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osisystemsinc-my.sharepoint.com/personal/pewilliams_rapiscansystems_com/Documents/"/>
    </mc:Choice>
  </mc:AlternateContent>
  <xr:revisionPtr revIDLastSave="1384" documentId="8_{3520434C-C945-4B90-912B-D4418DCD3D29}" xr6:coauthVersionLast="47" xr6:coauthVersionMax="47" xr10:uidLastSave="{F508CB80-4602-471A-9B2F-E74736ADE6CB}"/>
  <bookViews>
    <workbookView xWindow="57480" yWindow="-120" windowWidth="29040" windowHeight="15840" firstSheet="4" activeTab="12" xr2:uid="{48E807CE-216D-4387-B661-FDED09847434}"/>
  </bookViews>
  <sheets>
    <sheet name="Scope" sheetId="1" r:id="rId1"/>
    <sheet name="Utilities" sheetId="2" r:id="rId2"/>
    <sheet name="Waste" sheetId="7" r:id="rId3"/>
    <sheet name="Customer Deliveries" sheetId="13" r:id="rId4"/>
    <sheet name="Supplier Deliveries 2023" sheetId="10" r:id="rId5"/>
    <sheet name="Pivot Tables" sheetId="11" r:id="rId6"/>
    <sheet name="Supplier Delivery Charts" sheetId="12" r:id="rId7"/>
    <sheet name="Employee Commutes" sheetId="14" r:id="rId8"/>
    <sheet name="F-Gas" sheetId="8" r:id="rId9"/>
    <sheet name="Offsets" sheetId="5" r:id="rId10"/>
    <sheet name="Charts" sheetId="6" r:id="rId11"/>
    <sheet name="Plan" sheetId="3" r:id="rId12"/>
    <sheet name="Goal" sheetId="9" r:id="rId13"/>
  </sheets>
  <definedNames>
    <definedName name="_xlnm._FilterDatabase" localSheetId="7" hidden="1">'Employee Commutes'!$A$1:$E$1</definedName>
    <definedName name="_xlnm._FilterDatabase" localSheetId="4" hidden="1">'Supplier Deliveries 2023'!$A$1:$L$23350</definedName>
  </definedNames>
  <calcPr calcId="191029"/>
  <pivotCaches>
    <pivotCache cacheId="2" r:id="rId14"/>
    <pivotCache cacheId="3" r:id="rId1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72" i="13" l="1"/>
  <c r="H71" i="13"/>
  <c r="H70" i="13"/>
  <c r="H69" i="13"/>
  <c r="H68" i="13"/>
  <c r="H67" i="13"/>
  <c r="H66" i="13"/>
  <c r="H65" i="13"/>
  <c r="H64" i="13"/>
  <c r="H63" i="13"/>
  <c r="H62" i="13"/>
  <c r="H61" i="13"/>
  <c r="H60" i="13"/>
  <c r="H55" i="13"/>
  <c r="H56" i="13"/>
  <c r="H59" i="13"/>
  <c r="H58" i="13"/>
  <c r="H46" i="13"/>
  <c r="H47" i="13"/>
  <c r="H48" i="13"/>
  <c r="H49" i="13"/>
  <c r="H50" i="13"/>
  <c r="H51" i="13"/>
  <c r="H52" i="13"/>
  <c r="H45" i="13"/>
  <c r="H44" i="13"/>
  <c r="H25" i="13"/>
  <c r="H26" i="13"/>
  <c r="H27" i="13"/>
  <c r="H28" i="13"/>
  <c r="H29" i="13"/>
  <c r="H30" i="13"/>
  <c r="H31" i="13"/>
  <c r="H32" i="13"/>
  <c r="H38" i="13"/>
  <c r="H37" i="13"/>
  <c r="H36" i="13"/>
  <c r="H35" i="13"/>
  <c r="H34" i="13"/>
  <c r="H33" i="13"/>
  <c r="H24" i="13"/>
  <c r="H54" i="13"/>
  <c r="H53" i="13"/>
  <c r="H57" i="13"/>
  <c r="H20" i="13"/>
  <c r="H21" i="13"/>
  <c r="H22" i="13"/>
  <c r="H23" i="13"/>
  <c r="H39" i="13"/>
  <c r="H40" i="13"/>
  <c r="H41" i="13"/>
  <c r="H42" i="13"/>
  <c r="H43" i="13"/>
  <c r="H17" i="13"/>
  <c r="H18" i="13"/>
  <c r="H19" i="13"/>
  <c r="E7" i="14" l="1"/>
  <c r="E4" i="14"/>
  <c r="E28" i="14"/>
  <c r="E27" i="14"/>
  <c r="E26" i="14"/>
  <c r="E25" i="14"/>
  <c r="E17" i="14"/>
  <c r="E15" i="14"/>
  <c r="E13" i="14"/>
  <c r="E8" i="14"/>
  <c r="E12" i="14"/>
  <c r="E9" i="14"/>
  <c r="E14" i="14"/>
  <c r="E18" i="14"/>
  <c r="E11" i="14"/>
  <c r="E6" i="14"/>
  <c r="E21" i="14"/>
  <c r="E20" i="14"/>
  <c r="E22" i="14"/>
  <c r="E5" i="14"/>
  <c r="E2" i="14" l="1"/>
  <c r="H5" i="14"/>
  <c r="E10" i="14"/>
  <c r="E19" i="14"/>
  <c r="E29" i="14"/>
  <c r="E34" i="14"/>
  <c r="E35" i="14"/>
  <c r="E37" i="14"/>
  <c r="E42" i="14"/>
  <c r="E43" i="14"/>
  <c r="E45" i="14"/>
  <c r="E50" i="14"/>
  <c r="E51" i="14"/>
  <c r="E53" i="14"/>
  <c r="E58" i="14"/>
  <c r="E59" i="14"/>
  <c r="E61" i="14"/>
  <c r="E66" i="14"/>
  <c r="E67" i="14"/>
  <c r="E69" i="14"/>
  <c r="E74" i="14"/>
  <c r="E75" i="14"/>
  <c r="E77" i="14"/>
  <c r="E82" i="14"/>
  <c r="E83" i="14"/>
  <c r="E85" i="14"/>
  <c r="E90" i="14"/>
  <c r="E91" i="14"/>
  <c r="E93" i="14"/>
  <c r="E98" i="14"/>
  <c r="E99" i="14"/>
  <c r="E101" i="14"/>
  <c r="E106" i="14"/>
  <c r="E107" i="14"/>
  <c r="E109" i="14"/>
  <c r="E114" i="14"/>
  <c r="E115" i="14"/>
  <c r="E117" i="14"/>
  <c r="E122" i="14"/>
  <c r="E123" i="14"/>
  <c r="E125" i="14"/>
  <c r="E130" i="14"/>
  <c r="E131" i="14"/>
  <c r="E133" i="14"/>
  <c r="E138" i="14"/>
  <c r="E139" i="14"/>
  <c r="E141" i="14"/>
  <c r="E145" i="14"/>
  <c r="E146" i="14"/>
  <c r="E147" i="14"/>
  <c r="E149" i="14"/>
  <c r="E153" i="14"/>
  <c r="E154" i="14"/>
  <c r="E155" i="14"/>
  <c r="E157" i="14"/>
  <c r="E161" i="14"/>
  <c r="E162" i="14"/>
  <c r="E163" i="14"/>
  <c r="E165" i="14"/>
  <c r="E169" i="14"/>
  <c r="E129" i="14" l="1"/>
  <c r="E113" i="14"/>
  <c r="E97" i="14"/>
  <c r="E81" i="14"/>
  <c r="E65" i="14"/>
  <c r="E49" i="14"/>
  <c r="E33" i="14"/>
  <c r="E160" i="14"/>
  <c r="E144" i="14"/>
  <c r="E128" i="14"/>
  <c r="E120" i="14"/>
  <c r="E112" i="14"/>
  <c r="E104" i="14"/>
  <c r="E96" i="14"/>
  <c r="E88" i="14"/>
  <c r="E80" i="14"/>
  <c r="E72" i="14"/>
  <c r="E64" i="14"/>
  <c r="E56" i="14"/>
  <c r="E48" i="14"/>
  <c r="E40" i="14"/>
  <c r="E32" i="14"/>
  <c r="E24" i="14"/>
  <c r="E16" i="14"/>
  <c r="E137" i="14"/>
  <c r="E121" i="14"/>
  <c r="E105" i="14"/>
  <c r="E89" i="14"/>
  <c r="E73" i="14"/>
  <c r="E57" i="14"/>
  <c r="E41" i="14"/>
  <c r="E168" i="14"/>
  <c r="E152" i="14"/>
  <c r="E136" i="14"/>
  <c r="E167" i="14"/>
  <c r="E159" i="14"/>
  <c r="E151" i="14"/>
  <c r="E143" i="14"/>
  <c r="E135" i="14"/>
  <c r="E127" i="14"/>
  <c r="E119" i="14"/>
  <c r="E111" i="14"/>
  <c r="E103" i="14"/>
  <c r="E95" i="14"/>
  <c r="E87" i="14"/>
  <c r="E79" i="14"/>
  <c r="E71" i="14"/>
  <c r="E63" i="14"/>
  <c r="E55" i="14"/>
  <c r="E47" i="14"/>
  <c r="E39" i="14"/>
  <c r="E31" i="14"/>
  <c r="E23" i="14"/>
  <c r="E166" i="14"/>
  <c r="E158" i="14"/>
  <c r="E150" i="14"/>
  <c r="E142" i="14"/>
  <c r="E134" i="14"/>
  <c r="E126" i="14"/>
  <c r="E118" i="14"/>
  <c r="E110" i="14"/>
  <c r="E102" i="14"/>
  <c r="E94" i="14"/>
  <c r="E86" i="14"/>
  <c r="E78" i="14"/>
  <c r="E70" i="14"/>
  <c r="E62" i="14"/>
  <c r="E54" i="14"/>
  <c r="E46" i="14"/>
  <c r="E38" i="14"/>
  <c r="E30" i="14"/>
  <c r="E164" i="14"/>
  <c r="E156" i="14"/>
  <c r="E148" i="14"/>
  <c r="E140" i="14"/>
  <c r="E132" i="14"/>
  <c r="E124" i="14"/>
  <c r="E116" i="14"/>
  <c r="E108" i="14"/>
  <c r="E100" i="14"/>
  <c r="E92" i="14"/>
  <c r="E84" i="14"/>
  <c r="E76" i="14"/>
  <c r="E68" i="14"/>
  <c r="E60" i="14"/>
  <c r="E52" i="14"/>
  <c r="E44" i="14"/>
  <c r="E36" i="14"/>
  <c r="E171" i="14" l="1"/>
  <c r="H16" i="13" l="1"/>
  <c r="H13" i="13"/>
  <c r="H14" i="13"/>
  <c r="H15" i="13"/>
  <c r="H12" i="13"/>
  <c r="H11" i="13"/>
  <c r="H10" i="13"/>
  <c r="H9" i="13"/>
  <c r="H8" i="13"/>
  <c r="H7" i="13"/>
  <c r="H6" i="13"/>
  <c r="H2" i="13"/>
  <c r="H4" i="13"/>
  <c r="H5" i="13"/>
  <c r="H3" i="13"/>
  <c r="H74" i="13" l="1"/>
  <c r="Q3" i="10"/>
  <c r="L2" i="10" s="1"/>
  <c r="L4" i="10"/>
  <c r="Q4" i="10"/>
  <c r="L86" i="10" s="1"/>
  <c r="L5" i="10"/>
  <c r="L6" i="10"/>
  <c r="L7" i="10"/>
  <c r="L8" i="10"/>
  <c r="L9" i="10"/>
  <c r="L10" i="10"/>
  <c r="Q10" i="10"/>
  <c r="L11" i="10"/>
  <c r="L12" i="10"/>
  <c r="L13" i="10"/>
  <c r="L14" i="10"/>
  <c r="L15" i="10"/>
  <c r="L16" i="10"/>
  <c r="L17" i="10"/>
  <c r="L18" i="10"/>
  <c r="L19" i="10"/>
  <c r="L20" i="10"/>
  <c r="L21" i="10"/>
  <c r="L22" i="10"/>
  <c r="L23" i="10"/>
  <c r="L24" i="10"/>
  <c r="L25" i="10"/>
  <c r="L26" i="10"/>
  <c r="L27" i="10"/>
  <c r="L28" i="10"/>
  <c r="L29" i="10"/>
  <c r="L30" i="10"/>
  <c r="L31" i="10"/>
  <c r="L32" i="10"/>
  <c r="L33" i="10"/>
  <c r="L34" i="10"/>
  <c r="L35" i="10"/>
  <c r="L36" i="10"/>
  <c r="L37" i="10"/>
  <c r="L38" i="10"/>
  <c r="L39" i="10"/>
  <c r="L40" i="10"/>
  <c r="L41" i="10"/>
  <c r="L42" i="10"/>
  <c r="L43" i="10"/>
  <c r="L44" i="10"/>
  <c r="L45" i="10"/>
  <c r="L46" i="10"/>
  <c r="L47" i="10"/>
  <c r="L48" i="10"/>
  <c r="L49" i="10"/>
  <c r="L50" i="10"/>
  <c r="L51" i="10"/>
  <c r="L52" i="10"/>
  <c r="L53" i="10"/>
  <c r="L54" i="10"/>
  <c r="L55" i="10"/>
  <c r="L56" i="10"/>
  <c r="L57" i="10"/>
  <c r="L58" i="10"/>
  <c r="L59" i="10"/>
  <c r="L60" i="10"/>
  <c r="L61" i="10"/>
  <c r="L62" i="10"/>
  <c r="L63" i="10"/>
  <c r="L64" i="10"/>
  <c r="L65" i="10"/>
  <c r="L66" i="10"/>
  <c r="L67" i="10"/>
  <c r="L68" i="10"/>
  <c r="L69" i="10"/>
  <c r="L70" i="10"/>
  <c r="L71" i="10"/>
  <c r="L72" i="10"/>
  <c r="L73" i="10"/>
  <c r="L74" i="10"/>
  <c r="L75" i="10"/>
  <c r="L76" i="10"/>
  <c r="L77" i="10"/>
  <c r="L78" i="10"/>
  <c r="L79" i="10"/>
  <c r="L80" i="10"/>
  <c r="L81" i="10"/>
  <c r="L82" i="10"/>
  <c r="L83" i="10"/>
  <c r="L84" i="10"/>
  <c r="L85" i="10"/>
  <c r="L87" i="10"/>
  <c r="L90" i="10"/>
  <c r="L91" i="10"/>
  <c r="L92" i="10"/>
  <c r="L93" i="10"/>
  <c r="L94" i="10"/>
  <c r="L95" i="10"/>
  <c r="L96" i="10"/>
  <c r="L97" i="10"/>
  <c r="L98" i="10"/>
  <c r="L99" i="10"/>
  <c r="L100" i="10"/>
  <c r="L101" i="10"/>
  <c r="L102" i="10"/>
  <c r="L103" i="10"/>
  <c r="L104" i="10"/>
  <c r="L105" i="10"/>
  <c r="L106" i="10"/>
  <c r="L107" i="10"/>
  <c r="L108" i="10"/>
  <c r="L109" i="10"/>
  <c r="L110" i="10"/>
  <c r="L111" i="10"/>
  <c r="L112" i="10"/>
  <c r="L113" i="10"/>
  <c r="L114" i="10"/>
  <c r="L115" i="10"/>
  <c r="L116" i="10"/>
  <c r="L117" i="10"/>
  <c r="L118" i="10"/>
  <c r="L119" i="10"/>
  <c r="L120" i="10"/>
  <c r="L121" i="10"/>
  <c r="L122" i="10"/>
  <c r="L123" i="10"/>
  <c r="L124" i="10"/>
  <c r="L125" i="10"/>
  <c r="L126" i="10"/>
  <c r="L127" i="10"/>
  <c r="L128" i="10"/>
  <c r="L129" i="10"/>
  <c r="L130" i="10"/>
  <c r="L131" i="10"/>
  <c r="L132" i="10"/>
  <c r="L133" i="10"/>
  <c r="L134" i="10"/>
  <c r="L135" i="10"/>
  <c r="L136" i="10"/>
  <c r="L137" i="10"/>
  <c r="L138" i="10"/>
  <c r="L139" i="10"/>
  <c r="L140" i="10"/>
  <c r="L141" i="10"/>
  <c r="L142" i="10"/>
  <c r="L143" i="10"/>
  <c r="L144" i="10"/>
  <c r="L146" i="10"/>
  <c r="L147" i="10"/>
  <c r="L148" i="10"/>
  <c r="L149" i="10"/>
  <c r="L150" i="10"/>
  <c r="L151" i="10"/>
  <c r="L152" i="10"/>
  <c r="L153" i="10"/>
  <c r="L154" i="10"/>
  <c r="L155" i="10"/>
  <c r="L156" i="10"/>
  <c r="L157" i="10"/>
  <c r="L158" i="10"/>
  <c r="L159" i="10"/>
  <c r="L160" i="10"/>
  <c r="L161" i="10"/>
  <c r="L162" i="10"/>
  <c r="L163" i="10"/>
  <c r="L164" i="10"/>
  <c r="L165" i="10"/>
  <c r="L166" i="10"/>
  <c r="L167" i="10"/>
  <c r="L170" i="10"/>
  <c r="L171" i="10"/>
  <c r="L172" i="10"/>
  <c r="L173" i="10"/>
  <c r="L174" i="10"/>
  <c r="L175" i="10"/>
  <c r="L176" i="10"/>
  <c r="L177" i="10"/>
  <c r="L178" i="10"/>
  <c r="L179" i="10"/>
  <c r="L180" i="10"/>
  <c r="L181" i="10"/>
  <c r="L182" i="10"/>
  <c r="L183" i="10"/>
  <c r="L184" i="10"/>
  <c r="L185" i="10"/>
  <c r="L186" i="10"/>
  <c r="L187" i="10"/>
  <c r="L188" i="10"/>
  <c r="L189" i="10"/>
  <c r="L190" i="10"/>
  <c r="L191" i="10"/>
  <c r="L192" i="10"/>
  <c r="L193" i="10"/>
  <c r="L194" i="10"/>
  <c r="L195" i="10"/>
  <c r="I196" i="10"/>
  <c r="L196" i="10"/>
  <c r="L197" i="10"/>
  <c r="L198" i="10"/>
  <c r="L199" i="10"/>
  <c r="L200" i="10"/>
  <c r="L201" i="10"/>
  <c r="L202" i="10"/>
  <c r="L203" i="10"/>
  <c r="L204" i="10"/>
  <c r="L205" i="10"/>
  <c r="L206" i="10"/>
  <c r="L207" i="10"/>
  <c r="L208" i="10"/>
  <c r="L209" i="10"/>
  <c r="L210" i="10"/>
  <c r="L211" i="10"/>
  <c r="L212" i="10"/>
  <c r="L213" i="10"/>
  <c r="L214" i="10"/>
  <c r="L215" i="10"/>
  <c r="L216" i="10"/>
  <c r="L217" i="10"/>
  <c r="L218" i="10"/>
  <c r="L219" i="10"/>
  <c r="L220" i="10"/>
  <c r="L221" i="10"/>
  <c r="L222" i="10"/>
  <c r="L223" i="10"/>
  <c r="L224" i="10"/>
  <c r="L225" i="10"/>
  <c r="L226" i="10"/>
  <c r="L227" i="10"/>
  <c r="L228" i="10"/>
  <c r="L229" i="10"/>
  <c r="L230" i="10"/>
  <c r="L231" i="10"/>
  <c r="L232" i="10"/>
  <c r="L233" i="10"/>
  <c r="L234" i="10"/>
  <c r="L235" i="10"/>
  <c r="L236" i="10"/>
  <c r="L237" i="10"/>
  <c r="L238" i="10"/>
  <c r="L240" i="10"/>
  <c r="L241" i="10"/>
  <c r="L242" i="10"/>
  <c r="L243" i="10"/>
  <c r="L244" i="10"/>
  <c r="L245" i="10"/>
  <c r="L246" i="10"/>
  <c r="L247" i="10"/>
  <c r="I248" i="10"/>
  <c r="L248" i="10"/>
  <c r="L249" i="10"/>
  <c r="L250" i="10"/>
  <c r="L251" i="10"/>
  <c r="L252" i="10"/>
  <c r="L253" i="10"/>
  <c r="L254" i="10"/>
  <c r="L255" i="10"/>
  <c r="L256" i="10"/>
  <c r="L257" i="10"/>
  <c r="L258" i="10"/>
  <c r="L259" i="10"/>
  <c r="L260" i="10"/>
  <c r="L261" i="10"/>
  <c r="L262" i="10"/>
  <c r="L263" i="10"/>
  <c r="L264" i="10"/>
  <c r="L265" i="10"/>
  <c r="L266" i="10"/>
  <c r="L267" i="10"/>
  <c r="L268" i="10"/>
  <c r="L269" i="10"/>
  <c r="L270" i="10"/>
  <c r="L271" i="10"/>
  <c r="L272" i="10"/>
  <c r="L273" i="10"/>
  <c r="L274" i="10"/>
  <c r="L275" i="10"/>
  <c r="L276" i="10"/>
  <c r="L277" i="10"/>
  <c r="L278" i="10"/>
  <c r="L279" i="10"/>
  <c r="L280" i="10"/>
  <c r="L281" i="10"/>
  <c r="L282" i="10"/>
  <c r="L283" i="10"/>
  <c r="L284" i="10"/>
  <c r="L285" i="10"/>
  <c r="L286" i="10"/>
  <c r="L287" i="10"/>
  <c r="L288" i="10"/>
  <c r="L289" i="10"/>
  <c r="L290" i="10"/>
  <c r="L291" i="10"/>
  <c r="L292" i="10"/>
  <c r="L293" i="10"/>
  <c r="L294" i="10"/>
  <c r="L295" i="10"/>
  <c r="L296" i="10"/>
  <c r="L297" i="10"/>
  <c r="L298" i="10"/>
  <c r="L299" i="10"/>
  <c r="L300" i="10"/>
  <c r="L301" i="10"/>
  <c r="L302" i="10"/>
  <c r="L303" i="10"/>
  <c r="L304" i="10"/>
  <c r="L305" i="10"/>
  <c r="L306" i="10"/>
  <c r="L307" i="10"/>
  <c r="L308" i="10"/>
  <c r="L309" i="10"/>
  <c r="L310" i="10"/>
  <c r="L311" i="10"/>
  <c r="L312" i="10"/>
  <c r="L313" i="10"/>
  <c r="L314" i="10"/>
  <c r="L315" i="10"/>
  <c r="L316" i="10"/>
  <c r="L317" i="10"/>
  <c r="L318" i="10"/>
  <c r="L319" i="10"/>
  <c r="L320" i="10"/>
  <c r="L321" i="10"/>
  <c r="L322" i="10"/>
  <c r="L323" i="10"/>
  <c r="L324" i="10"/>
  <c r="L325" i="10"/>
  <c r="L326" i="10"/>
  <c r="L327" i="10"/>
  <c r="L328" i="10"/>
  <c r="L329" i="10"/>
  <c r="L330" i="10"/>
  <c r="L331" i="10"/>
  <c r="L332" i="10"/>
  <c r="I333" i="10"/>
  <c r="L333" i="10" s="1"/>
  <c r="L334" i="10"/>
  <c r="I335" i="10"/>
  <c r="L335" i="10" s="1"/>
  <c r="L336" i="10"/>
  <c r="L337" i="10"/>
  <c r="L338" i="10"/>
  <c r="L339" i="10"/>
  <c r="L340" i="10"/>
  <c r="L341" i="10"/>
  <c r="L342" i="10"/>
  <c r="L343" i="10"/>
  <c r="L344" i="10"/>
  <c r="L345" i="10"/>
  <c r="L346" i="10"/>
  <c r="L347" i="10"/>
  <c r="L348" i="10"/>
  <c r="L349" i="10"/>
  <c r="L350" i="10"/>
  <c r="L351" i="10"/>
  <c r="L352" i="10"/>
  <c r="L353" i="10"/>
  <c r="L354" i="10"/>
  <c r="L355" i="10"/>
  <c r="L356" i="10"/>
  <c r="L357" i="10"/>
  <c r="L358" i="10"/>
  <c r="L359" i="10"/>
  <c r="L360" i="10"/>
  <c r="L361" i="10"/>
  <c r="L362" i="10"/>
  <c r="L363" i="10"/>
  <c r="L364" i="10"/>
  <c r="L365" i="10"/>
  <c r="L366" i="10"/>
  <c r="L367" i="10"/>
  <c r="L368" i="10"/>
  <c r="L369" i="10"/>
  <c r="L370" i="10"/>
  <c r="L371" i="10"/>
  <c r="L372" i="10"/>
  <c r="L373" i="10"/>
  <c r="L374" i="10"/>
  <c r="L375" i="10"/>
  <c r="L376" i="10"/>
  <c r="L377" i="10"/>
  <c r="L378" i="10"/>
  <c r="L379" i="10"/>
  <c r="L380" i="10"/>
  <c r="L381" i="10"/>
  <c r="L382" i="10"/>
  <c r="L383" i="10"/>
  <c r="L384" i="10"/>
  <c r="L385" i="10"/>
  <c r="L386" i="10"/>
  <c r="L387" i="10"/>
  <c r="L388" i="10"/>
  <c r="L389" i="10"/>
  <c r="L390" i="10"/>
  <c r="L391" i="10"/>
  <c r="L392" i="10"/>
  <c r="L393" i="10"/>
  <c r="L394" i="10"/>
  <c r="L395" i="10"/>
  <c r="L396" i="10"/>
  <c r="L397" i="10"/>
  <c r="L398" i="10"/>
  <c r="L399" i="10"/>
  <c r="L400" i="10"/>
  <c r="L401" i="10"/>
  <c r="L402" i="10"/>
  <c r="L403" i="10"/>
  <c r="L404" i="10"/>
  <c r="L405" i="10"/>
  <c r="L406" i="10"/>
  <c r="L407" i="10"/>
  <c r="L408" i="10"/>
  <c r="L409" i="10"/>
  <c r="L410" i="10"/>
  <c r="L411" i="10"/>
  <c r="L412" i="10"/>
  <c r="L413" i="10"/>
  <c r="L414" i="10"/>
  <c r="L415" i="10"/>
  <c r="L416" i="10"/>
  <c r="L417" i="10"/>
  <c r="L418" i="10"/>
  <c r="L419" i="10"/>
  <c r="L420" i="10"/>
  <c r="L421" i="10"/>
  <c r="L422" i="10"/>
  <c r="L423" i="10"/>
  <c r="L424" i="10"/>
  <c r="L425" i="10"/>
  <c r="L426" i="10"/>
  <c r="L427" i="10"/>
  <c r="L428" i="10"/>
  <c r="L429" i="10"/>
  <c r="L430" i="10"/>
  <c r="L431" i="10"/>
  <c r="L432" i="10"/>
  <c r="L433" i="10"/>
  <c r="L434" i="10"/>
  <c r="L435" i="10"/>
  <c r="L437" i="10"/>
  <c r="L438" i="10"/>
  <c r="L439" i="10"/>
  <c r="L440" i="10"/>
  <c r="L441" i="10"/>
  <c r="L442" i="10"/>
  <c r="L443" i="10"/>
  <c r="L444" i="10"/>
  <c r="L445" i="10"/>
  <c r="L446" i="10"/>
  <c r="L447" i="10"/>
  <c r="L448" i="10"/>
  <c r="L449" i="10"/>
  <c r="L450" i="10"/>
  <c r="L451" i="10"/>
  <c r="L452" i="10"/>
  <c r="L453" i="10"/>
  <c r="L454" i="10"/>
  <c r="L455" i="10"/>
  <c r="L456" i="10"/>
  <c r="L457" i="10"/>
  <c r="L458" i="10"/>
  <c r="L459" i="10"/>
  <c r="L460" i="10"/>
  <c r="L461" i="10"/>
  <c r="L462" i="10"/>
  <c r="L463" i="10"/>
  <c r="L464" i="10"/>
  <c r="L465" i="10"/>
  <c r="L466" i="10"/>
  <c r="L467" i="10"/>
  <c r="L468" i="10"/>
  <c r="L469" i="10"/>
  <c r="L470" i="10"/>
  <c r="L471" i="10"/>
  <c r="L472" i="10"/>
  <c r="L473" i="10"/>
  <c r="L474" i="10"/>
  <c r="L475" i="10"/>
  <c r="L476" i="10"/>
  <c r="L478" i="10"/>
  <c r="L479" i="10"/>
  <c r="L480" i="10"/>
  <c r="L481" i="10"/>
  <c r="L482" i="10"/>
  <c r="L483" i="10"/>
  <c r="L484" i="10"/>
  <c r="L485" i="10"/>
  <c r="L486" i="10"/>
  <c r="L487" i="10"/>
  <c r="L488" i="10"/>
  <c r="L489" i="10"/>
  <c r="L490" i="10"/>
  <c r="L491" i="10"/>
  <c r="L492" i="10"/>
  <c r="L493" i="10"/>
  <c r="L494" i="10"/>
  <c r="L495" i="10"/>
  <c r="L496" i="10"/>
  <c r="L497" i="10"/>
  <c r="L498" i="10"/>
  <c r="L499" i="10"/>
  <c r="L500" i="10"/>
  <c r="L501" i="10"/>
  <c r="L502" i="10"/>
  <c r="L503" i="10"/>
  <c r="L504" i="10"/>
  <c r="L505" i="10"/>
  <c r="L506" i="10"/>
  <c r="L507" i="10"/>
  <c r="L508" i="10"/>
  <c r="L509" i="10"/>
  <c r="L510" i="10"/>
  <c r="L511" i="10"/>
  <c r="L512" i="10"/>
  <c r="L513" i="10"/>
  <c r="L514" i="10"/>
  <c r="L515" i="10"/>
  <c r="L516" i="10"/>
  <c r="L517" i="10"/>
  <c r="L518" i="10"/>
  <c r="L519" i="10"/>
  <c r="L520" i="10"/>
  <c r="L521" i="10"/>
  <c r="L522" i="10"/>
  <c r="L523" i="10"/>
  <c r="L524" i="10"/>
  <c r="L525" i="10"/>
  <c r="L526" i="10"/>
  <c r="L527" i="10"/>
  <c r="L528" i="10"/>
  <c r="L529" i="10"/>
  <c r="L530" i="10"/>
  <c r="L531" i="10"/>
  <c r="L532" i="10"/>
  <c r="L533" i="10"/>
  <c r="L534" i="10"/>
  <c r="L535" i="10"/>
  <c r="L536" i="10"/>
  <c r="L537" i="10"/>
  <c r="L538" i="10"/>
  <c r="L539" i="10"/>
  <c r="L540" i="10"/>
  <c r="L541" i="10"/>
  <c r="L542" i="10"/>
  <c r="L543" i="10"/>
  <c r="L544" i="10"/>
  <c r="L545" i="10"/>
  <c r="L546" i="10"/>
  <c r="L547" i="10"/>
  <c r="L548" i="10"/>
  <c r="L549" i="10"/>
  <c r="L550" i="10"/>
  <c r="L551" i="10"/>
  <c r="L552" i="10"/>
  <c r="L553" i="10"/>
  <c r="L554" i="10"/>
  <c r="L555" i="10"/>
  <c r="L556" i="10"/>
  <c r="L557" i="10"/>
  <c r="L558" i="10"/>
  <c r="L560" i="10"/>
  <c r="L561" i="10"/>
  <c r="L562" i="10"/>
  <c r="L563" i="10"/>
  <c r="L564" i="10"/>
  <c r="L565" i="10"/>
  <c r="L566" i="10"/>
  <c r="L567" i="10"/>
  <c r="L568" i="10"/>
  <c r="L569" i="10"/>
  <c r="L570" i="10"/>
  <c r="L571" i="10"/>
  <c r="L572" i="10"/>
  <c r="L573" i="10"/>
  <c r="L574" i="10"/>
  <c r="L575" i="10"/>
  <c r="L576" i="10"/>
  <c r="L577" i="10"/>
  <c r="L578" i="10"/>
  <c r="L579" i="10"/>
  <c r="L580" i="10"/>
  <c r="L581" i="10"/>
  <c r="L582" i="10"/>
  <c r="L583" i="10"/>
  <c r="L584" i="10"/>
  <c r="L585" i="10"/>
  <c r="L586" i="10"/>
  <c r="L587" i="10"/>
  <c r="L588" i="10"/>
  <c r="L589" i="10"/>
  <c r="L590" i="10"/>
  <c r="L591" i="10"/>
  <c r="L592" i="10"/>
  <c r="L593" i="10"/>
  <c r="L594" i="10"/>
  <c r="L595" i="10"/>
  <c r="L596" i="10"/>
  <c r="L598" i="10"/>
  <c r="L599" i="10"/>
  <c r="L600" i="10"/>
  <c r="L601" i="10"/>
  <c r="L602" i="10"/>
  <c r="L603" i="10"/>
  <c r="L604" i="10"/>
  <c r="L605" i="10"/>
  <c r="L606" i="10"/>
  <c r="L607" i="10"/>
  <c r="L608" i="10"/>
  <c r="L609" i="10"/>
  <c r="L610" i="10"/>
  <c r="L611" i="10"/>
  <c r="L612" i="10"/>
  <c r="L613" i="10"/>
  <c r="L614" i="10"/>
  <c r="L615" i="10"/>
  <c r="L616" i="10"/>
  <c r="L617" i="10"/>
  <c r="L618" i="10"/>
  <c r="L619" i="10"/>
  <c r="L620" i="10"/>
  <c r="L621" i="10"/>
  <c r="L622" i="10"/>
  <c r="L623" i="10"/>
  <c r="L624" i="10"/>
  <c r="L625" i="10"/>
  <c r="L626" i="10"/>
  <c r="L627" i="10"/>
  <c r="L628" i="10"/>
  <c r="L629" i="10"/>
  <c r="L630" i="10"/>
  <c r="L631" i="10"/>
  <c r="L632" i="10"/>
  <c r="L633" i="10"/>
  <c r="L634" i="10"/>
  <c r="L635" i="10"/>
  <c r="L636" i="10"/>
  <c r="L637" i="10"/>
  <c r="L638" i="10"/>
  <c r="L639" i="10"/>
  <c r="L640" i="10"/>
  <c r="L641" i="10"/>
  <c r="L642" i="10"/>
  <c r="L643" i="10"/>
  <c r="L644" i="10"/>
  <c r="L645" i="10"/>
  <c r="L646" i="10"/>
  <c r="L647" i="10"/>
  <c r="L648" i="10"/>
  <c r="L649" i="10"/>
  <c r="L650" i="10"/>
  <c r="L651" i="10"/>
  <c r="L652" i="10"/>
  <c r="L653" i="10"/>
  <c r="L654" i="10"/>
  <c r="L655" i="10"/>
  <c r="L656" i="10"/>
  <c r="L657" i="10"/>
  <c r="L658" i="10"/>
  <c r="L659" i="10"/>
  <c r="L660" i="10"/>
  <c r="L661" i="10"/>
  <c r="L662" i="10"/>
  <c r="L663" i="10"/>
  <c r="L664" i="10"/>
  <c r="L665" i="10"/>
  <c r="L666" i="10"/>
  <c r="L667" i="10"/>
  <c r="L668" i="10"/>
  <c r="L669" i="10"/>
  <c r="L670" i="10"/>
  <c r="L671" i="10"/>
  <c r="L672" i="10"/>
  <c r="L673" i="10"/>
  <c r="L674" i="10"/>
  <c r="L675" i="10"/>
  <c r="L676" i="10"/>
  <c r="L677" i="10"/>
  <c r="L678" i="10"/>
  <c r="L679" i="10"/>
  <c r="L680" i="10"/>
  <c r="L681" i="10"/>
  <c r="L682" i="10"/>
  <c r="L683" i="10"/>
  <c r="L684" i="10"/>
  <c r="L685" i="10"/>
  <c r="L686" i="10"/>
  <c r="L687" i="10"/>
  <c r="L688" i="10"/>
  <c r="L689" i="10"/>
  <c r="L690" i="10"/>
  <c r="L691" i="10"/>
  <c r="L692" i="10"/>
  <c r="L693" i="10"/>
  <c r="L694" i="10"/>
  <c r="L695" i="10"/>
  <c r="L696" i="10"/>
  <c r="L697" i="10"/>
  <c r="L698" i="10"/>
  <c r="L699" i="10"/>
  <c r="L700" i="10"/>
  <c r="L701" i="10"/>
  <c r="L702" i="10"/>
  <c r="L703" i="10"/>
  <c r="L704" i="10"/>
  <c r="L705" i="10"/>
  <c r="L706" i="10"/>
  <c r="L707" i="10"/>
  <c r="L708" i="10"/>
  <c r="L709" i="10"/>
  <c r="L710" i="10"/>
  <c r="L711" i="10"/>
  <c r="L712" i="10"/>
  <c r="L713" i="10"/>
  <c r="L714" i="10"/>
  <c r="L715" i="10"/>
  <c r="L716" i="10"/>
  <c r="L717" i="10"/>
  <c r="L718" i="10"/>
  <c r="L719" i="10"/>
  <c r="L720" i="10"/>
  <c r="L721" i="10"/>
  <c r="L722" i="10"/>
  <c r="L723" i="10"/>
  <c r="L724" i="10"/>
  <c r="L725" i="10"/>
  <c r="L726" i="10"/>
  <c r="L727" i="10"/>
  <c r="L728" i="10"/>
  <c r="L729" i="10"/>
  <c r="L730" i="10"/>
  <c r="L731" i="10"/>
  <c r="L734" i="10"/>
  <c r="L736" i="10"/>
  <c r="L737" i="10"/>
  <c r="L738" i="10"/>
  <c r="L739" i="10"/>
  <c r="L740" i="10"/>
  <c r="L741" i="10"/>
  <c r="L742" i="10"/>
  <c r="L743" i="10"/>
  <c r="L744" i="10"/>
  <c r="L745" i="10"/>
  <c r="L748" i="10"/>
  <c r="L749" i="10"/>
  <c r="L750" i="10"/>
  <c r="L751" i="10"/>
  <c r="L752" i="10"/>
  <c r="L753" i="10"/>
  <c r="L754" i="10"/>
  <c r="L755" i="10"/>
  <c r="L756" i="10"/>
  <c r="L757" i="10"/>
  <c r="L758" i="10"/>
  <c r="L759" i="10"/>
  <c r="L760" i="10"/>
  <c r="L761" i="10"/>
  <c r="L762" i="10"/>
  <c r="L763" i="10"/>
  <c r="L764" i="10"/>
  <c r="L765" i="10"/>
  <c r="L766" i="10"/>
  <c r="L767" i="10"/>
  <c r="L768" i="10"/>
  <c r="L769" i="10"/>
  <c r="L770" i="10"/>
  <c r="L771" i="10"/>
  <c r="L772" i="10"/>
  <c r="L773" i="10"/>
  <c r="L774" i="10"/>
  <c r="L775" i="10"/>
  <c r="L776" i="10"/>
  <c r="L777" i="10"/>
  <c r="L778" i="10"/>
  <c r="L779" i="10"/>
  <c r="L780" i="10"/>
  <c r="L781" i="10"/>
  <c r="L782" i="10"/>
  <c r="L783" i="10"/>
  <c r="L784" i="10"/>
  <c r="L785" i="10"/>
  <c r="L786" i="10"/>
  <c r="L787" i="10"/>
  <c r="L788" i="10"/>
  <c r="L789" i="10"/>
  <c r="L790" i="10"/>
  <c r="L791" i="10"/>
  <c r="L792" i="10"/>
  <c r="L793" i="10"/>
  <c r="L794" i="10"/>
  <c r="L795" i="10"/>
  <c r="L796" i="10"/>
  <c r="L797" i="10"/>
  <c r="L798" i="10"/>
  <c r="L799" i="10"/>
  <c r="L800" i="10"/>
  <c r="L801" i="10"/>
  <c r="L802" i="10"/>
  <c r="L803" i="10"/>
  <c r="L804" i="10"/>
  <c r="L805" i="10"/>
  <c r="L806" i="10"/>
  <c r="L807" i="10"/>
  <c r="L808" i="10"/>
  <c r="L809" i="10"/>
  <c r="L810" i="10"/>
  <c r="L811" i="10"/>
  <c r="L812" i="10"/>
  <c r="L813" i="10"/>
  <c r="L814" i="10"/>
  <c r="L815" i="10"/>
  <c r="L816" i="10"/>
  <c r="L817" i="10"/>
  <c r="L818" i="10"/>
  <c r="L819" i="10"/>
  <c r="L820" i="10"/>
  <c r="L821" i="10"/>
  <c r="L822" i="10"/>
  <c r="L823" i="10"/>
  <c r="L824" i="10"/>
  <c r="L825" i="10"/>
  <c r="L826" i="10"/>
  <c r="L827" i="10"/>
  <c r="L828" i="10"/>
  <c r="L829" i="10"/>
  <c r="L830" i="10"/>
  <c r="L831" i="10"/>
  <c r="L832" i="10"/>
  <c r="L833" i="10"/>
  <c r="L834" i="10"/>
  <c r="L835" i="10"/>
  <c r="L836" i="10"/>
  <c r="L837" i="10"/>
  <c r="L838" i="10"/>
  <c r="L839" i="10"/>
  <c r="L840" i="10"/>
  <c r="L841" i="10"/>
  <c r="L842" i="10"/>
  <c r="L843" i="10"/>
  <c r="L844" i="10"/>
  <c r="L845" i="10"/>
  <c r="L846" i="10"/>
  <c r="L847" i="10"/>
  <c r="L848" i="10"/>
  <c r="L849" i="10"/>
  <c r="L850" i="10"/>
  <c r="L851" i="10"/>
  <c r="L852" i="10"/>
  <c r="L853" i="10"/>
  <c r="L854" i="10"/>
  <c r="L855" i="10"/>
  <c r="L856" i="10"/>
  <c r="L857" i="10"/>
  <c r="L858" i="10"/>
  <c r="L859" i="10"/>
  <c r="L860" i="10"/>
  <c r="L861" i="10"/>
  <c r="L862" i="10"/>
  <c r="L863" i="10"/>
  <c r="L864" i="10"/>
  <c r="L865" i="10"/>
  <c r="L866" i="10"/>
  <c r="L867" i="10"/>
  <c r="L868" i="10"/>
  <c r="L869" i="10"/>
  <c r="L870" i="10"/>
  <c r="L871" i="10"/>
  <c r="L872" i="10"/>
  <c r="L873" i="10"/>
  <c r="L874" i="10"/>
  <c r="L875" i="10"/>
  <c r="L876" i="10"/>
  <c r="L877" i="10"/>
  <c r="L878" i="10"/>
  <c r="L880" i="10"/>
  <c r="L881" i="10"/>
  <c r="L882" i="10"/>
  <c r="L883" i="10"/>
  <c r="L884" i="10"/>
  <c r="L885" i="10"/>
  <c r="L886" i="10"/>
  <c r="L887" i="10"/>
  <c r="L888" i="10"/>
  <c r="L889" i="10"/>
  <c r="L890" i="10"/>
  <c r="L891" i="10"/>
  <c r="L892" i="10"/>
  <c r="L893" i="10"/>
  <c r="L894" i="10"/>
  <c r="L895" i="10"/>
  <c r="L896" i="10"/>
  <c r="L897" i="10"/>
  <c r="L898" i="10"/>
  <c r="L899" i="10"/>
  <c r="L900" i="10"/>
  <c r="L901" i="10"/>
  <c r="L902" i="10"/>
  <c r="L903" i="10"/>
  <c r="L904" i="10"/>
  <c r="L905" i="10"/>
  <c r="L906" i="10"/>
  <c r="L907" i="10"/>
  <c r="L908" i="10"/>
  <c r="L909" i="10"/>
  <c r="L910" i="10"/>
  <c r="L912" i="10"/>
  <c r="L913" i="10"/>
  <c r="L914" i="10"/>
  <c r="L916" i="10"/>
  <c r="L918" i="10"/>
  <c r="L919" i="10"/>
  <c r="L920" i="10"/>
  <c r="L921" i="10"/>
  <c r="L922" i="10"/>
  <c r="L926" i="10"/>
  <c r="L927" i="10"/>
  <c r="L928" i="10"/>
  <c r="L929" i="10"/>
  <c r="L930" i="10"/>
  <c r="L931" i="10"/>
  <c r="L932" i="10"/>
  <c r="L933" i="10"/>
  <c r="L934" i="10"/>
  <c r="L935" i="10"/>
  <c r="L936" i="10"/>
  <c r="L937" i="10"/>
  <c r="L938" i="10"/>
  <c r="L939" i="10"/>
  <c r="L940" i="10"/>
  <c r="L941" i="10"/>
  <c r="L942" i="10"/>
  <c r="L943" i="10"/>
  <c r="L944" i="10"/>
  <c r="L945" i="10"/>
  <c r="L946" i="10"/>
  <c r="L947" i="10"/>
  <c r="L948" i="10"/>
  <c r="L949" i="10"/>
  <c r="L950" i="10"/>
  <c r="L951" i="10"/>
  <c r="L952" i="10"/>
  <c r="L953" i="10"/>
  <c r="L954" i="10"/>
  <c r="L955" i="10"/>
  <c r="L956" i="10"/>
  <c r="L957" i="10"/>
  <c r="L958" i="10"/>
  <c r="L959" i="10"/>
  <c r="L960" i="10"/>
  <c r="L961" i="10"/>
  <c r="L962" i="10"/>
  <c r="L963" i="10"/>
  <c r="L964" i="10"/>
  <c r="L965" i="10"/>
  <c r="L966" i="10"/>
  <c r="L967" i="10"/>
  <c r="L968" i="10"/>
  <c r="L969" i="10"/>
  <c r="L970" i="10"/>
  <c r="L971" i="10"/>
  <c r="L972" i="10"/>
  <c r="L973" i="10"/>
  <c r="L974" i="10"/>
  <c r="L975" i="10"/>
  <c r="L976" i="10"/>
  <c r="L977" i="10"/>
  <c r="L978" i="10"/>
  <c r="L979" i="10"/>
  <c r="L980" i="10"/>
  <c r="L981" i="10"/>
  <c r="L982" i="10"/>
  <c r="L983" i="10"/>
  <c r="L984" i="10"/>
  <c r="L985" i="10"/>
  <c r="L986" i="10"/>
  <c r="L987" i="10"/>
  <c r="L988" i="10"/>
  <c r="L989" i="10"/>
  <c r="L990" i="10"/>
  <c r="L991" i="10"/>
  <c r="L992" i="10"/>
  <c r="L993" i="10"/>
  <c r="L994" i="10"/>
  <c r="L995" i="10"/>
  <c r="L996" i="10"/>
  <c r="L997" i="10"/>
  <c r="L998" i="10"/>
  <c r="L999" i="10"/>
  <c r="L1000" i="10"/>
  <c r="L1001" i="10"/>
  <c r="L1002" i="10"/>
  <c r="L1003" i="10"/>
  <c r="L1004" i="10"/>
  <c r="L1005" i="10"/>
  <c r="L1006" i="10"/>
  <c r="L1007" i="10"/>
  <c r="L1008" i="10"/>
  <c r="L1009" i="10"/>
  <c r="L1010" i="10"/>
  <c r="L1011" i="10"/>
  <c r="L1012" i="10"/>
  <c r="L1013" i="10"/>
  <c r="L1014" i="10"/>
  <c r="L1015" i="10"/>
  <c r="L1016" i="10"/>
  <c r="L1017" i="10"/>
  <c r="L1018" i="10"/>
  <c r="L1019" i="10"/>
  <c r="L1020" i="10"/>
  <c r="L1021" i="10"/>
  <c r="L1022" i="10"/>
  <c r="L1023" i="10"/>
  <c r="L1024" i="10"/>
  <c r="L1025" i="10"/>
  <c r="L1026" i="10"/>
  <c r="L1027" i="10"/>
  <c r="L1028" i="10"/>
  <c r="L1029" i="10"/>
  <c r="L1030" i="10"/>
  <c r="L1031" i="10"/>
  <c r="L1032" i="10"/>
  <c r="L1033" i="10"/>
  <c r="L1034" i="10"/>
  <c r="L1035" i="10"/>
  <c r="L1036" i="10"/>
  <c r="L1037" i="10"/>
  <c r="L1038" i="10"/>
  <c r="L1039" i="10"/>
  <c r="L1040" i="10"/>
  <c r="L1041" i="10"/>
  <c r="L1042" i="10"/>
  <c r="L1043" i="10"/>
  <c r="L1044" i="10"/>
  <c r="L1045" i="10"/>
  <c r="L1046" i="10"/>
  <c r="L1047" i="10"/>
  <c r="L1048" i="10"/>
  <c r="L1049" i="10"/>
  <c r="L1050" i="10"/>
  <c r="L1051" i="10"/>
  <c r="L1052" i="10"/>
  <c r="L1053" i="10"/>
  <c r="L1054" i="10"/>
  <c r="L1055" i="10"/>
  <c r="L1056" i="10"/>
  <c r="L1057" i="10"/>
  <c r="L1058" i="10"/>
  <c r="L1059" i="10"/>
  <c r="L1060" i="10"/>
  <c r="L1061" i="10"/>
  <c r="L1062" i="10"/>
  <c r="L1063" i="10"/>
  <c r="L1064" i="10"/>
  <c r="L1065" i="10"/>
  <c r="L1066" i="10"/>
  <c r="L1067" i="10"/>
  <c r="L1068" i="10"/>
  <c r="L1069" i="10"/>
  <c r="L1070" i="10"/>
  <c r="L1071" i="10"/>
  <c r="L1072" i="10"/>
  <c r="L1073" i="10"/>
  <c r="L1074" i="10"/>
  <c r="L1075" i="10"/>
  <c r="L1076" i="10"/>
  <c r="L1077" i="10"/>
  <c r="L1078" i="10"/>
  <c r="L1079" i="10"/>
  <c r="L1080" i="10"/>
  <c r="L1081" i="10"/>
  <c r="L1082" i="10"/>
  <c r="L1083" i="10"/>
  <c r="L1084" i="10"/>
  <c r="L1085" i="10"/>
  <c r="L1086" i="10"/>
  <c r="L1087" i="10"/>
  <c r="L1088" i="10"/>
  <c r="L1089" i="10"/>
  <c r="L1090" i="10"/>
  <c r="L1091" i="10"/>
  <c r="L1092" i="10"/>
  <c r="L1093" i="10"/>
  <c r="L1094" i="10"/>
  <c r="L1095" i="10"/>
  <c r="L1096" i="10"/>
  <c r="L1097" i="10"/>
  <c r="L1098" i="10"/>
  <c r="L1099" i="10"/>
  <c r="L1100" i="10"/>
  <c r="L1101" i="10"/>
  <c r="L1102" i="10"/>
  <c r="L1103" i="10"/>
  <c r="L1104" i="10"/>
  <c r="L1105" i="10"/>
  <c r="L1106" i="10"/>
  <c r="L1107" i="10"/>
  <c r="L1108" i="10"/>
  <c r="L1109" i="10"/>
  <c r="L1110" i="10"/>
  <c r="L1111" i="10"/>
  <c r="L1112" i="10"/>
  <c r="L1113" i="10"/>
  <c r="L1114" i="10"/>
  <c r="L1115" i="10"/>
  <c r="L1116" i="10"/>
  <c r="L1117" i="10"/>
  <c r="L1118" i="10"/>
  <c r="L1119" i="10"/>
  <c r="L1120" i="10"/>
  <c r="L1121" i="10"/>
  <c r="L1122" i="10"/>
  <c r="L1123" i="10"/>
  <c r="L1124" i="10"/>
  <c r="L1125" i="10"/>
  <c r="L1126" i="10"/>
  <c r="L1127" i="10"/>
  <c r="L1128" i="10"/>
  <c r="L1129" i="10"/>
  <c r="L1130" i="10"/>
  <c r="L1131" i="10"/>
  <c r="L1132" i="10"/>
  <c r="L1133" i="10"/>
  <c r="L1134" i="10"/>
  <c r="L1135" i="10"/>
  <c r="L1136" i="10"/>
  <c r="L1137" i="10"/>
  <c r="L1138" i="10"/>
  <c r="L1139" i="10"/>
  <c r="L1140" i="10"/>
  <c r="L1141" i="10"/>
  <c r="L1142" i="10"/>
  <c r="L1143" i="10"/>
  <c r="L1144" i="10"/>
  <c r="L1145" i="10"/>
  <c r="L1146" i="10"/>
  <c r="L1147" i="10"/>
  <c r="L1148" i="10"/>
  <c r="L1149" i="10"/>
  <c r="I1150" i="10"/>
  <c r="L1150" i="10" s="1"/>
  <c r="L1151" i="10"/>
  <c r="L1152" i="10"/>
  <c r="I1153" i="10"/>
  <c r="L1153" i="10"/>
  <c r="L1154" i="10"/>
  <c r="L1155" i="10"/>
  <c r="L1156" i="10"/>
  <c r="L1157" i="10"/>
  <c r="L1158" i="10"/>
  <c r="L1159" i="10"/>
  <c r="L1160" i="10"/>
  <c r="L1161" i="10"/>
  <c r="I1162" i="10"/>
  <c r="L1162" i="10"/>
  <c r="L1163" i="10"/>
  <c r="I1164" i="10"/>
  <c r="L1164" i="10"/>
  <c r="L1165" i="10"/>
  <c r="L1166" i="10"/>
  <c r="L1167" i="10"/>
  <c r="L1168" i="10"/>
  <c r="L1169" i="10"/>
  <c r="L1170" i="10"/>
  <c r="L1171" i="10"/>
  <c r="L1172" i="10"/>
  <c r="L1173" i="10"/>
  <c r="L1174" i="10"/>
  <c r="L1175" i="10"/>
  <c r="L1176" i="10"/>
  <c r="L1177" i="10"/>
  <c r="L1178" i="10"/>
  <c r="L1179" i="10"/>
  <c r="L1180" i="10"/>
  <c r="L1181" i="10"/>
  <c r="L1182" i="10"/>
  <c r="L1183" i="10"/>
  <c r="L1184" i="10"/>
  <c r="L1185" i="10"/>
  <c r="L1186" i="10"/>
  <c r="L1187" i="10"/>
  <c r="L1188" i="10"/>
  <c r="L1189" i="10"/>
  <c r="L1190" i="10"/>
  <c r="L1191" i="10"/>
  <c r="L1192" i="10"/>
  <c r="L1193" i="10"/>
  <c r="L1194" i="10"/>
  <c r="L1195" i="10"/>
  <c r="L1196" i="10"/>
  <c r="L1197" i="10"/>
  <c r="L1198" i="10"/>
  <c r="L1199" i="10"/>
  <c r="L1200" i="10"/>
  <c r="L1201" i="10"/>
  <c r="L1202" i="10"/>
  <c r="L1203" i="10"/>
  <c r="L1204" i="10"/>
  <c r="L1205" i="10"/>
  <c r="L1206" i="10"/>
  <c r="L1207" i="10"/>
  <c r="L1208" i="10"/>
  <c r="L1209" i="10"/>
  <c r="L1210" i="10"/>
  <c r="L1211" i="10"/>
  <c r="L1212" i="10"/>
  <c r="I1213" i="10"/>
  <c r="L1213" i="10" s="1"/>
  <c r="I1214" i="10"/>
  <c r="L1214" i="10" s="1"/>
  <c r="L1215" i="10"/>
  <c r="L1216" i="10"/>
  <c r="L1217" i="10"/>
  <c r="L1218" i="10"/>
  <c r="L1219" i="10"/>
  <c r="L1220" i="10"/>
  <c r="L1221" i="10"/>
  <c r="L1222" i="10"/>
  <c r="L1223" i="10"/>
  <c r="L1224" i="10"/>
  <c r="L1225" i="10"/>
  <c r="L1226" i="10"/>
  <c r="L1227" i="10"/>
  <c r="L1228" i="10"/>
  <c r="L1229" i="10"/>
  <c r="L1230" i="10"/>
  <c r="L1231" i="10"/>
  <c r="L1232" i="10"/>
  <c r="L1233" i="10"/>
  <c r="L1234" i="10"/>
  <c r="L1235" i="10"/>
  <c r="L1236" i="10"/>
  <c r="L1237" i="10"/>
  <c r="L1238" i="10"/>
  <c r="L1239" i="10"/>
  <c r="L1240" i="10"/>
  <c r="L1241" i="10"/>
  <c r="L1242" i="10"/>
  <c r="L1243" i="10"/>
  <c r="L1244" i="10"/>
  <c r="L1245" i="10"/>
  <c r="L1246" i="10"/>
  <c r="L1247" i="10"/>
  <c r="L1248" i="10"/>
  <c r="L1249" i="10"/>
  <c r="L1250" i="10"/>
  <c r="L1251" i="10"/>
  <c r="L1252" i="10"/>
  <c r="L1253" i="10"/>
  <c r="L1254" i="10"/>
  <c r="L1255" i="10"/>
  <c r="L1256" i="10"/>
  <c r="L1257" i="10"/>
  <c r="L1258" i="10"/>
  <c r="L1259" i="10"/>
  <c r="L1260" i="10"/>
  <c r="L1261" i="10"/>
  <c r="L1262" i="10"/>
  <c r="L1263" i="10"/>
  <c r="L1264" i="10"/>
  <c r="L1265" i="10"/>
  <c r="L1266" i="10"/>
  <c r="L1267" i="10"/>
  <c r="L1268" i="10"/>
  <c r="L1269" i="10"/>
  <c r="L1270" i="10"/>
  <c r="L1271" i="10"/>
  <c r="L1272" i="10"/>
  <c r="L1273" i="10"/>
  <c r="L1274" i="10"/>
  <c r="L1275" i="10"/>
  <c r="L1276" i="10"/>
  <c r="L1277" i="10"/>
  <c r="L1278" i="10"/>
  <c r="L1279" i="10"/>
  <c r="L1280" i="10"/>
  <c r="L1282" i="10"/>
  <c r="L1283" i="10"/>
  <c r="L1284" i="10"/>
  <c r="L1285" i="10"/>
  <c r="L1286" i="10"/>
  <c r="L1287" i="10"/>
  <c r="L1288" i="10"/>
  <c r="L1289" i="10"/>
  <c r="L1290" i="10"/>
  <c r="L1291" i="10"/>
  <c r="L1292" i="10"/>
  <c r="L1293" i="10"/>
  <c r="L1294" i="10"/>
  <c r="L1295" i="10"/>
  <c r="L1296" i="10"/>
  <c r="L1297" i="10"/>
  <c r="L1298" i="10"/>
  <c r="L1299" i="10"/>
  <c r="I1300" i="10"/>
  <c r="L1300" i="10"/>
  <c r="L1301" i="10"/>
  <c r="L1302" i="10"/>
  <c r="L1303" i="10"/>
  <c r="L1304" i="10"/>
  <c r="L1305" i="10"/>
  <c r="L1306" i="10"/>
  <c r="L1307" i="10"/>
  <c r="L1308" i="10"/>
  <c r="L1309" i="10"/>
  <c r="L1310" i="10"/>
  <c r="L1311" i="10"/>
  <c r="L1312" i="10"/>
  <c r="L1313" i="10"/>
  <c r="L1314" i="10"/>
  <c r="L1315" i="10"/>
  <c r="L1316" i="10"/>
  <c r="L1317" i="10"/>
  <c r="L1318" i="10"/>
  <c r="L1319" i="10"/>
  <c r="L1320" i="10"/>
  <c r="L1321" i="10"/>
  <c r="L1322" i="10"/>
  <c r="L1323" i="10"/>
  <c r="L1324" i="10"/>
  <c r="L1325" i="10"/>
  <c r="L1326" i="10"/>
  <c r="L1327" i="10"/>
  <c r="L1328" i="10"/>
  <c r="L1329" i="10"/>
  <c r="L1330" i="10"/>
  <c r="L1331" i="10"/>
  <c r="L1332" i="10"/>
  <c r="L1333" i="10"/>
  <c r="L1334" i="10"/>
  <c r="L1335" i="10"/>
  <c r="L1336" i="10"/>
  <c r="L1337" i="10"/>
  <c r="L1338" i="10"/>
  <c r="L1339" i="10"/>
  <c r="L1340" i="10"/>
  <c r="L1341" i="10"/>
  <c r="L1342" i="10"/>
  <c r="L1343" i="10"/>
  <c r="L1344" i="10"/>
  <c r="L1345" i="10"/>
  <c r="L1346" i="10"/>
  <c r="L1347" i="10"/>
  <c r="L1348" i="10"/>
  <c r="L1349" i="10"/>
  <c r="L1350" i="10"/>
  <c r="L1351" i="10"/>
  <c r="L1352" i="10"/>
  <c r="L1353" i="10"/>
  <c r="L1354" i="10"/>
  <c r="L1355" i="10"/>
  <c r="L1356" i="10"/>
  <c r="L1357" i="10"/>
  <c r="L1358" i="10"/>
  <c r="L1359" i="10"/>
  <c r="L1360" i="10"/>
  <c r="L1361" i="10"/>
  <c r="L1362" i="10"/>
  <c r="L1363" i="10"/>
  <c r="L1364" i="10"/>
  <c r="L1365" i="10"/>
  <c r="L1366" i="10"/>
  <c r="L1367" i="10"/>
  <c r="L1368" i="10"/>
  <c r="L1369" i="10"/>
  <c r="L1370" i="10"/>
  <c r="L1371" i="10"/>
  <c r="L1372" i="10"/>
  <c r="L1373" i="10"/>
  <c r="L1374" i="10"/>
  <c r="L1375" i="10"/>
  <c r="L1376" i="10"/>
  <c r="L1377" i="10"/>
  <c r="L1378" i="10"/>
  <c r="L1379" i="10"/>
  <c r="L1380" i="10"/>
  <c r="L1381" i="10"/>
  <c r="L1382" i="10"/>
  <c r="L1383" i="10"/>
  <c r="L1384" i="10"/>
  <c r="L1385" i="10"/>
  <c r="L1386" i="10"/>
  <c r="L1387" i="10"/>
  <c r="L1388" i="10"/>
  <c r="L1389" i="10"/>
  <c r="L1390" i="10"/>
  <c r="L1391" i="10"/>
  <c r="L1392" i="10"/>
  <c r="L1393" i="10"/>
  <c r="L1394" i="10"/>
  <c r="L1395" i="10"/>
  <c r="L1396" i="10"/>
  <c r="L1397" i="10"/>
  <c r="L1398" i="10"/>
  <c r="L1399" i="10"/>
  <c r="L1400" i="10"/>
  <c r="L1401" i="10"/>
  <c r="L1402" i="10"/>
  <c r="L1403" i="10"/>
  <c r="L1404" i="10"/>
  <c r="L1405" i="10"/>
  <c r="L1406" i="10"/>
  <c r="L1407" i="10"/>
  <c r="L1408" i="10"/>
  <c r="L1409" i="10"/>
  <c r="L1410" i="10"/>
  <c r="L1411" i="10"/>
  <c r="L1412" i="10"/>
  <c r="L1413" i="10"/>
  <c r="L1414" i="10"/>
  <c r="L1415" i="10"/>
  <c r="L1416" i="10"/>
  <c r="L1417" i="10"/>
  <c r="L1418" i="10"/>
  <c r="L1419" i="10"/>
  <c r="L1420" i="10"/>
  <c r="L1421" i="10"/>
  <c r="L1422" i="10"/>
  <c r="L1423" i="10"/>
  <c r="L1424" i="10"/>
  <c r="L1425" i="10"/>
  <c r="L1426" i="10"/>
  <c r="L1427" i="10"/>
  <c r="L1428" i="10"/>
  <c r="L1429" i="10"/>
  <c r="L1430" i="10"/>
  <c r="L1431" i="10"/>
  <c r="L1432" i="10"/>
  <c r="L1433" i="10"/>
  <c r="L1434" i="10"/>
  <c r="L1435" i="10"/>
  <c r="L1436" i="10"/>
  <c r="L1437" i="10"/>
  <c r="L1438" i="10"/>
  <c r="L1439" i="10"/>
  <c r="L1440" i="10"/>
  <c r="L1441" i="10"/>
  <c r="L1442" i="10"/>
  <c r="L1443" i="10"/>
  <c r="L1444" i="10"/>
  <c r="L1445" i="10"/>
  <c r="L1446" i="10"/>
  <c r="L1447" i="10"/>
  <c r="L1448" i="10"/>
  <c r="L1449" i="10"/>
  <c r="L1450" i="10"/>
  <c r="L1451" i="10"/>
  <c r="L1452" i="10"/>
  <c r="L1453" i="10"/>
  <c r="L1454" i="10"/>
  <c r="L1455" i="10"/>
  <c r="L1456" i="10"/>
  <c r="L1457" i="10"/>
  <c r="L1458" i="10"/>
  <c r="L1459" i="10"/>
  <c r="L1460" i="10"/>
  <c r="L1461" i="10"/>
  <c r="L1462" i="10"/>
  <c r="L1463" i="10"/>
  <c r="L1464" i="10"/>
  <c r="L1465" i="10"/>
  <c r="L1466" i="10"/>
  <c r="L1467" i="10"/>
  <c r="L1468" i="10"/>
  <c r="L1469" i="10"/>
  <c r="L1470" i="10"/>
  <c r="L1471" i="10"/>
  <c r="L1472" i="10"/>
  <c r="L1473" i="10"/>
  <c r="L1474" i="10"/>
  <c r="L1475" i="10"/>
  <c r="L1476" i="10"/>
  <c r="L1477" i="10"/>
  <c r="L1478" i="10"/>
  <c r="L1479" i="10"/>
  <c r="L1480" i="10"/>
  <c r="L1481" i="10"/>
  <c r="L1482" i="10"/>
  <c r="L1483" i="10"/>
  <c r="L1484" i="10"/>
  <c r="L1485" i="10"/>
  <c r="L1486" i="10"/>
  <c r="L1487" i="10"/>
  <c r="L1488" i="10"/>
  <c r="L1489" i="10"/>
  <c r="L1490" i="10"/>
  <c r="L1491" i="10"/>
  <c r="L1492" i="10"/>
  <c r="L1493" i="10"/>
  <c r="L1494" i="10"/>
  <c r="L1495" i="10"/>
  <c r="L1496" i="10"/>
  <c r="L1497" i="10"/>
  <c r="L1498" i="10"/>
  <c r="L1499" i="10"/>
  <c r="L1500" i="10"/>
  <c r="L1501" i="10"/>
  <c r="L1502" i="10"/>
  <c r="L1503" i="10"/>
  <c r="L1504" i="10"/>
  <c r="L1505" i="10"/>
  <c r="L1506" i="10"/>
  <c r="L1507" i="10"/>
  <c r="L1508" i="10"/>
  <c r="L1509" i="10"/>
  <c r="L1510" i="10"/>
  <c r="L1511" i="10"/>
  <c r="L1512" i="10"/>
  <c r="L1513" i="10"/>
  <c r="L1514" i="10"/>
  <c r="L1515" i="10"/>
  <c r="L1516" i="10"/>
  <c r="L1517" i="10"/>
  <c r="L1518" i="10"/>
  <c r="L1519" i="10"/>
  <c r="L1520" i="10"/>
  <c r="L1521" i="10"/>
  <c r="L1522" i="10"/>
  <c r="L1523" i="10"/>
  <c r="L1524" i="10"/>
  <c r="L1525" i="10"/>
  <c r="L1526" i="10"/>
  <c r="L1527" i="10"/>
  <c r="L1528" i="10"/>
  <c r="L1529" i="10"/>
  <c r="L1530" i="10"/>
  <c r="L1531" i="10"/>
  <c r="L1532" i="10"/>
  <c r="L1533" i="10"/>
  <c r="L1534" i="10"/>
  <c r="L1535" i="10"/>
  <c r="L1536" i="10"/>
  <c r="L1537" i="10"/>
  <c r="L1538" i="10"/>
  <c r="L1539" i="10"/>
  <c r="L1540" i="10"/>
  <c r="L1541" i="10"/>
  <c r="L1542" i="10"/>
  <c r="L1543" i="10"/>
  <c r="L1544" i="10"/>
  <c r="L1545" i="10"/>
  <c r="L1546" i="10"/>
  <c r="L1547" i="10"/>
  <c r="L1548" i="10"/>
  <c r="L1549" i="10"/>
  <c r="L1550" i="10"/>
  <c r="L1551" i="10"/>
  <c r="L1552" i="10"/>
  <c r="L1553" i="10"/>
  <c r="L1554" i="10"/>
  <c r="L1555" i="10"/>
  <c r="L1556" i="10"/>
  <c r="L1557" i="10"/>
  <c r="L1558" i="10"/>
  <c r="L1559" i="10"/>
  <c r="L1560" i="10"/>
  <c r="L1561" i="10"/>
  <c r="L1562" i="10"/>
  <c r="L1563" i="10"/>
  <c r="L1564" i="10"/>
  <c r="L1565" i="10"/>
  <c r="L1566" i="10"/>
  <c r="L1567" i="10"/>
  <c r="L1568" i="10"/>
  <c r="L1569" i="10"/>
  <c r="L1570" i="10"/>
  <c r="L1571" i="10"/>
  <c r="L1572" i="10"/>
  <c r="L1573" i="10"/>
  <c r="L1574" i="10"/>
  <c r="L1575" i="10"/>
  <c r="L1576" i="10"/>
  <c r="L1577" i="10"/>
  <c r="L1578" i="10"/>
  <c r="L1579" i="10"/>
  <c r="L1580" i="10"/>
  <c r="L1581" i="10"/>
  <c r="L1582" i="10"/>
  <c r="L1583" i="10"/>
  <c r="L1585" i="10"/>
  <c r="L1586" i="10"/>
  <c r="L1587" i="10"/>
  <c r="L1588" i="10"/>
  <c r="L1589" i="10"/>
  <c r="L1590" i="10"/>
  <c r="L1591" i="10"/>
  <c r="L1592" i="10"/>
  <c r="L1593" i="10"/>
  <c r="L1594" i="10"/>
  <c r="L1595" i="10"/>
  <c r="L1596" i="10"/>
  <c r="L1597" i="10"/>
  <c r="L1598" i="10"/>
  <c r="L1599" i="10"/>
  <c r="L1600" i="10"/>
  <c r="L1601" i="10"/>
  <c r="L1602" i="10"/>
  <c r="L1603" i="10"/>
  <c r="L1604" i="10"/>
  <c r="L1605" i="10"/>
  <c r="L1606" i="10"/>
  <c r="L1607" i="10"/>
  <c r="L1608" i="10"/>
  <c r="L1609" i="10"/>
  <c r="L1610" i="10"/>
  <c r="L1611" i="10"/>
  <c r="L1612" i="10"/>
  <c r="L1613" i="10"/>
  <c r="L1614" i="10"/>
  <c r="L1615" i="10"/>
  <c r="L1616" i="10"/>
  <c r="L1617" i="10"/>
  <c r="L1618" i="10"/>
  <c r="L1619" i="10"/>
  <c r="L1620" i="10"/>
  <c r="L1621" i="10"/>
  <c r="L1622" i="10"/>
  <c r="L1623" i="10"/>
  <c r="L1624" i="10"/>
  <c r="L1625" i="10"/>
  <c r="L1626" i="10"/>
  <c r="L1627" i="10"/>
  <c r="L1628" i="10"/>
  <c r="L1629" i="10"/>
  <c r="L1630" i="10"/>
  <c r="L1631" i="10"/>
  <c r="L1633" i="10"/>
  <c r="L1634" i="10"/>
  <c r="L1635" i="10"/>
  <c r="L1636" i="10"/>
  <c r="L1637" i="10"/>
  <c r="L1638" i="10"/>
  <c r="L1639" i="10"/>
  <c r="L1640" i="10"/>
  <c r="L1641" i="10"/>
  <c r="L1642" i="10"/>
  <c r="L1643" i="10"/>
  <c r="L1644" i="10"/>
  <c r="L1645" i="10"/>
  <c r="L1646" i="10"/>
  <c r="L1647" i="10"/>
  <c r="L1648" i="10"/>
  <c r="L1649" i="10"/>
  <c r="L1650" i="10"/>
  <c r="L1651" i="10"/>
  <c r="L1652" i="10"/>
  <c r="L1653" i="10"/>
  <c r="L1654" i="10"/>
  <c r="L1655" i="10"/>
  <c r="L1656" i="10"/>
  <c r="L1657" i="10"/>
  <c r="L1658" i="10"/>
  <c r="L1659" i="10"/>
  <c r="L1660" i="10"/>
  <c r="L1661" i="10"/>
  <c r="L1662" i="10"/>
  <c r="L1663" i="10"/>
  <c r="L1664" i="10"/>
  <c r="L1665" i="10"/>
  <c r="L1666" i="10"/>
  <c r="L1667" i="10"/>
  <c r="L1668" i="10"/>
  <c r="L1669" i="10"/>
  <c r="L1670" i="10"/>
  <c r="L1671" i="10"/>
  <c r="L1672" i="10"/>
  <c r="L1673" i="10"/>
  <c r="L1674" i="10"/>
  <c r="L1675" i="10"/>
  <c r="L1676" i="10"/>
  <c r="L1677" i="10"/>
  <c r="L1678" i="10"/>
  <c r="L1679" i="10"/>
  <c r="L1680" i="10"/>
  <c r="L1681" i="10"/>
  <c r="L1682" i="10"/>
  <c r="L1683" i="10"/>
  <c r="L1684" i="10"/>
  <c r="L1685" i="10"/>
  <c r="L1686" i="10"/>
  <c r="L1687" i="10"/>
  <c r="L1688" i="10"/>
  <c r="L1689" i="10"/>
  <c r="L1690" i="10"/>
  <c r="L1691" i="10"/>
  <c r="L1692" i="10"/>
  <c r="L1693" i="10"/>
  <c r="L1694" i="10"/>
  <c r="L1695" i="10"/>
  <c r="L1696" i="10"/>
  <c r="L1697" i="10"/>
  <c r="L1698" i="10"/>
  <c r="L1699" i="10"/>
  <c r="L1700" i="10"/>
  <c r="L1701" i="10"/>
  <c r="L1702" i="10"/>
  <c r="L1703" i="10"/>
  <c r="L1704" i="10"/>
  <c r="L1705" i="10"/>
  <c r="L1706" i="10"/>
  <c r="L1707" i="10"/>
  <c r="L1708" i="10"/>
  <c r="L1709" i="10"/>
  <c r="L1710" i="10"/>
  <c r="L1711" i="10"/>
  <c r="L1712" i="10"/>
  <c r="L1713" i="10"/>
  <c r="L1714" i="10"/>
  <c r="L1715" i="10"/>
  <c r="L1716" i="10"/>
  <c r="L1717" i="10"/>
  <c r="L1718" i="10"/>
  <c r="L1719" i="10"/>
  <c r="L1720" i="10"/>
  <c r="L1721" i="10"/>
  <c r="L1722" i="10"/>
  <c r="L1723" i="10"/>
  <c r="L1724" i="10"/>
  <c r="L1725" i="10"/>
  <c r="L1726" i="10"/>
  <c r="L1727" i="10"/>
  <c r="L1728" i="10"/>
  <c r="L1729" i="10"/>
  <c r="L1730" i="10"/>
  <c r="L1731" i="10"/>
  <c r="L1732" i="10"/>
  <c r="L1733" i="10"/>
  <c r="L1734" i="10"/>
  <c r="L1735" i="10"/>
  <c r="L1736" i="10"/>
  <c r="L1737" i="10"/>
  <c r="L1738" i="10"/>
  <c r="L1739" i="10"/>
  <c r="L1740" i="10"/>
  <c r="L1741" i="10"/>
  <c r="L1742" i="10"/>
  <c r="L1743" i="10"/>
  <c r="L1744" i="10"/>
  <c r="L1745" i="10"/>
  <c r="L1746" i="10"/>
  <c r="L1747" i="10"/>
  <c r="L1748" i="10"/>
  <c r="L1749" i="10"/>
  <c r="L1750" i="10"/>
  <c r="L1751" i="10"/>
  <c r="L1752" i="10"/>
  <c r="L1753" i="10"/>
  <c r="L1754" i="10"/>
  <c r="L1755" i="10"/>
  <c r="L1756" i="10"/>
  <c r="L1757" i="10"/>
  <c r="L1758" i="10"/>
  <c r="L1759" i="10"/>
  <c r="L1760" i="10"/>
  <c r="L1761" i="10"/>
  <c r="L1762" i="10"/>
  <c r="L1763" i="10"/>
  <c r="L1764" i="10"/>
  <c r="L1765" i="10"/>
  <c r="L1766" i="10"/>
  <c r="L1767" i="10"/>
  <c r="L1768" i="10"/>
  <c r="L1769" i="10"/>
  <c r="L1770" i="10"/>
  <c r="L1771" i="10"/>
  <c r="L1772" i="10"/>
  <c r="L1773" i="10"/>
  <c r="L1774" i="10"/>
  <c r="L1775" i="10"/>
  <c r="L1776" i="10"/>
  <c r="L1777" i="10"/>
  <c r="L1778" i="10"/>
  <c r="L1779" i="10"/>
  <c r="L1780" i="10"/>
  <c r="L1781" i="10"/>
  <c r="L1782" i="10"/>
  <c r="L1783" i="10"/>
  <c r="L1784" i="10"/>
  <c r="L1785" i="10"/>
  <c r="L1786" i="10"/>
  <c r="L1787" i="10"/>
  <c r="L1788" i="10"/>
  <c r="L1789" i="10"/>
  <c r="L1790" i="10"/>
  <c r="L1791" i="10"/>
  <c r="L1792" i="10"/>
  <c r="L1793" i="10"/>
  <c r="L1794" i="10"/>
  <c r="L1795" i="10"/>
  <c r="L1796" i="10"/>
  <c r="L1797" i="10"/>
  <c r="L1798" i="10"/>
  <c r="L1799" i="10"/>
  <c r="L1800" i="10"/>
  <c r="L1801" i="10"/>
  <c r="L1802" i="10"/>
  <c r="L1803" i="10"/>
  <c r="L1804" i="10"/>
  <c r="L1805" i="10"/>
  <c r="L1806" i="10"/>
  <c r="L1807" i="10"/>
  <c r="L1808" i="10"/>
  <c r="L1809" i="10"/>
  <c r="L1810" i="10"/>
  <c r="L1811" i="10"/>
  <c r="L1812" i="10"/>
  <c r="L1813" i="10"/>
  <c r="L1814" i="10"/>
  <c r="L1815" i="10"/>
  <c r="L1816" i="10"/>
  <c r="L1817" i="10"/>
  <c r="L1818" i="10"/>
  <c r="L1819" i="10"/>
  <c r="L1820" i="10"/>
  <c r="L1821" i="10"/>
  <c r="L1822" i="10"/>
  <c r="L1823" i="10"/>
  <c r="L1824" i="10"/>
  <c r="L1825" i="10"/>
  <c r="L1826" i="10"/>
  <c r="L1827" i="10"/>
  <c r="L1828" i="10"/>
  <c r="L1829" i="10"/>
  <c r="L1830" i="10"/>
  <c r="L1831" i="10"/>
  <c r="L1832" i="10"/>
  <c r="L1833" i="10"/>
  <c r="L1834" i="10"/>
  <c r="L1835" i="10"/>
  <c r="L1836" i="10"/>
  <c r="L1837" i="10"/>
  <c r="L1838" i="10"/>
  <c r="L1839" i="10"/>
  <c r="L1841" i="10"/>
  <c r="L1842" i="10"/>
  <c r="L1843" i="10"/>
  <c r="L1844" i="10"/>
  <c r="L1845" i="10"/>
  <c r="L1846" i="10"/>
  <c r="L1847" i="10"/>
  <c r="L1848" i="10"/>
  <c r="L1849" i="10"/>
  <c r="L1850" i="10"/>
  <c r="L1851" i="10"/>
  <c r="L1852" i="10"/>
  <c r="L1853" i="10"/>
  <c r="L1854" i="10"/>
  <c r="L1855" i="10"/>
  <c r="L1856" i="10"/>
  <c r="L1857" i="10"/>
  <c r="L1858" i="10"/>
  <c r="L1859" i="10"/>
  <c r="L1860" i="10"/>
  <c r="L1861" i="10"/>
  <c r="L1862" i="10"/>
  <c r="L1863" i="10"/>
  <c r="L1864" i="10"/>
  <c r="L1865" i="10"/>
  <c r="L1866" i="10"/>
  <c r="L1867" i="10"/>
  <c r="L1868" i="10"/>
  <c r="L1869" i="10"/>
  <c r="L1870" i="10"/>
  <c r="L1871" i="10"/>
  <c r="L1872" i="10"/>
  <c r="L1873" i="10"/>
  <c r="L1874" i="10"/>
  <c r="L1875" i="10"/>
  <c r="L1876" i="10"/>
  <c r="L1877" i="10"/>
  <c r="L1878" i="10"/>
  <c r="L1879" i="10"/>
  <c r="L1880" i="10"/>
  <c r="L1881" i="10"/>
  <c r="L1882" i="10"/>
  <c r="L1883" i="10"/>
  <c r="L1884" i="10"/>
  <c r="L1885" i="10"/>
  <c r="L1886" i="10"/>
  <c r="L1887" i="10"/>
  <c r="L1888" i="10"/>
  <c r="L1889" i="10"/>
  <c r="L1890" i="10"/>
  <c r="L1891" i="10"/>
  <c r="L1892" i="10"/>
  <c r="L1893" i="10"/>
  <c r="L1894" i="10"/>
  <c r="L1895" i="10"/>
  <c r="L1896" i="10"/>
  <c r="L1897" i="10"/>
  <c r="L1898" i="10"/>
  <c r="L1899" i="10"/>
  <c r="L1900" i="10"/>
  <c r="L1902" i="10"/>
  <c r="L1903" i="10"/>
  <c r="L1904" i="10"/>
  <c r="L1905" i="10"/>
  <c r="L1906" i="10"/>
  <c r="L1907" i="10"/>
  <c r="L1908" i="10"/>
  <c r="L1909" i="10"/>
  <c r="L1910" i="10"/>
  <c r="L1911" i="10"/>
  <c r="L1912" i="10"/>
  <c r="L1913" i="10"/>
  <c r="L1914" i="10"/>
  <c r="L1915" i="10"/>
  <c r="L1916" i="10"/>
  <c r="L1917" i="10"/>
  <c r="L1918" i="10"/>
  <c r="L1919" i="10"/>
  <c r="L1920" i="10"/>
  <c r="L1921" i="10"/>
  <c r="L1922" i="10"/>
  <c r="L1923" i="10"/>
  <c r="L1924" i="10"/>
  <c r="L1925" i="10"/>
  <c r="L1926" i="10"/>
  <c r="L1927" i="10"/>
  <c r="L1928" i="10"/>
  <c r="L1929" i="10"/>
  <c r="L1930" i="10"/>
  <c r="L1931" i="10"/>
  <c r="L1932" i="10"/>
  <c r="L1933" i="10"/>
  <c r="L1934" i="10"/>
  <c r="L1935" i="10"/>
  <c r="L1936" i="10"/>
  <c r="L1937" i="10"/>
  <c r="L1938" i="10"/>
  <c r="L1939" i="10"/>
  <c r="L1940" i="10"/>
  <c r="L1941" i="10"/>
  <c r="L1942" i="10"/>
  <c r="L1943" i="10"/>
  <c r="L1944" i="10"/>
  <c r="L1945" i="10"/>
  <c r="L1946" i="10"/>
  <c r="L1947" i="10"/>
  <c r="L1951" i="10"/>
  <c r="L1953" i="10"/>
  <c r="L1954" i="10"/>
  <c r="L1955" i="10"/>
  <c r="L1956" i="10"/>
  <c r="L1957" i="10"/>
  <c r="L1958" i="10"/>
  <c r="L1959" i="10"/>
  <c r="L1960" i="10"/>
  <c r="L1961" i="10"/>
  <c r="L1962" i="10"/>
  <c r="L1963" i="10"/>
  <c r="L1964" i="10"/>
  <c r="L1965" i="10"/>
  <c r="L1966" i="10"/>
  <c r="L1967" i="10"/>
  <c r="L1968" i="10"/>
  <c r="L1969" i="10"/>
  <c r="L1970" i="10"/>
  <c r="L1971" i="10"/>
  <c r="L1972" i="10"/>
  <c r="L1973" i="10"/>
  <c r="L1974" i="10"/>
  <c r="L1975" i="10"/>
  <c r="L1976" i="10"/>
  <c r="L1977" i="10"/>
  <c r="L1978" i="10"/>
  <c r="L1979" i="10"/>
  <c r="L1980" i="10"/>
  <c r="L1981" i="10"/>
  <c r="L1982" i="10"/>
  <c r="L1983" i="10"/>
  <c r="L1984" i="10"/>
  <c r="L1985" i="10"/>
  <c r="L1986" i="10"/>
  <c r="L1987" i="10"/>
  <c r="L1988" i="10"/>
  <c r="L1989" i="10"/>
  <c r="L1990" i="10"/>
  <c r="L1991" i="10"/>
  <c r="L1992" i="10"/>
  <c r="L1993" i="10"/>
  <c r="L1994" i="10"/>
  <c r="L1995" i="10"/>
  <c r="L1996" i="10"/>
  <c r="L1997" i="10"/>
  <c r="L1998" i="10"/>
  <c r="L1999" i="10"/>
  <c r="L2000" i="10"/>
  <c r="L2001" i="10"/>
  <c r="L2002" i="10"/>
  <c r="L2003" i="10"/>
  <c r="L2004" i="10"/>
  <c r="L2005" i="10"/>
  <c r="L2006" i="10"/>
  <c r="L2007" i="10"/>
  <c r="L2008" i="10"/>
  <c r="L2009" i="10"/>
  <c r="L2010" i="10"/>
  <c r="L2011" i="10"/>
  <c r="L2012" i="10"/>
  <c r="L2013" i="10"/>
  <c r="L2014" i="10"/>
  <c r="L2015" i="10"/>
  <c r="L2016" i="10"/>
  <c r="L2017" i="10"/>
  <c r="L2018" i="10"/>
  <c r="L2019" i="10"/>
  <c r="L2020" i="10"/>
  <c r="L2021" i="10"/>
  <c r="L2022" i="10"/>
  <c r="L2023" i="10"/>
  <c r="L2024" i="10"/>
  <c r="L2025" i="10"/>
  <c r="L2026" i="10"/>
  <c r="L2027" i="10"/>
  <c r="L2028" i="10"/>
  <c r="L2029" i="10"/>
  <c r="L2030" i="10"/>
  <c r="L2031" i="10"/>
  <c r="L2032" i="10"/>
  <c r="L2033" i="10"/>
  <c r="L2034" i="10"/>
  <c r="L2036" i="10"/>
  <c r="L2037" i="10"/>
  <c r="L2038" i="10"/>
  <c r="L2039" i="10"/>
  <c r="L2040" i="10"/>
  <c r="L2041" i="10"/>
  <c r="L2042" i="10"/>
  <c r="L2043" i="10"/>
  <c r="L2044" i="10"/>
  <c r="L2045" i="10"/>
  <c r="L2046" i="10"/>
  <c r="L2047" i="10"/>
  <c r="L2048" i="10"/>
  <c r="L2049" i="10"/>
  <c r="L2050" i="10"/>
  <c r="L2052" i="10"/>
  <c r="L2053" i="10"/>
  <c r="L2054" i="10"/>
  <c r="L2055" i="10"/>
  <c r="L2056" i="10"/>
  <c r="L2057" i="10"/>
  <c r="L2058" i="10"/>
  <c r="L2059" i="10"/>
  <c r="L2060" i="10"/>
  <c r="L2061" i="10"/>
  <c r="L2062" i="10"/>
  <c r="L2063" i="10"/>
  <c r="L2064" i="10"/>
  <c r="L2065" i="10"/>
  <c r="L2066" i="10"/>
  <c r="L2067" i="10"/>
  <c r="L2068" i="10"/>
  <c r="L2069" i="10"/>
  <c r="L2070" i="10"/>
  <c r="L2071" i="10"/>
  <c r="L2072" i="10"/>
  <c r="L2073" i="10"/>
  <c r="L2074" i="10"/>
  <c r="L2075" i="10"/>
  <c r="L2076" i="10"/>
  <c r="L2077" i="10"/>
  <c r="L2078" i="10"/>
  <c r="L2079" i="10"/>
  <c r="L2080" i="10"/>
  <c r="L2081" i="10"/>
  <c r="L2082" i="10"/>
  <c r="L2083" i="10"/>
  <c r="L2084" i="10"/>
  <c r="L2085" i="10"/>
  <c r="L2086" i="10"/>
  <c r="L2087" i="10"/>
  <c r="L2088" i="10"/>
  <c r="L2089" i="10"/>
  <c r="L2090" i="10"/>
  <c r="L2091" i="10"/>
  <c r="L2092" i="10"/>
  <c r="L2093" i="10"/>
  <c r="L2094" i="10"/>
  <c r="L2095" i="10"/>
  <c r="L2096" i="10"/>
  <c r="L2097" i="10"/>
  <c r="L2098" i="10"/>
  <c r="L2099" i="10"/>
  <c r="L2100" i="10"/>
  <c r="L2101" i="10"/>
  <c r="L2102" i="10"/>
  <c r="L2103" i="10"/>
  <c r="L2104" i="10"/>
  <c r="L2105" i="10"/>
  <c r="L2106" i="10"/>
  <c r="L2107" i="10"/>
  <c r="L2108" i="10"/>
  <c r="L2109" i="10"/>
  <c r="L2110" i="10"/>
  <c r="L2111" i="10"/>
  <c r="L2112" i="10"/>
  <c r="L2113" i="10"/>
  <c r="L2114" i="10"/>
  <c r="L2115" i="10"/>
  <c r="L2116" i="10"/>
  <c r="L2117" i="10"/>
  <c r="L2118" i="10"/>
  <c r="L2119" i="10"/>
  <c r="L2120" i="10"/>
  <c r="L2121" i="10"/>
  <c r="L2122" i="10"/>
  <c r="L2123" i="10"/>
  <c r="L2124" i="10"/>
  <c r="L2125" i="10"/>
  <c r="L2126" i="10"/>
  <c r="L2127" i="10"/>
  <c r="L2128" i="10"/>
  <c r="L2129" i="10"/>
  <c r="L2130" i="10"/>
  <c r="L2131" i="10"/>
  <c r="L2132" i="10"/>
  <c r="L2133" i="10"/>
  <c r="L2134" i="10"/>
  <c r="L2135" i="10"/>
  <c r="L2136" i="10"/>
  <c r="L2137" i="10"/>
  <c r="L2138" i="10"/>
  <c r="L2139" i="10"/>
  <c r="L2140" i="10"/>
  <c r="L2141" i="10"/>
  <c r="L2142" i="10"/>
  <c r="L2143" i="10"/>
  <c r="L2144" i="10"/>
  <c r="L2145" i="10"/>
  <c r="L2146" i="10"/>
  <c r="L2147" i="10"/>
  <c r="L2148" i="10"/>
  <c r="L2149" i="10"/>
  <c r="L2150" i="10"/>
  <c r="L2151" i="10"/>
  <c r="L2152" i="10"/>
  <c r="L2153" i="10"/>
  <c r="L2154" i="10"/>
  <c r="L2155" i="10"/>
  <c r="L2156" i="10"/>
  <c r="L2157" i="10"/>
  <c r="L2158" i="10"/>
  <c r="L2159" i="10"/>
  <c r="L2160" i="10"/>
  <c r="L2161" i="10"/>
  <c r="L2162" i="10"/>
  <c r="L2163" i="10"/>
  <c r="L2164" i="10"/>
  <c r="L2165" i="10"/>
  <c r="L2166" i="10"/>
  <c r="L2167" i="10"/>
  <c r="L2168" i="10"/>
  <c r="L2169" i="10"/>
  <c r="L2170" i="10"/>
  <c r="L2171" i="10"/>
  <c r="L2172" i="10"/>
  <c r="L2173" i="10"/>
  <c r="L2174" i="10"/>
  <c r="L2175" i="10"/>
  <c r="L2176" i="10"/>
  <c r="L2177" i="10"/>
  <c r="L2178" i="10"/>
  <c r="L2179" i="10"/>
  <c r="L2180" i="10"/>
  <c r="L2181" i="10"/>
  <c r="L2182" i="10"/>
  <c r="L2183" i="10"/>
  <c r="L2184" i="10"/>
  <c r="L2185" i="10"/>
  <c r="L2186" i="10"/>
  <c r="L2187" i="10"/>
  <c r="L2188" i="10"/>
  <c r="L2189" i="10"/>
  <c r="L2190" i="10"/>
  <c r="L2191" i="10"/>
  <c r="L2192" i="10"/>
  <c r="L2193" i="10"/>
  <c r="L2194" i="10"/>
  <c r="L2195" i="10"/>
  <c r="L2196" i="10"/>
  <c r="L2197" i="10"/>
  <c r="L2198" i="10"/>
  <c r="L2199" i="10"/>
  <c r="L2200" i="10"/>
  <c r="L2201" i="10"/>
  <c r="L2202" i="10"/>
  <c r="L2203" i="10"/>
  <c r="L2204" i="10"/>
  <c r="L2205" i="10"/>
  <c r="L2206" i="10"/>
  <c r="L2207" i="10"/>
  <c r="L2208" i="10"/>
  <c r="L2209" i="10"/>
  <c r="L2210" i="10"/>
  <c r="L2211" i="10"/>
  <c r="L2212" i="10"/>
  <c r="L2213" i="10"/>
  <c r="L2214" i="10"/>
  <c r="L2215" i="10"/>
  <c r="L2216" i="10"/>
  <c r="L2217" i="10"/>
  <c r="L2218" i="10"/>
  <c r="L2219" i="10"/>
  <c r="L2220" i="10"/>
  <c r="L2221" i="10"/>
  <c r="L2222" i="10"/>
  <c r="L2223" i="10"/>
  <c r="L2224" i="10"/>
  <c r="L2225" i="10"/>
  <c r="L2226" i="10"/>
  <c r="L2227" i="10"/>
  <c r="L2228" i="10"/>
  <c r="L2229" i="10"/>
  <c r="L2230" i="10"/>
  <c r="L2231" i="10"/>
  <c r="L2232" i="10"/>
  <c r="L2233" i="10"/>
  <c r="L2234" i="10"/>
  <c r="L2235" i="10"/>
  <c r="L2236" i="10"/>
  <c r="L2237" i="10"/>
  <c r="L2238" i="10"/>
  <c r="L2239" i="10"/>
  <c r="L2240" i="10"/>
  <c r="L2241" i="10"/>
  <c r="L2242" i="10"/>
  <c r="L2243" i="10"/>
  <c r="L2244" i="10"/>
  <c r="L2245" i="10"/>
  <c r="L2246" i="10"/>
  <c r="L2247" i="10"/>
  <c r="L2248" i="10"/>
  <c r="L2249" i="10"/>
  <c r="L2250" i="10"/>
  <c r="L2251" i="10"/>
  <c r="L2252" i="10"/>
  <c r="L2253" i="10"/>
  <c r="L2254" i="10"/>
  <c r="L2255" i="10"/>
  <c r="L2256" i="10"/>
  <c r="L2257" i="10"/>
  <c r="L2258" i="10"/>
  <c r="L2259" i="10"/>
  <c r="L2260" i="10"/>
  <c r="L2261" i="10"/>
  <c r="L2262" i="10"/>
  <c r="L2263" i="10"/>
  <c r="L2264" i="10"/>
  <c r="L2265" i="10"/>
  <c r="L2266" i="10"/>
  <c r="L2267" i="10"/>
  <c r="L2268" i="10"/>
  <c r="L2269" i="10"/>
  <c r="L2270" i="10"/>
  <c r="L2271" i="10"/>
  <c r="L2272" i="10"/>
  <c r="L2273" i="10"/>
  <c r="L2274" i="10"/>
  <c r="L2275" i="10"/>
  <c r="L2276" i="10"/>
  <c r="L2277" i="10"/>
  <c r="L2278" i="10"/>
  <c r="L2279" i="10"/>
  <c r="L2280" i="10"/>
  <c r="L2281" i="10"/>
  <c r="L2282" i="10"/>
  <c r="L2283" i="10"/>
  <c r="L2284" i="10"/>
  <c r="L2285" i="10"/>
  <c r="L2286" i="10"/>
  <c r="L2287" i="10"/>
  <c r="L2288" i="10"/>
  <c r="L2289" i="10"/>
  <c r="L2290" i="10"/>
  <c r="L2291" i="10"/>
  <c r="L2292" i="10"/>
  <c r="L2293" i="10"/>
  <c r="L2294" i="10"/>
  <c r="L2295" i="10"/>
  <c r="L2296" i="10"/>
  <c r="L2297" i="10"/>
  <c r="L2298" i="10"/>
  <c r="L2299" i="10"/>
  <c r="L2300" i="10"/>
  <c r="L2301" i="10"/>
  <c r="L2302" i="10"/>
  <c r="L2303" i="10"/>
  <c r="L2304" i="10"/>
  <c r="L2305" i="10"/>
  <c r="L2306" i="10"/>
  <c r="L2307" i="10"/>
  <c r="L2308" i="10"/>
  <c r="L2309" i="10"/>
  <c r="L2310" i="10"/>
  <c r="L2311" i="10"/>
  <c r="L2312" i="10"/>
  <c r="L2313" i="10"/>
  <c r="L2314" i="10"/>
  <c r="L2315" i="10"/>
  <c r="L2316" i="10"/>
  <c r="L2317" i="10"/>
  <c r="L2318" i="10"/>
  <c r="L2319" i="10"/>
  <c r="L2320" i="10"/>
  <c r="L2321" i="10"/>
  <c r="L2322" i="10"/>
  <c r="L2323" i="10"/>
  <c r="L2324" i="10"/>
  <c r="L2327" i="10"/>
  <c r="L2328" i="10"/>
  <c r="L2329" i="10"/>
  <c r="L2330" i="10"/>
  <c r="L2331" i="10"/>
  <c r="L2332" i="10"/>
  <c r="L2333" i="10"/>
  <c r="L2334" i="10"/>
  <c r="L2335" i="10"/>
  <c r="L2336" i="10"/>
  <c r="L2337" i="10"/>
  <c r="L2338" i="10"/>
  <c r="L2339" i="10"/>
  <c r="L2340" i="10"/>
  <c r="L2341" i="10"/>
  <c r="L2342" i="10"/>
  <c r="L2343" i="10"/>
  <c r="L2344" i="10"/>
  <c r="L2345" i="10"/>
  <c r="L2346" i="10"/>
  <c r="L2347" i="10"/>
  <c r="L2348" i="10"/>
  <c r="L2349" i="10"/>
  <c r="L2350" i="10"/>
  <c r="L2351" i="10"/>
  <c r="L2352" i="10"/>
  <c r="L2353" i="10"/>
  <c r="L2354" i="10"/>
  <c r="L2355" i="10"/>
  <c r="L2356" i="10"/>
  <c r="L2357" i="10"/>
  <c r="L2358" i="10"/>
  <c r="L2359" i="10"/>
  <c r="L2360" i="10"/>
  <c r="L2361" i="10"/>
  <c r="L2362" i="10"/>
  <c r="L2363" i="10"/>
  <c r="L2364" i="10"/>
  <c r="L2366" i="10"/>
  <c r="L2367" i="10"/>
  <c r="L2368" i="10"/>
  <c r="L2369" i="10"/>
  <c r="L2370" i="10"/>
  <c r="L2371" i="10"/>
  <c r="L2372" i="10"/>
  <c r="L2373" i="10"/>
  <c r="L2374" i="10"/>
  <c r="L2375" i="10"/>
  <c r="L2376" i="10"/>
  <c r="L2377" i="10"/>
  <c r="L2378" i="10"/>
  <c r="L2379" i="10"/>
  <c r="L2380" i="10"/>
  <c r="L2381" i="10"/>
  <c r="L2382" i="10"/>
  <c r="L2383" i="10"/>
  <c r="L2384" i="10"/>
  <c r="L2385" i="10"/>
  <c r="L2386" i="10"/>
  <c r="L2387" i="10"/>
  <c r="L2388" i="10"/>
  <c r="L2389" i="10"/>
  <c r="L2390" i="10"/>
  <c r="L2391" i="10"/>
  <c r="L2392" i="10"/>
  <c r="L2393" i="10"/>
  <c r="L2394" i="10"/>
  <c r="L2395" i="10"/>
  <c r="L2396" i="10"/>
  <c r="L2397" i="10"/>
  <c r="L2398" i="10"/>
  <c r="L2399" i="10"/>
  <c r="L2400" i="10"/>
  <c r="L2401" i="10"/>
  <c r="L2402" i="10"/>
  <c r="L2403" i="10"/>
  <c r="L2404" i="10"/>
  <c r="L2405" i="10"/>
  <c r="L2406" i="10"/>
  <c r="L2407" i="10"/>
  <c r="L2408" i="10"/>
  <c r="L2409" i="10"/>
  <c r="L2410" i="10"/>
  <c r="L2411" i="10"/>
  <c r="L2412" i="10"/>
  <c r="L2413" i="10"/>
  <c r="L2414" i="10"/>
  <c r="L2415" i="10"/>
  <c r="L2416" i="10"/>
  <c r="L2417" i="10"/>
  <c r="L2418" i="10"/>
  <c r="L2419" i="10"/>
  <c r="L2420" i="10"/>
  <c r="L2421" i="10"/>
  <c r="L2422" i="10"/>
  <c r="L2423" i="10"/>
  <c r="L2424" i="10"/>
  <c r="L2425" i="10"/>
  <c r="L2426" i="10"/>
  <c r="I2427" i="10"/>
  <c r="L2427" i="10"/>
  <c r="L2428" i="10"/>
  <c r="I2429" i="10"/>
  <c r="L2429" i="10"/>
  <c r="I2430" i="10"/>
  <c r="L2430" i="10"/>
  <c r="L2431" i="10"/>
  <c r="L2432" i="10"/>
  <c r="L2433" i="10"/>
  <c r="L2434" i="10"/>
  <c r="L2435" i="10"/>
  <c r="L2436" i="10"/>
  <c r="L2437" i="10"/>
  <c r="L2438" i="10"/>
  <c r="L2439" i="10"/>
  <c r="L2440" i="10"/>
  <c r="L2441" i="10"/>
  <c r="L2442" i="10"/>
  <c r="L2443" i="10"/>
  <c r="L2444" i="10"/>
  <c r="L2445" i="10"/>
  <c r="L2446" i="10"/>
  <c r="L2447" i="10"/>
  <c r="L2448" i="10"/>
  <c r="L2449" i="10"/>
  <c r="L2450" i="10"/>
  <c r="L2451" i="10"/>
  <c r="L2452" i="10"/>
  <c r="L2453" i="10"/>
  <c r="L2454" i="10"/>
  <c r="L2455" i="10"/>
  <c r="L2456" i="10"/>
  <c r="L2457" i="10"/>
  <c r="L2458" i="10"/>
  <c r="L2459" i="10"/>
  <c r="L2460" i="10"/>
  <c r="L2461" i="10"/>
  <c r="L2462" i="10"/>
  <c r="L2463" i="10"/>
  <c r="L2464" i="10"/>
  <c r="L2465" i="10"/>
  <c r="L2466" i="10"/>
  <c r="L2467" i="10"/>
  <c r="L2468" i="10"/>
  <c r="L2469" i="10"/>
  <c r="L2470" i="10"/>
  <c r="L2471" i="10"/>
  <c r="L2472" i="10"/>
  <c r="L2473" i="10"/>
  <c r="L2474" i="10"/>
  <c r="L2475" i="10"/>
  <c r="L2476" i="10"/>
  <c r="L2477" i="10"/>
  <c r="L2478" i="10"/>
  <c r="L2479" i="10"/>
  <c r="L2480" i="10"/>
  <c r="L2481" i="10"/>
  <c r="L2482" i="10"/>
  <c r="L2483" i="10"/>
  <c r="L2484" i="10"/>
  <c r="L2485" i="10"/>
  <c r="L2486" i="10"/>
  <c r="L2487" i="10"/>
  <c r="L2488" i="10"/>
  <c r="L2489" i="10"/>
  <c r="L2490" i="10"/>
  <c r="L2491" i="10"/>
  <c r="L2492" i="10"/>
  <c r="L2493" i="10"/>
  <c r="L2494" i="10"/>
  <c r="L2495" i="10"/>
  <c r="L2496" i="10"/>
  <c r="L2497" i="10"/>
  <c r="L2498" i="10"/>
  <c r="L2499" i="10"/>
  <c r="L2500" i="10"/>
  <c r="L2501" i="10"/>
  <c r="L2502" i="10"/>
  <c r="L2503" i="10"/>
  <c r="L2504" i="10"/>
  <c r="L2505" i="10"/>
  <c r="L2506" i="10"/>
  <c r="L2507" i="10"/>
  <c r="L2508" i="10"/>
  <c r="L2509" i="10"/>
  <c r="L2510" i="10"/>
  <c r="L2511" i="10"/>
  <c r="L2512" i="10"/>
  <c r="L2513" i="10"/>
  <c r="L2514" i="10"/>
  <c r="L2515" i="10"/>
  <c r="L2516" i="10"/>
  <c r="L2517" i="10"/>
  <c r="L2518" i="10"/>
  <c r="L2519" i="10"/>
  <c r="L2520" i="10"/>
  <c r="L2521" i="10"/>
  <c r="L2522" i="10"/>
  <c r="L2523" i="10"/>
  <c r="L2524" i="10"/>
  <c r="L2525" i="10"/>
  <c r="L2526" i="10"/>
  <c r="L2527" i="10"/>
  <c r="L2528" i="10"/>
  <c r="L2529" i="10"/>
  <c r="L2530" i="10"/>
  <c r="L2531" i="10"/>
  <c r="L2532" i="10"/>
  <c r="L2533" i="10"/>
  <c r="L2534" i="10"/>
  <c r="L2535" i="10"/>
  <c r="L2536" i="10"/>
  <c r="L2537" i="10"/>
  <c r="L2538" i="10"/>
  <c r="L2540" i="10"/>
  <c r="L2541" i="10"/>
  <c r="L2542" i="10"/>
  <c r="L2543" i="10"/>
  <c r="L2544" i="10"/>
  <c r="L2545" i="10"/>
  <c r="L2546" i="10"/>
  <c r="L2547" i="10"/>
  <c r="L2548" i="10"/>
  <c r="L2550" i="10"/>
  <c r="L2551" i="10"/>
  <c r="L2552" i="10"/>
  <c r="L2553" i="10"/>
  <c r="L2554" i="10"/>
  <c r="L2555" i="10"/>
  <c r="L2556" i="10"/>
  <c r="L2558" i="10"/>
  <c r="L2559" i="10"/>
  <c r="L2560" i="10"/>
  <c r="L2561" i="10"/>
  <c r="L2562" i="10"/>
  <c r="L2563" i="10"/>
  <c r="L2564" i="10"/>
  <c r="L2565" i="10"/>
  <c r="L2566" i="10"/>
  <c r="L2567" i="10"/>
  <c r="L2568" i="10"/>
  <c r="L2569" i="10"/>
  <c r="L2570" i="10"/>
  <c r="L2571" i="10"/>
  <c r="L2572" i="10"/>
  <c r="L2573" i="10"/>
  <c r="L2574" i="10"/>
  <c r="L2575" i="10"/>
  <c r="L2576" i="10"/>
  <c r="L2577" i="10"/>
  <c r="L2578" i="10"/>
  <c r="L2579" i="10"/>
  <c r="L2580" i="10"/>
  <c r="L2581" i="10"/>
  <c r="L2582" i="10"/>
  <c r="L2583" i="10"/>
  <c r="L2584" i="10"/>
  <c r="L2585" i="10"/>
  <c r="L2586" i="10"/>
  <c r="L2587" i="10"/>
  <c r="L2588" i="10"/>
  <c r="L2589" i="10"/>
  <c r="L2590" i="10"/>
  <c r="L2591" i="10"/>
  <c r="L2592" i="10"/>
  <c r="L2593" i="10"/>
  <c r="L2594" i="10"/>
  <c r="L2595" i="10"/>
  <c r="L2596" i="10"/>
  <c r="L2597" i="10"/>
  <c r="L2598" i="10"/>
  <c r="L2599" i="10"/>
  <c r="L2600" i="10"/>
  <c r="L2601" i="10"/>
  <c r="L2602" i="10"/>
  <c r="L2603" i="10"/>
  <c r="L2604" i="10"/>
  <c r="L2605" i="10"/>
  <c r="L2606" i="10"/>
  <c r="L2607" i="10"/>
  <c r="L2608" i="10"/>
  <c r="L2609" i="10"/>
  <c r="L2610" i="10"/>
  <c r="L2611" i="10"/>
  <c r="L2612" i="10"/>
  <c r="L2613" i="10"/>
  <c r="L2614" i="10"/>
  <c r="L2615" i="10"/>
  <c r="L2616" i="10"/>
  <c r="L2617" i="10"/>
  <c r="L2618" i="10"/>
  <c r="L2619" i="10"/>
  <c r="L2620" i="10"/>
  <c r="L2621" i="10"/>
  <c r="L2622" i="10"/>
  <c r="L2623" i="10"/>
  <c r="L2624" i="10"/>
  <c r="L2625" i="10"/>
  <c r="L2626" i="10"/>
  <c r="L2627" i="10"/>
  <c r="L2628" i="10"/>
  <c r="L2629" i="10"/>
  <c r="L2630" i="10"/>
  <c r="L2631" i="10"/>
  <c r="L2632" i="10"/>
  <c r="L2633" i="10"/>
  <c r="L2634" i="10"/>
  <c r="I2635" i="10"/>
  <c r="L2635" i="10"/>
  <c r="I2636" i="10"/>
  <c r="L2636" i="10"/>
  <c r="I2637" i="10"/>
  <c r="L2637" i="10" s="1"/>
  <c r="L2638" i="10"/>
  <c r="L2639" i="10"/>
  <c r="L2640" i="10"/>
  <c r="L2641" i="10"/>
  <c r="L2642" i="10"/>
  <c r="L2643" i="10"/>
  <c r="L2644" i="10"/>
  <c r="L2645" i="10"/>
  <c r="L2646" i="10"/>
  <c r="L2647" i="10"/>
  <c r="L2648" i="10"/>
  <c r="L2649" i="10"/>
  <c r="L2650" i="10"/>
  <c r="L2651" i="10"/>
  <c r="L2652" i="10"/>
  <c r="L2653" i="10"/>
  <c r="L2654" i="10"/>
  <c r="L2655" i="10"/>
  <c r="L2656" i="10"/>
  <c r="L2657" i="10"/>
  <c r="L2658" i="10"/>
  <c r="L2659" i="10"/>
  <c r="L2660" i="10"/>
  <c r="L2661" i="10"/>
  <c r="L2662" i="10"/>
  <c r="L2663" i="10"/>
  <c r="L2664" i="10"/>
  <c r="L2665" i="10"/>
  <c r="L2666" i="10"/>
  <c r="L2667" i="10"/>
  <c r="L2668" i="10"/>
  <c r="L2669" i="10"/>
  <c r="L2670" i="10"/>
  <c r="L2671" i="10"/>
  <c r="L2672" i="10"/>
  <c r="L2673" i="10"/>
  <c r="L2674" i="10"/>
  <c r="L2675" i="10"/>
  <c r="L2676" i="10"/>
  <c r="L2677" i="10"/>
  <c r="L2678" i="10"/>
  <c r="L2679" i="10"/>
  <c r="L2680" i="10"/>
  <c r="L2681" i="10"/>
  <c r="L2682" i="10"/>
  <c r="L2683" i="10"/>
  <c r="L2684" i="10"/>
  <c r="L2685" i="10"/>
  <c r="L2686" i="10"/>
  <c r="L2687" i="10"/>
  <c r="L2688" i="10"/>
  <c r="L2689" i="10"/>
  <c r="L2690" i="10"/>
  <c r="L2691" i="10"/>
  <c r="L2692" i="10"/>
  <c r="L2693" i="10"/>
  <c r="L2694" i="10"/>
  <c r="L2695" i="10"/>
  <c r="L2696" i="10"/>
  <c r="L2697" i="10"/>
  <c r="L2698" i="10"/>
  <c r="L2699" i="10"/>
  <c r="L2700" i="10"/>
  <c r="L2701" i="10"/>
  <c r="L2702" i="10"/>
  <c r="L2703" i="10"/>
  <c r="L2704" i="10"/>
  <c r="L2705" i="10"/>
  <c r="L2706" i="10"/>
  <c r="L2707" i="10"/>
  <c r="L2708" i="10"/>
  <c r="L2709" i="10"/>
  <c r="L2710" i="10"/>
  <c r="L2711" i="10"/>
  <c r="I2712" i="10"/>
  <c r="L2712" i="10"/>
  <c r="L2713" i="10"/>
  <c r="L2714" i="10"/>
  <c r="L2715" i="10"/>
  <c r="L2716" i="10"/>
  <c r="I2717" i="10"/>
  <c r="L2717" i="10" s="1"/>
  <c r="L2718" i="10"/>
  <c r="L2719" i="10"/>
  <c r="L2720" i="10"/>
  <c r="I2721" i="10"/>
  <c r="L2721" i="10"/>
  <c r="L2722" i="10"/>
  <c r="L2723" i="10"/>
  <c r="L2724" i="10"/>
  <c r="L2726" i="10"/>
  <c r="L2727" i="10"/>
  <c r="L2728" i="10"/>
  <c r="L2729" i="10"/>
  <c r="L2730" i="10"/>
  <c r="L2731" i="10"/>
  <c r="L2732" i="10"/>
  <c r="L2733" i="10"/>
  <c r="L2734" i="10"/>
  <c r="L2735" i="10"/>
  <c r="L2736" i="10"/>
  <c r="L2737" i="10"/>
  <c r="L2738" i="10"/>
  <c r="L2739" i="10"/>
  <c r="L2740" i="10"/>
  <c r="L2741" i="10"/>
  <c r="L2742" i="10"/>
  <c r="L2743" i="10"/>
  <c r="L2744" i="10"/>
  <c r="L2745" i="10"/>
  <c r="L2746" i="10"/>
  <c r="L2747" i="10"/>
  <c r="L2748" i="10"/>
  <c r="L2749" i="10"/>
  <c r="L2750" i="10"/>
  <c r="L2751" i="10"/>
  <c r="L2752" i="10"/>
  <c r="L2753" i="10"/>
  <c r="L2754" i="10"/>
  <c r="L2755" i="10"/>
  <c r="L2756" i="10"/>
  <c r="L2757" i="10"/>
  <c r="L2758" i="10"/>
  <c r="L2759" i="10"/>
  <c r="L2760" i="10"/>
  <c r="L2761" i="10"/>
  <c r="L2762" i="10"/>
  <c r="L2763" i="10"/>
  <c r="L2764" i="10"/>
  <c r="L2765" i="10"/>
  <c r="L2766" i="10"/>
  <c r="L2767" i="10"/>
  <c r="L2768" i="10"/>
  <c r="L2769" i="10"/>
  <c r="L2770" i="10"/>
  <c r="L2771" i="10"/>
  <c r="L2772" i="10"/>
  <c r="L2773" i="10"/>
  <c r="L2774" i="10"/>
  <c r="L2775" i="10"/>
  <c r="L2776" i="10"/>
  <c r="L2777" i="10"/>
  <c r="L2778" i="10"/>
  <c r="L2779" i="10"/>
  <c r="L2780" i="10"/>
  <c r="L2781" i="10"/>
  <c r="L2782" i="10"/>
  <c r="L2783" i="10"/>
  <c r="L2784" i="10"/>
  <c r="L2785" i="10"/>
  <c r="L2786" i="10"/>
  <c r="L2787" i="10"/>
  <c r="L2788" i="10"/>
  <c r="L2789" i="10"/>
  <c r="L2790" i="10"/>
  <c r="L2791" i="10"/>
  <c r="L2792" i="10"/>
  <c r="L2793" i="10"/>
  <c r="L2794" i="10"/>
  <c r="L2795" i="10"/>
  <c r="L2796" i="10"/>
  <c r="L2797" i="10"/>
  <c r="L2798" i="10"/>
  <c r="L2799" i="10"/>
  <c r="L2800" i="10"/>
  <c r="L2801" i="10"/>
  <c r="L2802" i="10"/>
  <c r="L2803" i="10"/>
  <c r="L2804" i="10"/>
  <c r="L2805" i="10"/>
  <c r="L2806" i="10"/>
  <c r="L2807" i="10"/>
  <c r="L2808" i="10"/>
  <c r="L2809" i="10"/>
  <c r="L2810" i="10"/>
  <c r="L2811" i="10"/>
  <c r="L2812" i="10"/>
  <c r="L2813" i="10"/>
  <c r="L2814" i="10"/>
  <c r="L2815" i="10"/>
  <c r="L2816" i="10"/>
  <c r="L2817" i="10"/>
  <c r="L2818" i="10"/>
  <c r="L2819" i="10"/>
  <c r="L2820" i="10"/>
  <c r="L2821" i="10"/>
  <c r="L2822" i="10"/>
  <c r="L2823" i="10"/>
  <c r="L2824" i="10"/>
  <c r="L2825" i="10"/>
  <c r="L2826" i="10"/>
  <c r="L2827" i="10"/>
  <c r="L2828" i="10"/>
  <c r="L2829" i="10"/>
  <c r="L2830" i="10"/>
  <c r="L2831" i="10"/>
  <c r="L2832" i="10"/>
  <c r="L2833" i="10"/>
  <c r="L2834" i="10"/>
  <c r="L2835" i="10"/>
  <c r="L2836" i="10"/>
  <c r="L2837" i="10"/>
  <c r="L2838" i="10"/>
  <c r="L2839" i="10"/>
  <c r="L2840" i="10"/>
  <c r="L2841" i="10"/>
  <c r="L2842" i="10"/>
  <c r="L2843" i="10"/>
  <c r="L2844" i="10"/>
  <c r="L2845" i="10"/>
  <c r="L2846" i="10"/>
  <c r="L2847" i="10"/>
  <c r="L2848" i="10"/>
  <c r="L2849" i="10"/>
  <c r="L2850" i="10"/>
  <c r="L2851" i="10"/>
  <c r="L2852" i="10"/>
  <c r="L2853" i="10"/>
  <c r="L2854" i="10"/>
  <c r="L2855" i="10"/>
  <c r="L2856" i="10"/>
  <c r="L2857" i="10"/>
  <c r="L2858" i="10"/>
  <c r="L2859" i="10"/>
  <c r="L2860" i="10"/>
  <c r="L2861" i="10"/>
  <c r="L2862" i="10"/>
  <c r="L2863" i="10"/>
  <c r="L2864" i="10"/>
  <c r="L2865" i="10"/>
  <c r="L2866" i="10"/>
  <c r="L2867" i="10"/>
  <c r="L2868" i="10"/>
  <c r="L2869" i="10"/>
  <c r="L2870" i="10"/>
  <c r="L2871" i="10"/>
  <c r="L2872" i="10"/>
  <c r="L2873" i="10"/>
  <c r="L2874" i="10"/>
  <c r="L2875" i="10"/>
  <c r="L2876" i="10"/>
  <c r="L2877" i="10"/>
  <c r="L2878" i="10"/>
  <c r="L2879" i="10"/>
  <c r="L2880" i="10"/>
  <c r="L2881" i="10"/>
  <c r="L2882" i="10"/>
  <c r="L2883" i="10"/>
  <c r="L2884" i="10"/>
  <c r="L2885" i="10"/>
  <c r="L2886" i="10"/>
  <c r="L2887" i="10"/>
  <c r="L2888" i="10"/>
  <c r="L2889" i="10"/>
  <c r="L2890" i="10"/>
  <c r="L2891" i="10"/>
  <c r="L2892" i="10"/>
  <c r="L2893" i="10"/>
  <c r="L2894" i="10"/>
  <c r="L2895" i="10"/>
  <c r="L2896" i="10"/>
  <c r="L2897" i="10"/>
  <c r="L2898" i="10"/>
  <c r="L2899" i="10"/>
  <c r="L2900" i="10"/>
  <c r="L2901" i="10"/>
  <c r="L2902" i="10"/>
  <c r="L2903" i="10"/>
  <c r="L2904" i="10"/>
  <c r="L2905" i="10"/>
  <c r="L2906" i="10"/>
  <c r="L2907" i="10"/>
  <c r="L2908" i="10"/>
  <c r="L2909" i="10"/>
  <c r="L2910" i="10"/>
  <c r="L2911" i="10"/>
  <c r="L2912" i="10"/>
  <c r="L2913" i="10"/>
  <c r="L2914" i="10"/>
  <c r="L2915" i="10"/>
  <c r="L2916" i="10"/>
  <c r="L2917" i="10"/>
  <c r="L2918" i="10"/>
  <c r="L2919" i="10"/>
  <c r="L2920" i="10"/>
  <c r="L2921" i="10"/>
  <c r="L2922" i="10"/>
  <c r="L2923" i="10"/>
  <c r="L2924" i="10"/>
  <c r="L2925" i="10"/>
  <c r="L2926" i="10"/>
  <c r="L2927" i="10"/>
  <c r="L2928" i="10"/>
  <c r="L2929" i="10"/>
  <c r="L2930" i="10"/>
  <c r="L2931" i="10"/>
  <c r="L2932" i="10"/>
  <c r="L2933" i="10"/>
  <c r="L2934" i="10"/>
  <c r="L2935" i="10"/>
  <c r="L2936" i="10"/>
  <c r="L2937" i="10"/>
  <c r="L2938" i="10"/>
  <c r="L2939" i="10"/>
  <c r="L2940" i="10"/>
  <c r="L2941" i="10"/>
  <c r="L2942" i="10"/>
  <c r="L2943" i="10"/>
  <c r="L2944" i="10"/>
  <c r="L2945" i="10"/>
  <c r="L2946" i="10"/>
  <c r="L2947" i="10"/>
  <c r="L2948" i="10"/>
  <c r="L2949" i="10"/>
  <c r="L2950" i="10"/>
  <c r="L2951" i="10"/>
  <c r="L2952" i="10"/>
  <c r="L2953" i="10"/>
  <c r="L2954" i="10"/>
  <c r="L2955" i="10"/>
  <c r="L2957" i="10"/>
  <c r="L2958" i="10"/>
  <c r="L2959" i="10"/>
  <c r="L2960" i="10"/>
  <c r="L2961" i="10"/>
  <c r="L2962" i="10"/>
  <c r="L2963" i="10"/>
  <c r="L2964" i="10"/>
  <c r="L2965" i="10"/>
  <c r="L2966" i="10"/>
  <c r="L2967" i="10"/>
  <c r="L2968" i="10"/>
  <c r="L2969" i="10"/>
  <c r="L2970" i="10"/>
  <c r="L2971" i="10"/>
  <c r="L2972" i="10"/>
  <c r="L2973" i="10"/>
  <c r="L2974" i="10"/>
  <c r="L2975" i="10"/>
  <c r="L2976" i="10"/>
  <c r="L2977" i="10"/>
  <c r="L2978" i="10"/>
  <c r="L2979" i="10"/>
  <c r="L2980" i="10"/>
  <c r="L2981" i="10"/>
  <c r="L2982" i="10"/>
  <c r="L2983" i="10"/>
  <c r="L2984" i="10"/>
  <c r="L2985" i="10"/>
  <c r="L2986" i="10"/>
  <c r="L2987" i="10"/>
  <c r="L2988" i="10"/>
  <c r="L2989" i="10"/>
  <c r="L2990" i="10"/>
  <c r="L2991" i="10"/>
  <c r="L2992" i="10"/>
  <c r="L2993" i="10"/>
  <c r="L2994" i="10"/>
  <c r="L2995" i="10"/>
  <c r="L2996" i="10"/>
  <c r="L2997" i="10"/>
  <c r="L2998" i="10"/>
  <c r="L2999" i="10"/>
  <c r="L3000" i="10"/>
  <c r="L3001" i="10"/>
  <c r="L3002" i="10"/>
  <c r="L3003" i="10"/>
  <c r="L3004" i="10"/>
  <c r="L3005" i="10"/>
  <c r="L3006" i="10"/>
  <c r="L3007" i="10"/>
  <c r="L3008" i="10"/>
  <c r="L3009" i="10"/>
  <c r="L3010" i="10"/>
  <c r="L3011" i="10"/>
  <c r="L3012" i="10"/>
  <c r="L3013" i="10"/>
  <c r="L3014" i="10"/>
  <c r="L3015" i="10"/>
  <c r="L3016" i="10"/>
  <c r="L3017" i="10"/>
  <c r="L3018" i="10"/>
  <c r="L3019" i="10"/>
  <c r="L3020" i="10"/>
  <c r="L3021" i="10"/>
  <c r="L3022" i="10"/>
  <c r="L3023" i="10"/>
  <c r="L3024" i="10"/>
  <c r="L3025" i="10"/>
  <c r="L3026" i="10"/>
  <c r="L3027" i="10"/>
  <c r="L3028" i="10"/>
  <c r="L3029" i="10"/>
  <c r="L3030" i="10"/>
  <c r="L3031" i="10"/>
  <c r="L3032" i="10"/>
  <c r="L3033" i="10"/>
  <c r="L3034" i="10"/>
  <c r="L3035" i="10"/>
  <c r="L3036" i="10"/>
  <c r="L3037" i="10"/>
  <c r="L3038" i="10"/>
  <c r="L3039" i="10"/>
  <c r="L3040" i="10"/>
  <c r="L3041" i="10"/>
  <c r="L3042" i="10"/>
  <c r="L3043" i="10"/>
  <c r="L3044" i="10"/>
  <c r="L3045" i="10"/>
  <c r="L3046" i="10"/>
  <c r="L3047" i="10"/>
  <c r="L3048" i="10"/>
  <c r="L3049" i="10"/>
  <c r="L3050" i="10"/>
  <c r="L3051" i="10"/>
  <c r="L3052" i="10"/>
  <c r="L3053" i="10"/>
  <c r="L3054" i="10"/>
  <c r="L3055" i="10"/>
  <c r="L3056" i="10"/>
  <c r="L3057" i="10"/>
  <c r="L3058" i="10"/>
  <c r="L3059" i="10"/>
  <c r="L3060" i="10"/>
  <c r="L3061" i="10"/>
  <c r="L3062" i="10"/>
  <c r="L3063" i="10"/>
  <c r="L3064" i="10"/>
  <c r="L3065" i="10"/>
  <c r="L3066" i="10"/>
  <c r="L3067" i="10"/>
  <c r="L3068" i="10"/>
  <c r="L3069" i="10"/>
  <c r="L3070" i="10"/>
  <c r="L3071" i="10"/>
  <c r="L3072" i="10"/>
  <c r="L3073" i="10"/>
  <c r="L3074" i="10"/>
  <c r="L3075" i="10"/>
  <c r="L3076" i="10"/>
  <c r="L3077" i="10"/>
  <c r="L3078" i="10"/>
  <c r="L3079" i="10"/>
  <c r="L3080" i="10"/>
  <c r="L3081" i="10"/>
  <c r="L3082" i="10"/>
  <c r="L3083" i="10"/>
  <c r="L3084" i="10"/>
  <c r="L3085" i="10"/>
  <c r="L3086" i="10"/>
  <c r="L3087" i="10"/>
  <c r="L3088" i="10"/>
  <c r="L3089" i="10"/>
  <c r="L3090" i="10"/>
  <c r="L3091" i="10"/>
  <c r="L3092" i="10"/>
  <c r="L3093" i="10"/>
  <c r="L3094" i="10"/>
  <c r="L3095" i="10"/>
  <c r="L3096" i="10"/>
  <c r="L3097" i="10"/>
  <c r="L3098" i="10"/>
  <c r="L3099" i="10"/>
  <c r="L3100" i="10"/>
  <c r="L3101" i="10"/>
  <c r="L3102" i="10"/>
  <c r="L3103" i="10"/>
  <c r="L3104" i="10"/>
  <c r="L3105" i="10"/>
  <c r="L3106" i="10"/>
  <c r="L3107" i="10"/>
  <c r="L3108" i="10"/>
  <c r="L3109" i="10"/>
  <c r="L3110" i="10"/>
  <c r="L3111" i="10"/>
  <c r="L3112" i="10"/>
  <c r="L3113" i="10"/>
  <c r="L3114" i="10"/>
  <c r="L3115" i="10"/>
  <c r="L3116" i="10"/>
  <c r="L3117" i="10"/>
  <c r="L3118" i="10"/>
  <c r="L3119" i="10"/>
  <c r="L3120" i="10"/>
  <c r="I3121" i="10"/>
  <c r="L3121" i="10" s="1"/>
  <c r="I3122" i="10"/>
  <c r="L3122" i="10" s="1"/>
  <c r="I3123" i="10"/>
  <c r="L3123" i="10"/>
  <c r="I3124" i="10"/>
  <c r="L3124" i="10"/>
  <c r="I3125" i="10"/>
  <c r="L3125" i="10" s="1"/>
  <c r="I3126" i="10"/>
  <c r="L3126" i="10" s="1"/>
  <c r="I3127" i="10"/>
  <c r="L3127" i="10"/>
  <c r="I3128" i="10"/>
  <c r="L3128" i="10"/>
  <c r="I3129" i="10"/>
  <c r="L3129" i="10" s="1"/>
  <c r="L3130" i="10"/>
  <c r="L3131" i="10"/>
  <c r="L3132" i="10"/>
  <c r="L3133" i="10"/>
  <c r="L3134" i="10"/>
  <c r="L3135" i="10"/>
  <c r="I3136" i="10"/>
  <c r="L3136" i="10" s="1"/>
  <c r="L3137" i="10"/>
  <c r="L3138" i="10"/>
  <c r="L3139" i="10"/>
  <c r="L3140" i="10"/>
  <c r="L3141" i="10"/>
  <c r="L3142" i="10"/>
  <c r="L3143" i="10"/>
  <c r="L3144" i="10"/>
  <c r="L3145" i="10"/>
  <c r="I3146" i="10"/>
  <c r="L3146" i="10" s="1"/>
  <c r="L3147" i="10"/>
  <c r="L3148" i="10"/>
  <c r="L3149" i="10"/>
  <c r="I3150" i="10"/>
  <c r="L3150" i="10" s="1"/>
  <c r="I3151" i="10"/>
  <c r="L3151" i="10" s="1"/>
  <c r="I3152" i="10"/>
  <c r="L3152" i="10"/>
  <c r="I3153" i="10"/>
  <c r="L3153" i="10"/>
  <c r="I3154" i="10"/>
  <c r="L3154" i="10" s="1"/>
  <c r="L3155" i="10"/>
  <c r="I3156" i="10"/>
  <c r="L3156" i="10" s="1"/>
  <c r="L3157" i="10"/>
  <c r="I3158" i="10"/>
  <c r="L3158" i="10"/>
  <c r="I3159" i="10"/>
  <c r="L3159" i="10" s="1"/>
  <c r="I3160" i="10"/>
  <c r="L3160" i="10" s="1"/>
  <c r="I3161" i="10"/>
  <c r="L3161" i="10"/>
  <c r="I3162" i="10"/>
  <c r="L3162" i="10"/>
  <c r="I3163" i="10"/>
  <c r="L3163" i="10" s="1"/>
  <c r="I3164" i="10"/>
  <c r="L3164" i="10" s="1"/>
  <c r="I3165" i="10"/>
  <c r="L3165" i="10"/>
  <c r="I3166" i="10"/>
  <c r="L3166" i="10"/>
  <c r="I3167" i="10"/>
  <c r="L3167" i="10" s="1"/>
  <c r="I3168" i="10"/>
  <c r="L3168" i="10" s="1"/>
  <c r="I3169" i="10"/>
  <c r="L3169" i="10"/>
  <c r="I3170" i="10"/>
  <c r="L3170" i="10"/>
  <c r="I3171" i="10"/>
  <c r="L3171" i="10" s="1"/>
  <c r="I3172" i="10"/>
  <c r="L3172" i="10" s="1"/>
  <c r="I3173" i="10"/>
  <c r="L3173" i="10"/>
  <c r="L3174" i="10"/>
  <c r="I3175" i="10"/>
  <c r="L3175" i="10" s="1"/>
  <c r="I3176" i="10"/>
  <c r="L3176" i="10"/>
  <c r="I3177" i="10"/>
  <c r="L3177" i="10" s="1"/>
  <c r="I3178" i="10"/>
  <c r="L3178" i="10" s="1"/>
  <c r="I3179" i="10"/>
  <c r="L3179" i="10"/>
  <c r="L3180" i="10"/>
  <c r="I3181" i="10"/>
  <c r="L3181" i="10" s="1"/>
  <c r="I3182" i="10"/>
  <c r="L3182" i="10"/>
  <c r="I3183" i="10"/>
  <c r="L3183" i="10"/>
  <c r="I3184" i="10"/>
  <c r="L3184" i="10" s="1"/>
  <c r="I3185" i="10"/>
  <c r="L3185" i="10" s="1"/>
  <c r="I3186" i="10"/>
  <c r="L3186" i="10"/>
  <c r="I3187" i="10"/>
  <c r="L3187" i="10"/>
  <c r="I3188" i="10"/>
  <c r="L3188" i="10" s="1"/>
  <c r="L3189" i="10"/>
  <c r="I3190" i="10"/>
  <c r="L3190" i="10" s="1"/>
  <c r="I3191" i="10"/>
  <c r="L3191" i="10" s="1"/>
  <c r="I3192" i="10"/>
  <c r="L3192" i="10" s="1"/>
  <c r="I3193" i="10"/>
  <c r="L3193" i="10"/>
  <c r="I3194" i="10"/>
  <c r="L3194" i="10" s="1"/>
  <c r="I3195" i="10"/>
  <c r="L3195" i="10" s="1"/>
  <c r="I3196" i="10"/>
  <c r="L3196" i="10"/>
  <c r="I3197" i="10"/>
  <c r="L3197" i="10"/>
  <c r="I3198" i="10"/>
  <c r="L3198" i="10" s="1"/>
  <c r="I3199" i="10"/>
  <c r="L3199" i="10" s="1"/>
  <c r="I3200" i="10"/>
  <c r="L3200" i="10" s="1"/>
  <c r="I3201" i="10"/>
  <c r="L3201" i="10"/>
  <c r="I3202" i="10"/>
  <c r="L3202" i="10" s="1"/>
  <c r="I3203" i="10"/>
  <c r="L3203" i="10" s="1"/>
  <c r="I3204" i="10"/>
  <c r="L3204" i="10"/>
  <c r="I3205" i="10"/>
  <c r="L3205" i="10"/>
  <c r="I3206" i="10"/>
  <c r="L3206" i="10" s="1"/>
  <c r="I3207" i="10"/>
  <c r="L3207" i="10" s="1"/>
  <c r="L3208" i="10"/>
  <c r="L3209" i="10"/>
  <c r="L3210" i="10"/>
  <c r="L3211" i="10"/>
  <c r="L3212" i="10"/>
  <c r="I3213" i="10"/>
  <c r="L3213" i="10"/>
  <c r="I3214" i="10"/>
  <c r="L3214" i="10"/>
  <c r="I3215" i="10"/>
  <c r="L3215" i="10" s="1"/>
  <c r="L3217" i="10"/>
  <c r="I3218" i="10"/>
  <c r="L3218" i="10"/>
  <c r="I3219" i="10"/>
  <c r="L3219" i="10"/>
  <c r="I3220" i="10"/>
  <c r="L3220" i="10" s="1"/>
  <c r="I3221" i="10"/>
  <c r="L3221" i="10" s="1"/>
  <c r="I3222" i="10"/>
  <c r="L3222" i="10"/>
  <c r="I3223" i="10"/>
  <c r="L3223" i="10"/>
  <c r="I3224" i="10"/>
  <c r="L3224" i="10" s="1"/>
  <c r="I3225" i="10"/>
  <c r="L3225" i="10" s="1"/>
  <c r="I3226" i="10"/>
  <c r="L3226" i="10"/>
  <c r="L3227" i="10"/>
  <c r="I3228" i="10"/>
  <c r="L3228" i="10"/>
  <c r="I3229" i="10"/>
  <c r="L3229" i="10"/>
  <c r="I3230" i="10"/>
  <c r="L3230" i="10" s="1"/>
  <c r="L3231" i="10"/>
  <c r="L3233" i="10"/>
  <c r="I3234" i="10"/>
  <c r="L3234" i="10" s="1"/>
  <c r="I3235" i="10"/>
  <c r="L3235" i="10" s="1"/>
  <c r="I3236" i="10"/>
  <c r="L3236" i="10"/>
  <c r="I3237" i="10"/>
  <c r="L3237" i="10"/>
  <c r="I3238" i="10"/>
  <c r="L3238" i="10" s="1"/>
  <c r="I3239" i="10"/>
  <c r="L3239" i="10" s="1"/>
  <c r="I3240" i="10"/>
  <c r="L3240" i="10"/>
  <c r="I3241" i="10"/>
  <c r="L3241" i="10"/>
  <c r="I3242" i="10"/>
  <c r="L3242" i="10" s="1"/>
  <c r="L3243" i="10"/>
  <c r="L3244" i="10"/>
  <c r="L3245" i="10"/>
  <c r="I3246" i="10"/>
  <c r="L3246" i="10" s="1"/>
  <c r="L3247" i="10"/>
  <c r="I3248" i="10"/>
  <c r="L3248" i="10" s="1"/>
  <c r="L3249" i="10"/>
  <c r="I3250" i="10"/>
  <c r="L3250" i="10" s="1"/>
  <c r="I3251" i="10"/>
  <c r="L3251" i="10" s="1"/>
  <c r="L3252" i="10"/>
  <c r="L3253" i="10"/>
  <c r="L3254" i="10"/>
  <c r="L3255" i="10"/>
  <c r="L3256" i="10"/>
  <c r="L3257" i="10"/>
  <c r="L3258" i="10"/>
  <c r="L3259" i="10"/>
  <c r="I3260" i="10"/>
  <c r="L3260" i="10"/>
  <c r="L3261" i="10"/>
  <c r="L3262" i="10"/>
  <c r="L3263" i="10"/>
  <c r="L3264" i="10"/>
  <c r="I3265" i="10"/>
  <c r="L3265" i="10" s="1"/>
  <c r="L3266" i="10"/>
  <c r="L3267" i="10"/>
  <c r="L3268" i="10"/>
  <c r="L3269" i="10"/>
  <c r="L3270" i="10"/>
  <c r="L3271" i="10"/>
  <c r="L3272" i="10"/>
  <c r="L3273" i="10"/>
  <c r="L3274" i="10"/>
  <c r="L3275" i="10"/>
  <c r="I3276" i="10"/>
  <c r="L3276" i="10"/>
  <c r="I3277" i="10"/>
  <c r="L3277" i="10" s="1"/>
  <c r="I3278" i="10"/>
  <c r="L3278" i="10" s="1"/>
  <c r="I3279" i="10"/>
  <c r="L3279" i="10" s="1"/>
  <c r="I3280" i="10"/>
  <c r="L3280" i="10"/>
  <c r="I3281" i="10"/>
  <c r="L3281" i="10" s="1"/>
  <c r="I3282" i="10"/>
  <c r="L3282" i="10" s="1"/>
  <c r="L3283" i="10"/>
  <c r="L3284" i="10"/>
  <c r="I3285" i="10"/>
  <c r="L3285" i="10"/>
  <c r="L3286" i="10"/>
  <c r="L3287" i="10"/>
  <c r="I3288" i="10"/>
  <c r="L3288" i="10" s="1"/>
  <c r="I3289" i="10"/>
  <c r="L3289" i="10" s="1"/>
  <c r="L3292" i="10"/>
  <c r="I3293" i="10"/>
  <c r="L3293" i="10"/>
  <c r="L3294" i="10"/>
  <c r="L3295" i="10"/>
  <c r="L3296" i="10"/>
  <c r="L3297" i="10"/>
  <c r="L3298" i="10"/>
  <c r="L3299" i="10"/>
  <c r="L3300" i="10"/>
  <c r="L3301" i="10"/>
  <c r="L3302" i="10"/>
  <c r="L3303" i="10"/>
  <c r="L3304" i="10"/>
  <c r="I3305" i="10"/>
  <c r="L3305" i="10"/>
  <c r="I3306" i="10"/>
  <c r="L3306" i="10" s="1"/>
  <c r="I3307" i="10"/>
  <c r="L3307" i="10" s="1"/>
  <c r="I3308" i="10"/>
  <c r="L3308" i="10" s="1"/>
  <c r="I3309" i="10"/>
  <c r="L3309" i="10"/>
  <c r="I3310" i="10"/>
  <c r="L3310" i="10" s="1"/>
  <c r="I3311" i="10"/>
  <c r="L3311" i="10" s="1"/>
  <c r="L3312" i="10"/>
  <c r="L3313" i="10"/>
  <c r="L3314" i="10"/>
  <c r="I3315" i="10"/>
  <c r="L3315" i="10" s="1"/>
  <c r="L3316" i="10"/>
  <c r="L3317" i="10"/>
  <c r="L3318" i="10"/>
  <c r="I3319" i="10"/>
  <c r="L3319" i="10" s="1"/>
  <c r="I3320" i="10"/>
  <c r="L3320" i="10"/>
  <c r="I3321" i="10"/>
  <c r="L3321" i="10"/>
  <c r="L3322" i="10"/>
  <c r="I3323" i="10"/>
  <c r="L3323" i="10"/>
  <c r="I3324" i="10"/>
  <c r="L3324" i="10" s="1"/>
  <c r="I3326" i="10"/>
  <c r="L3326" i="10"/>
  <c r="L3327" i="10"/>
  <c r="L3328" i="10"/>
  <c r="L3329" i="10"/>
  <c r="I3330" i="10"/>
  <c r="L3330" i="10" s="1"/>
  <c r="L3331" i="10"/>
  <c r="I3332" i="10"/>
  <c r="L3332" i="10"/>
  <c r="I3333" i="10"/>
  <c r="L3333" i="10" s="1"/>
  <c r="I3334" i="10"/>
  <c r="L3334" i="10" s="1"/>
  <c r="I3335" i="10"/>
  <c r="L3335" i="10"/>
  <c r="L3336" i="10"/>
  <c r="I3337" i="10"/>
  <c r="L3337" i="10"/>
  <c r="L3339" i="10"/>
  <c r="L3340" i="10"/>
  <c r="I3342" i="10"/>
  <c r="L3342" i="10" s="1"/>
  <c r="I3343" i="10"/>
  <c r="L3343" i="10"/>
  <c r="I3344" i="10"/>
  <c r="L3344" i="10"/>
  <c r="L3345" i="10"/>
  <c r="I3346" i="10"/>
  <c r="L3346" i="10"/>
  <c r="I3347" i="10"/>
  <c r="L3347" i="10"/>
  <c r="I3348" i="10"/>
  <c r="L3348" i="10" s="1"/>
  <c r="L3349" i="10"/>
  <c r="I3350" i="10"/>
  <c r="L3350" i="10" s="1"/>
  <c r="L3351" i="10"/>
  <c r="I3352" i="10"/>
  <c r="L3352" i="10"/>
  <c r="L3353" i="10"/>
  <c r="I3354" i="10"/>
  <c r="L3354" i="10"/>
  <c r="I3355" i="10"/>
  <c r="L3355" i="10" s="1"/>
  <c r="I3356" i="10"/>
  <c r="L3356" i="10" s="1"/>
  <c r="L3357" i="10"/>
  <c r="I3358" i="10"/>
  <c r="L3358" i="10" s="1"/>
  <c r="I3359" i="10"/>
  <c r="L3359" i="10"/>
  <c r="I3360" i="10"/>
  <c r="L3360" i="10"/>
  <c r="I3361" i="10"/>
  <c r="L3361" i="10"/>
  <c r="I3362" i="10"/>
  <c r="L3362" i="10" s="1"/>
  <c r="I3363" i="10"/>
  <c r="L3363" i="10"/>
  <c r="I3364" i="10"/>
  <c r="L3364" i="10"/>
  <c r="I3365" i="10"/>
  <c r="L3365" i="10"/>
  <c r="I3366" i="10"/>
  <c r="L3366" i="10" s="1"/>
  <c r="I3367" i="10"/>
  <c r="L3367" i="10" s="1"/>
  <c r="I3368" i="10"/>
  <c r="L3368" i="10"/>
  <c r="L3369" i="10"/>
  <c r="L3370" i="10"/>
  <c r="I3371" i="10"/>
  <c r="L3371" i="10" s="1"/>
  <c r="I3372" i="10"/>
  <c r="L3372" i="10"/>
  <c r="I3373" i="10"/>
  <c r="L3373" i="10"/>
  <c r="I3374" i="10"/>
  <c r="L3374" i="10"/>
  <c r="I3375" i="10"/>
  <c r="L3375" i="10" s="1"/>
  <c r="I3376" i="10"/>
  <c r="L3376" i="10"/>
  <c r="I3377" i="10"/>
  <c r="L3377" i="10"/>
  <c r="I3378" i="10"/>
  <c r="L3378" i="10"/>
  <c r="I3379" i="10"/>
  <c r="L3379" i="10" s="1"/>
  <c r="I3380" i="10"/>
  <c r="L3380" i="10"/>
  <c r="I3381" i="10"/>
  <c r="L3381" i="10"/>
  <c r="I3382" i="10"/>
  <c r="L3382" i="10"/>
  <c r="L3383" i="10"/>
  <c r="I3384" i="10"/>
  <c r="L3384" i="10"/>
  <c r="I3385" i="10"/>
  <c r="L3385" i="10" s="1"/>
  <c r="I3386" i="10"/>
  <c r="L3386" i="10" s="1"/>
  <c r="I3387" i="10"/>
  <c r="L3387" i="10"/>
  <c r="I3388" i="10"/>
  <c r="L3388" i="10"/>
  <c r="L3389" i="10"/>
  <c r="I3390" i="10"/>
  <c r="L3390" i="10"/>
  <c r="I3391" i="10"/>
  <c r="L3391" i="10"/>
  <c r="I3392" i="10"/>
  <c r="L3392" i="10" s="1"/>
  <c r="L3393" i="10"/>
  <c r="I3394" i="10"/>
  <c r="L3394" i="10" s="1"/>
  <c r="L3395" i="10"/>
  <c r="I3396" i="10"/>
  <c r="L3396" i="10"/>
  <c r="L3397" i="10"/>
  <c r="L3398" i="10"/>
  <c r="I3399" i="10"/>
  <c r="L3399" i="10"/>
  <c r="I3400" i="10"/>
  <c r="L3400" i="10"/>
  <c r="I3401" i="10"/>
  <c r="L3401" i="10"/>
  <c r="I3402" i="10"/>
  <c r="L3402" i="10" s="1"/>
  <c r="I3403" i="10"/>
  <c r="L3403" i="10" s="1"/>
  <c r="I3404" i="10"/>
  <c r="L3404" i="10"/>
  <c r="I3405" i="10"/>
  <c r="L3405" i="10"/>
  <c r="L3406" i="10"/>
  <c r="I3407" i="10"/>
  <c r="L3407" i="10"/>
  <c r="L3408" i="10"/>
  <c r="I3409" i="10"/>
  <c r="L3409" i="10"/>
  <c r="I3410" i="10"/>
  <c r="L3410" i="10"/>
  <c r="I3411" i="10"/>
  <c r="L3411" i="10" s="1"/>
  <c r="I3412" i="10"/>
  <c r="L3412" i="10"/>
  <c r="I3413" i="10"/>
  <c r="L3413" i="10"/>
  <c r="L3414" i="10"/>
  <c r="I3415" i="10"/>
  <c r="L3415" i="10"/>
  <c r="I3416" i="10"/>
  <c r="L3416" i="10"/>
  <c r="L3417" i="10"/>
  <c r="L3418" i="10"/>
  <c r="L3419" i="10"/>
  <c r="I3420" i="10"/>
  <c r="L3420" i="10"/>
  <c r="L3421" i="10"/>
  <c r="L3422" i="10"/>
  <c r="L3423" i="10"/>
  <c r="L3424" i="10"/>
  <c r="I3425" i="10"/>
  <c r="L3425" i="10"/>
  <c r="I3426" i="10"/>
  <c r="L3426" i="10"/>
  <c r="L3427" i="10"/>
  <c r="I3428" i="10"/>
  <c r="L3428" i="10"/>
  <c r="L3429" i="10"/>
  <c r="I3430" i="10"/>
  <c r="L3430" i="10"/>
  <c r="I3431" i="10"/>
  <c r="L3431" i="10"/>
  <c r="L3432" i="10"/>
  <c r="L3434" i="10"/>
  <c r="I3435" i="10"/>
  <c r="L3435" i="10" s="1"/>
  <c r="I3436" i="10"/>
  <c r="L3436" i="10" s="1"/>
  <c r="L3437" i="10"/>
  <c r="L3438" i="10"/>
  <c r="L3439" i="10"/>
  <c r="I3440" i="10"/>
  <c r="L3440" i="10" s="1"/>
  <c r="I3441" i="10"/>
  <c r="L3441" i="10"/>
  <c r="I3442" i="10"/>
  <c r="L3442" i="10"/>
  <c r="I3443" i="10"/>
  <c r="L3443" i="10" s="1"/>
  <c r="L3444" i="10"/>
  <c r="L3445" i="10"/>
  <c r="I3446" i="10"/>
  <c r="L3446" i="10"/>
  <c r="L3447" i="10"/>
  <c r="I3448" i="10"/>
  <c r="L3448" i="10"/>
  <c r="I3449" i="10"/>
  <c r="L3449" i="10"/>
  <c r="I3450" i="10"/>
  <c r="L3450" i="10" s="1"/>
  <c r="I3451" i="10"/>
  <c r="L3451" i="10" s="1"/>
  <c r="I3452" i="10"/>
  <c r="L3452" i="10"/>
  <c r="I3453" i="10"/>
  <c r="L3453" i="10"/>
  <c r="L3454" i="10"/>
  <c r="I3455" i="10"/>
  <c r="L3455" i="10"/>
  <c r="I3456" i="10"/>
  <c r="L3456" i="10"/>
  <c r="I3457" i="10"/>
  <c r="L3457" i="10" s="1"/>
  <c r="I3458" i="10"/>
  <c r="L3458" i="10" s="1"/>
  <c r="I3459" i="10"/>
  <c r="L3459" i="10"/>
  <c r="I3460" i="10"/>
  <c r="L3460" i="10"/>
  <c r="L3461" i="10"/>
  <c r="I3462" i="10"/>
  <c r="L3462" i="10"/>
  <c r="I3463" i="10"/>
  <c r="L3463" i="10" s="1"/>
  <c r="I3464" i="10"/>
  <c r="L3464" i="10" s="1"/>
  <c r="I3465" i="10"/>
  <c r="L3465" i="10"/>
  <c r="I3466" i="10"/>
  <c r="L3466" i="10"/>
  <c r="I3467" i="10"/>
  <c r="L3467" i="10" s="1"/>
  <c r="I3468" i="10"/>
  <c r="L3468" i="10" s="1"/>
  <c r="I3469" i="10"/>
  <c r="L3469" i="10"/>
  <c r="I3470" i="10"/>
  <c r="L3470" i="10"/>
  <c r="I3471" i="10"/>
  <c r="L3471" i="10" s="1"/>
  <c r="I3472" i="10"/>
  <c r="L3472" i="10" s="1"/>
  <c r="I3473" i="10"/>
  <c r="L3473" i="10"/>
  <c r="I3474" i="10"/>
  <c r="L3474" i="10"/>
  <c r="I3475" i="10"/>
  <c r="L3475" i="10" s="1"/>
  <c r="I3476" i="10"/>
  <c r="L3476" i="10" s="1"/>
  <c r="I3477" i="10"/>
  <c r="L3477" i="10"/>
  <c r="I3478" i="10"/>
  <c r="L3478" i="10"/>
  <c r="I3479" i="10"/>
  <c r="L3479" i="10" s="1"/>
  <c r="L3480" i="10"/>
  <c r="L3481" i="10"/>
  <c r="L3482" i="10"/>
  <c r="L3483" i="10"/>
  <c r="I3484" i="10"/>
  <c r="L3484" i="10"/>
  <c r="L3485" i="10"/>
  <c r="I3486" i="10"/>
  <c r="L3486" i="10"/>
  <c r="I3487" i="10"/>
  <c r="L3487" i="10"/>
  <c r="I3488" i="10"/>
  <c r="L3488" i="10" s="1"/>
  <c r="I3489" i="10"/>
  <c r="L3489" i="10"/>
  <c r="I3490" i="10"/>
  <c r="L3490" i="10"/>
  <c r="L3493" i="10"/>
  <c r="I3494" i="10"/>
  <c r="L3494" i="10"/>
  <c r="I3495" i="10"/>
  <c r="L3495" i="10" s="1"/>
  <c r="I3496" i="10"/>
  <c r="L3496" i="10" s="1"/>
  <c r="I3497" i="10"/>
  <c r="L3497" i="10"/>
  <c r="I3498" i="10"/>
  <c r="L3498" i="10"/>
  <c r="I3499" i="10"/>
  <c r="L3499" i="10" s="1"/>
  <c r="I3500" i="10"/>
  <c r="L3500" i="10" s="1"/>
  <c r="I3501" i="10"/>
  <c r="L3501" i="10"/>
  <c r="I3502" i="10"/>
  <c r="L3502" i="10"/>
  <c r="I3503" i="10"/>
  <c r="L3503" i="10" s="1"/>
  <c r="I3504" i="10"/>
  <c r="L3504" i="10" s="1"/>
  <c r="I3505" i="10"/>
  <c r="L3505" i="10"/>
  <c r="I3506" i="10"/>
  <c r="L3506" i="10"/>
  <c r="I3507" i="10"/>
  <c r="L3507" i="10" s="1"/>
  <c r="I3508" i="10"/>
  <c r="L3508" i="10" s="1"/>
  <c r="L3509" i="10"/>
  <c r="L3510" i="10"/>
  <c r="I3511" i="10"/>
  <c r="L3511" i="10"/>
  <c r="I3512" i="10"/>
  <c r="L3512" i="10" s="1"/>
  <c r="I3513" i="10"/>
  <c r="L3513" i="10" s="1"/>
  <c r="I3514" i="10"/>
  <c r="L3514" i="10"/>
  <c r="L3515" i="10"/>
  <c r="I3516" i="10"/>
  <c r="L3516" i="10"/>
  <c r="I3517" i="10"/>
  <c r="L3517" i="10"/>
  <c r="L3518" i="10"/>
  <c r="I3519" i="10"/>
  <c r="L3519" i="10"/>
  <c r="I3520" i="10"/>
  <c r="L3520" i="10"/>
  <c r="I3521" i="10"/>
  <c r="L3521" i="10" s="1"/>
  <c r="I3522" i="10"/>
  <c r="L3522" i="10" s="1"/>
  <c r="I3523" i="10"/>
  <c r="L3523" i="10"/>
  <c r="L3524" i="10"/>
  <c r="I3525" i="10"/>
  <c r="L3525" i="10" s="1"/>
  <c r="I3526" i="10"/>
  <c r="L3526" i="10"/>
  <c r="I3527" i="10"/>
  <c r="L3527" i="10" s="1"/>
  <c r="I3528" i="10"/>
  <c r="L3528" i="10" s="1"/>
  <c r="I3529" i="10"/>
  <c r="L3529" i="10"/>
  <c r="L3530" i="10"/>
  <c r="I3531" i="10"/>
  <c r="L3531" i="10" s="1"/>
  <c r="I3532" i="10"/>
  <c r="L3532" i="10"/>
  <c r="I3533" i="10"/>
  <c r="L3533" i="10"/>
  <c r="L3534" i="10"/>
  <c r="I3535" i="10"/>
  <c r="L3535" i="10"/>
  <c r="I3536" i="10"/>
  <c r="L3536" i="10" s="1"/>
  <c r="I3537" i="10"/>
  <c r="L3537" i="10" s="1"/>
  <c r="I3538" i="10"/>
  <c r="L3538" i="10"/>
  <c r="I3539" i="10"/>
  <c r="L3539" i="10"/>
  <c r="I3540" i="10"/>
  <c r="L3540" i="10" s="1"/>
  <c r="I3541" i="10"/>
  <c r="L3541" i="10" s="1"/>
  <c r="I3542" i="10"/>
  <c r="L3542" i="10"/>
  <c r="I3543" i="10"/>
  <c r="L3543" i="10"/>
  <c r="I3544" i="10"/>
  <c r="L3544" i="10" s="1"/>
  <c r="I3545" i="10"/>
  <c r="L3545" i="10" s="1"/>
  <c r="I3546" i="10"/>
  <c r="L3546" i="10"/>
  <c r="I3547" i="10"/>
  <c r="L3547" i="10"/>
  <c r="L3548" i="10"/>
  <c r="L3549" i="10"/>
  <c r="L3550" i="10"/>
  <c r="I3551" i="10"/>
  <c r="L3551" i="10"/>
  <c r="I3552" i="10"/>
  <c r="L3552" i="10" s="1"/>
  <c r="L3553" i="10"/>
  <c r="I3554" i="10"/>
  <c r="L3554" i="10" s="1"/>
  <c r="I3555" i="10"/>
  <c r="L3555" i="10" s="1"/>
  <c r="I3556" i="10"/>
  <c r="L3556" i="10" s="1"/>
  <c r="I3557" i="10"/>
  <c r="L3557" i="10"/>
  <c r="I3558" i="10"/>
  <c r="L3558" i="10"/>
  <c r="I3559" i="10"/>
  <c r="L3559" i="10" s="1"/>
  <c r="I3560" i="10"/>
  <c r="L3560" i="10"/>
  <c r="I3561" i="10"/>
  <c r="L3561" i="10"/>
  <c r="I3562" i="10"/>
  <c r="L3562" i="10"/>
  <c r="L3563" i="10"/>
  <c r="I3564" i="10"/>
  <c r="L3564" i="10"/>
  <c r="L3565" i="10"/>
  <c r="L3566" i="10"/>
  <c r="L3567" i="10"/>
  <c r="I3568" i="10"/>
  <c r="L3568" i="10"/>
  <c r="I3569" i="10"/>
  <c r="L3569" i="10" s="1"/>
  <c r="I3570" i="10"/>
  <c r="L3570" i="10"/>
  <c r="I3571" i="10"/>
  <c r="L3571" i="10"/>
  <c r="L3572" i="10"/>
  <c r="L3574" i="10"/>
  <c r="L3575" i="10"/>
  <c r="I3576" i="10"/>
  <c r="L3576" i="10"/>
  <c r="I3577" i="10"/>
  <c r="L3577" i="10"/>
  <c r="I3578" i="10"/>
  <c r="L3578" i="10"/>
  <c r="I3579" i="10"/>
  <c r="L3579" i="10" s="1"/>
  <c r="I3580" i="10"/>
  <c r="L3580" i="10" s="1"/>
  <c r="I3581" i="10"/>
  <c r="L3581" i="10"/>
  <c r="I3582" i="10"/>
  <c r="L3582" i="10"/>
  <c r="I3583" i="10"/>
  <c r="L3583" i="10" s="1"/>
  <c r="I3584" i="10"/>
  <c r="L3584" i="10"/>
  <c r="I3585" i="10"/>
  <c r="L3585" i="10"/>
  <c r="I3586" i="10"/>
  <c r="L3586" i="10"/>
  <c r="I3587" i="10"/>
  <c r="L3587" i="10" s="1"/>
  <c r="L3588" i="10"/>
  <c r="L3589" i="10"/>
  <c r="I3590" i="10"/>
  <c r="L3590" i="10"/>
  <c r="L3591" i="10"/>
  <c r="L3592" i="10"/>
  <c r="I3593" i="10"/>
  <c r="L3593" i="10" s="1"/>
  <c r="L3594" i="10"/>
  <c r="L3595" i="10"/>
  <c r="L3596" i="10"/>
  <c r="I3597" i="10"/>
  <c r="L3597" i="10" s="1"/>
  <c r="L3598" i="10"/>
  <c r="I3599" i="10"/>
  <c r="L3599" i="10" s="1"/>
  <c r="L3600" i="10"/>
  <c r="I3601" i="10"/>
  <c r="L3601" i="10" s="1"/>
  <c r="L3602" i="10"/>
  <c r="I3603" i="10"/>
  <c r="L3603" i="10"/>
  <c r="L3604" i="10"/>
  <c r="I3605" i="10"/>
  <c r="L3605" i="10"/>
  <c r="L3606" i="10"/>
  <c r="I3607" i="10"/>
  <c r="L3607" i="10"/>
  <c r="L3608" i="10"/>
  <c r="I3609" i="10"/>
  <c r="L3609" i="10"/>
  <c r="L3610" i="10"/>
  <c r="L3611" i="10"/>
  <c r="I3612" i="10"/>
  <c r="L3612" i="10" s="1"/>
  <c r="L3613" i="10"/>
  <c r="L3614" i="10"/>
  <c r="L3615" i="10"/>
  <c r="L3616" i="10"/>
  <c r="I3617" i="10"/>
  <c r="L3617" i="10"/>
  <c r="I3618" i="10"/>
  <c r="L3618" i="10" s="1"/>
  <c r="I3619" i="10"/>
  <c r="L3619" i="10" s="1"/>
  <c r="I3620" i="10"/>
  <c r="L3620" i="10"/>
  <c r="L3621" i="10"/>
  <c r="L3622" i="10"/>
  <c r="I3623" i="10"/>
  <c r="L3623" i="10" s="1"/>
  <c r="I3624" i="10"/>
  <c r="L3624" i="10" s="1"/>
  <c r="I3625" i="10"/>
  <c r="L3625" i="10"/>
  <c r="L3626" i="10"/>
  <c r="L3627" i="10"/>
  <c r="L3628" i="10"/>
  <c r="I3629" i="10"/>
  <c r="L3629" i="10"/>
  <c r="L3630" i="10"/>
  <c r="I3631" i="10"/>
  <c r="L3631" i="10"/>
  <c r="I3632" i="10"/>
  <c r="L3632" i="10"/>
  <c r="I3633" i="10"/>
  <c r="L3633" i="10" s="1"/>
  <c r="I3634" i="10"/>
  <c r="L3634" i="10" s="1"/>
  <c r="I3635" i="10"/>
  <c r="L3635" i="10"/>
  <c r="I3636" i="10"/>
  <c r="L3636" i="10"/>
  <c r="I3637" i="10"/>
  <c r="L3637" i="10" s="1"/>
  <c r="I3638" i="10"/>
  <c r="L3638" i="10" s="1"/>
  <c r="I3639" i="10"/>
  <c r="L3639" i="10"/>
  <c r="I3640" i="10"/>
  <c r="L3640" i="10"/>
  <c r="L3641" i="10"/>
  <c r="L3642" i="10"/>
  <c r="L3643" i="10"/>
  <c r="L3644" i="10"/>
  <c r="L3645" i="10"/>
  <c r="L3646" i="10"/>
  <c r="L3647" i="10"/>
  <c r="L3648" i="10"/>
  <c r="L3649" i="10"/>
  <c r="L3650" i="10"/>
  <c r="L3651" i="10"/>
  <c r="L3652" i="10"/>
  <c r="L3653" i="10"/>
  <c r="L3654" i="10"/>
  <c r="L3655" i="10"/>
  <c r="L3656" i="10"/>
  <c r="L3657" i="10"/>
  <c r="L3658" i="10"/>
  <c r="L3659" i="10"/>
  <c r="L3660" i="10"/>
  <c r="L3661" i="10"/>
  <c r="L3662" i="10"/>
  <c r="L3663" i="10"/>
  <c r="L3664" i="10"/>
  <c r="L3665" i="10"/>
  <c r="L3667" i="10"/>
  <c r="L3669" i="10"/>
  <c r="L3670" i="10"/>
  <c r="L3671" i="10"/>
  <c r="L3672" i="10"/>
  <c r="L3673" i="10"/>
  <c r="L3674" i="10"/>
  <c r="L3675" i="10"/>
  <c r="L3676" i="10"/>
  <c r="L3677" i="10"/>
  <c r="L3678" i="10"/>
  <c r="L3679" i="10"/>
  <c r="L3680" i="10"/>
  <c r="L3681" i="10"/>
  <c r="L3682" i="10"/>
  <c r="L3683" i="10"/>
  <c r="L3684" i="10"/>
  <c r="L3685" i="10"/>
  <c r="L3686" i="10"/>
  <c r="L3687" i="10"/>
  <c r="L3688" i="10"/>
  <c r="L3689" i="10"/>
  <c r="L3690" i="10"/>
  <c r="L3691" i="10"/>
  <c r="L3692" i="10"/>
  <c r="L3693" i="10"/>
  <c r="L3694" i="10"/>
  <c r="L3695" i="10"/>
  <c r="L3696" i="10"/>
  <c r="L3697" i="10"/>
  <c r="L3698" i="10"/>
  <c r="L3699" i="10"/>
  <c r="L3700" i="10"/>
  <c r="L3701" i="10"/>
  <c r="L3702" i="10"/>
  <c r="L3703" i="10"/>
  <c r="L3704" i="10"/>
  <c r="L3705" i="10"/>
  <c r="L3706" i="10"/>
  <c r="L3707" i="10"/>
  <c r="L3708" i="10"/>
  <c r="L3709" i="10"/>
  <c r="L3710" i="10"/>
  <c r="L3711" i="10"/>
  <c r="L3712" i="10"/>
  <c r="L3713" i="10"/>
  <c r="L3714" i="10"/>
  <c r="L3715" i="10"/>
  <c r="L3716" i="10"/>
  <c r="L3717" i="10"/>
  <c r="L3718" i="10"/>
  <c r="L3719" i="10"/>
  <c r="L3720" i="10"/>
  <c r="L3721" i="10"/>
  <c r="L3722" i="10"/>
  <c r="L3723" i="10"/>
  <c r="L3724" i="10"/>
  <c r="L3725" i="10"/>
  <c r="L3726" i="10"/>
  <c r="L3727" i="10"/>
  <c r="L3728" i="10"/>
  <c r="L3729" i="10"/>
  <c r="L3730" i="10"/>
  <c r="L3731" i="10"/>
  <c r="L3732" i="10"/>
  <c r="L3733" i="10"/>
  <c r="L3734" i="10"/>
  <c r="L3735" i="10"/>
  <c r="L3736" i="10"/>
  <c r="L3737" i="10"/>
  <c r="L3738" i="10"/>
  <c r="L3739" i="10"/>
  <c r="L3740" i="10"/>
  <c r="L3741" i="10"/>
  <c r="L3742" i="10"/>
  <c r="L3743" i="10"/>
  <c r="L3744" i="10"/>
  <c r="L3745" i="10"/>
  <c r="L3746" i="10"/>
  <c r="L3747" i="10"/>
  <c r="L3748" i="10"/>
  <c r="L3749" i="10"/>
  <c r="L3750" i="10"/>
  <c r="L3751" i="10"/>
  <c r="L3752" i="10"/>
  <c r="L3753" i="10"/>
  <c r="L3754" i="10"/>
  <c r="L3755" i="10"/>
  <c r="L3756" i="10"/>
  <c r="L3757" i="10"/>
  <c r="L3758" i="10"/>
  <c r="L3759" i="10"/>
  <c r="L3760" i="10"/>
  <c r="L3761" i="10"/>
  <c r="L3762" i="10"/>
  <c r="L3763" i="10"/>
  <c r="L3764" i="10"/>
  <c r="L3765" i="10"/>
  <c r="L3766" i="10"/>
  <c r="L3767" i="10"/>
  <c r="L3768" i="10"/>
  <c r="L3769" i="10"/>
  <c r="L3770" i="10"/>
  <c r="L3771" i="10"/>
  <c r="L3772" i="10"/>
  <c r="L3773" i="10"/>
  <c r="L3774" i="10"/>
  <c r="L3775" i="10"/>
  <c r="L3776" i="10"/>
  <c r="L3777" i="10"/>
  <c r="L3778" i="10"/>
  <c r="L3779" i="10"/>
  <c r="L3780" i="10"/>
  <c r="L3781" i="10"/>
  <c r="L3782" i="10"/>
  <c r="L3783" i="10"/>
  <c r="L3784" i="10"/>
  <c r="L3785" i="10"/>
  <c r="L3786" i="10"/>
  <c r="L3787" i="10"/>
  <c r="L3788" i="10"/>
  <c r="L3789" i="10"/>
  <c r="L3790" i="10"/>
  <c r="L3791" i="10"/>
  <c r="L3792" i="10"/>
  <c r="L3793" i="10"/>
  <c r="L3794" i="10"/>
  <c r="L3795" i="10"/>
  <c r="I3796" i="10"/>
  <c r="L3796" i="10"/>
  <c r="L3797" i="10"/>
  <c r="I3798" i="10"/>
  <c r="L3798" i="10"/>
  <c r="I3799" i="10"/>
  <c r="L3799" i="10" s="1"/>
  <c r="L3800" i="10"/>
  <c r="L3801" i="10"/>
  <c r="L3802" i="10"/>
  <c r="L3803" i="10"/>
  <c r="L3804" i="10"/>
  <c r="L3805" i="10"/>
  <c r="L3806" i="10"/>
  <c r="L3807" i="10"/>
  <c r="L3808" i="10"/>
  <c r="L3809" i="10"/>
  <c r="L3810" i="10"/>
  <c r="L3811" i="10"/>
  <c r="L3812" i="10"/>
  <c r="L3813" i="10"/>
  <c r="L3814" i="10"/>
  <c r="L3815" i="10"/>
  <c r="L3816" i="10"/>
  <c r="L3817" i="10"/>
  <c r="L3818" i="10"/>
  <c r="L3819" i="10"/>
  <c r="L3820" i="10"/>
  <c r="L3821" i="10"/>
  <c r="L3822" i="10"/>
  <c r="L3824" i="10"/>
  <c r="L3825" i="10"/>
  <c r="L3826" i="10"/>
  <c r="L3827" i="10"/>
  <c r="L3828" i="10"/>
  <c r="L3829" i="10"/>
  <c r="L3830" i="10"/>
  <c r="L3831" i="10"/>
  <c r="L3832" i="10"/>
  <c r="L3833" i="10"/>
  <c r="L3834" i="10"/>
  <c r="L3835" i="10"/>
  <c r="L3836" i="10"/>
  <c r="L3837" i="10"/>
  <c r="L3838" i="10"/>
  <c r="L3839" i="10"/>
  <c r="L3840" i="10"/>
  <c r="L3841" i="10"/>
  <c r="L3842" i="10"/>
  <c r="L3843" i="10"/>
  <c r="L3844" i="10"/>
  <c r="L3845" i="10"/>
  <c r="L3846" i="10"/>
  <c r="L3847" i="10"/>
  <c r="L3848" i="10"/>
  <c r="L3849" i="10"/>
  <c r="L3850" i="10"/>
  <c r="L3851" i="10"/>
  <c r="L3852" i="10"/>
  <c r="L3853" i="10"/>
  <c r="L3854" i="10"/>
  <c r="L3855" i="10"/>
  <c r="L3856" i="10"/>
  <c r="L3857" i="10"/>
  <c r="L3858" i="10"/>
  <c r="L3859" i="10"/>
  <c r="L3860" i="10"/>
  <c r="L3861" i="10"/>
  <c r="L3862" i="10"/>
  <c r="L3863" i="10"/>
  <c r="L3864" i="10"/>
  <c r="L3865" i="10"/>
  <c r="L3866" i="10"/>
  <c r="L3867" i="10"/>
  <c r="L3868" i="10"/>
  <c r="L3869" i="10"/>
  <c r="L3870" i="10"/>
  <c r="L3871" i="10"/>
  <c r="L3872" i="10"/>
  <c r="L3873" i="10"/>
  <c r="L3874" i="10"/>
  <c r="L3875" i="10"/>
  <c r="L3876" i="10"/>
  <c r="L3877" i="10"/>
  <c r="L3878" i="10"/>
  <c r="L3879" i="10"/>
  <c r="L3880" i="10"/>
  <c r="L3881" i="10"/>
  <c r="L3882" i="10"/>
  <c r="L3883" i="10"/>
  <c r="L3884" i="10"/>
  <c r="L3885" i="10"/>
  <c r="L3886" i="10"/>
  <c r="L3887" i="10"/>
  <c r="L3888" i="10"/>
  <c r="L3889" i="10"/>
  <c r="L3890" i="10"/>
  <c r="L3891" i="10"/>
  <c r="L3892" i="10"/>
  <c r="L3893" i="10"/>
  <c r="L3894" i="10"/>
  <c r="L3895" i="10"/>
  <c r="L3896" i="10"/>
  <c r="L3897" i="10"/>
  <c r="L3898" i="10"/>
  <c r="L3899" i="10"/>
  <c r="L3900" i="10"/>
  <c r="L3901" i="10"/>
  <c r="L3902" i="10"/>
  <c r="L3903" i="10"/>
  <c r="L3904" i="10"/>
  <c r="L3905" i="10"/>
  <c r="L3906" i="10"/>
  <c r="L3907" i="10"/>
  <c r="L3908" i="10"/>
  <c r="L3909" i="10"/>
  <c r="L3910" i="10"/>
  <c r="L3912" i="10"/>
  <c r="L3913" i="10"/>
  <c r="L3914" i="10"/>
  <c r="L3915" i="10"/>
  <c r="L3916" i="10"/>
  <c r="L3917" i="10"/>
  <c r="L3918" i="10"/>
  <c r="L3919" i="10"/>
  <c r="L3920" i="10"/>
  <c r="L3921" i="10"/>
  <c r="L3922" i="10"/>
  <c r="L3923" i="10"/>
  <c r="L3924" i="10"/>
  <c r="L3925" i="10"/>
  <c r="L3926" i="10"/>
  <c r="L3927" i="10"/>
  <c r="L3928" i="10"/>
  <c r="L3929" i="10"/>
  <c r="L3930" i="10"/>
  <c r="L3931" i="10"/>
  <c r="L3932" i="10"/>
  <c r="L3933" i="10"/>
  <c r="L3934" i="10"/>
  <c r="L3935" i="10"/>
  <c r="L3936" i="10"/>
  <c r="L3937" i="10"/>
  <c r="L3938" i="10"/>
  <c r="L3939" i="10"/>
  <c r="L3940" i="10"/>
  <c r="L3941" i="10"/>
  <c r="L3942" i="10"/>
  <c r="L3943" i="10"/>
  <c r="L3944" i="10"/>
  <c r="L3945" i="10"/>
  <c r="L3946" i="10"/>
  <c r="L3947" i="10"/>
  <c r="L3948" i="10"/>
  <c r="L3949" i="10"/>
  <c r="L3950" i="10"/>
  <c r="L3951" i="10"/>
  <c r="L3952" i="10"/>
  <c r="L3954" i="10"/>
  <c r="L3955" i="10"/>
  <c r="L3956" i="10"/>
  <c r="L3957" i="10"/>
  <c r="L3958" i="10"/>
  <c r="L3959" i="10"/>
  <c r="L3960" i="10"/>
  <c r="L3961" i="10"/>
  <c r="L3962" i="10"/>
  <c r="L3963" i="10"/>
  <c r="L3964" i="10"/>
  <c r="L3965" i="10"/>
  <c r="L3966" i="10"/>
  <c r="L3967" i="10"/>
  <c r="L3968" i="10"/>
  <c r="L3969" i="10"/>
  <c r="L3970" i="10"/>
  <c r="L3971" i="10"/>
  <c r="L3972" i="10"/>
  <c r="L3973" i="10"/>
  <c r="L3974" i="10"/>
  <c r="L3975" i="10"/>
  <c r="L3976" i="10"/>
  <c r="L3978" i="10"/>
  <c r="L3979" i="10"/>
  <c r="L3980" i="10"/>
  <c r="L3981" i="10"/>
  <c r="L3982" i="10"/>
  <c r="L3983" i="10"/>
  <c r="L3984" i="10"/>
  <c r="L3985" i="10"/>
  <c r="L3986" i="10"/>
  <c r="L3987" i="10"/>
  <c r="L3988" i="10"/>
  <c r="L3989" i="10"/>
  <c r="L3990" i="10"/>
  <c r="L3991" i="10"/>
  <c r="L3992" i="10"/>
  <c r="L3993" i="10"/>
  <c r="L3994" i="10"/>
  <c r="L3995" i="10"/>
  <c r="L3996" i="10"/>
  <c r="L3997" i="10"/>
  <c r="L3998" i="10"/>
  <c r="L3999" i="10"/>
  <c r="L4000" i="10"/>
  <c r="L4001" i="10"/>
  <c r="L4002" i="10"/>
  <c r="L4003" i="10"/>
  <c r="L4004" i="10"/>
  <c r="L4005" i="10"/>
  <c r="L4006" i="10"/>
  <c r="L4007" i="10"/>
  <c r="L4008" i="10"/>
  <c r="L4009" i="10"/>
  <c r="L4010" i="10"/>
  <c r="L4011" i="10"/>
  <c r="L4012" i="10"/>
  <c r="L4013" i="10"/>
  <c r="L4014" i="10"/>
  <c r="L4015" i="10"/>
  <c r="L4016" i="10"/>
  <c r="L4017" i="10"/>
  <c r="L4018" i="10"/>
  <c r="L4019" i="10"/>
  <c r="L4020" i="10"/>
  <c r="L4021" i="10"/>
  <c r="L4022" i="10"/>
  <c r="L4023" i="10"/>
  <c r="L4024" i="10"/>
  <c r="L4025" i="10"/>
  <c r="L4026" i="10"/>
  <c r="L4027" i="10"/>
  <c r="L4028" i="10"/>
  <c r="L4029" i="10"/>
  <c r="L4030" i="10"/>
  <c r="L4031" i="10"/>
  <c r="L4032" i="10"/>
  <c r="L4033" i="10"/>
  <c r="L4034" i="10"/>
  <c r="L4035" i="10"/>
  <c r="L4036" i="10"/>
  <c r="L4037" i="10"/>
  <c r="L4038" i="10"/>
  <c r="L4039" i="10"/>
  <c r="L4040" i="10"/>
  <c r="L4041" i="10"/>
  <c r="L4042" i="10"/>
  <c r="L4043" i="10"/>
  <c r="L4044" i="10"/>
  <c r="L4045" i="10"/>
  <c r="L4046" i="10"/>
  <c r="L4047" i="10"/>
  <c r="L4048" i="10"/>
  <c r="L4049" i="10"/>
  <c r="L4050" i="10"/>
  <c r="L4051" i="10"/>
  <c r="L4052" i="10"/>
  <c r="L4053" i="10"/>
  <c r="L4054" i="10"/>
  <c r="L4055" i="10"/>
  <c r="L4056" i="10"/>
  <c r="L4057" i="10"/>
  <c r="L4058" i="10"/>
  <c r="L4059" i="10"/>
  <c r="L4060" i="10"/>
  <c r="L4061" i="10"/>
  <c r="L4062" i="10"/>
  <c r="L4063" i="10"/>
  <c r="L4064" i="10"/>
  <c r="L4065" i="10"/>
  <c r="L4066" i="10"/>
  <c r="L4067" i="10"/>
  <c r="L4068" i="10"/>
  <c r="L4069" i="10"/>
  <c r="L4070" i="10"/>
  <c r="L4071" i="10"/>
  <c r="L4072" i="10"/>
  <c r="L4073" i="10"/>
  <c r="L4074" i="10"/>
  <c r="L4075" i="10"/>
  <c r="L4076" i="10"/>
  <c r="L4077" i="10"/>
  <c r="L4078" i="10"/>
  <c r="L4079" i="10"/>
  <c r="L4080" i="10"/>
  <c r="L4081" i="10"/>
  <c r="L4082" i="10"/>
  <c r="L4083" i="10"/>
  <c r="L4084" i="10"/>
  <c r="L4085" i="10"/>
  <c r="L4086" i="10"/>
  <c r="L4087" i="10"/>
  <c r="L4088" i="10"/>
  <c r="L4089" i="10"/>
  <c r="L4090" i="10"/>
  <c r="L4091" i="10"/>
  <c r="L4092" i="10"/>
  <c r="L4093" i="10"/>
  <c r="L4094" i="10"/>
  <c r="L4095" i="10"/>
  <c r="L4096" i="10"/>
  <c r="L4097" i="10"/>
  <c r="L4098" i="10"/>
  <c r="L4099" i="10"/>
  <c r="L4100" i="10"/>
  <c r="L4101" i="10"/>
  <c r="L4102" i="10"/>
  <c r="L4103" i="10"/>
  <c r="L4104" i="10"/>
  <c r="L4105" i="10"/>
  <c r="L4106" i="10"/>
  <c r="L4107" i="10"/>
  <c r="L4108" i="10"/>
  <c r="L4109" i="10"/>
  <c r="L4110" i="10"/>
  <c r="L4111" i="10"/>
  <c r="L4112" i="10"/>
  <c r="L4113" i="10"/>
  <c r="L4114" i="10"/>
  <c r="L4115" i="10"/>
  <c r="L4116" i="10"/>
  <c r="L4117" i="10"/>
  <c r="L4118" i="10"/>
  <c r="L4119" i="10"/>
  <c r="L4120" i="10"/>
  <c r="L4121" i="10"/>
  <c r="L4122" i="10"/>
  <c r="L4123" i="10"/>
  <c r="L4124" i="10"/>
  <c r="L4125" i="10"/>
  <c r="L4126" i="10"/>
  <c r="L4127" i="10"/>
  <c r="L4128" i="10"/>
  <c r="L4129" i="10"/>
  <c r="L4130" i="10"/>
  <c r="L4131" i="10"/>
  <c r="L4132" i="10"/>
  <c r="L4133" i="10"/>
  <c r="L4134" i="10"/>
  <c r="L4135" i="10"/>
  <c r="L4136" i="10"/>
  <c r="L4137" i="10"/>
  <c r="L4138" i="10"/>
  <c r="L4139" i="10"/>
  <c r="L4140" i="10"/>
  <c r="L4141" i="10"/>
  <c r="L4142" i="10"/>
  <c r="L4143" i="10"/>
  <c r="L4144" i="10"/>
  <c r="L4145" i="10"/>
  <c r="L4146" i="10"/>
  <c r="L4147" i="10"/>
  <c r="L4148" i="10"/>
  <c r="L4149" i="10"/>
  <c r="L4150" i="10"/>
  <c r="L4151" i="10"/>
  <c r="L4152" i="10"/>
  <c r="I4153" i="10"/>
  <c r="L4153" i="10"/>
  <c r="I4154" i="10"/>
  <c r="L4154" i="10" s="1"/>
  <c r="I4155" i="10"/>
  <c r="L4155" i="10"/>
  <c r="L4156" i="10"/>
  <c r="L4157" i="10"/>
  <c r="L4158" i="10"/>
  <c r="L4159" i="10"/>
  <c r="L4160" i="10"/>
  <c r="L4161" i="10"/>
  <c r="L4162" i="10"/>
  <c r="L4163" i="10"/>
  <c r="L4164" i="10"/>
  <c r="L4165" i="10"/>
  <c r="L4166" i="10"/>
  <c r="L4167" i="10"/>
  <c r="L4168" i="10"/>
  <c r="L4169" i="10"/>
  <c r="L4170" i="10"/>
  <c r="L4171" i="10"/>
  <c r="L4172" i="10"/>
  <c r="L4173" i="10"/>
  <c r="L4174" i="10"/>
  <c r="L4175" i="10"/>
  <c r="L4176" i="10"/>
  <c r="L4177" i="10"/>
  <c r="L4178" i="10"/>
  <c r="L4179" i="10"/>
  <c r="L4180" i="10"/>
  <c r="L4181" i="10"/>
  <c r="L4182" i="10"/>
  <c r="L4183" i="10"/>
  <c r="L4184" i="10"/>
  <c r="L4185" i="10"/>
  <c r="L4186" i="10"/>
  <c r="L4187" i="10"/>
  <c r="L4188" i="10"/>
  <c r="L4189" i="10"/>
  <c r="L4190" i="10"/>
  <c r="L4191" i="10"/>
  <c r="L4192" i="10"/>
  <c r="L4193" i="10"/>
  <c r="L4194" i="10"/>
  <c r="L4195" i="10"/>
  <c r="L4196" i="10"/>
  <c r="L4197" i="10"/>
  <c r="L4198" i="10"/>
  <c r="L4199" i="10"/>
  <c r="L4200" i="10"/>
  <c r="L4201" i="10"/>
  <c r="L4202" i="10"/>
  <c r="L4203" i="10"/>
  <c r="L4204" i="10"/>
  <c r="L4205" i="10"/>
  <c r="L4206" i="10"/>
  <c r="L4207" i="10"/>
  <c r="L4208" i="10"/>
  <c r="L4209" i="10"/>
  <c r="L4210" i="10"/>
  <c r="L4211" i="10"/>
  <c r="L4212" i="10"/>
  <c r="L4213" i="10"/>
  <c r="L4214" i="10"/>
  <c r="L4215" i="10"/>
  <c r="L4216" i="10"/>
  <c r="L4217" i="10"/>
  <c r="L4218" i="10"/>
  <c r="L4219" i="10"/>
  <c r="L4220" i="10"/>
  <c r="L4221" i="10"/>
  <c r="L4222" i="10"/>
  <c r="L4223" i="10"/>
  <c r="L4224" i="10"/>
  <c r="L4225" i="10"/>
  <c r="L4226" i="10"/>
  <c r="L4227" i="10"/>
  <c r="L4228" i="10"/>
  <c r="L4229" i="10"/>
  <c r="L4230" i="10"/>
  <c r="L4231" i="10"/>
  <c r="L4232" i="10"/>
  <c r="L4233" i="10"/>
  <c r="L4234" i="10"/>
  <c r="L4235" i="10"/>
  <c r="L4236" i="10"/>
  <c r="L4237" i="10"/>
  <c r="L4238" i="10"/>
  <c r="L4239" i="10"/>
  <c r="L4240" i="10"/>
  <c r="L4241" i="10"/>
  <c r="L4242" i="10"/>
  <c r="L4243" i="10"/>
  <c r="L4244" i="10"/>
  <c r="L4245" i="10"/>
  <c r="L4246" i="10"/>
  <c r="L4247" i="10"/>
  <c r="L4248" i="10"/>
  <c r="L4249" i="10"/>
  <c r="L4250" i="10"/>
  <c r="L4251" i="10"/>
  <c r="L4252" i="10"/>
  <c r="L4253" i="10"/>
  <c r="L4254" i="10"/>
  <c r="L4255" i="10"/>
  <c r="L4256" i="10"/>
  <c r="L4258" i="10"/>
  <c r="L4259" i="10"/>
  <c r="L4261" i="10"/>
  <c r="L4262" i="10"/>
  <c r="L4263" i="10"/>
  <c r="L4264" i="10"/>
  <c r="L4265" i="10"/>
  <c r="L4266" i="10"/>
  <c r="L4267" i="10"/>
  <c r="L4268" i="10"/>
  <c r="L4269" i="10"/>
  <c r="L4270" i="10"/>
  <c r="L4271" i="10"/>
  <c r="L4272" i="10"/>
  <c r="L4273" i="10"/>
  <c r="L4274" i="10"/>
  <c r="L4275" i="10"/>
  <c r="L4276" i="10"/>
  <c r="L4277" i="10"/>
  <c r="L4278" i="10"/>
  <c r="L4279" i="10"/>
  <c r="L4280" i="10"/>
  <c r="L4281" i="10"/>
  <c r="L4282" i="10"/>
  <c r="L4283" i="10"/>
  <c r="L4284" i="10"/>
  <c r="L4285" i="10"/>
  <c r="L4286" i="10"/>
  <c r="L4287" i="10"/>
  <c r="L4288" i="10"/>
  <c r="L4289" i="10"/>
  <c r="L4290" i="10"/>
  <c r="L4291" i="10"/>
  <c r="L4292" i="10"/>
  <c r="L4293" i="10"/>
  <c r="L4294" i="10"/>
  <c r="L4295" i="10"/>
  <c r="L4296" i="10"/>
  <c r="L4297" i="10"/>
  <c r="L4298" i="10"/>
  <c r="L4299" i="10"/>
  <c r="L4300" i="10"/>
  <c r="L4301" i="10"/>
  <c r="L4302" i="10"/>
  <c r="L4303" i="10"/>
  <c r="L4304" i="10"/>
  <c r="L4305" i="10"/>
  <c r="L4306" i="10"/>
  <c r="L4307" i="10"/>
  <c r="L4308" i="10"/>
  <c r="I4309" i="10"/>
  <c r="L4309" i="10" s="1"/>
  <c r="L4310" i="10"/>
  <c r="L4311" i="10"/>
  <c r="L4312" i="10"/>
  <c r="L4313" i="10"/>
  <c r="L4314" i="10"/>
  <c r="L4315" i="10"/>
  <c r="L4316" i="10"/>
  <c r="L4317" i="10"/>
  <c r="L4318" i="10"/>
  <c r="L4319" i="10"/>
  <c r="L4320" i="10"/>
  <c r="L4321" i="10"/>
  <c r="L4322" i="10"/>
  <c r="L4323" i="10"/>
  <c r="L4324" i="10"/>
  <c r="L4325" i="10"/>
  <c r="L4326" i="10"/>
  <c r="L4327" i="10"/>
  <c r="L4328" i="10"/>
  <c r="L4329" i="10"/>
  <c r="L4330" i="10"/>
  <c r="L4331" i="10"/>
  <c r="L4332" i="10"/>
  <c r="L4334" i="10"/>
  <c r="L4335" i="10"/>
  <c r="L4336" i="10"/>
  <c r="L4337" i="10"/>
  <c r="L4338" i="10"/>
  <c r="L4339" i="10"/>
  <c r="L4340" i="10"/>
  <c r="L4341" i="10"/>
  <c r="L4342" i="10"/>
  <c r="L4343" i="10"/>
  <c r="L4344" i="10"/>
  <c r="L4345" i="10"/>
  <c r="L4346" i="10"/>
  <c r="L4347" i="10"/>
  <c r="L4348" i="10"/>
  <c r="L4349" i="10"/>
  <c r="L4350" i="10"/>
  <c r="L4351" i="10"/>
  <c r="L4352" i="10"/>
  <c r="L4353" i="10"/>
  <c r="L4354" i="10"/>
  <c r="L4355" i="10"/>
  <c r="L4356" i="10"/>
  <c r="L4357" i="10"/>
  <c r="L4358" i="10"/>
  <c r="L4359" i="10"/>
  <c r="L4360" i="10"/>
  <c r="L4361" i="10"/>
  <c r="L4362" i="10"/>
  <c r="L4363" i="10"/>
  <c r="L4364" i="10"/>
  <c r="L4365" i="10"/>
  <c r="L4366" i="10"/>
  <c r="L4367" i="10"/>
  <c r="L4368" i="10"/>
  <c r="L4369" i="10"/>
  <c r="L4370" i="10"/>
  <c r="L4371" i="10"/>
  <c r="L4372" i="10"/>
  <c r="L4373" i="10"/>
  <c r="L4374" i="10"/>
  <c r="L4375" i="10"/>
  <c r="L4376" i="10"/>
  <c r="L4377" i="10"/>
  <c r="L4378" i="10"/>
  <c r="L4379" i="10"/>
  <c r="L4380" i="10"/>
  <c r="L4381" i="10"/>
  <c r="L4382" i="10"/>
  <c r="L4383" i="10"/>
  <c r="L4384" i="10"/>
  <c r="L4385" i="10"/>
  <c r="L4386" i="10"/>
  <c r="L4387" i="10"/>
  <c r="L4388" i="10"/>
  <c r="L4389" i="10"/>
  <c r="L4390" i="10"/>
  <c r="L4391" i="10"/>
  <c r="L4393" i="10"/>
  <c r="L4394" i="10"/>
  <c r="L4396" i="10"/>
  <c r="L4398" i="10"/>
  <c r="L4399" i="10"/>
  <c r="L4400" i="10"/>
  <c r="L4401" i="10"/>
  <c r="L4402" i="10"/>
  <c r="L4403" i="10"/>
  <c r="L4404" i="10"/>
  <c r="L4405" i="10"/>
  <c r="L4406" i="10"/>
  <c r="L4407" i="10"/>
  <c r="L4408" i="10"/>
  <c r="L4409" i="10"/>
  <c r="L4410" i="10"/>
  <c r="L4411" i="10"/>
  <c r="L4412" i="10"/>
  <c r="L4413" i="10"/>
  <c r="L4414" i="10"/>
  <c r="L4415" i="10"/>
  <c r="L4416" i="10"/>
  <c r="L4417" i="10"/>
  <c r="L4418" i="10"/>
  <c r="L4419" i="10"/>
  <c r="L4420" i="10"/>
  <c r="L4421" i="10"/>
  <c r="L4422" i="10"/>
  <c r="L4423" i="10"/>
  <c r="L4424" i="10"/>
  <c r="L4425" i="10"/>
  <c r="L4426" i="10"/>
  <c r="L4427" i="10"/>
  <c r="L4428" i="10"/>
  <c r="L4429" i="10"/>
  <c r="L4430" i="10"/>
  <c r="L4431" i="10"/>
  <c r="L4432" i="10"/>
  <c r="L4433" i="10"/>
  <c r="L4434" i="10"/>
  <c r="L4435" i="10"/>
  <c r="L4436" i="10"/>
  <c r="L4437" i="10"/>
  <c r="L4438" i="10"/>
  <c r="L4439" i="10"/>
  <c r="L4440" i="10"/>
  <c r="L4441" i="10"/>
  <c r="L4442" i="10"/>
  <c r="L4443" i="10"/>
  <c r="L4444" i="10"/>
  <c r="L4445" i="10"/>
  <c r="L4446" i="10"/>
  <c r="L4447" i="10"/>
  <c r="L4448" i="10"/>
  <c r="L4449" i="10"/>
  <c r="L4450" i="10"/>
  <c r="L4451" i="10"/>
  <c r="L4452" i="10"/>
  <c r="L4453" i="10"/>
  <c r="L4454" i="10"/>
  <c r="L4455" i="10"/>
  <c r="L4456" i="10"/>
  <c r="L4457" i="10"/>
  <c r="L4458" i="10"/>
  <c r="L4459" i="10"/>
  <c r="L4460" i="10"/>
  <c r="L4461" i="10"/>
  <c r="L4462" i="10"/>
  <c r="L4463" i="10"/>
  <c r="L4464" i="10"/>
  <c r="L4465" i="10"/>
  <c r="L4466" i="10"/>
  <c r="L4467" i="10"/>
  <c r="L4468" i="10"/>
  <c r="L4469" i="10"/>
  <c r="L4470" i="10"/>
  <c r="L4471" i="10"/>
  <c r="L4472" i="10"/>
  <c r="L4473" i="10"/>
  <c r="L4474" i="10"/>
  <c r="L4475" i="10"/>
  <c r="L4476" i="10"/>
  <c r="L4477" i="10"/>
  <c r="L4478" i="10"/>
  <c r="L4479" i="10"/>
  <c r="L4480" i="10"/>
  <c r="L4481" i="10"/>
  <c r="L4482" i="10"/>
  <c r="L4483" i="10"/>
  <c r="L4484" i="10"/>
  <c r="L4485" i="10"/>
  <c r="L4486" i="10"/>
  <c r="L4487" i="10"/>
  <c r="L4488" i="10"/>
  <c r="L4489" i="10"/>
  <c r="L4490" i="10"/>
  <c r="L4491" i="10"/>
  <c r="L4492" i="10"/>
  <c r="L4493" i="10"/>
  <c r="L4494" i="10"/>
  <c r="L4495" i="10"/>
  <c r="L4496" i="10"/>
  <c r="L4497" i="10"/>
  <c r="L4498" i="10"/>
  <c r="L4499" i="10"/>
  <c r="L4500" i="10"/>
  <c r="L4501" i="10"/>
  <c r="L4502" i="10"/>
  <c r="L4503" i="10"/>
  <c r="L4504" i="10"/>
  <c r="L4505" i="10"/>
  <c r="L4506" i="10"/>
  <c r="L4507" i="10"/>
  <c r="L4508" i="10"/>
  <c r="L4509" i="10"/>
  <c r="L4510" i="10"/>
  <c r="L4511" i="10"/>
  <c r="L4512" i="10"/>
  <c r="L4513" i="10"/>
  <c r="L4514" i="10"/>
  <c r="L4515" i="10"/>
  <c r="L4516" i="10"/>
  <c r="L4517" i="10"/>
  <c r="L4518" i="10"/>
  <c r="L4519" i="10"/>
  <c r="L4520" i="10"/>
  <c r="L4521" i="10"/>
  <c r="L4522" i="10"/>
  <c r="L4523" i="10"/>
  <c r="L4524" i="10"/>
  <c r="L4525" i="10"/>
  <c r="L4526" i="10"/>
  <c r="L4527" i="10"/>
  <c r="L4528" i="10"/>
  <c r="L4529" i="10"/>
  <c r="L4530" i="10"/>
  <c r="L4531" i="10"/>
  <c r="L4532" i="10"/>
  <c r="L4533" i="10"/>
  <c r="L4534" i="10"/>
  <c r="L4535" i="10"/>
  <c r="L4536" i="10"/>
  <c r="L4537" i="10"/>
  <c r="L4538" i="10"/>
  <c r="L4539" i="10"/>
  <c r="L4540" i="10"/>
  <c r="L4541" i="10"/>
  <c r="L4542" i="10"/>
  <c r="L4543" i="10"/>
  <c r="L4544" i="10"/>
  <c r="L4545" i="10"/>
  <c r="L4546" i="10"/>
  <c r="L4547" i="10"/>
  <c r="L4548" i="10"/>
  <c r="L4549" i="10"/>
  <c r="L4550" i="10"/>
  <c r="L4551" i="10"/>
  <c r="L4552" i="10"/>
  <c r="L4553" i="10"/>
  <c r="L4554" i="10"/>
  <c r="L4555" i="10"/>
  <c r="L4556" i="10"/>
  <c r="L4557" i="10"/>
  <c r="L4558" i="10"/>
  <c r="L4559" i="10"/>
  <c r="L4560" i="10"/>
  <c r="L4561" i="10"/>
  <c r="L4562" i="10"/>
  <c r="L4563" i="10"/>
  <c r="L4564" i="10"/>
  <c r="L4565" i="10"/>
  <c r="L4566" i="10"/>
  <c r="L4567" i="10"/>
  <c r="L4568" i="10"/>
  <c r="L4569" i="10"/>
  <c r="L4570" i="10"/>
  <c r="L4571" i="10"/>
  <c r="L4572" i="10"/>
  <c r="L4573" i="10"/>
  <c r="L4574" i="10"/>
  <c r="L4575" i="10"/>
  <c r="L4576" i="10"/>
  <c r="L4577" i="10"/>
  <c r="L4578" i="10"/>
  <c r="L4579" i="10"/>
  <c r="L4580" i="10"/>
  <c r="L4581" i="10"/>
  <c r="L4582" i="10"/>
  <c r="L4583" i="10"/>
  <c r="L4584" i="10"/>
  <c r="L4585" i="10"/>
  <c r="L4586" i="10"/>
  <c r="L4587" i="10"/>
  <c r="L4588" i="10"/>
  <c r="L4589" i="10"/>
  <c r="L4590" i="10"/>
  <c r="L4591" i="10"/>
  <c r="L4592" i="10"/>
  <c r="L4593" i="10"/>
  <c r="L4594" i="10"/>
  <c r="L4595" i="10"/>
  <c r="L4596" i="10"/>
  <c r="L4597" i="10"/>
  <c r="L4598" i="10"/>
  <c r="L4599" i="10"/>
  <c r="L4600" i="10"/>
  <c r="L4601" i="10"/>
  <c r="L4602" i="10"/>
  <c r="L4603" i="10"/>
  <c r="L4604" i="10"/>
  <c r="L4605" i="10"/>
  <c r="L4606" i="10"/>
  <c r="L4607" i="10"/>
  <c r="L4608" i="10"/>
  <c r="L4609" i="10"/>
  <c r="L4610" i="10"/>
  <c r="L4611" i="10"/>
  <c r="L4612" i="10"/>
  <c r="L4613" i="10"/>
  <c r="L4614" i="10"/>
  <c r="L4615" i="10"/>
  <c r="L4616" i="10"/>
  <c r="L4617" i="10"/>
  <c r="L4618" i="10"/>
  <c r="L4619" i="10"/>
  <c r="L4620" i="10"/>
  <c r="L4621" i="10"/>
  <c r="L4622" i="10"/>
  <c r="L4623" i="10"/>
  <c r="L4624" i="10"/>
  <c r="L4625" i="10"/>
  <c r="L4626" i="10"/>
  <c r="L4627" i="10"/>
  <c r="L4628" i="10"/>
  <c r="L4629" i="10"/>
  <c r="L4630" i="10"/>
  <c r="L4631" i="10"/>
  <c r="L4632" i="10"/>
  <c r="L4633" i="10"/>
  <c r="L4634" i="10"/>
  <c r="L4635" i="10"/>
  <c r="L4636" i="10"/>
  <c r="L4637" i="10"/>
  <c r="L4638" i="10"/>
  <c r="L4639" i="10"/>
  <c r="L4640" i="10"/>
  <c r="L4641" i="10"/>
  <c r="L4642" i="10"/>
  <c r="L4643" i="10"/>
  <c r="L4644" i="10"/>
  <c r="L4645" i="10"/>
  <c r="L4646" i="10"/>
  <c r="L4647" i="10"/>
  <c r="L4648" i="10"/>
  <c r="L4649" i="10"/>
  <c r="L4650" i="10"/>
  <c r="L4651" i="10"/>
  <c r="L4652" i="10"/>
  <c r="L4653" i="10"/>
  <c r="L4654" i="10"/>
  <c r="L4655" i="10"/>
  <c r="L4656" i="10"/>
  <c r="L4657" i="10"/>
  <c r="L4658" i="10"/>
  <c r="L4659" i="10"/>
  <c r="L4660" i="10"/>
  <c r="L4661" i="10"/>
  <c r="L4662" i="10"/>
  <c r="L4663" i="10"/>
  <c r="L4664" i="10"/>
  <c r="L4665" i="10"/>
  <c r="L4666" i="10"/>
  <c r="L4667" i="10"/>
  <c r="L4668" i="10"/>
  <c r="L4669" i="10"/>
  <c r="L4670" i="10"/>
  <c r="L4671" i="10"/>
  <c r="L4672" i="10"/>
  <c r="L4673" i="10"/>
  <c r="L4674" i="10"/>
  <c r="L4675" i="10"/>
  <c r="L4676" i="10"/>
  <c r="L4677" i="10"/>
  <c r="L4678" i="10"/>
  <c r="L4679" i="10"/>
  <c r="L4680" i="10"/>
  <c r="L4681" i="10"/>
  <c r="L4682" i="10"/>
  <c r="L4683" i="10"/>
  <c r="L4684" i="10"/>
  <c r="L4685" i="10"/>
  <c r="L4686" i="10"/>
  <c r="L4687" i="10"/>
  <c r="L4688" i="10"/>
  <c r="L4689" i="10"/>
  <c r="L4690" i="10"/>
  <c r="L4691" i="10"/>
  <c r="L4692" i="10"/>
  <c r="L4693" i="10"/>
  <c r="L4694" i="10"/>
  <c r="L4695" i="10"/>
  <c r="L4696" i="10"/>
  <c r="L4697" i="10"/>
  <c r="L4698" i="10"/>
  <c r="L4699" i="10"/>
  <c r="L4700" i="10"/>
  <c r="L4701" i="10"/>
  <c r="L4702" i="10"/>
  <c r="L4703" i="10"/>
  <c r="L4704" i="10"/>
  <c r="L4705" i="10"/>
  <c r="L4706" i="10"/>
  <c r="L4707" i="10"/>
  <c r="L4708" i="10"/>
  <c r="L4709" i="10"/>
  <c r="L4710" i="10"/>
  <c r="L4711" i="10"/>
  <c r="L4712" i="10"/>
  <c r="L4713" i="10"/>
  <c r="L4714" i="10"/>
  <c r="L4715" i="10"/>
  <c r="L4716" i="10"/>
  <c r="L4717" i="10"/>
  <c r="L4718" i="10"/>
  <c r="L4719" i="10"/>
  <c r="L4720" i="10"/>
  <c r="L4721" i="10"/>
  <c r="L4722" i="10"/>
  <c r="L4723" i="10"/>
  <c r="L4724" i="10"/>
  <c r="L4725" i="10"/>
  <c r="L4726" i="10"/>
  <c r="L4727" i="10"/>
  <c r="L4728" i="10"/>
  <c r="L4729" i="10"/>
  <c r="L4730" i="10"/>
  <c r="L4731" i="10"/>
  <c r="L4732" i="10"/>
  <c r="L4733" i="10"/>
  <c r="L4734" i="10"/>
  <c r="L4735" i="10"/>
  <c r="L4736" i="10"/>
  <c r="L4737" i="10"/>
  <c r="L4738" i="10"/>
  <c r="L4739" i="10"/>
  <c r="L4740" i="10"/>
  <c r="L4741" i="10"/>
  <c r="L4742" i="10"/>
  <c r="L4743" i="10"/>
  <c r="L4744" i="10"/>
  <c r="L4745" i="10"/>
  <c r="L4746" i="10"/>
  <c r="L4747" i="10"/>
  <c r="L4748" i="10"/>
  <c r="L4749" i="10"/>
  <c r="L4750" i="10"/>
  <c r="L4751" i="10"/>
  <c r="L4752" i="10"/>
  <c r="L4753" i="10"/>
  <c r="L4754" i="10"/>
  <c r="L4755" i="10"/>
  <c r="L4756" i="10"/>
  <c r="L4757" i="10"/>
  <c r="L4758" i="10"/>
  <c r="L4759" i="10"/>
  <c r="L4760" i="10"/>
  <c r="L4761" i="10"/>
  <c r="L4762" i="10"/>
  <c r="L4763" i="10"/>
  <c r="L4764" i="10"/>
  <c r="L4765" i="10"/>
  <c r="L4766" i="10"/>
  <c r="L4767" i="10"/>
  <c r="L4768" i="10"/>
  <c r="L4769" i="10"/>
  <c r="L4770" i="10"/>
  <c r="L4771" i="10"/>
  <c r="L4772" i="10"/>
  <c r="L4773" i="10"/>
  <c r="L4774" i="10"/>
  <c r="L4775" i="10"/>
  <c r="L4776" i="10"/>
  <c r="L4777" i="10"/>
  <c r="L4778" i="10"/>
  <c r="L4779" i="10"/>
  <c r="L4780" i="10"/>
  <c r="L4781" i="10"/>
  <c r="L4782" i="10"/>
  <c r="L4783" i="10"/>
  <c r="L4784" i="10"/>
  <c r="L4785" i="10"/>
  <c r="L4786" i="10"/>
  <c r="L4787" i="10"/>
  <c r="L4788" i="10"/>
  <c r="L4789" i="10"/>
  <c r="L4790" i="10"/>
  <c r="L4791" i="10"/>
  <c r="L4792" i="10"/>
  <c r="L4793" i="10"/>
  <c r="L4794" i="10"/>
  <c r="L4795" i="10"/>
  <c r="L4796" i="10"/>
  <c r="L4797" i="10"/>
  <c r="L4798" i="10"/>
  <c r="L4799" i="10"/>
  <c r="L4800" i="10"/>
  <c r="L4801" i="10"/>
  <c r="L4802" i="10"/>
  <c r="L4803" i="10"/>
  <c r="L4804" i="10"/>
  <c r="L4805" i="10"/>
  <c r="L4806" i="10"/>
  <c r="L4807" i="10"/>
  <c r="L4808" i="10"/>
  <c r="L4809" i="10"/>
  <c r="L4810" i="10"/>
  <c r="L4811" i="10"/>
  <c r="L4812" i="10"/>
  <c r="L4813" i="10"/>
  <c r="L4814" i="10"/>
  <c r="L4815" i="10"/>
  <c r="L4816" i="10"/>
  <c r="L4817" i="10"/>
  <c r="L4818" i="10"/>
  <c r="L4819" i="10"/>
  <c r="L4820" i="10"/>
  <c r="L4821" i="10"/>
  <c r="L4822" i="10"/>
  <c r="L4823" i="10"/>
  <c r="L4824" i="10"/>
  <c r="L4825" i="10"/>
  <c r="L4826" i="10"/>
  <c r="L4827" i="10"/>
  <c r="L4828" i="10"/>
  <c r="L4829" i="10"/>
  <c r="L4830" i="10"/>
  <c r="L4831" i="10"/>
  <c r="L4832" i="10"/>
  <c r="L4833" i="10"/>
  <c r="L4834" i="10"/>
  <c r="L4835" i="10"/>
  <c r="L4836" i="10"/>
  <c r="L4837" i="10"/>
  <c r="L4838" i="10"/>
  <c r="L4839" i="10"/>
  <c r="L4840" i="10"/>
  <c r="L4841" i="10"/>
  <c r="L4842" i="10"/>
  <c r="L4843" i="10"/>
  <c r="L4844" i="10"/>
  <c r="L4845" i="10"/>
  <c r="L4846" i="10"/>
  <c r="L4847" i="10"/>
  <c r="I4848" i="10"/>
  <c r="L4848" i="10"/>
  <c r="L4849" i="10"/>
  <c r="L4850" i="10"/>
  <c r="L4851" i="10"/>
  <c r="L4852" i="10"/>
  <c r="L4853" i="10"/>
  <c r="L4854" i="10"/>
  <c r="L4855" i="10"/>
  <c r="L4856" i="10"/>
  <c r="L4857" i="10"/>
  <c r="L4858" i="10"/>
  <c r="L4859" i="10"/>
  <c r="L4860" i="10"/>
  <c r="L4861" i="10"/>
  <c r="L4862" i="10"/>
  <c r="L4863" i="10"/>
  <c r="I4864" i="10"/>
  <c r="L4864" i="10"/>
  <c r="I4865" i="10"/>
  <c r="L4865" i="10"/>
  <c r="L4866" i="10"/>
  <c r="L4867" i="10"/>
  <c r="L4868" i="10"/>
  <c r="L4869" i="10"/>
  <c r="L4870" i="10"/>
  <c r="L4871" i="10"/>
  <c r="L4872" i="10"/>
  <c r="L4873" i="10"/>
  <c r="L4874" i="10"/>
  <c r="L4875" i="10"/>
  <c r="L4876" i="10"/>
  <c r="L4877" i="10"/>
  <c r="L4878" i="10"/>
  <c r="L4879" i="10"/>
  <c r="L4880" i="10"/>
  <c r="L4881" i="10"/>
  <c r="L4882" i="10"/>
  <c r="L4883" i="10"/>
  <c r="L4884" i="10"/>
  <c r="L4885" i="10"/>
  <c r="L4886" i="10"/>
  <c r="L4887" i="10"/>
  <c r="L4888" i="10"/>
  <c r="L4889" i="10"/>
  <c r="L4890" i="10"/>
  <c r="L4891" i="10"/>
  <c r="L4892" i="10"/>
  <c r="L4893" i="10"/>
  <c r="L4894" i="10"/>
  <c r="L4895" i="10"/>
  <c r="L4896" i="10"/>
  <c r="L4897" i="10"/>
  <c r="L4898" i="10"/>
  <c r="L4899" i="10"/>
  <c r="L4900" i="10"/>
  <c r="L4901" i="10"/>
  <c r="L4902" i="10"/>
  <c r="L4903" i="10"/>
  <c r="L4904" i="10"/>
  <c r="L4905" i="10"/>
  <c r="L4906" i="10"/>
  <c r="L4907" i="10"/>
  <c r="L4908" i="10"/>
  <c r="L4909" i="10"/>
  <c r="L4910" i="10"/>
  <c r="L4911" i="10"/>
  <c r="L4912" i="10"/>
  <c r="I4913" i="10"/>
  <c r="L4913" i="10" s="1"/>
  <c r="L4914" i="10"/>
  <c r="L4915" i="10"/>
  <c r="L4916" i="10"/>
  <c r="L4917" i="10"/>
  <c r="L4918" i="10"/>
  <c r="L4919" i="10"/>
  <c r="L4920" i="10"/>
  <c r="L4921" i="10"/>
  <c r="L4922" i="10"/>
  <c r="L4923" i="10"/>
  <c r="L4924" i="10"/>
  <c r="L4925" i="10"/>
  <c r="L4926" i="10"/>
  <c r="L4927" i="10"/>
  <c r="L4928" i="10"/>
  <c r="L4929" i="10"/>
  <c r="L4930" i="10"/>
  <c r="L4931" i="10"/>
  <c r="L4932" i="10"/>
  <c r="L4933" i="10"/>
  <c r="L4934" i="10"/>
  <c r="L4935" i="10"/>
  <c r="L4936" i="10"/>
  <c r="L4937" i="10"/>
  <c r="L4938" i="10"/>
  <c r="L4939" i="10"/>
  <c r="L4940" i="10"/>
  <c r="L4941" i="10"/>
  <c r="L4942" i="10"/>
  <c r="L4943" i="10"/>
  <c r="L4944" i="10"/>
  <c r="L4945" i="10"/>
  <c r="L4946" i="10"/>
  <c r="L4947" i="10"/>
  <c r="L4948" i="10"/>
  <c r="L4949" i="10"/>
  <c r="L4950" i="10"/>
  <c r="L4951" i="10"/>
  <c r="L4952" i="10"/>
  <c r="L4953" i="10"/>
  <c r="L4954" i="10"/>
  <c r="L4955" i="10"/>
  <c r="L4956" i="10"/>
  <c r="L4957" i="10"/>
  <c r="L4958" i="10"/>
  <c r="L4959" i="10"/>
  <c r="L4960" i="10"/>
  <c r="L4961" i="10"/>
  <c r="L4962" i="10"/>
  <c r="L4963" i="10"/>
  <c r="L4964" i="10"/>
  <c r="L4965" i="10"/>
  <c r="L4966" i="10"/>
  <c r="L4967" i="10"/>
  <c r="L4968" i="10"/>
  <c r="L4969" i="10"/>
  <c r="L4970" i="10"/>
  <c r="L4971" i="10"/>
  <c r="L4972" i="10"/>
  <c r="L4973" i="10"/>
  <c r="L4974" i="10"/>
  <c r="L4975" i="10"/>
  <c r="L4976" i="10"/>
  <c r="L4977" i="10"/>
  <c r="L4978" i="10"/>
  <c r="L4979" i="10"/>
  <c r="L4980" i="10"/>
  <c r="L4981" i="10"/>
  <c r="L4982" i="10"/>
  <c r="L4983" i="10"/>
  <c r="L4984" i="10"/>
  <c r="L4985" i="10"/>
  <c r="L4986" i="10"/>
  <c r="L4987" i="10"/>
  <c r="L4988" i="10"/>
  <c r="L4989" i="10"/>
  <c r="L4990" i="10"/>
  <c r="L4991" i="10"/>
  <c r="L4992" i="10"/>
  <c r="L4993" i="10"/>
  <c r="L4994" i="10"/>
  <c r="L4995" i="10"/>
  <c r="L4996" i="10"/>
  <c r="L4997" i="10"/>
  <c r="L4998" i="10"/>
  <c r="L4999" i="10"/>
  <c r="L5000" i="10"/>
  <c r="L5001" i="10"/>
  <c r="L5002" i="10"/>
  <c r="L5003" i="10"/>
  <c r="L5004" i="10"/>
  <c r="L5005" i="10"/>
  <c r="L5006" i="10"/>
  <c r="L5007" i="10"/>
  <c r="L5008" i="10"/>
  <c r="L5009" i="10"/>
  <c r="L5010" i="10"/>
  <c r="L5011" i="10"/>
  <c r="L5012" i="10"/>
  <c r="L5013" i="10"/>
  <c r="L5014" i="10"/>
  <c r="L5015" i="10"/>
  <c r="L5016" i="10"/>
  <c r="L5017" i="10"/>
  <c r="L5018" i="10"/>
  <c r="L5019" i="10"/>
  <c r="L5020" i="10"/>
  <c r="L5021" i="10"/>
  <c r="L5022" i="10"/>
  <c r="L5023" i="10"/>
  <c r="L5024" i="10"/>
  <c r="L5025" i="10"/>
  <c r="L5026" i="10"/>
  <c r="L5027" i="10"/>
  <c r="L5028" i="10"/>
  <c r="L5029" i="10"/>
  <c r="L5030" i="10"/>
  <c r="L5031" i="10"/>
  <c r="L5032" i="10"/>
  <c r="L5033" i="10"/>
  <c r="L5034" i="10"/>
  <c r="L5035" i="10"/>
  <c r="L5036" i="10"/>
  <c r="L5037" i="10"/>
  <c r="L5038" i="10"/>
  <c r="L5039" i="10"/>
  <c r="L5040" i="10"/>
  <c r="L5041" i="10"/>
  <c r="L5042" i="10"/>
  <c r="L5043" i="10"/>
  <c r="L5044" i="10"/>
  <c r="L5045" i="10"/>
  <c r="L5046" i="10"/>
  <c r="L5047" i="10"/>
  <c r="L5048" i="10"/>
  <c r="L5049" i="10"/>
  <c r="L5050" i="10"/>
  <c r="L5051" i="10"/>
  <c r="L5052" i="10"/>
  <c r="L5053" i="10"/>
  <c r="L5054" i="10"/>
  <c r="L5055" i="10"/>
  <c r="L5056" i="10"/>
  <c r="L5057" i="10"/>
  <c r="L5058" i="10"/>
  <c r="L5059" i="10"/>
  <c r="L5060" i="10"/>
  <c r="L5061" i="10"/>
  <c r="L5062" i="10"/>
  <c r="L5063" i="10"/>
  <c r="L5064" i="10"/>
  <c r="L5065" i="10"/>
  <c r="L5066" i="10"/>
  <c r="L5067" i="10"/>
  <c r="L5068" i="10"/>
  <c r="L5069" i="10"/>
  <c r="L5070" i="10"/>
  <c r="L5071" i="10"/>
  <c r="L5072" i="10"/>
  <c r="L5073" i="10"/>
  <c r="L5074" i="10"/>
  <c r="L5075" i="10"/>
  <c r="L5076" i="10"/>
  <c r="L5077" i="10"/>
  <c r="L5078" i="10"/>
  <c r="L5079" i="10"/>
  <c r="L5080" i="10"/>
  <c r="L5081" i="10"/>
  <c r="L5082" i="10"/>
  <c r="L5083" i="10"/>
  <c r="L5084" i="10"/>
  <c r="L5085" i="10"/>
  <c r="L5086" i="10"/>
  <c r="L5087" i="10"/>
  <c r="L5088" i="10"/>
  <c r="L5089" i="10"/>
  <c r="L5090" i="10"/>
  <c r="L5091" i="10"/>
  <c r="L5092" i="10"/>
  <c r="L5093" i="10"/>
  <c r="L5094" i="10"/>
  <c r="L5095" i="10"/>
  <c r="L5096" i="10"/>
  <c r="L5097" i="10"/>
  <c r="L5098" i="10"/>
  <c r="L5099" i="10"/>
  <c r="L5100" i="10"/>
  <c r="L5101" i="10"/>
  <c r="L5102" i="10"/>
  <c r="L5103" i="10"/>
  <c r="L5104" i="10"/>
  <c r="L5105" i="10"/>
  <c r="L5106" i="10"/>
  <c r="L5107" i="10"/>
  <c r="L5108" i="10"/>
  <c r="L5109" i="10"/>
  <c r="L5110" i="10"/>
  <c r="L5111" i="10"/>
  <c r="L5112" i="10"/>
  <c r="L5113" i="10"/>
  <c r="L5114" i="10"/>
  <c r="I5115" i="10"/>
  <c r="L5115" i="10" s="1"/>
  <c r="I5116" i="10"/>
  <c r="L5116" i="10"/>
  <c r="I5117" i="10"/>
  <c r="L5117" i="10"/>
  <c r="L5118" i="10"/>
  <c r="I5119" i="10"/>
  <c r="L5119" i="10"/>
  <c r="L5120" i="10"/>
  <c r="L5121" i="10"/>
  <c r="L5122" i="10"/>
  <c r="L5123" i="10"/>
  <c r="L5124" i="10"/>
  <c r="L5125" i="10"/>
  <c r="L5126" i="10"/>
  <c r="L5127" i="10"/>
  <c r="L5128" i="10"/>
  <c r="L5129" i="10"/>
  <c r="L5130" i="10"/>
  <c r="L5131" i="10"/>
  <c r="L5132" i="10"/>
  <c r="L5133" i="10"/>
  <c r="L5134" i="10"/>
  <c r="L5135" i="10"/>
  <c r="L5136" i="10"/>
  <c r="L5137" i="10"/>
  <c r="L5138" i="10"/>
  <c r="L5139" i="10"/>
  <c r="L5140" i="10"/>
  <c r="L5141" i="10"/>
  <c r="L5142" i="10"/>
  <c r="L5143" i="10"/>
  <c r="L5144" i="10"/>
  <c r="L5145" i="10"/>
  <c r="L5146" i="10"/>
  <c r="L5147" i="10"/>
  <c r="L5148" i="10"/>
  <c r="L5149" i="10"/>
  <c r="L5150" i="10"/>
  <c r="L5151" i="10"/>
  <c r="L5152" i="10"/>
  <c r="L5153" i="10"/>
  <c r="L5154" i="10"/>
  <c r="L5155" i="10"/>
  <c r="L5156" i="10"/>
  <c r="L5157" i="10"/>
  <c r="L5158" i="10"/>
  <c r="L5159" i="10"/>
  <c r="L5160" i="10"/>
  <c r="L5161" i="10"/>
  <c r="L5162" i="10"/>
  <c r="L5163" i="10"/>
  <c r="L5164" i="10"/>
  <c r="L5165" i="10"/>
  <c r="L5166" i="10"/>
  <c r="L5167" i="10"/>
  <c r="L5168" i="10"/>
  <c r="L5169" i="10"/>
  <c r="L5170" i="10"/>
  <c r="L5171" i="10"/>
  <c r="L5172" i="10"/>
  <c r="L5173" i="10"/>
  <c r="L5174" i="10"/>
  <c r="L5175" i="10"/>
  <c r="L5176" i="10"/>
  <c r="L5177" i="10"/>
  <c r="L5178" i="10"/>
  <c r="L5179" i="10"/>
  <c r="L5180" i="10"/>
  <c r="L5181" i="10"/>
  <c r="L5182" i="10"/>
  <c r="L5183" i="10"/>
  <c r="L5184" i="10"/>
  <c r="L5185" i="10"/>
  <c r="L5186" i="10"/>
  <c r="L5187" i="10"/>
  <c r="L5188" i="10"/>
  <c r="L5189" i="10"/>
  <c r="L5190" i="10"/>
  <c r="L5191" i="10"/>
  <c r="L5192" i="10"/>
  <c r="L5193" i="10"/>
  <c r="L5194" i="10"/>
  <c r="L5195" i="10"/>
  <c r="L5196" i="10"/>
  <c r="L5197" i="10"/>
  <c r="L5198" i="10"/>
  <c r="L5199" i="10"/>
  <c r="L5200" i="10"/>
  <c r="L5201" i="10"/>
  <c r="L5202" i="10"/>
  <c r="L5203" i="10"/>
  <c r="L5204" i="10"/>
  <c r="L5205" i="10"/>
  <c r="L5206" i="10"/>
  <c r="L5207" i="10"/>
  <c r="L5208" i="10"/>
  <c r="L5209" i="10"/>
  <c r="L5210" i="10"/>
  <c r="L5211" i="10"/>
  <c r="L5212" i="10"/>
  <c r="L5213" i="10"/>
  <c r="L5214" i="10"/>
  <c r="L5215" i="10"/>
  <c r="L5216" i="10"/>
  <c r="L5217" i="10"/>
  <c r="L5218" i="10"/>
  <c r="L5219" i="10"/>
  <c r="L5220" i="10"/>
  <c r="L5221" i="10"/>
  <c r="L5222" i="10"/>
  <c r="L5223" i="10"/>
  <c r="L5224" i="10"/>
  <c r="L5225" i="10"/>
  <c r="L5226" i="10"/>
  <c r="L5227" i="10"/>
  <c r="L5228" i="10"/>
  <c r="L5229" i="10"/>
  <c r="L5230" i="10"/>
  <c r="L5231" i="10"/>
  <c r="L5232" i="10"/>
  <c r="L5233" i="10"/>
  <c r="L5234" i="10"/>
  <c r="L5235" i="10"/>
  <c r="L5236" i="10"/>
  <c r="L5237" i="10"/>
  <c r="L5238" i="10"/>
  <c r="L5239" i="10"/>
  <c r="L5240" i="10"/>
  <c r="L5241" i="10"/>
  <c r="L5242" i="10"/>
  <c r="L5243" i="10"/>
  <c r="L5244" i="10"/>
  <c r="L5245" i="10"/>
  <c r="L5246" i="10"/>
  <c r="L5247" i="10"/>
  <c r="L5248" i="10"/>
  <c r="L5249" i="10"/>
  <c r="L5250" i="10"/>
  <c r="L5251" i="10"/>
  <c r="L5252" i="10"/>
  <c r="L5253" i="10"/>
  <c r="L5254" i="10"/>
  <c r="L5255" i="10"/>
  <c r="L5256" i="10"/>
  <c r="L5257" i="10"/>
  <c r="L5258" i="10"/>
  <c r="L5259" i="10"/>
  <c r="L5260" i="10"/>
  <c r="L5261" i="10"/>
  <c r="L5262" i="10"/>
  <c r="L5263" i="10"/>
  <c r="L5264" i="10"/>
  <c r="L5265" i="10"/>
  <c r="L5266" i="10"/>
  <c r="L5267" i="10"/>
  <c r="L5268" i="10"/>
  <c r="L5269" i="10"/>
  <c r="L5270" i="10"/>
  <c r="L5271" i="10"/>
  <c r="L5272" i="10"/>
  <c r="L5273" i="10"/>
  <c r="L5274" i="10"/>
  <c r="L5275" i="10"/>
  <c r="L5276" i="10"/>
  <c r="L5277" i="10"/>
  <c r="L5278" i="10"/>
  <c r="L5279" i="10"/>
  <c r="L5280" i="10"/>
  <c r="L5281" i="10"/>
  <c r="L5282" i="10"/>
  <c r="L5283" i="10"/>
  <c r="L5284" i="10"/>
  <c r="L5285" i="10"/>
  <c r="L5286" i="10"/>
  <c r="L5287" i="10"/>
  <c r="L5288" i="10"/>
  <c r="L5289" i="10"/>
  <c r="L5290" i="10"/>
  <c r="L5291" i="10"/>
  <c r="L5292" i="10"/>
  <c r="L5293" i="10"/>
  <c r="L5294" i="10"/>
  <c r="L5295" i="10"/>
  <c r="L5296" i="10"/>
  <c r="L5297" i="10"/>
  <c r="L5298" i="10"/>
  <c r="L5299" i="10"/>
  <c r="L5300" i="10"/>
  <c r="L5301" i="10"/>
  <c r="L5302" i="10"/>
  <c r="L5303" i="10"/>
  <c r="L5304" i="10"/>
  <c r="L5305" i="10"/>
  <c r="L5306" i="10"/>
  <c r="L5307" i="10"/>
  <c r="L5308" i="10"/>
  <c r="L5309" i="10"/>
  <c r="L5310" i="10"/>
  <c r="L5311" i="10"/>
  <c r="L5312" i="10"/>
  <c r="L5313" i="10"/>
  <c r="L5314" i="10"/>
  <c r="L5315" i="10"/>
  <c r="L5316" i="10"/>
  <c r="L5317" i="10"/>
  <c r="L5318" i="10"/>
  <c r="L5319" i="10"/>
  <c r="L5320" i="10"/>
  <c r="L5321" i="10"/>
  <c r="L5322" i="10"/>
  <c r="L5323" i="10"/>
  <c r="L5324" i="10"/>
  <c r="L5325" i="10"/>
  <c r="L5326" i="10"/>
  <c r="L5327" i="10"/>
  <c r="L5328" i="10"/>
  <c r="L5329" i="10"/>
  <c r="L5330" i="10"/>
  <c r="L5331" i="10"/>
  <c r="L5332" i="10"/>
  <c r="L5333" i="10"/>
  <c r="L5334" i="10"/>
  <c r="L5335" i="10"/>
  <c r="L5336" i="10"/>
  <c r="L5337" i="10"/>
  <c r="L5338" i="10"/>
  <c r="L5339" i="10"/>
  <c r="L5340" i="10"/>
  <c r="L5341" i="10"/>
  <c r="L5342" i="10"/>
  <c r="L5343" i="10"/>
  <c r="L5344" i="10"/>
  <c r="L5345" i="10"/>
  <c r="L5346" i="10"/>
  <c r="L5347" i="10"/>
  <c r="L5348" i="10"/>
  <c r="L5349" i="10"/>
  <c r="L5350" i="10"/>
  <c r="L5351" i="10"/>
  <c r="L5352" i="10"/>
  <c r="L5353" i="10"/>
  <c r="L5354" i="10"/>
  <c r="L5355" i="10"/>
  <c r="L5356" i="10"/>
  <c r="L5357" i="10"/>
  <c r="L5358" i="10"/>
  <c r="L5359" i="10"/>
  <c r="L5360" i="10"/>
  <c r="L5361" i="10"/>
  <c r="L5362" i="10"/>
  <c r="L5363" i="10"/>
  <c r="L5364" i="10"/>
  <c r="L5365" i="10"/>
  <c r="L5366" i="10"/>
  <c r="L5367" i="10"/>
  <c r="L5368" i="10"/>
  <c r="L5369" i="10"/>
  <c r="L5370" i="10"/>
  <c r="L5371" i="10"/>
  <c r="L5372" i="10"/>
  <c r="L5373" i="10"/>
  <c r="L5374" i="10"/>
  <c r="L5375" i="10"/>
  <c r="L5376" i="10"/>
  <c r="L5377" i="10"/>
  <c r="L5378" i="10"/>
  <c r="L5379" i="10"/>
  <c r="L5380" i="10"/>
  <c r="L5381" i="10"/>
  <c r="L5382" i="10"/>
  <c r="L5383" i="10"/>
  <c r="L5384" i="10"/>
  <c r="L5385" i="10"/>
  <c r="L5386" i="10"/>
  <c r="L5387" i="10"/>
  <c r="L5388" i="10"/>
  <c r="L5389" i="10"/>
  <c r="L5390" i="10"/>
  <c r="L5391" i="10"/>
  <c r="L5392" i="10"/>
  <c r="L5393" i="10"/>
  <c r="L5394" i="10"/>
  <c r="L5395" i="10"/>
  <c r="L5396" i="10"/>
  <c r="L5397" i="10"/>
  <c r="L5398" i="10"/>
  <c r="L5399" i="10"/>
  <c r="L5400" i="10"/>
  <c r="L5401" i="10"/>
  <c r="L5402" i="10"/>
  <c r="L5403" i="10"/>
  <c r="L5404" i="10"/>
  <c r="L5405" i="10"/>
  <c r="L5406" i="10"/>
  <c r="L5407" i="10"/>
  <c r="L5408" i="10"/>
  <c r="L5409" i="10"/>
  <c r="L5410" i="10"/>
  <c r="L5411" i="10"/>
  <c r="L5412" i="10"/>
  <c r="L5413" i="10"/>
  <c r="I5414" i="10"/>
  <c r="L5414" i="10"/>
  <c r="L5415" i="10"/>
  <c r="L5416" i="10"/>
  <c r="L5417" i="10"/>
  <c r="L5418" i="10"/>
  <c r="L5419" i="10"/>
  <c r="L5420" i="10"/>
  <c r="L5421" i="10"/>
  <c r="L5422" i="10"/>
  <c r="L5423" i="10"/>
  <c r="L5424" i="10"/>
  <c r="L5425" i="10"/>
  <c r="L5426" i="10"/>
  <c r="L5427" i="10"/>
  <c r="L5428" i="10"/>
  <c r="L5429" i="10"/>
  <c r="L5430" i="10"/>
  <c r="L5431" i="10"/>
  <c r="L5432" i="10"/>
  <c r="L5433" i="10"/>
  <c r="L5434" i="10"/>
  <c r="L5435" i="10"/>
  <c r="L5436" i="10"/>
  <c r="L5437" i="10"/>
  <c r="L5438" i="10"/>
  <c r="L5439" i="10"/>
  <c r="L5440" i="10"/>
  <c r="L5441" i="10"/>
  <c r="L5442" i="10"/>
  <c r="L5443" i="10"/>
  <c r="L5444" i="10"/>
  <c r="L5445" i="10"/>
  <c r="L5446" i="10"/>
  <c r="L5447" i="10"/>
  <c r="L5448" i="10"/>
  <c r="L5449" i="10"/>
  <c r="L5450" i="10"/>
  <c r="L5451" i="10"/>
  <c r="L5452" i="10"/>
  <c r="L5453" i="10"/>
  <c r="L5454" i="10"/>
  <c r="L5455" i="10"/>
  <c r="L5456" i="10"/>
  <c r="L5457" i="10"/>
  <c r="L5458" i="10"/>
  <c r="L5459" i="10"/>
  <c r="L5460" i="10"/>
  <c r="L5461" i="10"/>
  <c r="L5462" i="10"/>
  <c r="L5463" i="10"/>
  <c r="L5464" i="10"/>
  <c r="L5465" i="10"/>
  <c r="L5466" i="10"/>
  <c r="L5467" i="10"/>
  <c r="L5468" i="10"/>
  <c r="L5469" i="10"/>
  <c r="L5470" i="10"/>
  <c r="L5471" i="10"/>
  <c r="L5472" i="10"/>
  <c r="L5473" i="10"/>
  <c r="I5474" i="10"/>
  <c r="L5474" i="10"/>
  <c r="L5475" i="10"/>
  <c r="L5476" i="10"/>
  <c r="L5477" i="10"/>
  <c r="L5478" i="10"/>
  <c r="L5479" i="10"/>
  <c r="L5480" i="10"/>
  <c r="L5481" i="10"/>
  <c r="L5482" i="10"/>
  <c r="L5483" i="10"/>
  <c r="L5484" i="10"/>
  <c r="L5485" i="10"/>
  <c r="L5486" i="10"/>
  <c r="L5487" i="10"/>
  <c r="L5488" i="10"/>
  <c r="L5489" i="10"/>
  <c r="L5490" i="10"/>
  <c r="L5491" i="10"/>
  <c r="L5492" i="10"/>
  <c r="L5493" i="10"/>
  <c r="L5494" i="10"/>
  <c r="L5495" i="10"/>
  <c r="L5496" i="10"/>
  <c r="L5497" i="10"/>
  <c r="L5498" i="10"/>
  <c r="L5499" i="10"/>
  <c r="L5500" i="10"/>
  <c r="L5501" i="10"/>
  <c r="L5502" i="10"/>
  <c r="L5503" i="10"/>
  <c r="L5504" i="10"/>
  <c r="L5505" i="10"/>
  <c r="L5506" i="10"/>
  <c r="L5507" i="10"/>
  <c r="L5508" i="10"/>
  <c r="L5509" i="10"/>
  <c r="L5510" i="10"/>
  <c r="L5511" i="10"/>
  <c r="L5512" i="10"/>
  <c r="L5513" i="10"/>
  <c r="L5514" i="10"/>
  <c r="L5515" i="10"/>
  <c r="L5516" i="10"/>
  <c r="L5517" i="10"/>
  <c r="L5518" i="10"/>
  <c r="L5519" i="10"/>
  <c r="L5520" i="10"/>
  <c r="L5521" i="10"/>
  <c r="L5522" i="10"/>
  <c r="L5523" i="10"/>
  <c r="L5524" i="10"/>
  <c r="L5525" i="10"/>
  <c r="L5526" i="10"/>
  <c r="L5527" i="10"/>
  <c r="L5528" i="10"/>
  <c r="L5529" i="10"/>
  <c r="L5530" i="10"/>
  <c r="L5531" i="10"/>
  <c r="L5532" i="10"/>
  <c r="L5533" i="10"/>
  <c r="L5534" i="10"/>
  <c r="L5535" i="10"/>
  <c r="L5536" i="10"/>
  <c r="L5537" i="10"/>
  <c r="L5538" i="10"/>
  <c r="L5539" i="10"/>
  <c r="L5540" i="10"/>
  <c r="L5541" i="10"/>
  <c r="L5542" i="10"/>
  <c r="L5543" i="10"/>
  <c r="L5544" i="10"/>
  <c r="L5545" i="10"/>
  <c r="L5546" i="10"/>
  <c r="L5547" i="10"/>
  <c r="L5548" i="10"/>
  <c r="L5549" i="10"/>
  <c r="L5550" i="10"/>
  <c r="L5551" i="10"/>
  <c r="L5552" i="10"/>
  <c r="L5553" i="10"/>
  <c r="L5554" i="10"/>
  <c r="L5555" i="10"/>
  <c r="L5556" i="10"/>
  <c r="L5557" i="10"/>
  <c r="L5558" i="10"/>
  <c r="L5559" i="10"/>
  <c r="L5560" i="10"/>
  <c r="L5561" i="10"/>
  <c r="L5562" i="10"/>
  <c r="L5563" i="10"/>
  <c r="L5564" i="10"/>
  <c r="L5565" i="10"/>
  <c r="L5566" i="10"/>
  <c r="L5567" i="10"/>
  <c r="L5568" i="10"/>
  <c r="L5569" i="10"/>
  <c r="L5570" i="10"/>
  <c r="L5571" i="10"/>
  <c r="L5572" i="10"/>
  <c r="L5573" i="10"/>
  <c r="L5574" i="10"/>
  <c r="L5575" i="10"/>
  <c r="L5576" i="10"/>
  <c r="L5577" i="10"/>
  <c r="L5578" i="10"/>
  <c r="L5579" i="10"/>
  <c r="L5580" i="10"/>
  <c r="L5581" i="10"/>
  <c r="L5582" i="10"/>
  <c r="L5583" i="10"/>
  <c r="L5584" i="10"/>
  <c r="L5585" i="10"/>
  <c r="L5586" i="10"/>
  <c r="L5587" i="10"/>
  <c r="L5588" i="10"/>
  <c r="L5589" i="10"/>
  <c r="L5590" i="10"/>
  <c r="L5591" i="10"/>
  <c r="L5592" i="10"/>
  <c r="L5593" i="10"/>
  <c r="L5594" i="10"/>
  <c r="L5595" i="10"/>
  <c r="L5596" i="10"/>
  <c r="L5597" i="10"/>
  <c r="L5598" i="10"/>
  <c r="L5599" i="10"/>
  <c r="L5600" i="10"/>
  <c r="L5601" i="10"/>
  <c r="L5602" i="10"/>
  <c r="L5603" i="10"/>
  <c r="L5604" i="10"/>
  <c r="L5605" i="10"/>
  <c r="L5606" i="10"/>
  <c r="L5607" i="10"/>
  <c r="L5608" i="10"/>
  <c r="L5609" i="10"/>
  <c r="L5610" i="10"/>
  <c r="L5611" i="10"/>
  <c r="L5612" i="10"/>
  <c r="L5613" i="10"/>
  <c r="L5614" i="10"/>
  <c r="L5615" i="10"/>
  <c r="L5616" i="10"/>
  <c r="L5617" i="10"/>
  <c r="L5618" i="10"/>
  <c r="L5619" i="10"/>
  <c r="L5620" i="10"/>
  <c r="L5621" i="10"/>
  <c r="L5622" i="10"/>
  <c r="L5623" i="10"/>
  <c r="L5624" i="10"/>
  <c r="L5625" i="10"/>
  <c r="L5626" i="10"/>
  <c r="L5627" i="10"/>
  <c r="L5628" i="10"/>
  <c r="L5629" i="10"/>
  <c r="L5630" i="10"/>
  <c r="L5631" i="10"/>
  <c r="L5632" i="10"/>
  <c r="L5633" i="10"/>
  <c r="L5634" i="10"/>
  <c r="L5635" i="10"/>
  <c r="L5636" i="10"/>
  <c r="L5637" i="10"/>
  <c r="L5638" i="10"/>
  <c r="L5639" i="10"/>
  <c r="L5640" i="10"/>
  <c r="L5641" i="10"/>
  <c r="L5642" i="10"/>
  <c r="L5643" i="10"/>
  <c r="L5644" i="10"/>
  <c r="L5645" i="10"/>
  <c r="L5646" i="10"/>
  <c r="L5647" i="10"/>
  <c r="L5648" i="10"/>
  <c r="L5649" i="10"/>
  <c r="L5650" i="10"/>
  <c r="L5651" i="10"/>
  <c r="L5652" i="10"/>
  <c r="L5653" i="10"/>
  <c r="L5654" i="10"/>
  <c r="L5655" i="10"/>
  <c r="L5656" i="10"/>
  <c r="L5657" i="10"/>
  <c r="L5658" i="10"/>
  <c r="L5659" i="10"/>
  <c r="L5660" i="10"/>
  <c r="L5661" i="10"/>
  <c r="L5662" i="10"/>
  <c r="L5663" i="10"/>
  <c r="L5664" i="10"/>
  <c r="L5665" i="10"/>
  <c r="L5666" i="10"/>
  <c r="L5667" i="10"/>
  <c r="L5668" i="10"/>
  <c r="L5669" i="10"/>
  <c r="L5670" i="10"/>
  <c r="L5671" i="10"/>
  <c r="L5672" i="10"/>
  <c r="L5673" i="10"/>
  <c r="L5674" i="10"/>
  <c r="L5675" i="10"/>
  <c r="L5676" i="10"/>
  <c r="L5677" i="10"/>
  <c r="L5678" i="10"/>
  <c r="L5679" i="10"/>
  <c r="L5680" i="10"/>
  <c r="L5681" i="10"/>
  <c r="L5682" i="10"/>
  <c r="L5683" i="10"/>
  <c r="L5684" i="10"/>
  <c r="L5685" i="10"/>
  <c r="L5686" i="10"/>
  <c r="L5687" i="10"/>
  <c r="L5688" i="10"/>
  <c r="L5689" i="10"/>
  <c r="L5690" i="10"/>
  <c r="L5691" i="10"/>
  <c r="L5692" i="10"/>
  <c r="L5693" i="10"/>
  <c r="L5694" i="10"/>
  <c r="L5695" i="10"/>
  <c r="L5696" i="10"/>
  <c r="L5697" i="10"/>
  <c r="L5698" i="10"/>
  <c r="L5699" i="10"/>
  <c r="L5700" i="10"/>
  <c r="L5701" i="10"/>
  <c r="L5702" i="10"/>
  <c r="L5703" i="10"/>
  <c r="L5704" i="10"/>
  <c r="L5705" i="10"/>
  <c r="L5706" i="10"/>
  <c r="I5707" i="10"/>
  <c r="L5707" i="10" s="1"/>
  <c r="L5708" i="10"/>
  <c r="L5709" i="10"/>
  <c r="L5710" i="10"/>
  <c r="L5711" i="10"/>
  <c r="L5712" i="10"/>
  <c r="L5713" i="10"/>
  <c r="L5714" i="10"/>
  <c r="L5715" i="10"/>
  <c r="L5716" i="10"/>
  <c r="L5717" i="10"/>
  <c r="L5718" i="10"/>
  <c r="L5719" i="10"/>
  <c r="L5720" i="10"/>
  <c r="L5721" i="10"/>
  <c r="L5722" i="10"/>
  <c r="L5723" i="10"/>
  <c r="L5724" i="10"/>
  <c r="L5725" i="10"/>
  <c r="L5726" i="10"/>
  <c r="L5727" i="10"/>
  <c r="L5728" i="10"/>
  <c r="L5729" i="10"/>
  <c r="L5730" i="10"/>
  <c r="L5731" i="10"/>
  <c r="L5732" i="10"/>
  <c r="L5733" i="10"/>
  <c r="L5734" i="10"/>
  <c r="L5735" i="10"/>
  <c r="L5736" i="10"/>
  <c r="L5737" i="10"/>
  <c r="L5738" i="10"/>
  <c r="L5739" i="10"/>
  <c r="L5740" i="10"/>
  <c r="L5741" i="10"/>
  <c r="L5742" i="10"/>
  <c r="L5743" i="10"/>
  <c r="L5744" i="10"/>
  <c r="L5745" i="10"/>
  <c r="L5746" i="10"/>
  <c r="L5747" i="10"/>
  <c r="L5748" i="10"/>
  <c r="L5749" i="10"/>
  <c r="L5750" i="10"/>
  <c r="L5751" i="10"/>
  <c r="L5752" i="10"/>
  <c r="L5753" i="10"/>
  <c r="L5754" i="10"/>
  <c r="L5755" i="10"/>
  <c r="L5756" i="10"/>
  <c r="L5757" i="10"/>
  <c r="L5758" i="10"/>
  <c r="L5759" i="10"/>
  <c r="L5760" i="10"/>
  <c r="L5761" i="10"/>
  <c r="L5762" i="10"/>
  <c r="L5763" i="10"/>
  <c r="L5764" i="10"/>
  <c r="L5765" i="10"/>
  <c r="L5766" i="10"/>
  <c r="L5767" i="10"/>
  <c r="L5768" i="10"/>
  <c r="L5769" i="10"/>
  <c r="L5770" i="10"/>
  <c r="L5771" i="10"/>
  <c r="L5772" i="10"/>
  <c r="L5773" i="10"/>
  <c r="L5774" i="10"/>
  <c r="L5775" i="10"/>
  <c r="L5776" i="10"/>
  <c r="L5777" i="10"/>
  <c r="L5778" i="10"/>
  <c r="L5779" i="10"/>
  <c r="L5780" i="10"/>
  <c r="L5781" i="10"/>
  <c r="L5782" i="10"/>
  <c r="L5783" i="10"/>
  <c r="L5784" i="10"/>
  <c r="L5785" i="10"/>
  <c r="L5786" i="10"/>
  <c r="L5787" i="10"/>
  <c r="L5788" i="10"/>
  <c r="L5789" i="10"/>
  <c r="L5790" i="10"/>
  <c r="L5791" i="10"/>
  <c r="L5792" i="10"/>
  <c r="L5793" i="10"/>
  <c r="L5794" i="10"/>
  <c r="L5795" i="10"/>
  <c r="L5796" i="10"/>
  <c r="L5797" i="10"/>
  <c r="L5798" i="10"/>
  <c r="L5799" i="10"/>
  <c r="L5800" i="10"/>
  <c r="L5801" i="10"/>
  <c r="L5802" i="10"/>
  <c r="L5803" i="10"/>
  <c r="L5804" i="10"/>
  <c r="L5805" i="10"/>
  <c r="L5806" i="10"/>
  <c r="L5807" i="10"/>
  <c r="L5808" i="10"/>
  <c r="L5809" i="10"/>
  <c r="L5810" i="10"/>
  <c r="L5811" i="10"/>
  <c r="L5812" i="10"/>
  <c r="L5813" i="10"/>
  <c r="L5814" i="10"/>
  <c r="L5815" i="10"/>
  <c r="L5816" i="10"/>
  <c r="L5817" i="10"/>
  <c r="L5818" i="10"/>
  <c r="L5819" i="10"/>
  <c r="L5820" i="10"/>
  <c r="L5821" i="10"/>
  <c r="L5822" i="10"/>
  <c r="L5823" i="10"/>
  <c r="L5824" i="10"/>
  <c r="L5825" i="10"/>
  <c r="L5826" i="10"/>
  <c r="L5827" i="10"/>
  <c r="L5828" i="10"/>
  <c r="L5829" i="10"/>
  <c r="L5830" i="10"/>
  <c r="L5831" i="10"/>
  <c r="L5832" i="10"/>
  <c r="L5833" i="10"/>
  <c r="L5834" i="10"/>
  <c r="L5835" i="10"/>
  <c r="L5836" i="10"/>
  <c r="L5837" i="10"/>
  <c r="L5838" i="10"/>
  <c r="L5839" i="10"/>
  <c r="L5840" i="10"/>
  <c r="L5841" i="10"/>
  <c r="L5842" i="10"/>
  <c r="L5843" i="10"/>
  <c r="L5844" i="10"/>
  <c r="L5845" i="10"/>
  <c r="L5846" i="10"/>
  <c r="L5847" i="10"/>
  <c r="L5848" i="10"/>
  <c r="L5849" i="10"/>
  <c r="L5850" i="10"/>
  <c r="L5851" i="10"/>
  <c r="L5852" i="10"/>
  <c r="L5853" i="10"/>
  <c r="L5854" i="10"/>
  <c r="L5855" i="10"/>
  <c r="L5856" i="10"/>
  <c r="L5857" i="10"/>
  <c r="L5858" i="10"/>
  <c r="L5859" i="10"/>
  <c r="L5860" i="10"/>
  <c r="L5861" i="10"/>
  <c r="L5862" i="10"/>
  <c r="L5863" i="10"/>
  <c r="L5864" i="10"/>
  <c r="L5865" i="10"/>
  <c r="L5866" i="10"/>
  <c r="L5867" i="10"/>
  <c r="L5868" i="10"/>
  <c r="L5869" i="10"/>
  <c r="L5870" i="10"/>
  <c r="L5871" i="10"/>
  <c r="L5872" i="10"/>
  <c r="L5873" i="10"/>
  <c r="L5874" i="10"/>
  <c r="L5875" i="10"/>
  <c r="L5876" i="10"/>
  <c r="L5877" i="10"/>
  <c r="L5878" i="10"/>
  <c r="L5879" i="10"/>
  <c r="L5880" i="10"/>
  <c r="L5881" i="10"/>
  <c r="L5882" i="10"/>
  <c r="L5883" i="10"/>
  <c r="L5884" i="10"/>
  <c r="L5885" i="10"/>
  <c r="L5886" i="10"/>
  <c r="L5887" i="10"/>
  <c r="L5888" i="10"/>
  <c r="L5889" i="10"/>
  <c r="L5890" i="10"/>
  <c r="L5891" i="10"/>
  <c r="L5892" i="10"/>
  <c r="L5893" i="10"/>
  <c r="L5894" i="10"/>
  <c r="L5895" i="10"/>
  <c r="L5896" i="10"/>
  <c r="L5897" i="10"/>
  <c r="L5898" i="10"/>
  <c r="L5899" i="10"/>
  <c r="L5900" i="10"/>
  <c r="L5901" i="10"/>
  <c r="L5902" i="10"/>
  <c r="L5903" i="10"/>
  <c r="L5904" i="10"/>
  <c r="L5905" i="10"/>
  <c r="L5906" i="10"/>
  <c r="L5907" i="10"/>
  <c r="L5908" i="10"/>
  <c r="L5909" i="10"/>
  <c r="L5910" i="10"/>
  <c r="L5911" i="10"/>
  <c r="L5912" i="10"/>
  <c r="L5913" i="10"/>
  <c r="L5914" i="10"/>
  <c r="L5915" i="10"/>
  <c r="L5916" i="10"/>
  <c r="L5917" i="10"/>
  <c r="L5918" i="10"/>
  <c r="L5919" i="10"/>
  <c r="L5920" i="10"/>
  <c r="L5921" i="10"/>
  <c r="L5922" i="10"/>
  <c r="L5923" i="10"/>
  <c r="L5924" i="10"/>
  <c r="L5925" i="10"/>
  <c r="L5926" i="10"/>
  <c r="L5927" i="10"/>
  <c r="L5928" i="10"/>
  <c r="L5929" i="10"/>
  <c r="L5930" i="10"/>
  <c r="L5931" i="10"/>
  <c r="L5932" i="10"/>
  <c r="L5933" i="10"/>
  <c r="L5934" i="10"/>
  <c r="L5935" i="10"/>
  <c r="L5936" i="10"/>
  <c r="L5937" i="10"/>
  <c r="L5938" i="10"/>
  <c r="L5939" i="10"/>
  <c r="L5940" i="10"/>
  <c r="L5941" i="10"/>
  <c r="L5942" i="10"/>
  <c r="L5943" i="10"/>
  <c r="L5944" i="10"/>
  <c r="L5945" i="10"/>
  <c r="L5946" i="10"/>
  <c r="L5947" i="10"/>
  <c r="L5948" i="10"/>
  <c r="L5949" i="10"/>
  <c r="L5950" i="10"/>
  <c r="L5951" i="10"/>
  <c r="L5952" i="10"/>
  <c r="L5953" i="10"/>
  <c r="L5954" i="10"/>
  <c r="L5955" i="10"/>
  <c r="L5956" i="10"/>
  <c r="L5957" i="10"/>
  <c r="L5958" i="10"/>
  <c r="L5959" i="10"/>
  <c r="L5960" i="10"/>
  <c r="L5961" i="10"/>
  <c r="L5962" i="10"/>
  <c r="L5963" i="10"/>
  <c r="L5964" i="10"/>
  <c r="L5965" i="10"/>
  <c r="L5966" i="10"/>
  <c r="L5967" i="10"/>
  <c r="L5968" i="10"/>
  <c r="L5969" i="10"/>
  <c r="L5970" i="10"/>
  <c r="L5971" i="10"/>
  <c r="L5972" i="10"/>
  <c r="L5973" i="10"/>
  <c r="L5974" i="10"/>
  <c r="L5975" i="10"/>
  <c r="L5976" i="10"/>
  <c r="L5977" i="10"/>
  <c r="L5978" i="10"/>
  <c r="L5979" i="10"/>
  <c r="L5980" i="10"/>
  <c r="L5981" i="10"/>
  <c r="L5982" i="10"/>
  <c r="L5983" i="10"/>
  <c r="L5984" i="10"/>
  <c r="L5985" i="10"/>
  <c r="L5986" i="10"/>
  <c r="L5987" i="10"/>
  <c r="L5988" i="10"/>
  <c r="L5989" i="10"/>
  <c r="L5990" i="10"/>
  <c r="L5991" i="10"/>
  <c r="L5992" i="10"/>
  <c r="L5993" i="10"/>
  <c r="L5994" i="10"/>
  <c r="L5995" i="10"/>
  <c r="L5996" i="10"/>
  <c r="L5997" i="10"/>
  <c r="L5998" i="10"/>
  <c r="L5999" i="10"/>
  <c r="L6000" i="10"/>
  <c r="L6001" i="10"/>
  <c r="L6002" i="10"/>
  <c r="L6003" i="10"/>
  <c r="L6004" i="10"/>
  <c r="L6005" i="10"/>
  <c r="L6006" i="10"/>
  <c r="L6007" i="10"/>
  <c r="L6008" i="10"/>
  <c r="L6009" i="10"/>
  <c r="L6010" i="10"/>
  <c r="L6011" i="10"/>
  <c r="L6012" i="10"/>
  <c r="I6013" i="10"/>
  <c r="L6013" i="10"/>
  <c r="L6014" i="10"/>
  <c r="L6015" i="10"/>
  <c r="L6016" i="10"/>
  <c r="L6017" i="10"/>
  <c r="L6018" i="10"/>
  <c r="L6019" i="10"/>
  <c r="L6020" i="10"/>
  <c r="L6021" i="10"/>
  <c r="L6022" i="10"/>
  <c r="L6023" i="10"/>
  <c r="L6024" i="10"/>
  <c r="L6025" i="10"/>
  <c r="L6026" i="10"/>
  <c r="L6027" i="10"/>
  <c r="L6028" i="10"/>
  <c r="L6029" i="10"/>
  <c r="L6030" i="10"/>
  <c r="L6031" i="10"/>
  <c r="L6032" i="10"/>
  <c r="L6033" i="10"/>
  <c r="L6034" i="10"/>
  <c r="L6035" i="10"/>
  <c r="L6036" i="10"/>
  <c r="L6037" i="10"/>
  <c r="L6038" i="10"/>
  <c r="L6039" i="10"/>
  <c r="L6040" i="10"/>
  <c r="L6041" i="10"/>
  <c r="L6042" i="10"/>
  <c r="L6043" i="10"/>
  <c r="L6044" i="10"/>
  <c r="L6045" i="10"/>
  <c r="L6046" i="10"/>
  <c r="L6047" i="10"/>
  <c r="L6048" i="10"/>
  <c r="L6049" i="10"/>
  <c r="L6050" i="10"/>
  <c r="L6051" i="10"/>
  <c r="L6052" i="10"/>
  <c r="L6053" i="10"/>
  <c r="L6054" i="10"/>
  <c r="L6055" i="10"/>
  <c r="L6056" i="10"/>
  <c r="L6057" i="10"/>
  <c r="L6058" i="10"/>
  <c r="L6059" i="10"/>
  <c r="L6060" i="10"/>
  <c r="L6061" i="10"/>
  <c r="L6062" i="10"/>
  <c r="L6063" i="10"/>
  <c r="L6064" i="10"/>
  <c r="L6065" i="10"/>
  <c r="L6066" i="10"/>
  <c r="L6067" i="10"/>
  <c r="L6068" i="10"/>
  <c r="L6069" i="10"/>
  <c r="L6070" i="10"/>
  <c r="L6071" i="10"/>
  <c r="L6072" i="10"/>
  <c r="L6073" i="10"/>
  <c r="L6074" i="10"/>
  <c r="L6075" i="10"/>
  <c r="L6076" i="10"/>
  <c r="L6077" i="10"/>
  <c r="L6078" i="10"/>
  <c r="L6079" i="10"/>
  <c r="L6080" i="10"/>
  <c r="L6081" i="10"/>
  <c r="L6082" i="10"/>
  <c r="L6083" i="10"/>
  <c r="L6084" i="10"/>
  <c r="L6085" i="10"/>
  <c r="L6086" i="10"/>
  <c r="L6087" i="10"/>
  <c r="L6088" i="10"/>
  <c r="L6089" i="10"/>
  <c r="L6090" i="10"/>
  <c r="L6091" i="10"/>
  <c r="L6092" i="10"/>
  <c r="L6093" i="10"/>
  <c r="L6094" i="10"/>
  <c r="L6095" i="10"/>
  <c r="L6096" i="10"/>
  <c r="L6097" i="10"/>
  <c r="L6098" i="10"/>
  <c r="L6099" i="10"/>
  <c r="L6100" i="10"/>
  <c r="L6101" i="10"/>
  <c r="L6102" i="10"/>
  <c r="L6103" i="10"/>
  <c r="L6104" i="10"/>
  <c r="L6105" i="10"/>
  <c r="L6106" i="10"/>
  <c r="L6107" i="10"/>
  <c r="L6108" i="10"/>
  <c r="L6109" i="10"/>
  <c r="L6110" i="10"/>
  <c r="L6111" i="10"/>
  <c r="L6112" i="10"/>
  <c r="L6113" i="10"/>
  <c r="L6114" i="10"/>
  <c r="L6115" i="10"/>
  <c r="L6116" i="10"/>
  <c r="L6117" i="10"/>
  <c r="L6118" i="10"/>
  <c r="L6119" i="10"/>
  <c r="L6120" i="10"/>
  <c r="L6121" i="10"/>
  <c r="L6122" i="10"/>
  <c r="L6123" i="10"/>
  <c r="L6124" i="10"/>
  <c r="L6125" i="10"/>
  <c r="L6126" i="10"/>
  <c r="L6127" i="10"/>
  <c r="L6128" i="10"/>
  <c r="L6129" i="10"/>
  <c r="L6130" i="10"/>
  <c r="L6131" i="10"/>
  <c r="L6132" i="10"/>
  <c r="L6133" i="10"/>
  <c r="L6134" i="10"/>
  <c r="L6135" i="10"/>
  <c r="L6136" i="10"/>
  <c r="L6137" i="10"/>
  <c r="L6138" i="10"/>
  <c r="L6139" i="10"/>
  <c r="L6140" i="10"/>
  <c r="L6141" i="10"/>
  <c r="L6142" i="10"/>
  <c r="L6143" i="10"/>
  <c r="L6144" i="10"/>
  <c r="L6145" i="10"/>
  <c r="I6146" i="10"/>
  <c r="L6146" i="10"/>
  <c r="I6147" i="10"/>
  <c r="L6147" i="10"/>
  <c r="L6148" i="10"/>
  <c r="L6149" i="10"/>
  <c r="L6150" i="10"/>
  <c r="L6151" i="10"/>
  <c r="L6152" i="10"/>
  <c r="L6153" i="10"/>
  <c r="L6154" i="10"/>
  <c r="L6155" i="10"/>
  <c r="L6156" i="10"/>
  <c r="L6157" i="10"/>
  <c r="L6158" i="10"/>
  <c r="L6159" i="10"/>
  <c r="L6160" i="10"/>
  <c r="L6161" i="10"/>
  <c r="L6162" i="10"/>
  <c r="L6163" i="10"/>
  <c r="L6164" i="10"/>
  <c r="L6165" i="10"/>
  <c r="L6166" i="10"/>
  <c r="L6167" i="10"/>
  <c r="L6168" i="10"/>
  <c r="L6169" i="10"/>
  <c r="L6170" i="10"/>
  <c r="L6171" i="10"/>
  <c r="L6172" i="10"/>
  <c r="L6173" i="10"/>
  <c r="L6174" i="10"/>
  <c r="L6175" i="10"/>
  <c r="L6176" i="10"/>
  <c r="L6177" i="10"/>
  <c r="L6178" i="10"/>
  <c r="L6179" i="10"/>
  <c r="L6180" i="10"/>
  <c r="L6181" i="10"/>
  <c r="L6182" i="10"/>
  <c r="L6183" i="10"/>
  <c r="L6184" i="10"/>
  <c r="L6185" i="10"/>
  <c r="L6186" i="10"/>
  <c r="L6187" i="10"/>
  <c r="L6188" i="10"/>
  <c r="L6189" i="10"/>
  <c r="L6190" i="10"/>
  <c r="L6191" i="10"/>
  <c r="L6192" i="10"/>
  <c r="L6193" i="10"/>
  <c r="L6194" i="10"/>
  <c r="L6195" i="10"/>
  <c r="L6196" i="10"/>
  <c r="L6197" i="10"/>
  <c r="L6198" i="10"/>
  <c r="L6199" i="10"/>
  <c r="L6200" i="10"/>
  <c r="L6201" i="10"/>
  <c r="L6202" i="10"/>
  <c r="L6203" i="10"/>
  <c r="L6204" i="10"/>
  <c r="L6205" i="10"/>
  <c r="L6206" i="10"/>
  <c r="L6207" i="10"/>
  <c r="L6208" i="10"/>
  <c r="L6209" i="10"/>
  <c r="L6210" i="10"/>
  <c r="L6211" i="10"/>
  <c r="L6212" i="10"/>
  <c r="L6213" i="10"/>
  <c r="L6214" i="10"/>
  <c r="L6215" i="10"/>
  <c r="L6216" i="10"/>
  <c r="L6217" i="10"/>
  <c r="L6218" i="10"/>
  <c r="L6219" i="10"/>
  <c r="L6220" i="10"/>
  <c r="L6221" i="10"/>
  <c r="L6222" i="10"/>
  <c r="L6223" i="10"/>
  <c r="L6224" i="10"/>
  <c r="L6225" i="10"/>
  <c r="L6226" i="10"/>
  <c r="L6227" i="10"/>
  <c r="L6228" i="10"/>
  <c r="L6229" i="10"/>
  <c r="L6230" i="10"/>
  <c r="L6231" i="10"/>
  <c r="L6232" i="10"/>
  <c r="L6233" i="10"/>
  <c r="L6234" i="10"/>
  <c r="L6235" i="10"/>
  <c r="L6236" i="10"/>
  <c r="L6237" i="10"/>
  <c r="L6238" i="10"/>
  <c r="L6239" i="10"/>
  <c r="L6240" i="10"/>
  <c r="L6241" i="10"/>
  <c r="L6242" i="10"/>
  <c r="L6243" i="10"/>
  <c r="L6244" i="10"/>
  <c r="L6245" i="10"/>
  <c r="L6246" i="10"/>
  <c r="L6247" i="10"/>
  <c r="L6248" i="10"/>
  <c r="L6249" i="10"/>
  <c r="L6250" i="10"/>
  <c r="L6251" i="10"/>
  <c r="L6252" i="10"/>
  <c r="L6253" i="10"/>
  <c r="L6254" i="10"/>
  <c r="L6255" i="10"/>
  <c r="L6256" i="10"/>
  <c r="L6257" i="10"/>
  <c r="I6258" i="10"/>
  <c r="L6258" i="10"/>
  <c r="L6259" i="10"/>
  <c r="L6260" i="10"/>
  <c r="L6261" i="10"/>
  <c r="I6262" i="10"/>
  <c r="L6262" i="10"/>
  <c r="L6263" i="10"/>
  <c r="L6264" i="10"/>
  <c r="L6265" i="10"/>
  <c r="L6266" i="10"/>
  <c r="L6267" i="10"/>
  <c r="L6268" i="10"/>
  <c r="L6269" i="10"/>
  <c r="L6270" i="10"/>
  <c r="L6271" i="10"/>
  <c r="L6272" i="10"/>
  <c r="L6273" i="10"/>
  <c r="L6274" i="10"/>
  <c r="L6275" i="10"/>
  <c r="L6276" i="10"/>
  <c r="L6277" i="10"/>
  <c r="L6278" i="10"/>
  <c r="L6279" i="10"/>
  <c r="L6280" i="10"/>
  <c r="L6281" i="10"/>
  <c r="L6282" i="10"/>
  <c r="L6283" i="10"/>
  <c r="L6284" i="10"/>
  <c r="L6285" i="10"/>
  <c r="L6286" i="10"/>
  <c r="L6287" i="10"/>
  <c r="L6288" i="10"/>
  <c r="L6289" i="10"/>
  <c r="L6290" i="10"/>
  <c r="L6291" i="10"/>
  <c r="L6292" i="10"/>
  <c r="L6293" i="10"/>
  <c r="L6294" i="10"/>
  <c r="L6295" i="10"/>
  <c r="L6296" i="10"/>
  <c r="L6297" i="10"/>
  <c r="L6298" i="10"/>
  <c r="L6299" i="10"/>
  <c r="L6300" i="10"/>
  <c r="L6301" i="10"/>
  <c r="L6302" i="10"/>
  <c r="L6303" i="10"/>
  <c r="L6304" i="10"/>
  <c r="L6305" i="10"/>
  <c r="L6306" i="10"/>
  <c r="L6307" i="10"/>
  <c r="L6308" i="10"/>
  <c r="L6309" i="10"/>
  <c r="L6310" i="10"/>
  <c r="L6311" i="10"/>
  <c r="L6312" i="10"/>
  <c r="L6313" i="10"/>
  <c r="L6314" i="10"/>
  <c r="L6315" i="10"/>
  <c r="L6316" i="10"/>
  <c r="L6317" i="10"/>
  <c r="L6318" i="10"/>
  <c r="L6319" i="10"/>
  <c r="L6320" i="10"/>
  <c r="L6321" i="10"/>
  <c r="L6322" i="10"/>
  <c r="L6323" i="10"/>
  <c r="L6324" i="10"/>
  <c r="L6325" i="10"/>
  <c r="L6326" i="10"/>
  <c r="L6327" i="10"/>
  <c r="L6328" i="10"/>
  <c r="L6329" i="10"/>
  <c r="L6330" i="10"/>
  <c r="L6331" i="10"/>
  <c r="L6332" i="10"/>
  <c r="L6333" i="10"/>
  <c r="L6334" i="10"/>
  <c r="L6335" i="10"/>
  <c r="L6336" i="10"/>
  <c r="L6337" i="10"/>
  <c r="L6338" i="10"/>
  <c r="L6339" i="10"/>
  <c r="L6340" i="10"/>
  <c r="L6341" i="10"/>
  <c r="L6342" i="10"/>
  <c r="L6343" i="10"/>
  <c r="L6344" i="10"/>
  <c r="L6345" i="10"/>
  <c r="L6346" i="10"/>
  <c r="L6347" i="10"/>
  <c r="L6348" i="10"/>
  <c r="L6349" i="10"/>
  <c r="L6350" i="10"/>
  <c r="L6351" i="10"/>
  <c r="L6352" i="10"/>
  <c r="L6353" i="10"/>
  <c r="L6354" i="10"/>
  <c r="L6355" i="10"/>
  <c r="L6356" i="10"/>
  <c r="L6357" i="10"/>
  <c r="L6358" i="10"/>
  <c r="L6359" i="10"/>
  <c r="L6360" i="10"/>
  <c r="L6361" i="10"/>
  <c r="L6362" i="10"/>
  <c r="L6363" i="10"/>
  <c r="L6364" i="10"/>
  <c r="L6365" i="10"/>
  <c r="L6366" i="10"/>
  <c r="L6367" i="10"/>
  <c r="L6368" i="10"/>
  <c r="L6369" i="10"/>
  <c r="L6370" i="10"/>
  <c r="L6371" i="10"/>
  <c r="L6372" i="10"/>
  <c r="L6373" i="10"/>
  <c r="L6374" i="10"/>
  <c r="L6375" i="10"/>
  <c r="L6376" i="10"/>
  <c r="L6377" i="10"/>
  <c r="L6378" i="10"/>
  <c r="L6379" i="10"/>
  <c r="L6380" i="10"/>
  <c r="L6381" i="10"/>
  <c r="L6382" i="10"/>
  <c r="L6383" i="10"/>
  <c r="L6384" i="10"/>
  <c r="L6385" i="10"/>
  <c r="L6386" i="10"/>
  <c r="L6387" i="10"/>
  <c r="L6388" i="10"/>
  <c r="L6389" i="10"/>
  <c r="L6390" i="10"/>
  <c r="L6391" i="10"/>
  <c r="L6392" i="10"/>
  <c r="L6393" i="10"/>
  <c r="L6394" i="10"/>
  <c r="L6395" i="10"/>
  <c r="L6396" i="10"/>
  <c r="L6397" i="10"/>
  <c r="L6398" i="10"/>
  <c r="L6399" i="10"/>
  <c r="L6400" i="10"/>
  <c r="L6401" i="10"/>
  <c r="L6402" i="10"/>
  <c r="L6403" i="10"/>
  <c r="L6404" i="10"/>
  <c r="L6405" i="10"/>
  <c r="L6406" i="10"/>
  <c r="L6407" i="10"/>
  <c r="L6408" i="10"/>
  <c r="L6409" i="10"/>
  <c r="L6410" i="10"/>
  <c r="L6411" i="10"/>
  <c r="L6412" i="10"/>
  <c r="L6413" i="10"/>
  <c r="L6414" i="10"/>
  <c r="L6415" i="10"/>
  <c r="L6416" i="10"/>
  <c r="L6417" i="10"/>
  <c r="L6418" i="10"/>
  <c r="L6419" i="10"/>
  <c r="L6420" i="10"/>
  <c r="L6421" i="10"/>
  <c r="L6422" i="10"/>
  <c r="L6423" i="10"/>
  <c r="L6424" i="10"/>
  <c r="L6425" i="10"/>
  <c r="L6426" i="10"/>
  <c r="L6427" i="10"/>
  <c r="L6428" i="10"/>
  <c r="L6429" i="10"/>
  <c r="L6430" i="10"/>
  <c r="L6431" i="10"/>
  <c r="L6432" i="10"/>
  <c r="L6433" i="10"/>
  <c r="L6434" i="10"/>
  <c r="L6435" i="10"/>
  <c r="L6436" i="10"/>
  <c r="L6437" i="10"/>
  <c r="L6438" i="10"/>
  <c r="L6439" i="10"/>
  <c r="L6440" i="10"/>
  <c r="L6441" i="10"/>
  <c r="L6442" i="10"/>
  <c r="L6443" i="10"/>
  <c r="L6444" i="10"/>
  <c r="L6445" i="10"/>
  <c r="L6446" i="10"/>
  <c r="L6447" i="10"/>
  <c r="L6448" i="10"/>
  <c r="L6449" i="10"/>
  <c r="L6450" i="10"/>
  <c r="L6451" i="10"/>
  <c r="L6452" i="10"/>
  <c r="L6453" i="10"/>
  <c r="L6454" i="10"/>
  <c r="L6455" i="10"/>
  <c r="L6456" i="10"/>
  <c r="L6457" i="10"/>
  <c r="L6458" i="10"/>
  <c r="L6459" i="10"/>
  <c r="L6460" i="10"/>
  <c r="L6461" i="10"/>
  <c r="L6462" i="10"/>
  <c r="L6463" i="10"/>
  <c r="L6464" i="10"/>
  <c r="L6465" i="10"/>
  <c r="L6466" i="10"/>
  <c r="L6467" i="10"/>
  <c r="L6468" i="10"/>
  <c r="L6469" i="10"/>
  <c r="L6470" i="10"/>
  <c r="L6471" i="10"/>
  <c r="L6472" i="10"/>
  <c r="L6473" i="10"/>
  <c r="L6474" i="10"/>
  <c r="L6475" i="10"/>
  <c r="L6476" i="10"/>
  <c r="L6477" i="10"/>
  <c r="L6478" i="10"/>
  <c r="L6479" i="10"/>
  <c r="L6480" i="10"/>
  <c r="L6481" i="10"/>
  <c r="L6482" i="10"/>
  <c r="L6483" i="10"/>
  <c r="L6484" i="10"/>
  <c r="L6485" i="10"/>
  <c r="L6486" i="10"/>
  <c r="L6487" i="10"/>
  <c r="L6488" i="10"/>
  <c r="L6489" i="10"/>
  <c r="L6490" i="10"/>
  <c r="L6491" i="10"/>
  <c r="L6492" i="10"/>
  <c r="L6493" i="10"/>
  <c r="L6494" i="10"/>
  <c r="L6495" i="10"/>
  <c r="L6496" i="10"/>
  <c r="L6497" i="10"/>
  <c r="L6498" i="10"/>
  <c r="L6499" i="10"/>
  <c r="L6500" i="10"/>
  <c r="L6501" i="10"/>
  <c r="L6502" i="10"/>
  <c r="L6503" i="10"/>
  <c r="L6504" i="10"/>
  <c r="L6505" i="10"/>
  <c r="L6506" i="10"/>
  <c r="L6507" i="10"/>
  <c r="L6508" i="10"/>
  <c r="L6509" i="10"/>
  <c r="L6510" i="10"/>
  <c r="L6511" i="10"/>
  <c r="L6512" i="10"/>
  <c r="L6513" i="10"/>
  <c r="L6514" i="10"/>
  <c r="L6515" i="10"/>
  <c r="L6516" i="10"/>
  <c r="L6517" i="10"/>
  <c r="L6518" i="10"/>
  <c r="L6519" i="10"/>
  <c r="L6520" i="10"/>
  <c r="L6521" i="10"/>
  <c r="L6522" i="10"/>
  <c r="L6523" i="10"/>
  <c r="L6524" i="10"/>
  <c r="L6525" i="10"/>
  <c r="L6526" i="10"/>
  <c r="L6527" i="10"/>
  <c r="L6528" i="10"/>
  <c r="L6529" i="10"/>
  <c r="L6530" i="10"/>
  <c r="L6531" i="10"/>
  <c r="L6532" i="10"/>
  <c r="L6533" i="10"/>
  <c r="L6534" i="10"/>
  <c r="L6535" i="10"/>
  <c r="L6536" i="10"/>
  <c r="L6537" i="10"/>
  <c r="L6538" i="10"/>
  <c r="L6539" i="10"/>
  <c r="L6540" i="10"/>
  <c r="L6541" i="10"/>
  <c r="L6542" i="10"/>
  <c r="L6543" i="10"/>
  <c r="L6544" i="10"/>
  <c r="L6545" i="10"/>
  <c r="L6546" i="10"/>
  <c r="L6547" i="10"/>
  <c r="L6548" i="10"/>
  <c r="L6549" i="10"/>
  <c r="L6550" i="10"/>
  <c r="L6551" i="10"/>
  <c r="L6552" i="10"/>
  <c r="L6553" i="10"/>
  <c r="L6554" i="10"/>
  <c r="L6555" i="10"/>
  <c r="L6556" i="10"/>
  <c r="L6557" i="10"/>
  <c r="L6558" i="10"/>
  <c r="L6559" i="10"/>
  <c r="L6560" i="10"/>
  <c r="L6561" i="10"/>
  <c r="L6562" i="10"/>
  <c r="L6563" i="10"/>
  <c r="L6564" i="10"/>
  <c r="L6565" i="10"/>
  <c r="L6566" i="10"/>
  <c r="L6567" i="10"/>
  <c r="L6568" i="10"/>
  <c r="L6569" i="10"/>
  <c r="L6570" i="10"/>
  <c r="L6571" i="10"/>
  <c r="L6572" i="10"/>
  <c r="L6573" i="10"/>
  <c r="L6574" i="10"/>
  <c r="L6575" i="10"/>
  <c r="L6576" i="10"/>
  <c r="L6577" i="10"/>
  <c r="L6578" i="10"/>
  <c r="L6579" i="10"/>
  <c r="L6580" i="10"/>
  <c r="L6581" i="10"/>
  <c r="L6582" i="10"/>
  <c r="L6583" i="10"/>
  <c r="L6584" i="10"/>
  <c r="L6585" i="10"/>
  <c r="L6586" i="10"/>
  <c r="L6587" i="10"/>
  <c r="L6588" i="10"/>
  <c r="L6589" i="10"/>
  <c r="L6590" i="10"/>
  <c r="L6591" i="10"/>
  <c r="L6592" i="10"/>
  <c r="L6593" i="10"/>
  <c r="L6594" i="10"/>
  <c r="L6595" i="10"/>
  <c r="L6596" i="10"/>
  <c r="L6597" i="10"/>
  <c r="L6598" i="10"/>
  <c r="L6599" i="10"/>
  <c r="L6600" i="10"/>
  <c r="L6601" i="10"/>
  <c r="L6602" i="10"/>
  <c r="L6603" i="10"/>
  <c r="L6604" i="10"/>
  <c r="L6605" i="10"/>
  <c r="L6606" i="10"/>
  <c r="L6607" i="10"/>
  <c r="L6608" i="10"/>
  <c r="L6609" i="10"/>
  <c r="L6610" i="10"/>
  <c r="L6611" i="10"/>
  <c r="L6612" i="10"/>
  <c r="L6613" i="10"/>
  <c r="L6614" i="10"/>
  <c r="L6615" i="10"/>
  <c r="L6616" i="10"/>
  <c r="L6617" i="10"/>
  <c r="L6618" i="10"/>
  <c r="L6619" i="10"/>
  <c r="L6620" i="10"/>
  <c r="L6621" i="10"/>
  <c r="L6622" i="10"/>
  <c r="L6623" i="10"/>
  <c r="L6624" i="10"/>
  <c r="L6625" i="10"/>
  <c r="L6626" i="10"/>
  <c r="L6627" i="10"/>
  <c r="L6628" i="10"/>
  <c r="L6629" i="10"/>
  <c r="L6630" i="10"/>
  <c r="L6631" i="10"/>
  <c r="L6632" i="10"/>
  <c r="L6633" i="10"/>
  <c r="L6634" i="10"/>
  <c r="I6635" i="10"/>
  <c r="L6635" i="10"/>
  <c r="L6636" i="10"/>
  <c r="L6637" i="10"/>
  <c r="L6638" i="10"/>
  <c r="L6639" i="10"/>
  <c r="L6640" i="10"/>
  <c r="L6641" i="10"/>
  <c r="L6642" i="10"/>
  <c r="L6643" i="10"/>
  <c r="L6644" i="10"/>
  <c r="L6645" i="10"/>
  <c r="L6646" i="10"/>
  <c r="L6647" i="10"/>
  <c r="L6648" i="10"/>
  <c r="L6649" i="10"/>
  <c r="L6650" i="10"/>
  <c r="L6651" i="10"/>
  <c r="L6652" i="10"/>
  <c r="L6653" i="10"/>
  <c r="L6654" i="10"/>
  <c r="L6655" i="10"/>
  <c r="L6656" i="10"/>
  <c r="L6657" i="10"/>
  <c r="L6658" i="10"/>
  <c r="L6659" i="10"/>
  <c r="L6660" i="10"/>
  <c r="L6661" i="10"/>
  <c r="L6662" i="10"/>
  <c r="L6663" i="10"/>
  <c r="L6664" i="10"/>
  <c r="L6665" i="10"/>
  <c r="L6666" i="10"/>
  <c r="L6667" i="10"/>
  <c r="L6668" i="10"/>
  <c r="L6669" i="10"/>
  <c r="L6670" i="10"/>
  <c r="L6671" i="10"/>
  <c r="L6672" i="10"/>
  <c r="L6673" i="10"/>
  <c r="L6674" i="10"/>
  <c r="L6675" i="10"/>
  <c r="L6676" i="10"/>
  <c r="L6677" i="10"/>
  <c r="L6678" i="10"/>
  <c r="L6679" i="10"/>
  <c r="L6680" i="10"/>
  <c r="L6681" i="10"/>
  <c r="L6682" i="10"/>
  <c r="L6683" i="10"/>
  <c r="L6684" i="10"/>
  <c r="L6685" i="10"/>
  <c r="L6686" i="10"/>
  <c r="L6687" i="10"/>
  <c r="L6688" i="10"/>
  <c r="L6689" i="10"/>
  <c r="L6690" i="10"/>
  <c r="L6691" i="10"/>
  <c r="L6692" i="10"/>
  <c r="L6693" i="10"/>
  <c r="L6694" i="10"/>
  <c r="L6695" i="10"/>
  <c r="L6696" i="10"/>
  <c r="L6697" i="10"/>
  <c r="L6698" i="10"/>
  <c r="L6699" i="10"/>
  <c r="L6700" i="10"/>
  <c r="L6701" i="10"/>
  <c r="L6702" i="10"/>
  <c r="L6703" i="10"/>
  <c r="L6704" i="10"/>
  <c r="L6705" i="10"/>
  <c r="L6706" i="10"/>
  <c r="L6707" i="10"/>
  <c r="L6708" i="10"/>
  <c r="L6709" i="10"/>
  <c r="L6710" i="10"/>
  <c r="L6711" i="10"/>
  <c r="L6712" i="10"/>
  <c r="L6713" i="10"/>
  <c r="L6714" i="10"/>
  <c r="L6715" i="10"/>
  <c r="L6716" i="10"/>
  <c r="L6717" i="10"/>
  <c r="L6718" i="10"/>
  <c r="L6719" i="10"/>
  <c r="L6720" i="10"/>
  <c r="L6721" i="10"/>
  <c r="L6722" i="10"/>
  <c r="L6723" i="10"/>
  <c r="L6724" i="10"/>
  <c r="L6725" i="10"/>
  <c r="L6726" i="10"/>
  <c r="L6727" i="10"/>
  <c r="L6728" i="10"/>
  <c r="L6729" i="10"/>
  <c r="L6730" i="10"/>
  <c r="L6731" i="10"/>
  <c r="L6732" i="10"/>
  <c r="L6733" i="10"/>
  <c r="L6734" i="10"/>
  <c r="L6735" i="10"/>
  <c r="L6736" i="10"/>
  <c r="L6737" i="10"/>
  <c r="L6738" i="10"/>
  <c r="L6739" i="10"/>
  <c r="L6740" i="10"/>
  <c r="L6741" i="10"/>
  <c r="L6742" i="10"/>
  <c r="L6743" i="10"/>
  <c r="L6744" i="10"/>
  <c r="L6745" i="10"/>
  <c r="L6746" i="10"/>
  <c r="L6747" i="10"/>
  <c r="L6748" i="10"/>
  <c r="L6749" i="10"/>
  <c r="L6750" i="10"/>
  <c r="L6751" i="10"/>
  <c r="L6752" i="10"/>
  <c r="L6753" i="10"/>
  <c r="L6754" i="10"/>
  <c r="L6755" i="10"/>
  <c r="L6756" i="10"/>
  <c r="L6757" i="10"/>
  <c r="L6758" i="10"/>
  <c r="L6759" i="10"/>
  <c r="L6760" i="10"/>
  <c r="L6761" i="10"/>
  <c r="L6762" i="10"/>
  <c r="L6763" i="10"/>
  <c r="L6764" i="10"/>
  <c r="L6765" i="10"/>
  <c r="L6766" i="10"/>
  <c r="L6767" i="10"/>
  <c r="L6768" i="10"/>
  <c r="L6769" i="10"/>
  <c r="L6770" i="10"/>
  <c r="L6771" i="10"/>
  <c r="L6772" i="10"/>
  <c r="L6773" i="10"/>
  <c r="L6774" i="10"/>
  <c r="L6775" i="10"/>
  <c r="L6776" i="10"/>
  <c r="L6777" i="10"/>
  <c r="L6778" i="10"/>
  <c r="L6779" i="10"/>
  <c r="L6780" i="10"/>
  <c r="L6781" i="10"/>
  <c r="L6782" i="10"/>
  <c r="L6783" i="10"/>
  <c r="L6784" i="10"/>
  <c r="L6785" i="10"/>
  <c r="L6786" i="10"/>
  <c r="L6787" i="10"/>
  <c r="L6788" i="10"/>
  <c r="L6789" i="10"/>
  <c r="L6790" i="10"/>
  <c r="L6791" i="10"/>
  <c r="L6792" i="10"/>
  <c r="L6793" i="10"/>
  <c r="L6794" i="10"/>
  <c r="L6795" i="10"/>
  <c r="L6796" i="10"/>
  <c r="L6797" i="10"/>
  <c r="L6798" i="10"/>
  <c r="L6799" i="10"/>
  <c r="L6800" i="10"/>
  <c r="L6801" i="10"/>
  <c r="L6802" i="10"/>
  <c r="L6803" i="10"/>
  <c r="L6804" i="10"/>
  <c r="L6805" i="10"/>
  <c r="L6806" i="10"/>
  <c r="L6807" i="10"/>
  <c r="L6808" i="10"/>
  <c r="L6809" i="10"/>
  <c r="L6810" i="10"/>
  <c r="L6811" i="10"/>
  <c r="L6812" i="10"/>
  <c r="L6813" i="10"/>
  <c r="L6814" i="10"/>
  <c r="L6815" i="10"/>
  <c r="L6816" i="10"/>
  <c r="L6817" i="10"/>
  <c r="L6818" i="10"/>
  <c r="L6819" i="10"/>
  <c r="L6820" i="10"/>
  <c r="L6821" i="10"/>
  <c r="L6822" i="10"/>
  <c r="L6823" i="10"/>
  <c r="L6824" i="10"/>
  <c r="L6825" i="10"/>
  <c r="L6826" i="10"/>
  <c r="L6827" i="10"/>
  <c r="L6828" i="10"/>
  <c r="L6829" i="10"/>
  <c r="L6830" i="10"/>
  <c r="L6831" i="10"/>
  <c r="L6832" i="10"/>
  <c r="L6833" i="10"/>
  <c r="L6834" i="10"/>
  <c r="L6835" i="10"/>
  <c r="L6836" i="10"/>
  <c r="L6837" i="10"/>
  <c r="L6838" i="10"/>
  <c r="L6839" i="10"/>
  <c r="L6840" i="10"/>
  <c r="L6841" i="10"/>
  <c r="L6842" i="10"/>
  <c r="L6843" i="10"/>
  <c r="L6844" i="10"/>
  <c r="L6845" i="10"/>
  <c r="L6846" i="10"/>
  <c r="L6847" i="10"/>
  <c r="L6848" i="10"/>
  <c r="L6849" i="10"/>
  <c r="L6850" i="10"/>
  <c r="L6851" i="10"/>
  <c r="L6852" i="10"/>
  <c r="L6853" i="10"/>
  <c r="L6854" i="10"/>
  <c r="L6855" i="10"/>
  <c r="L6856" i="10"/>
  <c r="L6857" i="10"/>
  <c r="L6858" i="10"/>
  <c r="L6859" i="10"/>
  <c r="L6860" i="10"/>
  <c r="L6861" i="10"/>
  <c r="L6862" i="10"/>
  <c r="L6863" i="10"/>
  <c r="L6864" i="10"/>
  <c r="L6865" i="10"/>
  <c r="L6866" i="10"/>
  <c r="L6867" i="10"/>
  <c r="L6868" i="10"/>
  <c r="L6869" i="10"/>
  <c r="L6870" i="10"/>
  <c r="L6871" i="10"/>
  <c r="L6872" i="10"/>
  <c r="L6873" i="10"/>
  <c r="L6874" i="10"/>
  <c r="L6875" i="10"/>
  <c r="L6876" i="10"/>
  <c r="L6877" i="10"/>
  <c r="L6878" i="10"/>
  <c r="L6879" i="10"/>
  <c r="L6880" i="10"/>
  <c r="L6881" i="10"/>
  <c r="L6882" i="10"/>
  <c r="L6883" i="10"/>
  <c r="L6884" i="10"/>
  <c r="L6885" i="10"/>
  <c r="L6886" i="10"/>
  <c r="L6887" i="10"/>
  <c r="L6888" i="10"/>
  <c r="L6889" i="10"/>
  <c r="L6890" i="10"/>
  <c r="L6891" i="10"/>
  <c r="L6892" i="10"/>
  <c r="L6893" i="10"/>
  <c r="L6894" i="10"/>
  <c r="L6895" i="10"/>
  <c r="L6896" i="10"/>
  <c r="L6897" i="10"/>
  <c r="L6898" i="10"/>
  <c r="L6899" i="10"/>
  <c r="L6900" i="10"/>
  <c r="L6901" i="10"/>
  <c r="L6902" i="10"/>
  <c r="L6903" i="10"/>
  <c r="L6904" i="10"/>
  <c r="L6905" i="10"/>
  <c r="L6906" i="10"/>
  <c r="L6907" i="10"/>
  <c r="L6908" i="10"/>
  <c r="L6909" i="10"/>
  <c r="L6910" i="10"/>
  <c r="L6911" i="10"/>
  <c r="L6912" i="10"/>
  <c r="L6913" i="10"/>
  <c r="L6914" i="10"/>
  <c r="L6915" i="10"/>
  <c r="L6916" i="10"/>
  <c r="L6917" i="10"/>
  <c r="L6918" i="10"/>
  <c r="L6919" i="10"/>
  <c r="L6920" i="10"/>
  <c r="L6921" i="10"/>
  <c r="L6922" i="10"/>
  <c r="L6923" i="10"/>
  <c r="L6924" i="10"/>
  <c r="L6925" i="10"/>
  <c r="L6926" i="10"/>
  <c r="L6927" i="10"/>
  <c r="L6928" i="10"/>
  <c r="L6929" i="10"/>
  <c r="L6930" i="10"/>
  <c r="L6931" i="10"/>
  <c r="L6932" i="10"/>
  <c r="L6933" i="10"/>
  <c r="L6934" i="10"/>
  <c r="L6935" i="10"/>
  <c r="L6936" i="10"/>
  <c r="L6937" i="10"/>
  <c r="L6938" i="10"/>
  <c r="L6939" i="10"/>
  <c r="L6940" i="10"/>
  <c r="L6941" i="10"/>
  <c r="L6942" i="10"/>
  <c r="L6943" i="10"/>
  <c r="L6944" i="10"/>
  <c r="L6945" i="10"/>
  <c r="L6946" i="10"/>
  <c r="L6947" i="10"/>
  <c r="L6948" i="10"/>
  <c r="L6949" i="10"/>
  <c r="L6950" i="10"/>
  <c r="L6951" i="10"/>
  <c r="L6952" i="10"/>
  <c r="L6953" i="10"/>
  <c r="L6954" i="10"/>
  <c r="L6955" i="10"/>
  <c r="L6956" i="10"/>
  <c r="L6957" i="10"/>
  <c r="L6958" i="10"/>
  <c r="L6959" i="10"/>
  <c r="L6960" i="10"/>
  <c r="L6961" i="10"/>
  <c r="L6962" i="10"/>
  <c r="L6963" i="10"/>
  <c r="L6964" i="10"/>
  <c r="L6965" i="10"/>
  <c r="L6966" i="10"/>
  <c r="L6967" i="10"/>
  <c r="L6968" i="10"/>
  <c r="L6969" i="10"/>
  <c r="L6970" i="10"/>
  <c r="L6971" i="10"/>
  <c r="L6972" i="10"/>
  <c r="L6973" i="10"/>
  <c r="L6974" i="10"/>
  <c r="L6975" i="10"/>
  <c r="L6976" i="10"/>
  <c r="L6977" i="10"/>
  <c r="L6978" i="10"/>
  <c r="L6979" i="10"/>
  <c r="L6980" i="10"/>
  <c r="L6981" i="10"/>
  <c r="L6982" i="10"/>
  <c r="L6983" i="10"/>
  <c r="L6984" i="10"/>
  <c r="L6985" i="10"/>
  <c r="L6986" i="10"/>
  <c r="L6987" i="10"/>
  <c r="L6988" i="10"/>
  <c r="L6989" i="10"/>
  <c r="L6990" i="10"/>
  <c r="L6991" i="10"/>
  <c r="L6992" i="10"/>
  <c r="L6993" i="10"/>
  <c r="L6994" i="10"/>
  <c r="L6995" i="10"/>
  <c r="L6996" i="10"/>
  <c r="L6997" i="10"/>
  <c r="L6998" i="10"/>
  <c r="L6999" i="10"/>
  <c r="L7000" i="10"/>
  <c r="L7001" i="10"/>
  <c r="L7002" i="10"/>
  <c r="L7003" i="10"/>
  <c r="L7004" i="10"/>
  <c r="L7005" i="10"/>
  <c r="L7006" i="10"/>
  <c r="L7007" i="10"/>
  <c r="L7008" i="10"/>
  <c r="L7009" i="10"/>
  <c r="L7010" i="10"/>
  <c r="L7011" i="10"/>
  <c r="L7012" i="10"/>
  <c r="L7013" i="10"/>
  <c r="L7014" i="10"/>
  <c r="L7015" i="10"/>
  <c r="L7016" i="10"/>
  <c r="L7017" i="10"/>
  <c r="L7018" i="10"/>
  <c r="L7019" i="10"/>
  <c r="L7020" i="10"/>
  <c r="L7021" i="10"/>
  <c r="L7022" i="10"/>
  <c r="L7023" i="10"/>
  <c r="L7024" i="10"/>
  <c r="L7025" i="10"/>
  <c r="L7026" i="10"/>
  <c r="L7027" i="10"/>
  <c r="L7028" i="10"/>
  <c r="L7029" i="10"/>
  <c r="L7030" i="10"/>
  <c r="L7031" i="10"/>
  <c r="L7032" i="10"/>
  <c r="L7033" i="10"/>
  <c r="L7034" i="10"/>
  <c r="L7035" i="10"/>
  <c r="L7036" i="10"/>
  <c r="L7037" i="10"/>
  <c r="L7038" i="10"/>
  <c r="L7039" i="10"/>
  <c r="L7040" i="10"/>
  <c r="L7041" i="10"/>
  <c r="L7042" i="10"/>
  <c r="L7043" i="10"/>
  <c r="L7044" i="10"/>
  <c r="L7045" i="10"/>
  <c r="L7046" i="10"/>
  <c r="L7047" i="10"/>
  <c r="L7048" i="10"/>
  <c r="L7049" i="10"/>
  <c r="L7050" i="10"/>
  <c r="L7051" i="10"/>
  <c r="L7052" i="10"/>
  <c r="L7053" i="10"/>
  <c r="L7054" i="10"/>
  <c r="L7055" i="10"/>
  <c r="L7056" i="10"/>
  <c r="L7057" i="10"/>
  <c r="L7058" i="10"/>
  <c r="L7059" i="10"/>
  <c r="L7060" i="10"/>
  <c r="L7061" i="10"/>
  <c r="L7062" i="10"/>
  <c r="L7063" i="10"/>
  <c r="L7064" i="10"/>
  <c r="L7065" i="10"/>
  <c r="L7066" i="10"/>
  <c r="L7067" i="10"/>
  <c r="L7068" i="10"/>
  <c r="L7069" i="10"/>
  <c r="L7070" i="10"/>
  <c r="L7071" i="10"/>
  <c r="L7072" i="10"/>
  <c r="L7073" i="10"/>
  <c r="L7074" i="10"/>
  <c r="L7075" i="10"/>
  <c r="L7076" i="10"/>
  <c r="L7077" i="10"/>
  <c r="L7078" i="10"/>
  <c r="L7079" i="10"/>
  <c r="L7080" i="10"/>
  <c r="L7081" i="10"/>
  <c r="L7082" i="10"/>
  <c r="L7083" i="10"/>
  <c r="L7084" i="10"/>
  <c r="L7085" i="10"/>
  <c r="L7086" i="10"/>
  <c r="L7087" i="10"/>
  <c r="L7088" i="10"/>
  <c r="L7089" i="10"/>
  <c r="L7090" i="10"/>
  <c r="L7091" i="10"/>
  <c r="L7092" i="10"/>
  <c r="L7093" i="10"/>
  <c r="L7094" i="10"/>
  <c r="L7095" i="10"/>
  <c r="L7096" i="10"/>
  <c r="L7097" i="10"/>
  <c r="L7098" i="10"/>
  <c r="L7099" i="10"/>
  <c r="L7100" i="10"/>
  <c r="L7101" i="10"/>
  <c r="L7102" i="10"/>
  <c r="L7103" i="10"/>
  <c r="L7104" i="10"/>
  <c r="L7105" i="10"/>
  <c r="L7106" i="10"/>
  <c r="L7107" i="10"/>
  <c r="L7108" i="10"/>
  <c r="L7109" i="10"/>
  <c r="L7110" i="10"/>
  <c r="L7111" i="10"/>
  <c r="L7112" i="10"/>
  <c r="L7113" i="10"/>
  <c r="L7114" i="10"/>
  <c r="L7115" i="10"/>
  <c r="L7116" i="10"/>
  <c r="L7117" i="10"/>
  <c r="L7118" i="10"/>
  <c r="L7119" i="10"/>
  <c r="L7120" i="10"/>
  <c r="L7121" i="10"/>
  <c r="L7122" i="10"/>
  <c r="L7123" i="10"/>
  <c r="L7124" i="10"/>
  <c r="L7125" i="10"/>
  <c r="L7126" i="10"/>
  <c r="L7127" i="10"/>
  <c r="L7128" i="10"/>
  <c r="L7129" i="10"/>
  <c r="L7130" i="10"/>
  <c r="L7131" i="10"/>
  <c r="L7132" i="10"/>
  <c r="L7133" i="10"/>
  <c r="L7134" i="10"/>
  <c r="L7135" i="10"/>
  <c r="L7136" i="10"/>
  <c r="L7137" i="10"/>
  <c r="L7138" i="10"/>
  <c r="L7139" i="10"/>
  <c r="L7140" i="10"/>
  <c r="L7141" i="10"/>
  <c r="L7142" i="10"/>
  <c r="L7143" i="10"/>
  <c r="L7144" i="10"/>
  <c r="L7145" i="10"/>
  <c r="L7146" i="10"/>
  <c r="L7147" i="10"/>
  <c r="L7148" i="10"/>
  <c r="L7149" i="10"/>
  <c r="L7150" i="10"/>
  <c r="L7151" i="10"/>
  <c r="L7152" i="10"/>
  <c r="L7153" i="10"/>
  <c r="L7154" i="10"/>
  <c r="L7155" i="10"/>
  <c r="L7156" i="10"/>
  <c r="L7157" i="10"/>
  <c r="L7158" i="10"/>
  <c r="L7159" i="10"/>
  <c r="L7160" i="10"/>
  <c r="L7161" i="10"/>
  <c r="L7162" i="10"/>
  <c r="L7163" i="10"/>
  <c r="L7164" i="10"/>
  <c r="L7165" i="10"/>
  <c r="L7166" i="10"/>
  <c r="L7167" i="10"/>
  <c r="L7168" i="10"/>
  <c r="L7169" i="10"/>
  <c r="L7170" i="10"/>
  <c r="L7171" i="10"/>
  <c r="L7172" i="10"/>
  <c r="L7173" i="10"/>
  <c r="L7174" i="10"/>
  <c r="L7175" i="10"/>
  <c r="L7176" i="10"/>
  <c r="L7177" i="10"/>
  <c r="L7178" i="10"/>
  <c r="L7179" i="10"/>
  <c r="L7180" i="10"/>
  <c r="L7181" i="10"/>
  <c r="L7182" i="10"/>
  <c r="L7183" i="10"/>
  <c r="L7184" i="10"/>
  <c r="L7185" i="10"/>
  <c r="L7186" i="10"/>
  <c r="L7187" i="10"/>
  <c r="L7188" i="10"/>
  <c r="L7189" i="10"/>
  <c r="L7190" i="10"/>
  <c r="L7191" i="10"/>
  <c r="L7192" i="10"/>
  <c r="L7193" i="10"/>
  <c r="L7194" i="10"/>
  <c r="L7195" i="10"/>
  <c r="L7196" i="10"/>
  <c r="L7197" i="10"/>
  <c r="L7198" i="10"/>
  <c r="L7199" i="10"/>
  <c r="L7200" i="10"/>
  <c r="L7201" i="10"/>
  <c r="L7202" i="10"/>
  <c r="L7203" i="10"/>
  <c r="L7204" i="10"/>
  <c r="L7205" i="10"/>
  <c r="L7206" i="10"/>
  <c r="L7207" i="10"/>
  <c r="L7208" i="10"/>
  <c r="L7209" i="10"/>
  <c r="L7210" i="10"/>
  <c r="L7211" i="10"/>
  <c r="L7212" i="10"/>
  <c r="L7213" i="10"/>
  <c r="L7214" i="10"/>
  <c r="L7215" i="10"/>
  <c r="L7216" i="10"/>
  <c r="L7217" i="10"/>
  <c r="L7218" i="10"/>
  <c r="L7219" i="10"/>
  <c r="L7220" i="10"/>
  <c r="L7221" i="10"/>
  <c r="L7222" i="10"/>
  <c r="L7223" i="10"/>
  <c r="L7224" i="10"/>
  <c r="L7225" i="10"/>
  <c r="L7226" i="10"/>
  <c r="I7227" i="10"/>
  <c r="L7227" i="10" s="1"/>
  <c r="L7228" i="10"/>
  <c r="L7229" i="10"/>
  <c r="L7230" i="10"/>
  <c r="L7231" i="10"/>
  <c r="L7232" i="10"/>
  <c r="L7233" i="10"/>
  <c r="L7234" i="10"/>
  <c r="L7235" i="10"/>
  <c r="L7236" i="10"/>
  <c r="L7237" i="10"/>
  <c r="L7238" i="10"/>
  <c r="L7239" i="10"/>
  <c r="L7240" i="10"/>
  <c r="L7241" i="10"/>
  <c r="L7242" i="10"/>
  <c r="L7243" i="10"/>
  <c r="L7244" i="10"/>
  <c r="L7245" i="10"/>
  <c r="I7246" i="10"/>
  <c r="L7246" i="10"/>
  <c r="L7247" i="10"/>
  <c r="L7248" i="10"/>
  <c r="L7249" i="10"/>
  <c r="L7250" i="10"/>
  <c r="L7251" i="10"/>
  <c r="L7252" i="10"/>
  <c r="L7253" i="10"/>
  <c r="L7254" i="10"/>
  <c r="L7255" i="10"/>
  <c r="L7256" i="10"/>
  <c r="L7257" i="10"/>
  <c r="L7258" i="10"/>
  <c r="L7259" i="10"/>
  <c r="L7260" i="10"/>
  <c r="L7261" i="10"/>
  <c r="L7262" i="10"/>
  <c r="L7263" i="10"/>
  <c r="L7264" i="10"/>
  <c r="L7265" i="10"/>
  <c r="L7266" i="10"/>
  <c r="L7267" i="10"/>
  <c r="L7268" i="10"/>
  <c r="L7269" i="10"/>
  <c r="L7270" i="10"/>
  <c r="L7271" i="10"/>
  <c r="L7272" i="10"/>
  <c r="L7273" i="10"/>
  <c r="L7274" i="10"/>
  <c r="L7275" i="10"/>
  <c r="L7276" i="10"/>
  <c r="L7277" i="10"/>
  <c r="L7278" i="10"/>
  <c r="L7279" i="10"/>
  <c r="L7280" i="10"/>
  <c r="L7281" i="10"/>
  <c r="L7282" i="10"/>
  <c r="L7283" i="10"/>
  <c r="L7284" i="10"/>
  <c r="L7285" i="10"/>
  <c r="L7286" i="10"/>
  <c r="L7287" i="10"/>
  <c r="L7288" i="10"/>
  <c r="L7289" i="10"/>
  <c r="L7290" i="10"/>
  <c r="L7291" i="10"/>
  <c r="L7292" i="10"/>
  <c r="L7293" i="10"/>
  <c r="L7294" i="10"/>
  <c r="L7295" i="10"/>
  <c r="L7296" i="10"/>
  <c r="L7297" i="10"/>
  <c r="L7298" i="10"/>
  <c r="L7299" i="10"/>
  <c r="L7300" i="10"/>
  <c r="L7301" i="10"/>
  <c r="L7302" i="10"/>
  <c r="L7303" i="10"/>
  <c r="L7304" i="10"/>
  <c r="L7305" i="10"/>
  <c r="L7306" i="10"/>
  <c r="L7307" i="10"/>
  <c r="L7308" i="10"/>
  <c r="L7309" i="10"/>
  <c r="L7310" i="10"/>
  <c r="L7311" i="10"/>
  <c r="L7312" i="10"/>
  <c r="L7313" i="10"/>
  <c r="L7314" i="10"/>
  <c r="L7315" i="10"/>
  <c r="L7316" i="10"/>
  <c r="L7317" i="10"/>
  <c r="L7318" i="10"/>
  <c r="L7319" i="10"/>
  <c r="L7320" i="10"/>
  <c r="L7321" i="10"/>
  <c r="L7322" i="10"/>
  <c r="L7323" i="10"/>
  <c r="L7324" i="10"/>
  <c r="L7325" i="10"/>
  <c r="L7326" i="10"/>
  <c r="L7327" i="10"/>
  <c r="L7328" i="10"/>
  <c r="L7329" i="10"/>
  <c r="L7330" i="10"/>
  <c r="L7331" i="10"/>
  <c r="L7332" i="10"/>
  <c r="L7333" i="10"/>
  <c r="L7334" i="10"/>
  <c r="L7335" i="10"/>
  <c r="L7336" i="10"/>
  <c r="L7337" i="10"/>
  <c r="L7338" i="10"/>
  <c r="L7339" i="10"/>
  <c r="L7340" i="10"/>
  <c r="L7341" i="10"/>
  <c r="L7342" i="10"/>
  <c r="L7343" i="10"/>
  <c r="L7344" i="10"/>
  <c r="L7345" i="10"/>
  <c r="L7346" i="10"/>
  <c r="L7347" i="10"/>
  <c r="L7348" i="10"/>
  <c r="L7349" i="10"/>
  <c r="L7350" i="10"/>
  <c r="L7351" i="10"/>
  <c r="L7352" i="10"/>
  <c r="L7353" i="10"/>
  <c r="L7354" i="10"/>
  <c r="L7355" i="10"/>
  <c r="L7356" i="10"/>
  <c r="L7357" i="10"/>
  <c r="L7358" i="10"/>
  <c r="L7359" i="10"/>
  <c r="L7360" i="10"/>
  <c r="L7361" i="10"/>
  <c r="L7362" i="10"/>
  <c r="L7363" i="10"/>
  <c r="L7364" i="10"/>
  <c r="L7365" i="10"/>
  <c r="L7366" i="10"/>
  <c r="L7367" i="10"/>
  <c r="L7368" i="10"/>
  <c r="L7369" i="10"/>
  <c r="L7370" i="10"/>
  <c r="L7371" i="10"/>
  <c r="L7372" i="10"/>
  <c r="L7373" i="10"/>
  <c r="L7374" i="10"/>
  <c r="L7375" i="10"/>
  <c r="L7376" i="10"/>
  <c r="L7377" i="10"/>
  <c r="L7378" i="10"/>
  <c r="I7379" i="10"/>
  <c r="L7379" i="10"/>
  <c r="L7380" i="10"/>
  <c r="I7381" i="10"/>
  <c r="L7381" i="10"/>
  <c r="L7382" i="10"/>
  <c r="I7383" i="10"/>
  <c r="L7383" i="10"/>
  <c r="I7384" i="10"/>
  <c r="L7384" i="10"/>
  <c r="L7385" i="10"/>
  <c r="L7386" i="10"/>
  <c r="L7387" i="10"/>
  <c r="L7388" i="10"/>
  <c r="L7389" i="10"/>
  <c r="L7390" i="10"/>
  <c r="L7391" i="10"/>
  <c r="L7392" i="10"/>
  <c r="L7393" i="10"/>
  <c r="L7394" i="10"/>
  <c r="L7395" i="10"/>
  <c r="L7396" i="10"/>
  <c r="L7397" i="10"/>
  <c r="L7398" i="10"/>
  <c r="L7399" i="10"/>
  <c r="L7400" i="10"/>
  <c r="L7401" i="10"/>
  <c r="L7402" i="10"/>
  <c r="L7403" i="10"/>
  <c r="L7404" i="10"/>
  <c r="L7405" i="10"/>
  <c r="L7406" i="10"/>
  <c r="L7407" i="10"/>
  <c r="L7408" i="10"/>
  <c r="L7409" i="10"/>
  <c r="L7410" i="10"/>
  <c r="L7411" i="10"/>
  <c r="L7412" i="10"/>
  <c r="L7413" i="10"/>
  <c r="L7414" i="10"/>
  <c r="L7415" i="10"/>
  <c r="L7416" i="10"/>
  <c r="L7417" i="10"/>
  <c r="L7418" i="10"/>
  <c r="L7419" i="10"/>
  <c r="L7420" i="10"/>
  <c r="L7421" i="10"/>
  <c r="L7422" i="10"/>
  <c r="L7423" i="10"/>
  <c r="L7424" i="10"/>
  <c r="L7425" i="10"/>
  <c r="L7426" i="10"/>
  <c r="L7427" i="10"/>
  <c r="L7428" i="10"/>
  <c r="L7429" i="10"/>
  <c r="L7430" i="10"/>
  <c r="L7431" i="10"/>
  <c r="L7432" i="10"/>
  <c r="L7433" i="10"/>
  <c r="L7434" i="10"/>
  <c r="L7435" i="10"/>
  <c r="L7436" i="10"/>
  <c r="L7437" i="10"/>
  <c r="L7438" i="10"/>
  <c r="L7439" i="10"/>
  <c r="L7440" i="10"/>
  <c r="L7441" i="10"/>
  <c r="L7442" i="10"/>
  <c r="L7443" i="10"/>
  <c r="L7444" i="10"/>
  <c r="L7445" i="10"/>
  <c r="L7446" i="10"/>
  <c r="L7447" i="10"/>
  <c r="L7448" i="10"/>
  <c r="L7449" i="10"/>
  <c r="L7450" i="10"/>
  <c r="L7451" i="10"/>
  <c r="L7452" i="10"/>
  <c r="L7453" i="10"/>
  <c r="L7454" i="10"/>
  <c r="L7455" i="10"/>
  <c r="L7456" i="10"/>
  <c r="L7457" i="10"/>
  <c r="L7458" i="10"/>
  <c r="L7459" i="10"/>
  <c r="L7460" i="10"/>
  <c r="L7461" i="10"/>
  <c r="L7462" i="10"/>
  <c r="L7463" i="10"/>
  <c r="L7464" i="10"/>
  <c r="L7465" i="10"/>
  <c r="L7466" i="10"/>
  <c r="L7467" i="10"/>
  <c r="L7468" i="10"/>
  <c r="L7469" i="10"/>
  <c r="L7470" i="10"/>
  <c r="L7471" i="10"/>
  <c r="L7472" i="10"/>
  <c r="L7473" i="10"/>
  <c r="L7474" i="10"/>
  <c r="L7475" i="10"/>
  <c r="L7476" i="10"/>
  <c r="L7477" i="10"/>
  <c r="L7478" i="10"/>
  <c r="L7479" i="10"/>
  <c r="L7480" i="10"/>
  <c r="L7481" i="10"/>
  <c r="L7482" i="10"/>
  <c r="L7483" i="10"/>
  <c r="L7484" i="10"/>
  <c r="L7485" i="10"/>
  <c r="L7486" i="10"/>
  <c r="L7487" i="10"/>
  <c r="L7488" i="10"/>
  <c r="L7489" i="10"/>
  <c r="L7490" i="10"/>
  <c r="L7491" i="10"/>
  <c r="L7492" i="10"/>
  <c r="L7493" i="10"/>
  <c r="L7494" i="10"/>
  <c r="L7495" i="10"/>
  <c r="L7496" i="10"/>
  <c r="L7497" i="10"/>
  <c r="L7498" i="10"/>
  <c r="L7499" i="10"/>
  <c r="L7500" i="10"/>
  <c r="L7501" i="10"/>
  <c r="L7502" i="10"/>
  <c r="L7503" i="10"/>
  <c r="L7504" i="10"/>
  <c r="L7505" i="10"/>
  <c r="L7506" i="10"/>
  <c r="L7507" i="10"/>
  <c r="L7508" i="10"/>
  <c r="L7509" i="10"/>
  <c r="L7510" i="10"/>
  <c r="L7511" i="10"/>
  <c r="L7512" i="10"/>
  <c r="L7513" i="10"/>
  <c r="L7514" i="10"/>
  <c r="L7515" i="10"/>
  <c r="L7516" i="10"/>
  <c r="L7517" i="10"/>
  <c r="L7518" i="10"/>
  <c r="L7519" i="10"/>
  <c r="L7520" i="10"/>
  <c r="L7521" i="10"/>
  <c r="L7522" i="10"/>
  <c r="L7523" i="10"/>
  <c r="L7524" i="10"/>
  <c r="L7525" i="10"/>
  <c r="L7526" i="10"/>
  <c r="L7527" i="10"/>
  <c r="L7528" i="10"/>
  <c r="L7529" i="10"/>
  <c r="L7530" i="10"/>
  <c r="L7531" i="10"/>
  <c r="L7532" i="10"/>
  <c r="L7533" i="10"/>
  <c r="L7534" i="10"/>
  <c r="L7535" i="10"/>
  <c r="L7536" i="10"/>
  <c r="L7537" i="10"/>
  <c r="L7538" i="10"/>
  <c r="L7539" i="10"/>
  <c r="L7540" i="10"/>
  <c r="L7541" i="10"/>
  <c r="L7542" i="10"/>
  <c r="L7543" i="10"/>
  <c r="L7544" i="10"/>
  <c r="L7545" i="10"/>
  <c r="L7546" i="10"/>
  <c r="L7547" i="10"/>
  <c r="L7548" i="10"/>
  <c r="L7549" i="10"/>
  <c r="L7550" i="10"/>
  <c r="L7551" i="10"/>
  <c r="L7552" i="10"/>
  <c r="L7553" i="10"/>
  <c r="L7554" i="10"/>
  <c r="L7555" i="10"/>
  <c r="L7556" i="10"/>
  <c r="L7557" i="10"/>
  <c r="L7558" i="10"/>
  <c r="L7559" i="10"/>
  <c r="L7560" i="10"/>
  <c r="L7561" i="10"/>
  <c r="L7562" i="10"/>
  <c r="L7563" i="10"/>
  <c r="L7564" i="10"/>
  <c r="L7565" i="10"/>
  <c r="L7566" i="10"/>
  <c r="L7567" i="10"/>
  <c r="L7568" i="10"/>
  <c r="L7569" i="10"/>
  <c r="L7570" i="10"/>
  <c r="L7571" i="10"/>
  <c r="L7572" i="10"/>
  <c r="L7573" i="10"/>
  <c r="L7574" i="10"/>
  <c r="L7575" i="10"/>
  <c r="L7576" i="10"/>
  <c r="L7577" i="10"/>
  <c r="L7578" i="10"/>
  <c r="L7579" i="10"/>
  <c r="L7580" i="10"/>
  <c r="L7581" i="10"/>
  <c r="L7582" i="10"/>
  <c r="L7583" i="10"/>
  <c r="L7584" i="10"/>
  <c r="L7585" i="10"/>
  <c r="L7586" i="10"/>
  <c r="L7587" i="10"/>
  <c r="L7588" i="10"/>
  <c r="L7589" i="10"/>
  <c r="L7590" i="10"/>
  <c r="L7591" i="10"/>
  <c r="L7592" i="10"/>
  <c r="L7593" i="10"/>
  <c r="L7594" i="10"/>
  <c r="L7595" i="10"/>
  <c r="L7596" i="10"/>
  <c r="L7597" i="10"/>
  <c r="L7598" i="10"/>
  <c r="L7599" i="10"/>
  <c r="L7600" i="10"/>
  <c r="L7601" i="10"/>
  <c r="L7602" i="10"/>
  <c r="L7603" i="10"/>
  <c r="L7604" i="10"/>
  <c r="L7605" i="10"/>
  <c r="L7606" i="10"/>
  <c r="L7607" i="10"/>
  <c r="L7608" i="10"/>
  <c r="L7609" i="10"/>
  <c r="L7610" i="10"/>
  <c r="L7611" i="10"/>
  <c r="L7612" i="10"/>
  <c r="L7613" i="10"/>
  <c r="L7614" i="10"/>
  <c r="L7615" i="10"/>
  <c r="L7616" i="10"/>
  <c r="L7617" i="10"/>
  <c r="L7618" i="10"/>
  <c r="L7619" i="10"/>
  <c r="L7620" i="10"/>
  <c r="L7621" i="10"/>
  <c r="L7622" i="10"/>
  <c r="L7623" i="10"/>
  <c r="L7624" i="10"/>
  <c r="L7625" i="10"/>
  <c r="L7626" i="10"/>
  <c r="L7627" i="10"/>
  <c r="L7628" i="10"/>
  <c r="L7629" i="10"/>
  <c r="L7630" i="10"/>
  <c r="L7631" i="10"/>
  <c r="L7632" i="10"/>
  <c r="L7633" i="10"/>
  <c r="L7634" i="10"/>
  <c r="L7635" i="10"/>
  <c r="L7636" i="10"/>
  <c r="L7637" i="10"/>
  <c r="L7638" i="10"/>
  <c r="L7639" i="10"/>
  <c r="L7640" i="10"/>
  <c r="L7641" i="10"/>
  <c r="L7642" i="10"/>
  <c r="L7643" i="10"/>
  <c r="L7644" i="10"/>
  <c r="L7645" i="10"/>
  <c r="L7646" i="10"/>
  <c r="L7647" i="10"/>
  <c r="L7648" i="10"/>
  <c r="L7649" i="10"/>
  <c r="L7650" i="10"/>
  <c r="L7651" i="10"/>
  <c r="L7652" i="10"/>
  <c r="L7653" i="10"/>
  <c r="L7654" i="10"/>
  <c r="L7655" i="10"/>
  <c r="L7656" i="10"/>
  <c r="L7657" i="10"/>
  <c r="L7658" i="10"/>
  <c r="L7659" i="10"/>
  <c r="L7660" i="10"/>
  <c r="L7661" i="10"/>
  <c r="L7662" i="10"/>
  <c r="L7663" i="10"/>
  <c r="L7664" i="10"/>
  <c r="L7665" i="10"/>
  <c r="L7666" i="10"/>
  <c r="L7667" i="10"/>
  <c r="L7668" i="10"/>
  <c r="L7669" i="10"/>
  <c r="L7670" i="10"/>
  <c r="L7671" i="10"/>
  <c r="L7672" i="10"/>
  <c r="L7673" i="10"/>
  <c r="L7674" i="10"/>
  <c r="L7675" i="10"/>
  <c r="L7676" i="10"/>
  <c r="L7677" i="10"/>
  <c r="L7678" i="10"/>
  <c r="L7679" i="10"/>
  <c r="L7680" i="10"/>
  <c r="L7681" i="10"/>
  <c r="L7682" i="10"/>
  <c r="L7683" i="10"/>
  <c r="L7684" i="10"/>
  <c r="L7685" i="10"/>
  <c r="L7686" i="10"/>
  <c r="L7687" i="10"/>
  <c r="L7688" i="10"/>
  <c r="L7689" i="10"/>
  <c r="L7690" i="10"/>
  <c r="L7691" i="10"/>
  <c r="L7692" i="10"/>
  <c r="L7693" i="10"/>
  <c r="L7694" i="10"/>
  <c r="L7695" i="10"/>
  <c r="L7696" i="10"/>
  <c r="L7697" i="10"/>
  <c r="L7698" i="10"/>
  <c r="L7699" i="10"/>
  <c r="L7700" i="10"/>
  <c r="L7701" i="10"/>
  <c r="L7702" i="10"/>
  <c r="L7703" i="10"/>
  <c r="L7704" i="10"/>
  <c r="L7705" i="10"/>
  <c r="L7706" i="10"/>
  <c r="L7707" i="10"/>
  <c r="L7708" i="10"/>
  <c r="L7709" i="10"/>
  <c r="L7710" i="10"/>
  <c r="L7711" i="10"/>
  <c r="L7712" i="10"/>
  <c r="L7713" i="10"/>
  <c r="L7714" i="10"/>
  <c r="L7715" i="10"/>
  <c r="L7716" i="10"/>
  <c r="L7717" i="10"/>
  <c r="L7718" i="10"/>
  <c r="L7719" i="10"/>
  <c r="L7720" i="10"/>
  <c r="L7721" i="10"/>
  <c r="L7722" i="10"/>
  <c r="L7723" i="10"/>
  <c r="L7724" i="10"/>
  <c r="L7725" i="10"/>
  <c r="L7726" i="10"/>
  <c r="L7727" i="10"/>
  <c r="L7728" i="10"/>
  <c r="L7729" i="10"/>
  <c r="L7730" i="10"/>
  <c r="L7731" i="10"/>
  <c r="L7732" i="10"/>
  <c r="L7733" i="10"/>
  <c r="L7734" i="10"/>
  <c r="L7735" i="10"/>
  <c r="L7736" i="10"/>
  <c r="L7737" i="10"/>
  <c r="L7738" i="10"/>
  <c r="L7739" i="10"/>
  <c r="L7740" i="10"/>
  <c r="L7741" i="10"/>
  <c r="L7742" i="10"/>
  <c r="L7743" i="10"/>
  <c r="L7744" i="10"/>
  <c r="L7745" i="10"/>
  <c r="L7746" i="10"/>
  <c r="L7747" i="10"/>
  <c r="L7748" i="10"/>
  <c r="L7749" i="10"/>
  <c r="L7750" i="10"/>
  <c r="L7751" i="10"/>
  <c r="L7752" i="10"/>
  <c r="L7753" i="10"/>
  <c r="L7754" i="10"/>
  <c r="L7755" i="10"/>
  <c r="L7756" i="10"/>
  <c r="L7757" i="10"/>
  <c r="L7758" i="10"/>
  <c r="L7759" i="10"/>
  <c r="L7760" i="10"/>
  <c r="L7761" i="10"/>
  <c r="L7762" i="10"/>
  <c r="L7763" i="10"/>
  <c r="L7764" i="10"/>
  <c r="L7765" i="10"/>
  <c r="L7766" i="10"/>
  <c r="L7767" i="10"/>
  <c r="L7768" i="10"/>
  <c r="L7769" i="10"/>
  <c r="L7770" i="10"/>
  <c r="L7771" i="10"/>
  <c r="L7772" i="10"/>
  <c r="L7773" i="10"/>
  <c r="L7774" i="10"/>
  <c r="L7775" i="10"/>
  <c r="L7776" i="10"/>
  <c r="L7777" i="10"/>
  <c r="L7778" i="10"/>
  <c r="L7779" i="10"/>
  <c r="L7780" i="10"/>
  <c r="L7781" i="10"/>
  <c r="L7782" i="10"/>
  <c r="L7783" i="10"/>
  <c r="L7784" i="10"/>
  <c r="L7785" i="10"/>
  <c r="L7786" i="10"/>
  <c r="L7787" i="10"/>
  <c r="L7788" i="10"/>
  <c r="L7789" i="10"/>
  <c r="L7790" i="10"/>
  <c r="L7791" i="10"/>
  <c r="L7792" i="10"/>
  <c r="L7793" i="10"/>
  <c r="L7794" i="10"/>
  <c r="L7795" i="10"/>
  <c r="L7796" i="10"/>
  <c r="L7797" i="10"/>
  <c r="L7798" i="10"/>
  <c r="L7799" i="10"/>
  <c r="L7800" i="10"/>
  <c r="L7801" i="10"/>
  <c r="L7802" i="10"/>
  <c r="L7803" i="10"/>
  <c r="L7804" i="10"/>
  <c r="L7805" i="10"/>
  <c r="L7806" i="10"/>
  <c r="L7807" i="10"/>
  <c r="L7808" i="10"/>
  <c r="L7809" i="10"/>
  <c r="L7810" i="10"/>
  <c r="L7811" i="10"/>
  <c r="L7812" i="10"/>
  <c r="L7813" i="10"/>
  <c r="L7814" i="10"/>
  <c r="L7815" i="10"/>
  <c r="L7816" i="10"/>
  <c r="L7817" i="10"/>
  <c r="L7818" i="10"/>
  <c r="L7819" i="10"/>
  <c r="L7820" i="10"/>
  <c r="L7821" i="10"/>
  <c r="L7822" i="10"/>
  <c r="L7823" i="10"/>
  <c r="L7824" i="10"/>
  <c r="L7825" i="10"/>
  <c r="L7826" i="10"/>
  <c r="L7827" i="10"/>
  <c r="L7828" i="10"/>
  <c r="L7829" i="10"/>
  <c r="L7830" i="10"/>
  <c r="L7831" i="10"/>
  <c r="L7832" i="10"/>
  <c r="L7833" i="10"/>
  <c r="L7834" i="10"/>
  <c r="L7835" i="10"/>
  <c r="L7836" i="10"/>
  <c r="L7837" i="10"/>
  <c r="L7838" i="10"/>
  <c r="L7839" i="10"/>
  <c r="L7840" i="10"/>
  <c r="L7841" i="10"/>
  <c r="L7842" i="10"/>
  <c r="L7843" i="10"/>
  <c r="L7844" i="10"/>
  <c r="L7845" i="10"/>
  <c r="L7846" i="10"/>
  <c r="L7847" i="10"/>
  <c r="L7848" i="10"/>
  <c r="L7849" i="10"/>
  <c r="L7850" i="10"/>
  <c r="L7851" i="10"/>
  <c r="L7852" i="10"/>
  <c r="L7853" i="10"/>
  <c r="L7854" i="10"/>
  <c r="L7855" i="10"/>
  <c r="L7856" i="10"/>
  <c r="L7857" i="10"/>
  <c r="L7858" i="10"/>
  <c r="L7859" i="10"/>
  <c r="L7860" i="10"/>
  <c r="L7861" i="10"/>
  <c r="L7862" i="10"/>
  <c r="L7863" i="10"/>
  <c r="L7864" i="10"/>
  <c r="L7865" i="10"/>
  <c r="L7866" i="10"/>
  <c r="L7867" i="10"/>
  <c r="L7868" i="10"/>
  <c r="L7869" i="10"/>
  <c r="L7870" i="10"/>
  <c r="L7871" i="10"/>
  <c r="L7872" i="10"/>
  <c r="L7873" i="10"/>
  <c r="L7874" i="10"/>
  <c r="L7875" i="10"/>
  <c r="L7876" i="10"/>
  <c r="L7877" i="10"/>
  <c r="L7878" i="10"/>
  <c r="L7879" i="10"/>
  <c r="L7880" i="10"/>
  <c r="L7881" i="10"/>
  <c r="L7882" i="10"/>
  <c r="L7883" i="10"/>
  <c r="L7884" i="10"/>
  <c r="L7885" i="10"/>
  <c r="L7886" i="10"/>
  <c r="L7887" i="10"/>
  <c r="L7888" i="10"/>
  <c r="L7889" i="10"/>
  <c r="L7890" i="10"/>
  <c r="L7891" i="10"/>
  <c r="L7892" i="10"/>
  <c r="L7893" i="10"/>
  <c r="L7894" i="10"/>
  <c r="L7895" i="10"/>
  <c r="L7896" i="10"/>
  <c r="L7897" i="10"/>
  <c r="L7898" i="10"/>
  <c r="L7899" i="10"/>
  <c r="L7900" i="10"/>
  <c r="L7901" i="10"/>
  <c r="L7902" i="10"/>
  <c r="L7903" i="10"/>
  <c r="L7904" i="10"/>
  <c r="L7905" i="10"/>
  <c r="L7906" i="10"/>
  <c r="L7907" i="10"/>
  <c r="L7908" i="10"/>
  <c r="L7909" i="10"/>
  <c r="L7910" i="10"/>
  <c r="L7911" i="10"/>
  <c r="L7912" i="10"/>
  <c r="L7913" i="10"/>
  <c r="L7914" i="10"/>
  <c r="L7915" i="10"/>
  <c r="L7916" i="10"/>
  <c r="L7917" i="10"/>
  <c r="L7918" i="10"/>
  <c r="L7919" i="10"/>
  <c r="L7920" i="10"/>
  <c r="L7921" i="10"/>
  <c r="L7922" i="10"/>
  <c r="L7923" i="10"/>
  <c r="L7924" i="10"/>
  <c r="L7925" i="10"/>
  <c r="L7926" i="10"/>
  <c r="L7927" i="10"/>
  <c r="L7928" i="10"/>
  <c r="L7929" i="10"/>
  <c r="L7930" i="10"/>
  <c r="L7931" i="10"/>
  <c r="L7932" i="10"/>
  <c r="L7933" i="10"/>
  <c r="L7934" i="10"/>
  <c r="L7935" i="10"/>
  <c r="L7936" i="10"/>
  <c r="L7937" i="10"/>
  <c r="L7938" i="10"/>
  <c r="L7939" i="10"/>
  <c r="L7940" i="10"/>
  <c r="L7941" i="10"/>
  <c r="L7942" i="10"/>
  <c r="L7943" i="10"/>
  <c r="L7944" i="10"/>
  <c r="L7945" i="10"/>
  <c r="L7946" i="10"/>
  <c r="L7947" i="10"/>
  <c r="L7948" i="10"/>
  <c r="L7949" i="10"/>
  <c r="L7950" i="10"/>
  <c r="L7951" i="10"/>
  <c r="L7952" i="10"/>
  <c r="L7953" i="10"/>
  <c r="L7954" i="10"/>
  <c r="L7955" i="10"/>
  <c r="L7956" i="10"/>
  <c r="L7957" i="10"/>
  <c r="L7958" i="10"/>
  <c r="L7959" i="10"/>
  <c r="L7960" i="10"/>
  <c r="L7961" i="10"/>
  <c r="L7962" i="10"/>
  <c r="L7963" i="10"/>
  <c r="L7964" i="10"/>
  <c r="L7965" i="10"/>
  <c r="L7966" i="10"/>
  <c r="L7967" i="10"/>
  <c r="L7968" i="10"/>
  <c r="L7969" i="10"/>
  <c r="L7970" i="10"/>
  <c r="L7971" i="10"/>
  <c r="L7972" i="10"/>
  <c r="L7973" i="10"/>
  <c r="L7974" i="10"/>
  <c r="L7975" i="10"/>
  <c r="L7976" i="10"/>
  <c r="L7977" i="10"/>
  <c r="L7978" i="10"/>
  <c r="L7979" i="10"/>
  <c r="L7980" i="10"/>
  <c r="L7981" i="10"/>
  <c r="L7982" i="10"/>
  <c r="L7983" i="10"/>
  <c r="L7984" i="10"/>
  <c r="L7985" i="10"/>
  <c r="L7986" i="10"/>
  <c r="L7987" i="10"/>
  <c r="L7988" i="10"/>
  <c r="L7989" i="10"/>
  <c r="L7990" i="10"/>
  <c r="L7991" i="10"/>
  <c r="L7992" i="10"/>
  <c r="L7993" i="10"/>
  <c r="L7994" i="10"/>
  <c r="L7995" i="10"/>
  <c r="L7996" i="10"/>
  <c r="L7997" i="10"/>
  <c r="L7998" i="10"/>
  <c r="L7999" i="10"/>
  <c r="L8000" i="10"/>
  <c r="L8001" i="10"/>
  <c r="L8002" i="10"/>
  <c r="L8003" i="10"/>
  <c r="L8004" i="10"/>
  <c r="L8005" i="10"/>
  <c r="L8006" i="10"/>
  <c r="L8007" i="10"/>
  <c r="L8008" i="10"/>
  <c r="L8009" i="10"/>
  <c r="L8010" i="10"/>
  <c r="L8011" i="10"/>
  <c r="L8012" i="10"/>
  <c r="L8013" i="10"/>
  <c r="L8014" i="10"/>
  <c r="L8015" i="10"/>
  <c r="L8016" i="10"/>
  <c r="L8017" i="10"/>
  <c r="L8018" i="10"/>
  <c r="L8019" i="10"/>
  <c r="L8020" i="10"/>
  <c r="L8021" i="10"/>
  <c r="L8022" i="10"/>
  <c r="L8023" i="10"/>
  <c r="L8024" i="10"/>
  <c r="L8025" i="10"/>
  <c r="L8026" i="10"/>
  <c r="L8027" i="10"/>
  <c r="L8028" i="10"/>
  <c r="L8029" i="10"/>
  <c r="L8030" i="10"/>
  <c r="L8031" i="10"/>
  <c r="L8032" i="10"/>
  <c r="L8033" i="10"/>
  <c r="L8034" i="10"/>
  <c r="L8035" i="10"/>
  <c r="L8036" i="10"/>
  <c r="L8037" i="10"/>
  <c r="L8038" i="10"/>
  <c r="L8039" i="10"/>
  <c r="L8040" i="10"/>
  <c r="L8041" i="10"/>
  <c r="L8042" i="10"/>
  <c r="L8043" i="10"/>
  <c r="L8044" i="10"/>
  <c r="L8045" i="10"/>
  <c r="L8046" i="10"/>
  <c r="L8047" i="10"/>
  <c r="L8048" i="10"/>
  <c r="L8049" i="10"/>
  <c r="L8050" i="10"/>
  <c r="L8051" i="10"/>
  <c r="L8052" i="10"/>
  <c r="L8053" i="10"/>
  <c r="L8054" i="10"/>
  <c r="L8055" i="10"/>
  <c r="L8056" i="10"/>
  <c r="L8057" i="10"/>
  <c r="L8058" i="10"/>
  <c r="L8059" i="10"/>
  <c r="L8060" i="10"/>
  <c r="L8061" i="10"/>
  <c r="L8062" i="10"/>
  <c r="L8063" i="10"/>
  <c r="L8064" i="10"/>
  <c r="L8065" i="10"/>
  <c r="L8066" i="10"/>
  <c r="L8067" i="10"/>
  <c r="L8068" i="10"/>
  <c r="L8069" i="10"/>
  <c r="L8070" i="10"/>
  <c r="L8071" i="10"/>
  <c r="L8072" i="10"/>
  <c r="L8073" i="10"/>
  <c r="L8074" i="10"/>
  <c r="L8075" i="10"/>
  <c r="L8076" i="10"/>
  <c r="L8077" i="10"/>
  <c r="L8078" i="10"/>
  <c r="L8079" i="10"/>
  <c r="L8080" i="10"/>
  <c r="L8081" i="10"/>
  <c r="L8082" i="10"/>
  <c r="L8083" i="10"/>
  <c r="L8084" i="10"/>
  <c r="L8085" i="10"/>
  <c r="L8086" i="10"/>
  <c r="L8087" i="10"/>
  <c r="L8088" i="10"/>
  <c r="L8089" i="10"/>
  <c r="L8090" i="10"/>
  <c r="L8091" i="10"/>
  <c r="L8092" i="10"/>
  <c r="L8093" i="10"/>
  <c r="L8094" i="10"/>
  <c r="L8095" i="10"/>
  <c r="L8096" i="10"/>
  <c r="L8097" i="10"/>
  <c r="L8098" i="10"/>
  <c r="L8099" i="10"/>
  <c r="L8100" i="10"/>
  <c r="L8101" i="10"/>
  <c r="L8102" i="10"/>
  <c r="L8103" i="10"/>
  <c r="L8104" i="10"/>
  <c r="L8105" i="10"/>
  <c r="L8106" i="10"/>
  <c r="L8107" i="10"/>
  <c r="L8108" i="10"/>
  <c r="L8109" i="10"/>
  <c r="L8110" i="10"/>
  <c r="L8111" i="10"/>
  <c r="L8112" i="10"/>
  <c r="L8113" i="10"/>
  <c r="L8114" i="10"/>
  <c r="L8115" i="10"/>
  <c r="L8116" i="10"/>
  <c r="L8117" i="10"/>
  <c r="L8118" i="10"/>
  <c r="L8119" i="10"/>
  <c r="L8120" i="10"/>
  <c r="L8121" i="10"/>
  <c r="L8122" i="10"/>
  <c r="L8123" i="10"/>
  <c r="L8124" i="10"/>
  <c r="L8125" i="10"/>
  <c r="L8126" i="10"/>
  <c r="L8127" i="10"/>
  <c r="L8128" i="10"/>
  <c r="L8129" i="10"/>
  <c r="L8130" i="10"/>
  <c r="L8131" i="10"/>
  <c r="L8132" i="10"/>
  <c r="L8133" i="10"/>
  <c r="L8134" i="10"/>
  <c r="L8135" i="10"/>
  <c r="L8136" i="10"/>
  <c r="L8137" i="10"/>
  <c r="L8138" i="10"/>
  <c r="L8139" i="10"/>
  <c r="L8140" i="10"/>
  <c r="L8141" i="10"/>
  <c r="L8142" i="10"/>
  <c r="L8143" i="10"/>
  <c r="L8144" i="10"/>
  <c r="L8145" i="10"/>
  <c r="L8146" i="10"/>
  <c r="L8147" i="10"/>
  <c r="L8148" i="10"/>
  <c r="L8149" i="10"/>
  <c r="L8150" i="10"/>
  <c r="L8151" i="10"/>
  <c r="L8152" i="10"/>
  <c r="L8153" i="10"/>
  <c r="L8154" i="10"/>
  <c r="L8155" i="10"/>
  <c r="L8156" i="10"/>
  <c r="L8157" i="10"/>
  <c r="L8158" i="10"/>
  <c r="L8159" i="10"/>
  <c r="L8160" i="10"/>
  <c r="L8161" i="10"/>
  <c r="L8162" i="10"/>
  <c r="L8163" i="10"/>
  <c r="L8164" i="10"/>
  <c r="L8165" i="10"/>
  <c r="L8166" i="10"/>
  <c r="L8167" i="10"/>
  <c r="L8168" i="10"/>
  <c r="L8169" i="10"/>
  <c r="L8170" i="10"/>
  <c r="L8171" i="10"/>
  <c r="L8172" i="10"/>
  <c r="L8173" i="10"/>
  <c r="L8174" i="10"/>
  <c r="L8175" i="10"/>
  <c r="L8176" i="10"/>
  <c r="L8177" i="10"/>
  <c r="L8178" i="10"/>
  <c r="L8179" i="10"/>
  <c r="L8180" i="10"/>
  <c r="L8181" i="10"/>
  <c r="L8182" i="10"/>
  <c r="L8183" i="10"/>
  <c r="L8184" i="10"/>
  <c r="L8185" i="10"/>
  <c r="L8186" i="10"/>
  <c r="L8187" i="10"/>
  <c r="L8188" i="10"/>
  <c r="L8189" i="10"/>
  <c r="L8190" i="10"/>
  <c r="L8191" i="10"/>
  <c r="L8192" i="10"/>
  <c r="L8193" i="10"/>
  <c r="L8194" i="10"/>
  <c r="L8195" i="10"/>
  <c r="L8196" i="10"/>
  <c r="L8197" i="10"/>
  <c r="L8198" i="10"/>
  <c r="L8199" i="10"/>
  <c r="L8200" i="10"/>
  <c r="L8201" i="10"/>
  <c r="L8202" i="10"/>
  <c r="L8203" i="10"/>
  <c r="L8204" i="10"/>
  <c r="L8205" i="10"/>
  <c r="L8206" i="10"/>
  <c r="L8207" i="10"/>
  <c r="L8208" i="10"/>
  <c r="L8209" i="10"/>
  <c r="L8210" i="10"/>
  <c r="L8211" i="10"/>
  <c r="L8212" i="10"/>
  <c r="L8213" i="10"/>
  <c r="L8214" i="10"/>
  <c r="L8215" i="10"/>
  <c r="L8216" i="10"/>
  <c r="L8217" i="10"/>
  <c r="L8218" i="10"/>
  <c r="L8219" i="10"/>
  <c r="L8220" i="10"/>
  <c r="L8221" i="10"/>
  <c r="L8222" i="10"/>
  <c r="L8223" i="10"/>
  <c r="L8224" i="10"/>
  <c r="L8225" i="10"/>
  <c r="L8226" i="10"/>
  <c r="L8227" i="10"/>
  <c r="L8228" i="10"/>
  <c r="L8229" i="10"/>
  <c r="L8230" i="10"/>
  <c r="L8231" i="10"/>
  <c r="L8232" i="10"/>
  <c r="L8233" i="10"/>
  <c r="L8234" i="10"/>
  <c r="L8235" i="10"/>
  <c r="L8236" i="10"/>
  <c r="L8237" i="10"/>
  <c r="L8238" i="10"/>
  <c r="L8239" i="10"/>
  <c r="L8240" i="10"/>
  <c r="L8241" i="10"/>
  <c r="L8242" i="10"/>
  <c r="L8243" i="10"/>
  <c r="L8244" i="10"/>
  <c r="L8245" i="10"/>
  <c r="L8246" i="10"/>
  <c r="L8247" i="10"/>
  <c r="L8248" i="10"/>
  <c r="L8249" i="10"/>
  <c r="L8250" i="10"/>
  <c r="L8251" i="10"/>
  <c r="L8252" i="10"/>
  <c r="L8253" i="10"/>
  <c r="L8254" i="10"/>
  <c r="L8255" i="10"/>
  <c r="L8256" i="10"/>
  <c r="L8257" i="10"/>
  <c r="L8258" i="10"/>
  <c r="L8259" i="10"/>
  <c r="L8260" i="10"/>
  <c r="L8261" i="10"/>
  <c r="L8262" i="10"/>
  <c r="L8263" i="10"/>
  <c r="L8264" i="10"/>
  <c r="L8265" i="10"/>
  <c r="L8266" i="10"/>
  <c r="L8267" i="10"/>
  <c r="L8268" i="10"/>
  <c r="L8269" i="10"/>
  <c r="L8270" i="10"/>
  <c r="L8271" i="10"/>
  <c r="L8272" i="10"/>
  <c r="L8273" i="10"/>
  <c r="L8274" i="10"/>
  <c r="L8275" i="10"/>
  <c r="L8276" i="10"/>
  <c r="L8277" i="10"/>
  <c r="L8278" i="10"/>
  <c r="L8279" i="10"/>
  <c r="L8280" i="10"/>
  <c r="L8281" i="10"/>
  <c r="L8282" i="10"/>
  <c r="L8283" i="10"/>
  <c r="I8284" i="10"/>
  <c r="L8284" i="10"/>
  <c r="L8285" i="10"/>
  <c r="L8286" i="10"/>
  <c r="L8287" i="10"/>
  <c r="L8288" i="10"/>
  <c r="L8289" i="10"/>
  <c r="L8290" i="10"/>
  <c r="L8291" i="10"/>
  <c r="L8292" i="10"/>
  <c r="L8293" i="10"/>
  <c r="L8294" i="10"/>
  <c r="L8295" i="10"/>
  <c r="L8296" i="10"/>
  <c r="L8297" i="10"/>
  <c r="L8298" i="10"/>
  <c r="L8299" i="10"/>
  <c r="L8300" i="10"/>
  <c r="L8301" i="10"/>
  <c r="L8302" i="10"/>
  <c r="L8303" i="10"/>
  <c r="L8304" i="10"/>
  <c r="L8305" i="10"/>
  <c r="L8306" i="10"/>
  <c r="L8307" i="10"/>
  <c r="L8308" i="10"/>
  <c r="L8309" i="10"/>
  <c r="L8310" i="10"/>
  <c r="L8311" i="10"/>
  <c r="L8312" i="10"/>
  <c r="L8313" i="10"/>
  <c r="L8314" i="10"/>
  <c r="L8315" i="10"/>
  <c r="L8316" i="10"/>
  <c r="L8317" i="10"/>
  <c r="L8318" i="10"/>
  <c r="L8319" i="10"/>
  <c r="L8320" i="10"/>
  <c r="L8321" i="10"/>
  <c r="L8322" i="10"/>
  <c r="L8323" i="10"/>
  <c r="L8324" i="10"/>
  <c r="L8325" i="10"/>
  <c r="L8326" i="10"/>
  <c r="L8327" i="10"/>
  <c r="L8328" i="10"/>
  <c r="L8329" i="10"/>
  <c r="L8330" i="10"/>
  <c r="L8331" i="10"/>
  <c r="L8332" i="10"/>
  <c r="L8333" i="10"/>
  <c r="L8334" i="10"/>
  <c r="L8335" i="10"/>
  <c r="L8336" i="10"/>
  <c r="L8337" i="10"/>
  <c r="L8338" i="10"/>
  <c r="L8339" i="10"/>
  <c r="L8340" i="10"/>
  <c r="L8341" i="10"/>
  <c r="L8342" i="10"/>
  <c r="L8343" i="10"/>
  <c r="L8344" i="10"/>
  <c r="L8345" i="10"/>
  <c r="L8346" i="10"/>
  <c r="L8347" i="10"/>
  <c r="L8348" i="10"/>
  <c r="L8349" i="10"/>
  <c r="L8350" i="10"/>
  <c r="L8351" i="10"/>
  <c r="L8352" i="10"/>
  <c r="L8353" i="10"/>
  <c r="L8354" i="10"/>
  <c r="L8355" i="10"/>
  <c r="L8356" i="10"/>
  <c r="L8357" i="10"/>
  <c r="L8358" i="10"/>
  <c r="L8359" i="10"/>
  <c r="L8360" i="10"/>
  <c r="L8361" i="10"/>
  <c r="L8362" i="10"/>
  <c r="L8363" i="10"/>
  <c r="L8364" i="10"/>
  <c r="L8365" i="10"/>
  <c r="L8366" i="10"/>
  <c r="L8367" i="10"/>
  <c r="L8368" i="10"/>
  <c r="L8369" i="10"/>
  <c r="L8370" i="10"/>
  <c r="L8371" i="10"/>
  <c r="L8372" i="10"/>
  <c r="L8373" i="10"/>
  <c r="L8374" i="10"/>
  <c r="L8375" i="10"/>
  <c r="L8376" i="10"/>
  <c r="L8377" i="10"/>
  <c r="L8378" i="10"/>
  <c r="L8379" i="10"/>
  <c r="L8380" i="10"/>
  <c r="L8381" i="10"/>
  <c r="L8382" i="10"/>
  <c r="L8383" i="10"/>
  <c r="L8384" i="10"/>
  <c r="L8385" i="10"/>
  <c r="L8386" i="10"/>
  <c r="L8387" i="10"/>
  <c r="L8388" i="10"/>
  <c r="L8389" i="10"/>
  <c r="L8390" i="10"/>
  <c r="L8391" i="10"/>
  <c r="L8392" i="10"/>
  <c r="L8393" i="10"/>
  <c r="L8394" i="10"/>
  <c r="L8395" i="10"/>
  <c r="L8396" i="10"/>
  <c r="L8397" i="10"/>
  <c r="L8398" i="10"/>
  <c r="L8399" i="10"/>
  <c r="L8400" i="10"/>
  <c r="L8401" i="10"/>
  <c r="L8402" i="10"/>
  <c r="L8403" i="10"/>
  <c r="L8404" i="10"/>
  <c r="L8405" i="10"/>
  <c r="L8406" i="10"/>
  <c r="L8407" i="10"/>
  <c r="L8408" i="10"/>
  <c r="L8409" i="10"/>
  <c r="L8410" i="10"/>
  <c r="L8411" i="10"/>
  <c r="L8412" i="10"/>
  <c r="L8413" i="10"/>
  <c r="L8414" i="10"/>
  <c r="L8415" i="10"/>
  <c r="L8416" i="10"/>
  <c r="L8417" i="10"/>
  <c r="L8418" i="10"/>
  <c r="L8419" i="10"/>
  <c r="L8420" i="10"/>
  <c r="L8421" i="10"/>
  <c r="L8422" i="10"/>
  <c r="L8423" i="10"/>
  <c r="L8424" i="10"/>
  <c r="L8425" i="10"/>
  <c r="L8426" i="10"/>
  <c r="L8427" i="10"/>
  <c r="L8428" i="10"/>
  <c r="L8429" i="10"/>
  <c r="L8430" i="10"/>
  <c r="L8431" i="10"/>
  <c r="L8432" i="10"/>
  <c r="L8433" i="10"/>
  <c r="L8434" i="10"/>
  <c r="L8435" i="10"/>
  <c r="L8436" i="10"/>
  <c r="L8437" i="10"/>
  <c r="L8438" i="10"/>
  <c r="L8439" i="10"/>
  <c r="L8440" i="10"/>
  <c r="L8441" i="10"/>
  <c r="L8442" i="10"/>
  <c r="L8443" i="10"/>
  <c r="L8444" i="10"/>
  <c r="L8445" i="10"/>
  <c r="L8446" i="10"/>
  <c r="L8447" i="10"/>
  <c r="L8448" i="10"/>
  <c r="L8449" i="10"/>
  <c r="L8450" i="10"/>
  <c r="L8451" i="10"/>
  <c r="L8452" i="10"/>
  <c r="L8453" i="10"/>
  <c r="L8454" i="10"/>
  <c r="L8455" i="10"/>
  <c r="L8456" i="10"/>
  <c r="L8457" i="10"/>
  <c r="L8458" i="10"/>
  <c r="L8459" i="10"/>
  <c r="L8460" i="10"/>
  <c r="L8461" i="10"/>
  <c r="L8462" i="10"/>
  <c r="L8463" i="10"/>
  <c r="L8464" i="10"/>
  <c r="L8465" i="10"/>
  <c r="L8466" i="10"/>
  <c r="L8467" i="10"/>
  <c r="L8468" i="10"/>
  <c r="L8469" i="10"/>
  <c r="L8470" i="10"/>
  <c r="L8471" i="10"/>
  <c r="L8472" i="10"/>
  <c r="L8473" i="10"/>
  <c r="L8474" i="10"/>
  <c r="L8475" i="10"/>
  <c r="L8476" i="10"/>
  <c r="L8477" i="10"/>
  <c r="L8478" i="10"/>
  <c r="L8479" i="10"/>
  <c r="L8480" i="10"/>
  <c r="L8481" i="10"/>
  <c r="L8482" i="10"/>
  <c r="L8483" i="10"/>
  <c r="L8484" i="10"/>
  <c r="L8485" i="10"/>
  <c r="L8486" i="10"/>
  <c r="L8487" i="10"/>
  <c r="L8488" i="10"/>
  <c r="L8489" i="10"/>
  <c r="L8490" i="10"/>
  <c r="L8491" i="10"/>
  <c r="L8492" i="10"/>
  <c r="L8493" i="10"/>
  <c r="L8494" i="10"/>
  <c r="L8495" i="10"/>
  <c r="L8496" i="10"/>
  <c r="L8497" i="10"/>
  <c r="L8498" i="10"/>
  <c r="L8499" i="10"/>
  <c r="L8500" i="10"/>
  <c r="L8501" i="10"/>
  <c r="L8502" i="10"/>
  <c r="L8503" i="10"/>
  <c r="L8504" i="10"/>
  <c r="L8505" i="10"/>
  <c r="L8506" i="10"/>
  <c r="L8507" i="10"/>
  <c r="L8508" i="10"/>
  <c r="L8509" i="10"/>
  <c r="L8510" i="10"/>
  <c r="L8511" i="10"/>
  <c r="L8512" i="10"/>
  <c r="L8513" i="10"/>
  <c r="L8514" i="10"/>
  <c r="L8515" i="10"/>
  <c r="L8516" i="10"/>
  <c r="L8517" i="10"/>
  <c r="L8518" i="10"/>
  <c r="L8519" i="10"/>
  <c r="L8520" i="10"/>
  <c r="L8521" i="10"/>
  <c r="L8522" i="10"/>
  <c r="L8523" i="10"/>
  <c r="L8524" i="10"/>
  <c r="L8525" i="10"/>
  <c r="L8526" i="10"/>
  <c r="L8527" i="10"/>
  <c r="L8528" i="10"/>
  <c r="L8529" i="10"/>
  <c r="L8530" i="10"/>
  <c r="L8531" i="10"/>
  <c r="L8532" i="10"/>
  <c r="L8533" i="10"/>
  <c r="L8534" i="10"/>
  <c r="L8535" i="10"/>
  <c r="L8536" i="10"/>
  <c r="L8537" i="10"/>
  <c r="L8538" i="10"/>
  <c r="L8539" i="10"/>
  <c r="L8540" i="10"/>
  <c r="L8541" i="10"/>
  <c r="L8542" i="10"/>
  <c r="L8543" i="10"/>
  <c r="L8544" i="10"/>
  <c r="L8545" i="10"/>
  <c r="L8546" i="10"/>
  <c r="L8547" i="10"/>
  <c r="L8548" i="10"/>
  <c r="L8549" i="10"/>
  <c r="L8550" i="10"/>
  <c r="L8551" i="10"/>
  <c r="L8552" i="10"/>
  <c r="L8553" i="10"/>
  <c r="L8554" i="10"/>
  <c r="L8555" i="10"/>
  <c r="L8556" i="10"/>
  <c r="L8557" i="10"/>
  <c r="L8558" i="10"/>
  <c r="L8559" i="10"/>
  <c r="L8560" i="10"/>
  <c r="L8561" i="10"/>
  <c r="L8562" i="10"/>
  <c r="L8563" i="10"/>
  <c r="L8564" i="10"/>
  <c r="L8565" i="10"/>
  <c r="L8566" i="10"/>
  <c r="L8567" i="10"/>
  <c r="L8568" i="10"/>
  <c r="L8569" i="10"/>
  <c r="L8570" i="10"/>
  <c r="L8571" i="10"/>
  <c r="L8572" i="10"/>
  <c r="L8573" i="10"/>
  <c r="L8574" i="10"/>
  <c r="L8575" i="10"/>
  <c r="L8576" i="10"/>
  <c r="L8577" i="10"/>
  <c r="L8578" i="10"/>
  <c r="L8579" i="10"/>
  <c r="L8580" i="10"/>
  <c r="L8581" i="10"/>
  <c r="L8582" i="10"/>
  <c r="L8583" i="10"/>
  <c r="L8584" i="10"/>
  <c r="L8585" i="10"/>
  <c r="L8586" i="10"/>
  <c r="L8587" i="10"/>
  <c r="L8588" i="10"/>
  <c r="L8589" i="10"/>
  <c r="L8590" i="10"/>
  <c r="L8591" i="10"/>
  <c r="L8592" i="10"/>
  <c r="L8593" i="10"/>
  <c r="L8594" i="10"/>
  <c r="L8595" i="10"/>
  <c r="L8596" i="10"/>
  <c r="L8597" i="10"/>
  <c r="L8598" i="10"/>
  <c r="L8599" i="10"/>
  <c r="L8600" i="10"/>
  <c r="L8601" i="10"/>
  <c r="L8602" i="10"/>
  <c r="L8603" i="10"/>
  <c r="L8604" i="10"/>
  <c r="L8605" i="10"/>
  <c r="L8606" i="10"/>
  <c r="L8607" i="10"/>
  <c r="L8608" i="10"/>
  <c r="L8609" i="10"/>
  <c r="L8610" i="10"/>
  <c r="L8611" i="10"/>
  <c r="L8612" i="10"/>
  <c r="L8613" i="10"/>
  <c r="L8614" i="10"/>
  <c r="L8615" i="10"/>
  <c r="L8616" i="10"/>
  <c r="L8617" i="10"/>
  <c r="L8618" i="10"/>
  <c r="L8619" i="10"/>
  <c r="L8620" i="10"/>
  <c r="L8621" i="10"/>
  <c r="L8622" i="10"/>
  <c r="L8623" i="10"/>
  <c r="L8624" i="10"/>
  <c r="L8625" i="10"/>
  <c r="L8626" i="10"/>
  <c r="L8627" i="10"/>
  <c r="L8628" i="10"/>
  <c r="L8629" i="10"/>
  <c r="L8630" i="10"/>
  <c r="L8631" i="10"/>
  <c r="L8632" i="10"/>
  <c r="L8633" i="10"/>
  <c r="L8634" i="10"/>
  <c r="L8635" i="10"/>
  <c r="L8636" i="10"/>
  <c r="L8637" i="10"/>
  <c r="L8638" i="10"/>
  <c r="L8639" i="10"/>
  <c r="L8640" i="10"/>
  <c r="L8641" i="10"/>
  <c r="L8642" i="10"/>
  <c r="L8643" i="10"/>
  <c r="L8644" i="10"/>
  <c r="L8645" i="10"/>
  <c r="L8646" i="10"/>
  <c r="L8647" i="10"/>
  <c r="L8648" i="10"/>
  <c r="L8649" i="10"/>
  <c r="L8650" i="10"/>
  <c r="L8651" i="10"/>
  <c r="L8652" i="10"/>
  <c r="L8653" i="10"/>
  <c r="L8654" i="10"/>
  <c r="L8655" i="10"/>
  <c r="L8656" i="10"/>
  <c r="L8657" i="10"/>
  <c r="L8658" i="10"/>
  <c r="L8659" i="10"/>
  <c r="L8660" i="10"/>
  <c r="L8661" i="10"/>
  <c r="L8662" i="10"/>
  <c r="L8663" i="10"/>
  <c r="L8664" i="10"/>
  <c r="L8665" i="10"/>
  <c r="L8666" i="10"/>
  <c r="L8667" i="10"/>
  <c r="L8668" i="10"/>
  <c r="L8669" i="10"/>
  <c r="L8670" i="10"/>
  <c r="L8671" i="10"/>
  <c r="L8672" i="10"/>
  <c r="L8673" i="10"/>
  <c r="L8674" i="10"/>
  <c r="L8675" i="10"/>
  <c r="L8676" i="10"/>
  <c r="L8677" i="10"/>
  <c r="L8678" i="10"/>
  <c r="L8679" i="10"/>
  <c r="L8680" i="10"/>
  <c r="L8681" i="10"/>
  <c r="L8682" i="10"/>
  <c r="L8683" i="10"/>
  <c r="L8684" i="10"/>
  <c r="L8685" i="10"/>
  <c r="L8686" i="10"/>
  <c r="L8687" i="10"/>
  <c r="L8688" i="10"/>
  <c r="L8689" i="10"/>
  <c r="L8690" i="10"/>
  <c r="L8691" i="10"/>
  <c r="L8692" i="10"/>
  <c r="L8693" i="10"/>
  <c r="L8694" i="10"/>
  <c r="L8695" i="10"/>
  <c r="L8696" i="10"/>
  <c r="L8697" i="10"/>
  <c r="L8698" i="10"/>
  <c r="L8699" i="10"/>
  <c r="L8700" i="10"/>
  <c r="L8701" i="10"/>
  <c r="L8702" i="10"/>
  <c r="L8703" i="10"/>
  <c r="L8704" i="10"/>
  <c r="L8705" i="10"/>
  <c r="L8706" i="10"/>
  <c r="L8707" i="10"/>
  <c r="L8708" i="10"/>
  <c r="L8709" i="10"/>
  <c r="L8710" i="10"/>
  <c r="L8711" i="10"/>
  <c r="L8712" i="10"/>
  <c r="L8713" i="10"/>
  <c r="L8714" i="10"/>
  <c r="L8715" i="10"/>
  <c r="L8716" i="10"/>
  <c r="L8717" i="10"/>
  <c r="L8718" i="10"/>
  <c r="L8719" i="10"/>
  <c r="L8720" i="10"/>
  <c r="L8721" i="10"/>
  <c r="L8722" i="10"/>
  <c r="L8723" i="10"/>
  <c r="L8724" i="10"/>
  <c r="L8725" i="10"/>
  <c r="L8726" i="10"/>
  <c r="L8727" i="10"/>
  <c r="L8728" i="10"/>
  <c r="L8729" i="10"/>
  <c r="L8730" i="10"/>
  <c r="L8731" i="10"/>
  <c r="L8732" i="10"/>
  <c r="L8733" i="10"/>
  <c r="L8734" i="10"/>
  <c r="L8735" i="10"/>
  <c r="L8736" i="10"/>
  <c r="L8737" i="10"/>
  <c r="L8738" i="10"/>
  <c r="L8739" i="10"/>
  <c r="L8740" i="10"/>
  <c r="L8741" i="10"/>
  <c r="L8742" i="10"/>
  <c r="L8743" i="10"/>
  <c r="L8744" i="10"/>
  <c r="L8745" i="10"/>
  <c r="L8746" i="10"/>
  <c r="L8747" i="10"/>
  <c r="L8748" i="10"/>
  <c r="L8749" i="10"/>
  <c r="L8750" i="10"/>
  <c r="L8751" i="10"/>
  <c r="L8752" i="10"/>
  <c r="L8753" i="10"/>
  <c r="L8754" i="10"/>
  <c r="L8755" i="10"/>
  <c r="L8756" i="10"/>
  <c r="L8757" i="10"/>
  <c r="L8758" i="10"/>
  <c r="L8759" i="10"/>
  <c r="L8760" i="10"/>
  <c r="L8761" i="10"/>
  <c r="L8762" i="10"/>
  <c r="L8763" i="10"/>
  <c r="L8764" i="10"/>
  <c r="L8765" i="10"/>
  <c r="L8766" i="10"/>
  <c r="L8767" i="10"/>
  <c r="L8768" i="10"/>
  <c r="L8769" i="10"/>
  <c r="L8770" i="10"/>
  <c r="L8771" i="10"/>
  <c r="L8772" i="10"/>
  <c r="L8773" i="10"/>
  <c r="L8774" i="10"/>
  <c r="L8775" i="10"/>
  <c r="L8776" i="10"/>
  <c r="L8777" i="10"/>
  <c r="L8778" i="10"/>
  <c r="L8779" i="10"/>
  <c r="L8780" i="10"/>
  <c r="L8781" i="10"/>
  <c r="L8782" i="10"/>
  <c r="L8783" i="10"/>
  <c r="L8784" i="10"/>
  <c r="L8785" i="10"/>
  <c r="L8786" i="10"/>
  <c r="L8787" i="10"/>
  <c r="L8788" i="10"/>
  <c r="L8789" i="10"/>
  <c r="L8790" i="10"/>
  <c r="L8791" i="10"/>
  <c r="L8792" i="10"/>
  <c r="L8793" i="10"/>
  <c r="L8794" i="10"/>
  <c r="L8795" i="10"/>
  <c r="L8796" i="10"/>
  <c r="L8797" i="10"/>
  <c r="L8798" i="10"/>
  <c r="L8799" i="10"/>
  <c r="L8800" i="10"/>
  <c r="L8801" i="10"/>
  <c r="L8802" i="10"/>
  <c r="L8803" i="10"/>
  <c r="L8804" i="10"/>
  <c r="L8805" i="10"/>
  <c r="L8806" i="10"/>
  <c r="L8807" i="10"/>
  <c r="L8808" i="10"/>
  <c r="L8809" i="10"/>
  <c r="L8810" i="10"/>
  <c r="L8811" i="10"/>
  <c r="L8812" i="10"/>
  <c r="L8813" i="10"/>
  <c r="L8814" i="10"/>
  <c r="L8815" i="10"/>
  <c r="L8816" i="10"/>
  <c r="L8817" i="10"/>
  <c r="L8818" i="10"/>
  <c r="L8819" i="10"/>
  <c r="L8820" i="10"/>
  <c r="L8821" i="10"/>
  <c r="L8822" i="10"/>
  <c r="L8823" i="10"/>
  <c r="L8824" i="10"/>
  <c r="L8825" i="10"/>
  <c r="L8826" i="10"/>
  <c r="L8827" i="10"/>
  <c r="L8828" i="10"/>
  <c r="L8829" i="10"/>
  <c r="L8830" i="10"/>
  <c r="L8831" i="10"/>
  <c r="L8832" i="10"/>
  <c r="L8833" i="10"/>
  <c r="L8834" i="10"/>
  <c r="L8835" i="10"/>
  <c r="L8836" i="10"/>
  <c r="L8837" i="10"/>
  <c r="L8838" i="10"/>
  <c r="L8839" i="10"/>
  <c r="L8840" i="10"/>
  <c r="L8841" i="10"/>
  <c r="L8842" i="10"/>
  <c r="L8843" i="10"/>
  <c r="L8844" i="10"/>
  <c r="L8845" i="10"/>
  <c r="L8846" i="10"/>
  <c r="L8847" i="10"/>
  <c r="L8848" i="10"/>
  <c r="L8849" i="10"/>
  <c r="L8850" i="10"/>
  <c r="L8851" i="10"/>
  <c r="L8852" i="10"/>
  <c r="L8853" i="10"/>
  <c r="L8854" i="10"/>
  <c r="L8855" i="10"/>
  <c r="L8856" i="10"/>
  <c r="L8857" i="10"/>
  <c r="L8858" i="10"/>
  <c r="L8859" i="10"/>
  <c r="L8860" i="10"/>
  <c r="L8861" i="10"/>
  <c r="L8862" i="10"/>
  <c r="L8863" i="10"/>
  <c r="L8864" i="10"/>
  <c r="L8865" i="10"/>
  <c r="L8866" i="10"/>
  <c r="L8867" i="10"/>
  <c r="L8868" i="10"/>
  <c r="L8869" i="10"/>
  <c r="L8870" i="10"/>
  <c r="L8871" i="10"/>
  <c r="L8872" i="10"/>
  <c r="L8873" i="10"/>
  <c r="L8874" i="10"/>
  <c r="L8875" i="10"/>
  <c r="L8876" i="10"/>
  <c r="L8877" i="10"/>
  <c r="L8878" i="10"/>
  <c r="L8879" i="10"/>
  <c r="L8880" i="10"/>
  <c r="L8881" i="10"/>
  <c r="L8882" i="10"/>
  <c r="L8883" i="10"/>
  <c r="L8884" i="10"/>
  <c r="L8885" i="10"/>
  <c r="L8886" i="10"/>
  <c r="L8887" i="10"/>
  <c r="L8888" i="10"/>
  <c r="L8889" i="10"/>
  <c r="L8890" i="10"/>
  <c r="L8891" i="10"/>
  <c r="L8892" i="10"/>
  <c r="L8893" i="10"/>
  <c r="L8894" i="10"/>
  <c r="L8895" i="10"/>
  <c r="L8896" i="10"/>
  <c r="L8897" i="10"/>
  <c r="L8898" i="10"/>
  <c r="L8899" i="10"/>
  <c r="L8900" i="10"/>
  <c r="L8901" i="10"/>
  <c r="L8902" i="10"/>
  <c r="L8903" i="10"/>
  <c r="L8904" i="10"/>
  <c r="L8905" i="10"/>
  <c r="L8906" i="10"/>
  <c r="L8907" i="10"/>
  <c r="L8908" i="10"/>
  <c r="L8909" i="10"/>
  <c r="L8910" i="10"/>
  <c r="L8911" i="10"/>
  <c r="L8912" i="10"/>
  <c r="L8913" i="10"/>
  <c r="L8914" i="10"/>
  <c r="L8915" i="10"/>
  <c r="L8916" i="10"/>
  <c r="L8917" i="10"/>
  <c r="L8918" i="10"/>
  <c r="L8919" i="10"/>
  <c r="L8920" i="10"/>
  <c r="L8921" i="10"/>
  <c r="L8922" i="10"/>
  <c r="L8923" i="10"/>
  <c r="L8924" i="10"/>
  <c r="L8925" i="10"/>
  <c r="L8926" i="10"/>
  <c r="L8927" i="10"/>
  <c r="L8928" i="10"/>
  <c r="L8929" i="10"/>
  <c r="L8930" i="10"/>
  <c r="L8931" i="10"/>
  <c r="L8932" i="10"/>
  <c r="L8933" i="10"/>
  <c r="L8934" i="10"/>
  <c r="L8935" i="10"/>
  <c r="L8936" i="10"/>
  <c r="L8937" i="10"/>
  <c r="L8938" i="10"/>
  <c r="L8939" i="10"/>
  <c r="L8940" i="10"/>
  <c r="L8941" i="10"/>
  <c r="L8942" i="10"/>
  <c r="L8943" i="10"/>
  <c r="L8944" i="10"/>
  <c r="L8945" i="10"/>
  <c r="L8946" i="10"/>
  <c r="L8947" i="10"/>
  <c r="L8948" i="10"/>
  <c r="L8949" i="10"/>
  <c r="L8950" i="10"/>
  <c r="L8951" i="10"/>
  <c r="L8952" i="10"/>
  <c r="L8953" i="10"/>
  <c r="L8954" i="10"/>
  <c r="L8955" i="10"/>
  <c r="L8956" i="10"/>
  <c r="L8957" i="10"/>
  <c r="L8958" i="10"/>
  <c r="L8959" i="10"/>
  <c r="L8960" i="10"/>
  <c r="L8961" i="10"/>
  <c r="L8962" i="10"/>
  <c r="L8963" i="10"/>
  <c r="L8964" i="10"/>
  <c r="L8965" i="10"/>
  <c r="L8966" i="10"/>
  <c r="L8967" i="10"/>
  <c r="L8968" i="10"/>
  <c r="L8969" i="10"/>
  <c r="L8970" i="10"/>
  <c r="L8971" i="10"/>
  <c r="L8972" i="10"/>
  <c r="L8973" i="10"/>
  <c r="L8974" i="10"/>
  <c r="L8975" i="10"/>
  <c r="L8976" i="10"/>
  <c r="L8977" i="10"/>
  <c r="L8978" i="10"/>
  <c r="L8979" i="10"/>
  <c r="L8980" i="10"/>
  <c r="L8981" i="10"/>
  <c r="L8982" i="10"/>
  <c r="L8983" i="10"/>
  <c r="L8984" i="10"/>
  <c r="L8985" i="10"/>
  <c r="L8986" i="10"/>
  <c r="L8987" i="10"/>
  <c r="L8988" i="10"/>
  <c r="L8989" i="10"/>
  <c r="L8990" i="10"/>
  <c r="L8991" i="10"/>
  <c r="L8992" i="10"/>
  <c r="L8993" i="10"/>
  <c r="L8994" i="10"/>
  <c r="L8995" i="10"/>
  <c r="L8996" i="10"/>
  <c r="L8997" i="10"/>
  <c r="L8998" i="10"/>
  <c r="L8999" i="10"/>
  <c r="L9000" i="10"/>
  <c r="L9001" i="10"/>
  <c r="L9002" i="10"/>
  <c r="L9003" i="10"/>
  <c r="L9004" i="10"/>
  <c r="L9005" i="10"/>
  <c r="L9006" i="10"/>
  <c r="L9007" i="10"/>
  <c r="L9008" i="10"/>
  <c r="L9009" i="10"/>
  <c r="L9010" i="10"/>
  <c r="L9011" i="10"/>
  <c r="L9012" i="10"/>
  <c r="L9013" i="10"/>
  <c r="L9014" i="10"/>
  <c r="L9015" i="10"/>
  <c r="L9016" i="10"/>
  <c r="L9017" i="10"/>
  <c r="L9018" i="10"/>
  <c r="L9019" i="10"/>
  <c r="L9020" i="10"/>
  <c r="L9021" i="10"/>
  <c r="L9022" i="10"/>
  <c r="L9023" i="10"/>
  <c r="L9024" i="10"/>
  <c r="L9025" i="10"/>
  <c r="L9026" i="10"/>
  <c r="L9027" i="10"/>
  <c r="L9028" i="10"/>
  <c r="L9029" i="10"/>
  <c r="L9030" i="10"/>
  <c r="L9031" i="10"/>
  <c r="L9032" i="10"/>
  <c r="L9033" i="10"/>
  <c r="L9034" i="10"/>
  <c r="L9035" i="10"/>
  <c r="L9036" i="10"/>
  <c r="L9037" i="10"/>
  <c r="L9038" i="10"/>
  <c r="L9039" i="10"/>
  <c r="L9040" i="10"/>
  <c r="L9041" i="10"/>
  <c r="L9042" i="10"/>
  <c r="L9043" i="10"/>
  <c r="L9044" i="10"/>
  <c r="I9045" i="10"/>
  <c r="L9045" i="10"/>
  <c r="L9046" i="10"/>
  <c r="L9047" i="10"/>
  <c r="L9048" i="10"/>
  <c r="L9049" i="10"/>
  <c r="L9050" i="10"/>
  <c r="L9051" i="10"/>
  <c r="L9052" i="10"/>
  <c r="L9053" i="10"/>
  <c r="L9054" i="10"/>
  <c r="L9055" i="10"/>
  <c r="L9056" i="10"/>
  <c r="L9057" i="10"/>
  <c r="L9058" i="10"/>
  <c r="L9059" i="10"/>
  <c r="L9060" i="10"/>
  <c r="L9061" i="10"/>
  <c r="L9062" i="10"/>
  <c r="L9063" i="10"/>
  <c r="L9064" i="10"/>
  <c r="L9065" i="10"/>
  <c r="L9066" i="10"/>
  <c r="L9067" i="10"/>
  <c r="L9068" i="10"/>
  <c r="L9069" i="10"/>
  <c r="L9070" i="10"/>
  <c r="L9071" i="10"/>
  <c r="L9072" i="10"/>
  <c r="L9073" i="10"/>
  <c r="L9074" i="10"/>
  <c r="L9075" i="10"/>
  <c r="L9076" i="10"/>
  <c r="L9077" i="10"/>
  <c r="L9078" i="10"/>
  <c r="L9079" i="10"/>
  <c r="L9080" i="10"/>
  <c r="L9081" i="10"/>
  <c r="L9082" i="10"/>
  <c r="L9083" i="10"/>
  <c r="L9084" i="10"/>
  <c r="L9085" i="10"/>
  <c r="L9086" i="10"/>
  <c r="L9087" i="10"/>
  <c r="L9088" i="10"/>
  <c r="L9089" i="10"/>
  <c r="L9090" i="10"/>
  <c r="L9091" i="10"/>
  <c r="L9092" i="10"/>
  <c r="L9093" i="10"/>
  <c r="L9094" i="10"/>
  <c r="L9095" i="10"/>
  <c r="L9096" i="10"/>
  <c r="L9097" i="10"/>
  <c r="L9098" i="10"/>
  <c r="L9099" i="10"/>
  <c r="L9100" i="10"/>
  <c r="L9101" i="10"/>
  <c r="L9102" i="10"/>
  <c r="L9103" i="10"/>
  <c r="L9104" i="10"/>
  <c r="L9105" i="10"/>
  <c r="L9106" i="10"/>
  <c r="L9107" i="10"/>
  <c r="L9108" i="10"/>
  <c r="L9109" i="10"/>
  <c r="L9110" i="10"/>
  <c r="L9111" i="10"/>
  <c r="L9112" i="10"/>
  <c r="L9113" i="10"/>
  <c r="L9114" i="10"/>
  <c r="L9115" i="10"/>
  <c r="L9116" i="10"/>
  <c r="L9117" i="10"/>
  <c r="L9118" i="10"/>
  <c r="L9119" i="10"/>
  <c r="L9120" i="10"/>
  <c r="L9121" i="10"/>
  <c r="L9122" i="10"/>
  <c r="L9123" i="10"/>
  <c r="L9124" i="10"/>
  <c r="L9125" i="10"/>
  <c r="L9126" i="10"/>
  <c r="L9127" i="10"/>
  <c r="L9128" i="10"/>
  <c r="L9129" i="10"/>
  <c r="L9130" i="10"/>
  <c r="L9131" i="10"/>
  <c r="L9132" i="10"/>
  <c r="L9133" i="10"/>
  <c r="L9134" i="10"/>
  <c r="L9135" i="10"/>
  <c r="L9136" i="10"/>
  <c r="L9137" i="10"/>
  <c r="L9138" i="10"/>
  <c r="L9139" i="10"/>
  <c r="L9140" i="10"/>
  <c r="L9141" i="10"/>
  <c r="L9142" i="10"/>
  <c r="L9143" i="10"/>
  <c r="L9144" i="10"/>
  <c r="L9145" i="10"/>
  <c r="L9146" i="10"/>
  <c r="L9147" i="10"/>
  <c r="L9148" i="10"/>
  <c r="L9149" i="10"/>
  <c r="L9150" i="10"/>
  <c r="L9151" i="10"/>
  <c r="L9152" i="10"/>
  <c r="L9153" i="10"/>
  <c r="L9154" i="10"/>
  <c r="L9155" i="10"/>
  <c r="L9156" i="10"/>
  <c r="L9157" i="10"/>
  <c r="L9158" i="10"/>
  <c r="L9159" i="10"/>
  <c r="L9160" i="10"/>
  <c r="L9161" i="10"/>
  <c r="L9162" i="10"/>
  <c r="L9163" i="10"/>
  <c r="L9164" i="10"/>
  <c r="L9165" i="10"/>
  <c r="L9166" i="10"/>
  <c r="L9167" i="10"/>
  <c r="L9168" i="10"/>
  <c r="L9169" i="10"/>
  <c r="L9170" i="10"/>
  <c r="L9171" i="10"/>
  <c r="L9172" i="10"/>
  <c r="L9173" i="10"/>
  <c r="L9174" i="10"/>
  <c r="L9175" i="10"/>
  <c r="L9176" i="10"/>
  <c r="L9177" i="10"/>
  <c r="L9178" i="10"/>
  <c r="L9179" i="10"/>
  <c r="L9180" i="10"/>
  <c r="L9181" i="10"/>
  <c r="L9182" i="10"/>
  <c r="L9183" i="10"/>
  <c r="L9184" i="10"/>
  <c r="L9185" i="10"/>
  <c r="L9186" i="10"/>
  <c r="L9187" i="10"/>
  <c r="L9188" i="10"/>
  <c r="L9189" i="10"/>
  <c r="L9190" i="10"/>
  <c r="L9191" i="10"/>
  <c r="L9192" i="10"/>
  <c r="L9193" i="10"/>
  <c r="L9194" i="10"/>
  <c r="L9195" i="10"/>
  <c r="L9196" i="10"/>
  <c r="L9197" i="10"/>
  <c r="L9198" i="10"/>
  <c r="L9199" i="10"/>
  <c r="L9200" i="10"/>
  <c r="L9201" i="10"/>
  <c r="L9202" i="10"/>
  <c r="L9203" i="10"/>
  <c r="L9204" i="10"/>
  <c r="L9205" i="10"/>
  <c r="L9206" i="10"/>
  <c r="L9207" i="10"/>
  <c r="L9208" i="10"/>
  <c r="L9209" i="10"/>
  <c r="L9210" i="10"/>
  <c r="L9211" i="10"/>
  <c r="L9212" i="10"/>
  <c r="L9213" i="10"/>
  <c r="L9214" i="10"/>
  <c r="L9215" i="10"/>
  <c r="L9216" i="10"/>
  <c r="L9217" i="10"/>
  <c r="L9218" i="10"/>
  <c r="L9219" i="10"/>
  <c r="L9220" i="10"/>
  <c r="L9221" i="10"/>
  <c r="L9222" i="10"/>
  <c r="L9223" i="10"/>
  <c r="L9224" i="10"/>
  <c r="L9225" i="10"/>
  <c r="L9226" i="10"/>
  <c r="L9227" i="10"/>
  <c r="L9228" i="10"/>
  <c r="L9229" i="10"/>
  <c r="L9230" i="10"/>
  <c r="L9231" i="10"/>
  <c r="L9232" i="10"/>
  <c r="L9233" i="10"/>
  <c r="L9234" i="10"/>
  <c r="L9235" i="10"/>
  <c r="L9236" i="10"/>
  <c r="L9237" i="10"/>
  <c r="L9238" i="10"/>
  <c r="L9239" i="10"/>
  <c r="L9240" i="10"/>
  <c r="L9241" i="10"/>
  <c r="L9242" i="10"/>
  <c r="L9243" i="10"/>
  <c r="L9244" i="10"/>
  <c r="L9245" i="10"/>
  <c r="L9246" i="10"/>
  <c r="L9247" i="10"/>
  <c r="L9248" i="10"/>
  <c r="L9249" i="10"/>
  <c r="L9250" i="10"/>
  <c r="L9251" i="10"/>
  <c r="L9252" i="10"/>
  <c r="L9253" i="10"/>
  <c r="L9254" i="10"/>
  <c r="L9255" i="10"/>
  <c r="L9256" i="10"/>
  <c r="L9257" i="10"/>
  <c r="L9258" i="10"/>
  <c r="L9259" i="10"/>
  <c r="L9260" i="10"/>
  <c r="L9261" i="10"/>
  <c r="L9262" i="10"/>
  <c r="L9263" i="10"/>
  <c r="L9264" i="10"/>
  <c r="L9265" i="10"/>
  <c r="L9266" i="10"/>
  <c r="L9267" i="10"/>
  <c r="L9268" i="10"/>
  <c r="L9269" i="10"/>
  <c r="L9270" i="10"/>
  <c r="L9271" i="10"/>
  <c r="L9272" i="10"/>
  <c r="L9273" i="10"/>
  <c r="L9274" i="10"/>
  <c r="L9275" i="10"/>
  <c r="L9276" i="10"/>
  <c r="L9277" i="10"/>
  <c r="L9278" i="10"/>
  <c r="L9279" i="10"/>
  <c r="L9280" i="10"/>
  <c r="L9281" i="10"/>
  <c r="L9282" i="10"/>
  <c r="L9283" i="10"/>
  <c r="L9284" i="10"/>
  <c r="L9285" i="10"/>
  <c r="L9286" i="10"/>
  <c r="L9287" i="10"/>
  <c r="L9288" i="10"/>
  <c r="L9289" i="10"/>
  <c r="L9290" i="10"/>
  <c r="L9291" i="10"/>
  <c r="L9292" i="10"/>
  <c r="L9293" i="10"/>
  <c r="L9294" i="10"/>
  <c r="L9295" i="10"/>
  <c r="L9296" i="10"/>
  <c r="L9297" i="10"/>
  <c r="L9298" i="10"/>
  <c r="L9299" i="10"/>
  <c r="L9300" i="10"/>
  <c r="L9301" i="10"/>
  <c r="L9302" i="10"/>
  <c r="L9303" i="10"/>
  <c r="L9304" i="10"/>
  <c r="L9305" i="10"/>
  <c r="L9306" i="10"/>
  <c r="L9307" i="10"/>
  <c r="L9308" i="10"/>
  <c r="L9309" i="10"/>
  <c r="L9310" i="10"/>
  <c r="L9311" i="10"/>
  <c r="L9312" i="10"/>
  <c r="L9313" i="10"/>
  <c r="L9314" i="10"/>
  <c r="L9315" i="10"/>
  <c r="L9316" i="10"/>
  <c r="L9317" i="10"/>
  <c r="L9318" i="10"/>
  <c r="L9319" i="10"/>
  <c r="L9320" i="10"/>
  <c r="L9321" i="10"/>
  <c r="L9322" i="10"/>
  <c r="L9323" i="10"/>
  <c r="L9324" i="10"/>
  <c r="L9325" i="10"/>
  <c r="L9326" i="10"/>
  <c r="L9327" i="10"/>
  <c r="L9328" i="10"/>
  <c r="L9329" i="10"/>
  <c r="L9330" i="10"/>
  <c r="L9331" i="10"/>
  <c r="L9332" i="10"/>
  <c r="L9333" i="10"/>
  <c r="L9334" i="10"/>
  <c r="L9335" i="10"/>
  <c r="L9336" i="10"/>
  <c r="L9337" i="10"/>
  <c r="L9338" i="10"/>
  <c r="L9339" i="10"/>
  <c r="L9340" i="10"/>
  <c r="L9341" i="10"/>
  <c r="L9342" i="10"/>
  <c r="L9343" i="10"/>
  <c r="L9344" i="10"/>
  <c r="L9345" i="10"/>
  <c r="L9346" i="10"/>
  <c r="L9347" i="10"/>
  <c r="L9348" i="10"/>
  <c r="L9349" i="10"/>
  <c r="L9350" i="10"/>
  <c r="L9351" i="10"/>
  <c r="L9352" i="10"/>
  <c r="L9353" i="10"/>
  <c r="L9354" i="10"/>
  <c r="L9355" i="10"/>
  <c r="L9356" i="10"/>
  <c r="L9357" i="10"/>
  <c r="L9358" i="10"/>
  <c r="L9359" i="10"/>
  <c r="L9360" i="10"/>
  <c r="L9361" i="10"/>
  <c r="L9362" i="10"/>
  <c r="L9363" i="10"/>
  <c r="L9364" i="10"/>
  <c r="L9365" i="10"/>
  <c r="L9366" i="10"/>
  <c r="L9367" i="10"/>
  <c r="L9368" i="10"/>
  <c r="L9369" i="10"/>
  <c r="L9370" i="10"/>
  <c r="L9371" i="10"/>
  <c r="L9372" i="10"/>
  <c r="L9373" i="10"/>
  <c r="L9374" i="10"/>
  <c r="L9375" i="10"/>
  <c r="L9376" i="10"/>
  <c r="L9377" i="10"/>
  <c r="L9378" i="10"/>
  <c r="L9379" i="10"/>
  <c r="L9380" i="10"/>
  <c r="L9381" i="10"/>
  <c r="L9382" i="10"/>
  <c r="L9383" i="10"/>
  <c r="L9384" i="10"/>
  <c r="L9385" i="10"/>
  <c r="L9386" i="10"/>
  <c r="L9387" i="10"/>
  <c r="L9388" i="10"/>
  <c r="L9389" i="10"/>
  <c r="L9390" i="10"/>
  <c r="L9391" i="10"/>
  <c r="L9392" i="10"/>
  <c r="L9393" i="10"/>
  <c r="L9394" i="10"/>
  <c r="L9395" i="10"/>
  <c r="L9396" i="10"/>
  <c r="L9397" i="10"/>
  <c r="L9398" i="10"/>
  <c r="L9399" i="10"/>
  <c r="L9400" i="10"/>
  <c r="L9401" i="10"/>
  <c r="L9402" i="10"/>
  <c r="L9403" i="10"/>
  <c r="L9404" i="10"/>
  <c r="L9405" i="10"/>
  <c r="L9406" i="10"/>
  <c r="L9407" i="10"/>
  <c r="L9408" i="10"/>
  <c r="L9409" i="10"/>
  <c r="L9410" i="10"/>
  <c r="L9411" i="10"/>
  <c r="L9412" i="10"/>
  <c r="L9413" i="10"/>
  <c r="L9414" i="10"/>
  <c r="L9415" i="10"/>
  <c r="L9416" i="10"/>
  <c r="L9417" i="10"/>
  <c r="L9418" i="10"/>
  <c r="L9419" i="10"/>
  <c r="L9420" i="10"/>
  <c r="L9421" i="10"/>
  <c r="L9422" i="10"/>
  <c r="L9423" i="10"/>
  <c r="L9424" i="10"/>
  <c r="L9425" i="10"/>
  <c r="L9426" i="10"/>
  <c r="L9427" i="10"/>
  <c r="L9428" i="10"/>
  <c r="L9429" i="10"/>
  <c r="L9430" i="10"/>
  <c r="L9431" i="10"/>
  <c r="L9432" i="10"/>
  <c r="L9433" i="10"/>
  <c r="L9434" i="10"/>
  <c r="L9435" i="10"/>
  <c r="L9436" i="10"/>
  <c r="L9437" i="10"/>
  <c r="L9438" i="10"/>
  <c r="L9439" i="10"/>
  <c r="L9440" i="10"/>
  <c r="L9441" i="10"/>
  <c r="L9442" i="10"/>
  <c r="L9443" i="10"/>
  <c r="L9444" i="10"/>
  <c r="L9445" i="10"/>
  <c r="L9446" i="10"/>
  <c r="L9447" i="10"/>
  <c r="L9448" i="10"/>
  <c r="L9449" i="10"/>
  <c r="L9450" i="10"/>
  <c r="L9451" i="10"/>
  <c r="L9452" i="10"/>
  <c r="L9453" i="10"/>
  <c r="L9454" i="10"/>
  <c r="L9455" i="10"/>
  <c r="L9456" i="10"/>
  <c r="L9457" i="10"/>
  <c r="L9458" i="10"/>
  <c r="L9459" i="10"/>
  <c r="L9460" i="10"/>
  <c r="L9461" i="10"/>
  <c r="L9462" i="10"/>
  <c r="L9463" i="10"/>
  <c r="L9464" i="10"/>
  <c r="L9465" i="10"/>
  <c r="L9466" i="10"/>
  <c r="L9467" i="10"/>
  <c r="L9468" i="10"/>
  <c r="L9469" i="10"/>
  <c r="L9470" i="10"/>
  <c r="L9471" i="10"/>
  <c r="L9472" i="10"/>
  <c r="L9473" i="10"/>
  <c r="L9474" i="10"/>
  <c r="L9475" i="10"/>
  <c r="L9476" i="10"/>
  <c r="L9477" i="10"/>
  <c r="L9478" i="10"/>
  <c r="L9479" i="10"/>
  <c r="L9480" i="10"/>
  <c r="L9481" i="10"/>
  <c r="L9482" i="10"/>
  <c r="L9483" i="10"/>
  <c r="L9484" i="10"/>
  <c r="L9485" i="10"/>
  <c r="L9486" i="10"/>
  <c r="L9487" i="10"/>
  <c r="L9488" i="10"/>
  <c r="L9489" i="10"/>
  <c r="L9490" i="10"/>
  <c r="L9491" i="10"/>
  <c r="L9492" i="10"/>
  <c r="L9493" i="10"/>
  <c r="L9494" i="10"/>
  <c r="L9495" i="10"/>
  <c r="L9496" i="10"/>
  <c r="L9497" i="10"/>
  <c r="L9498" i="10"/>
  <c r="L9499" i="10"/>
  <c r="L9500" i="10"/>
  <c r="L9501" i="10"/>
  <c r="L9502" i="10"/>
  <c r="L9503" i="10"/>
  <c r="L9504" i="10"/>
  <c r="L9505" i="10"/>
  <c r="L9506" i="10"/>
  <c r="L9507" i="10"/>
  <c r="L9508" i="10"/>
  <c r="L9509" i="10"/>
  <c r="L9510" i="10"/>
  <c r="L9511" i="10"/>
  <c r="L9512" i="10"/>
  <c r="L9513" i="10"/>
  <c r="L9514" i="10"/>
  <c r="L9515" i="10"/>
  <c r="L9516" i="10"/>
  <c r="L9517" i="10"/>
  <c r="L9518" i="10"/>
  <c r="L9519" i="10"/>
  <c r="L9520" i="10"/>
  <c r="L9521" i="10"/>
  <c r="L9522" i="10"/>
  <c r="L9523" i="10"/>
  <c r="L9524" i="10"/>
  <c r="L9525" i="10"/>
  <c r="L9526" i="10"/>
  <c r="L9527" i="10"/>
  <c r="L9528" i="10"/>
  <c r="L9529" i="10"/>
  <c r="L9530" i="10"/>
  <c r="L9531" i="10"/>
  <c r="L9532" i="10"/>
  <c r="L9533" i="10"/>
  <c r="L9534" i="10"/>
  <c r="L9535" i="10"/>
  <c r="L9536" i="10"/>
  <c r="L9537" i="10"/>
  <c r="L9538" i="10"/>
  <c r="L9539" i="10"/>
  <c r="L9540" i="10"/>
  <c r="L9541" i="10"/>
  <c r="L9542" i="10"/>
  <c r="L9543" i="10"/>
  <c r="L9544" i="10"/>
  <c r="L9545" i="10"/>
  <c r="L9546" i="10"/>
  <c r="L9547" i="10"/>
  <c r="L9548" i="10"/>
  <c r="L9549" i="10"/>
  <c r="L9550" i="10"/>
  <c r="L9551" i="10"/>
  <c r="L9552" i="10"/>
  <c r="L9553" i="10"/>
  <c r="L9554" i="10"/>
  <c r="L9555" i="10"/>
  <c r="L9556" i="10"/>
  <c r="L9557" i="10"/>
  <c r="L9558" i="10"/>
  <c r="L9559" i="10"/>
  <c r="L9560" i="10"/>
  <c r="L9561" i="10"/>
  <c r="L9562" i="10"/>
  <c r="L9563" i="10"/>
  <c r="L9564" i="10"/>
  <c r="L9565" i="10"/>
  <c r="L9566" i="10"/>
  <c r="L9567" i="10"/>
  <c r="L9568" i="10"/>
  <c r="L9569" i="10"/>
  <c r="L9570" i="10"/>
  <c r="L9571" i="10"/>
  <c r="L9572" i="10"/>
  <c r="L9573" i="10"/>
  <c r="L9574" i="10"/>
  <c r="L9575" i="10"/>
  <c r="L9576" i="10"/>
  <c r="L9577" i="10"/>
  <c r="L9578" i="10"/>
  <c r="L9579" i="10"/>
  <c r="L9580" i="10"/>
  <c r="L9581" i="10"/>
  <c r="L9582" i="10"/>
  <c r="L9583" i="10"/>
  <c r="L9584" i="10"/>
  <c r="L9585" i="10"/>
  <c r="L9586" i="10"/>
  <c r="L9587" i="10"/>
  <c r="L9588" i="10"/>
  <c r="L9589" i="10"/>
  <c r="L9590" i="10"/>
  <c r="L9591" i="10"/>
  <c r="L9592" i="10"/>
  <c r="L9593" i="10"/>
  <c r="L9594" i="10"/>
  <c r="L9595" i="10"/>
  <c r="L9596" i="10"/>
  <c r="L9597" i="10"/>
  <c r="L9598" i="10"/>
  <c r="L9599" i="10"/>
  <c r="L9600" i="10"/>
  <c r="L9601" i="10"/>
  <c r="L9602" i="10"/>
  <c r="L9603" i="10"/>
  <c r="L9604" i="10"/>
  <c r="L9605" i="10"/>
  <c r="L9606" i="10"/>
  <c r="L9607" i="10"/>
  <c r="L9608" i="10"/>
  <c r="L9609" i="10"/>
  <c r="L9610" i="10"/>
  <c r="L9611" i="10"/>
  <c r="L9612" i="10"/>
  <c r="L9613" i="10"/>
  <c r="L9614" i="10"/>
  <c r="L9615" i="10"/>
  <c r="L9616" i="10"/>
  <c r="L9617" i="10"/>
  <c r="L9618" i="10"/>
  <c r="L9619" i="10"/>
  <c r="L9620" i="10"/>
  <c r="L9621" i="10"/>
  <c r="L9622" i="10"/>
  <c r="L9623" i="10"/>
  <c r="L9624" i="10"/>
  <c r="L9625" i="10"/>
  <c r="L9626" i="10"/>
  <c r="L9627" i="10"/>
  <c r="L9628" i="10"/>
  <c r="L9629" i="10"/>
  <c r="L9630" i="10"/>
  <c r="L9631" i="10"/>
  <c r="L9632" i="10"/>
  <c r="L9633" i="10"/>
  <c r="L9634" i="10"/>
  <c r="L9635" i="10"/>
  <c r="L9636" i="10"/>
  <c r="L9637" i="10"/>
  <c r="L9638" i="10"/>
  <c r="L9639" i="10"/>
  <c r="L9640" i="10"/>
  <c r="L9641" i="10"/>
  <c r="L9642" i="10"/>
  <c r="L9643" i="10"/>
  <c r="L9644" i="10"/>
  <c r="L9645" i="10"/>
  <c r="L9646" i="10"/>
  <c r="L9647" i="10"/>
  <c r="L9648" i="10"/>
  <c r="L9649" i="10"/>
  <c r="L9650" i="10"/>
  <c r="L9651" i="10"/>
  <c r="L9652" i="10"/>
  <c r="L9653" i="10"/>
  <c r="L9654" i="10"/>
  <c r="L9655" i="10"/>
  <c r="L9656" i="10"/>
  <c r="L9657" i="10"/>
  <c r="L9658" i="10"/>
  <c r="L9659" i="10"/>
  <c r="L9660" i="10"/>
  <c r="L9661" i="10"/>
  <c r="L9662" i="10"/>
  <c r="L9663" i="10"/>
  <c r="L9664" i="10"/>
  <c r="L9665" i="10"/>
  <c r="L9666" i="10"/>
  <c r="L9667" i="10"/>
  <c r="L9668" i="10"/>
  <c r="L9669" i="10"/>
  <c r="L9670" i="10"/>
  <c r="L9671" i="10"/>
  <c r="L9672" i="10"/>
  <c r="L9673" i="10"/>
  <c r="L9674" i="10"/>
  <c r="L9675" i="10"/>
  <c r="L9676" i="10"/>
  <c r="L9677" i="10"/>
  <c r="L9678" i="10"/>
  <c r="L9679" i="10"/>
  <c r="L9680" i="10"/>
  <c r="L9681" i="10"/>
  <c r="L9682" i="10"/>
  <c r="L9683" i="10"/>
  <c r="L9684" i="10"/>
  <c r="L9685" i="10"/>
  <c r="L9686" i="10"/>
  <c r="L9687" i="10"/>
  <c r="L9688" i="10"/>
  <c r="L9689" i="10"/>
  <c r="L9690" i="10"/>
  <c r="L9691" i="10"/>
  <c r="L9692" i="10"/>
  <c r="L9693" i="10"/>
  <c r="L9694" i="10"/>
  <c r="L9695" i="10"/>
  <c r="L9696" i="10"/>
  <c r="L9697" i="10"/>
  <c r="L9698" i="10"/>
  <c r="L9699" i="10"/>
  <c r="L9700" i="10"/>
  <c r="L9701" i="10"/>
  <c r="L9702" i="10"/>
  <c r="L9703" i="10"/>
  <c r="L9704" i="10"/>
  <c r="L9705" i="10"/>
  <c r="L9706" i="10"/>
  <c r="L9707" i="10"/>
  <c r="L9708" i="10"/>
  <c r="L9709" i="10"/>
  <c r="L9710" i="10"/>
  <c r="L9711" i="10"/>
  <c r="L9712" i="10"/>
  <c r="L9713" i="10"/>
  <c r="L9714" i="10"/>
  <c r="L9715" i="10"/>
  <c r="L9716" i="10"/>
  <c r="I9717" i="10"/>
  <c r="L9717" i="10"/>
  <c r="L9718" i="10"/>
  <c r="L9719" i="10"/>
  <c r="L9720" i="10"/>
  <c r="L9721" i="10"/>
  <c r="L9722" i="10"/>
  <c r="L9723" i="10"/>
  <c r="L9724" i="10"/>
  <c r="L9725" i="10"/>
  <c r="L9726" i="10"/>
  <c r="L9727" i="10"/>
  <c r="L9728" i="10"/>
  <c r="L9729" i="10"/>
  <c r="L9730" i="10"/>
  <c r="L9731" i="10"/>
  <c r="L9732" i="10"/>
  <c r="L9733" i="10"/>
  <c r="L9734" i="10"/>
  <c r="L9735" i="10"/>
  <c r="L9736" i="10"/>
  <c r="L9737" i="10"/>
  <c r="L9738" i="10"/>
  <c r="L9739" i="10"/>
  <c r="L9740" i="10"/>
  <c r="L9741" i="10"/>
  <c r="L9742" i="10"/>
  <c r="L9743" i="10"/>
  <c r="L9744" i="10"/>
  <c r="L9745" i="10"/>
  <c r="L9746" i="10"/>
  <c r="L9747" i="10"/>
  <c r="L9748" i="10"/>
  <c r="L9749" i="10"/>
  <c r="L9750" i="10"/>
  <c r="L9751" i="10"/>
  <c r="L9752" i="10"/>
  <c r="L9753" i="10"/>
  <c r="L9754" i="10"/>
  <c r="L9755" i="10"/>
  <c r="L9756" i="10"/>
  <c r="L9757" i="10"/>
  <c r="L9758" i="10"/>
  <c r="L9759" i="10"/>
  <c r="L9760" i="10"/>
  <c r="L9761" i="10"/>
  <c r="L9762" i="10"/>
  <c r="L9763" i="10"/>
  <c r="L9764" i="10"/>
  <c r="L9765" i="10"/>
  <c r="L9766" i="10"/>
  <c r="L9767" i="10"/>
  <c r="L9768" i="10"/>
  <c r="L9769" i="10"/>
  <c r="L9770" i="10"/>
  <c r="L9771" i="10"/>
  <c r="L9772" i="10"/>
  <c r="L9773" i="10"/>
  <c r="L9774" i="10"/>
  <c r="L9775" i="10"/>
  <c r="L9776" i="10"/>
  <c r="L9777" i="10"/>
  <c r="L9778" i="10"/>
  <c r="L9779" i="10"/>
  <c r="L9780" i="10"/>
  <c r="L9781" i="10"/>
  <c r="L9782" i="10"/>
  <c r="L9783" i="10"/>
  <c r="L9784" i="10"/>
  <c r="L9785" i="10"/>
  <c r="L9786" i="10"/>
  <c r="L9787" i="10"/>
  <c r="L9788" i="10"/>
  <c r="L9789" i="10"/>
  <c r="L9790" i="10"/>
  <c r="L9791" i="10"/>
  <c r="L9792" i="10"/>
  <c r="L9793" i="10"/>
  <c r="L9794" i="10"/>
  <c r="L9795" i="10"/>
  <c r="L9796" i="10"/>
  <c r="L9797" i="10"/>
  <c r="L9798" i="10"/>
  <c r="L9799" i="10"/>
  <c r="L9800" i="10"/>
  <c r="L9801" i="10"/>
  <c r="L9802" i="10"/>
  <c r="L9803" i="10"/>
  <c r="L9804" i="10"/>
  <c r="L9805" i="10"/>
  <c r="L9806" i="10"/>
  <c r="L9807" i="10"/>
  <c r="L9808" i="10"/>
  <c r="L9809" i="10"/>
  <c r="L9810" i="10"/>
  <c r="L9811" i="10"/>
  <c r="I9812" i="10"/>
  <c r="L9812" i="10"/>
  <c r="I9813" i="10"/>
  <c r="L9813" i="10"/>
  <c r="I9814" i="10"/>
  <c r="L9814" i="10" s="1"/>
  <c r="I9815" i="10"/>
  <c r="L9815" i="10"/>
  <c r="L9816" i="10"/>
  <c r="L9817" i="10"/>
  <c r="I9818" i="10"/>
  <c r="L9818" i="10"/>
  <c r="I9819" i="10"/>
  <c r="L9819" i="10" s="1"/>
  <c r="L9820" i="10"/>
  <c r="I9821" i="10"/>
  <c r="L9821" i="10" s="1"/>
  <c r="I9822" i="10"/>
  <c r="L9822" i="10" s="1"/>
  <c r="I9823" i="10"/>
  <c r="L9823" i="10"/>
  <c r="L9824" i="10"/>
  <c r="L9825" i="10"/>
  <c r="L9826" i="10"/>
  <c r="L9827" i="10"/>
  <c r="I9828" i="10"/>
  <c r="L9828" i="10" s="1"/>
  <c r="I9829" i="10"/>
  <c r="L9829" i="10" s="1"/>
  <c r="I9830" i="10"/>
  <c r="L9830" i="10" s="1"/>
  <c r="I9831" i="10"/>
  <c r="L9831" i="10"/>
  <c r="I9832" i="10"/>
  <c r="L9832" i="10" s="1"/>
  <c r="I9833" i="10"/>
  <c r="L9833" i="10" s="1"/>
  <c r="I9834" i="10"/>
  <c r="L9834" i="10"/>
  <c r="I9835" i="10"/>
  <c r="L9835" i="10"/>
  <c r="I9836" i="10"/>
  <c r="L9836" i="10" s="1"/>
  <c r="I9837" i="10"/>
  <c r="L9837" i="10"/>
  <c r="I9838" i="10"/>
  <c r="L9838" i="10"/>
  <c r="I9839" i="10"/>
  <c r="L9839" i="10"/>
  <c r="I9840" i="10"/>
  <c r="L9840" i="10" s="1"/>
  <c r="I9841" i="10"/>
  <c r="L9841" i="10"/>
  <c r="I9842" i="10"/>
  <c r="L9842" i="10"/>
  <c r="I9843" i="10"/>
  <c r="L9843" i="10"/>
  <c r="I9844" i="10"/>
  <c r="L9844" i="10" s="1"/>
  <c r="I9845" i="10"/>
  <c r="L9845" i="10" s="1"/>
  <c r="I9846" i="10"/>
  <c r="L9846" i="10"/>
  <c r="I9847" i="10"/>
  <c r="L9847" i="10"/>
  <c r="I9848" i="10"/>
  <c r="L9848" i="10" s="1"/>
  <c r="I9849" i="10"/>
  <c r="L9849" i="10"/>
  <c r="I9850" i="10"/>
  <c r="L9850" i="10"/>
  <c r="I9851" i="10"/>
  <c r="L9851" i="10"/>
  <c r="I9852" i="10"/>
  <c r="L9852" i="10" s="1"/>
  <c r="I9853" i="10"/>
  <c r="L9853" i="10"/>
  <c r="I9854" i="10"/>
  <c r="L9854" i="10"/>
  <c r="I9855" i="10"/>
  <c r="L9855" i="10"/>
  <c r="I9856" i="10"/>
  <c r="L9856" i="10" s="1"/>
  <c r="I9857" i="10"/>
  <c r="L9857" i="10"/>
  <c r="I9858" i="10"/>
  <c r="L9858" i="10"/>
  <c r="I9859" i="10"/>
  <c r="L9859" i="10"/>
  <c r="I9860" i="10"/>
  <c r="L9860" i="10" s="1"/>
  <c r="I9861" i="10"/>
  <c r="L9861" i="10" s="1"/>
  <c r="I9862" i="10"/>
  <c r="L9862" i="10"/>
  <c r="I9863" i="10"/>
  <c r="L9863" i="10"/>
  <c r="I9864" i="10"/>
  <c r="L9864" i="10" s="1"/>
  <c r="I9865" i="10"/>
  <c r="L9865" i="10" s="1"/>
  <c r="I9866" i="10"/>
  <c r="L9866" i="10"/>
  <c r="I9867" i="10"/>
  <c r="L9867" i="10"/>
  <c r="I9868" i="10"/>
  <c r="L9868" i="10" s="1"/>
  <c r="I9869" i="10"/>
  <c r="L9869" i="10"/>
  <c r="I9870" i="10"/>
  <c r="L9870" i="10"/>
  <c r="I9871" i="10"/>
  <c r="L9871" i="10"/>
  <c r="I9872" i="10"/>
  <c r="L9872" i="10" s="1"/>
  <c r="I9873" i="10"/>
  <c r="L9873" i="10"/>
  <c r="I9874" i="10"/>
  <c r="L9874" i="10"/>
  <c r="I9875" i="10"/>
  <c r="L9875" i="10"/>
  <c r="I9876" i="10"/>
  <c r="L9876" i="10" s="1"/>
  <c r="I9877" i="10"/>
  <c r="L9877" i="10" s="1"/>
  <c r="I9878" i="10"/>
  <c r="L9878" i="10"/>
  <c r="L9879" i="10"/>
  <c r="I9880" i="10"/>
  <c r="L9880" i="10"/>
  <c r="I9881" i="10"/>
  <c r="L9881" i="10"/>
  <c r="L9882" i="10"/>
  <c r="I9883" i="10"/>
  <c r="L9883" i="10"/>
  <c r="I9884" i="10"/>
  <c r="L9884" i="10"/>
  <c r="I9885" i="10"/>
  <c r="L9885" i="10" s="1"/>
  <c r="I9886" i="10"/>
  <c r="L9886" i="10"/>
  <c r="I9887" i="10"/>
  <c r="L9887" i="10"/>
  <c r="I9888" i="10"/>
  <c r="L9888" i="10"/>
  <c r="I9889" i="10"/>
  <c r="L9889" i="10" s="1"/>
  <c r="I9890" i="10"/>
  <c r="L9890" i="10" s="1"/>
  <c r="I9891" i="10"/>
  <c r="L9891" i="10"/>
  <c r="I9892" i="10"/>
  <c r="L9892" i="10"/>
  <c r="I9893" i="10"/>
  <c r="L9893" i="10" s="1"/>
  <c r="I9894" i="10"/>
  <c r="L9894" i="10"/>
  <c r="I9895" i="10"/>
  <c r="L9895" i="10"/>
  <c r="I9896" i="10"/>
  <c r="L9896" i="10"/>
  <c r="I9897" i="10"/>
  <c r="L9897" i="10" s="1"/>
  <c r="L9898" i="10"/>
  <c r="I9899" i="10"/>
  <c r="L9899" i="10" s="1"/>
  <c r="I9900" i="10"/>
  <c r="L9900" i="10" s="1"/>
  <c r="L9901" i="10"/>
  <c r="I9902" i="10"/>
  <c r="L9902" i="10" s="1"/>
  <c r="L9903" i="10"/>
  <c r="L9904" i="10"/>
  <c r="I9905" i="10"/>
  <c r="L9905" i="10"/>
  <c r="I9906" i="10"/>
  <c r="L9906" i="10"/>
  <c r="I9907" i="10"/>
  <c r="L9907" i="10" s="1"/>
  <c r="I9908" i="10"/>
  <c r="L9908" i="10" s="1"/>
  <c r="L9909" i="10"/>
  <c r="L9910" i="10"/>
  <c r="L9911" i="10"/>
  <c r="I9912" i="10"/>
  <c r="L9912" i="10"/>
  <c r="L9913" i="10"/>
  <c r="L9914" i="10"/>
  <c r="I9915" i="10"/>
  <c r="L9915" i="10" s="1"/>
  <c r="I9916" i="10"/>
  <c r="L9916" i="10" s="1"/>
  <c r="I9917" i="10"/>
  <c r="L9917" i="10"/>
  <c r="I9918" i="10"/>
  <c r="L9918" i="10"/>
  <c r="I9919" i="10"/>
  <c r="L9919" i="10" s="1"/>
  <c r="L9920" i="10"/>
  <c r="L9921" i="10"/>
  <c r="I9922" i="10"/>
  <c r="L9922" i="10"/>
  <c r="I9923" i="10"/>
  <c r="L9923" i="10"/>
  <c r="I9924" i="10"/>
  <c r="L9924" i="10" s="1"/>
  <c r="I9925" i="10"/>
  <c r="L9925" i="10" s="1"/>
  <c r="I9926" i="10"/>
  <c r="L9926" i="10"/>
  <c r="I9927" i="10"/>
  <c r="L9927" i="10"/>
  <c r="I9928" i="10"/>
  <c r="L9928" i="10" s="1"/>
  <c r="L9929" i="10"/>
  <c r="I9930" i="10"/>
  <c r="L9930" i="10"/>
  <c r="I9931" i="10"/>
  <c r="L9931" i="10" s="1"/>
  <c r="I9932" i="10"/>
  <c r="L9932" i="10"/>
  <c r="I9933" i="10"/>
  <c r="L9933" i="10"/>
  <c r="L9934" i="10"/>
  <c r="I9935" i="10"/>
  <c r="L9935" i="10"/>
  <c r="I9936" i="10"/>
  <c r="L9936" i="10"/>
  <c r="L9937" i="10"/>
  <c r="I9938" i="10"/>
  <c r="L9938" i="10"/>
  <c r="I9939" i="10"/>
  <c r="L9939" i="10"/>
  <c r="I9940" i="10"/>
  <c r="L9940" i="10" s="1"/>
  <c r="L9941" i="10"/>
  <c r="L9942" i="10"/>
  <c r="I9943" i="10"/>
  <c r="L9943" i="10"/>
  <c r="I9944" i="10"/>
  <c r="L9944" i="10"/>
  <c r="I9945" i="10"/>
  <c r="L9945" i="10" s="1"/>
  <c r="I9946" i="10"/>
  <c r="L9946" i="10"/>
  <c r="I9947" i="10"/>
  <c r="L9947" i="10"/>
  <c r="I9948" i="10"/>
  <c r="L9948" i="10"/>
  <c r="L9949" i="10"/>
  <c r="L9950" i="10"/>
  <c r="L9951" i="10"/>
  <c r="L9952" i="10"/>
  <c r="L9953" i="10"/>
  <c r="L9954" i="10"/>
  <c r="L9955" i="10"/>
  <c r="L9956" i="10"/>
  <c r="L9957" i="10"/>
  <c r="L9958" i="10"/>
  <c r="I9959" i="10"/>
  <c r="L9959" i="10"/>
  <c r="L9960" i="10"/>
  <c r="L9961" i="10"/>
  <c r="L9962" i="10"/>
  <c r="L9963" i="10"/>
  <c r="L9964" i="10"/>
  <c r="L9965" i="10"/>
  <c r="L9966" i="10"/>
  <c r="L9967" i="10"/>
  <c r="L9968" i="10"/>
  <c r="L9969" i="10"/>
  <c r="L9970" i="10"/>
  <c r="L9971" i="10"/>
  <c r="L9972" i="10"/>
  <c r="L9973" i="10"/>
  <c r="L9974" i="10"/>
  <c r="L9975" i="10"/>
  <c r="L9976" i="10"/>
  <c r="L9977" i="10"/>
  <c r="L9978" i="10"/>
  <c r="L9979" i="10"/>
  <c r="L9980" i="10"/>
  <c r="L9981" i="10"/>
  <c r="L9982" i="10"/>
  <c r="L9983" i="10"/>
  <c r="L9984" i="10"/>
  <c r="L9985" i="10"/>
  <c r="L9986" i="10"/>
  <c r="L9987" i="10"/>
  <c r="L9988" i="10"/>
  <c r="L9989" i="10"/>
  <c r="L9990" i="10"/>
  <c r="L9991" i="10"/>
  <c r="L9992" i="10"/>
  <c r="L9993" i="10"/>
  <c r="L9994" i="10"/>
  <c r="L9995" i="10"/>
  <c r="L9996" i="10"/>
  <c r="L9997" i="10"/>
  <c r="L9998" i="10"/>
  <c r="L9999" i="10"/>
  <c r="L10000" i="10"/>
  <c r="L10001" i="10"/>
  <c r="L10002" i="10"/>
  <c r="L10003" i="10"/>
  <c r="L10004" i="10"/>
  <c r="L10005" i="10"/>
  <c r="L10006" i="10"/>
  <c r="L10007" i="10"/>
  <c r="L10008" i="10"/>
  <c r="L10009" i="10"/>
  <c r="L10010" i="10"/>
  <c r="L10011" i="10"/>
  <c r="L10012" i="10"/>
  <c r="L10013" i="10"/>
  <c r="L10014" i="10"/>
  <c r="L10015" i="10"/>
  <c r="L10016" i="10"/>
  <c r="L10017" i="10"/>
  <c r="L10018" i="10"/>
  <c r="L10019" i="10"/>
  <c r="L10020" i="10"/>
  <c r="L10021" i="10"/>
  <c r="L10022" i="10"/>
  <c r="L10023" i="10"/>
  <c r="L10024" i="10"/>
  <c r="L10025" i="10"/>
  <c r="L10026" i="10"/>
  <c r="L10027" i="10"/>
  <c r="L10028" i="10"/>
  <c r="L10029" i="10"/>
  <c r="L10030" i="10"/>
  <c r="L10031" i="10"/>
  <c r="L10032" i="10"/>
  <c r="L10033" i="10"/>
  <c r="L10034" i="10"/>
  <c r="L10035" i="10"/>
  <c r="L10036" i="10"/>
  <c r="L10037" i="10"/>
  <c r="L10038" i="10"/>
  <c r="L10039" i="10"/>
  <c r="L10040" i="10"/>
  <c r="L10041" i="10"/>
  <c r="L10042" i="10"/>
  <c r="L10043" i="10"/>
  <c r="L10044" i="10"/>
  <c r="L10045" i="10"/>
  <c r="L10046" i="10"/>
  <c r="L10047" i="10"/>
  <c r="L10048" i="10"/>
  <c r="L10049" i="10"/>
  <c r="L10050" i="10"/>
  <c r="L10051" i="10"/>
  <c r="L10052" i="10"/>
  <c r="L10053" i="10"/>
  <c r="L10054" i="10"/>
  <c r="L10055" i="10"/>
  <c r="L10056" i="10"/>
  <c r="L10057" i="10"/>
  <c r="L10058" i="10"/>
  <c r="L10059" i="10"/>
  <c r="L10060" i="10"/>
  <c r="L10061" i="10"/>
  <c r="L10062" i="10"/>
  <c r="L10063" i="10"/>
  <c r="L10064" i="10"/>
  <c r="L10065" i="10"/>
  <c r="L10066" i="10"/>
  <c r="L10067" i="10"/>
  <c r="L10068" i="10"/>
  <c r="L10069" i="10"/>
  <c r="L10070" i="10"/>
  <c r="L10071" i="10"/>
  <c r="L10072" i="10"/>
  <c r="L10073" i="10"/>
  <c r="L10074" i="10"/>
  <c r="L10075" i="10"/>
  <c r="L10076" i="10"/>
  <c r="L10077" i="10"/>
  <c r="L10078" i="10"/>
  <c r="L10079" i="10"/>
  <c r="L10080" i="10"/>
  <c r="L10081" i="10"/>
  <c r="L10082" i="10"/>
  <c r="L10083" i="10"/>
  <c r="L10084" i="10"/>
  <c r="L10085" i="10"/>
  <c r="L10086" i="10"/>
  <c r="L10087" i="10"/>
  <c r="L10088" i="10"/>
  <c r="L10089" i="10"/>
  <c r="L10090" i="10"/>
  <c r="L10091" i="10"/>
  <c r="L10092" i="10"/>
  <c r="L10093" i="10"/>
  <c r="L10094" i="10"/>
  <c r="L10095" i="10"/>
  <c r="L10096" i="10"/>
  <c r="L10097" i="10"/>
  <c r="L10098" i="10"/>
  <c r="L10099" i="10"/>
  <c r="L10100" i="10"/>
  <c r="L10101" i="10"/>
  <c r="L10102" i="10"/>
  <c r="L10103" i="10"/>
  <c r="L10104" i="10"/>
  <c r="L10105" i="10"/>
  <c r="L10106" i="10"/>
  <c r="L10107" i="10"/>
  <c r="L10108" i="10"/>
  <c r="L10109" i="10"/>
  <c r="L10110" i="10"/>
  <c r="L10111" i="10"/>
  <c r="L10112" i="10"/>
  <c r="L10113" i="10"/>
  <c r="L10114" i="10"/>
  <c r="L10115" i="10"/>
  <c r="L10116" i="10"/>
  <c r="L10117" i="10"/>
  <c r="L10118" i="10"/>
  <c r="L10119" i="10"/>
  <c r="L10120" i="10"/>
  <c r="L10121" i="10"/>
  <c r="L10122" i="10"/>
  <c r="L10123" i="10"/>
  <c r="L10124" i="10"/>
  <c r="L10125" i="10"/>
  <c r="L10126" i="10"/>
  <c r="L10127" i="10"/>
  <c r="L10128" i="10"/>
  <c r="L10129" i="10"/>
  <c r="L10130" i="10"/>
  <c r="L10131" i="10"/>
  <c r="L10132" i="10"/>
  <c r="L10133" i="10"/>
  <c r="L10134" i="10"/>
  <c r="L10135" i="10"/>
  <c r="L10136" i="10"/>
  <c r="L10137" i="10"/>
  <c r="L10138" i="10"/>
  <c r="L10139" i="10"/>
  <c r="L10140" i="10"/>
  <c r="L10141" i="10"/>
  <c r="L10142" i="10"/>
  <c r="L10143" i="10"/>
  <c r="L10144" i="10"/>
  <c r="L10145" i="10"/>
  <c r="L10146" i="10"/>
  <c r="L10147" i="10"/>
  <c r="L10148" i="10"/>
  <c r="L10149" i="10"/>
  <c r="L10150" i="10"/>
  <c r="L10151" i="10"/>
  <c r="L10152" i="10"/>
  <c r="L10153" i="10"/>
  <c r="L10154" i="10"/>
  <c r="L10155" i="10"/>
  <c r="L10156" i="10"/>
  <c r="L10157" i="10"/>
  <c r="L10158" i="10"/>
  <c r="L10159" i="10"/>
  <c r="L10160" i="10"/>
  <c r="L10161" i="10"/>
  <c r="L10162" i="10"/>
  <c r="L10163" i="10"/>
  <c r="L10164" i="10"/>
  <c r="L10165" i="10"/>
  <c r="L10166" i="10"/>
  <c r="L10167" i="10"/>
  <c r="L10168" i="10"/>
  <c r="L10169" i="10"/>
  <c r="L10170" i="10"/>
  <c r="L10171" i="10"/>
  <c r="L10172" i="10"/>
  <c r="L10173" i="10"/>
  <c r="L10174" i="10"/>
  <c r="L10175" i="10"/>
  <c r="L10176" i="10"/>
  <c r="L10177" i="10"/>
  <c r="L10178" i="10"/>
  <c r="L10179" i="10"/>
  <c r="L10180" i="10"/>
  <c r="L10181" i="10"/>
  <c r="L10182" i="10"/>
  <c r="L10183" i="10"/>
  <c r="L10184" i="10"/>
  <c r="L10185" i="10"/>
  <c r="L10186" i="10"/>
  <c r="L10187" i="10"/>
  <c r="L10188" i="10"/>
  <c r="L10189" i="10"/>
  <c r="L10190" i="10"/>
  <c r="L10191" i="10"/>
  <c r="L10192" i="10"/>
  <c r="L10193" i="10"/>
  <c r="L10194" i="10"/>
  <c r="L10195" i="10"/>
  <c r="L10196" i="10"/>
  <c r="L10197" i="10"/>
  <c r="L10198" i="10"/>
  <c r="L10199" i="10"/>
  <c r="L10200" i="10"/>
  <c r="L10201" i="10"/>
  <c r="L10202" i="10"/>
  <c r="L10203" i="10"/>
  <c r="L10204" i="10"/>
  <c r="L10205" i="10"/>
  <c r="L10206" i="10"/>
  <c r="L10207" i="10"/>
  <c r="L10208" i="10"/>
  <c r="L10209" i="10"/>
  <c r="L10210" i="10"/>
  <c r="L10211" i="10"/>
  <c r="L10212" i="10"/>
  <c r="L10213" i="10"/>
  <c r="L10214" i="10"/>
  <c r="L10215" i="10"/>
  <c r="L10216" i="10"/>
  <c r="L10217" i="10"/>
  <c r="L10218" i="10"/>
  <c r="L10219" i="10"/>
  <c r="L10220" i="10"/>
  <c r="L10221" i="10"/>
  <c r="L10222" i="10"/>
  <c r="L10223" i="10"/>
  <c r="L10224" i="10"/>
  <c r="L10225" i="10"/>
  <c r="L10226" i="10"/>
  <c r="L10227" i="10"/>
  <c r="L10228" i="10"/>
  <c r="L10229" i="10"/>
  <c r="L10230" i="10"/>
  <c r="L10231" i="10"/>
  <c r="L10232" i="10"/>
  <c r="L10233" i="10"/>
  <c r="L10234" i="10"/>
  <c r="L10235" i="10"/>
  <c r="L10236" i="10"/>
  <c r="L10237" i="10"/>
  <c r="L10238" i="10"/>
  <c r="L10239" i="10"/>
  <c r="L10240" i="10"/>
  <c r="L10241" i="10"/>
  <c r="L10242" i="10"/>
  <c r="L10243" i="10"/>
  <c r="L10244" i="10"/>
  <c r="L10245" i="10"/>
  <c r="L10246" i="10"/>
  <c r="L10247" i="10"/>
  <c r="L10248" i="10"/>
  <c r="L10249" i="10"/>
  <c r="L10250" i="10"/>
  <c r="L10251" i="10"/>
  <c r="L10252" i="10"/>
  <c r="L10253" i="10"/>
  <c r="L10254" i="10"/>
  <c r="L10255" i="10"/>
  <c r="L10256" i="10"/>
  <c r="L10257" i="10"/>
  <c r="L10258" i="10"/>
  <c r="L10259" i="10"/>
  <c r="L10260" i="10"/>
  <c r="L10261" i="10"/>
  <c r="L10262" i="10"/>
  <c r="L10263" i="10"/>
  <c r="L10264" i="10"/>
  <c r="L10265" i="10"/>
  <c r="L10266" i="10"/>
  <c r="L10267" i="10"/>
  <c r="L10268" i="10"/>
  <c r="L10269" i="10"/>
  <c r="L10270" i="10"/>
  <c r="L10271" i="10"/>
  <c r="L10272" i="10"/>
  <c r="L10273" i="10"/>
  <c r="L10274" i="10"/>
  <c r="L10275" i="10"/>
  <c r="L10276" i="10"/>
  <c r="L10277" i="10"/>
  <c r="L10278" i="10"/>
  <c r="L10279" i="10"/>
  <c r="L10280" i="10"/>
  <c r="L10281" i="10"/>
  <c r="L10282" i="10"/>
  <c r="L10283" i="10"/>
  <c r="L10284" i="10"/>
  <c r="L10285" i="10"/>
  <c r="L10286" i="10"/>
  <c r="L10287" i="10"/>
  <c r="L10288" i="10"/>
  <c r="L10289" i="10"/>
  <c r="L10290" i="10"/>
  <c r="L10291" i="10"/>
  <c r="L10292" i="10"/>
  <c r="L10293" i="10"/>
  <c r="L10294" i="10"/>
  <c r="L10295" i="10"/>
  <c r="L10296" i="10"/>
  <c r="L10297" i="10"/>
  <c r="L10298" i="10"/>
  <c r="L10299" i="10"/>
  <c r="L10300" i="10"/>
  <c r="L10301" i="10"/>
  <c r="L10302" i="10"/>
  <c r="L10303" i="10"/>
  <c r="L10304" i="10"/>
  <c r="L10305" i="10"/>
  <c r="L10306" i="10"/>
  <c r="L10307" i="10"/>
  <c r="L10308" i="10"/>
  <c r="L10309" i="10"/>
  <c r="L10310" i="10"/>
  <c r="L10311" i="10"/>
  <c r="L10312" i="10"/>
  <c r="L10313" i="10"/>
  <c r="L10314" i="10"/>
  <c r="L10315" i="10"/>
  <c r="L10316" i="10"/>
  <c r="L10317" i="10"/>
  <c r="L10318" i="10"/>
  <c r="L10319" i="10"/>
  <c r="L10320" i="10"/>
  <c r="L10321" i="10"/>
  <c r="L10322" i="10"/>
  <c r="L10323" i="10"/>
  <c r="L10324" i="10"/>
  <c r="L10325" i="10"/>
  <c r="L10326" i="10"/>
  <c r="L10327" i="10"/>
  <c r="L10328" i="10"/>
  <c r="L10329" i="10"/>
  <c r="L10330" i="10"/>
  <c r="L10331" i="10"/>
  <c r="L10332" i="10"/>
  <c r="L10333" i="10"/>
  <c r="L10334" i="10"/>
  <c r="L10335" i="10"/>
  <c r="L10336" i="10"/>
  <c r="L10337" i="10"/>
  <c r="L10338" i="10"/>
  <c r="L10339" i="10"/>
  <c r="L10340" i="10"/>
  <c r="L10341" i="10"/>
  <c r="L10342" i="10"/>
  <c r="L10343" i="10"/>
  <c r="L10344" i="10"/>
  <c r="L10345" i="10"/>
  <c r="L10346" i="10"/>
  <c r="L10347" i="10"/>
  <c r="L10348" i="10"/>
  <c r="L10349" i="10"/>
  <c r="L10350" i="10"/>
  <c r="L10351" i="10"/>
  <c r="L10352" i="10"/>
  <c r="L10353" i="10"/>
  <c r="L10354" i="10"/>
  <c r="L10355" i="10"/>
  <c r="L10356" i="10"/>
  <c r="L10357" i="10"/>
  <c r="L10358" i="10"/>
  <c r="L10359" i="10"/>
  <c r="L10360" i="10"/>
  <c r="L10361" i="10"/>
  <c r="L10362" i="10"/>
  <c r="L10363" i="10"/>
  <c r="L10364" i="10"/>
  <c r="L10365" i="10"/>
  <c r="L10366" i="10"/>
  <c r="L10367" i="10"/>
  <c r="L10368" i="10"/>
  <c r="L10369" i="10"/>
  <c r="L10370" i="10"/>
  <c r="L10371" i="10"/>
  <c r="L10372" i="10"/>
  <c r="L10373" i="10"/>
  <c r="L10374" i="10"/>
  <c r="L10375" i="10"/>
  <c r="L10376" i="10"/>
  <c r="L10377" i="10"/>
  <c r="L10378" i="10"/>
  <c r="L10379" i="10"/>
  <c r="L10380" i="10"/>
  <c r="L10381" i="10"/>
  <c r="L10382" i="10"/>
  <c r="L10383" i="10"/>
  <c r="L10384" i="10"/>
  <c r="L10385" i="10"/>
  <c r="L10386" i="10"/>
  <c r="L10387" i="10"/>
  <c r="L10388" i="10"/>
  <c r="L10389" i="10"/>
  <c r="L10390" i="10"/>
  <c r="L10391" i="10"/>
  <c r="L10392" i="10"/>
  <c r="L10393" i="10"/>
  <c r="L10394" i="10"/>
  <c r="L10395" i="10"/>
  <c r="L10396" i="10"/>
  <c r="L10397" i="10"/>
  <c r="L10398" i="10"/>
  <c r="L10399" i="10"/>
  <c r="L10400" i="10"/>
  <c r="L10401" i="10"/>
  <c r="L10402" i="10"/>
  <c r="L10403" i="10"/>
  <c r="L10404" i="10"/>
  <c r="L10405" i="10"/>
  <c r="L10406" i="10"/>
  <c r="L10407" i="10"/>
  <c r="L10408" i="10"/>
  <c r="L10409" i="10"/>
  <c r="L10410" i="10"/>
  <c r="L10411" i="10"/>
  <c r="L10412" i="10"/>
  <c r="L10413" i="10"/>
  <c r="L10414" i="10"/>
  <c r="L10415" i="10"/>
  <c r="L10416" i="10"/>
  <c r="L10417" i="10"/>
  <c r="L10418" i="10"/>
  <c r="L10419" i="10"/>
  <c r="L10420" i="10"/>
  <c r="L10421" i="10"/>
  <c r="L10422" i="10"/>
  <c r="L10423" i="10"/>
  <c r="L10424" i="10"/>
  <c r="L10425" i="10"/>
  <c r="L10426" i="10"/>
  <c r="L10427" i="10"/>
  <c r="L10428" i="10"/>
  <c r="L10429" i="10"/>
  <c r="L10430" i="10"/>
  <c r="L10431" i="10"/>
  <c r="L10432" i="10"/>
  <c r="L10433" i="10"/>
  <c r="L10434" i="10"/>
  <c r="L10435" i="10"/>
  <c r="L10436" i="10"/>
  <c r="L10437" i="10"/>
  <c r="L10438" i="10"/>
  <c r="L10439" i="10"/>
  <c r="L10440" i="10"/>
  <c r="L10441" i="10"/>
  <c r="L10442" i="10"/>
  <c r="L10443" i="10"/>
  <c r="L10444" i="10"/>
  <c r="L10445" i="10"/>
  <c r="L10446" i="10"/>
  <c r="L10447" i="10"/>
  <c r="L10448" i="10"/>
  <c r="L10449" i="10"/>
  <c r="L10450" i="10"/>
  <c r="L10451" i="10"/>
  <c r="L10452" i="10"/>
  <c r="L10453" i="10"/>
  <c r="L10454" i="10"/>
  <c r="L10455" i="10"/>
  <c r="L10456" i="10"/>
  <c r="L10457" i="10"/>
  <c r="L10458" i="10"/>
  <c r="L10459" i="10"/>
  <c r="L10460" i="10"/>
  <c r="L10461" i="10"/>
  <c r="L10462" i="10"/>
  <c r="L10463" i="10"/>
  <c r="L10464" i="10"/>
  <c r="L10465" i="10"/>
  <c r="L10466" i="10"/>
  <c r="L10467" i="10"/>
  <c r="L10468" i="10"/>
  <c r="L10469" i="10"/>
  <c r="L10470" i="10"/>
  <c r="L10471" i="10"/>
  <c r="L10472" i="10"/>
  <c r="L10473" i="10"/>
  <c r="L10474" i="10"/>
  <c r="L10475" i="10"/>
  <c r="L10476" i="10"/>
  <c r="L10477" i="10"/>
  <c r="L10478" i="10"/>
  <c r="L10479" i="10"/>
  <c r="L10480" i="10"/>
  <c r="L10481" i="10"/>
  <c r="L10482" i="10"/>
  <c r="L10483" i="10"/>
  <c r="L10484" i="10"/>
  <c r="L10485" i="10"/>
  <c r="L10486" i="10"/>
  <c r="L10487" i="10"/>
  <c r="L10488" i="10"/>
  <c r="L10489" i="10"/>
  <c r="L10490" i="10"/>
  <c r="L10491" i="10"/>
  <c r="L10492" i="10"/>
  <c r="L10493" i="10"/>
  <c r="L10494" i="10"/>
  <c r="L10495" i="10"/>
  <c r="L10496" i="10"/>
  <c r="L10497" i="10"/>
  <c r="L10498" i="10"/>
  <c r="L10499" i="10"/>
  <c r="L10500" i="10"/>
  <c r="L10501" i="10"/>
  <c r="L10502" i="10"/>
  <c r="L10503" i="10"/>
  <c r="L10504" i="10"/>
  <c r="L10505" i="10"/>
  <c r="L10506" i="10"/>
  <c r="L10507" i="10"/>
  <c r="L10508" i="10"/>
  <c r="L10509" i="10"/>
  <c r="L10510" i="10"/>
  <c r="L10511" i="10"/>
  <c r="L10512" i="10"/>
  <c r="L10513" i="10"/>
  <c r="L10514" i="10"/>
  <c r="L10515" i="10"/>
  <c r="L10516" i="10"/>
  <c r="L10517" i="10"/>
  <c r="L10518" i="10"/>
  <c r="L10519" i="10"/>
  <c r="L10520" i="10"/>
  <c r="L10521" i="10"/>
  <c r="L10522" i="10"/>
  <c r="L10523" i="10"/>
  <c r="L10524" i="10"/>
  <c r="L10525" i="10"/>
  <c r="L10526" i="10"/>
  <c r="L10527" i="10"/>
  <c r="L10528" i="10"/>
  <c r="L10529" i="10"/>
  <c r="L10530" i="10"/>
  <c r="L10531" i="10"/>
  <c r="L10532" i="10"/>
  <c r="L10533" i="10"/>
  <c r="L10534" i="10"/>
  <c r="L10535" i="10"/>
  <c r="L10536" i="10"/>
  <c r="L10537" i="10"/>
  <c r="L10538" i="10"/>
  <c r="L10539" i="10"/>
  <c r="L10540" i="10"/>
  <c r="L10541" i="10"/>
  <c r="L10542" i="10"/>
  <c r="L10543" i="10"/>
  <c r="L10544" i="10"/>
  <c r="L10545" i="10"/>
  <c r="L10546" i="10"/>
  <c r="L10547" i="10"/>
  <c r="L10548" i="10"/>
  <c r="L10549" i="10"/>
  <c r="L10550" i="10"/>
  <c r="L10551" i="10"/>
  <c r="L10552" i="10"/>
  <c r="L10553" i="10"/>
  <c r="L10554" i="10"/>
  <c r="L10555" i="10"/>
  <c r="L10556" i="10"/>
  <c r="L10557" i="10"/>
  <c r="L10558" i="10"/>
  <c r="L10559" i="10"/>
  <c r="L10560" i="10"/>
  <c r="L10561" i="10"/>
  <c r="L10562" i="10"/>
  <c r="L10563" i="10"/>
  <c r="L10564" i="10"/>
  <c r="L10565" i="10"/>
  <c r="L10566" i="10"/>
  <c r="L10567" i="10"/>
  <c r="L10568" i="10"/>
  <c r="L10569" i="10"/>
  <c r="L10570" i="10"/>
  <c r="L10571" i="10"/>
  <c r="L10572" i="10"/>
  <c r="L10573" i="10"/>
  <c r="L10574" i="10"/>
  <c r="L10575" i="10"/>
  <c r="L10576" i="10"/>
  <c r="L10577" i="10"/>
  <c r="L10578" i="10"/>
  <c r="L10579" i="10"/>
  <c r="L10580" i="10"/>
  <c r="L10581" i="10"/>
  <c r="L10582" i="10"/>
  <c r="L10583" i="10"/>
  <c r="L10584" i="10"/>
  <c r="L10585" i="10"/>
  <c r="L10586" i="10"/>
  <c r="L10587" i="10"/>
  <c r="L10588" i="10"/>
  <c r="L10589" i="10"/>
  <c r="L10590" i="10"/>
  <c r="L10591" i="10"/>
  <c r="L10592" i="10"/>
  <c r="L10593" i="10"/>
  <c r="L10594" i="10"/>
  <c r="L10595" i="10"/>
  <c r="L10596" i="10"/>
  <c r="L10597" i="10"/>
  <c r="L10598" i="10"/>
  <c r="L10599" i="10"/>
  <c r="L10600" i="10"/>
  <c r="L10601" i="10"/>
  <c r="L10602" i="10"/>
  <c r="L10603" i="10"/>
  <c r="L10604" i="10"/>
  <c r="L10605" i="10"/>
  <c r="L10606" i="10"/>
  <c r="L10607" i="10"/>
  <c r="L10608" i="10"/>
  <c r="L10609" i="10"/>
  <c r="L10610" i="10"/>
  <c r="L10611" i="10"/>
  <c r="L10612" i="10"/>
  <c r="L10613" i="10"/>
  <c r="L10614" i="10"/>
  <c r="L10615" i="10"/>
  <c r="L10616" i="10"/>
  <c r="L10617" i="10"/>
  <c r="L10618" i="10"/>
  <c r="L10619" i="10"/>
  <c r="L10620" i="10"/>
  <c r="L10621" i="10"/>
  <c r="L10622" i="10"/>
  <c r="L10623" i="10"/>
  <c r="L10624" i="10"/>
  <c r="L10625" i="10"/>
  <c r="L10626" i="10"/>
  <c r="L10627" i="10"/>
  <c r="L10628" i="10"/>
  <c r="L10629" i="10"/>
  <c r="L10630" i="10"/>
  <c r="L10631" i="10"/>
  <c r="L10632" i="10"/>
  <c r="L10633" i="10"/>
  <c r="L10634" i="10"/>
  <c r="L10635" i="10"/>
  <c r="L10636" i="10"/>
  <c r="L10637" i="10"/>
  <c r="L10638" i="10"/>
  <c r="L10639" i="10"/>
  <c r="L10640" i="10"/>
  <c r="L10641" i="10"/>
  <c r="L10642" i="10"/>
  <c r="L10643" i="10"/>
  <c r="L10644" i="10"/>
  <c r="L10645" i="10"/>
  <c r="L10646" i="10"/>
  <c r="L10647" i="10"/>
  <c r="L10648" i="10"/>
  <c r="L10649" i="10"/>
  <c r="L10650" i="10"/>
  <c r="L10651" i="10"/>
  <c r="L10652" i="10"/>
  <c r="L10653" i="10"/>
  <c r="L10654" i="10"/>
  <c r="L10655" i="10"/>
  <c r="L10656" i="10"/>
  <c r="L10657" i="10"/>
  <c r="L10658" i="10"/>
  <c r="L10659" i="10"/>
  <c r="L10660" i="10"/>
  <c r="L10661" i="10"/>
  <c r="L10662" i="10"/>
  <c r="L10663" i="10"/>
  <c r="L10664" i="10"/>
  <c r="L10665" i="10"/>
  <c r="L10666" i="10"/>
  <c r="L10667" i="10"/>
  <c r="L10668" i="10"/>
  <c r="L10669" i="10"/>
  <c r="L10670" i="10"/>
  <c r="L10671" i="10"/>
  <c r="L10672" i="10"/>
  <c r="L10673" i="10"/>
  <c r="L10674" i="10"/>
  <c r="L10675" i="10"/>
  <c r="L10676" i="10"/>
  <c r="L10677" i="10"/>
  <c r="L10678" i="10"/>
  <c r="L10679" i="10"/>
  <c r="L10680" i="10"/>
  <c r="L10681" i="10"/>
  <c r="L10682" i="10"/>
  <c r="L10683" i="10"/>
  <c r="L10684" i="10"/>
  <c r="L10685" i="10"/>
  <c r="L10686" i="10"/>
  <c r="L10687" i="10"/>
  <c r="L10688" i="10"/>
  <c r="L10689" i="10"/>
  <c r="L10690" i="10"/>
  <c r="L10691" i="10"/>
  <c r="L10692" i="10"/>
  <c r="L10693" i="10"/>
  <c r="L10694" i="10"/>
  <c r="L10695" i="10"/>
  <c r="L10696" i="10"/>
  <c r="L10697" i="10"/>
  <c r="L10698" i="10"/>
  <c r="L10699" i="10"/>
  <c r="L10700" i="10"/>
  <c r="L10701" i="10"/>
  <c r="L10702" i="10"/>
  <c r="L10703" i="10"/>
  <c r="L10704" i="10"/>
  <c r="L10705" i="10"/>
  <c r="L10706" i="10"/>
  <c r="L10707" i="10"/>
  <c r="L10708" i="10"/>
  <c r="L10709" i="10"/>
  <c r="L10710" i="10"/>
  <c r="L10711" i="10"/>
  <c r="L10712" i="10"/>
  <c r="L10713" i="10"/>
  <c r="L10714" i="10"/>
  <c r="L10715" i="10"/>
  <c r="L10716" i="10"/>
  <c r="L10717" i="10"/>
  <c r="L10718" i="10"/>
  <c r="L10719" i="10"/>
  <c r="L10720" i="10"/>
  <c r="L10721" i="10"/>
  <c r="L10722" i="10"/>
  <c r="L10723" i="10"/>
  <c r="L10724" i="10"/>
  <c r="L10725" i="10"/>
  <c r="L10726" i="10"/>
  <c r="L10727" i="10"/>
  <c r="L10728" i="10"/>
  <c r="L10729" i="10"/>
  <c r="L10730" i="10"/>
  <c r="L10731" i="10"/>
  <c r="L10732" i="10"/>
  <c r="L10733" i="10"/>
  <c r="L10734" i="10"/>
  <c r="L10735" i="10"/>
  <c r="L10736" i="10"/>
  <c r="L10737" i="10"/>
  <c r="L10738" i="10"/>
  <c r="L10739" i="10"/>
  <c r="L10740" i="10"/>
  <c r="L10741" i="10"/>
  <c r="L10742" i="10"/>
  <c r="L10743" i="10"/>
  <c r="L10744" i="10"/>
  <c r="L10745" i="10"/>
  <c r="L10746" i="10"/>
  <c r="L10747" i="10"/>
  <c r="L10748" i="10"/>
  <c r="L10749" i="10"/>
  <c r="L10750" i="10"/>
  <c r="L10751" i="10"/>
  <c r="L10752" i="10"/>
  <c r="L10753" i="10"/>
  <c r="L10754" i="10"/>
  <c r="L10755" i="10"/>
  <c r="L10756" i="10"/>
  <c r="L10757" i="10"/>
  <c r="L10758" i="10"/>
  <c r="L10759" i="10"/>
  <c r="L10760" i="10"/>
  <c r="L10761" i="10"/>
  <c r="L10762" i="10"/>
  <c r="L10763" i="10"/>
  <c r="L10764" i="10"/>
  <c r="L10765" i="10"/>
  <c r="L10766" i="10"/>
  <c r="L10767" i="10"/>
  <c r="L10768" i="10"/>
  <c r="L10769" i="10"/>
  <c r="L10770" i="10"/>
  <c r="L10771" i="10"/>
  <c r="L10772" i="10"/>
  <c r="L10773" i="10"/>
  <c r="L10774" i="10"/>
  <c r="L10775" i="10"/>
  <c r="L10776" i="10"/>
  <c r="L10777" i="10"/>
  <c r="L10778" i="10"/>
  <c r="L10779" i="10"/>
  <c r="L10780" i="10"/>
  <c r="L10781" i="10"/>
  <c r="L10782" i="10"/>
  <c r="L10783" i="10"/>
  <c r="L10784" i="10"/>
  <c r="L10785" i="10"/>
  <c r="L10786" i="10"/>
  <c r="L10787" i="10"/>
  <c r="L10788" i="10"/>
  <c r="L10789" i="10"/>
  <c r="L10790" i="10"/>
  <c r="L10791" i="10"/>
  <c r="L10792" i="10"/>
  <c r="L10793" i="10"/>
  <c r="L10794" i="10"/>
  <c r="L10795" i="10"/>
  <c r="L10796" i="10"/>
  <c r="L10797" i="10"/>
  <c r="L10798" i="10"/>
  <c r="L10799" i="10"/>
  <c r="L10800" i="10"/>
  <c r="L10801" i="10"/>
  <c r="L10802" i="10"/>
  <c r="L10803" i="10"/>
  <c r="L10804" i="10"/>
  <c r="L10805" i="10"/>
  <c r="L10806" i="10"/>
  <c r="L10807" i="10"/>
  <c r="L10808" i="10"/>
  <c r="L10809" i="10"/>
  <c r="L10810" i="10"/>
  <c r="L10811" i="10"/>
  <c r="L10812" i="10"/>
  <c r="L10813" i="10"/>
  <c r="L10814" i="10"/>
  <c r="L10815" i="10"/>
  <c r="L10816" i="10"/>
  <c r="L10817" i="10"/>
  <c r="L10818" i="10"/>
  <c r="L10819" i="10"/>
  <c r="L10820" i="10"/>
  <c r="L10821" i="10"/>
  <c r="L10822" i="10"/>
  <c r="L10823" i="10"/>
  <c r="L10824" i="10"/>
  <c r="L10825" i="10"/>
  <c r="L10826" i="10"/>
  <c r="L10827" i="10"/>
  <c r="I10828" i="10"/>
  <c r="L10828" i="10" s="1"/>
  <c r="L10829" i="10"/>
  <c r="L10830" i="10"/>
  <c r="L10831" i="10"/>
  <c r="L10832" i="10"/>
  <c r="L10833" i="10"/>
  <c r="L10834" i="10"/>
  <c r="L10835" i="10"/>
  <c r="L10836" i="10"/>
  <c r="L10837" i="10"/>
  <c r="L10838" i="10"/>
  <c r="L10839" i="10"/>
  <c r="L10840" i="10"/>
  <c r="L10841" i="10"/>
  <c r="I10842" i="10"/>
  <c r="L10842" i="10" s="1"/>
  <c r="L10843" i="10"/>
  <c r="L10844" i="10"/>
  <c r="L10845" i="10"/>
  <c r="L10846" i="10"/>
  <c r="L10847" i="10"/>
  <c r="L10848" i="10"/>
  <c r="L10849" i="10"/>
  <c r="L10850" i="10"/>
  <c r="L10851" i="10"/>
  <c r="L10852" i="10"/>
  <c r="L10853" i="10"/>
  <c r="L10854" i="10"/>
  <c r="L10855" i="10"/>
  <c r="L10856" i="10"/>
  <c r="L10857" i="10"/>
  <c r="L10858" i="10"/>
  <c r="L10859" i="10"/>
  <c r="L10860" i="10"/>
  <c r="L10861" i="10"/>
  <c r="L10862" i="10"/>
  <c r="L10863" i="10"/>
  <c r="L10864" i="10"/>
  <c r="L10865" i="10"/>
  <c r="L10866" i="10"/>
  <c r="L10867" i="10"/>
  <c r="L10868" i="10"/>
  <c r="L10869" i="10"/>
  <c r="L10870" i="10"/>
  <c r="L10871" i="10"/>
  <c r="L10872" i="10"/>
  <c r="L10873" i="10"/>
  <c r="L10874" i="10"/>
  <c r="L10875" i="10"/>
  <c r="L10876" i="10"/>
  <c r="L10877" i="10"/>
  <c r="L10878" i="10"/>
  <c r="L10879" i="10"/>
  <c r="L10880" i="10"/>
  <c r="L10881" i="10"/>
  <c r="L10882" i="10"/>
  <c r="L10883" i="10"/>
  <c r="L10884" i="10"/>
  <c r="L10885" i="10"/>
  <c r="L10886" i="10"/>
  <c r="L10887" i="10"/>
  <c r="L10888" i="10"/>
  <c r="L10889" i="10"/>
  <c r="L10890" i="10"/>
  <c r="L10891" i="10"/>
  <c r="L10892" i="10"/>
  <c r="L10893" i="10"/>
  <c r="L10894" i="10"/>
  <c r="L10895" i="10"/>
  <c r="L10896" i="10"/>
  <c r="L10897" i="10"/>
  <c r="L10898" i="10"/>
  <c r="L10899" i="10"/>
  <c r="L10900" i="10"/>
  <c r="L10901" i="10"/>
  <c r="L10902" i="10"/>
  <c r="L10903" i="10"/>
  <c r="L10904" i="10"/>
  <c r="L10905" i="10"/>
  <c r="L10906" i="10"/>
  <c r="L10907" i="10"/>
  <c r="L10908" i="10"/>
  <c r="L10909" i="10"/>
  <c r="L10910" i="10"/>
  <c r="L10911" i="10"/>
  <c r="L10912" i="10"/>
  <c r="L10913" i="10"/>
  <c r="L10914" i="10"/>
  <c r="L10915" i="10"/>
  <c r="L10916" i="10"/>
  <c r="L10917" i="10"/>
  <c r="L10918" i="10"/>
  <c r="L10919" i="10"/>
  <c r="L10920" i="10"/>
  <c r="L10921" i="10"/>
  <c r="L10922" i="10"/>
  <c r="L10923" i="10"/>
  <c r="L10924" i="10"/>
  <c r="L10925" i="10"/>
  <c r="L10926" i="10"/>
  <c r="L10927" i="10"/>
  <c r="L10928" i="10"/>
  <c r="L10929" i="10"/>
  <c r="L10930" i="10"/>
  <c r="L10931" i="10"/>
  <c r="L10932" i="10"/>
  <c r="L10933" i="10"/>
  <c r="L10934" i="10"/>
  <c r="L10935" i="10"/>
  <c r="L10936" i="10"/>
  <c r="L10937" i="10"/>
  <c r="L10938" i="10"/>
  <c r="L10939" i="10"/>
  <c r="L10940" i="10"/>
  <c r="L10941" i="10"/>
  <c r="L10942" i="10"/>
  <c r="L10943" i="10"/>
  <c r="L10944" i="10"/>
  <c r="L10945" i="10"/>
  <c r="L10946" i="10"/>
  <c r="L10947" i="10"/>
  <c r="L10948" i="10"/>
  <c r="L10949" i="10"/>
  <c r="L10950" i="10"/>
  <c r="L10951" i="10"/>
  <c r="L10952" i="10"/>
  <c r="L10953" i="10"/>
  <c r="L10954" i="10"/>
  <c r="L10955" i="10"/>
  <c r="L10956" i="10"/>
  <c r="L10957" i="10"/>
  <c r="L10958" i="10"/>
  <c r="L10959" i="10"/>
  <c r="L10960" i="10"/>
  <c r="L10961" i="10"/>
  <c r="L10962" i="10"/>
  <c r="L10963" i="10"/>
  <c r="L10964" i="10"/>
  <c r="L10965" i="10"/>
  <c r="L10966" i="10"/>
  <c r="L10967" i="10"/>
  <c r="L10968" i="10"/>
  <c r="L10969" i="10"/>
  <c r="L10970" i="10"/>
  <c r="L10971" i="10"/>
  <c r="L10972" i="10"/>
  <c r="L10973" i="10"/>
  <c r="L10974" i="10"/>
  <c r="L10975" i="10"/>
  <c r="L10976" i="10"/>
  <c r="L10977" i="10"/>
  <c r="L10978" i="10"/>
  <c r="L10979" i="10"/>
  <c r="L10980" i="10"/>
  <c r="L10981" i="10"/>
  <c r="L10982" i="10"/>
  <c r="I10983" i="10"/>
  <c r="L10983" i="10"/>
  <c r="L10984" i="10"/>
  <c r="L10985" i="10"/>
  <c r="L10986" i="10"/>
  <c r="L10987" i="10"/>
  <c r="L10988" i="10"/>
  <c r="L10989" i="10"/>
  <c r="L10990" i="10"/>
  <c r="L10991" i="10"/>
  <c r="L10992" i="10"/>
  <c r="L10993" i="10"/>
  <c r="L10994" i="10"/>
  <c r="L10995" i="10"/>
  <c r="L10996" i="10"/>
  <c r="L10997" i="10"/>
  <c r="L10998" i="10"/>
  <c r="L10999" i="10"/>
  <c r="L11000" i="10"/>
  <c r="L11001" i="10"/>
  <c r="L11002" i="10"/>
  <c r="L11003" i="10"/>
  <c r="L11004" i="10"/>
  <c r="L11005" i="10"/>
  <c r="L11006" i="10"/>
  <c r="L11007" i="10"/>
  <c r="L11008" i="10"/>
  <c r="L11009" i="10"/>
  <c r="L11010" i="10"/>
  <c r="L11011" i="10"/>
  <c r="L11012" i="10"/>
  <c r="L11013" i="10"/>
  <c r="L11014" i="10"/>
  <c r="L11015" i="10"/>
  <c r="L11016" i="10"/>
  <c r="L11017" i="10"/>
  <c r="L11018" i="10"/>
  <c r="L11019" i="10"/>
  <c r="L11020" i="10"/>
  <c r="L11021" i="10"/>
  <c r="L11022" i="10"/>
  <c r="L11023" i="10"/>
  <c r="L11024" i="10"/>
  <c r="L11025" i="10"/>
  <c r="L11026" i="10"/>
  <c r="L11027" i="10"/>
  <c r="L11028" i="10"/>
  <c r="L11029" i="10"/>
  <c r="L11030" i="10"/>
  <c r="L11031" i="10"/>
  <c r="L11032" i="10"/>
  <c r="L11033" i="10"/>
  <c r="L11034" i="10"/>
  <c r="L11035" i="10"/>
  <c r="L11036" i="10"/>
  <c r="L11037" i="10"/>
  <c r="L11038" i="10"/>
  <c r="L11039" i="10"/>
  <c r="L11040" i="10"/>
  <c r="L11041" i="10"/>
  <c r="L11042" i="10"/>
  <c r="L11043" i="10"/>
  <c r="L11044" i="10"/>
  <c r="L11045" i="10"/>
  <c r="L11046" i="10"/>
  <c r="L11047" i="10"/>
  <c r="L11048" i="10"/>
  <c r="L11049" i="10"/>
  <c r="L11050" i="10"/>
  <c r="L11051" i="10"/>
  <c r="L11052" i="10"/>
  <c r="L11053" i="10"/>
  <c r="L11054" i="10"/>
  <c r="L11055" i="10"/>
  <c r="L11056" i="10"/>
  <c r="L11057" i="10"/>
  <c r="L11058" i="10"/>
  <c r="L11059" i="10"/>
  <c r="L11060" i="10"/>
  <c r="L11061" i="10"/>
  <c r="L11062" i="10"/>
  <c r="L11063" i="10"/>
  <c r="L11064" i="10"/>
  <c r="L11065" i="10"/>
  <c r="L11066" i="10"/>
  <c r="L11067" i="10"/>
  <c r="L11068" i="10"/>
  <c r="L11069" i="10"/>
  <c r="L11070" i="10"/>
  <c r="L11071" i="10"/>
  <c r="L11072" i="10"/>
  <c r="L11073" i="10"/>
  <c r="L11074" i="10"/>
  <c r="L11075" i="10"/>
  <c r="L11076" i="10"/>
  <c r="L11077" i="10"/>
  <c r="L11078" i="10"/>
  <c r="L11079" i="10"/>
  <c r="L11080" i="10"/>
  <c r="L11081" i="10"/>
  <c r="L11082" i="10"/>
  <c r="L11083" i="10"/>
  <c r="L11084" i="10"/>
  <c r="L11085" i="10"/>
  <c r="L11086" i="10"/>
  <c r="L11087" i="10"/>
  <c r="L11088" i="10"/>
  <c r="L11089" i="10"/>
  <c r="L11090" i="10"/>
  <c r="L11091" i="10"/>
  <c r="L11092" i="10"/>
  <c r="L11093" i="10"/>
  <c r="L11094" i="10"/>
  <c r="L11095" i="10"/>
  <c r="L11096" i="10"/>
  <c r="L11097" i="10"/>
  <c r="L11098" i="10"/>
  <c r="L11099" i="10"/>
  <c r="L11100" i="10"/>
  <c r="L11101" i="10"/>
  <c r="L11102" i="10"/>
  <c r="L11103" i="10"/>
  <c r="L11104" i="10"/>
  <c r="L11105" i="10"/>
  <c r="L11106" i="10"/>
  <c r="L11107" i="10"/>
  <c r="L11108" i="10"/>
  <c r="L11109" i="10"/>
  <c r="L11110" i="10"/>
  <c r="L11111" i="10"/>
  <c r="L11112" i="10"/>
  <c r="L11113" i="10"/>
  <c r="L11114" i="10"/>
  <c r="L11115" i="10"/>
  <c r="L11116" i="10"/>
  <c r="L11117" i="10"/>
  <c r="L11118" i="10"/>
  <c r="L11119" i="10"/>
  <c r="L11120" i="10"/>
  <c r="L11121" i="10"/>
  <c r="L11122" i="10"/>
  <c r="L11123" i="10"/>
  <c r="L11124" i="10"/>
  <c r="L11125" i="10"/>
  <c r="L11126" i="10"/>
  <c r="L11127" i="10"/>
  <c r="L11128" i="10"/>
  <c r="L11129" i="10"/>
  <c r="L11130" i="10"/>
  <c r="L11131" i="10"/>
  <c r="L11132" i="10"/>
  <c r="L11133" i="10"/>
  <c r="L11134" i="10"/>
  <c r="L11135" i="10"/>
  <c r="L11136" i="10"/>
  <c r="L11137" i="10"/>
  <c r="L11138" i="10"/>
  <c r="L11139" i="10"/>
  <c r="L11140" i="10"/>
  <c r="L11141" i="10"/>
  <c r="L11142" i="10"/>
  <c r="L11143" i="10"/>
  <c r="L11144" i="10"/>
  <c r="L11145" i="10"/>
  <c r="L11146" i="10"/>
  <c r="L11147" i="10"/>
  <c r="L11148" i="10"/>
  <c r="L11149" i="10"/>
  <c r="L11150" i="10"/>
  <c r="L11151" i="10"/>
  <c r="L11152" i="10"/>
  <c r="L11153" i="10"/>
  <c r="L11154" i="10"/>
  <c r="L11155" i="10"/>
  <c r="L11156" i="10"/>
  <c r="L11157" i="10"/>
  <c r="L11158" i="10"/>
  <c r="L11159" i="10"/>
  <c r="L11160" i="10"/>
  <c r="L11161" i="10"/>
  <c r="L11162" i="10"/>
  <c r="L11163" i="10"/>
  <c r="L11164" i="10"/>
  <c r="L11165" i="10"/>
  <c r="L11166" i="10"/>
  <c r="L11167" i="10"/>
  <c r="L11168" i="10"/>
  <c r="L11169" i="10"/>
  <c r="L11170" i="10"/>
  <c r="L11171" i="10"/>
  <c r="L11172" i="10"/>
  <c r="L11173" i="10"/>
  <c r="L11174" i="10"/>
  <c r="L11175" i="10"/>
  <c r="L11176" i="10"/>
  <c r="L11177" i="10"/>
  <c r="L11178" i="10"/>
  <c r="L11179" i="10"/>
  <c r="L11180" i="10"/>
  <c r="L11181" i="10"/>
  <c r="L11182" i="10"/>
  <c r="L11183" i="10"/>
  <c r="L11184" i="10"/>
  <c r="L11185" i="10"/>
  <c r="L11186" i="10"/>
  <c r="L11187" i="10"/>
  <c r="L11188" i="10"/>
  <c r="L11189" i="10"/>
  <c r="L11190" i="10"/>
  <c r="L11191" i="10"/>
  <c r="L11192" i="10"/>
  <c r="L11193" i="10"/>
  <c r="L11194" i="10"/>
  <c r="L11195" i="10"/>
  <c r="L11196" i="10"/>
  <c r="L11197" i="10"/>
  <c r="L11198" i="10"/>
  <c r="L11199" i="10"/>
  <c r="L11200" i="10"/>
  <c r="L11201" i="10"/>
  <c r="L11202" i="10"/>
  <c r="L11203" i="10"/>
  <c r="L11204" i="10"/>
  <c r="L11205" i="10"/>
  <c r="L11206" i="10"/>
  <c r="L11207" i="10"/>
  <c r="L11208" i="10"/>
  <c r="L11209" i="10"/>
  <c r="L11210" i="10"/>
  <c r="L11211" i="10"/>
  <c r="L11212" i="10"/>
  <c r="L11213" i="10"/>
  <c r="L11214" i="10"/>
  <c r="L11215" i="10"/>
  <c r="L11216" i="10"/>
  <c r="L11217" i="10"/>
  <c r="L11218" i="10"/>
  <c r="L11219" i="10"/>
  <c r="L11220" i="10"/>
  <c r="L11221" i="10"/>
  <c r="L11222" i="10"/>
  <c r="L11223" i="10"/>
  <c r="L11224" i="10"/>
  <c r="L11225" i="10"/>
  <c r="L11226" i="10"/>
  <c r="L11227" i="10"/>
  <c r="L11228" i="10"/>
  <c r="L11229" i="10"/>
  <c r="L11230" i="10"/>
  <c r="L11231" i="10"/>
  <c r="L11232" i="10"/>
  <c r="L11233" i="10"/>
  <c r="L11234" i="10"/>
  <c r="L11235" i="10"/>
  <c r="L11236" i="10"/>
  <c r="L11237" i="10"/>
  <c r="L11238" i="10"/>
  <c r="L11239" i="10"/>
  <c r="L11240" i="10"/>
  <c r="L11241" i="10"/>
  <c r="L11242" i="10"/>
  <c r="L11243" i="10"/>
  <c r="L11244" i="10"/>
  <c r="L11245" i="10"/>
  <c r="L11246" i="10"/>
  <c r="L11247" i="10"/>
  <c r="L11248" i="10"/>
  <c r="L11249" i="10"/>
  <c r="L11250" i="10"/>
  <c r="L11251" i="10"/>
  <c r="L11252" i="10"/>
  <c r="L11253" i="10"/>
  <c r="L11254" i="10"/>
  <c r="L11255" i="10"/>
  <c r="L11256" i="10"/>
  <c r="L11257" i="10"/>
  <c r="L11258" i="10"/>
  <c r="L11259" i="10"/>
  <c r="L11260" i="10"/>
  <c r="L11261" i="10"/>
  <c r="L11262" i="10"/>
  <c r="L11263" i="10"/>
  <c r="L11264" i="10"/>
  <c r="L11265" i="10"/>
  <c r="L11266" i="10"/>
  <c r="L11267" i="10"/>
  <c r="L11268" i="10"/>
  <c r="L11269" i="10"/>
  <c r="L11270" i="10"/>
  <c r="L11271" i="10"/>
  <c r="L11272" i="10"/>
  <c r="L11273" i="10"/>
  <c r="L11274" i="10"/>
  <c r="L11275" i="10"/>
  <c r="L11276" i="10"/>
  <c r="L11277" i="10"/>
  <c r="L11278" i="10"/>
  <c r="L11279" i="10"/>
  <c r="L11280" i="10"/>
  <c r="L11281" i="10"/>
  <c r="L11282" i="10"/>
  <c r="L11283" i="10"/>
  <c r="L11284" i="10"/>
  <c r="L11285" i="10"/>
  <c r="L11286" i="10"/>
  <c r="L11287" i="10"/>
  <c r="L11288" i="10"/>
  <c r="L11289" i="10"/>
  <c r="L11290" i="10"/>
  <c r="L11291" i="10"/>
  <c r="L11292" i="10"/>
  <c r="L11293" i="10"/>
  <c r="L11294" i="10"/>
  <c r="L11295" i="10"/>
  <c r="L11296" i="10"/>
  <c r="L11297" i="10"/>
  <c r="L11298" i="10"/>
  <c r="L11299" i="10"/>
  <c r="L11300" i="10"/>
  <c r="L11301" i="10"/>
  <c r="L11302" i="10"/>
  <c r="L11303" i="10"/>
  <c r="L11304" i="10"/>
  <c r="L11305" i="10"/>
  <c r="L11306" i="10"/>
  <c r="L11307" i="10"/>
  <c r="L11308" i="10"/>
  <c r="L11309" i="10"/>
  <c r="L11310" i="10"/>
  <c r="L11311" i="10"/>
  <c r="L11312" i="10"/>
  <c r="L11313" i="10"/>
  <c r="L11314" i="10"/>
  <c r="L11315" i="10"/>
  <c r="L11316" i="10"/>
  <c r="L11317" i="10"/>
  <c r="L11318" i="10"/>
  <c r="L11319" i="10"/>
  <c r="L11320" i="10"/>
  <c r="L11321" i="10"/>
  <c r="L11322" i="10"/>
  <c r="L11323" i="10"/>
  <c r="L11324" i="10"/>
  <c r="L11325" i="10"/>
  <c r="L11326" i="10"/>
  <c r="L11327" i="10"/>
  <c r="L11328" i="10"/>
  <c r="L11329" i="10"/>
  <c r="L11330" i="10"/>
  <c r="L11331" i="10"/>
  <c r="L11332" i="10"/>
  <c r="I11333" i="10"/>
  <c r="L11333" i="10" s="1"/>
  <c r="L11334" i="10"/>
  <c r="L11335" i="10"/>
  <c r="L11336" i="10"/>
  <c r="L11337" i="10"/>
  <c r="L11338" i="10"/>
  <c r="L11339" i="10"/>
  <c r="L11340" i="10"/>
  <c r="L11341" i="10"/>
  <c r="L11342" i="10"/>
  <c r="L11343" i="10"/>
  <c r="L11344" i="10"/>
  <c r="L11345" i="10"/>
  <c r="L11346" i="10"/>
  <c r="L11347" i="10"/>
  <c r="L11348" i="10"/>
  <c r="L11349" i="10"/>
  <c r="L11350" i="10"/>
  <c r="L11351" i="10"/>
  <c r="L11352" i="10"/>
  <c r="L11353" i="10"/>
  <c r="L11354" i="10"/>
  <c r="L11355" i="10"/>
  <c r="L11356" i="10"/>
  <c r="L11357" i="10"/>
  <c r="L11358" i="10"/>
  <c r="L11359" i="10"/>
  <c r="L11360" i="10"/>
  <c r="L11361" i="10"/>
  <c r="L11362" i="10"/>
  <c r="L11363" i="10"/>
  <c r="L11364" i="10"/>
  <c r="L11365" i="10"/>
  <c r="L11366" i="10"/>
  <c r="L11367" i="10"/>
  <c r="L11368" i="10"/>
  <c r="L11369" i="10"/>
  <c r="L11370" i="10"/>
  <c r="L11371" i="10"/>
  <c r="L11372" i="10"/>
  <c r="L11373" i="10"/>
  <c r="L11374" i="10"/>
  <c r="L11375" i="10"/>
  <c r="L11376" i="10"/>
  <c r="L11377" i="10"/>
  <c r="L11378" i="10"/>
  <c r="L11379" i="10"/>
  <c r="L11380" i="10"/>
  <c r="L11381" i="10"/>
  <c r="L11382" i="10"/>
  <c r="L11383" i="10"/>
  <c r="L11384" i="10"/>
  <c r="L11385" i="10"/>
  <c r="L11386" i="10"/>
  <c r="L11387" i="10"/>
  <c r="L11388" i="10"/>
  <c r="L11389" i="10"/>
  <c r="L11390" i="10"/>
  <c r="L11391" i="10"/>
  <c r="L11392" i="10"/>
  <c r="L11393" i="10"/>
  <c r="L11394" i="10"/>
  <c r="L11395" i="10"/>
  <c r="L11396" i="10"/>
  <c r="L11397" i="10"/>
  <c r="L11398" i="10"/>
  <c r="L11399" i="10"/>
  <c r="L11400" i="10"/>
  <c r="L11401" i="10"/>
  <c r="L11402" i="10"/>
  <c r="L11403" i="10"/>
  <c r="L11404" i="10"/>
  <c r="L11405" i="10"/>
  <c r="L11406" i="10"/>
  <c r="L11407" i="10"/>
  <c r="L11408" i="10"/>
  <c r="L11409" i="10"/>
  <c r="L11410" i="10"/>
  <c r="L11411" i="10"/>
  <c r="L11412" i="10"/>
  <c r="L11413" i="10"/>
  <c r="L11414" i="10"/>
  <c r="L11415" i="10"/>
  <c r="I11416" i="10"/>
  <c r="L11416" i="10"/>
  <c r="I11417" i="10"/>
  <c r="L11417" i="10"/>
  <c r="L11418" i="10"/>
  <c r="L11419" i="10"/>
  <c r="L11420" i="10"/>
  <c r="L11421" i="10"/>
  <c r="L11422" i="10"/>
  <c r="L11423" i="10"/>
  <c r="L11424" i="10"/>
  <c r="L11425" i="10"/>
  <c r="L11426" i="10"/>
  <c r="L11427" i="10"/>
  <c r="L11428" i="10"/>
  <c r="L11429" i="10"/>
  <c r="L11430" i="10"/>
  <c r="L11431" i="10"/>
  <c r="L11432" i="10"/>
  <c r="L11433" i="10"/>
  <c r="L11434" i="10"/>
  <c r="L11435" i="10"/>
  <c r="L11436" i="10"/>
  <c r="L11437" i="10"/>
  <c r="L11438" i="10"/>
  <c r="L11439" i="10"/>
  <c r="L11440" i="10"/>
  <c r="L11441" i="10"/>
  <c r="L11442" i="10"/>
  <c r="L11443" i="10"/>
  <c r="L11444" i="10"/>
  <c r="L11445" i="10"/>
  <c r="L11446" i="10"/>
  <c r="L11447" i="10"/>
  <c r="L11448" i="10"/>
  <c r="L11449" i="10"/>
  <c r="L11450" i="10"/>
  <c r="L11451" i="10"/>
  <c r="L11452" i="10"/>
  <c r="L11453" i="10"/>
  <c r="L11454" i="10"/>
  <c r="L11455" i="10"/>
  <c r="L11456" i="10"/>
  <c r="L11457" i="10"/>
  <c r="L11458" i="10"/>
  <c r="L11459" i="10"/>
  <c r="L11460" i="10"/>
  <c r="L11461" i="10"/>
  <c r="L11462" i="10"/>
  <c r="L11463" i="10"/>
  <c r="L11464" i="10"/>
  <c r="L11465" i="10"/>
  <c r="L11466" i="10"/>
  <c r="L11467" i="10"/>
  <c r="L11468" i="10"/>
  <c r="L11469" i="10"/>
  <c r="L11470" i="10"/>
  <c r="L11471" i="10"/>
  <c r="L11472" i="10"/>
  <c r="L11473" i="10"/>
  <c r="L11474" i="10"/>
  <c r="L11475" i="10"/>
  <c r="L11476" i="10"/>
  <c r="L11477" i="10"/>
  <c r="L11478" i="10"/>
  <c r="L11479" i="10"/>
  <c r="L11480" i="10"/>
  <c r="L11481" i="10"/>
  <c r="L11482" i="10"/>
  <c r="L11483" i="10"/>
  <c r="L11484" i="10"/>
  <c r="L11485" i="10"/>
  <c r="L11486" i="10"/>
  <c r="L11487" i="10"/>
  <c r="L11488" i="10"/>
  <c r="L11489" i="10"/>
  <c r="L11490" i="10"/>
  <c r="L11491" i="10"/>
  <c r="L11492" i="10"/>
  <c r="L11493" i="10"/>
  <c r="L11494" i="10"/>
  <c r="L11495" i="10"/>
  <c r="L11496" i="10"/>
  <c r="L11497" i="10"/>
  <c r="L11498" i="10"/>
  <c r="L11499" i="10"/>
  <c r="L11500" i="10"/>
  <c r="L11501" i="10"/>
  <c r="L11502" i="10"/>
  <c r="L11503" i="10"/>
  <c r="L11504" i="10"/>
  <c r="L11505" i="10"/>
  <c r="L11506" i="10"/>
  <c r="L11507" i="10"/>
  <c r="L11508" i="10"/>
  <c r="L11509" i="10"/>
  <c r="L11510" i="10"/>
  <c r="L11511" i="10"/>
  <c r="L11512" i="10"/>
  <c r="L11513" i="10"/>
  <c r="L11514" i="10"/>
  <c r="L11515" i="10"/>
  <c r="L11516" i="10"/>
  <c r="L11517" i="10"/>
  <c r="L11518" i="10"/>
  <c r="L11519" i="10"/>
  <c r="L11520" i="10"/>
  <c r="L11521" i="10"/>
  <c r="L11522" i="10"/>
  <c r="L11523" i="10"/>
  <c r="L11524" i="10"/>
  <c r="L11525" i="10"/>
  <c r="L11526" i="10"/>
  <c r="L11527" i="10"/>
  <c r="L11528" i="10"/>
  <c r="L11529" i="10"/>
  <c r="L11530" i="10"/>
  <c r="L11531" i="10"/>
  <c r="L11532" i="10"/>
  <c r="L11533" i="10"/>
  <c r="L11534" i="10"/>
  <c r="L11535" i="10"/>
  <c r="L11536" i="10"/>
  <c r="L11537" i="10"/>
  <c r="L11538" i="10"/>
  <c r="L11539" i="10"/>
  <c r="L11540" i="10"/>
  <c r="L11541" i="10"/>
  <c r="L11542" i="10"/>
  <c r="L11543" i="10"/>
  <c r="L11544" i="10"/>
  <c r="L11545" i="10"/>
  <c r="L11546" i="10"/>
  <c r="L11547" i="10"/>
  <c r="L11548" i="10"/>
  <c r="L11549" i="10"/>
  <c r="L11550" i="10"/>
  <c r="L11551" i="10"/>
  <c r="L11552" i="10"/>
  <c r="L11553" i="10"/>
  <c r="L11554" i="10"/>
  <c r="L11555" i="10"/>
  <c r="L11556" i="10"/>
  <c r="L11557" i="10"/>
  <c r="L11558" i="10"/>
  <c r="L11559" i="10"/>
  <c r="L11560" i="10"/>
  <c r="L11561" i="10"/>
  <c r="L11562" i="10"/>
  <c r="L11563" i="10"/>
  <c r="L11564" i="10"/>
  <c r="L11565" i="10"/>
  <c r="L11566" i="10"/>
  <c r="L11567" i="10"/>
  <c r="L11568" i="10"/>
  <c r="L11569" i="10"/>
  <c r="L11570" i="10"/>
  <c r="L11571" i="10"/>
  <c r="L11572" i="10"/>
  <c r="L11573" i="10"/>
  <c r="L11574" i="10"/>
  <c r="L11575" i="10"/>
  <c r="L11576" i="10"/>
  <c r="L11577" i="10"/>
  <c r="L11578" i="10"/>
  <c r="L11579" i="10"/>
  <c r="L11580" i="10"/>
  <c r="L11581" i="10"/>
  <c r="L11582" i="10"/>
  <c r="L11583" i="10"/>
  <c r="L11584" i="10"/>
  <c r="L11585" i="10"/>
  <c r="L11586" i="10"/>
  <c r="L11587" i="10"/>
  <c r="L11588" i="10"/>
  <c r="L11589" i="10"/>
  <c r="L11590" i="10"/>
  <c r="L11591" i="10"/>
  <c r="L11592" i="10"/>
  <c r="L11593" i="10"/>
  <c r="L11594" i="10"/>
  <c r="L11595" i="10"/>
  <c r="L11596" i="10"/>
  <c r="L11597" i="10"/>
  <c r="L11598" i="10"/>
  <c r="L11599" i="10"/>
  <c r="L11600" i="10"/>
  <c r="L11601" i="10"/>
  <c r="L11602" i="10"/>
  <c r="L11603" i="10"/>
  <c r="L11604" i="10"/>
  <c r="L11605" i="10"/>
  <c r="L11606" i="10"/>
  <c r="L11607" i="10"/>
  <c r="L11608" i="10"/>
  <c r="L11609" i="10"/>
  <c r="L11610" i="10"/>
  <c r="L11611" i="10"/>
  <c r="L11612" i="10"/>
  <c r="L11613" i="10"/>
  <c r="L11614" i="10"/>
  <c r="L11615" i="10"/>
  <c r="L11616" i="10"/>
  <c r="L11617" i="10"/>
  <c r="L11618" i="10"/>
  <c r="L11619" i="10"/>
  <c r="L11620" i="10"/>
  <c r="L11621" i="10"/>
  <c r="L11622" i="10"/>
  <c r="L11623" i="10"/>
  <c r="L11624" i="10"/>
  <c r="L11625" i="10"/>
  <c r="L11626" i="10"/>
  <c r="L11627" i="10"/>
  <c r="L11628" i="10"/>
  <c r="L11629" i="10"/>
  <c r="L11630" i="10"/>
  <c r="L11631" i="10"/>
  <c r="L11632" i="10"/>
  <c r="L11633" i="10"/>
  <c r="L11634" i="10"/>
  <c r="L11635" i="10"/>
  <c r="L11636" i="10"/>
  <c r="L11637" i="10"/>
  <c r="L11638" i="10"/>
  <c r="L11639" i="10"/>
  <c r="L11640" i="10"/>
  <c r="L11641" i="10"/>
  <c r="L11642" i="10"/>
  <c r="L11643" i="10"/>
  <c r="L11644" i="10"/>
  <c r="L11645" i="10"/>
  <c r="L11646" i="10"/>
  <c r="L11647" i="10"/>
  <c r="L11648" i="10"/>
  <c r="L11649" i="10"/>
  <c r="L11650" i="10"/>
  <c r="L11651" i="10"/>
  <c r="L11652" i="10"/>
  <c r="L11653" i="10"/>
  <c r="L11654" i="10"/>
  <c r="L11655" i="10"/>
  <c r="L11656" i="10"/>
  <c r="L11657" i="10"/>
  <c r="L11658" i="10"/>
  <c r="L11659" i="10"/>
  <c r="L11660" i="10"/>
  <c r="L11661" i="10"/>
  <c r="L11662" i="10"/>
  <c r="L11663" i="10"/>
  <c r="L11664" i="10"/>
  <c r="L11665" i="10"/>
  <c r="L11666" i="10"/>
  <c r="L11667" i="10"/>
  <c r="L11668" i="10"/>
  <c r="L11669" i="10"/>
  <c r="L11670" i="10"/>
  <c r="L11671" i="10"/>
  <c r="L11672" i="10"/>
  <c r="L11673" i="10"/>
  <c r="L11674" i="10"/>
  <c r="L11675" i="10"/>
  <c r="L11676" i="10"/>
  <c r="L11677" i="10"/>
  <c r="L11678" i="10"/>
  <c r="L11679" i="10"/>
  <c r="L11680" i="10"/>
  <c r="L11681" i="10"/>
  <c r="L11682" i="10"/>
  <c r="L11683" i="10"/>
  <c r="L11684" i="10"/>
  <c r="L11685" i="10"/>
  <c r="L11686" i="10"/>
  <c r="L11687" i="10"/>
  <c r="L11688" i="10"/>
  <c r="L11689" i="10"/>
  <c r="L11690" i="10"/>
  <c r="L11691" i="10"/>
  <c r="L11692" i="10"/>
  <c r="L11693" i="10"/>
  <c r="L11694" i="10"/>
  <c r="L11695" i="10"/>
  <c r="L11696" i="10"/>
  <c r="L11697" i="10"/>
  <c r="L11698" i="10"/>
  <c r="L11699" i="10"/>
  <c r="L11700" i="10"/>
  <c r="L11701" i="10"/>
  <c r="L11702" i="10"/>
  <c r="L11703" i="10"/>
  <c r="L11704" i="10"/>
  <c r="L11705" i="10"/>
  <c r="L11706" i="10"/>
  <c r="L11707" i="10"/>
  <c r="L11708" i="10"/>
  <c r="L11709" i="10"/>
  <c r="L11710" i="10"/>
  <c r="L11711" i="10"/>
  <c r="L11712" i="10"/>
  <c r="L11713" i="10"/>
  <c r="L11714" i="10"/>
  <c r="L11715" i="10"/>
  <c r="L11716" i="10"/>
  <c r="L11717" i="10"/>
  <c r="L11718" i="10"/>
  <c r="L11719" i="10"/>
  <c r="L11720" i="10"/>
  <c r="L11721" i="10"/>
  <c r="L11722" i="10"/>
  <c r="L11723" i="10"/>
  <c r="L11724" i="10"/>
  <c r="L11725" i="10"/>
  <c r="L11726" i="10"/>
  <c r="L11727" i="10"/>
  <c r="L11728" i="10"/>
  <c r="L11729" i="10"/>
  <c r="L11730" i="10"/>
  <c r="L11731" i="10"/>
  <c r="L11732" i="10"/>
  <c r="L11733" i="10"/>
  <c r="L11734" i="10"/>
  <c r="L11735" i="10"/>
  <c r="L11736" i="10"/>
  <c r="L11737" i="10"/>
  <c r="L11738" i="10"/>
  <c r="L11739" i="10"/>
  <c r="L11740" i="10"/>
  <c r="L11741" i="10"/>
  <c r="L11742" i="10"/>
  <c r="L11743" i="10"/>
  <c r="L11744" i="10"/>
  <c r="L11745" i="10"/>
  <c r="L11746" i="10"/>
  <c r="L11747" i="10"/>
  <c r="L11748" i="10"/>
  <c r="L11749" i="10"/>
  <c r="L11750" i="10"/>
  <c r="L11751" i="10"/>
  <c r="L11752" i="10"/>
  <c r="L11753" i="10"/>
  <c r="L11754" i="10"/>
  <c r="L11755" i="10"/>
  <c r="L11756" i="10"/>
  <c r="L11757" i="10"/>
  <c r="L11758" i="10"/>
  <c r="L11759" i="10"/>
  <c r="L11760" i="10"/>
  <c r="L11761" i="10"/>
  <c r="L11762" i="10"/>
  <c r="L11763" i="10"/>
  <c r="L11764" i="10"/>
  <c r="L11765" i="10"/>
  <c r="L11766" i="10"/>
  <c r="L11767" i="10"/>
  <c r="L11768" i="10"/>
  <c r="L11769" i="10"/>
  <c r="L11770" i="10"/>
  <c r="L11771" i="10"/>
  <c r="L11772" i="10"/>
  <c r="L11773" i="10"/>
  <c r="L11774" i="10"/>
  <c r="L11775" i="10"/>
  <c r="L11776" i="10"/>
  <c r="L11777" i="10"/>
  <c r="L11778" i="10"/>
  <c r="L11779" i="10"/>
  <c r="L11780" i="10"/>
  <c r="L11781" i="10"/>
  <c r="L11782" i="10"/>
  <c r="L11783" i="10"/>
  <c r="L11784" i="10"/>
  <c r="L11785" i="10"/>
  <c r="L11786" i="10"/>
  <c r="L11787" i="10"/>
  <c r="L11788" i="10"/>
  <c r="L11789" i="10"/>
  <c r="L11790" i="10"/>
  <c r="L11791" i="10"/>
  <c r="L11792" i="10"/>
  <c r="L11793" i="10"/>
  <c r="L11794" i="10"/>
  <c r="L11795" i="10"/>
  <c r="L11796" i="10"/>
  <c r="L11797" i="10"/>
  <c r="L11798" i="10"/>
  <c r="L11799" i="10"/>
  <c r="L11800" i="10"/>
  <c r="L11801" i="10"/>
  <c r="L11802" i="10"/>
  <c r="L11803" i="10"/>
  <c r="L11804" i="10"/>
  <c r="L11805" i="10"/>
  <c r="L11806" i="10"/>
  <c r="L11807" i="10"/>
  <c r="L11808" i="10"/>
  <c r="L11809" i="10"/>
  <c r="L11810" i="10"/>
  <c r="L11811" i="10"/>
  <c r="L11812" i="10"/>
  <c r="L11813" i="10"/>
  <c r="L11814" i="10"/>
  <c r="L11815" i="10"/>
  <c r="L11816" i="10"/>
  <c r="L11817" i="10"/>
  <c r="L11818" i="10"/>
  <c r="L11819" i="10"/>
  <c r="L11820" i="10"/>
  <c r="L11821" i="10"/>
  <c r="L11822" i="10"/>
  <c r="L11823" i="10"/>
  <c r="L11824" i="10"/>
  <c r="L11825" i="10"/>
  <c r="L11826" i="10"/>
  <c r="L11827" i="10"/>
  <c r="L11828" i="10"/>
  <c r="L11829" i="10"/>
  <c r="L11830" i="10"/>
  <c r="L11831" i="10"/>
  <c r="L11832" i="10"/>
  <c r="L11833" i="10"/>
  <c r="L11834" i="10"/>
  <c r="L11835" i="10"/>
  <c r="L11836" i="10"/>
  <c r="L11837" i="10"/>
  <c r="L11838" i="10"/>
  <c r="L11839" i="10"/>
  <c r="L11840" i="10"/>
  <c r="L11841" i="10"/>
  <c r="L11842" i="10"/>
  <c r="L11843" i="10"/>
  <c r="L11844" i="10"/>
  <c r="L11845" i="10"/>
  <c r="L11846" i="10"/>
  <c r="L11847" i="10"/>
  <c r="L11848" i="10"/>
  <c r="L11849" i="10"/>
  <c r="L11850" i="10"/>
  <c r="L11851" i="10"/>
  <c r="L11852" i="10"/>
  <c r="L11853" i="10"/>
  <c r="L11854" i="10"/>
  <c r="L11855" i="10"/>
  <c r="L11856" i="10"/>
  <c r="L11857" i="10"/>
  <c r="L11858" i="10"/>
  <c r="L11859" i="10"/>
  <c r="L11860" i="10"/>
  <c r="L11861" i="10"/>
  <c r="L11862" i="10"/>
  <c r="L11863" i="10"/>
  <c r="L11864" i="10"/>
  <c r="L11865" i="10"/>
  <c r="L11866" i="10"/>
  <c r="L11867" i="10"/>
  <c r="L11868" i="10"/>
  <c r="L11869" i="10"/>
  <c r="L11870" i="10"/>
  <c r="L11871" i="10"/>
  <c r="L11872" i="10"/>
  <c r="L11873" i="10"/>
  <c r="L11874" i="10"/>
  <c r="L11875" i="10"/>
  <c r="L11876" i="10"/>
  <c r="L11877" i="10"/>
  <c r="L11878" i="10"/>
  <c r="L11879" i="10"/>
  <c r="L11880" i="10"/>
  <c r="L11881" i="10"/>
  <c r="L11882" i="10"/>
  <c r="L11883" i="10"/>
  <c r="L11884" i="10"/>
  <c r="L11885" i="10"/>
  <c r="L11886" i="10"/>
  <c r="L11887" i="10"/>
  <c r="L11888" i="10"/>
  <c r="L11889" i="10"/>
  <c r="L11890" i="10"/>
  <c r="L11891" i="10"/>
  <c r="L11892" i="10"/>
  <c r="L11893" i="10"/>
  <c r="L11894" i="10"/>
  <c r="L11895" i="10"/>
  <c r="L11896" i="10"/>
  <c r="L11897" i="10"/>
  <c r="L11898" i="10"/>
  <c r="L11899" i="10"/>
  <c r="L11900" i="10"/>
  <c r="L11901" i="10"/>
  <c r="L11902" i="10"/>
  <c r="L11903" i="10"/>
  <c r="L11904" i="10"/>
  <c r="L11905" i="10"/>
  <c r="L11906" i="10"/>
  <c r="L11907" i="10"/>
  <c r="L11908" i="10"/>
  <c r="L11909" i="10"/>
  <c r="L11910" i="10"/>
  <c r="L11911" i="10"/>
  <c r="L11912" i="10"/>
  <c r="L11913" i="10"/>
  <c r="L11914" i="10"/>
  <c r="L11915" i="10"/>
  <c r="L11916" i="10"/>
  <c r="L11917" i="10"/>
  <c r="L11918" i="10"/>
  <c r="L11919" i="10"/>
  <c r="L11920" i="10"/>
  <c r="L11921" i="10"/>
  <c r="L11922" i="10"/>
  <c r="L11923" i="10"/>
  <c r="L11924" i="10"/>
  <c r="L11925" i="10"/>
  <c r="L11926" i="10"/>
  <c r="L11927" i="10"/>
  <c r="L11928" i="10"/>
  <c r="L11929" i="10"/>
  <c r="L11930" i="10"/>
  <c r="L11931" i="10"/>
  <c r="L11932" i="10"/>
  <c r="L11933" i="10"/>
  <c r="L11934" i="10"/>
  <c r="L11935" i="10"/>
  <c r="L11936" i="10"/>
  <c r="L11937" i="10"/>
  <c r="L11938" i="10"/>
  <c r="L11939" i="10"/>
  <c r="L11940" i="10"/>
  <c r="L11941" i="10"/>
  <c r="L11942" i="10"/>
  <c r="L11943" i="10"/>
  <c r="L11944" i="10"/>
  <c r="L11945" i="10"/>
  <c r="L11946" i="10"/>
  <c r="L11947" i="10"/>
  <c r="L11948" i="10"/>
  <c r="L11949" i="10"/>
  <c r="L11950" i="10"/>
  <c r="L11951" i="10"/>
  <c r="L11952" i="10"/>
  <c r="L11953" i="10"/>
  <c r="L11954" i="10"/>
  <c r="L11955" i="10"/>
  <c r="L11956" i="10"/>
  <c r="L11957" i="10"/>
  <c r="L11958" i="10"/>
  <c r="L11959" i="10"/>
  <c r="L11960" i="10"/>
  <c r="L11961" i="10"/>
  <c r="L11962" i="10"/>
  <c r="L11963" i="10"/>
  <c r="L11964" i="10"/>
  <c r="L11965" i="10"/>
  <c r="L11966" i="10"/>
  <c r="L11967" i="10"/>
  <c r="L11968" i="10"/>
  <c r="L11969" i="10"/>
  <c r="L11970" i="10"/>
  <c r="L11971" i="10"/>
  <c r="L11972" i="10"/>
  <c r="L11973" i="10"/>
  <c r="L11974" i="10"/>
  <c r="L11975" i="10"/>
  <c r="L11976" i="10"/>
  <c r="L11977" i="10"/>
  <c r="L11978" i="10"/>
  <c r="L11979" i="10"/>
  <c r="L11980" i="10"/>
  <c r="L11981" i="10"/>
  <c r="L11982" i="10"/>
  <c r="L11983" i="10"/>
  <c r="L11984" i="10"/>
  <c r="L11985" i="10"/>
  <c r="L11986" i="10"/>
  <c r="L11987" i="10"/>
  <c r="L11988" i="10"/>
  <c r="L11989" i="10"/>
  <c r="L11990" i="10"/>
  <c r="L11991" i="10"/>
  <c r="L11992" i="10"/>
  <c r="L11993" i="10"/>
  <c r="L11994" i="10"/>
  <c r="L11995" i="10"/>
  <c r="L11996" i="10"/>
  <c r="L11997" i="10"/>
  <c r="L11998" i="10"/>
  <c r="L11999" i="10"/>
  <c r="L12000" i="10"/>
  <c r="L12001" i="10"/>
  <c r="L12002" i="10"/>
  <c r="L12003" i="10"/>
  <c r="L12004" i="10"/>
  <c r="L12005" i="10"/>
  <c r="L12006" i="10"/>
  <c r="L12007" i="10"/>
  <c r="L12008" i="10"/>
  <c r="L12009" i="10"/>
  <c r="L12010" i="10"/>
  <c r="L12011" i="10"/>
  <c r="L12012" i="10"/>
  <c r="L12013" i="10"/>
  <c r="L12014" i="10"/>
  <c r="L12015" i="10"/>
  <c r="L12016" i="10"/>
  <c r="L12017" i="10"/>
  <c r="L12018" i="10"/>
  <c r="L12019" i="10"/>
  <c r="L12020" i="10"/>
  <c r="L12021" i="10"/>
  <c r="L12022" i="10"/>
  <c r="L12023" i="10"/>
  <c r="L12024" i="10"/>
  <c r="L12025" i="10"/>
  <c r="L12026" i="10"/>
  <c r="L12027" i="10"/>
  <c r="L12028" i="10"/>
  <c r="L12029" i="10"/>
  <c r="L12030" i="10"/>
  <c r="L12031" i="10"/>
  <c r="L12032" i="10"/>
  <c r="L12033" i="10"/>
  <c r="L12034" i="10"/>
  <c r="L12035" i="10"/>
  <c r="L12036" i="10"/>
  <c r="L12037" i="10"/>
  <c r="L12038" i="10"/>
  <c r="L12039" i="10"/>
  <c r="L12040" i="10"/>
  <c r="L12041" i="10"/>
  <c r="L12042" i="10"/>
  <c r="L12043" i="10"/>
  <c r="L12044" i="10"/>
  <c r="L12045" i="10"/>
  <c r="L12046" i="10"/>
  <c r="L12047" i="10"/>
  <c r="L12048" i="10"/>
  <c r="L12049" i="10"/>
  <c r="L12050" i="10"/>
  <c r="L12051" i="10"/>
  <c r="L12052" i="10"/>
  <c r="L12053" i="10"/>
  <c r="L12054" i="10"/>
  <c r="L12055" i="10"/>
  <c r="L12056" i="10"/>
  <c r="L12057" i="10"/>
  <c r="L12058" i="10"/>
  <c r="L12059" i="10"/>
  <c r="L12060" i="10"/>
  <c r="L12061" i="10"/>
  <c r="L12062" i="10"/>
  <c r="L12063" i="10"/>
  <c r="L12064" i="10"/>
  <c r="L12065" i="10"/>
  <c r="L12066" i="10"/>
  <c r="L12067" i="10"/>
  <c r="L12068" i="10"/>
  <c r="L12069" i="10"/>
  <c r="L12070" i="10"/>
  <c r="L12071" i="10"/>
  <c r="L12072" i="10"/>
  <c r="L12073" i="10"/>
  <c r="L12074" i="10"/>
  <c r="L12075" i="10"/>
  <c r="L12076" i="10"/>
  <c r="L12077" i="10"/>
  <c r="L12078" i="10"/>
  <c r="L12079" i="10"/>
  <c r="L12080" i="10"/>
  <c r="L12081" i="10"/>
  <c r="L12082" i="10"/>
  <c r="L12083" i="10"/>
  <c r="L12084" i="10"/>
  <c r="L12085" i="10"/>
  <c r="L12086" i="10"/>
  <c r="L12087" i="10"/>
  <c r="L12088" i="10"/>
  <c r="L12089" i="10"/>
  <c r="L12090" i="10"/>
  <c r="L12091" i="10"/>
  <c r="L12092" i="10"/>
  <c r="L12093" i="10"/>
  <c r="L12094" i="10"/>
  <c r="L12095" i="10"/>
  <c r="L12096" i="10"/>
  <c r="L12097" i="10"/>
  <c r="I12098" i="10"/>
  <c r="L12098" i="10" s="1"/>
  <c r="L12099" i="10"/>
  <c r="L12100" i="10"/>
  <c r="L12101" i="10"/>
  <c r="L12102" i="10"/>
  <c r="L12103" i="10"/>
  <c r="L12104" i="10"/>
  <c r="L12105" i="10"/>
  <c r="L12106" i="10"/>
  <c r="L12107" i="10"/>
  <c r="L12108" i="10"/>
  <c r="L12109" i="10"/>
  <c r="L12110" i="10"/>
  <c r="L12111" i="10"/>
  <c r="L12112" i="10"/>
  <c r="L12113" i="10"/>
  <c r="L12114" i="10"/>
  <c r="L12115" i="10"/>
  <c r="L12116" i="10"/>
  <c r="L12117" i="10"/>
  <c r="L12118" i="10"/>
  <c r="L12119" i="10"/>
  <c r="L12120" i="10"/>
  <c r="L12121" i="10"/>
  <c r="L12122" i="10"/>
  <c r="L12123" i="10"/>
  <c r="L12124" i="10"/>
  <c r="L12125" i="10"/>
  <c r="L12126" i="10"/>
  <c r="L12127" i="10"/>
  <c r="L12128" i="10"/>
  <c r="L12129" i="10"/>
  <c r="L12130" i="10"/>
  <c r="L12131" i="10"/>
  <c r="L12132" i="10"/>
  <c r="L12133" i="10"/>
  <c r="L12134" i="10"/>
  <c r="L12135" i="10"/>
  <c r="L12136" i="10"/>
  <c r="L12137" i="10"/>
  <c r="L12138" i="10"/>
  <c r="L12139" i="10"/>
  <c r="L12140" i="10"/>
  <c r="L12141" i="10"/>
  <c r="L12142" i="10"/>
  <c r="L12143" i="10"/>
  <c r="L12144" i="10"/>
  <c r="L12145" i="10"/>
  <c r="L12146" i="10"/>
  <c r="L12147" i="10"/>
  <c r="L12148" i="10"/>
  <c r="L12149" i="10"/>
  <c r="L12150" i="10"/>
  <c r="L12151" i="10"/>
  <c r="L12152" i="10"/>
  <c r="L12153" i="10"/>
  <c r="L12154" i="10"/>
  <c r="L12155" i="10"/>
  <c r="L12156" i="10"/>
  <c r="L12157" i="10"/>
  <c r="L12158" i="10"/>
  <c r="L12159" i="10"/>
  <c r="L12160" i="10"/>
  <c r="L12161" i="10"/>
  <c r="L12162" i="10"/>
  <c r="L12163" i="10"/>
  <c r="L12164" i="10"/>
  <c r="L12165" i="10"/>
  <c r="L12166" i="10"/>
  <c r="L12167" i="10"/>
  <c r="L12168" i="10"/>
  <c r="L12169" i="10"/>
  <c r="L12170" i="10"/>
  <c r="L12171" i="10"/>
  <c r="L12172" i="10"/>
  <c r="L12173" i="10"/>
  <c r="L12174" i="10"/>
  <c r="L12175" i="10"/>
  <c r="L12176" i="10"/>
  <c r="L12177" i="10"/>
  <c r="L12178" i="10"/>
  <c r="L12179" i="10"/>
  <c r="L12180" i="10"/>
  <c r="L12181" i="10"/>
  <c r="L12182" i="10"/>
  <c r="L12183" i="10"/>
  <c r="L12184" i="10"/>
  <c r="L12185" i="10"/>
  <c r="L12186" i="10"/>
  <c r="L12187" i="10"/>
  <c r="L12188" i="10"/>
  <c r="L12189" i="10"/>
  <c r="I12190" i="10"/>
  <c r="L12190" i="10" s="1"/>
  <c r="L12191" i="10"/>
  <c r="L12192" i="10"/>
  <c r="L12193" i="10"/>
  <c r="L12194" i="10"/>
  <c r="L12195" i="10"/>
  <c r="L12196" i="10"/>
  <c r="L12197" i="10"/>
  <c r="L12198" i="10"/>
  <c r="L12199" i="10"/>
  <c r="L12200" i="10"/>
  <c r="L12201" i="10"/>
  <c r="L12202" i="10"/>
  <c r="L12203" i="10"/>
  <c r="L12204" i="10"/>
  <c r="L12205" i="10"/>
  <c r="L12206" i="10"/>
  <c r="L12207" i="10"/>
  <c r="L12208" i="10"/>
  <c r="L12209" i="10"/>
  <c r="L12210" i="10"/>
  <c r="L12211" i="10"/>
  <c r="L12212" i="10"/>
  <c r="L12213" i="10"/>
  <c r="I12214" i="10"/>
  <c r="L12214" i="10"/>
  <c r="L12215" i="10"/>
  <c r="L12216" i="10"/>
  <c r="L12217" i="10"/>
  <c r="L12218" i="10"/>
  <c r="L12219" i="10"/>
  <c r="L12220" i="10"/>
  <c r="L12221" i="10"/>
  <c r="L12222" i="10"/>
  <c r="L12223" i="10"/>
  <c r="L12224" i="10"/>
  <c r="L12225" i="10"/>
  <c r="L12226" i="10"/>
  <c r="L12227" i="10"/>
  <c r="L12228" i="10"/>
  <c r="L12229" i="10"/>
  <c r="L12230" i="10"/>
  <c r="L12231" i="10"/>
  <c r="L12232" i="10"/>
  <c r="L12233" i="10"/>
  <c r="L12234" i="10"/>
  <c r="L12235" i="10"/>
  <c r="L12236" i="10"/>
  <c r="L12237" i="10"/>
  <c r="L12238" i="10"/>
  <c r="L12239" i="10"/>
  <c r="L12240" i="10"/>
  <c r="L12241" i="10"/>
  <c r="L12242" i="10"/>
  <c r="L12243" i="10"/>
  <c r="L12244" i="10"/>
  <c r="L12245" i="10"/>
  <c r="L12246" i="10"/>
  <c r="L12247" i="10"/>
  <c r="L12248" i="10"/>
  <c r="L12249" i="10"/>
  <c r="L12250" i="10"/>
  <c r="L12251" i="10"/>
  <c r="L12252" i="10"/>
  <c r="L12253" i="10"/>
  <c r="L12254" i="10"/>
  <c r="L12255" i="10"/>
  <c r="L12256" i="10"/>
  <c r="I12257" i="10"/>
  <c r="L12257" i="10" s="1"/>
  <c r="I12258" i="10"/>
  <c r="L12258" i="10"/>
  <c r="L12259" i="10"/>
  <c r="L12260" i="10"/>
  <c r="L12261" i="10"/>
  <c r="L12262" i="10"/>
  <c r="L12263" i="10"/>
  <c r="L12264" i="10"/>
  <c r="L12265" i="10"/>
  <c r="L12266" i="10"/>
  <c r="L12267" i="10"/>
  <c r="L12268" i="10"/>
  <c r="L12269" i="10"/>
  <c r="L12270" i="10"/>
  <c r="L12271" i="10"/>
  <c r="L12272" i="10"/>
  <c r="L12273" i="10"/>
  <c r="L12274" i="10"/>
  <c r="L12275" i="10"/>
  <c r="L12276" i="10"/>
  <c r="L12277" i="10"/>
  <c r="L12278" i="10"/>
  <c r="L12279" i="10"/>
  <c r="L12280" i="10"/>
  <c r="L12281" i="10"/>
  <c r="L12282" i="10"/>
  <c r="L12283" i="10"/>
  <c r="L12284" i="10"/>
  <c r="L12285" i="10"/>
  <c r="L12286" i="10"/>
  <c r="L12287" i="10"/>
  <c r="L12288" i="10"/>
  <c r="L12289" i="10"/>
  <c r="L12290" i="10"/>
  <c r="L12291" i="10"/>
  <c r="L12292" i="10"/>
  <c r="L12293" i="10"/>
  <c r="L12294" i="10"/>
  <c r="L12295" i="10"/>
  <c r="L12296" i="10"/>
  <c r="L12297" i="10"/>
  <c r="L12298" i="10"/>
  <c r="L12299" i="10"/>
  <c r="L12300" i="10"/>
  <c r="L12301" i="10"/>
  <c r="L12302" i="10"/>
  <c r="L12303" i="10"/>
  <c r="L12304" i="10"/>
  <c r="L12305" i="10"/>
  <c r="L12306" i="10"/>
  <c r="L12307" i="10"/>
  <c r="L12308" i="10"/>
  <c r="L12309" i="10"/>
  <c r="L12310" i="10"/>
  <c r="L12311" i="10"/>
  <c r="L12312" i="10"/>
  <c r="L12313" i="10"/>
  <c r="L12314" i="10"/>
  <c r="L12315" i="10"/>
  <c r="L12316" i="10"/>
  <c r="L12317" i="10"/>
  <c r="L12318" i="10"/>
  <c r="L12319" i="10"/>
  <c r="L12320" i="10"/>
  <c r="L12321" i="10"/>
  <c r="L12322" i="10"/>
  <c r="L12323" i="10"/>
  <c r="L12324" i="10"/>
  <c r="L12325" i="10"/>
  <c r="L12326" i="10"/>
  <c r="L12327" i="10"/>
  <c r="L12328" i="10"/>
  <c r="L12329" i="10"/>
  <c r="L12330" i="10"/>
  <c r="L12331" i="10"/>
  <c r="L12332" i="10"/>
  <c r="L12333" i="10"/>
  <c r="L12334" i="10"/>
  <c r="L12335" i="10"/>
  <c r="L12336" i="10"/>
  <c r="L12337" i="10"/>
  <c r="L12338" i="10"/>
  <c r="L12339" i="10"/>
  <c r="L12340" i="10"/>
  <c r="L12341" i="10"/>
  <c r="L12342" i="10"/>
  <c r="L12343" i="10"/>
  <c r="L12344" i="10"/>
  <c r="L12345" i="10"/>
  <c r="L12346" i="10"/>
  <c r="L12347" i="10"/>
  <c r="L12348" i="10"/>
  <c r="L12349" i="10"/>
  <c r="L12350" i="10"/>
  <c r="L12351" i="10"/>
  <c r="L12352" i="10"/>
  <c r="L12353" i="10"/>
  <c r="L12354" i="10"/>
  <c r="L12355" i="10"/>
  <c r="L12356" i="10"/>
  <c r="L12357" i="10"/>
  <c r="L12358" i="10"/>
  <c r="L12359" i="10"/>
  <c r="L12360" i="10"/>
  <c r="L12361" i="10"/>
  <c r="L12362" i="10"/>
  <c r="L12363" i="10"/>
  <c r="L12364" i="10"/>
  <c r="L12365" i="10"/>
  <c r="L12366" i="10"/>
  <c r="L12367" i="10"/>
  <c r="L12368" i="10"/>
  <c r="L12369" i="10"/>
  <c r="L12370" i="10"/>
  <c r="L12371" i="10"/>
  <c r="L12372" i="10"/>
  <c r="I12373" i="10"/>
  <c r="L12373" i="10" s="1"/>
  <c r="I12374" i="10"/>
  <c r="L12374" i="10" s="1"/>
  <c r="L12375" i="10"/>
  <c r="L12376" i="10"/>
  <c r="L12377" i="10"/>
  <c r="L12378" i="10"/>
  <c r="L12379" i="10"/>
  <c r="L12380" i="10"/>
  <c r="L12381" i="10"/>
  <c r="L12382" i="10"/>
  <c r="L12383" i="10"/>
  <c r="L12384" i="10"/>
  <c r="L12385" i="10"/>
  <c r="L12386" i="10"/>
  <c r="L12387" i="10"/>
  <c r="L12388" i="10"/>
  <c r="L12389" i="10"/>
  <c r="L12390" i="10"/>
  <c r="L12391" i="10"/>
  <c r="L12392" i="10"/>
  <c r="L12393" i="10"/>
  <c r="L12394" i="10"/>
  <c r="L12395" i="10"/>
  <c r="L12396" i="10"/>
  <c r="L12397" i="10"/>
  <c r="L12398" i="10"/>
  <c r="L12399" i="10"/>
  <c r="L12400" i="10"/>
  <c r="L12401" i="10"/>
  <c r="L12402" i="10"/>
  <c r="L12403" i="10"/>
  <c r="L12404" i="10"/>
  <c r="L12405" i="10"/>
  <c r="L12406" i="10"/>
  <c r="L12407" i="10"/>
  <c r="L12408" i="10"/>
  <c r="L12409" i="10"/>
  <c r="L12410" i="10"/>
  <c r="L12411" i="10"/>
  <c r="L12412" i="10"/>
  <c r="L12413" i="10"/>
  <c r="L12414" i="10"/>
  <c r="L12415" i="10"/>
  <c r="L12416" i="10"/>
  <c r="L12417" i="10"/>
  <c r="L12418" i="10"/>
  <c r="L12419" i="10"/>
  <c r="L12420" i="10"/>
  <c r="I12421" i="10"/>
  <c r="L12421" i="10" s="1"/>
  <c r="L12422" i="10"/>
  <c r="L12423" i="10"/>
  <c r="L12424" i="10"/>
  <c r="L12425" i="10"/>
  <c r="L12426" i="10"/>
  <c r="L12427" i="10"/>
  <c r="L12428" i="10"/>
  <c r="L12429" i="10"/>
  <c r="L12430" i="10"/>
  <c r="L12431" i="10"/>
  <c r="L12432" i="10"/>
  <c r="L12433" i="10"/>
  <c r="L12434" i="10"/>
  <c r="L12435" i="10"/>
  <c r="L12436" i="10"/>
  <c r="L12437" i="10"/>
  <c r="L12438" i="10"/>
  <c r="L12439" i="10"/>
  <c r="I12440" i="10"/>
  <c r="L12440" i="10"/>
  <c r="L12441" i="10"/>
  <c r="L12442" i="10"/>
  <c r="L12443" i="10"/>
  <c r="L12444" i="10"/>
  <c r="L12445" i="10"/>
  <c r="L12446" i="10"/>
  <c r="L12447" i="10"/>
  <c r="L12448" i="10"/>
  <c r="L12449" i="10"/>
  <c r="L12450" i="10"/>
  <c r="L12451" i="10"/>
  <c r="L12452" i="10"/>
  <c r="L12453" i="10"/>
  <c r="L12454" i="10"/>
  <c r="L12455" i="10"/>
  <c r="L12456" i="10"/>
  <c r="L12457" i="10"/>
  <c r="L12458" i="10"/>
  <c r="L12459" i="10"/>
  <c r="L12460" i="10"/>
  <c r="L12461" i="10"/>
  <c r="L12462" i="10"/>
  <c r="L12463" i="10"/>
  <c r="L12464" i="10"/>
  <c r="L12465" i="10"/>
  <c r="L12466" i="10"/>
  <c r="L12467" i="10"/>
  <c r="L12468" i="10"/>
  <c r="L12469" i="10"/>
  <c r="L12470" i="10"/>
  <c r="L12471" i="10"/>
  <c r="L12472" i="10"/>
  <c r="L12473" i="10"/>
  <c r="L12474" i="10"/>
  <c r="L12475" i="10"/>
  <c r="L12476" i="10"/>
  <c r="L12477" i="10"/>
  <c r="L12478" i="10"/>
  <c r="L12479" i="10"/>
  <c r="L12480" i="10"/>
  <c r="L12481" i="10"/>
  <c r="L12482" i="10"/>
  <c r="L12483" i="10"/>
  <c r="L12484" i="10"/>
  <c r="L12485" i="10"/>
  <c r="L12486" i="10"/>
  <c r="L12487" i="10"/>
  <c r="L12488" i="10"/>
  <c r="L12489" i="10"/>
  <c r="L12490" i="10"/>
  <c r="L12491" i="10"/>
  <c r="L12492" i="10"/>
  <c r="L12493" i="10"/>
  <c r="L12494" i="10"/>
  <c r="L12495" i="10"/>
  <c r="L12496" i="10"/>
  <c r="L12497" i="10"/>
  <c r="L12498" i="10"/>
  <c r="L12499" i="10"/>
  <c r="L12500" i="10"/>
  <c r="L12501" i="10"/>
  <c r="L12502" i="10"/>
  <c r="L12503" i="10"/>
  <c r="L12504" i="10"/>
  <c r="L12505" i="10"/>
  <c r="L12506" i="10"/>
  <c r="L12507" i="10"/>
  <c r="L12508" i="10"/>
  <c r="L12509" i="10"/>
  <c r="L12510" i="10"/>
  <c r="L12511" i="10"/>
  <c r="L12512" i="10"/>
  <c r="L12513" i="10"/>
  <c r="L12514" i="10"/>
  <c r="L12515" i="10"/>
  <c r="L12516" i="10"/>
  <c r="L12517" i="10"/>
  <c r="L12518" i="10"/>
  <c r="L12519" i="10"/>
  <c r="I12520" i="10"/>
  <c r="L12520" i="10"/>
  <c r="L12521" i="10"/>
  <c r="L12522" i="10"/>
  <c r="L12523" i="10"/>
  <c r="L12524" i="10"/>
  <c r="L12525" i="10"/>
  <c r="L12526" i="10"/>
  <c r="L12527" i="10"/>
  <c r="L12528" i="10"/>
  <c r="L12529" i="10"/>
  <c r="L12530" i="10"/>
  <c r="L12531" i="10"/>
  <c r="L12532" i="10"/>
  <c r="L12533" i="10"/>
  <c r="L12534" i="10"/>
  <c r="L12535" i="10"/>
  <c r="L12536" i="10"/>
  <c r="L12537" i="10"/>
  <c r="L12538" i="10"/>
  <c r="L12539" i="10"/>
  <c r="L12540" i="10"/>
  <c r="L12541" i="10"/>
  <c r="L12542" i="10"/>
  <c r="L12543" i="10"/>
  <c r="L12544" i="10"/>
  <c r="L12545" i="10"/>
  <c r="L12546" i="10"/>
  <c r="L12547" i="10"/>
  <c r="L12548" i="10"/>
  <c r="L12549" i="10"/>
  <c r="L12550" i="10"/>
  <c r="L12551" i="10"/>
  <c r="L12552" i="10"/>
  <c r="L12553" i="10"/>
  <c r="L12554" i="10"/>
  <c r="L12555" i="10"/>
  <c r="L12556" i="10"/>
  <c r="L12557" i="10"/>
  <c r="L12558" i="10"/>
  <c r="L12559" i="10"/>
  <c r="L12560" i="10"/>
  <c r="L12561" i="10"/>
  <c r="L12562" i="10"/>
  <c r="L12563" i="10"/>
  <c r="L12564" i="10"/>
  <c r="L12565" i="10"/>
  <c r="L12566" i="10"/>
  <c r="L12567" i="10"/>
  <c r="L12568" i="10"/>
  <c r="L12569" i="10"/>
  <c r="L12570" i="10"/>
  <c r="L12571" i="10"/>
  <c r="L12572" i="10"/>
  <c r="L12573" i="10"/>
  <c r="L12574" i="10"/>
  <c r="L12575" i="10"/>
  <c r="L12576" i="10"/>
  <c r="L12577" i="10"/>
  <c r="L12578" i="10"/>
  <c r="L12579" i="10"/>
  <c r="L12580" i="10"/>
  <c r="L12581" i="10"/>
  <c r="L12582" i="10"/>
  <c r="L12583" i="10"/>
  <c r="L12584" i="10"/>
  <c r="L12585" i="10"/>
  <c r="L12586" i="10"/>
  <c r="L12587" i="10"/>
  <c r="L12588" i="10"/>
  <c r="L12589" i="10"/>
  <c r="L12590" i="10"/>
  <c r="L12591" i="10"/>
  <c r="L12592" i="10"/>
  <c r="L12593" i="10"/>
  <c r="L12594" i="10"/>
  <c r="L12595" i="10"/>
  <c r="L12596" i="10"/>
  <c r="L12597" i="10"/>
  <c r="L12598" i="10"/>
  <c r="L12599" i="10"/>
  <c r="L12600" i="10"/>
  <c r="L12601" i="10"/>
  <c r="L12602" i="10"/>
  <c r="L12603" i="10"/>
  <c r="L12604" i="10"/>
  <c r="L12605" i="10"/>
  <c r="L12606" i="10"/>
  <c r="L12607" i="10"/>
  <c r="L12608" i="10"/>
  <c r="L12609" i="10"/>
  <c r="L12610" i="10"/>
  <c r="L12611" i="10"/>
  <c r="L12612" i="10"/>
  <c r="L12613" i="10"/>
  <c r="L12614" i="10"/>
  <c r="L12615" i="10"/>
  <c r="L12616" i="10"/>
  <c r="L12617" i="10"/>
  <c r="L12618" i="10"/>
  <c r="L12619" i="10"/>
  <c r="L12620" i="10"/>
  <c r="L12621" i="10"/>
  <c r="L12622" i="10"/>
  <c r="L12623" i="10"/>
  <c r="L12624" i="10"/>
  <c r="L12625" i="10"/>
  <c r="L12626" i="10"/>
  <c r="L12627" i="10"/>
  <c r="L12628" i="10"/>
  <c r="L12629" i="10"/>
  <c r="L12630" i="10"/>
  <c r="L12631" i="10"/>
  <c r="L12632" i="10"/>
  <c r="L12633" i="10"/>
  <c r="L12634" i="10"/>
  <c r="L12635" i="10"/>
  <c r="L12636" i="10"/>
  <c r="L12637" i="10"/>
  <c r="L12638" i="10"/>
  <c r="L12639" i="10"/>
  <c r="L12640" i="10"/>
  <c r="L12641" i="10"/>
  <c r="L12642" i="10"/>
  <c r="L12643" i="10"/>
  <c r="L12644" i="10"/>
  <c r="L12645" i="10"/>
  <c r="L12646" i="10"/>
  <c r="L12647" i="10"/>
  <c r="L12648" i="10"/>
  <c r="L12649" i="10"/>
  <c r="L12650" i="10"/>
  <c r="L12651" i="10"/>
  <c r="L12652" i="10"/>
  <c r="L12653" i="10"/>
  <c r="L12654" i="10"/>
  <c r="L12655" i="10"/>
  <c r="L12656" i="10"/>
  <c r="L12657" i="10"/>
  <c r="L12658" i="10"/>
  <c r="L12659" i="10"/>
  <c r="L12660" i="10"/>
  <c r="L12661" i="10"/>
  <c r="L12662" i="10"/>
  <c r="L12663" i="10"/>
  <c r="L12664" i="10"/>
  <c r="L12665" i="10"/>
  <c r="L12666" i="10"/>
  <c r="L12667" i="10"/>
  <c r="L12668" i="10"/>
  <c r="L12669" i="10"/>
  <c r="L12670" i="10"/>
  <c r="L12671" i="10"/>
  <c r="L12672" i="10"/>
  <c r="L12673" i="10"/>
  <c r="L12674" i="10"/>
  <c r="L12675" i="10"/>
  <c r="L12676" i="10"/>
  <c r="L12677" i="10"/>
  <c r="L12678" i="10"/>
  <c r="L12679" i="10"/>
  <c r="L12680" i="10"/>
  <c r="L12681" i="10"/>
  <c r="L12682" i="10"/>
  <c r="L12683" i="10"/>
  <c r="L12684" i="10"/>
  <c r="L12685" i="10"/>
  <c r="L12686" i="10"/>
  <c r="L12687" i="10"/>
  <c r="L12688" i="10"/>
  <c r="L12689" i="10"/>
  <c r="L12690" i="10"/>
  <c r="L12691" i="10"/>
  <c r="L12692" i="10"/>
  <c r="L12693" i="10"/>
  <c r="L12694" i="10"/>
  <c r="L12695" i="10"/>
  <c r="L12696" i="10"/>
  <c r="L12697" i="10"/>
  <c r="L12698" i="10"/>
  <c r="L12699" i="10"/>
  <c r="L12700" i="10"/>
  <c r="L12701" i="10"/>
  <c r="L12702" i="10"/>
  <c r="L12703" i="10"/>
  <c r="L12704" i="10"/>
  <c r="L12705" i="10"/>
  <c r="L12706" i="10"/>
  <c r="L12707" i="10"/>
  <c r="L12708" i="10"/>
  <c r="L12709" i="10"/>
  <c r="L12710" i="10"/>
  <c r="L12711" i="10"/>
  <c r="L12712" i="10"/>
  <c r="L12713" i="10"/>
  <c r="L12714" i="10"/>
  <c r="L12715" i="10"/>
  <c r="L12716" i="10"/>
  <c r="L12717" i="10"/>
  <c r="L12718" i="10"/>
  <c r="L12719" i="10"/>
  <c r="L12720" i="10"/>
  <c r="L12721" i="10"/>
  <c r="L12722" i="10"/>
  <c r="L12723" i="10"/>
  <c r="L12724" i="10"/>
  <c r="L12725" i="10"/>
  <c r="L12726" i="10"/>
  <c r="L12727" i="10"/>
  <c r="L12728" i="10"/>
  <c r="L12729" i="10"/>
  <c r="L12730" i="10"/>
  <c r="L12731" i="10"/>
  <c r="L12732" i="10"/>
  <c r="L12733" i="10"/>
  <c r="L12734" i="10"/>
  <c r="L12735" i="10"/>
  <c r="L12736" i="10"/>
  <c r="L12737" i="10"/>
  <c r="L12738" i="10"/>
  <c r="L12739" i="10"/>
  <c r="L12740" i="10"/>
  <c r="L12741" i="10"/>
  <c r="L12742" i="10"/>
  <c r="L12743" i="10"/>
  <c r="L12744" i="10"/>
  <c r="L12745" i="10"/>
  <c r="L12746" i="10"/>
  <c r="L12747" i="10"/>
  <c r="L12748" i="10"/>
  <c r="L12749" i="10"/>
  <c r="L12750" i="10"/>
  <c r="L12751" i="10"/>
  <c r="L12752" i="10"/>
  <c r="L12753" i="10"/>
  <c r="L12754" i="10"/>
  <c r="L12755" i="10"/>
  <c r="L12756" i="10"/>
  <c r="L12757" i="10"/>
  <c r="L12758" i="10"/>
  <c r="L12759" i="10"/>
  <c r="L12760" i="10"/>
  <c r="L12761" i="10"/>
  <c r="L12762" i="10"/>
  <c r="L12763" i="10"/>
  <c r="L12764" i="10"/>
  <c r="L12765" i="10"/>
  <c r="L12766" i="10"/>
  <c r="L12767" i="10"/>
  <c r="L12768" i="10"/>
  <c r="L12769" i="10"/>
  <c r="L12770" i="10"/>
  <c r="L12771" i="10"/>
  <c r="L12772" i="10"/>
  <c r="L12773" i="10"/>
  <c r="L12774" i="10"/>
  <c r="L12775" i="10"/>
  <c r="L12776" i="10"/>
  <c r="L12777" i="10"/>
  <c r="L12778" i="10"/>
  <c r="L12779" i="10"/>
  <c r="L12780" i="10"/>
  <c r="L12781" i="10"/>
  <c r="L12782" i="10"/>
  <c r="L12783" i="10"/>
  <c r="L12784" i="10"/>
  <c r="L12785" i="10"/>
  <c r="L12786" i="10"/>
  <c r="L12787" i="10"/>
  <c r="L12788" i="10"/>
  <c r="L12789" i="10"/>
  <c r="L12790" i="10"/>
  <c r="L12791" i="10"/>
  <c r="L12792" i="10"/>
  <c r="L12793" i="10"/>
  <c r="L12794" i="10"/>
  <c r="L12795" i="10"/>
  <c r="L12796" i="10"/>
  <c r="L12797" i="10"/>
  <c r="L12798" i="10"/>
  <c r="L12799" i="10"/>
  <c r="L12800" i="10"/>
  <c r="L12801" i="10"/>
  <c r="L12802" i="10"/>
  <c r="L12803" i="10"/>
  <c r="L12804" i="10"/>
  <c r="L12805" i="10"/>
  <c r="L12806" i="10"/>
  <c r="L12807" i="10"/>
  <c r="L12808" i="10"/>
  <c r="L12809" i="10"/>
  <c r="L12810" i="10"/>
  <c r="L12811" i="10"/>
  <c r="L12812" i="10"/>
  <c r="L12813" i="10"/>
  <c r="L12814" i="10"/>
  <c r="L12815" i="10"/>
  <c r="L12816" i="10"/>
  <c r="L12817" i="10"/>
  <c r="L12818" i="10"/>
  <c r="L12819" i="10"/>
  <c r="L12820" i="10"/>
  <c r="L12821" i="10"/>
  <c r="L12822" i="10"/>
  <c r="L12823" i="10"/>
  <c r="L12824" i="10"/>
  <c r="L12825" i="10"/>
  <c r="L12826" i="10"/>
  <c r="L12827" i="10"/>
  <c r="L12828" i="10"/>
  <c r="L12829" i="10"/>
  <c r="L12830" i="10"/>
  <c r="L12831" i="10"/>
  <c r="L12832" i="10"/>
  <c r="L12833" i="10"/>
  <c r="L12834" i="10"/>
  <c r="L12835" i="10"/>
  <c r="L12836" i="10"/>
  <c r="L12837" i="10"/>
  <c r="L12838" i="10"/>
  <c r="L12839" i="10"/>
  <c r="L12840" i="10"/>
  <c r="L12841" i="10"/>
  <c r="L12842" i="10"/>
  <c r="L12843" i="10"/>
  <c r="L12844" i="10"/>
  <c r="L12845" i="10"/>
  <c r="L12846" i="10"/>
  <c r="L12847" i="10"/>
  <c r="L12848" i="10"/>
  <c r="L12849" i="10"/>
  <c r="L12850" i="10"/>
  <c r="L12851" i="10"/>
  <c r="L12852" i="10"/>
  <c r="L12853" i="10"/>
  <c r="L12854" i="10"/>
  <c r="L12855" i="10"/>
  <c r="L12856" i="10"/>
  <c r="L12857" i="10"/>
  <c r="L12858" i="10"/>
  <c r="L12859" i="10"/>
  <c r="L12860" i="10"/>
  <c r="L12861" i="10"/>
  <c r="L12862" i="10"/>
  <c r="L12863" i="10"/>
  <c r="L12864" i="10"/>
  <c r="L12865" i="10"/>
  <c r="L12866" i="10"/>
  <c r="L12867" i="10"/>
  <c r="L12868" i="10"/>
  <c r="L12869" i="10"/>
  <c r="L12870" i="10"/>
  <c r="L12871" i="10"/>
  <c r="L12872" i="10"/>
  <c r="L12873" i="10"/>
  <c r="L12874" i="10"/>
  <c r="L12875" i="10"/>
  <c r="L12876" i="10"/>
  <c r="L12877" i="10"/>
  <c r="L12878" i="10"/>
  <c r="L12879" i="10"/>
  <c r="L12880" i="10"/>
  <c r="L12881" i="10"/>
  <c r="L12882" i="10"/>
  <c r="L12883" i="10"/>
  <c r="L12884" i="10"/>
  <c r="L12885" i="10"/>
  <c r="L12886" i="10"/>
  <c r="L12887" i="10"/>
  <c r="L12888" i="10"/>
  <c r="L12889" i="10"/>
  <c r="L12890" i="10"/>
  <c r="L12891" i="10"/>
  <c r="L12892" i="10"/>
  <c r="L12893" i="10"/>
  <c r="L12894" i="10"/>
  <c r="L12895" i="10"/>
  <c r="L12896" i="10"/>
  <c r="L12897" i="10"/>
  <c r="L12898" i="10"/>
  <c r="L12899" i="10"/>
  <c r="L12900" i="10"/>
  <c r="L12901" i="10"/>
  <c r="L12902" i="10"/>
  <c r="L12903" i="10"/>
  <c r="L12904" i="10"/>
  <c r="L12905" i="10"/>
  <c r="L12906" i="10"/>
  <c r="L12907" i="10"/>
  <c r="L12908" i="10"/>
  <c r="L12909" i="10"/>
  <c r="L12910" i="10"/>
  <c r="L12911" i="10"/>
  <c r="L12912" i="10"/>
  <c r="L12913" i="10"/>
  <c r="L12914" i="10"/>
  <c r="L12915" i="10"/>
  <c r="L12916" i="10"/>
  <c r="L12917" i="10"/>
  <c r="L12918" i="10"/>
  <c r="L12919" i="10"/>
  <c r="L12920" i="10"/>
  <c r="L12921" i="10"/>
  <c r="L12922" i="10"/>
  <c r="L12923" i="10"/>
  <c r="L12924" i="10"/>
  <c r="L12925" i="10"/>
  <c r="L12926" i="10"/>
  <c r="L12927" i="10"/>
  <c r="L12928" i="10"/>
  <c r="L12929" i="10"/>
  <c r="L12930" i="10"/>
  <c r="L12931" i="10"/>
  <c r="L12932" i="10"/>
  <c r="L12933" i="10"/>
  <c r="L12934" i="10"/>
  <c r="L12935" i="10"/>
  <c r="L12936" i="10"/>
  <c r="L12937" i="10"/>
  <c r="L12938" i="10"/>
  <c r="L12939" i="10"/>
  <c r="L12940" i="10"/>
  <c r="L12941" i="10"/>
  <c r="L12942" i="10"/>
  <c r="L12943" i="10"/>
  <c r="L12944" i="10"/>
  <c r="L12945" i="10"/>
  <c r="L12946" i="10"/>
  <c r="L12947" i="10"/>
  <c r="L12948" i="10"/>
  <c r="L12949" i="10"/>
  <c r="L12950" i="10"/>
  <c r="L12951" i="10"/>
  <c r="L12952" i="10"/>
  <c r="L12953" i="10"/>
  <c r="L12954" i="10"/>
  <c r="L12955" i="10"/>
  <c r="L12956" i="10"/>
  <c r="L12957" i="10"/>
  <c r="L12958" i="10"/>
  <c r="L12959" i="10"/>
  <c r="L12960" i="10"/>
  <c r="L12961" i="10"/>
  <c r="L12962" i="10"/>
  <c r="L12963" i="10"/>
  <c r="L12964" i="10"/>
  <c r="L12965" i="10"/>
  <c r="L12966" i="10"/>
  <c r="L12967" i="10"/>
  <c r="L12968" i="10"/>
  <c r="L12969" i="10"/>
  <c r="L12970" i="10"/>
  <c r="L12971" i="10"/>
  <c r="L12972" i="10"/>
  <c r="L12973" i="10"/>
  <c r="L12974" i="10"/>
  <c r="L12975" i="10"/>
  <c r="L12976" i="10"/>
  <c r="L12977" i="10"/>
  <c r="L12978" i="10"/>
  <c r="L12979" i="10"/>
  <c r="L12980" i="10"/>
  <c r="L12981" i="10"/>
  <c r="L12982" i="10"/>
  <c r="L12983" i="10"/>
  <c r="L12984" i="10"/>
  <c r="L12985" i="10"/>
  <c r="L12986" i="10"/>
  <c r="L12987" i="10"/>
  <c r="L12988" i="10"/>
  <c r="L12989" i="10"/>
  <c r="L12990" i="10"/>
  <c r="L12991" i="10"/>
  <c r="L12992" i="10"/>
  <c r="L12993" i="10"/>
  <c r="L12994" i="10"/>
  <c r="L12995" i="10"/>
  <c r="L12996" i="10"/>
  <c r="L12997" i="10"/>
  <c r="L12998" i="10"/>
  <c r="L12999" i="10"/>
  <c r="L13000" i="10"/>
  <c r="L13001" i="10"/>
  <c r="L13002" i="10"/>
  <c r="L13003" i="10"/>
  <c r="L13004" i="10"/>
  <c r="L13005" i="10"/>
  <c r="L13006" i="10"/>
  <c r="L13007" i="10"/>
  <c r="L13008" i="10"/>
  <c r="L13009" i="10"/>
  <c r="L13010" i="10"/>
  <c r="L13011" i="10"/>
  <c r="L13012" i="10"/>
  <c r="L13013" i="10"/>
  <c r="L13014" i="10"/>
  <c r="L13015" i="10"/>
  <c r="L13016" i="10"/>
  <c r="L13017" i="10"/>
  <c r="L13018" i="10"/>
  <c r="L13019" i="10"/>
  <c r="L13020" i="10"/>
  <c r="L13021" i="10"/>
  <c r="L13022" i="10"/>
  <c r="L13023" i="10"/>
  <c r="L13024" i="10"/>
  <c r="L13025" i="10"/>
  <c r="L13026" i="10"/>
  <c r="L13027" i="10"/>
  <c r="L13028" i="10"/>
  <c r="L13029" i="10"/>
  <c r="L13030" i="10"/>
  <c r="L13031" i="10"/>
  <c r="L13032" i="10"/>
  <c r="L13033" i="10"/>
  <c r="L13034" i="10"/>
  <c r="L13035" i="10"/>
  <c r="L13036" i="10"/>
  <c r="L13037" i="10"/>
  <c r="L13038" i="10"/>
  <c r="L13039" i="10"/>
  <c r="L13040" i="10"/>
  <c r="L13041" i="10"/>
  <c r="L13042" i="10"/>
  <c r="L13043" i="10"/>
  <c r="L13044" i="10"/>
  <c r="L13045" i="10"/>
  <c r="L13046" i="10"/>
  <c r="L13047" i="10"/>
  <c r="L13048" i="10"/>
  <c r="L13049" i="10"/>
  <c r="L13050" i="10"/>
  <c r="L13051" i="10"/>
  <c r="L13052" i="10"/>
  <c r="L13053" i="10"/>
  <c r="L13054" i="10"/>
  <c r="L13055" i="10"/>
  <c r="L13056" i="10"/>
  <c r="L13057" i="10"/>
  <c r="L13058" i="10"/>
  <c r="L13059" i="10"/>
  <c r="L13060" i="10"/>
  <c r="L13061" i="10"/>
  <c r="L13062" i="10"/>
  <c r="L13063" i="10"/>
  <c r="L13064" i="10"/>
  <c r="L13065" i="10"/>
  <c r="L13066" i="10"/>
  <c r="L13067" i="10"/>
  <c r="L13068" i="10"/>
  <c r="L13069" i="10"/>
  <c r="L13070" i="10"/>
  <c r="L13071" i="10"/>
  <c r="L13072" i="10"/>
  <c r="L13073" i="10"/>
  <c r="L13074" i="10"/>
  <c r="L13075" i="10"/>
  <c r="L13076" i="10"/>
  <c r="L13077" i="10"/>
  <c r="L13078" i="10"/>
  <c r="L13079" i="10"/>
  <c r="L13080" i="10"/>
  <c r="L13081" i="10"/>
  <c r="L13082" i="10"/>
  <c r="L13083" i="10"/>
  <c r="L13084" i="10"/>
  <c r="L13085" i="10"/>
  <c r="L13086" i="10"/>
  <c r="L13087" i="10"/>
  <c r="L13088" i="10"/>
  <c r="L13089" i="10"/>
  <c r="L13090" i="10"/>
  <c r="L13091" i="10"/>
  <c r="L13092" i="10"/>
  <c r="L13093" i="10"/>
  <c r="L13094" i="10"/>
  <c r="L13095" i="10"/>
  <c r="L13096" i="10"/>
  <c r="L13097" i="10"/>
  <c r="L13098" i="10"/>
  <c r="L13099" i="10"/>
  <c r="L13100" i="10"/>
  <c r="L13101" i="10"/>
  <c r="L13102" i="10"/>
  <c r="L13103" i="10"/>
  <c r="L13104" i="10"/>
  <c r="L13105" i="10"/>
  <c r="L13106" i="10"/>
  <c r="L13107" i="10"/>
  <c r="L13108" i="10"/>
  <c r="L13109" i="10"/>
  <c r="L13110" i="10"/>
  <c r="L13111" i="10"/>
  <c r="L13112" i="10"/>
  <c r="L13113" i="10"/>
  <c r="L13114" i="10"/>
  <c r="L13115" i="10"/>
  <c r="L13116" i="10"/>
  <c r="L13117" i="10"/>
  <c r="L13118" i="10"/>
  <c r="L13119" i="10"/>
  <c r="L13120" i="10"/>
  <c r="L13121" i="10"/>
  <c r="L13122" i="10"/>
  <c r="L13123" i="10"/>
  <c r="L13124" i="10"/>
  <c r="L13125" i="10"/>
  <c r="L13126" i="10"/>
  <c r="L13127" i="10"/>
  <c r="L13128" i="10"/>
  <c r="L13129" i="10"/>
  <c r="L13130" i="10"/>
  <c r="L13131" i="10"/>
  <c r="L13132" i="10"/>
  <c r="L13133" i="10"/>
  <c r="L13134" i="10"/>
  <c r="L13135" i="10"/>
  <c r="L13136" i="10"/>
  <c r="L13137" i="10"/>
  <c r="L13138" i="10"/>
  <c r="L13139" i="10"/>
  <c r="L13140" i="10"/>
  <c r="L13141" i="10"/>
  <c r="L13142" i="10"/>
  <c r="L13143" i="10"/>
  <c r="L13144" i="10"/>
  <c r="L13145" i="10"/>
  <c r="L13146" i="10"/>
  <c r="L13147" i="10"/>
  <c r="L13148" i="10"/>
  <c r="L13149" i="10"/>
  <c r="L13150" i="10"/>
  <c r="L13151" i="10"/>
  <c r="L13152" i="10"/>
  <c r="L13153" i="10"/>
  <c r="L13154" i="10"/>
  <c r="L13155" i="10"/>
  <c r="L13156" i="10"/>
  <c r="L13157" i="10"/>
  <c r="L13158" i="10"/>
  <c r="L13159" i="10"/>
  <c r="L13160" i="10"/>
  <c r="L13161" i="10"/>
  <c r="L13162" i="10"/>
  <c r="L13163" i="10"/>
  <c r="L13164" i="10"/>
  <c r="L13165" i="10"/>
  <c r="L13166" i="10"/>
  <c r="L13167" i="10"/>
  <c r="L13168" i="10"/>
  <c r="L13169" i="10"/>
  <c r="L13170" i="10"/>
  <c r="L13171" i="10"/>
  <c r="L13172" i="10"/>
  <c r="L13173" i="10"/>
  <c r="L13174" i="10"/>
  <c r="L13175" i="10"/>
  <c r="L13176" i="10"/>
  <c r="L13177" i="10"/>
  <c r="L13178" i="10"/>
  <c r="L13179" i="10"/>
  <c r="L13180" i="10"/>
  <c r="L13181" i="10"/>
  <c r="L13182" i="10"/>
  <c r="L13183" i="10"/>
  <c r="L13184" i="10"/>
  <c r="L13185" i="10"/>
  <c r="L13186" i="10"/>
  <c r="L13187" i="10"/>
  <c r="L13188" i="10"/>
  <c r="L13189" i="10"/>
  <c r="L13190" i="10"/>
  <c r="L13191" i="10"/>
  <c r="L13192" i="10"/>
  <c r="L13193" i="10"/>
  <c r="L13194" i="10"/>
  <c r="L13195" i="10"/>
  <c r="L13196" i="10"/>
  <c r="L13197" i="10"/>
  <c r="L13198" i="10"/>
  <c r="L13199" i="10"/>
  <c r="L13200" i="10"/>
  <c r="L13201" i="10"/>
  <c r="L13202" i="10"/>
  <c r="L13203" i="10"/>
  <c r="L13204" i="10"/>
  <c r="L13205" i="10"/>
  <c r="L13206" i="10"/>
  <c r="L13207" i="10"/>
  <c r="L13208" i="10"/>
  <c r="L13209" i="10"/>
  <c r="L13210" i="10"/>
  <c r="L13211" i="10"/>
  <c r="L13212" i="10"/>
  <c r="L13213" i="10"/>
  <c r="L13214" i="10"/>
  <c r="L13215" i="10"/>
  <c r="L13216" i="10"/>
  <c r="L13217" i="10"/>
  <c r="L13218" i="10"/>
  <c r="L13219" i="10"/>
  <c r="L13220" i="10"/>
  <c r="L13221" i="10"/>
  <c r="L13222" i="10"/>
  <c r="L13223" i="10"/>
  <c r="L13224" i="10"/>
  <c r="L13225" i="10"/>
  <c r="L13226" i="10"/>
  <c r="L13227" i="10"/>
  <c r="L13228" i="10"/>
  <c r="L13229" i="10"/>
  <c r="L13230" i="10"/>
  <c r="L13231" i="10"/>
  <c r="L13232" i="10"/>
  <c r="L13233" i="10"/>
  <c r="L13234" i="10"/>
  <c r="L13235" i="10"/>
  <c r="L13236" i="10"/>
  <c r="L13237" i="10"/>
  <c r="L13238" i="10"/>
  <c r="L13239" i="10"/>
  <c r="L13240" i="10"/>
  <c r="L13241" i="10"/>
  <c r="L13242" i="10"/>
  <c r="L13243" i="10"/>
  <c r="L13244" i="10"/>
  <c r="L13245" i="10"/>
  <c r="L13246" i="10"/>
  <c r="L13247" i="10"/>
  <c r="L13248" i="10"/>
  <c r="L13249" i="10"/>
  <c r="L13250" i="10"/>
  <c r="L13251" i="10"/>
  <c r="L13252" i="10"/>
  <c r="L13253" i="10"/>
  <c r="L13254" i="10"/>
  <c r="L13255" i="10"/>
  <c r="L13256" i="10"/>
  <c r="L13257" i="10"/>
  <c r="L13258" i="10"/>
  <c r="L13259" i="10"/>
  <c r="L13260" i="10"/>
  <c r="L13261" i="10"/>
  <c r="L13262" i="10"/>
  <c r="L13263" i="10"/>
  <c r="L13264" i="10"/>
  <c r="L13265" i="10"/>
  <c r="L13266" i="10"/>
  <c r="L13267" i="10"/>
  <c r="L13268" i="10"/>
  <c r="L13269" i="10"/>
  <c r="L13270" i="10"/>
  <c r="L13271" i="10"/>
  <c r="L13272" i="10"/>
  <c r="L13273" i="10"/>
  <c r="L13274" i="10"/>
  <c r="L13275" i="10"/>
  <c r="L13276" i="10"/>
  <c r="L13277" i="10"/>
  <c r="L13278" i="10"/>
  <c r="L13279" i="10"/>
  <c r="L13280" i="10"/>
  <c r="L13281" i="10"/>
  <c r="L13282" i="10"/>
  <c r="L13283" i="10"/>
  <c r="L13284" i="10"/>
  <c r="L13285" i="10"/>
  <c r="L13286" i="10"/>
  <c r="L13287" i="10"/>
  <c r="L13288" i="10"/>
  <c r="L13289" i="10"/>
  <c r="L13290" i="10"/>
  <c r="L13291" i="10"/>
  <c r="L13292" i="10"/>
  <c r="L13293" i="10"/>
  <c r="L13294" i="10"/>
  <c r="L13295" i="10"/>
  <c r="L13296" i="10"/>
  <c r="L13297" i="10"/>
  <c r="L13298" i="10"/>
  <c r="L13299" i="10"/>
  <c r="L13300" i="10"/>
  <c r="L13301" i="10"/>
  <c r="L13302" i="10"/>
  <c r="L13303" i="10"/>
  <c r="L13304" i="10"/>
  <c r="L13305" i="10"/>
  <c r="L13306" i="10"/>
  <c r="L13307" i="10"/>
  <c r="L13308" i="10"/>
  <c r="L13309" i="10"/>
  <c r="L13310" i="10"/>
  <c r="L13311" i="10"/>
  <c r="L13312" i="10"/>
  <c r="L13313" i="10"/>
  <c r="L13314" i="10"/>
  <c r="L13315" i="10"/>
  <c r="L13316" i="10"/>
  <c r="L13317" i="10"/>
  <c r="L13318" i="10"/>
  <c r="L13319" i="10"/>
  <c r="L13320" i="10"/>
  <c r="L13321" i="10"/>
  <c r="L13322" i="10"/>
  <c r="L13323" i="10"/>
  <c r="L13324" i="10"/>
  <c r="L13325" i="10"/>
  <c r="L13326" i="10"/>
  <c r="L13327" i="10"/>
  <c r="L13328" i="10"/>
  <c r="L13329" i="10"/>
  <c r="L13330" i="10"/>
  <c r="L13331" i="10"/>
  <c r="L13332" i="10"/>
  <c r="L13333" i="10"/>
  <c r="L13334" i="10"/>
  <c r="L13335" i="10"/>
  <c r="L13336" i="10"/>
  <c r="L13337" i="10"/>
  <c r="L13338" i="10"/>
  <c r="L13339" i="10"/>
  <c r="L13340" i="10"/>
  <c r="L13341" i="10"/>
  <c r="L13342" i="10"/>
  <c r="L13343" i="10"/>
  <c r="L13344" i="10"/>
  <c r="L13345" i="10"/>
  <c r="L13346" i="10"/>
  <c r="L13347" i="10"/>
  <c r="L13348" i="10"/>
  <c r="L13349" i="10"/>
  <c r="L13350" i="10"/>
  <c r="L13351" i="10"/>
  <c r="L13352" i="10"/>
  <c r="L13353" i="10"/>
  <c r="L13354" i="10"/>
  <c r="L13355" i="10"/>
  <c r="L13356" i="10"/>
  <c r="L13357" i="10"/>
  <c r="L13358" i="10"/>
  <c r="L13359" i="10"/>
  <c r="L13360" i="10"/>
  <c r="L13361" i="10"/>
  <c r="L13362" i="10"/>
  <c r="L13363" i="10"/>
  <c r="L13364" i="10"/>
  <c r="L13365" i="10"/>
  <c r="L13366" i="10"/>
  <c r="L13367" i="10"/>
  <c r="L13368" i="10"/>
  <c r="L13369" i="10"/>
  <c r="L13370" i="10"/>
  <c r="L13371" i="10"/>
  <c r="L13372" i="10"/>
  <c r="L13373" i="10"/>
  <c r="L13374" i="10"/>
  <c r="L13375" i="10"/>
  <c r="L13376" i="10"/>
  <c r="L13377" i="10"/>
  <c r="L13378" i="10"/>
  <c r="L13379" i="10"/>
  <c r="L13380" i="10"/>
  <c r="L13381" i="10"/>
  <c r="L13382" i="10"/>
  <c r="L13383" i="10"/>
  <c r="L13384" i="10"/>
  <c r="L13385" i="10"/>
  <c r="L13386" i="10"/>
  <c r="L13387" i="10"/>
  <c r="L13388" i="10"/>
  <c r="L13389" i="10"/>
  <c r="L13390" i="10"/>
  <c r="L13391" i="10"/>
  <c r="L13392" i="10"/>
  <c r="L13393" i="10"/>
  <c r="L13394" i="10"/>
  <c r="L13395" i="10"/>
  <c r="L13396" i="10"/>
  <c r="L13397" i="10"/>
  <c r="L13398" i="10"/>
  <c r="L13399" i="10"/>
  <c r="L13400" i="10"/>
  <c r="L13401" i="10"/>
  <c r="L13402" i="10"/>
  <c r="L13403" i="10"/>
  <c r="L13404" i="10"/>
  <c r="L13405" i="10"/>
  <c r="L13406" i="10"/>
  <c r="L13407" i="10"/>
  <c r="L13408" i="10"/>
  <c r="L13409" i="10"/>
  <c r="L13410" i="10"/>
  <c r="L13411" i="10"/>
  <c r="L13412" i="10"/>
  <c r="L13413" i="10"/>
  <c r="L13414" i="10"/>
  <c r="L13415" i="10"/>
  <c r="L13416" i="10"/>
  <c r="L13417" i="10"/>
  <c r="L13418" i="10"/>
  <c r="L13419" i="10"/>
  <c r="L13420" i="10"/>
  <c r="L13421" i="10"/>
  <c r="L13422" i="10"/>
  <c r="L13423" i="10"/>
  <c r="L13424" i="10"/>
  <c r="L13425" i="10"/>
  <c r="L13426" i="10"/>
  <c r="L13427" i="10"/>
  <c r="L13428" i="10"/>
  <c r="L13429" i="10"/>
  <c r="L13430" i="10"/>
  <c r="L13431" i="10"/>
  <c r="L13432" i="10"/>
  <c r="L13433" i="10"/>
  <c r="L13434" i="10"/>
  <c r="L13435" i="10"/>
  <c r="L13436" i="10"/>
  <c r="L13437" i="10"/>
  <c r="L13438" i="10"/>
  <c r="L13439" i="10"/>
  <c r="L13440" i="10"/>
  <c r="L13441" i="10"/>
  <c r="L13442" i="10"/>
  <c r="L13443" i="10"/>
  <c r="L13444" i="10"/>
  <c r="L13445" i="10"/>
  <c r="L13446" i="10"/>
  <c r="L13447" i="10"/>
  <c r="L13448" i="10"/>
  <c r="L13449" i="10"/>
  <c r="L13450" i="10"/>
  <c r="L13451" i="10"/>
  <c r="L13452" i="10"/>
  <c r="L13453" i="10"/>
  <c r="L13454" i="10"/>
  <c r="L13455" i="10"/>
  <c r="L13456" i="10"/>
  <c r="L13457" i="10"/>
  <c r="L13458" i="10"/>
  <c r="L13459" i="10"/>
  <c r="L13460" i="10"/>
  <c r="L13461" i="10"/>
  <c r="L13462" i="10"/>
  <c r="L13463" i="10"/>
  <c r="L13464" i="10"/>
  <c r="L13465" i="10"/>
  <c r="L13466" i="10"/>
  <c r="L13467" i="10"/>
  <c r="L13468" i="10"/>
  <c r="L13469" i="10"/>
  <c r="L13470" i="10"/>
  <c r="L13471" i="10"/>
  <c r="L13472" i="10"/>
  <c r="L13473" i="10"/>
  <c r="L13474" i="10"/>
  <c r="L13475" i="10"/>
  <c r="L13476" i="10"/>
  <c r="L13477" i="10"/>
  <c r="L13478" i="10"/>
  <c r="L13479" i="10"/>
  <c r="L13480" i="10"/>
  <c r="L13481" i="10"/>
  <c r="L13482" i="10"/>
  <c r="L13483" i="10"/>
  <c r="L13484" i="10"/>
  <c r="L13485" i="10"/>
  <c r="L13486" i="10"/>
  <c r="L13487" i="10"/>
  <c r="L13488" i="10"/>
  <c r="L13489" i="10"/>
  <c r="L13490" i="10"/>
  <c r="L13491" i="10"/>
  <c r="L13492" i="10"/>
  <c r="L13493" i="10"/>
  <c r="L13494" i="10"/>
  <c r="L13495" i="10"/>
  <c r="L13496" i="10"/>
  <c r="L13497" i="10"/>
  <c r="L13498" i="10"/>
  <c r="L13499" i="10"/>
  <c r="L13500" i="10"/>
  <c r="L13501" i="10"/>
  <c r="L13502" i="10"/>
  <c r="L13503" i="10"/>
  <c r="L13504" i="10"/>
  <c r="L13505" i="10"/>
  <c r="L13506" i="10"/>
  <c r="L13507" i="10"/>
  <c r="L13508" i="10"/>
  <c r="L13509" i="10"/>
  <c r="L13510" i="10"/>
  <c r="L13511" i="10"/>
  <c r="L13512" i="10"/>
  <c r="L13513" i="10"/>
  <c r="L13514" i="10"/>
  <c r="L13515" i="10"/>
  <c r="L13516" i="10"/>
  <c r="L13517" i="10"/>
  <c r="L13518" i="10"/>
  <c r="L13519" i="10"/>
  <c r="L13520" i="10"/>
  <c r="L13521" i="10"/>
  <c r="L13522" i="10"/>
  <c r="L13523" i="10"/>
  <c r="L13524" i="10"/>
  <c r="L13525" i="10"/>
  <c r="L13526" i="10"/>
  <c r="L13527" i="10"/>
  <c r="L13528" i="10"/>
  <c r="L13529" i="10"/>
  <c r="L13530" i="10"/>
  <c r="L13531" i="10"/>
  <c r="L13532" i="10"/>
  <c r="L13533" i="10"/>
  <c r="L13534" i="10"/>
  <c r="L13535" i="10"/>
  <c r="L13536" i="10"/>
  <c r="L13537" i="10"/>
  <c r="L13538" i="10"/>
  <c r="L13539" i="10"/>
  <c r="L13540" i="10"/>
  <c r="L13541" i="10"/>
  <c r="L13542" i="10"/>
  <c r="L13543" i="10"/>
  <c r="L13544" i="10"/>
  <c r="L13545" i="10"/>
  <c r="L13546" i="10"/>
  <c r="L13547" i="10"/>
  <c r="L13548" i="10"/>
  <c r="L13549" i="10"/>
  <c r="L13550" i="10"/>
  <c r="L13551" i="10"/>
  <c r="L13552" i="10"/>
  <c r="L13553" i="10"/>
  <c r="L13554" i="10"/>
  <c r="L13555" i="10"/>
  <c r="L13556" i="10"/>
  <c r="L13557" i="10"/>
  <c r="L13558" i="10"/>
  <c r="L13559" i="10"/>
  <c r="L13560" i="10"/>
  <c r="L13561" i="10"/>
  <c r="L13562" i="10"/>
  <c r="L13563" i="10"/>
  <c r="L13564" i="10"/>
  <c r="L13565" i="10"/>
  <c r="L13566" i="10"/>
  <c r="L13567" i="10"/>
  <c r="L13568" i="10"/>
  <c r="L13569" i="10"/>
  <c r="L13570" i="10"/>
  <c r="L13571" i="10"/>
  <c r="L13572" i="10"/>
  <c r="L13573" i="10"/>
  <c r="L13574" i="10"/>
  <c r="L13575" i="10"/>
  <c r="L13576" i="10"/>
  <c r="L13577" i="10"/>
  <c r="L13578" i="10"/>
  <c r="L13579" i="10"/>
  <c r="L13580" i="10"/>
  <c r="L13581" i="10"/>
  <c r="L13582" i="10"/>
  <c r="L13583" i="10"/>
  <c r="L13584" i="10"/>
  <c r="L13585" i="10"/>
  <c r="L13586" i="10"/>
  <c r="L13587" i="10"/>
  <c r="L13588" i="10"/>
  <c r="L13589" i="10"/>
  <c r="L13590" i="10"/>
  <c r="L13591" i="10"/>
  <c r="L13592" i="10"/>
  <c r="L13593" i="10"/>
  <c r="L13594" i="10"/>
  <c r="L13595" i="10"/>
  <c r="L13596" i="10"/>
  <c r="L13597" i="10"/>
  <c r="L13598" i="10"/>
  <c r="L13599" i="10"/>
  <c r="L13600" i="10"/>
  <c r="L13601" i="10"/>
  <c r="L13602" i="10"/>
  <c r="L13603" i="10"/>
  <c r="L13604" i="10"/>
  <c r="L13605" i="10"/>
  <c r="L13606" i="10"/>
  <c r="L13607" i="10"/>
  <c r="L13608" i="10"/>
  <c r="L13609" i="10"/>
  <c r="L13610" i="10"/>
  <c r="L13611" i="10"/>
  <c r="L13612" i="10"/>
  <c r="L13613" i="10"/>
  <c r="L13614" i="10"/>
  <c r="L13615" i="10"/>
  <c r="L13616" i="10"/>
  <c r="L13617" i="10"/>
  <c r="L13618" i="10"/>
  <c r="L13619" i="10"/>
  <c r="L13620" i="10"/>
  <c r="L13621" i="10"/>
  <c r="L13622" i="10"/>
  <c r="L13623" i="10"/>
  <c r="L13624" i="10"/>
  <c r="L13625" i="10"/>
  <c r="L13626" i="10"/>
  <c r="L13627" i="10"/>
  <c r="L13628" i="10"/>
  <c r="L13629" i="10"/>
  <c r="L13630" i="10"/>
  <c r="L13631" i="10"/>
  <c r="L13632" i="10"/>
  <c r="L13633" i="10"/>
  <c r="L13634" i="10"/>
  <c r="L13635" i="10"/>
  <c r="L13636" i="10"/>
  <c r="L13637" i="10"/>
  <c r="L13638" i="10"/>
  <c r="L13639" i="10"/>
  <c r="L13640" i="10"/>
  <c r="L13641" i="10"/>
  <c r="L13642" i="10"/>
  <c r="L13643" i="10"/>
  <c r="L13644" i="10"/>
  <c r="L13645" i="10"/>
  <c r="L13646" i="10"/>
  <c r="L13647" i="10"/>
  <c r="L13648" i="10"/>
  <c r="L13649" i="10"/>
  <c r="L13650" i="10"/>
  <c r="L13651" i="10"/>
  <c r="L13652" i="10"/>
  <c r="L13653" i="10"/>
  <c r="L13654" i="10"/>
  <c r="L13655" i="10"/>
  <c r="L13656" i="10"/>
  <c r="L13657" i="10"/>
  <c r="L13658" i="10"/>
  <c r="L13659" i="10"/>
  <c r="L13660" i="10"/>
  <c r="L13661" i="10"/>
  <c r="L13662" i="10"/>
  <c r="L13663" i="10"/>
  <c r="L13664" i="10"/>
  <c r="L13665" i="10"/>
  <c r="L13666" i="10"/>
  <c r="L13667" i="10"/>
  <c r="L13668" i="10"/>
  <c r="L13669" i="10"/>
  <c r="L13670" i="10"/>
  <c r="L13671" i="10"/>
  <c r="L13672" i="10"/>
  <c r="L13673" i="10"/>
  <c r="L13674" i="10"/>
  <c r="L13675" i="10"/>
  <c r="L13676" i="10"/>
  <c r="L13677" i="10"/>
  <c r="L13678" i="10"/>
  <c r="L13679" i="10"/>
  <c r="L13680" i="10"/>
  <c r="L13681" i="10"/>
  <c r="L13682" i="10"/>
  <c r="L13683" i="10"/>
  <c r="L13684" i="10"/>
  <c r="L13685" i="10"/>
  <c r="L13686" i="10"/>
  <c r="L13687" i="10"/>
  <c r="L13688" i="10"/>
  <c r="L13689" i="10"/>
  <c r="L13690" i="10"/>
  <c r="L13691" i="10"/>
  <c r="L13692" i="10"/>
  <c r="L13693" i="10"/>
  <c r="L13694" i="10"/>
  <c r="L13695" i="10"/>
  <c r="L13696" i="10"/>
  <c r="L13697" i="10"/>
  <c r="L13698" i="10"/>
  <c r="L13699" i="10"/>
  <c r="L13700" i="10"/>
  <c r="L13701" i="10"/>
  <c r="L13702" i="10"/>
  <c r="L13703" i="10"/>
  <c r="L13704" i="10"/>
  <c r="L13705" i="10"/>
  <c r="L13706" i="10"/>
  <c r="L13707" i="10"/>
  <c r="L13708" i="10"/>
  <c r="L13709" i="10"/>
  <c r="L13710" i="10"/>
  <c r="L13711" i="10"/>
  <c r="L13712" i="10"/>
  <c r="L13713" i="10"/>
  <c r="L13714" i="10"/>
  <c r="L13715" i="10"/>
  <c r="L13716" i="10"/>
  <c r="L13717" i="10"/>
  <c r="L13718" i="10"/>
  <c r="L13719" i="10"/>
  <c r="L13720" i="10"/>
  <c r="L13721" i="10"/>
  <c r="L13722" i="10"/>
  <c r="L13723" i="10"/>
  <c r="L13724" i="10"/>
  <c r="L13725" i="10"/>
  <c r="L13726" i="10"/>
  <c r="L13727" i="10"/>
  <c r="L13728" i="10"/>
  <c r="L13729" i="10"/>
  <c r="L13730" i="10"/>
  <c r="L13731" i="10"/>
  <c r="L13732" i="10"/>
  <c r="L13733" i="10"/>
  <c r="L13734" i="10"/>
  <c r="L13735" i="10"/>
  <c r="L13736" i="10"/>
  <c r="L13737" i="10"/>
  <c r="L13738" i="10"/>
  <c r="L13739" i="10"/>
  <c r="L13740" i="10"/>
  <c r="L13741" i="10"/>
  <c r="L13742" i="10"/>
  <c r="L13743" i="10"/>
  <c r="L13744" i="10"/>
  <c r="L13745" i="10"/>
  <c r="L13746" i="10"/>
  <c r="L13747" i="10"/>
  <c r="L13748" i="10"/>
  <c r="L13749" i="10"/>
  <c r="L13750" i="10"/>
  <c r="L13751" i="10"/>
  <c r="L13752" i="10"/>
  <c r="L13753" i="10"/>
  <c r="L13754" i="10"/>
  <c r="L13755" i="10"/>
  <c r="L13756" i="10"/>
  <c r="L13757" i="10"/>
  <c r="L13758" i="10"/>
  <c r="L13759" i="10"/>
  <c r="L13760" i="10"/>
  <c r="L13761" i="10"/>
  <c r="L13762" i="10"/>
  <c r="L13763" i="10"/>
  <c r="L13764" i="10"/>
  <c r="L13765" i="10"/>
  <c r="L13766" i="10"/>
  <c r="L13767" i="10"/>
  <c r="L13768" i="10"/>
  <c r="L13769" i="10"/>
  <c r="L13770" i="10"/>
  <c r="L13771" i="10"/>
  <c r="L13772" i="10"/>
  <c r="L13773" i="10"/>
  <c r="L13774" i="10"/>
  <c r="L13775" i="10"/>
  <c r="L13776" i="10"/>
  <c r="L13777" i="10"/>
  <c r="L13778" i="10"/>
  <c r="L13779" i="10"/>
  <c r="L13780" i="10"/>
  <c r="L13781" i="10"/>
  <c r="L13782" i="10"/>
  <c r="L13783" i="10"/>
  <c r="L13784" i="10"/>
  <c r="L13785" i="10"/>
  <c r="L13786" i="10"/>
  <c r="L13787" i="10"/>
  <c r="L13788" i="10"/>
  <c r="L13789" i="10"/>
  <c r="L13790" i="10"/>
  <c r="L13791" i="10"/>
  <c r="L13792" i="10"/>
  <c r="L13793" i="10"/>
  <c r="L13794" i="10"/>
  <c r="L13795" i="10"/>
  <c r="L13796" i="10"/>
  <c r="L13797" i="10"/>
  <c r="L13798" i="10"/>
  <c r="L13799" i="10"/>
  <c r="L13800" i="10"/>
  <c r="L13801" i="10"/>
  <c r="L13802" i="10"/>
  <c r="L13803" i="10"/>
  <c r="L13804" i="10"/>
  <c r="L13805" i="10"/>
  <c r="L13806" i="10"/>
  <c r="L13807" i="10"/>
  <c r="L13808" i="10"/>
  <c r="L13809" i="10"/>
  <c r="L13810" i="10"/>
  <c r="L13811" i="10"/>
  <c r="L13812" i="10"/>
  <c r="L13813" i="10"/>
  <c r="L13814" i="10"/>
  <c r="L13815" i="10"/>
  <c r="L13816" i="10"/>
  <c r="L13817" i="10"/>
  <c r="L13818" i="10"/>
  <c r="L13819" i="10"/>
  <c r="L13820" i="10"/>
  <c r="L13821" i="10"/>
  <c r="L13822" i="10"/>
  <c r="L13823" i="10"/>
  <c r="L13824" i="10"/>
  <c r="L13825" i="10"/>
  <c r="L13826" i="10"/>
  <c r="L13827" i="10"/>
  <c r="L13828" i="10"/>
  <c r="L13829" i="10"/>
  <c r="L13830" i="10"/>
  <c r="L13831" i="10"/>
  <c r="L13832" i="10"/>
  <c r="L13833" i="10"/>
  <c r="L13834" i="10"/>
  <c r="L13835" i="10"/>
  <c r="L13836" i="10"/>
  <c r="L13837" i="10"/>
  <c r="L13838" i="10"/>
  <c r="L13839" i="10"/>
  <c r="L13840" i="10"/>
  <c r="L13841" i="10"/>
  <c r="L13842" i="10"/>
  <c r="L13843" i="10"/>
  <c r="L13844" i="10"/>
  <c r="L13845" i="10"/>
  <c r="L13846" i="10"/>
  <c r="L13847" i="10"/>
  <c r="L13848" i="10"/>
  <c r="L13849" i="10"/>
  <c r="L13850" i="10"/>
  <c r="L13851" i="10"/>
  <c r="L13852" i="10"/>
  <c r="L13853" i="10"/>
  <c r="L13854" i="10"/>
  <c r="L13855" i="10"/>
  <c r="L13856" i="10"/>
  <c r="L13857" i="10"/>
  <c r="L13858" i="10"/>
  <c r="L13859" i="10"/>
  <c r="L13860" i="10"/>
  <c r="L13861" i="10"/>
  <c r="L13862" i="10"/>
  <c r="L13863" i="10"/>
  <c r="L13864" i="10"/>
  <c r="L13865" i="10"/>
  <c r="L13866" i="10"/>
  <c r="L13867" i="10"/>
  <c r="L13868" i="10"/>
  <c r="L13869" i="10"/>
  <c r="L13870" i="10"/>
  <c r="L13871" i="10"/>
  <c r="L13872" i="10"/>
  <c r="L13873" i="10"/>
  <c r="L13874" i="10"/>
  <c r="L13875" i="10"/>
  <c r="L13876" i="10"/>
  <c r="L13877" i="10"/>
  <c r="L13878" i="10"/>
  <c r="L13879" i="10"/>
  <c r="L13880" i="10"/>
  <c r="L13881" i="10"/>
  <c r="L13882" i="10"/>
  <c r="L13883" i="10"/>
  <c r="L13884" i="10"/>
  <c r="L13885" i="10"/>
  <c r="L13886" i="10"/>
  <c r="L13887" i="10"/>
  <c r="L13888" i="10"/>
  <c r="L13889" i="10"/>
  <c r="L13890" i="10"/>
  <c r="L13891" i="10"/>
  <c r="L13892" i="10"/>
  <c r="L13893" i="10"/>
  <c r="L13894" i="10"/>
  <c r="L13895" i="10"/>
  <c r="L13896" i="10"/>
  <c r="L13897" i="10"/>
  <c r="L13898" i="10"/>
  <c r="L13899" i="10"/>
  <c r="L13900" i="10"/>
  <c r="L13901" i="10"/>
  <c r="L13902" i="10"/>
  <c r="L13903" i="10"/>
  <c r="L13904" i="10"/>
  <c r="L13905" i="10"/>
  <c r="L13906" i="10"/>
  <c r="L13907" i="10"/>
  <c r="L13908" i="10"/>
  <c r="L13909" i="10"/>
  <c r="L13910" i="10"/>
  <c r="L13911" i="10"/>
  <c r="L13912" i="10"/>
  <c r="L13913" i="10"/>
  <c r="L13914" i="10"/>
  <c r="L13915" i="10"/>
  <c r="L13916" i="10"/>
  <c r="L13917" i="10"/>
  <c r="L13918" i="10"/>
  <c r="L13919" i="10"/>
  <c r="L13920" i="10"/>
  <c r="L13921" i="10"/>
  <c r="L13922" i="10"/>
  <c r="L13923" i="10"/>
  <c r="L13924" i="10"/>
  <c r="L13925" i="10"/>
  <c r="L13926" i="10"/>
  <c r="L13927" i="10"/>
  <c r="L13928" i="10"/>
  <c r="L13929" i="10"/>
  <c r="L13930" i="10"/>
  <c r="L13931" i="10"/>
  <c r="L13932" i="10"/>
  <c r="L13933" i="10"/>
  <c r="L13934" i="10"/>
  <c r="L13935" i="10"/>
  <c r="L13936" i="10"/>
  <c r="L13937" i="10"/>
  <c r="L13938" i="10"/>
  <c r="L13939" i="10"/>
  <c r="L13940" i="10"/>
  <c r="L13941" i="10"/>
  <c r="L13942" i="10"/>
  <c r="L13943" i="10"/>
  <c r="L13944" i="10"/>
  <c r="L13945" i="10"/>
  <c r="L13946" i="10"/>
  <c r="L13947" i="10"/>
  <c r="L13948" i="10"/>
  <c r="L13949" i="10"/>
  <c r="L13950" i="10"/>
  <c r="L13951" i="10"/>
  <c r="L13952" i="10"/>
  <c r="L13953" i="10"/>
  <c r="L13954" i="10"/>
  <c r="L13955" i="10"/>
  <c r="L13956" i="10"/>
  <c r="L13957" i="10"/>
  <c r="L13958" i="10"/>
  <c r="L13959" i="10"/>
  <c r="L13960" i="10"/>
  <c r="L13961" i="10"/>
  <c r="L13962" i="10"/>
  <c r="L13963" i="10"/>
  <c r="L13964" i="10"/>
  <c r="L13965" i="10"/>
  <c r="L13966" i="10"/>
  <c r="L13967" i="10"/>
  <c r="L13968" i="10"/>
  <c r="L13969" i="10"/>
  <c r="L13970" i="10"/>
  <c r="L13971" i="10"/>
  <c r="L13972" i="10"/>
  <c r="L13973" i="10"/>
  <c r="L13974" i="10"/>
  <c r="L13975" i="10"/>
  <c r="L13976" i="10"/>
  <c r="L13977" i="10"/>
  <c r="L13978" i="10"/>
  <c r="L13979" i="10"/>
  <c r="L13980" i="10"/>
  <c r="L13981" i="10"/>
  <c r="L13982" i="10"/>
  <c r="L13983" i="10"/>
  <c r="L13984" i="10"/>
  <c r="L13985" i="10"/>
  <c r="L13986" i="10"/>
  <c r="L13987" i="10"/>
  <c r="L13988" i="10"/>
  <c r="L13989" i="10"/>
  <c r="L13990" i="10"/>
  <c r="L13991" i="10"/>
  <c r="L13992" i="10"/>
  <c r="L13993" i="10"/>
  <c r="L13994" i="10"/>
  <c r="L13995" i="10"/>
  <c r="L13996" i="10"/>
  <c r="L13997" i="10"/>
  <c r="L13998" i="10"/>
  <c r="L13999" i="10"/>
  <c r="L14000" i="10"/>
  <c r="L14001" i="10"/>
  <c r="L14002" i="10"/>
  <c r="L14003" i="10"/>
  <c r="L14004" i="10"/>
  <c r="L14005" i="10"/>
  <c r="L14006" i="10"/>
  <c r="L14007" i="10"/>
  <c r="L14008" i="10"/>
  <c r="L14009" i="10"/>
  <c r="L14010" i="10"/>
  <c r="L14011" i="10"/>
  <c r="L14012" i="10"/>
  <c r="L14013" i="10"/>
  <c r="L14014" i="10"/>
  <c r="L14015" i="10"/>
  <c r="L14016" i="10"/>
  <c r="L14017" i="10"/>
  <c r="L14018" i="10"/>
  <c r="L14019" i="10"/>
  <c r="L14020" i="10"/>
  <c r="L14021" i="10"/>
  <c r="L14022" i="10"/>
  <c r="L14023" i="10"/>
  <c r="L14024" i="10"/>
  <c r="L14025" i="10"/>
  <c r="L14026" i="10"/>
  <c r="L14027" i="10"/>
  <c r="L14028" i="10"/>
  <c r="L14029" i="10"/>
  <c r="L14030" i="10"/>
  <c r="L14031" i="10"/>
  <c r="L14032" i="10"/>
  <c r="L14033" i="10"/>
  <c r="L14034" i="10"/>
  <c r="L14035" i="10"/>
  <c r="L14036" i="10"/>
  <c r="L14037" i="10"/>
  <c r="L14038" i="10"/>
  <c r="L14039" i="10"/>
  <c r="L14040" i="10"/>
  <c r="L14041" i="10"/>
  <c r="L14042" i="10"/>
  <c r="L14043" i="10"/>
  <c r="L14044" i="10"/>
  <c r="L14045" i="10"/>
  <c r="L14046" i="10"/>
  <c r="L14047" i="10"/>
  <c r="L14048" i="10"/>
  <c r="L14049" i="10"/>
  <c r="L14050" i="10"/>
  <c r="L14051" i="10"/>
  <c r="L14052" i="10"/>
  <c r="L14053" i="10"/>
  <c r="L14054" i="10"/>
  <c r="L14055" i="10"/>
  <c r="L14056" i="10"/>
  <c r="L14057" i="10"/>
  <c r="L14058" i="10"/>
  <c r="L14059" i="10"/>
  <c r="L14060" i="10"/>
  <c r="L14061" i="10"/>
  <c r="L14062" i="10"/>
  <c r="L14063" i="10"/>
  <c r="L14064" i="10"/>
  <c r="L14065" i="10"/>
  <c r="L14066" i="10"/>
  <c r="L14067" i="10"/>
  <c r="L14068" i="10"/>
  <c r="L14069" i="10"/>
  <c r="L14070" i="10"/>
  <c r="L14071" i="10"/>
  <c r="L14072" i="10"/>
  <c r="L14073" i="10"/>
  <c r="L14074" i="10"/>
  <c r="L14075" i="10"/>
  <c r="L14076" i="10"/>
  <c r="L14077" i="10"/>
  <c r="L14078" i="10"/>
  <c r="L14079" i="10"/>
  <c r="L14080" i="10"/>
  <c r="L14081" i="10"/>
  <c r="L14082" i="10"/>
  <c r="L14083" i="10"/>
  <c r="L14084" i="10"/>
  <c r="L14085" i="10"/>
  <c r="L14086" i="10"/>
  <c r="L14087" i="10"/>
  <c r="L14088" i="10"/>
  <c r="L14089" i="10"/>
  <c r="L14090" i="10"/>
  <c r="L14091" i="10"/>
  <c r="L14092" i="10"/>
  <c r="L14093" i="10"/>
  <c r="L14094" i="10"/>
  <c r="L14095" i="10"/>
  <c r="L14096" i="10"/>
  <c r="L14097" i="10"/>
  <c r="L14098" i="10"/>
  <c r="L14099" i="10"/>
  <c r="L14100" i="10"/>
  <c r="L14101" i="10"/>
  <c r="L14102" i="10"/>
  <c r="L14103" i="10"/>
  <c r="L14104" i="10"/>
  <c r="L14105" i="10"/>
  <c r="L14106" i="10"/>
  <c r="L14107" i="10"/>
  <c r="L14108" i="10"/>
  <c r="L14109" i="10"/>
  <c r="L14110" i="10"/>
  <c r="L14111" i="10"/>
  <c r="L14112" i="10"/>
  <c r="L14113" i="10"/>
  <c r="L14114" i="10"/>
  <c r="L14115" i="10"/>
  <c r="L14116" i="10"/>
  <c r="L14117" i="10"/>
  <c r="L14118" i="10"/>
  <c r="L14119" i="10"/>
  <c r="L14120" i="10"/>
  <c r="L14121" i="10"/>
  <c r="L14122" i="10"/>
  <c r="L14123" i="10"/>
  <c r="L14124" i="10"/>
  <c r="L14125" i="10"/>
  <c r="L14126" i="10"/>
  <c r="L14127" i="10"/>
  <c r="L14128" i="10"/>
  <c r="L14129" i="10"/>
  <c r="L14130" i="10"/>
  <c r="L14131" i="10"/>
  <c r="L14132" i="10"/>
  <c r="L14133" i="10"/>
  <c r="L14134" i="10"/>
  <c r="L14135" i="10"/>
  <c r="L14136" i="10"/>
  <c r="L14137" i="10"/>
  <c r="L14138" i="10"/>
  <c r="L14139" i="10"/>
  <c r="L14140" i="10"/>
  <c r="L14141" i="10"/>
  <c r="L14142" i="10"/>
  <c r="L14143" i="10"/>
  <c r="L14144" i="10"/>
  <c r="L14145" i="10"/>
  <c r="L14146" i="10"/>
  <c r="L14147" i="10"/>
  <c r="L14148" i="10"/>
  <c r="L14149" i="10"/>
  <c r="L14150" i="10"/>
  <c r="L14151" i="10"/>
  <c r="L14152" i="10"/>
  <c r="L14153" i="10"/>
  <c r="L14154" i="10"/>
  <c r="L14155" i="10"/>
  <c r="L14156" i="10"/>
  <c r="L14157" i="10"/>
  <c r="L14158" i="10"/>
  <c r="L14159" i="10"/>
  <c r="L14160" i="10"/>
  <c r="L14161" i="10"/>
  <c r="L14162" i="10"/>
  <c r="L14163" i="10"/>
  <c r="L14164" i="10"/>
  <c r="L14165" i="10"/>
  <c r="L14166" i="10"/>
  <c r="L14167" i="10"/>
  <c r="L14168" i="10"/>
  <c r="L14169" i="10"/>
  <c r="L14170" i="10"/>
  <c r="L14171" i="10"/>
  <c r="L14172" i="10"/>
  <c r="L14173" i="10"/>
  <c r="L14174" i="10"/>
  <c r="L14175" i="10"/>
  <c r="L14176" i="10"/>
  <c r="L14177" i="10"/>
  <c r="L14178" i="10"/>
  <c r="L14179" i="10"/>
  <c r="L14180" i="10"/>
  <c r="L14181" i="10"/>
  <c r="L14182" i="10"/>
  <c r="L14183" i="10"/>
  <c r="L14184" i="10"/>
  <c r="L14185" i="10"/>
  <c r="L14186" i="10"/>
  <c r="L14187" i="10"/>
  <c r="L14188" i="10"/>
  <c r="L14189" i="10"/>
  <c r="L14190" i="10"/>
  <c r="L14191" i="10"/>
  <c r="L14192" i="10"/>
  <c r="L14193" i="10"/>
  <c r="L14194" i="10"/>
  <c r="L14195" i="10"/>
  <c r="L14196" i="10"/>
  <c r="L14197" i="10"/>
  <c r="L14198" i="10"/>
  <c r="L14199" i="10"/>
  <c r="L14200" i="10"/>
  <c r="L14201" i="10"/>
  <c r="L14202" i="10"/>
  <c r="L14203" i="10"/>
  <c r="L14204" i="10"/>
  <c r="L14205" i="10"/>
  <c r="L14206" i="10"/>
  <c r="L14207" i="10"/>
  <c r="L14208" i="10"/>
  <c r="L14209" i="10"/>
  <c r="L14210" i="10"/>
  <c r="L14211" i="10"/>
  <c r="L14212" i="10"/>
  <c r="L14213" i="10"/>
  <c r="L14214" i="10"/>
  <c r="L14215" i="10"/>
  <c r="L14216" i="10"/>
  <c r="L14217" i="10"/>
  <c r="L14218" i="10"/>
  <c r="L14219" i="10"/>
  <c r="L14220" i="10"/>
  <c r="L14221" i="10"/>
  <c r="L14222" i="10"/>
  <c r="L14223" i="10"/>
  <c r="L14224" i="10"/>
  <c r="L14225" i="10"/>
  <c r="L14226" i="10"/>
  <c r="L14227" i="10"/>
  <c r="L14228" i="10"/>
  <c r="L14229" i="10"/>
  <c r="L14230" i="10"/>
  <c r="L14231" i="10"/>
  <c r="L14232" i="10"/>
  <c r="L14233" i="10"/>
  <c r="L14234" i="10"/>
  <c r="L14235" i="10"/>
  <c r="L14236" i="10"/>
  <c r="L14237" i="10"/>
  <c r="L14238" i="10"/>
  <c r="L14239" i="10"/>
  <c r="L14240" i="10"/>
  <c r="L14241" i="10"/>
  <c r="L14242" i="10"/>
  <c r="L14243" i="10"/>
  <c r="L14244" i="10"/>
  <c r="L14245" i="10"/>
  <c r="L14246" i="10"/>
  <c r="L14247" i="10"/>
  <c r="L14248" i="10"/>
  <c r="L14249" i="10"/>
  <c r="L14250" i="10"/>
  <c r="L14251" i="10"/>
  <c r="L14252" i="10"/>
  <c r="L14253" i="10"/>
  <c r="L14254" i="10"/>
  <c r="L14255" i="10"/>
  <c r="L14256" i="10"/>
  <c r="L14257" i="10"/>
  <c r="L14258" i="10"/>
  <c r="L14259" i="10"/>
  <c r="L14260" i="10"/>
  <c r="L14261" i="10"/>
  <c r="L14262" i="10"/>
  <c r="L14263" i="10"/>
  <c r="L14264" i="10"/>
  <c r="L14265" i="10"/>
  <c r="L14266" i="10"/>
  <c r="L14267" i="10"/>
  <c r="L14268" i="10"/>
  <c r="L14269" i="10"/>
  <c r="L14270" i="10"/>
  <c r="L14271" i="10"/>
  <c r="L14272" i="10"/>
  <c r="L14273" i="10"/>
  <c r="L14274" i="10"/>
  <c r="L14275" i="10"/>
  <c r="L14276" i="10"/>
  <c r="L14277" i="10"/>
  <c r="L14278" i="10"/>
  <c r="L14279" i="10"/>
  <c r="L14280" i="10"/>
  <c r="L14281" i="10"/>
  <c r="L14282" i="10"/>
  <c r="L14283" i="10"/>
  <c r="L14284" i="10"/>
  <c r="L14285" i="10"/>
  <c r="L14286" i="10"/>
  <c r="L14287" i="10"/>
  <c r="L14288" i="10"/>
  <c r="L14289" i="10"/>
  <c r="L14290" i="10"/>
  <c r="L14291" i="10"/>
  <c r="L14292" i="10"/>
  <c r="L14293" i="10"/>
  <c r="L14294" i="10"/>
  <c r="L14295" i="10"/>
  <c r="L14296" i="10"/>
  <c r="L14297" i="10"/>
  <c r="L14298" i="10"/>
  <c r="L14299" i="10"/>
  <c r="I14300" i="10"/>
  <c r="L14300" i="10" s="1"/>
  <c r="L14301" i="10"/>
  <c r="L14302" i="10"/>
  <c r="L14303" i="10"/>
  <c r="L14304" i="10"/>
  <c r="L14305" i="10"/>
  <c r="L14306" i="10"/>
  <c r="L14307" i="10"/>
  <c r="L14308" i="10"/>
  <c r="L14309" i="10"/>
  <c r="L14310" i="10"/>
  <c r="L14311" i="10"/>
  <c r="L14312" i="10"/>
  <c r="L14313" i="10"/>
  <c r="L14314" i="10"/>
  <c r="L14315" i="10"/>
  <c r="L14316" i="10"/>
  <c r="L14317" i="10"/>
  <c r="L14318" i="10"/>
  <c r="L14319" i="10"/>
  <c r="L14320" i="10"/>
  <c r="L14321" i="10"/>
  <c r="L14322" i="10"/>
  <c r="L14323" i="10"/>
  <c r="L14324" i="10"/>
  <c r="L14325" i="10"/>
  <c r="L14326" i="10"/>
  <c r="L14327" i="10"/>
  <c r="L14328" i="10"/>
  <c r="L14329" i="10"/>
  <c r="L14330" i="10"/>
  <c r="L14331" i="10"/>
  <c r="L14332" i="10"/>
  <c r="L14333" i="10"/>
  <c r="L14334" i="10"/>
  <c r="L14335" i="10"/>
  <c r="L14336" i="10"/>
  <c r="L14337" i="10"/>
  <c r="L14338" i="10"/>
  <c r="L14339" i="10"/>
  <c r="L14340" i="10"/>
  <c r="L14341" i="10"/>
  <c r="L14342" i="10"/>
  <c r="L14343" i="10"/>
  <c r="L14344" i="10"/>
  <c r="L14345" i="10"/>
  <c r="L14346" i="10"/>
  <c r="L14347" i="10"/>
  <c r="L14348" i="10"/>
  <c r="L14349" i="10"/>
  <c r="L14350" i="10"/>
  <c r="L14351" i="10"/>
  <c r="L14352" i="10"/>
  <c r="L14353" i="10"/>
  <c r="L14354" i="10"/>
  <c r="L14355" i="10"/>
  <c r="L14356" i="10"/>
  <c r="L14357" i="10"/>
  <c r="L14358" i="10"/>
  <c r="L14359" i="10"/>
  <c r="L14360" i="10"/>
  <c r="L14361" i="10"/>
  <c r="L14362" i="10"/>
  <c r="L14363" i="10"/>
  <c r="L14364" i="10"/>
  <c r="L14365" i="10"/>
  <c r="L14366" i="10"/>
  <c r="L14367" i="10"/>
  <c r="L14368" i="10"/>
  <c r="L14369" i="10"/>
  <c r="L14370" i="10"/>
  <c r="L14371" i="10"/>
  <c r="L14372" i="10"/>
  <c r="L14373" i="10"/>
  <c r="L14374" i="10"/>
  <c r="L14375" i="10"/>
  <c r="L14376" i="10"/>
  <c r="L14377" i="10"/>
  <c r="L14378" i="10"/>
  <c r="L14379" i="10"/>
  <c r="L14380" i="10"/>
  <c r="L14381" i="10"/>
  <c r="L14382" i="10"/>
  <c r="L14383" i="10"/>
  <c r="L14384" i="10"/>
  <c r="L14385" i="10"/>
  <c r="L14386" i="10"/>
  <c r="L14387" i="10"/>
  <c r="L14388" i="10"/>
  <c r="L14389" i="10"/>
  <c r="L14390" i="10"/>
  <c r="L14391" i="10"/>
  <c r="L14392" i="10"/>
  <c r="L14393" i="10"/>
  <c r="L14394" i="10"/>
  <c r="L14395" i="10"/>
  <c r="L14396" i="10"/>
  <c r="L14397" i="10"/>
  <c r="L14398" i="10"/>
  <c r="L14399" i="10"/>
  <c r="L14400" i="10"/>
  <c r="L14401" i="10"/>
  <c r="L14402" i="10"/>
  <c r="L14403" i="10"/>
  <c r="L14404" i="10"/>
  <c r="L14405" i="10"/>
  <c r="L14406" i="10"/>
  <c r="L14407" i="10"/>
  <c r="L14408" i="10"/>
  <c r="L14409" i="10"/>
  <c r="L14410" i="10"/>
  <c r="L14411" i="10"/>
  <c r="L14412" i="10"/>
  <c r="L14413" i="10"/>
  <c r="L14414" i="10"/>
  <c r="L14415" i="10"/>
  <c r="L14416" i="10"/>
  <c r="L14417" i="10"/>
  <c r="L14418" i="10"/>
  <c r="L14419" i="10"/>
  <c r="L14420" i="10"/>
  <c r="L14421" i="10"/>
  <c r="L14422" i="10"/>
  <c r="L14423" i="10"/>
  <c r="L14424" i="10"/>
  <c r="L14425" i="10"/>
  <c r="L14426" i="10"/>
  <c r="L14427" i="10"/>
  <c r="L14428" i="10"/>
  <c r="L14429" i="10"/>
  <c r="L14430" i="10"/>
  <c r="L14431" i="10"/>
  <c r="L14432" i="10"/>
  <c r="L14433" i="10"/>
  <c r="L14434" i="10"/>
  <c r="L14435" i="10"/>
  <c r="L14436" i="10"/>
  <c r="L14437" i="10"/>
  <c r="L14438" i="10"/>
  <c r="L14439" i="10"/>
  <c r="L14440" i="10"/>
  <c r="L14441" i="10"/>
  <c r="L14442" i="10"/>
  <c r="L14443" i="10"/>
  <c r="L14444" i="10"/>
  <c r="L14445" i="10"/>
  <c r="L14446" i="10"/>
  <c r="L14447" i="10"/>
  <c r="L14448" i="10"/>
  <c r="L14449" i="10"/>
  <c r="L14450" i="10"/>
  <c r="L14451" i="10"/>
  <c r="L14452" i="10"/>
  <c r="L14453" i="10"/>
  <c r="L14454" i="10"/>
  <c r="L14455" i="10"/>
  <c r="L14456" i="10"/>
  <c r="L14457" i="10"/>
  <c r="L14458" i="10"/>
  <c r="L14459" i="10"/>
  <c r="L14460" i="10"/>
  <c r="L14461" i="10"/>
  <c r="L14462" i="10"/>
  <c r="L14463" i="10"/>
  <c r="L14464" i="10"/>
  <c r="L14465" i="10"/>
  <c r="L14466" i="10"/>
  <c r="L14467" i="10"/>
  <c r="L14468" i="10"/>
  <c r="L14469" i="10"/>
  <c r="L14470" i="10"/>
  <c r="L14471" i="10"/>
  <c r="L14472" i="10"/>
  <c r="L14473" i="10"/>
  <c r="L14474" i="10"/>
  <c r="L14475" i="10"/>
  <c r="L14476" i="10"/>
  <c r="L14477" i="10"/>
  <c r="L14478" i="10"/>
  <c r="L14479" i="10"/>
  <c r="L14480" i="10"/>
  <c r="L14481" i="10"/>
  <c r="L14482" i="10"/>
  <c r="L14483" i="10"/>
  <c r="L14484" i="10"/>
  <c r="L14485" i="10"/>
  <c r="L14486" i="10"/>
  <c r="L14487" i="10"/>
  <c r="L14488" i="10"/>
  <c r="L14489" i="10"/>
  <c r="L14490" i="10"/>
  <c r="L14491" i="10"/>
  <c r="L14492" i="10"/>
  <c r="L14493" i="10"/>
  <c r="L14494" i="10"/>
  <c r="L14495" i="10"/>
  <c r="L14496" i="10"/>
  <c r="L14497" i="10"/>
  <c r="L14498" i="10"/>
  <c r="L14499" i="10"/>
  <c r="L14500" i="10"/>
  <c r="L14501" i="10"/>
  <c r="L14502" i="10"/>
  <c r="L14503" i="10"/>
  <c r="L14504" i="10"/>
  <c r="L14505" i="10"/>
  <c r="L14506" i="10"/>
  <c r="L14507" i="10"/>
  <c r="L14508" i="10"/>
  <c r="L14509" i="10"/>
  <c r="L14510" i="10"/>
  <c r="L14511" i="10"/>
  <c r="L14512" i="10"/>
  <c r="L14513" i="10"/>
  <c r="L14514" i="10"/>
  <c r="L14515" i="10"/>
  <c r="L14516" i="10"/>
  <c r="L14517" i="10"/>
  <c r="L14518" i="10"/>
  <c r="L14519" i="10"/>
  <c r="L14520" i="10"/>
  <c r="L14521" i="10"/>
  <c r="L14522" i="10"/>
  <c r="L14523" i="10"/>
  <c r="L14524" i="10"/>
  <c r="L14525" i="10"/>
  <c r="L14526" i="10"/>
  <c r="L14527" i="10"/>
  <c r="L14528" i="10"/>
  <c r="L14529" i="10"/>
  <c r="L14530" i="10"/>
  <c r="L14531" i="10"/>
  <c r="L14532" i="10"/>
  <c r="L14533" i="10"/>
  <c r="L14534" i="10"/>
  <c r="L14535" i="10"/>
  <c r="L14536" i="10"/>
  <c r="L14537" i="10"/>
  <c r="L14538" i="10"/>
  <c r="L14539" i="10"/>
  <c r="L14540" i="10"/>
  <c r="L14541" i="10"/>
  <c r="L14542" i="10"/>
  <c r="L14543" i="10"/>
  <c r="L14544" i="10"/>
  <c r="L14545" i="10"/>
  <c r="L14546" i="10"/>
  <c r="L14547" i="10"/>
  <c r="L14548" i="10"/>
  <c r="L14549" i="10"/>
  <c r="L14550" i="10"/>
  <c r="L14551" i="10"/>
  <c r="L14552" i="10"/>
  <c r="L14553" i="10"/>
  <c r="L14554" i="10"/>
  <c r="L14555" i="10"/>
  <c r="L14556" i="10"/>
  <c r="L14557" i="10"/>
  <c r="L14558" i="10"/>
  <c r="L14559" i="10"/>
  <c r="L14560" i="10"/>
  <c r="L14561" i="10"/>
  <c r="L14562" i="10"/>
  <c r="L14563" i="10"/>
  <c r="L14564" i="10"/>
  <c r="L14565" i="10"/>
  <c r="L14566" i="10"/>
  <c r="L14567" i="10"/>
  <c r="L14568" i="10"/>
  <c r="L14569" i="10"/>
  <c r="L14570" i="10"/>
  <c r="L14571" i="10"/>
  <c r="L14572" i="10"/>
  <c r="L14573" i="10"/>
  <c r="L14574" i="10"/>
  <c r="L14575" i="10"/>
  <c r="L14576" i="10"/>
  <c r="L14577" i="10"/>
  <c r="L14578" i="10"/>
  <c r="L14579" i="10"/>
  <c r="L14580" i="10"/>
  <c r="L14581" i="10"/>
  <c r="L14582" i="10"/>
  <c r="L14583" i="10"/>
  <c r="L14584" i="10"/>
  <c r="L14585" i="10"/>
  <c r="L14586" i="10"/>
  <c r="L14587" i="10"/>
  <c r="L14588" i="10"/>
  <c r="I14589" i="10"/>
  <c r="L14589" i="10"/>
  <c r="I14590" i="10"/>
  <c r="L14590" i="10" s="1"/>
  <c r="L14591" i="10"/>
  <c r="L14592" i="10"/>
  <c r="L14593" i="10"/>
  <c r="L14594" i="10"/>
  <c r="L14595" i="10"/>
  <c r="L14596" i="10"/>
  <c r="L14597" i="10"/>
  <c r="L14598" i="10"/>
  <c r="L14599" i="10"/>
  <c r="L14600" i="10"/>
  <c r="L14601" i="10"/>
  <c r="L14602" i="10"/>
  <c r="L14603" i="10"/>
  <c r="L14604" i="10"/>
  <c r="L14605" i="10"/>
  <c r="L14606" i="10"/>
  <c r="L14607" i="10"/>
  <c r="L14608" i="10"/>
  <c r="L14609" i="10"/>
  <c r="L14610" i="10"/>
  <c r="L14611" i="10"/>
  <c r="L14612" i="10"/>
  <c r="L14613" i="10"/>
  <c r="L14614" i="10"/>
  <c r="L14615" i="10"/>
  <c r="L14616" i="10"/>
  <c r="L14617" i="10"/>
  <c r="L14618" i="10"/>
  <c r="L14619" i="10"/>
  <c r="L14620" i="10"/>
  <c r="L14621" i="10"/>
  <c r="L14622" i="10"/>
  <c r="I14623" i="10"/>
  <c r="L14623" i="10" s="1"/>
  <c r="I14624" i="10"/>
  <c r="L14624" i="10" s="1"/>
  <c r="L14625" i="10"/>
  <c r="I14626" i="10"/>
  <c r="L14626" i="10"/>
  <c r="I14627" i="10"/>
  <c r="L14627" i="10"/>
  <c r="I14628" i="10"/>
  <c r="L14628" i="10" s="1"/>
  <c r="L14629" i="10"/>
  <c r="I14630" i="10"/>
  <c r="L14630" i="10"/>
  <c r="I14631" i="10"/>
  <c r="L14631" i="10" s="1"/>
  <c r="I14632" i="10"/>
  <c r="L14632" i="10" s="1"/>
  <c r="I14633" i="10"/>
  <c r="L14633" i="10" s="1"/>
  <c r="I14634" i="10"/>
  <c r="L14634" i="10"/>
  <c r="I14635" i="10"/>
  <c r="L14635" i="10" s="1"/>
  <c r="L14636" i="10"/>
  <c r="I14637" i="10"/>
  <c r="L14637" i="10" s="1"/>
  <c r="I14638" i="10"/>
  <c r="L14638" i="10"/>
  <c r="I14639" i="10"/>
  <c r="L14639" i="10"/>
  <c r="I14640" i="10"/>
  <c r="L14640" i="10"/>
  <c r="I14641" i="10"/>
  <c r="L14641" i="10" s="1"/>
  <c r="I14642" i="10"/>
  <c r="L14642" i="10"/>
  <c r="I14643" i="10"/>
  <c r="L14643" i="10"/>
  <c r="L14644" i="10"/>
  <c r="L14645" i="10"/>
  <c r="L14646" i="10"/>
  <c r="L14647" i="10"/>
  <c r="L14648" i="10"/>
  <c r="I14649" i="10"/>
  <c r="L14649" i="10"/>
  <c r="L14650" i="10"/>
  <c r="I14651" i="10"/>
  <c r="L14651" i="10"/>
  <c r="L14652" i="10"/>
  <c r="L4392" i="10" l="1"/>
  <c r="L4257" i="10"/>
  <c r="L3433" i="10"/>
  <c r="L3338" i="10"/>
  <c r="L3232" i="10"/>
  <c r="L2557" i="10"/>
  <c r="L2549" i="10"/>
  <c r="L1952" i="10"/>
  <c r="L1840" i="10"/>
  <c r="L1632" i="10"/>
  <c r="L1584" i="10"/>
  <c r="L1281" i="10"/>
  <c r="L911" i="10"/>
  <c r="L879" i="10"/>
  <c r="L735" i="10"/>
  <c r="L559" i="10"/>
  <c r="Q11" i="10"/>
  <c r="L3573" i="10"/>
  <c r="L3492" i="10"/>
  <c r="L2725" i="10"/>
  <c r="L2539" i="10"/>
  <c r="L2326" i="10"/>
  <c r="L1950" i="10"/>
  <c r="L925" i="10"/>
  <c r="L917" i="10"/>
  <c r="L733" i="10"/>
  <c r="L597" i="10"/>
  <c r="L477" i="10"/>
  <c r="L169" i="10"/>
  <c r="L145" i="10"/>
  <c r="L89" i="10"/>
  <c r="L4397" i="10"/>
  <c r="L4333" i="10"/>
  <c r="L3977" i="10"/>
  <c r="L3953" i="10"/>
  <c r="L3668" i="10"/>
  <c r="L3491" i="10"/>
  <c r="L2956" i="10"/>
  <c r="L2365" i="10"/>
  <c r="L2325" i="10"/>
  <c r="L1949" i="10"/>
  <c r="L1901" i="10"/>
  <c r="L924" i="10"/>
  <c r="L732" i="10"/>
  <c r="L436" i="10"/>
  <c r="L239" i="10"/>
  <c r="L168" i="10"/>
  <c r="L88" i="10"/>
  <c r="L3325" i="10"/>
  <c r="L3291" i="10"/>
  <c r="L3216" i="10"/>
  <c r="L1948" i="10"/>
  <c r="L923" i="10"/>
  <c r="L915" i="10"/>
  <c r="L747" i="10"/>
  <c r="L3" i="10"/>
  <c r="L14653" i="10" s="1"/>
  <c r="L4395" i="10"/>
  <c r="L4260" i="10"/>
  <c r="L3911" i="10"/>
  <c r="L3823" i="10"/>
  <c r="L3666" i="10"/>
  <c r="L3341" i="10"/>
  <c r="L3290" i="10"/>
  <c r="L2051" i="10"/>
  <c r="L2035" i="10"/>
  <c r="L746" i="10"/>
  <c r="F17" i="9"/>
  <c r="F18" i="9"/>
  <c r="G17" i="9" s="1"/>
  <c r="H17" i="9" s="1"/>
  <c r="I17" i="9" s="1"/>
  <c r="J17" i="9" s="1"/>
  <c r="K17" i="9" s="1"/>
  <c r="L17" i="9" s="1"/>
  <c r="M17" i="9" s="1"/>
  <c r="N17" i="9" s="1"/>
  <c r="O17" i="9" s="1"/>
  <c r="P17" i="9" s="1"/>
  <c r="Q17" i="9" s="1"/>
  <c r="R17" i="9" s="1"/>
  <c r="S17" i="9" s="1"/>
  <c r="T17" i="9" s="1"/>
  <c r="U17" i="9" s="1"/>
  <c r="V17" i="9" s="1"/>
  <c r="W17" i="9" s="1"/>
  <c r="X17" i="9" s="1"/>
  <c r="Y17" i="9" s="1"/>
  <c r="Z17" i="9" s="1"/>
  <c r="AA17" i="9" s="1"/>
  <c r="AB17" i="9" s="1"/>
  <c r="AC17" i="9" s="1"/>
  <c r="AD17" i="9" s="1"/>
  <c r="AE17" i="9" s="1"/>
  <c r="AF17" i="9" s="1"/>
  <c r="F20" i="7" l="1"/>
  <c r="E20" i="7"/>
  <c r="P9" i="7"/>
  <c r="J4" i="7"/>
  <c r="I4" i="7"/>
  <c r="H4" i="7"/>
  <c r="G4" i="7"/>
  <c r="F4" i="7"/>
  <c r="E4" i="7"/>
  <c r="Q10" i="2"/>
  <c r="R10" i="2"/>
  <c r="Q7" i="2" a="1"/>
  <c r="Q7" i="2" s="1"/>
  <c r="Q11" i="2" s="1"/>
  <c r="Q30" i="2" s="1"/>
  <c r="R7" i="2" a="1"/>
  <c r="R7" i="2" s="1"/>
  <c r="R11" i="2" s="1"/>
  <c r="S34" i="2"/>
  <c r="Q31" i="2"/>
  <c r="R31" i="2"/>
  <c r="S31" i="2"/>
  <c r="S30" i="2"/>
  <c r="S29" i="2"/>
  <c r="R20" i="2"/>
  <c r="R29" i="2" s="1"/>
  <c r="Q19" i="2"/>
  <c r="Q20" i="2" s="1"/>
  <c r="Q29" i="2" l="1"/>
  <c r="Q34" i="2" s="1"/>
  <c r="R30" i="2"/>
  <c r="R34" i="2" s="1"/>
  <c r="E7" i="8"/>
  <c r="E6" i="8"/>
  <c r="E5" i="8"/>
  <c r="E4" i="8"/>
  <c r="F18" i="7" l="1"/>
  <c r="G18" i="7"/>
  <c r="H18" i="7"/>
  <c r="I18" i="7"/>
  <c r="J18" i="7"/>
  <c r="K18" i="7"/>
  <c r="L18" i="7"/>
  <c r="M18" i="7"/>
  <c r="N18" i="7"/>
  <c r="O18" i="7"/>
  <c r="P18" i="7"/>
  <c r="Q18" i="7"/>
  <c r="E18" i="7"/>
  <c r="F17" i="7"/>
  <c r="G17" i="7"/>
  <c r="H17" i="7"/>
  <c r="I17" i="7"/>
  <c r="J17" i="7"/>
  <c r="K17" i="7"/>
  <c r="L17" i="7"/>
  <c r="M17" i="7"/>
  <c r="N17" i="7"/>
  <c r="O17" i="7"/>
  <c r="P17" i="7"/>
  <c r="Q17" i="7"/>
  <c r="E17" i="7"/>
  <c r="H20" i="7"/>
  <c r="I20" i="7"/>
  <c r="J20" i="7"/>
  <c r="K20" i="7"/>
  <c r="L20" i="7"/>
  <c r="M20" i="7"/>
  <c r="N20" i="7"/>
  <c r="O20" i="7"/>
  <c r="P20" i="7"/>
  <c r="Q20" i="7"/>
  <c r="G20" i="7"/>
  <c r="F19" i="7"/>
  <c r="G19" i="7"/>
  <c r="H19" i="7"/>
  <c r="I19" i="7"/>
  <c r="J19" i="7"/>
  <c r="K19" i="7"/>
  <c r="L19" i="7"/>
  <c r="M19" i="7"/>
  <c r="N19" i="7"/>
  <c r="O19" i="7"/>
  <c r="P19" i="7"/>
  <c r="Q19" i="7"/>
  <c r="R19" i="7"/>
  <c r="E19" i="7"/>
  <c r="F16" i="7"/>
  <c r="F21" i="7" s="1"/>
  <c r="M16" i="7"/>
  <c r="N16" i="7"/>
  <c r="O16" i="7"/>
  <c r="P16" i="7"/>
  <c r="Q16" i="7"/>
  <c r="E16" i="7"/>
  <c r="E21" i="7" s="1"/>
  <c r="R13" i="7"/>
  <c r="Q12" i="7"/>
  <c r="P12" i="7"/>
  <c r="O12" i="7"/>
  <c r="N12" i="7"/>
  <c r="M12" i="7"/>
  <c r="R11" i="7"/>
  <c r="R17" i="7" s="1"/>
  <c r="R10" i="7"/>
  <c r="R9" i="7"/>
  <c r="R8" i="7"/>
  <c r="R7" i="7"/>
  <c r="R18" i="7" s="1"/>
  <c r="R6" i="7"/>
  <c r="R20" i="7" s="1"/>
  <c r="R5" i="7"/>
  <c r="L12" i="7"/>
  <c r="K12" i="7"/>
  <c r="J12" i="7"/>
  <c r="I12" i="7"/>
  <c r="H12" i="7"/>
  <c r="G12" i="7"/>
  <c r="F12" i="7"/>
  <c r="E12" i="7"/>
  <c r="Q21" i="7" l="1"/>
  <c r="P21" i="7"/>
  <c r="N21" i="7"/>
  <c r="O21" i="7"/>
  <c r="M21" i="7"/>
  <c r="J16" i="7"/>
  <c r="J21" i="7" s="1"/>
  <c r="I16" i="7"/>
  <c r="I21" i="7" s="1"/>
  <c r="H16" i="7"/>
  <c r="H21" i="7" s="1"/>
  <c r="G16" i="7"/>
  <c r="G21" i="7" s="1"/>
  <c r="K16" i="7"/>
  <c r="K21" i="7" s="1"/>
  <c r="L16" i="7"/>
  <c r="L21" i="7" s="1"/>
  <c r="R12" i="7"/>
  <c r="R4" i="7"/>
  <c r="R16" i="7" s="1"/>
  <c r="R21" i="7" s="1"/>
  <c r="I31" i="2" l="1"/>
  <c r="J31" i="2"/>
  <c r="K31" i="2"/>
  <c r="N31" i="2"/>
  <c r="P31" i="2"/>
  <c r="O25" i="2"/>
  <c r="O31" i="2" s="1"/>
  <c r="G25" i="2"/>
  <c r="G31" i="2" s="1"/>
  <c r="F25" i="2"/>
  <c r="F31" i="2" s="1"/>
  <c r="G24" i="2" l="1"/>
  <c r="M24" i="2"/>
  <c r="T24" i="2" l="1"/>
  <c r="M25" i="2"/>
  <c r="M31" i="2" s="1"/>
  <c r="L25" i="2"/>
  <c r="L31" i="2" s="1"/>
  <c r="H25" i="2"/>
  <c r="H31" i="2" s="1"/>
  <c r="E25" i="2"/>
  <c r="E31" i="2" s="1"/>
  <c r="T32" i="2"/>
  <c r="T33" i="2"/>
  <c r="T31" i="2" l="1"/>
  <c r="T25" i="2"/>
  <c r="I6" i="2"/>
  <c r="I5" i="2"/>
  <c r="I4" i="2"/>
  <c r="T6" i="2" l="1"/>
  <c r="T5" i="2"/>
  <c r="F20" i="2"/>
  <c r="F29" i="2" s="1"/>
  <c r="G20" i="2"/>
  <c r="G29" i="2" s="1"/>
  <c r="H20" i="2"/>
  <c r="H29" i="2" s="1"/>
  <c r="K20" i="2"/>
  <c r="K29" i="2" s="1"/>
  <c r="L20" i="2"/>
  <c r="L29" i="2" s="1"/>
  <c r="M20" i="2"/>
  <c r="M29" i="2" s="1"/>
  <c r="P20" i="2"/>
  <c r="E20" i="2"/>
  <c r="E29" i="2" s="1"/>
  <c r="O19" i="2"/>
  <c r="O20" i="2" s="1"/>
  <c r="O29" i="2" s="1"/>
  <c r="N19" i="2"/>
  <c r="N20" i="2" s="1"/>
  <c r="N29" i="2" s="1"/>
  <c r="J19" i="2"/>
  <c r="J20" i="2" s="1"/>
  <c r="J29" i="2" s="1"/>
  <c r="I19" i="2"/>
  <c r="I20" i="2" s="1"/>
  <c r="I29" i="2" s="1"/>
  <c r="M18" i="2"/>
  <c r="L18" i="2"/>
  <c r="K18" i="2"/>
  <c r="M17" i="2"/>
  <c r="L17" i="2"/>
  <c r="K17" i="2"/>
  <c r="M16" i="2"/>
  <c r="L16" i="2"/>
  <c r="K16" i="2"/>
  <c r="M15" i="2"/>
  <c r="L15" i="2"/>
  <c r="K15" i="2"/>
  <c r="F10" i="2"/>
  <c r="G10" i="2"/>
  <c r="H10" i="2"/>
  <c r="I10" i="2"/>
  <c r="J10" i="2"/>
  <c r="K10" i="2"/>
  <c r="L10" i="2"/>
  <c r="M10" i="2"/>
  <c r="N10" i="2"/>
  <c r="O10" i="2"/>
  <c r="P10" i="2"/>
  <c r="E10" i="2"/>
  <c r="F7" i="2" a="1"/>
  <c r="F7" i="2" s="1"/>
  <c r="F11" i="2" s="1"/>
  <c r="F30" i="2" s="1"/>
  <c r="G7" i="2" a="1"/>
  <c r="G7" i="2" s="1"/>
  <c r="G11" i="2" s="1"/>
  <c r="G30" i="2" s="1"/>
  <c r="H7" i="2" a="1"/>
  <c r="H7" i="2" s="1"/>
  <c r="H11" i="2" s="1"/>
  <c r="H30" i="2" s="1"/>
  <c r="I7" i="2" a="1"/>
  <c r="I7" i="2" s="1"/>
  <c r="I11" i="2" s="1"/>
  <c r="I30" i="2" s="1"/>
  <c r="J7" i="2" a="1"/>
  <c r="J7" i="2" s="1"/>
  <c r="J11" i="2" s="1"/>
  <c r="J30" i="2" s="1"/>
  <c r="K7" i="2" a="1"/>
  <c r="K7" i="2" s="1"/>
  <c r="K11" i="2" s="1"/>
  <c r="K30" i="2" s="1"/>
  <c r="L7" i="2" a="1"/>
  <c r="L7" i="2" s="1"/>
  <c r="L11" i="2" s="1"/>
  <c r="L30" i="2" s="1"/>
  <c r="M7" i="2" a="1"/>
  <c r="M7" i="2" s="1"/>
  <c r="M11" i="2" s="1"/>
  <c r="M30" i="2" s="1"/>
  <c r="N7" i="2" a="1"/>
  <c r="N7" i="2" s="1"/>
  <c r="N11" i="2" s="1"/>
  <c r="N30" i="2" s="1"/>
  <c r="O7" i="2" a="1"/>
  <c r="O7" i="2" s="1"/>
  <c r="O11" i="2" s="1"/>
  <c r="O30" i="2" s="1"/>
  <c r="P7" i="2" a="1"/>
  <c r="P7" i="2" s="1"/>
  <c r="P11" i="2" s="1"/>
  <c r="P30" i="2" s="1"/>
  <c r="E7" i="2" a="1"/>
  <c r="E7" i="2" s="1"/>
  <c r="E11" i="2" s="1"/>
  <c r="P29" i="2" l="1"/>
  <c r="T20" i="2"/>
  <c r="E30" i="2"/>
  <c r="T11" i="2"/>
  <c r="M34" i="2"/>
  <c r="L34" i="2"/>
  <c r="I34" i="2"/>
  <c r="K34" i="2"/>
  <c r="J34" i="2"/>
  <c r="H34" i="2"/>
  <c r="N34" i="2"/>
  <c r="G34" i="2"/>
  <c r="O34" i="2"/>
  <c r="F34" i="2"/>
  <c r="E34" i="2"/>
  <c r="P34" i="2"/>
  <c r="T16" i="2"/>
  <c r="T15" i="2"/>
  <c r="T17" i="2"/>
  <c r="T30" i="2"/>
  <c r="T29" i="2"/>
  <c r="T18" i="2"/>
  <c r="T10" i="2"/>
  <c r="T7" i="2"/>
  <c r="T8" i="2"/>
  <c r="T19" i="2"/>
  <c r="T9" i="2"/>
  <c r="T34" i="2" l="1"/>
  <c r="U33" i="2" l="1"/>
  <c r="U32" i="2"/>
  <c r="U31" i="2"/>
  <c r="U30" i="2"/>
  <c r="U29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<sst xmlns="http://schemas.openxmlformats.org/spreadsheetml/2006/main" count="123862" uniqueCount="24848">
  <si>
    <t>Key Performance Indicator</t>
  </si>
  <si>
    <t>Owner</t>
  </si>
  <si>
    <t>Oct</t>
  </si>
  <si>
    <t>Nov</t>
  </si>
  <si>
    <t>Dec</t>
  </si>
  <si>
    <t>Jan</t>
  </si>
  <si>
    <t>Feb</t>
  </si>
  <si>
    <t>Mar</t>
  </si>
  <si>
    <t>Apr</t>
  </si>
  <si>
    <t>May</t>
  </si>
  <si>
    <t>June</t>
  </si>
  <si>
    <t>July</t>
  </si>
  <si>
    <t>Aug</t>
  </si>
  <si>
    <t>Sept</t>
  </si>
  <si>
    <t>Facilities</t>
  </si>
  <si>
    <t>Actual</t>
  </si>
  <si>
    <t>Gas Usage Building 1   kWH</t>
  </si>
  <si>
    <t>Gas Usage Building 3  kWH</t>
  </si>
  <si>
    <t>Gas Usage Building 4  kWH</t>
  </si>
  <si>
    <t>Total Gas Usage - kWh</t>
  </si>
  <si>
    <t>Electricity Building 1</t>
  </si>
  <si>
    <t>Building 1</t>
  </si>
  <si>
    <t>Electricity Building 2</t>
  </si>
  <si>
    <t>Building 2</t>
  </si>
  <si>
    <t>Electricity Building 3</t>
  </si>
  <si>
    <t>Building 3</t>
  </si>
  <si>
    <t>Electricity Building 4</t>
  </si>
  <si>
    <t>Building 4</t>
  </si>
  <si>
    <t>Total Electricity kWh</t>
  </si>
  <si>
    <t>All Buildings</t>
  </si>
  <si>
    <t>Total</t>
  </si>
  <si>
    <t>Electricity Usage YTD</t>
  </si>
  <si>
    <t>Gas Uage YTD</t>
  </si>
  <si>
    <t>Rapiscan Systems Ltd - Net Zero</t>
  </si>
  <si>
    <t>What is Net Zero ?</t>
  </si>
  <si>
    <t>Total Greenhouse Gas Emissions &lt;= emissions offset &amp; improvements.</t>
  </si>
  <si>
    <t>Scope 2 - Electricity, Gas, Steam used to power site.</t>
  </si>
  <si>
    <t>Carbon Emissions are broken down into 3 segments:-</t>
  </si>
  <si>
    <t>Most businesses start by only accounting for Scope 1 and 2 emissions and then later on may introduce Scope 3</t>
  </si>
  <si>
    <t>CO2 Equivalent - Kg</t>
  </si>
  <si>
    <t>Total Gas equivalent CO2e - Kg</t>
  </si>
  <si>
    <t>CO2e Kg - Building 1</t>
  </si>
  <si>
    <t>CO2e in Kg - Building 3</t>
  </si>
  <si>
    <t>CO2e in Kg - Building 4</t>
  </si>
  <si>
    <t>Proposed Solar Installation</t>
  </si>
  <si>
    <t>Proposed System - Phase 1</t>
  </si>
  <si>
    <t>Generation per year = 156,202kWh</t>
  </si>
  <si>
    <t>CO2e  = 73401Kg</t>
  </si>
  <si>
    <t>Carma</t>
  </si>
  <si>
    <t>Number of Trees Planted</t>
  </si>
  <si>
    <t>Workdays Created</t>
  </si>
  <si>
    <t>CO2e Metric Tonnes Offset</t>
  </si>
  <si>
    <t>Jun</t>
  </si>
  <si>
    <t>Jul</t>
  </si>
  <si>
    <t>Sep</t>
  </si>
  <si>
    <t>CO2e Consumed</t>
  </si>
  <si>
    <t>Electricity in Metric Tonnes</t>
  </si>
  <si>
    <t>Gas in Metric Tonnes</t>
  </si>
  <si>
    <t>Rapiscan Systems - Net Zero Roadmap</t>
  </si>
  <si>
    <t>F-Gas Leaks</t>
  </si>
  <si>
    <t>Other Fuels YTD</t>
  </si>
  <si>
    <t>Road Diesel Usage (Litres)</t>
  </si>
  <si>
    <t>Propane Usage (Kg)</t>
  </si>
  <si>
    <t>Diesel in Metric Tonnes</t>
  </si>
  <si>
    <t>Propane in Metric Tonnes</t>
  </si>
  <si>
    <t>%</t>
  </si>
  <si>
    <t>QA</t>
  </si>
  <si>
    <t>Goal</t>
  </si>
  <si>
    <t>Mixed Municipal Waste - Building 4</t>
  </si>
  <si>
    <t>Steel Mixed (Tonnes)</t>
  </si>
  <si>
    <t>Cable Low Grade (Tonnes)</t>
  </si>
  <si>
    <t>Wood Recycling (Tonnes)</t>
  </si>
  <si>
    <t>Recycled Waste</t>
  </si>
  <si>
    <t>Landfill</t>
  </si>
  <si>
    <t>General Waste (Landfill)</t>
  </si>
  <si>
    <t>Dry Mixed Recycling</t>
  </si>
  <si>
    <t>Total Waste (Tonnes)</t>
  </si>
  <si>
    <t>Systems Shipped</t>
  </si>
  <si>
    <t>CO2e from Waste</t>
  </si>
  <si>
    <t>General Waste - Landfill</t>
  </si>
  <si>
    <t>General Waste - Recycled</t>
  </si>
  <si>
    <t>Wood Recycling</t>
  </si>
  <si>
    <t>Steel Recycling</t>
  </si>
  <si>
    <t>Copper Recycling</t>
  </si>
  <si>
    <t>Scope 3 - Waste emissions, Purchased goods including transportation, employee commutes</t>
  </si>
  <si>
    <t>Scope 1 - Fuel consumed on site, F Gas leakage, company vehicle usage.</t>
  </si>
  <si>
    <t>F-Gas Type</t>
  </si>
  <si>
    <t>tCO2e</t>
  </si>
  <si>
    <t>R134a</t>
  </si>
  <si>
    <t>R32</t>
  </si>
  <si>
    <t>R410a</t>
  </si>
  <si>
    <t>SF6</t>
  </si>
  <si>
    <t>GWP</t>
  </si>
  <si>
    <t>Weight (t)</t>
  </si>
  <si>
    <t>F Gas Data</t>
  </si>
  <si>
    <r>
      <t xml:space="preserve">Note: </t>
    </r>
    <r>
      <rPr>
        <sz val="11"/>
        <color theme="1"/>
        <rFont val="Calibri"/>
        <family val="2"/>
        <scheme val="minor"/>
      </rPr>
      <t>The data above came directly from the approved and verified F-Gas report required for our F-Gas submission.</t>
    </r>
  </si>
  <si>
    <t>Scope 1</t>
  </si>
  <si>
    <t>Scope 2</t>
  </si>
  <si>
    <t>Scope 3</t>
  </si>
  <si>
    <t>Diesel consumed on site</t>
  </si>
  <si>
    <t>CO2e 2023</t>
  </si>
  <si>
    <t>Propane consumed on site</t>
  </si>
  <si>
    <t>Waste - Landfill</t>
  </si>
  <si>
    <t>Waste - Recycled</t>
  </si>
  <si>
    <t>Purchased Goods delivery</t>
  </si>
  <si>
    <t>Staff Commutes</t>
  </si>
  <si>
    <t>CO2e 2024</t>
  </si>
  <si>
    <t>CO2e 2025</t>
  </si>
  <si>
    <t>CO2e 2026</t>
  </si>
  <si>
    <t>CO2e 2027</t>
  </si>
  <si>
    <t>CO2e 2028</t>
  </si>
  <si>
    <t>CO2e 2029</t>
  </si>
  <si>
    <t>CO2e 2030</t>
  </si>
  <si>
    <t>CO2e 2031</t>
  </si>
  <si>
    <t>CO2e 2032</t>
  </si>
  <si>
    <t>CO2e 2033</t>
  </si>
  <si>
    <t>CO2e 2034</t>
  </si>
  <si>
    <t>CO2e 2035</t>
  </si>
  <si>
    <t>CO2e 2036</t>
  </si>
  <si>
    <t>CO2e 2037</t>
  </si>
  <si>
    <t>CO2e 2038</t>
  </si>
  <si>
    <t>CO2e 2039</t>
  </si>
  <si>
    <t>CO2e 2040</t>
  </si>
  <si>
    <t>CO2e 2041</t>
  </si>
  <si>
    <t>CO2e 2042</t>
  </si>
  <si>
    <t>CO2e 2043</t>
  </si>
  <si>
    <t>CO2e 2044</t>
  </si>
  <si>
    <t>CO2e 2045</t>
  </si>
  <si>
    <t>CO2e 2046</t>
  </si>
  <si>
    <t>CO2e 2047</t>
  </si>
  <si>
    <t>CO2e 2048</t>
  </si>
  <si>
    <t>CO2e 2049</t>
  </si>
  <si>
    <t>CO2e 2050</t>
  </si>
  <si>
    <t>Target</t>
  </si>
  <si>
    <t>Reported F-Gas Leaks</t>
  </si>
  <si>
    <t>Business Travel</t>
  </si>
  <si>
    <t>Rapiscan Net Zero - CO2e Reporting Metrics</t>
  </si>
  <si>
    <t>Diesel</t>
  </si>
  <si>
    <t>Van</t>
  </si>
  <si>
    <t>Stockport SK4 2JT</t>
  </si>
  <si>
    <t>19MM EPDM BONDED WASHER</t>
  </si>
  <si>
    <t>GRN205076</t>
  </si>
  <si>
    <t>PO150639</t>
  </si>
  <si>
    <t>Rubberfast Ltd</t>
  </si>
  <si>
    <t>S024190</t>
  </si>
  <si>
    <t>Courier</t>
  </si>
  <si>
    <t>Runcorn WA7 3DL</t>
  </si>
  <si>
    <t>GLYCOL MIX, 55% ETHYLENE, 45% WATER (25 LITERS)</t>
  </si>
  <si>
    <t>GRN204880</t>
  </si>
  <si>
    <t>PO147682</t>
  </si>
  <si>
    <t>Reagent Chemical Services Ltd</t>
  </si>
  <si>
    <t>S026848</t>
  </si>
  <si>
    <t>LINAC GLIDE STRIP</t>
  </si>
  <si>
    <t>340-1085-1</t>
  </si>
  <si>
    <t>GRN205074</t>
  </si>
  <si>
    <t>PO151394</t>
  </si>
  <si>
    <t>MORRIS LUBRICANTS ULTRALIFE MAX ANTIFREEZE 50/50 M</t>
  </si>
  <si>
    <t>11701-3148-UOM</t>
  </si>
  <si>
    <t>GRN201581</t>
  </si>
  <si>
    <t>PO150382</t>
  </si>
  <si>
    <t>COWL BASE SEAL</t>
  </si>
  <si>
    <t>GRN205072</t>
  </si>
  <si>
    <t>PO147690</t>
  </si>
  <si>
    <t>GASKET DETECTOR ACCESS PANEL</t>
  </si>
  <si>
    <t>GRN205070</t>
  </si>
  <si>
    <t>PO149337</t>
  </si>
  <si>
    <t>DOME CAMERA GASKET</t>
  </si>
  <si>
    <t>340-1357-1</t>
  </si>
  <si>
    <t>GRN205069</t>
  </si>
  <si>
    <t>PO149657</t>
  </si>
  <si>
    <t>GUIDE BUMP STOP</t>
  </si>
  <si>
    <t>GRN205067</t>
  </si>
  <si>
    <t>Crude</t>
  </si>
  <si>
    <t>Ship</t>
  </si>
  <si>
    <t>Boston Massachusetts</t>
  </si>
  <si>
    <t>VALVE, EXPANSION, SQ BODY ONLY, 3/8" ODS X 1</t>
  </si>
  <si>
    <t>11701-3869</t>
  </si>
  <si>
    <t>GRN205063</t>
  </si>
  <si>
    <t>PO151256</t>
  </si>
  <si>
    <t>AS &amp; E</t>
  </si>
  <si>
    <t>S025431</t>
  </si>
  <si>
    <t>GRN201100</t>
  </si>
  <si>
    <t>GLYCOL MIX, 55% ETHYLENE, 45% WATER ((25 LITERS)</t>
  </si>
  <si>
    <t>GRN196848</t>
  </si>
  <si>
    <t>GLYCOL MIX, 55% ETHYLENE, 45% WATER (5 GALLON OR 2</t>
  </si>
  <si>
    <t>GRN196813</t>
  </si>
  <si>
    <t>GLYCOL MIX, 55% ETHYLENE, 45% WATER (25L DRUM)</t>
  </si>
  <si>
    <t>GRN196376</t>
  </si>
  <si>
    <t>PO147358</t>
  </si>
  <si>
    <t>Q8 HINDEMITH LT HYDRAULIC OIL (20 LITRE CONTAINER)</t>
  </si>
  <si>
    <t>11701-2555</t>
  </si>
  <si>
    <t>GRN194723</t>
  </si>
  <si>
    <t>PO146641</t>
  </si>
  <si>
    <t>GLYCOL MIX, 55% ETHYLENE, 45% WATER (25L)</t>
  </si>
  <si>
    <t>GRN194286</t>
  </si>
  <si>
    <t>PO148412</t>
  </si>
  <si>
    <t>GRN192672</t>
  </si>
  <si>
    <t>PO145953</t>
  </si>
  <si>
    <t>Aviation</t>
  </si>
  <si>
    <t>Flight</t>
  </si>
  <si>
    <t>81300 Johor Bahru Malaysia</t>
  </si>
  <si>
    <t>2X8 ELEMENT PHOTO DIODE CDWO4 30MM THICK</t>
  </si>
  <si>
    <t>GRN205046</t>
  </si>
  <si>
    <t>PO148092</t>
  </si>
  <si>
    <t>OSI OPTOELECTRONICS INC</t>
  </si>
  <si>
    <t>S001047</t>
  </si>
  <si>
    <t>WATER DISTILLED - 5 LITERS DRUM</t>
  </si>
  <si>
    <t>11598-0840</t>
  </si>
  <si>
    <t>GRN191357</t>
  </si>
  <si>
    <t>PO147300</t>
  </si>
  <si>
    <t>GLYCOL MIX, 55% ETHYLENE, 45% WATER (5 GALLON/ 25L</t>
  </si>
  <si>
    <t>GRN190012</t>
  </si>
  <si>
    <t>PO145954</t>
  </si>
  <si>
    <t>GRN189599</t>
  </si>
  <si>
    <t>PO145925</t>
  </si>
  <si>
    <t>GRN187510</t>
  </si>
  <si>
    <t>PO145824</t>
  </si>
  <si>
    <t>SHIPPING KIT DOWTHERM FS</t>
  </si>
  <si>
    <t>255-1467-1</t>
  </si>
  <si>
    <t>GRN186021</t>
  </si>
  <si>
    <t>PO145068</t>
  </si>
  <si>
    <t>GRN180778</t>
  </si>
  <si>
    <t>PO142734</t>
  </si>
  <si>
    <t>HGV</t>
  </si>
  <si>
    <t>Tunstall ST6 5GF</t>
  </si>
  <si>
    <t>GENERATOR 27kVA 60Hz HI/LOW TEMP NON-EU PRAMAC GDW</t>
  </si>
  <si>
    <t>GRN204467</t>
  </si>
  <si>
    <t>PO143138</t>
  </si>
  <si>
    <t>PRAMAC GENERAC UK LTD</t>
  </si>
  <si>
    <t>S026569</t>
  </si>
  <si>
    <t>GRN179750</t>
  </si>
  <si>
    <t>PO141524</t>
  </si>
  <si>
    <t>GRN179357</t>
  </si>
  <si>
    <t>PO140407</t>
  </si>
  <si>
    <t>GRN179356</t>
  </si>
  <si>
    <t>Wickford SS11 8YT</t>
  </si>
  <si>
    <t>COMPACT MULTIPROTOCOL I/O MODULE TBEN-L1-16DXP TUR</t>
  </si>
  <si>
    <t>GRN205032</t>
  </si>
  <si>
    <t>PO142950</t>
  </si>
  <si>
    <t>TURCK BANNER LIMITED</t>
  </si>
  <si>
    <t>S023222</t>
  </si>
  <si>
    <t>GRN179087</t>
  </si>
  <si>
    <t>GRN178536</t>
  </si>
  <si>
    <t>Wakefield WF1 5PS</t>
  </si>
  <si>
    <t>DECORALE COMPLETE SHEET - SKY (1.2M X 25M ROLL)</t>
  </si>
  <si>
    <t>11701-3341</t>
  </si>
  <si>
    <t>GRN204335</t>
  </si>
  <si>
    <t>PO149580</t>
  </si>
  <si>
    <t>RAWSON CARPETS LTD</t>
  </si>
  <si>
    <t>S022829</t>
  </si>
  <si>
    <t>DECORALE COMPLETE SHEET - SILVER (1.2M X 25M ROLL)</t>
  </si>
  <si>
    <t>GRN203615</t>
  </si>
  <si>
    <t>PO147775</t>
  </si>
  <si>
    <t>DECORALE SURFACE SHEET - SKY (1.2M X 25M ROLL)</t>
  </si>
  <si>
    <t>11701-3340</t>
  </si>
  <si>
    <t>GRN202673</t>
  </si>
  <si>
    <t>PO147607</t>
  </si>
  <si>
    <t>EATON 3000VA UPS UNINTERRUPTIBLE POWER SUPPLY</t>
  </si>
  <si>
    <t>GRN205023</t>
  </si>
  <si>
    <t>PO151574</t>
  </si>
  <si>
    <t>RS COMPONENTS LTD</t>
  </si>
  <si>
    <t>S000892</t>
  </si>
  <si>
    <t>GRN202620</t>
  </si>
  <si>
    <t>PO149933</t>
  </si>
  <si>
    <t>GRN200175</t>
  </si>
  <si>
    <t>GRN200085</t>
  </si>
  <si>
    <t>Huddersfield HD1 3ES</t>
  </si>
  <si>
    <t>FLEXIBLE BATTERY CABLE 25mm - BLACK LEYLAND AUTO W</t>
  </si>
  <si>
    <t>GRN205006</t>
  </si>
  <si>
    <t>PO149070</t>
  </si>
  <si>
    <t>WOOD AUTO SUPPLIES LTD</t>
  </si>
  <si>
    <t>S022767</t>
  </si>
  <si>
    <t>GRN196922</t>
  </si>
  <si>
    <t>DECORALE SURFACE SHEET - SILVER (1.2M X 25M ROLL)</t>
  </si>
  <si>
    <t>GRN196909</t>
  </si>
  <si>
    <t>PO147573</t>
  </si>
  <si>
    <t>GRN196367</t>
  </si>
  <si>
    <t>PO147632</t>
  </si>
  <si>
    <t>GRN196365</t>
  </si>
  <si>
    <t>GRN194741</t>
  </si>
  <si>
    <t>GRN194739</t>
  </si>
  <si>
    <t>GRN193124</t>
  </si>
  <si>
    <t>CLASSMATE COMPLETE SHEET - SILVER (1.2M x 25M) RAW</t>
  </si>
  <si>
    <t>GRN192087</t>
  </si>
  <si>
    <t>PO146299</t>
  </si>
  <si>
    <t>GRN190784</t>
  </si>
  <si>
    <t>CLASSMATE SURFACE SHEET SILVER</t>
  </si>
  <si>
    <t>GRN190781</t>
  </si>
  <si>
    <t>PO146759</t>
  </si>
  <si>
    <t>GRN189958</t>
  </si>
  <si>
    <t>GRN189843</t>
  </si>
  <si>
    <t>PO145349</t>
  </si>
  <si>
    <t>GRN188382</t>
  </si>
  <si>
    <t>GRN187834</t>
  </si>
  <si>
    <t>PO144873</t>
  </si>
  <si>
    <t>GRN187707</t>
  </si>
  <si>
    <t>GRN185667</t>
  </si>
  <si>
    <t>GRN184757</t>
  </si>
  <si>
    <t>PO139784</t>
  </si>
  <si>
    <t>GRN181419</t>
  </si>
  <si>
    <t>Congleton CW12 1HR</t>
  </si>
  <si>
    <t>M12 X 180 R-XPT THROUGHBOLT</t>
  </si>
  <si>
    <t>GRN204981</t>
  </si>
  <si>
    <t>PO151208</t>
  </si>
  <si>
    <t>THREADFAST ENG LTD</t>
  </si>
  <si>
    <t>S022670</t>
  </si>
  <si>
    <t>GRN180257</t>
  </si>
  <si>
    <t>PO142515</t>
  </si>
  <si>
    <t>GRN179808</t>
  </si>
  <si>
    <t>GRN179333</t>
  </si>
  <si>
    <t>Macclesfield SK10 5JR</t>
  </si>
  <si>
    <t>RADMAN ASSOCIATES SUBCON</t>
  </si>
  <si>
    <t>GRN203476</t>
  </si>
  <si>
    <t>PO151343</t>
  </si>
  <si>
    <t>RADMAN ASSOCIATES</t>
  </si>
  <si>
    <t>S024439</t>
  </si>
  <si>
    <t>Testing and recalibration of your Fluke 451P</t>
  </si>
  <si>
    <t>GRN187038</t>
  </si>
  <si>
    <t>PO145271</t>
  </si>
  <si>
    <t>Wiltshire SN6 8TY</t>
  </si>
  <si>
    <t>DIGITAL FIBRE OPTIC LINK MODULE</t>
  </si>
  <si>
    <t>11701-3266</t>
  </si>
  <si>
    <t>GRN199190</t>
  </si>
  <si>
    <t>PO147693</t>
  </si>
  <si>
    <t>PPM( Pulse Power &amp; Measurement)</t>
  </si>
  <si>
    <t>S026949</t>
  </si>
  <si>
    <t>GRN196947</t>
  </si>
  <si>
    <t>Walsall WS6 7AL</t>
  </si>
  <si>
    <t>ASSY PWR DIST PNL - 480V OPTION KIT</t>
  </si>
  <si>
    <t>340-1381-1</t>
  </si>
  <si>
    <t>GRN204757</t>
  </si>
  <si>
    <t>PO144936</t>
  </si>
  <si>
    <t>PP CONTROL &amp; AUTOMATION LTD</t>
  </si>
  <si>
    <t>S022978</t>
  </si>
  <si>
    <t>GRN204755</t>
  </si>
  <si>
    <t>PO144937</t>
  </si>
  <si>
    <t>GRN204754</t>
  </si>
  <si>
    <t>PO144930</t>
  </si>
  <si>
    <t>GRN204752</t>
  </si>
  <si>
    <t>PO144929</t>
  </si>
  <si>
    <t>GRN204751</t>
  </si>
  <si>
    <t>PO144931</t>
  </si>
  <si>
    <t>GRN204749</t>
  </si>
  <si>
    <t>PO144932</t>
  </si>
  <si>
    <t>GRN204748</t>
  </si>
  <si>
    <t>PO144933</t>
  </si>
  <si>
    <t>GRN204747</t>
  </si>
  <si>
    <t>PO144934</t>
  </si>
  <si>
    <t>GRN204746</t>
  </si>
  <si>
    <t>PO144935</t>
  </si>
  <si>
    <t>100A LOAD TRANSFER SWITCH PANEL</t>
  </si>
  <si>
    <t>GRN203065</t>
  </si>
  <si>
    <t>PO149932</t>
  </si>
  <si>
    <t>GRN204744</t>
  </si>
  <si>
    <t>PO144942</t>
  </si>
  <si>
    <t>ASSEMBLY OPERATOR CONSOLE</t>
  </si>
  <si>
    <t>340-1290-1</t>
  </si>
  <si>
    <t>GRN204501</t>
  </si>
  <si>
    <t>PO145150</t>
  </si>
  <si>
    <t>Leicester LE19 2DT</t>
  </si>
  <si>
    <t>ENCLOSURE ASSY INTEGRATED OVERSIZE VEHICLE AND BAR</t>
  </si>
  <si>
    <t>331-8613-1</t>
  </si>
  <si>
    <t>GRN204921</t>
  </si>
  <si>
    <t>PO148462</t>
  </si>
  <si>
    <t>WESTBURY CONTROL SYSTEM SLTD</t>
  </si>
  <si>
    <t>S023284</t>
  </si>
  <si>
    <t>GRN204500</t>
  </si>
  <si>
    <t>STAINLESS STEEL BEACON BOX W/MOXA</t>
  </si>
  <si>
    <t>356-1249-1</t>
  </si>
  <si>
    <t>GRN204917</t>
  </si>
  <si>
    <t>PO143578</t>
  </si>
  <si>
    <t>JUNCTION BOX SOURCE SIDE</t>
  </si>
  <si>
    <t>340-1040-1</t>
  </si>
  <si>
    <t>GRN204466</t>
  </si>
  <si>
    <t>PO144951</t>
  </si>
  <si>
    <t>JUNCTION BOX GROUND LEVEL</t>
  </si>
  <si>
    <t>340-1043-1</t>
  </si>
  <si>
    <t>GRN204913</t>
  </si>
  <si>
    <t>PO143814</t>
  </si>
  <si>
    <t>GRN204912</t>
  </si>
  <si>
    <t>PO140973</t>
  </si>
  <si>
    <t>STAINLESS STEEL BEACON BOX</t>
  </si>
  <si>
    <t>GRN204910</t>
  </si>
  <si>
    <t>ENCLOSURE SYSTEM ENTRY/EXIT</t>
  </si>
  <si>
    <t>340-1125-1</t>
  </si>
  <si>
    <t>GRN204465</t>
  </si>
  <si>
    <t>PO144954</t>
  </si>
  <si>
    <t>SITE CONFIGURABLE ENCLOSURE WITH AC</t>
  </si>
  <si>
    <t>340-1011-1</t>
  </si>
  <si>
    <t>GRN204364</t>
  </si>
  <si>
    <t>PO144948</t>
  </si>
  <si>
    <t>GRN204362</t>
  </si>
  <si>
    <t>PO144949</t>
  </si>
  <si>
    <t>GRN204344</t>
  </si>
  <si>
    <t>PO144950</t>
  </si>
  <si>
    <t>GRN204341</t>
  </si>
  <si>
    <t>PO145191</t>
  </si>
  <si>
    <t>T60 MAIN CONTROL PANEL</t>
  </si>
  <si>
    <t>GRN204900</t>
  </si>
  <si>
    <t>PO147830</t>
  </si>
  <si>
    <t>MAIN CONTROL PANEL</t>
  </si>
  <si>
    <t>GRN204898</t>
  </si>
  <si>
    <t>PO142075</t>
  </si>
  <si>
    <t>GRN204340</t>
  </si>
  <si>
    <t>PO144952</t>
  </si>
  <si>
    <t>SUSPENSION LOCK JUNCTION BOX</t>
  </si>
  <si>
    <t>GRN204894</t>
  </si>
  <si>
    <t>PO147832</t>
  </si>
  <si>
    <t>GENERATOR 27KVA 60HZ HI/LOW TEMP NON-EU 400V/3PH/6</t>
  </si>
  <si>
    <t>GRN202623</t>
  </si>
  <si>
    <t>PO145214</t>
  </si>
  <si>
    <t>GRN204339</t>
  </si>
  <si>
    <t>35041 Marburg</t>
  </si>
  <si>
    <t>SILAC® - PLATFORM LINEAR ACCELERATOR (FROM 3MEV UP</t>
  </si>
  <si>
    <t>11701-1819</t>
  </si>
  <si>
    <t>GRN204891</t>
  </si>
  <si>
    <t>PO143493</t>
  </si>
  <si>
    <t>SIEMENS HEALTHCARE GmbH</t>
  </si>
  <si>
    <t>S026429</t>
  </si>
  <si>
    <t>OUTDOOR EQUIPMENT RACK ASSY</t>
  </si>
  <si>
    <t>340-1031-1</t>
  </si>
  <si>
    <t>GRN203827</t>
  </si>
  <si>
    <t>PO144947</t>
  </si>
  <si>
    <t>GRN204888</t>
  </si>
  <si>
    <t>GRN203826</t>
  </si>
  <si>
    <t>GRN203825</t>
  </si>
  <si>
    <t>GRN203823</t>
  </si>
  <si>
    <t>GRN203820</t>
  </si>
  <si>
    <t>PO144945</t>
  </si>
  <si>
    <t>GRN203819</t>
  </si>
  <si>
    <t>GRN203817</t>
  </si>
  <si>
    <t>PO144944</t>
  </si>
  <si>
    <t>GRN203816</t>
  </si>
  <si>
    <t>CORDSET CAT5E ETHERNET M12 RJ45 8C</t>
  </si>
  <si>
    <t>11700-5607</t>
  </si>
  <si>
    <t>GRN204877</t>
  </si>
  <si>
    <t>PO149589</t>
  </si>
  <si>
    <t>UT 84104</t>
  </si>
  <si>
    <t>VAREX MI6 SSM LINAC (80 RAD) -23 / + 29 DEG</t>
  </si>
  <si>
    <t>361-0603-1</t>
  </si>
  <si>
    <t>GRN194817</t>
  </si>
  <si>
    <t>PO143492</t>
  </si>
  <si>
    <t>VAREX IMAGING INTERNATIONAL AG</t>
  </si>
  <si>
    <t>S002239</t>
  </si>
  <si>
    <t>GRN192190</t>
  </si>
  <si>
    <t>GRN203620</t>
  </si>
  <si>
    <t>PO145162</t>
  </si>
  <si>
    <t>VAREX MI6 SSM LINAC (80 RAD) -15 / + 15 DEG</t>
  </si>
  <si>
    <t>361-0604-1</t>
  </si>
  <si>
    <t>GRN194819</t>
  </si>
  <si>
    <t>CORDSET MICROFAST 6-POS FEMALE TO MALE 10M</t>
  </si>
  <si>
    <t>11700-5181</t>
  </si>
  <si>
    <t>GRN204872</t>
  </si>
  <si>
    <t>PO150529</t>
  </si>
  <si>
    <t>GRN192193</t>
  </si>
  <si>
    <t>Salford M5 4BE</t>
  </si>
  <si>
    <t>TERMINAL END ANCHOR</t>
  </si>
  <si>
    <t>GRN204870</t>
  </si>
  <si>
    <t>PO150373</t>
  </si>
  <si>
    <t>ROUTECO PLC</t>
  </si>
  <si>
    <t>S001121</t>
  </si>
  <si>
    <t>GRN203619</t>
  </si>
  <si>
    <t>VAREX MI6 SSM LINAC (40:30 HE:LE) WITH CABSCAN</t>
  </si>
  <si>
    <t>11701-3062</t>
  </si>
  <si>
    <t>GRN204875</t>
  </si>
  <si>
    <t>GRN202762</t>
  </si>
  <si>
    <t>PO142879</t>
  </si>
  <si>
    <t>GRN202761</t>
  </si>
  <si>
    <t>GRN204871</t>
  </si>
  <si>
    <t>GRN202561</t>
  </si>
  <si>
    <t>PO144921</t>
  </si>
  <si>
    <t>GRN202560</t>
  </si>
  <si>
    <t>PO144926</t>
  </si>
  <si>
    <t>GRN204866</t>
  </si>
  <si>
    <t>WASHER TWO-PART LOCKING  3/4IN ZINC</t>
  </si>
  <si>
    <t>11700-7009</t>
  </si>
  <si>
    <t>GRN204857</t>
  </si>
  <si>
    <t>PO151700</t>
  </si>
  <si>
    <t>GRN204856</t>
  </si>
  <si>
    <t>GRN202559</t>
  </si>
  <si>
    <t>PO144924</t>
  </si>
  <si>
    <t>WASHER FLAT M18 GEOMET 500B</t>
  </si>
  <si>
    <t>11700-5217</t>
  </si>
  <si>
    <t>GRN204854</t>
  </si>
  <si>
    <t>PO149935</t>
  </si>
  <si>
    <t>M12 X 40 HEXAGON SOCKET CSK HEAD SCREW GRADE A2-70</t>
  </si>
  <si>
    <t>GRN204852</t>
  </si>
  <si>
    <t>PO152062</t>
  </si>
  <si>
    <t>GRN202554</t>
  </si>
  <si>
    <t>PO144928</t>
  </si>
  <si>
    <t>GRN202553</t>
  </si>
  <si>
    <t>PO144927</t>
  </si>
  <si>
    <t>GRN202551</t>
  </si>
  <si>
    <t>PO144925</t>
  </si>
  <si>
    <t>GRN202550</t>
  </si>
  <si>
    <t>PO144918</t>
  </si>
  <si>
    <t>GRN202548</t>
  </si>
  <si>
    <t>PO144922</t>
  </si>
  <si>
    <t>GRN202544</t>
  </si>
  <si>
    <t>PO144920</t>
  </si>
  <si>
    <t>GRN202543</t>
  </si>
  <si>
    <t>PO144923</t>
  </si>
  <si>
    <t>GRN202538</t>
  </si>
  <si>
    <t>PO144938</t>
  </si>
  <si>
    <t>GRN202537</t>
  </si>
  <si>
    <t>PO144773</t>
  </si>
  <si>
    <t>GRN202535</t>
  </si>
  <si>
    <t>PO144771</t>
  </si>
  <si>
    <t>GRN202534</t>
  </si>
  <si>
    <t>PO144774</t>
  </si>
  <si>
    <t>GRN202533</t>
  </si>
  <si>
    <t>PO144772</t>
  </si>
  <si>
    <t>GRN202531</t>
  </si>
  <si>
    <t>PO144770</t>
  </si>
  <si>
    <t>GRN202529</t>
  </si>
  <si>
    <t>PO144767</t>
  </si>
  <si>
    <t>GRN202528</t>
  </si>
  <si>
    <t>PO144768</t>
  </si>
  <si>
    <t>GRN202527</t>
  </si>
  <si>
    <t>PO144769</t>
  </si>
  <si>
    <t>GRN202525</t>
  </si>
  <si>
    <t>PO143049</t>
  </si>
  <si>
    <t>GRN202317</t>
  </si>
  <si>
    <t>GRN202259</t>
  </si>
  <si>
    <t>GRN202258</t>
  </si>
  <si>
    <t>GRN202257</t>
  </si>
  <si>
    <t>PO144943</t>
  </si>
  <si>
    <t>GRN202179</t>
  </si>
  <si>
    <t>GRN202178</t>
  </si>
  <si>
    <t>GRN202176</t>
  </si>
  <si>
    <t>DIODE 2X8 ELEMENT PHOTO CDWO4 0.3MM THICK</t>
  </si>
  <si>
    <t>GRN204816</t>
  </si>
  <si>
    <t>PO144821</t>
  </si>
  <si>
    <t>GRN204815</t>
  </si>
  <si>
    <t>GRN202130</t>
  </si>
  <si>
    <t>GRN202125</t>
  </si>
  <si>
    <t>GRN202123</t>
  </si>
  <si>
    <t>PO143038</t>
  </si>
  <si>
    <t>GENERATOR 35KVA STAGE V EU</t>
  </si>
  <si>
    <t>11701-1800</t>
  </si>
  <si>
    <t>GRN202022</t>
  </si>
  <si>
    <t>PO139427</t>
  </si>
  <si>
    <t>GRN202116</t>
  </si>
  <si>
    <t>GRN201821</t>
  </si>
  <si>
    <t>GRN201776</t>
  </si>
  <si>
    <t>PO144941</t>
  </si>
  <si>
    <t>GRN201775</t>
  </si>
  <si>
    <t>PO144946</t>
  </si>
  <si>
    <t>GRN201773</t>
  </si>
  <si>
    <t>GRN201772</t>
  </si>
  <si>
    <t>GRN201769</t>
  </si>
  <si>
    <t>GRN201768</t>
  </si>
  <si>
    <t>GRN201767</t>
  </si>
  <si>
    <t>GRN199167</t>
  </si>
  <si>
    <t>Pulborough RH20 2RY</t>
  </si>
  <si>
    <t>HIGH VOLTAGE POWER SUPPLY</t>
  </si>
  <si>
    <t>GRN204780</t>
  </si>
  <si>
    <t>PO144549</t>
  </si>
  <si>
    <t>SPELLMAN HIGH VOLTAGE ELECTRONICS LTD</t>
  </si>
  <si>
    <t>S023373</t>
  </si>
  <si>
    <t>Huddersfield HD7 5JN</t>
  </si>
  <si>
    <t>PERSONNEL DOOR - INNER PANEL 9mm THICK</t>
  </si>
  <si>
    <t>GRN204779</t>
  </si>
  <si>
    <t>PO150544</t>
  </si>
  <si>
    <t>SHAW TIMBER</t>
  </si>
  <si>
    <t>S024744</t>
  </si>
  <si>
    <t>GRN204778</t>
  </si>
  <si>
    <t>PO147453</t>
  </si>
  <si>
    <t>GRN201766</t>
  </si>
  <si>
    <t>St Albans AL1 5BN</t>
  </si>
  <si>
    <t>SICK 2D LIDAR LASER SENSOR TIM351-2134001</t>
  </si>
  <si>
    <t>GRN204776</t>
  </si>
  <si>
    <t>PO150629</t>
  </si>
  <si>
    <t>SICK UK LTD</t>
  </si>
  <si>
    <t>S001571</t>
  </si>
  <si>
    <t>SUPPLY CABLE M12 X 5 4 OPEN WIRES 20M CORDLESS</t>
  </si>
  <si>
    <t>GRN204774</t>
  </si>
  <si>
    <t>PO151020</t>
  </si>
  <si>
    <t>GRN201765</t>
  </si>
  <si>
    <t>GRN201764</t>
  </si>
  <si>
    <t>GRN201582</t>
  </si>
  <si>
    <t>GRN204768</t>
  </si>
  <si>
    <t>PO147474</t>
  </si>
  <si>
    <t>I/O CABLE M12 X 8 8 OPEN WIRES 20M CORDLESS RF-DPM</t>
  </si>
  <si>
    <t>GRN204767</t>
  </si>
  <si>
    <t>PO151280</t>
  </si>
  <si>
    <t>MOUNTING KIT 1</t>
  </si>
  <si>
    <t>GRN204765</t>
  </si>
  <si>
    <t>PO151582</t>
  </si>
  <si>
    <t>GRN204764</t>
  </si>
  <si>
    <t>PO151590</t>
  </si>
  <si>
    <t>2D LIDAR LASER SENSOR TIM781-2174101</t>
  </si>
  <si>
    <t>GRN204763</t>
  </si>
  <si>
    <t>PO147389</t>
  </si>
  <si>
    <t>GRN201261</t>
  </si>
  <si>
    <t>GRN201115</t>
  </si>
  <si>
    <t>PO144940</t>
  </si>
  <si>
    <t>GRN201114</t>
  </si>
  <si>
    <t>GRN201113</t>
  </si>
  <si>
    <t>GRN200710</t>
  </si>
  <si>
    <t>GRN200708</t>
  </si>
  <si>
    <t>GRN200684</t>
  </si>
  <si>
    <t>GRN200679</t>
  </si>
  <si>
    <t>GRN200676</t>
  </si>
  <si>
    <t>GRN200667</t>
  </si>
  <si>
    <t>GRN200665</t>
  </si>
  <si>
    <t>GRN200664</t>
  </si>
  <si>
    <t>GRN200661</t>
  </si>
  <si>
    <t>GRN200660</t>
  </si>
  <si>
    <t>GRN200659</t>
  </si>
  <si>
    <t>CONDUIT OUTDOOR EQUIPMENT RACK ASSY – JUNCTION BOX</t>
  </si>
  <si>
    <t>340-1071-1</t>
  </si>
  <si>
    <t>GRN200658</t>
  </si>
  <si>
    <t>PO144956</t>
  </si>
  <si>
    <t>GRN200656</t>
  </si>
  <si>
    <t>GRN200654</t>
  </si>
  <si>
    <t>PO145194</t>
  </si>
  <si>
    <t>GRN200652</t>
  </si>
  <si>
    <t>JUNCTION BOX DETECTOR SIDE</t>
  </si>
  <si>
    <t>340-1042-1</t>
  </si>
  <si>
    <t>GRN200651</t>
  </si>
  <si>
    <t>GRN200649</t>
  </si>
  <si>
    <t>GRN200648</t>
  </si>
  <si>
    <t>GRN200647</t>
  </si>
  <si>
    <t>GRN200645</t>
  </si>
  <si>
    <t>PO143044</t>
  </si>
  <si>
    <t>GRN200642</t>
  </si>
  <si>
    <t>PO143043</t>
  </si>
  <si>
    <t>GRN200641</t>
  </si>
  <si>
    <t>PO143048</t>
  </si>
  <si>
    <t>BRAKE KIT LH</t>
  </si>
  <si>
    <t>11700-4749</t>
  </si>
  <si>
    <t>GRN204718</t>
  </si>
  <si>
    <t>PO151202</t>
  </si>
  <si>
    <t>GRN204417</t>
  </si>
  <si>
    <t>GRN200639</t>
  </si>
  <si>
    <t>GRN200638</t>
  </si>
  <si>
    <t>GRN200635</t>
  </si>
  <si>
    <t>GRN200625</t>
  </si>
  <si>
    <t>GRN200623</t>
  </si>
  <si>
    <t>GRN200622</t>
  </si>
  <si>
    <t>GRN200620</t>
  </si>
  <si>
    <t>XRAY TUBE 225KV TITANIUM WINDOW UNSHIELDED</t>
  </si>
  <si>
    <t>255-1740-1</t>
  </si>
  <si>
    <t>GRN204692</t>
  </si>
  <si>
    <t>PO149592</t>
  </si>
  <si>
    <t>COMET AG</t>
  </si>
  <si>
    <t>S023375</t>
  </si>
  <si>
    <t>GRN200618</t>
  </si>
  <si>
    <t>X-RAY TUBE 225kV 134 DEGREE EMISSION ANGLE COMET 4</t>
  </si>
  <si>
    <t>GRN204689</t>
  </si>
  <si>
    <t>PO149536</t>
  </si>
  <si>
    <t>GRN200616</t>
  </si>
  <si>
    <t>PO144939</t>
  </si>
  <si>
    <t>GRN200615</t>
  </si>
  <si>
    <t>GRN200614</t>
  </si>
  <si>
    <t>GRN200612</t>
  </si>
  <si>
    <t>GRN200610</t>
  </si>
  <si>
    <t>OPTION KIT ZBV PRINTER/SCANNER</t>
  </si>
  <si>
    <t>332-6079-1</t>
  </si>
  <si>
    <t>GRN204681</t>
  </si>
  <si>
    <t>PO147782</t>
  </si>
  <si>
    <t>GRN200609</t>
  </si>
  <si>
    <t>GRN200608</t>
  </si>
  <si>
    <t>GRN200607</t>
  </si>
  <si>
    <t>GRN200606</t>
  </si>
  <si>
    <t>GRN200605</t>
  </si>
  <si>
    <t>freight inwards</t>
  </si>
  <si>
    <t>GRN204649</t>
  </si>
  <si>
    <t>PO151724</t>
  </si>
  <si>
    <t>GRN204647</t>
  </si>
  <si>
    <t>PO150980</t>
  </si>
  <si>
    <t>GRN204646</t>
  </si>
  <si>
    <t>PO150758</t>
  </si>
  <si>
    <t>GRN204645</t>
  </si>
  <si>
    <t>PO150463</t>
  </si>
  <si>
    <t>GRN204644</t>
  </si>
  <si>
    <t>PO150460</t>
  </si>
  <si>
    <t>GRN204641</t>
  </si>
  <si>
    <t>PO149797</t>
  </si>
  <si>
    <t>GRN204638</t>
  </si>
  <si>
    <t>PO144718</t>
  </si>
  <si>
    <t>freight inwards for missing item on line 9</t>
  </si>
  <si>
    <t>GRN204636</t>
  </si>
  <si>
    <t>PO143620</t>
  </si>
  <si>
    <t>GRN200602</t>
  </si>
  <si>
    <t>PO144919</t>
  </si>
  <si>
    <t>GRN204627</t>
  </si>
  <si>
    <t>PO149149</t>
  </si>
  <si>
    <t>GRN199576</t>
  </si>
  <si>
    <t>GRN199575</t>
  </si>
  <si>
    <t>GRN199573</t>
  </si>
  <si>
    <t>GRN199567</t>
  </si>
  <si>
    <t>CONDUIT VERTICAL DETECTOR ENCLOSURE – JUNCTION BOX</t>
  </si>
  <si>
    <t>340-1083-1</t>
  </si>
  <si>
    <t>GRN199564</t>
  </si>
  <si>
    <t>GRN199563</t>
  </si>
  <si>
    <t>GRN199560</t>
  </si>
  <si>
    <t>GRN199559</t>
  </si>
  <si>
    <t>GRN199556</t>
  </si>
  <si>
    <t>PO144953</t>
  </si>
  <si>
    <t>GRN199555</t>
  </si>
  <si>
    <t>GRN199554</t>
  </si>
  <si>
    <t>PO144955</t>
  </si>
  <si>
    <t>GRN199553</t>
  </si>
  <si>
    <t>PO144957</t>
  </si>
  <si>
    <t>GRN199552</t>
  </si>
  <si>
    <t>GRN199551</t>
  </si>
  <si>
    <t>PO144958</t>
  </si>
  <si>
    <t>GRN199549</t>
  </si>
  <si>
    <t>PO144959</t>
  </si>
  <si>
    <t>GRN199547</t>
  </si>
  <si>
    <t>PO144961</t>
  </si>
  <si>
    <t>GRN199546</t>
  </si>
  <si>
    <t>PO144962</t>
  </si>
  <si>
    <t>GRN199545</t>
  </si>
  <si>
    <t>PO144963</t>
  </si>
  <si>
    <t>Diesl</t>
  </si>
  <si>
    <t>Watford WD24 7GG</t>
  </si>
  <si>
    <t>DSE 7310 MKII CONTROL PANEL FOR (JCB) GENERATOR</t>
  </si>
  <si>
    <t>GRN204580</t>
  </si>
  <si>
    <t>PO151412</t>
  </si>
  <si>
    <t>Trailparts Ltd</t>
  </si>
  <si>
    <t>S026602</t>
  </si>
  <si>
    <t>GRN199544</t>
  </si>
  <si>
    <t>PO144964</t>
  </si>
  <si>
    <t>CONDUIT JB1 - JB4</t>
  </si>
  <si>
    <t>340-1074-1</t>
  </si>
  <si>
    <t>GRN199540</t>
  </si>
  <si>
    <t>GRN204575</t>
  </si>
  <si>
    <t>PO151645</t>
  </si>
  <si>
    <t>GRN199538</t>
  </si>
  <si>
    <t>TRANSFER SWITCH PANEL 100A LOAD</t>
  </si>
  <si>
    <t>GRN198597</t>
  </si>
  <si>
    <t>PO143407</t>
  </si>
  <si>
    <t>GRN199536</t>
  </si>
  <si>
    <t>GRN199535</t>
  </si>
  <si>
    <t>GRN199532</t>
  </si>
  <si>
    <t>GRN199531</t>
  </si>
  <si>
    <t>GRN199529</t>
  </si>
  <si>
    <t>GENERATOR 34KVA 50HZ STAGE IIIA</t>
  </si>
  <si>
    <t>11701-2740</t>
  </si>
  <si>
    <t>GRN197239</t>
  </si>
  <si>
    <t>PO142105</t>
  </si>
  <si>
    <t>GRN196807</t>
  </si>
  <si>
    <t>GRN199528</t>
  </si>
  <si>
    <t>GRN199527</t>
  </si>
  <si>
    <t>GRN199526</t>
  </si>
  <si>
    <t>GRN199525</t>
  </si>
  <si>
    <t>GRN199523</t>
  </si>
  <si>
    <t>GRN199521</t>
  </si>
  <si>
    <t>GRN199520</t>
  </si>
  <si>
    <t>GRN199518</t>
  </si>
  <si>
    <t>GRN199517</t>
  </si>
  <si>
    <t>FUSED TERMINAL BLOCK NON-INDICATING 300V AC/DC 15A</t>
  </si>
  <si>
    <t>GRN204524</t>
  </si>
  <si>
    <t>PO151482</t>
  </si>
  <si>
    <t>GRN199516</t>
  </si>
  <si>
    <t>GRN199515</t>
  </si>
  <si>
    <t>GRN199514</t>
  </si>
  <si>
    <t>GRN199512</t>
  </si>
  <si>
    <t>GRN199510</t>
  </si>
  <si>
    <t>TERMINAL BASE ASSEMBLY</t>
  </si>
  <si>
    <t>11700-4798</t>
  </si>
  <si>
    <t>GRN204516</t>
  </si>
  <si>
    <t>PO150951</t>
  </si>
  <si>
    <t>GRN199507</t>
  </si>
  <si>
    <t>BANNER SSA-EB1P-02ED1Q4 E-STOP SWITCH</t>
  </si>
  <si>
    <t>11700-0736</t>
  </si>
  <si>
    <t>GRN204514</t>
  </si>
  <si>
    <t>PO151483</t>
  </si>
  <si>
    <t>GRN199506</t>
  </si>
  <si>
    <t>GRN199505</t>
  </si>
  <si>
    <t>GRN204510</t>
  </si>
  <si>
    <t>GRN199503</t>
  </si>
  <si>
    <t>I/O CABLE M12 X 8 8 OPEN WIRES 5M CORDLESS RF-DPM-</t>
  </si>
  <si>
    <t>GRN204508</t>
  </si>
  <si>
    <t>PO151351</t>
  </si>
  <si>
    <t>GRN199502</t>
  </si>
  <si>
    <t>GRN199501</t>
  </si>
  <si>
    <t>GRN199496</t>
  </si>
  <si>
    <t>GRN199491</t>
  </si>
  <si>
    <t>GRN199488</t>
  </si>
  <si>
    <t>GRN199486</t>
  </si>
  <si>
    <t>COMPACT MULTIPROTOCOL I/O MODULE TBEN-L1-16DXP</t>
  </si>
  <si>
    <t>GRN204497</t>
  </si>
  <si>
    <t>PO151654</t>
  </si>
  <si>
    <t>CABLE 0.9 METER RJ45S TO RJ45S CAT5E</t>
  </si>
  <si>
    <t>11700-5343</t>
  </si>
  <si>
    <t>GRN204496</t>
  </si>
  <si>
    <t>PO149908</t>
  </si>
  <si>
    <t>GRN199484</t>
  </si>
  <si>
    <t>GRN199482</t>
  </si>
  <si>
    <t>GRN199479</t>
  </si>
  <si>
    <t>GRN199476</t>
  </si>
  <si>
    <t>CABLE UNSHIELDED SINGLE PAIR 7/28 20AWG X 304MT</t>
  </si>
  <si>
    <t>GRN204490</t>
  </si>
  <si>
    <t>PO151741</t>
  </si>
  <si>
    <t>GRN199473</t>
  </si>
  <si>
    <t>GRN199471</t>
  </si>
  <si>
    <t>GRN199467</t>
  </si>
  <si>
    <t>GRN199465</t>
  </si>
  <si>
    <t>E-STOP BUTTON REAR MNT 40MM NON ILLUMINATED 2 NC M</t>
  </si>
  <si>
    <t>11700-7057</t>
  </si>
  <si>
    <t>GRN204481</t>
  </si>
  <si>
    <t>PO150142</t>
  </si>
  <si>
    <t>GRN199464</t>
  </si>
  <si>
    <t>GRN198830</t>
  </si>
  <si>
    <t>CONDUIT OUTDOOR EQUIPMENT RACK ASSY – SPEED SENSOR</t>
  </si>
  <si>
    <t>340-1153-1</t>
  </si>
  <si>
    <t>GRN198829</t>
  </si>
  <si>
    <t>GRN198828</t>
  </si>
  <si>
    <t>GRN198827</t>
  </si>
  <si>
    <t>GRN198825</t>
  </si>
  <si>
    <t>GRN198824</t>
  </si>
  <si>
    <t>GRN198823</t>
  </si>
  <si>
    <t>GRN196063</t>
  </si>
  <si>
    <t>GRN198822</t>
  </si>
  <si>
    <t>GRN198821</t>
  </si>
  <si>
    <t>GRN198820</t>
  </si>
  <si>
    <t>GRN198819</t>
  </si>
  <si>
    <t>GRN198818</t>
  </si>
  <si>
    <t>GRN198817</t>
  </si>
  <si>
    <t>GRN198816</t>
  </si>
  <si>
    <t>GRN198815</t>
  </si>
  <si>
    <t>GRN198814</t>
  </si>
  <si>
    <t>GRN198813</t>
  </si>
  <si>
    <t>GRN204451</t>
  </si>
  <si>
    <t>PO147442</t>
  </si>
  <si>
    <t>GRN204450</t>
  </si>
  <si>
    <t>PO143151</t>
  </si>
  <si>
    <t>GRN198811</t>
  </si>
  <si>
    <t>GRN198808</t>
  </si>
  <si>
    <t>CONTROLLER GUARDLOGIX SERIES 5380 PLC SIL2</t>
  </si>
  <si>
    <t>11700-8852</t>
  </si>
  <si>
    <t>GRN204445</t>
  </si>
  <si>
    <t>PO151830</t>
  </si>
  <si>
    <t>GRN198807</t>
  </si>
  <si>
    <t>GRN198805</t>
  </si>
  <si>
    <t>SPRING CLAMP RELAY SOCKET - PANEL/DIN RAIL MOUNT</t>
  </si>
  <si>
    <t>GRN204441</t>
  </si>
  <si>
    <t>GRN198804</t>
  </si>
  <si>
    <t>GRN198803</t>
  </si>
  <si>
    <t>GRN198802</t>
  </si>
  <si>
    <t>GRN198801</t>
  </si>
  <si>
    <t>GRN198800</t>
  </si>
  <si>
    <t>GRN204433</t>
  </si>
  <si>
    <t>GRN198799</t>
  </si>
  <si>
    <t>GRN198798</t>
  </si>
  <si>
    <t>GRN198797</t>
  </si>
  <si>
    <t>GRN198796</t>
  </si>
  <si>
    <t>California 94560</t>
  </si>
  <si>
    <t>ETM TCU 9.8KW 400V</t>
  </si>
  <si>
    <t>GRN204421</t>
  </si>
  <si>
    <t>PO135823</t>
  </si>
  <si>
    <t>Teledyne ETM Inc.</t>
  </si>
  <si>
    <t>S024448</t>
  </si>
  <si>
    <t>6/4 MeV TURNKEY LINAC SYSTEM C/W CABSCAN (+32/-31)</t>
  </si>
  <si>
    <t>GRN204420</t>
  </si>
  <si>
    <t>GRN203748</t>
  </si>
  <si>
    <t>GRN203493</t>
  </si>
  <si>
    <t>GRN193301</t>
  </si>
  <si>
    <t>PO142106</t>
  </si>
  <si>
    <t>33100 Tampere, Finland</t>
  </si>
  <si>
    <t>VISY IRIS CONTAINER OCR SOFTWARE</t>
  </si>
  <si>
    <t>GRN204412</t>
  </si>
  <si>
    <t>PO147491</t>
  </si>
  <si>
    <t>VISY OY</t>
  </si>
  <si>
    <t>S023413</t>
  </si>
  <si>
    <t>TERMINAL FT SPRING CLAMP 1.5MM (2 TO 2) - GREY</t>
  </si>
  <si>
    <t>GRN204411</t>
  </si>
  <si>
    <t>PO150944</t>
  </si>
  <si>
    <t>1492 TERMINAL BLOCK MARKER CARDS NUMBERED 1-20</t>
  </si>
  <si>
    <t>GRN204409</t>
  </si>
  <si>
    <t>GRN198794</t>
  </si>
  <si>
    <t>GRN204407</t>
  </si>
  <si>
    <t>PO151543</t>
  </si>
  <si>
    <t>GRN198793</t>
  </si>
  <si>
    <t>GRN198792</t>
  </si>
  <si>
    <t>GRN198791</t>
  </si>
  <si>
    <t>GRN198790</t>
  </si>
  <si>
    <t>GRN204402</t>
  </si>
  <si>
    <t>PO148556</t>
  </si>
  <si>
    <t>GRN204401</t>
  </si>
  <si>
    <t>GASKET DETECTOR BOX LID</t>
  </si>
  <si>
    <t>GRN204400</t>
  </si>
  <si>
    <t>PO149204</t>
  </si>
  <si>
    <t>GRN198789</t>
  </si>
  <si>
    <t>GRN198788</t>
  </si>
  <si>
    <t>GRN198786</t>
  </si>
  <si>
    <t>GRN198785</t>
  </si>
  <si>
    <t>GRN198783</t>
  </si>
  <si>
    <t>GRN198782</t>
  </si>
  <si>
    <t>GRN198781</t>
  </si>
  <si>
    <t>GRN198780</t>
  </si>
  <si>
    <t>GRN198779</t>
  </si>
  <si>
    <t>GRN198778</t>
  </si>
  <si>
    <t>GRN198777</t>
  </si>
  <si>
    <t>JUNCTION BOX TUNNEL</t>
  </si>
  <si>
    <t>340-1041-1</t>
  </si>
  <si>
    <t>GRN198765</t>
  </si>
  <si>
    <t>PO145193</t>
  </si>
  <si>
    <t>CABLE FLOODLIGHT POWER 60"</t>
  </si>
  <si>
    <t>340-1235-1</t>
  </si>
  <si>
    <t>GRN198764</t>
  </si>
  <si>
    <t>TRAFFIC LIGHT ASSEMBLY</t>
  </si>
  <si>
    <t>340-1075-1</t>
  </si>
  <si>
    <t>GRN198763</t>
  </si>
  <si>
    <t>GRN198762</t>
  </si>
  <si>
    <t>GRN198761</t>
  </si>
  <si>
    <t>GRN198760</t>
  </si>
  <si>
    <t>GRN198759</t>
  </si>
  <si>
    <t>GRN198757</t>
  </si>
  <si>
    <t>GRN198756</t>
  </si>
  <si>
    <t>GRN198755</t>
  </si>
  <si>
    <t>GRN198754</t>
  </si>
  <si>
    <t>Nantwich CW5 6DX</t>
  </si>
  <si>
    <t>10" 54 WATT LED LIGHT BAR WITH DT CONNECTOR</t>
  </si>
  <si>
    <t>GRN204368</t>
  </si>
  <si>
    <t>PO150376</t>
  </si>
  <si>
    <t>UTV Products Ltd</t>
  </si>
  <si>
    <t>S025033</t>
  </si>
  <si>
    <t>GRN198753</t>
  </si>
  <si>
    <t>GRN198752</t>
  </si>
  <si>
    <t>GRN198750</t>
  </si>
  <si>
    <t>GRN198749</t>
  </si>
  <si>
    <t>GRN198748</t>
  </si>
  <si>
    <t>GRN198747</t>
  </si>
  <si>
    <t>GRN198746</t>
  </si>
  <si>
    <t>TL50 TOWER LIGHT AUDIBLE - GREEN, YELLOW, RED</t>
  </si>
  <si>
    <t>GRN204359</t>
  </si>
  <si>
    <t>PO147446</t>
  </si>
  <si>
    <t>CABLE 5 METERS  M12-8 RKS TO RJ45S</t>
  </si>
  <si>
    <t>11700-7241</t>
  </si>
  <si>
    <t>GRN204358</t>
  </si>
  <si>
    <t>PO148814</t>
  </si>
  <si>
    <t>GRN198745</t>
  </si>
  <si>
    <t>GRN198744</t>
  </si>
  <si>
    <t>GRN198743</t>
  </si>
  <si>
    <t>GRN198741</t>
  </si>
  <si>
    <t>MIR 225 WATER COOLED X-RAY TUBE</t>
  </si>
  <si>
    <t>GRN204353</t>
  </si>
  <si>
    <t>PO150400</t>
  </si>
  <si>
    <t>GRN198740</t>
  </si>
  <si>
    <t>GRN198738</t>
  </si>
  <si>
    <t>M8 RAWLBOLT EYE BOLT MASONARY FIXING</t>
  </si>
  <si>
    <t>GRN204345</t>
  </si>
  <si>
    <t>PO151868</t>
  </si>
  <si>
    <t>GRN198735</t>
  </si>
  <si>
    <t>GRN198734</t>
  </si>
  <si>
    <t>GRN198733</t>
  </si>
  <si>
    <t>GRN198732</t>
  </si>
  <si>
    <t>GRN198731</t>
  </si>
  <si>
    <t>AUTOMOTIVE BLADE FUSE 3A 32VDC - VIOLET</t>
  </si>
  <si>
    <t>GRN204338</t>
  </si>
  <si>
    <t>PO151865</t>
  </si>
  <si>
    <t>GRN191420</t>
  </si>
  <si>
    <t>PO141665</t>
  </si>
  <si>
    <t>GRN198730</t>
  </si>
  <si>
    <t>GRN198729</t>
  </si>
  <si>
    <t>SPRING CLAMP TERMINAL BLOCK ONE CIRCUIT FUSE</t>
  </si>
  <si>
    <t>GRN204332</t>
  </si>
  <si>
    <t>PO150865</t>
  </si>
  <si>
    <t>CABLE ASSY M12-5F FLY8ING LEADS 2M</t>
  </si>
  <si>
    <t>11700-4773</t>
  </si>
  <si>
    <t>GRN204331</t>
  </si>
  <si>
    <t>PO150368</t>
  </si>
  <si>
    <t>GRN198726</t>
  </si>
  <si>
    <t>GRN198725</t>
  </si>
  <si>
    <t>GRN198724</t>
  </si>
  <si>
    <t>CABLE 1.2 METER RJ45S TO RJ45S CAT5E</t>
  </si>
  <si>
    <t>11700-5344</t>
  </si>
  <si>
    <t>GRN204324</t>
  </si>
  <si>
    <t>GRN198723</t>
  </si>
  <si>
    <t>GRN198722</t>
  </si>
  <si>
    <t>GRN204321</t>
  </si>
  <si>
    <t>PO145483</t>
  </si>
  <si>
    <t>SLIM LINE RELAY 16 AMP CONTACT SPDT 24V DC</t>
  </si>
  <si>
    <t>GRN204319</t>
  </si>
  <si>
    <t>TERMINAL END BARRIER 2.5MM - GREY</t>
  </si>
  <si>
    <t>GRN204318</t>
  </si>
  <si>
    <t>PO148971</t>
  </si>
  <si>
    <t>CBL M12 FEM 4POS M12 MALE 4POS 2M 4X18AWG GRAY UNS</t>
  </si>
  <si>
    <t>11700-6194</t>
  </si>
  <si>
    <t>GRN204316</t>
  </si>
  <si>
    <t>PO149744</t>
  </si>
  <si>
    <t>GRN198721</t>
  </si>
  <si>
    <t>PO145187</t>
  </si>
  <si>
    <t>GRN198719</t>
  </si>
  <si>
    <t>PO145186</t>
  </si>
  <si>
    <t>GRN198718</t>
  </si>
  <si>
    <t>PO145188</t>
  </si>
  <si>
    <t>GRN198717</t>
  </si>
  <si>
    <t>PO145189</t>
  </si>
  <si>
    <t>GRN198715</t>
  </si>
  <si>
    <t>PO145190</t>
  </si>
  <si>
    <t>GRN198697</t>
  </si>
  <si>
    <t>GRN198696</t>
  </si>
  <si>
    <t>GRN198694</t>
  </si>
  <si>
    <t>GRN198683</t>
  </si>
  <si>
    <t>GRN198682</t>
  </si>
  <si>
    <t>GRN198680</t>
  </si>
  <si>
    <t>GRN198678</t>
  </si>
  <si>
    <t>GRN198676</t>
  </si>
  <si>
    <t>GRN198668</t>
  </si>
  <si>
    <t>GRN198666</t>
  </si>
  <si>
    <t>GRN198665</t>
  </si>
  <si>
    <t>GRN198663</t>
  </si>
  <si>
    <t>Stafford ST18 0PJ</t>
  </si>
  <si>
    <t>VERTICAL ARRAY PLATE</t>
  </si>
  <si>
    <t>GRN204288</t>
  </si>
  <si>
    <t>PO151235</t>
  </si>
  <si>
    <t>Steel Service Centre Ltd</t>
  </si>
  <si>
    <t>S026889</t>
  </si>
  <si>
    <t>GRN198662</t>
  </si>
  <si>
    <t>GRN198334</t>
  </si>
  <si>
    <t>GRN198332</t>
  </si>
  <si>
    <t>GRN198331</t>
  </si>
  <si>
    <t>GRN198325</t>
  </si>
  <si>
    <t>GRN198323</t>
  </si>
  <si>
    <t>GRN198322</t>
  </si>
  <si>
    <t>GRN198321</t>
  </si>
  <si>
    <t>GRN198320</t>
  </si>
  <si>
    <t>GRN198319</t>
  </si>
  <si>
    <t>GRN198318</t>
  </si>
  <si>
    <t>GRN198317</t>
  </si>
  <si>
    <t>GRN198316</t>
  </si>
  <si>
    <t>GRN198315</t>
  </si>
  <si>
    <t>GRN198314</t>
  </si>
  <si>
    <t>GRN198313</t>
  </si>
  <si>
    <t>GRN198311</t>
  </si>
  <si>
    <t>GRN198300</t>
  </si>
  <si>
    <t>GRN198298</t>
  </si>
  <si>
    <t>GRN198297</t>
  </si>
  <si>
    <t>GRN198295</t>
  </si>
  <si>
    <t>GRN198294</t>
  </si>
  <si>
    <t>PO145195</t>
  </si>
  <si>
    <t>GRN198292</t>
  </si>
  <si>
    <t>GRN198290</t>
  </si>
  <si>
    <t>CONDUIT HORIZONTAL DETECTOR ENCLOSURE – JUNCTION B</t>
  </si>
  <si>
    <t>340-1084-1</t>
  </si>
  <si>
    <t>GRN198289</t>
  </si>
  <si>
    <t>GRN198288</t>
  </si>
  <si>
    <t>GRN198287</t>
  </si>
  <si>
    <t>GRN204235</t>
  </si>
  <si>
    <t>PO151653</t>
  </si>
  <si>
    <t>GRN198285</t>
  </si>
  <si>
    <t>GRN198284</t>
  </si>
  <si>
    <t>GRN198283</t>
  </si>
  <si>
    <t>GRN198282</t>
  </si>
  <si>
    <t>RSLINX CLASSIC SINGLE NODE</t>
  </si>
  <si>
    <t>GRN204228</t>
  </si>
  <si>
    <t>PO143188</t>
  </si>
  <si>
    <t>GRN198281</t>
  </si>
  <si>
    <t>GRN198280</t>
  </si>
  <si>
    <t>GRN198279</t>
  </si>
  <si>
    <t>GRN198277</t>
  </si>
  <si>
    <t>GRN198276</t>
  </si>
  <si>
    <t>GRN198273</t>
  </si>
  <si>
    <t>GRN198270</t>
  </si>
  <si>
    <t>GRN198266</t>
  </si>
  <si>
    <t>GRN198253</t>
  </si>
  <si>
    <t>GRN198252</t>
  </si>
  <si>
    <t>GRN198251</t>
  </si>
  <si>
    <t>GRN198250</t>
  </si>
  <si>
    <t>GRN198249</t>
  </si>
  <si>
    <t>GRN198248</t>
  </si>
  <si>
    <t>GRN198247</t>
  </si>
  <si>
    <t>GRN198245</t>
  </si>
  <si>
    <t>GRN198244</t>
  </si>
  <si>
    <t>GRN198243</t>
  </si>
  <si>
    <t>GRN198242</t>
  </si>
  <si>
    <t>GENERATOR 27kVA 60Hz HI/LOW TEMP NON-EU</t>
  </si>
  <si>
    <t>GRN189838</t>
  </si>
  <si>
    <t>PO139199</t>
  </si>
  <si>
    <t>GRN198241</t>
  </si>
  <si>
    <t>GRN198239</t>
  </si>
  <si>
    <t>GRN198238</t>
  </si>
  <si>
    <t>GRN198237</t>
  </si>
  <si>
    <t>GRN198236</t>
  </si>
  <si>
    <t>GRN198235</t>
  </si>
  <si>
    <t>GRN198234</t>
  </si>
  <si>
    <t>GRN198233</t>
  </si>
  <si>
    <t>GRN198232</t>
  </si>
  <si>
    <t>GRN198231</t>
  </si>
  <si>
    <t>GRN198230</t>
  </si>
  <si>
    <t>LOGO!POWER 24 V / 1.3 A STABILIZED POWER SUPPLY IN</t>
  </si>
  <si>
    <t>GRN204177</t>
  </si>
  <si>
    <t>PO151785</t>
  </si>
  <si>
    <t>GRN198228</t>
  </si>
  <si>
    <t>PO145192</t>
  </si>
  <si>
    <t>GRN198227</t>
  </si>
  <si>
    <t>GRN198226</t>
  </si>
  <si>
    <t>GRN198225</t>
  </si>
  <si>
    <t>GRN198224</t>
  </si>
  <si>
    <t>GRN198223</t>
  </si>
  <si>
    <t>GRN198222</t>
  </si>
  <si>
    <t>GRN198220</t>
  </si>
  <si>
    <t>GRN198219</t>
  </si>
  <si>
    <t>GRN198215</t>
  </si>
  <si>
    <t>GRN198213</t>
  </si>
  <si>
    <t>GRN198208</t>
  </si>
  <si>
    <t>CONDUIT JUNCTION BOX SOURCE SIDE – JUNCTION BOX DE</t>
  </si>
  <si>
    <t>340-1072-1</t>
  </si>
  <si>
    <t>GRN198203</t>
  </si>
  <si>
    <t>GRN198201</t>
  </si>
  <si>
    <t>GRN198200</t>
  </si>
  <si>
    <t>GRN198199</t>
  </si>
  <si>
    <t>GRN198197</t>
  </si>
  <si>
    <t>GRN198196</t>
  </si>
  <si>
    <t>NATURAL DEGREASER CAN 16 OZ</t>
  </si>
  <si>
    <t>11540-0564</t>
  </si>
  <si>
    <t>GRN204146</t>
  </si>
  <si>
    <t>CONDUIT JUNCTION BOX DETECTOR SIDE – JUNCTION BOX</t>
  </si>
  <si>
    <t>340-1073-1</t>
  </si>
  <si>
    <t>GRN198195</t>
  </si>
  <si>
    <t>GRN198193</t>
  </si>
  <si>
    <t>GRN198192</t>
  </si>
  <si>
    <t>GRN198191</t>
  </si>
  <si>
    <t>GRN198190</t>
  </si>
  <si>
    <t>GRN198189</t>
  </si>
  <si>
    <t>HORIZ DET TRAY SHTMTL ASSY (INNER)</t>
  </si>
  <si>
    <t>340-1480-1</t>
  </si>
  <si>
    <t>GRN204115</t>
  </si>
  <si>
    <t>PO145791</t>
  </si>
  <si>
    <t>GRN204108</t>
  </si>
  <si>
    <t>GRN198188</t>
  </si>
  <si>
    <t>GRN198187</t>
  </si>
  <si>
    <t>GRN198186</t>
  </si>
  <si>
    <t>GRN198185</t>
  </si>
  <si>
    <t>GRN198184</t>
  </si>
  <si>
    <t>GRN198183</t>
  </si>
  <si>
    <t>GRN198182</t>
  </si>
  <si>
    <t>GRN198181</t>
  </si>
  <si>
    <t>GRN198179</t>
  </si>
  <si>
    <t>GRN198178</t>
  </si>
  <si>
    <t>GRN198176</t>
  </si>
  <si>
    <t>GRN198166</t>
  </si>
  <si>
    <t>GRN198164</t>
  </si>
  <si>
    <t>GRN198162</t>
  </si>
  <si>
    <t>GRN198155</t>
  </si>
  <si>
    <t>GRN198154</t>
  </si>
  <si>
    <t>GRN198152</t>
  </si>
  <si>
    <t>GRN198150</t>
  </si>
  <si>
    <t>GRN198148</t>
  </si>
  <si>
    <t>GRN198144</t>
  </si>
  <si>
    <t>GRN198143</t>
  </si>
  <si>
    <t>GRN198142</t>
  </si>
  <si>
    <t>GRN198141</t>
  </si>
  <si>
    <t>GRN198140</t>
  </si>
  <si>
    <t>GRN198139</t>
  </si>
  <si>
    <t>GRN198135</t>
  </si>
  <si>
    <t>GRN198134</t>
  </si>
  <si>
    <t>GRN198130</t>
  </si>
  <si>
    <t>GRN198122</t>
  </si>
  <si>
    <t>GRN198114</t>
  </si>
  <si>
    <t>GRN197809</t>
  </si>
  <si>
    <t>GRN197808</t>
  </si>
  <si>
    <t>GRN197807</t>
  </si>
  <si>
    <t>GRN197806</t>
  </si>
  <si>
    <t>GRN197805</t>
  </si>
  <si>
    <t>GRN197803</t>
  </si>
  <si>
    <t>PO143042</t>
  </si>
  <si>
    <t>GRN197802</t>
  </si>
  <si>
    <t>GRN197801</t>
  </si>
  <si>
    <t>PO143037</t>
  </si>
  <si>
    <t>BOLT HEX DIN933 M20 X 2.5 X 50MM GEOMET STL</t>
  </si>
  <si>
    <t>11700-5243</t>
  </si>
  <si>
    <t>GRN204040</t>
  </si>
  <si>
    <t>PO148928</t>
  </si>
  <si>
    <t>GRN197800</t>
  </si>
  <si>
    <t>GRN197627</t>
  </si>
  <si>
    <t>GRN197620</t>
  </si>
  <si>
    <t>GRN197619</t>
  </si>
  <si>
    <t>GRN197617</t>
  </si>
  <si>
    <t>GRN197616</t>
  </si>
  <si>
    <t>GRN197576</t>
  </si>
  <si>
    <t>GRN197575</t>
  </si>
  <si>
    <t>PO143031</t>
  </si>
  <si>
    <t>GRN197574</t>
  </si>
  <si>
    <t>GRN197573</t>
  </si>
  <si>
    <t>PO143030</t>
  </si>
  <si>
    <t>GRN197572</t>
  </si>
  <si>
    <t>PO142965</t>
  </si>
  <si>
    <t>GRN197571</t>
  </si>
  <si>
    <t>PO143004</t>
  </si>
  <si>
    <t>GRN197570</t>
  </si>
  <si>
    <t>PO143033</t>
  </si>
  <si>
    <t>GRN197569</t>
  </si>
  <si>
    <t>PO143032</t>
  </si>
  <si>
    <t>GRN197568</t>
  </si>
  <si>
    <t>PO143034</t>
  </si>
  <si>
    <t>GRN197567</t>
  </si>
  <si>
    <t>PO143035</t>
  </si>
  <si>
    <t>GRN197566</t>
  </si>
  <si>
    <t>PO143036</t>
  </si>
  <si>
    <t>GRN197565</t>
  </si>
  <si>
    <t>PO143039</t>
  </si>
  <si>
    <t>GRN197563</t>
  </si>
  <si>
    <t>GRN197561</t>
  </si>
  <si>
    <t>PO143040</t>
  </si>
  <si>
    <t>SCREW SHCS M10X25MM LG SST</t>
  </si>
  <si>
    <t>11583-0384</t>
  </si>
  <si>
    <t>GRN204011</t>
  </si>
  <si>
    <t>PO149386</t>
  </si>
  <si>
    <t>AB ADDRESS RESERVE MODULE 1734-ARM</t>
  </si>
  <si>
    <t>11700-8526</t>
  </si>
  <si>
    <t>GRN204009</t>
  </si>
  <si>
    <t>GRN197558</t>
  </si>
  <si>
    <t>PO143041</t>
  </si>
  <si>
    <t>GRN197555</t>
  </si>
  <si>
    <t>GRN204005</t>
  </si>
  <si>
    <t>PO143189</t>
  </si>
  <si>
    <t>GRN204004</t>
  </si>
  <si>
    <t>PO143193</t>
  </si>
  <si>
    <t>GRN197552</t>
  </si>
  <si>
    <t>PO143046</t>
  </si>
  <si>
    <t>1 HOLE YELLOW PLASTIC ENCLOSURE METRIC CONDUIT KNO</t>
  </si>
  <si>
    <t>GRN204002</t>
  </si>
  <si>
    <t>PO149915</t>
  </si>
  <si>
    <t>GRN197548</t>
  </si>
  <si>
    <t>PO143047</t>
  </si>
  <si>
    <t>GRN197410</t>
  </si>
  <si>
    <t>GRN197409</t>
  </si>
  <si>
    <t>GRN197408</t>
  </si>
  <si>
    <t>GRN197406</t>
  </si>
  <si>
    <t>GRN197405</t>
  </si>
  <si>
    <t>GRN197404</t>
  </si>
  <si>
    <t>GRN197403</t>
  </si>
  <si>
    <t>GRN197402</t>
  </si>
  <si>
    <t>GRN197401</t>
  </si>
  <si>
    <t>GRN197400</t>
  </si>
  <si>
    <t>GRN197399</t>
  </si>
  <si>
    <t>GRN203983</t>
  </si>
  <si>
    <t>PO148889</t>
  </si>
  <si>
    <t>PERSONNEL DOOR - INNER PANEL 21mm THICK</t>
  </si>
  <si>
    <t>GRN203982</t>
  </si>
  <si>
    <t>PO148792</t>
  </si>
  <si>
    <t>GRN197398</t>
  </si>
  <si>
    <t>GRN197397</t>
  </si>
  <si>
    <t>GRN203978</t>
  </si>
  <si>
    <t>PO143684</t>
  </si>
  <si>
    <t>GRN197396</t>
  </si>
  <si>
    <t>GRN197395</t>
  </si>
  <si>
    <t>GRN197392</t>
  </si>
  <si>
    <t>FACTORYTALK SE SITE EDITION STATION LICENSE 25 SCR</t>
  </si>
  <si>
    <t>11700-6227</t>
  </si>
  <si>
    <t>GRN203968</t>
  </si>
  <si>
    <t>PO151539</t>
  </si>
  <si>
    <t>GRN197391</t>
  </si>
  <si>
    <t>GRN197389</t>
  </si>
  <si>
    <t>GRN197387</t>
  </si>
  <si>
    <t>GRN197386</t>
  </si>
  <si>
    <t>GRN197385</t>
  </si>
  <si>
    <t>GRN197384</t>
  </si>
  <si>
    <t>GRN197382</t>
  </si>
  <si>
    <t>GRN197380</t>
  </si>
  <si>
    <t>GRN197379</t>
  </si>
  <si>
    <t>GRN197378</t>
  </si>
  <si>
    <t>GRN197373</t>
  </si>
  <si>
    <t>GRN197372</t>
  </si>
  <si>
    <t>GRN197371</t>
  </si>
  <si>
    <t>GRN197370</t>
  </si>
  <si>
    <t>GRN197369</t>
  </si>
  <si>
    <t>GRN197368</t>
  </si>
  <si>
    <t>GRN197367</t>
  </si>
  <si>
    <t>GRN197366</t>
  </si>
  <si>
    <t>M12 ETHERNET CABLE RSSD-RSSD-4416 - 10M LONG</t>
  </si>
  <si>
    <t>GRN203929</t>
  </si>
  <si>
    <t>GRN203927</t>
  </si>
  <si>
    <t>PO143352</t>
  </si>
  <si>
    <t>GRN203926</t>
  </si>
  <si>
    <t>GRN197365</t>
  </si>
  <si>
    <t>GRN197364</t>
  </si>
  <si>
    <t>GRN197363</t>
  </si>
  <si>
    <t>POWER CABLE PUR JACKET RKM52-10-RSM52 - 10M</t>
  </si>
  <si>
    <t>GRN203920</t>
  </si>
  <si>
    <t>PO149851</t>
  </si>
  <si>
    <t>GRN197362</t>
  </si>
  <si>
    <t>GRN203917</t>
  </si>
  <si>
    <t>GRN197361</t>
  </si>
  <si>
    <t>GRN197360</t>
  </si>
  <si>
    <t>GRN197359</t>
  </si>
  <si>
    <t>GRN197358</t>
  </si>
  <si>
    <t>GRN197357</t>
  </si>
  <si>
    <t>GRN197356</t>
  </si>
  <si>
    <t>GRN197355</t>
  </si>
  <si>
    <t>GRN197354</t>
  </si>
  <si>
    <t>GRN197353</t>
  </si>
  <si>
    <t>GRN197352</t>
  </si>
  <si>
    <t>GRN197351</t>
  </si>
  <si>
    <t>GRN197350</t>
  </si>
  <si>
    <t>GRN197349</t>
  </si>
  <si>
    <t>GRN197348</t>
  </si>
  <si>
    <t>GRN197347</t>
  </si>
  <si>
    <t>GRN197346</t>
  </si>
  <si>
    <t>GRN197345</t>
  </si>
  <si>
    <t>GRN197344</t>
  </si>
  <si>
    <t>GRN197343</t>
  </si>
  <si>
    <t>GRN197342</t>
  </si>
  <si>
    <t>GRN197341</t>
  </si>
  <si>
    <t>GRN197340</t>
  </si>
  <si>
    <t>GRN197339</t>
  </si>
  <si>
    <t>GRN197338</t>
  </si>
  <si>
    <t>GRN197337</t>
  </si>
  <si>
    <t>GRN197335</t>
  </si>
  <si>
    <t>GRN197334</t>
  </si>
  <si>
    <t>GRN197333</t>
  </si>
  <si>
    <t>GRN197315</t>
  </si>
  <si>
    <t>GRN197313</t>
  </si>
  <si>
    <t>GRN197312</t>
  </si>
  <si>
    <t>GRN197311</t>
  </si>
  <si>
    <t>GRN197309</t>
  </si>
  <si>
    <t>GRN197295</t>
  </si>
  <si>
    <t>GRN197293</t>
  </si>
  <si>
    <t>GRN197278</t>
  </si>
  <si>
    <t>GRN197273</t>
  </si>
  <si>
    <t>GRN197272</t>
  </si>
  <si>
    <t>GRN197269</t>
  </si>
  <si>
    <t>GRN197261</t>
  </si>
  <si>
    <t>GRN197260</t>
  </si>
  <si>
    <t>GRN197258</t>
  </si>
  <si>
    <t>GRN197257</t>
  </si>
  <si>
    <t>GRN197255</t>
  </si>
  <si>
    <t>GRN197254</t>
  </si>
  <si>
    <t>GRN197253</t>
  </si>
  <si>
    <t>GRN197250</t>
  </si>
  <si>
    <t>GRN197185</t>
  </si>
  <si>
    <t>GRN197184</t>
  </si>
  <si>
    <t>GRN197183</t>
  </si>
  <si>
    <t>GRN197182</t>
  </si>
  <si>
    <t>GRN197181</t>
  </si>
  <si>
    <t>GRN197180</t>
  </si>
  <si>
    <t>GRN197179</t>
  </si>
  <si>
    <t>GRN197178</t>
  </si>
  <si>
    <t>GRN197176</t>
  </si>
  <si>
    <t>GRN197175</t>
  </si>
  <si>
    <t>GRN197174</t>
  </si>
  <si>
    <t>GRN197173</t>
  </si>
  <si>
    <t>GRN203828</t>
  </si>
  <si>
    <t>PO151597</t>
  </si>
  <si>
    <t>GRN196604</t>
  </si>
  <si>
    <t>GRN196603</t>
  </si>
  <si>
    <t>GRN196602</t>
  </si>
  <si>
    <t>GRN196601</t>
  </si>
  <si>
    <t>GRN196600</t>
  </si>
  <si>
    <t>GRN196598</t>
  </si>
  <si>
    <t>GRN196597</t>
  </si>
  <si>
    <t>GRN196596</t>
  </si>
  <si>
    <t>GRN196595</t>
  </si>
  <si>
    <t>GRN196594</t>
  </si>
  <si>
    <t>GRN196592</t>
  </si>
  <si>
    <t>GRN196591</t>
  </si>
  <si>
    <t>GRN196589</t>
  </si>
  <si>
    <t>GRN196588</t>
  </si>
  <si>
    <t>GRN196587</t>
  </si>
  <si>
    <t>GRN196586</t>
  </si>
  <si>
    <t>GUARDIAN SHIELD POWER SUPPLY CABLE ASSEMBLY</t>
  </si>
  <si>
    <t>356-1231-1</t>
  </si>
  <si>
    <t>GRN203808</t>
  </si>
  <si>
    <t>PO148460</t>
  </si>
  <si>
    <t>GRN203806</t>
  </si>
  <si>
    <t>GRN196585</t>
  </si>
  <si>
    <t>GRN203801</t>
  </si>
  <si>
    <t>PO145626</t>
  </si>
  <si>
    <t>CAR VIEW PLAZA OPERATOR PANEL</t>
  </si>
  <si>
    <t>GRN203799</t>
  </si>
  <si>
    <t>PO147827</t>
  </si>
  <si>
    <t>GRN196584</t>
  </si>
  <si>
    <t>GRN196583</t>
  </si>
  <si>
    <t>ETHERNET PATCH CABLE M12 4-PIN TO RJ-45 - 10M LONG</t>
  </si>
  <si>
    <t>GRN203794</t>
  </si>
  <si>
    <t>PO144238</t>
  </si>
  <si>
    <t>LASER MEASUREMENT SENSOR LMS511-11100 LITE OUTDOOR</t>
  </si>
  <si>
    <t>GRN203792</t>
  </si>
  <si>
    <t>PO149502</t>
  </si>
  <si>
    <t>GRN196582</t>
  </si>
  <si>
    <t>GRN196580</t>
  </si>
  <si>
    <t>GRN196579</t>
  </si>
  <si>
    <t>TICO MOUNTING PAD 50 X 80 X 12.5</t>
  </si>
  <si>
    <t>GRN203785</t>
  </si>
  <si>
    <t>PO149092</t>
  </si>
  <si>
    <t>GRN196578</t>
  </si>
  <si>
    <t>CONTROL PENDANT ASSEMBLY</t>
  </si>
  <si>
    <t>GRN203782</t>
  </si>
  <si>
    <t>PO147444</t>
  </si>
  <si>
    <t>GRN196577</t>
  </si>
  <si>
    <t>CONDUIT RACK TO SPEED LASER</t>
  </si>
  <si>
    <t>GRN203780</t>
  </si>
  <si>
    <t>PO131874</t>
  </si>
  <si>
    <t>GRN203779</t>
  </si>
  <si>
    <t>PO141868</t>
  </si>
  <si>
    <t>GRN203778</t>
  </si>
  <si>
    <t>PO150399</t>
  </si>
  <si>
    <t>GRN196575</t>
  </si>
  <si>
    <t>GRN196574</t>
  </si>
  <si>
    <t>GRN196573</t>
  </si>
  <si>
    <t>SUPPLY CABLE M12 x 5 4 OPEN WIRES 10M CORDLESS RF-</t>
  </si>
  <si>
    <t>GRN203773</t>
  </si>
  <si>
    <t>HVPS 225KV SPLMN CYCLONE III FPGA W/ETHERNET SUP</t>
  </si>
  <si>
    <t>255-1430-6</t>
  </si>
  <si>
    <t>GRN203771</t>
  </si>
  <si>
    <t>PO151314</t>
  </si>
  <si>
    <t>GRN203770</t>
  </si>
  <si>
    <t>PO148619</t>
  </si>
  <si>
    <t>GRN196572</t>
  </si>
  <si>
    <t>ULTRASONIC DISTANCE SENSOR UM30 RANGE 30-350MM</t>
  </si>
  <si>
    <t>GRN203768</t>
  </si>
  <si>
    <t>PO150968</t>
  </si>
  <si>
    <t>GRN196571</t>
  </si>
  <si>
    <t>MOUNTING KIT 2 SICK 2015624</t>
  </si>
  <si>
    <t>GRN203766</t>
  </si>
  <si>
    <t>PO144239</t>
  </si>
  <si>
    <t>GRN203765</t>
  </si>
  <si>
    <t>PO145822</t>
  </si>
  <si>
    <t>GRN196570</t>
  </si>
  <si>
    <t>GRN196568</t>
  </si>
  <si>
    <t>GRN196567</t>
  </si>
  <si>
    <t>GRN196566</t>
  </si>
  <si>
    <t>GRN196565</t>
  </si>
  <si>
    <t>GRN196564</t>
  </si>
  <si>
    <t>PTZ CAMERA GASKET</t>
  </si>
  <si>
    <t>340-1387-1</t>
  </si>
  <si>
    <t>GRN203749</t>
  </si>
  <si>
    <t>PO150381</t>
  </si>
  <si>
    <t>GRN203363</t>
  </si>
  <si>
    <t>GRN203091</t>
  </si>
  <si>
    <t>GRN196563</t>
  </si>
  <si>
    <t>GRN196562</t>
  </si>
  <si>
    <t>GRN196561</t>
  </si>
  <si>
    <t>GRN203739</t>
  </si>
  <si>
    <t>GRN203738</t>
  </si>
  <si>
    <t>PO148982</t>
  </si>
  <si>
    <t>GRN196560</t>
  </si>
  <si>
    <t>GRN196559</t>
  </si>
  <si>
    <t>GRN196557</t>
  </si>
  <si>
    <t>GRN196556</t>
  </si>
  <si>
    <t>GRN196555</t>
  </si>
  <si>
    <t>GRN196554</t>
  </si>
  <si>
    <t>GRN196553</t>
  </si>
  <si>
    <t>GENERATOR 27kVA HI/LOW TEMP NON-EU PRAMAC GDW35P/F</t>
  </si>
  <si>
    <t>GRN184702</t>
  </si>
  <si>
    <t>PO139049</t>
  </si>
  <si>
    <t>GRN196551</t>
  </si>
  <si>
    <t>GRN196550</t>
  </si>
  <si>
    <t>GRN196549</t>
  </si>
  <si>
    <t>GRN196548</t>
  </si>
  <si>
    <t>GRN196547</t>
  </si>
  <si>
    <t>GRN196546</t>
  </si>
  <si>
    <t>GRN196493</t>
  </si>
  <si>
    <t>GRN196492</t>
  </si>
  <si>
    <t>RADIATOR, LSS, RS-7899 (710A)</t>
  </si>
  <si>
    <t>11701-3817</t>
  </si>
  <si>
    <t>GRN203668</t>
  </si>
  <si>
    <t>GRN196491</t>
  </si>
  <si>
    <t>GRN203661</t>
  </si>
  <si>
    <t>PO143366</t>
  </si>
  <si>
    <t>GRN202744</t>
  </si>
  <si>
    <t>DEUTSCH 2 PINS AND MALE CONNECTOR</t>
  </si>
  <si>
    <t>GRN203647</t>
  </si>
  <si>
    <t>PO150466</t>
  </si>
  <si>
    <t>GRN196490</t>
  </si>
  <si>
    <t>GRN196484</t>
  </si>
  <si>
    <t>GRN196483</t>
  </si>
  <si>
    <t>GRN196482</t>
  </si>
  <si>
    <t>GRN196481</t>
  </si>
  <si>
    <t>GRN196479</t>
  </si>
  <si>
    <t>GRN196478</t>
  </si>
  <si>
    <t>GRN196477</t>
  </si>
  <si>
    <t>GRN196476</t>
  </si>
  <si>
    <t>GRN203621</t>
  </si>
  <si>
    <t>PO143187</t>
  </si>
  <si>
    <t>GRN196459</t>
  </si>
  <si>
    <t>GRN196458</t>
  </si>
  <si>
    <t>GRN196457</t>
  </si>
  <si>
    <t>GRN196455</t>
  </si>
  <si>
    <t>GRN203613</t>
  </si>
  <si>
    <t>GRN196454</t>
  </si>
  <si>
    <t>GRN203611</t>
  </si>
  <si>
    <t>GRN196447</t>
  </si>
  <si>
    <t>GRN203609</t>
  </si>
  <si>
    <t>GRN196044</t>
  </si>
  <si>
    <t>GRN196043</t>
  </si>
  <si>
    <t>GRN196041</t>
  </si>
  <si>
    <t>GRN196039</t>
  </si>
  <si>
    <t>GRN196038</t>
  </si>
  <si>
    <t>GRN184092</t>
  </si>
  <si>
    <t>GRN196037</t>
  </si>
  <si>
    <t>GRN196036</t>
  </si>
  <si>
    <t>GRN196035</t>
  </si>
  <si>
    <t>GRN196034</t>
  </si>
  <si>
    <t>GRN196033</t>
  </si>
  <si>
    <t>GRN196031</t>
  </si>
  <si>
    <t>GRN196029</t>
  </si>
  <si>
    <t>GRN203591</t>
  </si>
  <si>
    <t>PO149764</t>
  </si>
  <si>
    <t>CABLE 4 PIN PANEL MOUNT SHLD 4 METER</t>
  </si>
  <si>
    <t>11700-5430</t>
  </si>
  <si>
    <t>GRN203588</t>
  </si>
  <si>
    <t>PO148603</t>
  </si>
  <si>
    <t>CABLE 5 PIN UNSHLD 4 METER</t>
  </si>
  <si>
    <t>11700-5431</t>
  </si>
  <si>
    <t>GRN203587</t>
  </si>
  <si>
    <t>PO149920</t>
  </si>
  <si>
    <t>GRN196028</t>
  </si>
  <si>
    <t>GRN203584</t>
  </si>
  <si>
    <t>PO150536</t>
  </si>
  <si>
    <t>GRN203583</t>
  </si>
  <si>
    <t>PO151384</t>
  </si>
  <si>
    <t>GRN203582</t>
  </si>
  <si>
    <t>GRN203581</t>
  </si>
  <si>
    <t>PO145672</t>
  </si>
  <si>
    <t>GRN203579</t>
  </si>
  <si>
    <t>PO143744</t>
  </si>
  <si>
    <t>GRN196027</t>
  </si>
  <si>
    <t>GRN196026</t>
  </si>
  <si>
    <t>GRN196025</t>
  </si>
  <si>
    <t>M24 X 180 R-XPT THROUGHBOLT</t>
  </si>
  <si>
    <t>GRN203574</t>
  </si>
  <si>
    <t>PO146630</t>
  </si>
  <si>
    <t>GRN196023</t>
  </si>
  <si>
    <t>GRN196021</t>
  </si>
  <si>
    <t>GRN196020</t>
  </si>
  <si>
    <t>GRN196019</t>
  </si>
  <si>
    <t>GRN196018</t>
  </si>
  <si>
    <t>GRN196017</t>
  </si>
  <si>
    <t>GRN196016</t>
  </si>
  <si>
    <t>GRN196015</t>
  </si>
  <si>
    <t>GRN203549</t>
  </si>
  <si>
    <t>PO148017</t>
  </si>
  <si>
    <t>GRN196014</t>
  </si>
  <si>
    <t>GRN196010</t>
  </si>
  <si>
    <t>GRN196009</t>
  </si>
  <si>
    <t>GRN196008</t>
  </si>
  <si>
    <t>GRN196007</t>
  </si>
  <si>
    <t>GRN196006</t>
  </si>
  <si>
    <t>GRN196005</t>
  </si>
  <si>
    <t>GRN196004</t>
  </si>
  <si>
    <t>GRN196001</t>
  </si>
  <si>
    <t>GRN195999</t>
  </si>
  <si>
    <t>GRN203515</t>
  </si>
  <si>
    <t>PO151488</t>
  </si>
  <si>
    <t>GRN195998</t>
  </si>
  <si>
    <t>ASSY STEPPER MOTOR DRIVER PCB</t>
  </si>
  <si>
    <t>331-1359-1</t>
  </si>
  <si>
    <t>GRN203508</t>
  </si>
  <si>
    <t>PO150239</t>
  </si>
  <si>
    <t>GRN203505</t>
  </si>
  <si>
    <t>PO143683</t>
  </si>
  <si>
    <t>GRN195996</t>
  </si>
  <si>
    <t>GRN195994</t>
  </si>
  <si>
    <t>GRN195979</t>
  </si>
  <si>
    <t>GRN195978</t>
  </si>
  <si>
    <t>GRN195977</t>
  </si>
  <si>
    <t>GRN202139</t>
  </si>
  <si>
    <t>GRN202118</t>
  </si>
  <si>
    <t>GRN203492</t>
  </si>
  <si>
    <t>GENERATOR 27kVA HI/LOW TEMP NON-EU</t>
  </si>
  <si>
    <t>GRN183788</t>
  </si>
  <si>
    <t>GRN195976</t>
  </si>
  <si>
    <t>60W 4800 LUMEN SQUARE LED WORK LIGHT, 24V</t>
  </si>
  <si>
    <t>11701-2037</t>
  </si>
  <si>
    <t>GRN203487</t>
  </si>
  <si>
    <t>PO149921</t>
  </si>
  <si>
    <t>GRN203485</t>
  </si>
  <si>
    <t>PO150672</t>
  </si>
  <si>
    <t>GRN203484</t>
  </si>
  <si>
    <t>PO150301</t>
  </si>
  <si>
    <t>GRN203482</t>
  </si>
  <si>
    <t>PO150144</t>
  </si>
  <si>
    <t>GRN195975</t>
  </si>
  <si>
    <t>GRN195974</t>
  </si>
  <si>
    <t>GRN203470</t>
  </si>
  <si>
    <t>PO142817</t>
  </si>
  <si>
    <t>POWER CABLE PUR JACKET RKM52-10-RSM52 - 10M TURCK</t>
  </si>
  <si>
    <t>GRN203469</t>
  </si>
  <si>
    <t>GRN195973</t>
  </si>
  <si>
    <t>GRN195972</t>
  </si>
  <si>
    <t>GRN195971</t>
  </si>
  <si>
    <t>GRN195970</t>
  </si>
  <si>
    <t>GRN195969</t>
  </si>
  <si>
    <t>GRN195968</t>
  </si>
  <si>
    <t>GRN195967</t>
  </si>
  <si>
    <t>GRN195966</t>
  </si>
  <si>
    <t>GRN195965</t>
  </si>
  <si>
    <t>GENERATOR 35KVA HI/LOW TEMP NON-EU EMISSIONS</t>
  </si>
  <si>
    <t>GRN183674</t>
  </si>
  <si>
    <t>GRN195964</t>
  </si>
  <si>
    <t>FILTER AC AIR BARD</t>
  </si>
  <si>
    <t>11540-0247</t>
  </si>
  <si>
    <t>GRN203426</t>
  </si>
  <si>
    <t>PO150340</t>
  </si>
  <si>
    <t>GRN195962</t>
  </si>
  <si>
    <t>GRN195961</t>
  </si>
  <si>
    <t>GRN195960</t>
  </si>
  <si>
    <t>GRN195959</t>
  </si>
  <si>
    <t>GRN195958</t>
  </si>
  <si>
    <t>GRN195957</t>
  </si>
  <si>
    <t>GRN195956</t>
  </si>
  <si>
    <t>GRN195955</t>
  </si>
  <si>
    <t>GRN195954</t>
  </si>
  <si>
    <t>GRN195953</t>
  </si>
  <si>
    <t>GRN195952</t>
  </si>
  <si>
    <t>GRN195951</t>
  </si>
  <si>
    <t>GRN195950</t>
  </si>
  <si>
    <t>GRN195949</t>
  </si>
  <si>
    <t>GRN195948</t>
  </si>
  <si>
    <t>GRN195947</t>
  </si>
  <si>
    <t>GRN195946</t>
  </si>
  <si>
    <t>GRN195945</t>
  </si>
  <si>
    <t>GRN195944</t>
  </si>
  <si>
    <t>GRN195943</t>
  </si>
  <si>
    <t>GRN195942</t>
  </si>
  <si>
    <t>GRN195941</t>
  </si>
  <si>
    <t>GRN195940</t>
  </si>
  <si>
    <t>GRN195939</t>
  </si>
  <si>
    <t>GRN195938</t>
  </si>
  <si>
    <t>GRN202114</t>
  </si>
  <si>
    <t>GRN201586</t>
  </si>
  <si>
    <t>GRN195937</t>
  </si>
  <si>
    <t>GRN195936</t>
  </si>
  <si>
    <t>GRN203359</t>
  </si>
  <si>
    <t>PO151187</t>
  </si>
  <si>
    <t>MOTOR FEEDBACK CABLE CONTINUOUS FLEX - 5M LONG</t>
  </si>
  <si>
    <t>GRN203358</t>
  </si>
  <si>
    <t>PO151353</t>
  </si>
  <si>
    <t>WEATHER HOOD (180) VERTICAL MOUNTING</t>
  </si>
  <si>
    <t>GRN203356</t>
  </si>
  <si>
    <t>GRN195935</t>
  </si>
  <si>
    <t>GRN195934</t>
  </si>
  <si>
    <t>GRN203352</t>
  </si>
  <si>
    <t>PO150784</t>
  </si>
  <si>
    <t>SILICON PHOTODIODE - CdW04 16 CHANNELS (3.6 x 3.6</t>
  </si>
  <si>
    <t>GRN203351</t>
  </si>
  <si>
    <t>PO148669</t>
  </si>
  <si>
    <t>GRN199697</t>
  </si>
  <si>
    <t>FG GUARDIAN SHIELD AREA MONITOR GM</t>
  </si>
  <si>
    <t>GRN203345</t>
  </si>
  <si>
    <t>PO150567</t>
  </si>
  <si>
    <t>SPEED DISPLAY 12 INCH 24V ETHERNET CONTROL W/MOUNT</t>
  </si>
  <si>
    <t>11700-5523</t>
  </si>
  <si>
    <t>GRN203343</t>
  </si>
  <si>
    <t>PO149568</t>
  </si>
  <si>
    <t>1/2IN LIQUID LINE FILTER DRIER SOLDER</t>
  </si>
  <si>
    <t>11700-7815</t>
  </si>
  <si>
    <t>GRN203342</t>
  </si>
  <si>
    <t>GRN195933</t>
  </si>
  <si>
    <t>WARNING LIGHT MOUNT</t>
  </si>
  <si>
    <t>315-1819-1</t>
  </si>
  <si>
    <t>GRN203338</t>
  </si>
  <si>
    <t>PO146489</t>
  </si>
  <si>
    <t>PASTE SILICONE DIELECTRIC</t>
  </si>
  <si>
    <t>11540-0018</t>
  </si>
  <si>
    <t>GRN203337</t>
  </si>
  <si>
    <t>PO151349</t>
  </si>
  <si>
    <t>GRN195932</t>
  </si>
  <si>
    <t>GRN195930</t>
  </si>
  <si>
    <t>AVR AUTOMATIC VOLTAGE REGULATOR</t>
  </si>
  <si>
    <t>GRN203332</t>
  </si>
  <si>
    <t>BOLT HEX, DIN933 M20 X 2.5 X 50MM GEOMET STL</t>
  </si>
  <si>
    <t>GRN203330</t>
  </si>
  <si>
    <t>GRN195922</t>
  </si>
  <si>
    <t>GRN195921</t>
  </si>
  <si>
    <t>GRN195920</t>
  </si>
  <si>
    <t>GRN195919</t>
  </si>
  <si>
    <t>GRN195918</t>
  </si>
  <si>
    <t>GRN195916</t>
  </si>
  <si>
    <t>GRN195914</t>
  </si>
  <si>
    <t>GRN195913</t>
  </si>
  <si>
    <t>GRN195912</t>
  </si>
  <si>
    <t>GRN195911</t>
  </si>
  <si>
    <t>GRN195910</t>
  </si>
  <si>
    <t>GRN195909</t>
  </si>
  <si>
    <t>GRN195908</t>
  </si>
  <si>
    <t>PLC CONTROL DRAWER</t>
  </si>
  <si>
    <t>340-1108-1</t>
  </si>
  <si>
    <t>GRN195672</t>
  </si>
  <si>
    <t>PO147127</t>
  </si>
  <si>
    <t>GRN195671</t>
  </si>
  <si>
    <t>GRN195343</t>
  </si>
  <si>
    <t>ASSEMBLY DETECTOR MODULE X-SCAN LCS GEN 2</t>
  </si>
  <si>
    <t>315-1038-1</t>
  </si>
  <si>
    <t>GRN203307</t>
  </si>
  <si>
    <t>ASSY SYSTEM CONTRLR CHASSIS</t>
  </si>
  <si>
    <t>278-0613-1</t>
  </si>
  <si>
    <t>GRN203306</t>
  </si>
  <si>
    <t>PO151203</t>
  </si>
  <si>
    <t>CABLE HOOP PICKOFF/RESET SENSORS</t>
  </si>
  <si>
    <t>278-1000-1</t>
  </si>
  <si>
    <t>GRN203304</t>
  </si>
  <si>
    <t>PO151225</t>
  </si>
  <si>
    <t>HORIZ DET TRAY SIEMENS SHTMTL ASSY (INNER)</t>
  </si>
  <si>
    <t>340-1585-1</t>
  </si>
  <si>
    <t>GRN203303</t>
  </si>
  <si>
    <t>PO150477</t>
  </si>
  <si>
    <t>GRN203302</t>
  </si>
  <si>
    <t>PO149640</t>
  </si>
  <si>
    <t>GRN195342</t>
  </si>
  <si>
    <t>GRN195341</t>
  </si>
  <si>
    <t>GRN195340</t>
  </si>
  <si>
    <t>GRN195339</t>
  </si>
  <si>
    <t>Warrington WA2 8TX</t>
  </si>
  <si>
    <t>NETGEAR COMPATIBLE 10GBASE-LR SFP+1310NM 10KM</t>
  </si>
  <si>
    <t>GRN203297</t>
  </si>
  <si>
    <t>PO150945</t>
  </si>
  <si>
    <t>SIMPLE TECHNOLOGY LIMITED</t>
  </si>
  <si>
    <t>S023849</t>
  </si>
  <si>
    <t>GRN203296</t>
  </si>
  <si>
    <t>GRN203295</t>
  </si>
  <si>
    <t>GRN195338</t>
  </si>
  <si>
    <t>GRN195337</t>
  </si>
  <si>
    <t>GRN195336</t>
  </si>
  <si>
    <t>GRN195335</t>
  </si>
  <si>
    <t>GRN195334</t>
  </si>
  <si>
    <t>GRN195333</t>
  </si>
  <si>
    <t>GRN195332</t>
  </si>
  <si>
    <t>GRN195331</t>
  </si>
  <si>
    <t>Warrington WA3 3JD</t>
  </si>
  <si>
    <t>CONFIGURED 100KVA UPS SYSTEM WITH BATTERY PACK</t>
  </si>
  <si>
    <t>340-1623-1</t>
  </si>
  <si>
    <t>GRN203277</t>
  </si>
  <si>
    <t>PO148910</t>
  </si>
  <si>
    <t>VERTIV</t>
  </si>
  <si>
    <t>S022845</t>
  </si>
  <si>
    <t>GRN195330</t>
  </si>
  <si>
    <t>GRN195329</t>
  </si>
  <si>
    <t>2x8 ELEMENT PHOTO DIODE CdWO4 30mm THICK</t>
  </si>
  <si>
    <t>GRN203273</t>
  </si>
  <si>
    <t>PO134439</t>
  </si>
  <si>
    <t>GRN203272</t>
  </si>
  <si>
    <t>GRN195049</t>
  </si>
  <si>
    <t>GRN195047</t>
  </si>
  <si>
    <t>GRN195046</t>
  </si>
  <si>
    <t>GRN195045</t>
  </si>
  <si>
    <t>GRN203267</t>
  </si>
  <si>
    <t>PO151115</t>
  </si>
  <si>
    <t>GRN195044</t>
  </si>
  <si>
    <t>GRN195042</t>
  </si>
  <si>
    <t>GRN195041</t>
  </si>
  <si>
    <t>GRN195039</t>
  </si>
  <si>
    <t>GRN195038</t>
  </si>
  <si>
    <t>GRN195037</t>
  </si>
  <si>
    <t>GRN195036</t>
  </si>
  <si>
    <t>GRN195033</t>
  </si>
  <si>
    <t>GRN195032</t>
  </si>
  <si>
    <t>GRN195031</t>
  </si>
  <si>
    <t>GRN195030</t>
  </si>
  <si>
    <t>GRN195029</t>
  </si>
  <si>
    <t>GRN195028</t>
  </si>
  <si>
    <t>GRN195027</t>
  </si>
  <si>
    <t>POWER SUPPLY 48VDC 5A</t>
  </si>
  <si>
    <t>GRN203188</t>
  </si>
  <si>
    <t>PO149356</t>
  </si>
  <si>
    <t>GRN195024</t>
  </si>
  <si>
    <t>GRN195023</t>
  </si>
  <si>
    <t>GRN203179</t>
  </si>
  <si>
    <t>PO149999</t>
  </si>
  <si>
    <t>GRN195021</t>
  </si>
  <si>
    <t>GRN195019</t>
  </si>
  <si>
    <t>MOUNTING KIT</t>
  </si>
  <si>
    <t>11701-3108</t>
  </si>
  <si>
    <t>GRN203174</t>
  </si>
  <si>
    <t>PO147650</t>
  </si>
  <si>
    <t>GRN195015</t>
  </si>
  <si>
    <t>GRN195014</t>
  </si>
  <si>
    <t>SOURCE ASSEMBLY - 2 APERTURES WIDE</t>
  </si>
  <si>
    <t>331-0754-2</t>
  </si>
  <si>
    <t>GRN203168</t>
  </si>
  <si>
    <t>PO142859</t>
  </si>
  <si>
    <t>GRN195013</t>
  </si>
  <si>
    <t>GRN195010</t>
  </si>
  <si>
    <t>GRN195009</t>
  </si>
  <si>
    <t>GRN195008</t>
  </si>
  <si>
    <t>GRN195007</t>
  </si>
  <si>
    <t>GRN195006</t>
  </si>
  <si>
    <t>GRN195005</t>
  </si>
  <si>
    <t>GRN195004</t>
  </si>
  <si>
    <t>GRN195003</t>
  </si>
  <si>
    <t>GRN195000</t>
  </si>
  <si>
    <t>GRN194998</t>
  </si>
  <si>
    <t>GRN194997</t>
  </si>
  <si>
    <t>GRN190718</t>
  </si>
  <si>
    <t>GRN203136</t>
  </si>
  <si>
    <t>GRN194996</t>
  </si>
  <si>
    <t>GRN194995</t>
  </si>
  <si>
    <t>GRN203126</t>
  </si>
  <si>
    <t>PO150759</t>
  </si>
  <si>
    <t>SP INJECTOR UNIT SILAC PLATFORM</t>
  </si>
  <si>
    <t>11701-2820</t>
  </si>
  <si>
    <t>GRN203125</t>
  </si>
  <si>
    <t>PO148505</t>
  </si>
  <si>
    <t>GRN190144</t>
  </si>
  <si>
    <t>GRN188786</t>
  </si>
  <si>
    <t>GRN194993</t>
  </si>
  <si>
    <t>CONNECTOR M12 4POS FEMALE</t>
  </si>
  <si>
    <t>11700-6039</t>
  </si>
  <si>
    <t>GRN203109</t>
  </si>
  <si>
    <t>LIFELINE STAINLESS STEEL INSTALLATION KIT 20M (65.</t>
  </si>
  <si>
    <t>GRN203107</t>
  </si>
  <si>
    <t>PO147514</t>
  </si>
  <si>
    <t>P3/250  R24SLRA- R28SLRA-2M</t>
  </si>
  <si>
    <t>11701-3673</t>
  </si>
  <si>
    <t>GRN203100</t>
  </si>
  <si>
    <t>HV CABLE R24SL - R28SL 2M COMET - P3/250-R24RASL-R</t>
  </si>
  <si>
    <t>GRN203099</t>
  </si>
  <si>
    <t>PO150125</t>
  </si>
  <si>
    <t>GRN194991</t>
  </si>
  <si>
    <t>GRN194990</t>
  </si>
  <si>
    <t>GRN194989</t>
  </si>
  <si>
    <t>GRN194986</t>
  </si>
  <si>
    <t>GRN188774</t>
  </si>
  <si>
    <t>VARAIN PLC CPU</t>
  </si>
  <si>
    <t>GRN193540</t>
  </si>
  <si>
    <t>PO147628</t>
  </si>
  <si>
    <t>GRN194982</t>
  </si>
  <si>
    <t>TRANSFORMER</t>
  </si>
  <si>
    <t>GRN179170</t>
  </si>
  <si>
    <t>PO139882</t>
  </si>
  <si>
    <t>GRN194981</t>
  </si>
  <si>
    <t>GRN182809</t>
  </si>
  <si>
    <t>GRN194979</t>
  </si>
  <si>
    <t>GRN194974</t>
  </si>
  <si>
    <t>GRN194969</t>
  </si>
  <si>
    <t>GRN194957</t>
  </si>
  <si>
    <t>LASER SENSOR LMS111-10100</t>
  </si>
  <si>
    <t>GRN203073</t>
  </si>
  <si>
    <t>GRN194953</t>
  </si>
  <si>
    <t>GRN194947</t>
  </si>
  <si>
    <t>GRN194944</t>
  </si>
  <si>
    <t>GRN194942</t>
  </si>
  <si>
    <t>GRN194941</t>
  </si>
  <si>
    <t>GRN182808</t>
  </si>
  <si>
    <t>GRN194940</t>
  </si>
  <si>
    <t>GRN194937</t>
  </si>
  <si>
    <t>GRN194932</t>
  </si>
  <si>
    <t>GRN194929</t>
  </si>
  <si>
    <t>GRN194925</t>
  </si>
  <si>
    <t>CABLE FLOODLIGHT POWER 170"</t>
  </si>
  <si>
    <t>340-1235-3</t>
  </si>
  <si>
    <t>GRN194914</t>
  </si>
  <si>
    <t>GRN194912</t>
  </si>
  <si>
    <t>GRN194911</t>
  </si>
  <si>
    <t>CABLE FLOODLIGHT POWER 120"</t>
  </si>
  <si>
    <t>340-1235-2</t>
  </si>
  <si>
    <t>GRN194910</t>
  </si>
  <si>
    <t>GRN194909</t>
  </si>
  <si>
    <t>GRN194908</t>
  </si>
  <si>
    <t>GRN194907</t>
  </si>
  <si>
    <t>GRN194906</t>
  </si>
  <si>
    <t>GRN194905</t>
  </si>
  <si>
    <t>GRN194904</t>
  </si>
  <si>
    <t>GRN194903</t>
  </si>
  <si>
    <t>GRN194902</t>
  </si>
  <si>
    <t>GRN194901</t>
  </si>
  <si>
    <t>GRN194900</t>
  </si>
  <si>
    <t>GRN194899</t>
  </si>
  <si>
    <t>Wolverhampton WV10 7ED</t>
  </si>
  <si>
    <t>7"COLOUR INDUSTRIAL REAR VIEW REVERSING CAMERA SYS</t>
  </si>
  <si>
    <t>GRN202986</t>
  </si>
  <si>
    <t>PO150674</t>
  </si>
  <si>
    <t>SPILLARD SAFETY SYSTEMS</t>
  </si>
  <si>
    <t>S023274</t>
  </si>
  <si>
    <t>GRN202985</t>
  </si>
  <si>
    <t>PO144140</t>
  </si>
  <si>
    <t>GRN194898</t>
  </si>
  <si>
    <t>GRN194897</t>
  </si>
  <si>
    <t>GRN194896</t>
  </si>
  <si>
    <t>GRN194895</t>
  </si>
  <si>
    <t>GRN194894</t>
  </si>
  <si>
    <t>GRN194892</t>
  </si>
  <si>
    <t>GRN194891</t>
  </si>
  <si>
    <t>GRN194890</t>
  </si>
  <si>
    <t>GRN202936</t>
  </si>
  <si>
    <t>PO150749</t>
  </si>
  <si>
    <t>GRN202935</t>
  </si>
  <si>
    <t>PO150748</t>
  </si>
  <si>
    <t>GRN194889</t>
  </si>
  <si>
    <t>GRN194888</t>
  </si>
  <si>
    <t>GRN194886</t>
  </si>
  <si>
    <t>GRN194884</t>
  </si>
  <si>
    <t>ASSY HVPS 160KVA 3MA</t>
  </si>
  <si>
    <t>302-1293-1</t>
  </si>
  <si>
    <t>GRN202923</t>
  </si>
  <si>
    <t>PO149345</t>
  </si>
  <si>
    <t>GRN194883</t>
  </si>
  <si>
    <t>GRN194882</t>
  </si>
  <si>
    <t>GRN194880</t>
  </si>
  <si>
    <t>GRN194879</t>
  </si>
  <si>
    <t>GRN182807</t>
  </si>
  <si>
    <t>GRN194878</t>
  </si>
  <si>
    <t>GRN202894</t>
  </si>
  <si>
    <t>GRN194877</t>
  </si>
  <si>
    <t>GRN202892</t>
  </si>
  <si>
    <t>GRN202884</t>
  </si>
  <si>
    <t>GRN202883</t>
  </si>
  <si>
    <t>GRN202882</t>
  </si>
  <si>
    <t>GRN202881</t>
  </si>
  <si>
    <t>PO148011</t>
  </si>
  <si>
    <t>SILICON PD - CDW04 - 5X5X10 THK - 8X2 ELEM - M13</t>
  </si>
  <si>
    <t>11701-3091</t>
  </si>
  <si>
    <t>GRN202879</t>
  </si>
  <si>
    <t>GRN194876</t>
  </si>
  <si>
    <t>GRN202877</t>
  </si>
  <si>
    <t>GRN194875</t>
  </si>
  <si>
    <t>GRN202875</t>
  </si>
  <si>
    <t>CONFIGD BASIC CCTV DESKTOP COMPUTER 2TB</t>
  </si>
  <si>
    <t>255-1699-1</t>
  </si>
  <si>
    <t>GRN202874</t>
  </si>
  <si>
    <t>PO148570</t>
  </si>
  <si>
    <t>BACKSCATTER INSPECTION SYSTEM ZBV C-CLASS</t>
  </si>
  <si>
    <t>354-0500-ZBV-C934</t>
  </si>
  <si>
    <t>GRN202873</t>
  </si>
  <si>
    <t>PO144616</t>
  </si>
  <si>
    <t>GRN202872</t>
  </si>
  <si>
    <t>GRN194874</t>
  </si>
  <si>
    <t>GRN194873</t>
  </si>
  <si>
    <t>GRN202865</t>
  </si>
  <si>
    <t>PO150412</t>
  </si>
  <si>
    <t>GRN194872</t>
  </si>
  <si>
    <t>GRN202861</t>
  </si>
  <si>
    <t>PO147440</t>
  </si>
  <si>
    <t>OPTION PLATE INTERIOR LASER ALIGNMENT</t>
  </si>
  <si>
    <t>332-1872-1</t>
  </si>
  <si>
    <t>GRN202860</t>
  </si>
  <si>
    <t>PO150393</t>
  </si>
  <si>
    <t>GRN194871</t>
  </si>
  <si>
    <t>GRN194870</t>
  </si>
  <si>
    <t>GRN194869</t>
  </si>
  <si>
    <t>GRN194868</t>
  </si>
  <si>
    <t>GRN194867</t>
  </si>
  <si>
    <t>GRN182804</t>
  </si>
  <si>
    <t>GRN194866</t>
  </si>
  <si>
    <t>GRN194865</t>
  </si>
  <si>
    <t>GRN202835</t>
  </si>
  <si>
    <t>GRN194864</t>
  </si>
  <si>
    <t>GRN194863</t>
  </si>
  <si>
    <t>GRN194862</t>
  </si>
  <si>
    <t>GRN202831</t>
  </si>
  <si>
    <t>CONFIGURED UPS RACKMOUNT 5KVA IEC C20</t>
  </si>
  <si>
    <t>255-1652-1</t>
  </si>
  <si>
    <t>GRN202829</t>
  </si>
  <si>
    <t>PO150839</t>
  </si>
  <si>
    <t>GRN202828</t>
  </si>
  <si>
    <t>PO151310</t>
  </si>
  <si>
    <t>CONN RCPT 8POS 2ROW MINI FIT JR</t>
  </si>
  <si>
    <t>11553-0024</t>
  </si>
  <si>
    <t>GRN202827</t>
  </si>
  <si>
    <t>PO151119</t>
  </si>
  <si>
    <t>GRN194861</t>
  </si>
  <si>
    <t>GRN194860</t>
  </si>
  <si>
    <t>GRN194859</t>
  </si>
  <si>
    <t>GRN194858</t>
  </si>
  <si>
    <t>STAINLESS STEEL ARRAY BOX</t>
  </si>
  <si>
    <t>GRN202819</t>
  </si>
  <si>
    <t>PO147445</t>
  </si>
  <si>
    <t>GRN194857</t>
  </si>
  <si>
    <t>DIGITAL PLC WITH SOFTWARE FOR 7046</t>
  </si>
  <si>
    <t>007-00002</t>
  </si>
  <si>
    <t>GRN202816</t>
  </si>
  <si>
    <t>OIL INJECTOR .01CC POSITIVE DISPLACEMENT</t>
  </si>
  <si>
    <t>11700-2129</t>
  </si>
  <si>
    <t>GRN202813</t>
  </si>
  <si>
    <t>PO150470</t>
  </si>
  <si>
    <t>GRN194856</t>
  </si>
  <si>
    <t>ON-SITE OPERATOR TRUNKING HONG KONG M6012</t>
  </si>
  <si>
    <t>GRN202810</t>
  </si>
  <si>
    <t>PO149189</t>
  </si>
  <si>
    <t>ASSY VERT DET ADJUSTMENT LOWER</t>
  </si>
  <si>
    <t>332-0637-1</t>
  </si>
  <si>
    <t>GRN202809</t>
  </si>
  <si>
    <t>PO150526</t>
  </si>
  <si>
    <t>GRN194855</t>
  </si>
  <si>
    <t>GRN202807</t>
  </si>
  <si>
    <t>PO141369</t>
  </si>
  <si>
    <t>GRN202806</t>
  </si>
  <si>
    <t>PO137838</t>
  </si>
  <si>
    <t>GRN194854</t>
  </si>
  <si>
    <t>GRN202804</t>
  </si>
  <si>
    <t>GRN202803</t>
  </si>
  <si>
    <t>PO147836</t>
  </si>
  <si>
    <t>GRN202802</t>
  </si>
  <si>
    <t>PO147509</t>
  </si>
  <si>
    <t>GRN194853</t>
  </si>
  <si>
    <t>GRN194850</t>
  </si>
  <si>
    <t>ASSY AFC ELECTRONICS BOX</t>
  </si>
  <si>
    <t>11505-0836</t>
  </si>
  <si>
    <t>GRN202799</t>
  </si>
  <si>
    <t>PO147185</t>
  </si>
  <si>
    <t>GRN194849</t>
  </si>
  <si>
    <t>GRN194848</t>
  </si>
  <si>
    <t>GRN194847</t>
  </si>
  <si>
    <t>GRN194846</t>
  </si>
  <si>
    <t>GRN194845</t>
  </si>
  <si>
    <t>GRN194403</t>
  </si>
  <si>
    <t>120KV POWERED SOURCE X-RAY MONO BLOCK</t>
  </si>
  <si>
    <t>255-1487-1</t>
  </si>
  <si>
    <t>GRN202792</t>
  </si>
  <si>
    <t>PO151132</t>
  </si>
  <si>
    <t>GRN194402</t>
  </si>
  <si>
    <t>REMOTE IR FENCE OPTION</t>
  </si>
  <si>
    <t>GRN202788</t>
  </si>
  <si>
    <t>PO145279</t>
  </si>
  <si>
    <t>MOXA JUNCTION BOX</t>
  </si>
  <si>
    <t>GRN202786</t>
  </si>
  <si>
    <t>PO150429</t>
  </si>
  <si>
    <t>GRN194398</t>
  </si>
  <si>
    <t>GRN194343</t>
  </si>
  <si>
    <t>GRN194342</t>
  </si>
  <si>
    <t>GRN194341</t>
  </si>
  <si>
    <t>GRN194340</t>
  </si>
  <si>
    <t>GRN194338</t>
  </si>
  <si>
    <t>GRN194337</t>
  </si>
  <si>
    <t>GRN194335</t>
  </si>
  <si>
    <t>GRN194334</t>
  </si>
  <si>
    <t>GRN194333</t>
  </si>
  <si>
    <t>GRN194332</t>
  </si>
  <si>
    <t>GRN194331</t>
  </si>
  <si>
    <t>GRN194330</t>
  </si>
  <si>
    <t>GRN194329</t>
  </si>
  <si>
    <t>GRN194327</t>
  </si>
  <si>
    <t>GRN194326</t>
  </si>
  <si>
    <t>GRN194325</t>
  </si>
  <si>
    <t>GRN194324</t>
  </si>
  <si>
    <t>GRN194323</t>
  </si>
  <si>
    <t>STRAIGHT MALE CABLE MOUNT CONNECTOR, 5 CONTACTS</t>
  </si>
  <si>
    <t>GRN202756</t>
  </si>
  <si>
    <t>PO151279</t>
  </si>
  <si>
    <t>GRN194322</t>
  </si>
  <si>
    <t>GRN202753</t>
  </si>
  <si>
    <t>GRN202751</t>
  </si>
  <si>
    <t>GRN194321</t>
  </si>
  <si>
    <t>GRN194320</t>
  </si>
  <si>
    <t>ETM 6MEV LINAC SYSTEM INTEGRATION KIT</t>
  </si>
  <si>
    <t>340-1173-1</t>
  </si>
  <si>
    <t>GRN202748</t>
  </si>
  <si>
    <t>PO144979</t>
  </si>
  <si>
    <t>6/4 MeV LINAC 400pps SHORT COLLIMATOR CS TRGFILT E</t>
  </si>
  <si>
    <t>GRN202747</t>
  </si>
  <si>
    <t>GRN194319</t>
  </si>
  <si>
    <t>TRANSDUCER FLOW/TEMP 1/2IN SST ROHS</t>
  </si>
  <si>
    <t>GRN201829</t>
  </si>
  <si>
    <t>PO147797</t>
  </si>
  <si>
    <t>TIMER HOUR 6 DIGIT W/DEC</t>
  </si>
  <si>
    <t>GRN203118</t>
  </si>
  <si>
    <t>PO149447</t>
  </si>
  <si>
    <t>GRN194318</t>
  </si>
  <si>
    <t>R28 CABLE FLANGE COMET 4512-104-87111</t>
  </si>
  <si>
    <t>GRN202742</t>
  </si>
  <si>
    <t>PO150530</t>
  </si>
  <si>
    <t>GRN202741</t>
  </si>
  <si>
    <t>GRN202739</t>
  </si>
  <si>
    <t>PO148400</t>
  </si>
  <si>
    <t>GRN193999</t>
  </si>
  <si>
    <t>GRN202737</t>
  </si>
  <si>
    <t>GRN193998</t>
  </si>
  <si>
    <t>GRN193997</t>
  </si>
  <si>
    <t>GRN193995</t>
  </si>
  <si>
    <t>GRN193994</t>
  </si>
  <si>
    <t>GRN193993</t>
  </si>
  <si>
    <t>GRN202724</t>
  </si>
  <si>
    <t>PO151165</t>
  </si>
  <si>
    <t>GRN193992</t>
  </si>
  <si>
    <t>GRN202720</t>
  </si>
  <si>
    <t>GRN193991</t>
  </si>
  <si>
    <t>GRN193990</t>
  </si>
  <si>
    <t>GRN193989</t>
  </si>
  <si>
    <t>GRN193984</t>
  </si>
  <si>
    <t>GRN202709</t>
  </si>
  <si>
    <t>MOUNTING KIT 2</t>
  </si>
  <si>
    <t>GRN202708</t>
  </si>
  <si>
    <t>GRN202706</t>
  </si>
  <si>
    <t>GRN193980</t>
  </si>
  <si>
    <t>GRN193979</t>
  </si>
  <si>
    <t>GRN193978</t>
  </si>
  <si>
    <t>GRN193977</t>
  </si>
  <si>
    <t>GRN193975</t>
  </si>
  <si>
    <t>GRN193974</t>
  </si>
  <si>
    <t>GRN193973</t>
  </si>
  <si>
    <t>GRN193972</t>
  </si>
  <si>
    <t>GRN193970</t>
  </si>
  <si>
    <t>GRN193969</t>
  </si>
  <si>
    <t>GRN193944</t>
  </si>
  <si>
    <t>GRN193943</t>
  </si>
  <si>
    <t>GRN193939</t>
  </si>
  <si>
    <t>1492 JUMPER BARS CJR NO COVER 8 5 POLE - BLACK</t>
  </si>
  <si>
    <t>GRN202674</t>
  </si>
  <si>
    <t>PO145031</t>
  </si>
  <si>
    <t>GRN193937</t>
  </si>
  <si>
    <t>GRN193936</t>
  </si>
  <si>
    <t>GRN193924</t>
  </si>
  <si>
    <t>GRN193923</t>
  </si>
  <si>
    <t>GRN202662</t>
  </si>
  <si>
    <t>GRN202661</t>
  </si>
  <si>
    <t>Stowmarket IP14 4LE</t>
  </si>
  <si>
    <t>COMFORT CONTAINER C/W KITCHEN, SHOWER &amp; TOILET</t>
  </si>
  <si>
    <t>GRN189909</t>
  </si>
  <si>
    <t>PO138967</t>
  </si>
  <si>
    <t>PORTABLE SPACE LTD</t>
  </si>
  <si>
    <t>S024426</t>
  </si>
  <si>
    <t>GRN189908</t>
  </si>
  <si>
    <t>PO141663</t>
  </si>
  <si>
    <t>GRN193922</t>
  </si>
  <si>
    <t>GRN187438</t>
  </si>
  <si>
    <t>GRN193921</t>
  </si>
  <si>
    <t>GRN202654</t>
  </si>
  <si>
    <t>GRN193920</t>
  </si>
  <si>
    <t>GRN202652</t>
  </si>
  <si>
    <t>GRN193919</t>
  </si>
  <si>
    <t>GRN193918</t>
  </si>
  <si>
    <t>GRN193916</t>
  </si>
  <si>
    <t>GRN193910</t>
  </si>
  <si>
    <t>GRN193909</t>
  </si>
  <si>
    <t>GRN193908</t>
  </si>
  <si>
    <t>GRN193907</t>
  </si>
  <si>
    <t>GRN193906</t>
  </si>
  <si>
    <t>GRN193905</t>
  </si>
  <si>
    <t>GRN193904</t>
  </si>
  <si>
    <t>GRN193903</t>
  </si>
  <si>
    <t>Wimborne BH21 7SQ</t>
  </si>
  <si>
    <t>PERSONAL DOSIMETER (PULSE X-RAY &amp; GAMMA)  *</t>
  </si>
  <si>
    <t>GRN202625</t>
  </si>
  <si>
    <t>PO150484</t>
  </si>
  <si>
    <t>Ultra Nuclear Limited</t>
  </si>
  <si>
    <t>S024867</t>
  </si>
  <si>
    <t>GRN193901</t>
  </si>
  <si>
    <t>GRN183874</t>
  </si>
  <si>
    <t>GRN202622</t>
  </si>
  <si>
    <t>PO149088</t>
  </si>
  <si>
    <t>GRN193900</t>
  </si>
  <si>
    <t>GRN193898</t>
  </si>
  <si>
    <t>GRN193894</t>
  </si>
  <si>
    <t>GRN193893</t>
  </si>
  <si>
    <t>GRN193892</t>
  </si>
  <si>
    <t>GRN193891</t>
  </si>
  <si>
    <t>GRN193890</t>
  </si>
  <si>
    <t>GRN193889</t>
  </si>
  <si>
    <t>GRN193888</t>
  </si>
  <si>
    <t>GRN193887</t>
  </si>
  <si>
    <t>GRN193886</t>
  </si>
  <si>
    <t>GRN193839</t>
  </si>
  <si>
    <t>GRN193838</t>
  </si>
  <si>
    <t>GRN193837</t>
  </si>
  <si>
    <t>GRN193836</t>
  </si>
  <si>
    <t>GRN193835</t>
  </si>
  <si>
    <t>RIGHT HAND SAWTOOTH SPINE</t>
  </si>
  <si>
    <t>GRN202591</t>
  </si>
  <si>
    <t>PO145786</t>
  </si>
  <si>
    <t>HINGE GATE HEAVY DUTY PRIME</t>
  </si>
  <si>
    <t>11700-5189</t>
  </si>
  <si>
    <t>GRN202590</t>
  </si>
  <si>
    <t>PO147993</t>
  </si>
  <si>
    <t>GRN202589</t>
  </si>
  <si>
    <t>PO149053</t>
  </si>
  <si>
    <t>CORDSET M12 FEMALE STRAIGHT TO M12 MALE 90 DEGREE</t>
  </si>
  <si>
    <t>11700-8682</t>
  </si>
  <si>
    <t>GRN202586</t>
  </si>
  <si>
    <t>GRN202585</t>
  </si>
  <si>
    <t>GRN193812</t>
  </si>
  <si>
    <t>GRN202583</t>
  </si>
  <si>
    <t>GRN202582</t>
  </si>
  <si>
    <t>PO149821</t>
  </si>
  <si>
    <t>CABLE 4 METERS M12-12 RKS TO RSS</t>
  </si>
  <si>
    <t>11700-8868</t>
  </si>
  <si>
    <t>GRN202581</t>
  </si>
  <si>
    <t>GRN202580</t>
  </si>
  <si>
    <t>PO151036</t>
  </si>
  <si>
    <t>GRN193811</t>
  </si>
  <si>
    <t>GRN193810</t>
  </si>
  <si>
    <t>GRN193809</t>
  </si>
  <si>
    <t>GRN193808</t>
  </si>
  <si>
    <t>GRN193807</t>
  </si>
  <si>
    <t>GRN193806</t>
  </si>
  <si>
    <t>ILLUMINATOR, WHITE LIGHT, EXTENSION ARM</t>
  </si>
  <si>
    <t>GKR-7051-5</t>
  </si>
  <si>
    <t>GRN202564</t>
  </si>
  <si>
    <t>PO148970</t>
  </si>
  <si>
    <t>GRN193248</t>
  </si>
  <si>
    <t>GRN193247</t>
  </si>
  <si>
    <t>GRN193246</t>
  </si>
  <si>
    <t>GRN193245</t>
  </si>
  <si>
    <t>GRN193244</t>
  </si>
  <si>
    <t>GRN202557</t>
  </si>
  <si>
    <t>GRN193243</t>
  </si>
  <si>
    <t>GRN193242</t>
  </si>
  <si>
    <t>GRN193241</t>
  </si>
  <si>
    <t>GRN193240</t>
  </si>
  <si>
    <t>GRN193239</t>
  </si>
  <si>
    <t>GRN193238</t>
  </si>
  <si>
    <t>GRN193237</t>
  </si>
  <si>
    <t>GRN193236</t>
  </si>
  <si>
    <t>GRN193235</t>
  </si>
  <si>
    <t>GRN193234</t>
  </si>
  <si>
    <t>GRN193233</t>
  </si>
  <si>
    <t>GRN193232</t>
  </si>
  <si>
    <t>GRN193231</t>
  </si>
  <si>
    <t>GRN193230</t>
  </si>
  <si>
    <t>GRN193229</t>
  </si>
  <si>
    <t>GRN193228</t>
  </si>
  <si>
    <t>GRN193227</t>
  </si>
  <si>
    <t>GRN193226</t>
  </si>
  <si>
    <t>GRN193225</t>
  </si>
  <si>
    <t>GRN193212</t>
  </si>
  <si>
    <t>GRN193211</t>
  </si>
  <si>
    <t>GRN192804</t>
  </si>
  <si>
    <t>GRN192784</t>
  </si>
  <si>
    <t>GRN192783</t>
  </si>
  <si>
    <t>GRN192781</t>
  </si>
  <si>
    <t>GRN192780</t>
  </si>
  <si>
    <t>GRN192779</t>
  </si>
  <si>
    <t>GRN192755</t>
  </si>
  <si>
    <t>GRN192754</t>
  </si>
  <si>
    <t>GRN192753</t>
  </si>
  <si>
    <t>GRN202522</t>
  </si>
  <si>
    <t>GRN192752</t>
  </si>
  <si>
    <t>GRN192750</t>
  </si>
  <si>
    <t>GRN192749</t>
  </si>
  <si>
    <t>GRN192748</t>
  </si>
  <si>
    <t>GRN192747</t>
  </si>
  <si>
    <t>GRN202512</t>
  </si>
  <si>
    <t>PO144392</t>
  </si>
  <si>
    <t>GRN192746</t>
  </si>
  <si>
    <t>GRN192745</t>
  </si>
  <si>
    <t>GRN192744</t>
  </si>
  <si>
    <t>SEAL KIT MOTOR SHAFT</t>
  </si>
  <si>
    <t>11700-8595</t>
  </si>
  <si>
    <t>GRN202500</t>
  </si>
  <si>
    <t>GRN192743</t>
  </si>
  <si>
    <t>GRN192742</t>
  </si>
  <si>
    <t>GRN192741</t>
  </si>
  <si>
    <t>GRN192740</t>
  </si>
  <si>
    <t>GRN192739</t>
  </si>
  <si>
    <t>GRN192738</t>
  </si>
  <si>
    <t>GP ICE CUBE RELAY 24VDC 4PDT WITH LED</t>
  </si>
  <si>
    <t>GRN202482</t>
  </si>
  <si>
    <t>GRN192737</t>
  </si>
  <si>
    <t>GRN192736</t>
  </si>
  <si>
    <t>GRN192735</t>
  </si>
  <si>
    <t>GRN192734</t>
  </si>
  <si>
    <t>GRN192733</t>
  </si>
  <si>
    <t>GRN192732</t>
  </si>
  <si>
    <t>GRN192731</t>
  </si>
  <si>
    <t>GRN192730</t>
  </si>
  <si>
    <t>GRN192729</t>
  </si>
  <si>
    <t>GRN192728</t>
  </si>
  <si>
    <t>GRN192727</t>
  </si>
  <si>
    <t>GRN192726</t>
  </si>
  <si>
    <t>GRN192725</t>
  </si>
  <si>
    <t>GRN192724</t>
  </si>
  <si>
    <t>GRN192723</t>
  </si>
  <si>
    <t>MOTOR POWER WITH BRAKE CONTINUOUS FLEX 10AWG - 20M</t>
  </si>
  <si>
    <t>GRN202448</t>
  </si>
  <si>
    <t>PO151150</t>
  </si>
  <si>
    <t>GRN192722</t>
  </si>
  <si>
    <t>GRN192721</t>
  </si>
  <si>
    <t>GRN192720</t>
  </si>
  <si>
    <t>GRN192719</t>
  </si>
  <si>
    <t>GRN192718</t>
  </si>
  <si>
    <t>HORIZONTAL SAWTOOTH SPINE</t>
  </si>
  <si>
    <t>344-1391-1</t>
  </si>
  <si>
    <t>GRN202441</t>
  </si>
  <si>
    <t>PO145444</t>
  </si>
  <si>
    <t>ACCR LIGHTING JUNCTION BOX</t>
  </si>
  <si>
    <t>GRN192710</t>
  </si>
  <si>
    <t>PO142763</t>
  </si>
  <si>
    <t>MOTOR SERVO 3000RPM</t>
  </si>
  <si>
    <t>11700-8558</t>
  </si>
  <si>
    <t>GRN202439</t>
  </si>
  <si>
    <t>GRN192666</t>
  </si>
  <si>
    <t>GRN192665</t>
  </si>
  <si>
    <t>GRN192664</t>
  </si>
  <si>
    <t>GRN192663</t>
  </si>
  <si>
    <t>GRN192662</t>
  </si>
  <si>
    <t>GRN192661</t>
  </si>
  <si>
    <t>GRN192646</t>
  </si>
  <si>
    <t>GRN192644</t>
  </si>
  <si>
    <t>GRN192643</t>
  </si>
  <si>
    <t>GRN202427</t>
  </si>
  <si>
    <t>GRN192642</t>
  </si>
  <si>
    <t>GRN192641</t>
  </si>
  <si>
    <t>GRN192640</t>
  </si>
  <si>
    <t>GRN192639</t>
  </si>
  <si>
    <t>GRN192638</t>
  </si>
  <si>
    <t>GRN202405</t>
  </si>
  <si>
    <t>PO150913</t>
  </si>
  <si>
    <t>GRN192637</t>
  </si>
  <si>
    <t>GRN192636</t>
  </si>
  <si>
    <t>GRN192635</t>
  </si>
  <si>
    <t>GRN192634</t>
  </si>
  <si>
    <t>TCU - HV, 3.0 ton, -40 to +55 C</t>
  </si>
  <si>
    <t>GRN204876</t>
  </si>
  <si>
    <t>GRN192633</t>
  </si>
  <si>
    <t>GRN192632</t>
  </si>
  <si>
    <t>GRN192630</t>
  </si>
  <si>
    <t>GRN202388</t>
  </si>
  <si>
    <t>GRN202386</t>
  </si>
  <si>
    <t>GRN192609</t>
  </si>
  <si>
    <t>GRN192607</t>
  </si>
  <si>
    <t>GRN192605</t>
  </si>
  <si>
    <t>9/125 OS1 LC TO ST 2 FIBRE PATCH CABLE 10M</t>
  </si>
  <si>
    <t>GRN202378</t>
  </si>
  <si>
    <t>PO151109</t>
  </si>
  <si>
    <t>GRN192602</t>
  </si>
  <si>
    <t>GRN192600</t>
  </si>
  <si>
    <t>GRN192599</t>
  </si>
  <si>
    <t>GRN192598</t>
  </si>
  <si>
    <t>SPRING CLAMP RELAY SOCKET - DIN RAIL MOUNTING</t>
  </si>
  <si>
    <t>GRN202372</t>
  </si>
  <si>
    <t>GRN202371</t>
  </si>
  <si>
    <t>GRN192596</t>
  </si>
  <si>
    <t>GRN202369</t>
  </si>
  <si>
    <t>GRN202367</t>
  </si>
  <si>
    <t>GRN202361</t>
  </si>
  <si>
    <t>GRN202357</t>
  </si>
  <si>
    <t>GRN192594</t>
  </si>
  <si>
    <t>GRN192593</t>
  </si>
  <si>
    <t>UC30-214162 ULTRASONIC SENSOR</t>
  </si>
  <si>
    <t>GRN202350</t>
  </si>
  <si>
    <t>GRN192592</t>
  </si>
  <si>
    <t>GRN192591</t>
  </si>
  <si>
    <t>GRN202347</t>
  </si>
  <si>
    <t>GRN192590</t>
  </si>
  <si>
    <t>GRN192588</t>
  </si>
  <si>
    <t>GRN192587</t>
  </si>
  <si>
    <t>GRN192586</t>
  </si>
  <si>
    <t>GRN192585</t>
  </si>
  <si>
    <t>GRN202336</t>
  </si>
  <si>
    <t>PO148773</t>
  </si>
  <si>
    <t>GRN192583</t>
  </si>
  <si>
    <t>GRN192579</t>
  </si>
  <si>
    <t>GRN192578</t>
  </si>
  <si>
    <t>GRN192576</t>
  </si>
  <si>
    <t>GRN192575</t>
  </si>
  <si>
    <t>GRN192574</t>
  </si>
  <si>
    <t>GRN202312</t>
  </si>
  <si>
    <t>GRN192572</t>
  </si>
  <si>
    <t>GRN192473</t>
  </si>
  <si>
    <t>GRN202308</t>
  </si>
  <si>
    <t>GRN192472</t>
  </si>
  <si>
    <t>GRN192422</t>
  </si>
  <si>
    <t>GRN192421</t>
  </si>
  <si>
    <t>GRN202300</t>
  </si>
  <si>
    <t>PO146914</t>
  </si>
  <si>
    <t>GRN192419</t>
  </si>
  <si>
    <t>GRN202297</t>
  </si>
  <si>
    <t>GRN192418</t>
  </si>
  <si>
    <t>GRN192388</t>
  </si>
  <si>
    <t>GRN202294</t>
  </si>
  <si>
    <t>XFMR 60HZ 45KVA 3P 480:400/231 - NEMA4 FLR MNT</t>
  </si>
  <si>
    <t>11700-6970</t>
  </si>
  <si>
    <t>GRN202293</t>
  </si>
  <si>
    <t>PO144782</t>
  </si>
  <si>
    <t>GRN192387</t>
  </si>
  <si>
    <t>GRN191842</t>
  </si>
  <si>
    <t>GRN202290</t>
  </si>
  <si>
    <t>GRN191841</t>
  </si>
  <si>
    <t>GRN202288</t>
  </si>
  <si>
    <t>PO145446</t>
  </si>
  <si>
    <t>GRN191745</t>
  </si>
  <si>
    <t>GRN191744</t>
  </si>
  <si>
    <t>GRN191726</t>
  </si>
  <si>
    <t>GRN191725</t>
  </si>
  <si>
    <t>GRN191724</t>
  </si>
  <si>
    <t>GRN202282</t>
  </si>
  <si>
    <t>PO148804</t>
  </si>
  <si>
    <t>GRN191723</t>
  </si>
  <si>
    <t>GRN182972</t>
  </si>
  <si>
    <t>GRN191721</t>
  </si>
  <si>
    <t>GRN191719</t>
  </si>
  <si>
    <t>GRN191717</t>
  </si>
  <si>
    <t>GRN191716</t>
  </si>
  <si>
    <t>GRN191715</t>
  </si>
  <si>
    <t>GRN191714</t>
  </si>
  <si>
    <t>GRN191713</t>
  </si>
  <si>
    <t>GRN191711</t>
  </si>
  <si>
    <t>GRN191703</t>
  </si>
  <si>
    <t>Stoke-On-Trent, ST6 4PB</t>
  </si>
  <si>
    <t>HYDRAULIC OIL - UNIVIS HVI 26 (20L CONTAINER)</t>
  </si>
  <si>
    <t>GRN202265</t>
  </si>
  <si>
    <t>PO146752</t>
  </si>
  <si>
    <t>WATSON FUELS LTD</t>
  </si>
  <si>
    <t>S024346</t>
  </si>
  <si>
    <t>GRN202261</t>
  </si>
  <si>
    <t>PLASTIC LATCH</t>
  </si>
  <si>
    <t>GRN202260</t>
  </si>
  <si>
    <t>PO150523</t>
  </si>
  <si>
    <t>GRN191701</t>
  </si>
  <si>
    <t>GRN191700</t>
  </si>
  <si>
    <t>GRN191699</t>
  </si>
  <si>
    <t>GRN191698</t>
  </si>
  <si>
    <t>LEGEND PLATE FRAME 30 X 50MM</t>
  </si>
  <si>
    <t>GRN202255</t>
  </si>
  <si>
    <t>PO150122</t>
  </si>
  <si>
    <t>GRN202254</t>
  </si>
  <si>
    <t>LEGEND PLATE ROUND EMERGENCY STOP YELLOW 60MM DIA</t>
  </si>
  <si>
    <t>GRN202253</t>
  </si>
  <si>
    <t>PO148733</t>
  </si>
  <si>
    <t>GRN191696</t>
  </si>
  <si>
    <t>SCREW CONTACT BLOCK NORMALLY CLOSED LATCH MOUNT</t>
  </si>
  <si>
    <t>GRN202251</t>
  </si>
  <si>
    <t>PO147710</t>
  </si>
  <si>
    <t>GRN191695</t>
  </si>
  <si>
    <t>GRN191694</t>
  </si>
  <si>
    <t>GRN191693</t>
  </si>
  <si>
    <t>GRN191691</t>
  </si>
  <si>
    <t>GRN202245</t>
  </si>
  <si>
    <t>GRN191690</t>
  </si>
  <si>
    <t>GRN191689</t>
  </si>
  <si>
    <t>GRN191688</t>
  </si>
  <si>
    <t>GRN191678</t>
  </si>
  <si>
    <t>GRN191676</t>
  </si>
  <si>
    <t>GRN191675</t>
  </si>
  <si>
    <t>GRN191672</t>
  </si>
  <si>
    <t>GRN179266</t>
  </si>
  <si>
    <t>GRN191668</t>
  </si>
  <si>
    <t>GRN191666</t>
  </si>
  <si>
    <t>GRN191665</t>
  </si>
  <si>
    <t>GRN191663</t>
  </si>
  <si>
    <t>GRN191650</t>
  </si>
  <si>
    <t>GRN191649</t>
  </si>
  <si>
    <t>GRN191646</t>
  </si>
  <si>
    <t>GRN191633</t>
  </si>
  <si>
    <t>GRN191625</t>
  </si>
  <si>
    <t>GRN191620</t>
  </si>
  <si>
    <t>GRN191583</t>
  </si>
  <si>
    <t>GRN191580</t>
  </si>
  <si>
    <t>GRN191579</t>
  </si>
  <si>
    <t>GRN191403</t>
  </si>
  <si>
    <t>GRN191402</t>
  </si>
  <si>
    <t>GRN191262</t>
  </si>
  <si>
    <t>GRN191261</t>
  </si>
  <si>
    <t>GRN191260</t>
  </si>
  <si>
    <t>CABLE 3COND 14AWG 600V UL-AWM 330 FT</t>
  </si>
  <si>
    <t>255-1641-330</t>
  </si>
  <si>
    <t>GRN191256</t>
  </si>
  <si>
    <t>PO146806</t>
  </si>
  <si>
    <t>RACK 33U OUTDOOR</t>
  </si>
  <si>
    <t>340-1093-1</t>
  </si>
  <si>
    <t>GRN191237</t>
  </si>
  <si>
    <t>PO141350</t>
  </si>
  <si>
    <t>GRN191230</t>
  </si>
  <si>
    <t>GRN191229</t>
  </si>
  <si>
    <t>GRN191228</t>
  </si>
  <si>
    <t>GRN191227</t>
  </si>
  <si>
    <t>GRN191226</t>
  </si>
  <si>
    <t>GRN191225</t>
  </si>
  <si>
    <t>GRN191224</t>
  </si>
  <si>
    <t>GRN191223</t>
  </si>
  <si>
    <t>GRN191222</t>
  </si>
  <si>
    <t>GRN191221</t>
  </si>
  <si>
    <t>GRN191220</t>
  </si>
  <si>
    <t>GRN191218</t>
  </si>
  <si>
    <t>GRN191217</t>
  </si>
  <si>
    <t>GRN191216</t>
  </si>
  <si>
    <t>GRN191214</t>
  </si>
  <si>
    <t>GRN191213</t>
  </si>
  <si>
    <t>GRN191212</t>
  </si>
  <si>
    <t>GRN191211</t>
  </si>
  <si>
    <t>GRN191208</t>
  </si>
  <si>
    <t>GRN191206</t>
  </si>
  <si>
    <t>GRN191205</t>
  </si>
  <si>
    <t>GRN191204</t>
  </si>
  <si>
    <t>GRN191202</t>
  </si>
  <si>
    <t>GRN191201</t>
  </si>
  <si>
    <t>GRN191200</t>
  </si>
  <si>
    <t>POWERFLEX 525 380-480V AC, 3 PHASE 10.5A 5HP 4KW N</t>
  </si>
  <si>
    <t>GRN202150</t>
  </si>
  <si>
    <t>GRN204873</t>
  </si>
  <si>
    <t>GRN204863</t>
  </si>
  <si>
    <t>GRN191198</t>
  </si>
  <si>
    <t>GRN202131</t>
  </si>
  <si>
    <t>GRN191197</t>
  </si>
  <si>
    <t>GRN191196</t>
  </si>
  <si>
    <t>Stoke-On-Trent ST9 9AN</t>
  </si>
  <si>
    <t>CHECK-IN CONTAINER FIT OUT</t>
  </si>
  <si>
    <t>GRN178942</t>
  </si>
  <si>
    <t>PO141300</t>
  </si>
  <si>
    <t>PLATINUM SPECIALIST BODIES</t>
  </si>
  <si>
    <t>S024711</t>
  </si>
  <si>
    <t>GRN191194</t>
  </si>
  <si>
    <t>Oldham OL4 1LA</t>
  </si>
  <si>
    <t>WELDMENT LINAC SUPPORT STRUCTURE</t>
  </si>
  <si>
    <t>340-1012-1</t>
  </si>
  <si>
    <t>GRN204925</t>
  </si>
  <si>
    <t>PO145085</t>
  </si>
  <si>
    <t>Oldham Engineering Limited</t>
  </si>
  <si>
    <t>S026929</t>
  </si>
  <si>
    <t>GRN204858</t>
  </si>
  <si>
    <t>GRN204418</t>
  </si>
  <si>
    <t>GRN191192</t>
  </si>
  <si>
    <t>GRN203747</t>
  </si>
  <si>
    <t>GRN203494</t>
  </si>
  <si>
    <t>GRN191191</t>
  </si>
  <si>
    <t>GRN202109</t>
  </si>
  <si>
    <t>PO147443</t>
  </si>
  <si>
    <t>GRN191190</t>
  </si>
  <si>
    <t>GRN202107</t>
  </si>
  <si>
    <t>GRN191189</t>
  </si>
  <si>
    <t>GRN202105</t>
  </si>
  <si>
    <t>GRN191188</t>
  </si>
  <si>
    <t>GRN191187</t>
  </si>
  <si>
    <t>GRN191185</t>
  </si>
  <si>
    <t>GRN191184</t>
  </si>
  <si>
    <t>GRN191181</t>
  </si>
  <si>
    <t>GRN204803</t>
  </si>
  <si>
    <t>PO145084</t>
  </si>
  <si>
    <t>GRN203712</t>
  </si>
  <si>
    <t>PO145082</t>
  </si>
  <si>
    <t>GRN190934</t>
  </si>
  <si>
    <t>GRN189130</t>
  </si>
  <si>
    <t>PO146610</t>
  </si>
  <si>
    <t>GRN187977</t>
  </si>
  <si>
    <t>PO132584</t>
  </si>
  <si>
    <t>GRN186850</t>
  </si>
  <si>
    <t>PO144574</t>
  </si>
  <si>
    <t>GRN186590</t>
  </si>
  <si>
    <t>GRN202083</t>
  </si>
  <si>
    <t>PO150806</t>
  </si>
  <si>
    <t>TERMINAL END BARRIER 2.5MM - BLUE</t>
  </si>
  <si>
    <t>GRN202081</t>
  </si>
  <si>
    <t>PO149157</t>
  </si>
  <si>
    <t>GRN202080</t>
  </si>
  <si>
    <t>PO146369</t>
  </si>
  <si>
    <t>GRN202078</t>
  </si>
  <si>
    <t>GRN185381</t>
  </si>
  <si>
    <t>GRN185365</t>
  </si>
  <si>
    <t>GRN184208</t>
  </si>
  <si>
    <t>GRN202073</t>
  </si>
  <si>
    <t>PO135463</t>
  </si>
  <si>
    <t>GRN183316</t>
  </si>
  <si>
    <t>GRN202071</t>
  </si>
  <si>
    <t>GRN183315</t>
  </si>
  <si>
    <t>GRN202066</t>
  </si>
  <si>
    <t>GRN182828</t>
  </si>
  <si>
    <t>GRN202064</t>
  </si>
  <si>
    <t>PO150524</t>
  </si>
  <si>
    <t>GRN202061</t>
  </si>
  <si>
    <t>PO142294</t>
  </si>
  <si>
    <t>GRN181605</t>
  </si>
  <si>
    <t>GRN180426</t>
  </si>
  <si>
    <t>GRN179757</t>
  </si>
  <si>
    <t>GRN179475</t>
  </si>
  <si>
    <t>GRN179474</t>
  </si>
  <si>
    <t>GRN178532</t>
  </si>
  <si>
    <t>ANTI VIBRATION CAB MOUNT KMC SERIES IN 60 IRHD</t>
  </si>
  <si>
    <t>GRN204013</t>
  </si>
  <si>
    <t>PO144186</t>
  </si>
  <si>
    <t>POLYMAX LTD</t>
  </si>
  <si>
    <t>S023772</t>
  </si>
  <si>
    <t>BUMP REBOUND WASHER</t>
  </si>
  <si>
    <t>GRN202476</t>
  </si>
  <si>
    <t>GRN200553</t>
  </si>
  <si>
    <t>PO149472</t>
  </si>
  <si>
    <t>GRN200552</t>
  </si>
  <si>
    <t>GRN200355</t>
  </si>
  <si>
    <t>GRN198425</t>
  </si>
  <si>
    <t>ANTI VIBRATION CAB MOUNT KMC SERIES IN 45 IRHD</t>
  </si>
  <si>
    <t>GRN197838</t>
  </si>
  <si>
    <t>PO147496</t>
  </si>
  <si>
    <t>GRN196771</t>
  </si>
  <si>
    <t>GRN195612</t>
  </si>
  <si>
    <t>GRN195611</t>
  </si>
  <si>
    <t>PO143955</t>
  </si>
  <si>
    <t>GRN194215</t>
  </si>
  <si>
    <t>GRN193255</t>
  </si>
  <si>
    <t>GRN190270</t>
  </si>
  <si>
    <t>GRN189779</t>
  </si>
  <si>
    <t>GRN203602</t>
  </si>
  <si>
    <t>PO145083</t>
  </si>
  <si>
    <t>GRN188744</t>
  </si>
  <si>
    <t>GRN188485</t>
  </si>
  <si>
    <t>GRN185362</t>
  </si>
  <si>
    <t>PO142626</t>
  </si>
  <si>
    <t>GRN183640</t>
  </si>
  <si>
    <t>PO142514</t>
  </si>
  <si>
    <t>GRN183639</t>
  </si>
  <si>
    <t>PO141581</t>
  </si>
  <si>
    <t>GRN180418</t>
  </si>
  <si>
    <t>DOUBLE EQUIPMENT ROOM CONTAINER</t>
  </si>
  <si>
    <t>340-1589-1</t>
  </si>
  <si>
    <t>GRN203713</t>
  </si>
  <si>
    <t>PO150582</t>
  </si>
  <si>
    <t>EQUIPMENT ROOM CONTAINER FITOUT</t>
  </si>
  <si>
    <t>13254973-P</t>
  </si>
  <si>
    <t>GRN203056</t>
  </si>
  <si>
    <t>PO147157</t>
  </si>
  <si>
    <t>10 FOOT EQUIPMENT ROOM CONTAINER FITOUT</t>
  </si>
  <si>
    <t>344-1440-1</t>
  </si>
  <si>
    <t>GRN203055</t>
  </si>
  <si>
    <t>PO148188</t>
  </si>
  <si>
    <t>GRN203006</t>
  </si>
  <si>
    <t>PO150581</t>
  </si>
  <si>
    <t>GRN201929</t>
  </si>
  <si>
    <t>GRN201928</t>
  </si>
  <si>
    <t>GRN201925</t>
  </si>
  <si>
    <t>GRN201924</t>
  </si>
  <si>
    <t>1492 JUMPER BARS CJR NO COVER 8 3 POLE BLACK</t>
  </si>
  <si>
    <t>GRN201991</t>
  </si>
  <si>
    <t>PO147688</t>
  </si>
  <si>
    <t>CONTROL &amp; INSPECTION CONTAINER-GANTRY/PORTAL EMEA</t>
  </si>
  <si>
    <t>101017265-P</t>
  </si>
  <si>
    <t>GRN201313</t>
  </si>
  <si>
    <t>PO147158</t>
  </si>
  <si>
    <t>GRN201232</t>
  </si>
  <si>
    <t>GRN200564</t>
  </si>
  <si>
    <t>GRN201987</t>
  </si>
  <si>
    <t>GRN200562</t>
  </si>
  <si>
    <t>PO145537</t>
  </si>
  <si>
    <t>GRN201985</t>
  </si>
  <si>
    <t>GRN201984</t>
  </si>
  <si>
    <t>GRN200557</t>
  </si>
  <si>
    <t>PO145538</t>
  </si>
  <si>
    <t>GRN199778</t>
  </si>
  <si>
    <t>GRN199777</t>
  </si>
  <si>
    <t>GRN198448</t>
  </si>
  <si>
    <t>PO145539</t>
  </si>
  <si>
    <t>GRN198447</t>
  </si>
  <si>
    <t>GRN197804</t>
  </si>
  <si>
    <t>PO145536</t>
  </si>
  <si>
    <t>GRN197413</t>
  </si>
  <si>
    <t>GRN197412</t>
  </si>
  <si>
    <t>PO145535</t>
  </si>
  <si>
    <t>GRN196227</t>
  </si>
  <si>
    <t>GRN196225</t>
  </si>
  <si>
    <t>GRN195617</t>
  </si>
  <si>
    <t>GRN195616</t>
  </si>
  <si>
    <t>GRN195115</t>
  </si>
  <si>
    <t>GRN195113</t>
  </si>
  <si>
    <t>PO145534</t>
  </si>
  <si>
    <t>GRN195111</t>
  </si>
  <si>
    <t>GRN192837</t>
  </si>
  <si>
    <t>GRN192836</t>
  </si>
  <si>
    <t>GRN192835</t>
  </si>
  <si>
    <t>PO145533</t>
  </si>
  <si>
    <t>GRN192834</t>
  </si>
  <si>
    <t>GRN191655</t>
  </si>
  <si>
    <t>PO145529</t>
  </si>
  <si>
    <t>GRN191654</t>
  </si>
  <si>
    <t>PO145532</t>
  </si>
  <si>
    <t>GRN191653</t>
  </si>
  <si>
    <t>GRN191652</t>
  </si>
  <si>
    <t>GRN190527</t>
  </si>
  <si>
    <t>M3 x 30 A2-70 STAINLESS STEEL CROSS RECESSED SCREW</t>
  </si>
  <si>
    <t>GRN201942</t>
  </si>
  <si>
    <t>PO150215</t>
  </si>
  <si>
    <t>GRN190522</t>
  </si>
  <si>
    <t>GRN190521</t>
  </si>
  <si>
    <t>GRN190520</t>
  </si>
  <si>
    <t>PLUG LEAD STRAIGHT IEC C14 10A  - 5 MT LONG</t>
  </si>
  <si>
    <t>GRN201936</t>
  </si>
  <si>
    <t>PO151015</t>
  </si>
  <si>
    <t>GRN189479</t>
  </si>
  <si>
    <t>PO145522</t>
  </si>
  <si>
    <t>GRN188247</t>
  </si>
  <si>
    <t>PO145519</t>
  </si>
  <si>
    <t>GRN188246</t>
  </si>
  <si>
    <t>GRN188245</t>
  </si>
  <si>
    <t>GRN188241</t>
  </si>
  <si>
    <t>GRN188007</t>
  </si>
  <si>
    <t>PO145521</t>
  </si>
  <si>
    <t>CHECK-IN &amp; EQUIPMENT ROOM CONTAINER- PARTLY FITTED</t>
  </si>
  <si>
    <t>GRN184174</t>
  </si>
  <si>
    <t>GRN181878</t>
  </si>
  <si>
    <t>GRN180370</t>
  </si>
  <si>
    <t>PO138815</t>
  </si>
  <si>
    <t>PLATIINUM SPECIALIST SUBCON</t>
  </si>
  <si>
    <t>GRN179745</t>
  </si>
  <si>
    <t>PO142262</t>
  </si>
  <si>
    <t>GRN179230</t>
  </si>
  <si>
    <t>GRN179217</t>
  </si>
  <si>
    <t>GRN202853</t>
  </si>
  <si>
    <t>PO145081</t>
  </si>
  <si>
    <t>Knypersley ST8 7PL</t>
  </si>
  <si>
    <t>POD DOOR INNER PANEL</t>
  </si>
  <si>
    <t>363-1051-1</t>
  </si>
  <si>
    <t>GRN204327</t>
  </si>
  <si>
    <t>PO149357</t>
  </si>
  <si>
    <t>PIPER BOATS LIMITED</t>
  </si>
  <si>
    <t>S023844</t>
  </si>
  <si>
    <t>T60 STEP INFIL (WITHOUT BX OPTION)</t>
  </si>
  <si>
    <t>GRN204326</t>
  </si>
  <si>
    <t>PO147363</t>
  </si>
  <si>
    <t>GRN204325</t>
  </si>
  <si>
    <t>PO151124</t>
  </si>
  <si>
    <t>GRN204323</t>
  </si>
  <si>
    <t>PO151123</t>
  </si>
  <si>
    <t>GRN204322</t>
  </si>
  <si>
    <t>GRN201874</t>
  </si>
  <si>
    <t>PO150396</t>
  </si>
  <si>
    <t>AUTOMATIC FREQUENCY CONTROL ASSY FIBER TRIGGER</t>
  </si>
  <si>
    <t>GRN201873</t>
  </si>
  <si>
    <t>PO148617</t>
  </si>
  <si>
    <t>GRN204299</t>
  </si>
  <si>
    <t>T60 WALL CUPBOARD</t>
  </si>
  <si>
    <t>GRN204297</t>
  </si>
  <si>
    <t>PO151122</t>
  </si>
  <si>
    <t>T60 EQUIPMENT ROOM WORKTOP</t>
  </si>
  <si>
    <t>GRN204296</t>
  </si>
  <si>
    <t>PO150243</t>
  </si>
  <si>
    <t>ETHERNET I/O MODULE 16 UNIVERSAL DIGITAL CHANNELS</t>
  </si>
  <si>
    <t>GRN201864</t>
  </si>
  <si>
    <t>PO150709</t>
  </si>
  <si>
    <t>T60 WORKTOP LONG UPSTAND</t>
  </si>
  <si>
    <t>GRN204295</t>
  </si>
  <si>
    <t>PO148421</t>
  </si>
  <si>
    <t>OPERATORS CABIN DESKTOP - M60</t>
  </si>
  <si>
    <t>GRN203993</t>
  </si>
  <si>
    <t>PO147369</t>
  </si>
  <si>
    <t>GRN201855</t>
  </si>
  <si>
    <t>M60-BX SHELF WORKTOP</t>
  </si>
  <si>
    <t>GRN203002</t>
  </si>
  <si>
    <t>PO151137</t>
  </si>
  <si>
    <t>M60-BX WALL CUPBOARD</t>
  </si>
  <si>
    <t>GRN202999</t>
  </si>
  <si>
    <t>PO151104</t>
  </si>
  <si>
    <t>GRN202446</t>
  </si>
  <si>
    <t>POD STORAGE CUPBOARD OPTION</t>
  </si>
  <si>
    <t>GRN202194</t>
  </si>
  <si>
    <t>PO147367</t>
  </si>
  <si>
    <t>INTERIOR POD SHELF FOR RAD NUKE HOUSING - M60/ T60</t>
  </si>
  <si>
    <t>GRN201534</t>
  </si>
  <si>
    <t>PO147371</t>
  </si>
  <si>
    <t>GRN201842</t>
  </si>
  <si>
    <t>KICK PANEL</t>
  </si>
  <si>
    <t>GRN201532</t>
  </si>
  <si>
    <t>PO147373</t>
  </si>
  <si>
    <t>T60 POD AMENITY CUPBOARD OPTION</t>
  </si>
  <si>
    <t>363-0605-1</t>
  </si>
  <si>
    <t>GRN201531</t>
  </si>
  <si>
    <t>GRN201838</t>
  </si>
  <si>
    <t>GRN201837</t>
  </si>
  <si>
    <t>PO144724</t>
  </si>
  <si>
    <t>GRN201836</t>
  </si>
  <si>
    <t>GRN200696</t>
  </si>
  <si>
    <t>D SOCKET 9 WAY SOLDER BUCKET FILTERED 5A</t>
  </si>
  <si>
    <t>GRN201833</t>
  </si>
  <si>
    <t>M60-BX SHELF BACKSPLASH</t>
  </si>
  <si>
    <t>GRN200145</t>
  </si>
  <si>
    <t>PO147621</t>
  </si>
  <si>
    <t>M60-BX WALL CUPBOARD A D COACH SYSTEMS</t>
  </si>
  <si>
    <t>GRN200129</t>
  </si>
  <si>
    <t>PO149150</t>
  </si>
  <si>
    <t>GRN203364</t>
  </si>
  <si>
    <t>BLANKING PANEL</t>
  </si>
  <si>
    <t>GRN199874</t>
  </si>
  <si>
    <t>PO147375</t>
  </si>
  <si>
    <t>MOTOROLA RADIO BASE HOUSING</t>
  </si>
  <si>
    <t>GRN199873</t>
  </si>
  <si>
    <t>PO147374</t>
  </si>
  <si>
    <t>SWITCH CUPBOARD FILL-IN PANEL</t>
  </si>
  <si>
    <t>GRN199872</t>
  </si>
  <si>
    <t>PO147372</t>
  </si>
  <si>
    <t>NETWORK SWITCH WALL CUPBOARD - M60</t>
  </si>
  <si>
    <t>GRN199871</t>
  </si>
  <si>
    <t>PO147370</t>
  </si>
  <si>
    <t>SHELF UNIT</t>
  </si>
  <si>
    <t>GRN199869</t>
  </si>
  <si>
    <t>PO147368</t>
  </si>
  <si>
    <t>GRN199867</t>
  </si>
  <si>
    <t>GRN201814</t>
  </si>
  <si>
    <t>GRN199561</t>
  </si>
  <si>
    <t>T60 DESKTOP  OPERATORS  1 &amp; 2 POSITIONS</t>
  </si>
  <si>
    <t>363-1069-1</t>
  </si>
  <si>
    <t>GRN199558</t>
  </si>
  <si>
    <t>PO147717</t>
  </si>
  <si>
    <t>GRN199550</t>
  </si>
  <si>
    <t>T60 DESKTOP  OPERATOR 3 POSITION</t>
  </si>
  <si>
    <t>363-1096-1</t>
  </si>
  <si>
    <t>GRN199548</t>
  </si>
  <si>
    <t>PO147576</t>
  </si>
  <si>
    <t>GRN198100</t>
  </si>
  <si>
    <t>GRN198077</t>
  </si>
  <si>
    <t>GRN198076</t>
  </si>
  <si>
    <t>GRN198075</t>
  </si>
  <si>
    <t>GRN198074</t>
  </si>
  <si>
    <t>PO148717</t>
  </si>
  <si>
    <t>GRN198073</t>
  </si>
  <si>
    <t>GRN198072</t>
  </si>
  <si>
    <t>PO148043</t>
  </si>
  <si>
    <t>GRN198071</t>
  </si>
  <si>
    <t>GRN198070</t>
  </si>
  <si>
    <t>GRN198069</t>
  </si>
  <si>
    <t>GRN198068</t>
  </si>
  <si>
    <t>GRN196852</t>
  </si>
  <si>
    <t>GRN201781</t>
  </si>
  <si>
    <t>PO149846</t>
  </si>
  <si>
    <t>GRN196739</t>
  </si>
  <si>
    <t>GRN196735</t>
  </si>
  <si>
    <t>PO148716</t>
  </si>
  <si>
    <t>GRN196576</t>
  </si>
  <si>
    <t>GRN196306</t>
  </si>
  <si>
    <t>GRN196305</t>
  </si>
  <si>
    <t>GRN196304</t>
  </si>
  <si>
    <t>GRN196303</t>
  </si>
  <si>
    <t>GRN196302</t>
  </si>
  <si>
    <t>GRN196301</t>
  </si>
  <si>
    <t>GRN196298</t>
  </si>
  <si>
    <t>GRN196297</t>
  </si>
  <si>
    <t>GRN196296</t>
  </si>
  <si>
    <t>GRN196295</t>
  </si>
  <si>
    <t>GRN194938</t>
  </si>
  <si>
    <t>GRN194936</t>
  </si>
  <si>
    <t>GRN201763</t>
  </si>
  <si>
    <t>PO145080</t>
  </si>
  <si>
    <t>GRN194935</t>
  </si>
  <si>
    <t>GRN194933</t>
  </si>
  <si>
    <t>GRN194931</t>
  </si>
  <si>
    <t>GRN194930</t>
  </si>
  <si>
    <t>GRN194928</t>
  </si>
  <si>
    <t>GRN194927</t>
  </si>
  <si>
    <t>GRN194926</t>
  </si>
  <si>
    <t>GRN201749</t>
  </si>
  <si>
    <t>PO147992</t>
  </si>
  <si>
    <t>GRN201315</t>
  </si>
  <si>
    <t>PO145079</t>
  </si>
  <si>
    <t>INSPECTION DOOR INT SWITCH 2 X N/C SLIM MAGNETIC</t>
  </si>
  <si>
    <t>GRN201747</t>
  </si>
  <si>
    <t>PO149279</t>
  </si>
  <si>
    <t>GRN201746</t>
  </si>
  <si>
    <t>PO150878</t>
  </si>
  <si>
    <t>INTEGRATED LED LATCH MOUNT 24V AC/DC RED</t>
  </si>
  <si>
    <t>GRN201745</t>
  </si>
  <si>
    <t>PO148064</t>
  </si>
  <si>
    <t>GRN194923</t>
  </si>
  <si>
    <t>ETHERNET CABLE PUR JACKET RSSD-RJ45S-4414-10M</t>
  </si>
  <si>
    <t>GRN201743</t>
  </si>
  <si>
    <t>GRN193076</t>
  </si>
  <si>
    <t>GRN192965</t>
  </si>
  <si>
    <t>M60-ZBX WORKSTATION KICK PANEL</t>
  </si>
  <si>
    <t>356-1081-1</t>
  </si>
  <si>
    <t>GRN192962</t>
  </si>
  <si>
    <t>GRN192959</t>
  </si>
  <si>
    <t>GRN192952</t>
  </si>
  <si>
    <t>GRN201732</t>
  </si>
  <si>
    <t>M60 STORAGE / AMENITY CUPBOARD CARCASS</t>
  </si>
  <si>
    <t>356-1108-1</t>
  </si>
  <si>
    <t>GRN192949</t>
  </si>
  <si>
    <t>GRN192947</t>
  </si>
  <si>
    <t>GRN192944</t>
  </si>
  <si>
    <t>GRN192941</t>
  </si>
  <si>
    <t>GRN192883</t>
  </si>
  <si>
    <t>GRN192882</t>
  </si>
  <si>
    <t>GRN192881</t>
  </si>
  <si>
    <t>GRN192879</t>
  </si>
  <si>
    <t>BLACK STRAIN RELIEF HOOD FOR RJ45 PLUG</t>
  </si>
  <si>
    <t>GRN201719</t>
  </si>
  <si>
    <t>GRN192878</t>
  </si>
  <si>
    <t>GRN192876</t>
  </si>
  <si>
    <t>GRN192875</t>
  </si>
  <si>
    <t>GRN192873</t>
  </si>
  <si>
    <t xml:space="preserve"> Newton Aycliffe DL5 6DW</t>
  </si>
  <si>
    <t xml:space="preserve"> HORIZONTAL DETECTOR HOUSING</t>
  </si>
  <si>
    <t>340-1017-1</t>
  </si>
  <si>
    <t>GRN204845</t>
  </si>
  <si>
    <t>PO145224</t>
  </si>
  <si>
    <t>PERMOID INDUSTRIES LIMITED</t>
  </si>
  <si>
    <t>S026283</t>
  </si>
  <si>
    <t>DETECTOR ENCLOSURE END PLATE</t>
  </si>
  <si>
    <t>340-1023-1</t>
  </si>
  <si>
    <t>GRN204844</t>
  </si>
  <si>
    <t>PO145225</t>
  </si>
  <si>
    <t>GRN201709</t>
  </si>
  <si>
    <t>PO145204</t>
  </si>
  <si>
    <t>DETECTOR ACCESS PANEL ASSY</t>
  </si>
  <si>
    <t>340-1024-1</t>
  </si>
  <si>
    <t>GRN204843</t>
  </si>
  <si>
    <t>PO145226</t>
  </si>
  <si>
    <t>CONN RCPT HSG 2 CIRCUITS 2ROW MINI-FIT JR</t>
  </si>
  <si>
    <t>11553-0338</t>
  </si>
  <si>
    <t>GRN201693</t>
  </si>
  <si>
    <t>VERTICAL DETECTOR ENCLOSURE ASSY</t>
  </si>
  <si>
    <t>340-1016-1</t>
  </si>
  <si>
    <t>GRN204842</t>
  </si>
  <si>
    <t>PO145223</t>
  </si>
  <si>
    <t>GRN204834</t>
  </si>
  <si>
    <t>GRN204833</t>
  </si>
  <si>
    <t>GRN204832</t>
  </si>
  <si>
    <t>GRN204831</t>
  </si>
  <si>
    <t>GRN203891</t>
  </si>
  <si>
    <t>GRN203889</t>
  </si>
  <si>
    <t>GRN203887</t>
  </si>
  <si>
    <t>GRN203884</t>
  </si>
  <si>
    <t>GRN203234</t>
  </si>
  <si>
    <t>GRN203223</t>
  </si>
  <si>
    <t>GRN203219</t>
  </si>
  <si>
    <t>GRN203218</t>
  </si>
  <si>
    <t>GRN202430</t>
  </si>
  <si>
    <t>GRN202428</t>
  </si>
  <si>
    <t>GRN202426</t>
  </si>
  <si>
    <t>GRN202424</t>
  </si>
  <si>
    <t>GRN202404</t>
  </si>
  <si>
    <t>PO143128</t>
  </si>
  <si>
    <t>GRN201733</t>
  </si>
  <si>
    <t>GRN201731</t>
  </si>
  <si>
    <t>GRN201730</t>
  </si>
  <si>
    <t>GRN201728</t>
  </si>
  <si>
    <t>GRN201330</t>
  </si>
  <si>
    <t>GRN201327</t>
  </si>
  <si>
    <t>GRN201636</t>
  </si>
  <si>
    <t>PO145790</t>
  </si>
  <si>
    <t>GRN201326</t>
  </si>
  <si>
    <t>GRN201325</t>
  </si>
  <si>
    <t>GRN201324</t>
  </si>
  <si>
    <t>GRN199562</t>
  </si>
  <si>
    <t>PO144562</t>
  </si>
  <si>
    <t>GRN200944</t>
  </si>
  <si>
    <t>GRN200943</t>
  </si>
  <si>
    <t>GRN200942</t>
  </si>
  <si>
    <t>GRN200937</t>
  </si>
  <si>
    <t>GRN200932</t>
  </si>
  <si>
    <t>GRN200344</t>
  </si>
  <si>
    <t>GRN200343</t>
  </si>
  <si>
    <t>GRN200342</t>
  </si>
  <si>
    <t>GRN200341</t>
  </si>
  <si>
    <t>ASSY ZBV TRAFFIC LIGHT</t>
  </si>
  <si>
    <t>332-1657-1</t>
  </si>
  <si>
    <t>GRN201599</t>
  </si>
  <si>
    <t>PO150525</t>
  </si>
  <si>
    <t>GRN200340</t>
  </si>
  <si>
    <t>GRN199980</t>
  </si>
  <si>
    <t>GRN199978</t>
  </si>
  <si>
    <t>GRN199033</t>
  </si>
  <si>
    <t>PO144561</t>
  </si>
  <si>
    <t>GRN198347</t>
  </si>
  <si>
    <t>PO144560</t>
  </si>
  <si>
    <t>GRN203090</t>
  </si>
  <si>
    <t>GRN202745</t>
  </si>
  <si>
    <t>GRN202140</t>
  </si>
  <si>
    <t>GRN202117</t>
  </si>
  <si>
    <t>CABLE ASSEMBLY DUAL PMT SIGNAL</t>
  </si>
  <si>
    <t>332-1283-1</t>
  </si>
  <si>
    <t>GRN201583</t>
  </si>
  <si>
    <t>PO150351</t>
  </si>
  <si>
    <t>GRN199977</t>
  </si>
  <si>
    <t>GRN199976</t>
  </si>
  <si>
    <t>GRN199955</t>
  </si>
  <si>
    <t>PO142490</t>
  </si>
  <si>
    <t>OPTION ZBV DRIVER SCAN ACTIVATION</t>
  </si>
  <si>
    <t>332-6128-1</t>
  </si>
  <si>
    <t>GRN201577</t>
  </si>
  <si>
    <t>PO141640</t>
  </si>
  <si>
    <t>GRN199208</t>
  </si>
  <si>
    <t>PO143133</t>
  </si>
  <si>
    <t>GRN201573</t>
  </si>
  <si>
    <t>GRN201570</t>
  </si>
  <si>
    <t>GRN201568</t>
  </si>
  <si>
    <t>GRN198596</t>
  </si>
  <si>
    <t>GATEKEEPER DUAL ILPA SOLUTION WITH EMBEDDED PROCES</t>
  </si>
  <si>
    <t>GKR-4203</t>
  </si>
  <si>
    <t>GRN201565</t>
  </si>
  <si>
    <t>PO147264</t>
  </si>
  <si>
    <t>GRN198170</t>
  </si>
  <si>
    <t>GRN197141</t>
  </si>
  <si>
    <t>GRN197139</t>
  </si>
  <si>
    <t>PO143131</t>
  </si>
  <si>
    <t>GRN196615</t>
  </si>
  <si>
    <t>GRN194731</t>
  </si>
  <si>
    <t>GRN201550</t>
  </si>
  <si>
    <t>PO147831</t>
  </si>
  <si>
    <t>GRN194218</t>
  </si>
  <si>
    <t>GRN201544</t>
  </si>
  <si>
    <t>GRN194216</t>
  </si>
  <si>
    <t>GRN201541</t>
  </si>
  <si>
    <t>GRN193748</t>
  </si>
  <si>
    <t>GRN201539</t>
  </si>
  <si>
    <t>GRN193747</t>
  </si>
  <si>
    <t>GRN193192</t>
  </si>
  <si>
    <t>GRN193189</t>
  </si>
  <si>
    <t>VERTICAL DETECTOR ENCLOSURE WELDMENT</t>
  </si>
  <si>
    <t>GRN191866</t>
  </si>
  <si>
    <t>PO138952</t>
  </si>
  <si>
    <t>GRN191864</t>
  </si>
  <si>
    <t>PO138951</t>
  </si>
  <si>
    <t>GRN197186</t>
  </si>
  <si>
    <t>PO144559</t>
  </si>
  <si>
    <t>GRN191207</t>
  </si>
  <si>
    <t>GRN190556</t>
  </si>
  <si>
    <t>GRN189285</t>
  </si>
  <si>
    <t>GRN189283</t>
  </si>
  <si>
    <t>PO142488</t>
  </si>
  <si>
    <t>GRN188636</t>
  </si>
  <si>
    <t>GRN188635</t>
  </si>
  <si>
    <t>GRN201514</t>
  </si>
  <si>
    <t>GRN201513</t>
  </si>
  <si>
    <t>HORIZONTAL DETECTOR ENCLOSURE WELDMENT</t>
  </si>
  <si>
    <t>GRN188632</t>
  </si>
  <si>
    <t>GRN188630</t>
  </si>
  <si>
    <t>PO141426</t>
  </si>
  <si>
    <t>GRN187229</t>
  </si>
  <si>
    <t>GRN201500</t>
  </si>
  <si>
    <t>GRN187167</t>
  </si>
  <si>
    <t>PLC POWER SUPPLY COMPACT I/O MODULE</t>
  </si>
  <si>
    <t>GRN201492</t>
  </si>
  <si>
    <t>PO148114</t>
  </si>
  <si>
    <t>GRN201491</t>
  </si>
  <si>
    <t>PO149729</t>
  </si>
  <si>
    <t>GRN201490</t>
  </si>
  <si>
    <t>GRN201489</t>
  </si>
  <si>
    <t>GRN201488</t>
  </si>
  <si>
    <t>PO149714</t>
  </si>
  <si>
    <t>GRN186976</t>
  </si>
  <si>
    <t>GRN201485</t>
  </si>
  <si>
    <t>GRN201484</t>
  </si>
  <si>
    <t>PO141570</t>
  </si>
  <si>
    <t>DETECTOR ENCLOSURE END</t>
  </si>
  <si>
    <t>GRN186242</t>
  </si>
  <si>
    <t>DOOR ASSY DETECTOR ENCLOSURE</t>
  </si>
  <si>
    <t>GRN186240</t>
  </si>
  <si>
    <t>GRN186073</t>
  </si>
  <si>
    <t>GRN186070</t>
  </si>
  <si>
    <t>GRN183942</t>
  </si>
  <si>
    <t>PO138950</t>
  </si>
  <si>
    <t>GRN183941</t>
  </si>
  <si>
    <t>GRN183939</t>
  </si>
  <si>
    <t>GRN183936</t>
  </si>
  <si>
    <t>GRN183781</t>
  </si>
  <si>
    <t>GRN183171</t>
  </si>
  <si>
    <t>GRN183132</t>
  </si>
  <si>
    <t>PO138949</t>
  </si>
  <si>
    <t>WEATHER HOOD 190 DEGREE</t>
  </si>
  <si>
    <t>GRN201466</t>
  </si>
  <si>
    <t>GRN183130</t>
  </si>
  <si>
    <t>PO138948</t>
  </si>
  <si>
    <t>GRN182126</t>
  </si>
  <si>
    <t>PO137391</t>
  </si>
  <si>
    <t>GRN182125</t>
  </si>
  <si>
    <t>PO138946</t>
  </si>
  <si>
    <t>GRN182122</t>
  </si>
  <si>
    <t>GRN182108</t>
  </si>
  <si>
    <t>PO135755</t>
  </si>
  <si>
    <t>GRN202115</t>
  </si>
  <si>
    <t>GRN182107</t>
  </si>
  <si>
    <t>PO139423</t>
  </si>
  <si>
    <t>LEFT HAND SAWTOOTH SPINE</t>
  </si>
  <si>
    <t>GRN180200</t>
  </si>
  <si>
    <t>GRN180199</t>
  </si>
  <si>
    <t>GRN180198</t>
  </si>
  <si>
    <t>PO135984</t>
  </si>
  <si>
    <t>GRN180196</t>
  </si>
  <si>
    <t>GRN180195</t>
  </si>
  <si>
    <t>GRN180194</t>
  </si>
  <si>
    <t>Oldham OL1 4EL</t>
  </si>
  <si>
    <t>SAFETY THRU BEAM SENSOR (RECEIVER)</t>
  </si>
  <si>
    <t>GRN202498</t>
  </si>
  <si>
    <t>PO151144</t>
  </si>
  <si>
    <t>PEPPERL FUCHS GB LTD</t>
  </si>
  <si>
    <t>S022514</t>
  </si>
  <si>
    <t>2 AXIS INCLINATION SENSOR 0-360 DEG.</t>
  </si>
  <si>
    <t>GRN198951</t>
  </si>
  <si>
    <t>PO148467</t>
  </si>
  <si>
    <t>MOUNTING BRACKET</t>
  </si>
  <si>
    <t>GRN198905</t>
  </si>
  <si>
    <t>PO149636</t>
  </si>
  <si>
    <t>GRN198216</t>
  </si>
  <si>
    <t>PO149307</t>
  </si>
  <si>
    <t>GRN197723</t>
  </si>
  <si>
    <t>PO144416</t>
  </si>
  <si>
    <t>GRN197722</t>
  </si>
  <si>
    <t>GRN197624</t>
  </si>
  <si>
    <t>PO149261</t>
  </si>
  <si>
    <t>MOBILE ENCODER</t>
  </si>
  <si>
    <t>GRN197423</t>
  </si>
  <si>
    <t>GRN195205</t>
  </si>
  <si>
    <t>PO146364</t>
  </si>
  <si>
    <t>SAFETY THRU BEAM SENSOR (TRANSMITTER)</t>
  </si>
  <si>
    <t>GRN190744</t>
  </si>
  <si>
    <t>PO145265</t>
  </si>
  <si>
    <t>GRN190735</t>
  </si>
  <si>
    <t>PO143622</t>
  </si>
  <si>
    <t>GRN190105</t>
  </si>
  <si>
    <t>PO142512</t>
  </si>
  <si>
    <t>GRN189251</t>
  </si>
  <si>
    <t>GRN188839</t>
  </si>
  <si>
    <t>GRN188434</t>
  </si>
  <si>
    <t>PO142623</t>
  </si>
  <si>
    <t>GRN188353</t>
  </si>
  <si>
    <t>SAFETY THRU-BEAM SENSOR - RECEIVER - LONG RANGE</t>
  </si>
  <si>
    <t>11701-2334</t>
  </si>
  <si>
    <t>GRN188347</t>
  </si>
  <si>
    <t>GRN188275</t>
  </si>
  <si>
    <t>PO141685</t>
  </si>
  <si>
    <t>GRN188272</t>
  </si>
  <si>
    <t>PO142624</t>
  </si>
  <si>
    <t>GRN187330</t>
  </si>
  <si>
    <t>M18 PROXIMITY SENSOR 8mm M12 PLUG</t>
  </si>
  <si>
    <t>GRN187091</t>
  </si>
  <si>
    <t>PO145667</t>
  </si>
  <si>
    <t>SAFETY CONTROL UNIT SB4-OR-4CP</t>
  </si>
  <si>
    <t>GRN186560</t>
  </si>
  <si>
    <t>PO145376</t>
  </si>
  <si>
    <t>GRN186559</t>
  </si>
  <si>
    <t>PO144456</t>
  </si>
  <si>
    <t>GRN186538</t>
  </si>
  <si>
    <t>GRN186287</t>
  </si>
  <si>
    <t>GRN186071</t>
  </si>
  <si>
    <t>PO142798</t>
  </si>
  <si>
    <t>GRN186068</t>
  </si>
  <si>
    <t>PO141580</t>
  </si>
  <si>
    <t>GRN186006</t>
  </si>
  <si>
    <t>M18 PROX.SENSOR 5mm M12 PLUG</t>
  </si>
  <si>
    <t>GRN185753</t>
  </si>
  <si>
    <t>SAFETY THRU-BEAM SENSOR - EMITTER -- LONG RANGE</t>
  </si>
  <si>
    <t>11701-2333</t>
  </si>
  <si>
    <t>GRN185622</t>
  </si>
  <si>
    <t>M12 FEMALE RIGHT ANGLE 5-PIN PUR CABLE - 10M LONG</t>
  </si>
  <si>
    <t>GRN185595</t>
  </si>
  <si>
    <t>PO144339</t>
  </si>
  <si>
    <t>GRN185546</t>
  </si>
  <si>
    <t>PO142422</t>
  </si>
  <si>
    <t>GRN185545</t>
  </si>
  <si>
    <t>PO135889</t>
  </si>
  <si>
    <t>GRN185543</t>
  </si>
  <si>
    <t>CONDUIT LIQUIDTIGHT 1-1/2IN 50FT LONG</t>
  </si>
  <si>
    <t>11700-7318</t>
  </si>
  <si>
    <t>GRN201398</t>
  </si>
  <si>
    <t>GRN183783</t>
  </si>
  <si>
    <t>PO142271</t>
  </si>
  <si>
    <t>GRN201587</t>
  </si>
  <si>
    <t>GRN183378</t>
  </si>
  <si>
    <t>GRN183377</t>
  </si>
  <si>
    <t>FLEXIBLE BATTERY CABLE 25mm - RED LEYLAND AUTO WOO</t>
  </si>
  <si>
    <t>GRN201393</t>
  </si>
  <si>
    <t>GRN183370</t>
  </si>
  <si>
    <t>PO141623</t>
  </si>
  <si>
    <t>GRN182916</t>
  </si>
  <si>
    <t>CABLE RJ45S RJ45S 2.5M</t>
  </si>
  <si>
    <t>11700-6191</t>
  </si>
  <si>
    <t>GRN201390</t>
  </si>
  <si>
    <t>GRN201389</t>
  </si>
  <si>
    <t>PO144812</t>
  </si>
  <si>
    <t>GRN182655</t>
  </si>
  <si>
    <t>GRN182443</t>
  </si>
  <si>
    <t>MULTIPROTOCOL STATION BLCEN-8M12LT-4AI-VI-8XSG-P</t>
  </si>
  <si>
    <t>GRN201385</t>
  </si>
  <si>
    <t>PO147263</t>
  </si>
  <si>
    <t>GRN182441</t>
  </si>
  <si>
    <t>M12 F LED TO M12 M CABLES</t>
  </si>
  <si>
    <t>GRN182399</t>
  </si>
  <si>
    <t>GRN180937</t>
  </si>
  <si>
    <t>GRN201378</t>
  </si>
  <si>
    <t>GRN180731</t>
  </si>
  <si>
    <t>GRN180587</t>
  </si>
  <si>
    <t>PO142747</t>
  </si>
  <si>
    <t>GRN180150</t>
  </si>
  <si>
    <t>GRN179640</t>
  </si>
  <si>
    <t>GRN179384</t>
  </si>
  <si>
    <t>GRN179164</t>
  </si>
  <si>
    <t>PO142103</t>
  </si>
  <si>
    <t>GRN178904</t>
  </si>
  <si>
    <t>PO140805</t>
  </si>
  <si>
    <t>GRN178903</t>
  </si>
  <si>
    <t>GRN178422</t>
  </si>
  <si>
    <t>Tamworth B78 2EX</t>
  </si>
  <si>
    <t>PF6000S AUTOMATIC BARRIER</t>
  </si>
  <si>
    <t>GRN202715</t>
  </si>
  <si>
    <t>PO149271</t>
  </si>
  <si>
    <t>PARKING FACILITIES LTD</t>
  </si>
  <si>
    <t>S023468</t>
  </si>
  <si>
    <t>LA22 0RL</t>
  </si>
  <si>
    <t>4 PIN DC POWER LEAD 24VDC - 25M LONG</t>
  </si>
  <si>
    <t>GRN202237</t>
  </si>
  <si>
    <t>PO149775</t>
  </si>
  <si>
    <t>PANDORA TECHNOLOGIES LIMITED</t>
  </si>
  <si>
    <t>S024119</t>
  </si>
  <si>
    <t>GRN202236</t>
  </si>
  <si>
    <t>PO145581</t>
  </si>
  <si>
    <t>SPEED RADAR/STOP SIGN</t>
  </si>
  <si>
    <t>GRN202042</t>
  </si>
  <si>
    <t>PO149093</t>
  </si>
  <si>
    <t>TRAFFIC LIGHT SIGN C/W OVERSIZE WARNING - ARABIC</t>
  </si>
  <si>
    <t>GRN202041</t>
  </si>
  <si>
    <t>PO149506</t>
  </si>
  <si>
    <t>CABLE TRAFFIC LIGHT SIGN C/W OVERSIZE WARNING - AR</t>
  </si>
  <si>
    <t>11700-9941</t>
  </si>
  <si>
    <t>GRN201692</t>
  </si>
  <si>
    <t>GRN201022</t>
  </si>
  <si>
    <t>PO148149</t>
  </si>
  <si>
    <t>GRN201021</t>
  </si>
  <si>
    <t>PO148568</t>
  </si>
  <si>
    <t>GRN199793</t>
  </si>
  <si>
    <t>GRN196621</t>
  </si>
  <si>
    <t>GRN196619</t>
  </si>
  <si>
    <t>PO147869</t>
  </si>
  <si>
    <t>GRN196131</t>
  </si>
  <si>
    <t>GRN194915</t>
  </si>
  <si>
    <t>PO143897</t>
  </si>
  <si>
    <t>GRN193664</t>
  </si>
  <si>
    <t>PO146285</t>
  </si>
  <si>
    <t>GRN193513</t>
  </si>
  <si>
    <t>GRN192618</t>
  </si>
  <si>
    <t>PO142330</t>
  </si>
  <si>
    <t>GRN192617</t>
  </si>
  <si>
    <t>PO143314</t>
  </si>
  <si>
    <t>3MPH INSERT DECAL</t>
  </si>
  <si>
    <t>11701-2675</t>
  </si>
  <si>
    <t>GRN192072</t>
  </si>
  <si>
    <t>PO147645</t>
  </si>
  <si>
    <t>GRN191918</t>
  </si>
  <si>
    <t>PO145049</t>
  </si>
  <si>
    <t>GRN188812</t>
  </si>
  <si>
    <t>PO143313</t>
  </si>
  <si>
    <t>GRN188250</t>
  </si>
  <si>
    <t>RADAR THEMOMETER SIGN</t>
  </si>
  <si>
    <t>GRN186978</t>
  </si>
  <si>
    <t>PO144712</t>
  </si>
  <si>
    <t>GRN186977</t>
  </si>
  <si>
    <t>PO143312</t>
  </si>
  <si>
    <t>BASE FOR RADAR/REPEATER SIGN PANDORA SIGNS</t>
  </si>
  <si>
    <t>GRN186973</t>
  </si>
  <si>
    <t>PO141860</t>
  </si>
  <si>
    <t>INTERCONNECTER DATA LEAD 50M LONG</t>
  </si>
  <si>
    <t>GRN185999</t>
  </si>
  <si>
    <t>GRN185044</t>
  </si>
  <si>
    <t>GRN185039</t>
  </si>
  <si>
    <t>PO139980</t>
  </si>
  <si>
    <t>GRN184737</t>
  </si>
  <si>
    <t>PO138586</t>
  </si>
  <si>
    <t>GRN184736</t>
  </si>
  <si>
    <t>PO138695</t>
  </si>
  <si>
    <t>GRN184735</t>
  </si>
  <si>
    <t>PO143311</t>
  </si>
  <si>
    <t>GRN183859</t>
  </si>
  <si>
    <t>GRN183857</t>
  </si>
  <si>
    <t>PO144228</t>
  </si>
  <si>
    <t>GRN183126</t>
  </si>
  <si>
    <t>PO143310</t>
  </si>
  <si>
    <t>GRN182563</t>
  </si>
  <si>
    <t>4 PIN DC POWER LEAD 24VDC 25M
PANDORA</t>
  </si>
  <si>
    <t>GRN181360</t>
  </si>
  <si>
    <t>GRN181110</t>
  </si>
  <si>
    <t>GRN180624</t>
  </si>
  <si>
    <t>GRN179971</t>
  </si>
  <si>
    <t>GRN201316</t>
  </si>
  <si>
    <t>GRN196525</t>
  </si>
  <si>
    <t>PO144558</t>
  </si>
  <si>
    <t>GRN179656</t>
  </si>
  <si>
    <t>GRN179362</t>
  </si>
  <si>
    <t>TRAFFIC LIGHT SIGN C/W OVERSIZE WARNING - SPANISH</t>
  </si>
  <si>
    <t>GRN179360</t>
  </si>
  <si>
    <t>PO139715</t>
  </si>
  <si>
    <t>GRN179359</t>
  </si>
  <si>
    <t>Saint Neots PE19 8YP</t>
  </si>
  <si>
    <t>ND-DDC-WD PCBA TOP 32CH BOTTOM 32CH</t>
  </si>
  <si>
    <t>255-2048-1</t>
  </si>
  <si>
    <t>GRN205061</t>
  </si>
  <si>
    <t>PO144819</t>
  </si>
  <si>
    <t>OSI ELECTRONICS UK LTD</t>
  </si>
  <si>
    <t>S024503</t>
  </si>
  <si>
    <t>DAB PCA ONLY ND-DDC-VX TOP 32CH</t>
  </si>
  <si>
    <t>GRN205055</t>
  </si>
  <si>
    <t>PO144818</t>
  </si>
  <si>
    <t>TCU COMPRESSOR VFD ASSY</t>
  </si>
  <si>
    <t>GRN201301</t>
  </si>
  <si>
    <t>PO150201</t>
  </si>
  <si>
    <t>BX DETECTOR ASSEMBLY</t>
  </si>
  <si>
    <t>GRN204999</t>
  </si>
  <si>
    <t>PO147482</t>
  </si>
  <si>
    <t>GRN204997</t>
  </si>
  <si>
    <t>PO143245</t>
  </si>
  <si>
    <t>CONCENTRATOR-EB FULL ASSEMBLY</t>
  </si>
  <si>
    <t>GRN204978</t>
  </si>
  <si>
    <t>PO148731</t>
  </si>
  <si>
    <t>GRN204976</t>
  </si>
  <si>
    <t>PO134837</t>
  </si>
  <si>
    <t>GRN204974</t>
  </si>
  <si>
    <t>PO134077</t>
  </si>
  <si>
    <t>CIM(DCON) - CARGO INTERFACE MODULE (DCON)</t>
  </si>
  <si>
    <t>GRN204687</t>
  </si>
  <si>
    <t>PO146919</t>
  </si>
  <si>
    <t>GRN204684</t>
  </si>
  <si>
    <t>SP FILTER MAT SET FOR CHILLER</t>
  </si>
  <si>
    <t>11701-2816</t>
  </si>
  <si>
    <t>GRN201291</t>
  </si>
  <si>
    <t>GRN204354</t>
  </si>
  <si>
    <t>GRN201584</t>
  </si>
  <si>
    <t>M60 BX ELECTRONICS PANEL ASSEMBLY - MOXA VERSION</t>
  </si>
  <si>
    <t>360-1018-1</t>
  </si>
  <si>
    <t>GRN203861</t>
  </si>
  <si>
    <t>PO142821</t>
  </si>
  <si>
    <t>SP PRESSURE SENSOR (FAN) -B9</t>
  </si>
  <si>
    <t>11701-3370</t>
  </si>
  <si>
    <t>GRN201281</t>
  </si>
  <si>
    <t>PO148567</t>
  </si>
  <si>
    <t>DAB PCA ONLY ND-DDC-V(B) TOP 32CH</t>
  </si>
  <si>
    <t>GRN203837</t>
  </si>
  <si>
    <t>PO135919</t>
  </si>
  <si>
    <t>REFERENCE DETECTOR SUBSYSTEM</t>
  </si>
  <si>
    <t>GRN203836</t>
  </si>
  <si>
    <t>PO142508</t>
  </si>
  <si>
    <t>STEP LADDERS 3 TREAD STEEL</t>
  </si>
  <si>
    <t>GRN201278</t>
  </si>
  <si>
    <t>RFLX_IDU (A) REFLEXION INTERGRATED DETECTOR UNIT N</t>
  </si>
  <si>
    <t>GRN203835</t>
  </si>
  <si>
    <t>PO147469</t>
  </si>
  <si>
    <t>TERMINAL FT SPRING CLAMP 2.5MM - BLUE</t>
  </si>
  <si>
    <t>GRN201274</t>
  </si>
  <si>
    <t>PO150747</t>
  </si>
  <si>
    <t>GRN203634</t>
  </si>
  <si>
    <t>ND-DDC-QD TOP 48 BOTTOM 16 PCB ASSEMBLY</t>
  </si>
  <si>
    <t>255-2049-1</t>
  </si>
  <si>
    <t>GRN203629</t>
  </si>
  <si>
    <t>PO142511</t>
  </si>
  <si>
    <t>DEHUMIDIFIER PSU PCA ONLY ND DEHUMPSU AA</t>
  </si>
  <si>
    <t>GRN203550</t>
  </si>
  <si>
    <t>PO134076</t>
  </si>
  <si>
    <t>FOCUS SLAVE UNIT FULL ASSEMBLY</t>
  </si>
  <si>
    <t>GRN203543</t>
  </si>
  <si>
    <t>PO134078</t>
  </si>
  <si>
    <t>GRN203539</t>
  </si>
  <si>
    <t>PO146740</t>
  </si>
  <si>
    <t>GRN203394</t>
  </si>
  <si>
    <t>PATCH CORD CAT 5E FTP PVC METAL SHIELD 0.5M  BLACK</t>
  </si>
  <si>
    <t>GRN201259</t>
  </si>
  <si>
    <t>PO150353</t>
  </si>
  <si>
    <t>GRN203312</t>
  </si>
  <si>
    <t>GRN201255</t>
  </si>
  <si>
    <t>PO147695</t>
  </si>
  <si>
    <t>RAPISCAN COMPACT CONCENTRATOR (23259802) SIMPLIFIE</t>
  </si>
  <si>
    <t>GRN203278</t>
  </si>
  <si>
    <t>PO139174</t>
  </si>
  <si>
    <t>SP FLOW SWITCH TCU-EXTENDED</t>
  </si>
  <si>
    <t>11701-3375</t>
  </si>
  <si>
    <t>GRN201250</t>
  </si>
  <si>
    <t>SP COOLING MEDIUM CHILLER (50L)</t>
  </si>
  <si>
    <t>11701-2815</t>
  </si>
  <si>
    <t>GRN201248</t>
  </si>
  <si>
    <t>GRN201236</t>
  </si>
  <si>
    <t>PO147946</t>
  </si>
  <si>
    <t>GRN203275</t>
  </si>
  <si>
    <t>GRN203098</t>
  </si>
  <si>
    <t>PO144817</t>
  </si>
  <si>
    <t>SF6 CYLINDER 5 LB, 99.95%, 4.2" OD X 17" LONG</t>
  </si>
  <si>
    <t>GRN201221</t>
  </si>
  <si>
    <t>PO147617</t>
  </si>
  <si>
    <t>GRN201220</t>
  </si>
  <si>
    <t>PO147616</t>
  </si>
  <si>
    <t>GRN203097</t>
  </si>
  <si>
    <t>PO136435</t>
  </si>
  <si>
    <t>GRN203096</t>
  </si>
  <si>
    <t>GRN203093</t>
  </si>
  <si>
    <t>GRN202978</t>
  </si>
  <si>
    <t>GRN202823</t>
  </si>
  <si>
    <t>M60 BATTLE BOX</t>
  </si>
  <si>
    <t>356-1201-1</t>
  </si>
  <si>
    <t>GRN201210</t>
  </si>
  <si>
    <t>PO146043</t>
  </si>
  <si>
    <t>GRN201206</t>
  </si>
  <si>
    <t>PO150366</t>
  </si>
  <si>
    <t>GRN202820</t>
  </si>
  <si>
    <t>GRN201204</t>
  </si>
  <si>
    <t>PO143152</t>
  </si>
  <si>
    <t>GRN202812</t>
  </si>
  <si>
    <t>GRN201197</t>
  </si>
  <si>
    <t>PO150131</t>
  </si>
  <si>
    <t>GRN202541</t>
  </si>
  <si>
    <t>GRN202536</t>
  </si>
  <si>
    <t>GRN202452</t>
  </si>
  <si>
    <t>GRN202348</t>
  </si>
  <si>
    <t>PO134074</t>
  </si>
  <si>
    <t>GRN201782</t>
  </si>
  <si>
    <t>ND-TRIGSILAC PCA LESS TEST</t>
  </si>
  <si>
    <t>255-2057-1LT</t>
  </si>
  <si>
    <t>GRN201754</t>
  </si>
  <si>
    <t>PO149700</t>
  </si>
  <si>
    <t>GRN201713</t>
  </si>
  <si>
    <t>SF6 CYLINDER, 5LB, 99.95%, 4.2" OD X 17" L, DIN 6</t>
  </si>
  <si>
    <t>11701-3027</t>
  </si>
  <si>
    <t>GRN201171</t>
  </si>
  <si>
    <t>GRN201170</t>
  </si>
  <si>
    <t>GRN201712</t>
  </si>
  <si>
    <t>PO149575</t>
  </si>
  <si>
    <t>GRN201591</t>
  </si>
  <si>
    <t>GRN201166</t>
  </si>
  <si>
    <t>GRN201564</t>
  </si>
  <si>
    <t>GRN201453</t>
  </si>
  <si>
    <t>GRN201392</t>
  </si>
  <si>
    <t>GRN201112</t>
  </si>
  <si>
    <t>GRN201151</t>
  </si>
  <si>
    <t>GRN201111</t>
  </si>
  <si>
    <t>GRN201110</t>
  </si>
  <si>
    <t>PO144820</t>
  </si>
  <si>
    <t>GRN201108</t>
  </si>
  <si>
    <t>SELECTOR SWITCH NON-ILLUMINATED 3 POSITION BLACK</t>
  </si>
  <si>
    <t>GRN201142</t>
  </si>
  <si>
    <t>PO150685</t>
  </si>
  <si>
    <t>Tooling cost for item 340-20001 (Q11613)</t>
  </si>
  <si>
    <t>GRN201107</t>
  </si>
  <si>
    <t>PO147587</t>
  </si>
  <si>
    <t>INTERFACE BOARD ASSEMBLY</t>
  </si>
  <si>
    <t>340-2000-1</t>
  </si>
  <si>
    <t>GRN201106</t>
  </si>
  <si>
    <t>GRN201104</t>
  </si>
  <si>
    <t>GRN201103</t>
  </si>
  <si>
    <t>GRN200905</t>
  </si>
  <si>
    <t>GRN200888</t>
  </si>
  <si>
    <t>GRN201127</t>
  </si>
  <si>
    <t>PO150616</t>
  </si>
  <si>
    <t>CABLE CAR BUS EXTENSION UNIT (ND-CCX)</t>
  </si>
  <si>
    <t>GRN200546</t>
  </si>
  <si>
    <t>GRN200295</t>
  </si>
  <si>
    <t>GRN200291</t>
  </si>
  <si>
    <t>GRN200283</t>
  </si>
  <si>
    <t>PO143280</t>
  </si>
  <si>
    <t>GRN200264</t>
  </si>
  <si>
    <t>GRN200256</t>
  </si>
  <si>
    <t>GRN200235</t>
  </si>
  <si>
    <t>PO138923</t>
  </si>
  <si>
    <t>GRN200233</t>
  </si>
  <si>
    <t>PO142210</t>
  </si>
  <si>
    <t>GRN199942</t>
  </si>
  <si>
    <t>GRN199840</t>
  </si>
  <si>
    <t>GRN199686</t>
  </si>
  <si>
    <t>GRN198954</t>
  </si>
  <si>
    <t>PO134838</t>
  </si>
  <si>
    <t>GRN198953</t>
  </si>
  <si>
    <t>GRN198915</t>
  </si>
  <si>
    <t>GRN198457</t>
  </si>
  <si>
    <t>GRN198165</t>
  </si>
  <si>
    <t>GRN198019</t>
  </si>
  <si>
    <t>GRN197739</t>
  </si>
  <si>
    <t>GRN197735</t>
  </si>
  <si>
    <t>PO147483</t>
  </si>
  <si>
    <t>GRN197734</t>
  </si>
  <si>
    <t>GRN197733</t>
  </si>
  <si>
    <t>GRN197663</t>
  </si>
  <si>
    <t>GRN197659</t>
  </si>
  <si>
    <t>GRN197658</t>
  </si>
  <si>
    <t>M12 ETHERNET-PUR CABLE RSSD-RSSD-4416-1M</t>
  </si>
  <si>
    <t>GRN201094</t>
  </si>
  <si>
    <t>GRN197657</t>
  </si>
  <si>
    <t>GRN201092</t>
  </si>
  <si>
    <t>GRN197376</t>
  </si>
  <si>
    <t>GRN201090</t>
  </si>
  <si>
    <t>GRN197375</t>
  </si>
  <si>
    <t>GRN197374</t>
  </si>
  <si>
    <t>GRN197220</t>
  </si>
  <si>
    <t>GRN200316</t>
  </si>
  <si>
    <t>GRN201081</t>
  </si>
  <si>
    <t>GRN196983</t>
  </si>
  <si>
    <t>GRN196819</t>
  </si>
  <si>
    <t>GRN196815</t>
  </si>
  <si>
    <t>GRN196814</t>
  </si>
  <si>
    <t>GRN196607</t>
  </si>
  <si>
    <t>GRN196404</t>
  </si>
  <si>
    <t>GRN195711</t>
  </si>
  <si>
    <t>GRN201066</t>
  </si>
  <si>
    <t>PO149498</t>
  </si>
  <si>
    <t>GRN195708</t>
  </si>
  <si>
    <t>GRN195677</t>
  </si>
  <si>
    <t>RFLX_IDU (A) REFLEXION INTERGRATED DETECTOR UNIT</t>
  </si>
  <si>
    <t>GRN195477</t>
  </si>
  <si>
    <t>PO140458</t>
  </si>
  <si>
    <t>GRN201060</t>
  </si>
  <si>
    <t>PO149747</t>
  </si>
  <si>
    <t>GRN201058</t>
  </si>
  <si>
    <t>GRN195643</t>
  </si>
  <si>
    <t>PO144557</t>
  </si>
  <si>
    <t>GRN201054</t>
  </si>
  <si>
    <t>PO140459</t>
  </si>
  <si>
    <t>GRN195440</t>
  </si>
  <si>
    <t>GRN195435</t>
  </si>
  <si>
    <t>GRN201049</t>
  </si>
  <si>
    <t>GRN195431</t>
  </si>
  <si>
    <t>TOP VIEW LINAC -ARRAY CONTROLLER - DV60</t>
  </si>
  <si>
    <t>361-1213-1</t>
  </si>
  <si>
    <t>GRN195366</t>
  </si>
  <si>
    <t>PO145264</t>
  </si>
  <si>
    <t>GRN195362</t>
  </si>
  <si>
    <t>VALOPAA VP2225 M8 140W 0.7A</t>
  </si>
  <si>
    <t>GRN201039</t>
  </si>
  <si>
    <t>PO150314</t>
  </si>
  <si>
    <t>GRN195361</t>
  </si>
  <si>
    <t>GRN195360</t>
  </si>
  <si>
    <t>GRN195069</t>
  </si>
  <si>
    <t>GRN195067</t>
  </si>
  <si>
    <t>GRN194502</t>
  </si>
  <si>
    <t>ND-PINT-B PCBA ONLY</t>
  </si>
  <si>
    <t>GRN194073</t>
  </si>
  <si>
    <t>PO143583</t>
  </si>
  <si>
    <t>FUEL FILTER ASSEMBLY INCLUDING HEAD FOR ISUZU 4LE2</t>
  </si>
  <si>
    <t>GRN201023</t>
  </si>
  <si>
    <t>PO150437</t>
  </si>
  <si>
    <t>ND-RDET-ACT2: REFERENCE DETECTOR 2: ASSEMBLED PCB</t>
  </si>
  <si>
    <t>GRN194072</t>
  </si>
  <si>
    <t>PO142619</t>
  </si>
  <si>
    <t>GRN194001</t>
  </si>
  <si>
    <t>GRN201019</t>
  </si>
  <si>
    <t>PO150596</t>
  </si>
  <si>
    <t>GRN193927</t>
  </si>
  <si>
    <t>GRN193926</t>
  </si>
  <si>
    <t>PO135858</t>
  </si>
  <si>
    <t>GRN193925</t>
  </si>
  <si>
    <t>GRN193847</t>
  </si>
  <si>
    <t>GRN193846</t>
  </si>
  <si>
    <t>PO135211</t>
  </si>
  <si>
    <t>GRN193534</t>
  </si>
  <si>
    <t>GRN193308</t>
  </si>
  <si>
    <t>GRN193186</t>
  </si>
  <si>
    <t>GRN193170</t>
  </si>
  <si>
    <t>GRN193162</t>
  </si>
  <si>
    <t>GRN201006</t>
  </si>
  <si>
    <t>GRN201005</t>
  </si>
  <si>
    <t>GRN201004</t>
  </si>
  <si>
    <t>GRN192864</t>
  </si>
  <si>
    <t>GRN195554</t>
  </si>
  <si>
    <t>PO144554</t>
  </si>
  <si>
    <t>GRN192697</t>
  </si>
  <si>
    <t>GRN192696</t>
  </si>
  <si>
    <t>HV CABLE R24SL - R28SL 2MCOMET - P3/250-R24RASL-R</t>
  </si>
  <si>
    <t>GRN200972</t>
  </si>
  <si>
    <t>PO142071</t>
  </si>
  <si>
    <t>GRN192692</t>
  </si>
  <si>
    <t>GRN200968</t>
  </si>
  <si>
    <t>GRN192689</t>
  </si>
  <si>
    <t>GRN192687</t>
  </si>
  <si>
    <t>GRN191582</t>
  </si>
  <si>
    <t>PCB ASSY TSB INTFC BD</t>
  </si>
  <si>
    <t>331-2004-1</t>
  </si>
  <si>
    <t>GRN191567</t>
  </si>
  <si>
    <t>PO141621</t>
  </si>
  <si>
    <t>GRN191562</t>
  </si>
  <si>
    <t>GRN200961</t>
  </si>
  <si>
    <t>GRN191500</t>
  </si>
  <si>
    <t>GRN200954</t>
  </si>
  <si>
    <t>ACTUATOR JUNCTION BOXES</t>
  </si>
  <si>
    <t>363-1134-1</t>
  </si>
  <si>
    <t>GRN200952</t>
  </si>
  <si>
    <t>PO148093</t>
  </si>
  <si>
    <t>GRN200951</t>
  </si>
  <si>
    <t>PO147654</t>
  </si>
  <si>
    <t>UNIVERSAL DAB MOUNTING BKT BRACE 36.3mm LONG</t>
  </si>
  <si>
    <t>GRN191419</t>
  </si>
  <si>
    <t>PO136646</t>
  </si>
  <si>
    <t>GRN191386</t>
  </si>
  <si>
    <t>GRN191249</t>
  </si>
  <si>
    <t>GRN191246</t>
  </si>
  <si>
    <t>GRN191209</t>
  </si>
  <si>
    <t>GRN191199</t>
  </si>
  <si>
    <t>GRN200926</t>
  </si>
  <si>
    <t>SITE POWER DISTRIBUTION BOARD</t>
  </si>
  <si>
    <t>GRN200924</t>
  </si>
  <si>
    <t>PO146885</t>
  </si>
  <si>
    <t>GRN200923</t>
  </si>
  <si>
    <t>PO147139</t>
  </si>
  <si>
    <t>GRN200922</t>
  </si>
  <si>
    <t>GRN200921</t>
  </si>
  <si>
    <t>PO146252</t>
  </si>
  <si>
    <t>GRN200920</t>
  </si>
  <si>
    <t>GRN200919</t>
  </si>
  <si>
    <t>PO138725</t>
  </si>
  <si>
    <t>GRN200918</t>
  </si>
  <si>
    <t>GRN190399</t>
  </si>
  <si>
    <t>ETHERNET SWTICH INDUSTRIAL POEW/ 5 RJ45 PORTS</t>
  </si>
  <si>
    <t>11700-5639</t>
  </si>
  <si>
    <t>GRN200914</t>
  </si>
  <si>
    <t>PO149961</t>
  </si>
  <si>
    <t>GRN190397</t>
  </si>
  <si>
    <t>PO142212</t>
  </si>
  <si>
    <t>GRN189799</t>
  </si>
  <si>
    <t>GRN189798</t>
  </si>
  <si>
    <t>GRN189791</t>
  </si>
  <si>
    <t>GRN189327</t>
  </si>
  <si>
    <t>GRN189313</t>
  </si>
  <si>
    <t>PO144726</t>
  </si>
  <si>
    <t>GRN189230</t>
  </si>
  <si>
    <t>ND-PMTPREAMP-AC - PCBA ONLY</t>
  </si>
  <si>
    <t>GRN189229</t>
  </si>
  <si>
    <t>PO142924</t>
  </si>
  <si>
    <t>B.X. DETECTOR P.M.T. R.F. SEAL</t>
  </si>
  <si>
    <t>GRN189109</t>
  </si>
  <si>
    <t>PO142101</t>
  </si>
  <si>
    <t>GRN189065</t>
  </si>
  <si>
    <t>GRN189055</t>
  </si>
  <si>
    <t>PO132921</t>
  </si>
  <si>
    <t>GRN189052</t>
  </si>
  <si>
    <t>PO133472</t>
  </si>
  <si>
    <t>GRN189035</t>
  </si>
  <si>
    <t>GRN188723</t>
  </si>
  <si>
    <t>SERVO DRIVE PROGRAMMED SOURCE ASSY</t>
  </si>
  <si>
    <t>331-1959-1</t>
  </si>
  <si>
    <t>GRN200890</t>
  </si>
  <si>
    <t>PO148935</t>
  </si>
  <si>
    <t>GRN188719</t>
  </si>
  <si>
    <t>GRN188560</t>
  </si>
  <si>
    <t>PO140686</t>
  </si>
  <si>
    <t>GRN188558</t>
  </si>
  <si>
    <t>PO140001</t>
  </si>
  <si>
    <t>GRN188555</t>
  </si>
  <si>
    <t>PO135004</t>
  </si>
  <si>
    <t>GRN188546</t>
  </si>
  <si>
    <t>GRN188327</t>
  </si>
  <si>
    <t>GRN188308</t>
  </si>
  <si>
    <t>GRN194762</t>
  </si>
  <si>
    <t>PO144553</t>
  </si>
  <si>
    <t>2491 BA Den Haag</t>
  </si>
  <si>
    <t>DRIVERLESS STEERING MODE INCLUDING POWERSTEERING</t>
  </si>
  <si>
    <t>GRN203080</t>
  </si>
  <si>
    <t>PO140932</t>
  </si>
  <si>
    <t>MERCEDES BENZ DEALER BEDDRIJVEN</t>
  </si>
  <si>
    <t>S024622</t>
  </si>
  <si>
    <t>GRN188274</t>
  </si>
  <si>
    <t>GRN188143</t>
  </si>
  <si>
    <t>GRN188141</t>
  </si>
  <si>
    <t>GRN188069</t>
  </si>
  <si>
    <t>M60 BX ELECTRONICS PANEL ASSEMBLY (ALLEN BRADLEY)</t>
  </si>
  <si>
    <t>GRN187375</t>
  </si>
  <si>
    <t>GRN186386</t>
  </si>
  <si>
    <t>FILTER INLINE HIGH PRESSURE 5 MICRON</t>
  </si>
  <si>
    <t>11700-1230</t>
  </si>
  <si>
    <t>GRN200839</t>
  </si>
  <si>
    <t>PO150153</t>
  </si>
  <si>
    <t>GRN186307</t>
  </si>
  <si>
    <t>GRN186152</t>
  </si>
  <si>
    <t>GRN186149</t>
  </si>
  <si>
    <t>GRN200832</t>
  </si>
  <si>
    <t>PO149784</t>
  </si>
  <si>
    <t>GRN200829</t>
  </si>
  <si>
    <t>3/8 TUBE X 1/4 NPT MALE PTC 90DEG SWIVEL ADAPTER</t>
  </si>
  <si>
    <t>11700-2170</t>
  </si>
  <si>
    <t>GRN200825</t>
  </si>
  <si>
    <t>PO149116</t>
  </si>
  <si>
    <t>GRN185960</t>
  </si>
  <si>
    <t>GRN185637</t>
  </si>
  <si>
    <t>GRN200817</t>
  </si>
  <si>
    <t>PO146484</t>
  </si>
  <si>
    <t>GRN200811</t>
  </si>
  <si>
    <t>GRN185558</t>
  </si>
  <si>
    <t>GRN200807</t>
  </si>
  <si>
    <t>PO142237</t>
  </si>
  <si>
    <t>GRN200805</t>
  </si>
  <si>
    <t>GRN185556</t>
  </si>
  <si>
    <t>GRN185553</t>
  </si>
  <si>
    <t>GRN185104</t>
  </si>
  <si>
    <t>GRN184943</t>
  </si>
  <si>
    <t>LASER SCANNER LMS141-15100 SECURITY PRIME</t>
  </si>
  <si>
    <t>11700-5287</t>
  </si>
  <si>
    <t>GRN200788</t>
  </si>
  <si>
    <t>PO145199</t>
  </si>
  <si>
    <t>FUSE BLADE TYPE AUTOMOTIVE 15A</t>
  </si>
  <si>
    <t>11548-0308</t>
  </si>
  <si>
    <t>GRN200785</t>
  </si>
  <si>
    <t>PO150178</t>
  </si>
  <si>
    <t>PATCH CORD CAT 5E FTP PVC METAL SHIELD BLACK - 2M</t>
  </si>
  <si>
    <t>GRN200783</t>
  </si>
  <si>
    <t>GRN200780</t>
  </si>
  <si>
    <t>GRN200779</t>
  </si>
  <si>
    <t>GRN184595</t>
  </si>
  <si>
    <t>GRN200777</t>
  </si>
  <si>
    <t>MAINS LEAD 3M 10A STRAIGHT C13 TO UK BS1363/A - BL</t>
  </si>
  <si>
    <t>GRN200776</t>
  </si>
  <si>
    <t>M8 SHOCK MOUNT 120DAN MALE TO MALE NATURAL RUBBER</t>
  </si>
  <si>
    <t>GRN200775</t>
  </si>
  <si>
    <t>GRN200774</t>
  </si>
  <si>
    <t>XRAY TUBE 225KV METALIZED END</t>
  </si>
  <si>
    <t>255-1220-1</t>
  </si>
  <si>
    <t>GRN200769</t>
  </si>
  <si>
    <t>PO150035</t>
  </si>
  <si>
    <t>GRN200047</t>
  </si>
  <si>
    <t>BATTERY LITHIUM 3V CR2 EXTENDED TEMPERATURE RANGE</t>
  </si>
  <si>
    <t>11701-0133</t>
  </si>
  <si>
    <t>GRN200766</t>
  </si>
  <si>
    <t>GRN198974</t>
  </si>
  <si>
    <t>GRN200763</t>
  </si>
  <si>
    <t>PO148128</t>
  </si>
  <si>
    <t>GRN200762</t>
  </si>
  <si>
    <t>PO146961</t>
  </si>
  <si>
    <t>GRN200761</t>
  </si>
  <si>
    <t>PO146813</t>
  </si>
  <si>
    <t>GRN184307</t>
  </si>
  <si>
    <t>NUT M5 FLANGE NYLOCK 18-8 SST</t>
  </si>
  <si>
    <t>11700-4139</t>
  </si>
  <si>
    <t>GRN200758</t>
  </si>
  <si>
    <t>PO147835</t>
  </si>
  <si>
    <t>GRN200757</t>
  </si>
  <si>
    <t>GRN200756</t>
  </si>
  <si>
    <t>PCA PMT INTERFACE TDTX</t>
  </si>
  <si>
    <t>332-2000-1</t>
  </si>
  <si>
    <t>GRN183988</t>
  </si>
  <si>
    <t>GRN183930</t>
  </si>
  <si>
    <t>GRN183789</t>
  </si>
  <si>
    <t>GRN183610</t>
  </si>
  <si>
    <t>PO132707</t>
  </si>
  <si>
    <t>GRN183609</t>
  </si>
  <si>
    <t>GRN183608</t>
  </si>
  <si>
    <t>GRN183512</t>
  </si>
  <si>
    <t>PO130668</t>
  </si>
  <si>
    <t>GRN183144</t>
  </si>
  <si>
    <t>GRN181771</t>
  </si>
  <si>
    <t>PO131255</t>
  </si>
  <si>
    <t>GRN181770</t>
  </si>
  <si>
    <t>GRN181472</t>
  </si>
  <si>
    <t>R24SL CABLE FLANGE COMET 4512-104-87131</t>
  </si>
  <si>
    <t>GRN200734</t>
  </si>
  <si>
    <t>ADM BOX ASM</t>
  </si>
  <si>
    <t>GRN200732</t>
  </si>
  <si>
    <t>PO149641</t>
  </si>
  <si>
    <t>GRN180794</t>
  </si>
  <si>
    <t>GRN180567</t>
  </si>
  <si>
    <t>GRN200716</t>
  </si>
  <si>
    <t>GRN200713</t>
  </si>
  <si>
    <t>GRN200712</t>
  </si>
  <si>
    <t>GRN179759</t>
  </si>
  <si>
    <t>GRN179575</t>
  </si>
  <si>
    <t>PO131583</t>
  </si>
  <si>
    <t>SCAN DRIVE Saudi  REDA M60-387</t>
  </si>
  <si>
    <t>356-1192-1</t>
  </si>
  <si>
    <t>GRN202095</t>
  </si>
  <si>
    <t>PO148549</t>
  </si>
  <si>
    <t>GRN202094</t>
  </si>
  <si>
    <t>PO139129</t>
  </si>
  <si>
    <t>GRN179295</t>
  </si>
  <si>
    <t>GRN178899</t>
  </si>
  <si>
    <t>PO138629</t>
  </si>
  <si>
    <t>GRN178894</t>
  </si>
  <si>
    <t>Cefn-y-bedd LL12 9YG</t>
  </si>
  <si>
    <t>BLACK TASK CHAIR MULTI-FUNCTIONAL EMBROIDERED LOGO</t>
  </si>
  <si>
    <t>GRN201626</t>
  </si>
  <si>
    <t>PO148986</t>
  </si>
  <si>
    <t>OAKWOOD OFFICE FURNITURE</t>
  </si>
  <si>
    <t>S022802</t>
  </si>
  <si>
    <t>GRN200172</t>
  </si>
  <si>
    <t>PO148710</t>
  </si>
  <si>
    <t>CONTACT FEMALE MINI-FIT 18-24 AWG</t>
  </si>
  <si>
    <t>GRN200692</t>
  </si>
  <si>
    <t>PO150471</t>
  </si>
  <si>
    <t>GRN192448</t>
  </si>
  <si>
    <t>PO144144</t>
  </si>
  <si>
    <t>R24SL CABLE FLANGE</t>
  </si>
  <si>
    <t>GRN200688</t>
  </si>
  <si>
    <t>PO142807</t>
  </si>
  <si>
    <t>Packaging of chairs</t>
  </si>
  <si>
    <t>GRN190472</t>
  </si>
  <si>
    <t>GRN190471</t>
  </si>
  <si>
    <t>65MM DIA DESK TIDY - ASH GREY</t>
  </si>
  <si>
    <t>GRN189656</t>
  </si>
  <si>
    <t>PO145808</t>
  </si>
  <si>
    <t>BLUE TASK CHAIR MULTI-FUNCTIONAL (BLACK COMPONENTS</t>
  </si>
  <si>
    <t>GRN189385</t>
  </si>
  <si>
    <t>PO146468</t>
  </si>
  <si>
    <t>GRN189383</t>
  </si>
  <si>
    <t>GRN188388</t>
  </si>
  <si>
    <t>GRN186689</t>
  </si>
  <si>
    <t>PO144014</t>
  </si>
  <si>
    <t>GRN186688</t>
  </si>
  <si>
    <t>PO145542</t>
  </si>
  <si>
    <t>BLUE TASK CHAIR MULTI-FUNCTIONAL(Black Components)</t>
  </si>
  <si>
    <t>GRN184756</t>
  </si>
  <si>
    <t>PO138874</t>
  </si>
  <si>
    <t>GRN184015</t>
  </si>
  <si>
    <t>PO142292</t>
  </si>
  <si>
    <t>GRN182366</t>
  </si>
  <si>
    <t>PO142507</t>
  </si>
  <si>
    <t>GRN182281</t>
  </si>
  <si>
    <t>GRN182213</t>
  </si>
  <si>
    <t>GRN181671</t>
  </si>
  <si>
    <t>GRN180181</t>
  </si>
  <si>
    <t>PO141995</t>
  </si>
  <si>
    <t>Widnes WA8 0QR</t>
  </si>
  <si>
    <t>RPS-HPSS COLLIMATOR SPACER TYPE 5 (RPS-00260.016)</t>
  </si>
  <si>
    <t>GRN203832</t>
  </si>
  <si>
    <t>PO150881</t>
  </si>
  <si>
    <t>NORCOTT TECHNOLOGIES LTD</t>
  </si>
  <si>
    <t>S023329</t>
  </si>
  <si>
    <t>GRN201425</t>
  </si>
  <si>
    <t>PO150154</t>
  </si>
  <si>
    <t>GRN200657</t>
  </si>
  <si>
    <t>GRN200460</t>
  </si>
  <si>
    <t>PO147318</t>
  </si>
  <si>
    <t>DAB PCA ONLY ND-DDC-JC TOP 16CH</t>
  </si>
  <si>
    <t>GRN198023</t>
  </si>
  <si>
    <t>PO134780</t>
  </si>
  <si>
    <t>GRN198022</t>
  </si>
  <si>
    <t>PO135918</t>
  </si>
  <si>
    <t>GRN196919</t>
  </si>
  <si>
    <t>PO144916</t>
  </si>
  <si>
    <t>RPS-HPSS COLLIMATOR SPACER TYPE 1 (RPS-00260.012)</t>
  </si>
  <si>
    <t>GRN196915</t>
  </si>
  <si>
    <t>PO143442</t>
  </si>
  <si>
    <t>CONCENTRATOR (CLASSIC) FULL ASSEMBLY</t>
  </si>
  <si>
    <t>GRN193329</t>
  </si>
  <si>
    <t>PO145277</t>
  </si>
  <si>
    <t>GRN193328</t>
  </si>
  <si>
    <t>PO133283</t>
  </si>
  <si>
    <t>GRN188278</t>
  </si>
  <si>
    <t>RPS-HPSS COLLIMATOR SPACER TYPE 3 (RPS-00260.014)</t>
  </si>
  <si>
    <t>GRN187940</t>
  </si>
  <si>
    <t>PO144912</t>
  </si>
  <si>
    <t>GRN183784</t>
  </si>
  <si>
    <t>PO141081</t>
  </si>
  <si>
    <t>GRN183745</t>
  </si>
  <si>
    <t>DAB ENSOR ASSEMBLY -G6003/M4507 ND-DDC-F ISS C</t>
  </si>
  <si>
    <t>GRN182832</t>
  </si>
  <si>
    <t>DAB PCA ONLY ND-DDC-PA TOP 32CH SE</t>
  </si>
  <si>
    <t>GRN179636</t>
  </si>
  <si>
    <t>Manchester M27 4FG</t>
  </si>
  <si>
    <t>CLAMP CONDUIT 48MM</t>
  </si>
  <si>
    <t>11700-3817</t>
  </si>
  <si>
    <t>GRN204961</t>
  </si>
  <si>
    <t>PO151535</t>
  </si>
  <si>
    <t>MURRELEKTRONIK LTD</t>
  </si>
  <si>
    <t>S022641</t>
  </si>
  <si>
    <t>70MM FLANGE CONNECTION</t>
  </si>
  <si>
    <t>GRN204955</t>
  </si>
  <si>
    <t>PO151438</t>
  </si>
  <si>
    <t>GRN200636</t>
  </si>
  <si>
    <t>32MM GLAND</t>
  </si>
  <si>
    <t>GRN204954</t>
  </si>
  <si>
    <t>PO150296</t>
  </si>
  <si>
    <t>T-COUPLER M12-MALE 5P/ 2 X M12-FEMALE 5P BR.2-4</t>
  </si>
  <si>
    <t>GRN204750</t>
  </si>
  <si>
    <t>PO150045</t>
  </si>
  <si>
    <t>GRN204675</t>
  </si>
  <si>
    <t>PO150970</t>
  </si>
  <si>
    <t>GRN204628</t>
  </si>
  <si>
    <t>GRN200629</t>
  </si>
  <si>
    <t>GRN200628</t>
  </si>
  <si>
    <t>GRN200626</t>
  </si>
  <si>
    <t>PO131931</t>
  </si>
  <si>
    <t>GRN204626</t>
  </si>
  <si>
    <t>GRN204625</t>
  </si>
  <si>
    <t>PO150362</t>
  </si>
  <si>
    <t>freight inwards - Invoice 510230411 25/05/23</t>
  </si>
  <si>
    <t>GRN204623</t>
  </si>
  <si>
    <t>PO145543</t>
  </si>
  <si>
    <t>GRN204622</t>
  </si>
  <si>
    <t>PO140280</t>
  </si>
  <si>
    <t>M12 ROUND PLUG CONNECTOR - M12 STRAIGHT 0.5MM2 PUR</t>
  </si>
  <si>
    <t>GRN204342</t>
  </si>
  <si>
    <t>PO150130</t>
  </si>
  <si>
    <t>GRN204314</t>
  </si>
  <si>
    <t>M12 MALE STRAIGHT/M12 FEMALE STRAIGHT SHIELDED PUR</t>
  </si>
  <si>
    <t>GRN204279</t>
  </si>
  <si>
    <t>PO150534</t>
  </si>
  <si>
    <t>M12 FEMALE 0° A-COD. WITH CABLE PUR 4X0.34 BLACK U</t>
  </si>
  <si>
    <t>GRN204278</t>
  </si>
  <si>
    <t>PO150943</t>
  </si>
  <si>
    <t>M12 FEMALE 0° A-COD. WITH CABLE PUR 5X0.34 BK UL/C</t>
  </si>
  <si>
    <t>GRN204276</t>
  </si>
  <si>
    <t>GRN204100</t>
  </si>
  <si>
    <t>GRN203994</t>
  </si>
  <si>
    <t>PO150860</t>
  </si>
  <si>
    <t>32MM END SLEEVE TYPE ET29 - GREY</t>
  </si>
  <si>
    <t>GRN203944</t>
  </si>
  <si>
    <t>PO151278</t>
  </si>
  <si>
    <t>GRN200613</t>
  </si>
  <si>
    <t>M20 LOCKNUT TYPE KGM-M20X1.5</t>
  </si>
  <si>
    <t>GRN203943</t>
  </si>
  <si>
    <t>PO150746</t>
  </si>
  <si>
    <t>SUINT2200LCD2U TRIPP LITE LINE PROTECTION DISTRIBU</t>
  </si>
  <si>
    <t>11701-2477</t>
  </si>
  <si>
    <t>GRN200611</t>
  </si>
  <si>
    <t>FLEXIBLE CONDUIT 20MM TYPE EW-PA-M20/P16 (50M PER</t>
  </si>
  <si>
    <t>GRN203941</t>
  </si>
  <si>
    <t>GRN203789</t>
  </si>
  <si>
    <t>PO149844</t>
  </si>
  <si>
    <t>GRN203641</t>
  </si>
  <si>
    <t>PO149098</t>
  </si>
  <si>
    <t>GRN203635</t>
  </si>
  <si>
    <t>PO148899</t>
  </si>
  <si>
    <t>M12 MALE CONNECTOR STRAIGHT WITH CABLE PUR-OB 4X0.</t>
  </si>
  <si>
    <t>GRN203534</t>
  </si>
  <si>
    <t>M25 LOCKNUT</t>
  </si>
  <si>
    <t>GRN203270</t>
  </si>
  <si>
    <t>PO151107</t>
  </si>
  <si>
    <t>GRN200603</t>
  </si>
  <si>
    <t>PO147490</t>
  </si>
  <si>
    <t>12MM SPLIT CONDUIT - EWT-PA M12/P9 (50M PER ROLL)</t>
  </si>
  <si>
    <t>GRN203269</t>
  </si>
  <si>
    <t>GRN200601</t>
  </si>
  <si>
    <t>FLEXIBLE CONDUIT 16MM TYPE EW-PA-M16/P11 (50M PER</t>
  </si>
  <si>
    <t>GRN203268</t>
  </si>
  <si>
    <t>PO150875</t>
  </si>
  <si>
    <t>25MM CABLE GLAND</t>
  </si>
  <si>
    <t>GRN202781</t>
  </si>
  <si>
    <t>PO149152</t>
  </si>
  <si>
    <t>GRN202780</t>
  </si>
  <si>
    <t>PO149344</t>
  </si>
  <si>
    <t>GRN202779</t>
  </si>
  <si>
    <t>GRN202775</t>
  </si>
  <si>
    <t>PO150950</t>
  </si>
  <si>
    <t>M12 XTREME MALE STRAIGHT/M12 FEMALE 90DEG 5M LONG</t>
  </si>
  <si>
    <t>GRN202473</t>
  </si>
  <si>
    <t>GRN202207</t>
  </si>
  <si>
    <t>PO150521</t>
  </si>
  <si>
    <t>GRN200558</t>
  </si>
  <si>
    <t>GRN202206</t>
  </si>
  <si>
    <t>PO150666</t>
  </si>
  <si>
    <t>GRN202205</t>
  </si>
  <si>
    <t>PO150656</t>
  </si>
  <si>
    <t>M12 MALE A-CODE 5 X 0.75MM 10M</t>
  </si>
  <si>
    <t>11701-3046</t>
  </si>
  <si>
    <t>GRN202169</t>
  </si>
  <si>
    <t>PO149829</t>
  </si>
  <si>
    <t>CABLE M12 FEMALE STRAIGHT 4 POLE OPEN WIRE 20MT</t>
  </si>
  <si>
    <t>GRN202160</t>
  </si>
  <si>
    <t>GRN202154</t>
  </si>
  <si>
    <t>M12 FEMALE 90 DEG 4 POLE WITH OPEN CABLE - 10M LON</t>
  </si>
  <si>
    <t>GRN202153</t>
  </si>
  <si>
    <t>GRN202152</t>
  </si>
  <si>
    <t>POWERFLEX 753 AC DRIVE WITH EMBEDDED I/O 37AMP</t>
  </si>
  <si>
    <t>GRN200549</t>
  </si>
  <si>
    <t>PO150405</t>
  </si>
  <si>
    <t>POWER METER ETHERNET/IP</t>
  </si>
  <si>
    <t>11700-5693</t>
  </si>
  <si>
    <t>GRN200548</t>
  </si>
  <si>
    <t>PO150365</t>
  </si>
  <si>
    <t>KM 4/23 LABEL HOLDER (PACK QTY 1000)</t>
  </si>
  <si>
    <t>GRN202151</t>
  </si>
  <si>
    <t>PO150757</t>
  </si>
  <si>
    <t>M12 DOUBLE VALVE PLUG</t>
  </si>
  <si>
    <t>GRN201957</t>
  </si>
  <si>
    <t>GRN201940</t>
  </si>
  <si>
    <t>PO149728</t>
  </si>
  <si>
    <t>M12 XTREME MALE STRAIGHT/M12 FEMALE 90DEG 10M LONG</t>
  </si>
  <si>
    <t>GRN201910</t>
  </si>
  <si>
    <t>PO150372</t>
  </si>
  <si>
    <t>GRN200543</t>
  </si>
  <si>
    <t>GRN200541</t>
  </si>
  <si>
    <t>PO147774</t>
  </si>
  <si>
    <t>M12 TO M12 LEAD STRAIGHT - 3M LONG</t>
  </si>
  <si>
    <t>GRN201908</t>
  </si>
  <si>
    <t>M12 MALE CONNECTOR STRAIGHT WITH CABLE PUR-OB</t>
  </si>
  <si>
    <t>GRN201906</t>
  </si>
  <si>
    <t>GRN201860</t>
  </si>
  <si>
    <t>PO150459</t>
  </si>
  <si>
    <t>GRN201474</t>
  </si>
  <si>
    <t>PO147597</t>
  </si>
  <si>
    <t>GRN201470</t>
  </si>
  <si>
    <t>GRN201467</t>
  </si>
  <si>
    <t>PO147996</t>
  </si>
  <si>
    <t>GLAND 50MM</t>
  </si>
  <si>
    <t>GRN201447</t>
  </si>
  <si>
    <t>M16 CONDUIT GLAND</t>
  </si>
  <si>
    <t>GRN201409</t>
  </si>
  <si>
    <t>GRN201408</t>
  </si>
  <si>
    <t>GRN201407</t>
  </si>
  <si>
    <t>GRN201402</t>
  </si>
  <si>
    <t>GRN201397</t>
  </si>
  <si>
    <t>GRN201260</t>
  </si>
  <si>
    <t>GRN201205</t>
  </si>
  <si>
    <t>GRN201185</t>
  </si>
  <si>
    <t>PO149136</t>
  </si>
  <si>
    <t>GRN201179</t>
  </si>
  <si>
    <t>GRN201177</t>
  </si>
  <si>
    <t>GRN201030</t>
  </si>
  <si>
    <t>PO148712</t>
  </si>
  <si>
    <t>LATTIX D4420 3-SIDED GANTRY 6085 X 5800 WITH</t>
  </si>
  <si>
    <t>GRN200505</t>
  </si>
  <si>
    <t>PO142304</t>
  </si>
  <si>
    <t>VISY ACCR &amp; ANPR ELECTRICAL HARDWARE</t>
  </si>
  <si>
    <t>GRN200504</t>
  </si>
  <si>
    <t>FLEXIBLE CONDUIT 40MM (25M PER ROLL) TYPE EW-PA/ E</t>
  </si>
  <si>
    <t>GRN201029</t>
  </si>
  <si>
    <t>PO150284</t>
  </si>
  <si>
    <t>GRN201027</t>
  </si>
  <si>
    <t>GRN201025</t>
  </si>
  <si>
    <t>PO149277</t>
  </si>
  <si>
    <t>M12 TO M12 CAN BUS CABLE 10M</t>
  </si>
  <si>
    <t>GRN200902</t>
  </si>
  <si>
    <t>PO147768</t>
  </si>
  <si>
    <t>GRN200693</t>
  </si>
  <si>
    <t>GRN200690</t>
  </si>
  <si>
    <t>GRN200670</t>
  </si>
  <si>
    <t>PO150121</t>
  </si>
  <si>
    <t>GRN200600</t>
  </si>
  <si>
    <t>PO149713</t>
  </si>
  <si>
    <t>Raw-Mat Surcharge - Inv.510236562-11/10/23- LINE 2</t>
  </si>
  <si>
    <t>GRN200574</t>
  </si>
  <si>
    <t>PO145216</t>
  </si>
  <si>
    <t>GRN200347</t>
  </si>
  <si>
    <t>PO149586</t>
  </si>
  <si>
    <t>SVS ECO VALVE PLUG FORM A 18MM 230V</t>
  </si>
  <si>
    <t>GRN200072</t>
  </si>
  <si>
    <t>PO149545</t>
  </si>
  <si>
    <t>GRN199838</t>
  </si>
  <si>
    <t>GRN199837</t>
  </si>
  <si>
    <t>PO148452</t>
  </si>
  <si>
    <t>GRN199460</t>
  </si>
  <si>
    <t>PO148732</t>
  </si>
  <si>
    <t>M50 LOCKNUT</t>
  </si>
  <si>
    <t>GRN199359</t>
  </si>
  <si>
    <t>GRN199305</t>
  </si>
  <si>
    <t>GRN199202</t>
  </si>
  <si>
    <t>PO149257</t>
  </si>
  <si>
    <t>GRN199198</t>
  </si>
  <si>
    <t>M12 XTREME MALE STRAIGHT/M12 FEMALE 90DEG  PUR-OB</t>
  </si>
  <si>
    <t>GRN199197</t>
  </si>
  <si>
    <t>GRN199180</t>
  </si>
  <si>
    <t>GRN199169</t>
  </si>
  <si>
    <t>CLAMP CONDUIT 36MM</t>
  </si>
  <si>
    <t>11700-5395</t>
  </si>
  <si>
    <t>GRN199151</t>
  </si>
  <si>
    <t>PO146755</t>
  </si>
  <si>
    <t>GRN198849</t>
  </si>
  <si>
    <t>GRN198641</t>
  </si>
  <si>
    <t>PO148969</t>
  </si>
  <si>
    <t>Mat SUR Charge - INV 510232910</t>
  </si>
  <si>
    <t>GRN198469</t>
  </si>
  <si>
    <t>PO140207</t>
  </si>
  <si>
    <t>Freight</t>
  </si>
  <si>
    <t>GRN198466</t>
  </si>
  <si>
    <t>PO143517</t>
  </si>
  <si>
    <t>GRN198065</t>
  </si>
  <si>
    <t>PO148341</t>
  </si>
  <si>
    <t>freight inwards for all items (Lines 10 to 100)</t>
  </si>
  <si>
    <t>GRN197825</t>
  </si>
  <si>
    <t>GRN197687</t>
  </si>
  <si>
    <t>GRN197684</t>
  </si>
  <si>
    <t>PO149186</t>
  </si>
  <si>
    <t>GRN197670</t>
  </si>
  <si>
    <t>GRN197664</t>
  </si>
  <si>
    <t>50MM FLEXIBLE CONDUIT (25M PER ROLL)</t>
  </si>
  <si>
    <t>GRN197600</t>
  </si>
  <si>
    <t>PO148342</t>
  </si>
  <si>
    <t>GRN197581</t>
  </si>
  <si>
    <t>GRN197534</t>
  </si>
  <si>
    <t>GRN197525</t>
  </si>
  <si>
    <t>M12 0 DEG CODING PLUG JUMPER PINS 1-4</t>
  </si>
  <si>
    <t>GRN197420</t>
  </si>
  <si>
    <t>Raw-Mat.Surcharge 9% - Lines 1&amp;2 - Inv.9001486391</t>
  </si>
  <si>
    <t>GRN197388</t>
  </si>
  <si>
    <t>PO142365</t>
  </si>
  <si>
    <t>7/8TH MALE WITH CABLE 10M, 5X1.5MM</t>
  </si>
  <si>
    <t>11701-3307</t>
  </si>
  <si>
    <t>GRN197240</t>
  </si>
  <si>
    <t>GRN197050</t>
  </si>
  <si>
    <t>GRN196890</t>
  </si>
  <si>
    <t>CABLE ENTRY GROMMET 4MM - 5MM - KDT/X 04</t>
  </si>
  <si>
    <t>GRN196756</t>
  </si>
  <si>
    <t>GRN200048</t>
  </si>
  <si>
    <t>PO140931</t>
  </si>
  <si>
    <t>SVS ECO VALVE PLUG FORM A 18mm 230V</t>
  </si>
  <si>
    <t>GRN196754</t>
  </si>
  <si>
    <t>GRN196753</t>
  </si>
  <si>
    <t>PO148529</t>
  </si>
  <si>
    <t>M20 CONDUIT GLAND TYPE VG M20-K</t>
  </si>
  <si>
    <t>GRN196752</t>
  </si>
  <si>
    <t>GRN196664</t>
  </si>
  <si>
    <t>GRN196659</t>
  </si>
  <si>
    <t>PO142557</t>
  </si>
  <si>
    <t>GRN196634</t>
  </si>
  <si>
    <t>PO140211</t>
  </si>
  <si>
    <t>GRN196633</t>
  </si>
  <si>
    <t>M12 EXTREAME MALE/MSUD VALVE PLUG FORM A 18mm 1.5M</t>
  </si>
  <si>
    <t>GRN196632</t>
  </si>
  <si>
    <t>PO143513</t>
  </si>
  <si>
    <t>GRN196370</t>
  </si>
  <si>
    <t>Raw-Mat.Surcharge-Inv.510233383_26/07/23</t>
  </si>
  <si>
    <t>GRN196349</t>
  </si>
  <si>
    <t>PO143518</t>
  </si>
  <si>
    <t>Raw Material Surcharge</t>
  </si>
  <si>
    <t>GRN196347</t>
  </si>
  <si>
    <t>PO143520</t>
  </si>
  <si>
    <t>Raw-Mat.Surcharge 9% - LINE 15&amp;17 - Inv.9001325224</t>
  </si>
  <si>
    <t>GRN196336</t>
  </si>
  <si>
    <t>PO142861</t>
  </si>
  <si>
    <t>GRN196311</t>
  </si>
  <si>
    <t>GRN196254</t>
  </si>
  <si>
    <t>GRN196183</t>
  </si>
  <si>
    <t>GRN200391</t>
  </si>
  <si>
    <t>GRN196162</t>
  </si>
  <si>
    <t>GRN196149</t>
  </si>
  <si>
    <t>ST 25-PIN D-SUB RIBBON CABLE WITH 3 CONNECTORS</t>
  </si>
  <si>
    <t>11701-2866</t>
  </si>
  <si>
    <t>GRN200388</t>
  </si>
  <si>
    <t>GRN196142</t>
  </si>
  <si>
    <t>GRN195923</t>
  </si>
  <si>
    <t>PO148178</t>
  </si>
  <si>
    <t>M12 MALE 0° A-COD. SCREW TERMINAL 8-POL., MAX. 0.5</t>
  </si>
  <si>
    <t>11701-3336</t>
  </si>
  <si>
    <t>GRN195706</t>
  </si>
  <si>
    <t>GRN195640</t>
  </si>
  <si>
    <t>PO148930</t>
  </si>
  <si>
    <t>BEDDRIJVEN Scan Drive Germany x3</t>
  </si>
  <si>
    <t>GRN196976</t>
  </si>
  <si>
    <t>PO139219</t>
  </si>
  <si>
    <t>M12 FEMALE CONNECTOR STRAIGHT + CABLE 5-POLE 1.5M</t>
  </si>
  <si>
    <t>GRN195552</t>
  </si>
  <si>
    <t>GRN195488</t>
  </si>
  <si>
    <t>GRN195484</t>
  </si>
  <si>
    <t>GRN200367</t>
  </si>
  <si>
    <t>GRN195483</t>
  </si>
  <si>
    <t>GRN195466</t>
  </si>
  <si>
    <t>GRN195464</t>
  </si>
  <si>
    <t>PO145752</t>
  </si>
  <si>
    <t>GRN195463</t>
  </si>
  <si>
    <t>GRN200356</t>
  </si>
  <si>
    <t>GRN195156</t>
  </si>
  <si>
    <t>PO146850</t>
  </si>
  <si>
    <t>M12 EXTREAME MALE/MSUD VALVE PLUG FORM A 18MM PUR</t>
  </si>
  <si>
    <t>GRN194955</t>
  </si>
  <si>
    <t>PO143508</t>
  </si>
  <si>
    <t>GRN194553</t>
  </si>
  <si>
    <t>M12 FEMALE 0° A-COD. WITH CABLE PUR 8X0.34 BK UL/C</t>
  </si>
  <si>
    <t>11701-3337</t>
  </si>
  <si>
    <t>GRN194498</t>
  </si>
  <si>
    <t>Raw-Mat.Surcharge 9% - Lines 1&amp;2 - Inv.9001395676</t>
  </si>
  <si>
    <t>GRN194457</t>
  </si>
  <si>
    <t>GRN200346</t>
  </si>
  <si>
    <t>70MM GASKET</t>
  </si>
  <si>
    <t>GRN194440</t>
  </si>
  <si>
    <t>GRN194143</t>
  </si>
  <si>
    <t>PO143512</t>
  </si>
  <si>
    <t>GRN193928</t>
  </si>
  <si>
    <t>GRN193873</t>
  </si>
  <si>
    <t>PO147325</t>
  </si>
  <si>
    <t>GRN193872</t>
  </si>
  <si>
    <t>GRN193861</t>
  </si>
  <si>
    <t>GRN193860</t>
  </si>
  <si>
    <t>freight inwards charged per delivery date</t>
  </si>
  <si>
    <t>GRN193686</t>
  </si>
  <si>
    <t>Raw-Mat.Surcharge 9% - LINE 2 - Inv.9001325223</t>
  </si>
  <si>
    <t>GRN193649</t>
  </si>
  <si>
    <t>PO144887</t>
  </si>
  <si>
    <t>GRN193633</t>
  </si>
  <si>
    <t>GRN193632</t>
  </si>
  <si>
    <t>Raw-Mat.Surcharge 9% - Lines 1&amp;2 - Inv.9001297449</t>
  </si>
  <si>
    <t>GRN193566</t>
  </si>
  <si>
    <t>GRN200330</t>
  </si>
  <si>
    <t>GRN193563</t>
  </si>
  <si>
    <t>PO146592</t>
  </si>
  <si>
    <t>GRN200326</t>
  </si>
  <si>
    <t>GRN193555</t>
  </si>
  <si>
    <t>KTN 5/23 MARKER SLEEVE (PACK QTY 1000)</t>
  </si>
  <si>
    <t>GRN193535</t>
  </si>
  <si>
    <t>PO147167</t>
  </si>
  <si>
    <t>GRN200322</t>
  </si>
  <si>
    <t>PO149389</t>
  </si>
  <si>
    <t>Raw-Mat.Surcharge - Inv.9001349921</t>
  </si>
  <si>
    <t>GRN193521</t>
  </si>
  <si>
    <t>PO142032</t>
  </si>
  <si>
    <t>GRN193447</t>
  </si>
  <si>
    <t>GRN193397</t>
  </si>
  <si>
    <t>PO147681</t>
  </si>
  <si>
    <t>GRN193197</t>
  </si>
  <si>
    <t>GRN200317</t>
  </si>
  <si>
    <t>GRN198971</t>
  </si>
  <si>
    <t>GRN193034</t>
  </si>
  <si>
    <t>PO146960</t>
  </si>
  <si>
    <t>GRN198970</t>
  </si>
  <si>
    <t>CONFIGURED 40KVA UPS SYSTEM WITH BATTERY PACK</t>
  </si>
  <si>
    <t>GRN200311</t>
  </si>
  <si>
    <t>PO143816</t>
  </si>
  <si>
    <t>GRN192982</t>
  </si>
  <si>
    <t>PO143514</t>
  </si>
  <si>
    <t>ENCODER ROTARY R35I-4000/3-3/8+-LD/VO-5V-1-R-SH-M</t>
  </si>
  <si>
    <t>11700-2321</t>
  </si>
  <si>
    <t>GRN200309</t>
  </si>
  <si>
    <t>PO149965</t>
  </si>
  <si>
    <t>JUNCTION ASSEMBLY 150UHD</t>
  </si>
  <si>
    <t>11700-6770</t>
  </si>
  <si>
    <t>GRN200308</t>
  </si>
  <si>
    <t>PO150013</t>
  </si>
  <si>
    <t>GRN200306</t>
  </si>
  <si>
    <t>GRN192981</t>
  </si>
  <si>
    <t>M12 0 DEG CODING PLUG JUMPER PINS 1-4 MURR ELEKTRO</t>
  </si>
  <si>
    <t>GRN192979</t>
  </si>
  <si>
    <t>GRN192976</t>
  </si>
  <si>
    <t>GRN200301</t>
  </si>
  <si>
    <t>GRN192973</t>
  </si>
  <si>
    <t>GRN200297</t>
  </si>
  <si>
    <t>GRN192970</t>
  </si>
  <si>
    <t>GRN192968</t>
  </si>
  <si>
    <t>FILTER AIR FOR 15KW 1PH GENERATOR</t>
  </si>
  <si>
    <t>11540-0461</t>
  </si>
  <si>
    <t>GRN200294</t>
  </si>
  <si>
    <t>PO150299</t>
  </si>
  <si>
    <t>GRN192956</t>
  </si>
  <si>
    <t>GRN192954</t>
  </si>
  <si>
    <t>M16 CONDUIT GLAND (pack of 50)</t>
  </si>
  <si>
    <t>GRN192953</t>
  </si>
  <si>
    <t>PO147479</t>
  </si>
  <si>
    <t>GRN200288</t>
  </si>
  <si>
    <t>GRN200285</t>
  </si>
  <si>
    <t>GRN200284</t>
  </si>
  <si>
    <t>GRN192950</t>
  </si>
  <si>
    <t>M12 FEMALE STRAIGHT WITH CABLE 4X0.34 - 5M LONG</t>
  </si>
  <si>
    <t>GRN192948</t>
  </si>
  <si>
    <t>GRN192936</t>
  </si>
  <si>
    <t>GRN192545</t>
  </si>
  <si>
    <t>GRN192528</t>
  </si>
  <si>
    <t>GRN200276</t>
  </si>
  <si>
    <t>PO144580</t>
  </si>
  <si>
    <t>GRN200274</t>
  </si>
  <si>
    <t>PO140456</t>
  </si>
  <si>
    <t>M12 TO NO PLUG LEAD - 3M LONG</t>
  </si>
  <si>
    <t>GRN192461</t>
  </si>
  <si>
    <t>GRN192460</t>
  </si>
  <si>
    <t>20MM CLIP</t>
  </si>
  <si>
    <t>GRN192458</t>
  </si>
  <si>
    <t>M12 MALE STRAIGHT TO CABLE 4 CORE - 20M LONG MURR</t>
  </si>
  <si>
    <t>GRN192456</t>
  </si>
  <si>
    <t>GRN192447</t>
  </si>
  <si>
    <t>GRN192446</t>
  </si>
  <si>
    <t>GRN192435</t>
  </si>
  <si>
    <t>GRN200266</t>
  </si>
  <si>
    <t>GRN200265</t>
  </si>
  <si>
    <t>PO138818</t>
  </si>
  <si>
    <t>GRN192048</t>
  </si>
  <si>
    <t>GRN192026</t>
  </si>
  <si>
    <t>GRN191952</t>
  </si>
  <si>
    <t>PO144315</t>
  </si>
  <si>
    <t>GRN191951</t>
  </si>
  <si>
    <t>GRN191824</t>
  </si>
  <si>
    <t>GRN191763</t>
  </si>
  <si>
    <t>GRN191669</t>
  </si>
  <si>
    <t>GRN191667</t>
  </si>
  <si>
    <t>GRN191664</t>
  </si>
  <si>
    <t>PO142862</t>
  </si>
  <si>
    <t>GRN191460</t>
  </si>
  <si>
    <t>KDL/H CABLE ENTRY SYSTEM - KDL/H 24/12</t>
  </si>
  <si>
    <t>GRN191424</t>
  </si>
  <si>
    <t>PO147010</t>
  </si>
  <si>
    <t>M12 FEMALE 90 DEG 4 POLE WITH OPEN CABLE 10M</t>
  </si>
  <si>
    <t>GRN191347</t>
  </si>
  <si>
    <t>GRN191346</t>
  </si>
  <si>
    <t>CABLE ENTRY GROMMET 10MM -11MM - KDT/X 10</t>
  </si>
  <si>
    <t>GRN191344</t>
  </si>
  <si>
    <t>GRN189752</t>
  </si>
  <si>
    <t>PO139128</t>
  </si>
  <si>
    <t>CABLE M12-8M SHIELED FLYING LEADS 1.5M</t>
  </si>
  <si>
    <t>11701-3723</t>
  </si>
  <si>
    <t>GRN200238</t>
  </si>
  <si>
    <t>PO150387</t>
  </si>
  <si>
    <t>GRN191111</t>
  </si>
  <si>
    <t>GRN190911</t>
  </si>
  <si>
    <t>GRN190743</t>
  </si>
  <si>
    <t>GRN190741</t>
  </si>
  <si>
    <t>GRN200231</t>
  </si>
  <si>
    <t>GRN190737</t>
  </si>
  <si>
    <t>PO143519</t>
  </si>
  <si>
    <t>GRN190736</t>
  </si>
  <si>
    <t>PO145628</t>
  </si>
  <si>
    <t>GRN190734</t>
  </si>
  <si>
    <t>PO144316</t>
  </si>
  <si>
    <t>GRN200224</t>
  </si>
  <si>
    <t>GRN200208</t>
  </si>
  <si>
    <t>PO145785</t>
  </si>
  <si>
    <t>GRN190713</t>
  </si>
  <si>
    <t>GRN190611</t>
  </si>
  <si>
    <t>GRN190594</t>
  </si>
  <si>
    <t>GRN190574</t>
  </si>
  <si>
    <t>GRN190571</t>
  </si>
  <si>
    <t>Material Surcharge</t>
  </si>
  <si>
    <t>GRN190029</t>
  </si>
  <si>
    <t>GRN190018</t>
  </si>
  <si>
    <t>GRN189993</t>
  </si>
  <si>
    <t>GRN189794</t>
  </si>
  <si>
    <t>SP PCB CONTROL BOARD CHILLER</t>
  </si>
  <si>
    <t>11701-3368</t>
  </si>
  <si>
    <t>GRN200185</t>
  </si>
  <si>
    <t>LASER ALIGNMENT PLATE ASSY</t>
  </si>
  <si>
    <t>332-1463-1</t>
  </si>
  <si>
    <t>GRN200183</t>
  </si>
  <si>
    <t>PO144993</t>
  </si>
  <si>
    <t>AIR FILTER CHILLER</t>
  </si>
  <si>
    <t>11540-0331</t>
  </si>
  <si>
    <t>GRN200182</t>
  </si>
  <si>
    <t>PO150288</t>
  </si>
  <si>
    <t>GRN189787</t>
  </si>
  <si>
    <t>PO146131</t>
  </si>
  <si>
    <t>GRN189591</t>
  </si>
  <si>
    <t>PO146696</t>
  </si>
  <si>
    <t>M12 XTREME MALE STRAIGHT/M12 FEMALE 90DEG 3M LONG</t>
  </si>
  <si>
    <t>GRN189582</t>
  </si>
  <si>
    <t>GRN189580</t>
  </si>
  <si>
    <t>GRN189411</t>
  </si>
  <si>
    <t>16MM CLIP</t>
  </si>
  <si>
    <t>GRN189400</t>
  </si>
  <si>
    <t>GRN189399</t>
  </si>
  <si>
    <t>Material Charge</t>
  </si>
  <si>
    <t>GRN189398</t>
  </si>
  <si>
    <t>GRN189397</t>
  </si>
  <si>
    <t>PO141902</t>
  </si>
  <si>
    <t>GRN189396</t>
  </si>
  <si>
    <t>PO141078</t>
  </si>
  <si>
    <t>GRN200167</t>
  </si>
  <si>
    <t>PO145595</t>
  </si>
  <si>
    <t>Material Surchage</t>
  </si>
  <si>
    <t>GRN189395</t>
  </si>
  <si>
    <t>GRN189394</t>
  </si>
  <si>
    <t>GRN189391</t>
  </si>
  <si>
    <t>PO143533</t>
  </si>
  <si>
    <t>GRN200163</t>
  </si>
  <si>
    <t>Material surchage</t>
  </si>
  <si>
    <t>GRN189344</t>
  </si>
  <si>
    <t>PO141674</t>
  </si>
  <si>
    <t>freight inwards - Material Sucharge</t>
  </si>
  <si>
    <t>GRN189262</t>
  </si>
  <si>
    <t>Raw material surcharge</t>
  </si>
  <si>
    <t>GRN189222</t>
  </si>
  <si>
    <t>GRN189034</t>
  </si>
  <si>
    <t>GRN189028</t>
  </si>
  <si>
    <t>PO145926</t>
  </si>
  <si>
    <t>GRN189027</t>
  </si>
  <si>
    <t>RAW SURCHARGE</t>
  </si>
  <si>
    <t>GRN188975</t>
  </si>
  <si>
    <t>GRN200149</t>
  </si>
  <si>
    <t>GRN188875</t>
  </si>
  <si>
    <t>PO144164</t>
  </si>
  <si>
    <t>GRN188867</t>
  </si>
  <si>
    <t>GRN188623</t>
  </si>
  <si>
    <t>GRN188621</t>
  </si>
  <si>
    <t>GRN200144</t>
  </si>
  <si>
    <t>PO148983</t>
  </si>
  <si>
    <t>TOWER LIGHT RED/YELLOW FLASHING INDICATOR 12-30VDC</t>
  </si>
  <si>
    <t>GRN200142</t>
  </si>
  <si>
    <t>GRN188615</t>
  </si>
  <si>
    <t>GRN188437</t>
  </si>
  <si>
    <t>CABLE ENTRY PLATE METAL TYPE 149 (149 X 339MM)</t>
  </si>
  <si>
    <t>GRN188153</t>
  </si>
  <si>
    <t>GRN200138</t>
  </si>
  <si>
    <t>GRN200137</t>
  </si>
  <si>
    <t>PO147851</t>
  </si>
  <si>
    <t>GRN200136</t>
  </si>
  <si>
    <t>GRN200135</t>
  </si>
  <si>
    <t>KEYSWITCH 2-POS LEFT REMOVAL MAINTAINED METAL</t>
  </si>
  <si>
    <t>GRN200134</t>
  </si>
  <si>
    <t>PO149584</t>
  </si>
  <si>
    <t>GRN188110</t>
  </si>
  <si>
    <t>M12 FEMALE 0 DEG A-CODE CABLE 3M MURR ELEKTRONIK 7</t>
  </si>
  <si>
    <t>GRN188109</t>
  </si>
  <si>
    <t>GRN187953</t>
  </si>
  <si>
    <t>CLAMP CONDUIT 36MM (UH-S M40/P36 stable holder)</t>
  </si>
  <si>
    <t>GRN187950</t>
  </si>
  <si>
    <t>M12 ROUND PLUG MALE STRAIGHT CONNECTOR 10M BLACK</t>
  </si>
  <si>
    <t>GRN187947</t>
  </si>
  <si>
    <t>GRN187946</t>
  </si>
  <si>
    <t>AIR FILTER OUTER - JCB</t>
  </si>
  <si>
    <t>GRN200116</t>
  </si>
  <si>
    <t>PO150050</t>
  </si>
  <si>
    <t>GRN200113</t>
  </si>
  <si>
    <t>PO148615</t>
  </si>
  <si>
    <t>GRN187939</t>
  </si>
  <si>
    <t>GRN187886</t>
  </si>
  <si>
    <t>GRN187632</t>
  </si>
  <si>
    <t>GRN187630</t>
  </si>
  <si>
    <t>5 PORT USB 3.0 EXTERNAL MULTI CARD READER</t>
  </si>
  <si>
    <t>GRN200100</t>
  </si>
  <si>
    <t>GRN187622</t>
  </si>
  <si>
    <t>freight inwards againd invoice 510228754 18/04</t>
  </si>
  <si>
    <t>GRN187586</t>
  </si>
  <si>
    <t>GRN200095</t>
  </si>
  <si>
    <t>GRN187431</t>
  </si>
  <si>
    <t>GRN187418</t>
  </si>
  <si>
    <t>FLEXIBLE CONDUIT 32MM TYPE EW-PA-M32/P29 (25M PER</t>
  </si>
  <si>
    <t>GRN187325</t>
  </si>
  <si>
    <t>GRN187323</t>
  </si>
  <si>
    <t>GRN187255</t>
  </si>
  <si>
    <t>GRN187119</t>
  </si>
  <si>
    <t>GRN187117</t>
  </si>
  <si>
    <t>PO143511</t>
  </si>
  <si>
    <t>GRN187115</t>
  </si>
  <si>
    <t>M12 MALE FLANGE PLUG A CODED REAR MOUNT 0.2M LONG</t>
  </si>
  <si>
    <t>GRN187114</t>
  </si>
  <si>
    <t>GRN200082</t>
  </si>
  <si>
    <t>GRN200081</t>
  </si>
  <si>
    <t>GRN187113</t>
  </si>
  <si>
    <t>GRN187041</t>
  </si>
  <si>
    <t>GRN186964</t>
  </si>
  <si>
    <t>GRN186950</t>
  </si>
  <si>
    <t>GRN186939</t>
  </si>
  <si>
    <t>GRN186935</t>
  </si>
  <si>
    <t>GRN186866</t>
  </si>
  <si>
    <t>GRN186865</t>
  </si>
  <si>
    <t>GRN186862</t>
  </si>
  <si>
    <t>GRN186822</t>
  </si>
  <si>
    <t>GRN200064</t>
  </si>
  <si>
    <t>PO149117</t>
  </si>
  <si>
    <t>GRN186727</t>
  </si>
  <si>
    <t>GRN186630</t>
  </si>
  <si>
    <t>LASER SCANNER 190 DEG  1-40M OBJ DETECTOR</t>
  </si>
  <si>
    <t>11700-1538</t>
  </si>
  <si>
    <t>GRN200061</t>
  </si>
  <si>
    <t>PO145260</t>
  </si>
  <si>
    <t>GRN200060</t>
  </si>
  <si>
    <t>GRN200059</t>
  </si>
  <si>
    <t>PO144778</t>
  </si>
  <si>
    <t>GRN200058</t>
  </si>
  <si>
    <t>PO149358</t>
  </si>
  <si>
    <t>GRN200057</t>
  </si>
  <si>
    <t>GRN200056</t>
  </si>
  <si>
    <t>GRN200055</t>
  </si>
  <si>
    <t>GRN186612</t>
  </si>
  <si>
    <t>Raw-Mat.Surcharge - LINE 10000</t>
  </si>
  <si>
    <t>GRN186602</t>
  </si>
  <si>
    <t>PO144733</t>
  </si>
  <si>
    <t>Manchester M34 3SW</t>
  </si>
  <si>
    <t>VERTICAL DETECTOR BOX END PLATE</t>
  </si>
  <si>
    <t>361-1020-1</t>
  </si>
  <si>
    <t>GRN204336</t>
  </si>
  <si>
    <t>PO143621</t>
  </si>
  <si>
    <t>Manchester Precision Engineering</t>
  </si>
  <si>
    <t>S026947</t>
  </si>
  <si>
    <t>GRN197216</t>
  </si>
  <si>
    <t>GRN197215</t>
  </si>
  <si>
    <t>GRN186487</t>
  </si>
  <si>
    <t>GRN186284</t>
  </si>
  <si>
    <t>GRN200036</t>
  </si>
  <si>
    <t>PO149919</t>
  </si>
  <si>
    <t>GRN200035</t>
  </si>
  <si>
    <t>PO150133</t>
  </si>
  <si>
    <t>GRN200034</t>
  </si>
  <si>
    <t>PO150135</t>
  </si>
  <si>
    <t>GRN200033</t>
  </si>
  <si>
    <t>PO150136</t>
  </si>
  <si>
    <t>GRN200032</t>
  </si>
  <si>
    <t>PO149918</t>
  </si>
  <si>
    <t>GRN200030</t>
  </si>
  <si>
    <t>PO150132</t>
  </si>
  <si>
    <t>GRN200029</t>
  </si>
  <si>
    <t>PO143192</t>
  </si>
  <si>
    <t>GRN186225</t>
  </si>
  <si>
    <t>PO140601</t>
  </si>
  <si>
    <t>GRN186182</t>
  </si>
  <si>
    <t>GRN186171</t>
  </si>
  <si>
    <t>GRN200010</t>
  </si>
  <si>
    <t>GRN200009</t>
  </si>
  <si>
    <t>PO143148</t>
  </si>
  <si>
    <t>GRN186015</t>
  </si>
  <si>
    <t>PO143658</t>
  </si>
  <si>
    <t>GRN186014</t>
  </si>
  <si>
    <t>M12 FEMALE FLANGE PLUG A CODED REAR MOUNT 0.2M LG</t>
  </si>
  <si>
    <t>GRN185997</t>
  </si>
  <si>
    <t>GRN185996</t>
  </si>
  <si>
    <t>GRN185992</t>
  </si>
  <si>
    <t>GRN185990</t>
  </si>
  <si>
    <t>GRN185965</t>
  </si>
  <si>
    <t>PO143716</t>
  </si>
  <si>
    <t>GRN185843</t>
  </si>
  <si>
    <t>GRN185813</t>
  </si>
  <si>
    <t>GRN185811</t>
  </si>
  <si>
    <t>GRN185640</t>
  </si>
  <si>
    <t>GRN185638</t>
  </si>
  <si>
    <t>LEXIBLE CONDUIT 32MM TYPE EW-PA-M32/P29 (25M PER R</t>
  </si>
  <si>
    <t>GRN185636</t>
  </si>
  <si>
    <t>GRN185627</t>
  </si>
  <si>
    <t>GRN185626</t>
  </si>
  <si>
    <t>GRN185624</t>
  </si>
  <si>
    <t>GRN185615</t>
  </si>
  <si>
    <t>GRN185445</t>
  </si>
  <si>
    <t>PO144515</t>
  </si>
  <si>
    <t>freight inwards ( Raw-Mat. Surcharge</t>
  </si>
  <si>
    <t>GRN185431</t>
  </si>
  <si>
    <t>GRN185430</t>
  </si>
  <si>
    <t>PO143739</t>
  </si>
  <si>
    <t>GRN185005</t>
  </si>
  <si>
    <t>M12 MALE 0 DEG A-CODE WITH CABLE - 20M LONG</t>
  </si>
  <si>
    <t>GRN184968</t>
  </si>
  <si>
    <t>GRN184957</t>
  </si>
  <si>
    <t>PO140232</t>
  </si>
  <si>
    <t>GRN184956</t>
  </si>
  <si>
    <t>GRN184909</t>
  </si>
  <si>
    <t>GRN184596</t>
  </si>
  <si>
    <t>GRN199973</t>
  </si>
  <si>
    <t>GRN184593</t>
  </si>
  <si>
    <t>GRN184280</t>
  </si>
  <si>
    <t>GRN199968</t>
  </si>
  <si>
    <t>PO148978</t>
  </si>
  <si>
    <t>GRN199966</t>
  </si>
  <si>
    <t>PO148977</t>
  </si>
  <si>
    <t>TOTAL RAW MATERIAL SURCHARGES LINES 1-3</t>
  </si>
  <si>
    <t>GRN184259</t>
  </si>
  <si>
    <t>GRN199961</t>
  </si>
  <si>
    <t>MUIW ANALOG COUPLER COMPONENT</t>
  </si>
  <si>
    <t>11701-2589</t>
  </si>
  <si>
    <t>GRN184258</t>
  </si>
  <si>
    <t>PO143763</t>
  </si>
  <si>
    <t>GRN184249</t>
  </si>
  <si>
    <t>GRN184095</t>
  </si>
  <si>
    <t>GRN183885</t>
  </si>
  <si>
    <t>GRN183884</t>
  </si>
  <si>
    <t>20 MICRON PARTICLE FILTER, 2-5/8" OD X 20" LENGTH,</t>
  </si>
  <si>
    <t>GRN199951</t>
  </si>
  <si>
    <t>PO149607</t>
  </si>
  <si>
    <t>GRN183790</t>
  </si>
  <si>
    <t>PO137979</t>
  </si>
  <si>
    <t>GRN183654</t>
  </si>
  <si>
    <t>M12 TO NO PLUG LEAD 3M</t>
  </si>
  <si>
    <t>GRN183587</t>
  </si>
  <si>
    <t>PO141675</t>
  </si>
  <si>
    <t>GRN183584</t>
  </si>
  <si>
    <t>CABLE RF FLEX 9 SMA, MALE TO MALE 20 GHZ 14</t>
  </si>
  <si>
    <t>11701-3638</t>
  </si>
  <si>
    <t>GRN199944</t>
  </si>
  <si>
    <t>PO149561</t>
  </si>
  <si>
    <t>GRN183583</t>
  </si>
  <si>
    <t>PO144227</t>
  </si>
  <si>
    <t>GRN183402</t>
  </si>
  <si>
    <t>LEVEL SWITCH ASSEMBLY</t>
  </si>
  <si>
    <t>GRN199940</t>
  </si>
  <si>
    <t>GRN199938</t>
  </si>
  <si>
    <t>PO149739</t>
  </si>
  <si>
    <t>ECONOMY SYNTHETIC PAINT BRUSHES (SET OF 3)</t>
  </si>
  <si>
    <t>GRN199937</t>
  </si>
  <si>
    <t>GRN183399</t>
  </si>
  <si>
    <t>GRN199931</t>
  </si>
  <si>
    <t>GRN199927</t>
  </si>
  <si>
    <t>GRN199924</t>
  </si>
  <si>
    <t>GRN199921</t>
  </si>
  <si>
    <t>GRN199919</t>
  </si>
  <si>
    <t>PO149830</t>
  </si>
  <si>
    <t>GRN199918</t>
  </si>
  <si>
    <t>PO149853</t>
  </si>
  <si>
    <t>GRN199917</t>
  </si>
  <si>
    <t>GRN199916</t>
  </si>
  <si>
    <t>PO149854</t>
  </si>
  <si>
    <t>GRN199914</t>
  </si>
  <si>
    <t>GRN183398</t>
  </si>
  <si>
    <t>PO141677</t>
  </si>
  <si>
    <t>GRN183385</t>
  </si>
  <si>
    <t>M12 TO 7/8ths POWER CABLE - 10M LONG</t>
  </si>
  <si>
    <t>GRN183306</t>
  </si>
  <si>
    <t>GRN199904</t>
  </si>
  <si>
    <t>CABLE ENTRY GROMMET 9MM - 10MM - KDT/X 09</t>
  </si>
  <si>
    <t>GRN183305</t>
  </si>
  <si>
    <t>GRN183303</t>
  </si>
  <si>
    <t>GRN183297</t>
  </si>
  <si>
    <t>GRN199895</t>
  </si>
  <si>
    <t>PO148909</t>
  </si>
  <si>
    <t>GRN199894</t>
  </si>
  <si>
    <t>GRN199893</t>
  </si>
  <si>
    <t>PO149290</t>
  </si>
  <si>
    <t>GRN199888</t>
  </si>
  <si>
    <t>PO150191</t>
  </si>
  <si>
    <t>GRN199880</t>
  </si>
  <si>
    <t>GRN183289</t>
  </si>
  <si>
    <t>GRN183268</t>
  </si>
  <si>
    <t>GRN183209</t>
  </si>
  <si>
    <t>GRN183206</t>
  </si>
  <si>
    <t>GRN183093</t>
  </si>
  <si>
    <t>GRN183083</t>
  </si>
  <si>
    <t>GRN183073</t>
  </si>
  <si>
    <t>TOP VIEW LINAC - STAINLESS STEEL ARRAY BOX - DV60</t>
  </si>
  <si>
    <t>361-1212-1</t>
  </si>
  <si>
    <t>GRN199863</t>
  </si>
  <si>
    <t>PO144007</t>
  </si>
  <si>
    <t>GRN183064</t>
  </si>
  <si>
    <t>M12 MALE 0 DEG D CODE TO RJ45 0 DEG 25M CABLE</t>
  </si>
  <si>
    <t>GRN183039</t>
  </si>
  <si>
    <t>PO143257</t>
  </si>
  <si>
    <t>GRN182850</t>
  </si>
  <si>
    <t>GRN182749</t>
  </si>
  <si>
    <t>GRN182728</t>
  </si>
  <si>
    <t>PO141242</t>
  </si>
  <si>
    <t>GRN182648</t>
  </si>
  <si>
    <t>GRN199849</t>
  </si>
  <si>
    <t>AB POINT I/O MODULE WITH 8 CONFIGURABLE 24V DC POI</t>
  </si>
  <si>
    <t>11700-5551</t>
  </si>
  <si>
    <t>GRN199848</t>
  </si>
  <si>
    <t>GRN199847</t>
  </si>
  <si>
    <t>GRN199846</t>
  </si>
  <si>
    <t>PO149924</t>
  </si>
  <si>
    <t>GRN199845</t>
  </si>
  <si>
    <t>GRN199844</t>
  </si>
  <si>
    <t>PO143182</t>
  </si>
  <si>
    <t>GRN182647</t>
  </si>
  <si>
    <t>GRN182645</t>
  </si>
  <si>
    <t>PO140237</t>
  </si>
  <si>
    <t>GRN199839</t>
  </si>
  <si>
    <t>GRN182603</t>
  </si>
  <si>
    <t>GRN182549</t>
  </si>
  <si>
    <t>GRN182230</t>
  </si>
  <si>
    <t>PO140523</t>
  </si>
  <si>
    <t>GRN182229</t>
  </si>
  <si>
    <t>GRN182228</t>
  </si>
  <si>
    <t>GRN182227</t>
  </si>
  <si>
    <t>M12 MALE STRAIGHT/M12 FEMALE STRAIGHT PUR-OB 5M</t>
  </si>
  <si>
    <t>GRN182223</t>
  </si>
  <si>
    <t>PO143867</t>
  </si>
  <si>
    <t>GRN182072</t>
  </si>
  <si>
    <t>GRN181898</t>
  </si>
  <si>
    <t>GRN181786</t>
  </si>
  <si>
    <t>GRN181785</t>
  </si>
  <si>
    <t>GRN181595</t>
  </si>
  <si>
    <t>GRN181555</t>
  </si>
  <si>
    <t>GRN181525</t>
  </si>
  <si>
    <t>GRN181524</t>
  </si>
  <si>
    <t>GRN181513</t>
  </si>
  <si>
    <t>GRN181435</t>
  </si>
  <si>
    <t>GRN181433</t>
  </si>
  <si>
    <t>GRN181429</t>
  </si>
  <si>
    <t>PO138583</t>
  </si>
  <si>
    <t>12 DISTRIBUTION BOX WITH PLUG IN CONNECTION M23</t>
  </si>
  <si>
    <t>GRN181416</t>
  </si>
  <si>
    <t>GRN181350</t>
  </si>
  <si>
    <t>GRN181318</t>
  </si>
  <si>
    <t>GRN181194</t>
  </si>
  <si>
    <t>SHIELDED SECURITY CABLE 4 x 18awg LSZH x 100M REEL</t>
  </si>
  <si>
    <t>GRN199801</t>
  </si>
  <si>
    <t>GRN181181</t>
  </si>
  <si>
    <t>GRN181158</t>
  </si>
  <si>
    <t>freight inwards LINES 11-14 AND 19-20</t>
  </si>
  <si>
    <t>GRN181120</t>
  </si>
  <si>
    <t>GRN181116</t>
  </si>
  <si>
    <t>GRN199791</t>
  </si>
  <si>
    <t>GRN199789</t>
  </si>
  <si>
    <t>PO148902</t>
  </si>
  <si>
    <t>GRN181105</t>
  </si>
  <si>
    <t>GRN181085</t>
  </si>
  <si>
    <t>GRN181030</t>
  </si>
  <si>
    <t>GRN181026</t>
  </si>
  <si>
    <t>GRN181024</t>
  </si>
  <si>
    <t>GRN181021</t>
  </si>
  <si>
    <t>GRN181019</t>
  </si>
  <si>
    <t>GRN180964</t>
  </si>
  <si>
    <t>COMPLETE POWER MODULE NXC 30-40</t>
  </si>
  <si>
    <t>GRN199775</t>
  </si>
  <si>
    <t>PO147987</t>
  </si>
  <si>
    <t>GRN180895</t>
  </si>
  <si>
    <t>GRN180889</t>
  </si>
  <si>
    <t>TOTAL RAW MATERIAL SURCHARGES LINES 4-7</t>
  </si>
  <si>
    <t>GRN180869</t>
  </si>
  <si>
    <t>GRN180744</t>
  </si>
  <si>
    <t>GRN180742</t>
  </si>
  <si>
    <t>DIESEL OIL MOBIL DELVAC 1 5W-40 (4 LITRE)</t>
  </si>
  <si>
    <t>GRN199766</t>
  </si>
  <si>
    <t>PO149843</t>
  </si>
  <si>
    <t>GRN180741</t>
  </si>
  <si>
    <t>GRN199764</t>
  </si>
  <si>
    <t>STRAIGHT PLUG REWIREABLE M12 4AMP 4WAY</t>
  </si>
  <si>
    <t>GRN199763</t>
  </si>
  <si>
    <t>GRN199762</t>
  </si>
  <si>
    <t>PCB ASSY TDTX PMT INTERFACE</t>
  </si>
  <si>
    <t>331-2003-1</t>
  </si>
  <si>
    <t>GRN199757</t>
  </si>
  <si>
    <t>PO150088</t>
  </si>
  <si>
    <t>GRN180738</t>
  </si>
  <si>
    <t>GRN180579</t>
  </si>
  <si>
    <t>GRN180458</t>
  </si>
  <si>
    <t>GRN180334</t>
  </si>
  <si>
    <t>GRN199746</t>
  </si>
  <si>
    <t>PO149938</t>
  </si>
  <si>
    <t>GRN180332</t>
  </si>
  <si>
    <t>GRN180262</t>
  </si>
  <si>
    <t>GRN180243</t>
  </si>
  <si>
    <t>GRN180232</t>
  </si>
  <si>
    <t>GRN180231</t>
  </si>
  <si>
    <t>GRN180230</t>
  </si>
  <si>
    <t>GRN180205</t>
  </si>
  <si>
    <t>GRN180203</t>
  </si>
  <si>
    <t>GRN180148</t>
  </si>
  <si>
    <t>GRN180144</t>
  </si>
  <si>
    <t>GRN180143</t>
  </si>
  <si>
    <t>GRN180078</t>
  </si>
  <si>
    <t>GRN179721</t>
  </si>
  <si>
    <t>GRN179529</t>
  </si>
  <si>
    <t>32MM CLAMPING BRACKET</t>
  </si>
  <si>
    <t>GRN179518</t>
  </si>
  <si>
    <t>PO141079</t>
  </si>
  <si>
    <t>MOUNT, BRACKET, WEATHER HOOD, SICK</t>
  </si>
  <si>
    <t>101-00003</t>
  </si>
  <si>
    <t>GRN199722</t>
  </si>
  <si>
    <t>PO149552</t>
  </si>
  <si>
    <t>M-TOP CONDUIT FITTING 90DEG TYPE VW 90 M25-K</t>
  </si>
  <si>
    <t>GRN179517</t>
  </si>
  <si>
    <t>GRN179515</t>
  </si>
  <si>
    <t>GRN179413</t>
  </si>
  <si>
    <t>mat sur charge lines 15-18</t>
  </si>
  <si>
    <t>GRN179398</t>
  </si>
  <si>
    <t>GRN179272</t>
  </si>
  <si>
    <t>M12 FEMALE CONNECTOR STRAIGHT WITH CABLE PVC-JB 5</t>
  </si>
  <si>
    <t>GRN179257</t>
  </si>
  <si>
    <t>GRN179238</t>
  </si>
  <si>
    <t>PO140778</t>
  </si>
  <si>
    <t>GRN179144</t>
  </si>
  <si>
    <t>GRN179024</t>
  </si>
  <si>
    <t>PO140225</t>
  </si>
  <si>
    <t>GRN178975</t>
  </si>
  <si>
    <t>SILAC INTERNAL COLLIMATOR +33/-31.5 DEG</t>
  </si>
  <si>
    <t>11701-3708</t>
  </si>
  <si>
    <t>GRN199707</t>
  </si>
  <si>
    <t>PO149699</t>
  </si>
  <si>
    <t>DUMMY GROMMET - BTK/X</t>
  </si>
  <si>
    <t>GRN178807</t>
  </si>
  <si>
    <t>GRN199702</t>
  </si>
  <si>
    <t>GRN178788</t>
  </si>
  <si>
    <t>FLEXIBLE CONDUIT 16mm  (50M per roll)</t>
  </si>
  <si>
    <t>GRN178787</t>
  </si>
  <si>
    <t>PO138276</t>
  </si>
  <si>
    <t>GRN178739</t>
  </si>
  <si>
    <t>GRN197214</t>
  </si>
  <si>
    <t>GRN178720</t>
  </si>
  <si>
    <t>GRN178693</t>
  </si>
  <si>
    <t>PO140184</t>
  </si>
  <si>
    <t>GRN178671</t>
  </si>
  <si>
    <t>mat sur charge lines 1-4</t>
  </si>
  <si>
    <t>GRN178601</t>
  </si>
  <si>
    <t>GRN178597</t>
  </si>
  <si>
    <t>GRN178469</t>
  </si>
  <si>
    <t>PO141403</t>
  </si>
  <si>
    <t>GRN178426</t>
  </si>
  <si>
    <t>40MM FLEXIBLE CONDUIT (25M PER ROLL)</t>
  </si>
  <si>
    <t>GRN178425</t>
  </si>
  <si>
    <t>PO141610</t>
  </si>
  <si>
    <t>FLANGE CONNECTION 70MM</t>
  </si>
  <si>
    <t>GRN178419</t>
  </si>
  <si>
    <t>GRN178409</t>
  </si>
  <si>
    <t>GRN178407</t>
  </si>
  <si>
    <t>GRN178406</t>
  </si>
  <si>
    <t>CABLE ENTRY GROMMET 7MM - 8MM - KDT/X 07</t>
  </si>
  <si>
    <t>GRN178394</t>
  </si>
  <si>
    <t>GRN178357</t>
  </si>
  <si>
    <t>GRN199676</t>
  </si>
  <si>
    <t>GRN199675</t>
  </si>
  <si>
    <t>STRAIGHT ADAPTOR FOR CONDUIT PMAFIX M20 PMA BVNV-M</t>
  </si>
  <si>
    <t>GRN199673</t>
  </si>
  <si>
    <t>PO148797</t>
  </si>
  <si>
    <t>SVS ECO VALVE PLUG FORM A 18mm 230V
MURR ELEKTRONI</t>
  </si>
  <si>
    <t>GRN178284</t>
  </si>
  <si>
    <t>PO140240</t>
  </si>
  <si>
    <t>GRN199671</t>
  </si>
  <si>
    <t>GRN178283</t>
  </si>
  <si>
    <t>Dudley DY2 8UB</t>
  </si>
  <si>
    <t>ALUMINIUM LOUVRE 550MM X 800MM</t>
  </si>
  <si>
    <t>356-1160-1</t>
  </si>
  <si>
    <t>GRN200365</t>
  </si>
  <si>
    <t>PO147520</t>
  </si>
  <si>
    <t>MIDLAND VENTILATION PRODUCTS LIMITED</t>
  </si>
  <si>
    <t>S026682</t>
  </si>
  <si>
    <t>GRN198995</t>
  </si>
  <si>
    <t>PO143595</t>
  </si>
  <si>
    <t>Power Coating signal with RAL 9003</t>
  </si>
  <si>
    <t>GRN197124</t>
  </si>
  <si>
    <t>PO143594</t>
  </si>
  <si>
    <t>GRN193683</t>
  </si>
  <si>
    <t>PO146288</t>
  </si>
  <si>
    <t>GRN199664</t>
  </si>
  <si>
    <t>Packing and Postage</t>
  </si>
  <si>
    <t>GRN191636</t>
  </si>
  <si>
    <t>PO145324</t>
  </si>
  <si>
    <t>Powder Coating Signal with RAL9003</t>
  </si>
  <si>
    <t>GRN191544</t>
  </si>
  <si>
    <t>GRN191507</t>
  </si>
  <si>
    <t>GRN189217</t>
  </si>
  <si>
    <t>GRN199659</t>
  </si>
  <si>
    <t>GRN189216</t>
  </si>
  <si>
    <t>GRN185547</t>
  </si>
  <si>
    <t>PO142919</t>
  </si>
  <si>
    <t>Dudley DY1 1RB</t>
  </si>
  <si>
    <t>ALUMINIUM LOUVRE 550mm x 550mm</t>
  </si>
  <si>
    <t>GRN179278</t>
  </si>
  <si>
    <t>PO139779</t>
  </si>
  <si>
    <t>Midland Coatings &amp; Finishings Ltd</t>
  </si>
  <si>
    <t>S024780</t>
  </si>
  <si>
    <t>Nottingham NG15 0DX</t>
  </si>
  <si>
    <t>M6 X 13 INSERT NUT TYPE D - ZINC ALLOY DIE CAST</t>
  </si>
  <si>
    <t>GRN204924</t>
  </si>
  <si>
    <t>PO152077</t>
  </si>
  <si>
    <t>METTEX FASTENERS</t>
  </si>
  <si>
    <t>S023617</t>
  </si>
  <si>
    <t>5/32 " (4MM) DIA X 11MM LONG BLIND RIVET ALUMINIUM</t>
  </si>
  <si>
    <t>GRN204869</t>
  </si>
  <si>
    <t>PO151481</t>
  </si>
  <si>
    <t>M8 NYLON INSERT NUT GRADE A2-70</t>
  </si>
  <si>
    <t>GRN204798</t>
  </si>
  <si>
    <t>PO148932</t>
  </si>
  <si>
    <t>GRN199645</t>
  </si>
  <si>
    <t>M6 X 50 HEXAGON SOCKET BUTTON HEAD SCREW A2-70</t>
  </si>
  <si>
    <t>GRN204669</t>
  </si>
  <si>
    <t>PO151888</t>
  </si>
  <si>
    <t>M5 x 20 HEXAGON SOCKET BUTTON HEAD SCREW A2-70</t>
  </si>
  <si>
    <t>GRN204049</t>
  </si>
  <si>
    <t>PO147416</t>
  </si>
  <si>
    <t>M3 X 8 POZI PAN HEAD SCREW A2</t>
  </si>
  <si>
    <t>11701-3111</t>
  </si>
  <si>
    <t>GRN204046</t>
  </si>
  <si>
    <t>PO148542</t>
  </si>
  <si>
    <t>NO 8 X 1 1/2" REC PAN HEAD SELF TAPPING SCREW AB</t>
  </si>
  <si>
    <t>GRN204045</t>
  </si>
  <si>
    <t>PO147603</t>
  </si>
  <si>
    <t>GRN204039</t>
  </si>
  <si>
    <t>GANTRY/PORTAL CABLE MANAGEMENT FASTENER KIT (BOF)</t>
  </si>
  <si>
    <t>GRN203750</t>
  </si>
  <si>
    <t>PO145979</t>
  </si>
  <si>
    <t>M5 x 25 HEX SOCKET HD CAP SCREW GRADE A2-70</t>
  </si>
  <si>
    <t>GRN203718</t>
  </si>
  <si>
    <t>PO147301</t>
  </si>
  <si>
    <t>M16 FLANGED ALL METAL HEXAGON NUT GRADE 10</t>
  </si>
  <si>
    <t>GRN203070</t>
  </si>
  <si>
    <t>PO149077</t>
  </si>
  <si>
    <t>WASHER FLAT M12ID SST 316</t>
  </si>
  <si>
    <t>11563-0085</t>
  </si>
  <si>
    <t>GRN202418</t>
  </si>
  <si>
    <t>M16 x 50 - B FLANGED HEX HD BOLT GRADE 10.9</t>
  </si>
  <si>
    <t>GRN202403</t>
  </si>
  <si>
    <t>PO150002</t>
  </si>
  <si>
    <t>GRN202291</t>
  </si>
  <si>
    <t>GRN202035</t>
  </si>
  <si>
    <t>GRN201724</t>
  </si>
  <si>
    <t>M8 ADVEL EUROSERT 09408-72822 GRIP RANGE 0.5-3.0mm</t>
  </si>
  <si>
    <t>GRN201723</t>
  </si>
  <si>
    <t>M5 NYLON INSERT NUT GRADE A2-70</t>
  </si>
  <si>
    <t>GRN201721</t>
  </si>
  <si>
    <t>VERTICAL DETECTOR ENCLOSURE FABRICATION</t>
  </si>
  <si>
    <t>GRN201526</t>
  </si>
  <si>
    <t>PO143781</t>
  </si>
  <si>
    <t>GRN196535</t>
  </si>
  <si>
    <t>GRN199581</t>
  </si>
  <si>
    <t>GRN201718</t>
  </si>
  <si>
    <t>PO148294</t>
  </si>
  <si>
    <t>GRN201717</t>
  </si>
  <si>
    <t>M8 FLAT WASHER FORM B A2</t>
  </si>
  <si>
    <t>GRN200234</t>
  </si>
  <si>
    <t>PO147853</t>
  </si>
  <si>
    <t>GRN200232</t>
  </si>
  <si>
    <t>GRN199771</t>
  </si>
  <si>
    <t>M8 x 16 HEX SOCKET HD CAP SCREW GRADE A2-70</t>
  </si>
  <si>
    <t>GRN199770</t>
  </si>
  <si>
    <t>PO147942</t>
  </si>
  <si>
    <t>GRN199768</t>
  </si>
  <si>
    <t>M6 FLAT WASHER (FORM A)</t>
  </si>
  <si>
    <t>GRN199672</t>
  </si>
  <si>
    <t>M16 x 60 - B FLANGED HEXAGON HEAD BOLT GRADE 10.9</t>
  </si>
  <si>
    <t>GRN199249</t>
  </si>
  <si>
    <t>PO147994</t>
  </si>
  <si>
    <t>WEDGE ANCHOR 1/2 THREAD X 8 1/2 LG</t>
  </si>
  <si>
    <t>11700-8976</t>
  </si>
  <si>
    <t>GRN199155</t>
  </si>
  <si>
    <t>PO149567</t>
  </si>
  <si>
    <t>DOWN SHOOTER DETECTOR BOX FABRICATION</t>
  </si>
  <si>
    <t>361-1078-1</t>
  </si>
  <si>
    <t>GRN192426</t>
  </si>
  <si>
    <t>PO143592</t>
  </si>
  <si>
    <t>GRN199101</t>
  </si>
  <si>
    <t>M3 X 10 HEXAGON SOCKET HEAD CAP SCREW GRADE A2-70</t>
  </si>
  <si>
    <t>GRN198835</t>
  </si>
  <si>
    <t>25.4MM STANDARD ROUND RIBBED INSERT WHITE POLISHED</t>
  </si>
  <si>
    <t>GRN198476</t>
  </si>
  <si>
    <t>M6 X 30 SOCKET HEAD COUNTERSUNK SCREW A2</t>
  </si>
  <si>
    <t>GRN198406</t>
  </si>
  <si>
    <t>PO147676</t>
  </si>
  <si>
    <t>GRN198405</t>
  </si>
  <si>
    <t>GRN198180</t>
  </si>
  <si>
    <t>M6 x 10 HEX SOCKET HD CAP SCREW GRADE A2-70</t>
  </si>
  <si>
    <t>GRN198172</t>
  </si>
  <si>
    <t>PO147401</t>
  </si>
  <si>
    <t>GRN198161</t>
  </si>
  <si>
    <t>PO145676</t>
  </si>
  <si>
    <t>GRN197708</t>
  </si>
  <si>
    <t>PO146631</t>
  </si>
  <si>
    <t>M4 FLAT WASHER (FORM A) A2</t>
  </si>
  <si>
    <t>GRN197453</t>
  </si>
  <si>
    <t>NUT HEX 1/2-13 SST</t>
  </si>
  <si>
    <t>11562-0075</t>
  </si>
  <si>
    <t>GRN197427</t>
  </si>
  <si>
    <t>PO147819</t>
  </si>
  <si>
    <t>M6 x 20 HEX HEAD SCREW GRADE A2-70</t>
  </si>
  <si>
    <t>GRN196964</t>
  </si>
  <si>
    <t>GRN196963</t>
  </si>
  <si>
    <t>PO146941</t>
  </si>
  <si>
    <t>M5 x 25 HEXAGON SOCKET CSK HEAD SCREW GRADE A2-70</t>
  </si>
  <si>
    <t>GRN196878</t>
  </si>
  <si>
    <t>PO146913</t>
  </si>
  <si>
    <t>GRN196877</t>
  </si>
  <si>
    <t>M6 x 20 HEXAGON SOCKET HEAD CAP SCREW GRADE 12.9</t>
  </si>
  <si>
    <t>GRN196876</t>
  </si>
  <si>
    <t>PO148053</t>
  </si>
  <si>
    <t>GRN196416</t>
  </si>
  <si>
    <t>PO147111</t>
  </si>
  <si>
    <t>GRN196408</t>
  </si>
  <si>
    <t>GRN196345</t>
  </si>
  <si>
    <t>PO147716</t>
  </si>
  <si>
    <t>GRN196320</t>
  </si>
  <si>
    <t>PO147069</t>
  </si>
  <si>
    <t>GRN196281</t>
  </si>
  <si>
    <t>M8 X 25 CUP SQUARE BOLT (MUSHROOM) A2</t>
  </si>
  <si>
    <t>GRN196279</t>
  </si>
  <si>
    <t>PO146162</t>
  </si>
  <si>
    <t>GRN195983</t>
  </si>
  <si>
    <t>GRN195982</t>
  </si>
  <si>
    <t>SCREW HEX M16X2 X 50MM SST</t>
  </si>
  <si>
    <t>11700-3150</t>
  </si>
  <si>
    <t>GRN195867</t>
  </si>
  <si>
    <t>PO147580</t>
  </si>
  <si>
    <t>GRN195662</t>
  </si>
  <si>
    <t>M8 x 70 HEX SOCKET CSK HD SCREW GRADE A2-70</t>
  </si>
  <si>
    <t>GRN195629</t>
  </si>
  <si>
    <t>PO146936</t>
  </si>
  <si>
    <t>GRN195626</t>
  </si>
  <si>
    <t>M6 x 16 HEX SOCKET HD CAP SCREW GRADE A2-70</t>
  </si>
  <si>
    <t>GRN195624</t>
  </si>
  <si>
    <t>PO146836</t>
  </si>
  <si>
    <t>GRN195608</t>
  </si>
  <si>
    <t>PO147268</t>
  </si>
  <si>
    <t>WASHER LOCK M10 SST</t>
  </si>
  <si>
    <t>11565-0238</t>
  </si>
  <si>
    <t>GRN195606</t>
  </si>
  <si>
    <t>GRN195529</t>
  </si>
  <si>
    <t>GRN195527</t>
  </si>
  <si>
    <t>GRN195525</t>
  </si>
  <si>
    <t>GRN195523</t>
  </si>
  <si>
    <t>GRN195516</t>
  </si>
  <si>
    <t>M12 WEDGE-LOCK WASHER</t>
  </si>
  <si>
    <t>GRN195231</t>
  </si>
  <si>
    <t>PO146353</t>
  </si>
  <si>
    <t>M10 FLAT WASHER (FORM A)</t>
  </si>
  <si>
    <t>GRN195229</t>
  </si>
  <si>
    <t>GRN195227</t>
  </si>
  <si>
    <t>M8 X 16 HEXAGON HEAD SCREW GRADE A2-70</t>
  </si>
  <si>
    <t>GRN195226</t>
  </si>
  <si>
    <t>PO146758</t>
  </si>
  <si>
    <t>M6 X 30 HEX SOCKET CSK HEAD SCREW GRADE A2-70</t>
  </si>
  <si>
    <t>GRN195225</t>
  </si>
  <si>
    <t>M10 x 40 HEX HEAD SCREW GRADE 10.9</t>
  </si>
  <si>
    <t>GRN195224</t>
  </si>
  <si>
    <t>M6 PENNY WASHER</t>
  </si>
  <si>
    <t>GRN195210</t>
  </si>
  <si>
    <t>M8 x 20 HEX HEAD SCREW GRADE A2-70</t>
  </si>
  <si>
    <t>GRN195196</t>
  </si>
  <si>
    <t>PO146967</t>
  </si>
  <si>
    <t>M3 x 35 HEX SOCKET CSK HD SCREW GRADE A2-70</t>
  </si>
  <si>
    <t>GRN195191</t>
  </si>
  <si>
    <t>M6 x 50 HEXAGON SOCKET BUTTON HEAD SCREW A2-70 MET</t>
  </si>
  <si>
    <t>GRN195190</t>
  </si>
  <si>
    <t>PO146680</t>
  </si>
  <si>
    <t>M3 NYLON WASHER - 3.2MM I/D X 8MM O/D X 0.8MM THIC</t>
  </si>
  <si>
    <t>GRN195189</t>
  </si>
  <si>
    <t>WASHER FLAT M20 GEOMET 500B</t>
  </si>
  <si>
    <t>11700-5179</t>
  </si>
  <si>
    <t>GRN195188</t>
  </si>
  <si>
    <t>GRN195187</t>
  </si>
  <si>
    <t>M8 x 40 HEXAGON SOCKET GRUB SCREW CUP POINT A2-70</t>
  </si>
  <si>
    <t>GRN195186</t>
  </si>
  <si>
    <t>PO146478</t>
  </si>
  <si>
    <t>GRN195118</t>
  </si>
  <si>
    <t>GRN194745</t>
  </si>
  <si>
    <t>GRN194742</t>
  </si>
  <si>
    <t>NUT WING M8 X 1.25MM THRD 316SST</t>
  </si>
  <si>
    <t>11700-6894</t>
  </si>
  <si>
    <t>GRN194598</t>
  </si>
  <si>
    <t>PO148612</t>
  </si>
  <si>
    <t>M6 x 25 HEXAGON HEAD BOLT GRADE A2-70</t>
  </si>
  <si>
    <t>GRN194485</t>
  </si>
  <si>
    <t>PO148359</t>
  </si>
  <si>
    <t>GRN194442</t>
  </si>
  <si>
    <t>GRN194431</t>
  </si>
  <si>
    <t>M3 X 25 POZI PAN HEAD SCREW A2</t>
  </si>
  <si>
    <t>GRN194429</t>
  </si>
  <si>
    <t>GRN194427</t>
  </si>
  <si>
    <t>PO147258</t>
  </si>
  <si>
    <t>M6 x 30 SOCKET HEAD COUNTERSUNK SCREW A2 METTEX A2</t>
  </si>
  <si>
    <t>GRN194124</t>
  </si>
  <si>
    <t>M8 x 60 HEX HEAD BOLT GRADE A2-70</t>
  </si>
  <si>
    <t>GRN194123</t>
  </si>
  <si>
    <t>PO148316</t>
  </si>
  <si>
    <t>GRN194120</t>
  </si>
  <si>
    <t>8 x 11/4" QUICKSILVER TWIN THREAD CSK PRODRIVE REC</t>
  </si>
  <si>
    <t>GRN194119</t>
  </si>
  <si>
    <t>GRN194118</t>
  </si>
  <si>
    <t>GRN194116</t>
  </si>
  <si>
    <t>GRN194113</t>
  </si>
  <si>
    <t>PO146264</t>
  </si>
  <si>
    <t>GRN194110</t>
  </si>
  <si>
    <t>GRN194109</t>
  </si>
  <si>
    <t>M20 NUT GRADE 8</t>
  </si>
  <si>
    <t>GRN194104</t>
  </si>
  <si>
    <t>PO147314</t>
  </si>
  <si>
    <t>GRN192373</t>
  </si>
  <si>
    <t>GRN194103</t>
  </si>
  <si>
    <t>HORIZONTAL DETECTOR BOX METALWORK ASSEMBLY</t>
  </si>
  <si>
    <t>361-1109-1</t>
  </si>
  <si>
    <t>GRN191836</t>
  </si>
  <si>
    <t>GRN194100</t>
  </si>
  <si>
    <t>PO146433</t>
  </si>
  <si>
    <t>GRN194099</t>
  </si>
  <si>
    <t>GRN194096</t>
  </si>
  <si>
    <t>PO145675</t>
  </si>
  <si>
    <t>GRN194095</t>
  </si>
  <si>
    <t>GRN194094</t>
  </si>
  <si>
    <t>GRN194092</t>
  </si>
  <si>
    <t>GRN194090</t>
  </si>
  <si>
    <t>PO146352</t>
  </si>
  <si>
    <t>GRN194087</t>
  </si>
  <si>
    <t>GRN194086</t>
  </si>
  <si>
    <t>GRN194085</t>
  </si>
  <si>
    <t>GRN194084</t>
  </si>
  <si>
    <t>PO146218</t>
  </si>
  <si>
    <t>GRN194083</t>
  </si>
  <si>
    <t>M12 x 45 HEX HEAD BOLT GRADE 8.8</t>
  </si>
  <si>
    <t>GRN194081</t>
  </si>
  <si>
    <t>GRN194078</t>
  </si>
  <si>
    <t>GRN194043</t>
  </si>
  <si>
    <t>GRN194042</t>
  </si>
  <si>
    <t>GRN194041</t>
  </si>
  <si>
    <t>GRN194039</t>
  </si>
  <si>
    <t>GRN194038</t>
  </si>
  <si>
    <t>GRN193680</t>
  </si>
  <si>
    <t>GRN193178</t>
  </si>
  <si>
    <t>GRN193177</t>
  </si>
  <si>
    <t>M2.5 HEXAGON NUT GRADE A2-70</t>
  </si>
  <si>
    <t>GRN193018</t>
  </si>
  <si>
    <t>PO147138</t>
  </si>
  <si>
    <t>GRN192702</t>
  </si>
  <si>
    <t>GRN192701</t>
  </si>
  <si>
    <t>GRN192459</t>
  </si>
  <si>
    <t>GRN192391</t>
  </si>
  <si>
    <t>GRN192362</t>
  </si>
  <si>
    <t>M16 NUT GRADE 8</t>
  </si>
  <si>
    <t>GRN192073</t>
  </si>
  <si>
    <t>GRN192071</t>
  </si>
  <si>
    <t>M10 x 70 HEX HEAD SCREW GRADE 8.8</t>
  </si>
  <si>
    <t>GRN191902</t>
  </si>
  <si>
    <t>GRN191895</t>
  </si>
  <si>
    <t>GRN191893</t>
  </si>
  <si>
    <t>GRN199434</t>
  </si>
  <si>
    <t>M8 x 25 HEX SOCKET HD CAP SCREW GRADE A2-70</t>
  </si>
  <si>
    <t>GRN191890</t>
  </si>
  <si>
    <t>GRN191849</t>
  </si>
  <si>
    <t>GRN191804</t>
  </si>
  <si>
    <t>GRN191802</t>
  </si>
  <si>
    <t>M16 x 60 HEX HEAD SCREW GRADE 8.8</t>
  </si>
  <si>
    <t>GRN191790</t>
  </si>
  <si>
    <t>M6 X 12 HEXAGON SOCKET HEAD CAP SCREW GRADE A2-70</t>
  </si>
  <si>
    <t>GRN191772</t>
  </si>
  <si>
    <t>PO145609</t>
  </si>
  <si>
    <t>GRN191770</t>
  </si>
  <si>
    <t>GRN199419</t>
  </si>
  <si>
    <t>PO148195</t>
  </si>
  <si>
    <t>PANEL VIEW 5310 6" GRAPHIC TERMINAL</t>
  </si>
  <si>
    <t>11701-2845</t>
  </si>
  <si>
    <t>GRN199417</t>
  </si>
  <si>
    <t>PO147419</t>
  </si>
  <si>
    <t>E-STOP PUSH BUTTON 40MM TWIST TO RELEASE - RED ILL</t>
  </si>
  <si>
    <t>GRN199416</t>
  </si>
  <si>
    <t>M16 HIGH STRENGTH FLAT WASHER HDG</t>
  </si>
  <si>
    <t>GRN191767</t>
  </si>
  <si>
    <t>PO147421</t>
  </si>
  <si>
    <t>GRN191766</t>
  </si>
  <si>
    <t>PO147466</t>
  </si>
  <si>
    <t>GRN191453</t>
  </si>
  <si>
    <t>M3 CRINKLE WASHER BS4463 - A2</t>
  </si>
  <si>
    <t>GRN191400</t>
  </si>
  <si>
    <t>PO147068</t>
  </si>
  <si>
    <t>GRN191361</t>
  </si>
  <si>
    <t>GRN199408</t>
  </si>
  <si>
    <t>PO148813</t>
  </si>
  <si>
    <t>GRN191360</t>
  </si>
  <si>
    <t>GRN191358</t>
  </si>
  <si>
    <t>M10 X 35 HEXAGON SOCKET HEAD CAP SCREW GRADE 12.9</t>
  </si>
  <si>
    <t>GRN191354</t>
  </si>
  <si>
    <t>PO147180</t>
  </si>
  <si>
    <t>GRN191351</t>
  </si>
  <si>
    <t>GRN199395</t>
  </si>
  <si>
    <t>PO145789</t>
  </si>
  <si>
    <t>GRN199394</t>
  </si>
  <si>
    <t>GRN199393</t>
  </si>
  <si>
    <t>PO150085</t>
  </si>
  <si>
    <t>GRN199392</t>
  </si>
  <si>
    <t>GRN191342</t>
  </si>
  <si>
    <t>GRN191339</t>
  </si>
  <si>
    <t>GRN191337</t>
  </si>
  <si>
    <t>PO146298</t>
  </si>
  <si>
    <t>GRN191334</t>
  </si>
  <si>
    <t>GRN190939</t>
  </si>
  <si>
    <t>GRN190640</t>
  </si>
  <si>
    <t>GRN190449</t>
  </si>
  <si>
    <t>GRN199379</t>
  </si>
  <si>
    <t>PO149374</t>
  </si>
  <si>
    <t>GRN190277</t>
  </si>
  <si>
    <t>PO146240</t>
  </si>
  <si>
    <t>ZG-90 ANTI-RUST PAINT WITH ZINC (BRUSHING) 900ML</t>
  </si>
  <si>
    <t>GRN190271</t>
  </si>
  <si>
    <t>PO146856</t>
  </si>
  <si>
    <t>GRN189726</t>
  </si>
  <si>
    <t>GRN189725</t>
  </si>
  <si>
    <t>GRN189723</t>
  </si>
  <si>
    <t>GRN189722</t>
  </si>
  <si>
    <t>GRN199367</t>
  </si>
  <si>
    <t>PO139364</t>
  </si>
  <si>
    <t>GRN189721</t>
  </si>
  <si>
    <t>M6 x 13 INSERT NUT TYPE D - ZINC ALLOY DIE CAST JE</t>
  </si>
  <si>
    <t>GRN189677</t>
  </si>
  <si>
    <t>PO145878</t>
  </si>
  <si>
    <t>GRN189676</t>
  </si>
  <si>
    <t>GRN189348</t>
  </si>
  <si>
    <t>GRN189347</t>
  </si>
  <si>
    <t>PO146647</t>
  </si>
  <si>
    <t>GRN189325</t>
  </si>
  <si>
    <t>M10 X 65 HEXAGON HEAD BOLT GRADE A2-70</t>
  </si>
  <si>
    <t>GRN189310</t>
  </si>
  <si>
    <t>PO146618</t>
  </si>
  <si>
    <t>GRN189309</t>
  </si>
  <si>
    <t>M5 x 16 HEX SOCKET CSK HD SCREW GRADE A2-70</t>
  </si>
  <si>
    <t>GRN189308</t>
  </si>
  <si>
    <t>GRN199351</t>
  </si>
  <si>
    <t>GRN188796</t>
  </si>
  <si>
    <t>GRN188681</t>
  </si>
  <si>
    <t>PO145594</t>
  </si>
  <si>
    <t>GRN199348</t>
  </si>
  <si>
    <t>PO149987</t>
  </si>
  <si>
    <t>GRN199347</t>
  </si>
  <si>
    <t>M20 LOCK NUT A2</t>
  </si>
  <si>
    <t>GRN188438</t>
  </si>
  <si>
    <t>GRN199345</t>
  </si>
  <si>
    <t>GRN188280</t>
  </si>
  <si>
    <t>GRN188279</t>
  </si>
  <si>
    <t>PO145343</t>
  </si>
  <si>
    <t>GRN188160</t>
  </si>
  <si>
    <t>PO145314</t>
  </si>
  <si>
    <t>MOUNT LASER SENSOR WEATHER HOOD</t>
  </si>
  <si>
    <t>11700-5374</t>
  </si>
  <si>
    <t>GRN199337</t>
  </si>
  <si>
    <t>GRN188091</t>
  </si>
  <si>
    <t>PATCH CORD CAT 5E FTP PVC METAL SHIELD 10M BLUE</t>
  </si>
  <si>
    <t>GRN199333</t>
  </si>
  <si>
    <t>PO149467</t>
  </si>
  <si>
    <t>M12 WEDGE-LOCK WASHER NORD LOCK NL12SP</t>
  </si>
  <si>
    <t>GRN188090</t>
  </si>
  <si>
    <t>GRN187974</t>
  </si>
  <si>
    <t>PO144989</t>
  </si>
  <si>
    <t>SCREW M12 X 210 SHCS GRADE 12.9'</t>
  </si>
  <si>
    <t>11700-8687</t>
  </si>
  <si>
    <t>GRN187917</t>
  </si>
  <si>
    <t>PO145425</t>
  </si>
  <si>
    <t>GRN187916</t>
  </si>
  <si>
    <t>M12 X 45 - B FLANGED HEXAGON HEAD BOLT GRADE 10.9</t>
  </si>
  <si>
    <t>GRN187915</t>
  </si>
  <si>
    <t>PO145569</t>
  </si>
  <si>
    <t>GRN199325</t>
  </si>
  <si>
    <t>GRN199324</t>
  </si>
  <si>
    <t>GRN187748</t>
  </si>
  <si>
    <t>PO144851</t>
  </si>
  <si>
    <t>Tape Measure, 5m</t>
  </si>
  <si>
    <t>C2182</t>
  </si>
  <si>
    <t>GRN187747</t>
  </si>
  <si>
    <t>PO145849</t>
  </si>
  <si>
    <t>GRN199321</t>
  </si>
  <si>
    <t>PO141688</t>
  </si>
  <si>
    <t>GRN187378</t>
  </si>
  <si>
    <t>M10 FLAT WASHER (FORM G)</t>
  </si>
  <si>
    <t>GRN187288</t>
  </si>
  <si>
    <t>PO144283</t>
  </si>
  <si>
    <t>M4 x 8 HEX SOCKET BUTTON HD SCREW GRADE A2-70</t>
  </si>
  <si>
    <t>GRN187279</t>
  </si>
  <si>
    <t>PO144807</t>
  </si>
  <si>
    <t>M5 X 35 HEXAGON SOCKET BUTTON HEAD SCREW A2-70</t>
  </si>
  <si>
    <t>GRN187270</t>
  </si>
  <si>
    <t>PO145394</t>
  </si>
  <si>
    <t>GRN187265</t>
  </si>
  <si>
    <t>GRN187083</t>
  </si>
  <si>
    <t>M4 x 12 HEXAGON SOCKET HEAD CAP SCREW GRADE A2-70</t>
  </si>
  <si>
    <t>GRN186828</t>
  </si>
  <si>
    <t>PO145685</t>
  </si>
  <si>
    <t>16MM X 8.2MM X 10MM SPACER - NYLON</t>
  </si>
  <si>
    <t>11701-2560</t>
  </si>
  <si>
    <t>GRN186605</t>
  </si>
  <si>
    <t>M4 x 12 HEXAGON SOCKET BUTTON HEAD SCREW A2-70</t>
  </si>
  <si>
    <t>GRN186313</t>
  </si>
  <si>
    <t>PO145516</t>
  </si>
  <si>
    <t>GRN186220</t>
  </si>
  <si>
    <t>GRN186198</t>
  </si>
  <si>
    <t>GRN186195</t>
  </si>
  <si>
    <t>THREADED ROD M30MX3.5 316 SST 300MMLG</t>
  </si>
  <si>
    <t>11700-5163</t>
  </si>
  <si>
    <t>GRN186194</t>
  </si>
  <si>
    <t>GRN186187</t>
  </si>
  <si>
    <t>GRN186039</t>
  </si>
  <si>
    <t>GRN185833</t>
  </si>
  <si>
    <t>GRN185748</t>
  </si>
  <si>
    <t>PO144583</t>
  </si>
  <si>
    <t>GRN185413</t>
  </si>
  <si>
    <t>PO143436</t>
  </si>
  <si>
    <t>GRN185317</t>
  </si>
  <si>
    <t>PO144798</t>
  </si>
  <si>
    <t>GRN199294</t>
  </si>
  <si>
    <t>GRN184658</t>
  </si>
  <si>
    <t>GRN184071</t>
  </si>
  <si>
    <t>M6 X 65 HEXAGON HEAD SCREW GRADE A2-70</t>
  </si>
  <si>
    <t>GRN183613</t>
  </si>
  <si>
    <t>PO141549</t>
  </si>
  <si>
    <t>GRN183535</t>
  </si>
  <si>
    <t>PO143110</t>
  </si>
  <si>
    <t>M10 WASHER LARGE (DIN 9021) A2</t>
  </si>
  <si>
    <t>GRN183034</t>
  </si>
  <si>
    <t>PO144094</t>
  </si>
  <si>
    <t>GRN183031</t>
  </si>
  <si>
    <t>5-PIN M12/EURO STYLE CORDSET STRAIGHT - 9.14M LONG</t>
  </si>
  <si>
    <t>GRN199287</t>
  </si>
  <si>
    <t>PO147860</t>
  </si>
  <si>
    <t>GRN199286</t>
  </si>
  <si>
    <t>SURECROSS DX80 PROGRAMMING TOOL/ADAPTOR CABLE</t>
  </si>
  <si>
    <t>GRN199283</t>
  </si>
  <si>
    <t>PO149137</t>
  </si>
  <si>
    <t>ETHERNET CABLE 4 PIN M12 MALE - 2M LONG</t>
  </si>
  <si>
    <t>GRN199282</t>
  </si>
  <si>
    <t>PO146009</t>
  </si>
  <si>
    <t>CABLE 2.0 METER RJ45S TO RJ45S CAT5E</t>
  </si>
  <si>
    <t>11700-5348</t>
  </si>
  <si>
    <t>GRN199280</t>
  </si>
  <si>
    <t>GRN183030</t>
  </si>
  <si>
    <t>PO142647</t>
  </si>
  <si>
    <t>GRN183024</t>
  </si>
  <si>
    <t>CONN EURO MALE WIREABLE</t>
  </si>
  <si>
    <t>11554-0683</t>
  </si>
  <si>
    <t>GRN199277</t>
  </si>
  <si>
    <t>GRN182595</t>
  </si>
  <si>
    <t>GRN181864</t>
  </si>
  <si>
    <t>PO142000</t>
  </si>
  <si>
    <t>GRN180796</t>
  </si>
  <si>
    <t>PO142745</t>
  </si>
  <si>
    <t>GRN199271</t>
  </si>
  <si>
    <t>GRN180455</t>
  </si>
  <si>
    <t>PO141452</t>
  </si>
  <si>
    <t>M10 X 25 HEX SOCKET HD CAP SCREW 12.9</t>
  </si>
  <si>
    <t>GRN180303</t>
  </si>
  <si>
    <t>PO140796</t>
  </si>
  <si>
    <t>GRN180301</t>
  </si>
  <si>
    <t>SCREW BTNMS SKT M10X25MM SST</t>
  </si>
  <si>
    <t>11561-0482</t>
  </si>
  <si>
    <t>GRN179422</t>
  </si>
  <si>
    <t>PO142459</t>
  </si>
  <si>
    <t>GRN179043</t>
  </si>
  <si>
    <t>PO141070</t>
  </si>
  <si>
    <t>POWER CABLE PUR JACKET RKM52-1-RSM52 - 1M LONG</t>
  </si>
  <si>
    <t>GRN199263</t>
  </si>
  <si>
    <t>ECHAIN ASSEMBLY 47 METERS (155 FT)</t>
  </si>
  <si>
    <t>GRN196935</t>
  </si>
  <si>
    <t>PO147990</t>
  </si>
  <si>
    <t>METOOL PRODUCTS LTD</t>
  </si>
  <si>
    <t>S026499</t>
  </si>
  <si>
    <t>GRN199261</t>
  </si>
  <si>
    <t>GRN199260</t>
  </si>
  <si>
    <t>CABLE CARRIER 1665.040.075.120</t>
  </si>
  <si>
    <t>11701-2625</t>
  </si>
  <si>
    <t>GRN190460</t>
  </si>
  <si>
    <t>PO146770</t>
  </si>
  <si>
    <t>ASSY ECHAIN 27 METERS (90 FT)</t>
  </si>
  <si>
    <t>350-1028-1</t>
  </si>
  <si>
    <t>GRN187064</t>
  </si>
  <si>
    <t>PO142256</t>
  </si>
  <si>
    <t>E-STOP SWITCH</t>
  </si>
  <si>
    <t>GRN199257</t>
  </si>
  <si>
    <t>PO140484</t>
  </si>
  <si>
    <t>GRN199256</t>
  </si>
  <si>
    <t>GRN186693</t>
  </si>
  <si>
    <t>PO141159</t>
  </si>
  <si>
    <t>GRN186253</t>
  </si>
  <si>
    <t>GRN184349</t>
  </si>
  <si>
    <t>GRN199251</t>
  </si>
  <si>
    <t>GRN183785</t>
  </si>
  <si>
    <t>GRN182960</t>
  </si>
  <si>
    <t>GRN199247</t>
  </si>
  <si>
    <t>GRN181550</t>
  </si>
  <si>
    <t>PO140519</t>
  </si>
  <si>
    <t>Warrington WA5 1DF</t>
  </si>
  <si>
    <t>1/2" BSPP FEMALE PORTED ISO A FEMALE QUICK RELEASE</t>
  </si>
  <si>
    <t>GRN204896</t>
  </si>
  <si>
    <t>PO148958</t>
  </si>
  <si>
    <t>MANFLEX Ltd</t>
  </si>
  <si>
    <t>S023120</t>
  </si>
  <si>
    <t>3/8" BSP SWEPT 90 DEG ELBOW X 3/8" HOSE TAIL</t>
  </si>
  <si>
    <t>GRN204233</t>
  </si>
  <si>
    <t>PO149893</t>
  </si>
  <si>
    <t>GRN199243</t>
  </si>
  <si>
    <t>COMET CHILLER FILTER HOSE KIT</t>
  </si>
  <si>
    <t>360-1023-1</t>
  </si>
  <si>
    <t>GRN204151</t>
  </si>
  <si>
    <t>PO149679</t>
  </si>
  <si>
    <t>T60 - FIXED, SHORT BOOM, DRIVE/ STEER HYDRAULIC KI</t>
  </si>
  <si>
    <t>363-1106-1</t>
  </si>
  <si>
    <t>GRN203774</t>
  </si>
  <si>
    <t>GRN203761</t>
  </si>
  <si>
    <t>1/2" BSPP QUICK RELEASE COUPLING - MALE</t>
  </si>
  <si>
    <t>GRN203752</t>
  </si>
  <si>
    <t>PO148772</t>
  </si>
  <si>
    <t>3/8" BSP STRAIGHT FEMALE INSERT X 3/8" HOSE TAIL</t>
  </si>
  <si>
    <t>GRN203746</t>
  </si>
  <si>
    <t>PO151480</t>
  </si>
  <si>
    <t>COMET CHILLER HOSE KIT</t>
  </si>
  <si>
    <t>360-1012-1</t>
  </si>
  <si>
    <t>GRN203020</t>
  </si>
  <si>
    <t>TCU HOSE KIT - VAREX</t>
  </si>
  <si>
    <t>GRN203019</t>
  </si>
  <si>
    <t>TCU HOSE KIT - ACTROS 5 FIXED, ETM SHORTENED</t>
  </si>
  <si>
    <t>GRN202643</t>
  </si>
  <si>
    <t>3/8TH NON RETURN VALVE LINES AND HOSES M968B</t>
  </si>
  <si>
    <t>GRN202445</t>
  </si>
  <si>
    <t>1/2" DOWTY WASHER</t>
  </si>
  <si>
    <t>GRN202443</t>
  </si>
  <si>
    <t>GRN202440</t>
  </si>
  <si>
    <t>PO151186</t>
  </si>
  <si>
    <t>ROTATING BOOM HYDRAULIC OPTION</t>
  </si>
  <si>
    <t>GRN202101</t>
  </si>
  <si>
    <t>PO148793</t>
  </si>
  <si>
    <t>GRN200533</t>
  </si>
  <si>
    <t>3/8" DOWTY WASHER</t>
  </si>
  <si>
    <t>GRN200530</t>
  </si>
  <si>
    <t>PO150170</t>
  </si>
  <si>
    <t>T60 HYDRAULIC DRIVE/ STEER OPTION</t>
  </si>
  <si>
    <t>363-1114-1</t>
  </si>
  <si>
    <t>GRN199787</t>
  </si>
  <si>
    <t>PO149035</t>
  </si>
  <si>
    <t>GRN199782</t>
  </si>
  <si>
    <t>PO144161</t>
  </si>
  <si>
    <t>GRN199769</t>
  </si>
  <si>
    <t>GRN196533</t>
  </si>
  <si>
    <t>GRN199511</t>
  </si>
  <si>
    <t>LONG BOOM HYDRAULIC OPTION</t>
  </si>
  <si>
    <t>GRN199319</t>
  </si>
  <si>
    <t>PO148261</t>
  </si>
  <si>
    <t>GRN196988</t>
  </si>
  <si>
    <t>GRN196469</t>
  </si>
  <si>
    <t>GRN193845</t>
  </si>
  <si>
    <t>PO147754</t>
  </si>
  <si>
    <t>ACTROS 5 - FIXED, SHORT BOOM HYDRAULIC KIT</t>
  </si>
  <si>
    <t>GRN193842</t>
  </si>
  <si>
    <t>PO144314</t>
  </si>
  <si>
    <t>GRN199196</t>
  </si>
  <si>
    <t>GRN193727</t>
  </si>
  <si>
    <t>GRN193725</t>
  </si>
  <si>
    <t>PO144476</t>
  </si>
  <si>
    <t>GRN193724</t>
  </si>
  <si>
    <t>PO146754</t>
  </si>
  <si>
    <t>GRN193296</t>
  </si>
  <si>
    <t>PO144625</t>
  </si>
  <si>
    <t>GRN191396</t>
  </si>
  <si>
    <t>GRN191372</t>
  </si>
  <si>
    <t>PO147035</t>
  </si>
  <si>
    <t>GRN199188</t>
  </si>
  <si>
    <t>GRN191171</t>
  </si>
  <si>
    <t>1/2" BSPP QUICK RELEASE COUPLING - MALE HOLMBURY L</t>
  </si>
  <si>
    <t>GRN191169</t>
  </si>
  <si>
    <t>PO144598</t>
  </si>
  <si>
    <t>GRN190826</t>
  </si>
  <si>
    <t>PO147017</t>
  </si>
  <si>
    <t>1/2" BSPP QUICK RELEASE COUPLING - FEMALE HOLMBURY</t>
  </si>
  <si>
    <t>GRN190708</t>
  </si>
  <si>
    <t>GRN199181</t>
  </si>
  <si>
    <t>GRN189681</t>
  </si>
  <si>
    <t>GRN189274</t>
  </si>
  <si>
    <t>GRN188526</t>
  </si>
  <si>
    <t>1/4" DOWTY WASHER</t>
  </si>
  <si>
    <t>GRN188113</t>
  </si>
  <si>
    <t>PO145650</t>
  </si>
  <si>
    <t>GRN187474</t>
  </si>
  <si>
    <t>GRN199168</t>
  </si>
  <si>
    <t>Stafford ST16 3DR</t>
  </si>
  <si>
    <t>STEP ASSEMBLY</t>
  </si>
  <si>
    <t>361-1271-1</t>
  </si>
  <si>
    <t>GRN205038</t>
  </si>
  <si>
    <t>PO150873</t>
  </si>
  <si>
    <t>LANDON ENGINEERING CASTLE WORKS LTD</t>
  </si>
  <si>
    <t>S024099</t>
  </si>
  <si>
    <t>GRN187469</t>
  </si>
  <si>
    <t>GRN199164</t>
  </si>
  <si>
    <t>3/8" BSP PARALLEL MALE TO 1/2" BSP PARALLEL MALE A</t>
  </si>
  <si>
    <t>GRN187467</t>
  </si>
  <si>
    <t>PERKINS RADIATOR 2485B280</t>
  </si>
  <si>
    <t>11701-3389</t>
  </si>
  <si>
    <t>GRN199158</t>
  </si>
  <si>
    <t>PO149838</t>
  </si>
  <si>
    <t>GRN187446</t>
  </si>
  <si>
    <t>GRN186179</t>
  </si>
  <si>
    <t>PO145404</t>
  </si>
  <si>
    <t>GRN185873</t>
  </si>
  <si>
    <t>PO140605</t>
  </si>
  <si>
    <t>GRN185869</t>
  </si>
  <si>
    <t>PO142420</t>
  </si>
  <si>
    <t>GRN185855</t>
  </si>
  <si>
    <t>GRN199137</t>
  </si>
  <si>
    <t>PO149108</t>
  </si>
  <si>
    <t>GRN185396</t>
  </si>
  <si>
    <t>PO145069</t>
  </si>
  <si>
    <t>FUEL FILTER</t>
  </si>
  <si>
    <t>GRN199135</t>
  </si>
  <si>
    <t>PO149665</t>
  </si>
  <si>
    <t>1/4" BSP CONED BLANKING PLUG</t>
  </si>
  <si>
    <t>GRN185386</t>
  </si>
  <si>
    <t>PO144269</t>
  </si>
  <si>
    <t>TCU HOSE SET (CABSCAN OPTION) - M60 (BOF)</t>
  </si>
  <si>
    <t>GRN185199</t>
  </si>
  <si>
    <t>PO144870</t>
  </si>
  <si>
    <t>SHROUD,FAN BARD</t>
  </si>
  <si>
    <t>11700-4810</t>
  </si>
  <si>
    <t>GRN199131</t>
  </si>
  <si>
    <t>PO149387</t>
  </si>
  <si>
    <t>AXLE LOCKS UNDER FLOOR (L) 1/4" ST X 90 1270MM(SW)</t>
  </si>
  <si>
    <t>GRN183875</t>
  </si>
  <si>
    <t>PO142796</t>
  </si>
  <si>
    <t>FILTER INTAKE 16X25X1INCH</t>
  </si>
  <si>
    <t>11540-0613</t>
  </si>
  <si>
    <t>GRN199129</t>
  </si>
  <si>
    <t>GRN183829</t>
  </si>
  <si>
    <t>GRN183828</t>
  </si>
  <si>
    <t>GRN183776</t>
  </si>
  <si>
    <t>PO144099</t>
  </si>
  <si>
    <t>GRN183036</t>
  </si>
  <si>
    <t>PO144101</t>
  </si>
  <si>
    <t>GRN183022</t>
  </si>
  <si>
    <t>PO143432</t>
  </si>
  <si>
    <t>GRN182679</t>
  </si>
  <si>
    <t>VISY ACCR LITE MAST METALWORK</t>
  </si>
  <si>
    <t>340-1582-1</t>
  </si>
  <si>
    <t>GRN199118</t>
  </si>
  <si>
    <t>PO148510</t>
  </si>
  <si>
    <t>VISY ACCR GANTRY METALWORK</t>
  </si>
  <si>
    <t>GRN199117</t>
  </si>
  <si>
    <t>PO148548</t>
  </si>
  <si>
    <t>GRN182674</t>
  </si>
  <si>
    <t>PO143690</t>
  </si>
  <si>
    <t>PANELVIEW PLUS 7. 4.3" SCREEN ALLEN BRADLEY 2711P-</t>
  </si>
  <si>
    <t>GRN199100</t>
  </si>
  <si>
    <t>PO143183</t>
  </si>
  <si>
    <t>HORIZONTAL BOOM LOCK 1/4" ST X 90 500MM</t>
  </si>
  <si>
    <t>GRN181892</t>
  </si>
  <si>
    <t>PO143429</t>
  </si>
  <si>
    <t>CABLE 0.6 METER RJ45S TO RJ45S CAT5E</t>
  </si>
  <si>
    <t>11700-5342</t>
  </si>
  <si>
    <t>GRN199098</t>
  </si>
  <si>
    <t>HORIZ DETECTOR ARRAY TRAY INNER</t>
  </si>
  <si>
    <t>341-1031-1</t>
  </si>
  <si>
    <t>GRN199096</t>
  </si>
  <si>
    <t>PO148525</t>
  </si>
  <si>
    <t>GRN199094</t>
  </si>
  <si>
    <t>PO144723</t>
  </si>
  <si>
    <t>GRN181630</t>
  </si>
  <si>
    <t>GRN181629</t>
  </si>
  <si>
    <t>GRN181355</t>
  </si>
  <si>
    <t>GRN195693</t>
  </si>
  <si>
    <t>ACTROS 5 HYDRAULIC STRONGBACK OPTION</t>
  </si>
  <si>
    <t>GRN181352</t>
  </si>
  <si>
    <t>GRN181347</t>
  </si>
  <si>
    <t>PO140824</t>
  </si>
  <si>
    <t>P + T (D TO S) 3/8" ST X 90 880MM</t>
  </si>
  <si>
    <t>GRN180675</t>
  </si>
  <si>
    <t>PO142567</t>
  </si>
  <si>
    <t>ACTROS 5 - FIXED, LONG BOOM HYDRAULIC KIT</t>
  </si>
  <si>
    <t>GRN180650</t>
  </si>
  <si>
    <t>42-54MM PROTECTIVE HOSE SLEEVE - BLACK (10M ROLL)</t>
  </si>
  <si>
    <t>GRN180603</t>
  </si>
  <si>
    <t>GRN180595</t>
  </si>
  <si>
    <t>PO142649</t>
  </si>
  <si>
    <t>GRN180581</t>
  </si>
  <si>
    <t>GRN180299</t>
  </si>
  <si>
    <t>PO141997</t>
  </si>
  <si>
    <t>GRN180298</t>
  </si>
  <si>
    <t>PO141546</t>
  </si>
  <si>
    <t>GRN180295</t>
  </si>
  <si>
    <t>PO142588</t>
  </si>
  <si>
    <t>3/8" - 12MM BRASS HOSE JOINER</t>
  </si>
  <si>
    <t>11701-2413</t>
  </si>
  <si>
    <t>GRN179957</t>
  </si>
  <si>
    <t>GRN179953</t>
  </si>
  <si>
    <t>GRN179951</t>
  </si>
  <si>
    <t>FIXED BUSH 3/8" BSP MALE X FEMALE</t>
  </si>
  <si>
    <t>GRN179949</t>
  </si>
  <si>
    <t>GRN179948</t>
  </si>
  <si>
    <t>3/8" BSP MALE X 3/8" BSP MALE EXTENDED BULKHEAD</t>
  </si>
  <si>
    <t>GRN179397</t>
  </si>
  <si>
    <t>PO142211</t>
  </si>
  <si>
    <t>GRN178773</t>
  </si>
  <si>
    <t>GRN178769</t>
  </si>
  <si>
    <t>GRN178766</t>
  </si>
  <si>
    <t>Tamworth B77 4DU</t>
  </si>
  <si>
    <t>7G X 0.75MM2 CABLE STEEL BRAIDED NUMBERED CORES</t>
  </si>
  <si>
    <t>GRN204988</t>
  </si>
  <si>
    <t>PO147551</t>
  </si>
  <si>
    <t>LUTZE LIMITED</t>
  </si>
  <si>
    <t>S025058</t>
  </si>
  <si>
    <t>GRN204987</t>
  </si>
  <si>
    <t>PO147660</t>
  </si>
  <si>
    <t>GRN204986</t>
  </si>
  <si>
    <t>PO149914</t>
  </si>
  <si>
    <t>GRN204985</t>
  </si>
  <si>
    <t>PO148644</t>
  </si>
  <si>
    <t>3G X 1.5MM2 CABLE STEEL BRAIDED COLOURED CORES</t>
  </si>
  <si>
    <t>GRN204792</t>
  </si>
  <si>
    <t>PO146573</t>
  </si>
  <si>
    <t>7G X 1.5MM2 CABLE STEEL BRAIDED NUMBERED CORES</t>
  </si>
  <si>
    <t>GRN204791</t>
  </si>
  <si>
    <t>PO147423</t>
  </si>
  <si>
    <t>3G X 0.75MM2 CABLE STEEL BRAIDED NUMBERED CORES</t>
  </si>
  <si>
    <t>GRN204790</t>
  </si>
  <si>
    <t>PO146734</t>
  </si>
  <si>
    <t>GRN204788</t>
  </si>
  <si>
    <t>PO150665</t>
  </si>
  <si>
    <t>ETHERNET PATCH CABLE M12 4-PIN TO RJ-45 - 20M LONG</t>
  </si>
  <si>
    <t>GRN204787</t>
  </si>
  <si>
    <t>PO146465</t>
  </si>
  <si>
    <t>WIRE 6AWG CLASS 6 600V BLACK UL 10107</t>
  </si>
  <si>
    <t>11700-7431</t>
  </si>
  <si>
    <t>GRN204786</t>
  </si>
  <si>
    <t>PO145640</t>
  </si>
  <si>
    <t>3G X 4MM2 CABLE STEEL BRAIDED NUMBERED CORES</t>
  </si>
  <si>
    <t>GRN204273</t>
  </si>
  <si>
    <t>5G X 1.5MM2 CABLE STEEL BRAIDED COLOURED CORES</t>
  </si>
  <si>
    <t>GRN204271</t>
  </si>
  <si>
    <t>PO147627</t>
  </si>
  <si>
    <t>5G X 10MM2 CABLE STEEL BRAIDED COLOURED CORES</t>
  </si>
  <si>
    <t>GRN204269</t>
  </si>
  <si>
    <t>3G X 2.5MM2 CABLE STEEL BRAIDED COLOURED CORES</t>
  </si>
  <si>
    <t>GRN204265</t>
  </si>
  <si>
    <t>ETHERNET CABLE FOUR PAIRS 4 X 2 X AWG26/7 CAT 5E</t>
  </si>
  <si>
    <t>GRN204263</t>
  </si>
  <si>
    <t>PO145472</t>
  </si>
  <si>
    <t>GRN203503</t>
  </si>
  <si>
    <t>PO145212</t>
  </si>
  <si>
    <t>I/O CABLE M12 FEMALE STRAIGHT 12 POLE OPEN WIRES 2</t>
  </si>
  <si>
    <t>GRN203502</t>
  </si>
  <si>
    <t>GRN202920</t>
  </si>
  <si>
    <t>PO148967</t>
  </si>
  <si>
    <t>GRN201944</t>
  </si>
  <si>
    <t>FAN BELT FOR ISUZU 4LE2</t>
  </si>
  <si>
    <t>GRN199035</t>
  </si>
  <si>
    <t>GRN201797</t>
  </si>
  <si>
    <t>GRN204781</t>
  </si>
  <si>
    <t>PO145106</t>
  </si>
  <si>
    <t>GRN201698</t>
  </si>
  <si>
    <t>GRN201688</t>
  </si>
  <si>
    <t>GRN201671</t>
  </si>
  <si>
    <t>GRN201645</t>
  </si>
  <si>
    <t>PO142824</t>
  </si>
  <si>
    <t>GRN201640</t>
  </si>
  <si>
    <t>WIRE 6AWG 133/27 600V GREEN/YELLOW UL 1283 20 FT/</t>
  </si>
  <si>
    <t>255-1644-20</t>
  </si>
  <si>
    <t>GRN201122</t>
  </si>
  <si>
    <t>PO141076</t>
  </si>
  <si>
    <t>GRN200886</t>
  </si>
  <si>
    <t>GRN200885</t>
  </si>
  <si>
    <t>GRN200540</t>
  </si>
  <si>
    <t>GRN199019</t>
  </si>
  <si>
    <t>PO148734</t>
  </si>
  <si>
    <t>WIRE 6AWG STRAND BLACK FLEXIBLE PVC 7 X 150/36 20</t>
  </si>
  <si>
    <t>255-1643-20</t>
  </si>
  <si>
    <t>GRN199322</t>
  </si>
  <si>
    <t>PO143537</t>
  </si>
  <si>
    <t>GRN198624</t>
  </si>
  <si>
    <t>PO147184</t>
  </si>
  <si>
    <t>GRN204573</t>
  </si>
  <si>
    <t>PO145113</t>
  </si>
  <si>
    <t>GRN198623</t>
  </si>
  <si>
    <t>WIRE 6AWG 133/27 600V GRN/YEL UL 1283 20FT</t>
  </si>
  <si>
    <t>GRN198622</t>
  </si>
  <si>
    <t>PO145203</t>
  </si>
  <si>
    <t>WIRE 6AWG STRD BLK FLX PVC 7X150/36 20FT</t>
  </si>
  <si>
    <t>GRN198427</t>
  </si>
  <si>
    <t>GRN197981</t>
  </si>
  <si>
    <t>GRN197980</t>
  </si>
  <si>
    <t>GRN197979</t>
  </si>
  <si>
    <t>5G X 1.5MM2 CABLE STEEL BRAIDED NUMBERED CORES</t>
  </si>
  <si>
    <t>GRN197978</t>
  </si>
  <si>
    <t>GRN198979</t>
  </si>
  <si>
    <t>GRN197652</t>
  </si>
  <si>
    <t>PO149158</t>
  </si>
  <si>
    <t>GRN198975</t>
  </si>
  <si>
    <t>GRN194820</t>
  </si>
  <si>
    <t>GRN194818</t>
  </si>
  <si>
    <t>GRN194816</t>
  </si>
  <si>
    <t>GRN194522</t>
  </si>
  <si>
    <t>GRN194520</t>
  </si>
  <si>
    <t>GRN193827</t>
  </si>
  <si>
    <t>GRN197651</t>
  </si>
  <si>
    <t>PO149084</t>
  </si>
  <si>
    <t>GRN197040</t>
  </si>
  <si>
    <t>GRN198964</t>
  </si>
  <si>
    <t>GRN196982</t>
  </si>
  <si>
    <t>3G X 6MM2 CABLE STEEL BRAIDED COLOURED CORES</t>
  </si>
  <si>
    <t>GRN196981</t>
  </si>
  <si>
    <t>GRN198959</t>
  </si>
  <si>
    <t>GRN198958</t>
  </si>
  <si>
    <t>HV UNIT 160KV 320WATTS NEG POL TO SPEC X4229</t>
  </si>
  <si>
    <t>GRN198957</t>
  </si>
  <si>
    <t>PO136443</t>
  </si>
  <si>
    <t>GRN193825</t>
  </si>
  <si>
    <t>GRN196980</t>
  </si>
  <si>
    <t>GRN196979</t>
  </si>
  <si>
    <t>GRN196978</t>
  </si>
  <si>
    <t>GRN196905</t>
  </si>
  <si>
    <t>GRN196346</t>
  </si>
  <si>
    <t>GRN196161</t>
  </si>
  <si>
    <t>PO149096</t>
  </si>
  <si>
    <t>GRN198947</t>
  </si>
  <si>
    <t>GRN198943</t>
  </si>
  <si>
    <t>GRN198942</t>
  </si>
  <si>
    <t>GRN196158</t>
  </si>
  <si>
    <t>GRN198940</t>
  </si>
  <si>
    <t>GRN198926</t>
  </si>
  <si>
    <t>GRN196079</t>
  </si>
  <si>
    <t>GRN196078</t>
  </si>
  <si>
    <t>GRN194454</t>
  </si>
  <si>
    <t>5G X 6MM2 CABLE STEEL BRAIDED COLOURED CORES</t>
  </si>
  <si>
    <t>GRN194250</t>
  </si>
  <si>
    <t>PO146839</t>
  </si>
  <si>
    <t>MULTI PURPOSE WIPES LINT FREE 230 x 230 (100/Box)</t>
  </si>
  <si>
    <t>GRN198891</t>
  </si>
  <si>
    <t>PO149888</t>
  </si>
  <si>
    <t>GRN194247</t>
  </si>
  <si>
    <t>PO148125</t>
  </si>
  <si>
    <t>5G X 0.75MM2 CABLE STEEL BRAIDED COLOURED CORES</t>
  </si>
  <si>
    <t>GRN194244</t>
  </si>
  <si>
    <t>GRN194242</t>
  </si>
  <si>
    <t>5G X 0.75MM2 CABLE STEEL BRAIDED NUMBERED CORES</t>
  </si>
  <si>
    <t>GRN194239</t>
  </si>
  <si>
    <t>GRN194236</t>
  </si>
  <si>
    <t>GRN194235</t>
  </si>
  <si>
    <t>ENTRY/EXIT ZONE PANEL - P60DV</t>
  </si>
  <si>
    <t>361-1090-1</t>
  </si>
  <si>
    <t>GRN198872</t>
  </si>
  <si>
    <t>PO142410</t>
  </si>
  <si>
    <t>GRN194225</t>
  </si>
  <si>
    <t>GRN192904</t>
  </si>
  <si>
    <t>PO144717</t>
  </si>
  <si>
    <t>BEACON BOX ASSEMBLY</t>
  </si>
  <si>
    <t>GRN198867</t>
  </si>
  <si>
    <t>PO144743</t>
  </si>
  <si>
    <t>GRN192902</t>
  </si>
  <si>
    <t>PO144860</t>
  </si>
  <si>
    <t>GRN192626</t>
  </si>
  <si>
    <t>PO145580</t>
  </si>
  <si>
    <t>VEHICLE DETECTION LOOP 6X10FT WITH 100 FOOT LEAD</t>
  </si>
  <si>
    <t>11700-9377</t>
  </si>
  <si>
    <t>GRN198861</t>
  </si>
  <si>
    <t>PO149504</t>
  </si>
  <si>
    <t>TREADPLATE INFILL</t>
  </si>
  <si>
    <t>361-1430-1</t>
  </si>
  <si>
    <t>GRN204556</t>
  </si>
  <si>
    <t>PO151780</t>
  </si>
  <si>
    <t>GRN204205</t>
  </si>
  <si>
    <t>PO145112</t>
  </si>
  <si>
    <t>GRN203443</t>
  </si>
  <si>
    <t>PO148606</t>
  </si>
  <si>
    <t>GRN202911</t>
  </si>
  <si>
    <t>PO142134</t>
  </si>
  <si>
    <t>GRN202280</t>
  </si>
  <si>
    <t>PO145111</t>
  </si>
  <si>
    <t>GRN202234</t>
  </si>
  <si>
    <t>PO145110</t>
  </si>
  <si>
    <t>GRN191963</t>
  </si>
  <si>
    <t>PO143501</t>
  </si>
  <si>
    <t>GRN201748</t>
  </si>
  <si>
    <t>PO145109</t>
  </si>
  <si>
    <t>LAMP ASSY LED FLOOD 24V 45W BLACK HOUSING IP67</t>
  </si>
  <si>
    <t>340-1228-1</t>
  </si>
  <si>
    <t>GRN198847</t>
  </si>
  <si>
    <t>PO147450</t>
  </si>
  <si>
    <t>CONDUIT OUTDOOR EQUIPMENT RACK ASSY JUNCTION BOX</t>
  </si>
  <si>
    <t>GRN198845</t>
  </si>
  <si>
    <t>PO131880</t>
  </si>
  <si>
    <t>CONDUIT JTN BOX DETECTOR SIDE-JTN BOX GROUND LEVEL</t>
  </si>
  <si>
    <t>GRN198843</t>
  </si>
  <si>
    <t>PO131881</t>
  </si>
  <si>
    <t>CONDUIT HORIZONTAL DETECTOR ENCLOSURE</t>
  </si>
  <si>
    <t>GRN198842</t>
  </si>
  <si>
    <t>PO137837</t>
  </si>
  <si>
    <t>CONDUIT JUNCTION BOX SOURCE SIDE – JUNCTION BOX TU</t>
  </si>
  <si>
    <t>GRN198841</t>
  </si>
  <si>
    <t>PO140972</t>
  </si>
  <si>
    <t>HONG KONG M6012 KIOSK CONTROL PANEL GA</t>
  </si>
  <si>
    <t>GRN198840</t>
  </si>
  <si>
    <t>PO146794</t>
  </si>
  <si>
    <t>GRN198839</t>
  </si>
  <si>
    <t>GRN191960</t>
  </si>
  <si>
    <t>PO143503</t>
  </si>
  <si>
    <t>GRN191955</t>
  </si>
  <si>
    <t>GRN191933</t>
  </si>
  <si>
    <t>PO143507</t>
  </si>
  <si>
    <t>GRN191931</t>
  </si>
  <si>
    <t>PO143679</t>
  </si>
  <si>
    <t>GRN191921</t>
  </si>
  <si>
    <t>GRN191919</t>
  </si>
  <si>
    <t>GRN191851</t>
  </si>
  <si>
    <t>GRN190459</t>
  </si>
  <si>
    <t>GRN198826</t>
  </si>
  <si>
    <t>GRN190453</t>
  </si>
  <si>
    <t>GRN190451</t>
  </si>
  <si>
    <t>SUPERFLEX 35MM2 SINGLE CORE CABLE - BLACK</t>
  </si>
  <si>
    <t>GRN190448</t>
  </si>
  <si>
    <t>PO146194</t>
  </si>
  <si>
    <t>GRN190445</t>
  </si>
  <si>
    <t>PO142525</t>
  </si>
  <si>
    <t>GRN190444</t>
  </si>
  <si>
    <t>GRN190429</t>
  </si>
  <si>
    <t>GRN190422</t>
  </si>
  <si>
    <t>GRN190421</t>
  </si>
  <si>
    <t>PO143505</t>
  </si>
  <si>
    <t>GRN190420</t>
  </si>
  <si>
    <t>GRN190133</t>
  </si>
  <si>
    <t>PO142079</t>
  </si>
  <si>
    <t>GRN189890</t>
  </si>
  <si>
    <t>GRN189075</t>
  </si>
  <si>
    <t>GRN189072</t>
  </si>
  <si>
    <t>GRN198812</t>
  </si>
  <si>
    <t>GRN189022</t>
  </si>
  <si>
    <t>GRN189021</t>
  </si>
  <si>
    <t>PO143504</t>
  </si>
  <si>
    <t>GRN189019</t>
  </si>
  <si>
    <t>GRN189017</t>
  </si>
  <si>
    <t>GRN189014</t>
  </si>
  <si>
    <t>GRN189013</t>
  </si>
  <si>
    <t>SUPERFLEX 35MM2 SINGLE CORE CABLE EARTH - GRN/YEL</t>
  </si>
  <si>
    <t>GRN189010</t>
  </si>
  <si>
    <t>PO145941</t>
  </si>
  <si>
    <t>GRN187752</t>
  </si>
  <si>
    <t>GRN187749</t>
  </si>
  <si>
    <t>GRN187738</t>
  </si>
  <si>
    <t>GRN187736</t>
  </si>
  <si>
    <t>GRN187735</t>
  </si>
  <si>
    <t>GRN187727</t>
  </si>
  <si>
    <t>GRN187726</t>
  </si>
  <si>
    <t>GRN187725</t>
  </si>
  <si>
    <t>PO145772</t>
  </si>
  <si>
    <t>GRN187722</t>
  </si>
  <si>
    <t>GRN187425</t>
  </si>
  <si>
    <t>GRN186725</t>
  </si>
  <si>
    <t>PO139339</t>
  </si>
  <si>
    <t>GRN186154</t>
  </si>
  <si>
    <t>GRN186127</t>
  </si>
  <si>
    <t>GRN186125</t>
  </si>
  <si>
    <t>GRN186104</t>
  </si>
  <si>
    <t>PO141892</t>
  </si>
  <si>
    <t>5G X 4MM2 CABLE STEEL BRAIDED NUMBERED CORES</t>
  </si>
  <si>
    <t>GRN186103</t>
  </si>
  <si>
    <t>PO142670</t>
  </si>
  <si>
    <t>GRN186102</t>
  </si>
  <si>
    <t>GRN186101</t>
  </si>
  <si>
    <t>4G x 0.75mm2 CABLE STEEL BRAIDED NUMBERED CORES LA</t>
  </si>
  <si>
    <t>GRN186100</t>
  </si>
  <si>
    <t>GRN185501</t>
  </si>
  <si>
    <t>PO140589</t>
  </si>
  <si>
    <t>GRN184900</t>
  </si>
  <si>
    <t>GRN184899</t>
  </si>
  <si>
    <t>GRN184898</t>
  </si>
  <si>
    <t>PO139566</t>
  </si>
  <si>
    <t>7G X 2.5MM2 CABLE STEEL BRAIDED NUMBERED CORES</t>
  </si>
  <si>
    <t>GRN184897</t>
  </si>
  <si>
    <t>GRN184896</t>
  </si>
  <si>
    <t>GRN184895</t>
  </si>
  <si>
    <t>GRN184839</t>
  </si>
  <si>
    <t>PO143728</t>
  </si>
  <si>
    <t>GRN184838</t>
  </si>
  <si>
    <t>PO140563</t>
  </si>
  <si>
    <t>3G x 6mm2 CABLE STEEL BRAIDED COLOURED CORES</t>
  </si>
  <si>
    <t>GRN184837</t>
  </si>
  <si>
    <t>GRN184836</t>
  </si>
  <si>
    <t>PO138692</t>
  </si>
  <si>
    <t>GRN184834</t>
  </si>
  <si>
    <t>GRN198769</t>
  </si>
  <si>
    <t>PO149320</t>
  </si>
  <si>
    <t>GRN198767</t>
  </si>
  <si>
    <t>GRN184833</t>
  </si>
  <si>
    <t>GRN184832</t>
  </si>
  <si>
    <t>GRN184613</t>
  </si>
  <si>
    <t>PO141672</t>
  </si>
  <si>
    <t>GRN183894</t>
  </si>
  <si>
    <t>GRN183893</t>
  </si>
  <si>
    <t>GRN183892</t>
  </si>
  <si>
    <t>GRN183846</t>
  </si>
  <si>
    <t>PO144086</t>
  </si>
  <si>
    <t>GRN183502</t>
  </si>
  <si>
    <t>GRN183493</t>
  </si>
  <si>
    <t>GRN183491</t>
  </si>
  <si>
    <t>GRN183490</t>
  </si>
  <si>
    <t>GRN183484</t>
  </si>
  <si>
    <t>I/O CABLE M12 FEMALE STRAIGHT 12 POLE OPEN WIRES</t>
  </si>
  <si>
    <t>GRN182435</t>
  </si>
  <si>
    <t>GRN182433</t>
  </si>
  <si>
    <t>GRN182430</t>
  </si>
  <si>
    <t>GRN182428</t>
  </si>
  <si>
    <t>GRN182427</t>
  </si>
  <si>
    <t>GRN182419</t>
  </si>
  <si>
    <t>GRN182418</t>
  </si>
  <si>
    <t>PO141602</t>
  </si>
  <si>
    <t>GRN182417</t>
  </si>
  <si>
    <t>GRN182416</t>
  </si>
  <si>
    <t>GRN182415</t>
  </si>
  <si>
    <t>GRN182197</t>
  </si>
  <si>
    <t>PO140120</t>
  </si>
  <si>
    <t>GRN181821</t>
  </si>
  <si>
    <t>GRN181349</t>
  </si>
  <si>
    <t>GRN181198</t>
  </si>
  <si>
    <t>GRN180400</t>
  </si>
  <si>
    <t>GRN179829</t>
  </si>
  <si>
    <t>3G x 1.5mm2 CABLE STEEL BRAIDED COLOURED CORES</t>
  </si>
  <si>
    <t>GRN179828</t>
  </si>
  <si>
    <t>GRN179827</t>
  </si>
  <si>
    <t>GRN179825</t>
  </si>
  <si>
    <t>GRN179824</t>
  </si>
  <si>
    <t>ETHERNET CABLE FOUR PAIRS 4 x 2 x AWG26/7 CAT 5E</t>
  </si>
  <si>
    <t>GRN179822</t>
  </si>
  <si>
    <t>PO133597</t>
  </si>
  <si>
    <t>GRN179440</t>
  </si>
  <si>
    <t>GRN179439</t>
  </si>
  <si>
    <t>5G x 0.75mm2 CABLE STEEL BRAIDED COLOURED CORES
LA</t>
  </si>
  <si>
    <t>GRN179438</t>
  </si>
  <si>
    <t>PO139735</t>
  </si>
  <si>
    <t>GRN179437</t>
  </si>
  <si>
    <t>GRN179436</t>
  </si>
  <si>
    <t>GRN179124</t>
  </si>
  <si>
    <t>5G x 1.5mm2 CABLE STEEL BRAIDED COLOURED CORES LAP</t>
  </si>
  <si>
    <t>GRN179123</t>
  </si>
  <si>
    <t>GRN179122</t>
  </si>
  <si>
    <t>GRN178776</t>
  </si>
  <si>
    <t>PO139193</t>
  </si>
  <si>
    <t>GRN178775</t>
  </si>
  <si>
    <t>GRN178774</t>
  </si>
  <si>
    <t>GRN178771</t>
  </si>
  <si>
    <t>GRN178770</t>
  </si>
  <si>
    <t>GRN178768</t>
  </si>
  <si>
    <t>GRN178767</t>
  </si>
  <si>
    <t>ETHERNET PATCH CABLE M12 4-PIN TO RJ-45 20M LONG</t>
  </si>
  <si>
    <t>GRN178420</t>
  </si>
  <si>
    <t>PO138529</t>
  </si>
  <si>
    <t>P60DV - LOWER PORTAL PANEL</t>
  </si>
  <si>
    <t>361-1082-1</t>
  </si>
  <si>
    <t>GRN198689</t>
  </si>
  <si>
    <t>PO142220</t>
  </si>
  <si>
    <t>GRN178328</t>
  </si>
  <si>
    <t>GRN198687</t>
  </si>
  <si>
    <t>Merseyside L20 1BL</t>
  </si>
  <si>
    <t>NO-DRILL UNIVERSAL VEHICLE MOUNT WITH 8" FEMALE</t>
  </si>
  <si>
    <t>GRN204777</t>
  </si>
  <si>
    <t>PO150782</t>
  </si>
  <si>
    <t>LLOYD &amp; JONES ENGINEERS LTD</t>
  </si>
  <si>
    <t>S024548</t>
  </si>
  <si>
    <t>SECURITY HAND RAIL - WHITE MILENCO 2066</t>
  </si>
  <si>
    <t>GRN204363</t>
  </si>
  <si>
    <t>PO151286</t>
  </si>
  <si>
    <t>FUNNEL WITH CLOSING LID 200MM</t>
  </si>
  <si>
    <t>GRN204034</t>
  </si>
  <si>
    <t>PO150438</t>
  </si>
  <si>
    <t>TELE-POLE MALE 12" LONG</t>
  </si>
  <si>
    <t>GRN203406</t>
  </si>
  <si>
    <t>PO151553</t>
  </si>
  <si>
    <t>SPLASHPROOF BLADE FUSEHOLDER</t>
  </si>
  <si>
    <t>GRN203058</t>
  </si>
  <si>
    <t>PO151017</t>
  </si>
  <si>
    <t>DOUBLE SWING ARM WITH SWIVEL SOCKET MOUNT</t>
  </si>
  <si>
    <t>GRN202604</t>
  </si>
  <si>
    <t>PO149369</t>
  </si>
  <si>
    <t>GRN198675</t>
  </si>
  <si>
    <t>GRN202463</t>
  </si>
  <si>
    <t>PO148559</t>
  </si>
  <si>
    <t>GRN202462</t>
  </si>
  <si>
    <t>HIGH DENSE FOAM 1000mm x 500mm x 50mm FLIGHTCASE W</t>
  </si>
  <si>
    <t>GRN202461</t>
  </si>
  <si>
    <t>PO147868</t>
  </si>
  <si>
    <t>STAINLESS STEEL SLOTTED SHIM PACK PRECISION BRAND</t>
  </si>
  <si>
    <t>GRN202390</t>
  </si>
  <si>
    <t>PO149978</t>
  </si>
  <si>
    <t>GRN202389</t>
  </si>
  <si>
    <t>PO149755</t>
  </si>
  <si>
    <t>GRN202059</t>
  </si>
  <si>
    <t>PO148882</t>
  </si>
  <si>
    <t>ON-SITE CONTROL PANEL GA HONG KONG</t>
  </si>
  <si>
    <t>GRN198653</t>
  </si>
  <si>
    <t>PO146828</t>
  </si>
  <si>
    <t>TWO PIECE TERMINAL BASE 8 POINT SPRING CLAMP</t>
  </si>
  <si>
    <t>GRN198652</t>
  </si>
  <si>
    <t>PO139724</t>
  </si>
  <si>
    <t>GRN198651</t>
  </si>
  <si>
    <t>PO143157</t>
  </si>
  <si>
    <t>GRN198650</t>
  </si>
  <si>
    <t>GRN198649</t>
  </si>
  <si>
    <t>GRN201384</t>
  </si>
  <si>
    <t>PO145680</t>
  </si>
  <si>
    <t>GRN201279</t>
  </si>
  <si>
    <t>GRN200229</t>
  </si>
  <si>
    <t>GRN198637</t>
  </si>
  <si>
    <t>PO144700</t>
  </si>
  <si>
    <t>GRN200225</t>
  </si>
  <si>
    <t>PO148035</t>
  </si>
  <si>
    <t>GRN199748</t>
  </si>
  <si>
    <t>GRN198463</t>
  </si>
  <si>
    <t>GRN198446</t>
  </si>
  <si>
    <t>GRN198445</t>
  </si>
  <si>
    <t>GRN198432</t>
  </si>
  <si>
    <t>SAE15W/40 MULTIGRADE DIESEL ENGINE OIL (20L DRUM)</t>
  </si>
  <si>
    <t>GRN198055</t>
  </si>
  <si>
    <t>PO149280</t>
  </si>
  <si>
    <t>CABLE ROLLER GUIDE</t>
  </si>
  <si>
    <t>GRN197632</t>
  </si>
  <si>
    <t>GRN196927</t>
  </si>
  <si>
    <t>GRN196926</t>
  </si>
  <si>
    <t>GRN198618</t>
  </si>
  <si>
    <t>PO146816</t>
  </si>
  <si>
    <t>GRN196925</t>
  </si>
  <si>
    <t>PO147033</t>
  </si>
  <si>
    <t>GRN196870</t>
  </si>
  <si>
    <t>GRN196641</t>
  </si>
  <si>
    <t>PO146872</t>
  </si>
  <si>
    <t>GRN196635</t>
  </si>
  <si>
    <t>PO147332</t>
  </si>
  <si>
    <t>GRN196631</t>
  </si>
  <si>
    <t>GRN196628</t>
  </si>
  <si>
    <t>GRN196620</t>
  </si>
  <si>
    <t>VOLTAGE REGULATOR 190-240VAC 50/60H</t>
  </si>
  <si>
    <t>11593-0114</t>
  </si>
  <si>
    <t>GRN198608</t>
  </si>
  <si>
    <t>PO149642</t>
  </si>
  <si>
    <t>GRN201630</t>
  </si>
  <si>
    <t>PO145108</t>
  </si>
  <si>
    <t>GRN196530</t>
  </si>
  <si>
    <t>GRN196522</t>
  </si>
  <si>
    <t>GRN196521</t>
  </si>
  <si>
    <t>GRN196520</t>
  </si>
  <si>
    <t>GRN196519</t>
  </si>
  <si>
    <t>GRN196515</t>
  </si>
  <si>
    <t>GRN196510</t>
  </si>
  <si>
    <t>GRN194578</t>
  </si>
  <si>
    <t>GRN194241</t>
  </si>
  <si>
    <t>GRN193607</t>
  </si>
  <si>
    <t>INDICATING SILICA GEL ALUMINIUM CANISTER 40 GRAM</t>
  </si>
  <si>
    <t>GRN193429</t>
  </si>
  <si>
    <t>PO147644</t>
  </si>
  <si>
    <t>354-0500-ZBV-C933</t>
  </si>
  <si>
    <t>GRN198532</t>
  </si>
  <si>
    <t>GRN193176</t>
  </si>
  <si>
    <t>GRN193017</t>
  </si>
  <si>
    <t>GRN192477</t>
  </si>
  <si>
    <t>GRN198523</t>
  </si>
  <si>
    <t>PO148736</t>
  </si>
  <si>
    <t>POWER SUPPLY ,12KJ/SEC, 0-20KV,400VAC 3PH FAST ANA</t>
  </si>
  <si>
    <t>GRN198522</t>
  </si>
  <si>
    <t>PO146563</t>
  </si>
  <si>
    <t>SP PCB DC SUPPLY</t>
  </si>
  <si>
    <t>11701-2817</t>
  </si>
  <si>
    <t>GRN198520</t>
  </si>
  <si>
    <t>GRN198519</t>
  </si>
  <si>
    <t>PO148761</t>
  </si>
  <si>
    <t>GRN198518</t>
  </si>
  <si>
    <t>PO148763</t>
  </si>
  <si>
    <t>GRN198517</t>
  </si>
  <si>
    <t>GRN198516</t>
  </si>
  <si>
    <t>GRN198514</t>
  </si>
  <si>
    <t>PO148759</t>
  </si>
  <si>
    <t>GRN198513</t>
  </si>
  <si>
    <t>PO148758</t>
  </si>
  <si>
    <t>FEMALE CRIMP CONTACT FOR D CONN 5/7.5A(bag of 100)</t>
  </si>
  <si>
    <t>GRN198510</t>
  </si>
  <si>
    <t>GRN192367</t>
  </si>
  <si>
    <t>GRN198507</t>
  </si>
  <si>
    <t>PO149806</t>
  </si>
  <si>
    <t>GRN192366</t>
  </si>
  <si>
    <t>PO144307</t>
  </si>
  <si>
    <t>SPIDER UTILITY CASE FLIGHT CASE SP67 640 X 525 X 3</t>
  </si>
  <si>
    <t>GRN192364</t>
  </si>
  <si>
    <t>GRN191591</t>
  </si>
  <si>
    <t>PO147203</t>
  </si>
  <si>
    <t>GRN191383</t>
  </si>
  <si>
    <t>GRN191382</t>
  </si>
  <si>
    <t>GRN190431</t>
  </si>
  <si>
    <t>GRN190071</t>
  </si>
  <si>
    <t>PO146464</t>
  </si>
  <si>
    <t>GRN198478</t>
  </si>
  <si>
    <t>PO149776</t>
  </si>
  <si>
    <t>GRN189911</t>
  </si>
  <si>
    <t>PO142506</t>
  </si>
  <si>
    <t>GRN189900</t>
  </si>
  <si>
    <t>PO146653</t>
  </si>
  <si>
    <t>GRN189835</t>
  </si>
  <si>
    <t>GRN189708</t>
  </si>
  <si>
    <t>GRN189705</t>
  </si>
  <si>
    <t>GRN198471</t>
  </si>
  <si>
    <t>PO143186</t>
  </si>
  <si>
    <t>GRN189704</t>
  </si>
  <si>
    <t>GRN198467</t>
  </si>
  <si>
    <t>GRN189691</t>
  </si>
  <si>
    <t>GRN198465</t>
  </si>
  <si>
    <t>GRN189552</t>
  </si>
  <si>
    <t>GRN198461</t>
  </si>
  <si>
    <t>GRN198459</t>
  </si>
  <si>
    <t>PO149569</t>
  </si>
  <si>
    <t>GRN189551</t>
  </si>
  <si>
    <t>GRN189026</t>
  </si>
  <si>
    <t>GRN188847</t>
  </si>
  <si>
    <t>GRN188506</t>
  </si>
  <si>
    <t>GRN188501</t>
  </si>
  <si>
    <t>INDEX PLUNGER - COMPACT M12 X 1.5 STAINLESS STEEL</t>
  </si>
  <si>
    <t>GRN188456</t>
  </si>
  <si>
    <t>GRN188450</t>
  </si>
  <si>
    <t>GRN188447</t>
  </si>
  <si>
    <t>PO145407</t>
  </si>
  <si>
    <t>GRN188445</t>
  </si>
  <si>
    <t>GRN188442</t>
  </si>
  <si>
    <t>GRN187518</t>
  </si>
  <si>
    <t>PO144016</t>
  </si>
  <si>
    <t>GRN187500</t>
  </si>
  <si>
    <t>PO144628</t>
  </si>
  <si>
    <t>GRN198429</t>
  </si>
  <si>
    <t>GRN187493</t>
  </si>
  <si>
    <t>GRN187491</t>
  </si>
  <si>
    <t>GRN187451</t>
  </si>
  <si>
    <t>PO145869</t>
  </si>
  <si>
    <t>GRN187450</t>
  </si>
  <si>
    <t>GRN187448</t>
  </si>
  <si>
    <t>GRN198418</t>
  </si>
  <si>
    <t>GRN187445</t>
  </si>
  <si>
    <t>GRN187444</t>
  </si>
  <si>
    <t>GRN187443</t>
  </si>
  <si>
    <t>GRN187281</t>
  </si>
  <si>
    <t>PO145886</t>
  </si>
  <si>
    <t>GRN187145</t>
  </si>
  <si>
    <t>GRN186239</t>
  </si>
  <si>
    <t>GRN186146</t>
  </si>
  <si>
    <t>PO139919</t>
  </si>
  <si>
    <t>TRIPLE SURFACE MOUNTED POWER SOCKET 12-24 V, 20 A</t>
  </si>
  <si>
    <t>11701-3349</t>
  </si>
  <si>
    <t>GRN198404</t>
  </si>
  <si>
    <t>PO148193</t>
  </si>
  <si>
    <t>GRN186038</t>
  </si>
  <si>
    <t>GRN185918</t>
  </si>
  <si>
    <t>GRN185834</t>
  </si>
  <si>
    <t>GRN184585</t>
  </si>
  <si>
    <t>GRN184300</t>
  </si>
  <si>
    <t>PO142419</t>
  </si>
  <si>
    <t>GRN184184</t>
  </si>
  <si>
    <t>GRN184078</t>
  </si>
  <si>
    <t>PO142601</t>
  </si>
  <si>
    <t>GRN184073</t>
  </si>
  <si>
    <t>PO141544</t>
  </si>
  <si>
    <t>GRN183861</t>
  </si>
  <si>
    <t>GRN183777</t>
  </si>
  <si>
    <t>GRN183774</t>
  </si>
  <si>
    <t>PO144173</t>
  </si>
  <si>
    <t>GRN183701</t>
  </si>
  <si>
    <t>PO144136</t>
  </si>
  <si>
    <t>GRN182671</t>
  </si>
  <si>
    <t>GRN182575</t>
  </si>
  <si>
    <t>FUNNEL WITH CLOSING LID 200mm SEALEY F99200</t>
  </si>
  <si>
    <t>GRN182562</t>
  </si>
  <si>
    <t>GRN182561</t>
  </si>
  <si>
    <t>GRN198366</t>
  </si>
  <si>
    <t>PO149743</t>
  </si>
  <si>
    <t>GRN198362</t>
  </si>
  <si>
    <t>PO149737</t>
  </si>
  <si>
    <t>GRN181634</t>
  </si>
  <si>
    <t>GRN198360</t>
  </si>
  <si>
    <t>PO149742</t>
  </si>
  <si>
    <t>GRN181628</t>
  </si>
  <si>
    <t>SPIDER UTILITY CASE FLIGHT CASE BRIEFCASE SP67 FLI</t>
  </si>
  <si>
    <t>GRN180997</t>
  </si>
  <si>
    <t>PO141620</t>
  </si>
  <si>
    <t>GRN180994</t>
  </si>
  <si>
    <t>GRN180989</t>
  </si>
  <si>
    <t>GRN180986</t>
  </si>
  <si>
    <t>GRN180983</t>
  </si>
  <si>
    <t>GRN180540</t>
  </si>
  <si>
    <t>GRN180507</t>
  </si>
  <si>
    <t>GRN180503</t>
  </si>
  <si>
    <t>GRN180259</t>
  </si>
  <si>
    <t>GRN180258</t>
  </si>
  <si>
    <t>GRN201055</t>
  </si>
  <si>
    <t>PO145107</t>
  </si>
  <si>
    <t>GRN180149</t>
  </si>
  <si>
    <t>GRN180086</t>
  </si>
  <si>
    <t>PO142849</t>
  </si>
  <si>
    <t>GRN179628</t>
  </si>
  <si>
    <t>GRN179582</t>
  </si>
  <si>
    <t>GRN179381</t>
  </si>
  <si>
    <t>GRN179380</t>
  </si>
  <si>
    <t>PO141469</t>
  </si>
  <si>
    <t>GRN178610</t>
  </si>
  <si>
    <t>GRN178458</t>
  </si>
  <si>
    <t>PO141364</t>
  </si>
  <si>
    <t>Stafford ST18 0PF</t>
  </si>
  <si>
    <t>DOMETIC DB1R WINDOW ROLLER BLIND - CREAM WHITE RAL</t>
  </si>
  <si>
    <t>GRN204376</t>
  </si>
  <si>
    <t>PO151019</t>
  </si>
  <si>
    <t>LEISURE PLUS</t>
  </si>
  <si>
    <t>S024743</t>
  </si>
  <si>
    <t>CARAVAN DOOR LOCK KNOB LEISURE PLUS F908</t>
  </si>
  <si>
    <t>GRN204231</t>
  </si>
  <si>
    <t>PO148988</t>
  </si>
  <si>
    <t>GRN204154</t>
  </si>
  <si>
    <t>PO147808</t>
  </si>
  <si>
    <t>GRN204033</t>
  </si>
  <si>
    <t>GRN202213</t>
  </si>
  <si>
    <t>PO149860</t>
  </si>
  <si>
    <t>GRN202212</t>
  </si>
  <si>
    <t>GRN198330</t>
  </si>
  <si>
    <t>PO148564</t>
  </si>
  <si>
    <t>GRN198329</t>
  </si>
  <si>
    <t>FLOODLIGHT JUNCTION BOX</t>
  </si>
  <si>
    <t>GRN198328</t>
  </si>
  <si>
    <t>GRN198326</t>
  </si>
  <si>
    <t>GRN202211</t>
  </si>
  <si>
    <t>GRN198324</t>
  </si>
  <si>
    <t>GRN200682</t>
  </si>
  <si>
    <t>GRN195832</t>
  </si>
  <si>
    <t>GRN195559</t>
  </si>
  <si>
    <t>GRN191545</t>
  </si>
  <si>
    <t>PO146363</t>
  </si>
  <si>
    <t>GRN185165</t>
  </si>
  <si>
    <t>PO144986</t>
  </si>
  <si>
    <t>GRN181121</t>
  </si>
  <si>
    <t>PO143431</t>
  </si>
  <si>
    <t>GRN178521</t>
  </si>
  <si>
    <t>PO141954</t>
  </si>
  <si>
    <t>Greenford UB6 7RL</t>
  </si>
  <si>
    <t>WIRE 6AWG CLASS 6 600V GRN/YEL UL 10107</t>
  </si>
  <si>
    <t>11700-7430</t>
  </si>
  <si>
    <t>GRN204807</t>
  </si>
  <si>
    <t>PO145639</t>
  </si>
  <si>
    <t>LAPP LIMITED</t>
  </si>
  <si>
    <t>S022516</t>
  </si>
  <si>
    <t>GRN204804</t>
  </si>
  <si>
    <t>M20 EMC METAL CABLE GLAND C/W LOCKNUT IP68</t>
  </si>
  <si>
    <t>GRN204724</t>
  </si>
  <si>
    <t>PO150755</t>
  </si>
  <si>
    <t>M20 X 1.5 CABLE GLAND NYLON BLACK IP68 + LOCKNUT</t>
  </si>
  <si>
    <t>GRN204723</t>
  </si>
  <si>
    <t>PO149155</t>
  </si>
  <si>
    <t>GRN204722</t>
  </si>
  <si>
    <t>PO148276</t>
  </si>
  <si>
    <t>GRN204617</t>
  </si>
  <si>
    <t>PO149273</t>
  </si>
  <si>
    <t>GRN204616</t>
  </si>
  <si>
    <t>GRN198305</t>
  </si>
  <si>
    <t>GRN204615</t>
  </si>
  <si>
    <t>PO145579</t>
  </si>
  <si>
    <t>CABLE GLAND INSERT BLACK M20 2 X 5mm</t>
  </si>
  <si>
    <t>GRN204457</t>
  </si>
  <si>
    <t>PO151531</t>
  </si>
  <si>
    <t>M25 EMC METAL CABLE GLAND C/W LOCKNUT IP68</t>
  </si>
  <si>
    <t>GRN204456</t>
  </si>
  <si>
    <t>PO150041</t>
  </si>
  <si>
    <t>M25 EMC METAL CBL GLAND C/W LOCKNUT IP68</t>
  </si>
  <si>
    <t>GRN204455</t>
  </si>
  <si>
    <t>PO149606</t>
  </si>
  <si>
    <t>GRN204446</t>
  </si>
  <si>
    <t>GLAND INSERT 20X20 6-9 MM CABLE OD FOR SKINTOP CUB</t>
  </si>
  <si>
    <t>11700-2473</t>
  </si>
  <si>
    <t>GRN204444</t>
  </si>
  <si>
    <t>PO147550</t>
  </si>
  <si>
    <t>SURFACE MOUNT BASE SINGLE LEVER 1 ENTRY M20 H-B 10</t>
  </si>
  <si>
    <t>GRN204435</t>
  </si>
  <si>
    <t>PO150745</t>
  </si>
  <si>
    <t>GLAND INSERT 20X20 4-6 MM CABLE OD FOR SKINTOP CUB</t>
  </si>
  <si>
    <t>11700-2472</t>
  </si>
  <si>
    <t>GRN204434</t>
  </si>
  <si>
    <t>PO145940</t>
  </si>
  <si>
    <t>CABLE CAT5E 24AWG SUNLIGHT &amp; OIL RESISTANT 150 FT</t>
  </si>
  <si>
    <t>255-1640-150</t>
  </si>
  <si>
    <t>GRN204397</t>
  </si>
  <si>
    <t>PO149842</t>
  </si>
  <si>
    <t>CABLE 3COND 14AWG 600V UL-AWM 150 FT</t>
  </si>
  <si>
    <t>255-1641-150</t>
  </si>
  <si>
    <t>GRN204396</t>
  </si>
  <si>
    <t>2G X 0.75MM2 CABLE OLFLEX CLASSIC 110 YY</t>
  </si>
  <si>
    <t>GRN204255</t>
  </si>
  <si>
    <t>PO150036</t>
  </si>
  <si>
    <t>GRN204214</t>
  </si>
  <si>
    <t>PO149342</t>
  </si>
  <si>
    <t>GRN204213</t>
  </si>
  <si>
    <t>PO148720</t>
  </si>
  <si>
    <t>GRN204212</t>
  </si>
  <si>
    <t>PO148964</t>
  </si>
  <si>
    <t>GRN204211</t>
  </si>
  <si>
    <t>PO148896</t>
  </si>
  <si>
    <t>12G X 0.75MM2 CABLE OLFLEX CLASSIC 110SY</t>
  </si>
  <si>
    <t>GRN204083</t>
  </si>
  <si>
    <t>PO147552</t>
  </si>
  <si>
    <t>GRN203625</t>
  </si>
  <si>
    <t>PO145202</t>
  </si>
  <si>
    <t>GRN203322</t>
  </si>
  <si>
    <t>PO150129</t>
  </si>
  <si>
    <t>CABLE 25COND 18AWG 600V BLK 150 FT</t>
  </si>
  <si>
    <t>255-1639-150</t>
  </si>
  <si>
    <t>GRN203308</t>
  </si>
  <si>
    <t>PO144716</t>
  </si>
  <si>
    <t>GRN203284</t>
  </si>
  <si>
    <t>GRN202766</t>
  </si>
  <si>
    <t>M25 TO M20 REDUCER NICKEL PLATED</t>
  </si>
  <si>
    <t>GRN202459</t>
  </si>
  <si>
    <t>M16 X 1.5 CABLE GLAND NYLON BLACK IP68 + LOCKNUT</t>
  </si>
  <si>
    <t>GRN202454</t>
  </si>
  <si>
    <t>PO150520</t>
  </si>
  <si>
    <t>GRN202453</t>
  </si>
  <si>
    <t>PO150119</t>
  </si>
  <si>
    <t>UNITRONIC LIYCY 3 X 0.14MM2 SHIELDED CABLE</t>
  </si>
  <si>
    <t>GRN202343</t>
  </si>
  <si>
    <t>PO149541</t>
  </si>
  <si>
    <t>GRN202338</t>
  </si>
  <si>
    <t>PO150871</t>
  </si>
  <si>
    <t>CABLE 25COND 18AWG 600V BLACK 150 FT</t>
  </si>
  <si>
    <t>GRN202247</t>
  </si>
  <si>
    <t>GRN202246</t>
  </si>
  <si>
    <t>12G X 0.75MM2 CABLE OLFLEX ROBUST 215C</t>
  </si>
  <si>
    <t>GRN201988</t>
  </si>
  <si>
    <t>PO149547</t>
  </si>
  <si>
    <t>GRN201934</t>
  </si>
  <si>
    <t>GRN201720</t>
  </si>
  <si>
    <t>PO143549</t>
  </si>
  <si>
    <t>GRN201333</t>
  </si>
  <si>
    <t>PO145848</t>
  </si>
  <si>
    <t>GRN201311</t>
  </si>
  <si>
    <t>GRN201299</t>
  </si>
  <si>
    <t>PO148599</t>
  </si>
  <si>
    <t>GRN201173</t>
  </si>
  <si>
    <t>GRN201109</t>
  </si>
  <si>
    <t>GRN201017</t>
  </si>
  <si>
    <t>GRN200847</t>
  </si>
  <si>
    <t>3G X 1.5MM2 CABLE STEEL BRAIDED NUMBERED CORES</t>
  </si>
  <si>
    <t>GRN200845</t>
  </si>
  <si>
    <t>GRN200844</t>
  </si>
  <si>
    <t>PO150283</t>
  </si>
  <si>
    <t>GRN200702</t>
  </si>
  <si>
    <t>GRN200621</t>
  </si>
  <si>
    <t>GLAND INSERT 40X40 9-12 MM CABLE OD FOR SKINTOP CU</t>
  </si>
  <si>
    <t>11700-2592</t>
  </si>
  <si>
    <t>GRN200619</t>
  </si>
  <si>
    <t>2G X 1.5MM2 CABLE STEEL BRAIDED NUMBERED CORES</t>
  </si>
  <si>
    <t>GRN200378</t>
  </si>
  <si>
    <t>PO150370</t>
  </si>
  <si>
    <t>GRN200324</t>
  </si>
  <si>
    <t>PO150292</t>
  </si>
  <si>
    <t>GRN200323</t>
  </si>
  <si>
    <t>5G X 16MM2 STEEL BRAIDED CABLE NUMBERED CORES</t>
  </si>
  <si>
    <t>GRN200253</t>
  </si>
  <si>
    <t>GRN200252</t>
  </si>
  <si>
    <t>GRN200251</t>
  </si>
  <si>
    <t>PO143548</t>
  </si>
  <si>
    <t>GRN200250</t>
  </si>
  <si>
    <t>PO143547</t>
  </si>
  <si>
    <t>GRN200249</t>
  </si>
  <si>
    <t>5G X 25MM2 CABLE OLFLEX CLASSIC 100SY</t>
  </si>
  <si>
    <t>GRN200248</t>
  </si>
  <si>
    <t>PO146129</t>
  </si>
  <si>
    <t>GRN200246</t>
  </si>
  <si>
    <t>GRN200245</t>
  </si>
  <si>
    <t>PO145381</t>
  </si>
  <si>
    <t>FIELD CABLES - P60 PORTAL (EMEA) RAPISCAN CARGO -</t>
  </si>
  <si>
    <t>GRN200244</t>
  </si>
  <si>
    <t>PO141910</t>
  </si>
  <si>
    <t>GRN200119</t>
  </si>
  <si>
    <t>GRN200117</t>
  </si>
  <si>
    <t>PO149816</t>
  </si>
  <si>
    <t>GRN199774</t>
  </si>
  <si>
    <t>PO143550</t>
  </si>
  <si>
    <t>GRN199765</t>
  </si>
  <si>
    <t>GRN199756</t>
  </si>
  <si>
    <t>GRN199388</t>
  </si>
  <si>
    <t>GRN199386</t>
  </si>
  <si>
    <t>GRN198967</t>
  </si>
  <si>
    <t>GRN198784</t>
  </si>
  <si>
    <t>M50 EMC METAL CABLE GLAND C/W LOCKNUT IP68</t>
  </si>
  <si>
    <t>GRN198458</t>
  </si>
  <si>
    <t>PO148541</t>
  </si>
  <si>
    <t>GRN198442</t>
  </si>
  <si>
    <t>GRN198424</t>
  </si>
  <si>
    <t>PO149725</t>
  </si>
  <si>
    <t>GRN198341</t>
  </si>
  <si>
    <t>M25 BLANKING PLUG MALE THREAD BRASS</t>
  </si>
  <si>
    <t>GRN198340</t>
  </si>
  <si>
    <t>PO149185</t>
  </si>
  <si>
    <t>GRN198207</t>
  </si>
  <si>
    <t>PO143319</t>
  </si>
  <si>
    <t>GRN198339</t>
  </si>
  <si>
    <t>GRN198066</t>
  </si>
  <si>
    <t>GRN198051</t>
  </si>
  <si>
    <t>GRN198030</t>
  </si>
  <si>
    <t>GRN197853</t>
  </si>
  <si>
    <t>GRN197677</t>
  </si>
  <si>
    <t>GRN197675</t>
  </si>
  <si>
    <t>GRN197577</t>
  </si>
  <si>
    <t>GRN197411</t>
  </si>
  <si>
    <t>GRN197245</t>
  </si>
  <si>
    <t>GRN197244</t>
  </si>
  <si>
    <t>GRN197168</t>
  </si>
  <si>
    <t>GRN196888</t>
  </si>
  <si>
    <t>GRN196886</t>
  </si>
  <si>
    <t>GRN196885</t>
  </si>
  <si>
    <t>GRN196883</t>
  </si>
  <si>
    <t>GRN196847</t>
  </si>
  <si>
    <t>GRN196846</t>
  </si>
  <si>
    <t>GRN196844</t>
  </si>
  <si>
    <t>GRN196801</t>
  </si>
  <si>
    <t>GRN196797</t>
  </si>
  <si>
    <t>GRN196773</t>
  </si>
  <si>
    <t>GRN196708</t>
  </si>
  <si>
    <t>M16 EMC METAL CBL GLAND C/W LOCKNUT IP68</t>
  </si>
  <si>
    <t>GRN196656</t>
  </si>
  <si>
    <t>GRN196517</t>
  </si>
  <si>
    <t>PO148998</t>
  </si>
  <si>
    <t>GRN196448</t>
  </si>
  <si>
    <t>GRN196371</t>
  </si>
  <si>
    <t>GRN196211</t>
  </si>
  <si>
    <t>GRN196188</t>
  </si>
  <si>
    <t>GRN196159</t>
  </si>
  <si>
    <t>GRN195630</t>
  </si>
  <si>
    <t>GRN195414</t>
  </si>
  <si>
    <t>M25 X 1.5 CABLE GLAND NYLON BLACK IP68 + LOCKNUT</t>
  </si>
  <si>
    <t>GRN195017</t>
  </si>
  <si>
    <t>2G X 0.75MM2 CABLE OLFLEX CLASSIC 110SY</t>
  </si>
  <si>
    <t>GRN194500</t>
  </si>
  <si>
    <t>M40 EMC METAL CBL GLAND C/W LOCKNUT IP68</t>
  </si>
  <si>
    <t>GRN194463</t>
  </si>
  <si>
    <t>GRN194453</t>
  </si>
  <si>
    <t>GRN194395</t>
  </si>
  <si>
    <t>10 WAY TERMINAL JUMPER FOR 1492-WFB4</t>
  </si>
  <si>
    <t>GRN198163</t>
  </si>
  <si>
    <t>PO148538</t>
  </si>
  <si>
    <t>GRN194158</t>
  </si>
  <si>
    <t>GRN193932</t>
  </si>
  <si>
    <t>GRN198160</t>
  </si>
  <si>
    <t>GRN193915</t>
  </si>
  <si>
    <t>GRN193877</t>
  </si>
  <si>
    <t>SECOND FLOOR PLATFORM ASSEMBLY</t>
  </si>
  <si>
    <t>361-1041-1</t>
  </si>
  <si>
    <t>GRN200851</t>
  </si>
  <si>
    <t>PO143529</t>
  </si>
  <si>
    <t>GRN193855</t>
  </si>
  <si>
    <t>GRN193854</t>
  </si>
  <si>
    <t>GRN193853</t>
  </si>
  <si>
    <t>GRN198151</t>
  </si>
  <si>
    <t>GRN193740</t>
  </si>
  <si>
    <t>GRN198149</t>
  </si>
  <si>
    <t>PO143819</t>
  </si>
  <si>
    <t>GRN193726</t>
  </si>
  <si>
    <t>GRN198147</t>
  </si>
  <si>
    <t>GRN193336</t>
  </si>
  <si>
    <t>GRN193331</t>
  </si>
  <si>
    <t>GRN193323</t>
  </si>
  <si>
    <t>CABLE 4 PAIR 23AWG OUTDOOR RATED</t>
  </si>
  <si>
    <t>255-1694-100</t>
  </si>
  <si>
    <t>GRN193320</t>
  </si>
  <si>
    <t>GRN193319</t>
  </si>
  <si>
    <t>GRN193007</t>
  </si>
  <si>
    <t>GRN192906</t>
  </si>
  <si>
    <t>GRN192899</t>
  </si>
  <si>
    <t>PO144859</t>
  </si>
  <si>
    <t>GRN192896</t>
  </si>
  <si>
    <t>GRN192629</t>
  </si>
  <si>
    <t>GRN192324</t>
  </si>
  <si>
    <t>GRN192311</t>
  </si>
  <si>
    <t>PO145048</t>
  </si>
  <si>
    <t>M32 EMC METAL CABLE GLAND C/W LOCKNUT IP68</t>
  </si>
  <si>
    <t>GRN192159</t>
  </si>
  <si>
    <t>CABLE 25COND 18AWG 600V BLK 330 FT</t>
  </si>
  <si>
    <t>255-1639-330</t>
  </si>
  <si>
    <t>GRN192020</t>
  </si>
  <si>
    <t>GRN191978</t>
  </si>
  <si>
    <t>GRN191977</t>
  </si>
  <si>
    <t>GRN191976</t>
  </si>
  <si>
    <t>GRN191975</t>
  </si>
  <si>
    <t>VISY ACCR LITE ELECTRICAL HARDWARE</t>
  </si>
  <si>
    <t>340-1583-1</t>
  </si>
  <si>
    <t>GRN198112</t>
  </si>
  <si>
    <t>PO143975</t>
  </si>
  <si>
    <t>GRN191974</t>
  </si>
  <si>
    <t>GRN191972</t>
  </si>
  <si>
    <t>GRN191908</t>
  </si>
  <si>
    <t>GRN191837</t>
  </si>
  <si>
    <t>GRN191645</t>
  </si>
  <si>
    <t>GRN191643</t>
  </si>
  <si>
    <t>GRN191641</t>
  </si>
  <si>
    <t>GRN191639</t>
  </si>
  <si>
    <t>GRN191634</t>
  </si>
  <si>
    <t>GRN191316</t>
  </si>
  <si>
    <t>GRN191101</t>
  </si>
  <si>
    <t>M25 COUNTER NUT WITH CUTTING EDGES FOR EMC CONTACT</t>
  </si>
  <si>
    <t>GRN191099</t>
  </si>
  <si>
    <t>GRN191084</t>
  </si>
  <si>
    <t>PO143482</t>
  </si>
  <si>
    <t>VISY ACCR ELECTRICAL HARDWARE</t>
  </si>
  <si>
    <t>GRN198091</t>
  </si>
  <si>
    <t>GRN190430</t>
  </si>
  <si>
    <t>GLAND INSERT 20X20 4-6mm CABLE OD FOR SKINTOP</t>
  </si>
  <si>
    <t>GRN190376</t>
  </si>
  <si>
    <t>PO139487</t>
  </si>
  <si>
    <t>GRN198088</t>
  </si>
  <si>
    <t>GRN189912</t>
  </si>
  <si>
    <t>PO142823</t>
  </si>
  <si>
    <t>GRN198085</t>
  </si>
  <si>
    <t>GRN189841</t>
  </si>
  <si>
    <t>GRN189803</t>
  </si>
  <si>
    <t>GRN189522</t>
  </si>
  <si>
    <t>GRN189493</t>
  </si>
  <si>
    <t>GRN189481</t>
  </si>
  <si>
    <t>GRN189067</t>
  </si>
  <si>
    <t>GRN188986</t>
  </si>
  <si>
    <t>3G x 2.5mm2 CABLE OLFLEX CLASSIC 100 YY LAPP 00100</t>
  </si>
  <si>
    <t>GRN188861</t>
  </si>
  <si>
    <t>PO143481</t>
  </si>
  <si>
    <t>GRN188679</t>
  </si>
  <si>
    <t>PO144100</t>
  </si>
  <si>
    <t>GRN188676</t>
  </si>
  <si>
    <t>CABLE 3COND 16AWG 600V UL-AWM</t>
  </si>
  <si>
    <t>11700-8710</t>
  </si>
  <si>
    <t>GRN188326</t>
  </si>
  <si>
    <t>PO143694</t>
  </si>
  <si>
    <t>GRN188270</t>
  </si>
  <si>
    <t>PO143477</t>
  </si>
  <si>
    <t>GRN188268</t>
  </si>
  <si>
    <t>GRN187930</t>
  </si>
  <si>
    <t>GRN187929</t>
  </si>
  <si>
    <t>GRN187713</t>
  </si>
  <si>
    <t>GRN187633</t>
  </si>
  <si>
    <t>GRN187631</t>
  </si>
  <si>
    <t>GRN187612</t>
  </si>
  <si>
    <t>PO145771</t>
  </si>
  <si>
    <t>GRN187439</t>
  </si>
  <si>
    <t>GRN187360</t>
  </si>
  <si>
    <t>PO143480</t>
  </si>
  <si>
    <t>HOUSING SIDE ENTRY H-B 10 TS-RO 16</t>
  </si>
  <si>
    <t>GRN186991</t>
  </si>
  <si>
    <t>PO145798</t>
  </si>
  <si>
    <t>GRN186990</t>
  </si>
  <si>
    <t>PO144284</t>
  </si>
  <si>
    <t>GRN186921</t>
  </si>
  <si>
    <t>PO145807</t>
  </si>
  <si>
    <t>M25 CABLE GLAND - SKINTOP MS-M-XL</t>
  </si>
  <si>
    <t>GRN186778</t>
  </si>
  <si>
    <t>GRN186745</t>
  </si>
  <si>
    <t>GRN186626</t>
  </si>
  <si>
    <t>GRN186497</t>
  </si>
  <si>
    <t>GRN186246</t>
  </si>
  <si>
    <t>PO138683</t>
  </si>
  <si>
    <t>GRN186233</t>
  </si>
  <si>
    <t>GRN186230</t>
  </si>
  <si>
    <t>GRN186229</t>
  </si>
  <si>
    <t>GRN186189</t>
  </si>
  <si>
    <t>FIELD CABLES - P60 PORTAL (EMEA)</t>
  </si>
  <si>
    <t>GRN186173</t>
  </si>
  <si>
    <t>PO136150</t>
  </si>
  <si>
    <t>GRN186144</t>
  </si>
  <si>
    <t>2G x 1.5mm2 CABLE STEEL BRAIDED NUMBERED CORES LAP</t>
  </si>
  <si>
    <t>GRN185988</t>
  </si>
  <si>
    <t>PO143657</t>
  </si>
  <si>
    <t>GRN185913</t>
  </si>
  <si>
    <t>GRN185849</t>
  </si>
  <si>
    <t>PO141671</t>
  </si>
  <si>
    <t>GRN185832</t>
  </si>
  <si>
    <t>GRN185719</t>
  </si>
  <si>
    <t>GRN185716</t>
  </si>
  <si>
    <t>PO139991</t>
  </si>
  <si>
    <t>GRN185515</t>
  </si>
  <si>
    <t>GRN185414</t>
  </si>
  <si>
    <t>GRN185131</t>
  </si>
  <si>
    <t>MODULATOR CONTROL BOARD</t>
  </si>
  <si>
    <t>GRN198037</t>
  </si>
  <si>
    <t>PO149010</t>
  </si>
  <si>
    <t>GRN185130</t>
  </si>
  <si>
    <t>GRN185123</t>
  </si>
  <si>
    <t>GRN185019</t>
  </si>
  <si>
    <t>PO143473</t>
  </si>
  <si>
    <t>GRN198033</t>
  </si>
  <si>
    <t>GRN198032</t>
  </si>
  <si>
    <t>PO149474</t>
  </si>
  <si>
    <t>GRN198031</t>
  </si>
  <si>
    <t>PO149638</t>
  </si>
  <si>
    <t>GRN185016</t>
  </si>
  <si>
    <t>M40 EMC METAL CABLE GLAND C/W LOCKNUT IP68</t>
  </si>
  <si>
    <t>GRN184994</t>
  </si>
  <si>
    <t>GRN184779</t>
  </si>
  <si>
    <t>GRN184772</t>
  </si>
  <si>
    <t>GRN198026</t>
  </si>
  <si>
    <t>PO147270</t>
  </si>
  <si>
    <t>GRN198025</t>
  </si>
  <si>
    <t>PO147259</t>
  </si>
  <si>
    <t>GRN198024</t>
  </si>
  <si>
    <t>GRN184768</t>
  </si>
  <si>
    <t>5G x 6.0mm2 CABLE OLFLEX CLASSIC 110SY</t>
  </si>
  <si>
    <t>GRN184612</t>
  </si>
  <si>
    <t>GRN198021</t>
  </si>
  <si>
    <t>GRN198020</t>
  </si>
  <si>
    <t>GRN184611</t>
  </si>
  <si>
    <t>GRN184610</t>
  </si>
  <si>
    <t>GRN183996</t>
  </si>
  <si>
    <t>STRATIX 5700 MANAGED SWITCH</t>
  </si>
  <si>
    <t>GRN198016</t>
  </si>
  <si>
    <t>GRN198015</t>
  </si>
  <si>
    <t>GRN183978</t>
  </si>
  <si>
    <t>GRN183964</t>
  </si>
  <si>
    <t>GRN183917</t>
  </si>
  <si>
    <t>GRN193067</t>
  </si>
  <si>
    <t>GRN183890</t>
  </si>
  <si>
    <t>PO138684</t>
  </si>
  <si>
    <t>GRN183835</t>
  </si>
  <si>
    <t>GRN183832</t>
  </si>
  <si>
    <t>GRN183630</t>
  </si>
  <si>
    <t>GRN183605</t>
  </si>
  <si>
    <t>GRN183508</t>
  </si>
  <si>
    <t>GRN183507</t>
  </si>
  <si>
    <t>GRN183503</t>
  </si>
  <si>
    <t>GRN183360</t>
  </si>
  <si>
    <t>PO144087</t>
  </si>
  <si>
    <t>GRN183359</t>
  </si>
  <si>
    <t>GRN183357</t>
  </si>
  <si>
    <t>GRN183352</t>
  </si>
  <si>
    <t>GRN183350</t>
  </si>
  <si>
    <t>GRN183336</t>
  </si>
  <si>
    <t>GRN183087</t>
  </si>
  <si>
    <t>GRN183066</t>
  </si>
  <si>
    <t>GRN197992</t>
  </si>
  <si>
    <t>PO149522</t>
  </si>
  <si>
    <t>THERMOPLASTIC KNURLED KNOB M6 X 8 - BLACK</t>
  </si>
  <si>
    <t>GRN197991</t>
  </si>
  <si>
    <t>PO149227</t>
  </si>
  <si>
    <t>GRN197990</t>
  </si>
  <si>
    <t>GRN182912</t>
  </si>
  <si>
    <t>GRN182597</t>
  </si>
  <si>
    <t>GRN182580</t>
  </si>
  <si>
    <t>PO139518</t>
  </si>
  <si>
    <t>7G x 0.75mm2 CABLE OLFLEX CLASSIC 110 YY LAPP 1119</t>
  </si>
  <si>
    <t>GRN182578</t>
  </si>
  <si>
    <t>PO144020</t>
  </si>
  <si>
    <t>Stoke-on-Trent ST1 5SQ</t>
  </si>
  <si>
    <t>GEARBOX LOW BACKLASH SERVO WORM</t>
  </si>
  <si>
    <t>11700-8535</t>
  </si>
  <si>
    <t>GRN197982</t>
  </si>
  <si>
    <t>PO144987</t>
  </si>
  <si>
    <t>WITTENSTEIN LTD</t>
  </si>
  <si>
    <t>S023884</t>
  </si>
  <si>
    <t>GRN182577</t>
  </si>
  <si>
    <t>GRN182576</t>
  </si>
  <si>
    <t>GRN182360</t>
  </si>
  <si>
    <t>GRN182354</t>
  </si>
  <si>
    <t>GRN182324</t>
  </si>
  <si>
    <t>FIRST FLOOR PLATFORM ASSEMBLY</t>
  </si>
  <si>
    <t>361-1040-1</t>
  </si>
  <si>
    <t>GRN200850</t>
  </si>
  <si>
    <t>PO143532</t>
  </si>
  <si>
    <t>GRN182322</t>
  </si>
  <si>
    <t>GRN182321</t>
  </si>
  <si>
    <t>P60DV - MAIN CONTROL PANEL</t>
  </si>
  <si>
    <t>361-1010-1</t>
  </si>
  <si>
    <t>GRN197949</t>
  </si>
  <si>
    <t>PO141359</t>
  </si>
  <si>
    <t>GRN197947</t>
  </si>
  <si>
    <t>GRN182319</t>
  </si>
  <si>
    <t>GRN182317</t>
  </si>
  <si>
    <t>GRN182130</t>
  </si>
  <si>
    <t>PO142521</t>
  </si>
  <si>
    <t>2G x 0.75mm2 CABLE OLFLEX CLASSIC 110 YY LAPP 1198</t>
  </si>
  <si>
    <t>GRN182127</t>
  </si>
  <si>
    <t>GRN182119</t>
  </si>
  <si>
    <t>GRN182117</t>
  </si>
  <si>
    <t>PO143909</t>
  </si>
  <si>
    <t>DIODE 2X8 ELEMENT PHOTO C DWO4 0.3MM THICK</t>
  </si>
  <si>
    <t>GRN197926</t>
  </si>
  <si>
    <t>GRN181820</t>
  </si>
  <si>
    <t>GRN181721</t>
  </si>
  <si>
    <t>GRN181717</t>
  </si>
  <si>
    <t>GRN181701</t>
  </si>
  <si>
    <t>GRN197920</t>
  </si>
  <si>
    <t>GRN181700</t>
  </si>
  <si>
    <t>PO143727</t>
  </si>
  <si>
    <t>GRN181516</t>
  </si>
  <si>
    <t>GRN181361</t>
  </si>
  <si>
    <t>GRN181258</t>
  </si>
  <si>
    <t>GRN181173</t>
  </si>
  <si>
    <t>PO140593</t>
  </si>
  <si>
    <t>GRN180847</t>
  </si>
  <si>
    <t>GRN180798</t>
  </si>
  <si>
    <t>GRN180797</t>
  </si>
  <si>
    <t>GRN180740</t>
  </si>
  <si>
    <t>GRN180700</t>
  </si>
  <si>
    <t>GRN180573</t>
  </si>
  <si>
    <t>GRN180568</t>
  </si>
  <si>
    <t>GRN197893</t>
  </si>
  <si>
    <t>PO143521</t>
  </si>
  <si>
    <t>GRN180566</t>
  </si>
  <si>
    <t>PO141075</t>
  </si>
  <si>
    <t>GRN197888</t>
  </si>
  <si>
    <t>5G x 16mm2 STEEL BRAIDED CABLE NUMBERED CORES</t>
  </si>
  <si>
    <t>GRN180389</t>
  </si>
  <si>
    <t>PO138181</t>
  </si>
  <si>
    <t>GRN197886</t>
  </si>
  <si>
    <t>PO149238</t>
  </si>
  <si>
    <t>GRN180261</t>
  </si>
  <si>
    <t>GRN197883</t>
  </si>
  <si>
    <t>GRN197881</t>
  </si>
  <si>
    <t>PO148203</t>
  </si>
  <si>
    <t>GRN179819</t>
  </si>
  <si>
    <t>GRN179817</t>
  </si>
  <si>
    <t>GRN179816</t>
  </si>
  <si>
    <t>GRN179813</t>
  </si>
  <si>
    <t>HOOD LASER SENSOR LMS141 SERIES</t>
  </si>
  <si>
    <t>11700-5373</t>
  </si>
  <si>
    <t>GRN197874</t>
  </si>
  <si>
    <t>PO145471</t>
  </si>
  <si>
    <t>GRN197873</t>
  </si>
  <si>
    <t>GRN197871</t>
  </si>
  <si>
    <t>PO143525</t>
  </si>
  <si>
    <t>GRN179728</t>
  </si>
  <si>
    <t>GRN197867</t>
  </si>
  <si>
    <t>PO143524</t>
  </si>
  <si>
    <t>GRN197866</t>
  </si>
  <si>
    <t>PO143523</t>
  </si>
  <si>
    <t>GRN179727</t>
  </si>
  <si>
    <t>GRN197863</t>
  </si>
  <si>
    <t>X-RAY GENERATOR HIGH VOLTAGE POWER SUPPLY</t>
  </si>
  <si>
    <t>GRN197862</t>
  </si>
  <si>
    <t>PO145671</t>
  </si>
  <si>
    <t>GRN179689</t>
  </si>
  <si>
    <t>UNITRONIC LIYCY 3 x 0.14mm2 SHIELDED CABLE</t>
  </si>
  <si>
    <t>GRN179555</t>
  </si>
  <si>
    <t>M20 x 1.5 CABLE GLAND NYLON BLACK IP68 + LOCKNUT</t>
  </si>
  <si>
    <t>GRN179539</t>
  </si>
  <si>
    <t>GRN179435</t>
  </si>
  <si>
    <t>PO137492</t>
  </si>
  <si>
    <t>GRN179432</t>
  </si>
  <si>
    <t>3G x 2.5mm2 CABLE OLFLEX CLASSIC 100 YY</t>
  </si>
  <si>
    <t>GRN179121</t>
  </si>
  <si>
    <t>PO138581</t>
  </si>
  <si>
    <t>GRN179117</t>
  </si>
  <si>
    <t>M16 x 1.5 CABLE GLAND NYLON BLACK IP68 + LOCKNUT</t>
  </si>
  <si>
    <t>GRN179116</t>
  </si>
  <si>
    <t>GRN197849</t>
  </si>
  <si>
    <t>3G x 4mm2 CABLE STEEL BRAIDED NUMBERED CORES LAPP</t>
  </si>
  <si>
    <t>GRN179026</t>
  </si>
  <si>
    <t>GRN178783</t>
  </si>
  <si>
    <t>GRN178753</t>
  </si>
  <si>
    <t>PO141396</t>
  </si>
  <si>
    <t>GRN197841</t>
  </si>
  <si>
    <t>GRN178475</t>
  </si>
  <si>
    <t>GRN178392</t>
  </si>
  <si>
    <t>GRN178371</t>
  </si>
  <si>
    <t>GRN178343</t>
  </si>
  <si>
    <t>Crawley RH10 9QU</t>
  </si>
  <si>
    <t>DL205 8-CHANNEL ANALOGUE OUTPUT MODULE LAMONDE AUT</t>
  </si>
  <si>
    <t>GRN202091</t>
  </si>
  <si>
    <t>PO151102</t>
  </si>
  <si>
    <t>LAMONDE AUTOMATION LTD</t>
  </si>
  <si>
    <t>S024491</t>
  </si>
  <si>
    <t>DL205 2-CHANNEL ANALOGUE OUTPUT MODULE LAMONDE AUT</t>
  </si>
  <si>
    <t>GRN197243</t>
  </si>
  <si>
    <t>PO149505</t>
  </si>
  <si>
    <t>GRN196326</t>
  </si>
  <si>
    <t>PO149181</t>
  </si>
  <si>
    <t>GRN197826</t>
  </si>
  <si>
    <t>DIRECT LOGIC 205 8-CHANNEL ANALOGUE INPUT MODULE</t>
  </si>
  <si>
    <t>GRN196139</t>
  </si>
  <si>
    <t>PO149120</t>
  </si>
  <si>
    <t>GRN195639</t>
  </si>
  <si>
    <t>PO148968</t>
  </si>
  <si>
    <t>GRN197822</t>
  </si>
  <si>
    <t>GRN197821</t>
  </si>
  <si>
    <t>GRN194079</t>
  </si>
  <si>
    <t>PO148067</t>
  </si>
  <si>
    <t>GRN193204</t>
  </si>
  <si>
    <t>PO147982</t>
  </si>
  <si>
    <t>GRN191926</t>
  </si>
  <si>
    <t>PO146118</t>
  </si>
  <si>
    <t>GRN197817</t>
  </si>
  <si>
    <t>GRN197816</t>
  </si>
  <si>
    <t>GRN197815</t>
  </si>
  <si>
    <t>GRN197814</t>
  </si>
  <si>
    <t>GRN190200</t>
  </si>
  <si>
    <t>PO147008</t>
  </si>
  <si>
    <t>DL205 2-CHANNEL ANALOGUE OUTPUT MODULE</t>
  </si>
  <si>
    <t>GRN181312</t>
  </si>
  <si>
    <t>PO141786</t>
  </si>
  <si>
    <t>GRN181310</t>
  </si>
  <si>
    <t>PO141236</t>
  </si>
  <si>
    <t>RG27 9XA, Hook</t>
  </si>
  <si>
    <t>UPS 60KVA 10MIN W/ 480V XFMR CUBICLE</t>
  </si>
  <si>
    <t>11701-3574</t>
  </si>
  <si>
    <t>GRN204480</t>
  </si>
  <si>
    <t>PO149630</t>
  </si>
  <si>
    <t>KOHLER UNINTERRUPTIBLE POWER LIMITED</t>
  </si>
  <si>
    <t>S026186</t>
  </si>
  <si>
    <t>UPS SYSTEM 40KVA/23MINUTES</t>
  </si>
  <si>
    <t>GRN203881</t>
  </si>
  <si>
    <t>PO146427</t>
  </si>
  <si>
    <t>GRN203809</t>
  </si>
  <si>
    <t>GRN203379</t>
  </si>
  <si>
    <t>GRN203378</t>
  </si>
  <si>
    <t>GRN202857</t>
  </si>
  <si>
    <t>GRN202678</t>
  </si>
  <si>
    <t>GRN200128</t>
  </si>
  <si>
    <t>GRN197799</t>
  </si>
  <si>
    <t>GRN197798</t>
  </si>
  <si>
    <t>GRN197797</t>
  </si>
  <si>
    <t>GRN197795</t>
  </si>
  <si>
    <t>GRN199654</t>
  </si>
  <si>
    <t>GRN197793</t>
  </si>
  <si>
    <t>GRN197788</t>
  </si>
  <si>
    <t>GRN197786</t>
  </si>
  <si>
    <t>GRN197785</t>
  </si>
  <si>
    <t>GRN199099</t>
  </si>
  <si>
    <t>GRN197783</t>
  </si>
  <si>
    <t>GRN197782</t>
  </si>
  <si>
    <t>GRN197781</t>
  </si>
  <si>
    <t>GRN197779</t>
  </si>
  <si>
    <t>GRN197778</t>
  </si>
  <si>
    <t>GRN197777</t>
  </si>
  <si>
    <t>GRN197773</t>
  </si>
  <si>
    <t>GRN197623</t>
  </si>
  <si>
    <t>TERMINAL END BARRIER 1.5MM - GREY</t>
  </si>
  <si>
    <t>GRN197745</t>
  </si>
  <si>
    <t>PO149508</t>
  </si>
  <si>
    <t>GRN196382</t>
  </si>
  <si>
    <t>GRN195204</t>
  </si>
  <si>
    <t>GRN194477</t>
  </si>
  <si>
    <t>GRN193143</t>
  </si>
  <si>
    <t>GRN192378</t>
  </si>
  <si>
    <t>8 CHANNEL SOURCE OUTPUT MODULE 24V DC</t>
  </si>
  <si>
    <t>GRN197732</t>
  </si>
  <si>
    <t>PO138278</t>
  </si>
  <si>
    <t>GRN192016</t>
  </si>
  <si>
    <t>GRN191319</t>
  </si>
  <si>
    <t>GRN191179</t>
  </si>
  <si>
    <t>COMISSIONING</t>
  </si>
  <si>
    <t>GRN190045</t>
  </si>
  <si>
    <t>PO144910</t>
  </si>
  <si>
    <t>Rochdale OL16 4NW</t>
  </si>
  <si>
    <t>POWERED ROLLER CONVEYOR 5.5M LONG</t>
  </si>
  <si>
    <t>GRN186184</t>
  </si>
  <si>
    <t>PO140507</t>
  </si>
  <si>
    <t>K P INDUSTRIES LTD</t>
  </si>
  <si>
    <t>S023883</t>
  </si>
  <si>
    <t>ION PUMP CABLE ASSEMBLY</t>
  </si>
  <si>
    <t>GRN197720</t>
  </si>
  <si>
    <t>PO145372</t>
  </si>
  <si>
    <t>PLASTIC BELT CONVEYOR 5.5M LONG</t>
  </si>
  <si>
    <t>GRN185159</t>
  </si>
  <si>
    <t>GRN183986</t>
  </si>
  <si>
    <t>Macclesfield SK11 0QT</t>
  </si>
  <si>
    <t>LABEL EMERGENCY STOP ISO</t>
  </si>
  <si>
    <t>11538-0130</t>
  </si>
  <si>
    <t>GRN204594</t>
  </si>
  <si>
    <t>PO151887</t>
  </si>
  <si>
    <t>JAF GRAPHICS LTD</t>
  </si>
  <si>
    <t>S022755</t>
  </si>
  <si>
    <t>BATTERY ISOLATOR LABEL</t>
  </si>
  <si>
    <t>GRN204587</t>
  </si>
  <si>
    <t>PO151809</t>
  </si>
  <si>
    <t>LABEL - SCANNING ANGLE +29 / -23 DEG</t>
  </si>
  <si>
    <t>361-1376-1</t>
  </si>
  <si>
    <t>GRN204077</t>
  </si>
  <si>
    <t>PO151719</t>
  </si>
  <si>
    <t>IDENTIFICATION LABEL -255-1942-1</t>
  </si>
  <si>
    <t>255-1943-1</t>
  </si>
  <si>
    <t>GRN204076</t>
  </si>
  <si>
    <t>PO151603</t>
  </si>
  <si>
    <t>SERIAL NUMBER AND RATING PLATE - CE - UK</t>
  </si>
  <si>
    <t>GRN203328</t>
  </si>
  <si>
    <t>PO151469</t>
  </si>
  <si>
    <t>ETM  F- GAS LABEL</t>
  </si>
  <si>
    <t>GRN203326</t>
  </si>
  <si>
    <t>PO151379</t>
  </si>
  <si>
    <t>24VAC EXTERNAL IP66 POWER SUPPLY</t>
  </si>
  <si>
    <t>GRN197699</t>
  </si>
  <si>
    <t>PO149610</t>
  </si>
  <si>
    <t>RAPISCAN GRAPHICS - M60 MOBILE W/LOUVRE</t>
  </si>
  <si>
    <t>GRN202805</t>
  </si>
  <si>
    <t>PO151130</t>
  </si>
  <si>
    <t>VAREX F-GAS LABEL</t>
  </si>
  <si>
    <t>GRN201421</t>
  </si>
  <si>
    <t>PO149652</t>
  </si>
  <si>
    <t>GRN197696</t>
  </si>
  <si>
    <t>GRN200402</t>
  </si>
  <si>
    <t>PO150339</t>
  </si>
  <si>
    <t>IDENTIFICATION LABEL - 344-1405-1</t>
  </si>
  <si>
    <t>344-1406-1</t>
  </si>
  <si>
    <t>GRN200160</t>
  </si>
  <si>
    <t>PO150101</t>
  </si>
  <si>
    <t>LABEL CAUTION PORTUGUESE 2.0"X0.5"</t>
  </si>
  <si>
    <t>255-1712-1</t>
  </si>
  <si>
    <t>GRN200157</t>
  </si>
  <si>
    <t>PO150309</t>
  </si>
  <si>
    <t>LABEL (FRONT PANEL) see 23259321 sht 5</t>
  </si>
  <si>
    <t>GRN199912</t>
  </si>
  <si>
    <t>PO150115</t>
  </si>
  <si>
    <t>FACTORYTALK SE SITE EDITION STATION LICENSE</t>
  </si>
  <si>
    <t>GRN197688</t>
  </si>
  <si>
    <t>PO146384</t>
  </si>
  <si>
    <t>M60 ZBX GRAPHICS JAF GRAPHICS</t>
  </si>
  <si>
    <t>GRN199458</t>
  </si>
  <si>
    <t>PO149696</t>
  </si>
  <si>
    <t>T60 LABEL SET</t>
  </si>
  <si>
    <t>363-1188-1</t>
  </si>
  <si>
    <t>GRN199456</t>
  </si>
  <si>
    <t>PO149970</t>
  </si>
  <si>
    <t>IDENTIFICATION LABEL - 23258745</t>
  </si>
  <si>
    <t>255-1926-1</t>
  </si>
  <si>
    <t>GRN199454</t>
  </si>
  <si>
    <t>PO149911</t>
  </si>
  <si>
    <t>GRN199304</t>
  </si>
  <si>
    <t>PO149222</t>
  </si>
  <si>
    <t>GRN199121</t>
  </si>
  <si>
    <t>GRN197682</t>
  </si>
  <si>
    <t>GRN198614</t>
  </si>
  <si>
    <t>PO149601</t>
  </si>
  <si>
    <t>GRN198611</t>
  </si>
  <si>
    <t>PO149756</t>
  </si>
  <si>
    <t>IDENTIFICATION LABEL - 101013550</t>
  </si>
  <si>
    <t>255-1918-1</t>
  </si>
  <si>
    <t>GRN197820</t>
  </si>
  <si>
    <t>PO149201</t>
  </si>
  <si>
    <t>GRN197819</t>
  </si>
  <si>
    <t>PO148957</t>
  </si>
  <si>
    <t>IR FENCE LOCATION ID LABEL</t>
  </si>
  <si>
    <t>GRN197818</t>
  </si>
  <si>
    <t>PO149577</t>
  </si>
  <si>
    <t>GRN197673</t>
  </si>
  <si>
    <t>LABEL CAUTION X-RAY ISO</t>
  </si>
  <si>
    <t>11538-0122</t>
  </si>
  <si>
    <t>GRN197653</t>
  </si>
  <si>
    <t>PO149330</t>
  </si>
  <si>
    <t>GRN196896</t>
  </si>
  <si>
    <t>PO148768</t>
  </si>
  <si>
    <t>VINYL GRAPHICS - A25 EAGLE AIR CARGO JAF GRAPHICS</t>
  </si>
  <si>
    <t>GRN196695</t>
  </si>
  <si>
    <t>PO149250</t>
  </si>
  <si>
    <t>BARCODE SCANNER LABEL</t>
  </si>
  <si>
    <t>GRN196692</t>
  </si>
  <si>
    <t>PO149156</t>
  </si>
  <si>
    <t>IDENTIFICATION LABEL - 344-1414-1</t>
  </si>
  <si>
    <t>344-1415-1</t>
  </si>
  <si>
    <t>GRN196683</t>
  </si>
  <si>
    <t>PO149183</t>
  </si>
  <si>
    <t>GRN196681</t>
  </si>
  <si>
    <t>PO149114</t>
  </si>
  <si>
    <t>GRN195059</t>
  </si>
  <si>
    <t>PO148524</t>
  </si>
  <si>
    <t>IDENTIFICATION LABEL -255-1947-1</t>
  </si>
  <si>
    <t>255-1948-1</t>
  </si>
  <si>
    <t>GRN194192</t>
  </si>
  <si>
    <t>PO148413</t>
  </si>
  <si>
    <t>IDENTIFICATION LABEL - 23256900</t>
  </si>
  <si>
    <t>255-1921-1</t>
  </si>
  <si>
    <t>GRN194077</t>
  </si>
  <si>
    <t>PO148374</t>
  </si>
  <si>
    <t>GRN193707</t>
  </si>
  <si>
    <t>PO147811</t>
  </si>
  <si>
    <t>POWER SUPPLY,340-575VAC IN,3-PHASE,24V 5A OUT,120W</t>
  </si>
  <si>
    <t>GRN197660</t>
  </si>
  <si>
    <t>GRN192306</t>
  </si>
  <si>
    <t>PO147230</t>
  </si>
  <si>
    <t>GRN191814</t>
  </si>
  <si>
    <t>PO147476</t>
  </si>
  <si>
    <t>GRN191813</t>
  </si>
  <si>
    <t>PO147415</t>
  </si>
  <si>
    <t>SERIAL PLATE, MATRIX, UK, 2020 DESIGN, RTT</t>
  </si>
  <si>
    <t>GRN191089</t>
  </si>
  <si>
    <t>IDENTIFICATION LABEL - 101026949</t>
  </si>
  <si>
    <t>GRN189687</t>
  </si>
  <si>
    <t>PO146451</t>
  </si>
  <si>
    <t>GRN189669</t>
  </si>
  <si>
    <t>PO146830</t>
  </si>
  <si>
    <t>LABEL - "CAUTION HIGH RADIATION AREA" JAF GRAPHICS</t>
  </si>
  <si>
    <t>GRN189492</t>
  </si>
  <si>
    <t>LABEL CAUTION ARABIC 2.0"X0.5"</t>
  </si>
  <si>
    <t>255-1593-1</t>
  </si>
  <si>
    <t>GRN189488</t>
  </si>
  <si>
    <t>PO146739</t>
  </si>
  <si>
    <t>INFEED CONVEYOR LABEL - CONVEYOR CONTROL STATION</t>
  </si>
  <si>
    <t>GRN189407</t>
  </si>
  <si>
    <t>PO146773</t>
  </si>
  <si>
    <t>GRN189126</t>
  </si>
  <si>
    <t>PO146697</t>
  </si>
  <si>
    <t>LABEL FLUID MIX HIGH AMBIENT</t>
  </si>
  <si>
    <t>331-8436-1</t>
  </si>
  <si>
    <t>GRN187048</t>
  </si>
  <si>
    <t>PO144909</t>
  </si>
  <si>
    <t>IDENTIFICATION LABEL - 101026950</t>
  </si>
  <si>
    <t>GRN185693</t>
  </si>
  <si>
    <t>PO145317</t>
  </si>
  <si>
    <t>GRN185688</t>
  </si>
  <si>
    <t>PO145218</t>
  </si>
  <si>
    <t>LABEL HAZARD HIGH VOLTAGE 1.5 INCH TRIANGLE</t>
  </si>
  <si>
    <t>11538-0238</t>
  </si>
  <si>
    <t>GRN185580</t>
  </si>
  <si>
    <t>PO144784</t>
  </si>
  <si>
    <t>GRN185577</t>
  </si>
  <si>
    <t>PO143999</t>
  </si>
  <si>
    <t>LABEL FLUID MIX STANDARD AMBIENT</t>
  </si>
  <si>
    <t>331-8437-1</t>
  </si>
  <si>
    <t>GRN185021</t>
  </si>
  <si>
    <t>PO144036</t>
  </si>
  <si>
    <t>MASTER M60 LABEL SET - FRENCH</t>
  </si>
  <si>
    <t>GRN185020</t>
  </si>
  <si>
    <t>PO144591</t>
  </si>
  <si>
    <t>GRN184294</t>
  </si>
  <si>
    <t>PO144495</t>
  </si>
  <si>
    <t>GRN183881</t>
  </si>
  <si>
    <t>PO143430</t>
  </si>
  <si>
    <t>GRN197614</t>
  </si>
  <si>
    <t>INDIA M60 MOBILE LIVERY</t>
  </si>
  <si>
    <t>356-1168-1</t>
  </si>
  <si>
    <t>GRN183879</t>
  </si>
  <si>
    <t>PO142903</t>
  </si>
  <si>
    <t>BEACON BOX LABEL</t>
  </si>
  <si>
    <t>GRN183706</t>
  </si>
  <si>
    <t>PO144350</t>
  </si>
  <si>
    <t>SPEED RADAR JUNCTION BOX LABEL</t>
  </si>
  <si>
    <t>GRN183704</t>
  </si>
  <si>
    <t>PO144318</t>
  </si>
  <si>
    <t>GRN183021</t>
  </si>
  <si>
    <t>PO143942</t>
  </si>
  <si>
    <t>GRN197595</t>
  </si>
  <si>
    <t>GRN197594</t>
  </si>
  <si>
    <t>GRN181511</t>
  </si>
  <si>
    <t>PO143101</t>
  </si>
  <si>
    <t>ST COOLING MEDIUM SERVICE SET</t>
  </si>
  <si>
    <t>11701-2808</t>
  </si>
  <si>
    <t>GRN197580</t>
  </si>
  <si>
    <t>PROP SHAFT RELAY JUNCTION BOX LABEL</t>
  </si>
  <si>
    <t>359-0051-1</t>
  </si>
  <si>
    <t>GRN180980</t>
  </si>
  <si>
    <t>PO143142</t>
  </si>
  <si>
    <t>GRN180979</t>
  </si>
  <si>
    <t>PO142901</t>
  </si>
  <si>
    <t>MASTER M60 LABEL SET - ENGLISH</t>
  </si>
  <si>
    <t>GRN180564</t>
  </si>
  <si>
    <t>PO142661</t>
  </si>
  <si>
    <t>IDENTIFICATION LABEL -255-1901</t>
  </si>
  <si>
    <t>255-1902-1</t>
  </si>
  <si>
    <t>GRN180562</t>
  </si>
  <si>
    <t>PO142793</t>
  </si>
  <si>
    <t>GRN180253</t>
  </si>
  <si>
    <t>PO142550</t>
  </si>
  <si>
    <t>GRN179693</t>
  </si>
  <si>
    <t>PO141541</t>
  </si>
  <si>
    <t>GRN178621</t>
  </si>
  <si>
    <t>PO141963</t>
  </si>
  <si>
    <t>GRN178620</t>
  </si>
  <si>
    <t>PO141585</t>
  </si>
  <si>
    <t>TRAFFOLYTE LABEL - LIGHTING JUNCTION BOX</t>
  </si>
  <si>
    <t>GRN178619</t>
  </si>
  <si>
    <t>PO141993</t>
  </si>
  <si>
    <t>Trentham ST4 8GB</t>
  </si>
  <si>
    <t>PAPER 8-1/2X11 WHT 90+ BRIGHTNESS</t>
  </si>
  <si>
    <t>11506-0008</t>
  </si>
  <si>
    <t>GRN190208</t>
  </si>
  <si>
    <t>PO147009</t>
  </si>
  <si>
    <t>J.G. FENN LTD</t>
  </si>
  <si>
    <t>S023235</t>
  </si>
  <si>
    <t>GRN183856</t>
  </si>
  <si>
    <t>PO144306</t>
  </si>
  <si>
    <t>GRN183855</t>
  </si>
  <si>
    <t>PO144431</t>
  </si>
  <si>
    <t>GRN183686</t>
  </si>
  <si>
    <t>Stoke-on-Trent ST8 7PL</t>
  </si>
  <si>
    <t>EAGLE P60 ZBX LOGO PLATE</t>
  </si>
  <si>
    <t>340-1377-1</t>
  </si>
  <si>
    <t>GRN204995</t>
  </si>
  <si>
    <t>PO151579</t>
  </si>
  <si>
    <t>J COPESTAKE AND SONS</t>
  </si>
  <si>
    <t>S024728</t>
  </si>
  <si>
    <t>GENERATOR TO SIDE PANEL BRACE</t>
  </si>
  <si>
    <t>GRN204855</t>
  </si>
  <si>
    <t>PO151326</t>
  </si>
  <si>
    <t>DOOR CAPPING DC1P22 - PAINTED (RAL 9003) (5M LONG)</t>
  </si>
  <si>
    <t>GRN204829</t>
  </si>
  <si>
    <t>PO150083</t>
  </si>
  <si>
    <t>TRAILER/ CHASSIS CABLE SUPPORT BRACKET</t>
  </si>
  <si>
    <t>363-1196-1</t>
  </si>
  <si>
    <t>GRN204300</t>
  </si>
  <si>
    <t>PO151684</t>
  </si>
  <si>
    <t>ACCR / PORTAL MOUNTING BRACKET</t>
  </si>
  <si>
    <t>356-1261-1</t>
  </si>
  <si>
    <t>GRN204280</t>
  </si>
  <si>
    <t>PO150679</t>
  </si>
  <si>
    <t>"J" MOULDING M107</t>
  </si>
  <si>
    <t>GRN203751</t>
  </si>
  <si>
    <t>PO148038</t>
  </si>
  <si>
    <t>DOOR CAPPING DC2P22 - PAINTED (RAL 9003) (5M LONG)</t>
  </si>
  <si>
    <t>GRN202855</t>
  </si>
  <si>
    <t>PO146493</t>
  </si>
  <si>
    <t>GRN202854</t>
  </si>
  <si>
    <t>GRN202568</t>
  </si>
  <si>
    <t>GRN202567</t>
  </si>
  <si>
    <t>GRN202565</t>
  </si>
  <si>
    <t>PO142891</t>
  </si>
  <si>
    <t>TUBE SUPPORT BRACKET - SIDE PANELS</t>
  </si>
  <si>
    <t>GRN202562</t>
  </si>
  <si>
    <t>PO150522</t>
  </si>
  <si>
    <t>ALIGNMENT JIG PLATE, G60 HOUSING</t>
  </si>
  <si>
    <t>350-1183-350</t>
  </si>
  <si>
    <t>GRN202020</t>
  </si>
  <si>
    <t>PO150475</t>
  </si>
  <si>
    <t>DOOR CAPPING DC1P17 - PAINTED (RAL 9003) x 3M AALC</t>
  </si>
  <si>
    <t>GRN201741</t>
  </si>
  <si>
    <t>PO148601</t>
  </si>
  <si>
    <t>GRN201739</t>
  </si>
  <si>
    <t>GRN201738</t>
  </si>
  <si>
    <t>GRN201394</t>
  </si>
  <si>
    <t>GRN201314</t>
  </si>
  <si>
    <t>GRN200395</t>
  </si>
  <si>
    <t>GRN197521</t>
  </si>
  <si>
    <t>GRN197520</t>
  </si>
  <si>
    <t>GRN200146</t>
  </si>
  <si>
    <t>GRN200014</t>
  </si>
  <si>
    <t>RAPISCAN LOGO PLATE</t>
  </si>
  <si>
    <t>340-1376-1</t>
  </si>
  <si>
    <t>GRN199950</t>
  </si>
  <si>
    <t>PO144661</t>
  </si>
  <si>
    <t>GRN199740</t>
  </si>
  <si>
    <t>GRN199032</t>
  </si>
  <si>
    <t>PO143861</t>
  </si>
  <si>
    <t>GRN199030</t>
  </si>
  <si>
    <t>PO143862</t>
  </si>
  <si>
    <t>GRN199020</t>
  </si>
  <si>
    <t>GRN199018</t>
  </si>
  <si>
    <t>TRANSFORMER PACKER - LARGE</t>
  </si>
  <si>
    <t>356-1065-1</t>
  </si>
  <si>
    <t>GRN197851</t>
  </si>
  <si>
    <t>PO149232</t>
  </si>
  <si>
    <t>CABLE 1.5 METER RJ45S TO RJ45S CAT5E</t>
  </si>
  <si>
    <t>11700-5345</t>
  </si>
  <si>
    <t>GRN197469</t>
  </si>
  <si>
    <t>PO144126</t>
  </si>
  <si>
    <t>GRN197551</t>
  </si>
  <si>
    <t>PO147907</t>
  </si>
  <si>
    <t>GRN197463</t>
  </si>
  <si>
    <t>PRE- BOWED ALU ROOF STICKS TH2 PC (RAL9003) WHITE</t>
  </si>
  <si>
    <t>GRN197167</t>
  </si>
  <si>
    <t>PO146494</t>
  </si>
  <si>
    <t>GRN196867</t>
  </si>
  <si>
    <t>WORKSTATION ANGLE BRKT (ATOMTEX)</t>
  </si>
  <si>
    <t>356-1037-1</t>
  </si>
  <si>
    <t>GRN196855</t>
  </si>
  <si>
    <t>PO148288</t>
  </si>
  <si>
    <t>GRN197454</t>
  </si>
  <si>
    <t>GRN196837</t>
  </si>
  <si>
    <t>GRN196833</t>
  </si>
  <si>
    <t>AXLE LOCK PACKER (5MM THICK) NOVA GREY</t>
  </si>
  <si>
    <t>GRN196757</t>
  </si>
  <si>
    <t>PO148488</t>
  </si>
  <si>
    <t>GRN197448</t>
  </si>
  <si>
    <t>6k8 TERMINATORALLEN BRADLEY 440F-A1308</t>
  </si>
  <si>
    <t>GRN197447</t>
  </si>
  <si>
    <t>PO149530</t>
  </si>
  <si>
    <t>GRN196333</t>
  </si>
  <si>
    <t>EAGLE P60 LOGO PLATE</t>
  </si>
  <si>
    <t>340-1399-1</t>
  </si>
  <si>
    <t>GRN196331</t>
  </si>
  <si>
    <t>PO143284</t>
  </si>
  <si>
    <t>WORKSTATION ANGLE BRK (TTL50 TOWER LIGHT)</t>
  </si>
  <si>
    <t>356-1044-1</t>
  </si>
  <si>
    <t>GRN196283</t>
  </si>
  <si>
    <t>PO148165</t>
  </si>
  <si>
    <t>GRN196163</t>
  </si>
  <si>
    <t>GRN196024</t>
  </si>
  <si>
    <t>GRN197437</t>
  </si>
  <si>
    <t>GRN196011</t>
  </si>
  <si>
    <t>WASHER FENDER M5 SST</t>
  </si>
  <si>
    <t>11565-0320</t>
  </si>
  <si>
    <t>GRN197435</t>
  </si>
  <si>
    <t>GRN197434</t>
  </si>
  <si>
    <t>GRN197433</t>
  </si>
  <si>
    <t>STD BOOM APPROACH LASER ASSY</t>
  </si>
  <si>
    <t>356-1265-1</t>
  </si>
  <si>
    <t>GRN195981</t>
  </si>
  <si>
    <t>PO148340</t>
  </si>
  <si>
    <t>GRN197431</t>
  </si>
  <si>
    <t>PO148884</t>
  </si>
  <si>
    <t>GENERATOR FAN BELT 1013MM</t>
  </si>
  <si>
    <t>GRN197430</t>
  </si>
  <si>
    <t>PO149353</t>
  </si>
  <si>
    <t>Copestake routing</t>
  </si>
  <si>
    <t>GRN195980</t>
  </si>
  <si>
    <t>PO148328</t>
  </si>
  <si>
    <t>GRN197428</t>
  </si>
  <si>
    <t>GRN195492</t>
  </si>
  <si>
    <t>GRN195480</t>
  </si>
  <si>
    <t>MOUNTING BRACKET FOR FHT 192-10 IONISATION CHAMBER</t>
  </si>
  <si>
    <t>363-1139-1</t>
  </si>
  <si>
    <t>GRN195478</t>
  </si>
  <si>
    <t>PO148409</t>
  </si>
  <si>
    <t>GRN195475</t>
  </si>
  <si>
    <t>GRN195474</t>
  </si>
  <si>
    <t>PO148260</t>
  </si>
  <si>
    <t>LADDER U BRACKET</t>
  </si>
  <si>
    <t>344-1443-1</t>
  </si>
  <si>
    <t>GRN195202</t>
  </si>
  <si>
    <t>M60 UNDERDESK PANEL FLOOR BRACKET</t>
  </si>
  <si>
    <t>GRN194963</t>
  </si>
  <si>
    <t>PO145570</t>
  </si>
  <si>
    <t>GRN194408</t>
  </si>
  <si>
    <t>PO147932</t>
  </si>
  <si>
    <t>GRN194380</t>
  </si>
  <si>
    <t>GRN192524</t>
  </si>
  <si>
    <t>GRN192514</t>
  </si>
  <si>
    <t>GRN192380</t>
  </si>
  <si>
    <t>GRN192357</t>
  </si>
  <si>
    <t>GRN191876</t>
  </si>
  <si>
    <t>GRN191422</t>
  </si>
  <si>
    <t>GRN191421</t>
  </si>
  <si>
    <t>GRN191398</t>
  </si>
  <si>
    <t>ROD GUIDE</t>
  </si>
  <si>
    <t>GRN191291</t>
  </si>
  <si>
    <t>PO147016</t>
  </si>
  <si>
    <t>GRN191290</t>
  </si>
  <si>
    <t>PO143428</t>
  </si>
  <si>
    <t>GRN190477</t>
  </si>
  <si>
    <t>GRN190474</t>
  </si>
  <si>
    <t>M60 UNDERDESK PANEL BRACKET</t>
  </si>
  <si>
    <t>GRN190452</t>
  </si>
  <si>
    <t>PO143864</t>
  </si>
  <si>
    <t>GRN190049</t>
  </si>
  <si>
    <t>GRN189707</t>
  </si>
  <si>
    <t>GRN189706</t>
  </si>
  <si>
    <t>GRN189597</t>
  </si>
  <si>
    <t>GRN189473</t>
  </si>
  <si>
    <t>GRN188806</t>
  </si>
  <si>
    <t>GRN188389</t>
  </si>
  <si>
    <t>GRN188384</t>
  </si>
  <si>
    <t>GRN187976</t>
  </si>
  <si>
    <t>GRN187657</t>
  </si>
  <si>
    <t>GRN187434</t>
  </si>
  <si>
    <t>GRN187233</t>
  </si>
  <si>
    <t>GRN187232</t>
  </si>
  <si>
    <t>GRN187231</t>
  </si>
  <si>
    <t>GRN186947</t>
  </si>
  <si>
    <t>GRN186931</t>
  </si>
  <si>
    <t>GRN186554</t>
  </si>
  <si>
    <t>GRN186551</t>
  </si>
  <si>
    <t>GRN185891</t>
  </si>
  <si>
    <t>GRN185886</t>
  </si>
  <si>
    <t>GRN185750</t>
  </si>
  <si>
    <t>PO138971</t>
  </si>
  <si>
    <t>GRN185651</t>
  </si>
  <si>
    <t>GRN185648</t>
  </si>
  <si>
    <t>GRN197377</t>
  </si>
  <si>
    <t>GRN185393</t>
  </si>
  <si>
    <t>GRN185391</t>
  </si>
  <si>
    <t>PORTAL MODE LASER MOUNT</t>
  </si>
  <si>
    <t>356-1195-1</t>
  </si>
  <si>
    <t>GRN184990</t>
  </si>
  <si>
    <t>PO144883</t>
  </si>
  <si>
    <t>FIBRE BOX MOUNTING BENIN</t>
  </si>
  <si>
    <t>356-1197-1</t>
  </si>
  <si>
    <t>GRN184989</t>
  </si>
  <si>
    <t>PO144991</t>
  </si>
  <si>
    <t>GRN184886</t>
  </si>
  <si>
    <t>PO144303</t>
  </si>
  <si>
    <t>AXLE LOCK PACKER (10MM THICK)</t>
  </si>
  <si>
    <t>GRN184704</t>
  </si>
  <si>
    <t>PO144736</t>
  </si>
  <si>
    <t>GRN184060</t>
  </si>
  <si>
    <t>GRN183984</t>
  </si>
  <si>
    <t>GRN183945</t>
  </si>
  <si>
    <t>PO141089</t>
  </si>
  <si>
    <t>GRN183940</t>
  </si>
  <si>
    <t>PO144378</t>
  </si>
  <si>
    <t>GRN183938</t>
  </si>
  <si>
    <t>PO143457</t>
  </si>
  <si>
    <t>GRN183573</t>
  </si>
  <si>
    <t>GRN183363</t>
  </si>
  <si>
    <t>PO140577</t>
  </si>
  <si>
    <t>GRN183143</t>
  </si>
  <si>
    <t>GRN183097</t>
  </si>
  <si>
    <t>GRN183090</t>
  </si>
  <si>
    <t>GRN182280</t>
  </si>
  <si>
    <t>GRN182079</t>
  </si>
  <si>
    <t>GRN181515</t>
  </si>
  <si>
    <t>PO140581</t>
  </si>
  <si>
    <t>GRN179783</t>
  </si>
  <si>
    <t>GRN179749</t>
  </si>
  <si>
    <t>OFF SET TUBE SUPPORT BRACKET - SIDE PANELS</t>
  </si>
  <si>
    <t>GRN179726</t>
  </si>
  <si>
    <t>PO142275</t>
  </si>
  <si>
    <t>GRN179296</t>
  </si>
  <si>
    <t>GRN179017</t>
  </si>
  <si>
    <t>PO140478</t>
  </si>
  <si>
    <t>Northampton NN4 7PW</t>
  </si>
  <si>
    <t>DRAG CHAIN (VS TO UNDERRUN) - BRACKET SET</t>
  </si>
  <si>
    <t>GRN202244</t>
  </si>
  <si>
    <t>PO150600</t>
  </si>
  <si>
    <t>IGUS</t>
  </si>
  <si>
    <t>S023764</t>
  </si>
  <si>
    <t>GRN201956</t>
  </si>
  <si>
    <t>PO148554</t>
  </si>
  <si>
    <t>DRYLIN W PROFILE GUIDE - CARRIAGE 73 X 200 X 24</t>
  </si>
  <si>
    <t>GRN201216</t>
  </si>
  <si>
    <t>PO149676</t>
  </si>
  <si>
    <t>ENERGY CHAIN SERIES B15I</t>
  </si>
  <si>
    <t>GRN201172</t>
  </si>
  <si>
    <t>MOUNTING BRACKET SET - 1025.12P</t>
  </si>
  <si>
    <t>GRN200174</t>
  </si>
  <si>
    <t>PO147269</t>
  </si>
  <si>
    <t>GRN200098</t>
  </si>
  <si>
    <t>PO147106</t>
  </si>
  <si>
    <t>DRAG CHAIN 10 LINKS 460mm LONG IGUS 2400.03.055.0</t>
  </si>
  <si>
    <t>GRN200091</t>
  </si>
  <si>
    <t>PO146517</t>
  </si>
  <si>
    <t>GRN199209</t>
  </si>
  <si>
    <t>PO149385</t>
  </si>
  <si>
    <t>GRN198475</t>
  </si>
  <si>
    <t>GRN198474</t>
  </si>
  <si>
    <t>GRN197993</t>
  </si>
  <si>
    <t>GRN196766</t>
  </si>
  <si>
    <t>GRN196730</t>
  </si>
  <si>
    <t>DRY BEARING MOD 80 I/D x 86 O/D x 54mm LONG</t>
  </si>
  <si>
    <t>GRN196647</t>
  </si>
  <si>
    <t>PO149071</t>
  </si>
  <si>
    <t>GRN194187</t>
  </si>
  <si>
    <t>GRN193102</t>
  </si>
  <si>
    <t>GRN190900</t>
  </si>
  <si>
    <t>PO146161</t>
  </si>
  <si>
    <t>GRN190585</t>
  </si>
  <si>
    <t>PO147031</t>
  </si>
  <si>
    <t>GRN190578</t>
  </si>
  <si>
    <t>GRN197327</t>
  </si>
  <si>
    <t>GUIDE ASSEMBLY - IGUS</t>
  </si>
  <si>
    <t>GRN187454</t>
  </si>
  <si>
    <t>PO145608</t>
  </si>
  <si>
    <t>GRN186906</t>
  </si>
  <si>
    <t>PO145686</t>
  </si>
  <si>
    <t>GLIDE BAR BLACK 280 E-CHAIN SET OF TWO</t>
  </si>
  <si>
    <t>11536-0828</t>
  </si>
  <si>
    <t>GRN180189</t>
  </si>
  <si>
    <t>PO142418</t>
  </si>
  <si>
    <t>DRAG CHAIN 10 LINKS 460mm LONG
IGUS 2400.03.055.0</t>
  </si>
  <si>
    <t>GRN179881</t>
  </si>
  <si>
    <t>PO140270</t>
  </si>
  <si>
    <t>Hampton TW12 2HD</t>
  </si>
  <si>
    <t>STANDARD RAM MOUNT SET 1 IFM ELECTRONIC EC1414</t>
  </si>
  <si>
    <t>GRN204958</t>
  </si>
  <si>
    <t>PO151885</t>
  </si>
  <si>
    <t>IFM ELECTRONIC LTD</t>
  </si>
  <si>
    <t>S023247</t>
  </si>
  <si>
    <t>PROXIMITY SWITCH M12 8MM RANGE</t>
  </si>
  <si>
    <t>GRN204860</t>
  </si>
  <si>
    <t>PO149674</t>
  </si>
  <si>
    <t>GRN203786</t>
  </si>
  <si>
    <t>PO147570</t>
  </si>
  <si>
    <t>PHOTOELECTRIC FORK SENSOR 20mm 10-30VDC PNP M8 IFM</t>
  </si>
  <si>
    <t>GRN203638</t>
  </si>
  <si>
    <t>GRN202355</t>
  </si>
  <si>
    <t>CABLE ASSY M8 STRAIGHT CONNECTOR3 x 0.25 mm2 x 5M</t>
  </si>
  <si>
    <t>GRN202171</t>
  </si>
  <si>
    <t>PO142058</t>
  </si>
  <si>
    <t>GRN202077</t>
  </si>
  <si>
    <t>PO150642</t>
  </si>
  <si>
    <t>GRN202075</t>
  </si>
  <si>
    <t>INDUCTIVE SENSOR METAL THREAD M18 X 1 CONNECTOR</t>
  </si>
  <si>
    <t>GRN202074</t>
  </si>
  <si>
    <t>PO145637</t>
  </si>
  <si>
    <t>GRN200357</t>
  </si>
  <si>
    <t>PHOTOELECTRIC FORK SENSOR 20mm 10-30VDC PNP M8IFM</t>
  </si>
  <si>
    <t>GRN200062</t>
  </si>
  <si>
    <t>PO142808</t>
  </si>
  <si>
    <t>INDUCTIVE SENSOR IGB3008-BPKG/V4A/US</t>
  </si>
  <si>
    <t>GRN199295</t>
  </si>
  <si>
    <t>PO147937</t>
  </si>
  <si>
    <t>GRN197995</t>
  </si>
  <si>
    <t>PHOTOELECTRIC FORK SENSOR 10...35 DC. M8 CONNECTOR</t>
  </si>
  <si>
    <t>GRN197052</t>
  </si>
  <si>
    <t>PO149072</t>
  </si>
  <si>
    <t>GRN197031</t>
  </si>
  <si>
    <t>GRN196377</t>
  </si>
  <si>
    <t>GRN194452</t>
  </si>
  <si>
    <t>GRN194031</t>
  </si>
  <si>
    <t>GRN193297</t>
  </si>
  <si>
    <t>PO145198</t>
  </si>
  <si>
    <t>PLUG TERMINATING RESISTER M12 CONNECTOR</t>
  </si>
  <si>
    <t>GRN193013</t>
  </si>
  <si>
    <t>PO147737</t>
  </si>
  <si>
    <t>GRN193012</t>
  </si>
  <si>
    <t>GRN191463</t>
  </si>
  <si>
    <t>GRN191336</t>
  </si>
  <si>
    <t>PO143348</t>
  </si>
  <si>
    <t>GRN193064</t>
  </si>
  <si>
    <t>GRN190902</t>
  </si>
  <si>
    <t>PO144475</t>
  </si>
  <si>
    <t>GRN189955</t>
  </si>
  <si>
    <t>PO143347</t>
  </si>
  <si>
    <t>GRN197256</t>
  </si>
  <si>
    <t>PO146473</t>
  </si>
  <si>
    <t>GRN188433</t>
  </si>
  <si>
    <t>CABLE ASSY M8 ANGLED TO OPEN END 10M LONG BLACK (3</t>
  </si>
  <si>
    <t>GRN188349</t>
  </si>
  <si>
    <t>PO145578</t>
  </si>
  <si>
    <t>STANDARD RAM MOUNT SET 1</t>
  </si>
  <si>
    <t>GRN187844</t>
  </si>
  <si>
    <t>GRN187165</t>
  </si>
  <si>
    <t>PO143346</t>
  </si>
  <si>
    <t>GRN197249</t>
  </si>
  <si>
    <t>GRN187075</t>
  </si>
  <si>
    <t>PO145797</t>
  </si>
  <si>
    <t>GRN187049</t>
  </si>
  <si>
    <t>GRN185602</t>
  </si>
  <si>
    <t>PO143343</t>
  </si>
  <si>
    <t>GRN185390</t>
  </si>
  <si>
    <t>GRN183218</t>
  </si>
  <si>
    <t>PO143338</t>
  </si>
  <si>
    <t>GRN182596</t>
  </si>
  <si>
    <t>GRN182402</t>
  </si>
  <si>
    <t>PO143822</t>
  </si>
  <si>
    <t>GRN200415</t>
  </si>
  <si>
    <t>PO145105</t>
  </si>
  <si>
    <t>GRN181804</t>
  </si>
  <si>
    <t>GRN181436</t>
  </si>
  <si>
    <t>PO140041</t>
  </si>
  <si>
    <t>GRN180942</t>
  </si>
  <si>
    <t>PO139713</t>
  </si>
  <si>
    <t>GRN180569</t>
  </si>
  <si>
    <t>PO140396</t>
  </si>
  <si>
    <t>GRN197231</t>
  </si>
  <si>
    <t>GRN180154</t>
  </si>
  <si>
    <t>PO142776</t>
  </si>
  <si>
    <t>MOUNTING CLAMP FOR POSITION SENSORS</t>
  </si>
  <si>
    <t>11701-2480</t>
  </si>
  <si>
    <t>GRN180151</t>
  </si>
  <si>
    <t>PO142735</t>
  </si>
  <si>
    <t>GRN180080</t>
  </si>
  <si>
    <t>PO142231</t>
  </si>
  <si>
    <t>GRN197223</t>
  </si>
  <si>
    <t>STAINLESS STEEL INSTALLATION KIT 20M UV RESISTANT</t>
  </si>
  <si>
    <t>GRN197222</t>
  </si>
  <si>
    <t>GENERATOR UNIVERSAL IN LINE FUEL FILTER</t>
  </si>
  <si>
    <t>GRN197221</t>
  </si>
  <si>
    <t>PO149312</t>
  </si>
  <si>
    <t>GRN197219</t>
  </si>
  <si>
    <t>GRN192410</t>
  </si>
  <si>
    <t>GRN192408</t>
  </si>
  <si>
    <t>GRN192194</t>
  </si>
  <si>
    <t>GRN192191</t>
  </si>
  <si>
    <t>GRN191944</t>
  </si>
  <si>
    <t>SILICON PD - CDWO4 - 5X10.7X30 THK - 8X1 ELEM</t>
  </si>
  <si>
    <t>GRN197212</t>
  </si>
  <si>
    <t>PO144281</t>
  </si>
  <si>
    <t>GRN197211</t>
  </si>
  <si>
    <t>GRN197210</t>
  </si>
  <si>
    <t>GRN197208</t>
  </si>
  <si>
    <t>GRN197207</t>
  </si>
  <si>
    <t>GRN197205</t>
  </si>
  <si>
    <t>GRN197203</t>
  </si>
  <si>
    <t>GRN197201</t>
  </si>
  <si>
    <t>GRN178317</t>
  </si>
  <si>
    <t>GRN197197</t>
  </si>
  <si>
    <t>PO142323</t>
  </si>
  <si>
    <t>West Bromwich B70 0DJ</t>
  </si>
  <si>
    <t>20 KEY CABINET PEARL GREY</t>
  </si>
  <si>
    <t>GRN204760</t>
  </si>
  <si>
    <t>PO150171</t>
  </si>
  <si>
    <t>IAN SMITH OFFICE SUPPLIES LTD</t>
  </si>
  <si>
    <t>S023741</t>
  </si>
  <si>
    <t>GRN197194</t>
  </si>
  <si>
    <t>GRN197193</t>
  </si>
  <si>
    <t>PO144393</t>
  </si>
  <si>
    <t>GRN197191</t>
  </si>
  <si>
    <t>CONTROL PENDANT ROTATING BOOM - ELECTRICAL</t>
  </si>
  <si>
    <t>GRN197190</t>
  </si>
  <si>
    <t>PO146095</t>
  </si>
  <si>
    <t>GRN197189</t>
  </si>
  <si>
    <t>GRN197188</t>
  </si>
  <si>
    <t>DRIVE MOTOR PANEL G60 ZBX</t>
  </si>
  <si>
    <t>GRN197187</t>
  </si>
  <si>
    <t>PO141867</t>
  </si>
  <si>
    <t>GRN200377</t>
  </si>
  <si>
    <t>PO145104</t>
  </si>
  <si>
    <t>GRN203784</t>
  </si>
  <si>
    <t>BOX FILE POLYPROPYLENE BLUE</t>
  </si>
  <si>
    <t>GRN203514</t>
  </si>
  <si>
    <t>PO150887</t>
  </si>
  <si>
    <t>GRN202444</t>
  </si>
  <si>
    <t>GRN201634</t>
  </si>
  <si>
    <t>PO149732</t>
  </si>
  <si>
    <t>GRN201575</t>
  </si>
  <si>
    <t>PO149173</t>
  </si>
  <si>
    <t>GRN196512</t>
  </si>
  <si>
    <t>PO148526</t>
  </si>
  <si>
    <t>GRN196511</t>
  </si>
  <si>
    <t>GRN196485</t>
  </si>
  <si>
    <t>GRN195376</t>
  </si>
  <si>
    <t>PO146873</t>
  </si>
  <si>
    <t>GRN194638</t>
  </si>
  <si>
    <t>GRN194625</t>
  </si>
  <si>
    <t>GRN193930</t>
  </si>
  <si>
    <t>GRN193194</t>
  </si>
  <si>
    <t>GRN197170</t>
  </si>
  <si>
    <t>GRN192505</t>
  </si>
  <si>
    <t>PO146642</t>
  </si>
  <si>
    <t>GRN192224</t>
  </si>
  <si>
    <t>GRN191826</t>
  </si>
  <si>
    <t>GRN191359</t>
  </si>
  <si>
    <t>GRN190203</t>
  </si>
  <si>
    <t>OPERATORS CABIN FIRST FIX</t>
  </si>
  <si>
    <t>GRN200241</t>
  </si>
  <si>
    <t>PO140034</t>
  </si>
  <si>
    <t>GRN190113</t>
  </si>
  <si>
    <t>GRN190112</t>
  </si>
  <si>
    <t>PO145408</t>
  </si>
  <si>
    <t>GRN189321</t>
  </si>
  <si>
    <t>GRN188215</t>
  </si>
  <si>
    <t>PO145433</t>
  </si>
  <si>
    <t>GRN187696</t>
  </si>
  <si>
    <t>PO144999</t>
  </si>
  <si>
    <t>GRN185115</t>
  </si>
  <si>
    <t>PO143427</t>
  </si>
  <si>
    <t>GRN185014</t>
  </si>
  <si>
    <t>PO144869</t>
  </si>
  <si>
    <t>GRN184975</t>
  </si>
  <si>
    <t>GRN183772</t>
  </si>
  <si>
    <t>GRN183017</t>
  </si>
  <si>
    <t>GRN179193</t>
  </si>
  <si>
    <t>PO142417</t>
  </si>
  <si>
    <t>GRN178679</t>
  </si>
  <si>
    <t>PO141950</t>
  </si>
  <si>
    <t>GRN178622</t>
  </si>
  <si>
    <t>PO141992</t>
  </si>
  <si>
    <t>Stoke-on-Trent ST6 4PS</t>
  </si>
  <si>
    <t>RATCHET STRAP 50MM WIDE X 10M LONG 5T &amp; CLAW</t>
  </si>
  <si>
    <t>GRN202893</t>
  </si>
  <si>
    <t>PO150628</t>
  </si>
  <si>
    <t>I &amp; P LIFTING GEAR</t>
  </si>
  <si>
    <t>S023635</t>
  </si>
  <si>
    <t>GRN200164</t>
  </si>
  <si>
    <t>PO147568</t>
  </si>
  <si>
    <t>BUNGEE CORD MEDIUM DUTY 100CM LONG (pack of 2) EXC</t>
  </si>
  <si>
    <t>GRN200162</t>
  </si>
  <si>
    <t>PO149368</t>
  </si>
  <si>
    <t>GRN199132</t>
  </si>
  <si>
    <t>BUNGEE CORD MEDIUM DUTY 100CM LONG (pack of 2)</t>
  </si>
  <si>
    <t>GRN193108</t>
  </si>
  <si>
    <t>PO143998</t>
  </si>
  <si>
    <t>GRN191362</t>
  </si>
  <si>
    <t>GRN189702</t>
  </si>
  <si>
    <t>M10 x 1.5 PROFILIFT BETA ROTATABLE SWIVEL LIFTING</t>
  </si>
  <si>
    <t>GRN189495</t>
  </si>
  <si>
    <t>PO146797</t>
  </si>
  <si>
    <t>RATCHET STRAP 50mm WIDE x 10M LONG 5T &amp; CLAW I &amp; P</t>
  </si>
  <si>
    <t>GRN188056</t>
  </si>
  <si>
    <t>GRN188055</t>
  </si>
  <si>
    <t>GRN187715</t>
  </si>
  <si>
    <t>GRN186028</t>
  </si>
  <si>
    <t>GRN183888</t>
  </si>
  <si>
    <t>PO142743</t>
  </si>
  <si>
    <t>GRN183887</t>
  </si>
  <si>
    <t>PO144459</t>
  </si>
  <si>
    <t>H-SHAPE LIFTING FRAME SWL 2000KGS</t>
  </si>
  <si>
    <t>11701-2415</t>
  </si>
  <si>
    <t>GRN183886</t>
  </si>
  <si>
    <t>PO142383</t>
  </si>
  <si>
    <t>GRN199586</t>
  </si>
  <si>
    <t>PO145103</t>
  </si>
  <si>
    <t>GRN199480</t>
  </si>
  <si>
    <t>PO140031</t>
  </si>
  <si>
    <t>GRN182413</t>
  </si>
  <si>
    <t>PO142505</t>
  </si>
  <si>
    <t>GRN179232</t>
  </si>
  <si>
    <t>PO140219</t>
  </si>
  <si>
    <t>GRN199478</t>
  </si>
  <si>
    <t>PO139438</t>
  </si>
  <si>
    <t>Gloucester GL2 5YD</t>
  </si>
  <si>
    <t>CETOP03 DIRECTIONAL VALVE 3 POS-P BLOCKED,A&amp;B TO T</t>
  </si>
  <si>
    <t>GRN203710</t>
  </si>
  <si>
    <t>PO151605</t>
  </si>
  <si>
    <t>HYDRAPRODUCTS LTD</t>
  </si>
  <si>
    <t>S023277</t>
  </si>
  <si>
    <t>WEBCARDLX TRIPP LITE  LINE PROTECTION DISTRIBUTION</t>
  </si>
  <si>
    <t>11701-2478</t>
  </si>
  <si>
    <t>GRN199185</t>
  </si>
  <si>
    <t>PO147380</t>
  </si>
  <si>
    <t>NOVA XL 2.8" CUSTOM TRANSMITTER</t>
  </si>
  <si>
    <t>GRN198837</t>
  </si>
  <si>
    <t>PO146934</t>
  </si>
  <si>
    <t>HETRONIC CAN HL RECEIVER INC SURESEAL</t>
  </si>
  <si>
    <t>GRN198836</t>
  </si>
  <si>
    <t>PO146547</t>
  </si>
  <si>
    <t>CHARGER MINI 3.6V EURO PLUG 90-270VAC 300/780MA</t>
  </si>
  <si>
    <t>GRN198775</t>
  </si>
  <si>
    <t>PO146516</t>
  </si>
  <si>
    <t>GRN197108</t>
  </si>
  <si>
    <t>NECK BELT NOVA/GL WITH CUSHION</t>
  </si>
  <si>
    <t>GRN198774</t>
  </si>
  <si>
    <t>PO146519</t>
  </si>
  <si>
    <t>BATTERY MINI 3.6V/2.0AH GREY NIMH</t>
  </si>
  <si>
    <t>GRN198772</t>
  </si>
  <si>
    <t>PO146548</t>
  </si>
  <si>
    <t>GRN195670</t>
  </si>
  <si>
    <t>PO146629</t>
  </si>
  <si>
    <t>GRN194505</t>
  </si>
  <si>
    <t>GRN194504</t>
  </si>
  <si>
    <t>PO147494</t>
  </si>
  <si>
    <t>10 MICRO FILTER ELEMENT</t>
  </si>
  <si>
    <t>GRN194400</t>
  </si>
  <si>
    <t>PO148367</t>
  </si>
  <si>
    <t>GRN193965</t>
  </si>
  <si>
    <t>PO148118</t>
  </si>
  <si>
    <t>GRN191436</t>
  </si>
  <si>
    <t>GRN191430</t>
  </si>
  <si>
    <t>GRN191423</t>
  </si>
  <si>
    <t>C3 PROPORTIONAL VALVE A/B - T VALVE &amp; COILS ONLY</t>
  </si>
  <si>
    <t>GRN190111</t>
  </si>
  <si>
    <t>PO144321</t>
  </si>
  <si>
    <t>GRN197088</t>
  </si>
  <si>
    <t>GRN187466</t>
  </si>
  <si>
    <t>PO145876</t>
  </si>
  <si>
    <t>GRN185670</t>
  </si>
  <si>
    <t>PO141363</t>
  </si>
  <si>
    <t>PUMP FOR HPS5059 HYDRAULIC POWER PACK</t>
  </si>
  <si>
    <t>GRN181870</t>
  </si>
  <si>
    <t>Leeds LS13 4LY</t>
  </si>
  <si>
    <t>PRESSURE FILTER ELEMENT</t>
  </si>
  <si>
    <t>GRN183091</t>
  </si>
  <si>
    <t>PO144098</t>
  </si>
  <si>
    <t>HYDRA-PERM-CO LTD</t>
  </si>
  <si>
    <t>S022639</t>
  </si>
  <si>
    <t>GRN197066</t>
  </si>
  <si>
    <t>GRN183089</t>
  </si>
  <si>
    <t>PO144057</t>
  </si>
  <si>
    <t>Newcastle ST5 7UG</t>
  </si>
  <si>
    <t>CONCENTRATOR TRIGGER CABLE (COMPACT) PHOENIX DYNAM</t>
  </si>
  <si>
    <t>GRN182236</t>
  </si>
  <si>
    <t>PO141080</t>
  </si>
  <si>
    <t>HUBER+SUHNER Phoenix Dynamics Ltd</t>
  </si>
  <si>
    <t>S024127</t>
  </si>
  <si>
    <t>GRN197063</t>
  </si>
  <si>
    <t>BLACK GRANITE EFFECT MATT LAMINATE 28MM X 3000MM</t>
  </si>
  <si>
    <t>GRN191011</t>
  </si>
  <si>
    <t>PO145614</t>
  </si>
  <si>
    <t>HOWDENS</t>
  </si>
  <si>
    <t>S023628</t>
  </si>
  <si>
    <t>GRN191010</t>
  </si>
  <si>
    <t>PO144141</t>
  </si>
  <si>
    <t>ALUMINIUM END CAP 28MM (8MM RADIUS)</t>
  </si>
  <si>
    <t>GRN190985</t>
  </si>
  <si>
    <t>PO145520</t>
  </si>
  <si>
    <t>GRN185307</t>
  </si>
  <si>
    <t>PO142290</t>
  </si>
  <si>
    <t>GRN197054</t>
  </si>
  <si>
    <t>PO149412</t>
  </si>
  <si>
    <t>GRN197053</t>
  </si>
  <si>
    <t>HI-LINE CORNER SHELF BASE UNIT SHAKER LIGHT OAK</t>
  </si>
  <si>
    <t>GRN185305</t>
  </si>
  <si>
    <t>PO142549</t>
  </si>
  <si>
    <t>GRN197051</t>
  </si>
  <si>
    <t>ALUMINIUM JOINT STRIP</t>
  </si>
  <si>
    <t>GRN185304</t>
  </si>
  <si>
    <t>PO142205</t>
  </si>
  <si>
    <t>ALUMINIUM T - BAR JOINT STRIPS</t>
  </si>
  <si>
    <t>GRN184551</t>
  </si>
  <si>
    <t>GRN178780</t>
  </si>
  <si>
    <t>PO141991</t>
  </si>
  <si>
    <t>Manchester M31 4RQ</t>
  </si>
  <si>
    <t>EPOXY GUN 2 PART HILTI</t>
  </si>
  <si>
    <t>GRN204577</t>
  </si>
  <si>
    <t>PO151576</t>
  </si>
  <si>
    <t>HILTI GB LTD</t>
  </si>
  <si>
    <t>S001736</t>
  </si>
  <si>
    <t>GRN204576</t>
  </si>
  <si>
    <t>PO151421</t>
  </si>
  <si>
    <t>GRN204160</t>
  </si>
  <si>
    <t>PO151685</t>
  </si>
  <si>
    <t>EPOXY ADHESIVE ANCHOR 11.1OZ PACK</t>
  </si>
  <si>
    <t>11540-0793</t>
  </si>
  <si>
    <t>GRN203500</t>
  </si>
  <si>
    <t>PO151528</t>
  </si>
  <si>
    <t>DIAMOND CORE BIT DD-C 32/300 T4 - 32MM DIA</t>
  </si>
  <si>
    <t>11701-3737</t>
  </si>
  <si>
    <t>GRN200556</t>
  </si>
  <si>
    <t>PO150308</t>
  </si>
  <si>
    <t>GRN197510</t>
  </si>
  <si>
    <t>PO149525</t>
  </si>
  <si>
    <t>GRN196610</t>
  </si>
  <si>
    <t>PO149119</t>
  </si>
  <si>
    <t>GRN197037</t>
  </si>
  <si>
    <t>GRN196468</t>
  </si>
  <si>
    <t>PO149254</t>
  </si>
  <si>
    <t>GRN197035</t>
  </si>
  <si>
    <t>GRN196250</t>
  </si>
  <si>
    <t>PO149085</t>
  </si>
  <si>
    <t>GRN197032</t>
  </si>
  <si>
    <t>DIAMOND DRILLING SYSTEM FOR DV60</t>
  </si>
  <si>
    <t>361-1421-1</t>
  </si>
  <si>
    <t>GRN194939</t>
  </si>
  <si>
    <t>PO148454</t>
  </si>
  <si>
    <t>GRN194600</t>
  </si>
  <si>
    <t>PO147803</t>
  </si>
  <si>
    <t>GRN194046</t>
  </si>
  <si>
    <t>PO148139</t>
  </si>
  <si>
    <t>GRN191234</t>
  </si>
  <si>
    <t>PO147279</t>
  </si>
  <si>
    <t>GRN197024</t>
  </si>
  <si>
    <t>GRN190727</t>
  </si>
  <si>
    <t>PO147036</t>
  </si>
  <si>
    <t>GRN197021</t>
  </si>
  <si>
    <t>PO145268</t>
  </si>
  <si>
    <t>GRN190110</t>
  </si>
  <si>
    <t>PO146421</t>
  </si>
  <si>
    <t>EMERGENCY STOP PUSH BUTTON SERIES SSA-EB</t>
  </si>
  <si>
    <t>11700-5290</t>
  </si>
  <si>
    <t>GRN197019</t>
  </si>
  <si>
    <t>GRN190058</t>
  </si>
  <si>
    <t>PO146650</t>
  </si>
  <si>
    <t>GRN197017</t>
  </si>
  <si>
    <t>GRN197016</t>
  </si>
  <si>
    <t>SURECROSS DX80 2.4GHZ GATEWAY</t>
  </si>
  <si>
    <t>GRN197015</t>
  </si>
  <si>
    <t>PO144319</t>
  </si>
  <si>
    <t>GRN190039</t>
  </si>
  <si>
    <t>PO146313</t>
  </si>
  <si>
    <t>REPLACEMENT BATTERY FOR 1756-L6*/B</t>
  </si>
  <si>
    <t>GRN197013</t>
  </si>
  <si>
    <t>PO149171</t>
  </si>
  <si>
    <t>CABLE 1.8 METER RJ45S TO RJ45S CAT5E</t>
  </si>
  <si>
    <t>11700-5346</t>
  </si>
  <si>
    <t>GRN197012</t>
  </si>
  <si>
    <t>PO143644</t>
  </si>
  <si>
    <t>GRN190016</t>
  </si>
  <si>
    <t>PO146682</t>
  </si>
  <si>
    <t>CABLE 0.3 METER RJ45S TO RJ45S CAT5E</t>
  </si>
  <si>
    <t>11700-5341</t>
  </si>
  <si>
    <t>GRN197010</t>
  </si>
  <si>
    <t>GRN197009</t>
  </si>
  <si>
    <t>GRN189809</t>
  </si>
  <si>
    <t>PO146874</t>
  </si>
  <si>
    <t>GRN189025</t>
  </si>
  <si>
    <t>PO141074</t>
  </si>
  <si>
    <t>GRN183345</t>
  </si>
  <si>
    <t>PO144328</t>
  </si>
  <si>
    <t>GRN183202</t>
  </si>
  <si>
    <t>GRN181170</t>
  </si>
  <si>
    <t>PO143530</t>
  </si>
  <si>
    <t>Ellesmere Port CH65 4EL</t>
  </si>
  <si>
    <t>GRN204964</t>
  </si>
  <si>
    <t>PO151112</t>
  </si>
  <si>
    <t>Helukabel UK Ltd</t>
  </si>
  <si>
    <t>S027028</t>
  </si>
  <si>
    <t>GRN204486</t>
  </si>
  <si>
    <t>PO148719</t>
  </si>
  <si>
    <t>GRN204485</t>
  </si>
  <si>
    <t>PO150128</t>
  </si>
  <si>
    <t>GRN204360</t>
  </si>
  <si>
    <t>PO150754</t>
  </si>
  <si>
    <t>GRN203054</t>
  </si>
  <si>
    <t>PO148963</t>
  </si>
  <si>
    <t>GRN202869</t>
  </si>
  <si>
    <t>PO150942</t>
  </si>
  <si>
    <t>GRN196994</t>
  </si>
  <si>
    <t>PO148547</t>
  </si>
  <si>
    <t>GRN202859</t>
  </si>
  <si>
    <t>PO151277</t>
  </si>
  <si>
    <t>GRN198998</t>
  </si>
  <si>
    <t>PO145102</t>
  </si>
  <si>
    <t>3G X 1.5 MM2 CABLE OLFLEX CLASSIC 100YY</t>
  </si>
  <si>
    <t>GRN202332</t>
  </si>
  <si>
    <t>PO151106</t>
  </si>
  <si>
    <t>GRN196989</t>
  </si>
  <si>
    <t>GRN202248</t>
  </si>
  <si>
    <t>PO148593</t>
  </si>
  <si>
    <t>GRN202226</t>
  </si>
  <si>
    <t>PO150868</t>
  </si>
  <si>
    <t>GRN201947</t>
  </si>
  <si>
    <t>GRN196985</t>
  </si>
  <si>
    <t>GRN200836</t>
  </si>
  <si>
    <t>GRN198449</t>
  </si>
  <si>
    <t>6AWG CLASS 6 600V UL 10107 CABLE - BLACK</t>
  </si>
  <si>
    <t>GRN196148</t>
  </si>
  <si>
    <t>PO148881</t>
  </si>
  <si>
    <t>OLFLEX CLASSIC 100SY 5 CORES 16MM2 COLOURED CORES</t>
  </si>
  <si>
    <t>11701-3267</t>
  </si>
  <si>
    <t>GRN191673</t>
  </si>
  <si>
    <t>PO147231</t>
  </si>
  <si>
    <t>GRN191182</t>
  </si>
  <si>
    <t>PO146887</t>
  </si>
  <si>
    <t>Stoke-on-Trent ST6 3NT</t>
  </si>
  <si>
    <t>REAR SIDE PANEL BLANK</t>
  </si>
  <si>
    <t>GRN204389</t>
  </si>
  <si>
    <t>PO150727</t>
  </si>
  <si>
    <t>GM PANELS LTD</t>
  </si>
  <si>
    <t>S024753</t>
  </si>
  <si>
    <t>COLUMN AND TRANSPORT KIT (1033 COLUMN)</t>
  </si>
  <si>
    <t>361-1066-1</t>
  </si>
  <si>
    <t>GRN198860</t>
  </si>
  <si>
    <t>PO142648</t>
  </si>
  <si>
    <t>GENERAL PURPOSE SANDWICH PANEL ADHESIVE (7.5KG TIN</t>
  </si>
  <si>
    <t>GRN204388</t>
  </si>
  <si>
    <t>PO150867</t>
  </si>
  <si>
    <t>RAD-NUKE DOOR BLANK</t>
  </si>
  <si>
    <t>GRN204387</t>
  </si>
  <si>
    <t>PO151064</t>
  </si>
  <si>
    <t>FRONT SIDE PANEL BLANK</t>
  </si>
  <si>
    <t>GRN204386</t>
  </si>
  <si>
    <t>PO150492</t>
  </si>
  <si>
    <t>DOOR BLANK PANEL</t>
  </si>
  <si>
    <t>GRN204384</t>
  </si>
  <si>
    <t>PO149780</t>
  </si>
  <si>
    <t>POD DOOR OUTER PANEL BLANK</t>
  </si>
  <si>
    <t>GRN203370</t>
  </si>
  <si>
    <t>PO149718</t>
  </si>
  <si>
    <t>GRN203369</t>
  </si>
  <si>
    <t>SERVICE DOOR BLANK</t>
  </si>
  <si>
    <t>GRN202520</t>
  </si>
  <si>
    <t>PO149482</t>
  </si>
  <si>
    <t>GRN202518</t>
  </si>
  <si>
    <t>PO149927</t>
  </si>
  <si>
    <t>GRN201785</t>
  </si>
  <si>
    <t>PO148605</t>
  </si>
  <si>
    <t>CENTRE SIDE PANEL BLANK - GENERATOR SIDE</t>
  </si>
  <si>
    <t>GRN200084</t>
  </si>
  <si>
    <t>PO148665</t>
  </si>
  <si>
    <t>T60 SERVICE DOOR BLANK</t>
  </si>
  <si>
    <t>GRN199832</t>
  </si>
  <si>
    <t>PO148624</t>
  </si>
  <si>
    <t>GRN198591</t>
  </si>
  <si>
    <t>PO144374</t>
  </si>
  <si>
    <t>GRN196957</t>
  </si>
  <si>
    <t>GRN196955</t>
  </si>
  <si>
    <t>GRN198590</t>
  </si>
  <si>
    <t>PO147359</t>
  </si>
  <si>
    <t>MAIN PANEL</t>
  </si>
  <si>
    <t>GRN198585</t>
  </si>
  <si>
    <t>PO148012</t>
  </si>
  <si>
    <t>GRN198584</t>
  </si>
  <si>
    <t>GRN198582</t>
  </si>
  <si>
    <t>PO146432</t>
  </si>
  <si>
    <t>GRN197429</t>
  </si>
  <si>
    <t>PO147867</t>
  </si>
  <si>
    <t>GRN196241</t>
  </si>
  <si>
    <t>PO146628</t>
  </si>
  <si>
    <t>GRN196238</t>
  </si>
  <si>
    <t>PO144375</t>
  </si>
  <si>
    <t>GRN196237</t>
  </si>
  <si>
    <t>GRN196235</t>
  </si>
  <si>
    <t>FUEL DOOR BLANK</t>
  </si>
  <si>
    <t>GRN194280</t>
  </si>
  <si>
    <t>PO147257</t>
  </si>
  <si>
    <t>GRN194279</t>
  </si>
  <si>
    <t>GRN194059</t>
  </si>
  <si>
    <t>PO146261</t>
  </si>
  <si>
    <t>GRN193672</t>
  </si>
  <si>
    <t>GRN193670</t>
  </si>
  <si>
    <t>PO146160</t>
  </si>
  <si>
    <t>GRN193666</t>
  </si>
  <si>
    <t>PO146243</t>
  </si>
  <si>
    <t>GRN193665</t>
  </si>
  <si>
    <t>GRN196928</t>
  </si>
  <si>
    <t>PO148248</t>
  </si>
  <si>
    <t>GRN193663</t>
  </si>
  <si>
    <t>GRN193662</t>
  </si>
  <si>
    <t>PO146355</t>
  </si>
  <si>
    <t>GRN192321</t>
  </si>
  <si>
    <t>GRN192318</t>
  </si>
  <si>
    <t>GRN192303</t>
  </si>
  <si>
    <t>PO143996</t>
  </si>
  <si>
    <t>GRN189657</t>
  </si>
  <si>
    <t>GRN189328</t>
  </si>
  <si>
    <t>GRN187653</t>
  </si>
  <si>
    <t>GRN187650</t>
  </si>
  <si>
    <t>GRN187021</t>
  </si>
  <si>
    <t>PO143890</t>
  </si>
  <si>
    <t>GRN185867</t>
  </si>
  <si>
    <t>PO142795</t>
  </si>
  <si>
    <t>GRN184950</t>
  </si>
  <si>
    <t>PO143377</t>
  </si>
  <si>
    <t>GRN184061</t>
  </si>
  <si>
    <t>GRN184059</t>
  </si>
  <si>
    <t>PO142504</t>
  </si>
  <si>
    <t>GRN184058</t>
  </si>
  <si>
    <t>GRN183160</t>
  </si>
  <si>
    <t>PO142203</t>
  </si>
  <si>
    <t>GRN183159</t>
  </si>
  <si>
    <t>GRN182724</t>
  </si>
  <si>
    <t>GRN196891</t>
  </si>
  <si>
    <t>PO149087</t>
  </si>
  <si>
    <t>GRN182723</t>
  </si>
  <si>
    <t>GRN182393</t>
  </si>
  <si>
    <t>GRN182147</t>
  </si>
  <si>
    <t>GRN181015</t>
  </si>
  <si>
    <t>PO139708</t>
  </si>
  <si>
    <t>GRN181014</t>
  </si>
  <si>
    <t>GRN180799</t>
  </si>
  <si>
    <t>GRN180249</t>
  </si>
  <si>
    <t>GRN180248</t>
  </si>
  <si>
    <t>PO140187</t>
  </si>
  <si>
    <t>GRN179262</t>
  </si>
  <si>
    <t>GRN179258</t>
  </si>
  <si>
    <t>PO139095</t>
  </si>
  <si>
    <t>Stoke-on-Trent ST4 4JE</t>
  </si>
  <si>
    <t>M20 X 300 LONG THRUBOLT ZINC PLATED</t>
  </si>
  <si>
    <t>GRN205029</t>
  </si>
  <si>
    <t>PO152101</t>
  </si>
  <si>
    <t>FWB PRODUCTS  LTD</t>
  </si>
  <si>
    <t>S022769</t>
  </si>
  <si>
    <t>3/8" FUEL HOSE, SAEJ2044 / SAEJ30R6, 7.0M</t>
  </si>
  <si>
    <t>356-1135-1</t>
  </si>
  <si>
    <t>GRN205008</t>
  </si>
  <si>
    <t>PO151065</t>
  </si>
  <si>
    <t>NATURAL NYLON TUBE 8MM OD X 6MM ID (10M ROLL)</t>
  </si>
  <si>
    <t>GRN204998</t>
  </si>
  <si>
    <t>PO151230</t>
  </si>
  <si>
    <t>C-MATIC MALE STUD</t>
  </si>
  <si>
    <t>GRN204991</t>
  </si>
  <si>
    <t>PO151139</t>
  </si>
  <si>
    <t>JOUCOMATIC PLUG 1/4</t>
  </si>
  <si>
    <t>GRN204230</t>
  </si>
  <si>
    <t>JOUCO 5/2 SOL/SPR</t>
  </si>
  <si>
    <t>GRN203501</t>
  </si>
  <si>
    <t>RATCHET STRAP 800KG 25MM WIDE X 6M (1500KG RATCHET</t>
  </si>
  <si>
    <t>GRN202870</t>
  </si>
  <si>
    <t>PO149611</t>
  </si>
  <si>
    <t>DIN CONNECTOR SMALL</t>
  </si>
  <si>
    <t>GRN202311</t>
  </si>
  <si>
    <t>PO150168</t>
  </si>
  <si>
    <t>GRN202302</t>
  </si>
  <si>
    <t>PO150684</t>
  </si>
  <si>
    <t>GRN196859</t>
  </si>
  <si>
    <t>PO149334</t>
  </si>
  <si>
    <t>PRESSURE GAUGE 40MM 996K23C 12 BAR 1/8 REAR</t>
  </si>
  <si>
    <t>GRN202296</t>
  </si>
  <si>
    <t>PO150341</t>
  </si>
  <si>
    <t>GRN201852</t>
  </si>
  <si>
    <t>PO150155</t>
  </si>
  <si>
    <t>GRN201456</t>
  </si>
  <si>
    <t>M10 X 115MM THROUGH BOLT</t>
  </si>
  <si>
    <t>GRN201252</t>
  </si>
  <si>
    <t>FOAM STRIP SELF ADHESIVE 25mm x 3mm x 10M ROLL</t>
  </si>
  <si>
    <t>GRN201132</t>
  </si>
  <si>
    <t>JOUCO SILENCER PLASTIC 1/4</t>
  </si>
  <si>
    <t>GRN201008</t>
  </si>
  <si>
    <t>PO149891</t>
  </si>
  <si>
    <t>GRN200995</t>
  </si>
  <si>
    <t>PO149287</t>
  </si>
  <si>
    <t>GRN196843</t>
  </si>
  <si>
    <t>PO149347</t>
  </si>
  <si>
    <t>GRN200363</t>
  </si>
  <si>
    <t>PO149393</t>
  </si>
  <si>
    <t>STAINLESS STEEL WELDED CHAIN 5MM X 35MM X 1M LONG</t>
  </si>
  <si>
    <t>GRN200349</t>
  </si>
  <si>
    <t>PO148816</t>
  </si>
  <si>
    <t>GRN199901</t>
  </si>
  <si>
    <t>PO149738</t>
  </si>
  <si>
    <t>Y CONNECTOR R510808</t>
  </si>
  <si>
    <t>GRN199823</t>
  </si>
  <si>
    <t>GRN199784</t>
  </si>
  <si>
    <t>GRN199470</t>
  </si>
  <si>
    <t>GRN199468</t>
  </si>
  <si>
    <t>C-MATIC SWIBEL ELBOW</t>
  </si>
  <si>
    <t>GRN199466</t>
  </si>
  <si>
    <t>PO150086</t>
  </si>
  <si>
    <t>GRN198955</t>
  </si>
  <si>
    <t>FILTER EFI INLET 20A-CRIT</t>
  </si>
  <si>
    <t>11518-0117</t>
  </si>
  <si>
    <t>GRN196817</t>
  </si>
  <si>
    <t>SICK LASER SCANNER LMS 511-20100 PRO SICK 1047782</t>
  </si>
  <si>
    <t>GRN196816</t>
  </si>
  <si>
    <t>GRN198374</t>
  </si>
  <si>
    <t>PO149143</t>
  </si>
  <si>
    <t>GRN198359</t>
  </si>
  <si>
    <t>GRN198356</t>
  </si>
  <si>
    <t>GRN198352</t>
  </si>
  <si>
    <t>KIT TOUCH-UP PAINT RAL 7035 PORTAL II</t>
  </si>
  <si>
    <t>331-6073-1</t>
  </si>
  <si>
    <t>GRN196811</t>
  </si>
  <si>
    <t>PO146925</t>
  </si>
  <si>
    <t>GRN196810</t>
  </si>
  <si>
    <t>PO146904</t>
  </si>
  <si>
    <t>GRN196809</t>
  </si>
  <si>
    <t>PO146741</t>
  </si>
  <si>
    <t>COLUMN AND TRANSPORT KIT (1032 COLUMN)</t>
  </si>
  <si>
    <t>361-1064-1</t>
  </si>
  <si>
    <t>GRN198858</t>
  </si>
  <si>
    <t>PO141904</t>
  </si>
  <si>
    <t>M12 ZINC PLATED MILD STEEL STUDDING DIN 975 - 1 ME</t>
  </si>
  <si>
    <t>11701-3596</t>
  </si>
  <si>
    <t>GRN197713</t>
  </si>
  <si>
    <t>GRN197011</t>
  </si>
  <si>
    <t>PO149365</t>
  </si>
  <si>
    <t>GRN196902</t>
  </si>
  <si>
    <t>PO148744</t>
  </si>
  <si>
    <t>GRN196893</t>
  </si>
  <si>
    <t>GRN196745</t>
  </si>
  <si>
    <t>PO148709</t>
  </si>
  <si>
    <t>GRN196799</t>
  </si>
  <si>
    <t>PO149309</t>
  </si>
  <si>
    <t>GRN196743</t>
  </si>
  <si>
    <t>GRN196731</t>
  </si>
  <si>
    <t>GRN196697</t>
  </si>
  <si>
    <t>PO146470</t>
  </si>
  <si>
    <t>SPARES - S-BAND MAGNETRON</t>
  </si>
  <si>
    <t>GRN196794</t>
  </si>
  <si>
    <t>PO148349</t>
  </si>
  <si>
    <t>GRN196685</t>
  </si>
  <si>
    <t>ENCLOSURE PB STATION (YELLOW) 1 HOLE</t>
  </si>
  <si>
    <t>GRN196790</t>
  </si>
  <si>
    <t>GRN196679</t>
  </si>
  <si>
    <t>GRN196788</t>
  </si>
  <si>
    <t>PO148915</t>
  </si>
  <si>
    <t>GRN196787</t>
  </si>
  <si>
    <t>PO147360</t>
  </si>
  <si>
    <t>GRN196677</t>
  </si>
  <si>
    <t>GRN196676</t>
  </si>
  <si>
    <t>GRN196666</t>
  </si>
  <si>
    <t>GRN196645</t>
  </si>
  <si>
    <t>651 SERIES PANEL NUT AND PANEL BRACKET</t>
  </si>
  <si>
    <t>GRN196221</t>
  </si>
  <si>
    <t>PO148160</t>
  </si>
  <si>
    <t>GRN196215</t>
  </si>
  <si>
    <t>GRN196210</t>
  </si>
  <si>
    <t>GRN195535</t>
  </si>
  <si>
    <t>GRN195534</t>
  </si>
  <si>
    <t>PO148065</t>
  </si>
  <si>
    <t>GRN195530</t>
  </si>
  <si>
    <t>PO148800</t>
  </si>
  <si>
    <t>GRN195359</t>
  </si>
  <si>
    <t>GRN195358</t>
  </si>
  <si>
    <t>GRN195355</t>
  </si>
  <si>
    <t>PO147978</t>
  </si>
  <si>
    <t>5380 CONTROLLER 2MB STD, 1MB SAFETY MEMORY</t>
  </si>
  <si>
    <t>GRN196768</t>
  </si>
  <si>
    <t>PO149258</t>
  </si>
  <si>
    <t>JOUCO BRACKET</t>
  </si>
  <si>
    <t>GRN195185</t>
  </si>
  <si>
    <t>PO147328</t>
  </si>
  <si>
    <t>GRN194503</t>
  </si>
  <si>
    <t>GRN196763</t>
  </si>
  <si>
    <t>PO146915</t>
  </si>
  <si>
    <t>GRN194501</t>
  </si>
  <si>
    <t>GRN196761</t>
  </si>
  <si>
    <t>PO140493</t>
  </si>
  <si>
    <t>GRN196759</t>
  </si>
  <si>
    <t>GRN194371</t>
  </si>
  <si>
    <t>GRN194358</t>
  </si>
  <si>
    <t>GRN194350</t>
  </si>
  <si>
    <t>GRN194349</t>
  </si>
  <si>
    <t>GRN193604</t>
  </si>
  <si>
    <t>JOUCOMATIC PLUG 1/4 - Part number 236OWB</t>
  </si>
  <si>
    <t>GRN193602</t>
  </si>
  <si>
    <t>PO147487</t>
  </si>
  <si>
    <t>GRN196751</t>
  </si>
  <si>
    <t>CONN RCPT 8POS 2ROW MINI FIT JR - pack of 5</t>
  </si>
  <si>
    <t>GRN196747</t>
  </si>
  <si>
    <t>GRN193132</t>
  </si>
  <si>
    <t>GRN192504</t>
  </si>
  <si>
    <t>PO146140</t>
  </si>
  <si>
    <t>GRN196744</t>
  </si>
  <si>
    <t>PO143178</t>
  </si>
  <si>
    <t>NATURAL NYLON TUBE 8mm O/D x 6mm I/D (10M ROLL)</t>
  </si>
  <si>
    <t>GRN192489</t>
  </si>
  <si>
    <t>PO147162</t>
  </si>
  <si>
    <t>GRN192471</t>
  </si>
  <si>
    <t>PO147024</t>
  </si>
  <si>
    <t>GRN192468</t>
  </si>
  <si>
    <t>PO146644</t>
  </si>
  <si>
    <t>M20 x 300 LONG THRUBOLT ZINC PLATED</t>
  </si>
  <si>
    <t>GRN192467</t>
  </si>
  <si>
    <t>GRN196737</t>
  </si>
  <si>
    <t>GRN196736</t>
  </si>
  <si>
    <t>GRN189780</t>
  </si>
  <si>
    <t>GRN196734</t>
  </si>
  <si>
    <t>GRN196733</t>
  </si>
  <si>
    <t>LEGEND PLATE ROUND EMERGENCY STOP</t>
  </si>
  <si>
    <t>GRN196732</t>
  </si>
  <si>
    <t>GRN189769</t>
  </si>
  <si>
    <t>GRN189716</t>
  </si>
  <si>
    <t>GRN196729</t>
  </si>
  <si>
    <t>PO142815</t>
  </si>
  <si>
    <t>GRN196728</t>
  </si>
  <si>
    <t>GRN189516</t>
  </si>
  <si>
    <t>JOUCO REG 1/8 MINI</t>
  </si>
  <si>
    <t>GRN189314</t>
  </si>
  <si>
    <t>GRN189311</t>
  </si>
  <si>
    <t>GRN188884</t>
  </si>
  <si>
    <t>PO145593</t>
  </si>
  <si>
    <t>GRN188874</t>
  </si>
  <si>
    <t>GRN188195</t>
  </si>
  <si>
    <t>PO146058</t>
  </si>
  <si>
    <t>GRN188189</t>
  </si>
  <si>
    <t>PO145217</t>
  </si>
  <si>
    <t>GRN187788</t>
  </si>
  <si>
    <t>PO145004</t>
  </si>
  <si>
    <t>GRN187787</t>
  </si>
  <si>
    <t>PO145754</t>
  </si>
  <si>
    <t>GRN187781</t>
  </si>
  <si>
    <t>GRN187766</t>
  </si>
  <si>
    <t>PO144996</t>
  </si>
  <si>
    <t>GRN186724</t>
  </si>
  <si>
    <t>PO143889</t>
  </si>
  <si>
    <t>GRN185986</t>
  </si>
  <si>
    <t>GRN196711</t>
  </si>
  <si>
    <t>GRN196710</t>
  </si>
  <si>
    <t>GRN196709</t>
  </si>
  <si>
    <t>GRN185502</t>
  </si>
  <si>
    <t>PO143374</t>
  </si>
  <si>
    <t>GRN185373</t>
  </si>
  <si>
    <t>PO144457</t>
  </si>
  <si>
    <t>GRN185364</t>
  </si>
  <si>
    <t>GRN184277</t>
  </si>
  <si>
    <t>GRN184099</t>
  </si>
  <si>
    <t>GRN196703</t>
  </si>
  <si>
    <t>GRN196702</t>
  </si>
  <si>
    <t>GRN196701</t>
  </si>
  <si>
    <t>GRN184046</t>
  </si>
  <si>
    <t>GRN196696</t>
  </si>
  <si>
    <t>GRN184044</t>
  </si>
  <si>
    <t>GRN183889</t>
  </si>
  <si>
    <t>GRN183842</t>
  </si>
  <si>
    <t>GRN179629</t>
  </si>
  <si>
    <t>PO142480</t>
  </si>
  <si>
    <t>JUBILEE CLIP 00 MILD STEEL 13-20mm JUBILEE MS00</t>
  </si>
  <si>
    <t>GRN179431</t>
  </si>
  <si>
    <t>PO142565</t>
  </si>
  <si>
    <t>GRN196684</t>
  </si>
  <si>
    <t>GRN179430</t>
  </si>
  <si>
    <t>PO142503</t>
  </si>
  <si>
    <t>GRN179218</t>
  </si>
  <si>
    <t>PO141990</t>
  </si>
  <si>
    <t>GRN179184</t>
  </si>
  <si>
    <t>GRN178516</t>
  </si>
  <si>
    <t>PO141686</t>
  </si>
  <si>
    <t>85375 Neufahrn bei Freising</t>
  </si>
  <si>
    <t>CASSETTE FHD MTP 12 FIBER SINGLEMODE TO 6 DUPLEX L</t>
  </si>
  <si>
    <t>11700-6144</t>
  </si>
  <si>
    <t>GRN204452</t>
  </si>
  <si>
    <t>PO150634</t>
  </si>
  <si>
    <t>FS.COM INNOVATION LTD</t>
  </si>
  <si>
    <t>S026609</t>
  </si>
  <si>
    <t>NTWK SFP+ XCVR 10G 1310NM SINGLE MODE IND</t>
  </si>
  <si>
    <t>11700-9181</t>
  </si>
  <si>
    <t>GRN203599</t>
  </si>
  <si>
    <t>PO151001</t>
  </si>
  <si>
    <t>Shipping fee - PI FS202311030164, 5-off - Line 110</t>
  </si>
  <si>
    <t>GRN203528</t>
  </si>
  <si>
    <t>PO145939</t>
  </si>
  <si>
    <t>CABLE MILITARY-GRADE ARMORED LC-LC 24 STRANDS SING</t>
  </si>
  <si>
    <t>255-1737-30</t>
  </si>
  <si>
    <t>GRN202785</t>
  </si>
  <si>
    <t>GRN202375</t>
  </si>
  <si>
    <t>PO150494</t>
  </si>
  <si>
    <t>CABLE MILITARY-GRADE ARMORED MTP TRUNK 12 STRANDS</t>
  </si>
  <si>
    <t>255-1588-150</t>
  </si>
  <si>
    <t>GRN202202</t>
  </si>
  <si>
    <t>GRN196670</t>
  </si>
  <si>
    <t>GRN196669</t>
  </si>
  <si>
    <t>GRN202134</t>
  </si>
  <si>
    <t>PO149524</t>
  </si>
  <si>
    <t>CABLE FIBER ARMORED LC-LC PATCH PVC (OFNR) DUPLEX</t>
  </si>
  <si>
    <t>11700-8224</t>
  </si>
  <si>
    <t>GRN201780</t>
  </si>
  <si>
    <t>GRN201778</t>
  </si>
  <si>
    <t>PO148766</t>
  </si>
  <si>
    <t>GRN196665</t>
  </si>
  <si>
    <t>PO149081</t>
  </si>
  <si>
    <t>NETWORK XCEIVER SFP+ DUAL-RATE LC SINGLE-MODE INTE</t>
  </si>
  <si>
    <t>11700-8300</t>
  </si>
  <si>
    <t>GRN201415</t>
  </si>
  <si>
    <t>PO147947</t>
  </si>
  <si>
    <t>GRN201282</t>
  </si>
  <si>
    <t>GRN196661</t>
  </si>
  <si>
    <t>GRN201139</t>
  </si>
  <si>
    <t>GRN200818</t>
  </si>
  <si>
    <t>PO150090</t>
  </si>
  <si>
    <t>GRN200683</t>
  </si>
  <si>
    <t>GRN200547</t>
  </si>
  <si>
    <t>GRN196653</t>
  </si>
  <si>
    <t>11700-8225</t>
  </si>
  <si>
    <t>GRN198907</t>
  </si>
  <si>
    <t>GRN198886</t>
  </si>
  <si>
    <t>freight inwards - fo IN072308031237</t>
  </si>
  <si>
    <t>GRN198574</t>
  </si>
  <si>
    <t>PO146841</t>
  </si>
  <si>
    <t>GRN198274</t>
  </si>
  <si>
    <t>PO148410</t>
  </si>
  <si>
    <t>GRN197650</t>
  </si>
  <si>
    <t>GRN197450</t>
  </si>
  <si>
    <t>PO149168</t>
  </si>
  <si>
    <t>GRN197196</t>
  </si>
  <si>
    <t>GRN196640</t>
  </si>
  <si>
    <t>GRN196636</t>
  </si>
  <si>
    <t>PO145070</t>
  </si>
  <si>
    <t>GRN197075</t>
  </si>
  <si>
    <t>GRN196599</t>
  </si>
  <si>
    <t>GRN196144</t>
  </si>
  <si>
    <t>PO148458</t>
  </si>
  <si>
    <t>GRN195853</t>
  </si>
  <si>
    <t>GRN195621</t>
  </si>
  <si>
    <t>GRN196630</t>
  </si>
  <si>
    <t>GRN196629</t>
  </si>
  <si>
    <t>GRN195347</t>
  </si>
  <si>
    <t>X-RAY GENERATOR : 0 TO 160KV, 0-30MA, 1.8KW</t>
  </si>
  <si>
    <t>GRN196627</t>
  </si>
  <si>
    <t>PO146526</t>
  </si>
  <si>
    <t>POINT IO SAFE OUTPUT MODULE 8</t>
  </si>
  <si>
    <t>11700-5247</t>
  </si>
  <si>
    <t>GRN196624</t>
  </si>
  <si>
    <t>GRN196623</t>
  </si>
  <si>
    <t>PO149086</t>
  </si>
  <si>
    <t>GRN195346</t>
  </si>
  <si>
    <t>GRN195277</t>
  </si>
  <si>
    <t>FS.COM GmbH</t>
  </si>
  <si>
    <t>GRN195184</t>
  </si>
  <si>
    <t>PO142131</t>
  </si>
  <si>
    <t>GRN195183</t>
  </si>
  <si>
    <t>GRN196617</t>
  </si>
  <si>
    <t>GRN196616</t>
  </si>
  <si>
    <t>freight inwards for Line 5</t>
  </si>
  <si>
    <t>GRN194881</t>
  </si>
  <si>
    <t>SURECROSS DX80 NODE 2.4GHZ</t>
  </si>
  <si>
    <t>GRN196614</t>
  </si>
  <si>
    <t>PO148550</t>
  </si>
  <si>
    <t>GRN194548</t>
  </si>
  <si>
    <t>NTWK SFP XCVR LC SMF/MMF INTEL COMPAT 1G IND -40 T</t>
  </si>
  <si>
    <t>11700-6189</t>
  </si>
  <si>
    <t>GRN194484</t>
  </si>
  <si>
    <t>PO147975</t>
  </si>
  <si>
    <t>SC880 CONTROLLER ASM</t>
  </si>
  <si>
    <t>GRN196611</t>
  </si>
  <si>
    <t>PO149074</t>
  </si>
  <si>
    <t>GRN194219</t>
  </si>
  <si>
    <t>SFP-10G-LR COMPATIBLE, 10GBASE-LR SFP+ 1310NM 10KM</t>
  </si>
  <si>
    <t>GRN194057</t>
  </si>
  <si>
    <t>PO142073</t>
  </si>
  <si>
    <t>GRN193934</t>
  </si>
  <si>
    <t>GRN193326</t>
  </si>
  <si>
    <t>PO145196</t>
  </si>
  <si>
    <t>ENCLOSURE RACK MOUNT FIBER FHD CASSETTE PANEL UP T</t>
  </si>
  <si>
    <t>11700-6054</t>
  </si>
  <si>
    <t>GRN193293</t>
  </si>
  <si>
    <t>GRN193291</t>
  </si>
  <si>
    <t>OS2 SINGLE MODE ARMORED LC UPC DUPLEX TO LC UPC DU</t>
  </si>
  <si>
    <t>11701-3199</t>
  </si>
  <si>
    <t>GRN193288</t>
  </si>
  <si>
    <t>GRN192996</t>
  </si>
  <si>
    <t>PO147276</t>
  </si>
  <si>
    <t>GRN192975</t>
  </si>
  <si>
    <t>CABLE FIBRE ARMORED LC-LC PATCH PVC -20M</t>
  </si>
  <si>
    <t>11701-2559</t>
  </si>
  <si>
    <t>GRN192825</t>
  </si>
  <si>
    <t>PO147019</t>
  </si>
  <si>
    <t>GRN192823</t>
  </si>
  <si>
    <t>PO147452</t>
  </si>
  <si>
    <t>freight inwards - To antecipate from 28/08/23</t>
  </si>
  <si>
    <t>GRN191947</t>
  </si>
  <si>
    <t>GRN191435</t>
  </si>
  <si>
    <t>GRN191364</t>
  </si>
  <si>
    <t>BLANK PLATE FOR RACKMOUNT FHD FIBER CASSETTE ENCLO</t>
  </si>
  <si>
    <t>11700-6145</t>
  </si>
  <si>
    <t>GRN191314</t>
  </si>
  <si>
    <t>GRN196593</t>
  </si>
  <si>
    <t>PO148291</t>
  </si>
  <si>
    <t>GRN191279</t>
  </si>
  <si>
    <t>PO145047</t>
  </si>
  <si>
    <t>OS2 FIBRE OPTIC CABLE, 8 FIBRES ST-LC SIMPLEX 15M</t>
  </si>
  <si>
    <t>11701-3110</t>
  </si>
  <si>
    <t>GRN191248</t>
  </si>
  <si>
    <t>PO146818</t>
  </si>
  <si>
    <t>RELAY, SPDT, 24VDC COIL WITH DIODE, 250VAC 12A</t>
  </si>
  <si>
    <t>GRN196590</t>
  </si>
  <si>
    <t>PO148509</t>
  </si>
  <si>
    <t>CABLE MILITARY-GRADE ARMORED LC-LC 24 STRANDS</t>
  </si>
  <si>
    <t>GRN191247</t>
  </si>
  <si>
    <t>PO140968</t>
  </si>
  <si>
    <t>GRN191245</t>
  </si>
  <si>
    <t>PO138680</t>
  </si>
  <si>
    <t>GRN191244</t>
  </si>
  <si>
    <t>GRN191195</t>
  </si>
  <si>
    <t>GRN190307</t>
  </si>
  <si>
    <t>PO140042</t>
  </si>
  <si>
    <t>LC/UPC TO LC/UPC DUPLEX OS2 SINGLE MODE FIBER OPTI</t>
  </si>
  <si>
    <t>11701-3112</t>
  </si>
  <si>
    <t>GRN189896</t>
  </si>
  <si>
    <t>PO146833</t>
  </si>
  <si>
    <t>CABLE MILITARY-GRADE ARMORED MTP TRUNK  75 METERS</t>
  </si>
  <si>
    <t>255-1588-75</t>
  </si>
  <si>
    <t>GRN189462</t>
  </si>
  <si>
    <t>GRN189269</t>
  </si>
  <si>
    <t>2M (7FT) LC UPC TO LC UPC DUPLEX OS2 SINGLE MODE A</t>
  </si>
  <si>
    <t>GRN188441</t>
  </si>
  <si>
    <t>PO146222</t>
  </si>
  <si>
    <t>GRN188439</t>
  </si>
  <si>
    <t>PO143825</t>
  </si>
  <si>
    <t>GRN188219</t>
  </si>
  <si>
    <t>PO143222</t>
  </si>
  <si>
    <t>GRN187432</t>
  </si>
  <si>
    <t>GRN187059</t>
  </si>
  <si>
    <t>GRN186960</t>
  </si>
  <si>
    <t>PO143217</t>
  </si>
  <si>
    <t>GRN186903</t>
  </si>
  <si>
    <t>PO143220</t>
  </si>
  <si>
    <t>GRN186606</t>
  </si>
  <si>
    <t>GRN186080</t>
  </si>
  <si>
    <t>24 CORE SPLICE TRAY FOR FHD RACK</t>
  </si>
  <si>
    <t>GRN185816</t>
  </si>
  <si>
    <t>PO144866</t>
  </si>
  <si>
    <t>GRN185677</t>
  </si>
  <si>
    <t>GRN185616</t>
  </si>
  <si>
    <t>GRN185549</t>
  </si>
  <si>
    <t>GRN185425</t>
  </si>
  <si>
    <t>PO143219</t>
  </si>
  <si>
    <t>GRN185283</t>
  </si>
  <si>
    <t>1M (3FT) LC UPC TO LC UPC DUPLEX OS2 SINGLE MODE</t>
  </si>
  <si>
    <t>GRN185255</t>
  </si>
  <si>
    <t>PO144978</t>
  </si>
  <si>
    <t>GRN185013</t>
  </si>
  <si>
    <t>GRN184967</t>
  </si>
  <si>
    <t>GRN184930</t>
  </si>
  <si>
    <t>PO141512</t>
  </si>
  <si>
    <t>CABLE FIBER LC-LC PATCH ONFP DUPLEX SINGLEMODE 9/1</t>
  </si>
  <si>
    <t>11700-6176</t>
  </si>
  <si>
    <t>GRN184929</t>
  </si>
  <si>
    <t>GRN184298</t>
  </si>
  <si>
    <t>GRN184260</t>
  </si>
  <si>
    <t>PO144480</t>
  </si>
  <si>
    <t>GRN184209</t>
  </si>
  <si>
    <t>GRN184079</t>
  </si>
  <si>
    <t>PO144430</t>
  </si>
  <si>
    <t>GRN183593</t>
  </si>
  <si>
    <t>FIBER OPTIC OS2 ARMORED LC-LC PATCH PVC 10M</t>
  </si>
  <si>
    <t>GRN183580</t>
  </si>
  <si>
    <t>PO144305</t>
  </si>
  <si>
    <t>GRN183578</t>
  </si>
  <si>
    <t>GRN183576</t>
  </si>
  <si>
    <t>CABLE MILITARY-GRADE ARMORED MTP</t>
  </si>
  <si>
    <t>11700-6777</t>
  </si>
  <si>
    <t>GRN183575</t>
  </si>
  <si>
    <t>PO144053</t>
  </si>
  <si>
    <t>GRN183574</t>
  </si>
  <si>
    <t>GRN183195</t>
  </si>
  <si>
    <t>GRN183192</t>
  </si>
  <si>
    <t>ENCLOSURE RACK MOUNT FIBER FHD CASSETTE PANEL</t>
  </si>
  <si>
    <t>GRN183191</t>
  </si>
  <si>
    <t>GRN182853</t>
  </si>
  <si>
    <t>GRN182793</t>
  </si>
  <si>
    <t>GRN182738</t>
  </si>
  <si>
    <t>PO143218</t>
  </si>
  <si>
    <t>GRN182649</t>
  </si>
  <si>
    <t>GRN182637</t>
  </si>
  <si>
    <t>GRN182565</t>
  </si>
  <si>
    <t>PO140856</t>
  </si>
  <si>
    <t>GRN182073</t>
  </si>
  <si>
    <t>GRN181758</t>
  </si>
  <si>
    <t>PO143571</t>
  </si>
  <si>
    <t>CABLE FIBER LC-LC PATCH ONFP DUPLEX SINGLEMODE</t>
  </si>
  <si>
    <t>GRN181734</t>
  </si>
  <si>
    <t>GRN180970</t>
  </si>
  <si>
    <t>GRN191942</t>
  </si>
  <si>
    <t>GRN190721</t>
  </si>
  <si>
    <t>GRN190152</t>
  </si>
  <si>
    <t>GRN190149</t>
  </si>
  <si>
    <t>GRN180910</t>
  </si>
  <si>
    <t>GRN180822</t>
  </si>
  <si>
    <t>GRN180819</t>
  </si>
  <si>
    <t>GRN196528</t>
  </si>
  <si>
    <t>PO147592</t>
  </si>
  <si>
    <t>GRN180558</t>
  </si>
  <si>
    <t>GRN180386</t>
  </si>
  <si>
    <t>PO139711</t>
  </si>
  <si>
    <t>CROSS BEAM &amp; TRANSPORT KIT ASSY</t>
  </si>
  <si>
    <t>361-1087-1</t>
  </si>
  <si>
    <t>GRN198857</t>
  </si>
  <si>
    <t>PO142241</t>
  </si>
  <si>
    <t>GRN196524</t>
  </si>
  <si>
    <t>GRN179623</t>
  </si>
  <si>
    <t>PO142173</t>
  </si>
  <si>
    <t>GRN179537</t>
  </si>
  <si>
    <t>GRN179165</t>
  </si>
  <si>
    <t>GRN178480</t>
  </si>
  <si>
    <t>PO141314</t>
  </si>
  <si>
    <t>Norwich NR6 6JB</t>
  </si>
  <si>
    <t>SURVEY METER PRESSURIZED URION CHAMBER WITH DOSE E</t>
  </si>
  <si>
    <t>GRN204459</t>
  </si>
  <si>
    <t>PO143813</t>
  </si>
  <si>
    <t>FLUKE UK LTD</t>
  </si>
  <si>
    <t>S024276</t>
  </si>
  <si>
    <t>GRN203814</t>
  </si>
  <si>
    <t>GRN203803</t>
  </si>
  <si>
    <t>GRN203798</t>
  </si>
  <si>
    <t>GRN203540</t>
  </si>
  <si>
    <t>PO145386</t>
  </si>
  <si>
    <t>RCD STANDARD CONFIG 4-POLE 30mA SENSITIVITY 80A</t>
  </si>
  <si>
    <t>GRN196514</t>
  </si>
  <si>
    <t>GRN193260</t>
  </si>
  <si>
    <t>GRN187628</t>
  </si>
  <si>
    <t>PO143209</t>
  </si>
  <si>
    <t>GRN187626</t>
  </si>
  <si>
    <t>PO143211</t>
  </si>
  <si>
    <t>GRN187625</t>
  </si>
  <si>
    <t>PO143207</t>
  </si>
  <si>
    <t>GRN187623</t>
  </si>
  <si>
    <t>PO143208</t>
  </si>
  <si>
    <t>GRN186970</t>
  </si>
  <si>
    <t>PO140040</t>
  </si>
  <si>
    <t>GRN186963</t>
  </si>
  <si>
    <t>PO138679</t>
  </si>
  <si>
    <t>GRN185907</t>
  </si>
  <si>
    <t>PO141994</t>
  </si>
  <si>
    <t>GRN185426</t>
  </si>
  <si>
    <t>GRN182914</t>
  </si>
  <si>
    <t>GRN181451</t>
  </si>
  <si>
    <t>GRN181295</t>
  </si>
  <si>
    <t>PO141638</t>
  </si>
  <si>
    <t>GRN180263</t>
  </si>
  <si>
    <t>GRN178373</t>
  </si>
  <si>
    <t>GRN178372</t>
  </si>
  <si>
    <t>PO138186</t>
  </si>
  <si>
    <t>Saint Helens WA9 5GG</t>
  </si>
  <si>
    <t>M10 x 25 HEX HEAD SCREW GRADE 8.8</t>
  </si>
  <si>
    <t>GRN205045</t>
  </si>
  <si>
    <t>PO151386</t>
  </si>
  <si>
    <t>FASTENAL EUROPE LTD</t>
  </si>
  <si>
    <t>S025921</t>
  </si>
  <si>
    <t>CONSUMABLES KIT FOR GANTRY/PORTAL INSTALLATION</t>
  </si>
  <si>
    <t>GRN205043</t>
  </si>
  <si>
    <t>PO143084</t>
  </si>
  <si>
    <t>GRN196495</t>
  </si>
  <si>
    <t>PO144992</t>
  </si>
  <si>
    <t>GRN205042</t>
  </si>
  <si>
    <t>PO145592</t>
  </si>
  <si>
    <t>M4 x 10 HEX SOCKET HD CAP SCREW GRADE A2-70</t>
  </si>
  <si>
    <t>GRN205041</t>
  </si>
  <si>
    <t>PO151726</t>
  </si>
  <si>
    <t>GRN205040</t>
  </si>
  <si>
    <t>PO151941</t>
  </si>
  <si>
    <t>M6 X 40 HEXAGON SOCKET BUTTON HEAD SCREW A2-70</t>
  </si>
  <si>
    <t>11701-3897</t>
  </si>
  <si>
    <t>GRN205039</t>
  </si>
  <si>
    <t>PO151746</t>
  </si>
  <si>
    <t>CLAMP TWO LINE 1 1/2IN POLY VIBRATION DAMPING</t>
  </si>
  <si>
    <t>11700-3841</t>
  </si>
  <si>
    <t>GRN205037</t>
  </si>
  <si>
    <t>PO151784</t>
  </si>
  <si>
    <t>GRN204906</t>
  </si>
  <si>
    <t>PO151382</t>
  </si>
  <si>
    <t>KIT HARDWARE</t>
  </si>
  <si>
    <t>340-1369-1</t>
  </si>
  <si>
    <t>GRN204726</t>
  </si>
  <si>
    <t>PO144436</t>
  </si>
  <si>
    <t>GRN204725</t>
  </si>
  <si>
    <t>PO145836</t>
  </si>
  <si>
    <t>GRN204624</t>
  </si>
  <si>
    <t>PO146275</t>
  </si>
  <si>
    <t>GRN204618</t>
  </si>
  <si>
    <t>MARKER LIQUID PAINT RED FINE TIP</t>
  </si>
  <si>
    <t>11540-0645</t>
  </si>
  <si>
    <t>GRN204523</t>
  </si>
  <si>
    <t>PO148662</t>
  </si>
  <si>
    <t>CLAMP BAND .75W X 4.28-.4.59 RANGE SST</t>
  </si>
  <si>
    <t>11700-5774</t>
  </si>
  <si>
    <t>GRN204522</t>
  </si>
  <si>
    <t>PO151338</t>
  </si>
  <si>
    <t>SIKAFLEX 221 POLYURETHANE SEALANT, ALUMINUM GRAY 3</t>
  </si>
  <si>
    <t>11700-6135</t>
  </si>
  <si>
    <t>GRN204519</t>
  </si>
  <si>
    <t>PO150828</t>
  </si>
  <si>
    <t>GRN204518</t>
  </si>
  <si>
    <t>PO149073</t>
  </si>
  <si>
    <t>GRN196474</t>
  </si>
  <si>
    <t>GRN196473</t>
  </si>
  <si>
    <t>PCB MOTHERBOARD CONTROL CHASSIS REFURB</t>
  </si>
  <si>
    <t>91599-0391</t>
  </si>
  <si>
    <t>GRN196471</t>
  </si>
  <si>
    <t>PO147553</t>
  </si>
  <si>
    <t>M16 x 50 HEX HEAD SCREW GRADE 8.8</t>
  </si>
  <si>
    <t>GRN204515</t>
  </si>
  <si>
    <t>PO151686</t>
  </si>
  <si>
    <t>LUBRICANT ANTI - SIEZE MOLY 1LB CAN</t>
  </si>
  <si>
    <t>11540-0281</t>
  </si>
  <si>
    <t>GRN204512</t>
  </si>
  <si>
    <t>PO148380</t>
  </si>
  <si>
    <t>M3 X 35 POZI PAN HEAD SCREW A2</t>
  </si>
  <si>
    <t>GRN204511</t>
  </si>
  <si>
    <t>PO149392</t>
  </si>
  <si>
    <t>KIT BASE ANCHOR HARDWARE CONCRETE</t>
  </si>
  <si>
    <t>340-1287-1</t>
  </si>
  <si>
    <t>GRN204505</t>
  </si>
  <si>
    <t>PO147244</t>
  </si>
  <si>
    <t>GRN204504</t>
  </si>
  <si>
    <t>PO150030</t>
  </si>
  <si>
    <t>EPOXY 9.3 OZ</t>
  </si>
  <si>
    <t>11700-1649</t>
  </si>
  <si>
    <t>GRN204502</t>
  </si>
  <si>
    <t>PO151683</t>
  </si>
  <si>
    <t>GRN204498</t>
  </si>
  <si>
    <t>M4 x 16 HEX SOCKET HD CAP SCREW GRADE A2-70</t>
  </si>
  <si>
    <t>GRN204495</t>
  </si>
  <si>
    <t>PO150516</t>
  </si>
  <si>
    <t>M16 x 40 - B FLANGED HEXAGON HEAD BOLT GRADE 10.9</t>
  </si>
  <si>
    <t>GRN204479</t>
  </si>
  <si>
    <t>PO149519</t>
  </si>
  <si>
    <t>BOLT HEX, 1"-8 X 1" CORROSION PROTECTION COATING</t>
  </si>
  <si>
    <t>11700-6136</t>
  </si>
  <si>
    <t>GRN204478</t>
  </si>
  <si>
    <t>PO149410</t>
  </si>
  <si>
    <t>WASHER SEALING .200ID SST/RUBBER</t>
  </si>
  <si>
    <t>11565-0283</t>
  </si>
  <si>
    <t>GRN204305</t>
  </si>
  <si>
    <t>PO151392</t>
  </si>
  <si>
    <t>FITTING ELBOW 6MM X 1/8ID MALE NPT SS</t>
  </si>
  <si>
    <t>11700-3089</t>
  </si>
  <si>
    <t>GRN204236</t>
  </si>
  <si>
    <t>PO149917</t>
  </si>
  <si>
    <t>GRN204229</t>
  </si>
  <si>
    <t>PO150543</t>
  </si>
  <si>
    <t>GRN204227</t>
  </si>
  <si>
    <t>PO151058</t>
  </si>
  <si>
    <t>GRN204226</t>
  </si>
  <si>
    <t>GRN204225</t>
  </si>
  <si>
    <t>PO151183</t>
  </si>
  <si>
    <t>M12 FLANGED ALL METAL LOCK NUT GRADE 10</t>
  </si>
  <si>
    <t>GRN204224</t>
  </si>
  <si>
    <t>PO149753</t>
  </si>
  <si>
    <t>GRN204223</t>
  </si>
  <si>
    <t>PO148539</t>
  </si>
  <si>
    <t>GRN204221</t>
  </si>
  <si>
    <t>GRN204220</t>
  </si>
  <si>
    <t>M6 x 10 HEX SOCKET BUTTON HD SCREW GRADE A2-70</t>
  </si>
  <si>
    <t>GRN204219</t>
  </si>
  <si>
    <t>PO149653</t>
  </si>
  <si>
    <t>ANTI-SEIZE COPPER QUIKESTIX</t>
  </si>
  <si>
    <t>11700-6134</t>
  </si>
  <si>
    <t>GRN204217</t>
  </si>
  <si>
    <t>PO148597</t>
  </si>
  <si>
    <t>GRN204199</t>
  </si>
  <si>
    <t>PO150037</t>
  </si>
  <si>
    <t>GRN204198</t>
  </si>
  <si>
    <t>GRN204196</t>
  </si>
  <si>
    <t>PO151656</t>
  </si>
  <si>
    <t>GRN204194</t>
  </si>
  <si>
    <t>GRN204186</t>
  </si>
  <si>
    <t>M6 X 8MM SOCKET FLANGED BUTTON HEAD SCREW A2</t>
  </si>
  <si>
    <t>GRN204184</t>
  </si>
  <si>
    <t>PO149237</t>
  </si>
  <si>
    <t>M12 HIGH STRENGTH FLAT WASHER HDG</t>
  </si>
  <si>
    <t>GRN203936</t>
  </si>
  <si>
    <t>PO150849</t>
  </si>
  <si>
    <t>M14 x 40 - B FLANGED HEX HD BOLT GRADE 10.9</t>
  </si>
  <si>
    <t>GRN203933</t>
  </si>
  <si>
    <t>PO150057</t>
  </si>
  <si>
    <t>GRN203923</t>
  </si>
  <si>
    <t>GRN196431</t>
  </si>
  <si>
    <t>M16 x 120 - B FLANGED HEX HD BOLT GRADE 10.9</t>
  </si>
  <si>
    <t>GRN203922</t>
  </si>
  <si>
    <t>GKR-4206</t>
  </si>
  <si>
    <t>GRN196429</t>
  </si>
  <si>
    <t>PO148904</t>
  </si>
  <si>
    <t>WIRE BRUSH 7/8 X18" LOOP HANDLE</t>
  </si>
  <si>
    <t>11700-3053</t>
  </si>
  <si>
    <t>GRN203921</t>
  </si>
  <si>
    <t>PO146757</t>
  </si>
  <si>
    <t>GRN203914</t>
  </si>
  <si>
    <t>GRN196417</t>
  </si>
  <si>
    <t>PO148545</t>
  </si>
  <si>
    <t>THREADLOCKER MED STRENGTH BLUE 9-GRAM STICK</t>
  </si>
  <si>
    <t>11540-0007</t>
  </si>
  <si>
    <t>GRN203913</t>
  </si>
  <si>
    <t>GRN196414</t>
  </si>
  <si>
    <t>ADBLUE - 10 LITRE CAN FASTENAL ChemPlus+ 10Ltr AdB</t>
  </si>
  <si>
    <t>GRN203911</t>
  </si>
  <si>
    <t>COLEMAN MACH 10 AIR CONDITIONER 45203-0762</t>
  </si>
  <si>
    <t>GRN196411</t>
  </si>
  <si>
    <t>PO140914</t>
  </si>
  <si>
    <t>GRN203908</t>
  </si>
  <si>
    <t>GRN203906</t>
  </si>
  <si>
    <t>GRN203901</t>
  </si>
  <si>
    <t>GRN203900</t>
  </si>
  <si>
    <t>GRN203898</t>
  </si>
  <si>
    <t>M12 x 30 HEX HEAD SCREW GRADE A2-70</t>
  </si>
  <si>
    <t>GRN203892</t>
  </si>
  <si>
    <t>V SERPENTINE DRIVE BELT</t>
  </si>
  <si>
    <t>11701-2429</t>
  </si>
  <si>
    <t>GRN196401</t>
  </si>
  <si>
    <t>PO144362</t>
  </si>
  <si>
    <t>DRIVER HVPS160KVA 3MA</t>
  </si>
  <si>
    <t>299-1288-1</t>
  </si>
  <si>
    <t>GRN196400</t>
  </si>
  <si>
    <t>PO148516</t>
  </si>
  <si>
    <t>GRN196399</t>
  </si>
  <si>
    <t>GRN196398</t>
  </si>
  <si>
    <t>PO143191</t>
  </si>
  <si>
    <t>GRN196397</t>
  </si>
  <si>
    <t>PO143190</t>
  </si>
  <si>
    <t>GRN196396</t>
  </si>
  <si>
    <t>FIELDBUS COUPLER MODBUS TCP, 4TH GENERATION</t>
  </si>
  <si>
    <t>11701-3551</t>
  </si>
  <si>
    <t>GRN196390</t>
  </si>
  <si>
    <t>PO149090</t>
  </si>
  <si>
    <t>3/4" UNC x 1.5" HEXAGON HEAD BOLT GRADE 10.9</t>
  </si>
  <si>
    <t>GRN203888</t>
  </si>
  <si>
    <t>PO145975</t>
  </si>
  <si>
    <t>GRN203886</t>
  </si>
  <si>
    <t>GRN203877</t>
  </si>
  <si>
    <t>GRN196379</t>
  </si>
  <si>
    <t>GRN203873</t>
  </si>
  <si>
    <t>FITTING STRAIGHT 6MM X 1/4ID MALE BSPP (ISO PARALL</t>
  </si>
  <si>
    <t>11700-3088</t>
  </si>
  <si>
    <t>GRN203870</t>
  </si>
  <si>
    <t>GRN203868</t>
  </si>
  <si>
    <t>PO149885</t>
  </si>
  <si>
    <t>GRN196374</t>
  </si>
  <si>
    <t>PO143526</t>
  </si>
  <si>
    <t>M10 FLAT WASHER (FORM A) A2</t>
  </si>
  <si>
    <t>GRN203866</t>
  </si>
  <si>
    <t>PO149436</t>
  </si>
  <si>
    <t>BOLTING KIT FOR PORTAL AND GANTRY</t>
  </si>
  <si>
    <t>340-1658-1</t>
  </si>
  <si>
    <t>GRN203605</t>
  </si>
  <si>
    <t>PO148735</t>
  </si>
  <si>
    <t>INSTALLATION TOOL KIT FOR PORTAL/GANTRY</t>
  </si>
  <si>
    <t>GRN203603</t>
  </si>
  <si>
    <t>PO143078</t>
  </si>
  <si>
    <t>M12 X 45 HEX HEAD SCREW GRADE A2-70</t>
  </si>
  <si>
    <t>85212209-1</t>
  </si>
  <si>
    <t>GRN203389</t>
  </si>
  <si>
    <t>PO149066</t>
  </si>
  <si>
    <t>FEMALE THREADED HEX STANDOFF, 18-8 STAINLESS STEEL</t>
  </si>
  <si>
    <t>11701-3109</t>
  </si>
  <si>
    <t>GRN203320</t>
  </si>
  <si>
    <t>PO149178</t>
  </si>
  <si>
    <t>GRN203319</t>
  </si>
  <si>
    <t>GRN203294</t>
  </si>
  <si>
    <t>GRN203293</t>
  </si>
  <si>
    <t>GRN196360</t>
  </si>
  <si>
    <t>GRN196359</t>
  </si>
  <si>
    <t>PO149099</t>
  </si>
  <si>
    <t>GRN203289</t>
  </si>
  <si>
    <t>PO147140</t>
  </si>
  <si>
    <t>GRN203288</t>
  </si>
  <si>
    <t>PO146260</t>
  </si>
  <si>
    <t>GRN196356</t>
  </si>
  <si>
    <t>Cost of 37 Bins lost on the rack at Rapiscan-30867</t>
  </si>
  <si>
    <t>GRN203084</t>
  </si>
  <si>
    <t>PO151363</t>
  </si>
  <si>
    <t>GRN196352</t>
  </si>
  <si>
    <t>PO143681</t>
  </si>
  <si>
    <t>M12 x 1.75 x 16mm BLACK DOG POINT SET SCREW</t>
  </si>
  <si>
    <t>GRN203074</t>
  </si>
  <si>
    <t>PO149340</t>
  </si>
  <si>
    <t>GRN203072</t>
  </si>
  <si>
    <t>GRN203071</t>
  </si>
  <si>
    <t>PO145677</t>
  </si>
  <si>
    <t>GRN203069</t>
  </si>
  <si>
    <t>PO138856</t>
  </si>
  <si>
    <t>GRN203068</t>
  </si>
  <si>
    <t>PO144742</t>
  </si>
  <si>
    <t>GRN203059</t>
  </si>
  <si>
    <t>DV SECOND FLOOR PLATFORM FASTENERS KIT</t>
  </si>
  <si>
    <t>361-1340-1</t>
  </si>
  <si>
    <t>GRN202988</t>
  </si>
  <si>
    <t>PO150082</t>
  </si>
  <si>
    <t>GRN202977</t>
  </si>
  <si>
    <t>M16 X 45 - B FLANGED HEX HEAD BOLT GRADE 10.9</t>
  </si>
  <si>
    <t>GRN202922</t>
  </si>
  <si>
    <t>GRN202919</t>
  </si>
  <si>
    <t>PO151304</t>
  </si>
  <si>
    <t>freight inwards - against Invoice no. UK00410918</t>
  </si>
  <si>
    <t>GRN202878</t>
  </si>
  <si>
    <t>DOWEL PIN 1/16 (M6) X 3/8IN (ANSI B18.8.2) - A1 SS</t>
  </si>
  <si>
    <t>GRN202569</t>
  </si>
  <si>
    <t>GRN196329</t>
  </si>
  <si>
    <t>GRN196327</t>
  </si>
  <si>
    <t>GRN202556</t>
  </si>
  <si>
    <t>GRN202552</t>
  </si>
  <si>
    <t>M3 X 10 POZI PAN HEAD SCREW A2</t>
  </si>
  <si>
    <t>GRN202549</t>
  </si>
  <si>
    <t>PUSH MOUNT W/UMBRELLA .03-.28 PANEL THK LARGE HEAD</t>
  </si>
  <si>
    <t>11700-1159</t>
  </si>
  <si>
    <t>GRN202546</t>
  </si>
  <si>
    <t>PO147606</t>
  </si>
  <si>
    <t>GRN202545</t>
  </si>
  <si>
    <t>PO147673</t>
  </si>
  <si>
    <t>M8 FLAT WASHER (FORM A) A2</t>
  </si>
  <si>
    <t>GRN202542</t>
  </si>
  <si>
    <t>TOP/DOWN LINAC CRADLE ASSEMBLY</t>
  </si>
  <si>
    <t>361-1131-1</t>
  </si>
  <si>
    <t>GRN198854</t>
  </si>
  <si>
    <t>PO144520</t>
  </si>
  <si>
    <t>GRN196317</t>
  </si>
  <si>
    <t>GRN196316</t>
  </si>
  <si>
    <t>GRN196313</t>
  </si>
  <si>
    <t>GRN202540</t>
  </si>
  <si>
    <t>MODIFIED VEHICLE RAMP CABLE PROTECTOR</t>
  </si>
  <si>
    <t>332-1534-1</t>
  </si>
  <si>
    <t>GRN196309</t>
  </si>
  <si>
    <t>PO147656</t>
  </si>
  <si>
    <t>GRN202532</t>
  </si>
  <si>
    <t>GRN202530</t>
  </si>
  <si>
    <t>GRN202524</t>
  </si>
  <si>
    <t>GRN202511</t>
  </si>
  <si>
    <t>GRN202478</t>
  </si>
  <si>
    <t>DOWEL PIN 6 DIA x 22 BS8734/ISO8734 TYPE B MILD ST</t>
  </si>
  <si>
    <t>GRN202474</t>
  </si>
  <si>
    <t>GRN202455</t>
  </si>
  <si>
    <t>PO149964</t>
  </si>
  <si>
    <t>GRN190145</t>
  </si>
  <si>
    <t>GRN188789</t>
  </si>
  <si>
    <t>GRN202447</t>
  </si>
  <si>
    <t>BOLT HEX DIN 933 M18 X 2.5X 40MM GEOMET STL</t>
  </si>
  <si>
    <t>11700-5216</t>
  </si>
  <si>
    <t>GRN202435</t>
  </si>
  <si>
    <t>GRN202299</t>
  </si>
  <si>
    <t>GRN202295</t>
  </si>
  <si>
    <t>GRN202292</t>
  </si>
  <si>
    <t>GRN202286</t>
  </si>
  <si>
    <t>GRN202285</t>
  </si>
  <si>
    <t>GRN202184</t>
  </si>
  <si>
    <t>GRN202183</t>
  </si>
  <si>
    <t>GRN202055</t>
  </si>
  <si>
    <t>HOSE CLAMP T-BOLT, RANGE 6-25/32" TO 7-3/32" 316SS</t>
  </si>
  <si>
    <t>11700-5372</t>
  </si>
  <si>
    <t>GRN202052</t>
  </si>
  <si>
    <t>GRN202038</t>
  </si>
  <si>
    <t>GRN202028</t>
  </si>
  <si>
    <t>M5 AVDEL EUROSERT 39006-75030 GRIP RANGE 0.25-3MM</t>
  </si>
  <si>
    <t>GRN202021</t>
  </si>
  <si>
    <t>PO150114</t>
  </si>
  <si>
    <t>M6 x 25 HEX SOCKET HD CAP SCREW GRADE A2-70</t>
  </si>
  <si>
    <t>GRN202010</t>
  </si>
  <si>
    <t>PO149972</t>
  </si>
  <si>
    <t>WASHER FLAT 1.0"ID CORROSION PROTECTION COATING</t>
  </si>
  <si>
    <t>11700-6137</t>
  </si>
  <si>
    <t>GRN201989</t>
  </si>
  <si>
    <t>GRN201974</t>
  </si>
  <si>
    <t>GRN201968</t>
  </si>
  <si>
    <t>GRN201960</t>
  </si>
  <si>
    <t>GRN201954</t>
  </si>
  <si>
    <t>GRN201950</t>
  </si>
  <si>
    <t>GRN201826</t>
  </si>
  <si>
    <t>GRN201823</t>
  </si>
  <si>
    <t>GRN196257</t>
  </si>
  <si>
    <t>GRN201803</t>
  </si>
  <si>
    <t>GRN188777</t>
  </si>
  <si>
    <t>GRN201801</t>
  </si>
  <si>
    <t>GRN196253</t>
  </si>
  <si>
    <t>GRN201799</t>
  </si>
  <si>
    <t>GRN201793</t>
  </si>
  <si>
    <t>PO147614</t>
  </si>
  <si>
    <t>WASHER FLAT OVERSIZE M5ID STL-Z</t>
  </si>
  <si>
    <t>11563-0158</t>
  </si>
  <si>
    <t>GRN201791</t>
  </si>
  <si>
    <t>PO149872</t>
  </si>
  <si>
    <t>GRN201790</t>
  </si>
  <si>
    <t>GRN201784</t>
  </si>
  <si>
    <t>PO147818</t>
  </si>
  <si>
    <t>PCA COMMON SYSTEM CONTROLLER H</t>
  </si>
  <si>
    <t>331-2006-2</t>
  </si>
  <si>
    <t>GRN196245</t>
  </si>
  <si>
    <t>PO146860</t>
  </si>
  <si>
    <t>COMPACT GUARDLOGIX DUAL ETHERNET 2MB COMPACTLOGIX</t>
  </si>
  <si>
    <t>GRN196242</t>
  </si>
  <si>
    <t>GRN201762</t>
  </si>
  <si>
    <t>GRN201761</t>
  </si>
  <si>
    <t>GRN196239</t>
  </si>
  <si>
    <t>GRN201744</t>
  </si>
  <si>
    <t>CABLE TIE ADHESIVE MOUNT 1.0IN X 1.0IN</t>
  </si>
  <si>
    <t>11700-4001</t>
  </si>
  <si>
    <t>GRN201666</t>
  </si>
  <si>
    <t>PO147072</t>
  </si>
  <si>
    <t>E BOX PAINTED RAL 7035200 x 200 x 120 RITTAL EB 15</t>
  </si>
  <si>
    <t>GRN196236</t>
  </si>
  <si>
    <t>GRN201624</t>
  </si>
  <si>
    <t>GRN201611</t>
  </si>
  <si>
    <t>GRN201605</t>
  </si>
  <si>
    <t>GRN201604</t>
  </si>
  <si>
    <t>GRN201602</t>
  </si>
  <si>
    <t>GRN196230</t>
  </si>
  <si>
    <t>PO141891</t>
  </si>
  <si>
    <t>WEATHER HOOD (180) VERTICAL MOUNTING SICK 2063050</t>
  </si>
  <si>
    <t>GRN196229</t>
  </si>
  <si>
    <t>GRN201387</t>
  </si>
  <si>
    <t>GRN201257</t>
  </si>
  <si>
    <t>GRN201095</t>
  </si>
  <si>
    <t>TOP-DOWN SHOOTER FLOOR FIXING KIT</t>
  </si>
  <si>
    <t>361-1362-1</t>
  </si>
  <si>
    <t>GRN201009</t>
  </si>
  <si>
    <t>PO147454</t>
  </si>
  <si>
    <t>GRN200971</t>
  </si>
  <si>
    <t>PO147558</t>
  </si>
  <si>
    <t>GRN200916</t>
  </si>
  <si>
    <t>PO141757</t>
  </si>
  <si>
    <t>GRN200864</t>
  </si>
  <si>
    <t>PO145645</t>
  </si>
  <si>
    <t>GRN200823</t>
  </si>
  <si>
    <t>GRN200760</t>
  </si>
  <si>
    <t>GRN200753</t>
  </si>
  <si>
    <t>M5 FLAT WASHER (FORM A) A2</t>
  </si>
  <si>
    <t>GRN200695</t>
  </si>
  <si>
    <t>PO150503</t>
  </si>
  <si>
    <t>M12 X 1.5 X 40 HEX HEAD SCREW GRADE 8.8</t>
  </si>
  <si>
    <t>11701-3557</t>
  </si>
  <si>
    <t>GRN200518</t>
  </si>
  <si>
    <t>PO149104</t>
  </si>
  <si>
    <t>ADHESIVE THREADLOCK</t>
  </si>
  <si>
    <t>11540-0255</t>
  </si>
  <si>
    <t>GRN200510</t>
  </si>
  <si>
    <t>GRN200502</t>
  </si>
  <si>
    <t>GRN200458</t>
  </si>
  <si>
    <t>M5 x 10 HEX SOCKET BUTTON HD SCREW GRADE A2-70</t>
  </si>
  <si>
    <t>GRN200451</t>
  </si>
  <si>
    <t>GRN200440</t>
  </si>
  <si>
    <t>GRN196209</t>
  </si>
  <si>
    <t>PO139936</t>
  </si>
  <si>
    <t>GRN196204</t>
  </si>
  <si>
    <t>M10 x 30 HEX HEAD SCREW GRADE A2-70</t>
  </si>
  <si>
    <t>GRN200423</t>
  </si>
  <si>
    <t>PO149036</t>
  </si>
  <si>
    <t>MAGNETIC SAFETY SWITCH 24V 4PIN M12 2N.C.</t>
  </si>
  <si>
    <t>GRN196186</t>
  </si>
  <si>
    <t>MOTOR POWER WITH BRAKE CONTINUOUS FLEX 10AWG - 5M</t>
  </si>
  <si>
    <t>GRN196184</t>
  </si>
  <si>
    <t>GRN200417</t>
  </si>
  <si>
    <t>PANELVIEW 5310 TERMINAL 10.3" SCREEN</t>
  </si>
  <si>
    <t>GRN196170</t>
  </si>
  <si>
    <t>GRN200071</t>
  </si>
  <si>
    <t>OIL FILTER FOR COMMON 27KVA GENERATOR</t>
  </si>
  <si>
    <t>GRN196164</t>
  </si>
  <si>
    <t>GRN200070</t>
  </si>
  <si>
    <t>GRN200067</t>
  </si>
  <si>
    <t>GRN200038</t>
  </si>
  <si>
    <t>GRN200037</t>
  </si>
  <si>
    <t>GRN200028</t>
  </si>
  <si>
    <t>GRN200023</t>
  </si>
  <si>
    <t>M4 NUT GRADE A2-70</t>
  </si>
  <si>
    <t>GRN200007</t>
  </si>
  <si>
    <t>M8 x 50 HEX SOCKET HD CAP SCREW GRADE A2-70</t>
  </si>
  <si>
    <t>GRN200002</t>
  </si>
  <si>
    <t>PO149730</t>
  </si>
  <si>
    <t>GRN199996</t>
  </si>
  <si>
    <t>PO148079</t>
  </si>
  <si>
    <t>M5 x 25 HEX SOCKET BUTTON HD SCREW GRADE A2-70</t>
  </si>
  <si>
    <t>GRN199995</t>
  </si>
  <si>
    <t>GRN199993</t>
  </si>
  <si>
    <t>POINT IO ANALOG INPUT MODULE ISOLATED 24V DC</t>
  </si>
  <si>
    <t>GRN196152</t>
  </si>
  <si>
    <t>PO147609</t>
  </si>
  <si>
    <t>GRN199987</t>
  </si>
  <si>
    <t>M8 x 16 HEX HEAD SCREW GRADE A2-70</t>
  </si>
  <si>
    <t>GRN199979</t>
  </si>
  <si>
    <t>GRN199971</t>
  </si>
  <si>
    <t>GRN199954</t>
  </si>
  <si>
    <t>GRN196146</t>
  </si>
  <si>
    <t>GRN196145</t>
  </si>
  <si>
    <t>GRN199953</t>
  </si>
  <si>
    <t>GRN199952</t>
  </si>
  <si>
    <t>FILTER 5  WATER</t>
  </si>
  <si>
    <t>11540-0480</t>
  </si>
  <si>
    <t>GRN196141</t>
  </si>
  <si>
    <t>PO148469</t>
  </si>
  <si>
    <t>GRN199949</t>
  </si>
  <si>
    <t>GRN199946</t>
  </si>
  <si>
    <t>GOLD MAESTRO PROGRAMMED KIT MOTION CONTROLLER</t>
  </si>
  <si>
    <t>331-1962-1</t>
  </si>
  <si>
    <t>GRN196138</t>
  </si>
  <si>
    <t>GRN199943</t>
  </si>
  <si>
    <t>GRN199935</t>
  </si>
  <si>
    <t>GRN199670</t>
  </si>
  <si>
    <t>GRN199669</t>
  </si>
  <si>
    <t>M24 HIGH STRENGTH FLAT WASHER HDG</t>
  </si>
  <si>
    <t>GRN199668</t>
  </si>
  <si>
    <t>PO149262</t>
  </si>
  <si>
    <t>FOLDING SQUARE - 1200MM</t>
  </si>
  <si>
    <t>11701-3599</t>
  </si>
  <si>
    <t>GRN199666</t>
  </si>
  <si>
    <t>PO149300</t>
  </si>
  <si>
    <t>PREDATOR 22" (559MM) X 10PTS SECOND FIX WOODSAW</t>
  </si>
  <si>
    <t>11701-3598</t>
  </si>
  <si>
    <t>GRN199665</t>
  </si>
  <si>
    <t>GRN199663</t>
  </si>
  <si>
    <t>PO146552</t>
  </si>
  <si>
    <t>WASHER FLAT M18 SST</t>
  </si>
  <si>
    <t>11700-2898</t>
  </si>
  <si>
    <t>GRN199662</t>
  </si>
  <si>
    <t>M12 x 45 HEX HEAD SCREW GRADE A2-70</t>
  </si>
  <si>
    <t>GRN199661</t>
  </si>
  <si>
    <t>GRN199660</t>
  </si>
  <si>
    <t>GRN199658</t>
  </si>
  <si>
    <t>GRN199657</t>
  </si>
  <si>
    <t>GRN199656</t>
  </si>
  <si>
    <t>PO147581</t>
  </si>
  <si>
    <t>SCREW SHCS M6X60MM SST</t>
  </si>
  <si>
    <t>11583-0392</t>
  </si>
  <si>
    <t>GRN199653</t>
  </si>
  <si>
    <t>PO146972</t>
  </si>
  <si>
    <t>GRN199382</t>
  </si>
  <si>
    <t>GRN199327</t>
  </si>
  <si>
    <t>GRN196100</t>
  </si>
  <si>
    <t>PO140073</t>
  </si>
  <si>
    <t>FASTENER KIT FOR CROSS BEAM</t>
  </si>
  <si>
    <t>361-1353-1</t>
  </si>
  <si>
    <t>GRN199326</t>
  </si>
  <si>
    <t>PO146104</t>
  </si>
  <si>
    <t>M10 x 45 HEXAGON SOCKET HEAD CAP SCREW GRADE 12.9</t>
  </si>
  <si>
    <t>GRN199292</t>
  </si>
  <si>
    <t>PO149832</t>
  </si>
  <si>
    <t>GRN199289</t>
  </si>
  <si>
    <t>GRN199288</t>
  </si>
  <si>
    <t>GRN199273</t>
  </si>
  <si>
    <t>GRN196085</t>
  </si>
  <si>
    <t>PO143184</t>
  </si>
  <si>
    <t>GRN196083</t>
  </si>
  <si>
    <t>GRN196081</t>
  </si>
  <si>
    <t>PO143185</t>
  </si>
  <si>
    <t>GRN196080</t>
  </si>
  <si>
    <t>PO143181</t>
  </si>
  <si>
    <t>GRN199270</t>
  </si>
  <si>
    <t>GRN199269</t>
  </si>
  <si>
    <t>GRN196075</t>
  </si>
  <si>
    <t>GRN199264</t>
  </si>
  <si>
    <t>GRN199246</t>
  </si>
  <si>
    <t>WASHER COPPER SEALING 1/4BSPP</t>
  </si>
  <si>
    <t>11700-2119</t>
  </si>
  <si>
    <t>GRN199245</t>
  </si>
  <si>
    <t>GRN199244</t>
  </si>
  <si>
    <t>PO147561</t>
  </si>
  <si>
    <t>GRN199242</t>
  </si>
  <si>
    <t>TWO-HOLE, ALUMINUM, THREE BARREL LUG</t>
  </si>
  <si>
    <t>11700-2836</t>
  </si>
  <si>
    <t>GRN199240</t>
  </si>
  <si>
    <t>GRN199239</t>
  </si>
  <si>
    <t>GRN198156</t>
  </si>
  <si>
    <t>PO142132</t>
  </si>
  <si>
    <t>FITTING STRAIGHT 6MM X 1/8ID MALE NPT SS</t>
  </si>
  <si>
    <t>11700-3090</t>
  </si>
  <si>
    <t>GRN199233</t>
  </si>
  <si>
    <t>GRN199231</t>
  </si>
  <si>
    <t>PO148961</t>
  </si>
  <si>
    <t>GRN196059</t>
  </si>
  <si>
    <t>PO148674</t>
  </si>
  <si>
    <t>GRN199230</t>
  </si>
  <si>
    <t>GRN199226</t>
  </si>
  <si>
    <t>PO147422</t>
  </si>
  <si>
    <t>GRN199222</t>
  </si>
  <si>
    <t>GRN199203</t>
  </si>
  <si>
    <t>SCREW HEX M18-2.5 X 60 MM 18-8 SST</t>
  </si>
  <si>
    <t>11701-2498</t>
  </si>
  <si>
    <t>GRN198988</t>
  </si>
  <si>
    <t>GRN196050</t>
  </si>
  <si>
    <t>GRN198987</t>
  </si>
  <si>
    <t>GRN196048</t>
  </si>
  <si>
    <t>GRN198626</t>
  </si>
  <si>
    <t>GRN198615</t>
  </si>
  <si>
    <t>GRN198612</t>
  </si>
  <si>
    <t>M10 x 40 HEX HEAD SCREW GRADE 8.8</t>
  </si>
  <si>
    <t>GRN198610</t>
  </si>
  <si>
    <t>PO139066</t>
  </si>
  <si>
    <t>GRN198609</t>
  </si>
  <si>
    <t>GRN196042</t>
  </si>
  <si>
    <t>GRN198531</t>
  </si>
  <si>
    <t>PO149476</t>
  </si>
  <si>
    <t>M12 NUT GRADE A2-70</t>
  </si>
  <si>
    <t>GRN198530</t>
  </si>
  <si>
    <t>PO149110</t>
  </si>
  <si>
    <t>GRN198509</t>
  </si>
  <si>
    <t>GRN198506</t>
  </si>
  <si>
    <t>GRN198502</t>
  </si>
  <si>
    <t>GRN198497</t>
  </si>
  <si>
    <t>GRN198496</t>
  </si>
  <si>
    <t>WASHER SEALING .50ID EPDM</t>
  </si>
  <si>
    <t>11565-0282</t>
  </si>
  <si>
    <t>GRN198113</t>
  </si>
  <si>
    <t>GRN198108</t>
  </si>
  <si>
    <t>M16 X 60 HEXAGON SOCKET HEAD CAP SCREW GRADE 12.9</t>
  </si>
  <si>
    <t>GRN198106</t>
  </si>
  <si>
    <t>GRN198105</t>
  </si>
  <si>
    <t>GRN198104</t>
  </si>
  <si>
    <t>GRN198103</t>
  </si>
  <si>
    <t>GRN198101</t>
  </si>
  <si>
    <t>PO146609</t>
  </si>
  <si>
    <t>M3 X 30 POZI PAN HEAD SCREW A2</t>
  </si>
  <si>
    <t>GRN198099</t>
  </si>
  <si>
    <t>PO147385</t>
  </si>
  <si>
    <t>M16 X 1.5  INDEXING PLUNGER GN 817.2-8-12-CK</t>
  </si>
  <si>
    <t>11701-3554</t>
  </si>
  <si>
    <t>GRN198098</t>
  </si>
  <si>
    <t>GRN198097</t>
  </si>
  <si>
    <t>M8 x 25 HEX HEAD SCREW GRADE A2-70</t>
  </si>
  <si>
    <t>GRN198094</t>
  </si>
  <si>
    <t>GRN198093</t>
  </si>
  <si>
    <t>GRN198090</t>
  </si>
  <si>
    <t>GRN198089</t>
  </si>
  <si>
    <t>SEALANT PIPE THREAD ANAEROBIC COMPOUND 50ML TUBE</t>
  </si>
  <si>
    <t>11540-0257-UOM</t>
  </si>
  <si>
    <t>GRN198087</t>
  </si>
  <si>
    <t>BOLT HEX, DIN933 M20 X 2.5 X 70MM GEOMET STL</t>
  </si>
  <si>
    <t>11700-5182</t>
  </si>
  <si>
    <t>GRN198084</t>
  </si>
  <si>
    <t>GRN198083</t>
  </si>
  <si>
    <t>SIDE SHOOTER FLOOR FIXING KIT</t>
  </si>
  <si>
    <t>361-1361-1</t>
  </si>
  <si>
    <t>GRN198081</t>
  </si>
  <si>
    <t>PO147362</t>
  </si>
  <si>
    <t>GRN198080</t>
  </si>
  <si>
    <t>GRN197946</t>
  </si>
  <si>
    <t>M10 x 20 HEX HEAD SCREW GRADE A2-70</t>
  </si>
  <si>
    <t>GRN197908</t>
  </si>
  <si>
    <t>PO149061</t>
  </si>
  <si>
    <t>GRN197901</t>
  </si>
  <si>
    <t>GRN197899</t>
  </si>
  <si>
    <t>GRN197875</t>
  </si>
  <si>
    <t>PO146518</t>
  </si>
  <si>
    <t>GRN197868</t>
  </si>
  <si>
    <t>GRN197864</t>
  </si>
  <si>
    <t>GRN197861</t>
  </si>
  <si>
    <t>GRN197858</t>
  </si>
  <si>
    <t>PO149135</t>
  </si>
  <si>
    <t>GRN197856</t>
  </si>
  <si>
    <t>PO148401</t>
  </si>
  <si>
    <t>BLACK STRAIN RELIEF HOOD FOR RJ45 PLUG -pack of 10</t>
  </si>
  <si>
    <t>GRN196003</t>
  </si>
  <si>
    <t>GRN197852</t>
  </si>
  <si>
    <t>GRN196000</t>
  </si>
  <si>
    <t>PO143564</t>
  </si>
  <si>
    <t>GRN197850</t>
  </si>
  <si>
    <t>GRN197844</t>
  </si>
  <si>
    <t>PO147113</t>
  </si>
  <si>
    <t>M10 x 50 HEX HEAD SCREW GRADE A2-70</t>
  </si>
  <si>
    <t>GRN197842</t>
  </si>
  <si>
    <t>PO149370</t>
  </si>
  <si>
    <t>GRN195995</t>
  </si>
  <si>
    <t>GRN197836</t>
  </si>
  <si>
    <t>GRN197142</t>
  </si>
  <si>
    <t>M60 IRAQ OFFBOARD JUNCTION TERMINAL BOX (JB2)</t>
  </si>
  <si>
    <t>356-1147-1</t>
  </si>
  <si>
    <t>GRN195992</t>
  </si>
  <si>
    <t>PO145596</t>
  </si>
  <si>
    <t>GRN197140</t>
  </si>
  <si>
    <t>POWER CABLE C13 TO BS1363 (UK PLUG) - 10M LONG</t>
  </si>
  <si>
    <t>GRN195987</t>
  </si>
  <si>
    <t>GRN195985</t>
  </si>
  <si>
    <t>M16 DURLOK - SELF LOCKING, ANTI VIBRATION NUT</t>
  </si>
  <si>
    <t>11701-3443</t>
  </si>
  <si>
    <t>GRN197138</t>
  </si>
  <si>
    <t>PO149039</t>
  </si>
  <si>
    <t>GRN197134</t>
  </si>
  <si>
    <t>M12 WASHER LARGE (DIN 9021)</t>
  </si>
  <si>
    <t>GRN197092</t>
  </si>
  <si>
    <t>ROLL PIN 2MM DIA X 20MM LONG</t>
  </si>
  <si>
    <t>GRN196961</t>
  </si>
  <si>
    <t>PO147026</t>
  </si>
  <si>
    <t>GRN196887</t>
  </si>
  <si>
    <t>PO146351</t>
  </si>
  <si>
    <t>PIT STEELWORK BOLTING KIT</t>
  </si>
  <si>
    <t>361-1379-1</t>
  </si>
  <si>
    <t>GRN196879</t>
  </si>
  <si>
    <t>PO147643</t>
  </si>
  <si>
    <t>GRN196842</t>
  </si>
  <si>
    <t>PO146130</t>
  </si>
  <si>
    <t>M4 x 10 HEXAGON SOCKET BUTTON HEAD SCREW A2-70</t>
  </si>
  <si>
    <t>GRN196767</t>
  </si>
  <si>
    <t>PO139065</t>
  </si>
  <si>
    <t>M4 x 10 HEXAGON SOCKET CSK HEAD SCREW A2-70</t>
  </si>
  <si>
    <t>GRN196762</t>
  </si>
  <si>
    <t>PO139064</t>
  </si>
  <si>
    <t>GRN196678</t>
  </si>
  <si>
    <t>GRN196673</t>
  </si>
  <si>
    <t>GRN196667</t>
  </si>
  <si>
    <t>GRN196505</t>
  </si>
  <si>
    <t>GRN196504</t>
  </si>
  <si>
    <t>GRN196465</t>
  </si>
  <si>
    <t>GRN196464</t>
  </si>
  <si>
    <t>M12 NUT GRADE 8</t>
  </si>
  <si>
    <t>GRN196463</t>
  </si>
  <si>
    <t>GRN196461</t>
  </si>
  <si>
    <t>GRN196460</t>
  </si>
  <si>
    <t>GRN196456</t>
  </si>
  <si>
    <t>GRN196452</t>
  </si>
  <si>
    <t>GRN196450</t>
  </si>
  <si>
    <t>GRN196449</t>
  </si>
  <si>
    <t>GRN196446</t>
  </si>
  <si>
    <t>GRN196442</t>
  </si>
  <si>
    <t>PO146538</t>
  </si>
  <si>
    <t>GRN196441</t>
  </si>
  <si>
    <t>GRN196436</t>
  </si>
  <si>
    <t>GRN196433</t>
  </si>
  <si>
    <t>GRN196425</t>
  </si>
  <si>
    <t>PO138797</t>
  </si>
  <si>
    <t>GRN196418</t>
  </si>
  <si>
    <t>GRN196410</t>
  </si>
  <si>
    <t>GRN196405</t>
  </si>
  <si>
    <t>PO140246</t>
  </si>
  <si>
    <t>GRN196280</t>
  </si>
  <si>
    <t>CABLE CLAMP, 1" STEEL</t>
  </si>
  <si>
    <t>11534-0091</t>
  </si>
  <si>
    <t>GRN196267</t>
  </si>
  <si>
    <t>PO147713</t>
  </si>
  <si>
    <t>GRN196263</t>
  </si>
  <si>
    <t>GRN196262</t>
  </si>
  <si>
    <t>NUT HEX M18-2.5 SST</t>
  </si>
  <si>
    <t>11700-2900</t>
  </si>
  <si>
    <t>GRN196261</t>
  </si>
  <si>
    <t>GRN196258</t>
  </si>
  <si>
    <t>GRN196256</t>
  </si>
  <si>
    <t>DOWN SHOOT DET BOX STOOL BOLTING SET</t>
  </si>
  <si>
    <t>361-1382-1</t>
  </si>
  <si>
    <t>GRN196219</t>
  </si>
  <si>
    <t>PO147481</t>
  </si>
  <si>
    <t>PLATFORM FASTENERS UPGRADE KIT</t>
  </si>
  <si>
    <t>361-1427-1</t>
  </si>
  <si>
    <t>GRN196218</t>
  </si>
  <si>
    <t>PO148333</t>
  </si>
  <si>
    <t>GRN196217</t>
  </si>
  <si>
    <t>TOP LINAC CRADLE TO TOP PLATFORM BOLTING KIT</t>
  </si>
  <si>
    <t>361-1388-1</t>
  </si>
  <si>
    <t>GRN196216</t>
  </si>
  <si>
    <t>PO147687</t>
  </si>
  <si>
    <t>GRN196214</t>
  </si>
  <si>
    <t>GRN196213</t>
  </si>
  <si>
    <t>M4 NYLON INSERT NUT GRADE A2-70</t>
  </si>
  <si>
    <t>GRN196153</t>
  </si>
  <si>
    <t>PO145312</t>
  </si>
  <si>
    <t>GRN196123</t>
  </si>
  <si>
    <t>PO148511</t>
  </si>
  <si>
    <t>SCREW HEX M12X45MM SST</t>
  </si>
  <si>
    <t>11700-3128</t>
  </si>
  <si>
    <t>GRN196104</t>
  </si>
  <si>
    <t>PO148706</t>
  </si>
  <si>
    <t>M20 X 30 HEXAGON SOCKET CSK HEAD SCREW GRADE A2-70</t>
  </si>
  <si>
    <t>GRN196101</t>
  </si>
  <si>
    <t>PO148274</t>
  </si>
  <si>
    <t>GRN196095</t>
  </si>
  <si>
    <t>GRN196094</t>
  </si>
  <si>
    <t>GRN196093</t>
  </si>
  <si>
    <t>GRN196092</t>
  </si>
  <si>
    <t>GRN196089</t>
  </si>
  <si>
    <t>GRN196072</t>
  </si>
  <si>
    <t>PO147794</t>
  </si>
  <si>
    <t>GRN196071</t>
  </si>
  <si>
    <t>GRN196070</t>
  </si>
  <si>
    <t>GRN196068</t>
  </si>
  <si>
    <t>GRN196067</t>
  </si>
  <si>
    <t>GRN196061</t>
  </si>
  <si>
    <t>M5 X  12MM X 1MM RETAINING WASHER - HDPE</t>
  </si>
  <si>
    <t>GRN196060</t>
  </si>
  <si>
    <t>PO146259</t>
  </si>
  <si>
    <t>GRN196057</t>
  </si>
  <si>
    <t>GRN196056</t>
  </si>
  <si>
    <t>GRN196055</t>
  </si>
  <si>
    <t>CORD GRIP HEAT SHRINK SEALED 0.75"- 0.25"</t>
  </si>
  <si>
    <t>11700-6238</t>
  </si>
  <si>
    <t>GRN196052</t>
  </si>
  <si>
    <t>PO148278</t>
  </si>
  <si>
    <t>GRN196049</t>
  </si>
  <si>
    <t>GRN196047</t>
  </si>
  <si>
    <t>GRN196045</t>
  </si>
  <si>
    <t>GRN196040</t>
  </si>
  <si>
    <t>GRN196030</t>
  </si>
  <si>
    <t>GRN196022</t>
  </si>
  <si>
    <t>GRN195993</t>
  </si>
  <si>
    <t>GRN195542</t>
  </si>
  <si>
    <t>GRN195417</t>
  </si>
  <si>
    <t>GRN195415</t>
  </si>
  <si>
    <t>GRN195390</t>
  </si>
  <si>
    <t>M16 THREADED BAR X 160 LG - 8.8</t>
  </si>
  <si>
    <t>361-1385-1</t>
  </si>
  <si>
    <t>GRN195386</t>
  </si>
  <si>
    <t>PO147642</t>
  </si>
  <si>
    <t>GRN195384</t>
  </si>
  <si>
    <t>GRN195383</t>
  </si>
  <si>
    <t>GRN195287</t>
  </si>
  <si>
    <t>GRN195252</t>
  </si>
  <si>
    <t>GRN195182</t>
  </si>
  <si>
    <t>GRN195181</t>
  </si>
  <si>
    <t>PO146912</t>
  </si>
  <si>
    <t>M16 FLANGED ALL METAL LOCK NUT GRADE 10</t>
  </si>
  <si>
    <t>GRN195180</t>
  </si>
  <si>
    <t>M20 X 30 HEXAGON SOCKET HEAD CAP SCREW GRADE A2-70</t>
  </si>
  <si>
    <t>GRN195179</t>
  </si>
  <si>
    <t>PO147066</t>
  </si>
  <si>
    <t>GRN195879</t>
  </si>
  <si>
    <t>GRN195178</t>
  </si>
  <si>
    <t>SCREW SHCS M4X10MM STL-Z</t>
  </si>
  <si>
    <t>11583-0420</t>
  </si>
  <si>
    <t>GRN195177</t>
  </si>
  <si>
    <t>PO145513</t>
  </si>
  <si>
    <t>GRN195175</t>
  </si>
  <si>
    <t>GRN195173</t>
  </si>
  <si>
    <t>PO143318</t>
  </si>
  <si>
    <t>T 55 80W-90 AUTOMOTIVE GEAR LUBRICANT (5L DRUM)</t>
  </si>
  <si>
    <t>GRN195171</t>
  </si>
  <si>
    <t>PO144285</t>
  </si>
  <si>
    <t>GRN194740</t>
  </si>
  <si>
    <t>GRN194706</t>
  </si>
  <si>
    <t>GRN194705</t>
  </si>
  <si>
    <t>GRN194704</t>
  </si>
  <si>
    <t>GRN194702</t>
  </si>
  <si>
    <t>M8 x 30 HEX HEAD BOLT GRADE A2-70</t>
  </si>
  <si>
    <t>GRN194701</t>
  </si>
  <si>
    <t>PO146805</t>
  </si>
  <si>
    <t>M8 NUT CAP - WHITE</t>
  </si>
  <si>
    <t>GRN194700</t>
  </si>
  <si>
    <t>GRN194699</t>
  </si>
  <si>
    <t>ROUTING CLAMP STRUT-MOUNT 6-5/8IN ID SST</t>
  </si>
  <si>
    <t>11700-9912</t>
  </si>
  <si>
    <t>GRN194698</t>
  </si>
  <si>
    <t>M3 X 8 HEXAGON SOCKET HEAD CAP SCREW GRADE A2-70</t>
  </si>
  <si>
    <t>GRN194697</t>
  </si>
  <si>
    <t>GRN194694</t>
  </si>
  <si>
    <t>PO148386</t>
  </si>
  <si>
    <t>5MM (H8) X 10MM PARALLEL PIN ISO 2338</t>
  </si>
  <si>
    <t>GRN194693</t>
  </si>
  <si>
    <t>PO146311</t>
  </si>
  <si>
    <t>GRN194691</t>
  </si>
  <si>
    <t>GRN194680</t>
  </si>
  <si>
    <t>GRN194679</t>
  </si>
  <si>
    <t>GRN195835</t>
  </si>
  <si>
    <t>GRN195834</t>
  </si>
  <si>
    <t>GRN194671</t>
  </si>
  <si>
    <t>GRN194668</t>
  </si>
  <si>
    <t>PO146855</t>
  </si>
  <si>
    <t>GRN194667</t>
  </si>
  <si>
    <t>GRN194666</t>
  </si>
  <si>
    <t>GRN194665</t>
  </si>
  <si>
    <t>GRN194662</t>
  </si>
  <si>
    <t>GRN194656</t>
  </si>
  <si>
    <t>GRN194649</t>
  </si>
  <si>
    <t>GRN194646</t>
  </si>
  <si>
    <t>GRN194585</t>
  </si>
  <si>
    <t>GRN194344</t>
  </si>
  <si>
    <t>GRN194312</t>
  </si>
  <si>
    <t>TERTIARY COLLIMATOR STAND BOLTING KIT</t>
  </si>
  <si>
    <t>361-1384-1</t>
  </si>
  <si>
    <t>GRN194308</t>
  </si>
  <si>
    <t>GRN194299</t>
  </si>
  <si>
    <t>GRN194297</t>
  </si>
  <si>
    <t>GRN194296</t>
  </si>
  <si>
    <t>GRN194293</t>
  </si>
  <si>
    <t>PO146635</t>
  </si>
  <si>
    <t>GRN194289</t>
  </si>
  <si>
    <t>GRN194285</t>
  </si>
  <si>
    <t>GRN194282</t>
  </si>
  <si>
    <t>GRN194278</t>
  </si>
  <si>
    <t>PO146725</t>
  </si>
  <si>
    <t>GRN194276</t>
  </si>
  <si>
    <t>PO147936</t>
  </si>
  <si>
    <t>GRN194275</t>
  </si>
  <si>
    <t>GRN194273</t>
  </si>
  <si>
    <t>GRN194272</t>
  </si>
  <si>
    <t>GRN194271</t>
  </si>
  <si>
    <t>GRN194270</t>
  </si>
  <si>
    <t>GRN194268</t>
  </si>
  <si>
    <t>GRN194265</t>
  </si>
  <si>
    <t>PO146163</t>
  </si>
  <si>
    <t>GRN194264</t>
  </si>
  <si>
    <t>GRN194262</t>
  </si>
  <si>
    <t>GRN194261</t>
  </si>
  <si>
    <t>GRN194260</t>
  </si>
  <si>
    <t>GRN195795</t>
  </si>
  <si>
    <t>GRN194138</t>
  </si>
  <si>
    <t>PO146445</t>
  </si>
  <si>
    <t>GRN194135</t>
  </si>
  <si>
    <t>GRN194134</t>
  </si>
  <si>
    <t>PO146930</t>
  </si>
  <si>
    <t>GRN194133</t>
  </si>
  <si>
    <t>GRN194132</t>
  </si>
  <si>
    <t>GRN194131</t>
  </si>
  <si>
    <t>GRN194130</t>
  </si>
  <si>
    <t>GRN194129</t>
  </si>
  <si>
    <t>GRN194128</t>
  </si>
  <si>
    <t>GRN194127</t>
  </si>
  <si>
    <t>GRN194126</t>
  </si>
  <si>
    <t>GRN195770</t>
  </si>
  <si>
    <t>PO148750</t>
  </si>
  <si>
    <t>GRN194101</t>
  </si>
  <si>
    <t>GRN195768</t>
  </si>
  <si>
    <t>PO148753</t>
  </si>
  <si>
    <t>GRN195767</t>
  </si>
  <si>
    <t>PO148751</t>
  </si>
  <si>
    <t>GRN194098</t>
  </si>
  <si>
    <t>Purchase Price Variance</t>
  </si>
  <si>
    <t>PPV</t>
  </si>
  <si>
    <t>GRN195764</t>
  </si>
  <si>
    <t>GRN195763</t>
  </si>
  <si>
    <t>GRN195762</t>
  </si>
  <si>
    <t>GRN194097</t>
  </si>
  <si>
    <t>GRN194093</t>
  </si>
  <si>
    <t>GRN195759</t>
  </si>
  <si>
    <t>PO148754</t>
  </si>
  <si>
    <t>GRN194091</t>
  </si>
  <si>
    <t>GRN194088</t>
  </si>
  <si>
    <t>GRN194082</t>
  </si>
  <si>
    <t>GRN195755</t>
  </si>
  <si>
    <t>PO140104</t>
  </si>
  <si>
    <t>GRN194080</t>
  </si>
  <si>
    <t>GRN195752</t>
  </si>
  <si>
    <t>PO143682</t>
  </si>
  <si>
    <t>GRN195751</t>
  </si>
  <si>
    <t>GRN195750</t>
  </si>
  <si>
    <t>PO148981</t>
  </si>
  <si>
    <t>GRN195749</t>
  </si>
  <si>
    <t>PO148980</t>
  </si>
  <si>
    <t>GRN195748</t>
  </si>
  <si>
    <t>PO148972</t>
  </si>
  <si>
    <t>GRN195747</t>
  </si>
  <si>
    <t>PO148976</t>
  </si>
  <si>
    <t>GRN195746</t>
  </si>
  <si>
    <t>PO148973</t>
  </si>
  <si>
    <t>GRN195745</t>
  </si>
  <si>
    <t>PO148974</t>
  </si>
  <si>
    <t>GRN194053</t>
  </si>
  <si>
    <t>PO146297</t>
  </si>
  <si>
    <t>GRN194027</t>
  </si>
  <si>
    <t>GRN195741</t>
  </si>
  <si>
    <t>PO148757</t>
  </si>
  <si>
    <t>GRN195740</t>
  </si>
  <si>
    <t>PO148755</t>
  </si>
  <si>
    <t>GRN193728</t>
  </si>
  <si>
    <t>GRN195738</t>
  </si>
  <si>
    <t>PO148749</t>
  </si>
  <si>
    <t>GRN195737</t>
  </si>
  <si>
    <t>PO148747</t>
  </si>
  <si>
    <t>GRN193606</t>
  </si>
  <si>
    <t>GRN193603</t>
  </si>
  <si>
    <t>GRN195734</t>
  </si>
  <si>
    <t>PO148746</t>
  </si>
  <si>
    <t>HORIZONTAL DETECTOR BOX FIXINGS</t>
  </si>
  <si>
    <t>361-1375-1</t>
  </si>
  <si>
    <t>GRN193601</t>
  </si>
  <si>
    <t>GRN195732</t>
  </si>
  <si>
    <t>PO148745</t>
  </si>
  <si>
    <t>2880MM TERTIARY COLLIMATOR FIXINGS</t>
  </si>
  <si>
    <t>361-1374-1</t>
  </si>
  <si>
    <t>GRN193599</t>
  </si>
  <si>
    <t>GRN193595</t>
  </si>
  <si>
    <t>GRN195729</t>
  </si>
  <si>
    <t>PO148743</t>
  </si>
  <si>
    <t>GRN193594</t>
  </si>
  <si>
    <t>GRN193589</t>
  </si>
  <si>
    <t>GRN193586</t>
  </si>
  <si>
    <t>GRN195725</t>
  </si>
  <si>
    <t>PO148742</t>
  </si>
  <si>
    <t>GRN195724</t>
  </si>
  <si>
    <t>PO148741</t>
  </si>
  <si>
    <t>GRN193583</t>
  </si>
  <si>
    <t>GRN193577</t>
  </si>
  <si>
    <t>GROMMET 3/4ID X 1-3/8OD</t>
  </si>
  <si>
    <t>11540-0677</t>
  </si>
  <si>
    <t>GRN193576</t>
  </si>
  <si>
    <t>GRN195720</t>
  </si>
  <si>
    <t>PO148738</t>
  </si>
  <si>
    <t>GRN193573</t>
  </si>
  <si>
    <t>GRN193568</t>
  </si>
  <si>
    <t>GRN195717</t>
  </si>
  <si>
    <t>PO148740</t>
  </si>
  <si>
    <t>GRN193277</t>
  </si>
  <si>
    <t>GRN195714</t>
  </si>
  <si>
    <t>PO148737</t>
  </si>
  <si>
    <t>GRN193253</t>
  </si>
  <si>
    <t>GRN195712</t>
  </si>
  <si>
    <t>GRN193196</t>
  </si>
  <si>
    <t>GRN192291</t>
  </si>
  <si>
    <t>PO146239</t>
  </si>
  <si>
    <t>GRN195709</t>
  </si>
  <si>
    <t>GRN192273</t>
  </si>
  <si>
    <t>GRN192070</t>
  </si>
  <si>
    <t>GRN192067</t>
  </si>
  <si>
    <t>GRN195705</t>
  </si>
  <si>
    <t>GRN195704</t>
  </si>
  <si>
    <t>GRN195703</t>
  </si>
  <si>
    <t>GRN192066</t>
  </si>
  <si>
    <t>GRN192064</t>
  </si>
  <si>
    <t>PO146435</t>
  </si>
  <si>
    <t>GRN195700</t>
  </si>
  <si>
    <t>PO131934</t>
  </si>
  <si>
    <t>GRN187979</t>
  </si>
  <si>
    <t>GRN187266</t>
  </si>
  <si>
    <t>GRN192063</t>
  </si>
  <si>
    <t>GRN192061</t>
  </si>
  <si>
    <t>PO145976</t>
  </si>
  <si>
    <t>GRN191892</t>
  </si>
  <si>
    <t>GRN195682</t>
  </si>
  <si>
    <t>PO148994</t>
  </si>
  <si>
    <t>GRN191827</t>
  </si>
  <si>
    <t>GRN191825</t>
  </si>
  <si>
    <t>GRN195675</t>
  </si>
  <si>
    <t>GRN191739</t>
  </si>
  <si>
    <t>PO146392</t>
  </si>
  <si>
    <t>GRN191632</t>
  </si>
  <si>
    <t>HORIZONTAL BOOM/VERTICAL BOOM BOLT KIT</t>
  </si>
  <si>
    <t>GRN191630</t>
  </si>
  <si>
    <t>PO147226</t>
  </si>
  <si>
    <t>GRN191629</t>
  </si>
  <si>
    <t>GRN191628</t>
  </si>
  <si>
    <t>GRN191627</t>
  </si>
  <si>
    <t>M8 X 65MM THROUGH BOLT TYPE R-XPT</t>
  </si>
  <si>
    <t>11701-3182</t>
  </si>
  <si>
    <t>GRN191626</t>
  </si>
  <si>
    <t>PO146825</t>
  </si>
  <si>
    <t>ELECTRICAL HOUSING/HORIZONTAL BOOM BOLT KIT</t>
  </si>
  <si>
    <t>GRN191624</t>
  </si>
  <si>
    <t>PO147256</t>
  </si>
  <si>
    <t>GRN191623</t>
  </si>
  <si>
    <t>PO145348</t>
  </si>
  <si>
    <t>GRN191622</t>
  </si>
  <si>
    <t>GRN191621</t>
  </si>
  <si>
    <t>GRN191618</t>
  </si>
  <si>
    <t>GRN191617</t>
  </si>
  <si>
    <t>GRN197119</t>
  </si>
  <si>
    <t>PO145098</t>
  </si>
  <si>
    <t>GRN191616</t>
  </si>
  <si>
    <t>GRN191614</t>
  </si>
  <si>
    <t>GRN195644</t>
  </si>
  <si>
    <t>GRN197118</t>
  </si>
  <si>
    <t>PO143023</t>
  </si>
  <si>
    <t>GRN191604</t>
  </si>
  <si>
    <t>GRN191603</t>
  </si>
  <si>
    <t>GRN191602</t>
  </si>
  <si>
    <t>GRN191600</t>
  </si>
  <si>
    <t>GRN191599</t>
  </si>
  <si>
    <t>GRN195637</t>
  </si>
  <si>
    <t>GRN195636</t>
  </si>
  <si>
    <t>PO148572</t>
  </si>
  <si>
    <t>GRN195635</t>
  </si>
  <si>
    <t>PO148224</t>
  </si>
  <si>
    <t>GRN195633</t>
  </si>
  <si>
    <t>GRN191598</t>
  </si>
  <si>
    <t>GRN191594</t>
  </si>
  <si>
    <t>GRN191592</t>
  </si>
  <si>
    <t>INSTALLATION TOOL KIT FOR EAGLE A10 AIR CARGO</t>
  </si>
  <si>
    <t>GRN191495</t>
  </si>
  <si>
    <t>PO146847</t>
  </si>
  <si>
    <t>GRN190886</t>
  </si>
  <si>
    <t>GRN190885</t>
  </si>
  <si>
    <t>GRN195623</t>
  </si>
  <si>
    <t>SCREW SHCS M6X10MM STL-Z</t>
  </si>
  <si>
    <t>11583-0411</t>
  </si>
  <si>
    <t>GRN190883</t>
  </si>
  <si>
    <t>GRN190882</t>
  </si>
  <si>
    <t>GRN190880</t>
  </si>
  <si>
    <t>GRN190879</t>
  </si>
  <si>
    <t>GRN195614</t>
  </si>
  <si>
    <t>GRN190878</t>
  </si>
  <si>
    <t>GRN190827</t>
  </si>
  <si>
    <t>WASHER FENDER M10 SST 18-8</t>
  </si>
  <si>
    <t>11565-0322</t>
  </si>
  <si>
    <t>GRN190700</t>
  </si>
  <si>
    <t>PO139063</t>
  </si>
  <si>
    <t>GRN190497</t>
  </si>
  <si>
    <t>GRN195607</t>
  </si>
  <si>
    <t>GRN190333</t>
  </si>
  <si>
    <t>GRN195605</t>
  </si>
  <si>
    <t>GRN195604</t>
  </si>
  <si>
    <t>GRN195603</t>
  </si>
  <si>
    <t>GRN195602</t>
  </si>
  <si>
    <t>GRN195601</t>
  </si>
  <si>
    <t>GRN190331</t>
  </si>
  <si>
    <t>GRN195597</t>
  </si>
  <si>
    <t>GRN195596</t>
  </si>
  <si>
    <t>GRN195593</t>
  </si>
  <si>
    <t>GRN195592</t>
  </si>
  <si>
    <t>GRN195591</t>
  </si>
  <si>
    <t>GRN195589</t>
  </si>
  <si>
    <t>PO146657</t>
  </si>
  <si>
    <t>GRN190329</t>
  </si>
  <si>
    <t>GRN190328</t>
  </si>
  <si>
    <t>GRN190226</t>
  </si>
  <si>
    <t>GRN190222</t>
  </si>
  <si>
    <t>M12 X 30 HEXAGON HEAD SCREW GRADE A2-70</t>
  </si>
  <si>
    <t>GRN190219</t>
  </si>
  <si>
    <t>PO143087</t>
  </si>
  <si>
    <t>GRN190215</t>
  </si>
  <si>
    <t>GRN190212</t>
  </si>
  <si>
    <t>GRN190211</t>
  </si>
  <si>
    <t>GRN190206</t>
  </si>
  <si>
    <t>GRN190192</t>
  </si>
  <si>
    <t>GRN190127</t>
  </si>
  <si>
    <t>GRN190124</t>
  </si>
  <si>
    <t>GRN190117</t>
  </si>
  <si>
    <t>GRN190055</t>
  </si>
  <si>
    <t>GRN189990</t>
  </si>
  <si>
    <t>GRN197115</t>
  </si>
  <si>
    <t>PO145099</t>
  </si>
  <si>
    <t>GRN196992</t>
  </si>
  <si>
    <t>PO142133</t>
  </si>
  <si>
    <t>NUT M8 FLANGE NYLOCK 18-8 SST</t>
  </si>
  <si>
    <t>11700-3802</t>
  </si>
  <si>
    <t>GRN189785</t>
  </si>
  <si>
    <t>PO145540</t>
  </si>
  <si>
    <t>GRN189307</t>
  </si>
  <si>
    <t>GRN189306</t>
  </si>
  <si>
    <t>GRN189304</t>
  </si>
  <si>
    <t>M8 X 90 HEXAGON HEAD BOLT GRADE A2-70</t>
  </si>
  <si>
    <t>GRN189301</t>
  </si>
  <si>
    <t>GRN189297</t>
  </si>
  <si>
    <t>GRN195544</t>
  </si>
  <si>
    <t>GRN189212</t>
  </si>
  <si>
    <t>PO145391</t>
  </si>
  <si>
    <t>GRN189191</t>
  </si>
  <si>
    <t>GRN189188</t>
  </si>
  <si>
    <t>PO143711</t>
  </si>
  <si>
    <t>GRN189184</t>
  </si>
  <si>
    <t>GRN189181</t>
  </si>
  <si>
    <t>PUSH MOUNT WITH UMBRELLA .25 HOLE</t>
  </si>
  <si>
    <t>GRN189171</t>
  </si>
  <si>
    <t>GRN189159</t>
  </si>
  <si>
    <t>M3 X 16 POZI PAN HEAD SCREW A2</t>
  </si>
  <si>
    <t>GRN189146</t>
  </si>
  <si>
    <t>PO139062</t>
  </si>
  <si>
    <t>GRN189143</t>
  </si>
  <si>
    <t>GRN189141</t>
  </si>
  <si>
    <t>GRN189132</t>
  </si>
  <si>
    <t>SCREW SHCS FL M5X10MM 316SS</t>
  </si>
  <si>
    <t>11583-0529</t>
  </si>
  <si>
    <t>GRN189029</t>
  </si>
  <si>
    <t>GRN188988</t>
  </si>
  <si>
    <t>GRN188803</t>
  </si>
  <si>
    <t>GRN188779</t>
  </si>
  <si>
    <t>GRN188776</t>
  </si>
  <si>
    <t>PO140726</t>
  </si>
  <si>
    <t>GRN188771</t>
  </si>
  <si>
    <t>GRN188769</t>
  </si>
  <si>
    <t>PO145209</t>
  </si>
  <si>
    <t>GRN195501</t>
  </si>
  <si>
    <t>GRN195499</t>
  </si>
  <si>
    <t>GRN195498</t>
  </si>
  <si>
    <t>GRN188768</t>
  </si>
  <si>
    <t>Rotherham S66 8QY</t>
  </si>
  <si>
    <t>COMPACT ENCLOSURE SINGLE DOOR 500 X 500 X 210 WITH</t>
  </si>
  <si>
    <t>GRN195491</t>
  </si>
  <si>
    <t>PO148774</t>
  </si>
  <si>
    <t>RITTAL LIMITED</t>
  </si>
  <si>
    <t>S000920</t>
  </si>
  <si>
    <t>GRN188766</t>
  </si>
  <si>
    <t>M5 x  12mm x 1mm RETAINING WASHER - HDPE</t>
  </si>
  <si>
    <t>GRN188750</t>
  </si>
  <si>
    <t>GRN188748</t>
  </si>
  <si>
    <t>GRN188648</t>
  </si>
  <si>
    <t>GRN188643</t>
  </si>
  <si>
    <t>PO145474</t>
  </si>
  <si>
    <t>GRN188360</t>
  </si>
  <si>
    <t>GRN186636</t>
  </si>
  <si>
    <t>GRN188073</t>
  </si>
  <si>
    <t>GRN188071</t>
  </si>
  <si>
    <t>PO145805</t>
  </si>
  <si>
    <t>FLUID HEAT XFER 5-GAL PAIL 100% DEIONIZED WATER</t>
  </si>
  <si>
    <t>11700-4809</t>
  </si>
  <si>
    <t>GRN187795</t>
  </si>
  <si>
    <t>GRN187730</t>
  </si>
  <si>
    <t>GRN187728</t>
  </si>
  <si>
    <t>PO142202</t>
  </si>
  <si>
    <t>GRN186461</t>
  </si>
  <si>
    <t>WASHER M18 LOCK SERRATED INTERNAL TOOTH SST</t>
  </si>
  <si>
    <t>11700-5347</t>
  </si>
  <si>
    <t>GRN187714</t>
  </si>
  <si>
    <t>PO145544</t>
  </si>
  <si>
    <t>GRN187656</t>
  </si>
  <si>
    <t>GRN187652</t>
  </si>
  <si>
    <t>GRN195462</t>
  </si>
  <si>
    <t>PO148760</t>
  </si>
  <si>
    <t>GRN195461</t>
  </si>
  <si>
    <t>PO148762</t>
  </si>
  <si>
    <t>GRN195460</t>
  </si>
  <si>
    <t>PO148756</t>
  </si>
  <si>
    <t>GRN187619</t>
  </si>
  <si>
    <t>GRN187617</t>
  </si>
  <si>
    <t>M6 WASHER LARGE (DIN 9021) A2</t>
  </si>
  <si>
    <t>GRN187388</t>
  </si>
  <si>
    <t>PO145660</t>
  </si>
  <si>
    <t>GRN187382</t>
  </si>
  <si>
    <t>M6 X 40 HEXAGON SOCKET CSK HEAD SCREW GRADE A2-70</t>
  </si>
  <si>
    <t>GRN187380</t>
  </si>
  <si>
    <t>GRN187373</t>
  </si>
  <si>
    <t>GRN187372</t>
  </si>
  <si>
    <t>PO144801</t>
  </si>
  <si>
    <t>GRN187111</t>
  </si>
  <si>
    <t>GRN187034</t>
  </si>
  <si>
    <t>GRN186701</t>
  </si>
  <si>
    <t>GRN186594</t>
  </si>
  <si>
    <t>PO144893</t>
  </si>
  <si>
    <t>STEPPER MOTOR ENCODER CABLE ASSEMBLY</t>
  </si>
  <si>
    <t>360-2100-1</t>
  </si>
  <si>
    <t>GRN195439</t>
  </si>
  <si>
    <t>PO146486</t>
  </si>
  <si>
    <t>GRN186574</t>
  </si>
  <si>
    <t>FLUID HEAT XFER 1-GAL OPTISHIELD CORROSION INHIBIT</t>
  </si>
  <si>
    <t>11700-6068</t>
  </si>
  <si>
    <t>GRN186565</t>
  </si>
  <si>
    <t>E-STOP LEGEND PLASTIC</t>
  </si>
  <si>
    <t>11700-5327</t>
  </si>
  <si>
    <t>GRN195434</t>
  </si>
  <si>
    <t>GRN186542</t>
  </si>
  <si>
    <t>GRN186541</t>
  </si>
  <si>
    <t>GRN195419</t>
  </si>
  <si>
    <t>PO137921</t>
  </si>
  <si>
    <t>GRN186536</t>
  </si>
  <si>
    <t>GRN186520</t>
  </si>
  <si>
    <t>GRN186206</t>
  </si>
  <si>
    <t>PO136026</t>
  </si>
  <si>
    <t>GRN186016</t>
  </si>
  <si>
    <t>PO139059</t>
  </si>
  <si>
    <t>GRN185989</t>
  </si>
  <si>
    <t>GRN185987</t>
  </si>
  <si>
    <t>PO137494</t>
  </si>
  <si>
    <t>GRN185985</t>
  </si>
  <si>
    <t>GRN195408</t>
  </si>
  <si>
    <t>PO148470</t>
  </si>
  <si>
    <t>GRN195407</t>
  </si>
  <si>
    <t>PO148264</t>
  </si>
  <si>
    <t>GRN195406</t>
  </si>
  <si>
    <t>GRN185860</t>
  </si>
  <si>
    <t>GRN185808</t>
  </si>
  <si>
    <t>PO143363</t>
  </si>
  <si>
    <t>GRN185687</t>
  </si>
  <si>
    <t>GRN185653</t>
  </si>
  <si>
    <t>GRN185635</t>
  </si>
  <si>
    <t>GRN185594</t>
  </si>
  <si>
    <t>GRN195382</t>
  </si>
  <si>
    <t>SWITCH DISCONNECTOR 4 POLE DIN RAIL 63A 22 KW IP65</t>
  </si>
  <si>
    <t>GRN195381</t>
  </si>
  <si>
    <t>GRN185593</t>
  </si>
  <si>
    <t>GRN185590</t>
  </si>
  <si>
    <t>GRN185589</t>
  </si>
  <si>
    <t>PO143579</t>
  </si>
  <si>
    <t>GRN185584</t>
  </si>
  <si>
    <t>GRN185582</t>
  </si>
  <si>
    <t>C14 CABLE MOUNT PLUG MALE 10A SCREW REWIREABLE</t>
  </si>
  <si>
    <t>GRN195374</t>
  </si>
  <si>
    <t>GRN195373</t>
  </si>
  <si>
    <t>ST TO ST SINGLE MODE SIMPLEX FIBRE OPTIC ADAPTOR</t>
  </si>
  <si>
    <t>GRN195372</t>
  </si>
  <si>
    <t>PO148897</t>
  </si>
  <si>
    <t>GRN185450</t>
  </si>
  <si>
    <t>GRN185449</t>
  </si>
  <si>
    <t>GRN184934</t>
  </si>
  <si>
    <t>GRN184928</t>
  </si>
  <si>
    <t>3/4 UNC X 1.5 HEX HEAD BOLT GRADE 10.9</t>
  </si>
  <si>
    <t>GRN184927</t>
  </si>
  <si>
    <t>GRN186459</t>
  </si>
  <si>
    <t>GRN184925</t>
  </si>
  <si>
    <t>GRN184919</t>
  </si>
  <si>
    <t>GRN184913</t>
  </si>
  <si>
    <t>PO137183</t>
  </si>
  <si>
    <t>GRN184912</t>
  </si>
  <si>
    <t>GRN184846</t>
  </si>
  <si>
    <t>PO135580</t>
  </si>
  <si>
    <t>GRN184845</t>
  </si>
  <si>
    <t>PO135233</t>
  </si>
  <si>
    <t>GRN184844</t>
  </si>
  <si>
    <t>GRN184677</t>
  </si>
  <si>
    <t>GRN184663</t>
  </si>
  <si>
    <t>GRN195351</t>
  </si>
  <si>
    <t>PO143315</t>
  </si>
  <si>
    <t>GRN184639</t>
  </si>
  <si>
    <t>GRN184543</t>
  </si>
  <si>
    <t>GRN184542</t>
  </si>
  <si>
    <t>M10 FLAT WASHER (HEAVY FORM - DIN7349) A2</t>
  </si>
  <si>
    <t>GRN184541</t>
  </si>
  <si>
    <t>PO144088</t>
  </si>
  <si>
    <t>GRN183929</t>
  </si>
  <si>
    <t>GRN183925</t>
  </si>
  <si>
    <t>GRN195344</t>
  </si>
  <si>
    <t>4.8 X 19 POZI FLANGE HEAD SCREW STAINLESS STEEL</t>
  </si>
  <si>
    <t>GRN183922</t>
  </si>
  <si>
    <t>PO144363</t>
  </si>
  <si>
    <t>DOPPLER SIGN ACTIVATED/SPEED SENSOR/DOPPLER RADAR</t>
  </si>
  <si>
    <t>GRN183919</t>
  </si>
  <si>
    <t>PO139183</t>
  </si>
  <si>
    <t>GRN183914</t>
  </si>
  <si>
    <t>GRN183911</t>
  </si>
  <si>
    <t>GRN183425</t>
  </si>
  <si>
    <t>GRN183278</t>
  </si>
  <si>
    <t>M6 X 16 HEXAGON HEAD SCREW GRADE A2-70</t>
  </si>
  <si>
    <t>GRN183273</t>
  </si>
  <si>
    <t>PO144205</t>
  </si>
  <si>
    <t>GRN183272</t>
  </si>
  <si>
    <t>GRN183269</t>
  </si>
  <si>
    <t>PO132889</t>
  </si>
  <si>
    <t>GRN183267</t>
  </si>
  <si>
    <t>SCREW HEX M16X55MM STL-Z</t>
  </si>
  <si>
    <t>11546-0206</t>
  </si>
  <si>
    <t>GRN183051</t>
  </si>
  <si>
    <t>GRN183048</t>
  </si>
  <si>
    <t>GRN183046</t>
  </si>
  <si>
    <t>WASHER FLAT M6ID STL</t>
  </si>
  <si>
    <t>11563-0058</t>
  </si>
  <si>
    <t>GRN182128</t>
  </si>
  <si>
    <t>PO140633</t>
  </si>
  <si>
    <t>GRN181610</t>
  </si>
  <si>
    <t>GRN181568</t>
  </si>
  <si>
    <t>PO135227</t>
  </si>
  <si>
    <t>GROMMET STRIP RUBBER</t>
  </si>
  <si>
    <t>11540-0152</t>
  </si>
  <si>
    <t>GRN181567</t>
  </si>
  <si>
    <t>PO142946</t>
  </si>
  <si>
    <t>PANELVIEW PLUS 15" TOUCH SCREEN DISPLAY</t>
  </si>
  <si>
    <t>GRN195326</t>
  </si>
  <si>
    <t>PO148594</t>
  </si>
  <si>
    <t>GRN195325</t>
  </si>
  <si>
    <t>PO142074</t>
  </si>
  <si>
    <t>PM1000 ENERGY MONITOR EM3 ETHERNET</t>
  </si>
  <si>
    <t>11701-2186</t>
  </si>
  <si>
    <t>GRN195324</t>
  </si>
  <si>
    <t>PO146187</t>
  </si>
  <si>
    <t>GRN181453</t>
  </si>
  <si>
    <t>GRN181442</t>
  </si>
  <si>
    <t>GRN181440</t>
  </si>
  <si>
    <t>PO140223</t>
  </si>
  <si>
    <t>SCREW SEMS FLT/SPL/LOC SHCS M6X22 NICKEL PLATED</t>
  </si>
  <si>
    <t>11561-0744</t>
  </si>
  <si>
    <t>GRN195320</t>
  </si>
  <si>
    <t>PO147833</t>
  </si>
  <si>
    <t>GRN195319</t>
  </si>
  <si>
    <t>GRN195318</t>
  </si>
  <si>
    <t>GRN195300</t>
  </si>
  <si>
    <t>GRN195299</t>
  </si>
  <si>
    <t>GRN195298</t>
  </si>
  <si>
    <t>PO141764</t>
  </si>
  <si>
    <t>GRN181439</t>
  </si>
  <si>
    <t>GRN181437</t>
  </si>
  <si>
    <t>PO141974</t>
  </si>
  <si>
    <t>GRN195284</t>
  </si>
  <si>
    <t>PO148765</t>
  </si>
  <si>
    <t>FITTING STRAIGHT 6MM X 1/4ID MALE BSPP SS</t>
  </si>
  <si>
    <t>GRN181431</t>
  </si>
  <si>
    <t>PO140367</t>
  </si>
  <si>
    <t>GRN181427</t>
  </si>
  <si>
    <t>PO141726</t>
  </si>
  <si>
    <t>GRN195271</t>
  </si>
  <si>
    <t>M5 CAGE NUT  (SERIES 40111 TYPE CN)</t>
  </si>
  <si>
    <t>GRN195268</t>
  </si>
  <si>
    <t>PO146553</t>
  </si>
  <si>
    <t>GRN195267</t>
  </si>
  <si>
    <t>SFP TRANSCEIVER 1250MBPS 1310NMFP SINGLE-MODE</t>
  </si>
  <si>
    <t>11700-5700</t>
  </si>
  <si>
    <t>GRN195266</t>
  </si>
  <si>
    <t>PO148713</t>
  </si>
  <si>
    <t>GRN195263</t>
  </si>
  <si>
    <t>M3 x 35 POZI PAN HEAD SCREW A2</t>
  </si>
  <si>
    <t>GRN181150</t>
  </si>
  <si>
    <t>PO140813</t>
  </si>
  <si>
    <t>M8 X 60MM THROUGH BOLT</t>
  </si>
  <si>
    <t>11701-2380</t>
  </si>
  <si>
    <t>GRN180791</t>
  </si>
  <si>
    <t>PO142566</t>
  </si>
  <si>
    <t>GRN195258</t>
  </si>
  <si>
    <t>GRN195257</t>
  </si>
  <si>
    <t>GRN195254</t>
  </si>
  <si>
    <t>GRN180780</t>
  </si>
  <si>
    <t>GRN180779</t>
  </si>
  <si>
    <t>GRN180761</t>
  </si>
  <si>
    <t>GRN195250</t>
  </si>
  <si>
    <t>350-1093-1</t>
  </si>
  <si>
    <t>GRN180324</t>
  </si>
  <si>
    <t>PO137660</t>
  </si>
  <si>
    <t>P60DV - OPERATOR CONSOLE</t>
  </si>
  <si>
    <t>361-1235-1</t>
  </si>
  <si>
    <t>GRN195243</t>
  </si>
  <si>
    <t>PO146804</t>
  </si>
  <si>
    <t>CINCH STRAP 4FT L 1IN W GREEN COTTON</t>
  </si>
  <si>
    <t>11700-6242</t>
  </si>
  <si>
    <t>GRN180193</t>
  </si>
  <si>
    <t>PO142799</t>
  </si>
  <si>
    <t>GRN180188</t>
  </si>
  <si>
    <t>GRN195239</t>
  </si>
  <si>
    <t>PO143956</t>
  </si>
  <si>
    <t>GRN195238</t>
  </si>
  <si>
    <t>GRN195237</t>
  </si>
  <si>
    <t>PO145978</t>
  </si>
  <si>
    <t>GRN195236</t>
  </si>
  <si>
    <t>GRN195235</t>
  </si>
  <si>
    <t>PO147834</t>
  </si>
  <si>
    <t>GRN195234</t>
  </si>
  <si>
    <t>PO147071</t>
  </si>
  <si>
    <t>3 CORE FLEXIBLE MAINS CABLE BLACK 1.5MM2 X 100M RE</t>
  </si>
  <si>
    <t>GRN195233</t>
  </si>
  <si>
    <t>PO147500</t>
  </si>
  <si>
    <t>GRN180187</t>
  </si>
  <si>
    <t>GRN180186</t>
  </si>
  <si>
    <t>M5 x 20 HEX HEAD SCREW GRADE A2-70</t>
  </si>
  <si>
    <t>GRN179931</t>
  </si>
  <si>
    <t>PO139056</t>
  </si>
  <si>
    <t>M6 x 12 HEXAGON SOCKET BUTTON HEAD SCREW A2-70</t>
  </si>
  <si>
    <t>GRN179845</t>
  </si>
  <si>
    <t>SCREW SHCS M4X18MM SST 18-8</t>
  </si>
  <si>
    <t>11583-0304</t>
  </si>
  <si>
    <t>GRN179843</t>
  </si>
  <si>
    <t>PO139054</t>
  </si>
  <si>
    <t>GRN179688</t>
  </si>
  <si>
    <t>GRN195223</t>
  </si>
  <si>
    <t>GRN179414</t>
  </si>
  <si>
    <t>PO133462</t>
  </si>
  <si>
    <t>M3 X 20 POZI PAN HEAD SCREW A2</t>
  </si>
  <si>
    <t>GRN179403</t>
  </si>
  <si>
    <t>PO139057</t>
  </si>
  <si>
    <t>GRN195213</t>
  </si>
  <si>
    <t>GRN195212</t>
  </si>
  <si>
    <t>PO140399</t>
  </si>
  <si>
    <t>GRN195211</t>
  </si>
  <si>
    <t>GRN179394</t>
  </si>
  <si>
    <t>Middlewich CW10 0HS</t>
  </si>
  <si>
    <t>FAN BELT FOR T44K GENERATOR</t>
  </si>
  <si>
    <t>GRN195209</t>
  </si>
  <si>
    <t>PO148078</t>
  </si>
  <si>
    <t>SDMO ENERGY LIMITED</t>
  </si>
  <si>
    <t>S024471</t>
  </si>
  <si>
    <t>GRN179393</t>
  </si>
  <si>
    <t>GRN178609</t>
  </si>
  <si>
    <t>GRN196318</t>
  </si>
  <si>
    <t>PO146821</t>
  </si>
  <si>
    <t>Leeds LS12 2TU</t>
  </si>
  <si>
    <t>HEX STANDOFF MALE-FEMALE M3 X 12MM</t>
  </si>
  <si>
    <t>GRN204828</t>
  </si>
  <si>
    <t>PO151358</t>
  </si>
  <si>
    <t>FARNELL ELECTRONIC COMP</t>
  </si>
  <si>
    <t>S000579</t>
  </si>
  <si>
    <t>GRN202570</t>
  </si>
  <si>
    <t>PO148796</t>
  </si>
  <si>
    <t>GRN200966</t>
  </si>
  <si>
    <t>CAT5E MALE RJ45 CONNECTOR STRAIGHT MOUNT SHIELDED</t>
  </si>
  <si>
    <t>GRN199303</t>
  </si>
  <si>
    <t>PO149990</t>
  </si>
  <si>
    <t>GRN199262</t>
  </si>
  <si>
    <t>GRN197419</t>
  </si>
  <si>
    <t>BOW TYPE HANDLE ALUMINIUM 180mm MENTOR 277.4</t>
  </si>
  <si>
    <t>GRN196821</t>
  </si>
  <si>
    <t>PO143840</t>
  </si>
  <si>
    <t>2 WAY 1.5MM PE TERMINAL BLOCK</t>
  </si>
  <si>
    <t>11701-1455</t>
  </si>
  <si>
    <t>GRN195638</t>
  </si>
  <si>
    <t>PO148991</t>
  </si>
  <si>
    <t>GRN195345</t>
  </si>
  <si>
    <t>GRN194579</t>
  </si>
  <si>
    <t>PO147829</t>
  </si>
  <si>
    <t>GRN194568</t>
  </si>
  <si>
    <t>PO148495</t>
  </si>
  <si>
    <t>5 O/D X 3.2 I/D X 4MM NYLON 66 SPACER - WHITE</t>
  </si>
  <si>
    <t>GRN194559</t>
  </si>
  <si>
    <t>PO148406</t>
  </si>
  <si>
    <t>GRN192670</t>
  </si>
  <si>
    <t>GRN191341</t>
  </si>
  <si>
    <t>PO144125</t>
  </si>
  <si>
    <t>GRN191333</t>
  </si>
  <si>
    <t>PO146876</t>
  </si>
  <si>
    <t>GRN191330</t>
  </si>
  <si>
    <t>PO146789</t>
  </si>
  <si>
    <t>GRN191091</t>
  </si>
  <si>
    <t>GRN190905</t>
  </si>
  <si>
    <t>GROUNDING BAR 21 POS 125 A</t>
  </si>
  <si>
    <t>11700-0596</t>
  </si>
  <si>
    <t>GRN189692</t>
  </si>
  <si>
    <t>PO146466</t>
  </si>
  <si>
    <t>GRN189688</t>
  </si>
  <si>
    <t>GRN186004</t>
  </si>
  <si>
    <t>PO144864</t>
  </si>
  <si>
    <t>GRN184965</t>
  </si>
  <si>
    <t>PO143954</t>
  </si>
  <si>
    <t>GRN183717</t>
  </si>
  <si>
    <t>PO143497</t>
  </si>
  <si>
    <t>GRN182396</t>
  </si>
  <si>
    <t>GRN180383</t>
  </si>
  <si>
    <t>PO142199</t>
  </si>
  <si>
    <t>GRN179870</t>
  </si>
  <si>
    <t>PO142668</t>
  </si>
  <si>
    <t>UNINTERRUPTIBLE POWER SUPPLY 24VDC/2.5A</t>
  </si>
  <si>
    <t>GRN178862</t>
  </si>
  <si>
    <t>PO138788</t>
  </si>
  <si>
    <t>Basingstoke RG24 7NG</t>
  </si>
  <si>
    <t>PHOTOBEAM PHOTOCELECTRIC SAFETY SENSORS XP20W D</t>
  </si>
  <si>
    <t>11701-0134</t>
  </si>
  <si>
    <t>GRN204374</t>
  </si>
  <si>
    <t>PO151718</t>
  </si>
  <si>
    <t>FAAC (UK) Ltd</t>
  </si>
  <si>
    <t>S024161</t>
  </si>
  <si>
    <t>B680 BARRIER KIT 5M</t>
  </si>
  <si>
    <t>GRN203753</t>
  </si>
  <si>
    <t>PO150711</t>
  </si>
  <si>
    <t>BEAM FORK SUPPORT WHITE</t>
  </si>
  <si>
    <t>GRN203607</t>
  </si>
  <si>
    <t>PO146699</t>
  </si>
  <si>
    <t>GRN203606</t>
  </si>
  <si>
    <t>GRN203325</t>
  </si>
  <si>
    <t>PO150837</t>
  </si>
  <si>
    <t>XP20W D PHOTOCELL COVER</t>
  </si>
  <si>
    <t>11701-0135</t>
  </si>
  <si>
    <t>GRN203298</t>
  </si>
  <si>
    <t>PO150978</t>
  </si>
  <si>
    <t>GRN202705</t>
  </si>
  <si>
    <t>PO149861</t>
  </si>
  <si>
    <t>GRN202702</t>
  </si>
  <si>
    <t>PO150225</t>
  </si>
  <si>
    <t>GRN202188</t>
  </si>
  <si>
    <t>PO150493</t>
  </si>
  <si>
    <t>GRN201722</t>
  </si>
  <si>
    <t>PO150177</t>
  </si>
  <si>
    <t>GRN201012</t>
  </si>
  <si>
    <t>PO149769</t>
  </si>
  <si>
    <t>GRN195145</t>
  </si>
  <si>
    <t>GRN200352</t>
  </si>
  <si>
    <t>PO147865</t>
  </si>
  <si>
    <t>GRN200348</t>
  </si>
  <si>
    <t>PO148566</t>
  </si>
  <si>
    <t>GRN200101</t>
  </si>
  <si>
    <t>GRN199859</t>
  </si>
  <si>
    <t>PO149486</t>
  </si>
  <si>
    <t>GRN199681</t>
  </si>
  <si>
    <t>GRN199170</t>
  </si>
  <si>
    <t>PO149364</t>
  </si>
  <si>
    <t>GRN199156</t>
  </si>
  <si>
    <t>PO148050</t>
  </si>
  <si>
    <t>GRN198865</t>
  </si>
  <si>
    <t>BEAM FORK SUPPORT FOUNDATION PLATE</t>
  </si>
  <si>
    <t>GRN198864</t>
  </si>
  <si>
    <t>GRN197690</t>
  </si>
  <si>
    <t>PO149059</t>
  </si>
  <si>
    <t>GRN195121</t>
  </si>
  <si>
    <t>PO142816</t>
  </si>
  <si>
    <t>GRN195120</t>
  </si>
  <si>
    <t>GRN197122</t>
  </si>
  <si>
    <t>GRN196806</t>
  </si>
  <si>
    <t>GRN196466</t>
  </si>
  <si>
    <t>GRN195860</t>
  </si>
  <si>
    <t>GRN195114</t>
  </si>
  <si>
    <t>GRN195628</t>
  </si>
  <si>
    <t>PO148923</t>
  </si>
  <si>
    <t>GRN195112</t>
  </si>
  <si>
    <t>GRN195627</t>
  </si>
  <si>
    <t>GRN195110</t>
  </si>
  <si>
    <t>GRN195109</t>
  </si>
  <si>
    <t>GRN195108</t>
  </si>
  <si>
    <t>GRN195107</t>
  </si>
  <si>
    <t>GRN195286</t>
  </si>
  <si>
    <t>STANDARD MOUNTING SET FOR 190 / 270 D WEATHER HOOD</t>
  </si>
  <si>
    <t>GRN195104</t>
  </si>
  <si>
    <t>GRN195123</t>
  </si>
  <si>
    <t>PO147770</t>
  </si>
  <si>
    <t>GRN195119</t>
  </si>
  <si>
    <t>PO147721</t>
  </si>
  <si>
    <t>PHOTOBEAM PHOTOELECTRIC SAFETY SENSORS</t>
  </si>
  <si>
    <t>GRN194647</t>
  </si>
  <si>
    <t>PO148558</t>
  </si>
  <si>
    <t>GRN194549</t>
  </si>
  <si>
    <t>GRN195097</t>
  </si>
  <si>
    <t>GRN195093</t>
  </si>
  <si>
    <t>PQT026698</t>
  </si>
  <si>
    <t>GRN195090</t>
  </si>
  <si>
    <t>PO148281</t>
  </si>
  <si>
    <t>GRN193545</t>
  </si>
  <si>
    <t>GRN195088</t>
  </si>
  <si>
    <t>E680 CONTROL BOARD</t>
  </si>
  <si>
    <t>11701-2702</t>
  </si>
  <si>
    <t>GRN193489</t>
  </si>
  <si>
    <t>PO148189</t>
  </si>
  <si>
    <t>GRN195081</t>
  </si>
  <si>
    <t>GRN195080</t>
  </si>
  <si>
    <t>GRN195079</t>
  </si>
  <si>
    <t>GRN191255</t>
  </si>
  <si>
    <t>PO146666</t>
  </si>
  <si>
    <t>GRN188690</t>
  </si>
  <si>
    <t>PO143206</t>
  </si>
  <si>
    <t>GRN187490</t>
  </si>
  <si>
    <t>PO143205</t>
  </si>
  <si>
    <t>GRN195066</t>
  </si>
  <si>
    <t>PO148604</t>
  </si>
  <si>
    <t>GRN195063</t>
  </si>
  <si>
    <t>GRN195062</t>
  </si>
  <si>
    <t>GRN186849</t>
  </si>
  <si>
    <t>PO143204</t>
  </si>
  <si>
    <t>GRN186845</t>
  </si>
  <si>
    <t>PO139979</t>
  </si>
  <si>
    <t>GRN186837</t>
  </si>
  <si>
    <t>PO140966</t>
  </si>
  <si>
    <t>GRN186835</t>
  </si>
  <si>
    <t>PO143203</t>
  </si>
  <si>
    <t>GRN185912</t>
  </si>
  <si>
    <t>GRN185650</t>
  </si>
  <si>
    <t>PO139709</t>
  </si>
  <si>
    <t>XP20/XP30 DOUBLE SUPPORT POST 500MM</t>
  </si>
  <si>
    <t>11701-2402</t>
  </si>
  <si>
    <t>GRN184982</t>
  </si>
  <si>
    <t>PO144042</t>
  </si>
  <si>
    <t>GRN184981</t>
  </si>
  <si>
    <t>PO144168</t>
  </si>
  <si>
    <t>GRN184803</t>
  </si>
  <si>
    <t>PO139166</t>
  </si>
  <si>
    <t>GRN184802</t>
  </si>
  <si>
    <t>PO143202</t>
  </si>
  <si>
    <t>GRN184637</t>
  </si>
  <si>
    <t>GRN184634</t>
  </si>
  <si>
    <t>PO138676</t>
  </si>
  <si>
    <t>GRN184632</t>
  </si>
  <si>
    <t>PO143201</t>
  </si>
  <si>
    <t>FOUNDATION PLATE XP20/XP30 POSTS</t>
  </si>
  <si>
    <t>11701-2403</t>
  </si>
  <si>
    <t>GRN183981</t>
  </si>
  <si>
    <t>PO142536</t>
  </si>
  <si>
    <t>GRN183621</t>
  </si>
  <si>
    <t>PO142130</t>
  </si>
  <si>
    <t>GRN183617</t>
  </si>
  <si>
    <t>PO143200</t>
  </si>
  <si>
    <t>GRN183387</t>
  </si>
  <si>
    <t>GRN182795</t>
  </si>
  <si>
    <t>GRN182762</t>
  </si>
  <si>
    <t>PO143199</t>
  </si>
  <si>
    <t>GRN182761</t>
  </si>
  <si>
    <t>GRN182760</t>
  </si>
  <si>
    <t>GRN182019</t>
  </si>
  <si>
    <t>PO143812</t>
  </si>
  <si>
    <t>GRN181888</t>
  </si>
  <si>
    <t>GRN181866</t>
  </si>
  <si>
    <t>GRN181480</t>
  </si>
  <si>
    <t>PO143198</t>
  </si>
  <si>
    <t>GRN195022</t>
  </si>
  <si>
    <t>GRN181461</t>
  </si>
  <si>
    <t>PO143197</t>
  </si>
  <si>
    <t>GRN181377</t>
  </si>
  <si>
    <t>GRN181288</t>
  </si>
  <si>
    <t>GRN180385</t>
  </si>
  <si>
    <t>GRN180238</t>
  </si>
  <si>
    <t>GRN180003</t>
  </si>
  <si>
    <t>DOUBLE PHOTOBEAM MOUNTING POST</t>
  </si>
  <si>
    <t>GRN179084</t>
  </si>
  <si>
    <t>PO142011</t>
  </si>
  <si>
    <t>GRN178936</t>
  </si>
  <si>
    <t>SAFETY RELAY PSR-SCP-24UC/ESA4/2X1/1X2</t>
  </si>
  <si>
    <t>GRN195012</t>
  </si>
  <si>
    <t>PO147659</t>
  </si>
  <si>
    <t>GRN178935</t>
  </si>
  <si>
    <t>PO137460</t>
  </si>
  <si>
    <t>Stoke-on-Trent ST6 2EB</t>
  </si>
  <si>
    <t>LIGHT LED 24 VDC</t>
  </si>
  <si>
    <t>11700-5679</t>
  </si>
  <si>
    <t>GRN204568</t>
  </si>
  <si>
    <t>PO150695</t>
  </si>
  <si>
    <t>EYRE &amp; ELLISTON LTD</t>
  </si>
  <si>
    <t>S023136</t>
  </si>
  <si>
    <t>MINI DISPLAYPORT 1.2 TO HDMI 1.4 CONVERTER</t>
  </si>
  <si>
    <t>GRN204509</t>
  </si>
  <si>
    <t>PO150173</t>
  </si>
  <si>
    <t>2M PREMIUM HIGH SPEED HDMI CABLE LINDY 36963</t>
  </si>
  <si>
    <t>GRN204471</t>
  </si>
  <si>
    <t>PO148795</t>
  </si>
  <si>
    <t>SQUARE PLATE BUFFER 50 X 50</t>
  </si>
  <si>
    <t>GRN204470</t>
  </si>
  <si>
    <t>750MM HIGH COLLAPSIBLE CONE</t>
  </si>
  <si>
    <t>GRN204447</t>
  </si>
  <si>
    <t>PO151525</t>
  </si>
  <si>
    <t>DISPLAYPORT 1.2 CABLE GOLD LINE - 15M LONG</t>
  </si>
  <si>
    <t>GRN204350</t>
  </si>
  <si>
    <t>PO150775</t>
  </si>
  <si>
    <t>GRN204334</t>
  </si>
  <si>
    <t>PO151721</t>
  </si>
  <si>
    <t>UK 3 PIN PLUG TO C13 MAINS POWER CABLE, BLACK 15M</t>
  </si>
  <si>
    <t>GRN204307</t>
  </si>
  <si>
    <t>PO151730</t>
  </si>
  <si>
    <t>PLANT ON FIXED WINDOW 14" x 18" CLEAR TOUGHENED GL</t>
  </si>
  <si>
    <t>GRN203931</t>
  </si>
  <si>
    <t>PO149945</t>
  </si>
  <si>
    <t>MINI DISPLAYPORT TO DVI CONVERTER ADAPTOR 180MM CA</t>
  </si>
  <si>
    <t>GRN203859</t>
  </si>
  <si>
    <t>GOLD LINE DISPLAYPORT 1.2 CABLE - 5M LONG</t>
  </si>
  <si>
    <t>GRN203852</t>
  </si>
  <si>
    <t>KEL-BES-S ROUND BRUSH PLATE CABLE ENTRY SPLIT 50MM</t>
  </si>
  <si>
    <t>GRN203847</t>
  </si>
  <si>
    <t>PO150929</t>
  </si>
  <si>
    <t>SNAP ACTION LIMIT SWITCH PLUNGER NO/NC 240V IP66 T</t>
  </si>
  <si>
    <t>GRN203844</t>
  </si>
  <si>
    <t>GRN203839</t>
  </si>
  <si>
    <t>PO145937</t>
  </si>
  <si>
    <t>GRN203385</t>
  </si>
  <si>
    <t>PO151117</t>
  </si>
  <si>
    <t>TERMINAL RING VINYL INSULATED M6 2.5-6.0 YELLOW</t>
  </si>
  <si>
    <t>11539-0540</t>
  </si>
  <si>
    <t>GRN203321</t>
  </si>
  <si>
    <t>GRN194987</t>
  </si>
  <si>
    <t>PO146520</t>
  </si>
  <si>
    <t>DEHUMIDIFYING ELEMENT</t>
  </si>
  <si>
    <t>GRN203318</t>
  </si>
  <si>
    <t>PO148140</t>
  </si>
  <si>
    <t>COOLAIR RTX-SPXT-IK VEHICLE SPECIFIC INSTALL KIT D</t>
  </si>
  <si>
    <t>GRN202232</t>
  </si>
  <si>
    <t>PO149112</t>
  </si>
  <si>
    <t>PRINTED MOUSE MAT WITH RAPISCAN LOGO</t>
  </si>
  <si>
    <t>11701-3684</t>
  </si>
  <si>
    <t>GRN202215</t>
  </si>
  <si>
    <t>GRN202214</t>
  </si>
  <si>
    <t>PO149763</t>
  </si>
  <si>
    <t>GRN202210</t>
  </si>
  <si>
    <t>GRN202209</t>
  </si>
  <si>
    <t>PO149544</t>
  </si>
  <si>
    <t>GRN202204</t>
  </si>
  <si>
    <t>USB A PLUG TO USB A SOCKET EXTENSION CABLE - 5M TR</t>
  </si>
  <si>
    <t>GRN202203</t>
  </si>
  <si>
    <t>GRN202196</t>
  </si>
  <si>
    <t>HEAVY DUTY MULTI BLADE WEATHERPROOF SEAL X 1M LONG</t>
  </si>
  <si>
    <t>GRN202029</t>
  </si>
  <si>
    <t>TWO POSITION STAY PUT SELECTOR SWITCH</t>
  </si>
  <si>
    <t>GRN201916</t>
  </si>
  <si>
    <t>PO150780</t>
  </si>
  <si>
    <t>GRN201632</t>
  </si>
  <si>
    <t>GRN201613</t>
  </si>
  <si>
    <t>LABEL MARKING 1.0X.75 WRITE ON</t>
  </si>
  <si>
    <t>11536-0264</t>
  </si>
  <si>
    <t>GRN201601</t>
  </si>
  <si>
    <t>KIT INSTALL CABLE 150M</t>
  </si>
  <si>
    <t>340-1367-1</t>
  </si>
  <si>
    <t>GRN201512</t>
  </si>
  <si>
    <t>ANYBUS CAN-ETHERNET/IP CONVERTER HMS ELECTRONICS -</t>
  </si>
  <si>
    <t>GRN201116</t>
  </si>
  <si>
    <t>PO150626</t>
  </si>
  <si>
    <t>MODIFIED TRIMLINE SWINGHANDLE</t>
  </si>
  <si>
    <t>GRN201043</t>
  </si>
  <si>
    <t>CONNECTOR RJ45 RUGGEDIZED</t>
  </si>
  <si>
    <t>11700-4728</t>
  </si>
  <si>
    <t>GRN201042</t>
  </si>
  <si>
    <t>GRN200967</t>
  </si>
  <si>
    <t>PO150540</t>
  </si>
  <si>
    <t>LOCKING HANDLE - PUSH BUTTON</t>
  </si>
  <si>
    <t>GRN200599</t>
  </si>
  <si>
    <t>PO150172</t>
  </si>
  <si>
    <t>MINI CIRCUIT BREAKER IEC 440VAC 3P K 6A</t>
  </si>
  <si>
    <t>11700-7093</t>
  </si>
  <si>
    <t>GRN200203</t>
  </si>
  <si>
    <t>PO148739</t>
  </si>
  <si>
    <t>GRN200076</t>
  </si>
  <si>
    <t>GRN199860</t>
  </si>
  <si>
    <t>GRN199858</t>
  </si>
  <si>
    <t>GRN199856</t>
  </si>
  <si>
    <t>15M UK 3 PIN PLUG TO C13 MAINS POWER CABLE, BLACK</t>
  </si>
  <si>
    <t>GRN199853</t>
  </si>
  <si>
    <t>GRN199836</t>
  </si>
  <si>
    <t>GRN199833</t>
  </si>
  <si>
    <t>GRN199825</t>
  </si>
  <si>
    <t>TEMPERATURE CONTROLLER, HEAT EXCHANGERS &amp; CHILLER</t>
  </si>
  <si>
    <t>GRN199752</t>
  </si>
  <si>
    <t>PO142302</t>
  </si>
  <si>
    <t>GRN199363</t>
  </si>
  <si>
    <t>PO147108</t>
  </si>
  <si>
    <t>GRN198635</t>
  </si>
  <si>
    <t>PO143678</t>
  </si>
  <si>
    <t>MINI CIRCUIT BREAKER IEC 440VAC 3P K 50A</t>
  </si>
  <si>
    <t>11700-7190</t>
  </si>
  <si>
    <t>GRN198335</t>
  </si>
  <si>
    <t>GRN198333</t>
  </si>
  <si>
    <t>GRN198115</t>
  </si>
  <si>
    <t>GRN198054</t>
  </si>
  <si>
    <t>VECAM DOOR LOCK C/W BARREL - LEFT HAND</t>
  </si>
  <si>
    <t>GRN197843</t>
  </si>
  <si>
    <t>PO149235</t>
  </si>
  <si>
    <t>POWER SUPPLY, 24 VDC, 750W (RSP-750-24)</t>
  </si>
  <si>
    <t>204-01079</t>
  </si>
  <si>
    <t>GRN197667</t>
  </si>
  <si>
    <t>PO149217</t>
  </si>
  <si>
    <t>ENCLOSURE WITH MOUNTING PLATE 600 x 600 x 300mm SS</t>
  </si>
  <si>
    <t>GRN197666</t>
  </si>
  <si>
    <t>PO149175</t>
  </si>
  <si>
    <t>MINI CIRCUIT BREAKER IEC 440VAC 3P K 16A</t>
  </si>
  <si>
    <t>11700-7094</t>
  </si>
  <si>
    <t>GRN197459</t>
  </si>
  <si>
    <t>GRN197225</t>
  </si>
  <si>
    <t>PO143736</t>
  </si>
  <si>
    <t>GRN197224</t>
  </si>
  <si>
    <t>MAINS POWER LEAD UK 3 PIN PLUG/IEC C13 5A BLACK -1</t>
  </si>
  <si>
    <t>GRN196812</t>
  </si>
  <si>
    <t>NYLON TUBE SPACER 6.4MM X 3.7MM X 9.5MM LONG</t>
  </si>
  <si>
    <t>GRN196660</t>
  </si>
  <si>
    <t>PO145374</t>
  </si>
  <si>
    <t>GRN194920</t>
  </si>
  <si>
    <t>GRN196652</t>
  </si>
  <si>
    <t>PO145577</t>
  </si>
  <si>
    <t>TEMPERATURE CONTROLLER/PROCESS TWO RELAY</t>
  </si>
  <si>
    <t>GRN196228</t>
  </si>
  <si>
    <t>PO141785</t>
  </si>
  <si>
    <t>GRN196226</t>
  </si>
  <si>
    <t>PO138714</t>
  </si>
  <si>
    <t>GRN195988</t>
  </si>
  <si>
    <t>ARM RACK CHASSIS CABLE MANAGEMENT</t>
  </si>
  <si>
    <t>11700-3978</t>
  </si>
  <si>
    <t>GRN195928</t>
  </si>
  <si>
    <t>PO141894</t>
  </si>
  <si>
    <t>GRN195925</t>
  </si>
  <si>
    <t>PO148101</t>
  </si>
  <si>
    <t>TUBING LOOM BLK SPLIT POLY 5/8 ID - 30MTR</t>
  </si>
  <si>
    <t>11594-0107</t>
  </si>
  <si>
    <t>GRN195858</t>
  </si>
  <si>
    <t>GRN195855</t>
  </si>
  <si>
    <t>GRN195508</t>
  </si>
  <si>
    <t>GRN195409</t>
  </si>
  <si>
    <t>CABLE PATCH CAT5E RJ45 SHIELDED HIGH FLEX OUTDOOR</t>
  </si>
  <si>
    <t>11700-8739</t>
  </si>
  <si>
    <t>GRN195404</t>
  </si>
  <si>
    <t>PO141668</t>
  </si>
  <si>
    <t>GRN195378</t>
  </si>
  <si>
    <t>GRN195323</t>
  </si>
  <si>
    <t>M91 REVERSIBLE INDUCTION AC MOTOR, 40W, 1 PH, 230V</t>
  </si>
  <si>
    <t>GRN194724</t>
  </si>
  <si>
    <t>GRN194379</t>
  </si>
  <si>
    <t>GRN193971</t>
  </si>
  <si>
    <t>NYLON TUBE SPACER 6.4MM X 3.7MM X 7.9MM LONG</t>
  </si>
  <si>
    <t>GRN193896</t>
  </si>
  <si>
    <t>PO145634</t>
  </si>
  <si>
    <t>GRN193795</t>
  </si>
  <si>
    <t>GRN193794</t>
  </si>
  <si>
    <t>GRN193792</t>
  </si>
  <si>
    <t>GRN193729</t>
  </si>
  <si>
    <t>PO145184</t>
  </si>
  <si>
    <t>GRN193434</t>
  </si>
  <si>
    <t>GRN193280</t>
  </si>
  <si>
    <t>GRN193254</t>
  </si>
  <si>
    <t>GRN193187</t>
  </si>
  <si>
    <t>PO143471</t>
  </si>
  <si>
    <t>GRN193175</t>
  </si>
  <si>
    <t>GRN193160</t>
  </si>
  <si>
    <t>PO146791</t>
  </si>
  <si>
    <t>GRN193089</t>
  </si>
  <si>
    <t>PO144858</t>
  </si>
  <si>
    <t>GRN193080</t>
  </si>
  <si>
    <t>PO144473</t>
  </si>
  <si>
    <t>GRN193071</t>
  </si>
  <si>
    <t>PO137824</t>
  </si>
  <si>
    <t>GRN193069</t>
  </si>
  <si>
    <t>PO144684</t>
  </si>
  <si>
    <t>RADIATOR MOUNT</t>
  </si>
  <si>
    <t>GRN193016</t>
  </si>
  <si>
    <t>PO147948</t>
  </si>
  <si>
    <t>GRN192820</t>
  </si>
  <si>
    <t>GRN192491</t>
  </si>
  <si>
    <t>PO137341</t>
  </si>
  <si>
    <t>HUMIDITY INDICATOR</t>
  </si>
  <si>
    <t>11700-7513</t>
  </si>
  <si>
    <t>GRN192385</t>
  </si>
  <si>
    <t>PO144751</t>
  </si>
  <si>
    <t>GRN192155</t>
  </si>
  <si>
    <t>DISTRIBUTION TERMINAL BLOCK 3 X CAGE CLAMP</t>
  </si>
  <si>
    <t>GRN192154</t>
  </si>
  <si>
    <t>PO144596</t>
  </si>
  <si>
    <t>SKYTILE SURFACE LINEAR IP20 1200mm LED 49W 1-10V D</t>
  </si>
  <si>
    <t>GRN191843</t>
  </si>
  <si>
    <t>GRN191840</t>
  </si>
  <si>
    <t>GRN191816</t>
  </si>
  <si>
    <t>PO147326</t>
  </si>
  <si>
    <t>GRN191803</t>
  </si>
  <si>
    <t>HANGING HANDLE STEDALL 9303Y</t>
  </si>
  <si>
    <t>GRN191801</t>
  </si>
  <si>
    <t>PO145756</t>
  </si>
  <si>
    <t>GRN191589</t>
  </si>
  <si>
    <t>PO144304</t>
  </si>
  <si>
    <t>GRN191586</t>
  </si>
  <si>
    <t>GRN191477</t>
  </si>
  <si>
    <t>GRN191471</t>
  </si>
  <si>
    <t>TERMINAL RING 1/4-HOLE  12-10AWG</t>
  </si>
  <si>
    <t>11539-0012</t>
  </si>
  <si>
    <t>GRN191434</t>
  </si>
  <si>
    <t>PO144474</t>
  </si>
  <si>
    <t>CORDSET CONTINENT EUROPE W/C13 CONN 3.5M</t>
  </si>
  <si>
    <t>11547-0923</t>
  </si>
  <si>
    <t>GRN191062</t>
  </si>
  <si>
    <t>PO146661</t>
  </si>
  <si>
    <t>GRN190976</t>
  </si>
  <si>
    <t>2M PREMIUM HIGH SPEED HDMI CABLE</t>
  </si>
  <si>
    <t>GRN190975</t>
  </si>
  <si>
    <t>GRN190944</t>
  </si>
  <si>
    <t>PO147018</t>
  </si>
  <si>
    <t>24AWG 6PR CABLE 8.59 OD XGF SUPRA SHIELD(30M REEL)</t>
  </si>
  <si>
    <t>GRN190894</t>
  </si>
  <si>
    <t>GRN190868</t>
  </si>
  <si>
    <t>PO147147</t>
  </si>
  <si>
    <t>GRN190864</t>
  </si>
  <si>
    <t>PO136774</t>
  </si>
  <si>
    <t>GRN190404</t>
  </si>
  <si>
    <t>GRN190310</t>
  </si>
  <si>
    <t>GRN190306</t>
  </si>
  <si>
    <t>GRN189594</t>
  </si>
  <si>
    <t>GRN189513</t>
  </si>
  <si>
    <t>GRN189276</t>
  </si>
  <si>
    <t>PO145810</t>
  </si>
  <si>
    <t>GRN189080</t>
  </si>
  <si>
    <t>MULTI-FUNCTION PRINTER LASER COLOR 120V</t>
  </si>
  <si>
    <t>11701-0429</t>
  </si>
  <si>
    <t>GRN194852</t>
  </si>
  <si>
    <t>GRN189059</t>
  </si>
  <si>
    <t>CORE TYPE IMMERSION HEATER HBX1/15B 1KW 240V 1PH</t>
  </si>
  <si>
    <t>GRN188859</t>
  </si>
  <si>
    <t>PO145185</t>
  </si>
  <si>
    <t>GRN188787</t>
  </si>
  <si>
    <t>PO145046</t>
  </si>
  <si>
    <t>GRN188783</t>
  </si>
  <si>
    <t>GRN188646</t>
  </si>
  <si>
    <t>PO143470</t>
  </si>
  <si>
    <t>GRN188459</t>
  </si>
  <si>
    <t>PO144429</t>
  </si>
  <si>
    <t>GRN188392</t>
  </si>
  <si>
    <t>GRN184973</t>
  </si>
  <si>
    <t>GRN184711</t>
  </si>
  <si>
    <t>GRN183264</t>
  </si>
  <si>
    <t>GRN180666</t>
  </si>
  <si>
    <t>PO132842</t>
  </si>
  <si>
    <t>GRN180032</t>
  </si>
  <si>
    <t>GRN180030</t>
  </si>
  <si>
    <t>CONN STRAIGHT LIQUIDTIGHT FITTING 1 1/2 IN CONDUIT</t>
  </si>
  <si>
    <t>11700-3402</t>
  </si>
  <si>
    <t>GRN194814</t>
  </si>
  <si>
    <t>GRN194813</t>
  </si>
  <si>
    <t>GRN188254</t>
  </si>
  <si>
    <t>GRN187689</t>
  </si>
  <si>
    <t>GRN187687</t>
  </si>
  <si>
    <t>GRN187685</t>
  </si>
  <si>
    <t>GRN187134</t>
  </si>
  <si>
    <t>GRN187123</t>
  </si>
  <si>
    <t>GRN187122</t>
  </si>
  <si>
    <t>GRN187121</t>
  </si>
  <si>
    <t>MINI-DISPLAYPORT TO DISPLAYPORT ADAPTER CABLE 0.2M</t>
  </si>
  <si>
    <t>11701-3016</t>
  </si>
  <si>
    <t>GRN186905</t>
  </si>
  <si>
    <t>PO145770</t>
  </si>
  <si>
    <t>GRN186750</t>
  </si>
  <si>
    <t>PO143528</t>
  </si>
  <si>
    <t>GRN186692</t>
  </si>
  <si>
    <t>GRN186622</t>
  </si>
  <si>
    <t>PO145027</t>
  </si>
  <si>
    <t>GRN186620</t>
  </si>
  <si>
    <t>PO145077</t>
  </si>
  <si>
    <t>GRN186595</t>
  </si>
  <si>
    <t>PO143469</t>
  </si>
  <si>
    <t>GRN186282</t>
  </si>
  <si>
    <t>GRN185962</t>
  </si>
  <si>
    <t>GRN185955</t>
  </si>
  <si>
    <t>GRN185842</t>
  </si>
  <si>
    <t>GRN194776</t>
  </si>
  <si>
    <t>GRN185839</t>
  </si>
  <si>
    <t>GRN185729</t>
  </si>
  <si>
    <t>GRN185726</t>
  </si>
  <si>
    <t>CABLE RIBBON MULTI COLOR 10 COND 28AWG</t>
  </si>
  <si>
    <t>11700-6839</t>
  </si>
  <si>
    <t>GRN185423</t>
  </si>
  <si>
    <t>PO144699</t>
  </si>
  <si>
    <t>GRN185422</t>
  </si>
  <si>
    <t>PO142814</t>
  </si>
  <si>
    <t>GRN185419</t>
  </si>
  <si>
    <t>GRN194765</t>
  </si>
  <si>
    <t>MAINS POWER LEAD UK 3 PIN PLUG/IEC C13 5A 1M -</t>
  </si>
  <si>
    <t>GRN185418</t>
  </si>
  <si>
    <t>PO141186</t>
  </si>
  <si>
    <t>GRN185416</t>
  </si>
  <si>
    <t>CABLE LADDER ARCH</t>
  </si>
  <si>
    <t>361-1270-1</t>
  </si>
  <si>
    <t>GRN195648</t>
  </si>
  <si>
    <t>GRN185412</t>
  </si>
  <si>
    <t>PO144974</t>
  </si>
  <si>
    <t>GRN194760</t>
  </si>
  <si>
    <t>PO145020</t>
  </si>
  <si>
    <t>GRN185409</t>
  </si>
  <si>
    <t>PO140868</t>
  </si>
  <si>
    <t>GENERATOR AIR FILTER</t>
  </si>
  <si>
    <t>GRN185127</t>
  </si>
  <si>
    <t>PO144776</t>
  </si>
  <si>
    <t>SNAP ACTION LIMIT SWITCH - DIECAST ZINC,NO/NC IP66</t>
  </si>
  <si>
    <t>GRN184940</t>
  </si>
  <si>
    <t>GRN184939</t>
  </si>
  <si>
    <t>GRN184746</t>
  </si>
  <si>
    <t>PO143468</t>
  </si>
  <si>
    <t>GRN194753</t>
  </si>
  <si>
    <t>GRN194751</t>
  </si>
  <si>
    <t>PO146263</t>
  </si>
  <si>
    <t>GRN184182</t>
  </si>
  <si>
    <t>GRN194748</t>
  </si>
  <si>
    <t>GRN184036</t>
  </si>
  <si>
    <t>FUSE ATM 15A BLUE</t>
  </si>
  <si>
    <t>11700-4928</t>
  </si>
  <si>
    <t>GRN183873</t>
  </si>
  <si>
    <t>PO144424</t>
  </si>
  <si>
    <t>GRN183854</t>
  </si>
  <si>
    <t>GRN183850</t>
  </si>
  <si>
    <t>GRN194743</t>
  </si>
  <si>
    <t>GRN183848</t>
  </si>
  <si>
    <t>GRN183845</t>
  </si>
  <si>
    <t>GRN183647</t>
  </si>
  <si>
    <t>PO144226</t>
  </si>
  <si>
    <t>CARTRIDGE FUSE 2.5A 6.3 X 32MM FAST ACTING</t>
  </si>
  <si>
    <t>11701-1471</t>
  </si>
  <si>
    <t>GRN183645</t>
  </si>
  <si>
    <t>MINI DISPLAYPORT TO DVI CONVERTER ADAPTOR</t>
  </si>
  <si>
    <t>GRN183270</t>
  </si>
  <si>
    <t>PO143466</t>
  </si>
  <si>
    <t>GRN183266</t>
  </si>
  <si>
    <t>GRN183169</t>
  </si>
  <si>
    <t>PO144097</t>
  </si>
  <si>
    <t>GRN182971</t>
  </si>
  <si>
    <t>PO138672</t>
  </si>
  <si>
    <t>GRN182970</t>
  </si>
  <si>
    <t>GRN182966</t>
  </si>
  <si>
    <t>PO141670</t>
  </si>
  <si>
    <t>GRN182965</t>
  </si>
  <si>
    <t>GRN182803</t>
  </si>
  <si>
    <t>GENERATOR OIL FILTER ELEMENT (pack size 12)</t>
  </si>
  <si>
    <t>GRN182757</t>
  </si>
  <si>
    <t>PO144056</t>
  </si>
  <si>
    <t>GRN182614</t>
  </si>
  <si>
    <t>5.6" COLOUR INDUSTRIAL REAR VIEW REVERSING CAMERA</t>
  </si>
  <si>
    <t>GRN182408</t>
  </si>
  <si>
    <t>GRN182355</t>
  </si>
  <si>
    <t>GRN182300</t>
  </si>
  <si>
    <t>PO143837</t>
  </si>
  <si>
    <t>GRN182115</t>
  </si>
  <si>
    <t>GRN182007</t>
  </si>
  <si>
    <t>PO142864</t>
  </si>
  <si>
    <t>GRN194719</t>
  </si>
  <si>
    <t>GRN194718</t>
  </si>
  <si>
    <t>GRN181457</t>
  </si>
  <si>
    <t>GRN181387</t>
  </si>
  <si>
    <t>GRN181386</t>
  </si>
  <si>
    <t>GRN181182</t>
  </si>
  <si>
    <t>ROUND METRIC TUBE PLUG RNM SERIES 102MM TUBE SIZE</t>
  </si>
  <si>
    <t>GRN181169</t>
  </si>
  <si>
    <t>GRN181153</t>
  </si>
  <si>
    <t>CABLE ASSEMBLY 19 POLE M23 FEMALE CONNECTOR 10M</t>
  </si>
  <si>
    <t>GRN180815</t>
  </si>
  <si>
    <t>PO140621</t>
  </si>
  <si>
    <t>GRN180449</t>
  </si>
  <si>
    <t>GRN180427</t>
  </si>
  <si>
    <t>PLASTIC ENCLOSURE SINGLE DOOR 600 X 600 X 200 WITH</t>
  </si>
  <si>
    <t>GRN180402</t>
  </si>
  <si>
    <t>PO142695</t>
  </si>
  <si>
    <t>GRN194695</t>
  </si>
  <si>
    <t>GRN180225</t>
  </si>
  <si>
    <t>GRN180142</t>
  </si>
  <si>
    <t>PO136922</t>
  </si>
  <si>
    <t>GRN180140</t>
  </si>
  <si>
    <t>PO142669</t>
  </si>
  <si>
    <t>GRN179789</t>
  </si>
  <si>
    <t>PO142711</t>
  </si>
  <si>
    <t>GRN179642</t>
  </si>
  <si>
    <t>GRN179586</t>
  </si>
  <si>
    <t>GRN179585</t>
  </si>
  <si>
    <t>GRN179566</t>
  </si>
  <si>
    <t>GRN179550</t>
  </si>
  <si>
    <t>PO139328</t>
  </si>
  <si>
    <t>GRN194678</t>
  </si>
  <si>
    <t>PO145586</t>
  </si>
  <si>
    <t>GRN179547</t>
  </si>
  <si>
    <t>GRN179535</t>
  </si>
  <si>
    <t>PO141900</t>
  </si>
  <si>
    <t>GRN179533</t>
  </si>
  <si>
    <t>PO140186</t>
  </si>
  <si>
    <t>GRN179532</t>
  </si>
  <si>
    <t>GRN179531</t>
  </si>
  <si>
    <t>GRN179287</t>
  </si>
  <si>
    <t>GRN179286</t>
  </si>
  <si>
    <t>GRN179285</t>
  </si>
  <si>
    <t>GRN179284</t>
  </si>
  <si>
    <t>GRN178999</t>
  </si>
  <si>
    <t>GRN178998</t>
  </si>
  <si>
    <t>SKYTILE SURFACE LINEAR IP20 1200mm LED 49W 1-10V</t>
  </si>
  <si>
    <t>GRN178997</t>
  </si>
  <si>
    <t>GRN178996</t>
  </si>
  <si>
    <t>GRN178995</t>
  </si>
  <si>
    <t>GRN178993</t>
  </si>
  <si>
    <t>GRN178991</t>
  </si>
  <si>
    <t>GRN178889</t>
  </si>
  <si>
    <t>GRN178818</t>
  </si>
  <si>
    <t>MINI DISPLAYPORT TO DVI CONVERTER ADAPTOR LINDY 38</t>
  </si>
  <si>
    <t>GRN178648</t>
  </si>
  <si>
    <t>GRN178647</t>
  </si>
  <si>
    <t>CABLE FIBER PATCH DUPLEX SINGLEMODE 9/125 (15IN)</t>
  </si>
  <si>
    <t>11700-6172</t>
  </si>
  <si>
    <t>GRN178632</t>
  </si>
  <si>
    <t>FAN CYCLING LP SWITCH 110/170</t>
  </si>
  <si>
    <t>GRN178624</t>
  </si>
  <si>
    <t>PO141072</t>
  </si>
  <si>
    <t>GRN178548</t>
  </si>
  <si>
    <t>PO139462</t>
  </si>
  <si>
    <t>GRN178547</t>
  </si>
  <si>
    <t>PO141607</t>
  </si>
  <si>
    <t>GRN178346</t>
  </si>
  <si>
    <t>GRN194644</t>
  </si>
  <si>
    <t>PO146551</t>
  </si>
  <si>
    <t>DISPLAYPORT 1.2 CABLE GOLD LINE - 15M LONG LINDY 3</t>
  </si>
  <si>
    <t>GRN178344</t>
  </si>
  <si>
    <t>SNAP ACTION LIMIT SWITCH PLUNGER NO/NC 240V IP66T</t>
  </si>
  <si>
    <t>GRN178339</t>
  </si>
  <si>
    <t>GRN178338</t>
  </si>
  <si>
    <t>PO141691</t>
  </si>
  <si>
    <t>GRN178336</t>
  </si>
  <si>
    <t>GRN178335</t>
  </si>
  <si>
    <t>HIGH PRESSURE SWITCH 350/250</t>
  </si>
  <si>
    <t>GRN178334</t>
  </si>
  <si>
    <t>WATERPROOF CCTV PSU 24VAC 5A</t>
  </si>
  <si>
    <t>GRN194637</t>
  </si>
  <si>
    <t>PO145354</t>
  </si>
  <si>
    <t>GRN194636</t>
  </si>
  <si>
    <t>PO142942</t>
  </si>
  <si>
    <t>GRN194635</t>
  </si>
  <si>
    <t>PO142303</t>
  </si>
  <si>
    <t>GRN178333</t>
  </si>
  <si>
    <t>GRN178331</t>
  </si>
  <si>
    <t>GRN178330</t>
  </si>
  <si>
    <t>GRN178287</t>
  </si>
  <si>
    <t>Wokingham RG41 5TP</t>
  </si>
  <si>
    <t>TACTICAL PLASTIC RECEPTACLE TO ST, DELPHI 3 FT LG</t>
  </si>
  <si>
    <t>GRN185708</t>
  </si>
  <si>
    <t>PO144830</t>
  </si>
  <si>
    <t>EVERTZ UK LTD</t>
  </si>
  <si>
    <t>S023679</t>
  </si>
  <si>
    <t>GRN194626</t>
  </si>
  <si>
    <t>Huddersfield HD1 3RR</t>
  </si>
  <si>
    <t>DAB MOUNTING BRACKET MACHINED 31MM CLEARANCE</t>
  </si>
  <si>
    <t>GRN199252</t>
  </si>
  <si>
    <t>PO147400</t>
  </si>
  <si>
    <t>EURO DIRECT INTERNATIONAL LIMITED</t>
  </si>
  <si>
    <t>S026279</t>
  </si>
  <si>
    <t>GRN194624</t>
  </si>
  <si>
    <t>GRN194623</t>
  </si>
  <si>
    <t>GRN199236</t>
  </si>
  <si>
    <t>PO146390</t>
  </si>
  <si>
    <t>GRN199191</t>
  </si>
  <si>
    <t>UNIVERSAL DAB MOUNTING BKT BRACE 36.3MM VERSION</t>
  </si>
  <si>
    <t>GRN199189</t>
  </si>
  <si>
    <t>PO145955</t>
  </si>
  <si>
    <t>M5 ISO CAP HEAD SCREW MODIFIED</t>
  </si>
  <si>
    <t>GRN199184</t>
  </si>
  <si>
    <t>PO147462</t>
  </si>
  <si>
    <t>GRN199183</t>
  </si>
  <si>
    <t>PO146619</t>
  </si>
  <si>
    <t>GRN199179</t>
  </si>
  <si>
    <t>PO146294</t>
  </si>
  <si>
    <t>GRN194615</t>
  </si>
  <si>
    <t>GRN194613</t>
  </si>
  <si>
    <t>GRN194612</t>
  </si>
  <si>
    <t>MOTOR FEEDBACK CABLE CONTINUOUS FLEX - 5M</t>
  </si>
  <si>
    <t>GRN194611</t>
  </si>
  <si>
    <t>PO138736</t>
  </si>
  <si>
    <t>GRN194610</t>
  </si>
  <si>
    <t>GRN194609</t>
  </si>
  <si>
    <t>GRN194608</t>
  </si>
  <si>
    <t>GRN194607</t>
  </si>
  <si>
    <t>GRN194606</t>
  </si>
  <si>
    <t>PO143170</t>
  </si>
  <si>
    <t>GRN194605</t>
  </si>
  <si>
    <t>PO148366</t>
  </si>
  <si>
    <t>GRN194604</t>
  </si>
  <si>
    <t>PO139281</t>
  </si>
  <si>
    <t>GRN194603</t>
  </si>
  <si>
    <t>GRN194602</t>
  </si>
  <si>
    <t>GRN194601</t>
  </si>
  <si>
    <t>GRN192298</t>
  </si>
  <si>
    <t>PO143281</t>
  </si>
  <si>
    <t>GRN190051</t>
  </si>
  <si>
    <t>GRN194590</t>
  </si>
  <si>
    <t>PO148544</t>
  </si>
  <si>
    <t>GRN179716</t>
  </si>
  <si>
    <t>GRN179687</t>
  </si>
  <si>
    <t>GRN189558</t>
  </si>
  <si>
    <t>PO145956</t>
  </si>
  <si>
    <t>GRN189557</t>
  </si>
  <si>
    <t>GRN189556</t>
  </si>
  <si>
    <t>PO145335</t>
  </si>
  <si>
    <t>GRN194582</t>
  </si>
  <si>
    <t>PO141355</t>
  </si>
  <si>
    <t>GRN194581</t>
  </si>
  <si>
    <t>PO138553</t>
  </si>
  <si>
    <t>GRN194580</t>
  </si>
  <si>
    <t>PO140078</t>
  </si>
  <si>
    <t>GRN185621</t>
  </si>
  <si>
    <t>GRN185080</t>
  </si>
  <si>
    <t>PO141379</t>
  </si>
  <si>
    <t>GRN180391</t>
  </si>
  <si>
    <t>Warrington WA3 6NN</t>
  </si>
  <si>
    <t>EXTENSION CABLE FOR TAIL LIGHT 2M LONG MERCEDES A</t>
  </si>
  <si>
    <t>GRN204881</t>
  </si>
  <si>
    <t>PO152044</t>
  </si>
  <si>
    <t>ESTAR TRUCK AND VAN LIMITED</t>
  </si>
  <si>
    <t>S026534</t>
  </si>
  <si>
    <t>GRN194573</t>
  </si>
  <si>
    <t>AUXILIARY FUEL LINE TAP ASSEMBLY MERCEDES SPRINTER</t>
  </si>
  <si>
    <t>11700-9083</t>
  </si>
  <si>
    <t>GRN204879</t>
  </si>
  <si>
    <t>PO151817</t>
  </si>
  <si>
    <t>PROGRAMMING OF MERCEDES CHASSIS ENZA MOTORS</t>
  </si>
  <si>
    <t>GRN204654</t>
  </si>
  <si>
    <t>PO147247</t>
  </si>
  <si>
    <t>GRN204106</t>
  </si>
  <si>
    <t>WIRING KIT D55C MERCEDES A 002 540 23 81</t>
  </si>
  <si>
    <t>GRN203280</t>
  </si>
  <si>
    <t>PO151487</t>
  </si>
  <si>
    <t>CONTACT BUSHING MERCEDES-BENZ A 013 545 76 26</t>
  </si>
  <si>
    <t>GRN202382</t>
  </si>
  <si>
    <t>PO150495</t>
  </si>
  <si>
    <t>CONTACT SOCKET MERCEDES MA013 545 44 26</t>
  </si>
  <si>
    <t>GRN202373</t>
  </si>
  <si>
    <t>PO150742</t>
  </si>
  <si>
    <t>GRN202307</t>
  </si>
  <si>
    <t>HOOD/BOOT MERCEDES A 000 546 77 35</t>
  </si>
  <si>
    <t>GRN201486</t>
  </si>
  <si>
    <t>PO150805</t>
  </si>
  <si>
    <t>MERECEDES RIDE HEIGHT MODIFICATION ROANZA</t>
  </si>
  <si>
    <t>GRN200668</t>
  </si>
  <si>
    <t>PO149333</t>
  </si>
  <si>
    <t>GRN199688</t>
  </si>
  <si>
    <t>PO146258</t>
  </si>
  <si>
    <t>GRN199687</t>
  </si>
  <si>
    <t>PO149542</t>
  </si>
  <si>
    <t>D58D/7 RECEPTACLE HOUSING</t>
  </si>
  <si>
    <t>11701-1705</t>
  </si>
  <si>
    <t>GRN199000</t>
  </si>
  <si>
    <t>PO149712</t>
  </si>
  <si>
    <t>GRN196805</t>
  </si>
  <si>
    <t>PO149302</t>
  </si>
  <si>
    <t>GRN196618</t>
  </si>
  <si>
    <t>PO148555</t>
  </si>
  <si>
    <t>GRN195538</t>
  </si>
  <si>
    <t>PO148878</t>
  </si>
  <si>
    <t>GRN195153</t>
  </si>
  <si>
    <t>GRN195152</t>
  </si>
  <si>
    <t>HVPS 225KV SPELLMAN LABELED</t>
  </si>
  <si>
    <t>255-1431-1</t>
  </si>
  <si>
    <t>GRN194531</t>
  </si>
  <si>
    <t>GRN194530</t>
  </si>
  <si>
    <t>PO146908</t>
  </si>
  <si>
    <t>FLOW METER/SWITCH, 0.6 - 9 GPM, 3/8"" NPT, BRASS</t>
  </si>
  <si>
    <t>GRN194529</t>
  </si>
  <si>
    <t>GRN195151</t>
  </si>
  <si>
    <t>GRN194527</t>
  </si>
  <si>
    <t>GRN194526</t>
  </si>
  <si>
    <t>GRN194525</t>
  </si>
  <si>
    <t>GRN194523</t>
  </si>
  <si>
    <t>GRN179685</t>
  </si>
  <si>
    <t>SOLID STATE GUN TAP CHANGER</t>
  </si>
  <si>
    <t>GRN200768</t>
  </si>
  <si>
    <t>PO147985</t>
  </si>
  <si>
    <t>SF6 GAS CYLINDER 4.68 LB</t>
  </si>
  <si>
    <t>GRN203087</t>
  </si>
  <si>
    <t>PO149048</t>
  </si>
  <si>
    <t>GRN201459</t>
  </si>
  <si>
    <t>PO149123</t>
  </si>
  <si>
    <t>GRN195150</t>
  </si>
  <si>
    <t>GRN195149</t>
  </si>
  <si>
    <t>GRN195148</t>
  </si>
  <si>
    <t>CONTACT BUSHING MERCEDES MA013 545 78 26</t>
  </si>
  <si>
    <t>GRN195124</t>
  </si>
  <si>
    <t>PO147988</t>
  </si>
  <si>
    <t>BLACK COVER MERCEDES 140 683 01 10</t>
  </si>
  <si>
    <t>GRN193643</t>
  </si>
  <si>
    <t>PO148081</t>
  </si>
  <si>
    <t>GRN193639</t>
  </si>
  <si>
    <t>PO147828</t>
  </si>
  <si>
    <t>GRN193315</t>
  </si>
  <si>
    <t>GRN191408</t>
  </si>
  <si>
    <t>PO146356</t>
  </si>
  <si>
    <t>GRN194497</t>
  </si>
  <si>
    <t>GRN191278</t>
  </si>
  <si>
    <t>PO140734</t>
  </si>
  <si>
    <t>PROGRAMMING OF MERCEDES CHASSIS</t>
  </si>
  <si>
    <t>GRN191277</t>
  </si>
  <si>
    <t>PO136207</t>
  </si>
  <si>
    <t>GRN191114</t>
  </si>
  <si>
    <t>GRN191087</t>
  </si>
  <si>
    <t>PO147272</t>
  </si>
  <si>
    <t>GRN190368</t>
  </si>
  <si>
    <t>PO146164</t>
  </si>
  <si>
    <t>GRN190264</t>
  </si>
  <si>
    <t>GRN194483</t>
  </si>
  <si>
    <t>RECEPTACLE HOUSING MERCEDES MA013 545 65 26</t>
  </si>
  <si>
    <t>GRN190250</t>
  </si>
  <si>
    <t>RECEPTACLE HOUSING MERCEDES-BENZ A 013 545 64 26</t>
  </si>
  <si>
    <t>GRN189033</t>
  </si>
  <si>
    <t>PO142113</t>
  </si>
  <si>
    <t>GRN194473</t>
  </si>
  <si>
    <t>CLUTCH MK MERCEDES MA168 545 08 28</t>
  </si>
  <si>
    <t>GRN188122</t>
  </si>
  <si>
    <t>GRN194469</t>
  </si>
  <si>
    <t>GRN188097</t>
  </si>
  <si>
    <t>EXTRA BATTERY PACK INCLUDING BATTERY CARRIER</t>
  </si>
  <si>
    <t>GRN188084</t>
  </si>
  <si>
    <t>PO143842</t>
  </si>
  <si>
    <t>GRN187918</t>
  </si>
  <si>
    <t>GRN187584</t>
  </si>
  <si>
    <t>PO145977</t>
  </si>
  <si>
    <t>GRN185826</t>
  </si>
  <si>
    <t>PO145334</t>
  </si>
  <si>
    <t>GRN185310</t>
  </si>
  <si>
    <t>PO144809</t>
  </si>
  <si>
    <t>GRN194451</t>
  </si>
  <si>
    <t>GRN194450</t>
  </si>
  <si>
    <t>FG, RADIATION DETCTION PANEL, EAGLE MOBILE, CVI</t>
  </si>
  <si>
    <t>GRN194449</t>
  </si>
  <si>
    <t>PO146556</t>
  </si>
  <si>
    <t>GRN194447</t>
  </si>
  <si>
    <t>PO146756</t>
  </si>
  <si>
    <t>GRN194446</t>
  </si>
  <si>
    <t>PO148376</t>
  </si>
  <si>
    <t>GRN185151</t>
  </si>
  <si>
    <t>PO144806</t>
  </si>
  <si>
    <t>GREY OUTER CASE MERCEDES A 943 843 06 30</t>
  </si>
  <si>
    <t>GRN184328</t>
  </si>
  <si>
    <t>GRN184323</t>
  </si>
  <si>
    <t>PO143792</t>
  </si>
  <si>
    <t>GRN184088</t>
  </si>
  <si>
    <t>PO141988</t>
  </si>
  <si>
    <t>GRN194441</t>
  </si>
  <si>
    <t>GRN183899</t>
  </si>
  <si>
    <t>PO144497</t>
  </si>
  <si>
    <t>GRN178668</t>
  </si>
  <si>
    <t>GRN194433</t>
  </si>
  <si>
    <t>Aldershot GU12 4QP</t>
  </si>
  <si>
    <t>DELTA SERIES TRIPLE PIVOT DIRECT WALL MOUNTING LCD</t>
  </si>
  <si>
    <t>GRN204361</t>
  </si>
  <si>
    <t>PO151735</t>
  </si>
  <si>
    <t>ERGOMOUNTS LTD</t>
  </si>
  <si>
    <t>S022351</t>
  </si>
  <si>
    <t>MONITOR &amp; TV WALL MOUNT FOR 39" TO 55" MONITORS</t>
  </si>
  <si>
    <t>GRN204138</t>
  </si>
  <si>
    <t>PO143844</t>
  </si>
  <si>
    <t>GRN202895</t>
  </si>
  <si>
    <t>PO148325</t>
  </si>
  <si>
    <t>GRN200393</t>
  </si>
  <si>
    <t>GRN198527</t>
  </si>
  <si>
    <t>PO149384</t>
  </si>
  <si>
    <t>GRN197685</t>
  </si>
  <si>
    <t>GRN194456</t>
  </si>
  <si>
    <t>PO146292</t>
  </si>
  <si>
    <t>GRN193581</t>
  </si>
  <si>
    <t>GRN193097</t>
  </si>
  <si>
    <t>GRN191263</t>
  </si>
  <si>
    <t>GRN191157</t>
  </si>
  <si>
    <t>GRN189698</t>
  </si>
  <si>
    <t>GRN188281</t>
  </si>
  <si>
    <t>GRN187710</t>
  </si>
  <si>
    <t>GRN194409</t>
  </si>
  <si>
    <t>GRN185921</t>
  </si>
  <si>
    <t>GRN185662</t>
  </si>
  <si>
    <t>GRN194405</t>
  </si>
  <si>
    <t>GRN181799</t>
  </si>
  <si>
    <t>PO140183</t>
  </si>
  <si>
    <t>GRN179733</t>
  </si>
  <si>
    <t>GRN179731</t>
  </si>
  <si>
    <t>PO142406</t>
  </si>
  <si>
    <t>GRN178570</t>
  </si>
  <si>
    <t>PO141721</t>
  </si>
  <si>
    <t>GRN178424</t>
  </si>
  <si>
    <t>Bury Saint Edmunds IP30 0UL</t>
  </si>
  <si>
    <t>380/415/480V - 400V MULTI TAP TRANSFORMER 20KVA EA</t>
  </si>
  <si>
    <t>GRN194111</t>
  </si>
  <si>
    <t>PO145413</t>
  </si>
  <si>
    <t>EASTERN TRANSFORMERS + EQUIPMENT LTD</t>
  </si>
  <si>
    <t>S023474</t>
  </si>
  <si>
    <t>GRN191147</t>
  </si>
  <si>
    <t>GRN188811</t>
  </si>
  <si>
    <t>GRN187090</t>
  </si>
  <si>
    <t>GRN186694</t>
  </si>
  <si>
    <t>208/220/240V - 400V MULTI TAP TRANSFORMER 20KVA</t>
  </si>
  <si>
    <t>GRN184715</t>
  </si>
  <si>
    <t>PO143337</t>
  </si>
  <si>
    <t>GRN182242</t>
  </si>
  <si>
    <t>TF31500 208/220/240V - 400V MULTI TAP TRANSFORMER</t>
  </si>
  <si>
    <t>GRN178757</t>
  </si>
  <si>
    <t>PO140786</t>
  </si>
  <si>
    <t>EASTERN TRANSFORMERS  EQUIPMENT LTD</t>
  </si>
  <si>
    <t>Stoke-on-Trent ST4 8HX</t>
  </si>
  <si>
    <t>T60 DRIVERLESS REAR LASER PACKER</t>
  </si>
  <si>
    <t>363-1094-1</t>
  </si>
  <si>
    <t>GRN205005</t>
  </si>
  <si>
    <t>PO148229</t>
  </si>
  <si>
    <t>E.H. HASSELL &amp; SONS LTD 2 A/C</t>
  </si>
  <si>
    <t>S022473</t>
  </si>
  <si>
    <t>VERTICAL STEM METALWORK ASSEMBLY</t>
  </si>
  <si>
    <t>GRN204973</t>
  </si>
  <si>
    <t>PO148231</t>
  </si>
  <si>
    <t>GRN204491</t>
  </si>
  <si>
    <t>PO146584</t>
  </si>
  <si>
    <t>GRN204438</t>
  </si>
  <si>
    <t>PO148230</t>
  </si>
  <si>
    <t>GRN204395</t>
  </si>
  <si>
    <t>PO146582</t>
  </si>
  <si>
    <t>GRN204394</t>
  </si>
  <si>
    <t>PO146580</t>
  </si>
  <si>
    <t>GRN204393</t>
  </si>
  <si>
    <t>PO146583</t>
  </si>
  <si>
    <t>GRN204392</t>
  </si>
  <si>
    <t>PO146581</t>
  </si>
  <si>
    <t>GRN194367</t>
  </si>
  <si>
    <t>PO147559</t>
  </si>
  <si>
    <t>GRN194366</t>
  </si>
  <si>
    <t>HORIZONTAL BOOM SHOT BOLT ASSEMBLY</t>
  </si>
  <si>
    <t>GRN203916</t>
  </si>
  <si>
    <t>PO149942</t>
  </si>
  <si>
    <t>GRN203831</t>
  </si>
  <si>
    <t>GRN203830</t>
  </si>
  <si>
    <t>PO146579</t>
  </si>
  <si>
    <t>GRN203829</t>
  </si>
  <si>
    <t>WHEEL SUPPORT ASSEMBLY</t>
  </si>
  <si>
    <t>GRN203640</t>
  </si>
  <si>
    <t>PO150187</t>
  </si>
  <si>
    <t>CVI ANSI TEST PIECE ASSEMBLY</t>
  </si>
  <si>
    <t>GRN203636</t>
  </si>
  <si>
    <t>PO148608</t>
  </si>
  <si>
    <t>T60 1000MM TOOL BOX MOUNTING BRACKET R.H.</t>
  </si>
  <si>
    <t>363-1072-1</t>
  </si>
  <si>
    <t>GRN203604</t>
  </si>
  <si>
    <t>PO147324</t>
  </si>
  <si>
    <t>GRN203497</t>
  </si>
  <si>
    <t>GRN203468</t>
  </si>
  <si>
    <t>GRN203466</t>
  </si>
  <si>
    <t>GRN203451</t>
  </si>
  <si>
    <t>GRN203445</t>
  </si>
  <si>
    <t>PO142987</t>
  </si>
  <si>
    <t>DIODE 2X8 ELEMENT PHOTO CDWO4 10MM THICK</t>
  </si>
  <si>
    <t>GRN194345</t>
  </si>
  <si>
    <t>POD STEP SUB-ASSEMBLY</t>
  </si>
  <si>
    <t>363-1044-1</t>
  </si>
  <si>
    <t>GRN203366</t>
  </si>
  <si>
    <t>G60HP VERTICAL DETECTOR BOX, LIFTING LUG ASSEMBLY</t>
  </si>
  <si>
    <t>GRN203365</t>
  </si>
  <si>
    <t>PO149350</t>
  </si>
  <si>
    <t>GRN203127</t>
  </si>
  <si>
    <t>PO144915</t>
  </si>
  <si>
    <t>AXLE LOCK SUB ASSEMBLY</t>
  </si>
  <si>
    <t>GRN202599</t>
  </si>
  <si>
    <t>PO148514</t>
  </si>
  <si>
    <t>GRN202597</t>
  </si>
  <si>
    <t>PO142986</t>
  </si>
  <si>
    <t>GRN202513</t>
  </si>
  <si>
    <t>PO144914</t>
  </si>
  <si>
    <t>CURVED CAPPING</t>
  </si>
  <si>
    <t>GRN202370</t>
  </si>
  <si>
    <t>PO145387</t>
  </si>
  <si>
    <t>DETECTOR BOX LID ASSEMBLY</t>
  </si>
  <si>
    <t>GRN202222</t>
  </si>
  <si>
    <t>PO143536</t>
  </si>
  <si>
    <t>GRN202092</t>
  </si>
  <si>
    <t>PO146578</t>
  </si>
  <si>
    <t>GRN202089</t>
  </si>
  <si>
    <t>PO146577</t>
  </si>
  <si>
    <t>REAR SIDE PANEL SUPPORT FRAME - GENERATOR SIDE</t>
  </si>
  <si>
    <t>GRN202084</t>
  </si>
  <si>
    <t>PO145388</t>
  </si>
  <si>
    <t>GRN201779</t>
  </si>
  <si>
    <t>PO142985</t>
  </si>
  <si>
    <t>DETECTOR BOX LID ASSEMBLY 810 x 210 (BOF)</t>
  </si>
  <si>
    <t>GRN201777</t>
  </si>
  <si>
    <t>PO149231</t>
  </si>
  <si>
    <t>DETECTOR BOX LID VENTED ASSEMBLY</t>
  </si>
  <si>
    <t>GRN201756</t>
  </si>
  <si>
    <t>PO142010</t>
  </si>
  <si>
    <t>ENERGY CHAIN ANGLE BRACKET</t>
  </si>
  <si>
    <t>GRN201566</t>
  </si>
  <si>
    <t>PO145432</t>
  </si>
  <si>
    <t>SUBASSY LOCKING OFF BRACKET</t>
  </si>
  <si>
    <t>GRN201524</t>
  </si>
  <si>
    <t>PO143563</t>
  </si>
  <si>
    <t>VERTICAL STEM ASSEMBLY METALWORK</t>
  </si>
  <si>
    <t>GRN201428</t>
  </si>
  <si>
    <t>PO142306</t>
  </si>
  <si>
    <t>GRN201395</t>
  </si>
  <si>
    <t>UNISTRUT 1-5/8IN X1-5/8IN SLOTTED</t>
  </si>
  <si>
    <t>255-1756-60</t>
  </si>
  <si>
    <t>GRN201273</t>
  </si>
  <si>
    <t>PO150431</t>
  </si>
  <si>
    <t>DETECTOR BOX LID</t>
  </si>
  <si>
    <t>GRN201079</t>
  </si>
  <si>
    <t>PO147692</t>
  </si>
  <si>
    <t>GRN201078</t>
  </si>
  <si>
    <t>PO147689</t>
  </si>
  <si>
    <t>DOOR LINAC SHIELDING (RIGHT)</t>
  </si>
  <si>
    <t>340-1025-1</t>
  </si>
  <si>
    <t>GRN200868</t>
  </si>
  <si>
    <t>PO132128</t>
  </si>
  <si>
    <t>GRN200846</t>
  </si>
  <si>
    <t>PO132127</t>
  </si>
  <si>
    <t>GRN200842</t>
  </si>
  <si>
    <t>PO132126</t>
  </si>
  <si>
    <t>COVER - HORIZONTAL DETECTOR BOX</t>
  </si>
  <si>
    <t>GRN200532</t>
  </si>
  <si>
    <t>PO142299</t>
  </si>
  <si>
    <t>BALLUFF HAENCHEN 408 553 INDUCTIVE SENSOR</t>
  </si>
  <si>
    <t>11700-5574</t>
  </si>
  <si>
    <t>GRN200310</t>
  </si>
  <si>
    <t>PO149669</t>
  </si>
  <si>
    <t>GRN194316</t>
  </si>
  <si>
    <t>PO148148</t>
  </si>
  <si>
    <t>REAR SIDE PANEL SUPPORT FRAME  - GENERATOR SIDE</t>
  </si>
  <si>
    <t>GRN200170</t>
  </si>
  <si>
    <t>PO142887</t>
  </si>
  <si>
    <t>GRN200169</t>
  </si>
  <si>
    <t>M60ZBX HOUSING DOOR RAIN DRIP SECTION</t>
  </si>
  <si>
    <t>GRN200168</t>
  </si>
  <si>
    <t>PO144292</t>
  </si>
  <si>
    <t>GRN200166</t>
  </si>
  <si>
    <t>M60 ZBX, FRONT SIDE PANEL TUBE FRAME, BOOM SIDE</t>
  </si>
  <si>
    <t>GRN200165</t>
  </si>
  <si>
    <t>ASSEMBLY OF STRONGBACK AND BOOM SOW FOR M60</t>
  </si>
  <si>
    <t>GRN199739</t>
  </si>
  <si>
    <t>PO142980</t>
  </si>
  <si>
    <t>HORIZONTAL BOOM METALWORK ASSEMBLY</t>
  </si>
  <si>
    <t>GRN199738</t>
  </si>
  <si>
    <t>VERTICAL BOOM METALWORK ASSEMBLY</t>
  </si>
  <si>
    <t>GRN199737</t>
  </si>
  <si>
    <t>GRN199736</t>
  </si>
  <si>
    <t>FIXED TABLE ASSEMBLY</t>
  </si>
  <si>
    <t>GRN199735</t>
  </si>
  <si>
    <t>REAR LIGHT SUPPORT FRAME METALWORK ASSY (FIXED)</t>
  </si>
  <si>
    <t>GRN199734</t>
  </si>
  <si>
    <t>1.4M HIGH M60 LADDER FOR LORRY BED ACCESS RAPISCAN</t>
  </si>
  <si>
    <t>GRN199733</t>
  </si>
  <si>
    <t>STRONGBACK SUB ASSEMBLY - METALWORK</t>
  </si>
  <si>
    <t>GRN199732</t>
  </si>
  <si>
    <t>GRN194295</t>
  </si>
  <si>
    <t>PO145957</t>
  </si>
  <si>
    <t>GRN199730</t>
  </si>
  <si>
    <t>ENCLOSURE - VERTICAL DETECTOR BOX</t>
  </si>
  <si>
    <t>GRN199729</t>
  </si>
  <si>
    <t>COVER - VERTICAL DETECTOR BOX</t>
  </si>
  <si>
    <t>GRN199727</t>
  </si>
  <si>
    <t>ENCLOSURE - HORIZONTAL DETECTOR BOX</t>
  </si>
  <si>
    <t>GRN199725</t>
  </si>
  <si>
    <t>GRN199723</t>
  </si>
  <si>
    <t>VENTED DETECTOR BOX LID</t>
  </si>
  <si>
    <t>GRN199721</t>
  </si>
  <si>
    <t>GRN194283</t>
  </si>
  <si>
    <t>PO146354</t>
  </si>
  <si>
    <t>GRN199720</t>
  </si>
  <si>
    <t>GRN199719</t>
  </si>
  <si>
    <t>PO142979</t>
  </si>
  <si>
    <t>GRN199718</t>
  </si>
  <si>
    <t>MANUAL HYDRAULIC HAND PUMP E H HASSELL</t>
  </si>
  <si>
    <t>GRN199579</t>
  </si>
  <si>
    <t>PO148805</t>
  </si>
  <si>
    <t>1.4M HIGH M60 LADDER FOR LORRY BED ACCESS</t>
  </si>
  <si>
    <t>GRN199574</t>
  </si>
  <si>
    <t>PO149983</t>
  </si>
  <si>
    <t>ROTATING OVER WIDTH LASER MECHANICAL ASSEMBLY</t>
  </si>
  <si>
    <t>GRN199571</t>
  </si>
  <si>
    <t>PO147930</t>
  </si>
  <si>
    <t>GRN199569</t>
  </si>
  <si>
    <t>PO147623</t>
  </si>
  <si>
    <t>GRN199543</t>
  </si>
  <si>
    <t>PO145766</t>
  </si>
  <si>
    <t>G60HP VERTICAL BEAM STOP SUB-ASSEMBLY</t>
  </si>
  <si>
    <t>GRN199387</t>
  </si>
  <si>
    <t>PO143818</t>
  </si>
  <si>
    <t>GRN199334</t>
  </si>
  <si>
    <t>PO142984</t>
  </si>
  <si>
    <t>GRN199291</t>
  </si>
  <si>
    <t>GRN199290</t>
  </si>
  <si>
    <t>GRN199279</t>
  </si>
  <si>
    <t>GRN199278</t>
  </si>
  <si>
    <t>PO142305</t>
  </si>
  <si>
    <t>GRN199276</t>
  </si>
  <si>
    <t>GRN199275</t>
  </si>
  <si>
    <t>GRN194263</t>
  </si>
  <si>
    <t>GRN199229</t>
  </si>
  <si>
    <t>GRN199029</t>
  </si>
  <si>
    <t>PO144002</t>
  </si>
  <si>
    <t>GRN199025</t>
  </si>
  <si>
    <t>GRN199024</t>
  </si>
  <si>
    <t>GRN199023</t>
  </si>
  <si>
    <t>PO142298</t>
  </si>
  <si>
    <t>GRN198965</t>
  </si>
  <si>
    <t>GRN198346</t>
  </si>
  <si>
    <t>PO139434</t>
  </si>
  <si>
    <t>ASSY FOUNDATION MOUNT BEAM STOP SIDE</t>
  </si>
  <si>
    <t>340-1039-1</t>
  </si>
  <si>
    <t>GRN198159</t>
  </si>
  <si>
    <t>PO132461</t>
  </si>
  <si>
    <t>FOUNDATION BASE PLATE LINAC SIDE ASSY</t>
  </si>
  <si>
    <t>340-1096-1</t>
  </si>
  <si>
    <t>GRN198158</t>
  </si>
  <si>
    <t>PO132464</t>
  </si>
  <si>
    <t>GRN197635</t>
  </si>
  <si>
    <t>PO142983</t>
  </si>
  <si>
    <t>GRN197466</t>
  </si>
  <si>
    <t>PO143858</t>
  </si>
  <si>
    <t>GRN197307</t>
  </si>
  <si>
    <t>GRN197306</t>
  </si>
  <si>
    <t>PO142982</t>
  </si>
  <si>
    <t>GRN197305</t>
  </si>
  <si>
    <t>GRN197304</t>
  </si>
  <si>
    <t>GRN197200</t>
  </si>
  <si>
    <t>PO132035</t>
  </si>
  <si>
    <t>GRN197199</t>
  </si>
  <si>
    <t>GRN197025</t>
  </si>
  <si>
    <t>GRN196952</t>
  </si>
  <si>
    <t>GRN196950</t>
  </si>
  <si>
    <t>GRN196889</t>
  </si>
  <si>
    <t>GRN194221</t>
  </si>
  <si>
    <t>PO144394</t>
  </si>
  <si>
    <t>WHEEL BLOCK FIXING FABRICATION</t>
  </si>
  <si>
    <t>GRN196871</t>
  </si>
  <si>
    <t>PO133966</t>
  </si>
  <si>
    <t>GRN196850</t>
  </si>
  <si>
    <t>GRN196796</t>
  </si>
  <si>
    <t>GRN196789</t>
  </si>
  <si>
    <t>PO142978</t>
  </si>
  <si>
    <t>UPPER BRACE PLATE</t>
  </si>
  <si>
    <t>361-1425-1</t>
  </si>
  <si>
    <t>GRN196786</t>
  </si>
  <si>
    <t>PO148310</t>
  </si>
  <si>
    <t>PIT STEELWORK MAIN ASSY</t>
  </si>
  <si>
    <t>361-1111-1</t>
  </si>
  <si>
    <t>GRN196784</t>
  </si>
  <si>
    <t>PO145779</t>
  </si>
  <si>
    <t>FILL PLT ASSY - ROAD &amp; OUTER TRACK</t>
  </si>
  <si>
    <t>361-1331-1</t>
  </si>
  <si>
    <t>GRN196783</t>
  </si>
  <si>
    <t>PO146570</t>
  </si>
  <si>
    <t>GRN196363</t>
  </si>
  <si>
    <t>PO144754</t>
  </si>
  <si>
    <t>GRN194212</t>
  </si>
  <si>
    <t>GRN196362</t>
  </si>
  <si>
    <t>PO142981</t>
  </si>
  <si>
    <t>GRN195555</t>
  </si>
  <si>
    <t>PO145101</t>
  </si>
  <si>
    <t>GRN194200</t>
  </si>
  <si>
    <t>PO148429</t>
  </si>
  <si>
    <t>GRN196285</t>
  </si>
  <si>
    <t>PO148320</t>
  </si>
  <si>
    <t>GRN194194</t>
  </si>
  <si>
    <t>PO148319</t>
  </si>
  <si>
    <t>GRN194193</t>
  </si>
  <si>
    <t>GRN196284</t>
  </si>
  <si>
    <t>PO142297</t>
  </si>
  <si>
    <t>GRN196223</t>
  </si>
  <si>
    <t>GRN195775</t>
  </si>
  <si>
    <t>PO145778</t>
  </si>
  <si>
    <t>GRN195702</t>
  </si>
  <si>
    <t>GRN195575</t>
  </si>
  <si>
    <t>GRN195550</t>
  </si>
  <si>
    <t>GRN195504</t>
  </si>
  <si>
    <t>GRN194577</t>
  </si>
  <si>
    <t>POD DOOR - LOCK TO INSIDE HANDLE CON-ROD</t>
  </si>
  <si>
    <t>GRN194576</t>
  </si>
  <si>
    <t>PO147826</t>
  </si>
  <si>
    <t>GRN194444</t>
  </si>
  <si>
    <t>GRN194443</t>
  </si>
  <si>
    <t>GRN194432</t>
  </si>
  <si>
    <t>PO146569</t>
  </si>
  <si>
    <t>GRN194245</t>
  </si>
  <si>
    <t>PO142977</t>
  </si>
  <si>
    <t>GRN194243</t>
  </si>
  <si>
    <t>PO142974</t>
  </si>
  <si>
    <t>GRN194223</t>
  </si>
  <si>
    <t>GRN194214</t>
  </si>
  <si>
    <t>GRN194195</t>
  </si>
  <si>
    <t>PO146191</t>
  </si>
  <si>
    <t>GRN194191</t>
  </si>
  <si>
    <t>PO147719</t>
  </si>
  <si>
    <t>GRN194185</t>
  </si>
  <si>
    <t>GRN194157</t>
  </si>
  <si>
    <t>GRN194144</t>
  </si>
  <si>
    <t>REWORK TO LATEST REVISION</t>
  </si>
  <si>
    <t>350-1005-1</t>
  </si>
  <si>
    <t>GRN193952</t>
  </si>
  <si>
    <t>PO132720</t>
  </si>
  <si>
    <t>GRN194153</t>
  </si>
  <si>
    <t>GRN194152</t>
  </si>
  <si>
    <t>SIDE GUARD DROP DOWN BRACKET</t>
  </si>
  <si>
    <t>356-1056-1</t>
  </si>
  <si>
    <t>GRN193445</t>
  </si>
  <si>
    <t>HORIZONTAL ARRAY PLATE - GANTRY/PORTAL</t>
  </si>
  <si>
    <t>GRN193437</t>
  </si>
  <si>
    <t>PO147499</t>
  </si>
  <si>
    <t>GRN194148</t>
  </si>
  <si>
    <t>GRN193185</t>
  </si>
  <si>
    <t>PO142970</t>
  </si>
  <si>
    <t>GRN193184</t>
  </si>
  <si>
    <t>PO142976</t>
  </si>
  <si>
    <t>G60HP HORIZONTAL ARRAY PLATE</t>
  </si>
  <si>
    <t>GRN193099</t>
  </si>
  <si>
    <t>PO143562</t>
  </si>
  <si>
    <t>GRN193023</t>
  </si>
  <si>
    <t>PO142975</t>
  </si>
  <si>
    <t>TIM-2134001 M60-BX BEAM SPLIT LASER ASSY BRACKET</t>
  </si>
  <si>
    <t>GRN192677</t>
  </si>
  <si>
    <t>PO143561</t>
  </si>
  <si>
    <t>GRN192676</t>
  </si>
  <si>
    <t>PO140111</t>
  </si>
  <si>
    <t>GRN192481</t>
  </si>
  <si>
    <t>GRN192309</t>
  </si>
  <si>
    <t>PO144001</t>
  </si>
  <si>
    <t>GRN192168</t>
  </si>
  <si>
    <t>GRN192161</t>
  </si>
  <si>
    <t>PO147698</t>
  </si>
  <si>
    <t>GRN192028</t>
  </si>
  <si>
    <t>PO140113</t>
  </si>
  <si>
    <t>GRN191765</t>
  </si>
  <si>
    <t>GRN191576</t>
  </si>
  <si>
    <t>PO142973</t>
  </si>
  <si>
    <t>GRN191497</t>
  </si>
  <si>
    <t>SHOT BOLT ASSEMBLY - VERTICAL ALIGNMENT</t>
  </si>
  <si>
    <t>GRN191469</t>
  </si>
  <si>
    <t>PO146728</t>
  </si>
  <si>
    <t>TOUCH UP PAINT KIT - A25</t>
  </si>
  <si>
    <t>364-1000-1</t>
  </si>
  <si>
    <t>GRN191399</t>
  </si>
  <si>
    <t>PO147117</t>
  </si>
  <si>
    <t>GRN191325</t>
  </si>
  <si>
    <t>GRN191324</t>
  </si>
  <si>
    <t>GANTRY</t>
  </si>
  <si>
    <t>340-1103-1</t>
  </si>
  <si>
    <t>GRN191286</t>
  </si>
  <si>
    <t>PO145197</t>
  </si>
  <si>
    <t>DETECTOR BOX LID ASSEMBLY 810 x 210 (BOF) PMP FABS</t>
  </si>
  <si>
    <t>GRN191243</t>
  </si>
  <si>
    <t>PO145074</t>
  </si>
  <si>
    <t>GRN191073</t>
  </si>
  <si>
    <t>PO142972</t>
  </si>
  <si>
    <t>GRN190922</t>
  </si>
  <si>
    <t>PO141745</t>
  </si>
  <si>
    <t>GRN190698</t>
  </si>
  <si>
    <t>GRN190613</t>
  </si>
  <si>
    <t>GRN190447</t>
  </si>
  <si>
    <t>GRN190344</t>
  </si>
  <si>
    <t>GRN190281</t>
  </si>
  <si>
    <t>GRN190199</t>
  </si>
  <si>
    <t>GRN194115</t>
  </si>
  <si>
    <t>GRN194114</t>
  </si>
  <si>
    <t>GRN190198</t>
  </si>
  <si>
    <t>GRN190197</t>
  </si>
  <si>
    <t>GRN190035</t>
  </si>
  <si>
    <t>PO141065</t>
  </si>
  <si>
    <t>GRN190027</t>
  </si>
  <si>
    <t>PO146360</t>
  </si>
  <si>
    <t>AXLE LOCK CYLINDER 100/50/120</t>
  </si>
  <si>
    <t>GRN190026</t>
  </si>
  <si>
    <t>PO144044</t>
  </si>
  <si>
    <t>GRN189995</t>
  </si>
  <si>
    <t>PO144004</t>
  </si>
  <si>
    <t>GRN192217</t>
  </si>
  <si>
    <t>PO147114</t>
  </si>
  <si>
    <t>ALUMINIUM EXTRUSION M107 (J MOULDING) - 5M LONG</t>
  </si>
  <si>
    <t>GRN189992</t>
  </si>
  <si>
    <t>M20 DISHED WASHER</t>
  </si>
  <si>
    <t>GRN189954</t>
  </si>
  <si>
    <t>PO146955</t>
  </si>
  <si>
    <t>GRN194102</t>
  </si>
  <si>
    <t>GRN189863</t>
  </si>
  <si>
    <t>PO131767</t>
  </si>
  <si>
    <t>GRN189742</t>
  </si>
  <si>
    <t>PO142969</t>
  </si>
  <si>
    <t>GRN189737</t>
  </si>
  <si>
    <t>M20 SPHERICAL SEAT NUT</t>
  </si>
  <si>
    <t>GRN189732</t>
  </si>
  <si>
    <t>PO146882</t>
  </si>
  <si>
    <t>GRN189709</t>
  </si>
  <si>
    <t>PO142967</t>
  </si>
  <si>
    <t>GRN189590</t>
  </si>
  <si>
    <t>DOOR CAPPING DC2P17 - PAINTED (RAL 9003) X 3M LONG</t>
  </si>
  <si>
    <t>GRN189589</t>
  </si>
  <si>
    <t>GRN189588</t>
  </si>
  <si>
    <t>GRN189586</t>
  </si>
  <si>
    <t>255-1756-40</t>
  </si>
  <si>
    <t>GRN189472</t>
  </si>
  <si>
    <t>PO141162</t>
  </si>
  <si>
    <t>M60 BEAM STOP ASSEMBLY</t>
  </si>
  <si>
    <t>GRN189469</t>
  </si>
  <si>
    <t>PO144898</t>
  </si>
  <si>
    <t>GRN189443</t>
  </si>
  <si>
    <t>PO142024</t>
  </si>
  <si>
    <t>VERTICAL SAWTOOTH SPLINE</t>
  </si>
  <si>
    <t>GRN189432</t>
  </si>
  <si>
    <t>PO140323</t>
  </si>
  <si>
    <t>GRN189418</t>
  </si>
  <si>
    <t>GRN189387</t>
  </si>
  <si>
    <t>PO141795</t>
  </si>
  <si>
    <t>SHIELD DOOR LEFT HAND - SHIELD DOOR ASSEMBLY</t>
  </si>
  <si>
    <t>GRN189336</t>
  </si>
  <si>
    <t>PO140231</t>
  </si>
  <si>
    <t>RACK ACCESS COVER SHIELD</t>
  </si>
  <si>
    <t>GRN189335</t>
  </si>
  <si>
    <t>PO140242</t>
  </si>
  <si>
    <t>SR2 MOD2 STAINLESS STEEL SPUR RACK 1596 LG LH</t>
  </si>
  <si>
    <t>GRN189333</t>
  </si>
  <si>
    <t>PO140236</t>
  </si>
  <si>
    <t>GRN189243</t>
  </si>
  <si>
    <t>GRN189242</t>
  </si>
  <si>
    <t>LINAC HOUSING ENCLOSURE</t>
  </si>
  <si>
    <t>GRN189148</t>
  </si>
  <si>
    <t>WEATHER HOOD END - RIGHT HAND</t>
  </si>
  <si>
    <t>GRN189145</t>
  </si>
  <si>
    <t>GRN189040</t>
  </si>
  <si>
    <t>GRN189008</t>
  </si>
  <si>
    <t>PO140582</t>
  </si>
  <si>
    <t>PHOTOELECTRIC CELL BRACKET ASSEMBLY</t>
  </si>
  <si>
    <t>GRN188904</t>
  </si>
  <si>
    <t>PO143054</t>
  </si>
  <si>
    <t>DOOR RUNNER SUPPORT FRAME FOR SHIELDING DOORS - LH</t>
  </si>
  <si>
    <t>GRN188901</t>
  </si>
  <si>
    <t>HYDRAULIC CYLINDER ASSEMBLY 125-70-835</t>
  </si>
  <si>
    <t>GRN188858</t>
  </si>
  <si>
    <t>PO144106</t>
  </si>
  <si>
    <t>GRN188857</t>
  </si>
  <si>
    <t>VERTICAL DETECTOR BOX SUPPORT FRAME</t>
  </si>
  <si>
    <t>GRN188851</t>
  </si>
  <si>
    <t>LINAC ASSEMBLY</t>
  </si>
  <si>
    <t>GRN188850</t>
  </si>
  <si>
    <t>ANPR CAMERA SUPPORT PLATE</t>
  </si>
  <si>
    <t>GRN188821</t>
  </si>
  <si>
    <t>PO145504</t>
  </si>
  <si>
    <t>GRN188819</t>
  </si>
  <si>
    <t>PO143823</t>
  </si>
  <si>
    <t>HANGER FOR METAL DOORS MP-2000 HELAFORM 60040</t>
  </si>
  <si>
    <t>GRN188609</t>
  </si>
  <si>
    <t>GRN188608</t>
  </si>
  <si>
    <t>PO132124</t>
  </si>
  <si>
    <t>GRN188607</t>
  </si>
  <si>
    <t>PO132125</t>
  </si>
  <si>
    <t>GRN188540</t>
  </si>
  <si>
    <t>GRN188477</t>
  </si>
  <si>
    <t>PO135660</t>
  </si>
  <si>
    <t>HORIZONTAL BOOM ASSEMBLY (BOF)</t>
  </si>
  <si>
    <t>GRN188367</t>
  </si>
  <si>
    <t>PO141481</t>
  </si>
  <si>
    <t>CAMERA BRACKET</t>
  </si>
  <si>
    <t>GRN188253</t>
  </si>
  <si>
    <t>WINDING HANDLE EXTENSION SHAFT</t>
  </si>
  <si>
    <t>GRN188248</t>
  </si>
  <si>
    <t>RIGHT HAND PULL CORD BRACKET</t>
  </si>
  <si>
    <t>GRN188239</t>
  </si>
  <si>
    <t>WALL JOINT BRACKET SKL 2000 HELAFORM MODIFIED</t>
  </si>
  <si>
    <t>GRN188220</t>
  </si>
  <si>
    <t>DRIVE SHAFT</t>
  </si>
  <si>
    <t>GRN188204</t>
  </si>
  <si>
    <t>GRN191259</t>
  </si>
  <si>
    <t>PO147115</t>
  </si>
  <si>
    <t>LINAC TABLE ASSEMBLY (13 DEGREES)</t>
  </si>
  <si>
    <t>GRN188125</t>
  </si>
  <si>
    <t>PO137928</t>
  </si>
  <si>
    <t>GRN188123</t>
  </si>
  <si>
    <t>PO140682</t>
  </si>
  <si>
    <t>GRN187851</t>
  </si>
  <si>
    <t>VAREX LINAC TABLE ASSY (7.7 DEGREES)</t>
  </si>
  <si>
    <t>361-1005-1</t>
  </si>
  <si>
    <t>GRN187423</t>
  </si>
  <si>
    <t>PO141731</t>
  </si>
  <si>
    <t>HORIZONTAL DETECTOR BOX BOOM END PLATE</t>
  </si>
  <si>
    <t>GRN187221</t>
  </si>
  <si>
    <t>PO139414</t>
  </si>
  <si>
    <t>GRN187220</t>
  </si>
  <si>
    <t>PO140317</t>
  </si>
  <si>
    <t>GRN187219</t>
  </si>
  <si>
    <t>PO140316</t>
  </si>
  <si>
    <t>SOLE PLATE ASSEMBLY - A25</t>
  </si>
  <si>
    <t>GRN187218</t>
  </si>
  <si>
    <t>TUNNEL ASSEMBLY - RIGHT HAND SIDE</t>
  </si>
  <si>
    <t>GRN187217</t>
  </si>
  <si>
    <t>GRN187197</t>
  </si>
  <si>
    <t>PO144221</t>
  </si>
  <si>
    <t>GRN187164</t>
  </si>
  <si>
    <t>PO141761</t>
  </si>
  <si>
    <t>MODIFICATION OF 101012348 - BOTTOM GUIDE TRACK</t>
  </si>
  <si>
    <t>GRN187163</t>
  </si>
  <si>
    <t>VERTICAL BOOM ASSEMBLY</t>
  </si>
  <si>
    <t>GRN187162</t>
  </si>
  <si>
    <t>GRN187020</t>
  </si>
  <si>
    <t>PO140079</t>
  </si>
  <si>
    <t>GRN186844</t>
  </si>
  <si>
    <t>DRIVERLESS MARKER SUPPORT TUBE (BOF)E H HASSELL</t>
  </si>
  <si>
    <t>GRN186842</t>
  </si>
  <si>
    <t>PO143821</t>
  </si>
  <si>
    <t>FABRICATION - BUFFER END STOP</t>
  </si>
  <si>
    <t>350-1096-1</t>
  </si>
  <si>
    <t>GRN186841</t>
  </si>
  <si>
    <t>PO143824</t>
  </si>
  <si>
    <t>GRN186840</t>
  </si>
  <si>
    <t>DRIVERLESS MARKER SUPPORT TUBE (BOF)
E H HASSELL</t>
  </si>
  <si>
    <t>GRN186839</t>
  </si>
  <si>
    <t>PO140114</t>
  </si>
  <si>
    <t>GRN186834</t>
  </si>
  <si>
    <t>PO131804</t>
  </si>
  <si>
    <t>GRN186833</t>
  </si>
  <si>
    <t>PO143356</t>
  </si>
  <si>
    <t>GRN186831</t>
  </si>
  <si>
    <t>PO140171</t>
  </si>
  <si>
    <t>GRN186165</t>
  </si>
  <si>
    <t>PO131771</t>
  </si>
  <si>
    <t>GRN194006</t>
  </si>
  <si>
    <t>PO148256</t>
  </si>
  <si>
    <t>TOP EDGE FORM - SIDE PANELS</t>
  </si>
  <si>
    <t>GRN186082</t>
  </si>
  <si>
    <t>PO143285</t>
  </si>
  <si>
    <t>GRN186074</t>
  </si>
  <si>
    <t>PO138945</t>
  </si>
  <si>
    <t>GRN186072</t>
  </si>
  <si>
    <t>PO140315</t>
  </si>
  <si>
    <t>GRN186067</t>
  </si>
  <si>
    <t>GRN186061</t>
  </si>
  <si>
    <t>GRN185326</t>
  </si>
  <si>
    <t>PO140320</t>
  </si>
  <si>
    <t>DETECTOR BOX COVER - HORIZONTAL (M60)</t>
  </si>
  <si>
    <t>GRN185319</t>
  </si>
  <si>
    <t>PO142317</t>
  </si>
  <si>
    <t>GRN185302</t>
  </si>
  <si>
    <t>PO140312</t>
  </si>
  <si>
    <t>GRN185299</t>
  </si>
  <si>
    <t>PO140319</t>
  </si>
  <si>
    <t>GRN185184</t>
  </si>
  <si>
    <t>PO140069</t>
  </si>
  <si>
    <t>GRN185086</t>
  </si>
  <si>
    <t>PO131802</t>
  </si>
  <si>
    <t>GRN185085</t>
  </si>
  <si>
    <t>PO131801</t>
  </si>
  <si>
    <t>GRN184753</t>
  </si>
  <si>
    <t>PO132121</t>
  </si>
  <si>
    <t>GRN184592</t>
  </si>
  <si>
    <t>PO140068</t>
  </si>
  <si>
    <t>GRN184365</t>
  </si>
  <si>
    <t>PO141519</t>
  </si>
  <si>
    <t>GRN184363</t>
  </si>
  <si>
    <t>PO141128</t>
  </si>
  <si>
    <t>GRN183943</t>
  </si>
  <si>
    <t>PO131769</t>
  </si>
  <si>
    <t>GRN183816</t>
  </si>
  <si>
    <t>PO140067</t>
  </si>
  <si>
    <t>GRN193976</t>
  </si>
  <si>
    <t>PO146262</t>
  </si>
  <si>
    <t>GRN183629</t>
  </si>
  <si>
    <t>PO140084</t>
  </si>
  <si>
    <t>GRN183607</t>
  </si>
  <si>
    <t>PO139325</t>
  </si>
  <si>
    <t>GRN183606</t>
  </si>
  <si>
    <t>PO140311</t>
  </si>
  <si>
    <t>GRN183536</t>
  </si>
  <si>
    <t>PO132122</t>
  </si>
  <si>
    <t>GRN183531</t>
  </si>
  <si>
    <t>GRN183527</t>
  </si>
  <si>
    <t>GRN183124</t>
  </si>
  <si>
    <t>PO142781</t>
  </si>
  <si>
    <t>GRN183107</t>
  </si>
  <si>
    <t>PO135657</t>
  </si>
  <si>
    <t>GRN183106</t>
  </si>
  <si>
    <t>PO141250</t>
  </si>
  <si>
    <t>GRN183081</t>
  </si>
  <si>
    <t>PO139401</t>
  </si>
  <si>
    <t>GRN183019</t>
  </si>
  <si>
    <t>GRN182836</t>
  </si>
  <si>
    <t>PO140736</t>
  </si>
  <si>
    <t>GRN190655</t>
  </si>
  <si>
    <t>PO144263</t>
  </si>
  <si>
    <t>GRN182737</t>
  </si>
  <si>
    <t>GRN182691</t>
  </si>
  <si>
    <t>PO138943</t>
  </si>
  <si>
    <t>GRN182664</t>
  </si>
  <si>
    <t>PO131766</t>
  </si>
  <si>
    <t>GRN188025</t>
  </si>
  <si>
    <t>PO142706</t>
  </si>
  <si>
    <t>GRN182583</t>
  </si>
  <si>
    <t>GRN193954</t>
  </si>
  <si>
    <t>PO148348</t>
  </si>
  <si>
    <t>GRN180712</t>
  </si>
  <si>
    <t>PO142705</t>
  </si>
  <si>
    <t>CVI ANSI COPPER WIRE SETTING JIG  C/W TEST ASSY</t>
  </si>
  <si>
    <t>GRN182541</t>
  </si>
  <si>
    <t>PO137724</t>
  </si>
  <si>
    <t>GRN193951</t>
  </si>
  <si>
    <t>GRN182297</t>
  </si>
  <si>
    <t>PO140064</t>
  </si>
  <si>
    <t>OPERATOR'S CABIN FIRST FIX</t>
  </si>
  <si>
    <t>GRN182296</t>
  </si>
  <si>
    <t>PO140175</t>
  </si>
  <si>
    <t>GRN193942</t>
  </si>
  <si>
    <t>PO140482</t>
  </si>
  <si>
    <t>GRN182212</t>
  </si>
  <si>
    <t>GRN182210</t>
  </si>
  <si>
    <t>GRN182208</t>
  </si>
  <si>
    <t>PO139432</t>
  </si>
  <si>
    <t>GRN182175</t>
  </si>
  <si>
    <t>PO140310</t>
  </si>
  <si>
    <t>GRN182173</t>
  </si>
  <si>
    <t>GRN182171</t>
  </si>
  <si>
    <t>GRN182162</t>
  </si>
  <si>
    <t>AIR FILTER AC WASHABLE</t>
  </si>
  <si>
    <t>11540-0327</t>
  </si>
  <si>
    <t>GRN193931</t>
  </si>
  <si>
    <t>PO148002</t>
  </si>
  <si>
    <t>GRN182161</t>
  </si>
  <si>
    <t>GRN193929</t>
  </si>
  <si>
    <t>GRN182156</t>
  </si>
  <si>
    <t>PO140063</t>
  </si>
  <si>
    <t>GRN182154</t>
  </si>
  <si>
    <t>PO132460</t>
  </si>
  <si>
    <t>GRN182152</t>
  </si>
  <si>
    <t>G60HP VERTICAL BEAM STOP, SUB-ASSEMBLY</t>
  </si>
  <si>
    <t>GRN182134</t>
  </si>
  <si>
    <t>PO139416</t>
  </si>
  <si>
    <t>GRN182088</t>
  </si>
  <si>
    <t>PO133550</t>
  </si>
  <si>
    <t>GRN182057</t>
  </si>
  <si>
    <t>PO140496</t>
  </si>
  <si>
    <t>GRN182054</t>
  </si>
  <si>
    <t>PO135846</t>
  </si>
  <si>
    <t>GRN181621</t>
  </si>
  <si>
    <t>GRN181620</t>
  </si>
  <si>
    <t>PO140544</t>
  </si>
  <si>
    <t>GRN181618</t>
  </si>
  <si>
    <t>PO142890</t>
  </si>
  <si>
    <t>GRN181617</t>
  </si>
  <si>
    <t>PO142885</t>
  </si>
  <si>
    <t>GRN181616</t>
  </si>
  <si>
    <t>GRN181615</t>
  </si>
  <si>
    <t>PO142622</t>
  </si>
  <si>
    <t>GRN181527</t>
  </si>
  <si>
    <t>SD CARD PROGRAMMED HBX</t>
  </si>
  <si>
    <t>333-1109-1</t>
  </si>
  <si>
    <t>GRN193914</t>
  </si>
  <si>
    <t>PO144813</t>
  </si>
  <si>
    <t>REAR LIGHT SUPPORT FRAME METALWORK ASSEMBLY</t>
  </si>
  <si>
    <t>GRN181505</t>
  </si>
  <si>
    <t>PO140062</t>
  </si>
  <si>
    <t>GRN181476</t>
  </si>
  <si>
    <t>PO140082</t>
  </si>
  <si>
    <t>GRN181475</t>
  </si>
  <si>
    <t>PO140083</t>
  </si>
  <si>
    <t>GRN181450</t>
  </si>
  <si>
    <t>PO139415</t>
  </si>
  <si>
    <t>GRN181364</t>
  </si>
  <si>
    <t>GRN181363</t>
  </si>
  <si>
    <t>PO140309</t>
  </si>
  <si>
    <t>GRN181300</t>
  </si>
  <si>
    <t>PO138940</t>
  </si>
  <si>
    <t>GRN181279</t>
  </si>
  <si>
    <t>GRN181278</t>
  </si>
  <si>
    <t>PO140174</t>
  </si>
  <si>
    <t>GRN180931</t>
  </si>
  <si>
    <t>GRN180537</t>
  </si>
  <si>
    <t>PO140074</t>
  </si>
  <si>
    <t>GRN180454</t>
  </si>
  <si>
    <t>PO140431</t>
  </si>
  <si>
    <t>GRN180443</t>
  </si>
  <si>
    <t>PO136156</t>
  </si>
  <si>
    <t>GRN180348</t>
  </si>
  <si>
    <t>PO140173</t>
  </si>
  <si>
    <t>152 STROKE CYLINDER BRACKET - AXLE LOCKS</t>
  </si>
  <si>
    <t>GRN180282</t>
  </si>
  <si>
    <t>PO141371</t>
  </si>
  <si>
    <t>GRN180255</t>
  </si>
  <si>
    <t>PO141161</t>
  </si>
  <si>
    <t>GRN180252</t>
  </si>
  <si>
    <t>PO140176</t>
  </si>
  <si>
    <t>GRN180251</t>
  </si>
  <si>
    <t>PO139410</t>
  </si>
  <si>
    <t>HYDRAULIC CYLINDER 40-25-50</t>
  </si>
  <si>
    <t>GRN180215</t>
  </si>
  <si>
    <t>PO141618</t>
  </si>
  <si>
    <t>GRN180212</t>
  </si>
  <si>
    <t>PO136157</t>
  </si>
  <si>
    <t>GRN180202</t>
  </si>
  <si>
    <t>GRN180179</t>
  </si>
  <si>
    <t>GRN180178</t>
  </si>
  <si>
    <t>GRN193883</t>
  </si>
  <si>
    <t>GRN180177</t>
  </si>
  <si>
    <t>CYLINDER LOCK 40-25-40</t>
  </si>
  <si>
    <t>GRN180176</t>
  </si>
  <si>
    <t>PO141501</t>
  </si>
  <si>
    <t>GRN180087</t>
  </si>
  <si>
    <t>GRN179579</t>
  </si>
  <si>
    <t>PO136490</t>
  </si>
  <si>
    <t>GRN179427</t>
  </si>
  <si>
    <t>PO140061</t>
  </si>
  <si>
    <t>GRN179425</t>
  </si>
  <si>
    <t>PO140172</t>
  </si>
  <si>
    <t>GRN179420</t>
  </si>
  <si>
    <t>GRN179395</t>
  </si>
  <si>
    <t>PO142193</t>
  </si>
  <si>
    <t>GRN179366</t>
  </si>
  <si>
    <t>PO140081</t>
  </si>
  <si>
    <t>GRN179364</t>
  </si>
  <si>
    <t>PO139435</t>
  </si>
  <si>
    <t>GRN179288</t>
  </si>
  <si>
    <t>PO132123</t>
  </si>
  <si>
    <t>GRN179212</t>
  </si>
  <si>
    <t>PO137945</t>
  </si>
  <si>
    <t>GRN179210</t>
  </si>
  <si>
    <t>GREY, RED STEEL TWINSPAN SHELVING SYSTEM, 900MM X</t>
  </si>
  <si>
    <t>11701-3335</t>
  </si>
  <si>
    <t>GRN193859</t>
  </si>
  <si>
    <t>AIR HOSE BLUE PE 6mm x 50M REEL  (PEN Series)</t>
  </si>
  <si>
    <t>GRN193858</t>
  </si>
  <si>
    <t>GRN179209</t>
  </si>
  <si>
    <t>PO139591</t>
  </si>
  <si>
    <t>DETECTOR BOX COVER - GANTRY/PORTAL</t>
  </si>
  <si>
    <t>GRN179094</t>
  </si>
  <si>
    <t>SHOT BOLT ASSEMBLY (BOOM) - HORIZONTAL ALIGNMENT</t>
  </si>
  <si>
    <t>GRN179048</t>
  </si>
  <si>
    <t>PO140129</t>
  </si>
  <si>
    <t>GRN179039</t>
  </si>
  <si>
    <t>GRN179021</t>
  </si>
  <si>
    <t>GRN179009</t>
  </si>
  <si>
    <t>PO131800</t>
  </si>
  <si>
    <t>GRN179007</t>
  </si>
  <si>
    <t>PO131798</t>
  </si>
  <si>
    <t>GRN193849</t>
  </si>
  <si>
    <t>PO145877</t>
  </si>
  <si>
    <t>GRN193848</t>
  </si>
  <si>
    <t>GRN178814</t>
  </si>
  <si>
    <t>GRN178813</t>
  </si>
  <si>
    <t>GRN178786</t>
  </si>
  <si>
    <t>PO137730</t>
  </si>
  <si>
    <t>GRN178785</t>
  </si>
  <si>
    <t>PO135745</t>
  </si>
  <si>
    <t>GRN193841</t>
  </si>
  <si>
    <t>PO146250</t>
  </si>
  <si>
    <t>GRN195206</t>
  </si>
  <si>
    <t>PO145100</t>
  </si>
  <si>
    <t>CW12 1DT</t>
  </si>
  <si>
    <t>DOOR CLOSER</t>
  </si>
  <si>
    <t>GRN190090</t>
  </si>
  <si>
    <t>PO145726</t>
  </si>
  <si>
    <t>DOORS 4 SECURITY</t>
  </si>
  <si>
    <t>S024892</t>
  </si>
  <si>
    <t>HEAVY DUTY PERSONNEL DOOR  800 X 940 X 2075</t>
  </si>
  <si>
    <t>GRN189951</t>
  </si>
  <si>
    <t>PO145690</t>
  </si>
  <si>
    <t>GRN189584</t>
  </si>
  <si>
    <t>PO145691</t>
  </si>
  <si>
    <t>GRN188154</t>
  </si>
  <si>
    <t>PO145727</t>
  </si>
  <si>
    <t>FIBRE JUNCTION BOX - M60</t>
  </si>
  <si>
    <t>356-1161-1</t>
  </si>
  <si>
    <t>GRN193834</t>
  </si>
  <si>
    <t>GRN193833</t>
  </si>
  <si>
    <t>PO139310</t>
  </si>
  <si>
    <t>GRN193832</t>
  </si>
  <si>
    <t>PO139937</t>
  </si>
  <si>
    <t>GRN180709</t>
  </si>
  <si>
    <t>GRN180708</t>
  </si>
  <si>
    <t>GRN179412</t>
  </si>
  <si>
    <t>PO141643</t>
  </si>
  <si>
    <t>GRN179092</t>
  </si>
  <si>
    <t>PO142109</t>
  </si>
  <si>
    <t>P60DV - UPPER PORTAL PANEL</t>
  </si>
  <si>
    <t>361-1116-1</t>
  </si>
  <si>
    <t>GRN193821</t>
  </si>
  <si>
    <t>GRN193820</t>
  </si>
  <si>
    <t>GRN193819</t>
  </si>
  <si>
    <t>GRN188016</t>
  </si>
  <si>
    <t>PO145724</t>
  </si>
  <si>
    <t>GRN193817</t>
  </si>
  <si>
    <t>PO145583</t>
  </si>
  <si>
    <t>GRN188015</t>
  </si>
  <si>
    <t>PO145512</t>
  </si>
  <si>
    <t>GRN188013</t>
  </si>
  <si>
    <t>PO145515</t>
  </si>
  <si>
    <t>GRN186765</t>
  </si>
  <si>
    <t>PO139987</t>
  </si>
  <si>
    <t>GRN186356</t>
  </si>
  <si>
    <t>PO141185</t>
  </si>
  <si>
    <t>GRN185348</t>
  </si>
  <si>
    <t>DOOR HEAVY DUTY PERSONNEL</t>
  </si>
  <si>
    <t>GRN185346</t>
  </si>
  <si>
    <t>GRN183190</t>
  </si>
  <si>
    <t>GRN181699</t>
  </si>
  <si>
    <t>GRN193805</t>
  </si>
  <si>
    <t>Blandford Forum DT11 9LS</t>
  </si>
  <si>
    <t>FRESHJET 3000 ROOF AIR CONDITIONER DOMETIC FJ3000</t>
  </si>
  <si>
    <t>GRN203775</t>
  </si>
  <si>
    <t>PO143751</t>
  </si>
  <si>
    <t>DOMETIC UK LTD</t>
  </si>
  <si>
    <t>S024437</t>
  </si>
  <si>
    <t>GRN193799</t>
  </si>
  <si>
    <t>M60 IRAQ OFFBOARD PANEL</t>
  </si>
  <si>
    <t>356-1110-1</t>
  </si>
  <si>
    <t>GRN193798</t>
  </si>
  <si>
    <t>PO145862</t>
  </si>
  <si>
    <t>EXTENSION DUCT SECTION (10 mm) DOMETIC 4450017931</t>
  </si>
  <si>
    <t>GRN203392</t>
  </si>
  <si>
    <t>PO151356</t>
  </si>
  <si>
    <t>GRN202719</t>
  </si>
  <si>
    <t>PO151180</t>
  </si>
  <si>
    <t>GRN201959</t>
  </si>
  <si>
    <t>GRN201755</t>
  </si>
  <si>
    <t>GRN201714</t>
  </si>
  <si>
    <t>PO150369</t>
  </si>
  <si>
    <t>GRN193785</t>
  </si>
  <si>
    <t>PO146242</t>
  </si>
  <si>
    <t>TURNTABLE BASE ASSEMBLY - METALWORK</t>
  </si>
  <si>
    <t>GRN194210</t>
  </si>
  <si>
    <t>PO139439</t>
  </si>
  <si>
    <t>GRN201288</t>
  </si>
  <si>
    <t>PO150462</t>
  </si>
  <si>
    <t>GRN200305</t>
  </si>
  <si>
    <t>PO150117</t>
  </si>
  <si>
    <t>GRN200090</t>
  </si>
  <si>
    <t>GRN197002</t>
  </si>
  <si>
    <t>GRN192595</t>
  </si>
  <si>
    <t>FRESHJET 3000 ROOF AIR CONDITIONER</t>
  </si>
  <si>
    <t>GRN184681</t>
  </si>
  <si>
    <t>PO140395</t>
  </si>
  <si>
    <t>GRN184614</t>
  </si>
  <si>
    <t>PO138670</t>
  </si>
  <si>
    <t>Admin fee</t>
  </si>
  <si>
    <t>GRN183237</t>
  </si>
  <si>
    <t>GRN182397</t>
  </si>
  <si>
    <t>GRN181064</t>
  </si>
  <si>
    <t>GRN180501</t>
  </si>
  <si>
    <t>GRN179584</t>
  </si>
  <si>
    <t>87727 Babenhausen</t>
  </si>
  <si>
    <t>PORTABLE SF6 SERVICE UNIT 110V IN TRANSPORT CASE</t>
  </si>
  <si>
    <t>GRN180213</t>
  </si>
  <si>
    <t>PO136653</t>
  </si>
  <si>
    <t>DILO ARMATUREN UND ANGLAGEN GMBH</t>
  </si>
  <si>
    <t>S026293</t>
  </si>
  <si>
    <t>GRN193719</t>
  </si>
  <si>
    <t>Bracknell RG12 1RW</t>
  </si>
  <si>
    <t>DELL 55 4K CONFERENCE ROOM MONITOR | P5524Q - 138.</t>
  </si>
  <si>
    <t>GRN205035</t>
  </si>
  <si>
    <t>PO149812</t>
  </si>
  <si>
    <t>DELL COMPUTER CORPORATION</t>
  </si>
  <si>
    <t>S000127</t>
  </si>
  <si>
    <t>GRN193711</t>
  </si>
  <si>
    <t>DELL ULTRASHARP 43 4K USB-C HUB MONITOR-U4323QE -1</t>
  </si>
  <si>
    <t>GRN205030</t>
  </si>
  <si>
    <t>PO149180</t>
  </si>
  <si>
    <t>DELL 24 MONITOR - P2423 - 61CM (24")</t>
  </si>
  <si>
    <t>GRN204996</t>
  </si>
  <si>
    <t>PO149270</t>
  </si>
  <si>
    <t>POWER EDGE T440 SERVER WITH 16GB RDDIM</t>
  </si>
  <si>
    <t>GRN204989</t>
  </si>
  <si>
    <t>PO149083</t>
  </si>
  <si>
    <t>DELL PRECISION 5820 XL TOWER XCTO BASE (210-ANJM)</t>
  </si>
  <si>
    <t>GRN204983</t>
  </si>
  <si>
    <t>PO151729</t>
  </si>
  <si>
    <t>GRN204431</t>
  </si>
  <si>
    <t>PO148960</t>
  </si>
  <si>
    <t>GRN204430</t>
  </si>
  <si>
    <t>PO148893</t>
  </si>
  <si>
    <t>GRN204429</t>
  </si>
  <si>
    <t>PO148718</t>
  </si>
  <si>
    <t>SRVR POWEREDGE R740 2U 2.4 GHZ 32GB RAM 256GB SSD</t>
  </si>
  <si>
    <t>11700-5464</t>
  </si>
  <si>
    <t>GRN204150</t>
  </si>
  <si>
    <t>GRN204145</t>
  </si>
  <si>
    <t>PO145928</t>
  </si>
  <si>
    <t>KEYBOARD IN ARABIC LANGUAGE</t>
  </si>
  <si>
    <t>GRN203745</t>
  </si>
  <si>
    <t>PO149723</t>
  </si>
  <si>
    <t>Windowns s Server 2022 Standard</t>
  </si>
  <si>
    <t>GRN203744</t>
  </si>
  <si>
    <t>PO143677</t>
  </si>
  <si>
    <t>DELL XE4 - SFF - 2TB ADDED HDD - CCTV PC</t>
  </si>
  <si>
    <t>GRN203692</t>
  </si>
  <si>
    <t>PO143686</t>
  </si>
  <si>
    <t>GRN203594</t>
  </si>
  <si>
    <t>DELL 43 ULTRA HD 4K MULTI-CLIENT MONITOR DELL U432</t>
  </si>
  <si>
    <t>GRN203593</t>
  </si>
  <si>
    <t>GRN203592</t>
  </si>
  <si>
    <t>DELL XE4 SFF DESKTOP PC - 512GB SSD</t>
  </si>
  <si>
    <t>GRN203425</t>
  </si>
  <si>
    <t>PO149543</t>
  </si>
  <si>
    <t>PRECISION XCTO 7920 BASE DELL.210-AMRM</t>
  </si>
  <si>
    <t>GRN203424</t>
  </si>
  <si>
    <t>PO149840</t>
  </si>
  <si>
    <t>GRN203417</t>
  </si>
  <si>
    <t>PO149912</t>
  </si>
  <si>
    <t>GRN203407</t>
  </si>
  <si>
    <t>KEYBOARD IN FRENCH LANGUAGE</t>
  </si>
  <si>
    <t>GRN203316</t>
  </si>
  <si>
    <t>PO151440</t>
  </si>
  <si>
    <t>GRN203111</t>
  </si>
  <si>
    <t>PO149828</t>
  </si>
  <si>
    <t>CHIEF LARGE FUSION FIXED WALL DISPLAY MOUNT FOR 55</t>
  </si>
  <si>
    <t>11701-3646</t>
  </si>
  <si>
    <t>GRN202821</t>
  </si>
  <si>
    <t>PO149662</t>
  </si>
  <si>
    <t>GRN202451</t>
  </si>
  <si>
    <t>SI# BKF40S PRECISION 7920 RACK XCTO BASE</t>
  </si>
  <si>
    <t>11701-1917</t>
  </si>
  <si>
    <t>GRN202433</t>
  </si>
  <si>
    <t>GRN202423</t>
  </si>
  <si>
    <t>GRN202341</t>
  </si>
  <si>
    <t>GRN193766</t>
  </si>
  <si>
    <t>DELL XE4 TOWER DESKTOP PC</t>
  </si>
  <si>
    <t>11701-2386</t>
  </si>
  <si>
    <t>GRN202252</t>
  </si>
  <si>
    <t>DELL SLIM DW316 - DVD±RW (±R DL) / DVD-RAM DRIVE -</t>
  </si>
  <si>
    <t>GRN201995</t>
  </si>
  <si>
    <t>GRN201935</t>
  </si>
  <si>
    <t>19" MONITOR P1917S - BLACK</t>
  </si>
  <si>
    <t>GRN201737</t>
  </si>
  <si>
    <t>PO147709</t>
  </si>
  <si>
    <t>GRN201643</t>
  </si>
  <si>
    <t>GRN201642</t>
  </si>
  <si>
    <t>PO150291</t>
  </si>
  <si>
    <t>GRN201343</t>
  </si>
  <si>
    <t>DELL PRECISION 5820 XL TOWER XCTO BASE DELL 210-AN</t>
  </si>
  <si>
    <t>GRN201304</t>
  </si>
  <si>
    <t>GRN201303</t>
  </si>
  <si>
    <t>GRN201296</t>
  </si>
  <si>
    <t>REGULATOR GAS 4-50 PSIG</t>
  </si>
  <si>
    <t>GRN185706</t>
  </si>
  <si>
    <t>PO144766</t>
  </si>
  <si>
    <t>GRN201146</t>
  </si>
  <si>
    <t>GRN201145</t>
  </si>
  <si>
    <t>PO150457</t>
  </si>
  <si>
    <t>GRN201140</t>
  </si>
  <si>
    <t>GRN200901</t>
  </si>
  <si>
    <t>DELL PRECISION RACK 7920 XCTO BASE</t>
  </si>
  <si>
    <t>GRN200810</t>
  </si>
  <si>
    <t>PO150287</t>
  </si>
  <si>
    <t>DELL R740XL - 24TB INTEGRATION AGGREGATION SERVER</t>
  </si>
  <si>
    <t>11701-3726</t>
  </si>
  <si>
    <t>GRN200801</t>
  </si>
  <si>
    <t>PO150169</t>
  </si>
  <si>
    <t>GRN200778</t>
  </si>
  <si>
    <t>GRN200717</t>
  </si>
  <si>
    <t>GRN200589</t>
  </si>
  <si>
    <t>GRN200389</t>
  </si>
  <si>
    <t>PO150126</t>
  </si>
  <si>
    <t>GRN200262</t>
  </si>
  <si>
    <t>PO147255</t>
  </si>
  <si>
    <t>MONITOR 24" 1080P HDMI DISPLAYPORT VGA</t>
  </si>
  <si>
    <t>11700-7024</t>
  </si>
  <si>
    <t>GRN200177</t>
  </si>
  <si>
    <t>GRN199843</t>
  </si>
  <si>
    <t>GRN199717</t>
  </si>
  <si>
    <t>GRN199698</t>
  </si>
  <si>
    <t>GRN199644</t>
  </si>
  <si>
    <t>PO147379</t>
  </si>
  <si>
    <t>GRN199522</t>
  </si>
  <si>
    <t>PO147934</t>
  </si>
  <si>
    <t>GRN199331</t>
  </si>
  <si>
    <t>PO147310</t>
  </si>
  <si>
    <t>GRN198990</t>
  </si>
  <si>
    <t>GRN198874</t>
  </si>
  <si>
    <t>GRN198456</t>
  </si>
  <si>
    <t>PO149711</t>
  </si>
  <si>
    <t>GRN198038</t>
  </si>
  <si>
    <t>PO147493</t>
  </si>
  <si>
    <t>GRN198034</t>
  </si>
  <si>
    <t>GRN198018</t>
  </si>
  <si>
    <t>GRN198017</t>
  </si>
  <si>
    <t>GRN197665</t>
  </si>
  <si>
    <t>PO144542</t>
  </si>
  <si>
    <t>freight inwards (Accidental Damage Protection)</t>
  </si>
  <si>
    <t>GRN197557</t>
  </si>
  <si>
    <t>PO148637</t>
  </si>
  <si>
    <t>GRN197457</t>
  </si>
  <si>
    <t>COMPUTER RACK MOUNT 1.9GHZ 32GB RTX6000 WITH READY</t>
  </si>
  <si>
    <t>GRN197456</t>
  </si>
  <si>
    <t>GRN197452</t>
  </si>
  <si>
    <t>GRN197085</t>
  </si>
  <si>
    <t>GRN193549</t>
  </si>
  <si>
    <t>PO145200</t>
  </si>
  <si>
    <t>GRN197026</t>
  </si>
  <si>
    <t>DELL 55 4K MONITOR - P5524Q</t>
  </si>
  <si>
    <t>GRN196901</t>
  </si>
  <si>
    <t>PO148537</t>
  </si>
  <si>
    <t>COMPUTER RACK MOUNT 1.9GHZ 32GB RTX6000</t>
  </si>
  <si>
    <t>GRN196800</t>
  </si>
  <si>
    <t>REGULATOR &amp; GAUGE</t>
  </si>
  <si>
    <t>GRN181829</t>
  </si>
  <si>
    <t>PO143773</t>
  </si>
  <si>
    <t>GRN196606</t>
  </si>
  <si>
    <t>PO149139</t>
  </si>
  <si>
    <t>GRN196527</t>
  </si>
  <si>
    <t>GRN196508</t>
  </si>
  <si>
    <t>GRN196507</t>
  </si>
  <si>
    <t>GRN196372</t>
  </si>
  <si>
    <t>GRN196358</t>
  </si>
  <si>
    <t>DELL 24 MONITOR  E2423H</t>
  </si>
  <si>
    <t>GRN196350</t>
  </si>
  <si>
    <t>PO148244</t>
  </si>
  <si>
    <t>GRN193519</t>
  </si>
  <si>
    <t>GRN196344</t>
  </si>
  <si>
    <t>DELL 75" 4K INTERACTIVE TOUCH  MONITOR: C7520QT</t>
  </si>
  <si>
    <t>GRN196282</t>
  </si>
  <si>
    <t>PO148403</t>
  </si>
  <si>
    <t>GRN196066</t>
  </si>
  <si>
    <t>GRN195587</t>
  </si>
  <si>
    <t>PO147548</t>
  </si>
  <si>
    <t>MONITOR 34 INCH CURVED WQHD 3440X1440</t>
  </si>
  <si>
    <t>11700-6161</t>
  </si>
  <si>
    <t>GRN195459</t>
  </si>
  <si>
    <t>GRN195458</t>
  </si>
  <si>
    <t>PO145551</t>
  </si>
  <si>
    <t>GRN195380</t>
  </si>
  <si>
    <t>GRN195379</t>
  </si>
  <si>
    <t>POWEREDGE R760 SERVER FOR QATAR</t>
  </si>
  <si>
    <t>11701-3452</t>
  </si>
  <si>
    <t>GRN195328</t>
  </si>
  <si>
    <t>PO148552</t>
  </si>
  <si>
    <t>GRN195327</t>
  </si>
  <si>
    <t>GRN195261</t>
  </si>
  <si>
    <t>GRN195083</t>
  </si>
  <si>
    <t>GRN193478</t>
  </si>
  <si>
    <t>DELL 22 MONITOR – P2222H - 54.6CM (21.5")</t>
  </si>
  <si>
    <t>GRN195068</t>
  </si>
  <si>
    <t>PO148596</t>
  </si>
  <si>
    <t>GRN194670</t>
  </si>
  <si>
    <t>GRN194616</t>
  </si>
  <si>
    <t>GRN194445</t>
  </si>
  <si>
    <t>PO145369</t>
  </si>
  <si>
    <t>GRN194439</t>
  </si>
  <si>
    <t>PO147997</t>
  </si>
  <si>
    <t>GRN194164</t>
  </si>
  <si>
    <t>GRN194150</t>
  </si>
  <si>
    <t>PO148323</t>
  </si>
  <si>
    <t>GRN194149</t>
  </si>
  <si>
    <t>GRN193463</t>
  </si>
  <si>
    <t>PO138936</t>
  </si>
  <si>
    <t>GRN193462</t>
  </si>
  <si>
    <t>GRN193460</t>
  </si>
  <si>
    <t>PO141211</t>
  </si>
  <si>
    <t>GRN194137</t>
  </si>
  <si>
    <t>GRN194112</t>
  </si>
  <si>
    <t>GRN193456</t>
  </si>
  <si>
    <t>PO144845</t>
  </si>
  <si>
    <t>DELL USB SLIM DVD +/- RW DRIVE DW316</t>
  </si>
  <si>
    <t>GRN194058</t>
  </si>
  <si>
    <t>GRN193864</t>
  </si>
  <si>
    <t>GRN193449</t>
  </si>
  <si>
    <t>GRN193801</t>
  </si>
  <si>
    <t>GRN193344</t>
  </si>
  <si>
    <t>GRN193660</t>
  </si>
  <si>
    <t>PO145097</t>
  </si>
  <si>
    <t>GRN193309</t>
  </si>
  <si>
    <t>GRN193250</t>
  </si>
  <si>
    <t>KEYBOARD IN ARABIC LANGUAGE-KB216</t>
  </si>
  <si>
    <t>GRN193042</t>
  </si>
  <si>
    <t>GRN193039</t>
  </si>
  <si>
    <t>GRN193020</t>
  </si>
  <si>
    <t>PO147669</t>
  </si>
  <si>
    <t>GRN193019</t>
  </si>
  <si>
    <t>PO144857</t>
  </si>
  <si>
    <t>GRN193427</t>
  </si>
  <si>
    <t>T440 SERVER - 32GB RAM - 20TB HDD - WINDOWS SERVER</t>
  </si>
  <si>
    <t>11701-3334</t>
  </si>
  <si>
    <t>GRN192760</t>
  </si>
  <si>
    <t>PO147718</t>
  </si>
  <si>
    <t>GRN193425</t>
  </si>
  <si>
    <t>PO146408</t>
  </si>
  <si>
    <t>DELL LATITUDE 7330 RUGGED CTO</t>
  </si>
  <si>
    <t>11701-2928</t>
  </si>
  <si>
    <t>GRN192526</t>
  </si>
  <si>
    <t>PO147109</t>
  </si>
  <si>
    <t>GRN192496</t>
  </si>
  <si>
    <t>GRN192462</t>
  </si>
  <si>
    <t>PO146413</t>
  </si>
  <si>
    <t>GRN192369</t>
  </si>
  <si>
    <t>PO144472</t>
  </si>
  <si>
    <t>GRN192342</t>
  </si>
  <si>
    <t>GRN192142</t>
  </si>
  <si>
    <t>GRN191981</t>
  </si>
  <si>
    <t>PO147377</t>
  </si>
  <si>
    <t>GRN193388</t>
  </si>
  <si>
    <t>ASSY SYSTEM CONTROLLER CSC-PIOM</t>
  </si>
  <si>
    <t>315-0608-1</t>
  </si>
  <si>
    <t>GRN193387</t>
  </si>
  <si>
    <t>GRN193386</t>
  </si>
  <si>
    <t>FILTER AIR 24X24 DURAMAX65 DM-601</t>
  </si>
  <si>
    <t>11540-0459</t>
  </si>
  <si>
    <t>GRN193382</t>
  </si>
  <si>
    <t>PO147625</t>
  </si>
  <si>
    <t>GRN193376</t>
  </si>
  <si>
    <t>GRN193375</t>
  </si>
  <si>
    <t>GRN191900</t>
  </si>
  <si>
    <t>GRN193373</t>
  </si>
  <si>
    <t>ASSEMBLY HOOP PCB CHASSIS</t>
  </si>
  <si>
    <t>280-0647-1</t>
  </si>
  <si>
    <t>GRN193372</t>
  </si>
  <si>
    <t>PO138604</t>
  </si>
  <si>
    <t>VALVE HOT GAS BYPASS, 7/8TH ODF</t>
  </si>
  <si>
    <t>11701-0042</t>
  </si>
  <si>
    <t>GRN193371</t>
  </si>
  <si>
    <t>GRN193370</t>
  </si>
  <si>
    <t>GRN193369</t>
  </si>
  <si>
    <t>GRN193368</t>
  </si>
  <si>
    <t>GRN193367</t>
  </si>
  <si>
    <t>GRN191897</t>
  </si>
  <si>
    <t>GRN191799</t>
  </si>
  <si>
    <t>GRN193363</t>
  </si>
  <si>
    <t>GRN191501</t>
  </si>
  <si>
    <t>GRN191295</t>
  </si>
  <si>
    <t>PO146549</t>
  </si>
  <si>
    <t>GRN191292</t>
  </si>
  <si>
    <t>PO143329</t>
  </si>
  <si>
    <t>GRN191240</t>
  </si>
  <si>
    <t>GRN191180</t>
  </si>
  <si>
    <t>PO142072</t>
  </si>
  <si>
    <t>GRN193357</t>
  </si>
  <si>
    <t>GRN193356</t>
  </si>
  <si>
    <t>GRN191045</t>
  </si>
  <si>
    <t>GRN191039</t>
  </si>
  <si>
    <t>GRN191035</t>
  </si>
  <si>
    <t>GRN190974</t>
  </si>
  <si>
    <t>PRECISION XCTO 7920 BASE</t>
  </si>
  <si>
    <t>GRN190508</t>
  </si>
  <si>
    <t>PO142057</t>
  </si>
  <si>
    <t>GRN190337</t>
  </si>
  <si>
    <t>DELL 24" P2421 MONITOR BLACK</t>
  </si>
  <si>
    <t>GRN190336</t>
  </si>
  <si>
    <t>GRN190275</t>
  </si>
  <si>
    <t>DELL MEMORY UPGRADE - 16GB - 2RX8 DDR4 RDIMM 2933M</t>
  </si>
  <si>
    <t>11701-3106</t>
  </si>
  <si>
    <t>GRN190223</t>
  </si>
  <si>
    <t>PO146959</t>
  </si>
  <si>
    <t>VMWARE VSPHERE ESSENTIAL PLUS DELL.210-AIKY (10595</t>
  </si>
  <si>
    <t>GRN189981</t>
  </si>
  <si>
    <t>PO146025</t>
  </si>
  <si>
    <t>GRN189938</t>
  </si>
  <si>
    <t>PO146766</t>
  </si>
  <si>
    <t>GRN189934</t>
  </si>
  <si>
    <t>PO145740</t>
  </si>
  <si>
    <t>GRN189925</t>
  </si>
  <si>
    <t>GRN189830</t>
  </si>
  <si>
    <t>PO141859</t>
  </si>
  <si>
    <t>GRN189820</t>
  </si>
  <si>
    <t>PO144683</t>
  </si>
  <si>
    <t>M12 CABLE GLAND WITH LOCKNUT NYLON IP68</t>
  </si>
  <si>
    <t>GRN193317</t>
  </si>
  <si>
    <t>PO148127</t>
  </si>
  <si>
    <t>Dell 22 Monitor – P2222H - 54.6cm (21.5")</t>
  </si>
  <si>
    <t>GRN189675</t>
  </si>
  <si>
    <t>PO142320</t>
  </si>
  <si>
    <t>GRN193314</t>
  </si>
  <si>
    <t>GRN189478</t>
  </si>
  <si>
    <t>PO146123</t>
  </si>
  <si>
    <t>GRN193311</t>
  </si>
  <si>
    <t>PO147674</t>
  </si>
  <si>
    <t>MONITOR 24IN 1080P HDMI DP DP (MST OUT)</t>
  </si>
  <si>
    <t>11700-8986</t>
  </si>
  <si>
    <t>GRN189409</t>
  </si>
  <si>
    <t>PO145812</t>
  </si>
  <si>
    <t>GRN189316</t>
  </si>
  <si>
    <t>GRN189315</t>
  </si>
  <si>
    <t>GRN189174</t>
  </si>
  <si>
    <t>GENERATOR FILTER FUEL DIESEL</t>
  </si>
  <si>
    <t>11550-0436</t>
  </si>
  <si>
    <t>GRN193303</t>
  </si>
  <si>
    <t>PO146760</t>
  </si>
  <si>
    <t>GRN193442</t>
  </si>
  <si>
    <t>PO145096</t>
  </si>
  <si>
    <t>GRN193298</t>
  </si>
  <si>
    <t>SFW WINDOWS SERVER STD EMBEDDED 2019 ESD OLC 5 CAL</t>
  </si>
  <si>
    <t>11700-7992</t>
  </si>
  <si>
    <t>GRN189142</t>
  </si>
  <si>
    <t>PO146324</t>
  </si>
  <si>
    <t>GRN189127</t>
  </si>
  <si>
    <t>PO146383</t>
  </si>
  <si>
    <t>GRN189087</t>
  </si>
  <si>
    <t>DELL PRO STEREO SOUNDBAR BLACK 5W</t>
  </si>
  <si>
    <t>GRN189020</t>
  </si>
  <si>
    <t>GRN188828</t>
  </si>
  <si>
    <t>GRN193289</t>
  </si>
  <si>
    <t>GRN188818</t>
  </si>
  <si>
    <t>GRN188814</t>
  </si>
  <si>
    <t>PO144302</t>
  </si>
  <si>
    <t>GRN193286</t>
  </si>
  <si>
    <t>GRN188673</t>
  </si>
  <si>
    <t>PO143328</t>
  </si>
  <si>
    <t>GRN188611</t>
  </si>
  <si>
    <t>GRN188474</t>
  </si>
  <si>
    <t>PO143810</t>
  </si>
  <si>
    <t>GRN188472</t>
  </si>
  <si>
    <t>GRN193281</t>
  </si>
  <si>
    <t>GRN188426</t>
  </si>
  <si>
    <t>PO145952</t>
  </si>
  <si>
    <t>GRN193279</t>
  </si>
  <si>
    <t>GRN193278</t>
  </si>
  <si>
    <t>GRN188425</t>
  </si>
  <si>
    <t>GRN193276</t>
  </si>
  <si>
    <t>GRN193275</t>
  </si>
  <si>
    <t>GRN193274</t>
  </si>
  <si>
    <t>GRN188309</t>
  </si>
  <si>
    <t>PRECISION 3660 TOWER CTO BASE</t>
  </si>
  <si>
    <t>GRN188303</t>
  </si>
  <si>
    <t>GRN188301</t>
  </si>
  <si>
    <t>GRN188300</t>
  </si>
  <si>
    <t>DELL NETSHELTER SX 42U 600MM X 1070MM DEEP ENCLOSU</t>
  </si>
  <si>
    <t>GRN188264</t>
  </si>
  <si>
    <t>GRN188190</t>
  </si>
  <si>
    <t>GRN188106</t>
  </si>
  <si>
    <t>POWEREDGE T550 SERVER</t>
  </si>
  <si>
    <t>11701-2965</t>
  </si>
  <si>
    <t>GRN188058</t>
  </si>
  <si>
    <t>PO145842</t>
  </si>
  <si>
    <t>GRN188049</t>
  </si>
  <si>
    <t>GRN188047</t>
  </si>
  <si>
    <t>PO142328</t>
  </si>
  <si>
    <t>GRN187896</t>
  </si>
  <si>
    <t>OPTIPLEX 7400 ALL-IN-ONE</t>
  </si>
  <si>
    <t>GRN187892</t>
  </si>
  <si>
    <t>PO145800</t>
  </si>
  <si>
    <t>GRN187890</t>
  </si>
  <si>
    <t>GRN187703</t>
  </si>
  <si>
    <t>GRN193257</t>
  </si>
  <si>
    <t>GRN187260</t>
  </si>
  <si>
    <t>OPTIPLEX 7400 ALL-IN-ONE XCTO</t>
  </si>
  <si>
    <t>GRN187026</t>
  </si>
  <si>
    <t>DELL XE4 Tower DESKTOP PC - 1TB SSD</t>
  </si>
  <si>
    <t>GRN187024</t>
  </si>
  <si>
    <t>GRN187023</t>
  </si>
  <si>
    <t>GRN193252</t>
  </si>
  <si>
    <t>GRN193251</t>
  </si>
  <si>
    <t>GRN187016</t>
  </si>
  <si>
    <t>GRN187011</t>
  </si>
  <si>
    <t>GRN187005</t>
  </si>
  <si>
    <t>GRN186820</t>
  </si>
  <si>
    <t>GRN186703</t>
  </si>
  <si>
    <t>GRN186667</t>
  </si>
  <si>
    <t>PO141735</t>
  </si>
  <si>
    <t>GRN186634</t>
  </si>
  <si>
    <t>PO139705</t>
  </si>
  <si>
    <t>GRN186633</t>
  </si>
  <si>
    <t>PO138669</t>
  </si>
  <si>
    <t>GRN186399</t>
  </si>
  <si>
    <t>PO143299</t>
  </si>
  <si>
    <t>GRN186160</t>
  </si>
  <si>
    <t>PO143327</t>
  </si>
  <si>
    <t>GRN186150</t>
  </si>
  <si>
    <t>GRN186148</t>
  </si>
  <si>
    <t>PO142775</t>
  </si>
  <si>
    <t>GRN186143</t>
  </si>
  <si>
    <t>GRN186117</t>
  </si>
  <si>
    <t>GRN186097</t>
  </si>
  <si>
    <t>GRN185982</t>
  </si>
  <si>
    <t>GRN185976</t>
  </si>
  <si>
    <t>GRN185761</t>
  </si>
  <si>
    <t>GRN185758</t>
  </si>
  <si>
    <t>GRN185739</t>
  </si>
  <si>
    <t>DELL 55 4K MONITOR - C5519Q - 139.7CM(55") BLACK</t>
  </si>
  <si>
    <t>GRN185681</t>
  </si>
  <si>
    <t>PO142230</t>
  </si>
  <si>
    <t>DELL 24" P2423 MONITOR BLACK</t>
  </si>
  <si>
    <t>GRN185634</t>
  </si>
  <si>
    <t>GRN185632</t>
  </si>
  <si>
    <t>GRN185630</t>
  </si>
  <si>
    <t>GRN185623</t>
  </si>
  <si>
    <t>GRN185620</t>
  </si>
  <si>
    <t>GRN185478</t>
  </si>
  <si>
    <t>WATER PUMP 2203 M</t>
  </si>
  <si>
    <t>11550-0531</t>
  </si>
  <si>
    <t>GRN193221</t>
  </si>
  <si>
    <t>PO146651</t>
  </si>
  <si>
    <t>GRN193220</t>
  </si>
  <si>
    <t>11701-2428</t>
  </si>
  <si>
    <t>GRN193217</t>
  </si>
  <si>
    <t>GRN193216</t>
  </si>
  <si>
    <t>GRN193213</t>
  </si>
  <si>
    <t>PO148061</t>
  </si>
  <si>
    <t>POWEREDGE R750 SERVER 2U</t>
  </si>
  <si>
    <t>11701-2221</t>
  </si>
  <si>
    <t>GRN185427</t>
  </si>
  <si>
    <t>GRN185377</t>
  </si>
  <si>
    <t>PO145078</t>
  </si>
  <si>
    <t>VARIABLE DEPTH INTERNALLY THREADED ANCHOR 1/2-13</t>
  </si>
  <si>
    <t>11700-3043</t>
  </si>
  <si>
    <t>GRN193210</t>
  </si>
  <si>
    <t>GRN185376</t>
  </si>
  <si>
    <t>GRN185343</t>
  </si>
  <si>
    <t>OPTIPLEX 7000 TOWER</t>
  </si>
  <si>
    <t>GRN185217</t>
  </si>
  <si>
    <t>GRN193200</t>
  </si>
  <si>
    <t>GRN193198</t>
  </si>
  <si>
    <t>PO147781</t>
  </si>
  <si>
    <t>GRN185034</t>
  </si>
  <si>
    <t>GRN184921</t>
  </si>
  <si>
    <t>GRN193195</t>
  </si>
  <si>
    <t>GRN184783</t>
  </si>
  <si>
    <t>GRN184684</t>
  </si>
  <si>
    <t>PO142021</t>
  </si>
  <si>
    <t>GRN184617</t>
  </si>
  <si>
    <t>PO143326</t>
  </si>
  <si>
    <t>GRN184615</t>
  </si>
  <si>
    <t>POINT DIGITAL DC OUTPUT MODULE, 8 SOURCE SAFETY</t>
  </si>
  <si>
    <t>GRN193188</t>
  </si>
  <si>
    <t>GRN184602</t>
  </si>
  <si>
    <t>OPTIPLEX 7000 ALL-IN-ONE XCTO</t>
  </si>
  <si>
    <t>GRN184364</t>
  </si>
  <si>
    <t>SRVR POWEREDGE R740 XL 2U 2.2 GHZ 32GB RAM 256GB</t>
  </si>
  <si>
    <t>11700-7293</t>
  </si>
  <si>
    <t>GRN184346</t>
  </si>
  <si>
    <t>PO144428</t>
  </si>
  <si>
    <t>GRN184295</t>
  </si>
  <si>
    <t>PO143298</t>
  </si>
  <si>
    <t>GRN184291</t>
  </si>
  <si>
    <t>PO144225</t>
  </si>
  <si>
    <t>GRN184276</t>
  </si>
  <si>
    <t>PO144594</t>
  </si>
  <si>
    <t>GRN184177</t>
  </si>
  <si>
    <t>GRN184172</t>
  </si>
  <si>
    <t>GRN184129</t>
  </si>
  <si>
    <t>GRN184126</t>
  </si>
  <si>
    <t>GRN184118</t>
  </si>
  <si>
    <t>GRN184115</t>
  </si>
  <si>
    <t>CONDUIT JTN BOX SOURCE SIDE-JTN BOX DETECTOR SIDE</t>
  </si>
  <si>
    <t>GRN193171</t>
  </si>
  <si>
    <t>GRN184106</t>
  </si>
  <si>
    <t>GRN184105</t>
  </si>
  <si>
    <t>GRN183876</t>
  </si>
  <si>
    <t>PO139977</t>
  </si>
  <si>
    <t>GRN183851</t>
  </si>
  <si>
    <t>INTERFACE MODULE FOR VGA, USB KEYBOARD, MOUSE SUPP</t>
  </si>
  <si>
    <t>11701-2746</t>
  </si>
  <si>
    <t>GRN183757</t>
  </si>
  <si>
    <t>PO144268</t>
  </si>
  <si>
    <t>GRN183676</t>
  </si>
  <si>
    <t>PO143325</t>
  </si>
  <si>
    <t>DELL ULTRASHARP 27 MONITOR- U2722D - 68.47CM (27")</t>
  </si>
  <si>
    <t>GRN183622</t>
  </si>
  <si>
    <t>GRN183513</t>
  </si>
  <si>
    <t>GRN183405</t>
  </si>
  <si>
    <t>PO143295</t>
  </si>
  <si>
    <t>GRN183404</t>
  </si>
  <si>
    <t>PO143692</t>
  </si>
  <si>
    <t>GRN183329</t>
  </si>
  <si>
    <t>GRN193152</t>
  </si>
  <si>
    <t>INTERFACE JUNCTION BOX</t>
  </si>
  <si>
    <t>356-0064-1</t>
  </si>
  <si>
    <t>GRN193151</t>
  </si>
  <si>
    <t>GRN193149</t>
  </si>
  <si>
    <t>GRN193148</t>
  </si>
  <si>
    <t>CONDUIT JUNCTION BOX SOURCE SIDE - JTN BOX TUNNEL</t>
  </si>
  <si>
    <t>GRN193147</t>
  </si>
  <si>
    <t>GRN193146</t>
  </si>
  <si>
    <t>GRN193145</t>
  </si>
  <si>
    <t>CONDUIT VERTICAL DETECTOR ENCLOSURE</t>
  </si>
  <si>
    <t>GRN193144</t>
  </si>
  <si>
    <t>GRN182918</t>
  </si>
  <si>
    <t>GRN193141</t>
  </si>
  <si>
    <t>PO147160</t>
  </si>
  <si>
    <t>GRN182902</t>
  </si>
  <si>
    <t>PO141340</t>
  </si>
  <si>
    <t>GRN182897</t>
  </si>
  <si>
    <t>GRN182867</t>
  </si>
  <si>
    <t>GRN182796</t>
  </si>
  <si>
    <t>PLASTIC RETAINER AND EJECTION LEVER (MRP)</t>
  </si>
  <si>
    <t>GRN193122</t>
  </si>
  <si>
    <t>PO145946</t>
  </si>
  <si>
    <t>GRN182680</t>
  </si>
  <si>
    <t>GRN182678</t>
  </si>
  <si>
    <t>PO143726</t>
  </si>
  <si>
    <t>GRN182677</t>
  </si>
  <si>
    <t>GRN182676</t>
  </si>
  <si>
    <t>PO143297</t>
  </si>
  <si>
    <t>DELL XE4 TOWER DESKTOP PC - 1TB SSD</t>
  </si>
  <si>
    <t>GRN182675</t>
  </si>
  <si>
    <t>GRN182673</t>
  </si>
  <si>
    <t>GRN182672</t>
  </si>
  <si>
    <t>GRN182551</t>
  </si>
  <si>
    <t>GRN182548</t>
  </si>
  <si>
    <t>PO143296</t>
  </si>
  <si>
    <t>GRN182211</t>
  </si>
  <si>
    <t>GRN182176</t>
  </si>
  <si>
    <t>GRN182172</t>
  </si>
  <si>
    <t>POWEREDGE R250 SERVER</t>
  </si>
  <si>
    <t>11701-2522</t>
  </si>
  <si>
    <t>GRN182048</t>
  </si>
  <si>
    <t>PO143067</t>
  </si>
  <si>
    <t>GRN181987</t>
  </si>
  <si>
    <t>GRN181985</t>
  </si>
  <si>
    <t>GRN181982</t>
  </si>
  <si>
    <t>GRN181981</t>
  </si>
  <si>
    <t>GRN181973</t>
  </si>
  <si>
    <t>GRN181960</t>
  </si>
  <si>
    <t>PO140855</t>
  </si>
  <si>
    <t>GRN181903</t>
  </si>
  <si>
    <t>POWEREDGE T640 SERVER WITH 32GB RDDIM</t>
  </si>
  <si>
    <t>GRN181899</t>
  </si>
  <si>
    <t>GRN181897</t>
  </si>
  <si>
    <t>GRN181896</t>
  </si>
  <si>
    <t>GRN193078</t>
  </si>
  <si>
    <t>PO139437</t>
  </si>
  <si>
    <t>GRN181894</t>
  </si>
  <si>
    <t>GRN181893</t>
  </si>
  <si>
    <t>GRN181819</t>
  </si>
  <si>
    <t>GRN181789</t>
  </si>
  <si>
    <t>GRN181561</t>
  </si>
  <si>
    <t>AMD RADEON PRO WX3200 4GB LOW HEIGHT GRAPHICS CARD</t>
  </si>
  <si>
    <t>11701-1859</t>
  </si>
  <si>
    <t>GRN181500</t>
  </si>
  <si>
    <t>PO142479</t>
  </si>
  <si>
    <t>GRN181484</t>
  </si>
  <si>
    <t>PO140408</t>
  </si>
  <si>
    <t>GRN181459</t>
  </si>
  <si>
    <t>PUMP, TURBINE, 1HP, MTH41L 50HZ/60HZ</t>
  </si>
  <si>
    <t>11701-3130</t>
  </si>
  <si>
    <t>GRN188805</t>
  </si>
  <si>
    <t>PO146378</t>
  </si>
  <si>
    <t>PCB, THYRATRON PULSER</t>
  </si>
  <si>
    <t>GRN194588</t>
  </si>
  <si>
    <t>GRN181458</t>
  </si>
  <si>
    <t>GRN182200</t>
  </si>
  <si>
    <t>PO142628</t>
  </si>
  <si>
    <t>GRN181434</t>
  </si>
  <si>
    <t>PCB, SERVO</t>
  </si>
  <si>
    <t>GRN195481</t>
  </si>
  <si>
    <t>PO148392</t>
  </si>
  <si>
    <t>GRN181422</t>
  </si>
  <si>
    <t>GRN181421</t>
  </si>
  <si>
    <t>GRN181411</t>
  </si>
  <si>
    <t>DELL LATITUDE 7220, CTO RUGGED EXTREME TABLET</t>
  </si>
  <si>
    <t>GRN181409</t>
  </si>
  <si>
    <t>GRN181382</t>
  </si>
  <si>
    <t>PO141313</t>
  </si>
  <si>
    <t>DELL LATITUDE 7220 CTO RUGGED EXTREME TABLET</t>
  </si>
  <si>
    <t>GRN181365</t>
  </si>
  <si>
    <t>GRN181317</t>
  </si>
  <si>
    <t>GRN181272</t>
  </si>
  <si>
    <t>GRN181271</t>
  </si>
  <si>
    <t>PO141510</t>
  </si>
  <si>
    <t>GRN181118</t>
  </si>
  <si>
    <t>SRVR POWEREDGE R740XL 2U 2.2GHZ 24GB RAM 8TB RAID1</t>
  </si>
  <si>
    <t>GRN181117</t>
  </si>
  <si>
    <t>GRN193025</t>
  </si>
  <si>
    <t>GRN181070</t>
  </si>
  <si>
    <t>DELL LAPTOP FOR S2 UNIVERSITY RAPISCAN CARGO - STO</t>
  </si>
  <si>
    <t>GRN180846</t>
  </si>
  <si>
    <t>GRN180699</t>
  </si>
  <si>
    <t>PO142902</t>
  </si>
  <si>
    <t>DELL XE4 SFF DESKTOP PC - 1TB SSD</t>
  </si>
  <si>
    <t>GRN180698</t>
  </si>
  <si>
    <t>GRN180694</t>
  </si>
  <si>
    <t>PO140393</t>
  </si>
  <si>
    <t>GRN180677</t>
  </si>
  <si>
    <t>GRN180676</t>
  </si>
  <si>
    <t>AIR FILTER</t>
  </si>
  <si>
    <t>GRN193014</t>
  </si>
  <si>
    <t>PO147704</t>
  </si>
  <si>
    <t>GRN180654</t>
  </si>
  <si>
    <t>PO142373</t>
  </si>
  <si>
    <t>GRN180536</t>
  </si>
  <si>
    <t>GRN180534</t>
  </si>
  <si>
    <t>GRN180523</t>
  </si>
  <si>
    <t>GRN180359</t>
  </si>
  <si>
    <t>GRN180344</t>
  </si>
  <si>
    <t>GRN193004</t>
  </si>
  <si>
    <t>PO143162</t>
  </si>
  <si>
    <t>I/O CABLE M12 X 8 8 OPEN WIRES 20M CORDLESS
RF-DPM</t>
  </si>
  <si>
    <t>GRN193003</t>
  </si>
  <si>
    <t>PO144865</t>
  </si>
  <si>
    <t>GRN193001</t>
  </si>
  <si>
    <t>GRN180311</t>
  </si>
  <si>
    <t>PO139929</t>
  </si>
  <si>
    <t>GRN180279</t>
  </si>
  <si>
    <t>GRN180277</t>
  </si>
  <si>
    <t>GRN192993</t>
  </si>
  <si>
    <t>GRN192990</t>
  </si>
  <si>
    <t>GRN192988</t>
  </si>
  <si>
    <t>GRN192986</t>
  </si>
  <si>
    <t>GRN192984</t>
  </si>
  <si>
    <t>GRN180226</t>
  </si>
  <si>
    <t>DELL ULTRASHARP 27" MONITOR : U2719D DELL 210-ARBR</t>
  </si>
  <si>
    <t>GRN180057</t>
  </si>
  <si>
    <t>GRN179748</t>
  </si>
  <si>
    <t>GRN179747</t>
  </si>
  <si>
    <t>GRN179746</t>
  </si>
  <si>
    <t>GRN179679</t>
  </si>
  <si>
    <t>GRN179370</t>
  </si>
  <si>
    <t>GRN179367</t>
  </si>
  <si>
    <t>GRN179353</t>
  </si>
  <si>
    <t>GRN192963</t>
  </si>
  <si>
    <t>GRN179317</t>
  </si>
  <si>
    <t>GRN179316</t>
  </si>
  <si>
    <t>GRN179315</t>
  </si>
  <si>
    <t>GRN179314</t>
  </si>
  <si>
    <t>PO142125</t>
  </si>
  <si>
    <t>GRN179300</t>
  </si>
  <si>
    <t>GRN179291</t>
  </si>
  <si>
    <t>GRN179012</t>
  </si>
  <si>
    <t>DELL 27" 4K UHD MONITOR C/W STAND</t>
  </si>
  <si>
    <t>GRN178817</t>
  </si>
  <si>
    <t>PO141986</t>
  </si>
  <si>
    <t>DELL ULTRASHARP 27" MONITOR :  U2722D</t>
  </si>
  <si>
    <t>GRN178760</t>
  </si>
  <si>
    <t>GRN178713</t>
  </si>
  <si>
    <t>GRN178696</t>
  </si>
  <si>
    <t>GRN178678</t>
  </si>
  <si>
    <t>GRN178450</t>
  </si>
  <si>
    <t>GRN178432</t>
  </si>
  <si>
    <t>PANEL MOUNT SOUNDER 12-24V AC/DC 30MM DIA - BLACK</t>
  </si>
  <si>
    <t>GRN192940</t>
  </si>
  <si>
    <t>GRN192937</t>
  </si>
  <si>
    <t>GRN178345</t>
  </si>
  <si>
    <t>GRN192934</t>
  </si>
  <si>
    <t>GRN192929</t>
  </si>
  <si>
    <t>Stoke-on-Trent ST4 4LE</t>
  </si>
  <si>
    <t>HSE STANDARD 10 PERSON FIRST AID KIT</t>
  </si>
  <si>
    <t>GRN204822</t>
  </si>
  <si>
    <t>PO151938</t>
  </si>
  <si>
    <t>CROMWELL TOOLS STOKE</t>
  </si>
  <si>
    <t>S023703</t>
  </si>
  <si>
    <t>INDUSTRIAL CARBIDE BURR SET CUT 9 (8 PIECE)</t>
  </si>
  <si>
    <t>GRN203895</t>
  </si>
  <si>
    <t>PO151711</t>
  </si>
  <si>
    <t>GRN192911</t>
  </si>
  <si>
    <t>24.0MM X 450MM SDS-PLUS HAMMER DRILL BIT</t>
  </si>
  <si>
    <t>GRN203596</t>
  </si>
  <si>
    <t>PO147254</t>
  </si>
  <si>
    <t>GRN192908</t>
  </si>
  <si>
    <t>GRN202651</t>
  </si>
  <si>
    <t>PO151255</t>
  </si>
  <si>
    <t>GRN202650</t>
  </si>
  <si>
    <t>GRN202632</t>
  </si>
  <si>
    <t>GRN200957</t>
  </si>
  <si>
    <t>JUBILEE CAPTIVE STRAP MILD STEEL ZINC PLATED 405MM</t>
  </si>
  <si>
    <t>11701-3602</t>
  </si>
  <si>
    <t>GRN200296</t>
  </si>
  <si>
    <t>PO149316</t>
  </si>
  <si>
    <t>GRN198039</t>
  </si>
  <si>
    <t>30MM SINGLE END RATCHETING COMBINATION SPANNER</t>
  </si>
  <si>
    <t>11701-3597</t>
  </si>
  <si>
    <t>GRN197236</t>
  </si>
  <si>
    <t>GRN192893</t>
  </si>
  <si>
    <t>PO147941</t>
  </si>
  <si>
    <t>PATCH CORD CAT 5E FTP PVC METAL SHIELD 1M - BLACK</t>
  </si>
  <si>
    <t>GRN192892</t>
  </si>
  <si>
    <t>PO147266</t>
  </si>
  <si>
    <t>EP2 MULTI-PURPOSE GREASE CARTRIDGE (400CC)</t>
  </si>
  <si>
    <t>GRN197234</t>
  </si>
  <si>
    <t>PO147531</t>
  </si>
  <si>
    <t>GRN196467</t>
  </si>
  <si>
    <t>GRN196165</t>
  </si>
  <si>
    <t>PO146211</t>
  </si>
  <si>
    <t>GRN195586</t>
  </si>
  <si>
    <t>PO148990</t>
  </si>
  <si>
    <t>M10 TAP - TAPER</t>
  </si>
  <si>
    <t>GRN195581</t>
  </si>
  <si>
    <t>PO148933</t>
  </si>
  <si>
    <t>GRN195524</t>
  </si>
  <si>
    <t>GRN195135</t>
  </si>
  <si>
    <t>PO148147</t>
  </si>
  <si>
    <t>FLITER 50 MICRON</t>
  </si>
  <si>
    <t>GRN195116</t>
  </si>
  <si>
    <t>GRN193483</t>
  </si>
  <si>
    <t>GRN192871</t>
  </si>
  <si>
    <t>GRN192869</t>
  </si>
  <si>
    <t>GRN193259</t>
  </si>
  <si>
    <t>ADJUSTABLE WRENCH SET 4 IN/8 IN/12 IN PHOSPHATE FI</t>
  </si>
  <si>
    <t>GRN193258</t>
  </si>
  <si>
    <t>PO148113</t>
  </si>
  <si>
    <t>GRN193113</t>
  </si>
  <si>
    <t>PO146848</t>
  </si>
  <si>
    <t>GRN192910</t>
  </si>
  <si>
    <t>GRN191236</t>
  </si>
  <si>
    <t>GRN190024</t>
  </si>
  <si>
    <t>PO146973</t>
  </si>
  <si>
    <t>6mm SQUARE x 300mm KEY STEEL KENNEDY INDUSTRIAL</t>
  </si>
  <si>
    <t>GRN189567</t>
  </si>
  <si>
    <t>GRN189468</t>
  </si>
  <si>
    <t>PO146762</t>
  </si>
  <si>
    <t>GRN188879</t>
  </si>
  <si>
    <t>PO143316</t>
  </si>
  <si>
    <t>GRN188157</t>
  </si>
  <si>
    <t>PO146245</t>
  </si>
  <si>
    <t>GRN188061</t>
  </si>
  <si>
    <t>1-10mm x 0.5mm HSS METRIC WORKSHOP DRILL SET</t>
  </si>
  <si>
    <t>GRN187405</t>
  </si>
  <si>
    <t>PO137924</t>
  </si>
  <si>
    <t>GRN187125</t>
  </si>
  <si>
    <t>GRN186897</t>
  </si>
  <si>
    <t>GRN186821</t>
  </si>
  <si>
    <t>GRN186175</t>
  </si>
  <si>
    <t>GRN186174</t>
  </si>
  <si>
    <t>GRN184354</t>
  </si>
  <si>
    <t>GRN183602</t>
  </si>
  <si>
    <t>PO144356</t>
  </si>
  <si>
    <t>COMBINATION LONG ARM B/PT MM/AF 20 PIECE HEX KEYS</t>
  </si>
  <si>
    <t>GRN179500</t>
  </si>
  <si>
    <t>PO139832</t>
  </si>
  <si>
    <t>Preston PR2 9PP</t>
  </si>
  <si>
    <t>CONSTANT VOLTAGE LED DRIVER , 24V, 2.08A, 50W</t>
  </si>
  <si>
    <t>GRN204923</t>
  </si>
  <si>
    <t>PO151983</t>
  </si>
  <si>
    <t>CPC</t>
  </si>
  <si>
    <t>S023360</t>
  </si>
  <si>
    <t>BUCKLED STRAP SET 2.5M X 25MM (2 PER PACK)</t>
  </si>
  <si>
    <t>GRN204355</t>
  </si>
  <si>
    <t>PO150715</t>
  </si>
  <si>
    <t>GRN203781</t>
  </si>
  <si>
    <t>GRN192828</t>
  </si>
  <si>
    <t>LED POWER SUPPY - TGR-24V-50W</t>
  </si>
  <si>
    <t>GRN201269</t>
  </si>
  <si>
    <t>PO150174</t>
  </si>
  <si>
    <t>GRN201198</t>
  </si>
  <si>
    <t>PO149799</t>
  </si>
  <si>
    <t>GRN201125</t>
  </si>
  <si>
    <t>ADAPTOR LEAD KIT VGA PORT PLUG TO HDMI SOCKET</t>
  </si>
  <si>
    <t>GRN200545</t>
  </si>
  <si>
    <t>GRN200097</t>
  </si>
  <si>
    <t>PO149328</t>
  </si>
  <si>
    <t>GRN199293</t>
  </si>
  <si>
    <t>SPELLMAN COMMS PANEL - GANTRY/PORTAL GA</t>
  </si>
  <si>
    <t>GRN192815</t>
  </si>
  <si>
    <t>PO146051</t>
  </si>
  <si>
    <t>LED DRIVER 230V - 24VDC 2.08A 50W CONSTANT VOLTAGE</t>
  </si>
  <si>
    <t>GRN196332</t>
  </si>
  <si>
    <t>PO148794</t>
  </si>
  <si>
    <t>GRN193273</t>
  </si>
  <si>
    <t>PO143845</t>
  </si>
  <si>
    <t>GRN191083</t>
  </si>
  <si>
    <t>GRN187945</t>
  </si>
  <si>
    <t>GRN187830</t>
  </si>
  <si>
    <t>GRN186422</t>
  </si>
  <si>
    <t>GRN192793</t>
  </si>
  <si>
    <t>PO138845</t>
  </si>
  <si>
    <t>CABLE 4K HDMI 2.0 50M</t>
  </si>
  <si>
    <t>11700-8788</t>
  </si>
  <si>
    <t>GRN179156</t>
  </si>
  <si>
    <t>PO142456</t>
  </si>
  <si>
    <t>Rochester ME1 3QR</t>
  </si>
  <si>
    <t>TOP ENTRY HOOD HAN 3A-GG-M20</t>
  </si>
  <si>
    <t>GRN204901</t>
  </si>
  <si>
    <t>PO152003</t>
  </si>
  <si>
    <t>CO-TRON COMPONENTS LTD</t>
  </si>
  <si>
    <t>S022735</t>
  </si>
  <si>
    <t>HAN(R) 3A PANEL METAL RECEPTACE IP67</t>
  </si>
  <si>
    <t>GRN204652</t>
  </si>
  <si>
    <t>PO151409</t>
  </si>
  <si>
    <t>HAN 3A PROTECTION COVER WITH CORD</t>
  </si>
  <si>
    <t>GRN204357</t>
  </si>
  <si>
    <t>PO151259</t>
  </si>
  <si>
    <t>HAN B BASE SM HC 1 LEVER METAL COVER M25 HARTING 1</t>
  </si>
  <si>
    <t>GRN204356</t>
  </si>
  <si>
    <t>PO150015</t>
  </si>
  <si>
    <t>HINGED FRAME 6B FOR 2 MODULESHARTING 09 14 006 03</t>
  </si>
  <si>
    <t>GRN203727</t>
  </si>
  <si>
    <t>PO150830</t>
  </si>
  <si>
    <t>HAN RJ45 MODULE FEMALE GENDER CHANGER</t>
  </si>
  <si>
    <t>GRN203726</t>
  </si>
  <si>
    <t>PO150661</t>
  </si>
  <si>
    <t>HAR-PORT 2X USB 2.0 A-A 3M CABLE</t>
  </si>
  <si>
    <t>GRN203721</t>
  </si>
  <si>
    <t>PO150620</t>
  </si>
  <si>
    <t>HAN 3 A CONNECTOR SET RJ45 8 POLE (CAT 6A VERSION)</t>
  </si>
  <si>
    <t>GRN203720</t>
  </si>
  <si>
    <t>PO150468</t>
  </si>
  <si>
    <t>HAN EE MODULE CRIMP FEMALE HARTING 09 14 008 3101</t>
  </si>
  <si>
    <t>GRN203709</t>
  </si>
  <si>
    <t>PO150145</t>
  </si>
  <si>
    <t>HINGED FRAME 6B FOR 2 MODULES (A..B) HARTING 09 14</t>
  </si>
  <si>
    <t>GRN203704</t>
  </si>
  <si>
    <t>PUSHPULL V4 WDF 250V/16A 3PIN IP65</t>
  </si>
  <si>
    <t>GRN203699</t>
  </si>
  <si>
    <t>PO149346</t>
  </si>
  <si>
    <t>GRN203696</t>
  </si>
  <si>
    <t>PO142813</t>
  </si>
  <si>
    <t>MALE CONTACT 0.14mm2 - 0.37mm2 SILVER PLATED HARTI</t>
  </si>
  <si>
    <t>GRN203667</t>
  </si>
  <si>
    <t>PO147355</t>
  </si>
  <si>
    <t>CONNECTOR CODING PIN HARTING 09 33 000 9908</t>
  </si>
  <si>
    <t>GRN203563</t>
  </si>
  <si>
    <t>PO151524</t>
  </si>
  <si>
    <t>DETECTOR CONTROL CABLE HPP V4 TO 9 WAY D 500mm</t>
  </si>
  <si>
    <t>GRN203377</t>
  </si>
  <si>
    <t>PO148901</t>
  </si>
  <si>
    <t>HPP V4 POWER PLUG 250V/16A</t>
  </si>
  <si>
    <t>GRN203375</t>
  </si>
  <si>
    <t>PO149523</t>
  </si>
  <si>
    <t>PUSH PULL V4 PLUG RJ45 CAT 6A</t>
  </si>
  <si>
    <t>GRN202611</t>
  </si>
  <si>
    <t>HAN EE MODULE CRIMP MALE HARTING 09 14 008 3001</t>
  </si>
  <si>
    <t>GRN202605</t>
  </si>
  <si>
    <t>FEMALE CONTACT 0.14mm2 - 0.37mm2 SILVER PLATED HAR</t>
  </si>
  <si>
    <t>GRN202603</t>
  </si>
  <si>
    <t>GRN202384</t>
  </si>
  <si>
    <t>PO149925</t>
  </si>
  <si>
    <t>GRN202381</t>
  </si>
  <si>
    <t>PO150566</t>
  </si>
  <si>
    <t>DATA 3A PANEL FEED THROUGH RJ45 IP67 - METAL</t>
  </si>
  <si>
    <t>GRN202377</t>
  </si>
  <si>
    <t>PO150426</t>
  </si>
  <si>
    <t>GRN202349</t>
  </si>
  <si>
    <t>PO149979</t>
  </si>
  <si>
    <t>GRN202346</t>
  </si>
  <si>
    <t>HAR-PORT LABEL HOLDER</t>
  </si>
  <si>
    <t>GRN202100</t>
  </si>
  <si>
    <t>M3 X 6MM SEALING SCREW HAN 3A IP67</t>
  </si>
  <si>
    <t>GRN202098</t>
  </si>
  <si>
    <t>GRN202097</t>
  </si>
  <si>
    <t>GRN202086</t>
  </si>
  <si>
    <t>GRN201946</t>
  </si>
  <si>
    <t>GRN201827</t>
  </si>
  <si>
    <t>FEMALE INSERT HAN 3A SCREW TERMINATION</t>
  </si>
  <si>
    <t>GRN201561</t>
  </si>
  <si>
    <t>PO147037</t>
  </si>
  <si>
    <t>GRN201559</t>
  </si>
  <si>
    <t>GRN201379</t>
  </si>
  <si>
    <t>PO150701</t>
  </si>
  <si>
    <t>CONNECTOR CODING BUSH HARTING 09 33 000 9909</t>
  </si>
  <si>
    <t>GRN201276</t>
  </si>
  <si>
    <t>GRN201120</t>
  </si>
  <si>
    <t>GRN200121</t>
  </si>
  <si>
    <t>PO149007</t>
  </si>
  <si>
    <t>GRN200089</t>
  </si>
  <si>
    <t>PO150295</t>
  </si>
  <si>
    <t>GRN200088</t>
  </si>
  <si>
    <t>GRN200079</t>
  </si>
  <si>
    <t>HAN RJ45 ADAPTOR FOR PATCH CABLE HARTING 09 14 000</t>
  </si>
  <si>
    <t>GRN200078</t>
  </si>
  <si>
    <t>PO149115</t>
  </si>
  <si>
    <t>GRN199318</t>
  </si>
  <si>
    <t>GRN199317</t>
  </si>
  <si>
    <t>PO148129</t>
  </si>
  <si>
    <t>GRN192715</t>
  </si>
  <si>
    <t>PO138729</t>
  </si>
  <si>
    <t>GRN192714</t>
  </si>
  <si>
    <t>GRN192713</t>
  </si>
  <si>
    <t>GRN192712</t>
  </si>
  <si>
    <t>FO CABLE ASSY 5M-2 X HAN3A - 2 X LC DUPLEX 5M</t>
  </si>
  <si>
    <t>11701-2474</t>
  </si>
  <si>
    <t>GRN198423</t>
  </si>
  <si>
    <t>PO144091</t>
  </si>
  <si>
    <t>GRN198205</t>
  </si>
  <si>
    <t>PO146721</t>
  </si>
  <si>
    <t>GRN198204</t>
  </si>
  <si>
    <t>PO147329</t>
  </si>
  <si>
    <t>GRN198194</t>
  </si>
  <si>
    <t>BULKHEAD MOUNTING WITH SEALING COVER</t>
  </si>
  <si>
    <t>GRN198177</t>
  </si>
  <si>
    <t>PO145753</t>
  </si>
  <si>
    <t>HAN B PROTECT COVER DIE CAST FOR HOOD CO HARTING 0</t>
  </si>
  <si>
    <t>GRN198171</t>
  </si>
  <si>
    <t>PO148631</t>
  </si>
  <si>
    <t>GRN198169</t>
  </si>
  <si>
    <t>PO148187</t>
  </si>
  <si>
    <t>GRN198168</t>
  </si>
  <si>
    <t>PO147863</t>
  </si>
  <si>
    <t>M60 UNDER RUN DISCONNECT KIT</t>
  </si>
  <si>
    <t>356-1278-1</t>
  </si>
  <si>
    <t>GRN197407</t>
  </si>
  <si>
    <t>PO148936</t>
  </si>
  <si>
    <t>GRN197227</t>
  </si>
  <si>
    <t>PO146685</t>
  </si>
  <si>
    <t>GRN192699</t>
  </si>
  <si>
    <t>PO146244</t>
  </si>
  <si>
    <t>GRN196707</t>
  </si>
  <si>
    <t>GRN196706</t>
  </si>
  <si>
    <t>PO148701</t>
  </si>
  <si>
    <t>GRN196705</t>
  </si>
  <si>
    <t>PO148255</t>
  </si>
  <si>
    <t>GRN196704</t>
  </si>
  <si>
    <t>GRN196160</t>
  </si>
  <si>
    <t>GRN196157</t>
  </si>
  <si>
    <t>PO147812</t>
  </si>
  <si>
    <t>GRN196156</t>
  </si>
  <si>
    <t>PO147461</t>
  </si>
  <si>
    <t>GRN196155</t>
  </si>
  <si>
    <t>GRN192684</t>
  </si>
  <si>
    <t>PO143024</t>
  </si>
  <si>
    <t>GRN195668</t>
  </si>
  <si>
    <t>GRN195650</t>
  </si>
  <si>
    <t>GRN195641</t>
  </si>
  <si>
    <t>GRN195129</t>
  </si>
  <si>
    <t>GRN195128</t>
  </si>
  <si>
    <t>FIBRE OPTIC CABLE ASSY - 20M - 2 X HAN3A - 2 X LC</t>
  </si>
  <si>
    <t>11701-2653</t>
  </si>
  <si>
    <t>GRN194406</t>
  </si>
  <si>
    <t>PO144008</t>
  </si>
  <si>
    <t>GRN194050</t>
  </si>
  <si>
    <t>GRN194047</t>
  </si>
  <si>
    <t>PO146617</t>
  </si>
  <si>
    <t>RJ45 GIGALINK ASSEMBLY TOOL</t>
  </si>
  <si>
    <t>GRN194003</t>
  </si>
  <si>
    <t>PO148115</t>
  </si>
  <si>
    <t>GRN193305</t>
  </si>
  <si>
    <t>GRN193000</t>
  </si>
  <si>
    <t>GRN192999</t>
  </si>
  <si>
    <t>BULKHEAD MOUNTING HAN 3A DIE CAST METAL COVER</t>
  </si>
  <si>
    <t>GRN192912</t>
  </si>
  <si>
    <t>PO144455</t>
  </si>
  <si>
    <t>HAN3A DUPLEX 2X LC DUPLEX SM CONNECTOR</t>
  </si>
  <si>
    <t>11701-3144</t>
  </si>
  <si>
    <t>GRN191905</t>
  </si>
  <si>
    <t>GRN191708</t>
  </si>
  <si>
    <t>GRN191702</t>
  </si>
  <si>
    <t>PO143464</t>
  </si>
  <si>
    <t>GRN191503</t>
  </si>
  <si>
    <t>GRN189921</t>
  </si>
  <si>
    <t>PO143463</t>
  </si>
  <si>
    <t>GRN189697</t>
  </si>
  <si>
    <t>HAR-PORT LABEL</t>
  </si>
  <si>
    <t>GRN188139</t>
  </si>
  <si>
    <t>MALE INSERT 16A 6 WAY</t>
  </si>
  <si>
    <t>GRN187932</t>
  </si>
  <si>
    <t>PO146138</t>
  </si>
  <si>
    <t>DATA 3A PANEL FEED THROUGH METAL WITH SELF CLOSING</t>
  </si>
  <si>
    <t>GRN187931</t>
  </si>
  <si>
    <t>LANTIME/M1000/IMS-GC25-76253R-256 MODULAR SYNCHRON</t>
  </si>
  <si>
    <t>11701-2466</t>
  </si>
  <si>
    <t>GRN187596</t>
  </si>
  <si>
    <t>PO142819</t>
  </si>
  <si>
    <t>IP 67 METAL ANGLED HAN 3A PLUG WITH 4 DATA CABLES</t>
  </si>
  <si>
    <t>GRN187512</t>
  </si>
  <si>
    <t>PO145403</t>
  </si>
  <si>
    <t>GRN187511</t>
  </si>
  <si>
    <t>PO140604</t>
  </si>
  <si>
    <t>GRN186616</t>
  </si>
  <si>
    <t>PO143462</t>
  </si>
  <si>
    <t>GRN186615</t>
  </si>
  <si>
    <t>PO143527</t>
  </si>
  <si>
    <t>GRN186593</t>
  </si>
  <si>
    <t>PO140528</t>
  </si>
  <si>
    <t>GRN186592</t>
  </si>
  <si>
    <t>PO143460</t>
  </si>
  <si>
    <t>GRN186591</t>
  </si>
  <si>
    <t>PO143461</t>
  </si>
  <si>
    <t>GRN186556</t>
  </si>
  <si>
    <t>PO144836</t>
  </si>
  <si>
    <t>GRN186244</t>
  </si>
  <si>
    <t>GRN186243</t>
  </si>
  <si>
    <t>GRN186241</t>
  </si>
  <si>
    <t>PO144224</t>
  </si>
  <si>
    <t>SET HAN3A M RECEPTACLE 2X LC DUP. SM GOF</t>
  </si>
  <si>
    <t>11701-2460</t>
  </si>
  <si>
    <t>GRN185619</t>
  </si>
  <si>
    <t>GRN185018</t>
  </si>
  <si>
    <t>PO138668</t>
  </si>
  <si>
    <t>GRN185017</t>
  </si>
  <si>
    <t>GRN185015</t>
  </si>
  <si>
    <t>GRN184324</t>
  </si>
  <si>
    <t>PO140542</t>
  </si>
  <si>
    <t>GRN184322</t>
  </si>
  <si>
    <t>PO144597</t>
  </si>
  <si>
    <t>GRN183901</t>
  </si>
  <si>
    <t>PO143569</t>
  </si>
  <si>
    <t>GRN183731</t>
  </si>
  <si>
    <t>GRN183728</t>
  </si>
  <si>
    <t>GRN183714</t>
  </si>
  <si>
    <t>TOP ENTRY HOOD HAN 6E M25</t>
  </si>
  <si>
    <t>GRN183129</t>
  </si>
  <si>
    <t>GRN182783</t>
  </si>
  <si>
    <t>GRN182594</t>
  </si>
  <si>
    <t>GRN182520</t>
  </si>
  <si>
    <t>GRN182517</t>
  </si>
  <si>
    <t>GRN182516</t>
  </si>
  <si>
    <t>PO140540</t>
  </si>
  <si>
    <t>GRN182513</t>
  </si>
  <si>
    <t>GRN182512</t>
  </si>
  <si>
    <t>GRN182511</t>
  </si>
  <si>
    <t>GRN181726</t>
  </si>
  <si>
    <t>GRN181494</t>
  </si>
  <si>
    <t>GRN181491</t>
  </si>
  <si>
    <t>PO142500</t>
  </si>
  <si>
    <t>GRN181171</t>
  </si>
  <si>
    <t>MALE COVER HAN 3A</t>
  </si>
  <si>
    <t>GRN180849</t>
  </si>
  <si>
    <t>PO141606</t>
  </si>
  <si>
    <t>GRN180737</t>
  </si>
  <si>
    <t>GRN180420</t>
  </si>
  <si>
    <t>GRN180397</t>
  </si>
  <si>
    <t>GRN180395</t>
  </si>
  <si>
    <t>GRN192580</t>
  </si>
  <si>
    <t>GRN180394</t>
  </si>
  <si>
    <t>PO140620</t>
  </si>
  <si>
    <t>FEMALE CONTACT HAN E 0.75mm2 SILVER PLATED HARTING</t>
  </si>
  <si>
    <t>GRN180227</t>
  </si>
  <si>
    <t>PO142166</t>
  </si>
  <si>
    <t>GRN180192</t>
  </si>
  <si>
    <t>HARTING PUSHPULL V4 WDF 250V/16A 3PIN IP65</t>
  </si>
  <si>
    <t>GRN180190</t>
  </si>
  <si>
    <t>MALE INSERT HAN 10A250V 16A SCREW TERMINAL</t>
  </si>
  <si>
    <t>GRN179730</t>
  </si>
  <si>
    <t>HAN 3A PROTECTION COVER WITH CORD HARTING 09 20 00</t>
  </si>
  <si>
    <t>GRN179729</t>
  </si>
  <si>
    <t>PO141182</t>
  </si>
  <si>
    <t>GRN179717</t>
  </si>
  <si>
    <t>GRN192566</t>
  </si>
  <si>
    <t>PO147242</t>
  </si>
  <si>
    <t>FUEL FILTER #2</t>
  </si>
  <si>
    <t>GRN192564</t>
  </si>
  <si>
    <t>PO147560</t>
  </si>
  <si>
    <t>GRN192549</t>
  </si>
  <si>
    <t>PO145774</t>
  </si>
  <si>
    <t>GRN192547</t>
  </si>
  <si>
    <t>HAR-PORT LABEL HOLDER HARTING 09 45 502 0002</t>
  </si>
  <si>
    <t>GRN179634</t>
  </si>
  <si>
    <t>PO139448</t>
  </si>
  <si>
    <t>VISY DV60 ACCR &amp; ANPR ELECTRICAL HARDWARE</t>
  </si>
  <si>
    <t>361-1208-1</t>
  </si>
  <si>
    <t>GRN192543</t>
  </si>
  <si>
    <t>PO143647</t>
  </si>
  <si>
    <t>GRN179631</t>
  </si>
  <si>
    <t>GRN192536</t>
  </si>
  <si>
    <t>GRN179614</t>
  </si>
  <si>
    <t>GRN179271</t>
  </si>
  <si>
    <t>GRN179269</t>
  </si>
  <si>
    <t>GRN179268</t>
  </si>
  <si>
    <t>GRN192523</t>
  </si>
  <si>
    <t>GRN192522</t>
  </si>
  <si>
    <t>GRN192521</t>
  </si>
  <si>
    <t>PO143353</t>
  </si>
  <si>
    <t>GRN192520</t>
  </si>
  <si>
    <t>GRN192519</t>
  </si>
  <si>
    <t>GRN179267</t>
  </si>
  <si>
    <t>GRN192512</t>
  </si>
  <si>
    <t>GRN192508</t>
  </si>
  <si>
    <t>PO144477</t>
  </si>
  <si>
    <t>HINGED FRAME 6B FOR 2 MODULES (A..B)
HARTING 09 14</t>
  </si>
  <si>
    <t>GRN179234</t>
  </si>
  <si>
    <t>PO139450</t>
  </si>
  <si>
    <t>GRN178796</t>
  </si>
  <si>
    <t>GRN178795</t>
  </si>
  <si>
    <t>MALE INSERT HAN 3A SCREW TERMINATION</t>
  </si>
  <si>
    <t>GRN178754</t>
  </si>
  <si>
    <t>PO141231</t>
  </si>
  <si>
    <t>GRN178746</t>
  </si>
  <si>
    <t>GRN178745</t>
  </si>
  <si>
    <t>GRN178692</t>
  </si>
  <si>
    <t>GRN178691</t>
  </si>
  <si>
    <t>PO140835</t>
  </si>
  <si>
    <t>GRN178531</t>
  </si>
  <si>
    <t>GRN178401</t>
  </si>
  <si>
    <t>GRN178400</t>
  </si>
  <si>
    <t>GRN178399</t>
  </si>
  <si>
    <t>GRN178398</t>
  </si>
  <si>
    <t>GRN178397</t>
  </si>
  <si>
    <t>GRN192484</t>
  </si>
  <si>
    <t>Port Talbot SA12 7TZ</t>
  </si>
  <si>
    <t>HOUSING ABS DETECTOR</t>
  </si>
  <si>
    <t>278-1013-1</t>
  </si>
  <si>
    <t>GRN191392</t>
  </si>
  <si>
    <t>PO143268</t>
  </si>
  <si>
    <t>Cornelius Electronics Ltd</t>
  </si>
  <si>
    <t>S026810</t>
  </si>
  <si>
    <t>GRN187453</t>
  </si>
  <si>
    <t>Salford M50 2GY</t>
  </si>
  <si>
    <t>CONDUCTIX WAMPFLER SPRING CABLE REEL - RS50</t>
  </si>
  <si>
    <t>GRN205009</t>
  </si>
  <si>
    <t>PO146623</t>
  </si>
  <si>
    <t>CONDUCTIX WAMPFLER LTD</t>
  </si>
  <si>
    <t>S025913</t>
  </si>
  <si>
    <t>CABLE GRIP SB18 GA</t>
  </si>
  <si>
    <t>GRN203811</t>
  </si>
  <si>
    <t>PO151227</t>
  </si>
  <si>
    <t>BALL STOP 0.25-1.38 OD CBL (ROUND)</t>
  </si>
  <si>
    <t>GRN203571</t>
  </si>
  <si>
    <t>GRN203568</t>
  </si>
  <si>
    <t>PO146291</t>
  </si>
  <si>
    <t>GRN203372</t>
  </si>
  <si>
    <t>PO147857</t>
  </si>
  <si>
    <t>GRN202425</t>
  </si>
  <si>
    <t>PO149850</t>
  </si>
  <si>
    <t>GRN202221</t>
  </si>
  <si>
    <t>PO147245</t>
  </si>
  <si>
    <t>GRN192464</t>
  </si>
  <si>
    <t>PO143898</t>
  </si>
  <si>
    <t>GRN192463</t>
  </si>
  <si>
    <t>PO141368</t>
  </si>
  <si>
    <t>GRN201391</t>
  </si>
  <si>
    <t>PO146923</t>
  </si>
  <si>
    <t>GRN199726</t>
  </si>
  <si>
    <t>GRN199647</t>
  </si>
  <si>
    <t>GRN198923</t>
  </si>
  <si>
    <t>GRN198645</t>
  </si>
  <si>
    <t>PO145359</t>
  </si>
  <si>
    <t>GRN192457</t>
  </si>
  <si>
    <t>GRN196658</t>
  </si>
  <si>
    <t>PO148626</t>
  </si>
  <si>
    <t>GRN195856</t>
  </si>
  <si>
    <t>GRN194672</t>
  </si>
  <si>
    <t>PO144855</t>
  </si>
  <si>
    <t>GRN193968</t>
  </si>
  <si>
    <t>PO146940</t>
  </si>
  <si>
    <t>GRN193611</t>
  </si>
  <si>
    <t>GRN193610</t>
  </si>
  <si>
    <t>GRN193310</t>
  </si>
  <si>
    <t>GRN192441</t>
  </si>
  <si>
    <t>GRN192440</t>
  </si>
  <si>
    <t>GRN192439</t>
  </si>
  <si>
    <t>PO146487</t>
  </si>
  <si>
    <t>GRN191859</t>
  </si>
  <si>
    <t>GRN191257</t>
  </si>
  <si>
    <t>GRN192431</t>
  </si>
  <si>
    <t>PO146007</t>
  </si>
  <si>
    <t>GRN191130</t>
  </si>
  <si>
    <t>GRN191936</t>
  </si>
  <si>
    <t>PO143021</t>
  </si>
  <si>
    <t>GRN190745</t>
  </si>
  <si>
    <t>GRN188208</t>
  </si>
  <si>
    <t>CONDUCTIX WAMPFLER SPRING CABLE REEL - RS50
CONDUC</t>
  </si>
  <si>
    <t>GRN187523</t>
  </si>
  <si>
    <t>PO140139</t>
  </si>
  <si>
    <t>GRN186180</t>
  </si>
  <si>
    <t>PO139822</t>
  </si>
  <si>
    <t>GRN187857</t>
  </si>
  <si>
    <t>PO144250</t>
  </si>
  <si>
    <t>GRN185617</t>
  </si>
  <si>
    <t>PO144249</t>
  </si>
  <si>
    <t>PCB, PLC INTERFACE (MI SERIES)</t>
  </si>
  <si>
    <t>GRN185819</t>
  </si>
  <si>
    <t>PO144739</t>
  </si>
  <si>
    <t>PCB, DUAL TRIGGER GENERATOR (MI SERIES)</t>
  </si>
  <si>
    <t>GRN181430</t>
  </si>
  <si>
    <t>PO141820</t>
  </si>
  <si>
    <t>GRN192406</t>
  </si>
  <si>
    <t>GRN185831</t>
  </si>
  <si>
    <t>GRN183807</t>
  </si>
  <si>
    <t>GRN181662</t>
  </si>
  <si>
    <t>GRN180197</t>
  </si>
  <si>
    <t>PO138109</t>
  </si>
  <si>
    <t>GRN179553</t>
  </si>
  <si>
    <t>GRN179351</t>
  </si>
  <si>
    <t>Bilston WV14 8JN</t>
  </si>
  <si>
    <t>HINGED SIDEGUARD LEG 700/735MM OVERALL LENGTH</t>
  </si>
  <si>
    <t>GRN204743</t>
  </si>
  <si>
    <t>PO150044</t>
  </si>
  <si>
    <t>COMMERCIAL BODY FITTINGS LTD</t>
  </si>
  <si>
    <t>S022891</t>
  </si>
  <si>
    <t>SPRAY SUPPRESSION FLAPS - SHORT SERIES 450 WIDE X</t>
  </si>
  <si>
    <t>11701-3927</t>
  </si>
  <si>
    <t>GRN204720</t>
  </si>
  <si>
    <t>PO151682</t>
  </si>
  <si>
    <t>STAPLE - CAST STEEL BLACK EPOXY COATED</t>
  </si>
  <si>
    <t>GRN204704</t>
  </si>
  <si>
    <t>PO151783</t>
  </si>
  <si>
    <t>LED MARKER LAMP - REAR 10-30V RED</t>
  </si>
  <si>
    <t>GRN204701</t>
  </si>
  <si>
    <t>PO149673</t>
  </si>
  <si>
    <t>SINGLE SIDED PVC FOAM TAPE 25MM X 1.5MM X 50M LONG</t>
  </si>
  <si>
    <t>GRN204699</t>
  </si>
  <si>
    <t>PO151010</t>
  </si>
  <si>
    <t>GRN204694</t>
  </si>
  <si>
    <t>PO151380</t>
  </si>
  <si>
    <t>U BRACKET BOLT ON/WELD ON - ZINC PLATED</t>
  </si>
  <si>
    <t>GRN204691</t>
  </si>
  <si>
    <t>HORIZONTAL/VERTICAL MOUNTING KIT TO SUIT 65 SERIES</t>
  </si>
  <si>
    <t>GRN204686</t>
  </si>
  <si>
    <t>PO151204</t>
  </si>
  <si>
    <t>STAINLESS STEEL TOOL BOX 1000 X 500 X 500MM</t>
  </si>
  <si>
    <t>GRN204521</t>
  </si>
  <si>
    <t>BRUSH STRIP SEAL</t>
  </si>
  <si>
    <t>GRN204428</t>
  </si>
  <si>
    <t>PO149383</t>
  </si>
  <si>
    <t>ANODISED ALUMINIUM RAIL 3400MM LONG</t>
  </si>
  <si>
    <t>GRN204208</t>
  </si>
  <si>
    <t>ANODISED ALUMINIUM RAIL 3000MM LONG</t>
  </si>
  <si>
    <t>GRN204207</t>
  </si>
  <si>
    <t>GRN204206</t>
  </si>
  <si>
    <t>GRN192379</t>
  </si>
  <si>
    <t>GRN203980</t>
  </si>
  <si>
    <t>PO149147</t>
  </si>
  <si>
    <t>GRN203979</t>
  </si>
  <si>
    <t>PO143851</t>
  </si>
  <si>
    <t>M12 12 PIN MALE TO FLYING LEADS CABLE 20M</t>
  </si>
  <si>
    <t>GRN192374</t>
  </si>
  <si>
    <t>PO146319</t>
  </si>
  <si>
    <t>GRN191426</t>
  </si>
  <si>
    <t>PO143022</t>
  </si>
  <si>
    <t>MOUNTING KIT 1 SICK 2015623</t>
  </si>
  <si>
    <t>GRN192372</t>
  </si>
  <si>
    <t>ANODISED ALUMINIUM RAIL 5000MM LONG</t>
  </si>
  <si>
    <t>GRN203977</t>
  </si>
  <si>
    <t>PO149751</t>
  </si>
  <si>
    <t>SINGLE SIDED FOAM 3507 PVC TAPE (19 X 3.0 X 25M) G</t>
  </si>
  <si>
    <t>GRN203942</t>
  </si>
  <si>
    <t>PO147275</t>
  </si>
  <si>
    <t>GRN203938</t>
  </si>
  <si>
    <t>GRN203937</t>
  </si>
  <si>
    <t>PO149198</t>
  </si>
  <si>
    <t>GRN203843</t>
  </si>
  <si>
    <t>GRN203838</t>
  </si>
  <si>
    <t>GRN202979</t>
  </si>
  <si>
    <t>PO149514</t>
  </si>
  <si>
    <t>GRN202932</t>
  </si>
  <si>
    <t>GRN202925</t>
  </si>
  <si>
    <t>GRN202924</t>
  </si>
  <si>
    <t>GRN202845</t>
  </si>
  <si>
    <t>GRN192354</t>
  </si>
  <si>
    <t>PO145582</t>
  </si>
  <si>
    <t>GRN202240</t>
  </si>
  <si>
    <t>GRN192352</t>
  </si>
  <si>
    <t>GRN192351</t>
  </si>
  <si>
    <t>GRN192350</t>
  </si>
  <si>
    <t>GRN192349</t>
  </si>
  <si>
    <t>GRN192348</t>
  </si>
  <si>
    <t>GRN192347</t>
  </si>
  <si>
    <t>FIRE EXTINGUISHER BOX TOP LOADING 65 SERIES - 6KG</t>
  </si>
  <si>
    <t>GRN202239</t>
  </si>
  <si>
    <t>PO148063</t>
  </si>
  <si>
    <t>GRN192345</t>
  </si>
  <si>
    <t>GRN202238</t>
  </si>
  <si>
    <t>GRN192343</t>
  </si>
  <si>
    <t>GRN202067</t>
  </si>
  <si>
    <t>GRN192341</t>
  </si>
  <si>
    <t>GRN192340</t>
  </si>
  <si>
    <t>PO142188</t>
  </si>
  <si>
    <t>GRN202065</t>
  </si>
  <si>
    <t>PO147430</t>
  </si>
  <si>
    <t>GRN202057</t>
  </si>
  <si>
    <t>ASGK500/2/DPGK RAIL END CAPS</t>
  </si>
  <si>
    <t>GRN202056</t>
  </si>
  <si>
    <t>GRN202054</t>
  </si>
  <si>
    <t>PO147546</t>
  </si>
  <si>
    <t>GRN192328</t>
  </si>
  <si>
    <t>GRN202053</t>
  </si>
  <si>
    <t>GRN192326</t>
  </si>
  <si>
    <t>GRN192325</t>
  </si>
  <si>
    <t>GRN201169</t>
  </si>
  <si>
    <t>GRN201089</t>
  </si>
  <si>
    <t>GRN201016</t>
  </si>
  <si>
    <t>GRN201015</t>
  </si>
  <si>
    <t>GRN200903</t>
  </si>
  <si>
    <t>GRN192316</t>
  </si>
  <si>
    <t>PO140971</t>
  </si>
  <si>
    <t>DV60 HORIZONTAL ARRAY PLATE</t>
  </si>
  <si>
    <t>361-1027-1</t>
  </si>
  <si>
    <t>GRN192315</t>
  </si>
  <si>
    <t>PO147502</t>
  </si>
  <si>
    <t>GRN200895</t>
  </si>
  <si>
    <t>GRN200894</t>
  </si>
  <si>
    <t>GRN200893</t>
  </si>
  <si>
    <t>GRN200892</t>
  </si>
  <si>
    <t>GRN200087</t>
  </si>
  <si>
    <t>GRN199908</t>
  </si>
  <si>
    <t>GRN192307</t>
  </si>
  <si>
    <t>PO146425</t>
  </si>
  <si>
    <t>GRN199907</t>
  </si>
  <si>
    <t>GRN199123</t>
  </si>
  <si>
    <t>GRN199058</t>
  </si>
  <si>
    <t>GRN199056</t>
  </si>
  <si>
    <t>PO147933</t>
  </si>
  <si>
    <t>GATEKEEPER SINGLE ILPA SOLUTION WITH EMBEDDED PROC</t>
  </si>
  <si>
    <t>GKR-4201</t>
  </si>
  <si>
    <t>GRN192300</t>
  </si>
  <si>
    <t>PO147712</t>
  </si>
  <si>
    <t>GRN199036</t>
  </si>
  <si>
    <t>GRN192297</t>
  </si>
  <si>
    <t>GRN199034</t>
  </si>
  <si>
    <t>GRN198949</t>
  </si>
  <si>
    <t>GRN198061</t>
  </si>
  <si>
    <t>PO147070</t>
  </si>
  <si>
    <t>GRN192290</t>
  </si>
  <si>
    <t>GRN198060</t>
  </si>
  <si>
    <t>PO146868</t>
  </si>
  <si>
    <t>GRN198059</t>
  </si>
  <si>
    <t>PO147246</t>
  </si>
  <si>
    <t>GRN198058</t>
  </si>
  <si>
    <t>STAINLESS STEEL TOOL BOX 1200 X 500 X 500MM</t>
  </si>
  <si>
    <t>GRN197986</t>
  </si>
  <si>
    <t>PO145757</t>
  </si>
  <si>
    <t>GRN197984</t>
  </si>
  <si>
    <t>PO147253</t>
  </si>
  <si>
    <t>GRN197983</t>
  </si>
  <si>
    <t>GRN196987</t>
  </si>
  <si>
    <t>GRN196986</t>
  </si>
  <si>
    <t>GRN196937</t>
  </si>
  <si>
    <t>PO144297</t>
  </si>
  <si>
    <t>GRN196923</t>
  </si>
  <si>
    <t>GRN196916</t>
  </si>
  <si>
    <t>PO146922</t>
  </si>
  <si>
    <t>GRN196884</t>
  </si>
  <si>
    <t>GRN196882</t>
  </si>
  <si>
    <t>GRN196881</t>
  </si>
  <si>
    <t>GRN196880</t>
  </si>
  <si>
    <t>BRUSH STRIP SEAL No. 4 SECTION - 180DEG x 2M LONG</t>
  </si>
  <si>
    <t>GRN196357</t>
  </si>
  <si>
    <t>PO146217</t>
  </si>
  <si>
    <t>GRN196355</t>
  </si>
  <si>
    <t>PO146257</t>
  </si>
  <si>
    <t>GRN196322</t>
  </si>
  <si>
    <t>MOUNTING SYSTEM UNIVERSAL JOINT</t>
  </si>
  <si>
    <t>GRN192265</t>
  </si>
  <si>
    <t>PO147032</t>
  </si>
  <si>
    <t>GRN195929</t>
  </si>
  <si>
    <t>PO146929</t>
  </si>
  <si>
    <t>GRN195170</t>
  </si>
  <si>
    <t>GRN192261</t>
  </si>
  <si>
    <t>STAINLESS STEEL ARRAY BOX - DV60</t>
  </si>
  <si>
    <t>361-1163-1</t>
  </si>
  <si>
    <t>GRN192259</t>
  </si>
  <si>
    <t>PO143782</t>
  </si>
  <si>
    <t>GRN195169</t>
  </si>
  <si>
    <t>PO144592</t>
  </si>
  <si>
    <t>GRN192257</t>
  </si>
  <si>
    <t>GRN194800</t>
  </si>
  <si>
    <t>GRN192254</t>
  </si>
  <si>
    <t>PO145321</t>
  </si>
  <si>
    <t>GRN194798</t>
  </si>
  <si>
    <t>PO146621</t>
  </si>
  <si>
    <t>GRN194797</t>
  </si>
  <si>
    <t>GRN192249</t>
  </si>
  <si>
    <t>GRN194792</t>
  </si>
  <si>
    <t>GRN194790</t>
  </si>
  <si>
    <t>GRN194789</t>
  </si>
  <si>
    <t>GRN194787</t>
  </si>
  <si>
    <t>GRN194786</t>
  </si>
  <si>
    <t>GRN194785</t>
  </si>
  <si>
    <t>GRN194784</t>
  </si>
  <si>
    <t>PO147667</t>
  </si>
  <si>
    <t>GRN192235</t>
  </si>
  <si>
    <t>PO143680</t>
  </si>
  <si>
    <t>GRN194783</t>
  </si>
  <si>
    <t>PO146942</t>
  </si>
  <si>
    <t>GRN194772</t>
  </si>
  <si>
    <t>GRN194771</t>
  </si>
  <si>
    <t>GRN192231</t>
  </si>
  <si>
    <t>GRN194766</t>
  </si>
  <si>
    <t>GRN194764</t>
  </si>
  <si>
    <t>GRN194763</t>
  </si>
  <si>
    <t>GRN194758</t>
  </si>
  <si>
    <t>PO146241</t>
  </si>
  <si>
    <t>GRN194757</t>
  </si>
  <si>
    <t>GRN194750</t>
  </si>
  <si>
    <t>GRN194747</t>
  </si>
  <si>
    <t>GRN194117</t>
  </si>
  <si>
    <t>GRN194075</t>
  </si>
  <si>
    <t>PO144352</t>
  </si>
  <si>
    <t>VEHICLE CONSPICUITY TAPE REFLEXITE VC104 - YELLOW</t>
  </si>
  <si>
    <t>11701-2476</t>
  </si>
  <si>
    <t>GRN194074</t>
  </si>
  <si>
    <t>PO147817</t>
  </si>
  <si>
    <t>GRN193851</t>
  </si>
  <si>
    <t>GRN193850</t>
  </si>
  <si>
    <t>PCB PLC MOD DRAWER PV</t>
  </si>
  <si>
    <t>GRN200765</t>
  </si>
  <si>
    <t>PO149940</t>
  </si>
  <si>
    <t>GRN192711</t>
  </si>
  <si>
    <t>GRN192495</t>
  </si>
  <si>
    <t>PO146195</t>
  </si>
  <si>
    <t>GRN192494</t>
  </si>
  <si>
    <t>GRN192493</t>
  </si>
  <si>
    <t>PO146289</t>
  </si>
  <si>
    <t>GRN192492</t>
  </si>
  <si>
    <t>GRN192488</t>
  </si>
  <si>
    <t>GRN192487</t>
  </si>
  <si>
    <t>PCB MAGNETRON FIL. MONITOR</t>
  </si>
  <si>
    <t>GRN186384</t>
  </si>
  <si>
    <t>PO145320</t>
  </si>
  <si>
    <t>GRN185517</t>
  </si>
  <si>
    <t>PO144738</t>
  </si>
  <si>
    <t>O RING, SS HOUSING</t>
  </si>
  <si>
    <t>GRN190692</t>
  </si>
  <si>
    <t>PO145884</t>
  </si>
  <si>
    <t>GRN188167</t>
  </si>
  <si>
    <t>PO145222</t>
  </si>
  <si>
    <t>GRN192078</t>
  </si>
  <si>
    <t>PO147280</t>
  </si>
  <si>
    <t>GRN192076</t>
  </si>
  <si>
    <t>GRN192167</t>
  </si>
  <si>
    <t>GRN192166</t>
  </si>
  <si>
    <t>GRN192165</t>
  </si>
  <si>
    <t>GRN192164</t>
  </si>
  <si>
    <t>PO137621</t>
  </si>
  <si>
    <t>GRN192074</t>
  </si>
  <si>
    <t>GRN192162</t>
  </si>
  <si>
    <t>GRN192068</t>
  </si>
  <si>
    <t>GRN192160</t>
  </si>
  <si>
    <t>GRN192065</t>
  </si>
  <si>
    <t>PO145610</t>
  </si>
  <si>
    <t>GRN192062</t>
  </si>
  <si>
    <t>GRN190978</t>
  </si>
  <si>
    <t>PO145377</t>
  </si>
  <si>
    <t>GRN190977</t>
  </si>
  <si>
    <t>GRN190968</t>
  </si>
  <si>
    <t>GRN190967</t>
  </si>
  <si>
    <t>GRN190966</t>
  </si>
  <si>
    <t>GRN190963</t>
  </si>
  <si>
    <t>GRN190945</t>
  </si>
  <si>
    <t>GRN190612</t>
  </si>
  <si>
    <t>PO144862</t>
  </si>
  <si>
    <t>GRN190605</t>
  </si>
  <si>
    <t>GRN189826</t>
  </si>
  <si>
    <t>GRN189823</t>
  </si>
  <si>
    <t>GRN189729</t>
  </si>
  <si>
    <t>GRN189727</t>
  </si>
  <si>
    <t>GRN189405</t>
  </si>
  <si>
    <t>GRN189295</t>
  </si>
  <si>
    <t>PO144449</t>
  </si>
  <si>
    <t>GRN188870</t>
  </si>
  <si>
    <t>GRN188868</t>
  </si>
  <si>
    <t>GRN188297</t>
  </si>
  <si>
    <t>GRN188296</t>
  </si>
  <si>
    <t>GRN188295</t>
  </si>
  <si>
    <t>GRN188228</t>
  </si>
  <si>
    <t>GRN188226</t>
  </si>
  <si>
    <t>GRN188224</t>
  </si>
  <si>
    <t>GRN187355</t>
  </si>
  <si>
    <t>GRN187352</t>
  </si>
  <si>
    <t>GRN187081</t>
  </si>
  <si>
    <t>ROCKING STAPLE ZINC PLATED STEEL</t>
  </si>
  <si>
    <t>GRN187072</t>
  </si>
  <si>
    <t>PO145523</t>
  </si>
  <si>
    <t>GRN187031</t>
  </si>
  <si>
    <t>GRN186768</t>
  </si>
  <si>
    <t>POINT GUARD I/O SAFETY MODULE 8 POINT INPUT MODULE</t>
  </si>
  <si>
    <t>GRN192094</t>
  </si>
  <si>
    <t>PO145390</t>
  </si>
  <si>
    <t>GRN186266</t>
  </si>
  <si>
    <t>GRN186265</t>
  </si>
  <si>
    <t>GRN185385</t>
  </si>
  <si>
    <t>GRN185384</t>
  </si>
  <si>
    <t>GRN192084</t>
  </si>
  <si>
    <t>PO145783</t>
  </si>
  <si>
    <t>GRN192083</t>
  </si>
  <si>
    <t>PO145441</t>
  </si>
  <si>
    <t>GRN183819</t>
  </si>
  <si>
    <t>PO144409</t>
  </si>
  <si>
    <t>GRN183792</t>
  </si>
  <si>
    <t>GRN192080</t>
  </si>
  <si>
    <t>GRN183389</t>
  </si>
  <si>
    <t>PO142600</t>
  </si>
  <si>
    <t>GRN183177</t>
  </si>
  <si>
    <t>PO143997</t>
  </si>
  <si>
    <t>GRN183044</t>
  </si>
  <si>
    <t>PO143605</t>
  </si>
  <si>
    <t>GRN183041</t>
  </si>
  <si>
    <t>GRN182285</t>
  </si>
  <si>
    <t>PO142501</t>
  </si>
  <si>
    <t>GRN182284</t>
  </si>
  <si>
    <t>GRN182282</t>
  </si>
  <si>
    <t>GRN181752</t>
  </si>
  <si>
    <t>GRN181751</t>
  </si>
  <si>
    <t>PO142348</t>
  </si>
  <si>
    <t>GRN181750</t>
  </si>
  <si>
    <t>GRN180724</t>
  </si>
  <si>
    <t>GRN180718</t>
  </si>
  <si>
    <t>PO141539</t>
  </si>
  <si>
    <t>GRN180557</t>
  </si>
  <si>
    <t>PO141983</t>
  </si>
  <si>
    <t>GRN180556</t>
  </si>
  <si>
    <t>GRN180554</t>
  </si>
  <si>
    <t>GRN180553</t>
  </si>
  <si>
    <t>GRN180550</t>
  </si>
  <si>
    <t>GRN180548</t>
  </si>
  <si>
    <t>PO142198</t>
  </si>
  <si>
    <t>GRN192056</t>
  </si>
  <si>
    <t>PO146182</t>
  </si>
  <si>
    <t>GRN179653</t>
  </si>
  <si>
    <t>GRN179652</t>
  </si>
  <si>
    <t>GRN179050</t>
  </si>
  <si>
    <t>PO139569</t>
  </si>
  <si>
    <t>GRN178551</t>
  </si>
  <si>
    <t>GRN178550</t>
  </si>
  <si>
    <t>PO141723</t>
  </si>
  <si>
    <t>Stoke-on-Trent ST1 3NQ</t>
  </si>
  <si>
    <t>100mm RF Tray 25MM Deep Galvanized</t>
  </si>
  <si>
    <t>GRN204593</t>
  </si>
  <si>
    <t>PO147541</t>
  </si>
  <si>
    <t>CITY ELECTRICAL FACTORS</t>
  </si>
  <si>
    <t>S022746</t>
  </si>
  <si>
    <t>RJ45 EZ SHIELDED MODULAR PLUG</t>
  </si>
  <si>
    <t>11701-0943</t>
  </si>
  <si>
    <t>GRN192046</t>
  </si>
  <si>
    <t>PO146460</t>
  </si>
  <si>
    <t>MEDIUM DUTY CABLE TRAY 100MM X 3M UNITRUNK MR 100T</t>
  </si>
  <si>
    <t>GRN199411</t>
  </si>
  <si>
    <t>GRN197977</t>
  </si>
  <si>
    <t>CIRCUIT BREAKER MINI 3POLE 50A K CURVE UL 489</t>
  </si>
  <si>
    <t>11700-7192</t>
  </si>
  <si>
    <t>GRN196529</t>
  </si>
  <si>
    <t>13A SWITCHED FUSED SPUR DOUBLE POLE WITH FRONT FLE</t>
  </si>
  <si>
    <t>GRN193787</t>
  </si>
  <si>
    <t>PO148157</t>
  </si>
  <si>
    <t>GRN193548</t>
  </si>
  <si>
    <t>PO145689</t>
  </si>
  <si>
    <t>GRN192833</t>
  </si>
  <si>
    <t>PO147666</t>
  </si>
  <si>
    <t>GRN191429</t>
  </si>
  <si>
    <t>PO146763</t>
  </si>
  <si>
    <t>GRN188977</t>
  </si>
  <si>
    <t>WALL ENCLOSURE STEEL DOOR 400 X 400 X 200MM</t>
  </si>
  <si>
    <t>GRN188252</t>
  </si>
  <si>
    <t>GRN187832</t>
  </si>
  <si>
    <t>GRN192024</t>
  </si>
  <si>
    <t>LASER MEASUREMENT SENSOR LMS511-11100 LITE</t>
  </si>
  <si>
    <t>GRN192023</t>
  </si>
  <si>
    <t>MIDI TRUNKING STOP END 50 X 50 PVC WHITE</t>
  </si>
  <si>
    <t>GRN187704</t>
  </si>
  <si>
    <t>GRN192019</t>
  </si>
  <si>
    <t>PO147658</t>
  </si>
  <si>
    <t>GRN192018</t>
  </si>
  <si>
    <t>PO143360</t>
  </si>
  <si>
    <t>GRN192017</t>
  </si>
  <si>
    <t>PO147670</t>
  </si>
  <si>
    <t>3 AMP FUSE DOMESTIC TYPE</t>
  </si>
  <si>
    <t>GRN187618</t>
  </si>
  <si>
    <t>GRN192014</t>
  </si>
  <si>
    <t>GRN192013</t>
  </si>
  <si>
    <t>PO140969</t>
  </si>
  <si>
    <t>9 PIN D TYPE MALE SOLDER</t>
  </si>
  <si>
    <t>GRN187615</t>
  </si>
  <si>
    <t>THERMOSTAT ROOM</t>
  </si>
  <si>
    <t>GRN187606</t>
  </si>
  <si>
    <t>FUSE COMBINATION UNIT 32A 3P + UNSWITCHED NEUTRAL</t>
  </si>
  <si>
    <t>GRN187514</t>
  </si>
  <si>
    <t>Congleton CW12 1DL</t>
  </si>
  <si>
    <t>ELECTRONIC LED FLICKERING LIGHT (CLASSE 2 – DAY/NI</t>
  </si>
  <si>
    <t>11701-3787</t>
  </si>
  <si>
    <t>GRN205062</t>
  </si>
  <si>
    <t>PO150898</t>
  </si>
  <si>
    <t>CHESHIRE ELECTRICAL</t>
  </si>
  <si>
    <t>S022669</t>
  </si>
  <si>
    <t>END CAP FOR SLIM 7MM SURFACE PROFILE WITH HOLE</t>
  </si>
  <si>
    <t>GRN205060</t>
  </si>
  <si>
    <t>PO151009</t>
  </si>
  <si>
    <t>GRN191985</t>
  </si>
  <si>
    <t>TRIMLINE SWINGHANDLE WITH CYLINDER FOR FLAT RODS</t>
  </si>
  <si>
    <t>GRN205048</t>
  </si>
  <si>
    <t>PO150982</t>
  </si>
  <si>
    <t>KEYBOARD / MOUSE SHARING SWITCH FOR COLOCATED SYST</t>
  </si>
  <si>
    <t>308-1244-1</t>
  </si>
  <si>
    <t>GRN205047</t>
  </si>
  <si>
    <t>PO145624</t>
  </si>
  <si>
    <t>LABEL 2X1 WHITE POLYESTER W/ADH</t>
  </si>
  <si>
    <t>11538-0196</t>
  </si>
  <si>
    <t>GRN204967</t>
  </si>
  <si>
    <t>PO145924</t>
  </si>
  <si>
    <t>BATTERY DISCONNECT SWITCH, 150A IP43</t>
  </si>
  <si>
    <t>GRN204965</t>
  </si>
  <si>
    <t>PO151847</t>
  </si>
  <si>
    <t>CONN 14 PIN TUBE BASE</t>
  </si>
  <si>
    <t>GRN204907</t>
  </si>
  <si>
    <t>PO151973</t>
  </si>
  <si>
    <t>TRAFFIC LIGHT - ULTRA BRIGHT LED SINGLE 150MM "ARR</t>
  </si>
  <si>
    <t>GRN204865</t>
  </si>
  <si>
    <t>PO150574</t>
  </si>
  <si>
    <t>CLEANING WIPES GREEN 50 COUNT CONTAINER</t>
  </si>
  <si>
    <t>11700-1336</t>
  </si>
  <si>
    <t>GRN204851</t>
  </si>
  <si>
    <t>SWITCHED SOCKET 13A 2 GANG, 2 4A USB SS - BLACK</t>
  </si>
  <si>
    <t>GRN204838</t>
  </si>
  <si>
    <t>PO151849</t>
  </si>
  <si>
    <t>GRN204837</t>
  </si>
  <si>
    <t>PO151993</t>
  </si>
  <si>
    <t>freight inwards for item 101025609</t>
  </si>
  <si>
    <t>GRN204801</t>
  </si>
  <si>
    <t>PO151527</t>
  </si>
  <si>
    <t>GRN204759</t>
  </si>
  <si>
    <t>PO151665</t>
  </si>
  <si>
    <t>GRN204745</t>
  </si>
  <si>
    <t>PO150297</t>
  </si>
  <si>
    <t>TRAVEL PLUG ADAPTOR ALL CONTINENTS TO UK</t>
  </si>
  <si>
    <t>GRN204683</t>
  </si>
  <si>
    <t>PO150545</t>
  </si>
  <si>
    <t>GRN204682</t>
  </si>
  <si>
    <t>PO151593</t>
  </si>
  <si>
    <t>GRN204592</t>
  </si>
  <si>
    <t>PO142022</t>
  </si>
  <si>
    <t>GRN204574</t>
  </si>
  <si>
    <t>freight inwards for part 101018492</t>
  </si>
  <si>
    <t>GRN204572</t>
  </si>
  <si>
    <t>PO150981</t>
  </si>
  <si>
    <t>freight inwards (part 101047276)</t>
  </si>
  <si>
    <t>GRN204571</t>
  </si>
  <si>
    <t>PO150959</t>
  </si>
  <si>
    <t>GRN204570</t>
  </si>
  <si>
    <t>TUBING LOOM BLK SPLIT 1/2</t>
  </si>
  <si>
    <t>11594-0110-UOM</t>
  </si>
  <si>
    <t>GRN204566</t>
  </si>
  <si>
    <t>PO151472</t>
  </si>
  <si>
    <t>GRN204553</t>
  </si>
  <si>
    <t>PO151580</t>
  </si>
  <si>
    <t>MOTOR FAN OCT 3.0 HAT 400 VARIAN OT300888</t>
  </si>
  <si>
    <t>GRN189231</t>
  </si>
  <si>
    <t>PO145692</t>
  </si>
  <si>
    <t>MAG,PCB,MAGNETRON FILAMENT MONITOR</t>
  </si>
  <si>
    <t>GRN196255</t>
  </si>
  <si>
    <t>PO148979</t>
  </si>
  <si>
    <t>LIST, SPARE PARTS, HERO</t>
  </si>
  <si>
    <t>GRN184974</t>
  </si>
  <si>
    <t>GRN183265</t>
  </si>
  <si>
    <t>GRN190954</t>
  </si>
  <si>
    <t>PO143020</t>
  </si>
  <si>
    <t>NEUTRAL TERMINAL 40 - 63 AMP</t>
  </si>
  <si>
    <t>GRN191934</t>
  </si>
  <si>
    <t>ROUND ROD WITH ROLLERS 800MM</t>
  </si>
  <si>
    <t>GRN204545</t>
  </si>
  <si>
    <t>PO150983</t>
  </si>
  <si>
    <t>ST-ST BULKHEAD ADAPTOR</t>
  </si>
  <si>
    <t>GRN204536</t>
  </si>
  <si>
    <t>PO150712</t>
  </si>
  <si>
    <t>M/P 1.5 FEMALE LOCKING LANCE SEALED SERIES CRIMP A</t>
  </si>
  <si>
    <t>GRN204533</t>
  </si>
  <si>
    <t>PO151350</t>
  </si>
  <si>
    <t>PHOTOELECTRIC SMOKE ALARM DICON SAFETY PRODUCTS 65</t>
  </si>
  <si>
    <t>GRN204531</t>
  </si>
  <si>
    <t>PO151264</t>
  </si>
  <si>
    <t>GRN204437</t>
  </si>
  <si>
    <t>PO142067</t>
  </si>
  <si>
    <t>TRAFFIC LIGHT - ULTRA BRIGHT LED SINGLE 150MM "X"</t>
  </si>
  <si>
    <t>GRN204371</t>
  </si>
  <si>
    <t>GRN204370</t>
  </si>
  <si>
    <t>ULTIMATE - EURO RJ45 DATA SOCKET 1 MODULE - BLACK</t>
  </si>
  <si>
    <t>GRN204366</t>
  </si>
  <si>
    <t>WALL MOUNTED SOCKET 63A 5POLE 400V IP67</t>
  </si>
  <si>
    <t>GRN204308</t>
  </si>
  <si>
    <t>OIL FILTER FOR HRD270T1 GENERATOR</t>
  </si>
  <si>
    <t>GRN191911</t>
  </si>
  <si>
    <t>PO147470</t>
  </si>
  <si>
    <t>AUTO TRANSFORMER CLASS 1 240 VAC 3.84 Kva 16A BLOC</t>
  </si>
  <si>
    <t>GRN204272</t>
  </si>
  <si>
    <t>PO147424</t>
  </si>
  <si>
    <t>GRN204270</t>
  </si>
  <si>
    <t>PO151268</t>
  </si>
  <si>
    <t>SWA TERMINATED OS2 9/125 FIBRE CABLE 100M LC-LC 8C</t>
  </si>
  <si>
    <t>GRN204268</t>
  </si>
  <si>
    <t>PO151608</t>
  </si>
  <si>
    <t>END CAP FOR RECESSED PROFILE SLIM RAIL WITH HOLE</t>
  </si>
  <si>
    <t>GRN204267</t>
  </si>
  <si>
    <t>PLUG SEAL FITS TO 5.2mm CAVITY APTIV 12059168</t>
  </si>
  <si>
    <t>GRN204266</t>
  </si>
  <si>
    <t>PO151585</t>
  </si>
  <si>
    <t>C14 TO C15 HOT CONDITION IEC POWER CABLE 2M H05RR-</t>
  </si>
  <si>
    <t>11701-2888</t>
  </si>
  <si>
    <t>GRN204264</t>
  </si>
  <si>
    <t>PO149118</t>
  </si>
  <si>
    <t>GRN204262</t>
  </si>
  <si>
    <t>PO151011</t>
  </si>
  <si>
    <t>GRN191898</t>
  </si>
  <si>
    <t>CABINET FOR NAVIGATION CONTROL UNIT ETC GOTTING KG</t>
  </si>
  <si>
    <t>GRN204260</t>
  </si>
  <si>
    <t>PO148283</t>
  </si>
  <si>
    <t>GRN204259</t>
  </si>
  <si>
    <t>GRN204257</t>
  </si>
  <si>
    <t>PO151557</t>
  </si>
  <si>
    <t>2 GANG SWITCHED SOCKET OUTLET 13A - WHITE</t>
  </si>
  <si>
    <t>GRN204256</t>
  </si>
  <si>
    <t>13A UK PLUG CABLE MOUNT 50VAC</t>
  </si>
  <si>
    <t>GRN204137</t>
  </si>
  <si>
    <t>PO150961</t>
  </si>
  <si>
    <t>CAVITY WALL BACK BOX 1 GANG 35MM DEEP WHITE</t>
  </si>
  <si>
    <t>GRN204129</t>
  </si>
  <si>
    <t>DESKTOP POWER SUPPLY FOR MOTOROLA DM4400 ALFATRONI</t>
  </si>
  <si>
    <t>GRN204097</t>
  </si>
  <si>
    <t>GRN191888</t>
  </si>
  <si>
    <t>ULTIMATE - SCREWLESS EURO MODULE 1 GANG - STAINLES</t>
  </si>
  <si>
    <t>GRN204081</t>
  </si>
  <si>
    <t>ACTROS 5 FUEL SENDER ASSEMBLY</t>
  </si>
  <si>
    <t>GRN204078</t>
  </si>
  <si>
    <t>PO145927</t>
  </si>
  <si>
    <t>GRN191877</t>
  </si>
  <si>
    <t>CLB 2.5mm CABLE MOUNT DC JACK PLUG 2A CLEVER LITTL</t>
  </si>
  <si>
    <t>GRN204074</t>
  </si>
  <si>
    <t>DIMMER SWITCH 1 GANG 1-10V ON/OFF BRUSHED STEEL</t>
  </si>
  <si>
    <t>GRN204063</t>
  </si>
  <si>
    <t>GRN191869</t>
  </si>
  <si>
    <t>GRN191867</t>
  </si>
  <si>
    <t>PREMIUM RECESSED PROFILE RAIL X 2M</t>
  </si>
  <si>
    <t>GRN204059</t>
  </si>
  <si>
    <t>P60 MKII CABLE MANAGEMENT SYSTEM - MEXICO SEMAR/SE</t>
  </si>
  <si>
    <t>340-1670-1</t>
  </si>
  <si>
    <t>GRN204030</t>
  </si>
  <si>
    <t>PO149517</t>
  </si>
  <si>
    <t>C13 CABLE MOUNT IEC CONNECTOR SOCKET 10A 250VAC</t>
  </si>
  <si>
    <t>GRN204026</t>
  </si>
  <si>
    <t>GRN191863</t>
  </si>
  <si>
    <t>GRN191862</t>
  </si>
  <si>
    <t>ARABIC ANPR SOFTWARE R3, R4 - LPR SINGLE CORE</t>
  </si>
  <si>
    <t>GRN204003</t>
  </si>
  <si>
    <t>PO151419</t>
  </si>
  <si>
    <t>WD MY PASSPORT 2TB PORTABLE HARD DRIVE - BLACK</t>
  </si>
  <si>
    <t>GRN204001</t>
  </si>
  <si>
    <t>PO150572</t>
  </si>
  <si>
    <t>ADAPTER FOR ROUND RODS 8MM DIA</t>
  </si>
  <si>
    <t>GRN203999</t>
  </si>
  <si>
    <t>SLIDE-N-LOCK UNIVERSAL MONITOR PLATE</t>
  </si>
  <si>
    <t>GRN203998</t>
  </si>
  <si>
    <t>GRN191848</t>
  </si>
  <si>
    <t>GRN191847</t>
  </si>
  <si>
    <t>GRN191846</t>
  </si>
  <si>
    <t>PO140873</t>
  </si>
  <si>
    <t>GRN191845</t>
  </si>
  <si>
    <t>PO131751</t>
  </si>
  <si>
    <t>2.4GHz 4-ZONE TOUCH RF RGBW REMOTE CONTROL MILIGHT</t>
  </si>
  <si>
    <t>GRN203995</t>
  </si>
  <si>
    <t>GRN203991</t>
  </si>
  <si>
    <t>PO143673</t>
  </si>
  <si>
    <t>UNEQUAL UNION Y CONNECTOR (8mm IN, 2 x 6mm OUT) IM</t>
  </si>
  <si>
    <t>GRN203990</t>
  </si>
  <si>
    <t>PO150398</t>
  </si>
  <si>
    <t>SLIMLINE LED MODULE (12/24V) RED FLASH LAP ELECTRI</t>
  </si>
  <si>
    <t>GRN203986</t>
  </si>
  <si>
    <t>PO150767</t>
  </si>
  <si>
    <t>HOIST RING 1-8  X 1.53 BOLT 10000LB</t>
  </si>
  <si>
    <t>11700-7756</t>
  </si>
  <si>
    <t>GRN203918</t>
  </si>
  <si>
    <t>GRN191838</t>
  </si>
  <si>
    <t>PO146385</t>
  </si>
  <si>
    <t>GRN203862</t>
  </si>
  <si>
    <t>PO150911</t>
  </si>
  <si>
    <t>GRN190538</t>
  </si>
  <si>
    <t>PO143019</t>
  </si>
  <si>
    <t>PUTTY HIGH VOLTAGE</t>
  </si>
  <si>
    <t>11540-0692</t>
  </si>
  <si>
    <t>GRN203856</t>
  </si>
  <si>
    <t>PO145632</t>
  </si>
  <si>
    <t>COPPER TUBE TERMINAL LUG 10 X 10MM (BAG OF 100)</t>
  </si>
  <si>
    <t>GRN203822</t>
  </si>
  <si>
    <t>INDICATOR LIGHT 24V 16MM ROUND GREEN LED</t>
  </si>
  <si>
    <t>11701-0639</t>
  </si>
  <si>
    <t>GRN203821</t>
  </si>
  <si>
    <t>PO150498</t>
  </si>
  <si>
    <t>CABLE DISPLAYPORT 1.2 TO HDMI 1.4, 5 METERS, 4K RE</t>
  </si>
  <si>
    <t>11700-5953</t>
  </si>
  <si>
    <t>GRN203818</t>
  </si>
  <si>
    <t>AMBER DOUBLE-FLASH BEACON 24VDC</t>
  </si>
  <si>
    <t>GRN203689</t>
  </si>
  <si>
    <t>PO151397</t>
  </si>
  <si>
    <t>MULTI-FUNCTION PRINTER LASER COLOR 220V</t>
  </si>
  <si>
    <t>11701-0430</t>
  </si>
  <si>
    <t>GRN203525</t>
  </si>
  <si>
    <t>POWER SUPPLY 12VDC 7A -40 TO +70C DIN RAIL</t>
  </si>
  <si>
    <t>11700-7064</t>
  </si>
  <si>
    <t>GRN203464</t>
  </si>
  <si>
    <t>PO148124</t>
  </si>
  <si>
    <t>HEKATRON TDS-247 HEAT DETECTOR</t>
  </si>
  <si>
    <t>11701-3777</t>
  </si>
  <si>
    <t>GRN203454</t>
  </si>
  <si>
    <t>PO150847</t>
  </si>
  <si>
    <t>GRN203447</t>
  </si>
  <si>
    <t>PO150892</t>
  </si>
  <si>
    <t>COMPACTLOGIX MODBUS 232 SERIAL MODULE</t>
  </si>
  <si>
    <t>11700-8532</t>
  </si>
  <si>
    <t>GRN203444</t>
  </si>
  <si>
    <t>PO149950</t>
  </si>
  <si>
    <t>HAND HELD PORTABLE 2-WAY RADIO C/W LI-ION BATTERY,</t>
  </si>
  <si>
    <t>GRN203390</t>
  </si>
  <si>
    <t>PO151032</t>
  </si>
  <si>
    <t>GRN203387</t>
  </si>
  <si>
    <t>UNISTRUT 1-5/8"X1-5/8" SLOTTED MODIFIED</t>
  </si>
  <si>
    <t>340-1102-1</t>
  </si>
  <si>
    <t>GRN203362</t>
  </si>
  <si>
    <t>TRAILING SOCKET 6 WAY WHITE</t>
  </si>
  <si>
    <t>GRN203355</t>
  </si>
  <si>
    <t>PO151194</t>
  </si>
  <si>
    <t>WIRE HOOK-UP 10AWG/6.00MM SQ GRN/YEL HAR H07V-K MT</t>
  </si>
  <si>
    <t>11700-6123-UOM</t>
  </si>
  <si>
    <t>GRN203354</t>
  </si>
  <si>
    <t>GRN191805</t>
  </si>
  <si>
    <t>GRN203324</t>
  </si>
  <si>
    <t>PO149946</t>
  </si>
  <si>
    <t>GRN203286</t>
  </si>
  <si>
    <t>PO147749</t>
  </si>
  <si>
    <t>RADIO, HANDHELD, LI-ION BATTERY PACK, RAPID CHARGE</t>
  </si>
  <si>
    <t>11701-3824</t>
  </si>
  <si>
    <t>GRN203276</t>
  </si>
  <si>
    <t>GRN203266</t>
  </si>
  <si>
    <t>INSULATION PIPE WRAP BLACK 23 METERS</t>
  </si>
  <si>
    <t>11700-6124-UOM</t>
  </si>
  <si>
    <t>GRN203265</t>
  </si>
  <si>
    <t>M6 X 25MM ROOFING BOLT</t>
  </si>
  <si>
    <t>GRN203253</t>
  </si>
  <si>
    <t>FUEL FILLER FLAP (UNPAINTED) CARLYLE BUS &amp; COACH 5</t>
  </si>
  <si>
    <t>GRN203198</t>
  </si>
  <si>
    <t>PO151177</t>
  </si>
  <si>
    <t>GRN203194</t>
  </si>
  <si>
    <t>PO150408</t>
  </si>
  <si>
    <t>GRN203026</t>
  </si>
  <si>
    <t>PO150815</t>
  </si>
  <si>
    <t>GRN191784</t>
  </si>
  <si>
    <t>PO145733</t>
  </si>
  <si>
    <t>CABLE 20AWG 2COND 19/32</t>
  </si>
  <si>
    <t>11700-8363-UOM</t>
  </si>
  <si>
    <t>GRN202951</t>
  </si>
  <si>
    <t>PO149349</t>
  </si>
  <si>
    <t>GRN191782</t>
  </si>
  <si>
    <t>GRN191781</t>
  </si>
  <si>
    <t>GRN202950</t>
  </si>
  <si>
    <t>CARK-91B CAR KIT FOR THR880I HANDPORTABLE RADIO</t>
  </si>
  <si>
    <t>11701-3782</t>
  </si>
  <si>
    <t>GRN202926</t>
  </si>
  <si>
    <t>TABLE TOP COMPACT FRIDGE (445MM DEEP X 475MM WIDE</t>
  </si>
  <si>
    <t>GRN202915</t>
  </si>
  <si>
    <t>PO151296</t>
  </si>
  <si>
    <t>KEYBOARD SPANISH 104 KEY WINDOWS USB</t>
  </si>
  <si>
    <t>11505-0869</t>
  </si>
  <si>
    <t>GRN202834</t>
  </si>
  <si>
    <t>PO150152</t>
  </si>
  <si>
    <t>SOCKET OUTLET UNIT 2 GANG  100MM TRK TRUNKING - WH</t>
  </si>
  <si>
    <t>GRN202833</t>
  </si>
  <si>
    <t>SURGE PROTECTOR LAN CAT6 DIN RAIL MOUNT</t>
  </si>
  <si>
    <t>11700-8596</t>
  </si>
  <si>
    <t>GRN202832</t>
  </si>
  <si>
    <t>INSULATION PIPE 1-3/8IN ID X 1/2" WALL X 72' LONG</t>
  </si>
  <si>
    <t>11700-6126</t>
  </si>
  <si>
    <t>GRN202639</t>
  </si>
  <si>
    <t>SCANDI GREY 4L PORTABLE MINI COOLER &amp; WARMER</t>
  </si>
  <si>
    <t>11701-3379</t>
  </si>
  <si>
    <t>GRN202636</t>
  </si>
  <si>
    <t>PO149740</t>
  </si>
  <si>
    <t>GRN202629</t>
  </si>
  <si>
    <t>PO149805</t>
  </si>
  <si>
    <t>GRN202584</t>
  </si>
  <si>
    <t>ROUND ROD WITH ROLLERS 1200mm FDB PANEL FITTINGS 2</t>
  </si>
  <si>
    <t>GRN202470</t>
  </si>
  <si>
    <t>GRN202437</t>
  </si>
  <si>
    <t>VIDAR CAMERA ETHERNET DATA CABLE 2M</t>
  </si>
  <si>
    <t>GRN202391</t>
  </si>
  <si>
    <t>PO150442</t>
  </si>
  <si>
    <t>GRN202376</t>
  </si>
  <si>
    <t>PO150643</t>
  </si>
  <si>
    <t>R60 HMI PANEL</t>
  </si>
  <si>
    <t>GRN191743</t>
  </si>
  <si>
    <t>PO142809</t>
  </si>
  <si>
    <t>GRN191742</t>
  </si>
  <si>
    <t>GRN191741</t>
  </si>
  <si>
    <t>SCREWLESS UNSWITCHED FUSED CONNECTION UNIT - SS SC</t>
  </si>
  <si>
    <t>GRN202353</t>
  </si>
  <si>
    <t>PO149947</t>
  </si>
  <si>
    <t>POWER DISTRIBUTION ASSY</t>
  </si>
  <si>
    <t>340-1105-1</t>
  </si>
  <si>
    <t>GRN191738</t>
  </si>
  <si>
    <t>GRN202323</t>
  </si>
  <si>
    <t>PO150440</t>
  </si>
  <si>
    <t>MODIFIED ENCLOSURE SITE CONFIGURABLE</t>
  </si>
  <si>
    <t>GRN191736</t>
  </si>
  <si>
    <t>PLUG POWERTOP XTRA 63A 5POLE 400V IP67 50-60HZ IP6</t>
  </si>
  <si>
    <t>GRN202314</t>
  </si>
  <si>
    <t>PO150049</t>
  </si>
  <si>
    <t>GRN191734</t>
  </si>
  <si>
    <t>WHITE LED STRIP 24VDC NON-WATERPROOF - 5M LONG UKL</t>
  </si>
  <si>
    <t>GRN202313</t>
  </si>
  <si>
    <t>PO150397</t>
  </si>
  <si>
    <t>VIDAR HDX ANPR CAMERA</t>
  </si>
  <si>
    <t>GRN202309</t>
  </si>
  <si>
    <t>GRN202303</t>
  </si>
  <si>
    <t>GRN202289</t>
  </si>
  <si>
    <t>PO149394</t>
  </si>
  <si>
    <t>GRN202287</t>
  </si>
  <si>
    <t>GRN202284</t>
  </si>
  <si>
    <t>GRN191722</t>
  </si>
  <si>
    <t>GRN202283</t>
  </si>
  <si>
    <t>GRN191720</t>
  </si>
  <si>
    <t>GRN202281</t>
  </si>
  <si>
    <t>PATCH CORD W/SHLD CAT5E RJ45 2FT/1M - BLUE</t>
  </si>
  <si>
    <t>11701-0371</t>
  </si>
  <si>
    <t>GRN202279</t>
  </si>
  <si>
    <t>STRAIGHT 50OHM RF ADAPTER BNC SOCKET TO BNC SOCKET</t>
  </si>
  <si>
    <t>GRN202275</t>
  </si>
  <si>
    <t>PO150594</t>
  </si>
  <si>
    <t>GRN202274</t>
  </si>
  <si>
    <t>PO148806</t>
  </si>
  <si>
    <t>GRN202273</t>
  </si>
  <si>
    <t>GRN202216</t>
  </si>
  <si>
    <t>PO150410</t>
  </si>
  <si>
    <t>TAN BLADE AUTOMOTIVE FUSE 5A 32V</t>
  </si>
  <si>
    <t>GRN191712</t>
  </si>
  <si>
    <t>BLANKING PLATE 1 GANG - WHITE MK ELECTRIC K3390 WH</t>
  </si>
  <si>
    <t>GRN202174</t>
  </si>
  <si>
    <t>PO148123</t>
  </si>
  <si>
    <t>USB DONGLE + LICENSE EUROPEAN PLATES</t>
  </si>
  <si>
    <t>GRN202161</t>
  </si>
  <si>
    <t>GRN202111</t>
  </si>
  <si>
    <t>WIRE HOOK-UP 18AWG/1.00MM SQ GRN/YEL HAR H05V-K MT</t>
  </si>
  <si>
    <t>11700-5978</t>
  </si>
  <si>
    <t>GRN202051</t>
  </si>
  <si>
    <t>PO151004</t>
  </si>
  <si>
    <t>GRN202048</t>
  </si>
  <si>
    <t>CABLE MANAGEMENT SYSTEM - SAUDI ARABIA</t>
  </si>
  <si>
    <t>11701-3755</t>
  </si>
  <si>
    <t>GRN202009</t>
  </si>
  <si>
    <t>PO149809</t>
  </si>
  <si>
    <t>GRN201996</t>
  </si>
  <si>
    <t>GRN201945</t>
  </si>
  <si>
    <t>PO149855</t>
  </si>
  <si>
    <t>PREMIUM SURFACE MOUNT 7MM PROFILE RAIL X 2M LONG</t>
  </si>
  <si>
    <t>GRN201941</t>
  </si>
  <si>
    <t>EARTH CABLE 10MM2 GREEN/YELLOW</t>
  </si>
  <si>
    <t>GRN201938</t>
  </si>
  <si>
    <t>GRN201914</t>
  </si>
  <si>
    <t>TERMINAL RING 1/4-HOLE 16-14AWG</t>
  </si>
  <si>
    <t>11539-0027</t>
  </si>
  <si>
    <t>GRN201912</t>
  </si>
  <si>
    <t>PO150880</t>
  </si>
  <si>
    <t>RGBW LED STRIP CONTROLLER AND RECEIVER BOX MILIGHT</t>
  </si>
  <si>
    <t>GRN201850</t>
  </si>
  <si>
    <t>PO150242</t>
  </si>
  <si>
    <t>GRN201839</t>
  </si>
  <si>
    <t>GRN201813</t>
  </si>
  <si>
    <t>GRN201812</t>
  </si>
  <si>
    <t>CABLE MANAGEMENT SYSTEM FOR G60 EMEA STD (BOF)</t>
  </si>
  <si>
    <t>GRN201805</t>
  </si>
  <si>
    <t>PO135703</t>
  </si>
  <si>
    <t>CABLE ASSY RJ45-RJ45 CAT5E BLK 20FT</t>
  </si>
  <si>
    <t>11700-6243</t>
  </si>
  <si>
    <t>GRN201786</t>
  </si>
  <si>
    <t>GRN201689</t>
  </si>
  <si>
    <t>PO149376</t>
  </si>
  <si>
    <t>GRN191683</t>
  </si>
  <si>
    <t>POINT I/O ADAPTER BASE</t>
  </si>
  <si>
    <t>11700-4776</t>
  </si>
  <si>
    <t>GRN191682</t>
  </si>
  <si>
    <t>PO147512</t>
  </si>
  <si>
    <t>VIDAR CAMERA POWER CABLE 2M</t>
  </si>
  <si>
    <t>GRN201679</t>
  </si>
  <si>
    <t>WIPES POLYESTER 9  X 9</t>
  </si>
  <si>
    <t>11550-0152</t>
  </si>
  <si>
    <t>GRN201678</t>
  </si>
  <si>
    <t>GRN201677</t>
  </si>
  <si>
    <t>PO150632</t>
  </si>
  <si>
    <t>SEALING WASHER #10 BOND SST</t>
  </si>
  <si>
    <t>11700-4706</t>
  </si>
  <si>
    <t>GRN201676</t>
  </si>
  <si>
    <t>PO148721</t>
  </si>
  <si>
    <t>MIL-DTL-38999 SOCKET CONNECTOR 6 WAY SIZE 11</t>
  </si>
  <si>
    <t>GRN201675</t>
  </si>
  <si>
    <t>PO148414</t>
  </si>
  <si>
    <t>TRANSFORMER 1.5KVA 240V PRI 120V SEC</t>
  </si>
  <si>
    <t>11700-1213</t>
  </si>
  <si>
    <t>GRN191670</t>
  </si>
  <si>
    <t>PO145948</t>
  </si>
  <si>
    <t>POWER CORD C14 TO C13 3FT</t>
  </si>
  <si>
    <t>11700-6998</t>
  </si>
  <si>
    <t>GRN201673</t>
  </si>
  <si>
    <t>OIL KLUBERSYNTH GEM 4-68N</t>
  </si>
  <si>
    <t>11700-1190</t>
  </si>
  <si>
    <t>GRN201672</t>
  </si>
  <si>
    <t>GRN201670</t>
  </si>
  <si>
    <t>PO149968</t>
  </si>
  <si>
    <t>GRN201669</t>
  </si>
  <si>
    <t>BI-DIRECTIONAL VENT BREATHER</t>
  </si>
  <si>
    <t>GRN201663</t>
  </si>
  <si>
    <t>PO149433</t>
  </si>
  <si>
    <t>CORRUGATED PLASTIC ROLL WHITE 1M x 50M x 2mm TEMPR</t>
  </si>
  <si>
    <t>GRN201647</t>
  </si>
  <si>
    <t>GRN201644</t>
  </si>
  <si>
    <t>PROJ-3379 METALLIC CONDUIT KIT</t>
  </si>
  <si>
    <t>340-1669-1</t>
  </si>
  <si>
    <t>GRN201510</t>
  </si>
  <si>
    <t>PO149874</t>
  </si>
  <si>
    <t>FAN TUBEAXIAL 115VAC 235CFM-CRIT</t>
  </si>
  <si>
    <t>11597-0140</t>
  </si>
  <si>
    <t>GRN201374</t>
  </si>
  <si>
    <t>DC LINE CORD FOR 3600 SERIES POWER SUPPLY</t>
  </si>
  <si>
    <t>GRN201373</t>
  </si>
  <si>
    <t>DIN RAIL ADAPTER 90 DEGREE</t>
  </si>
  <si>
    <t>11701-3709</t>
  </si>
  <si>
    <t>GRN201372</t>
  </si>
  <si>
    <t>PO149995</t>
  </si>
  <si>
    <t>CABLE MOUNT MALE 3P STRAIGHT PLUG 16A 230V</t>
  </si>
  <si>
    <t>GRN191651</t>
  </si>
  <si>
    <t>GRN201317</t>
  </si>
  <si>
    <t>EMPTY PENDANT STATION DOUBLE INSULATED - YELLOW</t>
  </si>
  <si>
    <t>GRN201297</t>
  </si>
  <si>
    <t>UK MAINS PLUG, 13A, CABLE MOUNT, 250 V -  WHITE</t>
  </si>
  <si>
    <t>GRN191647</t>
  </si>
  <si>
    <t>GRN201270</t>
  </si>
  <si>
    <t>PROJ-3365 METALLIC CONDUIT KIT</t>
  </si>
  <si>
    <t>341-1072-1</t>
  </si>
  <si>
    <t>GRN201175</t>
  </si>
  <si>
    <t>PO149865</t>
  </si>
  <si>
    <t>CORD POWER IEC320 250VAC 10A C13-14 2.5M</t>
  </si>
  <si>
    <t>11547-0722</t>
  </si>
  <si>
    <t>GRN201086</t>
  </si>
  <si>
    <t>GRN201080</t>
  </si>
  <si>
    <t>GRN191642</t>
  </si>
  <si>
    <t>GRN201071</t>
  </si>
  <si>
    <t>GRN201070</t>
  </si>
  <si>
    <t>GRN191637</t>
  </si>
  <si>
    <t>PO144863</t>
  </si>
  <si>
    <t>LITHIUM BUTTON BATTERY, 3V, 20MM, CR2032</t>
  </si>
  <si>
    <t>GRN201069</t>
  </si>
  <si>
    <t>PO150697</t>
  </si>
  <si>
    <t>AVOCENT 18.5" LOCAL RACK ACCESS (LRA) CONSOLE</t>
  </si>
  <si>
    <t>GRN201062</t>
  </si>
  <si>
    <t>GRN201044</t>
  </si>
  <si>
    <t>TRK HEAVY DUTY TRUNKING 100MM X 50MM X 3M - WHITE</t>
  </si>
  <si>
    <t>GRN201011</t>
  </si>
  <si>
    <t>PO147468</t>
  </si>
  <si>
    <t>DAB+ RADIO &amp; M12 BATTERY CHARGER WITH BLUETOOTH</t>
  </si>
  <si>
    <t>11701-3353</t>
  </si>
  <si>
    <t>GRN200965</t>
  </si>
  <si>
    <t>PO149064</t>
  </si>
  <si>
    <t>GRN200963</t>
  </si>
  <si>
    <t>GRN200962</t>
  </si>
  <si>
    <t>PO148613</t>
  </si>
  <si>
    <t>GRN200899</t>
  </si>
  <si>
    <t>WINDSONIC WIND SPEED AND DIRECTION SENSOR</t>
  </si>
  <si>
    <t>GRN200897</t>
  </si>
  <si>
    <t>GRN200896</t>
  </si>
  <si>
    <t>GRN200837</t>
  </si>
  <si>
    <t>GRN200799</t>
  </si>
  <si>
    <t>PO150346</t>
  </si>
  <si>
    <t>GRN200790</t>
  </si>
  <si>
    <t>GRN200738</t>
  </si>
  <si>
    <t>PO147838</t>
  </si>
  <si>
    <t>CABLE ETHERNET 6 FT CAT 6 PURPLE</t>
  </si>
  <si>
    <t>11700-7313</t>
  </si>
  <si>
    <t>GRN200737</t>
  </si>
  <si>
    <t>PO148860</t>
  </si>
  <si>
    <t>GRN200701</t>
  </si>
  <si>
    <t>GRN200675</t>
  </si>
  <si>
    <t>PO149145</t>
  </si>
  <si>
    <t>GRN200662</t>
  </si>
  <si>
    <t>PO142068</t>
  </si>
  <si>
    <t>GRN200637</t>
  </si>
  <si>
    <t>KEYBOARD ARABIC-ENGLISH 104 KEY WINDOWS USB</t>
  </si>
  <si>
    <t>11505-0862</t>
  </si>
  <si>
    <t>GRN200634</t>
  </si>
  <si>
    <t>PROTECTIVE COVER 63A</t>
  </si>
  <si>
    <t>GRN200633</t>
  </si>
  <si>
    <t>PO142069</t>
  </si>
  <si>
    <t>GRN200630</t>
  </si>
  <si>
    <t>GRN200624</t>
  </si>
  <si>
    <t>GRN200617</t>
  </si>
  <si>
    <t>PO150147</t>
  </si>
  <si>
    <t>AIR TANK 5LTR X 206MM</t>
  </si>
  <si>
    <t>11701-3714</t>
  </si>
  <si>
    <t>GRN200598</t>
  </si>
  <si>
    <t>PO150118</t>
  </si>
  <si>
    <t>TAPE ELECT VINYL YELLOW 3/4 X66'</t>
  </si>
  <si>
    <t>11540-0307-UOM</t>
  </si>
  <si>
    <t>GRN200555</t>
  </si>
  <si>
    <t>AREA MONITOR CONTROLLER (0.1 MR/HR TO 1.0 MR/HR)</t>
  </si>
  <si>
    <t>GRN200469</t>
  </si>
  <si>
    <t>GRN200467</t>
  </si>
  <si>
    <t>LUBRICATION UNIT SUREFIRE II RAISED BULKHEAD</t>
  </si>
  <si>
    <t>11700-6604</t>
  </si>
  <si>
    <t>GRN200466</t>
  </si>
  <si>
    <t>PO148142</t>
  </si>
  <si>
    <t>POSITION TRANSDUCER POTENTIONMETRIC UPTO 750MMIP65</t>
  </si>
  <si>
    <t>GRN200465</t>
  </si>
  <si>
    <t>PO149065</t>
  </si>
  <si>
    <t>AK CHECK VALVE, METRIC 1/4 PORT SIZE</t>
  </si>
  <si>
    <t>11701-3717</t>
  </si>
  <si>
    <t>GRN200464</t>
  </si>
  <si>
    <t>DIE SET - CAPACITY 0.14-1.0 MM²/ 1.5 MM²/ 2.5 MM²/</t>
  </si>
  <si>
    <t>11701-3222</t>
  </si>
  <si>
    <t>GRN200463</t>
  </si>
  <si>
    <t>PO149249</t>
  </si>
  <si>
    <t>PASSIVE POE SPLITTER AND INJECTOR CABLE KIT  KIT</t>
  </si>
  <si>
    <t>11700-9119</t>
  </si>
  <si>
    <t>GRN200462</t>
  </si>
  <si>
    <t>GRN200379</t>
  </si>
  <si>
    <t>GRN200373</t>
  </si>
  <si>
    <t>1/4" HEXAGON NIPPLE BRASS, NICKEL PLATED</t>
  </si>
  <si>
    <t>11701-3716</t>
  </si>
  <si>
    <t>GRN200371</t>
  </si>
  <si>
    <t>POSITION TRANSDUCER POTENTIONMETRIC UPTO 480MMIP67</t>
  </si>
  <si>
    <t>11701-2030</t>
  </si>
  <si>
    <t>GRN200366</t>
  </si>
  <si>
    <t>PO149259</t>
  </si>
  <si>
    <t>CABLE RJ45 TO FLYING LEADS 8 COND 24AWG 1 METER</t>
  </si>
  <si>
    <t>11700-1083</t>
  </si>
  <si>
    <t>GRN191588</t>
  </si>
  <si>
    <t>PO141906</t>
  </si>
  <si>
    <t>USB DONGLE + LICENSE BENIN PLATES</t>
  </si>
  <si>
    <t>11701-2698</t>
  </si>
  <si>
    <t>GRN200271</t>
  </si>
  <si>
    <t>PO149906</t>
  </si>
  <si>
    <t>GRN200227</t>
  </si>
  <si>
    <t>PO148770</t>
  </si>
  <si>
    <t>GRN200198</t>
  </si>
  <si>
    <t>PO149391</t>
  </si>
  <si>
    <t>VEHICLE CONTROL UNIT</t>
  </si>
  <si>
    <t>GRN200195</t>
  </si>
  <si>
    <t>PO144668</t>
  </si>
  <si>
    <t>CABINET FOR NAVIGATION CONTROL UNIT ETC</t>
  </si>
  <si>
    <t>GRN200193</t>
  </si>
  <si>
    <t>PO143808</t>
  </si>
  <si>
    <t>GRN191581</t>
  </si>
  <si>
    <t>GRN200190</t>
  </si>
  <si>
    <t>PO148517</t>
  </si>
  <si>
    <t>GRN200189</t>
  </si>
  <si>
    <t>PERFORATED PRESSED TRAY 50 x 50mm GREY - 3M LONG</t>
  </si>
  <si>
    <t>GRN200187</t>
  </si>
  <si>
    <t>SWITCHED SOCKET 13A 2 GANG 2 USB SS - BLACK SCHNEI</t>
  </si>
  <si>
    <t>GRN200173</t>
  </si>
  <si>
    <t>PO145917</t>
  </si>
  <si>
    <t>GRN200156</t>
  </si>
  <si>
    <t>GRN200152</t>
  </si>
  <si>
    <t>GRN191569</t>
  </si>
  <si>
    <t>GRN191568</t>
  </si>
  <si>
    <t>SCREWLESS EURO MODULE 1 GANG - STAINLESS STEEL SCH</t>
  </si>
  <si>
    <t>GRN200150</t>
  </si>
  <si>
    <t>PO143991</t>
  </si>
  <si>
    <t>GRN200148</t>
  </si>
  <si>
    <t>GRN200147</t>
  </si>
  <si>
    <t>GRN191559</t>
  </si>
  <si>
    <t>GRN191558</t>
  </si>
  <si>
    <t>GRN191557</t>
  </si>
  <si>
    <t>GRN191551</t>
  </si>
  <si>
    <t>PO138588</t>
  </si>
  <si>
    <t>GRN200141</t>
  </si>
  <si>
    <t>PO149069</t>
  </si>
  <si>
    <t>GRN200140</t>
  </si>
  <si>
    <t>PO142319</t>
  </si>
  <si>
    <t>FLEXY 205 BASE MODULE IIOT GATEWAY REMOTE</t>
  </si>
  <si>
    <t>11701-3365</t>
  </si>
  <si>
    <t>GRN200139</t>
  </si>
  <si>
    <t>GRN200092</t>
  </si>
  <si>
    <t>WIRE HOOK-UP 18AWG/1.00MM SQ DARK BLUE HAR H05V-K</t>
  </si>
  <si>
    <t>11700-5990-UOM</t>
  </si>
  <si>
    <t>GRN200053</t>
  </si>
  <si>
    <t>GRN199897</t>
  </si>
  <si>
    <t>GRN199896</t>
  </si>
  <si>
    <t>GRN199813</t>
  </si>
  <si>
    <t>GRN199808</t>
  </si>
  <si>
    <t>PO149590</t>
  </si>
  <si>
    <t>GRN199807</t>
  </si>
  <si>
    <t>PO149796</t>
  </si>
  <si>
    <t>PCA REMOTE I/O BOARD TEMP SENSOR</t>
  </si>
  <si>
    <t>312-2001-1</t>
  </si>
  <si>
    <t>GRN191506</t>
  </si>
  <si>
    <t>GRN191505</t>
  </si>
  <si>
    <t>GRN199805</t>
  </si>
  <si>
    <t>PO149050</t>
  </si>
  <si>
    <t>GRN199804</t>
  </si>
  <si>
    <t>GRN199800</t>
  </si>
  <si>
    <t>SOUNDER MULTIPLE TONES 96DB</t>
  </si>
  <si>
    <t>11700-5623</t>
  </si>
  <si>
    <t>GRN199799</t>
  </si>
  <si>
    <t>GRN191498</t>
  </si>
  <si>
    <t>DM4400 MOTOTRBO UHF MOBILE RADIO 403-470 MHZ</t>
  </si>
  <si>
    <t>GRN199795</t>
  </si>
  <si>
    <t>PO145468</t>
  </si>
  <si>
    <t>DM4400E MOTOTRBO UHF MOBILE RADIO 403-470 MHZ</t>
  </si>
  <si>
    <t>GRN199788</t>
  </si>
  <si>
    <t>GRN199786</t>
  </si>
  <si>
    <t>PO144868</t>
  </si>
  <si>
    <t>GRN199747</t>
  </si>
  <si>
    <t>Manchester M44 5FZ</t>
  </si>
  <si>
    <t>GRN191483</t>
  </si>
  <si>
    <t>PO145510</t>
  </si>
  <si>
    <t>UNIVERSAL CONTAINER SERVICES LTD</t>
  </si>
  <si>
    <t>S024883</t>
  </si>
  <si>
    <t>CONTAINER OFFICE CONTROL/INPSECTION PARTLY FITTED</t>
  </si>
  <si>
    <t>GRN191482</t>
  </si>
  <si>
    <t>PO145511</t>
  </si>
  <si>
    <t>GRN199699</t>
  </si>
  <si>
    <t>GRN199694</t>
  </si>
  <si>
    <t>GRN199692</t>
  </si>
  <si>
    <t>DM4400 MOTOTRBO™ UHF MOBILE RADIO 403-470 MHZ</t>
  </si>
  <si>
    <t>GRN199690</t>
  </si>
  <si>
    <t>PO140028</t>
  </si>
  <si>
    <t>GRN199685</t>
  </si>
  <si>
    <t>GRN191473</t>
  </si>
  <si>
    <t>PO147262</t>
  </si>
  <si>
    <t>GRN199684</t>
  </si>
  <si>
    <t>PO148989</t>
  </si>
  <si>
    <t>GRN199587</t>
  </si>
  <si>
    <t>GRN199542</t>
  </si>
  <si>
    <t>GRN199509</t>
  </si>
  <si>
    <t>PO147839</t>
  </si>
  <si>
    <t>STOP END CAP 100 x 100 MITA CVS101W</t>
  </si>
  <si>
    <t>GRN199504</t>
  </si>
  <si>
    <t>GRN199500</t>
  </si>
  <si>
    <t>WEATHER PROTECTION HOOD</t>
  </si>
  <si>
    <t>GRN191465</t>
  </si>
  <si>
    <t>GRN199497</t>
  </si>
  <si>
    <t>TAPE VINYL BLACK 3/4 WIDE</t>
  </si>
  <si>
    <t>11540-0044</t>
  </si>
  <si>
    <t>GRN199495</t>
  </si>
  <si>
    <t>EURO RJ45 DATA SOCKET 1 MODULE - BLACK SCHNEIDER E</t>
  </si>
  <si>
    <t>GRN199487</t>
  </si>
  <si>
    <t>GRN199472</t>
  </si>
  <si>
    <t>GRN191457</t>
  </si>
  <si>
    <t>GRN191456</t>
  </si>
  <si>
    <t>DETECTOR BOX END PLATE GASKET</t>
  </si>
  <si>
    <t>361-1019-1</t>
  </si>
  <si>
    <t>GRN199316</t>
  </si>
  <si>
    <t>EMERGENCY STOP MODULE</t>
  </si>
  <si>
    <t>GRN199312</t>
  </si>
  <si>
    <t>PO149160</t>
  </si>
  <si>
    <t>GRN199310</t>
  </si>
  <si>
    <t>GRN199308</t>
  </si>
  <si>
    <t>GRN191443</t>
  </si>
  <si>
    <t>GRN199259</t>
  </si>
  <si>
    <t>CABLE CAT5E 24AWG SUNLIGHT &amp; OIL RESISTANT 330 FT</t>
  </si>
  <si>
    <t>255-1640-330</t>
  </si>
  <si>
    <t>GRN199220</t>
  </si>
  <si>
    <t>PO146761</t>
  </si>
  <si>
    <t>GRN199205</t>
  </si>
  <si>
    <t>GRN199153</t>
  </si>
  <si>
    <t>GRN190427</t>
  </si>
  <si>
    <t>PO143018</t>
  </si>
  <si>
    <t>ACTI9 IC60H MCB 16A TYPE C 10KA</t>
  </si>
  <si>
    <t>GRN199136</t>
  </si>
  <si>
    <t>PWR SUPPLY 300 VDC NON ISOLATED 6 KW - COUNTRY OF</t>
  </si>
  <si>
    <t>11701-3437</t>
  </si>
  <si>
    <t>GRN199134</t>
  </si>
  <si>
    <t>PO148068</t>
  </si>
  <si>
    <t>GRN191428</t>
  </si>
  <si>
    <t>GRN190044</t>
  </si>
  <si>
    <t>PO143017</t>
  </si>
  <si>
    <t>GRN199130</t>
  </si>
  <si>
    <t>LOCKING CABLE TIE 7.4" (188mm) LONG, TEFZEL, AQUA</t>
  </si>
  <si>
    <t>GRN199065</t>
  </si>
  <si>
    <t>PO149959</t>
  </si>
  <si>
    <t>WIRE HOOK-UP 18AWG/1.00MM SQ RED HAR H05V-K MTW</t>
  </si>
  <si>
    <t>11700-5982-UOM</t>
  </si>
  <si>
    <t>GRN199053</t>
  </si>
  <si>
    <t>PO149009</t>
  </si>
  <si>
    <t>GRN199031</t>
  </si>
  <si>
    <t>GRN189849</t>
  </si>
  <si>
    <t>GRN198992</t>
  </si>
  <si>
    <t>PO148900</t>
  </si>
  <si>
    <t>GRN198989</t>
  </si>
  <si>
    <t>GRN191414</t>
  </si>
  <si>
    <t>GRN198978</t>
  </si>
  <si>
    <t>TRUNKING REDUCER 100 X 100 TO 75 X 75 - WHITE</t>
  </si>
  <si>
    <t>GRN198961</t>
  </si>
  <si>
    <t>GRN198960</t>
  </si>
  <si>
    <t>GRN198884</t>
  </si>
  <si>
    <t>GRN198882</t>
  </si>
  <si>
    <t>GRN198881</t>
  </si>
  <si>
    <t>GRN198776</t>
  </si>
  <si>
    <t>GRN198773</t>
  </si>
  <si>
    <t>PO148254</t>
  </si>
  <si>
    <t>GRN198771</t>
  </si>
  <si>
    <t>GRN191393</t>
  </si>
  <si>
    <t>GRN198493</t>
  </si>
  <si>
    <t>MXR-201/8M-R24SL TUBE</t>
  </si>
  <si>
    <t>GRN191390</t>
  </si>
  <si>
    <t>PO145918</t>
  </si>
  <si>
    <t>FIBRE ST CONNECTOR DUST CAP WITH CHAIN AMPHENOL CO</t>
  </si>
  <si>
    <t>GRN198484</t>
  </si>
  <si>
    <t>GRN198477</t>
  </si>
  <si>
    <t>PO148130</t>
  </si>
  <si>
    <t>DOUBLE WALL INSULATED FLEXIBLE DUCT 315mm x 3M</t>
  </si>
  <si>
    <t>GRN198416</t>
  </si>
  <si>
    <t>GRN191384</t>
  </si>
  <si>
    <t>SERVO DRIVE 5 KW 240 VAC INPUT - COUNTRY OF ORIGIN</t>
  </si>
  <si>
    <t>11701-3434</t>
  </si>
  <si>
    <t>GRN198411</t>
  </si>
  <si>
    <t>PO145452</t>
  </si>
  <si>
    <t>6 WAY TP DISTRIBUTION BOARD</t>
  </si>
  <si>
    <t>GRN198345</t>
  </si>
  <si>
    <t>GRN191375</t>
  </si>
  <si>
    <t>PO143361</t>
  </si>
  <si>
    <t>GRN191374</t>
  </si>
  <si>
    <t>PO143357</t>
  </si>
  <si>
    <t>GRN191373</t>
  </si>
  <si>
    <t>PO143358</t>
  </si>
  <si>
    <t>GRN198336</t>
  </si>
  <si>
    <t>GRN191371</t>
  </si>
  <si>
    <t>MOUNTING PLATE FOR ZEBRA BARCODE SCANNER</t>
  </si>
  <si>
    <t>GRN198307</t>
  </si>
  <si>
    <t>PO149167</t>
  </si>
  <si>
    <t>GRN191369</t>
  </si>
  <si>
    <t>GRN191366</t>
  </si>
  <si>
    <t>CIRCUIT BREAKER MINI 1POLE 15A K CURVE UL 489</t>
  </si>
  <si>
    <t>11700-4864</t>
  </si>
  <si>
    <t>GRN198299</t>
  </si>
  <si>
    <t>PO147837</t>
  </si>
  <si>
    <t>GRN198296</t>
  </si>
  <si>
    <t>GRN198293</t>
  </si>
  <si>
    <t>GRN198291</t>
  </si>
  <si>
    <t>PO148630</t>
  </si>
  <si>
    <t>GRN198278</t>
  </si>
  <si>
    <t>LID STAY, LEFT HAND - UPWARD OPENING, CHROME PLATE</t>
  </si>
  <si>
    <t>11701-3214</t>
  </si>
  <si>
    <t>GRN198272</t>
  </si>
  <si>
    <t>PO147321</t>
  </si>
  <si>
    <t>GRN198267</t>
  </si>
  <si>
    <t>GRN198258</t>
  </si>
  <si>
    <t>GRN198254</t>
  </si>
  <si>
    <t>LINATRON Mi6SSM LOW DOSE(15 &amp; 40 rad/min versions)</t>
  </si>
  <si>
    <t>GRN201283</t>
  </si>
  <si>
    <t>CAVITY WALL BACK BOX 2 GANG 35MM DEEP WHITE</t>
  </si>
  <si>
    <t>GRN198221</t>
  </si>
  <si>
    <t>SINGLE POLE DISTRIBUTION BLOCK UDJ-125A</t>
  </si>
  <si>
    <t>GRN198206</t>
  </si>
  <si>
    <t>PO145462</t>
  </si>
  <si>
    <t>GRN191350</t>
  </si>
  <si>
    <t>PO147125</t>
  </si>
  <si>
    <t>GRN191349</t>
  </si>
  <si>
    <t>ACTI9 IC60H MCB 3POLE TYPE D 10KA 63A</t>
  </si>
  <si>
    <t>GRN198116</t>
  </si>
  <si>
    <t>GRN198064</t>
  </si>
  <si>
    <t>GRN191345</t>
  </si>
  <si>
    <t>GRN198053</t>
  </si>
  <si>
    <t>RED 5 JOULE MULTI-VOLTAGE XENON STROBE BECON</t>
  </si>
  <si>
    <t>GRN198052</t>
  </si>
  <si>
    <t>AC/DC POWER SUPPLY BRICK. AC 100/240V, 2.4A. DC OU</t>
  </si>
  <si>
    <t>GRN198029</t>
  </si>
  <si>
    <t>GRN191340</t>
  </si>
  <si>
    <t>GRN198028</t>
  </si>
  <si>
    <t>RS PRO PANEL MOUNT CONNECTOR 5 CONTACTS FEMALE</t>
  </si>
  <si>
    <t>GRN191338</t>
  </si>
  <si>
    <t>CIRCUIT BREAKER 230/400V 16A 2POLE</t>
  </si>
  <si>
    <t>11700-6040</t>
  </si>
  <si>
    <t>GRN198027</t>
  </si>
  <si>
    <t>GRN197989</t>
  </si>
  <si>
    <t>GRN191335</t>
  </si>
  <si>
    <t>GRN197877</t>
  </si>
  <si>
    <t>GRN197762</t>
  </si>
  <si>
    <t>PO144541</t>
  </si>
  <si>
    <t>BENCH TRUNKING ALUMINIUM WITH UPVC LID 100x100 2M</t>
  </si>
  <si>
    <t>GRN197683</t>
  </si>
  <si>
    <t>GRN197621</t>
  </si>
  <si>
    <t>GRN197578</t>
  </si>
  <si>
    <t>freight inwards (for item 42206182)</t>
  </si>
  <si>
    <t>GRN197559</t>
  </si>
  <si>
    <t>GRN197541</t>
  </si>
  <si>
    <t>GRN197527</t>
  </si>
  <si>
    <t>GRN191323</t>
  </si>
  <si>
    <t>PO147225</t>
  </si>
  <si>
    <t>GRN191322</t>
  </si>
  <si>
    <t>PO147292</t>
  </si>
  <si>
    <t>GRN191321</t>
  </si>
  <si>
    <t>GRN191320</t>
  </si>
  <si>
    <t>GRN197523</t>
  </si>
  <si>
    <t>PO140976</t>
  </si>
  <si>
    <t>GRN191317</t>
  </si>
  <si>
    <t>PO144317</t>
  </si>
  <si>
    <t>GRN197522</t>
  </si>
  <si>
    <t>PO144540</t>
  </si>
  <si>
    <t>GRN191315</t>
  </si>
  <si>
    <t>SWITCH DISCONNECTOR 200A ACTI9 4P</t>
  </si>
  <si>
    <t>GRN197515</t>
  </si>
  <si>
    <t>GRN191313</t>
  </si>
  <si>
    <t>GRN191312</t>
  </si>
  <si>
    <t>PO140400</t>
  </si>
  <si>
    <t>GRN191310</t>
  </si>
  <si>
    <t>PO138726</t>
  </si>
  <si>
    <t>G60 ZBX DRIVE MOTOR PANEL</t>
  </si>
  <si>
    <t>GRN191309</t>
  </si>
  <si>
    <t>GRN191308</t>
  </si>
  <si>
    <t>GRN191306</t>
  </si>
  <si>
    <t>GRN191305</t>
  </si>
  <si>
    <t>GRN191304</t>
  </si>
  <si>
    <t>GRN191300</t>
  </si>
  <si>
    <t>GRN191297</t>
  </si>
  <si>
    <t>PO147034</t>
  </si>
  <si>
    <t>TCU FILTER FRAME</t>
  </si>
  <si>
    <t>356-1273-1</t>
  </si>
  <si>
    <t>GRN197514</t>
  </si>
  <si>
    <t>PO148948</t>
  </si>
  <si>
    <t>GRN197512</t>
  </si>
  <si>
    <t>LIGHT LED FLASHER RED 12V SMT</t>
  </si>
  <si>
    <t>11700-2419</t>
  </si>
  <si>
    <t>GRN197441</t>
  </si>
  <si>
    <t>GRN191293</t>
  </si>
  <si>
    <t>GRN197436</t>
  </si>
  <si>
    <t>GRN197421</t>
  </si>
  <si>
    <t>GRN197418</t>
  </si>
  <si>
    <t>GRN191289</t>
  </si>
  <si>
    <t>PO131879</t>
  </si>
  <si>
    <t>GRN191288</t>
  </si>
  <si>
    <t>GRN197417</t>
  </si>
  <si>
    <t>PO140027</t>
  </si>
  <si>
    <t>GRN197415</t>
  </si>
  <si>
    <t>GRN197381</t>
  </si>
  <si>
    <t>GRN197294</t>
  </si>
  <si>
    <t>GRN197230</t>
  </si>
  <si>
    <t>GRN197229</t>
  </si>
  <si>
    <t>GRN197228</t>
  </si>
  <si>
    <t>PO148607</t>
  </si>
  <si>
    <t>GRN197087</t>
  </si>
  <si>
    <t>PO145360</t>
  </si>
  <si>
    <t>CORELINE WATERPROOF WT120C LED18S/840 PSD L600 PHI</t>
  </si>
  <si>
    <t>GRN197086</t>
  </si>
  <si>
    <t>PO142054</t>
  </si>
  <si>
    <t>GRN197062</t>
  </si>
  <si>
    <t>GRN197048</t>
  </si>
  <si>
    <t>GRN191274</t>
  </si>
  <si>
    <t>PO147150</t>
  </si>
  <si>
    <t>GRN191272</t>
  </si>
  <si>
    <t>GRN191271</t>
  </si>
  <si>
    <t>PEDESTAL KIT, VM250</t>
  </si>
  <si>
    <t>GRN191269</t>
  </si>
  <si>
    <t>PO145622</t>
  </si>
  <si>
    <t>GRN197047</t>
  </si>
  <si>
    <t>GRN191265</t>
  </si>
  <si>
    <t>GRN191264</t>
  </si>
  <si>
    <t>GRN197030</t>
  </si>
  <si>
    <t>GRN197020</t>
  </si>
  <si>
    <t>GRN197018</t>
  </si>
  <si>
    <t>PO148143</t>
  </si>
  <si>
    <t>GRN196959</t>
  </si>
  <si>
    <t>GRN200046</t>
  </si>
  <si>
    <t>SWITCH DISCONNECTOR 3-POLE 100A</t>
  </si>
  <si>
    <t>11700-5685</t>
  </si>
  <si>
    <t>GRN196943</t>
  </si>
  <si>
    <t>PATCH CORD W/SHLD CAT5E RJ45 2FT BLUE</t>
  </si>
  <si>
    <t>GRN196918</t>
  </si>
  <si>
    <t>PO149200</t>
  </si>
  <si>
    <t>GRN196910</t>
  </si>
  <si>
    <t>GRN196907</t>
  </si>
  <si>
    <t>GRN196869</t>
  </si>
  <si>
    <t>GRN196802</t>
  </si>
  <si>
    <t>WD MY PASSPORT 1TB HARD DRIVE - BLACK</t>
  </si>
  <si>
    <t>GRN196795</t>
  </si>
  <si>
    <t>4G CELLULA ANTENNA WITH 5M CABLE+BRACKET</t>
  </si>
  <si>
    <t>11701-3367</t>
  </si>
  <si>
    <t>GRN196792</t>
  </si>
  <si>
    <t>PO148202</t>
  </si>
  <si>
    <t>CONNECTOR DC POWER PANEL MOUNT RECEPTACLE</t>
  </si>
  <si>
    <t>11700-6405</t>
  </si>
  <si>
    <t>GRN196785</t>
  </si>
  <si>
    <t>PO149196</t>
  </si>
  <si>
    <t>SOCKET MOUNTING BOX  2 GANG 35MM DEEP - WHITE</t>
  </si>
  <si>
    <t>GRN196779</t>
  </si>
  <si>
    <t>GRN196778</t>
  </si>
  <si>
    <t>GRN196776</t>
  </si>
  <si>
    <t>GRN196772</t>
  </si>
  <si>
    <t>GRN196746</t>
  </si>
  <si>
    <t>GRN196742</t>
  </si>
  <si>
    <t>5M RGB LED STRIP 24VDC NON-WATERPROOF UKLED ST4861</t>
  </si>
  <si>
    <t>GRN196741</t>
  </si>
  <si>
    <t>PO147862</t>
  </si>
  <si>
    <t>ABOX 025-L JUNCTION BOX 80 x 80 x 52mm IP65 GUNTHE</t>
  </si>
  <si>
    <t>GRN196727</t>
  </si>
  <si>
    <t>GRN196723</t>
  </si>
  <si>
    <t>GRN196722</t>
  </si>
  <si>
    <t>PO147981</t>
  </si>
  <si>
    <t>4 POLE CROSS-CONNECTOR FOR 1.5MM TERMINALS</t>
  </si>
  <si>
    <t>11701-1477</t>
  </si>
  <si>
    <t>GRN196721</t>
  </si>
  <si>
    <t>GRN196720</t>
  </si>
  <si>
    <t>FLEXY EXTENSION CARD - 4G EUROPE MODEM</t>
  </si>
  <si>
    <t>11701-3366</t>
  </si>
  <si>
    <t>GRN196718</t>
  </si>
  <si>
    <t>PO148225</t>
  </si>
  <si>
    <t>TANK HEATER WITH MAGENTIC CLAMPS TYPE TEHM</t>
  </si>
  <si>
    <t>11701-2240</t>
  </si>
  <si>
    <t>GRN196717</t>
  </si>
  <si>
    <t>PO149076</t>
  </si>
  <si>
    <t>GRN196716</t>
  </si>
  <si>
    <t>MCB 1 POLE TYPE C 10KA 32A</t>
  </si>
  <si>
    <t>GRN196715</t>
  </si>
  <si>
    <t>WINDSONIC WIND SPEED AND DIRECTION SENSOR GILL INS</t>
  </si>
  <si>
    <t>GRN196714</t>
  </si>
  <si>
    <t>PO147783</t>
  </si>
  <si>
    <t>GRN196713</t>
  </si>
  <si>
    <t>XFRM CNTRL 208/240/415V PRIM 120V SEC 50VA 50/60HZ</t>
  </si>
  <si>
    <t>11700-6583</t>
  </si>
  <si>
    <t>GRN196542</t>
  </si>
  <si>
    <t>CIRCUIT BREAKER 3 POLES 63A K-CURVE</t>
  </si>
  <si>
    <t>11700-5306</t>
  </si>
  <si>
    <t>GRN196541</t>
  </si>
  <si>
    <t>PO147589</t>
  </si>
  <si>
    <t>GRN196540</t>
  </si>
  <si>
    <t>PO149013</t>
  </si>
  <si>
    <t>SLOTTED CHANNEL 41 X 41 X 2.5MM X 3M LONG GALVANIS</t>
  </si>
  <si>
    <t>GRN196516</t>
  </si>
  <si>
    <t>PO148343</t>
  </si>
  <si>
    <t>GRN196513</t>
  </si>
  <si>
    <t>GRN196509</t>
  </si>
  <si>
    <t>PO143390</t>
  </si>
  <si>
    <t>GRN196383</t>
  </si>
  <si>
    <t>GRN196380</t>
  </si>
  <si>
    <t>GRN196378</t>
  </si>
  <si>
    <t>PO143391</t>
  </si>
  <si>
    <t>GRN196334</t>
  </si>
  <si>
    <t>THERMAL MAGNETIC MOTOR CIRCUIT BREAKER-3P - 24-32A</t>
  </si>
  <si>
    <t>GRN196247</t>
  </si>
  <si>
    <t>PO148668</t>
  </si>
  <si>
    <t>GRN196240</t>
  </si>
  <si>
    <t>FIBRE OPTIC SPLICE + TEST KIT CHESHIRE ELECTRIC</t>
  </si>
  <si>
    <t>GRN196232</t>
  </si>
  <si>
    <t>GRN196231</t>
  </si>
  <si>
    <t>PO143392</t>
  </si>
  <si>
    <t>GRN196140</t>
  </si>
  <si>
    <t>GRN196135</t>
  </si>
  <si>
    <t>SIP STARTMASTER PW520 STARTER CHARGER 12V/24V CHAR</t>
  </si>
  <si>
    <t>11701-3333</t>
  </si>
  <si>
    <t>GRN196126</t>
  </si>
  <si>
    <t>SWITCHED SOCKET 13A 2-GANG DOUBLE POLE IP66 - GREY</t>
  </si>
  <si>
    <t>GRN196124</t>
  </si>
  <si>
    <t>GRN196122</t>
  </si>
  <si>
    <t>DP2400E HAND HELD PORTABLE 2-WAY RADIO C/W LI-ION</t>
  </si>
  <si>
    <t>GRN196121</t>
  </si>
  <si>
    <t>PO143691</t>
  </si>
  <si>
    <t>GRN196120</t>
  </si>
  <si>
    <t>USB DONGLE + LICENSE CENTRAL AMERICAN (CAM) PLATES</t>
  </si>
  <si>
    <t>GRN196119</t>
  </si>
  <si>
    <t>PO147652</t>
  </si>
  <si>
    <t>GRN196118</t>
  </si>
  <si>
    <t>GRN196117</t>
  </si>
  <si>
    <t>GRN196116</t>
  </si>
  <si>
    <t>GRN196115</t>
  </si>
  <si>
    <t>GRN196069</t>
  </si>
  <si>
    <t>GRN196046</t>
  </si>
  <si>
    <t>GRN196012</t>
  </si>
  <si>
    <t>GRN195927</t>
  </si>
  <si>
    <t>GRN195701</t>
  </si>
  <si>
    <t>PO145856</t>
  </si>
  <si>
    <t>GRN195654</t>
  </si>
  <si>
    <t>SSR 60VDC 3A 4-32VDC 11MM</t>
  </si>
  <si>
    <t>11700-5586</t>
  </si>
  <si>
    <t>GRN195652</t>
  </si>
  <si>
    <t>GRN195646</t>
  </si>
  <si>
    <t>PO140365</t>
  </si>
  <si>
    <t>4.2M LIGHTWEIGHT STAGING BOARD</t>
  </si>
  <si>
    <t>11701-3439</t>
  </si>
  <si>
    <t>GRN195610</t>
  </si>
  <si>
    <t>GRN195598</t>
  </si>
  <si>
    <t>GRN195588</t>
  </si>
  <si>
    <t>GRN195585</t>
  </si>
  <si>
    <t>POWER SUPPLY FOR X-SERIES CAMERA RANGE</t>
  </si>
  <si>
    <t>GRN195584</t>
  </si>
  <si>
    <t>GRN195582</t>
  </si>
  <si>
    <t>GRN195579</t>
  </si>
  <si>
    <t>TAPE ELECTRICAL BLUE</t>
  </si>
  <si>
    <t>11540-0175</t>
  </si>
  <si>
    <t>GRN195561</t>
  </si>
  <si>
    <t>GRN195557</t>
  </si>
  <si>
    <t>TAPE ELECTRICAL GRAY</t>
  </si>
  <si>
    <t>11540-0510</t>
  </si>
  <si>
    <t>GRN195553</t>
  </si>
  <si>
    <t>GRN195551</t>
  </si>
  <si>
    <t>GRN191168</t>
  </si>
  <si>
    <t>GRN191167</t>
  </si>
  <si>
    <t>ANTENNA 1/4 WAVE ROOF MOUNT WITH BNC</t>
  </si>
  <si>
    <t>GRN195549</t>
  </si>
  <si>
    <t>GRN195546</t>
  </si>
  <si>
    <t>MODULE DATACOM RJ45 WHITE</t>
  </si>
  <si>
    <t>GRN195541</t>
  </si>
  <si>
    <t>GRN191161</t>
  </si>
  <si>
    <t>GRN195540</t>
  </si>
  <si>
    <t>GRN195536</t>
  </si>
  <si>
    <t>AIR FILTER OUTER</t>
  </si>
  <si>
    <t>GRN191158</t>
  </si>
  <si>
    <t>PO147202</t>
  </si>
  <si>
    <t>WERNER MINIMAX HEAVY-DUTY PLATFORM AND TOWER SYSTE</t>
  </si>
  <si>
    <t>11701-3438</t>
  </si>
  <si>
    <t>GRN195486</t>
  </si>
  <si>
    <t>GRN191156</t>
  </si>
  <si>
    <t>GRN191155</t>
  </si>
  <si>
    <t>GRN191154</t>
  </si>
  <si>
    <t>GRN195447</t>
  </si>
  <si>
    <t>GRN195377</t>
  </si>
  <si>
    <t>GRN191132</t>
  </si>
  <si>
    <t>GRN191131</t>
  </si>
  <si>
    <t>GRN195353</t>
  </si>
  <si>
    <t>GRN191129</t>
  </si>
  <si>
    <t>GRN191127</t>
  </si>
  <si>
    <t>GRN191124</t>
  </si>
  <si>
    <t>GRN191123</t>
  </si>
  <si>
    <t>GRN191122</t>
  </si>
  <si>
    <t>GRN191118</t>
  </si>
  <si>
    <t>LED TUBE 5FT T9 25W LED TUBE 4000K FROSTED</t>
  </si>
  <si>
    <t>GRN195352</t>
  </si>
  <si>
    <t>GRN195350</t>
  </si>
  <si>
    <t>GRN195322</t>
  </si>
  <si>
    <t>PO147260</t>
  </si>
  <si>
    <t>GRN191110</t>
  </si>
  <si>
    <t>PO145585</t>
  </si>
  <si>
    <t>EXTERNAL FLANGE CLAMP - SW/EFC/GA</t>
  </si>
  <si>
    <t>GRN195321</t>
  </si>
  <si>
    <t>GRN191105</t>
  </si>
  <si>
    <t>GRN195272</t>
  </si>
  <si>
    <t>GRN191103</t>
  </si>
  <si>
    <t>PO145784</t>
  </si>
  <si>
    <t>GRN195246</t>
  </si>
  <si>
    <t>GRN191100</t>
  </si>
  <si>
    <t>PO145443</t>
  </si>
  <si>
    <t>GRN195241</t>
  </si>
  <si>
    <t>GRN191098</t>
  </si>
  <si>
    <t>PO145442</t>
  </si>
  <si>
    <t>GRN195240</t>
  </si>
  <si>
    <t>EURO MODULAR FRONTPLATE</t>
  </si>
  <si>
    <t>GRN195222</t>
  </si>
  <si>
    <t>GRN195220</t>
  </si>
  <si>
    <t>PO147611</t>
  </si>
  <si>
    <t>GRN195207</t>
  </si>
  <si>
    <t>GRN195203</t>
  </si>
  <si>
    <t>TAPE ELECTRICAL ORANGE</t>
  </si>
  <si>
    <t>11540-0429-UOM</t>
  </si>
  <si>
    <t>GRN195168</t>
  </si>
  <si>
    <t>PO144071</t>
  </si>
  <si>
    <t>M6 CHANNEL NUT - LONG SPRING</t>
  </si>
  <si>
    <t>GRN195167</t>
  </si>
  <si>
    <t>GRN195166</t>
  </si>
  <si>
    <t>PREMIUM SURFACE MOUNT 7mm PROFILE RAIL x 2M LONG D</t>
  </si>
  <si>
    <t>GRN195165</t>
  </si>
  <si>
    <t>PO143410</t>
  </si>
  <si>
    <t>GRN195164</t>
  </si>
  <si>
    <t>9V, 1A POWER SUPPLY PLUG 2.5MM JACK</t>
  </si>
  <si>
    <t>11701-3310</t>
  </si>
  <si>
    <t>GRN195141</t>
  </si>
  <si>
    <t>GRN195102</t>
  </si>
  <si>
    <t>PO145575</t>
  </si>
  <si>
    <t>GRN195101</t>
  </si>
  <si>
    <t>CARBON MONOXIDE DETECTOR  WITH DIGITAL DISPLAY &amp; 1</t>
  </si>
  <si>
    <t>GRN195089</t>
  </si>
  <si>
    <t>PO145576</t>
  </si>
  <si>
    <t>EARTH STRAPS FOR LADDER 300MM - EBS-01</t>
  </si>
  <si>
    <t>GRN195016</t>
  </si>
  <si>
    <t>PO148391</t>
  </si>
  <si>
    <t>BRACKETT WALL MOUNT FOR 32 IN TO 70 IN FLAT-SCREEN</t>
  </si>
  <si>
    <t>11700-6261</t>
  </si>
  <si>
    <t>GRN194948</t>
  </si>
  <si>
    <t>BEACON AMBER 360 DEGREES</t>
  </si>
  <si>
    <t>11700-5645</t>
  </si>
  <si>
    <t>GRN194919</t>
  </si>
  <si>
    <t>GRN194801</t>
  </si>
  <si>
    <t>BATTERY CPU CR2354</t>
  </si>
  <si>
    <t>GRN194799</t>
  </si>
  <si>
    <t>GRN194778</t>
  </si>
  <si>
    <t>GRN194773</t>
  </si>
  <si>
    <t>PO145174</t>
  </si>
  <si>
    <t>GRN191063</t>
  </si>
  <si>
    <t>PO147208</t>
  </si>
  <si>
    <t>100 WIDE MEDIUM DUTY CABLE TRAY 1600 LG</t>
  </si>
  <si>
    <t>361-1277-1</t>
  </si>
  <si>
    <t>GRN194689</t>
  </si>
  <si>
    <t>PO146838</t>
  </si>
  <si>
    <t>GRN194684</t>
  </si>
  <si>
    <t>GRN191060</t>
  </si>
  <si>
    <t>GRN194664</t>
  </si>
  <si>
    <t>GRN194663</t>
  </si>
  <si>
    <t>PO143302</t>
  </si>
  <si>
    <t>GRN194661</t>
  </si>
  <si>
    <t>GRN194658</t>
  </si>
  <si>
    <t>GRN194639</t>
  </si>
  <si>
    <t>GRN194584</t>
  </si>
  <si>
    <t>CLARKE CAT158 PROFESSIONAL ½" KEYLESS REVERSIBLE A</t>
  </si>
  <si>
    <t>11701-3444</t>
  </si>
  <si>
    <t>GRN194583</t>
  </si>
  <si>
    <t>PO148422</t>
  </si>
  <si>
    <t>GRN194540</t>
  </si>
  <si>
    <t>GRN194528</t>
  </si>
  <si>
    <t>GRN189848</t>
  </si>
  <si>
    <t>GRN194491</t>
  </si>
  <si>
    <t>GRN194480</t>
  </si>
  <si>
    <t>GRN194470</t>
  </si>
  <si>
    <t>GRN194413</t>
  </si>
  <si>
    <t>GRN194382</t>
  </si>
  <si>
    <t>STOP END FOR TRK TRUNKING 100 X 50MM - WHITE</t>
  </si>
  <si>
    <t>GRN194377</t>
  </si>
  <si>
    <t>GRN194372</t>
  </si>
  <si>
    <t>GRN191025</t>
  </si>
  <si>
    <t>PO145773</t>
  </si>
  <si>
    <t>GRN194370</t>
  </si>
  <si>
    <t>PO140032</t>
  </si>
  <si>
    <t>TAPE ELECTRICAL WHITE</t>
  </si>
  <si>
    <t>11540-0177</t>
  </si>
  <si>
    <t>GRN194369</t>
  </si>
  <si>
    <t>GRN194359</t>
  </si>
  <si>
    <t>PO146924</t>
  </si>
  <si>
    <t>POWER SUPPLY 24VDC 10A -40 TO +70C DIN RAIL</t>
  </si>
  <si>
    <t>11700-7063</t>
  </si>
  <si>
    <t>GRN194357</t>
  </si>
  <si>
    <t>GRN194354</t>
  </si>
  <si>
    <t>GRN194348</t>
  </si>
  <si>
    <t>GRN194347</t>
  </si>
  <si>
    <t>COPPER TUBE TERMINAL LUG 25 X 10MM (BAG OF 100)</t>
  </si>
  <si>
    <t>GRN194346</t>
  </si>
  <si>
    <t>GRN194328</t>
  </si>
  <si>
    <t>GRN194302</t>
  </si>
  <si>
    <t>GRN194266</t>
  </si>
  <si>
    <t>MACH 10 13.5K BTU A/C WHITE COLEMAN-MACH 45203-876</t>
  </si>
  <si>
    <t>GRN191008</t>
  </si>
  <si>
    <t>PO147074</t>
  </si>
  <si>
    <t>GRN194222</t>
  </si>
  <si>
    <t>PO148152</t>
  </si>
  <si>
    <t>GUARD EQUIPMENT</t>
  </si>
  <si>
    <t>361-1365-1</t>
  </si>
  <si>
    <t>GRN194211</t>
  </si>
  <si>
    <t>PO146792</t>
  </si>
  <si>
    <t>1K3 SERIES MOUNTING BRACKET SET</t>
  </si>
  <si>
    <t>11701-2841</t>
  </si>
  <si>
    <t>GRN194179</t>
  </si>
  <si>
    <t>PO144544</t>
  </si>
  <si>
    <t>GRN194173</t>
  </si>
  <si>
    <t>GRN194170</t>
  </si>
  <si>
    <t>PO147083</t>
  </si>
  <si>
    <t>GRN194169</t>
  </si>
  <si>
    <t>GRN194159</t>
  </si>
  <si>
    <t>12V-24V COMMERCIAL VEHICLE, TRUCK, VAN REAR PARKIN</t>
  </si>
  <si>
    <t>11701-3364</t>
  </si>
  <si>
    <t>GRN194156</t>
  </si>
  <si>
    <t>GRN194155</t>
  </si>
  <si>
    <t>P2 TWIN SERIES TRAFFIC LIGHT RED/GREEN 24VDC</t>
  </si>
  <si>
    <t>11701-1042</t>
  </si>
  <si>
    <t>GRN194154</t>
  </si>
  <si>
    <t>GENERATOR WATER BOTTLE</t>
  </si>
  <si>
    <t>11599-0108</t>
  </si>
  <si>
    <t>GRN194142</t>
  </si>
  <si>
    <t>PO147745</t>
  </si>
  <si>
    <t>GRN194141</t>
  </si>
  <si>
    <t>GRN194139</t>
  </si>
  <si>
    <t>GRN194136</t>
  </si>
  <si>
    <t>GRN194125</t>
  </si>
  <si>
    <t>GRN194121</t>
  </si>
  <si>
    <t>CAT5E LSOH FTP SHEILDED PATCH CABLE - RED (305M BO</t>
  </si>
  <si>
    <t>GRN194108</t>
  </si>
  <si>
    <t>GRN194060</t>
  </si>
  <si>
    <t>PO139844</t>
  </si>
  <si>
    <t>GRN194037</t>
  </si>
  <si>
    <t>PO148232</t>
  </si>
  <si>
    <t>GRN194032</t>
  </si>
  <si>
    <t>GRN193958</t>
  </si>
  <si>
    <t>POWER CONNECTOR FOR LED ILLUMINATORS</t>
  </si>
  <si>
    <t>GRN193933</t>
  </si>
  <si>
    <t>GRN193917</t>
  </si>
  <si>
    <t>GRN193818</t>
  </si>
  <si>
    <t>PO148253</t>
  </si>
  <si>
    <t>CARGO LADDER FOR LORRY BED ACCESS 1.4M HIGH</t>
  </si>
  <si>
    <t>GRN193814</t>
  </si>
  <si>
    <t>PO147995</t>
  </si>
  <si>
    <t>CORDSET IEC60320 C13 TO UK BS1363 250VAC 10A 2.5M</t>
  </si>
  <si>
    <t>11547-1072</t>
  </si>
  <si>
    <t>GRN193706</t>
  </si>
  <si>
    <t>SPECIAL DESIGN FIBRE OPTIC CABLE REEL - SC30/2X-S/</t>
  </si>
  <si>
    <t>11701-2893</t>
  </si>
  <si>
    <t>GRN193704</t>
  </si>
  <si>
    <t>PO145147</t>
  </si>
  <si>
    <t>GRN193541</t>
  </si>
  <si>
    <t>GRN193518</t>
  </si>
  <si>
    <t>GRN193517</t>
  </si>
  <si>
    <t>PO145045</t>
  </si>
  <si>
    <t>GRN189847</t>
  </si>
  <si>
    <t>C15 STRAIGHT FEMALE CONNECTOR 10A 250 V</t>
  </si>
  <si>
    <t>GRN193515</t>
  </si>
  <si>
    <t>PO143685</t>
  </si>
  <si>
    <t>GRN193514</t>
  </si>
  <si>
    <t>GRN193486</t>
  </si>
  <si>
    <t>1-AXIS JOYSTICK LEVER, SPRING RETURN IP65 IDEC.HW1</t>
  </si>
  <si>
    <t>GRN193482</t>
  </si>
  <si>
    <t>PO141740</t>
  </si>
  <si>
    <t>GRN193481</t>
  </si>
  <si>
    <t>GRN193477</t>
  </si>
  <si>
    <t>SLIMLINE LED MODULE (12/24V) RED FLASH</t>
  </si>
  <si>
    <t>GRN193428</t>
  </si>
  <si>
    <t>GRN193365</t>
  </si>
  <si>
    <t>freight inwards for avocent</t>
  </si>
  <si>
    <t>GRN193324</t>
  </si>
  <si>
    <t>GRN193287</t>
  </si>
  <si>
    <t>CORD POWER IEC C13 TO NEMA 5-15P 14FT</t>
  </si>
  <si>
    <t>11547-1276</t>
  </si>
  <si>
    <t>GRN193285</t>
  </si>
  <si>
    <t>PO146733</t>
  </si>
  <si>
    <t>GRN193283</t>
  </si>
  <si>
    <t>PO146649</t>
  </si>
  <si>
    <t>GRN190935</t>
  </si>
  <si>
    <t>GRN193256</t>
  </si>
  <si>
    <t>GRN190933</t>
  </si>
  <si>
    <t>GRN190932</t>
  </si>
  <si>
    <t>RIGHT ANGLE SMBAMS SERIES MOUNTING BRACKET</t>
  </si>
  <si>
    <t>GRN190931</t>
  </si>
  <si>
    <t>GRN190927</t>
  </si>
  <si>
    <t>PO144599</t>
  </si>
  <si>
    <t>GRN193224</t>
  </si>
  <si>
    <t>PO147970</t>
  </si>
  <si>
    <t>GRN190924</t>
  </si>
  <si>
    <t>TRK HEAVY DUTY TRUNKING 100mm x 50mm x 3M - WHITE</t>
  </si>
  <si>
    <t>GRN193223</t>
  </si>
  <si>
    <t>GRN190920</t>
  </si>
  <si>
    <t>PRINTER LASERJET COLOR HP M652DN 220V</t>
  </si>
  <si>
    <t>11700-9304</t>
  </si>
  <si>
    <t>GRN193120</t>
  </si>
  <si>
    <t>GRN193116</t>
  </si>
  <si>
    <t>GRN193114</t>
  </si>
  <si>
    <t>GRN190916</t>
  </si>
  <si>
    <t>GRN190915</t>
  </si>
  <si>
    <t>GRN190913</t>
  </si>
  <si>
    <t>GRN190912</t>
  </si>
  <si>
    <t>COMPLETE MARKER SYSTEM (1400 x 350)</t>
  </si>
  <si>
    <t>GRN193092</t>
  </si>
  <si>
    <t>GRN190910</t>
  </si>
  <si>
    <t>GRN190909</t>
  </si>
  <si>
    <t>PHOTOELECTRIC SENSOR</t>
  </si>
  <si>
    <t>GRN190908</t>
  </si>
  <si>
    <t>PO146736</t>
  </si>
  <si>
    <t>GRN190907</t>
  </si>
  <si>
    <t>GRN190906</t>
  </si>
  <si>
    <t>GRN192961</t>
  </si>
  <si>
    <t>GRN190904</t>
  </si>
  <si>
    <t>GRN190903</t>
  </si>
  <si>
    <t>PO143456</t>
  </si>
  <si>
    <t>KINETIX 5700 47A POWER SUPPLY, DC BUS</t>
  </si>
  <si>
    <t>GRN192913</t>
  </si>
  <si>
    <t>PO147486</t>
  </si>
  <si>
    <t>GRN192905</t>
  </si>
  <si>
    <t>GRN190899</t>
  </si>
  <si>
    <t>GRN190896</t>
  </si>
  <si>
    <t>GRN192903</t>
  </si>
  <si>
    <t>PO144867</t>
  </si>
  <si>
    <t>GRN190893</t>
  </si>
  <si>
    <t>PO138721</t>
  </si>
  <si>
    <t>FOLD-DOWN DRINK-HOLDER WESTERN BODY HARDWARE 9/011</t>
  </si>
  <si>
    <t>GRN192885</t>
  </si>
  <si>
    <t>PO147471</t>
  </si>
  <si>
    <t>GRN192866</t>
  </si>
  <si>
    <t>O-RING 5  FILTER HOUSING</t>
  </si>
  <si>
    <t>11580-0137</t>
  </si>
  <si>
    <t>GRN192862</t>
  </si>
  <si>
    <t>GRN192860</t>
  </si>
  <si>
    <t>GRN192858</t>
  </si>
  <si>
    <t>PO147417</t>
  </si>
  <si>
    <t>GRN192854</t>
  </si>
  <si>
    <t>WING FITTING WITH GUSSETS</t>
  </si>
  <si>
    <t>11701-3331</t>
  </si>
  <si>
    <t>GRN192819</t>
  </si>
  <si>
    <t>BUS BAR 1 POLE INSULATED 1M</t>
  </si>
  <si>
    <t>11700-5696</t>
  </si>
  <si>
    <t>GRN192706</t>
  </si>
  <si>
    <t>PO147664</t>
  </si>
  <si>
    <t>GRN192615</t>
  </si>
  <si>
    <t>GRN192443</t>
  </si>
  <si>
    <t>GRN192432</t>
  </si>
  <si>
    <t>ROUND SCREW-ON FOOT 17.5mm Dia x 9.5mm HIGH ESSENT</t>
  </si>
  <si>
    <t>GRN192428</t>
  </si>
  <si>
    <t>GRN192404</t>
  </si>
  <si>
    <t>GRN190877</t>
  </si>
  <si>
    <t>USB DONGLE + LICENSE LIBYAN PLATES</t>
  </si>
  <si>
    <t>11701-3281</t>
  </si>
  <si>
    <t>GRN192400</t>
  </si>
  <si>
    <t>GRN192398</t>
  </si>
  <si>
    <t>PO147647</t>
  </si>
  <si>
    <t>GRN192395</t>
  </si>
  <si>
    <t>PO144589</t>
  </si>
  <si>
    <t>GRN192390</t>
  </si>
  <si>
    <t>GRN192389</t>
  </si>
  <si>
    <t>GRN192386</t>
  </si>
  <si>
    <t>GRN192384</t>
  </si>
  <si>
    <t>PO141741</t>
  </si>
  <si>
    <t>GRN192383</t>
  </si>
  <si>
    <t>GRN192353</t>
  </si>
  <si>
    <t>GRN192346</t>
  </si>
  <si>
    <t>PO140418</t>
  </si>
  <si>
    <t>GRN190825</t>
  </si>
  <si>
    <t>GRN190824</t>
  </si>
  <si>
    <t>GRN190823</t>
  </si>
  <si>
    <t>GRN192344</t>
  </si>
  <si>
    <t>PO140975</t>
  </si>
  <si>
    <t>GRN192239</t>
  </si>
  <si>
    <t>GRN190812</t>
  </si>
  <si>
    <t>GRN190811</t>
  </si>
  <si>
    <t>GRN190807</t>
  </si>
  <si>
    <t>GRN190804</t>
  </si>
  <si>
    <t>PO139620</t>
  </si>
  <si>
    <t>GRN190803</t>
  </si>
  <si>
    <t>GRN190802</t>
  </si>
  <si>
    <t>PO143146</t>
  </si>
  <si>
    <t>GRN190801</t>
  </si>
  <si>
    <t>GRN190790</t>
  </si>
  <si>
    <t>GRN190787</t>
  </si>
  <si>
    <t>GRN190785</t>
  </si>
  <si>
    <t>GRN192238</t>
  </si>
  <si>
    <t>GRN190782</t>
  </si>
  <si>
    <t>INSIDE RISER – MEDIUM DUTY 100MM GALVANISED</t>
  </si>
  <si>
    <t>11701-2852</t>
  </si>
  <si>
    <t>GRN192228</t>
  </si>
  <si>
    <t>FOAM TAPE EPDM 12MM X 3MM X 10M - BLACK</t>
  </si>
  <si>
    <t>GRN190774</t>
  </si>
  <si>
    <t>GRN190757</t>
  </si>
  <si>
    <t>CLEANER CITRJET LIQUID ACID LOW FOAMING</t>
  </si>
  <si>
    <t>11701-0031</t>
  </si>
  <si>
    <t>GRN190747</t>
  </si>
  <si>
    <t>1200MM LONG UNISTRUT</t>
  </si>
  <si>
    <t>GRN192206</t>
  </si>
  <si>
    <t>GRN192173</t>
  </si>
  <si>
    <t>GRN192138</t>
  </si>
  <si>
    <t>1 GANG GLOSS SURFACE MOUNT BACK BOX - WHITE</t>
  </si>
  <si>
    <t>GRN192052</t>
  </si>
  <si>
    <t>GRN191965</t>
  </si>
  <si>
    <t>PO145809</t>
  </si>
  <si>
    <t>GRN191964</t>
  </si>
  <si>
    <t>GRN190739</t>
  </si>
  <si>
    <t>GRN191962</t>
  </si>
  <si>
    <t>POWER STRIP 8 OUTLETS SURGE PROTECTED IEC320</t>
  </si>
  <si>
    <t>11554-1143</t>
  </si>
  <si>
    <t>GRN191899</t>
  </si>
  <si>
    <t>GRN191854</t>
  </si>
  <si>
    <t>TAPE ELECTRICAL BROWN 3/4  X 66'</t>
  </si>
  <si>
    <t>11700-7618</t>
  </si>
  <si>
    <t>GRN191821</t>
  </si>
  <si>
    <t>GRN190730</t>
  </si>
  <si>
    <t>GRN190729</t>
  </si>
  <si>
    <t>GRN191818</t>
  </si>
  <si>
    <t>GRN190726</t>
  </si>
  <si>
    <t>PO146184</t>
  </si>
  <si>
    <t>GRN191811</t>
  </si>
  <si>
    <t>PO139015</t>
  </si>
  <si>
    <t>GRN190151</t>
  </si>
  <si>
    <t>GRN190147</t>
  </si>
  <si>
    <t>GRN191810</t>
  </si>
  <si>
    <t>PO140020</t>
  </si>
  <si>
    <t>AIR FILTER INNER</t>
  </si>
  <si>
    <t>GRN190712</t>
  </si>
  <si>
    <t>PO147156</t>
  </si>
  <si>
    <t>GRN191808</t>
  </si>
  <si>
    <t>PO144582</t>
  </si>
  <si>
    <t>GRN191807</t>
  </si>
  <si>
    <t>GRN191783</t>
  </si>
  <si>
    <t>PO144166</t>
  </si>
  <si>
    <t>GRN191775</t>
  </si>
  <si>
    <t>PO133563</t>
  </si>
  <si>
    <t>GRN191771</t>
  </si>
  <si>
    <t>PO133593</t>
  </si>
  <si>
    <t>GRN191737</t>
  </si>
  <si>
    <t>GRN190695</t>
  </si>
  <si>
    <t>GRN191735</t>
  </si>
  <si>
    <t>GRN179715</t>
  </si>
  <si>
    <t>GRN190691</t>
  </si>
  <si>
    <t>GRN191733</t>
  </si>
  <si>
    <t>PO144667</t>
  </si>
  <si>
    <t>GRN191728</t>
  </si>
  <si>
    <t>LINATRON Mi6SSM LOW DOSE(15 &amp; 30 rad/min versions)</t>
  </si>
  <si>
    <t>GRN201585</t>
  </si>
  <si>
    <t>GRN191613</t>
  </si>
  <si>
    <t>GRN191593</t>
  </si>
  <si>
    <t>GRN191560</t>
  </si>
  <si>
    <t>GRN191510</t>
  </si>
  <si>
    <t>GRN191468</t>
  </si>
  <si>
    <t>GRN191466</t>
  </si>
  <si>
    <t>GRN191461</t>
  </si>
  <si>
    <t>PO147352</t>
  </si>
  <si>
    <t>GRN191415</t>
  </si>
  <si>
    <t>GRN191238</t>
  </si>
  <si>
    <t>PO143419</t>
  </si>
  <si>
    <t>GRN191231</t>
  </si>
  <si>
    <t>GRN191219</t>
  </si>
  <si>
    <t>GRN191215</t>
  </si>
  <si>
    <t>PO138641</t>
  </si>
  <si>
    <t>GRN191210</t>
  </si>
  <si>
    <t>PO144470</t>
  </si>
  <si>
    <t>GRN191203</t>
  </si>
  <si>
    <t>PO140981</t>
  </si>
  <si>
    <t>GRN190624</t>
  </si>
  <si>
    <t>GRN190615</t>
  </si>
  <si>
    <t>2 GANG 32MM DEEP PATTRESS BOX - CONDUIT 20MM K/O</t>
  </si>
  <si>
    <t>GRN191172</t>
  </si>
  <si>
    <t>GRN191164</t>
  </si>
  <si>
    <t>GRN191071</t>
  </si>
  <si>
    <t>GRN191070</t>
  </si>
  <si>
    <t>GRN191069</t>
  </si>
  <si>
    <t>PO140600</t>
  </si>
  <si>
    <t>GENERATOR FUEL FEED/RETURN UNIT</t>
  </si>
  <si>
    <t>GRN191068</t>
  </si>
  <si>
    <t>PO146012</t>
  </si>
  <si>
    <t>REDUCER 75MM X 75MM TO 50MM X 50MM</t>
  </si>
  <si>
    <t>GRN191067</t>
  </si>
  <si>
    <t>25 WAY D SUB BACKSHELL DIECAST 45DEG</t>
  </si>
  <si>
    <t>GRN191066</t>
  </si>
  <si>
    <t>GRN191065</t>
  </si>
  <si>
    <t>GRN190580</t>
  </si>
  <si>
    <t>GRN191064</t>
  </si>
  <si>
    <t>PO145755</t>
  </si>
  <si>
    <t>GRN191059</t>
  </si>
  <si>
    <t>GRN191058</t>
  </si>
  <si>
    <t>GRN191057</t>
  </si>
  <si>
    <t>GRN191056</t>
  </si>
  <si>
    <t>GRN190566</t>
  </si>
  <si>
    <t>PO145818</t>
  </si>
  <si>
    <t>GRN190560</t>
  </si>
  <si>
    <t>GRN190557</t>
  </si>
  <si>
    <t>GRN191055</t>
  </si>
  <si>
    <t>GRN190554</t>
  </si>
  <si>
    <t>SPINE DETECTOR VERTICAL UPPER</t>
  </si>
  <si>
    <t>340-1483-1</t>
  </si>
  <si>
    <t>GRN190539</t>
  </si>
  <si>
    <t>PO146175</t>
  </si>
  <si>
    <t>GRN189846</t>
  </si>
  <si>
    <t>GRN190536</t>
  </si>
  <si>
    <t>GRN191054</t>
  </si>
  <si>
    <t>PO143413</t>
  </si>
  <si>
    <t>GRN191032</t>
  </si>
  <si>
    <t>PO144163</t>
  </si>
  <si>
    <t>SKYLINE SURFACE LINEAR EMERGENCY 1200mm LED PANEL</t>
  </si>
  <si>
    <t>GRN191031</t>
  </si>
  <si>
    <t>PO138643</t>
  </si>
  <si>
    <t>GRN191030</t>
  </si>
  <si>
    <t>PO144505</t>
  </si>
  <si>
    <t>GRN191029</t>
  </si>
  <si>
    <t>GRN191006</t>
  </si>
  <si>
    <t>PO143405</t>
  </si>
  <si>
    <t>SOCKET MOUNTING BOX 1 GANG 35mm DEEP - WHITE MITA</t>
  </si>
  <si>
    <t>GRN190992</t>
  </si>
  <si>
    <t>GRN190984</t>
  </si>
  <si>
    <t>GRN190525</t>
  </si>
  <si>
    <t>GRN190510</t>
  </si>
  <si>
    <t>STAND OFF BRACKET HFX 100MM</t>
  </si>
  <si>
    <t>GRN190509</t>
  </si>
  <si>
    <t>GRN190507</t>
  </si>
  <si>
    <t>GRN190515</t>
  </si>
  <si>
    <t>BLANK END STOP GALVANISED 50MM X 50MM</t>
  </si>
  <si>
    <t>GRN190506</t>
  </si>
  <si>
    <t>GRN190505</t>
  </si>
  <si>
    <t>PO144262</t>
  </si>
  <si>
    <t>GRN190504</t>
  </si>
  <si>
    <t>GRN190462</t>
  </si>
  <si>
    <t>PO146446</t>
  </si>
  <si>
    <t>GRN190269</t>
  </si>
  <si>
    <t>PO140023</t>
  </si>
  <si>
    <t>GRN190260</t>
  </si>
  <si>
    <t>GRN190259</t>
  </si>
  <si>
    <t>GRN190502</t>
  </si>
  <si>
    <t>FILTER PARTICULATE 10 MICRON</t>
  </si>
  <si>
    <t>11540-0454</t>
  </si>
  <si>
    <t>GRN190500</t>
  </si>
  <si>
    <t>PO146943</t>
  </si>
  <si>
    <t>GRN190499</t>
  </si>
  <si>
    <t>GRN190257</t>
  </si>
  <si>
    <t>GRN190496</t>
  </si>
  <si>
    <t>O-RING BUNA-N ST SERIES</t>
  </si>
  <si>
    <t>11700-7019</t>
  </si>
  <si>
    <t>GRN190495</t>
  </si>
  <si>
    <t>GRN190494</t>
  </si>
  <si>
    <t>GRN190493</t>
  </si>
  <si>
    <t>PCA SYSTEM CONTROLLER OMNIVIEW</t>
  </si>
  <si>
    <t>280-2001-1</t>
  </si>
  <si>
    <t>GRN190492</t>
  </si>
  <si>
    <t>GRN190256</t>
  </si>
  <si>
    <t>SURECROSS DX80 2.4GHz GATEWAY</t>
  </si>
  <si>
    <t>GRN190489</t>
  </si>
  <si>
    <t>GRN190484</t>
  </si>
  <si>
    <t>GRN190483</t>
  </si>
  <si>
    <t>GRN190482</t>
  </si>
  <si>
    <t>GRN190255</t>
  </si>
  <si>
    <t>GRN190480</t>
  </si>
  <si>
    <t>GRN190478</t>
  </si>
  <si>
    <t>GRN190244</t>
  </si>
  <si>
    <t>PO143389</t>
  </si>
  <si>
    <t>GRN190242</t>
  </si>
  <si>
    <t>PO142164</t>
  </si>
  <si>
    <t>INLET CAP DS6 IP66/67</t>
  </si>
  <si>
    <t>11701-3221</t>
  </si>
  <si>
    <t>GRN190220</t>
  </si>
  <si>
    <t>PO146817</t>
  </si>
  <si>
    <t>GRN190218</t>
  </si>
  <si>
    <t>PO143387</t>
  </si>
  <si>
    <t>GRN190217</t>
  </si>
  <si>
    <t>PO142327</t>
  </si>
  <si>
    <t>GRN190216</t>
  </si>
  <si>
    <t>GRN190214</t>
  </si>
  <si>
    <t>GRN190109</t>
  </si>
  <si>
    <t>HIGH VACUUM SILICONE GREASE</t>
  </si>
  <si>
    <t>GRN190454</t>
  </si>
  <si>
    <t>PO146167</t>
  </si>
  <si>
    <t>ETM ELECTROMATIC INCORPORATED</t>
  </si>
  <si>
    <t>CABLE ETHERNET 10FT CAT 6 PURPLE</t>
  </si>
  <si>
    <t>11700-8413</t>
  </si>
  <si>
    <t>GRN190038</t>
  </si>
  <si>
    <t>GRN190014</t>
  </si>
  <si>
    <t>CABLE ASSY RJ45-RJ45 CAT5E BLU 20FT</t>
  </si>
  <si>
    <t>11700-6244</t>
  </si>
  <si>
    <t>GRN190003</t>
  </si>
  <si>
    <t>PO146574</t>
  </si>
  <si>
    <t>GRN190001</t>
  </si>
  <si>
    <t>GRN189998</t>
  </si>
  <si>
    <t>GRN189991</t>
  </si>
  <si>
    <t>BATTERY, ALKALINE, 9V, IEC 6LR61 8022 VARTA</t>
  </si>
  <si>
    <t>GRN189988</t>
  </si>
  <si>
    <t>GRN189829</t>
  </si>
  <si>
    <t>FG VM250BGN</t>
  </si>
  <si>
    <t>GRN190434</t>
  </si>
  <si>
    <t>PO144848</t>
  </si>
  <si>
    <t>CONN PLUG FEMALE 2P GOLD SOLDER CUP</t>
  </si>
  <si>
    <t>11701-1404</t>
  </si>
  <si>
    <t>GRN189828</t>
  </si>
  <si>
    <t>GRN189770</t>
  </si>
  <si>
    <t>GRN189741</t>
  </si>
  <si>
    <t>GRN189736</t>
  </si>
  <si>
    <t>GRN190428</t>
  </si>
  <si>
    <t>GRN189845</t>
  </si>
  <si>
    <t>GRN189730</t>
  </si>
  <si>
    <t>PO146851</t>
  </si>
  <si>
    <t>GRN189665</t>
  </si>
  <si>
    <t>5 WAY METAL RCD INCOMER CONSUMER UNIT</t>
  </si>
  <si>
    <t>GRN189578</t>
  </si>
  <si>
    <t>PO146165</t>
  </si>
  <si>
    <t>VEHICLE RAMP CABLE PROTECTOR</t>
  </si>
  <si>
    <t>11700-2676</t>
  </si>
  <si>
    <t>GRN190419</t>
  </si>
  <si>
    <t>RELAY INTERFACE MODULE 2 POLE 8 AMP 12V DC FINDER</t>
  </si>
  <si>
    <t>GRN189507</t>
  </si>
  <si>
    <t>PO146684</t>
  </si>
  <si>
    <t>GRN189490</t>
  </si>
  <si>
    <t>SHARP ELBOW TOP LID GALVANISED 75MM X 75MM</t>
  </si>
  <si>
    <t>GRN189489</t>
  </si>
  <si>
    <t>PO146827</t>
  </si>
  <si>
    <t>GEARMOTOR 380 50HZ HORIZ TOP MOUNT</t>
  </si>
  <si>
    <t>280-1129-1</t>
  </si>
  <si>
    <t>GRN190380</t>
  </si>
  <si>
    <t>PO139818</t>
  </si>
  <si>
    <t>GRN190378</t>
  </si>
  <si>
    <t>6 WAY IEC - C13 HORIZONTAL 1U PDU WITH IEC - C14 3</t>
  </si>
  <si>
    <t>11701-3105</t>
  </si>
  <si>
    <t>GRN189252</t>
  </si>
  <si>
    <t>PO146426</t>
  </si>
  <si>
    <t>GRN189249</t>
  </si>
  <si>
    <t>GRN189215</t>
  </si>
  <si>
    <t>GRN189213</t>
  </si>
  <si>
    <t>PO143404</t>
  </si>
  <si>
    <t>GRN190363</t>
  </si>
  <si>
    <t>GRN189086</t>
  </si>
  <si>
    <t>PO146482</t>
  </si>
  <si>
    <t>GRN189081</t>
  </si>
  <si>
    <t>GRN189077</t>
  </si>
  <si>
    <t>GRN189073</t>
  </si>
  <si>
    <t>PO135049</t>
  </si>
  <si>
    <t>GRN189039</t>
  </si>
  <si>
    <t>PO143308</t>
  </si>
  <si>
    <t>GRN188990</t>
  </si>
  <si>
    <t>PO145023</t>
  </si>
  <si>
    <t>GRN188860</t>
  </si>
  <si>
    <t>GRN190340</t>
  </si>
  <si>
    <t>GRN190339</t>
  </si>
  <si>
    <t>GRN190338</t>
  </si>
  <si>
    <t>5 POLE 125A MALE PLUG - POWERTOP XTRA R</t>
  </si>
  <si>
    <t>11701-2579</t>
  </si>
  <si>
    <t>GRN188855</t>
  </si>
  <si>
    <t>PO143790</t>
  </si>
  <si>
    <t>GRN188846</t>
  </si>
  <si>
    <t>GRN188843</t>
  </si>
  <si>
    <t>PO146134</t>
  </si>
  <si>
    <t>POWER RELAY 4PDT 24VDC 3A PLUG IN</t>
  </si>
  <si>
    <t>11700-3009</t>
  </si>
  <si>
    <t>GRN188838</t>
  </si>
  <si>
    <t>GRN188833</t>
  </si>
  <si>
    <t>GRN188831</t>
  </si>
  <si>
    <t>PO143803</t>
  </si>
  <si>
    <t>GRN188804</t>
  </si>
  <si>
    <t>GRN188795</t>
  </si>
  <si>
    <t>PO143411</t>
  </si>
  <si>
    <t>GRN190323</t>
  </si>
  <si>
    <t>GRN190321</t>
  </si>
  <si>
    <t>PO137920</t>
  </si>
  <si>
    <t>GRN188756</t>
  </si>
  <si>
    <t>GRN188680</t>
  </si>
  <si>
    <t>PO143418</t>
  </si>
  <si>
    <t>GRN188671</t>
  </si>
  <si>
    <t>PO143303</t>
  </si>
  <si>
    <t>GRN188663</t>
  </si>
  <si>
    <t>GRN190314</t>
  </si>
  <si>
    <t>GRN188662</t>
  </si>
  <si>
    <t>GRN190309</t>
  </si>
  <si>
    <t>GRN190308</t>
  </si>
  <si>
    <t>GRN188661</t>
  </si>
  <si>
    <t>GRN188660</t>
  </si>
  <si>
    <t>GRN190295</t>
  </si>
  <si>
    <t>GRN190288</t>
  </si>
  <si>
    <t>M12 FEMALECONNECTOR, A-CODED 8 PIN BINDER 99-0486-</t>
  </si>
  <si>
    <t>GRN190286</t>
  </si>
  <si>
    <t>GRN189565</t>
  </si>
  <si>
    <t>PO143016</t>
  </si>
  <si>
    <t>GRN188658</t>
  </si>
  <si>
    <t>GRN188657</t>
  </si>
  <si>
    <t>GRN188639</t>
  </si>
  <si>
    <t>20MM PLASTIC CONDUIT SADDLES WHITE</t>
  </si>
  <si>
    <t>GRN188637</t>
  </si>
  <si>
    <t>GRN188633</t>
  </si>
  <si>
    <t>GRN188631</t>
  </si>
  <si>
    <t>PO145762</t>
  </si>
  <si>
    <t>FILTER OIL DIESEL</t>
  </si>
  <si>
    <t>11550-0407</t>
  </si>
  <si>
    <t>GRN190266</t>
  </si>
  <si>
    <t>KEYBOARD ARABIC-ENGLISH 104 KEY WINDOWS USB OR PS2</t>
  </si>
  <si>
    <t>GRN188629</t>
  </si>
  <si>
    <t>PO139733</t>
  </si>
  <si>
    <t>GRN188627</t>
  </si>
  <si>
    <t>GRN188626</t>
  </si>
  <si>
    <t>GRN190258</t>
  </si>
  <si>
    <t>GRN188625</t>
  </si>
  <si>
    <t>GRN188624</t>
  </si>
  <si>
    <t>PO140422</t>
  </si>
  <si>
    <t>GRN188622</t>
  </si>
  <si>
    <t>VISY ACCR &amp; ANPR GANTRY METALWORK</t>
  </si>
  <si>
    <t>GRN190253</t>
  </si>
  <si>
    <t>GRN190252</t>
  </si>
  <si>
    <t>GRN188620</t>
  </si>
  <si>
    <t>GRN188571</t>
  </si>
  <si>
    <t>GRN188563</t>
  </si>
  <si>
    <t>PO143408</t>
  </si>
  <si>
    <t>GRN188557</t>
  </si>
  <si>
    <t>CORDSET IEC320 C13 TO CEI-23 PLUG</t>
  </si>
  <si>
    <t>11547-1404</t>
  </si>
  <si>
    <t>GRN188556</t>
  </si>
  <si>
    <t>GRN190243</t>
  </si>
  <si>
    <t>PO143144</t>
  </si>
  <si>
    <t>GRN188502</t>
  </si>
  <si>
    <t>PO143301</t>
  </si>
  <si>
    <t>TRK HEAVY DUTY TRUNKING  50MM X 50MM X 3M - WHITE</t>
  </si>
  <si>
    <t>GRN188480</t>
  </si>
  <si>
    <t>PO146066</t>
  </si>
  <si>
    <t>KINETIX 5700 UNVIERSAL FEEDBACK CONNECTOR KIT</t>
  </si>
  <si>
    <t>GRN188357</t>
  </si>
  <si>
    <t>PO146189</t>
  </si>
  <si>
    <t>GRN188356</t>
  </si>
  <si>
    <t>GRN188354</t>
  </si>
  <si>
    <t>PO143417</t>
  </si>
  <si>
    <t>GRN188348</t>
  </si>
  <si>
    <t>PO146128</t>
  </si>
  <si>
    <t>TAPE DOUBLE SIDED VHB 1IN WIDE 4941 SERIES</t>
  </si>
  <si>
    <t>11700-5858</t>
  </si>
  <si>
    <t>GRN188346</t>
  </si>
  <si>
    <t>GRN188336</t>
  </si>
  <si>
    <t>GRN188328</t>
  </si>
  <si>
    <t>GRN188312</t>
  </si>
  <si>
    <t>GRN188251</t>
  </si>
  <si>
    <t>160A DISCONNECT SWITCH 3 PHASE N+E</t>
  </si>
  <si>
    <t>GRN188150</t>
  </si>
  <si>
    <t>GRN188148</t>
  </si>
  <si>
    <t>GRN190210</t>
  </si>
  <si>
    <t>PERIMETER TRUNKING CABLELINE 50 - INTERNAL ANGLE</t>
  </si>
  <si>
    <t>GRN188050</t>
  </si>
  <si>
    <t>GRN188037</t>
  </si>
  <si>
    <t>PO140009</t>
  </si>
  <si>
    <t>GRN188012</t>
  </si>
  <si>
    <t>MCB 32A SINGLE POLE TYPE C 6KA</t>
  </si>
  <si>
    <t>GRN188008</t>
  </si>
  <si>
    <t>GRN190202</t>
  </si>
  <si>
    <t>GRN190201</t>
  </si>
  <si>
    <t>LED SIDE MARKER SURFACE MOUNTING 18 SERIES AMBER</t>
  </si>
  <si>
    <t>GRN188004</t>
  </si>
  <si>
    <t>GRN188003</t>
  </si>
  <si>
    <t>PO139725</t>
  </si>
  <si>
    <t>GRN188001</t>
  </si>
  <si>
    <t>PO143406</t>
  </si>
  <si>
    <t>GRN187991</t>
  </si>
  <si>
    <t>GRN187987</t>
  </si>
  <si>
    <t>PO140212</t>
  </si>
  <si>
    <t>GRN190194</t>
  </si>
  <si>
    <t>GRN187984</t>
  </si>
  <si>
    <t>GRN188764</t>
  </si>
  <si>
    <t>PO143015</t>
  </si>
  <si>
    <t>GRN188345</t>
  </si>
  <si>
    <t>PO143013</t>
  </si>
  <si>
    <t>GRN188156</t>
  </si>
  <si>
    <t>PO143014</t>
  </si>
  <si>
    <t>GRN187885</t>
  </si>
  <si>
    <t>PO143012</t>
  </si>
  <si>
    <t>GRN187484</t>
  </si>
  <si>
    <t>PO139918</t>
  </si>
  <si>
    <t>GRN187414</t>
  </si>
  <si>
    <t>PO143009</t>
  </si>
  <si>
    <t>GRN200314</t>
  </si>
  <si>
    <t>GRN198973</t>
  </si>
  <si>
    <t>GRN198972</t>
  </si>
  <si>
    <t>GRN198969</t>
  </si>
  <si>
    <t>GRN197217</t>
  </si>
  <si>
    <t>GRN197213</t>
  </si>
  <si>
    <t>GRN187893</t>
  </si>
  <si>
    <t>GRN187868</t>
  </si>
  <si>
    <t>GRN187843</t>
  </si>
  <si>
    <t>PO146102</t>
  </si>
  <si>
    <t>RUSH REPAIR FEE</t>
  </si>
  <si>
    <t>GRN187831</t>
  </si>
  <si>
    <t>PO145308</t>
  </si>
  <si>
    <t>GRN187819</t>
  </si>
  <si>
    <t>GRN187785</t>
  </si>
  <si>
    <t>GRN187782</t>
  </si>
  <si>
    <t>PO145397</t>
  </si>
  <si>
    <t>GRN187780</t>
  </si>
  <si>
    <t>PO144878</t>
  </si>
  <si>
    <t>GRN187762</t>
  </si>
  <si>
    <t>POWER SUPPLY 24VDC 20A -40 TO +70C 1PH AND 3PH DIN</t>
  </si>
  <si>
    <t>11700-8380</t>
  </si>
  <si>
    <t>GRN187716</t>
  </si>
  <si>
    <t>PO138768</t>
  </si>
  <si>
    <t>RED DOUBLE-FLASH BEACON 24VDC</t>
  </si>
  <si>
    <t>GRN187711</t>
  </si>
  <si>
    <t>GRN187601</t>
  </si>
  <si>
    <t>GRN187600</t>
  </si>
  <si>
    <t>GRN190114</t>
  </si>
  <si>
    <t>GRN187599</t>
  </si>
  <si>
    <t>PO143789</t>
  </si>
  <si>
    <t>PWR SPLY 3 PHASE 24VDC 20A -40 TO +70C DIN RAIL</t>
  </si>
  <si>
    <t>11700-7062</t>
  </si>
  <si>
    <t>GRN187598</t>
  </si>
  <si>
    <t>PO140684</t>
  </si>
  <si>
    <t>SWITCH DISCONNECTOR 200A Acti9 4P</t>
  </si>
  <si>
    <t>GRN187597</t>
  </si>
  <si>
    <t>PO133561</t>
  </si>
  <si>
    <t>GRN187595</t>
  </si>
  <si>
    <t>GRN187594</t>
  </si>
  <si>
    <t>GRN190107</t>
  </si>
  <si>
    <t>GRN187592</t>
  </si>
  <si>
    <t>PO142229</t>
  </si>
  <si>
    <t>POWER CORD SPLITTER IEC320 10AMP M/F C14 TO C13</t>
  </si>
  <si>
    <t>11547-1141</t>
  </si>
  <si>
    <t>GRN187591</t>
  </si>
  <si>
    <t>PO145845</t>
  </si>
  <si>
    <t>GRN187590</t>
  </si>
  <si>
    <t>GRN190097</t>
  </si>
  <si>
    <t>FRAME HINGED LID COVER FRAME IP44</t>
  </si>
  <si>
    <t>11701-2343</t>
  </si>
  <si>
    <t>GRN187536</t>
  </si>
  <si>
    <t>PO145573</t>
  </si>
  <si>
    <t>GRN190091</t>
  </si>
  <si>
    <t>GRN187507</t>
  </si>
  <si>
    <t>TRK HEAVY DUTY TRUNKING  50MM X 50MM X 3M - WHITEE</t>
  </si>
  <si>
    <t>GRN187440</t>
  </si>
  <si>
    <t>PO140704</t>
  </si>
  <si>
    <t>GRN190088</t>
  </si>
  <si>
    <t>GRN187328</t>
  </si>
  <si>
    <t>GRN187327</t>
  </si>
  <si>
    <t>CRIMP BOOTLACE FERRULES 35MM2 WIRE SIZE</t>
  </si>
  <si>
    <t>GRN187298</t>
  </si>
  <si>
    <t>PO145958</t>
  </si>
  <si>
    <t>RED ROSHNI LOW PROFILE DEEP BASE SOUNDER 9-28VDC</t>
  </si>
  <si>
    <t>GRN190057</t>
  </si>
  <si>
    <t>PO147007</t>
  </si>
  <si>
    <t>GRN187297</t>
  </si>
  <si>
    <t>GRN187296</t>
  </si>
  <si>
    <t>IEC MALE C20 TO FEMALE C19 EXTENSION LEAD, RED, 3M</t>
  </si>
  <si>
    <t>GRN187295</t>
  </si>
  <si>
    <t>PO144977</t>
  </si>
  <si>
    <t>GRN190048</t>
  </si>
  <si>
    <t>PO146978</t>
  </si>
  <si>
    <t>GRN187294</t>
  </si>
  <si>
    <t>GRN187326</t>
  </si>
  <si>
    <t>PO143010</t>
  </si>
  <si>
    <t>GRN190043</t>
  </si>
  <si>
    <t>GRN187285</t>
  </si>
  <si>
    <t>PO145841</t>
  </si>
  <si>
    <t>CONTACT BLOCK NORMALLY OPEN IP65</t>
  </si>
  <si>
    <t>GRN187284</t>
  </si>
  <si>
    <t>GRN190040</t>
  </si>
  <si>
    <t>GRN187282</t>
  </si>
  <si>
    <t>GRN187268</t>
  </si>
  <si>
    <t>GRN187267</t>
  </si>
  <si>
    <t>GRN187263</t>
  </si>
  <si>
    <t>GRN187262</t>
  </si>
  <si>
    <t>GRN187261</t>
  </si>
  <si>
    <t>GRN187254</t>
  </si>
  <si>
    <t>GRN187249</t>
  </si>
  <si>
    <t>GRN187248</t>
  </si>
  <si>
    <t>PO143307</t>
  </si>
  <si>
    <t>DRAINAGE DEVICE (DIA 50MM)</t>
  </si>
  <si>
    <t>GRN187244</t>
  </si>
  <si>
    <t>PO143416</t>
  </si>
  <si>
    <t>GRN187243</t>
  </si>
  <si>
    <t>PO145517</t>
  </si>
  <si>
    <t>GRN187228</t>
  </si>
  <si>
    <t>PO143402</t>
  </si>
  <si>
    <t>GRN187227</t>
  </si>
  <si>
    <t>CONDUIT 2 GANG 32MM DEEP PATTRESS BOX - 20MM K/O</t>
  </si>
  <si>
    <t>GRN187225</t>
  </si>
  <si>
    <t>GRN187184</t>
  </si>
  <si>
    <t>PO145796</t>
  </si>
  <si>
    <t>CARTRIDGE PRESSURE CONTROL TYPE ACB (FAN CONTROL)</t>
  </si>
  <si>
    <t>GRN187179</t>
  </si>
  <si>
    <t>PO144471</t>
  </si>
  <si>
    <t>GRN187175</t>
  </si>
  <si>
    <t>GRN187169</t>
  </si>
  <si>
    <t>GRN187154</t>
  </si>
  <si>
    <t>GRN190002</t>
  </si>
  <si>
    <t>GRN187153</t>
  </si>
  <si>
    <t>MOUNTING BRACKET M30 STEEL</t>
  </si>
  <si>
    <t>11701-3210</t>
  </si>
  <si>
    <t>GRN190000</t>
  </si>
  <si>
    <t>PO146884</t>
  </si>
  <si>
    <t>GRN187148</t>
  </si>
  <si>
    <t>GRN187147</t>
  </si>
  <si>
    <t>PO145056</t>
  </si>
  <si>
    <t>FIBRE OPTIC BREAK OUT BOX LC 4WAY 100 x 100 x 40mm</t>
  </si>
  <si>
    <t>GRN187138</t>
  </si>
  <si>
    <t>75MM X 75MM STAINLESS STEEL SLOTTED SHIM PACK</t>
  </si>
  <si>
    <t>GRN187137</t>
  </si>
  <si>
    <t>PO140017</t>
  </si>
  <si>
    <t>0.5-0.8MM MALE CRIMP</t>
  </si>
  <si>
    <t>11701-3045</t>
  </si>
  <si>
    <t>GRN187132</t>
  </si>
  <si>
    <t>PO145767</t>
  </si>
  <si>
    <t>GRN187126</t>
  </si>
  <si>
    <t>GRN187124</t>
  </si>
  <si>
    <t>CABLE CLAMP NYLON 1/4 INCH</t>
  </si>
  <si>
    <t>11536-0020</t>
  </si>
  <si>
    <t>GRN187106</t>
  </si>
  <si>
    <t>GRN189983</t>
  </si>
  <si>
    <t>GRN189982</t>
  </si>
  <si>
    <t>UNISTRUT 1-5/8" x 1-5/8" SLOTTED MODIFIED</t>
  </si>
  <si>
    <t>GRN187102</t>
  </si>
  <si>
    <t>GRN187101</t>
  </si>
  <si>
    <t>GRN187100</t>
  </si>
  <si>
    <t>DISTRIBUTION BOARD 6 WAY TP</t>
  </si>
  <si>
    <t>GRN187093</t>
  </si>
  <si>
    <t>PO140024</t>
  </si>
  <si>
    <t>GRN186918</t>
  </si>
  <si>
    <t>GRN186915</t>
  </si>
  <si>
    <t>GRN186904</t>
  </si>
  <si>
    <t>PO138622</t>
  </si>
  <si>
    <t>HARD DRIVE 8TB SATA INTERNAL 3.5IN 7200RPM</t>
  </si>
  <si>
    <t>11700-6701</t>
  </si>
  <si>
    <t>GRN186896</t>
  </si>
  <si>
    <t>RELAY, 3PDT, 24VDC; UL, CE, CSA, TUV</t>
  </si>
  <si>
    <t>GRN186894</t>
  </si>
  <si>
    <t>PO145488</t>
  </si>
  <si>
    <t>COPPER TUBE TERMINAL LUG 16 X 10MM (BAG OF 100)</t>
  </si>
  <si>
    <t>GRN186752</t>
  </si>
  <si>
    <t>PERIMETER TRUNKING CABLELINE 50 - END CAP R/HAND</t>
  </si>
  <si>
    <t>GRN186748</t>
  </si>
  <si>
    <t>GRN186741</t>
  </si>
  <si>
    <t>GRN189949</t>
  </si>
  <si>
    <t>SAFETRED UNVRSL FLOOR COVER 2M X 20M LG</t>
  </si>
  <si>
    <t>GRN186700</t>
  </si>
  <si>
    <t>PO143401</t>
  </si>
  <si>
    <t>9 WAY D-SUB SOCKET CONNECTOR KIT MH CONNECTORS MHD</t>
  </si>
  <si>
    <t>GRN189935</t>
  </si>
  <si>
    <t>PO146953</t>
  </si>
  <si>
    <t>100 WIDE MEDIUM DUTY CABLE TRAY 1000 LG</t>
  </si>
  <si>
    <t>361-1276-1</t>
  </si>
  <si>
    <t>GRN186691</t>
  </si>
  <si>
    <t>GRN186690</t>
  </si>
  <si>
    <t>SKYLINE SURFACE LINEAR EMERGENCY 1200MM LED PANEL</t>
  </si>
  <si>
    <t>GRN186683</t>
  </si>
  <si>
    <t>GRN189923</t>
  </si>
  <si>
    <t>COVERS (LOUVERED) - SW4/CL/SL1.5/150/GA</t>
  </si>
  <si>
    <t>GRN186661</t>
  </si>
  <si>
    <t>GRN189920</t>
  </si>
  <si>
    <t>PO143355</t>
  </si>
  <si>
    <t>M60 OPERATOR CONSOLE</t>
  </si>
  <si>
    <t>356-0058-1</t>
  </si>
  <si>
    <t>GRN189919</t>
  </si>
  <si>
    <t>PO143949</t>
  </si>
  <si>
    <t>GRN189918</t>
  </si>
  <si>
    <t>GRN189917</t>
  </si>
  <si>
    <t>GRN189915</t>
  </si>
  <si>
    <t>PO143995</t>
  </si>
  <si>
    <t>GRN189914</t>
  </si>
  <si>
    <t>GRN186406</t>
  </si>
  <si>
    <t>GRN186375</t>
  </si>
  <si>
    <t>GRN186569</t>
  </si>
  <si>
    <t>PO143008</t>
  </si>
  <si>
    <t>GRN186537</t>
  </si>
  <si>
    <t>PO140919</t>
  </si>
  <si>
    <t>GRN189905</t>
  </si>
  <si>
    <t>GRN186369</t>
  </si>
  <si>
    <t>GRN189899</t>
  </si>
  <si>
    <t>GRN189898</t>
  </si>
  <si>
    <t>GRN189897</t>
  </si>
  <si>
    <t>CAT5E LSOH FTP SHEILDED PATCH CABLE - GREEN (305M</t>
  </si>
  <si>
    <t>GRN186365</t>
  </si>
  <si>
    <t>PERSONAL DOSIMETER (PULSE X-RAY &amp; GAMMA)</t>
  </si>
  <si>
    <t>GRN189895</t>
  </si>
  <si>
    <t>PO144879</t>
  </si>
  <si>
    <t>GRN186358</t>
  </si>
  <si>
    <t>GRN189888</t>
  </si>
  <si>
    <t>GRN186316</t>
  </si>
  <si>
    <t>PO140012</t>
  </si>
  <si>
    <t>CABLE/PUSH BUTTON OPERATED E-STOP SYSTEM M20</t>
  </si>
  <si>
    <t>GRN189886</t>
  </si>
  <si>
    <t>GRN189885</t>
  </si>
  <si>
    <t>PO145846</t>
  </si>
  <si>
    <t>GRN189884</t>
  </si>
  <si>
    <t>GRN189880</t>
  </si>
  <si>
    <t>PO145305</t>
  </si>
  <si>
    <t>GRN189876</t>
  </si>
  <si>
    <t>PO145788</t>
  </si>
  <si>
    <t>FILTER ELEMENT 30MICRON H2O SEPERAT</t>
  </si>
  <si>
    <t>11550-0406</t>
  </si>
  <si>
    <t>GRN189874</t>
  </si>
  <si>
    <t>GRN186315</t>
  </si>
  <si>
    <t>GRN186314</t>
  </si>
  <si>
    <t>LCD DISPLAY FOR NXC</t>
  </si>
  <si>
    <t>11701-3235</t>
  </si>
  <si>
    <t>GRN189860</t>
  </si>
  <si>
    <t>PO146886</t>
  </si>
  <si>
    <t>GRN189856</t>
  </si>
  <si>
    <t>GRN186409</t>
  </si>
  <si>
    <t>PO143007</t>
  </si>
  <si>
    <t>GRN186364</t>
  </si>
  <si>
    <t>PO138897</t>
  </si>
  <si>
    <t>GRN186363</t>
  </si>
  <si>
    <t>PO139920</t>
  </si>
  <si>
    <t>GRN186362</t>
  </si>
  <si>
    <t>PO140920</t>
  </si>
  <si>
    <t>GRN185949</t>
  </si>
  <si>
    <t>PO143006</t>
  </si>
  <si>
    <t>MXR-201/8M-R28SL TUBE</t>
  </si>
  <si>
    <t>GRN189844</t>
  </si>
  <si>
    <t>PO145548</t>
  </si>
  <si>
    <t>GRN186312</t>
  </si>
  <si>
    <t>PO145019</t>
  </si>
  <si>
    <t>GRN186306</t>
  </si>
  <si>
    <t>GRN185633</t>
  </si>
  <si>
    <t>PO143005</t>
  </si>
  <si>
    <t>GRN189836</t>
  </si>
  <si>
    <t>FUSE 3 AMP DOMESTIC TYPE</t>
  </si>
  <si>
    <t>GRN186302</t>
  </si>
  <si>
    <t>GRN186285</t>
  </si>
  <si>
    <t>GRN186096</t>
  </si>
  <si>
    <t>GRN186091</t>
  </si>
  <si>
    <t>PO145058</t>
  </si>
  <si>
    <t>GRN186059</t>
  </si>
  <si>
    <t>GRN189827</t>
  </si>
  <si>
    <t>GRN186034</t>
  </si>
  <si>
    <t>GRN186026</t>
  </si>
  <si>
    <t>GRN186025</t>
  </si>
  <si>
    <t>15 WAY D-SUB SOCKET CONNECTOR KIT MH CONNECTORS MH</t>
  </si>
  <si>
    <t>GRN186024</t>
  </si>
  <si>
    <t>CABLELINE 50 SOCKET MOUNTING BOX 1 GANG 35MM DEEP</t>
  </si>
  <si>
    <t>GRN186008</t>
  </si>
  <si>
    <t>PO140863</t>
  </si>
  <si>
    <t>GRN189807</t>
  </si>
  <si>
    <t>GRN189806</t>
  </si>
  <si>
    <t>GRN185938</t>
  </si>
  <si>
    <t>GRN185877</t>
  </si>
  <si>
    <t>GRN185863</t>
  </si>
  <si>
    <t>GRN185846</t>
  </si>
  <si>
    <t>GRN185818</t>
  </si>
  <si>
    <t>PO140522</t>
  </si>
  <si>
    <t>GRN185817</t>
  </si>
  <si>
    <t>GRN185810</t>
  </si>
  <si>
    <t>GRN185809</t>
  </si>
  <si>
    <t>IMPRES™ LI-ION 2250MAH BATTERY FOR TWO-WAY RADIOS</t>
  </si>
  <si>
    <t>GRN185807</t>
  </si>
  <si>
    <t>LED PANEL SKYLINE SURFACE LINEAR EMERGENCY1200MM</t>
  </si>
  <si>
    <t>GRN185806</t>
  </si>
  <si>
    <t>SCANDRIVE FILTER</t>
  </si>
  <si>
    <t>GRN185802</t>
  </si>
  <si>
    <t>POLYCARBONATE ENCLOSURE 360 W x 254 H x 111 D RITT</t>
  </si>
  <si>
    <t>GRN185801</t>
  </si>
  <si>
    <t>GRN185800</t>
  </si>
  <si>
    <t>GRN185799</t>
  </si>
  <si>
    <t>PO138617</t>
  </si>
  <si>
    <t>GRN185794</t>
  </si>
  <si>
    <t>PO144590</t>
  </si>
  <si>
    <t>GRN185792</t>
  </si>
  <si>
    <t>HOT SURFACE WARNING SYMBOL LABEL</t>
  </si>
  <si>
    <t>GRN185770</t>
  </si>
  <si>
    <t>GRN185769</t>
  </si>
  <si>
    <t>PO144968</t>
  </si>
  <si>
    <t>GRN185760</t>
  </si>
  <si>
    <t>GRN185741</t>
  </si>
  <si>
    <t>PO145276</t>
  </si>
  <si>
    <t>GRN185436</t>
  </si>
  <si>
    <t>PO138883</t>
  </si>
  <si>
    <t>WATERPROOF CCTV PSU 24VAC 5A (T4476EP CCTV POWER)</t>
  </si>
  <si>
    <t>GRN185732</t>
  </si>
  <si>
    <t>GRN185730</t>
  </si>
  <si>
    <t>GRN185728</t>
  </si>
  <si>
    <t>CARBON MONOXIDE DETECTOR FIREANGEL CO-9D</t>
  </si>
  <si>
    <t>GRN185723</t>
  </si>
  <si>
    <t>GRN185722</t>
  </si>
  <si>
    <t>PO139652</t>
  </si>
  <si>
    <t>GRN185714</t>
  </si>
  <si>
    <t>GRN185713</t>
  </si>
  <si>
    <t>GRN185712</t>
  </si>
  <si>
    <t>GRN185707</t>
  </si>
  <si>
    <t>PO143415</t>
  </si>
  <si>
    <t>GRN185591</t>
  </si>
  <si>
    <t>PO143306</t>
  </si>
  <si>
    <t>GRN185535</t>
  </si>
  <si>
    <t>GRN185530</t>
  </si>
  <si>
    <t>GRN185525</t>
  </si>
  <si>
    <t>GRN185495</t>
  </si>
  <si>
    <t>GRN189719</t>
  </si>
  <si>
    <t>PO146648</t>
  </si>
  <si>
    <t>GRN189718</t>
  </si>
  <si>
    <t>PO135721</t>
  </si>
  <si>
    <t>GRN189717</t>
  </si>
  <si>
    <t>PO135940</t>
  </si>
  <si>
    <t>CORRUGATED PLASTIC ROLL WHITE 1M x 50M x 2mm</t>
  </si>
  <si>
    <t>GRN185494</t>
  </si>
  <si>
    <t>PO138645</t>
  </si>
  <si>
    <t>GRN185428</t>
  </si>
  <si>
    <t>GRN185424</t>
  </si>
  <si>
    <t>GRN185354</t>
  </si>
  <si>
    <t>PO140030</t>
  </si>
  <si>
    <t>GRN185339</t>
  </si>
  <si>
    <t>PO139272</t>
  </si>
  <si>
    <t>GRN185337</t>
  </si>
  <si>
    <t>CABLE ETHERNET 3 FT CAT 6 PURPLE</t>
  </si>
  <si>
    <t>11700-6661</t>
  </si>
  <si>
    <t>GRN185330</t>
  </si>
  <si>
    <t>2.5MM2 TRI-RATED CABLE - BLUE (KB)</t>
  </si>
  <si>
    <t>GRN185327</t>
  </si>
  <si>
    <t>PO142772</t>
  </si>
  <si>
    <t>GRN185313</t>
  </si>
  <si>
    <t>PO143300</t>
  </si>
  <si>
    <t>GRN185311</t>
  </si>
  <si>
    <t>GRN185285</t>
  </si>
  <si>
    <t>PO143400</t>
  </si>
  <si>
    <t>GRN185251</t>
  </si>
  <si>
    <t>USB DONGLE - Arabic (GCC+UAE+Arabian Peninsula)</t>
  </si>
  <si>
    <t>GRN185249</t>
  </si>
  <si>
    <t>GRN189696</t>
  </si>
  <si>
    <t>PO146869</t>
  </si>
  <si>
    <t>PADLOCK SET/KEYS</t>
  </si>
  <si>
    <t>11598-1314</t>
  </si>
  <si>
    <t>GRN189695</t>
  </si>
  <si>
    <t>USB DONGLE + LICENSE EGYPT PLATES AR HUNGARY</t>
  </si>
  <si>
    <t>GRN185247</t>
  </si>
  <si>
    <t>PO144764</t>
  </si>
  <si>
    <t>PHOTOELECTRIC SMOKE ALARM
DICON SAFETY PRODUCTS 65</t>
  </si>
  <si>
    <t>GRN185187</t>
  </si>
  <si>
    <t>PO139734</t>
  </si>
  <si>
    <t>GRN185183</t>
  </si>
  <si>
    <t>GRN185162</t>
  </si>
  <si>
    <t>GRN185160</t>
  </si>
  <si>
    <t>GRN185144</t>
  </si>
  <si>
    <t>GRN189683</t>
  </si>
  <si>
    <t>POWER STRIP IEC-LK RACK/SURFACE MNT 9POS W/SW &amp; C-</t>
  </si>
  <si>
    <t>11700-3906</t>
  </si>
  <si>
    <t>GRN185139</t>
  </si>
  <si>
    <t>4 WAY PUSHBUTTON PENDANT CONTROL STATION - EMPTY</t>
  </si>
  <si>
    <t>GRN185137</t>
  </si>
  <si>
    <t>GRN189680</t>
  </si>
  <si>
    <t>GRN185136</t>
  </si>
  <si>
    <t>GRN185134</t>
  </si>
  <si>
    <t>GRN185112</t>
  </si>
  <si>
    <t>PO144649</t>
  </si>
  <si>
    <t>SLIMLINE TWIN RJ45 DATA SOCKET - 2 GANGS - BLACK S</t>
  </si>
  <si>
    <t>GRN185110</t>
  </si>
  <si>
    <t>GRN185109</t>
  </si>
  <si>
    <t>ETHERNET SWITCH 5-RJ45 AND 2-SFP</t>
  </si>
  <si>
    <t>11700-5699</t>
  </si>
  <si>
    <t>GRN185106</t>
  </si>
  <si>
    <t>PO141809</t>
  </si>
  <si>
    <t>AXIAL FAN 6m3/min 230VAC (15038PB-B3L-EP-00)</t>
  </si>
  <si>
    <t>GRN185103</t>
  </si>
  <si>
    <t>PO141284</t>
  </si>
  <si>
    <t>GRN185100</t>
  </si>
  <si>
    <t>PO144061</t>
  </si>
  <si>
    <t>RELAY AUTOMOTIVE SPDT 130A 12V</t>
  </si>
  <si>
    <t>11701-0998</t>
  </si>
  <si>
    <t>GRN185096</t>
  </si>
  <si>
    <t>PO144444</t>
  </si>
  <si>
    <t>GRN189663</t>
  </si>
  <si>
    <t>PO140453</t>
  </si>
  <si>
    <t>GRN185092</t>
  </si>
  <si>
    <t>PO144737</t>
  </si>
  <si>
    <t>VIDAR HDX  ANPR CAMERA</t>
  </si>
  <si>
    <t>GRN185088</t>
  </si>
  <si>
    <t>GRN185037</t>
  </si>
  <si>
    <t>PO144759</t>
  </si>
  <si>
    <t>ABOX 025-L JUNCTION BOX 80 x 80 x 52mm IP65</t>
  </si>
  <si>
    <t>GRN185036</t>
  </si>
  <si>
    <t>PO138853</t>
  </si>
  <si>
    <t>GRN185030</t>
  </si>
  <si>
    <t>GRN185007</t>
  </si>
  <si>
    <t>GRN189652</t>
  </si>
  <si>
    <t>GRN185001</t>
  </si>
  <si>
    <t>GRN184915</t>
  </si>
  <si>
    <t>GRN189649</t>
  </si>
  <si>
    <t>GRN189648</t>
  </si>
  <si>
    <t>GRN184908</t>
  </si>
  <si>
    <t>WALL SPLIT AIRCON UNIT 18000BTU 220V-240V 50HZ</t>
  </si>
  <si>
    <t>GRN184907</t>
  </si>
  <si>
    <t>PO138646</t>
  </si>
  <si>
    <t>GRN184894</t>
  </si>
  <si>
    <t>GRN184893</t>
  </si>
  <si>
    <t>GRN184892</t>
  </si>
  <si>
    <t>GRN184891</t>
  </si>
  <si>
    <t>GRN184890</t>
  </si>
  <si>
    <t>GRN184799</t>
  </si>
  <si>
    <t>GRN184798</t>
  </si>
  <si>
    <t>GRN184796</t>
  </si>
  <si>
    <t>GRN184778</t>
  </si>
  <si>
    <t>GRN184683</t>
  </si>
  <si>
    <t>GRN184609</t>
  </si>
  <si>
    <t>GRN184608</t>
  </si>
  <si>
    <t>PO138639</t>
  </si>
  <si>
    <t>GRN184604</t>
  </si>
  <si>
    <t>OUTLET 2 GANG UNSWITCHED SOCKET - WHITE</t>
  </si>
  <si>
    <t>GRN184603</t>
  </si>
  <si>
    <t>GRN184599</t>
  </si>
  <si>
    <t>PO140775</t>
  </si>
  <si>
    <t>GRN184598</t>
  </si>
  <si>
    <t>TERTIARY COLLIMATOR MOUNTING FRAME</t>
  </si>
  <si>
    <t>361-1002-1</t>
  </si>
  <si>
    <t>GRN185180</t>
  </si>
  <si>
    <t>PO142858</t>
  </si>
  <si>
    <t>GRN189563</t>
  </si>
  <si>
    <t>GRN189562</t>
  </si>
  <si>
    <t>GRN189561</t>
  </si>
  <si>
    <t>IN-DASH MOUNTING KIT FOR DM4400 RADIO</t>
  </si>
  <si>
    <t>GRN184374</t>
  </si>
  <si>
    <t>GRN184366</t>
  </si>
  <si>
    <t>PO144426</t>
  </si>
  <si>
    <t>VERTICAL ARRAY RAISE CYLINDER 63 X 40 X 995</t>
  </si>
  <si>
    <t>GRN184360</t>
  </si>
  <si>
    <t>PO141017</t>
  </si>
  <si>
    <t>GRN189553</t>
  </si>
  <si>
    <t>GRN184237</t>
  </si>
  <si>
    <t>GRN184236</t>
  </si>
  <si>
    <t>GRN189543</t>
  </si>
  <si>
    <t>PO145278</t>
  </si>
  <si>
    <t>GRN184221</t>
  </si>
  <si>
    <t>GRN189525</t>
  </si>
  <si>
    <t>GRN184195</t>
  </si>
  <si>
    <t>GRN189523</t>
  </si>
  <si>
    <t>GRN184193</t>
  </si>
  <si>
    <t>PO142027</t>
  </si>
  <si>
    <t>GRN184190</t>
  </si>
  <si>
    <t>GRN189520</t>
  </si>
  <si>
    <t>GRN184185</t>
  </si>
  <si>
    <t>STEEL REDUCER FOR CONDUIT 25/20MM</t>
  </si>
  <si>
    <t>GRN189515</t>
  </si>
  <si>
    <t>PO146849</t>
  </si>
  <si>
    <t>GRN184070</t>
  </si>
  <si>
    <t>EURO DATACOM MODULE RJ45 CAT 6</t>
  </si>
  <si>
    <t>GRN184067</t>
  </si>
  <si>
    <t>DETECTOR CARBON MONOXIDE</t>
  </si>
  <si>
    <t>11513-0154</t>
  </si>
  <si>
    <t>GRN184066</t>
  </si>
  <si>
    <t>CARBON FILM FIXED RESISTOR1K 1W</t>
  </si>
  <si>
    <t>GRN184065</t>
  </si>
  <si>
    <t>FUEL FEED/SENDER UNIT (0-10V - 24VDC)</t>
  </si>
  <si>
    <t>11701-2540</t>
  </si>
  <si>
    <t>GRN184018</t>
  </si>
  <si>
    <t>PO144312</t>
  </si>
  <si>
    <t>GRN184007</t>
  </si>
  <si>
    <t>GRN184003</t>
  </si>
  <si>
    <t>GRN183998</t>
  </si>
  <si>
    <t>PERIMETER TRUNKING CABLELINE 50 X 3M LONG - WHITE</t>
  </si>
  <si>
    <t>GRN183989</t>
  </si>
  <si>
    <t>GRN183958</t>
  </si>
  <si>
    <t>CONN RCPT 10POS IDC 26-28AWG</t>
  </si>
  <si>
    <t>11700-6840</t>
  </si>
  <si>
    <t>GRN183921</t>
  </si>
  <si>
    <t>PO144337</t>
  </si>
  <si>
    <t>GRN183883</t>
  </si>
  <si>
    <t>GRN189487</t>
  </si>
  <si>
    <t>GRN189486</t>
  </si>
  <si>
    <t>GRN189484</t>
  </si>
  <si>
    <t>GRN189483</t>
  </si>
  <si>
    <t>GRN183882</t>
  </si>
  <si>
    <t>MAIN CONTROL PANEL - A25 AIR CARGO</t>
  </si>
  <si>
    <t>GRN189480</t>
  </si>
  <si>
    <t>GRN183871</t>
  </si>
  <si>
    <t>PO144095</t>
  </si>
  <si>
    <t>TRAILER BATTERY CHARGER 12 AMP</t>
  </si>
  <si>
    <t>11701-0689</t>
  </si>
  <si>
    <t>GRN183870</t>
  </si>
  <si>
    <t>GRN189475</t>
  </si>
  <si>
    <t>ARRAY CONNECTOR PLATE</t>
  </si>
  <si>
    <t>364-6403-1</t>
  </si>
  <si>
    <t>GRN189474</t>
  </si>
  <si>
    <t>PO146844</t>
  </si>
  <si>
    <t>POWER SUPPLY 24VDC 10A, -40 TO +70C DIN RAIL</t>
  </si>
  <si>
    <t>11700-7181</t>
  </si>
  <si>
    <t>GRN183868</t>
  </si>
  <si>
    <t>PO138636</t>
  </si>
  <si>
    <t>GRN183867</t>
  </si>
  <si>
    <t>GRN183866</t>
  </si>
  <si>
    <t>PO144531</t>
  </si>
  <si>
    <t>WIRE HOOK-UP 14AWG/2.50MM SQ GRN/YEL HAR H07V-K MT</t>
  </si>
  <si>
    <t>11700-6004-UOM</t>
  </si>
  <si>
    <t>GRN183863</t>
  </si>
  <si>
    <t>CHANNEL NUT M8 SPRING LOADED</t>
  </si>
  <si>
    <t>11700-2294</t>
  </si>
  <si>
    <t>GRN183862</t>
  </si>
  <si>
    <t>PO141434</t>
  </si>
  <si>
    <t>WIRE HOOK-UP 16AWG/1.50MM SQ BLUE HAR H07V-K MTW</t>
  </si>
  <si>
    <t>11700-5993</t>
  </si>
  <si>
    <t>GRN183860</t>
  </si>
  <si>
    <t>PO144458</t>
  </si>
  <si>
    <t>FASTENER DUAL LOCK 1IN W/ ADHESIVE</t>
  </si>
  <si>
    <t>11540-0186</t>
  </si>
  <si>
    <t>GRN183837</t>
  </si>
  <si>
    <t>PO144418</t>
  </si>
  <si>
    <t>GRN189466</t>
  </si>
  <si>
    <t>500MM LONG UNISTRUT</t>
  </si>
  <si>
    <t>356-1183-1</t>
  </si>
  <si>
    <t>GRN183798</t>
  </si>
  <si>
    <t>PO144102</t>
  </si>
  <si>
    <t>GRN183764</t>
  </si>
  <si>
    <t>GRN183763</t>
  </si>
  <si>
    <t>GRN183762</t>
  </si>
  <si>
    <t>GRN189441</t>
  </si>
  <si>
    <t>GRN183689</t>
  </si>
  <si>
    <t>GRN183682</t>
  </si>
  <si>
    <t>GRN183653</t>
  </si>
  <si>
    <t>GRN183590</t>
  </si>
  <si>
    <t>GRN183588</t>
  </si>
  <si>
    <t>GRN183586</t>
  </si>
  <si>
    <t>CABLE ETHERNET 3 FT CAT 6 GREY</t>
  </si>
  <si>
    <t>11700-6660</t>
  </si>
  <si>
    <t>GRN183585</t>
  </si>
  <si>
    <t>GRN183579</t>
  </si>
  <si>
    <t>PO142008</t>
  </si>
  <si>
    <t>GRN183577</t>
  </si>
  <si>
    <t>GRN183572</t>
  </si>
  <si>
    <t>GRN183566</t>
  </si>
  <si>
    <t>STANDARD CHARGING CRADLE FOR DS-3678</t>
  </si>
  <si>
    <t>GRN183562</t>
  </si>
  <si>
    <t>PO141536</t>
  </si>
  <si>
    <t>GRN183553</t>
  </si>
  <si>
    <t>GRN183550</t>
  </si>
  <si>
    <t>2.5MM2 TRI-RATED CABLE - GREEN/YELLOW (KB)</t>
  </si>
  <si>
    <t>GRN183547</t>
  </si>
  <si>
    <t>GRN189413</t>
  </si>
  <si>
    <t>PO146625</t>
  </si>
  <si>
    <t>GRN183545</t>
  </si>
  <si>
    <t>SCANNER CANOSCAN LIDE 400 &amp; USB-A TO USB-C CABLE</t>
  </si>
  <si>
    <t>GRN183544</t>
  </si>
  <si>
    <t>PO141784</t>
  </si>
  <si>
    <t>GRN189408</t>
  </si>
  <si>
    <t>GRN183543</t>
  </si>
  <si>
    <t>GRN189406</t>
  </si>
  <si>
    <t>GRN183541</t>
  </si>
  <si>
    <t>GRN189404</t>
  </si>
  <si>
    <t>PO140502</t>
  </si>
  <si>
    <t>GRN189402</t>
  </si>
  <si>
    <t>GRN183540</t>
  </si>
  <si>
    <t>GRN183538</t>
  </si>
  <si>
    <t>GRN183537</t>
  </si>
  <si>
    <t>PO144135</t>
  </si>
  <si>
    <t>BLANKING PLATE 1 GANG - WHITE</t>
  </si>
  <si>
    <t>GRN183521</t>
  </si>
  <si>
    <t>WHITE LED STRIP 24VDC NON-WATERPROOF - 5M LONG</t>
  </si>
  <si>
    <t>GRN183489</t>
  </si>
  <si>
    <t>GRN183452</t>
  </si>
  <si>
    <t>GRN183374</t>
  </si>
  <si>
    <t>GRN189393</t>
  </si>
  <si>
    <t>GRN189392</t>
  </si>
  <si>
    <t>GRN183314</t>
  </si>
  <si>
    <t>GRN183250</t>
  </si>
  <si>
    <t>PO143304</t>
  </si>
  <si>
    <t>PREMIUM RECESSED PROFILE RAIL x 2M DOWNLIGHTSDIREC</t>
  </si>
  <si>
    <t>GRN183249</t>
  </si>
  <si>
    <t>SOCKET OUTLET SCHUKO 16A 250V WHITE</t>
  </si>
  <si>
    <t>11701-2344</t>
  </si>
  <si>
    <t>GRN183242</t>
  </si>
  <si>
    <t>PO142408</t>
  </si>
  <si>
    <t>GRN183225</t>
  </si>
  <si>
    <t>GRN183224</t>
  </si>
  <si>
    <t>AC ADAPTER DESKTOP 40W 24V 1.67A</t>
  </si>
  <si>
    <t>11700-6399</t>
  </si>
  <si>
    <t>GRN183219</t>
  </si>
  <si>
    <t>PO144209</t>
  </si>
  <si>
    <t>RCD STANDARD CONFIG 4-POLE 300MA SENSITIVITY 80A</t>
  </si>
  <si>
    <t>11700-5897</t>
  </si>
  <si>
    <t>GRN183217</t>
  </si>
  <si>
    <t>PO144090</t>
  </si>
  <si>
    <t>GRN189380</t>
  </si>
  <si>
    <t>PO146783</t>
  </si>
  <si>
    <t>GRN183216</t>
  </si>
  <si>
    <t>TUBING 5/8  SPLIT LOOM NYLON BLACK</t>
  </si>
  <si>
    <t>11594-0076-UOM</t>
  </si>
  <si>
    <t>GRN183207</t>
  </si>
  <si>
    <t>GRN183188</t>
  </si>
  <si>
    <t>GRN183187</t>
  </si>
  <si>
    <t>GRN183178</t>
  </si>
  <si>
    <t>GRN183174</t>
  </si>
  <si>
    <t>GUARDIAN LED BULKHEAD 3W LED ANSELL LIGHTING AGLED</t>
  </si>
  <si>
    <t>GRN183103</t>
  </si>
  <si>
    <t>GRN183070</t>
  </si>
  <si>
    <t>GRN189363</t>
  </si>
  <si>
    <t>PO143827</t>
  </si>
  <si>
    <t>GRN183047</t>
  </si>
  <si>
    <t>GRN189359</t>
  </si>
  <si>
    <t>PO141814</t>
  </si>
  <si>
    <t>GRN183007</t>
  </si>
  <si>
    <t>GRN183004</t>
  </si>
  <si>
    <t>GRN182959</t>
  </si>
  <si>
    <t>ARABIC ANPR SOFTWARE R3, R4 - LPR SINGLE CORE AR H</t>
  </si>
  <si>
    <t>GRN182931</t>
  </si>
  <si>
    <t>GRN182930</t>
  </si>
  <si>
    <t>GRN182874</t>
  </si>
  <si>
    <t>PO141667</t>
  </si>
  <si>
    <t>GRN182871</t>
  </si>
  <si>
    <t>BACK BOX 1 GANG GLOSS SURFACE MOUNT - WHITE</t>
  </si>
  <si>
    <t>GRN182869</t>
  </si>
  <si>
    <t>GRN182868</t>
  </si>
  <si>
    <t>GRN182859</t>
  </si>
  <si>
    <t>1.5mm2 TRI-RATED CABLE - BROWN (KB)</t>
  </si>
  <si>
    <t>GRN182858</t>
  </si>
  <si>
    <t>GRN189331</t>
  </si>
  <si>
    <t>GRN189330</t>
  </si>
  <si>
    <t>GRN182856</t>
  </si>
  <si>
    <t>GRN182839</t>
  </si>
  <si>
    <t>PO141213</t>
  </si>
  <si>
    <t>GRN182837</t>
  </si>
  <si>
    <t>GRN189326</t>
  </si>
  <si>
    <t>GRN182834</t>
  </si>
  <si>
    <t>GRN182831</t>
  </si>
  <si>
    <t>GRN182825</t>
  </si>
  <si>
    <t>THERMALLY CONDUCTIVE ADHESIVE</t>
  </si>
  <si>
    <t>11700-1357</t>
  </si>
  <si>
    <t>GRN182824</t>
  </si>
  <si>
    <t>PO143576</t>
  </si>
  <si>
    <t>CABLE 2.5MM2 TRI-RATED - BLUE (KB)</t>
  </si>
  <si>
    <t>GRN182822</t>
  </si>
  <si>
    <t>GRN182814</t>
  </si>
  <si>
    <t>GRN182812</t>
  </si>
  <si>
    <t>PO139280</t>
  </si>
  <si>
    <t>ATS 160A 690V MAINS TO GENERATOR</t>
  </si>
  <si>
    <t>11701-1942</t>
  </si>
  <si>
    <t>GRN182736</t>
  </si>
  <si>
    <t>PO141049</t>
  </si>
  <si>
    <t>GRN182735</t>
  </si>
  <si>
    <t>GRN182733</t>
  </si>
  <si>
    <t>PO144085</t>
  </si>
  <si>
    <t>GRN182732</t>
  </si>
  <si>
    <t>GRN182731</t>
  </si>
  <si>
    <t>GRN182663</t>
  </si>
  <si>
    <t>GRN189303</t>
  </si>
  <si>
    <t>SPACIAL CRN ENCLOSURE 300 x 400 x 200mm</t>
  </si>
  <si>
    <t>GRN182644</t>
  </si>
  <si>
    <t>GRN182642</t>
  </si>
  <si>
    <t>GRN189299</t>
  </si>
  <si>
    <t>PREMIUM RECESSED PROFILE RAIL x 2M
DOWNLIGHTSDIREC</t>
  </si>
  <si>
    <t>GRN182619</t>
  </si>
  <si>
    <t>GRN189296</t>
  </si>
  <si>
    <t>PO140449</t>
  </si>
  <si>
    <t>GRN182618</t>
  </si>
  <si>
    <t>GRN189294</t>
  </si>
  <si>
    <t>SILICON PHOTDIODE CDWO4 - 5 X 10.7MM X 30MM THICK</t>
  </si>
  <si>
    <t>GRN189293</t>
  </si>
  <si>
    <t>PO140457</t>
  </si>
  <si>
    <t>GRN182617</t>
  </si>
  <si>
    <t>PO143911</t>
  </si>
  <si>
    <t>WALL ENCLOSURE STEEL DOOR 400 x 400 x 200mm</t>
  </si>
  <si>
    <t>GRN182615</t>
  </si>
  <si>
    <t>GRN189286</t>
  </si>
  <si>
    <t>PO146694</t>
  </si>
  <si>
    <t>GRN182579</t>
  </si>
  <si>
    <t>GRN189284</t>
  </si>
  <si>
    <t>GRN182546</t>
  </si>
  <si>
    <t>GRN189281</t>
  </si>
  <si>
    <t>PO146646</t>
  </si>
  <si>
    <t>GRN182544</t>
  </si>
  <si>
    <t>GRN182535</t>
  </si>
  <si>
    <t>GRN182532</t>
  </si>
  <si>
    <t>GRN182525</t>
  </si>
  <si>
    <t>FAN BELT</t>
  </si>
  <si>
    <t>GRN189270</t>
  </si>
  <si>
    <t>PO146170</t>
  </si>
  <si>
    <t>GRN182518</t>
  </si>
  <si>
    <t>GRN189268</t>
  </si>
  <si>
    <t>PO146523</t>
  </si>
  <si>
    <t>GRN182509</t>
  </si>
  <si>
    <t>PO142492</t>
  </si>
  <si>
    <t>GRN182508</t>
  </si>
  <si>
    <t>GRN182502</t>
  </si>
  <si>
    <t>GRN182491</t>
  </si>
  <si>
    <t>GRN189248</t>
  </si>
  <si>
    <t>GRN189247</t>
  </si>
  <si>
    <t>GRN189246</t>
  </si>
  <si>
    <t>GRN189245</t>
  </si>
  <si>
    <t>GRN189244</t>
  </si>
  <si>
    <t>GRN182482</t>
  </si>
  <si>
    <t>GRN182478</t>
  </si>
  <si>
    <t>PO143623</t>
  </si>
  <si>
    <t>GRN182470</t>
  </si>
  <si>
    <t>GRN189235</t>
  </si>
  <si>
    <t>MIDI TRUNKING STOP END 50 x 50 PVC WHITE</t>
  </si>
  <si>
    <t>GRN182466</t>
  </si>
  <si>
    <t>1 GANG BLANK PLATE - SQUARE EDGE</t>
  </si>
  <si>
    <t>GRN182462</t>
  </si>
  <si>
    <t>GRN196534</t>
  </si>
  <si>
    <t>GRN182457</t>
  </si>
  <si>
    <t>GRN182431</t>
  </si>
  <si>
    <t>SWITCH 10A 1-GANG SINGLE POLE TWO WAY IP66 - GREY</t>
  </si>
  <si>
    <t>GRN182381</t>
  </si>
  <si>
    <t>GRN182379</t>
  </si>
  <si>
    <t>CL200 MARINE SURFACE DEADBOLT - BLACK</t>
  </si>
  <si>
    <t>11701-2650</t>
  </si>
  <si>
    <t>GRN182361</t>
  </si>
  <si>
    <t>PO143907</t>
  </si>
  <si>
    <t>GRN182295</t>
  </si>
  <si>
    <t>GRN182294</t>
  </si>
  <si>
    <t>GRN182240</t>
  </si>
  <si>
    <t>HP OFFICEJET PRO 7720 A3 WIRELESS ALL IN ONE PRINT</t>
  </si>
  <si>
    <t>11701-1684</t>
  </si>
  <si>
    <t>GRN182198</t>
  </si>
  <si>
    <t>GRN182078</t>
  </si>
  <si>
    <t>GRN189211</t>
  </si>
  <si>
    <t>PO146474</t>
  </si>
  <si>
    <t>GRN189209</t>
  </si>
  <si>
    <t>PO145367</t>
  </si>
  <si>
    <t>GRN189208</t>
  </si>
  <si>
    <t>1000 PLUS SERIES LIGHT CURTAINS 30MM DETECTION CAP</t>
  </si>
  <si>
    <t>11701-2045</t>
  </si>
  <si>
    <t>GRN182075</t>
  </si>
  <si>
    <t>PO143764</t>
  </si>
  <si>
    <t>GRN189205</t>
  </si>
  <si>
    <t>PO146371</t>
  </si>
  <si>
    <t>GRN189204</t>
  </si>
  <si>
    <t>GRN189203</t>
  </si>
  <si>
    <t>GRN189202</t>
  </si>
  <si>
    <t>GRN189201</t>
  </si>
  <si>
    <t>GRN182026</t>
  </si>
  <si>
    <t>GRN189199</t>
  </si>
  <si>
    <t>PO137918</t>
  </si>
  <si>
    <t>GRN189196</t>
  </si>
  <si>
    <t>GRN182025</t>
  </si>
  <si>
    <t>FIBRE ST CONNECTOR DUST CAP WITH CHAIN
AMPHENOL CO</t>
  </si>
  <si>
    <t>GRN182022</t>
  </si>
  <si>
    <t>PLUG PowerTOP Xtra 63A 5POLE 400V IP67 50-60Hz IP6</t>
  </si>
  <si>
    <t>GRN182020</t>
  </si>
  <si>
    <t>GRN182018</t>
  </si>
  <si>
    <t>GRN189180</t>
  </si>
  <si>
    <t>PO139106</t>
  </si>
  <si>
    <t>GRN189175</t>
  </si>
  <si>
    <t>GRN182015</t>
  </si>
  <si>
    <t>GRN189173</t>
  </si>
  <si>
    <t>GRN182014</t>
  </si>
  <si>
    <t>GRN189167</t>
  </si>
  <si>
    <t>PO145221</t>
  </si>
  <si>
    <t>GRN189163</t>
  </si>
  <si>
    <t>PO141687</t>
  </si>
  <si>
    <t>GRN182012</t>
  </si>
  <si>
    <t>PO142434</t>
  </si>
  <si>
    <t>GRN189155</t>
  </si>
  <si>
    <t>GRN182011</t>
  </si>
  <si>
    <t>GRN182009</t>
  </si>
  <si>
    <t>GRN182008</t>
  </si>
  <si>
    <t>GRN182005</t>
  </si>
  <si>
    <t>PO143725</t>
  </si>
  <si>
    <t>PLASTIC EDGE PROTECTOR 100MM - ORANGE</t>
  </si>
  <si>
    <t>11701-2281</t>
  </si>
  <si>
    <t>GRN181989</t>
  </si>
  <si>
    <t>CORRUGATED PLASTIC ROLL WHITE 1M x 50M x 2mm
TEMPR</t>
  </si>
  <si>
    <t>GRN181851</t>
  </si>
  <si>
    <t>GRN189138</t>
  </si>
  <si>
    <t>GRN189133</t>
  </si>
  <si>
    <t>GRN181850</t>
  </si>
  <si>
    <t>C15 STRAIGHT FEMALE CONNECTOR 10A 250 V BULGIN PX0</t>
  </si>
  <si>
    <t>GRN181849</t>
  </si>
  <si>
    <t>GRN181848</t>
  </si>
  <si>
    <t>GRN181845</t>
  </si>
  <si>
    <t>GRN181843</t>
  </si>
  <si>
    <t>GRN181841</t>
  </si>
  <si>
    <t>GRN189122</t>
  </si>
  <si>
    <t>PO140469</t>
  </si>
  <si>
    <t>GRN189121</t>
  </si>
  <si>
    <t>PO146277</t>
  </si>
  <si>
    <t>GRN181838</t>
  </si>
  <si>
    <t>GRN181837</t>
  </si>
  <si>
    <t>PO143766</t>
  </si>
  <si>
    <t>CISCO 9300 DNA ESSENTIALS 3 YEARS</t>
  </si>
  <si>
    <t>11701-1419</t>
  </si>
  <si>
    <t>GRN189107</t>
  </si>
  <si>
    <t>PO141045</t>
  </si>
  <si>
    <t>GRN181833</t>
  </si>
  <si>
    <t>PO141514</t>
  </si>
  <si>
    <t>GRN189099</t>
  </si>
  <si>
    <t>GRN189097</t>
  </si>
  <si>
    <t>GRN189096</t>
  </si>
  <si>
    <t>GRN189095</t>
  </si>
  <si>
    <t>GRN189094</t>
  </si>
  <si>
    <t>GRN189093</t>
  </si>
  <si>
    <t>GRN189092</t>
  </si>
  <si>
    <t>PO134344</t>
  </si>
  <si>
    <t>GRN189091</t>
  </si>
  <si>
    <t>GRN189090</t>
  </si>
  <si>
    <t>GRN189089</t>
  </si>
  <si>
    <t>ISOLATOR SWITCH  SURFACE MOUNT 20A 3 PHASE 6 POLE</t>
  </si>
  <si>
    <t>GRN181830</t>
  </si>
  <si>
    <t>MCB 16A SP TYPE B CURVE</t>
  </si>
  <si>
    <t>GRN181828</t>
  </si>
  <si>
    <t>GRN189083</t>
  </si>
  <si>
    <t>GRN189082</t>
  </si>
  <si>
    <t>TERMINAL BLOCK 3 CONDUCTOR THROUGH 1.5MM2 - GREY</t>
  </si>
  <si>
    <t>GRN181827</t>
  </si>
  <si>
    <t>24V, 10/20A RELAY WITH BRACKET, N/C &amp; N/C</t>
  </si>
  <si>
    <t>11701-2490</t>
  </si>
  <si>
    <t>GRN181826</t>
  </si>
  <si>
    <t>PO143660</t>
  </si>
  <si>
    <t>GRN189079</t>
  </si>
  <si>
    <t>PO146654</t>
  </si>
  <si>
    <t>GRN181824</t>
  </si>
  <si>
    <t>ENCLOSURE SPACIAL 300 x 300 x 200mm WITH GLAND</t>
  </si>
  <si>
    <t>GRN181818</t>
  </si>
  <si>
    <t>GRN189076</t>
  </si>
  <si>
    <t>GRN181749</t>
  </si>
  <si>
    <t>GRN181690</t>
  </si>
  <si>
    <t>GRN181689</t>
  </si>
  <si>
    <t>GRN181688</t>
  </si>
  <si>
    <t>GRN189066</t>
  </si>
  <si>
    <t>GRN181687</t>
  </si>
  <si>
    <t>TRK HEAVY DUTY TRUNKING  50mm x 50mm x 3M - WHITE</t>
  </si>
  <si>
    <t>GRN181686</t>
  </si>
  <si>
    <t>GRN181624</t>
  </si>
  <si>
    <t>1.5mm2 TRI-RATED CABLE - BLACK (KB)</t>
  </si>
  <si>
    <t>GRN181517</t>
  </si>
  <si>
    <t>GRN181504</t>
  </si>
  <si>
    <t>END CAP FOR SLIM 7mm SURFACE PROFILE WITH HOLE DOW</t>
  </si>
  <si>
    <t>GRN181492</t>
  </si>
  <si>
    <t>X-RAY TUBE 225kV 134 DEGREE EMISSION ANGLECOMET 4</t>
  </si>
  <si>
    <t>GRN189056</t>
  </si>
  <si>
    <t>GRN181465</t>
  </si>
  <si>
    <t>GRN181449</t>
  </si>
  <si>
    <t>GRN181338</t>
  </si>
  <si>
    <t>INVERTER, 230V, 0.75KW, 1HP, 1PH</t>
  </si>
  <si>
    <t>GRN181337</t>
  </si>
  <si>
    <t>GRN181335</t>
  </si>
  <si>
    <t>GRN181334</t>
  </si>
  <si>
    <t>GRN181333</t>
  </si>
  <si>
    <t>GRN181332</t>
  </si>
  <si>
    <t>GRN181331</t>
  </si>
  <si>
    <t>GRN181263</t>
  </si>
  <si>
    <t>PO142863</t>
  </si>
  <si>
    <t>ROUND ROD WITH ROLLERS 800mm</t>
  </si>
  <si>
    <t>GRN181262</t>
  </si>
  <si>
    <t>GRN181261</t>
  </si>
  <si>
    <t>PO142806</t>
  </si>
  <si>
    <t>GRN181260</t>
  </si>
  <si>
    <t>GRN181259</t>
  </si>
  <si>
    <t>PO142918</t>
  </si>
  <si>
    <t>ROUND ROD WITH ROLLERS 1200mm</t>
  </si>
  <si>
    <t>GRN181254</t>
  </si>
  <si>
    <t>PO142773</t>
  </si>
  <si>
    <t>GRN181115</t>
  </si>
  <si>
    <t>GRN181113</t>
  </si>
  <si>
    <t>GRN181061</t>
  </si>
  <si>
    <t>GRN181058</t>
  </si>
  <si>
    <t>PO140357</t>
  </si>
  <si>
    <t>USB DRIVE 8GB</t>
  </si>
  <si>
    <t>0463C</t>
  </si>
  <si>
    <t>GRN180978</t>
  </si>
  <si>
    <t>PO140117</t>
  </si>
  <si>
    <t>GRN180967</t>
  </si>
  <si>
    <t>WALL MOUNTED SOCKET 63A 5POLE 400V IP67 MENNEKES 5</t>
  </si>
  <si>
    <t>GRN180966</t>
  </si>
  <si>
    <t>GRN180965</t>
  </si>
  <si>
    <t>PO142288</t>
  </si>
  <si>
    <t>GRN180960</t>
  </si>
  <si>
    <t>GRN189009</t>
  </si>
  <si>
    <t>GRN180957</t>
  </si>
  <si>
    <t>PO142945</t>
  </si>
  <si>
    <t>GRN180952</t>
  </si>
  <si>
    <t>GRN180950</t>
  </si>
  <si>
    <t>PO142163</t>
  </si>
  <si>
    <t>GRN188998</t>
  </si>
  <si>
    <t>PO145453</t>
  </si>
  <si>
    <t>GRN180949</t>
  </si>
  <si>
    <t>PO141188</t>
  </si>
  <si>
    <t>GRN188991</t>
  </si>
  <si>
    <t>VOLTAGE CONVERTOR (NON-ISOLATED) 24VDC TO 12VDC</t>
  </si>
  <si>
    <t>GRN180947</t>
  </si>
  <si>
    <t>GRN180945</t>
  </si>
  <si>
    <t>INDICATOR HOUSING FOR X-RAY MON LIGHTS 2 BULBS</t>
  </si>
  <si>
    <t>GRN180939</t>
  </si>
  <si>
    <t>P2 TWIN SERIES TRAFFIC LIGHT 24VDC</t>
  </si>
  <si>
    <t>GRN180935</t>
  </si>
  <si>
    <t>PO141178</t>
  </si>
  <si>
    <t>GRN188979</t>
  </si>
  <si>
    <t>GRN180922</t>
  </si>
  <si>
    <t>GRN180921</t>
  </si>
  <si>
    <t>GRN180920</t>
  </si>
  <si>
    <t>GRN180906</t>
  </si>
  <si>
    <t>GRN180892</t>
  </si>
  <si>
    <t>GRN180888</t>
  </si>
  <si>
    <t>GRN180886</t>
  </si>
  <si>
    <t>GRN180706</t>
  </si>
  <si>
    <t>GRN180703</t>
  </si>
  <si>
    <t>GRN180667</t>
  </si>
  <si>
    <t>PO142752</t>
  </si>
  <si>
    <t>GRN180662</t>
  </si>
  <si>
    <t>GRN188941</t>
  </si>
  <si>
    <t>PO146566</t>
  </si>
  <si>
    <t>PREMIUM SURFACE MOUNT 7mm PROFILE RAIL x 2M LONG</t>
  </si>
  <si>
    <t>GRN180660</t>
  </si>
  <si>
    <t>GRN180659</t>
  </si>
  <si>
    <t>GRN180658</t>
  </si>
  <si>
    <t>GRN180656</t>
  </si>
  <si>
    <t>GRN188935</t>
  </si>
  <si>
    <t>GRN180655</t>
  </si>
  <si>
    <t>GRN180533</t>
  </si>
  <si>
    <t>GRN180532</t>
  </si>
  <si>
    <t>PO143000</t>
  </si>
  <si>
    <t>PATCH PANEL 24 FIBER 12 LC DUPLEX OS2 SINGLE MODE</t>
  </si>
  <si>
    <t>11700-8795</t>
  </si>
  <si>
    <t>GRN180531</t>
  </si>
  <si>
    <t>PO141858</t>
  </si>
  <si>
    <t>GRN180530</t>
  </si>
  <si>
    <t>USB DONGLE + LICENSE GERMANY &amp; MALI PLATES</t>
  </si>
  <si>
    <t>11701-2421</t>
  </si>
  <si>
    <t>GRN180524</t>
  </si>
  <si>
    <t>PO142827</t>
  </si>
  <si>
    <t>GRN180493</t>
  </si>
  <si>
    <t>ROUND ROD WITH ROLLERS 500mm</t>
  </si>
  <si>
    <t>GRN180491</t>
  </si>
  <si>
    <t>MALE BNC TO MALE BNC RG58 COAXIAL CABLE 50 OHM 5M</t>
  </si>
  <si>
    <t>GRN180490</t>
  </si>
  <si>
    <t>GRN180488</t>
  </si>
  <si>
    <t>1.5mm2 TRI-RATED CABLE - BLUE (KB)</t>
  </si>
  <si>
    <t>GRN180487</t>
  </si>
  <si>
    <t>GRN180446</t>
  </si>
  <si>
    <t>GRN188915</t>
  </si>
  <si>
    <t>GRN180403</t>
  </si>
  <si>
    <t>GRN180401</t>
  </si>
  <si>
    <t>PO142948</t>
  </si>
  <si>
    <t>CONNECTOR SOCKET 6 WAY 1.5 M/P 150 SEALED APTIV 12</t>
  </si>
  <si>
    <t>GRN180399</t>
  </si>
  <si>
    <t>GRN180369</t>
  </si>
  <si>
    <t>CYCLIC DUTY GEL BATTERY 12V/40AH ANTARES 66040</t>
  </si>
  <si>
    <t>GRN180283</t>
  </si>
  <si>
    <t>ROUND SCREW-ON FOOT 17.5mm Dia x 9.5mm HIGH</t>
  </si>
  <si>
    <t>GRN180281</t>
  </si>
  <si>
    <t>GRN180276</t>
  </si>
  <si>
    <t>GRN180275</t>
  </si>
  <si>
    <t>T1 3/4 5mm T6.8 SLIDE BASE YELLOW LED 24VDC</t>
  </si>
  <si>
    <t>GRN180274</t>
  </si>
  <si>
    <t>PO141222</t>
  </si>
  <si>
    <t>GRN180273</t>
  </si>
  <si>
    <t>GRN188900</t>
  </si>
  <si>
    <t>PO139447</t>
  </si>
  <si>
    <t>PLUG PowerTOP Xtra 63A 5POLE 400V IP67 50-60Hz</t>
  </si>
  <si>
    <t>GRN180229</t>
  </si>
  <si>
    <t>GRN180228</t>
  </si>
  <si>
    <t>GRN180223</t>
  </si>
  <si>
    <t>GRN180222</t>
  </si>
  <si>
    <t>GRN188888</t>
  </si>
  <si>
    <t>GRN188887</t>
  </si>
  <si>
    <t>PO146564</t>
  </si>
  <si>
    <t>GRN180221</t>
  </si>
  <si>
    <t>GRN180220</t>
  </si>
  <si>
    <t>GRN188880</t>
  </si>
  <si>
    <t>PO143455</t>
  </si>
  <si>
    <t>GRN180219</t>
  </si>
  <si>
    <t>GRN180217</t>
  </si>
  <si>
    <t>GRN188877</t>
  </si>
  <si>
    <t>GRN180216</t>
  </si>
  <si>
    <t>DELUXE RANGE FIRST AID KIT - LARGE CONTENT</t>
  </si>
  <si>
    <t>GRN180207</t>
  </si>
  <si>
    <t>GRN180075</t>
  </si>
  <si>
    <t>GRN180033</t>
  </si>
  <si>
    <t>C13 RIGHT ANGLE CABLE MOUNT IEC CONNECTOR SCHURTER</t>
  </si>
  <si>
    <t>GRN180027</t>
  </si>
  <si>
    <t>GRN180024</t>
  </si>
  <si>
    <t>GRN188866</t>
  </si>
  <si>
    <t>PO141248</t>
  </si>
  <si>
    <t>GRN196532</t>
  </si>
  <si>
    <t>GRN179985</t>
  </si>
  <si>
    <t>GRN179977</t>
  </si>
  <si>
    <t>GRN179975</t>
  </si>
  <si>
    <t>POWER SUPPLY DIN RAIL MNT 24V 5A INPUT 180-550VAC</t>
  </si>
  <si>
    <t>11503-0305</t>
  </si>
  <si>
    <t>GRN179972</t>
  </si>
  <si>
    <t>PO142731</t>
  </si>
  <si>
    <t>24V, 20A RELAY WITH BRACKET DURITE 0-727-24</t>
  </si>
  <si>
    <t>GRN179961</t>
  </si>
  <si>
    <t>GRN179959</t>
  </si>
  <si>
    <t>PO137638</t>
  </si>
  <si>
    <t>GRN179919</t>
  </si>
  <si>
    <t>PO139694</t>
  </si>
  <si>
    <t>GRN179842</t>
  </si>
  <si>
    <t>60W WALL MOUNTED LED POWER SUPPLY INPUT VOLTAGE 18</t>
  </si>
  <si>
    <t>11701-1405</t>
  </si>
  <si>
    <t>GRN179837</t>
  </si>
  <si>
    <t>GRN179836</t>
  </si>
  <si>
    <t>CHILLER 4.5kW CC 10L/m 400V 50Hz SS IP54 w/ FILTER</t>
  </si>
  <si>
    <t>GRN179834</t>
  </si>
  <si>
    <t>PO140257</t>
  </si>
  <si>
    <t>GRN188849</t>
  </si>
  <si>
    <t>13 AMP PLUG 240V WHITE</t>
  </si>
  <si>
    <t>GRN179823</t>
  </si>
  <si>
    <t>BATTERY DISCONNECT SWITCH, 150A IP43 LITTELFUSE 08</t>
  </si>
  <si>
    <t>GRN179821</t>
  </si>
  <si>
    <t>PO142556</t>
  </si>
  <si>
    <t>GRN188845</t>
  </si>
  <si>
    <t>GRN188844</t>
  </si>
  <si>
    <t>GRN179818</t>
  </si>
  <si>
    <t>GRN179814</t>
  </si>
  <si>
    <t>PO142172</t>
  </si>
  <si>
    <t>GRN179812</t>
  </si>
  <si>
    <t>GRN179811</t>
  </si>
  <si>
    <t>PATCH CABLE CAT5E 15FT BLACK</t>
  </si>
  <si>
    <t>11700-3899</t>
  </si>
  <si>
    <t>GRN179810</t>
  </si>
  <si>
    <t>PO142179</t>
  </si>
  <si>
    <t>GRN179807</t>
  </si>
  <si>
    <t>GRN188836</t>
  </si>
  <si>
    <t>PO143453</t>
  </si>
  <si>
    <t>GRN188835</t>
  </si>
  <si>
    <t>PO143452</t>
  </si>
  <si>
    <t>GRN179799</t>
  </si>
  <si>
    <t>GRN179791</t>
  </si>
  <si>
    <t>13A UNSWITCHED FUSED SPUR W/FLEX OUTLET IN BASE</t>
  </si>
  <si>
    <t>GRN179786</t>
  </si>
  <si>
    <t>GRN179663</t>
  </si>
  <si>
    <t>PO142371</t>
  </si>
  <si>
    <t>GRN179660</t>
  </si>
  <si>
    <t>PO140432</t>
  </si>
  <si>
    <t>GRN179659</t>
  </si>
  <si>
    <t>GRN179646</t>
  </si>
  <si>
    <t>GRN179645</t>
  </si>
  <si>
    <t>GRN179644</t>
  </si>
  <si>
    <t>GRN179643</t>
  </si>
  <si>
    <t>GRN179627</t>
  </si>
  <si>
    <t>GRN179626</t>
  </si>
  <si>
    <t>GRN179625</t>
  </si>
  <si>
    <t>PO139164</t>
  </si>
  <si>
    <t>GRN179624</t>
  </si>
  <si>
    <t>PO138861</t>
  </si>
  <si>
    <t>GRN179493</t>
  </si>
  <si>
    <t>GRN179480</t>
  </si>
  <si>
    <t>GRN179478</t>
  </si>
  <si>
    <t>GRN179473</t>
  </si>
  <si>
    <t>GRN195692</t>
  </si>
  <si>
    <t>GRN179472</t>
  </si>
  <si>
    <t>ABAC SERIES STRAIGHT BACKSHELL SIZE 11</t>
  </si>
  <si>
    <t>GRN179470</t>
  </si>
  <si>
    <t>DESKTOP POWER SUPPLY FOR MOTOROLA DM4400</t>
  </si>
  <si>
    <t>GRN179469</t>
  </si>
  <si>
    <t>MOXA POWER ADAPTER UK PLUG</t>
  </si>
  <si>
    <t>GRN179467</t>
  </si>
  <si>
    <t>A25 2.5MeV LINAC PRODUCTION SYSTEM 400V</t>
  </si>
  <si>
    <t>GRN188792</t>
  </si>
  <si>
    <t>GRN194815</t>
  </si>
  <si>
    <t>GRN179466</t>
  </si>
  <si>
    <t>GRN194521</t>
  </si>
  <si>
    <t>GRN179465</t>
  </si>
  <si>
    <t>GRN179463</t>
  </si>
  <si>
    <t>GRN194519</t>
  </si>
  <si>
    <t>GRN179462</t>
  </si>
  <si>
    <t>GRN193826</t>
  </si>
  <si>
    <t>GRN179461</t>
  </si>
  <si>
    <t>GRN179460</t>
  </si>
  <si>
    <t>GRN179458</t>
  </si>
  <si>
    <t>GRN179454</t>
  </si>
  <si>
    <t>CARBON MONOXIDE DETECTOR</t>
  </si>
  <si>
    <t>GRN179449</t>
  </si>
  <si>
    <t>PO138657</t>
  </si>
  <si>
    <t>GRN184793</t>
  </si>
  <si>
    <t>PO143002</t>
  </si>
  <si>
    <t>GRN179448</t>
  </si>
  <si>
    <t>GRN179447</t>
  </si>
  <si>
    <t>GRN188755</t>
  </si>
  <si>
    <t>GRN188753</t>
  </si>
  <si>
    <t>GRN179335</t>
  </si>
  <si>
    <t>KX ENCLOSURE WHD 600x200x120mm</t>
  </si>
  <si>
    <t>GRN179283</t>
  </si>
  <si>
    <t>PO142430</t>
  </si>
  <si>
    <t>GRN188746</t>
  </si>
  <si>
    <t>HMS EWON FLEXY 205 - REMOTE SUPPORT SOLUTION</t>
  </si>
  <si>
    <t>GRN188745</t>
  </si>
  <si>
    <t>PO146076</t>
  </si>
  <si>
    <t>GRN179282</t>
  </si>
  <si>
    <t>GRN188741</t>
  </si>
  <si>
    <t>CABLE M12 MALE 4 PAIRS 8 COND 24AWG SHIELDED 1M</t>
  </si>
  <si>
    <t>11700-6901</t>
  </si>
  <si>
    <t>GRN188737</t>
  </si>
  <si>
    <t>PO140490</t>
  </si>
  <si>
    <t>BACK BOX ORANGE NF 1 GANG 40MM DEEP</t>
  </si>
  <si>
    <t>11701-2347</t>
  </si>
  <si>
    <t>GRN179281</t>
  </si>
  <si>
    <t>GRN179207</t>
  </si>
  <si>
    <t>PO142124</t>
  </si>
  <si>
    <t>GRN188695</t>
  </si>
  <si>
    <t>GRN179167</t>
  </si>
  <si>
    <t>COMPACT COOLING SYSTEM INTERFACE</t>
  </si>
  <si>
    <t>GRN188688</t>
  </si>
  <si>
    <t>PO145315</t>
  </si>
  <si>
    <t>GRN179128</t>
  </si>
  <si>
    <t>KM 4/23 LABEL HOLDER (pack qty 1000)</t>
  </si>
  <si>
    <t>GRN179127</t>
  </si>
  <si>
    <t>PO136758</t>
  </si>
  <si>
    <t>GRN179126</t>
  </si>
  <si>
    <t>COPPER TUBE TERMINAL LUG 10 x 10mm (BAG OF 100)</t>
  </si>
  <si>
    <t>GRN179125</t>
  </si>
  <si>
    <t>GRN179058</t>
  </si>
  <si>
    <t>GRN188674</t>
  </si>
  <si>
    <t>PO142196</t>
  </si>
  <si>
    <t>GRN179056</t>
  </si>
  <si>
    <t>PO142273</t>
  </si>
  <si>
    <t>GRN179054</t>
  </si>
  <si>
    <t>GRN179051</t>
  </si>
  <si>
    <t>GRN179045</t>
  </si>
  <si>
    <t>PO142200</t>
  </si>
  <si>
    <t>GRN179044</t>
  </si>
  <si>
    <t>GRN178962</t>
  </si>
  <si>
    <t>MALE STRAIGHT M8 TO FREE END SENSOR ACTUATOR CABLE</t>
  </si>
  <si>
    <t>GRN178887</t>
  </si>
  <si>
    <t>PO141067</t>
  </si>
  <si>
    <t>GRN178886</t>
  </si>
  <si>
    <t>GRN178879</t>
  </si>
  <si>
    <t>GRN178877</t>
  </si>
  <si>
    <t>GRN178876</t>
  </si>
  <si>
    <t>3M EURO PLUG TO IEC C19 SOCKET MAINS LEAD, 16A BLA</t>
  </si>
  <si>
    <t>GRN178864</t>
  </si>
  <si>
    <t>MAGNET ACTUATING STRAIGHT MOUNTING BPS SERIES</t>
  </si>
  <si>
    <t>11598-1779</t>
  </si>
  <si>
    <t>GRN178863</t>
  </si>
  <si>
    <t>PO141619</t>
  </si>
  <si>
    <t>GRN178860</t>
  </si>
  <si>
    <t>GRN178859</t>
  </si>
  <si>
    <t>Acti 9 iID - RCCB - 4P - 80A - 300mA - TYPE ASI</t>
  </si>
  <si>
    <t>GRN178854</t>
  </si>
  <si>
    <t>5MM I/D SPLIT BLACK POLYPROPYLENE CORRUGATED FLEXI</t>
  </si>
  <si>
    <t>11701-2372</t>
  </si>
  <si>
    <t>GRN178853</t>
  </si>
  <si>
    <t>PO142240</t>
  </si>
  <si>
    <t>GRN178852</t>
  </si>
  <si>
    <t>MCB 4 POLE TYPE D 63A 10KA</t>
  </si>
  <si>
    <t>GRN178851</t>
  </si>
  <si>
    <t>GRN178849</t>
  </si>
  <si>
    <t>GRN178847</t>
  </si>
  <si>
    <t>GRN178784</t>
  </si>
  <si>
    <t>PO141702</t>
  </si>
  <si>
    <t>RGBW LED STRIP CONTROLLER AND RECEIVER BOX</t>
  </si>
  <si>
    <t>GRN178663</t>
  </si>
  <si>
    <t>GRN178662</t>
  </si>
  <si>
    <t>PO137955</t>
  </si>
  <si>
    <t>CONTROL PENDANT RED PUSHBUTTON</t>
  </si>
  <si>
    <t>GRN178660</t>
  </si>
  <si>
    <t>PO138031</t>
  </si>
  <si>
    <t>GRN178659</t>
  </si>
  <si>
    <t>GRN178658</t>
  </si>
  <si>
    <t>PO141929</t>
  </si>
  <si>
    <t>GRN178646</t>
  </si>
  <si>
    <t>GRN178644</t>
  </si>
  <si>
    <t>GRN178643</t>
  </si>
  <si>
    <t>PO140956</t>
  </si>
  <si>
    <t>GRN178642</t>
  </si>
  <si>
    <t>END CAP FOR RECESSED PROFILE SLIM RAIL WITH HOLE D</t>
  </si>
  <si>
    <t>GRN178638</t>
  </si>
  <si>
    <t>GRN178635</t>
  </si>
  <si>
    <t>EWON COSY+ INDUSTRIAL VPN GATEWAY. WAN/LAN ETHERNE</t>
  </si>
  <si>
    <t>11701-2172</t>
  </si>
  <si>
    <t>GRN178634</t>
  </si>
  <si>
    <t>PO141344</t>
  </si>
  <si>
    <t>GRN178633</t>
  </si>
  <si>
    <t>GRN178629</t>
  </si>
  <si>
    <t>GRN188618</t>
  </si>
  <si>
    <t>GRN188617</t>
  </si>
  <si>
    <t>GRN178626</t>
  </si>
  <si>
    <t>PO140182</t>
  </si>
  <si>
    <t>GRN178623</t>
  </si>
  <si>
    <t>GRN178602</t>
  </si>
  <si>
    <t>GRN178593</t>
  </si>
  <si>
    <t>M6 x 25mm ROOFING BOLT</t>
  </si>
  <si>
    <t>GRN178592</t>
  </si>
  <si>
    <t>MCB S200 TYPE B, 1 POLE 20A DIN RAIL MOUNT</t>
  </si>
  <si>
    <t>GRN178574</t>
  </si>
  <si>
    <t>GRN178566</t>
  </si>
  <si>
    <t>GRN178537</t>
  </si>
  <si>
    <t>PO137958</t>
  </si>
  <si>
    <t>GRN188604</t>
  </si>
  <si>
    <t>GRN188585</t>
  </si>
  <si>
    <t>3 POLE ISOLATOR 20A PANEL MOUNT RD/YL IP65 49mmKR</t>
  </si>
  <si>
    <t>GRN188579</t>
  </si>
  <si>
    <t>PO146332</t>
  </si>
  <si>
    <t>GRN188576</t>
  </si>
  <si>
    <t>GRN188574</t>
  </si>
  <si>
    <t>PO146463</t>
  </si>
  <si>
    <t>PDU 6 WAY 13A MAINS SOCKETS TO IEC C20 SOCKET</t>
  </si>
  <si>
    <t>GRN178528</t>
  </si>
  <si>
    <t>M12 CABLE GLAND WITH LOCKNUT NYLON IP68 - Bag of 5</t>
  </si>
  <si>
    <t>GRN188572</t>
  </si>
  <si>
    <t>GRN178522</t>
  </si>
  <si>
    <t>GRN188567</t>
  </si>
  <si>
    <t>GRN178495</t>
  </si>
  <si>
    <t>GRN178490</t>
  </si>
  <si>
    <t>GRN188561</t>
  </si>
  <si>
    <t>GRN178489</t>
  </si>
  <si>
    <t>GRN178488</t>
  </si>
  <si>
    <t>TENSION SPRING BRACKET</t>
  </si>
  <si>
    <t>GRN178452</t>
  </si>
  <si>
    <t>GRN178449</t>
  </si>
  <si>
    <t>CONN KIT 15 WAY HD D-SUB PLUG</t>
  </si>
  <si>
    <t>GRN178430</t>
  </si>
  <si>
    <t>PO140802</t>
  </si>
  <si>
    <t>GRN178327</t>
  </si>
  <si>
    <t>GRN178325</t>
  </si>
  <si>
    <t>GRN188551</t>
  </si>
  <si>
    <t>GRN188548</t>
  </si>
  <si>
    <t>PO143458</t>
  </si>
  <si>
    <t>GRN178315</t>
  </si>
  <si>
    <t>GRN178314</t>
  </si>
  <si>
    <t>GRN188536</t>
  </si>
  <si>
    <t>GRN188535</t>
  </si>
  <si>
    <t>GRN188533</t>
  </si>
  <si>
    <t>GRN188531</t>
  </si>
  <si>
    <t>GRN188530</t>
  </si>
  <si>
    <t>PO145053</t>
  </si>
  <si>
    <t>GRN188528</t>
  </si>
  <si>
    <t>GRN188527</t>
  </si>
  <si>
    <t>GRN178313</t>
  </si>
  <si>
    <t>GRN178312</t>
  </si>
  <si>
    <t>GRN178276</t>
  </si>
  <si>
    <t>GRN178275</t>
  </si>
  <si>
    <t>PO138884</t>
  </si>
  <si>
    <t>GRN178274</t>
  </si>
  <si>
    <t>11700-6123</t>
  </si>
  <si>
    <t>GRN178272</t>
  </si>
  <si>
    <t>GRN178271</t>
  </si>
  <si>
    <t>VIDAR SMART HDX ANPR CAMERA ASSEMBLY</t>
  </si>
  <si>
    <t>GRN178270</t>
  </si>
  <si>
    <t>PO141653</t>
  </si>
  <si>
    <t>GRN178267</t>
  </si>
  <si>
    <t>STOP END FOR TRK TRUNKING 100 x 50mm - WHITE</t>
  </si>
  <si>
    <t>GRN178266</t>
  </si>
  <si>
    <t>Stoke-on-Trent ST6 4PA</t>
  </si>
  <si>
    <t>CHASSIS ENGINEERING SUBCON</t>
  </si>
  <si>
    <t>356-1179-1</t>
  </si>
  <si>
    <t>GRN204365</t>
  </si>
  <si>
    <t>PO150717</t>
  </si>
  <si>
    <t>CHASSIS TECHNICAL SERVICES LTD</t>
  </si>
  <si>
    <t>S024896</t>
  </si>
  <si>
    <t>356-1224-1</t>
  </si>
  <si>
    <t>GRN204312</t>
  </si>
  <si>
    <t>PO147585</t>
  </si>
  <si>
    <t>T60 BASE TRAILER - INTERFACE</t>
  </si>
  <si>
    <t>GRN203932</t>
  </si>
  <si>
    <t>PO148724</t>
  </si>
  <si>
    <t>GRN188494</t>
  </si>
  <si>
    <t>BHARAT BENZ 3523R DETACHABLE PROTECTIVE SCREENS</t>
  </si>
  <si>
    <t>GRN203834</t>
  </si>
  <si>
    <t>PO139032</t>
  </si>
  <si>
    <t>EXIT CONTROL PANEL - A25 AIR CARGO</t>
  </si>
  <si>
    <t>GRN188491</t>
  </si>
  <si>
    <t>GRN188490</t>
  </si>
  <si>
    <t>GRN188489</t>
  </si>
  <si>
    <t>GRN203475</t>
  </si>
  <si>
    <t>PO148723</t>
  </si>
  <si>
    <t>GRN203216</t>
  </si>
  <si>
    <t>PO148722</t>
  </si>
  <si>
    <t>GRN203089</t>
  </si>
  <si>
    <t>CHASSIS ENGINEERING SIZE 13 CV SHAFT</t>
  </si>
  <si>
    <t>GRN201091</t>
  </si>
  <si>
    <t>PO143426</t>
  </si>
  <si>
    <t>GRN199364</t>
  </si>
  <si>
    <t>PO141405</t>
  </si>
  <si>
    <t>GRN197065</t>
  </si>
  <si>
    <t>GRN197055</t>
  </si>
  <si>
    <t>GRN188473</t>
  </si>
  <si>
    <t>PO144877</t>
  </si>
  <si>
    <t>GRN196650</t>
  </si>
  <si>
    <t>GRN194229</t>
  </si>
  <si>
    <t>GRN192163</t>
  </si>
  <si>
    <t>GRN188467</t>
  </si>
  <si>
    <t>GRN190603</t>
  </si>
  <si>
    <t>PO145329</t>
  </si>
  <si>
    <t>GRN188463</t>
  </si>
  <si>
    <t>GRN188462</t>
  </si>
  <si>
    <t>GRN188460</t>
  </si>
  <si>
    <t>GRN190601</t>
  </si>
  <si>
    <t>GRN188458</t>
  </si>
  <si>
    <t>CHASSIS ENGINEERING SUBCON - CROATIA M60</t>
  </si>
  <si>
    <t>GRN189214</t>
  </si>
  <si>
    <t>PO146726</t>
  </si>
  <si>
    <t>GRN188454</t>
  </si>
  <si>
    <t>GRN186607</t>
  </si>
  <si>
    <t>GRN188451</t>
  </si>
  <si>
    <t>GRN185570</t>
  </si>
  <si>
    <t>PO144058</t>
  </si>
  <si>
    <t>GRN188449</t>
  </si>
  <si>
    <t>GRN188448</t>
  </si>
  <si>
    <t>GRN184705</t>
  </si>
  <si>
    <t>GRN188446</t>
  </si>
  <si>
    <t>GRN184183</t>
  </si>
  <si>
    <t>GRN188444</t>
  </si>
  <si>
    <t>PO141435</t>
  </si>
  <si>
    <t>GRN188443</t>
  </si>
  <si>
    <t>GRN182623</t>
  </si>
  <si>
    <t>CHASSIS ENGINEERING SUBCON - COST TBC</t>
  </si>
  <si>
    <t>GRN180441</t>
  </si>
  <si>
    <t>GRN180438</t>
  </si>
  <si>
    <t>PO138814</t>
  </si>
  <si>
    <t>GRN180437</t>
  </si>
  <si>
    <t>PO139522</t>
  </si>
  <si>
    <t>GRN180436</t>
  </si>
  <si>
    <t>PO140573</t>
  </si>
  <si>
    <t>GRN180083</t>
  </si>
  <si>
    <t>GRN180059</t>
  </si>
  <si>
    <t>GRN179244</t>
  </si>
  <si>
    <t>GRN179243</t>
  </si>
  <si>
    <t>ASSY FLOW SWITCH 1.0 GPM</t>
  </si>
  <si>
    <t>331-8253-1</t>
  </si>
  <si>
    <t>GRN188429</t>
  </si>
  <si>
    <t>PO146181</t>
  </si>
  <si>
    <t>GRN188428</t>
  </si>
  <si>
    <t>KINETIX 5700 DUAL AXIS INVERTER 23A</t>
  </si>
  <si>
    <t>GRN188427</t>
  </si>
  <si>
    <t>PO143838</t>
  </si>
  <si>
    <t>GRN179242</t>
  </si>
  <si>
    <t>GRN178576</t>
  </si>
  <si>
    <t>PO142080</t>
  </si>
  <si>
    <t>GRN188404</t>
  </si>
  <si>
    <t>GRN188403</t>
  </si>
  <si>
    <t>GRN188402</t>
  </si>
  <si>
    <t>GRN188401</t>
  </si>
  <si>
    <t>GRN188400</t>
  </si>
  <si>
    <t>GRN188399</t>
  </si>
  <si>
    <t>GRN188398</t>
  </si>
  <si>
    <t>PO131878</t>
  </si>
  <si>
    <t>GRN188397</t>
  </si>
  <si>
    <t>GRN188396</t>
  </si>
  <si>
    <t>GRN188395</t>
  </si>
  <si>
    <t>GRN188393</t>
  </si>
  <si>
    <t>Stoke-on-Trent ST6 6DD</t>
  </si>
  <si>
    <t>HYDRAULIC RETURN FILTER ELEMENT</t>
  </si>
  <si>
    <t>GRN201328</t>
  </si>
  <si>
    <t>PO150700</t>
  </si>
  <si>
    <t>CENTRAL HYDRAULICS STOKE LTD</t>
  </si>
  <si>
    <t>S024047</t>
  </si>
  <si>
    <t>GRN188391</t>
  </si>
  <si>
    <t>POKE BOT ASSEMBLY</t>
  </si>
  <si>
    <t>11701-3073</t>
  </si>
  <si>
    <t>GRN199991</t>
  </si>
  <si>
    <t>PO148199</t>
  </si>
  <si>
    <t>HYDRAULIC PRESSURE FILTER ELEMENT</t>
  </si>
  <si>
    <t>GRN196911</t>
  </si>
  <si>
    <t>PO149311</t>
  </si>
  <si>
    <t>MOTOR 1.5KW</t>
  </si>
  <si>
    <t>GRN196830</t>
  </si>
  <si>
    <t>PO149101</t>
  </si>
  <si>
    <t>RETURN FILTER</t>
  </si>
  <si>
    <t>GRN196581</t>
  </si>
  <si>
    <t>PO148368</t>
  </si>
  <si>
    <t>UNLOAD VALVE (complete with coil)</t>
  </si>
  <si>
    <t>GRN196373</t>
  </si>
  <si>
    <t>PO149170</t>
  </si>
  <si>
    <t>90MM ROD CLAMP ASSEMBLY</t>
  </si>
  <si>
    <t>11701-3074</t>
  </si>
  <si>
    <t>GRN195669</t>
  </si>
  <si>
    <t>GRN194076</t>
  </si>
  <si>
    <t>PO147540</t>
  </si>
  <si>
    <t>JAW TYPE FLEXIBLE COUPLING</t>
  </si>
  <si>
    <t>GRN193862</t>
  </si>
  <si>
    <t>PO148111</t>
  </si>
  <si>
    <t>FILLER BREATHER</t>
  </si>
  <si>
    <t>GRN191327</t>
  </si>
  <si>
    <t>PO147313</t>
  </si>
  <si>
    <t>GRN189887</t>
  </si>
  <si>
    <t>PO144104</t>
  </si>
  <si>
    <t>OIL LEVEL SWITCH</t>
  </si>
  <si>
    <t>GRN189867</t>
  </si>
  <si>
    <t>PO146764</t>
  </si>
  <si>
    <t>SUCTION STRAINER</t>
  </si>
  <si>
    <t>GRN188243</t>
  </si>
  <si>
    <t>PO146312</t>
  </si>
  <si>
    <t>GRN188350</t>
  </si>
  <si>
    <t>GRN187928</t>
  </si>
  <si>
    <t>PO146183</t>
  </si>
  <si>
    <t>GRN179337</t>
  </si>
  <si>
    <t>PO142427</t>
  </si>
  <si>
    <t>Chesterfield S40 2EX</t>
  </si>
  <si>
    <t>HP COLOR LASERJET PRO M254NW PRINTER</t>
  </si>
  <si>
    <t>GRN204980</t>
  </si>
  <si>
    <t>PO151821</t>
  </si>
  <si>
    <t>CCS MEDIA LTD</t>
  </si>
  <si>
    <t>S024614</t>
  </si>
  <si>
    <t>8 PORT GIGABIT PoE DESKTOP SWITCH</t>
  </si>
  <si>
    <t>GRN204529</t>
  </si>
  <si>
    <t>PO151728</t>
  </si>
  <si>
    <t>GRN184692</t>
  </si>
  <si>
    <t>PO140107</t>
  </si>
  <si>
    <t>APC SMART-UPS SRT3000VA 230V</t>
  </si>
  <si>
    <t>GRN204525</t>
  </si>
  <si>
    <t>PO151416</t>
  </si>
  <si>
    <t>GRN188339</t>
  </si>
  <si>
    <t>PO136859</t>
  </si>
  <si>
    <t>GRN188338</t>
  </si>
  <si>
    <t>PO143216</t>
  </si>
  <si>
    <t>PROSAFE 52 PORT GIGABIT PoE SMART SWITCH NETGEAR G</t>
  </si>
  <si>
    <t>GRN204183</t>
  </si>
  <si>
    <t>PO148322</t>
  </si>
  <si>
    <t>GRN204181</t>
  </si>
  <si>
    <t>PO147515</t>
  </si>
  <si>
    <t>GRN204180</t>
  </si>
  <si>
    <t>PO147221</t>
  </si>
  <si>
    <t>GRN204178</t>
  </si>
  <si>
    <t>PO147657</t>
  </si>
  <si>
    <t>HIGH SPEED HDMI CABLE ANTHRA LINE 5M LONG</t>
  </si>
  <si>
    <t>GRN203902</t>
  </si>
  <si>
    <t>PO143670</t>
  </si>
  <si>
    <t>RACK POWER DISTRIBUTION UNIT C20 TO 15 C13 120-240</t>
  </si>
  <si>
    <t>11700-7085</t>
  </si>
  <si>
    <t>GRN203854</t>
  </si>
  <si>
    <t>PO149720</t>
  </si>
  <si>
    <t>ANTENNA 6-IN-1 DOME WHITE AND 5M EXTENSION CABLE</t>
  </si>
  <si>
    <t>GRN203795</t>
  </si>
  <si>
    <t>PO143672</t>
  </si>
  <si>
    <t>MOUSE HOLDER - LIGHT GREY</t>
  </si>
  <si>
    <t>GRN203790</t>
  </si>
  <si>
    <t>ENGENIUS FIT MANAGED EWS850-FIT WI-FI 6 2X2 OUTDOO</t>
  </si>
  <si>
    <t>GRN203776</t>
  </si>
  <si>
    <t>RACK ENCLOSURE APC NETSHELTER SX 24U DEEP W/ SHOCK</t>
  </si>
  <si>
    <t>11700-7086</t>
  </si>
  <si>
    <t>GRN203769</t>
  </si>
  <si>
    <t>PO150947</t>
  </si>
  <si>
    <t>TOOL LESS RACK BLANKING PANELS 1U 10 PACK</t>
  </si>
  <si>
    <t>11700-7280</t>
  </si>
  <si>
    <t>GRN203730</t>
  </si>
  <si>
    <t>PO149080</t>
  </si>
  <si>
    <t>GRN203538</t>
  </si>
  <si>
    <t>ETHRNT SW W/2X1G SFP 2X10G SFP 48-55VDC PWR INPT 1</t>
  </si>
  <si>
    <t>11701-0227</t>
  </si>
  <si>
    <t>GRN203527</t>
  </si>
  <si>
    <t>PO150123</t>
  </si>
  <si>
    <t>GRN203524</t>
  </si>
  <si>
    <t>GRN203382</t>
  </si>
  <si>
    <t>MONITOR 17INCH LCD 1280X1024 -CRIT</t>
  </si>
  <si>
    <t>11511-0064</t>
  </si>
  <si>
    <t>GRN203271</t>
  </si>
  <si>
    <t>ACRONIS CYBER PROTECT STANDARD - WORKSTATION - 5 Y</t>
  </si>
  <si>
    <t>GRN203134</t>
  </si>
  <si>
    <t>PO151179</t>
  </si>
  <si>
    <t>GRN202862</t>
  </si>
  <si>
    <t>PO149910</t>
  </si>
  <si>
    <t>GRN202515</t>
  </si>
  <si>
    <t>PO151111</t>
  </si>
  <si>
    <t>UPS RACKMOUNT 3000VA APC 230V 2U</t>
  </si>
  <si>
    <t>11700-5627</t>
  </si>
  <si>
    <t>GRN202506</t>
  </si>
  <si>
    <t>PO151076</t>
  </si>
  <si>
    <t>GRN202505</t>
  </si>
  <si>
    <t>ACRONIS CYBER PROTECT STANDARD LICS SERVER SUBSCRI</t>
  </si>
  <si>
    <t>GRN202464</t>
  </si>
  <si>
    <t>GRN202396</t>
  </si>
  <si>
    <t>GRN202315</t>
  </si>
  <si>
    <t>GRN202267</t>
  </si>
  <si>
    <t>PO144613</t>
  </si>
  <si>
    <t>GRN202256</t>
  </si>
  <si>
    <t>PO150659</t>
  </si>
  <si>
    <t>GRN202235</t>
  </si>
  <si>
    <t>APC NETWORK MANAGEMENT CARD 3</t>
  </si>
  <si>
    <t>GRN201981</t>
  </si>
  <si>
    <t>PO150941</t>
  </si>
  <si>
    <t>GRN201872</t>
  </si>
  <si>
    <t>GRN201807</t>
  </si>
  <si>
    <t>GRN188277</t>
  </si>
  <si>
    <t>PO145584</t>
  </si>
  <si>
    <t>NETWORK SWITCH 24 PORT POE+ 4 SFP 1/10G</t>
  </si>
  <si>
    <t>11701-2298</t>
  </si>
  <si>
    <t>GRN201711</t>
  </si>
  <si>
    <t>PO146495</t>
  </si>
  <si>
    <t>GRN201674</t>
  </si>
  <si>
    <t>PO150752</t>
  </si>
  <si>
    <t>GRN201523</t>
  </si>
  <si>
    <t>PO148553</t>
  </si>
  <si>
    <t>CISCO NETWORK SWITCH AND LICENSE</t>
  </si>
  <si>
    <t>255-1927-1</t>
  </si>
  <si>
    <t>GRN201520</t>
  </si>
  <si>
    <t>PO142805</t>
  </si>
  <si>
    <t>MOUSE STANDARD WITH USB PLUG</t>
  </si>
  <si>
    <t>11505-0673</t>
  </si>
  <si>
    <t>GRN201519</t>
  </si>
  <si>
    <t>PO145044</t>
  </si>
  <si>
    <t>GRN201517</t>
  </si>
  <si>
    <t>PO150549</t>
  </si>
  <si>
    <t>CAT5E BOOTED STP RJ45-RJ45 PATCH CBL GRN - 1M</t>
  </si>
  <si>
    <t>GRN201493</t>
  </si>
  <si>
    <t>PO150743</t>
  </si>
  <si>
    <t>GRN201480</t>
  </si>
  <si>
    <t>PO150289</t>
  </si>
  <si>
    <t>GRN201479</t>
  </si>
  <si>
    <t>PO150038</t>
  </si>
  <si>
    <t>GRN188259</t>
  </si>
  <si>
    <t>GRN188257</t>
  </si>
  <si>
    <t>PO144485</t>
  </si>
  <si>
    <t>GRN188255</t>
  </si>
  <si>
    <t>GRN201478</t>
  </si>
  <si>
    <t>GRN201444</t>
  </si>
  <si>
    <t>GRN201320</t>
  </si>
  <si>
    <t>APC SMART-UPS SRT3000VA 230V APC SRT3000XLI</t>
  </si>
  <si>
    <t>GRN201211</t>
  </si>
  <si>
    <t>SCANNER HP SCANJET ENT FLOW 7000 S3 120V/240V</t>
  </si>
  <si>
    <t>11700-9064</t>
  </si>
  <si>
    <t>GRN201067</t>
  </si>
  <si>
    <t>PO142049</t>
  </si>
  <si>
    <t>GRN188249</t>
  </si>
  <si>
    <t>GRN201065</t>
  </si>
  <si>
    <t>GRN201063</t>
  </si>
  <si>
    <t>INDUSTRIAL PoE SWITCH, 8 PORT, DIN RAIL MOUNT PERL</t>
  </si>
  <si>
    <t>GRN201014</t>
  </si>
  <si>
    <t>PO150441</t>
  </si>
  <si>
    <t>GRN200748</t>
  </si>
  <si>
    <t>PO148013</t>
  </si>
  <si>
    <t>GRN188244</t>
  </si>
  <si>
    <t>GRN200746</t>
  </si>
  <si>
    <t>PO147871</t>
  </si>
  <si>
    <t>GRN200742</t>
  </si>
  <si>
    <t>PO150461</t>
  </si>
  <si>
    <t>GRN200681</t>
  </si>
  <si>
    <t>PO149331</t>
  </si>
  <si>
    <t>GRN200554</t>
  </si>
  <si>
    <t>GRN200390</t>
  </si>
  <si>
    <t>GRN188230</t>
  </si>
  <si>
    <t>GRN200387</t>
  </si>
  <si>
    <t>PO143669</t>
  </si>
  <si>
    <t>GRN188227</t>
  </si>
  <si>
    <t>GRN200380</t>
  </si>
  <si>
    <t>GRN200321</t>
  </si>
  <si>
    <t>PO149837</t>
  </si>
  <si>
    <t>GRN188222</t>
  </si>
  <si>
    <t>GRN200320</t>
  </si>
  <si>
    <t>GRN200319</t>
  </si>
  <si>
    <t>PO149182</t>
  </si>
  <si>
    <t>GRN200318</t>
  </si>
  <si>
    <t>GRN200303</t>
  </si>
  <si>
    <t>GRN200302</t>
  </si>
  <si>
    <t>GRN200299</t>
  </si>
  <si>
    <t>GRN200103</t>
  </si>
  <si>
    <t>GRN200086</t>
  </si>
  <si>
    <t>GRN188188</t>
  </si>
  <si>
    <t>GRN193824</t>
  </si>
  <si>
    <t>CHERRY KC 1000 WIRED USB KEYBOARD, AZERTY, BLACK -</t>
  </si>
  <si>
    <t>11701-3348</t>
  </si>
  <si>
    <t>GRN200077</t>
  </si>
  <si>
    <t>PO148415</t>
  </si>
  <si>
    <t>GRN200066</t>
  </si>
  <si>
    <t>GRN200063</t>
  </si>
  <si>
    <t>PO149570</t>
  </si>
  <si>
    <t>GRN200054</t>
  </si>
  <si>
    <t>GRN199865</t>
  </si>
  <si>
    <t>REMOTE I/O BLOCK, WITH 2 PORT ETHERNET SWITCH AND</t>
  </si>
  <si>
    <t>11701-1454</t>
  </si>
  <si>
    <t>GRN199328</t>
  </si>
  <si>
    <t>PO148326</t>
  </si>
  <si>
    <t>GRN199258</t>
  </si>
  <si>
    <t>GRN199219</t>
  </si>
  <si>
    <t>PO149267</t>
  </si>
  <si>
    <t>GRN184690</t>
  </si>
  <si>
    <t>PO139861</t>
  </si>
  <si>
    <t>GRN188155</t>
  </si>
  <si>
    <t>NETGEAR GSM4210PX - 8 1G ETHERNET + 2 SFP+ NETWORK</t>
  </si>
  <si>
    <t>11701-3618</t>
  </si>
  <si>
    <t>GRN199199</t>
  </si>
  <si>
    <t>PO149895</t>
  </si>
  <si>
    <t>ETHERNET SWITCH, 8 PORT, NON-POE</t>
  </si>
  <si>
    <t>204-01006</t>
  </si>
  <si>
    <t>GRN199195</t>
  </si>
  <si>
    <t>PO149381</t>
  </si>
  <si>
    <t>GRN199194</t>
  </si>
  <si>
    <t>GRN188149</t>
  </si>
  <si>
    <t>PO145701</t>
  </si>
  <si>
    <t>GRN199193</t>
  </si>
  <si>
    <t>AIRLINK UK AC ADAPTOR 12 VDC ES/GX/LS/MP/RV/LX</t>
  </si>
  <si>
    <t>GRN198711</t>
  </si>
  <si>
    <t>GRN198415</t>
  </si>
  <si>
    <t>PO148715</t>
  </si>
  <si>
    <t>GRN188144</t>
  </si>
  <si>
    <t>CONVERTER ETHERNET TO SERIAL -40 - 70 OP TEMP DIN</t>
  </si>
  <si>
    <t>11700-2015</t>
  </si>
  <si>
    <t>GRN198063</t>
  </si>
  <si>
    <t>PO145171</t>
  </si>
  <si>
    <t>COVER PLC CHASSIS (LONG)</t>
  </si>
  <si>
    <t>340-1110-2</t>
  </si>
  <si>
    <t>GRN188142</t>
  </si>
  <si>
    <t>PO144341</t>
  </si>
  <si>
    <t>GRN198062</t>
  </si>
  <si>
    <t>AIRLINK MP70 LTE PRO WIFI ROW</t>
  </si>
  <si>
    <t>GRN198057</t>
  </si>
  <si>
    <t>GRN188126</t>
  </si>
  <si>
    <t>MOXA IOLOGIK ETHERNET MODULE, 8 DI, 4 DO &amp; 4 CONFI</t>
  </si>
  <si>
    <t>11701-3530</t>
  </si>
  <si>
    <t>GRN198056</t>
  </si>
  <si>
    <t>PO148922</t>
  </si>
  <si>
    <t>SILICON PHOTODIODE - CdW04 16 CHANNELS</t>
  </si>
  <si>
    <t>GRN188124</t>
  </si>
  <si>
    <t>PO142160</t>
  </si>
  <si>
    <t>GRN198047</t>
  </si>
  <si>
    <t>PO149339</t>
  </si>
  <si>
    <t>GRN198041</t>
  </si>
  <si>
    <t>GRN198040</t>
  </si>
  <si>
    <t>PO143668</t>
  </si>
  <si>
    <t>GRN198010</t>
  </si>
  <si>
    <t>GROUND LOOP DETECTOR MODULE (299858)</t>
  </si>
  <si>
    <t>204-01075</t>
  </si>
  <si>
    <t>GRN197994</t>
  </si>
  <si>
    <t>GRN197854</t>
  </si>
  <si>
    <t>GRN188116</t>
  </si>
  <si>
    <t>PO145309</t>
  </si>
  <si>
    <t>GRN197784</t>
  </si>
  <si>
    <t>GRN197740</t>
  </si>
  <si>
    <t>PO143777</t>
  </si>
  <si>
    <t>CABLE ETHERNET 25 FT CAT 6 PURPLE</t>
  </si>
  <si>
    <t>11700-7795</t>
  </si>
  <si>
    <t>GRN197729</t>
  </si>
  <si>
    <t>PO144421</t>
  </si>
  <si>
    <t>GRN197640</t>
  </si>
  <si>
    <t>GRN197613</t>
  </si>
  <si>
    <t>GRN197601</t>
  </si>
  <si>
    <t>GRN197596</t>
  </si>
  <si>
    <t>GRN188103</t>
  </si>
  <si>
    <t>PO139318</t>
  </si>
  <si>
    <t>GRN197511</t>
  </si>
  <si>
    <t>GRN188096</t>
  </si>
  <si>
    <t>GRN188095</t>
  </si>
  <si>
    <t>GRN188094</t>
  </si>
  <si>
    <t>GRN197414</t>
  </si>
  <si>
    <t>GRN197308</t>
  </si>
  <si>
    <t>PO149414</t>
  </si>
  <si>
    <t>GRN197247</t>
  </si>
  <si>
    <t>GRN197246</t>
  </si>
  <si>
    <t>GRN197112</t>
  </si>
  <si>
    <t>PO149224</t>
  </si>
  <si>
    <t>GRN197111</t>
  </si>
  <si>
    <t>GRN197038</t>
  </si>
  <si>
    <t>NETWORKING ADAPTER USB 3.0 TO ETHERNET 10/100/1000</t>
  </si>
  <si>
    <t>11700-6521</t>
  </si>
  <si>
    <t>GRN197036</t>
  </si>
  <si>
    <t>PO143989</t>
  </si>
  <si>
    <t xml:space="preserve">THERMAL CONTROL UNIT(TCU) 400 VAC, FOR M60 MOBILE
</t>
  </si>
  <si>
    <t>GRN188068</t>
  </si>
  <si>
    <t>PO140262</t>
  </si>
  <si>
    <t>SN6 8TY</t>
  </si>
  <si>
    <t>ANYBUS CAN-ETHERNET/IP CONVERTERHMS ELECTRONICS -</t>
  </si>
  <si>
    <t>GRN196949</t>
  </si>
  <si>
    <t>PO143801</t>
  </si>
  <si>
    <t>GRN196820</t>
  </si>
  <si>
    <t>PO148891</t>
  </si>
  <si>
    <t>GRN196758</t>
  </si>
  <si>
    <t>GRN196689</t>
  </si>
  <si>
    <t>PO149134</t>
  </si>
  <si>
    <t>GRN196687</t>
  </si>
  <si>
    <t>PO149162</t>
  </si>
  <si>
    <t>GRN196644</t>
  </si>
  <si>
    <t>GRN196642</t>
  </si>
  <si>
    <t>PO148929</t>
  </si>
  <si>
    <t>GRN196613</t>
  </si>
  <si>
    <t>PO149138</t>
  </si>
  <si>
    <t>GRN196612</t>
  </si>
  <si>
    <t>GRN196470</t>
  </si>
  <si>
    <t>GRN196325</t>
  </si>
  <si>
    <t>PO148959</t>
  </si>
  <si>
    <t>GRN196265</t>
  </si>
  <si>
    <t>GRN195917</t>
  </si>
  <si>
    <t>GRN193066</t>
  </si>
  <si>
    <t>MASTER BATTERY SWITCH</t>
  </si>
  <si>
    <t>GRN188038</t>
  </si>
  <si>
    <t>PO146213</t>
  </si>
  <si>
    <t>GRN195915</t>
  </si>
  <si>
    <t>GRN188033</t>
  </si>
  <si>
    <t>PO142404</t>
  </si>
  <si>
    <t>GRN195877</t>
  </si>
  <si>
    <t>GRN188031</t>
  </si>
  <si>
    <t>PO141482</t>
  </si>
  <si>
    <t>ETHRNT SW W/2X 1G SFP SLT 2X 10G SFP SLT 12-55 VDC</t>
  </si>
  <si>
    <t>11700-9986</t>
  </si>
  <si>
    <t>GRN195852</t>
  </si>
  <si>
    <t>PO148491</t>
  </si>
  <si>
    <t>GRN195851</t>
  </si>
  <si>
    <t>GRN192407</t>
  </si>
  <si>
    <t>GRN195707</t>
  </si>
  <si>
    <t>GRN195676</t>
  </si>
  <si>
    <t>GRN195674</t>
  </si>
  <si>
    <t>CATALYST 9300 SERIES 8X 10G/1G NETWORK MODULE</t>
  </si>
  <si>
    <t>11701-2647</t>
  </si>
  <si>
    <t>GRN195441</t>
  </si>
  <si>
    <t>PO144107</t>
  </si>
  <si>
    <t>SERVER 64TB 8 Bay with 4GB RAM QNAP TS-883XU-RP-E2</t>
  </si>
  <si>
    <t>GRN195438</t>
  </si>
  <si>
    <t>GRN195412</t>
  </si>
  <si>
    <t>GRN195411</t>
  </si>
  <si>
    <t>PO144539</t>
  </si>
  <si>
    <t>GRN195410</t>
  </si>
  <si>
    <t>GRN195393</t>
  </si>
  <si>
    <t>GRN195133</t>
  </si>
  <si>
    <t>GRN195132</t>
  </si>
  <si>
    <t>GRN195131</t>
  </si>
  <si>
    <t>GRN195130</t>
  </si>
  <si>
    <t>GRN195018</t>
  </si>
  <si>
    <t>PO148592</t>
  </si>
  <si>
    <t>GRN194950</t>
  </si>
  <si>
    <t>GRN194949</t>
  </si>
  <si>
    <t>GRN194946</t>
  </si>
  <si>
    <t>GRN194795</t>
  </si>
  <si>
    <t>GRN194374</t>
  </si>
  <si>
    <t>GRN191943</t>
  </si>
  <si>
    <t>GRN186460</t>
  </si>
  <si>
    <t>CABLE MONITOR DISPLAYPORT V1.2 M/M 15FT 4KX2K</t>
  </si>
  <si>
    <t>11700-6162</t>
  </si>
  <si>
    <t>GRN194287</t>
  </si>
  <si>
    <t>PO147711</t>
  </si>
  <si>
    <t>GRN194190</t>
  </si>
  <si>
    <t>PO143666</t>
  </si>
  <si>
    <t>GRN187975</t>
  </si>
  <si>
    <t>GRN194171</t>
  </si>
  <si>
    <t>GRN187973</t>
  </si>
  <si>
    <t>ProSAFE INTELLIGENT EDGE MANAGED SWITCH M4300-52G-</t>
  </si>
  <si>
    <t>GRN193963</t>
  </si>
  <si>
    <t>PO148266</t>
  </si>
  <si>
    <t>GRN193789</t>
  </si>
  <si>
    <t>GRN187967</t>
  </si>
  <si>
    <t>GRN187966</t>
  </si>
  <si>
    <t>GRN187965</t>
  </si>
  <si>
    <t>SYMANTEC ENDPOINT PROTECTION 3 YEAR SUBSCRIPTION +</t>
  </si>
  <si>
    <t>11700-8083</t>
  </si>
  <si>
    <t>GRN193718</t>
  </si>
  <si>
    <t>PO144261</t>
  </si>
  <si>
    <t>GRN193658</t>
  </si>
  <si>
    <t>PO144588</t>
  </si>
  <si>
    <t>GRN193657</t>
  </si>
  <si>
    <t>GRN193641</t>
  </si>
  <si>
    <t>PO143370</t>
  </si>
  <si>
    <t>GRN187954</t>
  </si>
  <si>
    <t>GRN193640</t>
  </si>
  <si>
    <t>PO145813</t>
  </si>
  <si>
    <t>GRN193638</t>
  </si>
  <si>
    <t>AP PRO DUO RUGGED OUTDOOR Wi-Fi</t>
  </si>
  <si>
    <t>GRN193635</t>
  </si>
  <si>
    <t>PO146735</t>
  </si>
  <si>
    <t>PWR SUPPLY 300 VDC NON ISOLATED 6 KW</t>
  </si>
  <si>
    <t>11700-0737</t>
  </si>
  <si>
    <t>GRN193631</t>
  </si>
  <si>
    <t>GRN193600</t>
  </si>
  <si>
    <t>NETWORK MOTION CONTROLLER ELMO GOLD MAESTRO</t>
  </si>
  <si>
    <t>11700-0738</t>
  </si>
  <si>
    <t>GRN193529</t>
  </si>
  <si>
    <t>PO145451</t>
  </si>
  <si>
    <t>GRN193284</t>
  </si>
  <si>
    <t>PO146659</t>
  </si>
  <si>
    <t>GRN193208</t>
  </si>
  <si>
    <t>GRN193207</t>
  </si>
  <si>
    <t>GRN193173</t>
  </si>
  <si>
    <t>GRN193022</t>
  </si>
  <si>
    <t>GRN193008</t>
  </si>
  <si>
    <t>GRN192444</t>
  </si>
  <si>
    <t>GRN192365</t>
  </si>
  <si>
    <t>PO144103</t>
  </si>
  <si>
    <t>GRN192363</t>
  </si>
  <si>
    <t>PO142286</t>
  </si>
  <si>
    <t>KEYBOARD ENGLISH USB INTERFACE BLACK</t>
  </si>
  <si>
    <t>11505-0911</t>
  </si>
  <si>
    <t>GRN192334</t>
  </si>
  <si>
    <t>GRN192253</t>
  </si>
  <si>
    <t>GRN192117</t>
  </si>
  <si>
    <t>PO145923</t>
  </si>
  <si>
    <t>GRN192081</t>
  </si>
  <si>
    <t>GRN192057</t>
  </si>
  <si>
    <t>PO143372</t>
  </si>
  <si>
    <t>GRN192047</t>
  </si>
  <si>
    <t>GRN191788</t>
  </si>
  <si>
    <t>GRN191547</t>
  </si>
  <si>
    <t>GRN191444</t>
  </si>
  <si>
    <t>GRN191433</t>
  </si>
  <si>
    <t>ETHERNET PEER-TO-PEER I/O 8 DIGITAL INPUTS/OUTPUTS</t>
  </si>
  <si>
    <t>GRN191352</t>
  </si>
  <si>
    <t>HARD DRIVE 4TB SATA INTERNAL 2.5IN SSD</t>
  </si>
  <si>
    <t>11700-7035</t>
  </si>
  <si>
    <t>GRN191329</t>
  </si>
  <si>
    <t>PO147118</t>
  </si>
  <si>
    <t>NETWORK SWITCH – 24 PORT COPPER – 4X 10G SFP+ - NO</t>
  </si>
  <si>
    <t>11701-2479</t>
  </si>
  <si>
    <t>GRN191193</t>
  </si>
  <si>
    <t>GRN191142</t>
  </si>
  <si>
    <t>PO143371</t>
  </si>
  <si>
    <t>OUTDOOR RUGGEDIZED WIRELESS ACCESS POINT</t>
  </si>
  <si>
    <t>GRN191092</t>
  </si>
  <si>
    <t>VGA TO HDMI ADAPTER CABLE CONVERTER AUDIO SUPPORT</t>
  </si>
  <si>
    <t>GRN190892</t>
  </si>
  <si>
    <t>GRN190875</t>
  </si>
  <si>
    <t>GRN190874</t>
  </si>
  <si>
    <t>PO144469</t>
  </si>
  <si>
    <t>GRN190723</t>
  </si>
  <si>
    <t>GRN190705</t>
  </si>
  <si>
    <t>PO144856</t>
  </si>
  <si>
    <t>GRN190636</t>
  </si>
  <si>
    <t>PO146571</t>
  </si>
  <si>
    <t>GRN184689</t>
  </si>
  <si>
    <t>PO140108</t>
  </si>
  <si>
    <t>GRN187881</t>
  </si>
  <si>
    <t>PO143215</t>
  </si>
  <si>
    <t>GRN190635</t>
  </si>
  <si>
    <t>GRN190579</t>
  </si>
  <si>
    <t>GRN190490</t>
  </si>
  <si>
    <t>GRN190481</t>
  </si>
  <si>
    <t>GRN190469</t>
  </si>
  <si>
    <t>GRN190209</t>
  </si>
  <si>
    <t>GRN190100</t>
  </si>
  <si>
    <t>PO146809</t>
  </si>
  <si>
    <t>GRN190094</t>
  </si>
  <si>
    <t>GRN190089</t>
  </si>
  <si>
    <t>GRN189802</t>
  </si>
  <si>
    <t>GRN189686</t>
  </si>
  <si>
    <t>GRN189682</t>
  </si>
  <si>
    <t>GRN189471</t>
  </si>
  <si>
    <t>PO142771</t>
  </si>
  <si>
    <t>GRN189465</t>
  </si>
  <si>
    <t>SEAGATE EXOS - 10TB HDD - 12GB/S - 3.5" - 7.2K RPM</t>
  </si>
  <si>
    <t>11701-3129</t>
  </si>
  <si>
    <t>GRN189277</t>
  </si>
  <si>
    <t>PO146171</t>
  </si>
  <si>
    <t>GRN189228</t>
  </si>
  <si>
    <t>ANYBUS CAN-ETHERNET/IP CONVERTER
HMS ELECTRONICS -</t>
  </si>
  <si>
    <t>GRN189207</t>
  </si>
  <si>
    <t>PO140007</t>
  </si>
  <si>
    <t>QNAP ES1686DC-2142IT-96G 16-BAY DISKLESS 3U RACKMO</t>
  </si>
  <si>
    <t>11701-3070</t>
  </si>
  <si>
    <t>GRN189062</t>
  </si>
  <si>
    <t>GRN186458</t>
  </si>
  <si>
    <t>255-1929-1</t>
  </si>
  <si>
    <t>GRN189016</t>
  </si>
  <si>
    <t>GRN184972</t>
  </si>
  <si>
    <t>UPS RACKMOUNT 1500VA APC 230V</t>
  </si>
  <si>
    <t>11700-5459</t>
  </si>
  <si>
    <t>GRN188871</t>
  </si>
  <si>
    <t>GRN188817</t>
  </si>
  <si>
    <t>GRN188508</t>
  </si>
  <si>
    <t>GRN188500</t>
  </si>
  <si>
    <t>PO140390</t>
  </si>
  <si>
    <t>GRN188487</t>
  </si>
  <si>
    <t>SLIDE CHASSIS 22 INCH ACCURIDE</t>
  </si>
  <si>
    <t>11700-3794</t>
  </si>
  <si>
    <t>GRN188469</t>
  </si>
  <si>
    <t>10G PCIE 1X SFP+ CARD WITH LOW PROFILE BRACKET</t>
  </si>
  <si>
    <t>11701-3097</t>
  </si>
  <si>
    <t>GRN188452</t>
  </si>
  <si>
    <t>PO146377</t>
  </si>
  <si>
    <t>GRN188351</t>
  </si>
  <si>
    <t>PO143709</t>
  </si>
  <si>
    <t>GRN188120</t>
  </si>
  <si>
    <t>PO144665</t>
  </si>
  <si>
    <t>GRN188117</t>
  </si>
  <si>
    <t>ANCHOR ROD 1/2 X 6 1/2 LG WITH NUT</t>
  </si>
  <si>
    <t>11700-2330</t>
  </si>
  <si>
    <t>GRN187833</t>
  </si>
  <si>
    <t>GRN187959</t>
  </si>
  <si>
    <t>GRN187941</t>
  </si>
  <si>
    <t>GRN187938</t>
  </si>
  <si>
    <t>RS-232 DEVICE SERVER, MOXA NPORT 5110A</t>
  </si>
  <si>
    <t>GRN187919</t>
  </si>
  <si>
    <t>PO139187</t>
  </si>
  <si>
    <t>GRN187827</t>
  </si>
  <si>
    <t>GRN187910</t>
  </si>
  <si>
    <t>GRN187909</t>
  </si>
  <si>
    <t>GRN187907</t>
  </si>
  <si>
    <t>PO144174</t>
  </si>
  <si>
    <t>GRN187905</t>
  </si>
  <si>
    <t>GRN187810</t>
  </si>
  <si>
    <t>GRN187809</t>
  </si>
  <si>
    <t>64TB QNAP TVS-872XT CCS MEDIA. TVS-872XT (6206779)</t>
  </si>
  <si>
    <t>GRN187860</t>
  </si>
  <si>
    <t>PO145547</t>
  </si>
  <si>
    <t>GRN187807</t>
  </si>
  <si>
    <t>GRN187806</t>
  </si>
  <si>
    <t>GRN187804</t>
  </si>
  <si>
    <t>POPULATED RACK INTERFACE PANEL</t>
  </si>
  <si>
    <t>GRN187803</t>
  </si>
  <si>
    <t>GRN187802</t>
  </si>
  <si>
    <t>POPULATED RACK INTERFACE PANEL G60ZBX/P60 II</t>
  </si>
  <si>
    <t>GRN187801</t>
  </si>
  <si>
    <t>GRN187796</t>
  </si>
  <si>
    <t>GRN187828</t>
  </si>
  <si>
    <t>GRN187792</t>
  </si>
  <si>
    <t>GRN187791</t>
  </si>
  <si>
    <t>GRN187790</t>
  </si>
  <si>
    <t>GRN187684</t>
  </si>
  <si>
    <t>GRN187520</t>
  </si>
  <si>
    <t>PO145915</t>
  </si>
  <si>
    <t>ST1 3NQ</t>
  </si>
  <si>
    <t>GRN187517</t>
  </si>
  <si>
    <t>PO145951</t>
  </si>
  <si>
    <t>GRN187358</t>
  </si>
  <si>
    <t>GRN187343</t>
  </si>
  <si>
    <t>GRN186997</t>
  </si>
  <si>
    <t>GRN186854</t>
  </si>
  <si>
    <t>PO144005</t>
  </si>
  <si>
    <t>DETECTOR VERTICAL UPPER</t>
  </si>
  <si>
    <t>332-1282-1</t>
  </si>
  <si>
    <t>GRN187775</t>
  </si>
  <si>
    <t>PO142547</t>
  </si>
  <si>
    <t>GRN186853</t>
  </si>
  <si>
    <t>PO144725</t>
  </si>
  <si>
    <t>GRN186790</t>
  </si>
  <si>
    <t>GRN186788</t>
  </si>
  <si>
    <t>ADAPTER DISPLAYPORT TO VGA</t>
  </si>
  <si>
    <t>11599-0652</t>
  </si>
  <si>
    <t>GRN186739</t>
  </si>
  <si>
    <t>PO145775</t>
  </si>
  <si>
    <t>GRN186704</t>
  </si>
  <si>
    <t>INTELLIGENT EDGE MANAGED SWITCH - 10G 24X24 PORT N</t>
  </si>
  <si>
    <t>GRN186295</t>
  </si>
  <si>
    <t>GRN186270</t>
  </si>
  <si>
    <t>GRN186134</t>
  </si>
  <si>
    <t>GRN185858</t>
  </si>
  <si>
    <t>GRN187754</t>
  </si>
  <si>
    <t>GRN185697</t>
  </si>
  <si>
    <t>PO140036</t>
  </si>
  <si>
    <t>1u 19inch Blanking Panel Black</t>
  </si>
  <si>
    <t>GRN185675</t>
  </si>
  <si>
    <t>PO143708</t>
  </si>
  <si>
    <t>CONNECTOR RJ45 CAT6 SHIELDED</t>
  </si>
  <si>
    <t>GRN185493</t>
  </si>
  <si>
    <t>PO143115</t>
  </si>
  <si>
    <t>GRN185464</t>
  </si>
  <si>
    <t>PO143369</t>
  </si>
  <si>
    <t>OPERATOR STATION</t>
  </si>
  <si>
    <t>GRN187746</t>
  </si>
  <si>
    <t>GRN187744</t>
  </si>
  <si>
    <t>GRN187743</t>
  </si>
  <si>
    <t>GRN187742</t>
  </si>
  <si>
    <t>GRN187741</t>
  </si>
  <si>
    <t>GRN187739</t>
  </si>
  <si>
    <t>GRN185455</t>
  </si>
  <si>
    <t>GRN187737</t>
  </si>
  <si>
    <t>PO143531</t>
  </si>
  <si>
    <t>GRN185446</t>
  </si>
  <si>
    <t>GRN185417</t>
  </si>
  <si>
    <t>GRN185315</t>
  </si>
  <si>
    <t>GRN187733</t>
  </si>
  <si>
    <t>PO146108</t>
  </si>
  <si>
    <t>GRN185284</t>
  </si>
  <si>
    <t>GRN185279</t>
  </si>
  <si>
    <t>PO144831</t>
  </si>
  <si>
    <t>GRN185277</t>
  </si>
  <si>
    <t>GRN185275</t>
  </si>
  <si>
    <t>TOOL LESS CABLE MANAGEMENT RINGS FOR NETSHELTER EN</t>
  </si>
  <si>
    <t>11700-7295</t>
  </si>
  <si>
    <t>GRN185232</t>
  </si>
  <si>
    <t>GRN184710</t>
  </si>
  <si>
    <t>GRN185229</t>
  </si>
  <si>
    <t>PO143120</t>
  </si>
  <si>
    <t>GRN187721</t>
  </si>
  <si>
    <t>GRN187720</t>
  </si>
  <si>
    <t>GRN185228</t>
  </si>
  <si>
    <t>PO143118</t>
  </si>
  <si>
    <t>GRN187717</t>
  </si>
  <si>
    <t>GRN185227</t>
  </si>
  <si>
    <t>GRN185226</t>
  </si>
  <si>
    <t>PO143117</t>
  </si>
  <si>
    <t>GRN185225</t>
  </si>
  <si>
    <t>PO143119</t>
  </si>
  <si>
    <t>GRN185224</t>
  </si>
  <si>
    <t>PO143116</t>
  </si>
  <si>
    <t>LOW -LOSS ANTENNA CABLE 10M LONG</t>
  </si>
  <si>
    <t>GRN185178</t>
  </si>
  <si>
    <t>GRN185148</t>
  </si>
  <si>
    <t>GRN184917</t>
  </si>
  <si>
    <t>GRN184691</t>
  </si>
  <si>
    <t>GRN184687</t>
  </si>
  <si>
    <t>GRN187702</t>
  </si>
  <si>
    <t>GRN187700</t>
  </si>
  <si>
    <t>GRN184586</t>
  </si>
  <si>
    <t>GRN187698</t>
  </si>
  <si>
    <t>PO145799</t>
  </si>
  <si>
    <t>GRN184578</t>
  </si>
  <si>
    <t>GRN184345</t>
  </si>
  <si>
    <t>GRN184318</t>
  </si>
  <si>
    <t>GRN184288</t>
  </si>
  <si>
    <t>GRN184211</t>
  </si>
  <si>
    <t>GRN184084</t>
  </si>
  <si>
    <t>GRN184014</t>
  </si>
  <si>
    <t>GRN183927</t>
  </si>
  <si>
    <t>PO140703</t>
  </si>
  <si>
    <t>GRN183858</t>
  </si>
  <si>
    <t>ANTENNA 6-IN-1 DOME WHITE 5m</t>
  </si>
  <si>
    <t>GRN183844</t>
  </si>
  <si>
    <t>UPS 650VA 6 x OUTPUTSAPC BR650MI</t>
  </si>
  <si>
    <t>GRN183843</t>
  </si>
  <si>
    <t>GRN187682</t>
  </si>
  <si>
    <t>PO145815</t>
  </si>
  <si>
    <t>GRN187681</t>
  </si>
  <si>
    <t>GRN183831</t>
  </si>
  <si>
    <t>OUTDOOR CAMERA HOUSING T92E20</t>
  </si>
  <si>
    <t>GRN187679</t>
  </si>
  <si>
    <t>PO145414</t>
  </si>
  <si>
    <t>GRN187662</t>
  </si>
  <si>
    <t>GRN187661</t>
  </si>
  <si>
    <t>GRN187660</t>
  </si>
  <si>
    <t>GRN187659</t>
  </si>
  <si>
    <t>GRN187658</t>
  </si>
  <si>
    <t>CISCO ASA FIREWALL WITH 1.2GBPS VPN THROUGHPUT CIS</t>
  </si>
  <si>
    <t>GRN183827</t>
  </si>
  <si>
    <t>PO143894</t>
  </si>
  <si>
    <t>APC SMART-UPS SRT 3kVA BATTERY PACK APC.SRT96BP</t>
  </si>
  <si>
    <t>GRN183720</t>
  </si>
  <si>
    <t>PO140599</t>
  </si>
  <si>
    <t>RADIATION PERSONAL DOSIMETER</t>
  </si>
  <si>
    <t>GRN187655</t>
  </si>
  <si>
    <t>PO140364</t>
  </si>
  <si>
    <t>GRN187654</t>
  </si>
  <si>
    <t>PO138703</t>
  </si>
  <si>
    <t>GRN183712</t>
  </si>
  <si>
    <t>GRN183711</t>
  </si>
  <si>
    <t>PO144223</t>
  </si>
  <si>
    <t>GRN187651</t>
  </si>
  <si>
    <t>PO142020</t>
  </si>
  <si>
    <t>GRN183708</t>
  </si>
  <si>
    <t>PO143364</t>
  </si>
  <si>
    <t>MPCB 23-32A (MOTOR)</t>
  </si>
  <si>
    <t>GRN187647</t>
  </si>
  <si>
    <t>PO146062</t>
  </si>
  <si>
    <t>GRN187646</t>
  </si>
  <si>
    <t>PO145868</t>
  </si>
  <si>
    <t>GRN187645</t>
  </si>
  <si>
    <t>VISY ANPR (HT) SYSTEM</t>
  </si>
  <si>
    <t>GRN187637</t>
  </si>
  <si>
    <t>PO143815</t>
  </si>
  <si>
    <t>GRN187636</t>
  </si>
  <si>
    <t>PO140163</t>
  </si>
  <si>
    <t>CLAMP CABLE CUSHION EPOM 1.00 D SST</t>
  </si>
  <si>
    <t>GRN187634</t>
  </si>
  <si>
    <t>GRN183691</t>
  </si>
  <si>
    <t>GRN183690</t>
  </si>
  <si>
    <t>GRN183669</t>
  </si>
  <si>
    <t>PO141208</t>
  </si>
  <si>
    <t>HP COLOR LASERJET PRO M255NW PRINTER</t>
  </si>
  <si>
    <t>GRN183642</t>
  </si>
  <si>
    <t>PO142886</t>
  </si>
  <si>
    <t>GRN183632</t>
  </si>
  <si>
    <t>GRN183612</t>
  </si>
  <si>
    <t>GRN183517</t>
  </si>
  <si>
    <t>PO143724</t>
  </si>
  <si>
    <t>GRN187624</t>
  </si>
  <si>
    <t>GRN183516</t>
  </si>
  <si>
    <t>PO142122</t>
  </si>
  <si>
    <t>GRN183515</t>
  </si>
  <si>
    <t>GRN183455</t>
  </si>
  <si>
    <t>GRN183376</t>
  </si>
  <si>
    <t>GRN183335</t>
  </si>
  <si>
    <t>KVM CONSOLE RKMT 1U LCD - USB VGA</t>
  </si>
  <si>
    <t>11701-0596</t>
  </si>
  <si>
    <t>GRN183334</t>
  </si>
  <si>
    <t>PO140854</t>
  </si>
  <si>
    <t>GRN187614</t>
  </si>
  <si>
    <t>GRN183332</t>
  </si>
  <si>
    <t>PO139277</t>
  </si>
  <si>
    <t>GRN183283</t>
  </si>
  <si>
    <t>GRN183260</t>
  </si>
  <si>
    <t>GRN183212</t>
  </si>
  <si>
    <t>PO141030</t>
  </si>
  <si>
    <t>GRN182988</t>
  </si>
  <si>
    <t>GRN182976</t>
  </si>
  <si>
    <t>GRN182948</t>
  </si>
  <si>
    <t>PO144081</t>
  </si>
  <si>
    <t>GRN182898</t>
  </si>
  <si>
    <t>GRN182892</t>
  </si>
  <si>
    <t>GRN182890</t>
  </si>
  <si>
    <t>GRN182887</t>
  </si>
  <si>
    <t>GRN182886</t>
  </si>
  <si>
    <t>GRN182883</t>
  </si>
  <si>
    <t>GRN182847</t>
  </si>
  <si>
    <t>GRN182800</t>
  </si>
  <si>
    <t>PO144065</t>
  </si>
  <si>
    <t>GRN182792</t>
  </si>
  <si>
    <t>GRN182788</t>
  </si>
  <si>
    <t>GRN187589</t>
  </si>
  <si>
    <t>PCA HBX DIGITAL BOARD</t>
  </si>
  <si>
    <t>342-2000-1</t>
  </si>
  <si>
    <t>GRN187587</t>
  </si>
  <si>
    <t>GRN182746</t>
  </si>
  <si>
    <t>GRN182745</t>
  </si>
  <si>
    <t>GRN182689</t>
  </si>
  <si>
    <t>GRN182687</t>
  </si>
  <si>
    <t>SEAGATE IRONWOLF PRO HARD DRIVE - 8TB - SATA 6Gb/S</t>
  </si>
  <si>
    <t>GRN182598</t>
  </si>
  <si>
    <t>GRN187571</t>
  </si>
  <si>
    <t>GRN187570</t>
  </si>
  <si>
    <t>PO146016</t>
  </si>
  <si>
    <t>GRN187564</t>
  </si>
  <si>
    <t>GRN187562</t>
  </si>
  <si>
    <t>SENSOR INFRARED PHOTOELECTRIC EMITTER</t>
  </si>
  <si>
    <t>11529-0341</t>
  </si>
  <si>
    <t>GRN187554</t>
  </si>
  <si>
    <t>PO144623</t>
  </si>
  <si>
    <t>GRN187548</t>
  </si>
  <si>
    <t>CABLE ASSY THERMISTOR FOR X-RAY TUBE</t>
  </si>
  <si>
    <t>342-1019-1</t>
  </si>
  <si>
    <t>GRN187545</t>
  </si>
  <si>
    <t>PO144783</t>
  </si>
  <si>
    <t>USB 1.1 EXTENDER UP TO 150 FT</t>
  </si>
  <si>
    <t>11700-7596</t>
  </si>
  <si>
    <t>GRN182559</t>
  </si>
  <si>
    <t>PO140965</t>
  </si>
  <si>
    <t>GRN182476</t>
  </si>
  <si>
    <t>PO140123</t>
  </si>
  <si>
    <t>GRN182133</t>
  </si>
  <si>
    <t>PO142175</t>
  </si>
  <si>
    <t>GRN181801</t>
  </si>
  <si>
    <t>PO142433</t>
  </si>
  <si>
    <t>RJ45 BOOT BLACK (pack of 10)</t>
  </si>
  <si>
    <t>11701-0945</t>
  </si>
  <si>
    <t>GRN187528</t>
  </si>
  <si>
    <t>PO146080</t>
  </si>
  <si>
    <t>GRN187527</t>
  </si>
  <si>
    <t>GRN187525</t>
  </si>
  <si>
    <t>GRN181787</t>
  </si>
  <si>
    <t>PO142065</t>
  </si>
  <si>
    <t>CISCO 24 PORT MANAGED NETWORK SWITCH CISCO C9300-2</t>
  </si>
  <si>
    <t>GRN181773</t>
  </si>
  <si>
    <t>GRN187519</t>
  </si>
  <si>
    <t>GRN181772</t>
  </si>
  <si>
    <t>GRN181745</t>
  </si>
  <si>
    <t>GRN181716</t>
  </si>
  <si>
    <t>PO142170</t>
  </si>
  <si>
    <t>GRN187513</t>
  </si>
  <si>
    <t>GRN181712</t>
  </si>
  <si>
    <t>PO143068</t>
  </si>
  <si>
    <t>GRN181598</t>
  </si>
  <si>
    <t>GRN181597</t>
  </si>
  <si>
    <t>PO143689</t>
  </si>
  <si>
    <t>GRN187508</t>
  </si>
  <si>
    <t>GRN181596</t>
  </si>
  <si>
    <t>GRN181579</t>
  </si>
  <si>
    <t>GRN181578</t>
  </si>
  <si>
    <t>CABLE ADAPTER ACTIVE DISPLAYPORT 1.2 (M) TO HDMI 2</t>
  </si>
  <si>
    <t>11700-8032</t>
  </si>
  <si>
    <t>GRN181560</t>
  </si>
  <si>
    <t>PO141739</t>
  </si>
  <si>
    <t>GRN181557</t>
  </si>
  <si>
    <t>GRN184087</t>
  </si>
  <si>
    <t>PO138891</t>
  </si>
  <si>
    <t>GRN181496</t>
  </si>
  <si>
    <t>PO141316</t>
  </si>
  <si>
    <t>GRN187476</t>
  </si>
  <si>
    <t>PO138705</t>
  </si>
  <si>
    <t>GRN181495</t>
  </si>
  <si>
    <t>GRN187471</t>
  </si>
  <si>
    <t>PO143351</t>
  </si>
  <si>
    <t>GRN181493</t>
  </si>
  <si>
    <t>PO141513</t>
  </si>
  <si>
    <t>GRN181489</t>
  </si>
  <si>
    <t>PO140438</t>
  </si>
  <si>
    <t>GRN181418</t>
  </si>
  <si>
    <t>GRN181417</t>
  </si>
  <si>
    <t>PO140356</t>
  </si>
  <si>
    <t>GRN187461</t>
  </si>
  <si>
    <t>PO143158</t>
  </si>
  <si>
    <t>GRN187460</t>
  </si>
  <si>
    <t>GRN187459</t>
  </si>
  <si>
    <t>GRN187458</t>
  </si>
  <si>
    <t>GRN187457</t>
  </si>
  <si>
    <t>GRN187456</t>
  </si>
  <si>
    <t>GRN187455</t>
  </si>
  <si>
    <t>PO143159</t>
  </si>
  <si>
    <t>HP LASERJET PRO M255dw WIRELESS COLOUR PRINTER</t>
  </si>
  <si>
    <t>GRN181415</t>
  </si>
  <si>
    <t>PO137453</t>
  </si>
  <si>
    <t>GRN181412</t>
  </si>
  <si>
    <t>GRN181385</t>
  </si>
  <si>
    <t>GRN181384</t>
  </si>
  <si>
    <t>PO139701</t>
  </si>
  <si>
    <t>GRN181362</t>
  </si>
  <si>
    <t>GRN181324</t>
  </si>
  <si>
    <t>PO142226</t>
  </si>
  <si>
    <t>GRN181208</t>
  </si>
  <si>
    <t>GRN181179</t>
  </si>
  <si>
    <t>BITDEFENDER - 3 YEARS - 15-24 USERS - GRAVITY ZONE</t>
  </si>
  <si>
    <t>11701-2376</t>
  </si>
  <si>
    <t>GRN181161</t>
  </si>
  <si>
    <t>PO142571</t>
  </si>
  <si>
    <t>GRN181069</t>
  </si>
  <si>
    <t>GRN181067</t>
  </si>
  <si>
    <t>GRN183479</t>
  </si>
  <si>
    <t>PO140917</t>
  </si>
  <si>
    <t>GRN181060</t>
  </si>
  <si>
    <t>GRN181057</t>
  </si>
  <si>
    <t>GRN181034</t>
  </si>
  <si>
    <t>GRN181032</t>
  </si>
  <si>
    <t>GRN181031</t>
  </si>
  <si>
    <t>GRN187422</t>
  </si>
  <si>
    <t>GRN181029</t>
  </si>
  <si>
    <t>GRN181025</t>
  </si>
  <si>
    <t>CABLE ASSY ADAPTER LUBRICATOR CONTROL</t>
  </si>
  <si>
    <t>331-8266-1</t>
  </si>
  <si>
    <t>GRN187416</t>
  </si>
  <si>
    <t>PO145713</t>
  </si>
  <si>
    <t>GRN183476</t>
  </si>
  <si>
    <t>PO138892</t>
  </si>
  <si>
    <t>GRN187413</t>
  </si>
  <si>
    <t>GRN181022</t>
  </si>
  <si>
    <t>GRN181020</t>
  </si>
  <si>
    <t>GRN181018</t>
  </si>
  <si>
    <t>GRN180976</t>
  </si>
  <si>
    <t>GRN180975</t>
  </si>
  <si>
    <t>GRN180973</t>
  </si>
  <si>
    <t>MEDIA CONVERTER COPPER TO FIBER DIN RAIL MOUNT</t>
  </si>
  <si>
    <t>11700-6836</t>
  </si>
  <si>
    <t>GRN187399</t>
  </si>
  <si>
    <t>PO143472</t>
  </si>
  <si>
    <t>GRN180972</t>
  </si>
  <si>
    <t>GRN180933</t>
  </si>
  <si>
    <t>GRN180837</t>
  </si>
  <si>
    <t>GRN180831</t>
  </si>
  <si>
    <t>PO143266</t>
  </si>
  <si>
    <t>OUTDOOR RUGGEDIZED WIRELESS ACCESS POINT EnGENIUS</t>
  </si>
  <si>
    <t>GRN180829</t>
  </si>
  <si>
    <t>PO142719</t>
  </si>
  <si>
    <t>GRN187393</t>
  </si>
  <si>
    <t>PO143500</t>
  </si>
  <si>
    <t>HP COLOUR LASERJET PRO M454dw PRINTER</t>
  </si>
  <si>
    <t>GRN180808</t>
  </si>
  <si>
    <t>PO138851</t>
  </si>
  <si>
    <t>GRN180793</t>
  </si>
  <si>
    <t>GRN180792</t>
  </si>
  <si>
    <t>GRN180789</t>
  </si>
  <si>
    <t>GRN187387</t>
  </si>
  <si>
    <t>GRN180787</t>
  </si>
  <si>
    <t>GRN180786</t>
  </si>
  <si>
    <t>GRN180785</t>
  </si>
  <si>
    <t>GRN180701</t>
  </si>
  <si>
    <t>APC SMART-UPS SRT 3kVA BATTERY PACK
APC.SRT96BP</t>
  </si>
  <si>
    <t>GRN180589</t>
  </si>
  <si>
    <t>GRN180502</t>
  </si>
  <si>
    <t>GRN180457</t>
  </si>
  <si>
    <t>GRN180456</t>
  </si>
  <si>
    <t>PO139227</t>
  </si>
  <si>
    <t>GRN180352</t>
  </si>
  <si>
    <t>NETGEAR APS1000W SWITCHING POWER SUPPLY</t>
  </si>
  <si>
    <t>11701-2464</t>
  </si>
  <si>
    <t>GRN180317</t>
  </si>
  <si>
    <t>PO142889</t>
  </si>
  <si>
    <t>GRN180287</t>
  </si>
  <si>
    <t>GRN180058</t>
  </si>
  <si>
    <t>GRN180022</t>
  </si>
  <si>
    <t>GRN187364</t>
  </si>
  <si>
    <t>PO144537</t>
  </si>
  <si>
    <t>AIR FILTER FOR HRD270T1 GENERATOR</t>
  </si>
  <si>
    <t>GRN187363</t>
  </si>
  <si>
    <t>PO145885</t>
  </si>
  <si>
    <t>GRN180001</t>
  </si>
  <si>
    <t>PO142162</t>
  </si>
  <si>
    <t>GRN179884</t>
  </si>
  <si>
    <t>PO141654</t>
  </si>
  <si>
    <t>GRN179780</t>
  </si>
  <si>
    <t>PO142687</t>
  </si>
  <si>
    <t>GRN179707</t>
  </si>
  <si>
    <t>OPENING DOUBLE GLAZED WINDOW 800 X 800</t>
  </si>
  <si>
    <t>GRN187351</t>
  </si>
  <si>
    <t>PO145518</t>
  </si>
  <si>
    <t>GRN179632</t>
  </si>
  <si>
    <t>HIGH SPEED HDMI CABLE ANTHRA LINE 5MT LINDY 36965</t>
  </si>
  <si>
    <t>GRN179616</t>
  </si>
  <si>
    <t>GRN179552</t>
  </si>
  <si>
    <t>PO142326</t>
  </si>
  <si>
    <t>GRN187338</t>
  </si>
  <si>
    <t>PO145687</t>
  </si>
  <si>
    <t>GRN179549</t>
  </si>
  <si>
    <t>GRN179544</t>
  </si>
  <si>
    <t>GRN179542</t>
  </si>
  <si>
    <t>GRN183474</t>
  </si>
  <si>
    <t>PO140918</t>
  </si>
  <si>
    <t>GRN179499</t>
  </si>
  <si>
    <t>GRN179481</t>
  </si>
  <si>
    <t>GRN187322</t>
  </si>
  <si>
    <t>PO143454</t>
  </si>
  <si>
    <t>GRN187321</t>
  </si>
  <si>
    <t>GRN187320</t>
  </si>
  <si>
    <t>GRN187318</t>
  </si>
  <si>
    <t>GRN187317</t>
  </si>
  <si>
    <t>MOXA RS232 UNIT DIN RAIL MOUNTING KIT</t>
  </si>
  <si>
    <t>GRN179382</t>
  </si>
  <si>
    <t>PO141587</t>
  </si>
  <si>
    <t>GRN179221</t>
  </si>
  <si>
    <t>GRN179196</t>
  </si>
  <si>
    <t>GRN179160</t>
  </si>
  <si>
    <t>GRN179112</t>
  </si>
  <si>
    <t>PROSAFE 24 PORT GIGABIT POE SMART SWITCH</t>
  </si>
  <si>
    <t>GRN179098</t>
  </si>
  <si>
    <t>PO142218</t>
  </si>
  <si>
    <t>GRN178955</t>
  </si>
  <si>
    <t>GRN187308</t>
  </si>
  <si>
    <t>GRN187304</t>
  </si>
  <si>
    <t>DSR AVR (FOR JCB444)</t>
  </si>
  <si>
    <t>GRN187303</t>
  </si>
  <si>
    <t>PO145945</t>
  </si>
  <si>
    <t>GRN187302</t>
  </si>
  <si>
    <t>GRN187301</t>
  </si>
  <si>
    <t>GRN187299</t>
  </si>
  <si>
    <t>GRN178947</t>
  </si>
  <si>
    <t>GRN178846</t>
  </si>
  <si>
    <t>PO141857</t>
  </si>
  <si>
    <t>GRN178763</t>
  </si>
  <si>
    <t>GRN178675</t>
  </si>
  <si>
    <t>PO142018</t>
  </si>
  <si>
    <t>GRN178656</t>
  </si>
  <si>
    <t>GRN178564</t>
  </si>
  <si>
    <t>PRINTER LASER COLOR XEROX VERSALINK C600V/DN  220V</t>
  </si>
  <si>
    <t>11700-9492</t>
  </si>
  <si>
    <t>GRN178546</t>
  </si>
  <si>
    <t>PO141969</t>
  </si>
  <si>
    <t>GRN178510</t>
  </si>
  <si>
    <t>Llanelli SA14 9UU</t>
  </si>
  <si>
    <t>HORIZONTAL DETECTOR DAB CABLE'S SUB ASSEMBLY</t>
  </si>
  <si>
    <t>GRN205034</t>
  </si>
  <si>
    <t>PO149996</t>
  </si>
  <si>
    <t>CABLE HARNESSES UK LTD</t>
  </si>
  <si>
    <t>S026094</t>
  </si>
  <si>
    <t>DAB POWER CABLE CONC2-PSU1</t>
  </si>
  <si>
    <t>340-1207-1</t>
  </si>
  <si>
    <t>GRN205027</t>
  </si>
  <si>
    <t>PO145133</t>
  </si>
  <si>
    <t>P60 II CABLE ASSY SPEED DISPLAY POWER</t>
  </si>
  <si>
    <t>340-1347-1</t>
  </si>
  <si>
    <t>GRN205026</t>
  </si>
  <si>
    <t>DAB POWER CABLE CONC3-PSU3</t>
  </si>
  <si>
    <t>340-1211-1</t>
  </si>
  <si>
    <t>GRN205007</t>
  </si>
  <si>
    <t>DAB POWER CABLE CONC6-PSU2</t>
  </si>
  <si>
    <t>340-1222-1</t>
  </si>
  <si>
    <t>GRN205003</t>
  </si>
  <si>
    <t>PO146449</t>
  </si>
  <si>
    <t>VAREX SSM TRIGGER CABLE ASSEMBLY (6M)</t>
  </si>
  <si>
    <t>GRN205001</t>
  </si>
  <si>
    <t>PO151422</t>
  </si>
  <si>
    <t>DAB POWER CABLE CONC6-PSU3</t>
  </si>
  <si>
    <t>340-1223-1</t>
  </si>
  <si>
    <t>GRN204892</t>
  </si>
  <si>
    <t>PO145131</t>
  </si>
  <si>
    <t>GRN180665</t>
  </si>
  <si>
    <t>DETECTOR CONTROL CABLE HPP V4 TO 9 WAY D 650mm</t>
  </si>
  <si>
    <t>GRN204889</t>
  </si>
  <si>
    <t>PO142315</t>
  </si>
  <si>
    <t>GRN204887</t>
  </si>
  <si>
    <t>DAB POWER CABLE CONC1-PSU2</t>
  </si>
  <si>
    <t>340-1204-1</t>
  </si>
  <si>
    <t>GRN204886</t>
  </si>
  <si>
    <t>PO148809</t>
  </si>
  <si>
    <t>DAB POWER CABLE CONC4-PSU3</t>
  </si>
  <si>
    <t>340-1215-1</t>
  </si>
  <si>
    <t>GRN204882</t>
  </si>
  <si>
    <t>CABLE KIT P60 LINAC VAREX</t>
  </si>
  <si>
    <t>340-1458-1</t>
  </si>
  <si>
    <t>GRN204769</t>
  </si>
  <si>
    <t>PO149791</t>
  </si>
  <si>
    <t>GRN180031</t>
  </si>
  <si>
    <t>GRN187256</t>
  </si>
  <si>
    <t>PO144643</t>
  </si>
  <si>
    <t>GRN204605</t>
  </si>
  <si>
    <t>CONCENTRATOR TRIGGER CABLE (CLASSIC) 2.5M LONG</t>
  </si>
  <si>
    <t>GRN204597</t>
  </si>
  <si>
    <t>PO151033</t>
  </si>
  <si>
    <t>POWER SUPPLY ,12KJ/SEC, 0-20KV,400VAC 3PH FAST</t>
  </si>
  <si>
    <t>GRN187253</t>
  </si>
  <si>
    <t>PO136432</t>
  </si>
  <si>
    <t>SIEMENS LINAC ELECTRICAL KIT</t>
  </si>
  <si>
    <t>340-1639-1</t>
  </si>
  <si>
    <t>GRN204535</t>
  </si>
  <si>
    <t>PO148673</t>
  </si>
  <si>
    <t>VAREX SSM CABLE KIT (12M)</t>
  </si>
  <si>
    <t>GRN204532</t>
  </si>
  <si>
    <t>PO149815</t>
  </si>
  <si>
    <t>CABLE ASSY M12 90 DEG FEMALE 5F TO M12 STRI MALE 5</t>
  </si>
  <si>
    <t>340-1475-1</t>
  </si>
  <si>
    <t>GRN204399</t>
  </si>
  <si>
    <t>PO141869</t>
  </si>
  <si>
    <t>M60 MOBILE DETECTOR BOX CABLES - HORIZONTAL</t>
  </si>
  <si>
    <t>GRN204398</t>
  </si>
  <si>
    <t>PO150570</t>
  </si>
  <si>
    <t>P60 II CABLE ASSY SPEED DISPLAY SIGNAL</t>
  </si>
  <si>
    <t>340-1346-1</t>
  </si>
  <si>
    <t>GRN204385</t>
  </si>
  <si>
    <t>PO145132</t>
  </si>
  <si>
    <t>DAB POWER CABLE CONC5-PSU1</t>
  </si>
  <si>
    <t>340-1217-1</t>
  </si>
  <si>
    <t>GRN204381</t>
  </si>
  <si>
    <t>PO148571</t>
  </si>
  <si>
    <t>DAB POWER CABLE CONC1-PSU1</t>
  </si>
  <si>
    <t>340-1203-1</t>
  </si>
  <si>
    <t>GRN204380</t>
  </si>
  <si>
    <t>GRN204379</t>
  </si>
  <si>
    <t>PO141348</t>
  </si>
  <si>
    <t>GRN204377</t>
  </si>
  <si>
    <t>CABLE ASSY ADAPTER LUBRICATOR POWER</t>
  </si>
  <si>
    <t>331-8265-1</t>
  </si>
  <si>
    <t>GRN204008</t>
  </si>
  <si>
    <t>PO146765</t>
  </si>
  <si>
    <t>GRN204007</t>
  </si>
  <si>
    <t>OPEN WIRES TO 9-WAY D TYPE CABLE ASSEMBLY - 10M</t>
  </si>
  <si>
    <t>GRN203984</t>
  </si>
  <si>
    <t>PO150786</t>
  </si>
  <si>
    <t>HIGH VOLTAGE CABLE - SHV PLUG TO SHV PLUG 500mm</t>
  </si>
  <si>
    <t>GRN203969</t>
  </si>
  <si>
    <t>PO144040</t>
  </si>
  <si>
    <t>VAREX 6MeV TRIGGER CABLE 8M (DET BOX - TERMINALS)</t>
  </si>
  <si>
    <t>GRN203955</t>
  </si>
  <si>
    <t>GRN203954</t>
  </si>
  <si>
    <t>GRN203953</t>
  </si>
  <si>
    <t>P60 II CABLE ASSY SPEED DISPLAY SERIAL COMMUNICATI</t>
  </si>
  <si>
    <t>340-1350-1</t>
  </si>
  <si>
    <t>GRN203952</t>
  </si>
  <si>
    <t>PO151267</t>
  </si>
  <si>
    <t>GRN203950</t>
  </si>
  <si>
    <t>PO145922</t>
  </si>
  <si>
    <t>CABLE ASSEMBLY MALE 9WAY D SUB IP67 20M</t>
  </si>
  <si>
    <t>GRN203949</t>
  </si>
  <si>
    <t>PO146916</t>
  </si>
  <si>
    <t>M60 MOBILE DETECTOR BOX CABLES - VERTICAL PHOENIX</t>
  </si>
  <si>
    <t>GRN203948</t>
  </si>
  <si>
    <t>PO149012</t>
  </si>
  <si>
    <t>DAB POWER CABLE CONC1-PSU3</t>
  </si>
  <si>
    <t>340-1205-1</t>
  </si>
  <si>
    <t>GRN203078</t>
  </si>
  <si>
    <t>CABLE ASSY RADAR SPEED SENSOR TX VIEW</t>
  </si>
  <si>
    <t>332-1634-1</t>
  </si>
  <si>
    <t>GRN203076</t>
  </si>
  <si>
    <t>PO147861</t>
  </si>
  <si>
    <t>GRN203075</t>
  </si>
  <si>
    <t>GRN202801</t>
  </si>
  <si>
    <t>GRN202800</t>
  </si>
  <si>
    <t>DAB POWER CABLE CONC5-PSU4</t>
  </si>
  <si>
    <t>340-1220-1</t>
  </si>
  <si>
    <t>GRN202798</t>
  </si>
  <si>
    <t>DAB POWER CABLE CONC2-PSU4</t>
  </si>
  <si>
    <t>340-1210-1</t>
  </si>
  <si>
    <t>GRN202797</t>
  </si>
  <si>
    <t>PO145130</t>
  </si>
  <si>
    <t>DAB POWER CABLE CONC2-PSU3</t>
  </si>
  <si>
    <t>340-1209-1</t>
  </si>
  <si>
    <t>GRN202796</t>
  </si>
  <si>
    <t>DAB POWER CABLE CONC2-PSU2</t>
  </si>
  <si>
    <t>340-1208-1</t>
  </si>
  <si>
    <t>GRN202795</t>
  </si>
  <si>
    <t>PO145128</t>
  </si>
  <si>
    <t>GRN202794</t>
  </si>
  <si>
    <t>GRN202793</t>
  </si>
  <si>
    <t>GRN202790</t>
  </si>
  <si>
    <t>GRN202717</t>
  </si>
  <si>
    <t>PO149413</t>
  </si>
  <si>
    <t>M12 CUSTOM POWER CABLE</t>
  </si>
  <si>
    <t>340-3000-1</t>
  </si>
  <si>
    <t>GRN202716</t>
  </si>
  <si>
    <t>PO149540</t>
  </si>
  <si>
    <t>GRN202397</t>
  </si>
  <si>
    <t>GRN187181</t>
  </si>
  <si>
    <t>PO144569</t>
  </si>
  <si>
    <t>GRN202201</t>
  </si>
  <si>
    <t>GRN202200</t>
  </si>
  <si>
    <t>PO141349</t>
  </si>
  <si>
    <t>DAB POWER CABLE CONC5-PSU3</t>
  </si>
  <si>
    <t>340-1219-1</t>
  </si>
  <si>
    <t>GRN202199</t>
  </si>
  <si>
    <t>GRN202197</t>
  </si>
  <si>
    <t>GRN202195</t>
  </si>
  <si>
    <t>GRN202193</t>
  </si>
  <si>
    <t>GRN202191</t>
  </si>
  <si>
    <t>GRN202189</t>
  </si>
  <si>
    <t>GRN202186</t>
  </si>
  <si>
    <t>GRN187161</t>
  </si>
  <si>
    <t>GRN202177</t>
  </si>
  <si>
    <t>GRN201965</t>
  </si>
  <si>
    <t>GRN201963</t>
  </si>
  <si>
    <t>SHUTTER MICROSWITCH CABLE ASSEMBLY - 10M</t>
  </si>
  <si>
    <t>GRN201962</t>
  </si>
  <si>
    <t>GRN201404</t>
  </si>
  <si>
    <t>GRN201400</t>
  </si>
  <si>
    <t>PO148277</t>
  </si>
  <si>
    <t>GRN201399</t>
  </si>
  <si>
    <t>GRN187146</t>
  </si>
  <si>
    <t>GRN201051</t>
  </si>
  <si>
    <t>GRN187143</t>
  </si>
  <si>
    <t>GRN187142</t>
  </si>
  <si>
    <t>GRN187141</t>
  </si>
  <si>
    <t>GRN187140</t>
  </si>
  <si>
    <t>GRN201050</t>
  </si>
  <si>
    <t>GRN200975</t>
  </si>
  <si>
    <t>GRN200974</t>
  </si>
  <si>
    <t>GRN200740</t>
  </si>
  <si>
    <t>GRN187131</t>
  </si>
  <si>
    <t>G60 ZBX - INPUT POWER CABLE KIT 100M</t>
  </si>
  <si>
    <t>GRN200404</t>
  </si>
  <si>
    <t>PO141738</t>
  </si>
  <si>
    <t>DAB POWER CABLE CONC1-PSU4</t>
  </si>
  <si>
    <t>340-1206-1</t>
  </si>
  <si>
    <t>GRN200338</t>
  </si>
  <si>
    <t>PO146450</t>
  </si>
  <si>
    <t>DAB POWER CABLE CONC6-PSU1</t>
  </si>
  <si>
    <t>340-1221-1</t>
  </si>
  <si>
    <t>GRN200337</t>
  </si>
  <si>
    <t>DAB POWER CABLE CONC3-PSU4</t>
  </si>
  <si>
    <t>340-1212-1</t>
  </si>
  <si>
    <t>GRN200336</t>
  </si>
  <si>
    <t>GRN200335</t>
  </si>
  <si>
    <t>GRN200334</t>
  </si>
  <si>
    <t>GRN200332</t>
  </si>
  <si>
    <t>DETECTOR INTEGRATED NEUTRON/GAMMA</t>
  </si>
  <si>
    <t>354-1042-1</t>
  </si>
  <si>
    <t>GRN187118</t>
  </si>
  <si>
    <t>PO142191</t>
  </si>
  <si>
    <t>GRN200331</t>
  </si>
  <si>
    <t>GRN187116</t>
  </si>
  <si>
    <t>PO143213</t>
  </si>
  <si>
    <t>GRN200280</t>
  </si>
  <si>
    <t>GRN200279</t>
  </si>
  <si>
    <t>GRN200278</t>
  </si>
  <si>
    <t>GRN200277</t>
  </si>
  <si>
    <t>GRN200273</t>
  </si>
  <si>
    <t>GRN200272</t>
  </si>
  <si>
    <t>PO148014</t>
  </si>
  <si>
    <t>GRN200270</t>
  </si>
  <si>
    <t>GRN200269</t>
  </si>
  <si>
    <t>PO143987</t>
  </si>
  <si>
    <t>GRN187107</t>
  </si>
  <si>
    <t>PO139962</t>
  </si>
  <si>
    <t>GRN200268</t>
  </si>
  <si>
    <t>GRN187105</t>
  </si>
  <si>
    <t>PO139935</t>
  </si>
  <si>
    <t>GRN200267</t>
  </si>
  <si>
    <t>GRN200255</t>
  </si>
  <si>
    <t>PO141763</t>
  </si>
  <si>
    <t>GRN200201</t>
  </si>
  <si>
    <t>CONDUIT OUTDOOR RACK - FAR SIDE GANTRY MOTOR</t>
  </si>
  <si>
    <t>GRN199704</t>
  </si>
  <si>
    <t>GRN199489</t>
  </si>
  <si>
    <t>PO146539</t>
  </si>
  <si>
    <t>GRN187099</t>
  </si>
  <si>
    <t>GRN187098</t>
  </si>
  <si>
    <t>WATER/AIR COOLER XRC-3023-WA</t>
  </si>
  <si>
    <t>GRN187097</t>
  </si>
  <si>
    <t>CABLE M12 5 CONDUCTOR 18AWG 10M LONG EURO FAST</t>
  </si>
  <si>
    <t>11700-4297</t>
  </si>
  <si>
    <t>GRN187096</t>
  </si>
  <si>
    <t>PO144530</t>
  </si>
  <si>
    <t>GRN187095</t>
  </si>
  <si>
    <t>GRN187094</t>
  </si>
  <si>
    <t>PO138724</t>
  </si>
  <si>
    <t>VAREX SSM CABLE KIT (8M)</t>
  </si>
  <si>
    <t>361-1134-1</t>
  </si>
  <si>
    <t>GRN199421</t>
  </si>
  <si>
    <t>PO144170</t>
  </si>
  <si>
    <t>GRN199344</t>
  </si>
  <si>
    <t>GRN199343</t>
  </si>
  <si>
    <t>PO142048</t>
  </si>
  <si>
    <t>GRN187089</t>
  </si>
  <si>
    <t>CABLE ASSY RJ45 TO RJ45 3.5 METERS STRANDED SHIELD</t>
  </si>
  <si>
    <t>11700-6937</t>
  </si>
  <si>
    <t>GRN187088</t>
  </si>
  <si>
    <t>GRN187087</t>
  </si>
  <si>
    <t>GRN187086</t>
  </si>
  <si>
    <t>GRN199128</t>
  </si>
  <si>
    <t>GRN199127</t>
  </si>
  <si>
    <t>GRN187080</t>
  </si>
  <si>
    <t>GRN187079</t>
  </si>
  <si>
    <t>GRN187078</t>
  </si>
  <si>
    <t>GRN187077</t>
  </si>
  <si>
    <t>GRN187076</t>
  </si>
  <si>
    <t>GRN199126</t>
  </si>
  <si>
    <t>GRN198050</t>
  </si>
  <si>
    <t>PO147518</t>
  </si>
  <si>
    <t>GRN198049</t>
  </si>
  <si>
    <t>PO133559</t>
  </si>
  <si>
    <t>GRN198048</t>
  </si>
  <si>
    <t>GRN198046</t>
  </si>
  <si>
    <t>GRN187069</t>
  </si>
  <si>
    <t>CABLE ASSY HOOP POWER 4 METER</t>
  </si>
  <si>
    <t>331-8556-1</t>
  </si>
  <si>
    <t>GRN198045</t>
  </si>
  <si>
    <t>PO142064</t>
  </si>
  <si>
    <t>GRN198044</t>
  </si>
  <si>
    <t>PO148574</t>
  </si>
  <si>
    <t>GRN198043</t>
  </si>
  <si>
    <t>GRN198042</t>
  </si>
  <si>
    <t>GRN187058</t>
  </si>
  <si>
    <t>GRN187057</t>
  </si>
  <si>
    <t>GRN187052</t>
  </si>
  <si>
    <t>POWER SUPPLY 40W 24VDC 1.67A WITH LOCKING CONNECTO</t>
  </si>
  <si>
    <t>340-1352-1</t>
  </si>
  <si>
    <t>GRN197495</t>
  </si>
  <si>
    <t>PO148950</t>
  </si>
  <si>
    <t>GRN197491</t>
  </si>
  <si>
    <t>GRN197484</t>
  </si>
  <si>
    <t>GRN197444</t>
  </si>
  <si>
    <t>GRN197442</t>
  </si>
  <si>
    <t>GRN197440</t>
  </si>
  <si>
    <t>PO143800</t>
  </si>
  <si>
    <t>GRN197438</t>
  </si>
  <si>
    <t>GRN187036</t>
  </si>
  <si>
    <t>GRN197279</t>
  </si>
  <si>
    <t>GRN197277</t>
  </si>
  <si>
    <t>GRN197271</t>
  </si>
  <si>
    <t>DAB POWER CABLE CONC3-PSU1</t>
  </si>
  <si>
    <t>GRN197263</t>
  </si>
  <si>
    <t>GRN197156</t>
  </si>
  <si>
    <t>GRN187025</t>
  </si>
  <si>
    <t>GRN197154</t>
  </si>
  <si>
    <t>GRN197152</t>
  </si>
  <si>
    <t>GRN197151</t>
  </si>
  <si>
    <t>GRN197150</t>
  </si>
  <si>
    <t>PO144610</t>
  </si>
  <si>
    <t>GRN187019</t>
  </si>
  <si>
    <t>GRN197149</t>
  </si>
  <si>
    <t>GRN187015</t>
  </si>
  <si>
    <t>PO145384</t>
  </si>
  <si>
    <t>GRN197148</t>
  </si>
  <si>
    <t>GRN197147</t>
  </si>
  <si>
    <t>INCREMENTAL ENCODER POWERFLEX 520 CLASS</t>
  </si>
  <si>
    <t>GRN187009</t>
  </si>
  <si>
    <t>PO137678</t>
  </si>
  <si>
    <t>POINT IO SAFE INPUT MODULE</t>
  </si>
  <si>
    <t>11700-4779</t>
  </si>
  <si>
    <t>GRN187008</t>
  </si>
  <si>
    <t>PO142472</t>
  </si>
  <si>
    <t>TERMINAL END BARRIER 1.5mm - GREY ALLEN BRADLEY 14</t>
  </si>
  <si>
    <t>GRN187006</t>
  </si>
  <si>
    <t>GRN197146</t>
  </si>
  <si>
    <t>GRN187004</t>
  </si>
  <si>
    <t>PO139150</t>
  </si>
  <si>
    <t>GRN187002</t>
  </si>
  <si>
    <t>GRN197145</t>
  </si>
  <si>
    <t>PO145134</t>
  </si>
  <si>
    <t>GRN197144</t>
  </si>
  <si>
    <t>GRN197143</t>
  </si>
  <si>
    <t>GRN186986</t>
  </si>
  <si>
    <t>PO142165</t>
  </si>
  <si>
    <t>GRN186985</t>
  </si>
  <si>
    <t>PO142232</t>
  </si>
  <si>
    <t>GRN197133</t>
  </si>
  <si>
    <t>GRN197132</t>
  </si>
  <si>
    <t>GRN197131</t>
  </si>
  <si>
    <t>PO147383</t>
  </si>
  <si>
    <t>GRN197130</t>
  </si>
  <si>
    <t>GRN197129</t>
  </si>
  <si>
    <t>GRN197125</t>
  </si>
  <si>
    <t>GRN197117</t>
  </si>
  <si>
    <t>GRN197116</t>
  </si>
  <si>
    <t>GRN197044</t>
  </si>
  <si>
    <t>GRN197008</t>
  </si>
  <si>
    <t>GRN197007</t>
  </si>
  <si>
    <t>GRN197006</t>
  </si>
  <si>
    <t>DAB POWER CABLE CONC5-PSU2</t>
  </si>
  <si>
    <t>340-1218-1</t>
  </si>
  <si>
    <t>GRN197005</t>
  </si>
  <si>
    <t>GRN197004</t>
  </si>
  <si>
    <t>GRN197003</t>
  </si>
  <si>
    <t>DAB POWER CABLE CONC4-PSU4</t>
  </si>
  <si>
    <t>340-1216-1</t>
  </si>
  <si>
    <t>GRN197001</t>
  </si>
  <si>
    <t>GRN197000</t>
  </si>
  <si>
    <t>GRN196998</t>
  </si>
  <si>
    <t>GRN196996</t>
  </si>
  <si>
    <t>GRN196993</t>
  </si>
  <si>
    <t>GRN196990</t>
  </si>
  <si>
    <t>GRN196975</t>
  </si>
  <si>
    <t>GRN186932</t>
  </si>
  <si>
    <t>PO137870</t>
  </si>
  <si>
    <t>GRN196974</t>
  </si>
  <si>
    <t>GRN186930</t>
  </si>
  <si>
    <t>PO144023</t>
  </si>
  <si>
    <t>GRN186927</t>
  </si>
  <si>
    <t>PO143112</t>
  </si>
  <si>
    <t>GRN196973</t>
  </si>
  <si>
    <t>GRN186925</t>
  </si>
  <si>
    <t>GRN196972</t>
  </si>
  <si>
    <t>GRN196971</t>
  </si>
  <si>
    <t>GRN196970</t>
  </si>
  <si>
    <t>GRN196969</t>
  </si>
  <si>
    <t>GRN196968</t>
  </si>
  <si>
    <t>GRN196954</t>
  </si>
  <si>
    <t>GRN196339</t>
  </si>
  <si>
    <t>ETM 6MeV LINAC TRIGGER CABLE 13M</t>
  </si>
  <si>
    <t>GRN195451</t>
  </si>
  <si>
    <t>PO147539</t>
  </si>
  <si>
    <t>GRN195450</t>
  </si>
  <si>
    <t>GRN195448</t>
  </si>
  <si>
    <t>GRN186910</t>
  </si>
  <si>
    <t>PO144702</t>
  </si>
  <si>
    <t>POTENTIOMETER TRIM 3 TURN 2K 1/4IN SHAFT</t>
  </si>
  <si>
    <t>11520-0048</t>
  </si>
  <si>
    <t>GRN186909</t>
  </si>
  <si>
    <t>GRN195446</t>
  </si>
  <si>
    <t>GRN195445</t>
  </si>
  <si>
    <t>GRN195443</t>
  </si>
  <si>
    <t>CABLE ASSY VAREX SAFETY CABLE</t>
  </si>
  <si>
    <t>340-1443-1</t>
  </si>
  <si>
    <t>GRN194746</t>
  </si>
  <si>
    <t>PO148112</t>
  </si>
  <si>
    <t>335-1101-1</t>
  </si>
  <si>
    <t>GRN186901</t>
  </si>
  <si>
    <t>PO141531</t>
  </si>
  <si>
    <t>KIT RADAR SPEED SENSOR RS232 PROGRAMMED</t>
  </si>
  <si>
    <t>291-1064-1</t>
  </si>
  <si>
    <t>GRN186900</t>
  </si>
  <si>
    <t>PO140998</t>
  </si>
  <si>
    <t>GRN194721</t>
  </si>
  <si>
    <t>GRN194565</t>
  </si>
  <si>
    <t>GRN194552</t>
  </si>
  <si>
    <t>GRN186881</t>
  </si>
  <si>
    <t>GRN194547</t>
  </si>
  <si>
    <t>GRN194545</t>
  </si>
  <si>
    <t>GRN194543</t>
  </si>
  <si>
    <t>GRN186863</t>
  </si>
  <si>
    <t>GRN194493</t>
  </si>
  <si>
    <t>GRN186859</t>
  </si>
  <si>
    <t>GRN186858</t>
  </si>
  <si>
    <t>VEHICLE DETECTION SENSOR Q7M FLAT-PAK MODEL</t>
  </si>
  <si>
    <t>GRN186857</t>
  </si>
  <si>
    <t>PO145318</t>
  </si>
  <si>
    <t>GRN194426</t>
  </si>
  <si>
    <t>GRN194425</t>
  </si>
  <si>
    <t>PO147519</t>
  </si>
  <si>
    <t>GRN194424</t>
  </si>
  <si>
    <t>GRN194423</t>
  </si>
  <si>
    <t>GRN194422</t>
  </si>
  <si>
    <t>GRN194421</t>
  </si>
  <si>
    <t>PO147381</t>
  </si>
  <si>
    <t>GRN194419</t>
  </si>
  <si>
    <t>GRN194417</t>
  </si>
  <si>
    <t>GRN193959</t>
  </si>
  <si>
    <t>PO147151</t>
  </si>
  <si>
    <t>GRN193957</t>
  </si>
  <si>
    <t>GRN193955</t>
  </si>
  <si>
    <t>GRN193911</t>
  </si>
  <si>
    <t>GRN193550</t>
  </si>
  <si>
    <t>GRN193374</t>
  </si>
  <si>
    <t>GRN193174</t>
  </si>
  <si>
    <t>GRN193169</t>
  </si>
  <si>
    <t>GRN193168</t>
  </si>
  <si>
    <t>GRN193167</t>
  </si>
  <si>
    <t>GRN193166</t>
  </si>
  <si>
    <t>GRN193163</t>
  </si>
  <si>
    <t>GRN193157</t>
  </si>
  <si>
    <t>GRN193056</t>
  </si>
  <si>
    <t>GRN193054</t>
  </si>
  <si>
    <t>PO138612</t>
  </si>
  <si>
    <t>GRN193053</t>
  </si>
  <si>
    <t>PO139010</t>
  </si>
  <si>
    <t>GRN193050</t>
  </si>
  <si>
    <t>PO143095</t>
  </si>
  <si>
    <t>GRN193049</t>
  </si>
  <si>
    <t>PO143096</t>
  </si>
  <si>
    <t>GRN192613</t>
  </si>
  <si>
    <t>PO144587</t>
  </si>
  <si>
    <t>PULSE SYNC BOARD ASSEMBLY POSITIVE LOGIC OUTPUT</t>
  </si>
  <si>
    <t>GRN186819</t>
  </si>
  <si>
    <t>GRN192612</t>
  </si>
  <si>
    <t>PO144854</t>
  </si>
  <si>
    <t>GRN192611</t>
  </si>
  <si>
    <t>GRN192608</t>
  </si>
  <si>
    <t>PO144662</t>
  </si>
  <si>
    <t>GRN192603</t>
  </si>
  <si>
    <t>GRN192597</t>
  </si>
  <si>
    <t>GRN192589</t>
  </si>
  <si>
    <t>GRN192584</t>
  </si>
  <si>
    <t>GRN192581</t>
  </si>
  <si>
    <t>OPEN WIRES TO 25-WAY D TYPE CABLE ASSEMBLY - 10M</t>
  </si>
  <si>
    <t>GRN192577</t>
  </si>
  <si>
    <t>VERTICAL DETECTOR DAB CABLE'S SUB ASSEMBLY</t>
  </si>
  <si>
    <t>GRN192121</t>
  </si>
  <si>
    <t>GRN186794</t>
  </si>
  <si>
    <t>PO145311</t>
  </si>
  <si>
    <t>GRN192120</t>
  </si>
  <si>
    <t>GRN192119</t>
  </si>
  <si>
    <t>GRN191175</t>
  </si>
  <si>
    <t>GRN186783</t>
  </si>
  <si>
    <t>GRN186781</t>
  </si>
  <si>
    <t>GRN186780</t>
  </si>
  <si>
    <t>PO145764</t>
  </si>
  <si>
    <t>GRN186779</t>
  </si>
  <si>
    <t>GRN191174</t>
  </si>
  <si>
    <t>GRN186776</t>
  </si>
  <si>
    <t>GRN191160</t>
  </si>
  <si>
    <t>PO143324</t>
  </si>
  <si>
    <t>GRN190873</t>
  </si>
  <si>
    <t>SILICON PD - CDWO4 - 5x5x5 THK - 8x2 ELEM - POSI</t>
  </si>
  <si>
    <t>GRN186771</t>
  </si>
  <si>
    <t>GRN190871</t>
  </si>
  <si>
    <t>GRN186769</t>
  </si>
  <si>
    <t>CABLE KIT P60 LINAC ETM</t>
  </si>
  <si>
    <t>340-1319-1</t>
  </si>
  <si>
    <t>GRN190351</t>
  </si>
  <si>
    <t>PO138149</t>
  </si>
  <si>
    <t>GRN190320</t>
  </si>
  <si>
    <t>PO140950</t>
  </si>
  <si>
    <t>GRN186764</t>
  </si>
  <si>
    <t>GRN190319</t>
  </si>
  <si>
    <t>GRN190316</t>
  </si>
  <si>
    <t>GRN190248</t>
  </si>
  <si>
    <t>PO146447</t>
  </si>
  <si>
    <t>DAB POWER CABLE CONC4-PSU2</t>
  </si>
  <si>
    <t>340-1214-1</t>
  </si>
  <si>
    <t>GRN190246</t>
  </si>
  <si>
    <t>PO146448</t>
  </si>
  <si>
    <t>GRN190245</t>
  </si>
  <si>
    <t>GRN190128</t>
  </si>
  <si>
    <t>PO138615</t>
  </si>
  <si>
    <t>GRN190126</t>
  </si>
  <si>
    <t>PO139642</t>
  </si>
  <si>
    <t>GRN190125</t>
  </si>
  <si>
    <t>GRN190123</t>
  </si>
  <si>
    <t>GRN190122</t>
  </si>
  <si>
    <t>GRN190119</t>
  </si>
  <si>
    <t>GRN190033</t>
  </si>
  <si>
    <t>GRN190022</t>
  </si>
  <si>
    <t>GRN190021</t>
  </si>
  <si>
    <t>GRN186746</t>
  </si>
  <si>
    <t>PO135068</t>
  </si>
  <si>
    <t>GRN190020</t>
  </si>
  <si>
    <t>GRN186744</t>
  </si>
  <si>
    <t>GRN186743</t>
  </si>
  <si>
    <t>PO145396</t>
  </si>
  <si>
    <t>IMRAK 410 19" WALL MOUNT CABINET 324 x 600 x 400mm</t>
  </si>
  <si>
    <t>GRN186742</t>
  </si>
  <si>
    <t>PO142139</t>
  </si>
  <si>
    <t>GRN190013</t>
  </si>
  <si>
    <t>GRN186740</t>
  </si>
  <si>
    <t>PO145206</t>
  </si>
  <si>
    <t>GRN190004</t>
  </si>
  <si>
    <t>GRN189241</t>
  </si>
  <si>
    <t>PO143323</t>
  </si>
  <si>
    <t>THERMOPLASTIC KNURLED KNOB M6 x 8 - BLACK RS PRO 7</t>
  </si>
  <si>
    <t>GRN186734</t>
  </si>
  <si>
    <t>GRN186732</t>
  </si>
  <si>
    <t>CABLE MG XRC 5M</t>
  </si>
  <si>
    <t>GRN186731</t>
  </si>
  <si>
    <t>GRN186728</t>
  </si>
  <si>
    <t>GRN189234</t>
  </si>
  <si>
    <t>GRN189232</t>
  </si>
  <si>
    <t>GRN188893</t>
  </si>
  <si>
    <t>GRN186722</t>
  </si>
  <si>
    <t>GRN188493</t>
  </si>
  <si>
    <t>GRN186717</t>
  </si>
  <si>
    <t>PO145075</t>
  </si>
  <si>
    <t>GRN186716</t>
  </si>
  <si>
    <t>GRN186714</t>
  </si>
  <si>
    <t>GRN186713</t>
  </si>
  <si>
    <t>GRN186710</t>
  </si>
  <si>
    <t>PO140444</t>
  </si>
  <si>
    <t>GRN188238</t>
  </si>
  <si>
    <t>GRN188032</t>
  </si>
  <si>
    <t>CABLE ASSY RELAY FOR SINGLE BATTERY CHARGER</t>
  </si>
  <si>
    <t>332-8274-1</t>
  </si>
  <si>
    <t>GRN188024</t>
  </si>
  <si>
    <t>PO144498</t>
  </si>
  <si>
    <t>GRN188023</t>
  </si>
  <si>
    <t>PO144611</t>
  </si>
  <si>
    <t>GRN188020</t>
  </si>
  <si>
    <t>GRN187934</t>
  </si>
  <si>
    <t>PO143108</t>
  </si>
  <si>
    <t>RAD MON DOSEVIEWER CABLE ASSY</t>
  </si>
  <si>
    <t>GRN187836</t>
  </si>
  <si>
    <t>GRN187808</t>
  </si>
  <si>
    <t>PO143322</t>
  </si>
  <si>
    <t>GRN187778</t>
  </si>
  <si>
    <t>GRN187767</t>
  </si>
  <si>
    <t>M60 IRAQ - OFFBOARD JUNCTION BOX CABLE</t>
  </si>
  <si>
    <t>356-1145-1</t>
  </si>
  <si>
    <t>GRN187575</t>
  </si>
  <si>
    <t>PO144160</t>
  </si>
  <si>
    <t>GRN187462</t>
  </si>
  <si>
    <t>GRN187152</t>
  </si>
  <si>
    <t>GRN187151</t>
  </si>
  <si>
    <t>GRN187150</t>
  </si>
  <si>
    <t>ASSEMBLY DOOR SAFETY SWITCH</t>
  </si>
  <si>
    <t>319-1168-1</t>
  </si>
  <si>
    <t>GRN186770</t>
  </si>
  <si>
    <t>PO141962</t>
  </si>
  <si>
    <t>GRN186656</t>
  </si>
  <si>
    <t>PO144514</t>
  </si>
  <si>
    <t>GRN186501</t>
  </si>
  <si>
    <t>GRN186492</t>
  </si>
  <si>
    <t>PO143107</t>
  </si>
  <si>
    <t>GRN186638</t>
  </si>
  <si>
    <t>GRN186637</t>
  </si>
  <si>
    <t>GRN180029</t>
  </si>
  <si>
    <t>GRN179686</t>
  </si>
  <si>
    <t>VAREX SSM POWER CABLE ASSEMBLY (12M)</t>
  </si>
  <si>
    <t>GRN186474</t>
  </si>
  <si>
    <t>PO144259</t>
  </si>
  <si>
    <t>GRN186462</t>
  </si>
  <si>
    <t>GRN186309</t>
  </si>
  <si>
    <t>PO142758</t>
  </si>
  <si>
    <t>GRN186232</t>
  </si>
  <si>
    <t>PO143321</t>
  </si>
  <si>
    <t>GRN186627</t>
  </si>
  <si>
    <t>PO142774</t>
  </si>
  <si>
    <t>GRN186228</t>
  </si>
  <si>
    <t>PO143106</t>
  </si>
  <si>
    <t>356-1132-1</t>
  </si>
  <si>
    <t>GRN186625</t>
  </si>
  <si>
    <t>PO144171</t>
  </si>
  <si>
    <t>GRN186623</t>
  </si>
  <si>
    <t>PO145514</t>
  </si>
  <si>
    <t>GRN186227</t>
  </si>
  <si>
    <t>PO138566</t>
  </si>
  <si>
    <t>GRN186226</t>
  </si>
  <si>
    <t>GRN186619</t>
  </si>
  <si>
    <t>GRN186618</t>
  </si>
  <si>
    <t>GRN186224</t>
  </si>
  <si>
    <t>GRN186222</t>
  </si>
  <si>
    <t>GRN186188</t>
  </si>
  <si>
    <t>GRN185797</t>
  </si>
  <si>
    <t>PO143102</t>
  </si>
  <si>
    <t>GRN185789</t>
  </si>
  <si>
    <t>PO143104</t>
  </si>
  <si>
    <t>ELEMENT FILTER AIR</t>
  </si>
  <si>
    <t>11700-3773</t>
  </si>
  <si>
    <t>GRN186609</t>
  </si>
  <si>
    <t>PO145416</t>
  </si>
  <si>
    <t>SOLENOID FUEL 2203 M</t>
  </si>
  <si>
    <t>11590-0267</t>
  </si>
  <si>
    <t>GRN186608</t>
  </si>
  <si>
    <t>PO145402</t>
  </si>
  <si>
    <t>GRN185788</t>
  </si>
  <si>
    <t>GRN185787</t>
  </si>
  <si>
    <t>GRN185786</t>
  </si>
  <si>
    <t>GRN186604</t>
  </si>
  <si>
    <t>GRN185785</t>
  </si>
  <si>
    <t>PO139643</t>
  </si>
  <si>
    <t>GRN186596</t>
  </si>
  <si>
    <t>GRN185784</t>
  </si>
  <si>
    <t>GRN185783</t>
  </si>
  <si>
    <t>GRN185782</t>
  </si>
  <si>
    <t>GRN185781</t>
  </si>
  <si>
    <t>PO143099</t>
  </si>
  <si>
    <t>CABLE RTID POWER</t>
  </si>
  <si>
    <t>354-1056-1</t>
  </si>
  <si>
    <t>GRN185779</t>
  </si>
  <si>
    <t>GRN185718</t>
  </si>
  <si>
    <t>GRN185715</t>
  </si>
  <si>
    <t>GRN185534</t>
  </si>
  <si>
    <t>GRN185533</t>
  </si>
  <si>
    <t>GRN185429</t>
  </si>
  <si>
    <t>PO139700</t>
  </si>
  <si>
    <t>GRN185368</t>
  </si>
  <si>
    <t>GRN182149</t>
  </si>
  <si>
    <t>PO138896</t>
  </si>
  <si>
    <t>GRN185367</t>
  </si>
  <si>
    <t>GRN185366</t>
  </si>
  <si>
    <t>PO143098</t>
  </si>
  <si>
    <t>GRN185360</t>
  </si>
  <si>
    <t>GRN185274</t>
  </si>
  <si>
    <t>PO141327</t>
  </si>
  <si>
    <t>GRN185168</t>
  </si>
  <si>
    <t>GRN185102</t>
  </si>
  <si>
    <t>GRN185099</t>
  </si>
  <si>
    <t>GRN185098</t>
  </si>
  <si>
    <t>CONN RCPT 8POS 2ROW MINI FIT JR (pack of 5)</t>
  </si>
  <si>
    <t>GRN186549</t>
  </si>
  <si>
    <t>PO145673</t>
  </si>
  <si>
    <t>GRN186547</t>
  </si>
  <si>
    <t>PO145674</t>
  </si>
  <si>
    <t>GRN186544</t>
  </si>
  <si>
    <t>PO141788</t>
  </si>
  <si>
    <t>GRN186543</t>
  </si>
  <si>
    <t>PO141477</t>
  </si>
  <si>
    <t>GRN185094</t>
  </si>
  <si>
    <t>GRN185090</t>
  </si>
  <si>
    <t>GRN185089</t>
  </si>
  <si>
    <t>GRN182148</t>
  </si>
  <si>
    <t>PO138895</t>
  </si>
  <si>
    <t>GRN185078</t>
  </si>
  <si>
    <t>PO143957</t>
  </si>
  <si>
    <t>SIDE MOUNTING FOR SWITCHING AUTOMATION LIGHT GRIDS</t>
  </si>
  <si>
    <t>11701-1659</t>
  </si>
  <si>
    <t>GRN186532</t>
  </si>
  <si>
    <t>PO144980</t>
  </si>
  <si>
    <t>GRN186526</t>
  </si>
  <si>
    <t>PO145450</t>
  </si>
  <si>
    <t>GRN185077</t>
  </si>
  <si>
    <t>GRN186518</t>
  </si>
  <si>
    <t>GRN186516</t>
  </si>
  <si>
    <t>GRN184827</t>
  </si>
  <si>
    <t>GRN184826</t>
  </si>
  <si>
    <t>PO143317</t>
  </si>
  <si>
    <t>GRN184825</t>
  </si>
  <si>
    <t>PO141855</t>
  </si>
  <si>
    <t>GRN184818</t>
  </si>
  <si>
    <t>PO143097</t>
  </si>
  <si>
    <t>X-RAY TUBE 225kV 134 DEGREE EMISSION ANGLE
COMET 4</t>
  </si>
  <si>
    <t>GRN186506</t>
  </si>
  <si>
    <t>PO140065</t>
  </si>
  <si>
    <t>GRN184571</t>
  </si>
  <si>
    <t>GRN184570</t>
  </si>
  <si>
    <t>GRN184569</t>
  </si>
  <si>
    <t>GRN184566</t>
  </si>
  <si>
    <t>GRN184565</t>
  </si>
  <si>
    <t>PO140385</t>
  </si>
  <si>
    <t>GRN184564</t>
  </si>
  <si>
    <t>GRN184563</t>
  </si>
  <si>
    <t>PO139956</t>
  </si>
  <si>
    <t>GRN179684</t>
  </si>
  <si>
    <t>LINATRON Mi6SSM - (80 rad/min) c/w CANSCAN</t>
  </si>
  <si>
    <t>GRN202395</t>
  </si>
  <si>
    <t>GRN199204</t>
  </si>
  <si>
    <t>GRN193062</t>
  </si>
  <si>
    <t>GRN186448</t>
  </si>
  <si>
    <t>GRN186447</t>
  </si>
  <si>
    <t>GRN186446</t>
  </si>
  <si>
    <t>GRN186445</t>
  </si>
  <si>
    <t>GRN186444</t>
  </si>
  <si>
    <t>GRN186443</t>
  </si>
  <si>
    <t>GRN186442</t>
  </si>
  <si>
    <t>PO131876</t>
  </si>
  <si>
    <t>GRN184547</t>
  </si>
  <si>
    <t>GRN186439</t>
  </si>
  <si>
    <t>PO139964</t>
  </si>
  <si>
    <t>GRN186437</t>
  </si>
  <si>
    <t>GRN186436</t>
  </si>
  <si>
    <t>GRN186435</t>
  </si>
  <si>
    <t>GRN186434</t>
  </si>
  <si>
    <t>GRN186433</t>
  </si>
  <si>
    <t>PO131875</t>
  </si>
  <si>
    <t>GRN186432</t>
  </si>
  <si>
    <t>GRN186431</t>
  </si>
  <si>
    <t>GRN186430</t>
  </si>
  <si>
    <t>GRN186428</t>
  </si>
  <si>
    <t>GRN184309</t>
  </si>
  <si>
    <t>GRN186426</t>
  </si>
  <si>
    <t>VAREX - ARRAY CONTROLLER INTERNAL TRIGGER CABLE (1</t>
  </si>
  <si>
    <t>361-1194-1</t>
  </si>
  <si>
    <t>GRN184305</t>
  </si>
  <si>
    <t>PO143769</t>
  </si>
  <si>
    <t>GRN186424</t>
  </si>
  <si>
    <t>GRN184302</t>
  </si>
  <si>
    <t>GRN186415</t>
  </si>
  <si>
    <t>PO144064</t>
  </si>
  <si>
    <t>GRN186410</t>
  </si>
  <si>
    <t>GRN181659</t>
  </si>
  <si>
    <t>PO138882</t>
  </si>
  <si>
    <t>GRN184169</t>
  </si>
  <si>
    <t>GRN184151</t>
  </si>
  <si>
    <t>G60 II CABLE ASSY SPEED DISPLAY POWER</t>
  </si>
  <si>
    <t>GRN184146</t>
  </si>
  <si>
    <t>PO140532</t>
  </si>
  <si>
    <t>GRN184145</t>
  </si>
  <si>
    <t>PO142225</t>
  </si>
  <si>
    <t>GRN186396</t>
  </si>
  <si>
    <t>CORDSET M12-6F RKC 6T 2 M</t>
  </si>
  <si>
    <t>11700-3722</t>
  </si>
  <si>
    <t>GRN186394</t>
  </si>
  <si>
    <t>PO140654</t>
  </si>
  <si>
    <t>GRN186393</t>
  </si>
  <si>
    <t>PO140970</t>
  </si>
  <si>
    <t>GRN184144</t>
  </si>
  <si>
    <t>GRN184063</t>
  </si>
  <si>
    <t>GRN184062</t>
  </si>
  <si>
    <t>GRN183797</t>
  </si>
  <si>
    <t>GRN192409</t>
  </si>
  <si>
    <t>GRN186383</t>
  </si>
  <si>
    <t>GRN183796</t>
  </si>
  <si>
    <t>GRN183735</t>
  </si>
  <si>
    <t>GRN183702</t>
  </si>
  <si>
    <t>GRN183693</t>
  </si>
  <si>
    <t>GRN183692</t>
  </si>
  <si>
    <t>GRN181012</t>
  </si>
  <si>
    <t>PO140922</t>
  </si>
  <si>
    <t>GRN180930</t>
  </si>
  <si>
    <t>PO138881</t>
  </si>
  <si>
    <t>GRN180433</t>
  </si>
  <si>
    <t>PO140921</t>
  </si>
  <si>
    <t>GRN183683</t>
  </si>
  <si>
    <t>GRN183681</t>
  </si>
  <si>
    <t>PO143093</t>
  </si>
  <si>
    <t>GRN183680</t>
  </si>
  <si>
    <t>GRN183678</t>
  </si>
  <si>
    <t>GRN183675</t>
  </si>
  <si>
    <t>GRN183406</t>
  </si>
  <si>
    <t>GRN183393</t>
  </si>
  <si>
    <t>GRN183392</t>
  </si>
  <si>
    <t>GRN183391</t>
  </si>
  <si>
    <t>VAREX SSM ETHERNET CABLE ASSEMBLY (12M)</t>
  </si>
  <si>
    <t>GRN183366</t>
  </si>
  <si>
    <t>PO140160</t>
  </si>
  <si>
    <t>GRN183365</t>
  </si>
  <si>
    <t>PO139965</t>
  </si>
  <si>
    <t>GRN183204</t>
  </si>
  <si>
    <t>GRN182983</t>
  </si>
  <si>
    <t>GRN182945</t>
  </si>
  <si>
    <t>GRN182928</t>
  </si>
  <si>
    <t>GRN182357</t>
  </si>
  <si>
    <t>GRN182145</t>
  </si>
  <si>
    <t>GRN182144</t>
  </si>
  <si>
    <t>PO143094</t>
  </si>
  <si>
    <t>GRN186280</t>
  </si>
  <si>
    <t>GRN182142</t>
  </si>
  <si>
    <t>GRN182140</t>
  </si>
  <si>
    <t>GRN182139</t>
  </si>
  <si>
    <t>PO143091</t>
  </si>
  <si>
    <t>CABLE RTID CONTROL</t>
  </si>
  <si>
    <t>354-1081-1</t>
  </si>
  <si>
    <t>GRN182138</t>
  </si>
  <si>
    <t>PO142389</t>
  </si>
  <si>
    <t>GRN186259</t>
  </si>
  <si>
    <t>PO143809</t>
  </si>
  <si>
    <t>GRN182030</t>
  </si>
  <si>
    <t>GRN186256</t>
  </si>
  <si>
    <t>GRN186255</t>
  </si>
  <si>
    <t>PO142471</t>
  </si>
  <si>
    <t>GRN181901</t>
  </si>
  <si>
    <t>GRN186252</t>
  </si>
  <si>
    <t>GRN181798</t>
  </si>
  <si>
    <t>GRN181796</t>
  </si>
  <si>
    <t>PO143092</t>
  </si>
  <si>
    <t>G60 II CABLE ASSY SPEED DISPLAY SIGNAL</t>
  </si>
  <si>
    <t>GRN181794</t>
  </si>
  <si>
    <t>PO141295</t>
  </si>
  <si>
    <t>GRN181720</t>
  </si>
  <si>
    <t>GRN181715</t>
  </si>
  <si>
    <t>GRN181713</t>
  </si>
  <si>
    <t>GRN181711</t>
  </si>
  <si>
    <t>GRN181526</t>
  </si>
  <si>
    <t>GRN181444</t>
  </si>
  <si>
    <t>GRN181443</t>
  </si>
  <si>
    <t>PO143089</t>
  </si>
  <si>
    <t>GRN181441</t>
  </si>
  <si>
    <t>GRN181366</t>
  </si>
  <si>
    <t>GRN181357</t>
  </si>
  <si>
    <t>GRN181353</t>
  </si>
  <si>
    <t>GRN181294</t>
  </si>
  <si>
    <t>GRN181010</t>
  </si>
  <si>
    <t>GRN180850</t>
  </si>
  <si>
    <t>GRN180843</t>
  </si>
  <si>
    <t>GRN186219</t>
  </si>
  <si>
    <t>GRN186218</t>
  </si>
  <si>
    <t>GRN180842</t>
  </si>
  <si>
    <t>ASSY PMT ABS INJECTION MOLDED</t>
  </si>
  <si>
    <t>299-1296-1</t>
  </si>
  <si>
    <t>GRN186202</t>
  </si>
  <si>
    <t>PO144146</t>
  </si>
  <si>
    <t>GRN180840</t>
  </si>
  <si>
    <t>GRN180664</t>
  </si>
  <si>
    <t>GRN180663</t>
  </si>
  <si>
    <t>GRN186193</t>
  </si>
  <si>
    <t>GRN186191</t>
  </si>
  <si>
    <t>GRN186190</t>
  </si>
  <si>
    <t>GRN180661</t>
  </si>
  <si>
    <t>GRN180657</t>
  </si>
  <si>
    <t>GRN180576</t>
  </si>
  <si>
    <t>GRN180574</t>
  </si>
  <si>
    <t>GRN180572</t>
  </si>
  <si>
    <t>GRN180571</t>
  </si>
  <si>
    <t>GRN180450</t>
  </si>
  <si>
    <t>GRN180414</t>
  </si>
  <si>
    <t>GRN180413</t>
  </si>
  <si>
    <t>GRN180411</t>
  </si>
  <si>
    <t>GRN180236</t>
  </si>
  <si>
    <t>GRN180235</t>
  </si>
  <si>
    <t>GRN180234</t>
  </si>
  <si>
    <t>PO141290</t>
  </si>
  <si>
    <t>CONCENTRATOR TRIGGER CABLE (CLASSIC) 1.5M LONG</t>
  </si>
  <si>
    <t>GRN180233</t>
  </si>
  <si>
    <t>PO140521</t>
  </si>
  <si>
    <t>GRN180211</t>
  </si>
  <si>
    <t>PO139952</t>
  </si>
  <si>
    <t>GRN180210</t>
  </si>
  <si>
    <t>PO139957</t>
  </si>
  <si>
    <t>ETM 2.5MeV LINAC TRIGGER CABLE 9M</t>
  </si>
  <si>
    <t>GRN180209</t>
  </si>
  <si>
    <t>GRN180208</t>
  </si>
  <si>
    <t>DAB POWER CABLE CONC3-PSU2</t>
  </si>
  <si>
    <t>GRN180009</t>
  </si>
  <si>
    <t>REWORKED STANDARD DAB CABLE ASSEMBLIES (H'ZNTL)</t>
  </si>
  <si>
    <t>GRN180008</t>
  </si>
  <si>
    <t>GRN180007</t>
  </si>
  <si>
    <t>GRN180000</t>
  </si>
  <si>
    <t>GRN179999</t>
  </si>
  <si>
    <t>GRN179998</t>
  </si>
  <si>
    <t>GRN179997</t>
  </si>
  <si>
    <t>GRN179996</t>
  </si>
  <si>
    <t>GRN179995</t>
  </si>
  <si>
    <t>GRN179994</t>
  </si>
  <si>
    <t>GRN179993</t>
  </si>
  <si>
    <t>ASSEMBLY TX VERTICAL DETECTOR LOWER</t>
  </si>
  <si>
    <t>332-1648-1</t>
  </si>
  <si>
    <t>GRN186136</t>
  </si>
  <si>
    <t>PO143498</t>
  </si>
  <si>
    <t>GRN179992</t>
  </si>
  <si>
    <t>GRN179991</t>
  </si>
  <si>
    <t>GRN179888</t>
  </si>
  <si>
    <t>GRN179887</t>
  </si>
  <si>
    <t>GRN179886</t>
  </si>
  <si>
    <t>GRN179700</t>
  </si>
  <si>
    <t>GRN179699</t>
  </si>
  <si>
    <t>GRN179671</t>
  </si>
  <si>
    <t>GRN179289</t>
  </si>
  <si>
    <t>GRN179201</t>
  </si>
  <si>
    <t>GRN179199</t>
  </si>
  <si>
    <t>GRN179099</t>
  </si>
  <si>
    <t>GRN186086</t>
  </si>
  <si>
    <t>ULTRASONIC DISTANCE SENSOR UM30 RANGE 30-350mm</t>
  </si>
  <si>
    <t>GRN186084</t>
  </si>
  <si>
    <t>PO138697</t>
  </si>
  <si>
    <t>GRN179090</t>
  </si>
  <si>
    <t>GRN179067</t>
  </si>
  <si>
    <t>PO139966</t>
  </si>
  <si>
    <t>GRN179065</t>
  </si>
  <si>
    <t>VAREX SSM SAFETY CABLE ASSEMBLY (12M)</t>
  </si>
  <si>
    <t>GRN179063</t>
  </si>
  <si>
    <t>GRN179061</t>
  </si>
  <si>
    <t>GRN178342</t>
  </si>
  <si>
    <t>Stoke-on-Trent ST6 2PZ</t>
  </si>
  <si>
    <t>SIKAFLEX 221 ADHESIVE SEALENT 300ML WHITE</t>
  </si>
  <si>
    <t>GRN199330</t>
  </si>
  <si>
    <t>PO149993</t>
  </si>
  <si>
    <t>BS SUPPLIES STOKE ON TRENT LTD</t>
  </si>
  <si>
    <t>S022842</t>
  </si>
  <si>
    <t>GRN196719</t>
  </si>
  <si>
    <t>PO148287</t>
  </si>
  <si>
    <t>GRN194189</t>
  </si>
  <si>
    <t>KIT TOUCH UP PAINT P60</t>
  </si>
  <si>
    <t>340-0601-1</t>
  </si>
  <si>
    <t>GRN185442</t>
  </si>
  <si>
    <t>PO143994</t>
  </si>
  <si>
    <t>Newcastle-Under-Lyme ST5 7UH</t>
  </si>
  <si>
    <t>MARKER CARDS A B P N PE PEN L1 L2 L3 GROUND</t>
  </si>
  <si>
    <t>11700-5648</t>
  </si>
  <si>
    <t>GRN204905</t>
  </si>
  <si>
    <t>PO150244</t>
  </si>
  <si>
    <t>BPX ELECTRO-MECHANICAL</t>
  </si>
  <si>
    <t>S022768</t>
  </si>
  <si>
    <t>GRN204903</t>
  </si>
  <si>
    <t>PO151720</t>
  </si>
  <si>
    <t>BLACK SELECTOR SWITCH 2-POSITION STAY PUT 1NO 6OOV</t>
  </si>
  <si>
    <t>GRN204885</t>
  </si>
  <si>
    <t>PO152070</t>
  </si>
  <si>
    <t>TERMINAL BLOCK 4POS THRU GRAY</t>
  </si>
  <si>
    <t>11537-0368</t>
  </si>
  <si>
    <t>GRN204794</t>
  </si>
  <si>
    <t>PO150696</t>
  </si>
  <si>
    <t>DIN RAIL SLOTTED TS 35 X 7.5 X 2M STEEL ZN</t>
  </si>
  <si>
    <t>GRN204742</t>
  </si>
  <si>
    <t>PO150176</t>
  </si>
  <si>
    <t>INTERFACE PLUG IN RELAY ZELIO RSL 1/CO 24VDC 6A</t>
  </si>
  <si>
    <t>GRN204727</t>
  </si>
  <si>
    <t>PO151727</t>
  </si>
  <si>
    <t>COMPACT SPLICING CONNECTOR 2-WAY</t>
  </si>
  <si>
    <t>GRN204588</t>
  </si>
  <si>
    <t>PO151819</t>
  </si>
  <si>
    <t>CABLE ORGANIZER RACKMOUNT 1U</t>
  </si>
  <si>
    <t>11700-8283</t>
  </si>
  <si>
    <t>GRN204493</t>
  </si>
  <si>
    <t>GRN204294</t>
  </si>
  <si>
    <t>GRN186037</t>
  </si>
  <si>
    <t>PO136027</t>
  </si>
  <si>
    <t>COMPACT SPLICING CONNECTOR 5-WAY WAGO 221-415</t>
  </si>
  <si>
    <t>GRN204292</t>
  </si>
  <si>
    <t>SNAP ACTION LIMIT SWITCH PLUNGER NO/NC</t>
  </si>
  <si>
    <t>GRN204291</t>
  </si>
  <si>
    <t>PO151355</t>
  </si>
  <si>
    <t>GRN204286</t>
  </si>
  <si>
    <t>PO151415</t>
  </si>
  <si>
    <t>LED SCENELITE SI8 LIGHT 10-32V - WHITE LABCRAFT S1</t>
  </si>
  <si>
    <t>GRN204285</t>
  </si>
  <si>
    <t>2 CONDUCTOR THROUGH TERMINAL BLOCK 2.5MM2 - GREEN/</t>
  </si>
  <si>
    <t>GRN204281</t>
  </si>
  <si>
    <t>E-STOP SHROUD FLUSH MOUNTED</t>
  </si>
  <si>
    <t>GRN203971</t>
  </si>
  <si>
    <t>NARROW SLOT TRUNKING GREY 25 X 75 X 2M LONG</t>
  </si>
  <si>
    <t>GRN203962</t>
  </si>
  <si>
    <t>PO150831</t>
  </si>
  <si>
    <t>LED FLASHING BEACON - AMBER</t>
  </si>
  <si>
    <t>GRN203708</t>
  </si>
  <si>
    <t>PO151184</t>
  </si>
  <si>
    <t>END PLATE FOR 1.5MM2 - 2.5MM2 TERMINAL 0.8MM THICK</t>
  </si>
  <si>
    <t>GRN203441</t>
  </si>
  <si>
    <t>PO151521</t>
  </si>
  <si>
    <t>GRN203339</t>
  </si>
  <si>
    <t>PO151185</t>
  </si>
  <si>
    <t>2 CONDUCTOR THROUGH TERMINAL BLOCK 2.5MM2 - GREY</t>
  </si>
  <si>
    <t>GRN203336</t>
  </si>
  <si>
    <t>PUSH-IN TYPE JUMPER BAR INSULATED 4-WAY 25A - LIGH</t>
  </si>
  <si>
    <t>GRN203334</t>
  </si>
  <si>
    <t>PO150056</t>
  </si>
  <si>
    <t>GRN186018</t>
  </si>
  <si>
    <t>PO144567</t>
  </si>
  <si>
    <t>2A FUSE FOR ASK1 WEIDMULLER 0430900000</t>
  </si>
  <si>
    <t>GRN203329</t>
  </si>
  <si>
    <t>FERRULE 18AWG X 8MM L NON-INSULATED</t>
  </si>
  <si>
    <t>11700-4533</t>
  </si>
  <si>
    <t>GRN203314</t>
  </si>
  <si>
    <t>PO149836</t>
  </si>
  <si>
    <t>INDUCTIVE PROXIMITY SENSORS, 40MM, M12 4 PIN SCHNE</t>
  </si>
  <si>
    <t>GRN203030</t>
  </si>
  <si>
    <t>PO150448</t>
  </si>
  <si>
    <t>ASTRO HIGH INTENSITY LED STRIP LIGHT 12 LED - 24V</t>
  </si>
  <si>
    <t>GRN202824</t>
  </si>
  <si>
    <t>PO142063</t>
  </si>
  <si>
    <t>GRN202272</t>
  </si>
  <si>
    <t>BNC CABLE ASSEMBLY STRAIGHT PLUG RG58 50OHM - 0.5M</t>
  </si>
  <si>
    <t>GRN202271</t>
  </si>
  <si>
    <t>GRN202269</t>
  </si>
  <si>
    <t>PO149757</t>
  </si>
  <si>
    <t>CONN 5 COND TERM BLOCK W/LEVERS</t>
  </si>
  <si>
    <t>11554-1011</t>
  </si>
  <si>
    <t>GRN202268</t>
  </si>
  <si>
    <t>PUSH-IN TYPE JUMPER BAR INSULATED 5-WAY - LIGHT GR</t>
  </si>
  <si>
    <t>GRN202072</t>
  </si>
  <si>
    <t>GRN201758</t>
  </si>
  <si>
    <t>GRN201757</t>
  </si>
  <si>
    <t>GRN201687</t>
  </si>
  <si>
    <t>TESYS VARIO - EMERGENCY STOP SWITCH DISCONNECTOR</t>
  </si>
  <si>
    <t>GRN201516</t>
  </si>
  <si>
    <t>PO150787</t>
  </si>
  <si>
    <t>MOUNTING ANGLES FOR 482.6MM (19") U MARKING PANELS</t>
  </si>
  <si>
    <t>GRN201418</t>
  </si>
  <si>
    <t>PO149526</t>
  </si>
  <si>
    <t>NARROW SLOT TRUNKING GREY 50 X 75 X 2M LONG</t>
  </si>
  <si>
    <t>GRN201416</t>
  </si>
  <si>
    <t>GRN201312</t>
  </si>
  <si>
    <t>PO145921</t>
  </si>
  <si>
    <t>DIGITAL AUDIO CABLE 3-PAIR 24 AWG(7X32)</t>
  </si>
  <si>
    <t>GRN201298</t>
  </si>
  <si>
    <t>PO150568</t>
  </si>
  <si>
    <t>SWITCH DISCONNECTOR 125A 3 + N POLE</t>
  </si>
  <si>
    <t>11701-3672</t>
  </si>
  <si>
    <t>GRN201219</t>
  </si>
  <si>
    <t>GRN201218</t>
  </si>
  <si>
    <t>GRN201217</t>
  </si>
  <si>
    <t>PO150120</t>
  </si>
  <si>
    <t>GRN201105</t>
  </si>
  <si>
    <t>GRN200941</t>
  </si>
  <si>
    <t>PO150267</t>
  </si>
  <si>
    <t>TERMINAL RAIL OUTLET RJ45-RJ45 COUPLER IP20 CAT6</t>
  </si>
  <si>
    <t>GRN200906</t>
  </si>
  <si>
    <t>GRN200887</t>
  </si>
  <si>
    <t>MOUNTING CARRIER FOR 5-CONDUCTOR TERMINAL BLOCK WA</t>
  </si>
  <si>
    <t>GRN200745</t>
  </si>
  <si>
    <t>TEMPERATURE CONTROLLER/PROCESS TWO RELAY OUTPUTS W</t>
  </si>
  <si>
    <t>GRN200744</t>
  </si>
  <si>
    <t>PO149455</t>
  </si>
  <si>
    <t>TERMINAL BLOCK END STOP</t>
  </si>
  <si>
    <t>11537-0213</t>
  </si>
  <si>
    <t>GRN200743</t>
  </si>
  <si>
    <t>GRN200655</t>
  </si>
  <si>
    <t>GRN185973</t>
  </si>
  <si>
    <t>GRN200653</t>
  </si>
  <si>
    <t>GRN185971</t>
  </si>
  <si>
    <t>GRN185970</t>
  </si>
  <si>
    <t>PO131894</t>
  </si>
  <si>
    <t>LED FLASHING BEACON 20-30V AC/DC</t>
  </si>
  <si>
    <t>GRN200461</t>
  </si>
  <si>
    <t>GRN185968</t>
  </si>
  <si>
    <t>PO142510</t>
  </si>
  <si>
    <t>GRN185967</t>
  </si>
  <si>
    <t>GRN200328</t>
  </si>
  <si>
    <t>GRN200181</t>
  </si>
  <si>
    <t>MALE 8 WAY M12 TO SENSOR ACTUATOR CABLE 1.5M</t>
  </si>
  <si>
    <t>11701-3594</t>
  </si>
  <si>
    <t>GRN200105</t>
  </si>
  <si>
    <t>PO149518</t>
  </si>
  <si>
    <t>COMPACT SPLICING CONNECTOR 2-WAY WAGO 221-412</t>
  </si>
  <si>
    <t>GRN200104</t>
  </si>
  <si>
    <t>PO149095</t>
  </si>
  <si>
    <t>GRN199947</t>
  </si>
  <si>
    <t>GRN199855</t>
  </si>
  <si>
    <t>PO149963</t>
  </si>
  <si>
    <t>GRN199821</t>
  </si>
  <si>
    <t>GRN199819</t>
  </si>
  <si>
    <t>GRN199376</t>
  </si>
  <si>
    <t>PO148801</t>
  </si>
  <si>
    <t>GRN199374</t>
  </si>
  <si>
    <t>PO149040</t>
  </si>
  <si>
    <t>KIT ZBV 4TH GEN LAPTOP UPGRADE</t>
  </si>
  <si>
    <t>332-1853-1</t>
  </si>
  <si>
    <t>GRN185952</t>
  </si>
  <si>
    <t>PO144387</t>
  </si>
  <si>
    <t>GRN179968</t>
  </si>
  <si>
    <t>PO139365</t>
  </si>
  <si>
    <t>NON-FUSED TERMINAL BLOCK CABLE MOUNT 10 WAY 630V P</t>
  </si>
  <si>
    <t>GRN199373</t>
  </si>
  <si>
    <t>PO149005</t>
  </si>
  <si>
    <t>GRN199370</t>
  </si>
  <si>
    <t>GRN199369</t>
  </si>
  <si>
    <t>PO149444</t>
  </si>
  <si>
    <t>GRN199365</t>
  </si>
  <si>
    <t>GRN199362</t>
  </si>
  <si>
    <t>GRN199307</t>
  </si>
  <si>
    <t>GRN199306</t>
  </si>
  <si>
    <t>GRN199296</t>
  </si>
  <si>
    <t>GRN199120</t>
  </si>
  <si>
    <t>GRN198832</t>
  </si>
  <si>
    <t>PLUG SOCKET OUTLET 3P+N+E 2X AUX PINS/IP67 63A</t>
  </si>
  <si>
    <t>GRN198385</t>
  </si>
  <si>
    <t>PO149269</t>
  </si>
  <si>
    <t>GRN198381</t>
  </si>
  <si>
    <t>GRN198379</t>
  </si>
  <si>
    <t>PO149015</t>
  </si>
  <si>
    <t>GRN198378</t>
  </si>
  <si>
    <t>GRN198377</t>
  </si>
  <si>
    <t>GRN198119</t>
  </si>
  <si>
    <t>PO148474</t>
  </si>
  <si>
    <t>GRN198118</t>
  </si>
  <si>
    <t>GRN198117</t>
  </si>
  <si>
    <t>GRN197896</t>
  </si>
  <si>
    <t>BASIC CRIMPING TOOL</t>
  </si>
  <si>
    <t>11701-2809</t>
  </si>
  <si>
    <t>GRN197718</t>
  </si>
  <si>
    <t>PO149256</t>
  </si>
  <si>
    <t>GRN197554</t>
  </si>
  <si>
    <t>GRN197425</t>
  </si>
  <si>
    <t>MULTI 9 - RCCB 2P-40A - CLASS A SI - 240V - 26MA S</t>
  </si>
  <si>
    <t>GRN197424</t>
  </si>
  <si>
    <t>FERRULE 20AWG X 8MM L NON-INSULATED</t>
  </si>
  <si>
    <t>11700-6311</t>
  </si>
  <si>
    <t>GRN197091</t>
  </si>
  <si>
    <t>PO146722</t>
  </si>
  <si>
    <t>GRN185915</t>
  </si>
  <si>
    <t>GRN196997</t>
  </si>
  <si>
    <t>PO148684</t>
  </si>
  <si>
    <t>GRN196940</t>
  </si>
  <si>
    <t>GRN185911</t>
  </si>
  <si>
    <t>PO143362</t>
  </si>
  <si>
    <t>CABLE SOCKET GDM 3009 BLACK 3P+E PG9</t>
  </si>
  <si>
    <t>GRN196777</t>
  </si>
  <si>
    <t>PO149190</t>
  </si>
  <si>
    <t>SWITCH 8 PORT DETECTOR ETHERNET CONFIGURED</t>
  </si>
  <si>
    <t>340-1477-1</t>
  </si>
  <si>
    <t>GRN196775</t>
  </si>
  <si>
    <t>PO147420</t>
  </si>
  <si>
    <t>OUTLET FILTER PANEL</t>
  </si>
  <si>
    <t>GRN196774</t>
  </si>
  <si>
    <t>GRN185903</t>
  </si>
  <si>
    <t>GRN185901</t>
  </si>
  <si>
    <t>GRN185900</t>
  </si>
  <si>
    <t>GRN185895</t>
  </si>
  <si>
    <t>GRN185894</t>
  </si>
  <si>
    <t>GRN185892</t>
  </si>
  <si>
    <t>GRN196662</t>
  </si>
  <si>
    <t>GRN185888</t>
  </si>
  <si>
    <t>GRN196558</t>
  </si>
  <si>
    <t>AUXILIARY CONTACT -1 OC- 380-415 V - 3A - FOR C60</t>
  </si>
  <si>
    <t>GRN196552</t>
  </si>
  <si>
    <t>PO148697</t>
  </si>
  <si>
    <t>GRN196543</t>
  </si>
  <si>
    <t>A4C TERMINAL PUSH IN 1.5MM2 500V 17.5A DARK BEIGE</t>
  </si>
  <si>
    <t>GRN196500</t>
  </si>
  <si>
    <t>MULTI 9 C60N MCB - 2P - 6A C-CURVE 415V - 10KA</t>
  </si>
  <si>
    <t>GRN196499</t>
  </si>
  <si>
    <t>PO147533</t>
  </si>
  <si>
    <t>PUSH-IN TYPE JUMPER BAR INSULATED 4-WAY 25A -</t>
  </si>
  <si>
    <t>GRN196498</t>
  </si>
  <si>
    <t>PO142314</t>
  </si>
  <si>
    <t>GRN196497</t>
  </si>
  <si>
    <t>MARKER CARDS 1-10 HORIZONTAL</t>
  </si>
  <si>
    <t>11536-0585</t>
  </si>
  <si>
    <t>GRN196488</t>
  </si>
  <si>
    <t>PO145355</t>
  </si>
  <si>
    <t>MINIATURE PLUG IN RELAY ZELIO RXM 4 C/O 24VDC 6A S</t>
  </si>
  <si>
    <t>GRN196453</t>
  </si>
  <si>
    <t>CROSS-CONNECTOR ZQV 1.5N/2</t>
  </si>
  <si>
    <t>GRN196451</t>
  </si>
  <si>
    <t>FUSE QUICK ACTING FF FA MIN 3.15A  5 X 20MM</t>
  </si>
  <si>
    <t>GRN196407</t>
  </si>
  <si>
    <t>PO143383</t>
  </si>
  <si>
    <t>INDUSTRIAL ETHERNET SWITCH USB CONFIGURED 8 PORT</t>
  </si>
  <si>
    <t>11700-5587</t>
  </si>
  <si>
    <t>GRN196249</t>
  </si>
  <si>
    <t>PO149100</t>
  </si>
  <si>
    <t>GRN185854</t>
  </si>
  <si>
    <t>GRN185852</t>
  </si>
  <si>
    <t>GRN196248</t>
  </si>
  <si>
    <t>PO Ack Line 1: R0014802</t>
  </si>
  <si>
    <t>GRN196220</t>
  </si>
  <si>
    <t>PO148890</t>
  </si>
  <si>
    <t>GRN185848</t>
  </si>
  <si>
    <t>PO145210</t>
  </si>
  <si>
    <t>GRN196154</t>
  </si>
  <si>
    <t>GRN196137</t>
  </si>
  <si>
    <t>GRN195926</t>
  </si>
  <si>
    <t>GRN195758</t>
  </si>
  <si>
    <t>GRN195663</t>
  </si>
  <si>
    <t>GRN195619</t>
  </si>
  <si>
    <t>GRN195506</t>
  </si>
  <si>
    <t>GRN185837</t>
  </si>
  <si>
    <t>FERRULE 14AWG X 10MM L NON-INSULATED</t>
  </si>
  <si>
    <t>11700-4535</t>
  </si>
  <si>
    <t>GRN195370</t>
  </si>
  <si>
    <t>PO142313</t>
  </si>
  <si>
    <t>COMPACT SPLICING CONNECTOR 3-WAY WAGO 221-413</t>
  </si>
  <si>
    <t>GRN195369</t>
  </si>
  <si>
    <t>GRN195354</t>
  </si>
  <si>
    <t>GRN195349</t>
  </si>
  <si>
    <t>PO145546</t>
  </si>
  <si>
    <t>GRN195348</t>
  </si>
  <si>
    <t>BLACK SELECTOR SWITCH 2-POSITION STAY PUT 1NO SCHN</t>
  </si>
  <si>
    <t>GRN195163</t>
  </si>
  <si>
    <t>PO147855</t>
  </si>
  <si>
    <t>GRN195105</t>
  </si>
  <si>
    <t>GRN195103</t>
  </si>
  <si>
    <t>GRN195100</t>
  </si>
  <si>
    <t>PO145169</t>
  </si>
  <si>
    <t>GRN194956</t>
  </si>
  <si>
    <t>PO145644</t>
  </si>
  <si>
    <t>GRN194954</t>
  </si>
  <si>
    <t>GRN191941</t>
  </si>
  <si>
    <t>CAP CH 18KV POS, 8KJ/S, 0.25% P-P, NO AC CONT,</t>
  </si>
  <si>
    <t>GRN185821</t>
  </si>
  <si>
    <t>PO136343</t>
  </si>
  <si>
    <t>DIESEL OIL MOBIL DELVAC 1 5W-40 (4 Litre)</t>
  </si>
  <si>
    <t>GRN185820</t>
  </si>
  <si>
    <t>PO143839</t>
  </si>
  <si>
    <t>GRN187978</t>
  </si>
  <si>
    <t>GRN194952</t>
  </si>
  <si>
    <t>GRN194951</t>
  </si>
  <si>
    <t>PO145043</t>
  </si>
  <si>
    <t>GRN194761</t>
  </si>
  <si>
    <t>GRN185815</t>
  </si>
  <si>
    <t>GRN185814</t>
  </si>
  <si>
    <t>PO131877</t>
  </si>
  <si>
    <t>GRN194396</t>
  </si>
  <si>
    <t>GRN185812</t>
  </si>
  <si>
    <t>GRN194394</t>
  </si>
  <si>
    <t>KEY LOCK FOR NEW ISOBAR DOOR CATCH</t>
  </si>
  <si>
    <t>GRN194220</t>
  </si>
  <si>
    <t>INTERFACE PLUG-IN RELAY 24VDC - 16 A</t>
  </si>
  <si>
    <t>GRN194217</t>
  </si>
  <si>
    <t>PO148137</t>
  </si>
  <si>
    <t>TRENCH COVER - STEEL PLATE 2500MM X 625MM X 13MM</t>
  </si>
  <si>
    <t>11701-3384</t>
  </si>
  <si>
    <t>GRN194213</t>
  </si>
  <si>
    <t>PO148026</t>
  </si>
  <si>
    <t>GRN194178</t>
  </si>
  <si>
    <t>GRN194177</t>
  </si>
  <si>
    <t>MOUNTING CARRIER FOR 2-CONDUCTOR TERMINAL BLOCK</t>
  </si>
  <si>
    <t>11701-3326</t>
  </si>
  <si>
    <t>GRN194176</t>
  </si>
  <si>
    <t>PO147618</t>
  </si>
  <si>
    <t>GRN185804</t>
  </si>
  <si>
    <t>GRN185803</t>
  </si>
  <si>
    <t>PO144732</t>
  </si>
  <si>
    <t>INTERFACE PLUG-IN RELAY ZELIO RSB 2 C/O 24 VDC-8A</t>
  </si>
  <si>
    <t>GRN194174</t>
  </si>
  <si>
    <t>GRN194140</t>
  </si>
  <si>
    <t>S8VK-W THREE PHASE/TWO PHASE INPUT PSU, 480W 24VDC</t>
  </si>
  <si>
    <t>11701-1880</t>
  </si>
  <si>
    <t>GRN194056</t>
  </si>
  <si>
    <t>GRN194055</t>
  </si>
  <si>
    <t>PO145631</t>
  </si>
  <si>
    <t>GRN185798</t>
  </si>
  <si>
    <t>GRN193732</t>
  </si>
  <si>
    <t>GRN185796</t>
  </si>
  <si>
    <t>GRN185795</t>
  </si>
  <si>
    <t>LED FLASHING BEACON - RED</t>
  </si>
  <si>
    <t>GRN193634</t>
  </si>
  <si>
    <t>GRN185793</t>
  </si>
  <si>
    <t>CONTROL RELAY - 3 NO + 2 NC 24 V DC COIL</t>
  </si>
  <si>
    <t>GRN193552</t>
  </si>
  <si>
    <t>GRN185791</t>
  </si>
  <si>
    <t>BASE FUSE ASSEMBLY</t>
  </si>
  <si>
    <t>GRN185790</t>
  </si>
  <si>
    <t>PO142951</t>
  </si>
  <si>
    <t>15A SCREW MOUNT ATO BLADE FUSE BLOCK 32VDC LITTLEF</t>
  </si>
  <si>
    <t>GRN193360</t>
  </si>
  <si>
    <t>GRN193359</t>
  </si>
  <si>
    <t>GRN193358</t>
  </si>
  <si>
    <t>GRN193342</t>
  </si>
  <si>
    <t>GRN193322</t>
  </si>
  <si>
    <t>PO147364</t>
  </si>
  <si>
    <t>GRN193312</t>
  </si>
  <si>
    <t>PO144452</t>
  </si>
  <si>
    <t>GRN193290</t>
  </si>
  <si>
    <t>GRN193282</t>
  </si>
  <si>
    <t>GRN193190</t>
  </si>
  <si>
    <t>PO145207</t>
  </si>
  <si>
    <t>SILICON PD - CDWO4 - 5x5x20 THK - 8x2 ELEMOSI OPT</t>
  </si>
  <si>
    <t>GRN185780</t>
  </si>
  <si>
    <t>GRN193085</t>
  </si>
  <si>
    <t>GRN185778</t>
  </si>
  <si>
    <t>GRN193081</t>
  </si>
  <si>
    <t>PO144258</t>
  </si>
  <si>
    <t>GRN185775</t>
  </si>
  <si>
    <t>PO143350</t>
  </si>
  <si>
    <t>GRN185774</t>
  </si>
  <si>
    <t>GRN185773</t>
  </si>
  <si>
    <t>GRN185772</t>
  </si>
  <si>
    <t>GRN185771</t>
  </si>
  <si>
    <t>GRN193041</t>
  </si>
  <si>
    <t>GRN193010</t>
  </si>
  <si>
    <t>PO143985</t>
  </si>
  <si>
    <t>GRN185768</t>
  </si>
  <si>
    <t>GRN185767</t>
  </si>
  <si>
    <t>GRN185766</t>
  </si>
  <si>
    <t>GRN185765</t>
  </si>
  <si>
    <t>PO141189</t>
  </si>
  <si>
    <t>GRN185764</t>
  </si>
  <si>
    <t>GRN185762</t>
  </si>
  <si>
    <t>PO143878</t>
  </si>
  <si>
    <t>GRN192709</t>
  </si>
  <si>
    <t>END BRACKET FOR TS 35 EW 35</t>
  </si>
  <si>
    <t>GRN192708</t>
  </si>
  <si>
    <t>PO144032</t>
  </si>
  <si>
    <t>COVER PLC CHASSIS (SHORT)</t>
  </si>
  <si>
    <t>340-1110-1</t>
  </si>
  <si>
    <t>GRN185759</t>
  </si>
  <si>
    <t>MULTI 9 C60N MCB - 1P - 40A C-CURVE 240V - 10KA</t>
  </si>
  <si>
    <t>GRN192707</t>
  </si>
  <si>
    <t>PO146561</t>
  </si>
  <si>
    <t>GRN185756</t>
  </si>
  <si>
    <t>PO145211</t>
  </si>
  <si>
    <t>RCCD 4P 63A 300mA S - TYPE B-SI SCHNEIDER ELECTRIC</t>
  </si>
  <si>
    <t>GRN192541</t>
  </si>
  <si>
    <t>GRN185754</t>
  </si>
  <si>
    <t>FERRULE 6AWG UNINSULATED</t>
  </si>
  <si>
    <t>11554-1261</t>
  </si>
  <si>
    <t>GRN192535</t>
  </si>
  <si>
    <t>GRN185751</t>
  </si>
  <si>
    <t>GRN192276</t>
  </si>
  <si>
    <t>BLANKING PLATE</t>
  </si>
  <si>
    <t>GRN192153</t>
  </si>
  <si>
    <t>GRN191485</t>
  </si>
  <si>
    <t>GRN191445</t>
  </si>
  <si>
    <t>GRN185745</t>
  </si>
  <si>
    <t>GRN185742</t>
  </si>
  <si>
    <t>PO142499</t>
  </si>
  <si>
    <t>GRN191370</t>
  </si>
  <si>
    <t>PO138609</t>
  </si>
  <si>
    <t>GRN191266</t>
  </si>
  <si>
    <t>GRN191074</t>
  </si>
  <si>
    <t>PO143893</t>
  </si>
  <si>
    <t>GRN185737</t>
  </si>
  <si>
    <t>PO145281</t>
  </si>
  <si>
    <t>1A FUSE FOR ASK1</t>
  </si>
  <si>
    <t>GRN191072</t>
  </si>
  <si>
    <t>15A SCREW MOUNT ATO BLADE FUSE BLOCK 32VDC</t>
  </si>
  <si>
    <t>GRN190118</t>
  </si>
  <si>
    <t>GRN189977</t>
  </si>
  <si>
    <t>GRN189671</t>
  </si>
  <si>
    <t>GRN189509</t>
  </si>
  <si>
    <t>THERMAL MAGNETIC MOTOR CIRCUIT BREAKER 3P - 9-14A</t>
  </si>
  <si>
    <t>GRN189491</t>
  </si>
  <si>
    <t>GRN189467</t>
  </si>
  <si>
    <t>PO146683</t>
  </si>
  <si>
    <t>CABLE ENTRY SEAL FOR 19" PANEL 1U - DAWN GREY</t>
  </si>
  <si>
    <t>GRN185724</t>
  </si>
  <si>
    <t>M12 4 PIN D-CODE TO RJ45 1M</t>
  </si>
  <si>
    <t>11701-3015</t>
  </si>
  <si>
    <t>GRN189464</t>
  </si>
  <si>
    <t>PO146395</t>
  </si>
  <si>
    <t>GRN189329</t>
  </si>
  <si>
    <t>GRN185720</t>
  </si>
  <si>
    <t>GRN189302</t>
  </si>
  <si>
    <t>PO143799</t>
  </si>
  <si>
    <t>GRN189290</t>
  </si>
  <si>
    <t>GRN189288</t>
  </si>
  <si>
    <t>PO143380</t>
  </si>
  <si>
    <t>GRN189129</t>
  </si>
  <si>
    <t>GRN189123</t>
  </si>
  <si>
    <t>GRN188513</t>
  </si>
  <si>
    <t>GRN188242</t>
  </si>
  <si>
    <t>PO145854</t>
  </si>
  <si>
    <t>NON-FUSED TERMINAL BLOCK CABLE MOUNT 10 WAY 630V</t>
  </si>
  <si>
    <t>GRN188158</t>
  </si>
  <si>
    <t>MULTI 9 C60N MCB 4P 2A - C CURVE - 415 V 10KA</t>
  </si>
  <si>
    <t>GRN188118</t>
  </si>
  <si>
    <t>MCB 1POLE TYPE D 10KA 16A</t>
  </si>
  <si>
    <t>GRN187900</t>
  </si>
  <si>
    <t>GRN187259</t>
  </si>
  <si>
    <t>GRN185703</t>
  </si>
  <si>
    <t>GRN185700</t>
  </si>
  <si>
    <t>4 POLE 125A DISCONNECTOR</t>
  </si>
  <si>
    <t>GRN187719</t>
  </si>
  <si>
    <t>GRN187581</t>
  </si>
  <si>
    <t>PO145761</t>
  </si>
  <si>
    <t>GRN185695</t>
  </si>
  <si>
    <t>PO145219</t>
  </si>
  <si>
    <t>GRN187535</t>
  </si>
  <si>
    <t>PO140002</t>
  </si>
  <si>
    <t>GRN187533</t>
  </si>
  <si>
    <t>TERMINAL BOX PAINTED NO GLAND PLATE 150 X 150 X 80</t>
  </si>
  <si>
    <t>GRN187316</t>
  </si>
  <si>
    <t>PANEL COOLING FAN 230VAC 1 PHASE</t>
  </si>
  <si>
    <t>GRN187315</t>
  </si>
  <si>
    <t>PO145739</t>
  </si>
  <si>
    <t>GRN187314</t>
  </si>
  <si>
    <t>GRN187313</t>
  </si>
  <si>
    <t>GRN185680</t>
  </si>
  <si>
    <t>GRN187311</t>
  </si>
  <si>
    <t>PO145794</t>
  </si>
  <si>
    <t>GRN187310</t>
  </si>
  <si>
    <t>PO143688</t>
  </si>
  <si>
    <t>GRN185672</t>
  </si>
  <si>
    <t>PO141246</t>
  </si>
  <si>
    <t>GRN187309</t>
  </si>
  <si>
    <t>GRN186826</t>
  </si>
  <si>
    <t>PO145017</t>
  </si>
  <si>
    <t>GRN186825</t>
  </si>
  <si>
    <t>PO145154</t>
  </si>
  <si>
    <t>GRN186824</t>
  </si>
  <si>
    <t>GRN185664</t>
  </si>
  <si>
    <t>GRN186823</t>
  </si>
  <si>
    <t>PO145025</t>
  </si>
  <si>
    <t>GRN185658</t>
  </si>
  <si>
    <t>GRN185657</t>
  </si>
  <si>
    <t>GRN186805</t>
  </si>
  <si>
    <t>GRN185654</t>
  </si>
  <si>
    <t>GRN186802</t>
  </si>
  <si>
    <t>GRN186800</t>
  </si>
  <si>
    <t>PO143088</t>
  </si>
  <si>
    <t>GRN186648</t>
  </si>
  <si>
    <t>PO143378</t>
  </si>
  <si>
    <t>GRN186644</t>
  </si>
  <si>
    <t>GREEN FLUSH ILLUMITED PUSHBUTTON HEAD SCHNEIDER EL</t>
  </si>
  <si>
    <t>GRN186632</t>
  </si>
  <si>
    <t>GRN185642</t>
  </si>
  <si>
    <t>ENCLOSURE RACK CABINET 12U 600MMX900MM W/ SHOCK PA</t>
  </si>
  <si>
    <t>11700-8173</t>
  </si>
  <si>
    <t>GRN186613</t>
  </si>
  <si>
    <t>PO141511</t>
  </si>
  <si>
    <t>BLUE FLUSH ILLUMITED PUSHBUTTON HEAD SCHNEIDER ELE</t>
  </si>
  <si>
    <t>GRN186441</t>
  </si>
  <si>
    <t>GRN186427</t>
  </si>
  <si>
    <t>GRN186425</t>
  </si>
  <si>
    <t>GRN186311</t>
  </si>
  <si>
    <t>GRN186304</t>
  </si>
  <si>
    <t>GRN186185</t>
  </si>
  <si>
    <t>GRN186183</t>
  </si>
  <si>
    <t>GRN179966</t>
  </si>
  <si>
    <t>PO139367</t>
  </si>
  <si>
    <t>GRN185857</t>
  </si>
  <si>
    <t>PO143376</t>
  </si>
  <si>
    <t>GRN185850</t>
  </si>
  <si>
    <t>PO142325</t>
  </si>
  <si>
    <t>GRN185736</t>
  </si>
  <si>
    <t>INDUCTIVE PROXIMITY SENSORS, 40MM, M12 4 PIN
SCHNE</t>
  </si>
  <si>
    <t>GRN185734</t>
  </si>
  <si>
    <t>SOLDER SPLICES 22-18 RED</t>
  </si>
  <si>
    <t>11536-0545</t>
  </si>
  <si>
    <t>GRN185647</t>
  </si>
  <si>
    <t>GRN185641</t>
  </si>
  <si>
    <t>GRN185639</t>
  </si>
  <si>
    <t>GRN185503</t>
  </si>
  <si>
    <t>PO139999</t>
  </si>
  <si>
    <t>GRN185483</t>
  </si>
  <si>
    <t>GRN185466</t>
  </si>
  <si>
    <t>PO140947</t>
  </si>
  <si>
    <t>GRN186635</t>
  </si>
  <si>
    <t>GRN185439</t>
  </si>
  <si>
    <t>GRN185245</t>
  </si>
  <si>
    <t>INVERTER MODULE, 24V, DIN RAIL</t>
  </si>
  <si>
    <t>11701-0122</t>
  </si>
  <si>
    <t>GRN185243</t>
  </si>
  <si>
    <t>PO144861</t>
  </si>
  <si>
    <t>GRN185609</t>
  </si>
  <si>
    <t>PO138587</t>
  </si>
  <si>
    <t>GRN185607</t>
  </si>
  <si>
    <t>GRN185241</t>
  </si>
  <si>
    <t>GRN185605</t>
  </si>
  <si>
    <t>GRN185239</t>
  </si>
  <si>
    <t>TPM SOFTWARE KCLOE</t>
  </si>
  <si>
    <t>GRN185601</t>
  </si>
  <si>
    <t>PO141630</t>
  </si>
  <si>
    <t>GRN179788</t>
  </si>
  <si>
    <t>PO139366</t>
  </si>
  <si>
    <t>GRN185596</t>
  </si>
  <si>
    <t>PO142407</t>
  </si>
  <si>
    <t>GRN185235</t>
  </si>
  <si>
    <t>GRN185050</t>
  </si>
  <si>
    <t>FERRULE 12AWG GREY</t>
  </si>
  <si>
    <t>11515-0193</t>
  </si>
  <si>
    <t>GRN185026</t>
  </si>
  <si>
    <t>PO144448</t>
  </si>
  <si>
    <t>GRN185025</t>
  </si>
  <si>
    <t>PO144445</t>
  </si>
  <si>
    <t>GRN185024</t>
  </si>
  <si>
    <t>GRN184999</t>
  </si>
  <si>
    <t>GRN185588</t>
  </si>
  <si>
    <t>PO144240</t>
  </si>
  <si>
    <t>S026820</t>
  </si>
  <si>
    <t>GRN184998</t>
  </si>
  <si>
    <t>GRN184997</t>
  </si>
  <si>
    <t>GRN184996</t>
  </si>
  <si>
    <t>GRN184576</t>
  </si>
  <si>
    <t>PO143734</t>
  </si>
  <si>
    <t>GRN185576</t>
  </si>
  <si>
    <t>PUSH-IN TYPE JUMPER BAR INSULATED 2-WAY 25A LIGHT</t>
  </si>
  <si>
    <t>GRN184575</t>
  </si>
  <si>
    <t>PO140383</t>
  </si>
  <si>
    <t>GRN184574</t>
  </si>
  <si>
    <t>PO138607</t>
  </si>
  <si>
    <t>GRN184573</t>
  </si>
  <si>
    <t>GRN184572</t>
  </si>
  <si>
    <t>POWER SUPPLY DIN RAIL 24VDC 20A</t>
  </si>
  <si>
    <t>11503-0258</t>
  </si>
  <si>
    <t>GRN184316</t>
  </si>
  <si>
    <t>POLY HANDLE WITH GLAND</t>
  </si>
  <si>
    <t>11701-2578</t>
  </si>
  <si>
    <t>GRN184197</t>
  </si>
  <si>
    <t>PO143774</t>
  </si>
  <si>
    <t>WALL BOX METAL M32 STRAIGHT DS6</t>
  </si>
  <si>
    <t>11701-2575</t>
  </si>
  <si>
    <t>GRN184021</t>
  </si>
  <si>
    <t>GRN185551</t>
  </si>
  <si>
    <t>GRN185550</t>
  </si>
  <si>
    <t>FERRULE 16AWG BLACK</t>
  </si>
  <si>
    <t>11515-0195</t>
  </si>
  <si>
    <t>GRN183900</t>
  </si>
  <si>
    <t>GRN183898</t>
  </si>
  <si>
    <t>PO144415</t>
  </si>
  <si>
    <t>INLET CAP</t>
  </si>
  <si>
    <t>GRN183897</t>
  </si>
  <si>
    <t>PO143762</t>
  </si>
  <si>
    <t>GRN183895</t>
  </si>
  <si>
    <t>PO141603</t>
  </si>
  <si>
    <t>PLATE END FUSE BLOCK</t>
  </si>
  <si>
    <t>11537-0229</t>
  </si>
  <si>
    <t>GRN183715</t>
  </si>
  <si>
    <t>GRN185538</t>
  </si>
  <si>
    <t>GRN185536</t>
  </si>
  <si>
    <t>GRN183700</t>
  </si>
  <si>
    <t>GRN183694</t>
  </si>
  <si>
    <t>GRN183646</t>
  </si>
  <si>
    <t>GRN183638</t>
  </si>
  <si>
    <t>GRN185528</t>
  </si>
  <si>
    <t>PO143293</t>
  </si>
  <si>
    <t>GRN185527</t>
  </si>
  <si>
    <t>GRN185526</t>
  </si>
  <si>
    <t>TERMINAL BLOCK 4 COND THRU RED</t>
  </si>
  <si>
    <t>11537-0371</t>
  </si>
  <si>
    <t>GRN183637</t>
  </si>
  <si>
    <t>BRACKET MTG INFRARED SENSOR</t>
  </si>
  <si>
    <t>11529-0343</t>
  </si>
  <si>
    <t>GRN185523</t>
  </si>
  <si>
    <t>PO144533</t>
  </si>
  <si>
    <t>GRN185521</t>
  </si>
  <si>
    <t>GRN185520</t>
  </si>
  <si>
    <t>GRN183500</t>
  </si>
  <si>
    <t>PO143373</t>
  </si>
  <si>
    <t>GRN185518</t>
  </si>
  <si>
    <t>GRN183263</t>
  </si>
  <si>
    <t>GRN183470</t>
  </si>
  <si>
    <t>GRN185514</t>
  </si>
  <si>
    <t>PO142558</t>
  </si>
  <si>
    <t>GRN185513</t>
  </si>
  <si>
    <t>GRN185512</t>
  </si>
  <si>
    <t>GRN185506</t>
  </si>
  <si>
    <t>GRN183465</t>
  </si>
  <si>
    <t>GRN183120</t>
  </si>
  <si>
    <t>GRN183101</t>
  </si>
  <si>
    <t>GRN183099</t>
  </si>
  <si>
    <t>GRN183098</t>
  </si>
  <si>
    <t>GRN183096</t>
  </si>
  <si>
    <t>FILTER UNIT</t>
  </si>
  <si>
    <t>GRN183095</t>
  </si>
  <si>
    <t>PO144271</t>
  </si>
  <si>
    <t>GRN183094</t>
  </si>
  <si>
    <t>GRN185481</t>
  </si>
  <si>
    <t>PO139985</t>
  </si>
  <si>
    <t>GRN183092</t>
  </si>
  <si>
    <t>PUSH-IN TYPE JUMPER BAR INSULATED 4-WAY 32A -</t>
  </si>
  <si>
    <t>GRN182586</t>
  </si>
  <si>
    <t>PO142223</t>
  </si>
  <si>
    <t>ENCLOSURE EB WALL MOUNTING 150 X 150 X 80MM</t>
  </si>
  <si>
    <t>GRN182584</t>
  </si>
  <si>
    <t>PO143721</t>
  </si>
  <si>
    <t>GRN182345</t>
  </si>
  <si>
    <t>PO142224</t>
  </si>
  <si>
    <t>GRN182341</t>
  </si>
  <si>
    <t>PO142121</t>
  </si>
  <si>
    <t>CHASSIS PLATE FOR IP66 BOX 350 x 250 x 2mm</t>
  </si>
  <si>
    <t>GRN182337</t>
  </si>
  <si>
    <t>INDUCTIVE PROXIMITY SENSORS, 40MM, M12 4 PIN</t>
  </si>
  <si>
    <t>GRN182226</t>
  </si>
  <si>
    <t>GRN181846</t>
  </si>
  <si>
    <t>MOUNTING ANGLES FOR 482.6mm (19") U MARKING PANELS</t>
  </si>
  <si>
    <t>GRN181839</t>
  </si>
  <si>
    <t>GRN181695</t>
  </si>
  <si>
    <t>PO139692</t>
  </si>
  <si>
    <t>GRN181694</t>
  </si>
  <si>
    <t>PO140003</t>
  </si>
  <si>
    <t>E-STOP SHROUD FLUSH MOUNTED OMRON A22Z-EG2</t>
  </si>
  <si>
    <t>GRN181693</t>
  </si>
  <si>
    <t>GRN181619</t>
  </si>
  <si>
    <t>GRN181553</t>
  </si>
  <si>
    <t>WALL MOUNTING BRACKET WITH FIXINGS (PACK OF 4)</t>
  </si>
  <si>
    <t>GRN181551</t>
  </si>
  <si>
    <t>PO142941</t>
  </si>
  <si>
    <t>GRN178428</t>
  </si>
  <si>
    <t>PO139363</t>
  </si>
  <si>
    <t>GRN181520</t>
  </si>
  <si>
    <t>GRN181319</t>
  </si>
  <si>
    <t>GRN185448</t>
  </si>
  <si>
    <t>PO140075</t>
  </si>
  <si>
    <t>GRN185447</t>
  </si>
  <si>
    <t>PO140105</t>
  </si>
  <si>
    <t>GRN181277</t>
  </si>
  <si>
    <t>FERRULE 16AWG X 8MM L NON-INSULATED</t>
  </si>
  <si>
    <t>11700-4534</t>
  </si>
  <si>
    <t>GRN181108</t>
  </si>
  <si>
    <t>GRN185444</t>
  </si>
  <si>
    <t>GRN180963</t>
  </si>
  <si>
    <t>GRN180962</t>
  </si>
  <si>
    <t>GRN185440</t>
  </si>
  <si>
    <t>PO144722</t>
  </si>
  <si>
    <t>GRN180907</t>
  </si>
  <si>
    <t>PO142489</t>
  </si>
  <si>
    <t>GRN185438</t>
  </si>
  <si>
    <t>PO144721</t>
  </si>
  <si>
    <t>TURNTABLE ASSEMBLY</t>
  </si>
  <si>
    <t>GRN178365</t>
  </si>
  <si>
    <t>GRN185434</t>
  </si>
  <si>
    <t>2-CONDUCTOR FUSED DISCONNECT TERMINAL BLOCK - GREY</t>
  </si>
  <si>
    <t>GRN180905</t>
  </si>
  <si>
    <t>GRN185432</t>
  </si>
  <si>
    <t>GRN180904</t>
  </si>
  <si>
    <t>GRN180901</t>
  </si>
  <si>
    <t>GRN180812</t>
  </si>
  <si>
    <t>GRN180810</t>
  </si>
  <si>
    <t>GRN180809</t>
  </si>
  <si>
    <t>GRN180807</t>
  </si>
  <si>
    <t>32V IN-LINE BLADE MAXI FUSE HOLDER, 6AWG LEADS 60A</t>
  </si>
  <si>
    <t>11701-2378</t>
  </si>
  <si>
    <t>GRN180732</t>
  </si>
  <si>
    <t>PO142409</t>
  </si>
  <si>
    <t>GRN180728</t>
  </si>
  <si>
    <t>GRN180521</t>
  </si>
  <si>
    <t>GRN180520</t>
  </si>
  <si>
    <t>GRN180519</t>
  </si>
  <si>
    <t>GRN180480</t>
  </si>
  <si>
    <t>GRN180471</t>
  </si>
  <si>
    <t>GRN180467</t>
  </si>
  <si>
    <t>PO142047</t>
  </si>
  <si>
    <t>GRN180466</t>
  </si>
  <si>
    <t>GRN180040</t>
  </si>
  <si>
    <t>PO142757</t>
  </si>
  <si>
    <t>GRN180039</t>
  </si>
  <si>
    <t>PANEL COOLING FAN 230 V PHASE 1</t>
  </si>
  <si>
    <t>GRN180037</t>
  </si>
  <si>
    <t>PO142578</t>
  </si>
  <si>
    <t>GRN185397</t>
  </si>
  <si>
    <t>PO145012</t>
  </si>
  <si>
    <t>GRN179923</t>
  </si>
  <si>
    <t>GRN179902</t>
  </si>
  <si>
    <t>GRN179899</t>
  </si>
  <si>
    <t>GRN179895</t>
  </si>
  <si>
    <t>M12 x 45 HEX SOCKET CSK HD SCREW GRADE 8.8</t>
  </si>
  <si>
    <t>GRN185389</t>
  </si>
  <si>
    <t>PO143446</t>
  </si>
  <si>
    <t>GRN179894</t>
  </si>
  <si>
    <t>GRN179892</t>
  </si>
  <si>
    <t>GRN179891</t>
  </si>
  <si>
    <t>GRN179568</t>
  </si>
  <si>
    <t>PO142572</t>
  </si>
  <si>
    <t>GRN179411</t>
  </si>
  <si>
    <t>PO140598</t>
  </si>
  <si>
    <t>GRN185383</t>
  </si>
  <si>
    <t>GRN185382</t>
  </si>
  <si>
    <t>GRN179409</t>
  </si>
  <si>
    <t>MOUNTING CARRIER FOR 3 CONDUCTOR TERMINAL BLOCK. W</t>
  </si>
  <si>
    <t>GRN179402</t>
  </si>
  <si>
    <t>PO142158</t>
  </si>
  <si>
    <t>GRN179400</t>
  </si>
  <si>
    <t>PO139649</t>
  </si>
  <si>
    <t>3 CONDUCTOR THROUGH TERMINAL BLOCK 1.5mm2 - GREY</t>
  </si>
  <si>
    <t>GRN179399</t>
  </si>
  <si>
    <t>GRN185374</t>
  </si>
  <si>
    <t>TERMINAL BOX PAINTED NO GLAND PLATE 150 x 150 x 80</t>
  </si>
  <si>
    <t>GRN179396</t>
  </si>
  <si>
    <t>PO138527</t>
  </si>
  <si>
    <t>GRN185372</t>
  </si>
  <si>
    <t>GRN179392</t>
  </si>
  <si>
    <t>GRN179389</t>
  </si>
  <si>
    <t>MAXI BLADE FUSE 20A</t>
  </si>
  <si>
    <t>11701-2379</t>
  </si>
  <si>
    <t>GRN179388</t>
  </si>
  <si>
    <t>GRN179385</t>
  </si>
  <si>
    <t>GRN179247</t>
  </si>
  <si>
    <t>MARKER CARDS 11-20 HORIZONTAL</t>
  </si>
  <si>
    <t>11536-0768</t>
  </si>
  <si>
    <t>GRN178988</t>
  </si>
  <si>
    <t>GRN178987</t>
  </si>
  <si>
    <t>RJ45 PATCHCORD 4-PAIR HALOGEN-FREE TEAL - 1M LONG</t>
  </si>
  <si>
    <t>GRN185361</t>
  </si>
  <si>
    <t>PO144246</t>
  </si>
  <si>
    <t>GRN178985</t>
  </si>
  <si>
    <t>GRN185358</t>
  </si>
  <si>
    <t>GRN178983</t>
  </si>
  <si>
    <t>GRN178615</t>
  </si>
  <si>
    <t>GRN178614</t>
  </si>
  <si>
    <t>GRN178613</t>
  </si>
  <si>
    <t>GRN178463</t>
  </si>
  <si>
    <t>PO141854</t>
  </si>
  <si>
    <t>GRN178462</t>
  </si>
  <si>
    <t>GRN185340</t>
  </si>
  <si>
    <t>GRN178410</t>
  </si>
  <si>
    <t>COMPACT ENCLOSURE AE PAINTED  300 x 300 x 210</t>
  </si>
  <si>
    <t>GRN178368</t>
  </si>
  <si>
    <t>GRN185332</t>
  </si>
  <si>
    <t>2-CONDUCTOR THROUGH TERMINAL BLOCK 1.5MM2 - GREY</t>
  </si>
  <si>
    <t>GRN178366</t>
  </si>
  <si>
    <t>PO140852</t>
  </si>
  <si>
    <t>GRN178280</t>
  </si>
  <si>
    <t>PO140831</t>
  </si>
  <si>
    <t>GRN178279</t>
  </si>
  <si>
    <t>PO141737</t>
  </si>
  <si>
    <t>GRN178278</t>
  </si>
  <si>
    <t>GRN178277</t>
  </si>
  <si>
    <t>Liverpool L3 7EB</t>
  </si>
  <si>
    <t>GRN204994</t>
  </si>
  <si>
    <t>PO145159</t>
  </si>
  <si>
    <t>BOSUS ENGINEERING LTD</t>
  </si>
  <si>
    <t>S023730</t>
  </si>
  <si>
    <t>CVI IEC 3 LAYER &amp; CALIBRATION MAT SEP TEST PIECE A</t>
  </si>
  <si>
    <t>326-0617-2</t>
  </si>
  <si>
    <t>GRN204979</t>
  </si>
  <si>
    <t>PO146169</t>
  </si>
  <si>
    <t>GRN204918</t>
  </si>
  <si>
    <t>GRN204916</t>
  </si>
  <si>
    <t>VAREX COLLIMATOR ASSEMBLY</t>
  </si>
  <si>
    <t>GRN204850</t>
  </si>
  <si>
    <t>PO150483</t>
  </si>
  <si>
    <t>GRN204849</t>
  </si>
  <si>
    <t>PO148249</t>
  </si>
  <si>
    <t>GRN204847</t>
  </si>
  <si>
    <t>PO147738</t>
  </si>
  <si>
    <t>GRN204846</t>
  </si>
  <si>
    <t>PO143629</t>
  </si>
  <si>
    <t>SIEMENS COLLIMATOR ASSEMBLY</t>
  </si>
  <si>
    <t>340-1578-1</t>
  </si>
  <si>
    <t>GRN204820</t>
  </si>
  <si>
    <t>PO149890</t>
  </si>
  <si>
    <t>GRN204818</t>
  </si>
  <si>
    <t>GRN185297</t>
  </si>
  <si>
    <t>PO144673</t>
  </si>
  <si>
    <t>DOOR LINAC SHIELDING (LEFT)</t>
  </si>
  <si>
    <t>340-1030-1</t>
  </si>
  <si>
    <t>GRN204298</t>
  </si>
  <si>
    <t>GRN185291</t>
  </si>
  <si>
    <t>PO145006</t>
  </si>
  <si>
    <t>GRN185290</t>
  </si>
  <si>
    <t>PO141825</t>
  </si>
  <si>
    <t>GRN185289</t>
  </si>
  <si>
    <t>PO139870</t>
  </si>
  <si>
    <t>TOOLBOX BATTERY SETTING OUT JIG</t>
  </si>
  <si>
    <t>GRN204047</t>
  </si>
  <si>
    <t>PO148807</t>
  </si>
  <si>
    <t>CALIBRATION TEST PIECE ASSEMBLY</t>
  </si>
  <si>
    <t>GRN204043</t>
  </si>
  <si>
    <t>PO148246</t>
  </si>
  <si>
    <t>GRN204041</t>
  </si>
  <si>
    <t>PO151285</t>
  </si>
  <si>
    <t>GRN185282</t>
  </si>
  <si>
    <t>PO145010</t>
  </si>
  <si>
    <t>FOAM TAPE VHB DBL SIDED BLK 108FT/ROLL</t>
  </si>
  <si>
    <t>11540-0669</t>
  </si>
  <si>
    <t>GRN185280</t>
  </si>
  <si>
    <t>END STOP</t>
  </si>
  <si>
    <t>GRN204036</t>
  </si>
  <si>
    <t>PO145373</t>
  </si>
  <si>
    <t>RPS-HRSS-CRYSTAL SPACER-REAR</t>
  </si>
  <si>
    <t>GRN204028</t>
  </si>
  <si>
    <t>PO150677</t>
  </si>
  <si>
    <t>CONCENTRATOR SUPPORT BRACKET</t>
  </si>
  <si>
    <t>GRN204027</t>
  </si>
  <si>
    <t>PO145379</t>
  </si>
  <si>
    <t>SUPPORT PLATE FOR CCX</t>
  </si>
  <si>
    <t>GRN204025</t>
  </si>
  <si>
    <t>PO145368</t>
  </si>
  <si>
    <t>GRN185263</t>
  </si>
  <si>
    <t>GRN185262</t>
  </si>
  <si>
    <t>GRN185261</t>
  </si>
  <si>
    <t>PO131872</t>
  </si>
  <si>
    <t>GRN185260</t>
  </si>
  <si>
    <t>INSECT SCREEN</t>
  </si>
  <si>
    <t>GRN204020</t>
  </si>
  <si>
    <t>PO145382</t>
  </si>
  <si>
    <t>GRN185254</t>
  </si>
  <si>
    <t>PO145054</t>
  </si>
  <si>
    <t>CABLE DETECTOR POWER BEAM ALIGNMENT FIXTURE</t>
  </si>
  <si>
    <t>340-1259-1</t>
  </si>
  <si>
    <t>GRN185252</t>
  </si>
  <si>
    <t>RPS-HRSS-CRYSTAL SPACER FRONT</t>
  </si>
  <si>
    <t>GRN204019</t>
  </si>
  <si>
    <t>GRN185250</t>
  </si>
  <si>
    <t>DETECTOR ACCESS PANEL VENTED</t>
  </si>
  <si>
    <t>GRN204018</t>
  </si>
  <si>
    <t>PO145365</t>
  </si>
  <si>
    <t>GRN185248</t>
  </si>
  <si>
    <t>DETECTOR ACCESS PANEL</t>
  </si>
  <si>
    <t>GRN204017</t>
  </si>
  <si>
    <t>PO145364</t>
  </si>
  <si>
    <t>GRN185246</t>
  </si>
  <si>
    <t>INSERT FILTER 64.5 DEG 7.0 TUNGSTEN - MI6 SSM</t>
  </si>
  <si>
    <t>GRN204015</t>
  </si>
  <si>
    <t>PO150692</t>
  </si>
  <si>
    <t>GRN185244</t>
  </si>
  <si>
    <t>BEAM STOP VERTICAL (FULL HEIGHT)</t>
  </si>
  <si>
    <t>340-1032-1</t>
  </si>
  <si>
    <t>GRN204014</t>
  </si>
  <si>
    <t>PO144902</t>
  </si>
  <si>
    <t>GRN185242</t>
  </si>
  <si>
    <t>BEAM STOP ASSEMBLY</t>
  </si>
  <si>
    <t>361-0602-1</t>
  </si>
  <si>
    <t>GRN203453</t>
  </si>
  <si>
    <t>PO141759</t>
  </si>
  <si>
    <t>GRN185240</t>
  </si>
  <si>
    <t>HORIZONTAL BEAM STOP</t>
  </si>
  <si>
    <t>361-1036-1</t>
  </si>
  <si>
    <t>GRN203421</t>
  </si>
  <si>
    <t>PO142857</t>
  </si>
  <si>
    <t>GRN185238</t>
  </si>
  <si>
    <t>OPENING DOUBLE GLAZED WINDOW 800 x 800</t>
  </si>
  <si>
    <t>GRN185237</t>
  </si>
  <si>
    <t>PO138693</t>
  </si>
  <si>
    <t>GRN185236</t>
  </si>
  <si>
    <t>DV60 FLOOR ANCHOR KIT</t>
  </si>
  <si>
    <t>361-1395-1</t>
  </si>
  <si>
    <t>GRN202991</t>
  </si>
  <si>
    <t>PO150872</t>
  </si>
  <si>
    <t>GRN185234</t>
  </si>
  <si>
    <t>GRN185233</t>
  </si>
  <si>
    <t>GRN202856</t>
  </si>
  <si>
    <t>PO147740</t>
  </si>
  <si>
    <t>GRN185231</t>
  </si>
  <si>
    <t>GRN185230</t>
  </si>
  <si>
    <t>SHUTTER</t>
  </si>
  <si>
    <t>GRN202783</t>
  </si>
  <si>
    <t>PO149214</t>
  </si>
  <si>
    <t>GRN202755</t>
  </si>
  <si>
    <t>GRN202749</t>
  </si>
  <si>
    <t>PO150214</t>
  </si>
  <si>
    <t>GRN202743</t>
  </si>
  <si>
    <t>PO146228</t>
  </si>
  <si>
    <t>GRN202738</t>
  </si>
  <si>
    <t>GRN202732</t>
  </si>
  <si>
    <t>M20 SCREWED ROD X 160LG</t>
  </si>
  <si>
    <t>361-1445-1</t>
  </si>
  <si>
    <t>GRN202730</t>
  </si>
  <si>
    <t>PO151197</t>
  </si>
  <si>
    <t>GRN202727</t>
  </si>
  <si>
    <t>GRN202722</t>
  </si>
  <si>
    <t>GRN202687</t>
  </si>
  <si>
    <t>PO148430</t>
  </si>
  <si>
    <t>GRN202686</t>
  </si>
  <si>
    <t>GRN202602</t>
  </si>
  <si>
    <t>GRN185213</t>
  </si>
  <si>
    <t>GRN185212</t>
  </si>
  <si>
    <t>PO140450</t>
  </si>
  <si>
    <t>GRN185211</t>
  </si>
  <si>
    <t>GRN185210</t>
  </si>
  <si>
    <t>GRN202495</t>
  </si>
  <si>
    <t>GRN202492</t>
  </si>
  <si>
    <t>PO148433</t>
  </si>
  <si>
    <t>GRN202486</t>
  </si>
  <si>
    <t>PO142138</t>
  </si>
  <si>
    <t>GRN202485</t>
  </si>
  <si>
    <t>PO142137</t>
  </si>
  <si>
    <t>GRN185203</t>
  </si>
  <si>
    <t>PO140285</t>
  </si>
  <si>
    <t>GRN185202</t>
  </si>
  <si>
    <t>GRN185200</t>
  </si>
  <si>
    <t>PO144990</t>
  </si>
  <si>
    <t>GRN202483</t>
  </si>
  <si>
    <t>PO142135</t>
  </si>
  <si>
    <t>GRN185198</t>
  </si>
  <si>
    <t>PO143444</t>
  </si>
  <si>
    <t>CVI TUNGSTEN WIRE TEST PIECE ASSY 0.5MM - 2.5MM</t>
  </si>
  <si>
    <t>GRN202005</t>
  </si>
  <si>
    <t>PO146656</t>
  </si>
  <si>
    <t>HIGH DENSITY ALERT OPTION</t>
  </si>
  <si>
    <t>340-1389-1</t>
  </si>
  <si>
    <t>GRN202004</t>
  </si>
  <si>
    <t>PO150024</t>
  </si>
  <si>
    <t>GRN202003</t>
  </si>
  <si>
    <t>DETECTOR ACCESS PANEL ASSEMBLY - CONDUIT</t>
  </si>
  <si>
    <t>GRN201580</t>
  </si>
  <si>
    <t>PO145370</t>
  </si>
  <si>
    <t>GRN201530</t>
  </si>
  <si>
    <t>PO145597</t>
  </si>
  <si>
    <t>HORIZONTAL DETECTOR PLATE ASSEMBLY</t>
  </si>
  <si>
    <t>GRN201529</t>
  </si>
  <si>
    <t>PO145375</t>
  </si>
  <si>
    <t>GRN201469</t>
  </si>
  <si>
    <t>COLLIMATOR ASSEMBLY</t>
  </si>
  <si>
    <t>GRN201468</t>
  </si>
  <si>
    <t>GRN201464</t>
  </si>
  <si>
    <t>PO143105</t>
  </si>
  <si>
    <t>GRN185186</t>
  </si>
  <si>
    <t>GRN201463</t>
  </si>
  <si>
    <t>PO149907</t>
  </si>
  <si>
    <t>GRN201462</t>
  </si>
  <si>
    <t>GRN185181</t>
  </si>
  <si>
    <t>70771 Leinfelden-Echterdingen</t>
  </si>
  <si>
    <t>MERCEDES-BENZ ACTROS 5 S/M FHS 2632 L EXPORT TO LI</t>
  </si>
  <si>
    <t>11701-3428</t>
  </si>
  <si>
    <t>GRN204893</t>
  </si>
  <si>
    <t>PO148008</t>
  </si>
  <si>
    <t>DAIMLER TRUCKS AG</t>
  </si>
  <si>
    <t>S022275</t>
  </si>
  <si>
    <t>GRN185179</t>
  </si>
  <si>
    <t>GRN201461</t>
  </si>
  <si>
    <t>HIGH PEN DAB COLLIMATOR COVER BRACKET</t>
  </si>
  <si>
    <t>GRN201458</t>
  </si>
  <si>
    <t>PO149497</t>
  </si>
  <si>
    <t>GRN201442</t>
  </si>
  <si>
    <t>PO150395</t>
  </si>
  <si>
    <t>GRN201441</t>
  </si>
  <si>
    <t>DRIVERLESS PANEL COVER</t>
  </si>
  <si>
    <t>GRN201440</t>
  </si>
  <si>
    <t>PO143559</t>
  </si>
  <si>
    <t>GRN201439</t>
  </si>
  <si>
    <t>DETECTOR ASSY SHIELD PLATE</t>
  </si>
  <si>
    <t>GRN201437</t>
  </si>
  <si>
    <t>GRN201436</t>
  </si>
  <si>
    <t>GRN201434</t>
  </si>
  <si>
    <t>PO143817</t>
  </si>
  <si>
    <t>UNIVERSAL DAB MOUNTING BRACKET BRACE 40.17mm LONG</t>
  </si>
  <si>
    <t>GRN201433</t>
  </si>
  <si>
    <t>PO143560</t>
  </si>
  <si>
    <t>GRN201432</t>
  </si>
  <si>
    <t>GRN201431</t>
  </si>
  <si>
    <t>GRN201430</t>
  </si>
  <si>
    <t>PO149717</t>
  </si>
  <si>
    <t>GRN185149</t>
  </si>
  <si>
    <t>LEFT HAND DETECTOR BOX ENCLOSURE ASSEMBLY - GREY</t>
  </si>
  <si>
    <t>101024927-1</t>
  </si>
  <si>
    <t>GRN201422</t>
  </si>
  <si>
    <t>PO145358</t>
  </si>
  <si>
    <t>GRN201331</t>
  </si>
  <si>
    <t>GRN201138</t>
  </si>
  <si>
    <t>METAL PULLEY THERMOKING COMPRESSSOR</t>
  </si>
  <si>
    <t>11701-2430</t>
  </si>
  <si>
    <t>GRN185145</t>
  </si>
  <si>
    <t>GRN201129</t>
  </si>
  <si>
    <t>BLOCK SPACER SENSOR</t>
  </si>
  <si>
    <t>350-1144-1</t>
  </si>
  <si>
    <t>GRN201118</t>
  </si>
  <si>
    <t>PO150474</t>
  </si>
  <si>
    <t>GRN201085</t>
  </si>
  <si>
    <t>RIGHT HAND DETECTOR BOX ENCLOSURE ASSEMBLY - GREY</t>
  </si>
  <si>
    <t>101024924-1</t>
  </si>
  <si>
    <t>GRN201032</t>
  </si>
  <si>
    <t>GRN201010</t>
  </si>
  <si>
    <t>VD580 W/CAN</t>
  </si>
  <si>
    <t>8870AP</t>
  </si>
  <si>
    <t>GRN185135</t>
  </si>
  <si>
    <t>PO143574</t>
  </si>
  <si>
    <t>GRN200835</t>
  </si>
  <si>
    <t>PO149835</t>
  </si>
  <si>
    <t>GRN200430</t>
  </si>
  <si>
    <t>ETM SHORTENED, COLLIMATOR ASSEMBLY</t>
  </si>
  <si>
    <t>GRN200292</t>
  </si>
  <si>
    <t>PO148037</t>
  </si>
  <si>
    <t>TERTIARY COLLIMATOR GUIDE PLATE</t>
  </si>
  <si>
    <t>361-1429-1</t>
  </si>
  <si>
    <t>GRN199989</t>
  </si>
  <si>
    <t>PO149154</t>
  </si>
  <si>
    <t>GRN199985</t>
  </si>
  <si>
    <t>PO146688</t>
  </si>
  <si>
    <t>GRN185128</t>
  </si>
  <si>
    <t>GRN199984</t>
  </si>
  <si>
    <t>GRN199983</t>
  </si>
  <si>
    <t>MODULAR RS232 I/O 1734 RA4222337</t>
  </si>
  <si>
    <t>11700-5248</t>
  </si>
  <si>
    <t>GRN185118</t>
  </si>
  <si>
    <t>GRN199820</t>
  </si>
  <si>
    <t>GRN199818</t>
  </si>
  <si>
    <t>BEAM STOP HORIZONTAL (FULL WIDTH)</t>
  </si>
  <si>
    <t>340-1033-1</t>
  </si>
  <si>
    <t>GRN199716</t>
  </si>
  <si>
    <t>HIGH-FLOW NON-SHRINK CEMENTITIOUS GROUT 25KG BAG</t>
  </si>
  <si>
    <t>GRN199513</t>
  </si>
  <si>
    <t>PO150078</t>
  </si>
  <si>
    <t>GRN185108</t>
  </si>
  <si>
    <t>RS PRO 10M POWER CABLE ASSEMBLY C13 TO C14 (IEC)R</t>
  </si>
  <si>
    <t>GRN185107</t>
  </si>
  <si>
    <t>GRN199452</t>
  </si>
  <si>
    <t>GRN199451</t>
  </si>
  <si>
    <t>GRN199450</t>
  </si>
  <si>
    <t>GRN199449</t>
  </si>
  <si>
    <t>GRN199448</t>
  </si>
  <si>
    <t>GRN199447</t>
  </si>
  <si>
    <t>GRN199446</t>
  </si>
  <si>
    <t>GRN199445</t>
  </si>
  <si>
    <t>GRN199444</t>
  </si>
  <si>
    <t>COLLIMATOR INSERT FILTER, 63 DEGREES, 7MM, TUNGSTE</t>
  </si>
  <si>
    <t>340-1584-1</t>
  </si>
  <si>
    <t>GRN199443</t>
  </si>
  <si>
    <t>PO147926</t>
  </si>
  <si>
    <t>I.R FENCE LASER TOOL BOX NYLON ASSEMBLY</t>
  </si>
  <si>
    <t>GRN199414</t>
  </si>
  <si>
    <t>PO147739</t>
  </si>
  <si>
    <t>GRN199412</t>
  </si>
  <si>
    <t>GRN199410</t>
  </si>
  <si>
    <t>GRN199406</t>
  </si>
  <si>
    <t>GRN199405</t>
  </si>
  <si>
    <t>GRN185084</t>
  </si>
  <si>
    <t>GRN185083</t>
  </si>
  <si>
    <t>GRN185082</t>
  </si>
  <si>
    <t>GRN199403</t>
  </si>
  <si>
    <t>PO145063</t>
  </si>
  <si>
    <t>GRN199396</t>
  </si>
  <si>
    <t>HIGH PEN DAB COLLIMATOR - X-RAY ABSORBER</t>
  </si>
  <si>
    <t>GRN199372</t>
  </si>
  <si>
    <t>PO145429</t>
  </si>
  <si>
    <t>GRN199064</t>
  </si>
  <si>
    <t>GRN198380</t>
  </si>
  <si>
    <t>PO145428</t>
  </si>
  <si>
    <t>MCB 3 POLE + N 40A C TYPE</t>
  </si>
  <si>
    <t>GRN185045</t>
  </si>
  <si>
    <t>GRN198354</t>
  </si>
  <si>
    <t>PO143628</t>
  </si>
  <si>
    <t>GRN185043</t>
  </si>
  <si>
    <t>PO144875</t>
  </si>
  <si>
    <t>GRN185042</t>
  </si>
  <si>
    <t>GRN185041</t>
  </si>
  <si>
    <t>GRN185040</t>
  </si>
  <si>
    <t>GRN198350</t>
  </si>
  <si>
    <t>PO143627</t>
  </si>
  <si>
    <t>GRN198349</t>
  </si>
  <si>
    <t>GRN198344</t>
  </si>
  <si>
    <t>GRN198343</t>
  </si>
  <si>
    <t>GRN198000</t>
  </si>
  <si>
    <t>GRN197999</t>
  </si>
  <si>
    <t>GRN197998</t>
  </si>
  <si>
    <t>GRN197997</t>
  </si>
  <si>
    <t>GRN197996</t>
  </si>
  <si>
    <t>GRN197831</t>
  </si>
  <si>
    <t>GRN197830</t>
  </si>
  <si>
    <t>GRN197828</t>
  </si>
  <si>
    <t>GRN197507</t>
  </si>
  <si>
    <t>GRN197303</t>
  </si>
  <si>
    <t>GRN197163</t>
  </si>
  <si>
    <t>PO146576</t>
  </si>
  <si>
    <t>GRN197162</t>
  </si>
  <si>
    <t>GRN197110</t>
  </si>
  <si>
    <t>GRN197109</t>
  </si>
  <si>
    <t>GRN185011</t>
  </si>
  <si>
    <t>M60-ZBX - CONDENSATION DRIP TRAY ASSY FOR A/C UNIT</t>
  </si>
  <si>
    <t>360-1021-1</t>
  </si>
  <si>
    <t>GRN197106</t>
  </si>
  <si>
    <t>PO146471</t>
  </si>
  <si>
    <t>GRN197105</t>
  </si>
  <si>
    <t>GRN197104</t>
  </si>
  <si>
    <t>GRN197102</t>
  </si>
  <si>
    <t>GRN197101</t>
  </si>
  <si>
    <t>GRN197100</t>
  </si>
  <si>
    <t>GRN185004</t>
  </si>
  <si>
    <t>GRN197099</t>
  </si>
  <si>
    <t>GRN197098</t>
  </si>
  <si>
    <t>GRN196933</t>
  </si>
  <si>
    <t>GRN196444</t>
  </si>
  <si>
    <t>GRN196438</t>
  </si>
  <si>
    <t>PO144900</t>
  </si>
  <si>
    <t>GRN196434</t>
  </si>
  <si>
    <t>M12 ETHERNET CABLE RSSD-RSSD-4416-10M</t>
  </si>
  <si>
    <t>GRN184995</t>
  </si>
  <si>
    <t>RPS-HPSS COLLIMATOR - EXTERNAL COLLIMATOR PLATE</t>
  </si>
  <si>
    <t>GRN196323</t>
  </si>
  <si>
    <t>GRN184993</t>
  </si>
  <si>
    <t>GRN184991</t>
  </si>
  <si>
    <t>PO139721</t>
  </si>
  <si>
    <t>GRN196319</t>
  </si>
  <si>
    <t>PO148237</t>
  </si>
  <si>
    <t>GRN196058</t>
  </si>
  <si>
    <t>GRN195262</t>
  </si>
  <si>
    <t>PO148620</t>
  </si>
  <si>
    <t>GRN194851</t>
  </si>
  <si>
    <t>GRN184980</t>
  </si>
  <si>
    <t>GRN184978</t>
  </si>
  <si>
    <t>GRN184977</t>
  </si>
  <si>
    <t>GRN194782</t>
  </si>
  <si>
    <t>GRN194781</t>
  </si>
  <si>
    <t>LIC ASSY, BEAM CENTERLINE FINAL, M6</t>
  </si>
  <si>
    <t>11701-3050</t>
  </si>
  <si>
    <t>GRN188863</t>
  </si>
  <si>
    <t>FUSE 1/2 AMP 250V SLO-BLO</t>
  </si>
  <si>
    <t>GRN181285</t>
  </si>
  <si>
    <t>PO142448</t>
  </si>
  <si>
    <t>FIXED ATTENUATOR 10DB 2W TNC M/F (50FP-010-H4)</t>
  </si>
  <si>
    <t>GRN195471</t>
  </si>
  <si>
    <t>PO148589</t>
  </si>
  <si>
    <t>GRN194780</t>
  </si>
  <si>
    <t>GRN194769</t>
  </si>
  <si>
    <t>PO145705</t>
  </si>
  <si>
    <t>GRN184966</t>
  </si>
  <si>
    <t>GRN194738</t>
  </si>
  <si>
    <t>GRN184958</t>
  </si>
  <si>
    <t>GRN194737</t>
  </si>
  <si>
    <t>GRN194736</t>
  </si>
  <si>
    <t>SCREW PHMS PHIL 6-32X.50 SST</t>
  </si>
  <si>
    <t>11581-0024</t>
  </si>
  <si>
    <t>GRN184954</t>
  </si>
  <si>
    <t>PO144370</t>
  </si>
  <si>
    <t>GRN184953</t>
  </si>
  <si>
    <t>PO143913</t>
  </si>
  <si>
    <t>GRN184952</t>
  </si>
  <si>
    <t>TERMINAL END BARRIER GREY 1.5MM (2 TO 2)</t>
  </si>
  <si>
    <t>GRN184951</t>
  </si>
  <si>
    <t>GRN194735</t>
  </si>
  <si>
    <t>GRN184949</t>
  </si>
  <si>
    <t>GRN184948</t>
  </si>
  <si>
    <t>PO141243</t>
  </si>
  <si>
    <t>GRN184947</t>
  </si>
  <si>
    <t>GRN194734</t>
  </si>
  <si>
    <t>PO146301</t>
  </si>
  <si>
    <t>GRN194732</t>
  </si>
  <si>
    <t>GRN184944</t>
  </si>
  <si>
    <t>PO144638</t>
  </si>
  <si>
    <t>GRN194729</t>
  </si>
  <si>
    <t>GRN194727</t>
  </si>
  <si>
    <t>PO143626</t>
  </si>
  <si>
    <t>GRN194726</t>
  </si>
  <si>
    <t>GRN194725</t>
  </si>
  <si>
    <t>GRN194692</t>
  </si>
  <si>
    <t>GRN184938</t>
  </si>
  <si>
    <t>PO144834</t>
  </si>
  <si>
    <t>GRN194253</t>
  </si>
  <si>
    <t>PO143127</t>
  </si>
  <si>
    <t>GRN184935</t>
  </si>
  <si>
    <t>PO140141</t>
  </si>
  <si>
    <t>GRN194226</t>
  </si>
  <si>
    <t>GRN194224</t>
  </si>
  <si>
    <t>GRN193733</t>
  </si>
  <si>
    <t>GRN193731</t>
  </si>
  <si>
    <t>GRN193730</t>
  </si>
  <si>
    <t>GRN193710</t>
  </si>
  <si>
    <t>GRN193709</t>
  </si>
  <si>
    <t>PO146634</t>
  </si>
  <si>
    <t>GRN184923</t>
  </si>
  <si>
    <t>GRN184922</t>
  </si>
  <si>
    <t>GRN193705</t>
  </si>
  <si>
    <t>ROCOL MOLY-DISULPHIDE, OXYLUBE SPRAY - 400ML</t>
  </si>
  <si>
    <t>GRN184920</t>
  </si>
  <si>
    <t>PO144833</t>
  </si>
  <si>
    <t>GRN193703</t>
  </si>
  <si>
    <t>GRN184918</t>
  </si>
  <si>
    <t>LOWER VERTICAL ADJUSTMENT SUB-ASSEMBLY</t>
  </si>
  <si>
    <t>GRN193702</t>
  </si>
  <si>
    <t>PO141989</t>
  </si>
  <si>
    <t>GRN193694</t>
  </si>
  <si>
    <t>TUNGSTEN FIN - G60HP, HORIZONTAL KIT</t>
  </si>
  <si>
    <t>GRN193692</t>
  </si>
  <si>
    <t>PO144000</t>
  </si>
  <si>
    <t>GRN184914</t>
  </si>
  <si>
    <t>TUNGSTEN FIN - DV SIDE SHOOTER, HORIZONTAL KIT</t>
  </si>
  <si>
    <t>361-1215-1</t>
  </si>
  <si>
    <t>GRN193691</t>
  </si>
  <si>
    <t>PO144176</t>
  </si>
  <si>
    <t>GRN193688</t>
  </si>
  <si>
    <t>GRN193678</t>
  </si>
  <si>
    <t>GRN193675</t>
  </si>
  <si>
    <t>GRN193673</t>
  </si>
  <si>
    <t>GRN184904</t>
  </si>
  <si>
    <t>GRN193523</t>
  </si>
  <si>
    <t>GRN193490</t>
  </si>
  <si>
    <t>GRN193362</t>
  </si>
  <si>
    <t>GRN193361</t>
  </si>
  <si>
    <t>GRN193155</t>
  </si>
  <si>
    <t>PO143114</t>
  </si>
  <si>
    <t>GRN193154</t>
  </si>
  <si>
    <t>GRN192631</t>
  </si>
  <si>
    <t>PO146815</t>
  </si>
  <si>
    <t>GRN192327</t>
  </si>
  <si>
    <t>GRN192314</t>
  </si>
  <si>
    <t>GRN192312</t>
  </si>
  <si>
    <t>GRN192310</t>
  </si>
  <si>
    <t>SECONDARY COLLIMATOR RIGHT HAND - M60 CABSCAN ASSY</t>
  </si>
  <si>
    <t>GRN192197</t>
  </si>
  <si>
    <t>INTEGRATED LOUVRE 330 X 110 X 8MM DEEP</t>
  </si>
  <si>
    <t>11701-2431</t>
  </si>
  <si>
    <t>GRN184851</t>
  </si>
  <si>
    <t>PO142684</t>
  </si>
  <si>
    <t>GRN204564</t>
  </si>
  <si>
    <t>GRN192090</t>
  </si>
  <si>
    <t>GRN192086</t>
  </si>
  <si>
    <t>HIGH PEN DAB REAR MOUNTING PLATE</t>
  </si>
  <si>
    <t>GRN192054</t>
  </si>
  <si>
    <t>GRN192053</t>
  </si>
  <si>
    <t>HIGH PEN DAB REAR MOUNTING BLOCK</t>
  </si>
  <si>
    <t>GRN192051</t>
  </si>
  <si>
    <t>PO144069</t>
  </si>
  <si>
    <t>GRN191979</t>
  </si>
  <si>
    <t>THREADED BAR</t>
  </si>
  <si>
    <t>GRN191880</t>
  </si>
  <si>
    <t>PO147595</t>
  </si>
  <si>
    <t>INSERT FILTER, +29 / -23 DEG 7MM TUNGSTEN, MI6 SSM</t>
  </si>
  <si>
    <t>361-1221-1</t>
  </si>
  <si>
    <t>GRN191878</t>
  </si>
  <si>
    <t>PO145313</t>
  </si>
  <si>
    <t>GRN191585</t>
  </si>
  <si>
    <t>GRN191584</t>
  </si>
  <si>
    <t>PO143111</t>
  </si>
  <si>
    <t>GRN191287</t>
  </si>
  <si>
    <t>GRN184828</t>
  </si>
  <si>
    <t>PO141722</t>
  </si>
  <si>
    <t>GRN191285</t>
  </si>
  <si>
    <t>GRN191284</t>
  </si>
  <si>
    <t>GRN191283</t>
  </si>
  <si>
    <t>PO141360</t>
  </si>
  <si>
    <t>POWER CABLE C13 TO CEE7/7 - 2M LONG SCHURTER 6051.</t>
  </si>
  <si>
    <t>GRN184820</t>
  </si>
  <si>
    <t>GRN191282</t>
  </si>
  <si>
    <t>PO140221</t>
  </si>
  <si>
    <t>GRN184812</t>
  </si>
  <si>
    <t>GRN191281</t>
  </si>
  <si>
    <t>PO143625</t>
  </si>
  <si>
    <t>GRN184808</t>
  </si>
  <si>
    <t>GRN191280</t>
  </si>
  <si>
    <t>PO145005</t>
  </si>
  <si>
    <t>GRN191159</t>
  </si>
  <si>
    <t>PO145706</t>
  </si>
  <si>
    <t>GRN190941</t>
  </si>
  <si>
    <t>GRN184801</t>
  </si>
  <si>
    <t>GRN190940</t>
  </si>
  <si>
    <t>SHUTTER SOLENOID BRACKET</t>
  </si>
  <si>
    <t>GRN190938</t>
  </si>
  <si>
    <t>COLLIMATOR MOUNTING BRACKET INNER</t>
  </si>
  <si>
    <t>GRN190937</t>
  </si>
  <si>
    <t>GRN184794</t>
  </si>
  <si>
    <t>MERCEDES-BENZ ACTROS 5 S/M FHS 2633 L EXPORT TO AR</t>
  </si>
  <si>
    <t>11701-3352</t>
  </si>
  <si>
    <t>GRN204414</t>
  </si>
  <si>
    <t>PO147746</t>
  </si>
  <si>
    <t>GRN184791</t>
  </si>
  <si>
    <t>PO141631</t>
  </si>
  <si>
    <t>GRN184790</t>
  </si>
  <si>
    <t>GRN190889</t>
  </si>
  <si>
    <t>AFC CONTROL MODULE</t>
  </si>
  <si>
    <t>GRN184781</t>
  </si>
  <si>
    <t>PO140806</t>
  </si>
  <si>
    <t>AUTO Z TEST PIECE KIT (BOF)</t>
  </si>
  <si>
    <t>GRN190816</t>
  </si>
  <si>
    <t>PO143718</t>
  </si>
  <si>
    <t>GRN190814</t>
  </si>
  <si>
    <t>GRN190740</t>
  </si>
  <si>
    <t>GRN189703</t>
  </si>
  <si>
    <t>PO140378</t>
  </si>
  <si>
    <t>RAIL CONTROL PANEL</t>
  </si>
  <si>
    <t>GRN184769</t>
  </si>
  <si>
    <t>PO132622</t>
  </si>
  <si>
    <t>GRN189701</t>
  </si>
  <si>
    <t>GRN184765</t>
  </si>
  <si>
    <t>GRN184764</t>
  </si>
  <si>
    <t>GRN184762</t>
  </si>
  <si>
    <t>PO143212</t>
  </si>
  <si>
    <t>GRN189526</t>
  </si>
  <si>
    <t>GRN184759</t>
  </si>
  <si>
    <t>GRN189524</t>
  </si>
  <si>
    <t>PO140572</t>
  </si>
  <si>
    <t>GRN189521</t>
  </si>
  <si>
    <t>PO140297</t>
  </si>
  <si>
    <t>GRN184754</t>
  </si>
  <si>
    <t>GRN188667</t>
  </si>
  <si>
    <t>GRN188666</t>
  </si>
  <si>
    <t>PO141134</t>
  </si>
  <si>
    <t>GRN188476</t>
  </si>
  <si>
    <t>GRN184749</t>
  </si>
  <si>
    <t>PO140101</t>
  </si>
  <si>
    <t>GRN184748</t>
  </si>
  <si>
    <t>PO140102</t>
  </si>
  <si>
    <t>GRN184747</t>
  </si>
  <si>
    <t>CAR SCANNER SECOND COLLIMATOR S/A</t>
  </si>
  <si>
    <t>326-1011-1</t>
  </si>
  <si>
    <t>GRN188466</t>
  </si>
  <si>
    <t>PO141046</t>
  </si>
  <si>
    <t>GRN184745</t>
  </si>
  <si>
    <t>GRN184744</t>
  </si>
  <si>
    <t>GRN184743</t>
  </si>
  <si>
    <t>VAREX COLLIMATOR TOP MOUNT</t>
  </si>
  <si>
    <t>GRN188430</t>
  </si>
  <si>
    <t>PO146414</t>
  </si>
  <si>
    <t>GRN188166</t>
  </si>
  <si>
    <t>PO140298</t>
  </si>
  <si>
    <t>GRN188165</t>
  </si>
  <si>
    <t>GRN188164</t>
  </si>
  <si>
    <t>SPRING SUPPORT</t>
  </si>
  <si>
    <t>GRN188163</t>
  </si>
  <si>
    <t>PO145837</t>
  </si>
  <si>
    <t>2880MM TERTIARY COLLIMATOR ASSEMBLY</t>
  </si>
  <si>
    <t>GRN188161</t>
  </si>
  <si>
    <t>PO140849</t>
  </si>
  <si>
    <t>TUNGSTEN FIN - DV DOWN SHOOTER KIT</t>
  </si>
  <si>
    <t>361-1223-1</t>
  </si>
  <si>
    <t>GRN188119</t>
  </si>
  <si>
    <t>PO144175</t>
  </si>
  <si>
    <t>GRN184732</t>
  </si>
  <si>
    <t>GRN184731</t>
  </si>
  <si>
    <t>PO139640</t>
  </si>
  <si>
    <t>GRN184730</t>
  </si>
  <si>
    <t>PO140100</t>
  </si>
  <si>
    <t>GRN184729</t>
  </si>
  <si>
    <t>GRN184727</t>
  </si>
  <si>
    <t>PO140092</t>
  </si>
  <si>
    <t>GRN184726</t>
  </si>
  <si>
    <t>GRN184724</t>
  </si>
  <si>
    <t>GRN184723</t>
  </si>
  <si>
    <t>PO140097</t>
  </si>
  <si>
    <t>GRN184722</t>
  </si>
  <si>
    <t>PO140099</t>
  </si>
  <si>
    <t>GRN184721</t>
  </si>
  <si>
    <t>PO140098</t>
  </si>
  <si>
    <t>GRN184720</t>
  </si>
  <si>
    <t>GRN187421</t>
  </si>
  <si>
    <t>PO143090</t>
  </si>
  <si>
    <t>GRN184713</t>
  </si>
  <si>
    <t>FITTING, FERRULE, 0.825 ID, BR</t>
  </si>
  <si>
    <t>GRN203119</t>
  </si>
  <si>
    <t>PO147799</t>
  </si>
  <si>
    <t>FILTER, 5 MICRON, 10" X 2.5"</t>
  </si>
  <si>
    <t>GRN203350</t>
  </si>
  <si>
    <t>PO151352</t>
  </si>
  <si>
    <t>VERTICAL DETECTOR BOX FABRICATION</t>
  </si>
  <si>
    <t>GRN187216</t>
  </si>
  <si>
    <t>PO140570</t>
  </si>
  <si>
    <t>HORIZONTAL ARRAY BLOCK</t>
  </si>
  <si>
    <t>GRN187213</t>
  </si>
  <si>
    <t>MERCEDES-BENZ ACTROS 5 S/M FHS 2632 L - EXPORT TO</t>
  </si>
  <si>
    <t>11701-2583</t>
  </si>
  <si>
    <t>GRN203491</t>
  </si>
  <si>
    <t>PO143491</t>
  </si>
  <si>
    <t>GRN202660</t>
  </si>
  <si>
    <t>GRN187212</t>
  </si>
  <si>
    <t>GRN202659</t>
  </si>
  <si>
    <t>GRN202657</t>
  </si>
  <si>
    <t>RIGHT HAND DETECTOR BOX ENCLOSURE ASSEMBLY</t>
  </si>
  <si>
    <t>GRN187211</t>
  </si>
  <si>
    <t>PO141224</t>
  </si>
  <si>
    <t>LEFT HAND DETECTOR BOX ENCLOSURE ASSEMBLY</t>
  </si>
  <si>
    <t>GRN187210</t>
  </si>
  <si>
    <t>PO139788</t>
  </si>
  <si>
    <t>GRN187208</t>
  </si>
  <si>
    <t>PO139689</t>
  </si>
  <si>
    <t>HORIZONTAL DETECTOR BOX ENCLOSURE ASSEMBLY</t>
  </si>
  <si>
    <t>GRN187207</t>
  </si>
  <si>
    <t>GRN187205</t>
  </si>
  <si>
    <t>PO132020</t>
  </si>
  <si>
    <t>LOWER SLIDE GUIDE KIT</t>
  </si>
  <si>
    <t>361-1089-1</t>
  </si>
  <si>
    <t>GRN187198</t>
  </si>
  <si>
    <t>PO143029</t>
  </si>
  <si>
    <t>GRN187112</t>
  </si>
  <si>
    <t>GRN184676</t>
  </si>
  <si>
    <t>GRN184675</t>
  </si>
  <si>
    <t>GRN184674</t>
  </si>
  <si>
    <t>GRN184673</t>
  </si>
  <si>
    <t>PO139228</t>
  </si>
  <si>
    <t>GRN184672</t>
  </si>
  <si>
    <t>GRN184669</t>
  </si>
  <si>
    <t>PO140603</t>
  </si>
  <si>
    <t>GRN184668</t>
  </si>
  <si>
    <t>GRN184667</t>
  </si>
  <si>
    <t>GRN184665</t>
  </si>
  <si>
    <t>GRN184664</t>
  </si>
  <si>
    <t>GRN187110</t>
  </si>
  <si>
    <t>GRN184662</t>
  </si>
  <si>
    <t>GRN184661</t>
  </si>
  <si>
    <t>GRN184660</t>
  </si>
  <si>
    <t>GRN184659</t>
  </si>
  <si>
    <t>GRN187109</t>
  </si>
  <si>
    <t>PO141658</t>
  </si>
  <si>
    <t>GRN184657</t>
  </si>
  <si>
    <t>GRN184656</t>
  </si>
  <si>
    <t>GRN184655</t>
  </si>
  <si>
    <t>GRN184651</t>
  </si>
  <si>
    <t>RAPISCAN 100KVA UPS WITH 10 MINUTES AUTONOMY</t>
  </si>
  <si>
    <t>GRN184649</t>
  </si>
  <si>
    <t>PO143664</t>
  </si>
  <si>
    <t>GRN184647</t>
  </si>
  <si>
    <t>GRN184644</t>
  </si>
  <si>
    <t>GRN184640</t>
  </si>
  <si>
    <t>GRN187108</t>
  </si>
  <si>
    <t>PO131812</t>
  </si>
  <si>
    <t>CVI ANSI SPATIAL RESOLUTION GRID TEST PIECE</t>
  </si>
  <si>
    <t>GRN187074</t>
  </si>
  <si>
    <t>PO141352</t>
  </si>
  <si>
    <t>GRN184636</t>
  </si>
  <si>
    <t>GRN187073</t>
  </si>
  <si>
    <t>GRN184633</t>
  </si>
  <si>
    <t>GRN187071</t>
  </si>
  <si>
    <t>PO141425</t>
  </si>
  <si>
    <t>GRN184631</t>
  </si>
  <si>
    <t>GRN184630</t>
  </si>
  <si>
    <t>GRN184619</t>
  </si>
  <si>
    <t>GRN187010</t>
  </si>
  <si>
    <t>PO140571</t>
  </si>
  <si>
    <t>COLLIMATOR MOUNTING BRACKET WEAR PLATE</t>
  </si>
  <si>
    <t>GRN186832</t>
  </si>
  <si>
    <t>PO145380</t>
  </si>
  <si>
    <t>GRN186702</t>
  </si>
  <si>
    <t>GRN186573</t>
  </si>
  <si>
    <t>GRN186572</t>
  </si>
  <si>
    <t>PO131811</t>
  </si>
  <si>
    <t>GRN186571</t>
  </si>
  <si>
    <t>GRN186570</t>
  </si>
  <si>
    <t>PO139691</t>
  </si>
  <si>
    <t>A55 CRANE GANTRY RAIL 10.8M LONG</t>
  </si>
  <si>
    <t>GRN186568</t>
  </si>
  <si>
    <t>PO141051</t>
  </si>
  <si>
    <t>GRN186567</t>
  </si>
  <si>
    <t>PO141307</t>
  </si>
  <si>
    <t>GRN184607</t>
  </si>
  <si>
    <t>GRN184606</t>
  </si>
  <si>
    <t>GRN184605</t>
  </si>
  <si>
    <t>GRN186083</t>
  </si>
  <si>
    <t>MATERIALS FOR INSTALLATION OF G60 II 32.4 MTR RAIL</t>
  </si>
  <si>
    <t>GRN186078</t>
  </si>
  <si>
    <t>PO141303</t>
  </si>
  <si>
    <t>CVI PLASTIC WIRE TEST PIECE ASSY 3MM – 7MM</t>
  </si>
  <si>
    <t>341-1042-1</t>
  </si>
  <si>
    <t>GRN186077</t>
  </si>
  <si>
    <t>PO142949</t>
  </si>
  <si>
    <t>GRN184601</t>
  </si>
  <si>
    <t>PUSHBUTTON MOUNTING PLATE</t>
  </si>
  <si>
    <t>GRN186076</t>
  </si>
  <si>
    <t>PO144917</t>
  </si>
  <si>
    <t>GRN185610</t>
  </si>
  <si>
    <t>GRN185606</t>
  </si>
  <si>
    <t>PO140568</t>
  </si>
  <si>
    <t>GRN185559</t>
  </si>
  <si>
    <t>PO139720</t>
  </si>
  <si>
    <t>GRN185555</t>
  </si>
  <si>
    <t>GRN185552</t>
  </si>
  <si>
    <t>PO144644</t>
  </si>
  <si>
    <t>GRN185342</t>
  </si>
  <si>
    <t>PO138811</t>
  </si>
  <si>
    <t>TEST RING 6MM X 250 DIA STEEL WIRE</t>
  </si>
  <si>
    <t>GRN185296</t>
  </si>
  <si>
    <t>PO142732</t>
  </si>
  <si>
    <t>GRN185164</t>
  </si>
  <si>
    <t>PO139685</t>
  </si>
  <si>
    <t>GRN184588</t>
  </si>
  <si>
    <t>PO143713</t>
  </si>
  <si>
    <t>GRN184587</t>
  </si>
  <si>
    <t>GRN185163</t>
  </si>
  <si>
    <t>PO139932</t>
  </si>
  <si>
    <t>COLLIMATOR ASSEMBLY - A25</t>
  </si>
  <si>
    <t>GRN184849</t>
  </si>
  <si>
    <t>PO140579</t>
  </si>
  <si>
    <t>GRN184760</t>
  </si>
  <si>
    <t>PO139930</t>
  </si>
  <si>
    <t>GRN184583</t>
  </si>
  <si>
    <t>GRN184582</t>
  </si>
  <si>
    <t>GRN184581</t>
  </si>
  <si>
    <t>GRN184580</t>
  </si>
  <si>
    <t>GRN184579</t>
  </si>
  <si>
    <t>GRN184217</t>
  </si>
  <si>
    <t>GRN184117</t>
  </si>
  <si>
    <t>GRN184116</t>
  </si>
  <si>
    <t>GRN183823</t>
  </si>
  <si>
    <t>GRN183699</t>
  </si>
  <si>
    <t>PO139690</t>
  </si>
  <si>
    <t>COLLIMATOR INSERT FILTER 63 DEG 7mm TUNGSTEN - ETM</t>
  </si>
  <si>
    <t>GRN183598</t>
  </si>
  <si>
    <t>PO144291</t>
  </si>
  <si>
    <t>COLLIMATOR FILTER 64.5 DEG 7mm TUNGSTEN ETM SHORT</t>
  </si>
  <si>
    <t>GRN183597</t>
  </si>
  <si>
    <t>PO142692</t>
  </si>
  <si>
    <t>GRN183343</t>
  </si>
  <si>
    <t>PO138810</t>
  </si>
  <si>
    <t>GRN183342</t>
  </si>
  <si>
    <t>PO141659</t>
  </si>
  <si>
    <t>GRN183340</t>
  </si>
  <si>
    <t>PO142460</t>
  </si>
  <si>
    <t>GRN183339</t>
  </si>
  <si>
    <t>PO142428</t>
  </si>
  <si>
    <t>GRN183288</t>
  </si>
  <si>
    <t>AXLE LOCKS ASSY-SPRINGS</t>
  </si>
  <si>
    <t>GRN183179</t>
  </si>
  <si>
    <t>PO137728</t>
  </si>
  <si>
    <t>GRN183125</t>
  </si>
  <si>
    <t>GRN183123</t>
  </si>
  <si>
    <t>PO141540</t>
  </si>
  <si>
    <t>GRN182982</t>
  </si>
  <si>
    <t>PO139536</t>
  </si>
  <si>
    <t>GRN182087</t>
  </si>
  <si>
    <t>GRN181971</t>
  </si>
  <si>
    <t>PO140220</t>
  </si>
  <si>
    <t>GRN184528</t>
  </si>
  <si>
    <t>PO139288</t>
  </si>
  <si>
    <t>GRN181970</t>
  </si>
  <si>
    <t>GRN181969</t>
  </si>
  <si>
    <t>GRN181968</t>
  </si>
  <si>
    <t>GRN181966</t>
  </si>
  <si>
    <t>GRN181965</t>
  </si>
  <si>
    <t>GRN181683</t>
  </si>
  <si>
    <t>GRN181679</t>
  </si>
  <si>
    <t>PO139695</t>
  </si>
  <si>
    <t>GRN181609</t>
  </si>
  <si>
    <t>PO139943</t>
  </si>
  <si>
    <t>GRN184356</t>
  </si>
  <si>
    <t>PO142115</t>
  </si>
  <si>
    <t>GRN181608</t>
  </si>
  <si>
    <t>PO139537</t>
  </si>
  <si>
    <t>GRN181607</t>
  </si>
  <si>
    <t>PO138804</t>
  </si>
  <si>
    <t>TUNGSTEN FIN - G60HP VERTICAL KIT</t>
  </si>
  <si>
    <t>GRN181541</t>
  </si>
  <si>
    <t>PO139933</t>
  </si>
  <si>
    <t>GRN181539</t>
  </si>
  <si>
    <t>PO139688</t>
  </si>
  <si>
    <t>GRN181535</t>
  </si>
  <si>
    <t>PO133553</t>
  </si>
  <si>
    <t>GRN184341</t>
  </si>
  <si>
    <t>GRN181534</t>
  </si>
  <si>
    <t>PO133552</t>
  </si>
  <si>
    <t>GRN181533</t>
  </si>
  <si>
    <t>PO140218</t>
  </si>
  <si>
    <t>CVI ANSI GRID RES NYLON TEST PIECE FIXTURE KIT</t>
  </si>
  <si>
    <t>GRN181275</t>
  </si>
  <si>
    <t>PO139941</t>
  </si>
  <si>
    <t>GRN181166</t>
  </si>
  <si>
    <t>GRN181082</t>
  </si>
  <si>
    <t>PO142426</t>
  </si>
  <si>
    <t>GRN181080</t>
  </si>
  <si>
    <t>BUFFER SPACER</t>
  </si>
  <si>
    <t>350-1095-1</t>
  </si>
  <si>
    <t>GRN180941</t>
  </si>
  <si>
    <t>PO143425</t>
  </si>
  <si>
    <t>GRN180940</t>
  </si>
  <si>
    <t>GRN180509</t>
  </si>
  <si>
    <t>STAND CONTROLER</t>
  </si>
  <si>
    <t>340-1565-1</t>
  </si>
  <si>
    <t>GRN180054</t>
  </si>
  <si>
    <t>PO142538</t>
  </si>
  <si>
    <t>GRN180053</t>
  </si>
  <si>
    <t>PO136889</t>
  </si>
  <si>
    <t>GRN180051</t>
  </si>
  <si>
    <t>PO138802</t>
  </si>
  <si>
    <t>GRN180047</t>
  </si>
  <si>
    <t>BUMPSTOP BRACKET - AXLE LOCKS</t>
  </si>
  <si>
    <t>GRN179252</t>
  </si>
  <si>
    <t>PO141255</t>
  </si>
  <si>
    <t>GRN178881</t>
  </si>
  <si>
    <t>INSERT FILTER, 64.5 DEG, 5.25MM TUNGSTEN, MI6 SSM</t>
  </si>
  <si>
    <t>GRN178806</t>
  </si>
  <si>
    <t>PO138921</t>
  </si>
  <si>
    <t>GRN184292</t>
  </si>
  <si>
    <t>PO144437</t>
  </si>
  <si>
    <t>GRN178804</t>
  </si>
  <si>
    <t>GRN184290</t>
  </si>
  <si>
    <t>PO144353</t>
  </si>
  <si>
    <t>GRN178803</t>
  </si>
  <si>
    <t>GRN178802</t>
  </si>
  <si>
    <t>PO136115</t>
  </si>
  <si>
    <t>GRN178798</t>
  </si>
  <si>
    <t>GRN178790</t>
  </si>
  <si>
    <t>GRN178782</t>
  </si>
  <si>
    <t>PO137700</t>
  </si>
  <si>
    <t>GRN184265</t>
  </si>
  <si>
    <t>GRN184262</t>
  </si>
  <si>
    <t>GRN184261</t>
  </si>
  <si>
    <t>PO144626</t>
  </si>
  <si>
    <t>GRN178781</t>
  </si>
  <si>
    <t>Liverpool L1 4LN</t>
  </si>
  <si>
    <t>WALL BRACKET (TO MOUNT DOSIMETER) ATOMTEX AT1123-d</t>
  </si>
  <si>
    <t>GRN202593</t>
  </si>
  <si>
    <t>PO150406</t>
  </si>
  <si>
    <t>BIC TECHNOLOGY LTD</t>
  </si>
  <si>
    <t>S023416</t>
  </si>
  <si>
    <t>X-RAY &amp; GAMMA RADIATION DOSIMETER</t>
  </si>
  <si>
    <t>GRN193902</t>
  </si>
  <si>
    <t>PO146753</t>
  </si>
  <si>
    <t>GRN184257</t>
  </si>
  <si>
    <t>REMOTE AUDIBLE &amp; VISUAL ALARM (Vertical) 2M CABLE</t>
  </si>
  <si>
    <t>GRN188765</t>
  </si>
  <si>
    <t>PO143984</t>
  </si>
  <si>
    <t>GRN185504</t>
  </si>
  <si>
    <t>GRN180596</t>
  </si>
  <si>
    <t>PO142432</t>
  </si>
  <si>
    <t>1492 JUMPER BARS CJR NO COVER 8  3 POLE BLACK</t>
  </si>
  <si>
    <t>GRN184239</t>
  </si>
  <si>
    <t>PO140445</t>
  </si>
  <si>
    <t>GRN184238</t>
  </si>
  <si>
    <t>PO140524</t>
  </si>
  <si>
    <t>GRN178978</t>
  </si>
  <si>
    <t>PO140773</t>
  </si>
  <si>
    <t>63263 Neu-Isenburg, Germany</t>
  </si>
  <si>
    <t>SQL SERVER 2017 STANDARD IOT 5 CAL</t>
  </si>
  <si>
    <t>11700-7590</t>
  </si>
  <si>
    <t>GRN186257</t>
  </si>
  <si>
    <t>PO140382</t>
  </si>
  <si>
    <t>ARROW CENTRAL EUROPE GmbH</t>
  </si>
  <si>
    <t>S025040</t>
  </si>
  <si>
    <t>GRN184235</t>
  </si>
  <si>
    <t>GRN184233</t>
  </si>
  <si>
    <t>PO140837</t>
  </si>
  <si>
    <t>1492 JUMPER BARS CJR NO COVER 8  5 POLE BLACK</t>
  </si>
  <si>
    <t>GRN184232</t>
  </si>
  <si>
    <t>PO139758</t>
  </si>
  <si>
    <t>GRN184231</t>
  </si>
  <si>
    <t>GRN184230</t>
  </si>
  <si>
    <t>GRN184229</t>
  </si>
  <si>
    <t>PO140109</t>
  </si>
  <si>
    <t>GRN185698</t>
  </si>
  <si>
    <t>PO140946</t>
  </si>
  <si>
    <t>GRN185133</t>
  </si>
  <si>
    <t>PO138605</t>
  </si>
  <si>
    <t>GRN185132</t>
  </si>
  <si>
    <t>PO139320</t>
  </si>
  <si>
    <t>GRN184330</t>
  </si>
  <si>
    <t>GRN182653</t>
  </si>
  <si>
    <t>GRN182652</t>
  </si>
  <si>
    <t>GRN182076</t>
  </si>
  <si>
    <t>PO142120</t>
  </si>
  <si>
    <t>GRN180987</t>
  </si>
  <si>
    <t>GRN178390</t>
  </si>
  <si>
    <t>Preston PR2 9ZD</t>
  </si>
  <si>
    <t>GLOVES DISPOSABLE NITRILE - X-Large -7005XL</t>
  </si>
  <si>
    <t>11550-0160</t>
  </si>
  <si>
    <t>GRN204830</t>
  </si>
  <si>
    <t>PO151969</t>
  </si>
  <si>
    <t>Arco Ltd</t>
  </si>
  <si>
    <t>S026652</t>
  </si>
  <si>
    <t>BLUE POWDER FREE NITRILE GLOVES SIZE XL (100/Box)</t>
  </si>
  <si>
    <t>GRN193962</t>
  </si>
  <si>
    <t>PO148290</t>
  </si>
  <si>
    <t>GLOVES DISPOSABLE NITRILE</t>
  </si>
  <si>
    <t>GRN192082</t>
  </si>
  <si>
    <t>PO147536</t>
  </si>
  <si>
    <t>GRN184203</t>
  </si>
  <si>
    <t>PO142295</t>
  </si>
  <si>
    <t>GRN189271</t>
  </si>
  <si>
    <t>PO143993</t>
  </si>
  <si>
    <t>GRN185879</t>
  </si>
  <si>
    <t>PO145412</t>
  </si>
  <si>
    <t>GRN185656</t>
  </si>
  <si>
    <t>PO145208</t>
  </si>
  <si>
    <t>GRN185006</t>
  </si>
  <si>
    <t>PO144811</t>
  </si>
  <si>
    <t>GRN184254</t>
  </si>
  <si>
    <t>PO143624</t>
  </si>
  <si>
    <t>GRN184098</t>
  </si>
  <si>
    <t>PO144451</t>
  </si>
  <si>
    <t>GRN181569</t>
  </si>
  <si>
    <t>PO143522</t>
  </si>
  <si>
    <t>GRN178653</t>
  </si>
  <si>
    <t>PO142014</t>
  </si>
  <si>
    <t>Barrow upon Soar LE12 8LD</t>
  </si>
  <si>
    <t>GRN204772</t>
  </si>
  <si>
    <t>PO146984</t>
  </si>
  <si>
    <t>Applied Thermal Control Ltd</t>
  </si>
  <si>
    <t>S024574</t>
  </si>
  <si>
    <t>GRN202600</t>
  </si>
  <si>
    <t>GRN201509</t>
  </si>
  <si>
    <t>GRN200841</t>
  </si>
  <si>
    <t>GRN193520</t>
  </si>
  <si>
    <t>Plymouth PL7 5ET</t>
  </si>
  <si>
    <t>GRN204756</t>
  </si>
  <si>
    <t>PO146921</t>
  </si>
  <si>
    <t>APPLIED AUTOMATION (UK) LTD</t>
  </si>
  <si>
    <t>S026526</t>
  </si>
  <si>
    <t>freight inwards - related to 1.62.41L delivery-Nov</t>
  </si>
  <si>
    <t>GRN204591</t>
  </si>
  <si>
    <t>PO148565</t>
  </si>
  <si>
    <t>freight inwards - JMK27753 / INV0097933</t>
  </si>
  <si>
    <t>GRN204148</t>
  </si>
  <si>
    <t>PO150107</t>
  </si>
  <si>
    <t>freight inwards - related to 1.71.2020F2 - Oct</t>
  </si>
  <si>
    <t>GRN204022</t>
  </si>
  <si>
    <t>PO148557</t>
  </si>
  <si>
    <t>freight inwards - JMK27348 / INV0097932</t>
  </si>
  <si>
    <t>GRN203992</t>
  </si>
  <si>
    <t>PO147608</t>
  </si>
  <si>
    <t>PC SUPPORT FRAME - INV0095560</t>
  </si>
  <si>
    <t>GRN203815</t>
  </si>
  <si>
    <t>PO148051</t>
  </si>
  <si>
    <t>T60 WORKSTATION FRAME</t>
  </si>
  <si>
    <t>363-0603-1</t>
  </si>
  <si>
    <t>GRN203767</t>
  </si>
  <si>
    <t>M60-BX WORKSTATION FRAME MAYTEC</t>
  </si>
  <si>
    <t>GRN203759</t>
  </si>
  <si>
    <t>BLOCK FOR CABLE BINDER F</t>
  </si>
  <si>
    <t>GRN203616</t>
  </si>
  <si>
    <t>T-NUT FOR SUBSEQUENT INSERTION WITH SPRING - M6</t>
  </si>
  <si>
    <t>GRN203612</t>
  </si>
  <si>
    <t>PO151391</t>
  </si>
  <si>
    <t>HINGE - LEFT HAND</t>
  </si>
  <si>
    <t>GRN203601</t>
  </si>
  <si>
    <t>PO150127</t>
  </si>
  <si>
    <t>MAGNETIC CATCH</t>
  </si>
  <si>
    <t>GRN203600</t>
  </si>
  <si>
    <t>PO150965</t>
  </si>
  <si>
    <t>GRN203576</t>
  </si>
  <si>
    <t>PO147929</t>
  </si>
  <si>
    <t>GRN203575</t>
  </si>
  <si>
    <t>PO147448</t>
  </si>
  <si>
    <t>OPERATORS WORKSTATION FRAME - M60 POD (UPGRADE)</t>
  </si>
  <si>
    <t>GRN203569</t>
  </si>
  <si>
    <t>PO146387</t>
  </si>
  <si>
    <t>freight inwards - INV0096392 / JMK27346</t>
  </si>
  <si>
    <t>GRN203554</t>
  </si>
  <si>
    <t>PC SUPPORT FRAME - INV0093977</t>
  </si>
  <si>
    <t>GRN203489</t>
  </si>
  <si>
    <t>PO146620</t>
  </si>
  <si>
    <t>freight inwards - INV0095965</t>
  </si>
  <si>
    <t>GRN202876</t>
  </si>
  <si>
    <t>PO147634</t>
  </si>
  <si>
    <t>T60 EQUIPMENT ROOM  STORAGE RACK &amp; WORK STATION</t>
  </si>
  <si>
    <t>363-0610-1</t>
  </si>
  <si>
    <t>GRN202653</t>
  </si>
  <si>
    <t>GRN202517</t>
  </si>
  <si>
    <t>GRN202436</t>
  </si>
  <si>
    <t>PO147665</t>
  </si>
  <si>
    <t>GRN202434</t>
  </si>
  <si>
    <t>PO147365</t>
  </si>
  <si>
    <t>GRN202432</t>
  </si>
  <si>
    <t>GRN202431</t>
  </si>
  <si>
    <t>PC SUPPORT FRAME</t>
  </si>
  <si>
    <t>GRN201806</t>
  </si>
  <si>
    <t>GRN201770</t>
  </si>
  <si>
    <t>M60-ZBX CONTROL WORKSTATION FRAME</t>
  </si>
  <si>
    <t>356-0615-1</t>
  </si>
  <si>
    <t>GRN201633</t>
  </si>
  <si>
    <t>freight inwards - DEL166189/ INV0095234</t>
  </si>
  <si>
    <t>GRN199353</t>
  </si>
  <si>
    <t>freight inwards - DEL166895 - INV0095789</t>
  </si>
  <si>
    <t>GRN198868</t>
  </si>
  <si>
    <t>freight inwards - DEL166443 - INV0095455</t>
  </si>
  <si>
    <t>GRN198654</t>
  </si>
  <si>
    <t>GRN198310</t>
  </si>
  <si>
    <t>freight inwards - related to 1.324FM6.99 on Nov.</t>
  </si>
  <si>
    <t>GRN197902</t>
  </si>
  <si>
    <t>GRN184132</t>
  </si>
  <si>
    <t>GRN197832</t>
  </si>
  <si>
    <t>PO149513</t>
  </si>
  <si>
    <t>GRN197719</t>
  </si>
  <si>
    <t>GRN197717</t>
  </si>
  <si>
    <t>GRN197716</t>
  </si>
  <si>
    <t>GRN197715</t>
  </si>
  <si>
    <t>GRN197235</t>
  </si>
  <si>
    <t>GRN197233</t>
  </si>
  <si>
    <t>GRN197171</t>
  </si>
  <si>
    <t>PO149382</t>
  </si>
  <si>
    <t>GRN196503</t>
  </si>
  <si>
    <t>GRN196502</t>
  </si>
  <si>
    <t>GRN196501</t>
  </si>
  <si>
    <t>HINGE - LEFT HAND MATEC 1.62.41L</t>
  </si>
  <si>
    <t>GRN196496</t>
  </si>
  <si>
    <t>PO145844</t>
  </si>
  <si>
    <t>GRN196402</t>
  </si>
  <si>
    <t>GRN194722</t>
  </si>
  <si>
    <t>freight inwards - DEL164793</t>
  </si>
  <si>
    <t>GRN194533</t>
  </si>
  <si>
    <t>GRN194070</t>
  </si>
  <si>
    <t>PO147492</t>
  </si>
  <si>
    <t>GRN194069</t>
  </si>
  <si>
    <t>GRN193996</t>
  </si>
  <si>
    <t>PO148057</t>
  </si>
  <si>
    <t>GRN193876</t>
  </si>
  <si>
    <t>GRN193869</t>
  </si>
  <si>
    <t>PO145728</t>
  </si>
  <si>
    <t>GRN193868</t>
  </si>
  <si>
    <t>GRN193650</t>
  </si>
  <si>
    <t>PO142467</t>
  </si>
  <si>
    <t>GRN193364</t>
  </si>
  <si>
    <t>GRN193172</t>
  </si>
  <si>
    <t>freight inwards - JMK26926</t>
  </si>
  <si>
    <t>GRN192802</t>
  </si>
  <si>
    <t>PO145333</t>
  </si>
  <si>
    <t>GRN192358</t>
  </si>
  <si>
    <t>PO146928</t>
  </si>
  <si>
    <t>GRN202124</t>
  </si>
  <si>
    <t>GRN192356</t>
  </si>
  <si>
    <t>PO146290</t>
  </si>
  <si>
    <t>GRN192339</t>
  </si>
  <si>
    <t>GRN202121</t>
  </si>
  <si>
    <t>GRN192338</t>
  </si>
  <si>
    <t>GRN192337</t>
  </si>
  <si>
    <t>GRN191991</t>
  </si>
  <si>
    <t>GRN191990</t>
  </si>
  <si>
    <t>GRN191989</t>
  </si>
  <si>
    <t>PO145473</t>
  </si>
  <si>
    <t>MAGNETIC CATCH MAYTEC 1.65.2101</t>
  </si>
  <si>
    <t>GRN191988</t>
  </si>
  <si>
    <t>GRN191987</t>
  </si>
  <si>
    <t>GRN184068</t>
  </si>
  <si>
    <t>GRN191769</t>
  </si>
  <si>
    <t>GRN190952</t>
  </si>
  <si>
    <t>PO145395</t>
  </si>
  <si>
    <t>GRN189777</t>
  </si>
  <si>
    <t>PO144343</t>
  </si>
  <si>
    <t>GRN189334</t>
  </si>
  <si>
    <t>GRN189332</t>
  </si>
  <si>
    <t>GRN188365</t>
  </si>
  <si>
    <t>PO140132</t>
  </si>
  <si>
    <t>T-NUT FOR SUBSEQUENT INSERTION WITH SPRING - M6
MA</t>
  </si>
  <si>
    <t>GRN187032</t>
  </si>
  <si>
    <t>PO139397</t>
  </si>
  <si>
    <t>GRN186791</t>
  </si>
  <si>
    <t>GRN186370</t>
  </si>
  <si>
    <t>PO145259</t>
  </si>
  <si>
    <t>GRN186079</t>
  </si>
  <si>
    <t>PO145401</t>
  </si>
  <si>
    <t>GRN185805</t>
  </si>
  <si>
    <t>PO145262</t>
  </si>
  <si>
    <t>GRN185300</t>
  </si>
  <si>
    <t>T-NUT FOR SUBSEQUENT INSERTION WITH SPRING - M6 MA</t>
  </si>
  <si>
    <t>GRN185022</t>
  </si>
  <si>
    <t>GRN184040</t>
  </si>
  <si>
    <t>PO139696</t>
  </si>
  <si>
    <t>1492 JUMPER BARS CJR NO COVER 8, 3 POLE BLACK</t>
  </si>
  <si>
    <t>GRN184039</t>
  </si>
  <si>
    <t>PO137984</t>
  </si>
  <si>
    <t>GRN184038</t>
  </si>
  <si>
    <t>PO138737</t>
  </si>
  <si>
    <t>GRN184924</t>
  </si>
  <si>
    <t>PO144584</t>
  </si>
  <si>
    <t>GRN184031</t>
  </si>
  <si>
    <t>PO136097</t>
  </si>
  <si>
    <t>GRN184026</t>
  </si>
  <si>
    <t>PO139220</t>
  </si>
  <si>
    <t>GRN184248</t>
  </si>
  <si>
    <t>GRN184081</t>
  </si>
  <si>
    <t>GRN184016</t>
  </si>
  <si>
    <t>PO141169</t>
  </si>
  <si>
    <t>GRN183743</t>
  </si>
  <si>
    <t>MAGNETIC CATCH
MAYTEC 1.65.2101</t>
  </si>
  <si>
    <t>GRN183740</t>
  </si>
  <si>
    <t>GRN182604</t>
  </si>
  <si>
    <t>PO140590</t>
  </si>
  <si>
    <t>GRN184006</t>
  </si>
  <si>
    <t>GRN181400</t>
  </si>
  <si>
    <t>PO138813</t>
  </si>
  <si>
    <t>GRN180848</t>
  </si>
  <si>
    <t>PO142498</t>
  </si>
  <si>
    <t>GRN184000</t>
  </si>
  <si>
    <t>GRN179401</t>
  </si>
  <si>
    <t>GRN178740</t>
  </si>
  <si>
    <t>GRN183991</t>
  </si>
  <si>
    <t>GRN183990</t>
  </si>
  <si>
    <t>Loudwater HP10 9QR</t>
  </si>
  <si>
    <t>GRN204586</t>
  </si>
  <si>
    <t>PO142062</t>
  </si>
  <si>
    <t>ANTARES  TDC</t>
  </si>
  <si>
    <t>S023692</t>
  </si>
  <si>
    <t>BATTERY - CYCLIC GEL -12V/100AH (T881 TERMINALS)</t>
  </si>
  <si>
    <t>GRN204462</t>
  </si>
  <si>
    <t>PO150371</t>
  </si>
  <si>
    <t>GRN183987</t>
  </si>
  <si>
    <t>PO143712</t>
  </si>
  <si>
    <t>UNIVERSAL BATTERY CHARGER 1600 24V/60A/110-230V</t>
  </si>
  <si>
    <t>GRN204351</t>
  </si>
  <si>
    <t>PO151777</t>
  </si>
  <si>
    <t>GRN204302</t>
  </si>
  <si>
    <t>PO142324</t>
  </si>
  <si>
    <t>GRN204301</t>
  </si>
  <si>
    <t>INTELLIGENT BATTERY GAUGE ADVANCED</t>
  </si>
  <si>
    <t>GRN201834</t>
  </si>
  <si>
    <t>PO150966</t>
  </si>
  <si>
    <t>GRN199433</t>
  </si>
  <si>
    <t>PO148683</t>
  </si>
  <si>
    <t>GRN196150</t>
  </si>
  <si>
    <t>PO148135</t>
  </si>
  <si>
    <t>ETHERNET CABLE PUR JACKET RSSD-RJ45S-4414-10M TURC</t>
  </si>
  <si>
    <t>GRN183968</t>
  </si>
  <si>
    <t>ASC + COMPACT - BATTERY PROTECT 24V</t>
  </si>
  <si>
    <t>GRN196128</t>
  </si>
  <si>
    <t>GRN183960</t>
  </si>
  <si>
    <t>GRN183959</t>
  </si>
  <si>
    <t>GRN194744</t>
  </si>
  <si>
    <t>PO142312</t>
  </si>
  <si>
    <t>GRN183955</t>
  </si>
  <si>
    <t>GRN183953</t>
  </si>
  <si>
    <t>PO142581</t>
  </si>
  <si>
    <t>GRN193009</t>
  </si>
  <si>
    <t>PO147841</t>
  </si>
  <si>
    <t>GRN191093</t>
  </si>
  <si>
    <t>PO143797</t>
  </si>
  <si>
    <t>UNIVERSAL POWER CHARGER 240V/50A 700W</t>
  </si>
  <si>
    <t>GRN188471</t>
  </si>
  <si>
    <t>PO139998</t>
  </si>
  <si>
    <t>GRN188435</t>
  </si>
  <si>
    <t>STUD TERMINAL COVER SMALL - BLACK</t>
  </si>
  <si>
    <t>GRN187935</t>
  </si>
  <si>
    <t>GRN187933</t>
  </si>
  <si>
    <t>GRN186912</t>
  </si>
  <si>
    <t>PO145574</t>
  </si>
  <si>
    <t>GRN186686</t>
  </si>
  <si>
    <t>PO142756</t>
  </si>
  <si>
    <t>GRN183849</t>
  </si>
  <si>
    <t>GRN183625</t>
  </si>
  <si>
    <t>GRN183487</t>
  </si>
  <si>
    <t>GRN183486</t>
  </si>
  <si>
    <t>GRN182944</t>
  </si>
  <si>
    <t>GRN182365</t>
  </si>
  <si>
    <t>PO142222</t>
  </si>
  <si>
    <t>GRN181872</t>
  </si>
  <si>
    <t>PO141215</t>
  </si>
  <si>
    <t>CYCLIC DUTY GEL BATTERY 12V/40AH</t>
  </si>
  <si>
    <t>GRN181834</t>
  </si>
  <si>
    <t>PO139698</t>
  </si>
  <si>
    <t>GRN181831</t>
  </si>
  <si>
    <t>GRN181807</t>
  </si>
  <si>
    <t>GRN181753</t>
  </si>
  <si>
    <t>PO142899</t>
  </si>
  <si>
    <t>Pallet</t>
  </si>
  <si>
    <t>GRN181509</t>
  </si>
  <si>
    <t>PO135695</t>
  </si>
  <si>
    <t>GRN181329</t>
  </si>
  <si>
    <t>GRN180806</t>
  </si>
  <si>
    <t>GRN180358</t>
  </si>
  <si>
    <t>GRN180357</t>
  </si>
  <si>
    <t>GRN180353</t>
  </si>
  <si>
    <t>GRN180342</t>
  </si>
  <si>
    <t>PO142204</t>
  </si>
  <si>
    <t>GRN180341</t>
  </si>
  <si>
    <t>GRN183896</t>
  </si>
  <si>
    <t>ASC+AUX BATTERY PROTECT 24V/190A</t>
  </si>
  <si>
    <t>GRN180337</t>
  </si>
  <si>
    <t>PO141853</t>
  </si>
  <si>
    <t>GRN180308</t>
  </si>
  <si>
    <t>PO142431</t>
  </si>
  <si>
    <t>GRN180061</t>
  </si>
  <si>
    <t>GRN179718</t>
  </si>
  <si>
    <t>PO137629</t>
  </si>
  <si>
    <t>GRN183891</t>
  </si>
  <si>
    <t>GRN179589</t>
  </si>
  <si>
    <t>GRN179588</t>
  </si>
  <si>
    <t>GRN178583</t>
  </si>
  <si>
    <t>GRN178273</t>
  </si>
  <si>
    <t>PO141783</t>
  </si>
  <si>
    <t>Cheshire WA3 6GP</t>
  </si>
  <si>
    <t>AXIS P1468-LE BULLET CAMERA</t>
  </si>
  <si>
    <t>GRN204806</t>
  </si>
  <si>
    <t>PO150039</t>
  </si>
  <si>
    <t>ANIXTER LTD</t>
  </si>
  <si>
    <t>S000377</t>
  </si>
  <si>
    <t>M4318-PLVE NETWORK CAMERA</t>
  </si>
  <si>
    <t>GRN204492</t>
  </si>
  <si>
    <t>PO149144</t>
  </si>
  <si>
    <t>COLUMN MOUNT WITH BALL JOINT WFWCA</t>
  </si>
  <si>
    <t>GRN204489</t>
  </si>
  <si>
    <t>PO150599</t>
  </si>
  <si>
    <t>T96B05 OUTDOOR HOUSING</t>
  </si>
  <si>
    <t>GRN204487</t>
  </si>
  <si>
    <t>NETWORK CABLE COUPLER IP66</t>
  </si>
  <si>
    <t>GRN204475</t>
  </si>
  <si>
    <t>PO148699</t>
  </si>
  <si>
    <t>VARIO W4 LENS - 120H X 50V</t>
  </si>
  <si>
    <t>GRN204473</t>
  </si>
  <si>
    <t>AXIS T91L61 WALL AND POLE MOUNT - PTZ DOME CAMERA</t>
  </si>
  <si>
    <t>GRN204469</t>
  </si>
  <si>
    <t>PO150104</t>
  </si>
  <si>
    <t>VARIO W4-2 MULTI ANGLE WHITE LIGHT-3 ANGLE OPTIONS</t>
  </si>
  <si>
    <t>GRN204464</t>
  </si>
  <si>
    <t>PO150081</t>
  </si>
  <si>
    <t>CAMERA POLE MOUNT 100-410MM</t>
  </si>
  <si>
    <t>11700-6932</t>
  </si>
  <si>
    <t>GRN204461</t>
  </si>
  <si>
    <t>PO150638</t>
  </si>
  <si>
    <t>GRN201589</t>
  </si>
  <si>
    <t>CAMERA NETWORK FIXED DOME 4 SENSORS SEAMLESSLY STI</t>
  </si>
  <si>
    <t>11700-6719</t>
  </si>
  <si>
    <t>GRN204442</t>
  </si>
  <si>
    <t>PO149834</t>
  </si>
  <si>
    <t>GRN183872</t>
  </si>
  <si>
    <t>CAMERA DOME FIXED 4 MP</t>
  </si>
  <si>
    <t>11701-0952</t>
  </si>
  <si>
    <t>GRN204436</t>
  </si>
  <si>
    <t>GRN204408</t>
  </si>
  <si>
    <t>PO149390</t>
  </si>
  <si>
    <t>GRN183869</t>
  </si>
  <si>
    <t>GRN204406</t>
  </si>
  <si>
    <t>PO149929</t>
  </si>
  <si>
    <t>GRN204405</t>
  </si>
  <si>
    <t>AXIS C1310-E NETWORK HORN SPEAKER</t>
  </si>
  <si>
    <t>GRN204404</t>
  </si>
  <si>
    <t>PO151012</t>
  </si>
  <si>
    <t>GRN204403</t>
  </si>
  <si>
    <t>GRN203846</t>
  </si>
  <si>
    <t>PO143665</t>
  </si>
  <si>
    <t>GRN203813</t>
  </si>
  <si>
    <t>PO149197</t>
  </si>
  <si>
    <t>GRN203368</t>
  </si>
  <si>
    <t>PO142061</t>
  </si>
  <si>
    <t>AXIS M5075-G EU PALM-SIZED PTZ CAMERA WITH 5X OPTI</t>
  </si>
  <si>
    <t>GRN203361</t>
  </si>
  <si>
    <t>PO151410</t>
  </si>
  <si>
    <t>GRN203317</t>
  </si>
  <si>
    <t>AXIS P3905-R NETWORK CAMERA</t>
  </si>
  <si>
    <t>GRN202808</t>
  </si>
  <si>
    <t>PO142017</t>
  </si>
  <si>
    <t>GRN202750</t>
  </si>
  <si>
    <t>GRN202746</t>
  </si>
  <si>
    <t>PO149620</t>
  </si>
  <si>
    <t>GRN202734</t>
  </si>
  <si>
    <t>PO150380</t>
  </si>
  <si>
    <t>STEP LADDERS 3 TREAD STEEL RS PRO 877-6819</t>
  </si>
  <si>
    <t>GRN183852</t>
  </si>
  <si>
    <t>NETWORK CAMERA AXIS P1375 1080P</t>
  </si>
  <si>
    <t>11701-3769</t>
  </si>
  <si>
    <t>GRN202726</t>
  </si>
  <si>
    <t>PO150963</t>
  </si>
  <si>
    <t>GRN202595</t>
  </si>
  <si>
    <t>PO148056</t>
  </si>
  <si>
    <t>GRN202592</t>
  </si>
  <si>
    <t>GRN202345</t>
  </si>
  <si>
    <t>GRN202250</t>
  </si>
  <si>
    <t>GRN202108</t>
  </si>
  <si>
    <t>GRN202106</t>
  </si>
  <si>
    <t>GRN202104</t>
  </si>
  <si>
    <t>PLENA MIXING AMPLIFIER 120 WATT</t>
  </si>
  <si>
    <t>GRN201871</t>
  </si>
  <si>
    <t>PO150615</t>
  </si>
  <si>
    <t>AIR CONDITIONER SPECTRACOOL 6000/8000 BTU W/ HEAT</t>
  </si>
  <si>
    <t>11700-6094</t>
  </si>
  <si>
    <t>GRN201600</t>
  </si>
  <si>
    <t>PO149708</t>
  </si>
  <si>
    <t>GRN183838</t>
  </si>
  <si>
    <t>PO144543</t>
  </si>
  <si>
    <t>GRN201593</t>
  </si>
  <si>
    <t>ALL IN ONE NETWORK MICROPHONE CONSOLE 2N SIP MIC</t>
  </si>
  <si>
    <t>GRN201592</t>
  </si>
  <si>
    <t>GRN201553</t>
  </si>
  <si>
    <t>GRN201552</t>
  </si>
  <si>
    <t>PO147521</t>
  </si>
  <si>
    <t>P1378 NETWORK CAMERA 4K</t>
  </si>
  <si>
    <t>GRN201546</t>
  </si>
  <si>
    <t>GRN201543</t>
  </si>
  <si>
    <t>PO147928</t>
  </si>
  <si>
    <t>GRN201266</t>
  </si>
  <si>
    <t>PO150561</t>
  </si>
  <si>
    <t>GRN201235</t>
  </si>
  <si>
    <t>GRN183822</t>
  </si>
  <si>
    <t>GRN200904</t>
  </si>
  <si>
    <t>GRN183817</t>
  </si>
  <si>
    <t>GRN200802</t>
  </si>
  <si>
    <t>GRN183813</t>
  </si>
  <si>
    <t>GRN200722</t>
  </si>
  <si>
    <t>GRN183810</t>
  </si>
  <si>
    <t>GRN200550</t>
  </si>
  <si>
    <t>PO150361</t>
  </si>
  <si>
    <t>GRN200537</t>
  </si>
  <si>
    <t>GRN183801</t>
  </si>
  <si>
    <t>GRN200536</t>
  </si>
  <si>
    <t>PO149635</t>
  </si>
  <si>
    <t>GRN200392</t>
  </si>
  <si>
    <t>PO149746</t>
  </si>
  <si>
    <t>SFW LICENSE AXIS CAMERA STATION CORE DEVICE</t>
  </si>
  <si>
    <t>11700-5957</t>
  </si>
  <si>
    <t>GRN200289</t>
  </si>
  <si>
    <t>PO149004</t>
  </si>
  <si>
    <t>GRN200254</t>
  </si>
  <si>
    <t>GRN200206</t>
  </si>
  <si>
    <t>M3058-PLVE NETWORK CAMERA</t>
  </si>
  <si>
    <t>GRN200158</t>
  </si>
  <si>
    <t>GRN200069</t>
  </si>
  <si>
    <t>GRN200005</t>
  </si>
  <si>
    <t>GRN200004</t>
  </si>
  <si>
    <t>GRN200003</t>
  </si>
  <si>
    <t>PO148600</t>
  </si>
  <si>
    <t>GRN201588</t>
  </si>
  <si>
    <t>GRN183786</t>
  </si>
  <si>
    <t>GRN200000</t>
  </si>
  <si>
    <t>AXIS TM3208 RECESSED CAMERA MOUNT</t>
  </si>
  <si>
    <t>GRN199999</t>
  </si>
  <si>
    <t>PO145858</t>
  </si>
  <si>
    <t>GRN199998</t>
  </si>
  <si>
    <t>TERMINAL FT SPRING CLAMP 1.5MM - GREEN/YELLOW</t>
  </si>
  <si>
    <t>GRN183782</t>
  </si>
  <si>
    <t>PO142321</t>
  </si>
  <si>
    <t>GRN199997</t>
  </si>
  <si>
    <t>PO147816</t>
  </si>
  <si>
    <t>GRN183780</t>
  </si>
  <si>
    <t>GRN183779</t>
  </si>
  <si>
    <t>GRN199994</t>
  </si>
  <si>
    <t>MNT WALL/ POLE FOR AXIS PTZ AND DOME CAMERAS</t>
  </si>
  <si>
    <t>11700-4733</t>
  </si>
  <si>
    <t>GRN199709</t>
  </si>
  <si>
    <t>PO149988</t>
  </si>
  <si>
    <t>GRN199413</t>
  </si>
  <si>
    <t>PO147852</t>
  </si>
  <si>
    <t>GRN199341</t>
  </si>
  <si>
    <t>GRN199323</t>
  </si>
  <si>
    <t>PO147534</t>
  </si>
  <si>
    <t>CABLE ASSY CAM2 POE SIGNAL</t>
  </si>
  <si>
    <t>340-1384-1</t>
  </si>
  <si>
    <t>GRN199254</t>
  </si>
  <si>
    <t>PO149655</t>
  </si>
  <si>
    <t>GRN199173</t>
  </si>
  <si>
    <t>GRN199166</t>
  </si>
  <si>
    <t>GRN199160</t>
  </si>
  <si>
    <t>AXIS T8133 HIGH POE 30W MIDSPAN 1-PORT (UK)</t>
  </si>
  <si>
    <t>GRN199148</t>
  </si>
  <si>
    <t>PO148934</t>
  </si>
  <si>
    <t>GRN198877</t>
  </si>
  <si>
    <t>GRN198871</t>
  </si>
  <si>
    <t>GRN183746</t>
  </si>
  <si>
    <t>PO144026</t>
  </si>
  <si>
    <t>GRN198708</t>
  </si>
  <si>
    <t>PO145920</t>
  </si>
  <si>
    <t>GRN198472</t>
  </si>
  <si>
    <t>GRN183742</t>
  </si>
  <si>
    <t>GRN198095</t>
  </si>
  <si>
    <t>GRN198014</t>
  </si>
  <si>
    <t>GRN183739</t>
  </si>
  <si>
    <t>PO144405</t>
  </si>
  <si>
    <t>GRN198013</t>
  </si>
  <si>
    <t>GRN198012</t>
  </si>
  <si>
    <t>TRIPPLITE UPS - 2200VA - 230V - DOUBLE CONVERSION</t>
  </si>
  <si>
    <t>11701-2471</t>
  </si>
  <si>
    <t>GRN198009</t>
  </si>
  <si>
    <t>PO149019</t>
  </si>
  <si>
    <t>GRN183727</t>
  </si>
  <si>
    <t>PO144432</t>
  </si>
  <si>
    <t>GRN183723</t>
  </si>
  <si>
    <t>GRN198008</t>
  </si>
  <si>
    <t>GRN183719</t>
  </si>
  <si>
    <t>PO142921</t>
  </si>
  <si>
    <t>GRN197241</t>
  </si>
  <si>
    <t>PO145351</t>
  </si>
  <si>
    <t>GRN196840</t>
  </si>
  <si>
    <t>GRN196712</t>
  </si>
  <si>
    <t>GRN196544</t>
  </si>
  <si>
    <t>GRN196531</t>
  </si>
  <si>
    <t>GRN196523</t>
  </si>
  <si>
    <t>GRN196412</t>
  </si>
  <si>
    <t>GRN196259</t>
  </si>
  <si>
    <t>GRN196234</t>
  </si>
  <si>
    <t>GRN196233</t>
  </si>
  <si>
    <t>PO147610</t>
  </si>
  <si>
    <t>GRN196151</t>
  </si>
  <si>
    <t>GRN195984</t>
  </si>
  <si>
    <t>PO148393</t>
  </si>
  <si>
    <t>GRN195907</t>
  </si>
  <si>
    <t>GRN195569</t>
  </si>
  <si>
    <t>MAINS ADAPTOR PS-24 SUPPORT 24VAC</t>
  </si>
  <si>
    <t>GRN195566</t>
  </si>
  <si>
    <t>PO148354</t>
  </si>
  <si>
    <t>GRN195565</t>
  </si>
  <si>
    <t>PO148389</t>
  </si>
  <si>
    <t>GRN195490</t>
  </si>
  <si>
    <t>GRN195423</t>
  </si>
  <si>
    <t>GRN195365</t>
  </si>
  <si>
    <t>GRN195364</t>
  </si>
  <si>
    <t>GRN195253</t>
  </si>
  <si>
    <t>PO143892</t>
  </si>
  <si>
    <t>GRN194978</t>
  </si>
  <si>
    <t>GRN194945</t>
  </si>
  <si>
    <t>PO147912</t>
  </si>
  <si>
    <t>GRN194943</t>
  </si>
  <si>
    <t>PO143796</t>
  </si>
  <si>
    <t>GRN194934</t>
  </si>
  <si>
    <t>GRN194924</t>
  </si>
  <si>
    <t>PO145545</t>
  </si>
  <si>
    <t>GRN194922</t>
  </si>
  <si>
    <t>PO144609</t>
  </si>
  <si>
    <t>GRN200977</t>
  </si>
  <si>
    <t>GRN194360</t>
  </si>
  <si>
    <t>GRN194356</t>
  </si>
  <si>
    <t>PO145168</t>
  </si>
  <si>
    <t>GRN194352</t>
  </si>
  <si>
    <t>PO148439</t>
  </si>
  <si>
    <t>FLEXIBLE BATTERY CABLE 25mm - RED</t>
  </si>
  <si>
    <t>GRN183668</t>
  </si>
  <si>
    <t>PO142750</t>
  </si>
  <si>
    <t>GRN193964</t>
  </si>
  <si>
    <t>PO148062</t>
  </si>
  <si>
    <t>GRN193940</t>
  </si>
  <si>
    <t>GRN193882</t>
  </si>
  <si>
    <t>PO144538</t>
  </si>
  <si>
    <t>GRN193881</t>
  </si>
  <si>
    <t>GRN193878</t>
  </si>
  <si>
    <t>GRN193857</t>
  </si>
  <si>
    <t>GRN193856</t>
  </si>
  <si>
    <t>GRN193471</t>
  </si>
  <si>
    <t>PO146082</t>
  </si>
  <si>
    <t>GRN193470</t>
  </si>
  <si>
    <t>PO146284</t>
  </si>
  <si>
    <t>GRN193335</t>
  </si>
  <si>
    <t>PO146977</t>
  </si>
  <si>
    <t>GRN193272</t>
  </si>
  <si>
    <t>GRN193269</t>
  </si>
  <si>
    <t>GRN193265</t>
  </si>
  <si>
    <t>GRN183628</t>
  </si>
  <si>
    <t>GRN183626</t>
  </si>
  <si>
    <t>GRN193264</t>
  </si>
  <si>
    <t>CONN BULKHEAD MICROFAST 6 POS 2M FLYING LEADS</t>
  </si>
  <si>
    <t>11700-5153</t>
  </si>
  <si>
    <t>GRN183624</t>
  </si>
  <si>
    <t>GRN183623</t>
  </si>
  <si>
    <t>PO144450</t>
  </si>
  <si>
    <t>GRN192863</t>
  </si>
  <si>
    <t>GRN192859</t>
  </si>
  <si>
    <t>P1378 NETWORK CAMERA 4K AXIS 01810-001</t>
  </si>
  <si>
    <t>GRN192852</t>
  </si>
  <si>
    <t>PO141871</t>
  </si>
  <si>
    <t>GRN183619</t>
  </si>
  <si>
    <t>PO144467</t>
  </si>
  <si>
    <t>GRN192847</t>
  </si>
  <si>
    <t>PO145041</t>
  </si>
  <si>
    <t>GRN183616</t>
  </si>
  <si>
    <t>PO144481</t>
  </si>
  <si>
    <t>GRN192842</t>
  </si>
  <si>
    <t>GRN192841</t>
  </si>
  <si>
    <t>NETWORK I/O RELAY MODULE POE OR 12/24 VDC</t>
  </si>
  <si>
    <t>11701-3351</t>
  </si>
  <si>
    <t>GRN192838</t>
  </si>
  <si>
    <t>PO147874</t>
  </si>
  <si>
    <t>GRN192652</t>
  </si>
  <si>
    <t>GRN192502</t>
  </si>
  <si>
    <t>GRN192319</t>
  </si>
  <si>
    <t>PO147402</t>
  </si>
  <si>
    <t>GRN192232</t>
  </si>
  <si>
    <t>PO144852</t>
  </si>
  <si>
    <t>GRN192060</t>
  </si>
  <si>
    <t>GRN192059</t>
  </si>
  <si>
    <t>PO143333</t>
  </si>
  <si>
    <t>GRN191957</t>
  </si>
  <si>
    <t>PO144694</t>
  </si>
  <si>
    <t>GRN191704</t>
  </si>
  <si>
    <t>GRN183596</t>
  </si>
  <si>
    <t>PO140464</t>
  </si>
  <si>
    <t>TERMINAL FT SPRING CLAMP 1.5mm - GREEN/YELLOW</t>
  </si>
  <si>
    <t>GRN183595</t>
  </si>
  <si>
    <t>GRN183594</t>
  </si>
  <si>
    <t>GRN191697</t>
  </si>
  <si>
    <t>PO147149</t>
  </si>
  <si>
    <t>REMOTE CONTROL FOR VARIO ILLUMINATOR ( VAR-RC-V1)</t>
  </si>
  <si>
    <t>GRN191395</t>
  </si>
  <si>
    <t>PO143335</t>
  </si>
  <si>
    <t>GRN191328</t>
  </si>
  <si>
    <t>PO144663</t>
  </si>
  <si>
    <t>GRN191296</t>
  </si>
  <si>
    <t>GRN191082</t>
  </si>
  <si>
    <t>PO143331</t>
  </si>
  <si>
    <t>GRN191081</t>
  </si>
  <si>
    <t>PO142487</t>
  </si>
  <si>
    <t>GRN191080</t>
  </si>
  <si>
    <t>GRN190959</t>
  </si>
  <si>
    <t>PO143336</t>
  </si>
  <si>
    <t>GRN190890</t>
  </si>
  <si>
    <t>GRN183582</t>
  </si>
  <si>
    <t>GRN183581</t>
  </si>
  <si>
    <t>GRN190888</t>
  </si>
  <si>
    <t>GRN190884</t>
  </si>
  <si>
    <t>PO143795</t>
  </si>
  <si>
    <t>GRN190869</t>
  </si>
  <si>
    <t>PO138603</t>
  </si>
  <si>
    <t>AXIS CAMERA STATION 5 - CORE DEVICE LICENCE</t>
  </si>
  <si>
    <t>GRN190335</t>
  </si>
  <si>
    <t>GRN190315</t>
  </si>
  <si>
    <t>GRN190196</t>
  </si>
  <si>
    <t>GRN190028</t>
  </si>
  <si>
    <t>PO146188</t>
  </si>
  <si>
    <t>GRN189971</t>
  </si>
  <si>
    <t>GRN189959</t>
  </si>
  <si>
    <t>GRN189763</t>
  </si>
  <si>
    <t>GRN189762</t>
  </si>
  <si>
    <t>GRN189760</t>
  </si>
  <si>
    <t>GRN189684</t>
  </si>
  <si>
    <t>PO146521</t>
  </si>
  <si>
    <t>GRN189678</t>
  </si>
  <si>
    <t>PO139969</t>
  </si>
  <si>
    <t>GRN189670</t>
  </si>
  <si>
    <t>GRN189651</t>
  </si>
  <si>
    <t>PO144003</t>
  </si>
  <si>
    <t>GRN189650</t>
  </si>
  <si>
    <t>GRN189647</t>
  </si>
  <si>
    <t>GRN189593</t>
  </si>
  <si>
    <t>GRN189511</t>
  </si>
  <si>
    <t>GRN189376</t>
  </si>
  <si>
    <t>GRN188829</t>
  </si>
  <si>
    <t>GRN188610</t>
  </si>
  <si>
    <t>GRN188605</t>
  </si>
  <si>
    <t>PO142753</t>
  </si>
  <si>
    <t>GRN188497</t>
  </si>
  <si>
    <t>GRN188343</t>
  </si>
  <si>
    <t>GRN188147</t>
  </si>
  <si>
    <t>PTZ DOME NETWORK CAMERA</t>
  </si>
  <si>
    <t>GRN188146</t>
  </si>
  <si>
    <t>GRN188065</t>
  </si>
  <si>
    <t>GRN187607</t>
  </si>
  <si>
    <t>PO146107</t>
  </si>
  <si>
    <t>GRN187605</t>
  </si>
  <si>
    <t>GRN187604</t>
  </si>
  <si>
    <t>GRN187603</t>
  </si>
  <si>
    <t>GRN187480</t>
  </si>
  <si>
    <t>NETWORK CAMERA BULLET STYLE Q1785-LE</t>
  </si>
  <si>
    <t>GRN187411</t>
  </si>
  <si>
    <t>PO145914</t>
  </si>
  <si>
    <t>REMOTE CONTROL FOR VARIO ILLUMINATOR</t>
  </si>
  <si>
    <t>GRN187410</t>
  </si>
  <si>
    <t>GRN187349</t>
  </si>
  <si>
    <t>PO140352</t>
  </si>
  <si>
    <t>GRN183514</t>
  </si>
  <si>
    <t>GRN187348</t>
  </si>
  <si>
    <t>GRN187104</t>
  </si>
  <si>
    <t>GRN183511</t>
  </si>
  <si>
    <t>GRN183509</t>
  </si>
  <si>
    <t>GRN187103</t>
  </si>
  <si>
    <t>PO145793</t>
  </si>
  <si>
    <t>GRN186924</t>
  </si>
  <si>
    <t>GRN183505</t>
  </si>
  <si>
    <t>PO142777</t>
  </si>
  <si>
    <t>GRN183504</t>
  </si>
  <si>
    <t>GRN186923</t>
  </si>
  <si>
    <t>GRN186838</t>
  </si>
  <si>
    <t>PO143334</t>
  </si>
  <si>
    <t>GRN183501</t>
  </si>
  <si>
    <t>PO144373</t>
  </si>
  <si>
    <t>GRN186817</t>
  </si>
  <si>
    <t>GRN183499</t>
  </si>
  <si>
    <t>GRN183497</t>
  </si>
  <si>
    <t>PO140134</t>
  </si>
  <si>
    <t>GRN183496</t>
  </si>
  <si>
    <t>GRN186813</t>
  </si>
  <si>
    <t>PO143083</t>
  </si>
  <si>
    <t>GRN186812</t>
  </si>
  <si>
    <t>GRN186810</t>
  </si>
  <si>
    <t>GRN186809</t>
  </si>
  <si>
    <t>GRN186808</t>
  </si>
  <si>
    <t>GRN186807</t>
  </si>
  <si>
    <t>GRN186760</t>
  </si>
  <si>
    <t>PO145742</t>
  </si>
  <si>
    <t>HORNER PROGRAMMING CABLE KIT</t>
  </si>
  <si>
    <t>GRN183488</t>
  </si>
  <si>
    <t>PO142740</t>
  </si>
  <si>
    <t>M3058-PLVE NETWORK CAMERA AXIS 01178-001</t>
  </si>
  <si>
    <t>GRN186513</t>
  </si>
  <si>
    <t>RAYLUX 200 SERIES LED WHITE LIGHT 30-60DEG</t>
  </si>
  <si>
    <t>GRN186400</t>
  </si>
  <si>
    <t>PO143714</t>
  </si>
  <si>
    <t>RADIATOR</t>
  </si>
  <si>
    <t>GRN183485</t>
  </si>
  <si>
    <t>PO141475</t>
  </si>
  <si>
    <t>GRN186397</t>
  </si>
  <si>
    <t>PO139975</t>
  </si>
  <si>
    <t>GRN200706</t>
  </si>
  <si>
    <t>GRN186392</t>
  </si>
  <si>
    <t>GRN183477</t>
  </si>
  <si>
    <t>PO142599</t>
  </si>
  <si>
    <t>GRN200705</t>
  </si>
  <si>
    <t>GRN183475</t>
  </si>
  <si>
    <t>PO143596</t>
  </si>
  <si>
    <t>GRN198851</t>
  </si>
  <si>
    <t>GRN183473</t>
  </si>
  <si>
    <t>GRN183472</t>
  </si>
  <si>
    <t>GRN186391</t>
  </si>
  <si>
    <t>CAMERA NETWORK PTZ 60HZ</t>
  </si>
  <si>
    <t>11700-4734</t>
  </si>
  <si>
    <t>GRN186387</t>
  </si>
  <si>
    <t>GRN183468</t>
  </si>
  <si>
    <t>GRN186260</t>
  </si>
  <si>
    <t>GRN186169</t>
  </si>
  <si>
    <t>PO145502</t>
  </si>
  <si>
    <t>GRN186168</t>
  </si>
  <si>
    <t>PO145500</t>
  </si>
  <si>
    <t>GRN183454</t>
  </si>
  <si>
    <t>GRN185928</t>
  </si>
  <si>
    <t>PO145330</t>
  </si>
  <si>
    <t>COMET X-RAY MAINTENANCE TOOL KIT</t>
  </si>
  <si>
    <t>GRN183450</t>
  </si>
  <si>
    <t>PO144188</t>
  </si>
  <si>
    <t>GRN185923</t>
  </si>
  <si>
    <t>GRN185922</t>
  </si>
  <si>
    <t>PO144468</t>
  </si>
  <si>
    <t>GRN185920</t>
  </si>
  <si>
    <t>PO144345</t>
  </si>
  <si>
    <t>GRN185919</t>
  </si>
  <si>
    <t>PO139101</t>
  </si>
  <si>
    <t>GRN185908</t>
  </si>
  <si>
    <t>GRN185906</t>
  </si>
  <si>
    <t>GRN185841</t>
  </si>
  <si>
    <t>GRN185776</t>
  </si>
  <si>
    <t>GRN185755</t>
  </si>
  <si>
    <t>JOYSTICK AXIS T8311</t>
  </si>
  <si>
    <t>GRN185749</t>
  </si>
  <si>
    <t>PO142293</t>
  </si>
  <si>
    <t>GRN185519</t>
  </si>
  <si>
    <t>GRN185433</t>
  </si>
  <si>
    <t>PO140944</t>
  </si>
  <si>
    <t>GRN185375</t>
  </si>
  <si>
    <t>GRN185222</t>
  </si>
  <si>
    <t>GRN185209</t>
  </si>
  <si>
    <t>GRN185207</t>
  </si>
  <si>
    <t>GRN185206</t>
  </si>
  <si>
    <t>GRN185205</t>
  </si>
  <si>
    <t>GRN185153</t>
  </si>
  <si>
    <t>PO144829</t>
  </si>
  <si>
    <t>GRN185051</t>
  </si>
  <si>
    <t>GRN185010</t>
  </si>
  <si>
    <t>GRN185009</t>
  </si>
  <si>
    <t>GRN185008</t>
  </si>
  <si>
    <t>GRN185003</t>
  </si>
  <si>
    <t>GRN184976</t>
  </si>
  <si>
    <t>PO144761</t>
  </si>
  <si>
    <t>GRN184946</t>
  </si>
  <si>
    <t>GRN184945</t>
  </si>
  <si>
    <t>PO138563</t>
  </si>
  <si>
    <t>CORNER BRACKET T91A64 AXIS 5017-641</t>
  </si>
  <si>
    <t>GRN184942</t>
  </si>
  <si>
    <t>PO141028</t>
  </si>
  <si>
    <t>GRN184941</t>
  </si>
  <si>
    <t>GRN184936</t>
  </si>
  <si>
    <t>GRN184752</t>
  </si>
  <si>
    <t>GRN184750</t>
  </si>
  <si>
    <t>GRN184685</t>
  </si>
  <si>
    <t>GRN184679</t>
  </si>
  <si>
    <t>VARIO W8 LENS - 120H X 50V</t>
  </si>
  <si>
    <t>GRN184584</t>
  </si>
  <si>
    <t>PO144256</t>
  </si>
  <si>
    <t>GRN184332</t>
  </si>
  <si>
    <t>GRN184266</t>
  </si>
  <si>
    <t>PO139319</t>
  </si>
  <si>
    <t>GRN184094</t>
  </si>
  <si>
    <t>GRN184091</t>
  </si>
  <si>
    <t>GRN184041</t>
  </si>
  <si>
    <t>GRN184002</t>
  </si>
  <si>
    <t>PO142119</t>
  </si>
  <si>
    <t>GRN183983</t>
  </si>
  <si>
    <t>GRN183950</t>
  </si>
  <si>
    <t>GRN183384</t>
  </si>
  <si>
    <t>PO139719</t>
  </si>
  <si>
    <t>GRN183383</t>
  </si>
  <si>
    <t>GRN183382</t>
  </si>
  <si>
    <t>GRN183949</t>
  </si>
  <si>
    <t>GRN183795</t>
  </si>
  <si>
    <t>PO139162</t>
  </si>
  <si>
    <t>GRN183793</t>
  </si>
  <si>
    <t>PO141826</t>
  </si>
  <si>
    <t>GRN183769</t>
  </si>
  <si>
    <t>2-PORT ETHERNET/IP I/O ADAPTOR MODULE</t>
  </si>
  <si>
    <t>GRN183373</t>
  </si>
  <si>
    <t>PERSONAL DOSIMETER (PULSE X-RAY &amp; GAMMA) POLIMASTE</t>
  </si>
  <si>
    <t>GRN183372</t>
  </si>
  <si>
    <t>GRN183766</t>
  </si>
  <si>
    <t>PO143983</t>
  </si>
  <si>
    <t>GRN183765</t>
  </si>
  <si>
    <t>GRN183671</t>
  </si>
  <si>
    <t>GRN183670</t>
  </si>
  <si>
    <t>GRN183362</t>
  </si>
  <si>
    <t>GRN183492</t>
  </si>
  <si>
    <t>GRN183471</t>
  </si>
  <si>
    <t>GRN183467</t>
  </si>
  <si>
    <t>GRN183394</t>
  </si>
  <si>
    <t>AXIS TQ6501-E PARAPET MOUNT</t>
  </si>
  <si>
    <t>GRN183319</t>
  </si>
  <si>
    <t>FILTER HIGH EFFICIENCY 6IN X 12IN</t>
  </si>
  <si>
    <t>11518-0612</t>
  </si>
  <si>
    <t>GRN183349</t>
  </si>
  <si>
    <t>PO143599</t>
  </si>
  <si>
    <t>GRN183276</t>
  </si>
  <si>
    <t>PO144222</t>
  </si>
  <si>
    <t>GRN183274</t>
  </si>
  <si>
    <t>PO141346</t>
  </si>
  <si>
    <t>T96B05 OUTDOOR HOUSING AXIS 5505-911</t>
  </si>
  <si>
    <t>GRN183181</t>
  </si>
  <si>
    <t>PO139967</t>
  </si>
  <si>
    <t>GRN183344</t>
  </si>
  <si>
    <t>GRN183006</t>
  </si>
  <si>
    <t>PO141217</t>
  </si>
  <si>
    <t>GRN182987</t>
  </si>
  <si>
    <t>GRN183341</t>
  </si>
  <si>
    <t>GRN182979</t>
  </si>
  <si>
    <t>GRN182975</t>
  </si>
  <si>
    <t>PO144030</t>
  </si>
  <si>
    <t>GRN183338</t>
  </si>
  <si>
    <t>GRN183337</t>
  </si>
  <si>
    <t>GRN182917</t>
  </si>
  <si>
    <t>GRN182895</t>
  </si>
  <si>
    <t>PO140165</t>
  </si>
  <si>
    <t>GRN182875</t>
  </si>
  <si>
    <t>PO140380</t>
  </si>
  <si>
    <t>GASKET, COMBO EMI &amp; ENVIRONMENTAL, 3/8" THK x 3/4"</t>
  </si>
  <si>
    <t>GRN183333</t>
  </si>
  <si>
    <t>PO140072</t>
  </si>
  <si>
    <t>VARIO w4-2 MULTI ANGLE WHITE LIGHT-3 ANGLE OPTIONS</t>
  </si>
  <si>
    <t>GRN182759</t>
  </si>
  <si>
    <t>VARIO2 W8 LONG RANGE WHITE LIGHT WITH 3 ANGLE OPTI</t>
  </si>
  <si>
    <t>GRN182756</t>
  </si>
  <si>
    <t>PO142046</t>
  </si>
  <si>
    <t>GRN183330</t>
  </si>
  <si>
    <t>GRN182754</t>
  </si>
  <si>
    <t>GRN183328</t>
  </si>
  <si>
    <t>PO137077</t>
  </si>
  <si>
    <t>GRN183327</t>
  </si>
  <si>
    <t>PO138652</t>
  </si>
  <si>
    <t>GRN183326</t>
  </si>
  <si>
    <t>WEIGHBRIDGE JUNCTION BOX</t>
  </si>
  <si>
    <t>GRN183325</t>
  </si>
  <si>
    <t>PO136276</t>
  </si>
  <si>
    <t>GRN183324</t>
  </si>
  <si>
    <t>PO134128</t>
  </si>
  <si>
    <t>GRN182747</t>
  </si>
  <si>
    <t>GRN183322</t>
  </si>
  <si>
    <t>GRN183320</t>
  </si>
  <si>
    <t>PO141965</t>
  </si>
  <si>
    <t>GRN182639</t>
  </si>
  <si>
    <t>GRN183317</t>
  </si>
  <si>
    <t>GRN182489</t>
  </si>
  <si>
    <t>GRN182339</t>
  </si>
  <si>
    <t>GRN182328</t>
  </si>
  <si>
    <t>GRN183313</t>
  </si>
  <si>
    <t>GRN183312</t>
  </si>
  <si>
    <t>GRN183309</t>
  </si>
  <si>
    <t>GRN182206</t>
  </si>
  <si>
    <t>GRN182189</t>
  </si>
  <si>
    <t>GRN182188</t>
  </si>
  <si>
    <t>GRN183302</t>
  </si>
  <si>
    <t>GRN183301</t>
  </si>
  <si>
    <t>GRN183299</t>
  </si>
  <si>
    <t>GRN182187</t>
  </si>
  <si>
    <t>GRN183296</t>
  </si>
  <si>
    <t>GRN183295</t>
  </si>
  <si>
    <t>GRN183294</t>
  </si>
  <si>
    <t>GRN183292</t>
  </si>
  <si>
    <t>PO144282</t>
  </si>
  <si>
    <t>GRN182186</t>
  </si>
  <si>
    <t>GRN182069</t>
  </si>
  <si>
    <t>GRN183286</t>
  </si>
  <si>
    <t>UPS BATTERY 12V 33AH (for 56204310  - VERTIV/NXC)</t>
  </si>
  <si>
    <t>GRN183285</t>
  </si>
  <si>
    <t>PO142545</t>
  </si>
  <si>
    <t>GRN183284</t>
  </si>
  <si>
    <t>PO142386</t>
  </si>
  <si>
    <t>GRN181962</t>
  </si>
  <si>
    <t>PO139971</t>
  </si>
  <si>
    <t>GRN183280</t>
  </si>
  <si>
    <t>PO144024</t>
  </si>
  <si>
    <t>GRN183279</t>
  </si>
  <si>
    <t>PO141582</t>
  </si>
  <si>
    <t>GRN181958</t>
  </si>
  <si>
    <t>GRN183277</t>
  </si>
  <si>
    <t>PO143723</t>
  </si>
  <si>
    <t>GRN181955</t>
  </si>
  <si>
    <t>AXIS P1468-LE NETWORK CAMERA AXIS 01055-001</t>
  </si>
  <si>
    <t>GRN181939</t>
  </si>
  <si>
    <t>GRN181908</t>
  </si>
  <si>
    <t>FIXED NETWORK CAMERA AXIS Q1785-LE</t>
  </si>
  <si>
    <t>GRN181883</t>
  </si>
  <si>
    <t>GRN183271</t>
  </si>
  <si>
    <t>GRN181844</t>
  </si>
  <si>
    <t>PO139737</t>
  </si>
  <si>
    <t>GRN181823</t>
  </si>
  <si>
    <t>GRN181784</t>
  </si>
  <si>
    <t>NETWORK CAMERA Q1785-LE</t>
  </si>
  <si>
    <t>GRN181776</t>
  </si>
  <si>
    <t>PO141850</t>
  </si>
  <si>
    <t>GRN181774</t>
  </si>
  <si>
    <t>GRN196299</t>
  </si>
  <si>
    <t>PO148616</t>
  </si>
  <si>
    <t>GRN195363</t>
  </si>
  <si>
    <t>PO147386</t>
  </si>
  <si>
    <t>GRN193636</t>
  </si>
  <si>
    <t>GRN181746</t>
  </si>
  <si>
    <t>GRN181575</t>
  </si>
  <si>
    <t>PO143720</t>
  </si>
  <si>
    <t>GRN181573</t>
  </si>
  <si>
    <t>PO143662</t>
  </si>
  <si>
    <t>GRN181571</t>
  </si>
  <si>
    <t>GRN181531</t>
  </si>
  <si>
    <t>GRN181466</t>
  </si>
  <si>
    <t>GRN181290</t>
  </si>
  <si>
    <t>PO139968</t>
  </si>
  <si>
    <t>GRN181265</t>
  </si>
  <si>
    <t>GRN183248</t>
  </si>
  <si>
    <t>GRN183246</t>
  </si>
  <si>
    <t>AXIS T94S02L RECESSED CAMERA MOUNT</t>
  </si>
  <si>
    <t>GRN181185</t>
  </si>
  <si>
    <t>PO140213</t>
  </si>
  <si>
    <t>GRN181184</t>
  </si>
  <si>
    <t>GRN181093</t>
  </si>
  <si>
    <t>AXIS CAMERA STATION 5 LICENCE (4-PACK)</t>
  </si>
  <si>
    <t>GRN181053</t>
  </si>
  <si>
    <t>PO141586</t>
  </si>
  <si>
    <t>GRN183220</t>
  </si>
  <si>
    <t>AXIS CAMERA STATION 5 - CORE DEVICE LICENCE AXIS 0</t>
  </si>
  <si>
    <t>GRN181036</t>
  </si>
  <si>
    <t>PO142458</t>
  </si>
  <si>
    <t>GRN181016</t>
  </si>
  <si>
    <t>GRN180875</t>
  </si>
  <si>
    <t>GRN180874</t>
  </si>
  <si>
    <t>GRN180872</t>
  </si>
  <si>
    <t>GRN183211</t>
  </si>
  <si>
    <t>GRN180856</t>
  </si>
  <si>
    <t>GRN180754</t>
  </si>
  <si>
    <t>PO143139</t>
  </si>
  <si>
    <t>GRN180753</t>
  </si>
  <si>
    <t>GRN180752</t>
  </si>
  <si>
    <t>GRN180751</t>
  </si>
  <si>
    <t>GRN183197</t>
  </si>
  <si>
    <t>GRN180748</t>
  </si>
  <si>
    <t>GRN183194</t>
  </si>
  <si>
    <t>PO142517</t>
  </si>
  <si>
    <t>GRN180745</t>
  </si>
  <si>
    <t>GRN180697</t>
  </si>
  <si>
    <t>PO132220</t>
  </si>
  <si>
    <t>GRN180429</t>
  </si>
  <si>
    <t>GRN180384</t>
  </si>
  <si>
    <t>GRN180305</t>
  </si>
  <si>
    <t>GRN180271</t>
  </si>
  <si>
    <t>PO137944</t>
  </si>
  <si>
    <t>GRN180254</t>
  </si>
  <si>
    <t>PO139973</t>
  </si>
  <si>
    <t>GRN180237</t>
  </si>
  <si>
    <t>GRN180191</t>
  </si>
  <si>
    <t>PO140809</t>
  </si>
  <si>
    <t>GRN183175</t>
  </si>
  <si>
    <t>GRN179924</t>
  </si>
  <si>
    <t>PO139972</t>
  </si>
  <si>
    <t>GRN183173</t>
  </si>
  <si>
    <t>GRN179866</t>
  </si>
  <si>
    <t>GRN183170</t>
  </si>
  <si>
    <t>GRN179793</t>
  </si>
  <si>
    <t>GRN183164</t>
  </si>
  <si>
    <t>GRN183162</t>
  </si>
  <si>
    <t>GRN179792</t>
  </si>
  <si>
    <t>GRN179738</t>
  </si>
  <si>
    <t>GRN183154</t>
  </si>
  <si>
    <t>GRN183152</t>
  </si>
  <si>
    <t>GRN183150</t>
  </si>
  <si>
    <t>GRN183149</t>
  </si>
  <si>
    <t>GRN183148</t>
  </si>
  <si>
    <t>PO138743</t>
  </si>
  <si>
    <t>GRN183147</t>
  </si>
  <si>
    <t>GRN183146</t>
  </si>
  <si>
    <t>GRN183145</t>
  </si>
  <si>
    <t>GRN179723</t>
  </si>
  <si>
    <t>GRN179546</t>
  </si>
  <si>
    <t>GRN179541</t>
  </si>
  <si>
    <t>GRN179302</t>
  </si>
  <si>
    <t>GRN179301</t>
  </si>
  <si>
    <t>GRN179078</t>
  </si>
  <si>
    <t>PO142186</t>
  </si>
  <si>
    <t>GRN179077</t>
  </si>
  <si>
    <t>PO142019</t>
  </si>
  <si>
    <t>GRN178994</t>
  </si>
  <si>
    <t>PO141132</t>
  </si>
  <si>
    <t>GRN178897</t>
  </si>
  <si>
    <t>GRN178896</t>
  </si>
  <si>
    <t>POWER ADAPTER REPLACEMENT FOR PANASONIC TOUGHPAD F</t>
  </si>
  <si>
    <t>11700-5471</t>
  </si>
  <si>
    <t>GRN183116</t>
  </si>
  <si>
    <t>PO143702</t>
  </si>
  <si>
    <t>GRN183111</t>
  </si>
  <si>
    <t>GRN178741</t>
  </si>
  <si>
    <t>GRN178651</t>
  </si>
  <si>
    <t>GRN178650</t>
  </si>
  <si>
    <t>PO137889</t>
  </si>
  <si>
    <t>GRN178649</t>
  </si>
  <si>
    <t>GRN178438</t>
  </si>
  <si>
    <t>PO137628</t>
  </si>
  <si>
    <t>Stoke-on-Trent ST6 2AX</t>
  </si>
  <si>
    <t>RETAINING BRACKET</t>
  </si>
  <si>
    <t>363-1198-1</t>
  </si>
  <si>
    <t>GRN205075</t>
  </si>
  <si>
    <t>PO151964</t>
  </si>
  <si>
    <t>ANDERSON ENGINEERING SOLUTION</t>
  </si>
  <si>
    <t>S022781</t>
  </si>
  <si>
    <t>2.12M EXTENDED MAST SYSTEM</t>
  </si>
  <si>
    <t>11701-3614</t>
  </si>
  <si>
    <t>GRN205073</t>
  </si>
  <si>
    <t>PO149701</t>
  </si>
  <si>
    <t>freight inwards TBC</t>
  </si>
  <si>
    <t>GRN205058</t>
  </si>
  <si>
    <t>PO147849</t>
  </si>
  <si>
    <t>FOOT AND E-STOP BRACKET ASSEMBLY - PORTAL (BOF) E</t>
  </si>
  <si>
    <t>GRN205024</t>
  </si>
  <si>
    <t>PO142704</t>
  </si>
  <si>
    <t>ROUTING CLAMP STRUT-MOUNT 4-1/2" ID STL-Z</t>
  </si>
  <si>
    <t>11700-5872</t>
  </si>
  <si>
    <t>GRN204963</t>
  </si>
  <si>
    <t>PO145420</t>
  </si>
  <si>
    <t>GRN204874</t>
  </si>
  <si>
    <t>PO151181</t>
  </si>
  <si>
    <t>DOOR FRAME INFILL</t>
  </si>
  <si>
    <t>GRN204864</t>
  </si>
  <si>
    <t>PO147923</t>
  </si>
  <si>
    <t>SWIVEL PAD FOOT M10 THRD</t>
  </si>
  <si>
    <t>11700-5582</t>
  </si>
  <si>
    <t>GRN204859</t>
  </si>
  <si>
    <t>PO143283</t>
  </si>
  <si>
    <t>TRANSFER CASE PROP SHAFT COUPLING</t>
  </si>
  <si>
    <t>GRN204840</t>
  </si>
  <si>
    <t>PO149442</t>
  </si>
  <si>
    <t>HD ENCODER MOTOR C/W 10M LEADS 9.2KW D132 UNIT</t>
  </si>
  <si>
    <t>GRN204836</t>
  </si>
  <si>
    <t>PO150517</t>
  </si>
  <si>
    <t>GRN204835</t>
  </si>
  <si>
    <t>PO150733</t>
  </si>
  <si>
    <t>BX INTEGRATED DETECTOR UNIT BRACKET</t>
  </si>
  <si>
    <t>GRN204770</t>
  </si>
  <si>
    <t>PO142615</t>
  </si>
  <si>
    <t>TCU RESERVOIR BRACKET</t>
  </si>
  <si>
    <t>GRN204761</t>
  </si>
  <si>
    <t>PO150723</t>
  </si>
  <si>
    <t>DOOR PACKER (40 x 30 x 1.5)</t>
  </si>
  <si>
    <t>GRN204731</t>
  </si>
  <si>
    <t>PO148030</t>
  </si>
  <si>
    <t>GRN183078</t>
  </si>
  <si>
    <t>HYDRAULIC BULKHEAD BRACKET</t>
  </si>
  <si>
    <t>GRN204703</t>
  </si>
  <si>
    <t>PO150210</t>
  </si>
  <si>
    <t>BX DOOR RETAINER PLATE</t>
  </si>
  <si>
    <t>GRN204700</t>
  </si>
  <si>
    <t>PO150385</t>
  </si>
  <si>
    <t>BRACKET FOR END SLAM CATCH, BX DETECTOR PANEL ASSY</t>
  </si>
  <si>
    <t>GRN204696</t>
  </si>
  <si>
    <t>PO143554</t>
  </si>
  <si>
    <t>SPACER - TRANSFER CASE CV SHAFT</t>
  </si>
  <si>
    <t>GRN204253</t>
  </si>
  <si>
    <t>PO150199</t>
  </si>
  <si>
    <t>GRN204252</t>
  </si>
  <si>
    <t>GRN183065</t>
  </si>
  <si>
    <t>POD DOOR HINGE PACKER (68 x 24 x 3.2)</t>
  </si>
  <si>
    <t>GRN204215</t>
  </si>
  <si>
    <t>PO147723</t>
  </si>
  <si>
    <t>DRIVERLESS LASER CARRIAGE PLATE</t>
  </si>
  <si>
    <t>GRN204210</t>
  </si>
  <si>
    <t>FOLDING POD STEP TRAY</t>
  </si>
  <si>
    <t>GRN204190</t>
  </si>
  <si>
    <t>PO148381</t>
  </si>
  <si>
    <t>FLEXXPUMP 404DLS DIRECT LUBRICATION SYSTEM F03 GRE</t>
  </si>
  <si>
    <t>GRN204176</t>
  </si>
  <si>
    <t>PO147924</t>
  </si>
  <si>
    <t>RAD NUKE COMPARTMENT GLAND PLATE</t>
  </si>
  <si>
    <t>GRN204175</t>
  </si>
  <si>
    <t>PO148028</t>
  </si>
  <si>
    <t>AXIS Mk II FIXED DOME CAMERA SPACER 100mm</t>
  </si>
  <si>
    <t>GRN204174</t>
  </si>
  <si>
    <t>PO148802</t>
  </si>
  <si>
    <t>M60 BX SIDE PANEL SICK LASER BLOCK</t>
  </si>
  <si>
    <t>360-1030-1</t>
  </si>
  <si>
    <t>GRN204172</t>
  </si>
  <si>
    <t>PO148440</t>
  </si>
  <si>
    <t>ACTUATOR LA12</t>
  </si>
  <si>
    <t>GRN204170</t>
  </si>
  <si>
    <t>PO147624</t>
  </si>
  <si>
    <t>SPECIAL WASHER</t>
  </si>
  <si>
    <t>356-1177-1</t>
  </si>
  <si>
    <t>GRN204167</t>
  </si>
  <si>
    <t>PO150200</t>
  </si>
  <si>
    <t>BX-M60 SERVER MOUNTING PLATE</t>
  </si>
  <si>
    <t>GRN204165</t>
  </si>
  <si>
    <t>LASER YAW MOUNT</t>
  </si>
  <si>
    <t>356-1211-1</t>
  </si>
  <si>
    <t>GRN204164</t>
  </si>
  <si>
    <t>PO150732</t>
  </si>
  <si>
    <t>REAR PANEL SUPPORT ASSEMBLY</t>
  </si>
  <si>
    <t>GRN204163</t>
  </si>
  <si>
    <t>PO147727</t>
  </si>
  <si>
    <t>M60/T60 DOOR INTERLOCK SWITCH BRACKET(FRAME SIDE)</t>
  </si>
  <si>
    <t>GRN204161</t>
  </si>
  <si>
    <t>PO147724</t>
  </si>
  <si>
    <t>TOP HAT WASHER</t>
  </si>
  <si>
    <t>GRN204158</t>
  </si>
  <si>
    <t>PO149216</t>
  </si>
  <si>
    <t>WHEEL BLOCK DRIVEN</t>
  </si>
  <si>
    <t>11700-8543</t>
  </si>
  <si>
    <t>GRN204157</t>
  </si>
  <si>
    <t>PO150473</t>
  </si>
  <si>
    <t>FIXED DOME NETWORK CAMERA SPACER</t>
  </si>
  <si>
    <t>GRN204156</t>
  </si>
  <si>
    <t>SINGLE TOOLBOX REAR BRACKET ASSEMBLY</t>
  </si>
  <si>
    <t>GRN204080</t>
  </si>
  <si>
    <t>GRN204079</t>
  </si>
  <si>
    <t>REPLACEMENT SPINDLE EXTENSION FOR SWING HANDLE</t>
  </si>
  <si>
    <t>GRN204075</t>
  </si>
  <si>
    <t>LEVELING FOOT M20X2.5X3" PAD SST</t>
  </si>
  <si>
    <t>11700-4977</t>
  </si>
  <si>
    <t>GRN203905</t>
  </si>
  <si>
    <t>PO145417</t>
  </si>
  <si>
    <t>REMOVABLE DRIVERLESS LASER BRACKET</t>
  </si>
  <si>
    <t>GRN203904</t>
  </si>
  <si>
    <t>PO143420</t>
  </si>
  <si>
    <t>FIXED DOVETAIL MOUNTING BLOCK - ACTROS 5</t>
  </si>
  <si>
    <t>GRN203903</t>
  </si>
  <si>
    <t>PO143645</t>
  </si>
  <si>
    <t>GRN183018</t>
  </si>
  <si>
    <t>CONCENTRATOR MOUNTING PLATE</t>
  </si>
  <si>
    <t>GRN203896</t>
  </si>
  <si>
    <t>PO143553</t>
  </si>
  <si>
    <t>GRN183014</t>
  </si>
  <si>
    <t>GRN183012</t>
  </si>
  <si>
    <t>PO142334</t>
  </si>
  <si>
    <t>GRN183011</t>
  </si>
  <si>
    <t>PO144230</t>
  </si>
  <si>
    <t>GRN183008</t>
  </si>
  <si>
    <t>PO139986</t>
  </si>
  <si>
    <t>INFRA-RED FENCE SUPPORT</t>
  </si>
  <si>
    <t>GRN203890</t>
  </si>
  <si>
    <t>PO143988</t>
  </si>
  <si>
    <t>LIFT ALL NYLON RATCHET TIE-DOWN STRAP 10FT</t>
  </si>
  <si>
    <t>11598-0583</t>
  </si>
  <si>
    <t>GRN203880</t>
  </si>
  <si>
    <t>PO145415</t>
  </si>
  <si>
    <t>GRN203878</t>
  </si>
  <si>
    <t>PO146111</t>
  </si>
  <si>
    <t>HV CABLE R24SL - R28SL 2M
COMET - P3/250-R24RASL-R</t>
  </si>
  <si>
    <t>GRN182994</t>
  </si>
  <si>
    <t>PO139993</t>
  </si>
  <si>
    <t>MODULATOR CONTROL BOARD, 800HZ</t>
  </si>
  <si>
    <t>GRN182993</t>
  </si>
  <si>
    <t>PO143753</t>
  </si>
  <si>
    <t>GRN203874</t>
  </si>
  <si>
    <t>PO143646</t>
  </si>
  <si>
    <t>M60-BX DETECTOR ASSEMBLY  HINGE PACKER 1MM  THICK</t>
  </si>
  <si>
    <t>360-1024-1</t>
  </si>
  <si>
    <t>GRN203872</t>
  </si>
  <si>
    <t>PO145003</t>
  </si>
  <si>
    <t>GRN182984</t>
  </si>
  <si>
    <t>PNEUMATIC REG MOUNTING PLATE</t>
  </si>
  <si>
    <t>GRN203871</t>
  </si>
  <si>
    <t>PO143421</t>
  </si>
  <si>
    <t>GRN203869</t>
  </si>
  <si>
    <t>PO145419</t>
  </si>
  <si>
    <t>GRN203867</t>
  </si>
  <si>
    <t>PO150209</t>
  </si>
  <si>
    <t>CHARGING VALVE 6.0G3 CHARGING PRESSURE</t>
  </si>
  <si>
    <t>GRN203865</t>
  </si>
  <si>
    <t>PO143745</t>
  </si>
  <si>
    <t>REAR LASER BRACKET</t>
  </si>
  <si>
    <t>GRN203833</t>
  </si>
  <si>
    <t>PO143637</t>
  </si>
  <si>
    <t>PARTS TO CONVERT 56204076 TO 11701-2406</t>
  </si>
  <si>
    <t>356-1182-1</t>
  </si>
  <si>
    <t>GRN203632</t>
  </si>
  <si>
    <t>PO144148</t>
  </si>
  <si>
    <t>GRN198850</t>
  </si>
  <si>
    <t>GRN203610</t>
  </si>
  <si>
    <t>PO145009</t>
  </si>
  <si>
    <t>DRIVERLESS LASER BASE PLATE</t>
  </si>
  <si>
    <t>GRN203586</t>
  </si>
  <si>
    <t>NETWORK CAMERA SUPPORT POST</t>
  </si>
  <si>
    <t>356-1277-1</t>
  </si>
  <si>
    <t>GRN203323</t>
  </si>
  <si>
    <t>PO150285</t>
  </si>
  <si>
    <t>GRN203240</t>
  </si>
  <si>
    <t>POD DOOR - LOCK TO UPPER LATCH CON-ROD</t>
  </si>
  <si>
    <t>GRN203045</t>
  </si>
  <si>
    <t>PO147728</t>
  </si>
  <si>
    <t>STEP ASSEMBLY - M60</t>
  </si>
  <si>
    <t>GRN202957</t>
  </si>
  <si>
    <t>PO148416</t>
  </si>
  <si>
    <t>M60 POD ACCESS STEP ASSEMBLY</t>
  </si>
  <si>
    <t>GRN202955</t>
  </si>
  <si>
    <t>PO143591</t>
  </si>
  <si>
    <t>GRN202954</t>
  </si>
  <si>
    <t>PO143593</t>
  </si>
  <si>
    <t>CONTAINER OFFICE CONTROL/INPSECTION PARTLY FITTED.</t>
  </si>
  <si>
    <t>GRN182963</t>
  </si>
  <si>
    <t>COMPRESSOR 230V 140L YIELD AT 8BAR</t>
  </si>
  <si>
    <t>GRN202817</t>
  </si>
  <si>
    <t>PO147465</t>
  </si>
  <si>
    <t>SIGN POST TOP RETAINING BRACKET</t>
  </si>
  <si>
    <t>GRN202784</t>
  </si>
  <si>
    <t>LUBRICANT - 75W90 SYNTHETIC AP1 MT1/GL5 (25L DRUM)</t>
  </si>
  <si>
    <t>GRN202782</t>
  </si>
  <si>
    <t>PO150859</t>
  </si>
  <si>
    <t>SIEMENS COLLIMATOR BOTTOM MOUNT RH</t>
  </si>
  <si>
    <t>340-1630-1</t>
  </si>
  <si>
    <t>GRN202778</t>
  </si>
  <si>
    <t>PO148388</t>
  </si>
  <si>
    <t>GRN182951</t>
  </si>
  <si>
    <t>PO143707</t>
  </si>
  <si>
    <t>GRN202777</t>
  </si>
  <si>
    <t>GRN202776</t>
  </si>
  <si>
    <t>PO149388</t>
  </si>
  <si>
    <t>GRN202768</t>
  </si>
  <si>
    <t>GRN202758</t>
  </si>
  <si>
    <t>PO149727</t>
  </si>
  <si>
    <t>GRN202757</t>
  </si>
  <si>
    <t>PERSONNEL DOOR - LOCK BRACE</t>
  </si>
  <si>
    <t>GRN202701</t>
  </si>
  <si>
    <t>GRN182924</t>
  </si>
  <si>
    <t>GRN182923</t>
  </si>
  <si>
    <t>2D LiDAR LASER SENSOR TIM781-2174101</t>
  </si>
  <si>
    <t>GRN182922</t>
  </si>
  <si>
    <t>PO138037</t>
  </si>
  <si>
    <t>GRN182921</t>
  </si>
  <si>
    <t>PO137917</t>
  </si>
  <si>
    <t>GRN182920</t>
  </si>
  <si>
    <t>GRN182919</t>
  </si>
  <si>
    <t>BX DETECTOR ASSEMBLY STRIKE PLATE</t>
  </si>
  <si>
    <t>GRN202697</t>
  </si>
  <si>
    <t>GRN202696</t>
  </si>
  <si>
    <t>PO144756</t>
  </si>
  <si>
    <t>FIXED DOVETAIL BLOCK - DRIVERLESS M60</t>
  </si>
  <si>
    <t>GRN202691</t>
  </si>
  <si>
    <t>GRN202685</t>
  </si>
  <si>
    <t>M60-T60-BX DETECTOR ASSEMBLY  HINGE PACKER 1.0 MM</t>
  </si>
  <si>
    <t>GRN202683</t>
  </si>
  <si>
    <t>PO150694</t>
  </si>
  <si>
    <t>M60/ T60 DOOR INTERLOCK SWITCH BRACKET (DOOR SIDE)</t>
  </si>
  <si>
    <t>GRN202682</t>
  </si>
  <si>
    <t>G60 VBOOM STABILISING/BUILD FIXTURE - G60 ZBX</t>
  </si>
  <si>
    <t>GRN202566</t>
  </si>
  <si>
    <t>PO142850</t>
  </si>
  <si>
    <t>BX DETECTOR FRAME RIGHT HAND SIDE</t>
  </si>
  <si>
    <t>GRN202563</t>
  </si>
  <si>
    <t>BX DETECTOR BLANKING PLATE</t>
  </si>
  <si>
    <t>GRN202040</t>
  </si>
  <si>
    <t>CLEVIS PIN - STAINLESS STEEL - 6mm WDS COMPONENTS</t>
  </si>
  <si>
    <t>GRN202039</t>
  </si>
  <si>
    <t>PO150392</t>
  </si>
  <si>
    <t>SWIVEL ROD END FEMALE - 6mm STAINLESS STEEL WDS CO</t>
  </si>
  <si>
    <t>GRN202032</t>
  </si>
  <si>
    <t>GRN202031</t>
  </si>
  <si>
    <t>SWIVEL ROD END MALE - 6mm STAINLESS STEEL WDS COMP</t>
  </si>
  <si>
    <t>GRN202030</t>
  </si>
  <si>
    <t>BASE PLATE ALIGNMENT BOX</t>
  </si>
  <si>
    <t>340-1056-1</t>
  </si>
  <si>
    <t>GRN201994</t>
  </si>
  <si>
    <t>PO149705</t>
  </si>
  <si>
    <t>GRN201990</t>
  </si>
  <si>
    <t>THERMAL CONTROL UNIT(TCU) 400 VAC, FOR M60 MOBILE</t>
  </si>
  <si>
    <t>GRN182878</t>
  </si>
  <si>
    <t>6/4 MeV LINAC 400pps SHORT COLLIMATOR CS TRGFILT</t>
  </si>
  <si>
    <t>GRN182876</t>
  </si>
  <si>
    <t>BASE PLATE</t>
  </si>
  <si>
    <t>GRN201986</t>
  </si>
  <si>
    <t>PO149215</t>
  </si>
  <si>
    <t>DRIVERLESS MARKER TOP BRACKET</t>
  </si>
  <si>
    <t>GRN201983</t>
  </si>
  <si>
    <t>DOOR HINGE SPACER TUBE (33 x 9.53 x 1.6)</t>
  </si>
  <si>
    <t>GRN201975</t>
  </si>
  <si>
    <t>GRN182870</t>
  </si>
  <si>
    <t>SECURITY HAND RAIL BRACKET</t>
  </si>
  <si>
    <t>GRN201970</t>
  </si>
  <si>
    <t>AXIS Mk II FIXED DOME CAMERA SPACER 20mm</t>
  </si>
  <si>
    <t>GRN201969</t>
  </si>
  <si>
    <t>GRN201964</t>
  </si>
  <si>
    <t>GRN201961</t>
  </si>
  <si>
    <t>RAD NUKE SUPPORT FRAME  - M60</t>
  </si>
  <si>
    <t>GRN201473</t>
  </si>
  <si>
    <t>PO145353</t>
  </si>
  <si>
    <t>COLLIMATOR SUPPORT BRACKET, SILAC</t>
  </si>
  <si>
    <t>340-1665-1</t>
  </si>
  <si>
    <t>GRN201460</t>
  </si>
  <si>
    <t>PO149233</t>
  </si>
  <si>
    <t>L8 LADDERGUARD WIDE SHORT- GALVANISED STEEL</t>
  </si>
  <si>
    <t>GRN201446</t>
  </si>
  <si>
    <t>PO149677</t>
  </si>
  <si>
    <t>GRN182851</t>
  </si>
  <si>
    <t>GRN201435</t>
  </si>
  <si>
    <t>PO149454</t>
  </si>
  <si>
    <t>SIGN POST BOTTOM RETAINING BRACKET</t>
  </si>
  <si>
    <t>GRN201364</t>
  </si>
  <si>
    <t>GRN182846</t>
  </si>
  <si>
    <t>PO144043</t>
  </si>
  <si>
    <t>DRIVERLESS MARKER BOTTOM BRACKET</t>
  </si>
  <si>
    <t>GRN201363</t>
  </si>
  <si>
    <t>GRN201342</t>
  </si>
  <si>
    <t>GRN201332</t>
  </si>
  <si>
    <t>PO150508</t>
  </si>
  <si>
    <t>DOOR FRAME SPACER PLATE - M60</t>
  </si>
  <si>
    <t>GRN201319</t>
  </si>
  <si>
    <t>GRN201195</t>
  </si>
  <si>
    <t>GRN201167</t>
  </si>
  <si>
    <t>GRN201160</t>
  </si>
  <si>
    <t>FIXED DOVETAIL 210 O/C CLAMPING PLATE - ACTROS 5</t>
  </si>
  <si>
    <t>GRN201159</t>
  </si>
  <si>
    <t>PO150548</t>
  </si>
  <si>
    <t>GRN201154</t>
  </si>
  <si>
    <t>POD DOOR LOCK - RETURN SPRING STAINLESS STEEL SPRI</t>
  </si>
  <si>
    <t>GRN201152</t>
  </si>
  <si>
    <t>GRN201149</t>
  </si>
  <si>
    <t>PO149456</t>
  </si>
  <si>
    <t>GRN201137</t>
  </si>
  <si>
    <t>GRN201099</t>
  </si>
  <si>
    <t>WEDGE SIEMENS LINAC ADJUSTABLE</t>
  </si>
  <si>
    <t>340-1649-1</t>
  </si>
  <si>
    <t>GRN201098</t>
  </si>
  <si>
    <t>PO148378</t>
  </si>
  <si>
    <t>HORIZONTAL FIXED ROTATIONAL LEVER ASSEMBLY</t>
  </si>
  <si>
    <t>GRN201097</t>
  </si>
  <si>
    <t>PO142007</t>
  </si>
  <si>
    <t>GRN201096</t>
  </si>
  <si>
    <t>GRN201093</t>
  </si>
  <si>
    <t>TRANSFER BOX 2.5:1 REDUCTION</t>
  </si>
  <si>
    <t>GRN201031</t>
  </si>
  <si>
    <t>PO142318</t>
  </si>
  <si>
    <t>GRN198848</t>
  </si>
  <si>
    <t>11701-2104</t>
  </si>
  <si>
    <t>GRN197959</t>
  </si>
  <si>
    <t>PO140877</t>
  </si>
  <si>
    <t>GRN197160</t>
  </si>
  <si>
    <t>DRIVESHAFT MACHINED</t>
  </si>
  <si>
    <t>350-1007-1</t>
  </si>
  <si>
    <t>GRN200889</t>
  </si>
  <si>
    <t>PO148097</t>
  </si>
  <si>
    <t>GRN191431</t>
  </si>
  <si>
    <t>TOP CONNECTION SET DRS250 WHEEL BLOCK</t>
  </si>
  <si>
    <t>11598-1514</t>
  </si>
  <si>
    <t>GRN200747</t>
  </si>
  <si>
    <t>PO149531</t>
  </si>
  <si>
    <t>GRN182801</t>
  </si>
  <si>
    <t>GRN200544</t>
  </si>
  <si>
    <t>M60-BX CONTROL PANEL FIXING BRACKET</t>
  </si>
  <si>
    <t>GRN200539</t>
  </si>
  <si>
    <t>GRN182798</t>
  </si>
  <si>
    <t>GRN182797</t>
  </si>
  <si>
    <t>GRN200531</t>
  </si>
  <si>
    <t>GRN200521</t>
  </si>
  <si>
    <t>GRN200520</t>
  </si>
  <si>
    <t>GRN200516</t>
  </si>
  <si>
    <t>DOVETAIL BLOCK - DRIVERLESS M60</t>
  </si>
  <si>
    <t>GRN200515</t>
  </si>
  <si>
    <t>ZBX DETECTOR PANEL STRIKER PLATE</t>
  </si>
  <si>
    <t>GRN200514</t>
  </si>
  <si>
    <t>GRN200503</t>
  </si>
  <si>
    <t>POD DOOR - LOCK TO LOWER LATCH CON-ROD</t>
  </si>
  <si>
    <t>GRN200500</t>
  </si>
  <si>
    <t>PO149225</t>
  </si>
  <si>
    <t>GRN200499</t>
  </si>
  <si>
    <t>PO143590</t>
  </si>
  <si>
    <t>GRN200498</t>
  </si>
  <si>
    <t>GRN200496</t>
  </si>
  <si>
    <t>GRN200495</t>
  </si>
  <si>
    <t>PERSONNEL DOOR - TOP / BOTTOM CAPPING</t>
  </si>
  <si>
    <t>GRN200494</t>
  </si>
  <si>
    <t>PERSONNEL DOOR - HINGE SIDE CAPPING</t>
  </si>
  <si>
    <t>GRN200493</t>
  </si>
  <si>
    <t>PERSONNEL DOOR - LOCK SIDE CAPPING</t>
  </si>
  <si>
    <t>GRN200491</t>
  </si>
  <si>
    <t>GRN182751</t>
  </si>
  <si>
    <t>GRN200489</t>
  </si>
  <si>
    <t>GRN200488</t>
  </si>
  <si>
    <t>GRN200487</t>
  </si>
  <si>
    <t>GRN200486</t>
  </si>
  <si>
    <t>GRN182744</t>
  </si>
  <si>
    <t>GRN182743</t>
  </si>
  <si>
    <t>GRN182742</t>
  </si>
  <si>
    <t>GRN182741</t>
  </si>
  <si>
    <t>GRN182740</t>
  </si>
  <si>
    <t>GRN182739</t>
  </si>
  <si>
    <t>GRN200485</t>
  </si>
  <si>
    <t>PO150198</t>
  </si>
  <si>
    <t>GRN200484</t>
  </si>
  <si>
    <t>GRN200483</t>
  </si>
  <si>
    <t>GRN200481</t>
  </si>
  <si>
    <t>CABLE ROLLER GUIDEPOST</t>
  </si>
  <si>
    <t>GRN200479</t>
  </si>
  <si>
    <t>SCAN DRIVE NORMALLY OPEN SENSOR</t>
  </si>
  <si>
    <t>GRN200478</t>
  </si>
  <si>
    <t>PO147116</t>
  </si>
  <si>
    <t>GRN200477</t>
  </si>
  <si>
    <t>UPS FIXING PLATE (T60)</t>
  </si>
  <si>
    <t>GRN200414</t>
  </si>
  <si>
    <t>GRN200413</t>
  </si>
  <si>
    <t>GRN200412</t>
  </si>
  <si>
    <t>GRN200411</t>
  </si>
  <si>
    <t>BEACON LIGHT TOWER MOUNTING PLATE</t>
  </si>
  <si>
    <t>GRN200410</t>
  </si>
  <si>
    <t>GRN200408</t>
  </si>
  <si>
    <t>GRN200407</t>
  </si>
  <si>
    <t>GRN200405</t>
  </si>
  <si>
    <t>GRN200401</t>
  </si>
  <si>
    <t>FRIDGE RESTRAINING BRACKET</t>
  </si>
  <si>
    <t>GRN200400</t>
  </si>
  <si>
    <t>PO149726</t>
  </si>
  <si>
    <t>TOP ACCR CAMERA MOUNTING BRACKET P60 DV</t>
  </si>
  <si>
    <t>361-1420-1</t>
  </si>
  <si>
    <t>GRN200370</t>
  </si>
  <si>
    <t>PO150074</t>
  </si>
  <si>
    <t>SIEMENS TCU EXTENSION MOUNT</t>
  </si>
  <si>
    <t>340-1631-1</t>
  </si>
  <si>
    <t>GRN200171</t>
  </si>
  <si>
    <t>KIT 1 GALLON OIL KLUBERSYNTH GEM 4-68N</t>
  </si>
  <si>
    <t>255-1558-1</t>
  </si>
  <si>
    <t>GRN200120</t>
  </si>
  <si>
    <t>PO149559</t>
  </si>
  <si>
    <t>GRN199830</t>
  </si>
  <si>
    <t>SSM LINAC SERVICE TOOL KIT</t>
  </si>
  <si>
    <t>GRN199829</t>
  </si>
  <si>
    <t>PO146533</t>
  </si>
  <si>
    <t>T25 DETECTOR SPINE ASSY RUNNING STRIP</t>
  </si>
  <si>
    <t>GRN199814</t>
  </si>
  <si>
    <t>PO145562</t>
  </si>
  <si>
    <t>GRN199715</t>
  </si>
  <si>
    <t>GRN199714</t>
  </si>
  <si>
    <t>GRN199711</t>
  </si>
  <si>
    <t>GRN199700</t>
  </si>
  <si>
    <t>GRN199695</t>
  </si>
  <si>
    <t>PO145424</t>
  </si>
  <si>
    <t>MODIFIED DIN RAIL SLOTTED 35 X 7.5 MM X 10CM</t>
  </si>
  <si>
    <t>255-1561-10</t>
  </si>
  <si>
    <t>GRN199639</t>
  </si>
  <si>
    <t>PO149930</t>
  </si>
  <si>
    <t>GRN199637</t>
  </si>
  <si>
    <t>GRN199610</t>
  </si>
  <si>
    <t>RIGHT HAND POST - OVERHEIGHT BARRIER</t>
  </si>
  <si>
    <t>GRN199541</t>
  </si>
  <si>
    <t>PO148523</t>
  </si>
  <si>
    <t>GRN199537</t>
  </si>
  <si>
    <t>GRN182690</t>
  </si>
  <si>
    <t>PO141747</t>
  </si>
  <si>
    <t>GRN199498</t>
  </si>
  <si>
    <t>BATTERY CLAMP BRACKET - M60</t>
  </si>
  <si>
    <t>GRN199493</t>
  </si>
  <si>
    <t>GRN199475</t>
  </si>
  <si>
    <t>GRN199469</t>
  </si>
  <si>
    <t>GRN199463</t>
  </si>
  <si>
    <t>GRN199457</t>
  </si>
  <si>
    <t>GRN199455</t>
  </si>
  <si>
    <t>GRN199436</t>
  </si>
  <si>
    <t>GRN199355</t>
  </si>
  <si>
    <t>GRN199268</t>
  </si>
  <si>
    <t>GRN199266</t>
  </si>
  <si>
    <t>PO143282</t>
  </si>
  <si>
    <t>GRN199250</t>
  </si>
  <si>
    <t>PO149219</t>
  </si>
  <si>
    <t>GRN199237</t>
  </si>
  <si>
    <t>GRN199223</t>
  </si>
  <si>
    <t>GRN199201</t>
  </si>
  <si>
    <t>GRN199186</t>
  </si>
  <si>
    <t>PO149512</t>
  </si>
  <si>
    <t>GRN199090</t>
  </si>
  <si>
    <t>BX DETECTOR FRAME LEFT HAND SIDE</t>
  </si>
  <si>
    <t>GRN198997</t>
  </si>
  <si>
    <t>GRN198950</t>
  </si>
  <si>
    <t>GRN198941</t>
  </si>
  <si>
    <t>SIEMENS COLLIMATOR BRACE</t>
  </si>
  <si>
    <t>340-1629-1</t>
  </si>
  <si>
    <t>GRN198806</t>
  </si>
  <si>
    <t>PO148387</t>
  </si>
  <si>
    <t>COLLIMATOR BOTTOM BRACKET, SILAC</t>
  </si>
  <si>
    <t>340-1666-1</t>
  </si>
  <si>
    <t>GRN198795</t>
  </si>
  <si>
    <t>ALPINE ANTIFREEZE EXTENDED RED 50% SOLUTION  X 5LT</t>
  </si>
  <si>
    <t>GRN198703</t>
  </si>
  <si>
    <t>PO149363</t>
  </si>
  <si>
    <t>GRN198695</t>
  </si>
  <si>
    <t>LINEAR SOLENOID V45-N-24VDC 100%ED</t>
  </si>
  <si>
    <t>GRN198691</t>
  </si>
  <si>
    <t>GRN198688</t>
  </si>
  <si>
    <t>GRN182634</t>
  </si>
  <si>
    <t>TERMINAL CENTRE JUMPER PLUG 3 POLE TO SUIT 1.5MM</t>
  </si>
  <si>
    <t>GRN182633</t>
  </si>
  <si>
    <t>GRN182632</t>
  </si>
  <si>
    <t>GRN182628</t>
  </si>
  <si>
    <t>PO144084</t>
  </si>
  <si>
    <t>TERMINAL RING 1/4-HOLE  16-12AWG</t>
  </si>
  <si>
    <t>11539-0009</t>
  </si>
  <si>
    <t>GRN182625</t>
  </si>
  <si>
    <t>PO143279</t>
  </si>
  <si>
    <t>FUEL TANK FEED UNIT ADAPTOR</t>
  </si>
  <si>
    <t>356-1012-1</t>
  </si>
  <si>
    <t>GRN198686</t>
  </si>
  <si>
    <t>PO149671</t>
  </si>
  <si>
    <t>GRN198638</t>
  </si>
  <si>
    <t>RAD-NUKE RADAR HOUSING SEAL</t>
  </si>
  <si>
    <t>GRN198636</t>
  </si>
  <si>
    <t>PO145350</t>
  </si>
  <si>
    <t>GRN198632</t>
  </si>
  <si>
    <t>GRN198630</t>
  </si>
  <si>
    <t>GRN198628</t>
  </si>
  <si>
    <t>GRN198627</t>
  </si>
  <si>
    <t>SICK 2D LiDAR LASER SENSOR TIM351-2134001</t>
  </si>
  <si>
    <t>GRN182610</t>
  </si>
  <si>
    <t>GRN182609</t>
  </si>
  <si>
    <t>GRN182608</t>
  </si>
  <si>
    <t>GRN182607</t>
  </si>
  <si>
    <t>GRN198613</t>
  </si>
  <si>
    <t>GRN198583</t>
  </si>
  <si>
    <t>PO145421</t>
  </si>
  <si>
    <t>POD DOOR, LOCK TO UPPER LATCH CON-ROD</t>
  </si>
  <si>
    <t>363-1049-1</t>
  </si>
  <si>
    <t>GRN198578</t>
  </si>
  <si>
    <t>PO148396</t>
  </si>
  <si>
    <t>GRN198573</t>
  </si>
  <si>
    <t>CARTRIDGE FOR FLEXXPUMP 400 WITH GREASE F03</t>
  </si>
  <si>
    <t>GRN198571</t>
  </si>
  <si>
    <t>PO149670</t>
  </si>
  <si>
    <t>freight inwards LINES 12/13</t>
  </si>
  <si>
    <t>GRN198426</t>
  </si>
  <si>
    <t>GRN198342</t>
  </si>
  <si>
    <t>PO142006</t>
  </si>
  <si>
    <t>GRN198120</t>
  </si>
  <si>
    <t>PO145328</t>
  </si>
  <si>
    <t>GRN198067</t>
  </si>
  <si>
    <t>PO149202</t>
  </si>
  <si>
    <t>GRN198036</t>
  </si>
  <si>
    <t>GRN182591</t>
  </si>
  <si>
    <t>GRN182590</t>
  </si>
  <si>
    <t>GRN198035</t>
  </si>
  <si>
    <t>GRN198007</t>
  </si>
  <si>
    <t>GRN198006</t>
  </si>
  <si>
    <t>freight inwards -</t>
  </si>
  <si>
    <t>GRN198005</t>
  </si>
  <si>
    <t>GRN198004</t>
  </si>
  <si>
    <t>PO145007</t>
  </si>
  <si>
    <t>GANTRY WHEEL LASER ALIGNMENT KIT</t>
  </si>
  <si>
    <t>GRN198003</t>
  </si>
  <si>
    <t>PO141642</t>
  </si>
  <si>
    <t>GRN197956</t>
  </si>
  <si>
    <t>PO148546</t>
  </si>
  <si>
    <t>GRN197955</t>
  </si>
  <si>
    <t>PO148164</t>
  </si>
  <si>
    <t>GRN197944</t>
  </si>
  <si>
    <t>GRN197942</t>
  </si>
  <si>
    <t>PO146632</t>
  </si>
  <si>
    <t>GRN197936</t>
  </si>
  <si>
    <t>GRN197933</t>
  </si>
  <si>
    <t>GRN197930</t>
  </si>
  <si>
    <t>GRN197924</t>
  </si>
  <si>
    <t>GRN197923</t>
  </si>
  <si>
    <t>GRN197922</t>
  </si>
  <si>
    <t>GRN182560</t>
  </si>
  <si>
    <t>GRN197921</t>
  </si>
  <si>
    <t>GRN182558</t>
  </si>
  <si>
    <t>GRN182557</t>
  </si>
  <si>
    <t>GRN182556</t>
  </si>
  <si>
    <t>GRN182555</t>
  </si>
  <si>
    <t>GRN182554</t>
  </si>
  <si>
    <t>LEGEND PLATE 30 x 50 mm SNAP-IN PLATE ONLY ALUMINI</t>
  </si>
  <si>
    <t>GRN182553</t>
  </si>
  <si>
    <t>PO143992</t>
  </si>
  <si>
    <t>GRN182552</t>
  </si>
  <si>
    <t>GRN197919</t>
  </si>
  <si>
    <t>GRN182550</t>
  </si>
  <si>
    <t>GRN197917</t>
  </si>
  <si>
    <t>GRN197911</t>
  </si>
  <si>
    <t>PO148031</t>
  </si>
  <si>
    <t>GRN197906</t>
  </si>
  <si>
    <t>GRN197903</t>
  </si>
  <si>
    <t>CONTROL PANEL RETAINING BRACKET</t>
  </si>
  <si>
    <t>GRN197900</t>
  </si>
  <si>
    <t>GRN197895</t>
  </si>
  <si>
    <t>SMT GEARBOX</t>
  </si>
  <si>
    <t>11701-2468</t>
  </si>
  <si>
    <t>GRN197794</t>
  </si>
  <si>
    <t>PO144080</t>
  </si>
  <si>
    <t>GRN182526</t>
  </si>
  <si>
    <t>PO136167</t>
  </si>
  <si>
    <t>SAND FILTER CLAMP</t>
  </si>
  <si>
    <t>356-1272-1</t>
  </si>
  <si>
    <t>GRN197680</t>
  </si>
  <si>
    <t>GRN197676</t>
  </si>
  <si>
    <t>GRN197674</t>
  </si>
  <si>
    <t>GRN197672</t>
  </si>
  <si>
    <t>GRN197671</t>
  </si>
  <si>
    <t>ADJUSTABLE MTG BKT, DETECTOR SPINE</t>
  </si>
  <si>
    <t>340-1482-1</t>
  </si>
  <si>
    <t>GRN197669</t>
  </si>
  <si>
    <t>PO148618</t>
  </si>
  <si>
    <t>STAINLESS STEEL EXT CIRCLIP DIN 471 - 10mm x 1mm</t>
  </si>
  <si>
    <t>GRN197668</t>
  </si>
  <si>
    <t>BASE COVER SIEMENS MODULATOR</t>
  </si>
  <si>
    <t>340-1618-1</t>
  </si>
  <si>
    <t>GRN197645</t>
  </si>
  <si>
    <t>GRN197556</t>
  </si>
  <si>
    <t>PO139212</t>
  </si>
  <si>
    <t>GRN197550</t>
  </si>
  <si>
    <t>GEARBOX CV SHAFT COUPLING</t>
  </si>
  <si>
    <t>GRN197432</t>
  </si>
  <si>
    <t>GRN197426</t>
  </si>
  <si>
    <t>GRN182498</t>
  </si>
  <si>
    <t>CIRCLIP I/D48MM (DIN471) SST</t>
  </si>
  <si>
    <t>11700-8655</t>
  </si>
  <si>
    <t>GRN197383</t>
  </si>
  <si>
    <t>PO149450</t>
  </si>
  <si>
    <t>GRN182490</t>
  </si>
  <si>
    <t>GRN197291</t>
  </si>
  <si>
    <t>GRN182486</t>
  </si>
  <si>
    <t>PO140093</t>
  </si>
  <si>
    <t>GRN182485</t>
  </si>
  <si>
    <t>PO140094</t>
  </si>
  <si>
    <t>GRN182484</t>
  </si>
  <si>
    <t>PO140096</t>
  </si>
  <si>
    <t>GRN182483</t>
  </si>
  <si>
    <t>PO144011</t>
  </si>
  <si>
    <t>GRN197287</t>
  </si>
  <si>
    <t>GRN182481</t>
  </si>
  <si>
    <t>PO140095</t>
  </si>
  <si>
    <t>GRN182480</t>
  </si>
  <si>
    <t>GRN182479</t>
  </si>
  <si>
    <t>PO141212</t>
  </si>
  <si>
    <t>GRN197285</t>
  </si>
  <si>
    <t>GRN182477</t>
  </si>
  <si>
    <t>GRN197198</t>
  </si>
  <si>
    <t>PO143422</t>
  </si>
  <si>
    <t>GRN182475</t>
  </si>
  <si>
    <t>GRN182474</t>
  </si>
  <si>
    <t>GRN182473</t>
  </si>
  <si>
    <t>GRN182472</t>
  </si>
  <si>
    <t>GRN197121</t>
  </si>
  <si>
    <t>GRN182469</t>
  </si>
  <si>
    <t>GRN182468</t>
  </si>
  <si>
    <t>GRN182467</t>
  </si>
  <si>
    <t>GRN197120</t>
  </si>
  <si>
    <t>CABLE 4 METERS RJ45S RJ45S 841-4M</t>
  </si>
  <si>
    <t>11700-5363</t>
  </si>
  <si>
    <t>GRN182465</t>
  </si>
  <si>
    <t>PO140021</t>
  </si>
  <si>
    <t>GRN182464</t>
  </si>
  <si>
    <t>GRN182463</t>
  </si>
  <si>
    <t>PO139360</t>
  </si>
  <si>
    <t>GRN196834</t>
  </si>
  <si>
    <t>GRN182460</t>
  </si>
  <si>
    <t>GRN182459</t>
  </si>
  <si>
    <t>SECURITY HANDRAIL SPACER</t>
  </si>
  <si>
    <t>GRN196680</t>
  </si>
  <si>
    <t>GRN182456</t>
  </si>
  <si>
    <t>GRN182454</t>
  </si>
  <si>
    <t>GRN196672</t>
  </si>
  <si>
    <t>GRN196671</t>
  </si>
  <si>
    <t>GRN182440</t>
  </si>
  <si>
    <t>PO144027</t>
  </si>
  <si>
    <t>GRN196518</t>
  </si>
  <si>
    <t>GRN196291</t>
  </si>
  <si>
    <t>GRN196290</t>
  </si>
  <si>
    <t>GRN196289</t>
  </si>
  <si>
    <t>GRN196288</t>
  </si>
  <si>
    <t>GRN196287</t>
  </si>
  <si>
    <t>PO147436</t>
  </si>
  <si>
    <t>GRN196246</t>
  </si>
  <si>
    <t>GRN196222</t>
  </si>
  <si>
    <t>PO148122</t>
  </si>
  <si>
    <t>GRN195906</t>
  </si>
  <si>
    <t>GRN195902</t>
  </si>
  <si>
    <t>GRN195901</t>
  </si>
  <si>
    <t>GRN195896</t>
  </si>
  <si>
    <t>PERSONNEL DOOR - LOCK SPACER TUBE</t>
  </si>
  <si>
    <t>GRN195895</t>
  </si>
  <si>
    <t>GRN195894</t>
  </si>
  <si>
    <t>KEY 14X9X150 - BS4235-1 FORM A</t>
  </si>
  <si>
    <t>11700-8653</t>
  </si>
  <si>
    <t>GRN195893</t>
  </si>
  <si>
    <t>PO143981</t>
  </si>
  <si>
    <t>GRN195889</t>
  </si>
  <si>
    <t>BRACKET TORQUE REACTION</t>
  </si>
  <si>
    <t>350-1008-1</t>
  </si>
  <si>
    <t>GRN195882</t>
  </si>
  <si>
    <t>PO143986</t>
  </si>
  <si>
    <t>GRN195878</t>
  </si>
  <si>
    <t>IS-UNITY-DP CARD</t>
  </si>
  <si>
    <t>GRN182387</t>
  </si>
  <si>
    <t>GRN195876</t>
  </si>
  <si>
    <t>GRN195875</t>
  </si>
  <si>
    <t>GRN195874</t>
  </si>
  <si>
    <t>GRN195873</t>
  </si>
  <si>
    <t>PO143748</t>
  </si>
  <si>
    <t>GRN195872</t>
  </si>
  <si>
    <t>GRN195871</t>
  </si>
  <si>
    <t>GRN195870</t>
  </si>
  <si>
    <t>GRN195869</t>
  </si>
  <si>
    <t>GRN195868</t>
  </si>
  <si>
    <t>ADAPTOR</t>
  </si>
  <si>
    <t>361-1414-1</t>
  </si>
  <si>
    <t>GRN195786</t>
  </si>
  <si>
    <t>PO148417</t>
  </si>
  <si>
    <t>6/4MeV LINAC BEAM LINE SPARE</t>
  </si>
  <si>
    <t>GRN182344</t>
  </si>
  <si>
    <t>PO136676</t>
  </si>
  <si>
    <t>GRN195659</t>
  </si>
  <si>
    <t>PO146917</t>
  </si>
  <si>
    <t>SITE SHIM ASSEMBLY</t>
  </si>
  <si>
    <t>361-1419-1</t>
  </si>
  <si>
    <t>GRN195251</t>
  </si>
  <si>
    <t>PO148262</t>
  </si>
  <si>
    <t>freight inwards LINES 9/10/11</t>
  </si>
  <si>
    <t>GRN194893</t>
  </si>
  <si>
    <t>MOUNTING SYSTEM UNIVERSAL JOINT BEF-KK-W45</t>
  </si>
  <si>
    <t>GRN182336</t>
  </si>
  <si>
    <t>GRN182334</t>
  </si>
  <si>
    <t>ADJUSTMENT MOTOR MOUNTING BRACKET 01</t>
  </si>
  <si>
    <t>GRN194755</t>
  </si>
  <si>
    <t>GRN182327</t>
  </si>
  <si>
    <t>M60-ZBX WORKSTATION KICK PANEL FIXING PLATE</t>
  </si>
  <si>
    <t>356-1082-1</t>
  </si>
  <si>
    <t>GRN194709</t>
  </si>
  <si>
    <t>GRN194690</t>
  </si>
  <si>
    <t>PO143743</t>
  </si>
  <si>
    <t>GRN194676</t>
  </si>
  <si>
    <t>PO143741</t>
  </si>
  <si>
    <t>DV60 Ø120 COLUMN JACK PAD</t>
  </si>
  <si>
    <t>361-1227-1</t>
  </si>
  <si>
    <t>GRN194669</t>
  </si>
  <si>
    <t>PO145498</t>
  </si>
  <si>
    <t>M16 OVERSIZED WASHER</t>
  </si>
  <si>
    <t>361-1254-1</t>
  </si>
  <si>
    <t>GRN194657</t>
  </si>
  <si>
    <t>PO145567</t>
  </si>
  <si>
    <t>SWIVEL ROD END MALE - 6mm STAINLESS STEELWDS COMP</t>
  </si>
  <si>
    <t>GRN194655</t>
  </si>
  <si>
    <t>GRN194654</t>
  </si>
  <si>
    <t>KEYSWITCH 2-POS LEFT REMOVAL MAINTAINED METAL KEY</t>
  </si>
  <si>
    <t>11701-2534</t>
  </si>
  <si>
    <t>GRN182307</t>
  </si>
  <si>
    <t>PO143765</t>
  </si>
  <si>
    <t>SWIVEL ROD END FEMALE - 6mm STAINLESS STEELWDS CO</t>
  </si>
  <si>
    <t>GRN194651</t>
  </si>
  <si>
    <t>PO143735</t>
  </si>
  <si>
    <t>GRN182298</t>
  </si>
  <si>
    <t>PO140872</t>
  </si>
  <si>
    <t>GRN194648</t>
  </si>
  <si>
    <t>GRN194645</t>
  </si>
  <si>
    <t>PO145499</t>
  </si>
  <si>
    <t>GRN194643</t>
  </si>
  <si>
    <t>GRN194642</t>
  </si>
  <si>
    <t>GRN182290</t>
  </si>
  <si>
    <t>PLATE FOR DELL PRECISON 5820</t>
  </si>
  <si>
    <t>GRN194641</t>
  </si>
  <si>
    <t>BUFFER - RUBBER DPG160</t>
  </si>
  <si>
    <t>11700-9047</t>
  </si>
  <si>
    <t>GRN194640</t>
  </si>
  <si>
    <t>PO143750</t>
  </si>
  <si>
    <t>GRN194633</t>
  </si>
  <si>
    <t>GRN194629</t>
  </si>
  <si>
    <t>GRN194622</t>
  </si>
  <si>
    <t>GRN194621</t>
  </si>
  <si>
    <t>GRN194619</t>
  </si>
  <si>
    <t>GRN194618</t>
  </si>
  <si>
    <t>PO143556</t>
  </si>
  <si>
    <t>GRN194617</t>
  </si>
  <si>
    <t>freight inwards LINES 6/7/8</t>
  </si>
  <si>
    <t>GRN194507</t>
  </si>
  <si>
    <t>GRN194494</t>
  </si>
  <si>
    <t>PO144975</t>
  </si>
  <si>
    <t>WASHER FLAT M20 HARDENED STL-Z ZINC FLAKE</t>
  </si>
  <si>
    <t>255-1764-1</t>
  </si>
  <si>
    <t>GRN194492</t>
  </si>
  <si>
    <t>PO146895</t>
  </si>
  <si>
    <t>PANASONIC SPUR GEARBOX 180:1, 9.8Nm, 7.5rpm PANASO</t>
  </si>
  <si>
    <t>GRN194393</t>
  </si>
  <si>
    <t>PO143982</t>
  </si>
  <si>
    <t>M60 CAB HMI SCREEN MOUNT</t>
  </si>
  <si>
    <t>356-1204-1</t>
  </si>
  <si>
    <t>GRN194392</t>
  </si>
  <si>
    <t>PO147653</t>
  </si>
  <si>
    <t>PEWAG WINNER PROFILIFT ALPHA LIFTING POINT 1 TONNE</t>
  </si>
  <si>
    <t>11701-2348</t>
  </si>
  <si>
    <t>GRN194391</t>
  </si>
  <si>
    <t>PO143943</t>
  </si>
  <si>
    <t>GRN182225</t>
  </si>
  <si>
    <t>GRN194390</t>
  </si>
  <si>
    <t>GRN182220</t>
  </si>
  <si>
    <t>DOWNSHOOT DET BOX STOOL ASSEMBLY</t>
  </si>
  <si>
    <t>361-1317-1</t>
  </si>
  <si>
    <t>GRN194389</t>
  </si>
  <si>
    <t>PO146114</t>
  </si>
  <si>
    <t>GROMMET 25.4 X 3.0 X 21.0</t>
  </si>
  <si>
    <t>GRN194317</t>
  </si>
  <si>
    <t>PO146897</t>
  </si>
  <si>
    <t>GRN194315</t>
  </si>
  <si>
    <t>GRN194314</t>
  </si>
  <si>
    <t>GRN194313</t>
  </si>
  <si>
    <t>GRN194307</t>
  </si>
  <si>
    <t>GRN187724</t>
  </si>
  <si>
    <t>PO145919</t>
  </si>
  <si>
    <t>GRN182199</t>
  </si>
  <si>
    <t>GRN194304</t>
  </si>
  <si>
    <t>GRN194303</t>
  </si>
  <si>
    <t>GRN182196</t>
  </si>
  <si>
    <t>GRN182195</t>
  </si>
  <si>
    <t>GRN182193</t>
  </si>
  <si>
    <t>GRN182190</t>
  </si>
  <si>
    <t>GRN194300</t>
  </si>
  <si>
    <t>GRN194284</t>
  </si>
  <si>
    <t>GRN194277</t>
  </si>
  <si>
    <t>POD DOOR LOCK - RETURN SPRING STAINLESS STEELSPRI</t>
  </si>
  <si>
    <t>GRN194274</t>
  </si>
  <si>
    <t>GRN182184</t>
  </si>
  <si>
    <t>3 POSITION SELECTOR SWITCH NON-ILLUMINATED BLACK</t>
  </si>
  <si>
    <t>GRN182181</t>
  </si>
  <si>
    <t>GRN194231</t>
  </si>
  <si>
    <t>DAVIT ASSEMBLY</t>
  </si>
  <si>
    <t>361-1354-1</t>
  </si>
  <si>
    <t>GRN193697</t>
  </si>
  <si>
    <t>PO146829</t>
  </si>
  <si>
    <t>GRN182174</t>
  </si>
  <si>
    <t>GRN193637</t>
  </si>
  <si>
    <t>PO147961</t>
  </si>
  <si>
    <t>GRN193614</t>
  </si>
  <si>
    <t>GRN193459</t>
  </si>
  <si>
    <t>GRN193458</t>
  </si>
  <si>
    <t>GRN193454</t>
  </si>
  <si>
    <t>GRN193450</t>
  </si>
  <si>
    <t>GRN193441</t>
  </si>
  <si>
    <t>GRN193439</t>
  </si>
  <si>
    <t>GRN191033</t>
  </si>
  <si>
    <t>GRN190283</t>
  </si>
  <si>
    <t>GRN193340</t>
  </si>
  <si>
    <t>SPACER COUPLING ELEMENT</t>
  </si>
  <si>
    <t>GRN193321</t>
  </si>
  <si>
    <t>UPPER STEP FABRICATION</t>
  </si>
  <si>
    <t>GRN193179</t>
  </si>
  <si>
    <t>PO145002</t>
  </si>
  <si>
    <t>1MM THICK SHIM FOR FLOORING PLATE</t>
  </si>
  <si>
    <t>361-1390-1</t>
  </si>
  <si>
    <t>GRN193136</t>
  </si>
  <si>
    <t>PO147604</t>
  </si>
  <si>
    <t>GRN193131</t>
  </si>
  <si>
    <t>GRN193101</t>
  </si>
  <si>
    <t>GRN193098</t>
  </si>
  <si>
    <t>GRN193096</t>
  </si>
  <si>
    <t>GRN193094</t>
  </si>
  <si>
    <t>ROSAHL DEHUMIDIFYING O RING</t>
  </si>
  <si>
    <t>GRN193091</t>
  </si>
  <si>
    <t>PO145357</t>
  </si>
  <si>
    <t>GRN193088</t>
  </si>
  <si>
    <t>GRN193087</t>
  </si>
  <si>
    <t>GRN193084</t>
  </si>
  <si>
    <t>GRN193060</t>
  </si>
  <si>
    <t>GRN192958</t>
  </si>
  <si>
    <t>GRN192794</t>
  </si>
  <si>
    <t>GRN192625</t>
  </si>
  <si>
    <t>ECCENTRIC ROLLER ASSEMBLY</t>
  </si>
  <si>
    <t>GRN192486</t>
  </si>
  <si>
    <t>PO146255</t>
  </si>
  <si>
    <t>GRN192485</t>
  </si>
  <si>
    <t>GRN192482</t>
  </si>
  <si>
    <t>PO146070</t>
  </si>
  <si>
    <t>GRN192478</t>
  </si>
  <si>
    <t>GRN192451</t>
  </si>
  <si>
    <t>GRN192382</t>
  </si>
  <si>
    <t>PO143939</t>
  </si>
  <si>
    <t>GRN192381</t>
  </si>
  <si>
    <t>PO143643</t>
  </si>
  <si>
    <t>GRN192376</t>
  </si>
  <si>
    <t>G60HP VERTICAL DETECTOR BOX, LIFTING LUG</t>
  </si>
  <si>
    <t>GRN192317</t>
  </si>
  <si>
    <t>PO142004</t>
  </si>
  <si>
    <t>GRN182103</t>
  </si>
  <si>
    <t>PO143872</t>
  </si>
  <si>
    <t>FG VM1000 RPM</t>
  </si>
  <si>
    <t>VM1000</t>
  </si>
  <si>
    <t>GRN192308</t>
  </si>
  <si>
    <t>PO143920</t>
  </si>
  <si>
    <t>GRN182101</t>
  </si>
  <si>
    <t>VERTICAL ROTATIONAL ADJUSTMENT ASSEMBLY</t>
  </si>
  <si>
    <t>GRN192301</t>
  </si>
  <si>
    <t>PO142005</t>
  </si>
  <si>
    <t>GRN192116</t>
  </si>
  <si>
    <t>GRN192039</t>
  </si>
  <si>
    <t>PO143980</t>
  </si>
  <si>
    <t>GRN182085</t>
  </si>
  <si>
    <t>GRN182084</t>
  </si>
  <si>
    <t>GRN192038</t>
  </si>
  <si>
    <t>POWER CABLE PUR JACKET RKM52-1-RSM52 - 1M LONG TUR</t>
  </si>
  <si>
    <t>GRN182081</t>
  </si>
  <si>
    <t>GRN192037</t>
  </si>
  <si>
    <t>GRN192036</t>
  </si>
  <si>
    <t>GRN192035</t>
  </si>
  <si>
    <t>GRN192034</t>
  </si>
  <si>
    <t>RAD NUKE COMPARTMENT GLAND PLATE COVER</t>
  </si>
  <si>
    <t>356-1167-1</t>
  </si>
  <si>
    <t>GRN192033</t>
  </si>
  <si>
    <t>GRN191980</t>
  </si>
  <si>
    <t>PO146535</t>
  </si>
  <si>
    <t>GRN182071</t>
  </si>
  <si>
    <t>PO143597</t>
  </si>
  <si>
    <t>GRN191971</t>
  </si>
  <si>
    <t>GRN191958</t>
  </si>
  <si>
    <t>GRN182068</t>
  </si>
  <si>
    <t>PO142999</t>
  </si>
  <si>
    <t>GRN191932</t>
  </si>
  <si>
    <t>GRN182062</t>
  </si>
  <si>
    <t>GRN191916</t>
  </si>
  <si>
    <t>GRN191910</t>
  </si>
  <si>
    <t>GRN191907</t>
  </si>
  <si>
    <t>PO146462</t>
  </si>
  <si>
    <t>GRN182040</t>
  </si>
  <si>
    <t>PO142952</t>
  </si>
  <si>
    <t>GRN182033</t>
  </si>
  <si>
    <t>GRN191871</t>
  </si>
  <si>
    <t>GRN182027</t>
  </si>
  <si>
    <t>GRN191865</t>
  </si>
  <si>
    <t>GRN191692</t>
  </si>
  <si>
    <t>GRN191644</t>
  </si>
  <si>
    <t>GRN191612</t>
  </si>
  <si>
    <t>GRN191611</t>
  </si>
  <si>
    <t>GRN191610</t>
  </si>
  <si>
    <t>GRN182017</t>
  </si>
  <si>
    <t>GRN182016</t>
  </si>
  <si>
    <t>PO131873</t>
  </si>
  <si>
    <t>GRN191609</t>
  </si>
  <si>
    <t>GRN191608</t>
  </si>
  <si>
    <t>FLEXIBLE BATTERY CABLE 25mm - BLACK</t>
  </si>
  <si>
    <t>GRN182013</t>
  </si>
  <si>
    <t>PO141627</t>
  </si>
  <si>
    <t>GRN191607</t>
  </si>
  <si>
    <t>PO143424</t>
  </si>
  <si>
    <t>VISOR MOUNT FOR CAMERA</t>
  </si>
  <si>
    <t>356-1242-1</t>
  </si>
  <si>
    <t>GRN191462</t>
  </si>
  <si>
    <t>PO147120</t>
  </si>
  <si>
    <t>WIRE DETECTION ASSEMBLY RX</t>
  </si>
  <si>
    <t>GRN191112</t>
  </si>
  <si>
    <t>PO141742</t>
  </si>
  <si>
    <t>GRN191108</t>
  </si>
  <si>
    <t>PO139983</t>
  </si>
  <si>
    <t>GRN191104</t>
  </si>
  <si>
    <t>GRN190919</t>
  </si>
  <si>
    <t>GRN181996</t>
  </si>
  <si>
    <t>GRN181995</t>
  </si>
  <si>
    <t>GRN181994</t>
  </si>
  <si>
    <t>GRN181992</t>
  </si>
  <si>
    <t>GRN181991</t>
  </si>
  <si>
    <t>GRN181990</t>
  </si>
  <si>
    <t>GRN190918</t>
  </si>
  <si>
    <t>PO138321</t>
  </si>
  <si>
    <t>GRN181988</t>
  </si>
  <si>
    <t>PO136652</t>
  </si>
  <si>
    <t>GRN190917</t>
  </si>
  <si>
    <t>BOTTOM VERTICAL ADJUSTMENT ASSEMBLY</t>
  </si>
  <si>
    <t>GRN190891</t>
  </si>
  <si>
    <t>PO139669</t>
  </si>
  <si>
    <t>GRN190533</t>
  </si>
  <si>
    <t>GRN190532</t>
  </si>
  <si>
    <t>GRN190531</t>
  </si>
  <si>
    <t>GRN190530</t>
  </si>
  <si>
    <t>GRN190529</t>
  </si>
  <si>
    <t>GRN190528</t>
  </si>
  <si>
    <t>GRN190526</t>
  </si>
  <si>
    <t>GRN190370</t>
  </si>
  <si>
    <t>GRN190352</t>
  </si>
  <si>
    <t>GRN190334</t>
  </si>
  <si>
    <t>GRN190131</t>
  </si>
  <si>
    <t>PO145850</t>
  </si>
  <si>
    <t>GRN190129</t>
  </si>
  <si>
    <t>GRN190102</t>
  </si>
  <si>
    <t>GRN181943</t>
  </si>
  <si>
    <t>GRN181942</t>
  </si>
  <si>
    <t>GRN190076</t>
  </si>
  <si>
    <t>GRN181938</t>
  </si>
  <si>
    <t>GRN181937</t>
  </si>
  <si>
    <t>GRN181935</t>
  </si>
  <si>
    <t>GRN181929</t>
  </si>
  <si>
    <t>GRN181925</t>
  </si>
  <si>
    <t>GRN181923</t>
  </si>
  <si>
    <t>GRN181922</t>
  </si>
  <si>
    <t>GRN181920</t>
  </si>
  <si>
    <t>GRN181919</t>
  </si>
  <si>
    <t>GRN181918</t>
  </si>
  <si>
    <t>GRN181917</t>
  </si>
  <si>
    <t>GRN181916</t>
  </si>
  <si>
    <t>GRN181914</t>
  </si>
  <si>
    <t>GRN190042</t>
  </si>
  <si>
    <t>PO143715</t>
  </si>
  <si>
    <t>GRN190041</t>
  </si>
  <si>
    <t>GRN189956</t>
  </si>
  <si>
    <t>GRN189953</t>
  </si>
  <si>
    <t>GRN189952</t>
  </si>
  <si>
    <t>GRN189832</t>
  </si>
  <si>
    <t>CVI BX TEST PIECE BASE FRAME</t>
  </si>
  <si>
    <t>GRN189818</t>
  </si>
  <si>
    <t>GRN189784</t>
  </si>
  <si>
    <t>GRN189783</t>
  </si>
  <si>
    <t>VALVE COIL 24V DC FOR SF6</t>
  </si>
  <si>
    <t>GRN189782</t>
  </si>
  <si>
    <t>PO141279</t>
  </si>
  <si>
    <t>GRN181890</t>
  </si>
  <si>
    <t>GRN189781</t>
  </si>
  <si>
    <t>PO145998</t>
  </si>
  <si>
    <t>GRN181887</t>
  </si>
  <si>
    <t>GRN189710</t>
  </si>
  <si>
    <t>GRN189644</t>
  </si>
  <si>
    <t>BASIC SERVICE TOOLKIT 56-PIECE</t>
  </si>
  <si>
    <t>GRN181879</t>
  </si>
  <si>
    <t>PO143341</t>
  </si>
  <si>
    <t>GRN189600</t>
  </si>
  <si>
    <t>PO146643</t>
  </si>
  <si>
    <t>GRN189596</t>
  </si>
  <si>
    <t>GRN189504</t>
  </si>
  <si>
    <t>PO146221</t>
  </si>
  <si>
    <t>GRN189470</t>
  </si>
  <si>
    <t>ANGLED BALL JOINT DIN 71802-16-M10-CS</t>
  </si>
  <si>
    <t>GRN189433</t>
  </si>
  <si>
    <t>PO145704</t>
  </si>
  <si>
    <t>GRN181854</t>
  </si>
  <si>
    <t>GRN181853</t>
  </si>
  <si>
    <t>GRN189384</t>
  </si>
  <si>
    <t>GRN189374</t>
  </si>
  <si>
    <t>GRN189373</t>
  </si>
  <si>
    <t>GRN189370</t>
  </si>
  <si>
    <t>FIXING STUD</t>
  </si>
  <si>
    <t>GRN189368</t>
  </si>
  <si>
    <t>PO146534</t>
  </si>
  <si>
    <t>GRN189365</t>
  </si>
  <si>
    <t>GRN189102</t>
  </si>
  <si>
    <t>GRN189078</t>
  </si>
  <si>
    <t>GRN189042</t>
  </si>
  <si>
    <t>P. A. MICROPHONE MODULE CRADLE</t>
  </si>
  <si>
    <t>359-1025-1</t>
  </si>
  <si>
    <t>GRN189024</t>
  </si>
  <si>
    <t>PO146125</t>
  </si>
  <si>
    <t>SINGLE TOOLBOX REAR BRACKET ASSEMBLY-NOVA GREY</t>
  </si>
  <si>
    <t>GRN189018</t>
  </si>
  <si>
    <t>GRN189006</t>
  </si>
  <si>
    <t>SECURITY HANDRAIL SPACER - MOQ 20</t>
  </si>
  <si>
    <t>GRN189000</t>
  </si>
  <si>
    <t>GRN188995</t>
  </si>
  <si>
    <t>CAB SCAN/COLLIMATOR MOUNTING BRACKET</t>
  </si>
  <si>
    <t>GRN188974</t>
  </si>
  <si>
    <t>PO145568</t>
  </si>
  <si>
    <t>GRN188895</t>
  </si>
  <si>
    <t>GRN188891</t>
  </si>
  <si>
    <t>FILTER CARTRIDGE 30 MICRON OPTITEMP</t>
  </si>
  <si>
    <t>11540-0781</t>
  </si>
  <si>
    <t>GRN204707</t>
  </si>
  <si>
    <t>PO151695</t>
  </si>
  <si>
    <t>GRN188856</t>
  </si>
  <si>
    <t>GRN188853</t>
  </si>
  <si>
    <t>GRN188852</t>
  </si>
  <si>
    <t>GRN181825</t>
  </si>
  <si>
    <t>GRN188842</t>
  </si>
  <si>
    <t>CONNECTING LINK3/16IN THK 1/2IN OPENING 316SST</t>
  </si>
  <si>
    <t>11700-6590</t>
  </si>
  <si>
    <t>GRN188840</t>
  </si>
  <si>
    <t>PO145838</t>
  </si>
  <si>
    <t>GRN181822</t>
  </si>
  <si>
    <t>GRN188837</t>
  </si>
  <si>
    <t>GRN188834</t>
  </si>
  <si>
    <t>SCAN DRIVE SENSOR PLUG</t>
  </si>
  <si>
    <t>GRN188832</t>
  </si>
  <si>
    <t>PO146256</t>
  </si>
  <si>
    <t>GRN188826</t>
  </si>
  <si>
    <t>GRN181815</t>
  </si>
  <si>
    <t>GRN181813</t>
  </si>
  <si>
    <t>GRN181812</t>
  </si>
  <si>
    <t>E-STOP BUTTON REAR MNT 40MM NON ILLUMIN 2 NC M12-5</t>
  </si>
  <si>
    <t>GRN181811</t>
  </si>
  <si>
    <t>GRN181808</t>
  </si>
  <si>
    <t>GRN188823</t>
  </si>
  <si>
    <t>GRN181806</t>
  </si>
  <si>
    <t>RAD DETECTION UNIT HOUSING</t>
  </si>
  <si>
    <t>360-1026-1</t>
  </si>
  <si>
    <t>GRN188820</t>
  </si>
  <si>
    <t>PO145930</t>
  </si>
  <si>
    <t>GRN181803</t>
  </si>
  <si>
    <t>GRN188763</t>
  </si>
  <si>
    <t>GRN181800</t>
  </si>
  <si>
    <t>GRN188685</t>
  </si>
  <si>
    <t>GRN188656</t>
  </si>
  <si>
    <t>BX DETECTOR FRONT COVER PANEL</t>
  </si>
  <si>
    <t>GRN188654</t>
  </si>
  <si>
    <t>PO145763</t>
  </si>
  <si>
    <t>GRN188653</t>
  </si>
  <si>
    <t>VERTICAL BOOM ANPR CAMERA SPACER</t>
  </si>
  <si>
    <t>GRN188652</t>
  </si>
  <si>
    <t>PO143746</t>
  </si>
  <si>
    <t>GRN188651</t>
  </si>
  <si>
    <t>GRN188649</t>
  </si>
  <si>
    <t>GRN188573</t>
  </si>
  <si>
    <t>DRIVERLESS MARKER BRACKET PACKER</t>
  </si>
  <si>
    <t>GRN188562</t>
  </si>
  <si>
    <t>GRN181783</t>
  </si>
  <si>
    <t>GRN181782</t>
  </si>
  <si>
    <t>GRN181780</t>
  </si>
  <si>
    <t>GRN188559</t>
  </si>
  <si>
    <t>GRN188554</t>
  </si>
  <si>
    <t>GRN188516</t>
  </si>
  <si>
    <t>GRN188514</t>
  </si>
  <si>
    <t>GRN188499</t>
  </si>
  <si>
    <t>GRN188488</t>
  </si>
  <si>
    <t>PO146293</t>
  </si>
  <si>
    <t>GRN188337</t>
  </si>
  <si>
    <t>GRN188294</t>
  </si>
  <si>
    <t>8 CHANNEL SINK INPUT MODULE 24V DC</t>
  </si>
  <si>
    <t>GRN181760</t>
  </si>
  <si>
    <t>PO141751</t>
  </si>
  <si>
    <t>GRN181759</t>
  </si>
  <si>
    <t>PO143661</t>
  </si>
  <si>
    <t>GRN188282</t>
  </si>
  <si>
    <t>BX DETECTOR HOUSING FABRICATION</t>
  </si>
  <si>
    <t>GRN188276</t>
  </si>
  <si>
    <t>PO140273</t>
  </si>
  <si>
    <t>GRN188273</t>
  </si>
  <si>
    <t>GRN188271</t>
  </si>
  <si>
    <t>BX DETECTOR ASSEMBLY FRONT COVER SEAL</t>
  </si>
  <si>
    <t>GRN188108</t>
  </si>
  <si>
    <t>GRN188107</t>
  </si>
  <si>
    <t>SPACER HYDRAULIC POWER PACK</t>
  </si>
  <si>
    <t>GRN188105</t>
  </si>
  <si>
    <t>PO146212</t>
  </si>
  <si>
    <t>GRN188057</t>
  </si>
  <si>
    <t>GRN181744</t>
  </si>
  <si>
    <t>PO135903</t>
  </si>
  <si>
    <t>GRN188052</t>
  </si>
  <si>
    <t>GRN190162</t>
  </si>
  <si>
    <t>GRN181735</t>
  </si>
  <si>
    <t>GRN188048</t>
  </si>
  <si>
    <t>GRN181733</t>
  </si>
  <si>
    <t>PO142755</t>
  </si>
  <si>
    <t>GRN181732</t>
  </si>
  <si>
    <t>PO142667</t>
  </si>
  <si>
    <t>GRN181729</t>
  </si>
  <si>
    <t>PO143747</t>
  </si>
  <si>
    <t>GRN181728</t>
  </si>
  <si>
    <t>PO142435</t>
  </si>
  <si>
    <t>GRN181727</t>
  </si>
  <si>
    <t>GRN188045</t>
  </si>
  <si>
    <t>GRN188041</t>
  </si>
  <si>
    <t>PO140283</t>
  </si>
  <si>
    <t>GRN188028</t>
  </si>
  <si>
    <t>GRN188027</t>
  </si>
  <si>
    <t>GRN188022</t>
  </si>
  <si>
    <t>GRN188021</t>
  </si>
  <si>
    <t>GAP LASER BRACKET</t>
  </si>
  <si>
    <t>350-1202-1</t>
  </si>
  <si>
    <t>GRN188019</t>
  </si>
  <si>
    <t>PO145220</t>
  </si>
  <si>
    <t>GRN188010</t>
  </si>
  <si>
    <t>GRN187971</t>
  </si>
  <si>
    <t>GRN187969</t>
  </si>
  <si>
    <t>GRN187962</t>
  </si>
  <si>
    <t>GRN187958</t>
  </si>
  <si>
    <t>PO139714</t>
  </si>
  <si>
    <t>GRN187955</t>
  </si>
  <si>
    <t>GRN187904</t>
  </si>
  <si>
    <t>GRN181697</t>
  </si>
  <si>
    <t>PO143780</t>
  </si>
  <si>
    <t>GRN187903</t>
  </si>
  <si>
    <t>PO138831</t>
  </si>
  <si>
    <t>GRN187902</t>
  </si>
  <si>
    <t>GRN187845</t>
  </si>
  <si>
    <t>GRN187825</t>
  </si>
  <si>
    <t>GRN187699</t>
  </si>
  <si>
    <t>GRN187694</t>
  </si>
  <si>
    <t>GRN187692</t>
  </si>
  <si>
    <t>GRN187691</t>
  </si>
  <si>
    <t>PO145950</t>
  </si>
  <si>
    <t>GRN187688</t>
  </si>
  <si>
    <t>GRN181681</t>
  </si>
  <si>
    <t>GRN181680</t>
  </si>
  <si>
    <t>FREESTANDING LIGHTBAR MOUNTING PLATE</t>
  </si>
  <si>
    <t>GRN187686</t>
  </si>
  <si>
    <t>PO145071</t>
  </si>
  <si>
    <t>GRN181678</t>
  </si>
  <si>
    <t>GRN181677</t>
  </si>
  <si>
    <t>GRN181676</t>
  </si>
  <si>
    <t>GRN181675</t>
  </si>
  <si>
    <t>GRN181674</t>
  </si>
  <si>
    <t>PO140530</t>
  </si>
  <si>
    <t>GRN181673</t>
  </si>
  <si>
    <t>PO143575</t>
  </si>
  <si>
    <t>THROUGH BEAM PHOTOELECTRIC SENSOR WSE12-3P2431 SIC</t>
  </si>
  <si>
    <t>GRN181672</t>
  </si>
  <si>
    <t>PO143659</t>
  </si>
  <si>
    <t>GRN187680</t>
  </si>
  <si>
    <t>GRN187408</t>
  </si>
  <si>
    <t>GRN187401</t>
  </si>
  <si>
    <t>GRN187400</t>
  </si>
  <si>
    <t>GRN181660</t>
  </si>
  <si>
    <t>PO141529</t>
  </si>
  <si>
    <t>GRN190161</t>
  </si>
  <si>
    <t>GRN181658</t>
  </si>
  <si>
    <t>PO141624</t>
  </si>
  <si>
    <t>GRN187398</t>
  </si>
  <si>
    <t>GRN187397</t>
  </si>
  <si>
    <t>GRN187396</t>
  </si>
  <si>
    <t>GRN187395</t>
  </si>
  <si>
    <t>PO140612</t>
  </si>
  <si>
    <t>GRN187394</t>
  </si>
  <si>
    <t>GRN187391</t>
  </si>
  <si>
    <t>GRN181642</t>
  </si>
  <si>
    <t>GRN181641</t>
  </si>
  <si>
    <t>GRN187390</t>
  </si>
  <si>
    <t>PO145688</t>
  </si>
  <si>
    <t>GRN181638</t>
  </si>
  <si>
    <t>GRN181637</t>
  </si>
  <si>
    <t>GRN181635</t>
  </si>
  <si>
    <t>GRN187389</t>
  </si>
  <si>
    <t>GRN187384</t>
  </si>
  <si>
    <t>GRN187383</t>
  </si>
  <si>
    <t>PO145879</t>
  </si>
  <si>
    <t>GRN187280</t>
  </si>
  <si>
    <t>PO145887</t>
  </si>
  <si>
    <t>GRN181627</t>
  </si>
  <si>
    <t>PO142518</t>
  </si>
  <si>
    <t>GRN181626</t>
  </si>
  <si>
    <t>GRN181625</t>
  </si>
  <si>
    <t>1/4" CLEAR BRAIDED HOSE</t>
  </si>
  <si>
    <t>GRN187247</t>
  </si>
  <si>
    <t>PO145564</t>
  </si>
  <si>
    <t>GRN187240</t>
  </si>
  <si>
    <t>GRN187239</t>
  </si>
  <si>
    <t>PO143638</t>
  </si>
  <si>
    <t>PAD EYES264-1</t>
  </si>
  <si>
    <t>11598-0114</t>
  </si>
  <si>
    <t>GRN187237</t>
  </si>
  <si>
    <t>PO145590</t>
  </si>
  <si>
    <t>GRN187051</t>
  </si>
  <si>
    <t>GRN187050</t>
  </si>
  <si>
    <t>GRN187047</t>
  </si>
  <si>
    <t>GRN186981</t>
  </si>
  <si>
    <t>TERMINAL FT SPRING CLAMP 1.5MM- GREY</t>
  </si>
  <si>
    <t>GRN181614</t>
  </si>
  <si>
    <t>PO143740</t>
  </si>
  <si>
    <t>GRN186980</t>
  </si>
  <si>
    <t>GRN186971</t>
  </si>
  <si>
    <t>LOWER HORIZ ADJUSTMENT SUB-ASSEMBLY</t>
  </si>
  <si>
    <t>361-1308-1</t>
  </si>
  <si>
    <t>GRN186968</t>
  </si>
  <si>
    <t>PO145463</t>
  </si>
  <si>
    <t>GRN186952</t>
  </si>
  <si>
    <t>GRN186949</t>
  </si>
  <si>
    <t>CONDUCTIVE ALUMINIUM TAPE, 10MM X 33M</t>
  </si>
  <si>
    <t>GRN181606</t>
  </si>
  <si>
    <t>GRN186948</t>
  </si>
  <si>
    <t>GRN186946</t>
  </si>
  <si>
    <t>PO145638</t>
  </si>
  <si>
    <t>GRN181600</t>
  </si>
  <si>
    <t>GRN186945</t>
  </si>
  <si>
    <t>GRN186941</t>
  </si>
  <si>
    <t>GRN186926</t>
  </si>
  <si>
    <t>GRN186920</t>
  </si>
  <si>
    <t>PO145302</t>
  </si>
  <si>
    <t>SELF SEALING ADAPTOR - HOSE CONNECTION</t>
  </si>
  <si>
    <t>GRN186919</t>
  </si>
  <si>
    <t>GRN186917</t>
  </si>
  <si>
    <t>GRN186829</t>
  </si>
  <si>
    <t>GRN186763</t>
  </si>
  <si>
    <t>GRN186736</t>
  </si>
  <si>
    <t>PO139951</t>
  </si>
  <si>
    <t>GRN186719</t>
  </si>
  <si>
    <t>GRN186611</t>
  </si>
  <si>
    <t>RAD-NUKE RADAR HOUSING</t>
  </si>
  <si>
    <t>GRN186508</t>
  </si>
  <si>
    <t>PO140562</t>
  </si>
  <si>
    <t>GRN186505</t>
  </si>
  <si>
    <t>GRN186378</t>
  </si>
  <si>
    <t>15KW D 160 MOTOR + HD ENCODER</t>
  </si>
  <si>
    <t>GRN186161</t>
  </si>
  <si>
    <t>PO145137</t>
  </si>
  <si>
    <t>GRN186159</t>
  </si>
  <si>
    <t>GRN186158</t>
  </si>
  <si>
    <t>GRN186081</t>
  </si>
  <si>
    <t>PO141257</t>
  </si>
  <si>
    <t>GRN185946</t>
  </si>
  <si>
    <t>GRN181565</t>
  </si>
  <si>
    <t>GRN181563</t>
  </si>
  <si>
    <t>GRN185845</t>
  </si>
  <si>
    <t>GRN185844</t>
  </si>
  <si>
    <t>HORIZONTAL FLOATING ROTATIONAL LEVER ASSEMBLY</t>
  </si>
  <si>
    <t>GRN185830</t>
  </si>
  <si>
    <t>PO139945</t>
  </si>
  <si>
    <t>INFRA-RED FENCE SUPPORT
ARCHER WOODNUTT</t>
  </si>
  <si>
    <t>GRN185829</t>
  </si>
  <si>
    <t>PO140279</t>
  </si>
  <si>
    <t>GRN185828</t>
  </si>
  <si>
    <t>GRN185827</t>
  </si>
  <si>
    <t>PO144960</t>
  </si>
  <si>
    <t>GRN185825</t>
  </si>
  <si>
    <t>RAIN COVER</t>
  </si>
  <si>
    <t>GRN185824</t>
  </si>
  <si>
    <t>PO144219</t>
  </si>
  <si>
    <t>GRN185747</t>
  </si>
  <si>
    <t>GRN185740</t>
  </si>
  <si>
    <t>GRN185711</t>
  </si>
  <si>
    <t>GRN185692</t>
  </si>
  <si>
    <t>PO140271</t>
  </si>
  <si>
    <t>GRN185690</t>
  </si>
  <si>
    <t>PO140272</t>
  </si>
  <si>
    <t>GRN185458</t>
  </si>
  <si>
    <t>GRN185443</t>
  </si>
  <si>
    <t>GRN185388</t>
  </si>
  <si>
    <t>GRN185387</t>
  </si>
  <si>
    <t>GRN185363</t>
  </si>
  <si>
    <t>GRN185223</t>
  </si>
  <si>
    <t>PO143860</t>
  </si>
  <si>
    <t>GRN185197</t>
  </si>
  <si>
    <t>GRN185195</t>
  </si>
  <si>
    <t>GRN181518</t>
  </si>
  <si>
    <t>PO139400</t>
  </si>
  <si>
    <t>GRN185194</t>
  </si>
  <si>
    <t>PO144082</t>
  </si>
  <si>
    <t>GRN185193</t>
  </si>
  <si>
    <t>GRN185192</t>
  </si>
  <si>
    <t>GRN181514</t>
  </si>
  <si>
    <t>GRN185191</t>
  </si>
  <si>
    <t>GRN185190</t>
  </si>
  <si>
    <t>TRANSFORMER BOX MOUNTING BRACKET</t>
  </si>
  <si>
    <t>356-1114-1</t>
  </si>
  <si>
    <t>GRN185161</t>
  </si>
  <si>
    <t>PO143921</t>
  </si>
  <si>
    <t>TUBING POLYURETHANE ID.245 OD.375 CLEAR</t>
  </si>
  <si>
    <t>11700-2138-UOM</t>
  </si>
  <si>
    <t>GRN185150</t>
  </si>
  <si>
    <t>PO144805</t>
  </si>
  <si>
    <t>ROTEX BLACKLASH-FREE JAW COUPLING - L66, I/D12</t>
  </si>
  <si>
    <t>GRN185147</t>
  </si>
  <si>
    <t>GRN185146</t>
  </si>
  <si>
    <t>GRN185143</t>
  </si>
  <si>
    <t>STOP SPACER -  M60 AXLE LOCK - MOQ 10</t>
  </si>
  <si>
    <t>GRN184811</t>
  </si>
  <si>
    <t>GRN184807</t>
  </si>
  <si>
    <t>GRN181499</t>
  </si>
  <si>
    <t>PO143693</t>
  </si>
  <si>
    <t>GRN184770</t>
  </si>
  <si>
    <t>GRN184741</t>
  </si>
  <si>
    <t>GRN184740</t>
  </si>
  <si>
    <t>PO140260</t>
  </si>
  <si>
    <t>GRN184739</t>
  </si>
  <si>
    <t>GRN184738</t>
  </si>
  <si>
    <t>PO142450</t>
  </si>
  <si>
    <t>GRN184600</t>
  </si>
  <si>
    <t>GRN184597</t>
  </si>
  <si>
    <t>GRN184589</t>
  </si>
  <si>
    <t>FRONT GENERATOR SERVICE DOOR - GAS STRUT STIFFENER</t>
  </si>
  <si>
    <t>GRN184368</t>
  </si>
  <si>
    <t>PO144288</t>
  </si>
  <si>
    <t>GRN181486</t>
  </si>
  <si>
    <t>PO140402</t>
  </si>
  <si>
    <t>LASER MOUNTING PLATE</t>
  </si>
  <si>
    <t>GRN184367</t>
  </si>
  <si>
    <t>GRN184227</t>
  </si>
  <si>
    <t>GRN184225</t>
  </si>
  <si>
    <t>PO139670</t>
  </si>
  <si>
    <t>GRN184218</t>
  </si>
  <si>
    <t>PO142829</t>
  </si>
  <si>
    <t>GRN184215</t>
  </si>
  <si>
    <t>GRN184213</t>
  </si>
  <si>
    <t>GRN184212</t>
  </si>
  <si>
    <t>GRN184210</t>
  </si>
  <si>
    <t>GRN184142</t>
  </si>
  <si>
    <t>GRN184109</t>
  </si>
  <si>
    <t>LASER OFFSET BRACKET</t>
  </si>
  <si>
    <t>GRN184107</t>
  </si>
  <si>
    <t>PO142848</t>
  </si>
  <si>
    <t>GRN181462</t>
  </si>
  <si>
    <t>GRN184100</t>
  </si>
  <si>
    <t>GRN184053</t>
  </si>
  <si>
    <t>GRN183847</t>
  </si>
  <si>
    <t>PO139674</t>
  </si>
  <si>
    <t>ENCLOSURE ALIGNMENT BOX</t>
  </si>
  <si>
    <t>340-1057-1</t>
  </si>
  <si>
    <t>GRN183812</t>
  </si>
  <si>
    <t>PO142029</t>
  </si>
  <si>
    <t>GRN183809</t>
  </si>
  <si>
    <t>PO142031</t>
  </si>
  <si>
    <t>WHEEL BLOCK NON-DRIVEN'</t>
  </si>
  <si>
    <t>11700-8562</t>
  </si>
  <si>
    <t>GRN183747</t>
  </si>
  <si>
    <t>PO138838</t>
  </si>
  <si>
    <t>TOP CONNECTION SET DRS250 WHEEL BLOCK'</t>
  </si>
  <si>
    <t>GRN183741</t>
  </si>
  <si>
    <t>GRN183718</t>
  </si>
  <si>
    <t>GRN183591</t>
  </si>
  <si>
    <t>GRN183533</t>
  </si>
  <si>
    <t>PO141362</t>
  </si>
  <si>
    <t>GRN183440</t>
  </si>
  <si>
    <t>PO144105</t>
  </si>
  <si>
    <t>GRN183437</t>
  </si>
  <si>
    <t>GRN183418</t>
  </si>
  <si>
    <t>GRN183413</t>
  </si>
  <si>
    <t>GRN181438</t>
  </si>
  <si>
    <t>PO140655</t>
  </si>
  <si>
    <t>GRN183408</t>
  </si>
  <si>
    <t>GRN183407</t>
  </si>
  <si>
    <t>GRN183403</t>
  </si>
  <si>
    <t>PO142990</t>
  </si>
  <si>
    <t>SIDE PANEL SUPPORT BRACKET</t>
  </si>
  <si>
    <t>356-1122-1</t>
  </si>
  <si>
    <t>GRN183401</t>
  </si>
  <si>
    <t>PO141693</t>
  </si>
  <si>
    <t>GRN183400</t>
  </si>
  <si>
    <t>PO140264</t>
  </si>
  <si>
    <t>GRN183331</t>
  </si>
  <si>
    <t>GRN198956</t>
  </si>
  <si>
    <t>PO149583</t>
  </si>
  <si>
    <t>GRN183262</t>
  </si>
  <si>
    <t>PO141613</t>
  </si>
  <si>
    <t>GRN183259</t>
  </si>
  <si>
    <t>GRN183255</t>
  </si>
  <si>
    <t>GRN183077</t>
  </si>
  <si>
    <t>PO138834</t>
  </si>
  <si>
    <t>GRN183075</t>
  </si>
  <si>
    <t>GRN183063</t>
  </si>
  <si>
    <t>GRN183058</t>
  </si>
  <si>
    <t>GRN183057</t>
  </si>
  <si>
    <t>PO143584</t>
  </si>
  <si>
    <t>GRN183053</t>
  </si>
  <si>
    <t>GRN181414</t>
  </si>
  <si>
    <t>GRN181413</t>
  </si>
  <si>
    <t>PO142754</t>
  </si>
  <si>
    <t>GRN183049</t>
  </si>
  <si>
    <t>PO143330</t>
  </si>
  <si>
    <t>GRN182974</t>
  </si>
  <si>
    <t>GRN181410</t>
  </si>
  <si>
    <t>GRN182968</t>
  </si>
  <si>
    <t>HORIZONTAL DETECTOR BOX ARRAY MOUNTING PLATE M60</t>
  </si>
  <si>
    <t>GRN181408</t>
  </si>
  <si>
    <t>PO141508</t>
  </si>
  <si>
    <t>GRN181407</t>
  </si>
  <si>
    <t>GRN181401</t>
  </si>
  <si>
    <t>PO142748</t>
  </si>
  <si>
    <t>GRN182967</t>
  </si>
  <si>
    <t>GRN181395</t>
  </si>
  <si>
    <t>GRN181394</t>
  </si>
  <si>
    <t>GRN182964</t>
  </si>
  <si>
    <t>PO142465</t>
  </si>
  <si>
    <t>SWIVEL ROD END FEMALE - 6mm STAINLESS STEEL
WDS CO</t>
  </si>
  <si>
    <t>GRN182961</t>
  </si>
  <si>
    <t>GRN182956</t>
  </si>
  <si>
    <t>GRN182753</t>
  </si>
  <si>
    <t>POD DOOR LOCK - RETURN SPRING STAINLESS STEEL
SPRI</t>
  </si>
  <si>
    <t>GRN182752</t>
  </si>
  <si>
    <t>GRN182613</t>
  </si>
  <si>
    <t>WASHER FLAT M48 FORM A SST A2</t>
  </si>
  <si>
    <t>11700-8654</t>
  </si>
  <si>
    <t>GRN182606</t>
  </si>
  <si>
    <t>PO143423</t>
  </si>
  <si>
    <t>CLEVIS PIN - STAINLESS STEEL - 6mmWDS COMPONENTS</t>
  </si>
  <si>
    <t>GRN182593</t>
  </si>
  <si>
    <t>PO143738</t>
  </si>
  <si>
    <t>GRN182592</t>
  </si>
  <si>
    <t>GRN182574</t>
  </si>
  <si>
    <t>PO140927</t>
  </si>
  <si>
    <t>GRN182573</t>
  </si>
  <si>
    <t>GRN181380</t>
  </si>
  <si>
    <t>GRN182571</t>
  </si>
  <si>
    <t>NETWORK SWITCH MOUNTING PLATE</t>
  </si>
  <si>
    <t>GRN182315</t>
  </si>
  <si>
    <t>PO140876</t>
  </si>
  <si>
    <t>SIDE PANEL SUPPORT ASSEMBLY BB</t>
  </si>
  <si>
    <t>359-1014-1</t>
  </si>
  <si>
    <t>GRN182310</t>
  </si>
  <si>
    <t>PO143086</t>
  </si>
  <si>
    <t>SHORE POWER MOUNTING BRACKET</t>
  </si>
  <si>
    <t>GRN182274</t>
  </si>
  <si>
    <t>PO143618</t>
  </si>
  <si>
    <t>SOURCE ASSEMBLY - 2 APERTURES WIDE (x1 Croatia)</t>
  </si>
  <si>
    <t>GRN181371</t>
  </si>
  <si>
    <t>PO138363</t>
  </si>
  <si>
    <t>GRN182237</t>
  </si>
  <si>
    <t>GRN182120</t>
  </si>
  <si>
    <t>GRN182118</t>
  </si>
  <si>
    <t>PO138837</t>
  </si>
  <si>
    <t>GRN182113</t>
  </si>
  <si>
    <t>GRN182110</t>
  </si>
  <si>
    <t>PO140417</t>
  </si>
  <si>
    <t>GRN182083</t>
  </si>
  <si>
    <t>GRN181881</t>
  </si>
  <si>
    <t>PO142617</t>
  </si>
  <si>
    <t>GRN181742</t>
  </si>
  <si>
    <t>GRN181725</t>
  </si>
  <si>
    <t>GRN181356</t>
  </si>
  <si>
    <t>OIL AND FUEL PIPE 3/8"</t>
  </si>
  <si>
    <t>GRN181714</t>
  </si>
  <si>
    <t>GRN181668</t>
  </si>
  <si>
    <t>GRN181646</t>
  </si>
  <si>
    <t>PO138820</t>
  </si>
  <si>
    <t>GRN181645</t>
  </si>
  <si>
    <t>GRN181644</t>
  </si>
  <si>
    <t>GRN181348</t>
  </si>
  <si>
    <t>GANTRY WHEEL AND RAIL ALIGNMENT KIT</t>
  </si>
  <si>
    <t>GRN181640</t>
  </si>
  <si>
    <t>101023381 MODIFICATION</t>
  </si>
  <si>
    <t>356-1146-1</t>
  </si>
  <si>
    <t>GRN181599</t>
  </si>
  <si>
    <t>PO142897</t>
  </si>
  <si>
    <t>GRN181343</t>
  </si>
  <si>
    <t>GRN181342</t>
  </si>
  <si>
    <t>GRN181558</t>
  </si>
  <si>
    <t>GRN181340</t>
  </si>
  <si>
    <t>ADDITIONAL BOOM SIDE PANEL SUPPORT  RAIL</t>
  </si>
  <si>
    <t>356-1124-1</t>
  </si>
  <si>
    <t>GRN181552</t>
  </si>
  <si>
    <t>GRN181512</t>
  </si>
  <si>
    <t>GRN181510</t>
  </si>
  <si>
    <t>GRN181508</t>
  </si>
  <si>
    <t>PANASONIC SPUR GEARBOX 180:1, 9.8Nm, 7.5rpm
PANASO</t>
  </si>
  <si>
    <t>GRN181490</t>
  </si>
  <si>
    <t>GRN181487</t>
  </si>
  <si>
    <t>PO139981</t>
  </si>
  <si>
    <t>GRN181473</t>
  </si>
  <si>
    <t>GRN181471</t>
  </si>
  <si>
    <t>PO142425</t>
  </si>
  <si>
    <t>GRN181328</t>
  </si>
  <si>
    <t>CHARGING VALVE 6.0g3 CHARGING PRESSURE</t>
  </si>
  <si>
    <t>GRN181470</t>
  </si>
  <si>
    <t>GRN181326</t>
  </si>
  <si>
    <t>GRN181325</t>
  </si>
  <si>
    <t>GRN181468</t>
  </si>
  <si>
    <t>GRN181323</t>
  </si>
  <si>
    <t>GRN181322</t>
  </si>
  <si>
    <t>GRN181379</t>
  </si>
  <si>
    <t>GRN181378</t>
  </si>
  <si>
    <t>GRN181376</t>
  </si>
  <si>
    <t>PO142932</t>
  </si>
  <si>
    <t>GRN181341</t>
  </si>
  <si>
    <t>GRN181327</t>
  </si>
  <si>
    <t>GRN181308</t>
  </si>
  <si>
    <t>PO141474</t>
  </si>
  <si>
    <t>GRN181009</t>
  </si>
  <si>
    <t>PO140265</t>
  </si>
  <si>
    <t>GRN180641</t>
  </si>
  <si>
    <t>PROXIMITY ACTIVATION FLAG</t>
  </si>
  <si>
    <t>GRN180630</t>
  </si>
  <si>
    <t>GRN180629</t>
  </si>
  <si>
    <t>GRN180628</t>
  </si>
  <si>
    <t>FAN,AXIAL,ROHS</t>
  </si>
  <si>
    <t>GRN198011</t>
  </si>
  <si>
    <t>GRN181280</t>
  </si>
  <si>
    <t>M16 X 1.5 BLANKING PLUG + SEAL</t>
  </si>
  <si>
    <t>GRN180627</t>
  </si>
  <si>
    <t>PO142546</t>
  </si>
  <si>
    <t>GRN180625</t>
  </si>
  <si>
    <t>GRN180623</t>
  </si>
  <si>
    <t>GRN180555</t>
  </si>
  <si>
    <t>PO139699</t>
  </si>
  <si>
    <t>SENSOR BRACKET HELPER AXLE</t>
  </si>
  <si>
    <t>359-1018-1</t>
  </si>
  <si>
    <t>GRN180546</t>
  </si>
  <si>
    <t>PO142576</t>
  </si>
  <si>
    <t>ENCODER GEARBOX REPAIR KIT - M4507</t>
  </si>
  <si>
    <t>GRN180545</t>
  </si>
  <si>
    <t>PO142896</t>
  </si>
  <si>
    <t>GRN180544</t>
  </si>
  <si>
    <t>GRN180543</t>
  </si>
  <si>
    <t>PO139672</t>
  </si>
  <si>
    <t>GRN180464</t>
  </si>
  <si>
    <t>GRN180453</t>
  </si>
  <si>
    <t>GRN180435</t>
  </si>
  <si>
    <t>PO141413</t>
  </si>
  <si>
    <t>12MM BORE - FUELTEX COTTON OVERBRAID RUBBER FUEL H</t>
  </si>
  <si>
    <t>GRN180424</t>
  </si>
  <si>
    <t>GRN180404</t>
  </si>
  <si>
    <t>GRN180175</t>
  </si>
  <si>
    <t>PO141615</t>
  </si>
  <si>
    <t>GRN180174</t>
  </si>
  <si>
    <t>PO139697</t>
  </si>
  <si>
    <t>HD ENCODER MOTOR c/w 10M LEADS 9.2kW D132 UNIT
AND</t>
  </si>
  <si>
    <t>GRN180063</t>
  </si>
  <si>
    <t>PO138992</t>
  </si>
  <si>
    <t>GRN180062</t>
  </si>
  <si>
    <t>PO140281</t>
  </si>
  <si>
    <t>TIM351 LASER MOUNTING BLOCK</t>
  </si>
  <si>
    <t>GRN179989</t>
  </si>
  <si>
    <t>PO140561</t>
  </si>
  <si>
    <t>CONTROL PANEL - MAIN PORTAL CONTROL PANEL</t>
  </si>
  <si>
    <t>GRN181236</t>
  </si>
  <si>
    <t>GRN179987</t>
  </si>
  <si>
    <t>GRN179633</t>
  </si>
  <si>
    <t>PO139606</t>
  </si>
  <si>
    <t>GRN181203</t>
  </si>
  <si>
    <t>GRN179538</t>
  </si>
  <si>
    <t>GRN179497</t>
  </si>
  <si>
    <t>GRN181192</t>
  </si>
  <si>
    <t>GRN181191</t>
  </si>
  <si>
    <t>GRN181190</t>
  </si>
  <si>
    <t>PO135737</t>
  </si>
  <si>
    <t>GRN181189</t>
  </si>
  <si>
    <t>GRN181188</t>
  </si>
  <si>
    <t>GRN181187</t>
  </si>
  <si>
    <t>GRN179496</t>
  </si>
  <si>
    <t>GRN179486</t>
  </si>
  <si>
    <t>GRN179407</t>
  </si>
  <si>
    <t>LINEAR BEARING</t>
  </si>
  <si>
    <t>GRN179379</t>
  </si>
  <si>
    <t>PO142524</t>
  </si>
  <si>
    <t>GRN181180</t>
  </si>
  <si>
    <t>PO142664</t>
  </si>
  <si>
    <t>GRN179372</t>
  </si>
  <si>
    <t>PO142523</t>
  </si>
  <si>
    <t>GRN181175</t>
  </si>
  <si>
    <t>PO143052</t>
  </si>
  <si>
    <t>GRN179358</t>
  </si>
  <si>
    <t>GUIDE ROLLER SET DRS400</t>
  </si>
  <si>
    <t>11564-0072</t>
  </si>
  <si>
    <t>GRN179277</t>
  </si>
  <si>
    <t>PO139855</t>
  </si>
  <si>
    <t>GRN179224</t>
  </si>
  <si>
    <t>GRN179216</t>
  </si>
  <si>
    <t>LINEAR RAIL</t>
  </si>
  <si>
    <t>GRN179089</t>
  </si>
  <si>
    <t>GRN181162</t>
  </si>
  <si>
    <t>GRN179083</t>
  </si>
  <si>
    <t>PO139704</t>
  </si>
  <si>
    <t>GRN181159</t>
  </si>
  <si>
    <t>GRN179082</t>
  </si>
  <si>
    <t>PO139950</t>
  </si>
  <si>
    <t>GRN179080</t>
  </si>
  <si>
    <t>PO139675</t>
  </si>
  <si>
    <t>GRN181152</t>
  </si>
  <si>
    <t>GRN181151</t>
  </si>
  <si>
    <t>GRN179062</t>
  </si>
  <si>
    <t>E-STOP KIT (E stop button, contactors, adaptor)</t>
  </si>
  <si>
    <t>GRN181138</t>
  </si>
  <si>
    <t>GRN181132</t>
  </si>
  <si>
    <t>PO143467</t>
  </si>
  <si>
    <t>GRN181123</t>
  </si>
  <si>
    <t>GRN181122</t>
  </si>
  <si>
    <t>PO141325</t>
  </si>
  <si>
    <t>SCAN DRIVE SENSOR PLUG PIN</t>
  </si>
  <si>
    <t>GRN178950</t>
  </si>
  <si>
    <t>G60 &amp; G60ZBX GANTRY JACKING KIT</t>
  </si>
  <si>
    <t>GRN178943</t>
  </si>
  <si>
    <t>LIMIT SWITCH SLIDE FLAG, SUB-ASSEMBLY</t>
  </si>
  <si>
    <t>GRN178919</t>
  </si>
  <si>
    <t>PO141412</t>
  </si>
  <si>
    <t>VFF WORM GEAR UNIT VF 44 FA1 20 P63 BN63B4 B3 VV</t>
  </si>
  <si>
    <t>GRN178915</t>
  </si>
  <si>
    <t>DEEP GROOVE BALL BEARING 25 x 47 x 12mm 6005-2RSR</t>
  </si>
  <si>
    <t>GRN178906</t>
  </si>
  <si>
    <t>ND-FOCUS MOUNTING BRACKET</t>
  </si>
  <si>
    <t>GRN178841</t>
  </si>
  <si>
    <t>PO141043</t>
  </si>
  <si>
    <t>GRN178761</t>
  </si>
  <si>
    <t>GRN178756</t>
  </si>
  <si>
    <t>PO140266</t>
  </si>
  <si>
    <t>301 L2 FOOT MOUNT PLANETARY GEAR UNIT 18.2:1 RATIO</t>
  </si>
  <si>
    <t>GRN178755</t>
  </si>
  <si>
    <t>PO138840</t>
  </si>
  <si>
    <t>GRN181107</t>
  </si>
  <si>
    <t>GRN178752</t>
  </si>
  <si>
    <t>PO139374</t>
  </si>
  <si>
    <t>GRN181100</t>
  </si>
  <si>
    <t>PO142374</t>
  </si>
  <si>
    <t>GRN181097</t>
  </si>
  <si>
    <t>GRN181096</t>
  </si>
  <si>
    <t>PO140103</t>
  </si>
  <si>
    <t>GRN181094</t>
  </si>
  <si>
    <t>GRN178750</t>
  </si>
  <si>
    <t>PO139375</t>
  </si>
  <si>
    <t>GRN178749</t>
  </si>
  <si>
    <t>PO141289</t>
  </si>
  <si>
    <t>GRN178748</t>
  </si>
  <si>
    <t>PO140268</t>
  </si>
  <si>
    <t>GRN181081</t>
  </si>
  <si>
    <t>GRN178743</t>
  </si>
  <si>
    <t>GRN181079</t>
  </si>
  <si>
    <t>GRN181076</t>
  </si>
  <si>
    <t>GRN181075</t>
  </si>
  <si>
    <t>GRN181072</t>
  </si>
  <si>
    <t>GRN178585</t>
  </si>
  <si>
    <t>PO140495</t>
  </si>
  <si>
    <t>GRN178584</t>
  </si>
  <si>
    <t>PO140269</t>
  </si>
  <si>
    <t>GRN181068</t>
  </si>
  <si>
    <t>PO143567</t>
  </si>
  <si>
    <t>GRN178364</t>
  </si>
  <si>
    <t>GRN178286</t>
  </si>
  <si>
    <t>GRN178282</t>
  </si>
  <si>
    <t>Walsall WS2 8HG</t>
  </si>
  <si>
    <t>DOOR RETAINER PLASTIC BACK PLATE</t>
  </si>
  <si>
    <t>GRN203577</t>
  </si>
  <si>
    <t>PO148560</t>
  </si>
  <si>
    <t>ALBERT JAGGER LTD</t>
  </si>
  <si>
    <t>S022840</t>
  </si>
  <si>
    <t>DOOR RETAINER HOOK - STAINLESS STEEL</t>
  </si>
  <si>
    <t>GRN203184</t>
  </si>
  <si>
    <t>PO150302</t>
  </si>
  <si>
    <t>GRN203182</t>
  </si>
  <si>
    <t>PO150571</t>
  </si>
  <si>
    <t>DOOR HINGE 316 STAINLESS STEEL (PLANT ON HINGE) AL</t>
  </si>
  <si>
    <t>GRN203178</t>
  </si>
  <si>
    <t>PO149741</t>
  </si>
  <si>
    <t>GRN181049</t>
  </si>
  <si>
    <t>GRN181044</t>
  </si>
  <si>
    <t>PO142233</t>
  </si>
  <si>
    <t>GRN181042</t>
  </si>
  <si>
    <t>PO142235</t>
  </si>
  <si>
    <t>GRN181040</t>
  </si>
  <si>
    <t>PO142234</t>
  </si>
  <si>
    <t>GRN181039</t>
  </si>
  <si>
    <t>PO142236</t>
  </si>
  <si>
    <t>PRESSED STEEL END SLAM - 34 x 40mm ALBERT JAGGER 2</t>
  </si>
  <si>
    <t>GRN203176</t>
  </si>
  <si>
    <t>PO149621</t>
  </si>
  <si>
    <t>STRIKER BOLT 3/8"-16 UNC ALBERT JAGGER 9500/10335-</t>
  </si>
  <si>
    <t>GRN203172</t>
  </si>
  <si>
    <t>PO147856</t>
  </si>
  <si>
    <t>DOOR HANDLE - CENTRE (PERSONNEL DOOR) ALBERT JAGGE</t>
  </si>
  <si>
    <t>GRN203170</t>
  </si>
  <si>
    <t>PO147854</t>
  </si>
  <si>
    <t>ROD LOCK 3 WAY WITH TONGUE TYPE A ALBERT JAGGER 07</t>
  </si>
  <si>
    <t>GRN203167</t>
  </si>
  <si>
    <t>PO147353</t>
  </si>
  <si>
    <t>GRN203166</t>
  </si>
  <si>
    <t>PO147319</t>
  </si>
  <si>
    <t>SS PRESSED HINGE - T304 ALBERT JAGGER 9810-6350</t>
  </si>
  <si>
    <t>GRN203163</t>
  </si>
  <si>
    <t>PO144984</t>
  </si>
  <si>
    <t>SLIMLINE LATCH WITH 2 POINT LEVER - RIGHT HAND ALB</t>
  </si>
  <si>
    <t>GRN203153</t>
  </si>
  <si>
    <t>PO143854</t>
  </si>
  <si>
    <t>GRN181028</t>
  </si>
  <si>
    <t>PO141202</t>
  </si>
  <si>
    <t>GRN181027</t>
  </si>
  <si>
    <t>GRN201367</t>
  </si>
  <si>
    <t>INSIDE BEZEL ASSEMBLY CLIP - GREEN</t>
  </si>
  <si>
    <t>GRN201323</t>
  </si>
  <si>
    <t>PO147261</t>
  </si>
  <si>
    <t>SPRING LIDDED ESCUTCHEON - POLISHED CHROME</t>
  </si>
  <si>
    <t>GRN201321</t>
  </si>
  <si>
    <t>ADJUSTABLE CAGED NUT ASSEMBLY 3/8"-16 UNC ALBERT J</t>
  </si>
  <si>
    <t>GRN201318</t>
  </si>
  <si>
    <t>GRN201295</t>
  </si>
  <si>
    <t>PIANO HINGE 50MM OPEN FLAT TYPE UNDRILLED 1.8M SS</t>
  </si>
  <si>
    <t>GRN201293</t>
  </si>
  <si>
    <t>PO149165</t>
  </si>
  <si>
    <t>GRN201292</t>
  </si>
  <si>
    <t>GRN201280</t>
  </si>
  <si>
    <t>GRN201013</t>
  </si>
  <si>
    <t>FLUSH MOUNTED PADDLE HANDLE - RIGHT HAND</t>
  </si>
  <si>
    <t>GRN200454</t>
  </si>
  <si>
    <t>PO150476</t>
  </si>
  <si>
    <t>GRN200315</t>
  </si>
  <si>
    <t>GRN190159</t>
  </si>
  <si>
    <t>GRN181011</t>
  </si>
  <si>
    <t>PO139717</t>
  </si>
  <si>
    <t>GRN199826</t>
  </si>
  <si>
    <t>GRN199822</t>
  </si>
  <si>
    <t>PO143852</t>
  </si>
  <si>
    <t>12mm SPRING BOLT ALBERT JAGGER 0837-001</t>
  </si>
  <si>
    <t>GRN199815</t>
  </si>
  <si>
    <t>GRN199809</t>
  </si>
  <si>
    <t>GRN180995</t>
  </si>
  <si>
    <t>DOOR RETAINER CATCH PLATE - STAINLESS STEEL</t>
  </si>
  <si>
    <t>GRN199494</t>
  </si>
  <si>
    <t>PO146334</t>
  </si>
  <si>
    <t>GRN199492</t>
  </si>
  <si>
    <t>GRN199490</t>
  </si>
  <si>
    <t>GRN199255</t>
  </si>
  <si>
    <t>PO149585</t>
  </si>
  <si>
    <t>GRN180985</t>
  </si>
  <si>
    <t>GRN198487</t>
  </si>
  <si>
    <t>GRN197892</t>
  </si>
  <si>
    <t>DOOR HANDLE - END (PERSONNEL DOOR) ALBERT JAGGER 9</t>
  </si>
  <si>
    <t>GRN197840</t>
  </si>
  <si>
    <t>GRN197810</t>
  </si>
  <si>
    <t>GRN197724</t>
  </si>
  <si>
    <t>GRN197721</t>
  </si>
  <si>
    <t>GRN197700</t>
  </si>
  <si>
    <t>GRN197698</t>
  </si>
  <si>
    <t>GRN197697</t>
  </si>
  <si>
    <t>GRN197694</t>
  </si>
  <si>
    <t>PO148027</t>
  </si>
  <si>
    <t>GRN197692</t>
  </si>
  <si>
    <t>GRN197691</t>
  </si>
  <si>
    <t>GRN197686</t>
  </si>
  <si>
    <t>GRN197049</t>
  </si>
  <si>
    <t>ROD LOCK 3 WAY WITH TONGUE TYPE AALBERT JAGGER 07</t>
  </si>
  <si>
    <t>GRN196941</t>
  </si>
  <si>
    <t>GRN196939</t>
  </si>
  <si>
    <t>GRN196932</t>
  </si>
  <si>
    <t>GRN196929</t>
  </si>
  <si>
    <t>GRN196668</t>
  </si>
  <si>
    <t>GRN196605</t>
  </si>
  <si>
    <t>GRN196545</t>
  </si>
  <si>
    <t>EXTRUDED SEAL EPDM - SIDE TUBE SEAL X 50M COIL</t>
  </si>
  <si>
    <t>GRN196539</t>
  </si>
  <si>
    <t>GRN196537</t>
  </si>
  <si>
    <t>GRN196430</t>
  </si>
  <si>
    <t>GRN195931</t>
  </si>
  <si>
    <t>GRN195863</t>
  </si>
  <si>
    <t>GRN195208</t>
  </si>
  <si>
    <t>GRN194634</t>
  </si>
  <si>
    <t>GRN194630</t>
  </si>
  <si>
    <t>GRN194539</t>
  </si>
  <si>
    <t>GRN190158</t>
  </si>
  <si>
    <t>GRN180929</t>
  </si>
  <si>
    <t>PO143384</t>
  </si>
  <si>
    <t>GRN180925</t>
  </si>
  <si>
    <t>EXTRUDED SEAL EPDM - SIDE TUBE SEAL x 50M COIL</t>
  </si>
  <si>
    <t>GRN193426</t>
  </si>
  <si>
    <t>PO143941</t>
  </si>
  <si>
    <t>GRN193424</t>
  </si>
  <si>
    <t>GRN193422</t>
  </si>
  <si>
    <t>BUDGET LOCK UNIVERSAL - STAINLESS CASING &amp; TONGUE</t>
  </si>
  <si>
    <t>GRN193410</t>
  </si>
  <si>
    <t>PO147810</t>
  </si>
  <si>
    <t>GRN193401</t>
  </si>
  <si>
    <t>GRN193400</t>
  </si>
  <si>
    <t>GRN180909</t>
  </si>
  <si>
    <t>PO142616</t>
  </si>
  <si>
    <t>GRN193396</t>
  </si>
  <si>
    <t>PO144419</t>
  </si>
  <si>
    <t>GRN193271</t>
  </si>
  <si>
    <t>GRN193270</t>
  </si>
  <si>
    <t>GRN193268</t>
  </si>
  <si>
    <t>GRN193266</t>
  </si>
  <si>
    <t>GRN193262</t>
  </si>
  <si>
    <t>GRN193063</t>
  </si>
  <si>
    <t>GRN180891</t>
  </si>
  <si>
    <t>GRN180890</t>
  </si>
  <si>
    <t>GRN192088</t>
  </si>
  <si>
    <t>GRN191844</t>
  </si>
  <si>
    <t>GRN191294</t>
  </si>
  <si>
    <t>J SECTION SELF COLOUR ALUMINIUM EXTRUSION x 5M LG</t>
  </si>
  <si>
    <t>GRN190742</t>
  </si>
  <si>
    <t>PO146840</t>
  </si>
  <si>
    <t>GRN190374</t>
  </si>
  <si>
    <t>GRN189950</t>
  </si>
  <si>
    <t>GRN188890</t>
  </si>
  <si>
    <t>GRN188885</t>
  </si>
  <si>
    <t>GRN188816</t>
  </si>
  <si>
    <t>GRN188612</t>
  </si>
  <si>
    <t>GRN187813</t>
  </si>
  <si>
    <t>GRN187812</t>
  </si>
  <si>
    <t>GRN187379</t>
  </si>
  <si>
    <t>GRN187374</t>
  </si>
  <si>
    <t>GRN187365</t>
  </si>
  <si>
    <t>RECESSED COMPRESSION DROP T LATCH - VECTOR T ALBER</t>
  </si>
  <si>
    <t>GRN186877</t>
  </si>
  <si>
    <t>PO144196</t>
  </si>
  <si>
    <t>DOOR HANDLE - TUBE (566mm) (PERSONNEL DOOR) ALBERT</t>
  </si>
  <si>
    <t>GRN186510</t>
  </si>
  <si>
    <t>GRN180839</t>
  </si>
  <si>
    <t>PO142659</t>
  </si>
  <si>
    <t>GRN185353</t>
  </si>
  <si>
    <t>MOUNTING KIT WITH SUNSHIELD FOR SICK2D LIDAR SENOR</t>
  </si>
  <si>
    <t>GRN180836</t>
  </si>
  <si>
    <t>PO139191</t>
  </si>
  <si>
    <t>GRN185189</t>
  </si>
  <si>
    <t>PO144763</t>
  </si>
  <si>
    <t>GRN185152</t>
  </si>
  <si>
    <t>GRN180826</t>
  </si>
  <si>
    <t>GRN180824</t>
  </si>
  <si>
    <t>PO141681</t>
  </si>
  <si>
    <t>GRN183620</t>
  </si>
  <si>
    <t>PO144137</t>
  </si>
  <si>
    <t>GRN180820</t>
  </si>
  <si>
    <t>GRN183478</t>
  </si>
  <si>
    <t>BLANKET GENSET PARTITION</t>
  </si>
  <si>
    <t>319-1265-1</t>
  </si>
  <si>
    <t>GRN180818</t>
  </si>
  <si>
    <t>COVER GROUND DETECTOR PLASTIC</t>
  </si>
  <si>
    <t>332-1447-1</t>
  </si>
  <si>
    <t>GRN180817</t>
  </si>
  <si>
    <t>PO142359</t>
  </si>
  <si>
    <t>SS PRESSED HINGE - T304ALBERT JAGGER 9810-6350</t>
  </si>
  <si>
    <t>GRN181842</t>
  </si>
  <si>
    <t>PO140433</t>
  </si>
  <si>
    <t>GRN180814</t>
  </si>
  <si>
    <t>PO142496</t>
  </si>
  <si>
    <t>GRN180813</t>
  </si>
  <si>
    <t>GRN180868</t>
  </si>
  <si>
    <t>PO140354</t>
  </si>
  <si>
    <t>GRN180405</t>
  </si>
  <si>
    <t>PO142826</t>
  </si>
  <si>
    <t>GRN180244</t>
  </si>
  <si>
    <t>PO141908</t>
  </si>
  <si>
    <t>GRN179641</t>
  </si>
  <si>
    <t>GRN179093</t>
  </si>
  <si>
    <t>GRN179091</t>
  </si>
  <si>
    <t>PO142345</t>
  </si>
  <si>
    <t>SENSOR FLOW SWITCH SPST N/O 0.50 GPM 3/8 NPT-JIC</t>
  </si>
  <si>
    <t>11700-0926</t>
  </si>
  <si>
    <t>GRN180804</t>
  </si>
  <si>
    <t>PO140282</t>
  </si>
  <si>
    <t>ROD LOCK 3 WAY WITH TONGUE TYPE A
ALBERT JAGGER 07</t>
  </si>
  <si>
    <t>GRN178689</t>
  </si>
  <si>
    <t>PO140255</t>
  </si>
  <si>
    <t>GRN178486</t>
  </si>
  <si>
    <t>95075 CERGY PONTOISE CEDEX</t>
  </si>
  <si>
    <t>CEILING ASSEMBLY COLEMAN MACH AC9470G7153</t>
  </si>
  <si>
    <t>GRN202837</t>
  </si>
  <si>
    <t>PO148987</t>
  </si>
  <si>
    <t>AIRVA</t>
  </si>
  <si>
    <t>S022815</t>
  </si>
  <si>
    <t>GRN201477</t>
  </si>
  <si>
    <t>PO147850</t>
  </si>
  <si>
    <t>MACH 10 ROOFTOP AIR CONDITIONER 3950 WATTS COOLING</t>
  </si>
  <si>
    <t>GRN201476</t>
  </si>
  <si>
    <t>PO148304</t>
  </si>
  <si>
    <t>GRN180795</t>
  </si>
  <si>
    <t>AIRCON UNIT MACH 10 AC - 115VAC 60 HZ 1 PHASE</t>
  </si>
  <si>
    <t>GRN193119</t>
  </si>
  <si>
    <t>PO147510</t>
  </si>
  <si>
    <t>GRN192405</t>
  </si>
  <si>
    <t>PO140126</t>
  </si>
  <si>
    <t>GRN192403</t>
  </si>
  <si>
    <t>PO140672</t>
  </si>
  <si>
    <t>GRN192401</t>
  </si>
  <si>
    <t>PO143459</t>
  </si>
  <si>
    <t>GRN190568</t>
  </si>
  <si>
    <t>PO146595</t>
  </si>
  <si>
    <t>GRN189924</t>
  </si>
  <si>
    <t>PO146594</t>
  </si>
  <si>
    <t>GRN189728</t>
  </si>
  <si>
    <t>PO143267</t>
  </si>
  <si>
    <t>AIRCON UNIT ROUGHNECK 220/240V</t>
  </si>
  <si>
    <t>GRN188522</t>
  </si>
  <si>
    <t>PO144255</t>
  </si>
  <si>
    <t>GRN188520</t>
  </si>
  <si>
    <t>GRN186855</t>
  </si>
  <si>
    <t>PO143749</t>
  </si>
  <si>
    <t>AIRCON CONTROL MODULE ROUGHNECK 220/240V</t>
  </si>
  <si>
    <t>GRN186511</t>
  </si>
  <si>
    <t>PO144880</t>
  </si>
  <si>
    <t>GRN183258</t>
  </si>
  <si>
    <t>PO142851</t>
  </si>
  <si>
    <t>GRN183254</t>
  </si>
  <si>
    <t>PO142688</t>
  </si>
  <si>
    <t>GRN180336</t>
  </si>
  <si>
    <t>PO136657</t>
  </si>
  <si>
    <t>GRN180333</t>
  </si>
  <si>
    <t>PO141071</t>
  </si>
  <si>
    <t>GRN180331</t>
  </si>
  <si>
    <t>PO137105</t>
  </si>
  <si>
    <t>GRN180758</t>
  </si>
  <si>
    <t>GRN180757</t>
  </si>
  <si>
    <t>GRN180329</t>
  </si>
  <si>
    <t>PO136422</t>
  </si>
  <si>
    <t>GRN180327</t>
  </si>
  <si>
    <t>PO137220</t>
  </si>
  <si>
    <t>GRN180326</t>
  </si>
  <si>
    <t>PO137424</t>
  </si>
  <si>
    <t>GRN180325</t>
  </si>
  <si>
    <t>PO138496</t>
  </si>
  <si>
    <t>TERMINAL CENTRE JUMPER PLUG 4 POLE TO SUIT 1.5mm2</t>
  </si>
  <si>
    <t>GRN180750</t>
  </si>
  <si>
    <t>PO142059</t>
  </si>
  <si>
    <t>GRN180322</t>
  </si>
  <si>
    <t>PO140019</t>
  </si>
  <si>
    <t>SO51 9DH</t>
  </si>
  <si>
    <t>GRN187693</t>
  </si>
  <si>
    <t>PO144796</t>
  </si>
  <si>
    <t>AIRSYS COMMUNICATIONS TECH LTD</t>
  </si>
  <si>
    <t>S022800</t>
  </si>
  <si>
    <t>Northampton NN4 7PY</t>
  </si>
  <si>
    <t>MICROPHONE PLENA ALL CALL STATION</t>
  </si>
  <si>
    <t>GRN193267</t>
  </si>
  <si>
    <t>PO148020</t>
  </si>
  <si>
    <t>ADI GLOBAL DISTRIBUTION</t>
  </si>
  <si>
    <t>S022560</t>
  </si>
  <si>
    <t>GRN178792</t>
  </si>
  <si>
    <t>PO142267</t>
  </si>
  <si>
    <t>Lichfield WS13 7SF</t>
  </si>
  <si>
    <t>SITE INTEGRATION POST</t>
  </si>
  <si>
    <t>340-1082-1</t>
  </si>
  <si>
    <t>GRN205002</t>
  </si>
  <si>
    <t>PO145022</t>
  </si>
  <si>
    <t>ADCAM FABRICATIONS LTD</t>
  </si>
  <si>
    <t>S026058</t>
  </si>
  <si>
    <t>ALUMINIUM LOUVRE 549MM X 798MM</t>
  </si>
  <si>
    <t>GRN204992</t>
  </si>
  <si>
    <t>PO151062</t>
  </si>
  <si>
    <t>GRN204304</t>
  </si>
  <si>
    <t>BRKT DETECTOR ENCLOSURE MOUNT</t>
  </si>
  <si>
    <t>340-1034-1</t>
  </si>
  <si>
    <t>GRN204136</t>
  </si>
  <si>
    <t>PO145014</t>
  </si>
  <si>
    <t>TITAN SICK SENSOR BRKT</t>
  </si>
  <si>
    <t>340-1050-1</t>
  </si>
  <si>
    <t>GRN204128</t>
  </si>
  <si>
    <t>PO145015</t>
  </si>
  <si>
    <t>DRIVERS CAB MONITOR BACKING PLATE</t>
  </si>
  <si>
    <t>GRN204105</t>
  </si>
  <si>
    <t>PO145042</t>
  </si>
  <si>
    <t>GRN180730</t>
  </si>
  <si>
    <t>PO142333</t>
  </si>
  <si>
    <t>RJ45 PATCHCORD 4-PAIR HALOGEN-FREE TEAL - 2M LONG</t>
  </si>
  <si>
    <t>GRN180729</t>
  </si>
  <si>
    <t>PO141765</t>
  </si>
  <si>
    <t>M60-BX WORKSTATION TOP FIXING ANGLE</t>
  </si>
  <si>
    <t>GRN204095</t>
  </si>
  <si>
    <t>PO148169</t>
  </si>
  <si>
    <t>GRN180727</t>
  </si>
  <si>
    <t>PO142998</t>
  </si>
  <si>
    <t>GRN180726</t>
  </si>
  <si>
    <t>PO142274</t>
  </si>
  <si>
    <t>GRN180725</t>
  </si>
  <si>
    <t>OIL DRIP TRAY BRACKET</t>
  </si>
  <si>
    <t>GRN204093</t>
  </si>
  <si>
    <t>PO148485</t>
  </si>
  <si>
    <t>SIDE PANEL, SUPPORT ANGLE</t>
  </si>
  <si>
    <t>GRN204069</t>
  </si>
  <si>
    <t>PO142868</t>
  </si>
  <si>
    <t>GRN180715</t>
  </si>
  <si>
    <t>PO141042</t>
  </si>
  <si>
    <t>FAN, CYC 150/225 FAN PRESSURE SWITCH</t>
  </si>
  <si>
    <t>GRN197259</t>
  </si>
  <si>
    <t>PO149255</t>
  </si>
  <si>
    <t>ELECTRON TUBE, THYRATRON</t>
  </si>
  <si>
    <t>GRN193956</t>
  </si>
  <si>
    <t>CONTROLLER 8-CH OUTPUT</t>
  </si>
  <si>
    <t>GRN178751</t>
  </si>
  <si>
    <t>PO141419</t>
  </si>
  <si>
    <t>OCR CAMERA BRACKET</t>
  </si>
  <si>
    <t>GRN204068</t>
  </si>
  <si>
    <t>PO150625</t>
  </si>
  <si>
    <t>M60-BX WHEEL STAND ( 2-PORT )</t>
  </si>
  <si>
    <t>GRN204066</t>
  </si>
  <si>
    <t>PO143474</t>
  </si>
  <si>
    <t>PRINTER SECURING PLATE FOR HP M252n PRINTER - M60</t>
  </si>
  <si>
    <t>GRN204065</t>
  </si>
  <si>
    <t>PO148024</t>
  </si>
  <si>
    <t>MOTOR CABLE CONDUIT BRACKET</t>
  </si>
  <si>
    <t>GRN204064</t>
  </si>
  <si>
    <t>PO151323</t>
  </si>
  <si>
    <t>TWO LIGHT TRAFFIC LIGHT BRACKET</t>
  </si>
  <si>
    <t>GRN204062</t>
  </si>
  <si>
    <t>PO151022</t>
  </si>
  <si>
    <t>M60-BX WORKSTATION FRAME MOUNT BRACKET</t>
  </si>
  <si>
    <t>GRN204060</t>
  </si>
  <si>
    <t>PO150689</t>
  </si>
  <si>
    <t>TOOL BOX STRENGTHENER PLATE</t>
  </si>
  <si>
    <t>GRN204058</t>
  </si>
  <si>
    <t>PO150681</t>
  </si>
  <si>
    <t>MODULATOR #1, LOW TOP, NO HEATER,FOR DUAL GUN</t>
  </si>
  <si>
    <t>GRN180696</t>
  </si>
  <si>
    <t>PO135917</t>
  </si>
  <si>
    <t>GRN180695</t>
  </si>
  <si>
    <t>M60-ZBX WORKSTATION KICK PANEL FIXING BRKT</t>
  </si>
  <si>
    <t>356-1078-1</t>
  </si>
  <si>
    <t>GRN204057</t>
  </si>
  <si>
    <t>PO147734</t>
  </si>
  <si>
    <t>GRN180693</t>
  </si>
  <si>
    <t>PO138761</t>
  </si>
  <si>
    <t>MODULATOR #2, HIGH TOP,NO BIAS,FOR DUAL GUN DRIVER</t>
  </si>
  <si>
    <t>GRN180692</t>
  </si>
  <si>
    <t>PO139033</t>
  </si>
  <si>
    <t>GRN180691</t>
  </si>
  <si>
    <t>GRN180690</t>
  </si>
  <si>
    <t>GRN180688</t>
  </si>
  <si>
    <t>GRN180686</t>
  </si>
  <si>
    <t>GRN180685</t>
  </si>
  <si>
    <t>GRN180684</t>
  </si>
  <si>
    <t>GRN180683</t>
  </si>
  <si>
    <t>GRN180682</t>
  </si>
  <si>
    <t>GRN180681</t>
  </si>
  <si>
    <t>LUBE UNIT/CONTROL GEAR BRACKET (ANGLED 3 DEG)</t>
  </si>
  <si>
    <t>GRN204055</t>
  </si>
  <si>
    <t>T640 SERVER MOUNTING PLATE</t>
  </si>
  <si>
    <t>GRN204054</t>
  </si>
  <si>
    <t>PO148150</t>
  </si>
  <si>
    <t>TRAY DRIPPER OIL</t>
  </si>
  <si>
    <t>331-8386-1</t>
  </si>
  <si>
    <t>GRN204051</t>
  </si>
  <si>
    <t>PO143977</t>
  </si>
  <si>
    <t>GRN180672</t>
  </si>
  <si>
    <t>PO141971</t>
  </si>
  <si>
    <t>GRN180670</t>
  </si>
  <si>
    <t>PO135275</t>
  </si>
  <si>
    <t>GRN180669</t>
  </si>
  <si>
    <t>TOOLBOX MOUNTING BRACKET LEFT HAND - T60</t>
  </si>
  <si>
    <t>GRN204048</t>
  </si>
  <si>
    <t>PO148168</t>
  </si>
  <si>
    <t>CONTAINER SHIPPIN, PCB SPARES</t>
  </si>
  <si>
    <t>GRN199086</t>
  </si>
  <si>
    <t>CONTACTOR 4-POLE</t>
  </si>
  <si>
    <t>GRN201083</t>
  </si>
  <si>
    <t>PO147802</t>
  </si>
  <si>
    <t>MOUNT SPEED/TRAFFIC SIGN</t>
  </si>
  <si>
    <t>340-1126-1</t>
  </si>
  <si>
    <t>GRN204044</t>
  </si>
  <si>
    <t>PO145021</t>
  </si>
  <si>
    <t>DRIVERS CAB MONITOR BASE</t>
  </si>
  <si>
    <t>GRN204042</t>
  </si>
  <si>
    <t>RETAINER PLATE STAINLESS STEEL</t>
  </si>
  <si>
    <t>GRN204038</t>
  </si>
  <si>
    <t>PO150507</t>
  </si>
  <si>
    <t>GRN204037</t>
  </si>
  <si>
    <t>LUBRICATOR BRACKET</t>
  </si>
  <si>
    <t>331-1803-1</t>
  </si>
  <si>
    <t>GRN204035</t>
  </si>
  <si>
    <t>TAB PLATE VERTICAL ASSEMBLY</t>
  </si>
  <si>
    <t>GRN203996</t>
  </si>
  <si>
    <t>PO145341</t>
  </si>
  <si>
    <t>WIND SENSOR MAST KIT WITH LASER OPTION - MECHANICA</t>
  </si>
  <si>
    <t>360-1048-1</t>
  </si>
  <si>
    <t>GRN203879</t>
  </si>
  <si>
    <t>PO150401</t>
  </si>
  <si>
    <t>COWL TOP</t>
  </si>
  <si>
    <t>GRN203567</t>
  </si>
  <si>
    <t>PO146359</t>
  </si>
  <si>
    <t>GRN203566</t>
  </si>
  <si>
    <t>FAIR</t>
  </si>
  <si>
    <t>GRN203542</t>
  </si>
  <si>
    <t>PO149243</t>
  </si>
  <si>
    <t>TAB PLATE HORIZONTAL ASSEMBLY</t>
  </si>
  <si>
    <t>GRN203384</t>
  </si>
  <si>
    <t>PO145342</t>
  </si>
  <si>
    <t>LINEAR BEARING PACKER</t>
  </si>
  <si>
    <t>GRN203383</t>
  </si>
  <si>
    <t>GRN180643</t>
  </si>
  <si>
    <t>GOTTING PANEL, CAB BRACKET</t>
  </si>
  <si>
    <t>GRN203301</t>
  </si>
  <si>
    <t>GRN180638</t>
  </si>
  <si>
    <t>PO142742</t>
  </si>
  <si>
    <t>GEAR MOTOR MOUNTING BRACKET</t>
  </si>
  <si>
    <t>356-1185-1</t>
  </si>
  <si>
    <t>GRN203300</t>
  </si>
  <si>
    <t>PO145995</t>
  </si>
  <si>
    <t>TRANSFER BOX MOUNTING BRACKET</t>
  </si>
  <si>
    <t>GRN203299</t>
  </si>
  <si>
    <t>PO149710</t>
  </si>
  <si>
    <t>TUBE SUPPORT BRACKETS - SIDE PANELS</t>
  </si>
  <si>
    <t>363-1023-1</t>
  </si>
  <si>
    <t>GRN203210</t>
  </si>
  <si>
    <t>PO149974</t>
  </si>
  <si>
    <t>SECURITY HANDRAIL PLATE</t>
  </si>
  <si>
    <t>GRN203195</t>
  </si>
  <si>
    <t>PO147731</t>
  </si>
  <si>
    <t>GRN180626</t>
  </si>
  <si>
    <t>FIXED OVER WIDTH LASER MECHANICAL ASSEMBLY</t>
  </si>
  <si>
    <t>GRN203193</t>
  </si>
  <si>
    <t>PO145037</t>
  </si>
  <si>
    <t>GRN203161</t>
  </si>
  <si>
    <t>BOTTOM DOOR CAPPING</t>
  </si>
  <si>
    <t>GRN203160</t>
  </si>
  <si>
    <t>PO147921</t>
  </si>
  <si>
    <t>GRN203159</t>
  </si>
  <si>
    <t>SAFEDGE PROFILE C RAIL TYPE C112/A ALUMINIUM x 3M5</t>
  </si>
  <si>
    <t>GRN180597</t>
  </si>
  <si>
    <t>PO140860</t>
  </si>
  <si>
    <t>STAND SPEED SENSOR</t>
  </si>
  <si>
    <t>340-1059-1</t>
  </si>
  <si>
    <t>GRN203157</t>
  </si>
  <si>
    <t>PO145018</t>
  </si>
  <si>
    <t>GRN203154</t>
  </si>
  <si>
    <t>GRN203152</t>
  </si>
  <si>
    <t>GRN203151</t>
  </si>
  <si>
    <t>GRN180586</t>
  </si>
  <si>
    <t>GRN180584</t>
  </si>
  <si>
    <t>GRN180583</t>
  </si>
  <si>
    <t>GRN180582</t>
  </si>
  <si>
    <t>GRN203150</t>
  </si>
  <si>
    <t>GRN203053</t>
  </si>
  <si>
    <t>PO145346</t>
  </si>
  <si>
    <t>GRN180578</t>
  </si>
  <si>
    <t>GRN180577</t>
  </si>
  <si>
    <t>COWL BASE</t>
  </si>
  <si>
    <t>GRN203042</t>
  </si>
  <si>
    <t>PO145347</t>
  </si>
  <si>
    <t>GRN203041</t>
  </si>
  <si>
    <t>PO149218</t>
  </si>
  <si>
    <t>BRKT OER RISER 200MM</t>
  </si>
  <si>
    <t>341-1007-1</t>
  </si>
  <si>
    <t>GRN203028</t>
  </si>
  <si>
    <t>PO145024</t>
  </si>
  <si>
    <t>ELECTRICAL BOX MOUNTING PLATE</t>
  </si>
  <si>
    <t>340-1058-1</t>
  </si>
  <si>
    <t>GRN203021</t>
  </si>
  <si>
    <t>DAB SUPPORT BRACKET ASSY</t>
  </si>
  <si>
    <t>326-1034-1</t>
  </si>
  <si>
    <t>GRN202769</t>
  </si>
  <si>
    <t>PO150858</t>
  </si>
  <si>
    <t>GRN180570</t>
  </si>
  <si>
    <t>PO137597</t>
  </si>
  <si>
    <t>ANGLED LASER HOUSING, BX-M60</t>
  </si>
  <si>
    <t>GRN202765</t>
  </si>
  <si>
    <t>GRN202679</t>
  </si>
  <si>
    <t>ZBX CHILLER BASE ASSEMBLY</t>
  </si>
  <si>
    <t>GRN202670</t>
  </si>
  <si>
    <t>PO150506</t>
  </si>
  <si>
    <t>GRN202665</t>
  </si>
  <si>
    <t>GRN202664</t>
  </si>
  <si>
    <t>PO151037</t>
  </si>
  <si>
    <t>SCANDRIVE SUPPORT BRACKET</t>
  </si>
  <si>
    <t>GRN202658</t>
  </si>
  <si>
    <t>PO143475</t>
  </si>
  <si>
    <t>CHASSIS STIFFENER</t>
  </si>
  <si>
    <t>GRN202655</t>
  </si>
  <si>
    <t>ANPR CAMERA MOUNTING PLATE</t>
  </si>
  <si>
    <t>GRN202649</t>
  </si>
  <si>
    <t>GRN202648</t>
  </si>
  <si>
    <t>GRN202646</t>
  </si>
  <si>
    <t>END STOP DOVETAIL BLOCK - DRIVERLESS M60</t>
  </si>
  <si>
    <t>GRN202645</t>
  </si>
  <si>
    <t>SHIELD SICK SENSOR</t>
  </si>
  <si>
    <t>340-1129-1</t>
  </si>
  <si>
    <t>GRN202624</t>
  </si>
  <si>
    <t>GRN202621</t>
  </si>
  <si>
    <t>GRN202610</t>
  </si>
  <si>
    <t>GRN202609</t>
  </si>
  <si>
    <t>GRN202608</t>
  </si>
  <si>
    <t>GRN202007</t>
  </si>
  <si>
    <t>GRN202006</t>
  </si>
  <si>
    <t>GRN202000</t>
  </si>
  <si>
    <t>GRN201997</t>
  </si>
  <si>
    <t>GRN201949</t>
  </si>
  <si>
    <t>GRN201948</t>
  </si>
  <si>
    <t>GRN201926</t>
  </si>
  <si>
    <t>SUPPORT FOOT - TCU</t>
  </si>
  <si>
    <t>GRN201921</t>
  </si>
  <si>
    <t>PO143412</t>
  </si>
  <si>
    <t>101040476 -     SPELLMAN MOUNTING PLATE</t>
  </si>
  <si>
    <t>GRN201915</t>
  </si>
  <si>
    <t>PANEL 6</t>
  </si>
  <si>
    <t>GRN201913</t>
  </si>
  <si>
    <t>GRN201911</t>
  </si>
  <si>
    <t>OCR CAMERA MOUNTING BRACKET M6007</t>
  </si>
  <si>
    <t>GRN201909</t>
  </si>
  <si>
    <t>PROXY SENSOR BRACKET 3</t>
  </si>
  <si>
    <t>GRN201870</t>
  </si>
  <si>
    <t>GRN201859</t>
  </si>
  <si>
    <t>PO148609</t>
  </si>
  <si>
    <t>SICK SENSOR BRKT HORIZONTAL</t>
  </si>
  <si>
    <t>340-1049-1</t>
  </si>
  <si>
    <t>GRN201854</t>
  </si>
  <si>
    <t>POLE MOUNT BRACKET TIM LASER</t>
  </si>
  <si>
    <t>340-1502-1</t>
  </si>
  <si>
    <t>GRN201853</t>
  </si>
  <si>
    <t>PO149704</t>
  </si>
  <si>
    <t>GRN201851</t>
  </si>
  <si>
    <t>GRN201840</t>
  </si>
  <si>
    <t>PO150164</t>
  </si>
  <si>
    <t>EMERGENCY STOP BRACKET POST</t>
  </si>
  <si>
    <t>GRN201830</t>
  </si>
  <si>
    <t>GRN180518</t>
  </si>
  <si>
    <t>PO142935</t>
  </si>
  <si>
    <t>GRN180511</t>
  </si>
  <si>
    <t>INFRARED FENCE TOP BRACKET</t>
  </si>
  <si>
    <t>GRN201828</t>
  </si>
  <si>
    <t>PO150404</t>
  </si>
  <si>
    <t>GRN201825</t>
  </si>
  <si>
    <t>M60-BX WORKSTATION BACK PANEL</t>
  </si>
  <si>
    <t>GRN201450</t>
  </si>
  <si>
    <t>PO147732</t>
  </si>
  <si>
    <t>M60-ZBX CONTROL WORKSTATION BACK PANEL</t>
  </si>
  <si>
    <t>356-1068-1</t>
  </si>
  <si>
    <t>GRN201445</t>
  </si>
  <si>
    <t>GRN201426</t>
  </si>
  <si>
    <t>GRN180499</t>
  </si>
  <si>
    <t>GRN180497</t>
  </si>
  <si>
    <t>GRN180496</t>
  </si>
  <si>
    <t>REAR CHASSIS PLATE</t>
  </si>
  <si>
    <t>GRN201423</t>
  </si>
  <si>
    <t>XRAY WARNING LIGHT &amp; SIDE MARKER LIGHT MOUNT, BOOM</t>
  </si>
  <si>
    <t>356-1028-1</t>
  </si>
  <si>
    <t>GRN201414</t>
  </si>
  <si>
    <t>PO149868</t>
  </si>
  <si>
    <t>GRN201413</t>
  </si>
  <si>
    <t>GRN201412</t>
  </si>
  <si>
    <t>GRN201411</t>
  </si>
  <si>
    <t>PO149452</t>
  </si>
  <si>
    <t>DC-DC HVPS PROPORTIONAL</t>
  </si>
  <si>
    <t>11700-0347</t>
  </si>
  <si>
    <t>GRN180486</t>
  </si>
  <si>
    <t>GRN180485</t>
  </si>
  <si>
    <t>PO142718</t>
  </si>
  <si>
    <t>GRN201410</t>
  </si>
  <si>
    <t>GRN180479</t>
  </si>
  <si>
    <t>GRN180473</t>
  </si>
  <si>
    <t>PO142424</t>
  </si>
  <si>
    <t>HILL ASSIST CAUTION BRACKET HDMI DISPLAY</t>
  </si>
  <si>
    <t>GRN201388</t>
  </si>
  <si>
    <t>PO145051</t>
  </si>
  <si>
    <t>GRN180470</t>
  </si>
  <si>
    <t>GRN201380</t>
  </si>
  <si>
    <t>B.X.DETECTOR ASSY STRIKE PLATE (SMALL)</t>
  </si>
  <si>
    <t>GRN201377</t>
  </si>
  <si>
    <t>GRN201376</t>
  </si>
  <si>
    <t>PO147922</t>
  </si>
  <si>
    <t>GRN180462</t>
  </si>
  <si>
    <t>PO133119</t>
  </si>
  <si>
    <t>GRN201375</t>
  </si>
  <si>
    <t>PO147730</t>
  </si>
  <si>
    <t>GRN201371</t>
  </si>
  <si>
    <t>T60 SOURCE ASSY, ADJUSTABLE MOUNTING BLOCK</t>
  </si>
  <si>
    <t>GRN201368</t>
  </si>
  <si>
    <t>PO143976</t>
  </si>
  <si>
    <t>GRN201365</t>
  </si>
  <si>
    <t>GRN201362</t>
  </si>
  <si>
    <t>DELL XE4 COMPUTER MOUNTING PLATE</t>
  </si>
  <si>
    <t>GRN201361</t>
  </si>
  <si>
    <t>GRN201360</t>
  </si>
  <si>
    <t>PO147477</t>
  </si>
  <si>
    <t>FIRE EXTINGUISHER BRACKET</t>
  </si>
  <si>
    <t>GRN201359</t>
  </si>
  <si>
    <t>PO147735</t>
  </si>
  <si>
    <t>M60 INDIA BB OFFBOARD PANEL</t>
  </si>
  <si>
    <t>GRN180448</t>
  </si>
  <si>
    <t>PO136169</t>
  </si>
  <si>
    <t>GRN180447</t>
  </si>
  <si>
    <t>GRN201358</t>
  </si>
  <si>
    <t>GRN180445</t>
  </si>
  <si>
    <t>GRN180444</t>
  </si>
  <si>
    <t>GRN201357</t>
  </si>
  <si>
    <t>PO149777</t>
  </si>
  <si>
    <t>GRN180442</t>
  </si>
  <si>
    <t>LOCATION TENON</t>
  </si>
  <si>
    <t>GRN201356</t>
  </si>
  <si>
    <t>PO148021</t>
  </si>
  <si>
    <t>GRN180439</t>
  </si>
  <si>
    <t>GRN201355</t>
  </si>
  <si>
    <t>GRN201354</t>
  </si>
  <si>
    <t>GRN201353</t>
  </si>
  <si>
    <t>GRN201352</t>
  </si>
  <si>
    <t>PO150195</t>
  </si>
  <si>
    <t>GRN190155</t>
  </si>
  <si>
    <t>GRN180431</t>
  </si>
  <si>
    <t>PO141339</t>
  </si>
  <si>
    <t>M14 x 50 - B FLANGED HEX HD BOLT GRADE 10.9</t>
  </si>
  <si>
    <t>GRN180430</t>
  </si>
  <si>
    <t>PO141979</t>
  </si>
  <si>
    <t>GRN201351</t>
  </si>
  <si>
    <t>PO150197</t>
  </si>
  <si>
    <t>AE STAINLESS STEEL ENCLOSURE, (WHD) 200X300X120MM</t>
  </si>
  <si>
    <t>11701-2494</t>
  </si>
  <si>
    <t>GRN180428</t>
  </si>
  <si>
    <t>PO142937</t>
  </si>
  <si>
    <t>GRN201350</t>
  </si>
  <si>
    <t>PO145340</t>
  </si>
  <si>
    <t>GRN201349</t>
  </si>
  <si>
    <t>GRN201348</t>
  </si>
  <si>
    <t>GRN201347</t>
  </si>
  <si>
    <t>GRN201346</t>
  </si>
  <si>
    <t>BRKT CONCENTRATOR MOUNT</t>
  </si>
  <si>
    <t>340-1026-1</t>
  </si>
  <si>
    <t>GRN201345</t>
  </si>
  <si>
    <t>PANEL 8</t>
  </si>
  <si>
    <t>GRN200913</t>
  </si>
  <si>
    <t>PO150166</t>
  </si>
  <si>
    <t>PLATE MTG SENSOR EOT GANTRY</t>
  </si>
  <si>
    <t>350-1018-1</t>
  </si>
  <si>
    <t>GRN200519</t>
  </si>
  <si>
    <t>PO149833</t>
  </si>
  <si>
    <t>GRN200511</t>
  </si>
  <si>
    <t>GRN200506</t>
  </si>
  <si>
    <t>PO146939</t>
  </si>
  <si>
    <t>GRN180410</t>
  </si>
  <si>
    <t>PO140631</t>
  </si>
  <si>
    <t>GRN200501</t>
  </si>
  <si>
    <t>M60-ZBX, DETECTOR PANEL  MECHANICAL INTERLOCK</t>
  </si>
  <si>
    <t>GRN200490</t>
  </si>
  <si>
    <t>GRN200480</t>
  </si>
  <si>
    <t>GRN200476</t>
  </si>
  <si>
    <t>GRN200422</t>
  </si>
  <si>
    <t>GRN200006</t>
  </si>
  <si>
    <t>SCANDRIVE SUPPORT BRACKET - nova grey</t>
  </si>
  <si>
    <t>GRN199975</t>
  </si>
  <si>
    <t>GRN199972</t>
  </si>
  <si>
    <t>GRN199965</t>
  </si>
  <si>
    <t>GRN199960</t>
  </si>
  <si>
    <t>GRN199680</t>
  </si>
  <si>
    <t>GRN199679</t>
  </si>
  <si>
    <t>DETECTOR GROUND RIGHT</t>
  </si>
  <si>
    <t>332-0634-1</t>
  </si>
  <si>
    <t>GRN180388</t>
  </si>
  <si>
    <t>PO139923</t>
  </si>
  <si>
    <t>GRN199678</t>
  </si>
  <si>
    <t>GRN199677</t>
  </si>
  <si>
    <t>GRN199640</t>
  </si>
  <si>
    <t>SENSOR HOLDER BRACKET</t>
  </si>
  <si>
    <t>340-1672-1</t>
  </si>
  <si>
    <t>GRN199638</t>
  </si>
  <si>
    <t>PO149560</t>
  </si>
  <si>
    <t>GRN180380</t>
  </si>
  <si>
    <t>SF6 CYLINDER 5 LB, 99.95%, 4.2" OD x 17" LONG</t>
  </si>
  <si>
    <t>GRN180375</t>
  </si>
  <si>
    <t>PO139764</t>
  </si>
  <si>
    <t>GRN199633</t>
  </si>
  <si>
    <t>MOTOR CONDUIT LOWER BRACKET</t>
  </si>
  <si>
    <t>GRN199629</t>
  </si>
  <si>
    <t>PO149991</t>
  </si>
  <si>
    <t>westbury</t>
  </si>
  <si>
    <t>GRN180368</t>
  </si>
  <si>
    <t>PO142266</t>
  </si>
  <si>
    <t>GRN180367</t>
  </si>
  <si>
    <t>PO137923</t>
  </si>
  <si>
    <t>GRN180366</t>
  </si>
  <si>
    <t>GRN180365</t>
  </si>
  <si>
    <t>GRN180364</t>
  </si>
  <si>
    <t>GRN180363</t>
  </si>
  <si>
    <t>GRN180362</t>
  </si>
  <si>
    <t>GRN199624</t>
  </si>
  <si>
    <t>GRN199622</t>
  </si>
  <si>
    <t>GRN199614</t>
  </si>
  <si>
    <t>GRN180356</t>
  </si>
  <si>
    <t>PO140121</t>
  </si>
  <si>
    <t>PANEL 9</t>
  </si>
  <si>
    <t>GRN199613</t>
  </si>
  <si>
    <t>PO148161</t>
  </si>
  <si>
    <t>PANEL 3</t>
  </si>
  <si>
    <t>GRN199612</t>
  </si>
  <si>
    <t>PO148022</t>
  </si>
  <si>
    <t>GRN180349</t>
  </si>
  <si>
    <t>GRN199611</t>
  </si>
  <si>
    <t>PO148023</t>
  </si>
  <si>
    <t>GRN180346</t>
  </si>
  <si>
    <t>GRN199477</t>
  </si>
  <si>
    <t>GRN199474</t>
  </si>
  <si>
    <t>GRN199461</t>
  </si>
  <si>
    <t>GRN199428</t>
  </si>
  <si>
    <t>GRN199427</t>
  </si>
  <si>
    <t>GRN199425</t>
  </si>
  <si>
    <t>GRN199423</t>
  </si>
  <si>
    <t>GRN199422</t>
  </si>
  <si>
    <t>GRN199389</t>
  </si>
  <si>
    <t>FIBRE BOX MOUNTING ASSEMBLY</t>
  </si>
  <si>
    <t>GRN199383</t>
  </si>
  <si>
    <t>PO145055</t>
  </si>
  <si>
    <t>GRN199381</t>
  </si>
  <si>
    <t>PO148799</t>
  </si>
  <si>
    <t>GRN199354</t>
  </si>
  <si>
    <t>GRN199352</t>
  </si>
  <si>
    <t>GRN199350</t>
  </si>
  <si>
    <t>GRN199349</t>
  </si>
  <si>
    <t>GRN199346</t>
  </si>
  <si>
    <t>GRN199301</t>
  </si>
  <si>
    <t>GRN199300</t>
  </si>
  <si>
    <t>GRN199299</t>
  </si>
  <si>
    <t>GRN180307</t>
  </si>
  <si>
    <t>GRN180306</t>
  </si>
  <si>
    <t>GRN199298</t>
  </si>
  <si>
    <t>CABLE HIGH VOLTAGE 250KV SPRING LOADED</t>
  </si>
  <si>
    <t>11700-1347</t>
  </si>
  <si>
    <t>GRN180304</t>
  </si>
  <si>
    <t>PO141592</t>
  </si>
  <si>
    <t>GRN199297</t>
  </si>
  <si>
    <t>GRN199089</t>
  </si>
  <si>
    <t>GRN199087</t>
  </si>
  <si>
    <t>GRN199084</t>
  </si>
  <si>
    <t>M12 ETHERNET-PUR CABLE RSSD-RSSD-4416-1M TURCK BAN</t>
  </si>
  <si>
    <t>GRN180297</t>
  </si>
  <si>
    <t>GRN180296</t>
  </si>
  <si>
    <t>PLATE FOR DELL SERVER</t>
  </si>
  <si>
    <t>GRN199083</t>
  </si>
  <si>
    <t>GRN180294</t>
  </si>
  <si>
    <t>GRN180293</t>
  </si>
  <si>
    <t>ASSY COOLANT HIGH TEMPERATURE SWITCH</t>
  </si>
  <si>
    <t>331-1258-1</t>
  </si>
  <si>
    <t>GRN180292</t>
  </si>
  <si>
    <t>GRN180291</t>
  </si>
  <si>
    <t>GRN180290</t>
  </si>
  <si>
    <t>PO142347</t>
  </si>
  <si>
    <t>LOCK CYLINDER W/TWO KEYS</t>
  </si>
  <si>
    <t>11504-0190</t>
  </si>
  <si>
    <t>GRN180288</t>
  </si>
  <si>
    <t>PO141559</t>
  </si>
  <si>
    <t>LUDLUM RADIATION MONITOR CABLE COVER</t>
  </si>
  <si>
    <t>GRN199082</t>
  </si>
  <si>
    <t>PO145344</t>
  </si>
  <si>
    <t>GRN180285</t>
  </si>
  <si>
    <t>GRN199081</t>
  </si>
  <si>
    <t>PRECISION XCTO 7920 BASE DELL.210-AMRM HORIZONTAL</t>
  </si>
  <si>
    <t>356-1106-1</t>
  </si>
  <si>
    <t>GRN199080</t>
  </si>
  <si>
    <t>GRN199079</t>
  </si>
  <si>
    <t>363-1024-1</t>
  </si>
  <si>
    <t>GRN199078</t>
  </si>
  <si>
    <t>GRN199077</t>
  </si>
  <si>
    <t>GRN199076</t>
  </si>
  <si>
    <t>GRN199075</t>
  </si>
  <si>
    <t>PO145057</t>
  </si>
  <si>
    <t>GRN199074</t>
  </si>
  <si>
    <t>WEATHER BAR - RAD NUKE DOOR</t>
  </si>
  <si>
    <t>GRN199072</t>
  </si>
  <si>
    <t>PO148286</t>
  </si>
  <si>
    <t>TOP DOOR CAPPING</t>
  </si>
  <si>
    <t>GRN199071</t>
  </si>
  <si>
    <t>PO147733</t>
  </si>
  <si>
    <t>M60 COMPRESSOR BRACKET ASSEMBLY</t>
  </si>
  <si>
    <t>356-1280-1</t>
  </si>
  <si>
    <t>GRN199070</t>
  </si>
  <si>
    <t>GRN199069</t>
  </si>
  <si>
    <t>GRN199066</t>
  </si>
  <si>
    <t>GRN199055</t>
  </si>
  <si>
    <t>GRN199054</t>
  </si>
  <si>
    <t>GRN199052</t>
  </si>
  <si>
    <t>GRN199051</t>
  </si>
  <si>
    <t>PO148170</t>
  </si>
  <si>
    <t>GRN199050</t>
  </si>
  <si>
    <t>BUDGET LOCK SPACER</t>
  </si>
  <si>
    <t>GRN199049</t>
  </si>
  <si>
    <t>GRN199047</t>
  </si>
  <si>
    <t>PROXIMITY SWITCH HOUSING</t>
  </si>
  <si>
    <t>GRN199046</t>
  </si>
  <si>
    <t>PO141628</t>
  </si>
  <si>
    <t>GRN199045</t>
  </si>
  <si>
    <t>GRN199044</t>
  </si>
  <si>
    <t>GRN199042</t>
  </si>
  <si>
    <t>GRN199041</t>
  </si>
  <si>
    <t>PANEL 14</t>
  </si>
  <si>
    <t>GRN199040</t>
  </si>
  <si>
    <t>GRN199039</t>
  </si>
  <si>
    <t>UPS SERVICE DOOR - M60</t>
  </si>
  <si>
    <t>GRN199038</t>
  </si>
  <si>
    <t>GRN199037</t>
  </si>
  <si>
    <t>GRN198444</t>
  </si>
  <si>
    <t>GRN198443</t>
  </si>
  <si>
    <t>GRN198414</t>
  </si>
  <si>
    <t>GRN198413</t>
  </si>
  <si>
    <t>GRN198400</t>
  </si>
  <si>
    <t>GRN198397</t>
  </si>
  <si>
    <t>GRN198393</t>
  </si>
  <si>
    <t>PO148131</t>
  </si>
  <si>
    <t>UPS FIXING PLATE - M60</t>
  </si>
  <si>
    <t>GRN198392</t>
  </si>
  <si>
    <t>PO148667</t>
  </si>
  <si>
    <t>GRN198390</t>
  </si>
  <si>
    <t>SPLITTER LASER MOUNTING BRACKET</t>
  </si>
  <si>
    <t>363-1083-1</t>
  </si>
  <si>
    <t>GRN198389</t>
  </si>
  <si>
    <t>PO147635</t>
  </si>
  <si>
    <t>GRN198388</t>
  </si>
  <si>
    <t>GRN198371</t>
  </si>
  <si>
    <t>TERTIARY COLLIMATOR MOUNTING PLATE</t>
  </si>
  <si>
    <t>361-1001-1</t>
  </si>
  <si>
    <t>GRN198369</t>
  </si>
  <si>
    <t>PO141762</t>
  </si>
  <si>
    <t>TOOL BOX REAR BRACKET ASSEMBLY</t>
  </si>
  <si>
    <t>GRN198355</t>
  </si>
  <si>
    <t>GRN198353</t>
  </si>
  <si>
    <t>GRN198351</t>
  </si>
  <si>
    <t>CVI ANSI MATERIAL SEPARATION TEST PIECE 6/4 MEV (3</t>
  </si>
  <si>
    <t>GRN198303</t>
  </si>
  <si>
    <t>PO145880</t>
  </si>
  <si>
    <t>STICKER COLLIMATOR SIDE</t>
  </si>
  <si>
    <t>331-8388-1</t>
  </si>
  <si>
    <t>GRN180218</t>
  </si>
  <si>
    <t>PO142444</t>
  </si>
  <si>
    <t>GRN197887</t>
  </si>
  <si>
    <t>GRN197884</t>
  </si>
  <si>
    <t>GRN197880</t>
  </si>
  <si>
    <t>MINI Z 120KV HANDHELD BX SYS ENGLISH 7IN TABLET</t>
  </si>
  <si>
    <t>342-0500-EN-07</t>
  </si>
  <si>
    <t>GRN180214</t>
  </si>
  <si>
    <t>PO140989</t>
  </si>
  <si>
    <t>GRN197876</t>
  </si>
  <si>
    <t>PO149296</t>
  </si>
  <si>
    <t>GRN197166</t>
  </si>
  <si>
    <t>GRN197114</t>
  </si>
  <si>
    <t>GRN197095</t>
  </si>
  <si>
    <t>PO147629</t>
  </si>
  <si>
    <t>GRN197064</t>
  </si>
  <si>
    <t>TOOLBOX MOUNTING BRACKET RIGHT HAND - T60</t>
  </si>
  <si>
    <t>GRN197061</t>
  </si>
  <si>
    <t>GRN197059</t>
  </si>
  <si>
    <t>GRN180206</t>
  </si>
  <si>
    <t>GRN197043</t>
  </si>
  <si>
    <t>GRN197042</t>
  </si>
  <si>
    <t>GRN197039</t>
  </si>
  <si>
    <t>GRN180201</t>
  </si>
  <si>
    <t>GRN197033</t>
  </si>
  <si>
    <t>GRN197022</t>
  </si>
  <si>
    <t>PANEL 5</t>
  </si>
  <si>
    <t>GRN197014</t>
  </si>
  <si>
    <t>PO143177</t>
  </si>
  <si>
    <t>CONDUIT SUPPORT PLATE</t>
  </si>
  <si>
    <t>GRN196931</t>
  </si>
  <si>
    <t>PO145036</t>
  </si>
  <si>
    <t>UPPER CONDUIT SUPPORT BAR</t>
  </si>
  <si>
    <t>GRN196930</t>
  </si>
  <si>
    <t>GRN196307</t>
  </si>
  <si>
    <t>GRN195831</t>
  </si>
  <si>
    <t>GRN195830</t>
  </si>
  <si>
    <t>SHIM ECHAIN LOWER MOUNT</t>
  </si>
  <si>
    <t>350-1082-1</t>
  </si>
  <si>
    <t>GRN195829</t>
  </si>
  <si>
    <t>PO143465</t>
  </si>
  <si>
    <t>GRN195828</t>
  </si>
  <si>
    <t>PO147736</t>
  </si>
  <si>
    <t>GRN195827</t>
  </si>
  <si>
    <t>GRN195826</t>
  </si>
  <si>
    <t>GRN195825</t>
  </si>
  <si>
    <t>GRN195824</t>
  </si>
  <si>
    <t>GRN195823</t>
  </si>
  <si>
    <t>GRN180185</t>
  </si>
  <si>
    <t>PO142749</t>
  </si>
  <si>
    <t>GRN195822</t>
  </si>
  <si>
    <t>GEARMOTOR SUPPORT BRACKET</t>
  </si>
  <si>
    <t>GRN195820</t>
  </si>
  <si>
    <t>PO143176</t>
  </si>
  <si>
    <t>GRN195819</t>
  </si>
  <si>
    <t>GRN195818</t>
  </si>
  <si>
    <t>PO143179</t>
  </si>
  <si>
    <t>GRN195817</t>
  </si>
  <si>
    <t>PO143180</t>
  </si>
  <si>
    <t>GRN195816</t>
  </si>
  <si>
    <t>LOCKSIDE DOOR CAPPING CHANNEL</t>
  </si>
  <si>
    <t>GRN195815</t>
  </si>
  <si>
    <t>INFRARED STAND FABRICATION</t>
  </si>
  <si>
    <t>GRN195814</t>
  </si>
  <si>
    <t>PO146727</t>
  </si>
  <si>
    <t>GRN195813</t>
  </si>
  <si>
    <t>GRN195812</t>
  </si>
  <si>
    <t>GRN195811</t>
  </si>
  <si>
    <t>GRN195809</t>
  </si>
  <si>
    <t>GRN195808</t>
  </si>
  <si>
    <t>PO142423</t>
  </si>
  <si>
    <t>GRN195807</t>
  </si>
  <si>
    <t>T60 PANEL 13</t>
  </si>
  <si>
    <t>363-1065-1</t>
  </si>
  <si>
    <t>GRN195806</t>
  </si>
  <si>
    <t>GRN195805</t>
  </si>
  <si>
    <t>GRN195804</t>
  </si>
  <si>
    <t>GRN180153</t>
  </si>
  <si>
    <t>M60-BX CONTROL STATION U.P.S. SERVICE DOOR</t>
  </si>
  <si>
    <t>GRN195802</t>
  </si>
  <si>
    <t>M60-BX WORKSTATION UNDER DESK PANEL</t>
  </si>
  <si>
    <t>GRN195801</t>
  </si>
  <si>
    <t>WORKSTATION SERVICE DOOR</t>
  </si>
  <si>
    <t>363-1091-1</t>
  </si>
  <si>
    <t>GRN195800</t>
  </si>
  <si>
    <t>GRN195798</t>
  </si>
  <si>
    <t>GRN195797</t>
  </si>
  <si>
    <t>GRN195796</t>
  </si>
  <si>
    <t>VERTICAL DETECTOR BOX TRANSPORT BRACKET - 2</t>
  </si>
  <si>
    <t>GRN195794</t>
  </si>
  <si>
    <t>PO143414</t>
  </si>
  <si>
    <t>GRN195793</t>
  </si>
  <si>
    <t>GRN180131</t>
  </si>
  <si>
    <t>GRN180130</t>
  </si>
  <si>
    <t>GRN180123</t>
  </si>
  <si>
    <t>GRN180122</t>
  </si>
  <si>
    <t>GRN180121</t>
  </si>
  <si>
    <t>GRN180120</t>
  </si>
  <si>
    <t>GRN180119</t>
  </si>
  <si>
    <t>GRN180116</t>
  </si>
  <si>
    <t>GRN180113</t>
  </si>
  <si>
    <t>GRN180112</t>
  </si>
  <si>
    <t>GRN180111</t>
  </si>
  <si>
    <t>GRN180109</t>
  </si>
  <si>
    <t>GRN180102</t>
  </si>
  <si>
    <t>GRN180101</t>
  </si>
  <si>
    <t>GRN180099</t>
  </si>
  <si>
    <t>GRN180098</t>
  </si>
  <si>
    <t>GRN180097</t>
  </si>
  <si>
    <t>GRN180096</t>
  </si>
  <si>
    <t>GRN180095</t>
  </si>
  <si>
    <t>GRN180088</t>
  </si>
  <si>
    <t>VERTICAL DETECTOR BOX TRANSPORT BRACKET - 1</t>
  </si>
  <si>
    <t>GRN195792</t>
  </si>
  <si>
    <t>GRN195791</t>
  </si>
  <si>
    <t>PO147672</t>
  </si>
  <si>
    <t>TOOLBOX REAR SUPPORT BRACKET - T60</t>
  </si>
  <si>
    <t>GRN195787</t>
  </si>
  <si>
    <t>PO143565</t>
  </si>
  <si>
    <t>GRN180082</t>
  </si>
  <si>
    <t>GRN180081</t>
  </si>
  <si>
    <t>M60-ZBX WORKSTATION SIDE PANEL U.P.S. SIDE</t>
  </si>
  <si>
    <t>356-1075-1</t>
  </si>
  <si>
    <t>GRN195777</t>
  </si>
  <si>
    <t>ENHANCED DETECTION PANEL ENGLISH</t>
  </si>
  <si>
    <t>342-0501-1</t>
  </si>
  <si>
    <t>GRN180079</t>
  </si>
  <si>
    <t>PO142618</t>
  </si>
  <si>
    <t>BATTERY DISCONNECT ASSEMBLY</t>
  </si>
  <si>
    <t>359-1026-1</t>
  </si>
  <si>
    <t>GRN195773</t>
  </si>
  <si>
    <t>PO146902</t>
  </si>
  <si>
    <t>T60 PANEL 10</t>
  </si>
  <si>
    <t>363-1062-1</t>
  </si>
  <si>
    <t>GRN195772</t>
  </si>
  <si>
    <t>GRN195771</t>
  </si>
  <si>
    <t>GRN195769</t>
  </si>
  <si>
    <t>GRN195765</t>
  </si>
  <si>
    <t>GRN195761</t>
  </si>
  <si>
    <t>GRN195760</t>
  </si>
  <si>
    <t>CRYSTAL COVER (POWDER COATED ??? )</t>
  </si>
  <si>
    <t>GRN195757</t>
  </si>
  <si>
    <t>GRN195756</t>
  </si>
  <si>
    <t>GRN195754</t>
  </si>
  <si>
    <t>PO148196</t>
  </si>
  <si>
    <t>CONTROL PANEL FIXING BRACKET</t>
  </si>
  <si>
    <t>GRN195743</t>
  </si>
  <si>
    <t>GRN195742</t>
  </si>
  <si>
    <t>GRN195739</t>
  </si>
  <si>
    <t>GRN195736</t>
  </si>
  <si>
    <t>SOURCE SIDE MOUNT PLATE</t>
  </si>
  <si>
    <t>GRN195735</t>
  </si>
  <si>
    <t>GRN195733</t>
  </si>
  <si>
    <t>GRN195731</t>
  </si>
  <si>
    <t>GRN195730</t>
  </si>
  <si>
    <t>GRN195728</t>
  </si>
  <si>
    <t>GRN195727</t>
  </si>
  <si>
    <t>CAP,0.001UF,10%,33KV,MI;</t>
  </si>
  <si>
    <t>GRN199585</t>
  </si>
  <si>
    <t>PO150003</t>
  </si>
  <si>
    <t>BNC CRIMP PLUG FOR RG-142A/U, 400/U CABLE, 50 OHM</t>
  </si>
  <si>
    <t>GRN203147</t>
  </si>
  <si>
    <t>PO147801</t>
  </si>
  <si>
    <t>ATTENUATOR FIXED 3DB</t>
  </si>
  <si>
    <t>11701-3289</t>
  </si>
  <si>
    <t>GRN194587</t>
  </si>
  <si>
    <t>PO148519</t>
  </si>
  <si>
    <t>ASSY,PCB,VACION POWER SUPPLY</t>
  </si>
  <si>
    <t>GRN203660</t>
  </si>
  <si>
    <t>PO151534</t>
  </si>
  <si>
    <t>GRN195726</t>
  </si>
  <si>
    <t>GRN195723</t>
  </si>
  <si>
    <t>GRN195722</t>
  </si>
  <si>
    <t>GRN180011</t>
  </si>
  <si>
    <t>PO136165</t>
  </si>
  <si>
    <t>GRN195721</t>
  </si>
  <si>
    <t>PO146296</t>
  </si>
  <si>
    <t>GRN195719</t>
  </si>
  <si>
    <t>GRN195718</t>
  </si>
  <si>
    <t>GRN180005</t>
  </si>
  <si>
    <t>PO142596</t>
  </si>
  <si>
    <t>GRN195715</t>
  </si>
  <si>
    <t>GRN195713</t>
  </si>
  <si>
    <t>GRN195710</t>
  </si>
  <si>
    <t>GRN195685</t>
  </si>
  <si>
    <t>GRN195684</t>
  </si>
  <si>
    <t>GRN195683</t>
  </si>
  <si>
    <t>GRN195649</t>
  </si>
  <si>
    <t>GRN195647</t>
  </si>
  <si>
    <t>GUARD COVER ASSEMBLY</t>
  </si>
  <si>
    <t>361-1408-1</t>
  </si>
  <si>
    <t>GRN195642</t>
  </si>
  <si>
    <t>PO147675</t>
  </si>
  <si>
    <t>GRN195517</t>
  </si>
  <si>
    <t>GRN195060</t>
  </si>
  <si>
    <t>GRN195058</t>
  </si>
  <si>
    <t>CAVITY BACKING PLATE</t>
  </si>
  <si>
    <t>GRN195057</t>
  </si>
  <si>
    <t>GRN195056</t>
  </si>
  <si>
    <t>GRN194775</t>
  </si>
  <si>
    <t>GRN194759</t>
  </si>
  <si>
    <t>GRN194756</t>
  </si>
  <si>
    <t>GRN194673</t>
  </si>
  <si>
    <t>GRN194627</t>
  </si>
  <si>
    <t>GRN190153</t>
  </si>
  <si>
    <t>MERC--BENZ ACTROS5S/MFHS 3336L SAUDI ARAB</t>
  </si>
  <si>
    <t>11701-1461</t>
  </si>
  <si>
    <t>GRN185599</t>
  </si>
  <si>
    <t>PO138484</t>
  </si>
  <si>
    <t>GRN179962</t>
  </si>
  <si>
    <t>PO136161</t>
  </si>
  <si>
    <t>GRN194569</t>
  </si>
  <si>
    <t>OIL PRESSURE SWITCH JCB</t>
  </si>
  <si>
    <t>11701-2461</t>
  </si>
  <si>
    <t>GRN179960</t>
  </si>
  <si>
    <t>PO142665</t>
  </si>
  <si>
    <t>ARM ECHAIN</t>
  </si>
  <si>
    <t>350-1070-1</t>
  </si>
  <si>
    <t>GRN194567</t>
  </si>
  <si>
    <t>BUCCANEER CHASSIS SOCKET 4 WAY</t>
  </si>
  <si>
    <t>GRN179958</t>
  </si>
  <si>
    <t>PO141754</t>
  </si>
  <si>
    <t>GRN194564</t>
  </si>
  <si>
    <t>TRANSFORMER MOUNTING PLATE</t>
  </si>
  <si>
    <t>GRN194563</t>
  </si>
  <si>
    <t>PO147434</t>
  </si>
  <si>
    <t>GRN194049</t>
  </si>
  <si>
    <t>PO140248</t>
  </si>
  <si>
    <t>GRN194048</t>
  </si>
  <si>
    <t>GRN194022</t>
  </si>
  <si>
    <t>GRN179947</t>
  </si>
  <si>
    <t>GRN194021</t>
  </si>
  <si>
    <t>GRN194020</t>
  </si>
  <si>
    <t>GRN194019</t>
  </si>
  <si>
    <t>PANEL 7</t>
  </si>
  <si>
    <t>GRN194018</t>
  </si>
  <si>
    <t>PO143175</t>
  </si>
  <si>
    <t>PANEL 1</t>
  </si>
  <si>
    <t>GRN194016</t>
  </si>
  <si>
    <t>PO143174</t>
  </si>
  <si>
    <t>GRN194015</t>
  </si>
  <si>
    <t>PO143173</t>
  </si>
  <si>
    <t>GRN194014</t>
  </si>
  <si>
    <t>PO143172</t>
  </si>
  <si>
    <t>PC COVER</t>
  </si>
  <si>
    <t>GRN194013</t>
  </si>
  <si>
    <t>PO143476</t>
  </si>
  <si>
    <t>GRN194011</t>
  </si>
  <si>
    <t>GRN194010</t>
  </si>
  <si>
    <t>GRN194009</t>
  </si>
  <si>
    <t>GRN194008</t>
  </si>
  <si>
    <t>GRN194007</t>
  </si>
  <si>
    <t>GRN193476</t>
  </si>
  <si>
    <t>12G X 0.75MM2 STEEL BRAIDED CONTROL CABLE</t>
  </si>
  <si>
    <t>GRN179883</t>
  </si>
  <si>
    <t>PO141490</t>
  </si>
  <si>
    <t>GRN193475</t>
  </si>
  <si>
    <t>ULTRASONIC SENSOR UM30-214118</t>
  </si>
  <si>
    <t>GRN179876</t>
  </si>
  <si>
    <t>GRN193468</t>
  </si>
  <si>
    <t>GRN193465</t>
  </si>
  <si>
    <t>GRN193464</t>
  </si>
  <si>
    <t>GRN193075</t>
  </si>
  <si>
    <t>GRN193074</t>
  </si>
  <si>
    <t>GRN193073</t>
  </si>
  <si>
    <t>GRN193072</t>
  </si>
  <si>
    <t>GRN193070</t>
  </si>
  <si>
    <t>PO145933</t>
  </si>
  <si>
    <t>GRN193065</t>
  </si>
  <si>
    <t>GRN193035</t>
  </si>
  <si>
    <t>GRN192849</t>
  </si>
  <si>
    <t>GRN192848</t>
  </si>
  <si>
    <t>GRN192846</t>
  </si>
  <si>
    <t>GRN192845</t>
  </si>
  <si>
    <t>GRN192843</t>
  </si>
  <si>
    <t>PO146126</t>
  </si>
  <si>
    <t>GRN192817</t>
  </si>
  <si>
    <t>GRN192816</t>
  </si>
  <si>
    <t>GRN192812</t>
  </si>
  <si>
    <t>PO143150</t>
  </si>
  <si>
    <t>GRN192807</t>
  </si>
  <si>
    <t>PO145501</t>
  </si>
  <si>
    <t>GRN192806</t>
  </si>
  <si>
    <t>PHOTOELECTRIC SENSOR WS/WE45-P260</t>
  </si>
  <si>
    <t>GRN179815</t>
  </si>
  <si>
    <t>GRN192703</t>
  </si>
  <si>
    <t>GRN192700</t>
  </si>
  <si>
    <t>GRN192698</t>
  </si>
  <si>
    <t>GRN192690</t>
  </si>
  <si>
    <t>GRN192686</t>
  </si>
  <si>
    <t>GRN192371</t>
  </si>
  <si>
    <t>SPEED SENSOR BRACKET</t>
  </si>
  <si>
    <t>350-1187-1</t>
  </si>
  <si>
    <t>GRN192305</t>
  </si>
  <si>
    <t>PO147503</t>
  </si>
  <si>
    <t>ANTENNA OMNI 2.4GHz 2 dBi RUBBER SWIVEL RP-SMA</t>
  </si>
  <si>
    <t>GRN179805</t>
  </si>
  <si>
    <t>PO141252</t>
  </si>
  <si>
    <t>SURECROSS DX80 NODE 2.4GHz</t>
  </si>
  <si>
    <t>GRN179804</t>
  </si>
  <si>
    <t>GRN179803</t>
  </si>
  <si>
    <t>GRN179802</t>
  </si>
  <si>
    <t>GRN192293</t>
  </si>
  <si>
    <t>GRN179798</t>
  </si>
  <si>
    <t>GRN179796</t>
  </si>
  <si>
    <t>GRN179795</t>
  </si>
  <si>
    <t>GRN179794</t>
  </si>
  <si>
    <t>PO138758</t>
  </si>
  <si>
    <t>GUARD POST SUPPORT</t>
  </si>
  <si>
    <t>361-1364-1</t>
  </si>
  <si>
    <t>GRN192292</t>
  </si>
  <si>
    <t>PO146831</t>
  </si>
  <si>
    <t>GRN192289</t>
  </si>
  <si>
    <t>GRN192287</t>
  </si>
  <si>
    <t>GRN179790</t>
  </si>
  <si>
    <t>GRN192286</t>
  </si>
  <si>
    <t>GRN185451</t>
  </si>
  <si>
    <t>GRN192285</t>
  </si>
  <si>
    <t>GRN179785</t>
  </si>
  <si>
    <t>GRN179784</t>
  </si>
  <si>
    <t>GRN192283</t>
  </si>
  <si>
    <t>GRN192282</t>
  </si>
  <si>
    <t>GRN192281</t>
  </si>
  <si>
    <t>GRN192280</t>
  </si>
  <si>
    <t>GRN192279</t>
  </si>
  <si>
    <t>GRN192278</t>
  </si>
  <si>
    <t>GRN192275</t>
  </si>
  <si>
    <t>HMI DISPLAY MOUNT LID</t>
  </si>
  <si>
    <t>GRN192274</t>
  </si>
  <si>
    <t>PO144286</t>
  </si>
  <si>
    <t>GRN192271</t>
  </si>
  <si>
    <t>GRN192268</t>
  </si>
  <si>
    <t>GRN192267</t>
  </si>
  <si>
    <t>GRN192266</t>
  </si>
  <si>
    <t>PO145345</t>
  </si>
  <si>
    <t>GRN179737</t>
  </si>
  <si>
    <t>GRN179736</t>
  </si>
  <si>
    <t>GRN179735</t>
  </si>
  <si>
    <t>PO140130</t>
  </si>
  <si>
    <t>CLUTCH SENSOR ASSEMBLY</t>
  </si>
  <si>
    <t>359-1027-1</t>
  </si>
  <si>
    <t>GRN192264</t>
  </si>
  <si>
    <t>GRN179732</t>
  </si>
  <si>
    <t>GRN192263</t>
  </si>
  <si>
    <t>GRN192258</t>
  </si>
  <si>
    <t>GRN192256</t>
  </si>
  <si>
    <t>GRN192251</t>
  </si>
  <si>
    <t>PO145729</t>
  </si>
  <si>
    <t>CLAMP BAR</t>
  </si>
  <si>
    <t>GRN192248</t>
  </si>
  <si>
    <t>GRN192247</t>
  </si>
  <si>
    <t>GRN192245</t>
  </si>
  <si>
    <t>GRN192237</t>
  </si>
  <si>
    <t>GRN192236</t>
  </si>
  <si>
    <t>GRN192234</t>
  </si>
  <si>
    <t>GRN201396</t>
  </si>
  <si>
    <t>PO150528</t>
  </si>
  <si>
    <t>GRN193960</t>
  </si>
  <si>
    <t>PO147771</t>
  </si>
  <si>
    <t>GRN192233</t>
  </si>
  <si>
    <t>GRN192229</t>
  </si>
  <si>
    <t>GRN192227</t>
  </si>
  <si>
    <t>GRN192226</t>
  </si>
  <si>
    <t>GRN192225</t>
  </si>
  <si>
    <t>GRN192223</t>
  </si>
  <si>
    <t>GRN192222</t>
  </si>
  <si>
    <t>GRN192221</t>
  </si>
  <si>
    <t>GRN192220</t>
  </si>
  <si>
    <t>GRN192219</t>
  </si>
  <si>
    <t>ASSY, PCB, TRIGGER GENERATOR</t>
  </si>
  <si>
    <t>GRN193953</t>
  </si>
  <si>
    <t>PO147796</t>
  </si>
  <si>
    <t>GRN185823</t>
  </si>
  <si>
    <t>PO144388</t>
  </si>
  <si>
    <t>ASSY PCB THYRATRON PULSER PCB</t>
  </si>
  <si>
    <t>GRN196300</t>
  </si>
  <si>
    <t>PO148628</t>
  </si>
  <si>
    <t>GRN194107</t>
  </si>
  <si>
    <t>PO147984</t>
  </si>
  <si>
    <t>GRN192218</t>
  </si>
  <si>
    <t>GRN179677</t>
  </si>
  <si>
    <t>PO141153</t>
  </si>
  <si>
    <t>GRN192216</t>
  </si>
  <si>
    <t>GRN192215</t>
  </si>
  <si>
    <t>GRN192214</t>
  </si>
  <si>
    <t>GRN192205</t>
  </si>
  <si>
    <t>GRN179657</t>
  </si>
  <si>
    <t>PO140080</t>
  </si>
  <si>
    <t>GRN192204</t>
  </si>
  <si>
    <t>GRN192157</t>
  </si>
  <si>
    <t>GRN192156</t>
  </si>
  <si>
    <t>GRN192151</t>
  </si>
  <si>
    <t>GRN192150</t>
  </si>
  <si>
    <t>GRN192149</t>
  </si>
  <si>
    <t>GRN192148</t>
  </si>
  <si>
    <t>GRN192147</t>
  </si>
  <si>
    <t>GRN192145</t>
  </si>
  <si>
    <t>GRN192144</t>
  </si>
  <si>
    <t>GRN192143</t>
  </si>
  <si>
    <t>GRN179637</t>
  </si>
  <si>
    <t>GRN192135</t>
  </si>
  <si>
    <t>GRN192134</t>
  </si>
  <si>
    <t>GRN192133</t>
  </si>
  <si>
    <t>GRN192132</t>
  </si>
  <si>
    <t>GRN192130</t>
  </si>
  <si>
    <t>GRN192129</t>
  </si>
  <si>
    <t>GRN192128</t>
  </si>
  <si>
    <t>GRN192127</t>
  </si>
  <si>
    <t>GRN192126</t>
  </si>
  <si>
    <t>GRN192125</t>
  </si>
  <si>
    <t>GRN192041</t>
  </si>
  <si>
    <t>PO146731</t>
  </si>
  <si>
    <t>GRN191915</t>
  </si>
  <si>
    <t>CLAMP PLATE ASSEMBLY</t>
  </si>
  <si>
    <t>361-1358-1</t>
  </si>
  <si>
    <t>GRN191896</t>
  </si>
  <si>
    <t>GRN191894</t>
  </si>
  <si>
    <t>DEUTSCH 2 PINS AND MALE CONNECTOR UTV PRODUCTS UTV</t>
  </si>
  <si>
    <t>GRN179609</t>
  </si>
  <si>
    <t>PO140715</t>
  </si>
  <si>
    <t>GRN191819</t>
  </si>
  <si>
    <t>GRN191815</t>
  </si>
  <si>
    <t>GRN191800</t>
  </si>
  <si>
    <t>PO142620</t>
  </si>
  <si>
    <t>GRN191787</t>
  </si>
  <si>
    <t>GRN191780</t>
  </si>
  <si>
    <t>GRN191779</t>
  </si>
  <si>
    <t>GRN191777</t>
  </si>
  <si>
    <t>GRN191573</t>
  </si>
  <si>
    <t>GRN179578</t>
  </si>
  <si>
    <t>GRN179577</t>
  </si>
  <si>
    <t>GRN191572</t>
  </si>
  <si>
    <t>GRN179574</t>
  </si>
  <si>
    <t>GRN179573</t>
  </si>
  <si>
    <t>GRN191570</t>
  </si>
  <si>
    <t>GRN191548</t>
  </si>
  <si>
    <t>GRN179562</t>
  </si>
  <si>
    <t>GRN179561</t>
  </si>
  <si>
    <t>GRN179560</t>
  </si>
  <si>
    <t>GRN191540</t>
  </si>
  <si>
    <t>GRN179554</t>
  </si>
  <si>
    <t>GRN191534</t>
  </si>
  <si>
    <t>GRN191526</t>
  </si>
  <si>
    <t>GRN191509</t>
  </si>
  <si>
    <t>PO145823</t>
  </si>
  <si>
    <t>GRN191499</t>
  </si>
  <si>
    <t>GRN191496</t>
  </si>
  <si>
    <t>GRN191478</t>
  </si>
  <si>
    <t>GRN191476</t>
  </si>
  <si>
    <t>GRN191475</t>
  </si>
  <si>
    <t>GRN191474</t>
  </si>
  <si>
    <t>GRN179540</t>
  </si>
  <si>
    <t>PO131595</t>
  </si>
  <si>
    <t>GRN191472</t>
  </si>
  <si>
    <t>PO143344</t>
  </si>
  <si>
    <t>GRN191467</t>
  </si>
  <si>
    <t>GRN191446</t>
  </si>
  <si>
    <t>GRN191410</t>
  </si>
  <si>
    <t>GRN191254</t>
  </si>
  <si>
    <t>GRN191166</t>
  </si>
  <si>
    <t>GRN191165</t>
  </si>
  <si>
    <t>GRN191061</t>
  </si>
  <si>
    <t>PO143171</t>
  </si>
  <si>
    <t>GRN191028</t>
  </si>
  <si>
    <t>GRN191027</t>
  </si>
  <si>
    <t>GRN191026</t>
  </si>
  <si>
    <t>GRN191024</t>
  </si>
  <si>
    <t>GRN191023</t>
  </si>
  <si>
    <t>GRN191022</t>
  </si>
  <si>
    <t>PO143169</t>
  </si>
  <si>
    <t>GRN191021</t>
  </si>
  <si>
    <t>PO143167</t>
  </si>
  <si>
    <t>GRN191020</t>
  </si>
  <si>
    <t>PO143168</t>
  </si>
  <si>
    <t>GRN191016</t>
  </si>
  <si>
    <t>PO143166</t>
  </si>
  <si>
    <t>GRN191014</t>
  </si>
  <si>
    <t>PO143165</t>
  </si>
  <si>
    <t>GRN191013</t>
  </si>
  <si>
    <t>PO143164</t>
  </si>
  <si>
    <t>GRN191012</t>
  </si>
  <si>
    <t>PO143163</t>
  </si>
  <si>
    <t>GRN191002</t>
  </si>
  <si>
    <t>GRN191001</t>
  </si>
  <si>
    <t>GRN191000</t>
  </si>
  <si>
    <t>GRN190999</t>
  </si>
  <si>
    <t>GRN190998</t>
  </si>
  <si>
    <t>GRN190997</t>
  </si>
  <si>
    <t>GRN190996</t>
  </si>
  <si>
    <t>GRN190995</t>
  </si>
  <si>
    <t>GRN190970</t>
  </si>
  <si>
    <t>GRN190969</t>
  </si>
  <si>
    <t>GRN190964</t>
  </si>
  <si>
    <t>PO142055</t>
  </si>
  <si>
    <t>GRN190962</t>
  </si>
  <si>
    <t>GRN190960</t>
  </si>
  <si>
    <t>GRN190958</t>
  </si>
  <si>
    <t>GRN190957</t>
  </si>
  <si>
    <t>GRN190956</t>
  </si>
  <si>
    <t>GRN190951</t>
  </si>
  <si>
    <t>CAMERA MOUNTING BRACKET</t>
  </si>
  <si>
    <t>GRN190950</t>
  </si>
  <si>
    <t>PO146357</t>
  </si>
  <si>
    <t>GRN190949</t>
  </si>
  <si>
    <t>GRN190948</t>
  </si>
  <si>
    <t>GRN190830</t>
  </si>
  <si>
    <t>GRN190701</t>
  </si>
  <si>
    <t>GRN190699</t>
  </si>
  <si>
    <t>GRN190693</t>
  </si>
  <si>
    <t>PO144117</t>
  </si>
  <si>
    <t>GRN190657</t>
  </si>
  <si>
    <t>GRN190656</t>
  </si>
  <si>
    <t>LASER SUPPORT BRACKET P60</t>
  </si>
  <si>
    <t>GRN190641</t>
  </si>
  <si>
    <t>PO144629</t>
  </si>
  <si>
    <t>GRN179445</t>
  </si>
  <si>
    <t>GRN179444</t>
  </si>
  <si>
    <t>GRN179443</t>
  </si>
  <si>
    <t>GRN179442</t>
  </si>
  <si>
    <t>GRN179441</t>
  </si>
  <si>
    <t>GRN190639</t>
  </si>
  <si>
    <t>GRN190637</t>
  </si>
  <si>
    <t>GRN190634</t>
  </si>
  <si>
    <t>GRN190631</t>
  </si>
  <si>
    <t>GRN190630</t>
  </si>
  <si>
    <t>GRN190629</t>
  </si>
  <si>
    <t>OIL FILTER</t>
  </si>
  <si>
    <t>GRN179434</t>
  </si>
  <si>
    <t>PO140689</t>
  </si>
  <si>
    <t>RELAY 24VDC (4-32VDC) 6A 24-280VAC OUTPUT 1P SOLID</t>
  </si>
  <si>
    <t>11701-2452</t>
  </si>
  <si>
    <t>GRN179433</t>
  </si>
  <si>
    <t>PO142580</t>
  </si>
  <si>
    <t>GRN190628</t>
  </si>
  <si>
    <t>GRN190627</t>
  </si>
  <si>
    <t>GRN190626</t>
  </si>
  <si>
    <t>GRN179429</t>
  </si>
  <si>
    <t>PO141583</t>
  </si>
  <si>
    <t>GRN190625</t>
  </si>
  <si>
    <t>GRN190596</t>
  </si>
  <si>
    <t>GRN190432</t>
  </si>
  <si>
    <t>PO138927</t>
  </si>
  <si>
    <t>GRN190348</t>
  </si>
  <si>
    <t>GRN190345</t>
  </si>
  <si>
    <t>PO140228</t>
  </si>
  <si>
    <t>GRN190343</t>
  </si>
  <si>
    <t>PO140227</t>
  </si>
  <si>
    <t>GRN188039</t>
  </si>
  <si>
    <t>PO146063</t>
  </si>
  <si>
    <t>GRN190342</t>
  </si>
  <si>
    <t>GRN189664</t>
  </si>
  <si>
    <t>GRN189662</t>
  </si>
  <si>
    <t>GRN189661</t>
  </si>
  <si>
    <t>GRN189659</t>
  </si>
  <si>
    <t>GRN189658</t>
  </si>
  <si>
    <t>GRN189430</t>
  </si>
  <si>
    <t>GRN189429</t>
  </si>
  <si>
    <t>GRN189428</t>
  </si>
  <si>
    <t>GRN189427</t>
  </si>
  <si>
    <t>GRN189426</t>
  </si>
  <si>
    <t>GRN189425</t>
  </si>
  <si>
    <t>GRN189424</t>
  </si>
  <si>
    <t>GRN189423</t>
  </si>
  <si>
    <t>GRN189422</t>
  </si>
  <si>
    <t>GRN189417</t>
  </si>
  <si>
    <t>GRN189416</t>
  </si>
  <si>
    <t>GRN189414</t>
  </si>
  <si>
    <t>GRN189390</t>
  </si>
  <si>
    <t>GRN189389</t>
  </si>
  <si>
    <t>GRN189388</t>
  </si>
  <si>
    <t>GRN189369</t>
  </si>
  <si>
    <t>GRN189367</t>
  </si>
  <si>
    <t>ZBX SENSOR BRKT 1</t>
  </si>
  <si>
    <t>350-1181-1</t>
  </si>
  <si>
    <t>GRN189360</t>
  </si>
  <si>
    <t>PO146302</t>
  </si>
  <si>
    <t>GRN189358</t>
  </si>
  <si>
    <t>GRN189353</t>
  </si>
  <si>
    <t>ULTRASONIC SENSOR MOUNT</t>
  </si>
  <si>
    <t>356-1176-1</t>
  </si>
  <si>
    <t>GRN189345</t>
  </si>
  <si>
    <t>PO146459</t>
  </si>
  <si>
    <t>GRN189200</t>
  </si>
  <si>
    <t>FAIR FOR 40253676</t>
  </si>
  <si>
    <t>GRN189108</t>
  </si>
  <si>
    <t>PO141269</t>
  </si>
  <si>
    <t>GRN189063</t>
  </si>
  <si>
    <t>GRN189060</t>
  </si>
  <si>
    <t>GRN189057</t>
  </si>
  <si>
    <t>GRN188985</t>
  </si>
  <si>
    <t>GRN188951</t>
  </si>
  <si>
    <t>GRN188950</t>
  </si>
  <si>
    <t>GRN188949</t>
  </si>
  <si>
    <t>SILICON PHOTODIODE - CDW04 - 5X5MM 30mm THICK</t>
  </si>
  <si>
    <t>GRN179349</t>
  </si>
  <si>
    <t>GRN179348</t>
  </si>
  <si>
    <t>GRN179347</t>
  </si>
  <si>
    <t>GRN188948</t>
  </si>
  <si>
    <t>GRN188947</t>
  </si>
  <si>
    <t>GRN188946</t>
  </si>
  <si>
    <t>GRN188945</t>
  </si>
  <si>
    <t>GRN188944</t>
  </si>
  <si>
    <t>GRN188940</t>
  </si>
  <si>
    <t>GRN188938</t>
  </si>
  <si>
    <t>PO145820</t>
  </si>
  <si>
    <t>GRN188937</t>
  </si>
  <si>
    <t>FG, RAD DETCTION PANEL, EAGLE, CVI, WITH ENCLOSURE</t>
  </si>
  <si>
    <t>GRN179303</t>
  </si>
  <si>
    <t>PO142535</t>
  </si>
  <si>
    <t>GRN188936</t>
  </si>
  <si>
    <t>GRN188934</t>
  </si>
  <si>
    <t>GRN188933</t>
  </si>
  <si>
    <t>GRN179298</t>
  </si>
  <si>
    <t>PO142375</t>
  </si>
  <si>
    <t>GRN179297</t>
  </si>
  <si>
    <t>PO142377</t>
  </si>
  <si>
    <t>GRN188932</t>
  </si>
  <si>
    <t>GRN188930</t>
  </si>
  <si>
    <t>GRN188928</t>
  </si>
  <si>
    <t>GRN188926</t>
  </si>
  <si>
    <t>GRN188923</t>
  </si>
  <si>
    <t>PO144154</t>
  </si>
  <si>
    <t>GRN188922</t>
  </si>
  <si>
    <t>GRN188921</t>
  </si>
  <si>
    <t>GRN188920</t>
  </si>
  <si>
    <t>GRN188918</t>
  </si>
  <si>
    <t>GRN188917</t>
  </si>
  <si>
    <t>GRN188913</t>
  </si>
  <si>
    <t>GRN188912</t>
  </si>
  <si>
    <t>GRN179279</t>
  </si>
  <si>
    <t>PO142548</t>
  </si>
  <si>
    <t>GRN188911</t>
  </si>
  <si>
    <t>GRN188910</t>
  </si>
  <si>
    <t>GRN188909</t>
  </si>
  <si>
    <t>GRN188908</t>
  </si>
  <si>
    <t>GRN188907</t>
  </si>
  <si>
    <t>GRN188906</t>
  </si>
  <si>
    <t>GRN188320</t>
  </si>
  <si>
    <t>PO143149</t>
  </si>
  <si>
    <t>GRN184850</t>
  </si>
  <si>
    <t>GRN188317</t>
  </si>
  <si>
    <t>GRN188316</t>
  </si>
  <si>
    <t>GRN188315</t>
  </si>
  <si>
    <t>GRN179254</t>
  </si>
  <si>
    <t>GRN179253</t>
  </si>
  <si>
    <t>GRN188314</t>
  </si>
  <si>
    <t>GRN179251</t>
  </si>
  <si>
    <t>GRN179249</t>
  </si>
  <si>
    <t>GRN188313</t>
  </si>
  <si>
    <t>GRN188311</t>
  </si>
  <si>
    <t>GRN188310</t>
  </si>
  <si>
    <t>PO145994</t>
  </si>
  <si>
    <t>GRN188306</t>
  </si>
  <si>
    <t>GRN188305</t>
  </si>
  <si>
    <t>PO143804</t>
  </si>
  <si>
    <t>GRN187911</t>
  </si>
  <si>
    <t>GRN187878</t>
  </si>
  <si>
    <t>GRN187877</t>
  </si>
  <si>
    <t>GRN187876</t>
  </si>
  <si>
    <t>GRN187874</t>
  </si>
  <si>
    <t>GRN187873</t>
  </si>
  <si>
    <t>GRN187872</t>
  </si>
  <si>
    <t>GRN187870</t>
  </si>
  <si>
    <t>GRN187869</t>
  </si>
  <si>
    <t>GRN187867</t>
  </si>
  <si>
    <t>GRN187866</t>
  </si>
  <si>
    <t>GRN187865</t>
  </si>
  <si>
    <t>GRN187864</t>
  </si>
  <si>
    <t>PO145936</t>
  </si>
  <si>
    <t>GRN187863</t>
  </si>
  <si>
    <t>GRN179204</t>
  </si>
  <si>
    <t>GRN187861</t>
  </si>
  <si>
    <t>PO140564</t>
  </si>
  <si>
    <t>GRN187858</t>
  </si>
  <si>
    <t>PO141024</t>
  </si>
  <si>
    <t>GRN187856</t>
  </si>
  <si>
    <t>GRN187853</t>
  </si>
  <si>
    <t>GRN187852</t>
  </si>
  <si>
    <t>GRN187849</t>
  </si>
  <si>
    <t>GRN179187</t>
  </si>
  <si>
    <t>PO139034</t>
  </si>
  <si>
    <t>GRN187848</t>
  </si>
  <si>
    <t>GRN187773</t>
  </si>
  <si>
    <t>PULSE SYNC BOARD - 6/4 SERIAL DOSE COMMAND</t>
  </si>
  <si>
    <t>GRN179182</t>
  </si>
  <si>
    <t>FIBER OPTIC LINK ASSEMBLY, 18 INCHES LONG 200UM</t>
  </si>
  <si>
    <t>GRN179181</t>
  </si>
  <si>
    <t>GRN187772</t>
  </si>
  <si>
    <t>MOUNTING BASE,2 CONTACT BLOCKS,SPST,2NC CONTACTS</t>
  </si>
  <si>
    <t>GRN179179</t>
  </si>
  <si>
    <t>GRN187769</t>
  </si>
  <si>
    <t>GRN187768</t>
  </si>
  <si>
    <t>GRN187765</t>
  </si>
  <si>
    <t>GRN187764</t>
  </si>
  <si>
    <t>ASSY PCB PLC INTERFACE PCB</t>
  </si>
  <si>
    <t>GRN187855</t>
  </si>
  <si>
    <t>GRN187734</t>
  </si>
  <si>
    <t>PO144971</t>
  </si>
  <si>
    <t>GRN187573</t>
  </si>
  <si>
    <t>PO142625</t>
  </si>
  <si>
    <t>GRN187534</t>
  </si>
  <si>
    <t>GRN187235</t>
  </si>
  <si>
    <t>PO144151</t>
  </si>
  <si>
    <t>GRN179159</t>
  </si>
  <si>
    <t>GRN187230</t>
  </si>
  <si>
    <t>GRN179152</t>
  </si>
  <si>
    <t>GRN179151</t>
  </si>
  <si>
    <t>GRN179148</t>
  </si>
  <si>
    <t>PO132105</t>
  </si>
  <si>
    <t>GRN179147</t>
  </si>
  <si>
    <t>GRN179146</t>
  </si>
  <si>
    <t>GRN187224</t>
  </si>
  <si>
    <t>PO141690</t>
  </si>
  <si>
    <t>GRN179143</t>
  </si>
  <si>
    <t>GRN179141</t>
  </si>
  <si>
    <t>GRN179140</t>
  </si>
  <si>
    <t>SOURCE ASSEMBLY - 2 APERTURES WIDE (x4 Panama)</t>
  </si>
  <si>
    <t>GRN179136</t>
  </si>
  <si>
    <t>GRN179131</t>
  </si>
  <si>
    <t>GRN187214</t>
  </si>
  <si>
    <t>GRN187068</t>
  </si>
  <si>
    <t>PO141796</t>
  </si>
  <si>
    <t>MATERIAL SEPERATION TEST PIECE ASSEMBLY (BOF)</t>
  </si>
  <si>
    <t>GRN187066</t>
  </si>
  <si>
    <t>PO140252</t>
  </si>
  <si>
    <t>GRN187035</t>
  </si>
  <si>
    <t>GRN186922</t>
  </si>
  <si>
    <t>GRN186773</t>
  </si>
  <si>
    <t>GRN186772</t>
  </si>
  <si>
    <t>GRN186762</t>
  </si>
  <si>
    <t>PO142462</t>
  </si>
  <si>
    <t>GRN186759</t>
  </si>
  <si>
    <t>GRN186758</t>
  </si>
  <si>
    <t>GRN186757</t>
  </si>
  <si>
    <t>GRN179111</t>
  </si>
  <si>
    <t>PO141322</t>
  </si>
  <si>
    <t>GRN179110</t>
  </si>
  <si>
    <t>PO140088</t>
  </si>
  <si>
    <t>GRN179109</t>
  </si>
  <si>
    <t>PO140090</t>
  </si>
  <si>
    <t>GRN179108</t>
  </si>
  <si>
    <t>PO140086</t>
  </si>
  <si>
    <t>GRN179107</t>
  </si>
  <si>
    <t>PO141324</t>
  </si>
  <si>
    <t>GRN179106</t>
  </si>
  <si>
    <t>PO140091</t>
  </si>
  <si>
    <t>GRN179105</t>
  </si>
  <si>
    <t>PO140089</t>
  </si>
  <si>
    <t>GRN186756</t>
  </si>
  <si>
    <t>GRN186755</t>
  </si>
  <si>
    <t>GRN186754</t>
  </si>
  <si>
    <t>GRN186753</t>
  </si>
  <si>
    <t>PO140230</t>
  </si>
  <si>
    <t>GRN186751</t>
  </si>
  <si>
    <t>PO140229</t>
  </si>
  <si>
    <t>ASSEMBLY,RECT,,HI-V,7.5KV,1.4A,MODULE; (DIODE,S3HV</t>
  </si>
  <si>
    <t>GRN194044</t>
  </si>
  <si>
    <t>PO148016</t>
  </si>
  <si>
    <t>GRN186181</t>
  </si>
  <si>
    <t>PO143161</t>
  </si>
  <si>
    <t>GRN186023</t>
  </si>
  <si>
    <t>GRN186022</t>
  </si>
  <si>
    <t>GRN186020</t>
  </si>
  <si>
    <t>CONTROL PANEL - PORTAL</t>
  </si>
  <si>
    <t>GRN179085</t>
  </si>
  <si>
    <t>GRN186019</t>
  </si>
  <si>
    <t>UPS FIXING PLATE - M60 - ZINTEC</t>
  </si>
  <si>
    <t>GRN186012</t>
  </si>
  <si>
    <t>GRN186010</t>
  </si>
  <si>
    <t>GRN186009</t>
  </si>
  <si>
    <t>GRN186005</t>
  </si>
  <si>
    <t>GRN186003</t>
  </si>
  <si>
    <t>UPS SERVICE DOOR - M60  IRON GREY RAL 7011</t>
  </si>
  <si>
    <t>GRN186002</t>
  </si>
  <si>
    <t>GRN185980</t>
  </si>
  <si>
    <t>GRN185977</t>
  </si>
  <si>
    <t>GRN185975</t>
  </si>
  <si>
    <t>PO143156</t>
  </si>
  <si>
    <t>GRN185974</t>
  </si>
  <si>
    <t>GRN179060</t>
  </si>
  <si>
    <t>GRN185972</t>
  </si>
  <si>
    <t>PO143160</t>
  </si>
  <si>
    <t>GRN185969</t>
  </si>
  <si>
    <t>GRN185966</t>
  </si>
  <si>
    <t>GRN185964</t>
  </si>
  <si>
    <t>GRN185959</t>
  </si>
  <si>
    <t>GRN185958</t>
  </si>
  <si>
    <t>GRN185957</t>
  </si>
  <si>
    <t>FAR SIDE MOUNTING PLATE</t>
  </si>
  <si>
    <t>GRN185953</t>
  </si>
  <si>
    <t>GRN185948</t>
  </si>
  <si>
    <t>GRN179040</t>
  </si>
  <si>
    <t>GRN185942</t>
  </si>
  <si>
    <t>GRN185941</t>
  </si>
  <si>
    <t>GRN185939</t>
  </si>
  <si>
    <t>POWER CABLE C13 TO BS1363 (UK PLUG) - 10M LONG RS</t>
  </si>
  <si>
    <t>GRN179023</t>
  </si>
  <si>
    <t>PO142378</t>
  </si>
  <si>
    <t>GRN179022</t>
  </si>
  <si>
    <t>GRN185936</t>
  </si>
  <si>
    <t>GRN185935</t>
  </si>
  <si>
    <t>GRN185934</t>
  </si>
  <si>
    <t>GRN185932</t>
  </si>
  <si>
    <t>GRN185931</t>
  </si>
  <si>
    <t>GRN185930</t>
  </si>
  <si>
    <t>GRN185929</t>
  </si>
  <si>
    <t>GRN179002</t>
  </si>
  <si>
    <t>PO141806</t>
  </si>
  <si>
    <t>GRN179001</t>
  </si>
  <si>
    <t>PO141982</t>
  </si>
  <si>
    <t>GRN185927</t>
  </si>
  <si>
    <t>GRN185926</t>
  </si>
  <si>
    <t>GRN185925</t>
  </si>
  <si>
    <t>GRN185924</t>
  </si>
  <si>
    <t>GRN185669</t>
  </si>
  <si>
    <t>GRN185668</t>
  </si>
  <si>
    <t>GRN185472</t>
  </si>
  <si>
    <t>GRN185471</t>
  </si>
  <si>
    <t>GRN185470</t>
  </si>
  <si>
    <t>GRN178989</t>
  </si>
  <si>
    <t>GRN185469</t>
  </si>
  <si>
    <t>GRN185468</t>
  </si>
  <si>
    <t>GRN185467</t>
  </si>
  <si>
    <t>GRN185465</t>
  </si>
  <si>
    <t>GRN185463</t>
  </si>
  <si>
    <t>PO143143</t>
  </si>
  <si>
    <t>GRN185461</t>
  </si>
  <si>
    <t>BRACKET GAP SENSOR ZBX</t>
  </si>
  <si>
    <t>350-1080-1</t>
  </si>
  <si>
    <t>GRN185460</t>
  </si>
  <si>
    <t>PO143409</t>
  </si>
  <si>
    <t>Cambridge CB4 0DL</t>
  </si>
  <si>
    <t>BX DETECTOR SCINTILLANT PANEL</t>
  </si>
  <si>
    <t>GRN178981</t>
  </si>
  <si>
    <t>PO140738</t>
  </si>
  <si>
    <t>SCINTACOR</t>
  </si>
  <si>
    <t>S024540</t>
  </si>
  <si>
    <t>GRN185216</t>
  </si>
  <si>
    <t>PO140253</t>
  </si>
  <si>
    <t>GRN185215</t>
  </si>
  <si>
    <t>GRN185214</t>
  </si>
  <si>
    <t>GRN184198</t>
  </si>
  <si>
    <t>GRN184194</t>
  </si>
  <si>
    <t>GRN184192</t>
  </si>
  <si>
    <t>GRN184191</t>
  </si>
  <si>
    <t>GRN178965</t>
  </si>
  <si>
    <t>GRN178963</t>
  </si>
  <si>
    <t>GRN184189</t>
  </si>
  <si>
    <t>GRN184188</t>
  </si>
  <si>
    <t>PO142025</t>
  </si>
  <si>
    <t>POWERFLEX 525 380-480V AC, 3 PHASE 10.5A</t>
  </si>
  <si>
    <t>GRN178959</t>
  </si>
  <si>
    <t>PO137677</t>
  </si>
  <si>
    <t>GRN184187</t>
  </si>
  <si>
    <t>3 CORE FLEXIBLE MAINS CABLE BLACK 1.5mm2 RS PRO 77</t>
  </si>
  <si>
    <t>GRN178957</t>
  </si>
  <si>
    <t>GRN184181</t>
  </si>
  <si>
    <t>PO141286</t>
  </si>
  <si>
    <t>GRN178954</t>
  </si>
  <si>
    <t>SPEED DISPLAY - POST</t>
  </si>
  <si>
    <t>350-1193-1</t>
  </si>
  <si>
    <t>GRN184178</t>
  </si>
  <si>
    <t>PO141292</t>
  </si>
  <si>
    <t>GRN178949</t>
  </si>
  <si>
    <t>PO139753</t>
  </si>
  <si>
    <t>GRN178948</t>
  </si>
  <si>
    <t>GRN184173</t>
  </si>
  <si>
    <t>GRN184171</t>
  </si>
  <si>
    <t>GRN184170</t>
  </si>
  <si>
    <t>GRN184168</t>
  </si>
  <si>
    <t>GRN184167</t>
  </si>
  <si>
    <t>MERCEDES ACTROS 5 S/M FHS 2632 L - CROATIA</t>
  </si>
  <si>
    <t>GRN181741</t>
  </si>
  <si>
    <t>PO135952</t>
  </si>
  <si>
    <t>MERCEDES-BENZ ACTROS 5 S/M FHS 3336L (PANAMA)</t>
  </si>
  <si>
    <t>GRN178941</t>
  </si>
  <si>
    <t>PO135955</t>
  </si>
  <si>
    <t>GRN178940</t>
  </si>
  <si>
    <t>GRN178939</t>
  </si>
  <si>
    <t>PO135953</t>
  </si>
  <si>
    <t>GRN184166</t>
  </si>
  <si>
    <t>GRN184165</t>
  </si>
  <si>
    <t>LASER BRACKET</t>
  </si>
  <si>
    <t>GRN184164</t>
  </si>
  <si>
    <t>GRN184163</t>
  </si>
  <si>
    <t>GRN184162</t>
  </si>
  <si>
    <t>GRN184161</t>
  </si>
  <si>
    <t>GRN184160</t>
  </si>
  <si>
    <t>GRN178902</t>
  </si>
  <si>
    <t>GRN178900</t>
  </si>
  <si>
    <t>GRN184159</t>
  </si>
  <si>
    <t>GRN184158</t>
  </si>
  <si>
    <t>GRN184157</t>
  </si>
  <si>
    <t>GRN184156</t>
  </si>
  <si>
    <t>GRN178891</t>
  </si>
  <si>
    <t>GRN184154</t>
  </si>
  <si>
    <t>GRN178888</t>
  </si>
  <si>
    <t>GRN184153</t>
  </si>
  <si>
    <t>GRN184152</t>
  </si>
  <si>
    <t>GRN184131</t>
  </si>
  <si>
    <t>GRN184128</t>
  </si>
  <si>
    <t>GRN184127</t>
  </si>
  <si>
    <t>GRN184124</t>
  </si>
  <si>
    <t>GRN184123</t>
  </si>
  <si>
    <t>TRANSFORMER BOX 600 X 600 X 400 STAINLESS STEEL</t>
  </si>
  <si>
    <t>GRN178878</t>
  </si>
  <si>
    <t>PO141099</t>
  </si>
  <si>
    <t>GRN184114</t>
  </si>
  <si>
    <t>GRN184113</t>
  </si>
  <si>
    <t>SAFE TO FIRE DETECTION SYSTEM ELECTRICAL - P60 II</t>
  </si>
  <si>
    <t>GRN178873</t>
  </si>
  <si>
    <t>PO138399</t>
  </si>
  <si>
    <t>GRN178866</t>
  </si>
  <si>
    <t>GRN178865</t>
  </si>
  <si>
    <t>GRN184110</t>
  </si>
  <si>
    <t>GRN184108</t>
  </si>
  <si>
    <t>GRN184104</t>
  </si>
  <si>
    <t>GRN178861</t>
  </si>
  <si>
    <t>GRN184102</t>
  </si>
  <si>
    <t>GRN183970</t>
  </si>
  <si>
    <t>GRN178857</t>
  </si>
  <si>
    <t>GRN178855</t>
  </si>
  <si>
    <t>GRN183928</t>
  </si>
  <si>
    <t>GRN183923</t>
  </si>
  <si>
    <t>PO138935</t>
  </si>
  <si>
    <t>GRN183794</t>
  </si>
  <si>
    <t>GRN183791</t>
  </si>
  <si>
    <t>GRN183567</t>
  </si>
  <si>
    <t>GRN178938</t>
  </si>
  <si>
    <t>GRN183565</t>
  </si>
  <si>
    <t>ZBX P.M.T. R.F. ENCLOSURE</t>
  </si>
  <si>
    <t>GRN183558</t>
  </si>
  <si>
    <t>PO142076</t>
  </si>
  <si>
    <t>GRN183557</t>
  </si>
  <si>
    <t>PO139729</t>
  </si>
  <si>
    <t>GRN178839</t>
  </si>
  <si>
    <t>GRN178838</t>
  </si>
  <si>
    <t>PO133637</t>
  </si>
  <si>
    <t>GRN178837</t>
  </si>
  <si>
    <t>GRN178836</t>
  </si>
  <si>
    <t>GRN178835</t>
  </si>
  <si>
    <t>GRN178834</t>
  </si>
  <si>
    <t>GRN178828</t>
  </si>
  <si>
    <t>GRN178827</t>
  </si>
  <si>
    <t>GRN178826</t>
  </si>
  <si>
    <t>GRN178825</t>
  </si>
  <si>
    <t>GRN178824</t>
  </si>
  <si>
    <t>GRN178823</t>
  </si>
  <si>
    <t>GRN178822</t>
  </si>
  <si>
    <t>GRN178821</t>
  </si>
  <si>
    <t>GRN178819</t>
  </si>
  <si>
    <t>GRN183554</t>
  </si>
  <si>
    <t>GRN183552</t>
  </si>
  <si>
    <t>GRN183551</t>
  </si>
  <si>
    <t>HMI DISPLAY MOUNT BOX</t>
  </si>
  <si>
    <t>GRN183448</t>
  </si>
  <si>
    <t>GRN183447</t>
  </si>
  <si>
    <t>GRN183446</t>
  </si>
  <si>
    <t>GRN183444</t>
  </si>
  <si>
    <t>GRN183443</t>
  </si>
  <si>
    <t>GRN183441</t>
  </si>
  <si>
    <t>GRN183436</t>
  </si>
  <si>
    <t>GRN183435</t>
  </si>
  <si>
    <t>GRN183434</t>
  </si>
  <si>
    <t>GRN183433</t>
  </si>
  <si>
    <t>GRN183432</t>
  </si>
  <si>
    <t>GRN183430</t>
  </si>
  <si>
    <t>GRN183428</t>
  </si>
  <si>
    <t>GRN183424</t>
  </si>
  <si>
    <t>GRN183423</t>
  </si>
  <si>
    <t>GRN183422</t>
  </si>
  <si>
    <t>GRN183421</t>
  </si>
  <si>
    <t>GRN183420</t>
  </si>
  <si>
    <t>GRN183419</t>
  </si>
  <si>
    <t>GRN183416</t>
  </si>
  <si>
    <t>GRN178779</t>
  </si>
  <si>
    <t>PO142263</t>
  </si>
  <si>
    <t>GRN178778</t>
  </si>
  <si>
    <t>GRN183348</t>
  </si>
  <si>
    <t>GRN183347</t>
  </si>
  <si>
    <t>GRN183323</t>
  </si>
  <si>
    <t>GRN183086</t>
  </si>
  <si>
    <t>PO138929</t>
  </si>
  <si>
    <t>GRN182913</t>
  </si>
  <si>
    <t>GRN182840</t>
  </si>
  <si>
    <t>GRN182835</t>
  </si>
  <si>
    <t>GRN182821</t>
  </si>
  <si>
    <t>GRN182819</t>
  </si>
  <si>
    <t>GRN182816</t>
  </si>
  <si>
    <t>GRN178765</t>
  </si>
  <si>
    <t>GRN178764</t>
  </si>
  <si>
    <t>GRN182811</t>
  </si>
  <si>
    <t>GRN178762</t>
  </si>
  <si>
    <t>GRN182805</t>
  </si>
  <si>
    <t>PENETRATION TEST PIECE ASSEMBLY</t>
  </si>
  <si>
    <t>GRN182799</t>
  </si>
  <si>
    <t>PO141689</t>
  </si>
  <si>
    <t>GRN182722</t>
  </si>
  <si>
    <t>GRN182721</t>
  </si>
  <si>
    <t>GRN182720</t>
  </si>
  <si>
    <t>GRN182718</t>
  </si>
  <si>
    <t>GRN182717</t>
  </si>
  <si>
    <t>GRN182716</t>
  </si>
  <si>
    <t>GRN191353</t>
  </si>
  <si>
    <t>PO147232</t>
  </si>
  <si>
    <t>GRN182714</t>
  </si>
  <si>
    <t>GRN182712</t>
  </si>
  <si>
    <t>GRN182711</t>
  </si>
  <si>
    <t>GRN182710</t>
  </si>
  <si>
    <t>GRN182709</t>
  </si>
  <si>
    <t>GRN178744</t>
  </si>
  <si>
    <t>GRN182708</t>
  </si>
  <si>
    <t>GRN178742</t>
  </si>
  <si>
    <t>PO141861</t>
  </si>
  <si>
    <t>GRN182707</t>
  </si>
  <si>
    <t>GRN182706</t>
  </si>
  <si>
    <t>GRN182705</t>
  </si>
  <si>
    <t>GRN178738</t>
  </si>
  <si>
    <t>GRN178736</t>
  </si>
  <si>
    <t>IEC STRAIGHT LEAD BLACK C13/C14 PLUG 10A 2M LONGR</t>
  </si>
  <si>
    <t>GRN178734</t>
  </si>
  <si>
    <t>GRN178733</t>
  </si>
  <si>
    <t>GRN178732</t>
  </si>
  <si>
    <t>GRN178730</t>
  </si>
  <si>
    <t>GRN178728</t>
  </si>
  <si>
    <t>GRN178722</t>
  </si>
  <si>
    <t>GRN182704</t>
  </si>
  <si>
    <t>GRN178718</t>
  </si>
  <si>
    <t>GRN178715</t>
  </si>
  <si>
    <t>GRN182703</t>
  </si>
  <si>
    <t>GRN182702</t>
  </si>
  <si>
    <t>GRN182701</t>
  </si>
  <si>
    <t>GRN182700</t>
  </si>
  <si>
    <t>GRN182699</t>
  </si>
  <si>
    <t>GRN182697</t>
  </si>
  <si>
    <t>GRN182132</t>
  </si>
  <si>
    <t>GRN182131</t>
  </si>
  <si>
    <t>GRN182102</t>
  </si>
  <si>
    <t>GRN182097</t>
  </si>
  <si>
    <t>PO139722</t>
  </si>
  <si>
    <t>GRN181775</t>
  </si>
  <si>
    <t>PO138937</t>
  </si>
  <si>
    <t>GRN178666</t>
  </si>
  <si>
    <t>TERMINAL FT SPRING CLAMP 1.5mm- GREEN</t>
  </si>
  <si>
    <t>GRN178665</t>
  </si>
  <si>
    <t>GRN178664</t>
  </si>
  <si>
    <t>GRN181765</t>
  </si>
  <si>
    <t>GRN181665</t>
  </si>
  <si>
    <t>PANEL 14 -IRON GREY RAL 7011</t>
  </si>
  <si>
    <t>GRN181656</t>
  </si>
  <si>
    <t>GRN181654</t>
  </si>
  <si>
    <t>GRN181653</t>
  </si>
  <si>
    <t>GRN181613</t>
  </si>
  <si>
    <t>GRN178655</t>
  </si>
  <si>
    <t>M12 PANEL FEED THROUGH 8 POLE A-CODE</t>
  </si>
  <si>
    <t>11700-7824</t>
  </si>
  <si>
    <t>GRN178654</t>
  </si>
  <si>
    <t>PO140006</t>
  </si>
  <si>
    <t>GRN181585</t>
  </si>
  <si>
    <t>GOTTING PANEL, CAB BRACKET -NATURLA</t>
  </si>
  <si>
    <t>GRN181582</t>
  </si>
  <si>
    <t>GRN181580</t>
  </si>
  <si>
    <t>GRN181576</t>
  </si>
  <si>
    <t>GRN181574</t>
  </si>
  <si>
    <t>GRN181572</t>
  </si>
  <si>
    <t>GRN181548</t>
  </si>
  <si>
    <t>OIL PRESSURE SWITCH</t>
  </si>
  <si>
    <t>GRN178645</t>
  </si>
  <si>
    <t>GRN181370</t>
  </si>
  <si>
    <t>GRN181346</t>
  </si>
  <si>
    <t>GRN181250</t>
  </si>
  <si>
    <t>GRN181247</t>
  </si>
  <si>
    <t>PO142381</t>
  </si>
  <si>
    <t>GRN181245</t>
  </si>
  <si>
    <t>MOUNTING PLATE ENH1750EXT</t>
  </si>
  <si>
    <t>GRN181244</t>
  </si>
  <si>
    <t>PO142586</t>
  </si>
  <si>
    <t>GRN181222</t>
  </si>
  <si>
    <t>PO142167</t>
  </si>
  <si>
    <t>GRN181035</t>
  </si>
  <si>
    <t>PO140226</t>
  </si>
  <si>
    <t>GRN180999</t>
  </si>
  <si>
    <t>PO140547</t>
  </si>
  <si>
    <t>P.M.T. HOUSING LID</t>
  </si>
  <si>
    <t>GRN180803</t>
  </si>
  <si>
    <t>GRN180770</t>
  </si>
  <si>
    <t>PO139723</t>
  </si>
  <si>
    <t>GRN180765</t>
  </si>
  <si>
    <t>GRN180763</t>
  </si>
  <si>
    <t>GRN180762</t>
  </si>
  <si>
    <t>GRN180425</t>
  </si>
  <si>
    <t>GRN180421</t>
  </si>
  <si>
    <t>GRN178618</t>
  </si>
  <si>
    <t>PO141847</t>
  </si>
  <si>
    <t>GRN178617</t>
  </si>
  <si>
    <t>GRN178616</t>
  </si>
  <si>
    <t>GRN180319</t>
  </si>
  <si>
    <t>GRN180224</t>
  </si>
  <si>
    <t>GRN180173</t>
  </si>
  <si>
    <t>DOWTY BONDED SEAL M22 - MOQ IS 50</t>
  </si>
  <si>
    <t>GRN178611</t>
  </si>
  <si>
    <t>GRN180170</t>
  </si>
  <si>
    <t>PO139728</t>
  </si>
  <si>
    <t>GRN180169</t>
  </si>
  <si>
    <t>GRN180167</t>
  </si>
  <si>
    <t>GRN180166</t>
  </si>
  <si>
    <t>GRN180165</t>
  </si>
  <si>
    <t>GRN180161</t>
  </si>
  <si>
    <t>GRN180159</t>
  </si>
  <si>
    <t>GRN178590</t>
  </si>
  <si>
    <t>GRN180156</t>
  </si>
  <si>
    <t>GRN180077</t>
  </si>
  <si>
    <t>TCU SUPPORT BRACKET -A25 RAL 7011</t>
  </si>
  <si>
    <t>GRN180076</t>
  </si>
  <si>
    <t>GRN180070</t>
  </si>
  <si>
    <t>GRN180067</t>
  </si>
  <si>
    <t>GRN179711</t>
  </si>
  <si>
    <t>PO141285</t>
  </si>
  <si>
    <t>GRN179708</t>
  </si>
  <si>
    <t>GRN178571</t>
  </si>
  <si>
    <t>GRN179703</t>
  </si>
  <si>
    <t>GRN178568</t>
  </si>
  <si>
    <t>GRN178567</t>
  </si>
  <si>
    <t>GRN179702</t>
  </si>
  <si>
    <t>PO141803</t>
  </si>
  <si>
    <t>GRN179649</t>
  </si>
  <si>
    <t>CHASSIS STIFFENER - NOVA GREY</t>
  </si>
  <si>
    <t>GRN179502</t>
  </si>
  <si>
    <t>PO139431</t>
  </si>
  <si>
    <t>GRN179491</t>
  </si>
  <si>
    <t>PO138925</t>
  </si>
  <si>
    <t>GRN179489</t>
  </si>
  <si>
    <t>GRN179488</t>
  </si>
  <si>
    <t>OCR CAMERASUPPORT FRAME - M60 CABSCAN OPTION</t>
  </si>
  <si>
    <t>GRN179487</t>
  </si>
  <si>
    <t>PO141430</t>
  </si>
  <si>
    <t>GRN179485</t>
  </si>
  <si>
    <t>GRN179483</t>
  </si>
  <si>
    <t>PO140256</t>
  </si>
  <si>
    <t>GRN179482</t>
  </si>
  <si>
    <t>SCANDRIVE SUPPORT BRACKET - NOVA GREY</t>
  </si>
  <si>
    <t>GRN179206</t>
  </si>
  <si>
    <t>COLLIMATOR OIL DRIP TRAY</t>
  </si>
  <si>
    <t>GRN179198</t>
  </si>
  <si>
    <t>GRN179191</t>
  </si>
  <si>
    <t>GRN179186</t>
  </si>
  <si>
    <t>HMI DISPLAY MOUNT BOX-BLACK ANODISE</t>
  </si>
  <si>
    <t>GRN179180</t>
  </si>
  <si>
    <t>GRN178542</t>
  </si>
  <si>
    <t>PO127749</t>
  </si>
  <si>
    <t>800F PUSH BUTTON - METAL FLUSH - WHITE REVERSE</t>
  </si>
  <si>
    <t>GRN178541</t>
  </si>
  <si>
    <t>CONTACT BLOCK 1 N/O SCREW</t>
  </si>
  <si>
    <t>GRN178538</t>
  </si>
  <si>
    <t>PO140112</t>
  </si>
  <si>
    <t>GRN179178</t>
  </si>
  <si>
    <t>GRN179177</t>
  </si>
  <si>
    <t>PO141612</t>
  </si>
  <si>
    <t>GRN178534</t>
  </si>
  <si>
    <t>PO139867</t>
  </si>
  <si>
    <t>GRN179175</t>
  </si>
  <si>
    <t>PANEL 2 RAL 5015 SKY BLUE</t>
  </si>
  <si>
    <t>GRN179171</t>
  </si>
  <si>
    <t>GRN179102</t>
  </si>
  <si>
    <t>PO140539</t>
  </si>
  <si>
    <t>GRN179016</t>
  </si>
  <si>
    <t>ANPR CAMERA MOUNTING PLATE -ARTIC WHITE</t>
  </si>
  <si>
    <t>GRN179015</t>
  </si>
  <si>
    <t>ETHERNET DUAL PORT 10-100M INTERFACE MODULE</t>
  </si>
  <si>
    <t>GRN178520</t>
  </si>
  <si>
    <t>GEARBOX PLATE</t>
  </si>
  <si>
    <t>GRN178990</t>
  </si>
  <si>
    <t>GRN178986</t>
  </si>
  <si>
    <t>GRN178984</t>
  </si>
  <si>
    <t>GRN178982</t>
  </si>
  <si>
    <t>GRN178976</t>
  </si>
  <si>
    <t>PO141163</t>
  </si>
  <si>
    <t>GRN178972</t>
  </si>
  <si>
    <t>CONVEYOR START BOX MOUNTING BRACKET -A25</t>
  </si>
  <si>
    <t>GRN178968</t>
  </si>
  <si>
    <t>GRN178482</t>
  </si>
  <si>
    <t>GRN178481</t>
  </si>
  <si>
    <t>GRN178967</t>
  </si>
  <si>
    <t>GRN178478</t>
  </si>
  <si>
    <t>PO138556</t>
  </si>
  <si>
    <t>GRN178477</t>
  </si>
  <si>
    <t>GRN178476</t>
  </si>
  <si>
    <t>GRN178961</t>
  </si>
  <si>
    <t>WEATHER BAR - RAD NUKE DOOR-artic white</t>
  </si>
  <si>
    <t>GRN178958</t>
  </si>
  <si>
    <t>PANEL 14 IRON GREY RAL 7011</t>
  </si>
  <si>
    <t>GRN178885</t>
  </si>
  <si>
    <t>M60-ZBX WORKSTATION SIDE PANEL</t>
  </si>
  <si>
    <t>356-1073-1</t>
  </si>
  <si>
    <t>GRN178883</t>
  </si>
  <si>
    <t>GRN178461</t>
  </si>
  <si>
    <t>THROUGH BEAM PHOTOELECTRIC SENSOR WSE12-3P2431</t>
  </si>
  <si>
    <t>GRN178460</t>
  </si>
  <si>
    <t>GRN178882</t>
  </si>
  <si>
    <t>PO140714</t>
  </si>
  <si>
    <t>TAB PLATE HORIZONTAL ASSEMBLY -MOQ 25</t>
  </si>
  <si>
    <t>GRN178581</t>
  </si>
  <si>
    <t>ETHERNET PATCH CABLE M12 4-PIN TO RJ-45 10M LONG S</t>
  </si>
  <si>
    <t>GRN178457</t>
  </si>
  <si>
    <t>GRN178456</t>
  </si>
  <si>
    <t>PO135408</t>
  </si>
  <si>
    <t>GRN178454</t>
  </si>
  <si>
    <t>GRN178580</t>
  </si>
  <si>
    <t>PO140000</t>
  </si>
  <si>
    <t>BX-M60 SERVER MOUNTING PLATE -ZINTEC</t>
  </si>
  <si>
    <t>GRN178561</t>
  </si>
  <si>
    <t>GRN178560</t>
  </si>
  <si>
    <t>SAFEDGE PROFILE 0110S x 5M</t>
  </si>
  <si>
    <t>GRN178448</t>
  </si>
  <si>
    <t>GRN178447</t>
  </si>
  <si>
    <t>SILICON PHOTODIODE - CDW04 - 5X5MM 20MM THICK</t>
  </si>
  <si>
    <t>GRN178441</t>
  </si>
  <si>
    <t>PO140822</t>
  </si>
  <si>
    <t>GRN178440</t>
  </si>
  <si>
    <t>PO140106</t>
  </si>
  <si>
    <t>GRN178439</t>
  </si>
  <si>
    <t>GRN178559</t>
  </si>
  <si>
    <t>PO140713</t>
  </si>
  <si>
    <t>GRN178558</t>
  </si>
  <si>
    <t>GRN178557</t>
  </si>
  <si>
    <t>MERCEDES ACTROS 5 S/M FHS 3336 L - OMAN</t>
  </si>
  <si>
    <t>GRN178848</t>
  </si>
  <si>
    <t>GRN178555</t>
  </si>
  <si>
    <t>GRN178554</t>
  </si>
  <si>
    <t>PO132725</t>
  </si>
  <si>
    <t>GRN178553</t>
  </si>
  <si>
    <t>GRN178380</t>
  </si>
  <si>
    <t>PO138932</t>
  </si>
  <si>
    <t>GRN178377</t>
  </si>
  <si>
    <t>GEARBOX OUTER PLATE</t>
  </si>
  <si>
    <t>GRN178376</t>
  </si>
  <si>
    <t>GRN178375</t>
  </si>
  <si>
    <t>PO139024</t>
  </si>
  <si>
    <t>COVER PLATE - A25 - RAL 7011</t>
  </si>
  <si>
    <t>GRN178363</t>
  </si>
  <si>
    <t>GRN178360</t>
  </si>
  <si>
    <t>GRN178359</t>
  </si>
  <si>
    <t>Stoke ST8 7PL</t>
  </si>
  <si>
    <t>M60-BX SEAT ASSEMBLY A D COACH SYSTEMS</t>
  </si>
  <si>
    <t>GRN204661</t>
  </si>
  <si>
    <t>PO147136</t>
  </si>
  <si>
    <t>AD COACH SYSTEMS LTD</t>
  </si>
  <si>
    <t>S025054</t>
  </si>
  <si>
    <t>GRN201682</t>
  </si>
  <si>
    <t>OPERATORS SEAT ASSEMBLY ( VEHICLE PNEUMATIC'S )</t>
  </si>
  <si>
    <t>GRN201540</t>
  </si>
  <si>
    <t>PO147577</t>
  </si>
  <si>
    <t>GRN199776</t>
  </si>
  <si>
    <t>GRN196526</t>
  </si>
  <si>
    <t>1000BASE-LX SFP CONNECTIVITY OVER 10KM</t>
  </si>
  <si>
    <t>GRN178395</t>
  </si>
  <si>
    <t>PO141901</t>
  </si>
  <si>
    <t>GRN195489</t>
  </si>
  <si>
    <t>GRN191387</t>
  </si>
  <si>
    <t>PO143516</t>
  </si>
  <si>
    <t>GRN178391</t>
  </si>
  <si>
    <t>M60 SERVER / AMENITY CUPBOARD CARCASS</t>
  </si>
  <si>
    <t>GRN191385</t>
  </si>
  <si>
    <t>PO144907</t>
  </si>
  <si>
    <t>1492 JUMPER BARS CJR NO COVER 8, 5 POLE BLACK</t>
  </si>
  <si>
    <t>GRN178384</t>
  </si>
  <si>
    <t>GRN178382</t>
  </si>
  <si>
    <t>PO128571</t>
  </si>
  <si>
    <t>GRN189997</t>
  </si>
  <si>
    <t>PO145817</t>
  </si>
  <si>
    <t>GRN188080</t>
  </si>
  <si>
    <t>PO143515</t>
  </si>
  <si>
    <t>GRN188079</t>
  </si>
  <si>
    <t>PO145418</t>
  </si>
  <si>
    <t>POD STORAGE CUPBOARD OPTION (4-DOOR )</t>
  </si>
  <si>
    <t>356-0622-1</t>
  </si>
  <si>
    <t>GRN187862</t>
  </si>
  <si>
    <t>PO140574</t>
  </si>
  <si>
    <t>GRN187386</t>
  </si>
  <si>
    <t>GRN187385</t>
  </si>
  <si>
    <t>GRN187173</t>
  </si>
  <si>
    <t>GRN186032</t>
  </si>
  <si>
    <t>GRN186027</t>
  </si>
  <si>
    <t>GRN185856</t>
  </si>
  <si>
    <t>PO141911</t>
  </si>
  <si>
    <t>GRN184916</t>
  </si>
  <si>
    <t>PO141952</t>
  </si>
  <si>
    <t>GRN184351</t>
  </si>
  <si>
    <t>M60 NETWORK SWITCH CUPBOARD</t>
  </si>
  <si>
    <t>356-1172-1</t>
  </si>
  <si>
    <t>GRN183495</t>
  </si>
  <si>
    <t>PO143722</t>
  </si>
  <si>
    <t>GRN183494</t>
  </si>
  <si>
    <t>GRN183042</t>
  </si>
  <si>
    <t>GRN182969</t>
  </si>
  <si>
    <t>PO140085</t>
  </si>
  <si>
    <t>GRN182499</t>
  </si>
  <si>
    <t>GRN182070</t>
  </si>
  <si>
    <t>GRN182066</t>
  </si>
  <si>
    <t>GRN181601</t>
  </si>
  <si>
    <t>PO140733</t>
  </si>
  <si>
    <t>M60-BX CONTROL DESKTOP</t>
  </si>
  <si>
    <t>GRN181393</t>
  </si>
  <si>
    <t>GRN181392</t>
  </si>
  <si>
    <t>PO139702</t>
  </si>
  <si>
    <t>GRN181391</t>
  </si>
  <si>
    <t>GRN181390</t>
  </si>
  <si>
    <t>PO138812</t>
  </si>
  <si>
    <t>GRN181389</t>
  </si>
  <si>
    <t>GRN181388</t>
  </si>
  <si>
    <t>GRN180917</t>
  </si>
  <si>
    <t>GRN180915</t>
  </si>
  <si>
    <t>M60-BX CONTROL WORKSTATION KICK PANEL</t>
  </si>
  <si>
    <t>GRN180528</t>
  </si>
  <si>
    <t>GRN180527</t>
  </si>
  <si>
    <t>GRN180526</t>
  </si>
  <si>
    <t>PO140591</t>
  </si>
  <si>
    <t>GRN180525</t>
  </si>
  <si>
    <t>GRN179591</t>
  </si>
  <si>
    <t>PO138307</t>
  </si>
  <si>
    <t>GRN178945</t>
  </si>
  <si>
    <t>GRN178944</t>
  </si>
  <si>
    <t>Bordon GU35 9QE</t>
  </si>
  <si>
    <t>7" DASH MOUNT MONITOR</t>
  </si>
  <si>
    <t>GRN202523</t>
  </si>
  <si>
    <t>PO151219</t>
  </si>
  <si>
    <t>AAMP GLOBAL LIMITED</t>
  </si>
  <si>
    <t>S022835</t>
  </si>
  <si>
    <t>GRN188878</t>
  </si>
  <si>
    <t>PO146469</t>
  </si>
  <si>
    <t>BATTERY HOLD-DOWN CLAMP WITH WING NUTS</t>
  </si>
  <si>
    <t>GRN178288</t>
  </si>
  <si>
    <t>PO141464</t>
  </si>
  <si>
    <t>Stoke ST8 7DN</t>
  </si>
  <si>
    <t>1/2" X 1/2" X 1/16" ALUMINIUM ANGLE 6063T6 X 5M LG</t>
  </si>
  <si>
    <t>GRN204971</t>
  </si>
  <si>
    <t>PO151775</t>
  </si>
  <si>
    <t>AALCO-STOKE</t>
  </si>
  <si>
    <t>S022752</t>
  </si>
  <si>
    <t>1" X 1" X 1/8" (25 X 25 X 3) ALUMINIUM ANGLE X 5M</t>
  </si>
  <si>
    <t>GRN204216</t>
  </si>
  <si>
    <t>PO151383</t>
  </si>
  <si>
    <t>2" x 1" x 1/8" (50 x 25 x 3) ALUMINIUM ANGLE x 5M</t>
  </si>
  <si>
    <t>GRN201831</t>
  </si>
  <si>
    <t>PO149839</t>
  </si>
  <si>
    <t>FH70 ALUMINIUM EXTRUSION x 5M LONG AALCO 29122</t>
  </si>
  <si>
    <t>GRN199021</t>
  </si>
  <si>
    <t>PO149612</t>
  </si>
  <si>
    <t>2" x 1 1/2" x 1/8" (50 x 38 x 3) ALUM ANGLE x 5M</t>
  </si>
  <si>
    <t>GRN198361</t>
  </si>
  <si>
    <t>PO149141</t>
  </si>
  <si>
    <t>GRN198358</t>
  </si>
  <si>
    <t>PO148561</t>
  </si>
  <si>
    <t>GRN198357</t>
  </si>
  <si>
    <t>PO148698</t>
  </si>
  <si>
    <t>GRN197824</t>
  </si>
  <si>
    <t>PO149511</t>
  </si>
  <si>
    <t>1 1/4 x 1 1/4 x 1/8  ALUMINIUM ANGLE - 5M</t>
  </si>
  <si>
    <t>GRN194428</t>
  </si>
  <si>
    <t>PO148399</t>
  </si>
  <si>
    <t>GRN193538</t>
  </si>
  <si>
    <t>PO147663</t>
  </si>
  <si>
    <t>Varex Linax by Air</t>
  </si>
  <si>
    <t>GRN193516</t>
  </si>
  <si>
    <t>PO148055</t>
  </si>
  <si>
    <t>Varex Linax by Boat</t>
  </si>
  <si>
    <t>GRN193079</t>
  </si>
  <si>
    <t>PO147815</t>
  </si>
  <si>
    <t>DOOR CAPPING DC2P22 - MILL FINISH (5M LONG)</t>
  </si>
  <si>
    <t>GRN192601</t>
  </si>
  <si>
    <t>PO147743</t>
  </si>
  <si>
    <t>GRN191365</t>
  </si>
  <si>
    <t>PO146964</t>
  </si>
  <si>
    <t>GRN190926</t>
  </si>
  <si>
    <t>PO146358</t>
  </si>
  <si>
    <t>GRN182667</t>
  </si>
  <si>
    <t>PO143974</t>
  </si>
  <si>
    <t>GRN180245</t>
  </si>
  <si>
    <t>PO142866</t>
  </si>
  <si>
    <t>Flight (Tonnes Mile)</t>
  </si>
  <si>
    <t>GRN179446</t>
  </si>
  <si>
    <t>PO142380</t>
  </si>
  <si>
    <t>Cargo Ship (Tonnes Mile)</t>
  </si>
  <si>
    <t>GRN178265</t>
  </si>
  <si>
    <t>Van Diesel</t>
  </si>
  <si>
    <t>POWERFLEX 525 AC DRIVE 480VAC 3 PHASE 15HP 11KW</t>
  </si>
  <si>
    <t>GRN178264</t>
  </si>
  <si>
    <t>CO2 Kg Mile</t>
  </si>
  <si>
    <t>CO2e Tonnes</t>
  </si>
  <si>
    <t>Fuel</t>
  </si>
  <si>
    <t>Transport</t>
  </si>
  <si>
    <t>Distance Miles</t>
  </si>
  <si>
    <t>Location</t>
  </si>
  <si>
    <t>Item Description</t>
  </si>
  <si>
    <t>Part Number</t>
  </si>
  <si>
    <t>Goods Receipt</t>
  </si>
  <si>
    <t>Purchase Order</t>
  </si>
  <si>
    <t>Supplier Name</t>
  </si>
  <si>
    <t>Supplier Code</t>
  </si>
  <si>
    <t>Date</t>
  </si>
  <si>
    <t>Grand Total</t>
  </si>
  <si>
    <t>Row Labels</t>
  </si>
  <si>
    <t>Column Labels</t>
  </si>
  <si>
    <t>Sum of CO2e Tonnes</t>
  </si>
  <si>
    <t>Customer deliveries</t>
  </si>
  <si>
    <t>System</t>
  </si>
  <si>
    <t>Transport Method</t>
  </si>
  <si>
    <t>CO2e (Tonnes)</t>
  </si>
  <si>
    <t>Ghana</t>
  </si>
  <si>
    <t>Distance (Miles)</t>
  </si>
  <si>
    <t>A25</t>
  </si>
  <si>
    <t>Weight Tonnes</t>
  </si>
  <si>
    <t>Kg per Mile</t>
  </si>
  <si>
    <t>Germany Bonn</t>
  </si>
  <si>
    <t>M60</t>
  </si>
  <si>
    <t>COLON, Panama</t>
  </si>
  <si>
    <t>SAN ISIDRO, Panama</t>
  </si>
  <si>
    <t>Guabito, Panama</t>
  </si>
  <si>
    <t>Saudi Arabia, Empty Quarter</t>
  </si>
  <si>
    <t>P60DV</t>
  </si>
  <si>
    <t>P60</t>
  </si>
  <si>
    <t>G60</t>
  </si>
  <si>
    <t>CVW</t>
  </si>
  <si>
    <t>Benin</t>
  </si>
  <si>
    <t>Saudi Arabia, ALRAQI Border</t>
  </si>
  <si>
    <t xml:space="preserve">Saudi Arabia, NAIZAK </t>
  </si>
  <si>
    <t>MAZATLAN, MEXICO</t>
  </si>
  <si>
    <t>TOPOLOBAMPO, MEXICO</t>
  </si>
  <si>
    <t>SALINA CRUZ, MEXICO</t>
  </si>
  <si>
    <t xml:space="preserve">MANZANILLO, MEXICO </t>
  </si>
  <si>
    <t>Belgrade</t>
  </si>
  <si>
    <t>930DX</t>
  </si>
  <si>
    <t>Taiwan</t>
  </si>
  <si>
    <t>Somaliland</t>
  </si>
  <si>
    <t>Croatia, Brajdica</t>
  </si>
  <si>
    <t>Croatia, Kraija</t>
  </si>
  <si>
    <t>Mali</t>
  </si>
  <si>
    <t>Canada</t>
  </si>
  <si>
    <t>OMAN, WAJAJA</t>
  </si>
  <si>
    <t>OMAN, RUB AL KHALI</t>
  </si>
  <si>
    <t>OMAN, SURFAIT</t>
  </si>
  <si>
    <t>OMAN, DUQM PORT</t>
  </si>
  <si>
    <t>OMAN, AL ASWAD</t>
  </si>
  <si>
    <t xml:space="preserve">OMAN, WAJAJA </t>
  </si>
  <si>
    <t>OMAN, DG CUSTOMS</t>
  </si>
  <si>
    <t>QATAR</t>
  </si>
  <si>
    <t>BRAZIL, SANTOS PORT</t>
  </si>
  <si>
    <t>Poole, Dorset</t>
  </si>
  <si>
    <t>ZBV</t>
  </si>
  <si>
    <t>Equador,GUAYAQUIL</t>
  </si>
  <si>
    <t>Stoke-On-Trent</t>
  </si>
  <si>
    <t/>
  </si>
  <si>
    <t>Knypersley</t>
  </si>
  <si>
    <t>Harriseahead</t>
  </si>
  <si>
    <t>Stoke-on-Trent</t>
  </si>
  <si>
    <t>Packmoor</t>
  </si>
  <si>
    <t>Stoke on Trent</t>
  </si>
  <si>
    <t>Sands Roads</t>
  </si>
  <si>
    <t>Biddulph</t>
  </si>
  <si>
    <t>Station Road</t>
  </si>
  <si>
    <t>Gillow Heath</t>
  </si>
  <si>
    <t>Gillow Heath Biddulph</t>
  </si>
  <si>
    <t>Bradeley</t>
  </si>
  <si>
    <t>Norton</t>
  </si>
  <si>
    <t>Kidsgrove</t>
  </si>
  <si>
    <t>Tunstall</t>
  </si>
  <si>
    <t>Norton Rise</t>
  </si>
  <si>
    <t>Burtree Drive</t>
  </si>
  <si>
    <t>Sandyford</t>
  </si>
  <si>
    <t>Burslem</t>
  </si>
  <si>
    <t>Stanfields</t>
  </si>
  <si>
    <t>Baddeley Green</t>
  </si>
  <si>
    <t>Off Chapel Lane</t>
  </si>
  <si>
    <t>Church Lawton</t>
  </si>
  <si>
    <t>4 Greengate Road</t>
  </si>
  <si>
    <t>Sneyd Green</t>
  </si>
  <si>
    <t>Stoke On Trent</t>
  </si>
  <si>
    <t>Newstead</t>
  </si>
  <si>
    <t>Hanley</t>
  </si>
  <si>
    <t>Alsager</t>
  </si>
  <si>
    <t>Old Hall Street</t>
  </si>
  <si>
    <t>Rode Heath</t>
  </si>
  <si>
    <t>Congleton</t>
  </si>
  <si>
    <t>congleton</t>
  </si>
  <si>
    <t>Astbury</t>
  </si>
  <si>
    <t>Eaton Park</t>
  </si>
  <si>
    <t>basford</t>
  </si>
  <si>
    <t>Newcastle UNDER LYME</t>
  </si>
  <si>
    <t>WATERHAYES</t>
  </si>
  <si>
    <t>Newcastle-Under-Lyme</t>
  </si>
  <si>
    <t>Basford</t>
  </si>
  <si>
    <t>Cheddleton</t>
  </si>
  <si>
    <t>Ox Pasture</t>
  </si>
  <si>
    <t>Newcastle under Lyme</t>
  </si>
  <si>
    <t>Newcastle</t>
  </si>
  <si>
    <t>Newcastle Under Lyme</t>
  </si>
  <si>
    <t>Wolstanton</t>
  </si>
  <si>
    <t>Farmers BankSilverdale</t>
  </si>
  <si>
    <t>Silverdale</t>
  </si>
  <si>
    <t>Shelton</t>
  </si>
  <si>
    <t>Rookery</t>
  </si>
  <si>
    <t>Brown Edge</t>
  </si>
  <si>
    <t>STOKE-ON-TRENT</t>
  </si>
  <si>
    <t>Bullocks House Road</t>
  </si>
  <si>
    <t>Leek</t>
  </si>
  <si>
    <t>Longton</t>
  </si>
  <si>
    <t>Trent Vale</t>
  </si>
  <si>
    <t>Trentham Manor</t>
  </si>
  <si>
    <t>Trentham</t>
  </si>
  <si>
    <t>Dresden</t>
  </si>
  <si>
    <t>Meir Hay</t>
  </si>
  <si>
    <t>Meir</t>
  </si>
  <si>
    <t>Macclesfield</t>
  </si>
  <si>
    <t>Gawsworth Rd</t>
  </si>
  <si>
    <t>Prestbury</t>
  </si>
  <si>
    <t>Crewe</t>
  </si>
  <si>
    <t>Knutton</t>
  </si>
  <si>
    <t>Bradwell</t>
  </si>
  <si>
    <t>Westlands</t>
  </si>
  <si>
    <t>Newcastle Underlyme</t>
  </si>
  <si>
    <t>Cheshire</t>
  </si>
  <si>
    <t>Haslington</t>
  </si>
  <si>
    <t>Ipstones</t>
  </si>
  <si>
    <t>Sandbach</t>
  </si>
  <si>
    <t>Stone</t>
  </si>
  <si>
    <t>Wilmslow</t>
  </si>
  <si>
    <t>Church Minshull</t>
  </si>
  <si>
    <t>Over Road</t>
  </si>
  <si>
    <t>Northwich</t>
  </si>
  <si>
    <t>Middlewich</t>
  </si>
  <si>
    <t>Hartford</t>
  </si>
  <si>
    <t>Buxton</t>
  </si>
  <si>
    <t>Cheadle</t>
  </si>
  <si>
    <t>Stafford</t>
  </si>
  <si>
    <t>Tillington</t>
  </si>
  <si>
    <t>Market Drayton</t>
  </si>
  <si>
    <t>Cheswardine</t>
  </si>
  <si>
    <t>Hopshort</t>
  </si>
  <si>
    <t>Didsbury</t>
  </si>
  <si>
    <t>Marston Near Church Eaton</t>
  </si>
  <si>
    <t>Rugeley</t>
  </si>
  <si>
    <t>Manchester</t>
  </si>
  <si>
    <t>Dunham Massey</t>
  </si>
  <si>
    <t>Sinderland Green</t>
  </si>
  <si>
    <t>Cannock</t>
  </si>
  <si>
    <t>Staffordshire</t>
  </si>
  <si>
    <t>Stretford</t>
  </si>
  <si>
    <t>Shifnal</t>
  </si>
  <si>
    <t>Wigan</t>
  </si>
  <si>
    <t>Standish</t>
  </si>
  <si>
    <t>Ashton-In-Makerfield</t>
  </si>
  <si>
    <t>Highfield</t>
  </si>
  <si>
    <t>Liverpool</t>
  </si>
  <si>
    <t>Huyton</t>
  </si>
  <si>
    <t>Sutton Bonington</t>
  </si>
  <si>
    <t>Rossendale</t>
  </si>
  <si>
    <t>Haslingden</t>
  </si>
  <si>
    <t>Telford</t>
  </si>
  <si>
    <t>Muxton</t>
  </si>
  <si>
    <t>Bolton</t>
  </si>
  <si>
    <t>Beeston</t>
  </si>
  <si>
    <t>Buckley</t>
  </si>
  <si>
    <t>Wirral</t>
  </si>
  <si>
    <t>Spital</t>
  </si>
  <si>
    <t>Leicester</t>
  </si>
  <si>
    <t>Southport</t>
  </si>
  <si>
    <t>Coventry</t>
  </si>
  <si>
    <t>Nuneaton</t>
  </si>
  <si>
    <t>Leominster</t>
  </si>
  <si>
    <t>Finningley</t>
  </si>
  <si>
    <t>Grimsby</t>
  </si>
  <si>
    <t>Humberston</t>
  </si>
  <si>
    <t>Holton Le Clay</t>
  </si>
  <si>
    <t>Reading</t>
  </si>
  <si>
    <t>Padworth Lane</t>
  </si>
  <si>
    <t>Henley-on-Thames</t>
  </si>
  <si>
    <t>Journeys</t>
  </si>
  <si>
    <t>Newcastle Upon Tyne</t>
  </si>
  <si>
    <t>Train</t>
  </si>
  <si>
    <t>East Grinstead</t>
  </si>
  <si>
    <t>EV</t>
  </si>
  <si>
    <t>Waterlooville</t>
  </si>
  <si>
    <t>Cars</t>
  </si>
  <si>
    <t>Cardross</t>
  </si>
  <si>
    <t>City</t>
  </si>
  <si>
    <t>Address3</t>
  </si>
  <si>
    <t>Address2</t>
  </si>
  <si>
    <t>Stoke</t>
  </si>
  <si>
    <t>Electricity Imported</t>
  </si>
  <si>
    <t>Panama, COLON</t>
  </si>
  <si>
    <t>Panama, San Isidro</t>
  </si>
  <si>
    <t>Panam, Guabito</t>
  </si>
  <si>
    <t>VERACRUZ, MEXICO</t>
  </si>
  <si>
    <t>TUXPAN, MEXICO</t>
  </si>
  <si>
    <t>USA</t>
  </si>
  <si>
    <t>Natural Gas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</si>
</sst>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6" formatCode="0.000000"/>
  </numFmts>
  <fonts count="3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sz val="11"/>
      <color rgb="FF002060"/>
      <name val="Calibri"/>
      <family val="2"/>
      <scheme val="minor"/>
    </font>
    <font>
      <sz val="8"/>
      <name val="Calibri"/>
      <family val="2"/>
      <scheme val="minor"/>
    </font>
    <font>
      <sz val="11"/>
      <color rgb="FF000000"/>
      <name val="Calibri"/>
      <family val="2"/>
    </font>
    <font>
      <sz val="20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</font>
    <font>
      <sz val="12"/>
      <name val="Calibri"/>
      <family val="2"/>
    </font>
    <font>
      <sz val="4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22"/>
      <color theme="1"/>
      <name val="Calibri"/>
      <family val="2"/>
      <scheme val="minor"/>
    </font>
    <font>
      <sz val="10"/>
      <name val="Arial"/>
      <family val="2"/>
    </font>
    <font>
      <sz val="11"/>
      <color rgb="FF4D5156"/>
      <name val="Arial"/>
      <family val="2"/>
    </font>
    <font>
      <sz val="11"/>
      <color rgb="FF000000"/>
      <name val="Aeonik"/>
    </font>
    <font>
      <sz val="10"/>
      <color rgb="FF787878"/>
      <name val="Arial"/>
      <family val="2"/>
    </font>
    <font>
      <sz val="12"/>
      <color rgb="FF333333"/>
      <name val="Arial"/>
      <family val="2"/>
    </font>
    <font>
      <sz val="11"/>
      <color rgb="FF202124"/>
      <name val="Arial"/>
      <family val="2"/>
    </font>
    <font>
      <sz val="12"/>
      <name val="Arial"/>
      <family val="2"/>
    </font>
    <font>
      <sz val="11"/>
      <color rgb="FF707070"/>
      <name val="Arial"/>
      <family val="2"/>
    </font>
    <font>
      <sz val="11"/>
      <name val="Arial"/>
      <family val="2"/>
    </font>
    <font>
      <sz val="10"/>
      <color rgb="FF393536"/>
      <name val="Arial"/>
      <family val="2"/>
    </font>
    <font>
      <sz val="12"/>
      <color rgb="FF005395"/>
      <name val="Arial"/>
      <family val="2"/>
    </font>
    <font>
      <b/>
      <sz val="12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</font>
    <font>
      <sz val="10"/>
      <color indexed="13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39997558519241921"/>
        <bgColor rgb="FF000000"/>
      </patternFill>
    </fill>
    <fill>
      <patternFill patternType="solid">
        <fgColor rgb="FFC6E0B4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 tint="-0.14999847407452621"/>
        <bgColor indexed="64"/>
      </patternFill>
    </fill>
  </fills>
  <borders count="52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002060"/>
      </left>
      <right style="hair">
        <color rgb="FF002060"/>
      </right>
      <top style="thin">
        <color rgb="FF002060"/>
      </top>
      <bottom style="hair">
        <color rgb="FF002060"/>
      </bottom>
      <diagonal/>
    </border>
    <border>
      <left style="hair">
        <color rgb="FF002060"/>
      </left>
      <right style="hair">
        <color rgb="FF002060"/>
      </right>
      <top style="thin">
        <color rgb="FF002060"/>
      </top>
      <bottom style="hair">
        <color rgb="FF002060"/>
      </bottom>
      <diagonal/>
    </border>
    <border>
      <left style="hair">
        <color rgb="FF002060"/>
      </left>
      <right style="thin">
        <color rgb="FF002060"/>
      </right>
      <top style="thin">
        <color rgb="FF002060"/>
      </top>
      <bottom style="hair">
        <color rgb="FF002060"/>
      </bottom>
      <diagonal/>
    </border>
    <border>
      <left style="thin">
        <color rgb="FF002060"/>
      </left>
      <right style="hair">
        <color rgb="FF002060"/>
      </right>
      <top style="hair">
        <color rgb="FF002060"/>
      </top>
      <bottom style="hair">
        <color rgb="FF002060"/>
      </bottom>
      <diagonal/>
    </border>
    <border>
      <left style="hair">
        <color rgb="FF002060"/>
      </left>
      <right style="hair">
        <color rgb="FF002060"/>
      </right>
      <top style="hair">
        <color rgb="FF002060"/>
      </top>
      <bottom style="hair">
        <color rgb="FF002060"/>
      </bottom>
      <diagonal/>
    </border>
    <border>
      <left style="hair">
        <color rgb="FF002060"/>
      </left>
      <right style="thin">
        <color rgb="FF002060"/>
      </right>
      <top style="hair">
        <color rgb="FF002060"/>
      </top>
      <bottom style="hair">
        <color rgb="FF002060"/>
      </bottom>
      <diagonal/>
    </border>
    <border>
      <left style="thin">
        <color rgb="FF002060"/>
      </left>
      <right style="hair">
        <color rgb="FF002060"/>
      </right>
      <top style="hair">
        <color rgb="FF002060"/>
      </top>
      <bottom style="thin">
        <color rgb="FF002060"/>
      </bottom>
      <diagonal/>
    </border>
    <border>
      <left style="hair">
        <color rgb="FF002060"/>
      </left>
      <right style="hair">
        <color rgb="FF002060"/>
      </right>
      <top style="hair">
        <color rgb="FF002060"/>
      </top>
      <bottom style="thin">
        <color rgb="FF002060"/>
      </bottom>
      <diagonal/>
    </border>
    <border>
      <left style="hair">
        <color rgb="FF002060"/>
      </left>
      <right style="thin">
        <color rgb="FF002060"/>
      </right>
      <top style="hair">
        <color rgb="FF002060"/>
      </top>
      <bottom style="thin">
        <color rgb="FF00206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/>
      <diagonal/>
    </border>
    <border>
      <left style="thin">
        <color rgb="FF002060"/>
      </left>
      <right/>
      <top style="thin">
        <color rgb="FF002060"/>
      </top>
      <bottom/>
      <diagonal/>
    </border>
    <border>
      <left style="thin">
        <color rgb="FF002060"/>
      </left>
      <right style="thin">
        <color rgb="FF002060"/>
      </right>
      <top/>
      <bottom/>
      <diagonal/>
    </border>
    <border>
      <left style="thin">
        <color rgb="FF002060"/>
      </left>
      <right/>
      <top/>
      <bottom/>
      <diagonal/>
    </border>
    <border>
      <left/>
      <right style="thin">
        <color rgb="FF002060"/>
      </right>
      <top style="thin">
        <color rgb="FF002060"/>
      </top>
      <bottom style="thin">
        <color rgb="FF002060"/>
      </bottom>
      <diagonal/>
    </border>
    <border>
      <left/>
      <right style="thin">
        <color rgb="FF002060"/>
      </right>
      <top/>
      <bottom/>
      <diagonal/>
    </border>
    <border>
      <left style="thin">
        <color rgb="FF002060"/>
      </left>
      <right style="thin">
        <color rgb="FF002060"/>
      </right>
      <top/>
      <bottom style="thin">
        <color rgb="FF002060"/>
      </bottom>
      <diagonal/>
    </border>
    <border>
      <left style="hair">
        <color rgb="FF002060"/>
      </left>
      <right/>
      <top style="hair">
        <color rgb="FF002060"/>
      </top>
      <bottom style="hair">
        <color rgb="FF002060"/>
      </bottom>
      <diagonal/>
    </border>
    <border>
      <left style="hair">
        <color rgb="FF002060"/>
      </left>
      <right/>
      <top style="hair">
        <color rgb="FF002060"/>
      </top>
      <bottom style="thin">
        <color rgb="FF002060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rgb="FF053D5F"/>
      </left>
      <right style="thin">
        <color rgb="FF053D5F"/>
      </right>
      <top style="thin">
        <color rgb="FF053D5F"/>
      </top>
      <bottom style="thin">
        <color rgb="FF053D5F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2" fillId="0" borderId="1" applyNumberFormat="0" applyFill="0" applyAlignment="0" applyProtection="0"/>
    <xf numFmtId="0" fontId="3" fillId="2" borderId="0" applyNumberFormat="0" applyBorder="0" applyAlignment="0" applyProtection="0"/>
    <xf numFmtId="0" fontId="34" fillId="0" borderId="0">
      <alignment vertical="center"/>
    </xf>
    <xf numFmtId="0" fontId="34" fillId="13" borderId="0" applyNumberFormat="0" applyBorder="0" applyProtection="0">
      <alignment horizontal="left" vertical="center"/>
    </xf>
  </cellStyleXfs>
  <cellXfs count="166">
    <xf numFmtId="0" fontId="0" fillId="0" borderId="0" xfId="0"/>
    <xf numFmtId="0" fontId="5" fillId="0" borderId="6" xfId="1" applyNumberFormat="1" applyFont="1" applyBorder="1" applyAlignment="1">
      <alignment horizontal="center"/>
    </xf>
    <xf numFmtId="2" fontId="0" fillId="0" borderId="6" xfId="0" applyNumberFormat="1" applyBorder="1" applyAlignment="1">
      <alignment horizontal="center" vertical="center"/>
    </xf>
    <xf numFmtId="1" fontId="0" fillId="0" borderId="6" xfId="0" applyNumberFormat="1" applyBorder="1" applyAlignment="1">
      <alignment horizontal="center" vertical="center"/>
    </xf>
    <xf numFmtId="2" fontId="0" fillId="0" borderId="9" xfId="0" applyNumberFormat="1" applyBorder="1" applyAlignment="1">
      <alignment horizontal="center" vertical="center"/>
    </xf>
    <xf numFmtId="0" fontId="7" fillId="0" borderId="6" xfId="0" applyFont="1" applyBorder="1"/>
    <xf numFmtId="0" fontId="0" fillId="0" borderId="9" xfId="0" applyBorder="1"/>
    <xf numFmtId="0" fontId="0" fillId="0" borderId="10" xfId="0" applyBorder="1"/>
    <xf numFmtId="0" fontId="0" fillId="0" borderId="7" xfId="0" applyBorder="1"/>
    <xf numFmtId="0" fontId="0" fillId="3" borderId="12" xfId="0" applyFill="1" applyBorder="1"/>
    <xf numFmtId="0" fontId="0" fillId="3" borderId="13" xfId="0" applyFill="1" applyBorder="1"/>
    <xf numFmtId="0" fontId="0" fillId="3" borderId="14" xfId="0" applyFill="1" applyBorder="1"/>
    <xf numFmtId="0" fontId="0" fillId="3" borderId="15" xfId="0" applyFill="1" applyBorder="1"/>
    <xf numFmtId="0" fontId="0" fillId="0" borderId="16" xfId="0" applyBorder="1"/>
    <xf numFmtId="0" fontId="0" fillId="0" borderId="17" xfId="0" applyBorder="1"/>
    <xf numFmtId="0" fontId="0" fillId="3" borderId="18" xfId="0" applyFill="1" applyBorder="1"/>
    <xf numFmtId="0" fontId="0" fillId="0" borderId="19" xfId="0" applyBorder="1"/>
    <xf numFmtId="0" fontId="0" fillId="0" borderId="20" xfId="0" applyBorder="1"/>
    <xf numFmtId="0" fontId="4" fillId="3" borderId="2" xfId="2" applyFont="1" applyFill="1" applyBorder="1" applyAlignment="1">
      <alignment horizontal="center" vertical="center"/>
    </xf>
    <xf numFmtId="0" fontId="4" fillId="3" borderId="3" xfId="2" applyFont="1" applyFill="1" applyBorder="1" applyAlignment="1">
      <alignment horizontal="center" vertical="center"/>
    </xf>
    <xf numFmtId="0" fontId="4" fillId="3" borderId="4" xfId="2" applyFont="1" applyFill="1" applyBorder="1" applyAlignment="1">
      <alignment horizontal="center" vertical="center"/>
    </xf>
    <xf numFmtId="0" fontId="9" fillId="3" borderId="5" xfId="3" applyFont="1" applyFill="1" applyBorder="1" applyAlignment="1">
      <alignment horizontal="left" vertical="center"/>
    </xf>
    <xf numFmtId="0" fontId="9" fillId="3" borderId="6" xfId="3" applyFont="1" applyFill="1" applyBorder="1" applyAlignment="1">
      <alignment horizontal="center" vertical="center"/>
    </xf>
    <xf numFmtId="0" fontId="9" fillId="3" borderId="8" xfId="3" applyFont="1" applyFill="1" applyBorder="1" applyAlignment="1">
      <alignment horizontal="left" vertical="center"/>
    </xf>
    <xf numFmtId="0" fontId="9" fillId="3" borderId="9" xfId="3" applyFont="1" applyFill="1" applyBorder="1" applyAlignment="1">
      <alignment horizontal="center" vertical="center"/>
    </xf>
    <xf numFmtId="0" fontId="10" fillId="4" borderId="5" xfId="0" applyFont="1" applyFill="1" applyBorder="1"/>
    <xf numFmtId="0" fontId="11" fillId="4" borderId="6" xfId="0" applyFont="1" applyFill="1" applyBorder="1"/>
    <xf numFmtId="0" fontId="10" fillId="4" borderId="8" xfId="0" applyFont="1" applyFill="1" applyBorder="1"/>
    <xf numFmtId="0" fontId="11" fillId="4" borderId="9" xfId="0" applyFont="1" applyFill="1" applyBorder="1"/>
    <xf numFmtId="0" fontId="13" fillId="0" borderId="0" xfId="0" applyFont="1"/>
    <xf numFmtId="0" fontId="4" fillId="3" borderId="12" xfId="2" applyFont="1" applyFill="1" applyBorder="1" applyAlignment="1">
      <alignment horizontal="center" vertical="center"/>
    </xf>
    <xf numFmtId="0" fontId="4" fillId="3" borderId="13" xfId="2" applyFont="1" applyFill="1" applyBorder="1" applyAlignment="1">
      <alignment horizontal="center" vertical="center"/>
    </xf>
    <xf numFmtId="0" fontId="4" fillId="3" borderId="14" xfId="2" applyFont="1" applyFill="1" applyBorder="1" applyAlignment="1">
      <alignment horizontal="center" vertical="center"/>
    </xf>
    <xf numFmtId="0" fontId="0" fillId="3" borderId="16" xfId="0" applyFill="1" applyBorder="1"/>
    <xf numFmtId="2" fontId="7" fillId="0" borderId="16" xfId="0" applyNumberFormat="1" applyFont="1" applyBorder="1"/>
    <xf numFmtId="2" fontId="0" fillId="0" borderId="17" xfId="0" applyNumberFormat="1" applyBorder="1"/>
    <xf numFmtId="2" fontId="0" fillId="0" borderId="16" xfId="0" applyNumberFormat="1" applyBorder="1"/>
    <xf numFmtId="0" fontId="0" fillId="3" borderId="19" xfId="0" applyFill="1" applyBorder="1"/>
    <xf numFmtId="2" fontId="0" fillId="0" borderId="20" xfId="0" applyNumberFormat="1" applyBorder="1"/>
    <xf numFmtId="0" fontId="0" fillId="3" borderId="21" xfId="0" applyFill="1" applyBorder="1"/>
    <xf numFmtId="2" fontId="0" fillId="0" borderId="22" xfId="0" applyNumberFormat="1" applyBorder="1"/>
    <xf numFmtId="2" fontId="0" fillId="0" borderId="23" xfId="0" applyNumberFormat="1" applyBorder="1"/>
    <xf numFmtId="2" fontId="0" fillId="0" borderId="24" xfId="0" applyNumberFormat="1" applyBorder="1"/>
    <xf numFmtId="2" fontId="0" fillId="0" borderId="25" xfId="0" applyNumberFormat="1" applyBorder="1"/>
    <xf numFmtId="164" fontId="0" fillId="0" borderId="26" xfId="0" applyNumberFormat="1" applyBorder="1"/>
    <xf numFmtId="0" fontId="4" fillId="3" borderId="27" xfId="2" applyFont="1" applyFill="1" applyBorder="1" applyAlignment="1">
      <alignment horizontal="center" vertical="center"/>
    </xf>
    <xf numFmtId="0" fontId="0" fillId="0" borderId="29" xfId="0" applyBorder="1"/>
    <xf numFmtId="2" fontId="0" fillId="0" borderId="11" xfId="0" applyNumberFormat="1" applyBorder="1"/>
    <xf numFmtId="10" fontId="7" fillId="0" borderId="28" xfId="0" applyNumberFormat="1" applyFont="1" applyBorder="1"/>
    <xf numFmtId="10" fontId="0" fillId="0" borderId="28" xfId="0" applyNumberFormat="1" applyBorder="1"/>
    <xf numFmtId="10" fontId="0" fillId="0" borderId="30" xfId="0" applyNumberFormat="1" applyBorder="1"/>
    <xf numFmtId="1" fontId="5" fillId="5" borderId="32" xfId="1" applyNumberFormat="1" applyFont="1" applyFill="1" applyBorder="1" applyAlignment="1">
      <alignment horizontal="center"/>
    </xf>
    <xf numFmtId="2" fontId="9" fillId="0" borderId="36" xfId="0" applyNumberFormat="1" applyFont="1" applyBorder="1" applyAlignment="1">
      <alignment horizontal="center"/>
    </xf>
    <xf numFmtId="2" fontId="9" fillId="0" borderId="31" xfId="0" applyNumberFormat="1" applyFont="1" applyBorder="1" applyAlignment="1">
      <alignment horizontal="center"/>
    </xf>
    <xf numFmtId="2" fontId="9" fillId="0" borderId="37" xfId="0" applyNumberFormat="1" applyFont="1" applyBorder="1" applyAlignment="1">
      <alignment horizontal="center"/>
    </xf>
    <xf numFmtId="10" fontId="9" fillId="0" borderId="36" xfId="0" applyNumberFormat="1" applyFont="1" applyBorder="1" applyAlignment="1">
      <alignment horizontal="center"/>
    </xf>
    <xf numFmtId="10" fontId="9" fillId="0" borderId="31" xfId="0" applyNumberFormat="1" applyFont="1" applyBorder="1" applyAlignment="1">
      <alignment horizontal="center"/>
    </xf>
    <xf numFmtId="10" fontId="9" fillId="0" borderId="37" xfId="0" applyNumberFormat="1" applyFont="1" applyBorder="1" applyAlignment="1">
      <alignment horizontal="center"/>
    </xf>
    <xf numFmtId="2" fontId="0" fillId="0" borderId="19" xfId="0" applyNumberFormat="1" applyBorder="1"/>
    <xf numFmtId="0" fontId="14" fillId="6" borderId="31" xfId="2" applyFont="1" applyFill="1" applyBorder="1" applyAlignment="1">
      <alignment horizontal="center" vertical="center"/>
    </xf>
    <xf numFmtId="0" fontId="9" fillId="6" borderId="32" xfId="3" applyFont="1" applyFill="1" applyBorder="1" applyAlignment="1">
      <alignment horizontal="left" vertical="center"/>
    </xf>
    <xf numFmtId="0" fontId="9" fillId="6" borderId="32" xfId="3" applyFont="1" applyFill="1" applyBorder="1" applyAlignment="1">
      <alignment horizontal="center" vertical="center"/>
    </xf>
    <xf numFmtId="0" fontId="9" fillId="6" borderId="34" xfId="3" applyFont="1" applyFill="1" applyBorder="1" applyAlignment="1">
      <alignment horizontal="left" vertical="center"/>
    </xf>
    <xf numFmtId="0" fontId="9" fillId="6" borderId="34" xfId="3" applyFont="1" applyFill="1" applyBorder="1" applyAlignment="1">
      <alignment horizontal="center" vertical="center"/>
    </xf>
    <xf numFmtId="0" fontId="9" fillId="6" borderId="38" xfId="3" applyFont="1" applyFill="1" applyBorder="1" applyAlignment="1">
      <alignment horizontal="left" vertical="center"/>
    </xf>
    <xf numFmtId="0" fontId="9" fillId="6" borderId="38" xfId="3" applyFont="1" applyFill="1" applyBorder="1" applyAlignment="1">
      <alignment horizontal="center" vertical="center"/>
    </xf>
    <xf numFmtId="0" fontId="4" fillId="6" borderId="31" xfId="2" applyFont="1" applyFill="1" applyBorder="1" applyAlignment="1">
      <alignment horizontal="center" vertical="center"/>
    </xf>
    <xf numFmtId="0" fontId="0" fillId="6" borderId="13" xfId="0" applyFill="1" applyBorder="1"/>
    <xf numFmtId="0" fontId="0" fillId="6" borderId="16" xfId="0" applyFill="1" applyBorder="1"/>
    <xf numFmtId="0" fontId="0" fillId="6" borderId="19" xfId="0" applyFill="1" applyBorder="1"/>
    <xf numFmtId="0" fontId="4" fillId="6" borderId="14" xfId="2" applyFont="1" applyFill="1" applyBorder="1" applyAlignment="1">
      <alignment horizontal="center" vertical="center"/>
    </xf>
    <xf numFmtId="0" fontId="9" fillId="6" borderId="12" xfId="3" applyFont="1" applyFill="1" applyBorder="1" applyAlignment="1">
      <alignment horizontal="left" vertical="center"/>
    </xf>
    <xf numFmtId="0" fontId="9" fillId="6" borderId="15" xfId="3" applyFont="1" applyFill="1" applyBorder="1" applyAlignment="1">
      <alignment horizontal="left" vertical="center"/>
    </xf>
    <xf numFmtId="0" fontId="9" fillId="6" borderId="18" xfId="3" applyFont="1" applyFill="1" applyBorder="1" applyAlignment="1">
      <alignment horizontal="left" vertical="center"/>
    </xf>
    <xf numFmtId="0" fontId="0" fillId="6" borderId="21" xfId="0" applyFill="1" applyBorder="1"/>
    <xf numFmtId="0" fontId="15" fillId="0" borderId="0" xfId="0" applyFont="1" applyAlignment="1">
      <alignment horizontal="left" vertical="center"/>
    </xf>
    <xf numFmtId="0" fontId="16" fillId="7" borderId="11" xfId="0" applyFont="1" applyFill="1" applyBorder="1"/>
    <xf numFmtId="0" fontId="16" fillId="7" borderId="11" xfId="0" applyFont="1" applyFill="1" applyBorder="1" applyAlignment="1">
      <alignment horizontal="center" vertical="center"/>
    </xf>
    <xf numFmtId="0" fontId="0" fillId="0" borderId="11" xfId="0" applyBorder="1"/>
    <xf numFmtId="2" fontId="0" fillId="0" borderId="39" xfId="0" applyNumberFormat="1" applyBorder="1" applyAlignment="1">
      <alignment horizontal="center" vertical="center"/>
    </xf>
    <xf numFmtId="1" fontId="0" fillId="0" borderId="39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0" fontId="7" fillId="0" borderId="39" xfId="0" applyFont="1" applyBorder="1"/>
    <xf numFmtId="0" fontId="5" fillId="0" borderId="39" xfId="1" applyNumberFormat="1" applyFont="1" applyBorder="1" applyAlignment="1">
      <alignment horizontal="center"/>
    </xf>
    <xf numFmtId="0" fontId="0" fillId="0" borderId="40" xfId="0" applyBorder="1"/>
    <xf numFmtId="2" fontId="7" fillId="0" borderId="41" xfId="0" applyNumberFormat="1" applyFont="1" applyBorder="1"/>
    <xf numFmtId="2" fontId="0" fillId="0" borderId="41" xfId="0" applyNumberFormat="1" applyBorder="1"/>
    <xf numFmtId="2" fontId="0" fillId="0" borderId="10" xfId="0" applyNumberFormat="1" applyBorder="1"/>
    <xf numFmtId="1" fontId="4" fillId="5" borderId="32" xfId="1" applyNumberFormat="1" applyFont="1" applyFill="1" applyBorder="1" applyAlignment="1">
      <alignment horizontal="center"/>
    </xf>
    <xf numFmtId="0" fontId="8" fillId="0" borderId="0" xfId="0" applyFont="1" applyAlignment="1">
      <alignment horizontal="center" vertical="center"/>
    </xf>
    <xf numFmtId="0" fontId="9" fillId="3" borderId="6" xfId="3" applyFont="1" applyFill="1" applyBorder="1" applyAlignment="1">
      <alignment horizontal="center" vertical="center"/>
    </xf>
    <xf numFmtId="0" fontId="9" fillId="3" borderId="9" xfId="3" applyFont="1" applyFill="1" applyBorder="1" applyAlignment="1">
      <alignment horizontal="center" vertical="center"/>
    </xf>
    <xf numFmtId="0" fontId="16" fillId="9" borderId="31" xfId="0" applyFont="1" applyFill="1" applyBorder="1" applyAlignment="1">
      <alignment horizontal="center"/>
    </xf>
    <xf numFmtId="0" fontId="9" fillId="6" borderId="33" xfId="3" applyFont="1" applyFill="1" applyBorder="1" applyAlignment="1">
      <alignment horizontal="center" vertical="center"/>
    </xf>
    <xf numFmtId="0" fontId="9" fillId="6" borderId="35" xfId="3" applyFont="1" applyFill="1" applyBorder="1" applyAlignment="1">
      <alignment horizontal="center" vertical="center"/>
    </xf>
    <xf numFmtId="0" fontId="17" fillId="0" borderId="0" xfId="0" applyFont="1" applyAlignment="1">
      <alignment horizontal="center"/>
    </xf>
    <xf numFmtId="0" fontId="16" fillId="8" borderId="0" xfId="0" applyFont="1" applyFill="1" applyAlignment="1">
      <alignment horizontal="left" vertical="top" wrapText="1"/>
    </xf>
    <xf numFmtId="0" fontId="0" fillId="8" borderId="0" xfId="0" applyFill="1" applyAlignment="1">
      <alignment horizontal="left" vertical="top" wrapText="1"/>
    </xf>
    <xf numFmtId="0" fontId="12" fillId="0" borderId="0" xfId="0" applyFont="1" applyAlignment="1">
      <alignment horizontal="center" vertical="center"/>
    </xf>
    <xf numFmtId="0" fontId="18" fillId="10" borderId="12" xfId="0" applyFont="1" applyFill="1" applyBorder="1"/>
    <xf numFmtId="0" fontId="18" fillId="10" borderId="13" xfId="0" applyFont="1" applyFill="1" applyBorder="1"/>
    <xf numFmtId="0" fontId="18" fillId="10" borderId="14" xfId="0" applyFont="1" applyFill="1" applyBorder="1"/>
    <xf numFmtId="0" fontId="0" fillId="11" borderId="15" xfId="0" applyFill="1" applyBorder="1"/>
    <xf numFmtId="0" fontId="0" fillId="0" borderId="0" xfId="0" applyAlignment="1">
      <alignment horizontal="left"/>
    </xf>
    <xf numFmtId="0" fontId="18" fillId="10" borderId="42" xfId="0" applyFont="1" applyFill="1" applyBorder="1" applyAlignment="1">
      <alignment horizontal="left"/>
    </xf>
    <xf numFmtId="0" fontId="18" fillId="10" borderId="43" xfId="0" applyFont="1" applyFill="1" applyBorder="1" applyAlignment="1">
      <alignment horizontal="left"/>
    </xf>
    <xf numFmtId="0" fontId="18" fillId="10" borderId="44" xfId="0" applyFont="1" applyFill="1" applyBorder="1" applyAlignment="1">
      <alignment horizontal="left"/>
    </xf>
    <xf numFmtId="0" fontId="18" fillId="10" borderId="45" xfId="0" applyFont="1" applyFill="1" applyBorder="1" applyAlignment="1">
      <alignment horizontal="left"/>
    </xf>
    <xf numFmtId="0" fontId="18" fillId="10" borderId="46" xfId="0" applyFont="1" applyFill="1" applyBorder="1" applyAlignment="1">
      <alignment horizontal="left"/>
    </xf>
    <xf numFmtId="0" fontId="18" fillId="10" borderId="47" xfId="0" applyFont="1" applyFill="1" applyBorder="1" applyAlignment="1">
      <alignment horizontal="left"/>
    </xf>
    <xf numFmtId="0" fontId="18" fillId="10" borderId="0" xfId="0" applyFont="1" applyFill="1"/>
    <xf numFmtId="0" fontId="18" fillId="10" borderId="27" xfId="0" applyFont="1" applyFill="1" applyBorder="1"/>
    <xf numFmtId="0" fontId="18" fillId="10" borderId="48" xfId="0" applyFont="1" applyFill="1" applyBorder="1"/>
    <xf numFmtId="2" fontId="0" fillId="11" borderId="15" xfId="0" applyNumberFormat="1" applyFill="1" applyBorder="1"/>
    <xf numFmtId="2" fontId="0" fillId="11" borderId="18" xfId="0" applyNumberFormat="1" applyFill="1" applyBorder="1"/>
    <xf numFmtId="0" fontId="18" fillId="10" borderId="49" xfId="0" applyFont="1" applyFill="1" applyBorder="1" applyAlignment="1">
      <alignment horizontal="center" vertical="center"/>
    </xf>
    <xf numFmtId="0" fontId="18" fillId="10" borderId="50" xfId="0" applyFont="1" applyFill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14" fontId="0" fillId="0" borderId="0" xfId="0" applyNumberFormat="1" applyAlignment="1">
      <alignment horizontal="left"/>
    </xf>
    <xf numFmtId="0" fontId="0" fillId="0" borderId="0" xfId="0" applyAlignment="1">
      <alignment horizontal="center" vertical="center"/>
    </xf>
    <xf numFmtId="0" fontId="20" fillId="0" borderId="0" xfId="0" applyFont="1"/>
    <xf numFmtId="0" fontId="21" fillId="0" borderId="0" xfId="0" applyFont="1"/>
    <xf numFmtId="0" fontId="22" fillId="0" borderId="0" xfId="0" applyFont="1"/>
    <xf numFmtId="0" fontId="23" fillId="0" borderId="0" xfId="0" applyFont="1"/>
    <xf numFmtId="0" fontId="24" fillId="0" borderId="0" xfId="0" applyFont="1"/>
    <xf numFmtId="0" fontId="25" fillId="0" borderId="0" xfId="0" applyFont="1"/>
    <xf numFmtId="0" fontId="0" fillId="0" borderId="0" xfId="0" applyAlignment="1">
      <alignment wrapText="1"/>
    </xf>
    <xf numFmtId="0" fontId="26" fillId="0" borderId="0" xfId="0" applyFont="1"/>
    <xf numFmtId="0" fontId="0" fillId="0" borderId="0" xfId="0" applyAlignment="1">
      <alignment horizontal="right"/>
    </xf>
    <xf numFmtId="0" fontId="0" fillId="0" borderId="0" xfId="0" applyAlignment="1">
      <alignment horizontal="right" vertical="center"/>
    </xf>
    <xf numFmtId="0" fontId="27" fillId="0" borderId="0" xfId="0" applyFont="1"/>
    <xf numFmtId="0" fontId="28" fillId="0" borderId="0" xfId="0" applyFont="1" applyAlignment="1">
      <alignment horizontal="left" vertical="center" wrapText="1" indent="1"/>
    </xf>
    <xf numFmtId="0" fontId="29" fillId="0" borderId="0" xfId="0" applyFont="1"/>
    <xf numFmtId="0" fontId="30" fillId="0" borderId="0" xfId="0" applyFont="1"/>
    <xf numFmtId="0" fontId="5" fillId="0" borderId="51" xfId="0" applyFont="1" applyBorder="1" applyAlignment="1">
      <alignment horizontal="center"/>
    </xf>
    <xf numFmtId="0" fontId="5" fillId="0" borderId="51" xfId="0" applyFont="1" applyBorder="1" applyAlignment="1">
      <alignment horizontal="center" vertical="center"/>
    </xf>
    <xf numFmtId="0" fontId="31" fillId="12" borderId="0" xfId="0" applyFont="1" applyFill="1"/>
    <xf numFmtId="0" fontId="0" fillId="0" borderId="0" xfId="0" pivotButton="1"/>
    <xf numFmtId="0" fontId="0" fillId="0" borderId="0" xfId="0" applyAlignment="1">
      <alignment horizontal="left" indent="1"/>
    </xf>
    <xf numFmtId="14" fontId="0" fillId="0" borderId="0" xfId="0" applyNumberFormat="1"/>
    <xf numFmtId="0" fontId="32" fillId="0" borderId="0" xfId="0" applyFont="1" applyAlignment="1">
      <alignment horizontal="center"/>
    </xf>
    <xf numFmtId="0" fontId="32" fillId="0" borderId="0" xfId="0" applyFont="1" applyAlignment="1">
      <alignment horizontal="left"/>
    </xf>
    <xf numFmtId="0" fontId="33" fillId="0" borderId="0" xfId="0" applyFont="1" applyAlignment="1">
      <alignment horizontal="left" wrapText="1"/>
    </xf>
    <xf numFmtId="0" fontId="33" fillId="0" borderId="0" xfId="0" applyFont="1" applyAlignment="1">
      <alignment horizontal="left"/>
    </xf>
    <xf numFmtId="14" fontId="32" fillId="0" borderId="0" xfId="0" applyNumberFormat="1" applyFont="1"/>
    <xf numFmtId="2" fontId="0" fillId="0" borderId="0" xfId="0" applyNumberFormat="1"/>
    <xf numFmtId="0" fontId="34" fillId="0" borderId="0" xfId="4">
      <alignment vertical="center"/>
    </xf>
    <xf numFmtId="49" fontId="0" fillId="14" borderId="0" xfId="5" applyNumberFormat="1" applyFont="1" applyFill="1">
      <alignment horizontal="left" vertical="center"/>
    </xf>
    <xf numFmtId="49" fontId="20" fillId="8" borderId="0" xfId="5" applyNumberFormat="1" applyFont="1" applyFill="1">
      <alignment horizontal="left" vertical="center"/>
    </xf>
    <xf numFmtId="49" fontId="20" fillId="8" borderId="12" xfId="5" applyNumberFormat="1" applyFont="1" applyFill="1" applyBorder="1">
      <alignment horizontal="left" vertical="center"/>
    </xf>
    <xf numFmtId="49" fontId="20" fillId="8" borderId="13" xfId="5" applyNumberFormat="1" applyFont="1" applyFill="1" applyBorder="1">
      <alignment horizontal="left" vertical="center"/>
    </xf>
    <xf numFmtId="0" fontId="20" fillId="8" borderId="13" xfId="4" applyFont="1" applyFill="1" applyBorder="1">
      <alignment vertical="center"/>
    </xf>
    <xf numFmtId="2" fontId="20" fillId="8" borderId="13" xfId="4" applyNumberFormat="1" applyFont="1" applyFill="1" applyBorder="1">
      <alignment vertical="center"/>
    </xf>
    <xf numFmtId="0" fontId="20" fillId="8" borderId="14" xfId="4" applyFont="1" applyFill="1" applyBorder="1">
      <alignment vertical="center"/>
    </xf>
    <xf numFmtId="49" fontId="20" fillId="8" borderId="15" xfId="5" applyNumberFormat="1" applyFont="1" applyFill="1" applyBorder="1">
      <alignment horizontal="left" vertical="center"/>
    </xf>
    <xf numFmtId="49" fontId="20" fillId="8" borderId="16" xfId="5" applyNumberFormat="1" applyFont="1" applyFill="1" applyBorder="1">
      <alignment horizontal="left" vertical="center"/>
    </xf>
    <xf numFmtId="49" fontId="20" fillId="8" borderId="16" xfId="5" applyNumberFormat="1" applyFont="1" applyFill="1" applyBorder="1" applyAlignment="1">
      <alignment horizontal="left" vertical="center" wrapText="1"/>
    </xf>
    <xf numFmtId="0" fontId="20" fillId="8" borderId="16" xfId="4" applyFont="1" applyFill="1" applyBorder="1">
      <alignment vertical="center"/>
    </xf>
    <xf numFmtId="2" fontId="20" fillId="8" borderId="16" xfId="4" applyNumberFormat="1" applyFont="1" applyFill="1" applyBorder="1">
      <alignment vertical="center"/>
    </xf>
    <xf numFmtId="0" fontId="20" fillId="8" borderId="17" xfId="4" applyFont="1" applyFill="1" applyBorder="1">
      <alignment vertical="center"/>
    </xf>
    <xf numFmtId="49" fontId="20" fillId="8" borderId="15" xfId="5" applyNumberFormat="1" applyFont="1" applyFill="1" applyBorder="1" applyAlignment="1">
      <alignment horizontal="left" vertical="center" wrapText="1"/>
    </xf>
    <xf numFmtId="0" fontId="20" fillId="8" borderId="15" xfId="4" applyFont="1" applyFill="1" applyBorder="1">
      <alignment vertical="center"/>
    </xf>
    <xf numFmtId="0" fontId="34" fillId="0" borderId="18" xfId="4" applyBorder="1">
      <alignment vertical="center"/>
    </xf>
    <xf numFmtId="0" fontId="34" fillId="0" borderId="19" xfId="4" applyBorder="1">
      <alignment vertical="center"/>
    </xf>
    <xf numFmtId="0" fontId="34" fillId="0" borderId="20" xfId="4" applyBorder="1">
      <alignment vertical="center"/>
    </xf>
    <xf numFmtId="166" fontId="20" fillId="8" borderId="16" xfId="4" applyNumberFormat="1" applyFont="1" applyFill="1" applyBorder="1">
      <alignment vertical="center"/>
    </xf>
  </cellXfs>
  <cellStyles count="6">
    <cellStyle name="Accent1" xfId="3" builtinId="29"/>
    <cellStyle name="background-color:White; color:Black; font:font-family:Arial; font-size:10pt; fon" xfId="5" xr:uid="{38C38EC5-6A09-494E-90AD-197A333ECC61}"/>
    <cellStyle name="Heading 3" xfId="2" builtinId="18"/>
    <cellStyle name="Normal" xfId="0" builtinId="0"/>
    <cellStyle name="Normal 2" xfId="4" xr:uid="{F5CA0951-CD27-458E-997F-F7C00A87A1C1}"/>
    <cellStyle name="Percent" xfId="1" builtinId="5"/>
  </cellStyles>
  <dxfs count="0"/>
  <tableStyles count="0" defaultTableStyle="TableStyleMedium2" defaultPivotStyle="PivotStyleLight16"/>
  <colors>
    <mruColors>
      <color rgb="FFFA4C0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CO2e Tonnes by Transport Method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v>CO2e Tonnes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'Pivot Tables'!$B$4:$F$4</c:f>
              <c:strCache>
                <c:ptCount val="5"/>
                <c:pt idx="0">
                  <c:v>Courier</c:v>
                </c:pt>
                <c:pt idx="1">
                  <c:v>Flight</c:v>
                </c:pt>
                <c:pt idx="2">
                  <c:v>HGV</c:v>
                </c:pt>
                <c:pt idx="3">
                  <c:v>Ship</c:v>
                </c:pt>
                <c:pt idx="4">
                  <c:v>Van</c:v>
                </c:pt>
              </c:strCache>
            </c:strRef>
          </c:cat>
          <c:val>
            <c:numRef>
              <c:f>'Pivot Tables'!$B$135:$F$135</c:f>
              <c:numCache>
                <c:formatCode>General</c:formatCode>
                <c:ptCount val="5"/>
                <c:pt idx="0">
                  <c:v>15.652771479999949</c:v>
                </c:pt>
                <c:pt idx="1">
                  <c:v>1990.7663426112035</c:v>
                </c:pt>
                <c:pt idx="2">
                  <c:v>73.194734410000038</c:v>
                </c:pt>
                <c:pt idx="3">
                  <c:v>713.78993838399924</c:v>
                </c:pt>
                <c:pt idx="4">
                  <c:v>132.32341416816107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0C-4DBE-B704-B518BE75E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72648479"/>
        <c:axId val="1882362143"/>
      </c:barChart>
      <c:catAx>
        <c:axId val="18726484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82362143"/>
        <c:crosses val="autoZero"/>
        <c:auto val="1"/>
        <c:lblAlgn val="ctr"/>
        <c:lblOffset val="100"/>
        <c:noMultiLvlLbl val="0"/>
      </c:catAx>
      <c:valAx>
        <c:axId val="18823621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726484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CO2e Air</a:t>
            </a:r>
            <a:r>
              <a:rPr lang="en-US" baseline="0"/>
              <a:t> Freight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Total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Flight OSI OPTOELECTRONICS INC</c:v>
              </c:pt>
              <c:pt idx="1">
                <c:v>Flight VAREX IMAGING INTERNATIONAL AG</c:v>
              </c:pt>
            </c:strLit>
          </c:cat>
          <c:val>
            <c:numLit>
              <c:formatCode>General</c:formatCode>
              <c:ptCount val="2"/>
              <c:pt idx="0">
                <c:v>292.13941088640104</c:v>
              </c:pt>
              <c:pt idx="1">
                <c:v>1698.6269317248032</c:v>
              </c:pt>
            </c:numLit>
          </c:val>
          <c:extLst>
            <c:ext xmlns:c16="http://schemas.microsoft.com/office/drawing/2014/chart" uri="{C3380CC4-5D6E-409C-BE32-E72D297353CC}">
              <c16:uniqueId val="{00000000-0A70-453C-88A1-D31D3F69D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72648479"/>
        <c:axId val="1882362143"/>
      </c:barChart>
      <c:catAx>
        <c:axId val="18726484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82362143"/>
        <c:crosses val="autoZero"/>
        <c:auto val="1"/>
        <c:lblAlgn val="ctr"/>
        <c:lblOffset val="100"/>
        <c:noMultiLvlLbl val="0"/>
      </c:catAx>
      <c:valAx>
        <c:axId val="18823621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726484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AS &amp; E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1"/>
              <c:pt idx="0">
                <c:v>Ship</c:v>
              </c:pt>
            </c:strLit>
          </c:cat>
          <c:val>
            <c:numLit>
              <c:formatCode>General</c:formatCode>
              <c:ptCount val="1"/>
              <c:pt idx="0">
                <c:v>616.30956518399955</c:v>
              </c:pt>
            </c:numLit>
          </c:val>
          <c:extLst>
            <c:ext xmlns:c16="http://schemas.microsoft.com/office/drawing/2014/chart" uri="{C3380CC4-5D6E-409C-BE32-E72D297353CC}">
              <c16:uniqueId val="{00000000-D21B-460A-BBAA-56E5373C377F}"/>
            </c:ext>
          </c:extLst>
        </c:ser>
        <c:ser>
          <c:idx val="1"/>
          <c:order val="1"/>
          <c:tx>
            <c:v>COMET AG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Lit>
              <c:ptCount val="1"/>
              <c:pt idx="0">
                <c:v>Ship</c:v>
              </c:pt>
            </c:strLit>
          </c:cat>
          <c:val>
            <c:numLit>
              <c:formatCode>General</c:formatCode>
              <c:ptCount val="1"/>
              <c:pt idx="0">
                <c:v>67.790814400000002</c:v>
              </c:pt>
            </c:numLit>
          </c:val>
          <c:extLst>
            <c:ext xmlns:c16="http://schemas.microsoft.com/office/drawing/2014/chart" uri="{C3380CC4-5D6E-409C-BE32-E72D297353CC}">
              <c16:uniqueId val="{00000001-D21B-460A-BBAA-56E5373C377F}"/>
            </c:ext>
          </c:extLst>
        </c:ser>
        <c:ser>
          <c:idx val="2"/>
          <c:order val="2"/>
          <c:tx>
            <c:v>ETM ELECTROMATIC INCORPORATED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Lit>
              <c:ptCount val="1"/>
              <c:pt idx="0">
                <c:v>Ship</c:v>
              </c:pt>
            </c:strLit>
          </c:cat>
          <c:val>
            <c:numLit>
              <c:formatCode>General</c:formatCode>
              <c:ptCount val="1"/>
              <c:pt idx="0">
                <c:v>17.562837599999991</c:v>
              </c:pt>
            </c:numLit>
          </c:val>
          <c:extLst>
            <c:ext xmlns:c16="http://schemas.microsoft.com/office/drawing/2014/chart" uri="{C3380CC4-5D6E-409C-BE32-E72D297353CC}">
              <c16:uniqueId val="{00000002-D21B-460A-BBAA-56E5373C377F}"/>
            </c:ext>
          </c:extLst>
        </c:ser>
        <c:ser>
          <c:idx val="3"/>
          <c:order val="3"/>
          <c:tx>
            <c:v>Teledyne ETM Inc.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Lit>
              <c:ptCount val="1"/>
              <c:pt idx="0">
                <c:v>Ship</c:v>
              </c:pt>
            </c:strLit>
          </c:cat>
          <c:val>
            <c:numLit>
              <c:formatCode>General</c:formatCode>
              <c:ptCount val="1"/>
              <c:pt idx="0">
                <c:v>12.126721199999995</c:v>
              </c:pt>
            </c:numLit>
          </c:val>
          <c:extLst>
            <c:ext xmlns:c16="http://schemas.microsoft.com/office/drawing/2014/chart" uri="{C3380CC4-5D6E-409C-BE32-E72D297353CC}">
              <c16:uniqueId val="{00000003-D21B-460A-BBAA-56E5373C3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71723967"/>
        <c:axId val="1577519039"/>
      </c:barChart>
      <c:catAx>
        <c:axId val="18717239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77519039"/>
        <c:crosses val="autoZero"/>
        <c:auto val="1"/>
        <c:lblAlgn val="ctr"/>
        <c:lblOffset val="100"/>
        <c:noMultiLvlLbl val="0"/>
      </c:catAx>
      <c:valAx>
        <c:axId val="1577519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717239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7172815327018133E-2"/>
          <c:y val="9.5108609701418823E-2"/>
          <c:w val="0.63099577654316052"/>
          <c:h val="0.77209018505425009"/>
        </c:manualLayout>
      </c:layout>
      <c:barChart>
        <c:barDir val="col"/>
        <c:grouping val="clustered"/>
        <c:varyColors val="0"/>
        <c:ser>
          <c:idx val="0"/>
          <c:order val="0"/>
          <c:tx>
            <c:v>DAIMLER TRUCKS AG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1"/>
              <c:pt idx="0">
                <c:v>HGV</c:v>
              </c:pt>
            </c:strLit>
          </c:cat>
          <c:val>
            <c:numLit>
              <c:formatCode>General</c:formatCode>
              <c:ptCount val="1"/>
              <c:pt idx="0">
                <c:v>54.398158500000058</c:v>
              </c:pt>
            </c:numLit>
          </c:val>
          <c:extLst>
            <c:ext xmlns:c16="http://schemas.microsoft.com/office/drawing/2014/chart" uri="{C3380CC4-5D6E-409C-BE32-E72D297353CC}">
              <c16:uniqueId val="{00000000-4F52-4D7E-8F79-24B5DD9FEE39}"/>
            </c:ext>
          </c:extLst>
        </c:ser>
        <c:ser>
          <c:idx val="1"/>
          <c:order val="1"/>
          <c:tx>
            <c:v>E.H. HASSELL &amp; SONS LTD 2 A/C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Lit>
              <c:ptCount val="1"/>
              <c:pt idx="0">
                <c:v>HGV</c:v>
              </c:pt>
            </c:strLit>
          </c:cat>
          <c:val>
            <c:numLit>
              <c:formatCode>General</c:formatCode>
              <c:ptCount val="1"/>
              <c:pt idx="0">
                <c:v>2.4605350000000002E-2</c:v>
              </c:pt>
            </c:numLit>
          </c:val>
          <c:extLst>
            <c:ext xmlns:c16="http://schemas.microsoft.com/office/drawing/2014/chart" uri="{C3380CC4-5D6E-409C-BE32-E72D297353CC}">
              <c16:uniqueId val="{00000001-4F52-4D7E-8F79-24B5DD9FEE39}"/>
            </c:ext>
          </c:extLst>
        </c:ser>
        <c:ser>
          <c:idx val="2"/>
          <c:order val="2"/>
          <c:tx>
            <c:v>LANDON ENGINEERING CASTLE WORKS LTD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Lit>
              <c:ptCount val="1"/>
              <c:pt idx="0">
                <c:v>HGV</c:v>
              </c:pt>
            </c:strLit>
          </c:cat>
          <c:val>
            <c:numLit>
              <c:formatCode>General</c:formatCode>
              <c:ptCount val="1"/>
              <c:pt idx="0">
                <c:v>4.3874796000000007</c:v>
              </c:pt>
            </c:numLit>
          </c:val>
          <c:extLst>
            <c:ext xmlns:c16="http://schemas.microsoft.com/office/drawing/2014/chart" uri="{C3380CC4-5D6E-409C-BE32-E72D297353CC}">
              <c16:uniqueId val="{00000002-4F52-4D7E-8F79-24B5DD9FEE39}"/>
            </c:ext>
          </c:extLst>
        </c:ser>
        <c:ser>
          <c:idx val="3"/>
          <c:order val="3"/>
          <c:tx>
            <c:v>Manchester Precision Engineering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Lit>
              <c:ptCount val="1"/>
              <c:pt idx="0">
                <c:v>HGV</c:v>
              </c:pt>
            </c:strLit>
          </c:cat>
          <c:val>
            <c:numLit>
              <c:formatCode>General</c:formatCode>
              <c:ptCount val="1"/>
              <c:pt idx="0">
                <c:v>0.32841025000000001</c:v>
              </c:pt>
            </c:numLit>
          </c:val>
          <c:extLst>
            <c:ext xmlns:c16="http://schemas.microsoft.com/office/drawing/2014/chart" uri="{C3380CC4-5D6E-409C-BE32-E72D297353CC}">
              <c16:uniqueId val="{00000003-4F52-4D7E-8F79-24B5DD9FEE39}"/>
            </c:ext>
          </c:extLst>
        </c:ser>
        <c:ser>
          <c:idx val="4"/>
          <c:order val="4"/>
          <c:tx>
            <c:v>MERCEDES BENZ DEALER BEDDRIJVEN</c:v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Lit>
              <c:ptCount val="1"/>
              <c:pt idx="0">
                <c:v>HGV</c:v>
              </c:pt>
            </c:strLit>
          </c:cat>
          <c:val>
            <c:numLit>
              <c:formatCode>General</c:formatCode>
              <c:ptCount val="1"/>
              <c:pt idx="0">
                <c:v>4.5936764999999999</c:v>
              </c:pt>
            </c:numLit>
          </c:val>
          <c:extLst>
            <c:ext xmlns:c16="http://schemas.microsoft.com/office/drawing/2014/chart" uri="{C3380CC4-5D6E-409C-BE32-E72D297353CC}">
              <c16:uniqueId val="{00000004-4F52-4D7E-8F79-24B5DD9FEE39}"/>
            </c:ext>
          </c:extLst>
        </c:ser>
        <c:ser>
          <c:idx val="5"/>
          <c:order val="5"/>
          <c:tx>
            <c:v>Oldham Engineering Limited</c:v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Lit>
              <c:ptCount val="1"/>
              <c:pt idx="0">
                <c:v>HGV</c:v>
              </c:pt>
            </c:strLit>
          </c:cat>
          <c:val>
            <c:numLit>
              <c:formatCode>General</c:formatCode>
              <c:ptCount val="1"/>
              <c:pt idx="0">
                <c:v>1.2262005000000005</c:v>
              </c:pt>
            </c:numLit>
          </c:val>
          <c:extLst>
            <c:ext xmlns:c16="http://schemas.microsoft.com/office/drawing/2014/chart" uri="{C3380CC4-5D6E-409C-BE32-E72D297353CC}">
              <c16:uniqueId val="{00000005-4F52-4D7E-8F79-24B5DD9FEE39}"/>
            </c:ext>
          </c:extLst>
        </c:ser>
        <c:ser>
          <c:idx val="6"/>
          <c:order val="6"/>
          <c:tx>
            <c:v>PLATINUM SPECIALIST BODIES</c:v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1"/>
              <c:pt idx="0">
                <c:v>HGV</c:v>
              </c:pt>
            </c:strLit>
          </c:cat>
          <c:val>
            <c:numLit>
              <c:formatCode>General</c:formatCode>
              <c:ptCount val="1"/>
              <c:pt idx="0">
                <c:v>6.9138999999999997E-3</c:v>
              </c:pt>
            </c:numLit>
          </c:val>
          <c:extLst>
            <c:ext xmlns:c16="http://schemas.microsoft.com/office/drawing/2014/chart" uri="{C3380CC4-5D6E-409C-BE32-E72D297353CC}">
              <c16:uniqueId val="{00000006-4F52-4D7E-8F79-24B5DD9FEE39}"/>
            </c:ext>
          </c:extLst>
        </c:ser>
        <c:ser>
          <c:idx val="7"/>
          <c:order val="7"/>
          <c:tx>
            <c:v>PORTABLE SPACE LTD</c:v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1"/>
              <c:pt idx="0">
                <c:v>HGV</c:v>
              </c:pt>
            </c:strLit>
          </c:cat>
          <c:val>
            <c:numLit>
              <c:formatCode>General</c:formatCode>
              <c:ptCount val="1"/>
              <c:pt idx="0">
                <c:v>2.0131650000000003</c:v>
              </c:pt>
            </c:numLit>
          </c:val>
          <c:extLst>
            <c:ext xmlns:c16="http://schemas.microsoft.com/office/drawing/2014/chart" uri="{C3380CC4-5D6E-409C-BE32-E72D297353CC}">
              <c16:uniqueId val="{00000007-4F52-4D7E-8F79-24B5DD9FEE39}"/>
            </c:ext>
          </c:extLst>
        </c:ser>
        <c:ser>
          <c:idx val="8"/>
          <c:order val="8"/>
          <c:tx>
            <c:v>PRAMAC GENERAC UK LTD</c:v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1"/>
              <c:pt idx="0">
                <c:v>HGV</c:v>
              </c:pt>
            </c:strLit>
          </c:cat>
          <c:val>
            <c:numLit>
              <c:formatCode>General</c:formatCode>
              <c:ptCount val="1"/>
              <c:pt idx="0">
                <c:v>0.11794300000000005</c:v>
              </c:pt>
            </c:numLit>
          </c:val>
          <c:extLst>
            <c:ext xmlns:c16="http://schemas.microsoft.com/office/drawing/2014/chart" uri="{C3380CC4-5D6E-409C-BE32-E72D297353CC}">
              <c16:uniqueId val="{00000008-4F52-4D7E-8F79-24B5DD9FEE39}"/>
            </c:ext>
          </c:extLst>
        </c:ser>
        <c:ser>
          <c:idx val="9"/>
          <c:order val="9"/>
          <c:tx>
            <c:v>SIEMENS HEALTHCARE GmbH</c:v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1"/>
              <c:pt idx="0">
                <c:v>HGV</c:v>
              </c:pt>
            </c:strLit>
          </c:cat>
          <c:val>
            <c:numLit>
              <c:formatCode>General</c:formatCode>
              <c:ptCount val="1"/>
              <c:pt idx="0">
                <c:v>2.7970792499999999</c:v>
              </c:pt>
            </c:numLit>
          </c:val>
          <c:extLst>
            <c:ext xmlns:c16="http://schemas.microsoft.com/office/drawing/2014/chart" uri="{C3380CC4-5D6E-409C-BE32-E72D297353CC}">
              <c16:uniqueId val="{00000009-4F52-4D7E-8F79-24B5DD9FEE39}"/>
            </c:ext>
          </c:extLst>
        </c:ser>
        <c:ser>
          <c:idx val="10"/>
          <c:order val="10"/>
          <c:tx>
            <c:v>UNIVERSAL CONTAINER SERVICES LTD</c:v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1"/>
              <c:pt idx="0">
                <c:v>HGV</c:v>
              </c:pt>
            </c:strLit>
          </c:cat>
          <c:val>
            <c:numLit>
              <c:formatCode>General</c:formatCode>
              <c:ptCount val="1"/>
              <c:pt idx="0">
                <c:v>0.40263300000000002</c:v>
              </c:pt>
            </c:numLit>
          </c:val>
          <c:extLst>
            <c:ext xmlns:c16="http://schemas.microsoft.com/office/drawing/2014/chart" uri="{C3380CC4-5D6E-409C-BE32-E72D297353CC}">
              <c16:uniqueId val="{0000000A-4F52-4D7E-8F79-24B5DD9FEE39}"/>
            </c:ext>
          </c:extLst>
        </c:ser>
        <c:ser>
          <c:idx val="11"/>
          <c:order val="11"/>
          <c:tx>
            <c:v>VERTIV</c:v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1"/>
              <c:pt idx="0">
                <c:v>HGV</c:v>
              </c:pt>
            </c:strLit>
          </c:cat>
          <c:val>
            <c:numLit>
              <c:formatCode>General</c:formatCode>
              <c:ptCount val="1"/>
              <c:pt idx="0">
                <c:v>2.8794359999999992</c:v>
              </c:pt>
            </c:numLit>
          </c:val>
          <c:extLst>
            <c:ext xmlns:c16="http://schemas.microsoft.com/office/drawing/2014/chart" uri="{C3380CC4-5D6E-409C-BE32-E72D297353CC}">
              <c16:uniqueId val="{0000000B-4F52-4D7E-8F79-24B5DD9FEE39}"/>
            </c:ext>
          </c:extLst>
        </c:ser>
        <c:ser>
          <c:idx val="12"/>
          <c:order val="12"/>
          <c:tx>
            <c:v>WATSON FUELS LTD</c:v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1"/>
              <c:pt idx="0">
                <c:v>HGV</c:v>
              </c:pt>
            </c:strLit>
          </c:cat>
          <c:val>
            <c:numLit>
              <c:formatCode>General</c:formatCode>
              <c:ptCount val="1"/>
              <c:pt idx="0">
                <c:v>1.9033560000000001E-2</c:v>
              </c:pt>
            </c:numLit>
          </c:val>
          <c:extLst>
            <c:ext xmlns:c16="http://schemas.microsoft.com/office/drawing/2014/chart" uri="{C3380CC4-5D6E-409C-BE32-E72D297353CC}">
              <c16:uniqueId val="{0000000C-4F52-4D7E-8F79-24B5DD9FE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71744127"/>
        <c:axId val="1903914399"/>
      </c:barChart>
      <c:catAx>
        <c:axId val="18717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3914399"/>
        <c:crosses val="autoZero"/>
        <c:auto val="1"/>
        <c:lblAlgn val="ctr"/>
        <c:lblOffset val="100"/>
        <c:noMultiLvlLbl val="0"/>
      </c:catAx>
      <c:valAx>
        <c:axId val="19039143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717441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Varex Shipment CO2e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579291718969911"/>
          <c:y val="0.17171296296296296"/>
          <c:w val="0.86736277530526096"/>
          <c:h val="0.674522090988626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'Supplier Deliveries 2023'!$N$10</c:f>
              <c:strCache>
                <c:ptCount val="1"/>
                <c:pt idx="0">
                  <c:v>Varex Linax by Boat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'Supplier Deliveries 2023'!$N$10:$N$11</c15:sqref>
                  </c15:fullRef>
                </c:ext>
              </c:extLst>
              <c:f/>
              <c:strCache>
                <c:ptCount val="0"/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'Supplier Deliveries 2023'!$O$10:$Q$10</c15:sqref>
                  </c15:fullRef>
                </c:ext>
              </c:extLst>
              <c:f>'Supplier Deliveries 2023'!$Q$10</c:f>
              <c:numCache>
                <c:formatCode>General</c:formatCode>
                <c:ptCount val="1"/>
                <c:pt idx="0">
                  <c:v>3.8461500000000002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96-4A78-86C1-95BCD18D16FA}"/>
            </c:ext>
          </c:extLst>
        </c:ser>
        <c:ser>
          <c:idx val="1"/>
          <c:order val="1"/>
          <c:tx>
            <c:strRef>
              <c:f>'Supplier Deliveries 2023'!$N$11</c:f>
              <c:strCache>
                <c:ptCount val="1"/>
                <c:pt idx="0">
                  <c:v>Varex Linax by Air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'Supplier Deliveries 2023'!$N$10:$N$11</c15:sqref>
                  </c15:fullRef>
                </c:ext>
              </c:extLst>
              <c:f/>
              <c:strCache>
                <c:ptCount val="0"/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'Supplier Deliveries 2023'!$O$11:$Q$11</c15:sqref>
                  </c15:fullRef>
                </c:ext>
              </c:extLst>
              <c:f>'Supplier Deliveries 2023'!$Q$11</c:f>
              <c:numCache>
                <c:formatCode>General</c:formatCode>
                <c:ptCount val="1"/>
                <c:pt idx="0">
                  <c:v>18.279100224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96-4A78-86C1-95BCD18D16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9094640"/>
        <c:axId val="596710112"/>
      </c:barChart>
      <c:catAx>
        <c:axId val="469094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6710112"/>
        <c:crosses val="autoZero"/>
        <c:auto val="1"/>
        <c:lblAlgn val="ctr"/>
        <c:lblOffset val="100"/>
        <c:noMultiLvlLbl val="0"/>
      </c:catAx>
      <c:valAx>
        <c:axId val="596710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9094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2.6633953364525086E-2"/>
          <c:y val="0.86710520559930004"/>
          <c:w val="0.92505686789151353"/>
          <c:h val="9.95392242636337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Monthly CO2e from Utilities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Utilities!$B$29:$D$29</c:f>
              <c:strCache>
                <c:ptCount val="3"/>
                <c:pt idx="0">
                  <c:v>Electricity in Metric Tonnes</c:v>
                </c:pt>
                <c:pt idx="2">
                  <c:v>Actual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Utilities!$E$28:$S$28</c:f>
              <c:strCache>
                <c:ptCount val="15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Apr</c:v>
                </c:pt>
                <c:pt idx="7">
                  <c:v>May</c:v>
                </c:pt>
                <c:pt idx="8">
                  <c:v>June</c:v>
                </c:pt>
                <c:pt idx="9">
                  <c:v>July</c:v>
                </c:pt>
                <c:pt idx="10">
                  <c:v>Aug</c:v>
                </c:pt>
                <c:pt idx="11">
                  <c:v>Sept</c:v>
                </c:pt>
                <c:pt idx="12">
                  <c:v>Oct</c:v>
                </c:pt>
                <c:pt idx="13">
                  <c:v>Nov</c:v>
                </c:pt>
                <c:pt idx="14">
                  <c:v>Dec</c:v>
                </c:pt>
              </c:strCache>
            </c:strRef>
          </c:cat>
          <c:val>
            <c:numRef>
              <c:f>Utilities!$E$29:$S$29</c:f>
              <c:numCache>
                <c:formatCode>0.00</c:formatCode>
                <c:ptCount val="15"/>
                <c:pt idx="0">
                  <c:v>8.7174625399999996</c:v>
                </c:pt>
                <c:pt idx="1">
                  <c:v>9.9429830700000004</c:v>
                </c:pt>
                <c:pt idx="2">
                  <c:v>9.6378966299999984</c:v>
                </c:pt>
                <c:pt idx="3">
                  <c:v>11.75865237</c:v>
                </c:pt>
                <c:pt idx="4">
                  <c:v>8.0141437999999994</c:v>
                </c:pt>
                <c:pt idx="5">
                  <c:v>13.128841469999999</c:v>
                </c:pt>
                <c:pt idx="6">
                  <c:v>7.8836496</c:v>
                </c:pt>
                <c:pt idx="7">
                  <c:v>8.9253533000000012</c:v>
                </c:pt>
                <c:pt idx="8">
                  <c:v>6.3186191599999999</c:v>
                </c:pt>
                <c:pt idx="9">
                  <c:v>9.5690496899999999</c:v>
                </c:pt>
                <c:pt idx="10">
                  <c:v>7.5769882299999995</c:v>
                </c:pt>
                <c:pt idx="11">
                  <c:v>9.9787564799999995</c:v>
                </c:pt>
                <c:pt idx="12">
                  <c:v>9.3231356199999986</c:v>
                </c:pt>
                <c:pt idx="13">
                  <c:v>11.07693267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C4-4F32-8BAC-F594C45755C3}"/>
            </c:ext>
          </c:extLst>
        </c:ser>
        <c:ser>
          <c:idx val="1"/>
          <c:order val="1"/>
          <c:tx>
            <c:strRef>
              <c:f>Utilities!$B$30:$D$30</c:f>
              <c:strCache>
                <c:ptCount val="3"/>
                <c:pt idx="0">
                  <c:v>Gas in Metric Tonnes</c:v>
                </c:pt>
                <c:pt idx="2">
                  <c:v>Actual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Utilities!$E$28:$S$28</c:f>
              <c:strCache>
                <c:ptCount val="15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Apr</c:v>
                </c:pt>
                <c:pt idx="7">
                  <c:v>May</c:v>
                </c:pt>
                <c:pt idx="8">
                  <c:v>June</c:v>
                </c:pt>
                <c:pt idx="9">
                  <c:v>July</c:v>
                </c:pt>
                <c:pt idx="10">
                  <c:v>Aug</c:v>
                </c:pt>
                <c:pt idx="11">
                  <c:v>Sept</c:v>
                </c:pt>
                <c:pt idx="12">
                  <c:v>Oct</c:v>
                </c:pt>
                <c:pt idx="13">
                  <c:v>Nov</c:v>
                </c:pt>
                <c:pt idx="14">
                  <c:v>Dec</c:v>
                </c:pt>
              </c:strCache>
            </c:strRef>
          </c:cat>
          <c:val>
            <c:numRef>
              <c:f>Utilities!$E$30:$S$30</c:f>
              <c:numCache>
                <c:formatCode>0.00</c:formatCode>
                <c:ptCount val="15"/>
                <c:pt idx="0">
                  <c:v>28.900744839999998</c:v>
                </c:pt>
                <c:pt idx="1">
                  <c:v>28.913732870000008</c:v>
                </c:pt>
                <c:pt idx="2">
                  <c:v>28.943550459999997</c:v>
                </c:pt>
                <c:pt idx="3">
                  <c:v>29.013429720000001</c:v>
                </c:pt>
                <c:pt idx="4">
                  <c:v>29.210811190000001</c:v>
                </c:pt>
                <c:pt idx="5">
                  <c:v>29.686429189999998</c:v>
                </c:pt>
                <c:pt idx="6">
                  <c:v>30.522785150000004</c:v>
                </c:pt>
                <c:pt idx="7">
                  <c:v>31.243346420000002</c:v>
                </c:pt>
                <c:pt idx="8">
                  <c:v>31.842076310000003</c:v>
                </c:pt>
                <c:pt idx="9">
                  <c:v>32.016957390000002</c:v>
                </c:pt>
                <c:pt idx="10">
                  <c:v>32.090678180000005</c:v>
                </c:pt>
                <c:pt idx="11">
                  <c:v>32.117751819999995</c:v>
                </c:pt>
                <c:pt idx="12">
                  <c:v>32.376231910000001</c:v>
                </c:pt>
                <c:pt idx="13">
                  <c:v>32.989047409999998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C4-4F32-8BAC-F594C45755C3}"/>
            </c:ext>
          </c:extLst>
        </c:ser>
        <c:ser>
          <c:idx val="2"/>
          <c:order val="2"/>
          <c:tx>
            <c:strRef>
              <c:f>Utilities!$B$31:$D$31</c:f>
              <c:strCache>
                <c:ptCount val="3"/>
                <c:pt idx="0">
                  <c:v>Diesel in Metric Tonnes</c:v>
                </c:pt>
                <c:pt idx="2">
                  <c:v>Actual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Utilities!$E$28:$S$28</c:f>
              <c:strCache>
                <c:ptCount val="15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Apr</c:v>
                </c:pt>
                <c:pt idx="7">
                  <c:v>May</c:v>
                </c:pt>
                <c:pt idx="8">
                  <c:v>June</c:v>
                </c:pt>
                <c:pt idx="9">
                  <c:v>July</c:v>
                </c:pt>
                <c:pt idx="10">
                  <c:v>Aug</c:v>
                </c:pt>
                <c:pt idx="11">
                  <c:v>Sept</c:v>
                </c:pt>
                <c:pt idx="12">
                  <c:v>Oct</c:v>
                </c:pt>
                <c:pt idx="13">
                  <c:v>Nov</c:v>
                </c:pt>
                <c:pt idx="14">
                  <c:v>Dec</c:v>
                </c:pt>
              </c:strCache>
            </c:strRef>
          </c:cat>
          <c:val>
            <c:numRef>
              <c:f>Utilities!$E$31:$S$31</c:f>
              <c:numCache>
                <c:formatCode>0.00</c:formatCode>
                <c:ptCount val="15"/>
                <c:pt idx="0">
                  <c:v>5.7829199999999987E-3</c:v>
                </c:pt>
                <c:pt idx="1">
                  <c:v>16.459299999999999</c:v>
                </c:pt>
                <c:pt idx="2">
                  <c:v>3.3032999999999997</c:v>
                </c:pt>
                <c:pt idx="3">
                  <c:v>5.7857799999999999E-3</c:v>
                </c:pt>
                <c:pt idx="4">
                  <c:v>3.4319999999999999</c:v>
                </c:pt>
                <c:pt idx="5">
                  <c:v>1.9533799999999999</c:v>
                </c:pt>
                <c:pt idx="6">
                  <c:v>4.76762</c:v>
                </c:pt>
                <c:pt idx="7">
                  <c:v>0</c:v>
                </c:pt>
                <c:pt idx="8">
                  <c:v>0</c:v>
                </c:pt>
                <c:pt idx="9">
                  <c:v>5.4340000000000002</c:v>
                </c:pt>
                <c:pt idx="10">
                  <c:v>5.7829199999999998</c:v>
                </c:pt>
                <c:pt idx="11">
                  <c:v>1.716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C4-4F32-8BAC-F594C45755C3}"/>
            </c:ext>
          </c:extLst>
        </c:ser>
        <c:ser>
          <c:idx val="3"/>
          <c:order val="3"/>
          <c:tx>
            <c:strRef>
              <c:f>Utilities!$B$32:$D$32</c:f>
              <c:strCache>
                <c:ptCount val="3"/>
                <c:pt idx="0">
                  <c:v>Propane in Metric Tonnes</c:v>
                </c:pt>
                <c:pt idx="2">
                  <c:v>Actual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Utilities!$E$28:$S$28</c:f>
              <c:strCache>
                <c:ptCount val="15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Apr</c:v>
                </c:pt>
                <c:pt idx="7">
                  <c:v>May</c:v>
                </c:pt>
                <c:pt idx="8">
                  <c:v>June</c:v>
                </c:pt>
                <c:pt idx="9">
                  <c:v>July</c:v>
                </c:pt>
                <c:pt idx="10">
                  <c:v>Aug</c:v>
                </c:pt>
                <c:pt idx="11">
                  <c:v>Sept</c:v>
                </c:pt>
                <c:pt idx="12">
                  <c:v>Oct</c:v>
                </c:pt>
                <c:pt idx="13">
                  <c:v>Nov</c:v>
                </c:pt>
                <c:pt idx="14">
                  <c:v>Dec</c:v>
                </c:pt>
              </c:strCache>
            </c:strRef>
          </c:cat>
          <c:val>
            <c:numRef>
              <c:f>Utilities!$E$32:$S$32</c:f>
              <c:numCache>
                <c:formatCode>0.00</c:formatCode>
                <c:ptCount val="15"/>
                <c:pt idx="0">
                  <c:v>0.27673599999999998</c:v>
                </c:pt>
                <c:pt idx="1">
                  <c:v>0.27673599999999998</c:v>
                </c:pt>
                <c:pt idx="2">
                  <c:v>0.27673599999999998</c:v>
                </c:pt>
                <c:pt idx="3">
                  <c:v>0.27673599999999998</c:v>
                </c:pt>
                <c:pt idx="4">
                  <c:v>0.27673599999999998</c:v>
                </c:pt>
                <c:pt idx="5">
                  <c:v>0.27673599999999998</c:v>
                </c:pt>
                <c:pt idx="6">
                  <c:v>0.27673599999999998</c:v>
                </c:pt>
                <c:pt idx="7">
                  <c:v>0.27673599999999998</c:v>
                </c:pt>
                <c:pt idx="8">
                  <c:v>0.27673599999999998</c:v>
                </c:pt>
                <c:pt idx="9">
                  <c:v>0.27673599999999998</c:v>
                </c:pt>
                <c:pt idx="10">
                  <c:v>0.27673599999999998</c:v>
                </c:pt>
                <c:pt idx="11">
                  <c:v>0.27673599999999998</c:v>
                </c:pt>
                <c:pt idx="12">
                  <c:v>0.27673599999999998</c:v>
                </c:pt>
                <c:pt idx="13">
                  <c:v>0.27673599999999998</c:v>
                </c:pt>
                <c:pt idx="14">
                  <c:v>0.27673599999999998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C4-4F32-8BAC-F594C45755C3}"/>
            </c:ext>
          </c:extLst>
        </c:ser>
        <c:ser>
          <c:idx val="4"/>
          <c:order val="4"/>
          <c:tx>
            <c:strRef>
              <c:f>Utilities!$B$33:$D$33</c:f>
              <c:strCache>
                <c:ptCount val="3"/>
                <c:pt idx="0">
                  <c:v>F-Gas Leaks</c:v>
                </c:pt>
                <c:pt idx="2">
                  <c:v>Actual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Utilities!$E$28:$S$28</c:f>
              <c:strCache>
                <c:ptCount val="15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Apr</c:v>
                </c:pt>
                <c:pt idx="7">
                  <c:v>May</c:v>
                </c:pt>
                <c:pt idx="8">
                  <c:v>June</c:v>
                </c:pt>
                <c:pt idx="9">
                  <c:v>July</c:v>
                </c:pt>
                <c:pt idx="10">
                  <c:v>Aug</c:v>
                </c:pt>
                <c:pt idx="11">
                  <c:v>Sept</c:v>
                </c:pt>
                <c:pt idx="12">
                  <c:v>Oct</c:v>
                </c:pt>
                <c:pt idx="13">
                  <c:v>Nov</c:v>
                </c:pt>
                <c:pt idx="14">
                  <c:v>Dec</c:v>
                </c:pt>
              </c:strCache>
            </c:strRef>
          </c:cat>
          <c:val>
            <c:numRef>
              <c:f>Utilities!$E$33:$S$33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C4-4F32-8BAC-F594C45755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621595520"/>
        <c:axId val="777891696"/>
      </c:barChart>
      <c:catAx>
        <c:axId val="621595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891696"/>
        <c:crosses val="autoZero"/>
        <c:auto val="1"/>
        <c:lblAlgn val="ctr"/>
        <c:lblOffset val="100"/>
        <c:noMultiLvlLbl val="0"/>
      </c:catAx>
      <c:valAx>
        <c:axId val="777891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CO2e Metric Tonnes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1595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Percentage</a:t>
            </a:r>
            <a:r>
              <a:rPr lang="en-GB" baseline="0"/>
              <a:t> CO2e Contribution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B9E-4E67-BCBF-15A8B749CB1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B9E-4E67-BCBF-15A8B749CB1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B9E-4E67-BCBF-15A8B749CB1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B9E-4E67-BCBF-15A8B749CB1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B9E-4E67-BCBF-15A8B749CB1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Utilities!$B$29:$B$33</c:f>
              <c:strCache>
                <c:ptCount val="5"/>
                <c:pt idx="0">
                  <c:v>Electricity in Metric Tonnes</c:v>
                </c:pt>
                <c:pt idx="1">
                  <c:v>Gas in Metric Tonnes</c:v>
                </c:pt>
                <c:pt idx="2">
                  <c:v>Diesel in Metric Tonnes</c:v>
                </c:pt>
                <c:pt idx="3">
                  <c:v>Propane in Metric Tonnes</c:v>
                </c:pt>
                <c:pt idx="4">
                  <c:v>F-Gas Leaks</c:v>
                </c:pt>
              </c:strCache>
            </c:strRef>
          </c:cat>
          <c:val>
            <c:numRef>
              <c:f>Utilities!$U$29:$U$33</c:f>
              <c:numCache>
                <c:formatCode>0.00%</c:formatCode>
                <c:ptCount val="5"/>
                <c:pt idx="0">
                  <c:v>0.21345488428991882</c:v>
                </c:pt>
                <c:pt idx="1">
                  <c:v>0.69809889644397682</c:v>
                </c:pt>
                <c:pt idx="2">
                  <c:v>8.208612443114166E-2</c:v>
                </c:pt>
                <c:pt idx="3">
                  <c:v>6.3600948349627909E-3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40-468D-BF5C-28B1D9255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Monthly CO2e from Waste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Waste!$B$16</c:f>
              <c:strCache>
                <c:ptCount val="1"/>
                <c:pt idx="0">
                  <c:v>General Waste - Landfill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Waste!$C$15:$Q$15</c15:sqref>
                  </c15:fullRef>
                </c:ext>
              </c:extLst>
              <c:f>Waste!$E$15:$Q$15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June</c:v>
                </c:pt>
                <c:pt idx="7">
                  <c:v>July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Waste!$C$16:$Q$16</c15:sqref>
                  </c15:fullRef>
                </c:ext>
              </c:extLst>
              <c:f>Waste!$E$16:$Q$16</c:f>
              <c:numCache>
                <c:formatCode>General</c:formatCode>
                <c:ptCount val="13"/>
                <c:pt idx="0" formatCode="0.00">
                  <c:v>5.7856200000000007</c:v>
                </c:pt>
                <c:pt idx="1" formatCode="0.00">
                  <c:v>5.4184800000000006</c:v>
                </c:pt>
                <c:pt idx="2" formatCode="0.00">
                  <c:v>6.0768000000000004</c:v>
                </c:pt>
                <c:pt idx="3" formatCode="0.00">
                  <c:v>6.3553199999999999</c:v>
                </c:pt>
                <c:pt idx="4" formatCode="0.00">
                  <c:v>2.16486</c:v>
                </c:pt>
                <c:pt idx="5" formatCode="0.00">
                  <c:v>3.32958</c:v>
                </c:pt>
                <c:pt idx="6" formatCode="0.00">
                  <c:v>1.53186</c:v>
                </c:pt>
                <c:pt idx="7" formatCode="0.00">
                  <c:v>2.01294</c:v>
                </c:pt>
                <c:pt idx="8" formatCode="0.00">
                  <c:v>5.1399600000000012</c:v>
                </c:pt>
                <c:pt idx="9" formatCode="0.00">
                  <c:v>0.69630000000000003</c:v>
                </c:pt>
                <c:pt idx="10" formatCode="0.00">
                  <c:v>0.86087999999999987</c:v>
                </c:pt>
                <c:pt idx="11" formatCode="0.00">
                  <c:v>0.76213199999999992</c:v>
                </c:pt>
                <c:pt idx="12" formatCode="0.00">
                  <c:v>5.4108840000000002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7A-4582-8FBC-B6FA0E58B71C}"/>
            </c:ext>
          </c:extLst>
        </c:ser>
        <c:ser>
          <c:idx val="1"/>
          <c:order val="1"/>
          <c:tx>
            <c:strRef>
              <c:f>Waste!$B$17</c:f>
              <c:strCache>
                <c:ptCount val="1"/>
                <c:pt idx="0">
                  <c:v>General Waste - Recycled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Waste!$C$15:$Q$15</c15:sqref>
                  </c15:fullRef>
                </c:ext>
              </c:extLst>
              <c:f>Waste!$E$15:$Q$15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June</c:v>
                </c:pt>
                <c:pt idx="7">
                  <c:v>July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Waste!$C$17:$Q$17</c15:sqref>
                  </c15:fullRef>
                </c:ext>
              </c:extLst>
              <c:f>Waste!$E$17:$Q$17</c:f>
              <c:numCache>
                <c:formatCode>General</c:formatCode>
                <c:ptCount val="13"/>
                <c:pt idx="0" formatCode="0.00">
                  <c:v>-1.5680399999999999</c:v>
                </c:pt>
                <c:pt idx="1" formatCode="0.00">
                  <c:v>-1.0796699999999999</c:v>
                </c:pt>
                <c:pt idx="2" formatCode="0.00">
                  <c:v>-1.1256599999999999</c:v>
                </c:pt>
                <c:pt idx="3" formatCode="0.00">
                  <c:v>-1.9710000000000001</c:v>
                </c:pt>
                <c:pt idx="4" formatCode="0.00">
                  <c:v>-1.03149</c:v>
                </c:pt>
                <c:pt idx="5" formatCode="0.00">
                  <c:v>-2.5469700000000004</c:v>
                </c:pt>
                <c:pt idx="6" formatCode="0.00">
                  <c:v>-1.7476200000000002</c:v>
                </c:pt>
                <c:pt idx="7" formatCode="0.00">
                  <c:v>-1.5809610000000001</c:v>
                </c:pt>
                <c:pt idx="8" formatCode="0.00">
                  <c:v>-0.43252500000000005</c:v>
                </c:pt>
                <c:pt idx="9" formatCode="0.00">
                  <c:v>-0.18615000000000001</c:v>
                </c:pt>
                <c:pt idx="10" formatCode="0.00">
                  <c:v>-0.48968400000000001</c:v>
                </c:pt>
                <c:pt idx="11" formatCode="0.00">
                  <c:v>-2.831013</c:v>
                </c:pt>
                <c:pt idx="12" formatCode="0.00">
                  <c:v>-2.5423710000000002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7A-4582-8FBC-B6FA0E58B71C}"/>
            </c:ext>
          </c:extLst>
        </c:ser>
        <c:ser>
          <c:idx val="2"/>
          <c:order val="2"/>
          <c:tx>
            <c:strRef>
              <c:f>Waste!$B$18</c:f>
              <c:strCache>
                <c:ptCount val="1"/>
                <c:pt idx="0">
                  <c:v>Wood Recycling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Waste!$C$15:$Q$15</c15:sqref>
                  </c15:fullRef>
                </c:ext>
              </c:extLst>
              <c:f>Waste!$E$15:$Q$15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June</c:v>
                </c:pt>
                <c:pt idx="7">
                  <c:v>July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Waste!$C$18:$Q$18</c15:sqref>
                  </c15:fullRef>
                </c:ext>
              </c:extLst>
              <c:f>Waste!$E$18:$Q$18</c:f>
              <c:numCache>
                <c:formatCode>General</c:formatCode>
                <c:ptCount val="13"/>
                <c:pt idx="0" formatCode="0.00">
                  <c:v>-0.17172000000000001</c:v>
                </c:pt>
                <c:pt idx="1" formatCode="0.00">
                  <c:v>0</c:v>
                </c:pt>
                <c:pt idx="2" formatCode="0.00">
                  <c:v>0</c:v>
                </c:pt>
                <c:pt idx="3" formatCode="0.00">
                  <c:v>0</c:v>
                </c:pt>
                <c:pt idx="4" formatCode="0.00">
                  <c:v>0</c:v>
                </c:pt>
                <c:pt idx="5" formatCode="0.00">
                  <c:v>0</c:v>
                </c:pt>
                <c:pt idx="6" formatCode="0.00">
                  <c:v>0</c:v>
                </c:pt>
                <c:pt idx="7" formatCode="0.00">
                  <c:v>-0.82998000000000005</c:v>
                </c:pt>
                <c:pt idx="8" formatCode="0.00">
                  <c:v>-2.3754599999999999</c:v>
                </c:pt>
                <c:pt idx="9" formatCode="0.00">
                  <c:v>-2.15604</c:v>
                </c:pt>
                <c:pt idx="10" formatCode="0.00">
                  <c:v>-2.26098</c:v>
                </c:pt>
                <c:pt idx="11" formatCode="0.00">
                  <c:v>-3.3771599999999999</c:v>
                </c:pt>
                <c:pt idx="12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7A-4582-8FBC-B6FA0E58B71C}"/>
            </c:ext>
          </c:extLst>
        </c:ser>
        <c:ser>
          <c:idx val="3"/>
          <c:order val="3"/>
          <c:tx>
            <c:strRef>
              <c:f>Waste!$B$19</c:f>
              <c:strCache>
                <c:ptCount val="1"/>
                <c:pt idx="0">
                  <c:v>Steel Recycling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Waste!$C$15:$Q$15</c15:sqref>
                  </c15:fullRef>
                </c:ext>
              </c:extLst>
              <c:f>Waste!$E$15:$Q$15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June</c:v>
                </c:pt>
                <c:pt idx="7">
                  <c:v>July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Waste!$C$19:$Q$19</c15:sqref>
                  </c15:fullRef>
                </c:ext>
              </c:extLst>
              <c:f>Waste!$E$19:$Q$19</c:f>
              <c:numCache>
                <c:formatCode>General</c:formatCode>
                <c:ptCount val="13"/>
                <c:pt idx="0" formatCode="0.00">
                  <c:v>-3.7279439999999999</c:v>
                </c:pt>
                <c:pt idx="1" formatCode="0.00">
                  <c:v>0</c:v>
                </c:pt>
                <c:pt idx="2" formatCode="0.00">
                  <c:v>-3.3472000000000004</c:v>
                </c:pt>
                <c:pt idx="3" formatCode="0.00">
                  <c:v>-1.9037200000000001</c:v>
                </c:pt>
                <c:pt idx="4" formatCode="0.00">
                  <c:v>-5.6902400000000011</c:v>
                </c:pt>
                <c:pt idx="5" formatCode="0.00">
                  <c:v>-6.0458800000000004</c:v>
                </c:pt>
                <c:pt idx="6" formatCode="0.00">
                  <c:v>0</c:v>
                </c:pt>
                <c:pt idx="7" formatCode="0.00">
                  <c:v>-6.6944000000000008</c:v>
                </c:pt>
                <c:pt idx="8" formatCode="0.00">
                  <c:v>0</c:v>
                </c:pt>
                <c:pt idx="9" formatCode="0.00">
                  <c:v>0</c:v>
                </c:pt>
                <c:pt idx="10" formatCode="0.00">
                  <c:v>-1.6526800000000001</c:v>
                </c:pt>
                <c:pt idx="11" formatCode="0.00">
                  <c:v>-2.5940799999999999</c:v>
                </c:pt>
                <c:pt idx="12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7A-4582-8FBC-B6FA0E58B71C}"/>
            </c:ext>
          </c:extLst>
        </c:ser>
        <c:ser>
          <c:idx val="4"/>
          <c:order val="4"/>
          <c:tx>
            <c:strRef>
              <c:f>Waste!$B$20</c:f>
              <c:strCache>
                <c:ptCount val="1"/>
                <c:pt idx="0">
                  <c:v>Copper Recycling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Waste!$C$15:$Q$15</c15:sqref>
                  </c15:fullRef>
                </c:ext>
              </c:extLst>
              <c:f>Waste!$E$15:$Q$15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June</c:v>
                </c:pt>
                <c:pt idx="7">
                  <c:v>July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Waste!$C$20:$Q$20</c15:sqref>
                  </c15:fullRef>
                </c:ext>
              </c:extLst>
              <c:f>Waste!$E$20:$Q$20</c:f>
              <c:numCache>
                <c:formatCode>General</c:formatCode>
                <c:ptCount val="13"/>
                <c:pt idx="0" formatCode="0.00">
                  <c:v>-9.8721180000000004</c:v>
                </c:pt>
                <c:pt idx="1" formatCode="0.00">
                  <c:v>0</c:v>
                </c:pt>
                <c:pt idx="2" formatCode="0.00">
                  <c:v>0</c:v>
                </c:pt>
                <c:pt idx="3" formatCode="0.00">
                  <c:v>0</c:v>
                </c:pt>
                <c:pt idx="4" formatCode="0.00">
                  <c:v>0</c:v>
                </c:pt>
                <c:pt idx="5" formatCode="0.00">
                  <c:v>-10.06992</c:v>
                </c:pt>
                <c:pt idx="6" formatCode="0.00">
                  <c:v>0</c:v>
                </c:pt>
                <c:pt idx="7" formatCode="0.00">
                  <c:v>0</c:v>
                </c:pt>
                <c:pt idx="8" formatCode="0.00">
                  <c:v>0</c:v>
                </c:pt>
                <c:pt idx="9" formatCode="0.00">
                  <c:v>0</c:v>
                </c:pt>
                <c:pt idx="10" formatCode="0.00">
                  <c:v>0</c:v>
                </c:pt>
                <c:pt idx="11" formatCode="0.00">
                  <c:v>-10.429559999999999</c:v>
                </c:pt>
                <c:pt idx="12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47A-4582-8FBC-B6FA0E58B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621595520"/>
        <c:axId val="777891696"/>
      </c:barChart>
      <c:catAx>
        <c:axId val="621595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891696"/>
        <c:crosses val="autoZero"/>
        <c:auto val="1"/>
        <c:lblAlgn val="ctr"/>
        <c:lblOffset val="100"/>
        <c:noMultiLvlLbl val="0"/>
      </c:catAx>
      <c:valAx>
        <c:axId val="777891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CO2e Metric Tonnes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1595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r>
              <a:rPr lang="en-GB" sz="2000" b="1">
                <a:solidFill>
                  <a:srgbClr val="0070C0"/>
                </a:solidFill>
              </a:rPr>
              <a:t>Rapsican Systems (Stoke)</a:t>
            </a:r>
            <a:r>
              <a:rPr lang="en-GB" sz="2000" b="1" baseline="0">
                <a:solidFill>
                  <a:srgbClr val="0070C0"/>
                </a:solidFill>
              </a:rPr>
              <a:t> - Net Zero Plan v Actual</a:t>
            </a:r>
            <a:endParaRPr lang="en-GB" sz="2000" b="1">
              <a:solidFill>
                <a:srgbClr val="0070C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rgbClr val="0070C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1715456923383295E-2"/>
          <c:y val="0.1473628442559991"/>
          <c:w val="0.8741167072785978"/>
          <c:h val="0.76282882345019243"/>
        </c:manualLayout>
      </c:layout>
      <c:areaChart>
        <c:grouping val="standard"/>
        <c:varyColors val="0"/>
        <c:ser>
          <c:idx val="0"/>
          <c:order val="0"/>
          <c:tx>
            <c:strRef>
              <c:f>Goal!$E$17</c:f>
              <c:strCache>
                <c:ptCount val="1"/>
                <c:pt idx="0">
                  <c:v>Target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cat>
            <c:strRef>
              <c:f>Goal!$F$3:$AG$3</c:f>
              <c:strCache>
                <c:ptCount val="28"/>
                <c:pt idx="0">
                  <c:v>CO2e 2023</c:v>
                </c:pt>
                <c:pt idx="1">
                  <c:v>CO2e 2024</c:v>
                </c:pt>
                <c:pt idx="2">
                  <c:v>CO2e 2025</c:v>
                </c:pt>
                <c:pt idx="3">
                  <c:v>CO2e 2026</c:v>
                </c:pt>
                <c:pt idx="4">
                  <c:v>CO2e 2027</c:v>
                </c:pt>
                <c:pt idx="5">
                  <c:v>CO2e 2028</c:v>
                </c:pt>
                <c:pt idx="6">
                  <c:v>CO2e 2029</c:v>
                </c:pt>
                <c:pt idx="7">
                  <c:v>CO2e 2030</c:v>
                </c:pt>
                <c:pt idx="8">
                  <c:v>CO2e 2031</c:v>
                </c:pt>
                <c:pt idx="9">
                  <c:v>CO2e 2032</c:v>
                </c:pt>
                <c:pt idx="10">
                  <c:v>CO2e 2033</c:v>
                </c:pt>
                <c:pt idx="11">
                  <c:v>CO2e 2034</c:v>
                </c:pt>
                <c:pt idx="12">
                  <c:v>CO2e 2035</c:v>
                </c:pt>
                <c:pt idx="13">
                  <c:v>CO2e 2036</c:v>
                </c:pt>
                <c:pt idx="14">
                  <c:v>CO2e 2037</c:v>
                </c:pt>
                <c:pt idx="15">
                  <c:v>CO2e 2038</c:v>
                </c:pt>
                <c:pt idx="16">
                  <c:v>CO2e 2039</c:v>
                </c:pt>
                <c:pt idx="17">
                  <c:v>CO2e 2040</c:v>
                </c:pt>
                <c:pt idx="18">
                  <c:v>CO2e 2041</c:v>
                </c:pt>
                <c:pt idx="19">
                  <c:v>CO2e 2042</c:v>
                </c:pt>
                <c:pt idx="20">
                  <c:v>CO2e 2043</c:v>
                </c:pt>
                <c:pt idx="21">
                  <c:v>CO2e 2044</c:v>
                </c:pt>
                <c:pt idx="22">
                  <c:v>CO2e 2045</c:v>
                </c:pt>
                <c:pt idx="23">
                  <c:v>CO2e 2046</c:v>
                </c:pt>
                <c:pt idx="24">
                  <c:v>CO2e 2047</c:v>
                </c:pt>
                <c:pt idx="25">
                  <c:v>CO2e 2048</c:v>
                </c:pt>
                <c:pt idx="26">
                  <c:v>CO2e 2049</c:v>
                </c:pt>
                <c:pt idx="27">
                  <c:v>CO2e 2050</c:v>
                </c:pt>
              </c:strCache>
            </c:strRef>
          </c:cat>
          <c:val>
            <c:numRef>
              <c:f>Goal!$F$17:$AG$17</c:f>
              <c:numCache>
                <c:formatCode>0.00</c:formatCode>
                <c:ptCount val="28"/>
                <c:pt idx="0">
                  <c:v>4957.2299999999996</c:v>
                </c:pt>
                <c:pt idx="1">
                  <c:v>4758.9407999999994</c:v>
                </c:pt>
                <c:pt idx="2">
                  <c:v>4570.5660599999992</c:v>
                </c:pt>
                <c:pt idx="3">
                  <c:v>4382.191319999999</c:v>
                </c:pt>
                <c:pt idx="4">
                  <c:v>4193.8165799999988</c:v>
                </c:pt>
                <c:pt idx="5">
                  <c:v>4005.4418399999986</c:v>
                </c:pt>
                <c:pt idx="6">
                  <c:v>3817.0670999999984</c:v>
                </c:pt>
                <c:pt idx="7">
                  <c:v>3628.6923599999982</c:v>
                </c:pt>
                <c:pt idx="8">
                  <c:v>3440.317619999998</c:v>
                </c:pt>
                <c:pt idx="9">
                  <c:v>3251.9428799999978</c:v>
                </c:pt>
                <c:pt idx="10">
                  <c:v>3063.5681399999976</c:v>
                </c:pt>
                <c:pt idx="11">
                  <c:v>2875.1933999999974</c:v>
                </c:pt>
                <c:pt idx="12">
                  <c:v>2686.8186599999972</c:v>
                </c:pt>
                <c:pt idx="13">
                  <c:v>2498.443919999997</c:v>
                </c:pt>
                <c:pt idx="14">
                  <c:v>2310.0691799999968</c:v>
                </c:pt>
                <c:pt idx="15">
                  <c:v>2121.6944399999966</c:v>
                </c:pt>
                <c:pt idx="16">
                  <c:v>1933.3196999999966</c:v>
                </c:pt>
                <c:pt idx="17">
                  <c:v>1744.9449599999966</c:v>
                </c:pt>
                <c:pt idx="18">
                  <c:v>1556.5702199999967</c:v>
                </c:pt>
                <c:pt idx="19">
                  <c:v>1368.1954799999967</c:v>
                </c:pt>
                <c:pt idx="20">
                  <c:v>1179.8207399999967</c:v>
                </c:pt>
                <c:pt idx="21">
                  <c:v>991.44599999999673</c:v>
                </c:pt>
                <c:pt idx="22">
                  <c:v>803.07125999999676</c:v>
                </c:pt>
                <c:pt idx="23">
                  <c:v>614.69651999999678</c:v>
                </c:pt>
                <c:pt idx="24">
                  <c:v>426.32177999999681</c:v>
                </c:pt>
                <c:pt idx="25">
                  <c:v>237.94703999999683</c:v>
                </c:pt>
                <c:pt idx="26">
                  <c:v>49.572299999996858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D4-4366-8813-1AA91BA29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563455"/>
        <c:axId val="1854122255"/>
      </c:areaChart>
      <c:barChart>
        <c:barDir val="col"/>
        <c:grouping val="clustered"/>
        <c:varyColors val="0"/>
        <c:ser>
          <c:idx val="1"/>
          <c:order val="1"/>
          <c:tx>
            <c:strRef>
              <c:f>Goal!$E$18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Goal!$F$3:$AG$3</c:f>
              <c:strCache>
                <c:ptCount val="28"/>
                <c:pt idx="0">
                  <c:v>CO2e 2023</c:v>
                </c:pt>
                <c:pt idx="1">
                  <c:v>CO2e 2024</c:v>
                </c:pt>
                <c:pt idx="2">
                  <c:v>CO2e 2025</c:v>
                </c:pt>
                <c:pt idx="3">
                  <c:v>CO2e 2026</c:v>
                </c:pt>
                <c:pt idx="4">
                  <c:v>CO2e 2027</c:v>
                </c:pt>
                <c:pt idx="5">
                  <c:v>CO2e 2028</c:v>
                </c:pt>
                <c:pt idx="6">
                  <c:v>CO2e 2029</c:v>
                </c:pt>
                <c:pt idx="7">
                  <c:v>CO2e 2030</c:v>
                </c:pt>
                <c:pt idx="8">
                  <c:v>CO2e 2031</c:v>
                </c:pt>
                <c:pt idx="9">
                  <c:v>CO2e 2032</c:v>
                </c:pt>
                <c:pt idx="10">
                  <c:v>CO2e 2033</c:v>
                </c:pt>
                <c:pt idx="11">
                  <c:v>CO2e 2034</c:v>
                </c:pt>
                <c:pt idx="12">
                  <c:v>CO2e 2035</c:v>
                </c:pt>
                <c:pt idx="13">
                  <c:v>CO2e 2036</c:v>
                </c:pt>
                <c:pt idx="14">
                  <c:v>CO2e 2037</c:v>
                </c:pt>
                <c:pt idx="15">
                  <c:v>CO2e 2038</c:v>
                </c:pt>
                <c:pt idx="16">
                  <c:v>CO2e 2039</c:v>
                </c:pt>
                <c:pt idx="17">
                  <c:v>CO2e 2040</c:v>
                </c:pt>
                <c:pt idx="18">
                  <c:v>CO2e 2041</c:v>
                </c:pt>
                <c:pt idx="19">
                  <c:v>CO2e 2042</c:v>
                </c:pt>
                <c:pt idx="20">
                  <c:v>CO2e 2043</c:v>
                </c:pt>
                <c:pt idx="21">
                  <c:v>CO2e 2044</c:v>
                </c:pt>
                <c:pt idx="22">
                  <c:v>CO2e 2045</c:v>
                </c:pt>
                <c:pt idx="23">
                  <c:v>CO2e 2046</c:v>
                </c:pt>
                <c:pt idx="24">
                  <c:v>CO2e 2047</c:v>
                </c:pt>
                <c:pt idx="25">
                  <c:v>CO2e 2048</c:v>
                </c:pt>
                <c:pt idx="26">
                  <c:v>CO2e 2049</c:v>
                </c:pt>
                <c:pt idx="27">
                  <c:v>CO2e 2050</c:v>
                </c:pt>
              </c:strCache>
            </c:strRef>
          </c:cat>
          <c:val>
            <c:numRef>
              <c:f>Goal!$F$18:$AG$18</c:f>
              <c:numCache>
                <c:formatCode>0.00</c:formatCode>
                <c:ptCount val="28"/>
                <c:pt idx="0">
                  <c:v>4957.2299999999996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D4-4366-8813-1AA91BA29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77563455"/>
        <c:axId val="1854122255"/>
      </c:barChart>
      <c:catAx>
        <c:axId val="77563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54122255"/>
        <c:crosses val="autoZero"/>
        <c:auto val="1"/>
        <c:lblAlgn val="ctr"/>
        <c:lblOffset val="100"/>
        <c:noMultiLvlLbl val="0"/>
      </c:catAx>
      <c:valAx>
        <c:axId val="18541222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CO2e (Tonnes)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5634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123824</xdr:colOff>
      <xdr:row>1</xdr:row>
      <xdr:rowOff>4762</xdr:rowOff>
    </xdr:from>
    <xdr:to>
      <xdr:col>10</xdr:col>
      <xdr:colOff>209549</xdr:colOff>
      <xdr:row>17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8112029-4159-4D06-A26C-B9C1C26FBF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266700</xdr:colOff>
      <xdr:row>1</xdr:row>
      <xdr:rowOff>0</xdr:rowOff>
    </xdr:from>
    <xdr:to>
      <xdr:col>20</xdr:col>
      <xdr:colOff>352425</xdr:colOff>
      <xdr:row>17</xdr:row>
      <xdr:rowOff>95250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0C00EB8-7E8E-41E7-A753-91C001CE9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114299</xdr:colOff>
      <xdr:row>18</xdr:row>
      <xdr:rowOff>9525</xdr:rowOff>
    </xdr:from>
    <xdr:to>
      <xdr:col>10</xdr:col>
      <xdr:colOff>238124</xdr:colOff>
      <xdr:row>33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43669CF-9638-495A-AD34-4932C3C13F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285750</xdr:colOff>
      <xdr:row>18</xdr:row>
      <xdr:rowOff>9525</xdr:rowOff>
    </xdr:from>
    <xdr:to>
      <xdr:col>22</xdr:col>
      <xdr:colOff>476250</xdr:colOff>
      <xdr:row>39</xdr:row>
      <xdr:rowOff>119063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FAAD1C2-21D9-409C-8494-6F1B053359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400049</xdr:colOff>
      <xdr:row>1</xdr:row>
      <xdr:rowOff>4761</xdr:rowOff>
    </xdr:from>
    <xdr:to>
      <xdr:col>25</xdr:col>
      <xdr:colOff>371474</xdr:colOff>
      <xdr:row>17</xdr:row>
      <xdr:rowOff>104774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41062DD-E916-4148-BEC5-A4ECAB89F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4</xdr:row>
      <xdr:rowOff>133350</xdr:rowOff>
    </xdr:from>
    <xdr:to>
      <xdr:col>11</xdr:col>
      <xdr:colOff>183380</xdr:colOff>
      <xdr:row>31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DC1899-51E7-BE11-8569-E48163879E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895350"/>
          <a:ext cx="8289155" cy="5153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2</xdr:row>
      <xdr:rowOff>185737</xdr:rowOff>
    </xdr:from>
    <xdr:to>
      <xdr:col>17</xdr:col>
      <xdr:colOff>0</xdr:colOff>
      <xdr:row>20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58C79D4-D613-0A47-CE8D-C5E0B7B2F72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104775</xdr:colOff>
      <xdr:row>3</xdr:row>
      <xdr:rowOff>4762</xdr:rowOff>
    </xdr:from>
    <xdr:to>
      <xdr:col>23</xdr:col>
      <xdr:colOff>304800</xdr:colOff>
      <xdr:row>20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C2C7269-9E61-2944-5C94-4189C8D76B2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209550</xdr:colOff>
      <xdr:row>20</xdr:row>
      <xdr:rowOff>123825</xdr:rowOff>
    </xdr:from>
    <xdr:to>
      <xdr:col>17</xdr:col>
      <xdr:colOff>0</xdr:colOff>
      <xdr:row>37</xdr:row>
      <xdr:rowOff>138113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E4F1525-B25F-4273-9326-D650A9C3CB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</xdr:row>
      <xdr:rowOff>19049</xdr:rowOff>
    </xdr:from>
    <xdr:to>
      <xdr:col>4</xdr:col>
      <xdr:colOff>342900</xdr:colOff>
      <xdr:row>36</xdr:row>
      <xdr:rowOff>28574</xdr:rowOff>
    </xdr:to>
    <xdr:sp macro="" textlink="">
      <xdr:nvSpPr>
        <xdr:cNvPr id="6" name="Flowchart: Process 5">
          <a:extLst>
            <a:ext uri="{FF2B5EF4-FFF2-40B4-BE49-F238E27FC236}">
              <a16:creationId xmlns:a16="http://schemas.microsoft.com/office/drawing/2014/main" id="{CDA6AE5F-F3B0-C268-56D4-891330074CFA}"/>
            </a:ext>
          </a:extLst>
        </xdr:cNvPr>
        <xdr:cNvSpPr/>
      </xdr:nvSpPr>
      <xdr:spPr>
        <a:xfrm>
          <a:off x="619125" y="971549"/>
          <a:ext cx="2162175" cy="5915025"/>
        </a:xfrm>
        <a:prstGeom prst="flowChartProcess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>
              <a:solidFill>
                <a:sysClr val="windowText" lastClr="000000"/>
              </a:solidFill>
            </a:rPr>
            <a:t>2023</a:t>
          </a:r>
        </a:p>
        <a:p>
          <a:pPr algn="l"/>
          <a:endParaRPr lang="en-GB" sz="1100">
            <a:solidFill>
              <a:sysClr val="windowText" lastClr="000000"/>
            </a:solidFill>
          </a:endParaRPr>
        </a:p>
        <a:p>
          <a:pPr algn="l"/>
          <a:r>
            <a:rPr lang="en-GB" sz="1100">
              <a:solidFill>
                <a:sysClr val="windowText" lastClr="000000"/>
              </a:solidFill>
            </a:rPr>
            <a:t>Carry out</a:t>
          </a:r>
          <a:r>
            <a:rPr lang="en-GB" sz="1100" baseline="0">
              <a:solidFill>
                <a:sysClr val="windowText" lastClr="000000"/>
              </a:solidFill>
            </a:rPr>
            <a:t> Carbon Calculations - Collate data and Analyse</a:t>
          </a:r>
        </a:p>
        <a:p>
          <a:pPr algn="l"/>
          <a:endParaRPr lang="en-GB" sz="1100" baseline="0">
            <a:solidFill>
              <a:sysClr val="windowText" lastClr="000000"/>
            </a:solidFill>
          </a:endParaRPr>
        </a:p>
        <a:p>
          <a:pPr algn="l"/>
          <a:r>
            <a:rPr lang="en-GB" sz="1100" baseline="0">
              <a:solidFill>
                <a:sysClr val="windowText" lastClr="000000"/>
              </a:solidFill>
            </a:rPr>
            <a:t>Join Carma - Tree Planting Charity</a:t>
          </a:r>
        </a:p>
        <a:p>
          <a:pPr algn="l"/>
          <a:endParaRPr lang="en-GB" sz="1100" baseline="0">
            <a:solidFill>
              <a:sysClr val="windowText" lastClr="000000"/>
            </a:solidFill>
          </a:endParaRPr>
        </a:p>
        <a:p>
          <a:pPr algn="l"/>
          <a:r>
            <a:rPr lang="en-GB" sz="1100" baseline="0">
              <a:solidFill>
                <a:sysClr val="windowText" lastClr="000000"/>
              </a:solidFill>
            </a:rPr>
            <a:t>Investgiate Solar PV System</a:t>
          </a:r>
        </a:p>
        <a:p>
          <a:pPr algn="l"/>
          <a:endParaRPr lang="en-GB" sz="1100" baseline="0">
            <a:solidFill>
              <a:sysClr val="windowText" lastClr="000000"/>
            </a:solidFill>
          </a:endParaRPr>
        </a:p>
        <a:p>
          <a:pPr algn="l"/>
          <a:r>
            <a:rPr lang="en-GB" sz="1100" baseline="0">
              <a:solidFill>
                <a:sysClr val="windowText" lastClr="000000"/>
              </a:solidFill>
            </a:rPr>
            <a:t>Install more EV Chargers</a:t>
          </a:r>
        </a:p>
        <a:p>
          <a:pPr algn="l"/>
          <a:endParaRPr lang="en-GB" sz="1100" baseline="0">
            <a:solidFill>
              <a:sysClr val="windowText" lastClr="000000"/>
            </a:solidFill>
          </a:endParaRPr>
        </a:p>
        <a:p>
          <a:pPr algn="l"/>
          <a:r>
            <a:rPr lang="en-GB" sz="1100" baseline="0">
              <a:solidFill>
                <a:sysClr val="windowText" lastClr="000000"/>
              </a:solidFill>
            </a:rPr>
            <a:t>Investigate swapping boilers to heat pumps</a:t>
          </a:r>
        </a:p>
        <a:p>
          <a:pPr algn="l"/>
          <a:endParaRPr lang="en-GB" sz="1100" baseline="0">
            <a:solidFill>
              <a:sysClr val="windowText" lastClr="000000"/>
            </a:solidFill>
          </a:endParaRPr>
        </a:p>
        <a:p>
          <a:pPr algn="l"/>
          <a:r>
            <a:rPr lang="en-GB" sz="1100" baseline="0">
              <a:solidFill>
                <a:sysClr val="windowText" lastClr="000000"/>
              </a:solidFill>
            </a:rPr>
            <a:t>Investigate alternative space heaters</a:t>
          </a:r>
        </a:p>
        <a:p>
          <a:pPr algn="l"/>
          <a:endParaRPr lang="en-GB" sz="1100" baseline="0">
            <a:solidFill>
              <a:sysClr val="windowText" lastClr="000000"/>
            </a:solidFill>
          </a:endParaRPr>
        </a:p>
        <a:p>
          <a:pPr algn="l"/>
          <a:r>
            <a:rPr lang="en-GB" sz="1100" baseline="0">
              <a:solidFill>
                <a:sysClr val="windowText" lastClr="000000"/>
              </a:solidFill>
            </a:rPr>
            <a:t>Investigate accreditation to PAS 2060.</a:t>
          </a:r>
        </a:p>
        <a:p>
          <a:pPr algn="l"/>
          <a:endParaRPr lang="en-GB" sz="1100" baseline="0">
            <a:solidFill>
              <a:sysClr val="windowText" lastClr="000000"/>
            </a:solidFill>
          </a:endParaRPr>
        </a:p>
        <a:p>
          <a:pPr algn="l"/>
          <a:endParaRPr lang="en-GB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28575</xdr:colOff>
      <xdr:row>5</xdr:row>
      <xdr:rowOff>19049</xdr:rowOff>
    </xdr:from>
    <xdr:to>
      <xdr:col>9</xdr:col>
      <xdr:colOff>361950</xdr:colOff>
      <xdr:row>36</xdr:row>
      <xdr:rowOff>28574</xdr:rowOff>
    </xdr:to>
    <xdr:sp macro="" textlink="">
      <xdr:nvSpPr>
        <xdr:cNvPr id="7" name="Flowchart: Process 6">
          <a:extLst>
            <a:ext uri="{FF2B5EF4-FFF2-40B4-BE49-F238E27FC236}">
              <a16:creationId xmlns:a16="http://schemas.microsoft.com/office/drawing/2014/main" id="{70F6F3A6-0F90-4C22-BB9E-176FCE834E59}"/>
            </a:ext>
          </a:extLst>
        </xdr:cNvPr>
        <xdr:cNvSpPr/>
      </xdr:nvSpPr>
      <xdr:spPr>
        <a:xfrm>
          <a:off x="3686175" y="971549"/>
          <a:ext cx="2162175" cy="5915025"/>
        </a:xfrm>
        <a:prstGeom prst="flowChartProcess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>
              <a:solidFill>
                <a:sysClr val="windowText" lastClr="000000"/>
              </a:solidFill>
            </a:rPr>
            <a:t>2024</a:t>
          </a:r>
        </a:p>
        <a:p>
          <a:pPr algn="l"/>
          <a:endParaRPr lang="en-GB" sz="1100">
            <a:solidFill>
              <a:sysClr val="windowText" lastClr="000000"/>
            </a:solidFill>
          </a:endParaRPr>
        </a:p>
        <a:p>
          <a:pPr algn="l"/>
          <a:r>
            <a:rPr lang="en-GB" sz="1100">
              <a:solidFill>
                <a:sysClr val="windowText" lastClr="000000"/>
              </a:solidFill>
            </a:rPr>
            <a:t>Analyse</a:t>
          </a:r>
          <a:r>
            <a:rPr lang="en-GB" sz="1100" baseline="0">
              <a:solidFill>
                <a:sysClr val="windowText" lastClr="000000"/>
              </a:solidFill>
            </a:rPr>
            <a:t> 2023 CO2e data and understand where improvments can be made that reduce our CO2e. Prepare a plan of activity for 2024 &amp; Beyond. Set up KPI's for regular monitoring of CO2e as a result of our business activity.</a:t>
          </a:r>
        </a:p>
        <a:p>
          <a:pPr algn="l"/>
          <a:endParaRPr lang="en-GB" sz="1100">
            <a:solidFill>
              <a:sysClr val="windowText" lastClr="000000"/>
            </a:solidFill>
          </a:endParaRPr>
        </a:p>
        <a:p>
          <a:pPr algn="l"/>
          <a:r>
            <a:rPr lang="en-GB" sz="1100">
              <a:solidFill>
                <a:sysClr val="windowText" lastClr="000000"/>
              </a:solidFill>
            </a:rPr>
            <a:t>Carry out Solar PV System Install</a:t>
          </a:r>
        </a:p>
        <a:p>
          <a:pPr algn="l"/>
          <a:r>
            <a:rPr lang="en-GB" sz="1100" baseline="0">
              <a:solidFill>
                <a:sysClr val="windowText" lastClr="000000"/>
              </a:solidFill>
            </a:rPr>
            <a:t>Raise capital requests for heat pumps.</a:t>
          </a:r>
        </a:p>
        <a:p>
          <a:pPr algn="l"/>
          <a:endParaRPr lang="en-GB" sz="1100" baseline="0">
            <a:solidFill>
              <a:sysClr val="windowText" lastClr="000000"/>
            </a:solidFill>
          </a:endParaRPr>
        </a:p>
        <a:p>
          <a:pPr algn="l"/>
          <a:r>
            <a:rPr lang="en-GB" sz="1100" baseline="0">
              <a:solidFill>
                <a:sysClr val="windowText" lastClr="000000"/>
              </a:solidFill>
            </a:rPr>
            <a:t>Raise capital request for alternative space heating.</a:t>
          </a:r>
        </a:p>
        <a:p>
          <a:pPr algn="l"/>
          <a:endParaRPr lang="en-GB" sz="1100" baseline="0">
            <a:solidFill>
              <a:sysClr val="windowText" lastClr="000000"/>
            </a:solidFill>
          </a:endParaRPr>
        </a:p>
        <a:p>
          <a:pPr algn="l"/>
          <a:r>
            <a:rPr lang="en-GB" sz="1100" baseline="0">
              <a:solidFill>
                <a:sysClr val="windowText" lastClr="000000"/>
              </a:solidFill>
            </a:rPr>
            <a:t>Decide whether we wish to increase Solar PV System Size and by how much.</a:t>
          </a:r>
        </a:p>
        <a:p>
          <a:pPr algn="l"/>
          <a:endParaRPr lang="en-GB" sz="1100" baseline="0">
            <a:solidFill>
              <a:sysClr val="windowText" lastClr="000000"/>
            </a:solidFill>
          </a:endParaRPr>
        </a:p>
        <a:p>
          <a:pPr algn="l"/>
          <a:r>
            <a:rPr lang="en-GB" sz="1100" baseline="0">
              <a:solidFill>
                <a:sysClr val="windowText" lastClr="000000"/>
              </a:solidFill>
            </a:rPr>
            <a:t>Investigate the reduction of F-Gas used in our systems - Air Conditioning and Chillers</a:t>
          </a:r>
        </a:p>
        <a:p>
          <a:pPr algn="l"/>
          <a:endParaRPr lang="en-GB" sz="1100">
            <a:solidFill>
              <a:sysClr val="windowText" lastClr="000000"/>
            </a:solidFill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Investigate</a:t>
          </a:r>
          <a:r>
            <a:rPr lang="en-GB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the potential removal or reduction of SF6 Gas from Linear Accelerators.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GB" sz="110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Investigate smarter lighting systems.</a:t>
          </a:r>
          <a:endParaRPr lang="en-GB">
            <a:solidFill>
              <a:sysClr val="windowText" lastClr="000000"/>
            </a:solidFill>
            <a:effectLst/>
          </a:endParaRPr>
        </a:p>
        <a:p>
          <a:pPr algn="l"/>
          <a:endParaRPr lang="en-GB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11</xdr:col>
      <xdr:colOff>0</xdr:colOff>
      <xdr:row>4</xdr:row>
      <xdr:rowOff>190499</xdr:rowOff>
    </xdr:from>
    <xdr:to>
      <xdr:col>14</xdr:col>
      <xdr:colOff>333375</xdr:colOff>
      <xdr:row>36</xdr:row>
      <xdr:rowOff>28574</xdr:rowOff>
    </xdr:to>
    <xdr:sp macro="" textlink="">
      <xdr:nvSpPr>
        <xdr:cNvPr id="8" name="Flowchart: Process 7">
          <a:extLst>
            <a:ext uri="{FF2B5EF4-FFF2-40B4-BE49-F238E27FC236}">
              <a16:creationId xmlns:a16="http://schemas.microsoft.com/office/drawing/2014/main" id="{212158F4-BF91-414A-AF44-247F3E7CE00E}"/>
            </a:ext>
          </a:extLst>
        </xdr:cNvPr>
        <xdr:cNvSpPr/>
      </xdr:nvSpPr>
      <xdr:spPr>
        <a:xfrm>
          <a:off x="6705600" y="952499"/>
          <a:ext cx="2162175" cy="5934075"/>
        </a:xfrm>
        <a:prstGeom prst="flowChartProcess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>
              <a:solidFill>
                <a:sysClr val="windowText" lastClr="000000"/>
              </a:solidFill>
            </a:rPr>
            <a:t>2025</a:t>
          </a:r>
        </a:p>
        <a:p>
          <a:pPr algn="l"/>
          <a:endParaRPr lang="en-GB" sz="1100">
            <a:solidFill>
              <a:sysClr val="windowText" lastClr="000000"/>
            </a:solidFill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Analyse</a:t>
          </a:r>
          <a:r>
            <a:rPr lang="en-GB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2024 CO2e data and understand if we need to adjust our plan. Understand if there are any new areas of concern and what actions are required to address them.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GB" sz="1100">
            <a:solidFill>
              <a:sysClr val="windowText" lastClr="000000"/>
            </a:solidFill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>
              <a:solidFill>
                <a:sysClr val="windowText" lastClr="000000"/>
              </a:solidFill>
            </a:rPr>
            <a:t>Install</a:t>
          </a:r>
          <a:r>
            <a:rPr lang="en-GB" sz="1100" baseline="0">
              <a:solidFill>
                <a:sysClr val="windowText" lastClr="000000"/>
              </a:solidFill>
            </a:rPr>
            <a:t> Heat Pumps to replace Gas Boilers</a:t>
          </a:r>
        </a:p>
        <a:p>
          <a:pPr algn="l"/>
          <a:endParaRPr lang="en-GB" sz="1100" baseline="0">
            <a:solidFill>
              <a:sysClr val="windowText" lastClr="000000"/>
            </a:solidFill>
          </a:endParaRPr>
        </a:p>
        <a:p>
          <a:pPr algn="l"/>
          <a:r>
            <a:rPr lang="en-GB" sz="1100" baseline="0">
              <a:solidFill>
                <a:sysClr val="windowText" lastClr="000000"/>
              </a:solidFill>
            </a:rPr>
            <a:t>Install alternative to Gas Space Heating</a:t>
          </a:r>
        </a:p>
        <a:p>
          <a:pPr algn="l"/>
          <a:endParaRPr lang="en-GB" sz="1100" baseline="0">
            <a:solidFill>
              <a:sysClr val="windowText" lastClr="000000"/>
            </a:solidFill>
          </a:endParaRPr>
        </a:p>
        <a:p>
          <a:pPr algn="l"/>
          <a:r>
            <a:rPr lang="en-GB" sz="1100" baseline="0">
              <a:solidFill>
                <a:sysClr val="windowText" lastClr="000000"/>
              </a:solidFill>
            </a:rPr>
            <a:t>Work with suppliers to reduce F-Gas reliance in airconditioning systems and chillers.</a:t>
          </a:r>
        </a:p>
        <a:p>
          <a:pPr algn="l"/>
          <a:endParaRPr lang="en-GB" sz="1100" baseline="0">
            <a:solidFill>
              <a:sysClr val="windowText" lastClr="000000"/>
            </a:solidFill>
          </a:endParaRPr>
        </a:p>
        <a:p>
          <a:pPr algn="l"/>
          <a:r>
            <a:rPr lang="en-GB" sz="1100" baseline="0">
              <a:solidFill>
                <a:sysClr val="windowText" lastClr="000000"/>
              </a:solidFill>
            </a:rPr>
            <a:t>2025  -  750 GWP</a:t>
          </a:r>
        </a:p>
        <a:p>
          <a:pPr algn="l"/>
          <a:endParaRPr lang="en-GB" sz="1100" baseline="0">
            <a:solidFill>
              <a:sysClr val="windowText" lastClr="000000"/>
            </a:solidFill>
          </a:endParaRPr>
        </a:p>
        <a:p>
          <a:pPr algn="l"/>
          <a:r>
            <a:rPr lang="en-GB" sz="1100" baseline="0">
              <a:solidFill>
                <a:sysClr val="windowText" lastClr="000000"/>
              </a:solidFill>
            </a:rPr>
            <a:t>2027  -  150 GWP</a:t>
          </a:r>
        </a:p>
        <a:p>
          <a:pPr algn="l"/>
          <a:endParaRPr lang="en-GB" sz="1100" baseline="0">
            <a:solidFill>
              <a:sysClr val="windowText" lastClr="000000"/>
            </a:solidFill>
          </a:endParaRPr>
        </a:p>
        <a:p>
          <a:pPr algn="l"/>
          <a:r>
            <a:rPr lang="en-GB" sz="1100" baseline="0">
              <a:solidFill>
                <a:sysClr val="windowText" lastClr="000000"/>
              </a:solidFill>
            </a:rPr>
            <a:t>2032  -  0 GWP</a:t>
          </a:r>
        </a:p>
        <a:p>
          <a:pPr algn="l"/>
          <a:endParaRPr lang="en-GB" sz="1100" baseline="0">
            <a:solidFill>
              <a:sysClr val="windowText" lastClr="000000"/>
            </a:solidFill>
          </a:endParaRPr>
        </a:p>
        <a:p>
          <a:pPr algn="l"/>
          <a:r>
            <a:rPr lang="en-GB" sz="1100">
              <a:solidFill>
                <a:sysClr val="windowText" lastClr="000000"/>
              </a:solidFill>
            </a:rPr>
            <a:t>Confirm</a:t>
          </a:r>
          <a:r>
            <a:rPr lang="en-GB" sz="1100" baseline="0">
              <a:solidFill>
                <a:sysClr val="windowText" lastClr="000000"/>
              </a:solidFill>
            </a:rPr>
            <a:t> the design of a Linac with no SF6 Gas requirment.</a:t>
          </a:r>
        </a:p>
        <a:p>
          <a:pPr algn="l"/>
          <a:endParaRPr lang="en-GB" sz="1100" baseline="0">
            <a:solidFill>
              <a:sysClr val="windowText" lastClr="000000"/>
            </a:solidFill>
          </a:endParaRPr>
        </a:p>
        <a:p>
          <a:pPr algn="l"/>
          <a:r>
            <a:rPr lang="en-GB" sz="1100" baseline="0">
              <a:solidFill>
                <a:sysClr val="windowText" lastClr="000000"/>
              </a:solidFill>
            </a:rPr>
            <a:t>Potentially install larger Solar Arrays on multiple buildings.</a:t>
          </a:r>
          <a:endParaRPr lang="en-GB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16</xdr:col>
      <xdr:colOff>0</xdr:colOff>
      <xdr:row>5</xdr:row>
      <xdr:rowOff>0</xdr:rowOff>
    </xdr:from>
    <xdr:to>
      <xdr:col>19</xdr:col>
      <xdr:colOff>333375</xdr:colOff>
      <xdr:row>36</xdr:row>
      <xdr:rowOff>0</xdr:rowOff>
    </xdr:to>
    <xdr:sp macro="" textlink="">
      <xdr:nvSpPr>
        <xdr:cNvPr id="9" name="Flowchart: Process 8">
          <a:extLst>
            <a:ext uri="{FF2B5EF4-FFF2-40B4-BE49-F238E27FC236}">
              <a16:creationId xmlns:a16="http://schemas.microsoft.com/office/drawing/2014/main" id="{CFC2A39E-F448-4A90-BFE4-101143C91448}"/>
            </a:ext>
          </a:extLst>
        </xdr:cNvPr>
        <xdr:cNvSpPr/>
      </xdr:nvSpPr>
      <xdr:spPr>
        <a:xfrm>
          <a:off x="9753600" y="952500"/>
          <a:ext cx="2162175" cy="5905500"/>
        </a:xfrm>
        <a:prstGeom prst="flowChartProcess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>
              <a:solidFill>
                <a:sysClr val="windowText" lastClr="000000"/>
              </a:solidFill>
            </a:rPr>
            <a:t>2030</a:t>
          </a:r>
        </a:p>
        <a:p>
          <a:pPr algn="l"/>
          <a:endParaRPr lang="en-GB" sz="1100">
            <a:solidFill>
              <a:sysClr val="windowText" lastClr="000000"/>
            </a:solidFill>
          </a:endParaRPr>
        </a:p>
        <a:p>
          <a:pPr algn="l"/>
          <a:r>
            <a:rPr lang="en-GB" sz="1100">
              <a:solidFill>
                <a:sysClr val="windowText" lastClr="000000"/>
              </a:solidFill>
            </a:rPr>
            <a:t>Prepare for</a:t>
          </a:r>
          <a:r>
            <a:rPr lang="en-GB" sz="1100" baseline="0">
              <a:solidFill>
                <a:sysClr val="windowText" lastClr="000000"/>
              </a:solidFill>
            </a:rPr>
            <a:t> Zero F-Gas</a:t>
          </a:r>
        </a:p>
        <a:p>
          <a:pPr algn="l"/>
          <a:endParaRPr lang="en-GB" sz="1100" baseline="0">
            <a:solidFill>
              <a:sysClr val="windowText" lastClr="000000"/>
            </a:solidFill>
          </a:endParaRPr>
        </a:p>
        <a:p>
          <a:pPr algn="l"/>
          <a:r>
            <a:rPr lang="en-GB" sz="1100" baseline="0">
              <a:solidFill>
                <a:sysClr val="windowText" lastClr="000000"/>
              </a:solidFill>
            </a:rPr>
            <a:t>Alternative vehicle systems to be considered for mobile systems with trucks up to 26 Tonnes required to be Zero Emission by 2035.</a:t>
          </a:r>
        </a:p>
        <a:p>
          <a:pPr algn="l"/>
          <a:endParaRPr lang="en-GB" sz="1100" baseline="0">
            <a:solidFill>
              <a:sysClr val="windowText" lastClr="000000"/>
            </a:solidFill>
          </a:endParaRPr>
        </a:p>
        <a:p>
          <a:pPr algn="l"/>
          <a:r>
            <a:rPr lang="en-GB" sz="1100" baseline="0">
              <a:solidFill>
                <a:sysClr val="windowText" lastClr="000000"/>
              </a:solidFill>
            </a:rPr>
            <a:t>Review current action plan and adjust if necesary.</a:t>
          </a:r>
        </a:p>
        <a:p>
          <a:pPr algn="l"/>
          <a:endParaRPr lang="en-GB" sz="1100" baseline="0">
            <a:solidFill>
              <a:sysClr val="windowText" lastClr="000000"/>
            </a:solidFill>
          </a:endParaRPr>
        </a:p>
        <a:p>
          <a:pPr algn="l"/>
          <a:endParaRPr lang="en-GB" sz="1100" baseline="0">
            <a:solidFill>
              <a:sysClr val="windowText" lastClr="000000"/>
            </a:solidFill>
          </a:endParaRPr>
        </a:p>
        <a:p>
          <a:pPr algn="l"/>
          <a:endParaRPr lang="en-GB" sz="1100" baseline="0">
            <a:solidFill>
              <a:sysClr val="windowText" lastClr="000000"/>
            </a:solidFill>
          </a:endParaRPr>
        </a:p>
        <a:p>
          <a:pPr algn="l"/>
          <a:endParaRPr lang="en-GB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21</xdr:col>
      <xdr:colOff>0</xdr:colOff>
      <xdr:row>4</xdr:row>
      <xdr:rowOff>190499</xdr:rowOff>
    </xdr:from>
    <xdr:to>
      <xdr:col>24</xdr:col>
      <xdr:colOff>333375</xdr:colOff>
      <xdr:row>35</xdr:row>
      <xdr:rowOff>180974</xdr:rowOff>
    </xdr:to>
    <xdr:sp macro="" textlink="">
      <xdr:nvSpPr>
        <xdr:cNvPr id="10" name="Flowchart: Process 9">
          <a:extLst>
            <a:ext uri="{FF2B5EF4-FFF2-40B4-BE49-F238E27FC236}">
              <a16:creationId xmlns:a16="http://schemas.microsoft.com/office/drawing/2014/main" id="{F1131226-C71F-4496-84EC-58595AD11B54}"/>
            </a:ext>
          </a:extLst>
        </xdr:cNvPr>
        <xdr:cNvSpPr/>
      </xdr:nvSpPr>
      <xdr:spPr>
        <a:xfrm>
          <a:off x="12801600" y="952499"/>
          <a:ext cx="2162175" cy="5895975"/>
        </a:xfrm>
        <a:prstGeom prst="flowChartProcess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>
              <a:solidFill>
                <a:sysClr val="windowText" lastClr="000000"/>
              </a:solidFill>
            </a:rPr>
            <a:t>2035</a:t>
          </a:r>
        </a:p>
        <a:p>
          <a:pPr algn="l"/>
          <a:endParaRPr lang="en-GB" sz="1100">
            <a:solidFill>
              <a:sysClr val="windowText" lastClr="000000"/>
            </a:solidFill>
          </a:endParaRPr>
        </a:p>
        <a:p>
          <a:pPr algn="l"/>
          <a:r>
            <a:rPr lang="en-GB" sz="1100">
              <a:solidFill>
                <a:sysClr val="windowText" lastClr="000000"/>
              </a:solidFill>
            </a:rPr>
            <a:t>Rapiscan</a:t>
          </a:r>
          <a:r>
            <a:rPr lang="en-GB" sz="1100" baseline="0">
              <a:solidFill>
                <a:sysClr val="windowText" lastClr="000000"/>
              </a:solidFill>
            </a:rPr>
            <a:t> must have a hydrogen or battery powered truck available for its mobile systems.</a:t>
          </a:r>
        </a:p>
        <a:p>
          <a:pPr algn="l"/>
          <a:endParaRPr lang="en-GB" sz="1100" baseline="0">
            <a:solidFill>
              <a:sysClr val="windowText" lastClr="000000"/>
            </a:solidFill>
          </a:endParaRPr>
        </a:p>
        <a:p>
          <a:pPr algn="l"/>
          <a:r>
            <a:rPr lang="en-GB" sz="1100" baseline="0">
              <a:solidFill>
                <a:sysClr val="windowText" lastClr="000000"/>
              </a:solidFill>
            </a:rPr>
            <a:t>SF6 Gas reliance removed from the business.</a:t>
          </a:r>
        </a:p>
        <a:p>
          <a:pPr algn="l"/>
          <a:endParaRPr lang="en-GB" sz="1100" baseline="0">
            <a:solidFill>
              <a:sysClr val="windowText" lastClr="000000"/>
            </a:solidFill>
          </a:endParaRPr>
        </a:p>
        <a:p>
          <a:pPr algn="l"/>
          <a:r>
            <a:rPr lang="en-GB" sz="1100" baseline="0">
              <a:solidFill>
                <a:sysClr val="windowText" lastClr="000000"/>
              </a:solidFill>
            </a:rPr>
            <a:t>All TCU's and Air Conditioning systems now operating with Zero F-Gas.</a:t>
          </a:r>
        </a:p>
        <a:p>
          <a:pPr algn="l"/>
          <a:endParaRPr lang="en-GB" sz="1100" baseline="0">
            <a:solidFill>
              <a:sysClr val="windowText" lastClr="000000"/>
            </a:solidFill>
          </a:endParaRPr>
        </a:p>
        <a:p>
          <a:pPr algn="l"/>
          <a:r>
            <a:rPr lang="en-GB" sz="1100" baseline="0">
              <a:solidFill>
                <a:sysClr val="windowText" lastClr="000000"/>
              </a:solidFill>
            </a:rPr>
            <a:t>No natural gas being used for any purpose on site.</a:t>
          </a:r>
        </a:p>
        <a:p>
          <a:pPr algn="l"/>
          <a:endParaRPr lang="en-GB" sz="1100" baseline="0">
            <a:solidFill>
              <a:sysClr val="windowText" lastClr="000000"/>
            </a:solidFill>
          </a:endParaRPr>
        </a:p>
        <a:p>
          <a:pPr algn="l"/>
          <a:r>
            <a:rPr lang="en-GB" sz="1100" baseline="0">
              <a:solidFill>
                <a:sysClr val="windowText" lastClr="000000"/>
              </a:solidFill>
            </a:rPr>
            <a:t>Rapiscan generating enough power to fully offset it's CO2e from Travel.</a:t>
          </a:r>
        </a:p>
        <a:p>
          <a:pPr algn="l"/>
          <a:endParaRPr lang="en-GB" sz="1100" baseline="0">
            <a:solidFill>
              <a:sysClr val="windowText" lastClr="000000"/>
            </a:solidFill>
          </a:endParaRPr>
        </a:p>
        <a:p>
          <a:pPr algn="l"/>
          <a:endParaRPr lang="en-GB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542925</xdr:colOff>
      <xdr:row>13</xdr:row>
      <xdr:rowOff>152400</xdr:rowOff>
    </xdr:from>
    <xdr:to>
      <xdr:col>5</xdr:col>
      <xdr:colOff>447675</xdr:colOff>
      <xdr:row>18</xdr:row>
      <xdr:rowOff>142875</xdr:rowOff>
    </xdr:to>
    <xdr:sp macro="" textlink="">
      <xdr:nvSpPr>
        <xdr:cNvPr id="11" name="Arrow: Right 10">
          <a:extLst>
            <a:ext uri="{FF2B5EF4-FFF2-40B4-BE49-F238E27FC236}">
              <a16:creationId xmlns:a16="http://schemas.microsoft.com/office/drawing/2014/main" id="{8F1067CA-3A1F-02FA-B6EB-49050AFD7E6D}"/>
            </a:ext>
          </a:extLst>
        </xdr:cNvPr>
        <xdr:cNvSpPr/>
      </xdr:nvSpPr>
      <xdr:spPr>
        <a:xfrm>
          <a:off x="4200525" y="2628900"/>
          <a:ext cx="514350" cy="942975"/>
        </a:xfrm>
        <a:prstGeom prst="rightArrow">
          <a:avLst/>
        </a:prstGeom>
        <a:solidFill>
          <a:schemeClr val="accent6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9</xdr:col>
      <xdr:colOff>552450</xdr:colOff>
      <xdr:row>14</xdr:row>
      <xdr:rowOff>19050</xdr:rowOff>
    </xdr:from>
    <xdr:to>
      <xdr:col>10</xdr:col>
      <xdr:colOff>457200</xdr:colOff>
      <xdr:row>19</xdr:row>
      <xdr:rowOff>9525</xdr:rowOff>
    </xdr:to>
    <xdr:sp macro="" textlink="">
      <xdr:nvSpPr>
        <xdr:cNvPr id="12" name="Arrow: Right 11">
          <a:extLst>
            <a:ext uri="{FF2B5EF4-FFF2-40B4-BE49-F238E27FC236}">
              <a16:creationId xmlns:a16="http://schemas.microsoft.com/office/drawing/2014/main" id="{5A680198-BE68-48E0-BC70-8EBA4DF94423}"/>
            </a:ext>
          </a:extLst>
        </xdr:cNvPr>
        <xdr:cNvSpPr/>
      </xdr:nvSpPr>
      <xdr:spPr>
        <a:xfrm>
          <a:off x="7258050" y="2686050"/>
          <a:ext cx="514350" cy="942975"/>
        </a:xfrm>
        <a:prstGeom prst="rightArrow">
          <a:avLst/>
        </a:prstGeom>
        <a:solidFill>
          <a:schemeClr val="accent6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14</xdr:col>
      <xdr:colOff>533400</xdr:colOff>
      <xdr:row>14</xdr:row>
      <xdr:rowOff>66675</xdr:rowOff>
    </xdr:from>
    <xdr:to>
      <xdr:col>15</xdr:col>
      <xdr:colOff>438150</xdr:colOff>
      <xdr:row>19</xdr:row>
      <xdr:rowOff>57150</xdr:rowOff>
    </xdr:to>
    <xdr:sp macro="" textlink="">
      <xdr:nvSpPr>
        <xdr:cNvPr id="13" name="Arrow: Right 12">
          <a:extLst>
            <a:ext uri="{FF2B5EF4-FFF2-40B4-BE49-F238E27FC236}">
              <a16:creationId xmlns:a16="http://schemas.microsoft.com/office/drawing/2014/main" id="{C50AE3EF-0DDB-43A4-8ECE-78ECCA16268F}"/>
            </a:ext>
          </a:extLst>
        </xdr:cNvPr>
        <xdr:cNvSpPr/>
      </xdr:nvSpPr>
      <xdr:spPr>
        <a:xfrm>
          <a:off x="10287000" y="2733675"/>
          <a:ext cx="514350" cy="942975"/>
        </a:xfrm>
        <a:prstGeom prst="rightArrow">
          <a:avLst/>
        </a:prstGeom>
        <a:solidFill>
          <a:schemeClr val="accent6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19</xdr:col>
      <xdr:colOff>542925</xdr:colOff>
      <xdr:row>14</xdr:row>
      <xdr:rowOff>57150</xdr:rowOff>
    </xdr:from>
    <xdr:to>
      <xdr:col>20</xdr:col>
      <xdr:colOff>447675</xdr:colOff>
      <xdr:row>19</xdr:row>
      <xdr:rowOff>47625</xdr:rowOff>
    </xdr:to>
    <xdr:sp macro="" textlink="">
      <xdr:nvSpPr>
        <xdr:cNvPr id="14" name="Arrow: Right 13">
          <a:extLst>
            <a:ext uri="{FF2B5EF4-FFF2-40B4-BE49-F238E27FC236}">
              <a16:creationId xmlns:a16="http://schemas.microsoft.com/office/drawing/2014/main" id="{C2726126-4CB5-4715-864A-B6AEC2F55DFD}"/>
            </a:ext>
          </a:extLst>
        </xdr:cNvPr>
        <xdr:cNvSpPr/>
      </xdr:nvSpPr>
      <xdr:spPr>
        <a:xfrm>
          <a:off x="13344525" y="2724150"/>
          <a:ext cx="514350" cy="942975"/>
        </a:xfrm>
        <a:prstGeom prst="rightArrow">
          <a:avLst/>
        </a:prstGeom>
        <a:solidFill>
          <a:schemeClr val="accent6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238124</xdr:colOff>
      <xdr:row>19</xdr:row>
      <xdr:rowOff>4761</xdr:rowOff>
    </xdr:from>
    <xdr:to>
      <xdr:col>17</xdr:col>
      <xdr:colOff>152399</xdr:colOff>
      <xdr:row>44</xdr:row>
      <xdr:rowOff>76200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9DC04EEC-3F39-6CA0-F59B-9B91C7FB20B8}"/>
            </a:ext>
          </a:extLst>
        </xdr:cNvPr>
        <xdr:cNvGrpSpPr/>
      </xdr:nvGrpSpPr>
      <xdr:grpSpPr>
        <a:xfrm>
          <a:off x="238124" y="3690936"/>
          <a:ext cx="11163300" cy="4833939"/>
          <a:chOff x="238124" y="3881436"/>
          <a:chExt cx="11163300" cy="4833939"/>
        </a:xfrm>
      </xdr:grpSpPr>
      <xdr:graphicFrame macro="">
        <xdr:nvGraphicFramePr>
          <xdr:cNvPr id="2" name="Chart 1">
            <a:extLst>
              <a:ext uri="{FF2B5EF4-FFF2-40B4-BE49-F238E27FC236}">
                <a16:creationId xmlns:a16="http://schemas.microsoft.com/office/drawing/2014/main" id="{E06C7491-C20F-853C-45D9-B8257C832A92}"/>
              </a:ext>
            </a:extLst>
          </xdr:cNvPr>
          <xdr:cNvGraphicFramePr/>
        </xdr:nvGraphicFramePr>
        <xdr:xfrm>
          <a:off x="238124" y="3881436"/>
          <a:ext cx="11163300" cy="483393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pic>
        <xdr:nvPicPr>
          <xdr:cNvPr id="3" name="Picture 2" descr="Rapiscan Systems Logo For MSWord">
            <a:extLst>
              <a:ext uri="{FF2B5EF4-FFF2-40B4-BE49-F238E27FC236}">
                <a16:creationId xmlns:a16="http://schemas.microsoft.com/office/drawing/2014/main" id="{15A33604-215B-7C50-B527-1BB985F3050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lum contrast="30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496425" y="3943351"/>
            <a:ext cx="1439326" cy="51435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microsoft.com/office/2006/relationships/xlExternalLinkPath/xlPathMissing" Target="Carbon%20Footprint%20Calculation%20-%20Rapiscan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microsoft.com/office/2006/relationships/xlExternalLinkPath/xlPathMissing" Target="Carbon%20Footprint%20Calculation%20-%20Rapiscan.xlsx" TargetMode="External"/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eter Williams" refreshedDate="45302.436581365742" createdVersion="8" refreshedVersion="8" minRefreshableVersion="3" recordCount="14651" xr:uid="{E4324530-B6C0-48AF-BA5A-D405A54D820D}">
  <cacheSource type="worksheet">
    <worksheetSource ref="A1:L14652" sheet="Supplier Deliveries 2023" r:id="rId2"/>
  </cacheSource>
  <cacheFields count="12">
    <cacheField name="Date" numFmtId="14">
      <sharedItems containsSemiMixedTypes="0" containsNonDate="0" containsDate="1" containsString="0" minDate="2023-01-01T00:00:00" maxDate="2023-12-02T00:00:00"/>
    </cacheField>
    <cacheField name="Supplier Code" numFmtId="0">
      <sharedItems/>
    </cacheField>
    <cacheField name="Supplier Name" numFmtId="0">
      <sharedItems count="130">
        <s v="AS &amp; E"/>
        <s v="AALCO-STOKE"/>
        <s v="WOOD AUTO SUPPLIES LTD"/>
        <s v="AAMP GLOBAL LIMITED"/>
        <s v="AD COACH SYSTEMS LTD"/>
        <s v="ROUTECO PLC"/>
        <s v="SIMPLE TECHNOLOGY LIMITED"/>
        <s v="ADCAM FABRICATIONS LTD"/>
        <s v="DAIMLER TRUCKS AG"/>
        <s v="OSI OPTOELECTRONICS INC"/>
        <s v="SICK UK LTD"/>
        <s v="TURCK BANNER LIMITED"/>
        <s v="Trailparts Ltd"/>
        <s v="COMET AG"/>
        <s v="ANIXTER LTD"/>
        <s v="VISY OY"/>
        <s v="RS COMPONENTS LTD"/>
        <s v="VAREX IMAGING INTERNATIONAL AG"/>
        <s v="ETM ELECTROMATIC INCORPORATED"/>
        <s v="WESTBURY CONTROL SYSTEM SLTD"/>
        <s v="RITTAL LIMITED"/>
        <s v="SCINTACOR"/>
        <s v="Rubberfast Ltd"/>
        <s v="UTV Products Ltd"/>
        <s v="VERTIV"/>
        <s v="SHAW TIMBER"/>
        <s v="THREADFAST ENG LTD"/>
        <s v="Ultra Nuclear Limited"/>
        <s v="WATSON FUELS LTD"/>
        <s v="ADI GLOBAL DISTRIBUTION"/>
        <s v="AIRSYS COMMUNICATIONS TECH LTD"/>
        <s v="AIRVA"/>
        <s v="ALBERT JAGGER LTD"/>
        <s v="ANDERSON ENGINEERING SOLUTION"/>
        <s v="WITTENSTEIN LTD"/>
        <s v="Steel Service Centre Ltd"/>
        <s v="UNIVERSAL CONTAINER SERVICES LTD"/>
        <s v="ANTARES  TDC"/>
        <s v="APPLIED AUTOMATION (UK) LTD"/>
        <s v="Applied Thermal Control Ltd"/>
        <s v="Arco Ltd"/>
        <s v="ARROW CENTRAL EUROPE GmbH"/>
        <s v="BIC TECHNOLOGY LTD"/>
        <s v="BOSUS ENGINEERING LTD"/>
        <s v="SPELLMAN HIGH VOLTAGE ELECTRONICS LTD"/>
        <s v="BPX ELECTRO-MECHANICAL"/>
        <s v="E.H. HASSELL &amp; SONS LTD 2 A/C"/>
        <s v="LANDON ENGINEERING CASTLE WORKS LTD"/>
        <s v="BS SUPPLIES STOKE ON TRENT LTD"/>
        <s v="CABLE HARNESSES UK LTD"/>
        <s v="CCS MEDIA LTD"/>
        <s v="CENTRAL HYDRAULICS STOKE LTD"/>
        <s v="CHASSIS TECHNICAL SERVICES LTD"/>
        <s v="CHESHIRE ELECTRICAL"/>
        <s v="SPILLARD SAFETY SYSTEMS"/>
        <s v="SIEMENS HEALTHCARE GmbH"/>
        <s v="CITY ELECTRICAL FACTORS"/>
        <s v="COMMERCIAL BODY FITTINGS LTD"/>
        <s v="Teledyne ETM Inc."/>
        <s v="CONDUCTIX WAMPFLER LTD"/>
        <s v="Cornelius Electronics Ltd"/>
        <s v="CO-TRON COMPONENTS LTD"/>
        <s v="CPC"/>
        <s v="CROMWELL TOOLS STOKE"/>
        <s v="DELL COMPUTER CORPORATION"/>
        <s v="DILO ARMATUREN UND ANGLAGEN GMBH"/>
        <s v="DOMETIC UK LTD"/>
        <s v="DOORS 4 SECURITY"/>
        <s v="EASTERN TRANSFORMERS  EQUIPMENT LTD"/>
        <s v="EASTERN TRANSFORMERS + EQUIPMENT LTD"/>
        <s v="ERGOMOUNTS LTD"/>
        <s v="ESTAR TRUCK AND VAN LIMITED"/>
        <s v="EURO DIRECT INTERNATIONAL LIMITED"/>
        <s v="EVERTZ UK LTD"/>
        <s v="EYRE &amp; ELLISTON LTD"/>
        <s v="FAAC (UK) Ltd"/>
        <s v="FARNELL ELECTRONIC COMP"/>
        <s v="FASTENAL EUROPE LTD"/>
        <s v="SDMO ENERGY LIMITED"/>
        <s v="FLUKE UK LTD"/>
        <s v="FS.COM GmbH"/>
        <s v="FS.COM INNOVATION LTD"/>
        <s v="FWB PRODUCTS  LTD"/>
        <s v="GM PANELS LTD"/>
        <s v="Helukabel UK Ltd"/>
        <s v="HILTI GB LTD"/>
        <s v="HOWDENS"/>
        <s v="HUBER+SUHNER Phoenix Dynamics Ltd"/>
        <s v="HYDRA-PERM-CO LTD"/>
        <s v="HYDRAPRODUCTS LTD"/>
        <s v="I &amp; P LIFTING GEAR"/>
        <s v="IAN SMITH OFFICE SUPPLIES LTD"/>
        <s v="IFM ELECTRONIC LTD"/>
        <s v="IGUS"/>
        <s v="J COPESTAKE AND SONS"/>
        <s v="J.G. FENN LTD"/>
        <s v="JAF GRAPHICS LTD"/>
        <s v="K P INDUSTRIES LTD"/>
        <s v="KOHLER UNINTERRUPTIBLE POWER LIMITED"/>
        <s v="LAMONDE AUTOMATION LTD"/>
        <s v="LAPP LIMITED"/>
        <s v="LEISURE PLUS"/>
        <s v="LLOYD &amp; JONES ENGINEERS LTD"/>
        <s v="LUTZE LIMITED"/>
        <s v="MANFLEX Ltd"/>
        <s v="METOOL PRODUCTS LTD"/>
        <s v="METTEX FASTENERS"/>
        <s v="Manchester Precision Engineering"/>
        <s v="Midland Coatings &amp; Finishings Ltd"/>
        <s v="MIDLAND VENTILATION PRODUCTS LIMITED"/>
        <s v="MURRELEKTRONIK LTD"/>
        <s v="MERCEDES BENZ DEALER BEDDRIJVEN"/>
        <s v="NORCOTT TECHNOLOGIES LTD"/>
        <s v="OAKWOOD OFFICE FURNITURE"/>
        <s v="OSI ELECTRONICS UK LTD"/>
        <s v="Oldham Engineering Limited"/>
        <s v="PANDORA TECHNOLOGIES LIMITED"/>
        <s v="PARKING FACILITIES LTD"/>
        <s v="PEPPERL FUCHS GB LTD"/>
        <s v="PERMOID INDUSTRIES LIMITED"/>
        <s v="PIPER BOATS LIMITED"/>
        <s v="PLATINUM SPECIALIST BODIES"/>
        <s v="POLYMAX LTD"/>
        <s v="PP CONTROL &amp; AUTOMATION LTD"/>
        <s v="PORTABLE SPACE LTD"/>
        <s v="PRAMAC GENERAC UK LTD"/>
        <s v="PPM( Pulse Power &amp; Measurement)"/>
        <s v="RADMAN ASSOCIATES"/>
        <s v="RAWSON CARPETS LTD"/>
        <s v="Reagent Chemical Services Ltd"/>
      </sharedItems>
    </cacheField>
    <cacheField name="Purchase Order" numFmtId="0">
      <sharedItems/>
    </cacheField>
    <cacheField name="Goods Receipt" numFmtId="0">
      <sharedItems/>
    </cacheField>
    <cacheField name="Part Number" numFmtId="0">
      <sharedItems containsMixedTypes="1" containsNumber="1" containsInteger="1" minValue="1" maxValue="421010004"/>
    </cacheField>
    <cacheField name="Item Description" numFmtId="0">
      <sharedItems/>
    </cacheField>
    <cacheField name="Location" numFmtId="0">
      <sharedItems/>
    </cacheField>
    <cacheField name="Distance Miles" numFmtId="0">
      <sharedItems containsSemiMixedTypes="0" containsString="0" containsNumber="1" minValue="0.05" maxValue="6781"/>
    </cacheField>
    <cacheField name="Transport" numFmtId="0">
      <sharedItems count="5">
        <s v="Ship"/>
        <s v="Van"/>
        <s v="Courier"/>
        <s v="HGV"/>
        <s v="Flight"/>
      </sharedItems>
    </cacheField>
    <cacheField name="Fuel" numFmtId="0">
      <sharedItems/>
    </cacheField>
    <cacheField name="CO2e Tonnes" numFmtId="0">
      <sharedItems containsSemiMixedTypes="0" containsString="0" containsNumber="1" minValue="1.8499999999999999E-5" maxValue="101.18031999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eter Williams" refreshedDate="45302.464893055556" createdVersion="8" refreshedVersion="8" minRefreshableVersion="3" recordCount="14651" xr:uid="{608D24E8-5F19-43D9-B2DC-5687E8557E72}">
  <cacheSource type="worksheet">
    <worksheetSource ref="B1:L14652" sheet="Supplier Deliveries 2023" r:id="rId2"/>
  </cacheSource>
  <cacheFields count="11">
    <cacheField name="Supplier Code" numFmtId="0">
      <sharedItems/>
    </cacheField>
    <cacheField name="Supplier Name" numFmtId="0">
      <sharedItems count="130">
        <s v="AS &amp; E"/>
        <s v="AALCO-STOKE"/>
        <s v="WOOD AUTO SUPPLIES LTD"/>
        <s v="AAMP GLOBAL LIMITED"/>
        <s v="AD COACH SYSTEMS LTD"/>
        <s v="ROUTECO PLC"/>
        <s v="SIMPLE TECHNOLOGY LIMITED"/>
        <s v="ADCAM FABRICATIONS LTD"/>
        <s v="DAIMLER TRUCKS AG"/>
        <s v="OSI OPTOELECTRONICS INC"/>
        <s v="SICK UK LTD"/>
        <s v="TURCK BANNER LIMITED"/>
        <s v="Trailparts Ltd"/>
        <s v="COMET AG"/>
        <s v="ANIXTER LTD"/>
        <s v="VISY OY"/>
        <s v="RS COMPONENTS LTD"/>
        <s v="VAREX IMAGING INTERNATIONAL AG"/>
        <s v="ETM ELECTROMATIC INCORPORATED"/>
        <s v="WESTBURY CONTROL SYSTEM SLTD"/>
        <s v="RITTAL LIMITED"/>
        <s v="SCINTACOR"/>
        <s v="Rubberfast Ltd"/>
        <s v="UTV Products Ltd"/>
        <s v="VERTIV"/>
        <s v="SHAW TIMBER"/>
        <s v="THREADFAST ENG LTD"/>
        <s v="Ultra Nuclear Limited"/>
        <s v="WATSON FUELS LTD"/>
        <s v="ADI GLOBAL DISTRIBUTION"/>
        <s v="AIRSYS COMMUNICATIONS TECH LTD"/>
        <s v="AIRVA"/>
        <s v="ALBERT JAGGER LTD"/>
        <s v="ANDERSON ENGINEERING SOLUTION"/>
        <s v="WITTENSTEIN LTD"/>
        <s v="Steel Service Centre Ltd"/>
        <s v="UNIVERSAL CONTAINER SERVICES LTD"/>
        <s v="ANTARES  TDC"/>
        <s v="APPLIED AUTOMATION (UK) LTD"/>
        <s v="Applied Thermal Control Ltd"/>
        <s v="Arco Ltd"/>
        <s v="ARROW CENTRAL EUROPE GmbH"/>
        <s v="BIC TECHNOLOGY LTD"/>
        <s v="BOSUS ENGINEERING LTD"/>
        <s v="SPELLMAN HIGH VOLTAGE ELECTRONICS LTD"/>
        <s v="BPX ELECTRO-MECHANICAL"/>
        <s v="E.H. HASSELL &amp; SONS LTD 2 A/C"/>
        <s v="LANDON ENGINEERING CASTLE WORKS LTD"/>
        <s v="BS SUPPLIES STOKE ON TRENT LTD"/>
        <s v="CABLE HARNESSES UK LTD"/>
        <s v="CCS MEDIA LTD"/>
        <s v="CENTRAL HYDRAULICS STOKE LTD"/>
        <s v="CHASSIS TECHNICAL SERVICES LTD"/>
        <s v="CHESHIRE ELECTRICAL"/>
        <s v="SPILLARD SAFETY SYSTEMS"/>
        <s v="SIEMENS HEALTHCARE GmbH"/>
        <s v="CITY ELECTRICAL FACTORS"/>
        <s v="COMMERCIAL BODY FITTINGS LTD"/>
        <s v="Teledyne ETM Inc."/>
        <s v="CONDUCTIX WAMPFLER LTD"/>
        <s v="Cornelius Electronics Ltd"/>
        <s v="CO-TRON COMPONENTS LTD"/>
        <s v="CPC"/>
        <s v="CROMWELL TOOLS STOKE"/>
        <s v="DELL COMPUTER CORPORATION"/>
        <s v="DILO ARMATUREN UND ANGLAGEN GMBH"/>
        <s v="DOMETIC UK LTD"/>
        <s v="DOORS 4 SECURITY"/>
        <s v="EASTERN TRANSFORMERS  EQUIPMENT LTD"/>
        <s v="EASTERN TRANSFORMERS + EQUIPMENT LTD"/>
        <s v="ERGOMOUNTS LTD"/>
        <s v="ESTAR TRUCK AND VAN LIMITED"/>
        <s v="EURO DIRECT INTERNATIONAL LIMITED"/>
        <s v="EVERTZ UK LTD"/>
        <s v="EYRE &amp; ELLISTON LTD"/>
        <s v="FAAC (UK) Ltd"/>
        <s v="FARNELL ELECTRONIC COMP"/>
        <s v="FASTENAL EUROPE LTD"/>
        <s v="SDMO ENERGY LIMITED"/>
        <s v="FLUKE UK LTD"/>
        <s v="FS.COM GmbH"/>
        <s v="FS.COM INNOVATION LTD"/>
        <s v="FWB PRODUCTS  LTD"/>
        <s v="GM PANELS LTD"/>
        <s v="Helukabel UK Ltd"/>
        <s v="HILTI GB LTD"/>
        <s v="HOWDENS"/>
        <s v="HUBER+SUHNER Phoenix Dynamics Ltd"/>
        <s v="HYDRA-PERM-CO LTD"/>
        <s v="HYDRAPRODUCTS LTD"/>
        <s v="I &amp; P LIFTING GEAR"/>
        <s v="IAN SMITH OFFICE SUPPLIES LTD"/>
        <s v="IFM ELECTRONIC LTD"/>
        <s v="IGUS"/>
        <s v="J COPESTAKE AND SONS"/>
        <s v="J.G. FENN LTD"/>
        <s v="JAF GRAPHICS LTD"/>
        <s v="K P INDUSTRIES LTD"/>
        <s v="KOHLER UNINTERRUPTIBLE POWER LIMITED"/>
        <s v="LAMONDE AUTOMATION LTD"/>
        <s v="LAPP LIMITED"/>
        <s v="LEISURE PLUS"/>
        <s v="LLOYD &amp; JONES ENGINEERS LTD"/>
        <s v="LUTZE LIMITED"/>
        <s v="MANFLEX Ltd"/>
        <s v="METOOL PRODUCTS LTD"/>
        <s v="METTEX FASTENERS"/>
        <s v="Manchester Precision Engineering"/>
        <s v="Midland Coatings &amp; Finishings Ltd"/>
        <s v="MIDLAND VENTILATION PRODUCTS LIMITED"/>
        <s v="MURRELEKTRONIK LTD"/>
        <s v="MERCEDES BENZ DEALER BEDDRIJVEN"/>
        <s v="NORCOTT TECHNOLOGIES LTD"/>
        <s v="OAKWOOD OFFICE FURNITURE"/>
        <s v="OSI ELECTRONICS UK LTD"/>
        <s v="Oldham Engineering Limited"/>
        <s v="PANDORA TECHNOLOGIES LIMITED"/>
        <s v="PARKING FACILITIES LTD"/>
        <s v="PEPPERL FUCHS GB LTD"/>
        <s v="PERMOID INDUSTRIES LIMITED"/>
        <s v="PIPER BOATS LIMITED"/>
        <s v="PLATINUM SPECIALIST BODIES"/>
        <s v="POLYMAX LTD"/>
        <s v="PP CONTROL &amp; AUTOMATION LTD"/>
        <s v="PORTABLE SPACE LTD"/>
        <s v="PRAMAC GENERAC UK LTD"/>
        <s v="PPM( Pulse Power &amp; Measurement)"/>
        <s v="RADMAN ASSOCIATES"/>
        <s v="RAWSON CARPETS LTD"/>
        <s v="Reagent Chemical Services Ltd"/>
      </sharedItems>
    </cacheField>
    <cacheField name="Purchase Order" numFmtId="0">
      <sharedItems/>
    </cacheField>
    <cacheField name="Goods Receipt" numFmtId="0">
      <sharedItems/>
    </cacheField>
    <cacheField name="Part Number" numFmtId="0">
      <sharedItems containsMixedTypes="1" containsNumber="1" containsInteger="1" minValue="1" maxValue="421010004"/>
    </cacheField>
    <cacheField name="Item Description" numFmtId="0">
      <sharedItems/>
    </cacheField>
    <cacheField name="Location" numFmtId="0">
      <sharedItems/>
    </cacheField>
    <cacheField name="Distance Miles" numFmtId="0">
      <sharedItems containsSemiMixedTypes="0" containsString="0" containsNumber="1" minValue="0.05" maxValue="6781"/>
    </cacheField>
    <cacheField name="Transport" numFmtId="0">
      <sharedItems count="5">
        <s v="Ship"/>
        <s v="Van"/>
        <s v="Courier"/>
        <s v="HGV"/>
        <s v="Flight"/>
      </sharedItems>
    </cacheField>
    <cacheField name="Fuel" numFmtId="0">
      <sharedItems/>
    </cacheField>
    <cacheField name="CO2e Tonnes" numFmtId="0">
      <sharedItems containsSemiMixedTypes="0" containsString="0" containsNumber="1" minValue="1.8499999999999999E-5" maxValue="101.18031999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651">
  <r>
    <d v="2023-01-01T00:00:00"/>
    <s v="S025431"/>
    <x v="0"/>
    <s v="PO137870"/>
    <s v="GRN178264"/>
    <n v="56207344"/>
    <s v="POWERFLEX 525 AC DRIVE 480VAC 3 PHASE 15HP 11KW"/>
    <s v="Boston Massachusetts"/>
    <n v="3154"/>
    <x v="0"/>
    <s v="Crude"/>
    <n v="0.111298352"/>
  </r>
  <r>
    <d v="2023-01-01T00:00:00"/>
    <s v="S025431"/>
    <x v="0"/>
    <s v="PO138363"/>
    <s v="GRN178265"/>
    <s v="331-0754-2"/>
    <s v="SOURCE ASSEMBLY - 2 APERTURES WIDE (x4 Panama)"/>
    <s v="Boston Massachusetts"/>
    <n v="3154"/>
    <x v="0"/>
    <s v="Crude"/>
    <n v="101.18031999999999"/>
  </r>
  <r>
    <d v="2023-01-01T00:00:00"/>
    <s v="S022752"/>
    <x v="1"/>
    <s v="PO142380"/>
    <s v="GRN179446"/>
    <n v="57207450"/>
    <s v="1&quot; X 1&quot; X 1/8&quot; (25 X 25 X 3) ALUMINIUM ANGLE X 5M"/>
    <s v="Stoke ST8 7DN"/>
    <n v="0.4"/>
    <x v="1"/>
    <s v="Diesel"/>
    <n v="1.4799999999999999E-4"/>
  </r>
  <r>
    <d v="2023-02-01T00:00:00"/>
    <s v="S022752"/>
    <x v="1"/>
    <s v="PO142866"/>
    <s v="GRN180245"/>
    <n v="57207453"/>
    <s v="2&quot; x 1&quot; x 1/8&quot; (50 x 25 x 3) ALUMINIUM ANGLE x 5M"/>
    <s v="Stoke ST8 7DN"/>
    <n v="0.4"/>
    <x v="1"/>
    <s v="Diesel"/>
    <n v="1.4799999999999999E-4"/>
  </r>
  <r>
    <d v="2023-03-01T00:00:00"/>
    <s v="S022752"/>
    <x v="1"/>
    <s v="PO143974"/>
    <s v="GRN182667"/>
    <n v="101031800"/>
    <s v="1/2&quot; X 1/2&quot; X 1/16&quot; ALUMINIUM ANGLE 6063T6 X 5M LG"/>
    <s v="Stoke ST8 7DN"/>
    <n v="0.4"/>
    <x v="1"/>
    <s v="Diesel"/>
    <n v="1.4799999999999999E-4"/>
  </r>
  <r>
    <d v="2023-07-01T00:00:00"/>
    <s v="S022752"/>
    <x v="1"/>
    <s v="PO146358"/>
    <s v="GRN190926"/>
    <n v="57212644"/>
    <s v="1 1/4 x 1 1/4 x 1/8  ALUMINIUM ANGLE - 5M"/>
    <s v="Stoke ST8 7DN"/>
    <n v="0.4"/>
    <x v="1"/>
    <s v="Diesel"/>
    <n v="1.4799999999999999E-4"/>
  </r>
  <r>
    <d v="2023-07-01T00:00:00"/>
    <s v="S022752"/>
    <x v="1"/>
    <s v="PO146964"/>
    <s v="GRN191365"/>
    <n v="57207409"/>
    <s v="DOOR CAPPING DC2P22 - MILL FINISH (5M LONG)"/>
    <s v="Stoke ST8 7DN"/>
    <n v="0.4"/>
    <x v="1"/>
    <s v="Diesel"/>
    <n v="1.4799999999999999E-4"/>
  </r>
  <r>
    <d v="2023-07-01T00:00:00"/>
    <s v="S022752"/>
    <x v="1"/>
    <s v="PO147743"/>
    <s v="GRN192601"/>
    <n v="57207409"/>
    <s v="DOOR CAPPING DC2P22 - MILL FINISH (5M LONG)"/>
    <s v="Stoke ST8 7DN"/>
    <n v="0.4"/>
    <x v="1"/>
    <s v="Diesel"/>
    <n v="1.4799999999999999E-4"/>
  </r>
  <r>
    <d v="2023-08-01T00:00:00"/>
    <s v="S022752"/>
    <x v="1"/>
    <s v="PO147815"/>
    <s v="GRN193079"/>
    <n v="57207453"/>
    <s v="2&quot; x 1&quot; x 1/8&quot; (50 x 25 x 3) ALUMINIUM ANGLE x 5M"/>
    <s v="Stoke ST8 7DN"/>
    <n v="0.4"/>
    <x v="1"/>
    <s v="Diesel"/>
    <n v="1.4799999999999999E-4"/>
  </r>
  <r>
    <d v="2023-08-01T00:00:00"/>
    <s v="S022752"/>
    <x v="1"/>
    <s v="PO148055"/>
    <s v="GRN193516"/>
    <n v="57212644"/>
    <s v="1 1/4 x 1 1/4 x 1/8  ALUMINIUM ANGLE - 5M"/>
    <s v="Stoke ST8 7DN"/>
    <n v="0.4"/>
    <x v="1"/>
    <s v="Diesel"/>
    <n v="1.4799999999999999E-4"/>
  </r>
  <r>
    <d v="2023-08-01T00:00:00"/>
    <s v="S022752"/>
    <x v="1"/>
    <s v="PO147663"/>
    <s v="GRN193538"/>
    <n v="57212644"/>
    <s v="1 1/4 x 1 1/4 x 1/8  ALUMINIUM ANGLE - 5M"/>
    <s v="Stoke ST8 7DN"/>
    <n v="0.4"/>
    <x v="1"/>
    <s v="Diesel"/>
    <n v="1.4799999999999999E-4"/>
  </r>
  <r>
    <d v="2023-08-01T00:00:00"/>
    <s v="S022752"/>
    <x v="1"/>
    <s v="PO148399"/>
    <s v="GRN194428"/>
    <n v="57212644"/>
    <s v="1 1/4 x 1 1/4 x 1/8  ALUMINIUM ANGLE - 5M"/>
    <s v="Stoke ST8 7DN"/>
    <n v="0.4"/>
    <x v="1"/>
    <s v="Diesel"/>
    <n v="1.4799999999999999E-4"/>
  </r>
  <r>
    <d v="2023-09-01T00:00:00"/>
    <s v="S022752"/>
    <x v="1"/>
    <s v="PO149511"/>
    <s v="GRN197824"/>
    <n v="57207383"/>
    <s v="FH70 ALUMINIUM EXTRUSION x 5M LONG AALCO 29122"/>
    <s v="Stoke ST8 7DN"/>
    <n v="0.4"/>
    <x v="1"/>
    <s v="Diesel"/>
    <n v="1.4799999999999999E-4"/>
  </r>
  <r>
    <d v="2023-10-01T00:00:00"/>
    <s v="S022752"/>
    <x v="1"/>
    <s v="PO148698"/>
    <s v="GRN198357"/>
    <n v="101031800"/>
    <s v="1/2&quot; X 1/2&quot; X 1/16&quot; ALUMINIUM ANGLE 6063T6 X 5M LG"/>
    <s v="Stoke ST8 7DN"/>
    <n v="0.4"/>
    <x v="1"/>
    <s v="Diesel"/>
    <n v="1.4799999999999999E-4"/>
  </r>
  <r>
    <d v="2023-10-01T00:00:00"/>
    <s v="S022752"/>
    <x v="1"/>
    <s v="PO148561"/>
    <s v="GRN198358"/>
    <n v="57207452"/>
    <s v="2&quot; x 1 1/2&quot; x 1/8&quot; (50 x 38 x 3) ALUM ANGLE x 5M"/>
    <s v="Stoke ST8 7DN"/>
    <n v="0.4"/>
    <x v="1"/>
    <s v="Diesel"/>
    <n v="1.4799999999999999E-4"/>
  </r>
  <r>
    <d v="2023-10-01T00:00:00"/>
    <s v="S022752"/>
    <x v="1"/>
    <s v="PO149141"/>
    <s v="GRN198361"/>
    <n v="57207452"/>
    <s v="2&quot; x 1 1/2&quot; x 1/8&quot; (50 x 38 x 3) ALUM ANGLE x 5M"/>
    <s v="Stoke ST8 7DN"/>
    <n v="0.4"/>
    <x v="1"/>
    <s v="Diesel"/>
    <n v="1.4799999999999999E-4"/>
  </r>
  <r>
    <d v="2023-10-01T00:00:00"/>
    <s v="S022752"/>
    <x v="1"/>
    <s v="PO149612"/>
    <s v="GRN199021"/>
    <n v="57207383"/>
    <s v="FH70 ALUMINIUM EXTRUSION x 5M LONG AALCO 29122"/>
    <s v="Stoke ST8 7DN"/>
    <n v="0.4"/>
    <x v="1"/>
    <s v="Diesel"/>
    <n v="1.4799999999999999E-4"/>
  </r>
  <r>
    <d v="2023-11-01T00:00:00"/>
    <s v="S022752"/>
    <x v="1"/>
    <s v="PO149839"/>
    <s v="GRN201831"/>
    <n v="57207453"/>
    <s v="2&quot; x 1&quot; x 1/8&quot; (50 x 25 x 3) ALUMINIUM ANGLE x 5M"/>
    <s v="Stoke ST8 7DN"/>
    <n v="0.4"/>
    <x v="1"/>
    <s v="Diesel"/>
    <n v="1.4799999999999999E-4"/>
  </r>
  <r>
    <d v="2023-12-01T00:00:00"/>
    <s v="S022752"/>
    <x v="1"/>
    <s v="PO151383"/>
    <s v="GRN204216"/>
    <n v="57207450"/>
    <s v="1&quot; X 1&quot; X 1/8&quot; (25 X 25 X 3) ALUMINIUM ANGLE X 5M"/>
    <s v="Stoke ST8 7DN"/>
    <n v="0.4"/>
    <x v="1"/>
    <s v="Diesel"/>
    <n v="1.4799999999999999E-4"/>
  </r>
  <r>
    <d v="2023-12-01T00:00:00"/>
    <s v="S022752"/>
    <x v="1"/>
    <s v="PO151775"/>
    <s v="GRN204971"/>
    <n v="101031800"/>
    <s v="1/2&quot; X 1/2&quot; X 1/16&quot; ALUMINIUM ANGLE 6063T6 X 5M LG"/>
    <s v="Stoke ST8 7DN"/>
    <n v="0.4"/>
    <x v="1"/>
    <s v="Diesel"/>
    <n v="1.4799999999999999E-4"/>
  </r>
  <r>
    <d v="2023-01-01T00:00:00"/>
    <s v="S022767"/>
    <x v="2"/>
    <s v="PO141464"/>
    <s v="GRN178288"/>
    <n v="57202453"/>
    <s v="BATTERY HOLD-DOWN CLAMP WITH WING NUTS"/>
    <s v="Huddersfield HD1 3ES"/>
    <n v="180"/>
    <x v="2"/>
    <s v="Diesel"/>
    <n v="6.6599999999999993E-4"/>
  </r>
  <r>
    <d v="2023-06-01T00:00:00"/>
    <s v="S022835"/>
    <x v="3"/>
    <s v="PO146469"/>
    <s v="GRN188878"/>
    <n v="13207789"/>
    <s v="7&quot; DASH MOUNT MONITOR"/>
    <s v="Bordon GU35 9QE"/>
    <n v="416"/>
    <x v="2"/>
    <s v="Diesel"/>
    <n v="1.5391999999999999E-3"/>
  </r>
  <r>
    <d v="2023-11-01T00:00:00"/>
    <s v="S022835"/>
    <x v="3"/>
    <s v="PO151219"/>
    <s v="GRN202523"/>
    <n v="13207789"/>
    <s v="7&quot; DASH MOUNT MONITOR"/>
    <s v="Bordon GU35 9QE"/>
    <n v="416"/>
    <x v="2"/>
    <s v="Diesel"/>
    <n v="1.5391999999999999E-3"/>
  </r>
  <r>
    <d v="2023-01-01T00:00:00"/>
    <s v="S025054"/>
    <x v="4"/>
    <s v="PO140085"/>
    <s v="GRN178944"/>
    <n v="101027721"/>
    <s v="M60-BX WALL CUPBOARD A D COACH SYSTEMS"/>
    <s v="Stoke ST8 7PL"/>
    <n v="0.05"/>
    <x v="1"/>
    <s v="Diesel"/>
    <n v="1.8499999999999999E-5"/>
  </r>
  <r>
    <d v="2023-01-01T00:00:00"/>
    <s v="S025054"/>
    <x v="4"/>
    <s v="PO140591"/>
    <s v="GRN178945"/>
    <s v="356-1081-1"/>
    <s v="M60-ZBX WORKSTATION KICK PANEL"/>
    <s v="Stoke ST8 7PL"/>
    <n v="0.05"/>
    <x v="1"/>
    <s v="Diesel"/>
    <n v="1.8499999999999999E-5"/>
  </r>
  <r>
    <d v="2023-01-01T00:00:00"/>
    <s v="S025054"/>
    <x v="4"/>
    <s v="PO138307"/>
    <s v="GRN179591"/>
    <n v="101035927"/>
    <s v="INTERIOR POD SHELF FOR RAD NUKE HOUSING - M60/ T60"/>
    <s v="Stoke ST8 7PL"/>
    <n v="0.05"/>
    <x v="1"/>
    <s v="Diesel"/>
    <n v="1.8499999999999999E-5"/>
  </r>
  <r>
    <d v="2023-02-01T00:00:00"/>
    <s v="S025054"/>
    <x v="4"/>
    <s v="PO138812"/>
    <s v="GRN180525"/>
    <n v="101035916"/>
    <s v="NETWORK SWITCH WALL CUPBOARD - M60"/>
    <s v="Stoke ST8 7PL"/>
    <n v="0.05"/>
    <x v="1"/>
    <s v="Diesel"/>
    <n v="1.8499999999999999E-5"/>
  </r>
  <r>
    <d v="2023-02-01T00:00:00"/>
    <s v="S025054"/>
    <x v="4"/>
    <s v="PO140591"/>
    <s v="GRN180526"/>
    <s v="356-1081-1"/>
    <s v="M60-ZBX WORKSTATION KICK PANEL"/>
    <s v="Stoke ST8 7PL"/>
    <n v="0.05"/>
    <x v="1"/>
    <s v="Diesel"/>
    <n v="1.8499999999999999E-5"/>
  </r>
  <r>
    <d v="2023-02-01T00:00:00"/>
    <s v="S025054"/>
    <x v="4"/>
    <s v="PO139702"/>
    <s v="GRN180527"/>
    <n v="101027721"/>
    <s v="M60-BX WALL CUPBOARD A D COACH SYSTEMS"/>
    <s v="Stoke ST8 7PL"/>
    <n v="0.05"/>
    <x v="1"/>
    <s v="Diesel"/>
    <n v="1.8499999999999999E-5"/>
  </r>
  <r>
    <d v="2023-02-01T00:00:00"/>
    <s v="S025054"/>
    <x v="4"/>
    <s v="PO140733"/>
    <s v="GRN180528"/>
    <n v="101030258"/>
    <s v="M60-BX CONTROL WORKSTATION KICK PANEL"/>
    <s v="Stoke ST8 7PL"/>
    <n v="0.05"/>
    <x v="1"/>
    <s v="Diesel"/>
    <n v="1.8499999999999999E-5"/>
  </r>
  <r>
    <d v="2023-02-01T00:00:00"/>
    <s v="S025054"/>
    <x v="4"/>
    <s v="PO141952"/>
    <s v="GRN180915"/>
    <n v="101036744"/>
    <s v="POD STORAGE CUPBOARD OPTION"/>
    <s v="Stoke ST8 7PL"/>
    <n v="0.05"/>
    <x v="1"/>
    <s v="Diesel"/>
    <n v="1.8499999999999999E-5"/>
  </r>
  <r>
    <d v="2023-02-01T00:00:00"/>
    <s v="S025054"/>
    <x v="4"/>
    <s v="PO140574"/>
    <s v="GRN180917"/>
    <s v="356-0622-1"/>
    <s v="POD STORAGE CUPBOARD OPTION (4-DOOR )"/>
    <s v="Stoke ST8 7PL"/>
    <n v="0.05"/>
    <x v="1"/>
    <s v="Diesel"/>
    <n v="1.8499999999999999E-5"/>
  </r>
  <r>
    <d v="2023-02-01T00:00:00"/>
    <s v="S025054"/>
    <x v="4"/>
    <s v="PO140085"/>
    <s v="GRN181388"/>
    <n v="101027724"/>
    <s v="M60-BX SHELF WORKTOP"/>
    <s v="Stoke ST8 7PL"/>
    <n v="0.05"/>
    <x v="1"/>
    <s v="Diesel"/>
    <n v="1.8499999999999999E-5"/>
  </r>
  <r>
    <d v="2023-02-01T00:00:00"/>
    <s v="S025054"/>
    <x v="4"/>
    <s v="PO141911"/>
    <s v="GRN181389"/>
    <n v="101035927"/>
    <s v="INTERIOR POD SHELF FOR RAD NUKE HOUSING - M60/ T60"/>
    <s v="Stoke ST8 7PL"/>
    <n v="0.05"/>
    <x v="1"/>
    <s v="Diesel"/>
    <n v="1.8499999999999999E-5"/>
  </r>
  <r>
    <d v="2023-02-01T00:00:00"/>
    <s v="S025054"/>
    <x v="4"/>
    <s v="PO138812"/>
    <s v="GRN181390"/>
    <n v="101035927"/>
    <s v="INTERIOR POD SHELF FOR RAD NUKE HOUSING - M60/ T60"/>
    <s v="Stoke ST8 7PL"/>
    <n v="0.05"/>
    <x v="1"/>
    <s v="Diesel"/>
    <n v="1.8499999999999999E-5"/>
  </r>
  <r>
    <d v="2023-02-01T00:00:00"/>
    <s v="S025054"/>
    <x v="4"/>
    <s v="PO141952"/>
    <s v="GRN181391"/>
    <n v="101048224"/>
    <s v="MOTOROLA RADIO BASE HOUSING"/>
    <s v="Stoke ST8 7PL"/>
    <n v="0.05"/>
    <x v="1"/>
    <s v="Diesel"/>
    <n v="1.8499999999999999E-5"/>
  </r>
  <r>
    <d v="2023-02-01T00:00:00"/>
    <s v="S025054"/>
    <x v="4"/>
    <s v="PO139702"/>
    <s v="GRN181392"/>
    <n v="101027724"/>
    <s v="M60-BX SHELF WORKTOP"/>
    <s v="Stoke ST8 7PL"/>
    <n v="0.05"/>
    <x v="1"/>
    <s v="Diesel"/>
    <n v="1.8499999999999999E-5"/>
  </r>
  <r>
    <d v="2023-02-01T00:00:00"/>
    <s v="S025054"/>
    <x v="4"/>
    <s v="PO140733"/>
    <s v="GRN181393"/>
    <n v="101027727"/>
    <s v="M60-BX CONTROL DESKTOP"/>
    <s v="Stoke ST8 7PL"/>
    <n v="0.05"/>
    <x v="1"/>
    <s v="Diesel"/>
    <n v="1.8499999999999999E-5"/>
  </r>
  <r>
    <d v="2023-02-01T00:00:00"/>
    <s v="S025054"/>
    <x v="4"/>
    <s v="PO140733"/>
    <s v="GRN181601"/>
    <n v="101029838"/>
    <s v="MOTOROLA RADIO BASE HOUSING"/>
    <s v="Stoke ST8 7PL"/>
    <n v="0.05"/>
    <x v="1"/>
    <s v="Diesel"/>
    <n v="1.8499999999999999E-5"/>
  </r>
  <r>
    <d v="2023-03-01T00:00:00"/>
    <s v="S025054"/>
    <x v="4"/>
    <s v="PO143722"/>
    <s v="GRN182066"/>
    <s v="356-1172-1"/>
    <s v="M60 NETWORK SWITCH CUPBOARD"/>
    <s v="Stoke ST8 7PL"/>
    <n v="0.05"/>
    <x v="1"/>
    <s v="Diesel"/>
    <n v="1.8499999999999999E-5"/>
  </r>
  <r>
    <d v="2023-03-01T00:00:00"/>
    <s v="S025054"/>
    <x v="4"/>
    <s v="PO141911"/>
    <s v="GRN182070"/>
    <n v="101035916"/>
    <s v="NETWORK SWITCH WALL CUPBOARD - M60"/>
    <s v="Stoke ST8 7PL"/>
    <n v="0.05"/>
    <x v="1"/>
    <s v="Diesel"/>
    <n v="1.8499999999999999E-5"/>
  </r>
  <r>
    <d v="2023-03-01T00:00:00"/>
    <s v="S025054"/>
    <x v="4"/>
    <s v="PO141911"/>
    <s v="GRN182499"/>
    <n v="101035927"/>
    <s v="INTERIOR POD SHELF FOR RAD NUKE HOUSING - M60/ T60"/>
    <s v="Stoke ST8 7PL"/>
    <n v="0.05"/>
    <x v="1"/>
    <s v="Diesel"/>
    <n v="1.8499999999999999E-5"/>
  </r>
  <r>
    <d v="2023-03-01T00:00:00"/>
    <s v="S025054"/>
    <x v="4"/>
    <s v="PO140085"/>
    <s v="GRN182969"/>
    <n v="101029838"/>
    <s v="MOTOROLA RADIO BASE HOUSING"/>
    <s v="Stoke ST8 7PL"/>
    <n v="0.05"/>
    <x v="1"/>
    <s v="Diesel"/>
    <n v="1.8499999999999999E-5"/>
  </r>
  <r>
    <d v="2023-03-01T00:00:00"/>
    <s v="S025054"/>
    <x v="4"/>
    <s v="PO141911"/>
    <s v="GRN183042"/>
    <n v="101036327"/>
    <s v="SHELF UNIT"/>
    <s v="Stoke ST8 7PL"/>
    <n v="0.05"/>
    <x v="1"/>
    <s v="Diesel"/>
    <n v="1.8499999999999999E-5"/>
  </r>
  <r>
    <d v="2023-03-01T00:00:00"/>
    <s v="S025054"/>
    <x v="4"/>
    <s v="PO141911"/>
    <s v="GRN183494"/>
    <n v="101035916"/>
    <s v="NETWORK SWITCH WALL CUPBOARD - M60"/>
    <s v="Stoke ST8 7PL"/>
    <n v="0.05"/>
    <x v="1"/>
    <s v="Diesel"/>
    <n v="1.8499999999999999E-5"/>
  </r>
  <r>
    <d v="2023-03-01T00:00:00"/>
    <s v="S025054"/>
    <x v="4"/>
    <s v="PO143722"/>
    <s v="GRN183495"/>
    <s v="356-1172-1"/>
    <s v="M60 NETWORK SWITCH CUPBOARD"/>
    <s v="Stoke ST8 7PL"/>
    <n v="0.05"/>
    <x v="1"/>
    <s v="Diesel"/>
    <n v="1.8499999999999999E-5"/>
  </r>
  <r>
    <d v="2023-03-01T00:00:00"/>
    <s v="S025054"/>
    <x v="4"/>
    <s v="PO143516"/>
    <s v="GRN184351"/>
    <n v="101036340"/>
    <s v="OPERATORS CABIN DESKTOP - M60"/>
    <s v="Stoke ST8 7PL"/>
    <n v="0.05"/>
    <x v="1"/>
    <s v="Diesel"/>
    <n v="1.8499999999999999E-5"/>
  </r>
  <r>
    <d v="2023-04-01T00:00:00"/>
    <s v="S025054"/>
    <x v="4"/>
    <s v="PO141952"/>
    <s v="GRN184916"/>
    <n v="101048224"/>
    <s v="MOTOROLA RADIO BASE HOUSING"/>
    <s v="Stoke ST8 7PL"/>
    <n v="0.05"/>
    <x v="1"/>
    <s v="Diesel"/>
    <n v="1.8499999999999999E-5"/>
  </r>
  <r>
    <d v="2023-04-01T00:00:00"/>
    <s v="S025054"/>
    <x v="4"/>
    <s v="PO141911"/>
    <s v="GRN185856"/>
    <n v="101036309"/>
    <s v="KICK PANEL"/>
    <s v="Stoke ST8 7PL"/>
    <n v="0.05"/>
    <x v="1"/>
    <s v="Diesel"/>
    <n v="1.8499999999999999E-5"/>
  </r>
  <r>
    <d v="2023-04-01T00:00:00"/>
    <s v="S025054"/>
    <x v="4"/>
    <s v="PO143516"/>
    <s v="GRN186027"/>
    <n v="101036340"/>
    <s v="OPERATORS CABIN DESKTOP - M60"/>
    <s v="Stoke ST8 7PL"/>
    <n v="0.05"/>
    <x v="1"/>
    <s v="Diesel"/>
    <n v="1.8499999999999999E-5"/>
  </r>
  <r>
    <d v="2023-04-01T00:00:00"/>
    <s v="S025054"/>
    <x v="4"/>
    <s v="PO143515"/>
    <s v="GRN186032"/>
    <n v="101048224"/>
    <s v="MOTOROLA RADIO BASE HOUSING"/>
    <s v="Stoke ST8 7PL"/>
    <n v="0.05"/>
    <x v="1"/>
    <s v="Diesel"/>
    <n v="1.8499999999999999E-5"/>
  </r>
  <r>
    <d v="2023-05-01T00:00:00"/>
    <s v="S025054"/>
    <x v="4"/>
    <s v="PO143516"/>
    <s v="GRN187173"/>
    <n v="101036744"/>
    <s v="POD STORAGE CUPBOARD OPTION"/>
    <s v="Stoke ST8 7PL"/>
    <n v="0.05"/>
    <x v="1"/>
    <s v="Diesel"/>
    <n v="1.8499999999999999E-5"/>
  </r>
  <r>
    <d v="2023-05-01T00:00:00"/>
    <s v="S025054"/>
    <x v="4"/>
    <s v="PO143515"/>
    <s v="GRN187385"/>
    <n v="101036309"/>
    <s v="KICK PANEL"/>
    <s v="Stoke ST8 7PL"/>
    <n v="0.05"/>
    <x v="1"/>
    <s v="Diesel"/>
    <n v="1.8499999999999999E-5"/>
  </r>
  <r>
    <d v="2023-05-01T00:00:00"/>
    <s v="S025054"/>
    <x v="4"/>
    <s v="PO143516"/>
    <s v="GRN187386"/>
    <n v="101036648"/>
    <s v="BLANKING PANEL"/>
    <s v="Stoke ST8 7PL"/>
    <n v="0.05"/>
    <x v="1"/>
    <s v="Diesel"/>
    <n v="1.8499999999999999E-5"/>
  </r>
  <r>
    <d v="2023-05-01T00:00:00"/>
    <s v="S025054"/>
    <x v="4"/>
    <s v="PO140574"/>
    <s v="GRN187862"/>
    <s v="356-0622-1"/>
    <s v="POD STORAGE CUPBOARD OPTION (4-DOOR )"/>
    <s v="Stoke ST8 7PL"/>
    <n v="0.05"/>
    <x v="1"/>
    <s v="Diesel"/>
    <n v="1.8499999999999999E-5"/>
  </r>
  <r>
    <d v="2023-05-01T00:00:00"/>
    <s v="S025054"/>
    <x v="4"/>
    <s v="PO145418"/>
    <s v="GRN188079"/>
    <n v="101036340"/>
    <s v="OPERATORS CABIN DESKTOP - M60"/>
    <s v="Stoke ST8 7PL"/>
    <n v="0.05"/>
    <x v="1"/>
    <s v="Diesel"/>
    <n v="1.8499999999999999E-5"/>
  </r>
  <r>
    <d v="2023-05-01T00:00:00"/>
    <s v="S025054"/>
    <x v="4"/>
    <s v="PO143515"/>
    <s v="GRN188080"/>
    <n v="101035927"/>
    <s v="INTERIOR POD SHELF FOR RAD NUKE HOUSING - M60/ T60"/>
    <s v="Stoke ST8 7PL"/>
    <n v="0.05"/>
    <x v="1"/>
    <s v="Diesel"/>
    <n v="1.8499999999999999E-5"/>
  </r>
  <r>
    <d v="2023-06-01T00:00:00"/>
    <s v="S025054"/>
    <x v="4"/>
    <s v="PO145817"/>
    <s v="GRN189997"/>
    <s v="356-1108-1"/>
    <s v="M60 STORAGE / AMENITY CUPBOARD CARCASS"/>
    <s v="Stoke ST8 7PL"/>
    <n v="0.05"/>
    <x v="1"/>
    <s v="Diesel"/>
    <n v="1.8499999999999999E-5"/>
  </r>
  <r>
    <d v="2023-01-01T00:00:00"/>
    <s v="S001121"/>
    <x v="5"/>
    <s v="PO128571"/>
    <s v="GRN178382"/>
    <s v="11700-4779"/>
    <s v="POINT IO SAFE INPUT MODULE"/>
    <s v="Salford M5 4BE"/>
    <n v="103.6"/>
    <x v="2"/>
    <s v="Diesel"/>
    <n v="3.8331999999999998E-4"/>
  </r>
  <r>
    <d v="2023-01-01T00:00:00"/>
    <s v="S001121"/>
    <x v="5"/>
    <s v="PO136097"/>
    <s v="GRN178384"/>
    <n v="50205991"/>
    <s v="1492 JUMPER BARS CJR NO COVER 8, 5 POLE BLACK"/>
    <s v="Salford M5 4BE"/>
    <n v="103.6"/>
    <x v="2"/>
    <s v="Diesel"/>
    <n v="3.8331999999999998E-4"/>
  </r>
  <r>
    <d v="2023-07-01T00:00:00"/>
    <s v="S025054"/>
    <x v="4"/>
    <s v="PO144907"/>
    <s v="GRN191385"/>
    <n v="101047316"/>
    <s v="M60 SERVER / AMENITY CUPBOARD CARCASS"/>
    <s v="Stoke ST8 7PL"/>
    <n v="0.05"/>
    <x v="1"/>
    <s v="Diesel"/>
    <n v="1.8499999999999999E-5"/>
  </r>
  <r>
    <d v="2023-01-01T00:00:00"/>
    <s v="S001121"/>
    <x v="5"/>
    <s v="PO139281"/>
    <s v="GRN178391"/>
    <n v="5145004"/>
    <s v="CONTACT BLOCK 1 N/O SCREW"/>
    <s v="Salford M5 4BE"/>
    <n v="103.6"/>
    <x v="2"/>
    <s v="Diesel"/>
    <n v="3.8331999999999998E-4"/>
  </r>
  <r>
    <d v="2023-07-01T00:00:00"/>
    <s v="S025054"/>
    <x v="4"/>
    <s v="PO143516"/>
    <s v="GRN191387"/>
    <n v="101036744"/>
    <s v="POD STORAGE CUPBOARD OPTION"/>
    <s v="Stoke ST8 7PL"/>
    <n v="0.05"/>
    <x v="1"/>
    <s v="Diesel"/>
    <n v="1.8499999999999999E-5"/>
  </r>
  <r>
    <d v="2023-09-01T00:00:00"/>
    <s v="S025054"/>
    <x v="4"/>
    <s v="PO147136"/>
    <s v="GRN195489"/>
    <n v="101027739"/>
    <s v="M60-BX SEAT ASSEMBLY A D COACH SYSTEMS"/>
    <s v="Stoke ST8 7PL"/>
    <n v="0.05"/>
    <x v="1"/>
    <s v="Diesel"/>
    <n v="1.8499999999999999E-5"/>
  </r>
  <r>
    <d v="2023-01-01T00:00:00"/>
    <s v="S023849"/>
    <x v="6"/>
    <s v="PO141901"/>
    <s v="GRN178395"/>
    <n v="13208836"/>
    <s v="1000BASE-LX SFP CONNECTIVITY OVER 10KM"/>
    <s v="Warrington WA2 8TX"/>
    <n v="78.2"/>
    <x v="2"/>
    <s v="Diesel"/>
    <n v="2.8933999999999996E-4"/>
  </r>
  <r>
    <d v="2023-09-01T00:00:00"/>
    <s v="S025054"/>
    <x v="4"/>
    <s v="PO147136"/>
    <s v="GRN196526"/>
    <n v="101027739"/>
    <s v="M60-BX SEAT ASSEMBLY A D COACH SYSTEMS"/>
    <s v="Stoke ST8 7PL"/>
    <n v="0.05"/>
    <x v="1"/>
    <s v="Diesel"/>
    <n v="1.8499999999999999E-5"/>
  </r>
  <r>
    <d v="2023-10-01T00:00:00"/>
    <s v="S025054"/>
    <x v="4"/>
    <s v="PO147136"/>
    <s v="GRN199776"/>
    <n v="101027739"/>
    <s v="M60-BX SEAT ASSEMBLY A D COACH SYSTEMS"/>
    <s v="Stoke ST8 7PL"/>
    <n v="0.05"/>
    <x v="1"/>
    <s v="Diesel"/>
    <n v="1.8499999999999999E-5"/>
  </r>
  <r>
    <d v="2023-11-01T00:00:00"/>
    <s v="S025054"/>
    <x v="4"/>
    <s v="PO147577"/>
    <s v="GRN201540"/>
    <n v="101027739"/>
    <s v="OPERATORS SEAT ASSEMBLY ( VEHICLE PNEUMATIC'S )"/>
    <s v="Stoke ST8 7PL"/>
    <n v="0.05"/>
    <x v="1"/>
    <s v="Diesel"/>
    <n v="1.8499999999999999E-5"/>
  </r>
  <r>
    <d v="2023-11-01T00:00:00"/>
    <s v="S025054"/>
    <x v="4"/>
    <s v="PO147136"/>
    <s v="GRN201682"/>
    <n v="101027739"/>
    <s v="M60-BX SEAT ASSEMBLY A D COACH SYSTEMS"/>
    <s v="Stoke ST8 7PL"/>
    <n v="0.05"/>
    <x v="1"/>
    <s v="Diesel"/>
    <n v="1.8499999999999999E-5"/>
  </r>
  <r>
    <d v="2023-12-01T00:00:00"/>
    <s v="S025054"/>
    <x v="4"/>
    <s v="PO147136"/>
    <s v="GRN204661"/>
    <n v="101027739"/>
    <s v="M60-BX SEAT ASSEMBLY A D COACH SYSTEMS"/>
    <s v="Stoke ST8 7PL"/>
    <n v="0.05"/>
    <x v="1"/>
    <s v="Diesel"/>
    <n v="1.8499999999999999E-5"/>
  </r>
  <r>
    <d v="2023-01-01T00:00:00"/>
    <s v="S026058"/>
    <x v="7"/>
    <s v="PO140714"/>
    <s v="GRN178359"/>
    <n v="101030273"/>
    <s v="M60-BX WORKSTATION FRAME MOUNT BRACKET"/>
    <s v="Lichfield WS13 7SF"/>
    <n v="101.2"/>
    <x v="1"/>
    <s v="Diesel"/>
    <n v="3.7444000000000005E-2"/>
  </r>
  <r>
    <d v="2023-01-01T00:00:00"/>
    <s v="S026058"/>
    <x v="7"/>
    <s v="PO138925"/>
    <s v="GRN178360"/>
    <n v="101012393"/>
    <s v="SECURITY HANDRAIL PLATE"/>
    <s v="Lichfield WS13 7SF"/>
    <n v="101.2"/>
    <x v="1"/>
    <s v="Diesel"/>
    <n v="3.7444000000000005E-2"/>
  </r>
  <r>
    <d v="2023-01-01T00:00:00"/>
    <s v="S026058"/>
    <x v="7"/>
    <s v="PO140547"/>
    <s v="GRN178363"/>
    <n v="101031697"/>
    <s v="COVER PLATE - A25 - RAL 7011"/>
    <s v="Lichfield WS13 7SF"/>
    <n v="101.2"/>
    <x v="1"/>
    <s v="Diesel"/>
    <n v="3.7444000000000005E-2"/>
  </r>
  <r>
    <d v="2023-01-01T00:00:00"/>
    <s v="S026058"/>
    <x v="7"/>
    <s v="PO139024"/>
    <s v="GRN178375"/>
    <n v="101023406"/>
    <s v="SCANDRIVE SUPPORT BRACKET - NOVA GREY"/>
    <s v="Lichfield WS13 7SF"/>
    <n v="101.2"/>
    <x v="1"/>
    <s v="Diesel"/>
    <n v="3.7444000000000005E-2"/>
  </r>
  <r>
    <d v="2023-01-01T00:00:00"/>
    <s v="S026058"/>
    <x v="7"/>
    <s v="PO141430"/>
    <s v="GRN178376"/>
    <n v="40253677"/>
    <s v="GEARBOX OUTER PLATE"/>
    <s v="Lichfield WS13 7SF"/>
    <n v="101.2"/>
    <x v="1"/>
    <s v="Diesel"/>
    <n v="3.7444000000000005E-2"/>
  </r>
  <r>
    <d v="2023-01-01T00:00:00"/>
    <s v="S026058"/>
    <x v="7"/>
    <s v="PO140256"/>
    <s v="GRN178377"/>
    <n v="40212455"/>
    <s v="REAR CHASSIS PLATE"/>
    <s v="Lichfield WS13 7SF"/>
    <n v="101.2"/>
    <x v="1"/>
    <s v="Diesel"/>
    <n v="3.7444000000000005E-2"/>
  </r>
  <r>
    <d v="2023-01-01T00:00:00"/>
    <s v="S026058"/>
    <x v="7"/>
    <s v="PO138932"/>
    <s v="GRN178380"/>
    <n v="101023381"/>
    <s v="GEAR MOTOR MOUNTING BRACKET"/>
    <s v="Lichfield WS13 7SF"/>
    <n v="101.2"/>
    <x v="1"/>
    <s v="Diesel"/>
    <n v="3.7444000000000005E-2"/>
  </r>
  <r>
    <d v="2023-01-01T00:00:00"/>
    <s v="S026058"/>
    <x v="7"/>
    <s v="PO141269"/>
    <s v="GRN178553"/>
    <n v="40256694"/>
    <s v="OCR CAMERA MOUNTING BRACKET M6007"/>
    <s v="Lichfield WS13 7SF"/>
    <n v="101.2"/>
    <x v="1"/>
    <s v="Diesel"/>
    <n v="3.7444000000000005E-2"/>
  </r>
  <r>
    <d v="2023-01-01T00:00:00"/>
    <s v="S026058"/>
    <x v="7"/>
    <s v="PO132725"/>
    <s v="GRN178554"/>
    <s v="341-1007-1"/>
    <s v="BRKT OER RISER 200MM"/>
    <s v="Lichfield WS13 7SF"/>
    <n v="101.2"/>
    <x v="1"/>
    <s v="Diesel"/>
    <n v="3.7444000000000005E-2"/>
  </r>
  <r>
    <d v="2023-01-01T00:00:00"/>
    <s v="S026058"/>
    <x v="7"/>
    <s v="PO140714"/>
    <s v="GRN178555"/>
    <n v="101030297"/>
    <s v="M60-BX CONTROL STATION U.P.S. SERVICE DOOR"/>
    <s v="Lichfield WS13 7SF"/>
    <n v="101.2"/>
    <x v="1"/>
    <s v="Diesel"/>
    <n v="3.7444000000000005E-2"/>
  </r>
  <r>
    <d v="2023-01-01T00:00:00"/>
    <s v="S022275"/>
    <x v="8"/>
    <s v="PO135955"/>
    <s v="GRN178848"/>
    <n v="101050148"/>
    <s v="MERCEDES ACTROS 5 S/M FHS 3336 L - OMAN"/>
    <s v="70771 Leinfelden-Echterdingen"/>
    <n v="1446"/>
    <x v="3"/>
    <s v="Diesel"/>
    <n v="1.4702205000000002"/>
  </r>
  <r>
    <d v="2023-01-01T00:00:00"/>
    <s v="S026058"/>
    <x v="7"/>
    <s v="PO140539"/>
    <s v="GRN178557"/>
    <s v="356-1078-1"/>
    <s v="M60-ZBX WORKSTATION KICK PANEL FIXING BRKT"/>
    <s v="Lichfield WS13 7SF"/>
    <n v="101.2"/>
    <x v="1"/>
    <s v="Diesel"/>
    <n v="3.7444000000000005E-2"/>
  </r>
  <r>
    <d v="2023-01-01T00:00:00"/>
    <s v="S026058"/>
    <x v="7"/>
    <s v="PO139723"/>
    <s v="GRN178558"/>
    <n v="101025393"/>
    <s v="TOOL BOX STRENGTHENER PLATE"/>
    <s v="Lichfield WS13 7SF"/>
    <n v="101.2"/>
    <x v="1"/>
    <s v="Diesel"/>
    <n v="3.7444000000000005E-2"/>
  </r>
  <r>
    <d v="2023-01-01T00:00:00"/>
    <s v="S026058"/>
    <x v="7"/>
    <s v="PO140713"/>
    <s v="GRN178559"/>
    <s v="340-1129-1"/>
    <s v="SHIELD SICK SENSOR"/>
    <s v="Lichfield WS13 7SF"/>
    <n v="101.2"/>
    <x v="1"/>
    <s v="Diesel"/>
    <n v="3.7444000000000005E-2"/>
  </r>
  <r>
    <d v="2023-01-01T00:00:00"/>
    <s v="S001047"/>
    <x v="9"/>
    <s v="PO140456"/>
    <s v="GRN178439"/>
    <n v="66205215"/>
    <s v="2X8 ELEMENT PHOTO DIODE CDWO4 30MM THICK"/>
    <s v="81300 Johor Bahru Malaysia"/>
    <n v="6781"/>
    <x v="4"/>
    <s v="Aviation"/>
    <n v="1.1924057587200001"/>
  </r>
  <r>
    <d v="2023-01-01T00:00:00"/>
    <s v="S001121"/>
    <x v="5"/>
    <s v="PO140106"/>
    <s v="GRN178440"/>
    <n v="13204807"/>
    <s v="RSLINX CLASSIC SINGLE NODE"/>
    <s v="Salford M5 4BE"/>
    <n v="103.6"/>
    <x v="2"/>
    <s v="Diesel"/>
    <n v="3.8331999999999998E-4"/>
  </r>
  <r>
    <d v="2023-01-01T00:00:00"/>
    <s v="S001047"/>
    <x v="9"/>
    <s v="PO140822"/>
    <s v="GRN178441"/>
    <n v="6645002"/>
    <s v="SILICON PHOTODIODE - CDW04 - 5X5MM 20MM THICK"/>
    <s v="81300 Johor Bahru Malaysia"/>
    <n v="6781"/>
    <x v="4"/>
    <s v="Aviation"/>
    <n v="1.1924057587200001"/>
  </r>
  <r>
    <d v="2023-01-01T00:00:00"/>
    <s v="S001047"/>
    <x v="9"/>
    <s v="PO134439"/>
    <s v="GRN178447"/>
    <n v="66205215"/>
    <s v="2x8 ELEMENT PHOTO DIODE CdWO4 30mm THICK"/>
    <s v="81300 Johor Bahru Malaysia"/>
    <n v="6781"/>
    <x v="4"/>
    <s v="Aviation"/>
    <n v="1.1924057587200001"/>
  </r>
  <r>
    <d v="2023-01-01T00:00:00"/>
    <s v="S001121"/>
    <x v="5"/>
    <s v="PO141042"/>
    <s v="GRN178448"/>
    <n v="57207246"/>
    <s v="SAFEDGE PROFILE 0110S x 5M"/>
    <s v="Salford M5 4BE"/>
    <n v="103.6"/>
    <x v="2"/>
    <s v="Diesel"/>
    <n v="3.8331999999999998E-4"/>
  </r>
  <r>
    <d v="2023-01-01T00:00:00"/>
    <s v="S026058"/>
    <x v="7"/>
    <s v="PO140256"/>
    <s v="GRN178560"/>
    <n v="40256694"/>
    <s v="OCR CAMERA MOUNTING BRACKET M6007"/>
    <s v="Lichfield WS13 7SF"/>
    <n v="101.2"/>
    <x v="1"/>
    <s v="Diesel"/>
    <n v="3.7444000000000005E-2"/>
  </r>
  <r>
    <d v="2023-01-01T00:00:00"/>
    <s v="S026058"/>
    <x v="7"/>
    <s v="PO138925"/>
    <s v="GRN178561"/>
    <n v="101028703"/>
    <s v="BX-M60 SERVER MOUNTING PLATE -ZINTEC"/>
    <s v="Lichfield WS13 7SF"/>
    <n v="101.2"/>
    <x v="1"/>
    <s v="Diesel"/>
    <n v="3.7444000000000005E-2"/>
  </r>
  <r>
    <d v="2023-01-01T00:00:00"/>
    <s v="S026058"/>
    <x v="7"/>
    <s v="PO140000"/>
    <s v="GRN178580"/>
    <n v="23254988"/>
    <s v="MATERIAL SEPERATION TEST PIECE ASSEMBLY (BOF)"/>
    <s v="Lichfield WS13 7SF"/>
    <n v="101.2"/>
    <x v="1"/>
    <s v="Diesel"/>
    <n v="3.7444000000000005E-2"/>
  </r>
  <r>
    <d v="2023-01-01T00:00:00"/>
    <s v="S001571"/>
    <x v="10"/>
    <s v="PO140444"/>
    <s v="GRN178454"/>
    <n v="21201458"/>
    <s v="I/O CABLE M12 X 8 8 OPEN WIRES 20M CORDLESS_x000a_RF-DPM"/>
    <s v="St Albans AL1 5BN"/>
    <n v="298"/>
    <x v="2"/>
    <s v="Diesel"/>
    <n v="1.1026E-3"/>
  </r>
  <r>
    <d v="2023-01-01T00:00:00"/>
    <s v="S001571"/>
    <x v="10"/>
    <s v="PO135408"/>
    <s v="GRN178456"/>
    <n v="4245252"/>
    <s v="LASER SENSOR LMS111-10100"/>
    <s v="St Albans AL1 5BN"/>
    <n v="298"/>
    <x v="2"/>
    <s v="Diesel"/>
    <n v="1.1026E-3"/>
  </r>
  <r>
    <d v="2023-01-01T00:00:00"/>
    <s v="S001571"/>
    <x v="10"/>
    <s v="PO140121"/>
    <s v="GRN178457"/>
    <n v="21202430"/>
    <s v="ETHERNET PATCH CABLE M12 4-PIN TO RJ-45 10M LONG S"/>
    <s v="St Albans AL1 5BN"/>
    <n v="298"/>
    <x v="2"/>
    <s v="Diesel"/>
    <n v="1.1026E-3"/>
  </r>
  <r>
    <d v="2023-01-01T00:00:00"/>
    <s v="S026058"/>
    <x v="7"/>
    <s v="PO140547"/>
    <s v="GRN178581"/>
    <n v="101024964"/>
    <s v="TAB PLATE HORIZONTAL ASSEMBLY -MOQ 25"/>
    <s v="Lichfield WS13 7SF"/>
    <n v="101.2"/>
    <x v="1"/>
    <s v="Diesel"/>
    <n v="3.7444000000000005E-2"/>
  </r>
  <r>
    <d v="2023-01-01T00:00:00"/>
    <s v="S026058"/>
    <x v="7"/>
    <s v="PO140714"/>
    <s v="GRN178882"/>
    <n v="101030131"/>
    <s v="M60-BX WORKSTATION UNDER DESK PANEL"/>
    <s v="Lichfield WS13 7SF"/>
    <n v="101.2"/>
    <x v="1"/>
    <s v="Diesel"/>
    <n v="3.7444000000000005E-2"/>
  </r>
  <r>
    <d v="2023-01-01T00:00:00"/>
    <s v="S001571"/>
    <x v="10"/>
    <s v="PO140464"/>
    <s v="GRN178460"/>
    <n v="42205638"/>
    <s v="THROUGH BEAM PHOTOELECTRIC SENSOR WSE12-3P2431"/>
    <s v="St Albans AL1 5BN"/>
    <n v="298"/>
    <x v="2"/>
    <s v="Diesel"/>
    <n v="1.1026E-3"/>
  </r>
  <r>
    <d v="2023-01-01T00:00:00"/>
    <s v="S001571"/>
    <x v="10"/>
    <s v="PO140285"/>
    <s v="GRN178461"/>
    <n v="101018191"/>
    <s v="UC30-214162 ULTRASONIC SENSOR"/>
    <s v="St Albans AL1 5BN"/>
    <n v="298"/>
    <x v="2"/>
    <s v="Diesel"/>
    <n v="1.1026E-3"/>
  </r>
  <r>
    <d v="2023-01-01T00:00:00"/>
    <s v="S026058"/>
    <x v="7"/>
    <s v="PO140539"/>
    <s v="GRN178883"/>
    <s v="356-1073-1"/>
    <s v="M60-ZBX WORKSTATION SIDE PANEL"/>
    <s v="Lichfield WS13 7SF"/>
    <n v="101.2"/>
    <x v="1"/>
    <s v="Diesel"/>
    <n v="3.7444000000000005E-2"/>
  </r>
  <r>
    <d v="2023-01-01T00:00:00"/>
    <s v="S026058"/>
    <x v="7"/>
    <s v="PO138925"/>
    <s v="GRN178885"/>
    <n v="101034200"/>
    <s v="PANEL 14 IRON GREY RAL 7011"/>
    <s v="Lichfield WS13 7SF"/>
    <n v="101.2"/>
    <x v="1"/>
    <s v="Diesel"/>
    <n v="3.7444000000000005E-2"/>
  </r>
  <r>
    <d v="2023-01-01T00:00:00"/>
    <s v="S026058"/>
    <x v="7"/>
    <s v="PO140253"/>
    <s v="GRN178958"/>
    <n v="40256318"/>
    <s v="WEATHER BAR - RAD NUKE DOOR-artic white"/>
    <s v="Lichfield WS13 7SF"/>
    <n v="101.2"/>
    <x v="1"/>
    <s v="Diesel"/>
    <n v="3.7444000000000005E-2"/>
  </r>
  <r>
    <d v="2023-01-01T00:00:00"/>
    <s v="S026058"/>
    <x v="7"/>
    <s v="PO140226"/>
    <s v="GRN178961"/>
    <n v="101033372"/>
    <s v="M60-ZBX, DETECTOR PANEL  MECHANICAL INTERLOCK"/>
    <s v="Lichfield WS13 7SF"/>
    <n v="101.2"/>
    <x v="1"/>
    <s v="Diesel"/>
    <n v="3.7444000000000005E-2"/>
  </r>
  <r>
    <d v="2023-01-01T00:00:00"/>
    <s v="S023222"/>
    <x v="11"/>
    <s v="PO140654"/>
    <s v="GRN178476"/>
    <s v="11700-3722"/>
    <s v="CORDSET M12-6F RKC 6T 2 M"/>
    <s v="Wickford SS11 8YT"/>
    <n v="390"/>
    <x v="2"/>
    <s v="Diesel"/>
    <n v="1.4430000000000001E-3"/>
  </r>
  <r>
    <d v="2023-01-01T00:00:00"/>
    <s v="S023222"/>
    <x v="11"/>
    <s v="PO140654"/>
    <s v="GRN178477"/>
    <s v="11700-3722"/>
    <s v="CORDSET M12-6F RKC 6T 2 M"/>
    <s v="Wickford SS11 8YT"/>
    <n v="390"/>
    <x v="2"/>
    <s v="Diesel"/>
    <n v="1.4430000000000001E-3"/>
  </r>
  <r>
    <d v="2023-01-01T00:00:00"/>
    <s v="S023222"/>
    <x v="11"/>
    <s v="PO138556"/>
    <s v="GRN178478"/>
    <s v="11700-5181"/>
    <s v="CORDSET MICROFAST 6-POS FEMALE TO MALE 10M"/>
    <s v="Wickford SS11 8YT"/>
    <n v="390"/>
    <x v="2"/>
    <s v="Diesel"/>
    <n v="1.4430000000000001E-3"/>
  </r>
  <r>
    <d v="2023-01-01T00:00:00"/>
    <s v="S026058"/>
    <x v="7"/>
    <s v="PO139728"/>
    <s v="GRN178967"/>
    <n v="101045513"/>
    <s v="CONDUIT SUPPORT PLATE"/>
    <s v="Lichfield WS13 7SF"/>
    <n v="101.2"/>
    <x v="1"/>
    <s v="Diesel"/>
    <n v="3.7444000000000005E-2"/>
  </r>
  <r>
    <d v="2023-01-01T00:00:00"/>
    <s v="S025431"/>
    <x v="0"/>
    <s v="PO141482"/>
    <s v="GRN178481"/>
    <s v="11700-1649"/>
    <s v="EPOXY 9.3 OZ"/>
    <s v="Boston Massachusetts"/>
    <n v="3154"/>
    <x v="0"/>
    <s v="Crude"/>
    <n v="1.0118031999999999E-2"/>
  </r>
  <r>
    <d v="2023-01-01T00:00:00"/>
    <s v="S025431"/>
    <x v="0"/>
    <s v="PO141814"/>
    <s v="GRN178482"/>
    <s v="11700-5699"/>
    <s v="ETHERNET SWITCH 5-RJ45 AND 2-SFP"/>
    <s v="Boston Massachusetts"/>
    <n v="3154"/>
    <x v="0"/>
    <s v="Crude"/>
    <n v="2.0236063999999998E-2"/>
  </r>
  <r>
    <d v="2023-01-01T00:00:00"/>
    <s v="S026058"/>
    <x v="7"/>
    <s v="PO140547"/>
    <s v="GRN178968"/>
    <n v="40253913"/>
    <s v="CONVEYOR START BOX MOUNTING BRACKET -A25"/>
    <s v="Lichfield WS13 7SF"/>
    <n v="101.2"/>
    <x v="1"/>
    <s v="Diesel"/>
    <n v="3.7444000000000005E-2"/>
  </r>
  <r>
    <d v="2023-01-01T00:00:00"/>
    <s v="S026058"/>
    <x v="7"/>
    <s v="PO141024"/>
    <s v="GRN178972"/>
    <s v="350-1070-1"/>
    <s v="ARM ECHAIN"/>
    <s v="Lichfield WS13 7SF"/>
    <n v="101.2"/>
    <x v="1"/>
    <s v="Diesel"/>
    <n v="3.7444000000000005E-2"/>
  </r>
  <r>
    <d v="2023-01-01T00:00:00"/>
    <s v="S026058"/>
    <x v="7"/>
    <s v="PO141163"/>
    <s v="GRN178976"/>
    <s v="350-1082-1"/>
    <s v="SHIM ECHAIN LOWER MOUNT"/>
    <s v="Lichfield WS13 7SF"/>
    <n v="101.2"/>
    <x v="1"/>
    <s v="Diesel"/>
    <n v="3.7444000000000005E-2"/>
  </r>
  <r>
    <d v="2023-01-01T00:00:00"/>
    <s v="S026058"/>
    <x v="7"/>
    <s v="PO140253"/>
    <s v="GRN178982"/>
    <n v="101012393"/>
    <s v="SECURITY HANDRAIL PLATE"/>
    <s v="Lichfield WS13 7SF"/>
    <n v="101.2"/>
    <x v="1"/>
    <s v="Diesel"/>
    <n v="3.7444000000000005E-2"/>
  </r>
  <r>
    <d v="2023-01-01T00:00:00"/>
    <s v="S026058"/>
    <x v="7"/>
    <s v="PO139723"/>
    <s v="GRN178984"/>
    <n v="101049881"/>
    <s v="DELL XE4 COMPUTER MOUNTING PLATE"/>
    <s v="Lichfield WS13 7SF"/>
    <n v="101.2"/>
    <x v="1"/>
    <s v="Diesel"/>
    <n v="3.7444000000000005E-2"/>
  </r>
  <r>
    <d v="2023-01-01T00:00:00"/>
    <s v="S026058"/>
    <x v="7"/>
    <s v="PO140256"/>
    <s v="GRN178986"/>
    <n v="101037648"/>
    <s v="B.X.DETECTOR ASSY STRIKE PLATE (SMALL)"/>
    <s v="Lichfield WS13 7SF"/>
    <n v="101.2"/>
    <x v="1"/>
    <s v="Diesel"/>
    <n v="3.7444000000000005E-2"/>
  </r>
  <r>
    <d v="2023-01-01T00:00:00"/>
    <s v="S026058"/>
    <x v="7"/>
    <s v="PO141269"/>
    <s v="GRN178990"/>
    <n v="40253676"/>
    <s v="GEARBOX PLATE"/>
    <s v="Lichfield WS13 7SF"/>
    <n v="101.2"/>
    <x v="1"/>
    <s v="Diesel"/>
    <n v="3.7444000000000005E-2"/>
  </r>
  <r>
    <d v="2023-01-01T00:00:00"/>
    <s v="S001121"/>
    <x v="5"/>
    <s v="PO135940"/>
    <s v="GRN178520"/>
    <n v="50204193"/>
    <s v="ETHERNET DUAL PORT 10-100M INTERFACE MODULE"/>
    <s v="Salford M5 4BE"/>
    <n v="103.6"/>
    <x v="2"/>
    <s v="Diesel"/>
    <n v="3.8331999999999998E-4"/>
  </r>
  <r>
    <d v="2023-01-01T00:00:00"/>
    <s v="S026058"/>
    <x v="7"/>
    <s v="PO139431"/>
    <s v="GRN179015"/>
    <n v="40259111"/>
    <s v="ANPR CAMERA MOUNTING PLATE -ARTIC WHITE"/>
    <s v="Lichfield WS13 7SF"/>
    <n v="101.2"/>
    <x v="1"/>
    <s v="Diesel"/>
    <n v="3.7444000000000005E-2"/>
  </r>
  <r>
    <d v="2023-01-01T00:00:00"/>
    <s v="S026058"/>
    <x v="7"/>
    <s v="PO140256"/>
    <s v="GRN179016"/>
    <n v="101033732"/>
    <s v="T60 SOURCE ASSY, ADJUSTABLE MOUNTING BLOCK"/>
    <s v="Lichfield WS13 7SF"/>
    <n v="101.2"/>
    <x v="1"/>
    <s v="Diesel"/>
    <n v="3.7444000000000005E-2"/>
  </r>
  <r>
    <d v="2023-01-01T00:00:00"/>
    <s v="S026058"/>
    <x v="7"/>
    <s v="PO140539"/>
    <s v="GRN179102"/>
    <s v="356-1068-1"/>
    <s v="M60-ZBX CONTROL WORKSTATION BACK PANEL"/>
    <s v="Lichfield WS13 7SF"/>
    <n v="101.2"/>
    <x v="1"/>
    <s v="Diesel"/>
    <n v="3.7444000000000005E-2"/>
  </r>
  <r>
    <d v="2023-01-01T00:00:00"/>
    <s v="S026058"/>
    <x v="7"/>
    <s v="PO138925"/>
    <s v="GRN179171"/>
    <n v="101036229"/>
    <s v="PANEL 2 RAL 5015 SKY BLUE"/>
    <s v="Lichfield WS13 7SF"/>
    <n v="101.2"/>
    <x v="1"/>
    <s v="Diesel"/>
    <n v="3.7444000000000005E-2"/>
  </r>
  <r>
    <d v="2023-01-01T00:00:00"/>
    <s v="S026058"/>
    <x v="7"/>
    <s v="PO140226"/>
    <s v="GRN179175"/>
    <n v="101021307"/>
    <s v="ANGLED LASER HOUSING, BX-M60"/>
    <s v="Lichfield WS13 7SF"/>
    <n v="101.2"/>
    <x v="1"/>
    <s v="Diesel"/>
    <n v="3.7444000000000005E-2"/>
  </r>
  <r>
    <d v="2023-01-01T00:00:00"/>
    <s v="S026602"/>
    <x v="12"/>
    <s v="PO139867"/>
    <s v="GRN178534"/>
    <n v="101049325"/>
    <s v="DIESEL OIL MOBIL DELVAC 1 5W-40 (4 Litre)"/>
    <s v="Watford WD24 7GG"/>
    <n v="302"/>
    <x v="2"/>
    <s v="Diesl"/>
    <n v="1.1173999999999999E-3"/>
  </r>
  <r>
    <d v="2023-01-01T00:00:00"/>
    <s v="S026058"/>
    <x v="7"/>
    <s v="PO141612"/>
    <s v="GRN179177"/>
    <n v="40255815"/>
    <s v="END STOP DOVETAIL BLOCK - DRIVERLESS M60"/>
    <s v="Lichfield WS13 7SF"/>
    <n v="101.2"/>
    <x v="1"/>
    <s v="Diesel"/>
    <n v="3.7444000000000005E-2"/>
  </r>
  <r>
    <d v="2023-01-01T00:00:00"/>
    <s v="S026058"/>
    <x v="7"/>
    <s v="PO140253"/>
    <s v="GRN179178"/>
    <n v="101048081"/>
    <s v="FIBRE BOX MOUNTING ASSEMBLY"/>
    <s v="Lichfield WS13 7SF"/>
    <n v="101.2"/>
    <x v="1"/>
    <s v="Diesel"/>
    <n v="3.7444000000000005E-2"/>
  </r>
  <r>
    <d v="2023-01-01T00:00:00"/>
    <s v="S001121"/>
    <x v="5"/>
    <s v="PO140112"/>
    <s v="GRN178538"/>
    <n v="5145004"/>
    <s v="CONTACT BLOCK 1 N/O SCREW"/>
    <s v="Salford M5 4BE"/>
    <n v="103.6"/>
    <x v="2"/>
    <s v="Diesel"/>
    <n v="3.8331999999999998E-4"/>
  </r>
  <r>
    <d v="2023-01-01T00:00:00"/>
    <s v="S001121"/>
    <x v="5"/>
    <s v="PO140860"/>
    <s v="GRN178541"/>
    <n v="51204396"/>
    <s v="800F PUSH BUTTON - METAL FLUSH - WHITE REVERSE"/>
    <s v="Salford M5 4BE"/>
    <n v="103.6"/>
    <x v="2"/>
    <s v="Diesel"/>
    <n v="3.8331999999999998E-4"/>
  </r>
  <r>
    <d v="2023-01-01T00:00:00"/>
    <s v="S001121"/>
    <x v="5"/>
    <s v="PO127749"/>
    <s v="GRN178542"/>
    <n v="50204185"/>
    <s v="POINT GUARD I/O SAFETY MODULE 8 POINT INPUT MODULE"/>
    <s v="Salford M5 4BE"/>
    <n v="103.6"/>
    <x v="2"/>
    <s v="Diesel"/>
    <n v="3.8331999999999998E-4"/>
  </r>
  <r>
    <d v="2023-01-01T00:00:00"/>
    <s v="S026058"/>
    <x v="7"/>
    <s v="PO139729"/>
    <s v="GRN179180"/>
    <n v="101040781"/>
    <s v="HMI DISPLAY MOUNT BOX-BLACK ANODISE"/>
    <s v="Lichfield WS13 7SF"/>
    <n v="101.2"/>
    <x v="1"/>
    <s v="Diesel"/>
    <n v="3.7444000000000005E-2"/>
  </r>
  <r>
    <d v="2023-01-01T00:00:00"/>
    <s v="S026058"/>
    <x v="7"/>
    <s v="PO139728"/>
    <s v="GRN179186"/>
    <n v="101045533"/>
    <s v="UPPER CONDUIT SUPPORT BAR"/>
    <s v="Lichfield WS13 7SF"/>
    <n v="101.2"/>
    <x v="1"/>
    <s v="Diesel"/>
    <n v="3.7444000000000005E-2"/>
  </r>
  <r>
    <d v="2023-01-01T00:00:00"/>
    <s v="S026058"/>
    <x v="7"/>
    <s v="PO140226"/>
    <s v="GRN179191"/>
    <n v="101036252"/>
    <s v="UPS FIXING PLATE - M60"/>
    <s v="Lichfield WS13 7SF"/>
    <n v="101.2"/>
    <x v="1"/>
    <s v="Diesel"/>
    <n v="3.7444000000000005E-2"/>
  </r>
  <r>
    <d v="2023-01-01T00:00:00"/>
    <s v="S026058"/>
    <x v="7"/>
    <s v="PO141803"/>
    <s v="GRN179198"/>
    <n v="101036926"/>
    <s v="COLLIMATOR OIL DRIP TRAY"/>
    <s v="Lichfield WS13 7SF"/>
    <n v="101.2"/>
    <x v="1"/>
    <s v="Diesel"/>
    <n v="3.7444000000000005E-2"/>
  </r>
  <r>
    <d v="2023-01-01T00:00:00"/>
    <s v="S026058"/>
    <x v="7"/>
    <s v="PO139431"/>
    <s v="GRN179206"/>
    <n v="101023406"/>
    <s v="SCANDRIVE SUPPORT BRACKET - NOVA GREY"/>
    <s v="Lichfield WS13 7SF"/>
    <n v="101.2"/>
    <x v="1"/>
    <s v="Diesel"/>
    <n v="3.7444000000000005E-2"/>
  </r>
  <r>
    <d v="2023-01-01T00:00:00"/>
    <s v="S026058"/>
    <x v="7"/>
    <s v="PO139723"/>
    <s v="GRN179482"/>
    <n v="101025141"/>
    <s v="MOUNTING PLATE ENH1750EXT"/>
    <s v="Lichfield WS13 7SF"/>
    <n v="101.2"/>
    <x v="1"/>
    <s v="Diesel"/>
    <n v="3.7444000000000005E-2"/>
  </r>
  <r>
    <d v="2023-01-01T00:00:00"/>
    <s v="S026058"/>
    <x v="7"/>
    <s v="PO140256"/>
    <s v="GRN179483"/>
    <n v="101034043"/>
    <s v="LOCATION TENON"/>
    <s v="Lichfield WS13 7SF"/>
    <n v="101.2"/>
    <x v="1"/>
    <s v="Diesel"/>
    <n v="3.7444000000000005E-2"/>
  </r>
  <r>
    <d v="2023-01-01T00:00:00"/>
    <s v="S026058"/>
    <x v="7"/>
    <s v="PO140226"/>
    <s v="GRN179485"/>
    <n v="101036927"/>
    <s v="LUBE UNIT/CONTROL GEAR BRACKET (ANGLED 3 DEG)"/>
    <s v="Lichfield WS13 7SF"/>
    <n v="101.2"/>
    <x v="1"/>
    <s v="Diesel"/>
    <n v="3.7444000000000005E-2"/>
  </r>
  <r>
    <d v="2023-01-01T00:00:00"/>
    <s v="S026058"/>
    <x v="7"/>
    <s v="PO141430"/>
    <s v="GRN179487"/>
    <n v="40256233"/>
    <s v="OCR CAMERASUPPORT FRAME - M60 CABSCAN OPTION"/>
    <s v="Lichfield WS13 7SF"/>
    <n v="101.2"/>
    <x v="1"/>
    <s v="Diesel"/>
    <n v="3.7444000000000005E-2"/>
  </r>
  <r>
    <d v="2023-01-01T00:00:00"/>
    <s v="S026058"/>
    <x v="7"/>
    <s v="PO140564"/>
    <s v="GRN179488"/>
    <n v="101045068"/>
    <s v="VERTICAL DETECTOR BOX TRANSPORT BRACKET - 2"/>
    <s v="Lichfield WS13 7SF"/>
    <n v="101.2"/>
    <x v="1"/>
    <s v="Diesel"/>
    <n v="3.7444000000000005E-2"/>
  </r>
  <r>
    <d v="2023-01-01T00:00:00"/>
    <s v="S026058"/>
    <x v="7"/>
    <s v="PO140253"/>
    <s v="GRN179489"/>
    <n v="101012168"/>
    <s v="FIRE EXTINGUISHER BRACKET"/>
    <s v="Lichfield WS13 7SF"/>
    <n v="101.2"/>
    <x v="1"/>
    <s v="Diesel"/>
    <n v="3.7444000000000005E-2"/>
  </r>
  <r>
    <d v="2023-01-01T00:00:00"/>
    <s v="S026058"/>
    <x v="7"/>
    <s v="PO138925"/>
    <s v="GRN179491"/>
    <n v="101012168"/>
    <s v="FIRE EXTINGUISHER BRACKET"/>
    <s v="Lichfield WS13 7SF"/>
    <n v="101.2"/>
    <x v="1"/>
    <s v="Diesel"/>
    <n v="3.7444000000000005E-2"/>
  </r>
  <r>
    <d v="2023-01-01T00:00:00"/>
    <s v="S026058"/>
    <x v="7"/>
    <s v="PO139431"/>
    <s v="GRN179502"/>
    <n v="40256243"/>
    <s v="CHASSIS STIFFENER - NOVA GREY"/>
    <s v="Lichfield WS13 7SF"/>
    <n v="101.2"/>
    <x v="1"/>
    <s v="Diesel"/>
    <n v="3.7444000000000005E-2"/>
  </r>
  <r>
    <d v="2023-01-01T00:00:00"/>
    <s v="S026058"/>
    <x v="7"/>
    <s v="PO140253"/>
    <s v="GRN179649"/>
    <n v="101010640"/>
    <s v="SIDE PANEL, SUPPORT ANGLE"/>
    <s v="Lichfield WS13 7SF"/>
    <n v="101.2"/>
    <x v="1"/>
    <s v="Diesel"/>
    <n v="3.7444000000000005E-2"/>
  </r>
  <r>
    <d v="2023-01-01T00:00:00"/>
    <s v="S026058"/>
    <x v="7"/>
    <s v="PO141803"/>
    <s v="GRN179702"/>
    <n v="101037053"/>
    <s v="OIL DRIP TRAY BRACKET"/>
    <s v="Lichfield WS13 7SF"/>
    <n v="101.2"/>
    <x v="1"/>
    <s v="Diesel"/>
    <n v="3.7444000000000005E-2"/>
  </r>
  <r>
    <d v="2023-01-01T00:00:00"/>
    <s v="S023375"/>
    <x v="13"/>
    <s v="PO139993"/>
    <s v="GRN178567"/>
    <n v="13211992"/>
    <s v="R24SL CABLE FLANGE"/>
    <s v="Boston Massachusetts"/>
    <n v="3154"/>
    <x v="0"/>
    <s v="Crude"/>
    <n v="0.50590159999999995"/>
  </r>
  <r>
    <d v="2023-01-01T00:00:00"/>
    <s v="S023375"/>
    <x v="13"/>
    <s v="PO139993"/>
    <s v="GRN178568"/>
    <n v="13211992"/>
    <s v="R24SL CABLE FLANGE"/>
    <s v="Boston Massachusetts"/>
    <n v="3154"/>
    <x v="0"/>
    <s v="Crude"/>
    <n v="0.50590159999999995"/>
  </r>
  <r>
    <d v="2023-01-01T00:00:00"/>
    <s v="S026058"/>
    <x v="7"/>
    <s v="PO142381"/>
    <s v="GRN179703"/>
    <n v="101049881"/>
    <s v="DELL XE4 COMPUTER MOUNTING PLATE"/>
    <s v="Lichfield WS13 7SF"/>
    <n v="101.2"/>
    <x v="1"/>
    <s v="Diesel"/>
    <n v="3.7444000000000005E-2"/>
  </r>
  <r>
    <d v="2023-01-01T00:00:00"/>
    <s v="S000377"/>
    <x v="14"/>
    <s v="PO139162"/>
    <s v="GRN178571"/>
    <s v="11701-0952"/>
    <s v="CAMERA DOME FIXED 4 MP"/>
    <s v="Cheshire WA3 6GP"/>
    <n v="68"/>
    <x v="2"/>
    <s v="Diesel"/>
    <n v="2.5159999999999999E-4"/>
  </r>
  <r>
    <d v="2023-01-01T00:00:00"/>
    <s v="S026058"/>
    <x v="7"/>
    <s v="PO139723"/>
    <s v="GRN179708"/>
    <n v="101032705"/>
    <s v="TOOLBOX MOUNTING BRACKET LEFT HAND - T60"/>
    <s v="Lichfield WS13 7SF"/>
    <n v="101.2"/>
    <x v="1"/>
    <s v="Diesel"/>
    <n v="3.7444000000000005E-2"/>
  </r>
  <r>
    <d v="2023-01-01T00:00:00"/>
    <s v="S026058"/>
    <x v="7"/>
    <s v="PO141285"/>
    <s v="GRN179711"/>
    <n v="40259810"/>
    <s v="COWL TOP"/>
    <s v="Lichfield WS13 7SF"/>
    <n v="101.2"/>
    <x v="1"/>
    <s v="Diesel"/>
    <n v="3.7444000000000005E-2"/>
  </r>
  <r>
    <d v="2023-02-01T00:00:00"/>
    <s v="S026058"/>
    <x v="7"/>
    <s v="PO140253"/>
    <s v="GRN180067"/>
    <n v="101047378"/>
    <s v="TRANSFORMER MOUNTING PLATE"/>
    <s v="Lichfield WS13 7SF"/>
    <n v="101.2"/>
    <x v="1"/>
    <s v="Diesel"/>
    <n v="3.7444000000000005E-2"/>
  </r>
  <r>
    <d v="2023-02-01T00:00:00"/>
    <s v="S026058"/>
    <x v="7"/>
    <s v="PO139728"/>
    <s v="GRN180070"/>
    <n v="40251113"/>
    <s v="PROXIMITY SWITCH HOUSING"/>
    <s v="Lichfield WS13 7SF"/>
    <n v="101.2"/>
    <x v="1"/>
    <s v="Diesel"/>
    <n v="3.7444000000000005E-2"/>
  </r>
  <r>
    <d v="2023-02-01T00:00:00"/>
    <s v="S026058"/>
    <x v="7"/>
    <s v="PO140547"/>
    <s v="GRN180076"/>
    <n v="101040447"/>
    <s v="TCU SUPPORT BRACKET -A25 RAL 7011"/>
    <s v="Lichfield WS13 7SF"/>
    <n v="101.2"/>
    <x v="1"/>
    <s v="Diesel"/>
    <n v="3.7444000000000005E-2"/>
  </r>
  <r>
    <d v="2023-02-01T00:00:00"/>
    <s v="S026058"/>
    <x v="7"/>
    <s v="PO140226"/>
    <s v="GRN180077"/>
    <n v="101040392"/>
    <s v="GOTTING PANEL, CAB BRACKET"/>
    <s v="Lichfield WS13 7SF"/>
    <n v="101.2"/>
    <x v="1"/>
    <s v="Diesel"/>
    <n v="3.7444000000000005E-2"/>
  </r>
  <r>
    <d v="2023-02-01T00:00:00"/>
    <s v="S026058"/>
    <x v="7"/>
    <s v="PO141628"/>
    <s v="GRN180156"/>
    <n v="40251113"/>
    <s v="PROXIMITY SWITCH HOUSING"/>
    <s v="Lichfield WS13 7SF"/>
    <n v="101.2"/>
    <x v="1"/>
    <s v="Diesel"/>
    <n v="3.7444000000000005E-2"/>
  </r>
  <r>
    <d v="2023-01-01T00:00:00"/>
    <s v="S026602"/>
    <x v="12"/>
    <s v="PO140631"/>
    <s v="GRN178590"/>
    <n v="10208488"/>
    <s v="OIL FILTER FOR HRD270T1 GENERATOR"/>
    <s v="Watford WD24 7GG"/>
    <n v="302"/>
    <x v="2"/>
    <s v="Diesl"/>
    <n v="1.1173999999999999E-3"/>
  </r>
  <r>
    <d v="2023-02-01T00:00:00"/>
    <s v="S026058"/>
    <x v="7"/>
    <s v="PO140228"/>
    <s v="GRN180159"/>
    <n v="101036252"/>
    <s v="UPS FIXING PLATE - M60"/>
    <s v="Lichfield WS13 7SF"/>
    <n v="101.2"/>
    <x v="1"/>
    <s v="Diesel"/>
    <n v="3.7444000000000005E-2"/>
  </r>
  <r>
    <d v="2023-02-01T00:00:00"/>
    <s v="S026058"/>
    <x v="7"/>
    <s v="PO140227"/>
    <s v="GRN180161"/>
    <n v="101036927"/>
    <s v="LUBE UNIT/CONTROL GEAR BRACKET (ANGLED 3 DEG)"/>
    <s v="Lichfield WS13 7SF"/>
    <n v="101.2"/>
    <x v="1"/>
    <s v="Diesel"/>
    <n v="3.7444000000000005E-2"/>
  </r>
  <r>
    <d v="2023-02-01T00:00:00"/>
    <s v="S026058"/>
    <x v="7"/>
    <s v="PO138929"/>
    <s v="GRN180165"/>
    <s v="340-1026-1"/>
    <s v="BRKT CONCENTRATOR MOUNT"/>
    <s v="Lichfield WS13 7SF"/>
    <n v="101.2"/>
    <x v="1"/>
    <s v="Diesel"/>
    <n v="3.7444000000000005E-2"/>
  </r>
  <r>
    <d v="2023-02-01T00:00:00"/>
    <s v="S026058"/>
    <x v="7"/>
    <s v="PO139722"/>
    <s v="GRN180166"/>
    <n v="101012393"/>
    <s v="SECURITY HANDRAIL PLATE"/>
    <s v="Lichfield WS13 7SF"/>
    <n v="101.2"/>
    <x v="1"/>
    <s v="Diesel"/>
    <n v="3.7444000000000005E-2"/>
  </r>
  <r>
    <d v="2023-02-01T00:00:00"/>
    <s v="S026058"/>
    <x v="7"/>
    <s v="PO139722"/>
    <s v="GRN180167"/>
    <n v="101012393"/>
    <s v="SECURITY HANDRAIL PLATE"/>
    <s v="Lichfield WS13 7SF"/>
    <n v="101.2"/>
    <x v="1"/>
    <s v="Diesel"/>
    <n v="3.7444000000000005E-2"/>
  </r>
  <r>
    <d v="2023-02-01T00:00:00"/>
    <s v="S026058"/>
    <x v="7"/>
    <s v="PO139723"/>
    <s v="GRN180169"/>
    <n v="101036095"/>
    <s v="TOOL BOX REAR BRACKET ASSEMBLY"/>
    <s v="Lichfield WS13 7SF"/>
    <n v="101.2"/>
    <x v="1"/>
    <s v="Diesel"/>
    <n v="3.7444000000000005E-2"/>
  </r>
  <r>
    <d v="2023-02-01T00:00:00"/>
    <s v="S026058"/>
    <x v="7"/>
    <s v="PO139728"/>
    <s v="GRN180170"/>
    <n v="101045067"/>
    <s v="VERTICAL DETECTOR BOX TRANSPORT BRACKET - 1"/>
    <s v="Lichfield WS13 7SF"/>
    <n v="101.2"/>
    <x v="1"/>
    <s v="Diesel"/>
    <n v="3.7444000000000005E-2"/>
  </r>
  <r>
    <d v="2023-01-01T00:00:00"/>
    <s v="S026602"/>
    <x v="12"/>
    <s v="PO141754"/>
    <s v="GRN178611"/>
    <n v="10206819"/>
    <s v="DOWTY BONDED SEAL M22 - MOQ IS 50"/>
    <s v="Watford WD24 7GG"/>
    <n v="302"/>
    <x v="2"/>
    <s v="Diesl"/>
    <n v="1.1173999999999999E-3"/>
  </r>
  <r>
    <d v="2023-02-01T00:00:00"/>
    <s v="S026058"/>
    <x v="7"/>
    <s v="PO140226"/>
    <s v="GRN180173"/>
    <n v="101036095"/>
    <s v="TOOL BOX REAR BRACKET ASSEMBLY"/>
    <s v="Lichfield WS13 7SF"/>
    <n v="101.2"/>
    <x v="1"/>
    <s v="Diesel"/>
    <n v="3.7444000000000005E-2"/>
  </r>
  <r>
    <d v="2023-02-01T00:00:00"/>
    <s v="S026058"/>
    <x v="7"/>
    <s v="PO139723"/>
    <s v="GRN180224"/>
    <n v="101038131"/>
    <s v="FIXED OVER WIDTH LASER MECHANICAL ASSEMBLY"/>
    <s v="Lichfield WS13 7SF"/>
    <n v="101.2"/>
    <x v="1"/>
    <s v="Diesel"/>
    <n v="3.7444000000000005E-2"/>
  </r>
  <r>
    <d v="2023-02-01T00:00:00"/>
    <s v="S026058"/>
    <x v="7"/>
    <s v="PO140253"/>
    <s v="GRN180319"/>
    <n v="101023381"/>
    <s v="GEAR MOTOR MOUNTING BRACKET"/>
    <s v="Lichfield WS13 7SF"/>
    <n v="101.2"/>
    <x v="1"/>
    <s v="Diesel"/>
    <n v="3.7444000000000005E-2"/>
  </r>
  <r>
    <d v="2023-01-01T00:00:00"/>
    <s v="S001047"/>
    <x v="9"/>
    <s v="PO140456"/>
    <s v="GRN178616"/>
    <n v="66205215"/>
    <s v="2X8 ELEMENT PHOTO DIODE CDWO4 30MM THICK"/>
    <s v="81300 Johor Bahru Malaysia"/>
    <n v="6781"/>
    <x v="4"/>
    <s v="Aviation"/>
    <n v="1.1924057587200001"/>
  </r>
  <r>
    <d v="2023-01-01T00:00:00"/>
    <s v="S001047"/>
    <x v="9"/>
    <s v="PO134439"/>
    <s v="GRN178617"/>
    <n v="66205215"/>
    <s v="2x8 ELEMENT PHOTO DIODE CdWO4 30mm THICK"/>
    <s v="81300 Johor Bahru Malaysia"/>
    <n v="6781"/>
    <x v="4"/>
    <s v="Aviation"/>
    <n v="1.1924057587200001"/>
  </r>
  <r>
    <d v="2023-01-01T00:00:00"/>
    <s v="S025431"/>
    <x v="0"/>
    <s v="PO141847"/>
    <s v="GRN178618"/>
    <n v="50204184"/>
    <s v="8 CHANNEL SINK INPUT MODULE 24V DC"/>
    <s v="Boston Massachusetts"/>
    <n v="3154"/>
    <x v="0"/>
    <s v="Crude"/>
    <n v="2.0236063999999998E-2"/>
  </r>
  <r>
    <d v="2023-02-01T00:00:00"/>
    <s v="S026058"/>
    <x v="7"/>
    <s v="PO140253"/>
    <s v="GRN180421"/>
    <n v="101047519"/>
    <s v="PC COVER"/>
    <s v="Lichfield WS13 7SF"/>
    <n v="101.2"/>
    <x v="1"/>
    <s v="Diesel"/>
    <n v="3.7444000000000005E-2"/>
  </r>
  <r>
    <d v="2023-02-01T00:00:00"/>
    <s v="S026058"/>
    <x v="7"/>
    <s v="PO140226"/>
    <s v="GRN180425"/>
    <n v="101034200"/>
    <s v="PANEL 14"/>
    <s v="Lichfield WS13 7SF"/>
    <n v="101.2"/>
    <x v="1"/>
    <s v="Diesel"/>
    <n v="3.7444000000000005E-2"/>
  </r>
  <r>
    <d v="2023-02-01T00:00:00"/>
    <s v="S026058"/>
    <x v="7"/>
    <s v="PO139722"/>
    <s v="GRN180762"/>
    <n v="101030273"/>
    <s v="M60-BX WORKSTATION FRAME MOUNT BRACKET"/>
    <s v="Lichfield WS13 7SF"/>
    <n v="101.2"/>
    <x v="1"/>
    <s v="Diesel"/>
    <n v="3.7444000000000005E-2"/>
  </r>
  <r>
    <d v="2023-02-01T00:00:00"/>
    <s v="S026058"/>
    <x v="7"/>
    <s v="PO142381"/>
    <s v="GRN180763"/>
    <n v="101028703"/>
    <s v="BX-M60 SERVER MOUNTING PLATE"/>
    <s v="Lichfield WS13 7SF"/>
    <n v="101.2"/>
    <x v="1"/>
    <s v="Diesel"/>
    <n v="3.7444000000000005E-2"/>
  </r>
  <r>
    <d v="2023-02-01T00:00:00"/>
    <s v="S026058"/>
    <x v="7"/>
    <s v="PO141628"/>
    <s v="GRN180765"/>
    <n v="40251113"/>
    <s v="PROXIMITY SWITCH HOUSING"/>
    <s v="Lichfield WS13 7SF"/>
    <n v="101.2"/>
    <x v="1"/>
    <s v="Diesel"/>
    <n v="3.7444000000000005E-2"/>
  </r>
  <r>
    <d v="2023-02-01T00:00:00"/>
    <s v="S026058"/>
    <x v="7"/>
    <s v="PO139723"/>
    <s v="GRN180770"/>
    <n v="101028105"/>
    <s v="REAR CHASSIS PLATE"/>
    <s v="Lichfield WS13 7SF"/>
    <n v="101.2"/>
    <x v="1"/>
    <s v="Diesel"/>
    <n v="3.7444000000000005E-2"/>
  </r>
  <r>
    <d v="2023-02-01T00:00:00"/>
    <s v="S026058"/>
    <x v="7"/>
    <s v="PO142076"/>
    <s v="GRN180803"/>
    <n v="101045992"/>
    <s v="P.M.T. HOUSING LID"/>
    <s v="Lichfield WS13 7SF"/>
    <n v="101.2"/>
    <x v="1"/>
    <s v="Diesel"/>
    <n v="3.7444000000000005E-2"/>
  </r>
  <r>
    <d v="2023-02-01T00:00:00"/>
    <s v="S026058"/>
    <x v="7"/>
    <s v="PO140547"/>
    <s v="GRN180999"/>
    <n v="1"/>
    <s v="FAIR"/>
    <s v="Lichfield WS13 7SF"/>
    <n v="101.2"/>
    <x v="1"/>
    <s v="Diesel"/>
    <n v="3.7444000000000005E-2"/>
  </r>
  <r>
    <d v="2023-02-01T00:00:00"/>
    <s v="S026058"/>
    <x v="7"/>
    <s v="PO140226"/>
    <s v="GRN181035"/>
    <n v="101036824"/>
    <s v="M60-BX WHEEL STAND ( 2-PORT )"/>
    <s v="Lichfield WS13 7SF"/>
    <n v="101.2"/>
    <x v="1"/>
    <s v="Diesel"/>
    <n v="3.7444000000000005E-2"/>
  </r>
  <r>
    <d v="2023-02-01T00:00:00"/>
    <s v="S026058"/>
    <x v="7"/>
    <s v="PO142167"/>
    <s v="GRN181222"/>
    <n v="40212799"/>
    <s v="LASER SUPPORT BRACKET P60"/>
    <s v="Lichfield WS13 7SF"/>
    <n v="101.2"/>
    <x v="1"/>
    <s v="Diesel"/>
    <n v="3.7444000000000005E-2"/>
  </r>
  <r>
    <d v="2023-02-01T00:00:00"/>
    <s v="S026058"/>
    <x v="7"/>
    <s v="PO142586"/>
    <s v="GRN181244"/>
    <n v="101025141"/>
    <s v="MOUNTING PLATE ENH1750EXT"/>
    <s v="Lichfield WS13 7SF"/>
    <n v="101.2"/>
    <x v="1"/>
    <s v="Diesel"/>
    <n v="3.7444000000000005E-2"/>
  </r>
  <r>
    <d v="2023-02-01T00:00:00"/>
    <s v="S026058"/>
    <x v="7"/>
    <s v="PO142462"/>
    <s v="GRN181245"/>
    <n v="40256318"/>
    <s v="WEATHER BAR - RAD NUKE DOOR"/>
    <s v="Lichfield WS13 7SF"/>
    <n v="101.2"/>
    <x v="1"/>
    <s v="Diesel"/>
    <n v="3.7444000000000005E-2"/>
  </r>
  <r>
    <d v="2023-02-01T00:00:00"/>
    <s v="S026058"/>
    <x v="7"/>
    <s v="PO142381"/>
    <s v="GRN181247"/>
    <n v="40258759"/>
    <s v="PRINTER SECURING PLATE FOR HP M252n PRINTER - M60"/>
    <s v="Lichfield WS13 7SF"/>
    <n v="101.2"/>
    <x v="1"/>
    <s v="Diesel"/>
    <n v="3.7444000000000005E-2"/>
  </r>
  <r>
    <d v="2023-02-01T00:00:00"/>
    <s v="S026058"/>
    <x v="7"/>
    <s v="PO139729"/>
    <s v="GRN181250"/>
    <n v="40213217"/>
    <s v="PROXY SENSOR BRACKET 3"/>
    <s v="Lichfield WS13 7SF"/>
    <n v="101.2"/>
    <x v="1"/>
    <s v="Diesel"/>
    <n v="3.7444000000000005E-2"/>
  </r>
  <r>
    <d v="2023-02-01T00:00:00"/>
    <s v="S026058"/>
    <x v="7"/>
    <s v="PO140253"/>
    <s v="GRN181346"/>
    <n v="101023372"/>
    <s v="TRANSFER BOX MOUNTING BRACKET"/>
    <s v="Lichfield WS13 7SF"/>
    <n v="101.2"/>
    <x v="1"/>
    <s v="Diesel"/>
    <n v="3.7444000000000005E-2"/>
  </r>
  <r>
    <d v="2023-02-01T00:00:00"/>
    <s v="S026058"/>
    <x v="7"/>
    <s v="PO140227"/>
    <s v="GRN181370"/>
    <n v="101033372"/>
    <s v="M60-ZBX, DETECTOR PANEL  MECHANICAL INTERLOCK"/>
    <s v="Lichfield WS13 7SF"/>
    <n v="101.2"/>
    <x v="1"/>
    <s v="Diesel"/>
    <n v="3.7444000000000005E-2"/>
  </r>
  <r>
    <d v="2023-01-01T00:00:00"/>
    <s v="S026602"/>
    <x v="12"/>
    <s v="PO141475"/>
    <s v="GRN178645"/>
    <n v="101020913"/>
    <s v="OIL PRESSURE SWITCH"/>
    <s v="Watford WD24 7GG"/>
    <n v="302"/>
    <x v="2"/>
    <s v="Diesl"/>
    <n v="1.1173999999999999E-3"/>
  </r>
  <r>
    <d v="2023-02-01T00:00:00"/>
    <s v="S026058"/>
    <x v="7"/>
    <s v="PO138937"/>
    <s v="GRN181548"/>
    <n v="23254988"/>
    <s v="MATERIAL SEPERATION TEST PIECE ASSEMBLY (BOF)"/>
    <s v="Lichfield WS13 7SF"/>
    <n v="101.2"/>
    <x v="1"/>
    <s v="Diesel"/>
    <n v="3.7444000000000005E-2"/>
  </r>
  <r>
    <d v="2023-02-01T00:00:00"/>
    <s v="S026058"/>
    <x v="7"/>
    <s v="PO140228"/>
    <s v="GRN181572"/>
    <n v="101039239"/>
    <s v="CONTROL PANEL FIXING BRACKET"/>
    <s v="Lichfield WS13 7SF"/>
    <n v="101.2"/>
    <x v="1"/>
    <s v="Diesel"/>
    <n v="3.7444000000000005E-2"/>
  </r>
  <r>
    <d v="2023-02-01T00:00:00"/>
    <s v="S026058"/>
    <x v="7"/>
    <s v="PO139722"/>
    <s v="GRN181574"/>
    <n v="101039239"/>
    <s v="CONTROL PANEL FIXING BRACKET"/>
    <s v="Lichfield WS13 7SF"/>
    <n v="101.2"/>
    <x v="1"/>
    <s v="Diesel"/>
    <n v="3.7444000000000005E-2"/>
  </r>
  <r>
    <d v="2023-02-01T00:00:00"/>
    <s v="S026058"/>
    <x v="7"/>
    <s v="PO139729"/>
    <s v="GRN181576"/>
    <n v="40256318"/>
    <s v="WEATHER BAR - RAD NUKE DOOR"/>
    <s v="Lichfield WS13 7SF"/>
    <n v="101.2"/>
    <x v="1"/>
    <s v="Diesel"/>
    <n v="3.7444000000000005E-2"/>
  </r>
  <r>
    <d v="2023-02-01T00:00:00"/>
    <s v="S026058"/>
    <x v="7"/>
    <s v="PO140227"/>
    <s v="GRN181580"/>
    <n v="101040392"/>
    <s v="GOTTING PANEL, CAB BRACKET"/>
    <s v="Lichfield WS13 7SF"/>
    <n v="101.2"/>
    <x v="1"/>
    <s v="Diesel"/>
    <n v="3.7444000000000005E-2"/>
  </r>
  <r>
    <d v="2023-02-01T00:00:00"/>
    <s v="S026058"/>
    <x v="7"/>
    <s v="PO139729"/>
    <s v="GRN181582"/>
    <n v="101040392"/>
    <s v="GOTTING PANEL, CAB BRACKET -NATURLA"/>
    <s v="Lichfield WS13 7SF"/>
    <n v="101.2"/>
    <x v="1"/>
    <s v="Diesel"/>
    <n v="3.7444000000000005E-2"/>
  </r>
  <r>
    <d v="2023-02-01T00:00:00"/>
    <s v="S026058"/>
    <x v="7"/>
    <s v="PO142462"/>
    <s v="GRN181585"/>
    <n v="101023537"/>
    <s v="GEARMOTOR SUPPORT BRACKET"/>
    <s v="Lichfield WS13 7SF"/>
    <n v="101.2"/>
    <x v="1"/>
    <s v="Diesel"/>
    <n v="3.7444000000000005E-2"/>
  </r>
  <r>
    <d v="2023-01-01T00:00:00"/>
    <s v="S023222"/>
    <x v="11"/>
    <s v="PO140006"/>
    <s v="GRN178654"/>
    <s v="11700-7824"/>
    <s v="M12 PANEL FEED THROUGH 8 POLE A-CODE"/>
    <s v="Wickford SS11 8YT"/>
    <n v="390"/>
    <x v="2"/>
    <s v="Diesel"/>
    <n v="1.4430000000000001E-3"/>
  </r>
  <r>
    <d v="2023-01-01T00:00:00"/>
    <s v="S023413"/>
    <x v="15"/>
    <s v="PO139986"/>
    <s v="GRN178655"/>
    <n v="42203630"/>
    <s v="VISY IRIS CONTAINER OCR SOFTWARE"/>
    <s v="33100 Tampere, Finland"/>
    <n v="3916"/>
    <x v="2"/>
    <s v="Diesel"/>
    <n v="3.9815929999999999E-2"/>
  </r>
  <r>
    <d v="2023-02-01T00:00:00"/>
    <s v="S026058"/>
    <x v="7"/>
    <s v="PO140228"/>
    <s v="GRN181613"/>
    <n v="101040392"/>
    <s v="GOTTING PANEL, CAB BRACKET"/>
    <s v="Lichfield WS13 7SF"/>
    <n v="101.2"/>
    <x v="1"/>
    <s v="Diesel"/>
    <n v="3.7444000000000005E-2"/>
  </r>
  <r>
    <d v="2023-02-01T00:00:00"/>
    <s v="S026058"/>
    <x v="7"/>
    <s v="PO140228"/>
    <s v="GRN181653"/>
    <n v="101034200"/>
    <s v="PANEL 14"/>
    <s v="Lichfield WS13 7SF"/>
    <n v="101.2"/>
    <x v="1"/>
    <s v="Diesel"/>
    <n v="3.7444000000000005E-2"/>
  </r>
  <r>
    <d v="2023-02-01T00:00:00"/>
    <s v="S026058"/>
    <x v="7"/>
    <s v="PO140227"/>
    <s v="GRN181654"/>
    <n v="101034200"/>
    <s v="PANEL 14"/>
    <s v="Lichfield WS13 7SF"/>
    <n v="101.2"/>
    <x v="1"/>
    <s v="Diesel"/>
    <n v="3.7444000000000005E-2"/>
  </r>
  <r>
    <d v="2023-02-01T00:00:00"/>
    <s v="S026058"/>
    <x v="7"/>
    <s v="PO139722"/>
    <s v="GRN181656"/>
    <n v="101034200"/>
    <s v="PANEL 14 -IRON GREY RAL 7011"/>
    <s v="Lichfield WS13 7SF"/>
    <n v="101.2"/>
    <x v="1"/>
    <s v="Diesel"/>
    <n v="3.7444000000000005E-2"/>
  </r>
  <r>
    <d v="2023-02-01T00:00:00"/>
    <s v="S026058"/>
    <x v="7"/>
    <s v="PO139729"/>
    <s v="GRN181665"/>
    <n v="101047519"/>
    <s v="PC COVER"/>
    <s v="Lichfield WS13 7SF"/>
    <n v="101.2"/>
    <x v="1"/>
    <s v="Diesel"/>
    <n v="3.7444000000000005E-2"/>
  </r>
  <r>
    <d v="2023-02-01T00:00:00"/>
    <s v="S026058"/>
    <x v="7"/>
    <s v="PO142462"/>
    <s v="GRN181765"/>
    <n v="101023372"/>
    <s v="TRANSFER BOX MOUNTING BRACKET"/>
    <s v="Lichfield WS13 7SF"/>
    <n v="101.2"/>
    <x v="1"/>
    <s v="Diesel"/>
    <n v="3.7444000000000005E-2"/>
  </r>
  <r>
    <d v="2023-01-01T00:00:00"/>
    <s v="S001121"/>
    <x v="5"/>
    <s v="PO140445"/>
    <s v="GRN178664"/>
    <n v="21205612"/>
    <s v="RJ45 PATCHCORD 4-PAIR HALOGEN-FREE TEAL - 2M LONG"/>
    <s v="Salford M5 4BE"/>
    <n v="103.6"/>
    <x v="2"/>
    <s v="Diesel"/>
    <n v="3.8331999999999998E-4"/>
  </r>
  <r>
    <d v="2023-01-01T00:00:00"/>
    <s v="S001121"/>
    <x v="5"/>
    <s v="PO140078"/>
    <s v="GRN178665"/>
    <n v="50206128"/>
    <s v="TERMINAL FT SPRING CLAMP 1.5mm- GREEN"/>
    <s v="Salford M5 4BE"/>
    <n v="103.6"/>
    <x v="2"/>
    <s v="Diesel"/>
    <n v="3.8331999999999998E-4"/>
  </r>
  <r>
    <d v="2023-01-01T00:00:00"/>
    <s v="S000892"/>
    <x v="16"/>
    <s v="PO142139"/>
    <s v="GRN178666"/>
    <n v="42208923"/>
    <s v="IMRAK 410 19&quot; WALL MOUNT CABINET 324 x 600 x 400mm"/>
    <s v="Stockport SK4 2JT"/>
    <n v="55"/>
    <x v="2"/>
    <s v="Diesel"/>
    <n v="2.0350000000000001E-4"/>
  </r>
  <r>
    <d v="2023-02-01T00:00:00"/>
    <s v="S026058"/>
    <x v="7"/>
    <s v="PO138937"/>
    <s v="GRN181775"/>
    <n v="23254988"/>
    <s v="MATERIAL SEPERATION TEST PIECE ASSEMBLY (BOF)"/>
    <s v="Lichfield WS13 7SF"/>
    <n v="101.2"/>
    <x v="1"/>
    <s v="Diesel"/>
    <n v="3.7444000000000005E-2"/>
  </r>
  <r>
    <d v="2023-03-01T00:00:00"/>
    <s v="S026058"/>
    <x v="7"/>
    <s v="PO139722"/>
    <s v="GRN182097"/>
    <n v="101033065"/>
    <s v="M60-BX WORKSTATION TOP FIXING ANGLE"/>
    <s v="Lichfield WS13 7SF"/>
    <n v="101.2"/>
    <x v="1"/>
    <s v="Diesel"/>
    <n v="3.7444000000000005E-2"/>
  </r>
  <r>
    <d v="2023-03-01T00:00:00"/>
    <s v="S026058"/>
    <x v="7"/>
    <s v="PO139729"/>
    <s v="GRN182102"/>
    <n v="40256694"/>
    <s v="OCR CAMERA MOUNTING BRACKET M6007"/>
    <s v="Lichfield WS13 7SF"/>
    <n v="101.2"/>
    <x v="1"/>
    <s v="Diesel"/>
    <n v="3.7444000000000005E-2"/>
  </r>
  <r>
    <d v="2023-03-01T00:00:00"/>
    <s v="S026058"/>
    <x v="7"/>
    <s v="PO140228"/>
    <s v="GRN182131"/>
    <n v="101036095"/>
    <s v="TOOL BOX REAR BRACKET ASSEMBLY"/>
    <s v="Lichfield WS13 7SF"/>
    <n v="101.2"/>
    <x v="1"/>
    <s v="Diesel"/>
    <n v="3.7444000000000005E-2"/>
  </r>
  <r>
    <d v="2023-03-01T00:00:00"/>
    <s v="S026058"/>
    <x v="7"/>
    <s v="PO140227"/>
    <s v="GRN182132"/>
    <n v="101036095"/>
    <s v="TOOL BOX REAR BRACKET ASSEMBLY"/>
    <s v="Lichfield WS13 7SF"/>
    <n v="101.2"/>
    <x v="1"/>
    <s v="Diesel"/>
    <n v="3.7444000000000005E-2"/>
  </r>
  <r>
    <d v="2023-03-01T00:00:00"/>
    <s v="S026058"/>
    <x v="7"/>
    <s v="PO143180"/>
    <s v="GRN182697"/>
    <n v="101039239"/>
    <s v="CONTROL PANEL FIXING BRACKET"/>
    <s v="Lichfield WS13 7SF"/>
    <n v="101.2"/>
    <x v="1"/>
    <s v="Diesel"/>
    <n v="3.7444000000000005E-2"/>
  </r>
  <r>
    <d v="2023-03-01T00:00:00"/>
    <s v="S026058"/>
    <x v="7"/>
    <s v="PO143179"/>
    <s v="GRN182699"/>
    <n v="101039239"/>
    <s v="CONTROL PANEL FIXING BRACKET"/>
    <s v="Lichfield WS13 7SF"/>
    <n v="101.2"/>
    <x v="1"/>
    <s v="Diesel"/>
    <n v="3.7444000000000005E-2"/>
  </r>
  <r>
    <d v="2023-03-01T00:00:00"/>
    <s v="S026058"/>
    <x v="7"/>
    <s v="PO143177"/>
    <s v="GRN182700"/>
    <n v="101039239"/>
    <s v="CONTROL PANEL FIXING BRACKET"/>
    <s v="Lichfield WS13 7SF"/>
    <n v="101.2"/>
    <x v="1"/>
    <s v="Diesel"/>
    <n v="3.7444000000000005E-2"/>
  </r>
  <r>
    <d v="2023-03-01T00:00:00"/>
    <s v="S026058"/>
    <x v="7"/>
    <s v="PO143176"/>
    <s v="GRN182701"/>
    <n v="101039239"/>
    <s v="CONTROL PANEL FIXING BRACKET"/>
    <s v="Lichfield WS13 7SF"/>
    <n v="101.2"/>
    <x v="1"/>
    <s v="Diesel"/>
    <n v="3.7444000000000005E-2"/>
  </r>
  <r>
    <d v="2023-03-01T00:00:00"/>
    <s v="S026058"/>
    <x v="7"/>
    <s v="PO143175"/>
    <s v="GRN182702"/>
    <n v="101039239"/>
    <s v="CONTROL PANEL FIXING BRACKET"/>
    <s v="Lichfield WS13 7SF"/>
    <n v="101.2"/>
    <x v="1"/>
    <s v="Diesel"/>
    <n v="3.7444000000000005E-2"/>
  </r>
  <r>
    <d v="2023-03-01T00:00:00"/>
    <s v="S026058"/>
    <x v="7"/>
    <s v="PO143174"/>
    <s v="GRN182703"/>
    <n v="101039239"/>
    <s v="CONTROL PANEL FIXING BRACKET"/>
    <s v="Lichfield WS13 7SF"/>
    <n v="101.2"/>
    <x v="1"/>
    <s v="Diesel"/>
    <n v="3.7444000000000005E-2"/>
  </r>
  <r>
    <d v="2023-01-01T00:00:00"/>
    <s v="S000892"/>
    <x v="16"/>
    <s v="PO142139"/>
    <s v="GRN178715"/>
    <n v="101037318"/>
    <s v="POWER CABLE C13 TO CEE7/7 - 2M LONG SCHURTER 6051."/>
    <s v="Stockport SK4 2JT"/>
    <n v="55"/>
    <x v="2"/>
    <s v="Diesel"/>
    <n v="2.0350000000000001E-4"/>
  </r>
  <r>
    <d v="2023-01-01T00:00:00"/>
    <s v="S000892"/>
    <x v="16"/>
    <s v="PO142139"/>
    <s v="GRN178718"/>
    <n v="101017708"/>
    <s v="RS PRO 10M POWER CABLE ASSEMBLY C13 TO C14 (IEC)R"/>
    <s v="Stockport SK4 2JT"/>
    <n v="55"/>
    <x v="2"/>
    <s v="Diesel"/>
    <n v="2.0350000000000001E-4"/>
  </r>
  <r>
    <d v="2023-03-01T00:00:00"/>
    <s v="S026058"/>
    <x v="7"/>
    <s v="PO143173"/>
    <s v="GRN182704"/>
    <n v="101039239"/>
    <s v="CONTROL PANEL FIXING BRACKET"/>
    <s v="Lichfield WS13 7SF"/>
    <n v="101.2"/>
    <x v="1"/>
    <s v="Diesel"/>
    <n v="3.7444000000000005E-2"/>
  </r>
  <r>
    <d v="2023-01-01T00:00:00"/>
    <s v="S000892"/>
    <x v="16"/>
    <s v="PO142139"/>
    <s v="GRN178722"/>
    <n v="4245034"/>
    <s v="CABLE ENTRY SEAL FOR 19&quot; PANEL 1U - DAWN GREY"/>
    <s v="Stockport SK4 2JT"/>
    <n v="55"/>
    <x v="2"/>
    <s v="Diesel"/>
    <n v="2.0350000000000001E-4"/>
  </r>
  <r>
    <d v="2023-01-01T00:00:00"/>
    <s v="S000892"/>
    <x v="16"/>
    <s v="PO142139"/>
    <s v="GRN178728"/>
    <n v="21202249"/>
    <s v="IEC STRAIGHT LEAD BLACK C13/C14 PLUG 10A 2M LONGR"/>
    <s v="Stockport SK4 2JT"/>
    <n v="55"/>
    <x v="2"/>
    <s v="Diesel"/>
    <n v="2.0350000000000001E-4"/>
  </r>
  <r>
    <d v="2023-01-01T00:00:00"/>
    <s v="S000892"/>
    <x v="16"/>
    <s v="PO142139"/>
    <s v="GRN178730"/>
    <n v="21202249"/>
    <s v="IEC STRAIGHT LEAD BLACK C13/C14 PLUG 10A 2M LONGR"/>
    <s v="Stockport SK4 2JT"/>
    <n v="55"/>
    <x v="2"/>
    <s v="Diesel"/>
    <n v="2.0350000000000001E-4"/>
  </r>
  <r>
    <d v="2023-01-01T00:00:00"/>
    <s v="S000892"/>
    <x v="16"/>
    <s v="PO142139"/>
    <s v="GRN178732"/>
    <n v="21202249"/>
    <s v="IEC STRAIGHT LEAD BLACK C13/C14 PLUG 10A 2M LONGR"/>
    <s v="Stockport SK4 2JT"/>
    <n v="55"/>
    <x v="2"/>
    <s v="Diesel"/>
    <n v="2.0350000000000001E-4"/>
  </r>
  <r>
    <d v="2023-01-01T00:00:00"/>
    <s v="S000892"/>
    <x v="16"/>
    <s v="PO142139"/>
    <s v="GRN178733"/>
    <n v="21202249"/>
    <s v="IEC STRAIGHT LEAD BLACK C13/C14 PLUG 10A 2M LONGR"/>
    <s v="Stockport SK4 2JT"/>
    <n v="55"/>
    <x v="2"/>
    <s v="Diesel"/>
    <n v="2.0350000000000001E-4"/>
  </r>
  <r>
    <d v="2023-01-01T00:00:00"/>
    <s v="S000892"/>
    <x v="16"/>
    <s v="PO142139"/>
    <s v="GRN178734"/>
    <n v="21202249"/>
    <s v="IEC STRAIGHT LEAD BLACK C13/C14 PLUG 10A 2M LONGR"/>
    <s v="Stockport SK4 2JT"/>
    <n v="55"/>
    <x v="2"/>
    <s v="Diesel"/>
    <n v="2.0350000000000001E-4"/>
  </r>
  <r>
    <d v="2023-01-01T00:00:00"/>
    <s v="S001121"/>
    <x v="5"/>
    <s v="PO137920"/>
    <s v="GRN178736"/>
    <s v="11700-4776"/>
    <s v="POINT I/O ADAPTER BASE"/>
    <s v="Salford M5 4BE"/>
    <n v="103.6"/>
    <x v="2"/>
    <s v="Diesel"/>
    <n v="3.8331999999999998E-4"/>
  </r>
  <r>
    <d v="2023-01-01T00:00:00"/>
    <s v="S000892"/>
    <x v="16"/>
    <s v="PO142139"/>
    <s v="GRN178738"/>
    <n v="101037318"/>
    <s v="POWER CABLE C13 TO CEE7/7 - 2M LONG SCHURTER 6051."/>
    <s v="Stockport SK4 2JT"/>
    <n v="55"/>
    <x v="2"/>
    <s v="Diesel"/>
    <n v="2.0350000000000001E-4"/>
  </r>
  <r>
    <d v="2023-03-01T00:00:00"/>
    <s v="S026058"/>
    <x v="7"/>
    <s v="PO143172"/>
    <s v="GRN182705"/>
    <n v="101039239"/>
    <s v="CONTROL PANEL FIXING BRACKET"/>
    <s v="Lichfield WS13 7SF"/>
    <n v="101.2"/>
    <x v="1"/>
    <s v="Diesel"/>
    <n v="3.7444000000000005E-2"/>
  </r>
  <r>
    <d v="2023-03-01T00:00:00"/>
    <s v="S026058"/>
    <x v="7"/>
    <s v="PO143171"/>
    <s v="GRN182706"/>
    <n v="101039239"/>
    <s v="CONTROL PANEL FIXING BRACKET"/>
    <s v="Lichfield WS13 7SF"/>
    <n v="101.2"/>
    <x v="1"/>
    <s v="Diesel"/>
    <n v="3.7444000000000005E-2"/>
  </r>
  <r>
    <d v="2023-03-01T00:00:00"/>
    <s v="S026058"/>
    <x v="7"/>
    <s v="PO143169"/>
    <s v="GRN182707"/>
    <n v="101039239"/>
    <s v="CONTROL PANEL FIXING BRACKET"/>
    <s v="Lichfield WS13 7SF"/>
    <n v="101.2"/>
    <x v="1"/>
    <s v="Diesel"/>
    <n v="3.7444000000000005E-2"/>
  </r>
  <r>
    <d v="2023-01-01T00:00:00"/>
    <s v="S001121"/>
    <x v="5"/>
    <s v="PO141861"/>
    <s v="GRN178742"/>
    <n v="50202565"/>
    <s v="TERMINAL END BARRIER 2.5MM - GREY"/>
    <s v="Salford M5 4BE"/>
    <n v="103.6"/>
    <x v="2"/>
    <s v="Diesel"/>
    <n v="3.8331999999999998E-4"/>
  </r>
  <r>
    <d v="2023-03-01T00:00:00"/>
    <s v="S026058"/>
    <x v="7"/>
    <s v="PO143168"/>
    <s v="GRN182708"/>
    <n v="101039239"/>
    <s v="CONTROL PANEL FIXING BRACKET"/>
    <s v="Lichfield WS13 7SF"/>
    <n v="101.2"/>
    <x v="1"/>
    <s v="Diesel"/>
    <n v="3.7444000000000005E-2"/>
  </r>
  <r>
    <d v="2023-01-01T00:00:00"/>
    <s v="S001047"/>
    <x v="9"/>
    <s v="PO140456"/>
    <s v="GRN178744"/>
    <n v="66205215"/>
    <s v="2X8 ELEMENT PHOTO DIODE CDWO4 30MM THICK"/>
    <s v="81300 Johor Bahru Malaysia"/>
    <n v="6781"/>
    <x v="4"/>
    <s v="Aviation"/>
    <n v="1.1924057587200001"/>
  </r>
  <r>
    <d v="2023-03-01T00:00:00"/>
    <s v="S026058"/>
    <x v="7"/>
    <s v="PO143167"/>
    <s v="GRN182709"/>
    <n v="101039239"/>
    <s v="CONTROL PANEL FIXING BRACKET"/>
    <s v="Lichfield WS13 7SF"/>
    <n v="101.2"/>
    <x v="1"/>
    <s v="Diesel"/>
    <n v="3.7444000000000005E-2"/>
  </r>
  <r>
    <d v="2023-03-01T00:00:00"/>
    <s v="S026058"/>
    <x v="7"/>
    <s v="PO143166"/>
    <s v="GRN182710"/>
    <n v="101039239"/>
    <s v="CONTROL PANEL FIXING BRACKET"/>
    <s v="Lichfield WS13 7SF"/>
    <n v="101.2"/>
    <x v="1"/>
    <s v="Diesel"/>
    <n v="3.7444000000000005E-2"/>
  </r>
  <r>
    <d v="2023-03-01T00:00:00"/>
    <s v="S026058"/>
    <x v="7"/>
    <s v="PO143165"/>
    <s v="GRN182711"/>
    <n v="101039239"/>
    <s v="CONTROL PANEL FIXING BRACKET"/>
    <s v="Lichfield WS13 7SF"/>
    <n v="101.2"/>
    <x v="1"/>
    <s v="Diesel"/>
    <n v="3.7444000000000005E-2"/>
  </r>
  <r>
    <d v="2023-03-01T00:00:00"/>
    <s v="S026058"/>
    <x v="7"/>
    <s v="PO143164"/>
    <s v="GRN182712"/>
    <n v="101040782"/>
    <s v="HMI DISPLAY MOUNT LID"/>
    <s v="Lichfield WS13 7SF"/>
    <n v="101.2"/>
    <x v="1"/>
    <s v="Diesel"/>
    <n v="3.7444000000000005E-2"/>
  </r>
  <r>
    <d v="2023-03-01T00:00:00"/>
    <s v="S026058"/>
    <x v="7"/>
    <s v="PO143163"/>
    <s v="GRN182714"/>
    <n v="101039239"/>
    <s v="CONTROL PANEL FIXING BRACKET"/>
    <s v="Lichfield WS13 7SF"/>
    <n v="101.2"/>
    <x v="1"/>
    <s v="Diesel"/>
    <n v="3.7444000000000005E-2"/>
  </r>
  <r>
    <d v="2023-07-01T00:00:00"/>
    <s v="S002239"/>
    <x v="17"/>
    <s v="PO147232"/>
    <s v="GRN191353"/>
    <n v="7645014"/>
    <s v="ASSEMBLY,RECT,,HI-V,7.5KV,1.4A,MODULE; (DIODE,S3HV"/>
    <s v="UT 84104"/>
    <n v="4725"/>
    <x v="4"/>
    <s v="Aviation"/>
    <n v="0.33234727680000004"/>
  </r>
  <r>
    <d v="2023-03-01T00:00:00"/>
    <s v="S026058"/>
    <x v="7"/>
    <s v="PO143161"/>
    <s v="GRN182716"/>
    <n v="101040782"/>
    <s v="HMI DISPLAY MOUNT LID"/>
    <s v="Lichfield WS13 7SF"/>
    <n v="101.2"/>
    <x v="1"/>
    <s v="Diesel"/>
    <n v="3.7444000000000005E-2"/>
  </r>
  <r>
    <d v="2023-03-01T00:00:00"/>
    <s v="S026058"/>
    <x v="7"/>
    <s v="PO143160"/>
    <s v="GRN182717"/>
    <n v="101039239"/>
    <s v="CONTROL PANEL FIXING BRACKET"/>
    <s v="Lichfield WS13 7SF"/>
    <n v="101.2"/>
    <x v="1"/>
    <s v="Diesel"/>
    <n v="3.7444000000000005E-2"/>
  </r>
  <r>
    <d v="2023-03-01T00:00:00"/>
    <s v="S026058"/>
    <x v="7"/>
    <s v="PO143156"/>
    <s v="GRN182718"/>
    <n v="101040782"/>
    <s v="HMI DISPLAY MOUNT LID"/>
    <s v="Lichfield WS13 7SF"/>
    <n v="101.2"/>
    <x v="1"/>
    <s v="Diesel"/>
    <n v="3.7444000000000005E-2"/>
  </r>
  <r>
    <d v="2023-03-01T00:00:00"/>
    <s v="S026058"/>
    <x v="7"/>
    <s v="PO142620"/>
    <s v="GRN182720"/>
    <n v="101023406"/>
    <s v="SCANDRIVE SUPPORT BRACKET"/>
    <s v="Lichfield WS13 7SF"/>
    <n v="101.2"/>
    <x v="1"/>
    <s v="Diesel"/>
    <n v="3.7444000000000005E-2"/>
  </r>
  <r>
    <d v="2023-03-01T00:00:00"/>
    <s v="S026058"/>
    <x v="7"/>
    <s v="PO140228"/>
    <s v="GRN182721"/>
    <n v="101040476"/>
    <s v="101040476 -     SPELLMAN MOUNTING PLATE"/>
    <s v="Lichfield WS13 7SF"/>
    <n v="101.2"/>
    <x v="1"/>
    <s v="Diesel"/>
    <n v="3.7444000000000005E-2"/>
  </r>
  <r>
    <d v="2023-03-01T00:00:00"/>
    <s v="S026058"/>
    <x v="7"/>
    <s v="PO139729"/>
    <s v="GRN182722"/>
    <n v="101043308"/>
    <s v="HILL ASSIST CAUTION BRACKET HDMI DISPLAY"/>
    <s v="Lichfield WS13 7SF"/>
    <n v="101.2"/>
    <x v="1"/>
    <s v="Diesel"/>
    <n v="3.7444000000000005E-2"/>
  </r>
  <r>
    <d v="2023-03-01T00:00:00"/>
    <s v="S026058"/>
    <x v="7"/>
    <s v="PO141689"/>
    <s v="GRN182799"/>
    <n v="23212493"/>
    <s v="PENETRATION TEST PIECE ASSEMBLY"/>
    <s v="Lichfield WS13 7SF"/>
    <n v="101.2"/>
    <x v="1"/>
    <s v="Diesel"/>
    <n v="3.7444000000000005E-2"/>
  </r>
  <r>
    <d v="2023-03-01T00:00:00"/>
    <s v="S026058"/>
    <x v="7"/>
    <s v="PO141024"/>
    <s v="GRN182805"/>
    <s v="350-1070-1"/>
    <s v="ARM ECHAIN"/>
    <s v="Lichfield WS13 7SF"/>
    <n v="101.2"/>
    <x v="1"/>
    <s v="Diesel"/>
    <n v="3.7444000000000005E-2"/>
  </r>
  <r>
    <d v="2023-01-01T00:00:00"/>
    <s v="S023413"/>
    <x v="15"/>
    <s v="PO138587"/>
    <s v="GRN178762"/>
    <n v="42203630"/>
    <s v="VISY IRIS CONTAINER OCR SOFTWARE"/>
    <s v="33100 Tampere, Finland"/>
    <n v="3916"/>
    <x v="2"/>
    <s v="Diesel"/>
    <n v="3.9815929999999999E-2"/>
  </r>
  <r>
    <d v="2023-03-01T00:00:00"/>
    <s v="S026058"/>
    <x v="7"/>
    <s v="PO142076"/>
    <s v="GRN182811"/>
    <n v="101047311"/>
    <s v="ZBX P.M.T. R.F. ENCLOSURE"/>
    <s v="Lichfield WS13 7SF"/>
    <n v="101.2"/>
    <x v="1"/>
    <s v="Diesel"/>
    <n v="3.7444000000000005E-2"/>
  </r>
  <r>
    <d v="2023-01-01T00:00:00"/>
    <s v="S001121"/>
    <x v="5"/>
    <s v="PO137678"/>
    <s v="GRN178764"/>
    <n v="101027222"/>
    <s v="INCREMENTAL ENCODER POWERFLEX 520 CLASS"/>
    <s v="Salford M5 4BE"/>
    <n v="103.6"/>
    <x v="2"/>
    <s v="Diesel"/>
    <n v="3.8331999999999998E-4"/>
  </r>
  <r>
    <d v="2023-01-01T00:00:00"/>
    <s v="S001121"/>
    <x v="5"/>
    <s v="PO140524"/>
    <s v="GRN178765"/>
    <n v="50205990"/>
    <s v="SPRING CLAMP TERMINAL BLOCK ONE CIRCUIT FUSE"/>
    <s v="Salford M5 4BE"/>
    <n v="103.6"/>
    <x v="2"/>
    <s v="Diesel"/>
    <n v="3.8331999999999998E-4"/>
  </r>
  <r>
    <d v="2023-03-01T00:00:00"/>
    <s v="S026058"/>
    <x v="7"/>
    <s v="PO139729"/>
    <s v="GRN182816"/>
    <n v="101048081"/>
    <s v="FIBRE BOX MOUNTING ASSEMBLY"/>
    <s v="Lichfield WS13 7SF"/>
    <n v="101.2"/>
    <x v="1"/>
    <s v="Diesel"/>
    <n v="3.7444000000000005E-2"/>
  </r>
  <r>
    <d v="2023-03-01T00:00:00"/>
    <s v="S026058"/>
    <x v="7"/>
    <s v="PO143161"/>
    <s v="GRN182819"/>
    <n v="101033065"/>
    <s v="M60-BX WORKSTATION TOP FIXING ANGLE"/>
    <s v="Lichfield WS13 7SF"/>
    <n v="101.2"/>
    <x v="1"/>
    <s v="Diesel"/>
    <n v="3.7444000000000005E-2"/>
  </r>
  <r>
    <d v="2023-03-01T00:00:00"/>
    <s v="S026058"/>
    <x v="7"/>
    <s v="PO143156"/>
    <s v="GRN182821"/>
    <n v="101033065"/>
    <s v="M60-BX WORKSTATION TOP FIXING ANGLE"/>
    <s v="Lichfield WS13 7SF"/>
    <n v="101.2"/>
    <x v="1"/>
    <s v="Diesel"/>
    <n v="3.7444000000000005E-2"/>
  </r>
  <r>
    <d v="2023-03-01T00:00:00"/>
    <s v="S026058"/>
    <x v="7"/>
    <s v="PO143160"/>
    <s v="GRN182835"/>
    <n v="101033065"/>
    <s v="M60-BX WORKSTATION TOP FIXING ANGLE"/>
    <s v="Lichfield WS13 7SF"/>
    <n v="101.2"/>
    <x v="1"/>
    <s v="Diesel"/>
    <n v="3.7444000000000005E-2"/>
  </r>
  <r>
    <d v="2023-03-01T00:00:00"/>
    <s v="S026058"/>
    <x v="7"/>
    <s v="PO143164"/>
    <s v="GRN182840"/>
    <n v="101030273"/>
    <s v="M60-BX WORKSTATION FRAME MOUNT BRACKET"/>
    <s v="Lichfield WS13 7SF"/>
    <n v="101.2"/>
    <x v="1"/>
    <s v="Diesel"/>
    <n v="3.7444000000000005E-2"/>
  </r>
  <r>
    <d v="2023-03-01T00:00:00"/>
    <s v="S026058"/>
    <x v="7"/>
    <s v="PO138929"/>
    <s v="GRN182913"/>
    <s v="341-1007-1"/>
    <s v="BRKT OER RISER 200MM"/>
    <s v="Lichfield WS13 7SF"/>
    <n v="101.2"/>
    <x v="1"/>
    <s v="Diesel"/>
    <n v="3.7444000000000005E-2"/>
  </r>
  <r>
    <d v="2023-03-01T00:00:00"/>
    <s v="S026058"/>
    <x v="7"/>
    <s v="PO138929"/>
    <s v="GRN183086"/>
    <s v="340-1082-1"/>
    <s v="SITE INTEGRATION POST"/>
    <s v="Lichfield WS13 7SF"/>
    <n v="101.2"/>
    <x v="1"/>
    <s v="Diesel"/>
    <n v="3.7444000000000005E-2"/>
  </r>
  <r>
    <d v="2023-03-01T00:00:00"/>
    <s v="S026058"/>
    <x v="7"/>
    <s v="PO143156"/>
    <s v="GRN183323"/>
    <n v="101023381"/>
    <s v="GEAR MOTOR MOUNTING BRACKET"/>
    <s v="Lichfield WS13 7SF"/>
    <n v="101.2"/>
    <x v="1"/>
    <s v="Diesel"/>
    <n v="3.7444000000000005E-2"/>
  </r>
  <r>
    <d v="2023-03-01T00:00:00"/>
    <s v="S026058"/>
    <x v="7"/>
    <s v="PO142462"/>
    <s v="GRN183347"/>
    <s v="340-1082-1"/>
    <s v="SITE INTEGRATION POST"/>
    <s v="Lichfield WS13 7SF"/>
    <n v="101.2"/>
    <x v="1"/>
    <s v="Diesel"/>
    <n v="3.7444000000000005E-2"/>
  </r>
  <r>
    <d v="2023-03-01T00:00:00"/>
    <s v="S026058"/>
    <x v="7"/>
    <s v="PO143143"/>
    <s v="GRN183348"/>
    <s v="340-1082-1"/>
    <s v="SITE INTEGRATION POST"/>
    <s v="Lichfield WS13 7SF"/>
    <n v="101.2"/>
    <x v="1"/>
    <s v="Diesel"/>
    <n v="3.7444000000000005E-2"/>
  </r>
  <r>
    <d v="2023-01-01T00:00:00"/>
    <s v="S001571"/>
    <x v="10"/>
    <s v="PO140285"/>
    <s v="GRN178778"/>
    <n v="101035717"/>
    <s v="ULTRASONIC DISTANCE SENSOR UM30 RANGE 30-350MM"/>
    <s v="St Albans AL1 5BN"/>
    <n v="298"/>
    <x v="2"/>
    <s v="Diesel"/>
    <n v="1.1026E-3"/>
  </r>
  <r>
    <d v="2023-01-01T00:00:00"/>
    <s v="S022767"/>
    <x v="2"/>
    <s v="PO142263"/>
    <s v="GRN178779"/>
    <n v="30202403"/>
    <s v="FLEXIBLE BATTERY CABLE 25mm - BLACK"/>
    <s v="Huddersfield HD1 3ES"/>
    <n v="180"/>
    <x v="2"/>
    <s v="Diesel"/>
    <n v="6.6599999999999993E-4"/>
  </r>
  <r>
    <d v="2023-03-01T00:00:00"/>
    <s v="S026058"/>
    <x v="7"/>
    <s v="PO138935"/>
    <s v="GRN183416"/>
    <n v="101045513"/>
    <s v="CONDUIT SUPPORT PLATE"/>
    <s v="Lichfield WS13 7SF"/>
    <n v="101.2"/>
    <x v="1"/>
    <s v="Diesel"/>
    <n v="3.7444000000000005E-2"/>
  </r>
  <r>
    <d v="2023-03-01T00:00:00"/>
    <s v="S026058"/>
    <x v="7"/>
    <s v="PO143180"/>
    <s v="GRN183419"/>
    <n v="101040781"/>
    <s v="HMI DISPLAY MOUNT BOX"/>
    <s v="Lichfield WS13 7SF"/>
    <n v="101.2"/>
    <x v="1"/>
    <s v="Diesel"/>
    <n v="3.7444000000000005E-2"/>
  </r>
  <r>
    <d v="2023-03-01T00:00:00"/>
    <s v="S026058"/>
    <x v="7"/>
    <s v="PO143179"/>
    <s v="GRN183420"/>
    <n v="101040781"/>
    <s v="HMI DISPLAY MOUNT BOX"/>
    <s v="Lichfield WS13 7SF"/>
    <n v="101.2"/>
    <x v="1"/>
    <s v="Diesel"/>
    <n v="3.7444000000000005E-2"/>
  </r>
  <r>
    <d v="2023-03-01T00:00:00"/>
    <s v="S026058"/>
    <x v="7"/>
    <s v="PO143161"/>
    <s v="GRN183421"/>
    <n v="101040781"/>
    <s v="HMI DISPLAY MOUNT BOX"/>
    <s v="Lichfield WS13 7SF"/>
    <n v="101.2"/>
    <x v="1"/>
    <s v="Diesel"/>
    <n v="3.7444000000000005E-2"/>
  </r>
  <r>
    <d v="2023-03-01T00:00:00"/>
    <s v="S026058"/>
    <x v="7"/>
    <s v="PO143156"/>
    <s v="GRN183422"/>
    <n v="101040781"/>
    <s v="HMI DISPLAY MOUNT BOX"/>
    <s v="Lichfield WS13 7SF"/>
    <n v="101.2"/>
    <x v="1"/>
    <s v="Diesel"/>
    <n v="3.7444000000000005E-2"/>
  </r>
  <r>
    <d v="2023-03-01T00:00:00"/>
    <s v="S026058"/>
    <x v="7"/>
    <s v="PO143160"/>
    <s v="GRN183423"/>
    <n v="101040781"/>
    <s v="HMI DISPLAY MOUNT BOX"/>
    <s v="Lichfield WS13 7SF"/>
    <n v="101.2"/>
    <x v="1"/>
    <s v="Diesel"/>
    <n v="3.7444000000000005E-2"/>
  </r>
  <r>
    <d v="2023-03-01T00:00:00"/>
    <s v="S026058"/>
    <x v="7"/>
    <s v="PO143163"/>
    <s v="GRN183424"/>
    <n v="101040781"/>
    <s v="HMI DISPLAY MOUNT BOX"/>
    <s v="Lichfield WS13 7SF"/>
    <n v="101.2"/>
    <x v="1"/>
    <s v="Diesel"/>
    <n v="3.7444000000000005E-2"/>
  </r>
  <r>
    <d v="2023-03-01T00:00:00"/>
    <s v="S026058"/>
    <x v="7"/>
    <s v="PO143164"/>
    <s v="GRN183428"/>
    <n v="101040781"/>
    <s v="HMI DISPLAY MOUNT BOX"/>
    <s v="Lichfield WS13 7SF"/>
    <n v="101.2"/>
    <x v="1"/>
    <s v="Diesel"/>
    <n v="3.7444000000000005E-2"/>
  </r>
  <r>
    <d v="2023-03-01T00:00:00"/>
    <s v="S026058"/>
    <x v="7"/>
    <s v="PO143165"/>
    <s v="GRN183430"/>
    <n v="101040781"/>
    <s v="HMI DISPLAY MOUNT BOX"/>
    <s v="Lichfield WS13 7SF"/>
    <n v="101.2"/>
    <x v="1"/>
    <s v="Diesel"/>
    <n v="3.7444000000000005E-2"/>
  </r>
  <r>
    <d v="2023-03-01T00:00:00"/>
    <s v="S026058"/>
    <x v="7"/>
    <s v="PO143166"/>
    <s v="GRN183432"/>
    <n v="101040781"/>
    <s v="HMI DISPLAY MOUNT BOX"/>
    <s v="Lichfield WS13 7SF"/>
    <n v="101.2"/>
    <x v="1"/>
    <s v="Diesel"/>
    <n v="3.7444000000000005E-2"/>
  </r>
  <r>
    <d v="2023-03-01T00:00:00"/>
    <s v="S026058"/>
    <x v="7"/>
    <s v="PO143167"/>
    <s v="GRN183433"/>
    <n v="101040781"/>
    <s v="HMI DISPLAY MOUNT BOX"/>
    <s v="Lichfield WS13 7SF"/>
    <n v="101.2"/>
    <x v="1"/>
    <s v="Diesel"/>
    <n v="3.7444000000000005E-2"/>
  </r>
  <r>
    <d v="2023-03-01T00:00:00"/>
    <s v="S026058"/>
    <x v="7"/>
    <s v="PO143168"/>
    <s v="GRN183434"/>
    <n v="101040781"/>
    <s v="HMI DISPLAY MOUNT BOX"/>
    <s v="Lichfield WS13 7SF"/>
    <n v="101.2"/>
    <x v="1"/>
    <s v="Diesel"/>
    <n v="3.7444000000000005E-2"/>
  </r>
  <r>
    <d v="2023-03-01T00:00:00"/>
    <s v="S026058"/>
    <x v="7"/>
    <s v="PO143169"/>
    <s v="GRN183435"/>
    <n v="101040781"/>
    <s v="HMI DISPLAY MOUNT BOX"/>
    <s v="Lichfield WS13 7SF"/>
    <n v="101.2"/>
    <x v="1"/>
    <s v="Diesel"/>
    <n v="3.7444000000000005E-2"/>
  </r>
  <r>
    <d v="2023-03-01T00:00:00"/>
    <s v="S026058"/>
    <x v="7"/>
    <s v="PO143171"/>
    <s v="GRN183436"/>
    <n v="101040781"/>
    <s v="HMI DISPLAY MOUNT BOX"/>
    <s v="Lichfield WS13 7SF"/>
    <n v="101.2"/>
    <x v="1"/>
    <s v="Diesel"/>
    <n v="3.7444000000000005E-2"/>
  </r>
  <r>
    <d v="2023-03-01T00:00:00"/>
    <s v="S026058"/>
    <x v="7"/>
    <s v="PO143172"/>
    <s v="GRN183441"/>
    <n v="101040781"/>
    <s v="HMI DISPLAY MOUNT BOX"/>
    <s v="Lichfield WS13 7SF"/>
    <n v="101.2"/>
    <x v="1"/>
    <s v="Diesel"/>
    <n v="3.7444000000000005E-2"/>
  </r>
  <r>
    <d v="2023-03-01T00:00:00"/>
    <s v="S026058"/>
    <x v="7"/>
    <s v="PO143173"/>
    <s v="GRN183443"/>
    <n v="101040781"/>
    <s v="HMI DISPLAY MOUNT BOX"/>
    <s v="Lichfield WS13 7SF"/>
    <n v="101.2"/>
    <x v="1"/>
    <s v="Diesel"/>
    <n v="3.7444000000000005E-2"/>
  </r>
  <r>
    <d v="2023-03-01T00:00:00"/>
    <s v="S026058"/>
    <x v="7"/>
    <s v="PO143174"/>
    <s v="GRN183444"/>
    <n v="101040781"/>
    <s v="HMI DISPLAY MOUNT BOX"/>
    <s v="Lichfield WS13 7SF"/>
    <n v="101.2"/>
    <x v="1"/>
    <s v="Diesel"/>
    <n v="3.7444000000000005E-2"/>
  </r>
  <r>
    <d v="2023-03-01T00:00:00"/>
    <s v="S026058"/>
    <x v="7"/>
    <s v="PO143175"/>
    <s v="GRN183446"/>
    <n v="101040781"/>
    <s v="HMI DISPLAY MOUNT BOX"/>
    <s v="Lichfield WS13 7SF"/>
    <n v="101.2"/>
    <x v="1"/>
    <s v="Diesel"/>
    <n v="3.7444000000000005E-2"/>
  </r>
  <r>
    <d v="2023-03-01T00:00:00"/>
    <s v="S026058"/>
    <x v="7"/>
    <s v="PO143176"/>
    <s v="GRN183447"/>
    <n v="101040781"/>
    <s v="HMI DISPLAY MOUNT BOX"/>
    <s v="Lichfield WS13 7SF"/>
    <n v="101.2"/>
    <x v="1"/>
    <s v="Diesel"/>
    <n v="3.7444000000000005E-2"/>
  </r>
  <r>
    <d v="2023-03-01T00:00:00"/>
    <s v="S026058"/>
    <x v="7"/>
    <s v="PO143177"/>
    <s v="GRN183448"/>
    <n v="101040781"/>
    <s v="HMI DISPLAY MOUNT BOX"/>
    <s v="Lichfield WS13 7SF"/>
    <n v="101.2"/>
    <x v="1"/>
    <s v="Diesel"/>
    <n v="3.7444000000000005E-2"/>
  </r>
  <r>
    <d v="2023-03-01T00:00:00"/>
    <s v="S026058"/>
    <x v="7"/>
    <s v="PO143150"/>
    <s v="GRN183551"/>
    <s v="340-1026-1"/>
    <s v="BRKT CONCENTRATOR MOUNT"/>
    <s v="Lichfield WS13 7SF"/>
    <n v="101.2"/>
    <x v="1"/>
    <s v="Diesel"/>
    <n v="3.7444000000000005E-2"/>
  </r>
  <r>
    <d v="2023-03-01T00:00:00"/>
    <s v="S026058"/>
    <x v="7"/>
    <s v="PO143149"/>
    <s v="GRN183552"/>
    <s v="340-1026-1"/>
    <s v="BRKT CONCENTRATOR MOUNT"/>
    <s v="Lichfield WS13 7SF"/>
    <n v="101.2"/>
    <x v="1"/>
    <s v="Diesel"/>
    <n v="3.7444000000000005E-2"/>
  </r>
  <r>
    <d v="2023-03-01T00:00:00"/>
    <s v="S026058"/>
    <x v="7"/>
    <s v="PO142423"/>
    <s v="GRN183554"/>
    <s v="340-1126-1"/>
    <s v="MOUNT SPEED/TRAFFIC SIGN"/>
    <s v="Lichfield WS13 7SF"/>
    <n v="101.2"/>
    <x v="1"/>
    <s v="Diesel"/>
    <n v="3.7444000000000005E-2"/>
  </r>
  <r>
    <d v="2023-01-01T00:00:00"/>
    <s v="S024448"/>
    <x v="18"/>
    <s v="PO135823"/>
    <s v="GRN178819"/>
    <n v="101049193"/>
    <s v="6/4 MeV TURNKEY LINAC SYSTEM C/W CABSCAN (+32/-31)"/>
    <s v="California 94560"/>
    <n v="5214"/>
    <x v="0"/>
    <s v="Crude"/>
    <n v="0.4181628"/>
  </r>
  <r>
    <d v="2023-01-01T00:00:00"/>
    <s v="S024448"/>
    <x v="18"/>
    <s v="PO135823"/>
    <s v="Huddersfield HD1 3RR"/>
    <n v="13206361"/>
    <s v="ETM TCU 9.8KW 400V"/>
    <s v="California 94560"/>
    <n v="5214"/>
    <x v="0"/>
    <s v="Crude"/>
    <n v="0.4181628"/>
  </r>
  <r>
    <d v="2023-01-01T00:00:00"/>
    <s v="S023284"/>
    <x v="19"/>
    <s v="PO131876"/>
    <s v="GRN178821"/>
    <s v="340-1072-1"/>
    <s v="CONDUIT JTN BOX SOURCE SIDE-JTN BOX DETECTOR SIDE"/>
    <s v="Leicester LE19 2DT"/>
    <n v="144"/>
    <x v="1"/>
    <s v="Diesel"/>
    <n v="5.3280000000000001E-2"/>
  </r>
  <r>
    <d v="2023-01-01T00:00:00"/>
    <s v="S023284"/>
    <x v="19"/>
    <s v="PO138726"/>
    <s v="GRN178822"/>
    <s v="340-1075-1"/>
    <s v="TRAFFIC LIGHT ASSEMBLY"/>
    <s v="Leicester LE19 2DT"/>
    <n v="144"/>
    <x v="1"/>
    <s v="Diesel"/>
    <n v="5.3280000000000001E-2"/>
  </r>
  <r>
    <d v="2023-01-01T00:00:00"/>
    <s v="S023284"/>
    <x v="19"/>
    <s v="PO131876"/>
    <s v="GRN178823"/>
    <s v="340-1011-1"/>
    <s v="MODIFIED ENCLOSURE SITE CONFIGURABLE"/>
    <s v="Leicester LE19 2DT"/>
    <n v="144"/>
    <x v="1"/>
    <s v="Diesel"/>
    <n v="5.3280000000000001E-2"/>
  </r>
  <r>
    <d v="2023-01-01T00:00:00"/>
    <s v="S023284"/>
    <x v="19"/>
    <s v="PO131875"/>
    <s v="GRN178824"/>
    <s v="340-1011-1"/>
    <s v="MODIFIED ENCLOSURE SITE CONFIGURABLE"/>
    <s v="Leicester LE19 2DT"/>
    <n v="144"/>
    <x v="1"/>
    <s v="Diesel"/>
    <n v="5.3280000000000001E-2"/>
  </r>
  <r>
    <d v="2023-01-01T00:00:00"/>
    <s v="S023284"/>
    <x v="19"/>
    <s v="PO131874"/>
    <s v="GRN178825"/>
    <s v="340-1105-1"/>
    <s v="POWER DISTRIBUTION ASSY"/>
    <s v="Leicester LE19 2DT"/>
    <n v="144"/>
    <x v="1"/>
    <s v="Diesel"/>
    <n v="5.3280000000000001E-2"/>
  </r>
  <r>
    <d v="2023-01-01T00:00:00"/>
    <s v="S023284"/>
    <x v="19"/>
    <s v="PO136167"/>
    <s v="GRN178826"/>
    <n v="42255145"/>
    <s v="CONTROL PANEL - PORTAL"/>
    <s v="Leicester LE19 2DT"/>
    <n v="144"/>
    <x v="1"/>
    <s v="Diesel"/>
    <n v="5.3280000000000001E-2"/>
  </r>
  <r>
    <d v="2023-01-01T00:00:00"/>
    <s v="S023284"/>
    <x v="19"/>
    <s v="PO136169"/>
    <s v="GRN178827"/>
    <n v="101048153"/>
    <s v="M60 INDIA BB OFFBOARD PANEL"/>
    <s v="Leicester LE19 2DT"/>
    <n v="144"/>
    <x v="1"/>
    <s v="Diesel"/>
    <n v="5.3280000000000001E-2"/>
  </r>
  <r>
    <d v="2023-01-01T00:00:00"/>
    <s v="S023284"/>
    <x v="19"/>
    <s v="PO137838"/>
    <s v="GRN178828"/>
    <s v="340-1041-1"/>
    <s v="JUNCTION BOX TUNNEL"/>
    <s v="Leicester LE19 2DT"/>
    <n v="144"/>
    <x v="1"/>
    <s v="Diesel"/>
    <n v="5.3280000000000001E-2"/>
  </r>
  <r>
    <d v="2023-01-01T00:00:00"/>
    <s v="S023284"/>
    <x v="19"/>
    <s v="PO131875"/>
    <s v="GRN178834"/>
    <s v="340-1072-1"/>
    <s v="CONDUIT JTN BOX SOURCE SIDE-JTN BOX DETECTOR SIDE"/>
    <s v="Leicester LE19 2DT"/>
    <n v="144"/>
    <x v="1"/>
    <s v="Diesel"/>
    <n v="5.3280000000000001E-2"/>
  </r>
  <r>
    <d v="2023-01-01T00:00:00"/>
    <s v="S023284"/>
    <x v="19"/>
    <s v="PO131874"/>
    <s v="GRN178835"/>
    <s v="340-1041-1"/>
    <s v="JUNCTION BOX TUNNEL"/>
    <s v="Leicester LE19 2DT"/>
    <n v="144"/>
    <x v="1"/>
    <s v="Diesel"/>
    <n v="5.3280000000000001E-2"/>
  </r>
  <r>
    <d v="2023-01-01T00:00:00"/>
    <s v="S023284"/>
    <x v="19"/>
    <s v="PO138936"/>
    <s v="GRN178836"/>
    <s v="340-1153-1"/>
    <s v="CONDUIT OUTDOOR EQUIPMENT RACK ASSY – SPEED SENSOR"/>
    <s v="Leicester LE19 2DT"/>
    <n v="144"/>
    <x v="1"/>
    <s v="Diesel"/>
    <n v="5.3280000000000001E-2"/>
  </r>
  <r>
    <d v="2023-01-01T00:00:00"/>
    <s v="S023284"/>
    <x v="19"/>
    <s v="PO131873"/>
    <s v="GRN178837"/>
    <s v="340-1041-1"/>
    <s v="JUNCTION BOX TUNNEL"/>
    <s v="Leicester LE19 2DT"/>
    <n v="144"/>
    <x v="1"/>
    <s v="Diesel"/>
    <n v="5.3280000000000001E-2"/>
  </r>
  <r>
    <d v="2023-01-01T00:00:00"/>
    <s v="S023284"/>
    <x v="19"/>
    <s v="PO133637"/>
    <s v="GRN178838"/>
    <s v="340-1153-1"/>
    <s v="CONDUIT RACK TO SPEED LASER"/>
    <s v="Leicester LE19 2DT"/>
    <n v="144"/>
    <x v="1"/>
    <s v="Diesel"/>
    <n v="5.3280000000000001E-2"/>
  </r>
  <r>
    <d v="2023-01-01T00:00:00"/>
    <s v="S023284"/>
    <x v="19"/>
    <s v="PO131876"/>
    <s v="GRN178839"/>
    <s v="340-1074-1"/>
    <s v="CONDUIT JUNCTION BOX SOURCE SIDE - JTN BOX TUNNEL"/>
    <s v="Leicester LE19 2DT"/>
    <n v="144"/>
    <x v="1"/>
    <s v="Diesel"/>
    <n v="5.3280000000000001E-2"/>
  </r>
  <r>
    <d v="2023-03-01T00:00:00"/>
    <s v="S026058"/>
    <x v="7"/>
    <s v="PO139729"/>
    <s v="GRN183557"/>
    <n v="101047378"/>
    <s v="TRANSFORMER MOUNTING PLATE"/>
    <s v="Lichfield WS13 7SF"/>
    <n v="101.2"/>
    <x v="1"/>
    <s v="Diesel"/>
    <n v="3.7444000000000005E-2"/>
  </r>
  <r>
    <d v="2023-03-01T00:00:00"/>
    <s v="S026058"/>
    <x v="7"/>
    <s v="PO142076"/>
    <s v="GRN183558"/>
    <n v="101047311"/>
    <s v="ZBX P.M.T. R.F. ENCLOSURE"/>
    <s v="Lichfield WS13 7SF"/>
    <n v="101.2"/>
    <x v="1"/>
    <s v="Diesel"/>
    <n v="3.7444000000000005E-2"/>
  </r>
  <r>
    <d v="2023-03-01T00:00:00"/>
    <s v="S026058"/>
    <x v="7"/>
    <s v="PO140230"/>
    <s v="GRN183565"/>
    <n v="101033372"/>
    <s v="M60-ZBX, DETECTOR PANEL  MECHANICAL INTERLOCK"/>
    <s v="Lichfield WS13 7SF"/>
    <n v="101.2"/>
    <x v="1"/>
    <s v="Diesel"/>
    <n v="3.7444000000000005E-2"/>
  </r>
  <r>
    <d v="2023-01-01T00:00:00"/>
    <s v="S022275"/>
    <x v="8"/>
    <s v="PO135953"/>
    <s v="GRN178938"/>
    <n v="101047190"/>
    <s v="MERCEDES-BENZ ACTROS 5 S/M FHS 3336L (PANAMA)"/>
    <s v="70771 Leinfelden-Echterdingen"/>
    <n v="1446"/>
    <x v="3"/>
    <s v="Diesel"/>
    <n v="1.4702205000000002"/>
  </r>
  <r>
    <d v="2023-03-01T00:00:00"/>
    <s v="S026058"/>
    <x v="7"/>
    <s v="PO140229"/>
    <s v="GRN183567"/>
    <n v="101033372"/>
    <s v="M60-ZBX, DETECTOR PANEL  MECHANICAL INTERLOCK"/>
    <s v="Lichfield WS13 7SF"/>
    <n v="101.2"/>
    <x v="1"/>
    <s v="Diesel"/>
    <n v="3.7444000000000005E-2"/>
  </r>
  <r>
    <d v="2023-03-01T00:00:00"/>
    <s v="S026058"/>
    <x v="7"/>
    <s v="PO140230"/>
    <s v="GRN183791"/>
    <n v="40213217"/>
    <s v="PROXY SENSOR BRACKET 3"/>
    <s v="Lichfield WS13 7SF"/>
    <n v="101.2"/>
    <x v="1"/>
    <s v="Diesel"/>
    <n v="3.7444000000000005E-2"/>
  </r>
  <r>
    <d v="2023-03-01T00:00:00"/>
    <s v="S026058"/>
    <x v="7"/>
    <s v="PO140229"/>
    <s v="GRN183794"/>
    <n v="40213217"/>
    <s v="PROXY SENSOR BRACKET 3"/>
    <s v="Lichfield WS13 7SF"/>
    <n v="101.2"/>
    <x v="1"/>
    <s v="Diesel"/>
    <n v="3.7444000000000005E-2"/>
  </r>
  <r>
    <d v="2023-03-01T00:00:00"/>
    <s v="S026058"/>
    <x v="7"/>
    <s v="PO138935"/>
    <s v="GRN183923"/>
    <n v="101045536"/>
    <s v="SOURCE SIDE MOUNT PLATE"/>
    <s v="Lichfield WS13 7SF"/>
    <n v="101.2"/>
    <x v="1"/>
    <s v="Diesel"/>
    <n v="3.7444000000000005E-2"/>
  </r>
  <r>
    <d v="2023-03-01T00:00:00"/>
    <s v="S026058"/>
    <x v="7"/>
    <s v="PO143143"/>
    <s v="GRN183928"/>
    <s v="340-1049-1"/>
    <s v="SICK SENSOR BRKT HORIZONTAL"/>
    <s v="Lichfield WS13 7SF"/>
    <n v="101.2"/>
    <x v="1"/>
    <s v="Diesel"/>
    <n v="3.7444000000000005E-2"/>
  </r>
  <r>
    <d v="2023-01-01T00:00:00"/>
    <s v="S023284"/>
    <x v="19"/>
    <s v="PO131875"/>
    <s v="GRN178855"/>
    <s v="340-1071-1"/>
    <s v="CONDUIT OUTDOOR EQUIPMENT RACK ASSY JUNCTION BOX"/>
    <s v="Leicester LE19 2DT"/>
    <n v="144"/>
    <x v="1"/>
    <s v="Diesel"/>
    <n v="5.3280000000000001E-2"/>
  </r>
  <r>
    <d v="2023-01-01T00:00:00"/>
    <s v="S023284"/>
    <x v="19"/>
    <s v="PO131876"/>
    <s v="GRN178857"/>
    <s v="340-1073-1"/>
    <s v="CONDUIT JTN BOX DETECTOR SIDE-JTN BOX GROUND LEVEL"/>
    <s v="Leicester LE19 2DT"/>
    <n v="144"/>
    <x v="1"/>
    <s v="Diesel"/>
    <n v="5.3280000000000001E-2"/>
  </r>
  <r>
    <d v="2023-03-01T00:00:00"/>
    <s v="S026058"/>
    <x v="7"/>
    <s v="PO141690"/>
    <s v="GRN183970"/>
    <n v="23254988"/>
    <s v="CVI ANSI MATERIAL SEPARATION TEST PIECE 6/4 MEV (3"/>
    <s v="Lichfield WS13 7SF"/>
    <n v="101.2"/>
    <x v="1"/>
    <s v="Diesel"/>
    <n v="3.7444000000000005E-2"/>
  </r>
  <r>
    <d v="2023-03-01T00:00:00"/>
    <s v="S026058"/>
    <x v="7"/>
    <s v="PO140228"/>
    <s v="GRN184102"/>
    <n v="101036824"/>
    <s v="M60-BX WHEEL STAND ( 2-PORT )"/>
    <s v="Lichfield WS13 7SF"/>
    <n v="101.2"/>
    <x v="1"/>
    <s v="Diesel"/>
    <n v="3.7444000000000005E-2"/>
  </r>
  <r>
    <d v="2023-01-01T00:00:00"/>
    <s v="S001571"/>
    <x v="10"/>
    <s v="PO140450"/>
    <s v="GRN178861"/>
    <n v="21202696"/>
    <s v="I/O CABLE M12 X 8 8 OPEN WIRES 5M CORDLESS RF-DPM-"/>
    <s v="St Albans AL1 5BN"/>
    <n v="298"/>
    <x v="2"/>
    <s v="Diesel"/>
    <n v="1.1026E-3"/>
  </r>
  <r>
    <d v="2023-03-01T00:00:00"/>
    <s v="S026058"/>
    <x v="7"/>
    <s v="PO143143"/>
    <s v="GRN184104"/>
    <s v="340-1050-1"/>
    <s v="TITAN SICK SENSOR BRKT"/>
    <s v="Lichfield WS13 7SF"/>
    <n v="101.2"/>
    <x v="1"/>
    <s v="Diesel"/>
    <n v="3.7444000000000005E-2"/>
  </r>
  <r>
    <d v="2023-03-01T00:00:00"/>
    <s v="S026058"/>
    <x v="7"/>
    <s v="PO140229"/>
    <s v="GRN184108"/>
    <n v="101040476"/>
    <s v="101040476 -     SPELLMAN MOUNTING PLATE"/>
    <s v="Lichfield WS13 7SF"/>
    <n v="101.2"/>
    <x v="1"/>
    <s v="Diesel"/>
    <n v="3.7444000000000005E-2"/>
  </r>
  <r>
    <d v="2023-03-01T00:00:00"/>
    <s v="S026058"/>
    <x v="7"/>
    <s v="PO140230"/>
    <s v="GRN184110"/>
    <n v="101040476"/>
    <s v="101040476 -     SPELLMAN MOUNTING PLATE"/>
    <s v="Lichfield WS13 7SF"/>
    <n v="101.2"/>
    <x v="1"/>
    <s v="Diesel"/>
    <n v="3.7444000000000005E-2"/>
  </r>
  <r>
    <d v="2023-01-01T00:00:00"/>
    <s v="S023284"/>
    <x v="19"/>
    <s v="PO131876"/>
    <s v="GRN178865"/>
    <s v="340-1071-1"/>
    <s v="CONDUIT OUTDOOR EQUIPMENT RACK ASSY JUNCTION BOX"/>
    <s v="Leicester LE19 2DT"/>
    <n v="144"/>
    <x v="1"/>
    <s v="Diesel"/>
    <n v="5.3280000000000001E-2"/>
  </r>
  <r>
    <d v="2023-01-01T00:00:00"/>
    <s v="S023284"/>
    <x v="19"/>
    <s v="PO137838"/>
    <s v="GRN178866"/>
    <s v="340-1042-1"/>
    <s v="JUNCTION BOX DETECTOR SIDE"/>
    <s v="Leicester LE19 2DT"/>
    <n v="144"/>
    <x v="1"/>
    <s v="Diesel"/>
    <n v="5.3280000000000001E-2"/>
  </r>
  <r>
    <d v="2023-01-01T00:00:00"/>
    <s v="S023284"/>
    <x v="19"/>
    <s v="PO138399"/>
    <s v="GRN178873"/>
    <n v="101050017"/>
    <s v="SAFE TO FIRE DETECTION SYSTEM ELECTRICAL - P60 II"/>
    <s v="Leicester LE19 2DT"/>
    <n v="144"/>
    <x v="1"/>
    <s v="Diesel"/>
    <n v="5.3280000000000001E-2"/>
  </r>
  <r>
    <d v="2023-03-01T00:00:00"/>
    <s v="S026058"/>
    <x v="7"/>
    <s v="PO140229"/>
    <s v="GRN184113"/>
    <n v="101034200"/>
    <s v="PANEL 14"/>
    <s v="Lichfield WS13 7SF"/>
    <n v="101.2"/>
    <x v="1"/>
    <s v="Diesel"/>
    <n v="3.7444000000000005E-2"/>
  </r>
  <r>
    <d v="2023-03-01T00:00:00"/>
    <s v="S026058"/>
    <x v="7"/>
    <s v="PO140230"/>
    <s v="GRN184114"/>
    <n v="101034200"/>
    <s v="PANEL 14"/>
    <s v="Lichfield WS13 7SF"/>
    <n v="101.2"/>
    <x v="1"/>
    <s v="Diesel"/>
    <n v="3.7444000000000005E-2"/>
  </r>
  <r>
    <d v="2023-01-01T00:00:00"/>
    <s v="S000920"/>
    <x v="20"/>
    <s v="PO141099"/>
    <s v="GRN178878"/>
    <n v="101038168"/>
    <s v="TRANSFORMER BOX 600 X 600 X 400 STAINLESS STEEL"/>
    <s v="Rotherham S66 8QY"/>
    <n v="165.4"/>
    <x v="2"/>
    <s v="Diesel"/>
    <n v="6.1197999999999992E-4"/>
  </r>
  <r>
    <d v="2023-03-01T00:00:00"/>
    <s v="S026058"/>
    <x v="7"/>
    <s v="PO143156"/>
    <s v="GRN184123"/>
    <n v="40259111"/>
    <s v="ANPR CAMERA MOUNTING PLATE"/>
    <s v="Lichfield WS13 7SF"/>
    <n v="101.2"/>
    <x v="1"/>
    <s v="Diesel"/>
    <n v="3.7444000000000005E-2"/>
  </r>
  <r>
    <d v="2023-03-01T00:00:00"/>
    <s v="S026058"/>
    <x v="7"/>
    <s v="PO143156"/>
    <s v="GRN184124"/>
    <n v="101036230"/>
    <s v="PANEL 3"/>
    <s v="Lichfield WS13 7SF"/>
    <n v="101.2"/>
    <x v="1"/>
    <s v="Diesel"/>
    <n v="3.7444000000000005E-2"/>
  </r>
  <r>
    <d v="2023-03-01T00:00:00"/>
    <s v="S026058"/>
    <x v="7"/>
    <s v="PO143160"/>
    <s v="GRN184127"/>
    <n v="40259111"/>
    <s v="ANPR CAMERA MOUNTING PLATE"/>
    <s v="Lichfield WS13 7SF"/>
    <n v="101.2"/>
    <x v="1"/>
    <s v="Diesel"/>
    <n v="3.7444000000000005E-2"/>
  </r>
  <r>
    <d v="2023-03-01T00:00:00"/>
    <s v="S026058"/>
    <x v="7"/>
    <s v="PO143161"/>
    <s v="GRN184128"/>
    <n v="40259111"/>
    <s v="ANPR CAMERA MOUNTING PLATE"/>
    <s v="Lichfield WS13 7SF"/>
    <n v="101.2"/>
    <x v="1"/>
    <s v="Diesel"/>
    <n v="3.7444000000000005E-2"/>
  </r>
  <r>
    <d v="2023-03-01T00:00:00"/>
    <s v="S026058"/>
    <x v="7"/>
    <s v="PO143160"/>
    <s v="GRN184131"/>
    <n v="101036259"/>
    <s v="PANEL 5"/>
    <s v="Lichfield WS13 7SF"/>
    <n v="101.2"/>
    <x v="1"/>
    <s v="Diesel"/>
    <n v="3.7444000000000005E-2"/>
  </r>
  <r>
    <d v="2023-03-01T00:00:00"/>
    <s v="S026058"/>
    <x v="7"/>
    <s v="PO143156"/>
    <s v="GRN184152"/>
    <n v="101038131"/>
    <s v="FIXED OVER WIDTH LASER MECHANICAL ASSEMBLY"/>
    <s v="Lichfield WS13 7SF"/>
    <n v="101.2"/>
    <x v="1"/>
    <s v="Diesel"/>
    <n v="3.7444000000000005E-2"/>
  </r>
  <r>
    <d v="2023-03-01T00:00:00"/>
    <s v="S026058"/>
    <x v="7"/>
    <s v="PO143160"/>
    <s v="GRN184153"/>
    <n v="101038131"/>
    <s v="FIXED OVER WIDTH LASER MECHANICAL ASSEMBLY"/>
    <s v="Lichfield WS13 7SF"/>
    <n v="101.2"/>
    <x v="1"/>
    <s v="Diesel"/>
    <n v="3.7444000000000005E-2"/>
  </r>
  <r>
    <d v="2023-01-01T00:00:00"/>
    <s v="S023413"/>
    <x v="15"/>
    <s v="PO138587"/>
    <s v="GRN178888"/>
    <n v="42203630"/>
    <s v="VISY IRIS CONTAINER OCR SOFTWARE"/>
    <s v="33100 Tampere, Finland"/>
    <n v="3916"/>
    <x v="2"/>
    <s v="Diesel"/>
    <n v="3.9815929999999999E-2"/>
  </r>
  <r>
    <d v="2023-03-01T00:00:00"/>
    <s v="S026058"/>
    <x v="7"/>
    <s v="PO143161"/>
    <s v="GRN184154"/>
    <n v="101038131"/>
    <s v="FIXED OVER WIDTH LASER MECHANICAL ASSEMBLY"/>
    <s v="Lichfield WS13 7SF"/>
    <n v="101.2"/>
    <x v="1"/>
    <s v="Diesel"/>
    <n v="3.7444000000000005E-2"/>
  </r>
  <r>
    <d v="2023-01-01T00:00:00"/>
    <s v="S023413"/>
    <x v="15"/>
    <s v="PO142237"/>
    <s v="GRN178891"/>
    <n v="42203630"/>
    <s v="VISY IRIS CONTAINER OCR SOFTWARE"/>
    <s v="33100 Tampere, Finland"/>
    <n v="3916"/>
    <x v="2"/>
    <s v="Diesel"/>
    <n v="3.9815929999999999E-2"/>
  </r>
  <r>
    <d v="2023-03-01T00:00:00"/>
    <s v="S026058"/>
    <x v="7"/>
    <s v="PO143163"/>
    <s v="GRN184156"/>
    <n v="40252237"/>
    <s v="LASER BRACKET"/>
    <s v="Lichfield WS13 7SF"/>
    <n v="101.2"/>
    <x v="1"/>
    <s v="Diesel"/>
    <n v="3.7444000000000005E-2"/>
  </r>
  <r>
    <d v="2023-03-01T00:00:00"/>
    <s v="S026058"/>
    <x v="7"/>
    <s v="PO143164"/>
    <s v="GRN184157"/>
    <n v="101038131"/>
    <s v="FIXED OVER WIDTH LASER MECHANICAL ASSEMBLY"/>
    <s v="Lichfield WS13 7SF"/>
    <n v="101.2"/>
    <x v="1"/>
    <s v="Diesel"/>
    <n v="3.7444000000000005E-2"/>
  </r>
  <r>
    <d v="2023-03-01T00:00:00"/>
    <s v="S026058"/>
    <x v="7"/>
    <s v="PO143165"/>
    <s v="GRN184158"/>
    <n v="101038131"/>
    <s v="FIXED OVER WIDTH LASER MECHANICAL ASSEMBLY"/>
    <s v="Lichfield WS13 7SF"/>
    <n v="101.2"/>
    <x v="1"/>
    <s v="Diesel"/>
    <n v="3.7444000000000005E-2"/>
  </r>
  <r>
    <d v="2023-03-01T00:00:00"/>
    <s v="S026058"/>
    <x v="7"/>
    <s v="PO143166"/>
    <s v="GRN184159"/>
    <n v="101038131"/>
    <s v="FIXED OVER WIDTH LASER MECHANICAL ASSEMBLY"/>
    <s v="Lichfield WS13 7SF"/>
    <n v="101.2"/>
    <x v="1"/>
    <s v="Diesel"/>
    <n v="3.7444000000000005E-2"/>
  </r>
  <r>
    <d v="2023-01-01T00:00:00"/>
    <s v="S023222"/>
    <x v="11"/>
    <s v="PO140493"/>
    <s v="GRN178900"/>
    <n v="101027050"/>
    <s v="COMPACT MULTIPROTOCOL I/O MODULE TBEN-L1-16DXP TUR"/>
    <s v="Wickford SS11 8YT"/>
    <n v="390"/>
    <x v="2"/>
    <s v="Diesel"/>
    <n v="1.4430000000000001E-3"/>
  </r>
  <r>
    <d v="2023-01-01T00:00:00"/>
    <s v="S023222"/>
    <x v="11"/>
    <s v="PO140493"/>
    <s v="GRN178902"/>
    <n v="101027072"/>
    <s v="POWER CABLE PUR JACKET RKM52-1-RSM52 - 1M LONG TUR"/>
    <s v="Wickford SS11 8YT"/>
    <n v="390"/>
    <x v="2"/>
    <s v="Diesel"/>
    <n v="1.4430000000000001E-3"/>
  </r>
  <r>
    <d v="2023-03-01T00:00:00"/>
    <s v="S026058"/>
    <x v="7"/>
    <s v="PO143167"/>
    <s v="GRN184160"/>
    <n v="40252237"/>
    <s v="LASER BRACKET"/>
    <s v="Lichfield WS13 7SF"/>
    <n v="101.2"/>
    <x v="1"/>
    <s v="Diesel"/>
    <n v="3.7444000000000005E-2"/>
  </r>
  <r>
    <d v="2023-03-01T00:00:00"/>
    <s v="S026058"/>
    <x v="7"/>
    <s v="PO143168"/>
    <s v="GRN184161"/>
    <n v="101038131"/>
    <s v="FIXED OVER WIDTH LASER MECHANICAL ASSEMBLY"/>
    <s v="Lichfield WS13 7SF"/>
    <n v="101.2"/>
    <x v="1"/>
    <s v="Diesel"/>
    <n v="3.7444000000000005E-2"/>
  </r>
  <r>
    <d v="2023-03-01T00:00:00"/>
    <s v="S026058"/>
    <x v="7"/>
    <s v="PO143169"/>
    <s v="GRN184162"/>
    <n v="101038131"/>
    <s v="FIXED OVER WIDTH LASER MECHANICAL ASSEMBLY"/>
    <s v="Lichfield WS13 7SF"/>
    <n v="101.2"/>
    <x v="1"/>
    <s v="Diesel"/>
    <n v="3.7444000000000005E-2"/>
  </r>
  <r>
    <d v="2023-03-01T00:00:00"/>
    <s v="S026058"/>
    <x v="7"/>
    <s v="PO143171"/>
    <s v="GRN184163"/>
    <n v="101038131"/>
    <s v="FIXED OVER WIDTH LASER MECHANICAL ASSEMBLY"/>
    <s v="Lichfield WS13 7SF"/>
    <n v="101.2"/>
    <x v="1"/>
    <s v="Diesel"/>
    <n v="3.7444000000000005E-2"/>
  </r>
  <r>
    <d v="2023-03-01T00:00:00"/>
    <s v="S026058"/>
    <x v="7"/>
    <s v="PO143172"/>
    <s v="GRN184164"/>
    <n v="40252237"/>
    <s v="LASER BRACKET"/>
    <s v="Lichfield WS13 7SF"/>
    <n v="101.2"/>
    <x v="1"/>
    <s v="Diesel"/>
    <n v="3.7444000000000005E-2"/>
  </r>
  <r>
    <d v="2023-03-01T00:00:00"/>
    <s v="S026058"/>
    <x v="7"/>
    <s v="PO143173"/>
    <s v="GRN184165"/>
    <n v="101038131"/>
    <s v="FIXED OVER WIDTH LASER MECHANICAL ASSEMBLY"/>
    <s v="Lichfield WS13 7SF"/>
    <n v="101.2"/>
    <x v="1"/>
    <s v="Diesel"/>
    <n v="3.7444000000000005E-2"/>
  </r>
  <r>
    <d v="2023-03-01T00:00:00"/>
    <s v="S026058"/>
    <x v="7"/>
    <s v="PO143174"/>
    <s v="GRN184166"/>
    <n v="101038131"/>
    <s v="FIXED OVER WIDTH LASER MECHANICAL ASSEMBLY"/>
    <s v="Lichfield WS13 7SF"/>
    <n v="101.2"/>
    <x v="1"/>
    <s v="Diesel"/>
    <n v="3.7444000000000005E-2"/>
  </r>
  <r>
    <d v="2023-01-01T00:00:00"/>
    <s v="S022275"/>
    <x v="8"/>
    <s v="PO135953"/>
    <s v="GRN178939"/>
    <n v="101047190"/>
    <s v="MERCEDES-BENZ ACTROS 5 S/M FHS 3336L (PANAMA)"/>
    <s v="70771 Leinfelden-Echterdingen"/>
    <n v="1446"/>
    <x v="3"/>
    <s v="Diesel"/>
    <n v="1.4702205000000002"/>
  </r>
  <r>
    <d v="2023-01-01T00:00:00"/>
    <s v="S022275"/>
    <x v="8"/>
    <s v="PO135955"/>
    <s v="GRN178940"/>
    <n v="101047190"/>
    <s v="MERCEDES-BENZ ACTROS 5 S/M FHS 3336L (PANAMA)"/>
    <s v="70771 Leinfelden-Echterdingen"/>
    <n v="1446"/>
    <x v="3"/>
    <s v="Diesel"/>
    <n v="1.4702205000000002"/>
  </r>
  <r>
    <d v="2023-01-01T00:00:00"/>
    <s v="S022275"/>
    <x v="8"/>
    <s v="PO135955"/>
    <s v="GRN178941"/>
    <n v="101047190"/>
    <s v="MERCEDES-BENZ ACTROS 5 S/M FHS 3336L (PANAMA)"/>
    <s v="70771 Leinfelden-Echterdingen"/>
    <n v="1446"/>
    <x v="3"/>
    <s v="Diesel"/>
    <n v="1.4702205000000002"/>
  </r>
  <r>
    <d v="2023-02-01T00:00:00"/>
    <s v="S022275"/>
    <x v="8"/>
    <s v="PO135952"/>
    <s v="GRN181741"/>
    <n v="101050456"/>
    <s v="MERCEDES ACTROS 5 S/M FHS 2632 L - CROATIA"/>
    <s v="70771 Leinfelden-Echterdingen"/>
    <n v="1446"/>
    <x v="3"/>
    <s v="Diesel"/>
    <n v="1.4702205000000002"/>
  </r>
  <r>
    <d v="2023-03-01T00:00:00"/>
    <s v="S026058"/>
    <x v="7"/>
    <s v="PO143175"/>
    <s v="GRN184167"/>
    <n v="101038131"/>
    <s v="FIXED OVER WIDTH LASER MECHANICAL ASSEMBLY"/>
    <s v="Lichfield WS13 7SF"/>
    <n v="101.2"/>
    <x v="1"/>
    <s v="Diesel"/>
    <n v="3.7444000000000005E-2"/>
  </r>
  <r>
    <d v="2023-03-01T00:00:00"/>
    <s v="S026058"/>
    <x v="7"/>
    <s v="PO143176"/>
    <s v="GRN184168"/>
    <n v="101038131"/>
    <s v="FIXED OVER WIDTH LASER MECHANICAL ASSEMBLY"/>
    <s v="Lichfield WS13 7SF"/>
    <n v="101.2"/>
    <x v="1"/>
    <s v="Diesel"/>
    <n v="3.7444000000000005E-2"/>
  </r>
  <r>
    <d v="2023-03-01T00:00:00"/>
    <s v="S026058"/>
    <x v="7"/>
    <s v="PO143177"/>
    <s v="GRN184170"/>
    <n v="101038131"/>
    <s v="FIXED OVER WIDTH LASER MECHANICAL ASSEMBLY"/>
    <s v="Lichfield WS13 7SF"/>
    <n v="101.2"/>
    <x v="1"/>
    <s v="Diesel"/>
    <n v="3.7444000000000005E-2"/>
  </r>
  <r>
    <d v="2023-03-01T00:00:00"/>
    <s v="S026058"/>
    <x v="7"/>
    <s v="PO143179"/>
    <s v="GRN184171"/>
    <n v="101038131"/>
    <s v="FIXED OVER WIDTH LASER MECHANICAL ASSEMBLY"/>
    <s v="Lichfield WS13 7SF"/>
    <n v="101.2"/>
    <x v="1"/>
    <s v="Diesel"/>
    <n v="3.7444000000000005E-2"/>
  </r>
  <r>
    <d v="2023-03-01T00:00:00"/>
    <s v="S026058"/>
    <x v="7"/>
    <s v="PO143180"/>
    <s v="GRN184173"/>
    <n v="101038131"/>
    <s v="FIXED OVER WIDTH LASER MECHANICAL ASSEMBLY"/>
    <s v="Lichfield WS13 7SF"/>
    <n v="101.2"/>
    <x v="1"/>
    <s v="Diesel"/>
    <n v="3.7444000000000005E-2"/>
  </r>
  <r>
    <d v="2023-01-01T00:00:00"/>
    <s v="S001121"/>
    <x v="5"/>
    <s v="PO137920"/>
    <s v="GRN178948"/>
    <n v="101036193"/>
    <s v="MOTOR POWER WITH BRAKE CONTINUOUS FLEX 10AWG - 5M"/>
    <s v="Salford M5 4BE"/>
    <n v="103.6"/>
    <x v="2"/>
    <s v="Diesel"/>
    <n v="3.8331999999999998E-4"/>
  </r>
  <r>
    <d v="2023-01-01T00:00:00"/>
    <s v="S001121"/>
    <x v="5"/>
    <s v="PO139753"/>
    <s v="GRN178949"/>
    <s v="11700-8852"/>
    <s v="CONTROLLER GUARDLOGIX SERIES 5380 PLC SIL2"/>
    <s v="Salford M5 4BE"/>
    <n v="103.6"/>
    <x v="2"/>
    <s v="Diesel"/>
    <n v="3.8331999999999998E-4"/>
  </r>
  <r>
    <d v="2023-03-01T00:00:00"/>
    <s v="S026058"/>
    <x v="7"/>
    <s v="PO141292"/>
    <s v="GRN184178"/>
    <s v="350-1193-1"/>
    <s v="SPEED DISPLAY - POST"/>
    <s v="Lichfield WS13 7SF"/>
    <n v="101.2"/>
    <x v="1"/>
    <s v="Diesel"/>
    <n v="3.7444000000000005E-2"/>
  </r>
  <r>
    <d v="2023-01-01T00:00:00"/>
    <s v="S000892"/>
    <x v="16"/>
    <s v="PO142303"/>
    <s v="GRN178954"/>
    <n v="101019989"/>
    <s v="STEP LADDERS 3 TREAD STEEL RS PRO 877-6819"/>
    <s v="Stockport SK4 2JT"/>
    <n v="55"/>
    <x v="2"/>
    <s v="Diesel"/>
    <n v="2.0350000000000001E-4"/>
  </r>
  <r>
    <d v="2023-03-01T00:00:00"/>
    <s v="S026058"/>
    <x v="7"/>
    <s v="PO141286"/>
    <s v="GRN184181"/>
    <s v="361-1001-1"/>
    <s v="TERTIARY COLLIMATOR MOUNTING PLATE"/>
    <s v="Lichfield WS13 7SF"/>
    <n v="101.2"/>
    <x v="1"/>
    <s v="Diesel"/>
    <n v="3.7444000000000005E-2"/>
  </r>
  <r>
    <d v="2023-01-01T00:00:00"/>
    <s v="S000892"/>
    <x v="16"/>
    <s v="PO142303"/>
    <s v="GRN178957"/>
    <n v="30202101"/>
    <s v="3 CORE FLEXIBLE MAINS CABLE BLACK 1.5mm2 RS PRO 77"/>
    <s v="Stockport SK4 2JT"/>
    <n v="55"/>
    <x v="2"/>
    <s v="Diesel"/>
    <n v="2.0350000000000001E-4"/>
  </r>
  <r>
    <d v="2023-03-01T00:00:00"/>
    <s v="S026058"/>
    <x v="7"/>
    <s v="PO140227"/>
    <s v="GRN184187"/>
    <n v="101036824"/>
    <s v="M60-BX WHEEL STAND ( 2-PORT )"/>
    <s v="Lichfield WS13 7SF"/>
    <n v="101.2"/>
    <x v="1"/>
    <s v="Diesel"/>
    <n v="3.7444000000000005E-2"/>
  </r>
  <r>
    <d v="2023-01-01T00:00:00"/>
    <s v="S001121"/>
    <x v="5"/>
    <s v="PO137677"/>
    <s v="GRN178959"/>
    <n v="101027223"/>
    <s v="POWERFLEX 525 380-480V AC, 3 PHASE 10.5A"/>
    <s v="Salford M5 4BE"/>
    <n v="103.6"/>
    <x v="2"/>
    <s v="Diesel"/>
    <n v="3.8331999999999998E-4"/>
  </r>
  <r>
    <d v="2023-03-01T00:00:00"/>
    <s v="S026058"/>
    <x v="7"/>
    <s v="PO142025"/>
    <s v="GRN184188"/>
    <n v="23254988"/>
    <s v="CVI ANSI MATERIAL SEPARATION TEST PIECE 6/4 MEV (3"/>
    <s v="Lichfield WS13 7SF"/>
    <n v="101.2"/>
    <x v="1"/>
    <s v="Diesel"/>
    <n v="3.7444000000000005E-2"/>
  </r>
  <r>
    <d v="2023-03-01T00:00:00"/>
    <s v="S026058"/>
    <x v="7"/>
    <s v="PO140229"/>
    <s v="GRN184189"/>
    <n v="101021307"/>
    <s v="ANGLED LASER HOUSING, BX-M60"/>
    <s v="Lichfield WS13 7SF"/>
    <n v="101.2"/>
    <x v="1"/>
    <s v="Diesel"/>
    <n v="3.7444000000000005E-2"/>
  </r>
  <r>
    <d v="2023-01-01T00:00:00"/>
    <s v="S000892"/>
    <x v="16"/>
    <s v="PO142303"/>
    <s v="GRN178963"/>
    <n v="101031386"/>
    <s v="9 WAY D-SUB SOCKET CONNECTOR KIT MH CONNECTORS MHD"/>
    <s v="Stockport SK4 2JT"/>
    <n v="55"/>
    <x v="2"/>
    <s v="Diesel"/>
    <n v="2.0350000000000001E-4"/>
  </r>
  <r>
    <d v="2023-01-01T00:00:00"/>
    <s v="S000892"/>
    <x v="16"/>
    <s v="PO142303"/>
    <s v="GRN178965"/>
    <n v="4245034"/>
    <s v="CABLE ENTRY SEAL FOR 19&quot; PANEL 1U - DAWN GREY"/>
    <s v="Stockport SK4 2JT"/>
    <n v="55"/>
    <x v="2"/>
    <s v="Diesel"/>
    <n v="2.0350000000000001E-4"/>
  </r>
  <r>
    <d v="2023-03-01T00:00:00"/>
    <s v="S026058"/>
    <x v="7"/>
    <s v="PO143412"/>
    <s v="GRN184191"/>
    <n v="101024174"/>
    <s v="SUPPORT FOOT - TCU"/>
    <s v="Lichfield WS13 7SF"/>
    <n v="101.2"/>
    <x v="1"/>
    <s v="Diesel"/>
    <n v="3.7444000000000005E-2"/>
  </r>
  <r>
    <d v="2023-03-01T00:00:00"/>
    <s v="S026058"/>
    <x v="7"/>
    <s v="PO140230"/>
    <s v="GRN184192"/>
    <n v="101021307"/>
    <s v="ANGLED LASER HOUSING, BX-M60"/>
    <s v="Lichfield WS13 7SF"/>
    <n v="101.2"/>
    <x v="1"/>
    <s v="Diesel"/>
    <n v="3.7444000000000005E-2"/>
  </r>
  <r>
    <d v="2023-03-01T00:00:00"/>
    <s v="S026058"/>
    <x v="7"/>
    <s v="PO140227"/>
    <s v="GRN184194"/>
    <n v="101021307"/>
    <s v="ANGLED LASER HOUSING, BX-M60"/>
    <s v="Lichfield WS13 7SF"/>
    <n v="101.2"/>
    <x v="1"/>
    <s v="Diesel"/>
    <n v="3.7444000000000005E-2"/>
  </r>
  <r>
    <d v="2023-03-01T00:00:00"/>
    <s v="S026058"/>
    <x v="7"/>
    <s v="PO143176"/>
    <s v="GRN184198"/>
    <n v="101038131"/>
    <s v="FIXED OVER WIDTH LASER MECHANICAL ASSEMBLY"/>
    <s v="Lichfield WS13 7SF"/>
    <n v="101.2"/>
    <x v="1"/>
    <s v="Diesel"/>
    <n v="3.7444000000000005E-2"/>
  </r>
  <r>
    <d v="2023-04-01T00:00:00"/>
    <s v="S026058"/>
    <x v="7"/>
    <s v="PO143143"/>
    <s v="GRN185214"/>
    <s v="340-1034-1"/>
    <s v="BRKT DETECTOR ENCLOSURE MOUNT"/>
    <s v="Lichfield WS13 7SF"/>
    <n v="101.2"/>
    <x v="1"/>
    <s v="Diesel"/>
    <n v="3.7444000000000005E-2"/>
  </r>
  <r>
    <d v="2023-04-01T00:00:00"/>
    <s v="S026058"/>
    <x v="7"/>
    <s v="PO142462"/>
    <s v="GRN185215"/>
    <s v="340-1034-1"/>
    <s v="BRKT DETECTOR ENCLOSURE MOUNT"/>
    <s v="Lichfield WS13 7SF"/>
    <n v="101.2"/>
    <x v="1"/>
    <s v="Diesel"/>
    <n v="3.7444000000000005E-2"/>
  </r>
  <r>
    <d v="2023-04-01T00:00:00"/>
    <s v="S026058"/>
    <x v="7"/>
    <s v="PO140253"/>
    <s v="GRN185216"/>
    <n v="101038131"/>
    <s v="FIXED OVER WIDTH LASER MECHANICAL ASSEMBLY"/>
    <s v="Lichfield WS13 7SF"/>
    <n v="101.2"/>
    <x v="1"/>
    <s v="Diesel"/>
    <n v="3.7444000000000005E-2"/>
  </r>
  <r>
    <d v="2023-01-01T00:00:00"/>
    <s v="S024540"/>
    <x v="21"/>
    <s v="PO140738"/>
    <s v="GRN178981"/>
    <n v="101015385"/>
    <s v="BX DETECTOR SCINTILLANT PANEL"/>
    <s v="Cambridge CB4 0DL"/>
    <n v="294"/>
    <x v="2"/>
    <s v="Diesel"/>
    <n v="1.0878000000000001E-3"/>
  </r>
  <r>
    <d v="2023-04-01T00:00:00"/>
    <s v="S026058"/>
    <x v="7"/>
    <s v="PO143409"/>
    <s v="GRN185460"/>
    <s v="350-1080-1"/>
    <s v="BRACKET GAP SENSOR ZBX"/>
    <s v="Lichfield WS13 7SF"/>
    <n v="101.2"/>
    <x v="1"/>
    <s v="Diesel"/>
    <n v="3.7444000000000005E-2"/>
  </r>
  <r>
    <d v="2023-04-01T00:00:00"/>
    <s v="S026058"/>
    <x v="7"/>
    <s v="PO143143"/>
    <s v="GRN185461"/>
    <s v="340-1059-1"/>
    <s v="STAND SPEED SENSOR"/>
    <s v="Lichfield WS13 7SF"/>
    <n v="101.2"/>
    <x v="1"/>
    <s v="Diesel"/>
    <n v="3.7444000000000005E-2"/>
  </r>
  <r>
    <d v="2023-04-01T00:00:00"/>
    <s v="S026058"/>
    <x v="7"/>
    <s v="PO143143"/>
    <s v="GRN185463"/>
    <s v="341-1007-1"/>
    <s v="BRKT OER RISER 200MM"/>
    <s v="Lichfield WS13 7SF"/>
    <n v="101.2"/>
    <x v="1"/>
    <s v="Diesel"/>
    <n v="3.7444000000000005E-2"/>
  </r>
  <r>
    <d v="2023-04-01T00:00:00"/>
    <s v="S026058"/>
    <x v="7"/>
    <s v="PO143165"/>
    <s v="GRN185465"/>
    <n v="101028703"/>
    <s v="BX-M60 SERVER MOUNTING PLATE"/>
    <s v="Lichfield WS13 7SF"/>
    <n v="101.2"/>
    <x v="1"/>
    <s v="Diesel"/>
    <n v="3.7444000000000005E-2"/>
  </r>
  <r>
    <d v="2023-04-01T00:00:00"/>
    <s v="S026058"/>
    <x v="7"/>
    <s v="PO143164"/>
    <s v="GRN185467"/>
    <n v="101028703"/>
    <s v="BX-M60 SERVER MOUNTING PLATE"/>
    <s v="Lichfield WS13 7SF"/>
    <n v="101.2"/>
    <x v="1"/>
    <s v="Diesel"/>
    <n v="3.7444000000000005E-2"/>
  </r>
  <r>
    <d v="2023-04-01T00:00:00"/>
    <s v="S026058"/>
    <x v="7"/>
    <s v="PO143163"/>
    <s v="GRN185468"/>
    <n v="101033065"/>
    <s v="M60-BX WORKSTATION TOP FIXING ANGLE"/>
    <s v="Lichfield WS13 7SF"/>
    <n v="101.2"/>
    <x v="1"/>
    <s v="Diesel"/>
    <n v="3.7444000000000005E-2"/>
  </r>
  <r>
    <d v="2023-04-01T00:00:00"/>
    <s v="S026058"/>
    <x v="7"/>
    <s v="PO143166"/>
    <s v="GRN185469"/>
    <n v="101028703"/>
    <s v="BX-M60 SERVER MOUNTING PLATE"/>
    <s v="Lichfield WS13 7SF"/>
    <n v="101.2"/>
    <x v="1"/>
    <s v="Diesel"/>
    <n v="3.7444000000000005E-2"/>
  </r>
  <r>
    <d v="2023-01-01T00:00:00"/>
    <s v="S023222"/>
    <x v="11"/>
    <s v="PO140502"/>
    <s v="GRN178989"/>
    <n v="101027071"/>
    <s v="M12 ETHERNET-PUR CABLE RSSD-RSSD-4416-1M TURCK BAN"/>
    <s v="Wickford SS11 8YT"/>
    <n v="390"/>
    <x v="2"/>
    <s v="Diesel"/>
    <n v="1.4430000000000001E-3"/>
  </r>
  <r>
    <d v="2023-04-01T00:00:00"/>
    <s v="S026058"/>
    <x v="7"/>
    <s v="PO144154"/>
    <s v="GRN185470"/>
    <s v="340-1126-1"/>
    <s v="MOUNT SPEED/TRAFFIC SIGN"/>
    <s v="Lichfield WS13 7SF"/>
    <n v="101.2"/>
    <x v="1"/>
    <s v="Diesel"/>
    <n v="3.7444000000000005E-2"/>
  </r>
  <r>
    <d v="2023-04-01T00:00:00"/>
    <s v="S026058"/>
    <x v="7"/>
    <s v="PO142423"/>
    <s v="GRN185471"/>
    <s v="350-1187-1"/>
    <s v="SPEED SENSOR BRACKET"/>
    <s v="Lichfield WS13 7SF"/>
    <n v="101.2"/>
    <x v="1"/>
    <s v="Diesel"/>
    <n v="3.7444000000000005E-2"/>
  </r>
  <r>
    <d v="2023-04-01T00:00:00"/>
    <s v="S026058"/>
    <x v="7"/>
    <s v="PO138927"/>
    <s v="GRN185472"/>
    <n v="101012393"/>
    <s v="SECURITY HANDRAIL PLATE"/>
    <s v="Lichfield WS13 7SF"/>
    <n v="101.2"/>
    <x v="1"/>
    <s v="Diesel"/>
    <n v="3.7444000000000005E-2"/>
  </r>
  <r>
    <d v="2023-04-01T00:00:00"/>
    <s v="S026058"/>
    <x v="7"/>
    <s v="PO143150"/>
    <s v="GRN185668"/>
    <s v="340-1082-1"/>
    <s v="SITE INTEGRATION POST"/>
    <s v="Lichfield WS13 7SF"/>
    <n v="101.2"/>
    <x v="1"/>
    <s v="Diesel"/>
    <n v="3.7444000000000005E-2"/>
  </r>
  <r>
    <d v="2023-04-01T00:00:00"/>
    <s v="S026058"/>
    <x v="7"/>
    <s v="PO143149"/>
    <s v="GRN185669"/>
    <s v="340-1082-1"/>
    <s v="SITE INTEGRATION POST"/>
    <s v="Lichfield WS13 7SF"/>
    <n v="101.2"/>
    <x v="1"/>
    <s v="Diesel"/>
    <n v="3.7444000000000005E-2"/>
  </r>
  <r>
    <d v="2023-04-01T00:00:00"/>
    <s v="S026058"/>
    <x v="7"/>
    <s v="PO143179"/>
    <s v="GRN185924"/>
    <n v="101030273"/>
    <s v="M60-BX WORKSTATION FRAME MOUNT BRACKET"/>
    <s v="Lichfield WS13 7SF"/>
    <n v="101.2"/>
    <x v="1"/>
    <s v="Diesel"/>
    <n v="3.7444000000000005E-2"/>
  </r>
  <r>
    <d v="2023-04-01T00:00:00"/>
    <s v="S026058"/>
    <x v="7"/>
    <s v="PO143172"/>
    <s v="GRN185925"/>
    <n v="101030273"/>
    <s v="M60-BX WORKSTATION FRAME MOUNT BRACKET"/>
    <s v="Lichfield WS13 7SF"/>
    <n v="101.2"/>
    <x v="1"/>
    <s v="Diesel"/>
    <n v="3.7444000000000005E-2"/>
  </r>
  <r>
    <d v="2023-04-01T00:00:00"/>
    <s v="S026058"/>
    <x v="7"/>
    <s v="PO143150"/>
    <s v="GRN185926"/>
    <s v="340-1026-1"/>
    <s v="BRKT CONCENTRATOR MOUNT"/>
    <s v="Lichfield WS13 7SF"/>
    <n v="101.2"/>
    <x v="1"/>
    <s v="Diesel"/>
    <n v="3.7444000000000005E-2"/>
  </r>
  <r>
    <d v="2023-04-01T00:00:00"/>
    <s v="S026058"/>
    <x v="7"/>
    <s v="PO143161"/>
    <s v="GRN185927"/>
    <n v="101049881"/>
    <s v="DELL XE4 COMPUTER MOUNTING PLATE"/>
    <s v="Lichfield WS13 7SF"/>
    <n v="101.2"/>
    <x v="1"/>
    <s v="Diesel"/>
    <n v="3.7444000000000005E-2"/>
  </r>
  <r>
    <d v="2023-01-01T00:00:00"/>
    <s v="S025431"/>
    <x v="0"/>
    <s v="PO141982"/>
    <s v="GRN179001"/>
    <s v="255-1467-1"/>
    <s v="SHIPPING KIT DOWTHERM FS"/>
    <s v="Boston Massachusetts"/>
    <n v="3154"/>
    <x v="0"/>
    <s v="Crude"/>
    <n v="2.5295079999999999"/>
  </r>
  <r>
    <d v="2023-01-01T00:00:00"/>
    <s v="S025431"/>
    <x v="0"/>
    <s v="PO141806"/>
    <s v="GRN179002"/>
    <s v="11540-0018"/>
    <s v="PASTE SILICONE DIELECTRIC"/>
    <s v="Boston Massachusetts"/>
    <n v="3154"/>
    <x v="0"/>
    <s v="Crude"/>
    <n v="1.0118031999999999E-2"/>
  </r>
  <r>
    <d v="2023-04-01T00:00:00"/>
    <s v="S026058"/>
    <x v="7"/>
    <s v="PO140229"/>
    <s v="GRN185929"/>
    <n v="101036824"/>
    <s v="M60-BX WHEEL STAND ( 2-PORT )"/>
    <s v="Lichfield WS13 7SF"/>
    <n v="101.2"/>
    <x v="1"/>
    <s v="Diesel"/>
    <n v="3.7444000000000005E-2"/>
  </r>
  <r>
    <d v="2023-04-01T00:00:00"/>
    <s v="S026058"/>
    <x v="7"/>
    <s v="PO140230"/>
    <s v="GRN185930"/>
    <n v="101036824"/>
    <s v="M60-BX WHEEL STAND ( 2-PORT )"/>
    <s v="Lichfield WS13 7SF"/>
    <n v="101.2"/>
    <x v="1"/>
    <s v="Diesel"/>
    <n v="3.7444000000000005E-2"/>
  </r>
  <r>
    <d v="2023-04-01T00:00:00"/>
    <s v="S026058"/>
    <x v="7"/>
    <s v="PO141024"/>
    <s v="GRN185931"/>
    <s v="350-1070-1"/>
    <s v="ARM ECHAIN"/>
    <s v="Lichfield WS13 7SF"/>
    <n v="101.2"/>
    <x v="1"/>
    <s v="Diesel"/>
    <n v="3.7444000000000005E-2"/>
  </r>
  <r>
    <d v="2023-04-01T00:00:00"/>
    <s v="S026058"/>
    <x v="7"/>
    <s v="PO143160"/>
    <s v="GRN185932"/>
    <n v="40256694"/>
    <s v="OCR CAMERA MOUNTING BRACKET M6007"/>
    <s v="Lichfield WS13 7SF"/>
    <n v="101.2"/>
    <x v="1"/>
    <s v="Diesel"/>
    <n v="3.7444000000000005E-2"/>
  </r>
  <r>
    <d v="2023-04-01T00:00:00"/>
    <s v="S026058"/>
    <x v="7"/>
    <s v="PO143161"/>
    <s v="GRN185934"/>
    <n v="40256694"/>
    <s v="OCR CAMERA MOUNTING BRACKET M6007"/>
    <s v="Lichfield WS13 7SF"/>
    <n v="101.2"/>
    <x v="1"/>
    <s v="Diesel"/>
    <n v="3.7444000000000005E-2"/>
  </r>
  <r>
    <d v="2023-04-01T00:00:00"/>
    <s v="S026058"/>
    <x v="7"/>
    <s v="PO143160"/>
    <s v="GRN185935"/>
    <n v="40212461"/>
    <s v="OCR CAMERA BRACKET"/>
    <s v="Lichfield WS13 7SF"/>
    <n v="101.2"/>
    <x v="1"/>
    <s v="Diesel"/>
    <n v="3.7444000000000005E-2"/>
  </r>
  <r>
    <d v="2023-04-01T00:00:00"/>
    <s v="S026058"/>
    <x v="7"/>
    <s v="PO143156"/>
    <s v="GRN185936"/>
    <n v="40212461"/>
    <s v="OCR CAMERA BRACKET"/>
    <s v="Lichfield WS13 7SF"/>
    <n v="101.2"/>
    <x v="1"/>
    <s v="Diesel"/>
    <n v="3.7444000000000005E-2"/>
  </r>
  <r>
    <d v="2023-01-01T00:00:00"/>
    <s v="S000892"/>
    <x v="16"/>
    <s v="PO142378"/>
    <s v="GRN179022"/>
    <n v="21201412"/>
    <s v="PATCH CORD CAT 5E FTP PVC METAL SHIELD BLACK - 2M"/>
    <s v="Stockport SK4 2JT"/>
    <n v="55"/>
    <x v="2"/>
    <s v="Diesel"/>
    <n v="2.0350000000000001E-4"/>
  </r>
  <r>
    <d v="2023-01-01T00:00:00"/>
    <s v="S000892"/>
    <x v="16"/>
    <s v="PO142378"/>
    <s v="GRN179023"/>
    <n v="101032903"/>
    <s v="POWER CABLE C13 TO BS1363 (UK PLUG) - 10M LONG RS"/>
    <s v="Stockport SK4 2JT"/>
    <n v="55"/>
    <x v="2"/>
    <s v="Diesel"/>
    <n v="2.0350000000000001E-4"/>
  </r>
  <r>
    <d v="2023-04-01T00:00:00"/>
    <s v="S026058"/>
    <x v="7"/>
    <s v="PO143156"/>
    <s v="GRN185939"/>
    <n v="40256694"/>
    <s v="OCR CAMERA MOUNTING BRACKET M6007"/>
    <s v="Lichfield WS13 7SF"/>
    <n v="101.2"/>
    <x v="1"/>
    <s v="Diesel"/>
    <n v="3.7444000000000005E-2"/>
  </r>
  <r>
    <d v="2023-04-01T00:00:00"/>
    <s v="S026058"/>
    <x v="7"/>
    <s v="PO143160"/>
    <s v="GRN185941"/>
    <n v="40256694"/>
    <s v="OCR CAMERA MOUNTING BRACKET M6007"/>
    <s v="Lichfield WS13 7SF"/>
    <n v="101.2"/>
    <x v="1"/>
    <s v="Diesel"/>
    <n v="3.7444000000000005E-2"/>
  </r>
  <r>
    <d v="2023-04-01T00:00:00"/>
    <s v="S026058"/>
    <x v="7"/>
    <s v="PO143161"/>
    <s v="GRN185942"/>
    <n v="40256694"/>
    <s v="OCR CAMERA MOUNTING BRACKET M6007"/>
    <s v="Lichfield WS13 7SF"/>
    <n v="101.2"/>
    <x v="1"/>
    <s v="Diesel"/>
    <n v="3.7444000000000005E-2"/>
  </r>
  <r>
    <d v="2023-01-01T00:00:00"/>
    <s v="S001571"/>
    <x v="10"/>
    <s v="PO138588"/>
    <s v="GRN179040"/>
    <n v="101018191"/>
    <s v="UC30-214162 ULTRASONIC SENSOR"/>
    <s v="St Albans AL1 5BN"/>
    <n v="298"/>
    <x v="2"/>
    <s v="Diesel"/>
    <n v="1.1026E-3"/>
  </r>
  <r>
    <d v="2023-04-01T00:00:00"/>
    <s v="S026058"/>
    <x v="7"/>
    <s v="PO140248"/>
    <s v="GRN185948"/>
    <n v="101045535"/>
    <s v="FAR SIDE MOUNTING PLATE"/>
    <s v="Lichfield WS13 7SF"/>
    <n v="101.2"/>
    <x v="1"/>
    <s v="Diesel"/>
    <n v="3.7444000000000005E-2"/>
  </r>
  <r>
    <d v="2023-04-01T00:00:00"/>
    <s v="S026058"/>
    <x v="7"/>
    <s v="PO142462"/>
    <s v="GRN185953"/>
    <n v="101045535"/>
    <s v="FAR SIDE MOUNTING PLATE"/>
    <s v="Lichfield WS13 7SF"/>
    <n v="101.2"/>
    <x v="1"/>
    <s v="Diesel"/>
    <n v="3.7444000000000005E-2"/>
  </r>
  <r>
    <d v="2023-04-01T00:00:00"/>
    <s v="S026058"/>
    <x v="7"/>
    <s v="PO143412"/>
    <s v="GRN185957"/>
    <n v="101024174"/>
    <s v="SUPPORT FOOT - TCU"/>
    <s v="Lichfield WS13 7SF"/>
    <n v="101.2"/>
    <x v="1"/>
    <s v="Diesel"/>
    <n v="3.7444000000000005E-2"/>
  </r>
  <r>
    <d v="2023-04-01T00:00:00"/>
    <s v="S026058"/>
    <x v="7"/>
    <s v="PO143149"/>
    <s v="GRN185958"/>
    <s v="340-1058-1"/>
    <s v="ELECTRICAL BOX MOUNTING PLATE"/>
    <s v="Lichfield WS13 7SF"/>
    <n v="101.2"/>
    <x v="1"/>
    <s v="Diesel"/>
    <n v="3.7444000000000005E-2"/>
  </r>
  <r>
    <d v="2023-04-01T00:00:00"/>
    <s v="S026058"/>
    <x v="7"/>
    <s v="PO143149"/>
    <s v="GRN185959"/>
    <s v="340-1050-1"/>
    <s v="TITAN SICK SENSOR BRKT"/>
    <s v="Lichfield WS13 7SF"/>
    <n v="101.2"/>
    <x v="1"/>
    <s v="Diesel"/>
    <n v="3.7444000000000005E-2"/>
  </r>
  <r>
    <d v="2023-04-01T00:00:00"/>
    <s v="S026058"/>
    <x v="7"/>
    <s v="PO140229"/>
    <s v="GRN185964"/>
    <n v="101036095"/>
    <s v="TOOL BOX REAR BRACKET ASSEMBLY"/>
    <s v="Lichfield WS13 7SF"/>
    <n v="101.2"/>
    <x v="1"/>
    <s v="Diesel"/>
    <n v="3.7444000000000005E-2"/>
  </r>
  <r>
    <d v="2023-04-01T00:00:00"/>
    <s v="S026058"/>
    <x v="7"/>
    <s v="PO140230"/>
    <s v="GRN185966"/>
    <n v="101036095"/>
    <s v="TOOL BOX REAR BRACKET ASSEMBLY"/>
    <s v="Lichfield WS13 7SF"/>
    <n v="101.2"/>
    <x v="1"/>
    <s v="Diesel"/>
    <n v="3.7444000000000005E-2"/>
  </r>
  <r>
    <d v="2023-04-01T00:00:00"/>
    <s v="S026058"/>
    <x v="7"/>
    <s v="PO140248"/>
    <s v="GRN185969"/>
    <s v="340-1049-1"/>
    <s v="SICK SENSOR BRKT HORIZONTAL"/>
    <s v="Lichfield WS13 7SF"/>
    <n v="101.2"/>
    <x v="1"/>
    <s v="Diesel"/>
    <n v="3.7444000000000005E-2"/>
  </r>
  <r>
    <d v="2023-04-01T00:00:00"/>
    <s v="S026058"/>
    <x v="7"/>
    <s v="PO143160"/>
    <s v="GRN185972"/>
    <n v="101023372"/>
    <s v="TRANSFER BOX MOUNTING BRACKET"/>
    <s v="Lichfield WS13 7SF"/>
    <n v="101.2"/>
    <x v="1"/>
    <s v="Diesel"/>
    <n v="3.7444000000000005E-2"/>
  </r>
  <r>
    <d v="2023-01-01T00:00:00"/>
    <s v="S024448"/>
    <x v="18"/>
    <s v="PO140262"/>
    <s v="GRN179060"/>
    <n v="101012487"/>
    <s v="SF6 CYLINDER 5 LB, 99.95%, 4.2&quot; OD X 17&quot; LONG"/>
    <s v="California 94560"/>
    <n v="5214"/>
    <x v="0"/>
    <s v="Crude"/>
    <n v="0.4181628"/>
  </r>
  <r>
    <d v="2023-04-01T00:00:00"/>
    <s v="S026058"/>
    <x v="7"/>
    <s v="PO143161"/>
    <s v="GRN185974"/>
    <n v="40256228"/>
    <s v="TRANSFORMER BOX MOUNTING BRACKET"/>
    <s v="Lichfield WS13 7SF"/>
    <n v="101.2"/>
    <x v="1"/>
    <s v="Diesel"/>
    <n v="3.7444000000000005E-2"/>
  </r>
  <r>
    <d v="2023-04-01T00:00:00"/>
    <s v="S026058"/>
    <x v="7"/>
    <s v="PO143156"/>
    <s v="GRN185975"/>
    <n v="101023372"/>
    <s v="TRANSFER BOX MOUNTING BRACKET"/>
    <s v="Lichfield WS13 7SF"/>
    <n v="101.2"/>
    <x v="1"/>
    <s v="Diesel"/>
    <n v="3.7444000000000005E-2"/>
  </r>
  <r>
    <d v="2023-04-01T00:00:00"/>
    <s v="S026058"/>
    <x v="7"/>
    <s v="PO144629"/>
    <s v="GRN185977"/>
    <s v="350-1181-1"/>
    <s v="ZBX SENSOR BRKT 1"/>
    <s v="Lichfield WS13 7SF"/>
    <n v="101.2"/>
    <x v="1"/>
    <s v="Diesel"/>
    <n v="3.7444000000000005E-2"/>
  </r>
  <r>
    <d v="2023-04-01T00:00:00"/>
    <s v="S026058"/>
    <x v="7"/>
    <s v="PO142423"/>
    <s v="GRN185980"/>
    <s v="350-1187-1"/>
    <s v="SPEED SENSOR BRACKET"/>
    <s v="Lichfield WS13 7SF"/>
    <n v="101.2"/>
    <x v="1"/>
    <s v="Diesel"/>
    <n v="3.7444000000000005E-2"/>
  </r>
  <r>
    <d v="2023-04-01T00:00:00"/>
    <s v="S026058"/>
    <x v="7"/>
    <s v="PO138927"/>
    <s v="GRN186002"/>
    <n v="101036387"/>
    <s v="UPS SERVICE DOOR - M60  IRON GREY RAL 7011"/>
    <s v="Lichfield WS13 7SF"/>
    <n v="101.2"/>
    <x v="1"/>
    <s v="Diesel"/>
    <n v="3.7444000000000005E-2"/>
  </r>
  <r>
    <d v="2023-04-01T00:00:00"/>
    <s v="S026058"/>
    <x v="7"/>
    <s v="PO143476"/>
    <s v="GRN186003"/>
    <n v="101047519"/>
    <s v="PC COVER"/>
    <s v="Lichfield WS13 7SF"/>
    <n v="101.2"/>
    <x v="1"/>
    <s v="Diesel"/>
    <n v="3.7444000000000005E-2"/>
  </r>
  <r>
    <d v="2023-04-01T00:00:00"/>
    <s v="S026058"/>
    <x v="7"/>
    <s v="PO144629"/>
    <s v="GRN186005"/>
    <s v="356-1068-1"/>
    <s v="M60-ZBX CONTROL WORKSTATION BACK PANEL"/>
    <s v="Lichfield WS13 7SF"/>
    <n v="101.2"/>
    <x v="1"/>
    <s v="Diesel"/>
    <n v="3.7444000000000005E-2"/>
  </r>
  <r>
    <d v="2023-04-01T00:00:00"/>
    <s v="S026058"/>
    <x v="7"/>
    <s v="PO140248"/>
    <s v="GRN186009"/>
    <s v="350-1018-1"/>
    <s v="PLATE MTG SENSOR EOT GANTRY"/>
    <s v="Lichfield WS13 7SF"/>
    <n v="101.2"/>
    <x v="1"/>
    <s v="Diesel"/>
    <n v="3.7444000000000005E-2"/>
  </r>
  <r>
    <d v="2023-04-01T00:00:00"/>
    <s v="S026058"/>
    <x v="7"/>
    <s v="PO143465"/>
    <s v="GRN186010"/>
    <s v="350-1018-1"/>
    <s v="PLATE MTG SENSOR EOT GANTRY"/>
    <s v="Lichfield WS13 7SF"/>
    <n v="101.2"/>
    <x v="1"/>
    <s v="Diesel"/>
    <n v="3.7444000000000005E-2"/>
  </r>
  <r>
    <d v="2023-04-01T00:00:00"/>
    <s v="S026058"/>
    <x v="7"/>
    <s v="PO138927"/>
    <s v="GRN186012"/>
    <n v="101036252"/>
    <s v="UPS FIXING PLATE - M60 - ZINTEC"/>
    <s v="Lichfield WS13 7SF"/>
    <n v="101.2"/>
    <x v="1"/>
    <s v="Diesel"/>
    <n v="3.7444000000000005E-2"/>
  </r>
  <r>
    <d v="2023-04-01T00:00:00"/>
    <s v="S026058"/>
    <x v="7"/>
    <s v="PO143163"/>
    <s v="GRN186019"/>
    <n v="40259111"/>
    <s v="ANPR CAMERA MOUNTING PLATE"/>
    <s v="Lichfield WS13 7SF"/>
    <n v="101.2"/>
    <x v="1"/>
    <s v="Diesel"/>
    <n v="3.7444000000000005E-2"/>
  </r>
  <r>
    <d v="2023-01-01T00:00:00"/>
    <s v="S023284"/>
    <x v="19"/>
    <s v="PO136167"/>
    <s v="GRN179085"/>
    <n v="42255145"/>
    <s v="CONTROL PANEL - PORTAL"/>
    <s v="Leicester LE19 2DT"/>
    <n v="144"/>
    <x v="1"/>
    <s v="Diesel"/>
    <n v="5.3280000000000001E-2"/>
  </r>
  <r>
    <d v="2023-04-01T00:00:00"/>
    <s v="S026058"/>
    <x v="7"/>
    <s v="PO143164"/>
    <s v="GRN186020"/>
    <n v="101036252"/>
    <s v="UPS FIXING PLATE - M60"/>
    <s v="Lichfield WS13 7SF"/>
    <n v="101.2"/>
    <x v="1"/>
    <s v="Diesel"/>
    <n v="3.7444000000000005E-2"/>
  </r>
  <r>
    <d v="2023-04-01T00:00:00"/>
    <s v="S026058"/>
    <x v="7"/>
    <s v="PO143165"/>
    <s v="GRN186022"/>
    <n v="101036252"/>
    <s v="UPS FIXING PLATE - M60"/>
    <s v="Lichfield WS13 7SF"/>
    <n v="101.2"/>
    <x v="1"/>
    <s v="Diesel"/>
    <n v="3.7444000000000005E-2"/>
  </r>
  <r>
    <d v="2023-04-01T00:00:00"/>
    <s v="S026058"/>
    <x v="7"/>
    <s v="PO143166"/>
    <s v="GRN186023"/>
    <n v="101036252"/>
    <s v="UPS FIXING PLATE - M60"/>
    <s v="Lichfield WS13 7SF"/>
    <n v="101.2"/>
    <x v="1"/>
    <s v="Diesel"/>
    <n v="3.7444000000000005E-2"/>
  </r>
  <r>
    <d v="2023-04-01T00:00:00"/>
    <s v="S026058"/>
    <x v="7"/>
    <s v="PO143161"/>
    <s v="GRN186181"/>
    <n v="101036314"/>
    <s v="PANEL 8"/>
    <s v="Lichfield WS13 7SF"/>
    <n v="101.2"/>
    <x v="1"/>
    <s v="Diesel"/>
    <n v="3.7444000000000005E-2"/>
  </r>
  <r>
    <d v="2023-08-01T00:00:00"/>
    <s v="S002239"/>
    <x v="17"/>
    <s v="PO148016"/>
    <s v="GRN194044"/>
    <n v="7645014"/>
    <s v="ASSEMBLY,RECT,,HI-V,7.5KV,1.4A,MODULE; (DIODE,S3HV"/>
    <s v="UT 84104"/>
    <n v="4725"/>
    <x v="4"/>
    <s v="Aviation"/>
    <n v="0.33234727680000004"/>
  </r>
  <r>
    <d v="2023-05-01T00:00:00"/>
    <s v="S026058"/>
    <x v="7"/>
    <s v="PO140229"/>
    <s v="GRN186751"/>
    <n v="101040392"/>
    <s v="GOTTING PANEL, CAB BRACKET"/>
    <s v="Lichfield WS13 7SF"/>
    <n v="101.2"/>
    <x v="1"/>
    <s v="Diesel"/>
    <n v="3.7444000000000005E-2"/>
  </r>
  <r>
    <d v="2023-05-01T00:00:00"/>
    <s v="S026058"/>
    <x v="7"/>
    <s v="PO140230"/>
    <s v="GRN186753"/>
    <n v="101040392"/>
    <s v="GOTTING PANEL, CAB BRACKET"/>
    <s v="Lichfield WS13 7SF"/>
    <n v="101.2"/>
    <x v="1"/>
    <s v="Diesel"/>
    <n v="3.7444000000000005E-2"/>
  </r>
  <r>
    <d v="2023-05-01T00:00:00"/>
    <s v="S026058"/>
    <x v="7"/>
    <s v="PO143163"/>
    <s v="GRN186754"/>
    <n v="40256228"/>
    <s v="TRANSFORMER BOX MOUNTING BRACKET"/>
    <s v="Lichfield WS13 7SF"/>
    <n v="101.2"/>
    <x v="1"/>
    <s v="Diesel"/>
    <n v="3.7444000000000005E-2"/>
  </r>
  <r>
    <d v="2023-05-01T00:00:00"/>
    <s v="S026058"/>
    <x v="7"/>
    <s v="PO143164"/>
    <s v="GRN186755"/>
    <n v="40256228"/>
    <s v="TRANSFORMER BOX MOUNTING BRACKET"/>
    <s v="Lichfield WS13 7SF"/>
    <n v="101.2"/>
    <x v="1"/>
    <s v="Diesel"/>
    <n v="3.7444000000000005E-2"/>
  </r>
  <r>
    <d v="2023-05-01T00:00:00"/>
    <s v="S026058"/>
    <x v="7"/>
    <s v="PO143165"/>
    <s v="GRN186756"/>
    <n v="40256228"/>
    <s v="TRANSFORMER BOX MOUNTING BRACKET"/>
    <s v="Lichfield WS13 7SF"/>
    <n v="101.2"/>
    <x v="1"/>
    <s v="Diesel"/>
    <n v="3.7444000000000005E-2"/>
  </r>
  <r>
    <d v="2023-01-01T00:00:00"/>
    <s v="S001121"/>
    <x v="5"/>
    <s v="PO140089"/>
    <s v="GRN179105"/>
    <n v="13204807"/>
    <s v="RSLINX CLASSIC SINGLE NODE"/>
    <s v="Salford M5 4BE"/>
    <n v="103.6"/>
    <x v="2"/>
    <s v="Diesel"/>
    <n v="3.8331999999999998E-4"/>
  </r>
  <r>
    <d v="2023-01-01T00:00:00"/>
    <s v="S001121"/>
    <x v="5"/>
    <s v="PO140091"/>
    <s v="GRN179106"/>
    <n v="13204807"/>
    <s v="RSLINX CLASSIC SINGLE NODE"/>
    <s v="Salford M5 4BE"/>
    <n v="103.6"/>
    <x v="2"/>
    <s v="Diesel"/>
    <n v="3.8331999999999998E-4"/>
  </r>
  <r>
    <d v="2023-01-01T00:00:00"/>
    <s v="S001121"/>
    <x v="5"/>
    <s v="PO141324"/>
    <s v="GRN179107"/>
    <n v="13204807"/>
    <s v="RSLINX CLASSIC SINGLE NODE"/>
    <s v="Salford M5 4BE"/>
    <n v="103.6"/>
    <x v="2"/>
    <s v="Diesel"/>
    <n v="3.8331999999999998E-4"/>
  </r>
  <r>
    <d v="2023-01-01T00:00:00"/>
    <s v="S001121"/>
    <x v="5"/>
    <s v="PO140086"/>
    <s v="GRN179108"/>
    <n v="13204807"/>
    <s v="RSLINX CLASSIC SINGLE NODE"/>
    <s v="Salford M5 4BE"/>
    <n v="103.6"/>
    <x v="2"/>
    <s v="Diesel"/>
    <n v="3.8331999999999998E-4"/>
  </r>
  <r>
    <d v="2023-01-01T00:00:00"/>
    <s v="S001121"/>
    <x v="5"/>
    <s v="PO140090"/>
    <s v="GRN179109"/>
    <n v="13204807"/>
    <s v="RSLINX CLASSIC SINGLE NODE"/>
    <s v="Salford M5 4BE"/>
    <n v="103.6"/>
    <x v="2"/>
    <s v="Diesel"/>
    <n v="3.8331999999999998E-4"/>
  </r>
  <r>
    <d v="2023-01-01T00:00:00"/>
    <s v="S001121"/>
    <x v="5"/>
    <s v="PO140088"/>
    <s v="GRN179110"/>
    <n v="13204807"/>
    <s v="RSLINX CLASSIC SINGLE NODE"/>
    <s v="Salford M5 4BE"/>
    <n v="103.6"/>
    <x v="2"/>
    <s v="Diesel"/>
    <n v="3.8331999999999998E-4"/>
  </r>
  <r>
    <d v="2023-01-01T00:00:00"/>
    <s v="S001121"/>
    <x v="5"/>
    <s v="PO141322"/>
    <s v="GRN179111"/>
    <n v="13204807"/>
    <s v="RSLINX CLASSIC SINGLE NODE"/>
    <s v="Salford M5 4BE"/>
    <n v="103.6"/>
    <x v="2"/>
    <s v="Diesel"/>
    <n v="3.8331999999999998E-4"/>
  </r>
  <r>
    <d v="2023-05-01T00:00:00"/>
    <s v="S026058"/>
    <x v="7"/>
    <s v="PO143166"/>
    <s v="GRN186757"/>
    <n v="40256228"/>
    <s v="TRANSFORMER BOX MOUNTING BRACKET"/>
    <s v="Lichfield WS13 7SF"/>
    <n v="101.2"/>
    <x v="1"/>
    <s v="Diesel"/>
    <n v="3.7444000000000005E-2"/>
  </r>
  <r>
    <d v="2023-05-01T00:00:00"/>
    <s v="S026058"/>
    <x v="7"/>
    <s v="PO143149"/>
    <s v="GRN186758"/>
    <s v="340-1129-1"/>
    <s v="SHIELD SICK SENSOR"/>
    <s v="Lichfield WS13 7SF"/>
    <n v="101.2"/>
    <x v="1"/>
    <s v="Diesel"/>
    <n v="3.7444000000000005E-2"/>
  </r>
  <r>
    <d v="2023-05-01T00:00:00"/>
    <s v="S026058"/>
    <x v="7"/>
    <s v="PO143149"/>
    <s v="GRN186759"/>
    <s v="341-1007-1"/>
    <s v="BRKT OER RISER 200MM"/>
    <s v="Lichfield WS13 7SF"/>
    <n v="101.2"/>
    <x v="1"/>
    <s v="Diesel"/>
    <n v="3.7444000000000005E-2"/>
  </r>
  <r>
    <d v="2023-05-01T00:00:00"/>
    <s v="S026058"/>
    <x v="7"/>
    <s v="PO142462"/>
    <s v="GRN186762"/>
    <s v="340-1034-1"/>
    <s v="BRKT DETECTOR ENCLOSURE MOUNT"/>
    <s v="Lichfield WS13 7SF"/>
    <n v="101.2"/>
    <x v="1"/>
    <s v="Diesel"/>
    <n v="3.7444000000000005E-2"/>
  </r>
  <r>
    <d v="2023-05-01T00:00:00"/>
    <s v="S026058"/>
    <x v="7"/>
    <s v="PO140248"/>
    <s v="GRN186772"/>
    <s v="350-1082-1"/>
    <s v="SHIM ECHAIN LOWER MOUNT"/>
    <s v="Lichfield WS13 7SF"/>
    <n v="101.2"/>
    <x v="1"/>
    <s v="Diesel"/>
    <n v="3.7444000000000005E-2"/>
  </r>
  <r>
    <d v="2023-05-01T00:00:00"/>
    <s v="S026058"/>
    <x v="7"/>
    <s v="PO143465"/>
    <s v="GRN186773"/>
    <s v="350-1082-1"/>
    <s v="SHIM ECHAIN LOWER MOUNT"/>
    <s v="Lichfield WS13 7SF"/>
    <n v="101.2"/>
    <x v="1"/>
    <s v="Diesel"/>
    <n v="3.7444000000000005E-2"/>
  </r>
  <r>
    <d v="2023-05-01T00:00:00"/>
    <s v="S026058"/>
    <x v="7"/>
    <s v="PO144151"/>
    <s v="GRN186922"/>
    <n v="1"/>
    <s v="FAIR"/>
    <s v="Lichfield WS13 7SF"/>
    <n v="101.2"/>
    <x v="1"/>
    <s v="Diesel"/>
    <n v="3.7444000000000005E-2"/>
  </r>
  <r>
    <d v="2023-05-01T00:00:00"/>
    <s v="S026058"/>
    <x v="7"/>
    <s v="PO144629"/>
    <s v="GRN187035"/>
    <s v="350-1181-1"/>
    <s v="ZBX SENSOR BRKT 1"/>
    <s v="Lichfield WS13 7SF"/>
    <n v="101.2"/>
    <x v="1"/>
    <s v="Diesel"/>
    <n v="3.7444000000000005E-2"/>
  </r>
  <r>
    <d v="2023-05-01T00:00:00"/>
    <s v="S026058"/>
    <x v="7"/>
    <s v="PO140252"/>
    <s v="GRN187066"/>
    <n v="23254988"/>
    <s v="MATERIAL SEPERATION TEST PIECE ASSEMBLY (BOF)"/>
    <s v="Lichfield WS13 7SF"/>
    <n v="101.2"/>
    <x v="1"/>
    <s v="Diesel"/>
    <n v="3.7444000000000005E-2"/>
  </r>
  <r>
    <d v="2023-05-01T00:00:00"/>
    <s v="S026058"/>
    <x v="7"/>
    <s v="PO141796"/>
    <s v="GRN187068"/>
    <n v="23254988"/>
    <s v="CVI ANSI MATERIAL SEPARATION TEST PIECE 6/4 MEV (3"/>
    <s v="Lichfield WS13 7SF"/>
    <n v="101.2"/>
    <x v="1"/>
    <s v="Diesel"/>
    <n v="3.7444000000000005E-2"/>
  </r>
  <r>
    <d v="2023-05-01T00:00:00"/>
    <s v="S026058"/>
    <x v="7"/>
    <s v="PO140228"/>
    <s v="GRN187214"/>
    <n v="101033372"/>
    <s v="M60-ZBX, DETECTOR PANEL  MECHANICAL INTERLOCK"/>
    <s v="Lichfield WS13 7SF"/>
    <n v="101.2"/>
    <x v="1"/>
    <s v="Diesel"/>
    <n v="3.7444000000000005E-2"/>
  </r>
  <r>
    <d v="2023-01-01T00:00:00"/>
    <s v="S001571"/>
    <x v="10"/>
    <s v="PO140464"/>
    <s v="GRN179131"/>
    <n v="1"/>
    <s v="freight inwards"/>
    <s v="St Albans AL1 5BN"/>
    <n v="298"/>
    <x v="2"/>
    <s v="Diesel"/>
    <n v="1.1026E-3"/>
  </r>
  <r>
    <d v="2023-01-01T00:00:00"/>
    <s v="S025431"/>
    <x v="0"/>
    <s v="PO138363"/>
    <s v="GRN179136"/>
    <s v="331-0754-2"/>
    <s v="SOURCE ASSEMBLY - 2 APERTURES WIDE (x4 Panama)"/>
    <s v="Boston Massachusetts"/>
    <n v="3154"/>
    <x v="0"/>
    <s v="Crude"/>
    <n v="101.18031999999999"/>
  </r>
  <r>
    <d v="2023-01-01T00:00:00"/>
    <s v="S001047"/>
    <x v="9"/>
    <s v="PO140456"/>
    <s v="GRN179140"/>
    <n v="66205215"/>
    <s v="2X8 ELEMENT PHOTO DIODE CDWO4 30MM THICK"/>
    <s v="81300 Johor Bahru Malaysia"/>
    <n v="6781"/>
    <x v="4"/>
    <s v="Aviation"/>
    <n v="1.1924057587200001"/>
  </r>
  <r>
    <d v="2023-01-01T00:00:00"/>
    <s v="S023284"/>
    <x v="19"/>
    <s v="PO136276"/>
    <s v="GRN179141"/>
    <n v="101048625"/>
    <s v="WEIGHBRIDGE JUNCTION BOX"/>
    <s v="Leicester LE19 2DT"/>
    <n v="144"/>
    <x v="1"/>
    <s v="Diesel"/>
    <n v="5.3280000000000001E-2"/>
  </r>
  <r>
    <d v="2023-01-01T00:00:00"/>
    <s v="S001571"/>
    <x v="10"/>
    <s v="PO137597"/>
    <s v="GRN179143"/>
    <n v="101012395"/>
    <s v="SICK 2D LiDAR LASER SENSOR TIM351-2134001"/>
    <s v="St Albans AL1 5BN"/>
    <n v="298"/>
    <x v="2"/>
    <s v="Diesel"/>
    <n v="1.1026E-3"/>
  </r>
  <r>
    <d v="2023-05-01T00:00:00"/>
    <s v="S026058"/>
    <x v="7"/>
    <s v="PO141690"/>
    <s v="GRN187224"/>
    <n v="23254988"/>
    <s v="CVI ANSI MATERIAL SEPARATION TEST PIECE 6/4 MEV (3"/>
    <s v="Lichfield WS13 7SF"/>
    <n v="101.2"/>
    <x v="1"/>
    <s v="Diesel"/>
    <n v="3.7444000000000005E-2"/>
  </r>
  <r>
    <d v="2023-01-01T00:00:00"/>
    <s v="S023222"/>
    <x v="11"/>
    <s v="PO139360"/>
    <s v="GRN179146"/>
    <s v="11700-5344"/>
    <s v="CABLE 1.2 METER RJ45S TO RJ45S CAT5E"/>
    <s v="Wickford SS11 8YT"/>
    <n v="390"/>
    <x v="2"/>
    <s v="Diesel"/>
    <n v="1.4430000000000001E-3"/>
  </r>
  <r>
    <d v="2023-01-01T00:00:00"/>
    <s v="S023222"/>
    <x v="11"/>
    <s v="PO139360"/>
    <s v="GRN179147"/>
    <s v="11700-5344"/>
    <s v="CABLE 1.2 METER RJ45S TO RJ45S CAT5E"/>
    <s v="Wickford SS11 8YT"/>
    <n v="390"/>
    <x v="2"/>
    <s v="Diesel"/>
    <n v="1.4430000000000001E-3"/>
  </r>
  <r>
    <d v="2023-01-01T00:00:00"/>
    <s v="S023222"/>
    <x v="11"/>
    <s v="PO132105"/>
    <s v="GRN179148"/>
    <s v="11700-5344"/>
    <s v="CABLE 1.2 METER RJ45S TO RJ45S CAT5E"/>
    <s v="Wickford SS11 8YT"/>
    <n v="390"/>
    <x v="2"/>
    <s v="Diesel"/>
    <n v="1.4430000000000001E-3"/>
  </r>
  <r>
    <d v="2023-01-01T00:00:00"/>
    <s v="S023222"/>
    <x v="11"/>
    <s v="PO140482"/>
    <s v="GRN179151"/>
    <n v="101027038"/>
    <s v="M12 ETHERNET CABLE RSSD-RSSD-4416 - 10M LONG"/>
    <s v="Wickford SS11 8YT"/>
    <n v="390"/>
    <x v="2"/>
    <s v="Diesel"/>
    <n v="1.4430000000000001E-3"/>
  </r>
  <r>
    <d v="2023-01-01T00:00:00"/>
    <s v="S023222"/>
    <x v="11"/>
    <s v="PO141687"/>
    <s v="GRN179152"/>
    <s v="11700-5607"/>
    <s v="CORDSET CAT5E ETHERNET M12 RJ45 8C"/>
    <s v="Wickford SS11 8YT"/>
    <n v="390"/>
    <x v="2"/>
    <s v="Diesel"/>
    <n v="1.4430000000000001E-3"/>
  </r>
  <r>
    <d v="2023-05-01T00:00:00"/>
    <s v="S026058"/>
    <x v="7"/>
    <s v="PO143149"/>
    <s v="GRN187230"/>
    <s v="340-1059-1"/>
    <s v="STAND SPEED SENSOR"/>
    <s v="Lichfield WS13 7SF"/>
    <n v="101.2"/>
    <x v="1"/>
    <s v="Diesel"/>
    <n v="3.7444000000000005E-2"/>
  </r>
  <r>
    <d v="2023-01-01T00:00:00"/>
    <s v="S023284"/>
    <x v="19"/>
    <s v="PO131875"/>
    <s v="GRN179159"/>
    <s v="340-1042-1"/>
    <s v="JUNCTION BOX DETECTOR SIDE"/>
    <s v="Leicester LE19 2DT"/>
    <n v="144"/>
    <x v="1"/>
    <s v="Diesel"/>
    <n v="5.3280000000000001E-2"/>
  </r>
  <r>
    <d v="2023-05-01T00:00:00"/>
    <s v="S026058"/>
    <x v="7"/>
    <s v="PO144151"/>
    <s v="GRN187235"/>
    <n v="101012305"/>
    <s v="INFRARED STAND FABRICATION"/>
    <s v="Lichfield WS13 7SF"/>
    <n v="101.2"/>
    <x v="1"/>
    <s v="Diesel"/>
    <n v="3.7444000000000005E-2"/>
  </r>
  <r>
    <d v="2023-05-01T00:00:00"/>
    <s v="S026058"/>
    <x v="7"/>
    <s v="PO143976"/>
    <s v="GRN187534"/>
    <n v="101024965"/>
    <s v="TAB PLATE VERTICAL ASSEMBLY"/>
    <s v="Lichfield WS13 7SF"/>
    <n v="101.2"/>
    <x v="1"/>
    <s v="Diesel"/>
    <n v="3.7444000000000005E-2"/>
  </r>
  <r>
    <d v="2023-05-01T00:00:00"/>
    <s v="S026058"/>
    <x v="7"/>
    <s v="PO142625"/>
    <s v="GRN187573"/>
    <n v="101024964"/>
    <s v="TAB PLATE HORIZONTAL ASSEMBLY"/>
    <s v="Lichfield WS13 7SF"/>
    <n v="101.2"/>
    <x v="1"/>
    <s v="Diesel"/>
    <n v="3.7444000000000005E-2"/>
  </r>
  <r>
    <d v="2023-05-01T00:00:00"/>
    <s v="S026058"/>
    <x v="7"/>
    <s v="PO144971"/>
    <s v="GRN187734"/>
    <n v="1"/>
    <s v="FAIR"/>
    <s v="Lichfield WS13 7SF"/>
    <n v="101.2"/>
    <x v="1"/>
    <s v="Diesel"/>
    <n v="3.7444000000000005E-2"/>
  </r>
  <r>
    <d v="2023-05-01T00:00:00"/>
    <s v="S002239"/>
    <x v="17"/>
    <s v="PO145692"/>
    <s v="GRN187855"/>
    <n v="10205709"/>
    <s v="ASSY PCB PLC INTERFACE PCB"/>
    <s v="UT 84104"/>
    <n v="4725"/>
    <x v="4"/>
    <s v="Aviation"/>
    <n v="0.33234727680000004"/>
  </r>
  <r>
    <d v="2023-05-01T00:00:00"/>
    <s v="S026058"/>
    <x v="7"/>
    <s v="PO144154"/>
    <s v="GRN187764"/>
    <s v="340-1126-1"/>
    <s v="MOUNT SPEED/TRAFFIC SIGN"/>
    <s v="Lichfield WS13 7SF"/>
    <n v="101.2"/>
    <x v="1"/>
    <s v="Diesel"/>
    <n v="3.7444000000000005E-2"/>
  </r>
  <r>
    <d v="2023-05-01T00:00:00"/>
    <s v="S026058"/>
    <x v="7"/>
    <s v="PO145036"/>
    <s v="GRN187765"/>
    <n v="101049881"/>
    <s v="DELL XE4 COMPUTER MOUNTING PLATE"/>
    <s v="Lichfield WS13 7SF"/>
    <n v="101.2"/>
    <x v="1"/>
    <s v="Diesel"/>
    <n v="3.7444000000000005E-2"/>
  </r>
  <r>
    <d v="2023-05-01T00:00:00"/>
    <s v="S026058"/>
    <x v="7"/>
    <s v="PO143169"/>
    <s v="GRN187768"/>
    <n v="101033065"/>
    <s v="M60-BX WORKSTATION TOP FIXING ANGLE"/>
    <s v="Lichfield WS13 7SF"/>
    <n v="101.2"/>
    <x v="1"/>
    <s v="Diesel"/>
    <n v="3.7444000000000005E-2"/>
  </r>
  <r>
    <d v="2023-05-01T00:00:00"/>
    <s v="S026058"/>
    <x v="7"/>
    <s v="PO143167"/>
    <s v="GRN187769"/>
    <n v="101028703"/>
    <s v="BX-M60 SERVER MOUNTING PLATE"/>
    <s v="Lichfield WS13 7SF"/>
    <n v="101.2"/>
    <x v="1"/>
    <s v="Diesel"/>
    <n v="3.7444000000000005E-2"/>
  </r>
  <r>
    <d v="2023-01-01T00:00:00"/>
    <s v="S024448"/>
    <x v="18"/>
    <s v="PO140806"/>
    <s v="GRN179179"/>
    <n v="10208263"/>
    <s v="MOUNTING BASE,2 CONTACT BLOCKS,SPST,2NC CONTACTS"/>
    <s v="California 94560"/>
    <n v="5214"/>
    <x v="0"/>
    <s v="Crude"/>
    <n v="0.4181628"/>
  </r>
  <r>
    <d v="2023-05-01T00:00:00"/>
    <s v="S026058"/>
    <x v="7"/>
    <s v="PO143168"/>
    <s v="GRN187772"/>
    <n v="101033065"/>
    <s v="M60-BX WORKSTATION TOP FIXING ANGLE"/>
    <s v="Lichfield WS13 7SF"/>
    <n v="101.2"/>
    <x v="1"/>
    <s v="Diesel"/>
    <n v="3.7444000000000005E-2"/>
  </r>
  <r>
    <d v="2023-01-01T00:00:00"/>
    <s v="S024448"/>
    <x v="18"/>
    <s v="PO139033"/>
    <s v="GRN179181"/>
    <n v="101048054"/>
    <s v="FIBER OPTIC LINK ASSEMBLY, 18 INCHES LONG 200UM"/>
    <s v="California 94560"/>
    <n v="5214"/>
    <x v="0"/>
    <s v="Crude"/>
    <n v="0.4181628"/>
  </r>
  <r>
    <d v="2023-01-01T00:00:00"/>
    <s v="S024448"/>
    <x v="18"/>
    <s v="PO138761"/>
    <s v="GRN179182"/>
    <n v="101023075"/>
    <s v="PULSE SYNC BOARD - 6/4 SERIAL DOSE COMMAND"/>
    <s v="California 94560"/>
    <n v="5214"/>
    <x v="0"/>
    <s v="Crude"/>
    <n v="0.4181628"/>
  </r>
  <r>
    <d v="2023-05-01T00:00:00"/>
    <s v="S026058"/>
    <x v="7"/>
    <s v="PO143171"/>
    <s v="GRN187773"/>
    <n v="101033065"/>
    <s v="M60-BX WORKSTATION TOP FIXING ANGLE"/>
    <s v="Lichfield WS13 7SF"/>
    <n v="101.2"/>
    <x v="1"/>
    <s v="Diesel"/>
    <n v="3.7444000000000005E-2"/>
  </r>
  <r>
    <d v="2023-05-01T00:00:00"/>
    <s v="S026058"/>
    <x v="7"/>
    <s v="PO143149"/>
    <s v="GRN187848"/>
    <s v="340-1049-1"/>
    <s v="SICK SENSOR BRKT HORIZONTAL"/>
    <s v="Lichfield WS13 7SF"/>
    <n v="101.2"/>
    <x v="1"/>
    <s v="Diesel"/>
    <n v="3.7444000000000005E-2"/>
  </r>
  <r>
    <d v="2023-01-01T00:00:00"/>
    <s v="S001121"/>
    <x v="5"/>
    <s v="PO139034"/>
    <s v="GRN179187"/>
    <n v="3345049"/>
    <s v="TWO PIECE TERMINAL BASE 8 POINT SPRING CLAMP"/>
    <s v="Salford M5 4BE"/>
    <n v="103.6"/>
    <x v="2"/>
    <s v="Diesel"/>
    <n v="3.8331999999999998E-4"/>
  </r>
  <r>
    <d v="2023-05-01T00:00:00"/>
    <s v="S026058"/>
    <x v="7"/>
    <s v="PO143169"/>
    <s v="GRN187849"/>
    <n v="101036252"/>
    <s v="UPS FIXING PLATE - M60"/>
    <s v="Lichfield WS13 7SF"/>
    <n v="101.2"/>
    <x v="1"/>
    <s v="Diesel"/>
    <n v="3.7444000000000005E-2"/>
  </r>
  <r>
    <d v="2023-05-01T00:00:00"/>
    <s v="S026058"/>
    <x v="7"/>
    <s v="PO143171"/>
    <s v="GRN187852"/>
    <n v="101036252"/>
    <s v="UPS FIXING PLATE - M60"/>
    <s v="Lichfield WS13 7SF"/>
    <n v="101.2"/>
    <x v="1"/>
    <s v="Diesel"/>
    <n v="3.7444000000000005E-2"/>
  </r>
  <r>
    <d v="2023-05-01T00:00:00"/>
    <s v="S026058"/>
    <x v="7"/>
    <s v="PO143168"/>
    <s v="GRN187853"/>
    <n v="101036252"/>
    <s v="UPS FIXING PLATE - M60"/>
    <s v="Lichfield WS13 7SF"/>
    <n v="101.2"/>
    <x v="1"/>
    <s v="Diesel"/>
    <n v="3.7444000000000005E-2"/>
  </r>
  <r>
    <d v="2023-05-01T00:00:00"/>
    <s v="S026058"/>
    <x v="7"/>
    <s v="PO143167"/>
    <s v="GRN187856"/>
    <n v="101036252"/>
    <s v="UPS FIXING PLATE - M60"/>
    <s v="Lichfield WS13 7SF"/>
    <n v="101.2"/>
    <x v="1"/>
    <s v="Diesel"/>
    <n v="3.7444000000000005E-2"/>
  </r>
  <r>
    <d v="2023-05-01T00:00:00"/>
    <s v="S026058"/>
    <x v="7"/>
    <s v="PO141024"/>
    <s v="GRN187858"/>
    <s v="350-1070-1"/>
    <s v="ARM ECHAIN"/>
    <s v="Lichfield WS13 7SF"/>
    <n v="101.2"/>
    <x v="1"/>
    <s v="Diesel"/>
    <n v="3.7444000000000005E-2"/>
  </r>
  <r>
    <d v="2023-05-01T00:00:00"/>
    <s v="S026058"/>
    <x v="7"/>
    <s v="PO140564"/>
    <s v="GRN187861"/>
    <s v="350-1070-1"/>
    <s v="ARM ECHAIN"/>
    <s v="Lichfield WS13 7SF"/>
    <n v="101.2"/>
    <x v="1"/>
    <s v="Diesel"/>
    <n v="3.7444000000000005E-2"/>
  </r>
  <r>
    <d v="2023-01-01T00:00:00"/>
    <s v="S025431"/>
    <x v="0"/>
    <s v="PO141531"/>
    <s v="GRN179204"/>
    <s v="331-1959-1"/>
    <s v="SERVO DRIVE PROGRAMMED SOURCE ASSY"/>
    <s v="Boston Massachusetts"/>
    <n v="3154"/>
    <x v="0"/>
    <s v="Crude"/>
    <n v="2.0236063999999998E-2"/>
  </r>
  <r>
    <d v="2023-05-01T00:00:00"/>
    <s v="S026058"/>
    <x v="7"/>
    <s v="PO140248"/>
    <s v="GRN187863"/>
    <s v="340-1026-1"/>
    <s v="BRKT CONCENTRATOR MOUNT"/>
    <s v="Lichfield WS13 7SF"/>
    <n v="101.2"/>
    <x v="1"/>
    <s v="Diesel"/>
    <n v="3.7444000000000005E-2"/>
  </r>
  <r>
    <d v="2023-05-01T00:00:00"/>
    <s v="S026058"/>
    <x v="7"/>
    <s v="PO145936"/>
    <s v="GRN187864"/>
    <s v="350-1181-1"/>
    <s v="ZBX SENSOR BRKT 1"/>
    <s v="Lichfield WS13 7SF"/>
    <n v="101.2"/>
    <x v="1"/>
    <s v="Diesel"/>
    <n v="3.7444000000000005E-2"/>
  </r>
  <r>
    <d v="2023-05-01T00:00:00"/>
    <s v="S026058"/>
    <x v="7"/>
    <s v="PO143167"/>
    <s v="GRN187865"/>
    <n v="101049881"/>
    <s v="DELL XE4 COMPUTER MOUNTING PLATE"/>
    <s v="Lichfield WS13 7SF"/>
    <n v="101.2"/>
    <x v="1"/>
    <s v="Diesel"/>
    <n v="3.7444000000000005E-2"/>
  </r>
  <r>
    <d v="2023-05-01T00:00:00"/>
    <s v="S026058"/>
    <x v="7"/>
    <s v="PO143169"/>
    <s v="GRN187866"/>
    <n v="101049881"/>
    <s v="DELL XE4 COMPUTER MOUNTING PLATE"/>
    <s v="Lichfield WS13 7SF"/>
    <n v="101.2"/>
    <x v="1"/>
    <s v="Diesel"/>
    <n v="3.7444000000000005E-2"/>
  </r>
  <r>
    <d v="2023-05-01T00:00:00"/>
    <s v="S026058"/>
    <x v="7"/>
    <s v="PO143171"/>
    <s v="GRN187867"/>
    <n v="101049881"/>
    <s v="DELL XE4 COMPUTER MOUNTING PLATE"/>
    <s v="Lichfield WS13 7SF"/>
    <n v="101.2"/>
    <x v="1"/>
    <s v="Diesel"/>
    <n v="3.7444000000000005E-2"/>
  </r>
  <r>
    <d v="2023-05-01T00:00:00"/>
    <s v="S026058"/>
    <x v="7"/>
    <s v="PO143168"/>
    <s v="GRN187869"/>
    <n v="101049881"/>
    <s v="DELL XE4 COMPUTER MOUNTING PLATE"/>
    <s v="Lichfield WS13 7SF"/>
    <n v="101.2"/>
    <x v="1"/>
    <s v="Diesel"/>
    <n v="3.7444000000000005E-2"/>
  </r>
  <r>
    <d v="2023-05-01T00:00:00"/>
    <s v="S026058"/>
    <x v="7"/>
    <s v="PO142868"/>
    <s v="GRN187870"/>
    <n v="57207487"/>
    <s v="RETAINER PLATE STAINLESS STEEL"/>
    <s v="Lichfield WS13 7SF"/>
    <n v="101.2"/>
    <x v="1"/>
    <s v="Diesel"/>
    <n v="3.7444000000000005E-2"/>
  </r>
  <r>
    <d v="2023-05-01T00:00:00"/>
    <s v="S026058"/>
    <x v="7"/>
    <s v="PO143171"/>
    <s v="GRN187872"/>
    <n v="40256318"/>
    <s v="WEATHER BAR - RAD NUKE DOOR"/>
    <s v="Lichfield WS13 7SF"/>
    <n v="101.2"/>
    <x v="1"/>
    <s v="Diesel"/>
    <n v="3.7444000000000005E-2"/>
  </r>
  <r>
    <d v="2023-05-01T00:00:00"/>
    <s v="S026058"/>
    <x v="7"/>
    <s v="PO143168"/>
    <s v="GRN187873"/>
    <n v="40256318"/>
    <s v="WEATHER BAR - RAD NUKE DOOR"/>
    <s v="Lichfield WS13 7SF"/>
    <n v="101.2"/>
    <x v="1"/>
    <s v="Diesel"/>
    <n v="3.7444000000000005E-2"/>
  </r>
  <r>
    <d v="2023-05-01T00:00:00"/>
    <s v="S026058"/>
    <x v="7"/>
    <s v="PO143169"/>
    <s v="GRN187874"/>
    <n v="40256318"/>
    <s v="WEATHER BAR - RAD NUKE DOOR"/>
    <s v="Lichfield WS13 7SF"/>
    <n v="101.2"/>
    <x v="1"/>
    <s v="Diesel"/>
    <n v="3.7444000000000005E-2"/>
  </r>
  <r>
    <d v="2023-05-01T00:00:00"/>
    <s v="S026058"/>
    <x v="7"/>
    <s v="PO143167"/>
    <s v="GRN187876"/>
    <n v="40256318"/>
    <s v="WEATHER BAR - RAD NUKE DOOR"/>
    <s v="Lichfield WS13 7SF"/>
    <n v="101.2"/>
    <x v="1"/>
    <s v="Diesel"/>
    <n v="3.7444000000000005E-2"/>
  </r>
  <r>
    <d v="2023-05-01T00:00:00"/>
    <s v="S026058"/>
    <x v="7"/>
    <s v="PO142868"/>
    <s v="GRN187877"/>
    <n v="40256318"/>
    <s v="WEATHER BAR - RAD NUKE DOOR"/>
    <s v="Lichfield WS13 7SF"/>
    <n v="101.2"/>
    <x v="1"/>
    <s v="Diesel"/>
    <n v="3.7444000000000005E-2"/>
  </r>
  <r>
    <d v="2023-05-01T00:00:00"/>
    <s v="S026058"/>
    <x v="7"/>
    <s v="PO143344"/>
    <s v="GRN187878"/>
    <n v="101037053"/>
    <s v="OIL DRIP TRAY BRACKET"/>
    <s v="Lichfield WS13 7SF"/>
    <n v="101.2"/>
    <x v="1"/>
    <s v="Diesel"/>
    <n v="3.7444000000000005E-2"/>
  </r>
  <r>
    <d v="2023-05-01T00:00:00"/>
    <s v="S026058"/>
    <x v="7"/>
    <s v="PO140227"/>
    <s v="GRN187911"/>
    <n v="101040476"/>
    <s v="101040476 -     SPELLMAN MOUNTING PLATE"/>
    <s v="Lichfield WS13 7SF"/>
    <n v="101.2"/>
    <x v="1"/>
    <s v="Diesel"/>
    <n v="3.7444000000000005E-2"/>
  </r>
  <r>
    <d v="2023-05-01T00:00:00"/>
    <s v="S026058"/>
    <x v="7"/>
    <s v="PO143804"/>
    <s v="GRN188305"/>
    <n v="40251113"/>
    <s v="PROXIMITY SWITCH HOUSING"/>
    <s v="Lichfield WS13 7SF"/>
    <n v="101.2"/>
    <x v="1"/>
    <s v="Diesel"/>
    <n v="3.7444000000000005E-2"/>
  </r>
  <r>
    <d v="2023-05-01T00:00:00"/>
    <s v="S026058"/>
    <x v="7"/>
    <s v="PO140248"/>
    <s v="GRN188306"/>
    <n v="40251113"/>
    <s v="PROXIMITY SWITCH HOUSING"/>
    <s v="Lichfield WS13 7SF"/>
    <n v="101.2"/>
    <x v="1"/>
    <s v="Diesel"/>
    <n v="3.7444000000000005E-2"/>
  </r>
  <r>
    <d v="2023-05-01T00:00:00"/>
    <s v="S026058"/>
    <x v="7"/>
    <s v="PO145994"/>
    <s v="GRN188310"/>
    <s v="356-1185-1"/>
    <s v="GEAR MOTOR MOUNTING BRACKET"/>
    <s v="Lichfield WS13 7SF"/>
    <n v="101.2"/>
    <x v="1"/>
    <s v="Diesel"/>
    <n v="3.7444000000000005E-2"/>
  </r>
  <r>
    <d v="2023-05-01T00:00:00"/>
    <s v="S026058"/>
    <x v="7"/>
    <s v="PO143169"/>
    <s v="GRN188311"/>
    <n v="40258759"/>
    <s v="PRINTER SECURING PLATE FOR HP M252n PRINTER - M60"/>
    <s v="Lichfield WS13 7SF"/>
    <n v="101.2"/>
    <x v="1"/>
    <s v="Diesel"/>
    <n v="3.7444000000000005E-2"/>
  </r>
  <r>
    <d v="2023-05-01T00:00:00"/>
    <s v="S026058"/>
    <x v="7"/>
    <s v="PO143167"/>
    <s v="GRN188313"/>
    <n v="40258759"/>
    <s v="PRINTER SECURING PLATE FOR HP M252n PRINTER - M60"/>
    <s v="Lichfield WS13 7SF"/>
    <n v="101.2"/>
    <x v="1"/>
    <s v="Diesel"/>
    <n v="3.7444000000000005E-2"/>
  </r>
  <r>
    <d v="2023-01-01T00:00:00"/>
    <s v="S023222"/>
    <x v="11"/>
    <s v="PO140502"/>
    <s v="GRN179249"/>
    <n v="101027071"/>
    <s v="M12 ETHERNET-PUR CABLE RSSD-RSSD-4416-1M TURCK BAN"/>
    <s v="Wickford SS11 8YT"/>
    <n v="390"/>
    <x v="2"/>
    <s v="Diesel"/>
    <n v="1.4430000000000001E-3"/>
  </r>
  <r>
    <d v="2023-01-01T00:00:00"/>
    <s v="S023222"/>
    <x v="11"/>
    <s v="PO140493"/>
    <s v="GRN179251"/>
    <n v="101027072"/>
    <s v="POWER CABLE PUR JACKET RKM52-1-RSM52 - 1M LONG TUR"/>
    <s v="Wickford SS11 8YT"/>
    <n v="390"/>
    <x v="2"/>
    <s v="Diesel"/>
    <n v="1.4430000000000001E-3"/>
  </r>
  <r>
    <d v="2023-05-01T00:00:00"/>
    <s v="S026058"/>
    <x v="7"/>
    <s v="PO143168"/>
    <s v="GRN188314"/>
    <n v="40258759"/>
    <s v="PRINTER SECURING PLATE FOR HP M252n PRINTER - M60"/>
    <s v="Lichfield WS13 7SF"/>
    <n v="101.2"/>
    <x v="1"/>
    <s v="Diesel"/>
    <n v="3.7444000000000005E-2"/>
  </r>
  <r>
    <d v="2023-01-01T00:00:00"/>
    <s v="S023222"/>
    <x v="11"/>
    <s v="PO140469"/>
    <s v="GRN179253"/>
    <s v="11554-0683"/>
    <s v="CONN EURO MALE WIREABLE"/>
    <s v="Wickford SS11 8YT"/>
    <n v="390"/>
    <x v="2"/>
    <s v="Diesel"/>
    <n v="1.4430000000000001E-3"/>
  </r>
  <r>
    <d v="2023-01-01T00:00:00"/>
    <s v="S023222"/>
    <x v="11"/>
    <s v="PO138721"/>
    <s v="GRN179254"/>
    <n v="101027038"/>
    <s v="M12 ETHERNET CABLE RSSD-RSSD-4416-10M"/>
    <s v="Wickford SS11 8YT"/>
    <n v="390"/>
    <x v="2"/>
    <s v="Diesel"/>
    <n v="1.4430000000000001E-3"/>
  </r>
  <r>
    <d v="2023-05-01T00:00:00"/>
    <s v="S026058"/>
    <x v="7"/>
    <s v="PO143171"/>
    <s v="GRN188315"/>
    <n v="40258759"/>
    <s v="PRINTER SECURING PLATE FOR HP M252n PRINTER - M60"/>
    <s v="Lichfield WS13 7SF"/>
    <n v="101.2"/>
    <x v="1"/>
    <s v="Diesel"/>
    <n v="3.7444000000000005E-2"/>
  </r>
  <r>
    <d v="2023-05-01T00:00:00"/>
    <s v="S026058"/>
    <x v="7"/>
    <s v="PO145823"/>
    <s v="GRN188316"/>
    <s v="356-1106-1"/>
    <s v="PRECISION XCTO 7920 BASE DELL.210-AMRM HORIZONTAL"/>
    <s v="Lichfield WS13 7SF"/>
    <n v="101.2"/>
    <x v="1"/>
    <s v="Diesel"/>
    <n v="3.7444000000000005E-2"/>
  </r>
  <r>
    <d v="2023-05-01T00:00:00"/>
    <s v="S026058"/>
    <x v="7"/>
    <s v="PO140248"/>
    <s v="GRN188317"/>
    <n v="101045534"/>
    <s v="CLAMP BAR"/>
    <s v="Lichfield WS13 7SF"/>
    <n v="101.2"/>
    <x v="1"/>
    <s v="Diesel"/>
    <n v="3.7444000000000005E-2"/>
  </r>
  <r>
    <d v="2023-04-01T00:00:00"/>
    <s v="S022275"/>
    <x v="8"/>
    <s v="PO138484"/>
    <s v="GRN184850"/>
    <s v="11701-1461"/>
    <s v="MERC--BENZ ACTROS5S/MFHS 3336L SAUDI ARAB"/>
    <s v="70771 Leinfelden-Echterdingen"/>
    <n v="1446"/>
    <x v="3"/>
    <s v="Diesel"/>
    <n v="1.4702205000000002"/>
  </r>
  <r>
    <d v="2023-05-01T00:00:00"/>
    <s v="S026058"/>
    <x v="7"/>
    <s v="PO143149"/>
    <s v="GRN188320"/>
    <s v="340-1034-1"/>
    <s v="BRKT DETECTOR ENCLOSURE MOUNT"/>
    <s v="Lichfield WS13 7SF"/>
    <n v="101.2"/>
    <x v="1"/>
    <s v="Diesel"/>
    <n v="3.7444000000000005E-2"/>
  </r>
  <r>
    <d v="2023-06-01T00:00:00"/>
    <s v="S026058"/>
    <x v="7"/>
    <s v="PO143166"/>
    <s v="GRN188906"/>
    <n v="101012168"/>
    <s v="FIRE EXTINGUISHER BRACKET"/>
    <s v="Lichfield WS13 7SF"/>
    <n v="101.2"/>
    <x v="1"/>
    <s v="Diesel"/>
    <n v="3.7444000000000005E-2"/>
  </r>
  <r>
    <d v="2023-06-01T00:00:00"/>
    <s v="S026058"/>
    <x v="7"/>
    <s v="PO143165"/>
    <s v="GRN188907"/>
    <n v="101012168"/>
    <s v="FIRE EXTINGUISHER BRACKET"/>
    <s v="Lichfield WS13 7SF"/>
    <n v="101.2"/>
    <x v="1"/>
    <s v="Diesel"/>
    <n v="3.7444000000000005E-2"/>
  </r>
  <r>
    <d v="2023-06-01T00:00:00"/>
    <s v="S026058"/>
    <x v="7"/>
    <s v="PO143164"/>
    <s v="GRN188908"/>
    <n v="101012168"/>
    <s v="FIRE EXTINGUISHER BRACKET"/>
    <s v="Lichfield WS13 7SF"/>
    <n v="101.2"/>
    <x v="1"/>
    <s v="Diesel"/>
    <n v="3.7444000000000005E-2"/>
  </r>
  <r>
    <d v="2023-06-01T00:00:00"/>
    <s v="S026058"/>
    <x v="7"/>
    <s v="PO143163"/>
    <s v="GRN188909"/>
    <n v="101012168"/>
    <s v="FIRE EXTINGUISHER BRACKET"/>
    <s v="Lichfield WS13 7SF"/>
    <n v="101.2"/>
    <x v="1"/>
    <s v="Diesel"/>
    <n v="3.7444000000000005E-2"/>
  </r>
  <r>
    <d v="2023-06-01T00:00:00"/>
    <s v="S026058"/>
    <x v="7"/>
    <s v="PO143175"/>
    <s v="GRN188910"/>
    <n v="101012168"/>
    <s v="FIRE EXTINGUISHER BRACKET"/>
    <s v="Lichfield WS13 7SF"/>
    <n v="101.2"/>
    <x v="1"/>
    <s v="Diesel"/>
    <n v="3.7444000000000005E-2"/>
  </r>
  <r>
    <d v="2023-06-01T00:00:00"/>
    <s v="S026058"/>
    <x v="7"/>
    <s v="PO143174"/>
    <s v="GRN188911"/>
    <n v="101012168"/>
    <s v="FIRE EXTINGUISHER BRACKET"/>
    <s v="Lichfield WS13 7SF"/>
    <n v="101.2"/>
    <x v="1"/>
    <s v="Diesel"/>
    <n v="3.7444000000000005E-2"/>
  </r>
  <r>
    <d v="2023-01-01T00:00:00"/>
    <s v="S000892"/>
    <x v="16"/>
    <s v="PO142548"/>
    <s v="GRN179279"/>
    <n v="101033571"/>
    <s v="LED DRIVER 230V - 24VDC 2.08A 50W CONSTANT VOLTAGE"/>
    <s v="Stockport SK4 2JT"/>
    <n v="55"/>
    <x v="2"/>
    <s v="Diesel"/>
    <n v="2.0350000000000001E-4"/>
  </r>
  <r>
    <d v="2023-06-01T00:00:00"/>
    <s v="S026058"/>
    <x v="7"/>
    <s v="PO143173"/>
    <s v="GRN188912"/>
    <n v="101012168"/>
    <s v="FIRE EXTINGUISHER BRACKET"/>
    <s v="Lichfield WS13 7SF"/>
    <n v="101.2"/>
    <x v="1"/>
    <s v="Diesel"/>
    <n v="3.7444000000000005E-2"/>
  </r>
  <r>
    <d v="2023-06-01T00:00:00"/>
    <s v="S026058"/>
    <x v="7"/>
    <s v="PO143172"/>
    <s v="GRN188913"/>
    <n v="101012168"/>
    <s v="FIRE EXTINGUISHER BRACKET"/>
    <s v="Lichfield WS13 7SF"/>
    <n v="101.2"/>
    <x v="1"/>
    <s v="Diesel"/>
    <n v="3.7444000000000005E-2"/>
  </r>
  <r>
    <d v="2023-06-01T00:00:00"/>
    <s v="S026058"/>
    <x v="7"/>
    <s v="PO143171"/>
    <s v="GRN188917"/>
    <n v="101012168"/>
    <s v="FIRE EXTINGUISHER BRACKET"/>
    <s v="Lichfield WS13 7SF"/>
    <n v="101.2"/>
    <x v="1"/>
    <s v="Diesel"/>
    <n v="3.7444000000000005E-2"/>
  </r>
  <r>
    <d v="2023-06-01T00:00:00"/>
    <s v="S026058"/>
    <x v="7"/>
    <s v="PO143168"/>
    <s v="GRN188918"/>
    <n v="101012168"/>
    <s v="FIRE EXTINGUISHER BRACKET"/>
    <s v="Lichfield WS13 7SF"/>
    <n v="101.2"/>
    <x v="1"/>
    <s v="Diesel"/>
    <n v="3.7444000000000005E-2"/>
  </r>
  <r>
    <d v="2023-06-01T00:00:00"/>
    <s v="S026058"/>
    <x v="7"/>
    <s v="PO143167"/>
    <s v="GRN188920"/>
    <n v="101012168"/>
    <s v="FIRE EXTINGUISHER BRACKET"/>
    <s v="Lichfield WS13 7SF"/>
    <n v="101.2"/>
    <x v="1"/>
    <s v="Diesel"/>
    <n v="3.7444000000000005E-2"/>
  </r>
  <r>
    <d v="2023-06-01T00:00:00"/>
    <s v="S026058"/>
    <x v="7"/>
    <s v="PO143169"/>
    <s v="GRN188921"/>
    <n v="101012168"/>
    <s v="FIRE EXTINGUISHER BRACKET"/>
    <s v="Lichfield WS13 7SF"/>
    <n v="101.2"/>
    <x v="1"/>
    <s v="Diesel"/>
    <n v="3.7444000000000005E-2"/>
  </r>
  <r>
    <d v="2023-06-01T00:00:00"/>
    <s v="S026058"/>
    <x v="7"/>
    <s v="PO138927"/>
    <s v="GRN188922"/>
    <n v="101012168"/>
    <s v="FIRE EXTINGUISHER BRACKET"/>
    <s v="Lichfield WS13 7SF"/>
    <n v="101.2"/>
    <x v="1"/>
    <s v="Diesel"/>
    <n v="3.7444000000000005E-2"/>
  </r>
  <r>
    <d v="2023-06-01T00:00:00"/>
    <s v="S026058"/>
    <x v="7"/>
    <s v="PO144154"/>
    <s v="GRN188923"/>
    <s v="340-1126-1"/>
    <s v="MOUNT SPEED/TRAFFIC SIGN"/>
    <s v="Lichfield WS13 7SF"/>
    <n v="101.2"/>
    <x v="1"/>
    <s v="Diesel"/>
    <n v="3.7444000000000005E-2"/>
  </r>
  <r>
    <d v="2023-06-01T00:00:00"/>
    <s v="S026058"/>
    <x v="7"/>
    <s v="PO143172"/>
    <s v="GRN188926"/>
    <n v="101049881"/>
    <s v="DELL XE4 COMPUTER MOUNTING PLATE"/>
    <s v="Lichfield WS13 7SF"/>
    <n v="101.2"/>
    <x v="1"/>
    <s v="Diesel"/>
    <n v="3.7444000000000005E-2"/>
  </r>
  <r>
    <d v="2023-06-01T00:00:00"/>
    <s v="S026058"/>
    <x v="7"/>
    <s v="PO143175"/>
    <s v="GRN188928"/>
    <n v="101049881"/>
    <s v="DELL XE4 COMPUTER MOUNTING PLATE"/>
    <s v="Lichfield WS13 7SF"/>
    <n v="101.2"/>
    <x v="1"/>
    <s v="Diesel"/>
    <n v="3.7444000000000005E-2"/>
  </r>
  <r>
    <d v="2023-06-01T00:00:00"/>
    <s v="S026058"/>
    <x v="7"/>
    <s v="PO143174"/>
    <s v="GRN188930"/>
    <n v="101049881"/>
    <s v="DELL XE4 COMPUTER MOUNTING PLATE"/>
    <s v="Lichfield WS13 7SF"/>
    <n v="101.2"/>
    <x v="1"/>
    <s v="Diesel"/>
    <n v="3.7444000000000005E-2"/>
  </r>
  <r>
    <d v="2023-06-01T00:00:00"/>
    <s v="S026058"/>
    <x v="7"/>
    <s v="PO143173"/>
    <s v="GRN188932"/>
    <n v="101049881"/>
    <s v="DELL XE4 COMPUTER MOUNTING PLATE"/>
    <s v="Lichfield WS13 7SF"/>
    <n v="101.2"/>
    <x v="1"/>
    <s v="Diesel"/>
    <n v="3.7444000000000005E-2"/>
  </r>
  <r>
    <d v="2023-01-01T00:00:00"/>
    <s v="S001121"/>
    <x v="5"/>
    <s v="PO142377"/>
    <s v="GRN179297"/>
    <n v="13204807"/>
    <s v="RSLINX CLASSIC SINGLE NODE"/>
    <s v="Salford M5 4BE"/>
    <n v="103.6"/>
    <x v="2"/>
    <s v="Diesel"/>
    <n v="3.8331999999999998E-4"/>
  </r>
  <r>
    <d v="2023-01-01T00:00:00"/>
    <s v="S001121"/>
    <x v="5"/>
    <s v="PO142375"/>
    <s v="GRN179298"/>
    <n v="13204807"/>
    <s v="RSLINX CLASSIC SINGLE NODE"/>
    <s v="Salford M5 4BE"/>
    <n v="103.6"/>
    <x v="2"/>
    <s v="Diesel"/>
    <n v="3.8331999999999998E-4"/>
  </r>
  <r>
    <d v="2023-06-01T00:00:00"/>
    <s v="S026058"/>
    <x v="7"/>
    <s v="PO145036"/>
    <s v="GRN188933"/>
    <n v="101012393"/>
    <s v="SECURITY HANDRAIL PLATE"/>
    <s v="Lichfield WS13 7SF"/>
    <n v="101.2"/>
    <x v="1"/>
    <s v="Diesel"/>
    <n v="3.7444000000000005E-2"/>
  </r>
  <r>
    <d v="2023-06-01T00:00:00"/>
    <s v="S026058"/>
    <x v="7"/>
    <s v="PO143167"/>
    <s v="GRN188934"/>
    <n v="101023537"/>
    <s v="GEARMOTOR SUPPORT BRACKET"/>
    <s v="Lichfield WS13 7SF"/>
    <n v="101.2"/>
    <x v="1"/>
    <s v="Diesel"/>
    <n v="3.7444000000000005E-2"/>
  </r>
  <r>
    <d v="2023-06-01T00:00:00"/>
    <s v="S026058"/>
    <x v="7"/>
    <s v="PO143168"/>
    <s v="GRN188936"/>
    <n v="101023537"/>
    <s v="GEARMOTOR SUPPORT BRACKET"/>
    <s v="Lichfield WS13 7SF"/>
    <n v="101.2"/>
    <x v="1"/>
    <s v="Diesel"/>
    <n v="3.7444000000000005E-2"/>
  </r>
  <r>
    <d v="2023-01-01T00:00:00"/>
    <s v="S025431"/>
    <x v="0"/>
    <s v="PO142535"/>
    <s v="GRN179303"/>
    <n v="101001478"/>
    <s v="FG, RAD DETCTION PANEL, EAGLE, CVI, WITH ENCLOSURE"/>
    <s v="Boston Massachusetts"/>
    <n v="3154"/>
    <x v="0"/>
    <s v="Crude"/>
    <n v="101.18031999999999"/>
  </r>
  <r>
    <d v="2023-06-01T00:00:00"/>
    <s v="S026058"/>
    <x v="7"/>
    <s v="PO143171"/>
    <s v="GRN188937"/>
    <n v="101023537"/>
    <s v="GEARMOTOR SUPPORT BRACKET"/>
    <s v="Lichfield WS13 7SF"/>
    <n v="101.2"/>
    <x v="1"/>
    <s v="Diesel"/>
    <n v="3.7444000000000005E-2"/>
  </r>
  <r>
    <d v="2023-06-01T00:00:00"/>
    <s v="S026058"/>
    <x v="7"/>
    <s v="PO145820"/>
    <s v="GRN188938"/>
    <n v="101029952"/>
    <s v="M60-BX WORKSTATION BACK PANEL"/>
    <s v="Lichfield WS13 7SF"/>
    <n v="101.2"/>
    <x v="1"/>
    <s v="Diesel"/>
    <n v="3.7444000000000005E-2"/>
  </r>
  <r>
    <d v="2023-06-01T00:00:00"/>
    <s v="S026058"/>
    <x v="7"/>
    <s v="PO143169"/>
    <s v="GRN188940"/>
    <n v="101023537"/>
    <s v="GEARMOTOR SUPPORT BRACKET"/>
    <s v="Lichfield WS13 7SF"/>
    <n v="101.2"/>
    <x v="1"/>
    <s v="Diesel"/>
    <n v="3.7444000000000005E-2"/>
  </r>
  <r>
    <d v="2023-06-01T00:00:00"/>
    <s v="S026058"/>
    <x v="7"/>
    <s v="PO143171"/>
    <s v="GRN188944"/>
    <n v="101023372"/>
    <s v="TRANSFER BOX MOUNTING BRACKET"/>
    <s v="Lichfield WS13 7SF"/>
    <n v="101.2"/>
    <x v="1"/>
    <s v="Diesel"/>
    <n v="3.7444000000000005E-2"/>
  </r>
  <r>
    <d v="2023-06-01T00:00:00"/>
    <s v="S026058"/>
    <x v="7"/>
    <s v="PO143168"/>
    <s v="GRN188945"/>
    <n v="101023372"/>
    <s v="TRANSFER BOX MOUNTING BRACKET"/>
    <s v="Lichfield WS13 7SF"/>
    <n v="101.2"/>
    <x v="1"/>
    <s v="Diesel"/>
    <n v="3.7444000000000005E-2"/>
  </r>
  <r>
    <d v="2023-06-01T00:00:00"/>
    <s v="S026058"/>
    <x v="7"/>
    <s v="PO143167"/>
    <s v="GRN188946"/>
    <n v="101023372"/>
    <s v="TRANSFER BOX MOUNTING BRACKET"/>
    <s v="Lichfield WS13 7SF"/>
    <n v="101.2"/>
    <x v="1"/>
    <s v="Diesel"/>
    <n v="3.7444000000000005E-2"/>
  </r>
  <r>
    <d v="2023-06-01T00:00:00"/>
    <s v="S026058"/>
    <x v="7"/>
    <s v="PO143169"/>
    <s v="GRN188947"/>
    <n v="101023372"/>
    <s v="TRANSFER BOX MOUNTING BRACKET"/>
    <s v="Lichfield WS13 7SF"/>
    <n v="101.2"/>
    <x v="1"/>
    <s v="Diesel"/>
    <n v="3.7444000000000005E-2"/>
  </r>
  <r>
    <d v="2023-06-01T00:00:00"/>
    <s v="S026058"/>
    <x v="7"/>
    <s v="PO143166"/>
    <s v="GRN188948"/>
    <n v="101023372"/>
    <s v="TRANSFER BOX MOUNTING BRACKET"/>
    <s v="Lichfield WS13 7SF"/>
    <n v="101.2"/>
    <x v="1"/>
    <s v="Diesel"/>
    <n v="3.7444000000000005E-2"/>
  </r>
  <r>
    <d v="2023-01-01T00:00:00"/>
    <s v="S001047"/>
    <x v="9"/>
    <s v="PO138818"/>
    <s v="GRN179347"/>
    <n v="66205215"/>
    <s v="2x8 ELEMENT PHOTO DIODE CdWO4 30mm THICK"/>
    <s v="81300 Johor Bahru Malaysia"/>
    <n v="6781"/>
    <x v="4"/>
    <s v="Aviation"/>
    <n v="1.1924057587200001"/>
  </r>
  <r>
    <d v="2023-01-01T00:00:00"/>
    <s v="S001047"/>
    <x v="9"/>
    <s v="PO134439"/>
    <s v="GRN179348"/>
    <n v="66205215"/>
    <s v="2x8 ELEMENT PHOTO DIODE CdWO4 30mm THICK"/>
    <s v="81300 Johor Bahru Malaysia"/>
    <n v="6781"/>
    <x v="4"/>
    <s v="Aviation"/>
    <n v="1.1924057587200001"/>
  </r>
  <r>
    <d v="2023-01-01T00:00:00"/>
    <s v="S001047"/>
    <x v="9"/>
    <s v="PO140457"/>
    <s v="GRN179349"/>
    <n v="6645000"/>
    <s v="SILICON PHOTODIODE - CDW04 - 5X5MM 30mm THICK"/>
    <s v="81300 Johor Bahru Malaysia"/>
    <n v="6781"/>
    <x v="4"/>
    <s v="Aviation"/>
    <n v="1.1924057587200001"/>
  </r>
  <r>
    <d v="2023-06-01T00:00:00"/>
    <s v="S026058"/>
    <x v="7"/>
    <s v="PO143165"/>
    <s v="GRN188949"/>
    <n v="101023372"/>
    <s v="TRANSFER BOX MOUNTING BRACKET"/>
    <s v="Lichfield WS13 7SF"/>
    <n v="101.2"/>
    <x v="1"/>
    <s v="Diesel"/>
    <n v="3.7444000000000005E-2"/>
  </r>
  <r>
    <d v="2023-06-01T00:00:00"/>
    <s v="S026058"/>
    <x v="7"/>
    <s v="PO143164"/>
    <s v="GRN188950"/>
    <n v="101023372"/>
    <s v="TRANSFER BOX MOUNTING BRACKET"/>
    <s v="Lichfield WS13 7SF"/>
    <n v="101.2"/>
    <x v="1"/>
    <s v="Diesel"/>
    <n v="3.7444000000000005E-2"/>
  </r>
  <r>
    <d v="2023-06-01T00:00:00"/>
    <s v="S026058"/>
    <x v="7"/>
    <s v="PO143163"/>
    <s v="GRN188951"/>
    <n v="101023372"/>
    <s v="TRANSFER BOX MOUNTING BRACKET"/>
    <s v="Lichfield WS13 7SF"/>
    <n v="101.2"/>
    <x v="1"/>
    <s v="Diesel"/>
    <n v="3.7444000000000005E-2"/>
  </r>
  <r>
    <d v="2023-06-01T00:00:00"/>
    <s v="S026058"/>
    <x v="7"/>
    <s v="PO140248"/>
    <s v="GRN188985"/>
    <n v="101045532"/>
    <s v="MOTOR CONDUIT LOWER BRACKET"/>
    <s v="Lichfield WS13 7SF"/>
    <n v="101.2"/>
    <x v="1"/>
    <s v="Diesel"/>
    <n v="3.7444000000000005E-2"/>
  </r>
  <r>
    <d v="2023-06-01T00:00:00"/>
    <s v="S026058"/>
    <x v="7"/>
    <s v="PO143150"/>
    <s v="GRN189057"/>
    <s v="340-1058-1"/>
    <s v="ELECTRICAL BOX MOUNTING PLATE"/>
    <s v="Lichfield WS13 7SF"/>
    <n v="101.2"/>
    <x v="1"/>
    <s v="Diesel"/>
    <n v="3.7444000000000005E-2"/>
  </r>
  <r>
    <d v="2023-06-01T00:00:00"/>
    <s v="S026058"/>
    <x v="7"/>
    <s v="PO145055"/>
    <s v="GRN189060"/>
    <n v="101045536"/>
    <s v="SOURCE SIDE MOUNT PLATE"/>
    <s v="Lichfield WS13 7SF"/>
    <n v="101.2"/>
    <x v="1"/>
    <s v="Diesel"/>
    <n v="3.7444000000000005E-2"/>
  </r>
  <r>
    <d v="2023-06-01T00:00:00"/>
    <s v="S026058"/>
    <x v="7"/>
    <s v="PO142868"/>
    <s v="GRN189063"/>
    <n v="101010640"/>
    <s v="SIDE PANEL, SUPPORT ANGLE"/>
    <s v="Lichfield WS13 7SF"/>
    <n v="101.2"/>
    <x v="1"/>
    <s v="Diesel"/>
    <n v="3.7444000000000005E-2"/>
  </r>
  <r>
    <d v="2023-06-01T00:00:00"/>
    <s v="S026058"/>
    <x v="7"/>
    <s v="PO141269"/>
    <s v="GRN189108"/>
    <n v="1"/>
    <s v="FAIR FOR 40253676"/>
    <s v="Lichfield WS13 7SF"/>
    <n v="101.2"/>
    <x v="1"/>
    <s v="Diesel"/>
    <n v="3.7444000000000005E-2"/>
  </r>
  <r>
    <d v="2023-06-01T00:00:00"/>
    <s v="S026058"/>
    <x v="7"/>
    <s v="PO143412"/>
    <s v="GRN189200"/>
    <n v="101024174"/>
    <s v="SUPPORT FOOT - TCU"/>
    <s v="Lichfield WS13 7SF"/>
    <n v="101.2"/>
    <x v="1"/>
    <s v="Diesel"/>
    <n v="3.7444000000000005E-2"/>
  </r>
  <r>
    <d v="2023-06-01T00:00:00"/>
    <s v="S026058"/>
    <x v="7"/>
    <s v="PO146459"/>
    <s v="GRN189345"/>
    <s v="356-1176-1"/>
    <s v="ULTRASONIC SENSOR MOUNT"/>
    <s v="Lichfield WS13 7SF"/>
    <n v="101.2"/>
    <x v="1"/>
    <s v="Diesel"/>
    <n v="3.7444000000000005E-2"/>
  </r>
  <r>
    <d v="2023-06-01T00:00:00"/>
    <s v="S026058"/>
    <x v="7"/>
    <s v="PO145347"/>
    <s v="GRN189353"/>
    <n v="40259811"/>
    <s v="COWL BASE"/>
    <s v="Lichfield WS13 7SF"/>
    <n v="101.2"/>
    <x v="1"/>
    <s v="Diesel"/>
    <n v="3.7444000000000005E-2"/>
  </r>
  <r>
    <d v="2023-06-01T00:00:00"/>
    <s v="S026058"/>
    <x v="7"/>
    <s v="PO145346"/>
    <s v="GRN189358"/>
    <n v="40259810"/>
    <s v="COWL TOP"/>
    <s v="Lichfield WS13 7SF"/>
    <n v="101.2"/>
    <x v="1"/>
    <s v="Diesel"/>
    <n v="3.7444000000000005E-2"/>
  </r>
  <r>
    <d v="2023-06-01T00:00:00"/>
    <s v="S026058"/>
    <x v="7"/>
    <s v="PO146302"/>
    <s v="GRN189360"/>
    <s v="350-1181-1"/>
    <s v="ZBX SENSOR BRKT 1"/>
    <s v="Lichfield WS13 7SF"/>
    <n v="101.2"/>
    <x v="1"/>
    <s v="Diesel"/>
    <n v="3.7444000000000005E-2"/>
  </r>
  <r>
    <d v="2023-06-01T00:00:00"/>
    <s v="S026058"/>
    <x v="7"/>
    <s v="PO143171"/>
    <s v="GRN189367"/>
    <n v="101036259"/>
    <s v="PANEL 5"/>
    <s v="Lichfield WS13 7SF"/>
    <n v="101.2"/>
    <x v="1"/>
    <s v="Diesel"/>
    <n v="3.7444000000000005E-2"/>
  </r>
  <r>
    <d v="2023-06-01T00:00:00"/>
    <s v="S026058"/>
    <x v="7"/>
    <s v="PO143476"/>
    <s v="GRN189369"/>
    <n v="101047519"/>
    <s v="PC COVER"/>
    <s v="Lichfield WS13 7SF"/>
    <n v="101.2"/>
    <x v="1"/>
    <s v="Diesel"/>
    <n v="3.7444000000000005E-2"/>
  </r>
  <r>
    <d v="2023-06-01T00:00:00"/>
    <s v="S026058"/>
    <x v="7"/>
    <s v="PO143168"/>
    <s v="GRN189388"/>
    <n v="101036230"/>
    <s v="PANEL 3"/>
    <s v="Lichfield WS13 7SF"/>
    <n v="101.2"/>
    <x v="1"/>
    <s v="Diesel"/>
    <n v="3.7444000000000005E-2"/>
  </r>
  <r>
    <d v="2023-06-01T00:00:00"/>
    <s v="S026058"/>
    <x v="7"/>
    <s v="PO143167"/>
    <s v="GRN189389"/>
    <n v="101036230"/>
    <s v="PANEL 3"/>
    <s v="Lichfield WS13 7SF"/>
    <n v="101.2"/>
    <x v="1"/>
    <s v="Diesel"/>
    <n v="3.7444000000000005E-2"/>
  </r>
  <r>
    <d v="2023-06-01T00:00:00"/>
    <s v="S026058"/>
    <x v="7"/>
    <s v="PO143169"/>
    <s v="GRN189390"/>
    <n v="101036259"/>
    <s v="PANEL 5"/>
    <s v="Lichfield WS13 7SF"/>
    <n v="101.2"/>
    <x v="1"/>
    <s v="Diesel"/>
    <n v="3.7444000000000005E-2"/>
  </r>
  <r>
    <d v="2023-06-01T00:00:00"/>
    <s v="S026058"/>
    <x v="7"/>
    <s v="PO145022"/>
    <s v="GRN189414"/>
    <s v="340-1082-1"/>
    <s v="SITE INTEGRATION POST"/>
    <s v="Lichfield WS13 7SF"/>
    <n v="101.2"/>
    <x v="1"/>
    <s v="Diesel"/>
    <n v="3.7444000000000005E-2"/>
  </r>
  <r>
    <d v="2023-06-01T00:00:00"/>
    <s v="S026058"/>
    <x v="7"/>
    <s v="PO143150"/>
    <s v="GRN189416"/>
    <s v="340-1059-1"/>
    <s v="STAND SPEED SENSOR"/>
    <s v="Lichfield WS13 7SF"/>
    <n v="101.2"/>
    <x v="1"/>
    <s v="Diesel"/>
    <n v="3.7444000000000005E-2"/>
  </r>
  <r>
    <d v="2023-06-01T00:00:00"/>
    <s v="S026058"/>
    <x v="7"/>
    <s v="PO143476"/>
    <s v="GRN189417"/>
    <n v="101047378"/>
    <s v="TRANSFORMER MOUNTING PLATE"/>
    <s v="Lichfield WS13 7SF"/>
    <n v="101.2"/>
    <x v="1"/>
    <s v="Diesel"/>
    <n v="3.7444000000000005E-2"/>
  </r>
  <r>
    <d v="2023-06-01T00:00:00"/>
    <s v="S026058"/>
    <x v="7"/>
    <s v="PO143163"/>
    <s v="GRN189422"/>
    <n v="101023537"/>
    <s v="GEARMOTOR SUPPORT BRACKET"/>
    <s v="Lichfield WS13 7SF"/>
    <n v="101.2"/>
    <x v="1"/>
    <s v="Diesel"/>
    <n v="3.7444000000000005E-2"/>
  </r>
  <r>
    <d v="2023-06-01T00:00:00"/>
    <s v="S026058"/>
    <x v="7"/>
    <s v="PO143164"/>
    <s v="GRN189423"/>
    <n v="101028105"/>
    <s v="REAR CHASSIS PLATE"/>
    <s v="Lichfield WS13 7SF"/>
    <n v="101.2"/>
    <x v="1"/>
    <s v="Diesel"/>
    <n v="3.7444000000000005E-2"/>
  </r>
  <r>
    <d v="2023-06-01T00:00:00"/>
    <s v="S026058"/>
    <x v="7"/>
    <s v="PO143165"/>
    <s v="GRN189424"/>
    <n v="101028105"/>
    <s v="REAR CHASSIS PLATE"/>
    <s v="Lichfield WS13 7SF"/>
    <n v="101.2"/>
    <x v="1"/>
    <s v="Diesel"/>
    <n v="3.7444000000000005E-2"/>
  </r>
  <r>
    <d v="2023-06-01T00:00:00"/>
    <s v="S026058"/>
    <x v="7"/>
    <s v="PO143166"/>
    <s v="GRN189425"/>
    <n v="101028105"/>
    <s v="REAR CHASSIS PLATE"/>
    <s v="Lichfield WS13 7SF"/>
    <n v="101.2"/>
    <x v="1"/>
    <s v="Diesel"/>
    <n v="3.7444000000000005E-2"/>
  </r>
  <r>
    <d v="2023-06-01T00:00:00"/>
    <s v="S026058"/>
    <x v="7"/>
    <s v="PO143167"/>
    <s v="GRN189426"/>
    <n v="101028105"/>
    <s v="REAR CHASSIS PLATE"/>
    <s v="Lichfield WS13 7SF"/>
    <n v="101.2"/>
    <x v="1"/>
    <s v="Diesel"/>
    <n v="3.7444000000000005E-2"/>
  </r>
  <r>
    <d v="2023-06-01T00:00:00"/>
    <s v="S026058"/>
    <x v="7"/>
    <s v="PO143168"/>
    <s v="GRN189427"/>
    <n v="101028105"/>
    <s v="REAR CHASSIS PLATE"/>
    <s v="Lichfield WS13 7SF"/>
    <n v="101.2"/>
    <x v="1"/>
    <s v="Diesel"/>
    <n v="3.7444000000000005E-2"/>
  </r>
  <r>
    <d v="2023-06-01T00:00:00"/>
    <s v="S026058"/>
    <x v="7"/>
    <s v="PO143169"/>
    <s v="GRN189428"/>
    <n v="101028105"/>
    <s v="REAR CHASSIS PLATE"/>
    <s v="Lichfield WS13 7SF"/>
    <n v="101.2"/>
    <x v="1"/>
    <s v="Diesel"/>
    <n v="3.7444000000000005E-2"/>
  </r>
  <r>
    <d v="2023-06-01T00:00:00"/>
    <s v="S026058"/>
    <x v="7"/>
    <s v="PO143171"/>
    <s v="GRN189429"/>
    <n v="101028105"/>
    <s v="REAR CHASSIS PLATE"/>
    <s v="Lichfield WS13 7SF"/>
    <n v="101.2"/>
    <x v="1"/>
    <s v="Diesel"/>
    <n v="3.7444000000000005E-2"/>
  </r>
  <r>
    <d v="2023-06-01T00:00:00"/>
    <s v="S026058"/>
    <x v="7"/>
    <s v="PO143150"/>
    <s v="GRN189430"/>
    <s v="340-1049-1"/>
    <s v="SICK SENSOR BRKT HORIZONTAL"/>
    <s v="Lichfield WS13 7SF"/>
    <n v="101.2"/>
    <x v="1"/>
    <s v="Diesel"/>
    <n v="3.7444000000000005E-2"/>
  </r>
  <r>
    <d v="2023-06-01T00:00:00"/>
    <s v="S026058"/>
    <x v="7"/>
    <s v="PO143173"/>
    <s v="GRN189658"/>
    <n v="101036252"/>
    <s v="UPS FIXING PLATE - M60"/>
    <s v="Lichfield WS13 7SF"/>
    <n v="101.2"/>
    <x v="1"/>
    <s v="Diesel"/>
    <n v="3.7444000000000005E-2"/>
  </r>
  <r>
    <d v="2023-06-01T00:00:00"/>
    <s v="S026058"/>
    <x v="7"/>
    <s v="PO143175"/>
    <s v="GRN189659"/>
    <n v="40256318"/>
    <s v="WEATHER BAR - RAD NUKE DOOR"/>
    <s v="Lichfield WS13 7SF"/>
    <n v="101.2"/>
    <x v="1"/>
    <s v="Diesel"/>
    <n v="3.7444000000000005E-2"/>
  </r>
  <r>
    <d v="2023-06-01T00:00:00"/>
    <s v="S026058"/>
    <x v="7"/>
    <s v="PO143174"/>
    <s v="GRN189661"/>
    <n v="101036252"/>
    <s v="UPS FIXING PLATE - M60"/>
    <s v="Lichfield WS13 7SF"/>
    <n v="101.2"/>
    <x v="1"/>
    <s v="Diesel"/>
    <n v="3.7444000000000005E-2"/>
  </r>
  <r>
    <d v="2023-06-01T00:00:00"/>
    <s v="S026058"/>
    <x v="7"/>
    <s v="PO143172"/>
    <s v="GRN189662"/>
    <n v="101033065"/>
    <s v="M60-BX WORKSTATION TOP FIXING ANGLE"/>
    <s v="Lichfield WS13 7SF"/>
    <n v="101.2"/>
    <x v="1"/>
    <s v="Diesel"/>
    <n v="3.7444000000000005E-2"/>
  </r>
  <r>
    <d v="2023-06-01T00:00:00"/>
    <s v="S026058"/>
    <x v="7"/>
    <s v="PO145021"/>
    <s v="GRN189664"/>
    <s v="340-1126-1"/>
    <s v="MOUNT SPEED/TRAFFIC SIGN"/>
    <s v="Lichfield WS13 7SF"/>
    <n v="101.2"/>
    <x v="1"/>
    <s v="Diesel"/>
    <n v="3.7444000000000005E-2"/>
  </r>
  <r>
    <d v="2023-06-01T00:00:00"/>
    <s v="S026058"/>
    <x v="7"/>
    <s v="PO143412"/>
    <s v="GRN190342"/>
    <n v="101024174"/>
    <s v="SUPPORT FOOT - TCU"/>
    <s v="Lichfield WS13 7SF"/>
    <n v="101.2"/>
    <x v="1"/>
    <s v="Diesel"/>
    <n v="3.7444000000000005E-2"/>
  </r>
  <r>
    <d v="2023-05-01T00:00:00"/>
    <s v="S002239"/>
    <x v="17"/>
    <s v="PO146063"/>
    <s v="GRN188039"/>
    <n v="101030409"/>
    <s v="ASSY PCB THYRATRON PULSER PCB"/>
    <s v="UT 84104"/>
    <n v="4725"/>
    <x v="4"/>
    <s v="Aviation"/>
    <n v="0.33234727680000004"/>
  </r>
  <r>
    <d v="2023-06-01T00:00:00"/>
    <s v="S026058"/>
    <x v="7"/>
    <s v="PO140227"/>
    <s v="GRN190343"/>
    <n v="101039239"/>
    <s v="CONTROL PANEL FIXING BRACKET"/>
    <s v="Lichfield WS13 7SF"/>
    <n v="101.2"/>
    <x v="1"/>
    <s v="Diesel"/>
    <n v="3.7444000000000005E-2"/>
  </r>
  <r>
    <d v="2023-06-01T00:00:00"/>
    <s v="S026058"/>
    <x v="7"/>
    <s v="PO140228"/>
    <s v="GRN190345"/>
    <n v="40213217"/>
    <s v="PROXY SENSOR BRACKET 3"/>
    <s v="Lichfield WS13 7SF"/>
    <n v="101.2"/>
    <x v="1"/>
    <s v="Diesel"/>
    <n v="3.7444000000000005E-2"/>
  </r>
  <r>
    <d v="2023-06-01T00:00:00"/>
    <s v="S026058"/>
    <x v="7"/>
    <s v="PO140248"/>
    <s v="GRN190348"/>
    <s v="340-1034-1"/>
    <s v="BRKT DETECTOR ENCLOSURE MOUNT"/>
    <s v="Lichfield WS13 7SF"/>
    <n v="101.2"/>
    <x v="1"/>
    <s v="Diesel"/>
    <n v="3.7444000000000005E-2"/>
  </r>
  <r>
    <d v="2023-06-01T00:00:00"/>
    <s v="S026058"/>
    <x v="7"/>
    <s v="PO138927"/>
    <s v="GRN190432"/>
    <n v="101039239"/>
    <s v="CONTROL PANEL FIXING BRACKET"/>
    <s v="Lichfield WS13 7SF"/>
    <n v="101.2"/>
    <x v="1"/>
    <s v="Diesel"/>
    <n v="3.7444000000000005E-2"/>
  </r>
  <r>
    <d v="2023-06-01T00:00:00"/>
    <s v="S026058"/>
    <x v="7"/>
    <s v="PO143475"/>
    <s v="GRN190596"/>
    <n v="101023406"/>
    <s v="SCANDRIVE SUPPORT BRACKET"/>
    <s v="Lichfield WS13 7SF"/>
    <n v="101.2"/>
    <x v="1"/>
    <s v="Diesel"/>
    <n v="3.7444000000000005E-2"/>
  </r>
  <r>
    <d v="2023-06-01T00:00:00"/>
    <s v="S026058"/>
    <x v="7"/>
    <s v="PO143171"/>
    <s v="GRN190625"/>
    <n v="40256243"/>
    <s v="CHASSIS STIFFENER"/>
    <s v="Lichfield WS13 7SF"/>
    <n v="101.2"/>
    <x v="1"/>
    <s v="Diesel"/>
    <n v="3.7444000000000005E-2"/>
  </r>
  <r>
    <d v="2023-01-01T00:00:00"/>
    <s v="S024190"/>
    <x v="22"/>
    <s v="PO141583"/>
    <s v="GRN179429"/>
    <n v="101014001"/>
    <s v="GASKET DETECTOR BOX LID"/>
    <s v="Stockport SK4 2JT"/>
    <n v="22.2"/>
    <x v="1"/>
    <s v="Diesel"/>
    <n v="8.2140000000000008E-3"/>
  </r>
  <r>
    <d v="2023-06-01T00:00:00"/>
    <s v="S026058"/>
    <x v="7"/>
    <s v="PO143168"/>
    <s v="GRN190626"/>
    <n v="40256243"/>
    <s v="CHASSIS STIFFENER"/>
    <s v="Lichfield WS13 7SF"/>
    <n v="101.2"/>
    <x v="1"/>
    <s v="Diesel"/>
    <n v="3.7444000000000005E-2"/>
  </r>
  <r>
    <d v="2023-06-01T00:00:00"/>
    <s v="S026058"/>
    <x v="7"/>
    <s v="PO143167"/>
    <s v="GRN190627"/>
    <n v="40256243"/>
    <s v="CHASSIS STIFFENER"/>
    <s v="Lichfield WS13 7SF"/>
    <n v="101.2"/>
    <x v="1"/>
    <s v="Diesel"/>
    <n v="3.7444000000000005E-2"/>
  </r>
  <r>
    <d v="2023-06-01T00:00:00"/>
    <s v="S026058"/>
    <x v="7"/>
    <s v="PO143166"/>
    <s v="GRN190628"/>
    <n v="40256243"/>
    <s v="CHASSIS STIFFENER"/>
    <s v="Lichfield WS13 7SF"/>
    <n v="101.2"/>
    <x v="1"/>
    <s v="Diesel"/>
    <n v="3.7444000000000005E-2"/>
  </r>
  <r>
    <d v="2023-01-01T00:00:00"/>
    <s v="S000892"/>
    <x v="16"/>
    <s v="PO142580"/>
    <s v="GRN179433"/>
    <s v="11701-2452"/>
    <s v="RELAY 24VDC (4-32VDC) 6A 24-280VAC OUTPUT 1P SOLID"/>
    <s v="Stockport SK4 2JT"/>
    <n v="55"/>
    <x v="2"/>
    <s v="Diesel"/>
    <n v="2.0350000000000001E-4"/>
  </r>
  <r>
    <d v="2023-01-01T00:00:00"/>
    <s v="S026602"/>
    <x v="12"/>
    <s v="PO140689"/>
    <s v="GRN179434"/>
    <n v="101043628"/>
    <s v="OIL FILTER"/>
    <s v="Watford WD24 7GG"/>
    <n v="302"/>
    <x v="2"/>
    <s v="Diesl"/>
    <n v="1.1173999999999999E-3"/>
  </r>
  <r>
    <d v="2023-06-01T00:00:00"/>
    <s v="S026058"/>
    <x v="7"/>
    <s v="PO143165"/>
    <s v="GRN190629"/>
    <n v="40256243"/>
    <s v="CHASSIS STIFFENER"/>
    <s v="Lichfield WS13 7SF"/>
    <n v="101.2"/>
    <x v="1"/>
    <s v="Diesel"/>
    <n v="3.7444000000000005E-2"/>
  </r>
  <r>
    <d v="2023-06-01T00:00:00"/>
    <s v="S026058"/>
    <x v="7"/>
    <s v="PO143164"/>
    <s v="GRN190630"/>
    <n v="40256243"/>
    <s v="CHASSIS STIFFENER"/>
    <s v="Lichfield WS13 7SF"/>
    <n v="101.2"/>
    <x v="1"/>
    <s v="Diesel"/>
    <n v="3.7444000000000005E-2"/>
  </r>
  <r>
    <d v="2023-06-01T00:00:00"/>
    <s v="S026058"/>
    <x v="7"/>
    <s v="PO143163"/>
    <s v="GRN190631"/>
    <n v="40256243"/>
    <s v="CHASSIS STIFFENER"/>
    <s v="Lichfield WS13 7SF"/>
    <n v="101.2"/>
    <x v="1"/>
    <s v="Diesel"/>
    <n v="3.7444000000000005E-2"/>
  </r>
  <r>
    <d v="2023-06-01T00:00:00"/>
    <s v="S026058"/>
    <x v="7"/>
    <s v="PO143169"/>
    <s v="GRN190634"/>
    <n v="40256243"/>
    <s v="CHASSIS STIFFENER"/>
    <s v="Lichfield WS13 7SF"/>
    <n v="101.2"/>
    <x v="1"/>
    <s v="Diesel"/>
    <n v="3.7444000000000005E-2"/>
  </r>
  <r>
    <d v="2023-06-01T00:00:00"/>
    <s v="S026058"/>
    <x v="7"/>
    <s v="PO143165"/>
    <s v="GRN190637"/>
    <n v="101023537"/>
    <s v="GEARMOTOR SUPPORT BRACKET"/>
    <s v="Lichfield WS13 7SF"/>
    <n v="101.2"/>
    <x v="1"/>
    <s v="Diesel"/>
    <n v="3.7444000000000005E-2"/>
  </r>
  <r>
    <d v="2023-06-01T00:00:00"/>
    <s v="S026058"/>
    <x v="7"/>
    <s v="PO143166"/>
    <s v="GRN190639"/>
    <n v="101023537"/>
    <s v="GEARMOTOR SUPPORT BRACKET"/>
    <s v="Lichfield WS13 7SF"/>
    <n v="101.2"/>
    <x v="1"/>
    <s v="Diesel"/>
    <n v="3.7444000000000005E-2"/>
  </r>
  <r>
    <d v="2023-01-01T00:00:00"/>
    <s v="S001571"/>
    <x v="10"/>
    <s v="PO140450"/>
    <s v="GRN179441"/>
    <n v="5045161"/>
    <s v="WEATHER HOOD 190 DEGREE"/>
    <s v="St Albans AL1 5BN"/>
    <n v="298"/>
    <x v="2"/>
    <s v="Diesel"/>
    <n v="1.1026E-3"/>
  </r>
  <r>
    <d v="2023-01-01T00:00:00"/>
    <s v="S001571"/>
    <x v="10"/>
    <s v="PO140121"/>
    <s v="GRN179442"/>
    <n v="21201457"/>
    <s v="SUPPLY CABLE M12 X 5 4 OPEN WIRES 20M CORDLESS"/>
    <s v="St Albans AL1 5BN"/>
    <n v="298"/>
    <x v="2"/>
    <s v="Diesel"/>
    <n v="1.1026E-3"/>
  </r>
  <r>
    <d v="2023-01-01T00:00:00"/>
    <s v="S001571"/>
    <x v="10"/>
    <s v="PO140444"/>
    <s v="GRN179443"/>
    <n v="21201457"/>
    <s v="SUPPLY CABLE M12 X 5 4 OPEN WIRES 20M CORDLESS"/>
    <s v="St Albans AL1 5BN"/>
    <n v="298"/>
    <x v="2"/>
    <s v="Diesel"/>
    <n v="1.1026E-3"/>
  </r>
  <r>
    <d v="2023-01-01T00:00:00"/>
    <s v="S001571"/>
    <x v="10"/>
    <s v="PO138588"/>
    <s v="GRN179444"/>
    <n v="101035717"/>
    <s v="ULTRASONIC DISTANCE SENSOR UM30 RANGE 30-350mm"/>
    <s v="St Albans AL1 5BN"/>
    <n v="298"/>
    <x v="2"/>
    <s v="Diesel"/>
    <n v="1.1026E-3"/>
  </r>
  <r>
    <d v="2023-01-01T00:00:00"/>
    <s v="S001571"/>
    <x v="10"/>
    <s v="PO140450"/>
    <s v="GRN179445"/>
    <n v="42203606"/>
    <s v="PHOTOELECTRIC SENSOR WS/WE45-P260"/>
    <s v="St Albans AL1 5BN"/>
    <n v="298"/>
    <x v="2"/>
    <s v="Diesel"/>
    <n v="1.1026E-3"/>
  </r>
  <r>
    <d v="2023-06-01T00:00:00"/>
    <s v="S026058"/>
    <x v="7"/>
    <s v="PO144629"/>
    <s v="GRN190641"/>
    <n v="40212799"/>
    <s v="LASER SUPPORT BRACKET P60"/>
    <s v="Lichfield WS13 7SF"/>
    <n v="101.2"/>
    <x v="1"/>
    <s v="Diesel"/>
    <n v="3.7444000000000005E-2"/>
  </r>
  <r>
    <d v="2023-06-01T00:00:00"/>
    <s v="S026058"/>
    <x v="7"/>
    <s v="PO143150"/>
    <s v="GRN190656"/>
    <s v="340-1050-1"/>
    <s v="TITAN SICK SENSOR BRKT"/>
    <s v="Lichfield WS13 7SF"/>
    <n v="101.2"/>
    <x v="1"/>
    <s v="Diesel"/>
    <n v="3.7444000000000005E-2"/>
  </r>
  <r>
    <d v="2023-06-01T00:00:00"/>
    <s v="S026058"/>
    <x v="7"/>
    <s v="PO143465"/>
    <s v="GRN190657"/>
    <n v="101045067"/>
    <s v="VERTICAL DETECTOR BOX TRANSPORT BRACKET - 1"/>
    <s v="Lichfield WS13 7SF"/>
    <n v="101.2"/>
    <x v="1"/>
    <s v="Diesel"/>
    <n v="3.7444000000000005E-2"/>
  </r>
  <r>
    <d v="2023-06-01T00:00:00"/>
    <s v="S026058"/>
    <x v="7"/>
    <s v="PO144117"/>
    <s v="GRN190693"/>
    <n v="40212455"/>
    <s v="REAR CHASSIS PLATE"/>
    <s v="Lichfield WS13 7SF"/>
    <n v="101.2"/>
    <x v="1"/>
    <s v="Diesel"/>
    <n v="3.7444000000000005E-2"/>
  </r>
  <r>
    <d v="2023-06-01T00:00:00"/>
    <s v="S026058"/>
    <x v="7"/>
    <s v="PO140248"/>
    <s v="GRN190699"/>
    <n v="101045067"/>
    <s v="VERTICAL DETECTOR BOX TRANSPORT BRACKET - 1"/>
    <s v="Lichfield WS13 7SF"/>
    <n v="101.2"/>
    <x v="1"/>
    <s v="Diesel"/>
    <n v="3.7444000000000005E-2"/>
  </r>
  <r>
    <d v="2023-06-01T00:00:00"/>
    <s v="S026058"/>
    <x v="7"/>
    <s v="PO143414"/>
    <s v="GRN190701"/>
    <n v="101045068"/>
    <s v="VERTICAL DETECTOR BOX TRANSPORT BRACKET - 2"/>
    <s v="Lichfield WS13 7SF"/>
    <n v="101.2"/>
    <x v="1"/>
    <s v="Diesel"/>
    <n v="3.7444000000000005E-2"/>
  </r>
  <r>
    <d v="2023-06-01T00:00:00"/>
    <s v="S026058"/>
    <x v="7"/>
    <s v="PO142423"/>
    <s v="GRN190830"/>
    <s v="350-1187-1"/>
    <s v="SPEED SENSOR BRACKET"/>
    <s v="Lichfield WS13 7SF"/>
    <n v="101.2"/>
    <x v="1"/>
    <s v="Diesel"/>
    <n v="3.7444000000000005E-2"/>
  </r>
  <r>
    <d v="2023-07-01T00:00:00"/>
    <s v="S026058"/>
    <x v="7"/>
    <s v="PO143172"/>
    <s v="GRN190948"/>
    <n v="101036252"/>
    <s v="UPS FIXING PLATE - M60"/>
    <s v="Lichfield WS13 7SF"/>
    <n v="101.2"/>
    <x v="1"/>
    <s v="Diesel"/>
    <n v="3.7444000000000005E-2"/>
  </r>
  <r>
    <d v="2023-07-01T00:00:00"/>
    <s v="S026058"/>
    <x v="7"/>
    <s v="PO143177"/>
    <s v="GRN190949"/>
    <n v="101033065"/>
    <s v="M60-BX WORKSTATION TOP FIXING ANGLE"/>
    <s v="Lichfield WS13 7SF"/>
    <n v="101.2"/>
    <x v="1"/>
    <s v="Diesel"/>
    <n v="3.7444000000000005E-2"/>
  </r>
  <r>
    <d v="2023-07-01T00:00:00"/>
    <s v="S026058"/>
    <x v="7"/>
    <s v="PO146357"/>
    <s v="GRN190950"/>
    <n v="101046344"/>
    <s v="CAMERA MOUNTING BRACKET"/>
    <s v="Lichfield WS13 7SF"/>
    <n v="101.2"/>
    <x v="1"/>
    <s v="Diesel"/>
    <n v="3.7444000000000005E-2"/>
  </r>
  <r>
    <d v="2023-07-01T00:00:00"/>
    <s v="S026058"/>
    <x v="7"/>
    <s v="PO143167"/>
    <s v="GRN190951"/>
    <n v="40212461"/>
    <s v="OCR CAMERA BRACKET"/>
    <s v="Lichfield WS13 7SF"/>
    <n v="101.2"/>
    <x v="1"/>
    <s v="Diesel"/>
    <n v="3.7444000000000005E-2"/>
  </r>
  <r>
    <d v="2023-07-01T00:00:00"/>
    <s v="S026058"/>
    <x v="7"/>
    <s v="PO143169"/>
    <s v="GRN190956"/>
    <n v="40212461"/>
    <s v="OCR CAMERA BRACKET"/>
    <s v="Lichfield WS13 7SF"/>
    <n v="101.2"/>
    <x v="1"/>
    <s v="Diesel"/>
    <n v="3.7444000000000005E-2"/>
  </r>
  <r>
    <d v="2023-07-01T00:00:00"/>
    <s v="S026058"/>
    <x v="7"/>
    <s v="PO143168"/>
    <s v="GRN190957"/>
    <n v="40212461"/>
    <s v="OCR CAMERA BRACKET"/>
    <s v="Lichfield WS13 7SF"/>
    <n v="101.2"/>
    <x v="1"/>
    <s v="Diesel"/>
    <n v="3.7444000000000005E-2"/>
  </r>
  <r>
    <d v="2023-07-01T00:00:00"/>
    <s v="S026058"/>
    <x v="7"/>
    <s v="PO143171"/>
    <s v="GRN190958"/>
    <n v="40212461"/>
    <s v="OCR CAMERA BRACKET"/>
    <s v="Lichfield WS13 7SF"/>
    <n v="101.2"/>
    <x v="1"/>
    <s v="Diesel"/>
    <n v="3.7444000000000005E-2"/>
  </r>
  <r>
    <d v="2023-07-01T00:00:00"/>
    <s v="S026058"/>
    <x v="7"/>
    <s v="PO145055"/>
    <s v="GRN190960"/>
    <s v="363-1023-1"/>
    <s v="TUBE SUPPORT BRACKETS - SIDE PANELS"/>
    <s v="Lichfield WS13 7SF"/>
    <n v="101.2"/>
    <x v="1"/>
    <s v="Diesel"/>
    <n v="3.7444000000000005E-2"/>
  </r>
  <r>
    <d v="2023-07-01T00:00:00"/>
    <s v="S026058"/>
    <x v="7"/>
    <s v="PO145057"/>
    <s v="GRN190962"/>
    <s v="363-1024-1"/>
    <s v="TUBE SUPPORT BRACKET - SIDE PANELS"/>
    <s v="Lichfield WS13 7SF"/>
    <n v="101.2"/>
    <x v="1"/>
    <s v="Diesel"/>
    <n v="3.7444000000000005E-2"/>
  </r>
  <r>
    <d v="2023-07-01T00:00:00"/>
    <s v="S026058"/>
    <x v="7"/>
    <s v="PO142055"/>
    <s v="GRN190964"/>
    <s v="363-1024-1"/>
    <s v="TUBE SUPPORT BRACKET - SIDE PANELS"/>
    <s v="Lichfield WS13 7SF"/>
    <n v="101.2"/>
    <x v="1"/>
    <s v="Diesel"/>
    <n v="3.7444000000000005E-2"/>
  </r>
  <r>
    <d v="2023-07-01T00:00:00"/>
    <s v="S026058"/>
    <x v="7"/>
    <s v="PO143474"/>
    <s v="GRN190969"/>
    <n v="101021307"/>
    <s v="ANGLED LASER HOUSING, BX-M60"/>
    <s v="Lichfield WS13 7SF"/>
    <n v="101.2"/>
    <x v="1"/>
    <s v="Diesel"/>
    <n v="3.7444000000000005E-2"/>
  </r>
  <r>
    <d v="2023-07-01T00:00:00"/>
    <s v="S026058"/>
    <x v="7"/>
    <s v="PO142423"/>
    <s v="GRN190970"/>
    <s v="340-1126-1"/>
    <s v="MOUNT SPEED/TRAFFIC SIGN"/>
    <s v="Lichfield WS13 7SF"/>
    <n v="101.2"/>
    <x v="1"/>
    <s v="Diesel"/>
    <n v="3.7444000000000005E-2"/>
  </r>
  <r>
    <d v="2023-07-01T00:00:00"/>
    <s v="S026058"/>
    <x v="7"/>
    <s v="PO143171"/>
    <s v="GRN190995"/>
    <n v="40256228"/>
    <s v="TRANSFORMER BOX MOUNTING BRACKET"/>
    <s v="Lichfield WS13 7SF"/>
    <n v="101.2"/>
    <x v="1"/>
    <s v="Diesel"/>
    <n v="3.7444000000000005E-2"/>
  </r>
  <r>
    <d v="2023-07-01T00:00:00"/>
    <s v="S026058"/>
    <x v="7"/>
    <s v="PO143169"/>
    <s v="GRN190996"/>
    <n v="40256694"/>
    <s v="OCR CAMERA MOUNTING BRACKET M6007"/>
    <s v="Lichfield WS13 7SF"/>
    <n v="101.2"/>
    <x v="1"/>
    <s v="Diesel"/>
    <n v="3.7444000000000005E-2"/>
  </r>
  <r>
    <d v="2023-07-01T00:00:00"/>
    <s v="S026058"/>
    <x v="7"/>
    <s v="PO143168"/>
    <s v="GRN190997"/>
    <n v="40256694"/>
    <s v="OCR CAMERA MOUNTING BRACKET M6007"/>
    <s v="Lichfield WS13 7SF"/>
    <n v="101.2"/>
    <x v="1"/>
    <s v="Diesel"/>
    <n v="3.7444000000000005E-2"/>
  </r>
  <r>
    <d v="2023-07-01T00:00:00"/>
    <s v="S026058"/>
    <x v="7"/>
    <s v="PO143167"/>
    <s v="GRN190998"/>
    <n v="40256228"/>
    <s v="TRANSFORMER BOX MOUNTING BRACKET"/>
    <s v="Lichfield WS13 7SF"/>
    <n v="101.2"/>
    <x v="1"/>
    <s v="Diesel"/>
    <n v="3.7444000000000005E-2"/>
  </r>
  <r>
    <d v="2023-07-01T00:00:00"/>
    <s v="S026058"/>
    <x v="7"/>
    <s v="PO143163"/>
    <s v="GRN190999"/>
    <n v="40256694"/>
    <s v="OCR CAMERA MOUNTING BRACKET M6007"/>
    <s v="Lichfield WS13 7SF"/>
    <n v="101.2"/>
    <x v="1"/>
    <s v="Diesel"/>
    <n v="3.7444000000000005E-2"/>
  </r>
  <r>
    <d v="2023-07-01T00:00:00"/>
    <s v="S026058"/>
    <x v="7"/>
    <s v="PO143165"/>
    <s v="GRN191000"/>
    <n v="40256694"/>
    <s v="OCR CAMERA MOUNTING BRACKET M6007"/>
    <s v="Lichfield WS13 7SF"/>
    <n v="101.2"/>
    <x v="1"/>
    <s v="Diesel"/>
    <n v="3.7444000000000005E-2"/>
  </r>
  <r>
    <d v="2023-07-01T00:00:00"/>
    <s v="S026058"/>
    <x v="7"/>
    <s v="PO143166"/>
    <s v="GRN191001"/>
    <n v="40256694"/>
    <s v="OCR CAMERA MOUNTING BRACKET M6007"/>
    <s v="Lichfield WS13 7SF"/>
    <n v="101.2"/>
    <x v="1"/>
    <s v="Diesel"/>
    <n v="3.7444000000000005E-2"/>
  </r>
  <r>
    <d v="2023-07-01T00:00:00"/>
    <s v="S026058"/>
    <x v="7"/>
    <s v="PO143164"/>
    <s v="GRN191002"/>
    <n v="40256694"/>
    <s v="OCR CAMERA MOUNTING BRACKET M6007"/>
    <s v="Lichfield WS13 7SF"/>
    <n v="101.2"/>
    <x v="1"/>
    <s v="Diesel"/>
    <n v="3.7444000000000005E-2"/>
  </r>
  <r>
    <d v="2023-07-01T00:00:00"/>
    <s v="S026058"/>
    <x v="7"/>
    <s v="PO143163"/>
    <s v="GRN191012"/>
    <n v="40212461"/>
    <s v="OCR CAMERA BRACKET"/>
    <s v="Lichfield WS13 7SF"/>
    <n v="101.2"/>
    <x v="1"/>
    <s v="Diesel"/>
    <n v="3.7444000000000005E-2"/>
  </r>
  <r>
    <d v="2023-07-01T00:00:00"/>
    <s v="S026058"/>
    <x v="7"/>
    <s v="PO143164"/>
    <s v="GRN191013"/>
    <n v="40212461"/>
    <s v="OCR CAMERA BRACKET"/>
    <s v="Lichfield WS13 7SF"/>
    <n v="101.2"/>
    <x v="1"/>
    <s v="Diesel"/>
    <n v="3.7444000000000005E-2"/>
  </r>
  <r>
    <d v="2023-07-01T00:00:00"/>
    <s v="S026058"/>
    <x v="7"/>
    <s v="PO143165"/>
    <s v="GRN191014"/>
    <n v="40212461"/>
    <s v="OCR CAMERA BRACKET"/>
    <s v="Lichfield WS13 7SF"/>
    <n v="101.2"/>
    <x v="1"/>
    <s v="Diesel"/>
    <n v="3.7444000000000005E-2"/>
  </r>
  <r>
    <d v="2023-07-01T00:00:00"/>
    <s v="S026058"/>
    <x v="7"/>
    <s v="PO143166"/>
    <s v="GRN191016"/>
    <n v="40212461"/>
    <s v="OCR CAMERA BRACKET"/>
    <s v="Lichfield WS13 7SF"/>
    <n v="101.2"/>
    <x v="1"/>
    <s v="Diesel"/>
    <n v="3.7444000000000005E-2"/>
  </r>
  <r>
    <d v="2023-07-01T00:00:00"/>
    <s v="S026058"/>
    <x v="7"/>
    <s v="PO143168"/>
    <s v="GRN191020"/>
    <n v="40259111"/>
    <s v="ANPR CAMERA MOUNTING PLATE"/>
    <s v="Lichfield WS13 7SF"/>
    <n v="101.2"/>
    <x v="1"/>
    <s v="Diesel"/>
    <n v="3.7444000000000005E-2"/>
  </r>
  <r>
    <d v="2023-07-01T00:00:00"/>
    <s v="S026058"/>
    <x v="7"/>
    <s v="PO143167"/>
    <s v="GRN191021"/>
    <n v="40259111"/>
    <s v="ANPR CAMERA MOUNTING PLATE"/>
    <s v="Lichfield WS13 7SF"/>
    <n v="101.2"/>
    <x v="1"/>
    <s v="Diesel"/>
    <n v="3.7444000000000005E-2"/>
  </r>
  <r>
    <d v="2023-07-01T00:00:00"/>
    <s v="S026058"/>
    <x v="7"/>
    <s v="PO143169"/>
    <s v="GRN191022"/>
    <n v="40259111"/>
    <s v="ANPR CAMERA MOUNTING PLATE"/>
    <s v="Lichfield WS13 7SF"/>
    <n v="101.2"/>
    <x v="1"/>
    <s v="Diesel"/>
    <n v="3.7444000000000005E-2"/>
  </r>
  <r>
    <d v="2023-07-01T00:00:00"/>
    <s v="S026058"/>
    <x v="7"/>
    <s v="PO143175"/>
    <s v="GRN191023"/>
    <n v="40259111"/>
    <s v="ANPR CAMERA MOUNTING PLATE"/>
    <s v="Lichfield WS13 7SF"/>
    <n v="101.2"/>
    <x v="1"/>
    <s v="Diesel"/>
    <n v="3.7444000000000005E-2"/>
  </r>
  <r>
    <d v="2023-07-01T00:00:00"/>
    <s v="S026058"/>
    <x v="7"/>
    <s v="PO143174"/>
    <s v="GRN191024"/>
    <n v="40259111"/>
    <s v="ANPR CAMERA MOUNTING PLATE"/>
    <s v="Lichfield WS13 7SF"/>
    <n v="101.2"/>
    <x v="1"/>
    <s v="Diesel"/>
    <n v="3.7444000000000005E-2"/>
  </r>
  <r>
    <d v="2023-07-01T00:00:00"/>
    <s v="S026058"/>
    <x v="7"/>
    <s v="PO143173"/>
    <s v="GRN191026"/>
    <n v="40259111"/>
    <s v="ANPR CAMERA MOUNTING PLATE"/>
    <s v="Lichfield WS13 7SF"/>
    <n v="101.2"/>
    <x v="1"/>
    <s v="Diesel"/>
    <n v="3.7444000000000005E-2"/>
  </r>
  <r>
    <d v="2023-07-01T00:00:00"/>
    <s v="S026058"/>
    <x v="7"/>
    <s v="PO143172"/>
    <s v="GRN191027"/>
    <n v="40259111"/>
    <s v="ANPR CAMERA MOUNTING PLATE"/>
    <s v="Lichfield WS13 7SF"/>
    <n v="101.2"/>
    <x v="1"/>
    <s v="Diesel"/>
    <n v="3.7444000000000005E-2"/>
  </r>
  <r>
    <d v="2023-07-01T00:00:00"/>
    <s v="S026058"/>
    <x v="7"/>
    <s v="PO145037"/>
    <s v="GRN191028"/>
    <n v="40259111"/>
    <s v="ANPR CAMERA MOUNTING PLATE"/>
    <s v="Lichfield WS13 7SF"/>
    <n v="101.2"/>
    <x v="1"/>
    <s v="Diesel"/>
    <n v="3.7444000000000005E-2"/>
  </r>
  <r>
    <d v="2023-07-01T00:00:00"/>
    <s v="S026058"/>
    <x v="7"/>
    <s v="PO143171"/>
    <s v="GRN191061"/>
    <n v="40259111"/>
    <s v="ANPR CAMERA MOUNTING PLATE"/>
    <s v="Lichfield WS13 7SF"/>
    <n v="101.2"/>
    <x v="1"/>
    <s v="Diesel"/>
    <n v="3.7444000000000005E-2"/>
  </r>
  <r>
    <d v="2023-07-01T00:00:00"/>
    <s v="S026058"/>
    <x v="7"/>
    <s v="PO145340"/>
    <s v="GRN191165"/>
    <n v="101026229"/>
    <s v="TAB PLATE HORIZONTAL ASSEMBLY"/>
    <s v="Lichfield WS13 7SF"/>
    <n v="101.2"/>
    <x v="1"/>
    <s v="Diesel"/>
    <n v="3.7444000000000005E-2"/>
  </r>
  <r>
    <d v="2023-07-01T00:00:00"/>
    <s v="S026058"/>
    <x v="7"/>
    <s v="PO145341"/>
    <s v="GRN191166"/>
    <n v="101024965"/>
    <s v="TAB PLATE VERTICAL ASSEMBLY"/>
    <s v="Lichfield WS13 7SF"/>
    <n v="101.2"/>
    <x v="1"/>
    <s v="Diesel"/>
    <n v="3.7444000000000005E-2"/>
  </r>
  <r>
    <d v="2023-07-01T00:00:00"/>
    <s v="S026058"/>
    <x v="7"/>
    <s v="PO143150"/>
    <s v="GRN191254"/>
    <s v="341-1007-1"/>
    <s v="BRKT OER RISER 200MM"/>
    <s v="Lichfield WS13 7SF"/>
    <n v="101.2"/>
    <x v="1"/>
    <s v="Diesel"/>
    <n v="3.7444000000000005E-2"/>
  </r>
  <r>
    <d v="2023-07-01T00:00:00"/>
    <s v="S026058"/>
    <x v="7"/>
    <s v="PO143976"/>
    <s v="GRN191410"/>
    <n v="101037648"/>
    <s v="B.X.DETECTOR ASSY STRIKE PLATE (SMALL)"/>
    <s v="Lichfield WS13 7SF"/>
    <n v="101.2"/>
    <x v="1"/>
    <s v="Diesel"/>
    <n v="3.7444000000000005E-2"/>
  </r>
  <r>
    <d v="2023-07-01T00:00:00"/>
    <s v="S026058"/>
    <x v="7"/>
    <s v="PO145342"/>
    <s v="GRN191446"/>
    <n v="101024964"/>
    <s v="TAB PLATE HORIZONTAL ASSEMBLY"/>
    <s v="Lichfield WS13 7SF"/>
    <n v="101.2"/>
    <x v="1"/>
    <s v="Diesel"/>
    <n v="3.7444000000000005E-2"/>
  </r>
  <r>
    <d v="2023-07-01T00:00:00"/>
    <s v="S026058"/>
    <x v="7"/>
    <s v="PO145880"/>
    <s v="GRN191467"/>
    <n v="23254988"/>
    <s v="CVI ANSI MATERIAL SEPARATION TEST PIECE 6/4 MEV (3"/>
    <s v="Lichfield WS13 7SF"/>
    <n v="101.2"/>
    <x v="1"/>
    <s v="Diesel"/>
    <n v="3.7444000000000005E-2"/>
  </r>
  <r>
    <d v="2023-07-01T00:00:00"/>
    <s v="S026058"/>
    <x v="7"/>
    <s v="PO143344"/>
    <s v="GRN191472"/>
    <n v="101037053"/>
    <s v="OIL DRIP TRAY BRACKET"/>
    <s v="Lichfield WS13 7SF"/>
    <n v="101.2"/>
    <x v="1"/>
    <s v="Diesel"/>
    <n v="3.7444000000000005E-2"/>
  </r>
  <r>
    <d v="2023-01-01T00:00:00"/>
    <s v="S001121"/>
    <x v="5"/>
    <s v="PO131595"/>
    <s v="GRN179540"/>
    <n v="50204185"/>
    <s v="POINT GUARD I/O SAFETY MODULE 8 POINT INPUT MODULE"/>
    <s v="Salford M5 4BE"/>
    <n v="103.6"/>
    <x v="2"/>
    <s v="Diesel"/>
    <n v="3.8331999999999998E-4"/>
  </r>
  <r>
    <d v="2023-07-01T00:00:00"/>
    <s v="S026058"/>
    <x v="7"/>
    <s v="PO143172"/>
    <s v="GRN191474"/>
    <n v="40258759"/>
    <s v="PRINTER SECURING PLATE FOR HP M252n PRINTER - M60"/>
    <s v="Lichfield WS13 7SF"/>
    <n v="101.2"/>
    <x v="1"/>
    <s v="Diesel"/>
    <n v="3.7444000000000005E-2"/>
  </r>
  <r>
    <d v="2023-07-01T00:00:00"/>
    <s v="S026058"/>
    <x v="7"/>
    <s v="PO143173"/>
    <s v="GRN191475"/>
    <n v="40258759"/>
    <s v="PRINTER SECURING PLATE FOR HP M252n PRINTER - M60"/>
    <s v="Lichfield WS13 7SF"/>
    <n v="101.2"/>
    <x v="1"/>
    <s v="Diesel"/>
    <n v="3.7444000000000005E-2"/>
  </r>
  <r>
    <d v="2023-07-01T00:00:00"/>
    <s v="S026058"/>
    <x v="7"/>
    <s v="PO143174"/>
    <s v="GRN191476"/>
    <n v="40258759"/>
    <s v="PRINTER SECURING PLATE FOR HP M252n PRINTER - M60"/>
    <s v="Lichfield WS13 7SF"/>
    <n v="101.2"/>
    <x v="1"/>
    <s v="Diesel"/>
    <n v="3.7444000000000005E-2"/>
  </r>
  <r>
    <d v="2023-07-01T00:00:00"/>
    <s v="S026058"/>
    <x v="7"/>
    <s v="PO143175"/>
    <s v="GRN191478"/>
    <n v="40258759"/>
    <s v="PRINTER SECURING PLATE FOR HP M252n PRINTER - M60"/>
    <s v="Lichfield WS13 7SF"/>
    <n v="101.2"/>
    <x v="1"/>
    <s v="Diesel"/>
    <n v="3.7444000000000005E-2"/>
  </r>
  <r>
    <d v="2023-07-01T00:00:00"/>
    <s v="S026058"/>
    <x v="7"/>
    <s v="PO143176"/>
    <s v="GRN191496"/>
    <n v="101033065"/>
    <s v="M60-BX WORKSTATION TOP FIXING ANGLE"/>
    <s v="Lichfield WS13 7SF"/>
    <n v="101.2"/>
    <x v="1"/>
    <s v="Diesel"/>
    <n v="3.7444000000000005E-2"/>
  </r>
  <r>
    <d v="2023-07-01T00:00:00"/>
    <s v="S026058"/>
    <x v="7"/>
    <s v="PO145036"/>
    <s v="GRN191499"/>
    <n v="101049881"/>
    <s v="DELL XE4 COMPUTER MOUNTING PLATE"/>
    <s v="Lichfield WS13 7SF"/>
    <n v="101.2"/>
    <x v="1"/>
    <s v="Diesel"/>
    <n v="3.7444000000000005E-2"/>
  </r>
  <r>
    <d v="2023-07-01T00:00:00"/>
    <s v="S026058"/>
    <x v="7"/>
    <s v="PO145823"/>
    <s v="GRN191509"/>
    <s v="356-1106-1"/>
    <s v="PRECISION XCTO 7920 BASE DELL.210-AMRM HORIZONTAL"/>
    <s v="Lichfield WS13 7SF"/>
    <n v="101.2"/>
    <x v="1"/>
    <s v="Diesel"/>
    <n v="3.7444000000000005E-2"/>
  </r>
  <r>
    <d v="2023-07-01T00:00:00"/>
    <s v="S026058"/>
    <x v="7"/>
    <s v="PO145055"/>
    <s v="GRN191526"/>
    <n v="101025393"/>
    <s v="TOOL BOX STRENGTHENER PLATE"/>
    <s v="Lichfield WS13 7SF"/>
    <n v="101.2"/>
    <x v="1"/>
    <s v="Diesel"/>
    <n v="3.7444000000000005E-2"/>
  </r>
  <r>
    <d v="2023-07-01T00:00:00"/>
    <s v="S026058"/>
    <x v="7"/>
    <s v="PO145036"/>
    <s v="GRN191534"/>
    <n v="57207487"/>
    <s v="RETAINER PLATE STAINLESS STEEL"/>
    <s v="Lichfield WS13 7SF"/>
    <n v="101.2"/>
    <x v="1"/>
    <s v="Diesel"/>
    <n v="3.7444000000000005E-2"/>
  </r>
  <r>
    <d v="2023-01-01T00:00:00"/>
    <s v="S023222"/>
    <x v="11"/>
    <s v="PO140482"/>
    <s v="GRN179554"/>
    <n v="101027049"/>
    <s v="POWER CABLE PUR JACKET RKM52-10-RSM52 - 10M TURCK"/>
    <s v="Wickford SS11 8YT"/>
    <n v="390"/>
    <x v="2"/>
    <s v="Diesel"/>
    <n v="1.4430000000000001E-3"/>
  </r>
  <r>
    <d v="2023-07-01T00:00:00"/>
    <s v="S026058"/>
    <x v="7"/>
    <s v="PO145051"/>
    <s v="GRN191540"/>
    <n v="101009385"/>
    <s v="BUDGET LOCK SPACER"/>
    <s v="Lichfield WS13 7SF"/>
    <n v="101.2"/>
    <x v="1"/>
    <s v="Diesel"/>
    <n v="3.7444000000000005E-2"/>
  </r>
  <r>
    <d v="2023-01-01T00:00:00"/>
    <s v="S023222"/>
    <x v="11"/>
    <s v="PO140482"/>
    <s v="GRN179560"/>
    <n v="101027049"/>
    <s v="POWER CABLE PUR JACKET RKM52-10-RSM52 - 10M TURCK"/>
    <s v="Wickford SS11 8YT"/>
    <n v="390"/>
    <x v="2"/>
    <s v="Diesel"/>
    <n v="1.4430000000000001E-3"/>
  </r>
  <r>
    <d v="2023-01-01T00:00:00"/>
    <s v="S023222"/>
    <x v="11"/>
    <s v="PO138724"/>
    <s v="GRN179561"/>
    <n v="101027049"/>
    <s v="POWER CABLE PUR JACKET RKM52-10-RSM52 - 10M"/>
    <s v="Wickford SS11 8YT"/>
    <n v="390"/>
    <x v="2"/>
    <s v="Diesel"/>
    <n v="1.4430000000000001E-3"/>
  </r>
  <r>
    <d v="2023-01-01T00:00:00"/>
    <s v="S023222"/>
    <x v="11"/>
    <s v="PO140484"/>
    <s v="GRN179562"/>
    <n v="21203605"/>
    <s v="SURECROSS DX80 PROGRAMMING TOOL/ADAPTOR CABLE"/>
    <s v="Wickford SS11 8YT"/>
    <n v="390"/>
    <x v="2"/>
    <s v="Diesel"/>
    <n v="1.4430000000000001E-3"/>
  </r>
  <r>
    <d v="2023-07-01T00:00:00"/>
    <s v="S026058"/>
    <x v="7"/>
    <s v="PO145021"/>
    <s v="GRN191548"/>
    <s v="340-1126-1"/>
    <s v="MOUNT SPEED/TRAFFIC SIGN"/>
    <s v="Lichfield WS13 7SF"/>
    <n v="101.2"/>
    <x v="1"/>
    <s v="Diesel"/>
    <n v="3.7444000000000005E-2"/>
  </r>
  <r>
    <d v="2023-07-01T00:00:00"/>
    <s v="S026058"/>
    <x v="7"/>
    <s v="PO143474"/>
    <s v="GRN191570"/>
    <n v="101036927"/>
    <s v="LUBE UNIT/CONTROL GEAR BRACKET (ANGLED 3 DEG)"/>
    <s v="Lichfield WS13 7SF"/>
    <n v="101.2"/>
    <x v="1"/>
    <s v="Diesel"/>
    <n v="3.7444000000000005E-2"/>
  </r>
  <r>
    <d v="2023-01-01T00:00:00"/>
    <s v="S023222"/>
    <x v="11"/>
    <s v="PO140493"/>
    <s v="GRN179573"/>
    <n v="101027050"/>
    <s v="COMPACT MULTIPROTOCOL I/O MODULE TBEN-L1-16DXP TUR"/>
    <s v="Wickford SS11 8YT"/>
    <n v="390"/>
    <x v="2"/>
    <s v="Diesel"/>
    <n v="1.4430000000000001E-3"/>
  </r>
  <r>
    <d v="2023-01-01T00:00:00"/>
    <s v="S023222"/>
    <x v="11"/>
    <s v="PO138721"/>
    <s v="GRN179574"/>
    <n v="101027050"/>
    <s v="COMPACT MULTIPROTOCOL I/O MODULE TBEN-L1-16DXP"/>
    <s v="Wickford SS11 8YT"/>
    <n v="390"/>
    <x v="2"/>
    <s v="Diesel"/>
    <n v="1.4430000000000001E-3"/>
  </r>
  <r>
    <d v="2023-07-01T00:00:00"/>
    <s v="S026058"/>
    <x v="7"/>
    <s v="PO143977"/>
    <s v="GRN191572"/>
    <n v="40255815"/>
    <s v="END STOP DOVETAIL BLOCK - DRIVERLESS M60"/>
    <s v="Lichfield WS13 7SF"/>
    <n v="101.2"/>
    <x v="1"/>
    <s v="Diesel"/>
    <n v="3.7444000000000005E-2"/>
  </r>
  <r>
    <d v="2023-01-01T00:00:00"/>
    <s v="S000920"/>
    <x v="20"/>
    <s v="PO142581"/>
    <s v="GRN179577"/>
    <s v="11701-2431"/>
    <s v="INTEGRATED LOUVRE 330 X 110 X 8MM DEEP"/>
    <s v="Rotherham S66 8QY"/>
    <n v="165.4"/>
    <x v="2"/>
    <s v="Diesel"/>
    <n v="6.1197999999999992E-4"/>
  </r>
  <r>
    <d v="2023-01-01T00:00:00"/>
    <s v="S023222"/>
    <x v="11"/>
    <s v="PO140493"/>
    <s v="GRN179578"/>
    <n v="101027050"/>
    <s v="COMPACT MULTIPROTOCOL I/O MODULE TBEN-L1-16DXP TUR"/>
    <s v="Wickford SS11 8YT"/>
    <n v="390"/>
    <x v="2"/>
    <s v="Diesel"/>
    <n v="1.4430000000000001E-3"/>
  </r>
  <r>
    <d v="2023-07-01T00:00:00"/>
    <s v="S026058"/>
    <x v="7"/>
    <s v="PO143176"/>
    <s v="GRN191573"/>
    <n v="101049881"/>
    <s v="DELL XE4 COMPUTER MOUNTING PLATE"/>
    <s v="Lichfield WS13 7SF"/>
    <n v="101.2"/>
    <x v="1"/>
    <s v="Diesel"/>
    <n v="3.7444000000000005E-2"/>
  </r>
  <r>
    <d v="2023-07-01T00:00:00"/>
    <s v="S026058"/>
    <x v="7"/>
    <s v="PO143177"/>
    <s v="GRN191777"/>
    <n v="101049881"/>
    <s v="DELL XE4 COMPUTER MOUNTING PLATE"/>
    <s v="Lichfield WS13 7SF"/>
    <n v="101.2"/>
    <x v="1"/>
    <s v="Diesel"/>
    <n v="3.7444000000000005E-2"/>
  </r>
  <r>
    <d v="2023-07-01T00:00:00"/>
    <s v="S026058"/>
    <x v="7"/>
    <s v="PO143179"/>
    <s v="GRN191779"/>
    <n v="101028703"/>
    <s v="BX-M60 SERVER MOUNTING PLATE"/>
    <s v="Lichfield WS13 7SF"/>
    <n v="101.2"/>
    <x v="1"/>
    <s v="Diesel"/>
    <n v="3.7444000000000005E-2"/>
  </r>
  <r>
    <d v="2023-07-01T00:00:00"/>
    <s v="S026058"/>
    <x v="7"/>
    <s v="PO143180"/>
    <s v="GRN191780"/>
    <n v="101049881"/>
    <s v="DELL XE4 COMPUTER MOUNTING PLATE"/>
    <s v="Lichfield WS13 7SF"/>
    <n v="101.2"/>
    <x v="1"/>
    <s v="Diesel"/>
    <n v="3.7444000000000005E-2"/>
  </r>
  <r>
    <d v="2023-07-01T00:00:00"/>
    <s v="S026058"/>
    <x v="7"/>
    <s v="PO143475"/>
    <s v="GRN191787"/>
    <n v="101023406"/>
    <s v="SCANDRIVE SUPPORT BRACKET"/>
    <s v="Lichfield WS13 7SF"/>
    <n v="101.2"/>
    <x v="1"/>
    <s v="Diesel"/>
    <n v="3.7444000000000005E-2"/>
  </r>
  <r>
    <d v="2023-07-01T00:00:00"/>
    <s v="S026058"/>
    <x v="7"/>
    <s v="PO142620"/>
    <s v="GRN191800"/>
    <n v="101023406"/>
    <s v="SCANDRIVE SUPPORT BRACKET"/>
    <s v="Lichfield WS13 7SF"/>
    <n v="101.2"/>
    <x v="1"/>
    <s v="Diesel"/>
    <n v="3.7444000000000005E-2"/>
  </r>
  <r>
    <d v="2023-07-01T00:00:00"/>
    <s v="S026058"/>
    <x v="7"/>
    <s v="PO145036"/>
    <s v="GRN191815"/>
    <n v="101045513"/>
    <s v="CONDUIT SUPPORT PLATE"/>
    <s v="Lichfield WS13 7SF"/>
    <n v="101.2"/>
    <x v="1"/>
    <s v="Diesel"/>
    <n v="3.7444000000000005E-2"/>
  </r>
  <r>
    <d v="2023-07-01T00:00:00"/>
    <s v="S026058"/>
    <x v="7"/>
    <s v="PO143977"/>
    <s v="GRN191819"/>
    <s v="340-1502-1"/>
    <s v="POLE MOUNT BRACKET TIM LASER"/>
    <s v="Lichfield WS13 7SF"/>
    <n v="101.2"/>
    <x v="1"/>
    <s v="Diesel"/>
    <n v="3.7444000000000005E-2"/>
  </r>
  <r>
    <d v="2023-01-01T00:00:00"/>
    <s v="S025033"/>
    <x v="23"/>
    <s v="PO140715"/>
    <s v="GRN179609"/>
    <n v="101045600"/>
    <s v="DEUTSCH 2 PINS AND MALE CONNECTOR UTV PRODUCTS UTV"/>
    <s v="Nantwich CW5 6DX"/>
    <n v="44.6"/>
    <x v="2"/>
    <s v="Diesel"/>
    <n v="1.6501999999999999E-4"/>
  </r>
  <r>
    <d v="2023-07-01T00:00:00"/>
    <s v="S026058"/>
    <x v="7"/>
    <s v="PO146731"/>
    <s v="GRN191894"/>
    <n v="1"/>
    <s v="FAIR"/>
    <s v="Lichfield WS13 7SF"/>
    <n v="101.2"/>
    <x v="1"/>
    <s v="Diesel"/>
    <n v="3.7444000000000005E-2"/>
  </r>
  <r>
    <d v="2023-07-01T00:00:00"/>
    <s v="S026058"/>
    <x v="7"/>
    <s v="PO146831"/>
    <s v="GRN191896"/>
    <s v="361-1358-1"/>
    <s v="CLAMP PLATE ASSEMBLY"/>
    <s v="Lichfield WS13 7SF"/>
    <n v="101.2"/>
    <x v="1"/>
    <s v="Diesel"/>
    <n v="3.7444000000000005E-2"/>
  </r>
  <r>
    <d v="2023-07-01T00:00:00"/>
    <s v="S026058"/>
    <x v="7"/>
    <s v="PO143977"/>
    <s v="GRN191915"/>
    <s v="331-8386-1"/>
    <s v="TRAY DRIPPER OIL"/>
    <s v="Lichfield WS13 7SF"/>
    <n v="101.2"/>
    <x v="1"/>
    <s v="Diesel"/>
    <n v="3.7444000000000005E-2"/>
  </r>
  <r>
    <d v="2023-07-01T00:00:00"/>
    <s v="S026058"/>
    <x v="7"/>
    <s v="PO146731"/>
    <s v="GRN192041"/>
    <n v="1"/>
    <s v="FAIR"/>
    <s v="Lichfield WS13 7SF"/>
    <n v="101.2"/>
    <x v="1"/>
    <s v="Diesel"/>
    <n v="3.7444000000000005E-2"/>
  </r>
  <r>
    <d v="2023-07-01T00:00:00"/>
    <s v="S026058"/>
    <x v="7"/>
    <s v="PO143179"/>
    <s v="GRN192125"/>
    <n v="40258759"/>
    <s v="PRINTER SECURING PLATE FOR HP M252n PRINTER - M60"/>
    <s v="Lichfield WS13 7SF"/>
    <n v="101.2"/>
    <x v="1"/>
    <s v="Diesel"/>
    <n v="3.7444000000000005E-2"/>
  </r>
  <r>
    <d v="2023-07-01T00:00:00"/>
    <s v="S026058"/>
    <x v="7"/>
    <s v="PO143176"/>
    <s v="GRN192126"/>
    <n v="40258759"/>
    <s v="PRINTER SECURING PLATE FOR HP M252n PRINTER - M60"/>
    <s v="Lichfield WS13 7SF"/>
    <n v="101.2"/>
    <x v="1"/>
    <s v="Diesel"/>
    <n v="3.7444000000000005E-2"/>
  </r>
  <r>
    <d v="2023-07-01T00:00:00"/>
    <s v="S026058"/>
    <x v="7"/>
    <s v="PO145051"/>
    <s v="GRN192127"/>
    <n v="40258759"/>
    <s v="PRINTER SECURING PLATE FOR HP M252n PRINTER - M60"/>
    <s v="Lichfield WS13 7SF"/>
    <n v="101.2"/>
    <x v="1"/>
    <s v="Diesel"/>
    <n v="3.7444000000000005E-2"/>
  </r>
  <r>
    <d v="2023-07-01T00:00:00"/>
    <s v="S026058"/>
    <x v="7"/>
    <s v="PO145037"/>
    <s v="GRN192128"/>
    <n v="40256243"/>
    <s v="CHASSIS STIFFENER"/>
    <s v="Lichfield WS13 7SF"/>
    <n v="101.2"/>
    <x v="1"/>
    <s v="Diesel"/>
    <n v="3.7444000000000005E-2"/>
  </r>
  <r>
    <d v="2023-07-01T00:00:00"/>
    <s v="S026058"/>
    <x v="7"/>
    <s v="PO145051"/>
    <s v="GRN192129"/>
    <n v="40258759"/>
    <s v="PRINTER SECURING PLATE FOR HP M252n PRINTER - M60"/>
    <s v="Lichfield WS13 7SF"/>
    <n v="101.2"/>
    <x v="1"/>
    <s v="Diesel"/>
    <n v="3.7444000000000005E-2"/>
  </r>
  <r>
    <d v="2023-07-01T00:00:00"/>
    <s v="S026058"/>
    <x v="7"/>
    <s v="PO143177"/>
    <s v="GRN192130"/>
    <n v="40258759"/>
    <s v="PRINTER SECURING PLATE FOR HP M252n PRINTER - M60"/>
    <s v="Lichfield WS13 7SF"/>
    <n v="101.2"/>
    <x v="1"/>
    <s v="Diesel"/>
    <n v="3.7444000000000005E-2"/>
  </r>
  <r>
    <d v="2023-07-01T00:00:00"/>
    <s v="S026058"/>
    <x v="7"/>
    <s v="PO143172"/>
    <s v="GRN192132"/>
    <n v="101023372"/>
    <s v="TRANSFER BOX MOUNTING BRACKET"/>
    <s v="Lichfield WS13 7SF"/>
    <n v="101.2"/>
    <x v="1"/>
    <s v="Diesel"/>
    <n v="3.7444000000000005E-2"/>
  </r>
  <r>
    <d v="2023-07-01T00:00:00"/>
    <s v="S026058"/>
    <x v="7"/>
    <s v="PO143173"/>
    <s v="GRN192133"/>
    <n v="101023372"/>
    <s v="TRANSFER BOX MOUNTING BRACKET"/>
    <s v="Lichfield WS13 7SF"/>
    <n v="101.2"/>
    <x v="1"/>
    <s v="Diesel"/>
    <n v="3.7444000000000005E-2"/>
  </r>
  <r>
    <d v="2023-07-01T00:00:00"/>
    <s v="S026058"/>
    <x v="7"/>
    <s v="PO143174"/>
    <s v="GRN192134"/>
    <n v="101023372"/>
    <s v="TRANSFER BOX MOUNTING BRACKET"/>
    <s v="Lichfield WS13 7SF"/>
    <n v="101.2"/>
    <x v="1"/>
    <s v="Diesel"/>
    <n v="3.7444000000000005E-2"/>
  </r>
  <r>
    <d v="2023-07-01T00:00:00"/>
    <s v="S026058"/>
    <x v="7"/>
    <s v="PO143175"/>
    <s v="GRN192135"/>
    <n v="101023372"/>
    <s v="TRANSFER BOX MOUNTING BRACKET"/>
    <s v="Lichfield WS13 7SF"/>
    <n v="101.2"/>
    <x v="1"/>
    <s v="Diesel"/>
    <n v="3.7444000000000005E-2"/>
  </r>
  <r>
    <d v="2023-01-01T00:00:00"/>
    <s v="S001571"/>
    <x v="10"/>
    <s v="PO137597"/>
    <s v="GRN179637"/>
    <n v="1"/>
    <s v="freight inwards"/>
    <s v="St Albans AL1 5BN"/>
    <n v="298"/>
    <x v="2"/>
    <s v="Diesel"/>
    <n v="1.1026E-3"/>
  </r>
  <r>
    <d v="2023-07-01T00:00:00"/>
    <s v="S026058"/>
    <x v="7"/>
    <s v="PO143177"/>
    <s v="GRN192143"/>
    <n v="40256694"/>
    <s v="OCR CAMERA MOUNTING BRACKET M6007"/>
    <s v="Lichfield WS13 7SF"/>
    <n v="101.2"/>
    <x v="1"/>
    <s v="Diesel"/>
    <n v="3.7444000000000005E-2"/>
  </r>
  <r>
    <d v="2023-07-01T00:00:00"/>
    <s v="S026058"/>
    <x v="7"/>
    <s v="PO143176"/>
    <s v="GRN192144"/>
    <n v="40256694"/>
    <s v="OCR CAMERA MOUNTING BRACKET M6007"/>
    <s v="Lichfield WS13 7SF"/>
    <n v="101.2"/>
    <x v="1"/>
    <s v="Diesel"/>
    <n v="3.7444000000000005E-2"/>
  </r>
  <r>
    <d v="2023-07-01T00:00:00"/>
    <s v="S026058"/>
    <x v="7"/>
    <s v="PO143180"/>
    <s v="GRN192145"/>
    <n v="40256694"/>
    <s v="OCR CAMERA MOUNTING BRACKET M6007"/>
    <s v="Lichfield WS13 7SF"/>
    <n v="101.2"/>
    <x v="1"/>
    <s v="Diesel"/>
    <n v="3.7444000000000005E-2"/>
  </r>
  <r>
    <d v="2023-07-01T00:00:00"/>
    <s v="S026058"/>
    <x v="7"/>
    <s v="PO143176"/>
    <s v="GRN192147"/>
    <n v="101023372"/>
    <s v="TRANSFER BOX MOUNTING BRACKET"/>
    <s v="Lichfield WS13 7SF"/>
    <n v="101.2"/>
    <x v="1"/>
    <s v="Diesel"/>
    <n v="3.7444000000000005E-2"/>
  </r>
  <r>
    <d v="2023-07-01T00:00:00"/>
    <s v="S026058"/>
    <x v="7"/>
    <s v="PO143177"/>
    <s v="GRN192148"/>
    <n v="40256228"/>
    <s v="TRANSFORMER BOX MOUNTING BRACKET"/>
    <s v="Lichfield WS13 7SF"/>
    <n v="101.2"/>
    <x v="1"/>
    <s v="Diesel"/>
    <n v="3.7444000000000005E-2"/>
  </r>
  <r>
    <d v="2023-07-01T00:00:00"/>
    <s v="S026058"/>
    <x v="7"/>
    <s v="PO143177"/>
    <s v="GRN192149"/>
    <n v="40256228"/>
    <s v="TRANSFORMER BOX MOUNTING BRACKET"/>
    <s v="Lichfield WS13 7SF"/>
    <n v="101.2"/>
    <x v="1"/>
    <s v="Diesel"/>
    <n v="3.7444000000000005E-2"/>
  </r>
  <r>
    <d v="2023-07-01T00:00:00"/>
    <s v="S026058"/>
    <x v="7"/>
    <s v="PO143179"/>
    <s v="GRN192150"/>
    <n v="40256243"/>
    <s v="CHASSIS STIFFENER"/>
    <s v="Lichfield WS13 7SF"/>
    <n v="101.2"/>
    <x v="1"/>
    <s v="Diesel"/>
    <n v="3.7444000000000005E-2"/>
  </r>
  <r>
    <d v="2023-07-01T00:00:00"/>
    <s v="S026058"/>
    <x v="7"/>
    <s v="PO143180"/>
    <s v="GRN192151"/>
    <n v="40256243"/>
    <s v="CHASSIS STIFFENER"/>
    <s v="Lichfield WS13 7SF"/>
    <n v="101.2"/>
    <x v="1"/>
    <s v="Diesel"/>
    <n v="3.7444000000000005E-2"/>
  </r>
  <r>
    <d v="2023-07-01T00:00:00"/>
    <s v="S026058"/>
    <x v="7"/>
    <s v="PO145037"/>
    <s v="GRN192156"/>
    <n v="40256243"/>
    <s v="CHASSIS STIFFENER"/>
    <s v="Lichfield WS13 7SF"/>
    <n v="101.2"/>
    <x v="1"/>
    <s v="Diesel"/>
    <n v="3.7444000000000005E-2"/>
  </r>
  <r>
    <d v="2023-07-01T00:00:00"/>
    <s v="S026058"/>
    <x v="7"/>
    <s v="PO145995"/>
    <s v="GRN192157"/>
    <s v="356-1185-1"/>
    <s v="GEAR MOTOR MOUNTING BRACKET"/>
    <s v="Lichfield WS13 7SF"/>
    <n v="101.2"/>
    <x v="1"/>
    <s v="Diesel"/>
    <n v="3.7444000000000005E-2"/>
  </r>
  <r>
    <d v="2023-07-01T00:00:00"/>
    <s v="S026058"/>
    <x v="7"/>
    <s v="PO145015"/>
    <s v="GRN192204"/>
    <s v="340-1050-1"/>
    <s v="TITAN SICK SENSOR BRKT"/>
    <s v="Lichfield WS13 7SF"/>
    <n v="101.2"/>
    <x v="1"/>
    <s v="Diesel"/>
    <n v="3.7444000000000005E-2"/>
  </r>
  <r>
    <d v="2023-01-01T00:00:00"/>
    <s v="S001121"/>
    <x v="5"/>
    <s v="PO140080"/>
    <s v="GRN179657"/>
    <n v="13204807"/>
    <s v="RSLINX CLASSIC SINGLE NODE"/>
    <s v="Salford M5 4BE"/>
    <n v="103.6"/>
    <x v="2"/>
    <s v="Diesel"/>
    <n v="3.8331999999999998E-4"/>
  </r>
  <r>
    <d v="2023-07-01T00:00:00"/>
    <s v="S026058"/>
    <x v="7"/>
    <s v="PO145501"/>
    <s v="GRN192205"/>
    <s v="340-1050-1"/>
    <s v="TITAN SICK SENSOR BRKT"/>
    <s v="Lichfield WS13 7SF"/>
    <n v="101.2"/>
    <x v="1"/>
    <s v="Diesel"/>
    <n v="3.7444000000000005E-2"/>
  </r>
  <r>
    <d v="2023-07-01T00:00:00"/>
    <s v="S026058"/>
    <x v="7"/>
    <s v="PO143173"/>
    <s v="GRN192214"/>
    <n v="40212461"/>
    <s v="OCR CAMERA BRACKET"/>
    <s v="Lichfield WS13 7SF"/>
    <n v="101.2"/>
    <x v="1"/>
    <s v="Diesel"/>
    <n v="3.7444000000000005E-2"/>
  </r>
  <r>
    <d v="2023-07-01T00:00:00"/>
    <s v="S026058"/>
    <x v="7"/>
    <s v="PO143180"/>
    <s v="GRN192215"/>
    <n v="101028105"/>
    <s v="REAR CHASSIS PLATE"/>
    <s v="Lichfield WS13 7SF"/>
    <n v="101.2"/>
    <x v="1"/>
    <s v="Diesel"/>
    <n v="3.7444000000000005E-2"/>
  </r>
  <r>
    <d v="2023-07-01T00:00:00"/>
    <s v="S026058"/>
    <x v="7"/>
    <s v="PO143179"/>
    <s v="GRN192216"/>
    <n v="40212461"/>
    <s v="OCR CAMERA BRACKET"/>
    <s v="Lichfield WS13 7SF"/>
    <n v="101.2"/>
    <x v="1"/>
    <s v="Diesel"/>
    <n v="3.7444000000000005E-2"/>
  </r>
  <r>
    <d v="2023-01-01T00:00:00"/>
    <s v="S001121"/>
    <x v="5"/>
    <s v="PO141153"/>
    <s v="GRN179677"/>
    <n v="79200800"/>
    <s v="SCREW CONTACT BLOCK NORMALLY CLOSED LATCH MOUNT"/>
    <s v="Salford M5 4BE"/>
    <n v="103.6"/>
    <x v="2"/>
    <s v="Diesel"/>
    <n v="3.8331999999999998E-4"/>
  </r>
  <r>
    <d v="2023-07-01T00:00:00"/>
    <s v="S026058"/>
    <x v="7"/>
    <s v="PO143177"/>
    <s v="GRN192218"/>
    <n v="101028105"/>
    <s v="REAR CHASSIS PLATE"/>
    <s v="Lichfield WS13 7SF"/>
    <n v="101.2"/>
    <x v="1"/>
    <s v="Diesel"/>
    <n v="3.7444000000000005E-2"/>
  </r>
  <r>
    <d v="2023-08-01T00:00:00"/>
    <s v="S002239"/>
    <x v="17"/>
    <s v="PO147984"/>
    <s v="GRN194107"/>
    <n v="101030409"/>
    <s v="ASSY PCB THYRATRON PULSER PCB"/>
    <s v="UT 84104"/>
    <n v="4725"/>
    <x v="4"/>
    <s v="Aviation"/>
    <n v="0.33234727680000004"/>
  </r>
  <r>
    <d v="2023-09-01T00:00:00"/>
    <s v="S002239"/>
    <x v="17"/>
    <s v="PO148628"/>
    <s v="GRN196300"/>
    <n v="101030409"/>
    <s v="ASSY PCB THYRATRON PULSER PCB"/>
    <s v="UT 84104"/>
    <n v="4725"/>
    <x v="4"/>
    <s v="Aviation"/>
    <n v="0.33234727680000004"/>
  </r>
  <r>
    <d v="2023-04-01T00:00:00"/>
    <s v="S002239"/>
    <x v="17"/>
    <s v="PO144388"/>
    <s v="GRN185823"/>
    <n v="10205183"/>
    <s v="ASSY, PCB, TRIGGER GENERATOR"/>
    <s v="UT 84104"/>
    <n v="4725"/>
    <x v="4"/>
    <s v="Aviation"/>
    <n v="0.33234727680000004"/>
  </r>
  <r>
    <d v="2023-08-01T00:00:00"/>
    <s v="S002239"/>
    <x v="17"/>
    <s v="PO147796"/>
    <s v="GRN193953"/>
    <n v="10205183"/>
    <s v="ASSY, PCB, TRIGGER GENERATOR"/>
    <s v="UT 84104"/>
    <n v="4725"/>
    <x v="4"/>
    <s v="Aviation"/>
    <n v="0.33234727680000004"/>
  </r>
  <r>
    <d v="2023-07-01T00:00:00"/>
    <s v="S026058"/>
    <x v="7"/>
    <s v="PO143176"/>
    <s v="GRN192219"/>
    <n v="101028105"/>
    <s v="REAR CHASSIS PLATE"/>
    <s v="Lichfield WS13 7SF"/>
    <n v="101.2"/>
    <x v="1"/>
    <s v="Diesel"/>
    <n v="3.7444000000000005E-2"/>
  </r>
  <r>
    <d v="2023-07-01T00:00:00"/>
    <s v="S026058"/>
    <x v="7"/>
    <s v="PO143175"/>
    <s v="GRN192220"/>
    <n v="101028105"/>
    <s v="REAR CHASSIS PLATE"/>
    <s v="Lichfield WS13 7SF"/>
    <n v="101.2"/>
    <x v="1"/>
    <s v="Diesel"/>
    <n v="3.7444000000000005E-2"/>
  </r>
  <r>
    <d v="2023-07-01T00:00:00"/>
    <s v="S026058"/>
    <x v="7"/>
    <s v="PO143174"/>
    <s v="GRN192221"/>
    <n v="101028105"/>
    <s v="REAR CHASSIS PLATE"/>
    <s v="Lichfield WS13 7SF"/>
    <n v="101.2"/>
    <x v="1"/>
    <s v="Diesel"/>
    <n v="3.7444000000000005E-2"/>
  </r>
  <r>
    <d v="2023-07-01T00:00:00"/>
    <s v="S026058"/>
    <x v="7"/>
    <s v="PO143173"/>
    <s v="GRN192222"/>
    <n v="101028105"/>
    <s v="REAR CHASSIS PLATE"/>
    <s v="Lichfield WS13 7SF"/>
    <n v="101.2"/>
    <x v="1"/>
    <s v="Diesel"/>
    <n v="3.7444000000000005E-2"/>
  </r>
  <r>
    <d v="2023-07-01T00:00:00"/>
    <s v="S026058"/>
    <x v="7"/>
    <s v="PO143172"/>
    <s v="GRN192223"/>
    <n v="101028105"/>
    <s v="REAR CHASSIS PLATE"/>
    <s v="Lichfield WS13 7SF"/>
    <n v="101.2"/>
    <x v="1"/>
    <s v="Diesel"/>
    <n v="3.7444000000000005E-2"/>
  </r>
  <r>
    <d v="2023-07-01T00:00:00"/>
    <s v="S026058"/>
    <x v="7"/>
    <s v="PO145037"/>
    <s v="GRN192225"/>
    <n v="40259111"/>
    <s v="ANPR CAMERA MOUNTING PLATE"/>
    <s v="Lichfield WS13 7SF"/>
    <n v="101.2"/>
    <x v="1"/>
    <s v="Diesel"/>
    <n v="3.7444000000000005E-2"/>
  </r>
  <r>
    <d v="2023-07-01T00:00:00"/>
    <s v="S026058"/>
    <x v="7"/>
    <s v="PO143172"/>
    <s v="GRN192226"/>
    <n v="40256228"/>
    <s v="TRANSFORMER BOX MOUNTING BRACKET"/>
    <s v="Lichfield WS13 7SF"/>
    <n v="101.2"/>
    <x v="1"/>
    <s v="Diesel"/>
    <n v="3.7444000000000005E-2"/>
  </r>
  <r>
    <d v="2023-07-01T00:00:00"/>
    <s v="S026058"/>
    <x v="7"/>
    <s v="PO143175"/>
    <s v="GRN192227"/>
    <n v="40256228"/>
    <s v="TRANSFORMER BOX MOUNTING BRACKET"/>
    <s v="Lichfield WS13 7SF"/>
    <n v="101.2"/>
    <x v="1"/>
    <s v="Diesel"/>
    <n v="3.7444000000000005E-2"/>
  </r>
  <r>
    <d v="2023-07-01T00:00:00"/>
    <s v="S026058"/>
    <x v="7"/>
    <s v="PO143174"/>
    <s v="GRN192229"/>
    <n v="40256228"/>
    <s v="TRANSFORMER BOX MOUNTING BRACKET"/>
    <s v="Lichfield WS13 7SF"/>
    <n v="101.2"/>
    <x v="1"/>
    <s v="Diesel"/>
    <n v="3.7444000000000005E-2"/>
  </r>
  <r>
    <d v="2023-07-01T00:00:00"/>
    <s v="S026058"/>
    <x v="7"/>
    <s v="PO145015"/>
    <s v="GRN192233"/>
    <s v="340-1049-1"/>
    <s v="SICK SENSOR BRKT HORIZONTAL"/>
    <s v="Lichfield WS13 7SF"/>
    <n v="101.2"/>
    <x v="1"/>
    <s v="Diesel"/>
    <n v="3.7444000000000005E-2"/>
  </r>
  <r>
    <d v="2023-08-01T00:00:00"/>
    <s v="S002239"/>
    <x v="17"/>
    <s v="PO147771"/>
    <s v="GRN193960"/>
    <n v="2245010"/>
    <s v="ASSY,PCB,VACION POWER SUPPLY"/>
    <s v="UT 84104"/>
    <n v="4725"/>
    <x v="4"/>
    <s v="Aviation"/>
    <n v="0.33234727680000004"/>
  </r>
  <r>
    <d v="2023-11-01T00:00:00"/>
    <s v="S002239"/>
    <x v="17"/>
    <s v="PO150528"/>
    <s v="GRN201396"/>
    <n v="2245010"/>
    <s v="ASSY,PCB,VACION POWER SUPPLY"/>
    <s v="UT 84104"/>
    <n v="4725"/>
    <x v="4"/>
    <s v="Aviation"/>
    <n v="0.33234727680000004"/>
  </r>
  <r>
    <d v="2023-07-01T00:00:00"/>
    <s v="S026058"/>
    <x v="7"/>
    <s v="PO143476"/>
    <s v="GRN192234"/>
    <n v="101047378"/>
    <s v="TRANSFORMER MOUNTING PLATE"/>
    <s v="Lichfield WS13 7SF"/>
    <n v="101.2"/>
    <x v="1"/>
    <s v="Diesel"/>
    <n v="3.7444000000000005E-2"/>
  </r>
  <r>
    <d v="2023-07-01T00:00:00"/>
    <s v="S026058"/>
    <x v="7"/>
    <s v="PO145051"/>
    <s v="GRN192236"/>
    <n v="101045533"/>
    <s v="UPPER CONDUIT SUPPORT BAR"/>
    <s v="Lichfield WS13 7SF"/>
    <n v="101.2"/>
    <x v="1"/>
    <s v="Diesel"/>
    <n v="3.7444000000000005E-2"/>
  </r>
  <r>
    <d v="2023-07-01T00:00:00"/>
    <s v="S026058"/>
    <x v="7"/>
    <s v="PO145057"/>
    <s v="GRN192237"/>
    <n v="101032706"/>
    <s v="TOOLBOX REAR SUPPORT BRACKET - T60"/>
    <s v="Lichfield WS13 7SF"/>
    <n v="101.2"/>
    <x v="1"/>
    <s v="Diesel"/>
    <n v="3.7444000000000005E-2"/>
  </r>
  <r>
    <d v="2023-07-01T00:00:00"/>
    <s v="S026058"/>
    <x v="7"/>
    <s v="PO146359"/>
    <s v="GRN192245"/>
    <n v="40259810"/>
    <s v="COWL TOP"/>
    <s v="Lichfield WS13 7SF"/>
    <n v="101.2"/>
    <x v="1"/>
    <s v="Diesel"/>
    <n v="3.7444000000000005E-2"/>
  </r>
  <r>
    <d v="2023-07-01T00:00:00"/>
    <s v="S026058"/>
    <x v="7"/>
    <s v="PO146296"/>
    <s v="GRN192247"/>
    <n v="40259811"/>
    <s v="COWL BASE"/>
    <s v="Lichfield WS13 7SF"/>
    <n v="101.2"/>
    <x v="1"/>
    <s v="Diesel"/>
    <n v="3.7444000000000005E-2"/>
  </r>
  <r>
    <d v="2023-07-01T00:00:00"/>
    <s v="S026058"/>
    <x v="7"/>
    <s v="PO145051"/>
    <s v="GRN192248"/>
    <n v="101045534"/>
    <s v="CLAMP BAR"/>
    <s v="Lichfield WS13 7SF"/>
    <n v="101.2"/>
    <x v="1"/>
    <s v="Diesel"/>
    <n v="3.7444000000000005E-2"/>
  </r>
  <r>
    <d v="2023-07-01T00:00:00"/>
    <s v="S026058"/>
    <x v="7"/>
    <s v="PO145729"/>
    <s v="GRN192251"/>
    <n v="1"/>
    <s v="FAIR"/>
    <s v="Lichfield WS13 7SF"/>
    <n v="101.2"/>
    <x v="1"/>
    <s v="Diesel"/>
    <n v="3.7444000000000005E-2"/>
  </r>
  <r>
    <d v="2023-07-01T00:00:00"/>
    <s v="S026058"/>
    <x v="7"/>
    <s v="PO145014"/>
    <s v="GRN192256"/>
    <s v="340-1026-1"/>
    <s v="BRKT CONCENTRATOR MOUNT"/>
    <s v="Lichfield WS13 7SF"/>
    <n v="101.2"/>
    <x v="1"/>
    <s v="Diesel"/>
    <n v="3.7444000000000005E-2"/>
  </r>
  <r>
    <d v="2023-07-01T00:00:00"/>
    <s v="S026058"/>
    <x v="7"/>
    <s v="PO143976"/>
    <s v="GRN192258"/>
    <n v="101034043"/>
    <s v="LOCATION TENON"/>
    <s v="Lichfield WS13 7SF"/>
    <n v="101.2"/>
    <x v="1"/>
    <s v="Diesel"/>
    <n v="3.7444000000000005E-2"/>
  </r>
  <r>
    <d v="2023-07-01T00:00:00"/>
    <s v="S026058"/>
    <x v="7"/>
    <s v="PO143180"/>
    <s v="GRN192263"/>
    <n v="40258759"/>
    <s v="PRINTER SECURING PLATE FOR HP M252n PRINTER - M60"/>
    <s v="Lichfield WS13 7SF"/>
    <n v="101.2"/>
    <x v="1"/>
    <s v="Diesel"/>
    <n v="3.7444000000000005E-2"/>
  </r>
  <r>
    <d v="2023-01-01T00:00:00"/>
    <s v="S023222"/>
    <x v="11"/>
    <s v="PO140493"/>
    <s v="GRN179732"/>
    <n v="101027050"/>
    <s v="COMPACT MULTIPROTOCOL I/O MODULE TBEN-L1-16DXP TUR"/>
    <s v="Wickford SS11 8YT"/>
    <n v="390"/>
    <x v="2"/>
    <s v="Diesel"/>
    <n v="1.4430000000000001E-3"/>
  </r>
  <r>
    <d v="2023-07-01T00:00:00"/>
    <s v="S026058"/>
    <x v="7"/>
    <s v="PO146902"/>
    <s v="GRN192264"/>
    <s v="359-1027-1"/>
    <s v="CLUTCH SENSOR ASSEMBLY"/>
    <s v="Lichfield WS13 7SF"/>
    <n v="101.2"/>
    <x v="1"/>
    <s v="Diesel"/>
    <n v="3.7444000000000005E-2"/>
  </r>
  <r>
    <d v="2023-01-01T00:00:00"/>
    <s v="S025033"/>
    <x v="23"/>
    <s v="PO140130"/>
    <s v="GRN179735"/>
    <n v="101045600"/>
    <s v="DEUTSCH 2 PINS AND MALE CONNECTOR"/>
    <s v="Nantwich CW5 6DX"/>
    <n v="44.6"/>
    <x v="2"/>
    <s v="Diesel"/>
    <n v="1.6501999999999999E-4"/>
  </r>
  <r>
    <d v="2023-01-01T00:00:00"/>
    <s v="S025033"/>
    <x v="23"/>
    <s v="PO141688"/>
    <s v="GRN179736"/>
    <n v="101047544"/>
    <s v="10&quot; 54 WATT LED LIGHT BAR WITH DT CONNECTOR"/>
    <s v="Nantwich CW5 6DX"/>
    <n v="44.6"/>
    <x v="2"/>
    <s v="Diesel"/>
    <n v="1.6501999999999999E-4"/>
  </r>
  <r>
    <d v="2023-01-01T00:00:00"/>
    <s v="S025033"/>
    <x v="23"/>
    <s v="PO141688"/>
    <s v="GRN179737"/>
    <n v="101047544"/>
    <s v="10&quot; 54 WATT LED LIGHT BAR WITH DT CONNECTOR"/>
    <s v="Nantwich CW5 6DX"/>
    <n v="44.6"/>
    <x v="2"/>
    <s v="Diesel"/>
    <n v="1.6501999999999999E-4"/>
  </r>
  <r>
    <d v="2023-07-01T00:00:00"/>
    <s v="S026058"/>
    <x v="7"/>
    <s v="PO145345"/>
    <s v="GRN192266"/>
    <n v="40213217"/>
    <s v="PROXY SENSOR BRACKET 3"/>
    <s v="Lichfield WS13 7SF"/>
    <n v="101.2"/>
    <x v="1"/>
    <s v="Diesel"/>
    <n v="3.7444000000000005E-2"/>
  </r>
  <r>
    <d v="2023-07-01T00:00:00"/>
    <s v="S026058"/>
    <x v="7"/>
    <s v="PO142868"/>
    <s v="GRN192267"/>
    <n v="101027152"/>
    <s v="ROD GUIDE"/>
    <s v="Lichfield WS13 7SF"/>
    <n v="101.2"/>
    <x v="1"/>
    <s v="Diesel"/>
    <n v="3.7444000000000005E-2"/>
  </r>
  <r>
    <d v="2023-07-01T00:00:00"/>
    <s v="S026058"/>
    <x v="7"/>
    <s v="PO145055"/>
    <s v="GRN192268"/>
    <n v="101045532"/>
    <s v="MOTOR CONDUIT LOWER BRACKET"/>
    <s v="Lichfield WS13 7SF"/>
    <n v="101.2"/>
    <x v="1"/>
    <s v="Diesel"/>
    <n v="3.7444000000000005E-2"/>
  </r>
  <r>
    <d v="2023-07-01T00:00:00"/>
    <s v="S026058"/>
    <x v="7"/>
    <s v="PO145051"/>
    <s v="GRN192271"/>
    <n v="101040863"/>
    <s v="DRIVERS CAB MONITOR BASE"/>
    <s v="Lichfield WS13 7SF"/>
    <n v="101.2"/>
    <x v="1"/>
    <s v="Diesel"/>
    <n v="3.7444000000000005E-2"/>
  </r>
  <r>
    <d v="2023-07-01T00:00:00"/>
    <s v="S026058"/>
    <x v="7"/>
    <s v="PO144286"/>
    <s v="GRN192274"/>
    <n v="101040782"/>
    <s v="HMI DISPLAY MOUNT LID"/>
    <s v="Lichfield WS13 7SF"/>
    <n v="101.2"/>
    <x v="1"/>
    <s v="Diesel"/>
    <n v="3.7444000000000005E-2"/>
  </r>
  <r>
    <d v="2023-07-01T00:00:00"/>
    <s v="S026058"/>
    <x v="7"/>
    <s v="PO145042"/>
    <s v="GRN192275"/>
    <n v="101045516"/>
    <s v="MOTOR CABLE CONDUIT BRACKET"/>
    <s v="Lichfield WS13 7SF"/>
    <n v="101.2"/>
    <x v="1"/>
    <s v="Diesel"/>
    <n v="3.7444000000000005E-2"/>
  </r>
  <r>
    <d v="2023-07-01T00:00:00"/>
    <s v="S026058"/>
    <x v="7"/>
    <s v="PO145933"/>
    <s v="GRN192278"/>
    <s v="340-1026-1"/>
    <s v="BRKT CONCENTRATOR MOUNT"/>
    <s v="Lichfield WS13 7SF"/>
    <n v="101.2"/>
    <x v="1"/>
    <s v="Diesel"/>
    <n v="3.7444000000000005E-2"/>
  </r>
  <r>
    <d v="2023-07-01T00:00:00"/>
    <s v="S026058"/>
    <x v="7"/>
    <s v="PO143412"/>
    <s v="GRN192279"/>
    <n v="101024174"/>
    <s v="SUPPORT FOOT - TCU"/>
    <s v="Lichfield WS13 7SF"/>
    <n v="101.2"/>
    <x v="1"/>
    <s v="Diesel"/>
    <n v="3.7444000000000005E-2"/>
  </r>
  <r>
    <d v="2023-07-01T00:00:00"/>
    <s v="S026058"/>
    <x v="7"/>
    <s v="PO145055"/>
    <s v="GRN192280"/>
    <n v="101024174"/>
    <s v="SUPPORT FOOT - TCU"/>
    <s v="Lichfield WS13 7SF"/>
    <n v="101.2"/>
    <x v="1"/>
    <s v="Diesel"/>
    <n v="3.7444000000000005E-2"/>
  </r>
  <r>
    <d v="2023-07-01T00:00:00"/>
    <s v="S026058"/>
    <x v="7"/>
    <s v="PO145042"/>
    <s v="GRN192281"/>
    <n v="40212461"/>
    <s v="OCR CAMERA BRACKET"/>
    <s v="Lichfield WS13 7SF"/>
    <n v="101.2"/>
    <x v="1"/>
    <s v="Diesel"/>
    <n v="3.7444000000000005E-2"/>
  </r>
  <r>
    <d v="2023-07-01T00:00:00"/>
    <s v="S026058"/>
    <x v="7"/>
    <s v="PO140248"/>
    <s v="GRN192282"/>
    <s v="340-1058-1"/>
    <s v="ELECTRICAL BOX MOUNTING PLATE"/>
    <s v="Lichfield WS13 7SF"/>
    <n v="101.2"/>
    <x v="1"/>
    <s v="Diesel"/>
    <n v="3.7444000000000005E-2"/>
  </r>
  <r>
    <d v="2023-07-01T00:00:00"/>
    <s v="S026058"/>
    <x v="7"/>
    <s v="PO145018"/>
    <s v="GRN192283"/>
    <s v="340-1058-1"/>
    <s v="ELECTRICAL BOX MOUNTING PLATE"/>
    <s v="Lichfield WS13 7SF"/>
    <n v="101.2"/>
    <x v="1"/>
    <s v="Diesel"/>
    <n v="3.7444000000000005E-2"/>
  </r>
  <r>
    <d v="2023-01-01T00:00:00"/>
    <s v="S001571"/>
    <x v="10"/>
    <s v="PO140285"/>
    <s v="GRN179784"/>
    <n v="101018191"/>
    <s v="UC30-214162 ULTRASONIC SENSOR"/>
    <s v="St Albans AL1 5BN"/>
    <n v="298"/>
    <x v="2"/>
    <s v="Diesel"/>
    <n v="1.1026E-3"/>
  </r>
  <r>
    <d v="2023-01-01T00:00:00"/>
    <s v="S001571"/>
    <x v="10"/>
    <s v="PO141891"/>
    <s v="GRN179785"/>
    <n v="5745131"/>
    <s v="STANDARD MOUNTING SET FOR 190 / 270 D WEATHER HOOD"/>
    <s v="St Albans AL1 5BN"/>
    <n v="298"/>
    <x v="2"/>
    <s v="Diesel"/>
    <n v="1.1026E-3"/>
  </r>
  <r>
    <d v="2023-07-01T00:00:00"/>
    <s v="S026058"/>
    <x v="7"/>
    <s v="PO143172"/>
    <s v="GRN192285"/>
    <n v="40256694"/>
    <s v="OCR CAMERA MOUNTING BRACKET M6007"/>
    <s v="Lichfield WS13 7SF"/>
    <n v="101.2"/>
    <x v="1"/>
    <s v="Diesel"/>
    <n v="3.7444000000000005E-2"/>
  </r>
  <r>
    <d v="2023-04-01T00:00:00"/>
    <s v="S022275"/>
    <x v="8"/>
    <s v="PO138484"/>
    <s v="GRN185451"/>
    <s v="11701-1461"/>
    <s v="MERC--BENZ ACTROS5S/MFHS 3336L SAUDI ARAB"/>
    <s v="70771 Leinfelden-Echterdingen"/>
    <n v="1446"/>
    <x v="3"/>
    <s v="Diesel"/>
    <n v="1.4702205000000002"/>
  </r>
  <r>
    <d v="2023-07-01T00:00:00"/>
    <s v="S026058"/>
    <x v="7"/>
    <s v="PO143174"/>
    <s v="GRN192286"/>
    <n v="40256694"/>
    <s v="OCR CAMERA MOUNTING BRACKET M6007"/>
    <s v="Lichfield WS13 7SF"/>
    <n v="101.2"/>
    <x v="1"/>
    <s v="Diesel"/>
    <n v="3.7444000000000005E-2"/>
  </r>
  <r>
    <d v="2023-01-01T00:00:00"/>
    <s v="S001571"/>
    <x v="10"/>
    <s v="PO138588"/>
    <s v="GRN179790"/>
    <n v="5045161"/>
    <s v="WEATHER HOOD 190 DEGREE"/>
    <s v="St Albans AL1 5BN"/>
    <n v="298"/>
    <x v="2"/>
    <s v="Diesel"/>
    <n v="1.1026E-3"/>
  </r>
  <r>
    <d v="2023-07-01T00:00:00"/>
    <s v="S026058"/>
    <x v="7"/>
    <s v="PO143175"/>
    <s v="GRN192287"/>
    <n v="40256694"/>
    <s v="OCR CAMERA MOUNTING BRACKET M6007"/>
    <s v="Lichfield WS13 7SF"/>
    <n v="101.2"/>
    <x v="1"/>
    <s v="Diesel"/>
    <n v="3.7444000000000005E-2"/>
  </r>
  <r>
    <d v="2023-07-01T00:00:00"/>
    <s v="S026058"/>
    <x v="7"/>
    <s v="PO143173"/>
    <s v="GRN192289"/>
    <n v="40256694"/>
    <s v="OCR CAMERA MOUNTING BRACKET M6007"/>
    <s v="Lichfield WS13 7SF"/>
    <n v="101.2"/>
    <x v="1"/>
    <s v="Diesel"/>
    <n v="3.7444000000000005E-2"/>
  </r>
  <r>
    <d v="2023-07-01T00:00:00"/>
    <s v="S026058"/>
    <x v="7"/>
    <s v="PO146831"/>
    <s v="GRN192292"/>
    <s v="361-1364-1"/>
    <s v="GUARD POST SUPPORT"/>
    <s v="Lichfield WS13 7SF"/>
    <n v="101.2"/>
    <x v="1"/>
    <s v="Diesel"/>
    <n v="3.7444000000000005E-2"/>
  </r>
  <r>
    <d v="2023-01-01T00:00:00"/>
    <s v="S023222"/>
    <x v="11"/>
    <s v="PO138758"/>
    <s v="GRN179794"/>
    <s v="11700-7241"/>
    <s v="CABLE 5 METERS  M12-8 RKS TO RJ45S"/>
    <s v="Wickford SS11 8YT"/>
    <n v="390"/>
    <x v="2"/>
    <s v="Diesel"/>
    <n v="1.4430000000000001E-3"/>
  </r>
  <r>
    <d v="2023-01-01T00:00:00"/>
    <s v="S023222"/>
    <x v="11"/>
    <s v="PO140490"/>
    <s v="GRN179795"/>
    <s v="11700-7241"/>
    <s v="CABLE 5 METERS  M12-8 RKS TO RJ45S"/>
    <s v="Wickford SS11 8YT"/>
    <n v="390"/>
    <x v="2"/>
    <s v="Diesel"/>
    <n v="1.4430000000000001E-3"/>
  </r>
  <r>
    <d v="2023-01-01T00:00:00"/>
    <s v="S023222"/>
    <x v="11"/>
    <s v="PO141906"/>
    <s v="GRN179796"/>
    <s v="11700-7241"/>
    <s v="CABLE 5 METERS  M12-8 RKS TO RJ45S"/>
    <s v="Wickford SS11 8YT"/>
    <n v="390"/>
    <x v="2"/>
    <s v="Diesel"/>
    <n v="1.4430000000000001E-3"/>
  </r>
  <r>
    <d v="2023-01-01T00:00:00"/>
    <s v="S023222"/>
    <x v="11"/>
    <s v="PO141687"/>
    <s v="GRN179798"/>
    <s v="11700-5607"/>
    <s v="CORDSET CAT5E ETHERNET M12 RJ45 8C"/>
    <s v="Wickford SS11 8YT"/>
    <n v="390"/>
    <x v="2"/>
    <s v="Diesel"/>
    <n v="1.4430000000000001E-3"/>
  </r>
  <r>
    <d v="2023-07-01T00:00:00"/>
    <s v="S026058"/>
    <x v="7"/>
    <s v="PO143474"/>
    <s v="GRN192293"/>
    <n v="101033372"/>
    <s v="M60-ZBX, DETECTOR PANEL  MECHANICAL INTERLOCK"/>
    <s v="Lichfield WS13 7SF"/>
    <n v="101.2"/>
    <x v="1"/>
    <s v="Diesel"/>
    <n v="3.7444000000000005E-2"/>
  </r>
  <r>
    <d v="2023-01-01T00:00:00"/>
    <s v="S023222"/>
    <x v="11"/>
    <s v="PO141687"/>
    <s v="GRN179802"/>
    <n v="42203604"/>
    <s v="SURECROSS DX80 NODE 2.4GHZ"/>
    <s v="Wickford SS11 8YT"/>
    <n v="390"/>
    <x v="2"/>
    <s v="Diesel"/>
    <n v="1.4430000000000001E-3"/>
  </r>
  <r>
    <d v="2023-01-01T00:00:00"/>
    <s v="S023222"/>
    <x v="11"/>
    <s v="PO141906"/>
    <s v="GRN179803"/>
    <n v="42203604"/>
    <s v="SURECROSS DX80 NODE 2.4GHZ"/>
    <s v="Wickford SS11 8YT"/>
    <n v="390"/>
    <x v="2"/>
    <s v="Diesel"/>
    <n v="1.4430000000000001E-3"/>
  </r>
  <r>
    <d v="2023-01-01T00:00:00"/>
    <s v="S023222"/>
    <x v="11"/>
    <s v="PO140484"/>
    <s v="GRN179804"/>
    <n v="42203604"/>
    <s v="SURECROSS DX80 NODE 2.4GHz"/>
    <s v="Wickford SS11 8YT"/>
    <n v="390"/>
    <x v="2"/>
    <s v="Diesel"/>
    <n v="1.4430000000000001E-3"/>
  </r>
  <r>
    <d v="2023-01-01T00:00:00"/>
    <s v="S023222"/>
    <x v="11"/>
    <s v="PO141252"/>
    <s v="GRN179805"/>
    <n v="42206996"/>
    <s v="ANTENNA OMNI 2.4GHz 2 dBi RUBBER SWIVEL RP-SMA"/>
    <s v="Wickford SS11 8YT"/>
    <n v="390"/>
    <x v="2"/>
    <s v="Diesel"/>
    <n v="1.4430000000000001E-3"/>
  </r>
  <r>
    <d v="2023-07-01T00:00:00"/>
    <s v="S026058"/>
    <x v="7"/>
    <s v="PO147503"/>
    <s v="GRN192305"/>
    <s v="350-1187-1"/>
    <s v="SPEED SENSOR BRACKET"/>
    <s v="Lichfield WS13 7SF"/>
    <n v="101.2"/>
    <x v="1"/>
    <s v="Diesel"/>
    <n v="3.7444000000000005E-2"/>
  </r>
  <r>
    <d v="2023-07-01T00:00:00"/>
    <s v="S026058"/>
    <x v="7"/>
    <s v="PO143173"/>
    <s v="GRN192371"/>
    <n v="40256228"/>
    <s v="TRANSFORMER BOX MOUNTING BRACKET"/>
    <s v="Lichfield WS13 7SF"/>
    <n v="101.2"/>
    <x v="1"/>
    <s v="Diesel"/>
    <n v="3.7444000000000005E-2"/>
  </r>
  <r>
    <d v="2023-07-01T00:00:00"/>
    <s v="S026058"/>
    <x v="7"/>
    <s v="PO146359"/>
    <s v="GRN192686"/>
    <n v="40259810"/>
    <s v="COWL TOP"/>
    <s v="Lichfield WS13 7SF"/>
    <n v="101.2"/>
    <x v="1"/>
    <s v="Diesel"/>
    <n v="3.7444000000000005E-2"/>
  </r>
  <r>
    <d v="2023-07-01T00:00:00"/>
    <s v="S026058"/>
    <x v="7"/>
    <s v="PO146296"/>
    <s v="GRN192690"/>
    <n v="40259811"/>
    <s v="COWL BASE"/>
    <s v="Lichfield WS13 7SF"/>
    <n v="101.2"/>
    <x v="1"/>
    <s v="Diesel"/>
    <n v="3.7444000000000005E-2"/>
  </r>
  <r>
    <d v="2023-07-01T00:00:00"/>
    <s v="S026058"/>
    <x v="7"/>
    <s v="PO145042"/>
    <s v="GRN192698"/>
    <n v="101031801"/>
    <s v="CAVITY BACKING PLATE"/>
    <s v="Lichfield WS13 7SF"/>
    <n v="101.2"/>
    <x v="1"/>
    <s v="Diesel"/>
    <n v="3.7444000000000005E-2"/>
  </r>
  <r>
    <d v="2023-07-01T00:00:00"/>
    <s v="S026058"/>
    <x v="7"/>
    <s v="PO146939"/>
    <s v="GRN192700"/>
    <n v="101041856"/>
    <s v="ZBX CHILLER BASE ASSEMBLY"/>
    <s v="Lichfield WS13 7SF"/>
    <n v="101.2"/>
    <x v="1"/>
    <s v="Diesel"/>
    <n v="3.7444000000000005E-2"/>
  </r>
  <r>
    <d v="2023-07-01T00:00:00"/>
    <s v="S026058"/>
    <x v="7"/>
    <s v="PO142868"/>
    <s v="GRN192703"/>
    <n v="40256318"/>
    <s v="WEATHER BAR - RAD NUKE DOOR"/>
    <s v="Lichfield WS13 7SF"/>
    <n v="101.2"/>
    <x v="1"/>
    <s v="Diesel"/>
    <n v="3.7444000000000005E-2"/>
  </r>
  <r>
    <d v="2023-01-01T00:00:00"/>
    <s v="S001571"/>
    <x v="10"/>
    <s v="PO140450"/>
    <s v="GRN179815"/>
    <n v="42203606"/>
    <s v="PHOTOELECTRIC SENSOR WS/WE45-P260"/>
    <s v="St Albans AL1 5BN"/>
    <n v="298"/>
    <x v="2"/>
    <s v="Diesel"/>
    <n v="1.1026E-3"/>
  </r>
  <r>
    <d v="2023-07-01T00:00:00"/>
    <s v="S026058"/>
    <x v="7"/>
    <s v="PO145021"/>
    <s v="GRN192806"/>
    <s v="340-1129-1"/>
    <s v="SHIELD SICK SENSOR"/>
    <s v="Lichfield WS13 7SF"/>
    <n v="101.2"/>
    <x v="1"/>
    <s v="Diesel"/>
    <n v="3.7444000000000005E-2"/>
  </r>
  <r>
    <d v="2023-07-01T00:00:00"/>
    <s v="S026058"/>
    <x v="7"/>
    <s v="PO145501"/>
    <s v="GRN192807"/>
    <s v="340-1129-1"/>
    <s v="SHIELD SICK SENSOR"/>
    <s v="Lichfield WS13 7SF"/>
    <n v="101.2"/>
    <x v="1"/>
    <s v="Diesel"/>
    <n v="3.7444000000000005E-2"/>
  </r>
  <r>
    <d v="2023-07-01T00:00:00"/>
    <s v="S026058"/>
    <x v="7"/>
    <s v="PO143150"/>
    <s v="GRN192812"/>
    <s v="340-1034-1"/>
    <s v="BRKT DETECTOR ENCLOSURE MOUNT"/>
    <s v="Lichfield WS13 7SF"/>
    <n v="101.2"/>
    <x v="1"/>
    <s v="Diesel"/>
    <n v="3.7444000000000005E-2"/>
  </r>
  <r>
    <d v="2023-07-01T00:00:00"/>
    <s v="S026058"/>
    <x v="7"/>
    <s v="PO145014"/>
    <s v="GRN192816"/>
    <s v="340-1034-1"/>
    <s v="BRKT DETECTOR ENCLOSURE MOUNT"/>
    <s v="Lichfield WS13 7SF"/>
    <n v="101.2"/>
    <x v="1"/>
    <s v="Diesel"/>
    <n v="3.7444000000000005E-2"/>
  </r>
  <r>
    <d v="2023-07-01T00:00:00"/>
    <s v="S026058"/>
    <x v="7"/>
    <s v="PO145015"/>
    <s v="GRN192817"/>
    <s v="340-1049-1"/>
    <s v="SICK SENSOR BRKT HORIZONTAL"/>
    <s v="Lichfield WS13 7SF"/>
    <n v="101.2"/>
    <x v="1"/>
    <s v="Diesel"/>
    <n v="3.7444000000000005E-2"/>
  </r>
  <r>
    <d v="2023-07-01T00:00:00"/>
    <s v="S026058"/>
    <x v="7"/>
    <s v="PO146126"/>
    <s v="GRN192843"/>
    <s v="356-1185-1"/>
    <s v="GEAR MOTOR MOUNTING BRACKET"/>
    <s v="Lichfield WS13 7SF"/>
    <n v="101.2"/>
    <x v="1"/>
    <s v="Diesel"/>
    <n v="3.7444000000000005E-2"/>
  </r>
  <r>
    <d v="2023-07-01T00:00:00"/>
    <s v="S026058"/>
    <x v="7"/>
    <s v="PO143175"/>
    <s v="GRN192845"/>
    <n v="40212461"/>
    <s v="OCR CAMERA BRACKET"/>
    <s v="Lichfield WS13 7SF"/>
    <n v="101.2"/>
    <x v="1"/>
    <s v="Diesel"/>
    <n v="3.7444000000000005E-2"/>
  </r>
  <r>
    <d v="2023-07-01T00:00:00"/>
    <s v="S026058"/>
    <x v="7"/>
    <s v="PO143174"/>
    <s v="GRN192846"/>
    <n v="40212461"/>
    <s v="OCR CAMERA BRACKET"/>
    <s v="Lichfield WS13 7SF"/>
    <n v="101.2"/>
    <x v="1"/>
    <s v="Diesel"/>
    <n v="3.7444000000000005E-2"/>
  </r>
  <r>
    <d v="2023-07-01T00:00:00"/>
    <s v="S026058"/>
    <x v="7"/>
    <s v="PO143173"/>
    <s v="GRN192848"/>
    <n v="40212461"/>
    <s v="OCR CAMERA BRACKET"/>
    <s v="Lichfield WS13 7SF"/>
    <n v="101.2"/>
    <x v="1"/>
    <s v="Diesel"/>
    <n v="3.7444000000000005E-2"/>
  </r>
  <r>
    <d v="2023-07-01T00:00:00"/>
    <s v="S026058"/>
    <x v="7"/>
    <s v="PO143172"/>
    <s v="GRN192849"/>
    <n v="40212461"/>
    <s v="OCR CAMERA BRACKET"/>
    <s v="Lichfield WS13 7SF"/>
    <n v="101.2"/>
    <x v="1"/>
    <s v="Diesel"/>
    <n v="3.7444000000000005E-2"/>
  </r>
  <r>
    <d v="2023-08-01T00:00:00"/>
    <s v="S026058"/>
    <x v="7"/>
    <s v="PO145057"/>
    <s v="GRN193035"/>
    <n v="40256318"/>
    <s v="WEATHER BAR - RAD NUKE DOOR"/>
    <s v="Lichfield WS13 7SF"/>
    <n v="101.2"/>
    <x v="1"/>
    <s v="Diesel"/>
    <n v="3.7444000000000005E-2"/>
  </r>
  <r>
    <d v="2023-08-01T00:00:00"/>
    <s v="S026058"/>
    <x v="7"/>
    <s v="PO145018"/>
    <s v="GRN193065"/>
    <s v="340-1059-1"/>
    <s v="STAND SPEED SENSOR"/>
    <s v="Lichfield WS13 7SF"/>
    <n v="101.2"/>
    <x v="1"/>
    <s v="Diesel"/>
    <n v="3.7444000000000005E-2"/>
  </r>
  <r>
    <d v="2023-08-01T00:00:00"/>
    <s v="S026058"/>
    <x v="7"/>
    <s v="PO145933"/>
    <s v="GRN193070"/>
    <s v="340-1034-1"/>
    <s v="BRKT DETECTOR ENCLOSURE MOUNT"/>
    <s v="Lichfield WS13 7SF"/>
    <n v="101.2"/>
    <x v="1"/>
    <s v="Diesel"/>
    <n v="3.7444000000000005E-2"/>
  </r>
  <r>
    <d v="2023-08-01T00:00:00"/>
    <s v="S026058"/>
    <x v="7"/>
    <s v="PO145014"/>
    <s v="GRN193072"/>
    <s v="340-1034-1"/>
    <s v="BRKT DETECTOR ENCLOSURE MOUNT"/>
    <s v="Lichfield WS13 7SF"/>
    <n v="101.2"/>
    <x v="1"/>
    <s v="Diesel"/>
    <n v="3.7444000000000005E-2"/>
  </r>
  <r>
    <d v="2023-08-01T00:00:00"/>
    <s v="S026058"/>
    <x v="7"/>
    <s v="PO145024"/>
    <s v="GRN193073"/>
    <s v="341-1007-1"/>
    <s v="BRKT OER RISER 200MM"/>
    <s v="Lichfield WS13 7SF"/>
    <n v="101.2"/>
    <x v="1"/>
    <s v="Diesel"/>
    <n v="3.7444000000000005E-2"/>
  </r>
  <r>
    <d v="2023-08-01T00:00:00"/>
    <s v="S026058"/>
    <x v="7"/>
    <s v="PO142868"/>
    <s v="GRN193074"/>
    <n v="101010640"/>
    <s v="SIDE PANEL, SUPPORT ANGLE"/>
    <s v="Lichfield WS13 7SF"/>
    <n v="101.2"/>
    <x v="1"/>
    <s v="Diesel"/>
    <n v="3.7444000000000005E-2"/>
  </r>
  <r>
    <d v="2023-08-01T00:00:00"/>
    <s v="S026058"/>
    <x v="7"/>
    <s v="PO143474"/>
    <s v="GRN193075"/>
    <n v="101036824"/>
    <s v="M60-BX WHEEL STAND ( 2-PORT )"/>
    <s v="Lichfield WS13 7SF"/>
    <n v="101.2"/>
    <x v="1"/>
    <s v="Diesel"/>
    <n v="3.7444000000000005E-2"/>
  </r>
  <r>
    <d v="2023-08-01T00:00:00"/>
    <s v="S026058"/>
    <x v="7"/>
    <s v="PO143565"/>
    <s v="GRN193464"/>
    <n v="101009385"/>
    <s v="BUDGET LOCK SPACER"/>
    <s v="Lichfield WS13 7SF"/>
    <n v="101.2"/>
    <x v="1"/>
    <s v="Diesel"/>
    <n v="3.7444000000000005E-2"/>
  </r>
  <r>
    <d v="2023-08-01T00:00:00"/>
    <s v="S026058"/>
    <x v="7"/>
    <s v="PO143565"/>
    <s v="GRN193465"/>
    <n v="101009385"/>
    <s v="BUDGET LOCK SPACER"/>
    <s v="Lichfield WS13 7SF"/>
    <n v="101.2"/>
    <x v="1"/>
    <s v="Diesel"/>
    <n v="3.7444000000000005E-2"/>
  </r>
  <r>
    <d v="2023-08-01T00:00:00"/>
    <s v="S026058"/>
    <x v="7"/>
    <s v="PO142868"/>
    <s v="GRN193468"/>
    <n v="57207487"/>
    <s v="RETAINER PLATE STAINLESS STEEL"/>
    <s v="Lichfield WS13 7SF"/>
    <n v="101.2"/>
    <x v="1"/>
    <s v="Diesel"/>
    <n v="3.7444000000000005E-2"/>
  </r>
  <r>
    <d v="2023-01-01T00:00:00"/>
    <s v="S001571"/>
    <x v="10"/>
    <s v="PO141246"/>
    <s v="GRN179876"/>
    <n v="1345178"/>
    <s v="ULTRASONIC SENSOR UM30-214118"/>
    <s v="St Albans AL1 5BN"/>
    <n v="298"/>
    <x v="2"/>
    <s v="Diesel"/>
    <n v="1.1026E-3"/>
  </r>
  <r>
    <d v="2023-08-01T00:00:00"/>
    <s v="S026058"/>
    <x v="7"/>
    <s v="PO145347"/>
    <s v="GRN193475"/>
    <n v="40259811"/>
    <s v="COWL BASE"/>
    <s v="Lichfield WS13 7SF"/>
    <n v="101.2"/>
    <x v="1"/>
    <s v="Diesel"/>
    <n v="3.7444000000000005E-2"/>
  </r>
  <r>
    <d v="2023-01-01T00:00:00"/>
    <s v="S000892"/>
    <x v="16"/>
    <s v="PO141490"/>
    <s v="GRN179883"/>
    <n v="3045009"/>
    <s v="12G X 0.75MM2 STEEL BRAIDED CONTROL CABLE"/>
    <s v="Stockport SK4 2JT"/>
    <n v="55"/>
    <x v="2"/>
    <s v="Diesel"/>
    <n v="2.0350000000000001E-4"/>
  </r>
  <r>
    <d v="2023-08-01T00:00:00"/>
    <s v="S026058"/>
    <x v="7"/>
    <s v="PO145346"/>
    <s v="GRN193476"/>
    <n v="40259810"/>
    <s v="COWL TOP"/>
    <s v="Lichfield WS13 7SF"/>
    <n v="101.2"/>
    <x v="1"/>
    <s v="Diesel"/>
    <n v="3.7444000000000005E-2"/>
  </r>
  <r>
    <d v="2023-08-01T00:00:00"/>
    <s v="S026058"/>
    <x v="7"/>
    <s v="PO143172"/>
    <s v="GRN194007"/>
    <n v="101036259"/>
    <s v="PANEL 5"/>
    <s v="Lichfield WS13 7SF"/>
    <n v="101.2"/>
    <x v="1"/>
    <s v="Diesel"/>
    <n v="3.7444000000000005E-2"/>
  </r>
  <r>
    <d v="2023-08-01T00:00:00"/>
    <s v="S026058"/>
    <x v="7"/>
    <s v="PO143173"/>
    <s v="GRN194008"/>
    <n v="101036230"/>
    <s v="PANEL 3"/>
    <s v="Lichfield WS13 7SF"/>
    <n v="101.2"/>
    <x v="1"/>
    <s v="Diesel"/>
    <n v="3.7444000000000005E-2"/>
  </r>
  <r>
    <d v="2023-08-01T00:00:00"/>
    <s v="S026058"/>
    <x v="7"/>
    <s v="PO143174"/>
    <s v="GRN194009"/>
    <n v="101036259"/>
    <s v="PANEL 5"/>
    <s v="Lichfield WS13 7SF"/>
    <n v="101.2"/>
    <x v="1"/>
    <s v="Diesel"/>
    <n v="3.7444000000000005E-2"/>
  </r>
  <r>
    <d v="2023-08-01T00:00:00"/>
    <s v="S026058"/>
    <x v="7"/>
    <s v="PO143175"/>
    <s v="GRN194010"/>
    <n v="101036230"/>
    <s v="PANEL 3"/>
    <s v="Lichfield WS13 7SF"/>
    <n v="101.2"/>
    <x v="1"/>
    <s v="Diesel"/>
    <n v="3.7444000000000005E-2"/>
  </r>
  <r>
    <d v="2023-08-01T00:00:00"/>
    <s v="S026058"/>
    <x v="7"/>
    <s v="PO143476"/>
    <s v="GRN194011"/>
    <n v="101047519"/>
    <s v="PC COVER"/>
    <s v="Lichfield WS13 7SF"/>
    <n v="101.2"/>
    <x v="1"/>
    <s v="Diesel"/>
    <n v="3.7444000000000005E-2"/>
  </r>
  <r>
    <d v="2023-08-01T00:00:00"/>
    <s v="S026058"/>
    <x v="7"/>
    <s v="PO143476"/>
    <s v="GRN194013"/>
    <n v="101047519"/>
    <s v="PC COVER"/>
    <s v="Lichfield WS13 7SF"/>
    <n v="101.2"/>
    <x v="1"/>
    <s v="Diesel"/>
    <n v="3.7444000000000005E-2"/>
  </r>
  <r>
    <d v="2023-08-01T00:00:00"/>
    <s v="S026058"/>
    <x v="7"/>
    <s v="PO143172"/>
    <s v="GRN194014"/>
    <n v="101036225"/>
    <s v="PANEL 1"/>
    <s v="Lichfield WS13 7SF"/>
    <n v="101.2"/>
    <x v="1"/>
    <s v="Diesel"/>
    <n v="3.7444000000000005E-2"/>
  </r>
  <r>
    <d v="2023-08-01T00:00:00"/>
    <s v="S026058"/>
    <x v="7"/>
    <s v="PO143173"/>
    <s v="GRN194015"/>
    <n v="101036306"/>
    <s v="PANEL 7"/>
    <s v="Lichfield WS13 7SF"/>
    <n v="101.2"/>
    <x v="1"/>
    <s v="Diesel"/>
    <n v="3.7444000000000005E-2"/>
  </r>
  <r>
    <d v="2023-08-01T00:00:00"/>
    <s v="S026058"/>
    <x v="7"/>
    <s v="PO143174"/>
    <s v="GRN194016"/>
    <n v="101036225"/>
    <s v="PANEL 1"/>
    <s v="Lichfield WS13 7SF"/>
    <n v="101.2"/>
    <x v="1"/>
    <s v="Diesel"/>
    <n v="3.7444000000000005E-2"/>
  </r>
  <r>
    <d v="2023-08-01T00:00:00"/>
    <s v="S026058"/>
    <x v="7"/>
    <s v="PO143175"/>
    <s v="GRN194018"/>
    <n v="101036306"/>
    <s v="PANEL 7"/>
    <s v="Lichfield WS13 7SF"/>
    <n v="101.2"/>
    <x v="1"/>
    <s v="Diesel"/>
    <n v="3.7444000000000005E-2"/>
  </r>
  <r>
    <d v="2023-08-01T00:00:00"/>
    <s v="S026058"/>
    <x v="7"/>
    <s v="PO143176"/>
    <s v="GRN194019"/>
    <n v="101036259"/>
    <s v="PANEL 5"/>
    <s v="Lichfield WS13 7SF"/>
    <n v="101.2"/>
    <x v="1"/>
    <s v="Diesel"/>
    <n v="3.7444000000000005E-2"/>
  </r>
  <r>
    <d v="2023-08-01T00:00:00"/>
    <s v="S026058"/>
    <x v="7"/>
    <s v="PO143177"/>
    <s v="GRN194020"/>
    <n v="101036252"/>
    <s v="UPS FIXING PLATE - M60"/>
    <s v="Lichfield WS13 7SF"/>
    <n v="101.2"/>
    <x v="1"/>
    <s v="Diesel"/>
    <n v="3.7444000000000005E-2"/>
  </r>
  <r>
    <d v="2023-08-01T00:00:00"/>
    <s v="S026058"/>
    <x v="7"/>
    <s v="PO143179"/>
    <s v="GRN194021"/>
    <n v="101036259"/>
    <s v="PANEL 5"/>
    <s v="Lichfield WS13 7SF"/>
    <n v="101.2"/>
    <x v="1"/>
    <s v="Diesel"/>
    <n v="3.7444000000000005E-2"/>
  </r>
  <r>
    <d v="2023-02-01T00:00:00"/>
    <s v="S025431"/>
    <x v="0"/>
    <s v="PO131894"/>
    <s v="GRN179947"/>
    <s v="340-1381-1"/>
    <s v="ASSY PWR DIST PNL - 480V OPTION KIT"/>
    <s v="Boston Massachusetts"/>
    <n v="3154"/>
    <x v="0"/>
    <s v="Crude"/>
    <n v="25.295079999999999"/>
  </r>
  <r>
    <d v="2023-08-01T00:00:00"/>
    <s v="S026058"/>
    <x v="7"/>
    <s v="PO143180"/>
    <s v="GRN194022"/>
    <n v="101036230"/>
    <s v="PANEL 3"/>
    <s v="Lichfield WS13 7SF"/>
    <n v="101.2"/>
    <x v="1"/>
    <s v="Diesel"/>
    <n v="3.7444000000000005E-2"/>
  </r>
  <r>
    <d v="2023-08-01T00:00:00"/>
    <s v="S026058"/>
    <x v="7"/>
    <s v="PO145022"/>
    <s v="GRN194048"/>
    <s v="340-1082-1"/>
    <s v="SITE INTEGRATION POST"/>
    <s v="Lichfield WS13 7SF"/>
    <n v="101.2"/>
    <x v="1"/>
    <s v="Diesel"/>
    <n v="3.7444000000000005E-2"/>
  </r>
  <r>
    <d v="2023-08-01T00:00:00"/>
    <s v="S026058"/>
    <x v="7"/>
    <s v="PO140248"/>
    <s v="GRN194049"/>
    <s v="340-1082-1"/>
    <s v="SITE INTEGRATION POST"/>
    <s v="Lichfield WS13 7SF"/>
    <n v="101.2"/>
    <x v="1"/>
    <s v="Diesel"/>
    <n v="3.7444000000000005E-2"/>
  </r>
  <r>
    <d v="2023-08-01T00:00:00"/>
    <s v="S026058"/>
    <x v="7"/>
    <s v="PO147434"/>
    <s v="GRN194563"/>
    <n v="101047378"/>
    <s v="TRANSFORMER MOUNTING PLATE"/>
    <s v="Lichfield WS13 7SF"/>
    <n v="101.2"/>
    <x v="1"/>
    <s v="Diesel"/>
    <n v="3.7444000000000005E-2"/>
  </r>
  <r>
    <d v="2023-08-01T00:00:00"/>
    <s v="S026058"/>
    <x v="7"/>
    <s v="PO145995"/>
    <s v="GRN194564"/>
    <s v="356-1185-1"/>
    <s v="GEAR MOTOR MOUNTING BRACKET"/>
    <s v="Lichfield WS13 7SF"/>
    <n v="101.2"/>
    <x v="1"/>
    <s v="Diesel"/>
    <n v="3.7444000000000005E-2"/>
  </r>
  <r>
    <d v="2023-02-01T00:00:00"/>
    <s v="S026602"/>
    <x v="12"/>
    <s v="PO141754"/>
    <s v="GRN179958"/>
    <n v="10206805"/>
    <s v="BUCCANEER CHASSIS SOCKET 4 WAY"/>
    <s v="Watford WD24 7GG"/>
    <n v="302"/>
    <x v="2"/>
    <s v="Diesl"/>
    <n v="1.1173999999999999E-3"/>
  </r>
  <r>
    <d v="2023-08-01T00:00:00"/>
    <s v="S026058"/>
    <x v="7"/>
    <s v="PO145057"/>
    <s v="GRN194567"/>
    <s v="350-1070-1"/>
    <s v="ARM ECHAIN"/>
    <s v="Lichfield WS13 7SF"/>
    <n v="101.2"/>
    <x v="1"/>
    <s v="Diesel"/>
    <n v="3.7444000000000005E-2"/>
  </r>
  <r>
    <d v="2023-02-01T00:00:00"/>
    <s v="S026602"/>
    <x v="12"/>
    <s v="PO142665"/>
    <s v="GRN179960"/>
    <s v="11701-2461"/>
    <s v="OIL PRESSURE SWITCH JCB"/>
    <s v="Watford WD24 7GG"/>
    <n v="302"/>
    <x v="2"/>
    <s v="Diesl"/>
    <n v="1.1173999999999999E-3"/>
  </r>
  <r>
    <d v="2023-08-01T00:00:00"/>
    <s v="S026058"/>
    <x v="7"/>
    <s v="PO145024"/>
    <s v="GRN194569"/>
    <s v="341-1007-1"/>
    <s v="BRKT OER RISER 200MM"/>
    <s v="Lichfield WS13 7SF"/>
    <n v="101.2"/>
    <x v="1"/>
    <s v="Diesel"/>
    <n v="3.7444000000000005E-2"/>
  </r>
  <r>
    <d v="2023-02-01T00:00:00"/>
    <s v="S001121"/>
    <x v="5"/>
    <s v="PO136161"/>
    <s v="GRN179962"/>
    <n v="21205611"/>
    <s v="RJ45 PATCHCORD 4-PAIR HALOGEN-FREE TEAL - 1M LONG"/>
    <s v="Salford M5 4BE"/>
    <n v="103.6"/>
    <x v="2"/>
    <s v="Diesel"/>
    <n v="3.8331999999999998E-4"/>
  </r>
  <r>
    <d v="2023-04-01T00:00:00"/>
    <s v="S022275"/>
    <x v="8"/>
    <s v="PO138484"/>
    <s v="GRN185599"/>
    <s v="11701-1461"/>
    <s v="MERC--BENZ ACTROS5S/MFHS 3336L SAUDI ARAB"/>
    <s v="70771 Leinfelden-Echterdingen"/>
    <n v="1446"/>
    <x v="3"/>
    <s v="Diesel"/>
    <n v="1.4702205000000002"/>
  </r>
  <r>
    <d v="2023-06-01T00:00:00"/>
    <s v="S022275"/>
    <x v="8"/>
    <s v="PO140877"/>
    <s v="GRN190153"/>
    <s v="11701-2104"/>
    <s v="MERCEDES-BENZ ACTROS 5 S/M FHS 2632 L - EXPORT TO"/>
    <s v="70771 Leinfelden-Echterdingen"/>
    <n v="1446"/>
    <x v="3"/>
    <s v="Diesel"/>
    <n v="1.4702205000000002"/>
  </r>
  <r>
    <d v="2023-08-01T00:00:00"/>
    <s v="S026058"/>
    <x v="7"/>
    <s v="PO145024"/>
    <s v="GRN194627"/>
    <s v="341-1007-1"/>
    <s v="BRKT OER RISER 200MM"/>
    <s v="Lichfield WS13 7SF"/>
    <n v="101.2"/>
    <x v="1"/>
    <s v="Diesel"/>
    <n v="3.7444000000000005E-2"/>
  </r>
  <r>
    <d v="2023-08-01T00:00:00"/>
    <s v="S026058"/>
    <x v="7"/>
    <s v="PO145022"/>
    <s v="GRN194673"/>
    <s v="340-1082-1"/>
    <s v="SITE INTEGRATION POST"/>
    <s v="Lichfield WS13 7SF"/>
    <n v="101.2"/>
    <x v="1"/>
    <s v="Diesel"/>
    <n v="3.7444000000000005E-2"/>
  </r>
  <r>
    <d v="2023-08-01T00:00:00"/>
    <s v="S026058"/>
    <x v="7"/>
    <s v="PO145995"/>
    <s v="GRN194756"/>
    <s v="356-1185-1"/>
    <s v="GEAR MOTOR MOUNTING BRACKET"/>
    <s v="Lichfield WS13 7SF"/>
    <n v="101.2"/>
    <x v="1"/>
    <s v="Diesel"/>
    <n v="3.7444000000000005E-2"/>
  </r>
  <r>
    <d v="2023-08-01T00:00:00"/>
    <s v="S026058"/>
    <x v="7"/>
    <s v="PO145042"/>
    <s v="GRN194759"/>
    <n v="101040864"/>
    <s v="DRIVERS CAB MONITOR BACKING PLATE"/>
    <s v="Lichfield WS13 7SF"/>
    <n v="101.2"/>
    <x v="1"/>
    <s v="Diesel"/>
    <n v="3.7444000000000005E-2"/>
  </r>
  <r>
    <d v="2023-08-01T00:00:00"/>
    <s v="S026058"/>
    <x v="7"/>
    <s v="PO147635"/>
    <s v="GRN194775"/>
    <s v="363-1083-1"/>
    <s v="SPLITTER LASER MOUNTING BRACKET"/>
    <s v="Lichfield WS13 7SF"/>
    <n v="101.2"/>
    <x v="1"/>
    <s v="Diesel"/>
    <n v="3.7444000000000005E-2"/>
  </r>
  <r>
    <d v="2023-08-01T00:00:00"/>
    <s v="S026058"/>
    <x v="7"/>
    <s v="PO145051"/>
    <s v="GRN195056"/>
    <n v="101043308"/>
    <s v="HILL ASSIST CAUTION BRACKET HDMI DISPLAY"/>
    <s v="Lichfield WS13 7SF"/>
    <n v="101.2"/>
    <x v="1"/>
    <s v="Diesel"/>
    <n v="3.7444000000000005E-2"/>
  </r>
  <r>
    <d v="2023-08-01T00:00:00"/>
    <s v="S026058"/>
    <x v="7"/>
    <s v="PO145042"/>
    <s v="GRN195057"/>
    <n v="101031801"/>
    <s v="CAVITY BACKING PLATE"/>
    <s v="Lichfield WS13 7SF"/>
    <n v="101.2"/>
    <x v="1"/>
    <s v="Diesel"/>
    <n v="3.7444000000000005E-2"/>
  </r>
  <r>
    <d v="2023-08-01T00:00:00"/>
    <s v="S026058"/>
    <x v="7"/>
    <s v="PO145057"/>
    <s v="GRN195058"/>
    <n v="40256318"/>
    <s v="WEATHER BAR - RAD NUKE DOOR"/>
    <s v="Lichfield WS13 7SF"/>
    <n v="101.2"/>
    <x v="1"/>
    <s v="Diesel"/>
    <n v="3.7444000000000005E-2"/>
  </r>
  <r>
    <d v="2023-08-01T00:00:00"/>
    <s v="S026058"/>
    <x v="7"/>
    <s v="PO142868"/>
    <s v="GRN195060"/>
    <n v="57207487"/>
    <s v="RETAINER PLATE STAINLESS STEEL"/>
    <s v="Lichfield WS13 7SF"/>
    <n v="101.2"/>
    <x v="1"/>
    <s v="Diesel"/>
    <n v="3.7444000000000005E-2"/>
  </r>
  <r>
    <d v="2023-09-01T00:00:00"/>
    <s v="S026058"/>
    <x v="7"/>
    <s v="PO145018"/>
    <s v="GRN195517"/>
    <s v="340-1059-1"/>
    <s v="STAND SPEED SENSOR"/>
    <s v="Lichfield WS13 7SF"/>
    <n v="101.2"/>
    <x v="1"/>
    <s v="Diesel"/>
    <n v="3.7444000000000005E-2"/>
  </r>
  <r>
    <d v="2023-09-01T00:00:00"/>
    <s v="S026058"/>
    <x v="7"/>
    <s v="PO147675"/>
    <s v="GRN195642"/>
    <s v="361-1408-1"/>
    <s v="GUARD COVER ASSEMBLY"/>
    <s v="Lichfield WS13 7SF"/>
    <n v="101.2"/>
    <x v="1"/>
    <s v="Diesel"/>
    <n v="3.7444000000000005E-2"/>
  </r>
  <r>
    <d v="2023-09-01T00:00:00"/>
    <s v="S026058"/>
    <x v="7"/>
    <s v="PO145880"/>
    <s v="GRN195647"/>
    <n v="23254988"/>
    <s v="CVI ANSI MATERIAL SEPARATION TEST PIECE 6/4 MEV (3"/>
    <s v="Lichfield WS13 7SF"/>
    <n v="101.2"/>
    <x v="1"/>
    <s v="Diesel"/>
    <n v="3.7444000000000005E-2"/>
  </r>
  <r>
    <d v="2023-09-01T00:00:00"/>
    <s v="S026058"/>
    <x v="7"/>
    <s v="PO145341"/>
    <s v="GRN195649"/>
    <n v="101024965"/>
    <s v="TAB PLATE VERTICAL ASSEMBLY"/>
    <s v="Lichfield WS13 7SF"/>
    <n v="101.2"/>
    <x v="1"/>
    <s v="Diesel"/>
    <n v="3.7444000000000005E-2"/>
  </r>
  <r>
    <d v="2023-09-01T00:00:00"/>
    <s v="S026058"/>
    <x v="7"/>
    <s v="PO145014"/>
    <s v="GRN195683"/>
    <s v="340-1026-1"/>
    <s v="BRKT CONCENTRATOR MOUNT"/>
    <s v="Lichfield WS13 7SF"/>
    <n v="101.2"/>
    <x v="1"/>
    <s v="Diesel"/>
    <n v="3.7444000000000005E-2"/>
  </r>
  <r>
    <d v="2023-09-01T00:00:00"/>
    <s v="S026058"/>
    <x v="7"/>
    <s v="PO146296"/>
    <s v="GRN195684"/>
    <n v="40259811"/>
    <s v="COWL BASE"/>
    <s v="Lichfield WS13 7SF"/>
    <n v="101.2"/>
    <x v="1"/>
    <s v="Diesel"/>
    <n v="3.7444000000000005E-2"/>
  </r>
  <r>
    <d v="2023-09-01T00:00:00"/>
    <s v="S026058"/>
    <x v="7"/>
    <s v="PO146359"/>
    <s v="GRN195685"/>
    <n v="40259810"/>
    <s v="COWL TOP"/>
    <s v="Lichfield WS13 7SF"/>
    <n v="101.2"/>
    <x v="1"/>
    <s v="Diesel"/>
    <n v="3.7444000000000005E-2"/>
  </r>
  <r>
    <d v="2023-09-01T00:00:00"/>
    <s v="S026058"/>
    <x v="7"/>
    <s v="PO147922"/>
    <s v="GRN195710"/>
    <s v="340-1565-1"/>
    <s v="STAND CONTROLER"/>
    <s v="Lichfield WS13 7SF"/>
    <n v="101.2"/>
    <x v="1"/>
    <s v="Diesel"/>
    <n v="3.7444000000000005E-2"/>
  </r>
  <r>
    <d v="2023-09-01T00:00:00"/>
    <s v="S026058"/>
    <x v="7"/>
    <s v="PO143412"/>
    <s v="GRN195713"/>
    <n v="101024174"/>
    <s v="SUPPORT FOOT - TCU"/>
    <s v="Lichfield WS13 7SF"/>
    <n v="101.2"/>
    <x v="1"/>
    <s v="Diesel"/>
    <n v="3.7444000000000005E-2"/>
  </r>
  <r>
    <d v="2023-09-01T00:00:00"/>
    <s v="S026058"/>
    <x v="7"/>
    <s v="PO143179"/>
    <s v="GRN195715"/>
    <n v="101033065"/>
    <s v="M60-BX WORKSTATION TOP FIXING ANGLE"/>
    <s v="Lichfield WS13 7SF"/>
    <n v="101.2"/>
    <x v="1"/>
    <s v="Diesel"/>
    <n v="3.7444000000000005E-2"/>
  </r>
  <r>
    <d v="2023-02-01T00:00:00"/>
    <s v="S025431"/>
    <x v="0"/>
    <s v="PO142596"/>
    <s v="GRN180005"/>
    <s v="11700-5523"/>
    <s v="SPEED DISPLAY 12 INCH 24V ETHERNET CONTROL W/MOUNT"/>
    <s v="Boston Massachusetts"/>
    <n v="3154"/>
    <x v="0"/>
    <s v="Crude"/>
    <n v="10.118031999999999"/>
  </r>
  <r>
    <d v="2023-09-01T00:00:00"/>
    <s v="S026058"/>
    <x v="7"/>
    <s v="PO143976"/>
    <s v="GRN195718"/>
    <n v="101033732"/>
    <s v="T60 SOURCE ASSY, ADJUSTABLE MOUNTING BLOCK"/>
    <s v="Lichfield WS13 7SF"/>
    <n v="101.2"/>
    <x v="1"/>
    <s v="Diesel"/>
    <n v="3.7444000000000005E-2"/>
  </r>
  <r>
    <d v="2023-09-01T00:00:00"/>
    <s v="S026058"/>
    <x v="7"/>
    <s v="PO146359"/>
    <s v="GRN195719"/>
    <n v="40259810"/>
    <s v="COWL TOP"/>
    <s v="Lichfield WS13 7SF"/>
    <n v="101.2"/>
    <x v="1"/>
    <s v="Diesel"/>
    <n v="3.7444000000000005E-2"/>
  </r>
  <r>
    <d v="2023-09-01T00:00:00"/>
    <s v="S026058"/>
    <x v="7"/>
    <s v="PO146296"/>
    <s v="GRN195721"/>
    <n v="40259811"/>
    <s v="COWL BASE"/>
    <s v="Lichfield WS13 7SF"/>
    <n v="101.2"/>
    <x v="1"/>
    <s v="Diesel"/>
    <n v="3.7444000000000005E-2"/>
  </r>
  <r>
    <d v="2023-02-01T00:00:00"/>
    <s v="S022845"/>
    <x v="24"/>
    <s v="PO136165"/>
    <s v="GRN180011"/>
    <n v="101042130"/>
    <s v="CONFIGURED 40KVA UPS SYSTEM WITH BATTERY PACK"/>
    <s v="Warrington WA3 3JD"/>
    <n v="118"/>
    <x v="3"/>
    <s v="Diesel"/>
    <n v="0.1199765"/>
  </r>
  <r>
    <d v="2023-09-01T00:00:00"/>
    <s v="S026058"/>
    <x v="7"/>
    <s v="PO143412"/>
    <s v="GRN195722"/>
    <n v="101024174"/>
    <s v="SUPPORT FOOT - TCU"/>
    <s v="Lichfield WS13 7SF"/>
    <n v="101.2"/>
    <x v="1"/>
    <s v="Diesel"/>
    <n v="3.7444000000000005E-2"/>
  </r>
  <r>
    <d v="2023-09-01T00:00:00"/>
    <s v="S026058"/>
    <x v="7"/>
    <s v="PO145014"/>
    <s v="GRN195723"/>
    <s v="340-1026-1"/>
    <s v="BRKT CONCENTRATOR MOUNT"/>
    <s v="Lichfield WS13 7SF"/>
    <n v="101.2"/>
    <x v="1"/>
    <s v="Diesel"/>
    <n v="3.7444000000000005E-2"/>
  </r>
  <r>
    <d v="2023-09-01T00:00:00"/>
    <s v="S026058"/>
    <x v="7"/>
    <s v="PO143180"/>
    <s v="GRN195726"/>
    <n v="101033065"/>
    <s v="M60-BX WORKSTATION TOP FIXING ANGLE"/>
    <s v="Lichfield WS13 7SF"/>
    <n v="101.2"/>
    <x v="1"/>
    <s v="Diesel"/>
    <n v="3.7444000000000005E-2"/>
  </r>
  <r>
    <d v="2023-12-01T00:00:00"/>
    <s v="S002239"/>
    <x v="17"/>
    <s v="PO151534"/>
    <s v="GRN203660"/>
    <n v="2245010"/>
    <s v="ASSY,PCB,VACION POWER SUPPLY"/>
    <s v="UT 84104"/>
    <n v="4725"/>
    <x v="4"/>
    <s v="Aviation"/>
    <n v="0.33234727680000004"/>
  </r>
  <r>
    <d v="2023-08-01T00:00:00"/>
    <s v="S002239"/>
    <x v="17"/>
    <s v="PO148519"/>
    <s v="GRN194587"/>
    <s v="11701-3289"/>
    <s v="ATTENUATOR FIXED 3DB"/>
    <s v="UT 84104"/>
    <n v="4725"/>
    <x v="4"/>
    <s v="Aviation"/>
    <n v="0.33234727680000004"/>
  </r>
  <r>
    <d v="2023-11-01T00:00:00"/>
    <s v="S002239"/>
    <x v="17"/>
    <s v="PO147801"/>
    <s v="GRN203147"/>
    <n v="101025687"/>
    <s v="BNC CRIMP PLUG FOR RG-142A/U, 400/U CABLE, 50 OHM"/>
    <s v="UT 84104"/>
    <n v="4725"/>
    <x v="4"/>
    <s v="Aviation"/>
    <n v="0.33234727680000004"/>
  </r>
  <r>
    <d v="2023-10-01T00:00:00"/>
    <s v="S002239"/>
    <x v="17"/>
    <s v="PO150003"/>
    <s v="GRN199585"/>
    <n v="101017521"/>
    <s v="CAP,0.001UF,10%,33KV,MI;"/>
    <s v="UT 84104"/>
    <n v="4725"/>
    <x v="4"/>
    <s v="Aviation"/>
    <n v="0.33234727680000004"/>
  </r>
  <r>
    <d v="2023-09-01T00:00:00"/>
    <s v="S026058"/>
    <x v="7"/>
    <s v="PO147629"/>
    <s v="GRN195727"/>
    <s v="340-1502-1"/>
    <s v="POLE MOUNT BRACKET TIM LASER"/>
    <s v="Lichfield WS13 7SF"/>
    <n v="101.2"/>
    <x v="1"/>
    <s v="Diesel"/>
    <n v="3.7444000000000005E-2"/>
  </r>
  <r>
    <d v="2023-09-01T00:00:00"/>
    <s v="S026058"/>
    <x v="7"/>
    <s v="PO148024"/>
    <s v="GRN195728"/>
    <n v="40213217"/>
    <s v="PROXY SENSOR BRACKET 3"/>
    <s v="Lichfield WS13 7SF"/>
    <n v="101.2"/>
    <x v="1"/>
    <s v="Diesel"/>
    <n v="3.7444000000000005E-2"/>
  </r>
  <r>
    <d v="2023-09-01T00:00:00"/>
    <s v="S026058"/>
    <x v="7"/>
    <s v="PO142868"/>
    <s v="GRN195730"/>
    <n v="101027152"/>
    <s v="ROD GUIDE"/>
    <s v="Lichfield WS13 7SF"/>
    <n v="101.2"/>
    <x v="1"/>
    <s v="Diesel"/>
    <n v="3.7444000000000005E-2"/>
  </r>
  <r>
    <d v="2023-09-01T00:00:00"/>
    <s v="S026058"/>
    <x v="7"/>
    <s v="PO145018"/>
    <s v="GRN195731"/>
    <s v="340-1058-1"/>
    <s v="ELECTRICAL BOX MOUNTING PLATE"/>
    <s v="Lichfield WS13 7SF"/>
    <n v="101.2"/>
    <x v="1"/>
    <s v="Diesel"/>
    <n v="3.7444000000000005E-2"/>
  </r>
  <r>
    <d v="2023-09-01T00:00:00"/>
    <s v="S026058"/>
    <x v="7"/>
    <s v="PO145021"/>
    <s v="GRN195733"/>
    <s v="340-1129-1"/>
    <s v="SHIELD SICK SENSOR"/>
    <s v="Lichfield WS13 7SF"/>
    <n v="101.2"/>
    <x v="1"/>
    <s v="Diesel"/>
    <n v="3.7444000000000005E-2"/>
  </r>
  <r>
    <d v="2023-09-01T00:00:00"/>
    <s v="S026058"/>
    <x v="7"/>
    <s v="PO145055"/>
    <s v="GRN195735"/>
    <n v="101045536"/>
    <s v="SOURCE SIDE MOUNT PLATE"/>
    <s v="Lichfield WS13 7SF"/>
    <n v="101.2"/>
    <x v="1"/>
    <s v="Diesel"/>
    <n v="3.7444000000000005E-2"/>
  </r>
  <r>
    <d v="2023-09-01T00:00:00"/>
    <s v="S026058"/>
    <x v="7"/>
    <s v="PO147921"/>
    <s v="GRN195736"/>
    <s v="356-1106-1"/>
    <s v="PRECISION XCTO 7920 BASE DELL.210-AMRM HORIZONTAL"/>
    <s v="Lichfield WS13 7SF"/>
    <n v="101.2"/>
    <x v="1"/>
    <s v="Diesel"/>
    <n v="3.7444000000000005E-2"/>
  </r>
  <r>
    <d v="2023-09-01T00:00:00"/>
    <s v="S026058"/>
    <x v="7"/>
    <s v="PO147730"/>
    <s v="GRN195739"/>
    <n v="101030273"/>
    <s v="M60-BX WORKSTATION FRAME MOUNT BRACKET"/>
    <s v="Lichfield WS13 7SF"/>
    <n v="101.2"/>
    <x v="1"/>
    <s v="Diesel"/>
    <n v="3.7444000000000005E-2"/>
  </r>
  <r>
    <d v="2023-09-01T00:00:00"/>
    <s v="S026058"/>
    <x v="7"/>
    <s v="PO143474"/>
    <s v="GRN195742"/>
    <n v="101040392"/>
    <s v="GOTTING PANEL, CAB BRACKET"/>
    <s v="Lichfield WS13 7SF"/>
    <n v="101.2"/>
    <x v="1"/>
    <s v="Diesel"/>
    <n v="3.7444000000000005E-2"/>
  </r>
  <r>
    <d v="2023-09-01T00:00:00"/>
    <s v="S026058"/>
    <x v="7"/>
    <s v="PO148024"/>
    <s v="GRN195743"/>
    <n v="101039239"/>
    <s v="CONTROL PANEL FIXING BRACKET"/>
    <s v="Lichfield WS13 7SF"/>
    <n v="101.2"/>
    <x v="1"/>
    <s v="Diesel"/>
    <n v="3.7444000000000005E-2"/>
  </r>
  <r>
    <d v="2023-09-01T00:00:00"/>
    <s v="S026058"/>
    <x v="7"/>
    <s v="PO148196"/>
    <s v="GRN195754"/>
    <n v="40253913"/>
    <s v="EMERGENCY STOP BRACKET POST"/>
    <s v="Lichfield WS13 7SF"/>
    <n v="101.2"/>
    <x v="1"/>
    <s v="Diesel"/>
    <n v="3.7444000000000005E-2"/>
  </r>
  <r>
    <d v="2023-09-01T00:00:00"/>
    <s v="S026058"/>
    <x v="7"/>
    <s v="PO143565"/>
    <s v="GRN195756"/>
    <n v="101032704"/>
    <s v="TOOLBOX MOUNTING BRACKET RIGHT HAND - T60"/>
    <s v="Lichfield WS13 7SF"/>
    <n v="101.2"/>
    <x v="1"/>
    <s v="Diesel"/>
    <n v="3.7444000000000005E-2"/>
  </r>
  <r>
    <d v="2023-09-01T00:00:00"/>
    <s v="S026058"/>
    <x v="7"/>
    <s v="PO147733"/>
    <s v="GRN195757"/>
    <n v="101032225"/>
    <s v="CRYSTAL COVER (POWDER COATED ??? )"/>
    <s v="Lichfield WS13 7SF"/>
    <n v="101.2"/>
    <x v="1"/>
    <s v="Diesel"/>
    <n v="3.7444000000000005E-2"/>
  </r>
  <r>
    <d v="2023-09-01T00:00:00"/>
    <s v="S026058"/>
    <x v="7"/>
    <s v="PO147734"/>
    <s v="GRN195760"/>
    <s v="356-1078-1"/>
    <s v="M60-ZBX WORKSTATION KICK PANEL FIXING BRKT"/>
    <s v="Lichfield WS13 7SF"/>
    <n v="101.2"/>
    <x v="1"/>
    <s v="Diesel"/>
    <n v="3.7444000000000005E-2"/>
  </r>
  <r>
    <d v="2023-09-01T00:00:00"/>
    <s v="S026058"/>
    <x v="7"/>
    <s v="PO143977"/>
    <s v="GRN195761"/>
    <s v="331-1803-1"/>
    <s v="LUBRICATOR BRACKET"/>
    <s v="Lichfield WS13 7SF"/>
    <n v="101.2"/>
    <x v="1"/>
    <s v="Diesel"/>
    <n v="3.7444000000000005E-2"/>
  </r>
  <r>
    <d v="2023-09-01T00:00:00"/>
    <s v="S026058"/>
    <x v="7"/>
    <s v="PO147731"/>
    <s v="GRN195765"/>
    <n v="101012393"/>
    <s v="SECURITY HANDRAIL PLATE"/>
    <s v="Lichfield WS13 7SF"/>
    <n v="101.2"/>
    <x v="1"/>
    <s v="Diesel"/>
    <n v="3.7444000000000005E-2"/>
  </r>
  <r>
    <d v="2023-09-01T00:00:00"/>
    <s v="S026058"/>
    <x v="7"/>
    <s v="PO142868"/>
    <s v="GRN195769"/>
    <n v="101010640"/>
    <s v="SIDE PANEL, SUPPORT ANGLE"/>
    <s v="Lichfield WS13 7SF"/>
    <n v="101.2"/>
    <x v="1"/>
    <s v="Diesel"/>
    <n v="3.7444000000000005E-2"/>
  </r>
  <r>
    <d v="2023-09-01T00:00:00"/>
    <s v="S026058"/>
    <x v="7"/>
    <s v="PO145051"/>
    <s v="GRN195771"/>
    <n v="101010640"/>
    <s v="SIDE PANEL, SUPPORT ANGLE"/>
    <s v="Lichfield WS13 7SF"/>
    <n v="101.2"/>
    <x v="1"/>
    <s v="Diesel"/>
    <n v="3.7444000000000005E-2"/>
  </r>
  <r>
    <d v="2023-09-01T00:00:00"/>
    <s v="S026058"/>
    <x v="7"/>
    <s v="PO147672"/>
    <s v="GRN195772"/>
    <s v="363-1062-1"/>
    <s v="T60 PANEL 10"/>
    <s v="Lichfield WS13 7SF"/>
    <n v="101.2"/>
    <x v="1"/>
    <s v="Diesel"/>
    <n v="3.7444000000000005E-2"/>
  </r>
  <r>
    <d v="2023-09-01T00:00:00"/>
    <s v="S026058"/>
    <x v="7"/>
    <s v="PO146902"/>
    <s v="GRN195773"/>
    <s v="359-1026-1"/>
    <s v="BATTERY DISCONNECT ASSEMBLY"/>
    <s v="Lichfield WS13 7SF"/>
    <n v="101.2"/>
    <x v="1"/>
    <s v="Diesel"/>
    <n v="3.7444000000000005E-2"/>
  </r>
  <r>
    <d v="2023-02-01T00:00:00"/>
    <s v="S025431"/>
    <x v="0"/>
    <s v="PO142618"/>
    <s v="GRN180079"/>
    <s v="342-0501-1"/>
    <s v="ENHANCED DETECTION PANEL ENGLISH"/>
    <s v="Boston Massachusetts"/>
    <n v="3154"/>
    <x v="0"/>
    <s v="Crude"/>
    <n v="25.295079999999999"/>
  </r>
  <r>
    <d v="2023-09-01T00:00:00"/>
    <s v="S026058"/>
    <x v="7"/>
    <s v="PO147734"/>
    <s v="GRN195777"/>
    <s v="356-1075-1"/>
    <s v="M60-ZBX WORKSTATION SIDE PANEL U.P.S. SIDE"/>
    <s v="Lichfield WS13 7SF"/>
    <n v="101.2"/>
    <x v="1"/>
    <s v="Diesel"/>
    <n v="3.7444000000000005E-2"/>
  </r>
  <r>
    <d v="2023-02-01T00:00:00"/>
    <s v="S025431"/>
    <x v="0"/>
    <s v="PO142347"/>
    <s v="GRN180081"/>
    <s v="342-0500-EN-07"/>
    <s v="MINI Z 120KV HANDHELD BX SYS ENGLISH 7IN TABLET"/>
    <s v="Boston Massachusetts"/>
    <n v="3154"/>
    <x v="0"/>
    <s v="Crude"/>
    <n v="2.5295079999999999"/>
  </r>
  <r>
    <d v="2023-02-01T00:00:00"/>
    <s v="S023284"/>
    <x v="19"/>
    <s v="PO131873"/>
    <s v="GRN180082"/>
    <n v="101036472"/>
    <s v="POPULATED RACK INTERFACE PANEL G60ZBX/P60 II"/>
    <s v="Leicester LE19 2DT"/>
    <n v="144"/>
    <x v="1"/>
    <s v="Diesel"/>
    <n v="5.3280000000000001E-2"/>
  </r>
  <r>
    <d v="2023-09-01T00:00:00"/>
    <s v="S026058"/>
    <x v="7"/>
    <s v="PO143565"/>
    <s v="GRN195787"/>
    <n v="101032706"/>
    <s v="TOOLBOX REAR SUPPORT BRACKET - T60"/>
    <s v="Lichfield WS13 7SF"/>
    <n v="101.2"/>
    <x v="1"/>
    <s v="Diesel"/>
    <n v="3.7444000000000005E-2"/>
  </r>
  <r>
    <d v="2023-09-01T00:00:00"/>
    <s v="S026058"/>
    <x v="7"/>
    <s v="PO147672"/>
    <s v="GRN195791"/>
    <n v="1"/>
    <s v="FAIR"/>
    <s v="Lichfield WS13 7SF"/>
    <n v="101.2"/>
    <x v="1"/>
    <s v="Diesel"/>
    <n v="3.7444000000000005E-2"/>
  </r>
  <r>
    <d v="2023-09-01T00:00:00"/>
    <s v="S026058"/>
    <x v="7"/>
    <s v="PO143465"/>
    <s v="GRN195792"/>
    <n v="101045067"/>
    <s v="VERTICAL DETECTOR BOX TRANSPORT BRACKET - 1"/>
    <s v="Lichfield WS13 7SF"/>
    <n v="101.2"/>
    <x v="1"/>
    <s v="Diesel"/>
    <n v="3.7444000000000005E-2"/>
  </r>
  <r>
    <d v="2023-02-01T00:00:00"/>
    <s v="S023284"/>
    <x v="19"/>
    <s v="PO131877"/>
    <s v="GRN180088"/>
    <n v="101036472"/>
    <s v="POPULATED RACK INTERFACE PANEL G60ZBX/P60 II"/>
    <s v="Leicester LE19 2DT"/>
    <n v="144"/>
    <x v="1"/>
    <s v="Diesel"/>
    <n v="5.3280000000000001E-2"/>
  </r>
  <r>
    <d v="2023-02-01T00:00:00"/>
    <s v="S023284"/>
    <x v="19"/>
    <s v="PO131877"/>
    <s v="GRN180095"/>
    <s v="340-1235-2"/>
    <s v="CABLE FLOODLIGHT POWER 120&quot;"/>
    <s v="Leicester LE19 2DT"/>
    <n v="144"/>
    <x v="1"/>
    <s v="Diesel"/>
    <n v="5.3280000000000001E-2"/>
  </r>
  <r>
    <d v="2023-02-01T00:00:00"/>
    <s v="S001047"/>
    <x v="9"/>
    <s v="PO131931"/>
    <s v="GRN180096"/>
    <n v="66205215"/>
    <s v="2x8 ELEMENT PHOTO DIODE CdWO4 30mm THICK"/>
    <s v="81300 Johor Bahru Malaysia"/>
    <n v="6781"/>
    <x v="4"/>
    <s v="Aviation"/>
    <n v="1.1924057587200001"/>
  </r>
  <r>
    <d v="2023-02-01T00:00:00"/>
    <s v="S023284"/>
    <x v="19"/>
    <s v="PO131877"/>
    <s v="GRN180097"/>
    <s v="340-1235-1"/>
    <s v="CABLE FLOODLIGHT POWER 60&quot;"/>
    <s v="Leicester LE19 2DT"/>
    <n v="144"/>
    <x v="1"/>
    <s v="Diesel"/>
    <n v="5.3280000000000001E-2"/>
  </r>
  <r>
    <d v="2023-02-01T00:00:00"/>
    <s v="S001047"/>
    <x v="9"/>
    <s v="PO138818"/>
    <s v="GRN180098"/>
    <n v="66205215"/>
    <s v="2x8 ELEMENT PHOTO DIODE CdWO4 30mm THICK"/>
    <s v="81300 Johor Bahru Malaysia"/>
    <n v="6781"/>
    <x v="4"/>
    <s v="Aviation"/>
    <n v="1.1924057587200001"/>
  </r>
  <r>
    <d v="2023-02-01T00:00:00"/>
    <s v="S023284"/>
    <x v="19"/>
    <s v="PO131875"/>
    <s v="GRN180099"/>
    <s v="340-1108-1"/>
    <s v="PLC CONTROL DRAWER"/>
    <s v="Leicester LE19 2DT"/>
    <n v="144"/>
    <x v="1"/>
    <s v="Diesel"/>
    <n v="5.3280000000000001E-2"/>
  </r>
  <r>
    <d v="2023-02-01T00:00:00"/>
    <s v="S001047"/>
    <x v="9"/>
    <s v="PO138818"/>
    <s v="GRN180101"/>
    <n v="66205215"/>
    <s v="2x8 ELEMENT PHOTO DIODE CdWO4 30mm THICK"/>
    <s v="81300 Johor Bahru Malaysia"/>
    <n v="6781"/>
    <x v="4"/>
    <s v="Aviation"/>
    <n v="1.1924057587200001"/>
  </r>
  <r>
    <d v="2023-02-01T00:00:00"/>
    <s v="S023284"/>
    <x v="19"/>
    <s v="PO131873"/>
    <s v="GRN180102"/>
    <s v="340-1108-1"/>
    <s v="PLC CONTROL DRAWER"/>
    <s v="Leicester LE19 2DT"/>
    <n v="144"/>
    <x v="1"/>
    <s v="Diesel"/>
    <n v="5.3280000000000001E-2"/>
  </r>
  <r>
    <d v="2023-02-01T00:00:00"/>
    <s v="S001047"/>
    <x v="9"/>
    <s v="PO131931"/>
    <s v="GRN180109"/>
    <n v="66205215"/>
    <s v="2x8 ELEMENT PHOTO DIODE CdWO4 30mm THICK"/>
    <s v="81300 Johor Bahru Malaysia"/>
    <n v="6781"/>
    <x v="4"/>
    <s v="Aviation"/>
    <n v="1.1924057587200001"/>
  </r>
  <r>
    <d v="2023-02-01T00:00:00"/>
    <s v="S023284"/>
    <x v="19"/>
    <s v="PO131872"/>
    <s v="GRN180111"/>
    <s v="340-1108-1"/>
    <s v="PLC CONTROL DRAWER"/>
    <s v="Leicester LE19 2DT"/>
    <n v="144"/>
    <x v="1"/>
    <s v="Diesel"/>
    <n v="5.3280000000000001E-2"/>
  </r>
  <r>
    <d v="2023-02-01T00:00:00"/>
    <s v="S023284"/>
    <x v="19"/>
    <s v="PO131876"/>
    <s v="GRN180112"/>
    <s v="340-1235-1"/>
    <s v="CABLE FLOODLIGHT POWER 60&quot;"/>
    <s v="Leicester LE19 2DT"/>
    <n v="144"/>
    <x v="1"/>
    <s v="Diesel"/>
    <n v="5.3280000000000001E-2"/>
  </r>
  <r>
    <d v="2023-02-01T00:00:00"/>
    <s v="S023284"/>
    <x v="19"/>
    <s v="PO131876"/>
    <s v="GRN180113"/>
    <s v="340-1235-2"/>
    <s v="CABLE FLOODLIGHT POWER 120&quot;"/>
    <s v="Leicester LE19 2DT"/>
    <n v="144"/>
    <x v="1"/>
    <s v="Diesel"/>
    <n v="5.3280000000000001E-2"/>
  </r>
  <r>
    <d v="2023-02-01T00:00:00"/>
    <s v="S023284"/>
    <x v="19"/>
    <s v="PO131875"/>
    <s v="GRN180116"/>
    <s v="340-1040-1"/>
    <s v="JUNCTION BOX SOURCE SIDE"/>
    <s v="Leicester LE19 2DT"/>
    <n v="144"/>
    <x v="1"/>
    <s v="Diesel"/>
    <n v="5.3280000000000001E-2"/>
  </r>
  <r>
    <d v="2023-02-01T00:00:00"/>
    <s v="S023284"/>
    <x v="19"/>
    <s v="PO131877"/>
    <s v="GRN180119"/>
    <s v="340-1072-1"/>
    <s v="CONDUIT JTN BOX SOURCE SIDE-JTN BOX DETECTOR SIDE"/>
    <s v="Leicester LE19 2DT"/>
    <n v="144"/>
    <x v="1"/>
    <s v="Diesel"/>
    <n v="5.3280000000000001E-2"/>
  </r>
  <r>
    <d v="2023-02-01T00:00:00"/>
    <s v="S001047"/>
    <x v="9"/>
    <s v="PO131931"/>
    <s v="GRN180120"/>
    <n v="66205215"/>
    <s v="2x8 ELEMENT PHOTO DIODE CdWO4 30mm THICK"/>
    <s v="81300 Johor Bahru Malaysia"/>
    <n v="6781"/>
    <x v="4"/>
    <s v="Aviation"/>
    <n v="1.1924057587200001"/>
  </r>
  <r>
    <d v="2023-02-01T00:00:00"/>
    <s v="S001047"/>
    <x v="9"/>
    <s v="PO138818"/>
    <s v="GRN180121"/>
    <n v="66205215"/>
    <s v="2x8 ELEMENT PHOTO DIODE CdWO4 30mm THICK"/>
    <s v="81300 Johor Bahru Malaysia"/>
    <n v="6781"/>
    <x v="4"/>
    <s v="Aviation"/>
    <n v="1.1924057587200001"/>
  </r>
  <r>
    <d v="2023-02-01T00:00:00"/>
    <s v="S001047"/>
    <x v="9"/>
    <s v="PO138818"/>
    <s v="GRN180122"/>
    <n v="66205215"/>
    <s v="2x8 ELEMENT PHOTO DIODE CdWO4 30mm THICK"/>
    <s v="81300 Johor Bahru Malaysia"/>
    <n v="6781"/>
    <x v="4"/>
    <s v="Aviation"/>
    <n v="1.1924057587200001"/>
  </r>
  <r>
    <d v="2023-02-01T00:00:00"/>
    <s v="S001047"/>
    <x v="9"/>
    <s v="PO138818"/>
    <s v="GRN180123"/>
    <n v="66205215"/>
    <s v="2x8 ELEMENT PHOTO DIODE CdWO4 30mm THICK"/>
    <s v="81300 Johor Bahru Malaysia"/>
    <n v="6781"/>
    <x v="4"/>
    <s v="Aviation"/>
    <n v="1.1924057587200001"/>
  </r>
  <r>
    <d v="2023-02-01T00:00:00"/>
    <s v="S023284"/>
    <x v="19"/>
    <s v="PO140530"/>
    <s v="GRN180130"/>
    <s v="340-1153-1"/>
    <s v="CONDUIT OUTDOOR EQUIPMENT RACK ASSY – SPEED SENSOR"/>
    <s v="Leicester LE19 2DT"/>
    <n v="144"/>
    <x v="1"/>
    <s v="Diesel"/>
    <n v="5.3280000000000001E-2"/>
  </r>
  <r>
    <d v="2023-02-01T00:00:00"/>
    <s v="S023284"/>
    <x v="19"/>
    <s v="PO131876"/>
    <s v="GRN180131"/>
    <s v="340-1083-1"/>
    <s v="CONDUIT VERTICAL DETECTOR ENCLOSURE"/>
    <s v="Leicester LE19 2DT"/>
    <n v="144"/>
    <x v="1"/>
    <s v="Diesel"/>
    <n v="5.3280000000000001E-2"/>
  </r>
  <r>
    <d v="2023-09-01T00:00:00"/>
    <s v="S026058"/>
    <x v="7"/>
    <s v="PO143475"/>
    <s v="GRN195793"/>
    <n v="101023406"/>
    <s v="SCANDRIVE SUPPORT BRACKET"/>
    <s v="Lichfield WS13 7SF"/>
    <n v="101.2"/>
    <x v="1"/>
    <s v="Diesel"/>
    <n v="3.7444000000000005E-2"/>
  </r>
  <r>
    <d v="2023-09-01T00:00:00"/>
    <s v="S026058"/>
    <x v="7"/>
    <s v="PO143414"/>
    <s v="GRN195794"/>
    <n v="101045068"/>
    <s v="VERTICAL DETECTOR BOX TRANSPORT BRACKET - 2"/>
    <s v="Lichfield WS13 7SF"/>
    <n v="101.2"/>
    <x v="1"/>
    <s v="Diesel"/>
    <n v="3.7444000000000005E-2"/>
  </r>
  <r>
    <d v="2023-09-01T00:00:00"/>
    <s v="S026058"/>
    <x v="7"/>
    <s v="PO147735"/>
    <s v="GRN195796"/>
    <n v="101012168"/>
    <s v="FIRE EXTINGUISHER BRACKET"/>
    <s v="Lichfield WS13 7SF"/>
    <n v="101.2"/>
    <x v="1"/>
    <s v="Diesel"/>
    <n v="3.7444000000000005E-2"/>
  </r>
  <r>
    <d v="2023-09-01T00:00:00"/>
    <s v="S026058"/>
    <x v="7"/>
    <s v="PO145037"/>
    <s v="GRN195797"/>
    <n v="101028105"/>
    <s v="REAR CHASSIS PLATE"/>
    <s v="Lichfield WS13 7SF"/>
    <n v="101.2"/>
    <x v="1"/>
    <s v="Diesel"/>
    <n v="3.7444000000000005E-2"/>
  </r>
  <r>
    <d v="2023-09-01T00:00:00"/>
    <s v="S026058"/>
    <x v="7"/>
    <s v="PO148169"/>
    <s v="GRN195798"/>
    <n v="101033065"/>
    <s v="M60-BX WORKSTATION TOP FIXING ANGLE"/>
    <s v="Lichfield WS13 7SF"/>
    <n v="101.2"/>
    <x v="1"/>
    <s v="Diesel"/>
    <n v="3.7444000000000005E-2"/>
  </r>
  <r>
    <d v="2023-09-01T00:00:00"/>
    <s v="S026058"/>
    <x v="7"/>
    <s v="PO147629"/>
    <s v="GRN195800"/>
    <s v="363-1091-1"/>
    <s v="WORKSTATION SERVICE DOOR"/>
    <s v="Lichfield WS13 7SF"/>
    <n v="101.2"/>
    <x v="1"/>
    <s v="Diesel"/>
    <n v="3.7444000000000005E-2"/>
  </r>
  <r>
    <d v="2023-09-01T00:00:00"/>
    <s v="S026058"/>
    <x v="7"/>
    <s v="PO147732"/>
    <s v="GRN195801"/>
    <n v="101029959"/>
    <s v="M60-BX WORKSTATION UNDER DESK PANEL"/>
    <s v="Lichfield WS13 7SF"/>
    <n v="101.2"/>
    <x v="1"/>
    <s v="Diesel"/>
    <n v="3.7444000000000005E-2"/>
  </r>
  <r>
    <d v="2023-09-01T00:00:00"/>
    <s v="S026058"/>
    <x v="7"/>
    <s v="PO147732"/>
    <s v="GRN195802"/>
    <n v="101030297"/>
    <s v="M60-BX CONTROL STATION U.P.S. SERVICE DOOR"/>
    <s v="Lichfield WS13 7SF"/>
    <n v="101.2"/>
    <x v="1"/>
    <s v="Diesel"/>
    <n v="3.7444000000000005E-2"/>
  </r>
  <r>
    <d v="2023-02-01T00:00:00"/>
    <s v="S024744"/>
    <x v="25"/>
    <s v="PO142518"/>
    <s v="GRN180153"/>
    <n v="101040789"/>
    <s v="PERSONNEL DOOR - INNER PANEL 21mm THICK"/>
    <s v="Huddersfield HD7 5JN"/>
    <n v="104.8"/>
    <x v="1"/>
    <s v="Diesel"/>
    <n v="3.8775999999999998E-2"/>
  </r>
  <r>
    <d v="2023-09-01T00:00:00"/>
    <s v="S026058"/>
    <x v="7"/>
    <s v="PO147734"/>
    <s v="GRN195804"/>
    <s v="356-1068-1"/>
    <s v="M60-ZBX CONTROL WORKSTATION BACK PANEL"/>
    <s v="Lichfield WS13 7SF"/>
    <n v="101.2"/>
    <x v="1"/>
    <s v="Diesel"/>
    <n v="3.7444000000000005E-2"/>
  </r>
  <r>
    <d v="2023-09-01T00:00:00"/>
    <s v="S026058"/>
    <x v="7"/>
    <s v="PO147732"/>
    <s v="GRN195805"/>
    <n v="101029952"/>
    <s v="M60-BX WORKSTATION BACK PANEL"/>
    <s v="Lichfield WS13 7SF"/>
    <n v="101.2"/>
    <x v="1"/>
    <s v="Diesel"/>
    <n v="3.7444000000000005E-2"/>
  </r>
  <r>
    <d v="2023-09-01T00:00:00"/>
    <s v="S026058"/>
    <x v="7"/>
    <s v="PO147629"/>
    <s v="GRN195806"/>
    <s v="363-1065-1"/>
    <s v="T60 PANEL 13"/>
    <s v="Lichfield WS13 7SF"/>
    <n v="101.2"/>
    <x v="1"/>
    <s v="Diesel"/>
    <n v="3.7444000000000005E-2"/>
  </r>
  <r>
    <d v="2023-09-01T00:00:00"/>
    <s v="S026058"/>
    <x v="7"/>
    <s v="PO146727"/>
    <s v="GRN195807"/>
    <n v="101012306"/>
    <s v="INFRARED FENCE TOP BRACKET"/>
    <s v="Lichfield WS13 7SF"/>
    <n v="101.2"/>
    <x v="1"/>
    <s v="Diesel"/>
    <n v="3.7444000000000005E-2"/>
  </r>
  <r>
    <d v="2023-09-01T00:00:00"/>
    <s v="S026058"/>
    <x v="7"/>
    <s v="PO142423"/>
    <s v="GRN195808"/>
    <s v="340-1126-1"/>
    <s v="MOUNT SPEED/TRAFFIC SIGN"/>
    <s v="Lichfield WS13 7SF"/>
    <n v="101.2"/>
    <x v="1"/>
    <s v="Diesel"/>
    <n v="3.7444000000000005E-2"/>
  </r>
  <r>
    <d v="2023-09-01T00:00:00"/>
    <s v="S026058"/>
    <x v="7"/>
    <s v="PO145015"/>
    <s v="GRN195809"/>
    <s v="340-1050-1"/>
    <s v="TITAN SICK SENSOR BRKT"/>
    <s v="Lichfield WS13 7SF"/>
    <n v="101.2"/>
    <x v="1"/>
    <s v="Diesel"/>
    <n v="3.7444000000000005E-2"/>
  </r>
  <r>
    <d v="2023-09-01T00:00:00"/>
    <s v="S026058"/>
    <x v="7"/>
    <s v="PO147730"/>
    <s v="GRN195811"/>
    <n v="101030273"/>
    <s v="M60-BX WORKSTATION FRAME MOUNT BRACKET"/>
    <s v="Lichfield WS13 7SF"/>
    <n v="101.2"/>
    <x v="1"/>
    <s v="Diesel"/>
    <n v="3.7444000000000005E-2"/>
  </r>
  <r>
    <d v="2023-09-01T00:00:00"/>
    <s v="S026058"/>
    <x v="7"/>
    <s v="PO148150"/>
    <s v="GRN195812"/>
    <n v="101050079"/>
    <s v="T640 SERVER MOUNTING PLATE"/>
    <s v="Lichfield WS13 7SF"/>
    <n v="101.2"/>
    <x v="1"/>
    <s v="Diesel"/>
    <n v="3.7444000000000005E-2"/>
  </r>
  <r>
    <d v="2023-09-01T00:00:00"/>
    <s v="S026058"/>
    <x v="7"/>
    <s v="PO145021"/>
    <s v="GRN195813"/>
    <s v="340-1126-1"/>
    <s v="MOUNT SPEED/TRAFFIC SIGN"/>
    <s v="Lichfield WS13 7SF"/>
    <n v="101.2"/>
    <x v="1"/>
    <s v="Diesel"/>
    <n v="3.7444000000000005E-2"/>
  </r>
  <r>
    <d v="2023-09-01T00:00:00"/>
    <s v="S026058"/>
    <x v="7"/>
    <s v="PO146727"/>
    <s v="GRN195814"/>
    <n v="101012305"/>
    <s v="INFRARED STAND FABRICATION"/>
    <s v="Lichfield WS13 7SF"/>
    <n v="101.2"/>
    <x v="1"/>
    <s v="Diesel"/>
    <n v="3.7444000000000005E-2"/>
  </r>
  <r>
    <d v="2023-09-01T00:00:00"/>
    <s v="S026058"/>
    <x v="7"/>
    <s v="PO147733"/>
    <s v="GRN195815"/>
    <n v="101031786"/>
    <s v="LOCKSIDE DOOR CAPPING CHANNEL"/>
    <s v="Lichfield WS13 7SF"/>
    <n v="101.2"/>
    <x v="1"/>
    <s v="Diesel"/>
    <n v="3.7444000000000005E-2"/>
  </r>
  <r>
    <d v="2023-09-01T00:00:00"/>
    <s v="S026058"/>
    <x v="7"/>
    <s v="PO147921"/>
    <s v="GRN195816"/>
    <n v="101031789"/>
    <s v="BOTTOM DOOR CAPPING"/>
    <s v="Lichfield WS13 7SF"/>
    <n v="101.2"/>
    <x v="1"/>
    <s v="Diesel"/>
    <n v="3.7444000000000005E-2"/>
  </r>
  <r>
    <d v="2023-09-01T00:00:00"/>
    <s v="S026058"/>
    <x v="7"/>
    <s v="PO143180"/>
    <s v="GRN195817"/>
    <n v="101023537"/>
    <s v="GEARMOTOR SUPPORT BRACKET"/>
    <s v="Lichfield WS13 7SF"/>
    <n v="101.2"/>
    <x v="1"/>
    <s v="Diesel"/>
    <n v="3.7444000000000005E-2"/>
  </r>
  <r>
    <d v="2023-09-01T00:00:00"/>
    <s v="S026058"/>
    <x v="7"/>
    <s v="PO143179"/>
    <s v="GRN195818"/>
    <n v="101012168"/>
    <s v="FIRE EXTINGUISHER BRACKET"/>
    <s v="Lichfield WS13 7SF"/>
    <n v="101.2"/>
    <x v="1"/>
    <s v="Diesel"/>
    <n v="3.7444000000000005E-2"/>
  </r>
  <r>
    <d v="2023-09-01T00:00:00"/>
    <s v="S026058"/>
    <x v="7"/>
    <s v="PO143177"/>
    <s v="GRN195819"/>
    <n v="101012168"/>
    <s v="FIRE EXTINGUISHER BRACKET"/>
    <s v="Lichfield WS13 7SF"/>
    <n v="101.2"/>
    <x v="1"/>
    <s v="Diesel"/>
    <n v="3.7444000000000005E-2"/>
  </r>
  <r>
    <d v="2023-09-01T00:00:00"/>
    <s v="S026058"/>
    <x v="7"/>
    <s v="PO143176"/>
    <s v="GRN195820"/>
    <n v="101023537"/>
    <s v="GEARMOTOR SUPPORT BRACKET"/>
    <s v="Lichfield WS13 7SF"/>
    <n v="101.2"/>
    <x v="1"/>
    <s v="Diesel"/>
    <n v="3.7444000000000005E-2"/>
  </r>
  <r>
    <d v="2023-09-01T00:00:00"/>
    <s v="S026058"/>
    <x v="7"/>
    <s v="PO147735"/>
    <s v="GRN195822"/>
    <n v="101012168"/>
    <s v="FIRE EXTINGUISHER BRACKET"/>
    <s v="Lichfield WS13 7SF"/>
    <n v="101.2"/>
    <x v="1"/>
    <s v="Diesel"/>
    <n v="3.7444000000000005E-2"/>
  </r>
  <r>
    <d v="2023-02-01T00:00:00"/>
    <s v="S022670"/>
    <x v="26"/>
    <s v="PO142749"/>
    <s v="GRN180185"/>
    <s v="11700-5217"/>
    <s v="WASHER FLAT M18 GEOMET 500B"/>
    <s v="Congleton CW12 1HR"/>
    <n v="12.8"/>
    <x v="2"/>
    <s v="Diesel"/>
    <n v="4.7360000000000001E-5"/>
  </r>
  <r>
    <d v="2023-09-01T00:00:00"/>
    <s v="S026058"/>
    <x v="7"/>
    <s v="PO148170"/>
    <s v="GRN195823"/>
    <n v="57207487"/>
    <s v="RETAINER PLATE STAINLESS STEEL"/>
    <s v="Lichfield WS13 7SF"/>
    <n v="101.2"/>
    <x v="1"/>
    <s v="Diesel"/>
    <n v="3.7444000000000005E-2"/>
  </r>
  <r>
    <d v="2023-09-01T00:00:00"/>
    <s v="S026058"/>
    <x v="7"/>
    <s v="PO143474"/>
    <s v="GRN195824"/>
    <n v="101036927"/>
    <s v="LUBE UNIT/CONTROL GEAR BRACKET (ANGLED 3 DEG)"/>
    <s v="Lichfield WS13 7SF"/>
    <n v="101.2"/>
    <x v="1"/>
    <s v="Diesel"/>
    <n v="3.7444000000000005E-2"/>
  </r>
  <r>
    <d v="2023-09-01T00:00:00"/>
    <s v="S026058"/>
    <x v="7"/>
    <s v="PO143465"/>
    <s v="GRN195825"/>
    <s v="350-1018-1"/>
    <s v="PLATE MTG SENSOR EOT GANTRY"/>
    <s v="Lichfield WS13 7SF"/>
    <n v="101.2"/>
    <x v="1"/>
    <s v="Diesel"/>
    <n v="3.7444000000000005E-2"/>
  </r>
  <r>
    <d v="2023-09-01T00:00:00"/>
    <s v="S026058"/>
    <x v="7"/>
    <s v="PO142868"/>
    <s v="GRN195826"/>
    <n v="57207487"/>
    <s v="RETAINER PLATE STAINLESS STEEL"/>
    <s v="Lichfield WS13 7SF"/>
    <n v="101.2"/>
    <x v="1"/>
    <s v="Diesel"/>
    <n v="3.7444000000000005E-2"/>
  </r>
  <r>
    <d v="2023-09-01T00:00:00"/>
    <s v="S026058"/>
    <x v="7"/>
    <s v="PO143977"/>
    <s v="GRN195827"/>
    <n v="40255815"/>
    <s v="END STOP DOVETAIL BLOCK - DRIVERLESS M60"/>
    <s v="Lichfield WS13 7SF"/>
    <n v="101.2"/>
    <x v="1"/>
    <s v="Diesel"/>
    <n v="3.7444000000000005E-2"/>
  </r>
  <r>
    <d v="2023-09-01T00:00:00"/>
    <s v="S026058"/>
    <x v="7"/>
    <s v="PO147736"/>
    <s v="GRN195828"/>
    <n v="101024964"/>
    <s v="TAB PLATE HORIZONTAL ASSEMBLY"/>
    <s v="Lichfield WS13 7SF"/>
    <n v="101.2"/>
    <x v="1"/>
    <s v="Diesel"/>
    <n v="3.7444000000000005E-2"/>
  </r>
  <r>
    <d v="2023-09-01T00:00:00"/>
    <s v="S026058"/>
    <x v="7"/>
    <s v="PO143465"/>
    <s v="GRN195829"/>
    <s v="350-1082-1"/>
    <s v="SHIM ECHAIN LOWER MOUNT"/>
    <s v="Lichfield WS13 7SF"/>
    <n v="101.2"/>
    <x v="1"/>
    <s v="Diesel"/>
    <n v="3.7444000000000005E-2"/>
  </r>
  <r>
    <d v="2023-09-01T00:00:00"/>
    <s v="S026058"/>
    <x v="7"/>
    <s v="PO145340"/>
    <s v="GRN195830"/>
    <n v="101026229"/>
    <s v="TAB PLATE HORIZONTAL ASSEMBLY"/>
    <s v="Lichfield WS13 7SF"/>
    <n v="101.2"/>
    <x v="1"/>
    <s v="Diesel"/>
    <n v="3.7444000000000005E-2"/>
  </r>
  <r>
    <d v="2023-09-01T00:00:00"/>
    <s v="S026058"/>
    <x v="7"/>
    <s v="PO145342"/>
    <s v="GRN195831"/>
    <n v="101024964"/>
    <s v="TAB PLATE HORIZONTAL ASSEMBLY"/>
    <s v="Lichfield WS13 7SF"/>
    <n v="101.2"/>
    <x v="1"/>
    <s v="Diesel"/>
    <n v="3.7444000000000005E-2"/>
  </r>
  <r>
    <d v="2023-09-01T00:00:00"/>
    <s v="S026058"/>
    <x v="7"/>
    <s v="PO145880"/>
    <s v="GRN196307"/>
    <n v="23254988"/>
    <s v="CVI ANSI MATERIAL SEPARATION TEST PIECE 6/4 MEV (3"/>
    <s v="Lichfield WS13 7SF"/>
    <n v="101.2"/>
    <x v="1"/>
    <s v="Diesel"/>
    <n v="3.7444000000000005E-2"/>
  </r>
  <r>
    <d v="2023-09-01T00:00:00"/>
    <s v="S026058"/>
    <x v="7"/>
    <s v="PO145051"/>
    <s v="GRN196930"/>
    <n v="101045533"/>
    <s v="UPPER CONDUIT SUPPORT BAR"/>
    <s v="Lichfield WS13 7SF"/>
    <n v="101.2"/>
    <x v="1"/>
    <s v="Diesel"/>
    <n v="3.7444000000000005E-2"/>
  </r>
  <r>
    <d v="2023-09-01T00:00:00"/>
    <s v="S026058"/>
    <x v="7"/>
    <s v="PO145036"/>
    <s v="GRN196931"/>
    <n v="101045513"/>
    <s v="CONDUIT SUPPORT PLATE"/>
    <s v="Lichfield WS13 7SF"/>
    <n v="101.2"/>
    <x v="1"/>
    <s v="Diesel"/>
    <n v="3.7444000000000005E-2"/>
  </r>
  <r>
    <d v="2023-09-01T00:00:00"/>
    <s v="S026058"/>
    <x v="7"/>
    <s v="PO143177"/>
    <s v="GRN197014"/>
    <n v="101036259"/>
    <s v="PANEL 5"/>
    <s v="Lichfield WS13 7SF"/>
    <n v="101.2"/>
    <x v="1"/>
    <s v="Diesel"/>
    <n v="3.7444000000000005E-2"/>
  </r>
  <r>
    <d v="2023-09-01T00:00:00"/>
    <s v="S026058"/>
    <x v="7"/>
    <s v="PO143474"/>
    <s v="GRN197022"/>
    <n v="101040476"/>
    <s v="101040476 -     SPELLMAN MOUNTING PLATE"/>
    <s v="Lichfield WS13 7SF"/>
    <n v="101.2"/>
    <x v="1"/>
    <s v="Diesel"/>
    <n v="3.7444000000000005E-2"/>
  </r>
  <r>
    <d v="2023-09-01T00:00:00"/>
    <s v="S026058"/>
    <x v="7"/>
    <s v="PO145042"/>
    <s v="GRN197033"/>
    <n v="101045516"/>
    <s v="MOTOR CABLE CONDUIT BRACKET"/>
    <s v="Lichfield WS13 7SF"/>
    <n v="101.2"/>
    <x v="1"/>
    <s v="Diesel"/>
    <n v="3.7444000000000005E-2"/>
  </r>
  <r>
    <d v="2023-02-01T00:00:00"/>
    <s v="S023375"/>
    <x v="13"/>
    <s v="PO139993"/>
    <s v="GRN180201"/>
    <n v="13211992"/>
    <s v="R24SL CABLE FLANGE"/>
    <s v="Boston Massachusetts"/>
    <n v="3154"/>
    <x v="0"/>
    <s v="Crude"/>
    <n v="0.50590159999999995"/>
  </r>
  <r>
    <d v="2023-09-01T00:00:00"/>
    <s v="S026058"/>
    <x v="7"/>
    <s v="PO147735"/>
    <s v="GRN197039"/>
    <n v="101010640"/>
    <s v="SIDE PANEL, SUPPORT ANGLE"/>
    <s v="Lichfield WS13 7SF"/>
    <n v="101.2"/>
    <x v="1"/>
    <s v="Diesel"/>
    <n v="3.7444000000000005E-2"/>
  </r>
  <r>
    <d v="2023-09-01T00:00:00"/>
    <s v="S026058"/>
    <x v="7"/>
    <s v="PO142868"/>
    <s v="GRN197042"/>
    <n v="101010640"/>
    <s v="SIDE PANEL, SUPPORT ANGLE"/>
    <s v="Lichfield WS13 7SF"/>
    <n v="101.2"/>
    <x v="1"/>
    <s v="Diesel"/>
    <n v="3.7444000000000005E-2"/>
  </r>
  <r>
    <d v="2023-09-01T00:00:00"/>
    <s v="S026058"/>
    <x v="7"/>
    <s v="PO143474"/>
    <s v="GRN197043"/>
    <n v="101033372"/>
    <s v="M60-ZBX, DETECTOR PANEL  MECHANICAL INTERLOCK"/>
    <s v="Lichfield WS13 7SF"/>
    <n v="101.2"/>
    <x v="1"/>
    <s v="Diesel"/>
    <n v="3.7444000000000005E-2"/>
  </r>
  <r>
    <d v="2023-02-01T00:00:00"/>
    <s v="S024190"/>
    <x v="22"/>
    <s v="PO142424"/>
    <s v="GRN180206"/>
    <s v="340-1110-1"/>
    <s v="COVER PLC CHASSIS (SHORT)"/>
    <s v="Stockport SK4 2JT"/>
    <n v="22.2"/>
    <x v="1"/>
    <s v="Diesel"/>
    <n v="8.2140000000000008E-3"/>
  </r>
  <r>
    <d v="2023-09-01T00:00:00"/>
    <s v="S026058"/>
    <x v="7"/>
    <s v="PO148609"/>
    <s v="GRN197059"/>
    <n v="40254986"/>
    <s v="TWO LIGHT TRAFFIC LIGHT BRACKET"/>
    <s v="Lichfield WS13 7SF"/>
    <n v="101.2"/>
    <x v="1"/>
    <s v="Diesel"/>
    <n v="3.7444000000000005E-2"/>
  </r>
  <r>
    <d v="2023-09-01T00:00:00"/>
    <s v="S026058"/>
    <x v="7"/>
    <s v="PO148799"/>
    <s v="GRN197061"/>
    <n v="101032704"/>
    <s v="TOOLBOX MOUNTING BRACKET RIGHT HAND - T60"/>
    <s v="Lichfield WS13 7SF"/>
    <n v="101.2"/>
    <x v="1"/>
    <s v="Diesel"/>
    <n v="3.7444000000000005E-2"/>
  </r>
  <r>
    <d v="2023-09-01T00:00:00"/>
    <s v="S026058"/>
    <x v="7"/>
    <s v="PO148168"/>
    <s v="GRN197064"/>
    <n v="101032705"/>
    <s v="TOOLBOX MOUNTING BRACKET LEFT HAND - T60"/>
    <s v="Lichfield WS13 7SF"/>
    <n v="101.2"/>
    <x v="1"/>
    <s v="Diesel"/>
    <n v="3.7444000000000005E-2"/>
  </r>
  <r>
    <d v="2023-09-01T00:00:00"/>
    <s v="S026058"/>
    <x v="7"/>
    <s v="PO147629"/>
    <s v="GRN197095"/>
    <n v="1"/>
    <s v="FAIR"/>
    <s v="Lichfield WS13 7SF"/>
    <n v="101.2"/>
    <x v="1"/>
    <s v="Diesel"/>
    <n v="3.7444000000000005E-2"/>
  </r>
  <r>
    <d v="2023-09-01T00:00:00"/>
    <s v="S026058"/>
    <x v="7"/>
    <s v="PO147735"/>
    <s v="GRN197114"/>
    <n v="101024174"/>
    <s v="SUPPORT FOOT - TCU"/>
    <s v="Lichfield WS13 7SF"/>
    <n v="101.2"/>
    <x v="1"/>
    <s v="Diesel"/>
    <n v="3.7444000000000005E-2"/>
  </r>
  <r>
    <d v="2023-09-01T00:00:00"/>
    <s v="S026058"/>
    <x v="7"/>
    <s v="PO145018"/>
    <s v="GRN197166"/>
    <s v="340-1058-1"/>
    <s v="ELECTRICAL BOX MOUNTING PLATE"/>
    <s v="Lichfield WS13 7SF"/>
    <n v="101.2"/>
    <x v="1"/>
    <s v="Diesel"/>
    <n v="3.7444000000000005E-2"/>
  </r>
  <r>
    <d v="2023-09-01T00:00:00"/>
    <s v="S026058"/>
    <x v="7"/>
    <s v="PO149296"/>
    <s v="GRN197876"/>
    <s v="340-1672-1"/>
    <s v="SENSOR HOLDER BRACKET"/>
    <s v="Lichfield WS13 7SF"/>
    <n v="101.2"/>
    <x v="1"/>
    <s v="Diesel"/>
    <n v="3.7444000000000005E-2"/>
  </r>
  <r>
    <d v="2023-02-01T00:00:00"/>
    <s v="S025431"/>
    <x v="0"/>
    <s v="PO140989"/>
    <s v="GRN180214"/>
    <s v="342-0500-EN-07"/>
    <s v="MINI Z 120KV HANDHELD BX SYS ENGLISH 7IN TABLET"/>
    <s v="Boston Massachusetts"/>
    <n v="3154"/>
    <x v="0"/>
    <s v="Crude"/>
    <n v="2.5295079999999999"/>
  </r>
  <r>
    <d v="2023-09-01T00:00:00"/>
    <s v="S026058"/>
    <x v="7"/>
    <s v="PO145024"/>
    <s v="GRN197880"/>
    <s v="341-1007-1"/>
    <s v="BRKT OER RISER 200MM"/>
    <s v="Lichfield WS13 7SF"/>
    <n v="101.2"/>
    <x v="1"/>
    <s v="Diesel"/>
    <n v="3.7444000000000005E-2"/>
  </r>
  <r>
    <d v="2023-09-01T00:00:00"/>
    <s v="S026058"/>
    <x v="7"/>
    <s v="PO145014"/>
    <s v="GRN197884"/>
    <s v="340-1034-1"/>
    <s v="BRKT DETECTOR ENCLOSURE MOUNT"/>
    <s v="Lichfield WS13 7SF"/>
    <n v="101.2"/>
    <x v="1"/>
    <s v="Diesel"/>
    <n v="3.7444000000000005E-2"/>
  </r>
  <r>
    <d v="2023-09-01T00:00:00"/>
    <s v="S026058"/>
    <x v="7"/>
    <s v="PO145015"/>
    <s v="GRN197887"/>
    <s v="340-1050-1"/>
    <s v="TITAN SICK SENSOR BRKT"/>
    <s v="Lichfield WS13 7SF"/>
    <n v="101.2"/>
    <x v="1"/>
    <s v="Diesel"/>
    <n v="3.7444000000000005E-2"/>
  </r>
  <r>
    <d v="2023-02-01T00:00:00"/>
    <s v="S025431"/>
    <x v="0"/>
    <s v="PO142444"/>
    <s v="GRN180218"/>
    <s v="331-8388-1"/>
    <s v="STICKER COLLIMATOR SIDE"/>
    <s v="Boston Massachusetts"/>
    <n v="3154"/>
    <x v="0"/>
    <s v="Crude"/>
    <n v="1.0118031999999999E-2"/>
  </r>
  <r>
    <d v="2023-10-01T00:00:00"/>
    <s v="S026058"/>
    <x v="7"/>
    <s v="PO145880"/>
    <s v="GRN198303"/>
    <n v="23254988"/>
    <s v="CVI ANSI MATERIAL SEPARATION TEST PIECE 6/4 MEV (3"/>
    <s v="Lichfield WS13 7SF"/>
    <n v="101.2"/>
    <x v="1"/>
    <s v="Diesel"/>
    <n v="3.7444000000000005E-2"/>
  </r>
  <r>
    <d v="2023-10-01T00:00:00"/>
    <s v="S026058"/>
    <x v="7"/>
    <s v="PO145018"/>
    <s v="GRN198351"/>
    <s v="340-1059-1"/>
    <s v="STAND SPEED SENSOR"/>
    <s v="Lichfield WS13 7SF"/>
    <n v="101.2"/>
    <x v="1"/>
    <s v="Diesel"/>
    <n v="3.7444000000000005E-2"/>
  </r>
  <r>
    <d v="2023-10-01T00:00:00"/>
    <s v="S026058"/>
    <x v="7"/>
    <s v="PO148799"/>
    <s v="GRN198353"/>
    <s v="340-1049-1"/>
    <s v="SICK SENSOR BRKT HORIZONTAL"/>
    <s v="Lichfield WS13 7SF"/>
    <n v="101.2"/>
    <x v="1"/>
    <s v="Diesel"/>
    <n v="3.7444000000000005E-2"/>
  </r>
  <r>
    <d v="2023-10-01T00:00:00"/>
    <s v="S026058"/>
    <x v="7"/>
    <s v="PO147733"/>
    <s v="GRN198355"/>
    <n v="101036095"/>
    <s v="TOOL BOX REAR BRACKET ASSEMBLY"/>
    <s v="Lichfield WS13 7SF"/>
    <n v="101.2"/>
    <x v="1"/>
    <s v="Diesel"/>
    <n v="3.7444000000000005E-2"/>
  </r>
  <r>
    <d v="2023-10-01T00:00:00"/>
    <s v="S026058"/>
    <x v="7"/>
    <s v="PO141762"/>
    <s v="GRN198369"/>
    <s v="361-1001-1"/>
    <s v="TERTIARY COLLIMATOR MOUNTING PLATE"/>
    <s v="Lichfield WS13 7SF"/>
    <n v="101.2"/>
    <x v="1"/>
    <s v="Diesel"/>
    <n v="3.7444000000000005E-2"/>
  </r>
  <r>
    <d v="2023-10-01T00:00:00"/>
    <s v="S026058"/>
    <x v="7"/>
    <s v="PO145014"/>
    <s v="GRN198371"/>
    <s v="340-1034-1"/>
    <s v="BRKT DETECTOR ENCLOSURE MOUNT"/>
    <s v="Lichfield WS13 7SF"/>
    <n v="101.2"/>
    <x v="1"/>
    <s v="Diesel"/>
    <n v="3.7444000000000005E-2"/>
  </r>
  <r>
    <d v="2023-10-01T00:00:00"/>
    <s v="S026058"/>
    <x v="7"/>
    <s v="PO143977"/>
    <s v="GRN198388"/>
    <s v="331-8386-1"/>
    <s v="TRAY DRIPPER OIL"/>
    <s v="Lichfield WS13 7SF"/>
    <n v="101.2"/>
    <x v="1"/>
    <s v="Diesel"/>
    <n v="3.7444000000000005E-2"/>
  </r>
  <r>
    <d v="2023-10-01T00:00:00"/>
    <s v="S026058"/>
    <x v="7"/>
    <s v="PO147635"/>
    <s v="GRN198389"/>
    <s v="363-1083-1"/>
    <s v="SPLITTER LASER MOUNTING BRACKET"/>
    <s v="Lichfield WS13 7SF"/>
    <n v="101.2"/>
    <x v="1"/>
    <s v="Diesel"/>
    <n v="3.7444000000000005E-2"/>
  </r>
  <r>
    <d v="2023-10-01T00:00:00"/>
    <s v="S026058"/>
    <x v="7"/>
    <s v="PO143474"/>
    <s v="GRN198390"/>
    <n v="101040476"/>
    <s v="101040476 -     SPELLMAN MOUNTING PLATE"/>
    <s v="Lichfield WS13 7SF"/>
    <n v="101.2"/>
    <x v="1"/>
    <s v="Diesel"/>
    <n v="3.7444000000000005E-2"/>
  </r>
  <r>
    <d v="2023-10-01T00:00:00"/>
    <s v="S026058"/>
    <x v="7"/>
    <s v="PO148667"/>
    <s v="GRN198392"/>
    <n v="101036252"/>
    <s v="UPS FIXING PLATE - M60"/>
    <s v="Lichfield WS13 7SF"/>
    <n v="101.2"/>
    <x v="1"/>
    <s v="Diesel"/>
    <n v="3.7444000000000005E-2"/>
  </r>
  <r>
    <d v="2023-10-01T00:00:00"/>
    <s v="S026058"/>
    <x v="7"/>
    <s v="PO148131"/>
    <s v="GRN198393"/>
    <s v="356-1185-1"/>
    <s v="GEAR MOTOR MOUNTING BRACKET"/>
    <s v="Lichfield WS13 7SF"/>
    <n v="101.2"/>
    <x v="1"/>
    <s v="Diesel"/>
    <n v="3.7444000000000005E-2"/>
  </r>
  <r>
    <d v="2023-10-01T00:00:00"/>
    <s v="S026058"/>
    <x v="7"/>
    <s v="PO145347"/>
    <s v="GRN198397"/>
    <n v="40259811"/>
    <s v="COWL BASE"/>
    <s v="Lichfield WS13 7SF"/>
    <n v="101.2"/>
    <x v="1"/>
    <s v="Diesel"/>
    <n v="3.7444000000000005E-2"/>
  </r>
  <r>
    <d v="2023-10-01T00:00:00"/>
    <s v="S026058"/>
    <x v="7"/>
    <s v="PO145346"/>
    <s v="GRN198400"/>
    <n v="40259810"/>
    <s v="COWL TOP"/>
    <s v="Lichfield WS13 7SF"/>
    <n v="101.2"/>
    <x v="1"/>
    <s v="Diesel"/>
    <n v="3.7444000000000005E-2"/>
  </r>
  <r>
    <d v="2023-10-01T00:00:00"/>
    <s v="S026058"/>
    <x v="7"/>
    <s v="PO143475"/>
    <s v="GRN198413"/>
    <n v="101023406"/>
    <s v="SCANDRIVE SUPPORT BRACKET"/>
    <s v="Lichfield WS13 7SF"/>
    <n v="101.2"/>
    <x v="1"/>
    <s v="Diesel"/>
    <n v="3.7444000000000005E-2"/>
  </r>
  <r>
    <d v="2023-10-01T00:00:00"/>
    <s v="S026058"/>
    <x v="7"/>
    <s v="PO145015"/>
    <s v="GRN198414"/>
    <s v="340-1049-1"/>
    <s v="SICK SENSOR BRKT HORIZONTAL"/>
    <s v="Lichfield WS13 7SF"/>
    <n v="101.2"/>
    <x v="1"/>
    <s v="Diesel"/>
    <n v="3.7444000000000005E-2"/>
  </r>
  <r>
    <d v="2023-10-01T00:00:00"/>
    <s v="S026058"/>
    <x v="7"/>
    <s v="PO146939"/>
    <s v="GRN198443"/>
    <n v="101041856"/>
    <s v="ZBX CHILLER BASE ASSEMBLY"/>
    <s v="Lichfield WS13 7SF"/>
    <n v="101.2"/>
    <x v="1"/>
    <s v="Diesel"/>
    <n v="3.7444000000000005E-2"/>
  </r>
  <r>
    <d v="2023-10-01T00:00:00"/>
    <s v="S026058"/>
    <x v="7"/>
    <s v="PO143977"/>
    <s v="GRN198444"/>
    <s v="331-1803-1"/>
    <s v="LUBRICATOR BRACKET"/>
    <s v="Lichfield WS13 7SF"/>
    <n v="101.2"/>
    <x v="1"/>
    <s v="Diesel"/>
    <n v="3.7444000000000005E-2"/>
  </r>
  <r>
    <d v="2023-10-01T00:00:00"/>
    <s v="S026058"/>
    <x v="7"/>
    <s v="PO148161"/>
    <s v="GRN199037"/>
    <n v="101036326"/>
    <s v="PANEL 9"/>
    <s v="Lichfield WS13 7SF"/>
    <n v="101.2"/>
    <x v="1"/>
    <s v="Diesel"/>
    <n v="3.7444000000000005E-2"/>
  </r>
  <r>
    <d v="2023-10-01T00:00:00"/>
    <s v="S026058"/>
    <x v="7"/>
    <s v="PO148024"/>
    <s v="GRN199038"/>
    <n v="101036387"/>
    <s v="UPS SERVICE DOOR - M60"/>
    <s v="Lichfield WS13 7SF"/>
    <n v="101.2"/>
    <x v="1"/>
    <s v="Diesel"/>
    <n v="3.7444000000000005E-2"/>
  </r>
  <r>
    <d v="2023-10-01T00:00:00"/>
    <s v="S026058"/>
    <x v="7"/>
    <s v="PO148023"/>
    <s v="GRN199039"/>
    <n v="101036314"/>
    <s v="PANEL 8"/>
    <s v="Lichfield WS13 7SF"/>
    <n v="101.2"/>
    <x v="1"/>
    <s v="Diesel"/>
    <n v="3.7444000000000005E-2"/>
  </r>
  <r>
    <d v="2023-10-01T00:00:00"/>
    <s v="S026058"/>
    <x v="7"/>
    <s v="PO148022"/>
    <s v="GRN199040"/>
    <n v="101034200"/>
    <s v="PANEL 14"/>
    <s v="Lichfield WS13 7SF"/>
    <n v="101.2"/>
    <x v="1"/>
    <s v="Diesel"/>
    <n v="3.7444000000000005E-2"/>
  </r>
  <r>
    <d v="2023-10-01T00:00:00"/>
    <s v="S026058"/>
    <x v="7"/>
    <s v="PO146359"/>
    <s v="GRN199041"/>
    <n v="40259810"/>
    <s v="COWL TOP"/>
    <s v="Lichfield WS13 7SF"/>
    <n v="101.2"/>
    <x v="1"/>
    <s v="Diesel"/>
    <n v="3.7444000000000005E-2"/>
  </r>
  <r>
    <d v="2023-10-01T00:00:00"/>
    <s v="S026058"/>
    <x v="7"/>
    <s v="PO145347"/>
    <s v="GRN199042"/>
    <n v="40259811"/>
    <s v="COWL BASE"/>
    <s v="Lichfield WS13 7SF"/>
    <n v="101.2"/>
    <x v="1"/>
    <s v="Diesel"/>
    <n v="3.7444000000000005E-2"/>
  </r>
  <r>
    <d v="2023-10-01T00:00:00"/>
    <s v="S026058"/>
    <x v="7"/>
    <s v="PO145346"/>
    <s v="GRN199044"/>
    <n v="40259810"/>
    <s v="COWL TOP"/>
    <s v="Lichfield WS13 7SF"/>
    <n v="101.2"/>
    <x v="1"/>
    <s v="Diesel"/>
    <n v="3.7444000000000005E-2"/>
  </r>
  <r>
    <d v="2023-10-01T00:00:00"/>
    <s v="S026058"/>
    <x v="7"/>
    <s v="PO145055"/>
    <s v="GRN199045"/>
    <n v="101048081"/>
    <s v="FIBRE BOX MOUNTING ASSEMBLY"/>
    <s v="Lichfield WS13 7SF"/>
    <n v="101.2"/>
    <x v="1"/>
    <s v="Diesel"/>
    <n v="3.7444000000000005E-2"/>
  </r>
  <r>
    <d v="2023-10-01T00:00:00"/>
    <s v="S026058"/>
    <x v="7"/>
    <s v="PO141628"/>
    <s v="GRN199046"/>
    <n v="40251113"/>
    <s v="PROXIMITY SWITCH HOUSING"/>
    <s v="Lichfield WS13 7SF"/>
    <n v="101.2"/>
    <x v="1"/>
    <s v="Diesel"/>
    <n v="3.7444000000000005E-2"/>
  </r>
  <r>
    <d v="2023-10-01T00:00:00"/>
    <s v="S026058"/>
    <x v="7"/>
    <s v="PO143474"/>
    <s v="GRN199047"/>
    <n v="101040392"/>
    <s v="GOTTING PANEL, CAB BRACKET"/>
    <s v="Lichfield WS13 7SF"/>
    <n v="101.2"/>
    <x v="1"/>
    <s v="Diesel"/>
    <n v="3.7444000000000005E-2"/>
  </r>
  <r>
    <d v="2023-10-01T00:00:00"/>
    <s v="S026058"/>
    <x v="7"/>
    <s v="PO148286"/>
    <s v="GRN199049"/>
    <n v="101009385"/>
    <s v="BUDGET LOCK SPACER"/>
    <s v="Lichfield WS13 7SF"/>
    <n v="101.2"/>
    <x v="1"/>
    <s v="Diesel"/>
    <n v="3.7444000000000005E-2"/>
  </r>
  <r>
    <d v="2023-10-01T00:00:00"/>
    <s v="S026058"/>
    <x v="7"/>
    <s v="PO145042"/>
    <s v="GRN199050"/>
    <n v="101040864"/>
    <s v="DRIVERS CAB MONITOR BACKING PLATE"/>
    <s v="Lichfield WS13 7SF"/>
    <n v="101.2"/>
    <x v="1"/>
    <s v="Diesel"/>
    <n v="3.7444000000000005E-2"/>
  </r>
  <r>
    <d v="2023-10-01T00:00:00"/>
    <s v="S026058"/>
    <x v="7"/>
    <s v="PO148170"/>
    <s v="GRN199051"/>
    <n v="57207487"/>
    <s v="RETAINER PLATE STAINLESS STEEL"/>
    <s v="Lichfield WS13 7SF"/>
    <n v="101.2"/>
    <x v="1"/>
    <s v="Diesel"/>
    <n v="3.7444000000000005E-2"/>
  </r>
  <r>
    <d v="2023-10-01T00:00:00"/>
    <s v="S026058"/>
    <x v="7"/>
    <s v="PO147730"/>
    <s v="GRN199052"/>
    <n v="101030273"/>
    <s v="M60-BX WORKSTATION FRAME MOUNT BRACKET"/>
    <s v="Lichfield WS13 7SF"/>
    <n v="101.2"/>
    <x v="1"/>
    <s v="Diesel"/>
    <n v="3.7444000000000005E-2"/>
  </r>
  <r>
    <d v="2023-10-01T00:00:00"/>
    <s v="S026058"/>
    <x v="7"/>
    <s v="PO147735"/>
    <s v="GRN199054"/>
    <n v="101012168"/>
    <s v="FIRE EXTINGUISHER BRACKET"/>
    <s v="Lichfield WS13 7SF"/>
    <n v="101.2"/>
    <x v="1"/>
    <s v="Diesel"/>
    <n v="3.7444000000000005E-2"/>
  </r>
  <r>
    <d v="2023-10-01T00:00:00"/>
    <s v="S026058"/>
    <x v="7"/>
    <s v="PO147477"/>
    <s v="GRN199055"/>
    <n v="101025393"/>
    <s v="TOOL BOX STRENGTHENER PLATE"/>
    <s v="Lichfield WS13 7SF"/>
    <n v="101.2"/>
    <x v="1"/>
    <s v="Diesel"/>
    <n v="3.7444000000000005E-2"/>
  </r>
  <r>
    <d v="2023-10-01T00:00:00"/>
    <s v="S026058"/>
    <x v="7"/>
    <s v="PO148169"/>
    <s v="GRN199066"/>
    <n v="101033065"/>
    <s v="M60-BX WORKSTATION TOP FIXING ANGLE"/>
    <s v="Lichfield WS13 7SF"/>
    <n v="101.2"/>
    <x v="1"/>
    <s v="Diesel"/>
    <n v="3.7444000000000005E-2"/>
  </r>
  <r>
    <d v="2023-10-01T00:00:00"/>
    <s v="S026058"/>
    <x v="7"/>
    <s v="PO145014"/>
    <s v="GRN199069"/>
    <s v="340-1034-1"/>
    <s v="BRKT DETECTOR ENCLOSURE MOUNT"/>
    <s v="Lichfield WS13 7SF"/>
    <n v="101.2"/>
    <x v="1"/>
    <s v="Diesel"/>
    <n v="3.7444000000000005E-2"/>
  </r>
  <r>
    <d v="2023-10-01T00:00:00"/>
    <s v="S026058"/>
    <x v="7"/>
    <s v="PO149243"/>
    <s v="GRN199070"/>
    <s v="356-1280-1"/>
    <s v="M60 COMPRESSOR BRACKET ASSEMBLY"/>
    <s v="Lichfield WS13 7SF"/>
    <n v="101.2"/>
    <x v="1"/>
    <s v="Diesel"/>
    <n v="3.7444000000000005E-2"/>
  </r>
  <r>
    <d v="2023-10-01T00:00:00"/>
    <s v="S026058"/>
    <x v="7"/>
    <s v="PO147733"/>
    <s v="GRN199071"/>
    <n v="101031788"/>
    <s v="TOP DOOR CAPPING"/>
    <s v="Lichfield WS13 7SF"/>
    <n v="101.2"/>
    <x v="1"/>
    <s v="Diesel"/>
    <n v="3.7444000000000005E-2"/>
  </r>
  <r>
    <d v="2023-10-01T00:00:00"/>
    <s v="S026058"/>
    <x v="7"/>
    <s v="PO148286"/>
    <s v="GRN199072"/>
    <n v="40256318"/>
    <s v="WEATHER BAR - RAD NUKE DOOR"/>
    <s v="Lichfield WS13 7SF"/>
    <n v="101.2"/>
    <x v="1"/>
    <s v="Diesel"/>
    <n v="3.7444000000000005E-2"/>
  </r>
  <r>
    <d v="2023-10-01T00:00:00"/>
    <s v="S026058"/>
    <x v="7"/>
    <s v="PO147921"/>
    <s v="GRN199074"/>
    <n v="101031789"/>
    <s v="BOTTOM DOOR CAPPING"/>
    <s v="Lichfield WS13 7SF"/>
    <n v="101.2"/>
    <x v="1"/>
    <s v="Diesel"/>
    <n v="3.7444000000000005E-2"/>
  </r>
  <r>
    <d v="2023-10-01T00:00:00"/>
    <s v="S026058"/>
    <x v="7"/>
    <s v="PO145057"/>
    <s v="GRN199075"/>
    <n v="101032705"/>
    <s v="TOOLBOX MOUNTING BRACKET LEFT HAND - T60"/>
    <s v="Lichfield WS13 7SF"/>
    <n v="101.2"/>
    <x v="1"/>
    <s v="Diesel"/>
    <n v="3.7444000000000005E-2"/>
  </r>
  <r>
    <d v="2023-10-01T00:00:00"/>
    <s v="S026058"/>
    <x v="7"/>
    <s v="PO147735"/>
    <s v="GRN199076"/>
    <n v="101024174"/>
    <s v="SUPPORT FOOT - TCU"/>
    <s v="Lichfield WS13 7SF"/>
    <n v="101.2"/>
    <x v="1"/>
    <s v="Diesel"/>
    <n v="3.7444000000000005E-2"/>
  </r>
  <r>
    <d v="2023-10-01T00:00:00"/>
    <s v="S026058"/>
    <x v="7"/>
    <s v="PO148485"/>
    <s v="GRN199077"/>
    <n v="40256694"/>
    <s v="OCR CAMERA MOUNTING BRACKET M6007"/>
    <s v="Lichfield WS13 7SF"/>
    <n v="101.2"/>
    <x v="1"/>
    <s v="Diesel"/>
    <n v="3.7444000000000005E-2"/>
  </r>
  <r>
    <d v="2023-10-01T00:00:00"/>
    <s v="S026058"/>
    <x v="7"/>
    <s v="PO147734"/>
    <s v="GRN199078"/>
    <s v="363-1024-1"/>
    <s v="TUBE SUPPORT BRACKET - SIDE PANELS"/>
    <s v="Lichfield WS13 7SF"/>
    <n v="101.2"/>
    <x v="1"/>
    <s v="Diesel"/>
    <n v="3.7444000000000005E-2"/>
  </r>
  <r>
    <d v="2023-10-01T00:00:00"/>
    <s v="S026058"/>
    <x v="7"/>
    <s v="PO147477"/>
    <s v="GRN199079"/>
    <n v="101027152"/>
    <s v="ROD GUIDE"/>
    <s v="Lichfield WS13 7SF"/>
    <n v="101.2"/>
    <x v="1"/>
    <s v="Diesel"/>
    <n v="3.7444000000000005E-2"/>
  </r>
  <r>
    <d v="2023-10-01T00:00:00"/>
    <s v="S026058"/>
    <x v="7"/>
    <s v="PO147921"/>
    <s v="GRN199080"/>
    <s v="356-1106-1"/>
    <s v="PRECISION XCTO 7920 BASE DELL.210-AMRM HORIZONTAL"/>
    <s v="Lichfield WS13 7SF"/>
    <n v="101.2"/>
    <x v="1"/>
    <s v="Diesel"/>
    <n v="3.7444000000000005E-2"/>
  </r>
  <r>
    <d v="2023-10-01T00:00:00"/>
    <s v="S026058"/>
    <x v="7"/>
    <s v="PO148609"/>
    <s v="GRN199081"/>
    <s v="341-1007-1"/>
    <s v="BRKT OER RISER 200MM"/>
    <s v="Lichfield WS13 7SF"/>
    <n v="101.2"/>
    <x v="1"/>
    <s v="Diesel"/>
    <n v="3.7444000000000005E-2"/>
  </r>
  <r>
    <d v="2023-02-01T00:00:00"/>
    <s v="S025431"/>
    <x v="0"/>
    <s v="PO142718"/>
    <s v="GRN180285"/>
    <s v="11540-0018"/>
    <s v="PASTE SILICONE DIELECTRIC"/>
    <s v="Boston Massachusetts"/>
    <n v="3154"/>
    <x v="0"/>
    <s v="Crude"/>
    <n v="1.0118031999999999E-2"/>
  </r>
  <r>
    <d v="2023-10-01T00:00:00"/>
    <s v="S026058"/>
    <x v="7"/>
    <s v="PO145344"/>
    <s v="GRN199082"/>
    <n v="101032834"/>
    <s v="LUDLUM RADIATION MONITOR CABLE COVER"/>
    <s v="Lichfield WS13 7SF"/>
    <n v="101.2"/>
    <x v="1"/>
    <s v="Diesel"/>
    <n v="3.7444000000000005E-2"/>
  </r>
  <r>
    <d v="2023-02-01T00:00:00"/>
    <s v="S025431"/>
    <x v="0"/>
    <s v="PO141559"/>
    <s v="GRN180288"/>
    <s v="11504-0190"/>
    <s v="LOCK CYLINDER W/TWO KEYS"/>
    <s v="Boston Massachusetts"/>
    <n v="3154"/>
    <x v="0"/>
    <s v="Crude"/>
    <n v="1.0118031999999999E-2"/>
  </r>
  <r>
    <d v="2023-02-01T00:00:00"/>
    <s v="S025431"/>
    <x v="0"/>
    <s v="PO142347"/>
    <s v="GRN180290"/>
    <s v="11540-0018"/>
    <s v="PASTE SILICONE DIELECTRIC"/>
    <s v="Boston Massachusetts"/>
    <n v="3154"/>
    <x v="0"/>
    <s v="Crude"/>
    <n v="1.0118031999999999E-2"/>
  </r>
  <r>
    <d v="2023-02-01T00:00:00"/>
    <s v="S024190"/>
    <x v="22"/>
    <s v="PO142748"/>
    <s v="GRN180291"/>
    <n v="85205363"/>
    <s v="19MM EPDM BONDED WASHER"/>
    <s v="Stockport SK4 2JT"/>
    <n v="22.2"/>
    <x v="1"/>
    <s v="Diesel"/>
    <n v="8.2140000000000008E-3"/>
  </r>
  <r>
    <d v="2023-02-01T00:00:00"/>
    <s v="S025431"/>
    <x v="0"/>
    <s v="PO142471"/>
    <s v="GRN180292"/>
    <s v="331-1258-1"/>
    <s v="ASSY COOLANT HIGH TEMPERATURE SWITCH"/>
    <s v="Boston Massachusetts"/>
    <n v="3154"/>
    <x v="0"/>
    <s v="Crude"/>
    <n v="1.0118031999999999E-2"/>
  </r>
  <r>
    <d v="2023-02-01T00:00:00"/>
    <s v="S025431"/>
    <x v="0"/>
    <s v="PO142196"/>
    <s v="GRN180293"/>
    <s v="331-1359-1"/>
    <s v="ASSY STEPPER MOTOR DRIVER PCB"/>
    <s v="Boston Massachusetts"/>
    <n v="3154"/>
    <x v="0"/>
    <s v="Crude"/>
    <n v="2.5295079999999999"/>
  </r>
  <r>
    <d v="2023-02-01T00:00:00"/>
    <s v="S025431"/>
    <x v="0"/>
    <s v="PO142386"/>
    <s v="GRN180294"/>
    <s v="11700-5247"/>
    <s v="POINT IO SAFE OUTPUT MODULE 8"/>
    <s v="Boston Massachusetts"/>
    <n v="3154"/>
    <x v="0"/>
    <s v="Crude"/>
    <n v="2.5295079999999999"/>
  </r>
  <r>
    <d v="2023-10-01T00:00:00"/>
    <s v="S026058"/>
    <x v="7"/>
    <s v="PO145055"/>
    <s v="GRN199083"/>
    <n v="101047317"/>
    <s v="PLATE FOR DELL SERVER"/>
    <s v="Lichfield WS13 7SF"/>
    <n v="101.2"/>
    <x v="1"/>
    <s v="Diesel"/>
    <n v="3.7444000000000005E-2"/>
  </r>
  <r>
    <d v="2023-02-01T00:00:00"/>
    <s v="S001571"/>
    <x v="10"/>
    <s v="PO140450"/>
    <s v="GRN180296"/>
    <n v="21202696"/>
    <s v="I/O CABLE M12 X 8 8 OPEN WIRES 5M CORDLESS RF-DPM-"/>
    <s v="St Albans AL1 5BN"/>
    <n v="298"/>
    <x v="2"/>
    <s v="Diesel"/>
    <n v="1.1026E-3"/>
  </r>
  <r>
    <d v="2023-02-01T00:00:00"/>
    <s v="S023222"/>
    <x v="11"/>
    <s v="PO142558"/>
    <s v="GRN180297"/>
    <n v="101027071"/>
    <s v="M12 ETHERNET-PUR CABLE RSSD-RSSD-4416-1M TURCK BAN"/>
    <s v="Wickford SS11 8YT"/>
    <n v="390"/>
    <x v="2"/>
    <s v="Diesel"/>
    <n v="1.4430000000000001E-3"/>
  </r>
  <r>
    <d v="2023-10-01T00:00:00"/>
    <s v="S026058"/>
    <x v="7"/>
    <s v="PO147922"/>
    <s v="GRN199084"/>
    <s v="340-1565-1"/>
    <s v="STAND CONTROLER"/>
    <s v="Lichfield WS13 7SF"/>
    <n v="101.2"/>
    <x v="1"/>
    <s v="Diesel"/>
    <n v="3.7444000000000005E-2"/>
  </r>
  <r>
    <d v="2023-10-01T00:00:00"/>
    <s v="S026058"/>
    <x v="7"/>
    <s v="PO148023"/>
    <s v="GRN199087"/>
    <n v="101036314"/>
    <s v="PANEL 8"/>
    <s v="Lichfield WS13 7SF"/>
    <n v="101.2"/>
    <x v="1"/>
    <s v="Diesel"/>
    <n v="3.7444000000000005E-2"/>
  </r>
  <r>
    <d v="2023-10-01T00:00:00"/>
    <s v="S026058"/>
    <x v="7"/>
    <s v="PO148022"/>
    <s v="GRN199089"/>
    <n v="101036230"/>
    <s v="PANEL 3"/>
    <s v="Lichfield WS13 7SF"/>
    <n v="101.2"/>
    <x v="1"/>
    <s v="Diesel"/>
    <n v="3.7444000000000005E-2"/>
  </r>
  <r>
    <d v="2023-10-01T00:00:00"/>
    <s v="S026058"/>
    <x v="7"/>
    <s v="PO145037"/>
    <s v="GRN199297"/>
    <n v="101038131"/>
    <s v="FIXED OVER WIDTH LASER MECHANICAL ASSEMBLY"/>
    <s v="Lichfield WS13 7SF"/>
    <n v="101.2"/>
    <x v="1"/>
    <s v="Diesel"/>
    <n v="3.7444000000000005E-2"/>
  </r>
  <r>
    <d v="2023-02-01T00:00:00"/>
    <s v="S023375"/>
    <x v="13"/>
    <s v="PO141592"/>
    <s v="GRN180304"/>
    <s v="11700-1347"/>
    <s v="CABLE HIGH VOLTAGE 250KV SPRING LOADED"/>
    <s v="Boston Massachusetts"/>
    <n v="3154"/>
    <x v="0"/>
    <s v="Crude"/>
    <n v="2.5295079999999999"/>
  </r>
  <r>
    <d v="2023-10-01T00:00:00"/>
    <s v="S026058"/>
    <x v="7"/>
    <s v="PO143474"/>
    <s v="GRN199298"/>
    <n v="101036824"/>
    <s v="M60-BX WHEEL STAND ( 2-PORT )"/>
    <s v="Lichfield WS13 7SF"/>
    <n v="101.2"/>
    <x v="1"/>
    <s v="Diesel"/>
    <n v="3.7444000000000005E-2"/>
  </r>
  <r>
    <d v="2023-02-01T00:00:00"/>
    <s v="S001571"/>
    <x v="10"/>
    <s v="PO140444"/>
    <s v="GRN180306"/>
    <n v="21201458"/>
    <s v="I/O CABLE M12 X 8 8 OPEN WIRES 20M CORDLESS_x000a_RF-DPM"/>
    <s v="St Albans AL1 5BN"/>
    <n v="298"/>
    <x v="2"/>
    <s v="Diesel"/>
    <n v="1.1026E-3"/>
  </r>
  <r>
    <d v="2023-02-01T00:00:00"/>
    <s v="S000920"/>
    <x v="20"/>
    <s v="PO142684"/>
    <s v="GRN180307"/>
    <s v="11701-2431"/>
    <s v="INTEGRATED LOUVRE 330 X 110 X 8MM DEEP"/>
    <s v="Rotherham S66 8QY"/>
    <n v="165.4"/>
    <x v="2"/>
    <s v="Diesel"/>
    <n v="6.1197999999999992E-4"/>
  </r>
  <r>
    <d v="2023-10-01T00:00:00"/>
    <s v="S026058"/>
    <x v="7"/>
    <s v="PO143474"/>
    <s v="GRN199299"/>
    <n v="101021307"/>
    <s v="ANGLED LASER HOUSING, BX-M60"/>
    <s v="Lichfield WS13 7SF"/>
    <n v="101.2"/>
    <x v="1"/>
    <s v="Diesel"/>
    <n v="3.7444000000000005E-2"/>
  </r>
  <r>
    <d v="2023-10-01T00:00:00"/>
    <s v="S026058"/>
    <x v="7"/>
    <s v="PO148024"/>
    <s v="GRN199300"/>
    <n v="101040863"/>
    <s v="DRIVERS CAB MONITOR BASE"/>
    <s v="Lichfield WS13 7SF"/>
    <n v="101.2"/>
    <x v="1"/>
    <s v="Diesel"/>
    <n v="3.7444000000000005E-2"/>
  </r>
  <r>
    <d v="2023-10-01T00:00:00"/>
    <s v="S026058"/>
    <x v="7"/>
    <s v="PO145042"/>
    <s v="GRN199301"/>
    <n v="40212461"/>
    <s v="OCR CAMERA BRACKET"/>
    <s v="Lichfield WS13 7SF"/>
    <n v="101.2"/>
    <x v="1"/>
    <s v="Diesel"/>
    <n v="3.7444000000000005E-2"/>
  </r>
  <r>
    <d v="2023-10-01T00:00:00"/>
    <s v="S026058"/>
    <x v="7"/>
    <s v="PO145014"/>
    <s v="GRN199346"/>
    <s v="340-1034-1"/>
    <s v="BRKT DETECTOR ENCLOSURE MOUNT"/>
    <s v="Lichfield WS13 7SF"/>
    <n v="101.2"/>
    <x v="1"/>
    <s v="Diesel"/>
    <n v="3.7444000000000005E-2"/>
  </r>
  <r>
    <d v="2023-10-01T00:00:00"/>
    <s v="S026058"/>
    <x v="7"/>
    <s v="PO145024"/>
    <s v="GRN199349"/>
    <s v="341-1007-1"/>
    <s v="BRKT OER RISER 200MM"/>
    <s v="Lichfield WS13 7SF"/>
    <n v="101.2"/>
    <x v="1"/>
    <s v="Diesel"/>
    <n v="3.7444000000000005E-2"/>
  </r>
  <r>
    <d v="2023-10-01T00:00:00"/>
    <s v="S026058"/>
    <x v="7"/>
    <s v="PO147922"/>
    <s v="GRN199350"/>
    <s v="340-1565-1"/>
    <s v="STAND CONTROLER"/>
    <s v="Lichfield WS13 7SF"/>
    <n v="101.2"/>
    <x v="1"/>
    <s v="Diesel"/>
    <n v="3.7444000000000005E-2"/>
  </r>
  <r>
    <d v="2023-10-01T00:00:00"/>
    <s v="S026058"/>
    <x v="7"/>
    <s v="PO143976"/>
    <s v="GRN199352"/>
    <n v="101033732"/>
    <s v="T60 SOURCE ASSY, ADJUSTABLE MOUNTING BLOCK"/>
    <s v="Lichfield WS13 7SF"/>
    <n v="101.2"/>
    <x v="1"/>
    <s v="Diesel"/>
    <n v="3.7444000000000005E-2"/>
  </r>
  <r>
    <d v="2023-10-01T00:00:00"/>
    <s v="S026058"/>
    <x v="7"/>
    <s v="PO145021"/>
    <s v="GRN199354"/>
    <s v="340-1129-1"/>
    <s v="SHIELD SICK SENSOR"/>
    <s v="Lichfield WS13 7SF"/>
    <n v="101.2"/>
    <x v="1"/>
    <s v="Diesel"/>
    <n v="3.7444000000000005E-2"/>
  </r>
  <r>
    <d v="2023-10-01T00:00:00"/>
    <s v="S026058"/>
    <x v="7"/>
    <s v="PO148799"/>
    <s v="GRN199381"/>
    <s v="340-1049-1"/>
    <s v="SICK SENSOR BRKT HORIZONTAL"/>
    <s v="Lichfield WS13 7SF"/>
    <n v="101.2"/>
    <x v="1"/>
    <s v="Diesel"/>
    <n v="3.7444000000000005E-2"/>
  </r>
  <r>
    <d v="2023-10-01T00:00:00"/>
    <s v="S026058"/>
    <x v="7"/>
    <s v="PO145055"/>
    <s v="GRN199383"/>
    <n v="101048081"/>
    <s v="FIBRE BOX MOUNTING ASSEMBLY"/>
    <s v="Lichfield WS13 7SF"/>
    <n v="101.2"/>
    <x v="1"/>
    <s v="Diesel"/>
    <n v="3.7444000000000005E-2"/>
  </r>
  <r>
    <d v="2023-10-01T00:00:00"/>
    <s v="S026058"/>
    <x v="7"/>
    <s v="PO145015"/>
    <s v="GRN199389"/>
    <s v="340-1050-1"/>
    <s v="TITAN SICK SENSOR BRKT"/>
    <s v="Lichfield WS13 7SF"/>
    <n v="101.2"/>
    <x v="1"/>
    <s v="Diesel"/>
    <n v="3.7444000000000005E-2"/>
  </r>
  <r>
    <d v="2023-10-01T00:00:00"/>
    <s v="S026058"/>
    <x v="7"/>
    <s v="PO145341"/>
    <s v="GRN199422"/>
    <n v="101024965"/>
    <s v="TAB PLATE VERTICAL ASSEMBLY"/>
    <s v="Lichfield WS13 7SF"/>
    <n v="101.2"/>
    <x v="1"/>
    <s v="Diesel"/>
    <n v="3.7444000000000005E-2"/>
  </r>
  <r>
    <d v="2023-10-01T00:00:00"/>
    <s v="S026058"/>
    <x v="7"/>
    <s v="PO145342"/>
    <s v="GRN199423"/>
    <n v="101024964"/>
    <s v="TAB PLATE HORIZONTAL ASSEMBLY"/>
    <s v="Lichfield WS13 7SF"/>
    <n v="101.2"/>
    <x v="1"/>
    <s v="Diesel"/>
    <n v="3.7444000000000005E-2"/>
  </r>
  <r>
    <d v="2023-10-01T00:00:00"/>
    <s v="S026058"/>
    <x v="7"/>
    <s v="PO145340"/>
    <s v="GRN199425"/>
    <n v="101026229"/>
    <s v="TAB PLATE HORIZONTAL ASSEMBLY"/>
    <s v="Lichfield WS13 7SF"/>
    <n v="101.2"/>
    <x v="1"/>
    <s v="Diesel"/>
    <n v="3.7444000000000005E-2"/>
  </r>
  <r>
    <d v="2023-10-01T00:00:00"/>
    <s v="S026058"/>
    <x v="7"/>
    <s v="PO147477"/>
    <s v="GRN199427"/>
    <n v="101027152"/>
    <s v="ROD GUIDE"/>
    <s v="Lichfield WS13 7SF"/>
    <n v="101.2"/>
    <x v="1"/>
    <s v="Diesel"/>
    <n v="3.7444000000000005E-2"/>
  </r>
  <r>
    <d v="2023-10-01T00:00:00"/>
    <s v="S026058"/>
    <x v="7"/>
    <s v="PO142868"/>
    <s v="GRN199428"/>
    <n v="101027152"/>
    <s v="ROD GUIDE"/>
    <s v="Lichfield WS13 7SF"/>
    <n v="101.2"/>
    <x v="1"/>
    <s v="Diesel"/>
    <n v="3.7444000000000005E-2"/>
  </r>
  <r>
    <d v="2023-10-01T00:00:00"/>
    <s v="S026058"/>
    <x v="7"/>
    <s v="PO148024"/>
    <s v="GRN199461"/>
    <n v="101040863"/>
    <s v="DRIVERS CAB MONITOR BASE"/>
    <s v="Lichfield WS13 7SF"/>
    <n v="101.2"/>
    <x v="1"/>
    <s v="Diesel"/>
    <n v="3.7444000000000005E-2"/>
  </r>
  <r>
    <d v="2023-10-01T00:00:00"/>
    <s v="S026058"/>
    <x v="7"/>
    <s v="PO145014"/>
    <s v="GRN199474"/>
    <s v="340-1026-1"/>
    <s v="BRKT CONCENTRATOR MOUNT"/>
    <s v="Lichfield WS13 7SF"/>
    <n v="101.2"/>
    <x v="1"/>
    <s v="Diesel"/>
    <n v="3.7444000000000005E-2"/>
  </r>
  <r>
    <d v="2023-10-01T00:00:00"/>
    <s v="S026058"/>
    <x v="7"/>
    <s v="PO147731"/>
    <s v="GRN199477"/>
    <n v="101012393"/>
    <s v="SECURITY HANDRAIL PLATE"/>
    <s v="Lichfield WS13 7SF"/>
    <n v="101.2"/>
    <x v="1"/>
    <s v="Diesel"/>
    <n v="3.7444000000000005E-2"/>
  </r>
  <r>
    <d v="2023-02-01T00:00:00"/>
    <s v="S024448"/>
    <x v="18"/>
    <s v="PO135823"/>
    <s v="GRN180346"/>
    <n v="101049193"/>
    <s v="6/4 MeV TURNKEY LINAC SYSTEM C/W CABSCAN (+32/-31)"/>
    <s v="California 94560"/>
    <n v="5214"/>
    <x v="0"/>
    <s v="Crude"/>
    <n v="0.4181628"/>
  </r>
  <r>
    <d v="2023-10-01T00:00:00"/>
    <s v="S026058"/>
    <x v="7"/>
    <s v="PO148023"/>
    <s v="GRN199611"/>
    <n v="101036314"/>
    <s v="PANEL 8"/>
    <s v="Lichfield WS13 7SF"/>
    <n v="101.2"/>
    <x v="1"/>
    <s v="Diesel"/>
    <n v="3.7444000000000005E-2"/>
  </r>
  <r>
    <d v="2023-02-01T00:00:00"/>
    <s v="S024448"/>
    <x v="18"/>
    <s v="PO135823"/>
    <s v="GRN180349"/>
    <n v="13206361"/>
    <s v="ETM TCU 9.8KW 400V"/>
    <s v="California 94560"/>
    <n v="5214"/>
    <x v="0"/>
    <s v="Crude"/>
    <n v="0.4181628"/>
  </r>
  <r>
    <d v="2023-10-01T00:00:00"/>
    <s v="S026058"/>
    <x v="7"/>
    <s v="PO148022"/>
    <s v="GRN199612"/>
    <n v="101036230"/>
    <s v="PANEL 3"/>
    <s v="Lichfield WS13 7SF"/>
    <n v="101.2"/>
    <x v="1"/>
    <s v="Diesel"/>
    <n v="3.7444000000000005E-2"/>
  </r>
  <r>
    <d v="2023-10-01T00:00:00"/>
    <s v="S026058"/>
    <x v="7"/>
    <s v="PO148161"/>
    <s v="GRN199613"/>
    <n v="101036326"/>
    <s v="PANEL 9"/>
    <s v="Lichfield WS13 7SF"/>
    <n v="101.2"/>
    <x v="1"/>
    <s v="Diesel"/>
    <n v="3.7444000000000005E-2"/>
  </r>
  <r>
    <d v="2023-02-01T00:00:00"/>
    <s v="S001571"/>
    <x v="10"/>
    <s v="PO140121"/>
    <s v="GRN180356"/>
    <n v="21201457"/>
    <s v="SUPPLY CABLE M12 X 5 4 OPEN WIRES 20M CORDLESS"/>
    <s v="St Albans AL1 5BN"/>
    <n v="298"/>
    <x v="2"/>
    <s v="Diesel"/>
    <n v="1.1026E-3"/>
  </r>
  <r>
    <d v="2023-10-01T00:00:00"/>
    <s v="S026058"/>
    <x v="7"/>
    <s v="PO145015"/>
    <s v="GRN199614"/>
    <s v="340-1049-1"/>
    <s v="SICK SENSOR BRKT HORIZONTAL"/>
    <s v="Lichfield WS13 7SF"/>
    <n v="101.2"/>
    <x v="1"/>
    <s v="Diesel"/>
    <n v="3.7444000000000005E-2"/>
  </r>
  <r>
    <d v="2023-10-01T00:00:00"/>
    <s v="S026058"/>
    <x v="7"/>
    <s v="PO145018"/>
    <s v="GRN199622"/>
    <s v="340-1058-1"/>
    <s v="ELECTRICAL BOX MOUNTING PLATE"/>
    <s v="Lichfield WS13 7SF"/>
    <n v="101.2"/>
    <x v="1"/>
    <s v="Diesel"/>
    <n v="3.7444000000000005E-2"/>
  </r>
  <r>
    <d v="2023-10-01T00:00:00"/>
    <s v="S026058"/>
    <x v="7"/>
    <s v="PO145021"/>
    <s v="GRN199624"/>
    <s v="340-1129-1"/>
    <s v="SHIELD SICK SENSOR"/>
    <s v="Lichfield WS13 7SF"/>
    <n v="101.2"/>
    <x v="1"/>
    <s v="Diesel"/>
    <n v="3.7444000000000005E-2"/>
  </r>
  <r>
    <d v="2023-02-01T00:00:00"/>
    <s v="S000920"/>
    <x v="20"/>
    <s v="PO142581"/>
    <s v="GRN180362"/>
    <s v="11701-2431"/>
    <s v="INTEGRATED LOUVRE 330 X 110 X 8MM DEEP"/>
    <s v="Rotherham S66 8QY"/>
    <n v="165.4"/>
    <x v="2"/>
    <s v="Diesel"/>
    <n v="6.1197999999999992E-4"/>
  </r>
  <r>
    <d v="2023-02-01T00:00:00"/>
    <s v="S001571"/>
    <x v="10"/>
    <s v="PO140450"/>
    <s v="GRN180363"/>
    <n v="57203693"/>
    <s v="MOUNTING SYSTEM UNIVERSAL JOINT BEF-KK-W45"/>
    <s v="St Albans AL1 5BN"/>
    <n v="298"/>
    <x v="2"/>
    <s v="Diesel"/>
    <n v="1.1026E-3"/>
  </r>
  <r>
    <d v="2023-02-01T00:00:00"/>
    <s v="S023284"/>
    <x v="19"/>
    <s v="PO131876"/>
    <s v="GRN180364"/>
    <n v="101036472"/>
    <s v="POPULATED RACK INTERFACE PANEL G60ZBX/P60 II"/>
    <s v="Leicester LE19 2DT"/>
    <n v="144"/>
    <x v="1"/>
    <s v="Diesel"/>
    <n v="5.3280000000000001E-2"/>
  </r>
  <r>
    <d v="2023-02-01T00:00:00"/>
    <s v="S023284"/>
    <x v="19"/>
    <s v="PO131876"/>
    <s v="GRN180365"/>
    <s v="340-1235-3"/>
    <s v="CABLE FLOODLIGHT POWER 170&quot;"/>
    <s v="Leicester LE19 2DT"/>
    <n v="144"/>
    <x v="1"/>
    <s v="Diesel"/>
    <n v="5.3280000000000001E-2"/>
  </r>
  <r>
    <d v="2023-02-01T00:00:00"/>
    <s v="S023284"/>
    <x v="19"/>
    <s v="PO131877"/>
    <s v="GRN180366"/>
    <s v="340-1235-3"/>
    <s v="CABLE FLOODLIGHT POWER 170&quot;"/>
    <s v="Leicester LE19 2DT"/>
    <n v="144"/>
    <x v="1"/>
    <s v="Diesel"/>
    <n v="5.3280000000000001E-2"/>
  </r>
  <r>
    <d v="2023-02-01T00:00:00"/>
    <s v="S001121"/>
    <x v="5"/>
    <s v="PO137923"/>
    <s v="GRN180367"/>
    <n v="5745118"/>
    <s v="PLASTIC LATCH"/>
    <s v="Salford M5 4BE"/>
    <n v="103.6"/>
    <x v="2"/>
    <s v="Diesel"/>
    <n v="3.8331999999999998E-4"/>
  </r>
  <r>
    <d v="2023-02-01T00:00:00"/>
    <s v="S023284"/>
    <x v="19"/>
    <s v="PO142266"/>
    <s v="GRN180368"/>
    <n v="101034024"/>
    <s v="westbury"/>
    <s v="Leicester LE19 2DT"/>
    <n v="144"/>
    <x v="1"/>
    <s v="Diesel"/>
    <n v="5.3280000000000001E-2"/>
  </r>
  <r>
    <d v="2023-10-01T00:00:00"/>
    <s v="S026058"/>
    <x v="7"/>
    <s v="PO149991"/>
    <s v="GRN199629"/>
    <n v="101045532"/>
    <s v="MOTOR CONDUIT LOWER BRACKET"/>
    <s v="Lichfield WS13 7SF"/>
    <n v="101.2"/>
    <x v="1"/>
    <s v="Diesel"/>
    <n v="3.7444000000000005E-2"/>
  </r>
  <r>
    <d v="2023-10-01T00:00:00"/>
    <s v="S026058"/>
    <x v="7"/>
    <s v="PO148485"/>
    <s v="GRN199633"/>
    <n v="40256694"/>
    <s v="OCR CAMERA MOUNTING BRACKET M6007"/>
    <s v="Lichfield WS13 7SF"/>
    <n v="101.2"/>
    <x v="1"/>
    <s v="Diesel"/>
    <n v="3.7444000000000005E-2"/>
  </r>
  <r>
    <d v="2023-02-01T00:00:00"/>
    <s v="S024448"/>
    <x v="18"/>
    <s v="PO139764"/>
    <s v="GRN180375"/>
    <n v="101012487"/>
    <s v="SF6 CYLINDER 5 LB, 99.95%, 4.2&quot; OD x 17&quot; LONG"/>
    <s v="California 94560"/>
    <n v="5214"/>
    <x v="0"/>
    <s v="Crude"/>
    <n v="0.4181628"/>
  </r>
  <r>
    <d v="2023-02-01T00:00:00"/>
    <s v="S001571"/>
    <x v="10"/>
    <s v="PO135068"/>
    <s v="GRN180380"/>
    <s v="11700-5287"/>
    <s v="LASER SCANNER LMS141-15100 SECURITY PRIME"/>
    <s v="St Albans AL1 5BN"/>
    <n v="298"/>
    <x v="2"/>
    <s v="Diesel"/>
    <n v="1.1026E-3"/>
  </r>
  <r>
    <d v="2023-10-01T00:00:00"/>
    <s v="S026058"/>
    <x v="7"/>
    <s v="PO149560"/>
    <s v="GRN199638"/>
    <s v="340-1672-1"/>
    <s v="SENSOR HOLDER BRACKET"/>
    <s v="Lichfield WS13 7SF"/>
    <n v="101.2"/>
    <x v="1"/>
    <s v="Diesel"/>
    <n v="3.7444000000000005E-2"/>
  </r>
  <r>
    <d v="2023-10-01T00:00:00"/>
    <s v="S026058"/>
    <x v="7"/>
    <s v="PO148024"/>
    <s v="GRN199640"/>
    <n v="40213217"/>
    <s v="PROXY SENSOR BRACKET 3"/>
    <s v="Lichfield WS13 7SF"/>
    <n v="101.2"/>
    <x v="1"/>
    <s v="Diesel"/>
    <n v="3.7444000000000005E-2"/>
  </r>
  <r>
    <d v="2023-10-01T00:00:00"/>
    <s v="S026058"/>
    <x v="7"/>
    <s v="PO142868"/>
    <s v="GRN199677"/>
    <n v="57207487"/>
    <s v="RETAINER PLATE STAINLESS STEEL"/>
    <s v="Lichfield WS13 7SF"/>
    <n v="101.2"/>
    <x v="1"/>
    <s v="Diesel"/>
    <n v="3.7444000000000005E-2"/>
  </r>
  <r>
    <d v="2023-10-01T00:00:00"/>
    <s v="S026058"/>
    <x v="7"/>
    <s v="PO145018"/>
    <s v="GRN199678"/>
    <s v="340-1059-1"/>
    <s v="STAND SPEED SENSOR"/>
    <s v="Lichfield WS13 7SF"/>
    <n v="101.2"/>
    <x v="1"/>
    <s v="Diesel"/>
    <n v="3.7444000000000005E-2"/>
  </r>
  <r>
    <d v="2023-02-01T00:00:00"/>
    <s v="S025431"/>
    <x v="0"/>
    <s v="PO139923"/>
    <s v="GRN180388"/>
    <s v="332-0634-1"/>
    <s v="DETECTOR GROUND RIGHT"/>
    <s v="Boston Massachusetts"/>
    <n v="3154"/>
    <x v="0"/>
    <s v="Crude"/>
    <n v="2.5295079999999999"/>
  </r>
  <r>
    <d v="2023-10-01T00:00:00"/>
    <s v="S026058"/>
    <x v="7"/>
    <s v="PO145014"/>
    <s v="GRN199679"/>
    <s v="340-1034-1"/>
    <s v="BRKT DETECTOR ENCLOSURE MOUNT"/>
    <s v="Lichfield WS13 7SF"/>
    <n v="101.2"/>
    <x v="1"/>
    <s v="Diesel"/>
    <n v="3.7444000000000005E-2"/>
  </r>
  <r>
    <d v="2023-10-01T00:00:00"/>
    <s v="S026058"/>
    <x v="7"/>
    <s v="PO143475"/>
    <s v="GRN199680"/>
    <n v="101023406"/>
    <s v="SCANDRIVE SUPPORT BRACKET"/>
    <s v="Lichfield WS13 7SF"/>
    <n v="101.2"/>
    <x v="1"/>
    <s v="Diesel"/>
    <n v="3.7444000000000005E-2"/>
  </r>
  <r>
    <d v="2023-10-01T00:00:00"/>
    <s v="S026058"/>
    <x v="7"/>
    <s v="PO148609"/>
    <s v="GRN199960"/>
    <s v="341-1007-1"/>
    <s v="BRKT OER RISER 200MM"/>
    <s v="Lichfield WS13 7SF"/>
    <n v="101.2"/>
    <x v="1"/>
    <s v="Diesel"/>
    <n v="3.7444000000000005E-2"/>
  </r>
  <r>
    <d v="2023-10-01T00:00:00"/>
    <s v="S026058"/>
    <x v="7"/>
    <s v="PO145018"/>
    <s v="GRN199965"/>
    <s v="340-1059-1"/>
    <s v="STAND SPEED SENSOR"/>
    <s v="Lichfield WS13 7SF"/>
    <n v="101.2"/>
    <x v="1"/>
    <s v="Diesel"/>
    <n v="3.7444000000000005E-2"/>
  </r>
  <r>
    <d v="2023-10-01T00:00:00"/>
    <s v="S026058"/>
    <x v="7"/>
    <s v="PO147734"/>
    <s v="GRN199972"/>
    <s v="363-1023-1"/>
    <s v="TUBE SUPPORT BRACKETS - SIDE PANELS"/>
    <s v="Lichfield WS13 7SF"/>
    <n v="101.2"/>
    <x v="1"/>
    <s v="Diesel"/>
    <n v="3.7444000000000005E-2"/>
  </r>
  <r>
    <d v="2023-10-01T00:00:00"/>
    <s v="S026058"/>
    <x v="7"/>
    <s v="PO149452"/>
    <s v="GRN199975"/>
    <n v="101023406"/>
    <s v="SCANDRIVE SUPPORT BRACKET - nova grey"/>
    <s v="Lichfield WS13 7SF"/>
    <n v="101.2"/>
    <x v="1"/>
    <s v="Diesel"/>
    <n v="3.7444000000000005E-2"/>
  </r>
  <r>
    <d v="2023-10-01T00:00:00"/>
    <s v="S026058"/>
    <x v="7"/>
    <s v="PO147731"/>
    <s v="GRN200006"/>
    <n v="101012393"/>
    <s v="SECURITY HANDRAIL PLATE"/>
    <s v="Lichfield WS13 7SF"/>
    <n v="101.2"/>
    <x v="1"/>
    <s v="Diesel"/>
    <n v="3.7444000000000005E-2"/>
  </r>
  <r>
    <d v="2023-10-01T00:00:00"/>
    <s v="S026058"/>
    <x v="7"/>
    <s v="PO147734"/>
    <s v="GRN200422"/>
    <s v="356-1078-1"/>
    <s v="M60-ZBX WORKSTATION KICK PANEL FIXING BRKT"/>
    <s v="Lichfield WS13 7SF"/>
    <n v="101.2"/>
    <x v="1"/>
    <s v="Diesel"/>
    <n v="3.7444000000000005E-2"/>
  </r>
  <r>
    <d v="2023-10-01T00:00:00"/>
    <s v="S026058"/>
    <x v="7"/>
    <s v="PO143977"/>
    <s v="GRN200476"/>
    <s v="331-8386-1"/>
    <s v="TRAY DRIPPER OIL"/>
    <s v="Lichfield WS13 7SF"/>
    <n v="101.2"/>
    <x v="1"/>
    <s v="Diesel"/>
    <n v="3.7444000000000005E-2"/>
  </r>
  <r>
    <d v="2023-10-01T00:00:00"/>
    <s v="S026058"/>
    <x v="7"/>
    <s v="PO146359"/>
    <s v="GRN200480"/>
    <n v="40259810"/>
    <s v="COWL TOP"/>
    <s v="Lichfield WS13 7SF"/>
    <n v="101.2"/>
    <x v="1"/>
    <s v="Diesel"/>
    <n v="3.7444000000000005E-2"/>
  </r>
  <r>
    <d v="2023-10-01T00:00:00"/>
    <s v="S026058"/>
    <x v="7"/>
    <s v="PO143474"/>
    <s v="GRN200490"/>
    <n v="101033372"/>
    <s v="M60-ZBX, DETECTOR PANEL  MECHANICAL INTERLOCK"/>
    <s v="Lichfield WS13 7SF"/>
    <n v="101.2"/>
    <x v="1"/>
    <s v="Diesel"/>
    <n v="3.7444000000000005E-2"/>
  </r>
  <r>
    <d v="2023-10-01T00:00:00"/>
    <s v="S026058"/>
    <x v="7"/>
    <s v="PO142868"/>
    <s v="GRN200501"/>
    <n v="101010640"/>
    <s v="SIDE PANEL, SUPPORT ANGLE"/>
    <s v="Lichfield WS13 7SF"/>
    <n v="101.2"/>
    <x v="1"/>
    <s v="Diesel"/>
    <n v="3.7444000000000005E-2"/>
  </r>
  <r>
    <d v="2023-02-01T00:00:00"/>
    <s v="S026602"/>
    <x v="12"/>
    <s v="PO140631"/>
    <s v="GRN180410"/>
    <s v="11540-0247"/>
    <s v="FILTER AC AIR BARD"/>
    <s v="Watford WD24 7GG"/>
    <n v="302"/>
    <x v="2"/>
    <s v="Diesl"/>
    <n v="1.1173999999999999E-3"/>
  </r>
  <r>
    <d v="2023-10-01T00:00:00"/>
    <s v="S026058"/>
    <x v="7"/>
    <s v="PO146939"/>
    <s v="GRN200506"/>
    <n v="101041856"/>
    <s v="ZBX CHILLER BASE ASSEMBLY"/>
    <s v="Lichfield WS13 7SF"/>
    <n v="101.2"/>
    <x v="1"/>
    <s v="Diesel"/>
    <n v="3.7444000000000005E-2"/>
  </r>
  <r>
    <d v="2023-10-01T00:00:00"/>
    <s v="S026058"/>
    <x v="7"/>
    <s v="PO143474"/>
    <s v="GRN200511"/>
    <n v="101036927"/>
    <s v="LUBE UNIT/CONTROL GEAR BRACKET (ANGLED 3 DEG)"/>
    <s v="Lichfield WS13 7SF"/>
    <n v="101.2"/>
    <x v="1"/>
    <s v="Diesel"/>
    <n v="3.7444000000000005E-2"/>
  </r>
  <r>
    <d v="2023-10-01T00:00:00"/>
    <s v="S026058"/>
    <x v="7"/>
    <s v="PO149833"/>
    <s v="GRN200519"/>
    <s v="350-1018-1"/>
    <s v="PLATE MTG SENSOR EOT GANTRY"/>
    <s v="Lichfield WS13 7SF"/>
    <n v="101.2"/>
    <x v="1"/>
    <s v="Diesel"/>
    <n v="3.7444000000000005E-2"/>
  </r>
  <r>
    <d v="2023-11-01T00:00:00"/>
    <s v="S026058"/>
    <x v="7"/>
    <s v="PO150166"/>
    <s v="GRN200913"/>
    <n v="101036314"/>
    <s v="PANEL 8"/>
    <s v="Lichfield WS13 7SF"/>
    <n v="101.2"/>
    <x v="1"/>
    <s v="Diesel"/>
    <n v="3.7444000000000005E-2"/>
  </r>
  <r>
    <d v="2023-11-01T00:00:00"/>
    <s v="S026058"/>
    <x v="7"/>
    <s v="PO145014"/>
    <s v="GRN201345"/>
    <s v="340-1026-1"/>
    <s v="BRKT CONCENTRATOR MOUNT"/>
    <s v="Lichfield WS13 7SF"/>
    <n v="101.2"/>
    <x v="1"/>
    <s v="Diesel"/>
    <n v="3.7444000000000005E-2"/>
  </r>
  <r>
    <d v="2023-11-01T00:00:00"/>
    <s v="S026058"/>
    <x v="7"/>
    <s v="PO145341"/>
    <s v="GRN201346"/>
    <n v="101024965"/>
    <s v="TAB PLATE VERTICAL ASSEMBLY"/>
    <s v="Lichfield WS13 7SF"/>
    <n v="101.2"/>
    <x v="1"/>
    <s v="Diesel"/>
    <n v="3.7444000000000005E-2"/>
  </r>
  <r>
    <d v="2023-11-01T00:00:00"/>
    <s v="S026058"/>
    <x v="7"/>
    <s v="PO145342"/>
    <s v="GRN201347"/>
    <n v="101024964"/>
    <s v="TAB PLATE HORIZONTAL ASSEMBLY"/>
    <s v="Lichfield WS13 7SF"/>
    <n v="101.2"/>
    <x v="1"/>
    <s v="Diesel"/>
    <n v="3.7444000000000005E-2"/>
  </r>
  <r>
    <d v="2023-11-01T00:00:00"/>
    <s v="S026058"/>
    <x v="7"/>
    <s v="PO148609"/>
    <s v="GRN201348"/>
    <s v="340-1049-1"/>
    <s v="SICK SENSOR BRKT HORIZONTAL"/>
    <s v="Lichfield WS13 7SF"/>
    <n v="101.2"/>
    <x v="1"/>
    <s v="Diesel"/>
    <n v="3.7444000000000005E-2"/>
  </r>
  <r>
    <d v="2023-11-01T00:00:00"/>
    <s v="S026058"/>
    <x v="7"/>
    <s v="PO146359"/>
    <s v="GRN201349"/>
    <n v="40259810"/>
    <s v="COWL TOP"/>
    <s v="Lichfield WS13 7SF"/>
    <n v="101.2"/>
    <x v="1"/>
    <s v="Diesel"/>
    <n v="3.7444000000000005E-2"/>
  </r>
  <r>
    <d v="2023-11-01T00:00:00"/>
    <s v="S026058"/>
    <x v="7"/>
    <s v="PO145340"/>
    <s v="GRN201350"/>
    <n v="101026229"/>
    <s v="TAB PLATE HORIZONTAL ASSEMBLY"/>
    <s v="Lichfield WS13 7SF"/>
    <n v="101.2"/>
    <x v="1"/>
    <s v="Diesel"/>
    <n v="3.7444000000000005E-2"/>
  </r>
  <r>
    <d v="2023-02-01T00:00:00"/>
    <s v="S000920"/>
    <x v="20"/>
    <s v="PO142937"/>
    <s v="GRN180428"/>
    <s v="11701-2494"/>
    <s v="AE STAINLESS STEEL ENCLOSURE, (WHD) 200X300X120MM"/>
    <s v="Rotherham S66 8QY"/>
    <n v="165.4"/>
    <x v="2"/>
    <s v="Diesel"/>
    <n v="6.1197999999999992E-4"/>
  </r>
  <r>
    <d v="2023-11-01T00:00:00"/>
    <s v="S026058"/>
    <x v="7"/>
    <s v="PO150197"/>
    <s v="GRN201351"/>
    <n v="101028105"/>
    <s v="REAR CHASSIS PLATE"/>
    <s v="Lichfield WS13 7SF"/>
    <n v="101.2"/>
    <x v="1"/>
    <s v="Diesel"/>
    <n v="3.7444000000000005E-2"/>
  </r>
  <r>
    <d v="2023-02-01T00:00:00"/>
    <s v="S022670"/>
    <x v="26"/>
    <s v="PO141979"/>
    <s v="GRN180430"/>
    <n v="85213693"/>
    <s v="M14 x 50 - B FLANGED HEX HD BOLT GRADE 10.9"/>
    <s v="Congleton CW12 1HR"/>
    <n v="12.8"/>
    <x v="2"/>
    <s v="Diesel"/>
    <n v="4.7360000000000001E-5"/>
  </r>
  <r>
    <d v="2023-02-01T00:00:00"/>
    <s v="S023375"/>
    <x v="13"/>
    <s v="PO141339"/>
    <s v="GRN180431"/>
    <n v="13206262"/>
    <s v="MXR-201/8M-R24SL TUBE"/>
    <s v="Boston Massachusetts"/>
    <n v="3154"/>
    <x v="0"/>
    <s v="Crude"/>
    <n v="2.5295079999999999"/>
  </r>
  <r>
    <d v="2023-06-01T00:00:00"/>
    <s v="S022275"/>
    <x v="8"/>
    <s v="PO143491"/>
    <s v="GRN190155"/>
    <s v="11701-2583"/>
    <s v="MERCEDES-BENZ ACTROS 5 S/M FHS 2632 L - EXPORT TO"/>
    <s v="70771 Leinfelden-Echterdingen"/>
    <n v="1446"/>
    <x v="3"/>
    <s v="Diesel"/>
    <n v="1.4702205000000002"/>
  </r>
  <r>
    <d v="2023-11-01T00:00:00"/>
    <s v="S026058"/>
    <x v="7"/>
    <s v="PO150195"/>
    <s v="GRN201352"/>
    <n v="101012393"/>
    <s v="SECURITY HANDRAIL PLATE"/>
    <s v="Lichfield WS13 7SF"/>
    <n v="101.2"/>
    <x v="1"/>
    <s v="Diesel"/>
    <n v="3.7444000000000005E-2"/>
  </r>
  <r>
    <d v="2023-11-01T00:00:00"/>
    <s v="S026058"/>
    <x v="7"/>
    <s v="PO148485"/>
    <s v="GRN201353"/>
    <n v="101037053"/>
    <s v="OIL DRIP TRAY BRACKET"/>
    <s v="Lichfield WS13 7SF"/>
    <n v="101.2"/>
    <x v="1"/>
    <s v="Diesel"/>
    <n v="3.7444000000000005E-2"/>
  </r>
  <r>
    <d v="2023-11-01T00:00:00"/>
    <s v="S026058"/>
    <x v="7"/>
    <s v="PO145024"/>
    <s v="GRN201354"/>
    <s v="341-1007-1"/>
    <s v="BRKT OER RISER 200MM"/>
    <s v="Lichfield WS13 7SF"/>
    <n v="101.2"/>
    <x v="1"/>
    <s v="Diesel"/>
    <n v="3.7444000000000005E-2"/>
  </r>
  <r>
    <d v="2023-11-01T00:00:00"/>
    <s v="S026058"/>
    <x v="7"/>
    <s v="PO145342"/>
    <s v="GRN201355"/>
    <n v="101024964"/>
    <s v="TAB PLATE HORIZONTAL ASSEMBLY"/>
    <s v="Lichfield WS13 7SF"/>
    <n v="101.2"/>
    <x v="1"/>
    <s v="Diesel"/>
    <n v="3.7444000000000005E-2"/>
  </r>
  <r>
    <d v="2023-02-01T00:00:00"/>
    <s v="S023222"/>
    <x v="11"/>
    <s v="PO140493"/>
    <s v="GRN180439"/>
    <n v="101027050"/>
    <s v="COMPACT MULTIPROTOCOL I/O MODULE TBEN-L1-16DXP TUR"/>
    <s v="Wickford SS11 8YT"/>
    <n v="390"/>
    <x v="2"/>
    <s v="Diesel"/>
    <n v="1.4430000000000001E-3"/>
  </r>
  <r>
    <d v="2023-11-01T00:00:00"/>
    <s v="S026058"/>
    <x v="7"/>
    <s v="PO148021"/>
    <s v="GRN201356"/>
    <n v="101034043"/>
    <s v="LOCATION TENON"/>
    <s v="Lichfield WS13 7SF"/>
    <n v="101.2"/>
    <x v="1"/>
    <s v="Diesel"/>
    <n v="3.7444000000000005E-2"/>
  </r>
  <r>
    <d v="2023-02-01T00:00:00"/>
    <s v="S023222"/>
    <x v="11"/>
    <s v="PO141687"/>
    <s v="GRN180442"/>
    <s v="11700-5607"/>
    <s v="CORDSET CAT5E ETHERNET M12 RJ45 8C"/>
    <s v="Wickford SS11 8YT"/>
    <n v="390"/>
    <x v="2"/>
    <s v="Diesel"/>
    <n v="1.4430000000000001E-3"/>
  </r>
  <r>
    <d v="2023-11-01T00:00:00"/>
    <s v="S026058"/>
    <x v="7"/>
    <s v="PO149777"/>
    <s v="GRN201357"/>
    <n v="101040864"/>
    <s v="DRIVERS CAB MONITOR BACKING PLATE"/>
    <s v="Lichfield WS13 7SF"/>
    <n v="101.2"/>
    <x v="1"/>
    <s v="Diesel"/>
    <n v="3.7444000000000005E-2"/>
  </r>
  <r>
    <d v="2023-02-01T00:00:00"/>
    <s v="S023222"/>
    <x v="11"/>
    <s v="PO140469"/>
    <s v="GRN180444"/>
    <s v="11554-0683"/>
    <s v="CONN EURO MALE WIREABLE"/>
    <s v="Wickford SS11 8YT"/>
    <n v="390"/>
    <x v="2"/>
    <s v="Diesel"/>
    <n v="1.4430000000000001E-3"/>
  </r>
  <r>
    <d v="2023-02-01T00:00:00"/>
    <s v="S023222"/>
    <x v="11"/>
    <s v="PO140654"/>
    <s v="GRN180445"/>
    <s v="11700-3722"/>
    <s v="CORDSET M12-6F RKC 6T 2 M"/>
    <s v="Wickford SS11 8YT"/>
    <n v="390"/>
    <x v="2"/>
    <s v="Diesel"/>
    <n v="1.4430000000000001E-3"/>
  </r>
  <r>
    <d v="2023-11-01T00:00:00"/>
    <s v="S026058"/>
    <x v="7"/>
    <s v="PO145021"/>
    <s v="GRN201358"/>
    <s v="340-1126-1"/>
    <s v="MOUNT SPEED/TRAFFIC SIGN"/>
    <s v="Lichfield WS13 7SF"/>
    <n v="101.2"/>
    <x v="1"/>
    <s v="Diesel"/>
    <n v="3.7444000000000005E-2"/>
  </r>
  <r>
    <d v="2023-02-01T00:00:00"/>
    <s v="S000892"/>
    <x v="16"/>
    <s v="PO142942"/>
    <s v="GRN180447"/>
    <n v="3145105"/>
    <s v="STRAIGHT ADAPTOR FOR CONDUIT PMAFIX M20 PMA BVNV-M"/>
    <s v="Stockport SK4 2JT"/>
    <n v="55"/>
    <x v="2"/>
    <s v="Diesel"/>
    <n v="2.0350000000000001E-4"/>
  </r>
  <r>
    <d v="2023-02-01T00:00:00"/>
    <s v="S023284"/>
    <x v="19"/>
    <s v="PO136169"/>
    <s v="GRN180448"/>
    <n v="101048153"/>
    <s v="M60 INDIA BB OFFBOARD PANEL"/>
    <s v="Leicester LE19 2DT"/>
    <n v="144"/>
    <x v="1"/>
    <s v="Diesel"/>
    <n v="5.3280000000000001E-2"/>
  </r>
  <r>
    <d v="2023-11-01T00:00:00"/>
    <s v="S026058"/>
    <x v="7"/>
    <s v="PO147735"/>
    <s v="GRN201359"/>
    <n v="101012168"/>
    <s v="FIRE EXTINGUISHER BRACKET"/>
    <s v="Lichfield WS13 7SF"/>
    <n v="101.2"/>
    <x v="1"/>
    <s v="Diesel"/>
    <n v="3.7444000000000005E-2"/>
  </r>
  <r>
    <d v="2023-11-01T00:00:00"/>
    <s v="S026058"/>
    <x v="7"/>
    <s v="PO147477"/>
    <s v="GRN201360"/>
    <n v="101025393"/>
    <s v="TOOL BOX STRENGTHENER PLATE"/>
    <s v="Lichfield WS13 7SF"/>
    <n v="101.2"/>
    <x v="1"/>
    <s v="Diesel"/>
    <n v="3.7444000000000005E-2"/>
  </r>
  <r>
    <d v="2023-11-01T00:00:00"/>
    <s v="S026058"/>
    <x v="7"/>
    <s v="PO148485"/>
    <s v="GRN201361"/>
    <n v="101049881"/>
    <s v="DELL XE4 COMPUTER MOUNTING PLATE"/>
    <s v="Lichfield WS13 7SF"/>
    <n v="101.2"/>
    <x v="1"/>
    <s v="Diesel"/>
    <n v="3.7444000000000005E-2"/>
  </r>
  <r>
    <d v="2023-11-01T00:00:00"/>
    <s v="S026058"/>
    <x v="7"/>
    <s v="PO149974"/>
    <s v="GRN201362"/>
    <n v="101025393"/>
    <s v="TOOL BOX STRENGTHENER PLATE"/>
    <s v="Lichfield WS13 7SF"/>
    <n v="101.2"/>
    <x v="1"/>
    <s v="Diesel"/>
    <n v="3.7444000000000005E-2"/>
  </r>
  <r>
    <d v="2023-11-01T00:00:00"/>
    <s v="S026058"/>
    <x v="7"/>
    <s v="PO143474"/>
    <s v="GRN201365"/>
    <n v="101036824"/>
    <s v="M60-BX WHEEL STAND ( 2-PORT )"/>
    <s v="Lichfield WS13 7SF"/>
    <n v="101.2"/>
    <x v="1"/>
    <s v="Diesel"/>
    <n v="3.7444000000000005E-2"/>
  </r>
  <r>
    <d v="2023-11-01T00:00:00"/>
    <s v="S026058"/>
    <x v="7"/>
    <s v="PO143976"/>
    <s v="GRN201368"/>
    <n v="101033732"/>
    <s v="T60 SOURCE ASSY, ADJUSTABLE MOUNTING BLOCK"/>
    <s v="Lichfield WS13 7SF"/>
    <n v="101.2"/>
    <x v="1"/>
    <s v="Diesel"/>
    <n v="3.7444000000000005E-2"/>
  </r>
  <r>
    <d v="2023-11-01T00:00:00"/>
    <s v="S026058"/>
    <x v="7"/>
    <s v="PO143412"/>
    <s v="GRN201371"/>
    <n v="101024174"/>
    <s v="SUPPORT FOOT - TCU"/>
    <s v="Lichfield WS13 7SF"/>
    <n v="101.2"/>
    <x v="1"/>
    <s v="Diesel"/>
    <n v="3.7444000000000005E-2"/>
  </r>
  <r>
    <d v="2023-11-01T00:00:00"/>
    <s v="S026058"/>
    <x v="7"/>
    <s v="PO147730"/>
    <s v="GRN201375"/>
    <n v="101030273"/>
    <s v="M60-BX WORKSTATION FRAME MOUNT BRACKET"/>
    <s v="Lichfield WS13 7SF"/>
    <n v="101.2"/>
    <x v="1"/>
    <s v="Diesel"/>
    <n v="3.7444000000000005E-2"/>
  </r>
  <r>
    <d v="2023-02-01T00:00:00"/>
    <s v="S001121"/>
    <x v="5"/>
    <s v="PO133119"/>
    <s v="GRN180462"/>
    <n v="50204185"/>
    <s v="POINT GUARD I/O SAFETY MODULE 8 POINT INPUT MODULE"/>
    <s v="Salford M5 4BE"/>
    <n v="103.6"/>
    <x v="2"/>
    <s v="Diesel"/>
    <n v="3.8331999999999998E-4"/>
  </r>
  <r>
    <d v="2023-11-01T00:00:00"/>
    <s v="S026058"/>
    <x v="7"/>
    <s v="PO147922"/>
    <s v="GRN201376"/>
    <s v="340-1565-1"/>
    <s v="STAND CONTROLER"/>
    <s v="Lichfield WS13 7SF"/>
    <n v="101.2"/>
    <x v="1"/>
    <s v="Diesel"/>
    <n v="3.7444000000000005E-2"/>
  </r>
  <r>
    <d v="2023-11-01T00:00:00"/>
    <s v="S026058"/>
    <x v="7"/>
    <s v="PO148485"/>
    <s v="GRN201377"/>
    <n v="101037648"/>
    <s v="B.X.DETECTOR ASSY STRIKE PLATE (SMALL)"/>
    <s v="Lichfield WS13 7SF"/>
    <n v="101.2"/>
    <x v="1"/>
    <s v="Diesel"/>
    <n v="3.7444000000000005E-2"/>
  </r>
  <r>
    <d v="2023-11-01T00:00:00"/>
    <s v="S026058"/>
    <x v="7"/>
    <s v="PO145995"/>
    <s v="GRN201380"/>
    <s v="356-1185-1"/>
    <s v="GEAR MOTOR MOUNTING BRACKET"/>
    <s v="Lichfield WS13 7SF"/>
    <n v="101.2"/>
    <x v="1"/>
    <s v="Diesel"/>
    <n v="3.7444000000000005E-2"/>
  </r>
  <r>
    <d v="2023-02-01T00:00:00"/>
    <s v="S023413"/>
    <x v="15"/>
    <s v="PO139986"/>
    <s v="GRN180470"/>
    <n v="101048325"/>
    <s v="VISY ACCR &amp; ANPR ELECTRICAL HARDWARE"/>
    <s v="33100 Tampere, Finland"/>
    <n v="3916"/>
    <x v="2"/>
    <s v="Diesel"/>
    <n v="3.9815929999999999E-2"/>
  </r>
  <r>
    <d v="2023-11-01T00:00:00"/>
    <s v="S026058"/>
    <x v="7"/>
    <s v="PO145051"/>
    <s v="GRN201388"/>
    <n v="101043308"/>
    <s v="HILL ASSIST CAUTION BRACKET HDMI DISPLAY"/>
    <s v="Lichfield WS13 7SF"/>
    <n v="101.2"/>
    <x v="1"/>
    <s v="Diesel"/>
    <n v="3.7444000000000005E-2"/>
  </r>
  <r>
    <d v="2023-02-01T00:00:00"/>
    <s v="S024190"/>
    <x v="22"/>
    <s v="PO142424"/>
    <s v="GRN180473"/>
    <s v="340-1387-1"/>
    <s v="PTZ CAMERA GASKET"/>
    <s v="Stockport SK4 2JT"/>
    <n v="22.2"/>
    <x v="1"/>
    <s v="Diesel"/>
    <n v="8.2140000000000008E-3"/>
  </r>
  <r>
    <d v="2023-02-01T00:00:00"/>
    <s v="S023413"/>
    <x v="15"/>
    <s v="PO138587"/>
    <s v="GRN180479"/>
    <n v="101048325"/>
    <s v="VISY ACCR &amp; ANPR ELECTRICAL HARDWARE"/>
    <s v="33100 Tampere, Finland"/>
    <n v="3916"/>
    <x v="2"/>
    <s v="Diesel"/>
    <n v="3.9815929999999999E-2"/>
  </r>
  <r>
    <d v="2023-11-01T00:00:00"/>
    <s v="S026058"/>
    <x v="7"/>
    <s v="PO148150"/>
    <s v="GRN201410"/>
    <n v="101050079"/>
    <s v="T640 SERVER MOUNTING PLATE"/>
    <s v="Lichfield WS13 7SF"/>
    <n v="101.2"/>
    <x v="1"/>
    <s v="Diesel"/>
    <n v="3.7444000000000005E-2"/>
  </r>
  <r>
    <d v="2023-02-01T00:00:00"/>
    <s v="S025431"/>
    <x v="0"/>
    <s v="PO142718"/>
    <s v="GRN180485"/>
    <s v="11540-0480"/>
    <s v="FILTER 5  WATER"/>
    <s v="Boston Massachusetts"/>
    <n v="3154"/>
    <x v="0"/>
    <s v="Crude"/>
    <n v="1.0118031999999999E-2"/>
  </r>
  <r>
    <d v="2023-02-01T00:00:00"/>
    <s v="S025431"/>
    <x v="0"/>
    <s v="PO142471"/>
    <s v="GRN180486"/>
    <s v="11700-0347"/>
    <s v="DC-DC HVPS PROPORTIONAL"/>
    <s v="Boston Massachusetts"/>
    <n v="3154"/>
    <x v="0"/>
    <s v="Crude"/>
    <n v="2.5295079999999999"/>
  </r>
  <r>
    <d v="2023-11-01T00:00:00"/>
    <s v="S026058"/>
    <x v="7"/>
    <s v="PO149452"/>
    <s v="GRN201411"/>
    <n v="101021307"/>
    <s v="ANGLED LASER HOUSING, BX-M60"/>
    <s v="Lichfield WS13 7SF"/>
    <n v="101.2"/>
    <x v="1"/>
    <s v="Diesel"/>
    <n v="3.7444000000000005E-2"/>
  </r>
  <r>
    <d v="2023-11-01T00:00:00"/>
    <s v="S026058"/>
    <x v="7"/>
    <s v="PO143977"/>
    <s v="GRN201412"/>
    <n v="40255815"/>
    <s v="END STOP DOVETAIL BLOCK - DRIVERLESS M60"/>
    <s v="Lichfield WS13 7SF"/>
    <n v="101.2"/>
    <x v="1"/>
    <s v="Diesel"/>
    <n v="3.7444000000000005E-2"/>
  </r>
  <r>
    <d v="2023-11-01T00:00:00"/>
    <s v="S026058"/>
    <x v="7"/>
    <s v="PO143474"/>
    <s v="GRN201413"/>
    <n v="101021307"/>
    <s v="ANGLED LASER HOUSING, BX-M60"/>
    <s v="Lichfield WS13 7SF"/>
    <n v="101.2"/>
    <x v="1"/>
    <s v="Diesel"/>
    <n v="3.7444000000000005E-2"/>
  </r>
  <r>
    <d v="2023-11-01T00:00:00"/>
    <s v="S026058"/>
    <x v="7"/>
    <s v="PO149868"/>
    <s v="GRN201414"/>
    <s v="356-1028-1"/>
    <s v="XRAY WARNING LIGHT &amp; SIDE MARKER LIGHT MOUNT, BOOM"/>
    <s v="Lichfield WS13 7SF"/>
    <n v="101.2"/>
    <x v="1"/>
    <s v="Diesel"/>
    <n v="3.7444000000000005E-2"/>
  </r>
  <r>
    <d v="2023-11-01T00:00:00"/>
    <s v="S026058"/>
    <x v="7"/>
    <s v="PO149974"/>
    <s v="GRN201423"/>
    <n v="101028105"/>
    <s v="REAR CHASSIS PLATE"/>
    <s v="Lichfield WS13 7SF"/>
    <n v="101.2"/>
    <x v="1"/>
    <s v="Diesel"/>
    <n v="3.7444000000000005E-2"/>
  </r>
  <r>
    <d v="2023-02-01T00:00:00"/>
    <s v="S023413"/>
    <x v="15"/>
    <s v="PO138587"/>
    <s v="GRN180496"/>
    <n v="101048325"/>
    <s v="VISY ACCR &amp; ANPR ELECTRICAL HARDWARE"/>
    <s v="33100 Tampere, Finland"/>
    <n v="3916"/>
    <x v="2"/>
    <s v="Diesel"/>
    <n v="3.9815929999999999E-2"/>
  </r>
  <r>
    <d v="2023-02-01T00:00:00"/>
    <s v="S024867"/>
    <x v="27"/>
    <s v="PO138703"/>
    <s v="GRN180497"/>
    <n v="13208972"/>
    <s v="PERSONAL DOSIMETER (PULSE X-RAY &amp; GAMMA)"/>
    <s v="Wimborne BH21 7SQ"/>
    <n v="428"/>
    <x v="2"/>
    <s v="Diesel"/>
    <n v="1.5835999999999999E-3"/>
  </r>
  <r>
    <d v="2023-02-01T00:00:00"/>
    <s v="S023413"/>
    <x v="15"/>
    <s v="PO138587"/>
    <s v="GRN180499"/>
    <n v="101048325"/>
    <s v="VISY ACCR &amp; ANPR ELECTRICAL HARDWARE"/>
    <s v="33100 Tampere, Finland"/>
    <n v="3916"/>
    <x v="2"/>
    <s v="Diesel"/>
    <n v="3.9815929999999999E-2"/>
  </r>
  <r>
    <d v="2023-11-01T00:00:00"/>
    <s v="S026058"/>
    <x v="7"/>
    <s v="PO145037"/>
    <s v="GRN201426"/>
    <n v="101038131"/>
    <s v="FIXED OVER WIDTH LASER MECHANICAL ASSEMBLY"/>
    <s v="Lichfield WS13 7SF"/>
    <n v="101.2"/>
    <x v="1"/>
    <s v="Diesel"/>
    <n v="3.7444000000000005E-2"/>
  </r>
  <r>
    <d v="2023-11-01T00:00:00"/>
    <s v="S026058"/>
    <x v="7"/>
    <s v="PO147734"/>
    <s v="GRN201445"/>
    <s v="356-1068-1"/>
    <s v="M60-ZBX CONTROL WORKSTATION BACK PANEL"/>
    <s v="Lichfield WS13 7SF"/>
    <n v="101.2"/>
    <x v="1"/>
    <s v="Diesel"/>
    <n v="3.7444000000000005E-2"/>
  </r>
  <r>
    <d v="2023-11-01T00:00:00"/>
    <s v="S026058"/>
    <x v="7"/>
    <s v="PO147732"/>
    <s v="GRN201450"/>
    <n v="101029952"/>
    <s v="M60-BX WORKSTATION BACK PANEL"/>
    <s v="Lichfield WS13 7SF"/>
    <n v="101.2"/>
    <x v="1"/>
    <s v="Diesel"/>
    <n v="3.7444000000000005E-2"/>
  </r>
  <r>
    <d v="2023-11-01T00:00:00"/>
    <s v="S026058"/>
    <x v="7"/>
    <s v="PO148609"/>
    <s v="GRN201825"/>
    <s v="340-1049-1"/>
    <s v="SICK SENSOR BRKT HORIZONTAL"/>
    <s v="Lichfield WS13 7SF"/>
    <n v="101.2"/>
    <x v="1"/>
    <s v="Diesel"/>
    <n v="3.7444000000000005E-2"/>
  </r>
  <r>
    <d v="2023-11-01T00:00:00"/>
    <s v="S026058"/>
    <x v="7"/>
    <s v="PO150404"/>
    <s v="GRN201828"/>
    <n v="101012306"/>
    <s v="INFRARED FENCE TOP BRACKET"/>
    <s v="Lichfield WS13 7SF"/>
    <n v="101.2"/>
    <x v="1"/>
    <s v="Diesel"/>
    <n v="3.7444000000000005E-2"/>
  </r>
  <r>
    <d v="2023-02-01T00:00:00"/>
    <s v="S024346"/>
    <x v="28"/>
    <s v="PO141624"/>
    <s v="GRN180511"/>
    <n v="89205386"/>
    <s v="HYDRAULIC OIL - UNIVIS HVI 26 (20L CONTAINER)"/>
    <s v="Stoke-On-Trent, ST6 4PB"/>
    <n v="10.4"/>
    <x v="3"/>
    <s v="Diesel"/>
    <n v="1.0574200000000001E-3"/>
  </r>
  <r>
    <d v="2023-02-01T00:00:00"/>
    <s v="S000892"/>
    <x v="16"/>
    <s v="PO142935"/>
    <s v="GRN180518"/>
    <n v="87208416"/>
    <s v="BASIC SERVICE TOOLKIT 56-PIECE"/>
    <s v="Stockport SK4 2JT"/>
    <n v="55"/>
    <x v="2"/>
    <s v="Diesel"/>
    <n v="2.0350000000000001E-4"/>
  </r>
  <r>
    <d v="2023-11-01T00:00:00"/>
    <s v="S026058"/>
    <x v="7"/>
    <s v="PO150164"/>
    <s v="GRN201830"/>
    <n v="40253913"/>
    <s v="EMERGENCY STOP BRACKET POST"/>
    <s v="Lichfield WS13 7SF"/>
    <n v="101.2"/>
    <x v="1"/>
    <s v="Diesel"/>
    <n v="3.7444000000000005E-2"/>
  </r>
  <r>
    <d v="2023-11-01T00:00:00"/>
    <s v="S026058"/>
    <x v="7"/>
    <s v="PO150164"/>
    <s v="GRN201840"/>
    <s v="340-1050-1"/>
    <s v="TITAN SICK SENSOR BRKT"/>
    <s v="Lichfield WS13 7SF"/>
    <n v="101.2"/>
    <x v="1"/>
    <s v="Diesel"/>
    <n v="3.7444000000000005E-2"/>
  </r>
  <r>
    <d v="2023-11-01T00:00:00"/>
    <s v="S026058"/>
    <x v="7"/>
    <s v="PO145014"/>
    <s v="GRN201851"/>
    <s v="340-1034-1"/>
    <s v="BRKT DETECTOR ENCLOSURE MOUNT"/>
    <s v="Lichfield WS13 7SF"/>
    <n v="101.2"/>
    <x v="1"/>
    <s v="Diesel"/>
    <n v="3.7444000000000005E-2"/>
  </r>
  <r>
    <d v="2023-11-01T00:00:00"/>
    <s v="S026058"/>
    <x v="7"/>
    <s v="PO149704"/>
    <s v="GRN201853"/>
    <s v="340-1502-1"/>
    <s v="POLE MOUNT BRACKET TIM LASER"/>
    <s v="Lichfield WS13 7SF"/>
    <n v="101.2"/>
    <x v="1"/>
    <s v="Diesel"/>
    <n v="3.7444000000000005E-2"/>
  </r>
  <r>
    <d v="2023-11-01T00:00:00"/>
    <s v="S026058"/>
    <x v="7"/>
    <s v="PO145015"/>
    <s v="GRN201854"/>
    <s v="340-1049-1"/>
    <s v="SICK SENSOR BRKT HORIZONTAL"/>
    <s v="Lichfield WS13 7SF"/>
    <n v="101.2"/>
    <x v="1"/>
    <s v="Diesel"/>
    <n v="3.7444000000000005E-2"/>
  </r>
  <r>
    <d v="2023-11-01T00:00:00"/>
    <s v="S026058"/>
    <x v="7"/>
    <s v="PO148609"/>
    <s v="GRN201859"/>
    <s v="341-1007-1"/>
    <s v="BRKT OER RISER 200MM"/>
    <s v="Lichfield WS13 7SF"/>
    <n v="101.2"/>
    <x v="1"/>
    <s v="Diesel"/>
    <n v="3.7444000000000005E-2"/>
  </r>
  <r>
    <d v="2023-11-01T00:00:00"/>
    <s v="S026058"/>
    <x v="7"/>
    <s v="PO148024"/>
    <s v="GRN201870"/>
    <n v="40213217"/>
    <s v="PROXY SENSOR BRACKET 3"/>
    <s v="Lichfield WS13 7SF"/>
    <n v="101.2"/>
    <x v="1"/>
    <s v="Diesel"/>
    <n v="3.7444000000000005E-2"/>
  </r>
  <r>
    <d v="2023-11-01T00:00:00"/>
    <s v="S026058"/>
    <x v="7"/>
    <s v="PO148485"/>
    <s v="GRN201909"/>
    <n v="40256694"/>
    <s v="OCR CAMERA MOUNTING BRACKET M6007"/>
    <s v="Lichfield WS13 7SF"/>
    <n v="101.2"/>
    <x v="1"/>
    <s v="Diesel"/>
    <n v="3.7444000000000005E-2"/>
  </r>
  <r>
    <d v="2023-11-01T00:00:00"/>
    <s v="S026058"/>
    <x v="7"/>
    <s v="PO148150"/>
    <s v="GRN201911"/>
    <n v="101050079"/>
    <s v="T640 SERVER MOUNTING PLATE"/>
    <s v="Lichfield WS13 7SF"/>
    <n v="101.2"/>
    <x v="1"/>
    <s v="Diesel"/>
    <n v="3.7444000000000005E-2"/>
  </r>
  <r>
    <d v="2023-11-01T00:00:00"/>
    <s v="S026058"/>
    <x v="7"/>
    <s v="PO149974"/>
    <s v="GRN201913"/>
    <n v="101036295"/>
    <s v="PANEL 6"/>
    <s v="Lichfield WS13 7SF"/>
    <n v="101.2"/>
    <x v="1"/>
    <s v="Diesel"/>
    <n v="3.7444000000000005E-2"/>
  </r>
  <r>
    <d v="2023-11-01T00:00:00"/>
    <s v="S026058"/>
    <x v="7"/>
    <s v="PO143474"/>
    <s v="GRN201915"/>
    <n v="101040476"/>
    <s v="101040476 -     SPELLMAN MOUNTING PLATE"/>
    <s v="Lichfield WS13 7SF"/>
    <n v="101.2"/>
    <x v="1"/>
    <s v="Diesel"/>
    <n v="3.7444000000000005E-2"/>
  </r>
  <r>
    <d v="2023-11-01T00:00:00"/>
    <s v="S026058"/>
    <x v="7"/>
    <s v="PO143412"/>
    <s v="GRN201921"/>
    <n v="101024174"/>
    <s v="SUPPORT FOOT - TCU"/>
    <s v="Lichfield WS13 7SF"/>
    <n v="101.2"/>
    <x v="1"/>
    <s v="Diesel"/>
    <n v="3.7444000000000005E-2"/>
  </r>
  <r>
    <d v="2023-11-01T00:00:00"/>
    <s v="S026058"/>
    <x v="7"/>
    <s v="PO145346"/>
    <s v="GRN201926"/>
    <n v="40259810"/>
    <s v="COWL TOP"/>
    <s v="Lichfield WS13 7SF"/>
    <n v="101.2"/>
    <x v="1"/>
    <s v="Diesel"/>
    <n v="3.7444000000000005E-2"/>
  </r>
  <r>
    <d v="2023-11-01T00:00:00"/>
    <s v="S026058"/>
    <x v="7"/>
    <s v="PO145347"/>
    <s v="GRN201948"/>
    <n v="40259811"/>
    <s v="COWL BASE"/>
    <s v="Lichfield WS13 7SF"/>
    <n v="101.2"/>
    <x v="1"/>
    <s v="Diesel"/>
    <n v="3.7444000000000005E-2"/>
  </r>
  <r>
    <d v="2023-11-01T00:00:00"/>
    <s v="S026058"/>
    <x v="7"/>
    <s v="PO145015"/>
    <s v="GRN201949"/>
    <s v="340-1050-1"/>
    <s v="TITAN SICK SENSOR BRKT"/>
    <s v="Lichfield WS13 7SF"/>
    <n v="101.2"/>
    <x v="1"/>
    <s v="Diesel"/>
    <n v="3.7444000000000005E-2"/>
  </r>
  <r>
    <d v="2023-11-01T00:00:00"/>
    <s v="S026058"/>
    <x v="7"/>
    <s v="PO145014"/>
    <s v="GRN201997"/>
    <s v="340-1034-1"/>
    <s v="BRKT DETECTOR ENCLOSURE MOUNT"/>
    <s v="Lichfield WS13 7SF"/>
    <n v="101.2"/>
    <x v="1"/>
    <s v="Diesel"/>
    <n v="3.7444000000000005E-2"/>
  </r>
  <r>
    <d v="2023-11-01T00:00:00"/>
    <s v="S026058"/>
    <x v="7"/>
    <s v="PO148169"/>
    <s v="GRN202000"/>
    <n v="101033065"/>
    <s v="M60-BX WORKSTATION TOP FIXING ANGLE"/>
    <s v="Lichfield WS13 7SF"/>
    <n v="101.2"/>
    <x v="1"/>
    <s v="Diesel"/>
    <n v="3.7444000000000005E-2"/>
  </r>
  <r>
    <d v="2023-11-01T00:00:00"/>
    <s v="S026058"/>
    <x v="7"/>
    <s v="PO150507"/>
    <s v="GRN202006"/>
    <n v="57207487"/>
    <s v="RETAINER PLATE STAINLESS STEEL"/>
    <s v="Lichfield WS13 7SF"/>
    <n v="101.2"/>
    <x v="1"/>
    <s v="Diesel"/>
    <n v="3.7444000000000005E-2"/>
  </r>
  <r>
    <d v="2023-11-01T00:00:00"/>
    <s v="S026058"/>
    <x v="7"/>
    <s v="PO142868"/>
    <s v="GRN202007"/>
    <n v="57207487"/>
    <s v="RETAINER PLATE STAINLESS STEEL"/>
    <s v="Lichfield WS13 7SF"/>
    <n v="101.2"/>
    <x v="1"/>
    <s v="Diesel"/>
    <n v="3.7444000000000005E-2"/>
  </r>
  <r>
    <d v="2023-11-01T00:00:00"/>
    <s v="S026058"/>
    <x v="7"/>
    <s v="PO143474"/>
    <s v="GRN202608"/>
    <n v="101036824"/>
    <s v="M60-BX WHEEL STAND ( 2-PORT )"/>
    <s v="Lichfield WS13 7SF"/>
    <n v="101.2"/>
    <x v="1"/>
    <s v="Diesel"/>
    <n v="3.7444000000000005E-2"/>
  </r>
  <r>
    <d v="2023-11-01T00:00:00"/>
    <s v="S026058"/>
    <x v="7"/>
    <s v="PO145018"/>
    <s v="GRN202609"/>
    <s v="340-1059-1"/>
    <s v="STAND SPEED SENSOR"/>
    <s v="Lichfield WS13 7SF"/>
    <n v="101.2"/>
    <x v="1"/>
    <s v="Diesel"/>
    <n v="3.7444000000000005E-2"/>
  </r>
  <r>
    <d v="2023-11-01T00:00:00"/>
    <s v="S026058"/>
    <x v="7"/>
    <s v="PO150506"/>
    <s v="GRN202610"/>
    <s v="331-1803-1"/>
    <s v="LUBRICATOR BRACKET"/>
    <s v="Lichfield WS13 7SF"/>
    <n v="101.2"/>
    <x v="1"/>
    <s v="Diesel"/>
    <n v="3.7444000000000005E-2"/>
  </r>
  <r>
    <d v="2023-11-01T00:00:00"/>
    <s v="S026058"/>
    <x v="7"/>
    <s v="PO150506"/>
    <s v="GRN202621"/>
    <s v="331-8386-1"/>
    <s v="TRAY DRIPPER OIL"/>
    <s v="Lichfield WS13 7SF"/>
    <n v="101.2"/>
    <x v="1"/>
    <s v="Diesel"/>
    <n v="3.7444000000000005E-2"/>
  </r>
  <r>
    <d v="2023-11-01T00:00:00"/>
    <s v="S026058"/>
    <x v="7"/>
    <s v="PO145021"/>
    <s v="GRN202624"/>
    <s v="340-1129-1"/>
    <s v="SHIELD SICK SENSOR"/>
    <s v="Lichfield WS13 7SF"/>
    <n v="101.2"/>
    <x v="1"/>
    <s v="Diesel"/>
    <n v="3.7444000000000005E-2"/>
  </r>
  <r>
    <d v="2023-11-01T00:00:00"/>
    <s v="S026058"/>
    <x v="7"/>
    <s v="PO143977"/>
    <s v="GRN202645"/>
    <n v="40255815"/>
    <s v="END STOP DOVETAIL BLOCK - DRIVERLESS M60"/>
    <s v="Lichfield WS13 7SF"/>
    <n v="101.2"/>
    <x v="1"/>
    <s v="Diesel"/>
    <n v="3.7444000000000005E-2"/>
  </r>
  <r>
    <d v="2023-11-01T00:00:00"/>
    <s v="S026058"/>
    <x v="7"/>
    <s v="PO150506"/>
    <s v="GRN202646"/>
    <n v="40258759"/>
    <s v="PRINTER SECURING PLATE FOR HP M252n PRINTER - M60"/>
    <s v="Lichfield WS13 7SF"/>
    <n v="101.2"/>
    <x v="1"/>
    <s v="Diesel"/>
    <n v="3.7444000000000005E-2"/>
  </r>
  <r>
    <d v="2023-11-01T00:00:00"/>
    <s v="S026058"/>
    <x v="7"/>
    <s v="PO148024"/>
    <s v="GRN202648"/>
    <n v="40258759"/>
    <s v="PRINTER SECURING PLATE FOR HP M252n PRINTER - M60"/>
    <s v="Lichfield WS13 7SF"/>
    <n v="101.2"/>
    <x v="1"/>
    <s v="Diesel"/>
    <n v="3.7444000000000005E-2"/>
  </r>
  <r>
    <d v="2023-11-01T00:00:00"/>
    <s v="S026058"/>
    <x v="7"/>
    <s v="PO149710"/>
    <s v="GRN202649"/>
    <n v="40259111"/>
    <s v="ANPR CAMERA MOUNTING PLATE"/>
    <s v="Lichfield WS13 7SF"/>
    <n v="101.2"/>
    <x v="1"/>
    <s v="Diesel"/>
    <n v="3.7444000000000005E-2"/>
  </r>
  <r>
    <d v="2023-11-01T00:00:00"/>
    <s v="S026058"/>
    <x v="7"/>
    <s v="PO148485"/>
    <s v="GRN202655"/>
    <n v="40256243"/>
    <s v="CHASSIS STIFFENER"/>
    <s v="Lichfield WS13 7SF"/>
    <n v="101.2"/>
    <x v="1"/>
    <s v="Diesel"/>
    <n v="3.7444000000000005E-2"/>
  </r>
  <r>
    <d v="2023-11-01T00:00:00"/>
    <s v="S026058"/>
    <x v="7"/>
    <s v="PO143475"/>
    <s v="GRN202658"/>
    <n v="101023406"/>
    <s v="SCANDRIVE SUPPORT BRACKET"/>
    <s v="Lichfield WS13 7SF"/>
    <n v="101.2"/>
    <x v="1"/>
    <s v="Diesel"/>
    <n v="3.7444000000000005E-2"/>
  </r>
  <r>
    <d v="2023-11-01T00:00:00"/>
    <s v="S026058"/>
    <x v="7"/>
    <s v="PO151037"/>
    <s v="GRN202664"/>
    <n v="101045516"/>
    <s v="MOTOR CABLE CONDUIT BRACKET"/>
    <s v="Lichfield WS13 7SF"/>
    <n v="101.2"/>
    <x v="1"/>
    <s v="Diesel"/>
    <n v="3.7444000000000005E-2"/>
  </r>
  <r>
    <d v="2023-11-01T00:00:00"/>
    <s v="S026058"/>
    <x v="7"/>
    <s v="PO142868"/>
    <s v="GRN202665"/>
    <n v="101010640"/>
    <s v="SIDE PANEL, SUPPORT ANGLE"/>
    <s v="Lichfield WS13 7SF"/>
    <n v="101.2"/>
    <x v="1"/>
    <s v="Diesel"/>
    <n v="3.7444000000000005E-2"/>
  </r>
  <r>
    <d v="2023-11-01T00:00:00"/>
    <s v="S026058"/>
    <x v="7"/>
    <s v="PO150506"/>
    <s v="GRN202670"/>
    <n v="101041856"/>
    <s v="ZBX CHILLER BASE ASSEMBLY"/>
    <s v="Lichfield WS13 7SF"/>
    <n v="101.2"/>
    <x v="1"/>
    <s v="Diesel"/>
    <n v="3.7444000000000005E-2"/>
  </r>
  <r>
    <d v="2023-11-01T00:00:00"/>
    <s v="S026058"/>
    <x v="7"/>
    <s v="PO146359"/>
    <s v="GRN202679"/>
    <n v="40259810"/>
    <s v="COWL TOP"/>
    <s v="Lichfield WS13 7SF"/>
    <n v="101.2"/>
    <x v="1"/>
    <s v="Diesel"/>
    <n v="3.7444000000000005E-2"/>
  </r>
  <r>
    <d v="2023-11-01T00:00:00"/>
    <s v="S026058"/>
    <x v="7"/>
    <s v="PO143474"/>
    <s v="GRN202765"/>
    <n v="101021307"/>
    <s v="ANGLED LASER HOUSING, BX-M60"/>
    <s v="Lichfield WS13 7SF"/>
    <n v="101.2"/>
    <x v="1"/>
    <s v="Diesel"/>
    <n v="3.7444000000000005E-2"/>
  </r>
  <r>
    <d v="2023-02-01T00:00:00"/>
    <s v="S001571"/>
    <x v="10"/>
    <s v="PO137597"/>
    <s v="GRN180570"/>
    <n v="101032049"/>
    <s v="2D LiDAR LASER SENSOR TIM781-2174101"/>
    <s v="St Albans AL1 5BN"/>
    <n v="298"/>
    <x v="2"/>
    <s v="Diesel"/>
    <n v="1.1026E-3"/>
  </r>
  <r>
    <d v="2023-11-01T00:00:00"/>
    <s v="S026058"/>
    <x v="7"/>
    <s v="PO150858"/>
    <s v="GRN202769"/>
    <s v="326-1034-1"/>
    <s v="DAB SUPPORT BRACKET ASSY"/>
    <s v="Lichfield WS13 7SF"/>
    <n v="101.2"/>
    <x v="1"/>
    <s v="Diesel"/>
    <n v="3.7444000000000005E-2"/>
  </r>
  <r>
    <d v="2023-11-01T00:00:00"/>
    <s v="S026058"/>
    <x v="7"/>
    <s v="PO145018"/>
    <s v="GRN203021"/>
    <s v="340-1058-1"/>
    <s v="ELECTRICAL BOX MOUNTING PLATE"/>
    <s v="Lichfield WS13 7SF"/>
    <n v="101.2"/>
    <x v="1"/>
    <s v="Diesel"/>
    <n v="3.7444000000000005E-2"/>
  </r>
  <r>
    <d v="2023-11-01T00:00:00"/>
    <s v="S026058"/>
    <x v="7"/>
    <s v="PO145024"/>
    <s v="GRN203028"/>
    <s v="341-1007-1"/>
    <s v="BRKT OER RISER 200MM"/>
    <s v="Lichfield WS13 7SF"/>
    <n v="101.2"/>
    <x v="1"/>
    <s v="Diesel"/>
    <n v="3.7444000000000005E-2"/>
  </r>
  <r>
    <d v="2023-11-01T00:00:00"/>
    <s v="S026058"/>
    <x v="7"/>
    <s v="PO149218"/>
    <s v="GRN203041"/>
    <n v="40256228"/>
    <s v="TRANSFORMER BOX MOUNTING BRACKET"/>
    <s v="Lichfield WS13 7SF"/>
    <n v="101.2"/>
    <x v="1"/>
    <s v="Diesel"/>
    <n v="3.7444000000000005E-2"/>
  </r>
  <r>
    <d v="2023-11-01T00:00:00"/>
    <s v="S026058"/>
    <x v="7"/>
    <s v="PO145347"/>
    <s v="GRN203042"/>
    <n v="40259811"/>
    <s v="COWL BASE"/>
    <s v="Lichfield WS13 7SF"/>
    <n v="101.2"/>
    <x v="1"/>
    <s v="Diesel"/>
    <n v="3.7444000000000005E-2"/>
  </r>
  <r>
    <d v="2023-02-01T00:00:00"/>
    <s v="S023413"/>
    <x v="15"/>
    <s v="PO139986"/>
    <s v="GRN180577"/>
    <n v="101048324"/>
    <s v="LATTIX D4420 3-SIDED GANTRY 6085 X 5800 WITH"/>
    <s v="33100 Tampere, Finland"/>
    <n v="3916"/>
    <x v="2"/>
    <s v="Diesel"/>
    <n v="3.9815929999999999E-2"/>
  </r>
  <r>
    <d v="2023-02-01T00:00:00"/>
    <s v="S023413"/>
    <x v="15"/>
    <s v="PO138587"/>
    <s v="GRN180578"/>
    <n v="101048324"/>
    <s v="LATTIX D4420 3-SIDED GANTRY 6085 X 5800 WITH"/>
    <s v="33100 Tampere, Finland"/>
    <n v="3916"/>
    <x v="2"/>
    <s v="Diesel"/>
    <n v="3.9815929999999999E-2"/>
  </r>
  <r>
    <d v="2023-11-01T00:00:00"/>
    <s v="S026058"/>
    <x v="7"/>
    <s v="PO145346"/>
    <s v="GRN203053"/>
    <n v="40259810"/>
    <s v="COWL TOP"/>
    <s v="Lichfield WS13 7SF"/>
    <n v="101.2"/>
    <x v="1"/>
    <s v="Diesel"/>
    <n v="3.7444000000000005E-2"/>
  </r>
  <r>
    <d v="2023-11-01T00:00:00"/>
    <s v="S026058"/>
    <x v="7"/>
    <s v="PO145022"/>
    <s v="GRN203150"/>
    <s v="340-1082-1"/>
    <s v="SITE INTEGRATION POST"/>
    <s v="Lichfield WS13 7SF"/>
    <n v="101.2"/>
    <x v="1"/>
    <s v="Diesel"/>
    <n v="3.7444000000000005E-2"/>
  </r>
  <r>
    <d v="2023-02-01T00:00:00"/>
    <s v="S023222"/>
    <x v="11"/>
    <s v="PO138721"/>
    <s v="GRN180582"/>
    <s v="11700-5344"/>
    <s v="CABLE 1.2 METER RJ45S TO RJ45S CAT5E"/>
    <s v="Wickford SS11 8YT"/>
    <n v="390"/>
    <x v="2"/>
    <s v="Diesel"/>
    <n v="1.4430000000000001E-3"/>
  </r>
  <r>
    <d v="2023-02-01T00:00:00"/>
    <s v="S023222"/>
    <x v="11"/>
    <s v="PO141435"/>
    <s v="GRN180583"/>
    <s v="11700-5343"/>
    <s v="CABLE 0.9 METER RJ45S TO RJ45S CAT5E"/>
    <s v="Wickford SS11 8YT"/>
    <n v="390"/>
    <x v="2"/>
    <s v="Diesel"/>
    <n v="1.4430000000000001E-3"/>
  </r>
  <r>
    <d v="2023-02-01T00:00:00"/>
    <s v="S023222"/>
    <x v="11"/>
    <s v="PO138721"/>
    <s v="GRN180584"/>
    <s v="11700-5607"/>
    <s v="CORDSET CAT5E ETHERNET M12 RJ45 8C"/>
    <s v="Wickford SS11 8YT"/>
    <n v="390"/>
    <x v="2"/>
    <s v="Diesel"/>
    <n v="1.4430000000000001E-3"/>
  </r>
  <r>
    <d v="2023-02-01T00:00:00"/>
    <s v="S023222"/>
    <x v="11"/>
    <s v="PO140484"/>
    <s v="GRN180586"/>
    <n v="21203605"/>
    <s v="SURECROSS DX80 PROGRAMMING TOOL/ADAPTOR CABLE"/>
    <s v="Wickford SS11 8YT"/>
    <n v="390"/>
    <x v="2"/>
    <s v="Diesel"/>
    <n v="1.4430000000000001E-3"/>
  </r>
  <r>
    <d v="2023-11-01T00:00:00"/>
    <s v="S026058"/>
    <x v="7"/>
    <s v="PO145022"/>
    <s v="GRN203151"/>
    <s v="340-1082-1"/>
    <s v="SITE INTEGRATION POST"/>
    <s v="Lichfield WS13 7SF"/>
    <n v="101.2"/>
    <x v="1"/>
    <s v="Diesel"/>
    <n v="3.7444000000000005E-2"/>
  </r>
  <r>
    <d v="2023-11-01T00:00:00"/>
    <s v="S026058"/>
    <x v="7"/>
    <s v="PO146359"/>
    <s v="GRN203152"/>
    <n v="40259810"/>
    <s v="COWL TOP"/>
    <s v="Lichfield WS13 7SF"/>
    <n v="101.2"/>
    <x v="1"/>
    <s v="Diesel"/>
    <n v="3.7444000000000005E-2"/>
  </r>
  <r>
    <d v="2023-11-01T00:00:00"/>
    <s v="S026058"/>
    <x v="7"/>
    <s v="PO145995"/>
    <s v="GRN203154"/>
    <s v="356-1185-1"/>
    <s v="GEAR MOTOR MOUNTING BRACKET"/>
    <s v="Lichfield WS13 7SF"/>
    <n v="101.2"/>
    <x v="1"/>
    <s v="Diesel"/>
    <n v="3.7444000000000005E-2"/>
  </r>
  <r>
    <d v="2023-11-01T00:00:00"/>
    <s v="S026058"/>
    <x v="7"/>
    <s v="PO145018"/>
    <s v="GRN203157"/>
    <s v="340-1059-1"/>
    <s v="STAND SPEED SENSOR"/>
    <s v="Lichfield WS13 7SF"/>
    <n v="101.2"/>
    <x v="1"/>
    <s v="Diesel"/>
    <n v="3.7444000000000005E-2"/>
  </r>
  <r>
    <d v="2023-02-01T00:00:00"/>
    <s v="S001121"/>
    <x v="5"/>
    <s v="PO140860"/>
    <s v="GRN180597"/>
    <n v="57207247"/>
    <s v="SAFEDGE PROFILE C RAIL TYPE C112/A ALUMINIUM x 3M5"/>
    <s v="Salford M5 4BE"/>
    <n v="103.6"/>
    <x v="2"/>
    <s v="Diesel"/>
    <n v="3.8331999999999998E-4"/>
  </r>
  <r>
    <d v="2023-11-01T00:00:00"/>
    <s v="S026058"/>
    <x v="7"/>
    <s v="PO145995"/>
    <s v="GRN203159"/>
    <s v="356-1185-1"/>
    <s v="GEAR MOTOR MOUNTING BRACKET"/>
    <s v="Lichfield WS13 7SF"/>
    <n v="101.2"/>
    <x v="1"/>
    <s v="Diesel"/>
    <n v="3.7444000000000005E-2"/>
  </r>
  <r>
    <d v="2023-11-01T00:00:00"/>
    <s v="S026058"/>
    <x v="7"/>
    <s v="PO147921"/>
    <s v="GRN203160"/>
    <n v="101031789"/>
    <s v="BOTTOM DOOR CAPPING"/>
    <s v="Lichfield WS13 7SF"/>
    <n v="101.2"/>
    <x v="1"/>
    <s v="Diesel"/>
    <n v="3.7444000000000005E-2"/>
  </r>
  <r>
    <d v="2023-11-01T00:00:00"/>
    <s v="S026058"/>
    <x v="7"/>
    <s v="PO145995"/>
    <s v="GRN203161"/>
    <s v="356-1185-1"/>
    <s v="GEAR MOTOR MOUNTING BRACKET"/>
    <s v="Lichfield WS13 7SF"/>
    <n v="101.2"/>
    <x v="1"/>
    <s v="Diesel"/>
    <n v="3.7444000000000005E-2"/>
  </r>
  <r>
    <d v="2023-11-01T00:00:00"/>
    <s v="S026058"/>
    <x v="7"/>
    <s v="PO145037"/>
    <s v="GRN203193"/>
    <n v="101038131"/>
    <s v="FIXED OVER WIDTH LASER MECHANICAL ASSEMBLY"/>
    <s v="Lichfield WS13 7SF"/>
    <n v="101.2"/>
    <x v="1"/>
    <s v="Diesel"/>
    <n v="3.7444000000000005E-2"/>
  </r>
  <r>
    <d v="2023-02-01T00:00:00"/>
    <s v="S023284"/>
    <x v="19"/>
    <s v="PO131872"/>
    <s v="GRN180626"/>
    <s v="340-1083-1"/>
    <s v="CONDUIT VERTICAL DETECTOR ENCLOSURE"/>
    <s v="Leicester LE19 2DT"/>
    <n v="144"/>
    <x v="1"/>
    <s v="Diesel"/>
    <n v="5.3280000000000001E-2"/>
  </r>
  <r>
    <d v="2023-11-01T00:00:00"/>
    <s v="S026058"/>
    <x v="7"/>
    <s v="PO147731"/>
    <s v="GRN203195"/>
    <n v="101012393"/>
    <s v="SECURITY HANDRAIL PLATE"/>
    <s v="Lichfield WS13 7SF"/>
    <n v="101.2"/>
    <x v="1"/>
    <s v="Diesel"/>
    <n v="3.7444000000000005E-2"/>
  </r>
  <r>
    <d v="2023-11-01T00:00:00"/>
    <s v="S026058"/>
    <x v="7"/>
    <s v="PO149974"/>
    <s v="GRN203210"/>
    <s v="363-1023-1"/>
    <s v="TUBE SUPPORT BRACKETS - SIDE PANELS"/>
    <s v="Lichfield WS13 7SF"/>
    <n v="101.2"/>
    <x v="1"/>
    <s v="Diesel"/>
    <n v="3.7444000000000005E-2"/>
  </r>
  <r>
    <d v="2023-12-01T00:00:00"/>
    <s v="S026058"/>
    <x v="7"/>
    <s v="PO149710"/>
    <s v="GRN203299"/>
    <n v="101023372"/>
    <s v="TRANSFER BOX MOUNTING BRACKET"/>
    <s v="Lichfield WS13 7SF"/>
    <n v="101.2"/>
    <x v="1"/>
    <s v="Diesel"/>
    <n v="3.7444000000000005E-2"/>
  </r>
  <r>
    <d v="2023-12-01T00:00:00"/>
    <s v="S026058"/>
    <x v="7"/>
    <s v="PO145995"/>
    <s v="GRN203300"/>
    <s v="356-1185-1"/>
    <s v="GEAR MOTOR MOUNTING BRACKET"/>
    <s v="Lichfield WS13 7SF"/>
    <n v="101.2"/>
    <x v="1"/>
    <s v="Diesel"/>
    <n v="3.7444000000000005E-2"/>
  </r>
  <r>
    <d v="2023-02-01T00:00:00"/>
    <s v="S025033"/>
    <x v="23"/>
    <s v="PO142742"/>
    <s v="GRN180638"/>
    <s v="11701-2037"/>
    <s v="60W 4800 LUMEN SQUARE LED WORK LIGHT, 24V"/>
    <s v="Nantwich CW5 6DX"/>
    <n v="44.6"/>
    <x v="2"/>
    <s v="Diesel"/>
    <n v="1.6501999999999999E-4"/>
  </r>
  <r>
    <d v="2023-12-01T00:00:00"/>
    <s v="S026058"/>
    <x v="7"/>
    <s v="PO143474"/>
    <s v="GRN203301"/>
    <n v="101040392"/>
    <s v="GOTTING PANEL, CAB BRACKET"/>
    <s v="Lichfield WS13 7SF"/>
    <n v="101.2"/>
    <x v="1"/>
    <s v="Diesel"/>
    <n v="3.7444000000000005E-2"/>
  </r>
  <r>
    <d v="2023-02-01T00:00:00"/>
    <s v="S001571"/>
    <x v="10"/>
    <s v="PO140444"/>
    <s v="GRN180643"/>
    <n v="57205719"/>
    <s v="MOUNTING KIT 1 SICK 2015623"/>
    <s v="St Albans AL1 5BN"/>
    <n v="298"/>
    <x v="2"/>
    <s v="Diesel"/>
    <n v="1.1026E-3"/>
  </r>
  <r>
    <d v="2023-12-01T00:00:00"/>
    <s v="S026058"/>
    <x v="7"/>
    <s v="PO151022"/>
    <s v="GRN203383"/>
    <n v="40252847"/>
    <s v="LINEAR BEARING PACKER"/>
    <s v="Lichfield WS13 7SF"/>
    <n v="101.2"/>
    <x v="1"/>
    <s v="Diesel"/>
    <n v="3.7444000000000005E-2"/>
  </r>
  <r>
    <d v="2023-12-01T00:00:00"/>
    <s v="S026058"/>
    <x v="7"/>
    <s v="PO145342"/>
    <s v="GRN203384"/>
    <n v="101024964"/>
    <s v="TAB PLATE HORIZONTAL ASSEMBLY"/>
    <s v="Lichfield WS13 7SF"/>
    <n v="101.2"/>
    <x v="1"/>
    <s v="Diesel"/>
    <n v="3.7444000000000005E-2"/>
  </r>
  <r>
    <d v="2023-12-01T00:00:00"/>
    <s v="S026058"/>
    <x v="7"/>
    <s v="PO149243"/>
    <s v="GRN203542"/>
    <n v="1"/>
    <s v="FAIR"/>
    <s v="Lichfield WS13 7SF"/>
    <n v="101.2"/>
    <x v="1"/>
    <s v="Diesel"/>
    <n v="3.7444000000000005E-2"/>
  </r>
  <r>
    <d v="2023-12-01T00:00:00"/>
    <s v="S026058"/>
    <x v="7"/>
    <s v="PO145022"/>
    <s v="GRN203566"/>
    <s v="340-1082-1"/>
    <s v="SITE INTEGRATION POST"/>
    <s v="Lichfield WS13 7SF"/>
    <n v="101.2"/>
    <x v="1"/>
    <s v="Diesel"/>
    <n v="3.7444000000000005E-2"/>
  </r>
  <r>
    <d v="2023-12-01T00:00:00"/>
    <s v="S026058"/>
    <x v="7"/>
    <s v="PO146359"/>
    <s v="GRN203567"/>
    <n v="40259810"/>
    <s v="COWL TOP"/>
    <s v="Lichfield WS13 7SF"/>
    <n v="101.2"/>
    <x v="1"/>
    <s v="Diesel"/>
    <n v="3.7444000000000005E-2"/>
  </r>
  <r>
    <d v="2023-12-01T00:00:00"/>
    <s v="S026058"/>
    <x v="7"/>
    <s v="PO150401"/>
    <s v="GRN203879"/>
    <s v="360-1048-1"/>
    <s v="WIND SENSOR MAST KIT WITH LASER OPTION - MECHANICA"/>
    <s v="Lichfield WS13 7SF"/>
    <n v="101.2"/>
    <x v="1"/>
    <s v="Diesel"/>
    <n v="3.7444000000000005E-2"/>
  </r>
  <r>
    <d v="2023-12-01T00:00:00"/>
    <s v="S026058"/>
    <x v="7"/>
    <s v="PO145341"/>
    <s v="GRN203996"/>
    <n v="101024965"/>
    <s v="TAB PLATE VERTICAL ASSEMBLY"/>
    <s v="Lichfield WS13 7SF"/>
    <n v="101.2"/>
    <x v="1"/>
    <s v="Diesel"/>
    <n v="3.7444000000000005E-2"/>
  </r>
  <r>
    <d v="2023-12-01T00:00:00"/>
    <s v="S026058"/>
    <x v="7"/>
    <s v="PO143977"/>
    <s v="GRN204035"/>
    <s v="331-1803-1"/>
    <s v="LUBRICATOR BRACKET"/>
    <s v="Lichfield WS13 7SF"/>
    <n v="101.2"/>
    <x v="1"/>
    <s v="Diesel"/>
    <n v="3.7444000000000005E-2"/>
  </r>
  <r>
    <d v="2023-12-01T00:00:00"/>
    <s v="S026058"/>
    <x v="7"/>
    <s v="PO142868"/>
    <s v="GRN204037"/>
    <n v="101027152"/>
    <s v="ROD GUIDE"/>
    <s v="Lichfield WS13 7SF"/>
    <n v="101.2"/>
    <x v="1"/>
    <s v="Diesel"/>
    <n v="3.7444000000000005E-2"/>
  </r>
  <r>
    <d v="2023-12-01T00:00:00"/>
    <s v="S026058"/>
    <x v="7"/>
    <s v="PO150507"/>
    <s v="GRN204038"/>
    <n v="57207487"/>
    <s v="RETAINER PLATE STAINLESS STEEL"/>
    <s v="Lichfield WS13 7SF"/>
    <n v="101.2"/>
    <x v="1"/>
    <s v="Diesel"/>
    <n v="3.7444000000000005E-2"/>
  </r>
  <r>
    <d v="2023-12-01T00:00:00"/>
    <s v="S026058"/>
    <x v="7"/>
    <s v="PO148024"/>
    <s v="GRN204042"/>
    <n v="101040863"/>
    <s v="DRIVERS CAB MONITOR BASE"/>
    <s v="Lichfield WS13 7SF"/>
    <n v="101.2"/>
    <x v="1"/>
    <s v="Diesel"/>
    <n v="3.7444000000000005E-2"/>
  </r>
  <r>
    <d v="2023-12-01T00:00:00"/>
    <s v="S026058"/>
    <x v="7"/>
    <s v="PO145021"/>
    <s v="GRN204044"/>
    <s v="340-1126-1"/>
    <s v="MOUNT SPEED/TRAFFIC SIGN"/>
    <s v="Lichfield WS13 7SF"/>
    <n v="101.2"/>
    <x v="1"/>
    <s v="Diesel"/>
    <n v="3.7444000000000005E-2"/>
  </r>
  <r>
    <d v="2023-11-01T00:00:00"/>
    <s v="S002239"/>
    <x v="17"/>
    <s v="PO147802"/>
    <s v="GRN201083"/>
    <n v="101025702"/>
    <s v="CONTACTOR 4-POLE"/>
    <s v="UT 84104"/>
    <n v="4725"/>
    <x v="4"/>
    <s v="Aviation"/>
    <n v="0.33234727680000004"/>
  </r>
  <r>
    <d v="2023-10-01T00:00:00"/>
    <s v="S002239"/>
    <x v="17"/>
    <s v="PO149583"/>
    <s v="GRN199086"/>
    <n v="101025612"/>
    <s v="CONTAINER SHIPPIN, PCB SPARES"/>
    <s v="UT 84104"/>
    <n v="4725"/>
    <x v="4"/>
    <s v="Aviation"/>
    <n v="0.33234727680000004"/>
  </r>
  <r>
    <d v="2023-12-01T00:00:00"/>
    <s v="S026058"/>
    <x v="7"/>
    <s v="PO148168"/>
    <s v="GRN204048"/>
    <n v="101032705"/>
    <s v="TOOLBOX MOUNTING BRACKET LEFT HAND - T60"/>
    <s v="Lichfield WS13 7SF"/>
    <n v="101.2"/>
    <x v="1"/>
    <s v="Diesel"/>
    <n v="3.7444000000000005E-2"/>
  </r>
  <r>
    <d v="2023-02-01T00:00:00"/>
    <s v="S023284"/>
    <x v="19"/>
    <s v="PO137837"/>
    <s v="GRN180669"/>
    <s v="340-1011-1"/>
    <s v="MODIFIED ENCLOSURE SITE CONFIGURABLE"/>
    <s v="Leicester LE19 2DT"/>
    <n v="144"/>
    <x v="1"/>
    <s v="Diesel"/>
    <n v="5.3280000000000001E-2"/>
  </r>
  <r>
    <d v="2023-02-01T00:00:00"/>
    <s v="S023284"/>
    <x v="19"/>
    <s v="PO135275"/>
    <s v="GRN180670"/>
    <s v="340-1011-1"/>
    <s v="MODIFIED ENCLOSURE SITE CONFIGURABLE"/>
    <s v="Leicester LE19 2DT"/>
    <n v="144"/>
    <x v="1"/>
    <s v="Diesel"/>
    <n v="5.3280000000000001E-2"/>
  </r>
  <r>
    <d v="2023-02-01T00:00:00"/>
    <s v="S025431"/>
    <x v="0"/>
    <s v="PO141971"/>
    <s v="GRN180672"/>
    <s v="11700-1190"/>
    <s v="OIL KLUBERSYNTH GEM 4-68N"/>
    <s v="Boston Massachusetts"/>
    <n v="3154"/>
    <x v="0"/>
    <s v="Crude"/>
    <n v="2.5295079999999999"/>
  </r>
  <r>
    <d v="2023-12-01T00:00:00"/>
    <s v="S026058"/>
    <x v="7"/>
    <s v="PO143977"/>
    <s v="GRN204051"/>
    <s v="331-8386-1"/>
    <s v="TRAY DRIPPER OIL"/>
    <s v="Lichfield WS13 7SF"/>
    <n v="101.2"/>
    <x v="1"/>
    <s v="Diesel"/>
    <n v="3.7444000000000005E-2"/>
  </r>
  <r>
    <d v="2023-12-01T00:00:00"/>
    <s v="S026058"/>
    <x v="7"/>
    <s v="PO148150"/>
    <s v="GRN204054"/>
    <n v="101050079"/>
    <s v="T640 SERVER MOUNTING PLATE"/>
    <s v="Lichfield WS13 7SF"/>
    <n v="101.2"/>
    <x v="1"/>
    <s v="Diesel"/>
    <n v="3.7444000000000005E-2"/>
  </r>
  <r>
    <d v="2023-12-01T00:00:00"/>
    <s v="S026058"/>
    <x v="7"/>
    <s v="PO143474"/>
    <s v="GRN204055"/>
    <n v="101036927"/>
    <s v="LUBE UNIT/CONTROL GEAR BRACKET (ANGLED 3 DEG)"/>
    <s v="Lichfield WS13 7SF"/>
    <n v="101.2"/>
    <x v="1"/>
    <s v="Diesel"/>
    <n v="3.7444000000000005E-2"/>
  </r>
  <r>
    <d v="2023-02-01T00:00:00"/>
    <s v="S001121"/>
    <x v="5"/>
    <s v="PO142074"/>
    <s v="GRN180681"/>
    <n v="5145010"/>
    <s v="INSPECTION DOOR INT SWITCH 2 X N/C SLIM MAGNETIC"/>
    <s v="Salford M5 4BE"/>
    <n v="103.6"/>
    <x v="2"/>
    <s v="Diesel"/>
    <n v="3.8331999999999998E-4"/>
  </r>
  <r>
    <d v="2023-02-01T00:00:00"/>
    <s v="S023284"/>
    <x v="19"/>
    <s v="PO140530"/>
    <s v="GRN180682"/>
    <s v="340-1075-1"/>
    <s v="TRAFFIC LIGHT ASSEMBLY"/>
    <s v="Leicester LE19 2DT"/>
    <n v="144"/>
    <x v="1"/>
    <s v="Diesel"/>
    <n v="5.3280000000000001E-2"/>
  </r>
  <r>
    <d v="2023-02-01T00:00:00"/>
    <s v="S023284"/>
    <x v="19"/>
    <s v="PO131876"/>
    <s v="GRN180683"/>
    <s v="340-1108-1"/>
    <s v="PLC CONTROL DRAWER"/>
    <s v="Leicester LE19 2DT"/>
    <n v="144"/>
    <x v="1"/>
    <s v="Diesel"/>
    <n v="5.3280000000000001E-2"/>
  </r>
  <r>
    <d v="2023-02-01T00:00:00"/>
    <s v="S023284"/>
    <x v="19"/>
    <s v="PO139721"/>
    <s v="GRN180684"/>
    <s v="340-1235-1"/>
    <s v="CABLE FLOODLIGHT POWER 60&quot;"/>
    <s v="Leicester LE19 2DT"/>
    <n v="144"/>
    <x v="1"/>
    <s v="Diesel"/>
    <n v="5.3280000000000001E-2"/>
  </r>
  <r>
    <d v="2023-02-01T00:00:00"/>
    <s v="S023284"/>
    <x v="19"/>
    <s v="PO139228"/>
    <s v="GRN180685"/>
    <s v="340-1235-1"/>
    <s v="CABLE FLOODLIGHT POWER 60&quot;"/>
    <s v="Leicester LE19 2DT"/>
    <n v="144"/>
    <x v="1"/>
    <s v="Diesel"/>
    <n v="5.3280000000000001E-2"/>
  </r>
  <r>
    <d v="2023-02-01T00:00:00"/>
    <s v="S023284"/>
    <x v="19"/>
    <s v="PO140530"/>
    <s v="GRN180686"/>
    <s v="340-1153-1"/>
    <s v="CONDUIT OUTDOOR EQUIPMENT RACK ASSY – SPEED SENSOR"/>
    <s v="Leicester LE19 2DT"/>
    <n v="144"/>
    <x v="1"/>
    <s v="Diesel"/>
    <n v="5.3280000000000001E-2"/>
  </r>
  <r>
    <d v="2023-02-01T00:00:00"/>
    <s v="S023284"/>
    <x v="19"/>
    <s v="PO140530"/>
    <s v="GRN180688"/>
    <s v="340-1075-1"/>
    <s v="TRAFFIC LIGHT ASSEMBLY"/>
    <s v="Leicester LE19 2DT"/>
    <n v="144"/>
    <x v="1"/>
    <s v="Diesel"/>
    <n v="5.3280000000000001E-2"/>
  </r>
  <r>
    <d v="2023-02-01T00:00:00"/>
    <s v="S001121"/>
    <x v="5"/>
    <s v="PO140445"/>
    <s v="GRN180690"/>
    <n v="21205611"/>
    <s v="RJ45 PATCHCORD 4-PAIR HALOGEN-FREE TEAL - 1M LONG"/>
    <s v="Salford M5 4BE"/>
    <n v="103.6"/>
    <x v="2"/>
    <s v="Diesel"/>
    <n v="3.8331999999999998E-4"/>
  </r>
  <r>
    <d v="2023-02-01T00:00:00"/>
    <s v="S001121"/>
    <x v="5"/>
    <s v="PO142232"/>
    <s v="GRN180691"/>
    <n v="51200794"/>
    <s v="ENCLOSURE PB STATION (YELLOW) 1 HOLE"/>
    <s v="Salford M5 4BE"/>
    <n v="103.6"/>
    <x v="2"/>
    <s v="Diesel"/>
    <n v="3.8331999999999998E-4"/>
  </r>
  <r>
    <d v="2023-02-01T00:00:00"/>
    <s v="S024448"/>
    <x v="18"/>
    <s v="PO139033"/>
    <s v="GRN180692"/>
    <n v="10208278"/>
    <s v="MODULATOR #2, HIGH TOP,NO BIAS,FOR DUAL GUN DRIVER"/>
    <s v="California 94560"/>
    <n v="5214"/>
    <x v="0"/>
    <s v="Crude"/>
    <n v="0.4181628"/>
  </r>
  <r>
    <d v="2023-02-01T00:00:00"/>
    <s v="S024448"/>
    <x v="18"/>
    <s v="PO138761"/>
    <s v="GRN180693"/>
    <n v="10208926"/>
    <s v="MODULATOR CONTROL BOARD"/>
    <s v="California 94560"/>
    <n v="5214"/>
    <x v="0"/>
    <s v="Crude"/>
    <n v="0.4181628"/>
  </r>
  <r>
    <d v="2023-12-01T00:00:00"/>
    <s v="S026058"/>
    <x v="7"/>
    <s v="PO147734"/>
    <s v="GRN204057"/>
    <s v="356-1078-1"/>
    <s v="M60-ZBX WORKSTATION KICK PANEL FIXING BRKT"/>
    <s v="Lichfield WS13 7SF"/>
    <n v="101.2"/>
    <x v="1"/>
    <s v="Diesel"/>
    <n v="3.7444000000000005E-2"/>
  </r>
  <r>
    <d v="2023-02-01T00:00:00"/>
    <s v="S024448"/>
    <x v="18"/>
    <s v="PO140072"/>
    <s v="GRN180695"/>
    <n v="101038236"/>
    <s v="GASKET, COMBO EMI &amp; ENVIRONMENTAL, 3/8&quot; THK x 3/4&quot;"/>
    <s v="California 94560"/>
    <n v="5214"/>
    <x v="0"/>
    <s v="Crude"/>
    <n v="0.4181628"/>
  </r>
  <r>
    <d v="2023-02-01T00:00:00"/>
    <s v="S024448"/>
    <x v="18"/>
    <s v="PO135917"/>
    <s v="GRN180696"/>
    <n v="10208277"/>
    <s v="MODULATOR #1, LOW TOP, NO HEATER,FOR DUAL GUN"/>
    <s v="California 94560"/>
    <n v="5214"/>
    <x v="0"/>
    <s v="Crude"/>
    <n v="0.4181628"/>
  </r>
  <r>
    <d v="2023-12-01T00:00:00"/>
    <s v="S026058"/>
    <x v="7"/>
    <s v="PO150681"/>
    <s v="GRN204058"/>
    <n v="101025393"/>
    <s v="TOOL BOX STRENGTHENER PLATE"/>
    <s v="Lichfield WS13 7SF"/>
    <n v="101.2"/>
    <x v="1"/>
    <s v="Diesel"/>
    <n v="3.7444000000000005E-2"/>
  </r>
  <r>
    <d v="2023-12-01T00:00:00"/>
    <s v="S026058"/>
    <x v="7"/>
    <s v="PO150689"/>
    <s v="GRN204060"/>
    <n v="101030273"/>
    <s v="M60-BX WORKSTATION FRAME MOUNT BRACKET"/>
    <s v="Lichfield WS13 7SF"/>
    <n v="101.2"/>
    <x v="1"/>
    <s v="Diesel"/>
    <n v="3.7444000000000005E-2"/>
  </r>
  <r>
    <d v="2023-12-01T00:00:00"/>
    <s v="S026058"/>
    <x v="7"/>
    <s v="PO151022"/>
    <s v="GRN204062"/>
    <n v="40254986"/>
    <s v="TWO LIGHT TRAFFIC LIGHT BRACKET"/>
    <s v="Lichfield WS13 7SF"/>
    <n v="101.2"/>
    <x v="1"/>
    <s v="Diesel"/>
    <n v="3.7444000000000005E-2"/>
  </r>
  <r>
    <d v="2023-12-01T00:00:00"/>
    <s v="S026058"/>
    <x v="7"/>
    <s v="PO151323"/>
    <s v="GRN204064"/>
    <n v="101045516"/>
    <s v="MOTOR CABLE CONDUIT BRACKET"/>
    <s v="Lichfield WS13 7SF"/>
    <n v="101.2"/>
    <x v="1"/>
    <s v="Diesel"/>
    <n v="3.7444000000000005E-2"/>
  </r>
  <r>
    <d v="2023-12-01T00:00:00"/>
    <s v="S026058"/>
    <x v="7"/>
    <s v="PO148024"/>
    <s v="GRN204065"/>
    <n v="40258759"/>
    <s v="PRINTER SECURING PLATE FOR HP M252n PRINTER - M60"/>
    <s v="Lichfield WS13 7SF"/>
    <n v="101.2"/>
    <x v="1"/>
    <s v="Diesel"/>
    <n v="3.7444000000000005E-2"/>
  </r>
  <r>
    <d v="2023-12-01T00:00:00"/>
    <s v="S026058"/>
    <x v="7"/>
    <s v="PO143474"/>
    <s v="GRN204066"/>
    <n v="101036824"/>
    <s v="M60-BX WHEEL STAND ( 2-PORT )"/>
    <s v="Lichfield WS13 7SF"/>
    <n v="101.2"/>
    <x v="1"/>
    <s v="Diesel"/>
    <n v="3.7444000000000005E-2"/>
  </r>
  <r>
    <d v="2023-12-01T00:00:00"/>
    <s v="S026058"/>
    <x v="7"/>
    <s v="PO150625"/>
    <s v="GRN204068"/>
    <n v="40212461"/>
    <s v="OCR CAMERA BRACKET"/>
    <s v="Lichfield WS13 7SF"/>
    <n v="101.2"/>
    <x v="1"/>
    <s v="Diesel"/>
    <n v="3.7444000000000005E-2"/>
  </r>
  <r>
    <d v="2023-01-01T00:00:00"/>
    <s v="S002239"/>
    <x v="17"/>
    <s v="PO141419"/>
    <s v="GRN178751"/>
    <n v="10206831"/>
    <s v="CONTROLLER 8-CH OUTPUT"/>
    <s v="UT 84104"/>
    <n v="4725"/>
    <x v="4"/>
    <s v="Aviation"/>
    <n v="0.33234727680000004"/>
  </r>
  <r>
    <d v="2023-08-01T00:00:00"/>
    <s v="S002239"/>
    <x v="17"/>
    <s v="PO147985"/>
    <s v="GRN193956"/>
    <n v="1345055"/>
    <s v="ELECTRON TUBE, THYRATRON"/>
    <s v="UT 84104"/>
    <n v="4725"/>
    <x v="4"/>
    <s v="Aviation"/>
    <n v="0.33234727680000004"/>
  </r>
  <r>
    <d v="2023-09-01T00:00:00"/>
    <s v="S002239"/>
    <x v="17"/>
    <s v="PO149255"/>
    <s v="GRN197259"/>
    <n v="101036623"/>
    <s v="FAN, CYC 150/225 FAN PRESSURE SWITCH"/>
    <s v="UT 84104"/>
    <n v="4725"/>
    <x v="4"/>
    <s v="Aviation"/>
    <n v="0.33234727680000004"/>
  </r>
  <r>
    <d v="2023-02-01T00:00:00"/>
    <s v="S001121"/>
    <x v="5"/>
    <s v="PO141042"/>
    <s v="GRN180715"/>
    <n v="5445001"/>
    <s v="REPLACEMENT BATTERY FOR 1756-L6*/B"/>
    <s v="Salford M5 4BE"/>
    <n v="103.6"/>
    <x v="2"/>
    <s v="Diesel"/>
    <n v="3.8331999999999998E-4"/>
  </r>
  <r>
    <d v="2023-12-01T00:00:00"/>
    <s v="S026058"/>
    <x v="7"/>
    <s v="PO142868"/>
    <s v="GRN204069"/>
    <n v="101010640"/>
    <s v="SIDE PANEL, SUPPORT ANGLE"/>
    <s v="Lichfield WS13 7SF"/>
    <n v="101.2"/>
    <x v="1"/>
    <s v="Diesel"/>
    <n v="3.7444000000000005E-2"/>
  </r>
  <r>
    <d v="2023-12-01T00:00:00"/>
    <s v="S026058"/>
    <x v="7"/>
    <s v="PO148485"/>
    <s v="GRN204093"/>
    <n v="101037053"/>
    <s v="OIL DRIP TRAY BRACKET"/>
    <s v="Lichfield WS13 7SF"/>
    <n v="101.2"/>
    <x v="1"/>
    <s v="Diesel"/>
    <n v="3.7444000000000005E-2"/>
  </r>
  <r>
    <d v="2023-02-01T00:00:00"/>
    <s v="S001121"/>
    <x v="5"/>
    <s v="PO142165"/>
    <s v="GRN180725"/>
    <n v="51200796"/>
    <s v="E-STOP PUSH BUTTON 40MM TWIST TO RELEASE - RED ILL"/>
    <s v="Salford M5 4BE"/>
    <n v="103.6"/>
    <x v="2"/>
    <s v="Diesel"/>
    <n v="3.8331999999999998E-4"/>
  </r>
  <r>
    <d v="2023-02-01T00:00:00"/>
    <s v="S001121"/>
    <x v="5"/>
    <s v="PO142274"/>
    <s v="GRN180726"/>
    <n v="51200796"/>
    <s v="E-STOP PUSH BUTTON 40MM TWIST TO RELEASE - RED ILL"/>
    <s v="Salford M5 4BE"/>
    <n v="103.6"/>
    <x v="2"/>
    <s v="Diesel"/>
    <n v="3.8331999999999998E-4"/>
  </r>
  <r>
    <d v="2023-02-01T00:00:00"/>
    <s v="S023849"/>
    <x v="6"/>
    <s v="PO142998"/>
    <s v="GRN180727"/>
    <n v="101007863"/>
    <s v="NETGEAR COMPATIBLE 10GBASE-LR SFP+1310NM 10KM"/>
    <s v="Warrington WA2 8TX"/>
    <n v="78.2"/>
    <x v="2"/>
    <s v="Diesel"/>
    <n v="2.8933999999999996E-4"/>
  </r>
  <r>
    <d v="2023-12-01T00:00:00"/>
    <s v="S026058"/>
    <x v="7"/>
    <s v="PO148169"/>
    <s v="GRN204095"/>
    <n v="101033065"/>
    <s v="M60-BX WORKSTATION TOP FIXING ANGLE"/>
    <s v="Lichfield WS13 7SF"/>
    <n v="101.2"/>
    <x v="1"/>
    <s v="Diesel"/>
    <n v="3.7444000000000005E-2"/>
  </r>
  <r>
    <d v="2023-02-01T00:00:00"/>
    <s v="S001121"/>
    <x v="5"/>
    <s v="PO141765"/>
    <s v="GRN180729"/>
    <n v="21205612"/>
    <s v="RJ45 PATCHCORD 4-PAIR HALOGEN-FREE TEAL - 2M LONG"/>
    <s v="Salford M5 4BE"/>
    <n v="103.6"/>
    <x v="2"/>
    <s v="Diesel"/>
    <n v="3.8331999999999998E-4"/>
  </r>
  <r>
    <d v="2023-02-01T00:00:00"/>
    <s v="S001121"/>
    <x v="5"/>
    <s v="PO142333"/>
    <s v="GRN180730"/>
    <n v="50205990"/>
    <s v="SPRING CLAMP TERMINAL BLOCK ONE CIRCUIT FUSE"/>
    <s v="Salford M5 4BE"/>
    <n v="103.6"/>
    <x v="2"/>
    <s v="Diesel"/>
    <n v="3.8331999999999998E-4"/>
  </r>
  <r>
    <d v="2023-12-01T00:00:00"/>
    <s v="S026058"/>
    <x v="7"/>
    <s v="PO145042"/>
    <s v="GRN204105"/>
    <n v="101040864"/>
    <s v="DRIVERS CAB MONITOR BACKING PLATE"/>
    <s v="Lichfield WS13 7SF"/>
    <n v="101.2"/>
    <x v="1"/>
    <s v="Diesel"/>
    <n v="3.7444000000000005E-2"/>
  </r>
  <r>
    <d v="2023-12-01T00:00:00"/>
    <s v="S026058"/>
    <x v="7"/>
    <s v="PO145015"/>
    <s v="GRN204128"/>
    <s v="340-1050-1"/>
    <s v="TITAN SICK SENSOR BRKT"/>
    <s v="Lichfield WS13 7SF"/>
    <n v="101.2"/>
    <x v="1"/>
    <s v="Diesel"/>
    <n v="3.7444000000000005E-2"/>
  </r>
  <r>
    <d v="2023-12-01T00:00:00"/>
    <s v="S026058"/>
    <x v="7"/>
    <s v="PO145014"/>
    <s v="GRN204136"/>
    <s v="340-1034-1"/>
    <s v="BRKT DETECTOR ENCLOSURE MOUNT"/>
    <s v="Lichfield WS13 7SF"/>
    <n v="101.2"/>
    <x v="1"/>
    <s v="Diesel"/>
    <n v="3.7444000000000005E-2"/>
  </r>
  <r>
    <d v="2023-12-01T00:00:00"/>
    <s v="S026058"/>
    <x v="7"/>
    <s v="PO145022"/>
    <s v="GRN204304"/>
    <s v="340-1082-1"/>
    <s v="SITE INTEGRATION POST"/>
    <s v="Lichfield WS13 7SF"/>
    <n v="101.2"/>
    <x v="1"/>
    <s v="Diesel"/>
    <n v="3.7444000000000005E-2"/>
  </r>
  <r>
    <d v="2023-12-01T00:00:00"/>
    <s v="S026058"/>
    <x v="7"/>
    <s v="PO151062"/>
    <s v="GRN204992"/>
    <s v="356-1160-1"/>
    <s v="ALUMINIUM LOUVRE 549MM X 798MM"/>
    <s v="Lichfield WS13 7SF"/>
    <n v="101.2"/>
    <x v="1"/>
    <s v="Diesel"/>
    <n v="3.7444000000000005E-2"/>
  </r>
  <r>
    <d v="2023-12-01T00:00:00"/>
    <s v="S026058"/>
    <x v="7"/>
    <s v="PO145022"/>
    <s v="GRN205002"/>
    <s v="340-1082-1"/>
    <s v="SITE INTEGRATION POST"/>
    <s v="Lichfield WS13 7SF"/>
    <n v="101.2"/>
    <x v="1"/>
    <s v="Diesel"/>
    <n v="3.7444000000000005E-2"/>
  </r>
  <r>
    <d v="2023-01-01T00:00:00"/>
    <s v="S022560"/>
    <x v="29"/>
    <s v="PO142267"/>
    <s v="GRN178792"/>
    <n v="101031305"/>
    <s v="AXIS T94S02L RECESSED CAMERA MOUNT"/>
    <s v="Northampton NN4 7PY"/>
    <n v="214"/>
    <x v="2"/>
    <s v="Diesel"/>
    <n v="7.9179999999999987E-2"/>
  </r>
  <r>
    <d v="2023-08-01T00:00:00"/>
    <s v="S022560"/>
    <x v="29"/>
    <s v="PO148020"/>
    <s v="GRN193267"/>
    <n v="13200950"/>
    <s v="MICROPHONE PLENA ALL CALL STATION"/>
    <s v="Northampton NN4 7PY"/>
    <n v="214"/>
    <x v="2"/>
    <s v="Diesel"/>
    <n v="7.9179999999999987E-2"/>
  </r>
  <r>
    <d v="2023-05-01T00:00:00"/>
    <s v="S022800"/>
    <x v="30"/>
    <s v="PO144796"/>
    <s v="GRN187693"/>
    <n v="13206278"/>
    <s v="IMPRES™ LI-ION 2250MAH BATTERY FOR TWO-WAY RADIOS"/>
    <s v="SO51 9DH"/>
    <n v="384"/>
    <x v="2"/>
    <s v="Diesel"/>
    <n v="1.4207999999999998E-3"/>
  </r>
  <r>
    <d v="2023-02-01T00:00:00"/>
    <s v="S022815"/>
    <x v="31"/>
    <s v="PO140019"/>
    <s v="GRN180322"/>
    <n v="1345082"/>
    <s v="AIRCON CONTROL MODULE ROUGHNECK 220/240V"/>
    <s v="95075 CERGY PONTOISE CEDEX"/>
    <n v="880"/>
    <x v="2"/>
    <s v="Diesel"/>
    <n v="3.2560000000000002E-3"/>
  </r>
  <r>
    <d v="2023-02-01T00:00:00"/>
    <s v="S001121"/>
    <x v="5"/>
    <s v="PO142059"/>
    <s v="GRN180750"/>
    <n v="101034817"/>
    <s v="TERMINAL CENTRE JUMPER PLUG 4 POLE TO SUIT 1.5mm2"/>
    <s v="Salford M5 4BE"/>
    <n v="103.6"/>
    <x v="2"/>
    <s v="Diesel"/>
    <n v="3.8331999999999998E-4"/>
  </r>
  <r>
    <d v="2023-02-01T00:00:00"/>
    <s v="S022815"/>
    <x v="31"/>
    <s v="PO138496"/>
    <s v="GRN180325"/>
    <n v="1345082"/>
    <s v="AIRCON CONTROL MODULE ROUGHNECK 220/240V"/>
    <s v="95075 CERGY PONTOISE CEDEX"/>
    <n v="880"/>
    <x v="2"/>
    <s v="Diesel"/>
    <n v="3.2560000000000002E-3"/>
  </r>
  <r>
    <d v="2023-02-01T00:00:00"/>
    <s v="S022815"/>
    <x v="31"/>
    <s v="PO137424"/>
    <s v="GRN180326"/>
    <n v="1345082"/>
    <s v="AIRCON CONTROL MODULE ROUGHNECK 220/240V"/>
    <s v="95075 CERGY PONTOISE CEDEX"/>
    <n v="880"/>
    <x v="2"/>
    <s v="Diesel"/>
    <n v="3.2560000000000002E-3"/>
  </r>
  <r>
    <d v="2023-02-01T00:00:00"/>
    <s v="S022815"/>
    <x v="31"/>
    <s v="PO137220"/>
    <s v="GRN180327"/>
    <n v="1345082"/>
    <s v="AIRCON CONTROL MODULE ROUGHNECK 220/240V"/>
    <s v="95075 CERGY PONTOISE CEDEX"/>
    <n v="880"/>
    <x v="2"/>
    <s v="Diesel"/>
    <n v="3.2560000000000002E-3"/>
  </r>
  <r>
    <d v="2023-02-01T00:00:00"/>
    <s v="S022815"/>
    <x v="31"/>
    <s v="PO136422"/>
    <s v="GRN180329"/>
    <n v="1345082"/>
    <s v="AIRCON CONTROL MODULE ROUGHNECK 220/240V"/>
    <s v="95075 CERGY PONTOISE CEDEX"/>
    <n v="880"/>
    <x v="2"/>
    <s v="Diesel"/>
    <n v="3.2560000000000002E-3"/>
  </r>
  <r>
    <d v="2023-02-01T00:00:00"/>
    <s v="S024744"/>
    <x v="25"/>
    <s v="PO142518"/>
    <s v="GRN180757"/>
    <n v="101040789"/>
    <s v="PERSONNEL DOOR - INNER PANEL 21mm THICK"/>
    <s v="Huddersfield HD7 5JN"/>
    <n v="104.8"/>
    <x v="1"/>
    <s v="Diesel"/>
    <n v="3.8775999999999998E-2"/>
  </r>
  <r>
    <d v="2023-02-01T00:00:00"/>
    <s v="S024744"/>
    <x v="25"/>
    <s v="PO142518"/>
    <s v="GRN180758"/>
    <n v="101040789"/>
    <s v="PERSONNEL DOOR - INNER PANEL 21mm THICK"/>
    <s v="Huddersfield HD7 5JN"/>
    <n v="104.8"/>
    <x v="1"/>
    <s v="Diesel"/>
    <n v="3.8775999999999998E-2"/>
  </r>
  <r>
    <d v="2023-02-01T00:00:00"/>
    <s v="S022815"/>
    <x v="31"/>
    <s v="PO137105"/>
    <s v="GRN180331"/>
    <n v="101045017"/>
    <s v="AIRCON UNIT MACH 10 AC - 115VAC 60 HZ 1 PHASE"/>
    <s v="95075 CERGY PONTOISE CEDEX"/>
    <n v="880"/>
    <x v="2"/>
    <s v="Diesel"/>
    <n v="3.2560000000000002E-3"/>
  </r>
  <r>
    <d v="2023-02-01T00:00:00"/>
    <s v="S022815"/>
    <x v="31"/>
    <s v="PO141071"/>
    <s v="GRN180333"/>
    <n v="1345081"/>
    <s v="AIRCON UNIT ROUGHNECK 220/240V"/>
    <s v="95075 CERGY PONTOISE CEDEX"/>
    <n v="880"/>
    <x v="2"/>
    <s v="Diesel"/>
    <n v="3.2560000000000002E-3"/>
  </r>
  <r>
    <d v="2023-02-01T00:00:00"/>
    <s v="S022815"/>
    <x v="31"/>
    <s v="PO136657"/>
    <s v="GRN180336"/>
    <n v="101045017"/>
    <s v="AIRCON UNIT MACH 10 AC - 115VAC 60 HZ 1 PHASE"/>
    <s v="95075 CERGY PONTOISE CEDEX"/>
    <n v="880"/>
    <x v="2"/>
    <s v="Diesel"/>
    <n v="3.2560000000000002E-3"/>
  </r>
  <r>
    <d v="2023-03-01T00:00:00"/>
    <s v="S022815"/>
    <x v="31"/>
    <s v="PO142688"/>
    <s v="GRN183254"/>
    <n v="1345082"/>
    <s v="AIRCON CONTROL MODULE ROUGHNECK 220/240V"/>
    <s v="95075 CERGY PONTOISE CEDEX"/>
    <n v="880"/>
    <x v="2"/>
    <s v="Diesel"/>
    <n v="3.2560000000000002E-3"/>
  </r>
  <r>
    <d v="2023-03-01T00:00:00"/>
    <s v="S022815"/>
    <x v="31"/>
    <s v="PO142851"/>
    <s v="GRN183258"/>
    <n v="1345082"/>
    <s v="AIRCON CONTROL MODULE ROUGHNECK 220/240V"/>
    <s v="95075 CERGY PONTOISE CEDEX"/>
    <n v="880"/>
    <x v="2"/>
    <s v="Diesel"/>
    <n v="3.2560000000000002E-3"/>
  </r>
  <r>
    <d v="2023-05-01T00:00:00"/>
    <s v="S022815"/>
    <x v="31"/>
    <s v="PO144880"/>
    <s v="GRN186511"/>
    <n v="1345082"/>
    <s v="AIRCON CONTROL MODULE ROUGHNECK 220/240V"/>
    <s v="95075 CERGY PONTOISE CEDEX"/>
    <n v="880"/>
    <x v="2"/>
    <s v="Diesel"/>
    <n v="3.2560000000000002E-3"/>
  </r>
  <r>
    <d v="2023-05-01T00:00:00"/>
    <s v="S022815"/>
    <x v="31"/>
    <s v="PO143749"/>
    <s v="GRN186855"/>
    <n v="101027758"/>
    <s v="CEILING ASSEMBLY COLEMAN MACH AC9470G7153"/>
    <s v="95075 CERGY PONTOISE CEDEX"/>
    <n v="880"/>
    <x v="2"/>
    <s v="Diesel"/>
    <n v="3.2560000000000002E-3"/>
  </r>
  <r>
    <d v="2023-06-01T00:00:00"/>
    <s v="S022815"/>
    <x v="31"/>
    <s v="PO143267"/>
    <s v="GRN188520"/>
    <n v="1345081"/>
    <s v="AIRCON UNIT ROUGHNECK 220/240V"/>
    <s v="95075 CERGY PONTOISE CEDEX"/>
    <n v="880"/>
    <x v="2"/>
    <s v="Diesel"/>
    <n v="3.2560000000000002E-3"/>
  </r>
  <r>
    <d v="2023-06-01T00:00:00"/>
    <s v="S022815"/>
    <x v="31"/>
    <s v="PO144255"/>
    <s v="GRN188522"/>
    <n v="1345081"/>
    <s v="AIRCON UNIT ROUGHNECK 220/240V"/>
    <s v="95075 CERGY PONTOISE CEDEX"/>
    <n v="880"/>
    <x v="2"/>
    <s v="Diesel"/>
    <n v="3.2560000000000002E-3"/>
  </r>
  <r>
    <d v="2023-06-01T00:00:00"/>
    <s v="S022815"/>
    <x v="31"/>
    <s v="PO143267"/>
    <s v="GRN189728"/>
    <n v="1"/>
    <s v="freight inwards"/>
    <s v="95075 CERGY PONTOISE CEDEX"/>
    <n v="880"/>
    <x v="2"/>
    <s v="Diesel"/>
    <n v="3.2560000000000002E-3"/>
  </r>
  <r>
    <d v="2023-06-01T00:00:00"/>
    <s v="S022815"/>
    <x v="31"/>
    <s v="PO146594"/>
    <s v="GRN189924"/>
    <n v="1"/>
    <s v="freight inwards"/>
    <s v="95075 CERGY PONTOISE CEDEX"/>
    <n v="880"/>
    <x v="2"/>
    <s v="Diesel"/>
    <n v="3.2560000000000002E-3"/>
  </r>
  <r>
    <d v="2023-06-01T00:00:00"/>
    <s v="S022815"/>
    <x v="31"/>
    <s v="PO146595"/>
    <s v="GRN190568"/>
    <n v="1345081"/>
    <s v="MACH 10 ROOFTOP AIR CONDITIONER 3950 WATTS COOLING"/>
    <s v="95075 CERGY PONTOISE CEDEX"/>
    <n v="880"/>
    <x v="2"/>
    <s v="Diesel"/>
    <n v="3.2560000000000002E-3"/>
  </r>
  <r>
    <d v="2023-07-01T00:00:00"/>
    <s v="S022815"/>
    <x v="31"/>
    <s v="PO143459"/>
    <s v="GRN192401"/>
    <n v="101024834"/>
    <s v="MACH 10 13.5K BTU A/C WHITE COLEMAN-MACH 45203-876"/>
    <s v="95075 CERGY PONTOISE CEDEX"/>
    <n v="880"/>
    <x v="2"/>
    <s v="Diesel"/>
    <n v="3.2560000000000002E-3"/>
  </r>
  <r>
    <d v="2023-07-01T00:00:00"/>
    <s v="S022815"/>
    <x v="31"/>
    <s v="PO140672"/>
    <s v="GRN192403"/>
    <n v="101024834"/>
    <s v="MACH 10 13.5K BTU A/C WHITE COLEMAN-MACH 45203-876"/>
    <s v="95075 CERGY PONTOISE CEDEX"/>
    <n v="880"/>
    <x v="2"/>
    <s v="Diesel"/>
    <n v="3.2560000000000002E-3"/>
  </r>
  <r>
    <d v="2023-07-01T00:00:00"/>
    <s v="S022815"/>
    <x v="31"/>
    <s v="PO140126"/>
    <s v="GRN192405"/>
    <n v="101024834"/>
    <s v="MACH 10 13.5K BTU A/C WHITE COLEMAN-MACH 45203-876"/>
    <s v="95075 CERGY PONTOISE CEDEX"/>
    <n v="880"/>
    <x v="2"/>
    <s v="Diesel"/>
    <n v="3.2560000000000002E-3"/>
  </r>
  <r>
    <d v="2023-08-01T00:00:00"/>
    <s v="S022815"/>
    <x v="31"/>
    <s v="PO147510"/>
    <s v="GRN193119"/>
    <n v="101045017"/>
    <s v="AIRCON UNIT MACH 10 AC - 115VAC 60 HZ 1 PHASE"/>
    <s v="95075 CERGY PONTOISE CEDEX"/>
    <n v="880"/>
    <x v="2"/>
    <s v="Diesel"/>
    <n v="3.2560000000000002E-3"/>
  </r>
  <r>
    <d v="2023-02-01T00:00:00"/>
    <s v="S001571"/>
    <x v="10"/>
    <s v="PO140285"/>
    <s v="GRN180795"/>
    <n v="101018191"/>
    <s v="UC30-214162 ULTRASONIC SENSOR"/>
    <s v="St Albans AL1 5BN"/>
    <n v="298"/>
    <x v="2"/>
    <s v="Diesel"/>
    <n v="1.1026E-3"/>
  </r>
  <r>
    <d v="2023-11-01T00:00:00"/>
    <s v="S022815"/>
    <x v="31"/>
    <s v="PO148304"/>
    <s v="GRN201476"/>
    <n v="1345081"/>
    <s v="MACH 10 ROOFTOP AIR CONDITIONER 3950 WATTS COOLING"/>
    <s v="95075 CERGY PONTOISE CEDEX"/>
    <n v="880"/>
    <x v="2"/>
    <s v="Diesel"/>
    <n v="3.2560000000000002E-3"/>
  </r>
  <r>
    <d v="2023-11-01T00:00:00"/>
    <s v="S022815"/>
    <x v="31"/>
    <s v="PO147850"/>
    <s v="GRN201477"/>
    <n v="101027758"/>
    <s v="CEILING ASSEMBLY COLEMAN MACH AC9470G7153"/>
    <s v="95075 CERGY PONTOISE CEDEX"/>
    <n v="880"/>
    <x v="2"/>
    <s v="Diesel"/>
    <n v="3.2560000000000002E-3"/>
  </r>
  <r>
    <d v="2023-11-01T00:00:00"/>
    <s v="S022815"/>
    <x v="31"/>
    <s v="PO148987"/>
    <s v="GRN202837"/>
    <n v="101027758"/>
    <s v="CEILING ASSEMBLY COLEMAN MACH AC9470G7153"/>
    <s v="95075 CERGY PONTOISE CEDEX"/>
    <n v="880"/>
    <x v="2"/>
    <s v="Diesel"/>
    <n v="3.2560000000000002E-3"/>
  </r>
  <r>
    <d v="2023-01-01T00:00:00"/>
    <s v="S022840"/>
    <x v="32"/>
    <s v="PO140433"/>
    <s v="GRN178486"/>
    <n v="101013778"/>
    <s v="SS PRESSED HINGE - T304ALBERT JAGGER 9810-6350"/>
    <s v="Walsall WS2 8HG"/>
    <n v="84.8"/>
    <x v="1"/>
    <s v="Diesel"/>
    <n v="3.1376000000000001E-2"/>
  </r>
  <r>
    <d v="2023-01-01T00:00:00"/>
    <s v="S022840"/>
    <x v="32"/>
    <s v="PO140255"/>
    <s v="GRN178689"/>
    <n v="57207464"/>
    <s v="ROD LOCK 3 WAY WITH TONGUE TYPE A_x000a_ALBERT JAGGER 07"/>
    <s v="Walsall WS2 8HG"/>
    <n v="84.8"/>
    <x v="1"/>
    <s v="Diesel"/>
    <n v="3.1376000000000001E-2"/>
  </r>
  <r>
    <d v="2023-02-01T00:00:00"/>
    <s v="S025431"/>
    <x v="0"/>
    <s v="PO140282"/>
    <s v="GRN180804"/>
    <s v="11700-0926"/>
    <s v="SENSOR FLOW SWITCH SPST N/O 0.50 GPM 3/8 NPT-JIC"/>
    <s v="Boston Massachusetts"/>
    <n v="3154"/>
    <x v="0"/>
    <s v="Crude"/>
    <n v="1.0118031999999999E-2"/>
  </r>
  <r>
    <d v="2023-01-01T00:00:00"/>
    <s v="S022840"/>
    <x v="32"/>
    <s v="PO142345"/>
    <s v="GRN179091"/>
    <n v="57207466"/>
    <s v="FLUSH MOUNTED PADDLE HANDLE - RIGHT HAND"/>
    <s v="Walsall WS2 8HG"/>
    <n v="84.8"/>
    <x v="1"/>
    <s v="Diesel"/>
    <n v="3.1376000000000001E-2"/>
  </r>
  <r>
    <d v="2023-01-01T00:00:00"/>
    <s v="S022840"/>
    <x v="32"/>
    <s v="PO140354"/>
    <s v="GRN179093"/>
    <n v="57205161"/>
    <s v="EXTRUDED SEAL EPDM - SIDE TUBE SEAL x 50M COIL"/>
    <s v="Walsall WS2 8HG"/>
    <n v="84.8"/>
    <x v="1"/>
    <s v="Diesel"/>
    <n v="3.1376000000000001E-2"/>
  </r>
  <r>
    <d v="2023-01-01T00:00:00"/>
    <s v="S022840"/>
    <x v="32"/>
    <s v="PO141908"/>
    <s v="GRN179641"/>
    <n v="57205161"/>
    <s v="EXTRUDED SEAL EPDM - SIDE TUBE SEAL x 50M COIL"/>
    <s v="Walsall WS2 8HG"/>
    <n v="84.8"/>
    <x v="1"/>
    <s v="Diesel"/>
    <n v="3.1376000000000001E-2"/>
  </r>
  <r>
    <d v="2023-02-01T00:00:00"/>
    <s v="S022840"/>
    <x v="32"/>
    <s v="PO141908"/>
    <s v="GRN180244"/>
    <n v="57207497"/>
    <s v="DOOR RETAINER HOOK - STAINLESS STEEL"/>
    <s v="Walsall WS2 8HG"/>
    <n v="84.8"/>
    <x v="1"/>
    <s v="Diesel"/>
    <n v="3.1376000000000001E-2"/>
  </r>
  <r>
    <d v="2023-02-01T00:00:00"/>
    <s v="S022840"/>
    <x v="32"/>
    <s v="PO142826"/>
    <s v="GRN180405"/>
    <n v="57207466"/>
    <s v="FLUSH MOUNTED PADDLE HANDLE - RIGHT HAND"/>
    <s v="Walsall WS2 8HG"/>
    <n v="84.8"/>
    <x v="1"/>
    <s v="Diesel"/>
    <n v="3.1376000000000001E-2"/>
  </r>
  <r>
    <d v="2023-02-01T00:00:00"/>
    <s v="S022840"/>
    <x v="32"/>
    <s v="PO140354"/>
    <s v="GRN180868"/>
    <n v="1"/>
    <s v="freight inwards"/>
    <s v="Walsall WS2 8HG"/>
    <n v="84.8"/>
    <x v="1"/>
    <s v="Diesel"/>
    <n v="3.1376000000000001E-2"/>
  </r>
  <r>
    <d v="2023-02-01T00:00:00"/>
    <s v="S001121"/>
    <x v="5"/>
    <s v="PO142321"/>
    <s v="GRN180813"/>
    <n v="50202565"/>
    <s v="TERMINAL END BARRIER 2.5MM - GREY"/>
    <s v="Salford M5 4BE"/>
    <n v="103.6"/>
    <x v="2"/>
    <s v="Diesel"/>
    <n v="3.8331999999999998E-4"/>
  </r>
  <r>
    <d v="2023-02-01T00:00:00"/>
    <s v="S001121"/>
    <x v="5"/>
    <s v="PO142496"/>
    <s v="GRN180814"/>
    <s v="11700-5248"/>
    <s v="MODULAR RS232 I/O 1734 RA4222337"/>
    <s v="Salford M5 4BE"/>
    <n v="103.6"/>
    <x v="2"/>
    <s v="Diesel"/>
    <n v="3.8331999999999998E-4"/>
  </r>
  <r>
    <d v="2023-02-01T00:00:00"/>
    <s v="S022840"/>
    <x v="32"/>
    <s v="PO140433"/>
    <s v="GRN181842"/>
    <n v="101013778"/>
    <s v="SS PRESSED HINGE - T304ALBERT JAGGER 9810-6350"/>
    <s v="Walsall WS2 8HG"/>
    <n v="84.8"/>
    <x v="1"/>
    <s v="Diesel"/>
    <n v="3.1376000000000001E-2"/>
  </r>
  <r>
    <d v="2023-02-01T00:00:00"/>
    <s v="S025431"/>
    <x v="0"/>
    <s v="PO142359"/>
    <s v="GRN180817"/>
    <s v="332-1447-1"/>
    <s v="COVER GROUND DETECTOR PLASTIC"/>
    <s v="Boston Massachusetts"/>
    <n v="3154"/>
    <x v="0"/>
    <s v="Crude"/>
    <n v="1.0118031999999999E-2"/>
  </r>
  <r>
    <d v="2023-02-01T00:00:00"/>
    <s v="S025431"/>
    <x v="0"/>
    <s v="PO140459"/>
    <s v="GRN180818"/>
    <s v="319-1265-1"/>
    <s v="BLANKET GENSET PARTITION"/>
    <s v="Boston Massachusetts"/>
    <n v="3154"/>
    <x v="0"/>
    <s v="Crude"/>
    <n v="1.0118031999999999E-2"/>
  </r>
  <r>
    <d v="2023-03-01T00:00:00"/>
    <s v="S022840"/>
    <x v="32"/>
    <s v="PO143941"/>
    <s v="GRN183478"/>
    <n v="57207496"/>
    <s v="PIANO HINGE 50MM OPEN FLAT TYPE UNDRILLED 1.8M SS"/>
    <s v="Walsall WS2 8HG"/>
    <n v="84.8"/>
    <x v="1"/>
    <s v="Diesel"/>
    <n v="3.1376000000000001E-2"/>
  </r>
  <r>
    <d v="2023-02-01T00:00:00"/>
    <s v="S001121"/>
    <x v="5"/>
    <s v="PO143170"/>
    <s v="GRN180820"/>
    <n v="51206612"/>
    <s v="NEUTRAL TERMINAL 40 - 63 AMP"/>
    <s v="Salford M5 4BE"/>
    <n v="103.6"/>
    <x v="2"/>
    <s v="Diesel"/>
    <n v="3.8331999999999998E-4"/>
  </r>
  <r>
    <d v="2023-03-01T00:00:00"/>
    <s v="S022840"/>
    <x v="32"/>
    <s v="PO144137"/>
    <s v="GRN183620"/>
    <n v="1"/>
    <s v="freight inwards"/>
    <s v="Walsall WS2 8HG"/>
    <n v="84.8"/>
    <x v="1"/>
    <s v="Diesel"/>
    <n v="3.1376000000000001E-2"/>
  </r>
  <r>
    <d v="2023-02-01T00:00:00"/>
    <s v="S001571"/>
    <x v="10"/>
    <s v="PO141681"/>
    <s v="GRN180824"/>
    <s v="11700-1538"/>
    <s v="LASER SCANNER 190 DEG  1-40M OBJ DETECTOR"/>
    <s v="St Albans AL1 5BN"/>
    <n v="298"/>
    <x v="2"/>
    <s v="Diesel"/>
    <n v="1.1026E-3"/>
  </r>
  <r>
    <d v="2023-02-01T00:00:00"/>
    <s v="S025033"/>
    <x v="23"/>
    <s v="PO142817"/>
    <s v="GRN180826"/>
    <n v="101047544"/>
    <s v="10&quot; 54 WATT LED LIGHT BAR WITH DT CONNECTOR"/>
    <s v="Nantwich CW5 6DX"/>
    <n v="44.6"/>
    <x v="2"/>
    <s v="Diesel"/>
    <n v="1.6501999999999999E-4"/>
  </r>
  <r>
    <d v="2023-04-01T00:00:00"/>
    <s v="S022840"/>
    <x v="32"/>
    <s v="PO144763"/>
    <s v="GRN185152"/>
    <n v="101013778"/>
    <s v="SS PRESSED HINGE - T304 ALBERT JAGGER 9810-6350"/>
    <s v="Walsall WS2 8HG"/>
    <n v="84.8"/>
    <x v="1"/>
    <s v="Diesel"/>
    <n v="3.1376000000000001E-2"/>
  </r>
  <r>
    <d v="2023-04-01T00:00:00"/>
    <s v="S022840"/>
    <x v="32"/>
    <s v="PO144763"/>
    <s v="GRN185189"/>
    <n v="101037467"/>
    <s v="PRESSED STEEL END SLAM - 34 x 40mm ALBERT JAGGER 2"/>
    <s v="Walsall WS2 8HG"/>
    <n v="84.8"/>
    <x v="1"/>
    <s v="Diesel"/>
    <n v="3.1376000000000001E-2"/>
  </r>
  <r>
    <d v="2023-02-01T00:00:00"/>
    <s v="S001571"/>
    <x v="10"/>
    <s v="PO139191"/>
    <s v="GRN180836"/>
    <n v="101012401"/>
    <s v="MOUNTING KIT WITH SUNSHIELD FOR SICK2D LIDAR SENOR"/>
    <s v="St Albans AL1 5BN"/>
    <n v="298"/>
    <x v="2"/>
    <s v="Diesel"/>
    <n v="1.1026E-3"/>
  </r>
  <r>
    <d v="2023-04-01T00:00:00"/>
    <s v="S022840"/>
    <x v="32"/>
    <s v="PO143941"/>
    <s v="GRN185353"/>
    <n v="57205161"/>
    <s v="EXTRUDED SEAL EPDM - SIDE TUBE SEAL x 50M COIL"/>
    <s v="Walsall WS2 8HG"/>
    <n v="84.8"/>
    <x v="1"/>
    <s v="Diesel"/>
    <n v="3.1376000000000001E-2"/>
  </r>
  <r>
    <d v="2023-02-01T00:00:00"/>
    <s v="S001121"/>
    <x v="5"/>
    <s v="PO142659"/>
    <s v="GRN180839"/>
    <s v="11700-5248"/>
    <s v="MODULAR RS232 I/O 1734 RA4222337"/>
    <s v="Salford M5 4BE"/>
    <n v="103.6"/>
    <x v="2"/>
    <s v="Diesel"/>
    <n v="3.8331999999999998E-4"/>
  </r>
  <r>
    <d v="2023-05-01T00:00:00"/>
    <s v="S022840"/>
    <x v="32"/>
    <s v="PO143852"/>
    <s v="GRN186510"/>
    <n v="57207467"/>
    <s v="DOOR HANDLE - TUBE (566mm) (PERSONNEL DOOR) ALBERT"/>
    <s v="Walsall WS2 8HG"/>
    <n v="84.8"/>
    <x v="1"/>
    <s v="Diesel"/>
    <n v="3.1376000000000001E-2"/>
  </r>
  <r>
    <d v="2023-05-01T00:00:00"/>
    <s v="S022840"/>
    <x v="32"/>
    <s v="PO144196"/>
    <s v="GRN186877"/>
    <n v="101012494"/>
    <s v="RECESSED COMPRESSION DROP T LATCH - VECTOR T ALBER"/>
    <s v="Walsall WS2 8HG"/>
    <n v="84.8"/>
    <x v="1"/>
    <s v="Diesel"/>
    <n v="3.1376000000000001E-2"/>
  </r>
  <r>
    <d v="2023-05-01T00:00:00"/>
    <s v="S022840"/>
    <x v="32"/>
    <s v="PO143941"/>
    <s v="GRN187365"/>
    <n v="57205161"/>
    <s v="EXTRUDED SEAL EPDM - SIDE TUBE SEAL x 50M COIL"/>
    <s v="Walsall WS2 8HG"/>
    <n v="84.8"/>
    <x v="1"/>
    <s v="Diesel"/>
    <n v="3.1376000000000001E-2"/>
  </r>
  <r>
    <d v="2023-05-01T00:00:00"/>
    <s v="S022840"/>
    <x v="32"/>
    <s v="PO143852"/>
    <s v="GRN187374"/>
    <n v="57207464"/>
    <s v="ROD LOCK 3 WAY WITH TONGUE TYPE AALBERT JAGGER 07"/>
    <s v="Walsall WS2 8HG"/>
    <n v="84.8"/>
    <x v="1"/>
    <s v="Diesel"/>
    <n v="3.1376000000000001E-2"/>
  </r>
  <r>
    <d v="2023-05-01T00:00:00"/>
    <s v="S022840"/>
    <x v="32"/>
    <s v="PO143854"/>
    <s v="GRN187379"/>
    <n v="57207470"/>
    <s v="STRIKER BOLT 3/8&quot;-16 UNC ALBERT JAGGER 9500/10335-"/>
    <s v="Walsall WS2 8HG"/>
    <n v="84.8"/>
    <x v="1"/>
    <s v="Diesel"/>
    <n v="3.1376000000000001E-2"/>
  </r>
  <r>
    <d v="2023-05-01T00:00:00"/>
    <s v="S022840"/>
    <x v="32"/>
    <s v="PO144419"/>
    <s v="GRN187812"/>
    <n v="57207470"/>
    <s v="STRIKER BOLT 3/8&quot;-16 UNC ALBERT JAGGER 9500/10335-"/>
    <s v="Walsall WS2 8HG"/>
    <n v="84.8"/>
    <x v="1"/>
    <s v="Diesel"/>
    <n v="3.1376000000000001E-2"/>
  </r>
  <r>
    <d v="2023-05-01T00:00:00"/>
    <s v="S022840"/>
    <x v="32"/>
    <s v="PO143941"/>
    <s v="GRN187813"/>
    <n v="57205161"/>
    <s v="EXTRUDED SEAL EPDM - SIDE TUBE SEAL x 50M COIL"/>
    <s v="Walsall WS2 8HG"/>
    <n v="84.8"/>
    <x v="1"/>
    <s v="Diesel"/>
    <n v="3.1376000000000001E-2"/>
  </r>
  <r>
    <d v="2023-06-01T00:00:00"/>
    <s v="S022840"/>
    <x v="32"/>
    <s v="PO143854"/>
    <s v="GRN188612"/>
    <n v="57207470"/>
    <s v="STRIKER BOLT 3/8&quot;-16 UNC ALBERT JAGGER 9500/10335-"/>
    <s v="Walsall WS2 8HG"/>
    <n v="84.8"/>
    <x v="1"/>
    <s v="Diesel"/>
    <n v="3.1376000000000001E-2"/>
  </r>
  <r>
    <d v="2023-06-01T00:00:00"/>
    <s v="S022840"/>
    <x v="32"/>
    <s v="PO143941"/>
    <s v="GRN188816"/>
    <n v="57207499"/>
    <s v="DOOR RETAINER PLASTIC BACK PLATE"/>
    <s v="Walsall WS2 8HG"/>
    <n v="84.8"/>
    <x v="1"/>
    <s v="Diesel"/>
    <n v="3.1376000000000001E-2"/>
  </r>
  <r>
    <d v="2023-06-01T00:00:00"/>
    <s v="S022840"/>
    <x v="32"/>
    <s v="PO143852"/>
    <s v="GRN188885"/>
    <n v="57207464"/>
    <s v="ROD LOCK 3 WAY WITH TONGUE TYPE AALBERT JAGGER 07"/>
    <s v="Walsall WS2 8HG"/>
    <n v="84.8"/>
    <x v="1"/>
    <s v="Diesel"/>
    <n v="3.1376000000000001E-2"/>
  </r>
  <r>
    <d v="2023-06-01T00:00:00"/>
    <s v="S022840"/>
    <x v="32"/>
    <s v="PO143854"/>
    <s v="GRN188890"/>
    <n v="57207471"/>
    <s v="ADJUSTABLE CAGED NUT ASSEMBLY 3/8&quot;-16 UNC ALBERT J"/>
    <s v="Walsall WS2 8HG"/>
    <n v="84.8"/>
    <x v="1"/>
    <s v="Diesel"/>
    <n v="3.1376000000000001E-2"/>
  </r>
  <r>
    <d v="2023-06-01T00:00:00"/>
    <s v="S022840"/>
    <x v="32"/>
    <s v="PO143854"/>
    <s v="GRN189950"/>
    <n v="57207472"/>
    <s v="SLIMLINE LATCH WITH 2 POINT LEVER - RIGHT HAND ALB"/>
    <s v="Walsall WS2 8HG"/>
    <n v="84.8"/>
    <x v="1"/>
    <s v="Diesel"/>
    <n v="3.1376000000000001E-2"/>
  </r>
  <r>
    <d v="2023-06-01T00:00:00"/>
    <s v="S022840"/>
    <x v="32"/>
    <s v="PO144419"/>
    <s v="GRN190374"/>
    <n v="57207472"/>
    <s v="SLIMLINE LATCH WITH 2 POINT LEVER - RIGHT HAND ALB"/>
    <s v="Walsall WS2 8HG"/>
    <n v="84.8"/>
    <x v="1"/>
    <s v="Diesel"/>
    <n v="3.1376000000000001E-2"/>
  </r>
  <r>
    <d v="2023-06-01T00:00:00"/>
    <s v="S022840"/>
    <x v="32"/>
    <s v="PO146840"/>
    <s v="GRN190742"/>
    <n v="57207719"/>
    <s v="J SECTION SELF COLOUR ALUMINIUM EXTRUSION x 5M LG"/>
    <s v="Walsall WS2 8HG"/>
    <n v="84.8"/>
    <x v="1"/>
    <s v="Diesel"/>
    <n v="3.1376000000000001E-2"/>
  </r>
  <r>
    <d v="2023-07-01T00:00:00"/>
    <s v="S022840"/>
    <x v="32"/>
    <s v="PO146334"/>
    <s v="GRN191294"/>
    <n v="57207496"/>
    <s v="PIANO HINGE 50MM OPEN FLAT TYPE UNDRILLED 1.8M SS"/>
    <s v="Walsall WS2 8HG"/>
    <n v="84.8"/>
    <x v="1"/>
    <s v="Diesel"/>
    <n v="3.1376000000000001E-2"/>
  </r>
  <r>
    <d v="2023-07-01T00:00:00"/>
    <s v="S022840"/>
    <x v="32"/>
    <s v="PO147353"/>
    <s v="GRN191844"/>
    <n v="57207464"/>
    <s v="ROD LOCK 3 WAY WITH TONGUE TYPE A ALBERT JAGGER 07"/>
    <s v="Walsall WS2 8HG"/>
    <n v="84.8"/>
    <x v="1"/>
    <s v="Diesel"/>
    <n v="3.1376000000000001E-2"/>
  </r>
  <r>
    <d v="2023-07-01T00:00:00"/>
    <s v="S022840"/>
    <x v="32"/>
    <s v="PO143852"/>
    <s v="GRN192088"/>
    <n v="57207466"/>
    <s v="FLUSH MOUNTED PADDLE HANDLE - RIGHT HAND"/>
    <s v="Walsall WS2 8HG"/>
    <n v="84.8"/>
    <x v="1"/>
    <s v="Diesel"/>
    <n v="3.1376000000000001E-2"/>
  </r>
  <r>
    <d v="2023-02-01T00:00:00"/>
    <s v="S001121"/>
    <x v="5"/>
    <s v="PO142074"/>
    <s v="GRN180890"/>
    <n v="1"/>
    <s v="freight inwards"/>
    <s v="Salford M5 4BE"/>
    <n v="103.6"/>
    <x v="2"/>
    <s v="Diesel"/>
    <n v="3.8331999999999998E-4"/>
  </r>
  <r>
    <d v="2023-02-01T00:00:00"/>
    <s v="S001121"/>
    <x v="5"/>
    <s v="PO142232"/>
    <s v="GRN180891"/>
    <n v="1"/>
    <s v="freight inwards"/>
    <s v="Salford M5 4BE"/>
    <n v="103.6"/>
    <x v="2"/>
    <s v="Diesel"/>
    <n v="3.8331999999999998E-4"/>
  </r>
  <r>
    <d v="2023-08-01T00:00:00"/>
    <s v="S022840"/>
    <x v="32"/>
    <s v="PO147353"/>
    <s v="GRN193063"/>
    <n v="57207464"/>
    <s v="ROD LOCK 3 WAY WITH TONGUE TYPE A ALBERT JAGGER 07"/>
    <s v="Walsall WS2 8HG"/>
    <n v="84.8"/>
    <x v="1"/>
    <s v="Diesel"/>
    <n v="3.1376000000000001E-2"/>
  </r>
  <r>
    <d v="2023-08-01T00:00:00"/>
    <s v="S022840"/>
    <x v="32"/>
    <s v="PO146334"/>
    <s v="GRN193262"/>
    <n v="57207497"/>
    <s v="DOOR RETAINER HOOK - STAINLESS STEEL"/>
    <s v="Walsall WS2 8HG"/>
    <n v="84.8"/>
    <x v="1"/>
    <s v="Diesel"/>
    <n v="3.1376000000000001E-2"/>
  </r>
  <r>
    <d v="2023-08-01T00:00:00"/>
    <s v="S022840"/>
    <x v="32"/>
    <s v="PO146334"/>
    <s v="GRN193266"/>
    <n v="57207496"/>
    <s v="PIANO HINGE 50MM OPEN FLAT TYPE UNDRILLED 1.8M SS"/>
    <s v="Walsall WS2 8HG"/>
    <n v="84.8"/>
    <x v="1"/>
    <s v="Diesel"/>
    <n v="3.1376000000000001E-2"/>
  </r>
  <r>
    <d v="2023-08-01T00:00:00"/>
    <s v="S022840"/>
    <x v="32"/>
    <s v="PO144419"/>
    <s v="GRN193268"/>
    <n v="57207466"/>
    <s v="FLUSH MOUNTED PADDLE HANDLE - RIGHT HAND"/>
    <s v="Walsall WS2 8HG"/>
    <n v="84.8"/>
    <x v="1"/>
    <s v="Diesel"/>
    <n v="3.1376000000000001E-2"/>
  </r>
  <r>
    <d v="2023-08-01T00:00:00"/>
    <s v="S022840"/>
    <x v="32"/>
    <s v="PO143852"/>
    <s v="GRN193270"/>
    <n v="57207466"/>
    <s v="FLUSH MOUNTED PADDLE HANDLE - RIGHT HAND"/>
    <s v="Walsall WS2 8HG"/>
    <n v="84.8"/>
    <x v="1"/>
    <s v="Diesel"/>
    <n v="3.1376000000000001E-2"/>
  </r>
  <r>
    <d v="2023-08-01T00:00:00"/>
    <s v="S022840"/>
    <x v="32"/>
    <s v="PO143852"/>
    <s v="GRN193271"/>
    <n v="57207466"/>
    <s v="FLUSH MOUNTED PADDLE HANDLE - RIGHT HAND"/>
    <s v="Walsall WS2 8HG"/>
    <n v="84.8"/>
    <x v="1"/>
    <s v="Diesel"/>
    <n v="3.1376000000000001E-2"/>
  </r>
  <r>
    <d v="2023-08-01T00:00:00"/>
    <s v="S022840"/>
    <x v="32"/>
    <s v="PO144419"/>
    <s v="GRN193396"/>
    <n v="57207466"/>
    <s v="FLUSH MOUNTED PADDLE HANDLE - RIGHT HAND"/>
    <s v="Walsall WS2 8HG"/>
    <n v="84.8"/>
    <x v="1"/>
    <s v="Diesel"/>
    <n v="3.1376000000000001E-2"/>
  </r>
  <r>
    <d v="2023-02-01T00:00:00"/>
    <s v="S026602"/>
    <x v="12"/>
    <s v="PO142616"/>
    <s v="GRN180909"/>
    <n v="10208027"/>
    <s v="DSR AVR (FOR JCB444)"/>
    <s v="Watford WD24 7GG"/>
    <n v="302"/>
    <x v="2"/>
    <s v="Diesl"/>
    <n v="1.1173999999999999E-3"/>
  </r>
  <r>
    <d v="2023-08-01T00:00:00"/>
    <s v="S022840"/>
    <x v="32"/>
    <s v="PO147856"/>
    <s v="GRN193400"/>
    <n v="57207472"/>
    <s v="SLIMLINE LATCH WITH 2 POINT LEVER - RIGHT HAND ALB"/>
    <s v="Walsall WS2 8HG"/>
    <n v="84.8"/>
    <x v="1"/>
    <s v="Diesel"/>
    <n v="3.1376000000000001E-2"/>
  </r>
  <r>
    <d v="2023-08-01T00:00:00"/>
    <s v="S022840"/>
    <x v="32"/>
    <s v="PO146334"/>
    <s v="GRN193401"/>
    <n v="57207497"/>
    <s v="DOOR RETAINER HOOK - STAINLESS STEEL"/>
    <s v="Walsall WS2 8HG"/>
    <n v="84.8"/>
    <x v="1"/>
    <s v="Diesel"/>
    <n v="3.1376000000000001E-2"/>
  </r>
  <r>
    <d v="2023-08-01T00:00:00"/>
    <s v="S022840"/>
    <x v="32"/>
    <s v="PO147810"/>
    <s v="GRN193410"/>
    <n v="57207504"/>
    <s v="BUDGET LOCK UNIVERSAL - STAINLESS CASING &amp; TONGUE"/>
    <s v="Walsall WS2 8HG"/>
    <n v="84.8"/>
    <x v="1"/>
    <s v="Diesel"/>
    <n v="3.1376000000000001E-2"/>
  </r>
  <r>
    <d v="2023-08-01T00:00:00"/>
    <s v="S022840"/>
    <x v="32"/>
    <s v="PO143852"/>
    <s v="GRN193422"/>
    <n v="57207466"/>
    <s v="FLUSH MOUNTED PADDLE HANDLE - RIGHT HAND"/>
    <s v="Walsall WS2 8HG"/>
    <n v="84.8"/>
    <x v="1"/>
    <s v="Diesel"/>
    <n v="3.1376000000000001E-2"/>
  </r>
  <r>
    <d v="2023-08-01T00:00:00"/>
    <s v="S022840"/>
    <x v="32"/>
    <s v="PO143854"/>
    <s v="GRN193424"/>
    <n v="57207470"/>
    <s v="STRIKER BOLT 3/8&quot;-16 UNC ALBERT JAGGER 9500/10335-"/>
    <s v="Walsall WS2 8HG"/>
    <n v="84.8"/>
    <x v="1"/>
    <s v="Diesel"/>
    <n v="3.1376000000000001E-2"/>
  </r>
  <r>
    <d v="2023-08-01T00:00:00"/>
    <s v="S022840"/>
    <x v="32"/>
    <s v="PO143941"/>
    <s v="GRN193426"/>
    <n v="57205161"/>
    <s v="EXTRUDED SEAL EPDM - SIDE TUBE SEAL x 50M COIL"/>
    <s v="Walsall WS2 8HG"/>
    <n v="84.8"/>
    <x v="1"/>
    <s v="Diesel"/>
    <n v="3.1376000000000001E-2"/>
  </r>
  <r>
    <d v="2023-02-01T00:00:00"/>
    <s v="S001121"/>
    <x v="5"/>
    <s v="PO143158"/>
    <s v="GRN180925"/>
    <n v="51206612"/>
    <s v="NEUTRAL TERMINAL 40 - 63 AMP"/>
    <s v="Salford M5 4BE"/>
    <n v="103.6"/>
    <x v="2"/>
    <s v="Diesel"/>
    <n v="3.8331999999999998E-4"/>
  </r>
  <r>
    <d v="2023-02-01T00:00:00"/>
    <s v="S000892"/>
    <x v="16"/>
    <s v="PO143384"/>
    <s v="GRN180929"/>
    <n v="101046440"/>
    <s v="M12 MALE 0 DEG D CODE TO RJ45 0 DEG 25M CABLE"/>
    <s v="Stockport SK4 2JT"/>
    <n v="55"/>
    <x v="2"/>
    <s v="Diesel"/>
    <n v="2.0350000000000001E-4"/>
  </r>
  <r>
    <d v="2023-06-01T00:00:00"/>
    <s v="S022275"/>
    <x v="8"/>
    <s v="PO143491"/>
    <s v="GRN190158"/>
    <s v="11701-2583"/>
    <s v="MERCEDES-BENZ ACTROS 5 S/M FHS 2632 L - EXPORT TO"/>
    <s v="70771 Leinfelden-Echterdingen"/>
    <n v="1446"/>
    <x v="3"/>
    <s v="Diesel"/>
    <n v="1.4702205000000002"/>
  </r>
  <r>
    <d v="2023-08-01T00:00:00"/>
    <s v="S022840"/>
    <x v="32"/>
    <s v="PO147854"/>
    <s v="GRN194539"/>
    <n v="57207465"/>
    <s v="DOOR HINGE 316 STAINLESS STEEL (PLANT ON HINGE) AL"/>
    <s v="Walsall WS2 8HG"/>
    <n v="84.8"/>
    <x v="1"/>
    <s v="Diesel"/>
    <n v="3.1376000000000001E-2"/>
  </r>
  <r>
    <d v="2023-08-01T00:00:00"/>
    <s v="S022840"/>
    <x v="32"/>
    <s v="PO146334"/>
    <s v="GRN194630"/>
    <n v="57207498"/>
    <s v="DOOR RETAINER CATCH PLATE - STAINLESS STEEL"/>
    <s v="Walsall WS2 8HG"/>
    <n v="84.8"/>
    <x v="1"/>
    <s v="Diesel"/>
    <n v="3.1376000000000001E-2"/>
  </r>
  <r>
    <d v="2023-08-01T00:00:00"/>
    <s v="S022840"/>
    <x v="32"/>
    <s v="PO147856"/>
    <s v="GRN194634"/>
    <n v="57207470"/>
    <s v="STRIKER BOLT 3/8&quot;-16 UNC ALBERT JAGGER 9500/10335-"/>
    <s v="Walsall WS2 8HG"/>
    <n v="84.8"/>
    <x v="1"/>
    <s v="Diesel"/>
    <n v="3.1376000000000001E-2"/>
  </r>
  <r>
    <d v="2023-08-01T00:00:00"/>
    <s v="S022840"/>
    <x v="32"/>
    <s v="PO147856"/>
    <s v="GRN195208"/>
    <n v="57207471"/>
    <s v="ADJUSTABLE CAGED NUT ASSEMBLY 3/8&quot;-16 UNC ALBERT J"/>
    <s v="Walsall WS2 8HG"/>
    <n v="84.8"/>
    <x v="1"/>
    <s v="Diesel"/>
    <n v="3.1376000000000001E-2"/>
  </r>
  <r>
    <d v="2023-09-01T00:00:00"/>
    <s v="S022840"/>
    <x v="32"/>
    <s v="PO147856"/>
    <s v="GRN195863"/>
    <n v="57207471"/>
    <s v="ADJUSTABLE CAGED NUT ASSEMBLY 3/8&quot;-16 UNC ALBERT J"/>
    <s v="Walsall WS2 8HG"/>
    <n v="84.8"/>
    <x v="1"/>
    <s v="Diesel"/>
    <n v="3.1376000000000001E-2"/>
  </r>
  <r>
    <d v="2023-09-01T00:00:00"/>
    <s v="S022840"/>
    <x v="32"/>
    <s v="PO147854"/>
    <s v="GRN195931"/>
    <n v="101037467"/>
    <s v="PRESSED STEEL END SLAM - 34 x 40mm ALBERT JAGGER 2"/>
    <s v="Walsall WS2 8HG"/>
    <n v="84.8"/>
    <x v="1"/>
    <s v="Diesel"/>
    <n v="3.1376000000000001E-2"/>
  </r>
  <r>
    <d v="2023-09-01T00:00:00"/>
    <s v="S022840"/>
    <x v="32"/>
    <s v="PO143852"/>
    <s v="GRN196430"/>
    <n v="57207466"/>
    <s v="FLUSH MOUNTED PADDLE HANDLE - RIGHT HAND"/>
    <s v="Walsall WS2 8HG"/>
    <n v="84.8"/>
    <x v="1"/>
    <s v="Diesel"/>
    <n v="3.1376000000000001E-2"/>
  </r>
  <r>
    <d v="2023-09-01T00:00:00"/>
    <s v="S022840"/>
    <x v="32"/>
    <s v="PO147319"/>
    <s v="GRN196537"/>
    <n v="57207465"/>
    <s v="DOOR HINGE 316 STAINLESS STEEL (PLANT ON HINGE) AL"/>
    <s v="Walsall WS2 8HG"/>
    <n v="84.8"/>
    <x v="1"/>
    <s v="Diesel"/>
    <n v="3.1376000000000001E-2"/>
  </r>
  <r>
    <d v="2023-09-01T00:00:00"/>
    <s v="S022840"/>
    <x v="32"/>
    <s v="PO147261"/>
    <s v="GRN196539"/>
    <n v="57205161"/>
    <s v="EXTRUDED SEAL EPDM - SIDE TUBE SEAL X 50M COIL"/>
    <s v="Walsall WS2 8HG"/>
    <n v="84.8"/>
    <x v="1"/>
    <s v="Diesel"/>
    <n v="3.1376000000000001E-2"/>
  </r>
  <r>
    <d v="2023-09-01T00:00:00"/>
    <s v="S022840"/>
    <x v="32"/>
    <s v="PO144984"/>
    <s v="GRN196545"/>
    <n v="101013778"/>
    <s v="SS PRESSED HINGE - T304 ALBERT JAGGER 9810-6350"/>
    <s v="Walsall WS2 8HG"/>
    <n v="84.8"/>
    <x v="1"/>
    <s v="Diesel"/>
    <n v="3.1376000000000001E-2"/>
  </r>
  <r>
    <d v="2023-09-01T00:00:00"/>
    <s v="S022840"/>
    <x v="32"/>
    <s v="PO148027"/>
    <s v="GRN196605"/>
    <n v="57207499"/>
    <s v="DOOR RETAINER PLASTIC BACK PLATE"/>
    <s v="Walsall WS2 8HG"/>
    <n v="84.8"/>
    <x v="1"/>
    <s v="Diesel"/>
    <n v="3.1376000000000001E-2"/>
  </r>
  <r>
    <d v="2023-09-01T00:00:00"/>
    <s v="S022840"/>
    <x v="32"/>
    <s v="PO143854"/>
    <s v="GRN196668"/>
    <n v="57207470"/>
    <s v="STRIKER BOLT 3/8&quot;-16 UNC ALBERT JAGGER 9500/10335-"/>
    <s v="Walsall WS2 8HG"/>
    <n v="84.8"/>
    <x v="1"/>
    <s v="Diesel"/>
    <n v="3.1376000000000001E-2"/>
  </r>
  <r>
    <d v="2023-09-01T00:00:00"/>
    <s v="S022840"/>
    <x v="32"/>
    <s v="PO143852"/>
    <s v="GRN196929"/>
    <n v="57207466"/>
    <s v="FLUSH MOUNTED PADDLE HANDLE - RIGHT HAND"/>
    <s v="Walsall WS2 8HG"/>
    <n v="84.8"/>
    <x v="1"/>
    <s v="Diesel"/>
    <n v="3.1376000000000001E-2"/>
  </r>
  <r>
    <d v="2023-09-01T00:00:00"/>
    <s v="S022840"/>
    <x v="32"/>
    <s v="PO147856"/>
    <s v="GRN196932"/>
    <n v="57207498"/>
    <s v="DOOR RETAINER CATCH PLATE - STAINLESS STEEL"/>
    <s v="Walsall WS2 8HG"/>
    <n v="84.8"/>
    <x v="1"/>
    <s v="Diesel"/>
    <n v="3.1376000000000001E-2"/>
  </r>
  <r>
    <d v="2023-09-01T00:00:00"/>
    <s v="S022840"/>
    <x v="32"/>
    <s v="PO147856"/>
    <s v="GRN196939"/>
    <n v="57207497"/>
    <s v="DOOR RETAINER HOOK - STAINLESS STEEL"/>
    <s v="Walsall WS2 8HG"/>
    <n v="84.8"/>
    <x v="1"/>
    <s v="Diesel"/>
    <n v="3.1376000000000001E-2"/>
  </r>
  <r>
    <d v="2023-09-01T00:00:00"/>
    <s v="S022840"/>
    <x v="32"/>
    <s v="PO143852"/>
    <s v="GRN196941"/>
    <n v="57207464"/>
    <s v="ROD LOCK 3 WAY WITH TONGUE TYPE AALBERT JAGGER 07"/>
    <s v="Walsall WS2 8HG"/>
    <n v="84.8"/>
    <x v="1"/>
    <s v="Diesel"/>
    <n v="3.1376000000000001E-2"/>
  </r>
  <r>
    <d v="2023-09-01T00:00:00"/>
    <s v="S022840"/>
    <x v="32"/>
    <s v="PO144984"/>
    <s v="GRN197049"/>
    <n v="101037467"/>
    <s v="PRESSED STEEL END SLAM - 34 x 40mm ALBERT JAGGER 2"/>
    <s v="Walsall WS2 8HG"/>
    <n v="84.8"/>
    <x v="1"/>
    <s v="Diesel"/>
    <n v="3.1376000000000001E-2"/>
  </r>
  <r>
    <d v="2023-09-01T00:00:00"/>
    <s v="S022840"/>
    <x v="32"/>
    <s v="PO147854"/>
    <s v="GRN197686"/>
    <n v="101037467"/>
    <s v="PRESSED STEEL END SLAM - 34 x 40mm ALBERT JAGGER 2"/>
    <s v="Walsall WS2 8HG"/>
    <n v="84.8"/>
    <x v="1"/>
    <s v="Diesel"/>
    <n v="3.1376000000000001E-2"/>
  </r>
  <r>
    <d v="2023-09-01T00:00:00"/>
    <s v="S022840"/>
    <x v="32"/>
    <s v="PO148560"/>
    <s v="GRN197691"/>
    <n v="57207497"/>
    <s v="DOOR RETAINER HOOK - STAINLESS STEEL"/>
    <s v="Walsall WS2 8HG"/>
    <n v="84.8"/>
    <x v="1"/>
    <s v="Diesel"/>
    <n v="3.1376000000000001E-2"/>
  </r>
  <r>
    <d v="2023-09-01T00:00:00"/>
    <s v="S022840"/>
    <x v="32"/>
    <s v="PO146334"/>
    <s v="GRN197692"/>
    <n v="57207497"/>
    <s v="DOOR RETAINER HOOK - STAINLESS STEEL"/>
    <s v="Walsall WS2 8HG"/>
    <n v="84.8"/>
    <x v="1"/>
    <s v="Diesel"/>
    <n v="3.1376000000000001E-2"/>
  </r>
  <r>
    <d v="2023-09-01T00:00:00"/>
    <s v="S022840"/>
    <x v="32"/>
    <s v="PO148027"/>
    <s v="GRN197694"/>
    <n v="57207499"/>
    <s v="DOOR RETAINER PLASTIC BACK PLATE"/>
    <s v="Walsall WS2 8HG"/>
    <n v="84.8"/>
    <x v="1"/>
    <s v="Diesel"/>
    <n v="3.1376000000000001E-2"/>
  </r>
  <r>
    <d v="2023-09-01T00:00:00"/>
    <s v="S022840"/>
    <x v="32"/>
    <s v="PO144984"/>
    <s v="GRN197697"/>
    <n v="57207503"/>
    <s v="SPRING LIDDED ESCUTCHEON - POLISHED CHROME"/>
    <s v="Walsall WS2 8HG"/>
    <n v="84.8"/>
    <x v="1"/>
    <s v="Diesel"/>
    <n v="3.1376000000000001E-2"/>
  </r>
  <r>
    <d v="2023-09-01T00:00:00"/>
    <s v="S022840"/>
    <x v="32"/>
    <s v="PO147261"/>
    <s v="GRN197698"/>
    <n v="57207503"/>
    <s v="SPRING LIDDED ESCUTCHEON - POLISHED CHROME"/>
    <s v="Walsall WS2 8HG"/>
    <n v="84.8"/>
    <x v="1"/>
    <s v="Diesel"/>
    <n v="3.1376000000000001E-2"/>
  </r>
  <r>
    <d v="2023-09-01T00:00:00"/>
    <s v="S022840"/>
    <x v="32"/>
    <s v="PO147856"/>
    <s v="GRN197700"/>
    <n v="57207470"/>
    <s v="STRIKER BOLT 3/8&quot;-16 UNC ALBERT JAGGER 9500/10335-"/>
    <s v="Walsall WS2 8HG"/>
    <n v="84.8"/>
    <x v="1"/>
    <s v="Diesel"/>
    <n v="3.1376000000000001E-2"/>
  </r>
  <r>
    <d v="2023-09-01T00:00:00"/>
    <s v="S022840"/>
    <x v="32"/>
    <s v="PO143854"/>
    <s v="GRN197721"/>
    <n v="57207471"/>
    <s v="ADJUSTABLE CAGED NUT ASSEMBLY 3/8&quot;-16 UNC ALBERT J"/>
    <s v="Walsall WS2 8HG"/>
    <n v="84.8"/>
    <x v="1"/>
    <s v="Diesel"/>
    <n v="3.1376000000000001E-2"/>
  </r>
  <r>
    <d v="2023-09-01T00:00:00"/>
    <s v="S022840"/>
    <x v="32"/>
    <s v="PO147319"/>
    <s v="GRN197724"/>
    <n v="57207465"/>
    <s v="DOOR HINGE 316 STAINLESS STEEL (PLANT ON HINGE) AL"/>
    <s v="Walsall WS2 8HG"/>
    <n v="84.8"/>
    <x v="1"/>
    <s v="Diesel"/>
    <n v="3.1376000000000001E-2"/>
  </r>
  <r>
    <d v="2023-09-01T00:00:00"/>
    <s v="S022840"/>
    <x v="32"/>
    <s v="PO143852"/>
    <s v="GRN197810"/>
    <n v="57207465"/>
    <s v="DOOR HINGE 316 STAINLESS STEEL (PLANT ON HINGE) AL"/>
    <s v="Walsall WS2 8HG"/>
    <n v="84.8"/>
    <x v="1"/>
    <s v="Diesel"/>
    <n v="3.1376000000000001E-2"/>
  </r>
  <r>
    <d v="2023-09-01T00:00:00"/>
    <s v="S022840"/>
    <x v="32"/>
    <s v="PO143852"/>
    <s v="GRN197840"/>
    <n v="57207468"/>
    <s v="DOOR HANDLE - END (PERSONNEL DOOR) ALBERT JAGGER 9"/>
    <s v="Walsall WS2 8HG"/>
    <n v="84.8"/>
    <x v="1"/>
    <s v="Diesel"/>
    <n v="3.1376000000000001E-2"/>
  </r>
  <r>
    <d v="2023-09-01T00:00:00"/>
    <s v="S022840"/>
    <x v="32"/>
    <s v="PO143854"/>
    <s v="GRN197892"/>
    <n v="57207470"/>
    <s v="STRIKER BOLT 3/8&quot;-16 UNC ALBERT JAGGER 9500/10335-"/>
    <s v="Walsall WS2 8HG"/>
    <n v="84.8"/>
    <x v="1"/>
    <s v="Diesel"/>
    <n v="3.1376000000000001E-2"/>
  </r>
  <r>
    <d v="2023-10-01T00:00:00"/>
    <s v="S022840"/>
    <x v="32"/>
    <s v="PO149741"/>
    <s v="GRN198487"/>
    <n v="57207469"/>
    <s v="DOOR HANDLE - CENTRE (PERSONNEL DOOR) ALBERT JAGGE"/>
    <s v="Walsall WS2 8HG"/>
    <n v="84.8"/>
    <x v="1"/>
    <s v="Diesel"/>
    <n v="3.1376000000000001E-2"/>
  </r>
  <r>
    <d v="2023-02-01T00:00:00"/>
    <s v="S001571"/>
    <x v="10"/>
    <s v="PO138697"/>
    <s v="GRN180985"/>
    <n v="4245252"/>
    <s v="LASER SENSOR LMS111-10100"/>
    <s v="St Albans AL1 5BN"/>
    <n v="298"/>
    <x v="2"/>
    <s v="Diesel"/>
    <n v="1.1026E-3"/>
  </r>
  <r>
    <d v="2023-10-01T00:00:00"/>
    <s v="S022840"/>
    <x v="32"/>
    <s v="PO149585"/>
    <s v="GRN199255"/>
    <n v="57207496"/>
    <s v="PIANO HINGE 50MM OPEN FLAT TYPE UNDRILLED 1.8M SS"/>
    <s v="Walsall WS2 8HG"/>
    <n v="84.8"/>
    <x v="1"/>
    <s v="Diesel"/>
    <n v="3.1376000000000001E-2"/>
  </r>
  <r>
    <d v="2023-10-01T00:00:00"/>
    <s v="S022840"/>
    <x v="32"/>
    <s v="PO147854"/>
    <s v="GRN199490"/>
    <n v="57207464"/>
    <s v="ROD LOCK 3 WAY WITH TONGUE TYPE A ALBERT JAGGER 07"/>
    <s v="Walsall WS2 8HG"/>
    <n v="84.8"/>
    <x v="1"/>
    <s v="Diesel"/>
    <n v="3.1376000000000001E-2"/>
  </r>
  <r>
    <d v="2023-10-01T00:00:00"/>
    <s v="S022840"/>
    <x v="32"/>
    <s v="PO143854"/>
    <s v="GRN199492"/>
    <n v="57207472"/>
    <s v="SLIMLINE LATCH WITH 2 POINT LEVER - RIGHT HAND ALB"/>
    <s v="Walsall WS2 8HG"/>
    <n v="84.8"/>
    <x v="1"/>
    <s v="Diesel"/>
    <n v="3.1376000000000001E-2"/>
  </r>
  <r>
    <d v="2023-10-01T00:00:00"/>
    <s v="S022840"/>
    <x v="32"/>
    <s v="PO146334"/>
    <s v="GRN199494"/>
    <n v="57207498"/>
    <s v="DOOR RETAINER CATCH PLATE - STAINLESS STEEL"/>
    <s v="Walsall WS2 8HG"/>
    <n v="84.8"/>
    <x v="1"/>
    <s v="Diesel"/>
    <n v="3.1376000000000001E-2"/>
  </r>
  <r>
    <d v="2023-02-01T00:00:00"/>
    <s v="S001571"/>
    <x v="10"/>
    <s v="PO142815"/>
    <s v="GRN180995"/>
    <n v="21201458"/>
    <s v="I/O CABLE M12 X 8 8 OPEN WIRES 20M CORDLESS_x000a_RF-DPM"/>
    <s v="St Albans AL1 5BN"/>
    <n v="298"/>
    <x v="2"/>
    <s v="Diesel"/>
    <n v="1.1026E-3"/>
  </r>
  <r>
    <d v="2023-10-01T00:00:00"/>
    <s v="S022840"/>
    <x v="32"/>
    <s v="PO147854"/>
    <s v="GRN199809"/>
    <n v="101013778"/>
    <s v="SS PRESSED HINGE - T304 ALBERT JAGGER 9810-6350"/>
    <s v="Walsall WS2 8HG"/>
    <n v="84.8"/>
    <x v="1"/>
    <s v="Diesel"/>
    <n v="3.1376000000000001E-2"/>
  </r>
  <r>
    <d v="2023-10-01T00:00:00"/>
    <s v="S022840"/>
    <x v="32"/>
    <s v="PO144984"/>
    <s v="GRN199815"/>
    <n v="101013776"/>
    <s v="12mm SPRING BOLT ALBERT JAGGER 0837-001"/>
    <s v="Walsall WS2 8HG"/>
    <n v="84.8"/>
    <x v="1"/>
    <s v="Diesel"/>
    <n v="3.1376000000000001E-2"/>
  </r>
  <r>
    <d v="2023-10-01T00:00:00"/>
    <s v="S022840"/>
    <x v="32"/>
    <s v="PO143852"/>
    <s v="GRN199822"/>
    <n v="57207465"/>
    <s v="DOOR HINGE 316 STAINLESS STEEL (PLANT ON HINGE) AL"/>
    <s v="Walsall WS2 8HG"/>
    <n v="84.8"/>
    <x v="1"/>
    <s v="Diesel"/>
    <n v="3.1376000000000001E-2"/>
  </r>
  <r>
    <d v="2023-10-01T00:00:00"/>
    <s v="S022840"/>
    <x v="32"/>
    <s v="PO143854"/>
    <s v="GRN199826"/>
    <n v="57207472"/>
    <s v="SLIMLINE LATCH WITH 2 POINT LEVER - RIGHT HAND ALB"/>
    <s v="Walsall WS2 8HG"/>
    <n v="84.8"/>
    <x v="1"/>
    <s v="Diesel"/>
    <n v="3.1376000000000001E-2"/>
  </r>
  <r>
    <d v="2023-02-01T00:00:00"/>
    <s v="S022845"/>
    <x v="24"/>
    <s v="PO139717"/>
    <s v="GRN181011"/>
    <n v="101042130"/>
    <s v="CONFIGURED 40KVA UPS SYSTEM WITH BATTERY PACK"/>
    <s v="Warrington WA3 3JD"/>
    <n v="118"/>
    <x v="3"/>
    <s v="Diesel"/>
    <n v="0.1199765"/>
  </r>
  <r>
    <d v="2023-06-01T00:00:00"/>
    <s v="S022275"/>
    <x v="8"/>
    <s v="PO143491"/>
    <s v="GRN190159"/>
    <s v="11701-2583"/>
    <s v="MERCEDES-BENZ ACTROS 5 S/M FHS 2632 L - EXPORT TO"/>
    <s v="70771 Leinfelden-Echterdingen"/>
    <n v="1446"/>
    <x v="3"/>
    <s v="Diesel"/>
    <n v="1.4702205000000002"/>
  </r>
  <r>
    <d v="2023-10-01T00:00:00"/>
    <s v="S022840"/>
    <x v="32"/>
    <s v="PO147854"/>
    <s v="GRN200315"/>
    <n v="57207466"/>
    <s v="FLUSH MOUNTED PADDLE HANDLE - RIGHT HAND"/>
    <s v="Walsall WS2 8HG"/>
    <n v="84.8"/>
    <x v="1"/>
    <s v="Diesel"/>
    <n v="3.1376000000000001E-2"/>
  </r>
  <r>
    <d v="2023-10-01T00:00:00"/>
    <s v="S022840"/>
    <x v="32"/>
    <s v="PO150476"/>
    <s v="GRN200454"/>
    <n v="57207466"/>
    <s v="FLUSH MOUNTED PADDLE HANDLE - RIGHT HAND"/>
    <s v="Walsall WS2 8HG"/>
    <n v="84.8"/>
    <x v="1"/>
    <s v="Diesel"/>
    <n v="3.1376000000000001E-2"/>
  </r>
  <r>
    <d v="2023-11-01T00:00:00"/>
    <s v="S022840"/>
    <x v="32"/>
    <s v="PO149621"/>
    <s v="GRN201013"/>
    <n v="57207496"/>
    <s v="PIANO HINGE 50MM OPEN FLAT TYPE UNDRILLED 1.8M SS"/>
    <s v="Walsall WS2 8HG"/>
    <n v="84.8"/>
    <x v="1"/>
    <s v="Diesel"/>
    <n v="3.1376000000000001E-2"/>
  </r>
  <r>
    <d v="2023-11-01T00:00:00"/>
    <s v="S022840"/>
    <x v="32"/>
    <s v="PO147856"/>
    <s v="GRN201280"/>
    <n v="57207470"/>
    <s v="STRIKER BOLT 3/8&quot;-16 UNC ALBERT JAGGER 9500/10335-"/>
    <s v="Walsall WS2 8HG"/>
    <n v="84.8"/>
    <x v="1"/>
    <s v="Diesel"/>
    <n v="3.1376000000000001E-2"/>
  </r>
  <r>
    <d v="2023-11-01T00:00:00"/>
    <s v="S022840"/>
    <x v="32"/>
    <s v="PO149621"/>
    <s v="GRN201292"/>
    <n v="57207496"/>
    <s v="PIANO HINGE 50MM OPEN FLAT TYPE UNDRILLED 1.8M SS"/>
    <s v="Walsall WS2 8HG"/>
    <n v="84.8"/>
    <x v="1"/>
    <s v="Diesel"/>
    <n v="3.1376000000000001E-2"/>
  </r>
  <r>
    <d v="2023-11-01T00:00:00"/>
    <s v="S022840"/>
    <x v="32"/>
    <s v="PO149165"/>
    <s v="GRN201293"/>
    <n v="57207496"/>
    <s v="PIANO HINGE 50MM OPEN FLAT TYPE UNDRILLED 1.8M SS"/>
    <s v="Walsall WS2 8HG"/>
    <n v="84.8"/>
    <x v="1"/>
    <s v="Diesel"/>
    <n v="3.1376000000000001E-2"/>
  </r>
  <r>
    <d v="2023-11-01T00:00:00"/>
    <s v="S022840"/>
    <x v="32"/>
    <s v="PO147353"/>
    <s v="GRN201295"/>
    <n v="57207464"/>
    <s v="ROD LOCK 3 WAY WITH TONGUE TYPE A ALBERT JAGGER 07"/>
    <s v="Walsall WS2 8HG"/>
    <n v="84.8"/>
    <x v="1"/>
    <s v="Diesel"/>
    <n v="3.1376000000000001E-2"/>
  </r>
  <r>
    <d v="2023-11-01T00:00:00"/>
    <s v="S022840"/>
    <x v="32"/>
    <s v="PO143854"/>
    <s v="GRN201318"/>
    <n v="57207471"/>
    <s v="ADJUSTABLE CAGED NUT ASSEMBLY 3/8&quot;-16 UNC ALBERT J"/>
    <s v="Walsall WS2 8HG"/>
    <n v="84.8"/>
    <x v="1"/>
    <s v="Diesel"/>
    <n v="3.1376000000000001E-2"/>
  </r>
  <r>
    <d v="2023-11-01T00:00:00"/>
    <s v="S022840"/>
    <x v="32"/>
    <s v="PO144984"/>
    <s v="GRN201321"/>
    <n v="57207503"/>
    <s v="SPRING LIDDED ESCUTCHEON - POLISHED CHROME"/>
    <s v="Walsall WS2 8HG"/>
    <n v="84.8"/>
    <x v="1"/>
    <s v="Diesel"/>
    <n v="3.1376000000000001E-2"/>
  </r>
  <r>
    <d v="2023-11-01T00:00:00"/>
    <s v="S022840"/>
    <x v="32"/>
    <s v="PO147261"/>
    <s v="GRN201323"/>
    <n v="57207500"/>
    <s v="INSIDE BEZEL ASSEMBLY CLIP - GREEN"/>
    <s v="Walsall WS2 8HG"/>
    <n v="84.8"/>
    <x v="1"/>
    <s v="Diesel"/>
    <n v="3.1376000000000001E-2"/>
  </r>
  <r>
    <d v="2023-11-01T00:00:00"/>
    <s v="S022840"/>
    <x v="32"/>
    <s v="PO147319"/>
    <s v="GRN201367"/>
    <n v="57207465"/>
    <s v="DOOR HINGE 316 STAINLESS STEEL (PLANT ON HINGE) AL"/>
    <s v="Walsall WS2 8HG"/>
    <n v="84.8"/>
    <x v="1"/>
    <s v="Diesel"/>
    <n v="3.1376000000000001E-2"/>
  </r>
  <r>
    <d v="2023-02-01T00:00:00"/>
    <s v="S025431"/>
    <x v="0"/>
    <s v="PO142386"/>
    <s v="GRN181027"/>
    <s v="11700-5247"/>
    <s v="POINT IO SAFE OUTPUT MODULE 8"/>
    <s v="Boston Massachusetts"/>
    <n v="3154"/>
    <x v="0"/>
    <s v="Crude"/>
    <n v="1.0118031999999999E-2"/>
  </r>
  <r>
    <d v="2023-02-01T00:00:00"/>
    <s v="S025431"/>
    <x v="0"/>
    <s v="PO141202"/>
    <s v="GRN181028"/>
    <s v="11700-2472"/>
    <s v="GLAND INSERT 20X20 4-6 MM CABLE OD FOR SKINTOP CUB"/>
    <s v="Boston Massachusetts"/>
    <n v="3154"/>
    <x v="0"/>
    <s v="Crude"/>
    <n v="1.0118031999999999E-2"/>
  </r>
  <r>
    <d v="2023-11-01T00:00:00"/>
    <s v="S022840"/>
    <x v="32"/>
    <s v="PO143854"/>
    <s v="GRN203153"/>
    <n v="57207472"/>
    <s v="SLIMLINE LATCH WITH 2 POINT LEVER - RIGHT HAND ALB"/>
    <s v="Walsall WS2 8HG"/>
    <n v="84.8"/>
    <x v="1"/>
    <s v="Diesel"/>
    <n v="3.1376000000000001E-2"/>
  </r>
  <r>
    <d v="2023-11-01T00:00:00"/>
    <s v="S022840"/>
    <x v="32"/>
    <s v="PO144984"/>
    <s v="GRN203163"/>
    <n v="101013778"/>
    <s v="SS PRESSED HINGE - T304 ALBERT JAGGER 9810-6350"/>
    <s v="Walsall WS2 8HG"/>
    <n v="84.8"/>
    <x v="1"/>
    <s v="Diesel"/>
    <n v="3.1376000000000001E-2"/>
  </r>
  <r>
    <d v="2023-11-01T00:00:00"/>
    <s v="S022840"/>
    <x v="32"/>
    <s v="PO147319"/>
    <s v="GRN203166"/>
    <n v="57207465"/>
    <s v="DOOR HINGE 316 STAINLESS STEEL (PLANT ON HINGE) AL"/>
    <s v="Walsall WS2 8HG"/>
    <n v="84.8"/>
    <x v="1"/>
    <s v="Diesel"/>
    <n v="3.1376000000000001E-2"/>
  </r>
  <r>
    <d v="2023-11-01T00:00:00"/>
    <s v="S022840"/>
    <x v="32"/>
    <s v="PO147353"/>
    <s v="GRN203167"/>
    <n v="57207464"/>
    <s v="ROD LOCK 3 WAY WITH TONGUE TYPE A ALBERT JAGGER 07"/>
    <s v="Walsall WS2 8HG"/>
    <n v="84.8"/>
    <x v="1"/>
    <s v="Diesel"/>
    <n v="3.1376000000000001E-2"/>
  </r>
  <r>
    <d v="2023-11-01T00:00:00"/>
    <s v="S022840"/>
    <x v="32"/>
    <s v="PO147854"/>
    <s v="GRN203170"/>
    <n v="57207469"/>
    <s v="DOOR HANDLE - CENTRE (PERSONNEL DOOR) ALBERT JAGGE"/>
    <s v="Walsall WS2 8HG"/>
    <n v="84.8"/>
    <x v="1"/>
    <s v="Diesel"/>
    <n v="3.1376000000000001E-2"/>
  </r>
  <r>
    <d v="2023-11-01T00:00:00"/>
    <s v="S022840"/>
    <x v="32"/>
    <s v="PO147856"/>
    <s v="GRN203172"/>
    <n v="57207470"/>
    <s v="STRIKER BOLT 3/8&quot;-16 UNC ALBERT JAGGER 9500/10335-"/>
    <s v="Walsall WS2 8HG"/>
    <n v="84.8"/>
    <x v="1"/>
    <s v="Diesel"/>
    <n v="3.1376000000000001E-2"/>
  </r>
  <r>
    <d v="2023-11-01T00:00:00"/>
    <s v="S022840"/>
    <x v="32"/>
    <s v="PO149621"/>
    <s v="GRN203176"/>
    <n v="101037467"/>
    <s v="PRESSED STEEL END SLAM - 34 x 40mm ALBERT JAGGER 2"/>
    <s v="Walsall WS2 8HG"/>
    <n v="84.8"/>
    <x v="1"/>
    <s v="Diesel"/>
    <n v="3.1376000000000001E-2"/>
  </r>
  <r>
    <d v="2023-02-01T00:00:00"/>
    <s v="S001121"/>
    <x v="5"/>
    <s v="PO142236"/>
    <s v="GRN181039"/>
    <s v="11700-6227"/>
    <s v="FACTORYTALK SE SITE EDITION STATION LICENSE"/>
    <s v="Salford M5 4BE"/>
    <n v="103.6"/>
    <x v="2"/>
    <s v="Diesel"/>
    <n v="3.8331999999999998E-4"/>
  </r>
  <r>
    <d v="2023-02-01T00:00:00"/>
    <s v="S001121"/>
    <x v="5"/>
    <s v="PO142234"/>
    <s v="GRN181040"/>
    <s v="11700-6227"/>
    <s v="FACTORYTALK SE SITE EDITION STATION LICENSE"/>
    <s v="Salford M5 4BE"/>
    <n v="103.6"/>
    <x v="2"/>
    <s v="Diesel"/>
    <n v="3.8331999999999998E-4"/>
  </r>
  <r>
    <d v="2023-02-01T00:00:00"/>
    <s v="S001121"/>
    <x v="5"/>
    <s v="PO142235"/>
    <s v="GRN181042"/>
    <s v="11700-6227"/>
    <s v="FACTORYTALK SE SITE EDITION STATION LICENSE"/>
    <s v="Salford M5 4BE"/>
    <n v="103.6"/>
    <x v="2"/>
    <s v="Diesel"/>
    <n v="3.8331999999999998E-4"/>
  </r>
  <r>
    <d v="2023-02-01T00:00:00"/>
    <s v="S001121"/>
    <x v="5"/>
    <s v="PO142233"/>
    <s v="GRN181044"/>
    <s v="11700-6227"/>
    <s v="FACTORYTALK SE SITE EDITION STATION LICENSE"/>
    <s v="Salford M5 4BE"/>
    <n v="103.6"/>
    <x v="2"/>
    <s v="Diesel"/>
    <n v="3.8331999999999998E-4"/>
  </r>
  <r>
    <d v="2023-02-01T00:00:00"/>
    <s v="S001047"/>
    <x v="9"/>
    <s v="PO138818"/>
    <s v="GRN181049"/>
    <n v="66205215"/>
    <s v="2x8 ELEMENT PHOTO DIODE CdWO4 30mm THICK"/>
    <s v="81300 Johor Bahru Malaysia"/>
    <n v="6781"/>
    <x v="4"/>
    <s v="Aviation"/>
    <n v="1.1924057587200001"/>
  </r>
  <r>
    <d v="2023-11-01T00:00:00"/>
    <s v="S022840"/>
    <x v="32"/>
    <s v="PO149741"/>
    <s v="GRN203178"/>
    <n v="57207465"/>
    <s v="DOOR HINGE 316 STAINLESS STEEL (PLANT ON HINGE) AL"/>
    <s v="Walsall WS2 8HG"/>
    <n v="84.8"/>
    <x v="1"/>
    <s v="Diesel"/>
    <n v="3.1376000000000001E-2"/>
  </r>
  <r>
    <d v="2023-11-01T00:00:00"/>
    <s v="S022840"/>
    <x v="32"/>
    <s v="PO150571"/>
    <s v="GRN203182"/>
    <n v="57207499"/>
    <s v="DOOR RETAINER PLASTIC BACK PLATE"/>
    <s v="Walsall WS2 8HG"/>
    <n v="84.8"/>
    <x v="1"/>
    <s v="Diesel"/>
    <n v="3.1376000000000001E-2"/>
  </r>
  <r>
    <d v="2023-11-01T00:00:00"/>
    <s v="S022840"/>
    <x v="32"/>
    <s v="PO150302"/>
    <s v="GRN203184"/>
    <n v="57207497"/>
    <s v="DOOR RETAINER HOOK - STAINLESS STEEL"/>
    <s v="Walsall WS2 8HG"/>
    <n v="84.8"/>
    <x v="1"/>
    <s v="Diesel"/>
    <n v="3.1376000000000001E-2"/>
  </r>
  <r>
    <d v="2023-12-01T00:00:00"/>
    <s v="S022840"/>
    <x v="32"/>
    <s v="PO148560"/>
    <s v="GRN203577"/>
    <n v="57207499"/>
    <s v="DOOR RETAINER PLASTIC BACK PLATE"/>
    <s v="Walsall WS2 8HG"/>
    <n v="84.8"/>
    <x v="1"/>
    <s v="Diesel"/>
    <n v="3.1376000000000001E-2"/>
  </r>
  <r>
    <d v="2023-01-01T00:00:00"/>
    <s v="S022781"/>
    <x v="33"/>
    <s v="PO139606"/>
    <s v="GRN178282"/>
    <n v="8945022"/>
    <s v="OIL AND FUEL PIPE 3/8&quot;"/>
    <s v="Stoke-on-Trent ST6 2AX"/>
    <n v="9.4"/>
    <x v="1"/>
    <s v="Diesel"/>
    <n v="3.4780000000000002E-3"/>
  </r>
  <r>
    <d v="2023-01-01T00:00:00"/>
    <s v="S022781"/>
    <x v="33"/>
    <s v="PO140269"/>
    <s v="GRN178286"/>
    <n v="101012554"/>
    <s v="BX DETECTOR FRAME RIGHT HAND SIDE"/>
    <s v="Stoke-on-Trent ST6 2AX"/>
    <n v="9.4"/>
    <x v="1"/>
    <s v="Diesel"/>
    <n v="3.4780000000000002E-3"/>
  </r>
  <r>
    <d v="2023-01-01T00:00:00"/>
    <s v="S022781"/>
    <x v="33"/>
    <s v="PO140269"/>
    <s v="GRN178364"/>
    <n v="101013196"/>
    <s v="BX DETECTOR FRONT COVER PANEL"/>
    <s v="Stoke-on-Trent ST6 2AX"/>
    <n v="9.4"/>
    <x v="1"/>
    <s v="Diesel"/>
    <n v="3.4780000000000002E-3"/>
  </r>
  <r>
    <d v="2023-02-01T00:00:00"/>
    <s v="S025033"/>
    <x v="23"/>
    <s v="PO143567"/>
    <s v="GRN181068"/>
    <n v="101047544"/>
    <s v="10&quot; 54 WATT LED LIGHT BAR WITH DT CONNECTOR"/>
    <s v="Nantwich CW5 6DX"/>
    <n v="44.6"/>
    <x v="2"/>
    <s v="Diesel"/>
    <n v="1.6501999999999999E-4"/>
  </r>
  <r>
    <d v="2023-01-01T00:00:00"/>
    <s v="S022781"/>
    <x v="33"/>
    <s v="PO140269"/>
    <s v="GRN178584"/>
    <n v="101013401"/>
    <s v="BX DETECTOR BLANKING PLATE"/>
    <s v="Stoke-on-Trent ST6 2AX"/>
    <n v="9.4"/>
    <x v="1"/>
    <s v="Diesel"/>
    <n v="3.4780000000000002E-3"/>
  </r>
  <r>
    <d v="2023-01-01T00:00:00"/>
    <s v="S022781"/>
    <x v="33"/>
    <s v="PO140495"/>
    <s v="GRN178585"/>
    <n v="23211673"/>
    <s v="CVI BX TEST PIECE BASE FRAME"/>
    <s v="Stoke-on-Trent ST6 2AX"/>
    <n v="9.4"/>
    <x v="1"/>
    <s v="Diesel"/>
    <n v="3.4780000000000002E-3"/>
  </r>
  <r>
    <d v="2023-02-01T00:00:00"/>
    <s v="S001047"/>
    <x v="9"/>
    <s v="PO138818"/>
    <s v="GRN181072"/>
    <n v="66205215"/>
    <s v="2x8 ELEMENT PHOTO DIODE CdWO4 30mm THICK"/>
    <s v="81300 Johor Bahru Malaysia"/>
    <n v="6781"/>
    <x v="4"/>
    <s v="Aviation"/>
    <n v="1.1924057587200001"/>
  </r>
  <r>
    <d v="2023-02-01T00:00:00"/>
    <s v="S026602"/>
    <x v="12"/>
    <s v="PO142755"/>
    <s v="GRN181075"/>
    <n v="101047402"/>
    <s v="FAN BELT FOR ISUZU 4LE2"/>
    <s v="Watford WD24 7GG"/>
    <n v="302"/>
    <x v="2"/>
    <s v="Diesl"/>
    <n v="1.1173999999999999E-3"/>
  </r>
  <r>
    <d v="2023-02-01T00:00:00"/>
    <s v="S001121"/>
    <x v="5"/>
    <s v="PO143159"/>
    <s v="GRN181076"/>
    <n v="13204807"/>
    <s v="RSLINX CLASSIC SINGLE NODE"/>
    <s v="Salford M5 4BE"/>
    <n v="103.6"/>
    <x v="2"/>
    <s v="Diesel"/>
    <n v="3.8331999999999998E-4"/>
  </r>
  <r>
    <d v="2023-02-01T00:00:00"/>
    <s v="S001121"/>
    <x v="5"/>
    <s v="PO143158"/>
    <s v="GRN181079"/>
    <n v="13204807"/>
    <s v="RSLINX CLASSIC SINGLE NODE"/>
    <s v="Salford M5 4BE"/>
    <n v="103.6"/>
    <x v="2"/>
    <s v="Diesel"/>
    <n v="3.8331999999999998E-4"/>
  </r>
  <r>
    <d v="2023-01-01T00:00:00"/>
    <s v="S022781"/>
    <x v="33"/>
    <s v="PO139714"/>
    <s v="GRN178743"/>
    <n v="101045037"/>
    <s v="CHARGING VALVE 6.0g3 CHARGING PRESSURE"/>
    <s v="Stoke-on-Trent ST6 2AX"/>
    <n v="9.4"/>
    <x v="1"/>
    <s v="Diesel"/>
    <n v="3.4780000000000002E-3"/>
  </r>
  <r>
    <d v="2023-02-01T00:00:00"/>
    <s v="S001121"/>
    <x v="5"/>
    <s v="PO143181"/>
    <s v="GRN181081"/>
    <n v="13204807"/>
    <s v="RSLINX CLASSIC SINGLE NODE"/>
    <s v="Salford M5 4BE"/>
    <n v="103.6"/>
    <x v="2"/>
    <s v="Diesel"/>
    <n v="3.8331999999999998E-4"/>
  </r>
  <r>
    <d v="2023-01-01T00:00:00"/>
    <s v="S022781"/>
    <x v="33"/>
    <s v="PO140268"/>
    <s v="GRN178748"/>
    <n v="51258065"/>
    <s v="ACTUATOR LA12"/>
    <s v="Stoke-on-Trent ST6 2AX"/>
    <n v="9.4"/>
    <x v="1"/>
    <s v="Diesel"/>
    <n v="3.4780000000000002E-3"/>
  </r>
  <r>
    <d v="2023-01-01T00:00:00"/>
    <s v="S022781"/>
    <x v="33"/>
    <s v="PO141289"/>
    <s v="GRN178749"/>
    <n v="40256966"/>
    <s v="VERTICAL BOOM ANPR CAMERA SPACER"/>
    <s v="Stoke-on-Trent ST6 2AX"/>
    <n v="9.4"/>
    <x v="1"/>
    <s v="Diesel"/>
    <n v="3.4780000000000002E-3"/>
  </r>
  <r>
    <d v="2023-01-01T00:00:00"/>
    <s v="S022781"/>
    <x v="33"/>
    <s v="PO139375"/>
    <s v="GRN178750"/>
    <n v="101023639"/>
    <s v="SPACER - TRANSFER CASE CV SHAFT"/>
    <s v="Stoke-on-Trent ST6 2AX"/>
    <n v="9.4"/>
    <x v="1"/>
    <s v="Diesel"/>
    <n v="3.4780000000000002E-3"/>
  </r>
  <r>
    <d v="2023-02-01T00:00:00"/>
    <s v="S001121"/>
    <x v="5"/>
    <s v="PO138736"/>
    <s v="GRN181094"/>
    <n v="101036193"/>
    <s v="MOTOR POWER WITH BRAKE CONTINUOUS FLEX 10AWG - 5M"/>
    <s v="Salford M5 4BE"/>
    <n v="103.6"/>
    <x v="2"/>
    <s v="Diesel"/>
    <n v="3.8331999999999998E-4"/>
  </r>
  <r>
    <d v="2023-02-01T00:00:00"/>
    <s v="S001121"/>
    <x v="5"/>
    <s v="PO140103"/>
    <s v="GRN181096"/>
    <n v="13204807"/>
    <s v="RSLINX CLASSIC SINGLE NODE"/>
    <s v="Salford M5 4BE"/>
    <n v="103.6"/>
    <x v="2"/>
    <s v="Diesel"/>
    <n v="3.8331999999999998E-4"/>
  </r>
  <r>
    <d v="2023-02-01T00:00:00"/>
    <s v="S001121"/>
    <x v="5"/>
    <s v="PO143170"/>
    <s v="GRN181097"/>
    <n v="13204807"/>
    <s v="RSLINX CLASSIC SINGLE NODE"/>
    <s v="Salford M5 4BE"/>
    <n v="103.6"/>
    <x v="2"/>
    <s v="Diesel"/>
    <n v="3.8331999999999998E-4"/>
  </r>
  <r>
    <d v="2023-02-01T00:00:00"/>
    <s v="S001121"/>
    <x v="5"/>
    <s v="PO142374"/>
    <s v="GRN181100"/>
    <n v="13204807"/>
    <s v="RSLINX CLASSIC SINGLE NODE"/>
    <s v="Salford M5 4BE"/>
    <n v="103.6"/>
    <x v="2"/>
    <s v="Diesel"/>
    <n v="3.8331999999999998E-4"/>
  </r>
  <r>
    <d v="2023-01-01T00:00:00"/>
    <s v="S022781"/>
    <x v="33"/>
    <s v="PO139374"/>
    <s v="GRN178752"/>
    <n v="101023638"/>
    <s v="GEARBOX CV SHAFT COUPLING"/>
    <s v="Stoke-on-Trent ST6 2AX"/>
    <n v="9.4"/>
    <x v="1"/>
    <s v="Diesel"/>
    <n v="3.4780000000000002E-3"/>
  </r>
  <r>
    <d v="2023-02-01T00:00:00"/>
    <s v="S026602"/>
    <x v="12"/>
    <s v="PO141475"/>
    <s v="GRN181107"/>
    <s v="11550-0436"/>
    <s v="GENERATOR FILTER FUEL DIESEL"/>
    <s v="Watford WD24 7GG"/>
    <n v="302"/>
    <x v="2"/>
    <s v="Diesl"/>
    <n v="1.1173999999999999E-3"/>
  </r>
  <r>
    <d v="2023-01-01T00:00:00"/>
    <s v="S022781"/>
    <x v="33"/>
    <s v="PO138840"/>
    <s v="GRN178755"/>
    <n v="57258354"/>
    <s v="301 L2 FOOT MOUNT PLANETARY GEAR UNIT 18.2:1 RATIO"/>
    <s v="Stoke-on-Trent ST6 2AX"/>
    <n v="9.4"/>
    <x v="1"/>
    <s v="Diesel"/>
    <n v="3.4780000000000002E-3"/>
  </r>
  <r>
    <d v="2023-01-01T00:00:00"/>
    <s v="S022781"/>
    <x v="33"/>
    <s v="PO140266"/>
    <s v="GRN178756"/>
    <n v="42206332"/>
    <s v="FLEXXPUMP 404DLS DIRECT LUBRICATION SYSTEM F03 GRE"/>
    <s v="Stoke-on-Trent ST6 2AX"/>
    <n v="9.4"/>
    <x v="1"/>
    <s v="Diesel"/>
    <n v="3.4780000000000002E-3"/>
  </r>
  <r>
    <d v="2023-01-01T00:00:00"/>
    <s v="S022781"/>
    <x v="33"/>
    <s v="PO139674"/>
    <s v="GRN178761"/>
    <s v="11700-8543"/>
    <s v="WHEEL BLOCK DRIVEN"/>
    <s v="Stoke-on-Trent ST6 2AX"/>
    <n v="9.4"/>
    <x v="1"/>
    <s v="Diesel"/>
    <n v="3.4780000000000002E-3"/>
  </r>
  <r>
    <d v="2023-01-01T00:00:00"/>
    <s v="S022781"/>
    <x v="33"/>
    <s v="PO141043"/>
    <s v="GRN178841"/>
    <n v="101022345"/>
    <s v="ND-FOCUS MOUNTING BRACKET"/>
    <s v="Stoke-on-Trent ST6 2AX"/>
    <n v="9.4"/>
    <x v="1"/>
    <s v="Diesel"/>
    <n v="3.4780000000000002E-3"/>
  </r>
  <r>
    <d v="2023-01-01T00:00:00"/>
    <s v="S022781"/>
    <x v="33"/>
    <s v="PO140561"/>
    <s v="GRN178906"/>
    <n v="40200945"/>
    <s v="DEEP GROOVE BALL BEARING 25 x 47 x 12mm 6005-2RSR"/>
    <s v="Stoke-on-Trent ST6 2AX"/>
    <n v="9.4"/>
    <x v="1"/>
    <s v="Diesel"/>
    <n v="3.4780000000000002E-3"/>
  </r>
  <r>
    <d v="2023-01-01T00:00:00"/>
    <s v="S022781"/>
    <x v="33"/>
    <s v="PO140561"/>
    <s v="GRN178915"/>
    <n v="57256860"/>
    <s v="VFF WORM GEAR UNIT VF 44 FA1 20 P63 BN63B4 B3 VV"/>
    <s v="Stoke-on-Trent ST6 2AX"/>
    <n v="9.4"/>
    <x v="1"/>
    <s v="Diesel"/>
    <n v="3.4780000000000002E-3"/>
  </r>
  <r>
    <d v="2023-01-01T00:00:00"/>
    <s v="S022781"/>
    <x v="33"/>
    <s v="PO141412"/>
    <s v="GRN178919"/>
    <n v="101047547"/>
    <s v="LIMIT SWITCH SLIDE FLAG, SUB-ASSEMBLY"/>
    <s v="Stoke-on-Trent ST6 2AX"/>
    <n v="9.4"/>
    <x v="1"/>
    <s v="Diesel"/>
    <n v="3.4780000000000002E-3"/>
  </r>
  <r>
    <d v="2023-01-01T00:00:00"/>
    <s v="S022781"/>
    <x v="33"/>
    <s v="PO141642"/>
    <s v="GRN178943"/>
    <n v="101047119"/>
    <s v="G60 &amp; G60ZBX GANTRY JACKING KIT"/>
    <s v="Stoke-on-Trent ST6 2AX"/>
    <n v="9.4"/>
    <x v="1"/>
    <s v="Diesel"/>
    <n v="3.4780000000000002E-3"/>
  </r>
  <r>
    <d v="2023-01-01T00:00:00"/>
    <s v="S022781"/>
    <x v="33"/>
    <s v="PO140265"/>
    <s v="GRN178950"/>
    <n v="34204875"/>
    <s v="SCAN DRIVE SENSOR PLUG PIN"/>
    <s v="Stoke-on-Trent ST6 2AX"/>
    <n v="9.4"/>
    <x v="1"/>
    <s v="Diesel"/>
    <n v="3.4780000000000002E-3"/>
  </r>
  <r>
    <d v="2023-02-01T00:00:00"/>
    <s v="S001121"/>
    <x v="5"/>
    <s v="PO141325"/>
    <s v="GRN181122"/>
    <n v="13204807"/>
    <s v="RSLINX CLASSIC SINGLE NODE"/>
    <s v="Salford M5 4BE"/>
    <n v="103.6"/>
    <x v="2"/>
    <s v="Diesel"/>
    <n v="3.8331999999999998E-4"/>
  </r>
  <r>
    <d v="2023-02-01T00:00:00"/>
    <s v="S000892"/>
    <x v="16"/>
    <s v="PO143341"/>
    <s v="GRN181123"/>
    <n v="87208416"/>
    <s v="BASIC SERVICE TOOLKIT 56-PIECE"/>
    <s v="Stockport SK4 2JT"/>
    <n v="55"/>
    <x v="2"/>
    <s v="Diesel"/>
    <n v="2.0350000000000001E-4"/>
  </r>
  <r>
    <d v="2023-02-01T00:00:00"/>
    <s v="S022767"/>
    <x v="2"/>
    <s v="PO143467"/>
    <s v="GRN181132"/>
    <n v="30202403"/>
    <s v="FLEXIBLE BATTERY CABLE 25mm - BLACK LEYLAND AUTO W"/>
    <s v="Huddersfield HD1 3ES"/>
    <n v="180"/>
    <x v="2"/>
    <s v="Diesel"/>
    <n v="6.6599999999999993E-4"/>
  </r>
  <r>
    <d v="2023-02-01T00:00:00"/>
    <s v="S026602"/>
    <x v="12"/>
    <s v="PO142599"/>
    <s v="GRN181138"/>
    <n v="10202880"/>
    <s v="E-STOP KIT (E stop button, contactors, adaptor)"/>
    <s v="Watford WD24 7GG"/>
    <n v="302"/>
    <x v="2"/>
    <s v="Diesl"/>
    <n v="1.1173999999999999E-3"/>
  </r>
  <r>
    <d v="2023-01-01T00:00:00"/>
    <s v="S022781"/>
    <x v="33"/>
    <s v="PO138992"/>
    <s v="GRN179062"/>
    <n v="57258355"/>
    <s v="HD ENCODER MOTOR c/w 10M LEADS 9.2kW D132 UNIT_x000a_AND"/>
    <s v="Stoke-on-Trent ST6 2AX"/>
    <n v="9.4"/>
    <x v="1"/>
    <s v="Diesel"/>
    <n v="3.4780000000000002E-3"/>
  </r>
  <r>
    <d v="2023-02-01T00:00:00"/>
    <s v="S001571"/>
    <x v="10"/>
    <s v="PO140285"/>
    <s v="GRN181151"/>
    <n v="101035717"/>
    <s v="ULTRASONIC DISTANCE SENSOR UM30 RANGE 30-350MM"/>
    <s v="St Albans AL1 5BN"/>
    <n v="298"/>
    <x v="2"/>
    <s v="Diesel"/>
    <n v="1.1026E-3"/>
  </r>
  <r>
    <d v="2023-02-01T00:00:00"/>
    <s v="S026602"/>
    <x v="12"/>
    <s v="PO142754"/>
    <s v="GRN181152"/>
    <n v="101047402"/>
    <s v="FAN BELT FOR ISUZU 4LE2"/>
    <s v="Watford WD24 7GG"/>
    <n v="302"/>
    <x v="2"/>
    <s v="Diesl"/>
    <n v="1.1173999999999999E-3"/>
  </r>
  <r>
    <d v="2023-01-01T00:00:00"/>
    <s v="S022781"/>
    <x v="33"/>
    <s v="PO139675"/>
    <s v="GRN179080"/>
    <s v="11700-4977"/>
    <s v="LEVELING FOOT M20X2.5X3&quot; PAD SST"/>
    <s v="Stoke-on-Trent ST6 2AX"/>
    <n v="9.4"/>
    <x v="1"/>
    <s v="Diesel"/>
    <n v="3.4780000000000002E-3"/>
  </r>
  <r>
    <d v="2023-01-01T00:00:00"/>
    <s v="S022781"/>
    <x v="33"/>
    <s v="PO139950"/>
    <s v="GRN179082"/>
    <s v="11700-5872"/>
    <s v="ROUTING CLAMP STRUT-MOUNT 4-1/2&quot; ID STL-Z"/>
    <s v="Stoke-on-Trent ST6 2AX"/>
    <n v="9.4"/>
    <x v="1"/>
    <s v="Diesel"/>
    <n v="3.4780000000000002E-3"/>
  </r>
  <r>
    <d v="2023-02-01T00:00:00"/>
    <s v="S023375"/>
    <x v="13"/>
    <s v="PO142807"/>
    <s v="GRN181159"/>
    <n v="13211992"/>
    <s v="R24SL CABLE FLANGE"/>
    <s v="Boston Massachusetts"/>
    <n v="3154"/>
    <x v="0"/>
    <s v="Crude"/>
    <n v="0.50590159999999995"/>
  </r>
  <r>
    <d v="2023-01-01T00:00:00"/>
    <s v="S022781"/>
    <x v="33"/>
    <s v="PO139704"/>
    <s v="GRN179083"/>
    <n v="101008805"/>
    <s v="TRANSFER CASE PROP SHAFT COUPLING"/>
    <s v="Stoke-on-Trent ST6 2AX"/>
    <n v="9.4"/>
    <x v="1"/>
    <s v="Diesel"/>
    <n v="3.4780000000000002E-3"/>
  </r>
  <r>
    <d v="2023-02-01T00:00:00"/>
    <s v="S023375"/>
    <x v="13"/>
    <s v="PO142774"/>
    <s v="GRN181162"/>
    <n v="13211992"/>
    <s v="R24SL CABLE FLANGE"/>
    <s v="Boston Massachusetts"/>
    <n v="3154"/>
    <x v="0"/>
    <s v="Crude"/>
    <n v="0.50590159999999995"/>
  </r>
  <r>
    <d v="2023-01-01T00:00:00"/>
    <s v="S022781"/>
    <x v="33"/>
    <s v="PO141279"/>
    <s v="GRN179089"/>
    <n v="40203108"/>
    <s v="LINEAR RAIL"/>
    <s v="Stoke-on-Trent ST6 2AX"/>
    <n v="9.4"/>
    <x v="1"/>
    <s v="Diesel"/>
    <n v="3.4780000000000002E-3"/>
  </r>
  <r>
    <d v="2023-01-01T00:00:00"/>
    <s v="S022781"/>
    <x v="33"/>
    <s v="PO140283"/>
    <s v="GRN179216"/>
    <n v="101045037"/>
    <s v="CHARGING VALVE 6.0g3 CHARGING PRESSURE"/>
    <s v="Stoke-on-Trent ST6 2AX"/>
    <n v="9.4"/>
    <x v="1"/>
    <s v="Diesel"/>
    <n v="3.4780000000000002E-3"/>
  </r>
  <r>
    <d v="2023-01-01T00:00:00"/>
    <s v="S022781"/>
    <x v="33"/>
    <s v="PO140281"/>
    <s v="GRN179224"/>
    <n v="57258355"/>
    <s v="HD ENCODER MOTOR c/w 10M LEADS 9.2kW D132 UNIT_x000a_AND"/>
    <s v="Stoke-on-Trent ST6 2AX"/>
    <n v="9.4"/>
    <x v="1"/>
    <s v="Diesel"/>
    <n v="3.4780000000000002E-3"/>
  </r>
  <r>
    <d v="2023-01-01T00:00:00"/>
    <s v="S022781"/>
    <x v="33"/>
    <s v="PO139855"/>
    <s v="GRN179277"/>
    <s v="11564-0072"/>
    <s v="GUIDE ROLLER SET DRS400"/>
    <s v="Stoke-on-Trent ST6 2AX"/>
    <n v="9.4"/>
    <x v="1"/>
    <s v="Diesel"/>
    <n v="3.4780000000000002E-3"/>
  </r>
  <r>
    <d v="2023-01-01T00:00:00"/>
    <s v="S022781"/>
    <x v="33"/>
    <s v="PO141279"/>
    <s v="GRN179358"/>
    <n v="40259961"/>
    <s v="ROSAHL DEHUMIDIFYING O RING"/>
    <s v="Stoke-on-Trent ST6 2AX"/>
    <n v="9.4"/>
    <x v="1"/>
    <s v="Diesel"/>
    <n v="3.4780000000000002E-3"/>
  </r>
  <r>
    <d v="2023-02-01T00:00:00"/>
    <s v="S000892"/>
    <x v="16"/>
    <s v="PO143052"/>
    <s v="GRN181175"/>
    <n v="101045243"/>
    <s v="MULTI PURPOSE WIPES LINT FREE 230 x 230 (100/Box)"/>
    <s v="Stockport SK4 2JT"/>
    <n v="55"/>
    <x v="2"/>
    <s v="Diesel"/>
    <n v="2.0350000000000001E-4"/>
  </r>
  <r>
    <d v="2023-01-01T00:00:00"/>
    <s v="S022781"/>
    <x v="33"/>
    <s v="PO142523"/>
    <s v="GRN179372"/>
    <n v="40203109"/>
    <s v="LINEAR BEARING"/>
    <s v="Stoke-on-Trent ST6 2AX"/>
    <n v="9.4"/>
    <x v="1"/>
    <s v="Diesel"/>
    <n v="3.4780000000000002E-3"/>
  </r>
  <r>
    <d v="2023-02-01T00:00:00"/>
    <s v="S000892"/>
    <x v="16"/>
    <s v="PO142664"/>
    <s v="GRN181180"/>
    <n v="101045243"/>
    <s v="MULTI PURPOSE WIPES LINT FREE 230 x 230 (100/Box)"/>
    <s v="Stockport SK4 2JT"/>
    <n v="55"/>
    <x v="2"/>
    <s v="Diesel"/>
    <n v="2.0350000000000001E-4"/>
  </r>
  <r>
    <d v="2023-01-01T00:00:00"/>
    <s v="S022781"/>
    <x v="33"/>
    <s v="PO142524"/>
    <s v="GRN179379"/>
    <n v="40203109"/>
    <s v="LINEAR BEARING"/>
    <s v="Stoke-on-Trent ST6 2AX"/>
    <n v="9.4"/>
    <x v="1"/>
    <s v="Diesel"/>
    <n v="3.4780000000000002E-3"/>
  </r>
  <r>
    <d v="2023-01-01T00:00:00"/>
    <s v="S022781"/>
    <x v="33"/>
    <s v="PO140265"/>
    <s v="GRN179407"/>
    <n v="101037451"/>
    <s v="BRACKET FOR END SLAM CATCH, BX DETECTOR PANEL ASSY"/>
    <s v="Stoke-on-Trent ST6 2AX"/>
    <n v="9.4"/>
    <x v="1"/>
    <s v="Diesel"/>
    <n v="3.4780000000000002E-3"/>
  </r>
  <r>
    <d v="2023-01-01T00:00:00"/>
    <s v="S022781"/>
    <x v="33"/>
    <s v="PO140260"/>
    <s v="GRN179486"/>
    <n v="57205352"/>
    <s v="LUBRICANT - 75W90 SYNTHETIC AP1 MT1/GL5 (25L DRUM)"/>
    <s v="Stoke-on-Trent ST6 2AX"/>
    <n v="9.4"/>
    <x v="1"/>
    <s v="Diesel"/>
    <n v="3.4780000000000002E-3"/>
  </r>
  <r>
    <d v="2023-01-01T00:00:00"/>
    <s v="S022781"/>
    <x v="33"/>
    <s v="PO140562"/>
    <s v="GRN179496"/>
    <n v="101041078"/>
    <s v="PNEUMATIC REG MOUNTING PLATE"/>
    <s v="Stoke-on-Trent ST6 2AX"/>
    <n v="9.4"/>
    <x v="1"/>
    <s v="Diesel"/>
    <n v="3.4780000000000002E-3"/>
  </r>
  <r>
    <d v="2023-02-01T00:00:00"/>
    <s v="S023284"/>
    <x v="19"/>
    <s v="PO131876"/>
    <s v="GRN181187"/>
    <s v="340-1084-1"/>
    <s v="CONDUIT HORIZONTAL DETECTOR ENCLOSURE"/>
    <s v="Leicester LE19 2DT"/>
    <n v="144"/>
    <x v="1"/>
    <s v="Diesel"/>
    <n v="5.3280000000000001E-2"/>
  </r>
  <r>
    <d v="2023-02-01T00:00:00"/>
    <s v="S023284"/>
    <x v="19"/>
    <s v="PO131877"/>
    <s v="GRN181188"/>
    <s v="340-1074-1"/>
    <s v="CONDUIT JUNCTION BOX SOURCE SIDE - JTN BOX TUNNEL"/>
    <s v="Leicester LE19 2DT"/>
    <n v="144"/>
    <x v="1"/>
    <s v="Diesel"/>
    <n v="5.3280000000000001E-2"/>
  </r>
  <r>
    <d v="2023-02-01T00:00:00"/>
    <s v="S023284"/>
    <x v="19"/>
    <s v="PO139228"/>
    <s v="GRN181189"/>
    <s v="340-1043-1"/>
    <s v="JUNCTION BOX GROUND LEVEL"/>
    <s v="Leicester LE19 2DT"/>
    <n v="144"/>
    <x v="1"/>
    <s v="Diesel"/>
    <n v="5.3280000000000001E-2"/>
  </r>
  <r>
    <d v="2023-02-01T00:00:00"/>
    <s v="S023284"/>
    <x v="19"/>
    <s v="PO135737"/>
    <s v="GRN181190"/>
    <s v="340-1108-1"/>
    <s v="PLC CONTROL DRAWER"/>
    <s v="Leicester LE19 2DT"/>
    <n v="144"/>
    <x v="1"/>
    <s v="Diesel"/>
    <n v="5.3280000000000001E-2"/>
  </r>
  <r>
    <d v="2023-02-01T00:00:00"/>
    <s v="S023284"/>
    <x v="19"/>
    <s v="PO139935"/>
    <s v="GRN181191"/>
    <n v="101034024"/>
    <s v="MAIN CONTROL PANEL"/>
    <s v="Leicester LE19 2DT"/>
    <n v="144"/>
    <x v="1"/>
    <s v="Diesel"/>
    <n v="5.3280000000000001E-2"/>
  </r>
  <r>
    <d v="2023-02-01T00:00:00"/>
    <s v="S023284"/>
    <x v="19"/>
    <s v="PO131877"/>
    <s v="GRN181192"/>
    <s v="340-1108-1"/>
    <s v="PLC CONTROL DRAWER"/>
    <s v="Leicester LE19 2DT"/>
    <n v="144"/>
    <x v="1"/>
    <s v="Diesel"/>
    <n v="5.3280000000000001E-2"/>
  </r>
  <r>
    <d v="2023-01-01T00:00:00"/>
    <s v="S022781"/>
    <x v="33"/>
    <s v="PO139714"/>
    <s v="GRN179497"/>
    <n v="101041078"/>
    <s v="PNEUMATIC REG MOUNTING PLATE"/>
    <s v="Stoke-on-Trent ST6 2AX"/>
    <n v="9.4"/>
    <x v="1"/>
    <s v="Diesel"/>
    <n v="3.4780000000000002E-3"/>
  </r>
  <r>
    <d v="2023-01-01T00:00:00"/>
    <s v="S022781"/>
    <x v="33"/>
    <s v="PO138831"/>
    <s v="GRN179538"/>
    <s v="340-1096-1"/>
    <s v="FOUNDATION BASE PLATE LINAC SIDE ASSY"/>
    <s v="Stoke-on-Trent ST6 2AX"/>
    <n v="9.4"/>
    <x v="1"/>
    <s v="Diesel"/>
    <n v="3.4780000000000002E-3"/>
  </r>
  <r>
    <d v="2023-02-01T00:00:00"/>
    <s v="S023284"/>
    <x v="19"/>
    <s v="PO136167"/>
    <s v="GRN181203"/>
    <n v="42255148"/>
    <s v="CONTROL PANEL - MAIN PORTAL CONTROL PANEL"/>
    <s v="Leicester LE19 2DT"/>
    <n v="144"/>
    <x v="1"/>
    <s v="Diesel"/>
    <n v="5.3280000000000001E-2"/>
  </r>
  <r>
    <d v="2023-01-01T00:00:00"/>
    <s v="S022781"/>
    <x v="33"/>
    <s v="PO139606"/>
    <s v="GRN179633"/>
    <n v="101030007"/>
    <s v="M60-BX CONTROL PANEL FIXING BRACKET"/>
    <s v="Stoke-on-Trent ST6 2AX"/>
    <n v="9.4"/>
    <x v="1"/>
    <s v="Diesel"/>
    <n v="3.4780000000000002E-3"/>
  </r>
  <r>
    <d v="2023-02-01T00:00:00"/>
    <s v="S022781"/>
    <x v="33"/>
    <s v="PO141413"/>
    <s v="GRN179987"/>
    <s v="356-1122-1"/>
    <s v="SIDE PANEL SUPPORT BRACKET"/>
    <s v="Stoke-on-Trent ST6 2AX"/>
    <n v="9.4"/>
    <x v="1"/>
    <s v="Diesel"/>
    <n v="3.4780000000000002E-3"/>
  </r>
  <r>
    <d v="2023-02-01T00:00:00"/>
    <s v="S023284"/>
    <x v="19"/>
    <s v="PO136167"/>
    <s v="GRN181236"/>
    <n v="42255148"/>
    <s v="CONTROL PANEL - MAIN PORTAL CONTROL PANEL"/>
    <s v="Leicester LE19 2DT"/>
    <n v="144"/>
    <x v="1"/>
    <s v="Diesel"/>
    <n v="5.3280000000000001E-2"/>
  </r>
  <r>
    <d v="2023-02-01T00:00:00"/>
    <s v="S022781"/>
    <x v="33"/>
    <s v="PO140561"/>
    <s v="GRN179989"/>
    <n v="101015109"/>
    <s v="TIM351 LASER MOUNTING BLOCK"/>
    <s v="Stoke-on-Trent ST6 2AX"/>
    <n v="9.4"/>
    <x v="1"/>
    <s v="Diesel"/>
    <n v="3.4780000000000002E-3"/>
  </r>
  <r>
    <d v="2023-02-01T00:00:00"/>
    <s v="S022781"/>
    <x v="33"/>
    <s v="PO140281"/>
    <s v="GRN180062"/>
    <n v="57258355"/>
    <s v="HD ENCODER MOTOR c/w 10M LEADS 9.2kW D132 UNIT_x000a_AND"/>
    <s v="Stoke-on-Trent ST6 2AX"/>
    <n v="9.4"/>
    <x v="1"/>
    <s v="Diesel"/>
    <n v="3.4780000000000002E-3"/>
  </r>
  <r>
    <d v="2023-02-01T00:00:00"/>
    <s v="S022781"/>
    <x v="33"/>
    <s v="PO138992"/>
    <s v="GRN180063"/>
    <n v="57258355"/>
    <s v="HD ENCODER MOTOR c/w 10M LEADS 9.2kW D132 UNIT_x000a_AND"/>
    <s v="Stoke-on-Trent ST6 2AX"/>
    <n v="9.4"/>
    <x v="1"/>
    <s v="Diesel"/>
    <n v="3.4780000000000002E-3"/>
  </r>
  <r>
    <d v="2023-02-01T00:00:00"/>
    <s v="S022781"/>
    <x v="33"/>
    <s v="PO139697"/>
    <s v="GRN180174"/>
    <n v="101029067"/>
    <s v="SSM LINAC SERVICE TOOL KIT"/>
    <s v="Stoke-on-Trent ST6 2AX"/>
    <n v="9.4"/>
    <x v="1"/>
    <s v="Diesel"/>
    <n v="3.4780000000000002E-3"/>
  </r>
  <r>
    <d v="2023-02-01T00:00:00"/>
    <s v="S022781"/>
    <x v="33"/>
    <s v="PO141615"/>
    <s v="GRN180175"/>
    <n v="101010455"/>
    <s v="REMOVABLE DRIVERLESS LASER BRACKET"/>
    <s v="Stoke-on-Trent ST6 2AX"/>
    <n v="9.4"/>
    <x v="1"/>
    <s v="Diesel"/>
    <n v="3.4780000000000002E-3"/>
  </r>
  <r>
    <d v="2023-02-01T00:00:00"/>
    <s v="S022781"/>
    <x v="33"/>
    <s v="PO142546"/>
    <s v="GRN180404"/>
    <n v="8945022"/>
    <s v="OIL AND FUEL PIPE 3/8&quot;"/>
    <s v="Stoke-on-Trent ST6 2AX"/>
    <n v="9.4"/>
    <x v="1"/>
    <s v="Diesel"/>
    <n v="3.4780000000000002E-3"/>
  </r>
  <r>
    <d v="2023-02-01T00:00:00"/>
    <s v="S022781"/>
    <x v="33"/>
    <s v="PO142546"/>
    <s v="GRN180424"/>
    <n v="101049711"/>
    <s v="12MM BORE - FUELTEX COTTON OVERBRAID RUBBER FUEL H"/>
    <s v="Stoke-on-Trent ST6 2AX"/>
    <n v="9.4"/>
    <x v="1"/>
    <s v="Diesel"/>
    <n v="3.4780000000000002E-3"/>
  </r>
  <r>
    <d v="2023-02-01T00:00:00"/>
    <s v="S022781"/>
    <x v="33"/>
    <s v="PO141413"/>
    <s v="GRN180435"/>
    <s v="356-1124-1"/>
    <s v="ADDITIONAL BOOM SIDE PANEL SUPPORT  RAIL"/>
    <s v="Stoke-on-Trent ST6 2AX"/>
    <n v="9.4"/>
    <x v="1"/>
    <s v="Diesel"/>
    <n v="3.4780000000000002E-3"/>
  </r>
  <r>
    <d v="2023-02-01T00:00:00"/>
    <s v="S022781"/>
    <x v="33"/>
    <s v="PO138834"/>
    <s v="GRN180453"/>
    <n v="101029067"/>
    <s v="SSM LINAC SERVICE TOOL KIT"/>
    <s v="Stoke-on-Trent ST6 2AX"/>
    <n v="9.4"/>
    <x v="1"/>
    <s v="Diesel"/>
    <n v="3.4780000000000002E-3"/>
  </r>
  <r>
    <d v="2023-02-01T00:00:00"/>
    <s v="S022781"/>
    <x v="33"/>
    <s v="PO139672"/>
    <s v="GRN180464"/>
    <s v="340-1039-1"/>
    <s v="ASSY FOUNDATION MOUNT BEAM STOP SIDE"/>
    <s v="Stoke-on-Trent ST6 2AX"/>
    <n v="9.4"/>
    <x v="1"/>
    <s v="Diesel"/>
    <n v="3.4780000000000002E-3"/>
  </r>
  <r>
    <d v="2023-02-01T00:00:00"/>
    <s v="S022781"/>
    <x v="33"/>
    <s v="PO139672"/>
    <s v="GRN180543"/>
    <s v="340-1057-1"/>
    <s v="ENCLOSURE ALIGNMENT BOX"/>
    <s v="Stoke-on-Trent ST6 2AX"/>
    <n v="9.4"/>
    <x v="1"/>
    <s v="Diesel"/>
    <n v="3.4780000000000002E-3"/>
  </r>
  <r>
    <d v="2023-02-01T00:00:00"/>
    <s v="S022781"/>
    <x v="33"/>
    <s v="PO139981"/>
    <s v="GRN180544"/>
    <n v="101017267"/>
    <s v="REAR PANEL SUPPORT ASSEMBLY"/>
    <s v="Stoke-on-Trent ST6 2AX"/>
    <n v="9.4"/>
    <x v="1"/>
    <s v="Diesel"/>
    <n v="3.4780000000000002E-3"/>
  </r>
  <r>
    <d v="2023-02-01T00:00:00"/>
    <s v="S022781"/>
    <x v="33"/>
    <s v="PO142896"/>
    <s v="GRN180545"/>
    <n v="10256029"/>
    <s v="ENCODER GEARBOX REPAIR KIT - M4507"/>
    <s v="Stoke-on-Trent ST6 2AX"/>
    <n v="9.4"/>
    <x v="1"/>
    <s v="Diesel"/>
    <n v="3.4780000000000002E-3"/>
  </r>
  <r>
    <d v="2023-02-01T00:00:00"/>
    <s v="S022781"/>
    <x v="33"/>
    <s v="PO142576"/>
    <s v="GRN180546"/>
    <s v="359-1018-1"/>
    <s v="SENSOR BRACKET HELPER AXLE"/>
    <s v="Stoke-on-Trent ST6 2AX"/>
    <n v="9.4"/>
    <x v="1"/>
    <s v="Diesel"/>
    <n v="3.4780000000000002E-3"/>
  </r>
  <r>
    <d v="2023-02-01T00:00:00"/>
    <s v="S022781"/>
    <x v="33"/>
    <s v="PO139699"/>
    <s v="GRN180555"/>
    <n v="101044123"/>
    <s v="PANASONIC SPUR GEARBOX 180:1, 9.8Nm, 7.5rpm_x000a_PANASO"/>
    <s v="Stoke-on-Trent ST6 2AX"/>
    <n v="9.4"/>
    <x v="1"/>
    <s v="Diesel"/>
    <n v="3.4780000000000002E-3"/>
  </r>
  <r>
    <d v="2023-02-01T00:00:00"/>
    <s v="S022781"/>
    <x v="33"/>
    <s v="PO141642"/>
    <s v="GRN180623"/>
    <n v="101045393"/>
    <s v="GANTRY WHEEL LASER ALIGNMENT KIT"/>
    <s v="Stoke-on-Trent ST6 2AX"/>
    <n v="9.4"/>
    <x v="1"/>
    <s v="Diesel"/>
    <n v="3.4780000000000002E-3"/>
  </r>
  <r>
    <d v="2023-02-01T00:00:00"/>
    <s v="S022781"/>
    <x v="33"/>
    <s v="PO140264"/>
    <s v="GRN180625"/>
    <n v="101039973"/>
    <s v="PERSONNEL DOOR - LOCK SPACER TUBE"/>
    <s v="Stoke-on-Trent ST6 2AX"/>
    <n v="9.4"/>
    <x v="1"/>
    <s v="Diesel"/>
    <n v="3.4780000000000002E-3"/>
  </r>
  <r>
    <d v="2023-02-01T00:00:00"/>
    <s v="S022781"/>
    <x v="33"/>
    <s v="PO142546"/>
    <s v="GRN180627"/>
    <n v="101050122"/>
    <s v="M16 X 1.5 BLANKING PLUG + SEAL"/>
    <s v="Stoke-on-Trent ST6 2AX"/>
    <n v="9.4"/>
    <x v="1"/>
    <s v="Diesel"/>
    <n v="3.4780000000000002E-3"/>
  </r>
  <r>
    <d v="2023-02-01T00:00:00"/>
    <s v="S023222"/>
    <x v="11"/>
    <s v="PO140484"/>
    <s v="GRN181280"/>
    <s v="11700-4773"/>
    <s v="CABLE ASSY M12-5F FLY8ING LEADS 2M"/>
    <s v="Wickford SS11 8YT"/>
    <n v="390"/>
    <x v="2"/>
    <s v="Diesel"/>
    <n v="1.4430000000000001E-3"/>
  </r>
  <r>
    <d v="2023-10-01T00:00:00"/>
    <s v="S002239"/>
    <x v="17"/>
    <s v="PO147797"/>
    <s v="GRN198011"/>
    <n v="101025657"/>
    <s v="FAN,AXIAL,ROHS"/>
    <s v="UT 84104"/>
    <n v="4725"/>
    <x v="4"/>
    <s v="Aviation"/>
    <n v="0.33234727680000004"/>
  </r>
  <r>
    <d v="2023-02-01T00:00:00"/>
    <s v="S022781"/>
    <x v="33"/>
    <s v="PO140279"/>
    <s v="GRN180628"/>
    <n v="101008805"/>
    <s v="TRANSFER CASE PROP SHAFT COUPLING"/>
    <s v="Stoke-on-Trent ST6 2AX"/>
    <n v="9.4"/>
    <x v="1"/>
    <s v="Diesel"/>
    <n v="3.4780000000000002E-3"/>
  </r>
  <r>
    <d v="2023-02-01T00:00:00"/>
    <s v="S022781"/>
    <x v="33"/>
    <s v="PO140283"/>
    <s v="GRN180629"/>
    <n v="101045037"/>
    <s v="CHARGING VALVE 6.0g3 CHARGING PRESSURE"/>
    <s v="Stoke-on-Trent ST6 2AX"/>
    <n v="9.4"/>
    <x v="1"/>
    <s v="Diesel"/>
    <n v="3.4780000000000002E-3"/>
  </r>
  <r>
    <d v="2023-02-01T00:00:00"/>
    <s v="S022781"/>
    <x v="33"/>
    <s v="PO141279"/>
    <s v="GRN180630"/>
    <n v="40253357"/>
    <s v="PROXIMITY ACTIVATION FLAG"/>
    <s v="Stoke-on-Trent ST6 2AX"/>
    <n v="9.4"/>
    <x v="1"/>
    <s v="Diesel"/>
    <n v="3.4780000000000002E-3"/>
  </r>
  <r>
    <d v="2023-02-01T00:00:00"/>
    <s v="S022781"/>
    <x v="33"/>
    <s v="PO140264"/>
    <s v="GRN180641"/>
    <n v="101030007"/>
    <s v="M60-BX CONTROL PANEL FIXING BRACKET"/>
    <s v="Stoke-on-Trent ST6 2AX"/>
    <n v="9.4"/>
    <x v="1"/>
    <s v="Diesel"/>
    <n v="3.4780000000000002E-3"/>
  </r>
  <r>
    <d v="2023-02-01T00:00:00"/>
    <s v="S022781"/>
    <x v="33"/>
    <s v="PO140265"/>
    <s v="GRN181009"/>
    <n v="101029762"/>
    <s v="AXIS Mk II FIXED DOME CAMERA SPACER 100mm"/>
    <s v="Stoke-on-Trent ST6 2AX"/>
    <n v="9.4"/>
    <x v="1"/>
    <s v="Diesel"/>
    <n v="3.4780000000000002E-3"/>
  </r>
  <r>
    <d v="2023-02-01T00:00:00"/>
    <s v="S022781"/>
    <x v="33"/>
    <s v="PO141474"/>
    <s v="GRN181308"/>
    <s v="340-1482-1"/>
    <s v="ADJUSTABLE MTG BKT, DETECTOR SPINE"/>
    <s v="Stoke-on-Trent ST6 2AX"/>
    <n v="9.4"/>
    <x v="1"/>
    <s v="Diesel"/>
    <n v="3.4780000000000002E-3"/>
  </r>
  <r>
    <d v="2023-02-01T00:00:00"/>
    <s v="S022781"/>
    <x v="33"/>
    <s v="PO139983"/>
    <s v="GRN181327"/>
    <n v="101046730"/>
    <s v="M60 POD ACCESS STEP ASSEMBLY"/>
    <s v="Stoke-on-Trent ST6 2AX"/>
    <n v="9.4"/>
    <x v="1"/>
    <s v="Diesel"/>
    <n v="3.4780000000000002E-3"/>
  </r>
  <r>
    <d v="2023-02-01T00:00:00"/>
    <s v="S022781"/>
    <x v="33"/>
    <s v="PO140260"/>
    <s v="GRN181341"/>
    <n v="101023970"/>
    <s v="AXIS Mk II FIXED DOME CAMERA SPACER 20mm"/>
    <s v="Stoke-on-Trent ST6 2AX"/>
    <n v="9.4"/>
    <x v="1"/>
    <s v="Diesel"/>
    <n v="3.4780000000000002E-3"/>
  </r>
  <r>
    <d v="2023-02-01T00:00:00"/>
    <s v="S022781"/>
    <x v="33"/>
    <s v="PO142932"/>
    <s v="GRN181376"/>
    <s v="356-1167-1"/>
    <s v="RAD NUKE COMPARTMENT GLAND PLATE COVER"/>
    <s v="Stoke-on-Trent ST6 2AX"/>
    <n v="9.4"/>
    <x v="1"/>
    <s v="Diesel"/>
    <n v="3.4780000000000002E-3"/>
  </r>
  <r>
    <d v="2023-02-01T00:00:00"/>
    <s v="S022781"/>
    <x v="33"/>
    <s v="PO141279"/>
    <s v="GRN181378"/>
    <n v="56204077"/>
    <s v="15KW D 160 MOTOR + HD ENCODER"/>
    <s v="Stoke-on-Trent ST6 2AX"/>
    <n v="9.4"/>
    <x v="1"/>
    <s v="Diesel"/>
    <n v="3.4780000000000002E-3"/>
  </r>
  <r>
    <d v="2023-02-01T00:00:00"/>
    <s v="S022781"/>
    <x v="33"/>
    <s v="PO138820"/>
    <s v="GRN181379"/>
    <s v="340-1057-1"/>
    <s v="ENCLOSURE ALIGNMENT BOX"/>
    <s v="Stoke-on-Trent ST6 2AX"/>
    <n v="9.4"/>
    <x v="1"/>
    <s v="Diesel"/>
    <n v="3.4780000000000002E-3"/>
  </r>
  <r>
    <d v="2023-02-01T00:00:00"/>
    <s v="S023284"/>
    <x v="19"/>
    <s v="PO138726"/>
    <s v="GRN181322"/>
    <s v="340-1083-1"/>
    <s v="CONDUIT VERTICAL DETECTOR ENCLOSURE"/>
    <s v="Leicester LE19 2DT"/>
    <n v="144"/>
    <x v="1"/>
    <s v="Diesel"/>
    <n v="5.3280000000000001E-2"/>
  </r>
  <r>
    <d v="2023-02-01T00:00:00"/>
    <s v="S024744"/>
    <x v="25"/>
    <s v="PO142518"/>
    <s v="GRN181323"/>
    <n v="101040789"/>
    <s v="PERSONNEL DOOR - INNER PANEL 21mm THICK"/>
    <s v="Huddersfield HD7 5JN"/>
    <n v="104.8"/>
    <x v="1"/>
    <s v="Diesel"/>
    <n v="3.8775999999999998E-2"/>
  </r>
  <r>
    <d v="2023-02-01T00:00:00"/>
    <s v="S022781"/>
    <x v="33"/>
    <s v="PO140562"/>
    <s v="GRN181468"/>
    <n v="40256966"/>
    <s v="VERTICAL BOOM ANPR CAMERA SPACER"/>
    <s v="Stoke-on-Trent ST6 2AX"/>
    <n v="9.4"/>
    <x v="1"/>
    <s v="Diesel"/>
    <n v="3.4780000000000002E-3"/>
  </r>
  <r>
    <d v="2023-02-01T00:00:00"/>
    <s v="S024744"/>
    <x v="25"/>
    <s v="PO142518"/>
    <s v="GRN181325"/>
    <n v="101040789"/>
    <s v="PERSONNEL DOOR - INNER PANEL 21mm THICK"/>
    <s v="Huddersfield HD7 5JN"/>
    <n v="104.8"/>
    <x v="1"/>
    <s v="Diesel"/>
    <n v="3.8775999999999998E-2"/>
  </r>
  <r>
    <d v="2023-02-01T00:00:00"/>
    <s v="S023284"/>
    <x v="19"/>
    <s v="PO131877"/>
    <s v="GRN181326"/>
    <s v="340-1083-1"/>
    <s v="CONDUIT VERTICAL DETECTOR ENCLOSURE"/>
    <s v="Leicester LE19 2DT"/>
    <n v="144"/>
    <x v="1"/>
    <s v="Diesel"/>
    <n v="5.3280000000000001E-2"/>
  </r>
  <r>
    <d v="2023-02-01T00:00:00"/>
    <s v="S022781"/>
    <x v="33"/>
    <s v="PO142465"/>
    <s v="GRN181470"/>
    <n v="101045037"/>
    <s v="CHARGING VALVE 6.0g3 CHARGING PRESSURE"/>
    <s v="Stoke-on-Trent ST6 2AX"/>
    <n v="9.4"/>
    <x v="1"/>
    <s v="Diesel"/>
    <n v="3.4780000000000002E-3"/>
  </r>
  <r>
    <d v="2023-02-01T00:00:00"/>
    <s v="S023284"/>
    <x v="19"/>
    <s v="PO138726"/>
    <s v="GRN181328"/>
    <s v="340-1259-1"/>
    <s v="CABLE DETECTOR POWER BEAM ALIGNMENT FIXTURE"/>
    <s v="Leicester LE19 2DT"/>
    <n v="144"/>
    <x v="1"/>
    <s v="Diesel"/>
    <n v="5.3280000000000001E-2"/>
  </r>
  <r>
    <d v="2023-02-01T00:00:00"/>
    <s v="S022781"/>
    <x v="33"/>
    <s v="PO142425"/>
    <s v="GRN181471"/>
    <s v="11598-0583"/>
    <s v="LIFT ALL NYLON RATCHET TIE-DOWN STRAP 10FT"/>
    <s v="Stoke-on-Trent ST6 2AX"/>
    <n v="9.4"/>
    <x v="1"/>
    <s v="Diesel"/>
    <n v="3.4780000000000002E-3"/>
  </r>
  <r>
    <d v="2023-02-01T00:00:00"/>
    <s v="S022781"/>
    <x v="33"/>
    <s v="PO139714"/>
    <s v="GRN181473"/>
    <n v="101039992"/>
    <s v="HYDRAULIC BULKHEAD BRACKET"/>
    <s v="Stoke-on-Trent ST6 2AX"/>
    <n v="9.4"/>
    <x v="1"/>
    <s v="Diesel"/>
    <n v="3.4780000000000002E-3"/>
  </r>
  <r>
    <d v="2023-02-01T00:00:00"/>
    <s v="S022781"/>
    <x v="33"/>
    <s v="PO139981"/>
    <s v="GRN181487"/>
    <n v="101017267"/>
    <s v="REAR PANEL SUPPORT ASSEMBLY"/>
    <s v="Stoke-on-Trent ST6 2AX"/>
    <n v="9.4"/>
    <x v="1"/>
    <s v="Diesel"/>
    <n v="3.4780000000000002E-3"/>
  </r>
  <r>
    <d v="2023-02-01T00:00:00"/>
    <s v="S022781"/>
    <x v="33"/>
    <s v="PO139951"/>
    <s v="GRN181490"/>
    <n v="101044123"/>
    <s v="PANASONIC SPUR GEARBOX 180:1, 9.8Nm, 7.5rpm_x000a_PANASO"/>
    <s v="Stoke-on-Trent ST6 2AX"/>
    <n v="9.4"/>
    <x v="1"/>
    <s v="Diesel"/>
    <n v="3.4780000000000002E-3"/>
  </r>
  <r>
    <d v="2023-02-01T00:00:00"/>
    <s v="S022781"/>
    <x v="33"/>
    <s v="PO139714"/>
    <s v="GRN181508"/>
    <n v="101037555"/>
    <s v="RAD-NUKE RADAR HOUSING SEAL"/>
    <s v="Stoke-on-Trent ST6 2AX"/>
    <n v="9.4"/>
    <x v="1"/>
    <s v="Diesel"/>
    <n v="3.4780000000000002E-3"/>
  </r>
  <r>
    <d v="2023-02-01T00:00:00"/>
    <s v="S022781"/>
    <x v="33"/>
    <s v="PO140279"/>
    <s v="GRN181510"/>
    <n v="101012394"/>
    <s v="SECURITY HANDRAIL SPACER"/>
    <s v="Stoke-on-Trent ST6 2AX"/>
    <n v="9.4"/>
    <x v="1"/>
    <s v="Diesel"/>
    <n v="3.4780000000000002E-3"/>
  </r>
  <r>
    <d v="2023-02-01T00:00:00"/>
    <s v="S022781"/>
    <x v="33"/>
    <s v="PO140260"/>
    <s v="GRN181512"/>
    <n v="101011268"/>
    <s v="DOOR HINGE SPACER TUBE (33 x 9.53 x 1.6)"/>
    <s v="Stoke-on-Trent ST6 2AX"/>
    <n v="9.4"/>
    <x v="1"/>
    <s v="Diesel"/>
    <n v="3.4780000000000002E-3"/>
  </r>
  <r>
    <d v="2023-02-01T00:00:00"/>
    <s v="S022781"/>
    <x v="33"/>
    <s v="PO141693"/>
    <s v="GRN181552"/>
    <s v="356-1124-1"/>
    <s v="ADDITIONAL BOOM SIDE PANEL SUPPORT  RAIL"/>
    <s v="Stoke-on-Trent ST6 2AX"/>
    <n v="9.4"/>
    <x v="1"/>
    <s v="Diesel"/>
    <n v="3.4780000000000002E-3"/>
  </r>
  <r>
    <d v="2023-02-01T00:00:00"/>
    <s v="S023284"/>
    <x v="19"/>
    <s v="PO139721"/>
    <s v="GRN181340"/>
    <n v="101048625"/>
    <s v="WEIGHBRIDGE JUNCTION BOX"/>
    <s v="Leicester LE19 2DT"/>
    <n v="144"/>
    <x v="1"/>
    <s v="Diesel"/>
    <n v="5.3280000000000001E-2"/>
  </r>
  <r>
    <d v="2023-02-01T00:00:00"/>
    <s v="S022781"/>
    <x v="33"/>
    <s v="PO140272"/>
    <s v="GRN181558"/>
    <n v="101013222"/>
    <s v="BX INTEGRATED DETECTOR UNIT BRACKET"/>
    <s v="Stoke-on-Trent ST6 2AX"/>
    <n v="9.4"/>
    <x v="1"/>
    <s v="Diesel"/>
    <n v="3.4780000000000002E-3"/>
  </r>
  <r>
    <d v="2023-02-01T00:00:00"/>
    <s v="S023284"/>
    <x v="19"/>
    <s v="PO139228"/>
    <s v="GRN181342"/>
    <s v="340-1042-1"/>
    <s v="JUNCTION BOX DETECTOR SIDE"/>
    <s v="Leicester LE19 2DT"/>
    <n v="144"/>
    <x v="1"/>
    <s v="Diesel"/>
    <n v="5.3280000000000001E-2"/>
  </r>
  <r>
    <d v="2023-02-01T00:00:00"/>
    <s v="S023284"/>
    <x v="19"/>
    <s v="PO139228"/>
    <s v="GRN181343"/>
    <s v="340-1041-1"/>
    <s v="JUNCTION BOX TUNNEL"/>
    <s v="Leicester LE19 2DT"/>
    <n v="144"/>
    <x v="1"/>
    <s v="Diesel"/>
    <n v="5.3280000000000001E-2"/>
  </r>
  <r>
    <d v="2023-03-01T00:00:00"/>
    <s v="S022781"/>
    <x v="33"/>
    <s v="PO142897"/>
    <s v="GRN181599"/>
    <s v="356-1146-1"/>
    <s v="101023381 MODIFICATION"/>
    <s v="Stoke-on-Trent ST6 2AX"/>
    <n v="9.4"/>
    <x v="1"/>
    <s v="Diesel"/>
    <n v="3.4780000000000002E-3"/>
  </r>
  <r>
    <d v="2023-02-01T00:00:00"/>
    <s v="S022781"/>
    <x v="33"/>
    <s v="PO139951"/>
    <s v="GRN181640"/>
    <n v="101045393"/>
    <s v="GANTRY WHEEL AND RAIL ALIGNMENT KIT"/>
    <s v="Stoke-on-Trent ST6 2AX"/>
    <n v="9.4"/>
    <x v="1"/>
    <s v="Diesel"/>
    <n v="3.4780000000000002E-3"/>
  </r>
  <r>
    <d v="2023-02-01T00:00:00"/>
    <s v="S001121"/>
    <x v="5"/>
    <s v="PO140402"/>
    <s v="GRN181348"/>
    <n v="101014865"/>
    <s v="6k8 TERMINATORALLEN BRADLEY 440F-A1308"/>
    <s v="Salford M5 4BE"/>
    <n v="103.6"/>
    <x v="2"/>
    <s v="Diesel"/>
    <n v="3.8331999999999998E-4"/>
  </r>
  <r>
    <d v="2023-02-01T00:00:00"/>
    <s v="S022781"/>
    <x v="33"/>
    <s v="PO141257"/>
    <s v="GRN181644"/>
    <n v="40250756"/>
    <s v="STEP ASSEMBLY - M60"/>
    <s v="Stoke-on-Trent ST6 2AX"/>
    <n v="9.4"/>
    <x v="1"/>
    <s v="Diesel"/>
    <n v="3.4780000000000002E-3"/>
  </r>
  <r>
    <d v="2023-02-01T00:00:00"/>
    <s v="S022781"/>
    <x v="33"/>
    <s v="PO139951"/>
    <s v="GRN181645"/>
    <n v="101045885"/>
    <s v="ADJUSTMENT MOTOR MOUNTING BRACKET 01"/>
    <s v="Stoke-on-Trent ST6 2AX"/>
    <n v="9.4"/>
    <x v="1"/>
    <s v="Diesel"/>
    <n v="3.4780000000000002E-3"/>
  </r>
  <r>
    <d v="2023-02-01T00:00:00"/>
    <s v="S022781"/>
    <x v="33"/>
    <s v="PO138820"/>
    <s v="GRN181646"/>
    <s v="340-1056-1"/>
    <s v="BASE PLATE ALIGNMENT BOX"/>
    <s v="Stoke-on-Trent ST6 2AX"/>
    <n v="9.4"/>
    <x v="1"/>
    <s v="Diesel"/>
    <n v="3.4780000000000002E-3"/>
  </r>
  <r>
    <d v="2023-02-01T00:00:00"/>
    <s v="S022781"/>
    <x v="33"/>
    <s v="PO140271"/>
    <s v="GRN181668"/>
    <n v="101013196"/>
    <s v="BX DETECTOR FRONT COVER PANEL"/>
    <s v="Stoke-on-Trent ST6 2AX"/>
    <n v="9.4"/>
    <x v="1"/>
    <s v="Diesel"/>
    <n v="3.4780000000000002E-3"/>
  </r>
  <r>
    <d v="2023-02-01T00:00:00"/>
    <s v="S022781"/>
    <x v="33"/>
    <s v="PO140260"/>
    <s v="GRN181714"/>
    <n v="8945022"/>
    <s v="OIL AND FUEL PIPE 3/8&quot;"/>
    <s v="Stoke-on-Trent ST6 2AX"/>
    <n v="9.4"/>
    <x v="1"/>
    <s v="Diesel"/>
    <n v="3.4780000000000002E-3"/>
  </r>
  <r>
    <d v="2023-02-01T00:00:00"/>
    <s v="S001047"/>
    <x v="9"/>
    <s v="PO138818"/>
    <s v="GRN181356"/>
    <n v="66205215"/>
    <s v="2x8 ELEMENT PHOTO DIODE CdWO4 30mm THICK"/>
    <s v="81300 Johor Bahru Malaysia"/>
    <n v="6781"/>
    <x v="4"/>
    <s v="Aviation"/>
    <n v="1.1924057587200001"/>
  </r>
  <r>
    <d v="2023-02-01T00:00:00"/>
    <s v="S022781"/>
    <x v="33"/>
    <s v="PO140260"/>
    <s v="GRN181725"/>
    <n v="101013196"/>
    <s v="BX DETECTOR FRONT COVER PANEL"/>
    <s v="Stoke-on-Trent ST6 2AX"/>
    <n v="9.4"/>
    <x v="1"/>
    <s v="Diesel"/>
    <n v="3.4780000000000002E-3"/>
  </r>
  <r>
    <d v="2023-02-01T00:00:00"/>
    <s v="S022781"/>
    <x v="33"/>
    <s v="PO140279"/>
    <s v="GRN181742"/>
    <n v="40256427"/>
    <s v="INFRA-RED FENCE SUPPORT_x000a_ARCHER WOODNUTT"/>
    <s v="Stoke-on-Trent ST6 2AX"/>
    <n v="9.4"/>
    <x v="1"/>
    <s v="Diesel"/>
    <n v="3.4780000000000002E-3"/>
  </r>
  <r>
    <d v="2023-02-01T00:00:00"/>
    <s v="S022781"/>
    <x v="33"/>
    <s v="PO142617"/>
    <s v="GRN181881"/>
    <n v="57205352"/>
    <s v="LUBRICANT - 75W90 SYNTHETIC AP1 MT1/GL5 (25L DRUM)"/>
    <s v="Stoke-on-Trent ST6 2AX"/>
    <n v="9.4"/>
    <x v="1"/>
    <s v="Diesel"/>
    <n v="3.4780000000000002E-3"/>
  </r>
  <r>
    <d v="2023-03-01T00:00:00"/>
    <s v="S022781"/>
    <x v="33"/>
    <s v="PO140279"/>
    <s v="GRN182083"/>
    <n v="101027591"/>
    <s v="TCU RESERVOIR BRACKET"/>
    <s v="Stoke-on-Trent ST6 2AX"/>
    <n v="9.4"/>
    <x v="1"/>
    <s v="Diesel"/>
    <n v="3.4780000000000002E-3"/>
  </r>
  <r>
    <d v="2023-03-01T00:00:00"/>
    <s v="S022781"/>
    <x v="33"/>
    <s v="PO140417"/>
    <s v="GRN182110"/>
    <n v="101023638"/>
    <s v="GEARBOX CV SHAFT COUPLING"/>
    <s v="Stoke-on-Trent ST6 2AX"/>
    <n v="9.4"/>
    <x v="1"/>
    <s v="Diesel"/>
    <n v="3.4780000000000002E-3"/>
  </r>
  <r>
    <d v="2023-03-01T00:00:00"/>
    <s v="S022781"/>
    <x v="33"/>
    <s v="PO141613"/>
    <s v="GRN182113"/>
    <n v="101039385"/>
    <s v="FIXED DOVETAIL MOUNTING BLOCK - ACTROS 5"/>
    <s v="Stoke-on-Trent ST6 2AX"/>
    <n v="9.4"/>
    <x v="1"/>
    <s v="Diesel"/>
    <n v="3.4780000000000002E-3"/>
  </r>
  <r>
    <d v="2023-03-01T00:00:00"/>
    <s v="S022781"/>
    <x v="33"/>
    <s v="PO138837"/>
    <s v="GRN182118"/>
    <s v="350-1007-1"/>
    <s v="DRIVESHAFT MACHINED"/>
    <s v="Stoke-on-Trent ST6 2AX"/>
    <n v="9.4"/>
    <x v="1"/>
    <s v="Diesel"/>
    <n v="3.4780000000000002E-3"/>
  </r>
  <r>
    <d v="2023-03-01T00:00:00"/>
    <s v="S022781"/>
    <x v="33"/>
    <s v="PO139951"/>
    <s v="GRN182120"/>
    <s v="350-1007-1"/>
    <s v="DRIVESHAFT MACHINED"/>
    <s v="Stoke-on-Trent ST6 2AX"/>
    <n v="9.4"/>
    <x v="1"/>
    <s v="Diesel"/>
    <n v="3.4780000000000002E-3"/>
  </r>
  <r>
    <d v="2023-03-01T00:00:00"/>
    <s v="S022781"/>
    <x v="33"/>
    <s v="PO139983"/>
    <s v="GRN182237"/>
    <n v="101046730"/>
    <s v="M60 POD ACCESS STEP ASSEMBLY"/>
    <s v="Stoke-on-Trent ST6 2AX"/>
    <n v="9.4"/>
    <x v="1"/>
    <s v="Diesel"/>
    <n v="3.4780000000000002E-3"/>
  </r>
  <r>
    <d v="2023-02-01T00:00:00"/>
    <s v="S025431"/>
    <x v="0"/>
    <s v="PO138363"/>
    <s v="GRN181371"/>
    <s v="331-0754-2"/>
    <s v="SOURCE ASSEMBLY - 2 APERTURES WIDE (x1 Croatia)"/>
    <s v="Boston Massachusetts"/>
    <n v="3154"/>
    <x v="0"/>
    <s v="Crude"/>
    <n v="2.5295079999999999"/>
  </r>
  <r>
    <d v="2023-03-01T00:00:00"/>
    <s v="S022781"/>
    <x v="33"/>
    <s v="PO143618"/>
    <s v="GRN182274"/>
    <n v="101026396"/>
    <s v="SHORE POWER MOUNTING BRACKET"/>
    <s v="Stoke-on-Trent ST6 2AX"/>
    <n v="9.4"/>
    <x v="1"/>
    <s v="Diesel"/>
    <n v="3.4780000000000002E-3"/>
  </r>
  <r>
    <d v="2023-03-01T00:00:00"/>
    <s v="S022781"/>
    <x v="33"/>
    <s v="PO143086"/>
    <s v="GRN182310"/>
    <s v="359-1014-1"/>
    <s v="SIDE PANEL SUPPORT ASSEMBLY BB"/>
    <s v="Stoke-on-Trent ST6 2AX"/>
    <n v="9.4"/>
    <x v="1"/>
    <s v="Diesel"/>
    <n v="3.4780000000000002E-3"/>
  </r>
  <r>
    <d v="2023-03-01T00:00:00"/>
    <s v="S022781"/>
    <x v="33"/>
    <s v="PO140876"/>
    <s v="GRN182315"/>
    <n v="101047401"/>
    <s v="NETWORK SWITCH MOUNTING PLATE"/>
    <s v="Stoke-on-Trent ST6 2AX"/>
    <n v="9.4"/>
    <x v="1"/>
    <s v="Diesel"/>
    <n v="3.4780000000000002E-3"/>
  </r>
  <r>
    <d v="2023-03-01T00:00:00"/>
    <s v="S022781"/>
    <x v="33"/>
    <s v="PO138831"/>
    <s v="GRN182571"/>
    <s v="340-1096-1"/>
    <s v="FOUNDATION BASE PLATE LINAC SIDE ASSY"/>
    <s v="Stoke-on-Trent ST6 2AX"/>
    <n v="9.4"/>
    <x v="1"/>
    <s v="Diesel"/>
    <n v="3.4780000000000002E-3"/>
  </r>
  <r>
    <d v="2023-02-01T00:00:00"/>
    <s v="S023884"/>
    <x v="34"/>
    <s v="PO141747"/>
    <s v="GRN181380"/>
    <s v="11700-8535"/>
    <s v="GEARBOX LOW BACKLASH SERVO WORM"/>
    <s v="Stoke-on-Trent ST1 5SQ"/>
    <n v="13.2"/>
    <x v="1"/>
    <s v="Diesel"/>
    <n v="4.8839999999999995E-3"/>
  </r>
  <r>
    <d v="2023-03-01T00:00:00"/>
    <s v="S022781"/>
    <x v="33"/>
    <s v="PO140264"/>
    <s v="GRN182573"/>
    <n v="101040786"/>
    <s v="PERSONNEL DOOR - LOCK SIDE CAPPING"/>
    <s v="Stoke-on-Trent ST6 2AX"/>
    <n v="9.4"/>
    <x v="1"/>
    <s v="Diesel"/>
    <n v="3.4780000000000002E-3"/>
  </r>
  <r>
    <d v="2023-03-01T00:00:00"/>
    <s v="S022781"/>
    <x v="33"/>
    <s v="PO140927"/>
    <s v="GRN182574"/>
    <n v="23211673"/>
    <s v="CVI BX TEST PIECE BASE FRAME"/>
    <s v="Stoke-on-Trent ST6 2AX"/>
    <n v="9.4"/>
    <x v="1"/>
    <s v="Diesel"/>
    <n v="3.4780000000000002E-3"/>
  </r>
  <r>
    <d v="2023-03-01T00:00:00"/>
    <s v="S022781"/>
    <x v="33"/>
    <s v="PO140279"/>
    <s v="GRN182592"/>
    <n v="40255936"/>
    <s v="SECURITY HAND RAIL BRACKET"/>
    <s v="Stoke-on-Trent ST6 2AX"/>
    <n v="9.4"/>
    <x v="1"/>
    <s v="Diesel"/>
    <n v="3.4780000000000002E-3"/>
  </r>
  <r>
    <d v="2023-03-01T00:00:00"/>
    <s v="S022781"/>
    <x v="33"/>
    <s v="PO143738"/>
    <s v="GRN182593"/>
    <n v="101040216"/>
    <s v="CLEVIS PIN - STAINLESS STEEL - 6mmWDS COMPONENTS"/>
    <s v="Stoke-on-Trent ST6 2AX"/>
    <n v="9.4"/>
    <x v="1"/>
    <s v="Diesel"/>
    <n v="3.4780000000000002E-3"/>
  </r>
  <r>
    <d v="2023-03-01T00:00:00"/>
    <s v="S022781"/>
    <x v="33"/>
    <s v="PO143423"/>
    <s v="GRN182606"/>
    <s v="11700-8654"/>
    <s v="WASHER FLAT M48 FORM A SST A2"/>
    <s v="Stoke-on-Trent ST6 2AX"/>
    <n v="9.4"/>
    <x v="1"/>
    <s v="Diesel"/>
    <n v="3.4780000000000002E-3"/>
  </r>
  <r>
    <d v="2023-03-01T00:00:00"/>
    <s v="S022781"/>
    <x v="33"/>
    <s v="PO143750"/>
    <s v="GRN182613"/>
    <s v="356-1167-1"/>
    <s v="RAD NUKE COMPARTMENT GLAND PLATE COVER"/>
    <s v="Stoke-on-Trent ST6 2AX"/>
    <n v="9.4"/>
    <x v="1"/>
    <s v="Diesel"/>
    <n v="3.4780000000000002E-3"/>
  </r>
  <r>
    <d v="2023-03-01T00:00:00"/>
    <s v="S022781"/>
    <x v="33"/>
    <s v="PO140283"/>
    <s v="GRN182752"/>
    <n v="101040231"/>
    <s v="POD DOOR LOCK - RETURN SPRING STAINLESS STEEL_x000a_SPRI"/>
    <s v="Stoke-on-Trent ST6 2AX"/>
    <n v="9.4"/>
    <x v="1"/>
    <s v="Diesel"/>
    <n v="3.4780000000000002E-3"/>
  </r>
  <r>
    <d v="2023-03-01T00:00:00"/>
    <s v="S022781"/>
    <x v="33"/>
    <s v="PO140283"/>
    <s v="GRN182753"/>
    <n v="101039992"/>
    <s v="HYDRAULIC BULKHEAD BRACKET"/>
    <s v="Stoke-on-Trent ST6 2AX"/>
    <n v="9.4"/>
    <x v="1"/>
    <s v="Diesel"/>
    <n v="3.4780000000000002E-3"/>
  </r>
  <r>
    <d v="2023-03-01T00:00:00"/>
    <s v="S022781"/>
    <x v="33"/>
    <s v="PO140273"/>
    <s v="GRN182956"/>
    <n v="101013222"/>
    <s v="BX INTEGRATED DETECTOR UNIT BRACKET"/>
    <s v="Stoke-on-Trent ST6 2AX"/>
    <n v="9.4"/>
    <x v="1"/>
    <s v="Diesel"/>
    <n v="3.4780000000000002E-3"/>
  </r>
  <r>
    <d v="2023-03-01T00:00:00"/>
    <s v="S022781"/>
    <x v="33"/>
    <s v="PO140283"/>
    <s v="GRN182961"/>
    <n v="101040194"/>
    <s v="SWIVEL ROD END FEMALE - 6mm STAINLESS STEEL_x000a_WDS CO"/>
    <s v="Stoke-on-Trent ST6 2AX"/>
    <n v="9.4"/>
    <x v="1"/>
    <s v="Diesel"/>
    <n v="3.4780000000000002E-3"/>
  </r>
  <r>
    <d v="2023-03-01T00:00:00"/>
    <s v="S022781"/>
    <x v="33"/>
    <s v="PO142465"/>
    <s v="GRN182964"/>
    <n v="101010458"/>
    <s v="LASER YAW MOUNT"/>
    <s v="Stoke-on-Trent ST6 2AX"/>
    <n v="9.4"/>
    <x v="1"/>
    <s v="Diesel"/>
    <n v="3.4780000000000002E-3"/>
  </r>
  <r>
    <d v="2023-02-01T00:00:00"/>
    <s v="S024448"/>
    <x v="18"/>
    <s v="PO135823"/>
    <s v="GRN181394"/>
    <n v="101049193"/>
    <s v="6/4 MeV TURNKEY LINAC SYSTEM C/W CABSCAN (+32/-31)"/>
    <s v="California 94560"/>
    <n v="5214"/>
    <x v="0"/>
    <s v="Crude"/>
    <n v="0.4181628"/>
  </r>
  <r>
    <d v="2023-02-01T00:00:00"/>
    <s v="S024448"/>
    <x v="18"/>
    <s v="PO135823"/>
    <s v="GRN181395"/>
    <n v="13206361"/>
    <s v="ETM TCU 9.8KW 400V"/>
    <s v="California 94560"/>
    <n v="5214"/>
    <x v="0"/>
    <s v="Crude"/>
    <n v="0.4181628"/>
  </r>
  <r>
    <d v="2023-03-01T00:00:00"/>
    <s v="S022781"/>
    <x v="33"/>
    <s v="PO140562"/>
    <s v="GRN182967"/>
    <n v="20253218"/>
    <s v="RAD NUKE SUPPORT FRAME  - M60"/>
    <s v="Stoke-on-Trent ST6 2AX"/>
    <n v="9.4"/>
    <x v="1"/>
    <s v="Diesel"/>
    <n v="3.4780000000000002E-3"/>
  </r>
  <r>
    <d v="2023-02-01T00:00:00"/>
    <s v="S024190"/>
    <x v="22"/>
    <s v="PO142748"/>
    <s v="GRN181401"/>
    <n v="85205363"/>
    <s v="19MM EPDM BONDED WASHER"/>
    <s v="Stockport SK4 2JT"/>
    <n v="22.2"/>
    <x v="1"/>
    <s v="Diesel"/>
    <n v="8.2140000000000008E-3"/>
  </r>
  <r>
    <d v="2023-02-01T00:00:00"/>
    <s v="S024190"/>
    <x v="22"/>
    <s v="PO142517"/>
    <s v="GRN181407"/>
    <n v="101014001"/>
    <s v="GASKET DETECTOR BOX LID"/>
    <s v="Stockport SK4 2JT"/>
    <n v="22.2"/>
    <x v="1"/>
    <s v="Diesel"/>
    <n v="8.2140000000000008E-3"/>
  </r>
  <r>
    <d v="2023-02-01T00:00:00"/>
    <s v="S026889"/>
    <x v="35"/>
    <s v="PO141508"/>
    <s v="GRN181408"/>
    <n v="40252841"/>
    <s v="HORIZONTAL DETECTOR BOX ARRAY MOUNTING PLATE M60"/>
    <s v="Stafford ST18 0PJ"/>
    <n v="50.6"/>
    <x v="2"/>
    <s v="Diesel"/>
    <n v="1.8722000000000001E-3"/>
  </r>
  <r>
    <d v="2023-03-01T00:00:00"/>
    <s v="S022781"/>
    <x v="33"/>
    <s v="PO139714"/>
    <s v="GRN182968"/>
    <n v="20253218"/>
    <s v="RAD NUKE SUPPORT FRAME  - M60"/>
    <s v="Stoke-on-Trent ST6 2AX"/>
    <n v="9.4"/>
    <x v="1"/>
    <s v="Diesel"/>
    <n v="3.4780000000000002E-3"/>
  </r>
  <r>
    <d v="2023-02-01T00:00:00"/>
    <s v="S025431"/>
    <x v="0"/>
    <s v="PO141482"/>
    <s v="GRN181410"/>
    <s v="331-6073-1"/>
    <s v="KIT TOUCH-UP PAINT RAL 7035 PORTAL II"/>
    <s v="Boston Massachusetts"/>
    <n v="3154"/>
    <x v="0"/>
    <s v="Crude"/>
    <n v="1.0118031999999999E-2"/>
  </r>
  <r>
    <d v="2023-03-01T00:00:00"/>
    <s v="S022781"/>
    <x v="33"/>
    <s v="PO140283"/>
    <s v="GRN182974"/>
    <n v="101040786"/>
    <s v="PERSONNEL DOOR - LOCK SIDE CAPPING"/>
    <s v="Stoke-on-Trent ST6 2AX"/>
    <n v="9.4"/>
    <x v="1"/>
    <s v="Diesel"/>
    <n v="3.4780000000000002E-3"/>
  </r>
  <r>
    <d v="2023-03-01T00:00:00"/>
    <s v="S022781"/>
    <x v="33"/>
    <s v="PO143330"/>
    <s v="GRN183049"/>
    <n v="51258065"/>
    <s v="ACTUATOR LA12"/>
    <s v="Stoke-on-Trent ST6 2AX"/>
    <n v="9.4"/>
    <x v="1"/>
    <s v="Diesel"/>
    <n v="3.4780000000000002E-3"/>
  </r>
  <r>
    <d v="2023-02-01T00:00:00"/>
    <s v="S026602"/>
    <x v="12"/>
    <s v="PO142754"/>
    <s v="GRN181413"/>
    <s v="11700-3773"/>
    <s v="ELEMENT FILTER AIR"/>
    <s v="Watford WD24 7GG"/>
    <n v="302"/>
    <x v="2"/>
    <s v="Diesl"/>
    <n v="1.1173999999999999E-3"/>
  </r>
  <r>
    <d v="2023-02-01T00:00:00"/>
    <s v="S025431"/>
    <x v="0"/>
    <s v="PO142386"/>
    <s v="GRN181414"/>
    <n v="50204185"/>
    <s v="POINT GUARD I/O SAFETY MODULE 8 POINT INPUT MODULE"/>
    <s v="Boston Massachusetts"/>
    <n v="3154"/>
    <x v="0"/>
    <s v="Crude"/>
    <n v="1.0118031999999999E-2"/>
  </r>
  <r>
    <d v="2023-03-01T00:00:00"/>
    <s v="S022781"/>
    <x v="33"/>
    <s v="PO139714"/>
    <s v="GRN183053"/>
    <n v="101037553"/>
    <s v="RAD-NUKE RADAR HOUSING"/>
    <s v="Stoke-on-Trent ST6 2AX"/>
    <n v="9.4"/>
    <x v="1"/>
    <s v="Diesel"/>
    <n v="3.4780000000000002E-3"/>
  </r>
  <r>
    <d v="2023-03-01T00:00:00"/>
    <s v="S022781"/>
    <x v="33"/>
    <s v="PO143584"/>
    <s v="GRN183057"/>
    <n v="1"/>
    <s v="freight inwards"/>
    <s v="Stoke-on-Trent ST6 2AX"/>
    <n v="9.4"/>
    <x v="1"/>
    <s v="Diesel"/>
    <n v="3.4780000000000002E-3"/>
  </r>
  <r>
    <d v="2023-03-01T00:00:00"/>
    <s v="S022781"/>
    <x v="33"/>
    <s v="PO140264"/>
    <s v="GRN183058"/>
    <n v="101032025"/>
    <s v="BEACON LIGHT TOWER MOUNTING PLATE"/>
    <s v="Stoke-on-Trent ST6 2AX"/>
    <n v="9.4"/>
    <x v="1"/>
    <s v="Diesel"/>
    <n v="3.4780000000000002E-3"/>
  </r>
  <r>
    <d v="2023-03-01T00:00:00"/>
    <s v="S022781"/>
    <x v="33"/>
    <s v="PO140279"/>
    <s v="GRN183063"/>
    <n v="101011266"/>
    <s v="POD DOOR HINGE PACKER (68 x 24 x 3.2)"/>
    <s v="Stoke-on-Trent ST6 2AX"/>
    <n v="9.4"/>
    <x v="1"/>
    <s v="Diesel"/>
    <n v="3.4780000000000002E-3"/>
  </r>
  <r>
    <d v="2023-03-01T00:00:00"/>
    <s v="S022781"/>
    <x v="33"/>
    <s v="PO138834"/>
    <s v="GRN183075"/>
    <n v="101029067"/>
    <s v="SSM LINAC SERVICE TOOL KIT"/>
    <s v="Stoke-on-Trent ST6 2AX"/>
    <n v="9.4"/>
    <x v="1"/>
    <s v="Diesel"/>
    <n v="3.4780000000000002E-3"/>
  </r>
  <r>
    <d v="2023-03-01T00:00:00"/>
    <s v="S022781"/>
    <x v="33"/>
    <s v="PO138834"/>
    <s v="GRN183077"/>
    <n v="101029067"/>
    <s v="SSM LINAC SERVICE TOOL KIT"/>
    <s v="Stoke-on-Trent ST6 2AX"/>
    <n v="9.4"/>
    <x v="1"/>
    <s v="Diesel"/>
    <n v="3.4780000000000002E-3"/>
  </r>
  <r>
    <d v="2023-03-01T00:00:00"/>
    <s v="S022781"/>
    <x v="33"/>
    <s v="PO143283"/>
    <s v="GRN183255"/>
    <s v="11700-5582"/>
    <s v="SWIVEL PAD FOOT M10 THRD"/>
    <s v="Stoke-on-Trent ST6 2AX"/>
    <n v="9.4"/>
    <x v="1"/>
    <s v="Diesel"/>
    <n v="3.4780000000000002E-3"/>
  </r>
  <r>
    <d v="2023-03-01T00:00:00"/>
    <s v="S022781"/>
    <x v="33"/>
    <s v="PO143283"/>
    <s v="GRN183259"/>
    <s v="11700-4977"/>
    <s v="LEVELING FOOT M20X2.5X3&quot; PAD SST"/>
    <s v="Stoke-on-Trent ST6 2AX"/>
    <n v="9.4"/>
    <x v="1"/>
    <s v="Diesel"/>
    <n v="3.4780000000000002E-3"/>
  </r>
  <r>
    <d v="2023-03-01T00:00:00"/>
    <s v="S022781"/>
    <x v="33"/>
    <s v="PO141613"/>
    <s v="GRN183262"/>
    <n v="101039385"/>
    <s v="FIXED DOVETAIL MOUNTING BLOCK - ACTROS 5"/>
    <s v="Stoke-on-Trent ST6 2AX"/>
    <n v="9.4"/>
    <x v="1"/>
    <s v="Diesel"/>
    <n v="3.4780000000000002E-3"/>
  </r>
  <r>
    <d v="2023-10-01T00:00:00"/>
    <s v="S002239"/>
    <x v="17"/>
    <s v="PO149583"/>
    <s v="GRN198956"/>
    <s v="11540-0781"/>
    <s v="FILTER CARTRIDGE 30 MICRON OPTITEMP"/>
    <s v="UT 84104"/>
    <n v="4725"/>
    <x v="4"/>
    <s v="Aviation"/>
    <n v="0.33234727680000004"/>
  </r>
  <r>
    <d v="2023-03-01T00:00:00"/>
    <s v="S022781"/>
    <x v="33"/>
    <s v="PO143424"/>
    <s v="GRN183331"/>
    <n v="57205352"/>
    <s v="LUBRICANT - 75W90 SYNTHETIC AP1 MT1/GL5 (25L DRUM)"/>
    <s v="Stoke-on-Trent ST6 2AX"/>
    <n v="9.4"/>
    <x v="1"/>
    <s v="Diesel"/>
    <n v="3.4780000000000002E-3"/>
  </r>
  <r>
    <d v="2023-03-01T00:00:00"/>
    <s v="S022781"/>
    <x v="33"/>
    <s v="PO140264"/>
    <s v="GRN183400"/>
    <n v="101043076"/>
    <s v="SINGLE TOOLBOX REAR BRACKET ASSEMBLY"/>
    <s v="Stoke-on-Trent ST6 2AX"/>
    <n v="9.4"/>
    <x v="1"/>
    <s v="Diesel"/>
    <n v="3.4780000000000002E-3"/>
  </r>
  <r>
    <d v="2023-03-01T00:00:00"/>
    <s v="S022781"/>
    <x v="33"/>
    <s v="PO141693"/>
    <s v="GRN183401"/>
    <s v="356-1122-1"/>
    <s v="SIDE PANEL SUPPORT BRACKET"/>
    <s v="Stoke-on-Trent ST6 2AX"/>
    <n v="9.4"/>
    <x v="1"/>
    <s v="Diesel"/>
    <n v="3.4780000000000002E-3"/>
  </r>
  <r>
    <d v="2023-03-01T00:00:00"/>
    <s v="S022781"/>
    <x v="33"/>
    <s v="PO142990"/>
    <s v="GRN183403"/>
    <n v="51204877"/>
    <s v="SCAN DRIVE NORMALLY OPEN SENSOR"/>
    <s v="Stoke-on-Trent ST6 2AX"/>
    <n v="9.4"/>
    <x v="1"/>
    <s v="Diesel"/>
    <n v="3.4780000000000002E-3"/>
  </r>
  <r>
    <d v="2023-03-01T00:00:00"/>
    <s v="S022781"/>
    <x v="33"/>
    <s v="PO143750"/>
    <s v="GRN183407"/>
    <s v="356-1167-1"/>
    <s v="RAD NUKE COMPARTMENT GLAND PLATE COVER"/>
    <s v="Stoke-on-Trent ST6 2AX"/>
    <n v="9.4"/>
    <x v="1"/>
    <s v="Diesel"/>
    <n v="3.4780000000000002E-3"/>
  </r>
  <r>
    <d v="2023-03-01T00:00:00"/>
    <s v="S022781"/>
    <x v="33"/>
    <s v="PO143982"/>
    <s v="GRN183408"/>
    <n v="101044123"/>
    <s v="PANASONIC SPUR GEARBOX 180:1, 9.8Nm, 7.5rpm PANASO"/>
    <s v="Stoke-on-Trent ST6 2AX"/>
    <n v="9.4"/>
    <x v="1"/>
    <s v="Diesel"/>
    <n v="3.4780000000000002E-3"/>
  </r>
  <r>
    <d v="2023-02-01T00:00:00"/>
    <s v="S001571"/>
    <x v="10"/>
    <s v="PO140655"/>
    <s v="GRN181438"/>
    <s v="11700-5287"/>
    <s v="LASER SCANNER LMS141-15100 SECURITY PRIME"/>
    <s v="St Albans AL1 5BN"/>
    <n v="298"/>
    <x v="2"/>
    <s v="Diesel"/>
    <n v="1.1026E-3"/>
  </r>
  <r>
    <d v="2023-03-01T00:00:00"/>
    <s v="S022781"/>
    <x v="33"/>
    <s v="PO140272"/>
    <s v="GRN183413"/>
    <n v="101013196"/>
    <s v="BX DETECTOR FRONT COVER PANEL"/>
    <s v="Stoke-on-Trent ST6 2AX"/>
    <n v="9.4"/>
    <x v="1"/>
    <s v="Diesel"/>
    <n v="3.4780000000000002E-3"/>
  </r>
  <r>
    <d v="2023-03-01T00:00:00"/>
    <s v="S022781"/>
    <x v="33"/>
    <s v="PO143748"/>
    <s v="GRN183418"/>
    <s v="11598-0583"/>
    <s v="LIFT ALL NYLON RATCHET TIE-DOWN STRAP 10FT"/>
    <s v="Stoke-on-Trent ST6 2AX"/>
    <n v="9.4"/>
    <x v="1"/>
    <s v="Diesel"/>
    <n v="3.4780000000000002E-3"/>
  </r>
  <r>
    <d v="2023-03-01T00:00:00"/>
    <s v="S022781"/>
    <x v="33"/>
    <s v="PO143283"/>
    <s v="GRN183437"/>
    <s v="11700-4977"/>
    <s v="LEVELING FOOT M20X2.5X3&quot; PAD SST"/>
    <s v="Stoke-on-Trent ST6 2AX"/>
    <n v="9.4"/>
    <x v="1"/>
    <s v="Diesel"/>
    <n v="3.4780000000000002E-3"/>
  </r>
  <r>
    <d v="2023-03-01T00:00:00"/>
    <s v="S022781"/>
    <x v="33"/>
    <s v="PO144105"/>
    <s v="GRN183440"/>
    <n v="89207148"/>
    <s v="ALPINE ANTIFREEZE EXTENDED RED 50% SOLUTION  X 5LT"/>
    <s v="Stoke-on-Trent ST6 2AX"/>
    <n v="9.4"/>
    <x v="1"/>
    <s v="Diesel"/>
    <n v="3.4780000000000002E-3"/>
  </r>
  <r>
    <d v="2023-03-01T00:00:00"/>
    <s v="S022781"/>
    <x v="33"/>
    <s v="PO141362"/>
    <s v="GRN183533"/>
    <n v="101029067"/>
    <s v="SSM LINAC SERVICE TOOL KIT"/>
    <s v="Stoke-on-Trent ST6 2AX"/>
    <n v="9.4"/>
    <x v="1"/>
    <s v="Diesel"/>
    <n v="3.4780000000000002E-3"/>
  </r>
  <r>
    <d v="2023-03-01T00:00:00"/>
    <s v="S022781"/>
    <x v="33"/>
    <s v="PO143943"/>
    <s v="GRN183591"/>
    <s v="11701-2348"/>
    <s v="PEWAG WINNER PROFILIFT ALPHA LIFTING POINT 1 TONNE"/>
    <s v="Stoke-on-Trent ST6 2AX"/>
    <n v="9.4"/>
    <x v="1"/>
    <s v="Diesel"/>
    <n v="3.4780000000000002E-3"/>
  </r>
  <r>
    <d v="2023-03-01T00:00:00"/>
    <s v="S022781"/>
    <x v="33"/>
    <s v="PO143553"/>
    <s v="GRN183718"/>
    <n v="101009302"/>
    <s v="RAD NUKE COMPARTMENT GLAND PLATE"/>
    <s v="Stoke-on-Trent ST6 2AX"/>
    <n v="9.4"/>
    <x v="1"/>
    <s v="Diesel"/>
    <n v="3.4780000000000002E-3"/>
  </r>
  <r>
    <d v="2023-03-01T00:00:00"/>
    <s v="S022781"/>
    <x v="33"/>
    <s v="PO138838"/>
    <s v="GRN183741"/>
    <s v="11598-1514"/>
    <s v="TOP CONNECTION SET DRS250 WHEEL BLOCK'"/>
    <s v="Stoke-on-Trent ST6 2AX"/>
    <n v="9.4"/>
    <x v="1"/>
    <s v="Diesel"/>
    <n v="3.4780000000000002E-3"/>
  </r>
  <r>
    <d v="2023-03-01T00:00:00"/>
    <s v="S022781"/>
    <x v="33"/>
    <s v="PO138838"/>
    <s v="GRN183747"/>
    <s v="11700-8562"/>
    <s v="WHEEL BLOCK NON-DRIVEN'"/>
    <s v="Stoke-on-Trent ST6 2AX"/>
    <n v="9.4"/>
    <x v="1"/>
    <s v="Diesel"/>
    <n v="3.4780000000000002E-3"/>
  </r>
  <r>
    <d v="2023-03-01T00:00:00"/>
    <s v="S022781"/>
    <x v="33"/>
    <s v="PO142031"/>
    <s v="GRN183809"/>
    <s v="340-1056-1"/>
    <s v="BASE PLATE ALIGNMENT BOX"/>
    <s v="Stoke-on-Trent ST6 2AX"/>
    <n v="9.4"/>
    <x v="1"/>
    <s v="Diesel"/>
    <n v="3.4780000000000002E-3"/>
  </r>
  <r>
    <d v="2023-03-01T00:00:00"/>
    <s v="S022781"/>
    <x v="33"/>
    <s v="PO142029"/>
    <s v="GRN183812"/>
    <s v="340-1057-1"/>
    <s v="ENCLOSURE ALIGNMENT BOX"/>
    <s v="Stoke-on-Trent ST6 2AX"/>
    <n v="9.4"/>
    <x v="1"/>
    <s v="Diesel"/>
    <n v="3.4780000000000002E-3"/>
  </r>
  <r>
    <d v="2023-03-01T00:00:00"/>
    <s v="S022781"/>
    <x v="33"/>
    <s v="PO139674"/>
    <s v="GRN183847"/>
    <s v="11700-8543"/>
    <s v="WHEEL BLOCK DRIVEN"/>
    <s v="Stoke-on-Trent ST6 2AX"/>
    <n v="9.4"/>
    <x v="1"/>
    <s v="Diesel"/>
    <n v="3.4780000000000002E-3"/>
  </r>
  <r>
    <d v="2023-03-01T00:00:00"/>
    <s v="S022781"/>
    <x v="33"/>
    <s v="PO140260"/>
    <s v="GRN184053"/>
    <n v="101013194"/>
    <s v="BX DETECTOR HOUSING FABRICATION"/>
    <s v="Stoke-on-Trent ST6 2AX"/>
    <n v="9.4"/>
    <x v="1"/>
    <s v="Diesel"/>
    <n v="3.4780000000000002E-3"/>
  </r>
  <r>
    <d v="2023-03-01T00:00:00"/>
    <s v="S022781"/>
    <x v="33"/>
    <s v="PO143421"/>
    <s v="GRN184100"/>
    <n v="101041078"/>
    <s v="PNEUMATIC REG MOUNTING PLATE"/>
    <s v="Stoke-on-Trent ST6 2AX"/>
    <n v="9.4"/>
    <x v="1"/>
    <s v="Diesel"/>
    <n v="3.4780000000000002E-3"/>
  </r>
  <r>
    <d v="2023-02-01T00:00:00"/>
    <s v="S025431"/>
    <x v="0"/>
    <s v="PO141482"/>
    <s v="GRN181462"/>
    <s v="11700-1649"/>
    <s v="EPOXY 9.3 OZ"/>
    <s v="Boston Massachusetts"/>
    <n v="3154"/>
    <x v="0"/>
    <s v="Crude"/>
    <n v="1.0118031999999999E-2"/>
  </r>
  <r>
    <d v="2023-03-01T00:00:00"/>
    <s v="S022781"/>
    <x v="33"/>
    <s v="PO142848"/>
    <s v="GRN184107"/>
    <n v="40255703"/>
    <s v="LASER OFFSET BRACKET"/>
    <s v="Stoke-on-Trent ST6 2AX"/>
    <n v="9.4"/>
    <x v="1"/>
    <s v="Diesel"/>
    <n v="3.4780000000000002E-3"/>
  </r>
  <r>
    <d v="2023-03-01T00:00:00"/>
    <s v="S022781"/>
    <x v="33"/>
    <s v="PO143750"/>
    <s v="GRN184109"/>
    <s v="11700-9047"/>
    <s v="BUFFER - RUBBER DPG160"/>
    <s v="Stoke-on-Trent ST6 2AX"/>
    <n v="9.4"/>
    <x v="1"/>
    <s v="Diesel"/>
    <n v="3.4780000000000002E-3"/>
  </r>
  <r>
    <d v="2023-03-01T00:00:00"/>
    <s v="S022781"/>
    <x v="33"/>
    <s v="PO143556"/>
    <s v="GRN184142"/>
    <n v="101039973"/>
    <s v="PERSONNEL DOOR - LOCK SPACER TUBE"/>
    <s v="Stoke-on-Trent ST6 2AX"/>
    <n v="9.4"/>
    <x v="1"/>
    <s v="Diesel"/>
    <n v="3.4780000000000002E-3"/>
  </r>
  <r>
    <d v="2023-03-01T00:00:00"/>
    <s v="S022781"/>
    <x v="33"/>
    <s v="PO143553"/>
    <s v="GRN184210"/>
    <n v="101012394"/>
    <s v="SECURITY HANDRAIL SPACER"/>
    <s v="Stoke-on-Trent ST6 2AX"/>
    <n v="9.4"/>
    <x v="1"/>
    <s v="Diesel"/>
    <n v="3.4780000000000002E-3"/>
  </r>
  <r>
    <d v="2023-03-01T00:00:00"/>
    <s v="S022781"/>
    <x v="33"/>
    <s v="PO143421"/>
    <s v="GRN184212"/>
    <n v="101035612"/>
    <s v="M60/T60 DOOR INTERLOCK SWITCH BRACKET(FRAME SIDE)"/>
    <s v="Stoke-on-Trent ST6 2AX"/>
    <n v="9.4"/>
    <x v="1"/>
    <s v="Diesel"/>
    <n v="3.4780000000000002E-3"/>
  </r>
  <r>
    <d v="2023-03-01T00:00:00"/>
    <s v="S022781"/>
    <x v="33"/>
    <s v="PO140260"/>
    <s v="GRN184213"/>
    <n v="101029762"/>
    <s v="AXIS Mk II FIXED DOME CAMERA SPACER 100mm"/>
    <s v="Stoke-on-Trent ST6 2AX"/>
    <n v="9.4"/>
    <x v="1"/>
    <s v="Diesel"/>
    <n v="3.4780000000000002E-3"/>
  </r>
  <r>
    <d v="2023-03-01T00:00:00"/>
    <s v="S022781"/>
    <x v="33"/>
    <s v="PO143421"/>
    <s v="GRN184215"/>
    <n v="101029762"/>
    <s v="AXIS Mk II FIXED DOME CAMERA SPACER 100mm"/>
    <s v="Stoke-on-Trent ST6 2AX"/>
    <n v="9.4"/>
    <x v="1"/>
    <s v="Diesel"/>
    <n v="3.4780000000000002E-3"/>
  </r>
  <r>
    <d v="2023-03-01T00:00:00"/>
    <s v="S022781"/>
    <x v="33"/>
    <s v="PO142829"/>
    <s v="GRN184218"/>
    <n v="101045393"/>
    <s v="GANTRY WHEEL LASER ALIGNMENT KIT"/>
    <s v="Stoke-on-Trent ST6 2AX"/>
    <n v="9.4"/>
    <x v="1"/>
    <s v="Diesel"/>
    <n v="3.4780000000000002E-3"/>
  </r>
  <r>
    <d v="2023-03-01T00:00:00"/>
    <s v="S022781"/>
    <x v="33"/>
    <s v="PO139670"/>
    <s v="GRN184225"/>
    <n v="101046730"/>
    <s v="M60 POD ACCESS STEP ASSEMBLY"/>
    <s v="Stoke-on-Trent ST6 2AX"/>
    <n v="9.4"/>
    <x v="1"/>
    <s v="Diesel"/>
    <n v="3.4780000000000002E-3"/>
  </r>
  <r>
    <d v="2023-03-01T00:00:00"/>
    <s v="S022781"/>
    <x v="33"/>
    <s v="PO141257"/>
    <s v="GRN184227"/>
    <n v="40250756"/>
    <s v="STEP ASSEMBLY - M60"/>
    <s v="Stoke-on-Trent ST6 2AX"/>
    <n v="9.4"/>
    <x v="1"/>
    <s v="Diesel"/>
    <n v="3.4780000000000002E-3"/>
  </r>
  <r>
    <d v="2023-03-01T00:00:00"/>
    <s v="S022781"/>
    <x v="33"/>
    <s v="PO144219"/>
    <s v="GRN184367"/>
    <n v="101050204"/>
    <s v="LASER MOUNTING PLATE"/>
    <s v="Stoke-on-Trent ST6 2AX"/>
    <n v="9.4"/>
    <x v="1"/>
    <s v="Diesel"/>
    <n v="3.4780000000000002E-3"/>
  </r>
  <r>
    <d v="2023-02-01T00:00:00"/>
    <s v="S001121"/>
    <x v="5"/>
    <s v="PO140402"/>
    <s v="GRN181486"/>
    <n v="101036192"/>
    <s v="MOTOR FEEDBACK CABLE CONTINUOUS FLEX - 5M"/>
    <s v="Salford M5 4BE"/>
    <n v="103.6"/>
    <x v="2"/>
    <s v="Diesel"/>
    <n v="3.8331999999999998E-4"/>
  </r>
  <r>
    <d v="2023-03-01T00:00:00"/>
    <s v="S022781"/>
    <x v="33"/>
    <s v="PO144288"/>
    <s v="GRN184368"/>
    <n v="101042178"/>
    <s v="FRONT GENERATOR SERVICE DOOR - GAS STRUT STIFFENER"/>
    <s v="Stoke-on-Trent ST6 2AX"/>
    <n v="9.4"/>
    <x v="1"/>
    <s v="Diesel"/>
    <n v="3.4780000000000002E-3"/>
  </r>
  <r>
    <d v="2023-04-01T00:00:00"/>
    <s v="S022781"/>
    <x v="33"/>
    <s v="PO143643"/>
    <s v="GRN184589"/>
    <n v="101029067"/>
    <s v="SSM LINAC SERVICE TOOL KIT"/>
    <s v="Stoke-on-Trent ST6 2AX"/>
    <n v="9.4"/>
    <x v="1"/>
    <s v="Diesel"/>
    <n v="3.4780000000000002E-3"/>
  </r>
  <r>
    <d v="2023-04-01T00:00:00"/>
    <s v="S022781"/>
    <x v="33"/>
    <s v="PO140279"/>
    <s v="GRN184597"/>
    <n v="101039973"/>
    <s v="PERSONNEL DOOR - LOCK SPACER TUBE"/>
    <s v="Stoke-on-Trent ST6 2AX"/>
    <n v="9.4"/>
    <x v="1"/>
    <s v="Diesel"/>
    <n v="3.4780000000000002E-3"/>
  </r>
  <r>
    <d v="2023-04-01T00:00:00"/>
    <s v="S022781"/>
    <x v="33"/>
    <s v="PO144080"/>
    <s v="GRN184600"/>
    <s v="11701-2468"/>
    <s v="SMT GEARBOX"/>
    <s v="Stoke-on-Trent ST6 2AX"/>
    <n v="9.4"/>
    <x v="1"/>
    <s v="Diesel"/>
    <n v="3.4780000000000002E-3"/>
  </r>
  <r>
    <d v="2023-04-01T00:00:00"/>
    <s v="S022781"/>
    <x v="33"/>
    <s v="PO142450"/>
    <s v="GRN184738"/>
    <n v="40250756"/>
    <s v="STEP ASSEMBLY - M60"/>
    <s v="Stoke-on-Trent ST6 2AX"/>
    <n v="9.4"/>
    <x v="1"/>
    <s v="Diesel"/>
    <n v="3.4780000000000002E-3"/>
  </r>
  <r>
    <d v="2023-04-01T00:00:00"/>
    <s v="S022781"/>
    <x v="33"/>
    <s v="PO139983"/>
    <s v="GRN184739"/>
    <n v="101046730"/>
    <s v="M60 POD ACCESS STEP ASSEMBLY"/>
    <s v="Stoke-on-Trent ST6 2AX"/>
    <n v="9.4"/>
    <x v="1"/>
    <s v="Diesel"/>
    <n v="3.4780000000000002E-3"/>
  </r>
  <r>
    <d v="2023-04-01T00:00:00"/>
    <s v="S022781"/>
    <x v="33"/>
    <s v="PO140260"/>
    <s v="GRN184740"/>
    <n v="101012554"/>
    <s v="BX DETECTOR FRAME RIGHT HAND SIDE"/>
    <s v="Stoke-on-Trent ST6 2AX"/>
    <n v="9.4"/>
    <x v="1"/>
    <s v="Diesel"/>
    <n v="3.4780000000000002E-3"/>
  </r>
  <r>
    <d v="2023-04-01T00:00:00"/>
    <s v="S022781"/>
    <x v="33"/>
    <s v="PO140271"/>
    <s v="GRN184741"/>
    <n v="101012555"/>
    <s v="BX DETECTOR FRAME LEFT HAND SIDE"/>
    <s v="Stoke-on-Trent ST6 2AX"/>
    <n v="9.4"/>
    <x v="1"/>
    <s v="Diesel"/>
    <n v="3.4780000000000002E-3"/>
  </r>
  <r>
    <d v="2023-04-01T00:00:00"/>
    <s v="S022781"/>
    <x v="33"/>
    <s v="PO140272"/>
    <s v="GRN184770"/>
    <n v="101012554"/>
    <s v="BX DETECTOR FRAME RIGHT HAND SIDE"/>
    <s v="Stoke-on-Trent ST6 2AX"/>
    <n v="9.4"/>
    <x v="1"/>
    <s v="Diesel"/>
    <n v="3.4780000000000002E-3"/>
  </r>
  <r>
    <d v="2023-02-01T00:00:00"/>
    <s v="S000892"/>
    <x v="16"/>
    <s v="PO143693"/>
    <s v="GRN181499"/>
    <n v="101011726"/>
    <s v="M8 SHOCK MOUNT 120DAN MALE TO MALE NATURAL RUBBER"/>
    <s v="Stockport SK4 2JT"/>
    <n v="55"/>
    <x v="2"/>
    <s v="Diesel"/>
    <n v="2.0350000000000001E-4"/>
  </r>
  <r>
    <d v="2023-04-01T00:00:00"/>
    <s v="S022781"/>
    <x v="33"/>
    <s v="PO143422"/>
    <s v="GRN184807"/>
    <n v="57258355"/>
    <s v="HD ENCODER MOTOR C/W 10M LEADS 9.2KW D132 UNIT"/>
    <s v="Stoke-on-Trent ST6 2AX"/>
    <n v="9.4"/>
    <x v="1"/>
    <s v="Diesel"/>
    <n v="3.4780000000000002E-3"/>
  </r>
  <r>
    <d v="2023-04-01T00:00:00"/>
    <s v="S022781"/>
    <x v="33"/>
    <s v="PO141279"/>
    <s v="GRN184811"/>
    <n v="40253053"/>
    <s v="STOP SPACER -  M60 AXLE LOCK - MOQ 10"/>
    <s v="Stoke-on-Trent ST6 2AX"/>
    <n v="9.4"/>
    <x v="1"/>
    <s v="Diesel"/>
    <n v="3.4780000000000002E-3"/>
  </r>
  <r>
    <d v="2023-04-01T00:00:00"/>
    <s v="S022781"/>
    <x v="33"/>
    <s v="PO140279"/>
    <s v="GRN185143"/>
    <n v="101008805"/>
    <s v="TRANSFER CASE PROP SHAFT COUPLING"/>
    <s v="Stoke-on-Trent ST6 2AX"/>
    <n v="9.4"/>
    <x v="1"/>
    <s v="Diesel"/>
    <n v="3.4780000000000002E-3"/>
  </r>
  <r>
    <d v="2023-04-01T00:00:00"/>
    <s v="S022781"/>
    <x v="33"/>
    <s v="PO143638"/>
    <s v="GRN185146"/>
    <n v="101011267"/>
    <s v="DOOR PACKER (40 x 30 x 1.5)"/>
    <s v="Stoke-on-Trent ST6 2AX"/>
    <n v="9.4"/>
    <x v="1"/>
    <s v="Diesel"/>
    <n v="3.4780000000000002E-3"/>
  </r>
  <r>
    <d v="2023-04-01T00:00:00"/>
    <s v="S022781"/>
    <x v="33"/>
    <s v="PO143982"/>
    <s v="GRN185147"/>
    <n v="101045902"/>
    <s v="ROTEX BLACKLASH-FREE JAW COUPLING - L66, I/D12"/>
    <s v="Stoke-on-Trent ST6 2AX"/>
    <n v="9.4"/>
    <x v="1"/>
    <s v="Diesel"/>
    <n v="3.4780000000000002E-3"/>
  </r>
  <r>
    <d v="2023-04-01T00:00:00"/>
    <s v="S022781"/>
    <x v="33"/>
    <s v="PO144805"/>
    <s v="GRN185150"/>
    <s v="11700-2138-UOM"/>
    <s v="TUBING POLYURETHANE ID.245 OD.375 CLEAR"/>
    <s v="Stoke-on-Trent ST6 2AX"/>
    <n v="9.4"/>
    <x v="1"/>
    <s v="Diesel"/>
    <n v="3.4780000000000002E-3"/>
  </r>
  <r>
    <d v="2023-04-01T00:00:00"/>
    <s v="S022781"/>
    <x v="33"/>
    <s v="PO143921"/>
    <s v="GRN185161"/>
    <s v="356-1114-1"/>
    <s v="TRANSFORMER BOX MOUNTING BRACKET"/>
    <s v="Stoke-on-Trent ST6 2AX"/>
    <n v="9.4"/>
    <x v="1"/>
    <s v="Diesel"/>
    <n v="3.4780000000000002E-3"/>
  </r>
  <r>
    <d v="2023-04-01T00:00:00"/>
    <s v="S022781"/>
    <x v="33"/>
    <s v="PO143421"/>
    <s v="GRN185190"/>
    <n v="101008805"/>
    <s v="TRANSFER CASE PROP SHAFT COUPLING"/>
    <s v="Stoke-on-Trent ST6 2AX"/>
    <n v="9.4"/>
    <x v="1"/>
    <s v="Diesel"/>
    <n v="3.4780000000000002E-3"/>
  </r>
  <r>
    <d v="2023-04-01T00:00:00"/>
    <s v="S022781"/>
    <x v="33"/>
    <s v="PO143750"/>
    <s v="GRN185191"/>
    <s v="11700-9047"/>
    <s v="BUFFER - RUBBER DPG160"/>
    <s v="Stoke-on-Trent ST6 2AX"/>
    <n v="9.4"/>
    <x v="1"/>
    <s v="Diesel"/>
    <n v="3.4780000000000002E-3"/>
  </r>
  <r>
    <d v="2023-02-01T00:00:00"/>
    <s v="S025431"/>
    <x v="0"/>
    <s v="PO140134"/>
    <s v="GRN181514"/>
    <s v="11565-0282"/>
    <s v="WASHER SEALING .50ID EPDM"/>
    <s v="Boston Massachusetts"/>
    <n v="3154"/>
    <x v="0"/>
    <s v="Crude"/>
    <n v="1.0118031999999999E-2"/>
  </r>
  <r>
    <d v="2023-04-01T00:00:00"/>
    <s v="S022781"/>
    <x v="33"/>
    <s v="PO143741"/>
    <s v="GRN185192"/>
    <n v="101040229"/>
    <s v="POD DOOR - LOCK TO LOWER LATCH CON-ROD"/>
    <s v="Stoke-on-Trent ST6 2AX"/>
    <n v="9.4"/>
    <x v="1"/>
    <s v="Diesel"/>
    <n v="3.4780000000000002E-3"/>
  </r>
  <r>
    <d v="2023-04-01T00:00:00"/>
    <s v="S022781"/>
    <x v="33"/>
    <s v="PO143746"/>
    <s v="GRN185193"/>
    <n v="40255936"/>
    <s v="SECURITY HAND RAIL BRACKET"/>
    <s v="Stoke-on-Trent ST6 2AX"/>
    <n v="9.4"/>
    <x v="1"/>
    <s v="Diesel"/>
    <n v="3.4780000000000002E-3"/>
  </r>
  <r>
    <d v="2023-04-01T00:00:00"/>
    <s v="S022781"/>
    <x v="33"/>
    <s v="PO144082"/>
    <s v="GRN185194"/>
    <n v="101013196"/>
    <s v="BX DETECTOR FRONT COVER PANEL"/>
    <s v="Stoke-on-Trent ST6 2AX"/>
    <n v="9.4"/>
    <x v="1"/>
    <s v="Diesel"/>
    <n v="3.4780000000000002E-3"/>
  </r>
  <r>
    <d v="2023-02-01T00:00:00"/>
    <s v="S025431"/>
    <x v="0"/>
    <s v="PO139400"/>
    <s v="GRN181518"/>
    <n v="21206725"/>
    <s v="I/O CABLE M12 FEMALE STRAIGHT 12 POLE OPEN WIRES"/>
    <s v="Boston Massachusetts"/>
    <n v="3154"/>
    <x v="0"/>
    <s v="Crude"/>
    <n v="1.0118031999999999E-2"/>
  </r>
  <r>
    <d v="2023-04-01T00:00:00"/>
    <s v="S022781"/>
    <x v="33"/>
    <s v="PO140273"/>
    <s v="GRN185195"/>
    <n v="101013196"/>
    <s v="BX DETECTOR FRONT COVER PANEL"/>
    <s v="Stoke-on-Trent ST6 2AX"/>
    <n v="9.4"/>
    <x v="1"/>
    <s v="Diesel"/>
    <n v="3.4780000000000002E-3"/>
  </r>
  <r>
    <d v="2023-04-01T00:00:00"/>
    <s v="S022781"/>
    <x v="33"/>
    <s v="PO144080"/>
    <s v="GRN185197"/>
    <s v="11701-2468"/>
    <s v="SMT GEARBOX"/>
    <s v="Stoke-on-Trent ST6 2AX"/>
    <n v="9.4"/>
    <x v="1"/>
    <s v="Diesel"/>
    <n v="3.4780000000000002E-3"/>
  </r>
  <r>
    <d v="2023-04-01T00:00:00"/>
    <s v="S022781"/>
    <x v="33"/>
    <s v="PO143860"/>
    <s v="GRN185223"/>
    <n v="101029067"/>
    <s v="SSM LINAC SERVICE TOOL KIT"/>
    <s v="Stoke-on-Trent ST6 2AX"/>
    <n v="9.4"/>
    <x v="1"/>
    <s v="Diesel"/>
    <n v="3.4780000000000002E-3"/>
  </r>
  <r>
    <d v="2023-04-01T00:00:00"/>
    <s v="S022781"/>
    <x v="33"/>
    <s v="PO143746"/>
    <s v="GRN185363"/>
    <n v="40256966"/>
    <s v="VERTICAL BOOM ANPR CAMERA SPACER"/>
    <s v="Stoke-on-Trent ST6 2AX"/>
    <n v="9.4"/>
    <x v="1"/>
    <s v="Diesel"/>
    <n v="3.4780000000000002E-3"/>
  </r>
  <r>
    <d v="2023-04-01T00:00:00"/>
    <s v="S022781"/>
    <x v="33"/>
    <s v="PO143745"/>
    <s v="GRN185387"/>
    <n v="101045037"/>
    <s v="CHARGING VALVE 6.0G3 CHARGING PRESSURE"/>
    <s v="Stoke-on-Trent ST6 2AX"/>
    <n v="9.4"/>
    <x v="1"/>
    <s v="Diesel"/>
    <n v="3.4780000000000002E-3"/>
  </r>
  <r>
    <d v="2023-04-01T00:00:00"/>
    <s v="S022781"/>
    <x v="33"/>
    <s v="PO143745"/>
    <s v="GRN185388"/>
    <n v="101045037"/>
    <s v="CHARGING VALVE 6.0G3 CHARGING PRESSURE"/>
    <s v="Stoke-on-Trent ST6 2AX"/>
    <n v="9.4"/>
    <x v="1"/>
    <s v="Diesel"/>
    <n v="3.4780000000000002E-3"/>
  </r>
  <r>
    <d v="2023-04-01T00:00:00"/>
    <s v="S022781"/>
    <x v="33"/>
    <s v="PO143735"/>
    <s v="GRN185443"/>
    <n v="101040194"/>
    <s v="SWIVEL ROD END FEMALE - 6mm STAINLESS STEELWDS CO"/>
    <s v="Stoke-on-Trent ST6 2AX"/>
    <n v="9.4"/>
    <x v="1"/>
    <s v="Diesel"/>
    <n v="3.4780000000000002E-3"/>
  </r>
  <r>
    <d v="2023-04-01T00:00:00"/>
    <s v="S022781"/>
    <x v="33"/>
    <s v="PO143556"/>
    <s v="GRN185458"/>
    <n v="101039973"/>
    <s v="PERSONNEL DOOR - LOCK SPACER TUBE"/>
    <s v="Stoke-on-Trent ST6 2AX"/>
    <n v="9.4"/>
    <x v="1"/>
    <s v="Diesel"/>
    <n v="3.4780000000000002E-3"/>
  </r>
  <r>
    <d v="2023-04-01T00:00:00"/>
    <s v="S022781"/>
    <x v="33"/>
    <s v="PO140272"/>
    <s v="GRN185690"/>
    <n v="101013194"/>
    <s v="BX DETECTOR HOUSING FABRICATION"/>
    <s v="Stoke-on-Trent ST6 2AX"/>
    <n v="9.4"/>
    <x v="1"/>
    <s v="Diesel"/>
    <n v="3.4780000000000002E-3"/>
  </r>
  <r>
    <d v="2023-04-01T00:00:00"/>
    <s v="S022781"/>
    <x v="33"/>
    <s v="PO140271"/>
    <s v="GRN185692"/>
    <n v="101013194"/>
    <s v="BX DETECTOR HOUSING FABRICATION"/>
    <s v="Stoke-on-Trent ST6 2AX"/>
    <n v="9.4"/>
    <x v="1"/>
    <s v="Diesel"/>
    <n v="3.4780000000000002E-3"/>
  </r>
  <r>
    <d v="2023-04-01T00:00:00"/>
    <s v="S022781"/>
    <x v="33"/>
    <s v="PO143981"/>
    <s v="GRN185711"/>
    <s v="11700-8653"/>
    <s v="KEY 14X9X150 - BS4235-1 FORM A"/>
    <s v="Stoke-on-Trent ST6 2AX"/>
    <n v="9.4"/>
    <x v="1"/>
    <s v="Diesel"/>
    <n v="3.4780000000000002E-3"/>
  </r>
  <r>
    <d v="2023-04-01T00:00:00"/>
    <s v="S022781"/>
    <x v="33"/>
    <s v="PO141642"/>
    <s v="GRN185740"/>
    <n v="101045393"/>
    <s v="GANTRY WHEEL LASER ALIGNMENT KIT"/>
    <s v="Stoke-on-Trent ST6 2AX"/>
    <n v="9.4"/>
    <x v="1"/>
    <s v="Diesel"/>
    <n v="3.4780000000000002E-3"/>
  </r>
  <r>
    <d v="2023-04-01T00:00:00"/>
    <s v="S022781"/>
    <x v="33"/>
    <s v="PO143746"/>
    <s v="GRN185747"/>
    <n v="57207666"/>
    <s v="REPLACEMENT SPINDLE EXTENSION FOR SWING HANDLE"/>
    <s v="Stoke-on-Trent ST6 2AX"/>
    <n v="9.4"/>
    <x v="1"/>
    <s v="Diesel"/>
    <n v="3.4780000000000002E-3"/>
  </r>
  <r>
    <d v="2023-04-01T00:00:00"/>
    <s v="S022781"/>
    <x v="33"/>
    <s v="PO144219"/>
    <s v="GRN185824"/>
    <n v="101050169"/>
    <s v="RAIN COVER"/>
    <s v="Stoke-on-Trent ST6 2AX"/>
    <n v="9.4"/>
    <x v="1"/>
    <s v="Diesel"/>
    <n v="3.4780000000000002E-3"/>
  </r>
  <r>
    <d v="2023-04-01T00:00:00"/>
    <s v="S022781"/>
    <x v="33"/>
    <s v="PO143986"/>
    <s v="GRN185825"/>
    <s v="350-1008-1"/>
    <s v="BRACKET TORQUE REACTION"/>
    <s v="Stoke-on-Trent ST6 2AX"/>
    <n v="9.4"/>
    <x v="1"/>
    <s v="Diesel"/>
    <n v="3.4780000000000002E-3"/>
  </r>
  <r>
    <d v="2023-04-01T00:00:00"/>
    <s v="S022781"/>
    <x v="33"/>
    <s v="PO144960"/>
    <s v="GRN185827"/>
    <s v="340-1056-1"/>
    <s v="BASE PLATE ALIGNMENT BOX"/>
    <s v="Stoke-on-Trent ST6 2AX"/>
    <n v="9.4"/>
    <x v="1"/>
    <s v="Diesel"/>
    <n v="3.4780000000000002E-3"/>
  </r>
  <r>
    <d v="2023-04-01T00:00:00"/>
    <s v="S022781"/>
    <x v="33"/>
    <s v="PO139714"/>
    <s v="GRN185828"/>
    <n v="40256427"/>
    <s v="INFRA-RED FENCE SUPPORT_x000a_ARCHER WOODNUTT"/>
    <s v="Stoke-on-Trent ST6 2AX"/>
    <n v="9.4"/>
    <x v="1"/>
    <s v="Diesel"/>
    <n v="3.4780000000000002E-3"/>
  </r>
  <r>
    <d v="2023-04-01T00:00:00"/>
    <s v="S022781"/>
    <x v="33"/>
    <s v="PO140279"/>
    <s v="GRN185829"/>
    <n v="40256427"/>
    <s v="INFRA-RED FENCE SUPPORT_x000a_ARCHER WOODNUTT"/>
    <s v="Stoke-on-Trent ST6 2AX"/>
    <n v="9.4"/>
    <x v="1"/>
    <s v="Diesel"/>
    <n v="3.4780000000000002E-3"/>
  </r>
  <r>
    <d v="2023-04-01T00:00:00"/>
    <s v="S022781"/>
    <x v="33"/>
    <s v="PO139945"/>
    <s v="GRN185830"/>
    <n v="101042624"/>
    <s v="HORIZONTAL FLOATING ROTATIONAL LEVER ASSEMBLY"/>
    <s v="Stoke-on-Trent ST6 2AX"/>
    <n v="9.4"/>
    <x v="1"/>
    <s v="Diesel"/>
    <n v="3.4780000000000002E-3"/>
  </r>
  <r>
    <d v="2023-04-01T00:00:00"/>
    <s v="S022781"/>
    <x v="33"/>
    <s v="PO143424"/>
    <s v="GRN185844"/>
    <n v="57205352"/>
    <s v="LUBRICANT - 75W90 SYNTHETIC AP1 MT1/GL5 (25L DRUM)"/>
    <s v="Stoke-on-Trent ST6 2AX"/>
    <n v="9.4"/>
    <x v="1"/>
    <s v="Diesel"/>
    <n v="3.4780000000000002E-3"/>
  </r>
  <r>
    <d v="2023-04-01T00:00:00"/>
    <s v="S022781"/>
    <x v="33"/>
    <s v="PO143743"/>
    <s v="GRN185845"/>
    <n v="101040786"/>
    <s v="PERSONNEL DOOR - LOCK SIDE CAPPING"/>
    <s v="Stoke-on-Trent ST6 2AX"/>
    <n v="9.4"/>
    <x v="1"/>
    <s v="Diesel"/>
    <n v="3.4780000000000002E-3"/>
  </r>
  <r>
    <d v="2023-02-01T00:00:00"/>
    <s v="S001571"/>
    <x v="10"/>
    <s v="PO140450"/>
    <s v="GRN181563"/>
    <n v="4245252"/>
    <s v="LASER SENSOR LMS111-10100"/>
    <s v="St Albans AL1 5BN"/>
    <n v="298"/>
    <x v="2"/>
    <s v="Diesel"/>
    <n v="1.1026E-3"/>
  </r>
  <r>
    <d v="2023-02-01T00:00:00"/>
    <s v="S001571"/>
    <x v="10"/>
    <s v="PO137917"/>
    <s v="GRN181565"/>
    <n v="101012395"/>
    <s v="SICK 2D LiDAR LASER SENSOR TIM351-2134001"/>
    <s v="St Albans AL1 5BN"/>
    <n v="298"/>
    <x v="2"/>
    <s v="Diesel"/>
    <n v="1.1026E-3"/>
  </r>
  <r>
    <d v="2023-04-01T00:00:00"/>
    <s v="S022781"/>
    <x v="33"/>
    <s v="PO142850"/>
    <s v="GRN185946"/>
    <n v="101039999"/>
    <s v="G60 VBOOM STABILISING/BUILD FIXTURE - G60 ZBX"/>
    <s v="Stoke-on-Trent ST6 2AX"/>
    <n v="9.4"/>
    <x v="1"/>
    <s v="Diesel"/>
    <n v="3.4780000000000002E-3"/>
  </r>
  <r>
    <d v="2023-04-01T00:00:00"/>
    <s v="S022781"/>
    <x v="33"/>
    <s v="PO141257"/>
    <s v="GRN186081"/>
    <n v="40250756"/>
    <s v="STEP ASSEMBLY - M60"/>
    <s v="Stoke-on-Trent ST6 2AX"/>
    <n v="9.4"/>
    <x v="1"/>
    <s v="Diesel"/>
    <n v="3.4780000000000002E-3"/>
  </r>
  <r>
    <d v="2023-04-01T00:00:00"/>
    <s v="S022781"/>
    <x v="33"/>
    <s v="PO143638"/>
    <s v="GRN186158"/>
    <n v="101011268"/>
    <s v="DOOR HINGE SPACER TUBE (33 x 9.53 x 1.6)"/>
    <s v="Stoke-on-Trent ST6 2AX"/>
    <n v="9.4"/>
    <x v="1"/>
    <s v="Diesel"/>
    <n v="3.4780000000000002E-3"/>
  </r>
  <r>
    <d v="2023-04-01T00:00:00"/>
    <s v="S022781"/>
    <x v="33"/>
    <s v="PO143421"/>
    <s v="GRN186159"/>
    <n v="101035611"/>
    <s v="M60/ T60 DOOR INTERLOCK SWITCH BRACKET (DOOR SIDE)"/>
    <s v="Stoke-on-Trent ST6 2AX"/>
    <n v="9.4"/>
    <x v="1"/>
    <s v="Diesel"/>
    <n v="3.4780000000000002E-3"/>
  </r>
  <r>
    <d v="2023-04-01T00:00:00"/>
    <s v="S022781"/>
    <x v="33"/>
    <s v="PO145137"/>
    <s v="GRN186161"/>
    <n v="56204077"/>
    <s v="15KW D 160 MOTOR + HD ENCODER"/>
    <s v="Stoke-on-Trent ST6 2AX"/>
    <n v="9.4"/>
    <x v="1"/>
    <s v="Diesel"/>
    <n v="3.4780000000000002E-3"/>
  </r>
  <r>
    <d v="2023-04-01T00:00:00"/>
    <s v="S022781"/>
    <x v="33"/>
    <s v="PO138321"/>
    <s v="GRN186378"/>
    <n v="56204076"/>
    <s v="TRANSFER BOX 2.5:1 REDUCTION"/>
    <s v="Stoke-on-Trent ST6 2AX"/>
    <n v="9.4"/>
    <x v="1"/>
    <s v="Diesel"/>
    <n v="3.4780000000000002E-3"/>
  </r>
  <r>
    <d v="2023-05-01T00:00:00"/>
    <s v="S022781"/>
    <x v="33"/>
    <s v="PO140562"/>
    <s v="GRN186505"/>
    <n v="101049332"/>
    <s v="FIXED DOME NETWORK CAMERA SPACER"/>
    <s v="Stoke-on-Trent ST6 2AX"/>
    <n v="9.4"/>
    <x v="1"/>
    <s v="Diesel"/>
    <n v="3.4780000000000002E-3"/>
  </r>
  <r>
    <d v="2023-05-01T00:00:00"/>
    <s v="S022781"/>
    <x v="33"/>
    <s v="PO140562"/>
    <s v="GRN186508"/>
    <n v="101037553"/>
    <s v="RAD-NUKE RADAR HOUSING"/>
    <s v="Stoke-on-Trent ST6 2AX"/>
    <n v="9.4"/>
    <x v="1"/>
    <s v="Diesel"/>
    <n v="3.4780000000000002E-3"/>
  </r>
  <r>
    <d v="2023-05-01T00:00:00"/>
    <s v="S022781"/>
    <x v="33"/>
    <s v="PO143986"/>
    <s v="GRN186611"/>
    <s v="350-1007-1"/>
    <s v="DRIVESHAFT MACHINED"/>
    <s v="Stoke-on-Trent ST6 2AX"/>
    <n v="9.4"/>
    <x v="1"/>
    <s v="Diesel"/>
    <n v="3.4780000000000002E-3"/>
  </r>
  <r>
    <d v="2023-05-01T00:00:00"/>
    <s v="S022781"/>
    <x v="33"/>
    <s v="PO143422"/>
    <s v="GRN186719"/>
    <n v="57258355"/>
    <s v="HD ENCODER MOTOR C/W 10M LEADS 9.2KW D132 UNIT"/>
    <s v="Stoke-on-Trent ST6 2AX"/>
    <n v="9.4"/>
    <x v="1"/>
    <s v="Diesel"/>
    <n v="3.4780000000000002E-3"/>
  </r>
  <r>
    <d v="2023-05-01T00:00:00"/>
    <s v="S022781"/>
    <x v="33"/>
    <s v="PO139951"/>
    <s v="GRN186736"/>
    <s v="255-1764-1"/>
    <s v="WASHER FLAT M20 HARDENED STL-Z ZINC FLAKE"/>
    <s v="Stoke-on-Trent ST6 2AX"/>
    <n v="9.4"/>
    <x v="1"/>
    <s v="Diesel"/>
    <n v="3.4780000000000002E-3"/>
  </r>
  <r>
    <d v="2023-05-01T00:00:00"/>
    <s v="S022781"/>
    <x v="33"/>
    <s v="PO143746"/>
    <s v="GRN186763"/>
    <n v="40256966"/>
    <s v="VERTICAL BOOM ANPR CAMERA SPACER"/>
    <s v="Stoke-on-Trent ST6 2AX"/>
    <n v="9.4"/>
    <x v="1"/>
    <s v="Diesel"/>
    <n v="3.4780000000000002E-3"/>
  </r>
  <r>
    <d v="2023-05-01T00:00:00"/>
    <s v="S022781"/>
    <x v="33"/>
    <s v="PO143920"/>
    <s v="GRN186829"/>
    <s v="VM1000"/>
    <s v="FG VM1000 RPM"/>
    <s v="Stoke-on-Trent ST6 2AX"/>
    <n v="9.4"/>
    <x v="1"/>
    <s v="Diesel"/>
    <n v="3.4780000000000002E-3"/>
  </r>
  <r>
    <d v="2023-05-01T00:00:00"/>
    <s v="S022781"/>
    <x v="33"/>
    <s v="PO145003"/>
    <s v="GRN186917"/>
    <s v="360-1024-1"/>
    <s v="M60-BX DETECTOR ASSEMBLY  HINGE PACKER 1MM  THICK"/>
    <s v="Stoke-on-Trent ST6 2AX"/>
    <n v="9.4"/>
    <x v="1"/>
    <s v="Diesel"/>
    <n v="3.4780000000000002E-3"/>
  </r>
  <r>
    <d v="2023-05-01T00:00:00"/>
    <s v="S022781"/>
    <x v="33"/>
    <s v="PO145568"/>
    <s v="GRN186919"/>
    <n v="57257367"/>
    <s v="SELF SEALING ADAPTOR - HOSE CONNECTION"/>
    <s v="Stoke-on-Trent ST6 2AX"/>
    <n v="9.4"/>
    <x v="1"/>
    <s v="Diesel"/>
    <n v="3.4780000000000002E-3"/>
  </r>
  <r>
    <d v="2023-05-01T00:00:00"/>
    <s v="S022781"/>
    <x v="33"/>
    <s v="PO145302"/>
    <s v="GRN186920"/>
    <n v="101037444"/>
    <s v="ZBX DETECTOR PANEL STRIKER PLATE"/>
    <s v="Stoke-on-Trent ST6 2AX"/>
    <n v="9.4"/>
    <x v="1"/>
    <s v="Diesel"/>
    <n v="3.4780000000000002E-3"/>
  </r>
  <r>
    <d v="2023-05-01T00:00:00"/>
    <s v="S022781"/>
    <x v="33"/>
    <s v="PO145567"/>
    <s v="GRN186926"/>
    <s v="361-1254-1"/>
    <s v="M16 OVERSIZED WASHER"/>
    <s v="Stoke-on-Trent ST6 2AX"/>
    <n v="9.4"/>
    <x v="1"/>
    <s v="Diesel"/>
    <n v="3.4780000000000002E-3"/>
  </r>
  <r>
    <d v="2023-05-01T00:00:00"/>
    <s v="S022781"/>
    <x v="33"/>
    <s v="PO143638"/>
    <s v="GRN186941"/>
    <n v="101011267"/>
    <s v="DOOR PACKER (40 x 30 x 1.5)"/>
    <s v="Stoke-on-Trent ST6 2AX"/>
    <n v="9.4"/>
    <x v="1"/>
    <s v="Diesel"/>
    <n v="3.4780000000000002E-3"/>
  </r>
  <r>
    <d v="2023-05-01T00:00:00"/>
    <s v="S022781"/>
    <x v="33"/>
    <s v="PO143556"/>
    <s v="GRN186945"/>
    <n v="101038448"/>
    <s v="DOOR FRAME SPACER PLATE - M60"/>
    <s v="Stoke-on-Trent ST6 2AX"/>
    <n v="9.4"/>
    <x v="1"/>
    <s v="Diesel"/>
    <n v="3.4780000000000002E-3"/>
  </r>
  <r>
    <d v="2023-02-01T00:00:00"/>
    <s v="S000892"/>
    <x v="16"/>
    <s v="PO143723"/>
    <s v="GRN181600"/>
    <n v="42202925"/>
    <s v="COMPACT ENCLOSURE SINGLE DOOR 500 X 500 X 210 WITH"/>
    <s v="Stockport SK4 2JT"/>
    <n v="55"/>
    <x v="2"/>
    <s v="Diesel"/>
    <n v="2.0350000000000001E-4"/>
  </r>
  <r>
    <d v="2023-05-01T00:00:00"/>
    <s v="S022781"/>
    <x v="33"/>
    <s v="PO145638"/>
    <s v="GRN186946"/>
    <n v="51204877"/>
    <s v="SCAN DRIVE NORMALLY OPEN SENSOR"/>
    <s v="Stoke-on-Trent ST6 2AX"/>
    <n v="9.4"/>
    <x v="1"/>
    <s v="Diesel"/>
    <n v="3.4780000000000002E-3"/>
  </r>
  <r>
    <d v="2023-05-01T00:00:00"/>
    <s v="S022781"/>
    <x v="33"/>
    <s v="PO143553"/>
    <s v="GRN186948"/>
    <n v="101009302"/>
    <s v="RAD NUKE COMPARTMENT GLAND PLATE"/>
    <s v="Stoke-on-Trent ST6 2AX"/>
    <n v="9.4"/>
    <x v="1"/>
    <s v="Diesel"/>
    <n v="3.4780000000000002E-3"/>
  </r>
  <r>
    <d v="2023-02-01T00:00:00"/>
    <s v="S000892"/>
    <x v="16"/>
    <s v="PO143723"/>
    <s v="GRN181606"/>
    <n v="101044503"/>
    <s v="CONDUCTIVE ALUMINIUM TAPE, 10MM X 33M"/>
    <s v="Stockport SK4 2JT"/>
    <n v="55"/>
    <x v="2"/>
    <s v="Diesel"/>
    <n v="2.0350000000000001E-4"/>
  </r>
  <r>
    <d v="2023-05-01T00:00:00"/>
    <s v="S022781"/>
    <x v="33"/>
    <s v="PO143746"/>
    <s v="GRN186949"/>
    <n v="57207666"/>
    <s v="REPLACEMENT SPINDLE EXTENSION FOR SWING HANDLE"/>
    <s v="Stoke-on-Trent ST6 2AX"/>
    <n v="9.4"/>
    <x v="1"/>
    <s v="Diesel"/>
    <n v="3.4780000000000002E-3"/>
  </r>
  <r>
    <d v="2023-05-01T00:00:00"/>
    <s v="S022781"/>
    <x v="33"/>
    <s v="PO143981"/>
    <s v="GRN186952"/>
    <n v="101040211"/>
    <s v="SWIVEL ROD END MALE - 6mm STAINLESS STEELWDS COMP"/>
    <s v="Stoke-on-Trent ST6 2AX"/>
    <n v="9.4"/>
    <x v="1"/>
    <s v="Diesel"/>
    <n v="3.4780000000000002E-3"/>
  </r>
  <r>
    <d v="2023-05-01T00:00:00"/>
    <s v="S022781"/>
    <x v="33"/>
    <s v="PO145463"/>
    <s v="GRN186968"/>
    <s v="361-1308-1"/>
    <s v="LOWER HORIZ ADJUSTMENT SUB-ASSEMBLY"/>
    <s v="Stoke-on-Trent ST6 2AX"/>
    <n v="9.4"/>
    <x v="1"/>
    <s v="Diesel"/>
    <n v="3.4780000000000002E-3"/>
  </r>
  <r>
    <d v="2023-05-01T00:00:00"/>
    <s v="S022781"/>
    <x v="33"/>
    <s v="PO143283"/>
    <s v="GRN186971"/>
    <s v="11700-4977"/>
    <s v="LEVELING FOOT M20X2.5X3&quot; PAD SST"/>
    <s v="Stoke-on-Trent ST6 2AX"/>
    <n v="9.4"/>
    <x v="1"/>
    <s v="Diesel"/>
    <n v="3.4780000000000002E-3"/>
  </r>
  <r>
    <d v="2023-05-01T00:00:00"/>
    <s v="S022781"/>
    <x v="33"/>
    <s v="PO143741"/>
    <s v="GRN186980"/>
    <n v="101040227"/>
    <s v="POD DOOR - LOCK TO UPPER LATCH CON-ROD"/>
    <s v="Stoke-on-Trent ST6 2AX"/>
    <n v="9.4"/>
    <x v="1"/>
    <s v="Diesel"/>
    <n v="3.4780000000000002E-3"/>
  </r>
  <r>
    <d v="2023-02-01T00:00:00"/>
    <s v="S001121"/>
    <x v="5"/>
    <s v="PO143740"/>
    <s v="GRN181614"/>
    <n v="50200901"/>
    <s v="TERMINAL FT SPRING CLAMP 1.5MM- GREY"/>
    <s v="Salford M5 4BE"/>
    <n v="103.6"/>
    <x v="2"/>
    <s v="Diesel"/>
    <n v="3.8331999999999998E-4"/>
  </r>
  <r>
    <d v="2023-05-01T00:00:00"/>
    <s v="S022781"/>
    <x v="33"/>
    <s v="PO143424"/>
    <s v="GRN186981"/>
    <n v="57205352"/>
    <s v="LUBRICANT - 75W90 SYNTHETIC AP1 MT1/GL5 (25L DRUM)"/>
    <s v="Stoke-on-Trent ST6 2AX"/>
    <n v="9.4"/>
    <x v="1"/>
    <s v="Diesel"/>
    <n v="3.4780000000000002E-3"/>
  </r>
  <r>
    <d v="2023-05-01T00:00:00"/>
    <s v="S022781"/>
    <x v="33"/>
    <s v="PO138321"/>
    <s v="GRN187047"/>
    <n v="56204076"/>
    <s v="TRANSFER BOX 2.5:1 REDUCTION"/>
    <s v="Stoke-on-Trent ST6 2AX"/>
    <n v="9.4"/>
    <x v="1"/>
    <s v="Diesel"/>
    <n v="3.4780000000000002E-3"/>
  </r>
  <r>
    <d v="2023-05-01T00:00:00"/>
    <s v="S022781"/>
    <x v="33"/>
    <s v="PO143282"/>
    <s v="GRN187050"/>
    <s v="340-1096-1"/>
    <s v="FOUNDATION BASE PLATE LINAC SIDE ASSY"/>
    <s v="Stoke-on-Trent ST6 2AX"/>
    <n v="9.4"/>
    <x v="1"/>
    <s v="Diesel"/>
    <n v="3.4780000000000002E-3"/>
  </r>
  <r>
    <d v="2023-05-01T00:00:00"/>
    <s v="S022781"/>
    <x v="33"/>
    <s v="PO143422"/>
    <s v="GRN187051"/>
    <n v="57258355"/>
    <s v="HD ENCODER MOTOR C/W 10M LEADS 9.2KW D132 UNIT"/>
    <s v="Stoke-on-Trent ST6 2AX"/>
    <n v="9.4"/>
    <x v="1"/>
    <s v="Diesel"/>
    <n v="3.4780000000000002E-3"/>
  </r>
  <r>
    <d v="2023-05-01T00:00:00"/>
    <s v="S022781"/>
    <x v="33"/>
    <s v="PO145590"/>
    <s v="GRN187237"/>
    <s v="11598-0114"/>
    <s v="PAD EYES264-1"/>
    <s v="Stoke-on-Trent ST6 2AX"/>
    <n v="9.4"/>
    <x v="1"/>
    <s v="Diesel"/>
    <n v="3.4780000000000002E-3"/>
  </r>
  <r>
    <d v="2023-05-01T00:00:00"/>
    <s v="S022781"/>
    <x v="33"/>
    <s v="PO143638"/>
    <s v="GRN187239"/>
    <n v="101011266"/>
    <s v="POD DOOR HINGE PACKER (68 x 24 x 3.2)"/>
    <s v="Stoke-on-Trent ST6 2AX"/>
    <n v="9.4"/>
    <x v="1"/>
    <s v="Diesel"/>
    <n v="3.4780000000000002E-3"/>
  </r>
  <r>
    <d v="2023-05-01T00:00:00"/>
    <s v="S022781"/>
    <x v="33"/>
    <s v="PO143981"/>
    <s v="GRN187240"/>
    <n v="101045885"/>
    <s v="ADJUSTMENT MOTOR MOUNTING BRACKET 01"/>
    <s v="Stoke-on-Trent ST6 2AX"/>
    <n v="9.4"/>
    <x v="1"/>
    <s v="Diesel"/>
    <n v="3.4780000000000002E-3"/>
  </r>
  <r>
    <d v="2023-05-01T00:00:00"/>
    <s v="S022781"/>
    <x v="33"/>
    <s v="PO145564"/>
    <s v="GRN187247"/>
    <n v="31257671"/>
    <s v="1/4&quot; CLEAR BRAIDED HOSE"/>
    <s v="Stoke-on-Trent ST6 2AX"/>
    <n v="9.4"/>
    <x v="1"/>
    <s v="Diesel"/>
    <n v="3.4780000000000002E-3"/>
  </r>
  <r>
    <d v="2023-02-01T00:00:00"/>
    <s v="S001121"/>
    <x v="5"/>
    <s v="PO138736"/>
    <s v="GRN181625"/>
    <n v="101036193"/>
    <s v="MOTOR POWER WITH BRAKE CONTINUOUS FLEX 10AWG - 5M"/>
    <s v="Salford M5 4BE"/>
    <n v="103.6"/>
    <x v="2"/>
    <s v="Diesel"/>
    <n v="3.8331999999999998E-4"/>
  </r>
  <r>
    <d v="2023-02-01T00:00:00"/>
    <s v="S024744"/>
    <x v="25"/>
    <s v="PO139220"/>
    <s v="GRN181626"/>
    <n v="101040790"/>
    <s v="PERSONNEL DOOR - INNER PANEL 9mm THICK"/>
    <s v="Huddersfield HD7 5JN"/>
    <n v="104.8"/>
    <x v="1"/>
    <s v="Diesel"/>
    <n v="3.8775999999999998E-2"/>
  </r>
  <r>
    <d v="2023-02-01T00:00:00"/>
    <s v="S024744"/>
    <x v="25"/>
    <s v="PO142518"/>
    <s v="GRN181627"/>
    <n v="101040789"/>
    <s v="PERSONNEL DOOR - INNER PANEL 21mm THICK"/>
    <s v="Huddersfield HD7 5JN"/>
    <n v="104.8"/>
    <x v="1"/>
    <s v="Diesel"/>
    <n v="3.8775999999999998E-2"/>
  </r>
  <r>
    <d v="2023-05-01T00:00:00"/>
    <s v="S022781"/>
    <x v="33"/>
    <s v="PO145887"/>
    <s v="GRN187280"/>
    <n v="89207148"/>
    <s v="ALPINE ANTIFREEZE EXTENDED RED 50% SOLUTION  X 5LT"/>
    <s v="Stoke-on-Trent ST6 2AX"/>
    <n v="9.4"/>
    <x v="1"/>
    <s v="Diesel"/>
    <n v="3.4780000000000002E-3"/>
  </r>
  <r>
    <d v="2023-05-01T00:00:00"/>
    <s v="S022781"/>
    <x v="33"/>
    <s v="PO145879"/>
    <s v="GRN187383"/>
    <n v="89207148"/>
    <s v="ALPINE ANTIFREEZE EXTENDED RED 50% SOLUTION  X 5LT"/>
    <s v="Stoke-on-Trent ST6 2AX"/>
    <n v="9.4"/>
    <x v="1"/>
    <s v="Diesel"/>
    <n v="3.4780000000000002E-3"/>
  </r>
  <r>
    <d v="2023-05-01T00:00:00"/>
    <s v="S022781"/>
    <x v="33"/>
    <s v="PO143746"/>
    <s v="GRN187384"/>
    <n v="40256966"/>
    <s v="VERTICAL BOOM ANPR CAMERA SPACER"/>
    <s v="Stoke-on-Trent ST6 2AX"/>
    <n v="9.4"/>
    <x v="1"/>
    <s v="Diesel"/>
    <n v="3.4780000000000002E-3"/>
  </r>
  <r>
    <d v="2023-05-01T00:00:00"/>
    <s v="S022781"/>
    <x v="33"/>
    <s v="PO143553"/>
    <s v="GRN187389"/>
    <n v="101012394"/>
    <s v="SECURITY HANDRAIL SPACER"/>
    <s v="Stoke-on-Trent ST6 2AX"/>
    <n v="9.4"/>
    <x v="1"/>
    <s v="Diesel"/>
    <n v="3.4780000000000002E-3"/>
  </r>
  <r>
    <d v="2023-02-01T00:00:00"/>
    <s v="S023284"/>
    <x v="19"/>
    <s v="PO139228"/>
    <s v="GRN181635"/>
    <s v="340-1073-1"/>
    <s v="CONDUIT JTN BOX DETECTOR SIDE-JTN BOX GROUND LEVEL"/>
    <s v="Leicester LE19 2DT"/>
    <n v="144"/>
    <x v="1"/>
    <s v="Diesel"/>
    <n v="5.3280000000000001E-2"/>
  </r>
  <r>
    <d v="2023-02-01T00:00:00"/>
    <s v="S023284"/>
    <x v="19"/>
    <s v="PO138729"/>
    <s v="GRN181637"/>
    <s v="340-1084-1"/>
    <s v="CONDUIT HORIZONTAL DETECTOR ENCLOSURE"/>
    <s v="Leicester LE19 2DT"/>
    <n v="144"/>
    <x v="1"/>
    <s v="Diesel"/>
    <n v="5.3280000000000001E-2"/>
  </r>
  <r>
    <d v="2023-02-01T00:00:00"/>
    <s v="S023284"/>
    <x v="19"/>
    <s v="PO131877"/>
    <s v="GRN181638"/>
    <s v="340-1084-1"/>
    <s v="CONDUIT HORIZONTAL DETECTOR ENCLOSURE"/>
    <s v="Leicester LE19 2DT"/>
    <n v="144"/>
    <x v="1"/>
    <s v="Diesel"/>
    <n v="5.3280000000000001E-2"/>
  </r>
  <r>
    <d v="2023-05-01T00:00:00"/>
    <s v="S022781"/>
    <x v="33"/>
    <s v="PO145688"/>
    <s v="GRN187390"/>
    <n v="89207148"/>
    <s v="ALPINE ANTIFREEZE EXTENDED RED 50% SOLUTION  X 5LT"/>
    <s v="Stoke-on-Trent ST6 2AX"/>
    <n v="9.4"/>
    <x v="1"/>
    <s v="Diesel"/>
    <n v="3.4780000000000002E-3"/>
  </r>
  <r>
    <d v="2023-02-01T00:00:00"/>
    <s v="S023284"/>
    <x v="19"/>
    <s v="PO139364"/>
    <s v="GRN181641"/>
    <s v="340-1072-1"/>
    <s v="CONDUIT JUNCTION BOX SOURCE SIDE – JUNCTION BOX DE"/>
    <s v="Leicester LE19 2DT"/>
    <n v="144"/>
    <x v="1"/>
    <s v="Diesel"/>
    <n v="5.3280000000000001E-2"/>
  </r>
  <r>
    <d v="2023-02-01T00:00:00"/>
    <s v="S023284"/>
    <x v="19"/>
    <s v="PO139228"/>
    <s v="GRN181642"/>
    <s v="340-1072-1"/>
    <s v="CONDUIT JUNCTION BOX SOURCE SIDE – JUNCTION BOX DE"/>
    <s v="Leicester LE19 2DT"/>
    <n v="144"/>
    <x v="1"/>
    <s v="Diesel"/>
    <n v="5.3280000000000001E-2"/>
  </r>
  <r>
    <d v="2023-05-01T00:00:00"/>
    <s v="S022781"/>
    <x v="33"/>
    <s v="PO145498"/>
    <s v="GRN187391"/>
    <s v="361-1227-1"/>
    <s v="DV60 Ø120 COLUMN JACK PAD"/>
    <s v="Stoke-on-Trent ST6 2AX"/>
    <n v="9.4"/>
    <x v="1"/>
    <s v="Diesel"/>
    <n v="3.4780000000000002E-3"/>
  </r>
  <r>
    <d v="2023-05-01T00:00:00"/>
    <s v="S022781"/>
    <x v="33"/>
    <s v="PO139669"/>
    <s v="GRN187394"/>
    <n v="101042625"/>
    <s v="HORIZONTAL FIXED ROTATIONAL LEVER ASSEMBLY"/>
    <s v="Stoke-on-Trent ST6 2AX"/>
    <n v="9.4"/>
    <x v="1"/>
    <s v="Diesel"/>
    <n v="3.4780000000000002E-3"/>
  </r>
  <r>
    <d v="2023-05-01T00:00:00"/>
    <s v="S022781"/>
    <x v="33"/>
    <s v="PO140612"/>
    <s v="GRN187395"/>
    <n v="101043064"/>
    <s v="VERTICAL ROTATIONAL ADJUSTMENT ASSEMBLY"/>
    <s v="Stoke-on-Trent ST6 2AX"/>
    <n v="9.4"/>
    <x v="1"/>
    <s v="Diesel"/>
    <n v="3.4780000000000002E-3"/>
  </r>
  <r>
    <d v="2023-05-01T00:00:00"/>
    <s v="S022781"/>
    <x v="33"/>
    <s v="PO139714"/>
    <s v="GRN187396"/>
    <n v="101027591"/>
    <s v="TCU RESERVOIR BRACKET"/>
    <s v="Stoke-on-Trent ST6 2AX"/>
    <n v="9.4"/>
    <x v="1"/>
    <s v="Diesel"/>
    <n v="3.4780000000000002E-3"/>
  </r>
  <r>
    <d v="2023-05-01T00:00:00"/>
    <s v="S022781"/>
    <x v="33"/>
    <s v="PO143646"/>
    <s v="GRN187397"/>
    <n v="101027591"/>
    <s v="TCU RESERVOIR BRACKET"/>
    <s v="Stoke-on-Trent ST6 2AX"/>
    <n v="9.4"/>
    <x v="1"/>
    <s v="Diesel"/>
    <n v="3.4780000000000002E-3"/>
  </r>
  <r>
    <d v="2023-05-01T00:00:00"/>
    <s v="S022781"/>
    <x v="33"/>
    <s v="PO143735"/>
    <s v="GRN187398"/>
    <n v="101040194"/>
    <s v="SWIVEL ROD END FEMALE - 6mm STAINLESS STEELWDS CO"/>
    <s v="Stoke-on-Trent ST6 2AX"/>
    <n v="9.4"/>
    <x v="1"/>
    <s v="Diesel"/>
    <n v="3.4780000000000002E-3"/>
  </r>
  <r>
    <d v="2023-02-01T00:00:00"/>
    <s v="S024346"/>
    <x v="28"/>
    <s v="PO141624"/>
    <s v="GRN181658"/>
    <n v="89205386"/>
    <s v="HYDRAULIC OIL - UNIVIS HVI 26 (20L CONTAINER)"/>
    <s v="Stoke-On-Trent, ST6 4PB"/>
    <n v="10.4"/>
    <x v="3"/>
    <s v="Diesel"/>
    <n v="1.0574200000000001E-3"/>
  </r>
  <r>
    <d v="2023-06-01T00:00:00"/>
    <s v="S022275"/>
    <x v="8"/>
    <s v="PO143491"/>
    <s v="GRN190161"/>
    <s v="11701-2583"/>
    <s v="MERCEDES-BENZ ACTROS 5 S/M FHS 2632 L - EXPORT TO"/>
    <s v="70771 Leinfelden-Echterdingen"/>
    <n v="1446"/>
    <x v="3"/>
    <s v="Diesel"/>
    <n v="1.4702205000000002"/>
  </r>
  <r>
    <d v="2023-02-01T00:00:00"/>
    <s v="S026889"/>
    <x v="35"/>
    <s v="PO141529"/>
    <s v="GRN181660"/>
    <n v="101024923"/>
    <s v="HORIZONTAL SAWTOOTH SPINE"/>
    <s v="Stafford ST18 0PJ"/>
    <n v="50.6"/>
    <x v="2"/>
    <s v="Diesel"/>
    <n v="1.8722000000000001E-3"/>
  </r>
  <r>
    <d v="2023-05-01T00:00:00"/>
    <s v="S022781"/>
    <x v="33"/>
    <s v="PO143556"/>
    <s v="GRN187400"/>
    <n v="101039808"/>
    <s v="PERSONNEL DOOR - LOCK BRACE"/>
    <s v="Stoke-on-Trent ST6 2AX"/>
    <n v="9.4"/>
    <x v="1"/>
    <s v="Diesel"/>
    <n v="3.4780000000000002E-3"/>
  </r>
  <r>
    <d v="2023-05-01T00:00:00"/>
    <s v="S022781"/>
    <x v="33"/>
    <s v="PO143980"/>
    <s v="GRN187401"/>
    <n v="101017267"/>
    <s v="REAR PANEL SUPPORT ASSEMBLY"/>
    <s v="Stoke-on-Trent ST6 2AX"/>
    <n v="9.4"/>
    <x v="1"/>
    <s v="Diesel"/>
    <n v="3.4780000000000002E-3"/>
  </r>
  <r>
    <d v="2023-05-01T00:00:00"/>
    <s v="S022781"/>
    <x v="33"/>
    <s v="PO145704"/>
    <s v="GRN187408"/>
    <n v="86202616"/>
    <s v="STAINLESS STEEL EXT CIRCLIP DIN 471 - 10mm x 1mm"/>
    <s v="Stoke-on-Trent ST6 2AX"/>
    <n v="9.4"/>
    <x v="1"/>
    <s v="Diesel"/>
    <n v="3.4780000000000002E-3"/>
  </r>
  <r>
    <d v="2023-05-01T00:00:00"/>
    <s v="S022781"/>
    <x v="33"/>
    <s v="PO143643"/>
    <s v="GRN187680"/>
    <n v="101029067"/>
    <s v="SSM LINAC SERVICE TOOL KIT"/>
    <s v="Stoke-on-Trent ST6 2AX"/>
    <n v="9.4"/>
    <x v="1"/>
    <s v="Diesel"/>
    <n v="3.4780000000000002E-3"/>
  </r>
  <r>
    <d v="2023-02-01T00:00:00"/>
    <s v="S001571"/>
    <x v="10"/>
    <s v="PO143659"/>
    <s v="GRN181672"/>
    <n v="42205638"/>
    <s v="THROUGH BEAM PHOTOELECTRIC SENSOR WSE12-3P2431 SIC"/>
    <s v="St Albans AL1 5BN"/>
    <n v="298"/>
    <x v="2"/>
    <s v="Diesel"/>
    <n v="1.1026E-3"/>
  </r>
  <r>
    <d v="2023-02-01T00:00:00"/>
    <s v="S001571"/>
    <x v="10"/>
    <s v="PO143575"/>
    <s v="GRN181673"/>
    <n v="42203606"/>
    <s v="PHOTOELECTRIC SENSOR"/>
    <s v="St Albans AL1 5BN"/>
    <n v="298"/>
    <x v="2"/>
    <s v="Diesel"/>
    <n v="1.1026E-3"/>
  </r>
  <r>
    <d v="2023-02-01T00:00:00"/>
    <s v="S023284"/>
    <x v="19"/>
    <s v="PO140530"/>
    <s v="GRN181674"/>
    <s v="340-1153-1"/>
    <s v="CONDUIT OUTDOOR EQUIPMENT RACK ASSY – SPEED SENSOR"/>
    <s v="Leicester LE19 2DT"/>
    <n v="144"/>
    <x v="1"/>
    <s v="Diesel"/>
    <n v="5.3280000000000001E-2"/>
  </r>
  <r>
    <d v="2023-02-01T00:00:00"/>
    <s v="S023284"/>
    <x v="19"/>
    <s v="PO139228"/>
    <s v="GRN181675"/>
    <s v="340-1083-1"/>
    <s v="CONDUIT VERTICAL DETECTOR ENCLOSURE"/>
    <s v="Leicester LE19 2DT"/>
    <n v="144"/>
    <x v="1"/>
    <s v="Diesel"/>
    <n v="5.3280000000000001E-2"/>
  </r>
  <r>
    <d v="2023-02-01T00:00:00"/>
    <s v="S023284"/>
    <x v="19"/>
    <s v="PO139364"/>
    <s v="GRN181676"/>
    <s v="340-1083-1"/>
    <s v="CONDUIT VERTICAL DETECTOR ENCLOSURE"/>
    <s v="Leicester LE19 2DT"/>
    <n v="144"/>
    <x v="1"/>
    <s v="Diesel"/>
    <n v="5.3280000000000001E-2"/>
  </r>
  <r>
    <d v="2023-02-01T00:00:00"/>
    <s v="S023284"/>
    <x v="19"/>
    <s v="PO139228"/>
    <s v="GRN181677"/>
    <s v="340-1071-1"/>
    <s v="CONDUIT OUTDOOR EQUIPMENT RACK ASSY JUNCTION BOX"/>
    <s v="Leicester LE19 2DT"/>
    <n v="144"/>
    <x v="1"/>
    <s v="Diesel"/>
    <n v="5.3280000000000001E-2"/>
  </r>
  <r>
    <d v="2023-02-01T00:00:00"/>
    <s v="S023284"/>
    <x v="19"/>
    <s v="PO139228"/>
    <s v="GRN181678"/>
    <s v="340-1084-1"/>
    <s v="CONDUIT HORIZONTAL DETECTOR ENCLOSURE"/>
    <s v="Leicester LE19 2DT"/>
    <n v="144"/>
    <x v="1"/>
    <s v="Diesel"/>
    <n v="5.3280000000000001E-2"/>
  </r>
  <r>
    <d v="2023-05-01T00:00:00"/>
    <s v="S022781"/>
    <x v="33"/>
    <s v="PO145071"/>
    <s v="GRN187686"/>
    <n v="101042465"/>
    <s v="FREESTANDING LIGHTBAR MOUNTING PLATE"/>
    <s v="Stoke-on-Trent ST6 2AX"/>
    <n v="9.4"/>
    <x v="1"/>
    <s v="Diesel"/>
    <n v="3.4780000000000002E-3"/>
  </r>
  <r>
    <d v="2023-02-01T00:00:00"/>
    <s v="S023284"/>
    <x v="19"/>
    <s v="PO138936"/>
    <s v="GRN181680"/>
    <s v="340-1153-1"/>
    <s v="CONDUIT OUTDOOR EQUIPMENT RACK ASSY – SPEED SENSOR"/>
    <s v="Leicester LE19 2DT"/>
    <n v="144"/>
    <x v="1"/>
    <s v="Diesel"/>
    <n v="5.3280000000000001E-2"/>
  </r>
  <r>
    <d v="2023-02-01T00:00:00"/>
    <s v="S023284"/>
    <x v="19"/>
    <s v="PO139228"/>
    <s v="GRN181681"/>
    <s v="340-1153-1"/>
    <s v="CONDUIT OUTDOOR EQUIPMENT RACK ASSY – SPEED SENSOR"/>
    <s v="Leicester LE19 2DT"/>
    <n v="144"/>
    <x v="1"/>
    <s v="Diesel"/>
    <n v="5.3280000000000001E-2"/>
  </r>
  <r>
    <d v="2023-05-01T00:00:00"/>
    <s v="S022781"/>
    <x v="33"/>
    <s v="PO143421"/>
    <s v="GRN187688"/>
    <n v="101008805"/>
    <s v="TRANSFER CASE PROP SHAFT COUPLING"/>
    <s v="Stoke-on-Trent ST6 2AX"/>
    <n v="9.4"/>
    <x v="1"/>
    <s v="Diesel"/>
    <n v="3.4780000000000002E-3"/>
  </r>
  <r>
    <d v="2023-05-01T00:00:00"/>
    <s v="S022781"/>
    <x v="33"/>
    <s v="PO145950"/>
    <s v="GRN187691"/>
    <n v="101011476"/>
    <s v="CARTRIDGE FOR FLEXXPUMP 400 WITH GREASE F03"/>
    <s v="Stoke-on-Trent ST6 2AX"/>
    <n v="9.4"/>
    <x v="1"/>
    <s v="Diesel"/>
    <n v="3.4780000000000002E-3"/>
  </r>
  <r>
    <d v="2023-05-01T00:00:00"/>
    <s v="S022781"/>
    <x v="33"/>
    <s v="PO143748"/>
    <s v="GRN187692"/>
    <s v="11598-0583"/>
    <s v="LIFT ALL NYLON RATCHET TIE-DOWN STRAP 10FT"/>
    <s v="Stoke-on-Trent ST6 2AX"/>
    <n v="9.4"/>
    <x v="1"/>
    <s v="Diesel"/>
    <n v="3.4780000000000002E-3"/>
  </r>
  <r>
    <d v="2023-05-01T00:00:00"/>
    <s v="S022781"/>
    <x v="33"/>
    <s v="PO143556"/>
    <s v="GRN187694"/>
    <n v="101039973"/>
    <s v="PERSONNEL DOOR - LOCK SPACER TUBE"/>
    <s v="Stoke-on-Trent ST6 2AX"/>
    <n v="9.4"/>
    <x v="1"/>
    <s v="Diesel"/>
    <n v="3.4780000000000002E-3"/>
  </r>
  <r>
    <d v="2023-05-01T00:00:00"/>
    <s v="S022781"/>
    <x v="33"/>
    <s v="PO143283"/>
    <s v="GRN187699"/>
    <s v="11700-4977"/>
    <s v="LEVELING FOOT M20X2.5X3&quot; PAD SST"/>
    <s v="Stoke-on-Trent ST6 2AX"/>
    <n v="9.4"/>
    <x v="1"/>
    <s v="Diesel"/>
    <n v="3.4780000000000002E-3"/>
  </r>
  <r>
    <d v="2023-05-01T00:00:00"/>
    <s v="S022781"/>
    <x v="33"/>
    <s v="PO143421"/>
    <s v="GRN187825"/>
    <n v="101029762"/>
    <s v="AXIS Mk II FIXED DOME CAMERA SPACER 100mm"/>
    <s v="Stoke-on-Trent ST6 2AX"/>
    <n v="9.4"/>
    <x v="1"/>
    <s v="Diesel"/>
    <n v="3.4780000000000002E-3"/>
  </r>
  <r>
    <d v="2023-05-01T00:00:00"/>
    <s v="S022781"/>
    <x v="33"/>
    <s v="PO143637"/>
    <s v="GRN187845"/>
    <n v="101010458"/>
    <s v="LASER YAW MOUNT"/>
    <s v="Stoke-on-Trent ST6 2AX"/>
    <n v="9.4"/>
    <x v="1"/>
    <s v="Diesel"/>
    <n v="3.4780000000000002E-3"/>
  </r>
  <r>
    <d v="2023-05-01T00:00:00"/>
    <s v="S022781"/>
    <x v="33"/>
    <s v="PO143282"/>
    <s v="GRN187902"/>
    <s v="340-1039-1"/>
    <s v="ASSY FOUNDATION MOUNT BEAM STOP SIDE"/>
    <s v="Stoke-on-Trent ST6 2AX"/>
    <n v="9.4"/>
    <x v="1"/>
    <s v="Diesel"/>
    <n v="3.4780000000000002E-3"/>
  </r>
  <r>
    <d v="2023-05-01T00:00:00"/>
    <s v="S022781"/>
    <x v="33"/>
    <s v="PO138831"/>
    <s v="GRN187903"/>
    <s v="340-1039-1"/>
    <s v="ASSY FOUNDATION MOUNT BEAM STOP SIDE"/>
    <s v="Stoke-on-Trent ST6 2AX"/>
    <n v="9.4"/>
    <x v="1"/>
    <s v="Diesel"/>
    <n v="3.4780000000000002E-3"/>
  </r>
  <r>
    <d v="2023-02-01T00:00:00"/>
    <s v="S000892"/>
    <x v="16"/>
    <s v="PO143780"/>
    <s v="GRN181697"/>
    <n v="3445203"/>
    <s v="STRAIGHT PLUG REWIREABLE M12 4AMP 4WAY"/>
    <s v="Stockport SK4 2JT"/>
    <n v="55"/>
    <x v="2"/>
    <s v="Diesel"/>
    <n v="2.0350000000000001E-4"/>
  </r>
  <r>
    <d v="2023-05-01T00:00:00"/>
    <s v="S022781"/>
    <x v="33"/>
    <s v="PO142850"/>
    <s v="GRN187904"/>
    <n v="101039999"/>
    <s v="G60 VBOOM STABILISING/BUILD FIXTURE - G60 ZBX"/>
    <s v="Stoke-on-Trent ST6 2AX"/>
    <n v="9.4"/>
    <x v="1"/>
    <s v="Diesel"/>
    <n v="3.4780000000000002E-3"/>
  </r>
  <r>
    <d v="2023-05-01T00:00:00"/>
    <s v="S022781"/>
    <x v="33"/>
    <s v="PO139983"/>
    <s v="GRN187955"/>
    <n v="101046730"/>
    <s v="M60 POD ACCESS STEP ASSEMBLY"/>
    <s v="Stoke-on-Trent ST6 2AX"/>
    <n v="9.4"/>
    <x v="1"/>
    <s v="Diesel"/>
    <n v="3.4780000000000002E-3"/>
  </r>
  <r>
    <d v="2023-05-01T00:00:00"/>
    <s v="S022781"/>
    <x v="33"/>
    <s v="PO139714"/>
    <s v="GRN187958"/>
    <n v="101030074"/>
    <s v="CABLE ROLLER GUIDEPOST"/>
    <s v="Stoke-on-Trent ST6 2AX"/>
    <n v="9.4"/>
    <x v="1"/>
    <s v="Diesel"/>
    <n v="3.4780000000000002E-3"/>
  </r>
  <r>
    <d v="2023-05-01T00:00:00"/>
    <s v="S022781"/>
    <x v="33"/>
    <s v="PO143741"/>
    <s v="GRN187962"/>
    <n v="101040227"/>
    <s v="POD DOOR - LOCK TO UPPER LATCH CON-ROD"/>
    <s v="Stoke-on-Trent ST6 2AX"/>
    <n v="9.4"/>
    <x v="1"/>
    <s v="Diesel"/>
    <n v="3.4780000000000002E-3"/>
  </r>
  <r>
    <d v="2023-05-01T00:00:00"/>
    <s v="S022781"/>
    <x v="33"/>
    <s v="PO143421"/>
    <s v="GRN187969"/>
    <n v="101008805"/>
    <s v="TRANSFER CASE PROP SHAFT COUPLING"/>
    <s v="Stoke-on-Trent ST6 2AX"/>
    <n v="9.4"/>
    <x v="1"/>
    <s v="Diesel"/>
    <n v="3.4780000000000002E-3"/>
  </r>
  <r>
    <d v="2023-05-01T00:00:00"/>
    <s v="S022781"/>
    <x v="33"/>
    <s v="PO144756"/>
    <s v="GRN187971"/>
    <s v="356-1177-1"/>
    <s v="SPECIAL WASHER"/>
    <s v="Stoke-on-Trent ST6 2AX"/>
    <n v="9.4"/>
    <x v="1"/>
    <s v="Diesel"/>
    <n v="3.4780000000000002E-3"/>
  </r>
  <r>
    <d v="2023-05-01T00:00:00"/>
    <s v="S022781"/>
    <x v="33"/>
    <s v="PO143743"/>
    <s v="GRN188010"/>
    <n v="101040786"/>
    <s v="PERSONNEL DOOR - LOCK SIDE CAPPING"/>
    <s v="Stoke-on-Trent ST6 2AX"/>
    <n v="9.4"/>
    <x v="1"/>
    <s v="Diesel"/>
    <n v="3.4780000000000002E-3"/>
  </r>
  <r>
    <d v="2023-05-01T00:00:00"/>
    <s v="S022781"/>
    <x v="33"/>
    <s v="PO145220"/>
    <s v="GRN188019"/>
    <s v="350-1202-1"/>
    <s v="GAP LASER BRACKET"/>
    <s v="Stoke-on-Trent ST6 2AX"/>
    <n v="9.4"/>
    <x v="1"/>
    <s v="Diesel"/>
    <n v="3.4780000000000002E-3"/>
  </r>
  <r>
    <d v="2023-05-01T00:00:00"/>
    <s v="S022781"/>
    <x v="33"/>
    <s v="PO143743"/>
    <s v="GRN188021"/>
    <n v="101040786"/>
    <s v="PERSONNEL DOOR - LOCK SIDE CAPPING"/>
    <s v="Stoke-on-Trent ST6 2AX"/>
    <n v="9.4"/>
    <x v="1"/>
    <s v="Diesel"/>
    <n v="3.4780000000000002E-3"/>
  </r>
  <r>
    <d v="2023-05-01T00:00:00"/>
    <s v="S022781"/>
    <x v="33"/>
    <s v="PO143980"/>
    <s v="GRN188022"/>
    <n v="101017267"/>
    <s v="REAR PANEL SUPPORT ASSEMBLY"/>
    <s v="Stoke-on-Trent ST6 2AX"/>
    <n v="9.4"/>
    <x v="1"/>
    <s v="Diesel"/>
    <n v="3.4780000000000002E-3"/>
  </r>
  <r>
    <d v="2023-05-01T00:00:00"/>
    <s v="S022781"/>
    <x v="33"/>
    <s v="PO143646"/>
    <s v="GRN188027"/>
    <n v="101039992"/>
    <s v="HYDRAULIC BULKHEAD BRACKET"/>
    <s v="Stoke-on-Trent ST6 2AX"/>
    <n v="9.4"/>
    <x v="1"/>
    <s v="Diesel"/>
    <n v="3.4780000000000002E-3"/>
  </r>
  <r>
    <d v="2023-05-01T00:00:00"/>
    <s v="S022781"/>
    <x v="33"/>
    <s v="PO143421"/>
    <s v="GRN188028"/>
    <n v="101023639"/>
    <s v="SPACER - TRANSFER CASE CV SHAFT"/>
    <s v="Stoke-on-Trent ST6 2AX"/>
    <n v="9.4"/>
    <x v="1"/>
    <s v="Diesel"/>
    <n v="3.4780000000000002E-3"/>
  </r>
  <r>
    <d v="2023-05-01T00:00:00"/>
    <s v="S022781"/>
    <x v="33"/>
    <s v="PO140283"/>
    <s v="GRN188041"/>
    <n v="101039992"/>
    <s v="HYDRAULIC BULKHEAD BRACKET"/>
    <s v="Stoke-on-Trent ST6 2AX"/>
    <n v="9.4"/>
    <x v="1"/>
    <s v="Diesel"/>
    <n v="3.4780000000000002E-3"/>
  </r>
  <r>
    <d v="2023-05-01T00:00:00"/>
    <s v="S022781"/>
    <x v="33"/>
    <s v="PO143750"/>
    <s v="GRN188045"/>
    <s v="356-1167-1"/>
    <s v="RAD NUKE COMPARTMENT GLAND PLATE COVER"/>
    <s v="Stoke-on-Trent ST6 2AX"/>
    <n v="9.4"/>
    <x v="1"/>
    <s v="Diesel"/>
    <n v="3.4780000000000002E-3"/>
  </r>
  <r>
    <d v="2023-02-01T00:00:00"/>
    <s v="S001121"/>
    <x v="5"/>
    <s v="PO143158"/>
    <s v="GRN181727"/>
    <n v="79204208"/>
    <s v="MCB 3 POLE + N 40A C TYPE"/>
    <s v="Salford M5 4BE"/>
    <n v="103.6"/>
    <x v="2"/>
    <s v="Diesel"/>
    <n v="3.8331999999999998E-4"/>
  </r>
  <r>
    <d v="2023-02-01T00:00:00"/>
    <s v="S001121"/>
    <x v="5"/>
    <s v="PO142435"/>
    <s v="GRN181728"/>
    <n v="50204185"/>
    <s v="POINT GUARD I/O SAFETY MODULE 8 POINT INPUT MODULE"/>
    <s v="Salford M5 4BE"/>
    <n v="103.6"/>
    <x v="2"/>
    <s v="Diesel"/>
    <n v="3.8331999999999998E-4"/>
  </r>
  <r>
    <d v="2023-02-01T00:00:00"/>
    <s v="S001121"/>
    <x v="5"/>
    <s v="PO143747"/>
    <s v="GRN181729"/>
    <n v="101025827"/>
    <s v="KEYSWITCH 2-POS LEFT REMOVAL MAINTAINED METAL"/>
    <s v="Salford M5 4BE"/>
    <n v="103.6"/>
    <x v="2"/>
    <s v="Diesel"/>
    <n v="3.8331999999999998E-4"/>
  </r>
  <r>
    <d v="2023-02-01T00:00:00"/>
    <s v="S026602"/>
    <x v="12"/>
    <s v="PO142667"/>
    <s v="GRN181732"/>
    <n v="101013924"/>
    <s v="FUEL FILTER"/>
    <s v="Watford WD24 7GG"/>
    <n v="302"/>
    <x v="2"/>
    <s v="Diesl"/>
    <n v="1.1173999999999999E-3"/>
  </r>
  <r>
    <d v="2023-02-01T00:00:00"/>
    <s v="S026602"/>
    <x v="12"/>
    <s v="PO142755"/>
    <s v="GRN181733"/>
    <s v="11540-0247"/>
    <s v="FILTER AC AIR BARD"/>
    <s v="Watford WD24 7GG"/>
    <n v="302"/>
    <x v="2"/>
    <s v="Diesl"/>
    <n v="1.1173999999999999E-3"/>
  </r>
  <r>
    <d v="2023-05-01T00:00:00"/>
    <s v="S022781"/>
    <x v="33"/>
    <s v="PO143556"/>
    <s v="GRN188048"/>
    <n v="101039808"/>
    <s v="PERSONNEL DOOR - LOCK BRACE"/>
    <s v="Stoke-on-Trent ST6 2AX"/>
    <n v="9.4"/>
    <x v="1"/>
    <s v="Diesel"/>
    <n v="3.4780000000000002E-3"/>
  </r>
  <r>
    <d v="2023-02-01T00:00:00"/>
    <s v="S001121"/>
    <x v="5"/>
    <s v="PO137920"/>
    <s v="GRN181735"/>
    <n v="101035622"/>
    <s v="PANELVIEW 5310 TERMINAL 10.3&quot; SCREEN"/>
    <s v="Salford M5 4BE"/>
    <n v="103.6"/>
    <x v="2"/>
    <s v="Diesel"/>
    <n v="3.8331999999999998E-4"/>
  </r>
  <r>
    <d v="2023-06-01T00:00:00"/>
    <s v="S022275"/>
    <x v="8"/>
    <s v="PO143491"/>
    <s v="GRN190162"/>
    <s v="11701-2583"/>
    <s v="MERCEDES-BENZ ACTROS 5 S/M FHS 2632 L - EXPORT TO"/>
    <s v="70771 Leinfelden-Echterdingen"/>
    <n v="1446"/>
    <x v="3"/>
    <s v="Diesel"/>
    <n v="1.4702205000000002"/>
  </r>
  <r>
    <d v="2023-05-01T00:00:00"/>
    <s v="S022781"/>
    <x v="33"/>
    <s v="PO143643"/>
    <s v="GRN188052"/>
    <n v="101029067"/>
    <s v="SSM LINAC SERVICE TOOL KIT"/>
    <s v="Stoke-on-Trent ST6 2AX"/>
    <n v="9.4"/>
    <x v="1"/>
    <s v="Diesel"/>
    <n v="3.4780000000000002E-3"/>
  </r>
  <r>
    <d v="2023-02-01T00:00:00"/>
    <s v="S024448"/>
    <x v="18"/>
    <s v="PO135903"/>
    <s v="GRN181744"/>
    <n v="10208926"/>
    <s v="MODULATOR CONTROL BOARD"/>
    <s v="California 94560"/>
    <n v="5214"/>
    <x v="0"/>
    <s v="Crude"/>
    <n v="0.4181628"/>
  </r>
  <r>
    <d v="2023-05-01T00:00:00"/>
    <s v="S022781"/>
    <x v="33"/>
    <s v="PO143748"/>
    <s v="GRN188057"/>
    <s v="11598-0583"/>
    <s v="LIFT ALL NYLON RATCHET TIE-DOWN STRAP 10FT"/>
    <s v="Stoke-on-Trent ST6 2AX"/>
    <n v="9.4"/>
    <x v="1"/>
    <s v="Diesel"/>
    <n v="3.4780000000000002E-3"/>
  </r>
  <r>
    <d v="2023-05-01T00:00:00"/>
    <s v="S022781"/>
    <x v="33"/>
    <s v="PO146212"/>
    <s v="GRN188105"/>
    <n v="101020964"/>
    <s v="SPACER HYDRAULIC POWER PACK"/>
    <s v="Stoke-on-Trent ST6 2AX"/>
    <n v="9.4"/>
    <x v="1"/>
    <s v="Diesel"/>
    <n v="3.4780000000000002E-3"/>
  </r>
  <r>
    <d v="2023-05-01T00:00:00"/>
    <s v="S022781"/>
    <x v="33"/>
    <s v="PO143556"/>
    <s v="GRN188107"/>
    <n v="101039973"/>
    <s v="PERSONNEL DOOR - LOCK SPACER TUBE"/>
    <s v="Stoke-on-Trent ST6 2AX"/>
    <n v="9.4"/>
    <x v="1"/>
    <s v="Diesel"/>
    <n v="3.4780000000000002E-3"/>
  </r>
  <r>
    <d v="2023-05-01T00:00:00"/>
    <s v="S022781"/>
    <x v="33"/>
    <s v="PO145763"/>
    <s v="GRN188108"/>
    <n v="101013229"/>
    <s v="BX DETECTOR ASSEMBLY FRONT COVER SEAL"/>
    <s v="Stoke-on-Trent ST6 2AX"/>
    <n v="9.4"/>
    <x v="1"/>
    <s v="Diesel"/>
    <n v="3.4780000000000002E-3"/>
  </r>
  <r>
    <d v="2023-05-01T00:00:00"/>
    <s v="S022781"/>
    <x v="33"/>
    <s v="PO140273"/>
    <s v="GRN188271"/>
    <n v="101012554"/>
    <s v="BX DETECTOR FRAME RIGHT HAND SIDE"/>
    <s v="Stoke-on-Trent ST6 2AX"/>
    <n v="9.4"/>
    <x v="1"/>
    <s v="Diesel"/>
    <n v="3.4780000000000002E-3"/>
  </r>
  <r>
    <d v="2023-05-01T00:00:00"/>
    <s v="S022781"/>
    <x v="33"/>
    <s v="PO145930"/>
    <s v="GRN188273"/>
    <s v="360-1026-1"/>
    <s v="RAD DETECTION UNIT HOUSING"/>
    <s v="Stoke-on-Trent ST6 2AX"/>
    <n v="9.4"/>
    <x v="1"/>
    <s v="Diesel"/>
    <n v="3.4780000000000002E-3"/>
  </r>
  <r>
    <d v="2023-05-01T00:00:00"/>
    <s v="S022781"/>
    <x v="33"/>
    <s v="PO140273"/>
    <s v="GRN188276"/>
    <n v="101013194"/>
    <s v="BX DETECTOR HOUSING FABRICATION"/>
    <s v="Stoke-on-Trent ST6 2AX"/>
    <n v="9.4"/>
    <x v="1"/>
    <s v="Diesel"/>
    <n v="3.4780000000000002E-3"/>
  </r>
  <r>
    <d v="2023-05-01T00:00:00"/>
    <s v="S022781"/>
    <x v="33"/>
    <s v="PO143422"/>
    <s v="GRN188282"/>
    <n v="57258355"/>
    <s v="HD ENCODER MOTOR C/W 10M LEADS 9.2KW D132 UNIT"/>
    <s v="Stoke-on-Trent ST6 2AX"/>
    <n v="9.4"/>
    <x v="1"/>
    <s v="Diesel"/>
    <n v="3.4780000000000002E-3"/>
  </r>
  <r>
    <d v="2023-02-01T00:00:00"/>
    <s v="S001121"/>
    <x v="5"/>
    <s v="PO143661"/>
    <s v="GRN181759"/>
    <n v="51257435"/>
    <s v="LEGEND PLATE 30 x 50 mm SNAP-IN PLATE ONLY ALUMINI"/>
    <s v="Salford M5 4BE"/>
    <n v="103.6"/>
    <x v="2"/>
    <s v="Diesel"/>
    <n v="3.8331999999999998E-4"/>
  </r>
  <r>
    <d v="2023-02-01T00:00:00"/>
    <s v="S001121"/>
    <x v="5"/>
    <s v="PO141751"/>
    <s v="GRN181760"/>
    <n v="50204184"/>
    <s v="8 CHANNEL SINK INPUT MODULE 24V DC"/>
    <s v="Salford M5 4BE"/>
    <n v="103.6"/>
    <x v="2"/>
    <s v="Diesel"/>
    <n v="3.8331999999999998E-4"/>
  </r>
  <r>
    <d v="2023-05-01T00:00:00"/>
    <s v="S022781"/>
    <x v="33"/>
    <s v="PO144975"/>
    <s v="GRN188294"/>
    <s v="11598-1514"/>
    <s v="TOP CONNECTION SET DRS250 WHEEL BLOCK"/>
    <s v="Stoke-on-Trent ST6 2AX"/>
    <n v="9.4"/>
    <x v="1"/>
    <s v="Diesel"/>
    <n v="3.4780000000000002E-3"/>
  </r>
  <r>
    <d v="2023-05-01T00:00:00"/>
    <s v="S022781"/>
    <x v="33"/>
    <s v="PO145499"/>
    <s v="GRN188337"/>
    <n v="101024736"/>
    <s v="L8 LADDERGUARD WIDE SHORT- GALVANISED STEEL"/>
    <s v="Stoke-on-Trent ST6 2AX"/>
    <n v="9.4"/>
    <x v="1"/>
    <s v="Diesel"/>
    <n v="3.4780000000000002E-3"/>
  </r>
  <r>
    <d v="2023-06-01T00:00:00"/>
    <s v="S022781"/>
    <x v="33"/>
    <s v="PO146293"/>
    <s v="GRN188488"/>
    <n v="40259961"/>
    <s v="ROSAHL DEHUMIDIFYING O RING"/>
    <s v="Stoke-on-Trent ST6 2AX"/>
    <n v="9.4"/>
    <x v="1"/>
    <s v="Diesel"/>
    <n v="3.4780000000000002E-3"/>
  </r>
  <r>
    <d v="2023-06-01T00:00:00"/>
    <s v="S022781"/>
    <x v="33"/>
    <s v="PO143735"/>
    <s v="GRN188499"/>
    <n v="101040194"/>
    <s v="SWIVEL ROD END FEMALE - 6mm STAINLESS STEELWDS CO"/>
    <s v="Stoke-on-Trent ST6 2AX"/>
    <n v="9.4"/>
    <x v="1"/>
    <s v="Diesel"/>
    <n v="3.4780000000000002E-3"/>
  </r>
  <r>
    <d v="2023-06-01T00:00:00"/>
    <s v="S022781"/>
    <x v="33"/>
    <s v="PO139983"/>
    <s v="GRN188514"/>
    <n v="101046730"/>
    <s v="M60 POD ACCESS STEP ASSEMBLY"/>
    <s v="Stoke-on-Trent ST6 2AX"/>
    <n v="9.4"/>
    <x v="1"/>
    <s v="Diesel"/>
    <n v="3.4780000000000002E-3"/>
  </r>
  <r>
    <d v="2023-06-01T00:00:00"/>
    <s v="S022781"/>
    <x v="33"/>
    <s v="PO143741"/>
    <s v="GRN188516"/>
    <n v="101040231"/>
    <s v="POD DOOR LOCK - RETURN SPRING STAINLESS STEELSPRI"/>
    <s v="Stoke-on-Trent ST6 2AX"/>
    <n v="9.4"/>
    <x v="1"/>
    <s v="Diesel"/>
    <n v="3.4780000000000002E-3"/>
  </r>
  <r>
    <d v="2023-06-01T00:00:00"/>
    <s v="S022781"/>
    <x v="33"/>
    <s v="PO143646"/>
    <s v="GRN188554"/>
    <n v="101027591"/>
    <s v="TCU RESERVOIR BRACKET"/>
    <s v="Stoke-on-Trent ST6 2AX"/>
    <n v="9.4"/>
    <x v="1"/>
    <s v="Diesel"/>
    <n v="3.4780000000000002E-3"/>
  </r>
  <r>
    <d v="2023-06-01T00:00:00"/>
    <s v="S022781"/>
    <x v="33"/>
    <s v="PO143646"/>
    <s v="GRN188559"/>
    <n v="101023970"/>
    <s v="AXIS Mk II FIXED DOME CAMERA SPACER 20mm"/>
    <s v="Stoke-on-Trent ST6 2AX"/>
    <n v="9.4"/>
    <x v="1"/>
    <s v="Diesel"/>
    <n v="3.4780000000000002E-3"/>
  </r>
  <r>
    <d v="2023-02-01T00:00:00"/>
    <s v="S001047"/>
    <x v="9"/>
    <s v="PO140456"/>
    <s v="GRN181780"/>
    <n v="66205215"/>
    <s v="2X8 ELEMENT PHOTO DIODE CDWO4 30MM THICK"/>
    <s v="81300 Johor Bahru Malaysia"/>
    <n v="6781"/>
    <x v="4"/>
    <s v="Aviation"/>
    <n v="1.1924057587200001"/>
  </r>
  <r>
    <d v="2023-02-01T00:00:00"/>
    <s v="S001047"/>
    <x v="9"/>
    <s v="PO140456"/>
    <s v="GRN181782"/>
    <n v="66205215"/>
    <s v="2X8 ELEMENT PHOTO DIODE CDWO4 30MM THICK"/>
    <s v="81300 Johor Bahru Malaysia"/>
    <n v="6781"/>
    <x v="4"/>
    <s v="Aviation"/>
    <n v="1.1924057587200001"/>
  </r>
  <r>
    <d v="2023-02-01T00:00:00"/>
    <s v="S001047"/>
    <x v="9"/>
    <s v="PO140457"/>
    <s v="GRN181783"/>
    <n v="66208596"/>
    <s v="SILICON PHOTODIODE - CdW04 16 CHANNELS"/>
    <s v="81300 Johor Bahru Malaysia"/>
    <n v="6781"/>
    <x v="4"/>
    <s v="Aviation"/>
    <n v="1.1924057587200001"/>
  </r>
  <r>
    <d v="2023-06-01T00:00:00"/>
    <s v="S022781"/>
    <x v="33"/>
    <s v="PO143645"/>
    <s v="GRN188562"/>
    <n v="101041552"/>
    <s v="DRIVERLESS MARKER BRACKET PACKER"/>
    <s v="Stoke-on-Trent ST6 2AX"/>
    <n v="9.4"/>
    <x v="1"/>
    <s v="Diesel"/>
    <n v="3.4780000000000002E-3"/>
  </r>
  <r>
    <d v="2023-06-01T00:00:00"/>
    <s v="S022781"/>
    <x v="33"/>
    <s v="PO143556"/>
    <s v="GRN188573"/>
    <n v="101045279"/>
    <s v="PLATE FOR DELL PRECISON 5820"/>
    <s v="Stoke-on-Trent ST6 2AX"/>
    <n v="9.4"/>
    <x v="1"/>
    <s v="Diesel"/>
    <n v="3.4780000000000002E-3"/>
  </r>
  <r>
    <d v="2023-06-01T00:00:00"/>
    <s v="S022781"/>
    <x v="33"/>
    <s v="PO143643"/>
    <s v="GRN188649"/>
    <n v="101029067"/>
    <s v="SSM LINAC SERVICE TOOL KIT"/>
    <s v="Stoke-on-Trent ST6 2AX"/>
    <n v="9.4"/>
    <x v="1"/>
    <s v="Diesel"/>
    <n v="3.4780000000000002E-3"/>
  </r>
  <r>
    <d v="2023-06-01T00:00:00"/>
    <s v="S022781"/>
    <x v="33"/>
    <s v="PO143637"/>
    <s v="GRN188651"/>
    <n v="101010457"/>
    <s v="REAR LASER BRACKET"/>
    <s v="Stoke-on-Trent ST6 2AX"/>
    <n v="9.4"/>
    <x v="1"/>
    <s v="Diesel"/>
    <n v="3.4780000000000002E-3"/>
  </r>
  <r>
    <d v="2023-06-01T00:00:00"/>
    <s v="S022781"/>
    <x v="33"/>
    <s v="PO143746"/>
    <s v="GRN188652"/>
    <n v="40256966"/>
    <s v="VERTICAL BOOM ANPR CAMERA SPACER"/>
    <s v="Stoke-on-Trent ST6 2AX"/>
    <n v="9.4"/>
    <x v="1"/>
    <s v="Diesel"/>
    <n v="3.4780000000000002E-3"/>
  </r>
  <r>
    <d v="2023-06-01T00:00:00"/>
    <s v="S022781"/>
    <x v="33"/>
    <s v="PO143283"/>
    <s v="GRN188653"/>
    <s v="11700-5872"/>
    <s v="ROUTING CLAMP STRUT-MOUNT 4-1/2&quot; ID STL-Z"/>
    <s v="Stoke-on-Trent ST6 2AX"/>
    <n v="9.4"/>
    <x v="1"/>
    <s v="Diesel"/>
    <n v="3.4780000000000002E-3"/>
  </r>
  <r>
    <d v="2023-06-01T00:00:00"/>
    <s v="S022781"/>
    <x v="33"/>
    <s v="PO145763"/>
    <s v="GRN188654"/>
    <n v="101013196"/>
    <s v="BX DETECTOR FRONT COVER PANEL"/>
    <s v="Stoke-on-Trent ST6 2AX"/>
    <n v="9.4"/>
    <x v="1"/>
    <s v="Diesel"/>
    <n v="3.4780000000000002E-3"/>
  </r>
  <r>
    <d v="2023-06-01T00:00:00"/>
    <s v="S022781"/>
    <x v="33"/>
    <s v="PO143643"/>
    <s v="GRN188656"/>
    <n v="101029067"/>
    <s v="SSM LINAC SERVICE TOOL KIT"/>
    <s v="Stoke-on-Trent ST6 2AX"/>
    <n v="9.4"/>
    <x v="1"/>
    <s v="Diesel"/>
    <n v="3.4780000000000002E-3"/>
  </r>
  <r>
    <d v="2023-06-01T00:00:00"/>
    <s v="S022781"/>
    <x v="33"/>
    <s v="PO145704"/>
    <s v="GRN188685"/>
    <n v="40258152"/>
    <s v="BASE PLATE"/>
    <s v="Stoke-on-Trent ST6 2AX"/>
    <n v="9.4"/>
    <x v="1"/>
    <s v="Diesel"/>
    <n v="3.4780000000000002E-3"/>
  </r>
  <r>
    <d v="2023-02-01T00:00:00"/>
    <s v="S023222"/>
    <x v="11"/>
    <s v="PO140021"/>
    <s v="GRN181800"/>
    <s v="11700-5363"/>
    <s v="CABLE 4 METERS RJ45S RJ45S 841-4M"/>
    <s v="Wickford SS11 8YT"/>
    <n v="390"/>
    <x v="2"/>
    <s v="Diesel"/>
    <n v="1.4430000000000001E-3"/>
  </r>
  <r>
    <d v="2023-06-01T00:00:00"/>
    <s v="S022781"/>
    <x v="33"/>
    <s v="PO143422"/>
    <s v="GRN188763"/>
    <n v="57258355"/>
    <s v="HD ENCODER MOTOR C/W 10M LEADS 9.2KW D132 UNIT"/>
    <s v="Stoke-on-Trent ST6 2AX"/>
    <n v="9.4"/>
    <x v="1"/>
    <s v="Diesel"/>
    <n v="3.4780000000000002E-3"/>
  </r>
  <r>
    <d v="2023-02-01T00:00:00"/>
    <s v="S023222"/>
    <x v="11"/>
    <s v="PO141906"/>
    <s v="GRN181803"/>
    <s v="11700-7241"/>
    <s v="CABLE 5 METERS  M12-8 RKS TO RJ45S"/>
    <s v="Wickford SS11 8YT"/>
    <n v="390"/>
    <x v="2"/>
    <s v="Diesel"/>
    <n v="1.4430000000000001E-3"/>
  </r>
  <r>
    <d v="2023-06-01T00:00:00"/>
    <s v="S022781"/>
    <x v="33"/>
    <s v="PO145930"/>
    <s v="GRN188820"/>
    <s v="360-1026-1"/>
    <s v="RAD DETECTION UNIT HOUSING"/>
    <s v="Stoke-on-Trent ST6 2AX"/>
    <n v="9.4"/>
    <x v="1"/>
    <s v="Diesel"/>
    <n v="3.4780000000000002E-3"/>
  </r>
  <r>
    <d v="2023-02-01T00:00:00"/>
    <s v="S023222"/>
    <x v="11"/>
    <s v="PO140469"/>
    <s v="GRN181806"/>
    <s v="11700-6937"/>
    <s v="CABLE ASSY RJ45 TO RJ45 3.5 METERS STRANDED SHIELD"/>
    <s v="Wickford SS11 8YT"/>
    <n v="390"/>
    <x v="2"/>
    <s v="Diesel"/>
    <n v="1.4430000000000001E-3"/>
  </r>
  <r>
    <d v="2023-06-01T00:00:00"/>
    <s v="S022781"/>
    <x v="33"/>
    <s v="PO143421"/>
    <s v="GRN188823"/>
    <n v="101041078"/>
    <s v="PNEUMATIC REG MOUNTING PLATE"/>
    <s v="Stoke-on-Trent ST6 2AX"/>
    <n v="9.4"/>
    <x v="1"/>
    <s v="Diesel"/>
    <n v="3.4780000000000002E-3"/>
  </r>
  <r>
    <d v="2023-02-01T00:00:00"/>
    <s v="S023222"/>
    <x v="11"/>
    <s v="PO140469"/>
    <s v="GRN181808"/>
    <s v="11700-6937"/>
    <s v="CABLE ASSY RJ45 TO RJ45 3.5 METERS STRANDED SHIELD"/>
    <s v="Wickford SS11 8YT"/>
    <n v="390"/>
    <x v="2"/>
    <s v="Diesel"/>
    <n v="1.4430000000000001E-3"/>
  </r>
  <r>
    <d v="2023-02-01T00:00:00"/>
    <s v="S023222"/>
    <x v="11"/>
    <s v="PO140469"/>
    <s v="GRN181811"/>
    <s v="11700-7057"/>
    <s v="E-STOP BUTTON REAR MNT 40MM NON ILLUMIN 2 NC M12-5"/>
    <s v="Wickford SS11 8YT"/>
    <n v="390"/>
    <x v="2"/>
    <s v="Diesel"/>
    <n v="1.4430000000000001E-3"/>
  </r>
  <r>
    <d v="2023-02-01T00:00:00"/>
    <s v="S023222"/>
    <x v="11"/>
    <s v="PO141687"/>
    <s v="GRN181812"/>
    <s v="11700-7057"/>
    <s v="E-STOP BUTTON REAR MNT 40MM NON ILLUMINATED 2 NC M"/>
    <s v="Wickford SS11 8YT"/>
    <n v="390"/>
    <x v="2"/>
    <s v="Diesel"/>
    <n v="1.4430000000000001E-3"/>
  </r>
  <r>
    <d v="2023-02-01T00:00:00"/>
    <s v="S023222"/>
    <x v="11"/>
    <s v="PO143596"/>
    <s v="GRN181813"/>
    <n v="21203605"/>
    <s v="SURECROSS DX80 PROGRAMMING TOOL/ADAPTOR CABLE"/>
    <s v="Wickford SS11 8YT"/>
    <n v="390"/>
    <x v="2"/>
    <s v="Diesel"/>
    <n v="1.4430000000000001E-3"/>
  </r>
  <r>
    <d v="2023-02-01T00:00:00"/>
    <s v="S023849"/>
    <x v="6"/>
    <s v="PO143531"/>
    <s v="GRN181815"/>
    <n v="101007863"/>
    <s v="NETGEAR COMPATIBLE 10GBASE-LR SFP+1310NM 10KM"/>
    <s v="Warrington WA2 8TX"/>
    <n v="78.2"/>
    <x v="2"/>
    <s v="Diesel"/>
    <n v="2.8933999999999996E-4"/>
  </r>
  <r>
    <d v="2023-06-01T00:00:00"/>
    <s v="S022781"/>
    <x v="33"/>
    <s v="PO143556"/>
    <s v="GRN188826"/>
    <n v="101038448"/>
    <s v="DOOR FRAME SPACER PLATE - M60"/>
    <s v="Stoke-on-Trent ST6 2AX"/>
    <n v="9.4"/>
    <x v="1"/>
    <s v="Diesel"/>
    <n v="3.4780000000000002E-3"/>
  </r>
  <r>
    <d v="2023-06-01T00:00:00"/>
    <s v="S022781"/>
    <x v="33"/>
    <s v="PO146256"/>
    <s v="GRN188832"/>
    <n v="34204874"/>
    <s v="SCAN DRIVE SENSOR PLUG"/>
    <s v="Stoke-on-Trent ST6 2AX"/>
    <n v="9.4"/>
    <x v="1"/>
    <s v="Diesel"/>
    <n v="3.4780000000000002E-3"/>
  </r>
  <r>
    <d v="2023-06-01T00:00:00"/>
    <s v="S022781"/>
    <x v="33"/>
    <s v="PO145419"/>
    <s v="GRN188834"/>
    <s v="11700-5582"/>
    <s v="SWIVEL PAD FOOT M10 THRD"/>
    <s v="Stoke-on-Trent ST6 2AX"/>
    <n v="9.4"/>
    <x v="1"/>
    <s v="Diesel"/>
    <n v="3.4780000000000002E-3"/>
  </r>
  <r>
    <d v="2023-06-01T00:00:00"/>
    <s v="S022781"/>
    <x v="33"/>
    <s v="PO146111"/>
    <s v="GRN188837"/>
    <s v="356-1211-1"/>
    <s v="LASER YAW MOUNT"/>
    <s v="Stoke-on-Trent ST6 2AX"/>
    <n v="9.4"/>
    <x v="1"/>
    <s v="Diesel"/>
    <n v="3.4780000000000002E-3"/>
  </r>
  <r>
    <d v="2023-02-01T00:00:00"/>
    <s v="S001571"/>
    <x v="10"/>
    <s v="PO142815"/>
    <s v="GRN181822"/>
    <n v="101032049"/>
    <s v="2D LIDAR LASER SENSOR TIM781-2174101"/>
    <s v="St Albans AL1 5BN"/>
    <n v="298"/>
    <x v="2"/>
    <s v="Diesel"/>
    <n v="1.1026E-3"/>
  </r>
  <r>
    <d v="2023-06-01T00:00:00"/>
    <s v="S022781"/>
    <x v="33"/>
    <s v="PO145838"/>
    <s v="GRN188840"/>
    <s v="11700-6590"/>
    <s v="CONNECTING LINK3/16IN THK 1/2IN OPENING 316SST"/>
    <s v="Stoke-on-Trent ST6 2AX"/>
    <n v="9.4"/>
    <x v="1"/>
    <s v="Diesel"/>
    <n v="3.4780000000000002E-3"/>
  </r>
  <r>
    <d v="2023-06-01T00:00:00"/>
    <s v="S022781"/>
    <x v="33"/>
    <s v="PO143283"/>
    <s v="GRN188842"/>
    <s v="11700-5872"/>
    <s v="ROUTING CLAMP STRUT-MOUNT 4-1/2&quot; ID STL-Z"/>
    <s v="Stoke-on-Trent ST6 2AX"/>
    <n v="9.4"/>
    <x v="1"/>
    <s v="Diesel"/>
    <n v="3.4780000000000002E-3"/>
  </r>
  <r>
    <d v="2023-02-01T00:00:00"/>
    <s v="S026602"/>
    <x v="12"/>
    <s v="PO143597"/>
    <s v="GRN181825"/>
    <s v="11550-0406"/>
    <s v="FILTER ELEMENT 30MICRON H2O SEPERAT"/>
    <s v="Watford WD24 7GG"/>
    <n v="302"/>
    <x v="2"/>
    <s v="Diesl"/>
    <n v="1.1173999999999999E-3"/>
  </r>
  <r>
    <d v="2023-06-01T00:00:00"/>
    <s v="S022781"/>
    <x v="33"/>
    <s v="PO145417"/>
    <s v="GRN188852"/>
    <s v="11700-4977"/>
    <s v="LEVELING FOOT M20X2.5X3&quot; PAD SST"/>
    <s v="Stoke-on-Trent ST6 2AX"/>
    <n v="9.4"/>
    <x v="1"/>
    <s v="Diesel"/>
    <n v="3.4780000000000002E-3"/>
  </r>
  <r>
    <d v="2023-06-01T00:00:00"/>
    <s v="S022781"/>
    <x v="33"/>
    <s v="PO143645"/>
    <s v="GRN188853"/>
    <n v="101039385"/>
    <s v="FIXED DOVETAIL MOUNTING BLOCK - ACTROS 5"/>
    <s v="Stoke-on-Trent ST6 2AX"/>
    <n v="9.4"/>
    <x v="1"/>
    <s v="Diesel"/>
    <n v="3.4780000000000002E-3"/>
  </r>
  <r>
    <d v="2023-06-01T00:00:00"/>
    <s v="S022781"/>
    <x v="33"/>
    <s v="PO143424"/>
    <s v="GRN188856"/>
    <n v="57205352"/>
    <s v="LUBRICANT - 75W90 SYNTHETIC AP1 MT1/GL5 (25L DRUM)"/>
    <s v="Stoke-on-Trent ST6 2AX"/>
    <n v="9.4"/>
    <x v="1"/>
    <s v="Diesel"/>
    <n v="3.4780000000000002E-3"/>
  </r>
  <r>
    <d v="2023-12-01T00:00:00"/>
    <s v="S002239"/>
    <x v="17"/>
    <s v="PO151695"/>
    <s v="GRN204707"/>
    <s v="11540-0781"/>
    <s v="FILTER CARTRIDGE 30 MICRON OPTITEMP"/>
    <s v="UT 84104"/>
    <n v="4725"/>
    <x v="4"/>
    <s v="Aviation"/>
    <n v="0.33234727680000004"/>
  </r>
  <r>
    <d v="2023-06-01T00:00:00"/>
    <s v="S022781"/>
    <x v="33"/>
    <s v="PO145704"/>
    <s v="GRN188891"/>
    <n v="51259239"/>
    <s v="LINEAR SOLENOID V45-N-24VDC 100%ED"/>
    <s v="Stoke-on-Trent ST6 2AX"/>
    <n v="9.4"/>
    <x v="1"/>
    <s v="Diesel"/>
    <n v="3.4780000000000002E-3"/>
  </r>
  <r>
    <d v="2023-06-01T00:00:00"/>
    <s v="S022781"/>
    <x v="33"/>
    <s v="PO143735"/>
    <s v="GRN188895"/>
    <n v="101040194"/>
    <s v="SWIVEL ROD END FEMALE - 6mm STAINLESS STEELWDS CO"/>
    <s v="Stoke-on-Trent ST6 2AX"/>
    <n v="9.4"/>
    <x v="1"/>
    <s v="Diesel"/>
    <n v="3.4780000000000002E-3"/>
  </r>
  <r>
    <d v="2023-06-01T00:00:00"/>
    <s v="S022781"/>
    <x v="33"/>
    <s v="PO145568"/>
    <s v="GRN188974"/>
    <n v="40212017"/>
    <s v="CAB SCAN/COLLIMATOR MOUNTING BRACKET"/>
    <s v="Stoke-on-Trent ST6 2AX"/>
    <n v="9.4"/>
    <x v="1"/>
    <s v="Diesel"/>
    <n v="3.4780000000000002E-3"/>
  </r>
  <r>
    <d v="2023-06-01T00:00:00"/>
    <s v="S022781"/>
    <x v="33"/>
    <s v="PO145350"/>
    <s v="GRN188995"/>
    <n v="101043076"/>
    <s v="SINGLE TOOLBOX REAR BRACKET ASSEMBLY-NOVA GREY"/>
    <s v="Stoke-on-Trent ST6 2AX"/>
    <n v="9.4"/>
    <x v="1"/>
    <s v="Diesel"/>
    <n v="3.4780000000000002E-3"/>
  </r>
  <r>
    <d v="2023-06-01T00:00:00"/>
    <s v="S022781"/>
    <x v="33"/>
    <s v="PO143553"/>
    <s v="GRN189000"/>
    <n v="101012394"/>
    <s v="SECURITY HANDRAIL SPACER - MOQ 20"/>
    <s v="Stoke-on-Trent ST6 2AX"/>
    <n v="9.4"/>
    <x v="1"/>
    <s v="Diesel"/>
    <n v="3.4780000000000002E-3"/>
  </r>
  <r>
    <d v="2023-06-01T00:00:00"/>
    <s v="S022781"/>
    <x v="33"/>
    <s v="PO142850"/>
    <s v="GRN189006"/>
    <n v="101039999"/>
    <s v="G60 VBOOM STABILISING/BUILD FIXTURE - G60 ZBX"/>
    <s v="Stoke-on-Trent ST6 2AX"/>
    <n v="9.4"/>
    <x v="1"/>
    <s v="Diesel"/>
    <n v="3.4780000000000002E-3"/>
  </r>
  <r>
    <d v="2023-06-01T00:00:00"/>
    <s v="S022781"/>
    <x v="33"/>
    <s v="PO145350"/>
    <s v="GRN189018"/>
    <n v="101043076"/>
    <s v="SINGLE TOOLBOX REAR BRACKET ASSEMBLY-NOVA GREY"/>
    <s v="Stoke-on-Trent ST6 2AX"/>
    <n v="9.4"/>
    <x v="1"/>
    <s v="Diesel"/>
    <n v="3.4780000000000002E-3"/>
  </r>
  <r>
    <d v="2023-06-01T00:00:00"/>
    <s v="S022781"/>
    <x v="33"/>
    <s v="PO146125"/>
    <s v="GRN189024"/>
    <s v="359-1025-1"/>
    <s v="P. A. MICROPHONE MODULE CRADLE"/>
    <s v="Stoke-on-Trent ST6 2AX"/>
    <n v="9.4"/>
    <x v="1"/>
    <s v="Diesel"/>
    <n v="3.4780000000000002E-3"/>
  </r>
  <r>
    <d v="2023-06-01T00:00:00"/>
    <s v="S022781"/>
    <x v="33"/>
    <s v="PO143748"/>
    <s v="GRN189042"/>
    <s v="11598-0583"/>
    <s v="LIFT ALL NYLON RATCHET TIE-DOWN STRAP 10FT"/>
    <s v="Stoke-on-Trent ST6 2AX"/>
    <n v="9.4"/>
    <x v="1"/>
    <s v="Diesel"/>
    <n v="3.4780000000000002E-3"/>
  </r>
  <r>
    <d v="2023-06-01T00:00:00"/>
    <s v="S022781"/>
    <x v="33"/>
    <s v="PO143939"/>
    <s v="GRN189078"/>
    <n v="101029067"/>
    <s v="SSM LINAC SERVICE TOOL KIT"/>
    <s v="Stoke-on-Trent ST6 2AX"/>
    <n v="9.4"/>
    <x v="1"/>
    <s v="Diesel"/>
    <n v="3.4780000000000002E-3"/>
  </r>
  <r>
    <d v="2023-06-01T00:00:00"/>
    <s v="S022781"/>
    <x v="33"/>
    <s v="PO143646"/>
    <s v="GRN189102"/>
    <n v="101030074"/>
    <s v="CABLE ROLLER GUIDEPOST"/>
    <s v="Stoke-on-Trent ST6 2AX"/>
    <n v="9.4"/>
    <x v="1"/>
    <s v="Diesel"/>
    <n v="3.4780000000000002E-3"/>
  </r>
  <r>
    <d v="2023-06-01T00:00:00"/>
    <s v="S022781"/>
    <x v="33"/>
    <s v="PO143981"/>
    <s v="GRN189365"/>
    <n v="101040211"/>
    <s v="SWIVEL ROD END MALE - 6mm STAINLESS STEELWDS COMP"/>
    <s v="Stoke-on-Trent ST6 2AX"/>
    <n v="9.4"/>
    <x v="1"/>
    <s v="Diesel"/>
    <n v="3.4780000000000002E-3"/>
  </r>
  <r>
    <d v="2023-06-01T00:00:00"/>
    <s v="S022781"/>
    <x v="33"/>
    <s v="PO146534"/>
    <s v="GRN189368"/>
    <n v="101036146"/>
    <s v="FIXING STUD"/>
    <s v="Stoke-on-Trent ST6 2AX"/>
    <n v="9.4"/>
    <x v="1"/>
    <s v="Diesel"/>
    <n v="3.4780000000000002E-3"/>
  </r>
  <r>
    <d v="2023-06-01T00:00:00"/>
    <s v="S022781"/>
    <x v="33"/>
    <s v="PO143556"/>
    <s v="GRN189370"/>
    <n v="101039808"/>
    <s v="PERSONNEL DOOR - LOCK BRACE"/>
    <s v="Stoke-on-Trent ST6 2AX"/>
    <n v="9.4"/>
    <x v="1"/>
    <s v="Diesel"/>
    <n v="3.4780000000000002E-3"/>
  </r>
  <r>
    <d v="2023-06-01T00:00:00"/>
    <s v="S022781"/>
    <x v="33"/>
    <s v="PO143556"/>
    <s v="GRN189373"/>
    <n v="101039973"/>
    <s v="PERSONNEL DOOR - LOCK SPACER TUBE"/>
    <s v="Stoke-on-Trent ST6 2AX"/>
    <n v="9.4"/>
    <x v="1"/>
    <s v="Diesel"/>
    <n v="3.4780000000000002E-3"/>
  </r>
  <r>
    <d v="2023-06-01T00:00:00"/>
    <s v="S022781"/>
    <x v="33"/>
    <s v="PO143553"/>
    <s v="GRN189374"/>
    <n v="101009302"/>
    <s v="RAD NUKE COMPARTMENT GLAND PLATE"/>
    <s v="Stoke-on-Trent ST6 2AX"/>
    <n v="9.4"/>
    <x v="1"/>
    <s v="Diesel"/>
    <n v="3.4780000000000002E-3"/>
  </r>
  <r>
    <d v="2023-06-01T00:00:00"/>
    <s v="S022781"/>
    <x v="33"/>
    <s v="PO145328"/>
    <s v="GRN189384"/>
    <n v="42206332"/>
    <s v="FLEXXPUMP 404DLS DIRECT LUBRICATION SYSTEM F03 GRE"/>
    <s v="Stoke-on-Trent ST6 2AX"/>
    <n v="9.4"/>
    <x v="1"/>
    <s v="Diesel"/>
    <n v="3.4780000000000002E-3"/>
  </r>
  <r>
    <d v="2023-02-01T00:00:00"/>
    <s v="S024448"/>
    <x v="18"/>
    <s v="PO135823"/>
    <s v="GRN181853"/>
    <n v="13206360"/>
    <s v="6/4 MeV TURNKEY LINAC SYSTEM C/W CABSCAN (+32/-31)"/>
    <s v="California 94560"/>
    <n v="5214"/>
    <x v="0"/>
    <s v="Crude"/>
    <n v="0.4181628"/>
  </r>
  <r>
    <d v="2023-02-01T00:00:00"/>
    <s v="S024448"/>
    <x v="18"/>
    <s v="PO135823"/>
    <s v="GRN181854"/>
    <n v="13206361"/>
    <s v="ETM TCU 9.8KW 400V"/>
    <s v="California 94560"/>
    <n v="5214"/>
    <x v="0"/>
    <s v="Crude"/>
    <n v="0.4181628"/>
  </r>
  <r>
    <d v="2023-06-01T00:00:00"/>
    <s v="S022781"/>
    <x v="33"/>
    <s v="PO145704"/>
    <s v="GRN189433"/>
    <n v="57258166"/>
    <s v="ANGLED BALL JOINT DIN 71802-16-M10-CS"/>
    <s v="Stoke-on-Trent ST6 2AX"/>
    <n v="9.4"/>
    <x v="1"/>
    <s v="Diesel"/>
    <n v="3.4780000000000002E-3"/>
  </r>
  <r>
    <d v="2023-06-01T00:00:00"/>
    <s v="S022781"/>
    <x v="33"/>
    <s v="PO142850"/>
    <s v="GRN189470"/>
    <n v="101039999"/>
    <s v="G60 VBOOM STABILISING/BUILD FIXTURE - G60 ZBX"/>
    <s v="Stoke-on-Trent ST6 2AX"/>
    <n v="9.4"/>
    <x v="1"/>
    <s v="Diesel"/>
    <n v="3.4780000000000002E-3"/>
  </r>
  <r>
    <d v="2023-06-01T00:00:00"/>
    <s v="S022781"/>
    <x v="33"/>
    <s v="PO146221"/>
    <s v="GRN189504"/>
    <n v="89207148"/>
    <s v="ALPINE ANTIFREEZE EXTENDED RED 50% SOLUTION  X 5LT"/>
    <s v="Stoke-on-Trent ST6 2AX"/>
    <n v="9.4"/>
    <x v="1"/>
    <s v="Diesel"/>
    <n v="3.4780000000000002E-3"/>
  </r>
  <r>
    <d v="2023-06-01T00:00:00"/>
    <s v="S022781"/>
    <x v="33"/>
    <s v="PO142850"/>
    <s v="GRN189596"/>
    <n v="101039999"/>
    <s v="G60 VBOOM STABILISING/BUILD FIXTURE - G60 ZBX"/>
    <s v="Stoke-on-Trent ST6 2AX"/>
    <n v="9.4"/>
    <x v="1"/>
    <s v="Diesel"/>
    <n v="3.4780000000000002E-3"/>
  </r>
  <r>
    <d v="2023-06-01T00:00:00"/>
    <s v="S022781"/>
    <x v="33"/>
    <s v="PO146643"/>
    <s v="GRN189600"/>
    <n v="101010457"/>
    <s v="REAR LASER BRACKET"/>
    <s v="Stoke-on-Trent ST6 2AX"/>
    <n v="9.4"/>
    <x v="1"/>
    <s v="Diesel"/>
    <n v="3.4780000000000002E-3"/>
  </r>
  <r>
    <d v="2023-02-01T00:00:00"/>
    <s v="S000892"/>
    <x v="16"/>
    <s v="PO143341"/>
    <s v="GRN181879"/>
    <n v="87208416"/>
    <s v="BASIC SERVICE TOOLKIT 56-PIECE"/>
    <s v="Stockport SK4 2JT"/>
    <n v="55"/>
    <x v="2"/>
    <s v="Diesel"/>
    <n v="2.0350000000000001E-4"/>
  </r>
  <r>
    <d v="2023-06-01T00:00:00"/>
    <s v="S022781"/>
    <x v="33"/>
    <s v="PO138321"/>
    <s v="GRN189644"/>
    <n v="56204076"/>
    <s v="TRANSFER BOX 2.5:1 REDUCTION"/>
    <s v="Stoke-on-Trent ST6 2AX"/>
    <n v="9.4"/>
    <x v="1"/>
    <s v="Diesel"/>
    <n v="3.4780000000000002E-3"/>
  </r>
  <r>
    <d v="2023-06-01T00:00:00"/>
    <s v="S022781"/>
    <x v="33"/>
    <s v="PO142850"/>
    <s v="GRN189710"/>
    <n v="101039999"/>
    <s v="G60 VBOOM STABILISING/BUILD FIXTURE - G60 ZBX"/>
    <s v="Stoke-on-Trent ST6 2AX"/>
    <n v="9.4"/>
    <x v="1"/>
    <s v="Diesel"/>
    <n v="3.4780000000000002E-3"/>
  </r>
  <r>
    <d v="2023-02-01T00:00:00"/>
    <s v="S001047"/>
    <x v="9"/>
    <s v="PO140457"/>
    <s v="GRN181887"/>
    <n v="66208596"/>
    <s v="SILICON PHOTODIODE - CdW04 16 CHANNELS"/>
    <s v="81300 Johor Bahru Malaysia"/>
    <n v="6781"/>
    <x v="4"/>
    <s v="Aviation"/>
    <n v="1.1924057587200001"/>
  </r>
  <r>
    <d v="2023-06-01T00:00:00"/>
    <s v="S022781"/>
    <x v="33"/>
    <s v="PO145998"/>
    <s v="GRN189781"/>
    <s v="350-1008-1"/>
    <s v="BRACKET TORQUE REACTION"/>
    <s v="Stoke-on-Trent ST6 2AX"/>
    <n v="9.4"/>
    <x v="1"/>
    <s v="Diesel"/>
    <n v="3.4780000000000002E-3"/>
  </r>
  <r>
    <d v="2023-02-01T00:00:00"/>
    <s v="S025431"/>
    <x v="0"/>
    <s v="PO142191"/>
    <s v="GRN181890"/>
    <s v="354-1042-1"/>
    <s v="DETECTOR INTEGRATED NEUTRON/GAMMA"/>
    <s v="Boston Massachusetts"/>
    <n v="3154"/>
    <x v="0"/>
    <s v="Crude"/>
    <n v="1.0118031999999999E-2"/>
  </r>
  <r>
    <d v="2023-06-01T00:00:00"/>
    <s v="S022781"/>
    <x v="33"/>
    <s v="PO141279"/>
    <s v="GRN189782"/>
    <n v="10211914"/>
    <s v="VALVE COIL 24V DC FOR SF6"/>
    <s v="Stoke-on-Trent ST6 2AX"/>
    <n v="9.4"/>
    <x v="1"/>
    <s v="Diesel"/>
    <n v="3.4780000000000002E-3"/>
  </r>
  <r>
    <d v="2023-06-01T00:00:00"/>
    <s v="S022781"/>
    <x v="33"/>
    <s v="PO144080"/>
    <s v="GRN189783"/>
    <s v="11701-2468"/>
    <s v="SMT GEARBOX"/>
    <s v="Stoke-on-Trent ST6 2AX"/>
    <n v="9.4"/>
    <x v="1"/>
    <s v="Diesel"/>
    <n v="3.4780000000000002E-3"/>
  </r>
  <r>
    <d v="2023-06-01T00:00:00"/>
    <s v="S022781"/>
    <x v="33"/>
    <s v="PO145420"/>
    <s v="GRN189784"/>
    <s v="11700-5872"/>
    <s v="ROUTING CLAMP STRUT-MOUNT 4-1/2&quot; ID STL-Z"/>
    <s v="Stoke-on-Trent ST6 2AX"/>
    <n v="9.4"/>
    <x v="1"/>
    <s v="Diesel"/>
    <n v="3.4780000000000002E-3"/>
  </r>
  <r>
    <d v="2023-06-01T00:00:00"/>
    <s v="S022781"/>
    <x v="33"/>
    <s v="PO141742"/>
    <s v="GRN189818"/>
    <n v="23211673"/>
    <s v="CVI BX TEST PIECE BASE FRAME"/>
    <s v="Stoke-on-Trent ST6 2AX"/>
    <n v="9.4"/>
    <x v="1"/>
    <s v="Diesel"/>
    <n v="3.4780000000000002E-3"/>
  </r>
  <r>
    <d v="2023-06-01T00:00:00"/>
    <s v="S022781"/>
    <x v="33"/>
    <s v="PO142318"/>
    <s v="GRN189832"/>
    <n v="56204076"/>
    <s v="TRANSFER BOX 2.5:1 REDUCTION"/>
    <s v="Stoke-on-Trent ST6 2AX"/>
    <n v="9.4"/>
    <x v="1"/>
    <s v="Diesel"/>
    <n v="3.4780000000000002E-3"/>
  </r>
  <r>
    <d v="2023-06-01T00:00:00"/>
    <s v="S022781"/>
    <x v="33"/>
    <s v="PO143741"/>
    <s v="GRN189952"/>
    <n v="101040227"/>
    <s v="POD DOOR - LOCK TO UPPER LATCH CON-ROD"/>
    <s v="Stoke-on-Trent ST6 2AX"/>
    <n v="9.4"/>
    <x v="1"/>
    <s v="Diesel"/>
    <n v="3.4780000000000002E-3"/>
  </r>
  <r>
    <d v="2023-06-01T00:00:00"/>
    <s v="S022781"/>
    <x v="33"/>
    <s v="PO143741"/>
    <s v="GRN189953"/>
    <n v="101040227"/>
    <s v="POD DOOR - LOCK TO UPPER LATCH CON-ROD"/>
    <s v="Stoke-on-Trent ST6 2AX"/>
    <n v="9.4"/>
    <x v="1"/>
    <s v="Diesel"/>
    <n v="3.4780000000000002E-3"/>
  </r>
  <r>
    <d v="2023-06-01T00:00:00"/>
    <s v="S022781"/>
    <x v="33"/>
    <s v="PO143743"/>
    <s v="GRN189956"/>
    <n v="101040786"/>
    <s v="PERSONNEL DOOR - LOCK SIDE CAPPING"/>
    <s v="Stoke-on-Trent ST6 2AX"/>
    <n v="9.4"/>
    <x v="1"/>
    <s v="Diesel"/>
    <n v="3.4780000000000002E-3"/>
  </r>
  <r>
    <d v="2023-06-01T00:00:00"/>
    <s v="S022781"/>
    <x v="33"/>
    <s v="PO143282"/>
    <s v="GRN190041"/>
    <s v="340-1039-1"/>
    <s v="ASSY FOUNDATION MOUNT BEAM STOP SIDE"/>
    <s v="Stoke-on-Trent ST6 2AX"/>
    <n v="9.4"/>
    <x v="1"/>
    <s v="Diesel"/>
    <n v="3.4780000000000002E-3"/>
  </r>
  <r>
    <d v="2023-06-01T00:00:00"/>
    <s v="S022781"/>
    <x v="33"/>
    <s v="PO143715"/>
    <s v="GRN190042"/>
    <s v="340-1039-1"/>
    <s v="ASSY FOUNDATION MOUNT BEAM STOP SIDE"/>
    <s v="Stoke-on-Trent ST6 2AX"/>
    <n v="9.4"/>
    <x v="1"/>
    <s v="Diesel"/>
    <n v="3.4780000000000002E-3"/>
  </r>
  <r>
    <d v="2023-02-01T00:00:00"/>
    <s v="S023284"/>
    <x v="19"/>
    <s v="PO141867"/>
    <s v="GRN181914"/>
    <s v="340-1073-1"/>
    <s v="CONDUIT JUNCTION BOX DETECTOR SIDE – JUNCTION BOX"/>
    <s v="Leicester LE19 2DT"/>
    <n v="144"/>
    <x v="1"/>
    <s v="Diesel"/>
    <n v="5.3280000000000001E-2"/>
  </r>
  <r>
    <d v="2023-02-01T00:00:00"/>
    <s v="S023284"/>
    <x v="19"/>
    <s v="PO141868"/>
    <s v="GRN181916"/>
    <s v="340-1153-1"/>
    <s v="CONDUIT OUTDOOR EQUIPMENT RACK ASSY – SPEED SENSOR"/>
    <s v="Leicester LE19 2DT"/>
    <n v="144"/>
    <x v="1"/>
    <s v="Diesel"/>
    <n v="5.3280000000000001E-2"/>
  </r>
  <r>
    <d v="2023-02-01T00:00:00"/>
    <s v="S023284"/>
    <x v="19"/>
    <s v="PO141868"/>
    <s v="GRN181917"/>
    <s v="340-1083-1"/>
    <s v="CONDUIT VERTICAL DETECTOR ENCLOSURE – JUNCTION BOX"/>
    <s v="Leicester LE19 2DT"/>
    <n v="144"/>
    <x v="1"/>
    <s v="Diesel"/>
    <n v="5.3280000000000001E-2"/>
  </r>
  <r>
    <d v="2023-02-01T00:00:00"/>
    <s v="S023284"/>
    <x v="19"/>
    <s v="PO141868"/>
    <s v="GRN181918"/>
    <s v="340-1084-1"/>
    <s v="CONDUIT HORIZONTAL DETECTOR ENCLOSURE – JUNCTION B"/>
    <s v="Leicester LE19 2DT"/>
    <n v="144"/>
    <x v="1"/>
    <s v="Diesel"/>
    <n v="5.3280000000000001E-2"/>
  </r>
  <r>
    <d v="2023-02-01T00:00:00"/>
    <s v="S023284"/>
    <x v="19"/>
    <s v="PO131876"/>
    <s v="GRN181919"/>
    <s v="340-1105-1"/>
    <s v="POWER DISTRIBUTION ASSY"/>
    <s v="Leicester LE19 2DT"/>
    <n v="144"/>
    <x v="1"/>
    <s v="Diesel"/>
    <n v="5.3280000000000001E-2"/>
  </r>
  <r>
    <d v="2023-02-01T00:00:00"/>
    <s v="S023284"/>
    <x v="19"/>
    <s v="PO139228"/>
    <s v="GRN181920"/>
    <s v="340-1259-1"/>
    <s v="CABLE DETECTOR POWER BEAM ALIGNMENT FIXTURE"/>
    <s v="Leicester LE19 2DT"/>
    <n v="144"/>
    <x v="1"/>
    <s v="Diesel"/>
    <n v="5.3280000000000001E-2"/>
  </r>
  <r>
    <d v="2023-02-01T00:00:00"/>
    <s v="S023284"/>
    <x v="19"/>
    <s v="PO141868"/>
    <s v="GRN181922"/>
    <s v="340-1235-1"/>
    <s v="CABLE FLOODLIGHT POWER 60&quot;"/>
    <s v="Leicester LE19 2DT"/>
    <n v="144"/>
    <x v="1"/>
    <s v="Diesel"/>
    <n v="5.3280000000000001E-2"/>
  </r>
  <r>
    <d v="2023-02-01T00:00:00"/>
    <s v="S024867"/>
    <x v="27"/>
    <s v="PO138703"/>
    <s v="GRN181923"/>
    <n v="101038757"/>
    <s v="RADIATION PERSONAL DOSIMETER"/>
    <s v="Wimborne BH21 7SQ"/>
    <n v="428"/>
    <x v="2"/>
    <s v="Diesel"/>
    <n v="1.5835999999999999E-3"/>
  </r>
  <r>
    <d v="2023-02-01T00:00:00"/>
    <s v="S023222"/>
    <x v="11"/>
    <s v="PO140469"/>
    <s v="GRN181925"/>
    <s v="11700-5342"/>
    <s v="CABLE 0.6 METER RJ45S TO RJ45S CAT5E"/>
    <s v="Wickford SS11 8YT"/>
    <n v="390"/>
    <x v="2"/>
    <s v="Diesel"/>
    <n v="1.4430000000000001E-3"/>
  </r>
  <r>
    <d v="2023-02-01T00:00:00"/>
    <s v="S023222"/>
    <x v="11"/>
    <s v="PO138721"/>
    <s v="GRN181929"/>
    <s v="11700-5344"/>
    <s v="CABLE 1.2 METER RJ45S TO RJ45S CAT5E"/>
    <s v="Wickford SS11 8YT"/>
    <n v="390"/>
    <x v="2"/>
    <s v="Diesel"/>
    <n v="1.4430000000000001E-3"/>
  </r>
  <r>
    <d v="2023-02-01T00:00:00"/>
    <s v="S023222"/>
    <x v="11"/>
    <s v="PO138721"/>
    <s v="GRN181935"/>
    <s v="11700-7241"/>
    <s v="CABLE 5 METERS  M12-8 RKS TO RJ45S"/>
    <s v="Wickford SS11 8YT"/>
    <n v="390"/>
    <x v="2"/>
    <s v="Diesel"/>
    <n v="1.4430000000000001E-3"/>
  </r>
  <r>
    <d v="2023-02-01T00:00:00"/>
    <s v="S023222"/>
    <x v="11"/>
    <s v="PO141687"/>
    <s v="GRN181937"/>
    <s v="11700-6937"/>
    <s v="CABLE ASSY RJ45 TO RJ45 3.5 METERS STRANDED SHIELD"/>
    <s v="Wickford SS11 8YT"/>
    <n v="390"/>
    <x v="2"/>
    <s v="Diesel"/>
    <n v="1.4430000000000001E-3"/>
  </r>
  <r>
    <d v="2023-02-01T00:00:00"/>
    <s v="S023222"/>
    <x v="11"/>
    <s v="PO141906"/>
    <s v="GRN181938"/>
    <s v="11700-7241"/>
    <s v="CABLE 5 METERS  M12-8 RKS TO RJ45S"/>
    <s v="Wickford SS11 8YT"/>
    <n v="390"/>
    <x v="2"/>
    <s v="Diesel"/>
    <n v="1.4430000000000001E-3"/>
  </r>
  <r>
    <d v="2023-06-01T00:00:00"/>
    <s v="S022781"/>
    <x v="33"/>
    <s v="PO143750"/>
    <s v="GRN190076"/>
    <s v="356-1167-1"/>
    <s v="RAD NUKE COMPARTMENT GLAND PLATE COVER"/>
    <s v="Stoke-on-Trent ST6 2AX"/>
    <n v="9.4"/>
    <x v="1"/>
    <s v="Diesel"/>
    <n v="3.4780000000000002E-3"/>
  </r>
  <r>
    <d v="2023-02-01T00:00:00"/>
    <s v="S023222"/>
    <x v="11"/>
    <s v="PO141435"/>
    <s v="GRN181942"/>
    <s v="11700-5341"/>
    <s v="CABLE 0.3 METER RJ45S TO RJ45S CAT5E"/>
    <s v="Wickford SS11 8YT"/>
    <n v="390"/>
    <x v="2"/>
    <s v="Diesel"/>
    <n v="1.4430000000000001E-3"/>
  </r>
  <r>
    <d v="2023-02-01T00:00:00"/>
    <s v="S023222"/>
    <x v="11"/>
    <s v="PO140469"/>
    <s v="GRN181943"/>
    <s v="11700-6937"/>
    <s v="CABLE ASSY RJ45 TO RJ45 3.5 METERS STRANDED SHIELD"/>
    <s v="Wickford SS11 8YT"/>
    <n v="390"/>
    <x v="2"/>
    <s v="Diesel"/>
    <n v="1.4430000000000001E-3"/>
  </r>
  <r>
    <d v="2023-06-01T00:00:00"/>
    <s v="S022781"/>
    <x v="33"/>
    <s v="PO143745"/>
    <s v="GRN190102"/>
    <n v="101045037"/>
    <s v="CHARGING VALVE 6.0G3 CHARGING PRESSURE"/>
    <s v="Stoke-on-Trent ST6 2AX"/>
    <n v="9.4"/>
    <x v="1"/>
    <s v="Diesel"/>
    <n v="3.4780000000000002E-3"/>
  </r>
  <r>
    <d v="2023-06-01T00:00:00"/>
    <s v="S022781"/>
    <x v="33"/>
    <s v="PO143980"/>
    <s v="GRN190129"/>
    <n v="101017267"/>
    <s v="REAR PANEL SUPPORT ASSEMBLY"/>
    <s v="Stoke-on-Trent ST6 2AX"/>
    <n v="9.4"/>
    <x v="1"/>
    <s v="Diesel"/>
    <n v="3.4780000000000002E-3"/>
  </r>
  <r>
    <d v="2023-06-01T00:00:00"/>
    <s v="S022781"/>
    <x v="33"/>
    <s v="PO145850"/>
    <s v="GRN190131"/>
    <n v="42206332"/>
    <s v="FLEXXPUMP 404DLS DIRECT LUBRICATION SYSTEM F03 GRE"/>
    <s v="Stoke-on-Trent ST6 2AX"/>
    <n v="9.4"/>
    <x v="1"/>
    <s v="Diesel"/>
    <n v="3.4780000000000002E-3"/>
  </r>
  <r>
    <d v="2023-06-01T00:00:00"/>
    <s v="S022781"/>
    <x v="33"/>
    <s v="PO143421"/>
    <s v="GRN190334"/>
    <n v="101029762"/>
    <s v="AXIS Mk II FIXED DOME CAMERA SPACER 100mm"/>
    <s v="Stoke-on-Trent ST6 2AX"/>
    <n v="9.4"/>
    <x v="1"/>
    <s v="Diesel"/>
    <n v="3.4780000000000002E-3"/>
  </r>
  <r>
    <d v="2023-06-01T00:00:00"/>
    <s v="S022781"/>
    <x v="33"/>
    <s v="PO143421"/>
    <s v="GRN190352"/>
    <n v="101023638"/>
    <s v="GEARBOX CV SHAFT COUPLING"/>
    <s v="Stoke-on-Trent ST6 2AX"/>
    <n v="9.4"/>
    <x v="1"/>
    <s v="Diesel"/>
    <n v="3.4780000000000002E-3"/>
  </r>
  <r>
    <d v="2023-06-01T00:00:00"/>
    <s v="S022781"/>
    <x v="33"/>
    <s v="PO145417"/>
    <s v="GRN190370"/>
    <s v="11700-4977"/>
    <s v="LEVELING FOOT M20X2.5X3&quot; PAD SST"/>
    <s v="Stoke-on-Trent ST6 2AX"/>
    <n v="9.4"/>
    <x v="1"/>
    <s v="Diesel"/>
    <n v="3.4780000000000002E-3"/>
  </r>
  <r>
    <d v="2023-06-01T00:00:00"/>
    <s v="S022781"/>
    <x v="33"/>
    <s v="PO145421"/>
    <s v="GRN190526"/>
    <n v="101037487"/>
    <s v="BX DOOR RETAINER PLATE"/>
    <s v="Stoke-on-Trent ST6 2AX"/>
    <n v="9.4"/>
    <x v="1"/>
    <s v="Diesel"/>
    <n v="3.4780000000000002E-3"/>
  </r>
  <r>
    <d v="2023-06-01T00:00:00"/>
    <s v="S022781"/>
    <x v="33"/>
    <s v="PO145562"/>
    <s v="GRN190528"/>
    <n v="101044324"/>
    <s v="T25 DETECTOR SPINE ASSY RUNNING STRIP"/>
    <s v="Stoke-on-Trent ST6 2AX"/>
    <n v="9.4"/>
    <x v="1"/>
    <s v="Diesel"/>
    <n v="3.4780000000000002E-3"/>
  </r>
  <r>
    <d v="2023-06-01T00:00:00"/>
    <s v="S022781"/>
    <x v="33"/>
    <s v="PO145419"/>
    <s v="GRN190529"/>
    <s v="11700-5582"/>
    <s v="SWIVEL PAD FOOT M10 THRD"/>
    <s v="Stoke-on-Trent ST6 2AX"/>
    <n v="9.4"/>
    <x v="1"/>
    <s v="Diesel"/>
    <n v="3.4780000000000002E-3"/>
  </r>
  <r>
    <d v="2023-06-01T00:00:00"/>
    <s v="S022781"/>
    <x v="33"/>
    <s v="PO143556"/>
    <s v="GRN190530"/>
    <n v="101039973"/>
    <s v="PERSONNEL DOOR - LOCK SPACER TUBE"/>
    <s v="Stoke-on-Trent ST6 2AX"/>
    <n v="9.4"/>
    <x v="1"/>
    <s v="Diesel"/>
    <n v="3.4780000000000002E-3"/>
  </r>
  <r>
    <d v="2023-06-01T00:00:00"/>
    <s v="S022781"/>
    <x v="33"/>
    <s v="PO143421"/>
    <s v="GRN190531"/>
    <n v="101035612"/>
    <s v="M60/T60 DOOR INTERLOCK SWITCH BRACKET(FRAME SIDE)"/>
    <s v="Stoke-on-Trent ST6 2AX"/>
    <n v="9.4"/>
    <x v="1"/>
    <s v="Diesel"/>
    <n v="3.4780000000000002E-3"/>
  </r>
  <r>
    <d v="2023-06-01T00:00:00"/>
    <s v="S022781"/>
    <x v="33"/>
    <s v="PO143556"/>
    <s v="GRN190532"/>
    <n v="101039808"/>
    <s v="PERSONNEL DOOR - LOCK BRACE"/>
    <s v="Stoke-on-Trent ST6 2AX"/>
    <n v="9.4"/>
    <x v="1"/>
    <s v="Diesel"/>
    <n v="3.4780000000000002E-3"/>
  </r>
  <r>
    <d v="2023-06-01T00:00:00"/>
    <s v="S022781"/>
    <x v="33"/>
    <s v="PO143646"/>
    <s v="GRN190533"/>
    <n v="101027591"/>
    <s v="TCU RESERVOIR BRACKET"/>
    <s v="Stoke-on-Trent ST6 2AX"/>
    <n v="9.4"/>
    <x v="1"/>
    <s v="Diesel"/>
    <n v="3.4780000000000002E-3"/>
  </r>
  <r>
    <d v="2023-07-01T00:00:00"/>
    <s v="S022781"/>
    <x v="33"/>
    <s v="PO139669"/>
    <s v="GRN190891"/>
    <n v="101043365"/>
    <s v="BOTTOM VERTICAL ADJUSTMENT ASSEMBLY"/>
    <s v="Stoke-on-Trent ST6 2AX"/>
    <n v="9.4"/>
    <x v="1"/>
    <s v="Diesel"/>
    <n v="3.4780000000000002E-3"/>
  </r>
  <r>
    <d v="2023-07-01T00:00:00"/>
    <s v="S022781"/>
    <x v="33"/>
    <s v="PO139212"/>
    <s v="GRN190917"/>
    <n v="56204076"/>
    <s v="TRANSFER BOX 2.5:1 REDUCTION"/>
    <s v="Stoke-on-Trent ST6 2AX"/>
    <n v="9.4"/>
    <x v="1"/>
    <s v="Diesel"/>
    <n v="3.4780000000000002E-3"/>
  </r>
  <r>
    <d v="2023-03-01T00:00:00"/>
    <s v="S023284"/>
    <x v="19"/>
    <s v="PO136652"/>
    <s v="GRN181988"/>
    <s v="340-1031-1"/>
    <s v="OUTDOOR EQUIPMENT RACK ASSY"/>
    <s v="Leicester LE19 2DT"/>
    <n v="144"/>
    <x v="1"/>
    <s v="Diesel"/>
    <n v="5.3280000000000001E-2"/>
  </r>
  <r>
    <d v="2023-07-01T00:00:00"/>
    <s v="S022781"/>
    <x v="33"/>
    <s v="PO138321"/>
    <s v="GRN190918"/>
    <n v="56204076"/>
    <s v="TRANSFER BOX 2.5:1 REDUCTION"/>
    <s v="Stoke-on-Trent ST6 2AX"/>
    <n v="9.4"/>
    <x v="1"/>
    <s v="Diesel"/>
    <n v="3.4780000000000002E-3"/>
  </r>
  <r>
    <d v="2023-03-01T00:00:00"/>
    <s v="S025431"/>
    <x v="0"/>
    <s v="PO143319"/>
    <s v="GRN181990"/>
    <s v="11701-0429"/>
    <s v="MULTI-FUNCTION PRINTER LASER COLOR 120V"/>
    <s v="Boston Massachusetts"/>
    <n v="3154"/>
    <x v="0"/>
    <s v="Crude"/>
    <n v="2.5295079999999999"/>
  </r>
  <r>
    <d v="2023-03-01T00:00:00"/>
    <s v="S001047"/>
    <x v="9"/>
    <s v="PO140457"/>
    <s v="GRN181991"/>
    <n v="66208596"/>
    <s v="SILICON PHOTODIODE - CdW04 16 CHANNELS"/>
    <s v="81300 Johor Bahru Malaysia"/>
    <n v="6781"/>
    <x v="4"/>
    <s v="Aviation"/>
    <n v="1.1924057587200001"/>
  </r>
  <r>
    <d v="2023-03-01T00:00:00"/>
    <s v="S001047"/>
    <x v="9"/>
    <s v="PO140457"/>
    <s v="GRN181992"/>
    <n v="66208596"/>
    <s v="SILICON PHOTODIODE - CdW04 16 CHANNELS"/>
    <s v="81300 Johor Bahru Malaysia"/>
    <n v="6781"/>
    <x v="4"/>
    <s v="Aviation"/>
    <n v="1.1924057587200001"/>
  </r>
  <r>
    <d v="2023-03-01T00:00:00"/>
    <s v="S001047"/>
    <x v="9"/>
    <s v="PO140456"/>
    <s v="GRN181994"/>
    <n v="66205215"/>
    <s v="2X8 ELEMENT PHOTO DIODE CDWO4 30MM THICK"/>
    <s v="81300 Johor Bahru Malaysia"/>
    <n v="6781"/>
    <x v="4"/>
    <s v="Aviation"/>
    <n v="1.1924057587200001"/>
  </r>
  <r>
    <d v="2023-03-01T00:00:00"/>
    <s v="S001047"/>
    <x v="9"/>
    <s v="PO140456"/>
    <s v="GRN181995"/>
    <n v="66205215"/>
    <s v="2X8 ELEMENT PHOTO DIODE CDWO4 30MM THICK"/>
    <s v="81300 Johor Bahru Malaysia"/>
    <n v="6781"/>
    <x v="4"/>
    <s v="Aviation"/>
    <n v="1.1924057587200001"/>
  </r>
  <r>
    <d v="2023-03-01T00:00:00"/>
    <s v="S001047"/>
    <x v="9"/>
    <s v="PO140456"/>
    <s v="GRN181996"/>
    <n v="66205215"/>
    <s v="2X8 ELEMENT PHOTO DIODE CDWO4 30MM THICK"/>
    <s v="81300 Johor Bahru Malaysia"/>
    <n v="6781"/>
    <x v="4"/>
    <s v="Aviation"/>
    <n v="1.1924057587200001"/>
  </r>
  <r>
    <d v="2023-07-01T00:00:00"/>
    <s v="S022781"/>
    <x v="33"/>
    <s v="PO143421"/>
    <s v="GRN190919"/>
    <n v="101008805"/>
    <s v="TRANSFER CASE PROP SHAFT COUPLING"/>
    <s v="Stoke-on-Trent ST6 2AX"/>
    <n v="9.4"/>
    <x v="1"/>
    <s v="Diesel"/>
    <n v="3.4780000000000002E-3"/>
  </r>
  <r>
    <d v="2023-07-01T00:00:00"/>
    <s v="S022781"/>
    <x v="33"/>
    <s v="PO144080"/>
    <s v="GRN191104"/>
    <s v="11701-2468"/>
    <s v="SMT GEARBOX"/>
    <s v="Stoke-on-Trent ST6 2AX"/>
    <n v="9.4"/>
    <x v="1"/>
    <s v="Diesel"/>
    <n v="3.4780000000000002E-3"/>
  </r>
  <r>
    <d v="2023-07-01T00:00:00"/>
    <s v="S022781"/>
    <x v="33"/>
    <s v="PO139983"/>
    <s v="GRN191108"/>
    <n v="101046730"/>
    <s v="M60 POD ACCESS STEP ASSEMBLY"/>
    <s v="Stoke-on-Trent ST6 2AX"/>
    <n v="9.4"/>
    <x v="1"/>
    <s v="Diesel"/>
    <n v="3.4780000000000002E-3"/>
  </r>
  <r>
    <d v="2023-07-01T00:00:00"/>
    <s v="S022781"/>
    <x v="33"/>
    <s v="PO141742"/>
    <s v="GRN191112"/>
    <n v="23259590"/>
    <s v="WIRE DETECTION ASSEMBLY RX"/>
    <s v="Stoke-on-Trent ST6 2AX"/>
    <n v="9.4"/>
    <x v="1"/>
    <s v="Diesel"/>
    <n v="3.4780000000000002E-3"/>
  </r>
  <r>
    <d v="2023-07-01T00:00:00"/>
    <s v="S022781"/>
    <x v="33"/>
    <s v="PO147120"/>
    <s v="GRN191462"/>
    <s v="356-1242-1"/>
    <s v="VISOR MOUNT FOR CAMERA"/>
    <s v="Stoke-on-Trent ST6 2AX"/>
    <n v="9.4"/>
    <x v="1"/>
    <s v="Diesel"/>
    <n v="3.4780000000000002E-3"/>
  </r>
  <r>
    <d v="2023-07-01T00:00:00"/>
    <s v="S022781"/>
    <x v="33"/>
    <s v="PO143424"/>
    <s v="GRN191607"/>
    <n v="57205352"/>
    <s v="LUBRICANT - 75W90 SYNTHETIC AP1 MT1/GL5 (25L DRUM)"/>
    <s v="Stoke-on-Trent ST6 2AX"/>
    <n v="9.4"/>
    <x v="1"/>
    <s v="Diesel"/>
    <n v="3.4780000000000002E-3"/>
  </r>
  <r>
    <d v="2023-03-01T00:00:00"/>
    <s v="S022767"/>
    <x v="2"/>
    <s v="PO141627"/>
    <s v="GRN182013"/>
    <n v="30202403"/>
    <s v="FLEXIBLE BATTERY CABLE 25mm - BLACK"/>
    <s v="Huddersfield HD1 3ES"/>
    <n v="180"/>
    <x v="2"/>
    <s v="Diesel"/>
    <n v="6.6599999999999993E-4"/>
  </r>
  <r>
    <d v="2023-07-01T00:00:00"/>
    <s v="S022781"/>
    <x v="33"/>
    <s v="PO143553"/>
    <s v="GRN191608"/>
    <n v="101009302"/>
    <s v="RAD NUKE COMPARTMENT GLAND PLATE"/>
    <s v="Stoke-on-Trent ST6 2AX"/>
    <n v="9.4"/>
    <x v="1"/>
    <s v="Diesel"/>
    <n v="3.4780000000000002E-3"/>
  </r>
  <r>
    <d v="2023-07-01T00:00:00"/>
    <s v="S022781"/>
    <x v="33"/>
    <s v="PO143981"/>
    <s v="GRN191609"/>
    <n v="42206332"/>
    <s v="FLEXXPUMP 404DLS DIRECT LUBRICATION SYSTEM F03 GRE"/>
    <s v="Stoke-on-Trent ST6 2AX"/>
    <n v="9.4"/>
    <x v="1"/>
    <s v="Diesel"/>
    <n v="3.4780000000000002E-3"/>
  </r>
  <r>
    <d v="2023-03-01T00:00:00"/>
    <s v="S023284"/>
    <x v="19"/>
    <s v="PO131873"/>
    <s v="GRN182016"/>
    <s v="340-1011-1"/>
    <s v="MODIFIED ENCLOSURE SITE CONFIGURABLE"/>
    <s v="Leicester LE19 2DT"/>
    <n v="144"/>
    <x v="1"/>
    <s v="Diesel"/>
    <n v="5.3280000000000001E-2"/>
  </r>
  <r>
    <d v="2023-03-01T00:00:00"/>
    <s v="S023222"/>
    <x v="11"/>
    <s v="PO140484"/>
    <s v="GRN182017"/>
    <s v="11700-4773"/>
    <s v="CABLE ASSY M12-5F FLY8ING LEADS 2M"/>
    <s v="Wickford SS11 8YT"/>
    <n v="390"/>
    <x v="2"/>
    <s v="Diesel"/>
    <n v="1.4430000000000001E-3"/>
  </r>
  <r>
    <d v="2023-07-01T00:00:00"/>
    <s v="S022781"/>
    <x v="33"/>
    <s v="PO143735"/>
    <s v="GRN191610"/>
    <n v="101040194"/>
    <s v="SWIVEL ROD END FEMALE - 6mm STAINLESS STEELWDS CO"/>
    <s v="Stoke-on-Trent ST6 2AX"/>
    <n v="9.4"/>
    <x v="1"/>
    <s v="Diesel"/>
    <n v="3.4780000000000002E-3"/>
  </r>
  <r>
    <d v="2023-07-01T00:00:00"/>
    <s v="S022781"/>
    <x v="33"/>
    <s v="PO143556"/>
    <s v="GRN191611"/>
    <n v="101038448"/>
    <s v="DOOR FRAME SPACER PLATE - M60"/>
    <s v="Stoke-on-Trent ST6 2AX"/>
    <n v="9.4"/>
    <x v="1"/>
    <s v="Diesel"/>
    <n v="3.4780000000000002E-3"/>
  </r>
  <r>
    <d v="2023-07-01T00:00:00"/>
    <s v="S022781"/>
    <x v="33"/>
    <s v="PO143646"/>
    <s v="GRN191612"/>
    <n v="101023970"/>
    <s v="AXIS Mk II FIXED DOME CAMERA SPACER 20mm"/>
    <s v="Stoke-on-Trent ST6 2AX"/>
    <n v="9.4"/>
    <x v="1"/>
    <s v="Diesel"/>
    <n v="3.4780000000000002E-3"/>
  </r>
  <r>
    <d v="2023-07-01T00:00:00"/>
    <s v="S022781"/>
    <x v="33"/>
    <s v="PO143422"/>
    <s v="GRN191644"/>
    <n v="57258355"/>
    <s v="HD ENCODER MOTOR C/W 10M LEADS 9.2KW D132 UNIT"/>
    <s v="Stoke-on-Trent ST6 2AX"/>
    <n v="9.4"/>
    <x v="1"/>
    <s v="Diesel"/>
    <n v="3.4780000000000002E-3"/>
  </r>
  <r>
    <d v="2023-07-01T00:00:00"/>
    <s v="S022781"/>
    <x v="33"/>
    <s v="PO145009"/>
    <s v="GRN191692"/>
    <s v="340-1096-1"/>
    <s v="FOUNDATION BASE PLATE LINAC SIDE ASSY"/>
    <s v="Stoke-on-Trent ST6 2AX"/>
    <n v="9.4"/>
    <x v="1"/>
    <s v="Diesel"/>
    <n v="3.4780000000000002E-3"/>
  </r>
  <r>
    <d v="2023-07-01T00:00:00"/>
    <s v="S022781"/>
    <x v="33"/>
    <s v="PO143741"/>
    <s v="GRN191865"/>
    <n v="101040227"/>
    <s v="POD DOOR - LOCK TO UPPER LATCH CON-ROD"/>
    <s v="Stoke-on-Trent ST6 2AX"/>
    <n v="9.4"/>
    <x v="1"/>
    <s v="Diesel"/>
    <n v="3.4780000000000002E-3"/>
  </r>
  <r>
    <d v="2023-03-01T00:00:00"/>
    <s v="S001121"/>
    <x v="5"/>
    <s v="PO143819"/>
    <s v="GRN182027"/>
    <n v="50200869"/>
    <s v="TERMINAL END ANCHOR"/>
    <s v="Salford M5 4BE"/>
    <n v="103.6"/>
    <x v="2"/>
    <s v="Diesel"/>
    <n v="3.8331999999999998E-4"/>
  </r>
  <r>
    <d v="2023-07-01T00:00:00"/>
    <s v="S022781"/>
    <x v="33"/>
    <s v="PO143282"/>
    <s v="GRN191871"/>
    <s v="340-1039-1"/>
    <s v="ASSY FOUNDATION MOUNT BEAM STOP SIDE"/>
    <s v="Stoke-on-Trent ST6 2AX"/>
    <n v="9.4"/>
    <x v="1"/>
    <s v="Diesel"/>
    <n v="3.4780000000000002E-3"/>
  </r>
  <r>
    <d v="2023-03-01T00:00:00"/>
    <s v="S001121"/>
    <x v="5"/>
    <s v="PO143819"/>
    <s v="GRN182033"/>
    <n v="34202579"/>
    <s v="TERMINAL CENTRE JUMPER PLUG 3 POLE TO SUIT 1.5MM"/>
    <s v="Salford M5 4BE"/>
    <n v="103.6"/>
    <x v="2"/>
    <s v="Diesel"/>
    <n v="3.8331999999999998E-4"/>
  </r>
  <r>
    <d v="2023-03-01T00:00:00"/>
    <s v="S001571"/>
    <x v="10"/>
    <s v="PO142952"/>
    <s v="GRN182040"/>
    <n v="101032049"/>
    <s v="2D LIDAR LASER SENSOR TIM781-2174101"/>
    <s v="St Albans AL1 5BN"/>
    <n v="298"/>
    <x v="2"/>
    <s v="Diesel"/>
    <n v="1.1026E-3"/>
  </r>
  <r>
    <d v="2023-07-01T00:00:00"/>
    <s v="S022781"/>
    <x v="33"/>
    <s v="PO146462"/>
    <s v="GRN191907"/>
    <s v="11598-1514"/>
    <s v="TOP CONNECTION SET DRS250 WHEEL BLOCK"/>
    <s v="Stoke-on-Trent ST6 2AX"/>
    <n v="9.4"/>
    <x v="1"/>
    <s v="Diesel"/>
    <n v="3.4780000000000002E-3"/>
  </r>
  <r>
    <d v="2023-07-01T00:00:00"/>
    <s v="S022781"/>
    <x v="33"/>
    <s v="PO145419"/>
    <s v="GRN191910"/>
    <s v="11700-5582"/>
    <s v="SWIVEL PAD FOOT M10 THRD"/>
    <s v="Stoke-on-Trent ST6 2AX"/>
    <n v="9.4"/>
    <x v="1"/>
    <s v="Diesel"/>
    <n v="3.4780000000000002E-3"/>
  </r>
  <r>
    <d v="2023-07-01T00:00:00"/>
    <s v="S022781"/>
    <x v="33"/>
    <s v="PO143748"/>
    <s v="GRN191916"/>
    <s v="11598-0583"/>
    <s v="LIFT ALL NYLON RATCHET TIE-DOWN STRAP 10FT"/>
    <s v="Stoke-on-Trent ST6 2AX"/>
    <n v="9.4"/>
    <x v="1"/>
    <s v="Diesel"/>
    <n v="3.4780000000000002E-3"/>
  </r>
  <r>
    <d v="2023-03-01T00:00:00"/>
    <s v="S001571"/>
    <x v="10"/>
    <s v="PO142815"/>
    <s v="GRN182062"/>
    <n v="42203606"/>
    <s v="PHOTOELECTRIC SENSOR"/>
    <s v="St Albans AL1 5BN"/>
    <n v="298"/>
    <x v="2"/>
    <s v="Diesel"/>
    <n v="1.1026E-3"/>
  </r>
  <r>
    <d v="2023-07-01T00:00:00"/>
    <s v="S022781"/>
    <x v="33"/>
    <s v="PO145420"/>
    <s v="GRN191932"/>
    <s v="11700-5872"/>
    <s v="ROUTING CLAMP STRUT-MOUNT 4-1/2&quot; ID STL-Z"/>
    <s v="Stoke-on-Trent ST6 2AX"/>
    <n v="9.4"/>
    <x v="1"/>
    <s v="Diesel"/>
    <n v="3.4780000000000002E-3"/>
  </r>
  <r>
    <d v="2023-03-01T00:00:00"/>
    <s v="S001571"/>
    <x v="10"/>
    <s v="PO142999"/>
    <s v="GRN182068"/>
    <n v="101032049"/>
    <s v="2D LIDAR LASER SENSOR TIM781-2174101"/>
    <s v="St Albans AL1 5BN"/>
    <n v="298"/>
    <x v="2"/>
    <s v="Diesel"/>
    <n v="1.1026E-3"/>
  </r>
  <r>
    <d v="2023-07-01T00:00:00"/>
    <s v="S022781"/>
    <x v="33"/>
    <s v="PO145417"/>
    <s v="GRN191958"/>
    <s v="11700-4977"/>
    <s v="LEVELING FOOT M20X2.5X3&quot; PAD SST"/>
    <s v="Stoke-on-Trent ST6 2AX"/>
    <n v="9.4"/>
    <x v="1"/>
    <s v="Diesel"/>
    <n v="3.4780000000000002E-3"/>
  </r>
  <r>
    <d v="2023-07-01T00:00:00"/>
    <s v="S022781"/>
    <x v="33"/>
    <s v="PO139212"/>
    <s v="GRN191971"/>
    <n v="56204076"/>
    <s v="TRANSFER BOX 2.5:1 REDUCTION"/>
    <s v="Stoke-on-Trent ST6 2AX"/>
    <n v="9.4"/>
    <x v="1"/>
    <s v="Diesel"/>
    <n v="3.4780000000000002E-3"/>
  </r>
  <r>
    <d v="2023-03-01T00:00:00"/>
    <s v="S026602"/>
    <x v="12"/>
    <s v="PO143597"/>
    <s v="GRN182071"/>
    <s v="11550-0407"/>
    <s v="FILTER OIL DIESEL"/>
    <s v="Watford WD24 7GG"/>
    <n v="302"/>
    <x v="2"/>
    <s v="Diesl"/>
    <n v="1.1173999999999999E-3"/>
  </r>
  <r>
    <d v="2023-07-01T00:00:00"/>
    <s v="S022781"/>
    <x v="33"/>
    <s v="PO146535"/>
    <s v="GRN191980"/>
    <n v="101024736"/>
    <s v="L8 LADDERGUARD WIDE SHORT- GALVANISED STEEL"/>
    <s v="Stoke-on-Trent ST6 2AX"/>
    <n v="9.4"/>
    <x v="1"/>
    <s v="Diesel"/>
    <n v="3.4780000000000002E-3"/>
  </r>
  <r>
    <d v="2023-07-01T00:00:00"/>
    <s v="S022781"/>
    <x v="33"/>
    <s v="PO143750"/>
    <s v="GRN192033"/>
    <s v="356-1167-1"/>
    <s v="RAD NUKE COMPARTMENT GLAND PLATE COVER"/>
    <s v="Stoke-on-Trent ST6 2AX"/>
    <n v="9.4"/>
    <x v="1"/>
    <s v="Diesel"/>
    <n v="3.4780000000000002E-3"/>
  </r>
  <r>
    <d v="2023-07-01T00:00:00"/>
    <s v="S022781"/>
    <x v="33"/>
    <s v="PO143421"/>
    <s v="GRN192034"/>
    <n v="101041078"/>
    <s v="PNEUMATIC REG MOUNTING PLATE"/>
    <s v="Stoke-on-Trent ST6 2AX"/>
    <n v="9.4"/>
    <x v="1"/>
    <s v="Diesel"/>
    <n v="3.4780000000000002E-3"/>
  </r>
  <r>
    <d v="2023-07-01T00:00:00"/>
    <s v="S022781"/>
    <x v="33"/>
    <s v="PO144756"/>
    <s v="GRN192035"/>
    <s v="356-1177-1"/>
    <s v="SPECIAL WASHER"/>
    <s v="Stoke-on-Trent ST6 2AX"/>
    <n v="9.4"/>
    <x v="1"/>
    <s v="Diesel"/>
    <n v="3.4780000000000002E-3"/>
  </r>
  <r>
    <d v="2023-07-01T00:00:00"/>
    <s v="S022781"/>
    <x v="33"/>
    <s v="PO145003"/>
    <s v="GRN192036"/>
    <s v="360-1024-1"/>
    <s v="M60-BX DETECTOR ASSEMBLY  HINGE PACKER 1MM  THICK"/>
    <s v="Stoke-on-Trent ST6 2AX"/>
    <n v="9.4"/>
    <x v="1"/>
    <s v="Diesel"/>
    <n v="3.4780000000000002E-3"/>
  </r>
  <r>
    <d v="2023-07-01T00:00:00"/>
    <s v="S022781"/>
    <x v="33"/>
    <s v="PO143745"/>
    <s v="GRN192037"/>
    <n v="101045037"/>
    <s v="CHARGING VALVE 6.0G3 CHARGING PRESSURE"/>
    <s v="Stoke-on-Trent ST6 2AX"/>
    <n v="9.4"/>
    <x v="1"/>
    <s v="Diesel"/>
    <n v="3.4780000000000002E-3"/>
  </r>
  <r>
    <d v="2023-03-01T00:00:00"/>
    <s v="S023222"/>
    <x v="11"/>
    <s v="PO140493"/>
    <s v="GRN182081"/>
    <n v="101027072"/>
    <s v="POWER CABLE PUR JACKET RKM52-1-RSM52 - 1M LONG TUR"/>
    <s v="Wickford SS11 8YT"/>
    <n v="390"/>
    <x v="2"/>
    <s v="Diesel"/>
    <n v="1.4430000000000001E-3"/>
  </r>
  <r>
    <d v="2023-07-01T00:00:00"/>
    <s v="S022781"/>
    <x v="33"/>
    <s v="PO146111"/>
    <s v="GRN192038"/>
    <s v="356-1211-1"/>
    <s v="LASER YAW MOUNT"/>
    <s v="Stoke-on-Trent ST6 2AX"/>
    <n v="9.4"/>
    <x v="1"/>
    <s v="Diesel"/>
    <n v="3.4780000000000002E-3"/>
  </r>
  <r>
    <d v="2023-03-01T00:00:00"/>
    <s v="S023222"/>
    <x v="11"/>
    <s v="PO140482"/>
    <s v="GRN182084"/>
    <n v="101027038"/>
    <s v="M12 ETHERNET CABLE RSSD-RSSD-4416 - 10M LONG"/>
    <s v="Wickford SS11 8YT"/>
    <n v="390"/>
    <x v="2"/>
    <s v="Diesel"/>
    <n v="1.4430000000000001E-3"/>
  </r>
  <r>
    <d v="2023-03-01T00:00:00"/>
    <s v="S023222"/>
    <x v="11"/>
    <s v="PO142816"/>
    <s v="GRN182085"/>
    <n v="101027038"/>
    <s v="M12 ETHERNET CABLE RSSD-RSSD-4416 - 10M LONG"/>
    <s v="Wickford SS11 8YT"/>
    <n v="390"/>
    <x v="2"/>
    <s v="Diesel"/>
    <n v="1.4430000000000001E-3"/>
  </r>
  <r>
    <d v="2023-07-01T00:00:00"/>
    <s v="S022781"/>
    <x v="33"/>
    <s v="PO143980"/>
    <s v="GRN192039"/>
    <n v="101017267"/>
    <s v="REAR PANEL SUPPORT ASSEMBLY"/>
    <s v="Stoke-on-Trent ST6 2AX"/>
    <n v="9.4"/>
    <x v="1"/>
    <s v="Diesel"/>
    <n v="3.4780000000000002E-3"/>
  </r>
  <r>
    <d v="2023-07-01T00:00:00"/>
    <s v="S022781"/>
    <x v="33"/>
    <s v="PO143645"/>
    <s v="GRN192116"/>
    <n v="101039385"/>
    <s v="FIXED DOVETAIL MOUNTING BLOCK - ACTROS 5"/>
    <s v="Stoke-on-Trent ST6 2AX"/>
    <n v="9.4"/>
    <x v="1"/>
    <s v="Diesel"/>
    <n v="3.4780000000000002E-3"/>
  </r>
  <r>
    <d v="2023-07-01T00:00:00"/>
    <s v="S022781"/>
    <x v="33"/>
    <s v="PO142005"/>
    <s v="GRN192301"/>
    <n v="101043064"/>
    <s v="VERTICAL ROTATIONAL ADJUSTMENT ASSEMBLY"/>
    <s v="Stoke-on-Trent ST6 2AX"/>
    <n v="9.4"/>
    <x v="1"/>
    <s v="Diesel"/>
    <n v="3.4780000000000002E-3"/>
  </r>
  <r>
    <d v="2023-03-01T00:00:00"/>
    <s v="S023375"/>
    <x v="13"/>
    <s v="PO140065"/>
    <s v="GRN182101"/>
    <n v="101036260"/>
    <s v="X-RAY TUBE 225kV 134 DEGREE EMISSION ANGLE_x000a_COMET 4"/>
    <s v="Boston Massachusetts"/>
    <n v="3154"/>
    <x v="0"/>
    <s v="Crude"/>
    <n v="2.5295079999999999"/>
  </r>
  <r>
    <d v="2023-07-01T00:00:00"/>
    <s v="S022781"/>
    <x v="33"/>
    <s v="PO143920"/>
    <s v="GRN192308"/>
    <s v="VM1000"/>
    <s v="FG VM1000 RPM"/>
    <s v="Stoke-on-Trent ST6 2AX"/>
    <n v="9.4"/>
    <x v="1"/>
    <s v="Diesel"/>
    <n v="3.4780000000000002E-3"/>
  </r>
  <r>
    <d v="2023-03-01T00:00:00"/>
    <s v="S022767"/>
    <x v="2"/>
    <s v="PO143872"/>
    <s v="GRN182103"/>
    <n v="30202403"/>
    <s v="FLEXIBLE BATTERY CABLE 25mm - BLACK LEYLAND AUTO W"/>
    <s v="Huddersfield HD1 3ES"/>
    <n v="180"/>
    <x v="2"/>
    <s v="Diesel"/>
    <n v="6.6599999999999993E-4"/>
  </r>
  <r>
    <d v="2023-07-01T00:00:00"/>
    <s v="S022781"/>
    <x v="33"/>
    <s v="PO142004"/>
    <s v="GRN192317"/>
    <n v="101044867"/>
    <s v="G60HP VERTICAL DETECTOR BOX, LIFTING LUG"/>
    <s v="Stoke-on-Trent ST6 2AX"/>
    <n v="9.4"/>
    <x v="1"/>
    <s v="Diesel"/>
    <n v="3.4780000000000002E-3"/>
  </r>
  <r>
    <d v="2023-07-01T00:00:00"/>
    <s v="S022781"/>
    <x v="33"/>
    <s v="PO143420"/>
    <s v="GRN192376"/>
    <n v="101010455"/>
    <s v="REMOVABLE DRIVERLESS LASER BRACKET"/>
    <s v="Stoke-on-Trent ST6 2AX"/>
    <n v="9.4"/>
    <x v="1"/>
    <s v="Diesel"/>
    <n v="3.4780000000000002E-3"/>
  </r>
  <r>
    <d v="2023-07-01T00:00:00"/>
    <s v="S022781"/>
    <x v="33"/>
    <s v="PO143643"/>
    <s v="GRN192381"/>
    <n v="101029067"/>
    <s v="SSM LINAC SERVICE TOOL KIT"/>
    <s v="Stoke-on-Trent ST6 2AX"/>
    <n v="9.4"/>
    <x v="1"/>
    <s v="Diesel"/>
    <n v="3.4780000000000002E-3"/>
  </r>
  <r>
    <d v="2023-07-01T00:00:00"/>
    <s v="S022781"/>
    <x v="33"/>
    <s v="PO143939"/>
    <s v="GRN192382"/>
    <n v="101029067"/>
    <s v="SSM LINAC SERVICE TOOL KIT"/>
    <s v="Stoke-on-Trent ST6 2AX"/>
    <n v="9.4"/>
    <x v="1"/>
    <s v="Diesel"/>
    <n v="3.4780000000000002E-3"/>
  </r>
  <r>
    <d v="2023-07-01T00:00:00"/>
    <s v="S022781"/>
    <x v="33"/>
    <s v="PO142704"/>
    <s v="GRN192451"/>
    <n v="23254678"/>
    <s v="FOOT AND E-STOP BRACKET ASSEMBLY - PORTAL (BOF) E"/>
    <s v="Stoke-on-Trent ST6 2AX"/>
    <n v="9.4"/>
    <x v="1"/>
    <s v="Diesel"/>
    <n v="3.4780000000000002E-3"/>
  </r>
  <r>
    <d v="2023-07-01T00:00:00"/>
    <s v="S022781"/>
    <x v="33"/>
    <s v="PO144080"/>
    <s v="GRN192478"/>
    <s v="11701-2468"/>
    <s v="SMT GEARBOX"/>
    <s v="Stoke-on-Trent ST6 2AX"/>
    <n v="9.4"/>
    <x v="1"/>
    <s v="Diesel"/>
    <n v="3.4780000000000002E-3"/>
  </r>
  <r>
    <d v="2023-07-01T00:00:00"/>
    <s v="S022781"/>
    <x v="33"/>
    <s v="PO146070"/>
    <s v="GRN192482"/>
    <s v="11701-2468"/>
    <s v="SMT GEARBOX"/>
    <s v="Stoke-on-Trent ST6 2AX"/>
    <n v="9.4"/>
    <x v="1"/>
    <s v="Diesel"/>
    <n v="3.4780000000000002E-3"/>
  </r>
  <r>
    <d v="2023-07-01T00:00:00"/>
    <s v="S022781"/>
    <x v="33"/>
    <s v="PO143556"/>
    <s v="GRN192485"/>
    <n v="101045279"/>
    <s v="PLATE FOR DELL PRECISON 5820"/>
    <s v="Stoke-on-Trent ST6 2AX"/>
    <n v="9.4"/>
    <x v="1"/>
    <s v="Diesel"/>
    <n v="3.4780000000000002E-3"/>
  </r>
  <r>
    <d v="2023-07-01T00:00:00"/>
    <s v="S022781"/>
    <x v="33"/>
    <s v="PO146255"/>
    <s v="GRN192486"/>
    <n v="101010835"/>
    <s v="ECCENTRIC ROLLER ASSEMBLY"/>
    <s v="Stoke-on-Trent ST6 2AX"/>
    <n v="9.4"/>
    <x v="1"/>
    <s v="Diesel"/>
    <n v="3.4780000000000002E-3"/>
  </r>
  <r>
    <d v="2023-07-01T00:00:00"/>
    <s v="S022781"/>
    <x v="33"/>
    <s v="PO142318"/>
    <s v="GRN192625"/>
    <n v="56204076"/>
    <s v="TRANSFER BOX 2.5:1 REDUCTION"/>
    <s v="Stoke-on-Trent ST6 2AX"/>
    <n v="9.4"/>
    <x v="1"/>
    <s v="Diesel"/>
    <n v="3.4780000000000002E-3"/>
  </r>
  <r>
    <d v="2023-07-01T00:00:00"/>
    <s v="S022781"/>
    <x v="33"/>
    <s v="PO139212"/>
    <s v="GRN192794"/>
    <n v="56204076"/>
    <s v="TRANSFER BOX 2.5:1 REDUCTION"/>
    <s v="Stoke-on-Trent ST6 2AX"/>
    <n v="9.4"/>
    <x v="1"/>
    <s v="Diesel"/>
    <n v="3.4780000000000002E-3"/>
  </r>
  <r>
    <d v="2023-08-01T00:00:00"/>
    <s v="S022781"/>
    <x v="33"/>
    <s v="PO143590"/>
    <s v="GRN192958"/>
    <n v="101046730"/>
    <s v="M60 POD ACCESS STEP ASSEMBLY"/>
    <s v="Stoke-on-Trent ST6 2AX"/>
    <n v="9.4"/>
    <x v="1"/>
    <s v="Diesel"/>
    <n v="3.4780000000000002E-3"/>
  </r>
  <r>
    <d v="2023-08-01T00:00:00"/>
    <s v="S022781"/>
    <x v="33"/>
    <s v="PO143553"/>
    <s v="GRN193060"/>
    <n v="101032025"/>
    <s v="BEACON LIGHT TOWER MOUNTING PLATE"/>
    <s v="Stoke-on-Trent ST6 2AX"/>
    <n v="9.4"/>
    <x v="1"/>
    <s v="Diesel"/>
    <n v="3.4780000000000002E-3"/>
  </r>
  <r>
    <d v="2023-08-01T00:00:00"/>
    <s v="S022781"/>
    <x v="33"/>
    <s v="PO143421"/>
    <s v="GRN193084"/>
    <n v="101023638"/>
    <s v="GEARBOX CV SHAFT COUPLING"/>
    <s v="Stoke-on-Trent ST6 2AX"/>
    <n v="9.4"/>
    <x v="1"/>
    <s v="Diesel"/>
    <n v="3.4780000000000002E-3"/>
  </r>
  <r>
    <d v="2023-08-01T00:00:00"/>
    <s v="S022781"/>
    <x v="33"/>
    <s v="PO145350"/>
    <s v="GRN193087"/>
    <n v="101037555"/>
    <s v="RAD-NUKE RADAR HOUSING SEAL"/>
    <s v="Stoke-on-Trent ST6 2AX"/>
    <n v="9.4"/>
    <x v="1"/>
    <s v="Diesel"/>
    <n v="3.4780000000000002E-3"/>
  </r>
  <r>
    <d v="2023-08-01T00:00:00"/>
    <s v="S022781"/>
    <x v="33"/>
    <s v="PO146114"/>
    <s v="GRN193088"/>
    <s v="361-1317-1"/>
    <s v="DOWNSHOOT DET BOX STOOL ASSEMBLY"/>
    <s v="Stoke-on-Trent ST6 2AX"/>
    <n v="9.4"/>
    <x v="1"/>
    <s v="Diesel"/>
    <n v="3.4780000000000002E-3"/>
  </r>
  <r>
    <d v="2023-08-01T00:00:00"/>
    <s v="S022781"/>
    <x v="33"/>
    <s v="PO145357"/>
    <s v="GRN193091"/>
    <n v="40259961"/>
    <s v="ROSAHL DEHUMIDIFYING O RING"/>
    <s v="Stoke-on-Trent ST6 2AX"/>
    <n v="9.4"/>
    <x v="1"/>
    <s v="Diesel"/>
    <n v="3.4780000000000002E-3"/>
  </r>
  <r>
    <d v="2023-08-01T00:00:00"/>
    <s v="S022781"/>
    <x v="33"/>
    <s v="PO143554"/>
    <s v="GRN193094"/>
    <n v="101037451"/>
    <s v="BRACKET FOR END SLAM CATCH, BX DETECTOR PANEL ASSY"/>
    <s v="Stoke-on-Trent ST6 2AX"/>
    <n v="9.4"/>
    <x v="1"/>
    <s v="Diesel"/>
    <n v="3.4780000000000002E-3"/>
  </r>
  <r>
    <d v="2023-08-01T00:00:00"/>
    <s v="S022781"/>
    <x v="33"/>
    <s v="PO143646"/>
    <s v="GRN193096"/>
    <n v="101039992"/>
    <s v="HYDRAULIC BULKHEAD BRACKET"/>
    <s v="Stoke-on-Trent ST6 2AX"/>
    <n v="9.4"/>
    <x v="1"/>
    <s v="Diesel"/>
    <n v="3.4780000000000002E-3"/>
  </r>
  <r>
    <d v="2023-08-01T00:00:00"/>
    <s v="S022781"/>
    <x v="33"/>
    <s v="PO143743"/>
    <s v="GRN193098"/>
    <n v="101040786"/>
    <s v="PERSONNEL DOOR - LOCK SIDE CAPPING"/>
    <s v="Stoke-on-Trent ST6 2AX"/>
    <n v="9.4"/>
    <x v="1"/>
    <s v="Diesel"/>
    <n v="3.4780000000000002E-3"/>
  </r>
  <r>
    <d v="2023-08-01T00:00:00"/>
    <s v="S022781"/>
    <x v="33"/>
    <s v="PO143646"/>
    <s v="GRN193101"/>
    <n v="101030074"/>
    <s v="CABLE ROLLER GUIDEPOST"/>
    <s v="Stoke-on-Trent ST6 2AX"/>
    <n v="9.4"/>
    <x v="1"/>
    <s v="Diesel"/>
    <n v="3.4780000000000002E-3"/>
  </r>
  <r>
    <d v="2023-08-01T00:00:00"/>
    <s v="S022781"/>
    <x v="33"/>
    <s v="PO145424"/>
    <s v="GRN193131"/>
    <n v="40255936"/>
    <s v="SECURITY HAND RAIL BRACKET"/>
    <s v="Stoke-on-Trent ST6 2AX"/>
    <n v="9.4"/>
    <x v="1"/>
    <s v="Diesel"/>
    <n v="3.4780000000000002E-3"/>
  </r>
  <r>
    <d v="2023-08-01T00:00:00"/>
    <s v="S022781"/>
    <x v="33"/>
    <s v="PO147604"/>
    <s v="GRN193136"/>
    <s v="361-1390-1"/>
    <s v="1MM THICK SHIM FOR FLOORING PLATE"/>
    <s v="Stoke-on-Trent ST6 2AX"/>
    <n v="9.4"/>
    <x v="1"/>
    <s v="Diesel"/>
    <n v="3.4780000000000002E-3"/>
  </r>
  <r>
    <d v="2023-08-01T00:00:00"/>
    <s v="S022781"/>
    <x v="33"/>
    <s v="PO145002"/>
    <s v="GRN193179"/>
    <n v="40250759"/>
    <s v="UPPER STEP FABRICATION"/>
    <s v="Stoke-on-Trent ST6 2AX"/>
    <n v="9.4"/>
    <x v="1"/>
    <s v="Diesel"/>
    <n v="3.4780000000000002E-3"/>
  </r>
  <r>
    <d v="2023-08-01T00:00:00"/>
    <s v="S022781"/>
    <x v="33"/>
    <s v="PO147923"/>
    <s v="GRN193321"/>
    <n v="57202950"/>
    <s v="SPACER COUPLING ELEMENT"/>
    <s v="Stoke-on-Trent ST6 2AX"/>
    <n v="9.4"/>
    <x v="1"/>
    <s v="Diesel"/>
    <n v="3.4780000000000002E-3"/>
  </r>
  <r>
    <d v="2023-08-01T00:00:00"/>
    <s v="S022781"/>
    <x v="33"/>
    <s v="PO142615"/>
    <s v="GRN193340"/>
    <n v="101013222"/>
    <s v="BX INTEGRATED DETECTOR UNIT BRACKET"/>
    <s v="Stoke-on-Trent ST6 2AX"/>
    <n v="9.4"/>
    <x v="1"/>
    <s v="Diesel"/>
    <n v="3.4780000000000002E-3"/>
  </r>
  <r>
    <d v="2023-06-01T00:00:00"/>
    <s v="S022275"/>
    <x v="8"/>
    <s v="PO143491"/>
    <s v="GRN190283"/>
    <s v="11701-2583"/>
    <s v="MERCEDES-BENZ ACTROS 5 S/M FHS 2632 L - EXPORT TO"/>
    <s v="70771 Leinfelden-Echterdingen"/>
    <n v="1446"/>
    <x v="3"/>
    <s v="Diesel"/>
    <n v="1.4702205000000002"/>
  </r>
  <r>
    <d v="2023-07-01T00:00:00"/>
    <s v="S022275"/>
    <x v="8"/>
    <s v="PO140877"/>
    <s v="GRN191033"/>
    <s v="11701-2104"/>
    <s v="MERCEDES-BENZ ACTROS 5 S/M FHS 2632 L - EXPORT TO"/>
    <s v="70771 Leinfelden-Echterdingen"/>
    <n v="1446"/>
    <x v="3"/>
    <s v="Diesel"/>
    <n v="1.4702205000000002"/>
  </r>
  <r>
    <d v="2023-08-01T00:00:00"/>
    <s v="S022781"/>
    <x v="33"/>
    <s v="PO143283"/>
    <s v="GRN193439"/>
    <s v="11700-4977"/>
    <s v="LEVELING FOOT M20X2.5X3&quot; PAD SST"/>
    <s v="Stoke-on-Trent ST6 2AX"/>
    <n v="9.4"/>
    <x v="1"/>
    <s v="Diesel"/>
    <n v="3.4780000000000002E-3"/>
  </r>
  <r>
    <d v="2023-08-01T00:00:00"/>
    <s v="S022781"/>
    <x v="33"/>
    <s v="PO143554"/>
    <s v="GRN193441"/>
    <n v="101036313"/>
    <s v="DRIVERLESS MARKER TOP BRACKET"/>
    <s v="Stoke-on-Trent ST6 2AX"/>
    <n v="9.4"/>
    <x v="1"/>
    <s v="Diesel"/>
    <n v="3.4780000000000002E-3"/>
  </r>
  <r>
    <d v="2023-08-01T00:00:00"/>
    <s v="S022781"/>
    <x v="33"/>
    <s v="PO143735"/>
    <s v="GRN193450"/>
    <n v="101040194"/>
    <s v="SWIVEL ROD END FEMALE - 6mm STAINLESS STEELWDS CO"/>
    <s v="Stoke-on-Trent ST6 2AX"/>
    <n v="9.4"/>
    <x v="1"/>
    <s v="Diesel"/>
    <n v="3.4780000000000002E-3"/>
  </r>
  <r>
    <d v="2023-08-01T00:00:00"/>
    <s v="S022781"/>
    <x v="33"/>
    <s v="PO146897"/>
    <s v="GRN193454"/>
    <n v="101012394"/>
    <s v="SECURITY HANDRAIL SPACER"/>
    <s v="Stoke-on-Trent ST6 2AX"/>
    <n v="9.4"/>
    <x v="1"/>
    <s v="Diesel"/>
    <n v="3.4780000000000002E-3"/>
  </r>
  <r>
    <d v="2023-08-01T00:00:00"/>
    <s v="S022781"/>
    <x v="33"/>
    <s v="PO143981"/>
    <s v="GRN193458"/>
    <n v="101040211"/>
    <s v="SWIVEL ROD END MALE - 6mm STAINLESS STEELWDS COMP"/>
    <s v="Stoke-on-Trent ST6 2AX"/>
    <n v="9.4"/>
    <x v="1"/>
    <s v="Diesel"/>
    <n v="3.4780000000000002E-3"/>
  </r>
  <r>
    <d v="2023-08-01T00:00:00"/>
    <s v="S022781"/>
    <x v="33"/>
    <s v="PO145562"/>
    <s v="GRN193459"/>
    <n v="101044324"/>
    <s v="T25 DETECTOR SPINE ASSY RUNNING STRIP"/>
    <s v="Stoke-on-Trent ST6 2AX"/>
    <n v="9.4"/>
    <x v="1"/>
    <s v="Diesel"/>
    <n v="3.4780000000000002E-3"/>
  </r>
  <r>
    <d v="2023-08-01T00:00:00"/>
    <s v="S022781"/>
    <x v="33"/>
    <s v="PO142318"/>
    <s v="GRN193614"/>
    <n v="56204076"/>
    <s v="TRANSFER BOX 2.5:1 REDUCTION"/>
    <s v="Stoke-on-Trent ST6 2AX"/>
    <n v="9.4"/>
    <x v="1"/>
    <s v="Diesel"/>
    <n v="3.4780000000000002E-3"/>
  </r>
  <r>
    <d v="2023-08-01T00:00:00"/>
    <s v="S022781"/>
    <x v="33"/>
    <s v="PO147961"/>
    <s v="GRN193637"/>
    <n v="51259239"/>
    <s v="LINEAR SOLENOID V45-N-24VDC 100%ED"/>
    <s v="Stoke-on-Trent ST6 2AX"/>
    <n v="9.4"/>
    <x v="1"/>
    <s v="Diesel"/>
    <n v="3.4780000000000002E-3"/>
  </r>
  <r>
    <d v="2023-03-01T00:00:00"/>
    <s v="S001047"/>
    <x v="9"/>
    <s v="PO140456"/>
    <s v="GRN182174"/>
    <n v="66205215"/>
    <s v="2X8 ELEMENT PHOTO DIODE CDWO4 30MM THICK"/>
    <s v="81300 Johor Bahru Malaysia"/>
    <n v="6781"/>
    <x v="4"/>
    <s v="Aviation"/>
    <n v="1.1924057587200001"/>
  </r>
  <r>
    <d v="2023-08-01T00:00:00"/>
    <s v="S022781"/>
    <x v="33"/>
    <s v="PO146829"/>
    <s v="GRN193697"/>
    <s v="361-1354-1"/>
    <s v="DAVIT ASSEMBLY"/>
    <s v="Stoke-on-Trent ST6 2AX"/>
    <n v="9.4"/>
    <x v="1"/>
    <s v="Diesel"/>
    <n v="3.4780000000000002E-3"/>
  </r>
  <r>
    <d v="2023-08-01T00:00:00"/>
    <s v="S022781"/>
    <x v="33"/>
    <s v="PO146533"/>
    <s v="GRN194231"/>
    <n v="101029067"/>
    <s v="SSM LINAC SERVICE TOOL KIT"/>
    <s v="Stoke-on-Trent ST6 2AX"/>
    <n v="9.4"/>
    <x v="1"/>
    <s v="Diesel"/>
    <n v="3.4780000000000002E-3"/>
  </r>
  <r>
    <d v="2023-03-01T00:00:00"/>
    <s v="S001121"/>
    <x v="5"/>
    <s v="PO143819"/>
    <s v="GRN182181"/>
    <n v="101036300"/>
    <s v="3 POSITION SELECTOR SWITCH NON-ILLUMINATED BLACK"/>
    <s v="Salford M5 4BE"/>
    <n v="103.6"/>
    <x v="2"/>
    <s v="Diesel"/>
    <n v="3.8331999999999998E-4"/>
  </r>
  <r>
    <d v="2023-03-01T00:00:00"/>
    <s v="S001571"/>
    <x v="10"/>
    <s v="PO142295"/>
    <s v="GRN182184"/>
    <n v="5045161"/>
    <s v="WEATHER HOOD 190 DEGREE"/>
    <s v="St Albans AL1 5BN"/>
    <n v="298"/>
    <x v="2"/>
    <s v="Diesel"/>
    <n v="1.1026E-3"/>
  </r>
  <r>
    <d v="2023-08-01T00:00:00"/>
    <s v="S022781"/>
    <x v="33"/>
    <s v="PO143741"/>
    <s v="GRN194274"/>
    <n v="101040231"/>
    <s v="POD DOOR LOCK - RETURN SPRING STAINLESS STEELSPRI"/>
    <s v="Stoke-on-Trent ST6 2AX"/>
    <n v="9.4"/>
    <x v="1"/>
    <s v="Diesel"/>
    <n v="3.4780000000000002E-3"/>
  </r>
  <r>
    <d v="2023-08-01T00:00:00"/>
    <s v="S022781"/>
    <x v="33"/>
    <s v="PO143743"/>
    <s v="GRN194277"/>
    <n v="101040786"/>
    <s v="PERSONNEL DOOR - LOCK SIDE CAPPING"/>
    <s v="Stoke-on-Trent ST6 2AX"/>
    <n v="9.4"/>
    <x v="1"/>
    <s v="Diesel"/>
    <n v="3.4780000000000002E-3"/>
  </r>
  <r>
    <d v="2023-08-01T00:00:00"/>
    <s v="S022781"/>
    <x v="33"/>
    <s v="PO145415"/>
    <s v="GRN194284"/>
    <s v="11598-0583"/>
    <s v="LIFT ALL NYLON RATCHET TIE-DOWN STRAP 10FT"/>
    <s v="Stoke-on-Trent ST6 2AX"/>
    <n v="9.4"/>
    <x v="1"/>
    <s v="Diesel"/>
    <n v="3.4780000000000002E-3"/>
  </r>
  <r>
    <d v="2023-08-01T00:00:00"/>
    <s v="S022781"/>
    <x v="33"/>
    <s v="PO142615"/>
    <s v="GRN194300"/>
    <n v="101013222"/>
    <s v="BX INTEGRATED DETECTOR UNIT BRACKET"/>
    <s v="Stoke-on-Trent ST6 2AX"/>
    <n v="9.4"/>
    <x v="1"/>
    <s v="Diesel"/>
    <n v="3.4780000000000002E-3"/>
  </r>
  <r>
    <d v="2023-03-01T00:00:00"/>
    <s v="S001571"/>
    <x v="10"/>
    <s v="PO140464"/>
    <s v="GRN182190"/>
    <n v="42205933"/>
    <s v="SICK LASER SCANNER LMS 511-20100 PRO SICK 1047782"/>
    <s v="St Albans AL1 5BN"/>
    <n v="298"/>
    <x v="2"/>
    <s v="Diesel"/>
    <n v="1.1026E-3"/>
  </r>
  <r>
    <d v="2023-03-01T00:00:00"/>
    <s v="S001571"/>
    <x v="10"/>
    <s v="PO140464"/>
    <s v="GRN182193"/>
    <n v="42205933"/>
    <s v="SICK LASER SCANNER LMS 511-20100 PRO SICK 1047782"/>
    <s v="St Albans AL1 5BN"/>
    <n v="298"/>
    <x v="2"/>
    <s v="Diesel"/>
    <n v="1.1026E-3"/>
  </r>
  <r>
    <d v="2023-03-01T00:00:00"/>
    <s v="S001571"/>
    <x v="10"/>
    <s v="PO142815"/>
    <s v="GRN182195"/>
    <n v="42205933"/>
    <s v="SICK LASER SCANNER LMS 511-20100 PRO SICK 1047782"/>
    <s v="St Albans AL1 5BN"/>
    <n v="298"/>
    <x v="2"/>
    <s v="Diesel"/>
    <n v="1.1026E-3"/>
  </r>
  <r>
    <d v="2023-03-01T00:00:00"/>
    <s v="S023884"/>
    <x v="34"/>
    <s v="PO141747"/>
    <s v="GRN182196"/>
    <s v="11700-8535"/>
    <s v="GEARBOX LOW BACKLASH SERVO WORM"/>
    <s v="Stoke-on-Trent ST1 5SQ"/>
    <n v="13.2"/>
    <x v="1"/>
    <s v="Diesel"/>
    <n v="4.8839999999999995E-3"/>
  </r>
  <r>
    <d v="2023-08-01T00:00:00"/>
    <s v="S022781"/>
    <x v="33"/>
    <s v="PO143553"/>
    <s v="GRN194303"/>
    <n v="101020061"/>
    <s v="CONCENTRATOR MOUNTING PLATE"/>
    <s v="Stoke-on-Trent ST6 2AX"/>
    <n v="9.4"/>
    <x v="1"/>
    <s v="Diesel"/>
    <n v="3.4780000000000002E-3"/>
  </r>
  <r>
    <d v="2023-08-01T00:00:00"/>
    <s v="S022781"/>
    <x v="33"/>
    <s v="PO147923"/>
    <s v="GRN194304"/>
    <n v="101014202"/>
    <s v="DOOR FRAME INFILL"/>
    <s v="Stoke-on-Trent ST6 2AX"/>
    <n v="9.4"/>
    <x v="1"/>
    <s v="Diesel"/>
    <n v="3.4780000000000002E-3"/>
  </r>
  <r>
    <d v="2023-03-01T00:00:00"/>
    <s v="S001571"/>
    <x v="10"/>
    <s v="PO138588"/>
    <s v="GRN182199"/>
    <n v="101032049"/>
    <s v="2D LiDAR LASER SENSOR TIM781-2174101"/>
    <s v="St Albans AL1 5BN"/>
    <n v="298"/>
    <x v="2"/>
    <s v="Diesel"/>
    <n v="1.1026E-3"/>
  </r>
  <r>
    <d v="2023-05-01T00:00:00"/>
    <s v="S002239"/>
    <x v="17"/>
    <s v="PO145919"/>
    <s v="GRN187724"/>
    <n v="101015078"/>
    <s v="FILTER, 5 MICRON, 10&quot; X 2.5&quot;"/>
    <s v="UT 84104"/>
    <n v="4725"/>
    <x v="4"/>
    <s v="Aviation"/>
    <n v="0.33234727680000004"/>
  </r>
  <r>
    <d v="2023-08-01T00:00:00"/>
    <s v="S022781"/>
    <x v="33"/>
    <s v="PO147723"/>
    <s v="GRN194307"/>
    <n v="101030007"/>
    <s v="M60-BX CONTROL PANEL FIXING BRACKET"/>
    <s v="Stoke-on-Trent ST6 2AX"/>
    <n v="9.4"/>
    <x v="1"/>
    <s v="Diesel"/>
    <n v="3.4780000000000002E-3"/>
  </r>
  <r>
    <d v="2023-08-01T00:00:00"/>
    <s v="S022781"/>
    <x v="33"/>
    <s v="PO148030"/>
    <s v="GRN194313"/>
    <n v="101038448"/>
    <s v="DOOR FRAME SPACER PLATE - M60"/>
    <s v="Stoke-on-Trent ST6 2AX"/>
    <n v="9.4"/>
    <x v="1"/>
    <s v="Diesel"/>
    <n v="3.4780000000000002E-3"/>
  </r>
  <r>
    <d v="2023-08-01T00:00:00"/>
    <s v="S022781"/>
    <x v="33"/>
    <s v="PO147724"/>
    <s v="GRN194314"/>
    <n v="101035612"/>
    <s v="M60/T60 DOOR INTERLOCK SWITCH BRACKET(FRAME SIDE)"/>
    <s v="Stoke-on-Trent ST6 2AX"/>
    <n v="9.4"/>
    <x v="1"/>
    <s v="Diesel"/>
    <n v="3.4780000000000002E-3"/>
  </r>
  <r>
    <d v="2023-08-01T00:00:00"/>
    <s v="S022781"/>
    <x v="33"/>
    <s v="PO145562"/>
    <s v="GRN194315"/>
    <n v="101044324"/>
    <s v="T25 DETECTOR SPINE ASSY RUNNING STRIP"/>
    <s v="Stoke-on-Trent ST6 2AX"/>
    <n v="9.4"/>
    <x v="1"/>
    <s v="Diesel"/>
    <n v="3.4780000000000002E-3"/>
  </r>
  <r>
    <d v="2023-08-01T00:00:00"/>
    <s v="S022781"/>
    <x v="33"/>
    <s v="PO146897"/>
    <s v="GRN194317"/>
    <n v="57211882"/>
    <s v="GROMMET 25.4 X 3.0 X 21.0"/>
    <s v="Stoke-on-Trent ST6 2AX"/>
    <n v="9.4"/>
    <x v="1"/>
    <s v="Diesel"/>
    <n v="3.4780000000000002E-3"/>
  </r>
  <r>
    <d v="2023-08-01T00:00:00"/>
    <s v="S022781"/>
    <x v="33"/>
    <s v="PO146114"/>
    <s v="GRN194389"/>
    <s v="361-1317-1"/>
    <s v="DOWNSHOOT DET BOX STOOL ASSEMBLY"/>
    <s v="Stoke-on-Trent ST6 2AX"/>
    <n v="9.4"/>
    <x v="1"/>
    <s v="Diesel"/>
    <n v="3.4780000000000002E-3"/>
  </r>
  <r>
    <d v="2023-03-01T00:00:00"/>
    <s v="S001047"/>
    <x v="9"/>
    <s v="PO140457"/>
    <s v="GRN182220"/>
    <n v="66208596"/>
    <s v="SILICON PHOTODIODE - CdW04 16 CHANNELS"/>
    <s v="81300 Johor Bahru Malaysia"/>
    <n v="6781"/>
    <x v="4"/>
    <s v="Aviation"/>
    <n v="1.1924057587200001"/>
  </r>
  <r>
    <d v="2023-08-01T00:00:00"/>
    <s v="S022781"/>
    <x v="33"/>
    <s v="PO145562"/>
    <s v="GRN194390"/>
    <n v="101044324"/>
    <s v="T25 DETECTOR SPINE ASSY RUNNING STRIP"/>
    <s v="Stoke-on-Trent ST6 2AX"/>
    <n v="9.4"/>
    <x v="1"/>
    <s v="Diesel"/>
    <n v="3.4780000000000002E-3"/>
  </r>
  <r>
    <d v="2023-03-01T00:00:00"/>
    <s v="S001121"/>
    <x v="5"/>
    <s v="PO143159"/>
    <s v="GRN182225"/>
    <n v="1"/>
    <s v="freight inwards"/>
    <s v="Salford M5 4BE"/>
    <n v="103.6"/>
    <x v="2"/>
    <s v="Diesel"/>
    <n v="3.8331999999999998E-4"/>
  </r>
  <r>
    <d v="2023-08-01T00:00:00"/>
    <s v="S022781"/>
    <x v="33"/>
    <s v="PO143943"/>
    <s v="GRN194391"/>
    <s v="11701-2348"/>
    <s v="PEWAG WINNER PROFILIFT ALPHA LIFTING POINT 1 TONNE"/>
    <s v="Stoke-on-Trent ST6 2AX"/>
    <n v="9.4"/>
    <x v="1"/>
    <s v="Diesel"/>
    <n v="3.4780000000000002E-3"/>
  </r>
  <r>
    <d v="2023-08-01T00:00:00"/>
    <s v="S022781"/>
    <x v="33"/>
    <s v="PO147653"/>
    <s v="GRN194392"/>
    <s v="356-1204-1"/>
    <s v="M60 CAB HMI SCREEN MOUNT"/>
    <s v="Stoke-on-Trent ST6 2AX"/>
    <n v="9.4"/>
    <x v="1"/>
    <s v="Diesel"/>
    <n v="3.4780000000000002E-3"/>
  </r>
  <r>
    <d v="2023-08-01T00:00:00"/>
    <s v="S022781"/>
    <x v="33"/>
    <s v="PO143982"/>
    <s v="GRN194393"/>
    <n v="101044123"/>
    <s v="PANASONIC SPUR GEARBOX 180:1, 9.8Nm, 7.5rpm PANASO"/>
    <s v="Stoke-on-Trent ST6 2AX"/>
    <n v="9.4"/>
    <x v="1"/>
    <s v="Diesel"/>
    <n v="3.4780000000000002E-3"/>
  </r>
  <r>
    <d v="2023-08-01T00:00:00"/>
    <s v="S022781"/>
    <x v="33"/>
    <s v="PO146895"/>
    <s v="GRN194492"/>
    <s v="255-1764-1"/>
    <s v="WASHER FLAT M20 HARDENED STL-Z ZINC FLAKE"/>
    <s v="Stoke-on-Trent ST6 2AX"/>
    <n v="9.4"/>
    <x v="1"/>
    <s v="Diesel"/>
    <n v="3.4780000000000002E-3"/>
  </r>
  <r>
    <d v="2023-08-01T00:00:00"/>
    <s v="S022781"/>
    <x v="33"/>
    <s v="PO144975"/>
    <s v="GRN194494"/>
    <s v="11598-1514"/>
    <s v="TOP CONNECTION SET DRS250 WHEEL BLOCK"/>
    <s v="Stoke-on-Trent ST6 2AX"/>
    <n v="9.4"/>
    <x v="1"/>
    <s v="Diesel"/>
    <n v="3.4780000000000002E-3"/>
  </r>
  <r>
    <d v="2023-08-01T00:00:00"/>
    <s v="S022781"/>
    <x v="33"/>
    <s v="PO142318"/>
    <s v="GRN194507"/>
    <n v="1"/>
    <s v="freight inwards LINES 6/7/8"/>
    <s v="Stoke-on-Trent ST6 2AX"/>
    <n v="9.4"/>
    <x v="1"/>
    <s v="Diesel"/>
    <n v="3.4780000000000002E-3"/>
  </r>
  <r>
    <d v="2023-08-01T00:00:00"/>
    <s v="S022781"/>
    <x v="33"/>
    <s v="PO145562"/>
    <s v="GRN194617"/>
    <n v="101044324"/>
    <s v="T25 DETECTOR SPINE ASSY RUNNING STRIP"/>
    <s v="Stoke-on-Trent ST6 2AX"/>
    <n v="9.4"/>
    <x v="1"/>
    <s v="Diesel"/>
    <n v="3.4780000000000002E-3"/>
  </r>
  <r>
    <d v="2023-08-01T00:00:00"/>
    <s v="S022781"/>
    <x v="33"/>
    <s v="PO143556"/>
    <s v="GRN194618"/>
    <n v="101037487"/>
    <s v="BX DOOR RETAINER PLATE"/>
    <s v="Stoke-on-Trent ST6 2AX"/>
    <n v="9.4"/>
    <x v="1"/>
    <s v="Diesel"/>
    <n v="3.4780000000000002E-3"/>
  </r>
  <r>
    <d v="2023-08-01T00:00:00"/>
    <s v="S022781"/>
    <x v="33"/>
    <s v="PO145419"/>
    <s v="GRN194619"/>
    <s v="11700-5582"/>
    <s v="SWIVEL PAD FOOT M10 THRD"/>
    <s v="Stoke-on-Trent ST6 2AX"/>
    <n v="9.4"/>
    <x v="1"/>
    <s v="Diesel"/>
    <n v="3.4780000000000002E-3"/>
  </r>
  <r>
    <d v="2023-08-01T00:00:00"/>
    <s v="S022781"/>
    <x v="33"/>
    <s v="PO143646"/>
    <s v="GRN194621"/>
    <n v="101039992"/>
    <s v="HYDRAULIC BULKHEAD BRACKET"/>
    <s v="Stoke-on-Trent ST6 2AX"/>
    <n v="9.4"/>
    <x v="1"/>
    <s v="Diesel"/>
    <n v="3.4780000000000002E-3"/>
  </r>
  <r>
    <d v="2023-08-01T00:00:00"/>
    <s v="S022781"/>
    <x v="33"/>
    <s v="PO145417"/>
    <s v="GRN194622"/>
    <s v="11700-4977"/>
    <s v="LEVELING FOOT M20X2.5X3&quot; PAD SST"/>
    <s v="Stoke-on-Trent ST6 2AX"/>
    <n v="9.4"/>
    <x v="1"/>
    <s v="Diesel"/>
    <n v="3.4780000000000002E-3"/>
  </r>
  <r>
    <d v="2023-08-01T00:00:00"/>
    <s v="S022781"/>
    <x v="33"/>
    <s v="PO145420"/>
    <s v="GRN194629"/>
    <s v="11700-5872"/>
    <s v="ROUTING CLAMP STRUT-MOUNT 4-1/2&quot; ID STL-Z"/>
    <s v="Stoke-on-Trent ST6 2AX"/>
    <n v="9.4"/>
    <x v="1"/>
    <s v="Diesel"/>
    <n v="3.4780000000000002E-3"/>
  </r>
  <r>
    <d v="2023-08-01T00:00:00"/>
    <s v="S022781"/>
    <x v="33"/>
    <s v="PO143421"/>
    <s v="GRN194633"/>
    <n v="101008805"/>
    <s v="TRANSFER CASE PROP SHAFT COUPLING"/>
    <s v="Stoke-on-Trent ST6 2AX"/>
    <n v="9.4"/>
    <x v="1"/>
    <s v="Diesel"/>
    <n v="3.4780000000000002E-3"/>
  </r>
  <r>
    <d v="2023-08-01T00:00:00"/>
    <s v="S022781"/>
    <x v="33"/>
    <s v="PO143750"/>
    <s v="GRN194640"/>
    <s v="11700-9047"/>
    <s v="BUFFER - RUBBER DPG160"/>
    <s v="Stoke-on-Trent ST6 2AX"/>
    <n v="9.4"/>
    <x v="1"/>
    <s v="Diesel"/>
    <n v="3.4780000000000002E-3"/>
  </r>
  <r>
    <d v="2023-08-01T00:00:00"/>
    <s v="S022781"/>
    <x v="33"/>
    <s v="PO147723"/>
    <s v="GRN194641"/>
    <n v="101045279"/>
    <s v="PLATE FOR DELL PRECISON 5820"/>
    <s v="Stoke-on-Trent ST6 2AX"/>
    <n v="9.4"/>
    <x v="1"/>
    <s v="Diesel"/>
    <n v="3.4780000000000002E-3"/>
  </r>
  <r>
    <d v="2023-03-01T00:00:00"/>
    <s v="S023849"/>
    <x v="6"/>
    <s v="PO143531"/>
    <s v="GRN182290"/>
    <n v="101007863"/>
    <s v="NETGEAR COMPATIBLE 10GBASE-LR SFP+1310NM 10KM"/>
    <s v="Warrington WA2 8TX"/>
    <n v="78.2"/>
    <x v="2"/>
    <s v="Diesel"/>
    <n v="2.8933999999999996E-4"/>
  </r>
  <r>
    <d v="2023-08-01T00:00:00"/>
    <s v="S022781"/>
    <x v="33"/>
    <s v="PO142615"/>
    <s v="GRN194642"/>
    <n v="101013401"/>
    <s v="BX DETECTOR BLANKING PLATE"/>
    <s v="Stoke-on-Trent ST6 2AX"/>
    <n v="9.4"/>
    <x v="1"/>
    <s v="Diesel"/>
    <n v="3.4780000000000002E-3"/>
  </r>
  <r>
    <d v="2023-08-01T00:00:00"/>
    <s v="S022781"/>
    <x v="33"/>
    <s v="PO143646"/>
    <s v="GRN194643"/>
    <n v="101027591"/>
    <s v="TCU RESERVOIR BRACKET"/>
    <s v="Stoke-on-Trent ST6 2AX"/>
    <n v="9.4"/>
    <x v="1"/>
    <s v="Diesel"/>
    <n v="3.4780000000000002E-3"/>
  </r>
  <r>
    <d v="2023-08-01T00:00:00"/>
    <s v="S022781"/>
    <x v="33"/>
    <s v="PO145499"/>
    <s v="GRN194645"/>
    <n v="101024736"/>
    <s v="L8 LADDERGUARD WIDE SHORT- GALVANISED STEEL"/>
    <s v="Stoke-on-Trent ST6 2AX"/>
    <n v="9.4"/>
    <x v="1"/>
    <s v="Diesel"/>
    <n v="3.4780000000000002E-3"/>
  </r>
  <r>
    <d v="2023-08-01T00:00:00"/>
    <s v="S022781"/>
    <x v="33"/>
    <s v="PO141642"/>
    <s v="GRN194648"/>
    <n v="101045393"/>
    <s v="GANTRY WHEEL LASER ALIGNMENT KIT"/>
    <s v="Stoke-on-Trent ST6 2AX"/>
    <n v="9.4"/>
    <x v="1"/>
    <s v="Diesel"/>
    <n v="3.4780000000000002E-3"/>
  </r>
  <r>
    <d v="2023-03-01T00:00:00"/>
    <s v="S023849"/>
    <x v="6"/>
    <s v="PO140872"/>
    <s v="GRN182298"/>
    <n v="101007863"/>
    <s v="NETGEAR COMPATIBLE 10GBASE-LR SFP+1310NM 10KM"/>
    <s v="Warrington WA2 8TX"/>
    <n v="78.2"/>
    <x v="2"/>
    <s v="Diesel"/>
    <n v="2.8933999999999996E-4"/>
  </r>
  <r>
    <d v="2023-08-01T00:00:00"/>
    <s v="S022781"/>
    <x v="33"/>
    <s v="PO143735"/>
    <s v="GRN194651"/>
    <n v="101040194"/>
    <s v="SWIVEL ROD END FEMALE - 6mm STAINLESS STEELWDS CO"/>
    <s v="Stoke-on-Trent ST6 2AX"/>
    <n v="9.4"/>
    <x v="1"/>
    <s v="Diesel"/>
    <n v="3.4780000000000002E-3"/>
  </r>
  <r>
    <d v="2023-03-01T00:00:00"/>
    <s v="S001121"/>
    <x v="5"/>
    <s v="PO143765"/>
    <s v="GRN182307"/>
    <s v="11701-2534"/>
    <s v="KEYSWITCH 2-POS LEFT REMOVAL MAINTAINED METAL KEY"/>
    <s v="Salford M5 4BE"/>
    <n v="103.6"/>
    <x v="2"/>
    <s v="Diesel"/>
    <n v="3.8331999999999998E-4"/>
  </r>
  <r>
    <d v="2023-08-01T00:00:00"/>
    <s v="S022781"/>
    <x v="33"/>
    <s v="PO145009"/>
    <s v="GRN194654"/>
    <s v="340-1039-1"/>
    <s v="ASSY FOUNDATION MOUNT BEAM STOP SIDE"/>
    <s v="Stoke-on-Trent ST6 2AX"/>
    <n v="9.4"/>
    <x v="1"/>
    <s v="Diesel"/>
    <n v="3.4780000000000002E-3"/>
  </r>
  <r>
    <d v="2023-08-01T00:00:00"/>
    <s v="S022781"/>
    <x v="33"/>
    <s v="PO143981"/>
    <s v="GRN194655"/>
    <n v="101040211"/>
    <s v="SWIVEL ROD END MALE - 6mm STAINLESS STEELWDS COMP"/>
    <s v="Stoke-on-Trent ST6 2AX"/>
    <n v="9.4"/>
    <x v="1"/>
    <s v="Diesel"/>
    <n v="3.4780000000000002E-3"/>
  </r>
  <r>
    <d v="2023-08-01T00:00:00"/>
    <s v="S022781"/>
    <x v="33"/>
    <s v="PO145567"/>
    <s v="GRN194657"/>
    <s v="361-1254-1"/>
    <s v="M16 OVERSIZED WASHER"/>
    <s v="Stoke-on-Trent ST6 2AX"/>
    <n v="9.4"/>
    <x v="1"/>
    <s v="Diesel"/>
    <n v="3.4780000000000002E-3"/>
  </r>
  <r>
    <d v="2023-08-01T00:00:00"/>
    <s v="S022781"/>
    <x v="33"/>
    <s v="PO145498"/>
    <s v="GRN194669"/>
    <s v="361-1227-1"/>
    <s v="DV60 Ø120 COLUMN JACK PAD"/>
    <s v="Stoke-on-Trent ST6 2AX"/>
    <n v="9.4"/>
    <x v="1"/>
    <s v="Diesel"/>
    <n v="3.4780000000000002E-3"/>
  </r>
  <r>
    <d v="2023-08-01T00:00:00"/>
    <s v="S022781"/>
    <x v="33"/>
    <s v="PO143741"/>
    <s v="GRN194676"/>
    <n v="101040227"/>
    <s v="POD DOOR - LOCK TO UPPER LATCH CON-ROD"/>
    <s v="Stoke-on-Trent ST6 2AX"/>
    <n v="9.4"/>
    <x v="1"/>
    <s v="Diesel"/>
    <n v="3.4780000000000002E-3"/>
  </r>
  <r>
    <d v="2023-08-01T00:00:00"/>
    <s v="S022781"/>
    <x v="33"/>
    <s v="PO143743"/>
    <s v="GRN194690"/>
    <n v="101040786"/>
    <s v="PERSONNEL DOOR - LOCK SIDE CAPPING"/>
    <s v="Stoke-on-Trent ST6 2AX"/>
    <n v="9.4"/>
    <x v="1"/>
    <s v="Diesel"/>
    <n v="3.4780000000000002E-3"/>
  </r>
  <r>
    <d v="2023-08-01T00:00:00"/>
    <s v="S022781"/>
    <x v="33"/>
    <s v="PO147724"/>
    <s v="GRN194709"/>
    <s v="356-1082-1"/>
    <s v="M60-ZBX WORKSTATION KICK PANEL FIXING PLATE"/>
    <s v="Stoke-on-Trent ST6 2AX"/>
    <n v="9.4"/>
    <x v="1"/>
    <s v="Diesel"/>
    <n v="3.4780000000000002E-3"/>
  </r>
  <r>
    <d v="2023-03-01T00:00:00"/>
    <s v="S001571"/>
    <x v="10"/>
    <s v="PO142815"/>
    <s v="GRN182327"/>
    <n v="101032049"/>
    <s v="2D LIDAR LASER SENSOR TIM781-2174101"/>
    <s v="St Albans AL1 5BN"/>
    <n v="298"/>
    <x v="2"/>
    <s v="Diesel"/>
    <n v="1.1026E-3"/>
  </r>
  <r>
    <d v="2023-08-01T00:00:00"/>
    <s v="S022781"/>
    <x v="33"/>
    <s v="PO143981"/>
    <s v="GRN194755"/>
    <n v="101045885"/>
    <s v="ADJUSTMENT MOTOR MOUNTING BRACKET 01"/>
    <s v="Stoke-on-Trent ST6 2AX"/>
    <n v="9.4"/>
    <x v="1"/>
    <s v="Diesel"/>
    <n v="3.4780000000000002E-3"/>
  </r>
  <r>
    <d v="2023-03-01T00:00:00"/>
    <s v="S001571"/>
    <x v="10"/>
    <s v="PO140444"/>
    <s v="GRN182334"/>
    <n v="57205719"/>
    <s v="MOUNTING KIT 1 SICK 2015623"/>
    <s v="St Albans AL1 5BN"/>
    <n v="298"/>
    <x v="2"/>
    <s v="Diesel"/>
    <n v="1.1026E-3"/>
  </r>
  <r>
    <d v="2023-03-01T00:00:00"/>
    <s v="S001571"/>
    <x v="10"/>
    <s v="PO140450"/>
    <s v="GRN182336"/>
    <n v="57203693"/>
    <s v="MOUNTING SYSTEM UNIVERSAL JOINT BEF-KK-W45"/>
    <s v="St Albans AL1 5BN"/>
    <n v="298"/>
    <x v="2"/>
    <s v="Diesel"/>
    <n v="1.1026E-3"/>
  </r>
  <r>
    <d v="2023-08-01T00:00:00"/>
    <s v="S022781"/>
    <x v="33"/>
    <s v="PO142318"/>
    <s v="GRN194893"/>
    <n v="1"/>
    <s v="freight inwards LINES 9/10/11"/>
    <s v="Stoke-on-Trent ST6 2AX"/>
    <n v="9.4"/>
    <x v="1"/>
    <s v="Diesel"/>
    <n v="3.4780000000000002E-3"/>
  </r>
  <r>
    <d v="2023-08-01T00:00:00"/>
    <s v="S022781"/>
    <x v="33"/>
    <s v="PO148262"/>
    <s v="GRN195251"/>
    <s v="361-1419-1"/>
    <s v="SITE SHIM ASSEMBLY"/>
    <s v="Stoke-on-Trent ST6 2AX"/>
    <n v="9.4"/>
    <x v="1"/>
    <s v="Diesel"/>
    <n v="3.4780000000000002E-3"/>
  </r>
  <r>
    <d v="2023-09-01T00:00:00"/>
    <s v="S022781"/>
    <x v="33"/>
    <s v="PO146917"/>
    <s v="GRN195659"/>
    <n v="101024736"/>
    <s v="L8 LADDERGUARD WIDE SHORT- GALVANISED STEEL"/>
    <s v="Stoke-on-Trent ST6 2AX"/>
    <n v="9.4"/>
    <x v="1"/>
    <s v="Diesel"/>
    <n v="3.4780000000000002E-3"/>
  </r>
  <r>
    <d v="2023-03-01T00:00:00"/>
    <s v="S024448"/>
    <x v="18"/>
    <s v="PO136676"/>
    <s v="GRN182344"/>
    <n v="101041134"/>
    <s v="6/4MeV LINAC BEAM LINE SPARE"/>
    <s v="California 94560"/>
    <n v="5214"/>
    <x v="0"/>
    <s v="Crude"/>
    <n v="0.4181628"/>
  </r>
  <r>
    <d v="2023-09-01T00:00:00"/>
    <s v="S022781"/>
    <x v="33"/>
    <s v="PO148417"/>
    <s v="GRN195786"/>
    <s v="361-1414-1"/>
    <s v="ADAPTOR"/>
    <s v="Stoke-on-Trent ST6 2AX"/>
    <n v="9.4"/>
    <x v="1"/>
    <s v="Diesel"/>
    <n v="3.4780000000000002E-3"/>
  </r>
  <r>
    <d v="2023-09-01T00:00:00"/>
    <s v="S022781"/>
    <x v="33"/>
    <s v="PO145562"/>
    <s v="GRN195868"/>
    <n v="101044324"/>
    <s v="T25 DETECTOR SPINE ASSY RUNNING STRIP"/>
    <s v="Stoke-on-Trent ST6 2AX"/>
    <n v="9.4"/>
    <x v="1"/>
    <s v="Diesel"/>
    <n v="3.4780000000000002E-3"/>
  </r>
  <r>
    <d v="2023-09-01T00:00:00"/>
    <s v="S022781"/>
    <x v="33"/>
    <s v="PO143283"/>
    <s v="GRN195869"/>
    <s v="11700-4977"/>
    <s v="LEVELING FOOT M20X2.5X3&quot; PAD SST"/>
    <s v="Stoke-on-Trent ST6 2AX"/>
    <n v="9.4"/>
    <x v="1"/>
    <s v="Diesel"/>
    <n v="3.4780000000000002E-3"/>
  </r>
  <r>
    <d v="2023-09-01T00:00:00"/>
    <s v="S022781"/>
    <x v="33"/>
    <s v="PO143421"/>
    <s v="GRN195870"/>
    <n v="101008805"/>
    <s v="TRANSFER CASE PROP SHAFT COUPLING"/>
    <s v="Stoke-on-Trent ST6 2AX"/>
    <n v="9.4"/>
    <x v="1"/>
    <s v="Diesel"/>
    <n v="3.4780000000000002E-3"/>
  </r>
  <r>
    <d v="2023-09-01T00:00:00"/>
    <s v="S022781"/>
    <x v="33"/>
    <s v="PO147723"/>
    <s v="GRN195871"/>
    <n v="101049332"/>
    <s v="FIXED DOME NETWORK CAMERA SPACER"/>
    <s v="Stoke-on-Trent ST6 2AX"/>
    <n v="9.4"/>
    <x v="1"/>
    <s v="Diesel"/>
    <n v="3.4780000000000002E-3"/>
  </r>
  <r>
    <d v="2023-09-01T00:00:00"/>
    <s v="S022781"/>
    <x v="33"/>
    <s v="PO145420"/>
    <s v="GRN195872"/>
    <s v="11700-5872"/>
    <s v="ROUTING CLAMP STRUT-MOUNT 4-1/2&quot; ID STL-Z"/>
    <s v="Stoke-on-Trent ST6 2AX"/>
    <n v="9.4"/>
    <x v="1"/>
    <s v="Diesel"/>
    <n v="3.4780000000000002E-3"/>
  </r>
  <r>
    <d v="2023-09-01T00:00:00"/>
    <s v="S022781"/>
    <x v="33"/>
    <s v="PO143748"/>
    <s v="GRN195873"/>
    <s v="11598-0583"/>
    <s v="LIFT ALL NYLON RATCHET TIE-DOWN STRAP 10FT"/>
    <s v="Stoke-on-Trent ST6 2AX"/>
    <n v="9.4"/>
    <x v="1"/>
    <s v="Diesel"/>
    <n v="3.4780000000000002E-3"/>
  </r>
  <r>
    <d v="2023-09-01T00:00:00"/>
    <s v="S022781"/>
    <x v="33"/>
    <s v="PO148028"/>
    <s v="GRN195874"/>
    <n v="101009302"/>
    <s v="RAD NUKE COMPARTMENT GLAND PLATE"/>
    <s v="Stoke-on-Trent ST6 2AX"/>
    <n v="9.4"/>
    <x v="1"/>
    <s v="Diesel"/>
    <n v="3.4780000000000002E-3"/>
  </r>
  <r>
    <d v="2023-09-01T00:00:00"/>
    <s v="S022781"/>
    <x v="33"/>
    <s v="PO143421"/>
    <s v="GRN195875"/>
    <n v="101008805"/>
    <s v="TRANSFER CASE PROP SHAFT COUPLING"/>
    <s v="Stoke-on-Trent ST6 2AX"/>
    <n v="9.4"/>
    <x v="1"/>
    <s v="Diesel"/>
    <n v="3.4780000000000002E-3"/>
  </r>
  <r>
    <d v="2023-09-01T00:00:00"/>
    <s v="S022781"/>
    <x v="33"/>
    <s v="PO143283"/>
    <s v="GRN195876"/>
    <s v="11700-5582"/>
    <s v="SWIVEL PAD FOOT M10 THRD"/>
    <s v="Stoke-on-Trent ST6 2AX"/>
    <n v="9.4"/>
    <x v="1"/>
    <s v="Diesel"/>
    <n v="3.4780000000000002E-3"/>
  </r>
  <r>
    <d v="2023-03-01T00:00:00"/>
    <s v="S022845"/>
    <x v="24"/>
    <s v="PO140399"/>
    <s v="GRN182387"/>
    <n v="13207984"/>
    <s v="IS-UNITY-DP CARD"/>
    <s v="Warrington WA3 3JD"/>
    <n v="118"/>
    <x v="3"/>
    <s v="Diesel"/>
    <n v="0.1199765"/>
  </r>
  <r>
    <d v="2023-09-01T00:00:00"/>
    <s v="S022781"/>
    <x v="33"/>
    <s v="PO148030"/>
    <s v="GRN195878"/>
    <n v="101011267"/>
    <s v="DOOR PACKER (40 x 30 x 1.5)"/>
    <s v="Stoke-on-Trent ST6 2AX"/>
    <n v="9.4"/>
    <x v="1"/>
    <s v="Diesel"/>
    <n v="3.4780000000000002E-3"/>
  </r>
  <r>
    <d v="2023-09-01T00:00:00"/>
    <s v="S022781"/>
    <x v="33"/>
    <s v="PO143986"/>
    <s v="GRN195882"/>
    <s v="350-1008-1"/>
    <s v="BRACKET TORQUE REACTION"/>
    <s v="Stoke-on-Trent ST6 2AX"/>
    <n v="9.4"/>
    <x v="1"/>
    <s v="Diesel"/>
    <n v="3.4780000000000002E-3"/>
  </r>
  <r>
    <d v="2023-09-01T00:00:00"/>
    <s v="S022781"/>
    <x v="33"/>
    <s v="PO148030"/>
    <s v="GRN195889"/>
    <n v="101038448"/>
    <s v="DOOR FRAME SPACER PLATE - M60"/>
    <s v="Stoke-on-Trent ST6 2AX"/>
    <n v="9.4"/>
    <x v="1"/>
    <s v="Diesel"/>
    <n v="3.4780000000000002E-3"/>
  </r>
  <r>
    <d v="2023-09-01T00:00:00"/>
    <s v="S022781"/>
    <x v="33"/>
    <s v="PO143981"/>
    <s v="GRN195893"/>
    <s v="11700-8653"/>
    <s v="KEY 14X9X150 - BS4235-1 FORM A"/>
    <s v="Stoke-on-Trent ST6 2AX"/>
    <n v="9.4"/>
    <x v="1"/>
    <s v="Diesel"/>
    <n v="3.4780000000000002E-3"/>
  </r>
  <r>
    <d v="2023-09-01T00:00:00"/>
    <s v="S022781"/>
    <x v="33"/>
    <s v="PO143283"/>
    <s v="GRN195894"/>
    <s v="11700-5872"/>
    <s v="ROUTING CLAMP STRUT-MOUNT 4-1/2&quot; ID STL-Z"/>
    <s v="Stoke-on-Trent ST6 2AX"/>
    <n v="9.4"/>
    <x v="1"/>
    <s v="Diesel"/>
    <n v="3.4780000000000002E-3"/>
  </r>
  <r>
    <d v="2023-09-01T00:00:00"/>
    <s v="S022781"/>
    <x v="33"/>
    <s v="PO147723"/>
    <s v="GRN195895"/>
    <n v="101039973"/>
    <s v="PERSONNEL DOOR - LOCK SPACER TUBE"/>
    <s v="Stoke-on-Trent ST6 2AX"/>
    <n v="9.4"/>
    <x v="1"/>
    <s v="Diesel"/>
    <n v="3.4780000000000002E-3"/>
  </r>
  <r>
    <d v="2023-09-01T00:00:00"/>
    <s v="S022781"/>
    <x v="33"/>
    <s v="PO147723"/>
    <s v="GRN195896"/>
    <n v="101039808"/>
    <s v="PERSONNEL DOOR - LOCK BRACE"/>
    <s v="Stoke-on-Trent ST6 2AX"/>
    <n v="9.4"/>
    <x v="1"/>
    <s v="Diesel"/>
    <n v="3.4780000000000002E-3"/>
  </r>
  <r>
    <d v="2023-09-01T00:00:00"/>
    <s v="S022781"/>
    <x v="33"/>
    <s v="PO147724"/>
    <s v="GRN195901"/>
    <n v="101012394"/>
    <s v="SECURITY HANDRAIL SPACER"/>
    <s v="Stoke-on-Trent ST6 2AX"/>
    <n v="9.4"/>
    <x v="1"/>
    <s v="Diesel"/>
    <n v="3.4780000000000002E-3"/>
  </r>
  <r>
    <d v="2023-09-01T00:00:00"/>
    <s v="S022781"/>
    <x v="33"/>
    <s v="PO148396"/>
    <s v="GRN195902"/>
    <s v="363-1049-1"/>
    <s v="POD DOOR, LOCK TO UPPER LATCH CON-ROD"/>
    <s v="Stoke-on-Trent ST6 2AX"/>
    <n v="9.4"/>
    <x v="1"/>
    <s v="Diesel"/>
    <n v="3.4780000000000002E-3"/>
  </r>
  <r>
    <d v="2023-09-01T00:00:00"/>
    <s v="S022781"/>
    <x v="33"/>
    <s v="PO147728"/>
    <s v="GRN195906"/>
    <n v="101040211"/>
    <s v="SWIVEL ROD END MALE - 6mm STAINLESS STEEL WDS COMP"/>
    <s v="Stoke-on-Trent ST6 2AX"/>
    <n v="9.4"/>
    <x v="1"/>
    <s v="Diesel"/>
    <n v="3.4780000000000002E-3"/>
  </r>
  <r>
    <d v="2023-09-01T00:00:00"/>
    <s v="S022781"/>
    <x v="33"/>
    <s v="PO148122"/>
    <s v="GRN196222"/>
    <s v="11701-2468"/>
    <s v="SMT GEARBOX"/>
    <s v="Stoke-on-Trent ST6 2AX"/>
    <n v="9.4"/>
    <x v="1"/>
    <s v="Diesel"/>
    <n v="3.4780000000000002E-3"/>
  </r>
  <r>
    <d v="2023-09-01T00:00:00"/>
    <s v="S022781"/>
    <x v="33"/>
    <s v="PO146533"/>
    <s v="GRN196246"/>
    <n v="101029067"/>
    <s v="SSM LINAC SERVICE TOOL KIT"/>
    <s v="Stoke-on-Trent ST6 2AX"/>
    <n v="9.4"/>
    <x v="1"/>
    <s v="Diesel"/>
    <n v="3.4780000000000002E-3"/>
  </r>
  <r>
    <d v="2023-09-01T00:00:00"/>
    <s v="S022781"/>
    <x v="33"/>
    <s v="PO147436"/>
    <s v="GRN196287"/>
    <n v="101024736"/>
    <s v="L8 LADDERGUARD WIDE SHORT- GALVANISED STEEL"/>
    <s v="Stoke-on-Trent ST6 2AX"/>
    <n v="9.4"/>
    <x v="1"/>
    <s v="Diesel"/>
    <n v="3.4780000000000002E-3"/>
  </r>
  <r>
    <d v="2023-09-01T00:00:00"/>
    <s v="S022781"/>
    <x v="33"/>
    <s v="PO143590"/>
    <s v="GRN196288"/>
    <n v="101046730"/>
    <s v="M60 POD ACCESS STEP ASSEMBLY"/>
    <s v="Stoke-on-Trent ST6 2AX"/>
    <n v="9.4"/>
    <x v="1"/>
    <s v="Diesel"/>
    <n v="3.4780000000000002E-3"/>
  </r>
  <r>
    <d v="2023-09-01T00:00:00"/>
    <s v="S022781"/>
    <x v="33"/>
    <s v="PO143590"/>
    <s v="GRN196289"/>
    <n v="101046730"/>
    <s v="M60 POD ACCESS STEP ASSEMBLY"/>
    <s v="Stoke-on-Trent ST6 2AX"/>
    <n v="9.4"/>
    <x v="1"/>
    <s v="Diesel"/>
    <n v="3.4780000000000002E-3"/>
  </r>
  <r>
    <d v="2023-09-01T00:00:00"/>
    <s v="S022781"/>
    <x v="33"/>
    <s v="PO143590"/>
    <s v="GRN196290"/>
    <n v="101046730"/>
    <s v="M60 POD ACCESS STEP ASSEMBLY"/>
    <s v="Stoke-on-Trent ST6 2AX"/>
    <n v="9.4"/>
    <x v="1"/>
    <s v="Diesel"/>
    <n v="3.4780000000000002E-3"/>
  </r>
  <r>
    <d v="2023-09-01T00:00:00"/>
    <s v="S022781"/>
    <x v="33"/>
    <s v="PO143590"/>
    <s v="GRN196291"/>
    <n v="101046730"/>
    <s v="M60 POD ACCESS STEP ASSEMBLY"/>
    <s v="Stoke-on-Trent ST6 2AX"/>
    <n v="9.4"/>
    <x v="1"/>
    <s v="Diesel"/>
    <n v="3.4780000000000002E-3"/>
  </r>
  <r>
    <d v="2023-09-01T00:00:00"/>
    <s v="S022781"/>
    <x v="33"/>
    <s v="PO142318"/>
    <s v="GRN196518"/>
    <n v="56204076"/>
    <s v="TRANSFER BOX 2.5:1 REDUCTION"/>
    <s v="Stoke-on-Trent ST6 2AX"/>
    <n v="9.4"/>
    <x v="1"/>
    <s v="Diesel"/>
    <n v="3.4780000000000002E-3"/>
  </r>
  <r>
    <d v="2023-03-01T00:00:00"/>
    <s v="S000892"/>
    <x v="16"/>
    <s v="PO144027"/>
    <s v="GRN182440"/>
    <n v="101041993"/>
    <s v="M12 FEMALECONNECTOR, A-CODED 8 PIN BINDER 99-0486-"/>
    <s v="Stockport SK4 2JT"/>
    <n v="55"/>
    <x v="2"/>
    <s v="Diesel"/>
    <n v="2.0350000000000001E-4"/>
  </r>
  <r>
    <d v="2023-09-01T00:00:00"/>
    <s v="S022781"/>
    <x v="33"/>
    <s v="PO147624"/>
    <s v="GRN196671"/>
    <n v="51258065"/>
    <s v="ACTUATOR LA12"/>
    <s v="Stoke-on-Trent ST6 2AX"/>
    <n v="9.4"/>
    <x v="1"/>
    <s v="Diesel"/>
    <n v="3.4780000000000002E-3"/>
  </r>
  <r>
    <d v="2023-09-01T00:00:00"/>
    <s v="S022781"/>
    <x v="33"/>
    <s v="PO144756"/>
    <s v="GRN196672"/>
    <s v="356-1177-1"/>
    <s v="SPECIAL WASHER"/>
    <s v="Stoke-on-Trent ST6 2AX"/>
    <n v="9.4"/>
    <x v="1"/>
    <s v="Diesel"/>
    <n v="3.4780000000000002E-3"/>
  </r>
  <r>
    <d v="2023-03-01T00:00:00"/>
    <s v="S023222"/>
    <x v="11"/>
    <s v="PO140484"/>
    <s v="GRN182454"/>
    <n v="101027470"/>
    <s v="TL50 TOWER LIGHT AUDIBLE - GREEN, YELLOW, RED"/>
    <s v="Wickford SS11 8YT"/>
    <n v="390"/>
    <x v="2"/>
    <s v="Diesel"/>
    <n v="1.4430000000000001E-3"/>
  </r>
  <r>
    <d v="2023-03-01T00:00:00"/>
    <s v="S023222"/>
    <x v="11"/>
    <s v="PO140493"/>
    <s v="GRN182456"/>
    <n v="101027050"/>
    <s v="COMPACT MULTIPROTOCOL I/O MODULE TBEN-L1-16DXP TUR"/>
    <s v="Wickford SS11 8YT"/>
    <n v="390"/>
    <x v="2"/>
    <s v="Diesel"/>
    <n v="1.4430000000000001E-3"/>
  </r>
  <r>
    <d v="2023-09-01T00:00:00"/>
    <s v="S022781"/>
    <x v="33"/>
    <s v="PO147724"/>
    <s v="GRN196680"/>
    <n v="101012394"/>
    <s v="SECURITY HANDRAIL SPACER"/>
    <s v="Stoke-on-Trent ST6 2AX"/>
    <n v="9.4"/>
    <x v="1"/>
    <s v="Diesel"/>
    <n v="3.4780000000000002E-3"/>
  </r>
  <r>
    <d v="2023-03-01T00:00:00"/>
    <s v="S023222"/>
    <x v="11"/>
    <s v="PO139360"/>
    <s v="GRN182459"/>
    <s v="11700-5363"/>
    <s v="CABLE 4 METERS RJ45S RJ45S 841-4M"/>
    <s v="Wickford SS11 8YT"/>
    <n v="390"/>
    <x v="2"/>
    <s v="Diesel"/>
    <n v="1.4430000000000001E-3"/>
  </r>
  <r>
    <d v="2023-03-01T00:00:00"/>
    <s v="S023222"/>
    <x v="11"/>
    <s v="PO139360"/>
    <s v="GRN182460"/>
    <s v="11700-5363"/>
    <s v="CABLE 4 METERS RJ45S RJ45S 841-4M"/>
    <s v="Wickford SS11 8YT"/>
    <n v="390"/>
    <x v="2"/>
    <s v="Diesel"/>
    <n v="1.4430000000000001E-3"/>
  </r>
  <r>
    <d v="2023-09-01T00:00:00"/>
    <s v="S022781"/>
    <x v="33"/>
    <s v="PO143646"/>
    <s v="GRN196834"/>
    <n v="101030074"/>
    <s v="CABLE ROLLER GUIDEPOST"/>
    <s v="Stoke-on-Trent ST6 2AX"/>
    <n v="9.4"/>
    <x v="1"/>
    <s v="Diesel"/>
    <n v="3.4780000000000002E-3"/>
  </r>
  <r>
    <d v="2023-03-01T00:00:00"/>
    <s v="S023222"/>
    <x v="11"/>
    <s v="PO139360"/>
    <s v="GRN182463"/>
    <s v="11700-5363"/>
    <s v="CABLE 4 METERS RJ45S RJ45S 841-4M"/>
    <s v="Wickford SS11 8YT"/>
    <n v="390"/>
    <x v="2"/>
    <s v="Diesel"/>
    <n v="1.4430000000000001E-3"/>
  </r>
  <r>
    <d v="2023-03-01T00:00:00"/>
    <s v="S023222"/>
    <x v="11"/>
    <s v="PO140021"/>
    <s v="GRN182464"/>
    <s v="11700-5363"/>
    <s v="CABLE 4 METERS RJ45S RJ45S 841-4M"/>
    <s v="Wickford SS11 8YT"/>
    <n v="390"/>
    <x v="2"/>
    <s v="Diesel"/>
    <n v="1.4430000000000001E-3"/>
  </r>
  <r>
    <d v="2023-03-01T00:00:00"/>
    <s v="S023222"/>
    <x v="11"/>
    <s v="PO140021"/>
    <s v="GRN182465"/>
    <s v="11700-5363"/>
    <s v="CABLE 4 METERS RJ45S RJ45S 841-4M"/>
    <s v="Wickford SS11 8YT"/>
    <n v="390"/>
    <x v="2"/>
    <s v="Diesel"/>
    <n v="1.4430000000000001E-3"/>
  </r>
  <r>
    <d v="2023-09-01T00:00:00"/>
    <s v="S022781"/>
    <x v="33"/>
    <s v="PO139212"/>
    <s v="GRN197120"/>
    <n v="56204076"/>
    <s v="TRANSFER BOX 2.5:1 REDUCTION"/>
    <s v="Stoke-on-Trent ST6 2AX"/>
    <n v="9.4"/>
    <x v="1"/>
    <s v="Diesel"/>
    <n v="3.4780000000000002E-3"/>
  </r>
  <r>
    <d v="2023-03-01T00:00:00"/>
    <s v="S023222"/>
    <x v="11"/>
    <s v="PO140502"/>
    <s v="GRN182467"/>
    <s v="11700-5607"/>
    <s v="CORDSET CAT5E ETHERNET M12 RJ45 8C"/>
    <s v="Wickford SS11 8YT"/>
    <n v="390"/>
    <x v="2"/>
    <s v="Diesel"/>
    <n v="1.4430000000000001E-3"/>
  </r>
  <r>
    <d v="2023-03-01T00:00:00"/>
    <s v="S023222"/>
    <x v="11"/>
    <s v="PO140469"/>
    <s v="GRN182468"/>
    <s v="11554-0683"/>
    <s v="CONN EURO MALE WIREABLE"/>
    <s v="Wickford SS11 8YT"/>
    <n v="390"/>
    <x v="2"/>
    <s v="Diesel"/>
    <n v="1.4430000000000001E-3"/>
  </r>
  <r>
    <d v="2023-03-01T00:00:00"/>
    <s v="S023222"/>
    <x v="11"/>
    <s v="PO140482"/>
    <s v="GRN182469"/>
    <n v="101027038"/>
    <s v="M12 ETHERNET CABLE RSSD-RSSD-4416 - 10M LONG"/>
    <s v="Wickford SS11 8YT"/>
    <n v="390"/>
    <x v="2"/>
    <s v="Diesel"/>
    <n v="1.4430000000000001E-3"/>
  </r>
  <r>
    <d v="2023-09-01T00:00:00"/>
    <s v="S022781"/>
    <x v="33"/>
    <s v="PO142318"/>
    <s v="GRN197121"/>
    <n v="56204076"/>
    <s v="TRANSFER BOX 2.5:1 REDUCTION"/>
    <s v="Stoke-on-Trent ST6 2AX"/>
    <n v="9.4"/>
    <x v="1"/>
    <s v="Diesel"/>
    <n v="3.4780000000000002E-3"/>
  </r>
  <r>
    <d v="2023-03-01T00:00:00"/>
    <s v="S023222"/>
    <x v="11"/>
    <s v="PO141906"/>
    <s v="GRN182472"/>
    <s v="11700-5431"/>
    <s v="CABLE 5 PIN UNSHLD 4 METER"/>
    <s v="Wickford SS11 8YT"/>
    <n v="390"/>
    <x v="2"/>
    <s v="Diesel"/>
    <n v="1.4430000000000001E-3"/>
  </r>
  <r>
    <d v="2023-03-01T00:00:00"/>
    <s v="S023222"/>
    <x v="11"/>
    <s v="PO141687"/>
    <s v="GRN182473"/>
    <s v="11700-5431"/>
    <s v="CABLE 5 PIN UNSHLD 4 METER"/>
    <s v="Wickford SS11 8YT"/>
    <n v="390"/>
    <x v="2"/>
    <s v="Diesel"/>
    <n v="1.4430000000000001E-3"/>
  </r>
  <r>
    <d v="2023-03-01T00:00:00"/>
    <s v="S023222"/>
    <x v="11"/>
    <s v="PO138721"/>
    <s v="GRN182474"/>
    <s v="11700-5431"/>
    <s v="CABLE 5 PIN UNSHLD 4 METER"/>
    <s v="Wickford SS11 8YT"/>
    <n v="390"/>
    <x v="2"/>
    <s v="Diesel"/>
    <n v="1.4430000000000001E-3"/>
  </r>
  <r>
    <d v="2023-03-01T00:00:00"/>
    <s v="S023222"/>
    <x v="11"/>
    <s v="PO140490"/>
    <s v="GRN182475"/>
    <n v="101027930"/>
    <s v="ETHERNET CABLE 4 PIN M12 MALE - 2M LONG"/>
    <s v="Wickford SS11 8YT"/>
    <n v="390"/>
    <x v="2"/>
    <s v="Diesel"/>
    <n v="1.4430000000000001E-3"/>
  </r>
  <r>
    <d v="2023-09-01T00:00:00"/>
    <s v="S022781"/>
    <x v="33"/>
    <s v="PO143422"/>
    <s v="GRN197198"/>
    <n v="57258355"/>
    <s v="HD ENCODER MOTOR C/W 10M LEADS 9.2KW D132 UNIT"/>
    <s v="Stoke-on-Trent ST6 2AX"/>
    <n v="9.4"/>
    <x v="1"/>
    <s v="Diesel"/>
    <n v="3.4780000000000002E-3"/>
  </r>
  <r>
    <d v="2023-03-01T00:00:00"/>
    <s v="S023222"/>
    <x v="11"/>
    <s v="PO142816"/>
    <s v="GRN182477"/>
    <n v="101027038"/>
    <s v="M12 ETHERNET CABLE RSSD-RSSD-4416 - 10M LONG"/>
    <s v="Wickford SS11 8YT"/>
    <n v="390"/>
    <x v="2"/>
    <s v="Diesel"/>
    <n v="1.4430000000000001E-3"/>
  </r>
  <r>
    <d v="2023-09-01T00:00:00"/>
    <s v="S022781"/>
    <x v="33"/>
    <s v="PO143637"/>
    <s v="GRN197285"/>
    <n v="101010457"/>
    <s v="REAR LASER BRACKET"/>
    <s v="Stoke-on-Trent ST6 2AX"/>
    <n v="9.4"/>
    <x v="1"/>
    <s v="Diesel"/>
    <n v="3.4780000000000002E-3"/>
  </r>
  <r>
    <d v="2023-03-01T00:00:00"/>
    <s v="S023222"/>
    <x v="11"/>
    <s v="PO141212"/>
    <s v="GRN182479"/>
    <s v="11700-3722"/>
    <s v="CORDSET M12-6F RKC 6T 2 M"/>
    <s v="Wickford SS11 8YT"/>
    <n v="390"/>
    <x v="2"/>
    <s v="Diesel"/>
    <n v="1.4430000000000001E-3"/>
  </r>
  <r>
    <d v="2023-03-01T00:00:00"/>
    <s v="S001121"/>
    <x v="5"/>
    <s v="PO143819"/>
    <s v="GRN182480"/>
    <n v="13204807"/>
    <s v="RSLINX CLASSIC SINGLE NODE"/>
    <s v="Salford M5 4BE"/>
    <n v="103.6"/>
    <x v="2"/>
    <s v="Diesel"/>
    <n v="3.8331999999999998E-4"/>
  </r>
  <r>
    <d v="2023-03-01T00:00:00"/>
    <s v="S001121"/>
    <x v="5"/>
    <s v="PO140095"/>
    <s v="GRN182481"/>
    <n v="13204807"/>
    <s v="RSLINX CLASSIC SINGLE NODE"/>
    <s v="Salford M5 4BE"/>
    <n v="103.6"/>
    <x v="2"/>
    <s v="Diesel"/>
    <n v="3.8331999999999998E-4"/>
  </r>
  <r>
    <d v="2023-09-01T00:00:00"/>
    <s v="S022781"/>
    <x v="33"/>
    <s v="PO143988"/>
    <s v="GRN197287"/>
    <n v="40256427"/>
    <s v="INFRA-RED FENCE SUPPORT"/>
    <s v="Stoke-on-Trent ST6 2AX"/>
    <n v="9.4"/>
    <x v="1"/>
    <s v="Diesel"/>
    <n v="3.4780000000000002E-3"/>
  </r>
  <r>
    <d v="2023-03-01T00:00:00"/>
    <s v="S001121"/>
    <x v="5"/>
    <s v="PO144011"/>
    <s v="GRN182483"/>
    <s v="11700-6227"/>
    <s v="FACTORYTALK SE SITE EDITION STATION LICENSE"/>
    <s v="Salford M5 4BE"/>
    <n v="103.6"/>
    <x v="2"/>
    <s v="Diesel"/>
    <n v="3.8331999999999998E-4"/>
  </r>
  <r>
    <d v="2023-03-01T00:00:00"/>
    <s v="S001121"/>
    <x v="5"/>
    <s v="PO140096"/>
    <s v="GRN182484"/>
    <n v="13204807"/>
    <s v="RSLINX CLASSIC SINGLE NODE"/>
    <s v="Salford M5 4BE"/>
    <n v="103.6"/>
    <x v="2"/>
    <s v="Diesel"/>
    <n v="3.8331999999999998E-4"/>
  </r>
  <r>
    <d v="2023-03-01T00:00:00"/>
    <s v="S001121"/>
    <x v="5"/>
    <s v="PO140094"/>
    <s v="GRN182485"/>
    <n v="13204807"/>
    <s v="RSLINX CLASSIC SINGLE NODE"/>
    <s v="Salford M5 4BE"/>
    <n v="103.6"/>
    <x v="2"/>
    <s v="Diesel"/>
    <n v="3.8331999999999998E-4"/>
  </r>
  <r>
    <d v="2023-03-01T00:00:00"/>
    <s v="S001121"/>
    <x v="5"/>
    <s v="PO140093"/>
    <s v="GRN182486"/>
    <n v="13204807"/>
    <s v="RSLINX CLASSIC SINGLE NODE"/>
    <s v="Salford M5 4BE"/>
    <n v="103.6"/>
    <x v="2"/>
    <s v="Diesel"/>
    <n v="3.8331999999999998E-4"/>
  </r>
  <r>
    <d v="2023-09-01T00:00:00"/>
    <s v="S022781"/>
    <x v="33"/>
    <s v="PO143590"/>
    <s v="GRN197291"/>
    <n v="101046730"/>
    <s v="M60 POD ACCESS STEP ASSEMBLY"/>
    <s v="Stoke-on-Trent ST6 2AX"/>
    <n v="9.4"/>
    <x v="1"/>
    <s v="Diesel"/>
    <n v="3.4780000000000002E-3"/>
  </r>
  <r>
    <d v="2023-03-01T00:00:00"/>
    <s v="S023222"/>
    <x v="11"/>
    <s v="PO143293"/>
    <s v="GRN182490"/>
    <n v="101027038"/>
    <s v="M12 ETHERNET CABLE RSSD-RSSD-4416 - 10M LONG"/>
    <s v="Wickford SS11 8YT"/>
    <n v="390"/>
    <x v="2"/>
    <s v="Diesel"/>
    <n v="1.4430000000000001E-3"/>
  </r>
  <r>
    <d v="2023-09-01T00:00:00"/>
    <s v="S022781"/>
    <x v="33"/>
    <s v="PO149450"/>
    <s v="GRN197383"/>
    <s v="11700-8655"/>
    <s v="CIRCLIP I/D48MM (DIN471) SST"/>
    <s v="Stoke-on-Trent ST6 2AX"/>
    <n v="9.4"/>
    <x v="1"/>
    <s v="Diesel"/>
    <n v="3.4780000000000002E-3"/>
  </r>
  <r>
    <d v="2023-03-01T00:00:00"/>
    <s v="S023222"/>
    <x v="11"/>
    <s v="PO143357"/>
    <s v="GRN182498"/>
    <s v="11554-0683"/>
    <s v="CONN EURO MALE WIREABLE"/>
    <s v="Wickford SS11 8YT"/>
    <n v="390"/>
    <x v="2"/>
    <s v="Diesel"/>
    <n v="1.4430000000000001E-3"/>
  </r>
  <r>
    <d v="2023-09-01T00:00:00"/>
    <s v="S022781"/>
    <x v="33"/>
    <s v="PO149216"/>
    <s v="GRN197426"/>
    <n v="101022440"/>
    <s v="TOP HAT WASHER"/>
    <s v="Stoke-on-Trent ST6 2AX"/>
    <n v="9.4"/>
    <x v="1"/>
    <s v="Diesel"/>
    <n v="3.4780000000000002E-3"/>
  </r>
  <r>
    <d v="2023-09-01T00:00:00"/>
    <s v="S022781"/>
    <x v="33"/>
    <s v="PO143421"/>
    <s v="GRN197432"/>
    <n v="101023638"/>
    <s v="GEARBOX CV SHAFT COUPLING"/>
    <s v="Stoke-on-Trent ST6 2AX"/>
    <n v="9.4"/>
    <x v="1"/>
    <s v="Diesel"/>
    <n v="3.4780000000000002E-3"/>
  </r>
  <r>
    <d v="2023-09-01T00:00:00"/>
    <s v="S022781"/>
    <x v="33"/>
    <s v="PO142850"/>
    <s v="GRN197550"/>
    <n v="101039999"/>
    <s v="G60 VBOOM STABILISING/BUILD FIXTURE - G60 ZBX"/>
    <s v="Stoke-on-Trent ST6 2AX"/>
    <n v="9.4"/>
    <x v="1"/>
    <s v="Diesel"/>
    <n v="3.4780000000000002E-3"/>
  </r>
  <r>
    <d v="2023-09-01T00:00:00"/>
    <s v="S022781"/>
    <x v="33"/>
    <s v="PO139212"/>
    <s v="GRN197556"/>
    <n v="1"/>
    <s v="freight inwards"/>
    <s v="Stoke-on-Trent ST6 2AX"/>
    <n v="9.4"/>
    <x v="1"/>
    <s v="Diesel"/>
    <n v="3.4780000000000002E-3"/>
  </r>
  <r>
    <d v="2023-09-01T00:00:00"/>
    <s v="S022781"/>
    <x v="33"/>
    <s v="PO148387"/>
    <s v="GRN197645"/>
    <s v="340-1618-1"/>
    <s v="BASE COVER SIEMENS MODULATOR"/>
    <s v="Stoke-on-Trent ST6 2AX"/>
    <n v="9.4"/>
    <x v="1"/>
    <s v="Diesel"/>
    <n v="3.4780000000000002E-3"/>
  </r>
  <r>
    <d v="2023-09-01T00:00:00"/>
    <s v="S022781"/>
    <x v="33"/>
    <s v="PO149215"/>
    <s v="GRN197668"/>
    <n v="86202616"/>
    <s v="STAINLESS STEEL EXT CIRCLIP DIN 471 - 10mm x 1mm"/>
    <s v="Stoke-on-Trent ST6 2AX"/>
    <n v="9.4"/>
    <x v="1"/>
    <s v="Diesel"/>
    <n v="3.4780000000000002E-3"/>
  </r>
  <r>
    <d v="2023-09-01T00:00:00"/>
    <s v="S022781"/>
    <x v="33"/>
    <s v="PO148618"/>
    <s v="GRN197669"/>
    <s v="340-1482-1"/>
    <s v="ADJUSTABLE MTG BKT, DETECTOR SPINE"/>
    <s v="Stoke-on-Trent ST6 2AX"/>
    <n v="9.4"/>
    <x v="1"/>
    <s v="Diesel"/>
    <n v="3.4780000000000002E-3"/>
  </r>
  <r>
    <d v="2023-09-01T00:00:00"/>
    <s v="S022781"/>
    <x v="33"/>
    <s v="PO147924"/>
    <s v="GRN197671"/>
    <n v="42206332"/>
    <s v="FLEXXPUMP 404DLS DIRECT LUBRICATION SYSTEM F03 GRE"/>
    <s v="Stoke-on-Trent ST6 2AX"/>
    <n v="9.4"/>
    <x v="1"/>
    <s v="Diesel"/>
    <n v="3.4780000000000002E-3"/>
  </r>
  <r>
    <d v="2023-09-01T00:00:00"/>
    <s v="S022781"/>
    <x v="33"/>
    <s v="PO145415"/>
    <s v="GRN197672"/>
    <s v="11598-0583"/>
    <s v="LIFT ALL NYLON RATCHET TIE-DOWN STRAP 10FT"/>
    <s v="Stoke-on-Trent ST6 2AX"/>
    <n v="9.4"/>
    <x v="1"/>
    <s v="Diesel"/>
    <n v="3.4780000000000002E-3"/>
  </r>
  <r>
    <d v="2023-09-01T00:00:00"/>
    <s v="S022781"/>
    <x v="33"/>
    <s v="PO143553"/>
    <s v="GRN197674"/>
    <n v="101036100"/>
    <s v="DRIVERLESS MARKER BOTTOM BRACKET"/>
    <s v="Stoke-on-Trent ST6 2AX"/>
    <n v="9.4"/>
    <x v="1"/>
    <s v="Diesel"/>
    <n v="3.4780000000000002E-3"/>
  </r>
  <r>
    <d v="2023-09-01T00:00:00"/>
    <s v="S022781"/>
    <x v="33"/>
    <s v="PO143554"/>
    <s v="GRN197676"/>
    <n v="101036101"/>
    <s v="SIGN POST BOTTOM RETAINING BRACKET"/>
    <s v="Stoke-on-Trent ST6 2AX"/>
    <n v="9.4"/>
    <x v="1"/>
    <s v="Diesel"/>
    <n v="3.4780000000000002E-3"/>
  </r>
  <r>
    <d v="2023-09-01T00:00:00"/>
    <s v="S022781"/>
    <x v="33"/>
    <s v="PO149202"/>
    <s v="GRN197680"/>
    <s v="356-1272-1"/>
    <s v="SAND FILTER CLAMP"/>
    <s v="Stoke-on-Trent ST6 2AX"/>
    <n v="9.4"/>
    <x v="1"/>
    <s v="Diesel"/>
    <n v="3.4780000000000002E-3"/>
  </r>
  <r>
    <d v="2023-03-01T00:00:00"/>
    <s v="S023284"/>
    <x v="19"/>
    <s v="PO136167"/>
    <s v="GRN182526"/>
    <n v="101034024"/>
    <s v="MAIN CONTROL PANEL"/>
    <s v="Leicester LE19 2DT"/>
    <n v="144"/>
    <x v="1"/>
    <s v="Diesel"/>
    <n v="5.3280000000000001E-2"/>
  </r>
  <r>
    <d v="2023-09-01T00:00:00"/>
    <s v="S022781"/>
    <x v="33"/>
    <s v="PO144080"/>
    <s v="GRN197794"/>
    <s v="11701-2468"/>
    <s v="SMT GEARBOX"/>
    <s v="Stoke-on-Trent ST6 2AX"/>
    <n v="9.4"/>
    <x v="1"/>
    <s v="Diesel"/>
    <n v="3.4780000000000002E-3"/>
  </r>
  <r>
    <d v="2023-09-01T00:00:00"/>
    <s v="S022781"/>
    <x v="33"/>
    <s v="PO147723"/>
    <s v="GRN197895"/>
    <n v="101030007"/>
    <s v="M60-BX CONTROL PANEL FIXING BRACKET"/>
    <s v="Stoke-on-Trent ST6 2AX"/>
    <n v="9.4"/>
    <x v="1"/>
    <s v="Diesel"/>
    <n v="3.4780000000000002E-3"/>
  </r>
  <r>
    <d v="2023-09-01T00:00:00"/>
    <s v="S022781"/>
    <x v="33"/>
    <s v="PO147723"/>
    <s v="GRN197900"/>
    <n v="101030227"/>
    <s v="CONTROL PANEL RETAINING BRACKET"/>
    <s v="Stoke-on-Trent ST6 2AX"/>
    <n v="9.4"/>
    <x v="1"/>
    <s v="Diesel"/>
    <n v="3.4780000000000002E-3"/>
  </r>
  <r>
    <d v="2023-09-01T00:00:00"/>
    <s v="S022781"/>
    <x v="33"/>
    <s v="PO143421"/>
    <s v="GRN197903"/>
    <n v="101041078"/>
    <s v="PNEUMATIC REG MOUNTING PLATE"/>
    <s v="Stoke-on-Trent ST6 2AX"/>
    <n v="9.4"/>
    <x v="1"/>
    <s v="Diesel"/>
    <n v="3.4780000000000002E-3"/>
  </r>
  <r>
    <d v="2023-09-01T00:00:00"/>
    <s v="S022781"/>
    <x v="33"/>
    <s v="PO143554"/>
    <s v="GRN197906"/>
    <n v="101037444"/>
    <s v="ZBX DETECTOR PANEL STRIKER PLATE"/>
    <s v="Stoke-on-Trent ST6 2AX"/>
    <n v="9.4"/>
    <x v="1"/>
    <s v="Diesel"/>
    <n v="3.4780000000000002E-3"/>
  </r>
  <r>
    <d v="2023-09-01T00:00:00"/>
    <s v="S022781"/>
    <x v="33"/>
    <s v="PO148031"/>
    <s v="GRN197911"/>
    <n v="101040216"/>
    <s v="CLEVIS PIN - STAINLESS STEEL - 6mm WDS COMPONENTS"/>
    <s v="Stoke-on-Trent ST6 2AX"/>
    <n v="9.4"/>
    <x v="1"/>
    <s v="Diesel"/>
    <n v="3.4780000000000002E-3"/>
  </r>
  <r>
    <d v="2023-09-01T00:00:00"/>
    <s v="S022781"/>
    <x v="33"/>
    <s v="PO143646"/>
    <s v="GRN197917"/>
    <n v="101039992"/>
    <s v="HYDRAULIC BULKHEAD BRACKET"/>
    <s v="Stoke-on-Trent ST6 2AX"/>
    <n v="9.4"/>
    <x v="1"/>
    <s v="Diesel"/>
    <n v="3.4780000000000002E-3"/>
  </r>
  <r>
    <d v="2023-03-01T00:00:00"/>
    <s v="S023284"/>
    <x v="19"/>
    <s v="PO137837"/>
    <s v="GRN182550"/>
    <s v="340-1011-1"/>
    <s v="MODIFIED ENCLOSURE SITE CONFIGURABLE"/>
    <s v="Leicester LE19 2DT"/>
    <n v="144"/>
    <x v="1"/>
    <s v="Diesel"/>
    <n v="5.3280000000000001E-2"/>
  </r>
  <r>
    <d v="2023-09-01T00:00:00"/>
    <s v="S022781"/>
    <x v="33"/>
    <s v="PO149219"/>
    <s v="GRN197919"/>
    <n v="101040194"/>
    <s v="SWIVEL ROD END FEMALE - 6mm STAINLESS STEEL WDS CO"/>
    <s v="Stoke-on-Trent ST6 2AX"/>
    <n v="9.4"/>
    <x v="1"/>
    <s v="Diesel"/>
    <n v="3.4780000000000002E-3"/>
  </r>
  <r>
    <d v="2023-03-01T00:00:00"/>
    <s v="S023284"/>
    <x v="19"/>
    <s v="PO139364"/>
    <s v="GRN182552"/>
    <s v="340-1041-1"/>
    <s v="JUNCTION BOX TUNNEL"/>
    <s v="Leicester LE19 2DT"/>
    <n v="144"/>
    <x v="1"/>
    <s v="Diesel"/>
    <n v="5.3280000000000001E-2"/>
  </r>
  <r>
    <d v="2023-03-01T00:00:00"/>
    <s v="S001121"/>
    <x v="5"/>
    <s v="PO143992"/>
    <s v="GRN182553"/>
    <n v="51257435"/>
    <s v="LEGEND PLATE 30 x 50 mm SNAP-IN PLATE ONLY ALUMINI"/>
    <s v="Salford M5 4BE"/>
    <n v="103.6"/>
    <x v="2"/>
    <s v="Diesel"/>
    <n v="3.8331999999999998E-4"/>
  </r>
  <r>
    <d v="2023-03-01T00:00:00"/>
    <s v="S023284"/>
    <x v="19"/>
    <s v="PO139364"/>
    <s v="GRN182554"/>
    <n v="101035548"/>
    <s v="G60 ZBX DRIVE MOTOR PANEL"/>
    <s v="Leicester LE19 2DT"/>
    <n v="144"/>
    <x v="1"/>
    <s v="Diesel"/>
    <n v="5.3280000000000001E-2"/>
  </r>
  <r>
    <d v="2023-03-01T00:00:00"/>
    <s v="S023284"/>
    <x v="19"/>
    <s v="PO141867"/>
    <s v="GRN182555"/>
    <s v="340-1072-1"/>
    <s v="CONDUIT JUNCTION BOX SOURCE SIDE – JUNCTION BOX DE"/>
    <s v="Leicester LE19 2DT"/>
    <n v="144"/>
    <x v="1"/>
    <s v="Diesel"/>
    <n v="5.3280000000000001E-2"/>
  </r>
  <r>
    <d v="2023-03-01T00:00:00"/>
    <s v="S023284"/>
    <x v="19"/>
    <s v="PO139228"/>
    <s v="GRN182556"/>
    <s v="340-1074-1"/>
    <s v="CONDUIT JUNCTION BOX SOURCE SIDE – JUNCTION BOX TU"/>
    <s v="Leicester LE19 2DT"/>
    <n v="144"/>
    <x v="1"/>
    <s v="Diesel"/>
    <n v="5.3280000000000001E-2"/>
  </r>
  <r>
    <d v="2023-03-01T00:00:00"/>
    <s v="S023284"/>
    <x v="19"/>
    <s v="PO131877"/>
    <s v="GRN182557"/>
    <s v="340-1105-1"/>
    <s v="POWER DISTRIBUTION ASSY"/>
    <s v="Leicester LE19 2DT"/>
    <n v="144"/>
    <x v="1"/>
    <s v="Diesel"/>
    <n v="5.3280000000000001E-2"/>
  </r>
  <r>
    <d v="2023-03-01T00:00:00"/>
    <s v="S023284"/>
    <x v="19"/>
    <s v="PO139364"/>
    <s v="GRN182558"/>
    <s v="340-1108-1"/>
    <s v="PLC CONTROL DRAWER"/>
    <s v="Leicester LE19 2DT"/>
    <n v="144"/>
    <x v="1"/>
    <s v="Diesel"/>
    <n v="5.3280000000000001E-2"/>
  </r>
  <r>
    <d v="2023-09-01T00:00:00"/>
    <s v="S022781"/>
    <x v="33"/>
    <s v="PO147724"/>
    <s v="GRN197921"/>
    <n v="101040194"/>
    <s v="SWIVEL ROD END FEMALE - 6mm STAINLESS STEEL WDS CO"/>
    <s v="Stoke-on-Trent ST6 2AX"/>
    <n v="9.4"/>
    <x v="1"/>
    <s v="Diesel"/>
    <n v="3.4780000000000002E-3"/>
  </r>
  <r>
    <d v="2023-03-01T00:00:00"/>
    <s v="S023284"/>
    <x v="19"/>
    <s v="PO139228"/>
    <s v="GRN182560"/>
    <s v="340-1105-1"/>
    <s v="POWER DISTRIBUTION ASSY"/>
    <s v="Leicester LE19 2DT"/>
    <n v="144"/>
    <x v="1"/>
    <s v="Diesel"/>
    <n v="5.3280000000000001E-2"/>
  </r>
  <r>
    <d v="2023-09-01T00:00:00"/>
    <s v="S022781"/>
    <x v="33"/>
    <s v="PO143553"/>
    <s v="GRN197922"/>
    <n v="101020061"/>
    <s v="CONCENTRATOR MOUNTING PLATE"/>
    <s v="Stoke-on-Trent ST6 2AX"/>
    <n v="9.4"/>
    <x v="1"/>
    <s v="Diesel"/>
    <n v="3.4780000000000002E-3"/>
  </r>
  <r>
    <d v="2023-09-01T00:00:00"/>
    <s v="S022781"/>
    <x v="33"/>
    <s v="PO143553"/>
    <s v="GRN197923"/>
    <n v="101013770"/>
    <s v="BX DETECTOR ASSEMBLY STRIKE PLATE"/>
    <s v="Stoke-on-Trent ST6 2AX"/>
    <n v="9.4"/>
    <x v="1"/>
    <s v="Diesel"/>
    <n v="3.4780000000000002E-3"/>
  </r>
  <r>
    <d v="2023-09-01T00:00:00"/>
    <s v="S022781"/>
    <x v="33"/>
    <s v="PO143420"/>
    <s v="GRN197924"/>
    <n v="101010455"/>
    <s v="REMOVABLE DRIVERLESS LASER BRACKET"/>
    <s v="Stoke-on-Trent ST6 2AX"/>
    <n v="9.4"/>
    <x v="1"/>
    <s v="Diesel"/>
    <n v="3.4780000000000002E-3"/>
  </r>
  <r>
    <d v="2023-09-01T00:00:00"/>
    <s v="S022781"/>
    <x v="33"/>
    <s v="PO143645"/>
    <s v="GRN197930"/>
    <n v="101039385"/>
    <s v="FIXED DOVETAIL MOUNTING BLOCK - ACTROS 5"/>
    <s v="Stoke-on-Trent ST6 2AX"/>
    <n v="9.4"/>
    <x v="1"/>
    <s v="Diesel"/>
    <n v="3.4780000000000002E-3"/>
  </r>
  <r>
    <d v="2023-09-01T00:00:00"/>
    <s v="S022781"/>
    <x v="33"/>
    <s v="PO148028"/>
    <s v="GRN197933"/>
    <n v="40255936"/>
    <s v="SECURITY HAND RAIL BRACKET"/>
    <s v="Stoke-on-Trent ST6 2AX"/>
    <n v="9.4"/>
    <x v="1"/>
    <s v="Diesel"/>
    <n v="3.4780000000000002E-3"/>
  </r>
  <r>
    <d v="2023-09-01T00:00:00"/>
    <s v="S022781"/>
    <x v="33"/>
    <s v="PO143637"/>
    <s v="GRN197936"/>
    <n v="101010457"/>
    <s v="REAR LASER BRACKET"/>
    <s v="Stoke-on-Trent ST6 2AX"/>
    <n v="9.4"/>
    <x v="1"/>
    <s v="Diesel"/>
    <n v="3.4780000000000002E-3"/>
  </r>
  <r>
    <d v="2023-09-01T00:00:00"/>
    <s v="S022781"/>
    <x v="33"/>
    <s v="PO146632"/>
    <s v="GRN197942"/>
    <n v="101035611"/>
    <s v="M60/ T60 DOOR INTERLOCK SWITCH BRACKET (DOOR SIDE)"/>
    <s v="Stoke-on-Trent ST6 2AX"/>
    <n v="9.4"/>
    <x v="1"/>
    <s v="Diesel"/>
    <n v="3.4780000000000002E-3"/>
  </r>
  <r>
    <d v="2023-09-01T00:00:00"/>
    <s v="S022781"/>
    <x v="33"/>
    <s v="PO146111"/>
    <s v="GRN197944"/>
    <s v="356-1211-1"/>
    <s v="LASER YAW MOUNT"/>
    <s v="Stoke-on-Trent ST6 2AX"/>
    <n v="9.4"/>
    <x v="1"/>
    <s v="Diesel"/>
    <n v="3.4780000000000002E-3"/>
  </r>
  <r>
    <d v="2023-09-01T00:00:00"/>
    <s v="S022781"/>
    <x v="33"/>
    <s v="PO148164"/>
    <s v="GRN197955"/>
    <n v="42211904"/>
    <s v="COMPRESSOR 230V 140L YIELD AT 8BAR"/>
    <s v="Stoke-on-Trent ST6 2AX"/>
    <n v="9.4"/>
    <x v="1"/>
    <s v="Diesel"/>
    <n v="3.4780000000000002E-3"/>
  </r>
  <r>
    <d v="2023-09-01T00:00:00"/>
    <s v="S022781"/>
    <x v="33"/>
    <s v="PO148546"/>
    <s v="GRN197956"/>
    <n v="1"/>
    <s v="freight inwards"/>
    <s v="Stoke-on-Trent ST6 2AX"/>
    <n v="9.4"/>
    <x v="1"/>
    <s v="Diesel"/>
    <n v="3.4780000000000002E-3"/>
  </r>
  <r>
    <d v="2023-10-01T00:00:00"/>
    <s v="S022781"/>
    <x v="33"/>
    <s v="PO141642"/>
    <s v="GRN198003"/>
    <n v="101045393"/>
    <s v="GANTRY WHEEL LASER ALIGNMENT KIT"/>
    <s v="Stoke-on-Trent ST6 2AX"/>
    <n v="9.4"/>
    <x v="1"/>
    <s v="Diesel"/>
    <n v="3.4780000000000002E-3"/>
  </r>
  <r>
    <d v="2023-10-01T00:00:00"/>
    <s v="S022781"/>
    <x v="33"/>
    <s v="PO145007"/>
    <s v="GRN198004"/>
    <n v="51258065"/>
    <s v="ACTUATOR LA12"/>
    <s v="Stoke-on-Trent ST6 2AX"/>
    <n v="9.4"/>
    <x v="1"/>
    <s v="Diesel"/>
    <n v="3.4780000000000002E-3"/>
  </r>
  <r>
    <d v="2023-10-01T00:00:00"/>
    <s v="S022781"/>
    <x v="33"/>
    <s v="PO148097"/>
    <s v="GRN198005"/>
    <n v="1"/>
    <s v="freight inwards -"/>
    <s v="Stoke-on-Trent ST6 2AX"/>
    <n v="9.4"/>
    <x v="1"/>
    <s v="Diesel"/>
    <n v="3.4780000000000002E-3"/>
  </r>
  <r>
    <d v="2023-10-01T00:00:00"/>
    <s v="S022781"/>
    <x v="33"/>
    <s v="PO142615"/>
    <s v="GRN198006"/>
    <n v="101013222"/>
    <s v="BX INTEGRATED DETECTOR UNIT BRACKET"/>
    <s v="Stoke-on-Trent ST6 2AX"/>
    <n v="9.4"/>
    <x v="1"/>
    <s v="Diesel"/>
    <n v="3.4780000000000002E-3"/>
  </r>
  <r>
    <d v="2023-10-01T00:00:00"/>
    <s v="S022781"/>
    <x v="33"/>
    <s v="PO143988"/>
    <s v="GRN198007"/>
    <n v="40256427"/>
    <s v="INFRA-RED FENCE SUPPORT"/>
    <s v="Stoke-on-Trent ST6 2AX"/>
    <n v="9.4"/>
    <x v="1"/>
    <s v="Diesel"/>
    <n v="3.4780000000000002E-3"/>
  </r>
  <r>
    <d v="2023-10-01T00:00:00"/>
    <s v="S022781"/>
    <x v="33"/>
    <s v="PO143745"/>
    <s v="GRN198035"/>
    <n v="101045037"/>
    <s v="CHARGING VALVE 6.0G3 CHARGING PRESSURE"/>
    <s v="Stoke-on-Trent ST6 2AX"/>
    <n v="9.4"/>
    <x v="1"/>
    <s v="Diesel"/>
    <n v="3.4780000000000002E-3"/>
  </r>
  <r>
    <d v="2023-03-01T00:00:00"/>
    <s v="S023284"/>
    <x v="19"/>
    <s v="PO138726"/>
    <s v="GRN182590"/>
    <s v="340-1075-1"/>
    <s v="TRAFFIC LIGHT ASSEMBLY"/>
    <s v="Leicester LE19 2DT"/>
    <n v="144"/>
    <x v="1"/>
    <s v="Diesel"/>
    <n v="5.3280000000000001E-2"/>
  </r>
  <r>
    <d v="2023-03-01T00:00:00"/>
    <s v="S023284"/>
    <x v="19"/>
    <s v="PO139228"/>
    <s v="GRN182591"/>
    <s v="340-1075-1"/>
    <s v="TRAFFIC LIGHT ASSEMBLY"/>
    <s v="Leicester LE19 2DT"/>
    <n v="144"/>
    <x v="1"/>
    <s v="Diesel"/>
    <n v="5.3280000000000001E-2"/>
  </r>
  <r>
    <d v="2023-10-01T00:00:00"/>
    <s v="S022781"/>
    <x v="33"/>
    <s v="PO145003"/>
    <s v="GRN198036"/>
    <s v="360-1024-1"/>
    <s v="M60-BX DETECTOR ASSEMBLY  HINGE PACKER 1MM  THICK"/>
    <s v="Stoke-on-Trent ST6 2AX"/>
    <n v="9.4"/>
    <x v="1"/>
    <s v="Diesel"/>
    <n v="3.4780000000000002E-3"/>
  </r>
  <r>
    <d v="2023-10-01T00:00:00"/>
    <s v="S022781"/>
    <x v="33"/>
    <s v="PO149202"/>
    <s v="GRN198067"/>
    <s v="356-1277-1"/>
    <s v="NETWORK CAMERA SUPPORT POST"/>
    <s v="Stoke-on-Trent ST6 2AX"/>
    <n v="9.4"/>
    <x v="1"/>
    <s v="Diesel"/>
    <n v="3.4780000000000002E-3"/>
  </r>
  <r>
    <d v="2023-10-01T00:00:00"/>
    <s v="S022781"/>
    <x v="33"/>
    <s v="PO145328"/>
    <s v="GRN198120"/>
    <n v="42206332"/>
    <s v="FLEXXPUMP 404DLS DIRECT LUBRICATION SYSTEM F03 GRE"/>
    <s v="Stoke-on-Trent ST6 2AX"/>
    <n v="9.4"/>
    <x v="1"/>
    <s v="Diesel"/>
    <n v="3.4780000000000002E-3"/>
  </r>
  <r>
    <d v="2023-10-01T00:00:00"/>
    <s v="S022781"/>
    <x v="33"/>
    <s v="PO142006"/>
    <s v="GRN198342"/>
    <n v="101042625"/>
    <s v="HORIZONTAL FIXED ROTATIONAL LEVER ASSEMBLY"/>
    <s v="Stoke-on-Trent ST6 2AX"/>
    <n v="9.4"/>
    <x v="1"/>
    <s v="Diesel"/>
    <n v="3.4780000000000002E-3"/>
  </r>
  <r>
    <d v="2023-10-01T00:00:00"/>
    <s v="S022781"/>
    <x v="33"/>
    <s v="PO142318"/>
    <s v="GRN198426"/>
    <n v="1"/>
    <s v="freight inwards LINES 12/13"/>
    <s v="Stoke-on-Trent ST6 2AX"/>
    <n v="9.4"/>
    <x v="1"/>
    <s v="Diesel"/>
    <n v="3.4780000000000002E-3"/>
  </r>
  <r>
    <d v="2023-10-01T00:00:00"/>
    <s v="S022781"/>
    <x v="33"/>
    <s v="PO149670"/>
    <s v="GRN198571"/>
    <n v="101011476"/>
    <s v="CARTRIDGE FOR FLEXXPUMP 400 WITH GREASE F03"/>
    <s v="Stoke-on-Trent ST6 2AX"/>
    <n v="9.4"/>
    <x v="1"/>
    <s v="Diesel"/>
    <n v="3.4780000000000002E-3"/>
  </r>
  <r>
    <d v="2023-10-01T00:00:00"/>
    <s v="S022781"/>
    <x v="33"/>
    <s v="PO143283"/>
    <s v="GRN198573"/>
    <s v="11700-4977"/>
    <s v="LEVELING FOOT M20X2.5X3&quot; PAD SST"/>
    <s v="Stoke-on-Trent ST6 2AX"/>
    <n v="9.4"/>
    <x v="1"/>
    <s v="Diesel"/>
    <n v="3.4780000000000002E-3"/>
  </r>
  <r>
    <d v="2023-10-01T00:00:00"/>
    <s v="S022781"/>
    <x v="33"/>
    <s v="PO148396"/>
    <s v="GRN198578"/>
    <s v="363-1049-1"/>
    <s v="POD DOOR, LOCK TO UPPER LATCH CON-ROD"/>
    <s v="Stoke-on-Trent ST6 2AX"/>
    <n v="9.4"/>
    <x v="1"/>
    <s v="Diesel"/>
    <n v="3.4780000000000002E-3"/>
  </r>
  <r>
    <d v="2023-10-01T00:00:00"/>
    <s v="S022781"/>
    <x v="33"/>
    <s v="PO145421"/>
    <s v="GRN198583"/>
    <n v="101037487"/>
    <s v="BX DOOR RETAINER PLATE"/>
    <s v="Stoke-on-Trent ST6 2AX"/>
    <n v="9.4"/>
    <x v="1"/>
    <s v="Diesel"/>
    <n v="3.4780000000000002E-3"/>
  </r>
  <r>
    <d v="2023-10-01T00:00:00"/>
    <s v="S022781"/>
    <x v="33"/>
    <s v="PO142318"/>
    <s v="GRN198613"/>
    <n v="56204076"/>
    <s v="TRANSFER BOX 2.5:1 REDUCTION"/>
    <s v="Stoke-on-Trent ST6 2AX"/>
    <n v="9.4"/>
    <x v="1"/>
    <s v="Diesel"/>
    <n v="3.4780000000000002E-3"/>
  </r>
  <r>
    <d v="2023-03-01T00:00:00"/>
    <s v="S001571"/>
    <x v="10"/>
    <s v="PO138697"/>
    <s v="GRN182607"/>
    <n v="101012395"/>
    <s v="SICK 2D LiDAR LASER SENSOR TIM351-2134001"/>
    <s v="St Albans AL1 5BN"/>
    <n v="298"/>
    <x v="2"/>
    <s v="Diesel"/>
    <n v="1.1026E-3"/>
  </r>
  <r>
    <d v="2023-03-01T00:00:00"/>
    <s v="S001571"/>
    <x v="10"/>
    <s v="PO140464"/>
    <s v="GRN182608"/>
    <n v="101012395"/>
    <s v="SICK 2D LIDAR LASER SENSOR TIM351-2134001"/>
    <s v="St Albans AL1 5BN"/>
    <n v="298"/>
    <x v="2"/>
    <s v="Diesel"/>
    <n v="1.1026E-3"/>
  </r>
  <r>
    <d v="2023-03-01T00:00:00"/>
    <s v="S001571"/>
    <x v="10"/>
    <s v="PO138037"/>
    <s v="GRN182609"/>
    <n v="101012395"/>
    <s v="SICK 2D LiDAR LASER SENSOR TIM351-2134001"/>
    <s v="St Albans AL1 5BN"/>
    <n v="298"/>
    <x v="2"/>
    <s v="Diesel"/>
    <n v="1.1026E-3"/>
  </r>
  <r>
    <d v="2023-03-01T00:00:00"/>
    <s v="S001571"/>
    <x v="10"/>
    <s v="PO137917"/>
    <s v="GRN182610"/>
    <n v="101012395"/>
    <s v="SICK 2D LiDAR LASER SENSOR TIM351-2134001"/>
    <s v="St Albans AL1 5BN"/>
    <n v="298"/>
    <x v="2"/>
    <s v="Diesel"/>
    <n v="1.1026E-3"/>
  </r>
  <r>
    <d v="2023-10-01T00:00:00"/>
    <s v="S022781"/>
    <x v="33"/>
    <s v="PO143421"/>
    <s v="GRN198627"/>
    <n v="101029762"/>
    <s v="AXIS Mk II FIXED DOME CAMERA SPACER 100mm"/>
    <s v="Stoke-on-Trent ST6 2AX"/>
    <n v="9.4"/>
    <x v="1"/>
    <s v="Diesel"/>
    <n v="3.4780000000000002E-3"/>
  </r>
  <r>
    <d v="2023-10-01T00:00:00"/>
    <s v="S022781"/>
    <x v="33"/>
    <s v="PO147723"/>
    <s v="GRN198628"/>
    <n v="101011266"/>
    <s v="POD DOOR HINGE PACKER (68 x 24 x 3.2)"/>
    <s v="Stoke-on-Trent ST6 2AX"/>
    <n v="9.4"/>
    <x v="1"/>
    <s v="Diesel"/>
    <n v="3.4780000000000002E-3"/>
  </r>
  <r>
    <d v="2023-10-01T00:00:00"/>
    <s v="S022781"/>
    <x v="33"/>
    <s v="PO147923"/>
    <s v="GRN198630"/>
    <n v="101014202"/>
    <s v="DOOR FRAME INFILL"/>
    <s v="Stoke-on-Trent ST6 2AX"/>
    <n v="9.4"/>
    <x v="1"/>
    <s v="Diesel"/>
    <n v="3.4780000000000002E-3"/>
  </r>
  <r>
    <d v="2023-10-01T00:00:00"/>
    <s v="S022781"/>
    <x v="33"/>
    <s v="PO148381"/>
    <s v="GRN198632"/>
    <n v="101034629"/>
    <s v="FOLDING POD STEP TRAY"/>
    <s v="Stoke-on-Trent ST6 2AX"/>
    <n v="9.4"/>
    <x v="1"/>
    <s v="Diesel"/>
    <n v="3.4780000000000002E-3"/>
  </r>
  <r>
    <d v="2023-10-01T00:00:00"/>
    <s v="S022781"/>
    <x v="33"/>
    <s v="PO145350"/>
    <s v="GRN198636"/>
    <n v="101037555"/>
    <s v="RAD-NUKE RADAR HOUSING SEAL"/>
    <s v="Stoke-on-Trent ST6 2AX"/>
    <n v="9.4"/>
    <x v="1"/>
    <s v="Diesel"/>
    <n v="3.4780000000000002E-3"/>
  </r>
  <r>
    <d v="2023-10-01T00:00:00"/>
    <s v="S022781"/>
    <x v="33"/>
    <s v="PO148388"/>
    <s v="GRN198638"/>
    <s v="340-1630-1"/>
    <s v="SIEMENS COLLIMATOR BOTTOM MOUNT RH"/>
    <s v="Stoke-on-Trent ST6 2AX"/>
    <n v="9.4"/>
    <x v="1"/>
    <s v="Diesel"/>
    <n v="3.4780000000000002E-3"/>
  </r>
  <r>
    <d v="2023-10-01T00:00:00"/>
    <s v="S022781"/>
    <x v="33"/>
    <s v="PO149671"/>
    <s v="GRN198686"/>
    <s v="356-1012-1"/>
    <s v="FUEL TANK FEED UNIT ADAPTOR"/>
    <s v="Stoke-on-Trent ST6 2AX"/>
    <n v="9.4"/>
    <x v="1"/>
    <s v="Diesel"/>
    <n v="3.4780000000000002E-3"/>
  </r>
  <r>
    <d v="2023-03-01T00:00:00"/>
    <s v="S001121"/>
    <x v="5"/>
    <s v="PO143279"/>
    <s v="GRN182625"/>
    <s v="11539-0009"/>
    <s v="TERMINAL RING 1/4-HOLE  16-12AWG"/>
    <s v="Salford M5 4BE"/>
    <n v="103.6"/>
    <x v="2"/>
    <s v="Diesel"/>
    <n v="3.8331999999999998E-4"/>
  </r>
  <r>
    <d v="2023-03-01T00:00:00"/>
    <s v="S023849"/>
    <x v="6"/>
    <s v="PO144084"/>
    <s v="GRN182628"/>
    <n v="101007863"/>
    <s v="NETGEAR COMPATIBLE 10GBASE-LR SFP+1310NM 10KM"/>
    <s v="Warrington WA2 8TX"/>
    <n v="78.2"/>
    <x v="2"/>
    <s v="Diesel"/>
    <n v="2.8933999999999996E-4"/>
  </r>
  <r>
    <d v="2023-03-01T00:00:00"/>
    <s v="S001121"/>
    <x v="5"/>
    <s v="PO140078"/>
    <s v="GRN182632"/>
    <n v="88257610"/>
    <s v="LEGEND PLATE ROUND EMERGENCY STOP"/>
    <s v="Salford M5 4BE"/>
    <n v="103.6"/>
    <x v="2"/>
    <s v="Diesel"/>
    <n v="3.8331999999999998E-4"/>
  </r>
  <r>
    <d v="2023-03-01T00:00:00"/>
    <s v="S001121"/>
    <x v="5"/>
    <s v="PO143819"/>
    <s v="GRN182633"/>
    <n v="34202579"/>
    <s v="TERMINAL CENTRE JUMPER PLUG 3 POLE TO SUIT 1.5MM"/>
    <s v="Salford M5 4BE"/>
    <n v="103.6"/>
    <x v="2"/>
    <s v="Diesel"/>
    <n v="3.8331999999999998E-4"/>
  </r>
  <r>
    <d v="2023-03-01T00:00:00"/>
    <s v="S001121"/>
    <x v="5"/>
    <s v="PO142074"/>
    <s v="GRN182634"/>
    <n v="101035626"/>
    <s v="PANELVIEW PLUS 7. 4.3&quot; SCREEN ALLEN BRADLEY 2711P-"/>
    <s v="Salford M5 4BE"/>
    <n v="103.6"/>
    <x v="2"/>
    <s v="Diesel"/>
    <n v="3.8331999999999998E-4"/>
  </r>
  <r>
    <d v="2023-10-01T00:00:00"/>
    <s v="S022781"/>
    <x v="33"/>
    <s v="PO148440"/>
    <s v="GRN198688"/>
    <s v="360-1030-1"/>
    <s v="M60 BX SIDE PANEL SICK LASER BLOCK"/>
    <s v="Stoke-on-Trent ST6 2AX"/>
    <n v="9.4"/>
    <x v="1"/>
    <s v="Diesel"/>
    <n v="3.4780000000000002E-3"/>
  </r>
  <r>
    <d v="2023-10-01T00:00:00"/>
    <s v="S022781"/>
    <x v="33"/>
    <s v="PO149215"/>
    <s v="GRN198691"/>
    <n v="51259239"/>
    <s v="LINEAR SOLENOID V45-N-24VDC 100%ED"/>
    <s v="Stoke-on-Trent ST6 2AX"/>
    <n v="9.4"/>
    <x v="1"/>
    <s v="Diesel"/>
    <n v="3.4780000000000002E-3"/>
  </r>
  <r>
    <d v="2023-10-01T00:00:00"/>
    <s v="S022781"/>
    <x v="33"/>
    <s v="PO147727"/>
    <s v="GRN198695"/>
    <n v="101017267"/>
    <s v="REAR PANEL SUPPORT ASSEMBLY"/>
    <s v="Stoke-on-Trent ST6 2AX"/>
    <n v="9.4"/>
    <x v="1"/>
    <s v="Diesel"/>
    <n v="3.4780000000000002E-3"/>
  </r>
  <r>
    <d v="2023-10-01T00:00:00"/>
    <s v="S022781"/>
    <x v="33"/>
    <s v="PO149363"/>
    <s v="GRN198703"/>
    <n v="89207148"/>
    <s v="ALPINE ANTIFREEZE EXTENDED RED 50% SOLUTION  X 5LT"/>
    <s v="Stoke-on-Trent ST6 2AX"/>
    <n v="9.4"/>
    <x v="1"/>
    <s v="Diesel"/>
    <n v="3.4780000000000002E-3"/>
  </r>
  <r>
    <d v="2023-10-01T00:00:00"/>
    <s v="S022781"/>
    <x v="33"/>
    <s v="PO149233"/>
    <s v="GRN198795"/>
    <s v="340-1666-1"/>
    <s v="COLLIMATOR BOTTOM BRACKET, SILAC"/>
    <s v="Stoke-on-Trent ST6 2AX"/>
    <n v="9.4"/>
    <x v="1"/>
    <s v="Diesel"/>
    <n v="3.4780000000000002E-3"/>
  </r>
  <r>
    <d v="2023-10-01T00:00:00"/>
    <s v="S022781"/>
    <x v="33"/>
    <s v="PO148387"/>
    <s v="GRN198806"/>
    <s v="340-1629-1"/>
    <s v="SIEMENS COLLIMATOR BRACE"/>
    <s v="Stoke-on-Trent ST6 2AX"/>
    <n v="9.4"/>
    <x v="1"/>
    <s v="Diesel"/>
    <n v="3.4780000000000002E-3"/>
  </r>
  <r>
    <d v="2023-10-01T00:00:00"/>
    <s v="S022781"/>
    <x v="33"/>
    <s v="PO145009"/>
    <s v="GRN198941"/>
    <s v="340-1039-1"/>
    <s v="ASSY FOUNDATION MOUNT BEAM STOP SIDE"/>
    <s v="Stoke-on-Trent ST6 2AX"/>
    <n v="9.4"/>
    <x v="1"/>
    <s v="Diesel"/>
    <n v="3.4780000000000002E-3"/>
  </r>
  <r>
    <d v="2023-10-01T00:00:00"/>
    <s v="S022781"/>
    <x v="33"/>
    <s v="PO143282"/>
    <s v="GRN198950"/>
    <s v="340-1039-1"/>
    <s v="ASSY FOUNDATION MOUNT BEAM STOP SIDE"/>
    <s v="Stoke-on-Trent ST6 2AX"/>
    <n v="9.4"/>
    <x v="1"/>
    <s v="Diesel"/>
    <n v="3.4780000000000002E-3"/>
  </r>
  <r>
    <d v="2023-10-01T00:00:00"/>
    <s v="S022781"/>
    <x v="33"/>
    <s v="PO142615"/>
    <s v="GRN198997"/>
    <n v="101012555"/>
    <s v="BX DETECTOR FRAME LEFT HAND SIDE"/>
    <s v="Stoke-on-Trent ST6 2AX"/>
    <n v="9.4"/>
    <x v="1"/>
    <s v="Diesel"/>
    <n v="3.4780000000000002E-3"/>
  </r>
  <r>
    <d v="2023-10-01T00:00:00"/>
    <s v="S022781"/>
    <x v="33"/>
    <s v="PO148378"/>
    <s v="GRN199090"/>
    <s v="340-1649-1"/>
    <s v="WEDGE SIEMENS LINAC ADJUSTABLE"/>
    <s v="Stoke-on-Trent ST6 2AX"/>
    <n v="9.4"/>
    <x v="1"/>
    <s v="Diesel"/>
    <n v="3.4780000000000002E-3"/>
  </r>
  <r>
    <d v="2023-10-01T00:00:00"/>
    <s v="S022781"/>
    <x v="33"/>
    <s v="PO149512"/>
    <s v="GRN199186"/>
    <s v="255-1756-40"/>
    <s v="UNISTRUT 1-5/8IN X1-5/8IN SLOTTED"/>
    <s v="Stoke-on-Trent ST6 2AX"/>
    <n v="9.4"/>
    <x v="1"/>
    <s v="Diesel"/>
    <n v="3.4780000000000002E-3"/>
  </r>
  <r>
    <d v="2023-10-01T00:00:00"/>
    <s v="S022781"/>
    <x v="33"/>
    <s v="PO149225"/>
    <s v="GRN199201"/>
    <n v="101040231"/>
    <s v="POD DOOR LOCK - RETURN SPRING STAINLESS STEEL SPRI"/>
    <s v="Stoke-on-Trent ST6 2AX"/>
    <n v="9.4"/>
    <x v="1"/>
    <s v="Diesel"/>
    <n v="3.4780000000000002E-3"/>
  </r>
  <r>
    <d v="2023-10-01T00:00:00"/>
    <s v="S022781"/>
    <x v="33"/>
    <s v="PO143553"/>
    <s v="GRN199223"/>
    <n v="101020061"/>
    <s v="CONCENTRATOR MOUNTING PLATE"/>
    <s v="Stoke-on-Trent ST6 2AX"/>
    <n v="9.4"/>
    <x v="1"/>
    <s v="Diesel"/>
    <n v="3.4780000000000002E-3"/>
  </r>
  <r>
    <d v="2023-10-01T00:00:00"/>
    <s v="S022781"/>
    <x v="33"/>
    <s v="PO145415"/>
    <s v="GRN199237"/>
    <s v="11598-0583"/>
    <s v="LIFT ALL NYLON RATCHET TIE-DOWN STRAP 10FT"/>
    <s v="Stoke-on-Trent ST6 2AX"/>
    <n v="9.4"/>
    <x v="1"/>
    <s v="Diesel"/>
    <n v="3.4780000000000002E-3"/>
  </r>
  <r>
    <d v="2023-10-01T00:00:00"/>
    <s v="S022781"/>
    <x v="33"/>
    <s v="PO149219"/>
    <s v="GRN199250"/>
    <n v="101040194"/>
    <s v="SWIVEL ROD END FEMALE - 6mm STAINLESS STEEL WDS CO"/>
    <s v="Stoke-on-Trent ST6 2AX"/>
    <n v="9.4"/>
    <x v="1"/>
    <s v="Diesel"/>
    <n v="3.4780000000000002E-3"/>
  </r>
  <r>
    <d v="2023-10-01T00:00:00"/>
    <s v="S022781"/>
    <x v="33"/>
    <s v="PO143282"/>
    <s v="GRN199266"/>
    <s v="340-1096-1"/>
    <s v="FOUNDATION BASE PLATE LINAC SIDE ASSY"/>
    <s v="Stoke-on-Trent ST6 2AX"/>
    <n v="9.4"/>
    <x v="1"/>
    <s v="Diesel"/>
    <n v="3.4780000000000002E-3"/>
  </r>
  <r>
    <d v="2023-10-01T00:00:00"/>
    <s v="S022781"/>
    <x v="33"/>
    <s v="PO145009"/>
    <s v="GRN199268"/>
    <s v="340-1039-1"/>
    <s v="ASSY FOUNDATION MOUNT BEAM STOP SIDE"/>
    <s v="Stoke-on-Trent ST6 2AX"/>
    <n v="9.4"/>
    <x v="1"/>
    <s v="Diesel"/>
    <n v="3.4780000000000002E-3"/>
  </r>
  <r>
    <d v="2023-10-01T00:00:00"/>
    <s v="S022781"/>
    <x v="33"/>
    <s v="PO148378"/>
    <s v="GRN199355"/>
    <s v="340-1649-1"/>
    <s v="WEDGE SIEMENS LINAC ADJUSTABLE"/>
    <s v="Stoke-on-Trent ST6 2AX"/>
    <n v="9.4"/>
    <x v="1"/>
    <s v="Diesel"/>
    <n v="3.4780000000000002E-3"/>
  </r>
  <r>
    <d v="2023-10-01T00:00:00"/>
    <s v="S022781"/>
    <x v="33"/>
    <s v="PO148378"/>
    <s v="GRN199436"/>
    <s v="340-1649-1"/>
    <s v="WEDGE SIEMENS LINAC ADJUSTABLE"/>
    <s v="Stoke-on-Trent ST6 2AX"/>
    <n v="9.4"/>
    <x v="1"/>
    <s v="Diesel"/>
    <n v="3.4780000000000002E-3"/>
  </r>
  <r>
    <d v="2023-10-01T00:00:00"/>
    <s v="S022781"/>
    <x v="33"/>
    <s v="PO145419"/>
    <s v="GRN199455"/>
    <s v="11700-5582"/>
    <s v="SWIVEL PAD FOOT M10 THRD"/>
    <s v="Stoke-on-Trent ST6 2AX"/>
    <n v="9.4"/>
    <x v="1"/>
    <s v="Diesel"/>
    <n v="3.4780000000000002E-3"/>
  </r>
  <r>
    <d v="2023-10-01T00:00:00"/>
    <s v="S022781"/>
    <x v="33"/>
    <s v="PO145562"/>
    <s v="GRN199457"/>
    <n v="101044324"/>
    <s v="T25 DETECTOR SPINE ASSY RUNNING STRIP"/>
    <s v="Stoke-on-Trent ST6 2AX"/>
    <n v="9.4"/>
    <x v="1"/>
    <s v="Diesel"/>
    <n v="3.4780000000000002E-3"/>
  </r>
  <r>
    <d v="2023-10-01T00:00:00"/>
    <s v="S022781"/>
    <x v="33"/>
    <s v="PO148030"/>
    <s v="GRN199463"/>
    <n v="101011267"/>
    <s v="DOOR PACKER (40 x 30 x 1.5)"/>
    <s v="Stoke-on-Trent ST6 2AX"/>
    <n v="9.4"/>
    <x v="1"/>
    <s v="Diesel"/>
    <n v="3.4780000000000002E-3"/>
  </r>
  <r>
    <d v="2023-10-01T00:00:00"/>
    <s v="S022781"/>
    <x v="33"/>
    <s v="PO148028"/>
    <s v="GRN199469"/>
    <n v="40255936"/>
    <s v="SECURITY HAND RAIL BRACKET"/>
    <s v="Stoke-on-Trent ST6 2AX"/>
    <n v="9.4"/>
    <x v="1"/>
    <s v="Diesel"/>
    <n v="3.4780000000000002E-3"/>
  </r>
  <r>
    <d v="2023-10-01T00:00:00"/>
    <s v="S022781"/>
    <x v="33"/>
    <s v="PO148028"/>
    <s v="GRN199475"/>
    <n v="101009302"/>
    <s v="RAD NUKE COMPARTMENT GLAND PLATE"/>
    <s v="Stoke-on-Trent ST6 2AX"/>
    <n v="9.4"/>
    <x v="1"/>
    <s v="Diesel"/>
    <n v="3.4780000000000002E-3"/>
  </r>
  <r>
    <d v="2023-10-01T00:00:00"/>
    <s v="S022781"/>
    <x v="33"/>
    <s v="PO149215"/>
    <s v="GRN199493"/>
    <n v="40255935"/>
    <s v="BATTERY CLAMP BRACKET - M60"/>
    <s v="Stoke-on-Trent ST6 2AX"/>
    <n v="9.4"/>
    <x v="1"/>
    <s v="Diesel"/>
    <n v="3.4780000000000002E-3"/>
  </r>
  <r>
    <d v="2023-10-01T00:00:00"/>
    <s v="S022781"/>
    <x v="33"/>
    <s v="PO145417"/>
    <s v="GRN199498"/>
    <s v="11700-4977"/>
    <s v="LEVELING FOOT M20X2.5X3&quot; PAD SST"/>
    <s v="Stoke-on-Trent ST6 2AX"/>
    <n v="9.4"/>
    <x v="1"/>
    <s v="Diesel"/>
    <n v="3.4780000000000002E-3"/>
  </r>
  <r>
    <d v="2023-03-01T00:00:00"/>
    <s v="S023884"/>
    <x v="34"/>
    <s v="PO141747"/>
    <s v="GRN182690"/>
    <n v="1"/>
    <s v="freight inwards"/>
    <s v="Stoke-on-Trent ST1 5SQ"/>
    <n v="13.2"/>
    <x v="1"/>
    <s v="Diesel"/>
    <n v="4.8839999999999995E-3"/>
  </r>
  <r>
    <d v="2023-10-01T00:00:00"/>
    <s v="S022781"/>
    <x v="33"/>
    <s v="PO145420"/>
    <s v="GRN199537"/>
    <s v="11700-5872"/>
    <s v="ROUTING CLAMP STRUT-MOUNT 4-1/2&quot; ID STL-Z"/>
    <s v="Stoke-on-Trent ST6 2AX"/>
    <n v="9.4"/>
    <x v="1"/>
    <s v="Diesel"/>
    <n v="3.4780000000000002E-3"/>
  </r>
  <r>
    <d v="2023-10-01T00:00:00"/>
    <s v="S022781"/>
    <x v="33"/>
    <s v="PO148523"/>
    <s v="GRN199541"/>
    <n v="40254985"/>
    <s v="RIGHT HAND POST - OVERHEIGHT BARRIER"/>
    <s v="Stoke-on-Trent ST6 2AX"/>
    <n v="9.4"/>
    <x v="1"/>
    <s v="Diesel"/>
    <n v="3.4780000000000002E-3"/>
  </r>
  <r>
    <d v="2023-10-01T00:00:00"/>
    <s v="S022781"/>
    <x v="33"/>
    <s v="PO142615"/>
    <s v="GRN199610"/>
    <n v="101013222"/>
    <s v="BX INTEGRATED DETECTOR UNIT BRACKET"/>
    <s v="Stoke-on-Trent ST6 2AX"/>
    <n v="9.4"/>
    <x v="1"/>
    <s v="Diesel"/>
    <n v="3.4780000000000002E-3"/>
  </r>
  <r>
    <d v="2023-10-01T00:00:00"/>
    <s v="S022781"/>
    <x v="33"/>
    <s v="PO145562"/>
    <s v="GRN199637"/>
    <n v="101044324"/>
    <s v="T25 DETECTOR SPINE ASSY RUNNING STRIP"/>
    <s v="Stoke-on-Trent ST6 2AX"/>
    <n v="9.4"/>
    <x v="1"/>
    <s v="Diesel"/>
    <n v="3.4780000000000002E-3"/>
  </r>
  <r>
    <d v="2023-10-01T00:00:00"/>
    <s v="S022781"/>
    <x v="33"/>
    <s v="PO149930"/>
    <s v="GRN199639"/>
    <s v="255-1561-10"/>
    <s v="MODIFIED DIN RAIL SLOTTED 35 X 7.5 MM X 10CM"/>
    <s v="Stoke-on-Trent ST6 2AX"/>
    <n v="9.4"/>
    <x v="1"/>
    <s v="Diesel"/>
    <n v="3.4780000000000002E-3"/>
  </r>
  <r>
    <d v="2023-10-01T00:00:00"/>
    <s v="S022781"/>
    <x v="33"/>
    <s v="PO145424"/>
    <s v="GRN199695"/>
    <n v="57207666"/>
    <s v="REPLACEMENT SPINDLE EXTENSION FOR SWING HANDLE"/>
    <s v="Stoke-on-Trent ST6 2AX"/>
    <n v="9.4"/>
    <x v="1"/>
    <s v="Diesel"/>
    <n v="3.4780000000000002E-3"/>
  </r>
  <r>
    <d v="2023-10-01T00:00:00"/>
    <s v="S022781"/>
    <x v="33"/>
    <s v="PO143591"/>
    <s v="GRN199700"/>
    <n v="101046730"/>
    <s v="M60 POD ACCESS STEP ASSEMBLY"/>
    <s v="Stoke-on-Trent ST6 2AX"/>
    <n v="9.4"/>
    <x v="1"/>
    <s v="Diesel"/>
    <n v="3.4780000000000002E-3"/>
  </r>
  <r>
    <d v="2023-10-01T00:00:00"/>
    <s v="S022781"/>
    <x v="33"/>
    <s v="PO147924"/>
    <s v="GRN199711"/>
    <n v="42206332"/>
    <s v="FLEXXPUMP 404DLS DIRECT LUBRICATION SYSTEM F03 GRE"/>
    <s v="Stoke-on-Trent ST6 2AX"/>
    <n v="9.4"/>
    <x v="1"/>
    <s v="Diesel"/>
    <n v="3.4780000000000002E-3"/>
  </r>
  <r>
    <d v="2023-10-01T00:00:00"/>
    <s v="S022781"/>
    <x v="33"/>
    <s v="PO145562"/>
    <s v="GRN199714"/>
    <n v="101044324"/>
    <s v="T25 DETECTOR SPINE ASSY RUNNING STRIP"/>
    <s v="Stoke-on-Trent ST6 2AX"/>
    <n v="9.4"/>
    <x v="1"/>
    <s v="Diesel"/>
    <n v="3.4780000000000002E-3"/>
  </r>
  <r>
    <d v="2023-10-01T00:00:00"/>
    <s v="S022781"/>
    <x v="33"/>
    <s v="PO147728"/>
    <s v="GRN199715"/>
    <n v="101040231"/>
    <s v="POD DOOR LOCK - RETURN SPRING STAINLESS STEEL SPRI"/>
    <s v="Stoke-on-Trent ST6 2AX"/>
    <n v="9.4"/>
    <x v="1"/>
    <s v="Diesel"/>
    <n v="3.4780000000000002E-3"/>
  </r>
  <r>
    <d v="2023-10-01T00:00:00"/>
    <s v="S022781"/>
    <x v="33"/>
    <s v="PO145562"/>
    <s v="GRN199814"/>
    <n v="101044324"/>
    <s v="T25 DETECTOR SPINE ASSY RUNNING STRIP"/>
    <s v="Stoke-on-Trent ST6 2AX"/>
    <n v="9.4"/>
    <x v="1"/>
    <s v="Diesel"/>
    <n v="3.4780000000000002E-3"/>
  </r>
  <r>
    <d v="2023-10-01T00:00:00"/>
    <s v="S022781"/>
    <x v="33"/>
    <s v="PO146533"/>
    <s v="GRN199829"/>
    <n v="101029067"/>
    <s v="SSM LINAC SERVICE TOOL KIT"/>
    <s v="Stoke-on-Trent ST6 2AX"/>
    <n v="9.4"/>
    <x v="1"/>
    <s v="Diesel"/>
    <n v="3.4780000000000002E-3"/>
  </r>
  <r>
    <d v="2023-10-01T00:00:00"/>
    <s v="S022781"/>
    <x v="33"/>
    <s v="PO148388"/>
    <s v="GRN199830"/>
    <s v="340-1630-1"/>
    <s v="SIEMENS COLLIMATOR BOTTOM MOUNT RH"/>
    <s v="Stoke-on-Trent ST6 2AX"/>
    <n v="9.4"/>
    <x v="1"/>
    <s v="Diesel"/>
    <n v="3.4780000000000002E-3"/>
  </r>
  <r>
    <d v="2023-10-01T00:00:00"/>
    <s v="S022781"/>
    <x v="33"/>
    <s v="PO149559"/>
    <s v="GRN200120"/>
    <s v="255-1558-1"/>
    <s v="KIT 1 GALLON OIL KLUBERSYNTH GEM 4-68N"/>
    <s v="Stoke-on-Trent ST6 2AX"/>
    <n v="9.4"/>
    <x v="1"/>
    <s v="Diesel"/>
    <n v="3.4780000000000002E-3"/>
  </r>
  <r>
    <d v="2023-10-01T00:00:00"/>
    <s v="S022781"/>
    <x v="33"/>
    <s v="PO148388"/>
    <s v="GRN200171"/>
    <s v="340-1631-1"/>
    <s v="SIEMENS TCU EXTENSION MOUNT"/>
    <s v="Stoke-on-Trent ST6 2AX"/>
    <n v="9.4"/>
    <x v="1"/>
    <s v="Diesel"/>
    <n v="3.4780000000000002E-3"/>
  </r>
  <r>
    <d v="2023-10-01T00:00:00"/>
    <s v="S022781"/>
    <x v="33"/>
    <s v="PO150074"/>
    <s v="GRN200370"/>
    <s v="361-1420-1"/>
    <s v="TOP ACCR CAMERA MOUNTING BRACKET P60 DV"/>
    <s v="Stoke-on-Trent ST6 2AX"/>
    <n v="9.4"/>
    <x v="1"/>
    <s v="Diesel"/>
    <n v="3.4780000000000002E-3"/>
  </r>
  <r>
    <d v="2023-10-01T00:00:00"/>
    <s v="S022781"/>
    <x v="33"/>
    <s v="PO149726"/>
    <s v="GRN200400"/>
    <n v="40259206"/>
    <s v="FRIDGE RESTRAINING BRACKET"/>
    <s v="Stoke-on-Trent ST6 2AX"/>
    <n v="9.4"/>
    <x v="1"/>
    <s v="Diesel"/>
    <n v="3.4780000000000002E-3"/>
  </r>
  <r>
    <d v="2023-10-01T00:00:00"/>
    <s v="S022781"/>
    <x v="33"/>
    <s v="PO143745"/>
    <s v="GRN200401"/>
    <n v="101045037"/>
    <s v="CHARGING VALVE 6.0G3 CHARGING PRESSURE"/>
    <s v="Stoke-on-Trent ST6 2AX"/>
    <n v="9.4"/>
    <x v="1"/>
    <s v="Diesel"/>
    <n v="3.4780000000000002E-3"/>
  </r>
  <r>
    <d v="2023-10-01T00:00:00"/>
    <s v="S022781"/>
    <x v="33"/>
    <s v="PO147724"/>
    <s v="GRN200405"/>
    <n v="101035612"/>
    <s v="M60/T60 DOOR INTERLOCK SWITCH BRACKET(FRAME SIDE)"/>
    <s v="Stoke-on-Trent ST6 2AX"/>
    <n v="9.4"/>
    <x v="1"/>
    <s v="Diesel"/>
    <n v="3.4780000000000002E-3"/>
  </r>
  <r>
    <d v="2023-10-01T00:00:00"/>
    <s v="S022781"/>
    <x v="33"/>
    <s v="PO149216"/>
    <s v="GRN200407"/>
    <n v="101022440"/>
    <s v="TOP HAT WASHER"/>
    <s v="Stoke-on-Trent ST6 2AX"/>
    <n v="9.4"/>
    <x v="1"/>
    <s v="Diesel"/>
    <n v="3.4780000000000002E-3"/>
  </r>
  <r>
    <d v="2023-10-01T00:00:00"/>
    <s v="S022781"/>
    <x v="33"/>
    <s v="PO143421"/>
    <s v="GRN200408"/>
    <n v="101041078"/>
    <s v="PNEUMATIC REG MOUNTING PLATE"/>
    <s v="Stoke-on-Trent ST6 2AX"/>
    <n v="9.4"/>
    <x v="1"/>
    <s v="Diesel"/>
    <n v="3.4780000000000002E-3"/>
  </r>
  <r>
    <d v="2023-10-01T00:00:00"/>
    <s v="S022781"/>
    <x v="33"/>
    <s v="PO143553"/>
    <s v="GRN200410"/>
    <n v="101032025"/>
    <s v="BEACON LIGHT TOWER MOUNTING PLATE"/>
    <s v="Stoke-on-Trent ST6 2AX"/>
    <n v="9.4"/>
    <x v="1"/>
    <s v="Diesel"/>
    <n v="3.4780000000000002E-3"/>
  </r>
  <r>
    <d v="2023-10-01T00:00:00"/>
    <s v="S022781"/>
    <x v="33"/>
    <s v="PO144756"/>
    <s v="GRN200411"/>
    <s v="356-1177-1"/>
    <s v="SPECIAL WASHER"/>
    <s v="Stoke-on-Trent ST6 2AX"/>
    <n v="9.4"/>
    <x v="1"/>
    <s v="Diesel"/>
    <n v="3.4780000000000002E-3"/>
  </r>
  <r>
    <d v="2023-10-01T00:00:00"/>
    <s v="S022781"/>
    <x v="33"/>
    <s v="PO146111"/>
    <s v="GRN200412"/>
    <s v="356-1211-1"/>
    <s v="LASER YAW MOUNT"/>
    <s v="Stoke-on-Trent ST6 2AX"/>
    <n v="9.4"/>
    <x v="1"/>
    <s v="Diesel"/>
    <n v="3.4780000000000002E-3"/>
  </r>
  <r>
    <d v="2023-10-01T00:00:00"/>
    <s v="S022781"/>
    <x v="33"/>
    <s v="PO148802"/>
    <s v="GRN200413"/>
    <n v="101029762"/>
    <s v="AXIS Mk II FIXED DOME CAMERA SPACER 100mm"/>
    <s v="Stoke-on-Trent ST6 2AX"/>
    <n v="9.4"/>
    <x v="1"/>
    <s v="Diesel"/>
    <n v="3.4780000000000002E-3"/>
  </r>
  <r>
    <d v="2023-10-01T00:00:00"/>
    <s v="S022781"/>
    <x v="33"/>
    <s v="PO143553"/>
    <s v="GRN200414"/>
    <n v="101028602"/>
    <s v="UPS FIXING PLATE (T60)"/>
    <s v="Stoke-on-Trent ST6 2AX"/>
    <n v="9.4"/>
    <x v="1"/>
    <s v="Diesel"/>
    <n v="3.4780000000000002E-3"/>
  </r>
  <r>
    <d v="2023-10-01T00:00:00"/>
    <s v="S022781"/>
    <x v="33"/>
    <s v="PO145003"/>
    <s v="GRN200477"/>
    <s v="360-1024-1"/>
    <s v="M60-BX DETECTOR ASSEMBLY  HINGE PACKER 1MM  THICK"/>
    <s v="Stoke-on-Trent ST6 2AX"/>
    <n v="9.4"/>
    <x v="1"/>
    <s v="Diesel"/>
    <n v="3.4780000000000002E-3"/>
  </r>
  <r>
    <d v="2023-10-01T00:00:00"/>
    <s v="S022781"/>
    <x v="33"/>
    <s v="PO147116"/>
    <s v="GRN200478"/>
    <n v="51204877"/>
    <s v="SCAN DRIVE NORMALLY OPEN SENSOR"/>
    <s v="Stoke-on-Trent ST6 2AX"/>
    <n v="9.4"/>
    <x v="1"/>
    <s v="Diesel"/>
    <n v="3.4780000000000002E-3"/>
  </r>
  <r>
    <d v="2023-10-01T00:00:00"/>
    <s v="S022781"/>
    <x v="33"/>
    <s v="PO143646"/>
    <s v="GRN200479"/>
    <n v="101030074"/>
    <s v="CABLE ROLLER GUIDEPOST"/>
    <s v="Stoke-on-Trent ST6 2AX"/>
    <n v="9.4"/>
    <x v="1"/>
    <s v="Diesel"/>
    <n v="3.4780000000000002E-3"/>
  </r>
  <r>
    <d v="2023-10-01T00:00:00"/>
    <s v="S022781"/>
    <x v="33"/>
    <s v="PO147728"/>
    <s v="GRN200481"/>
    <n v="101040231"/>
    <s v="POD DOOR LOCK - RETURN SPRING STAINLESS STEEL SPRI"/>
    <s v="Stoke-on-Trent ST6 2AX"/>
    <n v="9.4"/>
    <x v="1"/>
    <s v="Diesel"/>
    <n v="3.4780000000000002E-3"/>
  </r>
  <r>
    <d v="2023-10-01T00:00:00"/>
    <s v="S022781"/>
    <x v="33"/>
    <s v="PO143637"/>
    <s v="GRN200483"/>
    <n v="101010457"/>
    <s v="REAR LASER BRACKET"/>
    <s v="Stoke-on-Trent ST6 2AX"/>
    <n v="9.4"/>
    <x v="1"/>
    <s v="Diesel"/>
    <n v="3.4780000000000002E-3"/>
  </r>
  <r>
    <d v="2023-10-01T00:00:00"/>
    <s v="S022781"/>
    <x v="33"/>
    <s v="PO143553"/>
    <s v="GRN200484"/>
    <n v="101036100"/>
    <s v="DRIVERLESS MARKER BOTTOM BRACKET"/>
    <s v="Stoke-on-Trent ST6 2AX"/>
    <n v="9.4"/>
    <x v="1"/>
    <s v="Diesel"/>
    <n v="3.4780000000000002E-3"/>
  </r>
  <r>
    <d v="2023-10-01T00:00:00"/>
    <s v="S022781"/>
    <x v="33"/>
    <s v="PO150198"/>
    <s v="GRN200485"/>
    <n v="101008805"/>
    <s v="TRANSFER CASE PROP SHAFT COUPLING"/>
    <s v="Stoke-on-Trent ST6 2AX"/>
    <n v="9.4"/>
    <x v="1"/>
    <s v="Diesel"/>
    <n v="3.4780000000000002E-3"/>
  </r>
  <r>
    <d v="2023-03-01T00:00:00"/>
    <s v="S001571"/>
    <x v="10"/>
    <s v="PO135068"/>
    <s v="GRN182739"/>
    <s v="11700-1538"/>
    <s v="LASER SCANNER 190 DEG  1-40M OBJ DETECTOR"/>
    <s v="St Albans AL1 5BN"/>
    <n v="298"/>
    <x v="2"/>
    <s v="Diesel"/>
    <n v="1.1026E-3"/>
  </r>
  <r>
    <d v="2023-03-01T00:00:00"/>
    <s v="S001571"/>
    <x v="10"/>
    <s v="PO138588"/>
    <s v="GRN182740"/>
    <s v="11700-5287"/>
    <s v="LASER SCANNER LMS141-15100 SECURITY PRIME"/>
    <s v="St Albans AL1 5BN"/>
    <n v="298"/>
    <x v="2"/>
    <s v="Diesel"/>
    <n v="1.1026E-3"/>
  </r>
  <r>
    <d v="2023-03-01T00:00:00"/>
    <s v="S001571"/>
    <x v="10"/>
    <s v="PO140444"/>
    <s v="GRN182741"/>
    <n v="21201458"/>
    <s v="I/O CABLE M12 X 8 8 OPEN WIRES 20M CORDLESS_x000a_RF-DPM"/>
    <s v="St Albans AL1 5BN"/>
    <n v="298"/>
    <x v="2"/>
    <s v="Diesel"/>
    <n v="1.1026E-3"/>
  </r>
  <r>
    <d v="2023-03-01T00:00:00"/>
    <s v="S001571"/>
    <x v="10"/>
    <s v="PO141891"/>
    <s v="GRN182742"/>
    <n v="5745131"/>
    <s v="STANDARD MOUNTING SET FOR 190 / 270 D WEATHER HOOD"/>
    <s v="St Albans AL1 5BN"/>
    <n v="298"/>
    <x v="2"/>
    <s v="Diesel"/>
    <n v="1.1026E-3"/>
  </r>
  <r>
    <d v="2023-03-01T00:00:00"/>
    <s v="S001571"/>
    <x v="10"/>
    <s v="PO141246"/>
    <s v="GRN182743"/>
    <n v="21202430"/>
    <s v="ETHERNET PATCH CABLE M12 4-PIN TO RJ-45 - 10M LONG"/>
    <s v="St Albans AL1 5BN"/>
    <n v="298"/>
    <x v="2"/>
    <s v="Diesel"/>
    <n v="1.1026E-3"/>
  </r>
  <r>
    <d v="2023-03-01T00:00:00"/>
    <s v="S023222"/>
    <x v="11"/>
    <s v="PO143293"/>
    <s v="GRN182744"/>
    <n v="101027050"/>
    <s v="COMPACT MULTIPROTOCOL I/O MODULE TBEN-L1-16DXP TUR"/>
    <s v="Wickford SS11 8YT"/>
    <n v="390"/>
    <x v="2"/>
    <s v="Diesel"/>
    <n v="1.4430000000000001E-3"/>
  </r>
  <r>
    <d v="2023-10-01T00:00:00"/>
    <s v="S022781"/>
    <x v="33"/>
    <s v="PO143554"/>
    <s v="GRN200486"/>
    <n v="101036101"/>
    <s v="SIGN POST BOTTOM RETAINING BRACKET"/>
    <s v="Stoke-on-Trent ST6 2AX"/>
    <n v="9.4"/>
    <x v="1"/>
    <s v="Diesel"/>
    <n v="3.4780000000000002E-3"/>
  </r>
  <r>
    <d v="2023-10-01T00:00:00"/>
    <s v="S022781"/>
    <x v="33"/>
    <s v="PO149225"/>
    <s v="GRN200487"/>
    <n v="101039808"/>
    <s v="PERSONNEL DOOR - LOCK BRACE"/>
    <s v="Stoke-on-Trent ST6 2AX"/>
    <n v="9.4"/>
    <x v="1"/>
    <s v="Diesel"/>
    <n v="3.4780000000000002E-3"/>
  </r>
  <r>
    <d v="2023-10-01T00:00:00"/>
    <s v="S022781"/>
    <x v="33"/>
    <s v="PO147728"/>
    <s v="GRN200488"/>
    <n v="101040227"/>
    <s v="POD DOOR - LOCK TO UPPER LATCH CON-ROD"/>
    <s v="Stoke-on-Trent ST6 2AX"/>
    <n v="9.4"/>
    <x v="1"/>
    <s v="Diesel"/>
    <n v="3.4780000000000002E-3"/>
  </r>
  <r>
    <d v="2023-10-01T00:00:00"/>
    <s v="S022781"/>
    <x v="33"/>
    <s v="PO149225"/>
    <s v="GRN200489"/>
    <n v="101040231"/>
    <s v="POD DOOR LOCK - RETURN SPRING STAINLESS STEEL SPRI"/>
    <s v="Stoke-on-Trent ST6 2AX"/>
    <n v="9.4"/>
    <x v="1"/>
    <s v="Diesel"/>
    <n v="3.4780000000000002E-3"/>
  </r>
  <r>
    <d v="2023-03-01T00:00:00"/>
    <s v="S023222"/>
    <x v="11"/>
    <s v="PO143355"/>
    <s v="GRN182751"/>
    <s v="11554-0683"/>
    <s v="CONN EURO MALE WIREABLE"/>
    <s v="Wickford SS11 8YT"/>
    <n v="390"/>
    <x v="2"/>
    <s v="Diesel"/>
    <n v="1.4430000000000001E-3"/>
  </r>
  <r>
    <d v="2023-10-01T00:00:00"/>
    <s v="S022781"/>
    <x v="33"/>
    <s v="PO147728"/>
    <s v="GRN200491"/>
    <n v="101040786"/>
    <s v="PERSONNEL DOOR - LOCK SIDE CAPPING"/>
    <s v="Stoke-on-Trent ST6 2AX"/>
    <n v="9.4"/>
    <x v="1"/>
    <s v="Diesel"/>
    <n v="3.4780000000000002E-3"/>
  </r>
  <r>
    <d v="2023-10-01T00:00:00"/>
    <s v="S022781"/>
    <x v="33"/>
    <s v="PO147728"/>
    <s v="GRN200493"/>
    <n v="101040787"/>
    <s v="PERSONNEL DOOR - HINGE SIDE CAPPING"/>
    <s v="Stoke-on-Trent ST6 2AX"/>
    <n v="9.4"/>
    <x v="1"/>
    <s v="Diesel"/>
    <n v="3.4780000000000002E-3"/>
  </r>
  <r>
    <d v="2023-10-01T00:00:00"/>
    <s v="S022781"/>
    <x v="33"/>
    <s v="PO147728"/>
    <s v="GRN200494"/>
    <n v="101040788"/>
    <s v="PERSONNEL DOOR - TOP / BOTTOM CAPPING"/>
    <s v="Stoke-on-Trent ST6 2AX"/>
    <n v="9.4"/>
    <x v="1"/>
    <s v="Diesel"/>
    <n v="3.4780000000000002E-3"/>
  </r>
  <r>
    <d v="2023-10-01T00:00:00"/>
    <s v="S022781"/>
    <x v="33"/>
    <s v="PO149225"/>
    <s v="GRN200495"/>
    <n v="101039808"/>
    <s v="PERSONNEL DOOR - LOCK BRACE"/>
    <s v="Stoke-on-Trent ST6 2AX"/>
    <n v="9.4"/>
    <x v="1"/>
    <s v="Diesel"/>
    <n v="3.4780000000000002E-3"/>
  </r>
  <r>
    <d v="2023-10-01T00:00:00"/>
    <s v="S022781"/>
    <x v="33"/>
    <s v="PO142850"/>
    <s v="GRN200496"/>
    <n v="101039999"/>
    <s v="G60 VBOOM STABILISING/BUILD FIXTURE - G60 ZBX"/>
    <s v="Stoke-on-Trent ST6 2AX"/>
    <n v="9.4"/>
    <x v="1"/>
    <s v="Diesel"/>
    <n v="3.4780000000000002E-3"/>
  </r>
  <r>
    <d v="2023-10-01T00:00:00"/>
    <s v="S022781"/>
    <x v="33"/>
    <s v="PO145009"/>
    <s v="GRN200498"/>
    <s v="340-1096-1"/>
    <s v="FOUNDATION BASE PLATE LINAC SIDE ASSY"/>
    <s v="Stoke-on-Trent ST6 2AX"/>
    <n v="9.4"/>
    <x v="1"/>
    <s v="Diesel"/>
    <n v="3.4780000000000002E-3"/>
  </r>
  <r>
    <d v="2023-10-01T00:00:00"/>
    <s v="S022781"/>
    <x v="33"/>
    <s v="PO143590"/>
    <s v="GRN200499"/>
    <n v="101046730"/>
    <s v="M60 POD ACCESS STEP ASSEMBLY"/>
    <s v="Stoke-on-Trent ST6 2AX"/>
    <n v="9.4"/>
    <x v="1"/>
    <s v="Diesel"/>
    <n v="3.4780000000000002E-3"/>
  </r>
  <r>
    <d v="2023-10-01T00:00:00"/>
    <s v="S022781"/>
    <x v="33"/>
    <s v="PO149225"/>
    <s v="GRN200500"/>
    <n v="101040229"/>
    <s v="POD DOOR - LOCK TO LOWER LATCH CON-ROD"/>
    <s v="Stoke-on-Trent ST6 2AX"/>
    <n v="9.4"/>
    <x v="1"/>
    <s v="Diesel"/>
    <n v="3.4780000000000002E-3"/>
  </r>
  <r>
    <d v="2023-10-01T00:00:00"/>
    <s v="S022781"/>
    <x v="33"/>
    <s v="PO148028"/>
    <s v="GRN200503"/>
    <n v="40255936"/>
    <s v="SECURITY HAND RAIL BRACKET"/>
    <s v="Stoke-on-Trent ST6 2AX"/>
    <n v="9.4"/>
    <x v="1"/>
    <s v="Diesel"/>
    <n v="3.4780000000000002E-3"/>
  </r>
  <r>
    <d v="2023-10-01T00:00:00"/>
    <s v="S022781"/>
    <x v="33"/>
    <s v="PO143554"/>
    <s v="GRN200514"/>
    <n v="101037444"/>
    <s v="ZBX DETECTOR PANEL STRIKER PLATE"/>
    <s v="Stoke-on-Trent ST6 2AX"/>
    <n v="9.4"/>
    <x v="1"/>
    <s v="Diesel"/>
    <n v="3.4780000000000002E-3"/>
  </r>
  <r>
    <d v="2023-10-01T00:00:00"/>
    <s v="S022781"/>
    <x v="33"/>
    <s v="PO143645"/>
    <s v="GRN200515"/>
    <n v="40255818"/>
    <s v="DOVETAIL BLOCK - DRIVERLESS M60"/>
    <s v="Stoke-on-Trent ST6 2AX"/>
    <n v="9.4"/>
    <x v="1"/>
    <s v="Diesel"/>
    <n v="3.4780000000000002E-3"/>
  </r>
  <r>
    <d v="2023-10-01T00:00:00"/>
    <s v="S022781"/>
    <x v="33"/>
    <s v="PO143420"/>
    <s v="GRN200516"/>
    <n v="101010455"/>
    <s v="REMOVABLE DRIVERLESS LASER BRACKET"/>
    <s v="Stoke-on-Trent ST6 2AX"/>
    <n v="9.4"/>
    <x v="1"/>
    <s v="Diesel"/>
    <n v="3.4780000000000002E-3"/>
  </r>
  <r>
    <d v="2023-10-01T00:00:00"/>
    <s v="S022781"/>
    <x v="33"/>
    <s v="PO143646"/>
    <s v="GRN200520"/>
    <n v="101027591"/>
    <s v="TCU RESERVOIR BRACKET"/>
    <s v="Stoke-on-Trent ST6 2AX"/>
    <n v="9.4"/>
    <x v="1"/>
    <s v="Diesel"/>
    <n v="3.4780000000000002E-3"/>
  </r>
  <r>
    <d v="2023-10-01T00:00:00"/>
    <s v="S022781"/>
    <x v="33"/>
    <s v="PO143553"/>
    <s v="GRN200521"/>
    <n v="101013770"/>
    <s v="BX DETECTOR ASSEMBLY STRIKE PLATE"/>
    <s v="Stoke-on-Trent ST6 2AX"/>
    <n v="9.4"/>
    <x v="1"/>
    <s v="Diesel"/>
    <n v="3.4780000000000002E-3"/>
  </r>
  <r>
    <d v="2023-10-01T00:00:00"/>
    <s v="S022781"/>
    <x v="33"/>
    <s v="PO149454"/>
    <s v="GRN200531"/>
    <n v="101013770"/>
    <s v="BX DETECTOR ASSEMBLY STRIKE PLATE"/>
    <s v="Stoke-on-Trent ST6 2AX"/>
    <n v="9.4"/>
    <x v="1"/>
    <s v="Diesel"/>
    <n v="3.4780000000000002E-3"/>
  </r>
  <r>
    <d v="2023-03-01T00:00:00"/>
    <s v="S001047"/>
    <x v="9"/>
    <s v="PO140456"/>
    <s v="GRN182797"/>
    <n v="66205215"/>
    <s v="2X8 ELEMENT PHOTO DIODE CDWO4 30MM THICK"/>
    <s v="81300 Johor Bahru Malaysia"/>
    <n v="6781"/>
    <x v="4"/>
    <s v="Aviation"/>
    <n v="1.1924057587200001"/>
  </r>
  <r>
    <d v="2023-03-01T00:00:00"/>
    <s v="S001047"/>
    <x v="9"/>
    <s v="PO140457"/>
    <s v="GRN182798"/>
    <n v="66208596"/>
    <s v="SILICON PHOTODIODE - CdW04 16 CHANNELS"/>
    <s v="81300 Johor Bahru Malaysia"/>
    <n v="6781"/>
    <x v="4"/>
    <s v="Aviation"/>
    <n v="1.1924057587200001"/>
  </r>
  <r>
    <d v="2023-10-01T00:00:00"/>
    <s v="S022781"/>
    <x v="33"/>
    <s v="PO147723"/>
    <s v="GRN200539"/>
    <n v="101030007"/>
    <s v="M60-BX CONTROL PANEL FIXING BRACKET"/>
    <s v="Stoke-on-Trent ST6 2AX"/>
    <n v="9.4"/>
    <x v="1"/>
    <s v="Diesel"/>
    <n v="3.4780000000000002E-3"/>
  </r>
  <r>
    <d v="2023-10-01T00:00:00"/>
    <s v="S022781"/>
    <x v="33"/>
    <s v="PO143646"/>
    <s v="GRN200544"/>
    <n v="101039992"/>
    <s v="HYDRAULIC BULKHEAD BRACKET"/>
    <s v="Stoke-on-Trent ST6 2AX"/>
    <n v="9.4"/>
    <x v="1"/>
    <s v="Diesel"/>
    <n v="3.4780000000000002E-3"/>
  </r>
  <r>
    <d v="2023-03-01T00:00:00"/>
    <s v="S025033"/>
    <x v="23"/>
    <s v="PO143458"/>
    <s v="GRN182801"/>
    <n v="101047544"/>
    <s v="10&quot; 54 WATT LED LIGHT BAR WITH DT CONNECTOR"/>
    <s v="Nantwich CW5 6DX"/>
    <n v="44.6"/>
    <x v="2"/>
    <s v="Diesel"/>
    <n v="1.6501999999999999E-4"/>
  </r>
  <r>
    <d v="2023-10-01T00:00:00"/>
    <s v="S022781"/>
    <x v="33"/>
    <s v="PO149531"/>
    <s v="GRN200747"/>
    <s v="11598-1514"/>
    <s v="TOP CONNECTION SET DRS250 WHEEL BLOCK"/>
    <s v="Stoke-on-Trent ST6 2AX"/>
    <n v="9.4"/>
    <x v="1"/>
    <s v="Diesel"/>
    <n v="3.4780000000000002E-3"/>
  </r>
  <r>
    <d v="2023-07-01T00:00:00"/>
    <s v="S022275"/>
    <x v="8"/>
    <s v="PO140877"/>
    <s v="GRN191431"/>
    <s v="11701-2104"/>
    <s v="MERCEDES-BENZ ACTROS 5 S/M FHS 2632 L - EXPORT TO"/>
    <s v="70771 Leinfelden-Echterdingen"/>
    <n v="1446"/>
    <x v="3"/>
    <s v="Diesel"/>
    <n v="1.4702205000000002"/>
  </r>
  <r>
    <d v="2023-11-01T00:00:00"/>
    <s v="S022781"/>
    <x v="33"/>
    <s v="PO148097"/>
    <s v="GRN200889"/>
    <s v="350-1007-1"/>
    <s v="DRIVESHAFT MACHINED"/>
    <s v="Stoke-on-Trent ST6 2AX"/>
    <n v="9.4"/>
    <x v="1"/>
    <s v="Diesel"/>
    <n v="3.4780000000000002E-3"/>
  </r>
  <r>
    <d v="2023-09-01T00:00:00"/>
    <s v="S022275"/>
    <x v="8"/>
    <s v="PO140877"/>
    <s v="GRN197160"/>
    <s v="11701-2104"/>
    <s v="MERCEDES-BENZ ACTROS 5 S/M FHS 2632 L - EXPORT TO"/>
    <s v="70771 Leinfelden-Echterdingen"/>
    <n v="1446"/>
    <x v="3"/>
    <s v="Diesel"/>
    <n v="1.4702205000000002"/>
  </r>
  <r>
    <d v="2023-09-01T00:00:00"/>
    <s v="S022275"/>
    <x v="8"/>
    <s v="PO140877"/>
    <s v="GRN197959"/>
    <s v="11701-2104"/>
    <s v="MERCEDES-BENZ ACTROS 5 S/M FHS 2632 L - EXPORT TO"/>
    <s v="70771 Leinfelden-Echterdingen"/>
    <n v="1446"/>
    <x v="3"/>
    <s v="Diesel"/>
    <n v="1.4702205000000002"/>
  </r>
  <r>
    <d v="2023-10-01T00:00:00"/>
    <s v="S022275"/>
    <x v="8"/>
    <s v="PO143491"/>
    <s v="GRN198848"/>
    <s v="11701-2583"/>
    <s v="MERCEDES-BENZ ACTROS 5 S/M FHS 2632 L - EXPORT TO"/>
    <s v="70771 Leinfelden-Echterdingen"/>
    <n v="1446"/>
    <x v="3"/>
    <s v="Diesel"/>
    <n v="1.4702205000000002"/>
  </r>
  <r>
    <d v="2023-11-01T00:00:00"/>
    <s v="S022781"/>
    <x v="33"/>
    <s v="PO142318"/>
    <s v="GRN201031"/>
    <n v="56204076"/>
    <s v="TRANSFER BOX 2.5:1 REDUCTION"/>
    <s v="Stoke-on-Trent ST6 2AX"/>
    <n v="9.4"/>
    <x v="1"/>
    <s v="Diesel"/>
    <n v="3.4780000000000002E-3"/>
  </r>
  <r>
    <d v="2023-11-01T00:00:00"/>
    <s v="S022781"/>
    <x v="33"/>
    <s v="PO143591"/>
    <s v="GRN201093"/>
    <n v="101046730"/>
    <s v="M60 POD ACCESS STEP ASSEMBLY"/>
    <s v="Stoke-on-Trent ST6 2AX"/>
    <n v="9.4"/>
    <x v="1"/>
    <s v="Diesel"/>
    <n v="3.4780000000000002E-3"/>
  </r>
  <r>
    <d v="2023-11-01T00:00:00"/>
    <s v="S022781"/>
    <x v="33"/>
    <s v="PO148378"/>
    <s v="GRN201096"/>
    <s v="340-1649-1"/>
    <s v="WEDGE SIEMENS LINAC ADJUSTABLE"/>
    <s v="Stoke-on-Trent ST6 2AX"/>
    <n v="9.4"/>
    <x v="1"/>
    <s v="Diesel"/>
    <n v="3.4780000000000002E-3"/>
  </r>
  <r>
    <d v="2023-11-01T00:00:00"/>
    <s v="S022781"/>
    <x v="33"/>
    <s v="PO142007"/>
    <s v="GRN201097"/>
    <n v="101042625"/>
    <s v="HORIZONTAL FIXED ROTATIONAL LEVER ASSEMBLY"/>
    <s v="Stoke-on-Trent ST6 2AX"/>
    <n v="9.4"/>
    <x v="1"/>
    <s v="Diesel"/>
    <n v="3.4780000000000002E-3"/>
  </r>
  <r>
    <d v="2023-11-01T00:00:00"/>
    <s v="S022781"/>
    <x v="33"/>
    <s v="PO148378"/>
    <s v="GRN201098"/>
    <s v="340-1649-1"/>
    <s v="WEDGE SIEMENS LINAC ADJUSTABLE"/>
    <s v="Stoke-on-Trent ST6 2AX"/>
    <n v="9.4"/>
    <x v="1"/>
    <s v="Diesel"/>
    <n v="3.4780000000000002E-3"/>
  </r>
  <r>
    <d v="2023-11-01T00:00:00"/>
    <s v="S022781"/>
    <x v="33"/>
    <s v="PO148028"/>
    <s v="GRN201099"/>
    <n v="40255936"/>
    <s v="SECURITY HAND RAIL BRACKET"/>
    <s v="Stoke-on-Trent ST6 2AX"/>
    <n v="9.4"/>
    <x v="1"/>
    <s v="Diesel"/>
    <n v="3.4780000000000002E-3"/>
  </r>
  <r>
    <d v="2023-11-01T00:00:00"/>
    <s v="S022781"/>
    <x v="33"/>
    <s v="PO145419"/>
    <s v="GRN201137"/>
    <s v="11700-5582"/>
    <s v="SWIVEL PAD FOOT M10 THRD"/>
    <s v="Stoke-on-Trent ST6 2AX"/>
    <n v="9.4"/>
    <x v="1"/>
    <s v="Diesel"/>
    <n v="3.4780000000000002E-3"/>
  </r>
  <r>
    <d v="2023-11-01T00:00:00"/>
    <s v="S022781"/>
    <x v="33"/>
    <s v="PO149456"/>
    <s v="GRN201149"/>
    <n v="101045037"/>
    <s v="CHARGING VALVE 6.0G3 CHARGING PRESSURE"/>
    <s v="Stoke-on-Trent ST6 2AX"/>
    <n v="9.4"/>
    <x v="1"/>
    <s v="Diesel"/>
    <n v="3.4780000000000002E-3"/>
  </r>
  <r>
    <d v="2023-11-01T00:00:00"/>
    <s v="S022781"/>
    <x v="33"/>
    <s v="PO147728"/>
    <s v="GRN201152"/>
    <n v="101040231"/>
    <s v="POD DOOR LOCK - RETURN SPRING STAINLESS STEEL SPRI"/>
    <s v="Stoke-on-Trent ST6 2AX"/>
    <n v="9.4"/>
    <x v="1"/>
    <s v="Diesel"/>
    <n v="3.4780000000000002E-3"/>
  </r>
  <r>
    <d v="2023-11-01T00:00:00"/>
    <s v="S022781"/>
    <x v="33"/>
    <s v="PO142850"/>
    <s v="GRN201154"/>
    <n v="101039999"/>
    <s v="G60 VBOOM STABILISING/BUILD FIXTURE - G60 ZBX"/>
    <s v="Stoke-on-Trent ST6 2AX"/>
    <n v="9.4"/>
    <x v="1"/>
    <s v="Diesel"/>
    <n v="3.4780000000000002E-3"/>
  </r>
  <r>
    <d v="2023-11-01T00:00:00"/>
    <s v="S022781"/>
    <x v="33"/>
    <s v="PO150548"/>
    <s v="GRN201159"/>
    <n v="101040962"/>
    <s v="FIXED DOVETAIL 210 O/C CLAMPING PLATE - ACTROS 5"/>
    <s v="Stoke-on-Trent ST6 2AX"/>
    <n v="9.4"/>
    <x v="1"/>
    <s v="Diesel"/>
    <n v="3.4780000000000002E-3"/>
  </r>
  <r>
    <d v="2023-11-01T00:00:00"/>
    <s v="S022781"/>
    <x v="33"/>
    <s v="PO147728"/>
    <s v="GRN201160"/>
    <n v="101040211"/>
    <s v="SWIVEL ROD END MALE - 6mm STAINLESS STEEL WDS COMP"/>
    <s v="Stoke-on-Trent ST6 2AX"/>
    <n v="9.4"/>
    <x v="1"/>
    <s v="Diesel"/>
    <n v="3.4780000000000002E-3"/>
  </r>
  <r>
    <d v="2023-11-01T00:00:00"/>
    <s v="S022781"/>
    <x v="33"/>
    <s v="PO148381"/>
    <s v="GRN201167"/>
    <n v="101034629"/>
    <s v="FOLDING POD STEP TRAY"/>
    <s v="Stoke-on-Trent ST6 2AX"/>
    <n v="9.4"/>
    <x v="1"/>
    <s v="Diesel"/>
    <n v="3.4780000000000002E-3"/>
  </r>
  <r>
    <d v="2023-11-01T00:00:00"/>
    <s v="S022781"/>
    <x v="33"/>
    <s v="PO145417"/>
    <s v="GRN201195"/>
    <s v="11700-4977"/>
    <s v="LEVELING FOOT M20X2.5X3&quot; PAD SST"/>
    <s v="Stoke-on-Trent ST6 2AX"/>
    <n v="9.4"/>
    <x v="1"/>
    <s v="Diesel"/>
    <n v="3.4780000000000002E-3"/>
  </r>
  <r>
    <d v="2023-11-01T00:00:00"/>
    <s v="S022781"/>
    <x v="33"/>
    <s v="PO148030"/>
    <s v="GRN201319"/>
    <n v="101038448"/>
    <s v="DOOR FRAME SPACER PLATE - M60"/>
    <s v="Stoke-on-Trent ST6 2AX"/>
    <n v="9.4"/>
    <x v="1"/>
    <s v="Diesel"/>
    <n v="3.4780000000000002E-3"/>
  </r>
  <r>
    <d v="2023-11-01T00:00:00"/>
    <s v="S022781"/>
    <x v="33"/>
    <s v="PO150508"/>
    <s v="GRN201332"/>
    <s v="356-1211-1"/>
    <s v="LASER YAW MOUNT"/>
    <s v="Stoke-on-Trent ST6 2AX"/>
    <n v="9.4"/>
    <x v="1"/>
    <s v="Diesel"/>
    <n v="3.4780000000000002E-3"/>
  </r>
  <r>
    <d v="2023-11-01T00:00:00"/>
    <s v="S022781"/>
    <x v="33"/>
    <s v="PO145420"/>
    <s v="GRN201342"/>
    <s v="11700-5872"/>
    <s v="ROUTING CLAMP STRUT-MOUNT 4-1/2&quot; ID STL-Z"/>
    <s v="Stoke-on-Trent ST6 2AX"/>
    <n v="9.4"/>
    <x v="1"/>
    <s v="Diesel"/>
    <n v="3.4780000000000002E-3"/>
  </r>
  <r>
    <d v="2023-11-01T00:00:00"/>
    <s v="S022781"/>
    <x v="33"/>
    <s v="PO143553"/>
    <s v="GRN201363"/>
    <n v="101036100"/>
    <s v="DRIVERLESS MARKER BOTTOM BRACKET"/>
    <s v="Stoke-on-Trent ST6 2AX"/>
    <n v="9.4"/>
    <x v="1"/>
    <s v="Diesel"/>
    <n v="3.4780000000000002E-3"/>
  </r>
  <r>
    <d v="2023-03-01T00:00:00"/>
    <s v="S001121"/>
    <x v="5"/>
    <s v="PO144043"/>
    <s v="GRN182846"/>
    <s v="11700-6227"/>
    <s v="FACTORYTALK SE SITE EDITION STATION LICENSE"/>
    <s v="Salford M5 4BE"/>
    <n v="103.6"/>
    <x v="2"/>
    <s v="Diesel"/>
    <n v="3.8331999999999998E-4"/>
  </r>
  <r>
    <d v="2023-11-01T00:00:00"/>
    <s v="S022781"/>
    <x v="33"/>
    <s v="PO143554"/>
    <s v="GRN201364"/>
    <n v="101036101"/>
    <s v="SIGN POST BOTTOM RETAINING BRACKET"/>
    <s v="Stoke-on-Trent ST6 2AX"/>
    <n v="9.4"/>
    <x v="1"/>
    <s v="Diesel"/>
    <n v="3.4780000000000002E-3"/>
  </r>
  <r>
    <d v="2023-11-01T00:00:00"/>
    <s v="S022781"/>
    <x v="33"/>
    <s v="PO149454"/>
    <s v="GRN201435"/>
    <n v="101027591"/>
    <s v="TCU RESERVOIR BRACKET"/>
    <s v="Stoke-on-Trent ST6 2AX"/>
    <n v="9.4"/>
    <x v="1"/>
    <s v="Diesel"/>
    <n v="3.4780000000000002E-3"/>
  </r>
  <r>
    <d v="2023-03-01T00:00:00"/>
    <s v="S001571"/>
    <x v="10"/>
    <s v="PO142295"/>
    <s v="GRN182851"/>
    <n v="1"/>
    <s v="freight inwards"/>
    <s v="St Albans AL1 5BN"/>
    <n v="298"/>
    <x v="2"/>
    <s v="Diesel"/>
    <n v="1.1026E-3"/>
  </r>
  <r>
    <d v="2023-11-01T00:00:00"/>
    <s v="S022781"/>
    <x v="33"/>
    <s v="PO149677"/>
    <s v="GRN201446"/>
    <n v="101024736"/>
    <s v="L8 LADDERGUARD WIDE SHORT- GALVANISED STEEL"/>
    <s v="Stoke-on-Trent ST6 2AX"/>
    <n v="9.4"/>
    <x v="1"/>
    <s v="Diesel"/>
    <n v="3.4780000000000002E-3"/>
  </r>
  <r>
    <d v="2023-11-01T00:00:00"/>
    <s v="S022781"/>
    <x v="33"/>
    <s v="PO149233"/>
    <s v="GRN201460"/>
    <s v="340-1665-1"/>
    <s v="COLLIMATOR SUPPORT BRACKET, SILAC"/>
    <s v="Stoke-on-Trent ST6 2AX"/>
    <n v="9.4"/>
    <x v="1"/>
    <s v="Diesel"/>
    <n v="3.4780000000000002E-3"/>
  </r>
  <r>
    <d v="2023-11-01T00:00:00"/>
    <s v="S022781"/>
    <x v="33"/>
    <s v="PO145353"/>
    <s v="GRN201473"/>
    <n v="20253218"/>
    <s v="RAD NUKE SUPPORT FRAME  - M60"/>
    <s v="Stoke-on-Trent ST6 2AX"/>
    <n v="9.4"/>
    <x v="1"/>
    <s v="Diesel"/>
    <n v="3.4780000000000002E-3"/>
  </r>
  <r>
    <d v="2023-11-01T00:00:00"/>
    <s v="S022781"/>
    <x v="33"/>
    <s v="PO143553"/>
    <s v="GRN201961"/>
    <n v="101020061"/>
    <s v="CONCENTRATOR MOUNTING PLATE"/>
    <s v="Stoke-on-Trent ST6 2AX"/>
    <n v="9.4"/>
    <x v="1"/>
    <s v="Diesel"/>
    <n v="3.4780000000000002E-3"/>
  </r>
  <r>
    <d v="2023-11-01T00:00:00"/>
    <s v="S022781"/>
    <x v="33"/>
    <s v="PO147727"/>
    <s v="GRN201964"/>
    <n v="101017267"/>
    <s v="REAR PANEL SUPPORT ASSEMBLY"/>
    <s v="Stoke-on-Trent ST6 2AX"/>
    <n v="9.4"/>
    <x v="1"/>
    <s v="Diesel"/>
    <n v="3.4780000000000002E-3"/>
  </r>
  <r>
    <d v="2023-11-01T00:00:00"/>
    <s v="S022781"/>
    <x v="33"/>
    <s v="PO147923"/>
    <s v="GRN201969"/>
    <n v="101023970"/>
    <s v="AXIS Mk II FIXED DOME CAMERA SPACER 20mm"/>
    <s v="Stoke-on-Trent ST6 2AX"/>
    <n v="9.4"/>
    <x v="1"/>
    <s v="Diesel"/>
    <n v="3.4780000000000002E-3"/>
  </r>
  <r>
    <d v="2023-11-01T00:00:00"/>
    <s v="S022781"/>
    <x v="33"/>
    <s v="PO148028"/>
    <s v="GRN201970"/>
    <n v="40255936"/>
    <s v="SECURITY HAND RAIL BRACKET"/>
    <s v="Stoke-on-Trent ST6 2AX"/>
    <n v="9.4"/>
    <x v="1"/>
    <s v="Diesel"/>
    <n v="3.4780000000000002E-3"/>
  </r>
  <r>
    <d v="2023-03-01T00:00:00"/>
    <s v="S001047"/>
    <x v="9"/>
    <s v="PO140456"/>
    <s v="GRN182870"/>
    <n v="66205215"/>
    <s v="2X8 ELEMENT PHOTO DIODE CDWO4 30MM THICK"/>
    <s v="81300 Johor Bahru Malaysia"/>
    <n v="6781"/>
    <x v="4"/>
    <s v="Aviation"/>
    <n v="1.1924057587200001"/>
  </r>
  <r>
    <d v="2023-11-01T00:00:00"/>
    <s v="S022781"/>
    <x v="33"/>
    <s v="PO147723"/>
    <s v="GRN201975"/>
    <n v="101011268"/>
    <s v="DOOR HINGE SPACER TUBE (33 x 9.53 x 1.6)"/>
    <s v="Stoke-on-Trent ST6 2AX"/>
    <n v="9.4"/>
    <x v="1"/>
    <s v="Diesel"/>
    <n v="3.4780000000000002E-3"/>
  </r>
  <r>
    <d v="2023-11-01T00:00:00"/>
    <s v="S022781"/>
    <x v="33"/>
    <s v="PO143554"/>
    <s v="GRN201983"/>
    <n v="101036313"/>
    <s v="DRIVERLESS MARKER TOP BRACKET"/>
    <s v="Stoke-on-Trent ST6 2AX"/>
    <n v="9.4"/>
    <x v="1"/>
    <s v="Diesel"/>
    <n v="3.4780000000000002E-3"/>
  </r>
  <r>
    <d v="2023-11-01T00:00:00"/>
    <s v="S022781"/>
    <x v="33"/>
    <s v="PO149215"/>
    <s v="GRN201986"/>
    <n v="40258152"/>
    <s v="BASE PLATE"/>
    <s v="Stoke-on-Trent ST6 2AX"/>
    <n v="9.4"/>
    <x v="1"/>
    <s v="Diesel"/>
    <n v="3.4780000000000002E-3"/>
  </r>
  <r>
    <d v="2023-03-01T00:00:00"/>
    <s v="S024448"/>
    <x v="18"/>
    <s v="PO135823"/>
    <s v="GRN182876"/>
    <n v="101029271"/>
    <s v="6/4 MeV LINAC 400pps SHORT COLLIMATOR CS TRGFILT"/>
    <s v="California 94560"/>
    <n v="5214"/>
    <x v="0"/>
    <s v="Crude"/>
    <n v="0.4181628"/>
  </r>
  <r>
    <d v="2023-03-01T00:00:00"/>
    <s v="S024448"/>
    <x v="18"/>
    <s v="PO135823"/>
    <s v="GRN182878"/>
    <n v="101027540"/>
    <s v="THERMAL CONTROL UNIT(TCU) 400 VAC, FOR M60 MOBILE"/>
    <s v="California 94560"/>
    <n v="5214"/>
    <x v="0"/>
    <s v="Crude"/>
    <n v="0.4181628"/>
  </r>
  <r>
    <d v="2023-11-01T00:00:00"/>
    <s v="S022781"/>
    <x v="33"/>
    <s v="PO145415"/>
    <s v="GRN201990"/>
    <s v="11598-0583"/>
    <s v="LIFT ALL NYLON RATCHET TIE-DOWN STRAP 10FT"/>
    <s v="Stoke-on-Trent ST6 2AX"/>
    <n v="9.4"/>
    <x v="1"/>
    <s v="Diesel"/>
    <n v="3.4780000000000002E-3"/>
  </r>
  <r>
    <d v="2023-11-01T00:00:00"/>
    <s v="S022781"/>
    <x v="33"/>
    <s v="PO149705"/>
    <s v="GRN201994"/>
    <s v="340-1056-1"/>
    <s v="BASE PLATE ALIGNMENT BOX"/>
    <s v="Stoke-on-Trent ST6 2AX"/>
    <n v="9.4"/>
    <x v="1"/>
    <s v="Diesel"/>
    <n v="3.4780000000000002E-3"/>
  </r>
  <r>
    <d v="2023-11-01T00:00:00"/>
    <s v="S022781"/>
    <x v="33"/>
    <s v="PO147728"/>
    <s v="GRN202030"/>
    <n v="101040211"/>
    <s v="SWIVEL ROD END MALE - 6mm STAINLESS STEEL WDS COMP"/>
    <s v="Stoke-on-Trent ST6 2AX"/>
    <n v="9.4"/>
    <x v="1"/>
    <s v="Diesel"/>
    <n v="3.4780000000000002E-3"/>
  </r>
  <r>
    <d v="2023-11-01T00:00:00"/>
    <s v="S022781"/>
    <x v="33"/>
    <s v="PO147723"/>
    <s v="GRN202031"/>
    <n v="101011266"/>
    <s v="POD DOOR HINGE PACKER (68 x 24 x 3.2)"/>
    <s v="Stoke-on-Trent ST6 2AX"/>
    <n v="9.4"/>
    <x v="1"/>
    <s v="Diesel"/>
    <n v="3.4780000000000002E-3"/>
  </r>
  <r>
    <d v="2023-11-01T00:00:00"/>
    <s v="S022781"/>
    <x v="33"/>
    <s v="PO147724"/>
    <s v="GRN202032"/>
    <n v="101040194"/>
    <s v="SWIVEL ROD END FEMALE - 6mm STAINLESS STEEL WDS CO"/>
    <s v="Stoke-on-Trent ST6 2AX"/>
    <n v="9.4"/>
    <x v="1"/>
    <s v="Diesel"/>
    <n v="3.4780000000000002E-3"/>
  </r>
  <r>
    <d v="2023-11-01T00:00:00"/>
    <s v="S022781"/>
    <x v="33"/>
    <s v="PO150392"/>
    <s v="GRN202039"/>
    <n v="101040216"/>
    <s v="CLEVIS PIN - STAINLESS STEEL - 6mm WDS COMPONENTS"/>
    <s v="Stoke-on-Trent ST6 2AX"/>
    <n v="9.4"/>
    <x v="1"/>
    <s v="Diesel"/>
    <n v="3.4780000000000002E-3"/>
  </r>
  <r>
    <d v="2023-11-01T00:00:00"/>
    <s v="S022781"/>
    <x v="33"/>
    <s v="PO149388"/>
    <s v="GRN202040"/>
    <n v="101013401"/>
    <s v="BX DETECTOR BLANKING PLATE"/>
    <s v="Stoke-on-Trent ST6 2AX"/>
    <n v="9.4"/>
    <x v="1"/>
    <s v="Diesel"/>
    <n v="3.4780000000000002E-3"/>
  </r>
  <r>
    <d v="2023-11-01T00:00:00"/>
    <s v="S022781"/>
    <x v="33"/>
    <s v="PO142615"/>
    <s v="GRN202563"/>
    <n v="101012554"/>
    <s v="BX DETECTOR FRAME RIGHT HAND SIDE"/>
    <s v="Stoke-on-Trent ST6 2AX"/>
    <n v="9.4"/>
    <x v="1"/>
    <s v="Diesel"/>
    <n v="3.4780000000000002E-3"/>
  </r>
  <r>
    <d v="2023-11-01T00:00:00"/>
    <s v="S022781"/>
    <x v="33"/>
    <s v="PO142850"/>
    <s v="GRN202566"/>
    <n v="101039999"/>
    <s v="G60 VBOOM STABILISING/BUILD FIXTURE - G60 ZBX"/>
    <s v="Stoke-on-Trent ST6 2AX"/>
    <n v="9.4"/>
    <x v="1"/>
    <s v="Diesel"/>
    <n v="3.4780000000000002E-3"/>
  </r>
  <r>
    <d v="2023-11-01T00:00:00"/>
    <s v="S022781"/>
    <x v="33"/>
    <s v="PO150385"/>
    <s v="GRN202682"/>
    <n v="101035611"/>
    <s v="M60/ T60 DOOR INTERLOCK SWITCH BRACKET (DOOR SIDE)"/>
    <s v="Stoke-on-Trent ST6 2AX"/>
    <n v="9.4"/>
    <x v="1"/>
    <s v="Diesel"/>
    <n v="3.4780000000000002E-3"/>
  </r>
  <r>
    <d v="2023-11-01T00:00:00"/>
    <s v="S022781"/>
    <x v="33"/>
    <s v="PO150694"/>
    <s v="GRN202683"/>
    <s v="360-1024-1"/>
    <s v="M60-T60-BX DETECTOR ASSEMBLY  HINGE PACKER 1.0 MM"/>
    <s v="Stoke-on-Trent ST6 2AX"/>
    <n v="9.4"/>
    <x v="1"/>
    <s v="Diesel"/>
    <n v="3.4780000000000002E-3"/>
  </r>
  <r>
    <d v="2023-11-01T00:00:00"/>
    <s v="S022781"/>
    <x v="33"/>
    <s v="PO148030"/>
    <s v="GRN202685"/>
    <n v="101011267"/>
    <s v="DOOR PACKER (40 x 30 x 1.5)"/>
    <s v="Stoke-on-Trent ST6 2AX"/>
    <n v="9.4"/>
    <x v="1"/>
    <s v="Diesel"/>
    <n v="3.4780000000000002E-3"/>
  </r>
  <r>
    <d v="2023-11-01T00:00:00"/>
    <s v="S022781"/>
    <x v="33"/>
    <s v="PO143645"/>
    <s v="GRN202691"/>
    <n v="40255814"/>
    <s v="FIXED DOVETAIL BLOCK - DRIVERLESS M60"/>
    <s v="Stoke-on-Trent ST6 2AX"/>
    <n v="9.4"/>
    <x v="1"/>
    <s v="Diesel"/>
    <n v="3.4780000000000002E-3"/>
  </r>
  <r>
    <d v="2023-11-01T00:00:00"/>
    <s v="S022781"/>
    <x v="33"/>
    <s v="PO144756"/>
    <s v="GRN202696"/>
    <s v="356-1177-1"/>
    <s v="SPECIAL WASHER"/>
    <s v="Stoke-on-Trent ST6 2AX"/>
    <n v="9.4"/>
    <x v="1"/>
    <s v="Diesel"/>
    <n v="3.4780000000000002E-3"/>
  </r>
  <r>
    <d v="2023-11-01T00:00:00"/>
    <s v="S022781"/>
    <x v="33"/>
    <s v="PO143553"/>
    <s v="GRN202697"/>
    <n v="101013770"/>
    <s v="BX DETECTOR ASSEMBLY STRIKE PLATE"/>
    <s v="Stoke-on-Trent ST6 2AX"/>
    <n v="9.4"/>
    <x v="1"/>
    <s v="Diesel"/>
    <n v="3.4780000000000002E-3"/>
  </r>
  <r>
    <d v="2023-03-01T00:00:00"/>
    <s v="S001571"/>
    <x v="10"/>
    <s v="PO140285"/>
    <s v="GRN182919"/>
    <n v="101032049"/>
    <s v="2D LIDAR LASER SENSOR TIM781-2174101"/>
    <s v="St Albans AL1 5BN"/>
    <n v="298"/>
    <x v="2"/>
    <s v="Diesel"/>
    <n v="1.1026E-3"/>
  </r>
  <r>
    <d v="2023-03-01T00:00:00"/>
    <s v="S001571"/>
    <x v="10"/>
    <s v="PO138588"/>
    <s v="GRN182920"/>
    <n v="101032049"/>
    <s v="2D LiDAR LASER SENSOR TIM781-2174101"/>
    <s v="St Albans AL1 5BN"/>
    <n v="298"/>
    <x v="2"/>
    <s v="Diesel"/>
    <n v="1.1026E-3"/>
  </r>
  <r>
    <d v="2023-03-01T00:00:00"/>
    <s v="S001571"/>
    <x v="10"/>
    <s v="PO137917"/>
    <s v="GRN182921"/>
    <n v="101032049"/>
    <s v="2D LiDAR LASER SENSOR TIM781-2174101"/>
    <s v="St Albans AL1 5BN"/>
    <n v="298"/>
    <x v="2"/>
    <s v="Diesel"/>
    <n v="1.1026E-3"/>
  </r>
  <r>
    <d v="2023-03-01T00:00:00"/>
    <s v="S001571"/>
    <x v="10"/>
    <s v="PO138037"/>
    <s v="GRN182922"/>
    <n v="101032049"/>
    <s v="2D LiDAR LASER SENSOR TIM781-2174101"/>
    <s v="St Albans AL1 5BN"/>
    <n v="298"/>
    <x v="2"/>
    <s v="Diesel"/>
    <n v="1.1026E-3"/>
  </r>
  <r>
    <d v="2023-03-01T00:00:00"/>
    <s v="S001571"/>
    <x v="10"/>
    <s v="PO142815"/>
    <s v="GRN182923"/>
    <n v="21202430"/>
    <s v="ETHERNET PATCH CABLE M12 4-PIN TO RJ-45 - 10M LONG"/>
    <s v="St Albans AL1 5BN"/>
    <n v="298"/>
    <x v="2"/>
    <s v="Diesel"/>
    <n v="1.1026E-3"/>
  </r>
  <r>
    <d v="2023-03-01T00:00:00"/>
    <s v="S001571"/>
    <x v="10"/>
    <s v="PO140285"/>
    <s v="GRN182924"/>
    <n v="101018191"/>
    <s v="UC30-214162 ULTRASONIC SENSOR"/>
    <s v="St Albans AL1 5BN"/>
    <n v="298"/>
    <x v="2"/>
    <s v="Diesel"/>
    <n v="1.1026E-3"/>
  </r>
  <r>
    <d v="2023-11-01T00:00:00"/>
    <s v="S022781"/>
    <x v="33"/>
    <s v="PO150210"/>
    <s v="GRN202701"/>
    <n v="101039808"/>
    <s v="PERSONNEL DOOR - LOCK BRACE"/>
    <s v="Stoke-on-Trent ST6 2AX"/>
    <n v="9.4"/>
    <x v="1"/>
    <s v="Diesel"/>
    <n v="3.4780000000000002E-3"/>
  </r>
  <r>
    <d v="2023-11-01T00:00:00"/>
    <s v="S022781"/>
    <x v="33"/>
    <s v="PO149727"/>
    <s v="GRN202757"/>
    <n v="57258355"/>
    <s v="HD ENCODER MOTOR C/W 10M LEADS 9.2KW D132 UNIT"/>
    <s v="Stoke-on-Trent ST6 2AX"/>
    <n v="9.4"/>
    <x v="1"/>
    <s v="Diesel"/>
    <n v="3.4780000000000002E-3"/>
  </r>
  <r>
    <d v="2023-11-01T00:00:00"/>
    <s v="S022781"/>
    <x v="33"/>
    <s v="PO149727"/>
    <s v="GRN202758"/>
    <n v="57258355"/>
    <s v="HD ENCODER MOTOR C/W 10M LEADS 9.2KW D132 UNIT"/>
    <s v="Stoke-on-Trent ST6 2AX"/>
    <n v="9.4"/>
    <x v="1"/>
    <s v="Diesel"/>
    <n v="3.4780000000000002E-3"/>
  </r>
  <r>
    <d v="2023-11-01T00:00:00"/>
    <s v="S022781"/>
    <x v="33"/>
    <s v="PO150473"/>
    <s v="GRN202768"/>
    <n v="1"/>
    <s v="freight inwards"/>
    <s v="Stoke-on-Trent ST6 2AX"/>
    <n v="9.4"/>
    <x v="1"/>
    <s v="Diesel"/>
    <n v="3.4780000000000002E-3"/>
  </r>
  <r>
    <d v="2023-11-01T00:00:00"/>
    <s v="S022781"/>
    <x v="33"/>
    <s v="PO149388"/>
    <s v="GRN202776"/>
    <n v="101013222"/>
    <s v="BX INTEGRATED DETECTOR UNIT BRACKET"/>
    <s v="Stoke-on-Trent ST6 2AX"/>
    <n v="9.4"/>
    <x v="1"/>
    <s v="Diesel"/>
    <n v="3.4780000000000002E-3"/>
  </r>
  <r>
    <d v="2023-11-01T00:00:00"/>
    <s v="S022781"/>
    <x v="33"/>
    <s v="PO142615"/>
    <s v="GRN202777"/>
    <n v="101013222"/>
    <s v="BX INTEGRATED DETECTOR UNIT BRACKET"/>
    <s v="Stoke-on-Trent ST6 2AX"/>
    <n v="9.4"/>
    <x v="1"/>
    <s v="Diesel"/>
    <n v="3.4780000000000002E-3"/>
  </r>
  <r>
    <d v="2023-03-01T00:00:00"/>
    <s v="S025431"/>
    <x v="0"/>
    <s v="PO143707"/>
    <s v="GRN182951"/>
    <n v="101035556"/>
    <s v="KINETIX 5700 DUAL AXIS INVERTER 23A"/>
    <s v="Boston Massachusetts"/>
    <n v="3154"/>
    <x v="0"/>
    <s v="Crude"/>
    <n v="2.5295079999999999"/>
  </r>
  <r>
    <d v="2023-11-01T00:00:00"/>
    <s v="S022781"/>
    <x v="33"/>
    <s v="PO148388"/>
    <s v="GRN202778"/>
    <s v="340-1630-1"/>
    <s v="SIEMENS COLLIMATOR BOTTOM MOUNT RH"/>
    <s v="Stoke-on-Trent ST6 2AX"/>
    <n v="9.4"/>
    <x v="1"/>
    <s v="Diesel"/>
    <n v="3.4780000000000002E-3"/>
  </r>
  <r>
    <d v="2023-11-01T00:00:00"/>
    <s v="S022781"/>
    <x v="33"/>
    <s v="PO150859"/>
    <s v="GRN202782"/>
    <n v="57205352"/>
    <s v="LUBRICANT - 75W90 SYNTHETIC AP1 MT1/GL5 (25L DRUM)"/>
    <s v="Stoke-on-Trent ST6 2AX"/>
    <n v="9.4"/>
    <x v="1"/>
    <s v="Diesel"/>
    <n v="3.4780000000000002E-3"/>
  </r>
  <r>
    <d v="2023-11-01T00:00:00"/>
    <s v="S022781"/>
    <x v="33"/>
    <s v="PO143554"/>
    <s v="GRN202784"/>
    <n v="101036102"/>
    <s v="SIGN POST TOP RETAINING BRACKET"/>
    <s v="Stoke-on-Trent ST6 2AX"/>
    <n v="9.4"/>
    <x v="1"/>
    <s v="Diesel"/>
    <n v="3.4780000000000002E-3"/>
  </r>
  <r>
    <d v="2023-11-01T00:00:00"/>
    <s v="S022781"/>
    <x v="33"/>
    <s v="PO147465"/>
    <s v="GRN202817"/>
    <n v="42211904"/>
    <s v="COMPRESSOR 230V 140L YIELD AT 8BAR"/>
    <s v="Stoke-on-Trent ST6 2AX"/>
    <n v="9.4"/>
    <x v="1"/>
    <s v="Diesel"/>
    <n v="3.4780000000000002E-3"/>
  </r>
  <r>
    <d v="2023-03-01T00:00:00"/>
    <s v="S024883"/>
    <x v="36"/>
    <s v="PO138693"/>
    <s v="GRN182963"/>
    <n v="101017264"/>
    <s v="CONTAINER OFFICE CONTROL/INPSECTION PARTLY FITTED."/>
    <s v="Manchester M44 5FZ"/>
    <n v="79.2"/>
    <x v="3"/>
    <s v="Diesel"/>
    <n v="8.0526600000000004E-2"/>
  </r>
  <r>
    <d v="2023-11-01T00:00:00"/>
    <s v="S022781"/>
    <x v="33"/>
    <s v="PO143593"/>
    <s v="GRN202954"/>
    <n v="101046730"/>
    <s v="M60 POD ACCESS STEP ASSEMBLY"/>
    <s v="Stoke-on-Trent ST6 2AX"/>
    <n v="9.4"/>
    <x v="1"/>
    <s v="Diesel"/>
    <n v="3.4780000000000002E-3"/>
  </r>
  <r>
    <d v="2023-11-01T00:00:00"/>
    <s v="S022781"/>
    <x v="33"/>
    <s v="PO143591"/>
    <s v="GRN202955"/>
    <n v="101046730"/>
    <s v="M60 POD ACCESS STEP ASSEMBLY"/>
    <s v="Stoke-on-Trent ST6 2AX"/>
    <n v="9.4"/>
    <x v="1"/>
    <s v="Diesel"/>
    <n v="3.4780000000000002E-3"/>
  </r>
  <r>
    <d v="2023-11-01T00:00:00"/>
    <s v="S022781"/>
    <x v="33"/>
    <s v="PO148416"/>
    <s v="GRN202957"/>
    <n v="40250756"/>
    <s v="STEP ASSEMBLY - M60"/>
    <s v="Stoke-on-Trent ST6 2AX"/>
    <n v="9.4"/>
    <x v="1"/>
    <s v="Diesel"/>
    <n v="3.4780000000000002E-3"/>
  </r>
  <r>
    <d v="2023-11-01T00:00:00"/>
    <s v="S022781"/>
    <x v="33"/>
    <s v="PO147728"/>
    <s v="GRN203045"/>
    <n v="101040227"/>
    <s v="POD DOOR - LOCK TO UPPER LATCH CON-ROD"/>
    <s v="Stoke-on-Trent ST6 2AX"/>
    <n v="9.4"/>
    <x v="1"/>
    <s v="Diesel"/>
    <n v="3.4780000000000002E-3"/>
  </r>
  <r>
    <d v="2023-11-01T00:00:00"/>
    <s v="S022781"/>
    <x v="33"/>
    <s v="PO145009"/>
    <s v="GRN203240"/>
    <s v="340-1039-1"/>
    <s v="ASSY FOUNDATION MOUNT BEAM STOP SIDE"/>
    <s v="Stoke-on-Trent ST6 2AX"/>
    <n v="9.4"/>
    <x v="1"/>
    <s v="Diesel"/>
    <n v="3.4780000000000002E-3"/>
  </r>
  <r>
    <d v="2023-12-01T00:00:00"/>
    <s v="S022781"/>
    <x v="33"/>
    <s v="PO150285"/>
    <s v="GRN203323"/>
    <s v="356-1277-1"/>
    <s v="NETWORK CAMERA SUPPORT POST"/>
    <s v="Stoke-on-Trent ST6 2AX"/>
    <n v="9.4"/>
    <x v="1"/>
    <s v="Diesel"/>
    <n v="3.4780000000000002E-3"/>
  </r>
  <r>
    <d v="2023-12-01T00:00:00"/>
    <s v="S022781"/>
    <x v="33"/>
    <s v="PO150385"/>
    <s v="GRN203586"/>
    <n v="101029158"/>
    <s v="DRIVERLESS LASER BASE PLATE"/>
    <s v="Stoke-on-Trent ST6 2AX"/>
    <n v="9.4"/>
    <x v="1"/>
    <s v="Diesel"/>
    <n v="3.4780000000000002E-3"/>
  </r>
  <r>
    <d v="2023-12-01T00:00:00"/>
    <s v="S022781"/>
    <x v="33"/>
    <s v="PO145009"/>
    <s v="GRN203610"/>
    <s v="340-1096-1"/>
    <s v="FOUNDATION BASE PLATE LINAC SIDE ASSY"/>
    <s v="Stoke-on-Trent ST6 2AX"/>
    <n v="9.4"/>
    <x v="1"/>
    <s v="Diesel"/>
    <n v="3.4780000000000002E-3"/>
  </r>
  <r>
    <d v="2023-10-01T00:00:00"/>
    <s v="S022275"/>
    <x v="8"/>
    <s v="PO143491"/>
    <s v="GRN198850"/>
    <s v="11701-2583"/>
    <s v="MERCEDES-BENZ ACTROS 5 S/M FHS 2632 L - EXPORT TO"/>
    <s v="70771 Leinfelden-Echterdingen"/>
    <n v="1446"/>
    <x v="3"/>
    <s v="Diesel"/>
    <n v="1.4702205000000002"/>
  </r>
  <r>
    <d v="2023-12-01T00:00:00"/>
    <s v="S022781"/>
    <x v="33"/>
    <s v="PO144148"/>
    <s v="GRN203632"/>
    <s v="356-1182-1"/>
    <s v="PARTS TO CONVERT 56204076 TO 11701-2406"/>
    <s v="Stoke-on-Trent ST6 2AX"/>
    <n v="9.4"/>
    <x v="1"/>
    <s v="Diesel"/>
    <n v="3.4780000000000002E-3"/>
  </r>
  <r>
    <d v="2023-12-01T00:00:00"/>
    <s v="S022781"/>
    <x v="33"/>
    <s v="PO143637"/>
    <s v="GRN203833"/>
    <n v="101010457"/>
    <s v="REAR LASER BRACKET"/>
    <s v="Stoke-on-Trent ST6 2AX"/>
    <n v="9.4"/>
    <x v="1"/>
    <s v="Diesel"/>
    <n v="3.4780000000000002E-3"/>
  </r>
  <r>
    <d v="2023-12-01T00:00:00"/>
    <s v="S022781"/>
    <x v="33"/>
    <s v="PO143745"/>
    <s v="GRN203865"/>
    <n v="101045037"/>
    <s v="CHARGING VALVE 6.0G3 CHARGING PRESSURE"/>
    <s v="Stoke-on-Trent ST6 2AX"/>
    <n v="9.4"/>
    <x v="1"/>
    <s v="Diesel"/>
    <n v="3.4780000000000002E-3"/>
  </r>
  <r>
    <d v="2023-12-01T00:00:00"/>
    <s v="S022781"/>
    <x v="33"/>
    <s v="PO150209"/>
    <s v="GRN203867"/>
    <n v="57207666"/>
    <s v="REPLACEMENT SPINDLE EXTENSION FOR SWING HANDLE"/>
    <s v="Stoke-on-Trent ST6 2AX"/>
    <n v="9.4"/>
    <x v="1"/>
    <s v="Diesel"/>
    <n v="3.4780000000000002E-3"/>
  </r>
  <r>
    <d v="2023-12-01T00:00:00"/>
    <s v="S022781"/>
    <x v="33"/>
    <s v="PO145419"/>
    <s v="GRN203869"/>
    <s v="11700-5582"/>
    <s v="SWIVEL PAD FOOT M10 THRD"/>
    <s v="Stoke-on-Trent ST6 2AX"/>
    <n v="9.4"/>
    <x v="1"/>
    <s v="Diesel"/>
    <n v="3.4780000000000002E-3"/>
  </r>
  <r>
    <d v="2023-12-01T00:00:00"/>
    <s v="S022781"/>
    <x v="33"/>
    <s v="PO143421"/>
    <s v="GRN203871"/>
    <n v="101041078"/>
    <s v="PNEUMATIC REG MOUNTING PLATE"/>
    <s v="Stoke-on-Trent ST6 2AX"/>
    <n v="9.4"/>
    <x v="1"/>
    <s v="Diesel"/>
    <n v="3.4780000000000002E-3"/>
  </r>
  <r>
    <d v="2023-03-01T00:00:00"/>
    <s v="S026889"/>
    <x v="35"/>
    <s v="PO142499"/>
    <s v="GRN182984"/>
    <s v="341-1031-1"/>
    <s v="HORIZ DETECTOR ARRAY TRAY INNER"/>
    <s v="Stafford ST18 0PJ"/>
    <n v="50.6"/>
    <x v="2"/>
    <s v="Diesel"/>
    <n v="1.8722000000000001E-3"/>
  </r>
  <r>
    <d v="2023-12-01T00:00:00"/>
    <s v="S022781"/>
    <x v="33"/>
    <s v="PO145003"/>
    <s v="GRN203872"/>
    <s v="360-1024-1"/>
    <s v="M60-BX DETECTOR ASSEMBLY  HINGE PACKER 1MM  THICK"/>
    <s v="Stoke-on-Trent ST6 2AX"/>
    <n v="9.4"/>
    <x v="1"/>
    <s v="Diesel"/>
    <n v="3.4780000000000002E-3"/>
  </r>
  <r>
    <d v="2023-12-01T00:00:00"/>
    <s v="S022781"/>
    <x v="33"/>
    <s v="PO143646"/>
    <s v="GRN203874"/>
    <n v="101039992"/>
    <s v="HYDRAULIC BULKHEAD BRACKET"/>
    <s v="Stoke-on-Trent ST6 2AX"/>
    <n v="9.4"/>
    <x v="1"/>
    <s v="Diesel"/>
    <n v="3.4780000000000002E-3"/>
  </r>
  <r>
    <d v="2023-03-01T00:00:00"/>
    <s v="S024448"/>
    <x v="18"/>
    <s v="PO143753"/>
    <s v="GRN182993"/>
    <n v="101041754"/>
    <s v="MODULATOR CONTROL BOARD, 800HZ"/>
    <s v="California 94560"/>
    <n v="5214"/>
    <x v="0"/>
    <s v="Crude"/>
    <n v="0.4181628"/>
  </r>
  <r>
    <d v="2023-03-01T00:00:00"/>
    <s v="S023375"/>
    <x v="13"/>
    <s v="PO139993"/>
    <s v="GRN182994"/>
    <n v="101028765"/>
    <s v="HV CABLE R24SL - R28SL 2M_x000a_COMET - P3/250-R24RASL-R"/>
    <s v="Boston Massachusetts"/>
    <n v="3154"/>
    <x v="0"/>
    <s v="Crude"/>
    <n v="2.5295079999999999"/>
  </r>
  <r>
    <d v="2023-12-01T00:00:00"/>
    <s v="S022781"/>
    <x v="33"/>
    <s v="PO146111"/>
    <s v="GRN203878"/>
    <s v="356-1211-1"/>
    <s v="LASER YAW MOUNT"/>
    <s v="Stoke-on-Trent ST6 2AX"/>
    <n v="9.4"/>
    <x v="1"/>
    <s v="Diesel"/>
    <n v="3.4780000000000002E-3"/>
  </r>
  <r>
    <d v="2023-12-01T00:00:00"/>
    <s v="S022781"/>
    <x v="33"/>
    <s v="PO145415"/>
    <s v="GRN203880"/>
    <s v="11598-0583"/>
    <s v="LIFT ALL NYLON RATCHET TIE-DOWN STRAP 10FT"/>
    <s v="Stoke-on-Trent ST6 2AX"/>
    <n v="9.4"/>
    <x v="1"/>
    <s v="Diesel"/>
    <n v="3.4780000000000002E-3"/>
  </r>
  <r>
    <d v="2023-12-01T00:00:00"/>
    <s v="S022781"/>
    <x v="33"/>
    <s v="PO143988"/>
    <s v="GRN203890"/>
    <n v="40256427"/>
    <s v="INFRA-RED FENCE SUPPORT"/>
    <s v="Stoke-on-Trent ST6 2AX"/>
    <n v="9.4"/>
    <x v="1"/>
    <s v="Diesel"/>
    <n v="3.4780000000000002E-3"/>
  </r>
  <r>
    <d v="2023-03-01T00:00:00"/>
    <s v="S023413"/>
    <x v="15"/>
    <s v="PO139986"/>
    <s v="GRN183008"/>
    <n v="42203630"/>
    <s v="VISY IRIS CONTAINER OCR SOFTWARE"/>
    <s v="33100 Tampere, Finland"/>
    <n v="3916"/>
    <x v="2"/>
    <s v="Diesel"/>
    <n v="3.9815929999999999E-2"/>
  </r>
  <r>
    <d v="2023-03-01T00:00:00"/>
    <s v="S000892"/>
    <x v="16"/>
    <s v="PO144230"/>
    <s v="GRN183011"/>
    <n v="101044665"/>
    <s v="5 PORT USB 3.0 EXTERNAL MULTI CARD READER"/>
    <s v="Stockport SK4 2JT"/>
    <n v="55"/>
    <x v="2"/>
    <s v="Diesel"/>
    <n v="2.0350000000000001E-4"/>
  </r>
  <r>
    <d v="2023-03-01T00:00:00"/>
    <s v="S023413"/>
    <x v="15"/>
    <s v="PO142334"/>
    <s v="GRN183012"/>
    <n v="42203630"/>
    <s v="VISY IRIS CONTAINER OCR SOFTWARE"/>
    <s v="33100 Tampere, Finland"/>
    <n v="3916"/>
    <x v="2"/>
    <s v="Diesel"/>
    <n v="3.9815929999999999E-2"/>
  </r>
  <r>
    <d v="2023-03-01T00:00:00"/>
    <s v="S023413"/>
    <x v="15"/>
    <s v="PO143315"/>
    <s v="GRN183014"/>
    <n v="42203630"/>
    <s v="VISY IRIS CONTAINER OCR SOFTWARE"/>
    <s v="33100 Tampere, Finland"/>
    <n v="3916"/>
    <x v="2"/>
    <s v="Diesel"/>
    <n v="3.9815929999999999E-2"/>
  </r>
  <r>
    <d v="2023-12-01T00:00:00"/>
    <s v="S022781"/>
    <x v="33"/>
    <s v="PO143553"/>
    <s v="GRN203896"/>
    <n v="101020061"/>
    <s v="CONCENTRATOR MOUNTING PLATE"/>
    <s v="Stoke-on-Trent ST6 2AX"/>
    <n v="9.4"/>
    <x v="1"/>
    <s v="Diesel"/>
    <n v="3.4780000000000002E-3"/>
  </r>
  <r>
    <d v="2023-03-01T00:00:00"/>
    <s v="S001121"/>
    <x v="5"/>
    <s v="PO143157"/>
    <s v="GRN183018"/>
    <n v="51206612"/>
    <s v="NEUTRAL TERMINAL 40 - 63 AMP"/>
    <s v="Salford M5 4BE"/>
    <n v="103.6"/>
    <x v="2"/>
    <s v="Diesel"/>
    <n v="3.8331999999999998E-4"/>
  </r>
  <r>
    <d v="2023-12-01T00:00:00"/>
    <s v="S022781"/>
    <x v="33"/>
    <s v="PO143645"/>
    <s v="GRN203903"/>
    <n v="101039385"/>
    <s v="FIXED DOVETAIL MOUNTING BLOCK - ACTROS 5"/>
    <s v="Stoke-on-Trent ST6 2AX"/>
    <n v="9.4"/>
    <x v="1"/>
    <s v="Diesel"/>
    <n v="3.4780000000000002E-3"/>
  </r>
  <r>
    <d v="2023-12-01T00:00:00"/>
    <s v="S022781"/>
    <x v="33"/>
    <s v="PO143420"/>
    <s v="GRN203904"/>
    <n v="101010455"/>
    <s v="REMOVABLE DRIVERLESS LASER BRACKET"/>
    <s v="Stoke-on-Trent ST6 2AX"/>
    <n v="9.4"/>
    <x v="1"/>
    <s v="Diesel"/>
    <n v="3.4780000000000002E-3"/>
  </r>
  <r>
    <d v="2023-12-01T00:00:00"/>
    <s v="S022781"/>
    <x v="33"/>
    <s v="PO145417"/>
    <s v="GRN203905"/>
    <s v="11700-4977"/>
    <s v="LEVELING FOOT M20X2.5X3&quot; PAD SST"/>
    <s v="Stoke-on-Trent ST6 2AX"/>
    <n v="9.4"/>
    <x v="1"/>
    <s v="Diesel"/>
    <n v="3.4780000000000002E-3"/>
  </r>
  <r>
    <d v="2023-12-01T00:00:00"/>
    <s v="S022781"/>
    <x v="33"/>
    <s v="PO150732"/>
    <s v="GRN204075"/>
    <n v="57207666"/>
    <s v="REPLACEMENT SPINDLE EXTENSION FOR SWING HANDLE"/>
    <s v="Stoke-on-Trent ST6 2AX"/>
    <n v="9.4"/>
    <x v="1"/>
    <s v="Diesel"/>
    <n v="3.4780000000000002E-3"/>
  </r>
  <r>
    <d v="2023-12-01T00:00:00"/>
    <s v="S022781"/>
    <x v="33"/>
    <s v="PO147724"/>
    <s v="GRN204079"/>
    <n v="101035612"/>
    <s v="M60/T60 DOOR INTERLOCK SWITCH BRACKET(FRAME SIDE)"/>
    <s v="Stoke-on-Trent ST6 2AX"/>
    <n v="9.4"/>
    <x v="1"/>
    <s v="Diesel"/>
    <n v="3.4780000000000002E-3"/>
  </r>
  <r>
    <d v="2023-12-01T00:00:00"/>
    <s v="S022781"/>
    <x v="33"/>
    <s v="PO148028"/>
    <s v="GRN204080"/>
    <n v="101043076"/>
    <s v="SINGLE TOOLBOX REAR BRACKET ASSEMBLY"/>
    <s v="Stoke-on-Trent ST6 2AX"/>
    <n v="9.4"/>
    <x v="1"/>
    <s v="Diesel"/>
    <n v="3.4780000000000002E-3"/>
  </r>
  <r>
    <d v="2023-12-01T00:00:00"/>
    <s v="S022781"/>
    <x v="33"/>
    <s v="PO147723"/>
    <s v="GRN204156"/>
    <n v="101049332"/>
    <s v="FIXED DOME NETWORK CAMERA SPACER"/>
    <s v="Stoke-on-Trent ST6 2AX"/>
    <n v="9.4"/>
    <x v="1"/>
    <s v="Diesel"/>
    <n v="3.4780000000000002E-3"/>
  </r>
  <r>
    <d v="2023-12-01T00:00:00"/>
    <s v="S022781"/>
    <x v="33"/>
    <s v="PO150473"/>
    <s v="GRN204157"/>
    <s v="11700-8543"/>
    <s v="WHEEL BLOCK DRIVEN"/>
    <s v="Stoke-on-Trent ST6 2AX"/>
    <n v="9.4"/>
    <x v="1"/>
    <s v="Diesel"/>
    <n v="3.4780000000000002E-3"/>
  </r>
  <r>
    <d v="2023-12-01T00:00:00"/>
    <s v="S022781"/>
    <x v="33"/>
    <s v="PO149216"/>
    <s v="GRN204158"/>
    <n v="101022440"/>
    <s v="TOP HAT WASHER"/>
    <s v="Stoke-on-Trent ST6 2AX"/>
    <n v="9.4"/>
    <x v="1"/>
    <s v="Diesel"/>
    <n v="3.4780000000000002E-3"/>
  </r>
  <r>
    <d v="2023-12-01T00:00:00"/>
    <s v="S022781"/>
    <x v="33"/>
    <s v="PO147724"/>
    <s v="GRN204161"/>
    <n v="101035612"/>
    <s v="M60/T60 DOOR INTERLOCK SWITCH BRACKET(FRAME SIDE)"/>
    <s v="Stoke-on-Trent ST6 2AX"/>
    <n v="9.4"/>
    <x v="1"/>
    <s v="Diesel"/>
    <n v="3.4780000000000002E-3"/>
  </r>
  <r>
    <d v="2023-12-01T00:00:00"/>
    <s v="S022781"/>
    <x v="33"/>
    <s v="PO147727"/>
    <s v="GRN204163"/>
    <n v="101017267"/>
    <s v="REAR PANEL SUPPORT ASSEMBLY"/>
    <s v="Stoke-on-Trent ST6 2AX"/>
    <n v="9.4"/>
    <x v="1"/>
    <s v="Diesel"/>
    <n v="3.4780000000000002E-3"/>
  </r>
  <r>
    <d v="2023-12-01T00:00:00"/>
    <s v="S022781"/>
    <x v="33"/>
    <s v="PO150732"/>
    <s v="GRN204164"/>
    <s v="356-1211-1"/>
    <s v="LASER YAW MOUNT"/>
    <s v="Stoke-on-Trent ST6 2AX"/>
    <n v="9.4"/>
    <x v="1"/>
    <s v="Diesel"/>
    <n v="3.4780000000000002E-3"/>
  </r>
  <r>
    <d v="2023-12-01T00:00:00"/>
    <s v="S022781"/>
    <x v="33"/>
    <s v="PO148030"/>
    <s v="GRN204165"/>
    <n v="101028703"/>
    <s v="BX-M60 SERVER MOUNTING PLATE"/>
    <s v="Stoke-on-Trent ST6 2AX"/>
    <n v="9.4"/>
    <x v="1"/>
    <s v="Diesel"/>
    <n v="3.4780000000000002E-3"/>
  </r>
  <r>
    <d v="2023-12-01T00:00:00"/>
    <s v="S022781"/>
    <x v="33"/>
    <s v="PO150200"/>
    <s v="GRN204167"/>
    <s v="356-1177-1"/>
    <s v="SPECIAL WASHER"/>
    <s v="Stoke-on-Trent ST6 2AX"/>
    <n v="9.4"/>
    <x v="1"/>
    <s v="Diesel"/>
    <n v="3.4780000000000002E-3"/>
  </r>
  <r>
    <d v="2023-12-01T00:00:00"/>
    <s v="S022781"/>
    <x v="33"/>
    <s v="PO147624"/>
    <s v="GRN204170"/>
    <n v="51258065"/>
    <s v="ACTUATOR LA12"/>
    <s v="Stoke-on-Trent ST6 2AX"/>
    <n v="9.4"/>
    <x v="1"/>
    <s v="Diesel"/>
    <n v="3.4780000000000002E-3"/>
  </r>
  <r>
    <d v="2023-12-01T00:00:00"/>
    <s v="S022781"/>
    <x v="33"/>
    <s v="PO148440"/>
    <s v="GRN204172"/>
    <s v="360-1030-1"/>
    <s v="M60 BX SIDE PANEL SICK LASER BLOCK"/>
    <s v="Stoke-on-Trent ST6 2AX"/>
    <n v="9.4"/>
    <x v="1"/>
    <s v="Diesel"/>
    <n v="3.4780000000000002E-3"/>
  </r>
  <r>
    <d v="2023-12-01T00:00:00"/>
    <s v="S022781"/>
    <x v="33"/>
    <s v="PO148802"/>
    <s v="GRN204174"/>
    <n v="101029762"/>
    <s v="AXIS Mk II FIXED DOME CAMERA SPACER 100mm"/>
    <s v="Stoke-on-Trent ST6 2AX"/>
    <n v="9.4"/>
    <x v="1"/>
    <s v="Diesel"/>
    <n v="3.4780000000000002E-3"/>
  </r>
  <r>
    <d v="2023-12-01T00:00:00"/>
    <s v="S022781"/>
    <x v="33"/>
    <s v="PO148028"/>
    <s v="GRN204175"/>
    <n v="101009302"/>
    <s v="RAD NUKE COMPARTMENT GLAND PLATE"/>
    <s v="Stoke-on-Trent ST6 2AX"/>
    <n v="9.4"/>
    <x v="1"/>
    <s v="Diesel"/>
    <n v="3.4780000000000002E-3"/>
  </r>
  <r>
    <d v="2023-12-01T00:00:00"/>
    <s v="S022781"/>
    <x v="33"/>
    <s v="PO147924"/>
    <s v="GRN204176"/>
    <n v="42206332"/>
    <s v="FLEXXPUMP 404DLS DIRECT LUBRICATION SYSTEM F03 GRE"/>
    <s v="Stoke-on-Trent ST6 2AX"/>
    <n v="9.4"/>
    <x v="1"/>
    <s v="Diesel"/>
    <n v="3.4780000000000002E-3"/>
  </r>
  <r>
    <d v="2023-12-01T00:00:00"/>
    <s v="S022781"/>
    <x v="33"/>
    <s v="PO148381"/>
    <s v="GRN204190"/>
    <n v="101034629"/>
    <s v="FOLDING POD STEP TRAY"/>
    <s v="Stoke-on-Trent ST6 2AX"/>
    <n v="9.4"/>
    <x v="1"/>
    <s v="Diesel"/>
    <n v="3.4780000000000002E-3"/>
  </r>
  <r>
    <d v="2023-12-01T00:00:00"/>
    <s v="S022781"/>
    <x v="33"/>
    <s v="PO150385"/>
    <s v="GRN204210"/>
    <n v="101029157"/>
    <s v="DRIVERLESS LASER CARRIAGE PLATE"/>
    <s v="Stoke-on-Trent ST6 2AX"/>
    <n v="9.4"/>
    <x v="1"/>
    <s v="Diesel"/>
    <n v="3.4780000000000002E-3"/>
  </r>
  <r>
    <d v="2023-12-01T00:00:00"/>
    <s v="S022781"/>
    <x v="33"/>
    <s v="PO147723"/>
    <s v="GRN204215"/>
    <n v="101011266"/>
    <s v="POD DOOR HINGE PACKER (68 x 24 x 3.2)"/>
    <s v="Stoke-on-Trent ST6 2AX"/>
    <n v="9.4"/>
    <x v="1"/>
    <s v="Diesel"/>
    <n v="3.4780000000000002E-3"/>
  </r>
  <r>
    <d v="2023-03-01T00:00:00"/>
    <s v="S022670"/>
    <x v="26"/>
    <s v="PO143446"/>
    <s v="GRN183065"/>
    <n v="101032416"/>
    <s v="M12 X 180 R-XPT THROUGHBOLT"/>
    <s v="Congleton CW12 1HR"/>
    <n v="12.8"/>
    <x v="2"/>
    <s v="Diesel"/>
    <n v="4.7360000000000001E-5"/>
  </r>
  <r>
    <d v="2023-12-01T00:00:00"/>
    <s v="S022781"/>
    <x v="33"/>
    <s v="PO145420"/>
    <s v="GRN204252"/>
    <s v="11700-5872"/>
    <s v="ROUTING CLAMP STRUT-MOUNT 4-1/2&quot; ID STL-Z"/>
    <s v="Stoke-on-Trent ST6 2AX"/>
    <n v="9.4"/>
    <x v="1"/>
    <s v="Diesel"/>
    <n v="3.4780000000000002E-3"/>
  </r>
  <r>
    <d v="2023-12-01T00:00:00"/>
    <s v="S022781"/>
    <x v="33"/>
    <s v="PO150199"/>
    <s v="GRN204253"/>
    <n v="101023639"/>
    <s v="SPACER - TRANSFER CASE CV SHAFT"/>
    <s v="Stoke-on-Trent ST6 2AX"/>
    <n v="9.4"/>
    <x v="1"/>
    <s v="Diesel"/>
    <n v="3.4780000000000002E-3"/>
  </r>
  <r>
    <d v="2023-12-01T00:00:00"/>
    <s v="S022781"/>
    <x v="33"/>
    <s v="PO143554"/>
    <s v="GRN204696"/>
    <n v="101037451"/>
    <s v="BRACKET FOR END SLAM CATCH, BX DETECTOR PANEL ASSY"/>
    <s v="Stoke-on-Trent ST6 2AX"/>
    <n v="9.4"/>
    <x v="1"/>
    <s v="Diesel"/>
    <n v="3.4780000000000002E-3"/>
  </r>
  <r>
    <d v="2023-12-01T00:00:00"/>
    <s v="S022781"/>
    <x v="33"/>
    <s v="PO150385"/>
    <s v="GRN204700"/>
    <n v="101037487"/>
    <s v="BX DOOR RETAINER PLATE"/>
    <s v="Stoke-on-Trent ST6 2AX"/>
    <n v="9.4"/>
    <x v="1"/>
    <s v="Diesel"/>
    <n v="3.4780000000000002E-3"/>
  </r>
  <r>
    <d v="2023-12-01T00:00:00"/>
    <s v="S022781"/>
    <x v="33"/>
    <s v="PO150210"/>
    <s v="GRN204703"/>
    <n v="101039992"/>
    <s v="HYDRAULIC BULKHEAD BRACKET"/>
    <s v="Stoke-on-Trent ST6 2AX"/>
    <n v="9.4"/>
    <x v="1"/>
    <s v="Diesel"/>
    <n v="3.4780000000000002E-3"/>
  </r>
  <r>
    <d v="2023-03-01T00:00:00"/>
    <s v="S022670"/>
    <x v="26"/>
    <s v="PO143446"/>
    <s v="GRN183078"/>
    <n v="85212336"/>
    <s v="M24 X 180 R-XPT THROUGHBOLT"/>
    <s v="Congleton CW12 1HR"/>
    <n v="12.8"/>
    <x v="2"/>
    <s v="Diesel"/>
    <n v="4.7360000000000001E-5"/>
  </r>
  <r>
    <d v="2023-12-01T00:00:00"/>
    <s v="S022781"/>
    <x v="33"/>
    <s v="PO148030"/>
    <s v="GRN204731"/>
    <n v="101011267"/>
    <s v="DOOR PACKER (40 x 30 x 1.5)"/>
    <s v="Stoke-on-Trent ST6 2AX"/>
    <n v="9.4"/>
    <x v="1"/>
    <s v="Diesel"/>
    <n v="3.4780000000000002E-3"/>
  </r>
  <r>
    <d v="2023-12-01T00:00:00"/>
    <s v="S022781"/>
    <x v="33"/>
    <s v="PO150723"/>
    <s v="GRN204761"/>
    <n v="101027591"/>
    <s v="TCU RESERVOIR BRACKET"/>
    <s v="Stoke-on-Trent ST6 2AX"/>
    <n v="9.4"/>
    <x v="1"/>
    <s v="Diesel"/>
    <n v="3.4780000000000002E-3"/>
  </r>
  <r>
    <d v="2023-12-01T00:00:00"/>
    <s v="S022781"/>
    <x v="33"/>
    <s v="PO142615"/>
    <s v="GRN204770"/>
    <n v="101013222"/>
    <s v="BX INTEGRATED DETECTOR UNIT BRACKET"/>
    <s v="Stoke-on-Trent ST6 2AX"/>
    <n v="9.4"/>
    <x v="1"/>
    <s v="Diesel"/>
    <n v="3.4780000000000002E-3"/>
  </r>
  <r>
    <d v="2023-12-01T00:00:00"/>
    <s v="S022781"/>
    <x v="33"/>
    <s v="PO150733"/>
    <s v="GRN204835"/>
    <n v="57258355"/>
    <s v="HD ENCODER MOTOR C/W 10M LEADS 9.2KW D132 UNIT"/>
    <s v="Stoke-on-Trent ST6 2AX"/>
    <n v="9.4"/>
    <x v="1"/>
    <s v="Diesel"/>
    <n v="3.4780000000000002E-3"/>
  </r>
  <r>
    <d v="2023-12-01T00:00:00"/>
    <s v="S022781"/>
    <x v="33"/>
    <s v="PO150517"/>
    <s v="GRN204836"/>
    <n v="57258355"/>
    <s v="HD ENCODER MOTOR C/W 10M LEADS 9.2KW D132 UNIT"/>
    <s v="Stoke-on-Trent ST6 2AX"/>
    <n v="9.4"/>
    <x v="1"/>
    <s v="Diesel"/>
    <n v="3.4780000000000002E-3"/>
  </r>
  <r>
    <d v="2023-12-01T00:00:00"/>
    <s v="S022781"/>
    <x v="33"/>
    <s v="PO149442"/>
    <s v="GRN204840"/>
    <n v="101008805"/>
    <s v="TRANSFER CASE PROP SHAFT COUPLING"/>
    <s v="Stoke-on-Trent ST6 2AX"/>
    <n v="9.4"/>
    <x v="1"/>
    <s v="Diesel"/>
    <n v="3.4780000000000002E-3"/>
  </r>
  <r>
    <d v="2023-12-01T00:00:00"/>
    <s v="S022781"/>
    <x v="33"/>
    <s v="PO143283"/>
    <s v="GRN204859"/>
    <s v="11700-5582"/>
    <s v="SWIVEL PAD FOOT M10 THRD"/>
    <s v="Stoke-on-Trent ST6 2AX"/>
    <n v="9.4"/>
    <x v="1"/>
    <s v="Diesel"/>
    <n v="3.4780000000000002E-3"/>
  </r>
  <r>
    <d v="2023-12-01T00:00:00"/>
    <s v="S022781"/>
    <x v="33"/>
    <s v="PO147923"/>
    <s v="GRN204864"/>
    <n v="101014202"/>
    <s v="DOOR FRAME INFILL"/>
    <s v="Stoke-on-Trent ST6 2AX"/>
    <n v="9.4"/>
    <x v="1"/>
    <s v="Diesel"/>
    <n v="3.4780000000000002E-3"/>
  </r>
  <r>
    <d v="2023-12-01T00:00:00"/>
    <s v="S022781"/>
    <x v="33"/>
    <s v="PO151181"/>
    <s v="GRN204874"/>
    <s v="255-1756-40"/>
    <s v="UNISTRUT 1-5/8IN X1-5/8IN SLOTTED"/>
    <s v="Stoke-on-Trent ST6 2AX"/>
    <n v="9.4"/>
    <x v="1"/>
    <s v="Diesel"/>
    <n v="3.4780000000000002E-3"/>
  </r>
  <r>
    <d v="2023-12-01T00:00:00"/>
    <s v="S022781"/>
    <x v="33"/>
    <s v="PO145420"/>
    <s v="GRN204963"/>
    <s v="11700-5872"/>
    <s v="ROUTING CLAMP STRUT-MOUNT 4-1/2&quot; ID STL-Z"/>
    <s v="Stoke-on-Trent ST6 2AX"/>
    <n v="9.4"/>
    <x v="1"/>
    <s v="Diesel"/>
    <n v="3.4780000000000002E-3"/>
  </r>
  <r>
    <d v="2023-12-01T00:00:00"/>
    <s v="S022781"/>
    <x v="33"/>
    <s v="PO142704"/>
    <s v="GRN205024"/>
    <n v="23254678"/>
    <s v="FOOT AND E-STOP BRACKET ASSEMBLY - PORTAL (BOF) E"/>
    <s v="Stoke-on-Trent ST6 2AX"/>
    <n v="9.4"/>
    <x v="1"/>
    <s v="Diesel"/>
    <n v="3.4780000000000002E-3"/>
  </r>
  <r>
    <d v="2023-12-01T00:00:00"/>
    <s v="S022781"/>
    <x v="33"/>
    <s v="PO147849"/>
    <s v="GRN205058"/>
    <n v="1"/>
    <s v="freight inwards TBC"/>
    <s v="Stoke-on-Trent ST6 2AX"/>
    <n v="9.4"/>
    <x v="1"/>
    <s v="Diesel"/>
    <n v="3.4780000000000002E-3"/>
  </r>
  <r>
    <d v="2023-12-01T00:00:00"/>
    <s v="S022781"/>
    <x v="33"/>
    <s v="PO149701"/>
    <s v="GRN205073"/>
    <s v="11701-3614"/>
    <s v="2.12M EXTENDED MAST SYSTEM"/>
    <s v="Stoke-on-Trent ST6 2AX"/>
    <n v="9.4"/>
    <x v="1"/>
    <s v="Diesel"/>
    <n v="3.4780000000000002E-3"/>
  </r>
  <r>
    <d v="2023-12-01T00:00:00"/>
    <s v="S022781"/>
    <x v="33"/>
    <s v="PO151964"/>
    <s v="GRN205075"/>
    <s v="363-1198-1"/>
    <s v="RETAINING BRACKET"/>
    <s v="Stoke-on-Trent ST6 2AX"/>
    <n v="9.4"/>
    <x v="1"/>
    <s v="Diesel"/>
    <n v="3.4780000000000002E-3"/>
  </r>
  <r>
    <d v="2023-01-01T00:00:00"/>
    <s v="S000377"/>
    <x v="14"/>
    <s v="PO137628"/>
    <s v="GRN178438"/>
    <n v="101017705"/>
    <s v="AXIS CAMERA STATION 5 LICENCE (4-PACK)"/>
    <s v="Cheshire WA3 6GP"/>
    <n v="68"/>
    <x v="2"/>
    <s v="Diesel"/>
    <n v="2.5159999999999999E-4"/>
  </r>
  <r>
    <d v="2023-01-01T00:00:00"/>
    <s v="S000377"/>
    <x v="14"/>
    <s v="PO137889"/>
    <s v="GRN178649"/>
    <s v="11701-0952"/>
    <s v="CAMERA DOME FIXED 4 MP"/>
    <s v="Cheshire WA3 6GP"/>
    <n v="68"/>
    <x v="2"/>
    <s v="Diesel"/>
    <n v="2.5159999999999999E-4"/>
  </r>
  <r>
    <d v="2023-01-01T00:00:00"/>
    <s v="S000377"/>
    <x v="14"/>
    <s v="PO137889"/>
    <s v="GRN178650"/>
    <s v="11701-0952"/>
    <s v="CAMERA DOME FIXED 4 MP"/>
    <s v="Cheshire WA3 6GP"/>
    <n v="68"/>
    <x v="2"/>
    <s v="Diesel"/>
    <n v="2.5159999999999999E-4"/>
  </r>
  <r>
    <d v="2023-01-01T00:00:00"/>
    <s v="S000377"/>
    <x v="14"/>
    <s v="PO139319"/>
    <s v="GRN178651"/>
    <s v="11701-0952"/>
    <s v="CAMERA DOME FIXED 4 MP"/>
    <s v="Cheshire WA3 6GP"/>
    <n v="68"/>
    <x v="2"/>
    <s v="Diesel"/>
    <n v="2.5159999999999999E-4"/>
  </r>
  <r>
    <d v="2023-01-01T00:00:00"/>
    <s v="S000377"/>
    <x v="14"/>
    <s v="PO140809"/>
    <s v="GRN178741"/>
    <n v="51206632"/>
    <s v="VARIO2 W8 LONG RANGE WHITE LIGHT WITH 3 ANGLE OPTI"/>
    <s v="Cheshire WA3 6GP"/>
    <n v="68"/>
    <x v="2"/>
    <s v="Diesel"/>
    <n v="2.5159999999999999E-4"/>
  </r>
  <r>
    <d v="2023-03-01T00:00:00"/>
    <s v="S023284"/>
    <x v="19"/>
    <s v="PO139935"/>
    <s v="GRN183111"/>
    <n v="101034024"/>
    <s v="MAIN CONTROL PANEL"/>
    <s v="Leicester LE19 2DT"/>
    <n v="144"/>
    <x v="1"/>
    <s v="Diesel"/>
    <n v="5.3280000000000001E-2"/>
  </r>
  <r>
    <d v="2023-03-01T00:00:00"/>
    <s v="S025431"/>
    <x v="0"/>
    <s v="PO143702"/>
    <s v="GRN183116"/>
    <s v="11700-5471"/>
    <s v="POWER ADAPTER REPLACEMENT FOR PANASONIC TOUGHPAD F"/>
    <s v="Boston Massachusetts"/>
    <n v="3154"/>
    <x v="0"/>
    <s v="Crude"/>
    <n v="1.0118031999999999E-2"/>
  </r>
  <r>
    <d v="2023-01-01T00:00:00"/>
    <s v="S000377"/>
    <x v="14"/>
    <s v="PO142186"/>
    <s v="GRN178896"/>
    <s v="11700-4733"/>
    <s v="MNT WALL/ POLE FOR AXIS PTZ AND DOME CAMERAS"/>
    <s v="Cheshire WA3 6GP"/>
    <n v="68"/>
    <x v="2"/>
    <s v="Diesel"/>
    <n v="2.5159999999999999E-4"/>
  </r>
  <r>
    <d v="2023-01-01T00:00:00"/>
    <s v="S000377"/>
    <x v="14"/>
    <s v="PO139971"/>
    <s v="GRN178897"/>
    <n v="101049130"/>
    <s v="P1378 NETWORK CAMERA 4K AXIS 01810-001"/>
    <s v="Cheshire WA3 6GP"/>
    <n v="68"/>
    <x v="2"/>
    <s v="Diesel"/>
    <n v="2.5159999999999999E-4"/>
  </r>
  <r>
    <d v="2023-01-01T00:00:00"/>
    <s v="S000377"/>
    <x v="14"/>
    <s v="PO141132"/>
    <s v="GRN178994"/>
    <s v="11700-5957"/>
    <s v="SFW LICENSE AXIS CAMERA STATION CORE DEVICE"/>
    <s v="Cheshire WA3 6GP"/>
    <n v="68"/>
    <x v="2"/>
    <s v="Diesel"/>
    <n v="2.5159999999999999E-4"/>
  </r>
  <r>
    <d v="2023-01-01T00:00:00"/>
    <s v="S000377"/>
    <x v="14"/>
    <s v="PO142019"/>
    <s v="GRN179077"/>
    <n v="101013626"/>
    <s v="AXIS T91L61 WALL AND POLE MOUNT - PTZ DOME CAMERA"/>
    <s v="Cheshire WA3 6GP"/>
    <n v="68"/>
    <x v="2"/>
    <s v="Diesel"/>
    <n v="2.5159999999999999E-4"/>
  </r>
  <r>
    <d v="2023-01-01T00:00:00"/>
    <s v="S000377"/>
    <x v="14"/>
    <s v="PO142186"/>
    <s v="GRN179078"/>
    <s v="11700-4733"/>
    <s v="MNT WALL/ POLE FOR AXIS PTZ AND DOME CAMERAS"/>
    <s v="Cheshire WA3 6GP"/>
    <n v="68"/>
    <x v="2"/>
    <s v="Diesel"/>
    <n v="2.5159999999999999E-4"/>
  </r>
  <r>
    <d v="2023-01-01T00:00:00"/>
    <s v="S000377"/>
    <x v="14"/>
    <s v="PO142061"/>
    <s v="GRN179301"/>
    <s v="11700-6932"/>
    <s v="CAMERA POLE MOUNT 100-410MM"/>
    <s v="Cheshire WA3 6GP"/>
    <n v="68"/>
    <x v="2"/>
    <s v="Diesel"/>
    <n v="2.5159999999999999E-4"/>
  </r>
  <r>
    <d v="2023-01-01T00:00:00"/>
    <s v="S000377"/>
    <x v="14"/>
    <s v="PO140380"/>
    <s v="GRN179302"/>
    <n v="101017154"/>
    <s v="AXIS P1468-LE NETWORK CAMERA AXIS 01055-001"/>
    <s v="Cheshire WA3 6GP"/>
    <n v="68"/>
    <x v="2"/>
    <s v="Diesel"/>
    <n v="2.5159999999999999E-4"/>
  </r>
  <r>
    <d v="2023-01-01T00:00:00"/>
    <s v="S000377"/>
    <x v="14"/>
    <s v="PO138563"/>
    <s v="GRN179541"/>
    <n v="101013626"/>
    <s v="AXIS T91L61 WALL AND POLE MOUNT - PTZ DOME CAMERA"/>
    <s v="Cheshire WA3 6GP"/>
    <n v="68"/>
    <x v="2"/>
    <s v="Diesel"/>
    <n v="2.5159999999999999E-4"/>
  </r>
  <r>
    <d v="2023-01-01T00:00:00"/>
    <s v="S000377"/>
    <x v="14"/>
    <s v="PO141346"/>
    <s v="GRN179546"/>
    <n v="101017335"/>
    <s v="ALL IN ONE NETWORK MICROPHONE CONSOLE 2N SIP MIC"/>
    <s v="Cheshire WA3 6GP"/>
    <n v="68"/>
    <x v="2"/>
    <s v="Diesel"/>
    <n v="2.5159999999999999E-4"/>
  </r>
  <r>
    <d v="2023-01-01T00:00:00"/>
    <s v="S000377"/>
    <x v="14"/>
    <s v="PO139973"/>
    <s v="GRN179723"/>
    <s v="11700-4734"/>
    <s v="CAMERA NETWORK PTZ 60HZ"/>
    <s v="Cheshire WA3 6GP"/>
    <n v="68"/>
    <x v="2"/>
    <s v="Diesel"/>
    <n v="2.5159999999999999E-4"/>
  </r>
  <r>
    <d v="2023-03-01T00:00:00"/>
    <s v="S023222"/>
    <x v="11"/>
    <s v="PO140469"/>
    <s v="GRN183145"/>
    <s v="11700-5342"/>
    <s v="CABLE 0.6 METER RJ45S TO RJ45S CAT5E"/>
    <s v="Wickford SS11 8YT"/>
    <n v="390"/>
    <x v="2"/>
    <s v="Diesel"/>
    <n v="1.4430000000000001E-3"/>
  </r>
  <r>
    <d v="2023-03-01T00:00:00"/>
    <s v="S023222"/>
    <x v="11"/>
    <s v="PO143357"/>
    <s v="GRN183146"/>
    <s v="11700-5342"/>
    <s v="CABLE 0.6 METER RJ45S TO RJ45S CAT5E"/>
    <s v="Wickford SS11 8YT"/>
    <n v="390"/>
    <x v="2"/>
    <s v="Diesel"/>
    <n v="1.4430000000000001E-3"/>
  </r>
  <r>
    <d v="2023-03-01T00:00:00"/>
    <s v="S023222"/>
    <x v="11"/>
    <s v="PO141435"/>
    <s v="GRN183147"/>
    <s v="11700-5342"/>
    <s v="CABLE 0.6 METER RJ45S TO RJ45S CAT5E"/>
    <s v="Wickford SS11 8YT"/>
    <n v="390"/>
    <x v="2"/>
    <s v="Diesel"/>
    <n v="1.4430000000000001E-3"/>
  </r>
  <r>
    <d v="2023-03-01T00:00:00"/>
    <s v="S023222"/>
    <x v="11"/>
    <s v="PO138743"/>
    <s v="GRN183148"/>
    <s v="11700-6901"/>
    <s v="CABLE M12 MALE 4 PAIRS 8 COND 24AWG SHIELDED 1M"/>
    <s v="Wickford SS11 8YT"/>
    <n v="390"/>
    <x v="2"/>
    <s v="Diesel"/>
    <n v="1.4430000000000001E-3"/>
  </r>
  <r>
    <d v="2023-03-01T00:00:00"/>
    <s v="S023222"/>
    <x v="11"/>
    <s v="PO143355"/>
    <s v="GRN183149"/>
    <s v="11700-5344"/>
    <s v="CABLE 1.2 METER RJ45S TO RJ45S CAT5E"/>
    <s v="Wickford SS11 8YT"/>
    <n v="390"/>
    <x v="2"/>
    <s v="Diesel"/>
    <n v="1.4430000000000001E-3"/>
  </r>
  <r>
    <d v="2023-03-01T00:00:00"/>
    <s v="S023222"/>
    <x v="11"/>
    <s v="PO143744"/>
    <s v="GRN183150"/>
    <s v="11700-5348"/>
    <s v="CABLE 2.0 METER RJ45S TO RJ45S CAT5E"/>
    <s v="Wickford SS11 8YT"/>
    <n v="390"/>
    <x v="2"/>
    <s v="Diesel"/>
    <n v="1.4430000000000001E-3"/>
  </r>
  <r>
    <d v="2023-03-01T00:00:00"/>
    <s v="S023222"/>
    <x v="11"/>
    <s v="PO144126"/>
    <s v="GRN183152"/>
    <s v="11700-5348"/>
    <s v="CABLE 2.0 METER RJ45S TO RJ45S CAT5E"/>
    <s v="Wickford SS11 8YT"/>
    <n v="390"/>
    <x v="2"/>
    <s v="Diesel"/>
    <n v="1.4430000000000001E-3"/>
  </r>
  <r>
    <d v="2023-03-01T00:00:00"/>
    <s v="S023222"/>
    <x v="11"/>
    <s v="PO140469"/>
    <s v="GRN183154"/>
    <s v="11700-5342"/>
    <s v="CABLE 0.6 METER RJ45S TO RJ45S CAT5E"/>
    <s v="Wickford SS11 8YT"/>
    <n v="390"/>
    <x v="2"/>
    <s v="Diesel"/>
    <n v="1.4430000000000001E-3"/>
  </r>
  <r>
    <d v="2023-01-01T00:00:00"/>
    <s v="S000377"/>
    <x v="14"/>
    <s v="PO139972"/>
    <s v="GRN179738"/>
    <n v="51206093"/>
    <s v="REMOTE CONTROL FOR VARIO ILLUMINATOR"/>
    <s v="Cheshire WA3 6GP"/>
    <n v="68"/>
    <x v="2"/>
    <s v="Diesel"/>
    <n v="2.5159999999999999E-4"/>
  </r>
  <r>
    <d v="2023-01-01T00:00:00"/>
    <s v="S000377"/>
    <x v="14"/>
    <s v="PO138603"/>
    <s v="GRN179792"/>
    <n v="5745081"/>
    <s v="COLUMN MOUNT WITH BALL JOINT WFWCA"/>
    <s v="Cheshire WA3 6GP"/>
    <n v="68"/>
    <x v="2"/>
    <s v="Diesel"/>
    <n v="2.5159999999999999E-4"/>
  </r>
  <r>
    <d v="2023-03-01T00:00:00"/>
    <s v="S023222"/>
    <x v="11"/>
    <s v="PO141906"/>
    <s v="GRN183162"/>
    <s v="11700-5431"/>
    <s v="CABLE 5 PIN UNSHLD 4 METER"/>
    <s v="Wickford SS11 8YT"/>
    <n v="390"/>
    <x v="2"/>
    <s v="Diesel"/>
    <n v="1.4430000000000001E-3"/>
  </r>
  <r>
    <d v="2023-03-01T00:00:00"/>
    <s v="S023222"/>
    <x v="11"/>
    <s v="PO141906"/>
    <s v="GRN183164"/>
    <s v="11700-5431"/>
    <s v="CABLE 5 PIN UNSHLD 4 METER"/>
    <s v="Wickford SS11 8YT"/>
    <n v="390"/>
    <x v="2"/>
    <s v="Diesel"/>
    <n v="1.4430000000000001E-3"/>
  </r>
  <r>
    <d v="2023-01-01T00:00:00"/>
    <s v="S000377"/>
    <x v="14"/>
    <s v="PO139971"/>
    <s v="GRN179793"/>
    <n v="101049130"/>
    <s v="P1378 NETWORK CAMERA 4K AXIS 01810-001"/>
    <s v="Cheshire WA3 6GP"/>
    <n v="68"/>
    <x v="2"/>
    <s v="Diesel"/>
    <n v="2.5159999999999999E-4"/>
  </r>
  <r>
    <d v="2023-03-01T00:00:00"/>
    <s v="S023222"/>
    <x v="11"/>
    <s v="PO140469"/>
    <s v="GRN183170"/>
    <s v="11700-5342"/>
    <s v="CABLE 0.6 METER RJ45S TO RJ45S CAT5E"/>
    <s v="Wickford SS11 8YT"/>
    <n v="390"/>
    <x v="2"/>
    <s v="Diesel"/>
    <n v="1.4430000000000001E-3"/>
  </r>
  <r>
    <d v="2023-01-01T00:00:00"/>
    <s v="S000377"/>
    <x v="14"/>
    <s v="PO139968"/>
    <s v="GRN179866"/>
    <n v="42203458"/>
    <s v="JOYSTICK AXIS T8311"/>
    <s v="Cheshire WA3 6GP"/>
    <n v="68"/>
    <x v="2"/>
    <s v="Diesel"/>
    <n v="2.5159999999999999E-4"/>
  </r>
  <r>
    <d v="2023-03-01T00:00:00"/>
    <s v="S023222"/>
    <x v="11"/>
    <s v="PO143355"/>
    <s v="GRN183173"/>
    <s v="11700-5342"/>
    <s v="CABLE 0.6 METER RJ45S TO RJ45S CAT5E"/>
    <s v="Wickford SS11 8YT"/>
    <n v="390"/>
    <x v="2"/>
    <s v="Diesel"/>
    <n v="1.4430000000000001E-3"/>
  </r>
  <r>
    <d v="2023-01-01T00:00:00"/>
    <s v="S000377"/>
    <x v="14"/>
    <s v="PO139972"/>
    <s v="GRN179924"/>
    <n v="51207013"/>
    <s v="VARIO w4-2 MULTI ANGLE WHITE LIGHT-3 ANGLE OPTIONS"/>
    <s v="Cheshire WA3 6GP"/>
    <n v="68"/>
    <x v="2"/>
    <s v="Diesel"/>
    <n v="2.5159999999999999E-4"/>
  </r>
  <r>
    <d v="2023-03-01T00:00:00"/>
    <s v="S023222"/>
    <x v="11"/>
    <s v="PO143357"/>
    <s v="GRN183175"/>
    <s v="11700-5430"/>
    <s v="CABLE 4 PIN PANEL MOUNT SHLD 4 METER"/>
    <s v="Wickford SS11 8YT"/>
    <n v="390"/>
    <x v="2"/>
    <s v="Diesel"/>
    <n v="1.4430000000000001E-3"/>
  </r>
  <r>
    <d v="2023-02-01T00:00:00"/>
    <s v="S000377"/>
    <x v="14"/>
    <s v="PO140809"/>
    <s v="GRN180191"/>
    <n v="51206632"/>
    <s v="VARIO2 W8 LONG RANGE WHITE LIGHT WITH 3 ANGLE OPTI"/>
    <s v="Cheshire WA3 6GP"/>
    <n v="68"/>
    <x v="2"/>
    <s v="Diesel"/>
    <n v="2.5159999999999999E-4"/>
  </r>
  <r>
    <d v="2023-02-01T00:00:00"/>
    <s v="S000377"/>
    <x v="14"/>
    <s v="PO139973"/>
    <s v="GRN180237"/>
    <s v="11700-6719"/>
    <s v="CAMERA NETWORK FIXED DOME 4 SENSORS SEAMLESSLY STI"/>
    <s v="Cheshire WA3 6GP"/>
    <n v="68"/>
    <x v="2"/>
    <s v="Diesel"/>
    <n v="2.5159999999999999E-4"/>
  </r>
  <r>
    <d v="2023-02-01T00:00:00"/>
    <s v="S000377"/>
    <x v="14"/>
    <s v="PO139973"/>
    <s v="GRN180254"/>
    <s v="11700-6094"/>
    <s v="AIR CONDITIONER SPECTRACOOL 6000/8000 BTU W/ HEAT"/>
    <s v="Cheshire WA3 6GP"/>
    <n v="68"/>
    <x v="2"/>
    <s v="Diesel"/>
    <n v="2.5159999999999999E-4"/>
  </r>
  <r>
    <d v="2023-02-01T00:00:00"/>
    <s v="S000377"/>
    <x v="14"/>
    <s v="PO137944"/>
    <s v="GRN180271"/>
    <n v="51207013"/>
    <s v="VARIO w4-2 MULTI ANGLE WHITE LIGHT-3 ANGLE OPTIONS"/>
    <s v="Cheshire WA3 6GP"/>
    <n v="68"/>
    <x v="2"/>
    <s v="Diesel"/>
    <n v="2.5159999999999999E-4"/>
  </r>
  <r>
    <d v="2023-02-01T00:00:00"/>
    <s v="S000377"/>
    <x v="14"/>
    <s v="PO142017"/>
    <s v="GRN180305"/>
    <n v="42208070"/>
    <s v="AXIS P3905-R NETWORK CAMERA"/>
    <s v="Cheshire WA3 6GP"/>
    <n v="68"/>
    <x v="2"/>
    <s v="Diesel"/>
    <n v="2.5159999999999999E-4"/>
  </r>
  <r>
    <d v="2023-02-01T00:00:00"/>
    <s v="S000377"/>
    <x v="14"/>
    <s v="PO142017"/>
    <s v="GRN180384"/>
    <n v="42208070"/>
    <s v="AXIS P3905-R NETWORK CAMERA"/>
    <s v="Cheshire WA3 6GP"/>
    <n v="68"/>
    <x v="2"/>
    <s v="Diesel"/>
    <n v="2.5159999999999999E-4"/>
  </r>
  <r>
    <d v="2023-02-01T00:00:00"/>
    <s v="S000377"/>
    <x v="14"/>
    <s v="PO141028"/>
    <s v="GRN180429"/>
    <n v="42202131"/>
    <s v="CORNER BRACKET T91A64 AXIS 5017-641"/>
    <s v="Cheshire WA3 6GP"/>
    <n v="68"/>
    <x v="2"/>
    <s v="Diesel"/>
    <n v="2.5159999999999999E-4"/>
  </r>
  <r>
    <d v="2023-02-01T00:00:00"/>
    <s v="S000377"/>
    <x v="14"/>
    <s v="PO132220"/>
    <s v="GRN180697"/>
    <s v="11700-6094"/>
    <s v="AIR CONDITIONER SPECTRACOOL 6000/8000 BTU W/ HEAT"/>
    <s v="Cheshire WA3 6GP"/>
    <n v="68"/>
    <x v="2"/>
    <s v="Diesel"/>
    <n v="2.5159999999999999E-4"/>
  </r>
  <r>
    <d v="2023-02-01T00:00:00"/>
    <s v="S000377"/>
    <x v="14"/>
    <s v="PO138603"/>
    <s v="GRN180745"/>
    <n v="101031503"/>
    <s v="T96B05 OUTDOOR HOUSING"/>
    <s v="Cheshire WA3 6GP"/>
    <n v="68"/>
    <x v="2"/>
    <s v="Diesel"/>
    <n v="2.5159999999999999E-4"/>
  </r>
  <r>
    <d v="2023-03-01T00:00:00"/>
    <s v="S024190"/>
    <x v="22"/>
    <s v="PO142517"/>
    <s v="GRN183194"/>
    <n v="101014001"/>
    <s v="GASKET DETECTOR BOX LID"/>
    <s v="Stockport SK4 2JT"/>
    <n v="22.2"/>
    <x v="1"/>
    <s v="Diesel"/>
    <n v="8.2140000000000008E-3"/>
  </r>
  <r>
    <d v="2023-02-01T00:00:00"/>
    <s v="S000377"/>
    <x v="14"/>
    <s v="PO141826"/>
    <s v="GRN180748"/>
    <n v="51206093"/>
    <s v="REMOTE CONTROL FOR VARIO ILLUMINATOR"/>
    <s v="Cheshire WA3 6GP"/>
    <n v="68"/>
    <x v="2"/>
    <s v="Diesel"/>
    <n v="2.5159999999999999E-4"/>
  </r>
  <r>
    <d v="2023-03-01T00:00:00"/>
    <s v="S024190"/>
    <x v="22"/>
    <s v="PO143444"/>
    <s v="GRN183197"/>
    <s v="340-1110-1"/>
    <s v="COVER PLC CHASSIS (SHORT)"/>
    <s v="Stockport SK4 2JT"/>
    <n v="22.2"/>
    <x v="1"/>
    <s v="Diesel"/>
    <n v="8.2140000000000008E-3"/>
  </r>
  <r>
    <d v="2023-02-01T00:00:00"/>
    <s v="S000377"/>
    <x v="14"/>
    <s v="PO142119"/>
    <s v="GRN180751"/>
    <n v="42203458"/>
    <s v="JOYSTICK AXIS T8311"/>
    <s v="Cheshire WA3 6GP"/>
    <n v="68"/>
    <x v="2"/>
    <s v="Diesel"/>
    <n v="2.5159999999999999E-4"/>
  </r>
  <r>
    <d v="2023-02-01T00:00:00"/>
    <s v="S000377"/>
    <x v="14"/>
    <s v="PO141217"/>
    <s v="GRN180752"/>
    <n v="51206094"/>
    <s v="VARIO W4 LENS - 120H X 50V"/>
    <s v="Cheshire WA3 6GP"/>
    <n v="68"/>
    <x v="2"/>
    <s v="Diesel"/>
    <n v="2.5159999999999999E-4"/>
  </r>
  <r>
    <d v="2023-02-01T00:00:00"/>
    <s v="S000377"/>
    <x v="14"/>
    <s v="PO139971"/>
    <s v="GRN180753"/>
    <n v="101017154"/>
    <s v="AXIS P1468-LE NETWORK CAMERA AXIS 01055-001"/>
    <s v="Cheshire WA3 6GP"/>
    <n v="68"/>
    <x v="2"/>
    <s v="Diesel"/>
    <n v="2.5159999999999999E-4"/>
  </r>
  <r>
    <d v="2023-02-01T00:00:00"/>
    <s v="S000377"/>
    <x v="14"/>
    <s v="PO143139"/>
    <s v="GRN180754"/>
    <n v="42202127"/>
    <s v="AXIS T8133 HIGH POE 30W MIDSPAN 1-PORT (UK)"/>
    <s v="Cheshire WA3 6GP"/>
    <n v="68"/>
    <x v="2"/>
    <s v="Diesel"/>
    <n v="2.5159999999999999E-4"/>
  </r>
  <r>
    <d v="2023-02-01T00:00:00"/>
    <s v="S000377"/>
    <x v="14"/>
    <s v="PO139968"/>
    <s v="GRN180856"/>
    <n v="42203806"/>
    <s v="PTZ DOME NETWORK CAMERA"/>
    <s v="Cheshire WA3 6GP"/>
    <n v="68"/>
    <x v="2"/>
    <s v="Diesel"/>
    <n v="2.5159999999999999E-4"/>
  </r>
  <r>
    <d v="2023-03-01T00:00:00"/>
    <s v="S000892"/>
    <x v="16"/>
    <s v="PO144282"/>
    <s v="GRN183211"/>
    <n v="30202428"/>
    <s v="CABLE UNSHIELDED SINGLE PAIR 7/28 20AWG X 304MT"/>
    <s v="Stockport SK4 2JT"/>
    <n v="55"/>
    <x v="2"/>
    <s v="Diesel"/>
    <n v="2.0350000000000001E-4"/>
  </r>
  <r>
    <d v="2023-02-01T00:00:00"/>
    <s v="S000377"/>
    <x v="14"/>
    <s v="PO141871"/>
    <s v="GRN180872"/>
    <n v="42203806"/>
    <s v="PTZ DOME NETWORK CAMERA"/>
    <s v="Cheshire WA3 6GP"/>
    <n v="68"/>
    <x v="2"/>
    <s v="Diesel"/>
    <n v="2.5159999999999999E-4"/>
  </r>
  <r>
    <d v="2023-02-01T00:00:00"/>
    <s v="S000377"/>
    <x v="14"/>
    <s v="PO141871"/>
    <s v="GRN180874"/>
    <n v="51206632"/>
    <s v="VARIO2 W8 LONG RANGE WHITE LIGHT WITH 3 ANGLE OPTI"/>
    <s v="Cheshire WA3 6GP"/>
    <n v="68"/>
    <x v="2"/>
    <s v="Diesel"/>
    <n v="2.5159999999999999E-4"/>
  </r>
  <r>
    <d v="2023-02-01T00:00:00"/>
    <s v="S000377"/>
    <x v="14"/>
    <s v="PO139975"/>
    <s v="GRN180875"/>
    <s v="11700-6094"/>
    <s v="AIR CONDITIONER SPECTRACOOL 6000/8000 BTU W/ HEAT"/>
    <s v="Cheshire WA3 6GP"/>
    <n v="68"/>
    <x v="2"/>
    <s v="Diesel"/>
    <n v="2.5159999999999999E-4"/>
  </r>
  <r>
    <d v="2023-02-01T00:00:00"/>
    <s v="S000377"/>
    <x v="14"/>
    <s v="PO138603"/>
    <s v="GRN181016"/>
    <s v="11700-5957"/>
    <s v="SFW LICENSE AXIS CAMERA STATION CORE DEVICE"/>
    <s v="Cheshire WA3 6GP"/>
    <n v="68"/>
    <x v="2"/>
    <s v="Diesel"/>
    <n v="2.5159999999999999E-4"/>
  </r>
  <r>
    <d v="2023-02-01T00:00:00"/>
    <s v="S000377"/>
    <x v="14"/>
    <s v="PO142458"/>
    <s v="GRN181036"/>
    <n v="101009883"/>
    <s v="AXIS CAMERA STATION 5 - CORE DEVICE LICENCE AXIS 0"/>
    <s v="Cheshire WA3 6GP"/>
    <n v="68"/>
    <x v="2"/>
    <s v="Diesel"/>
    <n v="2.5159999999999999E-4"/>
  </r>
  <r>
    <d v="2023-03-01T00:00:00"/>
    <s v="S024346"/>
    <x v="28"/>
    <s v="PO143956"/>
    <s v="GRN183220"/>
    <n v="89205386"/>
    <s v="HYDRAULIC OIL - UNIVIS HVI 26 (20L CONTAINER)"/>
    <s v="Stoke-On-Trent, ST6 4PB"/>
    <n v="10.4"/>
    <x v="3"/>
    <s v="Diesel"/>
    <n v="1.0574200000000001E-3"/>
  </r>
  <r>
    <d v="2023-02-01T00:00:00"/>
    <s v="S000377"/>
    <x v="14"/>
    <s v="PO141586"/>
    <s v="GRN181053"/>
    <n v="101017705"/>
    <s v="AXIS CAMERA STATION 5 LICENCE (4-PACK)"/>
    <s v="Cheshire WA3 6GP"/>
    <n v="68"/>
    <x v="2"/>
    <s v="Diesel"/>
    <n v="2.5159999999999999E-4"/>
  </r>
  <r>
    <d v="2023-02-01T00:00:00"/>
    <s v="S000377"/>
    <x v="14"/>
    <s v="PO141850"/>
    <s v="GRN181093"/>
    <n v="51208970"/>
    <s v="VARIO W8 LENS - 120H X 50V"/>
    <s v="Cheshire WA3 6GP"/>
    <n v="68"/>
    <x v="2"/>
    <s v="Diesel"/>
    <n v="2.5159999999999999E-4"/>
  </r>
  <r>
    <d v="2023-02-01T00:00:00"/>
    <s v="S000377"/>
    <x v="14"/>
    <s v="PO142487"/>
    <s v="GRN181184"/>
    <n v="5745081"/>
    <s v="COLUMN MOUNT WITH BALL JOINT WFWCA"/>
    <s v="Cheshire WA3 6GP"/>
    <n v="68"/>
    <x v="2"/>
    <s v="Diesel"/>
    <n v="2.5159999999999999E-4"/>
  </r>
  <r>
    <d v="2023-02-01T00:00:00"/>
    <s v="S000377"/>
    <x v="14"/>
    <s v="PO140213"/>
    <s v="GRN181185"/>
    <n v="101031305"/>
    <s v="AXIS T94S02L RECESSED CAMERA MOUNT"/>
    <s v="Cheshire WA3 6GP"/>
    <n v="68"/>
    <x v="2"/>
    <s v="Diesel"/>
    <n v="2.5159999999999999E-4"/>
  </r>
  <r>
    <d v="2023-03-01T00:00:00"/>
    <s v="S001047"/>
    <x v="9"/>
    <s v="PO140456"/>
    <s v="GRN183246"/>
    <n v="66205215"/>
    <s v="2X8 ELEMENT PHOTO DIODE CDWO4 30MM THICK"/>
    <s v="81300 Johor Bahru Malaysia"/>
    <n v="6781"/>
    <x v="4"/>
    <s v="Aviation"/>
    <n v="1.1924057587200001"/>
  </r>
  <r>
    <d v="2023-03-01T00:00:00"/>
    <s v="S001047"/>
    <x v="9"/>
    <s v="PO135463"/>
    <s v="GRN183248"/>
    <n v="66205215"/>
    <s v="2x8 ELEMENT PHOTO DIODE CdWO4 30mm THICK"/>
    <s v="81300 Johor Bahru Malaysia"/>
    <n v="6781"/>
    <x v="4"/>
    <s v="Aviation"/>
    <n v="1.1924057587200001"/>
  </r>
  <r>
    <d v="2023-02-01T00:00:00"/>
    <s v="S000377"/>
    <x v="14"/>
    <s v="PO139967"/>
    <s v="GRN181265"/>
    <n v="101017154"/>
    <s v="AXIS P1468-LE NETWORK CAMERA AXIS 01055-001"/>
    <s v="Cheshire WA3 6GP"/>
    <n v="68"/>
    <x v="2"/>
    <s v="Diesel"/>
    <n v="2.5159999999999999E-4"/>
  </r>
  <r>
    <d v="2023-02-01T00:00:00"/>
    <s v="S000377"/>
    <x v="14"/>
    <s v="PO139968"/>
    <s v="GRN181290"/>
    <n v="42203458"/>
    <s v="JOYSTICK AXIS T8311"/>
    <s v="Cheshire WA3 6GP"/>
    <n v="68"/>
    <x v="2"/>
    <s v="Diesel"/>
    <n v="2.5159999999999999E-4"/>
  </r>
  <r>
    <d v="2023-02-01T00:00:00"/>
    <s v="S000377"/>
    <x v="14"/>
    <s v="PO143662"/>
    <s v="GRN181466"/>
    <n v="42202127"/>
    <s v="AXIS T8133 HIGH POE 30W MIDSPAN 1-PORT (UK)"/>
    <s v="Cheshire WA3 6GP"/>
    <n v="68"/>
    <x v="2"/>
    <s v="Diesel"/>
    <n v="2.5159999999999999E-4"/>
  </r>
  <r>
    <d v="2023-02-01T00:00:00"/>
    <s v="S000377"/>
    <x v="14"/>
    <s v="PO141217"/>
    <s v="GRN181531"/>
    <n v="42202221"/>
    <s v="FIXED NETWORK CAMERA AXIS Q1785-LE"/>
    <s v="Cheshire WA3 6GP"/>
    <n v="68"/>
    <x v="2"/>
    <s v="Diesel"/>
    <n v="2.5159999999999999E-4"/>
  </r>
  <r>
    <d v="2023-02-01T00:00:00"/>
    <s v="S000377"/>
    <x v="14"/>
    <s v="PO140944"/>
    <s v="GRN181571"/>
    <s v="11700-6244"/>
    <s v="CABLE ASSY RJ45-RJ45 CAT5E BLU 20FT"/>
    <s v="Cheshire WA3 6GP"/>
    <n v="68"/>
    <x v="2"/>
    <s v="Diesel"/>
    <n v="2.5159999999999999E-4"/>
  </r>
  <r>
    <d v="2023-02-01T00:00:00"/>
    <s v="S000377"/>
    <x v="14"/>
    <s v="PO143662"/>
    <s v="GRN181573"/>
    <n v="101017335"/>
    <s v="ALL IN ONE NETWORK MICROPHONE CONSOLE 2N SIP MIC"/>
    <s v="Cheshire WA3 6GP"/>
    <n v="68"/>
    <x v="2"/>
    <s v="Diesel"/>
    <n v="2.5159999999999999E-4"/>
  </r>
  <r>
    <d v="2023-02-01T00:00:00"/>
    <s v="S000377"/>
    <x v="14"/>
    <s v="PO143720"/>
    <s v="GRN181575"/>
    <n v="42202127"/>
    <s v="AXIS T8133 HIGH POE 30W MIDSPAN 1-PORT (UK)"/>
    <s v="Cheshire WA3 6GP"/>
    <n v="68"/>
    <x v="2"/>
    <s v="Diesel"/>
    <n v="2.5159999999999999E-4"/>
  </r>
  <r>
    <d v="2023-02-01T00:00:00"/>
    <s v="S000377"/>
    <x v="14"/>
    <s v="PO142119"/>
    <s v="GRN181746"/>
    <n v="42206664"/>
    <s v="NETWORK CAMERA Q1785-LE"/>
    <s v="Cheshire WA3 6GP"/>
    <n v="68"/>
    <x v="2"/>
    <s v="Diesel"/>
    <n v="2.5159999999999999E-4"/>
  </r>
  <r>
    <d v="2023-08-01T00:00:00"/>
    <s v="S002239"/>
    <x v="17"/>
    <s v="PO147386"/>
    <s v="GRN193636"/>
    <n v="101015078"/>
    <s v="FILTER, 5 MICRON, 10&quot; X 2.5&quot;"/>
    <s v="UT 84104"/>
    <n v="4725"/>
    <x v="4"/>
    <s v="Aviation"/>
    <n v="0.33234727680000004"/>
  </r>
  <r>
    <d v="2023-09-01T00:00:00"/>
    <s v="S002239"/>
    <x v="17"/>
    <s v="PO147386"/>
    <s v="GRN195363"/>
    <n v="101015078"/>
    <s v="FILTER, 5 MICRON, 10&quot; X 2.5&quot;"/>
    <s v="UT 84104"/>
    <n v="4725"/>
    <x v="4"/>
    <s v="Aviation"/>
    <n v="0.33234727680000004"/>
  </r>
  <r>
    <d v="2023-09-01T00:00:00"/>
    <s v="S002239"/>
    <x v="17"/>
    <s v="PO148616"/>
    <s v="GRN196299"/>
    <n v="101015078"/>
    <s v="FILTER, 5 MICRON, 10&quot; X 2.5&quot;"/>
    <s v="UT 84104"/>
    <n v="4725"/>
    <x v="4"/>
    <s v="Aviation"/>
    <n v="0.33234727680000004"/>
  </r>
  <r>
    <d v="2023-02-01T00:00:00"/>
    <s v="S000377"/>
    <x v="14"/>
    <s v="PO140944"/>
    <s v="GRN181774"/>
    <s v="11700-6932"/>
    <s v="CAMERA POLE MOUNT 100-410MM"/>
    <s v="Cheshire WA3 6GP"/>
    <n v="68"/>
    <x v="2"/>
    <s v="Diesel"/>
    <n v="2.5159999999999999E-4"/>
  </r>
  <r>
    <d v="2023-02-01T00:00:00"/>
    <s v="S000377"/>
    <x v="14"/>
    <s v="PO141850"/>
    <s v="GRN181776"/>
    <n v="42206664"/>
    <s v="NETWORK CAMERA Q1785-LE"/>
    <s v="Cheshire WA3 6GP"/>
    <n v="68"/>
    <x v="2"/>
    <s v="Diesel"/>
    <n v="2.5159999999999999E-4"/>
  </r>
  <r>
    <d v="2023-02-01T00:00:00"/>
    <s v="S000377"/>
    <x v="14"/>
    <s v="PO139967"/>
    <s v="GRN181784"/>
    <n v="101017154"/>
    <s v="AXIS P1468-LE NETWORK CAMERA AXIS 01055-001"/>
    <s v="Cheshire WA3 6GP"/>
    <n v="68"/>
    <x v="2"/>
    <s v="Diesel"/>
    <n v="2.5159999999999999E-4"/>
  </r>
  <r>
    <d v="2023-02-01T00:00:00"/>
    <s v="S000377"/>
    <x v="14"/>
    <s v="PO140165"/>
    <s v="GRN181823"/>
    <n v="101026758"/>
    <s v="M3058-PLVE NETWORK CAMERA AXIS 01178-001"/>
    <s v="Cheshire WA3 6GP"/>
    <n v="68"/>
    <x v="2"/>
    <s v="Diesel"/>
    <n v="2.5159999999999999E-4"/>
  </r>
  <r>
    <d v="2023-02-01T00:00:00"/>
    <s v="S000377"/>
    <x v="14"/>
    <s v="PO139737"/>
    <s v="GRN181844"/>
    <n v="101026758"/>
    <s v="M3058-PLVE NETWORK CAMERA AXIS 01178-001"/>
    <s v="Cheshire WA3 6GP"/>
    <n v="68"/>
    <x v="2"/>
    <s v="Diesel"/>
    <n v="2.5159999999999999E-4"/>
  </r>
  <r>
    <d v="2023-03-01T00:00:00"/>
    <s v="S001047"/>
    <x v="9"/>
    <s v="PO140457"/>
    <s v="GRN183271"/>
    <n v="66204255"/>
    <s v="SILICON PHOTDIODE CDWO4 - 5 X 10.7MM X 30MM THICK"/>
    <s v="81300 Johor Bahru Malaysia"/>
    <n v="6781"/>
    <x v="4"/>
    <s v="Aviation"/>
    <n v="1.1924057587200001"/>
  </r>
  <r>
    <d v="2023-02-01T00:00:00"/>
    <s v="S000377"/>
    <x v="14"/>
    <s v="PO141217"/>
    <s v="GRN181883"/>
    <n v="42202221"/>
    <s v="FIXED NETWORK CAMERA AXIS Q1785-LE"/>
    <s v="Cheshire WA3 6GP"/>
    <n v="68"/>
    <x v="2"/>
    <s v="Diesel"/>
    <n v="2.5159999999999999E-4"/>
  </r>
  <r>
    <d v="2023-02-01T00:00:00"/>
    <s v="S000377"/>
    <x v="14"/>
    <s v="PO139975"/>
    <s v="GRN181908"/>
    <s v="11700-6094"/>
    <s v="AIR CONDITIONER SPECTRACOOL 6000/8000 BTU W/ HEAT"/>
    <s v="Cheshire WA3 6GP"/>
    <n v="68"/>
    <x v="2"/>
    <s v="Diesel"/>
    <n v="2.5159999999999999E-4"/>
  </r>
  <r>
    <d v="2023-02-01T00:00:00"/>
    <s v="S000377"/>
    <x v="14"/>
    <s v="PO139967"/>
    <s v="GRN181939"/>
    <n v="101017154"/>
    <s v="AXIS P1468-LE NETWORK CAMERA AXIS 01055-001"/>
    <s v="Cheshire WA3 6GP"/>
    <n v="68"/>
    <x v="2"/>
    <s v="Diesel"/>
    <n v="2.5159999999999999E-4"/>
  </r>
  <r>
    <d v="2023-03-01T00:00:00"/>
    <s v="S000377"/>
    <x v="14"/>
    <s v="PO143795"/>
    <s v="GRN181955"/>
    <n v="101017335"/>
    <s v="ALL IN ONE NETWORK MICROPHONE CONSOLE 2N SIP MIC"/>
    <s v="Cheshire WA3 6GP"/>
    <n v="68"/>
    <x v="2"/>
    <s v="Diesel"/>
    <n v="2.5159999999999999E-4"/>
  </r>
  <r>
    <d v="2023-03-01T00:00:00"/>
    <s v="S000892"/>
    <x v="16"/>
    <s v="PO143723"/>
    <s v="GRN183277"/>
    <n v="86201656"/>
    <s v="M8 RAWLBOLT EYE BOLT MASONARY FIXING"/>
    <s v="Stockport SK4 2JT"/>
    <n v="55"/>
    <x v="2"/>
    <s v="Diesel"/>
    <n v="2.0350000000000001E-4"/>
  </r>
  <r>
    <d v="2023-03-01T00:00:00"/>
    <s v="S000377"/>
    <x v="14"/>
    <s v="PO138603"/>
    <s v="GRN181958"/>
    <n v="42205010"/>
    <s v="OUTDOOR CAMERA HOUSING T92E20"/>
    <s v="Cheshire WA3 6GP"/>
    <n v="68"/>
    <x v="2"/>
    <s v="Diesel"/>
    <n v="2.5159999999999999E-4"/>
  </r>
  <r>
    <d v="2023-03-01T00:00:00"/>
    <s v="S000892"/>
    <x v="16"/>
    <s v="PO141582"/>
    <s v="GRN183279"/>
    <n v="86201656"/>
    <s v="M8 RAWLBOLT EYE BOLT MASONARY FIXING"/>
    <s v="Stockport SK4 2JT"/>
    <n v="55"/>
    <x v="2"/>
    <s v="Diesel"/>
    <n v="2.0350000000000001E-4"/>
  </r>
  <r>
    <d v="2023-03-01T00:00:00"/>
    <s v="S000892"/>
    <x v="16"/>
    <s v="PO144024"/>
    <s v="GRN183280"/>
    <n v="101045243"/>
    <s v="MULTI PURPOSE WIPES LINT FREE 230 x 230 (100/Box)"/>
    <s v="Stockport SK4 2JT"/>
    <n v="55"/>
    <x v="2"/>
    <s v="Diesel"/>
    <n v="2.0350000000000001E-4"/>
  </r>
  <r>
    <d v="2023-03-01T00:00:00"/>
    <s v="S000377"/>
    <x v="14"/>
    <s v="PO139971"/>
    <s v="GRN181962"/>
    <n v="42205010"/>
    <s v="OUTDOOR CAMERA HOUSING T92E20"/>
    <s v="Cheshire WA3 6GP"/>
    <n v="68"/>
    <x v="2"/>
    <s v="Diesel"/>
    <n v="2.5159999999999999E-4"/>
  </r>
  <r>
    <d v="2023-03-01T00:00:00"/>
    <s v="S025431"/>
    <x v="0"/>
    <s v="PO142386"/>
    <s v="GRN183284"/>
    <n v="50204186"/>
    <s v="8 CHANNEL SOURCE OUTPUT MODULE 24V DC"/>
    <s v="Boston Massachusetts"/>
    <n v="3154"/>
    <x v="0"/>
    <s v="Crude"/>
    <n v="1.0118031999999999E-2"/>
  </r>
  <r>
    <d v="2023-03-01T00:00:00"/>
    <s v="S022845"/>
    <x v="24"/>
    <s v="PO142545"/>
    <s v="GRN183285"/>
    <n v="101023072"/>
    <s v="UPS BATTERY 12V 33AH (for 56204310  - VERTIV/NXC)"/>
    <s v="Warrington WA3 3JD"/>
    <n v="118"/>
    <x v="3"/>
    <s v="Diesel"/>
    <n v="0.1199765"/>
  </r>
  <r>
    <d v="2023-03-01T00:00:00"/>
    <s v="S023284"/>
    <x v="19"/>
    <s v="PO131877"/>
    <s v="GRN183286"/>
    <s v="340-1011-1"/>
    <s v="MODIFIED ENCLOSURE SITE CONFIGURABLE"/>
    <s v="Leicester LE19 2DT"/>
    <n v="144"/>
    <x v="1"/>
    <s v="Diesel"/>
    <n v="5.3280000000000001E-2"/>
  </r>
  <r>
    <d v="2023-03-01T00:00:00"/>
    <s v="S000377"/>
    <x v="14"/>
    <s v="PO142119"/>
    <s v="GRN182069"/>
    <n v="51206093"/>
    <s v="REMOTE CONTROL FOR VARIO ILLUMINATOR"/>
    <s v="Cheshire WA3 6GP"/>
    <n v="68"/>
    <x v="2"/>
    <s v="Diesel"/>
    <n v="2.5159999999999999E-4"/>
  </r>
  <r>
    <d v="2023-03-01T00:00:00"/>
    <s v="S000377"/>
    <x v="14"/>
    <s v="PO143795"/>
    <s v="GRN182186"/>
    <n v="101031503"/>
    <s v="T96B05 OUTDOOR HOUSING"/>
    <s v="Cheshire WA3 6GP"/>
    <n v="68"/>
    <x v="2"/>
    <s v="Diesel"/>
    <n v="2.5159999999999999E-4"/>
  </r>
  <r>
    <d v="2023-03-01T00:00:00"/>
    <s v="S000892"/>
    <x v="16"/>
    <s v="PO144282"/>
    <s v="GRN183292"/>
    <s v="11553-0338"/>
    <s v="CONN RCPT HSG 2 CIRCUITS 2ROW MINI-FIT JR"/>
    <s v="Stockport SK4 2JT"/>
    <n v="55"/>
    <x v="2"/>
    <s v="Diesel"/>
    <n v="2.0350000000000001E-4"/>
  </r>
  <r>
    <d v="2023-03-01T00:00:00"/>
    <s v="S023284"/>
    <x v="19"/>
    <s v="PO139640"/>
    <s v="GRN183294"/>
    <s v="340-1042-1"/>
    <s v="JUNCTION BOX DETECTOR SIDE"/>
    <s v="Leicester LE19 2DT"/>
    <n v="144"/>
    <x v="1"/>
    <s v="Diesel"/>
    <n v="5.3280000000000001E-2"/>
  </r>
  <r>
    <d v="2023-03-01T00:00:00"/>
    <s v="S023284"/>
    <x v="19"/>
    <s v="PO141867"/>
    <s v="GRN183295"/>
    <s v="340-1074-1"/>
    <s v="CONDUIT JB1 - JB4"/>
    <s v="Leicester LE19 2DT"/>
    <n v="144"/>
    <x v="1"/>
    <s v="Diesel"/>
    <n v="5.3280000000000001E-2"/>
  </r>
  <r>
    <d v="2023-03-01T00:00:00"/>
    <s v="S001121"/>
    <x v="5"/>
    <s v="PO143157"/>
    <s v="GRN183296"/>
    <n v="88257610"/>
    <s v="LEGEND PLATE ROUND EMERGENCY STOP YELLOW 60MM DIA"/>
    <s v="Salford M5 4BE"/>
    <n v="103.6"/>
    <x v="2"/>
    <s v="Diesel"/>
    <n v="3.8331999999999998E-4"/>
  </r>
  <r>
    <d v="2023-03-01T00:00:00"/>
    <s v="S000377"/>
    <x v="14"/>
    <s v="PO143796"/>
    <s v="GRN182187"/>
    <n v="42208070"/>
    <s v="AXIS P3905-R NETWORK CAMERA"/>
    <s v="Cheshire WA3 6GP"/>
    <n v="68"/>
    <x v="2"/>
    <s v="Diesel"/>
    <n v="2.5159999999999999E-4"/>
  </r>
  <r>
    <d v="2023-03-01T00:00:00"/>
    <s v="S023284"/>
    <x v="19"/>
    <s v="PO139640"/>
    <s v="GRN183299"/>
    <s v="340-1073-1"/>
    <s v="CONDUIT JUNCTION BOX DETECTOR SIDE – JUNCTION BOX"/>
    <s v="Leicester LE19 2DT"/>
    <n v="144"/>
    <x v="1"/>
    <s v="Diesel"/>
    <n v="5.3280000000000001E-2"/>
  </r>
  <r>
    <d v="2023-03-01T00:00:00"/>
    <s v="S023284"/>
    <x v="19"/>
    <s v="PO138725"/>
    <s v="GRN183301"/>
    <s v="340-1072-1"/>
    <s v="CONDUIT JUNCTION BOX SOURCE SIDE – JUNCTION BOX DE"/>
    <s v="Leicester LE19 2DT"/>
    <n v="144"/>
    <x v="1"/>
    <s v="Diesel"/>
    <n v="5.3280000000000001E-2"/>
  </r>
  <r>
    <d v="2023-03-01T00:00:00"/>
    <s v="S023284"/>
    <x v="19"/>
    <s v="PO138725"/>
    <s v="GRN183302"/>
    <s v="340-1072-1"/>
    <s v="CONDUIT JUNCTION BOX SOURCE SIDE – JUNCTION BOX DE"/>
    <s v="Leicester LE19 2DT"/>
    <n v="144"/>
    <x v="1"/>
    <s v="Diesel"/>
    <n v="5.3280000000000001E-2"/>
  </r>
  <r>
    <d v="2023-03-01T00:00:00"/>
    <s v="S000377"/>
    <x v="14"/>
    <s v="PO142293"/>
    <s v="GRN182188"/>
    <n v="42203458"/>
    <s v="JOYSTICK AXIS T8311"/>
    <s v="Cheshire WA3 6GP"/>
    <n v="68"/>
    <x v="2"/>
    <s v="Diesel"/>
    <n v="2.5159999999999999E-4"/>
  </r>
  <r>
    <d v="2023-03-01T00:00:00"/>
    <s v="S000377"/>
    <x v="14"/>
    <s v="PO139162"/>
    <s v="GRN182189"/>
    <s v="11701-0952"/>
    <s v="CAMERA DOME FIXED 4 MP"/>
    <s v="Cheshire WA3 6GP"/>
    <n v="68"/>
    <x v="2"/>
    <s v="Diesel"/>
    <n v="2.5159999999999999E-4"/>
  </r>
  <r>
    <d v="2023-03-01T00:00:00"/>
    <s v="S000377"/>
    <x v="14"/>
    <s v="PO143083"/>
    <s v="GRN182206"/>
    <s v="11700-6719"/>
    <s v="CAMERA NETWORK FIXED DOME 4 SENSORS SEAMLESSLY STI"/>
    <s v="Cheshire WA3 6GP"/>
    <n v="68"/>
    <x v="2"/>
    <s v="Diesel"/>
    <n v="2.5159999999999999E-4"/>
  </r>
  <r>
    <d v="2023-03-01T00:00:00"/>
    <s v="S023284"/>
    <x v="19"/>
    <s v="PO138725"/>
    <s v="GRN183309"/>
    <s v="340-1073-1"/>
    <s v="CONDUIT JTN BOX DETECTOR SIDE-JTN BOX GROUND LEVEL"/>
    <s v="Leicester LE19 2DT"/>
    <n v="144"/>
    <x v="1"/>
    <s v="Diesel"/>
    <n v="5.3280000000000001E-2"/>
  </r>
  <r>
    <d v="2023-03-01T00:00:00"/>
    <s v="S023284"/>
    <x v="19"/>
    <s v="PO141867"/>
    <s v="GRN183312"/>
    <s v="340-1071-1"/>
    <s v="CONDUIT OUTDOOR EQUIPMENT RACK ASSY – JUNCTION BOX"/>
    <s v="Leicester LE19 2DT"/>
    <n v="144"/>
    <x v="1"/>
    <s v="Diesel"/>
    <n v="5.3280000000000001E-2"/>
  </r>
  <r>
    <d v="2023-03-01T00:00:00"/>
    <s v="S023284"/>
    <x v="19"/>
    <s v="PO138726"/>
    <s v="GRN183313"/>
    <s v="340-1125-1"/>
    <s v="ENCLOSURE SYSTEM ENTRY/EXIT"/>
    <s v="Leicester LE19 2DT"/>
    <n v="144"/>
    <x v="1"/>
    <s v="Diesel"/>
    <n v="5.3280000000000001E-2"/>
  </r>
  <r>
    <d v="2023-03-01T00:00:00"/>
    <s v="S000377"/>
    <x v="14"/>
    <s v="PO141871"/>
    <s v="GRN182328"/>
    <n v="42203806"/>
    <s v="PTZ DOME NETWORK CAMERA"/>
    <s v="Cheshire WA3 6GP"/>
    <n v="68"/>
    <x v="2"/>
    <s v="Diesel"/>
    <n v="2.5159999999999999E-4"/>
  </r>
  <r>
    <d v="2023-03-01T00:00:00"/>
    <s v="S000377"/>
    <x v="14"/>
    <s v="PO138603"/>
    <s v="GRN182339"/>
    <n v="101017335"/>
    <s v="ALL IN ONE NETWORK MICROPHONE CONSOLE 2N SIP MIC"/>
    <s v="Cheshire WA3 6GP"/>
    <n v="68"/>
    <x v="2"/>
    <s v="Diesel"/>
    <n v="2.5159999999999999E-4"/>
  </r>
  <r>
    <d v="2023-03-01T00:00:00"/>
    <s v="S000377"/>
    <x v="14"/>
    <s v="PO143083"/>
    <s v="GRN182489"/>
    <s v="11700-5957"/>
    <s v="SFW LICENSE AXIS CAMERA STATION CORE DEVICE"/>
    <s v="Cheshire WA3 6GP"/>
    <n v="68"/>
    <x v="2"/>
    <s v="Diesel"/>
    <n v="2.5159999999999999E-4"/>
  </r>
  <r>
    <d v="2023-03-01T00:00:00"/>
    <s v="S023284"/>
    <x v="19"/>
    <s v="PO139364"/>
    <s v="GRN183317"/>
    <s v="331-8613-1"/>
    <s v="ENCLOSURE ASSY INTEGRATED OVERSIZE VEHICLE AND BAR"/>
    <s v="Leicester LE19 2DT"/>
    <n v="144"/>
    <x v="1"/>
    <s v="Diesel"/>
    <n v="5.3280000000000001E-2"/>
  </r>
  <r>
    <d v="2023-03-01T00:00:00"/>
    <s v="S000377"/>
    <x v="14"/>
    <s v="PO140380"/>
    <s v="GRN182639"/>
    <n v="51206093"/>
    <s v="REMOTE CONTROL FOR VARIO ILLUMINATOR"/>
    <s v="Cheshire WA3 6GP"/>
    <n v="68"/>
    <x v="2"/>
    <s v="Diesel"/>
    <n v="2.5159999999999999E-4"/>
  </r>
  <r>
    <d v="2023-03-01T00:00:00"/>
    <s v="S023284"/>
    <x v="19"/>
    <s v="PO141965"/>
    <s v="GRN183320"/>
    <s v="340-1259-1"/>
    <s v="CABLE DETECTOR POWER BEAM ALIGNMENT FIXTURE"/>
    <s v="Leicester LE19 2DT"/>
    <n v="144"/>
    <x v="1"/>
    <s v="Diesel"/>
    <n v="5.3280000000000001E-2"/>
  </r>
  <r>
    <d v="2023-03-01T00:00:00"/>
    <s v="S023284"/>
    <x v="19"/>
    <s v="PO131879"/>
    <s v="GRN183322"/>
    <n v="101036472"/>
    <s v="POPULATED RACK INTERFACE PANEL G60ZBX/P60 II"/>
    <s v="Leicester LE19 2DT"/>
    <n v="144"/>
    <x v="1"/>
    <s v="Diesel"/>
    <n v="5.3280000000000001E-2"/>
  </r>
  <r>
    <d v="2023-03-01T00:00:00"/>
    <s v="S000377"/>
    <x v="14"/>
    <s v="PO142061"/>
    <s v="GRN182747"/>
    <s v="11700-6719"/>
    <s v="CAMERA NETWORK FIXED DOME 4 SENSORS SEAMLESSLY STI"/>
    <s v="Cheshire WA3 6GP"/>
    <n v="68"/>
    <x v="2"/>
    <s v="Diesel"/>
    <n v="2.5159999999999999E-4"/>
  </r>
  <r>
    <d v="2023-03-01T00:00:00"/>
    <s v="S024448"/>
    <x v="18"/>
    <s v="PO134128"/>
    <s v="GRN183324"/>
    <n v="10208213"/>
    <s v="POWER SUPPLY ,12KJ/SEC, 0-20KV,400VAC 3PH FAST"/>
    <s v="California 94560"/>
    <n v="5214"/>
    <x v="0"/>
    <s v="Crude"/>
    <n v="0.4181628"/>
  </r>
  <r>
    <d v="2023-03-01T00:00:00"/>
    <s v="S023284"/>
    <x v="19"/>
    <s v="PO136276"/>
    <s v="GRN183325"/>
    <n v="101048625"/>
    <s v="WEIGHBRIDGE JUNCTION BOX"/>
    <s v="Leicester LE19 2DT"/>
    <n v="144"/>
    <x v="1"/>
    <s v="Diesel"/>
    <n v="5.3280000000000001E-2"/>
  </r>
  <r>
    <d v="2023-03-01T00:00:00"/>
    <s v="S025431"/>
    <x v="0"/>
    <s v="PO140459"/>
    <s v="GRN183326"/>
    <s v="11701-2386"/>
    <s v="DELL XE4 SFF DESKTOP PC - 1TB SSD"/>
    <s v="Boston Massachusetts"/>
    <n v="3154"/>
    <x v="0"/>
    <s v="Crude"/>
    <n v="1.0118031999999999E-2"/>
  </r>
  <r>
    <d v="2023-03-01T00:00:00"/>
    <s v="S025431"/>
    <x v="0"/>
    <s v="PO138652"/>
    <s v="GRN183327"/>
    <s v="11701-2386"/>
    <s v="DELL XE4 SFF DESKTOP PC - 1TB SSD"/>
    <s v="Boston Massachusetts"/>
    <n v="3154"/>
    <x v="0"/>
    <s v="Crude"/>
    <n v="1.0118031999999999E-2"/>
  </r>
  <r>
    <d v="2023-03-01T00:00:00"/>
    <s v="S025431"/>
    <x v="0"/>
    <s v="PO137077"/>
    <s v="GRN183328"/>
    <s v="11701-2386"/>
    <s v="DELL XE4 SFF DESKTOP PC - 1TB SSD"/>
    <s v="Boston Massachusetts"/>
    <n v="3154"/>
    <x v="0"/>
    <s v="Crude"/>
    <n v="1.0118031999999999E-2"/>
  </r>
  <r>
    <d v="2023-03-01T00:00:00"/>
    <s v="S000377"/>
    <x v="14"/>
    <s v="PO143331"/>
    <s v="GRN182754"/>
    <n v="101017154"/>
    <s v="AXIS P1468-LE BULLET CAMERA"/>
    <s v="Cheshire WA3 6GP"/>
    <n v="68"/>
    <x v="2"/>
    <s v="Diesel"/>
    <n v="2.5159999999999999E-4"/>
  </r>
  <r>
    <d v="2023-03-01T00:00:00"/>
    <s v="S023284"/>
    <x v="19"/>
    <s v="PO138725"/>
    <s v="GRN183330"/>
    <s v="340-1073-1"/>
    <s v="CONDUIT JTN BOX DETECTOR SIDE-JTN BOX GROUND LEVEL"/>
    <s v="Leicester LE19 2DT"/>
    <n v="144"/>
    <x v="1"/>
    <s v="Diesel"/>
    <n v="5.3280000000000001E-2"/>
  </r>
  <r>
    <d v="2023-03-01T00:00:00"/>
    <s v="S000377"/>
    <x v="14"/>
    <s v="PO142046"/>
    <s v="GRN182756"/>
    <n v="51206632"/>
    <s v="VARIO2 W8 LONG RANGE WHITE LIGHT WITH 3 ANGLE OPTI"/>
    <s v="Cheshire WA3 6GP"/>
    <n v="68"/>
    <x v="2"/>
    <s v="Diesel"/>
    <n v="2.5159999999999999E-4"/>
  </r>
  <r>
    <d v="2023-03-01T00:00:00"/>
    <s v="S000377"/>
    <x v="14"/>
    <s v="PO138563"/>
    <s v="GRN182759"/>
    <n v="51207013"/>
    <s v="VARIO w4-2 MULTI ANGLE WHITE LIGHT-3 ANGLE OPTIONS"/>
    <s v="Cheshire WA3 6GP"/>
    <n v="68"/>
    <x v="2"/>
    <s v="Diesel"/>
    <n v="2.5159999999999999E-4"/>
  </r>
  <r>
    <d v="2023-03-01T00:00:00"/>
    <s v="S024448"/>
    <x v="18"/>
    <s v="PO140072"/>
    <s v="GRN183333"/>
    <n v="101038236"/>
    <s v="GASKET, COMBO EMI &amp; ENVIRONMENTAL, 3/8&quot; THK x 3/4&quot;"/>
    <s v="California 94560"/>
    <n v="5214"/>
    <x v="0"/>
    <s v="Crude"/>
    <n v="0.4181628"/>
  </r>
  <r>
    <d v="2023-03-01T00:00:00"/>
    <s v="S000377"/>
    <x v="14"/>
    <s v="PO140380"/>
    <s v="GRN182875"/>
    <n v="42203806"/>
    <s v="PTZ DOME NETWORK CAMERA"/>
    <s v="Cheshire WA3 6GP"/>
    <n v="68"/>
    <x v="2"/>
    <s v="Diesel"/>
    <n v="2.5159999999999999E-4"/>
  </r>
  <r>
    <d v="2023-03-01T00:00:00"/>
    <s v="S000377"/>
    <x v="14"/>
    <s v="PO140165"/>
    <s v="GRN182895"/>
    <n v="101026758"/>
    <s v="M3058-PLVE NETWORK CAMERA AXIS 01178-001"/>
    <s v="Cheshire WA3 6GP"/>
    <n v="68"/>
    <x v="2"/>
    <s v="Diesel"/>
    <n v="2.5159999999999999E-4"/>
  </r>
  <r>
    <d v="2023-03-01T00:00:00"/>
    <s v="S000377"/>
    <x v="14"/>
    <s v="PO142293"/>
    <s v="GRN182917"/>
    <n v="42203458"/>
    <s v="JOYSTICK AXIS T8311"/>
    <s v="Cheshire WA3 6GP"/>
    <n v="68"/>
    <x v="2"/>
    <s v="Diesel"/>
    <n v="2.5159999999999999E-4"/>
  </r>
  <r>
    <d v="2023-03-01T00:00:00"/>
    <s v="S023284"/>
    <x v="19"/>
    <s v="PO138729"/>
    <s v="GRN183337"/>
    <n v="101036472"/>
    <s v="POPULATED RACK INTERFACE PANEL G60ZBX/P60 II"/>
    <s v="Leicester LE19 2DT"/>
    <n v="144"/>
    <x v="1"/>
    <s v="Diesel"/>
    <n v="5.3280000000000001E-2"/>
  </r>
  <r>
    <d v="2023-03-01T00:00:00"/>
    <s v="S023284"/>
    <x v="19"/>
    <s v="PO131878"/>
    <s v="GRN183338"/>
    <s v="340-1072-1"/>
    <s v="CONDUIT JTN BOX SOURCE SIDE-JTN BOX DETECTOR SIDE"/>
    <s v="Leicester LE19 2DT"/>
    <n v="144"/>
    <x v="1"/>
    <s v="Diesel"/>
    <n v="5.3280000000000001E-2"/>
  </r>
  <r>
    <d v="2023-03-01T00:00:00"/>
    <s v="S000377"/>
    <x v="14"/>
    <s v="PO144030"/>
    <s v="GRN182975"/>
    <n v="42205145"/>
    <s v="AXIS TQ6501-E PARAPET MOUNT"/>
    <s v="Cheshire WA3 6GP"/>
    <n v="68"/>
    <x v="2"/>
    <s v="Diesel"/>
    <n v="2.5159999999999999E-4"/>
  </r>
  <r>
    <d v="2023-03-01T00:00:00"/>
    <s v="S000377"/>
    <x v="14"/>
    <s v="PO139969"/>
    <s v="GRN182979"/>
    <n v="101013626"/>
    <s v="AXIS T91L61 WALL AND POLE MOUNT - PTZ DOME CAMERA"/>
    <s v="Cheshire WA3 6GP"/>
    <n v="68"/>
    <x v="2"/>
    <s v="Diesel"/>
    <n v="2.5159999999999999E-4"/>
  </r>
  <r>
    <d v="2023-03-01T00:00:00"/>
    <s v="S023284"/>
    <x v="19"/>
    <s v="PO139364"/>
    <s v="GRN183341"/>
    <n v="101036472"/>
    <s v="POPULATED RACK INTERFACE PANEL"/>
    <s v="Leicester LE19 2DT"/>
    <n v="144"/>
    <x v="1"/>
    <s v="Diesel"/>
    <n v="5.3280000000000001E-2"/>
  </r>
  <r>
    <d v="2023-03-01T00:00:00"/>
    <s v="S000377"/>
    <x v="14"/>
    <s v="PO143795"/>
    <s v="GRN182987"/>
    <n v="101009883"/>
    <s v="AXIS CAMERA STATION 5 - CORE DEVICE LICENCE"/>
    <s v="Cheshire WA3 6GP"/>
    <n v="68"/>
    <x v="2"/>
    <s v="Diesel"/>
    <n v="2.5159999999999999E-4"/>
  </r>
  <r>
    <d v="2023-03-01T00:00:00"/>
    <s v="S000377"/>
    <x v="14"/>
    <s v="PO141217"/>
    <s v="GRN183006"/>
    <n v="51206093"/>
    <s v="REMOTE CONTROL FOR VARIO ILLUMINATOR"/>
    <s v="Cheshire WA3 6GP"/>
    <n v="68"/>
    <x v="2"/>
    <s v="Diesel"/>
    <n v="2.5159999999999999E-4"/>
  </r>
  <r>
    <d v="2023-03-01T00:00:00"/>
    <s v="S023284"/>
    <x v="19"/>
    <s v="PO139228"/>
    <s v="GRN183344"/>
    <n v="101036472"/>
    <s v="POPULATED RACK INTERFACE PANEL G60ZBX/P60 II"/>
    <s v="Leicester LE19 2DT"/>
    <n v="144"/>
    <x v="1"/>
    <s v="Diesel"/>
    <n v="5.3280000000000001E-2"/>
  </r>
  <r>
    <d v="2023-03-01T00:00:00"/>
    <s v="S000377"/>
    <x v="14"/>
    <s v="PO139967"/>
    <s v="GRN183181"/>
    <n v="101031503"/>
    <s v="T96B05 OUTDOOR HOUSING AXIS 5505-911"/>
    <s v="Cheshire WA3 6GP"/>
    <n v="68"/>
    <x v="2"/>
    <s v="Diesel"/>
    <n v="2.5159999999999999E-4"/>
  </r>
  <r>
    <d v="2023-03-01T00:00:00"/>
    <s v="S000377"/>
    <x v="14"/>
    <s v="PO141346"/>
    <s v="GRN183274"/>
    <n v="42208070"/>
    <s v="AXIS P3905-R NETWORK CAMERA"/>
    <s v="Cheshire WA3 6GP"/>
    <n v="68"/>
    <x v="2"/>
    <s v="Diesel"/>
    <n v="2.5159999999999999E-4"/>
  </r>
  <r>
    <d v="2023-03-01T00:00:00"/>
    <s v="S000377"/>
    <x v="14"/>
    <s v="PO144222"/>
    <s v="GRN183276"/>
    <n v="101026758"/>
    <s v="M3058-PLVE NETWORK CAMERA"/>
    <s v="Cheshire WA3 6GP"/>
    <n v="68"/>
    <x v="2"/>
    <s v="Diesel"/>
    <n v="2.5159999999999999E-4"/>
  </r>
  <r>
    <d v="2023-03-01T00:00:00"/>
    <s v="S025431"/>
    <x v="0"/>
    <s v="PO143599"/>
    <s v="GRN183349"/>
    <s v="11518-0612"/>
    <s v="FILTER HIGH EFFICIENCY 6IN X 12IN"/>
    <s v="Boston Massachusetts"/>
    <n v="3154"/>
    <x v="0"/>
    <s v="Crude"/>
    <n v="1.0118031999999999E-2"/>
  </r>
  <r>
    <d v="2023-03-01T00:00:00"/>
    <s v="S000377"/>
    <x v="14"/>
    <s v="PO143795"/>
    <s v="GRN183319"/>
    <n v="42205145"/>
    <s v="AXIS TQ6501-E PARAPET MOUNT"/>
    <s v="Cheshire WA3 6GP"/>
    <n v="68"/>
    <x v="2"/>
    <s v="Diesel"/>
    <n v="2.5159999999999999E-4"/>
  </r>
  <r>
    <d v="2023-03-01T00:00:00"/>
    <s v="S000377"/>
    <x v="14"/>
    <s v="PO139969"/>
    <s v="GRN183394"/>
    <n v="101013626"/>
    <s v="AXIS T91L61 WALL AND POLE MOUNT - PTZ DOME CAMERA"/>
    <s v="Cheshire WA3 6GP"/>
    <n v="68"/>
    <x v="2"/>
    <s v="Diesel"/>
    <n v="2.5159999999999999E-4"/>
  </r>
  <r>
    <d v="2023-03-01T00:00:00"/>
    <s v="S000377"/>
    <x v="14"/>
    <s v="PO139975"/>
    <s v="GRN183467"/>
    <s v="11700-6094"/>
    <s v="AIR CONDITIONER SPECTRACOOL 6000/8000 BTU W/ HEAT"/>
    <s v="Cheshire WA3 6GP"/>
    <n v="68"/>
    <x v="2"/>
    <s v="Diesel"/>
    <n v="2.5159999999999999E-4"/>
  </r>
  <r>
    <d v="2023-03-01T00:00:00"/>
    <s v="S000377"/>
    <x v="14"/>
    <s v="PO138563"/>
    <s v="GRN183471"/>
    <s v="11700-4734"/>
    <s v="CAMERA NETWORK PTZ 60HZ"/>
    <s v="Cheshire WA3 6GP"/>
    <n v="68"/>
    <x v="2"/>
    <s v="Diesel"/>
    <n v="2.5159999999999999E-4"/>
  </r>
  <r>
    <d v="2023-03-01T00:00:00"/>
    <s v="S000377"/>
    <x v="14"/>
    <s v="PO141826"/>
    <s v="GRN183492"/>
    <n v="51206093"/>
    <s v="REMOTE CONTROL FOR VARIO ILLUMINATOR"/>
    <s v="Cheshire WA3 6GP"/>
    <n v="68"/>
    <x v="2"/>
    <s v="Diesel"/>
    <n v="2.5159999999999999E-4"/>
  </r>
  <r>
    <d v="2023-03-01T00:00:00"/>
    <s v="S022670"/>
    <x v="26"/>
    <s v="PO143446"/>
    <s v="GRN183362"/>
    <s v="11700-5243"/>
    <s v="BOLT HEX DIN933 M20 X 2.5 X 50MM GEOMET STL"/>
    <s v="Congleton CW12 1HR"/>
    <n v="12.8"/>
    <x v="2"/>
    <s v="Diesel"/>
    <n v="4.7360000000000001E-5"/>
  </r>
  <r>
    <d v="2023-03-01T00:00:00"/>
    <s v="S000377"/>
    <x v="14"/>
    <s v="PO144256"/>
    <s v="GRN183670"/>
    <n v="42206664"/>
    <s v="NETWORK CAMERA BULLET STYLE Q1785-LE"/>
    <s v="Cheshire WA3 6GP"/>
    <n v="68"/>
    <x v="2"/>
    <s v="Diesel"/>
    <n v="2.5159999999999999E-4"/>
  </r>
  <r>
    <d v="2023-03-01T00:00:00"/>
    <s v="S000377"/>
    <x v="14"/>
    <s v="PO144256"/>
    <s v="GRN183671"/>
    <n v="42206664"/>
    <s v="NETWORK CAMERA BULLET STYLE Q1785-LE"/>
    <s v="Cheshire WA3 6GP"/>
    <n v="68"/>
    <x v="2"/>
    <s v="Diesel"/>
    <n v="2.5159999999999999E-4"/>
  </r>
  <r>
    <d v="2023-03-01T00:00:00"/>
    <s v="S000377"/>
    <x v="14"/>
    <s v="PO143983"/>
    <s v="GRN183765"/>
    <n v="101009883"/>
    <s v="AXIS CAMERA STATION 5 - CORE DEVICE LICENCE"/>
    <s v="Cheshire WA3 6GP"/>
    <n v="68"/>
    <x v="2"/>
    <s v="Diesel"/>
    <n v="2.5159999999999999E-4"/>
  </r>
  <r>
    <d v="2023-03-01T00:00:00"/>
    <s v="S000377"/>
    <x v="14"/>
    <s v="PO143983"/>
    <s v="GRN183766"/>
    <n v="101009883"/>
    <s v="AXIS CAMERA STATION 5 - CORE DEVICE LICENCE"/>
    <s v="Cheshire WA3 6GP"/>
    <n v="68"/>
    <x v="2"/>
    <s v="Diesel"/>
    <n v="2.5159999999999999E-4"/>
  </r>
  <r>
    <d v="2023-03-01T00:00:00"/>
    <s v="S024867"/>
    <x v="27"/>
    <s v="PO141825"/>
    <s v="GRN183372"/>
    <n v="13208972"/>
    <s v="PERSONAL DOSIMETER (PULSE X-RAY &amp; GAMMA) POLIMASTE"/>
    <s v="Wimborne BH21 7SQ"/>
    <n v="428"/>
    <x v="2"/>
    <s v="Diesel"/>
    <n v="1.5835999999999999E-3"/>
  </r>
  <r>
    <d v="2023-03-01T00:00:00"/>
    <s v="S001121"/>
    <x v="5"/>
    <s v="PO138278"/>
    <s v="GRN183373"/>
    <n v="50204183"/>
    <s v="2-PORT ETHERNET/IP I/O ADAPTOR MODULE"/>
    <s v="Salford M5 4BE"/>
    <n v="103.6"/>
    <x v="2"/>
    <s v="Diesel"/>
    <n v="3.8331999999999998E-4"/>
  </r>
  <r>
    <d v="2023-03-01T00:00:00"/>
    <s v="S000377"/>
    <x v="14"/>
    <s v="PO143795"/>
    <s v="GRN183769"/>
    <s v="11700-5957"/>
    <s v="SFW LICENSE AXIS CAMERA STATION CORE DEVICE"/>
    <s v="Cheshire WA3 6GP"/>
    <n v="68"/>
    <x v="2"/>
    <s v="Diesel"/>
    <n v="2.5159999999999999E-4"/>
  </r>
  <r>
    <d v="2023-03-01T00:00:00"/>
    <s v="S000377"/>
    <x v="14"/>
    <s v="PO141826"/>
    <s v="GRN183793"/>
    <n v="51206094"/>
    <s v="VARIO W4 LENS - 120H X 50V"/>
    <s v="Cheshire WA3 6GP"/>
    <n v="68"/>
    <x v="2"/>
    <s v="Diesel"/>
    <n v="2.5159999999999999E-4"/>
  </r>
  <r>
    <d v="2023-03-01T00:00:00"/>
    <s v="S000377"/>
    <x v="14"/>
    <s v="PO139162"/>
    <s v="GRN183795"/>
    <s v="11701-0952"/>
    <s v="CAMERA DOME FIXED 4 MP"/>
    <s v="Cheshire WA3 6GP"/>
    <n v="68"/>
    <x v="2"/>
    <s v="Diesel"/>
    <n v="2.5159999999999999E-4"/>
  </r>
  <r>
    <d v="2023-03-01T00:00:00"/>
    <s v="S000377"/>
    <x v="14"/>
    <s v="PO142487"/>
    <s v="GRN183949"/>
    <n v="51207013"/>
    <s v="VARIO W4-2 MULTI ANGLE WHITE LIGHT-3 ANGLE OPTIONS"/>
    <s v="Cheshire WA3 6GP"/>
    <n v="68"/>
    <x v="2"/>
    <s v="Diesel"/>
    <n v="2.5159999999999999E-4"/>
  </r>
  <r>
    <d v="2023-03-01T00:00:00"/>
    <s v="S023413"/>
    <x v="15"/>
    <s v="PO143315"/>
    <s v="GRN183382"/>
    <n v="42203630"/>
    <s v="VISY IRIS CONTAINER OCR SOFTWARE"/>
    <s v="33100 Tampere, Finland"/>
    <n v="3916"/>
    <x v="2"/>
    <s v="Diesel"/>
    <n v="3.9815929999999999E-2"/>
  </r>
  <r>
    <d v="2023-03-01T00:00:00"/>
    <s v="S023413"/>
    <x v="15"/>
    <s v="PO138587"/>
    <s v="GRN183383"/>
    <n v="42203630"/>
    <s v="VISY IRIS CONTAINER OCR SOFTWARE"/>
    <s v="33100 Tampere, Finland"/>
    <n v="3916"/>
    <x v="2"/>
    <s v="Diesel"/>
    <n v="3.9815929999999999E-2"/>
  </r>
  <r>
    <d v="2023-03-01T00:00:00"/>
    <s v="S023413"/>
    <x v="15"/>
    <s v="PO139719"/>
    <s v="GRN183384"/>
    <n v="42203630"/>
    <s v="VISY IRIS CONTAINER OCR SOFTWARE"/>
    <s v="33100 Tampere, Finland"/>
    <n v="3916"/>
    <x v="2"/>
    <s v="Diesel"/>
    <n v="3.9815929999999999E-2"/>
  </r>
  <r>
    <d v="2023-03-01T00:00:00"/>
    <s v="S000377"/>
    <x v="14"/>
    <s v="PO142017"/>
    <s v="GRN183950"/>
    <n v="42208070"/>
    <s v="AXIS P3905-R NETWORK CAMERA"/>
    <s v="Cheshire WA3 6GP"/>
    <n v="68"/>
    <x v="2"/>
    <s v="Diesel"/>
    <n v="2.5159999999999999E-4"/>
  </r>
  <r>
    <d v="2023-03-01T00:00:00"/>
    <s v="S000377"/>
    <x v="14"/>
    <s v="PO139975"/>
    <s v="GRN183983"/>
    <s v="11700-6094"/>
    <s v="AIR CONDITIONER SPECTRACOOL 6000/8000 BTU W/ HEAT"/>
    <s v="Cheshire WA3 6GP"/>
    <n v="68"/>
    <x v="2"/>
    <s v="Diesel"/>
    <n v="2.5159999999999999E-4"/>
  </r>
  <r>
    <d v="2023-03-01T00:00:00"/>
    <s v="S000377"/>
    <x v="14"/>
    <s v="PO142119"/>
    <s v="GRN184002"/>
    <n v="42203458"/>
    <s v="JOYSTICK AXIS T8311"/>
    <s v="Cheshire WA3 6GP"/>
    <n v="68"/>
    <x v="2"/>
    <s v="Diesel"/>
    <n v="2.5159999999999999E-4"/>
  </r>
  <r>
    <d v="2023-03-01T00:00:00"/>
    <s v="S000377"/>
    <x v="14"/>
    <s v="PO144003"/>
    <s v="GRN184041"/>
    <s v="11700-5957"/>
    <s v="SFW LICENSE AXIS CAMERA STATION CORE DEVICE"/>
    <s v="Cheshire WA3 6GP"/>
    <n v="68"/>
    <x v="2"/>
    <s v="Diesel"/>
    <n v="2.5159999999999999E-4"/>
  </r>
  <r>
    <d v="2023-03-01T00:00:00"/>
    <s v="S000377"/>
    <x v="14"/>
    <s v="PO144609"/>
    <s v="GRN184091"/>
    <n v="42208898"/>
    <s v="AXIS C1310-E NETWORK HORN SPEAKER"/>
    <s v="Cheshire WA3 6GP"/>
    <n v="68"/>
    <x v="2"/>
    <s v="Diesel"/>
    <n v="2.5159999999999999E-4"/>
  </r>
  <r>
    <d v="2023-03-01T00:00:00"/>
    <s v="S000377"/>
    <x v="14"/>
    <s v="PO138603"/>
    <s v="GRN184094"/>
    <n v="51206093"/>
    <s v="REMOTE CONTROL FOR VARIO ILLUMINATOR"/>
    <s v="Cheshire WA3 6GP"/>
    <n v="68"/>
    <x v="2"/>
    <s v="Diesel"/>
    <n v="2.5159999999999999E-4"/>
  </r>
  <r>
    <d v="2023-03-01T00:00:00"/>
    <s v="S000377"/>
    <x v="14"/>
    <s v="PO139319"/>
    <s v="GRN184266"/>
    <s v="11701-0952"/>
    <s v="CAMERA DOME FIXED 4 MP"/>
    <s v="Cheshire WA3 6GP"/>
    <n v="68"/>
    <x v="2"/>
    <s v="Diesel"/>
    <n v="2.5159999999999999E-4"/>
  </r>
  <r>
    <d v="2023-03-01T00:00:00"/>
    <s v="S000377"/>
    <x v="14"/>
    <s v="PO139975"/>
    <s v="GRN184332"/>
    <s v="11700-6094"/>
    <s v="AIR CONDITIONER SPECTRACOOL 6000/8000 BTU W/ HEAT"/>
    <s v="Cheshire WA3 6GP"/>
    <n v="68"/>
    <x v="2"/>
    <s v="Diesel"/>
    <n v="2.5159999999999999E-4"/>
  </r>
  <r>
    <d v="2023-04-01T00:00:00"/>
    <s v="S000377"/>
    <x v="14"/>
    <s v="PO144256"/>
    <s v="GRN184584"/>
    <n v="51208970"/>
    <s v="VARIO W8 LENS - 120H X 50V"/>
    <s v="Cheshire WA3 6GP"/>
    <n v="68"/>
    <x v="2"/>
    <s v="Diesel"/>
    <n v="2.5159999999999999E-4"/>
  </r>
  <r>
    <d v="2023-04-01T00:00:00"/>
    <s v="S000377"/>
    <x v="14"/>
    <s v="PO144694"/>
    <s v="GRN184679"/>
    <s v="11701-2477"/>
    <s v="SUINT2200LCD2U TRIPP LITE LINE PROTECTION DISTRIBU"/>
    <s v="Cheshire WA3 6GP"/>
    <n v="68"/>
    <x v="2"/>
    <s v="Diesel"/>
    <n v="2.5159999999999999E-4"/>
  </r>
  <r>
    <d v="2023-04-01T00:00:00"/>
    <s v="S000377"/>
    <x v="14"/>
    <s v="PO143333"/>
    <s v="GRN184685"/>
    <n v="21207160"/>
    <s v="NETWORK CABLE COUPLER IP66"/>
    <s v="Cheshire WA3 6GP"/>
    <n v="68"/>
    <x v="2"/>
    <s v="Diesel"/>
    <n v="2.5159999999999999E-4"/>
  </r>
  <r>
    <d v="2023-04-01T00:00:00"/>
    <s v="S000377"/>
    <x v="14"/>
    <s v="PO143333"/>
    <s v="GRN184750"/>
    <n v="51207013"/>
    <s v="VARIO W4-2 MULTI ANGLE WHITE LIGHT-3 ANGLE OPTIONS"/>
    <s v="Cheshire WA3 6GP"/>
    <n v="68"/>
    <x v="2"/>
    <s v="Diesel"/>
    <n v="2.5159999999999999E-4"/>
  </r>
  <r>
    <d v="2023-04-01T00:00:00"/>
    <s v="S000377"/>
    <x v="14"/>
    <s v="PO143333"/>
    <s v="GRN184752"/>
    <n v="51206094"/>
    <s v="VARIO W4 LENS - 120H X 50V"/>
    <s v="Cheshire WA3 6GP"/>
    <n v="68"/>
    <x v="2"/>
    <s v="Diesel"/>
    <n v="2.5159999999999999E-4"/>
  </r>
  <r>
    <d v="2023-04-01T00:00:00"/>
    <s v="S000377"/>
    <x v="14"/>
    <s v="PO144663"/>
    <s v="GRN184936"/>
    <n v="101049130"/>
    <s v="P1378 NETWORK CAMERA 4K"/>
    <s v="Cheshire WA3 6GP"/>
    <n v="68"/>
    <x v="2"/>
    <s v="Diesel"/>
    <n v="2.5159999999999999E-4"/>
  </r>
  <r>
    <d v="2023-04-01T00:00:00"/>
    <s v="S000377"/>
    <x v="14"/>
    <s v="PO138563"/>
    <s v="GRN184941"/>
    <n v="101013626"/>
    <s v="AXIS T91L61 WALL AND POLE MOUNT - PTZ DOME CAMERA"/>
    <s v="Cheshire WA3 6GP"/>
    <n v="68"/>
    <x v="2"/>
    <s v="Diesel"/>
    <n v="2.5159999999999999E-4"/>
  </r>
  <r>
    <d v="2023-04-01T00:00:00"/>
    <s v="S000377"/>
    <x v="14"/>
    <s v="PO141028"/>
    <s v="GRN184942"/>
    <n v="42202131"/>
    <s v="CORNER BRACKET T91A64 AXIS 5017-641"/>
    <s v="Cheshire WA3 6GP"/>
    <n v="68"/>
    <x v="2"/>
    <s v="Diesel"/>
    <n v="2.5159999999999999E-4"/>
  </r>
  <r>
    <d v="2023-04-01T00:00:00"/>
    <s v="S000377"/>
    <x v="14"/>
    <s v="PO138563"/>
    <s v="GRN184945"/>
    <n v="101049130"/>
    <s v="P1378 NETWORK CAMERA 4K"/>
    <s v="Cheshire WA3 6GP"/>
    <n v="68"/>
    <x v="2"/>
    <s v="Diesel"/>
    <n v="2.5159999999999999E-4"/>
  </r>
  <r>
    <d v="2023-04-01T00:00:00"/>
    <s v="S000377"/>
    <x v="14"/>
    <s v="PO143083"/>
    <s v="GRN184946"/>
    <s v="11700-6719"/>
    <s v="CAMERA NETWORK FIXED DOME 4 SENSORS SEAMLESSLY STI"/>
    <s v="Cheshire WA3 6GP"/>
    <n v="68"/>
    <x v="2"/>
    <s v="Diesel"/>
    <n v="2.5159999999999999E-4"/>
  </r>
  <r>
    <d v="2023-04-01T00:00:00"/>
    <s v="S000377"/>
    <x v="14"/>
    <s v="PO144761"/>
    <s v="GRN184976"/>
    <n v="42206664"/>
    <s v="NETWORK CAMERA BULLET STYLE Q1785-LE"/>
    <s v="Cheshire WA3 6GP"/>
    <n v="68"/>
    <x v="2"/>
    <s v="Diesel"/>
    <n v="2.5159999999999999E-4"/>
  </r>
  <r>
    <d v="2023-04-01T00:00:00"/>
    <s v="S000377"/>
    <x v="14"/>
    <s v="PO140944"/>
    <s v="GRN185003"/>
    <s v="11700-4734"/>
    <s v="CAMERA NETWORK PTZ 60HZ"/>
    <s v="Cheshire WA3 6GP"/>
    <n v="68"/>
    <x v="2"/>
    <s v="Diesel"/>
    <n v="2.5159999999999999E-4"/>
  </r>
  <r>
    <d v="2023-04-01T00:00:00"/>
    <s v="S000377"/>
    <x v="14"/>
    <s v="PO138603"/>
    <s v="GRN185008"/>
    <n v="42208070"/>
    <s v="AXIS P3905-R NETWORK CAMERA"/>
    <s v="Cheshire WA3 6GP"/>
    <n v="68"/>
    <x v="2"/>
    <s v="Diesel"/>
    <n v="2.5159999999999999E-4"/>
  </r>
  <r>
    <d v="2023-04-01T00:00:00"/>
    <s v="S000377"/>
    <x v="14"/>
    <s v="PO143331"/>
    <s v="GRN185009"/>
    <n v="51206094"/>
    <s v="VARIO W4 LENS - 120H X 50V"/>
    <s v="Cheshire WA3 6GP"/>
    <n v="68"/>
    <x v="2"/>
    <s v="Diesel"/>
    <n v="2.5159999999999999E-4"/>
  </r>
  <r>
    <d v="2023-04-01T00:00:00"/>
    <s v="S000377"/>
    <x v="14"/>
    <s v="PO139975"/>
    <s v="GRN185010"/>
    <s v="11700-6244"/>
    <s v="CABLE ASSY RJ45-RJ45 CAT5E BLU 20FT"/>
    <s v="Cheshire WA3 6GP"/>
    <n v="68"/>
    <x v="2"/>
    <s v="Diesel"/>
    <n v="2.5159999999999999E-4"/>
  </r>
  <r>
    <d v="2023-04-01T00:00:00"/>
    <s v="S000377"/>
    <x v="14"/>
    <s v="PO144694"/>
    <s v="GRN185051"/>
    <s v="11701-2477"/>
    <s v="SUINT2200LCD2U TRIPP LITE LINE PROTECTION DISTRIBU"/>
    <s v="Cheshire WA3 6GP"/>
    <n v="68"/>
    <x v="2"/>
    <s v="Diesel"/>
    <n v="2.5159999999999999E-4"/>
  </r>
  <r>
    <d v="2023-04-01T00:00:00"/>
    <s v="S000377"/>
    <x v="14"/>
    <s v="PO144829"/>
    <s v="GRN185153"/>
    <n v="42203806"/>
    <s v="PTZ DOME NETWORK CAMERA"/>
    <s v="Cheshire WA3 6GP"/>
    <n v="68"/>
    <x v="2"/>
    <s v="Diesel"/>
    <n v="2.5159999999999999E-4"/>
  </r>
  <r>
    <d v="2023-04-01T00:00:00"/>
    <s v="S000377"/>
    <x v="14"/>
    <s v="PO144663"/>
    <s v="GRN185205"/>
    <n v="42208898"/>
    <s v="AXIS C1310-E NETWORK HORN SPEAKER"/>
    <s v="Cheshire WA3 6GP"/>
    <n v="68"/>
    <x v="2"/>
    <s v="Diesel"/>
    <n v="2.5159999999999999E-4"/>
  </r>
  <r>
    <d v="2023-04-01T00:00:00"/>
    <s v="S000377"/>
    <x v="14"/>
    <s v="PO143795"/>
    <s v="GRN185206"/>
    <n v="101017335"/>
    <s v="ALL IN ONE NETWORK MICROPHONE CONSOLE 2N SIP MIC"/>
    <s v="Cheshire WA3 6GP"/>
    <n v="68"/>
    <x v="2"/>
    <s v="Diesel"/>
    <n v="2.5159999999999999E-4"/>
  </r>
  <r>
    <d v="2023-04-01T00:00:00"/>
    <s v="S000377"/>
    <x v="14"/>
    <s v="PO139975"/>
    <s v="GRN185207"/>
    <n v="51206093"/>
    <s v="REMOTE CONTROL FOR VARIO ILLUMINATOR"/>
    <s v="Cheshire WA3 6GP"/>
    <n v="68"/>
    <x v="2"/>
    <s v="Diesel"/>
    <n v="2.5159999999999999E-4"/>
  </r>
  <r>
    <d v="2023-04-01T00:00:00"/>
    <s v="S000377"/>
    <x v="14"/>
    <s v="PO143331"/>
    <s v="GRN185209"/>
    <n v="51207013"/>
    <s v="VARIO W4-2 MULTI ANGLE WHITE LIGHT-3 ANGLE OPTIONS"/>
    <s v="Cheshire WA3 6GP"/>
    <n v="68"/>
    <x v="2"/>
    <s v="Diesel"/>
    <n v="2.5159999999999999E-4"/>
  </r>
  <r>
    <d v="2023-04-01T00:00:00"/>
    <s v="S000377"/>
    <x v="14"/>
    <s v="PO143083"/>
    <s v="GRN185222"/>
    <s v="11700-6719"/>
    <s v="CAMERA NETWORK FIXED DOME 4 SENSORS SEAMLESSLY STI"/>
    <s v="Cheshire WA3 6GP"/>
    <n v="68"/>
    <x v="2"/>
    <s v="Diesel"/>
    <n v="2.5159999999999999E-4"/>
  </r>
  <r>
    <d v="2023-04-01T00:00:00"/>
    <s v="S000377"/>
    <x v="14"/>
    <s v="PO144694"/>
    <s v="GRN185375"/>
    <s v="11701-2478"/>
    <s v="WEBCARDLX TRIPP LITE  LINE PROTECTION DISTRIBUTION"/>
    <s v="Cheshire WA3 6GP"/>
    <n v="68"/>
    <x v="2"/>
    <s v="Diesel"/>
    <n v="2.5159999999999999E-4"/>
  </r>
  <r>
    <d v="2023-04-01T00:00:00"/>
    <s v="S000377"/>
    <x v="14"/>
    <s v="PO140944"/>
    <s v="GRN185433"/>
    <s v="11700-6719"/>
    <s v="CAMERA NETWORK FIXED DOME 4 SENSORS SEAMLESSLY STI"/>
    <s v="Cheshire WA3 6GP"/>
    <n v="68"/>
    <x v="2"/>
    <s v="Diesel"/>
    <n v="2.5159999999999999E-4"/>
  </r>
  <r>
    <d v="2023-04-01T00:00:00"/>
    <s v="S000377"/>
    <x v="14"/>
    <s v="PO145168"/>
    <s v="GRN185519"/>
    <n v="101009883"/>
    <s v="AXIS CAMERA STATION 5 - CORE DEVICE LICENCE"/>
    <s v="Cheshire WA3 6GP"/>
    <n v="68"/>
    <x v="2"/>
    <s v="Diesel"/>
    <n v="2.5159999999999999E-4"/>
  </r>
  <r>
    <d v="2023-04-01T00:00:00"/>
    <s v="S000377"/>
    <x v="14"/>
    <s v="PO142293"/>
    <s v="GRN185749"/>
    <n v="42203458"/>
    <s v="JOYSTICK AXIS T8311"/>
    <s v="Cheshire WA3 6GP"/>
    <n v="68"/>
    <x v="2"/>
    <s v="Diesel"/>
    <n v="2.5159999999999999E-4"/>
  </r>
  <r>
    <d v="2023-04-01T00:00:00"/>
    <s v="S000377"/>
    <x v="14"/>
    <s v="PO144852"/>
    <s v="GRN185755"/>
    <n v="42203806"/>
    <s v="PTZ DOME NETWORK CAMERA"/>
    <s v="Cheshire WA3 6GP"/>
    <n v="68"/>
    <x v="2"/>
    <s v="Diesel"/>
    <n v="2.5159999999999999E-4"/>
  </r>
  <r>
    <d v="2023-04-01T00:00:00"/>
    <s v="S000377"/>
    <x v="14"/>
    <s v="PO144852"/>
    <s v="GRN185776"/>
    <n v="42203806"/>
    <s v="PTZ DOME NETWORK CAMERA"/>
    <s v="Cheshire WA3 6GP"/>
    <n v="68"/>
    <x v="2"/>
    <s v="Diesel"/>
    <n v="2.5159999999999999E-4"/>
  </r>
  <r>
    <d v="2023-04-01T00:00:00"/>
    <s v="S000377"/>
    <x v="14"/>
    <s v="PO139975"/>
    <s v="GRN185841"/>
    <s v="11700-4734"/>
    <s v="CAMERA NETWORK PTZ 60HZ"/>
    <s v="Cheshire WA3 6GP"/>
    <n v="68"/>
    <x v="2"/>
    <s v="Diesel"/>
    <n v="2.5159999999999999E-4"/>
  </r>
  <r>
    <d v="2023-04-01T00:00:00"/>
    <s v="S000377"/>
    <x v="14"/>
    <s v="PO145330"/>
    <s v="GRN185906"/>
    <n v="42203806"/>
    <s v="PTZ DOME NETWORK CAMERA"/>
    <s v="Cheshire WA3 6GP"/>
    <n v="68"/>
    <x v="2"/>
    <s v="Diesel"/>
    <n v="2.5159999999999999E-4"/>
  </r>
  <r>
    <d v="2023-04-01T00:00:00"/>
    <s v="S000377"/>
    <x v="14"/>
    <s v="PO144694"/>
    <s v="GRN185908"/>
    <s v="11701-2478"/>
    <s v="WEBCARDLX TRIPP LITE  LINE PROTECTION DISTRIBUTION"/>
    <s v="Cheshire WA3 6GP"/>
    <n v="68"/>
    <x v="2"/>
    <s v="Diesel"/>
    <n v="2.5159999999999999E-4"/>
  </r>
  <r>
    <d v="2023-04-01T00:00:00"/>
    <s v="S000377"/>
    <x v="14"/>
    <s v="PO139101"/>
    <s v="GRN185919"/>
    <s v="11700-5957"/>
    <s v="SFW LICENSE AXIS CAMERA STATION CORE DEVICE"/>
    <s v="Cheshire WA3 6GP"/>
    <n v="68"/>
    <x v="2"/>
    <s v="Diesel"/>
    <n v="2.5159999999999999E-4"/>
  </r>
  <r>
    <d v="2023-04-01T00:00:00"/>
    <s v="S000377"/>
    <x v="14"/>
    <s v="PO144345"/>
    <s v="GRN185920"/>
    <n v="101009883"/>
    <s v="AXIS CAMERA STATION 5 - CORE DEVICE LICENCE"/>
    <s v="Cheshire WA3 6GP"/>
    <n v="68"/>
    <x v="2"/>
    <s v="Diesel"/>
    <n v="2.5159999999999999E-4"/>
  </r>
  <r>
    <d v="2023-04-01T00:00:00"/>
    <s v="S000377"/>
    <x v="14"/>
    <s v="PO144468"/>
    <s v="GRN185922"/>
    <n v="101009883"/>
    <s v="AXIS CAMERA STATION 5 - CORE DEVICE LICENCE"/>
    <s v="Cheshire WA3 6GP"/>
    <n v="68"/>
    <x v="2"/>
    <s v="Diesel"/>
    <n v="2.5159999999999999E-4"/>
  </r>
  <r>
    <d v="2023-04-01T00:00:00"/>
    <s v="S000377"/>
    <x v="14"/>
    <s v="PO144538"/>
    <s v="GRN185923"/>
    <s v="11700-5957"/>
    <s v="SFW LICENSE AXIS CAMERA STATION CORE DEVICE"/>
    <s v="Cheshire WA3 6GP"/>
    <n v="68"/>
    <x v="2"/>
    <s v="Diesel"/>
    <n v="2.5159999999999999E-4"/>
  </r>
  <r>
    <d v="2023-03-01T00:00:00"/>
    <s v="S023375"/>
    <x v="13"/>
    <s v="PO144188"/>
    <s v="GRN183450"/>
    <n v="101036328"/>
    <s v="COMET X-RAY MAINTENANCE TOOL KIT"/>
    <s v="Boston Massachusetts"/>
    <n v="3154"/>
    <x v="0"/>
    <s v="Crude"/>
    <n v="2.5295079999999999"/>
  </r>
  <r>
    <d v="2023-04-01T00:00:00"/>
    <s v="S000377"/>
    <x v="14"/>
    <s v="PO145330"/>
    <s v="GRN185928"/>
    <n v="42203806"/>
    <s v="PTZ DOME NETWORK CAMERA"/>
    <s v="Cheshire WA3 6GP"/>
    <n v="68"/>
    <x v="2"/>
    <s v="Diesel"/>
    <n v="2.5159999999999999E-4"/>
  </r>
  <r>
    <d v="2023-03-01T00:00:00"/>
    <s v="S023284"/>
    <x v="19"/>
    <s v="PO138725"/>
    <s v="GRN183454"/>
    <n v="101035548"/>
    <s v="G60 ZBX DRIVE MOTOR PANEL"/>
    <s v="Leicester LE19 2DT"/>
    <n v="144"/>
    <x v="1"/>
    <s v="Diesel"/>
    <n v="5.3280000000000001E-2"/>
  </r>
  <r>
    <d v="2023-04-01T00:00:00"/>
    <s v="S000377"/>
    <x v="14"/>
    <s v="PO145500"/>
    <s v="GRN186168"/>
    <n v="101038455"/>
    <s v="AXIS M5075-G EU PALM-SIZED PTZ CAMERA WITH 5X OPTI"/>
    <s v="Cheshire WA3 6GP"/>
    <n v="68"/>
    <x v="2"/>
    <s v="Diesel"/>
    <n v="2.5159999999999999E-4"/>
  </r>
  <r>
    <d v="2023-04-01T00:00:00"/>
    <s v="S000377"/>
    <x v="14"/>
    <s v="PO145502"/>
    <s v="GRN186169"/>
    <n v="101038455"/>
    <s v="AXIS M5075-G EU PALM-SIZED PTZ CAMERA WITH 5X OPTI"/>
    <s v="Cheshire WA3 6GP"/>
    <n v="68"/>
    <x v="2"/>
    <s v="Diesel"/>
    <n v="2.5159999999999999E-4"/>
  </r>
  <r>
    <d v="2023-04-01T00:00:00"/>
    <s v="S000377"/>
    <x v="14"/>
    <s v="PO145545"/>
    <s v="GRN186260"/>
    <n v="42208898"/>
    <s v="AXIS C1310-E NETWORK HORN SPEAKER"/>
    <s v="Cheshire WA3 6GP"/>
    <n v="68"/>
    <x v="2"/>
    <s v="Diesel"/>
    <n v="2.5159999999999999E-4"/>
  </r>
  <r>
    <d v="2023-03-01T00:00:00"/>
    <s v="S024346"/>
    <x v="28"/>
    <s v="PO143956"/>
    <s v="GRN183468"/>
    <n v="89205386"/>
    <s v="HYDRAULIC OIL - UNIVIS HVI 26 (20L CONTAINER)"/>
    <s v="Stoke-On-Trent, ST6 4PB"/>
    <n v="10.4"/>
    <x v="3"/>
    <s v="Diesel"/>
    <n v="1.0574200000000001E-3"/>
  </r>
  <r>
    <d v="2023-04-01T00:00:00"/>
    <s v="S000377"/>
    <x v="14"/>
    <s v="PO139975"/>
    <s v="GRN186387"/>
    <s v="11700-4734"/>
    <s v="CAMERA NETWORK PTZ 60HZ"/>
    <s v="Cheshire WA3 6GP"/>
    <n v="68"/>
    <x v="2"/>
    <s v="Diesel"/>
    <n v="2.5159999999999999E-4"/>
  </r>
  <r>
    <d v="2023-04-01T00:00:00"/>
    <s v="S000377"/>
    <x v="14"/>
    <s v="PO144694"/>
    <s v="GRN186391"/>
    <s v="11701-2478"/>
    <s v="WEBCARDLX TRIPP LITE  LINE PROTECTION DISTRIBUTION"/>
    <s v="Cheshire WA3 6GP"/>
    <n v="68"/>
    <x v="2"/>
    <s v="Diesel"/>
    <n v="2.5159999999999999E-4"/>
  </r>
  <r>
    <d v="2023-03-01T00:00:00"/>
    <s v="S023222"/>
    <x v="11"/>
    <s v="PO140873"/>
    <s v="GRN183472"/>
    <n v="7945146"/>
    <s v="VEHICLE DETECTION SENSOR Q7M FLAT-PAK MODEL"/>
    <s v="Wickford SS11 8YT"/>
    <n v="390"/>
    <x v="2"/>
    <s v="Diesel"/>
    <n v="1.4430000000000001E-3"/>
  </r>
  <r>
    <d v="2023-03-01T00:00:00"/>
    <s v="S023222"/>
    <x v="11"/>
    <s v="PO143712"/>
    <s v="GRN183473"/>
    <n v="21203605"/>
    <s v="SURECROSS DX80 PROGRAMMING TOOL/ADAPTOR CABLE"/>
    <s v="Wickford SS11 8YT"/>
    <n v="390"/>
    <x v="2"/>
    <s v="Diesel"/>
    <n v="1.4430000000000001E-3"/>
  </r>
  <r>
    <d v="2023-10-01T00:00:00"/>
    <s v="S022275"/>
    <x v="8"/>
    <s v="PO143491"/>
    <s v="GRN198851"/>
    <s v="11701-2583"/>
    <s v="MERCEDES-BENZ ACTROS 5 S/M FHS 2632 L - EXPORT TO"/>
    <s v="70771 Leinfelden-Echterdingen"/>
    <n v="1446"/>
    <x v="3"/>
    <s v="Diesel"/>
    <n v="1.4702205000000002"/>
  </r>
  <r>
    <d v="2023-03-01T00:00:00"/>
    <s v="S023222"/>
    <x v="11"/>
    <s v="PO143596"/>
    <s v="GRN183475"/>
    <n v="42203603"/>
    <s v="SURECROSS DX80 2.4GHz GATEWAY"/>
    <s v="Wickford SS11 8YT"/>
    <n v="390"/>
    <x v="2"/>
    <s v="Diesel"/>
    <n v="1.4430000000000001E-3"/>
  </r>
  <r>
    <d v="2023-10-01T00:00:00"/>
    <s v="S022275"/>
    <x v="8"/>
    <s v="PO143491"/>
    <s v="GRN200705"/>
    <s v="11701-2583"/>
    <s v="MERCEDES-BENZ ACTROS 5 S/M FHS 2632 L - EXPORT TO"/>
    <s v="70771 Leinfelden-Echterdingen"/>
    <n v="1446"/>
    <x v="3"/>
    <s v="Diesel"/>
    <n v="1.4702205000000002"/>
  </r>
  <r>
    <d v="2023-03-01T00:00:00"/>
    <s v="S026602"/>
    <x v="12"/>
    <s v="PO142599"/>
    <s v="GRN183477"/>
    <n v="10206826"/>
    <s v="RADIATOR"/>
    <s v="Watford WD24 7GG"/>
    <n v="302"/>
    <x v="2"/>
    <s v="Diesl"/>
    <n v="1.1173999999999999E-3"/>
  </r>
  <r>
    <d v="2023-04-01T00:00:00"/>
    <s v="S000377"/>
    <x v="14"/>
    <s v="PO141871"/>
    <s v="GRN186392"/>
    <n v="51206093"/>
    <s v="REMOTE CONTROL FOR VARIO ILLUMINATOR"/>
    <s v="Cheshire WA3 6GP"/>
    <n v="68"/>
    <x v="2"/>
    <s v="Diesel"/>
    <n v="2.5159999999999999E-4"/>
  </r>
  <r>
    <d v="2023-10-01T00:00:00"/>
    <s v="S022275"/>
    <x v="8"/>
    <s v="PO143491"/>
    <s v="GRN200706"/>
    <s v="11701-2583"/>
    <s v="MERCEDES-BENZ ACTROS 5 S/M FHS 2632 L - EXPORT TO"/>
    <s v="70771 Leinfelden-Echterdingen"/>
    <n v="1446"/>
    <x v="3"/>
    <s v="Diesel"/>
    <n v="1.4702205000000002"/>
  </r>
  <r>
    <d v="2023-04-01T00:00:00"/>
    <s v="S000377"/>
    <x v="14"/>
    <s v="PO139975"/>
    <s v="GRN186397"/>
    <s v="11700-6719"/>
    <s v="CAMERA NETWORK FIXED DOME 4 SENSORS SEAMLESSLY STI"/>
    <s v="Cheshire WA3 6GP"/>
    <n v="68"/>
    <x v="2"/>
    <s v="Diesel"/>
    <n v="2.5159999999999999E-4"/>
  </r>
  <r>
    <d v="2023-03-01T00:00:00"/>
    <s v="S026602"/>
    <x v="12"/>
    <s v="PO141475"/>
    <s v="GRN183485"/>
    <n v="10206826"/>
    <s v="RADIATOR"/>
    <s v="Watford WD24 7GG"/>
    <n v="302"/>
    <x v="2"/>
    <s v="Diesl"/>
    <n v="1.1173999999999999E-3"/>
  </r>
  <r>
    <d v="2023-04-01T00:00:00"/>
    <s v="S000377"/>
    <x v="14"/>
    <s v="PO143714"/>
    <s v="GRN186400"/>
    <n v="51203437"/>
    <s v="RAYLUX 200 SERIES LED WHITE LIGHT 30-60DEG"/>
    <s v="Cheshire WA3 6GP"/>
    <n v="68"/>
    <x v="2"/>
    <s v="Diesel"/>
    <n v="2.5159999999999999E-4"/>
  </r>
  <r>
    <d v="2023-05-01T00:00:00"/>
    <s v="S000377"/>
    <x v="14"/>
    <s v="PO142753"/>
    <s v="GRN186513"/>
    <n v="101026758"/>
    <s v="M3058-PLVE NETWORK CAMERA AXIS 01178-001"/>
    <s v="Cheshire WA3 6GP"/>
    <n v="68"/>
    <x v="2"/>
    <s v="Diesel"/>
    <n v="2.5159999999999999E-4"/>
  </r>
  <r>
    <d v="2023-03-01T00:00:00"/>
    <s v="S024448"/>
    <x v="18"/>
    <s v="PO142740"/>
    <s v="GRN183488"/>
    <n v="101036867"/>
    <s v="HORNER PROGRAMMING CABLE KIT"/>
    <s v="California 94560"/>
    <n v="5214"/>
    <x v="0"/>
    <s v="Crude"/>
    <n v="0.4181628"/>
  </r>
  <r>
    <d v="2023-05-01T00:00:00"/>
    <s v="S000377"/>
    <x v="14"/>
    <s v="PO145742"/>
    <s v="GRN186760"/>
    <n v="42206664"/>
    <s v="NETWORK CAMERA BULLET STYLE Q1785-LE"/>
    <s v="Cheshire WA3 6GP"/>
    <n v="68"/>
    <x v="2"/>
    <s v="Diesel"/>
    <n v="2.5159999999999999E-4"/>
  </r>
  <r>
    <d v="2023-05-01T00:00:00"/>
    <s v="S000377"/>
    <x v="14"/>
    <s v="PO142753"/>
    <s v="GRN186807"/>
    <n v="5745081"/>
    <s v="COLUMN MOUNT WITH BALL JOINT WFWCA"/>
    <s v="Cheshire WA3 6GP"/>
    <n v="68"/>
    <x v="2"/>
    <s v="Diesel"/>
    <n v="2.5159999999999999E-4"/>
  </r>
  <r>
    <d v="2023-05-01T00:00:00"/>
    <s v="S000377"/>
    <x v="14"/>
    <s v="PO139969"/>
    <s v="GRN186808"/>
    <n v="5745081"/>
    <s v="COLUMN MOUNT WITH BALL JOINT WFWCA"/>
    <s v="Cheshire WA3 6GP"/>
    <n v="68"/>
    <x v="2"/>
    <s v="Diesel"/>
    <n v="2.5159999999999999E-4"/>
  </r>
  <r>
    <d v="2023-05-01T00:00:00"/>
    <s v="S000377"/>
    <x v="14"/>
    <s v="PO138603"/>
    <s v="GRN186809"/>
    <n v="5745081"/>
    <s v="COLUMN MOUNT WITH BALL JOINT WFWCA"/>
    <s v="Cheshire WA3 6GP"/>
    <n v="68"/>
    <x v="2"/>
    <s v="Diesel"/>
    <n v="2.5159999999999999E-4"/>
  </r>
  <r>
    <d v="2023-05-01T00:00:00"/>
    <s v="S000377"/>
    <x v="14"/>
    <s v="PO143333"/>
    <s v="GRN186810"/>
    <n v="5745081"/>
    <s v="COLUMN MOUNT WITH BALL JOINT WFWCA"/>
    <s v="Cheshire WA3 6GP"/>
    <n v="68"/>
    <x v="2"/>
    <s v="Diesel"/>
    <n v="2.5159999999999999E-4"/>
  </r>
  <r>
    <d v="2023-05-01T00:00:00"/>
    <s v="S000377"/>
    <x v="14"/>
    <s v="PO143795"/>
    <s v="GRN186812"/>
    <n v="101017335"/>
    <s v="ALL IN ONE NETWORK MICROPHONE CONSOLE 2N SIP MIC"/>
    <s v="Cheshire WA3 6GP"/>
    <n v="68"/>
    <x v="2"/>
    <s v="Diesel"/>
    <n v="2.5159999999999999E-4"/>
  </r>
  <r>
    <d v="2023-05-01T00:00:00"/>
    <s v="S000377"/>
    <x v="14"/>
    <s v="PO143083"/>
    <s v="GRN186813"/>
    <s v="11700-6719"/>
    <s v="CAMERA NETWORK FIXED DOME 4 SENSORS SEAMLESSLY STI"/>
    <s v="Cheshire WA3 6GP"/>
    <n v="68"/>
    <x v="2"/>
    <s v="Diesel"/>
    <n v="2.5159999999999999E-4"/>
  </r>
  <r>
    <d v="2023-03-01T00:00:00"/>
    <s v="S025431"/>
    <x v="0"/>
    <s v="PO140459"/>
    <s v="GRN183496"/>
    <s v="291-1064-1"/>
    <s v="KIT RADAR SPEED SENSOR RS232 PROGRAMMED"/>
    <s v="Boston Massachusetts"/>
    <n v="3154"/>
    <x v="0"/>
    <s v="Crude"/>
    <n v="2.5295079999999999"/>
  </r>
  <r>
    <d v="2023-03-01T00:00:00"/>
    <s v="S025431"/>
    <x v="0"/>
    <s v="PO140134"/>
    <s v="GRN183497"/>
    <s v="11701-2386"/>
    <s v="DELL XE4 SFF DESKTOP PC - 1TB SSD"/>
    <s v="Boston Massachusetts"/>
    <n v="3154"/>
    <x v="0"/>
    <s v="Crude"/>
    <n v="1.0118031999999999E-2"/>
  </r>
  <r>
    <d v="2023-03-01T00:00:00"/>
    <s v="S023413"/>
    <x v="15"/>
    <s v="PO138587"/>
    <s v="GRN183499"/>
    <n v="101048324"/>
    <s v="LATTIX D4420 3-SIDED GANTRY 6085 X 5800 WITH"/>
    <s v="33100 Tampere, Finland"/>
    <n v="3916"/>
    <x v="2"/>
    <s v="Diesel"/>
    <n v="3.9815929999999999E-2"/>
  </r>
  <r>
    <d v="2023-05-01T00:00:00"/>
    <s v="S000377"/>
    <x v="14"/>
    <s v="PO144694"/>
    <s v="GRN186817"/>
    <s v="11701-2477"/>
    <s v="SUINT2200LCD2U TRIPP LITE LINE PROTECTION DISTRIBU"/>
    <s v="Cheshire WA3 6GP"/>
    <n v="68"/>
    <x v="2"/>
    <s v="Diesel"/>
    <n v="2.5159999999999999E-4"/>
  </r>
  <r>
    <d v="2023-03-01T00:00:00"/>
    <s v="S000892"/>
    <x v="16"/>
    <s v="PO144373"/>
    <s v="GRN183501"/>
    <s v="11553-0338"/>
    <s v="CONN RCPT HSG 2 CIRCUITS 2ROW MINI-FIT JR"/>
    <s v="Stockport SK4 2JT"/>
    <n v="55"/>
    <x v="2"/>
    <s v="Diesel"/>
    <n v="2.0350000000000001E-4"/>
  </r>
  <r>
    <d v="2023-05-01T00:00:00"/>
    <s v="S000377"/>
    <x v="14"/>
    <s v="PO143334"/>
    <s v="GRN186838"/>
    <n v="101017154"/>
    <s v="AXIS P1468-LE BULLET CAMERA"/>
    <s v="Cheshire WA3 6GP"/>
    <n v="68"/>
    <x v="2"/>
    <s v="Diesel"/>
    <n v="2.5159999999999999E-4"/>
  </r>
  <r>
    <d v="2023-05-01T00:00:00"/>
    <s v="S000377"/>
    <x v="14"/>
    <s v="PO144852"/>
    <s v="GRN186923"/>
    <n v="101009883"/>
    <s v="AXIS CAMERA STATION 5 - CORE DEVICE LICENCE"/>
    <s v="Cheshire WA3 6GP"/>
    <n v="68"/>
    <x v="2"/>
    <s v="Diesel"/>
    <n v="2.5159999999999999E-4"/>
  </r>
  <r>
    <d v="2023-03-01T00:00:00"/>
    <s v="S023413"/>
    <x v="15"/>
    <s v="PO138587"/>
    <s v="GRN183504"/>
    <n v="101048325"/>
    <s v="VISY ACCR &amp; ANPR ELECTRICAL HARDWARE"/>
    <s v="33100 Tampere, Finland"/>
    <n v="3916"/>
    <x v="2"/>
    <s v="Diesel"/>
    <n v="3.9815929999999999E-2"/>
  </r>
  <r>
    <d v="2023-03-01T00:00:00"/>
    <s v="S001121"/>
    <x v="5"/>
    <s v="PO142777"/>
    <s v="GRN183505"/>
    <n v="50205991"/>
    <s v="1492 JUMPER BARS CJR NO COVER 8 5 POLE - BLACK"/>
    <s v="Salford M5 4BE"/>
    <n v="103.6"/>
    <x v="2"/>
    <s v="Diesel"/>
    <n v="3.8331999999999998E-4"/>
  </r>
  <r>
    <d v="2023-05-01T00:00:00"/>
    <s v="S000377"/>
    <x v="14"/>
    <s v="PO145041"/>
    <s v="GRN186924"/>
    <n v="101009883"/>
    <s v="AXIS CAMERA STATION 5 - CORE DEVICE LICENCE"/>
    <s v="Cheshire WA3 6GP"/>
    <n v="68"/>
    <x v="2"/>
    <s v="Diesel"/>
    <n v="2.5159999999999999E-4"/>
  </r>
  <r>
    <d v="2023-05-01T00:00:00"/>
    <s v="S000377"/>
    <x v="14"/>
    <s v="PO145793"/>
    <s v="GRN187103"/>
    <n v="101026758"/>
    <s v="M3058-PLVE NETWORK CAMERA"/>
    <s v="Cheshire WA3 6GP"/>
    <n v="68"/>
    <x v="2"/>
    <s v="Diesel"/>
    <n v="2.5159999999999999E-4"/>
  </r>
  <r>
    <d v="2023-03-01T00:00:00"/>
    <s v="S023413"/>
    <x v="15"/>
    <s v="PO139318"/>
    <s v="GRN183509"/>
    <n v="101048324"/>
    <s v="LATTIX D4420 3-SIDED GANTRY 6085 X 5800 WITH"/>
    <s v="33100 Tampere, Finland"/>
    <n v="3916"/>
    <x v="2"/>
    <s v="Diesel"/>
    <n v="3.9815929999999999E-2"/>
  </r>
  <r>
    <d v="2023-03-01T00:00:00"/>
    <s v="S024448"/>
    <x v="18"/>
    <s v="PO136343"/>
    <s v="GRN183511"/>
    <n v="101040742"/>
    <s v="CAP CH 18KV POS, 8KJ/S, 0.25% P-P, NO AC CONT,"/>
    <s v="California 94560"/>
    <n v="5214"/>
    <x v="0"/>
    <s v="Crude"/>
    <n v="0.4181628"/>
  </r>
  <r>
    <d v="2023-05-01T00:00:00"/>
    <s v="S000377"/>
    <x v="14"/>
    <s v="PO143796"/>
    <s v="GRN187104"/>
    <n v="42208898"/>
    <s v="AXIS C1310-E NETWORK HORN SPEAKER"/>
    <s v="Cheshire WA3 6GP"/>
    <n v="68"/>
    <x v="2"/>
    <s v="Diesel"/>
    <n v="2.5159999999999999E-4"/>
  </r>
  <r>
    <d v="2023-05-01T00:00:00"/>
    <s v="S000377"/>
    <x v="14"/>
    <s v="PO144003"/>
    <s v="GRN187348"/>
    <n v="5745081"/>
    <s v="COLUMN MOUNT WITH BALL JOINT WFWCA"/>
    <s v="Cheshire WA3 6GP"/>
    <n v="68"/>
    <x v="2"/>
    <s v="Diesel"/>
    <n v="2.5159999999999999E-4"/>
  </r>
  <r>
    <d v="2023-03-01T00:00:00"/>
    <s v="S001047"/>
    <x v="9"/>
    <s v="PO140456"/>
    <s v="GRN183514"/>
    <n v="66205215"/>
    <s v="2X8 ELEMENT PHOTO DIODE CDWO4 30MM THICK"/>
    <s v="81300 Johor Bahru Malaysia"/>
    <n v="6781"/>
    <x v="4"/>
    <s v="Aviation"/>
    <n v="1.1924057587200001"/>
  </r>
  <r>
    <d v="2023-05-01T00:00:00"/>
    <s v="S000377"/>
    <x v="14"/>
    <s v="PO140352"/>
    <s v="GRN187349"/>
    <s v="11700-5699"/>
    <s v="ETHERNET SWITCH 5-RJ45 AND 2-SFP"/>
    <s v="Cheshire WA3 6GP"/>
    <n v="68"/>
    <x v="2"/>
    <s v="Diesel"/>
    <n v="2.5159999999999999E-4"/>
  </r>
  <r>
    <d v="2023-05-01T00:00:00"/>
    <s v="S000377"/>
    <x v="14"/>
    <s v="PO143796"/>
    <s v="GRN187410"/>
    <n v="51206093"/>
    <s v="REMOTE CONTROL FOR VARIO ILLUMINATOR"/>
    <s v="Cheshire WA3 6GP"/>
    <n v="68"/>
    <x v="2"/>
    <s v="Diesel"/>
    <n v="2.5159999999999999E-4"/>
  </r>
  <r>
    <d v="2023-05-01T00:00:00"/>
    <s v="S000377"/>
    <x v="14"/>
    <s v="PO145914"/>
    <s v="GRN187411"/>
    <n v="42206664"/>
    <s v="NETWORK CAMERA BULLET STYLE Q1785-LE"/>
    <s v="Cheshire WA3 6GP"/>
    <n v="68"/>
    <x v="2"/>
    <s v="Diesel"/>
    <n v="2.5159999999999999E-4"/>
  </r>
  <r>
    <d v="2023-05-01T00:00:00"/>
    <s v="S000377"/>
    <x v="14"/>
    <s v="PO143331"/>
    <s v="GRN187480"/>
    <n v="42205010"/>
    <s v="OUTDOOR CAMERA HOUSING T92E20"/>
    <s v="Cheshire WA3 6GP"/>
    <n v="68"/>
    <x v="2"/>
    <s v="Diesel"/>
    <n v="2.5159999999999999E-4"/>
  </r>
  <r>
    <d v="2023-05-01T00:00:00"/>
    <s v="S000377"/>
    <x v="14"/>
    <s v="PO145168"/>
    <s v="GRN187603"/>
    <n v="42205010"/>
    <s v="OUTDOOR CAMERA HOUSING T92E20"/>
    <s v="Cheshire WA3 6GP"/>
    <n v="68"/>
    <x v="2"/>
    <s v="Diesel"/>
    <n v="2.5159999999999999E-4"/>
  </r>
  <r>
    <d v="2023-05-01T00:00:00"/>
    <s v="S000377"/>
    <x v="14"/>
    <s v="PO144538"/>
    <s v="GRN187604"/>
    <s v="11700-6719"/>
    <s v="CAMERA NETWORK FIXED DOME 4 SENSORS SEAMLESSLY STI"/>
    <s v="Cheshire WA3 6GP"/>
    <n v="68"/>
    <x v="2"/>
    <s v="Diesel"/>
    <n v="2.5159999999999999E-4"/>
  </r>
  <r>
    <d v="2023-05-01T00:00:00"/>
    <s v="S000377"/>
    <x v="14"/>
    <s v="PO143795"/>
    <s v="GRN187605"/>
    <n v="101013626"/>
    <s v="AXIS T91L61 WALL AND POLE MOUNT - PTZ DOME CAMERA"/>
    <s v="Cheshire WA3 6GP"/>
    <n v="68"/>
    <x v="2"/>
    <s v="Diesel"/>
    <n v="2.5159999999999999E-4"/>
  </r>
  <r>
    <d v="2023-05-01T00:00:00"/>
    <s v="S000377"/>
    <x v="14"/>
    <s v="PO146107"/>
    <s v="GRN187607"/>
    <n v="42208898"/>
    <s v="AXIS C1310-E NETWORK HORN SPEAKER"/>
    <s v="Cheshire WA3 6GP"/>
    <n v="68"/>
    <x v="2"/>
    <s v="Diesel"/>
    <n v="2.5159999999999999E-4"/>
  </r>
  <r>
    <d v="2023-05-01T00:00:00"/>
    <s v="S000377"/>
    <x v="14"/>
    <s v="PO143333"/>
    <s v="GRN188065"/>
    <n v="42205010"/>
    <s v="OUTDOOR CAMERA HOUSING T92E20"/>
    <s v="Cheshire WA3 6GP"/>
    <n v="68"/>
    <x v="2"/>
    <s v="Diesel"/>
    <n v="2.5159999999999999E-4"/>
  </r>
  <r>
    <d v="2023-05-01T00:00:00"/>
    <s v="S000377"/>
    <x v="14"/>
    <s v="PO144852"/>
    <s v="GRN188146"/>
    <n v="42203806"/>
    <s v="PTZ DOME NETWORK CAMERA"/>
    <s v="Cheshire WA3 6GP"/>
    <n v="68"/>
    <x v="2"/>
    <s v="Diesel"/>
    <n v="2.5159999999999999E-4"/>
  </r>
  <r>
    <d v="2023-05-01T00:00:00"/>
    <s v="S000377"/>
    <x v="14"/>
    <s v="PO143331"/>
    <s v="GRN188147"/>
    <n v="5745081"/>
    <s v="COLUMN MOUNT WITH BALL JOINT WFWCA"/>
    <s v="Cheshire WA3 6GP"/>
    <n v="68"/>
    <x v="2"/>
    <s v="Diesel"/>
    <n v="2.5159999999999999E-4"/>
  </r>
  <r>
    <d v="2023-05-01T00:00:00"/>
    <s v="S000377"/>
    <x v="14"/>
    <s v="PO146082"/>
    <s v="GRN188343"/>
    <s v="11701-2477"/>
    <s v="SUINT2200LCD2U TRIPP LITE LINE PROTECTION DISTRIBU"/>
    <s v="Cheshire WA3 6GP"/>
    <n v="68"/>
    <x v="2"/>
    <s v="Diesel"/>
    <n v="2.5159999999999999E-4"/>
  </r>
  <r>
    <d v="2023-06-01T00:00:00"/>
    <s v="S000377"/>
    <x v="14"/>
    <s v="PO144663"/>
    <s v="GRN188497"/>
    <n v="101049130"/>
    <s v="P1378 NETWORK CAMERA 4K"/>
    <s v="Cheshire WA3 6GP"/>
    <n v="68"/>
    <x v="2"/>
    <s v="Diesel"/>
    <n v="2.5159999999999999E-4"/>
  </r>
  <r>
    <d v="2023-06-01T00:00:00"/>
    <s v="S000377"/>
    <x v="14"/>
    <s v="PO142753"/>
    <s v="GRN188605"/>
    <n v="101049130"/>
    <s v="P1378 NETWORK CAMERA 4K AXIS 01810-001"/>
    <s v="Cheshire WA3 6GP"/>
    <n v="68"/>
    <x v="2"/>
    <s v="Diesel"/>
    <n v="2.5159999999999999E-4"/>
  </r>
  <r>
    <d v="2023-06-01T00:00:00"/>
    <s v="S000377"/>
    <x v="14"/>
    <s v="PO144694"/>
    <s v="GRN188610"/>
    <s v="11701-2477"/>
    <s v="SUINT2200LCD2U TRIPP LITE LINE PROTECTION DISTRIBU"/>
    <s v="Cheshire WA3 6GP"/>
    <n v="68"/>
    <x v="2"/>
    <s v="Diesel"/>
    <n v="2.5159999999999999E-4"/>
  </r>
  <r>
    <d v="2023-06-01T00:00:00"/>
    <s v="S000377"/>
    <x v="14"/>
    <s v="PO144663"/>
    <s v="GRN188829"/>
    <s v="11700-6719"/>
    <s v="CAMERA NETWORK FIXED DOME 4 SENSORS SEAMLESSLY STI"/>
    <s v="Cheshire WA3 6GP"/>
    <n v="68"/>
    <x v="2"/>
    <s v="Diesel"/>
    <n v="2.5159999999999999E-4"/>
  </r>
  <r>
    <d v="2023-06-01T00:00:00"/>
    <s v="S000377"/>
    <x v="14"/>
    <s v="PO143796"/>
    <s v="GRN189376"/>
    <n v="42208070"/>
    <s v="AXIS P3905-R NETWORK CAMERA"/>
    <s v="Cheshire WA3 6GP"/>
    <n v="68"/>
    <x v="2"/>
    <s v="Diesel"/>
    <n v="2.5159999999999999E-4"/>
  </r>
  <r>
    <d v="2023-06-01T00:00:00"/>
    <s v="S000377"/>
    <x v="14"/>
    <s v="PO143795"/>
    <s v="GRN189511"/>
    <n v="101017154"/>
    <s v="AXIS P1468-LE BULLET CAMERA"/>
    <s v="Cheshire WA3 6GP"/>
    <n v="68"/>
    <x v="2"/>
    <s v="Diesel"/>
    <n v="2.5159999999999999E-4"/>
  </r>
  <r>
    <d v="2023-06-01T00:00:00"/>
    <s v="S000377"/>
    <x v="14"/>
    <s v="PO144694"/>
    <s v="GRN189593"/>
    <s v="11701-2477"/>
    <s v="SUINT2200LCD2U TRIPP LITE LINE PROTECTION DISTRIBU"/>
    <s v="Cheshire WA3 6GP"/>
    <n v="68"/>
    <x v="2"/>
    <s v="Diesel"/>
    <n v="2.5159999999999999E-4"/>
  </r>
  <r>
    <d v="2023-06-01T00:00:00"/>
    <s v="S000377"/>
    <x v="14"/>
    <s v="PO145545"/>
    <s v="GRN189647"/>
    <n v="42202127"/>
    <s v="AXIS T8133 HIGH POE 30W MIDSPAN 1-PORT (UK)"/>
    <s v="Cheshire WA3 6GP"/>
    <n v="68"/>
    <x v="2"/>
    <s v="Diesel"/>
    <n v="2.5159999999999999E-4"/>
  </r>
  <r>
    <d v="2023-06-01T00:00:00"/>
    <s v="S000377"/>
    <x v="14"/>
    <s v="PO145041"/>
    <s v="GRN189650"/>
    <s v="11700-6094"/>
    <s v="AIR CONDITIONER SPECTRACOOL 6000/8000 BTU W/ HEAT"/>
    <s v="Cheshire WA3 6GP"/>
    <n v="68"/>
    <x v="2"/>
    <s v="Diesel"/>
    <n v="2.5159999999999999E-4"/>
  </r>
  <r>
    <d v="2023-06-01T00:00:00"/>
    <s v="S000377"/>
    <x v="14"/>
    <s v="PO144003"/>
    <s v="GRN189651"/>
    <n v="5745081"/>
    <s v="COLUMN MOUNT WITH BALL JOINT WFWCA"/>
    <s v="Cheshire WA3 6GP"/>
    <n v="68"/>
    <x v="2"/>
    <s v="Diesel"/>
    <n v="2.5159999999999999E-4"/>
  </r>
  <r>
    <d v="2023-06-01T00:00:00"/>
    <s v="S000377"/>
    <x v="14"/>
    <s v="PO144852"/>
    <s v="GRN189670"/>
    <n v="101013626"/>
    <s v="AXIS T91L61 WALL AND POLE MOUNT - PTZ DOME CAMERA"/>
    <s v="Cheshire WA3 6GP"/>
    <n v="68"/>
    <x v="2"/>
    <s v="Diesel"/>
    <n v="2.5159999999999999E-4"/>
  </r>
  <r>
    <d v="2023-06-01T00:00:00"/>
    <s v="S000377"/>
    <x v="14"/>
    <s v="PO139969"/>
    <s v="GRN189678"/>
    <n v="101049130"/>
    <s v="P1378 NETWORK CAMERA 4K AXIS 01810-001"/>
    <s v="Cheshire WA3 6GP"/>
    <n v="68"/>
    <x v="2"/>
    <s v="Diesel"/>
    <n v="2.5159999999999999E-4"/>
  </r>
  <r>
    <d v="2023-06-01T00:00:00"/>
    <s v="S000377"/>
    <x v="14"/>
    <s v="PO146521"/>
    <s v="GRN189684"/>
    <n v="101038455"/>
    <s v="AXIS M5075-G EU PALM-SIZED PTZ CAMERA WITH 5X OPTI"/>
    <s v="Cheshire WA3 6GP"/>
    <n v="68"/>
    <x v="2"/>
    <s v="Diesel"/>
    <n v="2.5159999999999999E-4"/>
  </r>
  <r>
    <d v="2023-06-01T00:00:00"/>
    <s v="S000377"/>
    <x v="14"/>
    <s v="PO144609"/>
    <s v="GRN189760"/>
    <n v="42208898"/>
    <s v="AXIS C1310-E NETWORK HORN SPEAKER"/>
    <s v="Cheshire WA3 6GP"/>
    <n v="68"/>
    <x v="2"/>
    <s v="Diesel"/>
    <n v="2.5159999999999999E-4"/>
  </r>
  <r>
    <d v="2023-06-01T00:00:00"/>
    <s v="S000377"/>
    <x v="14"/>
    <s v="PO144694"/>
    <s v="GRN189762"/>
    <s v="11701-2477"/>
    <s v="SUINT2200LCD2U TRIPP LITE LINE PROTECTION DISTRIBU"/>
    <s v="Cheshire WA3 6GP"/>
    <n v="68"/>
    <x v="2"/>
    <s v="Diesel"/>
    <n v="2.5159999999999999E-4"/>
  </r>
  <r>
    <d v="2023-06-01T00:00:00"/>
    <s v="S000377"/>
    <x v="14"/>
    <s v="PO144663"/>
    <s v="GRN189763"/>
    <n v="101017335"/>
    <s v="ALL IN ONE NETWORK MICROPHONE CONSOLE 2N SIP MIC"/>
    <s v="Cheshire WA3 6GP"/>
    <n v="68"/>
    <x v="2"/>
    <s v="Diesel"/>
    <n v="2.5159999999999999E-4"/>
  </r>
  <r>
    <d v="2023-06-01T00:00:00"/>
    <s v="S000377"/>
    <x v="14"/>
    <s v="PO143335"/>
    <s v="GRN189959"/>
    <n v="101017154"/>
    <s v="AXIS P1468-LE BULLET CAMERA"/>
    <s v="Cheshire WA3 6GP"/>
    <n v="68"/>
    <x v="2"/>
    <s v="Diesel"/>
    <n v="2.5159999999999999E-4"/>
  </r>
  <r>
    <d v="2023-06-01T00:00:00"/>
    <s v="S000377"/>
    <x v="14"/>
    <s v="PO146284"/>
    <s v="GRN189971"/>
    <s v="11700-5957"/>
    <s v="SFW LICENSE AXIS CAMERA STATION CORE DEVICE"/>
    <s v="Cheshire WA3 6GP"/>
    <n v="68"/>
    <x v="2"/>
    <s v="Diesel"/>
    <n v="2.5159999999999999E-4"/>
  </r>
  <r>
    <d v="2023-06-01T00:00:00"/>
    <s v="S000377"/>
    <x v="14"/>
    <s v="PO146188"/>
    <s v="GRN190028"/>
    <s v="11700-5957"/>
    <s v="SFW LICENSE AXIS CAMERA STATION CORE DEVICE"/>
    <s v="Cheshire WA3 6GP"/>
    <n v="68"/>
    <x v="2"/>
    <s v="Diesel"/>
    <n v="2.5159999999999999E-4"/>
  </r>
  <r>
    <d v="2023-06-01T00:00:00"/>
    <s v="S000377"/>
    <x v="14"/>
    <s v="PO144694"/>
    <s v="GRN190196"/>
    <s v="11701-2477"/>
    <s v="SUINT2200LCD2U TRIPP LITE LINE PROTECTION DISTRIBU"/>
    <s v="Cheshire WA3 6GP"/>
    <n v="68"/>
    <x v="2"/>
    <s v="Diesel"/>
    <n v="2.5159999999999999E-4"/>
  </r>
  <r>
    <d v="2023-06-01T00:00:00"/>
    <s v="S000377"/>
    <x v="14"/>
    <s v="PO144663"/>
    <s v="GRN190315"/>
    <s v="11700-6719"/>
    <s v="CAMERA NETWORK FIXED DOME 4 SENSORS SEAMLESSLY STI"/>
    <s v="Cheshire WA3 6GP"/>
    <n v="68"/>
    <x v="2"/>
    <s v="Diesel"/>
    <n v="2.5159999999999999E-4"/>
  </r>
  <r>
    <d v="2023-06-01T00:00:00"/>
    <s v="S000377"/>
    <x v="14"/>
    <s v="PO145920"/>
    <s v="GRN190335"/>
    <n v="101009883"/>
    <s v="AXIS CAMERA STATION 5 - CORE DEVICE LICENCE"/>
    <s v="Cheshire WA3 6GP"/>
    <n v="68"/>
    <x v="2"/>
    <s v="Diesel"/>
    <n v="2.5159999999999999E-4"/>
  </r>
  <r>
    <d v="2023-07-01T00:00:00"/>
    <s v="S000377"/>
    <x v="14"/>
    <s v="PO138603"/>
    <s v="GRN190869"/>
    <n v="101017335"/>
    <s v="ALL IN ONE NETWORK MICROPHONE CONSOLE 2N SIP MIC"/>
    <s v="Cheshire WA3 6GP"/>
    <n v="68"/>
    <x v="2"/>
    <s v="Diesel"/>
    <n v="2.5159999999999999E-4"/>
  </r>
  <r>
    <d v="2023-07-01T00:00:00"/>
    <s v="S000377"/>
    <x v="14"/>
    <s v="PO143795"/>
    <s v="GRN190884"/>
    <n v="101026758"/>
    <s v="M3058-PLVE NETWORK CAMERA"/>
    <s v="Cheshire WA3 6GP"/>
    <n v="68"/>
    <x v="2"/>
    <s v="Diesel"/>
    <n v="2.5159999999999999E-4"/>
  </r>
  <r>
    <d v="2023-07-01T00:00:00"/>
    <s v="S000377"/>
    <x v="14"/>
    <s v="PO144694"/>
    <s v="GRN190888"/>
    <s v="11701-2478"/>
    <s v="WEBCARDLX TRIPP LITE  LINE PROTECTION DISTRIBUTION"/>
    <s v="Cheshire WA3 6GP"/>
    <n v="68"/>
    <x v="2"/>
    <s v="Diesel"/>
    <n v="2.5159999999999999E-4"/>
  </r>
  <r>
    <d v="2023-03-01T00:00:00"/>
    <s v="S023222"/>
    <x v="11"/>
    <s v="PO143293"/>
    <s v="GRN183581"/>
    <n v="101027470"/>
    <s v="TL50 TOWER LIGHT AUDIBLE - GREEN, YELLOW, RED"/>
    <s v="Wickford SS11 8YT"/>
    <n v="390"/>
    <x v="2"/>
    <s v="Diesel"/>
    <n v="1.4430000000000001E-3"/>
  </r>
  <r>
    <d v="2023-03-01T00:00:00"/>
    <s v="S025431"/>
    <x v="0"/>
    <s v="PO143319"/>
    <s v="GRN183582"/>
    <s v="11701-0429"/>
    <s v="MULTI-FUNCTION PRINTER LASER COLOR 120V"/>
    <s v="Boston Massachusetts"/>
    <n v="3154"/>
    <x v="0"/>
    <s v="Crude"/>
    <n v="2.5295079999999999"/>
  </r>
  <r>
    <d v="2023-07-01T00:00:00"/>
    <s v="S000377"/>
    <x v="14"/>
    <s v="PO145858"/>
    <s v="GRN190890"/>
    <n v="101031305"/>
    <s v="AXIS TM3208 RECESSED CAMERA MOUNT"/>
    <s v="Cheshire WA3 6GP"/>
    <n v="68"/>
    <x v="2"/>
    <s v="Diesel"/>
    <n v="2.5159999999999999E-4"/>
  </r>
  <r>
    <d v="2023-07-01T00:00:00"/>
    <s v="S000377"/>
    <x v="14"/>
    <s v="PO143336"/>
    <s v="GRN190959"/>
    <n v="101017154"/>
    <s v="AXIS P1468-LE BULLET CAMERA"/>
    <s v="Cheshire WA3 6GP"/>
    <n v="68"/>
    <x v="2"/>
    <s v="Diesel"/>
    <n v="2.5159999999999999E-4"/>
  </r>
  <r>
    <d v="2023-07-01T00:00:00"/>
    <s v="S000377"/>
    <x v="14"/>
    <s v="PO143796"/>
    <s v="GRN191080"/>
    <n v="42208898"/>
    <s v="AXIS C1310-E NETWORK HORN SPEAKER"/>
    <s v="Cheshire WA3 6GP"/>
    <n v="68"/>
    <x v="2"/>
    <s v="Diesel"/>
    <n v="2.5159999999999999E-4"/>
  </r>
  <r>
    <d v="2023-07-01T00:00:00"/>
    <s v="S000377"/>
    <x v="14"/>
    <s v="PO142487"/>
    <s v="GRN191081"/>
    <n v="101049130"/>
    <s v="P1378 NETWORK CAMERA 4K AXIS 01810-001"/>
    <s v="Cheshire WA3 6GP"/>
    <n v="68"/>
    <x v="2"/>
    <s v="Diesel"/>
    <n v="2.5159999999999999E-4"/>
  </r>
  <r>
    <d v="2023-07-01T00:00:00"/>
    <s v="S000377"/>
    <x v="14"/>
    <s v="PO143331"/>
    <s v="GRN191082"/>
    <n v="101049130"/>
    <s v="P1378 NETWORK CAMERA 4K"/>
    <s v="Cheshire WA3 6GP"/>
    <n v="68"/>
    <x v="2"/>
    <s v="Diesel"/>
    <n v="2.5159999999999999E-4"/>
  </r>
  <r>
    <d v="2023-07-01T00:00:00"/>
    <s v="S000377"/>
    <x v="14"/>
    <s v="PO143796"/>
    <s v="GRN191296"/>
    <n v="42208898"/>
    <s v="AXIS C1310-E NETWORK HORN SPEAKER"/>
    <s v="Cheshire WA3 6GP"/>
    <n v="68"/>
    <x v="2"/>
    <s v="Diesel"/>
    <n v="2.5159999999999999E-4"/>
  </r>
  <r>
    <d v="2023-07-01T00:00:00"/>
    <s v="S000377"/>
    <x v="14"/>
    <s v="PO144663"/>
    <s v="GRN191328"/>
    <s v="11700-6719"/>
    <s v="CAMERA NETWORK FIXED DOME 4 SENSORS SEAMLESSLY STI"/>
    <s v="Cheshire WA3 6GP"/>
    <n v="68"/>
    <x v="2"/>
    <s v="Diesel"/>
    <n v="2.5159999999999999E-4"/>
  </r>
  <r>
    <d v="2023-07-01T00:00:00"/>
    <s v="S000377"/>
    <x v="14"/>
    <s v="PO143335"/>
    <s v="GRN191395"/>
    <n v="51206093"/>
    <s v="REMOTE CONTROL FOR VARIO ILLUMINATOR ( VAR-RC-V1)"/>
    <s v="Cheshire WA3 6GP"/>
    <n v="68"/>
    <x v="2"/>
    <s v="Diesel"/>
    <n v="2.5159999999999999E-4"/>
  </r>
  <r>
    <d v="2023-07-01T00:00:00"/>
    <s v="S000377"/>
    <x v="14"/>
    <s v="PO147149"/>
    <s v="GRN191697"/>
    <n v="42202127"/>
    <s v="AXIS T8133 HIGH POE 30W MIDSPAN 1-PORT (UK)"/>
    <s v="Cheshire WA3 6GP"/>
    <n v="68"/>
    <x v="2"/>
    <s v="Diesel"/>
    <n v="2.5159999999999999E-4"/>
  </r>
  <r>
    <d v="2023-03-01T00:00:00"/>
    <s v="S001121"/>
    <x v="5"/>
    <s v="PO142321"/>
    <s v="GRN183594"/>
    <n v="50205250"/>
    <s v="TERMINAL FT SPRING CLAMP 1.5MM - GREEN/YELLOW"/>
    <s v="Salford M5 4BE"/>
    <n v="103.6"/>
    <x v="2"/>
    <s v="Diesel"/>
    <n v="3.8331999999999998E-4"/>
  </r>
  <r>
    <d v="2023-03-01T00:00:00"/>
    <s v="S001121"/>
    <x v="5"/>
    <s v="PO140078"/>
    <s v="GRN183595"/>
    <n v="50205250"/>
    <s v="TERMINAL FT SPRING CLAMP 1.5mm - GREEN/YELLOW"/>
    <s v="Salford M5 4BE"/>
    <n v="103.6"/>
    <x v="2"/>
    <s v="Diesel"/>
    <n v="3.8331999999999998E-4"/>
  </r>
  <r>
    <d v="2023-03-01T00:00:00"/>
    <s v="S001571"/>
    <x v="10"/>
    <s v="PO140464"/>
    <s v="GRN183596"/>
    <n v="101012395"/>
    <s v="SICK 2D LIDAR LASER SENSOR TIM351-2134001"/>
    <s v="St Albans AL1 5BN"/>
    <n v="298"/>
    <x v="2"/>
    <s v="Diesel"/>
    <n v="1.1026E-3"/>
  </r>
  <r>
    <d v="2023-07-01T00:00:00"/>
    <s v="S000377"/>
    <x v="14"/>
    <s v="PO143796"/>
    <s v="GRN191704"/>
    <n v="51206094"/>
    <s v="VARIO W4 LENS - 120H X 50V"/>
    <s v="Cheshire WA3 6GP"/>
    <n v="68"/>
    <x v="2"/>
    <s v="Diesel"/>
    <n v="2.5159999999999999E-4"/>
  </r>
  <r>
    <d v="2023-07-01T00:00:00"/>
    <s v="S000377"/>
    <x v="14"/>
    <s v="PO144694"/>
    <s v="GRN191957"/>
    <s v="11701-2477"/>
    <s v="SUINT2200LCD2U TRIPP LITE LINE PROTECTION DISTRIBU"/>
    <s v="Cheshire WA3 6GP"/>
    <n v="68"/>
    <x v="2"/>
    <s v="Diesel"/>
    <n v="2.5159999999999999E-4"/>
  </r>
  <r>
    <d v="2023-07-01T00:00:00"/>
    <s v="S000377"/>
    <x v="14"/>
    <s v="PO143333"/>
    <s v="GRN192059"/>
    <n v="101049130"/>
    <s v="P1378 NETWORK CAMERA 4K"/>
    <s v="Cheshire WA3 6GP"/>
    <n v="68"/>
    <x v="2"/>
    <s v="Diesel"/>
    <n v="2.5159999999999999E-4"/>
  </r>
  <r>
    <d v="2023-07-01T00:00:00"/>
    <s v="S000377"/>
    <x v="14"/>
    <s v="PO144852"/>
    <s v="GRN192060"/>
    <s v="11700-6719"/>
    <s v="CAMERA NETWORK FIXED DOME 4 SENSORS SEAMLESSLY STI"/>
    <s v="Cheshire WA3 6GP"/>
    <n v="68"/>
    <x v="2"/>
    <s v="Diesel"/>
    <n v="2.5159999999999999E-4"/>
  </r>
  <r>
    <d v="2023-07-01T00:00:00"/>
    <s v="S000377"/>
    <x v="14"/>
    <s v="PO144852"/>
    <s v="GRN192232"/>
    <n v="101013626"/>
    <s v="AXIS T91L61 WALL AND POLE MOUNT - PTZ DOME CAMERA"/>
    <s v="Cheshire WA3 6GP"/>
    <n v="68"/>
    <x v="2"/>
    <s v="Diesel"/>
    <n v="2.5159999999999999E-4"/>
  </r>
  <r>
    <d v="2023-07-01T00:00:00"/>
    <s v="S000377"/>
    <x v="14"/>
    <s v="PO147402"/>
    <s v="GRN192319"/>
    <n v="42208898"/>
    <s v="AXIS C1310-E NETWORK HORN SPEAKER"/>
    <s v="Cheshire WA3 6GP"/>
    <n v="68"/>
    <x v="2"/>
    <s v="Diesel"/>
    <n v="2.5159999999999999E-4"/>
  </r>
  <r>
    <d v="2023-07-01T00:00:00"/>
    <s v="S000377"/>
    <x v="14"/>
    <s v="PO147534"/>
    <s v="GRN192502"/>
    <s v="11700-5957"/>
    <s v="SFW LICENSE AXIS CAMERA STATION CORE DEVICE"/>
    <s v="Cheshire WA3 6GP"/>
    <n v="68"/>
    <x v="2"/>
    <s v="Diesel"/>
    <n v="2.5159999999999999E-4"/>
  </r>
  <r>
    <d v="2023-07-01T00:00:00"/>
    <s v="S000377"/>
    <x v="14"/>
    <s v="PO147874"/>
    <s v="GRN192652"/>
    <s v="11701-3351"/>
    <s v="NETWORK I/O RELAY MODULE POE OR 12/24 VDC"/>
    <s v="Cheshire WA3 6GP"/>
    <n v="68"/>
    <x v="2"/>
    <s v="Diesel"/>
    <n v="2.5159999999999999E-4"/>
  </r>
  <r>
    <d v="2023-07-01T00:00:00"/>
    <s v="S000377"/>
    <x v="14"/>
    <s v="PO147874"/>
    <s v="GRN192838"/>
    <s v="11701-3351"/>
    <s v="NETWORK I/O RELAY MODULE POE OR 12/24 VDC"/>
    <s v="Cheshire WA3 6GP"/>
    <n v="68"/>
    <x v="2"/>
    <s v="Diesel"/>
    <n v="2.5159999999999999E-4"/>
  </r>
  <r>
    <d v="2023-07-01T00:00:00"/>
    <s v="S000377"/>
    <x v="14"/>
    <s v="PO143665"/>
    <s v="GRN192841"/>
    <n v="101017335"/>
    <s v="ALL IN ONE NETWORK MICROPHONE CONSOLE 2N SIP MIC"/>
    <s v="Cheshire WA3 6GP"/>
    <n v="68"/>
    <x v="2"/>
    <s v="Diesel"/>
    <n v="2.5159999999999999E-4"/>
  </r>
  <r>
    <d v="2023-07-01T00:00:00"/>
    <s v="S000377"/>
    <x v="14"/>
    <s v="PO147816"/>
    <s v="GRN192842"/>
    <s v="11700-6932"/>
    <s v="CAMERA POLE MOUNT 100-410MM"/>
    <s v="Cheshire WA3 6GP"/>
    <n v="68"/>
    <x v="2"/>
    <s v="Diesel"/>
    <n v="2.5159999999999999E-4"/>
  </r>
  <r>
    <d v="2023-03-01T00:00:00"/>
    <s v="S000892"/>
    <x v="16"/>
    <s v="PO144481"/>
    <s v="GRN183616"/>
    <n v="101044665"/>
    <s v="5 PORT USB 3.0 EXTERNAL MULTI CARD READER"/>
    <s v="Stockport SK4 2JT"/>
    <n v="55"/>
    <x v="2"/>
    <s v="Diesel"/>
    <n v="2.0350000000000001E-4"/>
  </r>
  <r>
    <d v="2023-07-01T00:00:00"/>
    <s v="S000377"/>
    <x v="14"/>
    <s v="PO145041"/>
    <s v="GRN192847"/>
    <s v="11700-6719"/>
    <s v="CAMERA NETWORK FIXED DOME 4 SENSORS SEAMLESSLY STI"/>
    <s v="Cheshire WA3 6GP"/>
    <n v="68"/>
    <x v="2"/>
    <s v="Diesel"/>
    <n v="2.5159999999999999E-4"/>
  </r>
  <r>
    <d v="2023-03-01T00:00:00"/>
    <s v="S000892"/>
    <x v="16"/>
    <s v="PO144467"/>
    <s v="GRN183619"/>
    <s v="11553-0338"/>
    <s v="CONN RCPT HSG 2 CIRCUITS 2ROW MINI-FIT JR"/>
    <s v="Stockport SK4 2JT"/>
    <n v="55"/>
    <x v="2"/>
    <s v="Diesel"/>
    <n v="2.0350000000000001E-4"/>
  </r>
  <r>
    <d v="2023-07-01T00:00:00"/>
    <s v="S000377"/>
    <x v="14"/>
    <s v="PO141871"/>
    <s v="GRN192852"/>
    <n v="101049130"/>
    <s v="P1378 NETWORK CAMERA 4K AXIS 01810-001"/>
    <s v="Cheshire WA3 6GP"/>
    <n v="68"/>
    <x v="2"/>
    <s v="Diesel"/>
    <n v="2.5159999999999999E-4"/>
  </r>
  <r>
    <d v="2023-07-01T00:00:00"/>
    <s v="S000377"/>
    <x v="14"/>
    <s v="PO142061"/>
    <s v="GRN192859"/>
    <n v="42205010"/>
    <s v="OUTDOOR CAMERA HOUSING T92E20"/>
    <s v="Cheshire WA3 6GP"/>
    <n v="68"/>
    <x v="2"/>
    <s v="Diesel"/>
    <n v="2.5159999999999999E-4"/>
  </r>
  <r>
    <d v="2023-07-01T00:00:00"/>
    <s v="S000377"/>
    <x v="14"/>
    <s v="PO142017"/>
    <s v="GRN192863"/>
    <n v="42208070"/>
    <s v="AXIS P3905-R NETWORK CAMERA"/>
    <s v="Cheshire WA3 6GP"/>
    <n v="68"/>
    <x v="2"/>
    <s v="Diesel"/>
    <n v="2.5159999999999999E-4"/>
  </r>
  <r>
    <d v="2023-03-01T00:00:00"/>
    <s v="S000892"/>
    <x v="16"/>
    <s v="PO144450"/>
    <s v="GRN183623"/>
    <n v="34208660"/>
    <s v="CABLE MOUNT MALE 3P STRAIGHT PLUG 16A 230V"/>
    <s v="Stockport SK4 2JT"/>
    <n v="55"/>
    <x v="2"/>
    <s v="Diesel"/>
    <n v="2.0350000000000001E-4"/>
  </r>
  <r>
    <d v="2023-03-01T00:00:00"/>
    <s v="S023222"/>
    <x v="11"/>
    <s v="PO140873"/>
    <s v="GRN183624"/>
    <s v="11700-5153"/>
    <s v="CONN BULKHEAD MICROFAST 6 POS 2M FLYING LEADS"/>
    <s v="Wickford SS11 8YT"/>
    <n v="390"/>
    <x v="2"/>
    <s v="Diesel"/>
    <n v="1.4430000000000001E-3"/>
  </r>
  <r>
    <d v="2023-08-01T00:00:00"/>
    <s v="S000377"/>
    <x v="14"/>
    <s v="PO143892"/>
    <s v="GRN193264"/>
    <n v="42202127"/>
    <s v="AXIS T8133 HIGH POE 30W MIDSPAN 1-PORT (UK)"/>
    <s v="Cheshire WA3 6GP"/>
    <n v="68"/>
    <x v="2"/>
    <s v="Diesel"/>
    <n v="2.5159999999999999E-4"/>
  </r>
  <r>
    <d v="2023-03-01T00:00:00"/>
    <s v="S023222"/>
    <x v="11"/>
    <s v="PO141906"/>
    <s v="GRN183626"/>
    <s v="11700-6937"/>
    <s v="CABLE ASSY RJ45 TO RJ45 3.5 METERS STRANDED SHIELD"/>
    <s v="Wickford SS11 8YT"/>
    <n v="390"/>
    <x v="2"/>
    <s v="Diesel"/>
    <n v="1.4430000000000001E-3"/>
  </r>
  <r>
    <d v="2023-03-01T00:00:00"/>
    <s v="S023222"/>
    <x v="11"/>
    <s v="PO143355"/>
    <s v="GRN183628"/>
    <s v="11700-5345"/>
    <s v="CABLE 1.5 METER RJ45S TO RJ45S CAT5E"/>
    <s v="Wickford SS11 8YT"/>
    <n v="390"/>
    <x v="2"/>
    <s v="Diesel"/>
    <n v="1.4430000000000001E-3"/>
  </r>
  <r>
    <d v="2023-08-01T00:00:00"/>
    <s v="S000377"/>
    <x v="14"/>
    <s v="PO145545"/>
    <s v="GRN193265"/>
    <n v="101031503"/>
    <s v="T96B05 OUTDOOR HOUSING"/>
    <s v="Cheshire WA3 6GP"/>
    <n v="68"/>
    <x v="2"/>
    <s v="Diesel"/>
    <n v="2.5159999999999999E-4"/>
  </r>
  <r>
    <d v="2023-08-01T00:00:00"/>
    <s v="S000377"/>
    <x v="14"/>
    <s v="PO147816"/>
    <s v="GRN193269"/>
    <s v="11700-6932"/>
    <s v="CAMERA POLE MOUNT 100-410MM"/>
    <s v="Cheshire WA3 6GP"/>
    <n v="68"/>
    <x v="2"/>
    <s v="Diesel"/>
    <n v="2.5159999999999999E-4"/>
  </r>
  <r>
    <d v="2023-08-01T00:00:00"/>
    <s v="S000377"/>
    <x v="14"/>
    <s v="PO145168"/>
    <s v="GRN193272"/>
    <s v="11700-4733"/>
    <s v="MNT WALL/ POLE FOR AXIS PTZ AND DOME CAMERAS"/>
    <s v="Cheshire WA3 6GP"/>
    <n v="68"/>
    <x v="2"/>
    <s v="Diesel"/>
    <n v="2.5159999999999999E-4"/>
  </r>
  <r>
    <d v="2023-08-01T00:00:00"/>
    <s v="S000377"/>
    <x v="14"/>
    <s v="PO146977"/>
    <s v="GRN193335"/>
    <s v="11700-6094"/>
    <s v="AIR CONDITIONER SPECTRACOOL 6000/8000 BTU W/ HEAT"/>
    <s v="Cheshire WA3 6GP"/>
    <n v="68"/>
    <x v="2"/>
    <s v="Diesel"/>
    <n v="2.5159999999999999E-4"/>
  </r>
  <r>
    <d v="2023-08-01T00:00:00"/>
    <s v="S000377"/>
    <x v="14"/>
    <s v="PO146284"/>
    <s v="GRN193470"/>
    <s v="11701-2477"/>
    <s v="SUINT2200LCD2U TRIPP LITE LINE PROTECTION DISTRIBU"/>
    <s v="Cheshire WA3 6GP"/>
    <n v="68"/>
    <x v="2"/>
    <s v="Diesel"/>
    <n v="2.5159999999999999E-4"/>
  </r>
  <r>
    <d v="2023-08-01T00:00:00"/>
    <s v="S000377"/>
    <x v="14"/>
    <s v="PO146082"/>
    <s v="GRN193471"/>
    <s v="11701-2477"/>
    <s v="SUINT2200LCD2U TRIPP LITE LINE PROTECTION DISTRIBU"/>
    <s v="Cheshire WA3 6GP"/>
    <n v="68"/>
    <x v="2"/>
    <s v="Diesel"/>
    <n v="2.5159999999999999E-4"/>
  </r>
  <r>
    <d v="2023-08-01T00:00:00"/>
    <s v="S000377"/>
    <x v="14"/>
    <s v="PO144609"/>
    <s v="GRN193856"/>
    <n v="42205010"/>
    <s v="OUTDOOR CAMERA HOUSING T92E20"/>
    <s v="Cheshire WA3 6GP"/>
    <n v="68"/>
    <x v="2"/>
    <s v="Diesel"/>
    <n v="2.5159999999999999E-4"/>
  </r>
  <r>
    <d v="2023-08-01T00:00:00"/>
    <s v="S000377"/>
    <x v="14"/>
    <s v="PO147816"/>
    <s v="GRN193857"/>
    <s v="11701-0952"/>
    <s v="CAMERA DOME FIXED 4 MP"/>
    <s v="Cheshire WA3 6GP"/>
    <n v="68"/>
    <x v="2"/>
    <s v="Diesel"/>
    <n v="2.5159999999999999E-4"/>
  </r>
  <r>
    <d v="2023-08-01T00:00:00"/>
    <s v="S000377"/>
    <x v="14"/>
    <s v="PO147816"/>
    <s v="GRN193878"/>
    <s v="11700-6932"/>
    <s v="CAMERA POLE MOUNT 100-410MM"/>
    <s v="Cheshire WA3 6GP"/>
    <n v="68"/>
    <x v="2"/>
    <s v="Diesel"/>
    <n v="2.5159999999999999E-4"/>
  </r>
  <r>
    <d v="2023-08-01T00:00:00"/>
    <s v="S000377"/>
    <x v="14"/>
    <s v="PO148056"/>
    <s v="GRN193881"/>
    <n v="101017335"/>
    <s v="ALL IN ONE NETWORK MICROPHONE CONSOLE 2N SIP MIC"/>
    <s v="Cheshire WA3 6GP"/>
    <n v="68"/>
    <x v="2"/>
    <s v="Diesel"/>
    <n v="2.5159999999999999E-4"/>
  </r>
  <r>
    <d v="2023-08-01T00:00:00"/>
    <s v="S000377"/>
    <x v="14"/>
    <s v="PO144538"/>
    <s v="GRN193882"/>
    <s v="11700-6719"/>
    <s v="CAMERA NETWORK FIXED DOME 4 SENSORS SEAMLESSLY STI"/>
    <s v="Cheshire WA3 6GP"/>
    <n v="68"/>
    <x v="2"/>
    <s v="Diesel"/>
    <n v="2.5159999999999999E-4"/>
  </r>
  <r>
    <d v="2023-08-01T00:00:00"/>
    <s v="S000377"/>
    <x v="14"/>
    <s v="PO145545"/>
    <s v="GRN193940"/>
    <n v="101017154"/>
    <s v="AXIS P1468-LE BULLET CAMERA"/>
    <s v="Cheshire WA3 6GP"/>
    <n v="68"/>
    <x v="2"/>
    <s v="Diesel"/>
    <n v="2.5159999999999999E-4"/>
  </r>
  <r>
    <d v="2023-08-01T00:00:00"/>
    <s v="S000377"/>
    <x v="14"/>
    <s v="PO148062"/>
    <s v="GRN193964"/>
    <s v="11701-0952"/>
    <s v="CAMERA DOME FIXED 4 MP"/>
    <s v="Cheshire WA3 6GP"/>
    <n v="68"/>
    <x v="2"/>
    <s v="Diesel"/>
    <n v="2.5159999999999999E-4"/>
  </r>
  <r>
    <d v="2023-03-01T00:00:00"/>
    <s v="S022767"/>
    <x v="2"/>
    <s v="PO142750"/>
    <s v="GRN183668"/>
    <n v="30202404"/>
    <s v="FLEXIBLE BATTERY CABLE 25mm - RED"/>
    <s v="Huddersfield HD1 3ES"/>
    <n v="180"/>
    <x v="2"/>
    <s v="Diesel"/>
    <n v="6.6599999999999993E-4"/>
  </r>
  <r>
    <d v="2023-08-01T00:00:00"/>
    <s v="S000377"/>
    <x v="14"/>
    <s v="PO148439"/>
    <s v="GRN194352"/>
    <n v="42202127"/>
    <s v="AXIS T8133 HIGH POE 30W MIDSPAN 1-PORT (UK)"/>
    <s v="Cheshire WA3 6GP"/>
    <n v="68"/>
    <x v="2"/>
    <s v="Diesel"/>
    <n v="2.5159999999999999E-4"/>
  </r>
  <r>
    <d v="2023-08-01T00:00:00"/>
    <s v="S000377"/>
    <x v="14"/>
    <s v="PO145168"/>
    <s v="GRN194356"/>
    <s v="11700-6719"/>
    <s v="CAMERA NETWORK FIXED DOME 4 SENSORS SEAMLESSLY STI"/>
    <s v="Cheshire WA3 6GP"/>
    <n v="68"/>
    <x v="2"/>
    <s v="Diesel"/>
    <n v="2.5159999999999999E-4"/>
  </r>
  <r>
    <d v="2023-08-01T00:00:00"/>
    <s v="S000377"/>
    <x v="14"/>
    <s v="PO147521"/>
    <s v="GRN194360"/>
    <s v="11700-6094"/>
    <s v="AIR CONDITIONER SPECTRACOOL 6000/8000 BTU W/ HEAT"/>
    <s v="Cheshire WA3 6GP"/>
    <n v="68"/>
    <x v="2"/>
    <s v="Diesel"/>
    <n v="2.5159999999999999E-4"/>
  </r>
  <r>
    <d v="2023-11-01T00:00:00"/>
    <s v="S022275"/>
    <x v="8"/>
    <s v="PO147746"/>
    <s v="GRN200977"/>
    <s v="11701-3352"/>
    <s v="MERCEDES-BENZ ACTROS 5 S/M FHS 2633 L EXPORT TO AR"/>
    <s v="70771 Leinfelden-Echterdingen"/>
    <n v="1446"/>
    <x v="3"/>
    <s v="Diesel"/>
    <n v="1.4702205000000002"/>
  </r>
  <r>
    <d v="2023-08-01T00:00:00"/>
    <s v="S000377"/>
    <x v="14"/>
    <s v="PO144609"/>
    <s v="GRN194922"/>
    <n v="51206094"/>
    <s v="VARIO W4 LENS - 120H X 50V"/>
    <s v="Cheshire WA3 6GP"/>
    <n v="68"/>
    <x v="2"/>
    <s v="Diesel"/>
    <n v="2.5159999999999999E-4"/>
  </r>
  <r>
    <d v="2023-08-01T00:00:00"/>
    <s v="S000377"/>
    <x v="14"/>
    <s v="PO145545"/>
    <s v="GRN194924"/>
    <n v="101017335"/>
    <s v="ALL IN ONE NETWORK MICROPHONE CONSOLE 2N SIP MIC"/>
    <s v="Cheshire WA3 6GP"/>
    <n v="68"/>
    <x v="2"/>
    <s v="Diesel"/>
    <n v="2.5159999999999999E-4"/>
  </r>
  <r>
    <d v="2023-08-01T00:00:00"/>
    <s v="S000377"/>
    <x v="14"/>
    <s v="PO148600"/>
    <s v="GRN194934"/>
    <s v="11700-6932"/>
    <s v="CAMERA POLE MOUNT 100-410MM"/>
    <s v="Cheshire WA3 6GP"/>
    <n v="68"/>
    <x v="2"/>
    <s v="Diesel"/>
    <n v="2.5159999999999999E-4"/>
  </r>
  <r>
    <d v="2023-08-01T00:00:00"/>
    <s v="S000377"/>
    <x v="14"/>
    <s v="PO143796"/>
    <s v="GRN194943"/>
    <n v="42208898"/>
    <s v="AXIS C1310-E NETWORK HORN SPEAKER"/>
    <s v="Cheshire WA3 6GP"/>
    <n v="68"/>
    <x v="2"/>
    <s v="Diesel"/>
    <n v="2.5159999999999999E-4"/>
  </r>
  <r>
    <d v="2023-08-01T00:00:00"/>
    <s v="S000377"/>
    <x v="14"/>
    <s v="PO147912"/>
    <s v="GRN194945"/>
    <n v="101013626"/>
    <s v="AXIS T91L61 WALL AND POLE MOUNT - PTZ DOME CAMERA"/>
    <s v="Cheshire WA3 6GP"/>
    <n v="68"/>
    <x v="2"/>
    <s v="Diesel"/>
    <n v="2.5159999999999999E-4"/>
  </r>
  <r>
    <d v="2023-08-01T00:00:00"/>
    <s v="S000377"/>
    <x v="14"/>
    <s v="PO147816"/>
    <s v="GRN194978"/>
    <s v="11700-6932"/>
    <s v="CAMERA POLE MOUNT 100-410MM"/>
    <s v="Cheshire WA3 6GP"/>
    <n v="68"/>
    <x v="2"/>
    <s v="Diesel"/>
    <n v="2.5159999999999999E-4"/>
  </r>
  <r>
    <d v="2023-08-01T00:00:00"/>
    <s v="S000377"/>
    <x v="14"/>
    <s v="PO143892"/>
    <s v="GRN195253"/>
    <n v="42202127"/>
    <s v="AXIS T8133 HIGH POE 30W MIDSPAN 1-PORT (UK)"/>
    <s v="Cheshire WA3 6GP"/>
    <n v="68"/>
    <x v="2"/>
    <s v="Diesel"/>
    <n v="2.5159999999999999E-4"/>
  </r>
  <r>
    <d v="2023-09-01T00:00:00"/>
    <s v="S000377"/>
    <x v="14"/>
    <s v="PO142017"/>
    <s v="GRN195364"/>
    <n v="42208070"/>
    <s v="AXIS P3905-R NETWORK CAMERA"/>
    <s v="Cheshire WA3 6GP"/>
    <n v="68"/>
    <x v="2"/>
    <s v="Diesel"/>
    <n v="2.5159999999999999E-4"/>
  </r>
  <r>
    <d v="2023-09-01T00:00:00"/>
    <s v="S000377"/>
    <x v="14"/>
    <s v="PO147928"/>
    <s v="GRN195365"/>
    <s v="11701-0952"/>
    <s v="CAMERA DOME FIXED 4 MP"/>
    <s v="Cheshire WA3 6GP"/>
    <n v="68"/>
    <x v="2"/>
    <s v="Diesel"/>
    <n v="2.5159999999999999E-4"/>
  </r>
  <r>
    <d v="2023-09-01T00:00:00"/>
    <s v="S000377"/>
    <x v="14"/>
    <s v="PO147928"/>
    <s v="GRN195423"/>
    <s v="11700-5957"/>
    <s v="SFW LICENSE AXIS CAMERA STATION CORE DEVICE"/>
    <s v="Cheshire WA3 6GP"/>
    <n v="68"/>
    <x v="2"/>
    <s v="Diesel"/>
    <n v="2.5159999999999999E-4"/>
  </r>
  <r>
    <d v="2023-09-01T00:00:00"/>
    <s v="S000377"/>
    <x v="14"/>
    <s v="PO147928"/>
    <s v="GRN195490"/>
    <s v="11701-0952"/>
    <s v="CAMERA DOME FIXED 4 MP"/>
    <s v="Cheshire WA3 6GP"/>
    <n v="68"/>
    <x v="2"/>
    <s v="Diesel"/>
    <n v="2.5159999999999999E-4"/>
  </r>
  <r>
    <d v="2023-09-01T00:00:00"/>
    <s v="S000377"/>
    <x v="14"/>
    <s v="PO148389"/>
    <s v="GRN195565"/>
    <n v="56203746"/>
    <s v="MAINS ADAPTOR PS-24 SUPPORT 24VAC"/>
    <s v="Cheshire WA3 6GP"/>
    <n v="68"/>
    <x v="2"/>
    <s v="Diesel"/>
    <n v="2.5159999999999999E-4"/>
  </r>
  <r>
    <d v="2023-09-01T00:00:00"/>
    <s v="S000377"/>
    <x v="14"/>
    <s v="PO148354"/>
    <s v="GRN195566"/>
    <n v="56203746"/>
    <s v="MAINS ADAPTOR PS-24 SUPPORT 24VAC"/>
    <s v="Cheshire WA3 6GP"/>
    <n v="68"/>
    <x v="2"/>
    <s v="Diesel"/>
    <n v="2.5159999999999999E-4"/>
  </r>
  <r>
    <d v="2023-09-01T00:00:00"/>
    <s v="S000377"/>
    <x v="14"/>
    <s v="PO142061"/>
    <s v="GRN195569"/>
    <n v="42205010"/>
    <s v="OUTDOOR CAMERA HOUSING T92E20"/>
    <s v="Cheshire WA3 6GP"/>
    <n v="68"/>
    <x v="2"/>
    <s v="Diesel"/>
    <n v="2.5159999999999999E-4"/>
  </r>
  <r>
    <d v="2023-09-01T00:00:00"/>
    <s v="S000377"/>
    <x v="14"/>
    <s v="PO142061"/>
    <s v="GRN195907"/>
    <s v="11700-6719"/>
    <s v="CAMERA NETWORK FIXED DOME 4 SENSORS SEAMLESSLY STI"/>
    <s v="Cheshire WA3 6GP"/>
    <n v="68"/>
    <x v="2"/>
    <s v="Diesel"/>
    <n v="2.5159999999999999E-4"/>
  </r>
  <r>
    <d v="2023-09-01T00:00:00"/>
    <s v="S000377"/>
    <x v="14"/>
    <s v="PO148393"/>
    <s v="GRN195984"/>
    <n v="101038455"/>
    <s v="AXIS M5075-G EU PALM-SIZED PTZ CAMERA WITH 5X OPTI"/>
    <s v="Cheshire WA3 6GP"/>
    <n v="68"/>
    <x v="2"/>
    <s v="Diesel"/>
    <n v="2.5159999999999999E-4"/>
  </r>
  <r>
    <d v="2023-09-01T00:00:00"/>
    <s v="S000377"/>
    <x v="14"/>
    <s v="PO147816"/>
    <s v="GRN196151"/>
    <s v="11700-6932"/>
    <s v="CAMERA POLE MOUNT 100-410MM"/>
    <s v="Cheshire WA3 6GP"/>
    <n v="68"/>
    <x v="2"/>
    <s v="Diesel"/>
    <n v="2.5159999999999999E-4"/>
  </r>
  <r>
    <d v="2023-09-01T00:00:00"/>
    <s v="S000377"/>
    <x v="14"/>
    <s v="PO147610"/>
    <s v="GRN196233"/>
    <n v="101013626"/>
    <s v="AXIS T91L61 WALL AND POLE MOUNT - PTZ DOME CAMERA"/>
    <s v="Cheshire WA3 6GP"/>
    <n v="68"/>
    <x v="2"/>
    <s v="Diesel"/>
    <n v="2.5159999999999999E-4"/>
  </r>
  <r>
    <d v="2023-09-01T00:00:00"/>
    <s v="S000377"/>
    <x v="14"/>
    <s v="PO147521"/>
    <s v="GRN196234"/>
    <n v="101017154"/>
    <s v="AXIS P1468-LE BULLET CAMERA"/>
    <s v="Cheshire WA3 6GP"/>
    <n v="68"/>
    <x v="2"/>
    <s v="Diesel"/>
    <n v="2.5159999999999999E-4"/>
  </r>
  <r>
    <d v="2023-09-01T00:00:00"/>
    <s v="S000377"/>
    <x v="14"/>
    <s v="PO149019"/>
    <s v="GRN196259"/>
    <s v="11701-2477"/>
    <s v="SUINT2200LCD2U TRIPP LITE LINE PROTECTION DISTRIBU"/>
    <s v="Cheshire WA3 6GP"/>
    <n v="68"/>
    <x v="2"/>
    <s v="Diesel"/>
    <n v="2.5159999999999999E-4"/>
  </r>
  <r>
    <d v="2023-09-01T00:00:00"/>
    <s v="S000377"/>
    <x v="14"/>
    <s v="PO147521"/>
    <s v="GRN196412"/>
    <s v="11700-6094"/>
    <s v="AIR CONDITIONER SPECTRACOOL 6000/8000 BTU W/ HEAT"/>
    <s v="Cheshire WA3 6GP"/>
    <n v="68"/>
    <x v="2"/>
    <s v="Diesel"/>
    <n v="2.5159999999999999E-4"/>
  </r>
  <r>
    <d v="2023-09-01T00:00:00"/>
    <s v="S000377"/>
    <x v="14"/>
    <s v="PO145351"/>
    <s v="GRN196523"/>
    <n v="101026758"/>
    <s v="M3058-PLVE NETWORK CAMERA"/>
    <s v="Cheshire WA3 6GP"/>
    <n v="68"/>
    <x v="2"/>
    <s v="Diesel"/>
    <n v="2.5159999999999999E-4"/>
  </r>
  <r>
    <d v="2023-09-01T00:00:00"/>
    <s v="S000377"/>
    <x v="14"/>
    <s v="PO145858"/>
    <s v="GRN196531"/>
    <n v="101031305"/>
    <s v="AXIS TM3208 RECESSED CAMERA MOUNT"/>
    <s v="Cheshire WA3 6GP"/>
    <n v="68"/>
    <x v="2"/>
    <s v="Diesel"/>
    <n v="2.5159999999999999E-4"/>
  </r>
  <r>
    <d v="2023-09-01T00:00:00"/>
    <s v="S000377"/>
    <x v="14"/>
    <s v="PO149019"/>
    <s v="GRN196544"/>
    <s v="11701-2471"/>
    <s v="TRIPPLITE UPS - 2200VA - 230V - DOUBLE CONVERSION"/>
    <s v="Cheshire WA3 6GP"/>
    <n v="68"/>
    <x v="2"/>
    <s v="Diesel"/>
    <n v="2.5159999999999999E-4"/>
  </r>
  <r>
    <d v="2023-09-01T00:00:00"/>
    <s v="S000377"/>
    <x v="14"/>
    <s v="PO143665"/>
    <s v="GRN196712"/>
    <n v="101017335"/>
    <s v="ALL IN ONE NETWORK MICROPHONE CONSOLE 2N SIP MIC"/>
    <s v="Cheshire WA3 6GP"/>
    <n v="68"/>
    <x v="2"/>
    <s v="Diesel"/>
    <n v="2.5159999999999999E-4"/>
  </r>
  <r>
    <d v="2023-09-01T00:00:00"/>
    <s v="S000377"/>
    <x v="14"/>
    <s v="PO143665"/>
    <s v="GRN196840"/>
    <n v="42208898"/>
    <s v="AXIS C1310-E NETWORK HORN SPEAKER"/>
    <s v="Cheshire WA3 6GP"/>
    <n v="68"/>
    <x v="2"/>
    <s v="Diesel"/>
    <n v="2.5159999999999999E-4"/>
  </r>
  <r>
    <d v="2023-09-01T00:00:00"/>
    <s v="S000377"/>
    <x v="14"/>
    <s v="PO145351"/>
    <s v="GRN197241"/>
    <n v="101026758"/>
    <s v="M3058-PLVE NETWORK CAMERA"/>
    <s v="Cheshire WA3 6GP"/>
    <n v="68"/>
    <x v="2"/>
    <s v="Diesel"/>
    <n v="2.5159999999999999E-4"/>
  </r>
  <r>
    <d v="2023-03-01T00:00:00"/>
    <s v="S026889"/>
    <x v="35"/>
    <s v="PO142921"/>
    <s v="GRN183719"/>
    <s v="344-1391-1"/>
    <s v="HORIZONTAL SAWTOOTH SPINE"/>
    <s v="Stafford ST18 0PJ"/>
    <n v="50.6"/>
    <x v="2"/>
    <s v="Diesel"/>
    <n v="1.8722000000000001E-3"/>
  </r>
  <r>
    <d v="2023-10-01T00:00:00"/>
    <s v="S000377"/>
    <x v="14"/>
    <s v="PO147521"/>
    <s v="GRN198008"/>
    <n v="101017154"/>
    <s v="AXIS P1468-LE BULLET CAMERA"/>
    <s v="Cheshire WA3 6GP"/>
    <n v="68"/>
    <x v="2"/>
    <s v="Diesel"/>
    <n v="2.5159999999999999E-4"/>
  </r>
  <r>
    <d v="2023-03-01T00:00:00"/>
    <s v="S026889"/>
    <x v="35"/>
    <s v="PO144064"/>
    <s v="GRN183723"/>
    <s v="361-1027-1"/>
    <s v="DV60 HORIZONTAL ARRAY PLATE"/>
    <s v="Stafford ST18 0PJ"/>
    <n v="50.6"/>
    <x v="2"/>
    <s v="Diesel"/>
    <n v="1.8722000000000001E-3"/>
  </r>
  <r>
    <d v="2023-03-01T00:00:00"/>
    <s v="S000892"/>
    <x v="16"/>
    <s v="PO144432"/>
    <s v="GRN183727"/>
    <n v="21203295"/>
    <s v="MAINS LEAD 3M 10A STRAIGHT C13 TO UK BS1363/A - BL"/>
    <s v="Stockport SK4 2JT"/>
    <n v="55"/>
    <x v="2"/>
    <s v="Diesel"/>
    <n v="2.0350000000000001E-4"/>
  </r>
  <r>
    <d v="2023-10-01T00:00:00"/>
    <s v="S000377"/>
    <x v="14"/>
    <s v="PO149019"/>
    <s v="GRN198009"/>
    <s v="11701-2471"/>
    <s v="TRIPPLITE UPS - 2200VA - 230V - DOUBLE CONVERSION"/>
    <s v="Cheshire WA3 6GP"/>
    <n v="68"/>
    <x v="2"/>
    <s v="Diesel"/>
    <n v="2.5159999999999999E-4"/>
  </r>
  <r>
    <d v="2023-10-01T00:00:00"/>
    <s v="S000377"/>
    <x v="14"/>
    <s v="PO149390"/>
    <s v="GRN198012"/>
    <n v="42208898"/>
    <s v="AXIS C1310-E NETWORK HORN SPEAKER"/>
    <s v="Cheshire WA3 6GP"/>
    <n v="68"/>
    <x v="2"/>
    <s v="Diesel"/>
    <n v="2.5159999999999999E-4"/>
  </r>
  <r>
    <d v="2023-10-01T00:00:00"/>
    <s v="S000377"/>
    <x v="14"/>
    <s v="PO143665"/>
    <s v="GRN198013"/>
    <n v="101017335"/>
    <s v="ALL IN ONE NETWORK MICROPHONE CONSOLE 2N SIP MIC"/>
    <s v="Cheshire WA3 6GP"/>
    <n v="68"/>
    <x v="2"/>
    <s v="Diesel"/>
    <n v="2.5159999999999999E-4"/>
  </r>
  <r>
    <d v="2023-03-01T00:00:00"/>
    <s v="S000892"/>
    <x v="16"/>
    <s v="PO144405"/>
    <s v="GRN183739"/>
    <n v="101045243"/>
    <s v="MULTI PURPOSE WIPES LINT FREE 230 x 230 (100/Box)"/>
    <s v="Stockport SK4 2JT"/>
    <n v="55"/>
    <x v="2"/>
    <s v="Diesel"/>
    <n v="2.0350000000000001E-4"/>
  </r>
  <r>
    <d v="2023-10-01T00:00:00"/>
    <s v="S000377"/>
    <x v="14"/>
    <s v="PO142017"/>
    <s v="GRN198014"/>
    <n v="42208070"/>
    <s v="AXIS P3905-R NETWORK CAMERA"/>
    <s v="Cheshire WA3 6GP"/>
    <n v="68"/>
    <x v="2"/>
    <s v="Diesel"/>
    <n v="2.5159999999999999E-4"/>
  </r>
  <r>
    <d v="2023-10-01T00:00:00"/>
    <s v="S000377"/>
    <x v="14"/>
    <s v="PO147816"/>
    <s v="GRN198095"/>
    <s v="11700-6932"/>
    <s v="CAMERA POLE MOUNT 100-410MM"/>
    <s v="Cheshire WA3 6GP"/>
    <n v="68"/>
    <x v="2"/>
    <s v="Diesel"/>
    <n v="2.5159999999999999E-4"/>
  </r>
  <r>
    <d v="2023-03-01T00:00:00"/>
    <s v="S023222"/>
    <x v="11"/>
    <s v="PO143357"/>
    <s v="GRN183742"/>
    <s v="11700-5430"/>
    <s v="CABLE 4 PIN PANEL MOUNT SHLD 4 METER"/>
    <s v="Wickford SS11 8YT"/>
    <n v="390"/>
    <x v="2"/>
    <s v="Diesel"/>
    <n v="1.4430000000000001E-3"/>
  </r>
  <r>
    <d v="2023-10-01T00:00:00"/>
    <s v="S000377"/>
    <x v="14"/>
    <s v="PO149144"/>
    <s v="GRN198472"/>
    <n v="101017335"/>
    <s v="ALL IN ONE NETWORK MICROPHONE CONSOLE 2N SIP MIC"/>
    <s v="Cheshire WA3 6GP"/>
    <n v="68"/>
    <x v="2"/>
    <s v="Diesel"/>
    <n v="2.5159999999999999E-4"/>
  </r>
  <r>
    <d v="2023-10-01T00:00:00"/>
    <s v="S000377"/>
    <x v="14"/>
    <s v="PO145920"/>
    <s v="GRN198708"/>
    <s v="11700-6719"/>
    <s v="CAMERA NETWORK FIXED DOME 4 SENSORS SEAMLESSLY STI"/>
    <s v="Cheshire WA3 6GP"/>
    <n v="68"/>
    <x v="2"/>
    <s v="Diesel"/>
    <n v="2.5159999999999999E-4"/>
  </r>
  <r>
    <d v="2023-03-01T00:00:00"/>
    <s v="S026602"/>
    <x v="12"/>
    <s v="PO144026"/>
    <s v="GRN183746"/>
    <s v="11550-0436"/>
    <s v="GENERATOR FILTER FUEL DIESEL"/>
    <s v="Watford WD24 7GG"/>
    <n v="302"/>
    <x v="2"/>
    <s v="Diesl"/>
    <n v="1.1173999999999999E-3"/>
  </r>
  <r>
    <d v="2023-10-01T00:00:00"/>
    <s v="S000377"/>
    <x v="14"/>
    <s v="PO147816"/>
    <s v="GRN198871"/>
    <s v="11700-6932"/>
    <s v="CAMERA POLE MOUNT 100-410MM"/>
    <s v="Cheshire WA3 6GP"/>
    <n v="68"/>
    <x v="2"/>
    <s v="Diesel"/>
    <n v="2.5159999999999999E-4"/>
  </r>
  <r>
    <d v="2023-10-01T00:00:00"/>
    <s v="S000377"/>
    <x v="14"/>
    <s v="PO149004"/>
    <s v="GRN198877"/>
    <s v="11700-5957"/>
    <s v="SFW LICENSE AXIS CAMERA STATION CORE DEVICE"/>
    <s v="Cheshire WA3 6GP"/>
    <n v="68"/>
    <x v="2"/>
    <s v="Diesel"/>
    <n v="2.5159999999999999E-4"/>
  </r>
  <r>
    <d v="2023-10-01T00:00:00"/>
    <s v="S000377"/>
    <x v="14"/>
    <s v="PO148934"/>
    <s v="GRN199148"/>
    <n v="42202127"/>
    <s v="AXIS T8133 HIGH POE 30W MIDSPAN 1-PORT (UK)"/>
    <s v="Cheshire WA3 6GP"/>
    <n v="68"/>
    <x v="2"/>
    <s v="Diesel"/>
    <n v="2.5159999999999999E-4"/>
  </r>
  <r>
    <d v="2023-10-01T00:00:00"/>
    <s v="S000377"/>
    <x v="14"/>
    <s v="PO142061"/>
    <s v="GRN199160"/>
    <n v="42205010"/>
    <s v="OUTDOOR CAMERA HOUSING T92E20"/>
    <s v="Cheshire WA3 6GP"/>
    <n v="68"/>
    <x v="2"/>
    <s v="Diesel"/>
    <n v="2.5159999999999999E-4"/>
  </r>
  <r>
    <d v="2023-10-01T00:00:00"/>
    <s v="S000377"/>
    <x v="14"/>
    <s v="PO149004"/>
    <s v="GRN199166"/>
    <s v="11700-5957"/>
    <s v="SFW LICENSE AXIS CAMERA STATION CORE DEVICE"/>
    <s v="Cheshire WA3 6GP"/>
    <n v="68"/>
    <x v="2"/>
    <s v="Diesel"/>
    <n v="2.5159999999999999E-4"/>
  </r>
  <r>
    <d v="2023-10-01T00:00:00"/>
    <s v="S000377"/>
    <x v="14"/>
    <s v="PO149620"/>
    <s v="GRN199173"/>
    <n v="101017335"/>
    <s v="ALL IN ONE NETWORK MICROPHONE CONSOLE 2N SIP MIC"/>
    <s v="Cheshire WA3 6GP"/>
    <n v="68"/>
    <x v="2"/>
    <s v="Diesel"/>
    <n v="2.5159999999999999E-4"/>
  </r>
  <r>
    <d v="2023-10-01T00:00:00"/>
    <s v="S000377"/>
    <x v="14"/>
    <s v="PO149655"/>
    <s v="GRN199254"/>
    <s v="340-1384-1"/>
    <s v="CABLE ASSY CAM2 POE SIGNAL"/>
    <s v="Cheshire WA3 6GP"/>
    <n v="68"/>
    <x v="2"/>
    <s v="Diesel"/>
    <n v="2.5159999999999999E-4"/>
  </r>
  <r>
    <d v="2023-10-01T00:00:00"/>
    <s v="S000377"/>
    <x v="14"/>
    <s v="PO147534"/>
    <s v="GRN199323"/>
    <s v="11700-5957"/>
    <s v="SFW LICENSE AXIS CAMERA STATION CORE DEVICE"/>
    <s v="Cheshire WA3 6GP"/>
    <n v="68"/>
    <x v="2"/>
    <s v="Diesel"/>
    <n v="2.5159999999999999E-4"/>
  </r>
  <r>
    <d v="2023-10-01T00:00:00"/>
    <s v="S000377"/>
    <x v="14"/>
    <s v="PO149834"/>
    <s v="GRN199341"/>
    <s v="11700-6719"/>
    <s v="CAMERA NETWORK FIXED DOME 4 SENSORS SEAMLESSLY STI"/>
    <s v="Cheshire WA3 6GP"/>
    <n v="68"/>
    <x v="2"/>
    <s v="Diesel"/>
    <n v="2.5159999999999999E-4"/>
  </r>
  <r>
    <d v="2023-10-01T00:00:00"/>
    <s v="S000377"/>
    <x v="14"/>
    <s v="PO147852"/>
    <s v="GRN199413"/>
    <n v="5745081"/>
    <s v="COLUMN MOUNT WITH BALL JOINT WFWCA"/>
    <s v="Cheshire WA3 6GP"/>
    <n v="68"/>
    <x v="2"/>
    <s v="Diesel"/>
    <n v="2.5159999999999999E-4"/>
  </r>
  <r>
    <d v="2023-10-01T00:00:00"/>
    <s v="S000377"/>
    <x v="14"/>
    <s v="PO149988"/>
    <s v="GRN199709"/>
    <s v="11700-4733"/>
    <s v="MNT WALL/ POLE FOR AXIS PTZ AND DOME CAMERAS"/>
    <s v="Cheshire WA3 6GP"/>
    <n v="68"/>
    <x v="2"/>
    <s v="Diesel"/>
    <n v="2.5159999999999999E-4"/>
  </r>
  <r>
    <d v="2023-10-01T00:00:00"/>
    <s v="S000377"/>
    <x v="14"/>
    <s v="PO147928"/>
    <s v="GRN199994"/>
    <n v="101049130"/>
    <s v="P1378 NETWORK CAMERA 4K"/>
    <s v="Cheshire WA3 6GP"/>
    <n v="68"/>
    <x v="2"/>
    <s v="Diesel"/>
    <n v="2.5159999999999999E-4"/>
  </r>
  <r>
    <d v="2023-03-01T00:00:00"/>
    <s v="S001121"/>
    <x v="5"/>
    <s v="PO143158"/>
    <s v="GRN183779"/>
    <n v="50205991"/>
    <s v="1492 JUMPER BARS CJR NO COVER 8 5 POLE - BLACK"/>
    <s v="Salford M5 4BE"/>
    <n v="103.6"/>
    <x v="2"/>
    <s v="Diesel"/>
    <n v="3.8331999999999998E-4"/>
  </r>
  <r>
    <d v="2023-03-01T00:00:00"/>
    <s v="S001121"/>
    <x v="5"/>
    <s v="PO143157"/>
    <s v="GRN183780"/>
    <n v="50205991"/>
    <s v="1492 JUMPER BARS CJR NO COVER 8 5 POLE - BLACK"/>
    <s v="Salford M5 4BE"/>
    <n v="103.6"/>
    <x v="2"/>
    <s v="Diesel"/>
    <n v="3.8331999999999998E-4"/>
  </r>
  <r>
    <d v="2023-10-01T00:00:00"/>
    <s v="S000377"/>
    <x v="14"/>
    <s v="PO147816"/>
    <s v="GRN199997"/>
    <s v="11700-6932"/>
    <s v="CAMERA POLE MOUNT 100-410MM"/>
    <s v="Cheshire WA3 6GP"/>
    <n v="68"/>
    <x v="2"/>
    <s v="Diesel"/>
    <n v="2.5159999999999999E-4"/>
  </r>
  <r>
    <d v="2023-03-01T00:00:00"/>
    <s v="S001121"/>
    <x v="5"/>
    <s v="PO142321"/>
    <s v="GRN183782"/>
    <n v="50205250"/>
    <s v="TERMINAL FT SPRING CLAMP 1.5MM - GREEN/YELLOW"/>
    <s v="Salford M5 4BE"/>
    <n v="103.6"/>
    <x v="2"/>
    <s v="Diesel"/>
    <n v="3.8331999999999998E-4"/>
  </r>
  <r>
    <d v="2023-10-01T00:00:00"/>
    <s v="S000377"/>
    <x v="14"/>
    <s v="PO149390"/>
    <s v="GRN199998"/>
    <n v="42208898"/>
    <s v="AXIS C1310-E NETWORK HORN SPEAKER"/>
    <s v="Cheshire WA3 6GP"/>
    <n v="68"/>
    <x v="2"/>
    <s v="Diesel"/>
    <n v="2.5159999999999999E-4"/>
  </r>
  <r>
    <d v="2023-10-01T00:00:00"/>
    <s v="S000377"/>
    <x v="14"/>
    <s v="PO145858"/>
    <s v="GRN199999"/>
    <n v="101031305"/>
    <s v="AXIS TM3208 RECESSED CAMERA MOUNT"/>
    <s v="Cheshire WA3 6GP"/>
    <n v="68"/>
    <x v="2"/>
    <s v="Diesel"/>
    <n v="2.5159999999999999E-4"/>
  </r>
  <r>
    <d v="2023-10-01T00:00:00"/>
    <s v="S000377"/>
    <x v="14"/>
    <s v="PO149620"/>
    <s v="GRN200000"/>
    <n v="42208070"/>
    <s v="AXIS P3905-R NETWORK CAMERA"/>
    <s v="Cheshire WA3 6GP"/>
    <n v="68"/>
    <x v="2"/>
    <s v="Diesel"/>
    <n v="2.5159999999999999E-4"/>
  </r>
  <r>
    <d v="2023-03-01T00:00:00"/>
    <s v="S001121"/>
    <x v="5"/>
    <s v="PO140445"/>
    <s v="GRN183786"/>
    <n v="21205611"/>
    <s v="RJ45 PATCHCORD 4-PAIR HALOGEN-FREE TEAL - 1M LONG"/>
    <s v="Salford M5 4BE"/>
    <n v="103.6"/>
    <x v="2"/>
    <s v="Diesel"/>
    <n v="3.8331999999999998E-4"/>
  </r>
  <r>
    <d v="2023-11-01T00:00:00"/>
    <s v="S022275"/>
    <x v="8"/>
    <s v="PO143491"/>
    <s v="GRN201588"/>
    <s v="11701-2583"/>
    <s v="MERCEDES-BENZ ACTROS 5 S/M FHS 2632 L - EXPORT TO"/>
    <s v="70771 Leinfelden-Echterdingen"/>
    <n v="1446"/>
    <x v="3"/>
    <s v="Diesel"/>
    <n v="1.4702205000000002"/>
  </r>
  <r>
    <d v="2023-10-01T00:00:00"/>
    <s v="S000377"/>
    <x v="14"/>
    <s v="PO148600"/>
    <s v="GRN200003"/>
    <s v="11700-6932"/>
    <s v="CAMERA POLE MOUNT 100-410MM"/>
    <s v="Cheshire WA3 6GP"/>
    <n v="68"/>
    <x v="2"/>
    <s v="Diesel"/>
    <n v="2.5159999999999999E-4"/>
  </r>
  <r>
    <d v="2023-10-01T00:00:00"/>
    <s v="S000377"/>
    <x v="14"/>
    <s v="PO149197"/>
    <s v="GRN200004"/>
    <n v="101017154"/>
    <s v="AXIS P1468-LE BULLET CAMERA"/>
    <s v="Cheshire WA3 6GP"/>
    <n v="68"/>
    <x v="2"/>
    <s v="Diesel"/>
    <n v="2.5159999999999999E-4"/>
  </r>
  <r>
    <d v="2023-10-01T00:00:00"/>
    <s v="S000377"/>
    <x v="14"/>
    <s v="PO149620"/>
    <s v="GRN200005"/>
    <n v="42208070"/>
    <s v="AXIS P3905-R NETWORK CAMERA"/>
    <s v="Cheshire WA3 6GP"/>
    <n v="68"/>
    <x v="2"/>
    <s v="Diesel"/>
    <n v="2.5159999999999999E-4"/>
  </r>
  <r>
    <d v="2023-10-01T00:00:00"/>
    <s v="S000377"/>
    <x v="14"/>
    <s v="PO149144"/>
    <s v="GRN200069"/>
    <n v="101017335"/>
    <s v="ALL IN ONE NETWORK MICROPHONE CONSOLE 2N SIP MIC"/>
    <s v="Cheshire WA3 6GP"/>
    <n v="68"/>
    <x v="2"/>
    <s v="Diesel"/>
    <n v="2.5159999999999999E-4"/>
  </r>
  <r>
    <d v="2023-10-01T00:00:00"/>
    <s v="S000377"/>
    <x v="14"/>
    <s v="PO149620"/>
    <s v="GRN200158"/>
    <n v="101026758"/>
    <s v="M3058-PLVE NETWORK CAMERA"/>
    <s v="Cheshire WA3 6GP"/>
    <n v="68"/>
    <x v="2"/>
    <s v="Diesel"/>
    <n v="2.5159999999999999E-4"/>
  </r>
  <r>
    <d v="2023-10-01T00:00:00"/>
    <s v="S000377"/>
    <x v="14"/>
    <s v="PO149004"/>
    <s v="GRN200206"/>
    <s v="11700-5957"/>
    <s v="SFW LICENSE AXIS CAMERA STATION CORE DEVICE"/>
    <s v="Cheshire WA3 6GP"/>
    <n v="68"/>
    <x v="2"/>
    <s v="Diesel"/>
    <n v="2.5159999999999999E-4"/>
  </r>
  <r>
    <d v="2023-10-01T00:00:00"/>
    <s v="S000377"/>
    <x v="14"/>
    <s v="PO149004"/>
    <s v="GRN200254"/>
    <s v="11700-5957"/>
    <s v="SFW LICENSE AXIS CAMERA STATION CORE DEVICE"/>
    <s v="Cheshire WA3 6GP"/>
    <n v="68"/>
    <x v="2"/>
    <s v="Diesel"/>
    <n v="2.5159999999999999E-4"/>
  </r>
  <r>
    <d v="2023-10-01T00:00:00"/>
    <s v="S000377"/>
    <x v="14"/>
    <s v="PO149004"/>
    <s v="GRN200289"/>
    <s v="11700-5957"/>
    <s v="SFW LICENSE AXIS CAMERA STATION CORE DEVICE"/>
    <s v="Cheshire WA3 6GP"/>
    <n v="68"/>
    <x v="2"/>
    <s v="Diesel"/>
    <n v="2.5159999999999999E-4"/>
  </r>
  <r>
    <d v="2023-10-01T00:00:00"/>
    <s v="S000377"/>
    <x v="14"/>
    <s v="PO149746"/>
    <s v="GRN200392"/>
    <n v="101031503"/>
    <s v="T96B05 OUTDOOR HOUSING"/>
    <s v="Cheshire WA3 6GP"/>
    <n v="68"/>
    <x v="2"/>
    <s v="Diesel"/>
    <n v="2.5159999999999999E-4"/>
  </r>
  <r>
    <d v="2023-10-01T00:00:00"/>
    <s v="S000377"/>
    <x v="14"/>
    <s v="PO149635"/>
    <s v="GRN200536"/>
    <n v="42208070"/>
    <s v="AXIS P3905-R NETWORK CAMERA"/>
    <s v="Cheshire WA3 6GP"/>
    <n v="68"/>
    <x v="2"/>
    <s v="Diesel"/>
    <n v="2.5159999999999999E-4"/>
  </r>
  <r>
    <d v="2023-03-01T00:00:00"/>
    <s v="S023222"/>
    <x v="11"/>
    <s v="PO143357"/>
    <s v="GRN183801"/>
    <s v="11700-5345"/>
    <s v="CABLE 1.5 METER RJ45S TO RJ45S CAT5E"/>
    <s v="Wickford SS11 8YT"/>
    <n v="390"/>
    <x v="2"/>
    <s v="Diesel"/>
    <n v="1.4430000000000001E-3"/>
  </r>
  <r>
    <d v="2023-10-01T00:00:00"/>
    <s v="S000377"/>
    <x v="14"/>
    <s v="PO149834"/>
    <s v="GRN200537"/>
    <s v="11700-6719"/>
    <s v="CAMERA NETWORK FIXED DOME 4 SENSORS SEAMLESSLY STI"/>
    <s v="Cheshire WA3 6GP"/>
    <n v="68"/>
    <x v="2"/>
    <s v="Diesel"/>
    <n v="2.5159999999999999E-4"/>
  </r>
  <r>
    <d v="2023-10-01T00:00:00"/>
    <s v="S000377"/>
    <x v="14"/>
    <s v="PO150361"/>
    <s v="GRN200550"/>
    <s v="11701-3769"/>
    <s v="NETWORK CAMERA AXIS P1375 1080P"/>
    <s v="Cheshire WA3 6GP"/>
    <n v="68"/>
    <x v="2"/>
    <s v="Diesel"/>
    <n v="2.5159999999999999E-4"/>
  </r>
  <r>
    <d v="2023-03-01T00:00:00"/>
    <s v="S023222"/>
    <x v="11"/>
    <s v="PO143357"/>
    <s v="GRN183810"/>
    <s v="11700-0736"/>
    <s v="BANNER SSA-EB1P-02ED1Q4 E-STOP SWITCH"/>
    <s v="Wickford SS11 8YT"/>
    <n v="390"/>
    <x v="2"/>
    <s v="Diesel"/>
    <n v="1.4430000000000001E-3"/>
  </r>
  <r>
    <d v="2023-10-01T00:00:00"/>
    <s v="S000377"/>
    <x v="14"/>
    <s v="PO142017"/>
    <s v="GRN200722"/>
    <n v="42208070"/>
    <s v="AXIS P3905-R NETWORK CAMERA"/>
    <s v="Cheshire WA3 6GP"/>
    <n v="68"/>
    <x v="2"/>
    <s v="Diesel"/>
    <n v="2.5159999999999999E-4"/>
  </r>
  <r>
    <d v="2023-03-01T00:00:00"/>
    <s v="S023222"/>
    <x v="11"/>
    <s v="PO143355"/>
    <s v="GRN183813"/>
    <s v="11700-0736"/>
    <s v="BANNER SSA-EB1P-02ED1Q4 E-STOP SWITCH"/>
    <s v="Wickford SS11 8YT"/>
    <n v="390"/>
    <x v="2"/>
    <s v="Diesel"/>
    <n v="1.4430000000000001E-3"/>
  </r>
  <r>
    <d v="2023-10-01T00:00:00"/>
    <s v="S000377"/>
    <x v="14"/>
    <s v="PO142061"/>
    <s v="GRN200802"/>
    <n v="42205010"/>
    <s v="OUTDOOR CAMERA HOUSING T92E20"/>
    <s v="Cheshire WA3 6GP"/>
    <n v="68"/>
    <x v="2"/>
    <s v="Diesel"/>
    <n v="2.5159999999999999E-4"/>
  </r>
  <r>
    <d v="2023-03-01T00:00:00"/>
    <s v="S024190"/>
    <x v="22"/>
    <s v="PO143444"/>
    <s v="GRN183817"/>
    <s v="340-1110-1"/>
    <s v="COVER PLC CHASSIS (SHORT)"/>
    <s v="Stockport SK4 2JT"/>
    <n v="22.2"/>
    <x v="1"/>
    <s v="Diesel"/>
    <n v="8.2140000000000008E-3"/>
  </r>
  <r>
    <d v="2023-11-01T00:00:00"/>
    <s v="S000377"/>
    <x v="14"/>
    <s v="PO148056"/>
    <s v="GRN200904"/>
    <s v="11701-0952"/>
    <s v="CAMERA DOME FIXED 4 MP"/>
    <s v="Cheshire WA3 6GP"/>
    <n v="68"/>
    <x v="2"/>
    <s v="Diesel"/>
    <n v="2.5159999999999999E-4"/>
  </r>
  <r>
    <d v="2023-03-01T00:00:00"/>
    <s v="S024190"/>
    <x v="22"/>
    <s v="PO143444"/>
    <s v="GRN183822"/>
    <n v="85205363"/>
    <s v="19MM EPDM BONDED WASHER"/>
    <s v="Stockport SK4 2JT"/>
    <n v="22.2"/>
    <x v="1"/>
    <s v="Diesel"/>
    <n v="8.2140000000000008E-3"/>
  </r>
  <r>
    <d v="2023-11-01T00:00:00"/>
    <s v="S000377"/>
    <x v="14"/>
    <s v="PO149834"/>
    <s v="GRN201235"/>
    <s v="11700-6719"/>
    <s v="CAMERA NETWORK FIXED DOME 4 SENSORS SEAMLESSLY STI"/>
    <s v="Cheshire WA3 6GP"/>
    <n v="68"/>
    <x v="2"/>
    <s v="Diesel"/>
    <n v="2.5159999999999999E-4"/>
  </r>
  <r>
    <d v="2023-11-01T00:00:00"/>
    <s v="S000377"/>
    <x v="14"/>
    <s v="PO150561"/>
    <s v="GRN201266"/>
    <s v="11701-3769"/>
    <s v="NETWORK CAMERA AXIS P1375 1080P"/>
    <s v="Cheshire WA3 6GP"/>
    <n v="68"/>
    <x v="2"/>
    <s v="Diesel"/>
    <n v="2.5159999999999999E-4"/>
  </r>
  <r>
    <d v="2023-11-01T00:00:00"/>
    <s v="S000377"/>
    <x v="14"/>
    <s v="PO147928"/>
    <s v="GRN201543"/>
    <n v="42208070"/>
    <s v="AXIS P3905-R NETWORK CAMERA"/>
    <s v="Cheshire WA3 6GP"/>
    <n v="68"/>
    <x v="2"/>
    <s v="Diesel"/>
    <n v="2.5159999999999999E-4"/>
  </r>
  <r>
    <d v="2023-11-01T00:00:00"/>
    <s v="S000377"/>
    <x v="14"/>
    <s v="PO149390"/>
    <s v="GRN201546"/>
    <n v="101049130"/>
    <s v="P1378 NETWORK CAMERA 4K"/>
    <s v="Cheshire WA3 6GP"/>
    <n v="68"/>
    <x v="2"/>
    <s v="Diesel"/>
    <n v="2.5159999999999999E-4"/>
  </r>
  <r>
    <d v="2023-11-01T00:00:00"/>
    <s v="S000377"/>
    <x v="14"/>
    <s v="PO147521"/>
    <s v="GRN201552"/>
    <n v="101031503"/>
    <s v="T96B05 OUTDOOR HOUSING"/>
    <s v="Cheshire WA3 6GP"/>
    <n v="68"/>
    <x v="2"/>
    <s v="Diesel"/>
    <n v="2.5159999999999999E-4"/>
  </r>
  <r>
    <d v="2023-11-01T00:00:00"/>
    <s v="S000377"/>
    <x v="14"/>
    <s v="PO149197"/>
    <s v="GRN201553"/>
    <n v="101017154"/>
    <s v="AXIS P1468-LE BULLET CAMERA"/>
    <s v="Cheshire WA3 6GP"/>
    <n v="68"/>
    <x v="2"/>
    <s v="Diesel"/>
    <n v="2.5159999999999999E-4"/>
  </r>
  <r>
    <d v="2023-11-01T00:00:00"/>
    <s v="S000377"/>
    <x v="14"/>
    <s v="PO149620"/>
    <s v="GRN201592"/>
    <n v="101017335"/>
    <s v="ALL IN ONE NETWORK MICROPHONE CONSOLE 2N SIP MIC"/>
    <s v="Cheshire WA3 6GP"/>
    <n v="68"/>
    <x v="2"/>
    <s v="Diesel"/>
    <n v="2.5159999999999999E-4"/>
  </r>
  <r>
    <d v="2023-11-01T00:00:00"/>
    <s v="S000377"/>
    <x v="14"/>
    <s v="PO149834"/>
    <s v="GRN201593"/>
    <s v="11700-6719"/>
    <s v="CAMERA NETWORK FIXED DOME 4 SENSORS SEAMLESSLY STI"/>
    <s v="Cheshire WA3 6GP"/>
    <n v="68"/>
    <x v="2"/>
    <s v="Diesel"/>
    <n v="2.5159999999999999E-4"/>
  </r>
  <r>
    <d v="2023-03-01T00:00:00"/>
    <s v="S000892"/>
    <x v="16"/>
    <s v="PO144543"/>
    <s v="GRN183838"/>
    <n v="34208933"/>
    <s v="SWITCH DISCONNECTOR 4 POLE DIN RAIL 63A 22 KW IP65"/>
    <s v="Stockport SK4 2JT"/>
    <n v="55"/>
    <x v="2"/>
    <s v="Diesel"/>
    <n v="2.0350000000000001E-4"/>
  </r>
  <r>
    <d v="2023-11-01T00:00:00"/>
    <s v="S000377"/>
    <x v="14"/>
    <s v="PO149708"/>
    <s v="GRN201600"/>
    <s v="11700-6094"/>
    <s v="AIR CONDITIONER SPECTRACOOL 6000/8000 BTU W/ HEAT"/>
    <s v="Cheshire WA3 6GP"/>
    <n v="68"/>
    <x v="2"/>
    <s v="Diesel"/>
    <n v="2.5159999999999999E-4"/>
  </r>
  <r>
    <d v="2023-11-01T00:00:00"/>
    <s v="S000377"/>
    <x v="14"/>
    <s v="PO150615"/>
    <s v="GRN201871"/>
    <n v="13200949"/>
    <s v="PLENA MIXING AMPLIFIER 120 WATT"/>
    <s v="Cheshire WA3 6GP"/>
    <n v="68"/>
    <x v="2"/>
    <s v="Diesel"/>
    <n v="2.5159999999999999E-4"/>
  </r>
  <r>
    <d v="2023-11-01T00:00:00"/>
    <s v="S000377"/>
    <x v="14"/>
    <s v="PO150638"/>
    <s v="GRN202104"/>
    <s v="11700-6932"/>
    <s v="CAMERA POLE MOUNT 100-410MM"/>
    <s v="Cheshire WA3 6GP"/>
    <n v="68"/>
    <x v="2"/>
    <s v="Diesel"/>
    <n v="2.5159999999999999E-4"/>
  </r>
  <r>
    <d v="2023-11-01T00:00:00"/>
    <s v="S000377"/>
    <x v="14"/>
    <s v="PO143665"/>
    <s v="GRN202106"/>
    <n v="42208898"/>
    <s v="AXIS C1310-E NETWORK HORN SPEAKER"/>
    <s v="Cheshire WA3 6GP"/>
    <n v="68"/>
    <x v="2"/>
    <s v="Diesel"/>
    <n v="2.5159999999999999E-4"/>
  </r>
  <r>
    <d v="2023-11-01T00:00:00"/>
    <s v="S000377"/>
    <x v="14"/>
    <s v="PO150039"/>
    <s v="GRN202108"/>
    <n v="101017154"/>
    <s v="AXIS P1468-LE BULLET CAMERA"/>
    <s v="Cheshire WA3 6GP"/>
    <n v="68"/>
    <x v="2"/>
    <s v="Diesel"/>
    <n v="2.5159999999999999E-4"/>
  </r>
  <r>
    <d v="2023-11-01T00:00:00"/>
    <s v="S000377"/>
    <x v="14"/>
    <s v="PO148699"/>
    <s v="GRN202250"/>
    <n v="21207160"/>
    <s v="NETWORK CABLE COUPLER IP66"/>
    <s v="Cheshire WA3 6GP"/>
    <n v="68"/>
    <x v="2"/>
    <s v="Diesel"/>
    <n v="2.5159999999999999E-4"/>
  </r>
  <r>
    <d v="2023-11-01T00:00:00"/>
    <s v="S000377"/>
    <x v="14"/>
    <s v="PO149390"/>
    <s v="GRN202345"/>
    <s v="11701-0952"/>
    <s v="CAMERA DOME FIXED 4 MP"/>
    <s v="Cheshire WA3 6GP"/>
    <n v="68"/>
    <x v="2"/>
    <s v="Diesel"/>
    <n v="2.5159999999999999E-4"/>
  </r>
  <r>
    <d v="2023-11-01T00:00:00"/>
    <s v="S000377"/>
    <x v="14"/>
    <s v="PO149390"/>
    <s v="GRN202592"/>
    <s v="11701-0952"/>
    <s v="CAMERA DOME FIXED 4 MP"/>
    <s v="Cheshire WA3 6GP"/>
    <n v="68"/>
    <x v="2"/>
    <s v="Diesel"/>
    <n v="2.5159999999999999E-4"/>
  </r>
  <r>
    <d v="2023-11-01T00:00:00"/>
    <s v="S000377"/>
    <x v="14"/>
    <s v="PO148056"/>
    <s v="GRN202595"/>
    <s v="11701-0952"/>
    <s v="CAMERA DOME FIXED 4 MP"/>
    <s v="Cheshire WA3 6GP"/>
    <n v="68"/>
    <x v="2"/>
    <s v="Diesel"/>
    <n v="2.5159999999999999E-4"/>
  </r>
  <r>
    <d v="2023-11-01T00:00:00"/>
    <s v="S000377"/>
    <x v="14"/>
    <s v="PO150963"/>
    <s v="GRN202726"/>
    <s v="11701-3769"/>
    <s v="NETWORK CAMERA AXIS P1375 1080P"/>
    <s v="Cheshire WA3 6GP"/>
    <n v="68"/>
    <x v="2"/>
    <s v="Diesel"/>
    <n v="2.5159999999999999E-4"/>
  </r>
  <r>
    <d v="2023-03-01T00:00:00"/>
    <s v="S000892"/>
    <x v="16"/>
    <s v="PO142303"/>
    <s v="GRN183852"/>
    <n v="101019989"/>
    <s v="STEP LADDERS 3 TREAD STEEL RS PRO 877-6819"/>
    <s v="Stockport SK4 2JT"/>
    <n v="55"/>
    <x v="2"/>
    <s v="Diesel"/>
    <n v="2.0350000000000001E-4"/>
  </r>
  <r>
    <d v="2023-11-01T00:00:00"/>
    <s v="S000377"/>
    <x v="14"/>
    <s v="PO150380"/>
    <s v="GRN202734"/>
    <n v="51206094"/>
    <s v="VARIO W4 LENS - 120H X 50V"/>
    <s v="Cheshire WA3 6GP"/>
    <n v="68"/>
    <x v="2"/>
    <s v="Diesel"/>
    <n v="2.5159999999999999E-4"/>
  </r>
  <r>
    <d v="2023-11-01T00:00:00"/>
    <s v="S000377"/>
    <x v="14"/>
    <s v="PO149620"/>
    <s v="GRN202746"/>
    <n v="5745081"/>
    <s v="COLUMN MOUNT WITH BALL JOINT WFWCA"/>
    <s v="Cheshire WA3 6GP"/>
    <n v="68"/>
    <x v="2"/>
    <s v="Diesel"/>
    <n v="2.5159999999999999E-4"/>
  </r>
  <r>
    <d v="2023-11-01T00:00:00"/>
    <s v="S000377"/>
    <x v="14"/>
    <s v="PO150599"/>
    <s v="GRN202750"/>
    <n v="42208070"/>
    <s v="AXIS P3905-R NETWORK CAMERA"/>
    <s v="Cheshire WA3 6GP"/>
    <n v="68"/>
    <x v="2"/>
    <s v="Diesel"/>
    <n v="2.5159999999999999E-4"/>
  </r>
  <r>
    <d v="2023-11-01T00:00:00"/>
    <s v="S000377"/>
    <x v="14"/>
    <s v="PO142017"/>
    <s v="GRN202808"/>
    <n v="42208070"/>
    <s v="AXIS P3905-R NETWORK CAMERA"/>
    <s v="Cheshire WA3 6GP"/>
    <n v="68"/>
    <x v="2"/>
    <s v="Diesel"/>
    <n v="2.5159999999999999E-4"/>
  </r>
  <r>
    <d v="2023-12-01T00:00:00"/>
    <s v="S000377"/>
    <x v="14"/>
    <s v="PO149144"/>
    <s v="GRN203317"/>
    <s v="11701-0952"/>
    <s v="CAMERA DOME FIXED 4 MP"/>
    <s v="Cheshire WA3 6GP"/>
    <n v="68"/>
    <x v="2"/>
    <s v="Diesel"/>
    <n v="2.5159999999999999E-4"/>
  </r>
  <r>
    <d v="2023-12-01T00:00:00"/>
    <s v="S000377"/>
    <x v="14"/>
    <s v="PO151410"/>
    <s v="GRN203361"/>
    <n v="101038455"/>
    <s v="AXIS M5075-G EU PALM-SIZED PTZ CAMERA WITH 5X OPTI"/>
    <s v="Cheshire WA3 6GP"/>
    <n v="68"/>
    <x v="2"/>
    <s v="Diesel"/>
    <n v="2.5159999999999999E-4"/>
  </r>
  <r>
    <d v="2023-12-01T00:00:00"/>
    <s v="S000377"/>
    <x v="14"/>
    <s v="PO142061"/>
    <s v="GRN203368"/>
    <n v="42205010"/>
    <s v="OUTDOOR CAMERA HOUSING T92E20"/>
    <s v="Cheshire WA3 6GP"/>
    <n v="68"/>
    <x v="2"/>
    <s v="Diesel"/>
    <n v="2.5159999999999999E-4"/>
  </r>
  <r>
    <d v="2023-12-01T00:00:00"/>
    <s v="S000377"/>
    <x v="14"/>
    <s v="PO149197"/>
    <s v="GRN203813"/>
    <n v="101017154"/>
    <s v="AXIS P1468-LE BULLET CAMERA"/>
    <s v="Cheshire WA3 6GP"/>
    <n v="68"/>
    <x v="2"/>
    <s v="Diesel"/>
    <n v="2.5159999999999999E-4"/>
  </r>
  <r>
    <d v="2023-12-01T00:00:00"/>
    <s v="S000377"/>
    <x v="14"/>
    <s v="PO143665"/>
    <s v="GRN203846"/>
    <n v="42208898"/>
    <s v="AXIS C1310-E NETWORK HORN SPEAKER"/>
    <s v="Cheshire WA3 6GP"/>
    <n v="68"/>
    <x v="2"/>
    <s v="Diesel"/>
    <n v="2.5159999999999999E-4"/>
  </r>
  <r>
    <d v="2023-12-01T00:00:00"/>
    <s v="S000377"/>
    <x v="14"/>
    <s v="PO150039"/>
    <s v="GRN204403"/>
    <n v="21207160"/>
    <s v="NETWORK CABLE COUPLER IP66"/>
    <s v="Cheshire WA3 6GP"/>
    <n v="68"/>
    <x v="2"/>
    <s v="Diesel"/>
    <n v="2.5159999999999999E-4"/>
  </r>
  <r>
    <d v="2023-12-01T00:00:00"/>
    <s v="S000377"/>
    <x v="14"/>
    <s v="PO151012"/>
    <s v="GRN204404"/>
    <n v="42208898"/>
    <s v="AXIS C1310-E NETWORK HORN SPEAKER"/>
    <s v="Cheshire WA3 6GP"/>
    <n v="68"/>
    <x v="2"/>
    <s v="Diesel"/>
    <n v="2.5159999999999999E-4"/>
  </r>
  <r>
    <d v="2023-12-01T00:00:00"/>
    <s v="S000377"/>
    <x v="14"/>
    <s v="PO150039"/>
    <s v="GRN204405"/>
    <n v="21207160"/>
    <s v="NETWORK CABLE COUPLER IP66"/>
    <s v="Cheshire WA3 6GP"/>
    <n v="68"/>
    <x v="2"/>
    <s v="Diesel"/>
    <n v="2.5159999999999999E-4"/>
  </r>
  <r>
    <d v="2023-12-01T00:00:00"/>
    <s v="S000377"/>
    <x v="14"/>
    <s v="PO149929"/>
    <s v="GRN204406"/>
    <n v="42205010"/>
    <s v="OUTDOOR CAMERA HOUSING T92E20"/>
    <s v="Cheshire WA3 6GP"/>
    <n v="68"/>
    <x v="2"/>
    <s v="Diesel"/>
    <n v="2.5159999999999999E-4"/>
  </r>
  <r>
    <d v="2023-03-01T00:00:00"/>
    <s v="S024190"/>
    <x v="22"/>
    <s v="PO144341"/>
    <s v="GRN183869"/>
    <s v="340-1110-2"/>
    <s v="COVER PLC CHASSIS (LONG)"/>
    <s v="Stockport SK4 2JT"/>
    <n v="22.2"/>
    <x v="1"/>
    <s v="Diesel"/>
    <n v="8.2140000000000008E-3"/>
  </r>
  <r>
    <d v="2023-12-01T00:00:00"/>
    <s v="S000377"/>
    <x v="14"/>
    <s v="PO149390"/>
    <s v="GRN204408"/>
    <s v="11701-0952"/>
    <s v="CAMERA DOME FIXED 4 MP"/>
    <s v="Cheshire WA3 6GP"/>
    <n v="68"/>
    <x v="2"/>
    <s v="Diesel"/>
    <n v="2.5159999999999999E-4"/>
  </r>
  <r>
    <d v="2023-12-01T00:00:00"/>
    <s v="S000377"/>
    <x v="14"/>
    <s v="PO149144"/>
    <s v="GRN204436"/>
    <s v="11701-0952"/>
    <s v="CAMERA DOME FIXED 4 MP"/>
    <s v="Cheshire WA3 6GP"/>
    <n v="68"/>
    <x v="2"/>
    <s v="Diesel"/>
    <n v="2.5159999999999999E-4"/>
  </r>
  <r>
    <d v="2023-03-01T00:00:00"/>
    <s v="S001571"/>
    <x v="10"/>
    <s v="PO140450"/>
    <s v="GRN183872"/>
    <n v="21202696"/>
    <s v="I/O CABLE M12 X 8 8 OPEN WIRES 5M CORDLESS RF-DPM-"/>
    <s v="St Albans AL1 5BN"/>
    <n v="298"/>
    <x v="2"/>
    <s v="Diesel"/>
    <n v="1.1026E-3"/>
  </r>
  <r>
    <d v="2023-12-01T00:00:00"/>
    <s v="S000377"/>
    <x v="14"/>
    <s v="PO149834"/>
    <s v="GRN204442"/>
    <s v="11700-6719"/>
    <s v="CAMERA NETWORK FIXED DOME 4 SENSORS SEAMLESSLY STI"/>
    <s v="Cheshire WA3 6GP"/>
    <n v="68"/>
    <x v="2"/>
    <s v="Diesel"/>
    <n v="2.5159999999999999E-4"/>
  </r>
  <r>
    <d v="2023-11-01T00:00:00"/>
    <s v="S022275"/>
    <x v="8"/>
    <s v="PO143491"/>
    <s v="GRN201589"/>
    <s v="11701-2583"/>
    <s v="MERCEDES-BENZ ACTROS 5 S/M FHS 2632 L - EXPORT TO"/>
    <s v="70771 Leinfelden-Echterdingen"/>
    <n v="1446"/>
    <x v="3"/>
    <s v="Diesel"/>
    <n v="1.4702205000000002"/>
  </r>
  <r>
    <d v="2023-12-01T00:00:00"/>
    <s v="S000377"/>
    <x v="14"/>
    <s v="PO150638"/>
    <s v="GRN204461"/>
    <s v="11700-6932"/>
    <s v="CAMERA POLE MOUNT 100-410MM"/>
    <s v="Cheshire WA3 6GP"/>
    <n v="68"/>
    <x v="2"/>
    <s v="Diesel"/>
    <n v="2.5159999999999999E-4"/>
  </r>
  <r>
    <d v="2023-12-01T00:00:00"/>
    <s v="S000377"/>
    <x v="14"/>
    <s v="PO150081"/>
    <s v="GRN204464"/>
    <n v="51207013"/>
    <s v="VARIO W4-2 MULTI ANGLE WHITE LIGHT-3 ANGLE OPTIONS"/>
    <s v="Cheshire WA3 6GP"/>
    <n v="68"/>
    <x v="2"/>
    <s v="Diesel"/>
    <n v="2.5159999999999999E-4"/>
  </r>
  <r>
    <d v="2023-12-01T00:00:00"/>
    <s v="S000377"/>
    <x v="14"/>
    <s v="PO150104"/>
    <s v="GRN204469"/>
    <n v="101013626"/>
    <s v="AXIS T91L61 WALL AND POLE MOUNT - PTZ DOME CAMERA"/>
    <s v="Cheshire WA3 6GP"/>
    <n v="68"/>
    <x v="2"/>
    <s v="Diesel"/>
    <n v="2.5159999999999999E-4"/>
  </r>
  <r>
    <d v="2023-12-01T00:00:00"/>
    <s v="S000377"/>
    <x v="14"/>
    <s v="PO150599"/>
    <s v="GRN204473"/>
    <n v="51206094"/>
    <s v="VARIO W4 LENS - 120H X 50V"/>
    <s v="Cheshire WA3 6GP"/>
    <n v="68"/>
    <x v="2"/>
    <s v="Diesel"/>
    <n v="2.5159999999999999E-4"/>
  </r>
  <r>
    <d v="2023-12-01T00:00:00"/>
    <s v="S000377"/>
    <x v="14"/>
    <s v="PO148699"/>
    <s v="GRN204475"/>
    <n v="21207160"/>
    <s v="NETWORK CABLE COUPLER IP66"/>
    <s v="Cheshire WA3 6GP"/>
    <n v="68"/>
    <x v="2"/>
    <s v="Diesel"/>
    <n v="2.5159999999999999E-4"/>
  </r>
  <r>
    <d v="2023-12-01T00:00:00"/>
    <s v="S000377"/>
    <x v="14"/>
    <s v="PO149144"/>
    <s v="GRN204487"/>
    <n v="101031503"/>
    <s v="T96B05 OUTDOOR HOUSING"/>
    <s v="Cheshire WA3 6GP"/>
    <n v="68"/>
    <x v="2"/>
    <s v="Diesel"/>
    <n v="2.5159999999999999E-4"/>
  </r>
  <r>
    <d v="2023-12-01T00:00:00"/>
    <s v="S000377"/>
    <x v="14"/>
    <s v="PO150599"/>
    <s v="GRN204489"/>
    <n v="5745081"/>
    <s v="COLUMN MOUNT WITH BALL JOINT WFWCA"/>
    <s v="Cheshire WA3 6GP"/>
    <n v="68"/>
    <x v="2"/>
    <s v="Diesel"/>
    <n v="2.5159999999999999E-4"/>
  </r>
  <r>
    <d v="2023-12-01T00:00:00"/>
    <s v="S000377"/>
    <x v="14"/>
    <s v="PO149144"/>
    <s v="GRN204492"/>
    <n v="101026758"/>
    <s v="M4318-PLVE NETWORK CAMERA"/>
    <s v="Cheshire WA3 6GP"/>
    <n v="68"/>
    <x v="2"/>
    <s v="Diesel"/>
    <n v="2.5159999999999999E-4"/>
  </r>
  <r>
    <d v="2023-12-01T00:00:00"/>
    <s v="S000377"/>
    <x v="14"/>
    <s v="PO150039"/>
    <s v="GRN204806"/>
    <n v="101017154"/>
    <s v="AXIS P1468-LE BULLET CAMERA"/>
    <s v="Cheshire WA3 6GP"/>
    <n v="68"/>
    <x v="2"/>
    <s v="Diesel"/>
    <n v="2.5159999999999999E-4"/>
  </r>
  <r>
    <d v="2023-01-01T00:00:00"/>
    <s v="S023692"/>
    <x v="37"/>
    <s v="PO141783"/>
    <s v="GRN178273"/>
    <n v="56200816"/>
    <s v="UNIVERSAL BATTERY CHARGER 1600 24V/60A/110-230V"/>
    <s v="Loudwater HP10 9QR"/>
    <n v="298"/>
    <x v="2"/>
    <s v="Diesel"/>
    <n v="1.1025999999999999E-2"/>
  </r>
  <r>
    <d v="2023-01-01T00:00:00"/>
    <s v="S023692"/>
    <x v="37"/>
    <s v="PO141215"/>
    <s v="GRN178583"/>
    <n v="54200852"/>
    <s v="BATTERY - CYCLIC GEL -12V/100AH (T881 TERMINALS)"/>
    <s v="Loudwater HP10 9QR"/>
    <n v="298"/>
    <x v="2"/>
    <s v="Diesel"/>
    <n v="1.1025999999999999E-2"/>
  </r>
  <r>
    <d v="2023-01-01T00:00:00"/>
    <s v="S023692"/>
    <x v="37"/>
    <s v="PO141215"/>
    <s v="GRN179588"/>
    <n v="54203695"/>
    <s v="CYCLIC DUTY GEL BATTERY 12V/40AH ANTARES 66040"/>
    <s v="Loudwater HP10 9QR"/>
    <n v="298"/>
    <x v="2"/>
    <s v="Diesel"/>
    <n v="1.1025999999999999E-2"/>
  </r>
  <r>
    <d v="2023-01-01T00:00:00"/>
    <s v="S023692"/>
    <x v="37"/>
    <s v="PO142222"/>
    <s v="GRN179589"/>
    <n v="54203695"/>
    <s v="CYCLIC DUTY GEL BATTERY 12V/40AH ANTARES 66040"/>
    <s v="Loudwater HP10 9QR"/>
    <n v="298"/>
    <x v="2"/>
    <s v="Diesel"/>
    <n v="1.1025999999999999E-2"/>
  </r>
  <r>
    <d v="2023-03-01T00:00:00"/>
    <s v="S001571"/>
    <x v="10"/>
    <s v="PO142815"/>
    <s v="GRN183891"/>
    <n v="21201457"/>
    <s v="SUPPLY CABLE M12 X 5 4 OPEN WIRES 20M CORDLESS"/>
    <s v="St Albans AL1 5BN"/>
    <n v="298"/>
    <x v="2"/>
    <s v="Diesel"/>
    <n v="1.1026E-3"/>
  </r>
  <r>
    <d v="2023-01-01T00:00:00"/>
    <s v="S023692"/>
    <x v="37"/>
    <s v="PO137629"/>
    <s v="GRN179718"/>
    <n v="56200816"/>
    <s v="UNIVERSAL BATTERY CHARGER 1600 24V/60A/110-230V"/>
    <s v="Loudwater HP10 9QR"/>
    <n v="298"/>
    <x v="2"/>
    <s v="Diesel"/>
    <n v="1.1025999999999999E-2"/>
  </r>
  <r>
    <d v="2023-02-01T00:00:00"/>
    <s v="S023692"/>
    <x v="37"/>
    <s v="PO142756"/>
    <s v="GRN180061"/>
    <n v="54200852"/>
    <s v="BATTERY - CYCLIC GEL -12V/100AH (T881 TERMINALS)"/>
    <s v="Loudwater HP10 9QR"/>
    <n v="298"/>
    <x v="2"/>
    <s v="Diesel"/>
    <n v="1.1025999999999999E-2"/>
  </r>
  <r>
    <d v="2023-02-01T00:00:00"/>
    <s v="S023692"/>
    <x v="37"/>
    <s v="PO142431"/>
    <s v="GRN180308"/>
    <n v="56200816"/>
    <s v="UNIVERSAL BATTERY CHARGER 1600 24V/60A/110-230V"/>
    <s v="Loudwater HP10 9QR"/>
    <n v="298"/>
    <x v="2"/>
    <s v="Diesel"/>
    <n v="1.1025999999999999E-2"/>
  </r>
  <r>
    <d v="2023-02-01T00:00:00"/>
    <s v="S023692"/>
    <x v="37"/>
    <s v="PO141853"/>
    <s v="GRN180337"/>
    <n v="54200891"/>
    <s v="ASC+AUX BATTERY PROTECT 24V/190A"/>
    <s v="Loudwater HP10 9QR"/>
    <n v="298"/>
    <x v="2"/>
    <s v="Diesel"/>
    <n v="1.1025999999999999E-2"/>
  </r>
  <r>
    <d v="2023-03-01T00:00:00"/>
    <s v="S001047"/>
    <x v="9"/>
    <s v="PO140457"/>
    <s v="GRN183896"/>
    <n v="66204255"/>
    <s v="SILICON PHOTDIODE CDWO4 - 5 X 10.7MM X 30MM THICK"/>
    <s v="81300 Johor Bahru Malaysia"/>
    <n v="6781"/>
    <x v="4"/>
    <s v="Aviation"/>
    <n v="1.1924057587200001"/>
  </r>
  <r>
    <d v="2023-02-01T00:00:00"/>
    <s v="S023692"/>
    <x v="37"/>
    <s v="PO141215"/>
    <s v="GRN180341"/>
    <n v="54203853"/>
    <s v="STUD TERMINAL COVER SMALL - BLACK"/>
    <s v="Loudwater HP10 9QR"/>
    <n v="298"/>
    <x v="2"/>
    <s v="Diesel"/>
    <n v="1.1025999999999999E-2"/>
  </r>
  <r>
    <d v="2023-02-01T00:00:00"/>
    <s v="S023692"/>
    <x v="37"/>
    <s v="PO142204"/>
    <s v="GRN180342"/>
    <n v="54206763"/>
    <s v="ASC + COMPACT - BATTERY PROTECT 24V"/>
    <s v="Loudwater HP10 9QR"/>
    <n v="298"/>
    <x v="2"/>
    <s v="Diesel"/>
    <n v="1.1025999999999999E-2"/>
  </r>
  <r>
    <d v="2023-02-01T00:00:00"/>
    <s v="S023692"/>
    <x v="37"/>
    <s v="PO141215"/>
    <s v="GRN180353"/>
    <n v="101047265"/>
    <s v="UNIVERSAL POWER CHARGER 240V/50A 700W"/>
    <s v="Loudwater HP10 9QR"/>
    <n v="298"/>
    <x v="2"/>
    <s v="Diesel"/>
    <n v="1.1025999999999999E-2"/>
  </r>
  <r>
    <d v="2023-02-01T00:00:00"/>
    <s v="S023692"/>
    <x v="37"/>
    <s v="PO142899"/>
    <s v="GRN180357"/>
    <n v="56200816"/>
    <s v="UNIVERSAL BATTERY CHARGER 1600 24V/60A/110-230V"/>
    <s v="Loudwater HP10 9QR"/>
    <n v="298"/>
    <x v="2"/>
    <s v="Diesel"/>
    <n v="1.1025999999999999E-2"/>
  </r>
  <r>
    <d v="2023-02-01T00:00:00"/>
    <s v="S023692"/>
    <x v="37"/>
    <s v="PO142062"/>
    <s v="GRN180358"/>
    <n v="101047265"/>
    <s v="UNIVERSAL POWER CHARGER 240V/50A 700W"/>
    <s v="Loudwater HP10 9QR"/>
    <n v="298"/>
    <x v="2"/>
    <s v="Diesel"/>
    <n v="1.1025999999999999E-2"/>
  </r>
  <r>
    <d v="2023-02-01T00:00:00"/>
    <s v="S023692"/>
    <x v="37"/>
    <s v="PO139998"/>
    <s v="GRN180806"/>
    <n v="54200817"/>
    <s v="INTELLIGENT BATTERY GAUGE ADVANCED"/>
    <s v="Loudwater HP10 9QR"/>
    <n v="298"/>
    <x v="2"/>
    <s v="Diesel"/>
    <n v="1.1025999999999999E-2"/>
  </r>
  <r>
    <d v="2023-02-01T00:00:00"/>
    <s v="S023692"/>
    <x v="37"/>
    <s v="PO139998"/>
    <s v="GRN181329"/>
    <n v="101047265"/>
    <s v="UNIVERSAL POWER CHARGER 240V/50A 700W"/>
    <s v="Loudwater HP10 9QR"/>
    <n v="298"/>
    <x v="2"/>
    <s v="Diesel"/>
    <n v="1.1025999999999999E-2"/>
  </r>
  <r>
    <d v="2023-02-01T00:00:00"/>
    <s v="S023692"/>
    <x v="37"/>
    <s v="PO135695"/>
    <s v="GRN181509"/>
    <n v="1"/>
    <s v="Pallet"/>
    <s v="Loudwater HP10 9QR"/>
    <n v="298"/>
    <x v="2"/>
    <s v="Diesel"/>
    <n v="1.1025999999999999E-2"/>
  </r>
  <r>
    <d v="2023-02-01T00:00:00"/>
    <s v="S023692"/>
    <x v="37"/>
    <s v="PO142899"/>
    <s v="GRN181753"/>
    <n v="1"/>
    <s v="freight inwards"/>
    <s v="Loudwater HP10 9QR"/>
    <n v="298"/>
    <x v="2"/>
    <s v="Diesel"/>
    <n v="1.1025999999999999E-2"/>
  </r>
  <r>
    <d v="2023-02-01T00:00:00"/>
    <s v="S023692"/>
    <x v="37"/>
    <s v="PO139998"/>
    <s v="GRN181807"/>
    <n v="101047265"/>
    <s v="UNIVERSAL POWER CHARGER 240V/50A 700W"/>
    <s v="Loudwater HP10 9QR"/>
    <n v="298"/>
    <x v="2"/>
    <s v="Diesel"/>
    <n v="1.1025999999999999E-2"/>
  </r>
  <r>
    <d v="2023-02-01T00:00:00"/>
    <s v="S023692"/>
    <x v="37"/>
    <s v="PO139998"/>
    <s v="GRN181831"/>
    <n v="54203695"/>
    <s v="CYCLIC DUTY GEL BATTERY 12V/40AH ANTARES 66040"/>
    <s v="Loudwater HP10 9QR"/>
    <n v="298"/>
    <x v="2"/>
    <s v="Diesel"/>
    <n v="1.1025999999999999E-2"/>
  </r>
  <r>
    <d v="2023-02-01T00:00:00"/>
    <s v="S023692"/>
    <x v="37"/>
    <s v="PO139698"/>
    <s v="GRN181834"/>
    <n v="54203695"/>
    <s v="CYCLIC DUTY GEL BATTERY 12V/40AH"/>
    <s v="Loudwater HP10 9QR"/>
    <n v="298"/>
    <x v="2"/>
    <s v="Diesel"/>
    <n v="1.1025999999999999E-2"/>
  </r>
  <r>
    <d v="2023-02-01T00:00:00"/>
    <s v="S023692"/>
    <x v="37"/>
    <s v="PO141215"/>
    <s v="GRN181872"/>
    <n v="1"/>
    <s v="freight inwards"/>
    <s v="Loudwater HP10 9QR"/>
    <n v="298"/>
    <x v="2"/>
    <s v="Diesel"/>
    <n v="1.1025999999999999E-2"/>
  </r>
  <r>
    <d v="2023-03-01T00:00:00"/>
    <s v="S023692"/>
    <x v="37"/>
    <s v="PO142222"/>
    <s v="GRN182365"/>
    <n v="54203853"/>
    <s v="STUD TERMINAL COVER SMALL - BLACK"/>
    <s v="Loudwater HP10 9QR"/>
    <n v="298"/>
    <x v="2"/>
    <s v="Diesel"/>
    <n v="1.1025999999999999E-2"/>
  </r>
  <r>
    <d v="2023-03-01T00:00:00"/>
    <s v="S023692"/>
    <x v="37"/>
    <s v="PO142062"/>
    <s v="GRN182944"/>
    <n v="101047265"/>
    <s v="UNIVERSAL POWER CHARGER 240V/50A 700W"/>
    <s v="Loudwater HP10 9QR"/>
    <n v="298"/>
    <x v="2"/>
    <s v="Diesel"/>
    <n v="1.1025999999999999E-2"/>
  </r>
  <r>
    <d v="2023-03-01T00:00:00"/>
    <s v="S023692"/>
    <x v="37"/>
    <s v="PO139998"/>
    <s v="GRN183486"/>
    <n v="54200817"/>
    <s v="INTELLIGENT BATTERY GAUGE ADVANCED"/>
    <s v="Loudwater HP10 9QR"/>
    <n v="298"/>
    <x v="2"/>
    <s v="Diesel"/>
    <n v="1.1025999999999999E-2"/>
  </r>
  <r>
    <d v="2023-03-01T00:00:00"/>
    <s v="S023692"/>
    <x v="37"/>
    <s v="PO139998"/>
    <s v="GRN183487"/>
    <n v="54203695"/>
    <s v="CYCLIC DUTY GEL BATTERY 12V/40AH ANTARES 66040"/>
    <s v="Loudwater HP10 9QR"/>
    <n v="298"/>
    <x v="2"/>
    <s v="Diesel"/>
    <n v="1.1025999999999999E-2"/>
  </r>
  <r>
    <d v="2023-03-01T00:00:00"/>
    <s v="S023692"/>
    <x v="37"/>
    <s v="PO139998"/>
    <s v="GRN183625"/>
    <n v="54203695"/>
    <s v="CYCLIC DUTY GEL BATTERY 12V/40AH ANTARES 66040"/>
    <s v="Loudwater HP10 9QR"/>
    <n v="298"/>
    <x v="2"/>
    <s v="Diesel"/>
    <n v="1.1025999999999999E-2"/>
  </r>
  <r>
    <d v="2023-03-01T00:00:00"/>
    <s v="S023692"/>
    <x v="37"/>
    <s v="PO139998"/>
    <s v="GRN183849"/>
    <n v="1"/>
    <s v="freight inwards"/>
    <s v="Loudwater HP10 9QR"/>
    <n v="298"/>
    <x v="2"/>
    <s v="Diesel"/>
    <n v="1.1025999999999999E-2"/>
  </r>
  <r>
    <d v="2023-05-01T00:00:00"/>
    <s v="S023692"/>
    <x v="37"/>
    <s v="PO142756"/>
    <s v="GRN186686"/>
    <n v="54200852"/>
    <s v="BATTERY - CYCLIC GEL -12V/100AH (T881 TERMINALS)"/>
    <s v="Loudwater HP10 9QR"/>
    <n v="298"/>
    <x v="2"/>
    <s v="Diesel"/>
    <n v="1.1025999999999999E-2"/>
  </r>
  <r>
    <d v="2023-05-01T00:00:00"/>
    <s v="S023692"/>
    <x v="37"/>
    <s v="PO145574"/>
    <s v="GRN186912"/>
    <n v="56200816"/>
    <s v="UNIVERSAL BATTERY CHARGER 1600 24V/60A/110-230V"/>
    <s v="Loudwater HP10 9QR"/>
    <n v="298"/>
    <x v="2"/>
    <s v="Diesel"/>
    <n v="1.1025999999999999E-2"/>
  </r>
  <r>
    <d v="2023-05-01T00:00:00"/>
    <s v="S023692"/>
    <x v="37"/>
    <s v="PO142324"/>
    <s v="GRN187933"/>
    <n v="1"/>
    <s v="freight inwards"/>
    <s v="Loudwater HP10 9QR"/>
    <n v="298"/>
    <x v="2"/>
    <s v="Diesel"/>
    <n v="1.1025999999999999E-2"/>
  </r>
  <r>
    <d v="2023-05-01T00:00:00"/>
    <s v="S023692"/>
    <x v="37"/>
    <s v="PO142324"/>
    <s v="GRN187935"/>
    <n v="54203853"/>
    <s v="STUD TERMINAL COVER SMALL - BLACK"/>
    <s v="Loudwater HP10 9QR"/>
    <n v="298"/>
    <x v="2"/>
    <s v="Diesel"/>
    <n v="1.1025999999999999E-2"/>
  </r>
  <r>
    <d v="2023-06-01T00:00:00"/>
    <s v="S023692"/>
    <x v="37"/>
    <s v="PO143797"/>
    <s v="GRN188435"/>
    <n v="54200817"/>
    <s v="INTELLIGENT BATTERY GAUGE ADVANCED"/>
    <s v="Loudwater HP10 9QR"/>
    <n v="298"/>
    <x v="2"/>
    <s v="Diesel"/>
    <n v="1.1025999999999999E-2"/>
  </r>
  <r>
    <d v="2023-06-01T00:00:00"/>
    <s v="S023692"/>
    <x v="37"/>
    <s v="PO139998"/>
    <s v="GRN188471"/>
    <n v="101047265"/>
    <s v="UNIVERSAL POWER CHARGER 240V/50A 700W"/>
    <s v="Loudwater HP10 9QR"/>
    <n v="298"/>
    <x v="2"/>
    <s v="Diesel"/>
    <n v="1.1025999999999999E-2"/>
  </r>
  <r>
    <d v="2023-07-01T00:00:00"/>
    <s v="S023692"/>
    <x v="37"/>
    <s v="PO143797"/>
    <s v="GRN191093"/>
    <n v="54200817"/>
    <s v="INTELLIGENT BATTERY GAUGE ADVANCED"/>
    <s v="Loudwater HP10 9QR"/>
    <n v="298"/>
    <x v="2"/>
    <s v="Diesel"/>
    <n v="1.1025999999999999E-2"/>
  </r>
  <r>
    <d v="2023-08-01T00:00:00"/>
    <s v="S023692"/>
    <x v="37"/>
    <s v="PO147841"/>
    <s v="GRN193009"/>
    <n v="54200817"/>
    <s v="INTELLIGENT BATTERY GAUGE ADVANCED"/>
    <s v="Loudwater HP10 9QR"/>
    <n v="298"/>
    <x v="2"/>
    <s v="Diesel"/>
    <n v="1.1025999999999999E-2"/>
  </r>
  <r>
    <d v="2023-03-01T00:00:00"/>
    <s v="S000920"/>
    <x v="20"/>
    <s v="PO142581"/>
    <s v="GRN183953"/>
    <s v="11701-2431"/>
    <s v="INTEGRATED LOUVRE 330 X 110 X 8MM DEEP"/>
    <s v="Rotherham S66 8QY"/>
    <n v="165.4"/>
    <x v="2"/>
    <s v="Diesel"/>
    <n v="6.1197999999999992E-4"/>
  </r>
  <r>
    <d v="2023-03-01T00:00:00"/>
    <s v="S000920"/>
    <x v="20"/>
    <s v="PO142684"/>
    <s v="GRN183955"/>
    <s v="11701-2431"/>
    <s v="INTEGRATED LOUVRE 330 X 110 X 8MM DEEP"/>
    <s v="Rotherham S66 8QY"/>
    <n v="165.4"/>
    <x v="2"/>
    <s v="Diesel"/>
    <n v="6.1197999999999992E-4"/>
  </r>
  <r>
    <d v="2023-08-01T00:00:00"/>
    <s v="S023692"/>
    <x v="37"/>
    <s v="PO142312"/>
    <s v="GRN194744"/>
    <n v="54200852"/>
    <s v="BATTERY - CYCLIC GEL -12V/100AH (T881 TERMINALS)"/>
    <s v="Loudwater HP10 9QR"/>
    <n v="298"/>
    <x v="2"/>
    <s v="Diesel"/>
    <n v="1.1025999999999999E-2"/>
  </r>
  <r>
    <d v="2023-03-01T00:00:00"/>
    <s v="S023222"/>
    <x v="11"/>
    <s v="PO143293"/>
    <s v="GRN183959"/>
    <n v="101027070"/>
    <s v="ETHERNET CABLE PUR JACKET RSSD-RJ45S-4414-10M TURC"/>
    <s v="Wickford SS11 8YT"/>
    <n v="390"/>
    <x v="2"/>
    <s v="Diesel"/>
    <n v="1.4430000000000001E-3"/>
  </r>
  <r>
    <d v="2023-03-01T00:00:00"/>
    <s v="S023222"/>
    <x v="11"/>
    <s v="PO140482"/>
    <s v="GRN183960"/>
    <n v="101027070"/>
    <s v="ETHERNET CABLE PUR JACKET RSSD-RJ45S-4414-10M TURC"/>
    <s v="Wickford SS11 8YT"/>
    <n v="390"/>
    <x v="2"/>
    <s v="Diesel"/>
    <n v="1.4430000000000001E-3"/>
  </r>
  <r>
    <d v="2023-09-01T00:00:00"/>
    <s v="S023692"/>
    <x v="37"/>
    <s v="PO148683"/>
    <s v="GRN196128"/>
    <n v="54212115"/>
    <s v="ASC + COMPACT - BATTERY PROTECT 24V"/>
    <s v="Loudwater HP10 9QR"/>
    <n v="298"/>
    <x v="2"/>
    <s v="Diesel"/>
    <n v="1.1025999999999999E-2"/>
  </r>
  <r>
    <d v="2023-03-01T00:00:00"/>
    <s v="S023222"/>
    <x v="11"/>
    <s v="PO140482"/>
    <s v="GRN183968"/>
    <n v="101027070"/>
    <s v="ETHERNET CABLE PUR JACKET RSSD-RJ45S-4414-10M TURC"/>
    <s v="Wickford SS11 8YT"/>
    <n v="390"/>
    <x v="2"/>
    <s v="Diesel"/>
    <n v="1.4430000000000001E-3"/>
  </r>
  <r>
    <d v="2023-09-01T00:00:00"/>
    <s v="S023692"/>
    <x v="37"/>
    <s v="PO148135"/>
    <s v="GRN196150"/>
    <n v="56200816"/>
    <s v="UNIVERSAL BATTERY CHARGER 1600 24V/60A/110-230V"/>
    <s v="Loudwater HP10 9QR"/>
    <n v="298"/>
    <x v="2"/>
    <s v="Diesel"/>
    <n v="1.1025999999999999E-2"/>
  </r>
  <r>
    <d v="2023-10-01T00:00:00"/>
    <s v="S023692"/>
    <x v="37"/>
    <s v="PO148683"/>
    <s v="GRN199433"/>
    <n v="54200852"/>
    <s v="BATTERY - CYCLIC GEL -12V/100AH (T881 TERMINALS)"/>
    <s v="Loudwater HP10 9QR"/>
    <n v="298"/>
    <x v="2"/>
    <s v="Diesel"/>
    <n v="1.1025999999999999E-2"/>
  </r>
  <r>
    <d v="2023-11-01T00:00:00"/>
    <s v="S023692"/>
    <x v="37"/>
    <s v="PO150966"/>
    <s v="GRN201834"/>
    <n v="54200817"/>
    <s v="INTELLIGENT BATTERY GAUGE ADVANCED"/>
    <s v="Loudwater HP10 9QR"/>
    <n v="298"/>
    <x v="2"/>
    <s v="Diesel"/>
    <n v="1.1025999999999999E-2"/>
  </r>
  <r>
    <d v="2023-12-01T00:00:00"/>
    <s v="S023692"/>
    <x v="37"/>
    <s v="PO142324"/>
    <s v="GRN204301"/>
    <n v="1"/>
    <s v="freight inwards"/>
    <s v="Loudwater HP10 9QR"/>
    <n v="298"/>
    <x v="2"/>
    <s v="Diesel"/>
    <n v="1.1025999999999999E-2"/>
  </r>
  <r>
    <d v="2023-12-01T00:00:00"/>
    <s v="S023692"/>
    <x v="37"/>
    <s v="PO142324"/>
    <s v="GRN204302"/>
    <n v="1"/>
    <s v="freight inwards"/>
    <s v="Loudwater HP10 9QR"/>
    <n v="298"/>
    <x v="2"/>
    <s v="Diesel"/>
    <n v="1.1025999999999999E-2"/>
  </r>
  <r>
    <d v="2023-12-01T00:00:00"/>
    <s v="S023692"/>
    <x v="37"/>
    <s v="PO151777"/>
    <s v="GRN204351"/>
    <n v="56200816"/>
    <s v="UNIVERSAL BATTERY CHARGER 1600 24V/60A/110-230V"/>
    <s v="Loudwater HP10 9QR"/>
    <n v="298"/>
    <x v="2"/>
    <s v="Diesel"/>
    <n v="1.1025999999999999E-2"/>
  </r>
  <r>
    <d v="2023-03-01T00:00:00"/>
    <s v="S023222"/>
    <x v="11"/>
    <s v="PO143712"/>
    <s v="GRN183987"/>
    <n v="42203603"/>
    <s v="SURECROSS DX80 2.4GHz GATEWAY"/>
    <s v="Wickford SS11 8YT"/>
    <n v="390"/>
    <x v="2"/>
    <s v="Diesel"/>
    <n v="1.4430000000000001E-3"/>
  </r>
  <r>
    <d v="2023-12-01T00:00:00"/>
    <s v="S023692"/>
    <x v="37"/>
    <s v="PO150371"/>
    <s v="GRN204462"/>
    <n v="54200852"/>
    <s v="BATTERY - CYCLIC GEL -12V/100AH (T881 TERMINALS)"/>
    <s v="Loudwater HP10 9QR"/>
    <n v="298"/>
    <x v="2"/>
    <s v="Diesel"/>
    <n v="1.1025999999999999E-2"/>
  </r>
  <r>
    <d v="2023-12-01T00:00:00"/>
    <s v="S023692"/>
    <x v="37"/>
    <s v="PO142062"/>
    <s v="GRN204586"/>
    <n v="1"/>
    <s v="freight inwards"/>
    <s v="Loudwater HP10 9QR"/>
    <n v="298"/>
    <x v="2"/>
    <s v="Diesel"/>
    <n v="1.1025999999999999E-2"/>
  </r>
  <r>
    <d v="2023-03-01T00:00:00"/>
    <s v="S023222"/>
    <x v="11"/>
    <s v="PO141906"/>
    <s v="GRN183990"/>
    <s v="11700-7057"/>
    <s v="E-STOP BUTTON REAR MNT 40MM NON ILLUMINATED 2 NC M"/>
    <s v="Wickford SS11 8YT"/>
    <n v="390"/>
    <x v="2"/>
    <s v="Diesel"/>
    <n v="1.4430000000000001E-3"/>
  </r>
  <r>
    <d v="2023-03-01T00:00:00"/>
    <s v="S023284"/>
    <x v="19"/>
    <s v="PO137837"/>
    <s v="GRN183991"/>
    <s v="340-1105-1"/>
    <s v="POWER DISTRIBUTION ASSY"/>
    <s v="Leicester LE19 2DT"/>
    <n v="144"/>
    <x v="1"/>
    <s v="Diesel"/>
    <n v="5.3280000000000001E-2"/>
  </r>
  <r>
    <d v="2023-01-01T00:00:00"/>
    <s v="S026526"/>
    <x v="38"/>
    <s v="PO140590"/>
    <s v="GRN178740"/>
    <s v="356-0615-1"/>
    <s v="M60-ZBX CONTROL WORKSTATION FRAME"/>
    <s v="Plymouth PL7 5ET"/>
    <n v="484"/>
    <x v="2"/>
    <s v="Diesel"/>
    <n v="1.7907999999999999E-3"/>
  </r>
  <r>
    <d v="2023-01-01T00:00:00"/>
    <s v="S026526"/>
    <x v="38"/>
    <s v="PO140590"/>
    <s v="GRN179401"/>
    <n v="1"/>
    <s v="freight inwards"/>
    <s v="Plymouth PL7 5ET"/>
    <n v="484"/>
    <x v="2"/>
    <s v="Diesel"/>
    <n v="1.7907999999999999E-3"/>
  </r>
  <r>
    <d v="2023-03-01T00:00:00"/>
    <s v="S023284"/>
    <x v="19"/>
    <s v="PO140973"/>
    <s v="GRN184000"/>
    <s v="255-1588-75"/>
    <s v="CABLE MILITARY-GRADE ARMORED MTP TRUNK  75 METERS"/>
    <s v="Leicester LE19 2DT"/>
    <n v="144"/>
    <x v="1"/>
    <s v="Diesel"/>
    <n v="5.3280000000000001E-2"/>
  </r>
  <r>
    <d v="2023-02-01T00:00:00"/>
    <s v="S026526"/>
    <x v="38"/>
    <s v="PO142498"/>
    <s v="GRN180848"/>
    <n v="57211710"/>
    <s v="BLOCK FOR CABLE BINDER F"/>
    <s v="Plymouth PL7 5ET"/>
    <n v="484"/>
    <x v="2"/>
    <s v="Diesel"/>
    <n v="1.7907999999999999E-3"/>
  </r>
  <r>
    <d v="2023-02-01T00:00:00"/>
    <s v="S026526"/>
    <x v="38"/>
    <s v="PO138813"/>
    <s v="GRN181400"/>
    <n v="101037957"/>
    <s v="T-NUT FOR SUBSEQUENT INSERTION WITH SPRING - M6"/>
    <s v="Plymouth PL7 5ET"/>
    <n v="484"/>
    <x v="2"/>
    <s v="Diesel"/>
    <n v="1.7907999999999999E-3"/>
  </r>
  <r>
    <d v="2023-03-01T00:00:00"/>
    <s v="S022845"/>
    <x v="24"/>
    <s v="PO138705"/>
    <s v="GRN184006"/>
    <n v="101042130"/>
    <s v="CONFIGURED 40KVA UPS SYSTEM WITH BATTERY PACK"/>
    <s v="Warrington WA3 3JD"/>
    <n v="118"/>
    <x v="3"/>
    <s v="Diesel"/>
    <n v="0.1199765"/>
  </r>
  <r>
    <d v="2023-03-01T00:00:00"/>
    <s v="S026526"/>
    <x v="38"/>
    <s v="PO140590"/>
    <s v="GRN182604"/>
    <n v="1"/>
    <s v="freight inwards"/>
    <s v="Plymouth PL7 5ET"/>
    <n v="484"/>
    <x v="2"/>
    <s v="Diesel"/>
    <n v="1.7907999999999999E-3"/>
  </r>
  <r>
    <d v="2023-03-01T00:00:00"/>
    <s v="S026526"/>
    <x v="38"/>
    <s v="PO139397"/>
    <s v="GRN183740"/>
    <n v="101033110"/>
    <s v="MAGNETIC CATCH_x000a_MAYTEC 1.65.2101"/>
    <s v="Plymouth PL7 5ET"/>
    <n v="484"/>
    <x v="2"/>
    <s v="Diesel"/>
    <n v="1.7907999999999999E-3"/>
  </r>
  <r>
    <d v="2023-03-01T00:00:00"/>
    <s v="S026526"/>
    <x v="38"/>
    <s v="PO140132"/>
    <s v="GRN183743"/>
    <n v="101041182"/>
    <s v="HINGE - LEFT HAND MATEC 1.62.41L"/>
    <s v="Plymouth PL7 5ET"/>
    <n v="484"/>
    <x v="2"/>
    <s v="Diesel"/>
    <n v="1.7907999999999999E-3"/>
  </r>
  <r>
    <d v="2023-03-01T00:00:00"/>
    <s v="S001571"/>
    <x v="10"/>
    <s v="PO141169"/>
    <s v="GRN184016"/>
    <s v="11700-1538"/>
    <s v="LASER SCANNER 190 DEG  1-40M OBJ DETECTOR"/>
    <s v="St Albans AL1 5BN"/>
    <n v="298"/>
    <x v="2"/>
    <s v="Diesel"/>
    <n v="1.1026E-3"/>
  </r>
  <r>
    <d v="2023-03-01T00:00:00"/>
    <s v="S026526"/>
    <x v="38"/>
    <s v="PO142467"/>
    <s v="GRN184081"/>
    <n v="101035931"/>
    <s v="OPERATORS WORKSTATION FRAME - M60 POD (UPGRADE)"/>
    <s v="Plymouth PL7 5ET"/>
    <n v="484"/>
    <x v="2"/>
    <s v="Diesel"/>
    <n v="1.7907999999999999E-3"/>
  </r>
  <r>
    <d v="2023-03-01T00:00:00"/>
    <s v="S026526"/>
    <x v="38"/>
    <s v="PO142467"/>
    <s v="GRN184248"/>
    <n v="1"/>
    <s v="freight inwards"/>
    <s v="Plymouth PL7 5ET"/>
    <n v="484"/>
    <x v="2"/>
    <s v="Diesel"/>
    <n v="1.7907999999999999E-3"/>
  </r>
  <r>
    <d v="2023-03-01T00:00:00"/>
    <s v="S024744"/>
    <x v="25"/>
    <s v="PO139220"/>
    <s v="GRN184026"/>
    <n v="101040790"/>
    <s v="PERSONNEL DOOR - INNER PANEL 9mm THICK"/>
    <s v="Huddersfield HD7 5JN"/>
    <n v="104.8"/>
    <x v="1"/>
    <s v="Diesel"/>
    <n v="3.8775999999999998E-2"/>
  </r>
  <r>
    <d v="2023-03-01T00:00:00"/>
    <s v="S001121"/>
    <x v="5"/>
    <s v="PO136097"/>
    <s v="GRN184031"/>
    <n v="50205993"/>
    <s v="1492 JUMPER BARS CJR NO COVER 8, 3 POLE BLACK"/>
    <s v="Salford M5 4BE"/>
    <n v="103.6"/>
    <x v="2"/>
    <s v="Diesel"/>
    <n v="3.8331999999999998E-4"/>
  </r>
  <r>
    <d v="2023-04-01T00:00:00"/>
    <s v="S026526"/>
    <x v="38"/>
    <s v="PO144584"/>
    <s v="GRN184924"/>
    <n v="101033110"/>
    <s v="MAGNETIC CATCH MAYTEC 1.65.2101"/>
    <s v="Plymouth PL7 5ET"/>
    <n v="484"/>
    <x v="2"/>
    <s v="Diesel"/>
    <n v="1.7907999999999999E-3"/>
  </r>
  <r>
    <d v="2023-03-01T00:00:00"/>
    <s v="S001121"/>
    <x v="5"/>
    <s v="PO138737"/>
    <s v="GRN184038"/>
    <n v="50205993"/>
    <s v="1492 JUMPER BARS CJR NO COVER 8  3 POLE BLACK"/>
    <s v="Salford M5 4BE"/>
    <n v="103.6"/>
    <x v="2"/>
    <s v="Diesel"/>
    <n v="3.8331999999999998E-4"/>
  </r>
  <r>
    <d v="2023-03-01T00:00:00"/>
    <s v="S001121"/>
    <x v="5"/>
    <s v="PO137984"/>
    <s v="GRN184039"/>
    <n v="50205993"/>
    <s v="1492 JUMPER BARS CJR NO COVER 8, 3 POLE BLACK"/>
    <s v="Salford M5 4BE"/>
    <n v="103.6"/>
    <x v="2"/>
    <s v="Diesel"/>
    <n v="3.8331999999999998E-4"/>
  </r>
  <r>
    <d v="2023-03-01T00:00:00"/>
    <s v="S001121"/>
    <x v="5"/>
    <s v="PO139696"/>
    <s v="GRN184040"/>
    <n v="50205993"/>
    <s v="1492 JUMPER BARS CJR NO COVER 8  3 POLE BLACK"/>
    <s v="Salford M5 4BE"/>
    <n v="103.6"/>
    <x v="2"/>
    <s v="Diesel"/>
    <n v="3.8331999999999998E-4"/>
  </r>
  <r>
    <d v="2023-04-01T00:00:00"/>
    <s v="S026526"/>
    <x v="38"/>
    <s v="PO140132"/>
    <s v="GRN185022"/>
    <n v="101037957"/>
    <s v="T-NUT FOR SUBSEQUENT INSERTION WITH SPRING - M6 MA"/>
    <s v="Plymouth PL7 5ET"/>
    <n v="484"/>
    <x v="2"/>
    <s v="Diesel"/>
    <n v="1.7907999999999999E-3"/>
  </r>
  <r>
    <d v="2023-04-01T00:00:00"/>
    <s v="S026526"/>
    <x v="38"/>
    <s v="PO140132"/>
    <s v="GRN185300"/>
    <n v="1"/>
    <s v="freight inwards"/>
    <s v="Plymouth PL7 5ET"/>
    <n v="484"/>
    <x v="2"/>
    <s v="Diesel"/>
    <n v="1.7907999999999999E-3"/>
  </r>
  <r>
    <d v="2023-04-01T00:00:00"/>
    <s v="S026526"/>
    <x v="38"/>
    <s v="PO145262"/>
    <s v="GRN185805"/>
    <n v="57211710"/>
    <s v="BLOCK FOR CABLE BINDER F"/>
    <s v="Plymouth PL7 5ET"/>
    <n v="484"/>
    <x v="2"/>
    <s v="Diesel"/>
    <n v="1.7907999999999999E-3"/>
  </r>
  <r>
    <d v="2023-04-01T00:00:00"/>
    <s v="S026526"/>
    <x v="38"/>
    <s v="PO145401"/>
    <s v="GRN186079"/>
    <n v="57211710"/>
    <s v="BLOCK FOR CABLE BINDER F"/>
    <s v="Plymouth PL7 5ET"/>
    <n v="484"/>
    <x v="2"/>
    <s v="Diesel"/>
    <n v="1.7907999999999999E-3"/>
  </r>
  <r>
    <d v="2023-04-01T00:00:00"/>
    <s v="S026526"/>
    <x v="38"/>
    <s v="PO145259"/>
    <s v="GRN186370"/>
    <n v="101047522"/>
    <s v="PC SUPPORT FRAME"/>
    <s v="Plymouth PL7 5ET"/>
    <n v="484"/>
    <x v="2"/>
    <s v="Diesel"/>
    <n v="1.7907999999999999E-3"/>
  </r>
  <r>
    <d v="2023-05-01T00:00:00"/>
    <s v="S026526"/>
    <x v="38"/>
    <s v="PO145728"/>
    <s v="GRN186791"/>
    <n v="57211710"/>
    <s v="BLOCK FOR CABLE BINDER F"/>
    <s v="Plymouth PL7 5ET"/>
    <n v="484"/>
    <x v="2"/>
    <s v="Diesel"/>
    <n v="1.7907999999999999E-3"/>
  </r>
  <r>
    <d v="2023-05-01T00:00:00"/>
    <s v="S026526"/>
    <x v="38"/>
    <s v="PO139397"/>
    <s v="GRN187032"/>
    <n v="101037957"/>
    <s v="T-NUT FOR SUBSEQUENT INSERTION WITH SPRING - M6_x000a_MA"/>
    <s v="Plymouth PL7 5ET"/>
    <n v="484"/>
    <x v="2"/>
    <s v="Diesel"/>
    <n v="1.7907999999999999E-3"/>
  </r>
  <r>
    <d v="2023-05-01T00:00:00"/>
    <s v="S026526"/>
    <x v="38"/>
    <s v="PO140132"/>
    <s v="GRN188365"/>
    <n v="101027733"/>
    <s v="M60-BX WORKSTATION FRAME MAYTEC"/>
    <s v="Plymouth PL7 5ET"/>
    <n v="484"/>
    <x v="2"/>
    <s v="Diesel"/>
    <n v="1.7907999999999999E-3"/>
  </r>
  <r>
    <d v="2023-06-01T00:00:00"/>
    <s v="S026526"/>
    <x v="38"/>
    <s v="PO144343"/>
    <s v="GRN189332"/>
    <n v="101035931"/>
    <s v="OPERATORS WORKSTATION FRAME - M60 POD (UPGRADE)"/>
    <s v="Plymouth PL7 5ET"/>
    <n v="484"/>
    <x v="2"/>
    <s v="Diesel"/>
    <n v="1.7907999999999999E-3"/>
  </r>
  <r>
    <d v="2023-06-01T00:00:00"/>
    <s v="S026526"/>
    <x v="38"/>
    <s v="PO142467"/>
    <s v="GRN189334"/>
    <n v="101035931"/>
    <s v="OPERATORS WORKSTATION FRAME - M60 POD (UPGRADE)"/>
    <s v="Plymouth PL7 5ET"/>
    <n v="484"/>
    <x v="2"/>
    <s v="Diesel"/>
    <n v="1.7907999999999999E-3"/>
  </r>
  <r>
    <d v="2023-06-01T00:00:00"/>
    <s v="S026526"/>
    <x v="38"/>
    <s v="PO144343"/>
    <s v="GRN189777"/>
    <n v="1"/>
    <s v="freight inwards"/>
    <s v="Plymouth PL7 5ET"/>
    <n v="484"/>
    <x v="2"/>
    <s v="Diesel"/>
    <n v="1.7907999999999999E-3"/>
  </r>
  <r>
    <d v="2023-07-01T00:00:00"/>
    <s v="S026526"/>
    <x v="38"/>
    <s v="PO145395"/>
    <s v="GRN190952"/>
    <n v="101047522"/>
    <s v="PC SUPPORT FRAME"/>
    <s v="Plymouth PL7 5ET"/>
    <n v="484"/>
    <x v="2"/>
    <s v="Diesel"/>
    <n v="1.7907999999999999E-3"/>
  </r>
  <r>
    <d v="2023-07-01T00:00:00"/>
    <s v="S026526"/>
    <x v="38"/>
    <s v="PO145844"/>
    <s v="GRN191769"/>
    <n v="101041182"/>
    <s v="HINGE - LEFT HAND MATEC 1.62.41L"/>
    <s v="Plymouth PL7 5ET"/>
    <n v="484"/>
    <x v="2"/>
    <s v="Diesel"/>
    <n v="1.7907999999999999E-3"/>
  </r>
  <r>
    <d v="2023-03-01T00:00:00"/>
    <s v="S001121"/>
    <x v="5"/>
    <s v="PO143159"/>
    <s v="GRN184068"/>
    <n v="51206612"/>
    <s v="NEUTRAL TERMINAL 40 - 63 AMP"/>
    <s v="Salford M5 4BE"/>
    <n v="103.6"/>
    <x v="2"/>
    <s v="Diesel"/>
    <n v="3.8331999999999998E-4"/>
  </r>
  <r>
    <d v="2023-07-01T00:00:00"/>
    <s v="S026526"/>
    <x v="38"/>
    <s v="PO145333"/>
    <s v="GRN191987"/>
    <n v="101035931"/>
    <s v="OPERATORS WORKSTATION FRAME - M60 POD (UPGRADE)"/>
    <s v="Plymouth PL7 5ET"/>
    <n v="484"/>
    <x v="2"/>
    <s v="Diesel"/>
    <n v="1.7907999999999999E-3"/>
  </r>
  <r>
    <d v="2023-07-01T00:00:00"/>
    <s v="S026526"/>
    <x v="38"/>
    <s v="PO145333"/>
    <s v="GRN191988"/>
    <n v="101033110"/>
    <s v="MAGNETIC CATCH MAYTEC 1.65.2101"/>
    <s v="Plymouth PL7 5ET"/>
    <n v="484"/>
    <x v="2"/>
    <s v="Diesel"/>
    <n v="1.7907999999999999E-3"/>
  </r>
  <r>
    <d v="2023-07-01T00:00:00"/>
    <s v="S026526"/>
    <x v="38"/>
    <s v="PO145473"/>
    <s v="GRN191989"/>
    <n v="101035931"/>
    <s v="OPERATORS WORKSTATION FRAME - M60 POD (UPGRADE)"/>
    <s v="Plymouth PL7 5ET"/>
    <n v="484"/>
    <x v="2"/>
    <s v="Diesel"/>
    <n v="1.7907999999999999E-3"/>
  </r>
  <r>
    <d v="2023-07-01T00:00:00"/>
    <s v="S026526"/>
    <x v="38"/>
    <s v="PO145728"/>
    <s v="GRN191990"/>
    <n v="57211710"/>
    <s v="BLOCK FOR CABLE BINDER F"/>
    <s v="Plymouth PL7 5ET"/>
    <n v="484"/>
    <x v="2"/>
    <s v="Diesel"/>
    <n v="1.7907999999999999E-3"/>
  </r>
  <r>
    <d v="2023-07-01T00:00:00"/>
    <s v="S026526"/>
    <x v="38"/>
    <s v="PO146921"/>
    <s v="GRN191991"/>
    <n v="101037957"/>
    <s v="T-NUT FOR SUBSEQUENT INSERTION WITH SPRING - M6"/>
    <s v="Plymouth PL7 5ET"/>
    <n v="484"/>
    <x v="2"/>
    <s v="Diesel"/>
    <n v="1.7907999999999999E-3"/>
  </r>
  <r>
    <d v="2023-07-01T00:00:00"/>
    <s v="S026526"/>
    <x v="38"/>
    <s v="PO146620"/>
    <s v="GRN192337"/>
    <n v="101033110"/>
    <s v="MAGNETIC CATCH"/>
    <s v="Plymouth PL7 5ET"/>
    <n v="484"/>
    <x v="2"/>
    <s v="Diesel"/>
    <n v="1.7907999999999999E-3"/>
  </r>
  <r>
    <d v="2023-07-01T00:00:00"/>
    <s v="S026526"/>
    <x v="38"/>
    <s v="PO146620"/>
    <s v="GRN192338"/>
    <n v="101033110"/>
    <s v="MAGNETIC CATCH"/>
    <s v="Plymouth PL7 5ET"/>
    <n v="484"/>
    <x v="2"/>
    <s v="Diesel"/>
    <n v="1.7907999999999999E-3"/>
  </r>
  <r>
    <d v="2023-11-01T00:00:00"/>
    <s v="S022275"/>
    <x v="8"/>
    <s v="PO143491"/>
    <s v="GRN202121"/>
    <s v="11701-2583"/>
    <s v="MERCEDES-BENZ ACTROS 5 S/M FHS 2632 L - EXPORT TO"/>
    <s v="70771 Leinfelden-Echterdingen"/>
    <n v="1446"/>
    <x v="3"/>
    <s v="Diesel"/>
    <n v="1.4702205000000002"/>
  </r>
  <r>
    <d v="2023-07-01T00:00:00"/>
    <s v="S026526"/>
    <x v="38"/>
    <s v="PO142467"/>
    <s v="GRN192339"/>
    <n v="101035931"/>
    <s v="OPERATORS WORKSTATION FRAME - M60 POD (UPGRADE)"/>
    <s v="Plymouth PL7 5ET"/>
    <n v="484"/>
    <x v="2"/>
    <s v="Diesel"/>
    <n v="1.7907999999999999E-3"/>
  </r>
  <r>
    <d v="2023-07-01T00:00:00"/>
    <s v="S026526"/>
    <x v="38"/>
    <s v="PO146290"/>
    <s v="GRN192356"/>
    <n v="101047522"/>
    <s v="PC SUPPORT FRAME"/>
    <s v="Plymouth PL7 5ET"/>
    <n v="484"/>
    <x v="2"/>
    <s v="Diesel"/>
    <n v="1.7907999999999999E-3"/>
  </r>
  <r>
    <d v="2023-11-01T00:00:00"/>
    <s v="S022275"/>
    <x v="8"/>
    <s v="PO143491"/>
    <s v="GRN202124"/>
    <s v="11701-2583"/>
    <s v="MERCEDES-BENZ ACTROS 5 S/M FHS 2632 L - EXPORT TO"/>
    <s v="70771 Leinfelden-Echterdingen"/>
    <n v="1446"/>
    <x v="3"/>
    <s v="Diesel"/>
    <n v="1.4702205000000002"/>
  </r>
  <r>
    <d v="2023-07-01T00:00:00"/>
    <s v="S026526"/>
    <x v="38"/>
    <s v="PO146928"/>
    <s v="GRN192358"/>
    <n v="57211710"/>
    <s v="BLOCK FOR CABLE BINDER F"/>
    <s v="Plymouth PL7 5ET"/>
    <n v="484"/>
    <x v="2"/>
    <s v="Diesel"/>
    <n v="1.7907999999999999E-3"/>
  </r>
  <r>
    <d v="2023-07-01T00:00:00"/>
    <s v="S026526"/>
    <x v="38"/>
    <s v="PO145333"/>
    <s v="GRN192802"/>
    <n v="1"/>
    <s v="freight inwards - JMK26926"/>
    <s v="Plymouth PL7 5ET"/>
    <n v="484"/>
    <x v="2"/>
    <s v="Diesel"/>
    <n v="1.7907999999999999E-3"/>
  </r>
  <r>
    <d v="2023-08-01T00:00:00"/>
    <s v="S026526"/>
    <x v="38"/>
    <s v="PO147608"/>
    <s v="GRN193172"/>
    <n v="101027733"/>
    <s v="M60-BX WORKSTATION FRAME MAYTEC"/>
    <s v="Plymouth PL7 5ET"/>
    <n v="484"/>
    <x v="2"/>
    <s v="Diesel"/>
    <n v="1.7907999999999999E-3"/>
  </r>
  <r>
    <d v="2023-08-01T00:00:00"/>
    <s v="S026526"/>
    <x v="38"/>
    <s v="PO146387"/>
    <s v="GRN193364"/>
    <n v="101035931"/>
    <s v="OPERATORS WORKSTATION FRAME - M60 POD (UPGRADE)"/>
    <s v="Plymouth PL7 5ET"/>
    <n v="484"/>
    <x v="2"/>
    <s v="Diesel"/>
    <n v="1.7907999999999999E-3"/>
  </r>
  <r>
    <d v="2023-08-01T00:00:00"/>
    <s v="S026526"/>
    <x v="38"/>
    <s v="PO142467"/>
    <s v="GRN193650"/>
    <n v="1"/>
    <s v="freight inwards"/>
    <s v="Plymouth PL7 5ET"/>
    <n v="484"/>
    <x v="2"/>
    <s v="Diesel"/>
    <n v="1.7907999999999999E-3"/>
  </r>
  <r>
    <d v="2023-08-01T00:00:00"/>
    <s v="S026526"/>
    <x v="38"/>
    <s v="PO146620"/>
    <s v="GRN193868"/>
    <n v="101033110"/>
    <s v="MAGNETIC CATCH"/>
    <s v="Plymouth PL7 5ET"/>
    <n v="484"/>
    <x v="2"/>
    <s v="Diesel"/>
    <n v="1.7907999999999999E-3"/>
  </r>
  <r>
    <d v="2023-08-01T00:00:00"/>
    <s v="S026526"/>
    <x v="38"/>
    <s v="PO145728"/>
    <s v="GRN193869"/>
    <n v="57211710"/>
    <s v="BLOCK FOR CABLE BINDER F"/>
    <s v="Plymouth PL7 5ET"/>
    <n v="484"/>
    <x v="2"/>
    <s v="Diesel"/>
    <n v="1.7907999999999999E-3"/>
  </r>
  <r>
    <d v="2023-08-01T00:00:00"/>
    <s v="S026526"/>
    <x v="38"/>
    <s v="PO146921"/>
    <s v="GRN193876"/>
    <n v="101037957"/>
    <s v="T-NUT FOR SUBSEQUENT INSERTION WITH SPRING - M6"/>
    <s v="Plymouth PL7 5ET"/>
    <n v="484"/>
    <x v="2"/>
    <s v="Diesel"/>
    <n v="1.7907999999999999E-3"/>
  </r>
  <r>
    <d v="2023-08-01T00:00:00"/>
    <s v="S026526"/>
    <x v="38"/>
    <s v="PO148057"/>
    <s v="GRN193996"/>
    <n v="1"/>
    <s v="freight inwards"/>
    <s v="Plymouth PL7 5ET"/>
    <n v="484"/>
    <x v="2"/>
    <s v="Diesel"/>
    <n v="1.7907999999999999E-3"/>
  </r>
  <r>
    <d v="2023-08-01T00:00:00"/>
    <s v="S026526"/>
    <x v="38"/>
    <s v="PO145844"/>
    <s v="GRN194069"/>
    <n v="101041182"/>
    <s v="HINGE - LEFT HAND MATEC 1.62.41L"/>
    <s v="Plymouth PL7 5ET"/>
    <n v="484"/>
    <x v="2"/>
    <s v="Diesel"/>
    <n v="1.7907999999999999E-3"/>
  </r>
  <r>
    <d v="2023-08-01T00:00:00"/>
    <s v="S026526"/>
    <x v="38"/>
    <s v="PO147492"/>
    <s v="GRN194070"/>
    <n v="57211710"/>
    <s v="BLOCK FOR CABLE BINDER F"/>
    <s v="Plymouth PL7 5ET"/>
    <n v="484"/>
    <x v="2"/>
    <s v="Diesel"/>
    <n v="1.7907999999999999E-3"/>
  </r>
  <r>
    <d v="2023-08-01T00:00:00"/>
    <s v="S026526"/>
    <x v="38"/>
    <s v="PO146387"/>
    <s v="GRN194533"/>
    <n v="1"/>
    <s v="freight inwards - DEL164793"/>
    <s v="Plymouth PL7 5ET"/>
    <n v="484"/>
    <x v="2"/>
    <s v="Diesel"/>
    <n v="1.7907999999999999E-3"/>
  </r>
  <r>
    <d v="2023-08-01T00:00:00"/>
    <s v="S026526"/>
    <x v="38"/>
    <s v="PO147665"/>
    <s v="GRN194722"/>
    <n v="101033110"/>
    <s v="MAGNETIC CATCH"/>
    <s v="Plymouth PL7 5ET"/>
    <n v="484"/>
    <x v="2"/>
    <s v="Diesel"/>
    <n v="1.7907999999999999E-3"/>
  </r>
  <r>
    <d v="2023-09-01T00:00:00"/>
    <s v="S026526"/>
    <x v="38"/>
    <s v="PO148051"/>
    <s v="GRN196402"/>
    <n v="101047522"/>
    <s v="PC SUPPORT FRAME"/>
    <s v="Plymouth PL7 5ET"/>
    <n v="484"/>
    <x v="2"/>
    <s v="Diesel"/>
    <n v="1.7907999999999999E-3"/>
  </r>
  <r>
    <d v="2023-09-01T00:00:00"/>
    <s v="S026526"/>
    <x v="38"/>
    <s v="PO145844"/>
    <s v="GRN196496"/>
    <n v="101041182"/>
    <s v="HINGE - LEFT HAND MATEC 1.62.41L"/>
    <s v="Plymouth PL7 5ET"/>
    <n v="484"/>
    <x v="2"/>
    <s v="Diesel"/>
    <n v="1.7907999999999999E-3"/>
  </r>
  <r>
    <d v="2023-09-01T00:00:00"/>
    <s v="S026526"/>
    <x v="38"/>
    <s v="PO147634"/>
    <s v="GRN196501"/>
    <s v="363-0610-1"/>
    <s v="T60 EQUIPMENT ROOM  STORAGE RACK &amp; WORK STATION"/>
    <s v="Plymouth PL7 5ET"/>
    <n v="484"/>
    <x v="2"/>
    <s v="Diesel"/>
    <n v="1.7907999999999999E-3"/>
  </r>
  <r>
    <d v="2023-09-01T00:00:00"/>
    <s v="S026526"/>
    <x v="38"/>
    <s v="PO147448"/>
    <s v="GRN196502"/>
    <s v="363-0603-1"/>
    <s v="T60 WORKSTATION FRAME"/>
    <s v="Plymouth PL7 5ET"/>
    <n v="484"/>
    <x v="2"/>
    <s v="Diesel"/>
    <n v="1.7907999999999999E-3"/>
  </r>
  <r>
    <d v="2023-09-01T00:00:00"/>
    <s v="S026526"/>
    <x v="38"/>
    <s v="PO147608"/>
    <s v="GRN196503"/>
    <n v="101027733"/>
    <s v="M60-BX WORKSTATION FRAME MAYTEC"/>
    <s v="Plymouth PL7 5ET"/>
    <n v="484"/>
    <x v="2"/>
    <s v="Diesel"/>
    <n v="1.7907999999999999E-3"/>
  </r>
  <r>
    <d v="2023-09-01T00:00:00"/>
    <s v="S026526"/>
    <x v="38"/>
    <s v="PO149382"/>
    <s v="GRN197171"/>
    <n v="101033110"/>
    <s v="MAGNETIC CATCH"/>
    <s v="Plymouth PL7 5ET"/>
    <n v="484"/>
    <x v="2"/>
    <s v="Diesel"/>
    <n v="1.7907999999999999E-3"/>
  </r>
  <r>
    <d v="2023-09-01T00:00:00"/>
    <s v="S026526"/>
    <x v="38"/>
    <s v="PO147634"/>
    <s v="GRN197233"/>
    <n v="1"/>
    <s v="freight inwards"/>
    <s v="Plymouth PL7 5ET"/>
    <n v="484"/>
    <x v="2"/>
    <s v="Diesel"/>
    <n v="1.7907999999999999E-3"/>
  </r>
  <r>
    <d v="2023-09-01T00:00:00"/>
    <s v="S026526"/>
    <x v="38"/>
    <s v="PO147448"/>
    <s v="GRN197235"/>
    <n v="1"/>
    <s v="freight inwards"/>
    <s v="Plymouth PL7 5ET"/>
    <n v="484"/>
    <x v="2"/>
    <s v="Diesel"/>
    <n v="1.7907999999999999E-3"/>
  </r>
  <r>
    <d v="2023-09-01T00:00:00"/>
    <s v="S026526"/>
    <x v="38"/>
    <s v="PO148565"/>
    <s v="GRN197715"/>
    <n v="101041182"/>
    <s v="HINGE - LEFT HAND"/>
    <s v="Plymouth PL7 5ET"/>
    <n v="484"/>
    <x v="2"/>
    <s v="Diesel"/>
    <n v="1.7907999999999999E-3"/>
  </r>
  <r>
    <d v="2023-09-01T00:00:00"/>
    <s v="S026526"/>
    <x v="38"/>
    <s v="PO147365"/>
    <s v="GRN197716"/>
    <n v="101037957"/>
    <s v="T-NUT FOR SUBSEQUENT INSERTION WITH SPRING - M6"/>
    <s v="Plymouth PL7 5ET"/>
    <n v="484"/>
    <x v="2"/>
    <s v="Diesel"/>
    <n v="1.7907999999999999E-3"/>
  </r>
  <r>
    <d v="2023-09-01T00:00:00"/>
    <s v="S026526"/>
    <x v="38"/>
    <s v="PO147665"/>
    <s v="GRN197717"/>
    <n v="101033110"/>
    <s v="MAGNETIC CATCH"/>
    <s v="Plymouth PL7 5ET"/>
    <n v="484"/>
    <x v="2"/>
    <s v="Diesel"/>
    <n v="1.7907999999999999E-3"/>
  </r>
  <r>
    <d v="2023-09-01T00:00:00"/>
    <s v="S026526"/>
    <x v="38"/>
    <s v="PO148557"/>
    <s v="GRN197719"/>
    <n v="57211710"/>
    <s v="BLOCK FOR CABLE BINDER F"/>
    <s v="Plymouth PL7 5ET"/>
    <n v="484"/>
    <x v="2"/>
    <s v="Diesel"/>
    <n v="1.7907999999999999E-3"/>
  </r>
  <r>
    <d v="2023-09-01T00:00:00"/>
    <s v="S026526"/>
    <x v="38"/>
    <s v="PO149513"/>
    <s v="GRN197832"/>
    <n v="101033110"/>
    <s v="MAGNETIC CATCH"/>
    <s v="Plymouth PL7 5ET"/>
    <n v="484"/>
    <x v="2"/>
    <s v="Diesel"/>
    <n v="1.7907999999999999E-3"/>
  </r>
  <r>
    <d v="2023-03-01T00:00:00"/>
    <s v="S001571"/>
    <x v="10"/>
    <s v="PO140285"/>
    <s v="GRN184132"/>
    <n v="4245252"/>
    <s v="LASER SENSOR LMS111-10100"/>
    <s v="St Albans AL1 5BN"/>
    <n v="298"/>
    <x v="2"/>
    <s v="Diesel"/>
    <n v="1.1026E-3"/>
  </r>
  <r>
    <d v="2023-09-01T00:00:00"/>
    <s v="S026526"/>
    <x v="38"/>
    <s v="PO148565"/>
    <s v="GRN197902"/>
    <n v="1"/>
    <s v="freight inwards - related to 1.324FM6.99 on Nov."/>
    <s v="Plymouth PL7 5ET"/>
    <n v="484"/>
    <x v="2"/>
    <s v="Diesel"/>
    <n v="1.7907999999999999E-3"/>
  </r>
  <r>
    <d v="2023-10-01T00:00:00"/>
    <s v="S026526"/>
    <x v="38"/>
    <s v="PO146387"/>
    <s v="GRN198310"/>
    <n v="101035931"/>
    <s v="OPERATORS WORKSTATION FRAME - M60 POD (UPGRADE)"/>
    <s v="Plymouth PL7 5ET"/>
    <n v="484"/>
    <x v="2"/>
    <s v="Diesel"/>
    <n v="1.7907999999999999E-3"/>
  </r>
  <r>
    <d v="2023-10-01T00:00:00"/>
    <s v="S026526"/>
    <x v="38"/>
    <s v="PO146387"/>
    <s v="GRN198654"/>
    <n v="1"/>
    <s v="freight inwards - DEL166443 - INV0095455"/>
    <s v="Plymouth PL7 5ET"/>
    <n v="484"/>
    <x v="2"/>
    <s v="Diesel"/>
    <n v="1.7907999999999999E-3"/>
  </r>
  <r>
    <d v="2023-10-01T00:00:00"/>
    <s v="S026526"/>
    <x v="38"/>
    <s v="PO146387"/>
    <s v="GRN198868"/>
    <n v="1"/>
    <s v="freight inwards - DEL166895 - INV0095789"/>
    <s v="Plymouth PL7 5ET"/>
    <n v="484"/>
    <x v="2"/>
    <s v="Diesel"/>
    <n v="1.7907999999999999E-3"/>
  </r>
  <r>
    <d v="2023-10-01T00:00:00"/>
    <s v="S026526"/>
    <x v="38"/>
    <s v="PO147608"/>
    <s v="GRN199353"/>
    <n v="1"/>
    <s v="freight inwards - DEL166189/ INV0095234"/>
    <s v="Plymouth PL7 5ET"/>
    <n v="484"/>
    <x v="2"/>
    <s v="Diesel"/>
    <n v="1.7907999999999999E-3"/>
  </r>
  <r>
    <d v="2023-11-01T00:00:00"/>
    <s v="S026526"/>
    <x v="38"/>
    <s v="PO147608"/>
    <s v="GRN201633"/>
    <s v="356-0615-1"/>
    <s v="M60-ZBX CONTROL WORKSTATION FRAME"/>
    <s v="Plymouth PL7 5ET"/>
    <n v="484"/>
    <x v="2"/>
    <s v="Diesel"/>
    <n v="1.7907999999999999E-3"/>
  </r>
  <r>
    <d v="2023-11-01T00:00:00"/>
    <s v="S026526"/>
    <x v="38"/>
    <s v="PO148565"/>
    <s v="GRN201770"/>
    <n v="101041182"/>
    <s v="HINGE - LEFT HAND"/>
    <s v="Plymouth PL7 5ET"/>
    <n v="484"/>
    <x v="2"/>
    <s v="Diesel"/>
    <n v="1.7907999999999999E-3"/>
  </r>
  <r>
    <d v="2023-11-01T00:00:00"/>
    <s v="S026526"/>
    <x v="38"/>
    <s v="PO146620"/>
    <s v="GRN201806"/>
    <n v="101047522"/>
    <s v="PC SUPPORT FRAME"/>
    <s v="Plymouth PL7 5ET"/>
    <n v="484"/>
    <x v="2"/>
    <s v="Diesel"/>
    <n v="1.7907999999999999E-3"/>
  </r>
  <r>
    <d v="2023-11-01T00:00:00"/>
    <s v="S026526"/>
    <x v="38"/>
    <s v="PO148565"/>
    <s v="GRN202431"/>
    <n v="101037957"/>
    <s v="T-NUT FOR SUBSEQUENT INSERTION WITH SPRING - M6"/>
    <s v="Plymouth PL7 5ET"/>
    <n v="484"/>
    <x v="2"/>
    <s v="Diesel"/>
    <n v="1.7907999999999999E-3"/>
  </r>
  <r>
    <d v="2023-11-01T00:00:00"/>
    <s v="S026526"/>
    <x v="38"/>
    <s v="PO148565"/>
    <s v="GRN202432"/>
    <n v="101041182"/>
    <s v="HINGE - LEFT HAND"/>
    <s v="Plymouth PL7 5ET"/>
    <n v="484"/>
    <x v="2"/>
    <s v="Diesel"/>
    <n v="1.7907999999999999E-3"/>
  </r>
  <r>
    <d v="2023-11-01T00:00:00"/>
    <s v="S026526"/>
    <x v="38"/>
    <s v="PO147365"/>
    <s v="GRN202434"/>
    <n v="101037957"/>
    <s v="T-NUT FOR SUBSEQUENT INSERTION WITH SPRING - M6"/>
    <s v="Plymouth PL7 5ET"/>
    <n v="484"/>
    <x v="2"/>
    <s v="Diesel"/>
    <n v="1.7907999999999999E-3"/>
  </r>
  <r>
    <d v="2023-11-01T00:00:00"/>
    <s v="S026526"/>
    <x v="38"/>
    <s v="PO147665"/>
    <s v="GRN202436"/>
    <n v="101033110"/>
    <s v="MAGNETIC CATCH"/>
    <s v="Plymouth PL7 5ET"/>
    <n v="484"/>
    <x v="2"/>
    <s v="Diesel"/>
    <n v="1.7907999999999999E-3"/>
  </r>
  <r>
    <d v="2023-11-01T00:00:00"/>
    <s v="S026526"/>
    <x v="38"/>
    <s v="PO150965"/>
    <s v="GRN202517"/>
    <n v="1"/>
    <s v="freight inwards"/>
    <s v="Plymouth PL7 5ET"/>
    <n v="484"/>
    <x v="2"/>
    <s v="Diesel"/>
    <n v="1.7907999999999999E-3"/>
  </r>
  <r>
    <d v="2023-11-01T00:00:00"/>
    <s v="S026526"/>
    <x v="38"/>
    <s v="PO147634"/>
    <s v="GRN202653"/>
    <s v="363-0610-1"/>
    <s v="T60 EQUIPMENT ROOM  STORAGE RACK &amp; WORK STATION"/>
    <s v="Plymouth PL7 5ET"/>
    <n v="484"/>
    <x v="2"/>
    <s v="Diesel"/>
    <n v="1.7907999999999999E-3"/>
  </r>
  <r>
    <d v="2023-11-01T00:00:00"/>
    <s v="S026526"/>
    <x v="38"/>
    <s v="PO147634"/>
    <s v="GRN202876"/>
    <n v="1"/>
    <s v="freight inwards - INV0095965"/>
    <s v="Plymouth PL7 5ET"/>
    <n v="484"/>
    <x v="2"/>
    <s v="Diesel"/>
    <n v="1.7907999999999999E-3"/>
  </r>
  <r>
    <d v="2023-12-01T00:00:00"/>
    <s v="S026526"/>
    <x v="38"/>
    <s v="PO146620"/>
    <s v="GRN203489"/>
    <n v="101047522"/>
    <s v="PC SUPPORT FRAME - INV0093977"/>
    <s v="Plymouth PL7 5ET"/>
    <n v="484"/>
    <x v="2"/>
    <s v="Diesel"/>
    <n v="1.7907999999999999E-3"/>
  </r>
  <r>
    <d v="2023-12-01T00:00:00"/>
    <s v="S026526"/>
    <x v="38"/>
    <s v="PO147608"/>
    <s v="GRN203554"/>
    <n v="1"/>
    <s v="freight inwards - INV0096392 / JMK27346"/>
    <s v="Plymouth PL7 5ET"/>
    <n v="484"/>
    <x v="2"/>
    <s v="Diesel"/>
    <n v="1.7907999999999999E-3"/>
  </r>
  <r>
    <d v="2023-12-01T00:00:00"/>
    <s v="S026526"/>
    <x v="38"/>
    <s v="PO146387"/>
    <s v="GRN203569"/>
    <n v="101035931"/>
    <s v="OPERATORS WORKSTATION FRAME - M60 POD (UPGRADE)"/>
    <s v="Plymouth PL7 5ET"/>
    <n v="484"/>
    <x v="2"/>
    <s v="Diesel"/>
    <n v="1.7907999999999999E-3"/>
  </r>
  <r>
    <d v="2023-12-01T00:00:00"/>
    <s v="S026526"/>
    <x v="38"/>
    <s v="PO147448"/>
    <s v="GRN203575"/>
    <n v="1"/>
    <s v="freight inwards"/>
    <s v="Plymouth PL7 5ET"/>
    <n v="484"/>
    <x v="2"/>
    <s v="Diesel"/>
    <n v="1.7907999999999999E-3"/>
  </r>
  <r>
    <d v="2023-12-01T00:00:00"/>
    <s v="S026526"/>
    <x v="38"/>
    <s v="PO147929"/>
    <s v="GRN203576"/>
    <n v="1"/>
    <s v="freight inwards"/>
    <s v="Plymouth PL7 5ET"/>
    <n v="484"/>
    <x v="2"/>
    <s v="Diesel"/>
    <n v="1.7907999999999999E-3"/>
  </r>
  <r>
    <d v="2023-12-01T00:00:00"/>
    <s v="S026526"/>
    <x v="38"/>
    <s v="PO150965"/>
    <s v="GRN203600"/>
    <n v="101033110"/>
    <s v="MAGNETIC CATCH"/>
    <s v="Plymouth PL7 5ET"/>
    <n v="484"/>
    <x v="2"/>
    <s v="Diesel"/>
    <n v="1.7907999999999999E-3"/>
  </r>
  <r>
    <d v="2023-12-01T00:00:00"/>
    <s v="S026526"/>
    <x v="38"/>
    <s v="PO150127"/>
    <s v="GRN203601"/>
    <n v="101041182"/>
    <s v="HINGE - LEFT HAND"/>
    <s v="Plymouth PL7 5ET"/>
    <n v="484"/>
    <x v="2"/>
    <s v="Diesel"/>
    <n v="1.7907999999999999E-3"/>
  </r>
  <r>
    <d v="2023-12-01T00:00:00"/>
    <s v="S026526"/>
    <x v="38"/>
    <s v="PO151391"/>
    <s v="GRN203612"/>
    <n v="101037957"/>
    <s v="T-NUT FOR SUBSEQUENT INSERTION WITH SPRING - M6"/>
    <s v="Plymouth PL7 5ET"/>
    <n v="484"/>
    <x v="2"/>
    <s v="Diesel"/>
    <n v="1.7907999999999999E-3"/>
  </r>
  <r>
    <d v="2023-12-01T00:00:00"/>
    <s v="S026526"/>
    <x v="38"/>
    <s v="PO148557"/>
    <s v="GRN203616"/>
    <n v="57211710"/>
    <s v="BLOCK FOR CABLE BINDER F"/>
    <s v="Plymouth PL7 5ET"/>
    <n v="484"/>
    <x v="2"/>
    <s v="Diesel"/>
    <n v="1.7907999999999999E-3"/>
  </r>
  <r>
    <d v="2023-12-01T00:00:00"/>
    <s v="S026526"/>
    <x v="38"/>
    <s v="PO147608"/>
    <s v="GRN203759"/>
    <n v="101027733"/>
    <s v="M60-BX WORKSTATION FRAME MAYTEC"/>
    <s v="Plymouth PL7 5ET"/>
    <n v="484"/>
    <x v="2"/>
    <s v="Diesel"/>
    <n v="1.7907999999999999E-3"/>
  </r>
  <r>
    <d v="2023-12-01T00:00:00"/>
    <s v="S026526"/>
    <x v="38"/>
    <s v="PO150107"/>
    <s v="GRN203767"/>
    <s v="363-0603-1"/>
    <s v="T60 WORKSTATION FRAME"/>
    <s v="Plymouth PL7 5ET"/>
    <n v="484"/>
    <x v="2"/>
    <s v="Diesel"/>
    <n v="1.7907999999999999E-3"/>
  </r>
  <r>
    <d v="2023-12-01T00:00:00"/>
    <s v="S026526"/>
    <x v="38"/>
    <s v="PO148051"/>
    <s v="GRN203815"/>
    <n v="101047522"/>
    <s v="PC SUPPORT FRAME - INV0095560"/>
    <s v="Plymouth PL7 5ET"/>
    <n v="484"/>
    <x v="2"/>
    <s v="Diesel"/>
    <n v="1.7907999999999999E-3"/>
  </r>
  <r>
    <d v="2023-12-01T00:00:00"/>
    <s v="S026526"/>
    <x v="38"/>
    <s v="PO147608"/>
    <s v="GRN203992"/>
    <n v="1"/>
    <s v="freight inwards - JMK27348 / INV0097932"/>
    <s v="Plymouth PL7 5ET"/>
    <n v="484"/>
    <x v="2"/>
    <s v="Diesel"/>
    <n v="1.7907999999999999E-3"/>
  </r>
  <r>
    <d v="2023-12-01T00:00:00"/>
    <s v="S026526"/>
    <x v="38"/>
    <s v="PO148557"/>
    <s v="GRN204022"/>
    <n v="1"/>
    <s v="freight inwards - related to 1.71.2020F2 - Oct"/>
    <s v="Plymouth PL7 5ET"/>
    <n v="484"/>
    <x v="2"/>
    <s v="Diesel"/>
    <n v="1.7907999999999999E-3"/>
  </r>
  <r>
    <d v="2023-12-01T00:00:00"/>
    <s v="S026526"/>
    <x v="38"/>
    <s v="PO150107"/>
    <s v="GRN204148"/>
    <n v="1"/>
    <s v="freight inwards - JMK27753 / INV0097933"/>
    <s v="Plymouth PL7 5ET"/>
    <n v="484"/>
    <x v="2"/>
    <s v="Diesel"/>
    <n v="1.7907999999999999E-3"/>
  </r>
  <r>
    <d v="2023-12-01T00:00:00"/>
    <s v="S026526"/>
    <x v="38"/>
    <s v="PO148565"/>
    <s v="GRN204591"/>
    <n v="1"/>
    <s v="freight inwards - related to 1.62.41L delivery-Nov"/>
    <s v="Plymouth PL7 5ET"/>
    <n v="484"/>
    <x v="2"/>
    <s v="Diesel"/>
    <n v="1.7907999999999999E-3"/>
  </r>
  <r>
    <d v="2023-12-01T00:00:00"/>
    <s v="S026526"/>
    <x v="38"/>
    <s v="PO146921"/>
    <s v="GRN204756"/>
    <n v="1"/>
    <s v="freight inwards"/>
    <s v="Plymouth PL7 5ET"/>
    <n v="484"/>
    <x v="2"/>
    <s v="Diesel"/>
    <n v="1.7907999999999999E-3"/>
  </r>
  <r>
    <d v="2023-08-01T00:00:00"/>
    <s v="S024574"/>
    <x v="39"/>
    <s v="PO146984"/>
    <s v="GRN193520"/>
    <n v="101039400"/>
    <s v="CHILLER 4.5kW CC 10L/m 400V 50Hz SS IP54 w/ FILTER"/>
    <s v="Barrow upon Soar LE12 8LD"/>
    <n v="128"/>
    <x v="2"/>
    <s v="Diesel"/>
    <n v="4.7360000000000002E-4"/>
  </r>
  <r>
    <d v="2023-10-01T00:00:00"/>
    <s v="S024574"/>
    <x v="39"/>
    <s v="PO146984"/>
    <s v="GRN200841"/>
    <n v="101039400"/>
    <s v="CHILLER 4.5kW CC 10L/m 400V 50Hz SS IP54 w/ FILTER"/>
    <s v="Barrow upon Soar LE12 8LD"/>
    <n v="128"/>
    <x v="2"/>
    <s v="Diesel"/>
    <n v="4.7360000000000002E-4"/>
  </r>
  <r>
    <d v="2023-11-01T00:00:00"/>
    <s v="S024574"/>
    <x v="39"/>
    <s v="PO146984"/>
    <s v="GRN201509"/>
    <n v="101039400"/>
    <s v="CHILLER 4.5kW CC 10L/m 400V 50Hz SS IP54 w/ FILTER"/>
    <s v="Barrow upon Soar LE12 8LD"/>
    <n v="128"/>
    <x v="2"/>
    <s v="Diesel"/>
    <n v="4.7360000000000002E-4"/>
  </r>
  <r>
    <d v="2023-11-01T00:00:00"/>
    <s v="S024574"/>
    <x v="39"/>
    <s v="PO146984"/>
    <s v="GRN202600"/>
    <n v="101039400"/>
    <s v="CHILLER 4.5kW CC 10L/m 400V 50Hz SS IP54 w/ FILTER"/>
    <s v="Barrow upon Soar LE12 8LD"/>
    <n v="128"/>
    <x v="2"/>
    <s v="Diesel"/>
    <n v="4.7360000000000002E-4"/>
  </r>
  <r>
    <d v="2023-12-01T00:00:00"/>
    <s v="S024574"/>
    <x v="39"/>
    <s v="PO146984"/>
    <s v="GRN204772"/>
    <n v="101039400"/>
    <s v="CHILLER 4.5kW CC 10L/m 400V 50Hz SS IP54 w/ FILTER"/>
    <s v="Barrow upon Soar LE12 8LD"/>
    <n v="128"/>
    <x v="2"/>
    <s v="Diesel"/>
    <n v="4.7360000000000002E-4"/>
  </r>
  <r>
    <d v="2023-01-01T00:00:00"/>
    <s v="S026652"/>
    <x v="40"/>
    <s v="PO142014"/>
    <s v="GRN178653"/>
    <s v="11550-0160"/>
    <s v="GLOVES DISPOSABLE NITRILE"/>
    <s v="Preston PR2 9ZD"/>
    <n v="128.4"/>
    <x v="2"/>
    <s v="Diesel"/>
    <n v="4.7508000000000001E-4"/>
  </r>
  <r>
    <d v="2023-02-01T00:00:00"/>
    <s v="S026652"/>
    <x v="40"/>
    <s v="PO143522"/>
    <s v="GRN181569"/>
    <s v="11550-0160"/>
    <s v="GLOVES DISPOSABLE NITRILE"/>
    <s v="Preston PR2 9ZD"/>
    <n v="128.4"/>
    <x v="2"/>
    <s v="Diesel"/>
    <n v="4.7508000000000001E-4"/>
  </r>
  <r>
    <d v="2023-03-01T00:00:00"/>
    <s v="S026652"/>
    <x v="40"/>
    <s v="PO144451"/>
    <s v="GRN184098"/>
    <n v="101045242"/>
    <s v="BLUE POWDER FREE NITRILE GLOVES SIZE XL (100/Box)"/>
    <s v="Preston PR2 9ZD"/>
    <n v="128.4"/>
    <x v="2"/>
    <s v="Diesel"/>
    <n v="4.7508000000000001E-4"/>
  </r>
  <r>
    <d v="2023-03-01T00:00:00"/>
    <s v="S026652"/>
    <x v="40"/>
    <s v="PO143624"/>
    <s v="GRN184254"/>
    <n v="101045242"/>
    <s v="BLUE POWDER FREE NITRILE GLOVES SIZE XL (100/Box)"/>
    <s v="Preston PR2 9ZD"/>
    <n v="128.4"/>
    <x v="2"/>
    <s v="Diesel"/>
    <n v="4.7508000000000001E-4"/>
  </r>
  <r>
    <d v="2023-04-01T00:00:00"/>
    <s v="S026652"/>
    <x v="40"/>
    <s v="PO144811"/>
    <s v="GRN185006"/>
    <n v="101045242"/>
    <s v="BLUE POWDER FREE NITRILE GLOVES SIZE XL (100/Box)"/>
    <s v="Preston PR2 9ZD"/>
    <n v="128.4"/>
    <x v="2"/>
    <s v="Diesel"/>
    <n v="4.7508000000000001E-4"/>
  </r>
  <r>
    <d v="2023-04-01T00:00:00"/>
    <s v="S026652"/>
    <x v="40"/>
    <s v="PO145208"/>
    <s v="GRN185656"/>
    <n v="101045242"/>
    <s v="BLUE POWDER FREE NITRILE GLOVES SIZE XL (100/Box)"/>
    <s v="Preston PR2 9ZD"/>
    <n v="128.4"/>
    <x v="2"/>
    <s v="Diesel"/>
    <n v="4.7508000000000001E-4"/>
  </r>
  <r>
    <d v="2023-04-01T00:00:00"/>
    <s v="S026652"/>
    <x v="40"/>
    <s v="PO145412"/>
    <s v="GRN185879"/>
    <n v="101045242"/>
    <s v="BLUE POWDER FREE NITRILE GLOVES SIZE XL (100/Box)"/>
    <s v="Preston PR2 9ZD"/>
    <n v="128.4"/>
    <x v="2"/>
    <s v="Diesel"/>
    <n v="4.7508000000000001E-4"/>
  </r>
  <r>
    <d v="2023-06-01T00:00:00"/>
    <s v="S026652"/>
    <x v="40"/>
    <s v="PO143993"/>
    <s v="GRN189271"/>
    <s v="11550-0160"/>
    <s v="GLOVES DISPOSABLE NITRILE"/>
    <s v="Preston PR2 9ZD"/>
    <n v="128.4"/>
    <x v="2"/>
    <s v="Diesel"/>
    <n v="4.7508000000000001E-4"/>
  </r>
  <r>
    <d v="2023-03-01T00:00:00"/>
    <s v="S001571"/>
    <x v="10"/>
    <s v="PO142295"/>
    <s v="GRN184203"/>
    <n v="5045161"/>
    <s v="WEATHER HOOD 190 DEGREE"/>
    <s v="St Albans AL1 5BN"/>
    <n v="298"/>
    <x v="2"/>
    <s v="Diesel"/>
    <n v="1.1026E-3"/>
  </r>
  <r>
    <d v="2023-07-01T00:00:00"/>
    <s v="S026652"/>
    <x v="40"/>
    <s v="PO147536"/>
    <s v="GRN192082"/>
    <s v="11550-0160"/>
    <s v="GLOVES DISPOSABLE NITRILE"/>
    <s v="Preston PR2 9ZD"/>
    <n v="128.4"/>
    <x v="2"/>
    <s v="Diesel"/>
    <n v="4.7508000000000001E-4"/>
  </r>
  <r>
    <d v="2023-08-01T00:00:00"/>
    <s v="S026652"/>
    <x v="40"/>
    <s v="PO148290"/>
    <s v="GRN193962"/>
    <n v="101045242"/>
    <s v="BLUE POWDER FREE NITRILE GLOVES SIZE XL (100/Box)"/>
    <s v="Preston PR2 9ZD"/>
    <n v="128.4"/>
    <x v="2"/>
    <s v="Diesel"/>
    <n v="4.7508000000000001E-4"/>
  </r>
  <r>
    <d v="2023-12-01T00:00:00"/>
    <s v="S026652"/>
    <x v="40"/>
    <s v="PO151969"/>
    <s v="GRN204830"/>
    <s v="11550-0160"/>
    <s v="GLOVES DISPOSABLE NITRILE - X-Large -7005XL"/>
    <s v="Preston PR2 9ZD"/>
    <n v="128.4"/>
    <x v="2"/>
    <s v="Diesel"/>
    <n v="4.7508000000000001E-4"/>
  </r>
  <r>
    <d v="2023-01-01T00:00:00"/>
    <s v="S025040"/>
    <x v="41"/>
    <s v="PO138605"/>
    <s v="GRN178390"/>
    <s v="11700-7590"/>
    <s v="SQL SERVER 2017 STANDARD IOT 5 CAL"/>
    <s v="63263 Neu-Isenburg, Germany"/>
    <n v="1298"/>
    <x v="2"/>
    <s v="Diesel"/>
    <n v="4.8025999999999998E-3"/>
  </r>
  <r>
    <d v="2023-02-01T00:00:00"/>
    <s v="S025040"/>
    <x v="41"/>
    <s v="PO142120"/>
    <s v="GRN180987"/>
    <s v="11700-7590"/>
    <s v="SQL SERVER 2017 STANDARD IOT 5 CAL"/>
    <s v="63263 Neu-Isenburg, Germany"/>
    <n v="1298"/>
    <x v="2"/>
    <s v="Diesel"/>
    <n v="4.8025999999999998E-3"/>
  </r>
  <r>
    <d v="2023-03-01T00:00:00"/>
    <s v="S025040"/>
    <x v="41"/>
    <s v="PO142120"/>
    <s v="GRN182076"/>
    <s v="11700-7590"/>
    <s v="SQL SERVER 2017 STANDARD IOT 5 CAL"/>
    <s v="63263 Neu-Isenburg, Germany"/>
    <n v="1298"/>
    <x v="2"/>
    <s v="Diesel"/>
    <n v="4.8025999999999998E-3"/>
  </r>
  <r>
    <d v="2023-03-01T00:00:00"/>
    <s v="S025040"/>
    <x v="41"/>
    <s v="PO139320"/>
    <s v="GRN182652"/>
    <s v="11700-7590"/>
    <s v="SQL SERVER 2017 STANDARD IOT 5 CAL"/>
    <s v="63263 Neu-Isenburg, Germany"/>
    <n v="1298"/>
    <x v="2"/>
    <s v="Diesel"/>
    <n v="4.8025999999999998E-3"/>
  </r>
  <r>
    <d v="2023-03-01T00:00:00"/>
    <s v="S025040"/>
    <x v="41"/>
    <s v="PO138605"/>
    <s v="GRN182653"/>
    <s v="11700-7590"/>
    <s v="SQL SERVER 2017 STANDARD IOT 5 CAL"/>
    <s v="63263 Neu-Isenburg, Germany"/>
    <n v="1298"/>
    <x v="2"/>
    <s v="Diesel"/>
    <n v="4.8025999999999998E-3"/>
  </r>
  <r>
    <d v="2023-03-01T00:00:00"/>
    <s v="S025040"/>
    <x v="41"/>
    <s v="PO138605"/>
    <s v="GRN184330"/>
    <s v="11700-7590"/>
    <s v="SQL SERVER 2017 STANDARD IOT 5 CAL"/>
    <s v="63263 Neu-Isenburg, Germany"/>
    <n v="1298"/>
    <x v="2"/>
    <s v="Diesel"/>
    <n v="4.8025999999999998E-3"/>
  </r>
  <r>
    <d v="2023-04-01T00:00:00"/>
    <s v="S025040"/>
    <x v="41"/>
    <s v="PO139320"/>
    <s v="GRN185132"/>
    <s v="11700-7590"/>
    <s v="SQL SERVER 2017 STANDARD IOT 5 CAL"/>
    <s v="63263 Neu-Isenburg, Germany"/>
    <n v="1298"/>
    <x v="2"/>
    <s v="Diesel"/>
    <n v="4.8025999999999998E-3"/>
  </r>
  <r>
    <d v="2023-04-01T00:00:00"/>
    <s v="S025040"/>
    <x v="41"/>
    <s v="PO138605"/>
    <s v="GRN185133"/>
    <s v="11700-7590"/>
    <s v="SQL SERVER 2017 STANDARD IOT 5 CAL"/>
    <s v="63263 Neu-Isenburg, Germany"/>
    <n v="1298"/>
    <x v="2"/>
    <s v="Diesel"/>
    <n v="4.8025999999999998E-3"/>
  </r>
  <r>
    <d v="2023-04-01T00:00:00"/>
    <s v="S025040"/>
    <x v="41"/>
    <s v="PO140946"/>
    <s v="GRN185698"/>
    <s v="11700-7590"/>
    <s v="SQL SERVER 2017 STANDARD IOT 5 CAL"/>
    <s v="63263 Neu-Isenburg, Germany"/>
    <n v="1298"/>
    <x v="2"/>
    <s v="Diesel"/>
    <n v="4.8025999999999998E-3"/>
  </r>
  <r>
    <d v="2023-03-01T00:00:00"/>
    <s v="S001121"/>
    <x v="5"/>
    <s v="PO140109"/>
    <s v="GRN184229"/>
    <n v="50205993"/>
    <s v="1492 JUMPER BARS CJR NO COVER 8  3 POLE BLACK"/>
    <s v="Salford M5 4BE"/>
    <n v="103.6"/>
    <x v="2"/>
    <s v="Diesel"/>
    <n v="3.8331999999999998E-4"/>
  </r>
  <r>
    <d v="2023-03-01T00:00:00"/>
    <s v="S001121"/>
    <x v="5"/>
    <s v="PO143159"/>
    <s v="GRN184230"/>
    <n v="50205993"/>
    <s v="1492 JUMPER BARS CJR NO COVER 8 3 POLE BLACK"/>
    <s v="Salford M5 4BE"/>
    <n v="103.6"/>
    <x v="2"/>
    <s v="Diesel"/>
    <n v="3.8331999999999998E-4"/>
  </r>
  <r>
    <d v="2023-03-01T00:00:00"/>
    <s v="S001121"/>
    <x v="5"/>
    <s v="PO143158"/>
    <s v="GRN184231"/>
    <n v="50205993"/>
    <s v="1492 JUMPER BARS CJR NO COVER 8 3 POLE BLACK"/>
    <s v="Salford M5 4BE"/>
    <n v="103.6"/>
    <x v="2"/>
    <s v="Diesel"/>
    <n v="3.8331999999999998E-4"/>
  </r>
  <r>
    <d v="2023-03-01T00:00:00"/>
    <s v="S001121"/>
    <x v="5"/>
    <s v="PO139758"/>
    <s v="GRN184232"/>
    <n v="50205991"/>
    <s v="1492 JUMPER BARS CJR NO COVER 8  5 POLE BLACK"/>
    <s v="Salford M5 4BE"/>
    <n v="103.6"/>
    <x v="2"/>
    <s v="Diesel"/>
    <n v="3.8331999999999998E-4"/>
  </r>
  <r>
    <d v="2023-03-01T00:00:00"/>
    <s v="S001121"/>
    <x v="5"/>
    <s v="PO140837"/>
    <s v="GRN184233"/>
    <n v="50205993"/>
    <s v="1492 JUMPER BARS CJR NO COVER 8  3 POLE BLACK"/>
    <s v="Salford M5 4BE"/>
    <n v="103.6"/>
    <x v="2"/>
    <s v="Diesel"/>
    <n v="3.8331999999999998E-4"/>
  </r>
  <r>
    <d v="2023-03-01T00:00:00"/>
    <s v="S001121"/>
    <x v="5"/>
    <s v="PO140969"/>
    <s v="GRN184235"/>
    <n v="50205993"/>
    <s v="1492 JUMPER BARS CJR NO COVER 8 3 POLE BLACK"/>
    <s v="Salford M5 4BE"/>
    <n v="103.6"/>
    <x v="2"/>
    <s v="Diesel"/>
    <n v="3.8331999999999998E-4"/>
  </r>
  <r>
    <d v="2023-04-01T00:00:00"/>
    <s v="S025040"/>
    <x v="41"/>
    <s v="PO140382"/>
    <s v="GRN186257"/>
    <s v="11700-7590"/>
    <s v="SQL SERVER 2017 STANDARD IOT 5 CAL"/>
    <s v="63263 Neu-Isenburg, Germany"/>
    <n v="1298"/>
    <x v="2"/>
    <s v="Diesel"/>
    <n v="4.8025999999999998E-3"/>
  </r>
  <r>
    <d v="2023-01-01T00:00:00"/>
    <s v="S023416"/>
    <x v="42"/>
    <s v="PO140773"/>
    <s v="GRN178978"/>
    <n v="101008520"/>
    <s v="X-RAY &amp; GAMMA RADIATION DOSIMETER"/>
    <s v="Liverpool L1 4LN"/>
    <n v="114"/>
    <x v="2"/>
    <s v="Diesel"/>
    <n v="4.2180000000000001E-4"/>
  </r>
  <r>
    <d v="2023-03-01T00:00:00"/>
    <s v="S001121"/>
    <x v="5"/>
    <s v="PO140524"/>
    <s v="GRN184238"/>
    <n v="50205993"/>
    <s v="1492 JUMPER BARS CJR NO COVER 8  3 POLE BLACK"/>
    <s v="Salford M5 4BE"/>
    <n v="103.6"/>
    <x v="2"/>
    <s v="Diesel"/>
    <n v="3.8331999999999998E-4"/>
  </r>
  <r>
    <d v="2023-03-01T00:00:00"/>
    <s v="S001121"/>
    <x v="5"/>
    <s v="PO140445"/>
    <s v="GRN184239"/>
    <n v="50205993"/>
    <s v="1492 JUMPER BARS CJR NO COVER 8  3 POLE BLACK"/>
    <s v="Salford M5 4BE"/>
    <n v="103.6"/>
    <x v="2"/>
    <s v="Diesel"/>
    <n v="3.8331999999999998E-4"/>
  </r>
  <r>
    <d v="2023-02-01T00:00:00"/>
    <s v="S023416"/>
    <x v="42"/>
    <s v="PO142432"/>
    <s v="GRN180596"/>
    <n v="101008520"/>
    <s v="X-RAY &amp; GAMMA RADIATION DOSIMETER"/>
    <s v="Liverpool L1 4LN"/>
    <n v="114"/>
    <x v="2"/>
    <s v="Diesel"/>
    <n v="4.2180000000000001E-4"/>
  </r>
  <r>
    <d v="2023-04-01T00:00:00"/>
    <s v="S023416"/>
    <x v="42"/>
    <s v="PO143984"/>
    <s v="GRN185504"/>
    <n v="101008521"/>
    <s v="WALL BRACKET (TO MOUNT DOSIMETER) ATOMTEX AT1123-d"/>
    <s v="Liverpool L1 4LN"/>
    <n v="114"/>
    <x v="2"/>
    <s v="Diesel"/>
    <n v="4.2180000000000001E-4"/>
  </r>
  <r>
    <d v="2023-06-01T00:00:00"/>
    <s v="S023416"/>
    <x v="42"/>
    <s v="PO143984"/>
    <s v="GRN188765"/>
    <n v="101008522"/>
    <s v="REMOTE AUDIBLE &amp; VISUAL ALARM (Vertical) 2M CABLE"/>
    <s v="Liverpool L1 4LN"/>
    <n v="114"/>
    <x v="2"/>
    <s v="Diesel"/>
    <n v="4.2180000000000001E-4"/>
  </r>
  <r>
    <d v="2023-03-01T00:00:00"/>
    <s v="S001571"/>
    <x v="10"/>
    <s v="PO141891"/>
    <s v="GRN184257"/>
    <s v="11700-5373"/>
    <s v="HOOD LASER SENSOR LMS141 SERIES"/>
    <s v="St Albans AL1 5BN"/>
    <n v="298"/>
    <x v="2"/>
    <s v="Diesel"/>
    <n v="1.1026E-3"/>
  </r>
  <r>
    <d v="2023-08-01T00:00:00"/>
    <s v="S023416"/>
    <x v="42"/>
    <s v="PO146753"/>
    <s v="GRN193902"/>
    <n v="101008520"/>
    <s v="X-RAY &amp; GAMMA RADIATION DOSIMETER"/>
    <s v="Liverpool L1 4LN"/>
    <n v="114"/>
    <x v="2"/>
    <s v="Diesel"/>
    <n v="4.2180000000000001E-4"/>
  </r>
  <r>
    <d v="2023-11-01T00:00:00"/>
    <s v="S023416"/>
    <x v="42"/>
    <s v="PO150406"/>
    <s v="GRN202593"/>
    <n v="101008521"/>
    <s v="WALL BRACKET (TO MOUNT DOSIMETER) ATOMTEX AT1123-d"/>
    <s v="Liverpool L1 4LN"/>
    <n v="114"/>
    <x v="2"/>
    <s v="Diesel"/>
    <n v="4.2180000000000001E-4"/>
  </r>
  <r>
    <d v="2023-01-01T00:00:00"/>
    <s v="S023730"/>
    <x v="43"/>
    <s v="PO133552"/>
    <s v="GRN178781"/>
    <n v="101037570"/>
    <s v="COLLIMATOR ASSEMBLY"/>
    <s v="Liverpool L3 7EB"/>
    <n v="115"/>
    <x v="1"/>
    <s v="Diesel"/>
    <n v="4.2549999999999999E-4"/>
  </r>
  <r>
    <d v="2023-03-01T00:00:00"/>
    <s v="S000892"/>
    <x v="16"/>
    <s v="PO144626"/>
    <s v="GRN184261"/>
    <s v="11548-0308"/>
    <s v="FUSE BLADE TYPE AUTOMOTIVE 15A"/>
    <s v="Stockport SK4 2JT"/>
    <n v="55"/>
    <x v="2"/>
    <s v="Diesel"/>
    <n v="2.0350000000000001E-4"/>
  </r>
  <r>
    <d v="2023-03-01T00:00:00"/>
    <s v="S001571"/>
    <x v="10"/>
    <s v="PO138588"/>
    <s v="GRN184262"/>
    <s v="11700-5287"/>
    <s v="LASER SCANNER LMS141-15100 SECURITY PRIME"/>
    <s v="St Albans AL1 5BN"/>
    <n v="298"/>
    <x v="2"/>
    <s v="Diesel"/>
    <n v="1.1026E-3"/>
  </r>
  <r>
    <d v="2023-03-01T00:00:00"/>
    <s v="S001571"/>
    <x v="10"/>
    <s v="PO140285"/>
    <s v="GRN184265"/>
    <n v="4245252"/>
    <s v="LASER SENSOR LMS111-10100"/>
    <s v="St Albans AL1 5BN"/>
    <n v="298"/>
    <x v="2"/>
    <s v="Diesel"/>
    <n v="1.1026E-3"/>
  </r>
  <r>
    <d v="2023-01-01T00:00:00"/>
    <s v="S023730"/>
    <x v="43"/>
    <s v="PO137700"/>
    <s v="GRN178782"/>
    <n v="101037570"/>
    <s v="COLLIMATOR ASSEMBLY"/>
    <s v="Liverpool L3 7EB"/>
    <n v="115"/>
    <x v="1"/>
    <s v="Diesel"/>
    <n v="4.2549999999999999E-4"/>
  </r>
  <r>
    <d v="2023-01-01T00:00:00"/>
    <s v="S023730"/>
    <x v="43"/>
    <s v="PO139685"/>
    <s v="GRN178790"/>
    <n v="101040661"/>
    <s v="RPS-HPSS COLLIMATOR - EXTERNAL COLLIMATOR PLATE"/>
    <s v="Liverpool L3 7EB"/>
    <n v="115"/>
    <x v="1"/>
    <s v="Diesel"/>
    <n v="4.2549999999999999E-4"/>
  </r>
  <r>
    <d v="2023-01-01T00:00:00"/>
    <s v="S023730"/>
    <x v="43"/>
    <s v="PO139932"/>
    <s v="GRN178798"/>
    <n v="101040661"/>
    <s v="RPS-HPSS COLLIMATOR - EXTERNAL COLLIMATOR PLATE"/>
    <s v="Liverpool L3 7EB"/>
    <n v="115"/>
    <x v="1"/>
    <s v="Diesel"/>
    <n v="4.2549999999999999E-4"/>
  </r>
  <r>
    <d v="2023-01-01T00:00:00"/>
    <s v="S023730"/>
    <x v="43"/>
    <s v="PO136115"/>
    <s v="GRN178802"/>
    <n v="23212646"/>
    <s v="AUTO Z TEST PIECE KIT (BOF)"/>
    <s v="Liverpool L3 7EB"/>
    <n v="115"/>
    <x v="1"/>
    <s v="Diesel"/>
    <n v="4.2549999999999999E-4"/>
  </r>
  <r>
    <d v="2023-01-01T00:00:00"/>
    <s v="S023730"/>
    <x v="43"/>
    <s v="PO141659"/>
    <s v="GRN178803"/>
    <s v="340-1389-1"/>
    <s v="HIGH DENSITY ALERT OPTION"/>
    <s v="Liverpool L3 7EB"/>
    <n v="115"/>
    <x v="1"/>
    <s v="Diesel"/>
    <n v="4.2549999999999999E-4"/>
  </r>
  <r>
    <d v="2023-03-01T00:00:00"/>
    <s v="S026602"/>
    <x v="12"/>
    <s v="PO144353"/>
    <s v="GRN184290"/>
    <n v="101049325"/>
    <s v="DIESEL OIL MOBIL DELVAC 1 5W-40 (4 Litre)"/>
    <s v="Watford WD24 7GG"/>
    <n v="302"/>
    <x v="2"/>
    <s v="Diesl"/>
    <n v="1.1173999999999999E-3"/>
  </r>
  <r>
    <d v="2023-01-01T00:00:00"/>
    <s v="S023730"/>
    <x v="43"/>
    <s v="PO138810"/>
    <s v="GRN178804"/>
    <s v="340-1389-1"/>
    <s v="HIGH DENSITY ALERT OPTION"/>
    <s v="Liverpool L3 7EB"/>
    <n v="115"/>
    <x v="1"/>
    <s v="Diesel"/>
    <n v="4.2549999999999999E-4"/>
  </r>
  <r>
    <d v="2023-03-01T00:00:00"/>
    <s v="S024744"/>
    <x v="25"/>
    <s v="PO144437"/>
    <s v="GRN184292"/>
    <n v="101040789"/>
    <s v="PERSONNEL DOOR - INNER PANEL 21mm THICK"/>
    <s v="Huddersfield HD7 5JN"/>
    <n v="104.8"/>
    <x v="1"/>
    <s v="Diesel"/>
    <n v="3.8775999999999998E-2"/>
  </r>
  <r>
    <d v="2023-01-01T00:00:00"/>
    <s v="S023730"/>
    <x v="43"/>
    <s v="PO138921"/>
    <s v="GRN178806"/>
    <n v="101045034"/>
    <s v="INSERT FILTER, 64.5 DEG, 5.25MM TUNGSTEN, MI6 SSM"/>
    <s v="Liverpool L3 7EB"/>
    <n v="115"/>
    <x v="1"/>
    <s v="Diesel"/>
    <n v="4.2549999999999999E-4"/>
  </r>
  <r>
    <d v="2023-01-01T00:00:00"/>
    <s v="S023730"/>
    <x v="43"/>
    <s v="PO140571"/>
    <s v="GRN178881"/>
    <n v="101040661"/>
    <s v="RPS-HPSS COLLIMATOR - EXTERNAL COLLIMATOR PLATE"/>
    <s v="Liverpool L3 7EB"/>
    <n v="115"/>
    <x v="1"/>
    <s v="Diesel"/>
    <n v="4.2549999999999999E-4"/>
  </r>
  <r>
    <d v="2023-01-01T00:00:00"/>
    <s v="S023730"/>
    <x v="43"/>
    <s v="PO141255"/>
    <s v="GRN179252"/>
    <n v="40256050"/>
    <s v="BUMPSTOP BRACKET - AXLE LOCKS"/>
    <s v="Liverpool L3 7EB"/>
    <n v="115"/>
    <x v="1"/>
    <s v="Diesel"/>
    <n v="4.2549999999999999E-4"/>
  </r>
  <r>
    <d v="2023-02-01T00:00:00"/>
    <s v="S023730"/>
    <x v="43"/>
    <s v="PO138804"/>
    <s v="GRN180047"/>
    <n v="101038149"/>
    <s v="VAREX COLLIMATOR ASSEMBLY"/>
    <s v="Liverpool L3 7EB"/>
    <n v="115"/>
    <x v="1"/>
    <s v="Diesel"/>
    <n v="4.2549999999999999E-4"/>
  </r>
  <r>
    <d v="2023-02-01T00:00:00"/>
    <s v="S023730"/>
    <x v="43"/>
    <s v="PO138802"/>
    <s v="GRN180051"/>
    <n v="101037705"/>
    <s v="VAREX COLLIMATOR ASSEMBLY"/>
    <s v="Liverpool L3 7EB"/>
    <n v="115"/>
    <x v="1"/>
    <s v="Diesel"/>
    <n v="4.2549999999999999E-4"/>
  </r>
  <r>
    <d v="2023-02-01T00:00:00"/>
    <s v="S023730"/>
    <x v="43"/>
    <s v="PO136889"/>
    <s v="GRN180053"/>
    <n v="101037705"/>
    <s v="VAREX COLLIMATOR ASSEMBLY"/>
    <s v="Liverpool L3 7EB"/>
    <n v="115"/>
    <x v="1"/>
    <s v="Diesel"/>
    <n v="4.2549999999999999E-4"/>
  </r>
  <r>
    <d v="2023-02-01T00:00:00"/>
    <s v="S023730"/>
    <x v="43"/>
    <s v="PO142538"/>
    <s v="GRN180054"/>
    <s v="340-1565-1"/>
    <s v="STAND CONTROLER"/>
    <s v="Liverpool L3 7EB"/>
    <n v="115"/>
    <x v="1"/>
    <s v="Diesel"/>
    <n v="4.2549999999999999E-4"/>
  </r>
  <r>
    <d v="2023-02-01T00:00:00"/>
    <s v="S023730"/>
    <x v="43"/>
    <s v="PO141303"/>
    <s v="GRN180509"/>
    <n v="101042378"/>
    <s v="MATERIALS FOR INSTALLATION OF G60 II 32.4 MTR RAIL"/>
    <s v="Liverpool L3 7EB"/>
    <n v="115"/>
    <x v="1"/>
    <s v="Diesel"/>
    <n v="4.2549999999999999E-4"/>
  </r>
  <r>
    <d v="2023-02-01T00:00:00"/>
    <s v="S023730"/>
    <x v="43"/>
    <s v="PO143090"/>
    <s v="GRN180940"/>
    <n v="101024216"/>
    <s v="INSERT FILTER 64.5 DEG 7.0 TUNGSTEN - MI6 SSM"/>
    <s v="Liverpool L3 7EB"/>
    <n v="115"/>
    <x v="1"/>
    <s v="Diesel"/>
    <n v="4.2549999999999999E-4"/>
  </r>
  <r>
    <d v="2023-02-01T00:00:00"/>
    <s v="S023730"/>
    <x v="43"/>
    <s v="PO143425"/>
    <s v="GRN180941"/>
    <s v="350-1095-1"/>
    <s v="BUFFER SPACER"/>
    <s v="Liverpool L3 7EB"/>
    <n v="115"/>
    <x v="1"/>
    <s v="Diesel"/>
    <n v="4.2549999999999999E-4"/>
  </r>
  <r>
    <d v="2023-02-01T00:00:00"/>
    <s v="S023730"/>
    <x v="43"/>
    <s v="PO137728"/>
    <s v="GRN181080"/>
    <n v="101048041"/>
    <s v="AXLE LOCKS ASSY-SPRINGS"/>
    <s v="Liverpool L3 7EB"/>
    <n v="115"/>
    <x v="1"/>
    <s v="Diesel"/>
    <n v="4.2549999999999999E-4"/>
  </r>
  <r>
    <d v="2023-02-01T00:00:00"/>
    <s v="S023730"/>
    <x v="43"/>
    <s v="PO142426"/>
    <s v="GRN181082"/>
    <s v="350-1144-1"/>
    <s v="BLOCK SPACER SENSOR"/>
    <s v="Liverpool L3 7EB"/>
    <n v="115"/>
    <x v="1"/>
    <s v="Diesel"/>
    <n v="4.2549999999999999E-4"/>
  </r>
  <r>
    <d v="2023-02-01T00:00:00"/>
    <s v="S023730"/>
    <x v="43"/>
    <s v="PO141051"/>
    <s v="GRN181166"/>
    <n v="40254021"/>
    <s v="A55 CRANE GANTRY RAIL 10.8M LONG"/>
    <s v="Liverpool L3 7EB"/>
    <n v="115"/>
    <x v="1"/>
    <s v="Diesel"/>
    <n v="4.2549999999999999E-4"/>
  </r>
  <r>
    <d v="2023-02-01T00:00:00"/>
    <s v="S023730"/>
    <x v="43"/>
    <s v="PO139941"/>
    <s v="GRN181275"/>
    <n v="101048439"/>
    <s v="CVI ANSI GRID RES NYLON TEST PIECE FIXTURE KIT"/>
    <s v="Liverpool L3 7EB"/>
    <n v="115"/>
    <x v="1"/>
    <s v="Diesel"/>
    <n v="4.2549999999999999E-4"/>
  </r>
  <r>
    <d v="2023-02-01T00:00:00"/>
    <s v="S023730"/>
    <x v="43"/>
    <s v="PO140218"/>
    <s v="GRN181533"/>
    <n v="101037570"/>
    <s v="COLLIMATOR ASSEMBLY"/>
    <s v="Liverpool L3 7EB"/>
    <n v="115"/>
    <x v="1"/>
    <s v="Diesel"/>
    <n v="4.2549999999999999E-4"/>
  </r>
  <r>
    <d v="2023-02-01T00:00:00"/>
    <s v="S023730"/>
    <x v="43"/>
    <s v="PO133552"/>
    <s v="GRN181534"/>
    <n v="101037570"/>
    <s v="COLLIMATOR ASSEMBLY"/>
    <s v="Liverpool L3 7EB"/>
    <n v="115"/>
    <x v="1"/>
    <s v="Diesel"/>
    <n v="4.2549999999999999E-4"/>
  </r>
  <r>
    <d v="2023-03-01T00:00:00"/>
    <s v="S023284"/>
    <x v="19"/>
    <s v="PO139935"/>
    <s v="GRN184341"/>
    <n v="101034024"/>
    <s v="MAIN CONTROL PANEL"/>
    <s v="Leicester LE19 2DT"/>
    <n v="144"/>
    <x v="1"/>
    <s v="Diesel"/>
    <n v="5.3280000000000001E-2"/>
  </r>
  <r>
    <d v="2023-02-01T00:00:00"/>
    <s v="S023730"/>
    <x v="43"/>
    <s v="PO133553"/>
    <s v="GRN181535"/>
    <n v="101037570"/>
    <s v="COLLIMATOR ASSEMBLY"/>
    <s v="Liverpool L3 7EB"/>
    <n v="115"/>
    <x v="1"/>
    <s v="Diesel"/>
    <n v="4.2549999999999999E-4"/>
  </r>
  <r>
    <d v="2023-02-01T00:00:00"/>
    <s v="S023730"/>
    <x v="43"/>
    <s v="PO139688"/>
    <s v="GRN181539"/>
    <n v="101045789"/>
    <s v="TUNGSTEN FIN - G60HP, HORIZONTAL KIT"/>
    <s v="Liverpool L3 7EB"/>
    <n v="115"/>
    <x v="1"/>
    <s v="Diesel"/>
    <n v="4.2549999999999999E-4"/>
  </r>
  <r>
    <d v="2023-02-01T00:00:00"/>
    <s v="S023730"/>
    <x v="43"/>
    <s v="PO139933"/>
    <s v="GRN181541"/>
    <n v="101045828"/>
    <s v="TUNGSTEN FIN - G60HP VERTICAL KIT"/>
    <s v="Liverpool L3 7EB"/>
    <n v="115"/>
    <x v="1"/>
    <s v="Diesel"/>
    <n v="4.2549999999999999E-4"/>
  </r>
  <r>
    <d v="2023-02-01T00:00:00"/>
    <s v="S023730"/>
    <x v="43"/>
    <s v="PO138804"/>
    <s v="GRN181607"/>
    <n v="101038149"/>
    <s v="VAREX COLLIMATOR ASSEMBLY"/>
    <s v="Liverpool L3 7EB"/>
    <n v="115"/>
    <x v="1"/>
    <s v="Diesel"/>
    <n v="4.2549999999999999E-4"/>
  </r>
  <r>
    <d v="2023-02-01T00:00:00"/>
    <s v="S023730"/>
    <x v="43"/>
    <s v="PO139537"/>
    <s v="GRN181608"/>
    <n v="101038149"/>
    <s v="VAREX COLLIMATOR ASSEMBLY"/>
    <s v="Liverpool L3 7EB"/>
    <n v="115"/>
    <x v="1"/>
    <s v="Diesel"/>
    <n v="4.2549999999999999E-4"/>
  </r>
  <r>
    <d v="2023-03-01T00:00:00"/>
    <s v="S023884"/>
    <x v="34"/>
    <s v="PO142115"/>
    <s v="GRN184356"/>
    <s v="11700-8535"/>
    <s v="GEARBOX LOW BACKLASH SERVO WORM"/>
    <s v="Stoke-on-Trent ST1 5SQ"/>
    <n v="13.2"/>
    <x v="1"/>
    <s v="Diesel"/>
    <n v="4.8839999999999995E-3"/>
  </r>
  <r>
    <d v="2023-02-01T00:00:00"/>
    <s v="S023730"/>
    <x v="43"/>
    <s v="PO139943"/>
    <s v="GRN181609"/>
    <n v="101038149"/>
    <s v="VAREX COLLIMATOR ASSEMBLY"/>
    <s v="Liverpool L3 7EB"/>
    <n v="115"/>
    <x v="1"/>
    <s v="Diesel"/>
    <n v="4.2549999999999999E-4"/>
  </r>
  <r>
    <d v="2023-02-01T00:00:00"/>
    <s v="S023730"/>
    <x v="43"/>
    <s v="PO139695"/>
    <s v="GRN181679"/>
    <n v="57207094"/>
    <s v="HIGH-FLOW NON-SHRINK CEMENTITIOUS GROUT 25KG BAG"/>
    <s v="Liverpool L3 7EB"/>
    <n v="115"/>
    <x v="1"/>
    <s v="Diesel"/>
    <n v="4.2549999999999999E-4"/>
  </r>
  <r>
    <d v="2023-02-01T00:00:00"/>
    <s v="S023730"/>
    <x v="43"/>
    <s v="PO141303"/>
    <s v="GRN181683"/>
    <n v="57207094"/>
    <s v="HIGH-FLOW NON-SHRINK CEMENTITIOUS GROUT 25KG BAG"/>
    <s v="Liverpool L3 7EB"/>
    <n v="115"/>
    <x v="1"/>
    <s v="Diesel"/>
    <n v="4.2549999999999999E-4"/>
  </r>
  <r>
    <d v="2023-03-01T00:00:00"/>
    <s v="S023730"/>
    <x v="43"/>
    <s v="PO140297"/>
    <s v="GRN181965"/>
    <n v="57258746"/>
    <s v="UNIVERSAL DAB MOUNTING BRACKET BRACE 40.17mm LONG"/>
    <s v="Liverpool L3 7EB"/>
    <n v="115"/>
    <x v="1"/>
    <s v="Diesel"/>
    <n v="4.2549999999999999E-4"/>
  </r>
  <r>
    <d v="2023-03-01T00:00:00"/>
    <s v="S023730"/>
    <x v="43"/>
    <s v="PO140221"/>
    <s v="GRN181966"/>
    <n v="101037705"/>
    <s v="VAREX COLLIMATOR ASSEMBLY"/>
    <s v="Liverpool L3 7EB"/>
    <n v="115"/>
    <x v="1"/>
    <s v="Diesel"/>
    <n v="4.2549999999999999E-4"/>
  </r>
  <r>
    <d v="2023-03-01T00:00:00"/>
    <s v="S023730"/>
    <x v="43"/>
    <s v="PO140220"/>
    <s v="GRN181968"/>
    <n v="101037706"/>
    <s v="ETM SHORTENED, COLLIMATOR ASSEMBLY"/>
    <s v="Liverpool L3 7EB"/>
    <n v="115"/>
    <x v="1"/>
    <s v="Diesel"/>
    <n v="4.2549999999999999E-4"/>
  </r>
  <r>
    <d v="2023-03-01T00:00:00"/>
    <s v="S023730"/>
    <x v="43"/>
    <s v="PO143105"/>
    <s v="GRN181969"/>
    <n v="101038149"/>
    <s v="VAREX COLLIMATOR ASSEMBLY"/>
    <s v="Liverpool L3 7EB"/>
    <n v="115"/>
    <x v="1"/>
    <s v="Diesel"/>
    <n v="4.2549999999999999E-4"/>
  </r>
  <r>
    <d v="2023-03-01T00:00:00"/>
    <s v="S023730"/>
    <x v="43"/>
    <s v="PO140221"/>
    <s v="GRN181970"/>
    <n v="101037705"/>
    <s v="VAREX COLLIMATOR ASSEMBLY"/>
    <s v="Liverpool L3 7EB"/>
    <n v="115"/>
    <x v="1"/>
    <s v="Diesel"/>
    <n v="4.2549999999999999E-4"/>
  </r>
  <r>
    <d v="2023-06-01T00:00:00"/>
    <s v="S025431"/>
    <x v="0"/>
    <s v="PO139288"/>
    <s v="GRN184528"/>
    <s v="291-1064-1"/>
    <s v="KIT RADAR SPEED SENSOR RS232 PROGRAMMED"/>
    <s v="Boston Massachusetts"/>
    <n v="3154"/>
    <x v="0"/>
    <s v="Crude"/>
    <n v="2.5295079999999999"/>
  </r>
  <r>
    <d v="2023-03-01T00:00:00"/>
    <s v="S023730"/>
    <x v="43"/>
    <s v="PO140220"/>
    <s v="GRN181971"/>
    <n v="101037705"/>
    <s v="VAREX COLLIMATOR ASSEMBLY"/>
    <s v="Liverpool L3 7EB"/>
    <n v="115"/>
    <x v="1"/>
    <s v="Diesel"/>
    <n v="4.2549999999999999E-4"/>
  </r>
  <r>
    <d v="2023-03-01T00:00:00"/>
    <s v="S023730"/>
    <x v="43"/>
    <s v="PO139720"/>
    <s v="GRN182087"/>
    <n v="101044364"/>
    <s v="HIGH PEN DAB COLLIMATOR COVER BRACKET"/>
    <s v="Liverpool L3 7EB"/>
    <n v="115"/>
    <x v="1"/>
    <s v="Diesel"/>
    <n v="4.2549999999999999E-4"/>
  </r>
  <r>
    <d v="2023-03-01T00:00:00"/>
    <s v="S023730"/>
    <x v="43"/>
    <s v="PO139536"/>
    <s v="GRN182982"/>
    <n v="101038149"/>
    <s v="VAREX COLLIMATOR ASSEMBLY"/>
    <s v="Liverpool L3 7EB"/>
    <n v="115"/>
    <x v="1"/>
    <s v="Diesel"/>
    <n v="4.2549999999999999E-4"/>
  </r>
  <r>
    <d v="2023-03-01T00:00:00"/>
    <s v="S023730"/>
    <x v="43"/>
    <s v="PO141540"/>
    <s v="GRN183123"/>
    <n v="101025468"/>
    <s v="DETECTOR ACCESS PANEL ASSEMBLY - CONDUIT"/>
    <s v="Liverpool L3 7EB"/>
    <n v="115"/>
    <x v="1"/>
    <s v="Diesel"/>
    <n v="4.2549999999999999E-4"/>
  </r>
  <r>
    <d v="2023-03-01T00:00:00"/>
    <s v="S023730"/>
    <x v="43"/>
    <s v="PO137728"/>
    <s v="GRN183125"/>
    <n v="101048041"/>
    <s v="AXLE LOCKS ASSY-SPRINGS"/>
    <s v="Liverpool L3 7EB"/>
    <n v="115"/>
    <x v="1"/>
    <s v="Diesel"/>
    <n v="4.2549999999999999E-4"/>
  </r>
  <r>
    <d v="2023-03-01T00:00:00"/>
    <s v="S023730"/>
    <x v="43"/>
    <s v="PO137728"/>
    <s v="GRN183179"/>
    <n v="101048041"/>
    <s v="AXLE LOCKS ASSY-SPRINGS"/>
    <s v="Liverpool L3 7EB"/>
    <n v="115"/>
    <x v="1"/>
    <s v="Diesel"/>
    <n v="4.2549999999999999E-4"/>
  </r>
  <r>
    <d v="2023-03-01T00:00:00"/>
    <s v="S023730"/>
    <x v="43"/>
    <s v="PO141051"/>
    <s v="GRN183288"/>
    <n v="40254021"/>
    <s v="A55 CRANE GANTRY RAIL 10.8M LONG"/>
    <s v="Liverpool L3 7EB"/>
    <n v="115"/>
    <x v="1"/>
    <s v="Diesel"/>
    <n v="4.2549999999999999E-4"/>
  </r>
  <r>
    <d v="2023-03-01T00:00:00"/>
    <s v="S023730"/>
    <x v="43"/>
    <s v="PO142428"/>
    <s v="GRN183339"/>
    <n v="23212646"/>
    <s v="AUTO Z TEST PIECE KIT (BOF)"/>
    <s v="Liverpool L3 7EB"/>
    <n v="115"/>
    <x v="1"/>
    <s v="Diesel"/>
    <n v="4.2549999999999999E-4"/>
  </r>
  <r>
    <d v="2023-03-01T00:00:00"/>
    <s v="S023730"/>
    <x v="43"/>
    <s v="PO142460"/>
    <s v="GRN183340"/>
    <s v="340-1389-1"/>
    <s v="HIGH DENSITY ALERT OPTION"/>
    <s v="Liverpool L3 7EB"/>
    <n v="115"/>
    <x v="1"/>
    <s v="Diesel"/>
    <n v="4.2549999999999999E-4"/>
  </r>
  <r>
    <d v="2023-03-01T00:00:00"/>
    <s v="S023730"/>
    <x v="43"/>
    <s v="PO141659"/>
    <s v="GRN183342"/>
    <s v="340-1389-1"/>
    <s v="HIGH DENSITY ALERT OPTION"/>
    <s v="Liverpool L3 7EB"/>
    <n v="115"/>
    <x v="1"/>
    <s v="Diesel"/>
    <n v="4.2549999999999999E-4"/>
  </r>
  <r>
    <d v="2023-03-01T00:00:00"/>
    <s v="S023730"/>
    <x v="43"/>
    <s v="PO138810"/>
    <s v="GRN183343"/>
    <s v="340-1389-1"/>
    <s v="HIGH DENSITY ALERT OPTION"/>
    <s v="Liverpool L3 7EB"/>
    <n v="115"/>
    <x v="1"/>
    <s v="Diesel"/>
    <n v="4.2549999999999999E-4"/>
  </r>
  <r>
    <d v="2023-03-01T00:00:00"/>
    <s v="S023730"/>
    <x v="43"/>
    <s v="PO142692"/>
    <s v="GRN183597"/>
    <n v="101031634"/>
    <s v="COLLIMATOR FILTER 64.5 DEG 7mm TUNGSTEN ETM SHORT"/>
    <s v="Liverpool L3 7EB"/>
    <n v="115"/>
    <x v="1"/>
    <s v="Diesel"/>
    <n v="4.2549999999999999E-4"/>
  </r>
  <r>
    <d v="2023-03-01T00:00:00"/>
    <s v="S023730"/>
    <x v="43"/>
    <s v="PO144291"/>
    <s v="GRN183598"/>
    <n v="101013892"/>
    <s v="COLLIMATOR INSERT FILTER 63 DEG 7mm TUNGSTEN - ETM"/>
    <s v="Liverpool L3 7EB"/>
    <n v="115"/>
    <x v="1"/>
    <s v="Diesel"/>
    <n v="4.2549999999999999E-4"/>
  </r>
  <r>
    <d v="2023-03-01T00:00:00"/>
    <s v="S023730"/>
    <x v="43"/>
    <s v="PO139690"/>
    <s v="GRN183699"/>
    <n v="101042378"/>
    <s v="MATERIALS FOR INSTALLATION OF G60 II 32.4 MTR RAIL"/>
    <s v="Liverpool L3 7EB"/>
    <n v="115"/>
    <x v="1"/>
    <s v="Diesel"/>
    <n v="4.2549999999999999E-4"/>
  </r>
  <r>
    <d v="2023-03-01T00:00:00"/>
    <s v="S023730"/>
    <x v="43"/>
    <s v="PO141303"/>
    <s v="GRN183823"/>
    <n v="101042378"/>
    <s v="MATERIALS FOR INSTALLATION OF G60 II 32.4 MTR RAIL"/>
    <s v="Liverpool L3 7EB"/>
    <n v="115"/>
    <x v="1"/>
    <s v="Diesel"/>
    <n v="4.2549999999999999E-4"/>
  </r>
  <r>
    <d v="2023-03-01T00:00:00"/>
    <s v="S023730"/>
    <x v="43"/>
    <s v="PO141303"/>
    <s v="GRN184116"/>
    <n v="101042378"/>
    <s v="MATERIALS FOR INSTALLATION OF G60 II 32.4 MTR RAIL"/>
    <s v="Liverpool L3 7EB"/>
    <n v="115"/>
    <x v="1"/>
    <s v="Diesel"/>
    <n v="4.2549999999999999E-4"/>
  </r>
  <r>
    <d v="2023-03-01T00:00:00"/>
    <s v="S023730"/>
    <x v="43"/>
    <s v="PO141303"/>
    <s v="GRN184117"/>
    <n v="101042378"/>
    <s v="MATERIALS FOR INSTALLATION OF G60 II 32.4 MTR RAIL"/>
    <s v="Liverpool L3 7EB"/>
    <n v="115"/>
    <x v="1"/>
    <s v="Diesel"/>
    <n v="4.2549999999999999E-4"/>
  </r>
  <r>
    <d v="2023-03-01T00:00:00"/>
    <s v="S023730"/>
    <x v="43"/>
    <s v="PO141303"/>
    <s v="GRN184217"/>
    <n v="101042378"/>
    <s v="MATERIALS FOR INSTALLATION OF G60 II 32.4 MTR RAIL"/>
    <s v="Liverpool L3 7EB"/>
    <n v="115"/>
    <x v="1"/>
    <s v="Diesel"/>
    <n v="4.2549999999999999E-4"/>
  </r>
  <r>
    <d v="2023-04-01T00:00:00"/>
    <s v="S023284"/>
    <x v="19"/>
    <s v="PO131878"/>
    <s v="GRN184579"/>
    <n v="101036472"/>
    <s v="POPULATED RACK INTERFACE PANEL G60ZBX/P60 II"/>
    <s v="Leicester LE19 2DT"/>
    <n v="144"/>
    <x v="1"/>
    <s v="Diesel"/>
    <n v="5.3280000000000001E-2"/>
  </r>
  <r>
    <d v="2023-04-01T00:00:00"/>
    <s v="S023284"/>
    <x v="19"/>
    <s v="PO131878"/>
    <s v="GRN184580"/>
    <s v="340-1073-1"/>
    <s v="CONDUIT JTN BOX DETECTOR SIDE-JTN BOX GROUND LEVEL"/>
    <s v="Leicester LE19 2DT"/>
    <n v="144"/>
    <x v="1"/>
    <s v="Diesel"/>
    <n v="5.3280000000000001E-2"/>
  </r>
  <r>
    <d v="2023-04-01T00:00:00"/>
    <s v="S023284"/>
    <x v="19"/>
    <s v="PO131878"/>
    <s v="GRN184581"/>
    <s v="340-1108-1"/>
    <s v="PLC CONTROL DRAWER"/>
    <s v="Leicester LE19 2DT"/>
    <n v="144"/>
    <x v="1"/>
    <s v="Diesel"/>
    <n v="5.3280000000000001E-2"/>
  </r>
  <r>
    <d v="2023-04-01T00:00:00"/>
    <s v="S001121"/>
    <x v="5"/>
    <s v="PO143819"/>
    <s v="GRN184582"/>
    <n v="88257610"/>
    <s v="LEGEND PLATE ROUND EMERGENCY STOP YELLOW 60MM DIA"/>
    <s v="Salford M5 4BE"/>
    <n v="103.6"/>
    <x v="2"/>
    <s v="Diesel"/>
    <n v="3.8331999999999998E-4"/>
  </r>
  <r>
    <d v="2023-04-01T00:00:00"/>
    <s v="S001121"/>
    <x v="5"/>
    <s v="PO143158"/>
    <s v="GRN184583"/>
    <n v="88257610"/>
    <s v="LEGEND PLATE ROUND EMERGENCY STOP YELLOW 60MM DIA"/>
    <s v="Salford M5 4BE"/>
    <n v="103.6"/>
    <x v="2"/>
    <s v="Diesel"/>
    <n v="3.8331999999999998E-4"/>
  </r>
  <r>
    <d v="2023-04-01T00:00:00"/>
    <s v="S023730"/>
    <x v="43"/>
    <s v="PO139930"/>
    <s v="GRN184760"/>
    <n v="101042378"/>
    <s v="MATERIALS FOR INSTALLATION OF G60 II 32.4 MTR RAIL"/>
    <s v="Liverpool L3 7EB"/>
    <n v="115"/>
    <x v="1"/>
    <s v="Diesel"/>
    <n v="4.2549999999999999E-4"/>
  </r>
  <r>
    <d v="2023-06-01T00:00:00"/>
    <s v="S023730"/>
    <x v="43"/>
    <s v="PO140579"/>
    <s v="GRN184849"/>
    <n v="101042113"/>
    <s v="COLLIMATOR ASSEMBLY - A25"/>
    <s v="Liverpool L3 7EB"/>
    <n v="115"/>
    <x v="1"/>
    <s v="Diesel"/>
    <n v="4.2549999999999999E-4"/>
  </r>
  <r>
    <d v="2023-04-01T00:00:00"/>
    <s v="S023730"/>
    <x v="43"/>
    <s v="PO139932"/>
    <s v="GRN185163"/>
    <n v="101044365"/>
    <s v="HIGH PEN DAB COLLIMATOR - X-RAY ABSORBER"/>
    <s v="Liverpool L3 7EB"/>
    <n v="115"/>
    <x v="1"/>
    <s v="Diesel"/>
    <n v="4.2549999999999999E-4"/>
  </r>
  <r>
    <d v="2023-04-01T00:00:00"/>
    <s v="S001047"/>
    <x v="9"/>
    <s v="PO140457"/>
    <s v="GRN184587"/>
    <n v="66204255"/>
    <s v="SILICON PHOTDIODE CDWO4 - 5 X 10.7MM X 30MM THICK"/>
    <s v="81300 Johor Bahru Malaysia"/>
    <n v="6781"/>
    <x v="4"/>
    <s v="Aviation"/>
    <n v="1.1924057587200001"/>
  </r>
  <r>
    <d v="2023-04-01T00:00:00"/>
    <s v="S001121"/>
    <x v="5"/>
    <s v="PO143713"/>
    <s v="GRN184588"/>
    <n v="101028554"/>
    <s v="STAINLESS STEEL INSTALLATION KIT 20M UV RESISTANT"/>
    <s v="Salford M5 4BE"/>
    <n v="103.6"/>
    <x v="2"/>
    <s v="Diesel"/>
    <n v="3.8331999999999998E-4"/>
  </r>
  <r>
    <d v="2023-04-01T00:00:00"/>
    <s v="S023730"/>
    <x v="43"/>
    <s v="PO139685"/>
    <s v="GRN185164"/>
    <n v="101044365"/>
    <s v="HIGH PEN DAB COLLIMATOR - X-RAY ABSORBER"/>
    <s v="Liverpool L3 7EB"/>
    <n v="115"/>
    <x v="1"/>
    <s v="Diesel"/>
    <n v="4.2549999999999999E-4"/>
  </r>
  <r>
    <d v="2023-04-01T00:00:00"/>
    <s v="S023730"/>
    <x v="43"/>
    <s v="PO142732"/>
    <s v="GRN185296"/>
    <n v="101049597"/>
    <s v="TEST RING 6MM X 250 DIA STEEL WIRE"/>
    <s v="Liverpool L3 7EB"/>
    <n v="115"/>
    <x v="1"/>
    <s v="Diesel"/>
    <n v="4.2549999999999999E-4"/>
  </r>
  <r>
    <d v="2023-04-01T00:00:00"/>
    <s v="S023730"/>
    <x v="43"/>
    <s v="PO138811"/>
    <s v="GRN185342"/>
    <s v="340-1032-1"/>
    <s v="BEAM STOP VERTICAL (FULL HEIGHT)"/>
    <s v="Liverpool L3 7EB"/>
    <n v="115"/>
    <x v="1"/>
    <s v="Diesel"/>
    <n v="4.2549999999999999E-4"/>
  </r>
  <r>
    <d v="2023-04-01T00:00:00"/>
    <s v="S023730"/>
    <x v="43"/>
    <s v="PO144644"/>
    <s v="GRN185552"/>
    <n v="101044362"/>
    <s v="HIGH PEN DAB REAR MOUNTING BLOCK"/>
    <s v="Liverpool L3 7EB"/>
    <n v="115"/>
    <x v="1"/>
    <s v="Diesel"/>
    <n v="4.2549999999999999E-4"/>
  </r>
  <r>
    <d v="2023-04-01T00:00:00"/>
    <s v="S023730"/>
    <x v="43"/>
    <s v="PO140378"/>
    <s v="GRN185555"/>
    <n v="101044362"/>
    <s v="HIGH PEN DAB REAR MOUNTING BLOCK"/>
    <s v="Liverpool L3 7EB"/>
    <n v="115"/>
    <x v="1"/>
    <s v="Diesel"/>
    <n v="4.2549999999999999E-4"/>
  </r>
  <r>
    <d v="2023-04-01T00:00:00"/>
    <s v="S023730"/>
    <x v="43"/>
    <s v="PO139720"/>
    <s v="GRN185559"/>
    <n v="101044362"/>
    <s v="HIGH PEN DAB REAR MOUNTING BLOCK"/>
    <s v="Liverpool L3 7EB"/>
    <n v="115"/>
    <x v="1"/>
    <s v="Diesel"/>
    <n v="4.2549999999999999E-4"/>
  </r>
  <r>
    <d v="2023-04-01T00:00:00"/>
    <s v="S023730"/>
    <x v="43"/>
    <s v="PO140568"/>
    <s v="GRN185606"/>
    <n v="101036410"/>
    <s v="I.R FENCE LASER TOOL BOX NYLON ASSEMBLY"/>
    <s v="Liverpool L3 7EB"/>
    <n v="115"/>
    <x v="1"/>
    <s v="Diesel"/>
    <n v="4.2549999999999999E-4"/>
  </r>
  <r>
    <d v="2023-04-01T00:00:00"/>
    <s v="S023730"/>
    <x v="43"/>
    <s v="PO140571"/>
    <s v="GRN185610"/>
    <n v="101044363"/>
    <s v="HIGH PEN DAB REAR MOUNTING PLATE"/>
    <s v="Liverpool L3 7EB"/>
    <n v="115"/>
    <x v="1"/>
    <s v="Diesel"/>
    <n v="4.2549999999999999E-4"/>
  </r>
  <r>
    <d v="2023-04-01T00:00:00"/>
    <s v="S023730"/>
    <x v="43"/>
    <s v="PO144917"/>
    <s v="GRN186076"/>
    <n v="101043392"/>
    <s v="PUSHBUTTON MOUNTING PLATE"/>
    <s v="Liverpool L3 7EB"/>
    <n v="115"/>
    <x v="1"/>
    <s v="Diesel"/>
    <n v="4.2549999999999999E-4"/>
  </r>
  <r>
    <d v="2023-04-01T00:00:00"/>
    <s v="S023284"/>
    <x v="19"/>
    <s v="PO139937"/>
    <s v="GRN184601"/>
    <s v="340-1108-1"/>
    <s v="PLC CONTROL DRAWER"/>
    <s v="Leicester LE19 2DT"/>
    <n v="144"/>
    <x v="1"/>
    <s v="Diesel"/>
    <n v="5.3280000000000001E-2"/>
  </r>
  <r>
    <d v="2023-04-01T00:00:00"/>
    <s v="S023730"/>
    <x v="43"/>
    <s v="PO142949"/>
    <s v="GRN186077"/>
    <s v="341-1042-1"/>
    <s v="CVI PLASTIC WIRE TEST PIECE ASSY 3MM – 7MM"/>
    <s v="Liverpool L3 7EB"/>
    <n v="115"/>
    <x v="1"/>
    <s v="Diesel"/>
    <n v="4.2549999999999999E-4"/>
  </r>
  <r>
    <d v="2023-04-01T00:00:00"/>
    <s v="S023730"/>
    <x v="43"/>
    <s v="PO141303"/>
    <s v="GRN186078"/>
    <n v="101042378"/>
    <s v="MATERIALS FOR INSTALLATION OF G60 II 32.4 MTR RAIL"/>
    <s v="Liverpool L3 7EB"/>
    <n v="115"/>
    <x v="1"/>
    <s v="Diesel"/>
    <n v="4.2549999999999999E-4"/>
  </r>
  <r>
    <d v="2023-04-01T00:00:00"/>
    <s v="S023730"/>
    <x v="43"/>
    <s v="PO140571"/>
    <s v="GRN186083"/>
    <n v="101044365"/>
    <s v="HIGH PEN DAB COLLIMATOR - X-RAY ABSORBER"/>
    <s v="Liverpool L3 7EB"/>
    <n v="115"/>
    <x v="1"/>
    <s v="Diesel"/>
    <n v="4.2549999999999999E-4"/>
  </r>
  <r>
    <d v="2023-04-01T00:00:00"/>
    <s v="S001047"/>
    <x v="9"/>
    <s v="PO141631"/>
    <s v="GRN184605"/>
    <n v="66208596"/>
    <s v="SILICON PHOTODIODE - CdW04 16 CHANNELS"/>
    <s v="81300 Johor Bahru Malaysia"/>
    <n v="6781"/>
    <x v="4"/>
    <s v="Aviation"/>
    <n v="1.1924057587200001"/>
  </r>
  <r>
    <d v="2023-04-01T00:00:00"/>
    <s v="S001047"/>
    <x v="9"/>
    <s v="PO131931"/>
    <s v="GRN184606"/>
    <n v="66205215"/>
    <s v="2x8 ELEMENT PHOTO DIODE CdWO4 30mm THICK"/>
    <s v="81300 Johor Bahru Malaysia"/>
    <n v="6781"/>
    <x v="4"/>
    <s v="Aviation"/>
    <n v="1.1924057587200001"/>
  </r>
  <r>
    <d v="2023-04-01T00:00:00"/>
    <s v="S001047"/>
    <x v="9"/>
    <s v="PO140456"/>
    <s v="GRN184607"/>
    <n v="66205215"/>
    <s v="2X8 ELEMENT PHOTO DIODE CDWO4 30MM THICK"/>
    <s v="81300 Johor Bahru Malaysia"/>
    <n v="6781"/>
    <x v="4"/>
    <s v="Aviation"/>
    <n v="1.1924057587200001"/>
  </r>
  <r>
    <d v="2023-05-01T00:00:00"/>
    <s v="S023730"/>
    <x v="43"/>
    <s v="PO141307"/>
    <s v="GRN186567"/>
    <n v="40254021"/>
    <s v="A55 CRANE GANTRY RAIL 10.8M LONG"/>
    <s v="Liverpool L3 7EB"/>
    <n v="115"/>
    <x v="1"/>
    <s v="Diesel"/>
    <n v="4.2549999999999999E-4"/>
  </r>
  <r>
    <d v="2023-05-01T00:00:00"/>
    <s v="S023730"/>
    <x v="43"/>
    <s v="PO141051"/>
    <s v="GRN186568"/>
    <n v="40254021"/>
    <s v="A55 CRANE GANTRY RAIL 10.8M LONG"/>
    <s v="Liverpool L3 7EB"/>
    <n v="115"/>
    <x v="1"/>
    <s v="Diesel"/>
    <n v="4.2549999999999999E-4"/>
  </r>
  <r>
    <d v="2023-05-01T00:00:00"/>
    <s v="S023730"/>
    <x v="43"/>
    <s v="PO139691"/>
    <s v="GRN186570"/>
    <s v="340-1032-1"/>
    <s v="BEAM STOP VERTICAL (FULL HEIGHT)"/>
    <s v="Liverpool L3 7EB"/>
    <n v="115"/>
    <x v="1"/>
    <s v="Diesel"/>
    <n v="4.2549999999999999E-4"/>
  </r>
  <r>
    <d v="2023-05-01T00:00:00"/>
    <s v="S023730"/>
    <x v="43"/>
    <s v="PO131811"/>
    <s v="GRN186571"/>
    <s v="340-1032-1"/>
    <s v="BEAM STOP VERTICAL (FULL HEIGHT)"/>
    <s v="Liverpool L3 7EB"/>
    <n v="115"/>
    <x v="1"/>
    <s v="Diesel"/>
    <n v="4.2549999999999999E-4"/>
  </r>
  <r>
    <d v="2023-05-01T00:00:00"/>
    <s v="S023730"/>
    <x v="43"/>
    <s v="PO131811"/>
    <s v="GRN186572"/>
    <s v="340-1032-1"/>
    <s v="BEAM STOP VERTICAL (FULL HEIGHT)"/>
    <s v="Liverpool L3 7EB"/>
    <n v="115"/>
    <x v="1"/>
    <s v="Diesel"/>
    <n v="4.2549999999999999E-4"/>
  </r>
  <r>
    <d v="2023-05-01T00:00:00"/>
    <s v="S023730"/>
    <x v="43"/>
    <s v="PO131812"/>
    <s v="GRN186573"/>
    <s v="340-1032-1"/>
    <s v="BEAM STOP VERTICAL (FULL HEIGHT)"/>
    <s v="Liverpool L3 7EB"/>
    <n v="115"/>
    <x v="1"/>
    <s v="Diesel"/>
    <n v="4.2549999999999999E-4"/>
  </r>
  <r>
    <d v="2023-05-01T00:00:00"/>
    <s v="S023730"/>
    <x v="43"/>
    <s v="PO140849"/>
    <s v="GRN186702"/>
    <n v="101043363"/>
    <s v="LOWER VERTICAL ADJUSTMENT SUB-ASSEMBLY"/>
    <s v="Liverpool L3 7EB"/>
    <n v="115"/>
    <x v="1"/>
    <s v="Diesel"/>
    <n v="4.2549999999999999E-4"/>
  </r>
  <r>
    <d v="2023-05-01T00:00:00"/>
    <s v="S023730"/>
    <x v="43"/>
    <s v="PO145380"/>
    <s v="GRN186832"/>
    <n v="101038151"/>
    <s v="COLLIMATOR MOUNTING BRACKET WEAR PLATE"/>
    <s v="Liverpool L3 7EB"/>
    <n v="115"/>
    <x v="1"/>
    <s v="Diesel"/>
    <n v="4.2549999999999999E-4"/>
  </r>
  <r>
    <d v="2023-05-01T00:00:00"/>
    <s v="S023730"/>
    <x v="43"/>
    <s v="PO140571"/>
    <s v="GRN187010"/>
    <n v="101044365"/>
    <s v="HIGH PEN DAB COLLIMATOR - X-RAY ABSORBER"/>
    <s v="Liverpool L3 7EB"/>
    <n v="115"/>
    <x v="1"/>
    <s v="Diesel"/>
    <n v="4.2549999999999999E-4"/>
  </r>
  <r>
    <d v="2023-04-01T00:00:00"/>
    <s v="S023284"/>
    <x v="19"/>
    <s v="PO138729"/>
    <s v="GRN184619"/>
    <s v="340-1042-1"/>
    <s v="JUNCTION BOX DETECTOR SIDE"/>
    <s v="Leicester LE19 2DT"/>
    <n v="144"/>
    <x v="1"/>
    <s v="Diesel"/>
    <n v="5.3280000000000001E-2"/>
  </r>
  <r>
    <d v="2023-04-01T00:00:00"/>
    <s v="S023284"/>
    <x v="19"/>
    <s v="PO131877"/>
    <s v="GRN184630"/>
    <s v="340-1043-1"/>
    <s v="JUNCTION BOX GROUND LEVEL"/>
    <s v="Leicester LE19 2DT"/>
    <n v="144"/>
    <x v="1"/>
    <s v="Diesel"/>
    <n v="5.3280000000000001E-2"/>
  </r>
  <r>
    <d v="2023-04-01T00:00:00"/>
    <s v="S023284"/>
    <x v="19"/>
    <s v="PO138725"/>
    <s v="GRN184631"/>
    <s v="340-1043-1"/>
    <s v="JUNCTION BOX GROUND LEVEL"/>
    <s v="Leicester LE19 2DT"/>
    <n v="144"/>
    <x v="1"/>
    <s v="Diesel"/>
    <n v="5.3280000000000001E-2"/>
  </r>
  <r>
    <d v="2023-05-01T00:00:00"/>
    <s v="S023730"/>
    <x v="43"/>
    <s v="PO141425"/>
    <s v="GRN187071"/>
    <n v="40258747"/>
    <s v="RPS-HRSS-CRYSTAL SPACER FRONT"/>
    <s v="Liverpool L3 7EB"/>
    <n v="115"/>
    <x v="1"/>
    <s v="Diesel"/>
    <n v="4.2549999999999999E-4"/>
  </r>
  <r>
    <d v="2023-04-01T00:00:00"/>
    <s v="S023284"/>
    <x v="19"/>
    <s v="PO138726"/>
    <s v="GRN184633"/>
    <s v="340-1108-1"/>
    <s v="PLC CONTROL DRAWER"/>
    <s v="Leicester LE19 2DT"/>
    <n v="144"/>
    <x v="1"/>
    <s v="Diesel"/>
    <n v="5.3280000000000001E-2"/>
  </r>
  <r>
    <d v="2023-05-01T00:00:00"/>
    <s v="S023730"/>
    <x v="43"/>
    <s v="PO140298"/>
    <s v="GRN187073"/>
    <n v="40258748"/>
    <s v="RPS-HRSS-CRYSTAL SPACER-REAR"/>
    <s v="Liverpool L3 7EB"/>
    <n v="115"/>
    <x v="1"/>
    <s v="Diesel"/>
    <n v="4.2549999999999999E-4"/>
  </r>
  <r>
    <d v="2023-04-01T00:00:00"/>
    <s v="S023284"/>
    <x v="19"/>
    <s v="PO139364"/>
    <s v="GRN184636"/>
    <s v="340-1105-1"/>
    <s v="POWER DISTRIBUTION ASSY"/>
    <s v="Leicester LE19 2DT"/>
    <n v="144"/>
    <x v="1"/>
    <s v="Diesel"/>
    <n v="5.3280000000000001E-2"/>
  </r>
  <r>
    <d v="2023-05-01T00:00:00"/>
    <s v="S023730"/>
    <x v="43"/>
    <s v="PO141352"/>
    <s v="GRN187074"/>
    <n v="40254821"/>
    <s v="CVI ANSI SPATIAL RESOLUTION GRID TEST PIECE"/>
    <s v="Liverpool L3 7EB"/>
    <n v="115"/>
    <x v="1"/>
    <s v="Diesel"/>
    <n v="4.2549999999999999E-4"/>
  </r>
  <r>
    <d v="2023-05-01T00:00:00"/>
    <s v="S023730"/>
    <x v="43"/>
    <s v="PO131812"/>
    <s v="GRN187108"/>
    <s v="340-1032-1"/>
    <s v="BEAM STOP VERTICAL (FULL HEIGHT)"/>
    <s v="Liverpool L3 7EB"/>
    <n v="115"/>
    <x v="1"/>
    <s v="Diesel"/>
    <n v="4.2549999999999999E-4"/>
  </r>
  <r>
    <d v="2023-04-01T00:00:00"/>
    <s v="S023284"/>
    <x v="19"/>
    <s v="PO131878"/>
    <s v="GRN184640"/>
    <s v="340-1105-1"/>
    <s v="POWER DISTRIBUTION ASSY"/>
    <s v="Leicester LE19 2DT"/>
    <n v="144"/>
    <x v="1"/>
    <s v="Diesel"/>
    <n v="5.3280000000000001E-2"/>
  </r>
  <r>
    <d v="2023-04-01T00:00:00"/>
    <s v="S023284"/>
    <x v="19"/>
    <s v="PO141867"/>
    <s v="GRN184644"/>
    <s v="340-1043-1"/>
    <s v="JUNCTION BOX GROUND LEVEL"/>
    <s v="Leicester LE19 2DT"/>
    <n v="144"/>
    <x v="1"/>
    <s v="Diesel"/>
    <n v="5.3280000000000001E-2"/>
  </r>
  <r>
    <d v="2023-04-01T00:00:00"/>
    <s v="S023284"/>
    <x v="19"/>
    <s v="PO131876"/>
    <s v="GRN184647"/>
    <s v="340-1042-1"/>
    <s v="JUNCTION BOX DETECTOR SIDE"/>
    <s v="Leicester LE19 2DT"/>
    <n v="144"/>
    <x v="1"/>
    <s v="Diesel"/>
    <n v="5.3280000000000001E-2"/>
  </r>
  <r>
    <d v="2023-04-01T00:00:00"/>
    <s v="S022845"/>
    <x v="24"/>
    <s v="PO143664"/>
    <s v="GRN184649"/>
    <n v="101025123"/>
    <s v="RAPISCAN 100KVA UPS WITH 10 MINUTES AUTONOMY"/>
    <s v="Warrington WA3 3JD"/>
    <n v="118"/>
    <x v="3"/>
    <s v="Diesel"/>
    <n v="0.1199765"/>
  </r>
  <r>
    <d v="2023-04-01T00:00:00"/>
    <s v="S023284"/>
    <x v="19"/>
    <s v="PO139364"/>
    <s v="GRN184651"/>
    <s v="340-1125-1"/>
    <s v="ENCLOSURE SYSTEM ENTRY/EXIT"/>
    <s v="Leicester LE19 2DT"/>
    <n v="144"/>
    <x v="1"/>
    <s v="Diesel"/>
    <n v="5.3280000000000001E-2"/>
  </r>
  <r>
    <d v="2023-04-01T00:00:00"/>
    <s v="S023284"/>
    <x v="19"/>
    <s v="PO139937"/>
    <s v="GRN184655"/>
    <s v="340-1042-1"/>
    <s v="JUNCTION BOX DETECTOR SIDE"/>
    <s v="Leicester LE19 2DT"/>
    <n v="144"/>
    <x v="1"/>
    <s v="Diesel"/>
    <n v="5.3280000000000001E-2"/>
  </r>
  <r>
    <d v="2023-04-01T00:00:00"/>
    <s v="S023284"/>
    <x v="19"/>
    <s v="PO138725"/>
    <s v="GRN184656"/>
    <s v="340-1071-1"/>
    <s v="CONDUIT OUTDOOR EQUIPMENT RACK ASSY JUNCTION BOX"/>
    <s v="Leicester LE19 2DT"/>
    <n v="144"/>
    <x v="1"/>
    <s v="Diesel"/>
    <n v="5.3280000000000001E-2"/>
  </r>
  <r>
    <d v="2023-04-01T00:00:00"/>
    <s v="S022845"/>
    <x v="24"/>
    <s v="PO140970"/>
    <s v="GRN184657"/>
    <n v="101042130"/>
    <s v="CONFIGURED 40KVA UPS SYSTEM WITH BATTERY PACK"/>
    <s v="Warrington WA3 3JD"/>
    <n v="118"/>
    <x v="3"/>
    <s v="Diesel"/>
    <n v="0.1199765"/>
  </r>
  <r>
    <d v="2023-05-01T00:00:00"/>
    <s v="S023730"/>
    <x v="43"/>
    <s v="PO141658"/>
    <s v="GRN187109"/>
    <s v="340-1032-1"/>
    <s v="BEAM STOP VERTICAL (FULL HEIGHT)"/>
    <s v="Liverpool L3 7EB"/>
    <n v="115"/>
    <x v="1"/>
    <s v="Diesel"/>
    <n v="4.2549999999999999E-4"/>
  </r>
  <r>
    <d v="2023-04-01T00:00:00"/>
    <s v="S023284"/>
    <x v="19"/>
    <s v="PO137837"/>
    <s v="GRN184659"/>
    <s v="340-1084-1"/>
    <s v="CONDUIT HORIZONTAL DETECTOR ENCLOSURE"/>
    <s v="Leicester LE19 2DT"/>
    <n v="144"/>
    <x v="1"/>
    <s v="Diesel"/>
    <n v="5.3280000000000001E-2"/>
  </r>
  <r>
    <d v="2023-04-01T00:00:00"/>
    <s v="S023284"/>
    <x v="19"/>
    <s v="PO131879"/>
    <s v="GRN184660"/>
    <s v="340-1084-1"/>
    <s v="CONDUIT HORIZONTAL DETECTOR ENCLOSURE"/>
    <s v="Leicester LE19 2DT"/>
    <n v="144"/>
    <x v="1"/>
    <s v="Diesel"/>
    <n v="5.3280000000000001E-2"/>
  </r>
  <r>
    <d v="2023-04-01T00:00:00"/>
    <s v="S023284"/>
    <x v="19"/>
    <s v="PO138726"/>
    <s v="GRN184661"/>
    <s v="340-1074-1"/>
    <s v="CONDUIT JUNCTION BOX SOURCE SIDE – JUNCTION BOX TU"/>
    <s v="Leicester LE19 2DT"/>
    <n v="144"/>
    <x v="1"/>
    <s v="Diesel"/>
    <n v="5.3280000000000001E-2"/>
  </r>
  <r>
    <d v="2023-04-01T00:00:00"/>
    <s v="S023284"/>
    <x v="19"/>
    <s v="PO131877"/>
    <s v="GRN184662"/>
    <s v="340-1073-1"/>
    <s v="CONDUIT JTN BOX DETECTOR SIDE-JTN BOX GROUND LEVEL"/>
    <s v="Leicester LE19 2DT"/>
    <n v="144"/>
    <x v="1"/>
    <s v="Diesel"/>
    <n v="5.3280000000000001E-2"/>
  </r>
  <r>
    <d v="2023-05-01T00:00:00"/>
    <s v="S023730"/>
    <x v="43"/>
    <s v="PO143127"/>
    <s v="GRN187110"/>
    <s v="340-1032-1"/>
    <s v="BEAM STOP VERTICAL (FULL HEIGHT)"/>
    <s v="Liverpool L3 7EB"/>
    <n v="115"/>
    <x v="1"/>
    <s v="Diesel"/>
    <n v="4.2549999999999999E-4"/>
  </r>
  <r>
    <d v="2023-04-01T00:00:00"/>
    <s v="S023284"/>
    <x v="19"/>
    <s v="PO131878"/>
    <s v="GRN184664"/>
    <s v="340-1071-1"/>
    <s v="CONDUIT OUTDOOR EQUIPMENT RACK ASSY JUNCTION BOX"/>
    <s v="Leicester LE19 2DT"/>
    <n v="144"/>
    <x v="1"/>
    <s v="Diesel"/>
    <n v="5.3280000000000001E-2"/>
  </r>
  <r>
    <d v="2023-04-01T00:00:00"/>
    <s v="S023284"/>
    <x v="19"/>
    <s v="PO131877"/>
    <s v="GRN184665"/>
    <s v="340-1040-1"/>
    <s v="JUNCTION BOX SOURCE SIDE"/>
    <s v="Leicester LE19 2DT"/>
    <n v="144"/>
    <x v="1"/>
    <s v="Diesel"/>
    <n v="5.3280000000000001E-2"/>
  </r>
  <r>
    <d v="2023-04-01T00:00:00"/>
    <s v="S023284"/>
    <x v="19"/>
    <s v="PO141867"/>
    <s v="GRN184667"/>
    <s v="340-1040-1"/>
    <s v="JUNCTION BOX SOURCE SIDE"/>
    <s v="Leicester LE19 2DT"/>
    <n v="144"/>
    <x v="1"/>
    <s v="Diesel"/>
    <n v="5.3280000000000001E-2"/>
  </r>
  <r>
    <d v="2023-04-01T00:00:00"/>
    <s v="S023284"/>
    <x v="19"/>
    <s v="PO140603"/>
    <s v="GRN184668"/>
    <n v="42213066"/>
    <s v="OPERATOR STATION"/>
    <s v="Leicester LE19 2DT"/>
    <n v="144"/>
    <x v="1"/>
    <s v="Diesel"/>
    <n v="5.3280000000000001E-2"/>
  </r>
  <r>
    <d v="2023-04-01T00:00:00"/>
    <s v="S023284"/>
    <x v="19"/>
    <s v="PO140603"/>
    <s v="GRN184669"/>
    <s v="340-1040-1"/>
    <s v="JUNCTION BOX SOURCE SIDE"/>
    <s v="Leicester LE19 2DT"/>
    <n v="144"/>
    <x v="1"/>
    <s v="Diesel"/>
    <n v="5.3280000000000001E-2"/>
  </r>
  <r>
    <d v="2023-04-01T00:00:00"/>
    <s v="S023284"/>
    <x v="19"/>
    <s v="PO131876"/>
    <s v="GRN184672"/>
    <s v="340-1040-1"/>
    <s v="JUNCTION BOX SOURCE SIDE"/>
    <s v="Leicester LE19 2DT"/>
    <n v="144"/>
    <x v="1"/>
    <s v="Diesel"/>
    <n v="5.3280000000000001E-2"/>
  </r>
  <r>
    <d v="2023-04-01T00:00:00"/>
    <s v="S023284"/>
    <x v="19"/>
    <s v="PO139228"/>
    <s v="GRN184673"/>
    <s v="340-1040-1"/>
    <s v="JUNCTION BOX SOURCE SIDE"/>
    <s v="Leicester LE19 2DT"/>
    <n v="144"/>
    <x v="1"/>
    <s v="Diesel"/>
    <n v="5.3280000000000001E-2"/>
  </r>
  <r>
    <d v="2023-04-01T00:00:00"/>
    <s v="S023284"/>
    <x v="19"/>
    <s v="PO139721"/>
    <s v="GRN184674"/>
    <s v="340-1071-1"/>
    <s v="CONDUIT OUTDOOR EQUIPMENT RACK ASSY JUNCTION BOX"/>
    <s v="Leicester LE19 2DT"/>
    <n v="144"/>
    <x v="1"/>
    <s v="Diesel"/>
    <n v="5.3280000000000001E-2"/>
  </r>
  <r>
    <d v="2023-04-01T00:00:00"/>
    <s v="S023284"/>
    <x v="19"/>
    <s v="PO141867"/>
    <s v="GRN184675"/>
    <s v="340-1043-1"/>
    <s v="JUNCTION BOX GROUND LEVEL"/>
    <s v="Leicester LE19 2DT"/>
    <n v="144"/>
    <x v="1"/>
    <s v="Diesel"/>
    <n v="5.3280000000000001E-2"/>
  </r>
  <r>
    <d v="2023-04-01T00:00:00"/>
    <s v="S023284"/>
    <x v="19"/>
    <s v="PO138725"/>
    <s v="GRN184676"/>
    <s v="340-1072-1"/>
    <s v="CONDUIT JUNCTION BOX SOURCE SIDE – JUNCTION BOX DE"/>
    <s v="Leicester LE19 2DT"/>
    <n v="144"/>
    <x v="1"/>
    <s v="Diesel"/>
    <n v="5.3280000000000001E-2"/>
  </r>
  <r>
    <d v="2023-05-01T00:00:00"/>
    <s v="S023730"/>
    <x v="43"/>
    <s v="PO144900"/>
    <s v="GRN187112"/>
    <s v="340-1033-1"/>
    <s v="BEAM STOP HORIZONTAL (FULL WIDTH)"/>
    <s v="Liverpool L3 7EB"/>
    <n v="115"/>
    <x v="1"/>
    <s v="Diesel"/>
    <n v="4.2549999999999999E-4"/>
  </r>
  <r>
    <d v="2023-05-01T00:00:00"/>
    <s v="S023730"/>
    <x v="43"/>
    <s v="PO143029"/>
    <s v="GRN187198"/>
    <s v="361-1089-1"/>
    <s v="LOWER SLIDE GUIDE KIT"/>
    <s v="Liverpool L3 7EB"/>
    <n v="115"/>
    <x v="1"/>
    <s v="Diesel"/>
    <n v="4.2549999999999999E-4"/>
  </r>
  <r>
    <d v="2023-05-01T00:00:00"/>
    <s v="S023730"/>
    <x v="43"/>
    <s v="PO132020"/>
    <s v="GRN187205"/>
    <n v="101024924"/>
    <s v="RIGHT HAND DETECTOR BOX ENCLOSURE ASSEMBLY"/>
    <s v="Liverpool L3 7EB"/>
    <n v="115"/>
    <x v="1"/>
    <s v="Diesel"/>
    <n v="4.2549999999999999E-4"/>
  </r>
  <r>
    <d v="2023-05-01T00:00:00"/>
    <s v="S023730"/>
    <x v="43"/>
    <s v="PO141224"/>
    <s v="GRN187207"/>
    <n v="101024921"/>
    <s v="HORIZONTAL DETECTOR BOX ENCLOSURE ASSEMBLY"/>
    <s v="Liverpool L3 7EB"/>
    <n v="115"/>
    <x v="1"/>
    <s v="Diesel"/>
    <n v="4.2549999999999999E-4"/>
  </r>
  <r>
    <d v="2023-05-01T00:00:00"/>
    <s v="S023730"/>
    <x v="43"/>
    <s v="PO139689"/>
    <s v="GRN187208"/>
    <n v="101024924"/>
    <s v="RIGHT HAND DETECTOR BOX ENCLOSURE ASSEMBLY"/>
    <s v="Liverpool L3 7EB"/>
    <n v="115"/>
    <x v="1"/>
    <s v="Diesel"/>
    <n v="4.2549999999999999E-4"/>
  </r>
  <r>
    <d v="2023-05-01T00:00:00"/>
    <s v="S023730"/>
    <x v="43"/>
    <s v="PO139788"/>
    <s v="GRN187210"/>
    <n v="101024927"/>
    <s v="LEFT HAND DETECTOR BOX ENCLOSURE ASSEMBLY"/>
    <s v="Liverpool L3 7EB"/>
    <n v="115"/>
    <x v="1"/>
    <s v="Diesel"/>
    <n v="4.2549999999999999E-4"/>
  </r>
  <r>
    <d v="2023-05-01T00:00:00"/>
    <s v="S023730"/>
    <x v="43"/>
    <s v="PO141224"/>
    <s v="GRN187211"/>
    <n v="101024924"/>
    <s v="RIGHT HAND DETECTOR BOX ENCLOSURE ASSEMBLY"/>
    <s v="Liverpool L3 7EB"/>
    <n v="115"/>
    <x v="1"/>
    <s v="Diesel"/>
    <n v="4.2549999999999999E-4"/>
  </r>
  <r>
    <d v="2023-11-01T00:00:00"/>
    <s v="S022275"/>
    <x v="8"/>
    <s v="PO143491"/>
    <s v="GRN202657"/>
    <s v="11701-2583"/>
    <s v="MERCEDES-BENZ ACTROS 5 S/M FHS 2632 L - EXPORT TO"/>
    <s v="70771 Leinfelden-Echterdingen"/>
    <n v="1446"/>
    <x v="3"/>
    <s v="Diesel"/>
    <n v="1.4702205000000002"/>
  </r>
  <r>
    <d v="2023-11-01T00:00:00"/>
    <s v="S022275"/>
    <x v="8"/>
    <s v="PO143491"/>
    <s v="GRN202659"/>
    <s v="11701-2583"/>
    <s v="MERCEDES-BENZ ACTROS 5 S/M FHS 2632 L - EXPORT TO"/>
    <s v="70771 Leinfelden-Echterdingen"/>
    <n v="1446"/>
    <x v="3"/>
    <s v="Diesel"/>
    <n v="1.4702205000000002"/>
  </r>
  <r>
    <d v="2023-05-01T00:00:00"/>
    <s v="S023730"/>
    <x v="43"/>
    <s v="PO143090"/>
    <s v="GRN187212"/>
    <n v="101024216"/>
    <s v="INSERT FILTER 64.5 DEG 7.0 TUNGSTEN - MI6 SSM"/>
    <s v="Liverpool L3 7EB"/>
    <n v="115"/>
    <x v="1"/>
    <s v="Diesel"/>
    <n v="4.2549999999999999E-4"/>
  </r>
  <r>
    <d v="2023-11-01T00:00:00"/>
    <s v="S022275"/>
    <x v="8"/>
    <s v="PO143491"/>
    <s v="GRN202660"/>
    <s v="11701-2583"/>
    <s v="MERCEDES-BENZ ACTROS 5 S/M FHS 2632 L - EXPORT TO"/>
    <s v="70771 Leinfelden-Echterdingen"/>
    <n v="1446"/>
    <x v="3"/>
    <s v="Diesel"/>
    <n v="1.4702205000000002"/>
  </r>
  <r>
    <d v="2023-12-01T00:00:00"/>
    <s v="S022275"/>
    <x v="8"/>
    <s v="PO143491"/>
    <s v="GRN203491"/>
    <s v="11701-2583"/>
    <s v="MERCEDES-BENZ ACTROS 5 S/M FHS 2632 L - EXPORT TO"/>
    <s v="70771 Leinfelden-Echterdingen"/>
    <n v="1446"/>
    <x v="3"/>
    <s v="Diesel"/>
    <n v="1.4702205000000002"/>
  </r>
  <r>
    <d v="2023-05-01T00:00:00"/>
    <s v="S023730"/>
    <x v="43"/>
    <s v="PO141046"/>
    <s v="GRN187213"/>
    <n v="101024930"/>
    <s v="HORIZONTAL ARRAY BLOCK"/>
    <s v="Liverpool L3 7EB"/>
    <n v="115"/>
    <x v="1"/>
    <s v="Diesel"/>
    <n v="4.2549999999999999E-4"/>
  </r>
  <r>
    <d v="2023-05-01T00:00:00"/>
    <s v="S023730"/>
    <x v="43"/>
    <s v="PO140570"/>
    <s v="GRN187216"/>
    <n v="101040868"/>
    <s v="VERTICAL DETECTOR BOX FABRICATION"/>
    <s v="Liverpool L3 7EB"/>
    <n v="115"/>
    <x v="1"/>
    <s v="Diesel"/>
    <n v="4.2549999999999999E-4"/>
  </r>
  <r>
    <d v="2023-12-01T00:00:00"/>
    <s v="S002239"/>
    <x v="17"/>
    <s v="PO151352"/>
    <s v="GRN203350"/>
    <n v="101015078"/>
    <s v="FILTER, 5 MICRON, 10&quot; X 2.5&quot;"/>
    <s v="UT 84104"/>
    <n v="4725"/>
    <x v="4"/>
    <s v="Aviation"/>
    <n v="0.33234727680000004"/>
  </r>
  <r>
    <d v="2023-11-01T00:00:00"/>
    <s v="S002239"/>
    <x v="17"/>
    <s v="PO147799"/>
    <s v="GRN203119"/>
    <n v="101025673"/>
    <s v="FITTING, FERRULE, 0.825 ID, BR"/>
    <s v="UT 84104"/>
    <n v="4725"/>
    <x v="4"/>
    <s v="Aviation"/>
    <n v="0.33234727680000004"/>
  </r>
  <r>
    <d v="2023-04-01T00:00:00"/>
    <s v="S023284"/>
    <x v="19"/>
    <s v="PO139721"/>
    <s v="GRN184713"/>
    <s v="340-1074-1"/>
    <s v="CONDUIT JUNCTION BOX SOURCE SIDE – JUNCTION BOX TU"/>
    <s v="Leicester LE19 2DT"/>
    <n v="144"/>
    <x v="1"/>
    <s v="Diesel"/>
    <n v="5.3280000000000001E-2"/>
  </r>
  <r>
    <d v="2023-05-01T00:00:00"/>
    <s v="S023730"/>
    <x v="43"/>
    <s v="PO143090"/>
    <s v="GRN187421"/>
    <n v="101024216"/>
    <s v="INSERT FILTER 64.5 DEG 7.0 TUNGSTEN - MI6 SSM"/>
    <s v="Liverpool L3 7EB"/>
    <n v="115"/>
    <x v="1"/>
    <s v="Diesel"/>
    <n v="4.2549999999999999E-4"/>
  </r>
  <r>
    <d v="2023-04-01T00:00:00"/>
    <s v="S023284"/>
    <x v="19"/>
    <s v="PO131878"/>
    <s v="GRN184720"/>
    <s v="340-1084-1"/>
    <s v="CONDUIT HORIZONTAL DETECTOR ENCLOSURE"/>
    <s v="Leicester LE19 2DT"/>
    <n v="144"/>
    <x v="1"/>
    <s v="Diesel"/>
    <n v="5.3280000000000001E-2"/>
  </r>
  <r>
    <d v="2023-04-01T00:00:00"/>
    <s v="S001121"/>
    <x v="5"/>
    <s v="PO140098"/>
    <s v="GRN184721"/>
    <n v="13204807"/>
    <s v="RSLINX CLASSIC SINGLE NODE"/>
    <s v="Salford M5 4BE"/>
    <n v="103.6"/>
    <x v="2"/>
    <s v="Diesel"/>
    <n v="3.8331999999999998E-4"/>
  </r>
  <r>
    <d v="2023-04-01T00:00:00"/>
    <s v="S001121"/>
    <x v="5"/>
    <s v="PO140099"/>
    <s v="GRN184722"/>
    <n v="13204807"/>
    <s v="RSLINX CLASSIC SINGLE NODE"/>
    <s v="Salford M5 4BE"/>
    <n v="103.6"/>
    <x v="2"/>
    <s v="Diesel"/>
    <n v="3.8331999999999998E-4"/>
  </r>
  <r>
    <d v="2023-04-01T00:00:00"/>
    <s v="S001121"/>
    <x v="5"/>
    <s v="PO140097"/>
    <s v="GRN184723"/>
    <n v="13204807"/>
    <s v="RSLINX CLASSIC SINGLE NODE"/>
    <s v="Salford M5 4BE"/>
    <n v="103.6"/>
    <x v="2"/>
    <s v="Diesel"/>
    <n v="3.8331999999999998E-4"/>
  </r>
  <r>
    <d v="2023-04-01T00:00:00"/>
    <s v="S023284"/>
    <x v="19"/>
    <s v="PO131877"/>
    <s v="GRN184724"/>
    <s v="340-1071-1"/>
    <s v="CONDUIT OUTDOOR EQUIPMENT RACK ASSY JUNCTION BOX"/>
    <s v="Leicester LE19 2DT"/>
    <n v="144"/>
    <x v="1"/>
    <s v="Diesel"/>
    <n v="5.3280000000000001E-2"/>
  </r>
  <r>
    <d v="2023-04-01T00:00:00"/>
    <s v="S001121"/>
    <x v="5"/>
    <s v="PO143157"/>
    <s v="GRN184726"/>
    <n v="13204807"/>
    <s v="RSLINX CLASSIC SINGLE NODE"/>
    <s v="Salford M5 4BE"/>
    <n v="103.6"/>
    <x v="2"/>
    <s v="Diesel"/>
    <n v="3.8331999999999998E-4"/>
  </r>
  <r>
    <d v="2023-04-01T00:00:00"/>
    <s v="S001121"/>
    <x v="5"/>
    <s v="PO140092"/>
    <s v="GRN184727"/>
    <n v="13204807"/>
    <s v="RSLINX CLASSIC SINGLE NODE"/>
    <s v="Salford M5 4BE"/>
    <n v="103.6"/>
    <x v="2"/>
    <s v="Diesel"/>
    <n v="3.8331999999999998E-4"/>
  </r>
  <r>
    <d v="2023-04-01T00:00:00"/>
    <s v="S023284"/>
    <x v="19"/>
    <s v="PO139364"/>
    <s v="GRN184729"/>
    <s v="340-1040-1"/>
    <s v="JUNCTION BOX SOURCE SIDE"/>
    <s v="Leicester LE19 2DT"/>
    <n v="144"/>
    <x v="1"/>
    <s v="Diesel"/>
    <n v="5.3280000000000001E-2"/>
  </r>
  <r>
    <d v="2023-04-01T00:00:00"/>
    <s v="S001121"/>
    <x v="5"/>
    <s v="PO140100"/>
    <s v="GRN184730"/>
    <n v="13204807"/>
    <s v="RSLINX CLASSIC SINGLE NODE"/>
    <s v="Salford M5 4BE"/>
    <n v="103.6"/>
    <x v="2"/>
    <s v="Diesel"/>
    <n v="3.8331999999999998E-4"/>
  </r>
  <r>
    <d v="2023-04-01T00:00:00"/>
    <s v="S023284"/>
    <x v="19"/>
    <s v="PO139640"/>
    <s v="GRN184731"/>
    <s v="340-1042-1"/>
    <s v="JUNCTION BOX DETECTOR SIDE"/>
    <s v="Leicester LE19 2DT"/>
    <n v="144"/>
    <x v="1"/>
    <s v="Diesel"/>
    <n v="5.3280000000000001E-2"/>
  </r>
  <r>
    <d v="2023-04-01T00:00:00"/>
    <s v="S023284"/>
    <x v="19"/>
    <s v="PO140972"/>
    <s v="GRN184732"/>
    <n v="101036472"/>
    <s v="POPULATED RACK INTERFACE PANEL"/>
    <s v="Leicester LE19 2DT"/>
    <n v="144"/>
    <x v="1"/>
    <s v="Diesel"/>
    <n v="5.3280000000000001E-2"/>
  </r>
  <r>
    <d v="2023-05-01T00:00:00"/>
    <s v="S023730"/>
    <x v="43"/>
    <s v="PO144175"/>
    <s v="GRN188119"/>
    <s v="361-1223-1"/>
    <s v="TUNGSTEN FIN - DV DOWN SHOOTER KIT"/>
    <s v="Liverpool L3 7EB"/>
    <n v="115"/>
    <x v="1"/>
    <s v="Diesel"/>
    <n v="4.2549999999999999E-4"/>
  </r>
  <r>
    <d v="2023-05-01T00:00:00"/>
    <s v="S023730"/>
    <x v="43"/>
    <s v="PO140849"/>
    <s v="GRN188161"/>
    <n v="101041446"/>
    <s v="2880MM TERTIARY COLLIMATOR ASSEMBLY"/>
    <s v="Liverpool L3 7EB"/>
    <n v="115"/>
    <x v="1"/>
    <s v="Diesel"/>
    <n v="4.2549999999999999E-4"/>
  </r>
  <r>
    <d v="2023-05-01T00:00:00"/>
    <s v="S023730"/>
    <x v="43"/>
    <s v="PO145837"/>
    <s v="GRN188163"/>
    <n v="40259231"/>
    <s v="SPRING SUPPORT"/>
    <s v="Liverpool L3 7EB"/>
    <n v="115"/>
    <x v="1"/>
    <s v="Diesel"/>
    <n v="4.2549999999999999E-4"/>
  </r>
  <r>
    <d v="2023-05-01T00:00:00"/>
    <s v="S023730"/>
    <x v="43"/>
    <s v="PO140297"/>
    <s v="GRN188164"/>
    <n v="40258747"/>
    <s v="RPS-HRSS-CRYSTAL SPACER FRONT"/>
    <s v="Liverpool L3 7EB"/>
    <n v="115"/>
    <x v="1"/>
    <s v="Diesel"/>
    <n v="4.2549999999999999E-4"/>
  </r>
  <r>
    <d v="2023-05-01T00:00:00"/>
    <s v="S023730"/>
    <x v="43"/>
    <s v="PO140572"/>
    <s v="GRN188165"/>
    <n v="40258748"/>
    <s v="RPS-HRSS-CRYSTAL SPACER-REAR"/>
    <s v="Liverpool L3 7EB"/>
    <n v="115"/>
    <x v="1"/>
    <s v="Diesel"/>
    <n v="4.2549999999999999E-4"/>
  </r>
  <r>
    <d v="2023-05-01T00:00:00"/>
    <s v="S023730"/>
    <x v="43"/>
    <s v="PO140298"/>
    <s v="GRN188166"/>
    <n v="40258747"/>
    <s v="RPS-HRSS-CRYSTAL SPACER FRONT"/>
    <s v="Liverpool L3 7EB"/>
    <n v="115"/>
    <x v="1"/>
    <s v="Diesel"/>
    <n v="4.2549999999999999E-4"/>
  </r>
  <r>
    <d v="2023-06-01T00:00:00"/>
    <s v="S023730"/>
    <x v="43"/>
    <s v="PO146414"/>
    <s v="GRN188430"/>
    <n v="101024716"/>
    <s v="VAREX COLLIMATOR TOP MOUNT"/>
    <s v="Liverpool L3 7EB"/>
    <n v="115"/>
    <x v="1"/>
    <s v="Diesel"/>
    <n v="4.2549999999999999E-4"/>
  </r>
  <r>
    <d v="2023-04-01T00:00:00"/>
    <s v="S023284"/>
    <x v="19"/>
    <s v="PO137837"/>
    <s v="GRN184743"/>
    <s v="340-1074-1"/>
    <s v="CONDUIT JUNCTION BOX SOURCE SIDE - JTN BOX TUNNEL"/>
    <s v="Leicester LE19 2DT"/>
    <n v="144"/>
    <x v="1"/>
    <s v="Diesel"/>
    <n v="5.3280000000000001E-2"/>
  </r>
  <r>
    <d v="2023-04-01T00:00:00"/>
    <s v="S023284"/>
    <x v="19"/>
    <s v="PO138726"/>
    <s v="GRN184744"/>
    <s v="340-1074-1"/>
    <s v="CONDUIT JUNCTION BOX SOURCE SIDE – JUNCTION BOX TU"/>
    <s v="Leicester LE19 2DT"/>
    <n v="144"/>
    <x v="1"/>
    <s v="Diesel"/>
    <n v="5.3280000000000001E-2"/>
  </r>
  <r>
    <d v="2023-04-01T00:00:00"/>
    <s v="S023284"/>
    <x v="19"/>
    <s v="PO131878"/>
    <s v="GRN184745"/>
    <s v="340-1074-1"/>
    <s v="CONDUIT JUNCTION BOX SOURCE SIDE - JTN BOX TUNNEL"/>
    <s v="Leicester LE19 2DT"/>
    <n v="144"/>
    <x v="1"/>
    <s v="Diesel"/>
    <n v="5.3280000000000001E-2"/>
  </r>
  <r>
    <d v="2023-06-01T00:00:00"/>
    <s v="S023730"/>
    <x v="43"/>
    <s v="PO141046"/>
    <s v="GRN188466"/>
    <s v="326-1011-1"/>
    <s v="CAR SCANNER SECOND COLLIMATOR S/A"/>
    <s v="Liverpool L3 7EB"/>
    <n v="115"/>
    <x v="1"/>
    <s v="Diesel"/>
    <n v="4.2549999999999999E-4"/>
  </r>
  <r>
    <d v="2023-04-01T00:00:00"/>
    <s v="S001121"/>
    <x v="5"/>
    <s v="PO143162"/>
    <s v="GRN184747"/>
    <n v="13204807"/>
    <s v="RSLINX CLASSIC SINGLE NODE"/>
    <s v="Salford M5 4BE"/>
    <n v="103.6"/>
    <x v="2"/>
    <s v="Diesel"/>
    <n v="3.8331999999999998E-4"/>
  </r>
  <r>
    <d v="2023-04-01T00:00:00"/>
    <s v="S001121"/>
    <x v="5"/>
    <s v="PO140102"/>
    <s v="GRN184748"/>
    <n v="13204807"/>
    <s v="RSLINX CLASSIC SINGLE NODE"/>
    <s v="Salford M5 4BE"/>
    <n v="103.6"/>
    <x v="2"/>
    <s v="Diesel"/>
    <n v="3.8331999999999998E-4"/>
  </r>
  <r>
    <d v="2023-04-01T00:00:00"/>
    <s v="S001121"/>
    <x v="5"/>
    <s v="PO140101"/>
    <s v="GRN184749"/>
    <n v="13204807"/>
    <s v="RSLINX CLASSIC SINGLE NODE"/>
    <s v="Salford M5 4BE"/>
    <n v="103.6"/>
    <x v="2"/>
    <s v="Diesel"/>
    <n v="3.8331999999999998E-4"/>
  </r>
  <r>
    <d v="2023-06-01T00:00:00"/>
    <s v="S023730"/>
    <x v="43"/>
    <s v="PO146301"/>
    <s v="GRN188476"/>
    <n v="40259813"/>
    <s v="INSECT SCREEN"/>
    <s v="Liverpool L3 7EB"/>
    <n v="115"/>
    <x v="1"/>
    <s v="Diesel"/>
    <n v="4.2549999999999999E-4"/>
  </r>
  <r>
    <d v="2023-06-01T00:00:00"/>
    <s v="S023730"/>
    <x v="43"/>
    <s v="PO141134"/>
    <s v="GRN188666"/>
    <s v="361-0602-1"/>
    <s v="BEAM STOP ASSEMBLY"/>
    <s v="Liverpool L3 7EB"/>
    <n v="115"/>
    <x v="1"/>
    <s v="Diesel"/>
    <n v="4.2549999999999999E-4"/>
  </r>
  <r>
    <d v="2023-06-01T00:00:00"/>
    <s v="S023730"/>
    <x v="43"/>
    <s v="PO142857"/>
    <s v="GRN188667"/>
    <s v="361-1036-1"/>
    <s v="HORIZONTAL BEAM STOP"/>
    <s v="Liverpool L3 7EB"/>
    <n v="115"/>
    <x v="1"/>
    <s v="Diesel"/>
    <n v="4.2549999999999999E-4"/>
  </r>
  <r>
    <d v="2023-04-01T00:00:00"/>
    <s v="S001047"/>
    <x v="9"/>
    <s v="PO140456"/>
    <s v="GRN184754"/>
    <n v="66205215"/>
    <s v="2X8 ELEMENT PHOTO DIODE CDWO4 30MM THICK"/>
    <s v="81300 Johor Bahru Malaysia"/>
    <n v="6781"/>
    <x v="4"/>
    <s v="Aviation"/>
    <n v="1.1924057587200001"/>
  </r>
  <r>
    <d v="2023-06-01T00:00:00"/>
    <s v="S023730"/>
    <x v="43"/>
    <s v="PO140297"/>
    <s v="GRN189521"/>
    <n v="40258747"/>
    <s v="RPS-HRSS-CRYSTAL SPACER FRONT"/>
    <s v="Liverpool L3 7EB"/>
    <n v="115"/>
    <x v="1"/>
    <s v="Diesel"/>
    <n v="4.2549999999999999E-4"/>
  </r>
  <r>
    <d v="2023-06-01T00:00:00"/>
    <s v="S023730"/>
    <x v="43"/>
    <s v="PO140572"/>
    <s v="GRN189524"/>
    <n v="40258748"/>
    <s v="RPS-HRSS-CRYSTAL SPACER-REAR"/>
    <s v="Liverpool L3 7EB"/>
    <n v="115"/>
    <x v="1"/>
    <s v="Diesel"/>
    <n v="4.2549999999999999E-4"/>
  </r>
  <r>
    <d v="2023-04-01T00:00:00"/>
    <s v="S001047"/>
    <x v="9"/>
    <s v="PO140457"/>
    <s v="GRN184759"/>
    <n v="66204255"/>
    <s v="SILICON PHOTDIODE CDWO4 - 5 X 10.7MM X 30MM THICK"/>
    <s v="81300 Johor Bahru Malaysia"/>
    <n v="6781"/>
    <x v="4"/>
    <s v="Aviation"/>
    <n v="1.1924057587200001"/>
  </r>
  <r>
    <d v="2023-06-01T00:00:00"/>
    <s v="S023730"/>
    <x v="43"/>
    <s v="PO143817"/>
    <s v="GRN189526"/>
    <n v="40258747"/>
    <s v="RPS-HRSS-CRYSTAL SPACER FRONT"/>
    <s v="Liverpool L3 7EB"/>
    <n v="115"/>
    <x v="1"/>
    <s v="Diesel"/>
    <n v="4.2549999999999999E-4"/>
  </r>
  <r>
    <d v="2023-04-01T00:00:00"/>
    <s v="S022845"/>
    <x v="24"/>
    <s v="PO143212"/>
    <s v="GRN184762"/>
    <n v="101042130"/>
    <s v="CONFIGURED 40KVA UPS SYSTEM WITH BATTERY PACK"/>
    <s v="Warrington WA3 3JD"/>
    <n v="118"/>
    <x v="3"/>
    <s v="Diesel"/>
    <n v="0.1199765"/>
  </r>
  <r>
    <d v="2023-04-01T00:00:00"/>
    <s v="S001121"/>
    <x v="5"/>
    <s v="PO143181"/>
    <s v="GRN184764"/>
    <n v="1"/>
    <s v="freight inwards"/>
    <s v="Salford M5 4BE"/>
    <n v="103.6"/>
    <x v="2"/>
    <s v="Diesel"/>
    <n v="3.8331999999999998E-4"/>
  </r>
  <r>
    <d v="2023-04-01T00:00:00"/>
    <s v="S000892"/>
    <x v="16"/>
    <s v="PO144732"/>
    <s v="GRN184765"/>
    <n v="101019989"/>
    <s v="STEP LADDERS 3 TREAD STEEL"/>
    <s v="Stockport SK4 2JT"/>
    <n v="55"/>
    <x v="2"/>
    <s v="Diesel"/>
    <n v="2.0350000000000001E-4"/>
  </r>
  <r>
    <d v="2023-06-01T00:00:00"/>
    <s v="S023730"/>
    <x v="43"/>
    <s v="PO144069"/>
    <s v="GRN189701"/>
    <n v="101044362"/>
    <s v="HIGH PEN DAB REAR MOUNTING BLOCK"/>
    <s v="Liverpool L3 7EB"/>
    <n v="115"/>
    <x v="1"/>
    <s v="Diesel"/>
    <n v="4.2549999999999999E-4"/>
  </r>
  <r>
    <d v="2023-04-01T00:00:00"/>
    <s v="S023284"/>
    <x v="19"/>
    <s v="PO132622"/>
    <s v="GRN184769"/>
    <n v="101037417"/>
    <s v="RAIL CONTROL PANEL"/>
    <s v="Leicester LE19 2DT"/>
    <n v="144"/>
    <x v="1"/>
    <s v="Diesel"/>
    <n v="5.3280000000000001E-2"/>
  </r>
  <r>
    <d v="2023-06-01T00:00:00"/>
    <s v="S023730"/>
    <x v="43"/>
    <s v="PO140378"/>
    <s v="GRN189703"/>
    <n v="101044364"/>
    <s v="HIGH PEN DAB COLLIMATOR COVER BRACKET"/>
    <s v="Liverpool L3 7EB"/>
    <n v="115"/>
    <x v="1"/>
    <s v="Diesel"/>
    <n v="4.2549999999999999E-4"/>
  </r>
  <r>
    <d v="2023-06-01T00:00:00"/>
    <s v="S023730"/>
    <x v="43"/>
    <s v="PO143111"/>
    <s v="GRN190740"/>
    <s v="340-1025-1"/>
    <s v="DOOR LINAC SHIELDING (RIGHT)"/>
    <s v="Liverpool L3 7EB"/>
    <n v="115"/>
    <x v="1"/>
    <s v="Diesel"/>
    <n v="4.2549999999999999E-4"/>
  </r>
  <r>
    <d v="2023-06-01T00:00:00"/>
    <s v="S023730"/>
    <x v="43"/>
    <s v="PO143559"/>
    <s v="GRN190814"/>
    <n v="101040907"/>
    <s v="DRIVERLESS PANEL COVER"/>
    <s v="Liverpool L3 7EB"/>
    <n v="115"/>
    <x v="1"/>
    <s v="Diesel"/>
    <n v="4.2549999999999999E-4"/>
  </r>
  <r>
    <d v="2023-06-01T00:00:00"/>
    <s v="S023730"/>
    <x v="43"/>
    <s v="PO143718"/>
    <s v="GRN190816"/>
    <n v="23212646"/>
    <s v="AUTO Z TEST PIECE KIT (BOF)"/>
    <s v="Liverpool L3 7EB"/>
    <n v="115"/>
    <x v="1"/>
    <s v="Diesel"/>
    <n v="4.2549999999999999E-4"/>
  </r>
  <r>
    <d v="2023-04-01T00:00:00"/>
    <s v="S024448"/>
    <x v="18"/>
    <s v="PO140806"/>
    <s v="GRN184781"/>
    <n v="101005437"/>
    <s v="AFC CONTROL MODULE"/>
    <s v="California 94560"/>
    <n v="5214"/>
    <x v="0"/>
    <s v="Crude"/>
    <n v="0.4181628"/>
  </r>
  <r>
    <d v="2023-07-01T00:00:00"/>
    <s v="S023730"/>
    <x v="43"/>
    <s v="PO143105"/>
    <s v="GRN190889"/>
    <n v="101038149"/>
    <s v="VAREX COLLIMATOR ASSEMBLY"/>
    <s v="Liverpool L3 7EB"/>
    <n v="115"/>
    <x v="1"/>
    <s v="Diesel"/>
    <n v="4.2549999999999999E-4"/>
  </r>
  <r>
    <d v="2023-04-01T00:00:00"/>
    <s v="S001047"/>
    <x v="9"/>
    <s v="PO131931"/>
    <s v="GRN184790"/>
    <n v="66205215"/>
    <s v="2x8 ELEMENT PHOTO DIODE CdWO4 30mm THICK"/>
    <s v="81300 Johor Bahru Malaysia"/>
    <n v="6781"/>
    <x v="4"/>
    <s v="Aviation"/>
    <n v="1.1924057587200001"/>
  </r>
  <r>
    <d v="2023-04-01T00:00:00"/>
    <s v="S001047"/>
    <x v="9"/>
    <s v="PO141631"/>
    <s v="GRN184791"/>
    <n v="66208596"/>
    <s v="SILICON PHOTODIODE - CdW04 16 CHANNELS"/>
    <s v="81300 Johor Bahru Malaysia"/>
    <n v="6781"/>
    <x v="4"/>
    <s v="Aviation"/>
    <n v="1.1924057587200001"/>
  </r>
  <r>
    <d v="2023-12-01T00:00:00"/>
    <s v="S022275"/>
    <x v="8"/>
    <s v="PO147746"/>
    <s v="GRN204414"/>
    <s v="11701-3352"/>
    <s v="MERCEDES-BENZ ACTROS 5 S/M FHS 2633 L EXPORT TO AR"/>
    <s v="70771 Leinfelden-Echterdingen"/>
    <n v="1446"/>
    <x v="3"/>
    <s v="Diesel"/>
    <n v="1.4702205000000002"/>
  </r>
  <r>
    <d v="2023-04-01T00:00:00"/>
    <s v="S001047"/>
    <x v="9"/>
    <s v="PO140456"/>
    <s v="GRN184794"/>
    <n v="66205215"/>
    <s v="2X8 ELEMENT PHOTO DIODE CDWO4 30MM THICK"/>
    <s v="81300 Johor Bahru Malaysia"/>
    <n v="6781"/>
    <x v="4"/>
    <s v="Aviation"/>
    <n v="1.1924057587200001"/>
  </r>
  <r>
    <d v="2023-07-01T00:00:00"/>
    <s v="S023730"/>
    <x v="43"/>
    <s v="PO145705"/>
    <s v="GRN190937"/>
    <n v="101013649"/>
    <s v="COLLIMATOR MOUNTING BRACKET INNER"/>
    <s v="Liverpool L3 7EB"/>
    <n v="115"/>
    <x v="1"/>
    <s v="Diesel"/>
    <n v="4.2549999999999999E-4"/>
  </r>
  <r>
    <d v="2023-07-01T00:00:00"/>
    <s v="S023730"/>
    <x v="43"/>
    <s v="PO145706"/>
    <s v="GRN190938"/>
    <n v="101015264"/>
    <s v="SHUTTER SOLENOID BRACKET"/>
    <s v="Liverpool L3 7EB"/>
    <n v="115"/>
    <x v="1"/>
    <s v="Diesel"/>
    <n v="4.2549999999999999E-4"/>
  </r>
  <r>
    <d v="2023-07-01T00:00:00"/>
    <s v="S023730"/>
    <x v="43"/>
    <s v="PO143817"/>
    <s v="GRN190940"/>
    <n v="40258747"/>
    <s v="RPS-HRSS-CRYSTAL SPACER FRONT"/>
    <s v="Liverpool L3 7EB"/>
    <n v="115"/>
    <x v="1"/>
    <s v="Diesel"/>
    <n v="4.2549999999999999E-4"/>
  </r>
  <r>
    <d v="2023-04-01T00:00:00"/>
    <s v="S001571"/>
    <x v="10"/>
    <s v="PO143452"/>
    <s v="GRN184801"/>
    <n v="101012395"/>
    <s v="SICK 2D LIDAR LASER SENSOR TIM351-2134001"/>
    <s v="St Albans AL1 5BN"/>
    <n v="298"/>
    <x v="2"/>
    <s v="Diesel"/>
    <n v="1.1026E-3"/>
  </r>
  <r>
    <d v="2023-07-01T00:00:00"/>
    <s v="S023730"/>
    <x v="43"/>
    <s v="PO146301"/>
    <s v="GRN190941"/>
    <n v="40259813"/>
    <s v="INSECT SCREEN"/>
    <s v="Liverpool L3 7EB"/>
    <n v="115"/>
    <x v="1"/>
    <s v="Diesel"/>
    <n v="4.2549999999999999E-4"/>
  </r>
  <r>
    <d v="2023-07-01T00:00:00"/>
    <s v="S023730"/>
    <x v="43"/>
    <s v="PO145706"/>
    <s v="GRN191159"/>
    <n v="101015263"/>
    <s v="SHUTTER"/>
    <s v="Liverpool L3 7EB"/>
    <n v="115"/>
    <x v="1"/>
    <s v="Diesel"/>
    <n v="4.2549999999999999E-4"/>
  </r>
  <r>
    <d v="2023-07-01T00:00:00"/>
    <s v="S023730"/>
    <x v="43"/>
    <s v="PO145005"/>
    <s v="GRN191280"/>
    <n v="101037705"/>
    <s v="VAREX COLLIMATOR ASSEMBLY"/>
    <s v="Liverpool L3 7EB"/>
    <n v="115"/>
    <x v="1"/>
    <s v="Diesel"/>
    <n v="4.2549999999999999E-4"/>
  </r>
  <r>
    <d v="2023-04-01T00:00:00"/>
    <s v="S000892"/>
    <x v="16"/>
    <s v="PO144732"/>
    <s v="GRN184808"/>
    <n v="21201413"/>
    <s v="PATCH CORD CAT 5E FTP PVC METAL SHIELD 0.5M  BLACK"/>
    <s v="Stockport SK4 2JT"/>
    <n v="55"/>
    <x v="2"/>
    <s v="Diesel"/>
    <n v="2.0350000000000001E-4"/>
  </r>
  <r>
    <d v="2023-07-01T00:00:00"/>
    <s v="S023730"/>
    <x v="43"/>
    <s v="PO143625"/>
    <s v="GRN191281"/>
    <n v="101037705"/>
    <s v="VAREX COLLIMATOR ASSEMBLY"/>
    <s v="Liverpool L3 7EB"/>
    <n v="115"/>
    <x v="1"/>
    <s v="Diesel"/>
    <n v="4.2549999999999999E-4"/>
  </r>
  <r>
    <d v="2023-04-01T00:00:00"/>
    <s v="S001571"/>
    <x v="10"/>
    <s v="PO143523"/>
    <s v="GRN184812"/>
    <s v="11700-1538"/>
    <s v="LASER SCANNER 190 DEG  1-40M OBJ DETECTOR"/>
    <s v="St Albans AL1 5BN"/>
    <n v="298"/>
    <x v="2"/>
    <s v="Diesel"/>
    <n v="1.1026E-3"/>
  </r>
  <r>
    <d v="2023-07-01T00:00:00"/>
    <s v="S023730"/>
    <x v="43"/>
    <s v="PO140221"/>
    <s v="GRN191282"/>
    <n v="101037705"/>
    <s v="VAREX COLLIMATOR ASSEMBLY"/>
    <s v="Liverpool L3 7EB"/>
    <n v="115"/>
    <x v="1"/>
    <s v="Diesel"/>
    <n v="4.2549999999999999E-4"/>
  </r>
  <r>
    <d v="2023-04-01T00:00:00"/>
    <s v="S000892"/>
    <x v="16"/>
    <s v="PO144732"/>
    <s v="GRN184820"/>
    <n v="101037318"/>
    <s v="POWER CABLE C13 TO CEE7/7 - 2M LONG SCHURTER 6051."/>
    <s v="Stockport SK4 2JT"/>
    <n v="55"/>
    <x v="2"/>
    <s v="Diesel"/>
    <n v="2.0350000000000001E-4"/>
  </r>
  <r>
    <d v="2023-07-01T00:00:00"/>
    <s v="S023730"/>
    <x v="43"/>
    <s v="PO141360"/>
    <s v="GRN191283"/>
    <n v="101037705"/>
    <s v="VAREX COLLIMATOR ASSEMBLY"/>
    <s v="Liverpool L3 7EB"/>
    <n v="115"/>
    <x v="1"/>
    <s v="Diesel"/>
    <n v="4.2549999999999999E-4"/>
  </r>
  <r>
    <d v="2023-07-01T00:00:00"/>
    <s v="S023730"/>
    <x v="43"/>
    <s v="PO143629"/>
    <s v="GRN191284"/>
    <n v="101037705"/>
    <s v="VAREX COLLIMATOR ASSEMBLY"/>
    <s v="Liverpool L3 7EB"/>
    <n v="115"/>
    <x v="1"/>
    <s v="Diesel"/>
    <n v="4.2549999999999999E-4"/>
  </r>
  <r>
    <d v="2023-07-01T00:00:00"/>
    <s v="S023730"/>
    <x v="43"/>
    <s v="PO143105"/>
    <s v="GRN191285"/>
    <n v="101038149"/>
    <s v="VAREX COLLIMATOR ASSEMBLY"/>
    <s v="Liverpool L3 7EB"/>
    <n v="115"/>
    <x v="1"/>
    <s v="Diesel"/>
    <n v="4.2549999999999999E-4"/>
  </r>
  <r>
    <d v="2023-04-01T00:00:00"/>
    <s v="S024448"/>
    <x v="18"/>
    <s v="PO141722"/>
    <s v="GRN184828"/>
    <n v="101012487"/>
    <s v="SF6 CYLINDER 5 LB, 99.95%, 4.2&quot; OD X 17&quot; LONG"/>
    <s v="California 94560"/>
    <n v="5214"/>
    <x v="0"/>
    <s v="Crude"/>
    <n v="0.4181628"/>
  </r>
  <r>
    <d v="2023-07-01T00:00:00"/>
    <s v="S023730"/>
    <x v="43"/>
    <s v="PO145368"/>
    <s v="GRN191287"/>
    <n v="101025462"/>
    <s v="SUPPORT PLATE FOR CCX"/>
    <s v="Liverpool L3 7EB"/>
    <n v="115"/>
    <x v="1"/>
    <s v="Diesel"/>
    <n v="4.2549999999999999E-4"/>
  </r>
  <r>
    <d v="2023-07-01T00:00:00"/>
    <s v="S023730"/>
    <x v="43"/>
    <s v="PO143111"/>
    <s v="GRN191584"/>
    <s v="340-1025-1"/>
    <s v="DOOR LINAC SHIELDING (RIGHT)"/>
    <s v="Liverpool L3 7EB"/>
    <n v="115"/>
    <x v="1"/>
    <s v="Diesel"/>
    <n v="4.2549999999999999E-4"/>
  </r>
  <r>
    <d v="2023-07-01T00:00:00"/>
    <s v="S023730"/>
    <x v="43"/>
    <s v="PO143114"/>
    <s v="GRN191585"/>
    <s v="340-1025-1"/>
    <s v="DOOR LINAC SHIELDING (RIGHT)"/>
    <s v="Liverpool L3 7EB"/>
    <n v="115"/>
    <x v="1"/>
    <s v="Diesel"/>
    <n v="4.2549999999999999E-4"/>
  </r>
  <r>
    <d v="2023-07-01T00:00:00"/>
    <s v="S023730"/>
    <x v="43"/>
    <s v="PO145313"/>
    <s v="GRN191878"/>
    <s v="361-1221-1"/>
    <s v="INSERT FILTER, +29 / -23 DEG 7MM TUNGSTEN, MI6 SSM"/>
    <s v="Liverpool L3 7EB"/>
    <n v="115"/>
    <x v="1"/>
    <s v="Diesel"/>
    <n v="4.2549999999999999E-4"/>
  </r>
  <r>
    <d v="2023-07-01T00:00:00"/>
    <s v="S023730"/>
    <x v="43"/>
    <s v="PO147595"/>
    <s v="GRN191880"/>
    <n v="101015272"/>
    <s v="THREADED BAR"/>
    <s v="Liverpool L3 7EB"/>
    <n v="115"/>
    <x v="1"/>
    <s v="Diesel"/>
    <n v="4.2549999999999999E-4"/>
  </r>
  <r>
    <d v="2023-07-01T00:00:00"/>
    <s v="S023730"/>
    <x v="43"/>
    <s v="PO146815"/>
    <s v="GRN191979"/>
    <n v="101042055"/>
    <s v="CALIBRATION TEST PIECE ASSEMBLY"/>
    <s v="Liverpool L3 7EB"/>
    <n v="115"/>
    <x v="1"/>
    <s v="Diesel"/>
    <n v="4.2549999999999999E-4"/>
  </r>
  <r>
    <d v="2023-07-01T00:00:00"/>
    <s v="S023730"/>
    <x v="43"/>
    <s v="PO144069"/>
    <s v="GRN192051"/>
    <n v="101044362"/>
    <s v="HIGH PEN DAB REAR MOUNTING BLOCK"/>
    <s v="Liverpool L3 7EB"/>
    <n v="115"/>
    <x v="1"/>
    <s v="Diesel"/>
    <n v="4.2549999999999999E-4"/>
  </r>
  <r>
    <d v="2023-07-01T00:00:00"/>
    <s v="S023730"/>
    <x v="43"/>
    <s v="PO143560"/>
    <s v="GRN192053"/>
    <n v="57258746"/>
    <s v="UNIVERSAL DAB MOUNTING BRACKET BRACE 40.17mm LONG"/>
    <s v="Liverpool L3 7EB"/>
    <n v="115"/>
    <x v="1"/>
    <s v="Diesel"/>
    <n v="4.2549999999999999E-4"/>
  </r>
  <r>
    <d v="2023-07-01T00:00:00"/>
    <s v="S023730"/>
    <x v="43"/>
    <s v="PO145429"/>
    <s v="GRN192054"/>
    <n v="101044363"/>
    <s v="HIGH PEN DAB REAR MOUNTING PLATE"/>
    <s v="Liverpool L3 7EB"/>
    <n v="115"/>
    <x v="1"/>
    <s v="Diesel"/>
    <n v="4.2549999999999999E-4"/>
  </r>
  <r>
    <d v="2023-07-01T00:00:00"/>
    <s v="S023730"/>
    <x v="43"/>
    <s v="PO144902"/>
    <s v="GRN192086"/>
    <s v="340-1032-1"/>
    <s v="BEAM STOP VERTICAL (FULL HEIGHT)"/>
    <s v="Liverpool L3 7EB"/>
    <n v="115"/>
    <x v="1"/>
    <s v="Diesel"/>
    <n v="4.2549999999999999E-4"/>
  </r>
  <r>
    <d v="2023-07-01T00:00:00"/>
    <s v="S023730"/>
    <x v="43"/>
    <s v="PO143127"/>
    <s v="GRN192090"/>
    <s v="340-1032-1"/>
    <s v="BEAM STOP VERTICAL (FULL HEIGHT)"/>
    <s v="Liverpool L3 7EB"/>
    <n v="115"/>
    <x v="1"/>
    <s v="Diesel"/>
    <n v="4.2549999999999999E-4"/>
  </r>
  <r>
    <d v="2023-12-01T00:00:00"/>
    <s v="S022275"/>
    <x v="8"/>
    <s v="PO148008"/>
    <s v="GRN204564"/>
    <s v="11701-3428"/>
    <s v="MERCEDES-BENZ ACTROS 5 S/M FHS 2632 L EXPORT TO LI"/>
    <s v="70771 Leinfelden-Echterdingen"/>
    <n v="1446"/>
    <x v="3"/>
    <s v="Diesel"/>
    <n v="1.4702205000000002"/>
  </r>
  <r>
    <d v="2023-04-01T00:00:00"/>
    <s v="S000920"/>
    <x v="20"/>
    <s v="PO142684"/>
    <s v="GRN184851"/>
    <s v="11701-2431"/>
    <s v="INTEGRATED LOUVRE 330 X 110 X 8MM DEEP"/>
    <s v="Rotherham S66 8QY"/>
    <n v="165.4"/>
    <x v="2"/>
    <s v="Diesel"/>
    <n v="6.1197999999999992E-4"/>
  </r>
  <r>
    <d v="2023-07-01T00:00:00"/>
    <s v="S023730"/>
    <x v="43"/>
    <s v="PO145705"/>
    <s v="GRN192197"/>
    <n v="40258206"/>
    <s v="SECONDARY COLLIMATOR RIGHT HAND - M60 CABSCAN ASSY"/>
    <s v="Liverpool L3 7EB"/>
    <n v="115"/>
    <x v="1"/>
    <s v="Diesel"/>
    <n v="4.2549999999999999E-4"/>
  </r>
  <r>
    <d v="2023-07-01T00:00:00"/>
    <s v="S023730"/>
    <x v="43"/>
    <s v="PO145379"/>
    <s v="GRN192310"/>
    <n v="101029537"/>
    <s v="CONCENTRATOR SUPPORT BRACKET"/>
    <s v="Liverpool L3 7EB"/>
    <n v="115"/>
    <x v="1"/>
    <s v="Diesel"/>
    <n v="4.2549999999999999E-4"/>
  </r>
  <r>
    <d v="2023-07-01T00:00:00"/>
    <s v="S023730"/>
    <x v="43"/>
    <s v="PO145373"/>
    <s v="GRN192312"/>
    <n v="101025496"/>
    <s v="END STOP"/>
    <s v="Liverpool L3 7EB"/>
    <n v="115"/>
    <x v="1"/>
    <s v="Diesel"/>
    <n v="4.2549999999999999E-4"/>
  </r>
  <r>
    <d v="2023-07-01T00:00:00"/>
    <s v="S023730"/>
    <x v="43"/>
    <s v="PO146576"/>
    <s v="GRN192314"/>
    <n v="101024216"/>
    <s v="INSERT FILTER 64.5 DEG 7.0 TUNGSTEN - MI6 SSM"/>
    <s v="Liverpool L3 7EB"/>
    <n v="115"/>
    <x v="1"/>
    <s v="Diesel"/>
    <n v="4.2549999999999999E-4"/>
  </r>
  <r>
    <d v="2023-07-01T00:00:00"/>
    <s v="S023730"/>
    <x v="43"/>
    <s v="PO143105"/>
    <s v="GRN192327"/>
    <n v="101038149"/>
    <s v="VAREX COLLIMATOR ASSEMBLY"/>
    <s v="Liverpool L3 7EB"/>
    <n v="115"/>
    <x v="1"/>
    <s v="Diesel"/>
    <n v="4.2549999999999999E-4"/>
  </r>
  <r>
    <d v="2023-07-01T00:00:00"/>
    <s v="S023730"/>
    <x v="43"/>
    <s v="PO146815"/>
    <s v="GRN192631"/>
    <n v="101042055"/>
    <s v="CALIBRATION TEST PIECE ASSEMBLY"/>
    <s v="Liverpool L3 7EB"/>
    <n v="115"/>
    <x v="1"/>
    <s v="Diesel"/>
    <n v="4.2549999999999999E-4"/>
  </r>
  <r>
    <d v="2023-08-01T00:00:00"/>
    <s v="S023730"/>
    <x v="43"/>
    <s v="PO145159"/>
    <s v="GRN193154"/>
    <s v="340-1025-1"/>
    <s v="DOOR LINAC SHIELDING (RIGHT)"/>
    <s v="Liverpool L3 7EB"/>
    <n v="115"/>
    <x v="1"/>
    <s v="Diesel"/>
    <n v="4.2549999999999999E-4"/>
  </r>
  <r>
    <d v="2023-08-01T00:00:00"/>
    <s v="S023730"/>
    <x v="43"/>
    <s v="PO143114"/>
    <s v="GRN193155"/>
    <s v="340-1025-1"/>
    <s v="DOOR LINAC SHIELDING (RIGHT)"/>
    <s v="Liverpool L3 7EB"/>
    <n v="115"/>
    <x v="1"/>
    <s v="Diesel"/>
    <n v="4.2549999999999999E-4"/>
  </r>
  <r>
    <d v="2023-08-01T00:00:00"/>
    <s v="S023730"/>
    <x v="43"/>
    <s v="PO146301"/>
    <s v="GRN193361"/>
    <n v="40259813"/>
    <s v="INSECT SCREEN"/>
    <s v="Liverpool L3 7EB"/>
    <n v="115"/>
    <x v="1"/>
    <s v="Diesel"/>
    <n v="4.2549999999999999E-4"/>
  </r>
  <r>
    <d v="2023-08-01T00:00:00"/>
    <s v="S023730"/>
    <x v="43"/>
    <s v="PO145379"/>
    <s v="GRN193362"/>
    <n v="101029537"/>
    <s v="CONCENTRATOR SUPPORT BRACKET"/>
    <s v="Liverpool L3 7EB"/>
    <n v="115"/>
    <x v="1"/>
    <s v="Diesel"/>
    <n v="4.2549999999999999E-4"/>
  </r>
  <r>
    <d v="2023-08-01T00:00:00"/>
    <s v="S023730"/>
    <x v="43"/>
    <s v="PO146576"/>
    <s v="GRN193490"/>
    <n v="101024216"/>
    <s v="INSERT FILTER 64.5 DEG 7.0 TUNGSTEN - MI6 SSM"/>
    <s v="Liverpool L3 7EB"/>
    <n v="115"/>
    <x v="1"/>
    <s v="Diesel"/>
    <n v="4.2549999999999999E-4"/>
  </r>
  <r>
    <d v="2023-08-01T00:00:00"/>
    <s v="S023730"/>
    <x v="43"/>
    <s v="PO145382"/>
    <s v="GRN193523"/>
    <n v="40259813"/>
    <s v="INSECT SCREEN"/>
    <s v="Liverpool L3 7EB"/>
    <n v="115"/>
    <x v="1"/>
    <s v="Diesel"/>
    <n v="4.2549999999999999E-4"/>
  </r>
  <r>
    <d v="2023-04-01T00:00:00"/>
    <s v="S000892"/>
    <x v="16"/>
    <s v="PO144732"/>
    <s v="GRN184904"/>
    <n v="101028605"/>
    <s v="C14 CABLE MOUNT PLUG MALE 10A SCREW REWIREABLE"/>
    <s v="Stockport SK4 2JT"/>
    <n v="55"/>
    <x v="2"/>
    <s v="Diesel"/>
    <n v="2.0350000000000001E-4"/>
  </r>
  <r>
    <d v="2023-08-01T00:00:00"/>
    <s v="S023730"/>
    <x v="43"/>
    <s v="PO144900"/>
    <s v="GRN193673"/>
    <s v="340-1033-1"/>
    <s v="BEAM STOP HORIZONTAL (FULL WIDTH)"/>
    <s v="Liverpool L3 7EB"/>
    <n v="115"/>
    <x v="1"/>
    <s v="Diesel"/>
    <n v="4.2549999999999999E-4"/>
  </r>
  <r>
    <d v="2023-08-01T00:00:00"/>
    <s v="S023730"/>
    <x v="43"/>
    <s v="PO144902"/>
    <s v="GRN193675"/>
    <s v="340-1033-1"/>
    <s v="BEAM STOP HORIZONTAL (FULL WIDTH)"/>
    <s v="Liverpool L3 7EB"/>
    <n v="115"/>
    <x v="1"/>
    <s v="Diesel"/>
    <n v="4.2549999999999999E-4"/>
  </r>
  <r>
    <d v="2023-08-01T00:00:00"/>
    <s v="S023730"/>
    <x v="43"/>
    <s v="PO143127"/>
    <s v="GRN193678"/>
    <s v="340-1032-1"/>
    <s v="BEAM STOP VERTICAL (FULL HEIGHT)"/>
    <s v="Liverpool L3 7EB"/>
    <n v="115"/>
    <x v="1"/>
    <s v="Diesel"/>
    <n v="4.2549999999999999E-4"/>
  </r>
  <r>
    <d v="2023-08-01T00:00:00"/>
    <s v="S023730"/>
    <x v="43"/>
    <s v="PO145597"/>
    <s v="GRN193688"/>
    <n v="101038149"/>
    <s v="VAREX COLLIMATOR ASSEMBLY"/>
    <s v="Liverpool L3 7EB"/>
    <n v="115"/>
    <x v="1"/>
    <s v="Diesel"/>
    <n v="4.2549999999999999E-4"/>
  </r>
  <r>
    <d v="2023-08-01T00:00:00"/>
    <s v="S023730"/>
    <x v="43"/>
    <s v="PO144176"/>
    <s v="GRN193691"/>
    <s v="361-1215-1"/>
    <s v="TUNGSTEN FIN - DV SIDE SHOOTER, HORIZONTAL KIT"/>
    <s v="Liverpool L3 7EB"/>
    <n v="115"/>
    <x v="1"/>
    <s v="Diesel"/>
    <n v="4.2549999999999999E-4"/>
  </r>
  <r>
    <d v="2023-04-01T00:00:00"/>
    <s v="S023884"/>
    <x v="34"/>
    <s v="PO142510"/>
    <s v="GRN184914"/>
    <s v="11700-8535"/>
    <s v="GEARBOX LOW BACKLASH SERVO WORM"/>
    <s v="Stoke-on-Trent ST1 5SQ"/>
    <n v="13.2"/>
    <x v="1"/>
    <s v="Diesel"/>
    <n v="4.8839999999999995E-3"/>
  </r>
  <r>
    <d v="2023-08-01T00:00:00"/>
    <s v="S023730"/>
    <x v="43"/>
    <s v="PO144000"/>
    <s v="GRN193692"/>
    <n v="101045789"/>
    <s v="TUNGSTEN FIN - G60HP, HORIZONTAL KIT"/>
    <s v="Liverpool L3 7EB"/>
    <n v="115"/>
    <x v="1"/>
    <s v="Diesel"/>
    <n v="4.2549999999999999E-4"/>
  </r>
  <r>
    <d v="2023-08-01T00:00:00"/>
    <s v="S023730"/>
    <x v="43"/>
    <s v="PO145597"/>
    <s v="GRN193694"/>
    <n v="101038149"/>
    <s v="VAREX COLLIMATOR ASSEMBLY"/>
    <s v="Liverpool L3 7EB"/>
    <n v="115"/>
    <x v="1"/>
    <s v="Diesel"/>
    <n v="4.2549999999999999E-4"/>
  </r>
  <r>
    <d v="2023-08-01T00:00:00"/>
    <s v="S023730"/>
    <x v="43"/>
    <s v="PO141989"/>
    <s v="GRN193702"/>
    <n v="101043363"/>
    <s v="LOWER VERTICAL ADJUSTMENT SUB-ASSEMBLY"/>
    <s v="Liverpool L3 7EB"/>
    <n v="115"/>
    <x v="1"/>
    <s v="Diesel"/>
    <n v="4.2549999999999999E-4"/>
  </r>
  <r>
    <d v="2023-04-01T00:00:00"/>
    <s v="S000892"/>
    <x v="16"/>
    <s v="PO144732"/>
    <s v="GRN184918"/>
    <n v="21201414"/>
    <s v="PATCH CORD CAT 5E FTP PVC METAL SHIELD 1M - BLACK"/>
    <s v="Stockport SK4 2JT"/>
    <n v="55"/>
    <x v="2"/>
    <s v="Diesel"/>
    <n v="2.0350000000000001E-4"/>
  </r>
  <r>
    <d v="2023-08-01T00:00:00"/>
    <s v="S023730"/>
    <x v="43"/>
    <s v="PO143629"/>
    <s v="GRN193703"/>
    <n v="101037705"/>
    <s v="VAREX COLLIMATOR ASSEMBLY"/>
    <s v="Liverpool L3 7EB"/>
    <n v="115"/>
    <x v="1"/>
    <s v="Diesel"/>
    <n v="4.2549999999999999E-4"/>
  </r>
  <r>
    <d v="2023-04-01T00:00:00"/>
    <s v="S000892"/>
    <x v="16"/>
    <s v="PO144833"/>
    <s v="GRN184920"/>
    <n v="101046240"/>
    <s v="ROCOL MOLY-DISULPHIDE, OXYLUBE SPRAY - 400ML"/>
    <s v="Stockport SK4 2JT"/>
    <n v="55"/>
    <x v="2"/>
    <s v="Diesel"/>
    <n v="2.0350000000000001E-4"/>
  </r>
  <r>
    <d v="2023-08-01T00:00:00"/>
    <s v="S023730"/>
    <x v="43"/>
    <s v="PO143559"/>
    <s v="GRN193705"/>
    <n v="101033830"/>
    <s v="TOOLBOX BATTERY SETTING OUT JIG"/>
    <s v="Liverpool L3 7EB"/>
    <n v="115"/>
    <x v="1"/>
    <s v="Diesel"/>
    <n v="4.2549999999999999E-4"/>
  </r>
  <r>
    <d v="2023-04-01T00:00:00"/>
    <s v="S000892"/>
    <x v="16"/>
    <s v="PO144732"/>
    <s v="GRN184922"/>
    <n v="21201414"/>
    <s v="PATCH CORD CAT 5E FTP PVC METAL SHIELD 1M - BLACK"/>
    <s v="Stockport SK4 2JT"/>
    <n v="55"/>
    <x v="2"/>
    <s v="Diesel"/>
    <n v="2.0350000000000001E-4"/>
  </r>
  <r>
    <d v="2023-04-01T00:00:00"/>
    <s v="S000892"/>
    <x v="16"/>
    <s v="PO144732"/>
    <s v="GRN184923"/>
    <n v="86201656"/>
    <s v="M8 RAWLBOLT EYE BOLT MASONARY FIXING"/>
    <s v="Stockport SK4 2JT"/>
    <n v="55"/>
    <x v="2"/>
    <s v="Diesel"/>
    <n v="2.0350000000000001E-4"/>
  </r>
  <r>
    <d v="2023-08-01T00:00:00"/>
    <s v="S023730"/>
    <x v="43"/>
    <s v="PO146634"/>
    <s v="GRN193709"/>
    <n v="101033830"/>
    <s v="TOOLBOX BATTERY SETTING OUT JIG"/>
    <s v="Liverpool L3 7EB"/>
    <n v="115"/>
    <x v="1"/>
    <s v="Diesel"/>
    <n v="4.2549999999999999E-4"/>
  </r>
  <r>
    <d v="2023-08-01T00:00:00"/>
    <s v="S023730"/>
    <x v="43"/>
    <s v="PO143559"/>
    <s v="GRN193710"/>
    <n v="101014167"/>
    <s v="DETECTOR ASSY SHIELD PLATE"/>
    <s v="Liverpool L3 7EB"/>
    <n v="115"/>
    <x v="1"/>
    <s v="Diesel"/>
    <n v="4.2549999999999999E-4"/>
  </r>
  <r>
    <d v="2023-08-01T00:00:00"/>
    <s v="S023730"/>
    <x v="43"/>
    <s v="PO145370"/>
    <s v="GRN193730"/>
    <n v="101025468"/>
    <s v="DETECTOR ACCESS PANEL ASSEMBLY - CONDUIT"/>
    <s v="Liverpool L3 7EB"/>
    <n v="115"/>
    <x v="1"/>
    <s v="Diesel"/>
    <n v="4.2549999999999999E-4"/>
  </r>
  <r>
    <d v="2023-08-01T00:00:00"/>
    <s v="S023730"/>
    <x v="43"/>
    <s v="PO145365"/>
    <s v="GRN193731"/>
    <n v="101017190"/>
    <s v="DETECTOR ACCESS PANEL VENTED"/>
    <s v="Liverpool L3 7EB"/>
    <n v="115"/>
    <x v="1"/>
    <s v="Diesel"/>
    <n v="4.2549999999999999E-4"/>
  </r>
  <r>
    <d v="2023-08-01T00:00:00"/>
    <s v="S023730"/>
    <x v="43"/>
    <s v="PO145364"/>
    <s v="GRN193733"/>
    <n v="101017187"/>
    <s v="DETECTOR ACCESS PANEL"/>
    <s v="Liverpool L3 7EB"/>
    <n v="115"/>
    <x v="1"/>
    <s v="Diesel"/>
    <n v="4.2549999999999999E-4"/>
  </r>
  <r>
    <d v="2023-08-01T00:00:00"/>
    <s v="S023730"/>
    <x v="43"/>
    <s v="PO144900"/>
    <s v="GRN194224"/>
    <s v="340-1033-1"/>
    <s v="BEAM STOP HORIZONTAL (FULL WIDTH)"/>
    <s v="Liverpool L3 7EB"/>
    <n v="115"/>
    <x v="1"/>
    <s v="Diesel"/>
    <n v="4.2549999999999999E-4"/>
  </r>
  <r>
    <d v="2023-08-01T00:00:00"/>
    <s v="S023730"/>
    <x v="43"/>
    <s v="PO144902"/>
    <s v="GRN194226"/>
    <s v="340-1032-1"/>
    <s v="BEAM STOP VERTICAL (FULL HEIGHT)"/>
    <s v="Liverpool L3 7EB"/>
    <n v="115"/>
    <x v="1"/>
    <s v="Diesel"/>
    <n v="4.2549999999999999E-4"/>
  </r>
  <r>
    <d v="2023-04-01T00:00:00"/>
    <s v="S023373"/>
    <x v="44"/>
    <s v="PO140141"/>
    <s v="GRN184935"/>
    <n v="13205147"/>
    <s v="X-RAY GENERATOR : 0 TO 160KV, 0-30MA, 1.8KW"/>
    <s v="Pulborough RH20 2RY"/>
    <n v="420"/>
    <x v="2"/>
    <s v="Diesel"/>
    <n v="1.554E-3"/>
  </r>
  <r>
    <d v="2023-08-01T00:00:00"/>
    <s v="S023730"/>
    <x v="43"/>
    <s v="PO143127"/>
    <s v="GRN194253"/>
    <s v="340-1032-1"/>
    <s v="BEAM STOP VERTICAL (FULL HEIGHT)"/>
    <s v="Liverpool L3 7EB"/>
    <n v="115"/>
    <x v="1"/>
    <s v="Diesel"/>
    <n v="4.2549999999999999E-4"/>
  </r>
  <r>
    <d v="2023-04-01T00:00:00"/>
    <s v="S000892"/>
    <x v="16"/>
    <s v="PO144834"/>
    <s v="GRN184938"/>
    <n v="101032903"/>
    <s v="POWER CABLE C13 TO BS1363 (UK PLUG) - 10M LONG"/>
    <s v="Stockport SK4 2JT"/>
    <n v="55"/>
    <x v="2"/>
    <s v="Diesel"/>
    <n v="2.0350000000000001E-4"/>
  </r>
  <r>
    <d v="2023-08-01T00:00:00"/>
    <s v="S023730"/>
    <x v="43"/>
    <s v="PO143817"/>
    <s v="GRN194692"/>
    <n v="40258748"/>
    <s v="RPS-HRSS-CRYSTAL SPACER-REAR"/>
    <s v="Liverpool L3 7EB"/>
    <n v="115"/>
    <x v="1"/>
    <s v="Diesel"/>
    <n v="4.2549999999999999E-4"/>
  </r>
  <r>
    <d v="2023-08-01T00:00:00"/>
    <s v="S023730"/>
    <x v="43"/>
    <s v="PO143105"/>
    <s v="GRN194725"/>
    <n v="101038149"/>
    <s v="VAREX COLLIMATOR ASSEMBLY"/>
    <s v="Liverpool L3 7EB"/>
    <n v="115"/>
    <x v="1"/>
    <s v="Diesel"/>
    <n v="4.2549999999999999E-4"/>
  </r>
  <r>
    <d v="2023-08-01T00:00:00"/>
    <s v="S023730"/>
    <x v="43"/>
    <s v="PO143626"/>
    <s v="GRN194726"/>
    <n v="101037705"/>
    <s v="VAREX COLLIMATOR ASSEMBLY"/>
    <s v="Liverpool L3 7EB"/>
    <n v="115"/>
    <x v="1"/>
    <s v="Diesel"/>
    <n v="4.2549999999999999E-4"/>
  </r>
  <r>
    <d v="2023-08-01T00:00:00"/>
    <s v="S023730"/>
    <x v="43"/>
    <s v="PO143626"/>
    <s v="GRN194727"/>
    <n v="101037705"/>
    <s v="VAREX COLLIMATOR ASSEMBLY"/>
    <s v="Liverpool L3 7EB"/>
    <n v="115"/>
    <x v="1"/>
    <s v="Diesel"/>
    <n v="4.2549999999999999E-4"/>
  </r>
  <r>
    <d v="2023-08-01T00:00:00"/>
    <s v="S023730"/>
    <x v="43"/>
    <s v="PO143627"/>
    <s v="GRN194729"/>
    <n v="101037705"/>
    <s v="VAREX COLLIMATOR ASSEMBLY"/>
    <s v="Liverpool L3 7EB"/>
    <n v="115"/>
    <x v="1"/>
    <s v="Diesel"/>
    <n v="4.2549999999999999E-4"/>
  </r>
  <r>
    <d v="2023-04-01T00:00:00"/>
    <s v="S026602"/>
    <x v="12"/>
    <s v="PO144638"/>
    <s v="GRN184944"/>
    <n v="1"/>
    <s v="freight inwards"/>
    <s v="Watford WD24 7GG"/>
    <n v="302"/>
    <x v="2"/>
    <s v="Diesl"/>
    <n v="1.1173999999999999E-3"/>
  </r>
  <r>
    <d v="2023-08-01T00:00:00"/>
    <s v="S023730"/>
    <x v="43"/>
    <s v="PO145382"/>
    <s v="GRN194732"/>
    <n v="40259813"/>
    <s v="INSECT SCREEN"/>
    <s v="Liverpool L3 7EB"/>
    <n v="115"/>
    <x v="1"/>
    <s v="Diesel"/>
    <n v="4.2549999999999999E-4"/>
  </r>
  <r>
    <d v="2023-08-01T00:00:00"/>
    <s v="S023730"/>
    <x v="43"/>
    <s v="PO146301"/>
    <s v="GRN194734"/>
    <n v="40259813"/>
    <s v="INSECT SCREEN"/>
    <s v="Liverpool L3 7EB"/>
    <n v="115"/>
    <x v="1"/>
    <s v="Diesel"/>
    <n v="4.2549999999999999E-4"/>
  </r>
  <r>
    <d v="2023-04-01T00:00:00"/>
    <s v="S024867"/>
    <x v="27"/>
    <s v="PO138703"/>
    <s v="GRN184947"/>
    <n v="13208972"/>
    <s v="PERSONAL DOSIMETER (PULSE X-RAY &amp; GAMMA)"/>
    <s v="Wimborne BH21 7SQ"/>
    <n v="428"/>
    <x v="2"/>
    <s v="Diesel"/>
    <n v="1.5835999999999999E-3"/>
  </r>
  <r>
    <d v="2023-04-01T00:00:00"/>
    <s v="S025431"/>
    <x v="0"/>
    <s v="PO141243"/>
    <s v="GRN184948"/>
    <s v="8870AP"/>
    <s v="VD580 W/CAN"/>
    <s v="Boston Massachusetts"/>
    <n v="3154"/>
    <x v="0"/>
    <s v="Crude"/>
    <n v="1.0118031999999999E-2"/>
  </r>
  <r>
    <d v="2023-04-01T00:00:00"/>
    <s v="S001121"/>
    <x v="5"/>
    <s v="PO144246"/>
    <s v="GRN184949"/>
    <n v="21205611"/>
    <s v="RJ45 PATCHCORD 4-PAIR HALOGEN-FREE TEAL - 1M LONG"/>
    <s v="Salford M5 4BE"/>
    <n v="103.6"/>
    <x v="2"/>
    <s v="Diesel"/>
    <n v="3.8331999999999998E-4"/>
  </r>
  <r>
    <d v="2023-08-01T00:00:00"/>
    <s v="S023730"/>
    <x v="43"/>
    <s v="PO146576"/>
    <s v="GRN194735"/>
    <n v="101024216"/>
    <s v="INSERT FILTER 64.5 DEG 7.0 TUNGSTEN - MI6 SSM"/>
    <s v="Liverpool L3 7EB"/>
    <n v="115"/>
    <x v="1"/>
    <s v="Diesel"/>
    <n v="4.2549999999999999E-4"/>
  </r>
  <r>
    <d v="2023-04-01T00:00:00"/>
    <s v="S001121"/>
    <x v="5"/>
    <s v="PO144246"/>
    <s v="GRN184951"/>
    <n v="50200868"/>
    <s v="TERMINAL END BARRIER GREY 1.5MM (2 TO 2)"/>
    <s v="Salford M5 4BE"/>
    <n v="103.6"/>
    <x v="2"/>
    <s v="Diesel"/>
    <n v="3.8331999999999998E-4"/>
  </r>
  <r>
    <d v="2023-04-01T00:00:00"/>
    <s v="S001121"/>
    <x v="5"/>
    <s v="PO144246"/>
    <s v="GRN184952"/>
    <n v="21205611"/>
    <s v="RJ45 PATCHCORD 4-PAIR HALOGEN-FREE TEAL - 1M LONG"/>
    <s v="Salford M5 4BE"/>
    <n v="103.6"/>
    <x v="2"/>
    <s v="Diesel"/>
    <n v="3.8331999999999998E-4"/>
  </r>
  <r>
    <d v="2023-04-01T00:00:00"/>
    <s v="S026889"/>
    <x v="35"/>
    <s v="PO143913"/>
    <s v="GRN184953"/>
    <s v="340-1480-1"/>
    <s v="HORIZ DET TRAY SHTMTL ASSY (INNER)"/>
    <s v="Stafford ST18 0PJ"/>
    <n v="50.6"/>
    <x v="2"/>
    <s v="Diesel"/>
    <n v="1.8722000000000001E-3"/>
  </r>
  <r>
    <d v="2023-04-01T00:00:00"/>
    <s v="S025431"/>
    <x v="0"/>
    <s v="PO144370"/>
    <s v="GRN184954"/>
    <s v="11581-0024"/>
    <s v="SCREW PHMS PHIL 6-32X.50 SST"/>
    <s v="Boston Massachusetts"/>
    <n v="3154"/>
    <x v="0"/>
    <s v="Crude"/>
    <n v="1.0118031999999999E-2"/>
  </r>
  <r>
    <d v="2023-08-01T00:00:00"/>
    <s v="S023730"/>
    <x v="43"/>
    <s v="PO146228"/>
    <s v="GRN194736"/>
    <n v="101024216"/>
    <s v="INSERT FILTER 64.5 DEG 7.0 TUNGSTEN - MI6 SSM"/>
    <s v="Liverpool L3 7EB"/>
    <n v="115"/>
    <x v="1"/>
    <s v="Diesel"/>
    <n v="4.2549999999999999E-4"/>
  </r>
  <r>
    <d v="2023-08-01T00:00:00"/>
    <s v="S023730"/>
    <x v="43"/>
    <s v="PO143560"/>
    <s v="GRN194737"/>
    <n v="57258746"/>
    <s v="UNIVERSAL DAB MOUNTING BRACKET BRACE 40.17mm LONG"/>
    <s v="Liverpool L3 7EB"/>
    <n v="115"/>
    <x v="1"/>
    <s v="Diesel"/>
    <n v="4.2549999999999999E-4"/>
  </r>
  <r>
    <d v="2023-04-01T00:00:00"/>
    <s v="S000892"/>
    <x v="16"/>
    <s v="PO144732"/>
    <s v="GRN184958"/>
    <n v="101033208"/>
    <s v="THERMOPLASTIC KNURLED KNOB M6 x 8 - BLACK RS PRO 7"/>
    <s v="Stockport SK4 2JT"/>
    <n v="55"/>
    <x v="2"/>
    <s v="Diesel"/>
    <n v="2.0350000000000001E-4"/>
  </r>
  <r>
    <d v="2023-08-01T00:00:00"/>
    <s v="S023730"/>
    <x v="43"/>
    <s v="PO145368"/>
    <s v="GRN194738"/>
    <n v="101025462"/>
    <s v="SUPPORT PLATE FOR CCX"/>
    <s v="Liverpool L3 7EB"/>
    <n v="115"/>
    <x v="1"/>
    <s v="Diesel"/>
    <n v="4.2549999999999999E-4"/>
  </r>
  <r>
    <d v="2023-04-01T00:00:00"/>
    <s v="S023884"/>
    <x v="34"/>
    <s v="PO142510"/>
    <s v="GRN184966"/>
    <s v="11700-8535"/>
    <s v="GEARBOX LOW BACKLASH SERVO WORM"/>
    <s v="Stoke-on-Trent ST1 5SQ"/>
    <n v="13.2"/>
    <x v="1"/>
    <s v="Diesel"/>
    <n v="4.8839999999999995E-3"/>
  </r>
  <r>
    <d v="2023-08-01T00:00:00"/>
    <s v="S023730"/>
    <x v="43"/>
    <s v="PO145705"/>
    <s v="GRN194769"/>
    <n v="1"/>
    <s v="freight inwards"/>
    <s v="Liverpool L3 7EB"/>
    <n v="115"/>
    <x v="1"/>
    <s v="Diesel"/>
    <n v="4.2549999999999999E-4"/>
  </r>
  <r>
    <d v="2023-08-01T00:00:00"/>
    <s v="S023730"/>
    <x v="43"/>
    <s v="PO145429"/>
    <s v="GRN194780"/>
    <n v="101044365"/>
    <s v="HIGH PEN DAB COLLIMATOR - X-RAY ABSORBER"/>
    <s v="Liverpool L3 7EB"/>
    <n v="115"/>
    <x v="1"/>
    <s v="Diesel"/>
    <n v="4.2549999999999999E-4"/>
  </r>
  <r>
    <d v="2023-09-01T00:00:00"/>
    <s v="S002239"/>
    <x v="17"/>
    <s v="PO148589"/>
    <s v="GRN195471"/>
    <n v="101044076"/>
    <s v="FIXED ATTENUATOR 10DB 2W TNC M/F (50FP-010-H4)"/>
    <s v="UT 84104"/>
    <n v="4725"/>
    <x v="4"/>
    <s v="Aviation"/>
    <n v="0.33234727680000004"/>
  </r>
  <r>
    <d v="2023-02-01T00:00:00"/>
    <s v="S002239"/>
    <x v="17"/>
    <s v="PO142448"/>
    <s v="GRN181285"/>
    <n v="5845010"/>
    <s v="FUSE 1/2 AMP 250V SLO-BLO"/>
    <s v="UT 84104"/>
    <n v="4725"/>
    <x v="4"/>
    <s v="Aviation"/>
    <n v="0.33234727680000004"/>
  </r>
  <r>
    <d v="2023-06-01T00:00:00"/>
    <s v="S002239"/>
    <x v="17"/>
    <s v="PO145692"/>
    <s v="GRN188863"/>
    <s v="11701-3050"/>
    <s v="LIC ASSY, BEAM CENTERLINE FINAL, M6"/>
    <s v="UT 84104"/>
    <n v="4725"/>
    <x v="4"/>
    <s v="Aviation"/>
    <n v="0.33234727680000004"/>
  </r>
  <r>
    <d v="2023-08-01T00:00:00"/>
    <s v="S023730"/>
    <x v="43"/>
    <s v="PO146228"/>
    <s v="GRN194781"/>
    <n v="101044365"/>
    <s v="HIGH PEN DAB COLLIMATOR - X-RAY ABSORBER"/>
    <s v="Liverpool L3 7EB"/>
    <n v="115"/>
    <x v="1"/>
    <s v="Diesel"/>
    <n v="4.2549999999999999E-4"/>
  </r>
  <r>
    <d v="2023-08-01T00:00:00"/>
    <s v="S023730"/>
    <x v="43"/>
    <s v="PO145429"/>
    <s v="GRN194782"/>
    <n v="101044365"/>
    <s v="HIGH PEN DAB COLLIMATOR - X-RAY ABSORBER"/>
    <s v="Liverpool L3 7EB"/>
    <n v="115"/>
    <x v="1"/>
    <s v="Diesel"/>
    <n v="4.2549999999999999E-4"/>
  </r>
  <r>
    <d v="2023-04-01T00:00:00"/>
    <s v="S000892"/>
    <x v="16"/>
    <s v="PO144875"/>
    <s v="GRN184977"/>
    <n v="34208933"/>
    <s v="SWITCH DISCONNECTOR 4 POLE DIN RAIL 63A 22 KW IP65"/>
    <s v="Stockport SK4 2JT"/>
    <n v="55"/>
    <x v="2"/>
    <s v="Diesel"/>
    <n v="2.0350000000000001E-4"/>
  </r>
  <r>
    <d v="2023-04-01T00:00:00"/>
    <s v="S000892"/>
    <x v="16"/>
    <s v="PO144875"/>
    <s v="GRN184978"/>
    <n v="34208933"/>
    <s v="SWITCH DISCONNECTOR 4 POLE DIN RAIL 63A 22 KW IP65"/>
    <s v="Stockport SK4 2JT"/>
    <n v="55"/>
    <x v="2"/>
    <s v="Diesel"/>
    <n v="2.0350000000000001E-4"/>
  </r>
  <r>
    <d v="2023-04-01T00:00:00"/>
    <s v="S000892"/>
    <x v="16"/>
    <s v="PO144875"/>
    <s v="GRN184980"/>
    <n v="101011726"/>
    <s v="M8 SHOCK MOUNT 120DAN MALE TO MALE NATURAL RUBBER"/>
    <s v="Stockport SK4 2JT"/>
    <n v="55"/>
    <x v="2"/>
    <s v="Diesel"/>
    <n v="2.0350000000000001E-4"/>
  </r>
  <r>
    <d v="2023-08-01T00:00:00"/>
    <s v="S023730"/>
    <x v="43"/>
    <s v="PO143817"/>
    <s v="GRN194851"/>
    <n v="40258748"/>
    <s v="RPS-HRSS-CRYSTAL SPACER-REAR"/>
    <s v="Liverpool L3 7EB"/>
    <n v="115"/>
    <x v="1"/>
    <s v="Diesel"/>
    <n v="4.2549999999999999E-4"/>
  </r>
  <r>
    <d v="2023-08-01T00:00:00"/>
    <s v="S023730"/>
    <x v="43"/>
    <s v="PO148620"/>
    <s v="GRN195262"/>
    <n v="57258746"/>
    <s v="UNIVERSAL DAB MOUNTING BRACKET BRACE 40.17mm LONG"/>
    <s v="Liverpool L3 7EB"/>
    <n v="115"/>
    <x v="1"/>
    <s v="Diesel"/>
    <n v="4.2549999999999999E-4"/>
  </r>
  <r>
    <d v="2023-09-01T00:00:00"/>
    <s v="S023730"/>
    <x v="43"/>
    <s v="PO145375"/>
    <s v="GRN196058"/>
    <n v="101026763"/>
    <s v="HORIZONTAL DETECTOR PLATE ASSEMBLY"/>
    <s v="Liverpool L3 7EB"/>
    <n v="115"/>
    <x v="1"/>
    <s v="Diesel"/>
    <n v="4.2549999999999999E-4"/>
  </r>
  <r>
    <d v="2023-09-01T00:00:00"/>
    <s v="S023730"/>
    <x v="43"/>
    <s v="PO148237"/>
    <s v="GRN196319"/>
    <s v="361-1395-1"/>
    <s v="DV60 FLOOR ANCHOR KIT"/>
    <s v="Liverpool L3 7EB"/>
    <n v="115"/>
    <x v="1"/>
    <s v="Diesel"/>
    <n v="4.2549999999999999E-4"/>
  </r>
  <r>
    <d v="2023-04-01T00:00:00"/>
    <s v="S023284"/>
    <x v="19"/>
    <s v="PO139721"/>
    <s v="GRN184991"/>
    <s v="340-1043-1"/>
    <s v="JUNCTION BOX GROUND LEVEL"/>
    <s v="Leicester LE19 2DT"/>
    <n v="144"/>
    <x v="1"/>
    <s v="Diesel"/>
    <n v="5.3280000000000001E-2"/>
  </r>
  <r>
    <d v="2023-04-01T00:00:00"/>
    <s v="S023849"/>
    <x v="6"/>
    <s v="PO143531"/>
    <s v="GRN184993"/>
    <n v="101007863"/>
    <s v="NETGEAR COMPATIBLE 10GBASE-LR SFP+1310NM 10KM"/>
    <s v="Warrington WA2 8TX"/>
    <n v="78.2"/>
    <x v="2"/>
    <s v="Diesel"/>
    <n v="2.8933999999999996E-4"/>
  </r>
  <r>
    <d v="2023-09-01T00:00:00"/>
    <s v="S023730"/>
    <x v="43"/>
    <s v="PO143560"/>
    <s v="GRN196323"/>
    <n v="101040661"/>
    <s v="RPS-HPSS COLLIMATOR - EXTERNAL COLLIMATOR PLATE"/>
    <s v="Liverpool L3 7EB"/>
    <n v="115"/>
    <x v="1"/>
    <s v="Diesel"/>
    <n v="4.2549999999999999E-4"/>
  </r>
  <r>
    <d v="2023-04-01T00:00:00"/>
    <s v="S023222"/>
    <x v="11"/>
    <s v="PO138721"/>
    <s v="GRN184995"/>
    <n v="101027038"/>
    <s v="M12 ETHERNET CABLE RSSD-RSSD-4416-10M"/>
    <s v="Wickford SS11 8YT"/>
    <n v="390"/>
    <x v="2"/>
    <s v="Diesel"/>
    <n v="1.4430000000000001E-3"/>
  </r>
  <r>
    <d v="2023-09-01T00:00:00"/>
    <s v="S023730"/>
    <x v="43"/>
    <s v="PO144902"/>
    <s v="GRN196434"/>
    <s v="340-1032-1"/>
    <s v="BEAM STOP VERTICAL (FULL HEIGHT)"/>
    <s v="Liverpool L3 7EB"/>
    <n v="115"/>
    <x v="1"/>
    <s v="Diesel"/>
    <n v="4.2549999999999999E-4"/>
  </r>
  <r>
    <d v="2023-09-01T00:00:00"/>
    <s v="S023730"/>
    <x v="43"/>
    <s v="PO144900"/>
    <s v="GRN196438"/>
    <s v="340-1033-1"/>
    <s v="BEAM STOP HORIZONTAL (FULL WIDTH)"/>
    <s v="Liverpool L3 7EB"/>
    <n v="115"/>
    <x v="1"/>
    <s v="Diesel"/>
    <n v="4.2549999999999999E-4"/>
  </r>
  <r>
    <d v="2023-09-01T00:00:00"/>
    <s v="S023730"/>
    <x v="43"/>
    <s v="PO147926"/>
    <s v="GRN196444"/>
    <s v="340-1584-1"/>
    <s v="COLLIMATOR INSERT FILTER, 63 DEGREES, 7MM, TUNGSTE"/>
    <s v="Liverpool L3 7EB"/>
    <n v="115"/>
    <x v="1"/>
    <s v="Diesel"/>
    <n v="4.2549999999999999E-4"/>
  </r>
  <r>
    <d v="2023-09-01T00:00:00"/>
    <s v="S023730"/>
    <x v="43"/>
    <s v="PO145429"/>
    <s v="GRN196933"/>
    <n v="101044365"/>
    <s v="HIGH PEN DAB COLLIMATOR - X-RAY ABSORBER"/>
    <s v="Liverpool L3 7EB"/>
    <n v="115"/>
    <x v="1"/>
    <s v="Diesel"/>
    <n v="4.2549999999999999E-4"/>
  </r>
  <r>
    <d v="2023-09-01T00:00:00"/>
    <s v="S023730"/>
    <x v="43"/>
    <s v="PO145379"/>
    <s v="GRN197098"/>
    <n v="101029537"/>
    <s v="CONCENTRATOR SUPPORT BRACKET"/>
    <s v="Liverpool L3 7EB"/>
    <n v="115"/>
    <x v="1"/>
    <s v="Diesel"/>
    <n v="4.2549999999999999E-4"/>
  </r>
  <r>
    <d v="2023-09-01T00:00:00"/>
    <s v="S023730"/>
    <x v="43"/>
    <s v="PO145365"/>
    <s v="GRN197099"/>
    <n v="101017190"/>
    <s v="DETECTOR ACCESS PANEL VENTED"/>
    <s v="Liverpool L3 7EB"/>
    <n v="115"/>
    <x v="1"/>
    <s v="Diesel"/>
    <n v="4.2549999999999999E-4"/>
  </r>
  <r>
    <d v="2023-04-01T00:00:00"/>
    <s v="S001571"/>
    <x v="10"/>
    <s v="PO135068"/>
    <s v="GRN185004"/>
    <s v="11700-1538"/>
    <s v="LASER SCANNER 190 DEG  1-40M OBJ DETECTOR"/>
    <s v="St Albans AL1 5BN"/>
    <n v="298"/>
    <x v="2"/>
    <s v="Diesel"/>
    <n v="1.1026E-3"/>
  </r>
  <r>
    <d v="2023-09-01T00:00:00"/>
    <s v="S023730"/>
    <x v="43"/>
    <s v="PO145364"/>
    <s v="GRN197100"/>
    <n v="101017187"/>
    <s v="DETECTOR ACCESS PANEL"/>
    <s v="Liverpool L3 7EB"/>
    <n v="115"/>
    <x v="1"/>
    <s v="Diesel"/>
    <n v="4.2549999999999999E-4"/>
  </r>
  <r>
    <d v="2023-09-01T00:00:00"/>
    <s v="S023730"/>
    <x v="43"/>
    <s v="PO145364"/>
    <s v="GRN197101"/>
    <n v="101017187"/>
    <s v="DETECTOR ACCESS PANEL"/>
    <s v="Liverpool L3 7EB"/>
    <n v="115"/>
    <x v="1"/>
    <s v="Diesel"/>
    <n v="4.2549999999999999E-4"/>
  </r>
  <r>
    <d v="2023-09-01T00:00:00"/>
    <s v="S023730"/>
    <x v="43"/>
    <s v="PO143559"/>
    <s v="GRN197102"/>
    <n v="101014167"/>
    <s v="DETECTOR ASSY SHIELD PLATE"/>
    <s v="Liverpool L3 7EB"/>
    <n v="115"/>
    <x v="1"/>
    <s v="Diesel"/>
    <n v="4.2549999999999999E-4"/>
  </r>
  <r>
    <d v="2023-09-01T00:00:00"/>
    <s v="S023730"/>
    <x v="43"/>
    <s v="PO145373"/>
    <s v="GRN197104"/>
    <n v="101025496"/>
    <s v="END STOP"/>
    <s v="Liverpool L3 7EB"/>
    <n v="115"/>
    <x v="1"/>
    <s v="Diesel"/>
    <n v="4.2549999999999999E-4"/>
  </r>
  <r>
    <d v="2023-09-01T00:00:00"/>
    <s v="S023730"/>
    <x v="43"/>
    <s v="PO145379"/>
    <s v="GRN197105"/>
    <n v="101029537"/>
    <s v="CONCENTRATOR SUPPORT BRACKET"/>
    <s v="Liverpool L3 7EB"/>
    <n v="115"/>
    <x v="1"/>
    <s v="Diesel"/>
    <n v="4.2549999999999999E-4"/>
  </r>
  <r>
    <d v="2023-09-01T00:00:00"/>
    <s v="S023730"/>
    <x v="43"/>
    <s v="PO146471"/>
    <s v="GRN197106"/>
    <s v="360-1021-1"/>
    <s v="M60-ZBX - CONDENSATION DRIP TRAY ASSY FOR A/C UNIT"/>
    <s v="Liverpool L3 7EB"/>
    <n v="115"/>
    <x v="1"/>
    <s v="Diesel"/>
    <n v="4.2549999999999999E-4"/>
  </r>
  <r>
    <d v="2023-04-01T00:00:00"/>
    <s v="S000892"/>
    <x v="16"/>
    <s v="PO144732"/>
    <s v="GRN185011"/>
    <n v="21201414"/>
    <s v="PATCH CORD CAT 5E FTP PVC METAL SHIELD 1M - BLACK"/>
    <s v="Stockport SK4 2JT"/>
    <n v="55"/>
    <x v="2"/>
    <s v="Diesel"/>
    <n v="2.0350000000000001E-4"/>
  </r>
  <r>
    <d v="2023-09-01T00:00:00"/>
    <s v="S023730"/>
    <x v="43"/>
    <s v="PO147740"/>
    <s v="GRN197109"/>
    <n v="101042055"/>
    <s v="CALIBRATION TEST PIECE ASSEMBLY"/>
    <s v="Liverpool L3 7EB"/>
    <n v="115"/>
    <x v="1"/>
    <s v="Diesel"/>
    <n v="4.2549999999999999E-4"/>
  </r>
  <r>
    <d v="2023-09-01T00:00:00"/>
    <s v="S023730"/>
    <x v="43"/>
    <s v="PO143559"/>
    <s v="GRN197110"/>
    <n v="101040907"/>
    <s v="DRIVERLESS PANEL COVER"/>
    <s v="Liverpool L3 7EB"/>
    <n v="115"/>
    <x v="1"/>
    <s v="Diesel"/>
    <n v="4.2549999999999999E-4"/>
  </r>
  <r>
    <d v="2023-09-01T00:00:00"/>
    <s v="S023730"/>
    <x v="43"/>
    <s v="PO146576"/>
    <s v="GRN197162"/>
    <n v="101024216"/>
    <s v="INSERT FILTER 64.5 DEG 7.0 TUNGSTEN - MI6 SSM"/>
    <s v="Liverpool L3 7EB"/>
    <n v="115"/>
    <x v="1"/>
    <s v="Diesel"/>
    <n v="4.2549999999999999E-4"/>
  </r>
  <r>
    <d v="2023-09-01T00:00:00"/>
    <s v="S023730"/>
    <x v="43"/>
    <s v="PO146576"/>
    <s v="GRN197163"/>
    <n v="101024216"/>
    <s v="INSERT FILTER 64.5 DEG 7.0 TUNGSTEN - MI6 SSM"/>
    <s v="Liverpool L3 7EB"/>
    <n v="115"/>
    <x v="1"/>
    <s v="Diesel"/>
    <n v="4.2549999999999999E-4"/>
  </r>
  <r>
    <d v="2023-09-01T00:00:00"/>
    <s v="S023730"/>
    <x v="43"/>
    <s v="PO145375"/>
    <s v="GRN197303"/>
    <n v="101026763"/>
    <s v="HORIZONTAL DETECTOR PLATE ASSEMBLY"/>
    <s v="Liverpool L3 7EB"/>
    <n v="115"/>
    <x v="1"/>
    <s v="Diesel"/>
    <n v="4.2549999999999999E-4"/>
  </r>
  <r>
    <d v="2023-09-01T00:00:00"/>
    <s v="S023730"/>
    <x v="43"/>
    <s v="PO145375"/>
    <s v="GRN197507"/>
    <n v="101026763"/>
    <s v="HORIZONTAL DETECTOR PLATE ASSEMBLY"/>
    <s v="Liverpool L3 7EB"/>
    <n v="115"/>
    <x v="1"/>
    <s v="Diesel"/>
    <n v="4.2549999999999999E-4"/>
  </r>
  <r>
    <d v="2023-09-01T00:00:00"/>
    <s v="S023730"/>
    <x v="43"/>
    <s v="PO145358"/>
    <s v="GRN197828"/>
    <s v="101024924-1"/>
    <s v="RIGHT HAND DETECTOR BOX ENCLOSURE ASSEMBLY - GREY"/>
    <s v="Liverpool L3 7EB"/>
    <n v="115"/>
    <x v="1"/>
    <s v="Diesel"/>
    <n v="4.2549999999999999E-4"/>
  </r>
  <r>
    <d v="2023-09-01T00:00:00"/>
    <s v="S023730"/>
    <x v="43"/>
    <s v="PO145365"/>
    <s v="GRN197830"/>
    <n v="101017190"/>
    <s v="DETECTOR ACCESS PANEL VENTED"/>
    <s v="Liverpool L3 7EB"/>
    <n v="115"/>
    <x v="1"/>
    <s v="Diesel"/>
    <n v="4.2549999999999999E-4"/>
  </r>
  <r>
    <d v="2023-09-01T00:00:00"/>
    <s v="S023730"/>
    <x v="43"/>
    <s v="PO145370"/>
    <s v="GRN197831"/>
    <n v="101025468"/>
    <s v="DETECTOR ACCESS PANEL ASSEMBLY - CONDUIT"/>
    <s v="Liverpool L3 7EB"/>
    <n v="115"/>
    <x v="1"/>
    <s v="Diesel"/>
    <n v="4.2549999999999999E-4"/>
  </r>
  <r>
    <d v="2023-10-01T00:00:00"/>
    <s v="S023730"/>
    <x v="43"/>
    <s v="PO145382"/>
    <s v="GRN197996"/>
    <n v="40259813"/>
    <s v="INSECT SCREEN"/>
    <s v="Liverpool L3 7EB"/>
    <n v="115"/>
    <x v="1"/>
    <s v="Diesel"/>
    <n v="4.2549999999999999E-4"/>
  </r>
  <r>
    <d v="2023-10-01T00:00:00"/>
    <s v="S023730"/>
    <x v="43"/>
    <s v="PO143560"/>
    <s v="GRN197997"/>
    <n v="57258746"/>
    <s v="UNIVERSAL DAB MOUNTING BRACKET BRACE 40.17mm LONG"/>
    <s v="Liverpool L3 7EB"/>
    <n v="115"/>
    <x v="1"/>
    <s v="Diesel"/>
    <n v="4.2549999999999999E-4"/>
  </r>
  <r>
    <d v="2023-10-01T00:00:00"/>
    <s v="S023730"/>
    <x v="43"/>
    <s v="PO145368"/>
    <s v="GRN197998"/>
    <n v="101025462"/>
    <s v="SUPPORT PLATE FOR CCX"/>
    <s v="Liverpool L3 7EB"/>
    <n v="115"/>
    <x v="1"/>
    <s v="Diesel"/>
    <n v="4.2549999999999999E-4"/>
  </r>
  <r>
    <d v="2023-10-01T00:00:00"/>
    <s v="S023730"/>
    <x v="43"/>
    <s v="PO147926"/>
    <s v="GRN197999"/>
    <s v="340-1584-1"/>
    <s v="COLLIMATOR INSERT FILTER, 63 DEGREES, 7MM, TUNGSTE"/>
    <s v="Liverpool L3 7EB"/>
    <n v="115"/>
    <x v="1"/>
    <s v="Diesel"/>
    <n v="4.2549999999999999E-4"/>
  </r>
  <r>
    <d v="2023-10-01T00:00:00"/>
    <s v="S023730"/>
    <x v="43"/>
    <s v="PO143817"/>
    <s v="GRN198000"/>
    <n v="40258747"/>
    <s v="RPS-HRSS-CRYSTAL SPACER FRONT"/>
    <s v="Liverpool L3 7EB"/>
    <n v="115"/>
    <x v="1"/>
    <s v="Diesel"/>
    <n v="4.2549999999999999E-4"/>
  </r>
  <r>
    <d v="2023-10-01T00:00:00"/>
    <s v="S023730"/>
    <x v="43"/>
    <s v="PO143628"/>
    <s v="GRN198343"/>
    <n v="101037705"/>
    <s v="VAREX COLLIMATOR ASSEMBLY"/>
    <s v="Liverpool L3 7EB"/>
    <n v="115"/>
    <x v="1"/>
    <s v="Diesel"/>
    <n v="4.2549999999999999E-4"/>
  </r>
  <r>
    <d v="2023-10-01T00:00:00"/>
    <s v="S023730"/>
    <x v="43"/>
    <s v="PO141759"/>
    <s v="GRN198344"/>
    <n v="101037705"/>
    <s v="VAREX COLLIMATOR ASSEMBLY"/>
    <s v="Liverpool L3 7EB"/>
    <n v="115"/>
    <x v="1"/>
    <s v="Diesel"/>
    <n v="4.2549999999999999E-4"/>
  </r>
  <r>
    <d v="2023-10-01T00:00:00"/>
    <s v="S023730"/>
    <x v="43"/>
    <s v="PO143628"/>
    <s v="GRN198349"/>
    <n v="101037705"/>
    <s v="VAREX COLLIMATOR ASSEMBLY"/>
    <s v="Liverpool L3 7EB"/>
    <n v="115"/>
    <x v="1"/>
    <s v="Diesel"/>
    <n v="4.2549999999999999E-4"/>
  </r>
  <r>
    <d v="2023-10-01T00:00:00"/>
    <s v="S023730"/>
    <x v="43"/>
    <s v="PO143627"/>
    <s v="GRN198350"/>
    <n v="101037705"/>
    <s v="VAREX COLLIMATOR ASSEMBLY"/>
    <s v="Liverpool L3 7EB"/>
    <n v="115"/>
    <x v="1"/>
    <s v="Diesel"/>
    <n v="4.2549999999999999E-4"/>
  </r>
  <r>
    <d v="2023-04-01T00:00:00"/>
    <s v="S001571"/>
    <x v="10"/>
    <s v="PO138697"/>
    <s v="GRN185040"/>
    <n v="4245252"/>
    <s v="LASER SENSOR LMS111-10100"/>
    <s v="St Albans AL1 5BN"/>
    <n v="298"/>
    <x v="2"/>
    <s v="Diesel"/>
    <n v="1.1026E-3"/>
  </r>
  <r>
    <d v="2023-04-01T00:00:00"/>
    <s v="S001571"/>
    <x v="10"/>
    <s v="PO144724"/>
    <s v="GRN185041"/>
    <n v="101018191"/>
    <s v="UC30-214162 ULTRASONIC SENSOR"/>
    <s v="St Albans AL1 5BN"/>
    <n v="298"/>
    <x v="2"/>
    <s v="Diesel"/>
    <n v="1.1026E-3"/>
  </r>
  <r>
    <d v="2023-04-01T00:00:00"/>
    <s v="S001571"/>
    <x v="10"/>
    <s v="PO144724"/>
    <s v="GRN185042"/>
    <n v="101018191"/>
    <s v="UC30-214162 ULTRASONIC SENSOR"/>
    <s v="St Albans AL1 5BN"/>
    <n v="298"/>
    <x v="2"/>
    <s v="Diesel"/>
    <n v="1.1026E-3"/>
  </r>
  <r>
    <d v="2023-04-01T00:00:00"/>
    <s v="S000892"/>
    <x v="16"/>
    <s v="PO144875"/>
    <s v="GRN185043"/>
    <n v="101044665"/>
    <s v="5 PORT USB 3.0 EXTERNAL MULTI CARD READER"/>
    <s v="Stockport SK4 2JT"/>
    <n v="55"/>
    <x v="2"/>
    <s v="Diesel"/>
    <n v="2.0350000000000001E-4"/>
  </r>
  <r>
    <d v="2023-10-01T00:00:00"/>
    <s v="S023730"/>
    <x v="43"/>
    <s v="PO143628"/>
    <s v="GRN198354"/>
    <n v="101037705"/>
    <s v="VAREX COLLIMATOR ASSEMBLY"/>
    <s v="Liverpool L3 7EB"/>
    <n v="115"/>
    <x v="1"/>
    <s v="Diesel"/>
    <n v="4.2549999999999999E-4"/>
  </r>
  <r>
    <d v="2023-04-01T00:00:00"/>
    <s v="S001121"/>
    <x v="5"/>
    <s v="PO143170"/>
    <s v="GRN185045"/>
    <n v="79204208"/>
    <s v="MCB 3 POLE + N 40A C TYPE"/>
    <s v="Salford M5 4BE"/>
    <n v="103.6"/>
    <x v="2"/>
    <s v="Diesel"/>
    <n v="3.8331999999999998E-4"/>
  </r>
  <r>
    <d v="2023-10-01T00:00:00"/>
    <s v="S023730"/>
    <x v="43"/>
    <s v="PO145428"/>
    <s v="GRN198380"/>
    <n v="101033830"/>
    <s v="TOOLBOX BATTERY SETTING OUT JIG"/>
    <s v="Liverpool L3 7EB"/>
    <n v="115"/>
    <x v="1"/>
    <s v="Diesel"/>
    <n v="4.2549999999999999E-4"/>
  </r>
  <r>
    <d v="2023-10-01T00:00:00"/>
    <s v="S023730"/>
    <x v="43"/>
    <s v="PO143105"/>
    <s v="GRN199064"/>
    <n v="101038149"/>
    <s v="VAREX COLLIMATOR ASSEMBLY"/>
    <s v="Liverpool L3 7EB"/>
    <n v="115"/>
    <x v="1"/>
    <s v="Diesel"/>
    <n v="4.2549999999999999E-4"/>
  </r>
  <r>
    <d v="2023-10-01T00:00:00"/>
    <s v="S023730"/>
    <x v="43"/>
    <s v="PO145429"/>
    <s v="GRN199372"/>
    <n v="101044365"/>
    <s v="HIGH PEN DAB COLLIMATOR - X-RAY ABSORBER"/>
    <s v="Liverpool L3 7EB"/>
    <n v="115"/>
    <x v="1"/>
    <s v="Diesel"/>
    <n v="4.2549999999999999E-4"/>
  </r>
  <r>
    <d v="2023-10-01T00:00:00"/>
    <s v="S023730"/>
    <x v="43"/>
    <s v="PO143105"/>
    <s v="GRN199396"/>
    <n v="101038149"/>
    <s v="VAREX COLLIMATOR ASSEMBLY"/>
    <s v="Liverpool L3 7EB"/>
    <n v="115"/>
    <x v="1"/>
    <s v="Diesel"/>
    <n v="4.2549999999999999E-4"/>
  </r>
  <r>
    <d v="2023-10-01T00:00:00"/>
    <s v="S023730"/>
    <x v="43"/>
    <s v="PO145063"/>
    <s v="GRN199403"/>
    <n v="101038149"/>
    <s v="VAREX COLLIMATOR ASSEMBLY"/>
    <s v="Liverpool L3 7EB"/>
    <n v="115"/>
    <x v="1"/>
    <s v="Diesel"/>
    <n v="4.2549999999999999E-4"/>
  </r>
  <r>
    <d v="2023-04-01T00:00:00"/>
    <s v="S001047"/>
    <x v="9"/>
    <s v="PO134439"/>
    <s v="GRN185082"/>
    <n v="66205215"/>
    <s v="2x8 ELEMENT PHOTO DIODE CdWO4 30mm THICK"/>
    <s v="81300 Johor Bahru Malaysia"/>
    <n v="6781"/>
    <x v="4"/>
    <s v="Aviation"/>
    <n v="1.1924057587200001"/>
  </r>
  <r>
    <d v="2023-04-01T00:00:00"/>
    <s v="S001047"/>
    <x v="9"/>
    <s v="PO140457"/>
    <s v="GRN185083"/>
    <n v="66204255"/>
    <s v="SILICON PHOTDIODE CDWO4 - 5 X 10.7MM X 30MM THICK"/>
    <s v="81300 Johor Bahru Malaysia"/>
    <n v="6781"/>
    <x v="4"/>
    <s v="Aviation"/>
    <n v="1.1924057587200001"/>
  </r>
  <r>
    <d v="2023-04-01T00:00:00"/>
    <s v="S001047"/>
    <x v="9"/>
    <s v="PO131931"/>
    <s v="GRN185084"/>
    <n v="66205215"/>
    <s v="2x8 ELEMENT PHOTO DIODE CdWO4 30mm THICK"/>
    <s v="81300 Johor Bahru Malaysia"/>
    <n v="6781"/>
    <x v="4"/>
    <s v="Aviation"/>
    <n v="1.1924057587200001"/>
  </r>
  <r>
    <d v="2023-10-01T00:00:00"/>
    <s v="S023730"/>
    <x v="43"/>
    <s v="PO145365"/>
    <s v="GRN199405"/>
    <n v="101017190"/>
    <s v="DETECTOR ACCESS PANEL VENTED"/>
    <s v="Liverpool L3 7EB"/>
    <n v="115"/>
    <x v="1"/>
    <s v="Diesel"/>
    <n v="4.2549999999999999E-4"/>
  </r>
  <r>
    <d v="2023-10-01T00:00:00"/>
    <s v="S023730"/>
    <x v="43"/>
    <s v="PO149890"/>
    <s v="GRN199406"/>
    <s v="340-1578-1"/>
    <s v="SIEMENS COLLIMATOR ASSEMBLY"/>
    <s v="Liverpool L3 7EB"/>
    <n v="115"/>
    <x v="1"/>
    <s v="Diesel"/>
    <n v="4.2549999999999999E-4"/>
  </r>
  <r>
    <d v="2023-10-01T00:00:00"/>
    <s v="S023730"/>
    <x v="43"/>
    <s v="PO143817"/>
    <s v="GRN199410"/>
    <n v="40258747"/>
    <s v="RPS-HRSS-CRYSTAL SPACER FRONT"/>
    <s v="Liverpool L3 7EB"/>
    <n v="115"/>
    <x v="1"/>
    <s v="Diesel"/>
    <n v="4.2549999999999999E-4"/>
  </r>
  <r>
    <d v="2023-10-01T00:00:00"/>
    <s v="S023730"/>
    <x v="43"/>
    <s v="PO148807"/>
    <s v="GRN199412"/>
    <n v="101033830"/>
    <s v="TOOLBOX BATTERY SETTING OUT JIG"/>
    <s v="Liverpool L3 7EB"/>
    <n v="115"/>
    <x v="1"/>
    <s v="Diesel"/>
    <n v="4.2549999999999999E-4"/>
  </r>
  <r>
    <d v="2023-10-01T00:00:00"/>
    <s v="S023730"/>
    <x v="43"/>
    <s v="PO147739"/>
    <s v="GRN199414"/>
    <n v="101036410"/>
    <s v="I.R FENCE LASER TOOL BOX NYLON ASSEMBLY"/>
    <s v="Liverpool L3 7EB"/>
    <n v="115"/>
    <x v="1"/>
    <s v="Diesel"/>
    <n v="4.2549999999999999E-4"/>
  </r>
  <r>
    <d v="2023-10-01T00:00:00"/>
    <s v="S023730"/>
    <x v="43"/>
    <s v="PO147926"/>
    <s v="GRN199443"/>
    <s v="340-1584-1"/>
    <s v="COLLIMATOR INSERT FILTER, 63 DEGREES, 7MM, TUNGSTE"/>
    <s v="Liverpool L3 7EB"/>
    <n v="115"/>
    <x v="1"/>
    <s v="Diesel"/>
    <n v="4.2549999999999999E-4"/>
  </r>
  <r>
    <d v="2023-10-01T00:00:00"/>
    <s v="S023730"/>
    <x v="43"/>
    <s v="PO143817"/>
    <s v="GRN199444"/>
    <n v="40258748"/>
    <s v="RPS-HRSS-CRYSTAL SPACER-REAR"/>
    <s v="Liverpool L3 7EB"/>
    <n v="115"/>
    <x v="1"/>
    <s v="Diesel"/>
    <n v="4.2549999999999999E-4"/>
  </r>
  <r>
    <d v="2023-10-01T00:00:00"/>
    <s v="S023730"/>
    <x v="43"/>
    <s v="PO145368"/>
    <s v="GRN199445"/>
    <n v="101025462"/>
    <s v="SUPPORT PLATE FOR CCX"/>
    <s v="Liverpool L3 7EB"/>
    <n v="115"/>
    <x v="1"/>
    <s v="Diesel"/>
    <n v="4.2549999999999999E-4"/>
  </r>
  <r>
    <d v="2023-10-01T00:00:00"/>
    <s v="S023730"/>
    <x v="43"/>
    <s v="PO145365"/>
    <s v="GRN199446"/>
    <n v="101017190"/>
    <s v="DETECTOR ACCESS PANEL VENTED"/>
    <s v="Liverpool L3 7EB"/>
    <n v="115"/>
    <x v="1"/>
    <s v="Diesel"/>
    <n v="4.2549999999999999E-4"/>
  </r>
  <r>
    <d v="2023-10-01T00:00:00"/>
    <s v="S023730"/>
    <x v="43"/>
    <s v="PO145382"/>
    <s v="GRN199447"/>
    <n v="40259813"/>
    <s v="INSECT SCREEN"/>
    <s v="Liverpool L3 7EB"/>
    <n v="115"/>
    <x v="1"/>
    <s v="Diesel"/>
    <n v="4.2549999999999999E-4"/>
  </r>
  <r>
    <d v="2023-10-01T00:00:00"/>
    <s v="S023730"/>
    <x v="43"/>
    <s v="PO145364"/>
    <s v="GRN199448"/>
    <n v="101017187"/>
    <s v="DETECTOR ACCESS PANEL"/>
    <s v="Liverpool L3 7EB"/>
    <n v="115"/>
    <x v="1"/>
    <s v="Diesel"/>
    <n v="4.2549999999999999E-4"/>
  </r>
  <r>
    <d v="2023-10-01T00:00:00"/>
    <s v="S023730"/>
    <x v="43"/>
    <s v="PO145373"/>
    <s v="GRN199449"/>
    <n v="101025496"/>
    <s v="END STOP"/>
    <s v="Liverpool L3 7EB"/>
    <n v="115"/>
    <x v="1"/>
    <s v="Diesel"/>
    <n v="4.2549999999999999E-4"/>
  </r>
  <r>
    <d v="2023-10-01T00:00:00"/>
    <s v="S023730"/>
    <x v="43"/>
    <s v="PO145379"/>
    <s v="GRN199450"/>
    <n v="101029537"/>
    <s v="CONCENTRATOR SUPPORT BRACKET"/>
    <s v="Liverpool L3 7EB"/>
    <n v="115"/>
    <x v="1"/>
    <s v="Diesel"/>
    <n v="4.2549999999999999E-4"/>
  </r>
  <r>
    <d v="2023-10-01T00:00:00"/>
    <s v="S023730"/>
    <x v="43"/>
    <s v="PO145365"/>
    <s v="GRN199451"/>
    <n v="101017190"/>
    <s v="DETECTOR ACCESS PANEL VENTED"/>
    <s v="Liverpool L3 7EB"/>
    <n v="115"/>
    <x v="1"/>
    <s v="Diesel"/>
    <n v="4.2549999999999999E-4"/>
  </r>
  <r>
    <d v="2023-10-01T00:00:00"/>
    <s v="S023730"/>
    <x v="43"/>
    <s v="PO145370"/>
    <s v="GRN199452"/>
    <n v="101025468"/>
    <s v="DETECTOR ACCESS PANEL ASSEMBLY - CONDUIT"/>
    <s v="Liverpool L3 7EB"/>
    <n v="115"/>
    <x v="1"/>
    <s v="Diesel"/>
    <n v="4.2549999999999999E-4"/>
  </r>
  <r>
    <d v="2023-04-01T00:00:00"/>
    <s v="S000892"/>
    <x v="16"/>
    <s v="PO144732"/>
    <s v="GRN185107"/>
    <n v="101017708"/>
    <s v="RS PRO 10M POWER CABLE ASSEMBLY C13 TO C14 (IEC)R"/>
    <s v="Stockport SK4 2JT"/>
    <n v="55"/>
    <x v="2"/>
    <s v="Diesel"/>
    <n v="2.0350000000000001E-4"/>
  </r>
  <r>
    <d v="2023-04-01T00:00:00"/>
    <s v="S000892"/>
    <x v="16"/>
    <s v="PO145012"/>
    <s v="GRN185108"/>
    <n v="101033208"/>
    <s v="THERMOPLASTIC KNURLED KNOB M6 x 8 - BLACK RS PRO 7"/>
    <s v="Stockport SK4 2JT"/>
    <n v="55"/>
    <x v="2"/>
    <s v="Diesel"/>
    <n v="2.0350000000000001E-4"/>
  </r>
  <r>
    <d v="2023-10-01T00:00:00"/>
    <s v="S023730"/>
    <x v="43"/>
    <s v="PO150078"/>
    <s v="GRN199513"/>
    <n v="57207094"/>
    <s v="HIGH-FLOW NON-SHRINK CEMENTITIOUS GROUT 25KG BAG"/>
    <s v="Liverpool L3 7EB"/>
    <n v="115"/>
    <x v="1"/>
    <s v="Diesel"/>
    <n v="4.2549999999999999E-4"/>
  </r>
  <r>
    <d v="2023-10-01T00:00:00"/>
    <s v="S023730"/>
    <x v="43"/>
    <s v="PO144902"/>
    <s v="GRN199716"/>
    <s v="340-1033-1"/>
    <s v="BEAM STOP HORIZONTAL (FULL WIDTH)"/>
    <s v="Liverpool L3 7EB"/>
    <n v="115"/>
    <x v="1"/>
    <s v="Diesel"/>
    <n v="4.2549999999999999E-4"/>
  </r>
  <r>
    <d v="2023-10-01T00:00:00"/>
    <s v="S023730"/>
    <x v="43"/>
    <s v="PO145375"/>
    <s v="GRN199818"/>
    <n v="101026763"/>
    <s v="HORIZONTAL DETECTOR PLATE ASSEMBLY"/>
    <s v="Liverpool L3 7EB"/>
    <n v="115"/>
    <x v="1"/>
    <s v="Diesel"/>
    <n v="4.2549999999999999E-4"/>
  </r>
  <r>
    <d v="2023-10-01T00:00:00"/>
    <s v="S023730"/>
    <x v="43"/>
    <s v="PO145370"/>
    <s v="GRN199820"/>
    <n v="101025468"/>
    <s v="DETECTOR ACCESS PANEL ASSEMBLY - CONDUIT"/>
    <s v="Liverpool L3 7EB"/>
    <n v="115"/>
    <x v="1"/>
    <s v="Diesel"/>
    <n v="4.2549999999999999E-4"/>
  </r>
  <r>
    <d v="2023-04-01T00:00:00"/>
    <s v="S001121"/>
    <x v="5"/>
    <s v="PO144718"/>
    <s v="GRN185118"/>
    <s v="11700-5248"/>
    <s v="MODULAR RS232 I/O 1734 RA4222337"/>
    <s v="Salford M5 4BE"/>
    <n v="103.6"/>
    <x v="2"/>
    <s v="Diesel"/>
    <n v="3.8331999999999998E-4"/>
  </r>
  <r>
    <d v="2023-10-01T00:00:00"/>
    <s v="S023730"/>
    <x v="43"/>
    <s v="PO146688"/>
    <s v="GRN199983"/>
    <n v="101042055"/>
    <s v="CALIBRATION TEST PIECE ASSEMBLY"/>
    <s v="Liverpool L3 7EB"/>
    <n v="115"/>
    <x v="1"/>
    <s v="Diesel"/>
    <n v="4.2549999999999999E-4"/>
  </r>
  <r>
    <d v="2023-10-01T00:00:00"/>
    <s v="S023730"/>
    <x v="43"/>
    <s v="PO147740"/>
    <s v="GRN199984"/>
    <n v="101042055"/>
    <s v="CALIBRATION TEST PIECE ASSEMBLY"/>
    <s v="Liverpool L3 7EB"/>
    <n v="115"/>
    <x v="1"/>
    <s v="Diesel"/>
    <n v="4.2549999999999999E-4"/>
  </r>
  <r>
    <d v="2023-04-01T00:00:00"/>
    <s v="S025431"/>
    <x v="0"/>
    <s v="PO144023"/>
    <s v="GRN185128"/>
    <s v="11540-0018"/>
    <s v="PASTE SILICONE DIELECTRIC"/>
    <s v="Boston Massachusetts"/>
    <n v="3154"/>
    <x v="0"/>
    <s v="Crude"/>
    <n v="1.0118031999999999E-2"/>
  </r>
  <r>
    <d v="2023-10-01T00:00:00"/>
    <s v="S023730"/>
    <x v="43"/>
    <s v="PO146688"/>
    <s v="GRN199985"/>
    <n v="101042055"/>
    <s v="CALIBRATION TEST PIECE ASSEMBLY"/>
    <s v="Liverpool L3 7EB"/>
    <n v="115"/>
    <x v="1"/>
    <s v="Diesel"/>
    <n v="4.2549999999999999E-4"/>
  </r>
  <r>
    <d v="2023-10-01T00:00:00"/>
    <s v="S023730"/>
    <x v="43"/>
    <s v="PO149154"/>
    <s v="GRN199989"/>
    <s v="361-1429-1"/>
    <s v="TERTIARY COLLIMATOR GUIDE PLATE"/>
    <s v="Liverpool L3 7EB"/>
    <n v="115"/>
    <x v="1"/>
    <s v="Diesel"/>
    <n v="4.2549999999999999E-4"/>
  </r>
  <r>
    <d v="2023-10-01T00:00:00"/>
    <s v="S023730"/>
    <x v="43"/>
    <s v="PO148037"/>
    <s v="GRN200292"/>
    <n v="101037706"/>
    <s v="ETM SHORTENED, COLLIMATOR ASSEMBLY"/>
    <s v="Liverpool L3 7EB"/>
    <n v="115"/>
    <x v="1"/>
    <s v="Diesel"/>
    <n v="4.2549999999999999E-4"/>
  </r>
  <r>
    <d v="2023-10-01T00:00:00"/>
    <s v="S023730"/>
    <x v="43"/>
    <s v="PO145358"/>
    <s v="GRN200430"/>
    <s v="101024924-1"/>
    <s v="RIGHT HAND DETECTOR BOX ENCLOSURE ASSEMBLY - GREY"/>
    <s v="Liverpool L3 7EB"/>
    <n v="115"/>
    <x v="1"/>
    <s v="Diesel"/>
    <n v="4.2549999999999999E-4"/>
  </r>
  <r>
    <d v="2023-10-01T00:00:00"/>
    <s v="S023730"/>
    <x v="43"/>
    <s v="PO149835"/>
    <s v="GRN200835"/>
    <s v="350-1144-1"/>
    <s v="BLOCK SPACER SENSOR"/>
    <s v="Liverpool L3 7EB"/>
    <n v="115"/>
    <x v="1"/>
    <s v="Diesel"/>
    <n v="4.2549999999999999E-4"/>
  </r>
  <r>
    <d v="2023-04-01T00:00:00"/>
    <s v="S025431"/>
    <x v="0"/>
    <s v="PO143574"/>
    <s v="GRN185135"/>
    <s v="8870AP"/>
    <s v="VD580 W/CAN"/>
    <s v="Boston Massachusetts"/>
    <n v="3154"/>
    <x v="0"/>
    <s v="Crude"/>
    <n v="1.0118031999999999E-2"/>
  </r>
  <r>
    <d v="2023-11-01T00:00:00"/>
    <s v="S023730"/>
    <x v="43"/>
    <s v="PO149890"/>
    <s v="GRN201010"/>
    <s v="340-1578-1"/>
    <s v="SIEMENS COLLIMATOR ASSEMBLY"/>
    <s v="Liverpool L3 7EB"/>
    <n v="115"/>
    <x v="1"/>
    <s v="Diesel"/>
    <n v="4.2549999999999999E-4"/>
  </r>
  <r>
    <d v="2023-11-01T00:00:00"/>
    <s v="S023730"/>
    <x v="43"/>
    <s v="PO145358"/>
    <s v="GRN201032"/>
    <s v="101024924-1"/>
    <s v="RIGHT HAND DETECTOR BOX ENCLOSURE ASSEMBLY - GREY"/>
    <s v="Liverpool L3 7EB"/>
    <n v="115"/>
    <x v="1"/>
    <s v="Diesel"/>
    <n v="4.2549999999999999E-4"/>
  </r>
  <r>
    <d v="2023-11-01T00:00:00"/>
    <s v="S023730"/>
    <x v="43"/>
    <s v="PO143560"/>
    <s v="GRN201085"/>
    <n v="57258746"/>
    <s v="UNIVERSAL DAB MOUNTING BRACKET BRACE 40.17mm LONG"/>
    <s v="Liverpool L3 7EB"/>
    <n v="115"/>
    <x v="1"/>
    <s v="Diesel"/>
    <n v="4.2549999999999999E-4"/>
  </r>
  <r>
    <d v="2023-11-01T00:00:00"/>
    <s v="S023730"/>
    <x v="43"/>
    <s v="PO150474"/>
    <s v="GRN201118"/>
    <s v="350-1144-1"/>
    <s v="BLOCK SPACER SENSOR"/>
    <s v="Liverpool L3 7EB"/>
    <n v="115"/>
    <x v="1"/>
    <s v="Diesel"/>
    <n v="4.2549999999999999E-4"/>
  </r>
  <r>
    <d v="2023-11-01T00:00:00"/>
    <s v="S023730"/>
    <x v="43"/>
    <s v="PO145382"/>
    <s v="GRN201129"/>
    <n v="40259813"/>
    <s v="INSECT SCREEN"/>
    <s v="Liverpool L3 7EB"/>
    <n v="115"/>
    <x v="1"/>
    <s v="Diesel"/>
    <n v="4.2549999999999999E-4"/>
  </r>
  <r>
    <d v="2023-04-01T00:00:00"/>
    <s v="S025431"/>
    <x v="0"/>
    <s v="PO144362"/>
    <s v="GRN185145"/>
    <s v="11701-2430"/>
    <s v="METAL PULLEY THERMOKING COMPRESSSOR"/>
    <s v="Boston Massachusetts"/>
    <n v="3154"/>
    <x v="0"/>
    <s v="Crude"/>
    <n v="1.0118031999999999E-2"/>
  </r>
  <r>
    <d v="2023-11-01T00:00:00"/>
    <s v="S023730"/>
    <x v="43"/>
    <s v="PO145379"/>
    <s v="GRN201138"/>
    <n v="101029537"/>
    <s v="CONCENTRATOR SUPPORT BRACKET"/>
    <s v="Liverpool L3 7EB"/>
    <n v="115"/>
    <x v="1"/>
    <s v="Diesel"/>
    <n v="4.2549999999999999E-4"/>
  </r>
  <r>
    <d v="2023-11-01T00:00:00"/>
    <s v="S023730"/>
    <x v="43"/>
    <s v="PO145364"/>
    <s v="GRN201331"/>
    <n v="101017187"/>
    <s v="DETECTOR ACCESS PANEL"/>
    <s v="Liverpool L3 7EB"/>
    <n v="115"/>
    <x v="1"/>
    <s v="Diesel"/>
    <n v="4.2549999999999999E-4"/>
  </r>
  <r>
    <d v="2023-11-01T00:00:00"/>
    <s v="S023730"/>
    <x v="43"/>
    <s v="PO145358"/>
    <s v="GRN201422"/>
    <s v="101024927-1"/>
    <s v="LEFT HAND DETECTOR BOX ENCLOSURE ASSEMBLY - GREY"/>
    <s v="Liverpool L3 7EB"/>
    <n v="115"/>
    <x v="1"/>
    <s v="Diesel"/>
    <n v="4.2549999999999999E-4"/>
  </r>
  <r>
    <d v="2023-04-01T00:00:00"/>
    <s v="S025431"/>
    <x v="0"/>
    <s v="PO144023"/>
    <s v="GRN185149"/>
    <s v="11540-0480"/>
    <s v="FILTER 5  WATER"/>
    <s v="Boston Massachusetts"/>
    <n v="3154"/>
    <x v="0"/>
    <s v="Crude"/>
    <n v="1.0118031999999999E-2"/>
  </r>
  <r>
    <d v="2023-11-01T00:00:00"/>
    <s v="S023730"/>
    <x v="43"/>
    <s v="PO149717"/>
    <s v="GRN201430"/>
    <n v="101042055"/>
    <s v="CALIBRATION TEST PIECE ASSEMBLY"/>
    <s v="Liverpool L3 7EB"/>
    <n v="115"/>
    <x v="1"/>
    <s v="Diesel"/>
    <n v="4.2549999999999999E-4"/>
  </r>
  <r>
    <d v="2023-11-01T00:00:00"/>
    <s v="S023730"/>
    <x v="43"/>
    <s v="PO145379"/>
    <s v="GRN201431"/>
    <n v="101029537"/>
    <s v="CONCENTRATOR SUPPORT BRACKET"/>
    <s v="Liverpool L3 7EB"/>
    <n v="115"/>
    <x v="1"/>
    <s v="Diesel"/>
    <n v="4.2549999999999999E-4"/>
  </r>
  <r>
    <d v="2023-11-01T00:00:00"/>
    <s v="S023730"/>
    <x v="43"/>
    <s v="PO145382"/>
    <s v="GRN201432"/>
    <n v="40259813"/>
    <s v="INSECT SCREEN"/>
    <s v="Liverpool L3 7EB"/>
    <n v="115"/>
    <x v="1"/>
    <s v="Diesel"/>
    <n v="4.2549999999999999E-4"/>
  </r>
  <r>
    <d v="2023-11-01T00:00:00"/>
    <s v="S023730"/>
    <x v="43"/>
    <s v="PO143560"/>
    <s v="GRN201433"/>
    <n v="57258746"/>
    <s v="UNIVERSAL DAB MOUNTING BRACKET BRACE 40.17mm LONG"/>
    <s v="Liverpool L3 7EB"/>
    <n v="115"/>
    <x v="1"/>
    <s v="Diesel"/>
    <n v="4.2549999999999999E-4"/>
  </r>
  <r>
    <d v="2023-11-01T00:00:00"/>
    <s v="S023730"/>
    <x v="43"/>
    <s v="PO143817"/>
    <s v="GRN201434"/>
    <n v="40258747"/>
    <s v="RPS-HRSS-CRYSTAL SPACER FRONT"/>
    <s v="Liverpool L3 7EB"/>
    <n v="115"/>
    <x v="1"/>
    <s v="Diesel"/>
    <n v="4.2549999999999999E-4"/>
  </r>
  <r>
    <d v="2023-11-01T00:00:00"/>
    <s v="S023730"/>
    <x v="43"/>
    <s v="PO145373"/>
    <s v="GRN201436"/>
    <n v="101025496"/>
    <s v="END STOP"/>
    <s v="Liverpool L3 7EB"/>
    <n v="115"/>
    <x v="1"/>
    <s v="Diesel"/>
    <n v="4.2549999999999999E-4"/>
  </r>
  <r>
    <d v="2023-11-01T00:00:00"/>
    <s v="S023730"/>
    <x v="43"/>
    <s v="PO143559"/>
    <s v="GRN201437"/>
    <n v="101014167"/>
    <s v="DETECTOR ASSY SHIELD PLATE"/>
    <s v="Liverpool L3 7EB"/>
    <n v="115"/>
    <x v="1"/>
    <s v="Diesel"/>
    <n v="4.2549999999999999E-4"/>
  </r>
  <r>
    <d v="2023-11-01T00:00:00"/>
    <s v="S023730"/>
    <x v="43"/>
    <s v="PO145368"/>
    <s v="GRN201439"/>
    <n v="101025462"/>
    <s v="SUPPORT PLATE FOR CCX"/>
    <s v="Liverpool L3 7EB"/>
    <n v="115"/>
    <x v="1"/>
    <s v="Diesel"/>
    <n v="4.2549999999999999E-4"/>
  </r>
  <r>
    <d v="2023-11-01T00:00:00"/>
    <s v="S023730"/>
    <x v="43"/>
    <s v="PO143559"/>
    <s v="GRN201440"/>
    <n v="101040907"/>
    <s v="DRIVERLESS PANEL COVER"/>
    <s v="Liverpool L3 7EB"/>
    <n v="115"/>
    <x v="1"/>
    <s v="Diesel"/>
    <n v="4.2549999999999999E-4"/>
  </r>
  <r>
    <d v="2023-11-01T00:00:00"/>
    <s v="S023730"/>
    <x v="43"/>
    <s v="PO150214"/>
    <s v="GRN201441"/>
    <n v="101024216"/>
    <s v="INSERT FILTER 64.5 DEG 7.0 TUNGSTEN - MI6 SSM"/>
    <s v="Liverpool L3 7EB"/>
    <n v="115"/>
    <x v="1"/>
    <s v="Diesel"/>
    <n v="4.2549999999999999E-4"/>
  </r>
  <r>
    <d v="2023-11-01T00:00:00"/>
    <s v="S023730"/>
    <x v="43"/>
    <s v="PO150395"/>
    <s v="GRN201442"/>
    <n v="40258747"/>
    <s v="RPS-HRSS-CRYSTAL SPACER FRONT"/>
    <s v="Liverpool L3 7EB"/>
    <n v="115"/>
    <x v="1"/>
    <s v="Diesel"/>
    <n v="4.2549999999999999E-4"/>
  </r>
  <r>
    <d v="2023-11-01T00:00:00"/>
    <s v="S023730"/>
    <x v="43"/>
    <s v="PO149497"/>
    <s v="GRN201458"/>
    <n v="101044364"/>
    <s v="HIGH PEN DAB COLLIMATOR COVER BRACKET"/>
    <s v="Liverpool L3 7EB"/>
    <n v="115"/>
    <x v="1"/>
    <s v="Diesel"/>
    <n v="4.2549999999999999E-4"/>
  </r>
  <r>
    <d v="2023-11-01T00:00:00"/>
    <s v="S023730"/>
    <x v="43"/>
    <s v="PO143629"/>
    <s v="GRN201461"/>
    <n v="101037705"/>
    <s v="VAREX COLLIMATOR ASSEMBLY"/>
    <s v="Liverpool L3 7EB"/>
    <n v="115"/>
    <x v="1"/>
    <s v="Diesel"/>
    <n v="4.2549999999999999E-4"/>
  </r>
  <r>
    <d v="2023-04-01T00:00:00"/>
    <s v="S000892"/>
    <x v="16"/>
    <s v="PO144732"/>
    <s v="GRN185179"/>
    <n v="3445203"/>
    <s v="STRAIGHT PLUG REWIREABLE M12 4AMP 4WAY"/>
    <s v="Stockport SK4 2JT"/>
    <n v="55"/>
    <x v="2"/>
    <s v="Diesel"/>
    <n v="2.0350000000000001E-4"/>
  </r>
  <r>
    <d v="2023-12-01T00:00:00"/>
    <s v="S022275"/>
    <x v="8"/>
    <s v="PO148008"/>
    <s v="GRN204893"/>
    <s v="11701-3428"/>
    <s v="MERCEDES-BENZ ACTROS 5 S/M FHS 2632 L EXPORT TO LI"/>
    <s v="70771 Leinfelden-Echterdingen"/>
    <n v="1446"/>
    <x v="3"/>
    <s v="Diesel"/>
    <n v="1.4702205000000002"/>
  </r>
  <r>
    <d v="2023-04-01T00:00:00"/>
    <s v="S001047"/>
    <x v="9"/>
    <s v="PO134439"/>
    <s v="GRN185181"/>
    <n v="66205215"/>
    <s v="2x8 ELEMENT PHOTO DIODE CdWO4 30mm THICK"/>
    <s v="81300 Johor Bahru Malaysia"/>
    <n v="6781"/>
    <x v="4"/>
    <s v="Aviation"/>
    <n v="1.1924057587200001"/>
  </r>
  <r>
    <d v="2023-11-01T00:00:00"/>
    <s v="S023730"/>
    <x v="43"/>
    <s v="PO148249"/>
    <s v="GRN201462"/>
    <n v="101037705"/>
    <s v="VAREX COLLIMATOR ASSEMBLY"/>
    <s v="Liverpool L3 7EB"/>
    <n v="115"/>
    <x v="1"/>
    <s v="Diesel"/>
    <n v="4.2549999999999999E-4"/>
  </r>
  <r>
    <d v="2023-11-01T00:00:00"/>
    <s v="S023730"/>
    <x v="43"/>
    <s v="PO149907"/>
    <s v="GRN201463"/>
    <n v="101038149"/>
    <s v="VAREX COLLIMATOR ASSEMBLY"/>
    <s v="Liverpool L3 7EB"/>
    <n v="115"/>
    <x v="1"/>
    <s v="Diesel"/>
    <n v="4.2549999999999999E-4"/>
  </r>
  <r>
    <d v="2023-04-01T00:00:00"/>
    <s v="S000892"/>
    <x v="16"/>
    <s v="PO145012"/>
    <s v="GRN185186"/>
    <n v="101033208"/>
    <s v="THERMOPLASTIC KNURLED KNOB M6 x 8 - BLACK RS PRO 7"/>
    <s v="Stockport SK4 2JT"/>
    <n v="55"/>
    <x v="2"/>
    <s v="Diesel"/>
    <n v="2.0350000000000001E-4"/>
  </r>
  <r>
    <d v="2023-11-01T00:00:00"/>
    <s v="S023730"/>
    <x v="43"/>
    <s v="PO143105"/>
    <s v="GRN201464"/>
    <n v="101038149"/>
    <s v="VAREX COLLIMATOR ASSEMBLY"/>
    <s v="Liverpool L3 7EB"/>
    <n v="115"/>
    <x v="1"/>
    <s v="Diesel"/>
    <n v="4.2549999999999999E-4"/>
  </r>
  <r>
    <d v="2023-11-01T00:00:00"/>
    <s v="S023730"/>
    <x v="43"/>
    <s v="PO145597"/>
    <s v="GRN201468"/>
    <n v="101037570"/>
    <s v="COLLIMATOR ASSEMBLY"/>
    <s v="Liverpool L3 7EB"/>
    <n v="115"/>
    <x v="1"/>
    <s v="Diesel"/>
    <n v="4.2549999999999999E-4"/>
  </r>
  <r>
    <d v="2023-11-01T00:00:00"/>
    <s v="S023730"/>
    <x v="43"/>
    <s v="PO145364"/>
    <s v="GRN201469"/>
    <n v="101017187"/>
    <s v="DETECTOR ACCESS PANEL"/>
    <s v="Liverpool L3 7EB"/>
    <n v="115"/>
    <x v="1"/>
    <s v="Diesel"/>
    <n v="4.2549999999999999E-4"/>
  </r>
  <r>
    <d v="2023-11-01T00:00:00"/>
    <s v="S023730"/>
    <x v="43"/>
    <s v="PO145375"/>
    <s v="GRN201529"/>
    <n v="101026763"/>
    <s v="HORIZONTAL DETECTOR PLATE ASSEMBLY"/>
    <s v="Liverpool L3 7EB"/>
    <n v="115"/>
    <x v="1"/>
    <s v="Diesel"/>
    <n v="4.2549999999999999E-4"/>
  </r>
  <r>
    <d v="2023-11-01T00:00:00"/>
    <s v="S023730"/>
    <x v="43"/>
    <s v="PO145597"/>
    <s v="GRN201530"/>
    <n v="101038149"/>
    <s v="VAREX COLLIMATOR ASSEMBLY"/>
    <s v="Liverpool L3 7EB"/>
    <n v="115"/>
    <x v="1"/>
    <s v="Diesel"/>
    <n v="4.2549999999999999E-4"/>
  </r>
  <r>
    <d v="2023-11-01T00:00:00"/>
    <s v="S023730"/>
    <x v="43"/>
    <s v="PO145370"/>
    <s v="GRN201580"/>
    <n v="101025468"/>
    <s v="DETECTOR ACCESS PANEL ASSEMBLY - CONDUIT"/>
    <s v="Liverpool L3 7EB"/>
    <n v="115"/>
    <x v="1"/>
    <s v="Diesel"/>
    <n v="4.2549999999999999E-4"/>
  </r>
  <r>
    <d v="2023-11-01T00:00:00"/>
    <s v="S023730"/>
    <x v="43"/>
    <s v="PO149890"/>
    <s v="GRN202003"/>
    <s v="340-1578-1"/>
    <s v="SIEMENS COLLIMATOR ASSEMBLY"/>
    <s v="Liverpool L3 7EB"/>
    <n v="115"/>
    <x v="1"/>
    <s v="Diesel"/>
    <n v="4.2549999999999999E-4"/>
  </r>
  <r>
    <d v="2023-11-01T00:00:00"/>
    <s v="S023730"/>
    <x v="43"/>
    <s v="PO150024"/>
    <s v="GRN202004"/>
    <s v="340-1389-1"/>
    <s v="HIGH DENSITY ALERT OPTION"/>
    <s v="Liverpool L3 7EB"/>
    <n v="115"/>
    <x v="1"/>
    <s v="Diesel"/>
    <n v="4.2549999999999999E-4"/>
  </r>
  <r>
    <d v="2023-11-01T00:00:00"/>
    <s v="S023730"/>
    <x v="43"/>
    <s v="PO146656"/>
    <s v="GRN202005"/>
    <n v="101026046"/>
    <s v="CVI TUNGSTEN WIRE TEST PIECE ASSY 0.5MM - 2.5MM"/>
    <s v="Liverpool L3 7EB"/>
    <n v="115"/>
    <x v="1"/>
    <s v="Diesel"/>
    <n v="4.2549999999999999E-4"/>
  </r>
  <r>
    <d v="2023-04-01T00:00:00"/>
    <s v="S024190"/>
    <x v="22"/>
    <s v="PO143444"/>
    <s v="GRN185198"/>
    <s v="340-1357-1"/>
    <s v="DOME CAMERA GASKET"/>
    <s v="Stockport SK4 2JT"/>
    <n v="22.2"/>
    <x v="1"/>
    <s v="Diesel"/>
    <n v="8.2140000000000008E-3"/>
  </r>
  <r>
    <d v="2023-11-01T00:00:00"/>
    <s v="S023730"/>
    <x v="43"/>
    <s v="PO142135"/>
    <s v="GRN202483"/>
    <s v="340-1025-1"/>
    <s v="DOOR LINAC SHIELDING (RIGHT)"/>
    <s v="Liverpool L3 7EB"/>
    <n v="115"/>
    <x v="1"/>
    <s v="Diesel"/>
    <n v="4.2549999999999999E-4"/>
  </r>
  <r>
    <d v="2023-04-01T00:00:00"/>
    <s v="S024190"/>
    <x v="22"/>
    <s v="PO144990"/>
    <s v="GRN185200"/>
    <n v="85205363"/>
    <s v="19MM EPDM BONDED WASHER"/>
    <s v="Stockport SK4 2JT"/>
    <n v="22.2"/>
    <x v="1"/>
    <s v="Diesel"/>
    <n v="8.2140000000000008E-3"/>
  </r>
  <r>
    <d v="2023-04-01T00:00:00"/>
    <s v="S001571"/>
    <x v="10"/>
    <s v="PO138588"/>
    <s v="GRN185202"/>
    <s v="11700-5287"/>
    <s v="LASER SCANNER LMS141-15100 SECURITY PRIME"/>
    <s v="St Albans AL1 5BN"/>
    <n v="298"/>
    <x v="2"/>
    <s v="Diesel"/>
    <n v="1.1026E-3"/>
  </r>
  <r>
    <d v="2023-04-01T00:00:00"/>
    <s v="S001571"/>
    <x v="10"/>
    <s v="PO140285"/>
    <s v="GRN185203"/>
    <s v="11700-5287"/>
    <s v="LASER SCANNER LMS141-15100 SECURITY PRIME"/>
    <s v="St Albans AL1 5BN"/>
    <n v="298"/>
    <x v="2"/>
    <s v="Diesel"/>
    <n v="1.1026E-3"/>
  </r>
  <r>
    <d v="2023-11-01T00:00:00"/>
    <s v="S023730"/>
    <x v="43"/>
    <s v="PO142137"/>
    <s v="GRN202485"/>
    <s v="340-1025-1"/>
    <s v="DOOR LINAC SHIELDING (RIGHT)"/>
    <s v="Liverpool L3 7EB"/>
    <n v="115"/>
    <x v="1"/>
    <s v="Diesel"/>
    <n v="4.2549999999999999E-4"/>
  </r>
  <r>
    <d v="2023-11-01T00:00:00"/>
    <s v="S023730"/>
    <x v="43"/>
    <s v="PO142138"/>
    <s v="GRN202486"/>
    <s v="340-1030-1"/>
    <s v="DOOR LINAC SHIELDING (LEFT)"/>
    <s v="Liverpool L3 7EB"/>
    <n v="115"/>
    <x v="1"/>
    <s v="Diesel"/>
    <n v="4.2549999999999999E-4"/>
  </r>
  <r>
    <d v="2023-11-01T00:00:00"/>
    <s v="S023730"/>
    <x v="43"/>
    <s v="PO148433"/>
    <s v="GRN202492"/>
    <s v="340-1025-1"/>
    <s v="DOOR LINAC SHIELDING (RIGHT)"/>
    <s v="Liverpool L3 7EB"/>
    <n v="115"/>
    <x v="1"/>
    <s v="Diesel"/>
    <n v="4.2549999999999999E-4"/>
  </r>
  <r>
    <d v="2023-11-01T00:00:00"/>
    <s v="S023730"/>
    <x v="43"/>
    <s v="PO145159"/>
    <s v="GRN202495"/>
    <s v="340-1025-1"/>
    <s v="DOOR LINAC SHIELDING (RIGHT)"/>
    <s v="Liverpool L3 7EB"/>
    <n v="115"/>
    <x v="1"/>
    <s v="Diesel"/>
    <n v="4.2549999999999999E-4"/>
  </r>
  <r>
    <d v="2023-04-01T00:00:00"/>
    <s v="S001571"/>
    <x v="10"/>
    <s v="PO140450"/>
    <s v="GRN185210"/>
    <n v="4245252"/>
    <s v="LASER SENSOR LMS111-10100"/>
    <s v="St Albans AL1 5BN"/>
    <n v="298"/>
    <x v="2"/>
    <s v="Diesel"/>
    <n v="1.1026E-3"/>
  </r>
  <r>
    <d v="2023-04-01T00:00:00"/>
    <s v="S001047"/>
    <x v="9"/>
    <s v="PO140457"/>
    <s v="GRN185211"/>
    <n v="66204255"/>
    <s v="SILICON PHOTDIODE CDWO4 - 5 X 10.7MM X 30MM THICK"/>
    <s v="81300 Johor Bahru Malaysia"/>
    <n v="6781"/>
    <x v="4"/>
    <s v="Aviation"/>
    <n v="1.1924057587200001"/>
  </r>
  <r>
    <d v="2023-04-01T00:00:00"/>
    <s v="S001571"/>
    <x v="10"/>
    <s v="PO140450"/>
    <s v="GRN185212"/>
    <n v="4245252"/>
    <s v="LASER SENSOR LMS111-10100"/>
    <s v="St Albans AL1 5BN"/>
    <n v="298"/>
    <x v="2"/>
    <s v="Diesel"/>
    <n v="1.1026E-3"/>
  </r>
  <r>
    <d v="2023-04-01T00:00:00"/>
    <s v="S000892"/>
    <x v="16"/>
    <s v="PO142139"/>
    <s v="GRN185213"/>
    <n v="42208923"/>
    <s v="IMRAK 410 19&quot; WALL MOUNT CABINET 324 x 600 x 400mm"/>
    <s v="Stockport SK4 2JT"/>
    <n v="55"/>
    <x v="2"/>
    <s v="Diesel"/>
    <n v="2.0350000000000001E-4"/>
  </r>
  <r>
    <d v="2023-11-01T00:00:00"/>
    <s v="S023730"/>
    <x v="43"/>
    <s v="PO144902"/>
    <s v="GRN202602"/>
    <s v="340-1032-1"/>
    <s v="BEAM STOP VERTICAL (FULL HEIGHT)"/>
    <s v="Liverpool L3 7EB"/>
    <n v="115"/>
    <x v="1"/>
    <s v="Diesel"/>
    <n v="4.2549999999999999E-4"/>
  </r>
  <r>
    <d v="2023-11-01T00:00:00"/>
    <s v="S023730"/>
    <x v="43"/>
    <s v="PO144902"/>
    <s v="GRN202686"/>
    <s v="340-1032-1"/>
    <s v="BEAM STOP VERTICAL (FULL HEIGHT)"/>
    <s v="Liverpool L3 7EB"/>
    <n v="115"/>
    <x v="1"/>
    <s v="Diesel"/>
    <n v="4.2549999999999999E-4"/>
  </r>
  <r>
    <d v="2023-11-01T00:00:00"/>
    <s v="S023730"/>
    <x v="43"/>
    <s v="PO148430"/>
    <s v="GRN202687"/>
    <s v="340-1032-1"/>
    <s v="BEAM STOP VERTICAL (FULL HEIGHT)"/>
    <s v="Liverpool L3 7EB"/>
    <n v="115"/>
    <x v="1"/>
    <s v="Diesel"/>
    <n v="4.2549999999999999E-4"/>
  </r>
  <r>
    <d v="2023-11-01T00:00:00"/>
    <s v="S023730"/>
    <x v="43"/>
    <s v="PO145379"/>
    <s v="GRN202722"/>
    <n v="101029537"/>
    <s v="CONCENTRATOR SUPPORT BRACKET"/>
    <s v="Liverpool L3 7EB"/>
    <n v="115"/>
    <x v="1"/>
    <s v="Diesel"/>
    <n v="4.2549999999999999E-4"/>
  </r>
  <r>
    <d v="2023-11-01T00:00:00"/>
    <s v="S023730"/>
    <x v="43"/>
    <s v="PO145364"/>
    <s v="GRN202727"/>
    <n v="101017187"/>
    <s v="DETECTOR ACCESS PANEL"/>
    <s v="Liverpool L3 7EB"/>
    <n v="115"/>
    <x v="1"/>
    <s v="Diesel"/>
    <n v="4.2549999999999999E-4"/>
  </r>
  <r>
    <d v="2023-11-01T00:00:00"/>
    <s v="S023730"/>
    <x v="43"/>
    <s v="PO151197"/>
    <s v="GRN202730"/>
    <s v="361-1445-1"/>
    <s v="M20 SCREWED ROD X 160LG"/>
    <s v="Liverpool L3 7EB"/>
    <n v="115"/>
    <x v="1"/>
    <s v="Diesel"/>
    <n v="4.2549999999999999E-4"/>
  </r>
  <r>
    <d v="2023-11-01T00:00:00"/>
    <s v="S023730"/>
    <x v="43"/>
    <s v="PO145365"/>
    <s v="GRN202732"/>
    <n v="101017190"/>
    <s v="DETECTOR ACCESS PANEL VENTED"/>
    <s v="Liverpool L3 7EB"/>
    <n v="115"/>
    <x v="1"/>
    <s v="Diesel"/>
    <n v="4.2549999999999999E-4"/>
  </r>
  <r>
    <d v="2023-11-01T00:00:00"/>
    <s v="S023730"/>
    <x v="43"/>
    <s v="PO145373"/>
    <s v="GRN202738"/>
    <n v="101025496"/>
    <s v="END STOP"/>
    <s v="Liverpool L3 7EB"/>
    <n v="115"/>
    <x v="1"/>
    <s v="Diesel"/>
    <n v="4.2549999999999999E-4"/>
  </r>
  <r>
    <d v="2023-11-01T00:00:00"/>
    <s v="S023730"/>
    <x v="43"/>
    <s v="PO146228"/>
    <s v="GRN202743"/>
    <n v="101024216"/>
    <s v="INSERT FILTER 64.5 DEG 7.0 TUNGSTEN - MI6 SSM"/>
    <s v="Liverpool L3 7EB"/>
    <n v="115"/>
    <x v="1"/>
    <s v="Diesel"/>
    <n v="4.2549999999999999E-4"/>
  </r>
  <r>
    <d v="2023-11-01T00:00:00"/>
    <s v="S023730"/>
    <x v="43"/>
    <s v="PO150214"/>
    <s v="GRN202749"/>
    <n v="101024216"/>
    <s v="INSERT FILTER 64.5 DEG 7.0 TUNGSTEN - MI6 SSM"/>
    <s v="Liverpool L3 7EB"/>
    <n v="115"/>
    <x v="1"/>
    <s v="Diesel"/>
    <n v="4.2549999999999999E-4"/>
  </r>
  <r>
    <d v="2023-11-01T00:00:00"/>
    <s v="S023730"/>
    <x v="43"/>
    <s v="PO145382"/>
    <s v="GRN202755"/>
    <n v="40259813"/>
    <s v="INSECT SCREEN"/>
    <s v="Liverpool L3 7EB"/>
    <n v="115"/>
    <x v="1"/>
    <s v="Diesel"/>
    <n v="4.2549999999999999E-4"/>
  </r>
  <r>
    <d v="2023-11-01T00:00:00"/>
    <s v="S023730"/>
    <x v="43"/>
    <s v="PO149214"/>
    <s v="GRN202783"/>
    <n v="101015263"/>
    <s v="SHUTTER"/>
    <s v="Liverpool L3 7EB"/>
    <n v="115"/>
    <x v="1"/>
    <s v="Diesel"/>
    <n v="4.2549999999999999E-4"/>
  </r>
  <r>
    <d v="2023-04-01T00:00:00"/>
    <s v="S001047"/>
    <x v="9"/>
    <s v="PO140457"/>
    <s v="GRN185230"/>
    <n v="66204255"/>
    <s v="SILICON PHOTDIODE CDWO4 - 5 X 10.7MM X 30MM THICK"/>
    <s v="81300 Johor Bahru Malaysia"/>
    <n v="6781"/>
    <x v="4"/>
    <s v="Aviation"/>
    <n v="1.1924057587200001"/>
  </r>
  <r>
    <d v="2023-04-01T00:00:00"/>
    <s v="S001047"/>
    <x v="9"/>
    <s v="PO131931"/>
    <s v="GRN185231"/>
    <n v="66205215"/>
    <s v="2x8 ELEMENT PHOTO DIODE CdWO4 30mm THICK"/>
    <s v="81300 Johor Bahru Malaysia"/>
    <n v="6781"/>
    <x v="4"/>
    <s v="Aviation"/>
    <n v="1.1924057587200001"/>
  </r>
  <r>
    <d v="2023-11-01T00:00:00"/>
    <s v="S023730"/>
    <x v="43"/>
    <s v="PO147740"/>
    <s v="GRN202856"/>
    <n v="101042055"/>
    <s v="CALIBRATION TEST PIECE ASSEMBLY"/>
    <s v="Liverpool L3 7EB"/>
    <n v="115"/>
    <x v="1"/>
    <s v="Diesel"/>
    <n v="4.2549999999999999E-4"/>
  </r>
  <r>
    <d v="2023-04-01T00:00:00"/>
    <s v="S023284"/>
    <x v="19"/>
    <s v="PO138729"/>
    <s v="GRN185233"/>
    <s v="340-1042-1"/>
    <s v="JUNCTION BOX DETECTOR SIDE"/>
    <s v="Leicester LE19 2DT"/>
    <n v="144"/>
    <x v="1"/>
    <s v="Diesel"/>
    <n v="5.3280000000000001E-2"/>
  </r>
  <r>
    <d v="2023-04-01T00:00:00"/>
    <s v="S023284"/>
    <x v="19"/>
    <s v="PO140973"/>
    <s v="GRN185234"/>
    <s v="340-1259-1"/>
    <s v="CABLE DETECTOR POWER BEAM ALIGNMENT FIXTURE"/>
    <s v="Leicester LE19 2DT"/>
    <n v="144"/>
    <x v="1"/>
    <s v="Diesel"/>
    <n v="5.3280000000000001E-2"/>
  </r>
  <r>
    <d v="2023-11-01T00:00:00"/>
    <s v="S023730"/>
    <x v="43"/>
    <s v="PO150872"/>
    <s v="GRN202991"/>
    <s v="361-1395-1"/>
    <s v="DV60 FLOOR ANCHOR KIT"/>
    <s v="Liverpool L3 7EB"/>
    <n v="115"/>
    <x v="1"/>
    <s v="Diesel"/>
    <n v="4.2549999999999999E-4"/>
  </r>
  <r>
    <d v="2023-04-01T00:00:00"/>
    <s v="S023284"/>
    <x v="19"/>
    <s v="PO140973"/>
    <s v="GRN185236"/>
    <s v="340-1259-1"/>
    <s v="CABLE DETECTOR POWER BEAM ALIGNMENT FIXTURE"/>
    <s v="Leicester LE19 2DT"/>
    <n v="144"/>
    <x v="1"/>
    <s v="Diesel"/>
    <n v="5.3280000000000001E-2"/>
  </r>
  <r>
    <d v="2023-04-01T00:00:00"/>
    <s v="S024883"/>
    <x v="36"/>
    <s v="PO138693"/>
    <s v="GRN185237"/>
    <n v="101017269"/>
    <s v="OPENING DOUBLE GLAZED WINDOW 800 x 800"/>
    <s v="Manchester M44 5FZ"/>
    <n v="79.2"/>
    <x v="3"/>
    <s v="Diesel"/>
    <n v="8.0526600000000004E-2"/>
  </r>
  <r>
    <d v="2023-04-01T00:00:00"/>
    <s v="S023284"/>
    <x v="19"/>
    <s v="PO131879"/>
    <s v="GRN185238"/>
    <s v="340-1235-1"/>
    <s v="CABLE FLOODLIGHT POWER 60&quot;"/>
    <s v="Leicester LE19 2DT"/>
    <n v="144"/>
    <x v="1"/>
    <s v="Diesel"/>
    <n v="5.3280000000000001E-2"/>
  </r>
  <r>
    <d v="2023-12-01T00:00:00"/>
    <s v="S023730"/>
    <x v="43"/>
    <s v="PO142857"/>
    <s v="GRN203421"/>
    <s v="361-1036-1"/>
    <s v="HORIZONTAL BEAM STOP"/>
    <s v="Liverpool L3 7EB"/>
    <n v="115"/>
    <x v="1"/>
    <s v="Diesel"/>
    <n v="4.2549999999999999E-4"/>
  </r>
  <r>
    <d v="2023-04-01T00:00:00"/>
    <s v="S023284"/>
    <x v="19"/>
    <s v="PO131879"/>
    <s v="GRN185240"/>
    <s v="340-1235-3"/>
    <s v="CABLE FLOODLIGHT POWER 170&quot;"/>
    <s v="Leicester LE19 2DT"/>
    <n v="144"/>
    <x v="1"/>
    <s v="Diesel"/>
    <n v="5.3280000000000001E-2"/>
  </r>
  <r>
    <d v="2023-12-01T00:00:00"/>
    <s v="S023730"/>
    <x v="43"/>
    <s v="PO141759"/>
    <s v="GRN203453"/>
    <s v="361-0602-1"/>
    <s v="BEAM STOP ASSEMBLY"/>
    <s v="Liverpool L3 7EB"/>
    <n v="115"/>
    <x v="1"/>
    <s v="Diesel"/>
    <n v="4.2549999999999999E-4"/>
  </r>
  <r>
    <d v="2023-04-01T00:00:00"/>
    <s v="S023284"/>
    <x v="19"/>
    <s v="PO131879"/>
    <s v="GRN185242"/>
    <s v="340-1235-2"/>
    <s v="CABLE FLOODLIGHT POWER 120&quot;"/>
    <s v="Leicester LE19 2DT"/>
    <n v="144"/>
    <x v="1"/>
    <s v="Diesel"/>
    <n v="5.3280000000000001E-2"/>
  </r>
  <r>
    <d v="2023-12-01T00:00:00"/>
    <s v="S023730"/>
    <x v="43"/>
    <s v="PO144902"/>
    <s v="GRN204014"/>
    <s v="340-1032-1"/>
    <s v="BEAM STOP VERTICAL (FULL HEIGHT)"/>
    <s v="Liverpool L3 7EB"/>
    <n v="115"/>
    <x v="1"/>
    <s v="Diesel"/>
    <n v="4.2549999999999999E-4"/>
  </r>
  <r>
    <d v="2023-04-01T00:00:00"/>
    <s v="S023284"/>
    <x v="19"/>
    <s v="PO131878"/>
    <s v="GRN185244"/>
    <s v="340-1235-1"/>
    <s v="CABLE FLOODLIGHT POWER 60&quot;"/>
    <s v="Leicester LE19 2DT"/>
    <n v="144"/>
    <x v="1"/>
    <s v="Diesel"/>
    <n v="5.3280000000000001E-2"/>
  </r>
  <r>
    <d v="2023-12-01T00:00:00"/>
    <s v="S023730"/>
    <x v="43"/>
    <s v="PO150692"/>
    <s v="GRN204015"/>
    <n v="101024216"/>
    <s v="INSERT FILTER 64.5 DEG 7.0 TUNGSTEN - MI6 SSM"/>
    <s v="Liverpool L3 7EB"/>
    <n v="115"/>
    <x v="1"/>
    <s v="Diesel"/>
    <n v="4.2549999999999999E-4"/>
  </r>
  <r>
    <d v="2023-04-01T00:00:00"/>
    <s v="S023284"/>
    <x v="19"/>
    <s v="PO131878"/>
    <s v="GRN185246"/>
    <s v="340-1235-2"/>
    <s v="CABLE FLOODLIGHT POWER 120&quot;"/>
    <s v="Leicester LE19 2DT"/>
    <n v="144"/>
    <x v="1"/>
    <s v="Diesel"/>
    <n v="5.3280000000000001E-2"/>
  </r>
  <r>
    <d v="2023-12-01T00:00:00"/>
    <s v="S023730"/>
    <x v="43"/>
    <s v="PO145364"/>
    <s v="GRN204017"/>
    <n v="101017187"/>
    <s v="DETECTOR ACCESS PANEL"/>
    <s v="Liverpool L3 7EB"/>
    <n v="115"/>
    <x v="1"/>
    <s v="Diesel"/>
    <n v="4.2549999999999999E-4"/>
  </r>
  <r>
    <d v="2023-04-01T00:00:00"/>
    <s v="S023284"/>
    <x v="19"/>
    <s v="PO141868"/>
    <s v="GRN185248"/>
    <s v="340-1235-1"/>
    <s v="CABLE FLOODLIGHT POWER 60&quot;"/>
    <s v="Leicester LE19 2DT"/>
    <n v="144"/>
    <x v="1"/>
    <s v="Diesel"/>
    <n v="5.3280000000000001E-2"/>
  </r>
  <r>
    <d v="2023-12-01T00:00:00"/>
    <s v="S023730"/>
    <x v="43"/>
    <s v="PO145365"/>
    <s v="GRN204018"/>
    <n v="101017190"/>
    <s v="DETECTOR ACCESS PANEL VENTED"/>
    <s v="Liverpool L3 7EB"/>
    <n v="115"/>
    <x v="1"/>
    <s v="Diesel"/>
    <n v="4.2549999999999999E-4"/>
  </r>
  <r>
    <d v="2023-04-01T00:00:00"/>
    <s v="S023284"/>
    <x v="19"/>
    <s v="PO131878"/>
    <s v="GRN185250"/>
    <s v="340-1235-3"/>
    <s v="CABLE FLOODLIGHT POWER 170&quot;"/>
    <s v="Leicester LE19 2DT"/>
    <n v="144"/>
    <x v="1"/>
    <s v="Diesel"/>
    <n v="5.3280000000000001E-2"/>
  </r>
  <r>
    <d v="2023-12-01T00:00:00"/>
    <s v="S023730"/>
    <x v="43"/>
    <s v="PO150677"/>
    <s v="GRN204019"/>
    <n v="40258747"/>
    <s v="RPS-HRSS-CRYSTAL SPACER FRONT"/>
    <s v="Liverpool L3 7EB"/>
    <n v="115"/>
    <x v="1"/>
    <s v="Diesel"/>
    <n v="4.2549999999999999E-4"/>
  </r>
  <r>
    <d v="2023-04-01T00:00:00"/>
    <s v="S023284"/>
    <x v="19"/>
    <s v="PO138726"/>
    <s v="GRN185252"/>
    <s v="340-1259-1"/>
    <s v="CABLE DETECTOR POWER BEAM ALIGNMENT FIXTURE"/>
    <s v="Leicester LE19 2DT"/>
    <n v="144"/>
    <x v="1"/>
    <s v="Diesel"/>
    <n v="5.3280000000000001E-2"/>
  </r>
  <r>
    <d v="2023-04-01T00:00:00"/>
    <s v="S025033"/>
    <x v="23"/>
    <s v="PO145054"/>
    <s v="GRN185254"/>
    <n v="101045600"/>
    <s v="DEUTSCH 2 PINS AND MALE CONNECTOR"/>
    <s v="Nantwich CW5 6DX"/>
    <n v="44.6"/>
    <x v="2"/>
    <s v="Diesel"/>
    <n v="1.6501999999999999E-4"/>
  </r>
  <r>
    <d v="2023-12-01T00:00:00"/>
    <s v="S023730"/>
    <x v="43"/>
    <s v="PO145382"/>
    <s v="GRN204020"/>
    <n v="40259813"/>
    <s v="INSECT SCREEN"/>
    <s v="Liverpool L3 7EB"/>
    <n v="115"/>
    <x v="1"/>
    <s v="Diesel"/>
    <n v="4.2549999999999999E-4"/>
  </r>
  <r>
    <d v="2023-04-01T00:00:00"/>
    <s v="S023284"/>
    <x v="19"/>
    <s v="PO131879"/>
    <s v="GRN185260"/>
    <s v="340-1074-1"/>
    <s v="CONDUIT JUNCTION BOX SOURCE SIDE - JTN BOX TUNNEL"/>
    <s v="Leicester LE19 2DT"/>
    <n v="144"/>
    <x v="1"/>
    <s v="Diesel"/>
    <n v="5.3280000000000001E-2"/>
  </r>
  <r>
    <d v="2023-04-01T00:00:00"/>
    <s v="S023284"/>
    <x v="19"/>
    <s v="PO131872"/>
    <s v="GRN185261"/>
    <s v="340-1153-1"/>
    <s v="CONDUIT RACK TO SPEED LASER"/>
    <s v="Leicester LE19 2DT"/>
    <n v="144"/>
    <x v="1"/>
    <s v="Diesel"/>
    <n v="5.3280000000000001E-2"/>
  </r>
  <r>
    <d v="2023-04-01T00:00:00"/>
    <s v="S023284"/>
    <x v="19"/>
    <s v="PO131880"/>
    <s v="GRN185262"/>
    <s v="340-1074-1"/>
    <s v="CONDUIT JUNCTION BOX SOURCE SIDE - JTN BOX TUNNEL"/>
    <s v="Leicester LE19 2DT"/>
    <n v="144"/>
    <x v="1"/>
    <s v="Diesel"/>
    <n v="5.3280000000000001E-2"/>
  </r>
  <r>
    <d v="2023-04-01T00:00:00"/>
    <s v="S023284"/>
    <x v="19"/>
    <s v="PO131879"/>
    <s v="GRN185263"/>
    <s v="340-1071-1"/>
    <s v="CONDUIT OUTDOOR EQUIPMENT RACK ASSY JUNCTION BOX"/>
    <s v="Leicester LE19 2DT"/>
    <n v="144"/>
    <x v="1"/>
    <s v="Diesel"/>
    <n v="5.3280000000000001E-2"/>
  </r>
  <r>
    <d v="2023-12-01T00:00:00"/>
    <s v="S023730"/>
    <x v="43"/>
    <s v="PO145368"/>
    <s v="GRN204025"/>
    <n v="101025462"/>
    <s v="SUPPORT PLATE FOR CCX"/>
    <s v="Liverpool L3 7EB"/>
    <n v="115"/>
    <x v="1"/>
    <s v="Diesel"/>
    <n v="4.2549999999999999E-4"/>
  </r>
  <r>
    <d v="2023-12-01T00:00:00"/>
    <s v="S023730"/>
    <x v="43"/>
    <s v="PO145379"/>
    <s v="GRN204027"/>
    <n v="101029537"/>
    <s v="CONCENTRATOR SUPPORT BRACKET"/>
    <s v="Liverpool L3 7EB"/>
    <n v="115"/>
    <x v="1"/>
    <s v="Diesel"/>
    <n v="4.2549999999999999E-4"/>
  </r>
  <r>
    <d v="2023-12-01T00:00:00"/>
    <s v="S023730"/>
    <x v="43"/>
    <s v="PO150677"/>
    <s v="GRN204028"/>
    <n v="40258748"/>
    <s v="RPS-HRSS-CRYSTAL SPACER-REAR"/>
    <s v="Liverpool L3 7EB"/>
    <n v="115"/>
    <x v="1"/>
    <s v="Diesel"/>
    <n v="4.2549999999999999E-4"/>
  </r>
  <r>
    <d v="2023-12-01T00:00:00"/>
    <s v="S023730"/>
    <x v="43"/>
    <s v="PO145373"/>
    <s v="GRN204036"/>
    <n v="101025496"/>
    <s v="END STOP"/>
    <s v="Liverpool L3 7EB"/>
    <n v="115"/>
    <x v="1"/>
    <s v="Diesel"/>
    <n v="4.2549999999999999E-4"/>
  </r>
  <r>
    <d v="2023-04-01T00:00:00"/>
    <s v="S000892"/>
    <x v="16"/>
    <s v="PO145012"/>
    <s v="GRN185280"/>
    <s v="11540-0669"/>
    <s v="FOAM TAPE VHB DBL SIDED BLK 108FT/ROLL"/>
    <s v="Stockport SK4 2JT"/>
    <n v="55"/>
    <x v="2"/>
    <s v="Diesel"/>
    <n v="2.0350000000000001E-4"/>
  </r>
  <r>
    <d v="2023-04-01T00:00:00"/>
    <s v="S000892"/>
    <x v="16"/>
    <s v="PO145010"/>
    <s v="GRN185282"/>
    <s v="11701-0133"/>
    <s v="BATTERY LITHIUM 3V CR2 EXTENDED TEMPERATURE RANGE"/>
    <s v="Stockport SK4 2JT"/>
    <n v="55"/>
    <x v="2"/>
    <s v="Diesel"/>
    <n v="2.0350000000000001E-4"/>
  </r>
  <r>
    <d v="2023-12-01T00:00:00"/>
    <s v="S023730"/>
    <x v="43"/>
    <s v="PO151285"/>
    <s v="GRN204041"/>
    <n v="101042055"/>
    <s v="CALIBRATION TEST PIECE ASSEMBLY"/>
    <s v="Liverpool L3 7EB"/>
    <n v="115"/>
    <x v="1"/>
    <s v="Diesel"/>
    <n v="4.2549999999999999E-4"/>
  </r>
  <r>
    <d v="2023-12-01T00:00:00"/>
    <s v="S023730"/>
    <x v="43"/>
    <s v="PO148246"/>
    <s v="GRN204043"/>
    <n v="101042055"/>
    <s v="CALIBRATION TEST PIECE ASSEMBLY"/>
    <s v="Liverpool L3 7EB"/>
    <n v="115"/>
    <x v="1"/>
    <s v="Diesel"/>
    <n v="4.2549999999999999E-4"/>
  </r>
  <r>
    <d v="2023-12-01T00:00:00"/>
    <s v="S023730"/>
    <x v="43"/>
    <s v="PO148807"/>
    <s v="GRN204047"/>
    <n v="101033830"/>
    <s v="TOOLBOX BATTERY SETTING OUT JIG"/>
    <s v="Liverpool L3 7EB"/>
    <n v="115"/>
    <x v="1"/>
    <s v="Diesel"/>
    <n v="4.2549999999999999E-4"/>
  </r>
  <r>
    <d v="2023-04-01T00:00:00"/>
    <s v="S024867"/>
    <x v="27"/>
    <s v="PO139870"/>
    <s v="GRN185289"/>
    <n v="101038757"/>
    <s v="RADIATION PERSONAL DOSIMETER"/>
    <s v="Wimborne BH21 7SQ"/>
    <n v="428"/>
    <x v="2"/>
    <s v="Diesel"/>
    <n v="1.5835999999999999E-3"/>
  </r>
  <r>
    <d v="2023-04-01T00:00:00"/>
    <s v="S024867"/>
    <x v="27"/>
    <s v="PO141825"/>
    <s v="GRN185290"/>
    <n v="101038757"/>
    <s v="RADIATION PERSONAL DOSIMETER"/>
    <s v="Wimborne BH21 7SQ"/>
    <n v="428"/>
    <x v="2"/>
    <s v="Diesel"/>
    <n v="1.5835999999999999E-3"/>
  </r>
  <r>
    <d v="2023-04-01T00:00:00"/>
    <s v="S000892"/>
    <x v="16"/>
    <s v="PO145006"/>
    <s v="GRN185291"/>
    <s v="11598-1314"/>
    <s v="PADLOCK SET/KEYS"/>
    <s v="Stockport SK4 2JT"/>
    <n v="55"/>
    <x v="2"/>
    <s v="Diesel"/>
    <n v="2.0350000000000001E-4"/>
  </r>
  <r>
    <d v="2023-12-01T00:00:00"/>
    <s v="S023730"/>
    <x v="43"/>
    <s v="PO145159"/>
    <s v="GRN204298"/>
    <s v="340-1030-1"/>
    <s v="DOOR LINAC SHIELDING (LEFT)"/>
    <s v="Liverpool L3 7EB"/>
    <n v="115"/>
    <x v="1"/>
    <s v="Diesel"/>
    <n v="4.2549999999999999E-4"/>
  </r>
  <r>
    <d v="2023-04-01T00:00:00"/>
    <s v="S026889"/>
    <x v="35"/>
    <s v="PO144673"/>
    <s v="GRN185297"/>
    <n v="101023734"/>
    <s v="VERTICAL ARRAY PLATE"/>
    <s v="Stafford ST18 0PJ"/>
    <n v="50.6"/>
    <x v="2"/>
    <s v="Diesel"/>
    <n v="1.8722000000000001E-3"/>
  </r>
  <r>
    <d v="2023-12-01T00:00:00"/>
    <s v="S023730"/>
    <x v="43"/>
    <s v="PO146169"/>
    <s v="GRN204818"/>
    <s v="326-0617-2"/>
    <s v="CVI IEC 3 LAYER &amp; CALIBRATION MAT SEP TEST PIECE A"/>
    <s v="Liverpool L3 7EB"/>
    <n v="115"/>
    <x v="1"/>
    <s v="Diesel"/>
    <n v="4.2549999999999999E-4"/>
  </r>
  <r>
    <d v="2023-12-01T00:00:00"/>
    <s v="S023730"/>
    <x v="43"/>
    <s v="PO149890"/>
    <s v="GRN204820"/>
    <s v="340-1578-1"/>
    <s v="SIEMENS COLLIMATOR ASSEMBLY"/>
    <s v="Liverpool L3 7EB"/>
    <n v="115"/>
    <x v="1"/>
    <s v="Diesel"/>
    <n v="4.2549999999999999E-4"/>
  </r>
  <r>
    <d v="2023-12-01T00:00:00"/>
    <s v="S023730"/>
    <x v="43"/>
    <s v="PO143629"/>
    <s v="GRN204846"/>
    <n v="101037705"/>
    <s v="VAREX COLLIMATOR ASSEMBLY"/>
    <s v="Liverpool L3 7EB"/>
    <n v="115"/>
    <x v="1"/>
    <s v="Diesel"/>
    <n v="4.2549999999999999E-4"/>
  </r>
  <r>
    <d v="2023-12-01T00:00:00"/>
    <s v="S023730"/>
    <x v="43"/>
    <s v="PO147738"/>
    <s v="GRN204847"/>
    <n v="101037705"/>
    <s v="VAREX COLLIMATOR ASSEMBLY"/>
    <s v="Liverpool L3 7EB"/>
    <n v="115"/>
    <x v="1"/>
    <s v="Diesel"/>
    <n v="4.2549999999999999E-4"/>
  </r>
  <r>
    <d v="2023-12-01T00:00:00"/>
    <s v="S023730"/>
    <x v="43"/>
    <s v="PO148249"/>
    <s v="GRN204849"/>
    <n v="101037705"/>
    <s v="VAREX COLLIMATOR ASSEMBLY"/>
    <s v="Liverpool L3 7EB"/>
    <n v="115"/>
    <x v="1"/>
    <s v="Diesel"/>
    <n v="4.2549999999999999E-4"/>
  </r>
  <r>
    <d v="2023-12-01T00:00:00"/>
    <s v="S023730"/>
    <x v="43"/>
    <s v="PO150483"/>
    <s v="GRN204850"/>
    <n v="101037705"/>
    <s v="VAREX COLLIMATOR ASSEMBLY"/>
    <s v="Liverpool L3 7EB"/>
    <n v="115"/>
    <x v="1"/>
    <s v="Diesel"/>
    <n v="4.2549999999999999E-4"/>
  </r>
  <r>
    <d v="2023-12-01T00:00:00"/>
    <s v="S023730"/>
    <x v="43"/>
    <s v="PO146169"/>
    <s v="GRN204916"/>
    <s v="326-0617-2"/>
    <s v="CVI IEC 3 LAYER &amp; CALIBRATION MAT SEP TEST PIECE A"/>
    <s v="Liverpool L3 7EB"/>
    <n v="115"/>
    <x v="1"/>
    <s v="Diesel"/>
    <n v="4.2549999999999999E-4"/>
  </r>
  <r>
    <d v="2023-12-01T00:00:00"/>
    <s v="S023730"/>
    <x v="43"/>
    <s v="PO146169"/>
    <s v="GRN204918"/>
    <s v="326-0617-2"/>
    <s v="CVI IEC 3 LAYER &amp; CALIBRATION MAT SEP TEST PIECE A"/>
    <s v="Liverpool L3 7EB"/>
    <n v="115"/>
    <x v="1"/>
    <s v="Diesel"/>
    <n v="4.2549999999999999E-4"/>
  </r>
  <r>
    <d v="2023-12-01T00:00:00"/>
    <s v="S023730"/>
    <x v="43"/>
    <s v="PO146169"/>
    <s v="GRN204979"/>
    <s v="326-0617-2"/>
    <s v="CVI IEC 3 LAYER &amp; CALIBRATION MAT SEP TEST PIECE A"/>
    <s v="Liverpool L3 7EB"/>
    <n v="115"/>
    <x v="1"/>
    <s v="Diesel"/>
    <n v="4.2549999999999999E-4"/>
  </r>
  <r>
    <d v="2023-12-01T00:00:00"/>
    <s v="S023730"/>
    <x v="43"/>
    <s v="PO145159"/>
    <s v="GRN204994"/>
    <s v="340-1025-1"/>
    <s v="DOOR LINAC SHIELDING (RIGHT)"/>
    <s v="Liverpool L3 7EB"/>
    <n v="115"/>
    <x v="1"/>
    <s v="Diesel"/>
    <n v="4.2549999999999999E-4"/>
  </r>
  <r>
    <d v="2023-01-01T00:00:00"/>
    <s v="S022768"/>
    <x v="45"/>
    <s v="PO140003"/>
    <s v="GRN178277"/>
    <n v="3445197"/>
    <s v="2 CONDUCTOR THROUGH TERMINAL BLOCK 2.5MM2 - GREY"/>
    <s v="Newcastle-Under-Lyme ST5 7UH"/>
    <n v="12.4"/>
    <x v="2"/>
    <s v="Diesel"/>
    <n v="4.5880000000000001E-5"/>
  </r>
  <r>
    <d v="2023-01-01T00:00:00"/>
    <s v="S022768"/>
    <x v="45"/>
    <s v="PO139999"/>
    <s v="GRN178278"/>
    <n v="101016688"/>
    <s v="ASTRO HIGH INTENSITY LED STRIP LIGHT 12 LED - 24V"/>
    <s v="Newcastle-Under-Lyme ST5 7UH"/>
    <n v="12.4"/>
    <x v="2"/>
    <s v="Diesel"/>
    <n v="4.5880000000000001E-5"/>
  </r>
  <r>
    <d v="2023-01-01T00:00:00"/>
    <s v="S022768"/>
    <x v="45"/>
    <s v="PO141737"/>
    <s v="GRN178279"/>
    <n v="58201547"/>
    <s v="FUSE QUICK ACTING FF FA MIN 3.15A  5 X 20MM"/>
    <s v="Newcastle-Under-Lyme ST5 7UH"/>
    <n v="12.4"/>
    <x v="2"/>
    <s v="Diesel"/>
    <n v="4.5880000000000001E-5"/>
  </r>
  <r>
    <d v="2023-01-01T00:00:00"/>
    <s v="S022768"/>
    <x v="45"/>
    <s v="PO140831"/>
    <s v="GRN178280"/>
    <n v="58201547"/>
    <s v="FUSE QUICK ACTING FF FA MIN 3.15A  5 X 20MM"/>
    <s v="Newcastle-Under-Lyme ST5 7UH"/>
    <n v="12.4"/>
    <x v="2"/>
    <s v="Diesel"/>
    <n v="4.5880000000000001E-5"/>
  </r>
  <r>
    <d v="2023-01-01T00:00:00"/>
    <s v="S022768"/>
    <x v="45"/>
    <s v="PO140852"/>
    <s v="GRN178366"/>
    <n v="34203290"/>
    <s v="2-CONDUCTOR THROUGH TERMINAL BLOCK 1.5MM2 - GREY"/>
    <s v="Newcastle-Under-Lyme ST5 7UH"/>
    <n v="12.4"/>
    <x v="2"/>
    <s v="Diesel"/>
    <n v="4.5880000000000001E-5"/>
  </r>
  <r>
    <d v="2023-04-01T00:00:00"/>
    <s v="S001047"/>
    <x v="9"/>
    <s v="PO142188"/>
    <s v="GRN185332"/>
    <n v="66205215"/>
    <s v="2X8 ELEMENT PHOTO DIODE CDWO4 30MM THICK"/>
    <s v="81300 Johor Bahru Malaysia"/>
    <n v="6781"/>
    <x v="4"/>
    <s v="Aviation"/>
    <n v="1.1924057587200001"/>
  </r>
  <r>
    <d v="2023-01-01T00:00:00"/>
    <s v="S022768"/>
    <x v="45"/>
    <s v="PO140383"/>
    <s v="GRN178368"/>
    <n v="57200913"/>
    <s v="COMPACT ENCLOSURE AE PAINTED  300 x 300 x 210"/>
    <s v="Newcastle-Under-Lyme ST5 7UH"/>
    <n v="12.4"/>
    <x v="2"/>
    <s v="Diesel"/>
    <n v="4.5880000000000001E-5"/>
  </r>
  <r>
    <d v="2023-01-01T00:00:00"/>
    <s v="S022768"/>
    <x v="45"/>
    <s v="PO139999"/>
    <s v="GRN178410"/>
    <n v="101022627"/>
    <s v="BNC CABLE ASSEMBLY STRAIGHT PLUG RG58 50OHM - 0.5M"/>
    <s v="Newcastle-Under-Lyme ST5 7UH"/>
    <n v="12.4"/>
    <x v="2"/>
    <s v="Diesel"/>
    <n v="4.5880000000000001E-5"/>
  </r>
  <r>
    <d v="2023-04-01T00:00:00"/>
    <s v="S001047"/>
    <x v="9"/>
    <s v="PO142188"/>
    <s v="GRN185340"/>
    <n v="66205215"/>
    <s v="2X8 ELEMENT PHOTO DIODE CDWO4 30MM THICK"/>
    <s v="81300 Johor Bahru Malaysia"/>
    <n v="6781"/>
    <x v="4"/>
    <s v="Aviation"/>
    <n v="1.1924057587200001"/>
  </r>
  <r>
    <d v="2023-01-01T00:00:00"/>
    <s v="S022768"/>
    <x v="45"/>
    <s v="PO142047"/>
    <s v="GRN178462"/>
    <n v="3445207"/>
    <s v="PUSH-IN TYPE JUMPER BAR INSULATED 5-WAY - LIGHT GR"/>
    <s v="Newcastle-Under-Lyme ST5 7UH"/>
    <n v="12.4"/>
    <x v="2"/>
    <s v="Diesel"/>
    <n v="4.5880000000000001E-5"/>
  </r>
  <r>
    <d v="2023-01-01T00:00:00"/>
    <s v="S022768"/>
    <x v="45"/>
    <s v="PO141854"/>
    <s v="GRN178463"/>
    <n v="34201348"/>
    <s v="TERMINAL END ANCHOR"/>
    <s v="Newcastle-Under-Lyme ST5 7UH"/>
    <n v="12.4"/>
    <x v="2"/>
    <s v="Diesel"/>
    <n v="4.5880000000000001E-5"/>
  </r>
  <r>
    <d v="2023-01-01T00:00:00"/>
    <s v="S022768"/>
    <x v="45"/>
    <s v="PO140003"/>
    <s v="GRN178613"/>
    <n v="34203309"/>
    <s v="NARROW SLOT TRUNKING GREY 50 X 75 X 2M LONG"/>
    <s v="Newcastle-Under-Lyme ST5 7UH"/>
    <n v="12.4"/>
    <x v="2"/>
    <s v="Diesel"/>
    <n v="4.5880000000000001E-5"/>
  </r>
  <r>
    <d v="2023-01-01T00:00:00"/>
    <s v="S022768"/>
    <x v="45"/>
    <s v="PO139999"/>
    <s v="GRN178614"/>
    <n v="101010879"/>
    <s v="LED FLASHING BEACON - AMBER"/>
    <s v="Newcastle-Under-Lyme ST5 7UH"/>
    <n v="12.4"/>
    <x v="2"/>
    <s v="Diesel"/>
    <n v="4.5880000000000001E-5"/>
  </r>
  <r>
    <d v="2023-01-01T00:00:00"/>
    <s v="S022768"/>
    <x v="45"/>
    <s v="PO140383"/>
    <s v="GRN178615"/>
    <n v="101020030"/>
    <s v="MOUNTING ANGLES FOR 482.6mm (19&quot;) U MARKING PANELS"/>
    <s v="Newcastle-Under-Lyme ST5 7UH"/>
    <n v="12.4"/>
    <x v="2"/>
    <s v="Diesel"/>
    <n v="4.5880000000000001E-5"/>
  </r>
  <r>
    <d v="2023-01-01T00:00:00"/>
    <s v="S022768"/>
    <x v="45"/>
    <s v="PO142223"/>
    <s v="GRN178983"/>
    <n v="34204356"/>
    <s v="TERMINAL BLOCK 3 CONDUCTOR THROUGH 1.5MM2 - GREY"/>
    <s v="Newcastle-Under-Lyme ST5 7UH"/>
    <n v="12.4"/>
    <x v="2"/>
    <s v="Diesel"/>
    <n v="4.5880000000000001E-5"/>
  </r>
  <r>
    <d v="2023-04-01T00:00:00"/>
    <s v="S001047"/>
    <x v="9"/>
    <s v="PO142188"/>
    <s v="GRN185358"/>
    <n v="66205215"/>
    <s v="2X8 ELEMENT PHOTO DIODE CDWO4 30MM THICK"/>
    <s v="81300 Johor Bahru Malaysia"/>
    <n v="6781"/>
    <x v="4"/>
    <s v="Aviation"/>
    <n v="1.1924057587200001"/>
  </r>
  <r>
    <d v="2023-01-01T00:00:00"/>
    <s v="S022768"/>
    <x v="45"/>
    <s v="PO142224"/>
    <s v="GRN178985"/>
    <n v="3445037"/>
    <s v="END BRACKET FOR TS 35 EW 35"/>
    <s v="Newcastle-Under-Lyme ST5 7UH"/>
    <n v="12.4"/>
    <x v="2"/>
    <s v="Diesel"/>
    <n v="4.5880000000000001E-5"/>
  </r>
  <r>
    <d v="2023-04-01T00:00:00"/>
    <s v="S001121"/>
    <x v="5"/>
    <s v="PO144246"/>
    <s v="GRN185361"/>
    <n v="21205611"/>
    <s v="RJ45 PATCHCORD 4-PAIR HALOGEN-FREE TEAL - 1M LONG"/>
    <s v="Salford M5 4BE"/>
    <n v="103.6"/>
    <x v="2"/>
    <s v="Diesel"/>
    <n v="3.8331999999999998E-4"/>
  </r>
  <r>
    <d v="2023-01-01T00:00:00"/>
    <s v="S022768"/>
    <x v="45"/>
    <s v="PO142223"/>
    <s v="GRN178987"/>
    <n v="101010879"/>
    <s v="LED FLASHING BEACON - AMBER"/>
    <s v="Newcastle-Under-Lyme ST5 7UH"/>
    <n v="12.4"/>
    <x v="2"/>
    <s v="Diesel"/>
    <n v="4.5880000000000001E-5"/>
  </r>
  <r>
    <d v="2023-01-01T00:00:00"/>
    <s v="S022768"/>
    <x v="45"/>
    <s v="PO142047"/>
    <s v="GRN178988"/>
    <s v="11536-0768"/>
    <s v="MARKER CARDS 11-20 HORIZONTAL"/>
    <s v="Newcastle-Under-Lyme ST5 7UH"/>
    <n v="12.4"/>
    <x v="2"/>
    <s v="Diesel"/>
    <n v="4.5880000000000001E-5"/>
  </r>
  <r>
    <d v="2023-01-01T00:00:00"/>
    <s v="S022768"/>
    <x v="45"/>
    <s v="PO142325"/>
    <s v="GRN179247"/>
    <n v="101020030"/>
    <s v="MOUNTING ANGLES FOR 482.6mm (19&quot;) U MARKING PANELS"/>
    <s v="Newcastle-Under-Lyme ST5 7UH"/>
    <n v="12.4"/>
    <x v="2"/>
    <s v="Diesel"/>
    <n v="4.5880000000000001E-5"/>
  </r>
  <r>
    <d v="2023-01-01T00:00:00"/>
    <s v="S022768"/>
    <x v="45"/>
    <s v="PO142325"/>
    <s v="GRN179385"/>
    <n v="3445038"/>
    <s v="DIN RAIL SLOTTED TS 35 X 7.5 X 2M STEEL ZN"/>
    <s v="Newcastle-Under-Lyme ST5 7UH"/>
    <n v="12.4"/>
    <x v="2"/>
    <s v="Diesel"/>
    <n v="4.5880000000000001E-5"/>
  </r>
  <r>
    <d v="2023-01-01T00:00:00"/>
    <s v="S022768"/>
    <x v="45"/>
    <s v="PO142409"/>
    <s v="GRN179388"/>
    <s v="11701-2379"/>
    <s v="MAXI BLADE FUSE 20A"/>
    <s v="Newcastle-Under-Lyme ST5 7UH"/>
    <n v="12.4"/>
    <x v="2"/>
    <s v="Diesel"/>
    <n v="4.5880000000000001E-5"/>
  </r>
  <r>
    <d v="2023-01-01T00:00:00"/>
    <s v="S022768"/>
    <x v="45"/>
    <s v="PO139999"/>
    <s v="GRN179389"/>
    <n v="101022627"/>
    <s v="BNC CABLE ASSEMBLY STRAIGHT PLUG RG58 50OHM - 0.5M"/>
    <s v="Newcastle-Under-Lyme ST5 7UH"/>
    <n v="12.4"/>
    <x v="2"/>
    <s v="Diesel"/>
    <n v="4.5880000000000001E-5"/>
  </r>
  <r>
    <d v="2023-01-01T00:00:00"/>
    <s v="S022768"/>
    <x v="45"/>
    <s v="PO138609"/>
    <s v="GRN179392"/>
    <n v="51203629"/>
    <s v="E-STOP SHROUD FLUSH MOUNTED"/>
    <s v="Newcastle-Under-Lyme ST5 7UH"/>
    <n v="12.4"/>
    <x v="2"/>
    <s v="Diesel"/>
    <n v="4.5880000000000001E-5"/>
  </r>
  <r>
    <d v="2023-04-01T00:00:00"/>
    <s v="S001047"/>
    <x v="9"/>
    <s v="PO140457"/>
    <s v="GRN185372"/>
    <n v="101040967"/>
    <s v="SILICON PD - CDWO4 - 5x5x20 THK - 8x2 ELEMOSI OPT"/>
    <s v="81300 Johor Bahru Malaysia"/>
    <n v="6781"/>
    <x v="4"/>
    <s v="Aviation"/>
    <n v="1.1924057587200001"/>
  </r>
  <r>
    <d v="2023-01-01T00:00:00"/>
    <s v="S022768"/>
    <x v="45"/>
    <s v="PO138527"/>
    <s v="GRN179396"/>
    <n v="42201388"/>
    <s v="TERMINAL BOX PAINTED NO GLAND PLATE 150 x 150 x 80"/>
    <s v="Newcastle-Under-Lyme ST5 7UH"/>
    <n v="12.4"/>
    <x v="2"/>
    <s v="Diesel"/>
    <n v="4.5880000000000001E-5"/>
  </r>
  <r>
    <d v="2023-04-01T00:00:00"/>
    <s v="S001047"/>
    <x v="9"/>
    <s v="PO142188"/>
    <s v="GRN185374"/>
    <n v="66205215"/>
    <s v="2X8 ELEMENT PHOTO DIODE CDWO4 30MM THICK"/>
    <s v="81300 Johor Bahru Malaysia"/>
    <n v="6781"/>
    <x v="4"/>
    <s v="Aviation"/>
    <n v="1.1924057587200001"/>
  </r>
  <r>
    <d v="2023-01-01T00:00:00"/>
    <s v="S022768"/>
    <x v="45"/>
    <s v="PO140003"/>
    <s v="GRN179399"/>
    <n v="34204356"/>
    <s v="3 CONDUCTOR THROUGH TERMINAL BLOCK 1.5mm2 - GREY"/>
    <s v="Newcastle-Under-Lyme ST5 7UH"/>
    <n v="12.4"/>
    <x v="2"/>
    <s v="Diesel"/>
    <n v="4.5880000000000001E-5"/>
  </r>
  <r>
    <d v="2023-01-01T00:00:00"/>
    <s v="S022768"/>
    <x v="45"/>
    <s v="PO139649"/>
    <s v="GRN179400"/>
    <n v="51203629"/>
    <s v="E-STOP SHROUD FLUSH MOUNTED OMRON A22Z-EG2"/>
    <s v="Newcastle-Under-Lyme ST5 7UH"/>
    <n v="12.4"/>
    <x v="2"/>
    <s v="Diesel"/>
    <n v="4.5880000000000001E-5"/>
  </r>
  <r>
    <d v="2023-01-01T00:00:00"/>
    <s v="S022768"/>
    <x v="45"/>
    <s v="PO142158"/>
    <s v="GRN179402"/>
    <n v="101037545"/>
    <s v="MOUNTING CARRIER FOR 3 CONDUCTOR TERMINAL BLOCK. W"/>
    <s v="Newcastle-Under-Lyme ST5 7UH"/>
    <n v="12.4"/>
    <x v="2"/>
    <s v="Diesel"/>
    <n v="4.5880000000000001E-5"/>
  </r>
  <r>
    <d v="2023-01-01T00:00:00"/>
    <s v="S022768"/>
    <x v="45"/>
    <s v="PO138607"/>
    <s v="GRN179409"/>
    <n v="101016688"/>
    <s v="ASTRO HIGH INTENSITY LED STRIP LIGHT 12 LED - 24V"/>
    <s v="Newcastle-Under-Lyme ST5 7UH"/>
    <n v="12.4"/>
    <x v="2"/>
    <s v="Diesel"/>
    <n v="4.5880000000000001E-5"/>
  </r>
  <r>
    <d v="2023-04-01T00:00:00"/>
    <s v="S001571"/>
    <x v="10"/>
    <s v="PO144724"/>
    <s v="GRN185382"/>
    <n v="1"/>
    <s v="freight inwards"/>
    <s v="St Albans AL1 5BN"/>
    <n v="298"/>
    <x v="2"/>
    <s v="Diesel"/>
    <n v="1.1026E-3"/>
  </r>
  <r>
    <d v="2023-04-01T00:00:00"/>
    <s v="S024346"/>
    <x v="28"/>
    <s v="PO144485"/>
    <s v="GRN185383"/>
    <n v="89205386"/>
    <s v="HYDRAULIC OIL - UNIVIS HVI 26 (20L CONTAINER)"/>
    <s v="Stoke-On-Trent, ST6 4PB"/>
    <n v="10.4"/>
    <x v="3"/>
    <s v="Diesel"/>
    <n v="1.0574200000000001E-3"/>
  </r>
  <r>
    <d v="2023-01-01T00:00:00"/>
    <s v="S022768"/>
    <x v="45"/>
    <s v="PO140598"/>
    <s v="GRN179411"/>
    <n v="3445197"/>
    <s v="2 CONDUCTOR THROUGH TERMINAL BLOCK 2.5MM2 - GREY"/>
    <s v="Newcastle-Under-Lyme ST5 7UH"/>
    <n v="12.4"/>
    <x v="2"/>
    <s v="Diesel"/>
    <n v="4.5880000000000001E-5"/>
  </r>
  <r>
    <d v="2023-01-01T00:00:00"/>
    <s v="S022768"/>
    <x v="45"/>
    <s v="PO142572"/>
    <s v="GRN179568"/>
    <s v="11554-1011"/>
    <s v="CONN 5 COND TERM BLOCK W/LEVERS"/>
    <s v="Newcastle-Under-Lyme ST5 7UH"/>
    <n v="12.4"/>
    <x v="2"/>
    <s v="Diesel"/>
    <n v="4.5880000000000001E-5"/>
  </r>
  <r>
    <d v="2023-01-01T00:00:00"/>
    <s v="S022768"/>
    <x v="45"/>
    <s v="PO140003"/>
    <s v="GRN179891"/>
    <n v="34206333"/>
    <s v="CABLE SOCKET GDM 3009 BLACK 3P+E PG9"/>
    <s v="Newcastle-Under-Lyme ST5 7UH"/>
    <n v="12.4"/>
    <x v="2"/>
    <s v="Diesel"/>
    <n v="4.5880000000000001E-5"/>
  </r>
  <r>
    <d v="2023-01-01T00:00:00"/>
    <s v="S022768"/>
    <x v="45"/>
    <s v="PO140003"/>
    <s v="GRN179892"/>
    <n v="51203629"/>
    <s v="E-STOP SHROUD FLUSH MOUNTED OMRON A22Z-EG2"/>
    <s v="Newcastle-Under-Lyme ST5 7UH"/>
    <n v="12.4"/>
    <x v="2"/>
    <s v="Diesel"/>
    <n v="4.5880000000000001E-5"/>
  </r>
  <r>
    <d v="2023-01-01T00:00:00"/>
    <s v="S022768"/>
    <x v="45"/>
    <s v="PO140002"/>
    <s v="GRN179894"/>
    <n v="34204212"/>
    <s v="PUSH-IN TYPE JUMPER BAR INSULATED 4-WAY 32A -"/>
    <s v="Newcastle-Under-Lyme ST5 7UH"/>
    <n v="12.4"/>
    <x v="2"/>
    <s v="Diesel"/>
    <n v="4.5880000000000001E-5"/>
  </r>
  <r>
    <d v="2023-04-01T00:00:00"/>
    <s v="S022670"/>
    <x v="26"/>
    <s v="PO143446"/>
    <s v="GRN185389"/>
    <n v="85211274"/>
    <s v="M12 x 45 HEX SOCKET CSK HD SCREW GRADE 8.8"/>
    <s v="Congleton CW12 1HR"/>
    <n v="12.8"/>
    <x v="2"/>
    <s v="Diesel"/>
    <n v="4.7360000000000001E-5"/>
  </r>
  <r>
    <d v="2023-01-01T00:00:00"/>
    <s v="S022768"/>
    <x v="45"/>
    <s v="PO139692"/>
    <s v="GRN179895"/>
    <n v="3445038"/>
    <s v="DIN RAIL SLOTTED TS 35 X 7.5 X 2M STEEL ZN"/>
    <s v="Newcastle-Under-Lyme ST5 7UH"/>
    <n v="12.4"/>
    <x v="2"/>
    <s v="Diesel"/>
    <n v="4.5880000000000001E-5"/>
  </r>
  <r>
    <d v="2023-01-01T00:00:00"/>
    <s v="S022768"/>
    <x v="45"/>
    <s v="PO139999"/>
    <s v="GRN179899"/>
    <n v="101022627"/>
    <s v="BNC CABLE ASSEMBLY STRAIGHT PLUG RG58 50OHM - 0.5M"/>
    <s v="Newcastle-Under-Lyme ST5 7UH"/>
    <n v="12.4"/>
    <x v="2"/>
    <s v="Diesel"/>
    <n v="4.5880000000000001E-5"/>
  </r>
  <r>
    <d v="2023-01-01T00:00:00"/>
    <s v="S022768"/>
    <x v="45"/>
    <s v="PO142578"/>
    <s v="GRN179902"/>
    <n v="101008169"/>
    <s v="PANEL COOLING FAN 230 V PHASE 1"/>
    <s v="Newcastle-Under-Lyme ST5 7UH"/>
    <n v="12.4"/>
    <x v="2"/>
    <s v="Diesel"/>
    <n v="4.5880000000000001E-5"/>
  </r>
  <r>
    <d v="2023-01-01T00:00:00"/>
    <s v="S022768"/>
    <x v="45"/>
    <s v="PO142757"/>
    <s v="GRN179923"/>
    <n v="3445037"/>
    <s v="END BRACKET FOR TS 35 EW 35"/>
    <s v="Newcastle-Under-Lyme ST5 7UH"/>
    <n v="12.4"/>
    <x v="2"/>
    <s v="Diesel"/>
    <n v="4.5880000000000001E-5"/>
  </r>
  <r>
    <d v="2023-04-01T00:00:00"/>
    <s v="S000892"/>
    <x v="16"/>
    <s v="PO145012"/>
    <s v="GRN185397"/>
    <n v="101028605"/>
    <s v="C14 CABLE MOUNT PLUG MALE 10A SCREW REWIREABLE"/>
    <s v="Stockport SK4 2JT"/>
    <n v="55"/>
    <x v="2"/>
    <s v="Diesel"/>
    <n v="2.0350000000000001E-4"/>
  </r>
  <r>
    <d v="2023-02-01T00:00:00"/>
    <s v="S022768"/>
    <x v="45"/>
    <s v="PO142578"/>
    <s v="GRN180037"/>
    <n v="101008169"/>
    <s v="PANEL COOLING FAN 230 V PHASE 1"/>
    <s v="Newcastle-Under-Lyme ST5 7UH"/>
    <n v="12.4"/>
    <x v="2"/>
    <s v="Diesel"/>
    <n v="4.5880000000000001E-5"/>
  </r>
  <r>
    <d v="2023-02-01T00:00:00"/>
    <s v="S022768"/>
    <x v="45"/>
    <s v="PO142325"/>
    <s v="GRN180039"/>
    <n v="101026870"/>
    <s v="LED FLASHING BEACON 20-30V AC/DC"/>
    <s v="Newcastle-Under-Lyme ST5 7UH"/>
    <n v="12.4"/>
    <x v="2"/>
    <s v="Diesel"/>
    <n v="4.5880000000000001E-5"/>
  </r>
  <r>
    <d v="2023-02-01T00:00:00"/>
    <s v="S022768"/>
    <x v="45"/>
    <s v="PO142757"/>
    <s v="GRN180040"/>
    <n v="101026870"/>
    <s v="LED FLASHING BEACON 20-30V AC/DC"/>
    <s v="Newcastle-Under-Lyme ST5 7UH"/>
    <n v="12.4"/>
    <x v="2"/>
    <s v="Diesel"/>
    <n v="4.5880000000000001E-5"/>
  </r>
  <r>
    <d v="2023-02-01T00:00:00"/>
    <s v="S022768"/>
    <x v="45"/>
    <s v="PO142224"/>
    <s v="GRN180466"/>
    <n v="3445204"/>
    <s v="PUSH-IN TYPE JUMPER BAR INSULATED 2-WAY 25A LIGHT"/>
    <s v="Newcastle-Under-Lyme ST5 7UH"/>
    <n v="12.4"/>
    <x v="2"/>
    <s v="Diesel"/>
    <n v="4.5880000000000001E-5"/>
  </r>
  <r>
    <d v="2023-02-01T00:00:00"/>
    <s v="S022768"/>
    <x v="45"/>
    <s v="PO142047"/>
    <s v="GRN180467"/>
    <s v="11701-0122"/>
    <s v="INVERTER MODULE, 24V, DIN RAIL"/>
    <s v="Newcastle-Under-Lyme ST5 7UH"/>
    <n v="12.4"/>
    <x v="2"/>
    <s v="Diesel"/>
    <n v="4.5880000000000001E-5"/>
  </r>
  <r>
    <d v="2023-02-01T00:00:00"/>
    <s v="S022768"/>
    <x v="45"/>
    <s v="PO139999"/>
    <s v="GRN180471"/>
    <n v="101010879"/>
    <s v="LED FLASHING BEACON - AMBER"/>
    <s v="Newcastle-Under-Lyme ST5 7UH"/>
    <n v="12.4"/>
    <x v="2"/>
    <s v="Diesel"/>
    <n v="4.5880000000000001E-5"/>
  </r>
  <r>
    <d v="2023-02-01T00:00:00"/>
    <s v="S022768"/>
    <x v="45"/>
    <s v="PO141511"/>
    <s v="GRN180480"/>
    <s v="11700-8173"/>
    <s v="ENCLOSURE RACK CABINET 12U 600MMX900MM W/ SHOCK PA"/>
    <s v="Newcastle-Under-Lyme ST5 7UH"/>
    <n v="12.4"/>
    <x v="2"/>
    <s v="Diesel"/>
    <n v="4.5880000000000001E-5"/>
  </r>
  <r>
    <d v="2023-02-01T00:00:00"/>
    <s v="S022768"/>
    <x v="45"/>
    <s v="PO140003"/>
    <s v="GRN180519"/>
    <n v="3445038"/>
    <s v="DIN RAIL SLOTTED TS 35 X 7.5 X 2M STEEL ZN"/>
    <s v="Newcastle-Under-Lyme ST5 7UH"/>
    <n v="12.4"/>
    <x v="2"/>
    <s v="Diesel"/>
    <n v="4.5880000000000001E-5"/>
  </r>
  <r>
    <d v="2023-02-01T00:00:00"/>
    <s v="S022768"/>
    <x v="45"/>
    <s v="PO142224"/>
    <s v="GRN180520"/>
    <n v="3445197"/>
    <s v="2 CONDUCTOR THROUGH TERMINAL BLOCK 2.5MM2 - GREY"/>
    <s v="Newcastle-Under-Lyme ST5 7UH"/>
    <n v="12.4"/>
    <x v="2"/>
    <s v="Diesel"/>
    <n v="4.5880000000000001E-5"/>
  </r>
  <r>
    <d v="2023-02-01T00:00:00"/>
    <s v="S022768"/>
    <x v="45"/>
    <s v="PO142121"/>
    <s v="GRN180521"/>
    <n v="42201388"/>
    <s v="TERMINAL BOX PAINTED NO GLAND PLATE 150 X 150 X 80"/>
    <s v="Newcastle-Under-Lyme ST5 7UH"/>
    <n v="12.4"/>
    <x v="2"/>
    <s v="Diesel"/>
    <n v="4.5880000000000001E-5"/>
  </r>
  <r>
    <d v="2023-02-01T00:00:00"/>
    <s v="S022768"/>
    <x v="45"/>
    <s v="PO140383"/>
    <s v="GRN180728"/>
    <n v="3445333"/>
    <s v="4 POLE 125A DISCONNECTOR"/>
    <s v="Newcastle-Under-Lyme ST5 7UH"/>
    <n v="12.4"/>
    <x v="2"/>
    <s v="Diesel"/>
    <n v="4.5880000000000001E-5"/>
  </r>
  <r>
    <d v="2023-02-01T00:00:00"/>
    <s v="S022768"/>
    <x v="45"/>
    <s v="PO142409"/>
    <s v="GRN180732"/>
    <s v="11701-2378"/>
    <s v="32V IN-LINE BLADE MAXI FUSE HOLDER, 6AWG LEADS 60A"/>
    <s v="Newcastle-Under-Lyme ST5 7UH"/>
    <n v="12.4"/>
    <x v="2"/>
    <s v="Diesel"/>
    <n v="4.5880000000000001E-5"/>
  </r>
  <r>
    <d v="2023-02-01T00:00:00"/>
    <s v="S022768"/>
    <x v="45"/>
    <s v="PO142224"/>
    <s v="GRN180807"/>
    <n v="3445037"/>
    <s v="END BRACKET FOR TS 35 EW 35"/>
    <s v="Newcastle-Under-Lyme ST5 7UH"/>
    <n v="12.4"/>
    <x v="2"/>
    <s v="Diesel"/>
    <n v="4.5880000000000001E-5"/>
  </r>
  <r>
    <d v="2023-02-01T00:00:00"/>
    <s v="S022768"/>
    <x v="45"/>
    <s v="PO140003"/>
    <s v="GRN180809"/>
    <n v="5845003"/>
    <s v="1A FUSE FOR ASK1"/>
    <s v="Newcastle-Under-Lyme ST5 7UH"/>
    <n v="12.4"/>
    <x v="2"/>
    <s v="Diesel"/>
    <n v="4.5880000000000001E-5"/>
  </r>
  <r>
    <d v="2023-02-01T00:00:00"/>
    <s v="S022768"/>
    <x v="45"/>
    <s v="PO139999"/>
    <s v="GRN180810"/>
    <n v="101016688"/>
    <s v="ASTRO HIGH INTENSITY LED STRIP LIGHT 12 LED - 24V"/>
    <s v="Newcastle-Under-Lyme ST5 7UH"/>
    <n v="12.4"/>
    <x v="2"/>
    <s v="Diesel"/>
    <n v="4.5880000000000001E-5"/>
  </r>
  <r>
    <d v="2023-02-01T00:00:00"/>
    <s v="S022768"/>
    <x v="45"/>
    <s v="PO142223"/>
    <s v="GRN180812"/>
    <n v="34204212"/>
    <s v="PUSH-IN TYPE JUMPER BAR INSULATED 4-WAY 32A -"/>
    <s v="Newcastle-Under-Lyme ST5 7UH"/>
    <n v="12.4"/>
    <x v="2"/>
    <s v="Diesel"/>
    <n v="4.5880000000000001E-5"/>
  </r>
  <r>
    <d v="2023-02-01T00:00:00"/>
    <s v="S022768"/>
    <x v="45"/>
    <s v="PO143088"/>
    <s v="GRN180901"/>
    <s v="11700-4533"/>
    <s v="FERRULE 18AWG X 8MM L NON-INSULATED"/>
    <s v="Newcastle-Under-Lyme ST5 7UH"/>
    <n v="12.4"/>
    <x v="2"/>
    <s v="Diesel"/>
    <n v="4.5880000000000001E-5"/>
  </r>
  <r>
    <d v="2023-02-01T00:00:00"/>
    <s v="S022768"/>
    <x v="45"/>
    <s v="PO142223"/>
    <s v="GRN180904"/>
    <n v="50202800"/>
    <s v="2-CONDUCTOR FUSED DISCONNECT TERMINAL BLOCK - GREY"/>
    <s v="Newcastle-Under-Lyme ST5 7UH"/>
    <n v="12.4"/>
    <x v="2"/>
    <s v="Diesel"/>
    <n v="4.5880000000000001E-5"/>
  </r>
  <r>
    <d v="2023-04-01T00:00:00"/>
    <s v="S001121"/>
    <x v="5"/>
    <s v="PO143178"/>
    <s v="GRN185432"/>
    <n v="13204807"/>
    <s v="RSLINX CLASSIC SINGLE NODE"/>
    <s v="Salford M5 4BE"/>
    <n v="103.6"/>
    <x v="2"/>
    <s v="Diesel"/>
    <n v="3.8331999999999998E-4"/>
  </r>
  <r>
    <d v="2023-02-01T00:00:00"/>
    <s v="S022768"/>
    <x v="45"/>
    <s v="PO140003"/>
    <s v="GRN180905"/>
    <n v="50202800"/>
    <s v="2-CONDUCTOR FUSED DISCONNECT TERMINAL BLOCK - GREY"/>
    <s v="Newcastle-Under-Lyme ST5 7UH"/>
    <n v="12.4"/>
    <x v="2"/>
    <s v="Diesel"/>
    <n v="4.5880000000000001E-5"/>
  </r>
  <r>
    <d v="2023-04-01T00:00:00"/>
    <s v="S001121"/>
    <x v="5"/>
    <s v="PO144718"/>
    <s v="GRN185434"/>
    <s v="11700-6227"/>
    <s v="FACTORYTALK SE SITE EDITION STATION LICENSE"/>
    <s v="Salford M5 4BE"/>
    <n v="103.6"/>
    <x v="2"/>
    <s v="Diesel"/>
    <n v="3.8331999999999998E-4"/>
  </r>
  <r>
    <d v="2023-01-01T00:00:00"/>
    <s v="S022473"/>
    <x v="46"/>
    <s v="PO136157"/>
    <s v="GRN178365"/>
    <n v="101048794"/>
    <s v="TURNTABLE ASSEMBLY"/>
    <s v="Stoke-on-Trent ST4 8HX"/>
    <n v="24.2"/>
    <x v="3"/>
    <s v="Diesel"/>
    <n v="2.4605350000000002E-2"/>
  </r>
  <r>
    <d v="2023-04-01T00:00:00"/>
    <s v="S001121"/>
    <x v="5"/>
    <s v="PO144721"/>
    <s v="GRN185438"/>
    <s v="11700-6227"/>
    <s v="FACTORYTALK SE SITE EDITION STATION LICENSE"/>
    <s v="Salford M5 4BE"/>
    <n v="103.6"/>
    <x v="2"/>
    <s v="Diesel"/>
    <n v="3.8331999999999998E-4"/>
  </r>
  <r>
    <d v="2023-02-01T00:00:00"/>
    <s v="S022768"/>
    <x v="45"/>
    <s v="PO142489"/>
    <s v="GRN180907"/>
    <n v="3445024"/>
    <s v="PLUG SOCKET OUTLET 3P+N+E 2X AUX PINS/IP67 63A"/>
    <s v="Newcastle-Under-Lyme ST5 7UH"/>
    <n v="12.4"/>
    <x v="2"/>
    <s v="Diesel"/>
    <n v="4.5880000000000001E-5"/>
  </r>
  <r>
    <d v="2023-04-01T00:00:00"/>
    <s v="S001121"/>
    <x v="5"/>
    <s v="PO144722"/>
    <s v="GRN185440"/>
    <s v="11700-6227"/>
    <s v="FACTORYTALK SE SITE EDITION STATION LICENSE"/>
    <s v="Salford M5 4BE"/>
    <n v="103.6"/>
    <x v="2"/>
    <s v="Diesel"/>
    <n v="3.8331999999999998E-4"/>
  </r>
  <r>
    <d v="2023-02-01T00:00:00"/>
    <s v="S022768"/>
    <x v="45"/>
    <s v="PO142121"/>
    <s v="GRN180962"/>
    <s v="11700-8173"/>
    <s v="ENCLOSURE RACK CABINET 12U 600MMX900MM W/ SHOCK PA"/>
    <s v="Newcastle-Under-Lyme ST5 7UH"/>
    <n v="12.4"/>
    <x v="2"/>
    <s v="Diesel"/>
    <n v="4.5880000000000001E-5"/>
  </r>
  <r>
    <d v="2023-02-01T00:00:00"/>
    <s v="S022768"/>
    <x v="45"/>
    <s v="PO140947"/>
    <s v="GRN180963"/>
    <s v="11700-8173"/>
    <s v="ENCLOSURE RACK CABINET 12U 600MMX900MM W/ SHOCK PA"/>
    <s v="Newcastle-Under-Lyme ST5 7UH"/>
    <n v="12.4"/>
    <x v="2"/>
    <s v="Diesel"/>
    <n v="4.5880000000000001E-5"/>
  </r>
  <r>
    <d v="2023-04-01T00:00:00"/>
    <s v="S001571"/>
    <x v="10"/>
    <s v="PO143452"/>
    <s v="GRN185444"/>
    <n v="1"/>
    <s v="freight inwards"/>
    <s v="St Albans AL1 5BN"/>
    <n v="298"/>
    <x v="2"/>
    <s v="Diesel"/>
    <n v="1.1026E-3"/>
  </r>
  <r>
    <d v="2023-02-01T00:00:00"/>
    <s v="S022768"/>
    <x v="45"/>
    <s v="PO143088"/>
    <s v="GRN181108"/>
    <s v="11700-4534"/>
    <s v="FERRULE 16AWG X 8MM L NON-INSULATED"/>
    <s v="Newcastle-Under-Lyme ST5 7UH"/>
    <n v="12.4"/>
    <x v="2"/>
    <s v="Diesel"/>
    <n v="4.5880000000000001E-5"/>
  </r>
  <r>
    <d v="2023-02-01T00:00:00"/>
    <s v="S022768"/>
    <x v="45"/>
    <s v="PO143088"/>
    <s v="GRN181277"/>
    <s v="11700-6311"/>
    <s v="FERRULE 20AWG X 8MM L NON-INSULATED"/>
    <s v="Newcastle-Under-Lyme ST5 7UH"/>
    <n v="12.4"/>
    <x v="2"/>
    <s v="Diesel"/>
    <n v="4.5880000000000001E-5"/>
  </r>
  <r>
    <d v="2023-04-01T00:00:00"/>
    <s v="S001121"/>
    <x v="5"/>
    <s v="PO140105"/>
    <s v="GRN185447"/>
    <n v="13204807"/>
    <s v="RSLINX CLASSIC SINGLE NODE"/>
    <s v="Salford M5 4BE"/>
    <n v="103.6"/>
    <x v="2"/>
    <s v="Diesel"/>
    <n v="3.8331999999999998E-4"/>
  </r>
  <r>
    <d v="2023-04-01T00:00:00"/>
    <s v="S001121"/>
    <x v="5"/>
    <s v="PO140075"/>
    <s v="GRN185448"/>
    <s v="11700-6227"/>
    <s v="FACTORYTALK SE SITE EDITION STATION LICENSE"/>
    <s v="Salford M5 4BE"/>
    <n v="103.6"/>
    <x v="2"/>
    <s v="Diesel"/>
    <n v="3.8331999999999998E-4"/>
  </r>
  <r>
    <d v="2023-02-01T00:00:00"/>
    <s v="S022768"/>
    <x v="45"/>
    <s v="PO142325"/>
    <s v="GRN181319"/>
    <n v="3445038"/>
    <s v="DIN RAIL SLOTTED TS 35 X 7.5 X 2M STEEL ZN"/>
    <s v="Newcastle-Under-Lyme ST5 7UH"/>
    <n v="12.4"/>
    <x v="2"/>
    <s v="Diesel"/>
    <n v="4.5880000000000001E-5"/>
  </r>
  <r>
    <d v="2023-02-01T00:00:00"/>
    <s v="S022768"/>
    <x v="45"/>
    <s v="PO140003"/>
    <s v="GRN181520"/>
    <n v="3445038"/>
    <s v="DIN RAIL SLOTTED TS 35 X 7.5 X 2M STEEL ZN"/>
    <s v="Newcastle-Under-Lyme ST5 7UH"/>
    <n v="12.4"/>
    <x v="2"/>
    <s v="Diesel"/>
    <n v="4.5880000000000001E-5"/>
  </r>
  <r>
    <d v="2023-01-01T00:00:00"/>
    <s v="S024099"/>
    <x v="47"/>
    <s v="PO139363"/>
    <s v="GRN178428"/>
    <s v="340-1012-1"/>
    <s v="WELDMENT LINAC SUPPORT STRUCTURE"/>
    <s v="Stafford ST16 3DR"/>
    <n v="49.6"/>
    <x v="3"/>
    <s v="Diesel"/>
    <n v="5.0430800000000005E-2"/>
  </r>
  <r>
    <d v="2023-02-01T00:00:00"/>
    <s v="S022768"/>
    <x v="45"/>
    <s v="PO142941"/>
    <s v="GRN181551"/>
    <n v="4945011"/>
    <s v="WALL MOUNTING BRACKET WITH FIXINGS (PACK OF 4)"/>
    <s v="Newcastle-Under-Lyme ST5 7UH"/>
    <n v="12.4"/>
    <x v="2"/>
    <s v="Diesel"/>
    <n v="4.5880000000000001E-5"/>
  </r>
  <r>
    <d v="2023-02-01T00:00:00"/>
    <s v="S022768"/>
    <x v="45"/>
    <s v="PO140947"/>
    <s v="GRN181553"/>
    <s v="11537-0368"/>
    <s v="TERMINAL BLOCK 4POS THRU GRAY"/>
    <s v="Newcastle-Under-Lyme ST5 7UH"/>
    <n v="12.4"/>
    <x v="2"/>
    <s v="Diesel"/>
    <n v="4.5880000000000001E-5"/>
  </r>
  <r>
    <d v="2023-02-01T00:00:00"/>
    <s v="S022768"/>
    <x v="45"/>
    <s v="PO138609"/>
    <s v="GRN181619"/>
    <n v="3445333"/>
    <s v="4 POLE 125A DISCONNECTOR"/>
    <s v="Newcastle-Under-Lyme ST5 7UH"/>
    <n v="12.4"/>
    <x v="2"/>
    <s v="Diesel"/>
    <n v="4.5880000000000001E-5"/>
  </r>
  <r>
    <d v="2023-02-01T00:00:00"/>
    <s v="S022768"/>
    <x v="45"/>
    <s v="PO140003"/>
    <s v="GRN181693"/>
    <n v="51203629"/>
    <s v="E-STOP SHROUD FLUSH MOUNTED OMRON A22Z-EG2"/>
    <s v="Newcastle-Under-Lyme ST5 7UH"/>
    <n v="12.4"/>
    <x v="2"/>
    <s v="Diesel"/>
    <n v="4.5880000000000001E-5"/>
  </r>
  <r>
    <d v="2023-02-01T00:00:00"/>
    <s v="S022768"/>
    <x v="45"/>
    <s v="PO140003"/>
    <s v="GRN181694"/>
    <n v="50206630"/>
    <s v="NON-FUSED TERMINAL BLOCK CABLE MOUNT 10 WAY 630V"/>
    <s v="Newcastle-Under-Lyme ST5 7UH"/>
    <n v="12.4"/>
    <x v="2"/>
    <s v="Diesel"/>
    <n v="4.5880000000000001E-5"/>
  </r>
  <r>
    <d v="2023-02-01T00:00:00"/>
    <s v="S022768"/>
    <x v="45"/>
    <s v="PO139692"/>
    <s v="GRN181695"/>
    <n v="3445197"/>
    <s v="2 CONDUCTOR THROUGH TERMINAL BLOCK 2.5MM2 - GREY"/>
    <s v="Newcastle-Under-Lyme ST5 7UH"/>
    <n v="12.4"/>
    <x v="2"/>
    <s v="Diesel"/>
    <n v="4.5880000000000001E-5"/>
  </r>
  <r>
    <d v="2023-02-01T00:00:00"/>
    <s v="S022768"/>
    <x v="45"/>
    <s v="PO139999"/>
    <s v="GRN181839"/>
    <n v="101020030"/>
    <s v="MOUNTING ANGLES FOR 482.6mm (19&quot;) U MARKING PANELS"/>
    <s v="Newcastle-Under-Lyme ST5 7UH"/>
    <n v="12.4"/>
    <x v="2"/>
    <s v="Diesel"/>
    <n v="4.5880000000000001E-5"/>
  </r>
  <r>
    <d v="2023-02-01T00:00:00"/>
    <s v="S022768"/>
    <x v="45"/>
    <s v="PO143799"/>
    <s v="GRN181846"/>
    <n v="101033607"/>
    <s v="MOUNTING CARRIER FOR 5-CONDUCTOR TERMINAL BLOCK WA"/>
    <s v="Newcastle-Under-Lyme ST5 7UH"/>
    <n v="12.4"/>
    <x v="2"/>
    <s v="Diesel"/>
    <n v="4.5880000000000001E-5"/>
  </r>
  <r>
    <d v="2023-03-01T00:00:00"/>
    <s v="S022768"/>
    <x v="45"/>
    <s v="PO138607"/>
    <s v="GRN182226"/>
    <n v="101041977"/>
    <s v="INDUCTIVE PROXIMITY SENSORS, 40MM, M12 4 PIN"/>
    <s v="Newcastle-Under-Lyme ST5 7UH"/>
    <n v="12.4"/>
    <x v="2"/>
    <s v="Diesel"/>
    <n v="4.5880000000000001E-5"/>
  </r>
  <r>
    <d v="2023-03-01T00:00:00"/>
    <s v="S022768"/>
    <x v="45"/>
    <s v="PO142325"/>
    <s v="GRN182337"/>
    <n v="57205894"/>
    <s v="CHASSIS PLATE FOR IP66 BOX 350 x 250 x 2mm"/>
    <s v="Newcastle-Under-Lyme ST5 7UH"/>
    <n v="12.4"/>
    <x v="2"/>
    <s v="Diesel"/>
    <n v="4.5880000000000001E-5"/>
  </r>
  <r>
    <d v="2023-03-01T00:00:00"/>
    <s v="S022768"/>
    <x v="45"/>
    <s v="PO142121"/>
    <s v="GRN182341"/>
    <n v="42201388"/>
    <s v="TERMINAL BOX PAINTED NO GLAND PLATE 150 X 150 X 80"/>
    <s v="Newcastle-Under-Lyme ST5 7UH"/>
    <n v="12.4"/>
    <x v="2"/>
    <s v="Diesel"/>
    <n v="4.5880000000000001E-5"/>
  </r>
  <r>
    <d v="2023-03-01T00:00:00"/>
    <s v="S022768"/>
    <x v="45"/>
    <s v="PO142224"/>
    <s v="GRN182345"/>
    <n v="5845003"/>
    <s v="1A FUSE FOR ASK1"/>
    <s v="Newcastle-Under-Lyme ST5 7UH"/>
    <n v="12.4"/>
    <x v="2"/>
    <s v="Diesel"/>
    <n v="4.5880000000000001E-5"/>
  </r>
  <r>
    <d v="2023-03-01T00:00:00"/>
    <s v="S022768"/>
    <x v="45"/>
    <s v="PO143721"/>
    <s v="GRN182584"/>
    <n v="42201477"/>
    <s v="ENCLOSURE EB WALL MOUNTING 150 X 150 X 80MM"/>
    <s v="Newcastle-Under-Lyme ST5 7UH"/>
    <n v="12.4"/>
    <x v="2"/>
    <s v="Diesel"/>
    <n v="4.5880000000000001E-5"/>
  </r>
  <r>
    <d v="2023-03-01T00:00:00"/>
    <s v="S022768"/>
    <x v="45"/>
    <s v="PO142223"/>
    <s v="GRN182586"/>
    <n v="34204212"/>
    <s v="PUSH-IN TYPE JUMPER BAR INSULATED 4-WAY 32A -"/>
    <s v="Newcastle-Under-Lyme ST5 7UH"/>
    <n v="12.4"/>
    <x v="2"/>
    <s v="Diesel"/>
    <n v="4.5880000000000001E-5"/>
  </r>
  <r>
    <d v="2023-03-01T00:00:00"/>
    <s v="S022768"/>
    <x v="45"/>
    <s v="PO143088"/>
    <s v="GRN183092"/>
    <n v="3445334"/>
    <s v="KEY LOCK FOR NEW ISOBAR DOOR CATCH"/>
    <s v="Newcastle-Under-Lyme ST5 7UH"/>
    <n v="12.4"/>
    <x v="2"/>
    <s v="Diesel"/>
    <n v="4.5880000000000001E-5"/>
  </r>
  <r>
    <d v="2023-04-01T00:00:00"/>
    <s v="S023373"/>
    <x v="44"/>
    <s v="PO139985"/>
    <s v="GRN185481"/>
    <n v="56202191"/>
    <s v="HIGH VOLTAGE POWER SUPPLY"/>
    <s v="Pulborough RH20 2RY"/>
    <n v="420"/>
    <x v="2"/>
    <s v="Diesel"/>
    <n v="1.554E-3"/>
  </r>
  <r>
    <d v="2023-03-01T00:00:00"/>
    <s v="S022768"/>
    <x v="45"/>
    <s v="PO144271"/>
    <s v="GRN183094"/>
    <n v="4245267"/>
    <s v="OUTLET FILTER PANEL"/>
    <s v="Newcastle-Under-Lyme ST5 7UH"/>
    <n v="12.4"/>
    <x v="2"/>
    <s v="Diesel"/>
    <n v="4.5880000000000001E-5"/>
  </r>
  <r>
    <d v="2023-03-01T00:00:00"/>
    <s v="S022768"/>
    <x v="45"/>
    <s v="PO144271"/>
    <s v="GRN183095"/>
    <n v="101008170"/>
    <s v="FILTER UNIT"/>
    <s v="Newcastle-Under-Lyme ST5 7UH"/>
    <n v="12.4"/>
    <x v="2"/>
    <s v="Diesel"/>
    <n v="4.5880000000000001E-5"/>
  </r>
  <r>
    <d v="2023-03-01T00:00:00"/>
    <s v="S022768"/>
    <x v="45"/>
    <s v="PO141603"/>
    <s v="GRN183096"/>
    <n v="101031486"/>
    <s v="COMPACT SPLICING CONNECTOR 5-WAY WAGO 221-415"/>
    <s v="Newcastle-Under-Lyme ST5 7UH"/>
    <n v="12.4"/>
    <x v="2"/>
    <s v="Diesel"/>
    <n v="4.5880000000000001E-5"/>
  </r>
  <r>
    <d v="2023-03-01T00:00:00"/>
    <s v="S022768"/>
    <x v="45"/>
    <s v="PO139999"/>
    <s v="GRN183098"/>
    <n v="101010879"/>
    <s v="LED FLASHING BEACON - AMBER"/>
    <s v="Newcastle-Under-Lyme ST5 7UH"/>
    <n v="12.4"/>
    <x v="2"/>
    <s v="Diesel"/>
    <n v="4.5880000000000001E-5"/>
  </r>
  <r>
    <d v="2023-03-01T00:00:00"/>
    <s v="S022768"/>
    <x v="45"/>
    <s v="PO143799"/>
    <s v="GRN183099"/>
    <n v="101010879"/>
    <s v="LED FLASHING BEACON - AMBER"/>
    <s v="Newcastle-Under-Lyme ST5 7UH"/>
    <n v="12.4"/>
    <x v="2"/>
    <s v="Diesel"/>
    <n v="4.5880000000000001E-5"/>
  </r>
  <r>
    <d v="2023-03-01T00:00:00"/>
    <s v="S022768"/>
    <x v="45"/>
    <s v="PO140383"/>
    <s v="GRN183101"/>
    <n v="3445038"/>
    <s v="DIN RAIL SLOTTED TS 35 X 7.5 X 2M STEEL ZN"/>
    <s v="Newcastle-Under-Lyme ST5 7UH"/>
    <n v="12.4"/>
    <x v="2"/>
    <s v="Diesel"/>
    <n v="4.5880000000000001E-5"/>
  </r>
  <r>
    <d v="2023-03-01T00:00:00"/>
    <s v="S022768"/>
    <x v="45"/>
    <s v="PO143373"/>
    <s v="GRN183120"/>
    <n v="101010879"/>
    <s v="LED FLASHING BEACON - AMBER"/>
    <s v="Newcastle-Under-Lyme ST5 7UH"/>
    <n v="12.4"/>
    <x v="2"/>
    <s v="Diesel"/>
    <n v="4.5880000000000001E-5"/>
  </r>
  <r>
    <d v="2023-03-01T00:00:00"/>
    <s v="S022768"/>
    <x v="45"/>
    <s v="PO140947"/>
    <s v="GRN183465"/>
    <s v="11700-8173"/>
    <s v="ENCLOSURE RACK CABINET 12U 600MMX900MM W/ SHOCK PA"/>
    <s v="Newcastle-Under-Lyme ST5 7UH"/>
    <n v="12.4"/>
    <x v="2"/>
    <s v="Diesel"/>
    <n v="4.5880000000000001E-5"/>
  </r>
  <r>
    <d v="2023-04-01T00:00:00"/>
    <s v="S023222"/>
    <x v="11"/>
    <s v="PO143361"/>
    <s v="GRN185506"/>
    <s v="11554-0683"/>
    <s v="CONN EURO MALE WIREABLE"/>
    <s v="Wickford SS11 8YT"/>
    <n v="390"/>
    <x v="2"/>
    <s v="Diesel"/>
    <n v="1.4430000000000001E-3"/>
  </r>
  <r>
    <d v="2023-04-01T00:00:00"/>
    <s v="S023222"/>
    <x v="11"/>
    <s v="PO141435"/>
    <s v="GRN185512"/>
    <s v="11700-5342"/>
    <s v="CABLE 0.6 METER RJ45S TO RJ45S CAT5E"/>
    <s v="Wickford SS11 8YT"/>
    <n v="390"/>
    <x v="2"/>
    <s v="Diesel"/>
    <n v="1.4430000000000001E-3"/>
  </r>
  <r>
    <d v="2023-04-01T00:00:00"/>
    <s v="S023222"/>
    <x v="11"/>
    <s v="PO143357"/>
    <s v="GRN185513"/>
    <s v="11700-5430"/>
    <s v="CABLE 4 PIN PANEL MOUNT SHLD 4 METER"/>
    <s v="Wickford SS11 8YT"/>
    <n v="390"/>
    <x v="2"/>
    <s v="Diesel"/>
    <n v="1.4430000000000001E-3"/>
  </r>
  <r>
    <d v="2023-04-01T00:00:00"/>
    <s v="S023222"/>
    <x v="11"/>
    <s v="PO142558"/>
    <s v="GRN185514"/>
    <n v="101027049"/>
    <s v="POWER CABLE PUR JACKET RKM52-10-RSM52 - 10M TURCK"/>
    <s v="Wickford SS11 8YT"/>
    <n v="390"/>
    <x v="2"/>
    <s v="Diesel"/>
    <n v="1.4430000000000001E-3"/>
  </r>
  <r>
    <d v="2023-03-01T00:00:00"/>
    <s v="S022768"/>
    <x v="45"/>
    <s v="PO138609"/>
    <s v="GRN183470"/>
    <n v="3445333"/>
    <s v="4 POLE 125A DISCONNECTOR"/>
    <s v="Newcastle-Under-Lyme ST5 7UH"/>
    <n v="12.4"/>
    <x v="2"/>
    <s v="Diesel"/>
    <n v="4.5880000000000001E-5"/>
  </r>
  <r>
    <d v="2023-03-01T00:00:00"/>
    <s v="S002239"/>
    <x v="17"/>
    <s v="PO143492"/>
    <s v="GRN183263"/>
    <n v="101022019"/>
    <s v="LINATRON Mi6SSM - (80 rad/min) c/w CANSCAN"/>
    <s v="UT 84104"/>
    <n v="4725"/>
    <x v="4"/>
    <s v="Aviation"/>
    <n v="18.279100224000004"/>
  </r>
  <r>
    <d v="2023-04-01T00:00:00"/>
    <s v="S023222"/>
    <x v="11"/>
    <s v="PO140482"/>
    <s v="GRN185518"/>
    <n v="101027049"/>
    <s v="POWER CABLE PUR JACKET RKM52-10-RSM52 - 10M TURCK"/>
    <s v="Wickford SS11 8YT"/>
    <n v="390"/>
    <x v="2"/>
    <s v="Diesel"/>
    <n v="1.4430000000000001E-3"/>
  </r>
  <r>
    <d v="2023-03-01T00:00:00"/>
    <s v="S022768"/>
    <x v="45"/>
    <s v="PO143373"/>
    <s v="GRN183500"/>
    <n v="51203629"/>
    <s v="E-STOP SHROUD FLUSH MOUNTED"/>
    <s v="Newcastle-Under-Lyme ST5 7UH"/>
    <n v="12.4"/>
    <x v="2"/>
    <s v="Diesel"/>
    <n v="4.5880000000000001E-5"/>
  </r>
  <r>
    <d v="2023-04-01T00:00:00"/>
    <s v="S023222"/>
    <x v="11"/>
    <s v="PO140482"/>
    <s v="GRN185520"/>
    <n v="101027049"/>
    <s v="POWER CABLE PUR JACKET RKM52-10-RSM52 - 10M TURCK"/>
    <s v="Wickford SS11 8YT"/>
    <n v="390"/>
    <x v="2"/>
    <s v="Diesel"/>
    <n v="1.4430000000000001E-3"/>
  </r>
  <r>
    <d v="2023-04-01T00:00:00"/>
    <s v="S023222"/>
    <x v="11"/>
    <s v="PO142816"/>
    <s v="GRN185521"/>
    <n v="101027049"/>
    <s v="POWER CABLE PUR JACKET RKM52-10-RSM52 - 10M TURCK"/>
    <s v="Wickford SS11 8YT"/>
    <n v="390"/>
    <x v="2"/>
    <s v="Diesel"/>
    <n v="1.4430000000000001E-3"/>
  </r>
  <r>
    <d v="2023-04-01T00:00:00"/>
    <s v="S023222"/>
    <x v="11"/>
    <s v="PO144533"/>
    <s v="GRN185523"/>
    <s v="11529-0343"/>
    <s v="BRACKET MTG INFRARED SENSOR"/>
    <s v="Wickford SS11 8YT"/>
    <n v="390"/>
    <x v="2"/>
    <s v="Diesel"/>
    <n v="1.4430000000000001E-3"/>
  </r>
  <r>
    <d v="2023-03-01T00:00:00"/>
    <s v="S022768"/>
    <x v="45"/>
    <s v="PO144448"/>
    <s v="GRN183637"/>
    <s v="11537-0371"/>
    <s v="TERMINAL BLOCK 4 COND THRU RED"/>
    <s v="Newcastle-Under-Lyme ST5 7UH"/>
    <n v="12.4"/>
    <x v="2"/>
    <s v="Diesel"/>
    <n v="4.5880000000000001E-5"/>
  </r>
  <r>
    <d v="2023-04-01T00:00:00"/>
    <s v="S023222"/>
    <x v="11"/>
    <s v="PO144599"/>
    <s v="GRN185526"/>
    <n v="101027049"/>
    <s v="POWER CABLE PUR JACKET RKM52-10-RSM52 - 10M"/>
    <s v="Wickford SS11 8YT"/>
    <n v="390"/>
    <x v="2"/>
    <s v="Diesel"/>
    <n v="1.4430000000000001E-3"/>
  </r>
  <r>
    <d v="2023-04-01T00:00:00"/>
    <s v="S023222"/>
    <x v="11"/>
    <s v="PO142816"/>
    <s v="GRN185527"/>
    <n v="101027049"/>
    <s v="POWER CABLE PUR JACKET RKM52-10-RSM52 - 10M TURCK"/>
    <s v="Wickford SS11 8YT"/>
    <n v="390"/>
    <x v="2"/>
    <s v="Diesel"/>
    <n v="1.4430000000000001E-3"/>
  </r>
  <r>
    <d v="2023-04-01T00:00:00"/>
    <s v="S023222"/>
    <x v="11"/>
    <s v="PO143293"/>
    <s v="GRN185528"/>
    <n v="101027049"/>
    <s v="POWER CABLE PUR JACKET RKM52-10-RSM52 - 10M TURCK"/>
    <s v="Wickford SS11 8YT"/>
    <n v="390"/>
    <x v="2"/>
    <s v="Diesel"/>
    <n v="1.4430000000000001E-3"/>
  </r>
  <r>
    <d v="2023-03-01T00:00:00"/>
    <s v="S022768"/>
    <x v="45"/>
    <s v="PO144415"/>
    <s v="GRN183638"/>
    <s v="11536-0585"/>
    <s v="MARKER CARDS 1-10 HORIZONTAL"/>
    <s v="Newcastle-Under-Lyme ST5 7UH"/>
    <n v="12.4"/>
    <x v="2"/>
    <s v="Diesel"/>
    <n v="4.5880000000000001E-5"/>
  </r>
  <r>
    <d v="2023-03-01T00:00:00"/>
    <s v="S022768"/>
    <x v="45"/>
    <s v="PO138607"/>
    <s v="GRN183646"/>
    <s v="11700-8173"/>
    <s v="ENCLOSURE RACK CABINET 12U 600MMX900MM W/ SHOCK PA"/>
    <s v="Newcastle-Under-Lyme ST5 7UH"/>
    <n v="12.4"/>
    <x v="2"/>
    <s v="Diesel"/>
    <n v="4.5880000000000001E-5"/>
  </r>
  <r>
    <d v="2023-03-01T00:00:00"/>
    <s v="S022768"/>
    <x v="45"/>
    <s v="PO138607"/>
    <s v="GRN183694"/>
    <s v="11700-8173"/>
    <s v="ENCLOSURE RACK CABINET 12U 600MMX900MM W/ SHOCK PA"/>
    <s v="Newcastle-Under-Lyme ST5 7UH"/>
    <n v="12.4"/>
    <x v="2"/>
    <s v="Diesel"/>
    <n v="4.5880000000000001E-5"/>
  </r>
  <r>
    <d v="2023-03-01T00:00:00"/>
    <s v="S022768"/>
    <x v="45"/>
    <s v="PO138609"/>
    <s v="GRN183700"/>
    <n v="3445334"/>
    <s v="KEY LOCK FOR NEW ISOBAR DOOR CATCH"/>
    <s v="Newcastle-Under-Lyme ST5 7UH"/>
    <n v="12.4"/>
    <x v="2"/>
    <s v="Diesel"/>
    <n v="4.5880000000000001E-5"/>
  </r>
  <r>
    <d v="2023-04-01T00:00:00"/>
    <s v="S001571"/>
    <x v="10"/>
    <s v="PO143452"/>
    <s v="GRN185536"/>
    <n v="21201457"/>
    <s v="SUPPLY CABLE M12 X 5 4 OPEN WIRES 20M CORDLESS"/>
    <s v="St Albans AL1 5BN"/>
    <n v="298"/>
    <x v="2"/>
    <s v="Diesel"/>
    <n v="1.1026E-3"/>
  </r>
  <r>
    <d v="2023-04-01T00:00:00"/>
    <s v="S001571"/>
    <x v="10"/>
    <s v="PO143453"/>
    <s v="GRN185538"/>
    <n v="101012395"/>
    <s v="SICK 2D LIDAR LASER SENSOR TIM351-2134001"/>
    <s v="St Albans AL1 5BN"/>
    <n v="298"/>
    <x v="2"/>
    <s v="Diesel"/>
    <n v="1.1026E-3"/>
  </r>
  <r>
    <d v="2023-03-01T00:00:00"/>
    <s v="S022768"/>
    <x v="45"/>
    <s v="PO144448"/>
    <s v="GRN183715"/>
    <s v="11537-0229"/>
    <s v="PLATE END FUSE BLOCK"/>
    <s v="Newcastle-Under-Lyme ST5 7UH"/>
    <n v="12.4"/>
    <x v="2"/>
    <s v="Diesel"/>
    <n v="4.5880000000000001E-5"/>
  </r>
  <r>
    <d v="2023-03-01T00:00:00"/>
    <s v="S022768"/>
    <x v="45"/>
    <s v="PO141603"/>
    <s v="GRN183895"/>
    <n v="34201348"/>
    <s v="TERMINAL END ANCHOR"/>
    <s v="Newcastle-Under-Lyme ST5 7UH"/>
    <n v="12.4"/>
    <x v="2"/>
    <s v="Diesel"/>
    <n v="4.5880000000000001E-5"/>
  </r>
  <r>
    <d v="2023-03-01T00:00:00"/>
    <s v="S022768"/>
    <x v="45"/>
    <s v="PO143762"/>
    <s v="GRN183897"/>
    <n v="3445183"/>
    <s v="INLET CAP"/>
    <s v="Newcastle-Under-Lyme ST5 7UH"/>
    <n v="12.4"/>
    <x v="2"/>
    <s v="Diesel"/>
    <n v="4.5880000000000001E-5"/>
  </r>
  <r>
    <d v="2023-03-01T00:00:00"/>
    <s v="S022768"/>
    <x v="45"/>
    <s v="PO144415"/>
    <s v="GRN183898"/>
    <s v="11536-0585"/>
    <s v="MARKER CARDS 1-10 HORIZONTAL"/>
    <s v="Newcastle-Under-Lyme ST5 7UH"/>
    <n v="12.4"/>
    <x v="2"/>
    <s v="Diesel"/>
    <n v="4.5880000000000001E-5"/>
  </r>
  <r>
    <d v="2023-03-01T00:00:00"/>
    <s v="S022768"/>
    <x v="45"/>
    <s v="PO144448"/>
    <s v="GRN183900"/>
    <s v="11515-0195"/>
    <s v="FERRULE 16AWG BLACK"/>
    <s v="Newcastle-Under-Lyme ST5 7UH"/>
    <n v="12.4"/>
    <x v="2"/>
    <s v="Diesel"/>
    <n v="4.5880000000000001E-5"/>
  </r>
  <r>
    <d v="2023-04-01T00:00:00"/>
    <s v="S023222"/>
    <x v="11"/>
    <s v="PO141435"/>
    <s v="GRN185550"/>
    <s v="11700-5342"/>
    <s v="CABLE 0.6 METER RJ45S TO RJ45S CAT5E"/>
    <s v="Wickford SS11 8YT"/>
    <n v="390"/>
    <x v="2"/>
    <s v="Diesel"/>
    <n v="1.4430000000000001E-3"/>
  </r>
  <r>
    <d v="2023-04-01T00:00:00"/>
    <s v="S023222"/>
    <x v="11"/>
    <s v="PO140469"/>
    <s v="GRN185551"/>
    <s v="11554-0683"/>
    <s v="CONN EURO MALE WIREABLE"/>
    <s v="Wickford SS11 8YT"/>
    <n v="390"/>
    <x v="2"/>
    <s v="Diesel"/>
    <n v="1.4430000000000001E-3"/>
  </r>
  <r>
    <d v="2023-03-01T00:00:00"/>
    <s v="S022768"/>
    <x v="45"/>
    <s v="PO143774"/>
    <s v="GRN184021"/>
    <s v="11701-2575"/>
    <s v="WALL BOX METAL M32 STRAIGHT DS6"/>
    <s v="Newcastle-Under-Lyme ST5 7UH"/>
    <n v="12.4"/>
    <x v="2"/>
    <s v="Diesel"/>
    <n v="4.5880000000000001E-5"/>
  </r>
  <r>
    <d v="2023-03-01T00:00:00"/>
    <s v="S022768"/>
    <x v="45"/>
    <s v="PO143774"/>
    <s v="GRN184197"/>
    <s v="11701-2578"/>
    <s v="POLY HANDLE WITH GLAND"/>
    <s v="Newcastle-Under-Lyme ST5 7UH"/>
    <n v="12.4"/>
    <x v="2"/>
    <s v="Diesel"/>
    <n v="4.5880000000000001E-5"/>
  </r>
  <r>
    <d v="2023-03-01T00:00:00"/>
    <s v="S022768"/>
    <x v="45"/>
    <s v="PO144448"/>
    <s v="GRN184316"/>
    <s v="11503-0258"/>
    <s v="POWER SUPPLY DIN RAIL 24VDC 20A"/>
    <s v="Newcastle-Under-Lyme ST5 7UH"/>
    <n v="12.4"/>
    <x v="2"/>
    <s v="Diesel"/>
    <n v="4.5880000000000001E-5"/>
  </r>
  <r>
    <d v="2023-04-01T00:00:00"/>
    <s v="S022768"/>
    <x v="45"/>
    <s v="PO138609"/>
    <s v="GRN184572"/>
    <n v="3445333"/>
    <s v="4 POLE 125A DISCONNECTOR"/>
    <s v="Newcastle-Under-Lyme ST5 7UH"/>
    <n v="12.4"/>
    <x v="2"/>
    <s v="Diesel"/>
    <n v="4.5880000000000001E-5"/>
  </r>
  <r>
    <d v="2023-04-01T00:00:00"/>
    <s v="S022768"/>
    <x v="45"/>
    <s v="PO138609"/>
    <s v="GRN184573"/>
    <n v="51203629"/>
    <s v="E-STOP SHROUD FLUSH MOUNTED"/>
    <s v="Newcastle-Under-Lyme ST5 7UH"/>
    <n v="12.4"/>
    <x v="2"/>
    <s v="Diesel"/>
    <n v="4.5880000000000001E-5"/>
  </r>
  <r>
    <d v="2023-04-01T00:00:00"/>
    <s v="S022768"/>
    <x v="45"/>
    <s v="PO138607"/>
    <s v="GRN184574"/>
    <n v="101016688"/>
    <s v="ASTRO HIGH INTENSITY LED STRIP LIGHT 12 LED - 24V"/>
    <s v="Newcastle-Under-Lyme ST5 7UH"/>
    <n v="12.4"/>
    <x v="2"/>
    <s v="Diesel"/>
    <n v="4.5880000000000001E-5"/>
  </r>
  <r>
    <d v="2023-04-01T00:00:00"/>
    <s v="S022768"/>
    <x v="45"/>
    <s v="PO140383"/>
    <s v="GRN184575"/>
    <n v="3445204"/>
    <s v="PUSH-IN TYPE JUMPER BAR INSULATED 2-WAY 25A LIGHT"/>
    <s v="Newcastle-Under-Lyme ST5 7UH"/>
    <n v="12.4"/>
    <x v="2"/>
    <s v="Diesel"/>
    <n v="4.5880000000000001E-5"/>
  </r>
  <r>
    <d v="2023-04-01T00:00:00"/>
    <s v="S023222"/>
    <x v="11"/>
    <s v="PO144700"/>
    <s v="GRN185576"/>
    <n v="101027470"/>
    <s v="TL50 TOWER LIGHT AUDIBLE - GREEN, YELLOW, RED"/>
    <s v="Wickford SS11 8YT"/>
    <n v="390"/>
    <x v="2"/>
    <s v="Diesel"/>
    <n v="1.4430000000000001E-3"/>
  </r>
  <r>
    <d v="2023-04-01T00:00:00"/>
    <s v="S022768"/>
    <x v="45"/>
    <s v="PO143734"/>
    <s v="GRN184576"/>
    <n v="34203305"/>
    <s v="NARROW SLOT TRUNKING GREY 25 X 75 X 2M LONG"/>
    <s v="Newcastle-Under-Lyme ST5 7UH"/>
    <n v="12.4"/>
    <x v="2"/>
    <s v="Diesel"/>
    <n v="4.5880000000000001E-5"/>
  </r>
  <r>
    <d v="2023-04-01T00:00:00"/>
    <s v="S022768"/>
    <x v="45"/>
    <s v="PO138609"/>
    <s v="GRN184996"/>
    <n v="3445334"/>
    <s v="KEY LOCK FOR NEW ISOBAR DOOR CATCH"/>
    <s v="Newcastle-Under-Lyme ST5 7UH"/>
    <n v="12.4"/>
    <x v="2"/>
    <s v="Diesel"/>
    <n v="4.5880000000000001E-5"/>
  </r>
  <r>
    <d v="2023-04-01T00:00:00"/>
    <s v="S022768"/>
    <x v="45"/>
    <s v="PO138609"/>
    <s v="GRN184997"/>
    <n v="3445334"/>
    <s v="KEY LOCK FOR NEW ISOBAR DOOR CATCH"/>
    <s v="Newcastle-Under-Lyme ST5 7UH"/>
    <n v="12.4"/>
    <x v="2"/>
    <s v="Diesel"/>
    <n v="4.5880000000000001E-5"/>
  </r>
  <r>
    <d v="2023-04-01T00:00:00"/>
    <s v="S022768"/>
    <x v="45"/>
    <s v="PO140947"/>
    <s v="GRN184998"/>
    <n v="3445334"/>
    <s v="KEY LOCK FOR NEW ISOBAR DOOR CATCH"/>
    <s v="Newcastle-Under-Lyme ST5 7UH"/>
    <n v="12.4"/>
    <x v="2"/>
    <s v="Diesel"/>
    <n v="4.5880000000000001E-5"/>
  </r>
  <r>
    <d v="2023-04-01T00:00:00"/>
    <s v="S026820"/>
    <x v="0"/>
    <s v="PO144240"/>
    <s v="GRN185588"/>
    <s v="GKR-4201"/>
    <s v="GATEKEEPER DUAL ILPA SOLUTION WITH EMBEDDED PROCES"/>
    <s v="Boston Massachusetts"/>
    <n v="3154"/>
    <x v="0"/>
    <s v="Crude"/>
    <n v="2.5295079999999999"/>
  </r>
  <r>
    <d v="2023-04-01T00:00:00"/>
    <s v="S022768"/>
    <x v="45"/>
    <s v="PO143088"/>
    <s v="GRN184999"/>
    <n v="3445334"/>
    <s v="KEY LOCK FOR NEW ISOBAR DOOR CATCH"/>
    <s v="Newcastle-Under-Lyme ST5 7UH"/>
    <n v="12.4"/>
    <x v="2"/>
    <s v="Diesel"/>
    <n v="4.5880000000000001E-5"/>
  </r>
  <r>
    <d v="2023-04-01T00:00:00"/>
    <s v="S022768"/>
    <x v="45"/>
    <s v="PO140947"/>
    <s v="GRN185024"/>
    <s v="11536-0545"/>
    <s v="SOLDER SPLICES 22-18 RED"/>
    <s v="Newcastle-Under-Lyme ST5 7UH"/>
    <n v="12.4"/>
    <x v="2"/>
    <s v="Diesel"/>
    <n v="4.5880000000000001E-5"/>
  </r>
  <r>
    <d v="2023-04-01T00:00:00"/>
    <s v="S022768"/>
    <x v="45"/>
    <s v="PO144445"/>
    <s v="GRN185025"/>
    <s v="11701-0122"/>
    <s v="INVERTER MODULE, 24V, DIN RAIL"/>
    <s v="Newcastle-Under-Lyme ST5 7UH"/>
    <n v="12.4"/>
    <x v="2"/>
    <s v="Diesel"/>
    <n v="4.5880000000000001E-5"/>
  </r>
  <r>
    <d v="2023-04-01T00:00:00"/>
    <s v="S022768"/>
    <x v="45"/>
    <s v="PO144448"/>
    <s v="GRN185026"/>
    <s v="11515-0193"/>
    <s v="FERRULE 12AWG GREY"/>
    <s v="Newcastle-Under-Lyme ST5 7UH"/>
    <n v="12.4"/>
    <x v="2"/>
    <s v="Diesel"/>
    <n v="4.5880000000000001E-5"/>
  </r>
  <r>
    <d v="2023-04-01T00:00:00"/>
    <s v="S022768"/>
    <x v="45"/>
    <s v="PO143376"/>
    <s v="GRN185050"/>
    <n v="101010879"/>
    <s v="LED FLASHING BEACON - AMBER"/>
    <s v="Newcastle-Under-Lyme ST5 7UH"/>
    <n v="12.4"/>
    <x v="2"/>
    <s v="Diesel"/>
    <n v="4.5880000000000001E-5"/>
  </r>
  <r>
    <d v="2023-04-01T00:00:00"/>
    <s v="S022768"/>
    <x v="45"/>
    <s v="PO145017"/>
    <s v="GRN185235"/>
    <n v="3445038"/>
    <s v="DIN RAIL SLOTTED TS 35 X 7.5 X 2M STEEL ZN"/>
    <s v="Newcastle-Under-Lyme ST5 7UH"/>
    <n v="12.4"/>
    <x v="2"/>
    <s v="Diesel"/>
    <n v="4.5880000000000001E-5"/>
  </r>
  <r>
    <d v="2023-04-01T00:00:00"/>
    <s v="S024448"/>
    <x v="18"/>
    <s v="PO142407"/>
    <s v="GRN185596"/>
    <n v="101012487"/>
    <s v="SF6 CYLINDER 5 LB, 99.95%, 4.2&quot; OD X 17&quot; LONG"/>
    <s v="California 94560"/>
    <n v="5214"/>
    <x v="0"/>
    <s v="Crude"/>
    <n v="0.4181628"/>
  </r>
  <r>
    <d v="2023-01-01T00:00:00"/>
    <s v="S024099"/>
    <x v="47"/>
    <s v="PO139366"/>
    <s v="GRN179788"/>
    <s v="340-1012-1"/>
    <s v="WELDMENT LINAC SUPPORT STRUCTURE"/>
    <s v="Stafford ST16 3DR"/>
    <n v="49.6"/>
    <x v="3"/>
    <s v="Diesel"/>
    <n v="5.0430800000000005E-2"/>
  </r>
  <r>
    <d v="2023-04-01T00:00:00"/>
    <s v="S025431"/>
    <x v="0"/>
    <s v="PO141630"/>
    <s v="GRN185601"/>
    <n v="101023855"/>
    <s v="TPM SOFTWARE KCLOE"/>
    <s v="Boston Massachusetts"/>
    <n v="3154"/>
    <x v="0"/>
    <s v="Crude"/>
    <n v="1.0118031999999999E-2"/>
  </r>
  <r>
    <d v="2023-04-01T00:00:00"/>
    <s v="S022768"/>
    <x v="45"/>
    <s v="PO145025"/>
    <s v="GRN185239"/>
    <n v="3445038"/>
    <s v="DIN RAIL SLOTTED TS 35 X 7.5 X 2M STEEL ZN"/>
    <s v="Newcastle-Under-Lyme ST5 7UH"/>
    <n v="12.4"/>
    <x v="2"/>
    <s v="Diesel"/>
    <n v="4.5880000000000001E-5"/>
  </r>
  <r>
    <d v="2023-04-01T00:00:00"/>
    <s v="S023413"/>
    <x v="15"/>
    <s v="PO139318"/>
    <s v="GRN185605"/>
    <n v="101048324"/>
    <s v="LATTIX D4420 3-SIDED GANTRY 6085 X 5800 WITH"/>
    <s v="33100 Tampere, Finland"/>
    <n v="3916"/>
    <x v="2"/>
    <s v="Diesel"/>
    <n v="3.9815929999999999E-2"/>
  </r>
  <r>
    <d v="2023-04-01T00:00:00"/>
    <s v="S022768"/>
    <x v="45"/>
    <s v="PO145017"/>
    <s v="GRN185241"/>
    <n v="34205053"/>
    <s v="TERMINAL RAIL OUTLET RJ45-RJ45 COUPLER IP20 CAT6"/>
    <s v="Newcastle-Under-Lyme ST5 7UH"/>
    <n v="12.4"/>
    <x v="2"/>
    <s v="Diesel"/>
    <n v="4.5880000000000001E-5"/>
  </r>
  <r>
    <d v="2023-04-01T00:00:00"/>
    <s v="S023413"/>
    <x v="15"/>
    <s v="PO140971"/>
    <s v="GRN185607"/>
    <n v="101048324"/>
    <s v="LATTIX D4420 3-SIDED GANTRY 6085 X 5800 WITH"/>
    <s v="33100 Tampere, Finland"/>
    <n v="3916"/>
    <x v="2"/>
    <s v="Diesel"/>
    <n v="3.9815929999999999E-2"/>
  </r>
  <r>
    <d v="2023-04-01T00:00:00"/>
    <s v="S023413"/>
    <x v="15"/>
    <s v="PO138587"/>
    <s v="GRN185609"/>
    <n v="101048324"/>
    <s v="LATTIX D4420 3-SIDED GANTRY 6085 X 5800 WITH"/>
    <s v="33100 Tampere, Finland"/>
    <n v="3916"/>
    <x v="2"/>
    <s v="Diesel"/>
    <n v="3.9815929999999999E-2"/>
  </r>
  <r>
    <d v="2023-04-01T00:00:00"/>
    <s v="S022768"/>
    <x v="45"/>
    <s v="PO144861"/>
    <s v="GRN185243"/>
    <s v="11701-0122"/>
    <s v="INVERTER MODULE, 24V, DIN RAIL"/>
    <s v="Newcastle-Under-Lyme ST5 7UH"/>
    <n v="12.4"/>
    <x v="2"/>
    <s v="Diesel"/>
    <n v="4.5880000000000001E-5"/>
  </r>
  <r>
    <d v="2023-04-01T00:00:00"/>
    <s v="S022768"/>
    <x v="45"/>
    <s v="PO145043"/>
    <s v="GRN185245"/>
    <n v="101041977"/>
    <s v="INDUCTIVE PROXIMITY SENSORS, 40MM, M12 4 PIN SCHNE"/>
    <s v="Newcastle-Under-Lyme ST5 7UH"/>
    <n v="12.4"/>
    <x v="2"/>
    <s v="Diesel"/>
    <n v="4.5880000000000001E-5"/>
  </r>
  <r>
    <d v="2023-04-01T00:00:00"/>
    <s v="S022768"/>
    <x v="45"/>
    <s v="PO145043"/>
    <s v="GRN185439"/>
    <s v="11537-0368"/>
    <s v="TERMINAL BLOCK 4POS THRU GRAY"/>
    <s v="Newcastle-Under-Lyme ST5 7UH"/>
    <n v="12.4"/>
    <x v="2"/>
    <s v="Diesel"/>
    <n v="4.5880000000000001E-5"/>
  </r>
  <r>
    <d v="2023-05-01T00:00:00"/>
    <s v="S002239"/>
    <x v="17"/>
    <s v="PO143492"/>
    <s v="GRN186635"/>
    <n v="101022019"/>
    <s v="LINATRON Mi6SSM - (80 rad/min) c/w CANSCAN"/>
    <s v="UT 84104"/>
    <n v="4725"/>
    <x v="4"/>
    <s v="Aviation"/>
    <n v="18.279100224000004"/>
  </r>
  <r>
    <d v="2023-04-01T00:00:00"/>
    <s v="S022768"/>
    <x v="45"/>
    <s v="PO140947"/>
    <s v="GRN185466"/>
    <n v="42201388"/>
    <s v="TERMINAL BOX PAINTED NO GLAND PLATE 150 X 150 X 80"/>
    <s v="Newcastle-Under-Lyme ST5 7UH"/>
    <n v="12.4"/>
    <x v="2"/>
    <s v="Diesel"/>
    <n v="4.5880000000000001E-5"/>
  </r>
  <r>
    <d v="2023-04-01T00:00:00"/>
    <s v="S022768"/>
    <x v="45"/>
    <s v="PO145025"/>
    <s v="GRN185483"/>
    <n v="3445206"/>
    <s v="PUSH-IN TYPE JUMPER BAR INSULATED 4-WAY 25A - LIGH"/>
    <s v="Newcastle-Under-Lyme ST5 7UH"/>
    <n v="12.4"/>
    <x v="2"/>
    <s v="Diesel"/>
    <n v="4.5880000000000001E-5"/>
  </r>
  <r>
    <d v="2023-04-01T00:00:00"/>
    <s v="S022768"/>
    <x v="45"/>
    <s v="PO139999"/>
    <s v="GRN185503"/>
    <n v="101031484"/>
    <s v="COMPACT SPLICING CONNECTOR 2-WAY WAGO 221-412"/>
    <s v="Newcastle-Under-Lyme ST5 7UH"/>
    <n v="12.4"/>
    <x v="2"/>
    <s v="Diesel"/>
    <n v="4.5880000000000001E-5"/>
  </r>
  <r>
    <d v="2023-04-01T00:00:00"/>
    <s v="S022768"/>
    <x v="45"/>
    <s v="PO145025"/>
    <s v="GRN185639"/>
    <s v="11536-0585"/>
    <s v="MARKER CARDS 1-10 HORIZONTAL"/>
    <s v="Newcastle-Under-Lyme ST5 7UH"/>
    <n v="12.4"/>
    <x v="2"/>
    <s v="Diesel"/>
    <n v="4.5880000000000001E-5"/>
  </r>
  <r>
    <d v="2023-04-01T00:00:00"/>
    <s v="S022768"/>
    <x v="45"/>
    <s v="PO145017"/>
    <s v="GRN185641"/>
    <s v="11536-0585"/>
    <s v="MARKER CARDS 1-10 HORIZONTAL"/>
    <s v="Newcastle-Under-Lyme ST5 7UH"/>
    <n v="12.4"/>
    <x v="2"/>
    <s v="Diesel"/>
    <n v="4.5880000000000001E-5"/>
  </r>
  <r>
    <d v="2023-04-01T00:00:00"/>
    <s v="S022768"/>
    <x v="45"/>
    <s v="PO140002"/>
    <s v="GRN185647"/>
    <s v="11536-0545"/>
    <s v="SOLDER SPLICES 22-18 RED"/>
    <s v="Newcastle-Under-Lyme ST5 7UH"/>
    <n v="12.4"/>
    <x v="2"/>
    <s v="Diesel"/>
    <n v="4.5880000000000001E-5"/>
  </r>
  <r>
    <d v="2023-04-01T00:00:00"/>
    <s v="S022768"/>
    <x v="45"/>
    <s v="PO140002"/>
    <s v="GRN185734"/>
    <n v="101041977"/>
    <s v="INDUCTIVE PROXIMITY SENSORS, 40MM, M12 4 PIN_x000a_SCHNE"/>
    <s v="Newcastle-Under-Lyme ST5 7UH"/>
    <n v="12.4"/>
    <x v="2"/>
    <s v="Diesel"/>
    <n v="4.5880000000000001E-5"/>
  </r>
  <r>
    <d v="2023-04-01T00:00:00"/>
    <s v="S022768"/>
    <x v="45"/>
    <s v="PO145169"/>
    <s v="GRN185736"/>
    <n v="34206333"/>
    <s v="CABLE SOCKET GDM 3009 BLACK 3P+E PG9"/>
    <s v="Newcastle-Under-Lyme ST5 7UH"/>
    <n v="12.4"/>
    <x v="2"/>
    <s v="Diesel"/>
    <n v="4.5880000000000001E-5"/>
  </r>
  <r>
    <d v="2023-04-01T00:00:00"/>
    <s v="S022768"/>
    <x v="45"/>
    <s v="PO142325"/>
    <s v="GRN185850"/>
    <n v="3445037"/>
    <s v="END BRACKET FOR TS 35 EW 35"/>
    <s v="Newcastle-Under-Lyme ST5 7UH"/>
    <n v="12.4"/>
    <x v="2"/>
    <s v="Diesel"/>
    <n v="4.5880000000000001E-5"/>
  </r>
  <r>
    <d v="2023-04-01T00:00:00"/>
    <s v="S022768"/>
    <x v="45"/>
    <s v="PO143376"/>
    <s v="GRN185857"/>
    <n v="34206333"/>
    <s v="CABLE SOCKET GDM 3009 BLACK 3P+E PG9"/>
    <s v="Newcastle-Under-Lyme ST5 7UH"/>
    <n v="12.4"/>
    <x v="2"/>
    <s v="Diesel"/>
    <n v="4.5880000000000001E-5"/>
  </r>
  <r>
    <d v="2023-02-01T00:00:00"/>
    <s v="S024099"/>
    <x v="47"/>
    <s v="PO139367"/>
    <s v="GRN179966"/>
    <s v="340-1025-1"/>
    <s v="DOOR LINAC SHIELDING (RIGHT)"/>
    <s v="Stafford ST16 3DR"/>
    <n v="49.6"/>
    <x v="3"/>
    <s v="Diesel"/>
    <n v="5.0430800000000005E-2"/>
  </r>
  <r>
    <d v="2023-04-01T00:00:00"/>
    <s v="S022768"/>
    <x v="45"/>
    <s v="PO145043"/>
    <s v="GRN186183"/>
    <s v="11700-4535"/>
    <s v="FERRULE 14AWG X 10MM L NON-INSULATED"/>
    <s v="Newcastle-Under-Lyme ST5 7UH"/>
    <n v="12.4"/>
    <x v="2"/>
    <s v="Diesel"/>
    <n v="4.5880000000000001E-5"/>
  </r>
  <r>
    <d v="2023-04-01T00:00:00"/>
    <s v="S022768"/>
    <x v="45"/>
    <s v="PO145546"/>
    <s v="GRN186185"/>
    <n v="3445336"/>
    <s v="MCB 1POLE TYPE D 10KA 16A"/>
    <s v="Newcastle-Under-Lyme ST5 7UH"/>
    <n v="12.4"/>
    <x v="2"/>
    <s v="Diesel"/>
    <n v="4.5880000000000001E-5"/>
  </r>
  <r>
    <d v="2023-04-01T00:00:00"/>
    <s v="S022768"/>
    <x v="45"/>
    <s v="PO143088"/>
    <s v="GRN186304"/>
    <s v="11554-1261"/>
    <s v="FERRULE 6AWG UNINSULATED"/>
    <s v="Newcastle-Under-Lyme ST5 7UH"/>
    <n v="12.4"/>
    <x v="2"/>
    <s v="Diesel"/>
    <n v="4.5880000000000001E-5"/>
  </r>
  <r>
    <d v="2023-04-01T00:00:00"/>
    <s v="S022768"/>
    <x v="45"/>
    <s v="PO145025"/>
    <s v="GRN186311"/>
    <n v="34205053"/>
    <s v="TERMINAL RAIL OUTLET RJ45-RJ45 COUPLER IP20 CAT6"/>
    <s v="Newcastle-Under-Lyme ST5 7UH"/>
    <n v="12.4"/>
    <x v="2"/>
    <s v="Diesel"/>
    <n v="4.5880000000000001E-5"/>
  </r>
  <r>
    <d v="2023-04-01T00:00:00"/>
    <s v="S022768"/>
    <x v="45"/>
    <s v="PO145154"/>
    <s v="GRN186425"/>
    <n v="3445332"/>
    <s v="BLANKING PLATE"/>
    <s v="Newcastle-Under-Lyme ST5 7UH"/>
    <n v="12.4"/>
    <x v="2"/>
    <s v="Diesel"/>
    <n v="4.5880000000000001E-5"/>
  </r>
  <r>
    <d v="2023-04-01T00:00:00"/>
    <s v="S022768"/>
    <x v="45"/>
    <s v="PO145154"/>
    <s v="GRN186427"/>
    <n v="3445332"/>
    <s v="BLANKING PLATE"/>
    <s v="Newcastle-Under-Lyme ST5 7UH"/>
    <n v="12.4"/>
    <x v="2"/>
    <s v="Diesel"/>
    <n v="4.5880000000000001E-5"/>
  </r>
  <r>
    <d v="2023-04-01T00:00:00"/>
    <s v="S022768"/>
    <x v="45"/>
    <s v="PO145631"/>
    <s v="GRN186441"/>
    <n v="101027213"/>
    <s v="BLUE FLUSH ILLUMITED PUSHBUTTON HEAD SCHNEIDER ELE"/>
    <s v="Newcastle-Under-Lyme ST5 7UH"/>
    <n v="12.4"/>
    <x v="2"/>
    <s v="Diesel"/>
    <n v="4.5880000000000001E-5"/>
  </r>
  <r>
    <d v="2023-05-01T00:00:00"/>
    <s v="S022768"/>
    <x v="45"/>
    <s v="PO141511"/>
    <s v="GRN186613"/>
    <s v="11700-8173"/>
    <s v="ENCLOSURE RACK CABINET 12U 600MMX900MM W/ SHOCK PA"/>
    <s v="Newcastle-Under-Lyme ST5 7UH"/>
    <n v="12.4"/>
    <x v="2"/>
    <s v="Diesel"/>
    <n v="4.5880000000000001E-5"/>
  </r>
  <r>
    <d v="2023-04-01T00:00:00"/>
    <s v="S001047"/>
    <x v="9"/>
    <s v="PO142188"/>
    <s v="GRN185642"/>
    <n v="66205215"/>
    <s v="2X8 ELEMENT PHOTO DIODE CDWO4 30MM THICK"/>
    <s v="81300 Johor Bahru Malaysia"/>
    <n v="6781"/>
    <x v="4"/>
    <s v="Aviation"/>
    <n v="1.1924057587200001"/>
  </r>
  <r>
    <d v="2023-05-01T00:00:00"/>
    <s v="S022768"/>
    <x v="45"/>
    <s v="PO145644"/>
    <s v="GRN186632"/>
    <n v="101027234"/>
    <s v="GREEN FLUSH ILLUMITED PUSHBUTTON HEAD SCHNEIDER EL"/>
    <s v="Newcastle-Under-Lyme ST5 7UH"/>
    <n v="12.4"/>
    <x v="2"/>
    <s v="Diesel"/>
    <n v="4.5880000000000001E-5"/>
  </r>
  <r>
    <d v="2023-05-01T00:00:00"/>
    <s v="S022768"/>
    <x v="45"/>
    <s v="PO145631"/>
    <s v="GRN186644"/>
    <n v="101024465"/>
    <s v="CONTROL RELAY - 3 NO + 2 NC 24 V DC COIL"/>
    <s v="Newcastle-Under-Lyme ST5 7UH"/>
    <n v="12.4"/>
    <x v="2"/>
    <s v="Diesel"/>
    <n v="4.5880000000000001E-5"/>
  </r>
  <r>
    <d v="2023-05-01T00:00:00"/>
    <s v="S022768"/>
    <x v="45"/>
    <s v="PO143378"/>
    <s v="GRN186648"/>
    <n v="101010879"/>
    <s v="LED FLASHING BEACON - AMBER"/>
    <s v="Newcastle-Under-Lyme ST5 7UH"/>
    <n v="12.4"/>
    <x v="2"/>
    <s v="Diesel"/>
    <n v="4.5880000000000001E-5"/>
  </r>
  <r>
    <d v="2023-05-01T00:00:00"/>
    <s v="S022768"/>
    <x v="45"/>
    <s v="PO143088"/>
    <s v="GRN186800"/>
    <s v="11554-1261"/>
    <s v="FERRULE 6AWG UNINSULATED"/>
    <s v="Newcastle-Under-Lyme ST5 7UH"/>
    <n v="12.4"/>
    <x v="2"/>
    <s v="Diesel"/>
    <n v="4.5880000000000001E-5"/>
  </r>
  <r>
    <d v="2023-05-01T00:00:00"/>
    <s v="S022768"/>
    <x v="45"/>
    <s v="PO145154"/>
    <s v="GRN186802"/>
    <n v="3445332"/>
    <s v="BLANKING PLATE"/>
    <s v="Newcastle-Under-Lyme ST5 7UH"/>
    <n v="12.4"/>
    <x v="2"/>
    <s v="Diesel"/>
    <n v="4.5880000000000001E-5"/>
  </r>
  <r>
    <d v="2023-04-01T00:00:00"/>
    <s v="S025431"/>
    <x v="0"/>
    <s v="PO140453"/>
    <s v="GRN185654"/>
    <n v="4300"/>
    <s v="FG GUARDIAN SHIELD AREA MONITOR GM"/>
    <s v="Boston Massachusetts"/>
    <n v="3154"/>
    <x v="0"/>
    <s v="Crude"/>
    <n v="2.5295079999999999"/>
  </r>
  <r>
    <d v="2023-05-01T00:00:00"/>
    <s v="S022768"/>
    <x v="45"/>
    <s v="PO145025"/>
    <s v="GRN186805"/>
    <n v="34205053"/>
    <s v="TERMINAL RAIL OUTLET RJ45-RJ45 COUPLER IP20 CAT6"/>
    <s v="Newcastle-Under-Lyme ST5 7UH"/>
    <n v="12.4"/>
    <x v="2"/>
    <s v="Diesel"/>
    <n v="4.5880000000000001E-5"/>
  </r>
  <r>
    <d v="2023-04-01T00:00:00"/>
    <s v="S025431"/>
    <x v="0"/>
    <s v="PO143500"/>
    <s v="GRN185657"/>
    <n v="101035558"/>
    <s v="KINETIX 5700 UNVIERSAL FEEDBACK CONNECTOR KIT"/>
    <s v="Boston Massachusetts"/>
    <n v="3154"/>
    <x v="0"/>
    <s v="Crude"/>
    <n v="2.5295079999999999"/>
  </r>
  <r>
    <d v="2023-04-01T00:00:00"/>
    <s v="S000892"/>
    <x v="16"/>
    <s v="PO145281"/>
    <s v="GRN185658"/>
    <n v="21201413"/>
    <s v="PATCH CORD CAT 5E FTP PVC METAL SHIELD 0.5M  BLACK"/>
    <s v="Stockport SK4 2JT"/>
    <n v="55"/>
    <x v="2"/>
    <s v="Diesel"/>
    <n v="2.0350000000000001E-4"/>
  </r>
  <r>
    <d v="2023-05-01T00:00:00"/>
    <s v="S022768"/>
    <x v="45"/>
    <s v="PO145025"/>
    <s v="GRN186823"/>
    <s v="11700-5648"/>
    <s v="MARKER CARDS A B P N PE PEN L1 L2 L3 GROUND"/>
    <s v="Newcastle-Under-Lyme ST5 7UH"/>
    <n v="12.4"/>
    <x v="2"/>
    <s v="Diesel"/>
    <n v="4.5880000000000001E-5"/>
  </r>
  <r>
    <d v="2023-04-01T00:00:00"/>
    <s v="S026889"/>
    <x v="35"/>
    <s v="PO144643"/>
    <s v="GRN185664"/>
    <s v="340-1480-1"/>
    <s v="HORIZ DET TRAY SHTMTL ASSY (INNER)"/>
    <s v="Stafford ST18 0PJ"/>
    <n v="50.6"/>
    <x v="2"/>
    <s v="Diesel"/>
    <n v="1.8722000000000001E-3"/>
  </r>
  <r>
    <d v="2023-05-01T00:00:00"/>
    <s v="S022768"/>
    <x v="45"/>
    <s v="PO145017"/>
    <s v="GRN186824"/>
    <s v="11700-5648"/>
    <s v="MARKER CARDS A B P N PE PEN L1 L2 L3 GROUND"/>
    <s v="Newcastle-Under-Lyme ST5 7UH"/>
    <n v="12.4"/>
    <x v="2"/>
    <s v="Diesel"/>
    <n v="4.5880000000000001E-5"/>
  </r>
  <r>
    <d v="2023-05-01T00:00:00"/>
    <s v="S022768"/>
    <x v="45"/>
    <s v="PO145154"/>
    <s v="GRN186825"/>
    <n v="3445332"/>
    <s v="BLANKING PLATE"/>
    <s v="Newcastle-Under-Lyme ST5 7UH"/>
    <n v="12.4"/>
    <x v="2"/>
    <s v="Diesel"/>
    <n v="4.5880000000000001E-5"/>
  </r>
  <r>
    <d v="2023-05-01T00:00:00"/>
    <s v="S022768"/>
    <x v="45"/>
    <s v="PO145017"/>
    <s v="GRN186826"/>
    <n v="34205053"/>
    <s v="TERMINAL RAIL OUTLET RJ45-RJ45 COUPLER IP20 CAT6"/>
    <s v="Newcastle-Under-Lyme ST5 7UH"/>
    <n v="12.4"/>
    <x v="2"/>
    <s v="Diesel"/>
    <n v="4.5880000000000001E-5"/>
  </r>
  <r>
    <d v="2023-05-01T00:00:00"/>
    <s v="S022768"/>
    <x v="45"/>
    <s v="PO143799"/>
    <s v="GRN187309"/>
    <n v="3445198"/>
    <s v="2 CONDUCTOR THROUGH TERMINAL BLOCK 2.5MM2 - GREEN/"/>
    <s v="Newcastle-Under-Lyme ST5 7UH"/>
    <n v="12.4"/>
    <x v="2"/>
    <s v="Diesel"/>
    <n v="4.5880000000000001E-5"/>
  </r>
  <r>
    <d v="2023-04-01T00:00:00"/>
    <s v="S001571"/>
    <x v="10"/>
    <s v="PO141246"/>
    <s v="GRN185672"/>
    <n v="4245252"/>
    <s v="LASER SENSOR LMS111-10100"/>
    <s v="St Albans AL1 5BN"/>
    <n v="298"/>
    <x v="2"/>
    <s v="Diesel"/>
    <n v="1.1026E-3"/>
  </r>
  <r>
    <d v="2023-05-01T00:00:00"/>
    <s v="S022768"/>
    <x v="45"/>
    <s v="PO143688"/>
    <s v="GRN187310"/>
    <s v="11554-1261"/>
    <s v="FERRULE 6AWG UNINSULATED"/>
    <s v="Newcastle-Under-Lyme ST5 7UH"/>
    <n v="12.4"/>
    <x v="2"/>
    <s v="Diesel"/>
    <n v="4.5880000000000001E-5"/>
  </r>
  <r>
    <d v="2023-05-01T00:00:00"/>
    <s v="S022768"/>
    <x v="45"/>
    <s v="PO145794"/>
    <s v="GRN187311"/>
    <n v="101010879"/>
    <s v="LED FLASHING BEACON - AMBER"/>
    <s v="Newcastle-Under-Lyme ST5 7UH"/>
    <n v="12.4"/>
    <x v="2"/>
    <s v="Diesel"/>
    <n v="4.5880000000000001E-5"/>
  </r>
  <r>
    <d v="2023-04-01T00:00:00"/>
    <s v="S025033"/>
    <x v="23"/>
    <s v="PO145200"/>
    <s v="GRN185680"/>
    <s v="11701-2037"/>
    <s v="60W 4800 LUMEN SQUARE LED WORK LIGHT, 24V"/>
    <s v="Nantwich CW5 6DX"/>
    <n v="44.6"/>
    <x v="2"/>
    <s v="Diesel"/>
    <n v="1.6501999999999999E-4"/>
  </r>
  <r>
    <d v="2023-05-01T00:00:00"/>
    <s v="S022768"/>
    <x v="45"/>
    <s v="PO145854"/>
    <s v="GRN187313"/>
    <n v="101028302"/>
    <s v="LED SCENELITE SI8 LIGHT 10-32V - WHITE LABCRAFT S1"/>
    <s v="Newcastle-Under-Lyme ST5 7UH"/>
    <n v="12.4"/>
    <x v="2"/>
    <s v="Diesel"/>
    <n v="4.5880000000000001E-5"/>
  </r>
  <r>
    <d v="2023-05-01T00:00:00"/>
    <s v="S022768"/>
    <x v="45"/>
    <s v="PO144258"/>
    <s v="GRN187314"/>
    <n v="3445334"/>
    <s v="KEY LOCK FOR NEW ISOBAR DOOR CATCH"/>
    <s v="Newcastle-Under-Lyme ST5 7UH"/>
    <n v="12.4"/>
    <x v="2"/>
    <s v="Diesel"/>
    <n v="4.5880000000000001E-5"/>
  </r>
  <r>
    <d v="2023-05-01T00:00:00"/>
    <s v="S022768"/>
    <x v="45"/>
    <s v="PO145739"/>
    <s v="GRN187315"/>
    <n v="101009116"/>
    <s v="PANEL COOLING FAN 230VAC 1 PHASE"/>
    <s v="Newcastle-Under-Lyme ST5 7UH"/>
    <n v="12.4"/>
    <x v="2"/>
    <s v="Diesel"/>
    <n v="4.5880000000000001E-5"/>
  </r>
  <r>
    <d v="2023-05-01T00:00:00"/>
    <s v="S022768"/>
    <x v="45"/>
    <s v="PO145761"/>
    <s v="GRN187316"/>
    <n v="42201388"/>
    <s v="TERMINAL BOX PAINTED NO GLAND PLATE 150 X 150 X 80"/>
    <s v="Newcastle-Under-Lyme ST5 7UH"/>
    <n v="12.4"/>
    <x v="2"/>
    <s v="Diesel"/>
    <n v="4.5880000000000001E-5"/>
  </r>
  <r>
    <d v="2023-05-01T00:00:00"/>
    <s v="S022768"/>
    <x v="45"/>
    <s v="PO145854"/>
    <s v="GRN187533"/>
    <n v="101028302"/>
    <s v="LED SCENELITE SI8 LIGHT 10-32V - WHITE LABCRAFT S1"/>
    <s v="Newcastle-Under-Lyme ST5 7UH"/>
    <n v="12.4"/>
    <x v="2"/>
    <s v="Diesel"/>
    <n v="4.5880000000000001E-5"/>
  </r>
  <r>
    <d v="2023-05-01T00:00:00"/>
    <s v="S022768"/>
    <x v="45"/>
    <s v="PO140002"/>
    <s v="GRN187535"/>
    <s v="11700-4533"/>
    <s v="FERRULE 18AWG X 8MM L NON-INSULATED"/>
    <s v="Newcastle-Under-Lyme ST5 7UH"/>
    <n v="12.4"/>
    <x v="2"/>
    <s v="Diesel"/>
    <n v="4.5880000000000001E-5"/>
  </r>
  <r>
    <d v="2023-04-01T00:00:00"/>
    <s v="S000892"/>
    <x v="16"/>
    <s v="PO145219"/>
    <s v="GRN185695"/>
    <n v="101045243"/>
    <s v="MULTI PURPOSE WIPES LINT FREE 230 x 230 (100/Box)"/>
    <s v="Stockport SK4 2JT"/>
    <n v="55"/>
    <x v="2"/>
    <s v="Diesel"/>
    <n v="2.0350000000000001E-4"/>
  </r>
  <r>
    <d v="2023-05-01T00:00:00"/>
    <s v="S022768"/>
    <x v="45"/>
    <s v="PO145761"/>
    <s v="GRN187581"/>
    <n v="3445334"/>
    <s v="KEY LOCK FOR NEW ISOBAR DOOR CATCH"/>
    <s v="Newcastle-Under-Lyme ST5 7UH"/>
    <n v="12.4"/>
    <x v="2"/>
    <s v="Diesel"/>
    <n v="4.5880000000000001E-5"/>
  </r>
  <r>
    <d v="2023-05-01T00:00:00"/>
    <s v="S022768"/>
    <x v="45"/>
    <s v="PO145631"/>
    <s v="GRN187719"/>
    <n v="3445333"/>
    <s v="4 POLE 125A DISCONNECTOR"/>
    <s v="Newcastle-Under-Lyme ST5 7UH"/>
    <n v="12.4"/>
    <x v="2"/>
    <s v="Diesel"/>
    <n v="4.5880000000000001E-5"/>
  </r>
  <r>
    <d v="2023-04-01T00:00:00"/>
    <s v="S000892"/>
    <x v="16"/>
    <s v="PO145311"/>
    <s v="GRN185700"/>
    <n v="101011726"/>
    <s v="M8 SHOCK MOUNT 120DAN MALE TO MALE NATURAL RUBBER"/>
    <s v="Stockport SK4 2JT"/>
    <n v="55"/>
    <x v="2"/>
    <s v="Diesel"/>
    <n v="2.0350000000000001E-4"/>
  </r>
  <r>
    <d v="2023-04-01T00:00:00"/>
    <s v="S000892"/>
    <x v="16"/>
    <s v="PO145311"/>
    <s v="GRN185703"/>
    <n v="21203295"/>
    <s v="MAINS LEAD 3M 10A STRAIGHT C13 TO UK BS1363/A - BL"/>
    <s v="Stockport SK4 2JT"/>
    <n v="55"/>
    <x v="2"/>
    <s v="Diesel"/>
    <n v="2.0350000000000001E-4"/>
  </r>
  <r>
    <d v="2023-05-01T00:00:00"/>
    <s v="S002239"/>
    <x v="17"/>
    <s v="PO143492"/>
    <s v="GRN187259"/>
    <n v="101022019"/>
    <s v="LINATRON Mi6SSM - (80 rad/min) c/w CANSCAN"/>
    <s v="UT 84104"/>
    <n v="4725"/>
    <x v="4"/>
    <s v="Aviation"/>
    <n v="18.279100224000004"/>
  </r>
  <r>
    <d v="2023-05-01T00:00:00"/>
    <s v="S022768"/>
    <x v="45"/>
    <s v="PO145546"/>
    <s v="GRN187900"/>
    <n v="3445336"/>
    <s v="MCB 1POLE TYPE D 10KA 16A"/>
    <s v="Newcastle-Under-Lyme ST5 7UH"/>
    <n v="12.4"/>
    <x v="2"/>
    <s v="Diesel"/>
    <n v="4.5880000000000001E-5"/>
  </r>
  <r>
    <d v="2023-05-01T00:00:00"/>
    <s v="S022768"/>
    <x v="45"/>
    <s v="PO145631"/>
    <s v="GRN188118"/>
    <n v="101027236"/>
    <s v="MULTI 9 C60N MCB 4P 2A - C CURVE - 415 V 10KA"/>
    <s v="Newcastle-Under-Lyme ST5 7UH"/>
    <n v="12.4"/>
    <x v="2"/>
    <s v="Diesel"/>
    <n v="4.5880000000000001E-5"/>
  </r>
  <r>
    <d v="2023-05-01T00:00:00"/>
    <s v="S022768"/>
    <x v="45"/>
    <s v="PO143799"/>
    <s v="GRN188158"/>
    <n v="50206630"/>
    <s v="NON-FUSED TERMINAL BLOCK CABLE MOUNT 10 WAY 630V"/>
    <s v="Newcastle-Under-Lyme ST5 7UH"/>
    <n v="12.4"/>
    <x v="2"/>
    <s v="Diesel"/>
    <n v="4.5880000000000001E-5"/>
  </r>
  <r>
    <d v="2023-05-01T00:00:00"/>
    <s v="S022768"/>
    <x v="45"/>
    <s v="PO145854"/>
    <s v="GRN188242"/>
    <s v="11701-3015"/>
    <s v="M12 4 PIN D-CODE TO RJ45 1M"/>
    <s v="Newcastle-Under-Lyme ST5 7UH"/>
    <n v="12.4"/>
    <x v="2"/>
    <s v="Diesel"/>
    <n v="4.5880000000000001E-5"/>
  </r>
  <r>
    <d v="2023-06-01T00:00:00"/>
    <s v="S022768"/>
    <x v="45"/>
    <s v="PO145921"/>
    <s v="GRN188513"/>
    <s v="11554-1261"/>
    <s v="FERRULE 6AWG UNINSULATED"/>
    <s v="Newcastle-Under-Lyme ST5 7UH"/>
    <n v="12.4"/>
    <x v="2"/>
    <s v="Diesel"/>
    <n v="4.5880000000000001E-5"/>
  </r>
  <r>
    <d v="2023-06-01T00:00:00"/>
    <s v="S022768"/>
    <x v="45"/>
    <s v="PO143380"/>
    <s v="GRN189123"/>
    <n v="4245267"/>
    <s v="OUTLET FILTER PANEL"/>
    <s v="Newcastle-Under-Lyme ST5 7UH"/>
    <n v="12.4"/>
    <x v="2"/>
    <s v="Diesel"/>
    <n v="4.5880000000000001E-5"/>
  </r>
  <r>
    <d v="2023-06-01T00:00:00"/>
    <s v="S022768"/>
    <x v="45"/>
    <s v="PO145546"/>
    <s v="GRN189129"/>
    <n v="3445332"/>
    <s v="BLANKING PLATE"/>
    <s v="Newcastle-Under-Lyme ST5 7UH"/>
    <n v="12.4"/>
    <x v="2"/>
    <s v="Diesel"/>
    <n v="4.5880000000000001E-5"/>
  </r>
  <r>
    <d v="2023-06-01T00:00:00"/>
    <s v="S022768"/>
    <x v="45"/>
    <s v="PO143380"/>
    <s v="GRN189288"/>
    <n v="101010879"/>
    <s v="LED FLASHING BEACON - AMBER"/>
    <s v="Newcastle-Under-Lyme ST5 7UH"/>
    <n v="12.4"/>
    <x v="2"/>
    <s v="Diesel"/>
    <n v="4.5880000000000001E-5"/>
  </r>
  <r>
    <d v="2023-06-01T00:00:00"/>
    <s v="S022768"/>
    <x v="45"/>
    <s v="PO145631"/>
    <s v="GRN189290"/>
    <s v="11537-0368"/>
    <s v="TERMINAL BLOCK 4POS THRU GRAY"/>
    <s v="Newcastle-Under-Lyme ST5 7UH"/>
    <n v="12.4"/>
    <x v="2"/>
    <s v="Diesel"/>
    <n v="4.5880000000000001E-5"/>
  </r>
  <r>
    <d v="2023-06-01T00:00:00"/>
    <s v="S022768"/>
    <x v="45"/>
    <s v="PO143799"/>
    <s v="GRN189302"/>
    <n v="101010879"/>
    <s v="LED FLASHING BEACON - AMBER"/>
    <s v="Newcastle-Under-Lyme ST5 7UH"/>
    <n v="12.4"/>
    <x v="2"/>
    <s v="Diesel"/>
    <n v="4.5880000000000001E-5"/>
  </r>
  <r>
    <d v="2023-04-01T00:00:00"/>
    <s v="S000892"/>
    <x v="16"/>
    <s v="PO145311"/>
    <s v="GRN185720"/>
    <n v="21201413"/>
    <s v="PATCH CORD CAT 5E FTP PVC METAL SHIELD 0.5M  BLACK"/>
    <s v="Stockport SK4 2JT"/>
    <n v="55"/>
    <x v="2"/>
    <s v="Diesel"/>
    <n v="2.0350000000000001E-4"/>
  </r>
  <r>
    <d v="2023-06-01T00:00:00"/>
    <s v="S022768"/>
    <x v="45"/>
    <s v="PO145043"/>
    <s v="GRN189329"/>
    <s v="11700-4533"/>
    <s v="FERRULE 18AWG X 8MM L NON-INSULATED"/>
    <s v="Newcastle-Under-Lyme ST5 7UH"/>
    <n v="12.4"/>
    <x v="2"/>
    <s v="Diesel"/>
    <n v="4.5880000000000001E-5"/>
  </r>
  <r>
    <d v="2023-06-01T00:00:00"/>
    <s v="S022768"/>
    <x v="45"/>
    <s v="PO146395"/>
    <s v="GRN189464"/>
    <s v="11701-3015"/>
    <s v="M12 4 PIN D-CODE TO RJ45 1M"/>
    <s v="Newcastle-Under-Lyme ST5 7UH"/>
    <n v="12.4"/>
    <x v="2"/>
    <s v="Diesel"/>
    <n v="4.5880000000000001E-5"/>
  </r>
  <r>
    <d v="2023-04-01T00:00:00"/>
    <s v="S000892"/>
    <x v="16"/>
    <s v="PO145281"/>
    <s v="GRN185724"/>
    <n v="4245034"/>
    <s v="CABLE ENTRY SEAL FOR 19&quot; PANEL 1U - DAWN GREY"/>
    <s v="Stockport SK4 2JT"/>
    <n v="55"/>
    <x v="2"/>
    <s v="Diesel"/>
    <n v="2.0350000000000001E-4"/>
  </r>
  <r>
    <d v="2023-06-01T00:00:00"/>
    <s v="S022768"/>
    <x v="45"/>
    <s v="PO146683"/>
    <s v="GRN189467"/>
    <n v="101028122"/>
    <s v="CROSS-CONNECTOR ZQV 1.5N/2"/>
    <s v="Newcastle-Under-Lyme ST5 7UH"/>
    <n v="12.4"/>
    <x v="2"/>
    <s v="Diesel"/>
    <n v="4.5880000000000001E-5"/>
  </r>
  <r>
    <d v="2023-06-01T00:00:00"/>
    <s v="S022768"/>
    <x v="45"/>
    <s v="PO146561"/>
    <s v="GRN189491"/>
    <n v="101027257"/>
    <s v="THERMAL MAGNETIC MOTOR CIRCUIT BREAKER 3P - 9-14A"/>
    <s v="Newcastle-Under-Lyme ST5 7UH"/>
    <n v="12.4"/>
    <x v="2"/>
    <s v="Diesel"/>
    <n v="4.5880000000000001E-5"/>
  </r>
  <r>
    <d v="2023-06-01T00:00:00"/>
    <s v="S022768"/>
    <x v="45"/>
    <s v="PO145043"/>
    <s v="GRN189509"/>
    <n v="34206333"/>
    <s v="CABLE SOCKET GDM 3009 BLACK 3P+E PG9"/>
    <s v="Newcastle-Under-Lyme ST5 7UH"/>
    <n v="12.4"/>
    <x v="2"/>
    <s v="Diesel"/>
    <n v="4.5880000000000001E-5"/>
  </r>
  <r>
    <d v="2023-06-01T00:00:00"/>
    <s v="S022768"/>
    <x v="45"/>
    <s v="PO145043"/>
    <s v="GRN189671"/>
    <n v="101041977"/>
    <s v="INDUCTIVE PROXIMITY SENSORS, 40MM, M12 4 PIN SCHNE"/>
    <s v="Newcastle-Under-Lyme ST5 7UH"/>
    <n v="12.4"/>
    <x v="2"/>
    <s v="Diesel"/>
    <n v="4.5880000000000001E-5"/>
  </r>
  <r>
    <d v="2023-06-01T00:00:00"/>
    <s v="S022768"/>
    <x v="45"/>
    <s v="PO145043"/>
    <s v="GRN189977"/>
    <n v="4245267"/>
    <s v="OUTLET FILTER PANEL"/>
    <s v="Newcastle-Under-Lyme ST5 7UH"/>
    <n v="12.4"/>
    <x v="2"/>
    <s v="Diesel"/>
    <n v="4.5880000000000001E-5"/>
  </r>
  <r>
    <d v="2023-06-01T00:00:00"/>
    <s v="S022768"/>
    <x v="45"/>
    <s v="PO142313"/>
    <s v="GRN190118"/>
    <n v="101031814"/>
    <s v="15A SCREW MOUNT ATO BLADE FUSE BLOCK 32VDC"/>
    <s v="Newcastle-Under-Lyme ST5 7UH"/>
    <n v="12.4"/>
    <x v="2"/>
    <s v="Diesel"/>
    <n v="4.5880000000000001E-5"/>
  </r>
  <r>
    <d v="2023-07-01T00:00:00"/>
    <s v="S022768"/>
    <x v="45"/>
    <s v="PO144032"/>
    <s v="GRN191072"/>
    <n v="5845003"/>
    <s v="1A FUSE FOR ASK1"/>
    <s v="Newcastle-Under-Lyme ST5 7UH"/>
    <n v="12.4"/>
    <x v="2"/>
    <s v="Diesel"/>
    <n v="4.5880000000000001E-5"/>
  </r>
  <r>
    <d v="2023-04-01T00:00:00"/>
    <s v="S000892"/>
    <x v="16"/>
    <s v="PO145281"/>
    <s v="GRN185737"/>
    <n v="101023013"/>
    <s v="BLACK STRAIN RELIEF HOOD FOR RJ45 PLUG"/>
    <s v="Stockport SK4 2JT"/>
    <n v="55"/>
    <x v="2"/>
    <s v="Diesel"/>
    <n v="2.0350000000000001E-4"/>
  </r>
  <r>
    <d v="2023-07-01T00:00:00"/>
    <s v="S022768"/>
    <x v="45"/>
    <s v="PO143893"/>
    <s v="GRN191074"/>
    <n v="101031879"/>
    <s v="SNAP ACTION LIMIT SWITCH PLUNGER NO/NC"/>
    <s v="Newcastle-Under-Lyme ST5 7UH"/>
    <n v="12.4"/>
    <x v="2"/>
    <s v="Diesel"/>
    <n v="4.5880000000000001E-5"/>
  </r>
  <r>
    <d v="2023-07-01T00:00:00"/>
    <s v="S022768"/>
    <x v="45"/>
    <s v="PO143383"/>
    <s v="GRN191266"/>
    <n v="101010879"/>
    <s v="LED FLASHING BEACON - AMBER"/>
    <s v="Newcastle-Under-Lyme ST5 7UH"/>
    <n v="12.4"/>
    <x v="2"/>
    <s v="Diesel"/>
    <n v="4.5880000000000001E-5"/>
  </r>
  <r>
    <d v="2023-07-01T00:00:00"/>
    <s v="S022768"/>
    <x v="45"/>
    <s v="PO138609"/>
    <s v="GRN191370"/>
    <n v="3445334"/>
    <s v="KEY LOCK FOR NEW ISOBAR DOOR CATCH"/>
    <s v="Newcastle-Under-Lyme ST5 7UH"/>
    <n v="12.4"/>
    <x v="2"/>
    <s v="Diesel"/>
    <n v="4.5880000000000001E-5"/>
  </r>
  <r>
    <d v="2023-04-01T00:00:00"/>
    <s v="S026889"/>
    <x v="35"/>
    <s v="PO142499"/>
    <s v="GRN185742"/>
    <s v="341-1031-1"/>
    <s v="HORIZ DETECTOR ARRAY TRAY INNER"/>
    <s v="Stafford ST18 0PJ"/>
    <n v="50.6"/>
    <x v="2"/>
    <s v="Diesel"/>
    <n v="1.8722000000000001E-3"/>
  </r>
  <r>
    <d v="2023-04-01T00:00:00"/>
    <s v="S000892"/>
    <x v="16"/>
    <s v="PO145311"/>
    <s v="GRN185745"/>
    <n v="101024844"/>
    <s v="M12 CABLE GLAND WITH LOCKNUT NYLON IP68"/>
    <s v="Stockport SK4 2JT"/>
    <n v="55"/>
    <x v="2"/>
    <s v="Diesel"/>
    <n v="2.0350000000000001E-4"/>
  </r>
  <r>
    <d v="2023-07-01T00:00:00"/>
    <s v="S022768"/>
    <x v="45"/>
    <s v="PO143383"/>
    <s v="GRN191445"/>
    <n v="4245267"/>
    <s v="OUTLET FILTER PANEL"/>
    <s v="Newcastle-Under-Lyme ST5 7UH"/>
    <n v="12.4"/>
    <x v="2"/>
    <s v="Diesel"/>
    <n v="4.5880000000000001E-5"/>
  </r>
  <r>
    <d v="2023-07-01T00:00:00"/>
    <s v="S022768"/>
    <x v="45"/>
    <s v="PO147364"/>
    <s v="GRN191485"/>
    <s v="11700-8283"/>
    <s v="CABLE ORGANIZER RACKMOUNT 1U"/>
    <s v="Newcastle-Under-Lyme ST5 7UH"/>
    <n v="12.4"/>
    <x v="2"/>
    <s v="Diesel"/>
    <n v="4.5880000000000001E-5"/>
  </r>
  <r>
    <d v="2023-07-01T00:00:00"/>
    <s v="S022768"/>
    <x v="45"/>
    <s v="PO145546"/>
    <s v="GRN192153"/>
    <n v="3445332"/>
    <s v="BLANKING PLATE"/>
    <s v="Newcastle-Under-Lyme ST5 7UH"/>
    <n v="12.4"/>
    <x v="2"/>
    <s v="Diesel"/>
    <n v="4.5880000000000001E-5"/>
  </r>
  <r>
    <d v="2023-07-01T00:00:00"/>
    <s v="S022768"/>
    <x v="45"/>
    <s v="PO147618"/>
    <s v="GRN192276"/>
    <n v="101027211"/>
    <s v="BLACK SELECTOR SWITCH 2-POSITION STAY PUT 1NO SCHN"/>
    <s v="Newcastle-Under-Lyme ST5 7UH"/>
    <n v="12.4"/>
    <x v="2"/>
    <s v="Diesel"/>
    <n v="4.5880000000000001E-5"/>
  </r>
  <r>
    <d v="2023-04-01T00:00:00"/>
    <s v="S000892"/>
    <x v="16"/>
    <s v="PO145311"/>
    <s v="GRN185751"/>
    <n v="101019989"/>
    <s v="STEP LADDERS 3 TREAD STEEL"/>
    <s v="Stockport SK4 2JT"/>
    <n v="55"/>
    <x v="2"/>
    <s v="Diesel"/>
    <n v="2.0350000000000001E-4"/>
  </r>
  <r>
    <d v="2023-07-01T00:00:00"/>
    <s v="S022768"/>
    <x v="45"/>
    <s v="PO145043"/>
    <s v="GRN192535"/>
    <s v="11554-1261"/>
    <s v="FERRULE 6AWG UNINSULATED"/>
    <s v="Newcastle-Under-Lyme ST5 7UH"/>
    <n v="12.4"/>
    <x v="2"/>
    <s v="Diesel"/>
    <n v="4.5880000000000001E-5"/>
  </r>
  <r>
    <d v="2023-04-01T00:00:00"/>
    <s v="S024190"/>
    <x v="22"/>
    <s v="PO145309"/>
    <s v="GRN185754"/>
    <n v="40259812"/>
    <s v="COWL BASE SEAL"/>
    <s v="Stockport SK4 2JT"/>
    <n v="22.2"/>
    <x v="1"/>
    <s v="Diesel"/>
    <n v="8.2140000000000008E-3"/>
  </r>
  <r>
    <d v="2023-07-01T00:00:00"/>
    <s v="S022768"/>
    <x v="45"/>
    <s v="PO146561"/>
    <s v="GRN192541"/>
    <n v="101040725"/>
    <s v="RCCD 4P 63A 300mA S - TYPE B-SI SCHNEIDER ELECTRIC"/>
    <s v="Newcastle-Under-Lyme ST5 7UH"/>
    <n v="12.4"/>
    <x v="2"/>
    <s v="Diesel"/>
    <n v="4.5880000000000001E-5"/>
  </r>
  <r>
    <d v="2023-04-01T00:00:00"/>
    <s v="S024190"/>
    <x v="22"/>
    <s v="PO145211"/>
    <s v="GRN185756"/>
    <n v="101017188"/>
    <s v="GASKET DETECTOR ACCESS PANEL"/>
    <s v="Stockport SK4 2JT"/>
    <n v="22.2"/>
    <x v="1"/>
    <s v="Diesel"/>
    <n v="8.2140000000000008E-3"/>
  </r>
  <r>
    <d v="2023-07-01T00:00:00"/>
    <s v="S022768"/>
    <x v="45"/>
    <s v="PO146561"/>
    <s v="GRN192707"/>
    <n v="101027306"/>
    <s v="MULTI 9 C60N MCB - 1P - 40A C-CURVE 240V - 10KA"/>
    <s v="Newcastle-Under-Lyme ST5 7UH"/>
    <n v="12.4"/>
    <x v="2"/>
    <s v="Diesel"/>
    <n v="4.5880000000000001E-5"/>
  </r>
  <r>
    <d v="2023-04-01T00:00:00"/>
    <s v="S024190"/>
    <x v="22"/>
    <s v="PO144341"/>
    <s v="GRN185759"/>
    <s v="340-1110-1"/>
    <s v="COVER PLC CHASSIS (SHORT)"/>
    <s v="Stockport SK4 2JT"/>
    <n v="22.2"/>
    <x v="1"/>
    <s v="Diesel"/>
    <n v="8.2140000000000008E-3"/>
  </r>
  <r>
    <d v="2023-07-01T00:00:00"/>
    <s v="S022768"/>
    <x v="45"/>
    <s v="PO144032"/>
    <s v="GRN192708"/>
    <n v="3445037"/>
    <s v="END BRACKET FOR TS 35 EW 35"/>
    <s v="Newcastle-Under-Lyme ST5 7UH"/>
    <n v="12.4"/>
    <x v="2"/>
    <s v="Diesel"/>
    <n v="4.5880000000000001E-5"/>
  </r>
  <r>
    <d v="2023-07-01T00:00:00"/>
    <s v="S022768"/>
    <x v="45"/>
    <s v="PO145043"/>
    <s v="GRN192709"/>
    <n v="3445334"/>
    <s v="KEY LOCK FOR NEW ISOBAR DOOR CATCH"/>
    <s v="Newcastle-Under-Lyme ST5 7UH"/>
    <n v="12.4"/>
    <x v="2"/>
    <s v="Diesel"/>
    <n v="4.5880000000000001E-5"/>
  </r>
  <r>
    <d v="2023-04-01T00:00:00"/>
    <s v="S024190"/>
    <x v="22"/>
    <s v="PO143878"/>
    <s v="GRN185762"/>
    <n v="101014001"/>
    <s v="GASKET DETECTOR BOX LID"/>
    <s v="Stockport SK4 2JT"/>
    <n v="22.2"/>
    <x v="1"/>
    <s v="Diesel"/>
    <n v="8.2140000000000008E-3"/>
  </r>
  <r>
    <d v="2023-04-01T00:00:00"/>
    <s v="S023222"/>
    <x v="11"/>
    <s v="PO140502"/>
    <s v="GRN185764"/>
    <s v="11700-5607"/>
    <s v="CORDSET CAT5E ETHERNET M12 RJ45 8C"/>
    <s v="Wickford SS11 8YT"/>
    <n v="390"/>
    <x v="2"/>
    <s v="Diesel"/>
    <n v="1.4430000000000001E-3"/>
  </r>
  <r>
    <d v="2023-04-01T00:00:00"/>
    <s v="S023222"/>
    <x v="11"/>
    <s v="PO141189"/>
    <s v="GRN185765"/>
    <s v="11700-1083"/>
    <s v="CABLE RJ45 TO FLYING LEADS 8 COND 24AWG 1 METER"/>
    <s v="Wickford SS11 8YT"/>
    <n v="390"/>
    <x v="2"/>
    <s v="Diesel"/>
    <n v="1.4430000000000001E-3"/>
  </r>
  <r>
    <d v="2023-04-01T00:00:00"/>
    <s v="S023222"/>
    <x v="11"/>
    <s v="PO138724"/>
    <s v="GRN185766"/>
    <n v="101027049"/>
    <s v="POWER CABLE PUR JACKET RKM52-10-RSM52 - 10M"/>
    <s v="Wickford SS11 8YT"/>
    <n v="390"/>
    <x v="2"/>
    <s v="Diesel"/>
    <n v="1.4430000000000001E-3"/>
  </r>
  <r>
    <d v="2023-04-01T00:00:00"/>
    <s v="S023284"/>
    <x v="19"/>
    <s v="PO138729"/>
    <s v="GRN185767"/>
    <s v="340-1040-1"/>
    <s v="JUNCTION BOX SOURCE SIDE"/>
    <s v="Leicester LE19 2DT"/>
    <n v="144"/>
    <x v="1"/>
    <s v="Diesel"/>
    <n v="5.3280000000000001E-2"/>
  </r>
  <r>
    <d v="2023-04-01T00:00:00"/>
    <s v="S023222"/>
    <x v="11"/>
    <s v="PO144319"/>
    <s v="GRN185768"/>
    <n v="101027049"/>
    <s v="POWER CABLE PUR JACKET RKM52-10-RSM52 - 10M"/>
    <s v="Wickford SS11 8YT"/>
    <n v="390"/>
    <x v="2"/>
    <s v="Diesel"/>
    <n v="1.4430000000000001E-3"/>
  </r>
  <r>
    <d v="2023-08-01T00:00:00"/>
    <s v="S022768"/>
    <x v="45"/>
    <s v="PO143985"/>
    <s v="GRN193010"/>
    <n v="101022627"/>
    <s v="BNC CABLE ASSEMBLY STRAIGHT PLUG RG58 50OHM - 0.5M"/>
    <s v="Newcastle-Under-Lyme ST5 7UH"/>
    <n v="12.4"/>
    <x v="2"/>
    <s v="Diesel"/>
    <n v="4.5880000000000001E-5"/>
  </r>
  <r>
    <d v="2023-08-01T00:00:00"/>
    <s v="S022768"/>
    <x v="45"/>
    <s v="PO147364"/>
    <s v="GRN193041"/>
    <s v="11700-8283"/>
    <s v="CABLE ORGANIZER RACKMOUNT 1U"/>
    <s v="Newcastle-Under-Lyme ST5 7UH"/>
    <n v="12.4"/>
    <x v="2"/>
    <s v="Diesel"/>
    <n v="4.5880000000000001E-5"/>
  </r>
  <r>
    <d v="2023-04-01T00:00:00"/>
    <s v="S023284"/>
    <x v="19"/>
    <s v="PO131877"/>
    <s v="GRN185771"/>
    <s v="340-1041-1"/>
    <s v="JUNCTION BOX TUNNEL"/>
    <s v="Leicester LE19 2DT"/>
    <n v="144"/>
    <x v="1"/>
    <s v="Diesel"/>
    <n v="5.3280000000000001E-2"/>
  </r>
  <r>
    <d v="2023-04-01T00:00:00"/>
    <s v="S023222"/>
    <x v="11"/>
    <s v="PO144700"/>
    <s v="GRN185772"/>
    <s v="11700-0736"/>
    <s v="BANNER SSA-EB1P-02ED1Q4 E-STOP SWITCH"/>
    <s v="Wickford SS11 8YT"/>
    <n v="390"/>
    <x v="2"/>
    <s v="Diesel"/>
    <n v="1.4430000000000001E-3"/>
  </r>
  <r>
    <d v="2023-04-01T00:00:00"/>
    <s v="S023222"/>
    <x v="11"/>
    <s v="PO143358"/>
    <s v="GRN185773"/>
    <s v="11554-0683"/>
    <s v="CONN EURO MALE WIREABLE"/>
    <s v="Wickford SS11 8YT"/>
    <n v="390"/>
    <x v="2"/>
    <s v="Diesel"/>
    <n v="1.4430000000000001E-3"/>
  </r>
  <r>
    <d v="2023-04-01T00:00:00"/>
    <s v="S023222"/>
    <x v="11"/>
    <s v="PO141687"/>
    <s v="GRN185774"/>
    <s v="11700-7057"/>
    <s v="E-STOP BUTTON REAR MNT 40MM NON ILLUMINATED 2 NC M"/>
    <s v="Wickford SS11 8YT"/>
    <n v="390"/>
    <x v="2"/>
    <s v="Diesel"/>
    <n v="1.4430000000000001E-3"/>
  </r>
  <r>
    <d v="2023-04-01T00:00:00"/>
    <s v="S023222"/>
    <x v="11"/>
    <s v="PO143350"/>
    <s v="GRN185775"/>
    <n v="101027038"/>
    <s v="M12 ETHERNET CABLE RSSD-RSSD-4416 - 10M LONG"/>
    <s v="Wickford SS11 8YT"/>
    <n v="390"/>
    <x v="2"/>
    <s v="Diesel"/>
    <n v="1.4430000000000001E-3"/>
  </r>
  <r>
    <d v="2023-08-01T00:00:00"/>
    <s v="S022768"/>
    <x v="45"/>
    <s v="PO144258"/>
    <s v="GRN193081"/>
    <n v="3445248"/>
    <s v="END PLATE FOR 1.5MM2 - 2.5MM2 TERMINAL 0.8MM THICK"/>
    <s v="Newcastle-Under-Lyme ST5 7UH"/>
    <n v="12.4"/>
    <x v="2"/>
    <s v="Diesel"/>
    <n v="4.5880000000000001E-5"/>
  </r>
  <r>
    <d v="2023-04-01T00:00:00"/>
    <s v="S001047"/>
    <x v="9"/>
    <s v="PO142188"/>
    <s v="GRN185778"/>
    <n v="66205215"/>
    <s v="2X8 ELEMENT PHOTO DIODE CDWO4 30MM THICK"/>
    <s v="81300 Johor Bahru Malaysia"/>
    <n v="6781"/>
    <x v="4"/>
    <s v="Aviation"/>
    <n v="1.1924057587200001"/>
  </r>
  <r>
    <d v="2023-08-01T00:00:00"/>
    <s v="S022768"/>
    <x v="45"/>
    <s v="PO142313"/>
    <s v="GRN193085"/>
    <n v="34203305"/>
    <s v="NARROW SLOT TRUNKING GREY 25 X 75 X 2M LONG"/>
    <s v="Newcastle-Under-Lyme ST5 7UH"/>
    <n v="12.4"/>
    <x v="2"/>
    <s v="Diesel"/>
    <n v="4.5880000000000001E-5"/>
  </r>
  <r>
    <d v="2023-04-01T00:00:00"/>
    <s v="S001047"/>
    <x v="9"/>
    <s v="PO140457"/>
    <s v="GRN185780"/>
    <n v="101040967"/>
    <s v="SILICON PD - CDWO4 - 5x5x20 THK - 8x2 ELEMOSI OPT"/>
    <s v="81300 Johor Bahru Malaysia"/>
    <n v="6781"/>
    <x v="4"/>
    <s v="Aviation"/>
    <n v="1.1924057587200001"/>
  </r>
  <r>
    <d v="2023-08-01T00:00:00"/>
    <s v="S022768"/>
    <x v="45"/>
    <s v="PO145207"/>
    <s v="GRN193190"/>
    <s v="11701-1880"/>
    <s v="S8VK-W THREE PHASE/TWO PHASE INPUT PSU, 480W 24VDC"/>
    <s v="Newcastle-Under-Lyme ST5 7UH"/>
    <n v="12.4"/>
    <x v="2"/>
    <s v="Diesel"/>
    <n v="4.5880000000000001E-5"/>
  </r>
  <r>
    <d v="2023-08-01T00:00:00"/>
    <s v="S022768"/>
    <x v="45"/>
    <s v="PO147364"/>
    <s v="GRN193282"/>
    <s v="11700-8283"/>
    <s v="CABLE ORGANIZER RACKMOUNT 1U"/>
    <s v="Newcastle-Under-Lyme ST5 7UH"/>
    <n v="12.4"/>
    <x v="2"/>
    <s v="Diesel"/>
    <n v="4.5880000000000001E-5"/>
  </r>
  <r>
    <d v="2023-08-01T00:00:00"/>
    <s v="S022768"/>
    <x v="45"/>
    <s v="PO145043"/>
    <s v="GRN193290"/>
    <n v="101010879"/>
    <s v="LED FLASHING BEACON - AMBER"/>
    <s v="Newcastle-Under-Lyme ST5 7UH"/>
    <n v="12.4"/>
    <x v="2"/>
    <s v="Diesel"/>
    <n v="4.5880000000000001E-5"/>
  </r>
  <r>
    <d v="2023-08-01T00:00:00"/>
    <s v="S022768"/>
    <x v="45"/>
    <s v="PO144452"/>
    <s v="GRN193312"/>
    <n v="34206333"/>
    <s v="CABLE SOCKET GDM 3009 BLACK 3P+E PG9"/>
    <s v="Newcastle-Under-Lyme ST5 7UH"/>
    <n v="12.4"/>
    <x v="2"/>
    <s v="Diesel"/>
    <n v="4.5880000000000001E-5"/>
  </r>
  <r>
    <d v="2023-08-01T00:00:00"/>
    <s v="S022768"/>
    <x v="45"/>
    <s v="PO147364"/>
    <s v="GRN193322"/>
    <s v="11700-8283"/>
    <s v="CABLE ORGANIZER RACKMOUNT 1U"/>
    <s v="Newcastle-Under-Lyme ST5 7UH"/>
    <n v="12.4"/>
    <x v="2"/>
    <s v="Diesel"/>
    <n v="4.5880000000000001E-5"/>
  </r>
  <r>
    <d v="2023-08-01T00:00:00"/>
    <s v="S022768"/>
    <x v="45"/>
    <s v="PO145169"/>
    <s v="GRN193342"/>
    <s v="11700-5648"/>
    <s v="MARKER CARDS A B P N PE PEN L1 L2 L3 GROUND"/>
    <s v="Newcastle-Under-Lyme ST5 7UH"/>
    <n v="12.4"/>
    <x v="2"/>
    <s v="Diesel"/>
    <n v="4.5880000000000001E-5"/>
  </r>
  <r>
    <d v="2023-08-01T00:00:00"/>
    <s v="S022768"/>
    <x v="45"/>
    <s v="PO147533"/>
    <s v="GRN193358"/>
    <n v="5845004"/>
    <s v="2A FUSE FOR ASK1 WEIDMULLER 0430900000"/>
    <s v="Newcastle-Under-Lyme ST5 7UH"/>
    <n v="12.4"/>
    <x v="2"/>
    <s v="Diesel"/>
    <n v="4.5880000000000001E-5"/>
  </r>
  <r>
    <d v="2023-08-01T00:00:00"/>
    <s v="S022768"/>
    <x v="45"/>
    <s v="PO145169"/>
    <s v="GRN193359"/>
    <n v="101026870"/>
    <s v="LED FLASHING BEACON 20-30V AC/DC"/>
    <s v="Newcastle-Under-Lyme ST5 7UH"/>
    <n v="12.4"/>
    <x v="2"/>
    <s v="Diesel"/>
    <n v="4.5880000000000001E-5"/>
  </r>
  <r>
    <d v="2023-08-01T00:00:00"/>
    <s v="S022768"/>
    <x v="45"/>
    <s v="PO147855"/>
    <s v="GRN193360"/>
    <n v="101031814"/>
    <s v="15A SCREW MOUNT ATO BLADE FUSE BLOCK 32VDC LITTLEF"/>
    <s v="Newcastle-Under-Lyme ST5 7UH"/>
    <n v="12.4"/>
    <x v="2"/>
    <s v="Diesel"/>
    <n v="4.5880000000000001E-5"/>
  </r>
  <r>
    <d v="2023-04-01T00:00:00"/>
    <s v="S026602"/>
    <x v="12"/>
    <s v="PO142951"/>
    <s v="GRN185790"/>
    <n v="101032533"/>
    <s v="BASE FUSE ASSEMBLY"/>
    <s v="Watford WD24 7GG"/>
    <n v="302"/>
    <x v="2"/>
    <s v="Diesl"/>
    <n v="1.1173999999999999E-3"/>
  </r>
  <r>
    <d v="2023-04-01T00:00:00"/>
    <s v="S023284"/>
    <x v="19"/>
    <s v="PO137837"/>
    <s v="GRN185791"/>
    <s v="340-1105-1"/>
    <s v="POWER DISTRIBUTION ASSY"/>
    <s v="Leicester LE19 2DT"/>
    <n v="144"/>
    <x v="1"/>
    <s v="Diesel"/>
    <n v="5.3280000000000001E-2"/>
  </r>
  <r>
    <d v="2023-08-01T00:00:00"/>
    <s v="S022768"/>
    <x v="45"/>
    <s v="PO148137"/>
    <s v="GRN193552"/>
    <n v="101024465"/>
    <s v="CONTROL RELAY - 3 NO + 2 NC 24 V DC COIL"/>
    <s v="Newcastle-Under-Lyme ST5 7UH"/>
    <n v="12.4"/>
    <x v="2"/>
    <s v="Diesel"/>
    <n v="4.5880000000000001E-5"/>
  </r>
  <r>
    <d v="2023-04-01T00:00:00"/>
    <s v="S023284"/>
    <x v="19"/>
    <s v="PO131879"/>
    <s v="GRN185793"/>
    <s v="340-1105-1"/>
    <s v="POWER DISTRIBUTION ASSY"/>
    <s v="Leicester LE19 2DT"/>
    <n v="144"/>
    <x v="1"/>
    <s v="Diesel"/>
    <n v="5.3280000000000001E-2"/>
  </r>
  <r>
    <d v="2023-08-01T00:00:00"/>
    <s v="S022768"/>
    <x v="45"/>
    <s v="PO145043"/>
    <s v="GRN193634"/>
    <n v="101010880"/>
    <s v="LED FLASHING BEACON - RED"/>
    <s v="Newcastle-Under-Lyme ST5 7UH"/>
    <n v="12.4"/>
    <x v="2"/>
    <s v="Diesel"/>
    <n v="4.5880000000000001E-5"/>
  </r>
  <r>
    <d v="2023-04-01T00:00:00"/>
    <s v="S023284"/>
    <x v="19"/>
    <s v="PO138726"/>
    <s v="GRN185795"/>
    <s v="340-1105-1"/>
    <s v="POWER DISTRIBUTION ASSY"/>
    <s v="Leicester LE19 2DT"/>
    <n v="144"/>
    <x v="1"/>
    <s v="Diesel"/>
    <n v="5.3280000000000001E-2"/>
  </r>
  <r>
    <d v="2023-04-01T00:00:00"/>
    <s v="S023284"/>
    <x v="19"/>
    <s v="PO140972"/>
    <s v="GRN185796"/>
    <s v="340-1105-1"/>
    <s v="POWER DISTRIBUTION ASSY"/>
    <s v="Leicester LE19 2DT"/>
    <n v="144"/>
    <x v="1"/>
    <s v="Diesel"/>
    <n v="5.3280000000000001E-2"/>
  </r>
  <r>
    <d v="2023-08-01T00:00:00"/>
    <s v="S022768"/>
    <x v="45"/>
    <s v="PO145169"/>
    <s v="GRN193732"/>
    <n v="34205053"/>
    <s v="TERMINAL RAIL OUTLET RJ45-RJ45 COUPLER IP20 CAT6"/>
    <s v="Newcastle-Under-Lyme ST5 7UH"/>
    <n v="12.4"/>
    <x v="2"/>
    <s v="Diesel"/>
    <n v="4.5880000000000001E-5"/>
  </r>
  <r>
    <d v="2023-04-01T00:00:00"/>
    <s v="S023284"/>
    <x v="19"/>
    <s v="PO140972"/>
    <s v="GRN185798"/>
    <s v="340-1108-1"/>
    <s v="PLC CONTROL DRAWER"/>
    <s v="Leicester LE19 2DT"/>
    <n v="144"/>
    <x v="1"/>
    <s v="Diesel"/>
    <n v="5.3280000000000001E-2"/>
  </r>
  <r>
    <d v="2023-08-01T00:00:00"/>
    <s v="S022768"/>
    <x v="45"/>
    <s v="PO145631"/>
    <s v="GRN194055"/>
    <s v="11700-4533"/>
    <s v="FERRULE 18AWG X 8MM L NON-INSULATED"/>
    <s v="Newcastle-Under-Lyme ST5 7UH"/>
    <n v="12.4"/>
    <x v="2"/>
    <s v="Diesel"/>
    <n v="4.5880000000000001E-5"/>
  </r>
  <r>
    <d v="2023-08-01T00:00:00"/>
    <s v="S022768"/>
    <x v="45"/>
    <s v="PO148137"/>
    <s v="GRN194056"/>
    <s v="11701-1880"/>
    <s v="S8VK-W THREE PHASE/TWO PHASE INPUT PSU, 480W 24VDC"/>
    <s v="Newcastle-Under-Lyme ST5 7UH"/>
    <n v="12.4"/>
    <x v="2"/>
    <s v="Diesel"/>
    <n v="4.5880000000000001E-5"/>
  </r>
  <r>
    <d v="2023-08-01T00:00:00"/>
    <s v="S022768"/>
    <x v="45"/>
    <s v="PO145169"/>
    <s v="GRN194140"/>
    <s v="11536-0585"/>
    <s v="MARKER CARDS 1-10 HORIZONTAL"/>
    <s v="Newcastle-Under-Lyme ST5 7UH"/>
    <n v="12.4"/>
    <x v="2"/>
    <s v="Diesel"/>
    <n v="4.5880000000000001E-5"/>
  </r>
  <r>
    <d v="2023-08-01T00:00:00"/>
    <s v="S022768"/>
    <x v="45"/>
    <s v="PO148137"/>
    <s v="GRN194174"/>
    <n v="101027219"/>
    <s v="INTERFACE PLUG-IN RELAY ZELIO RSB 2 C/O 24 VDC-8A"/>
    <s v="Newcastle-Under-Lyme ST5 7UH"/>
    <n v="12.4"/>
    <x v="2"/>
    <s v="Diesel"/>
    <n v="4.5880000000000001E-5"/>
  </r>
  <r>
    <d v="2023-04-01T00:00:00"/>
    <s v="S000892"/>
    <x v="16"/>
    <s v="PO144732"/>
    <s v="GRN185803"/>
    <s v="11553-0338"/>
    <s v="CONN RCPT HSG 2 CIRCUITS 2ROW MINI-FIT JR"/>
    <s v="Stockport SK4 2JT"/>
    <n v="55"/>
    <x v="2"/>
    <s v="Diesel"/>
    <n v="2.0350000000000001E-4"/>
  </r>
  <r>
    <d v="2023-04-01T00:00:00"/>
    <s v="S000892"/>
    <x v="16"/>
    <s v="PO145354"/>
    <s v="GRN185804"/>
    <n v="101045243"/>
    <s v="MULTI PURPOSE WIPES LINT FREE 230 x 230 (100/Box)"/>
    <s v="Stockport SK4 2JT"/>
    <n v="55"/>
    <x v="2"/>
    <s v="Diesel"/>
    <n v="2.0350000000000001E-4"/>
  </r>
  <r>
    <d v="2023-08-01T00:00:00"/>
    <s v="S022768"/>
    <x v="45"/>
    <s v="PO147618"/>
    <s v="GRN194176"/>
    <s v="11701-3326"/>
    <s v="MOUNTING CARRIER FOR 2-CONDUCTOR TERMINAL BLOCK"/>
    <s v="Newcastle-Under-Lyme ST5 7UH"/>
    <n v="12.4"/>
    <x v="2"/>
    <s v="Diesel"/>
    <n v="4.5880000000000001E-5"/>
  </r>
  <r>
    <d v="2023-08-01T00:00:00"/>
    <s v="S022768"/>
    <x v="45"/>
    <s v="PO145169"/>
    <s v="GRN194177"/>
    <n v="58201547"/>
    <s v="FUSE QUICK ACTING FF FA MIN 3.15A  5 X 20MM"/>
    <s v="Newcastle-Under-Lyme ST5 7UH"/>
    <n v="12.4"/>
    <x v="2"/>
    <s v="Diesel"/>
    <n v="4.5880000000000001E-5"/>
  </r>
  <r>
    <d v="2023-08-01T00:00:00"/>
    <s v="S022768"/>
    <x v="45"/>
    <s v="PO145546"/>
    <s v="GRN194178"/>
    <n v="34206333"/>
    <s v="CABLE SOCKET GDM 3009 BLACK 3P+E PG9"/>
    <s v="Newcastle-Under-Lyme ST5 7UH"/>
    <n v="12.4"/>
    <x v="2"/>
    <s v="Diesel"/>
    <n v="4.5880000000000001E-5"/>
  </r>
  <r>
    <d v="2023-08-01T00:00:00"/>
    <s v="S022768"/>
    <x v="45"/>
    <s v="PO148026"/>
    <s v="GRN194213"/>
    <s v="11701-3384"/>
    <s v="TRENCH COVER - STEEL PLATE 2500MM X 625MM X 13MM"/>
    <s v="Newcastle-Under-Lyme ST5 7UH"/>
    <n v="12.4"/>
    <x v="2"/>
    <s v="Diesel"/>
    <n v="4.5880000000000001E-5"/>
  </r>
  <r>
    <d v="2023-08-01T00:00:00"/>
    <s v="S022768"/>
    <x v="45"/>
    <s v="PO148137"/>
    <s v="GRN194217"/>
    <n v="101027214"/>
    <s v="INTERFACE PLUG-IN RELAY 24VDC - 16 A"/>
    <s v="Newcastle-Under-Lyme ST5 7UH"/>
    <n v="12.4"/>
    <x v="2"/>
    <s v="Diesel"/>
    <n v="4.5880000000000001E-5"/>
  </r>
  <r>
    <d v="2023-08-01T00:00:00"/>
    <s v="S022768"/>
    <x v="45"/>
    <s v="PO145169"/>
    <s v="GRN194220"/>
    <n v="3445334"/>
    <s v="KEY LOCK FOR NEW ISOBAR DOOR CATCH"/>
    <s v="Newcastle-Under-Lyme ST5 7UH"/>
    <n v="12.4"/>
    <x v="2"/>
    <s v="Diesel"/>
    <n v="4.5880000000000001E-5"/>
  </r>
  <r>
    <d v="2023-08-01T00:00:00"/>
    <s v="S022768"/>
    <x v="45"/>
    <s v="PO145169"/>
    <s v="GRN194394"/>
    <n v="3445248"/>
    <s v="END PLATE FOR 1.5MM2 - 2.5MM2 TERMINAL 0.8MM THICK"/>
    <s v="Newcastle-Under-Lyme ST5 7UH"/>
    <n v="12.4"/>
    <x v="2"/>
    <s v="Diesel"/>
    <n v="4.5880000000000001E-5"/>
  </r>
  <r>
    <d v="2023-04-01T00:00:00"/>
    <s v="S023284"/>
    <x v="19"/>
    <s v="PO131880"/>
    <s v="GRN185812"/>
    <n v="101036472"/>
    <s v="POPULATED RACK INTERFACE PANEL G60ZBX/P60 II"/>
    <s v="Leicester LE19 2DT"/>
    <n v="144"/>
    <x v="1"/>
    <s v="Diesel"/>
    <n v="5.3280000000000001E-2"/>
  </r>
  <r>
    <d v="2023-08-01T00:00:00"/>
    <s v="S022768"/>
    <x v="45"/>
    <s v="PO145546"/>
    <s v="GRN194396"/>
    <n v="34205053"/>
    <s v="TERMINAL RAIL OUTLET RJ45-RJ45 COUPLER IP20 CAT6"/>
    <s v="Newcastle-Under-Lyme ST5 7UH"/>
    <n v="12.4"/>
    <x v="2"/>
    <s v="Diesel"/>
    <n v="4.5880000000000001E-5"/>
  </r>
  <r>
    <d v="2023-04-01T00:00:00"/>
    <s v="S023284"/>
    <x v="19"/>
    <s v="PO131877"/>
    <s v="GRN185814"/>
    <s v="340-1042-1"/>
    <s v="JUNCTION BOX DETECTOR SIDE"/>
    <s v="Leicester LE19 2DT"/>
    <n v="144"/>
    <x v="1"/>
    <s v="Diesel"/>
    <n v="5.3280000000000001E-2"/>
  </r>
  <r>
    <d v="2023-04-01T00:00:00"/>
    <s v="S023284"/>
    <x v="19"/>
    <s v="PO131878"/>
    <s v="GRN185815"/>
    <s v="340-1042-1"/>
    <s v="JUNCTION BOX DETECTOR SIDE"/>
    <s v="Leicester LE19 2DT"/>
    <n v="144"/>
    <x v="1"/>
    <s v="Diesel"/>
    <n v="5.3280000000000001E-2"/>
  </r>
  <r>
    <d v="2023-08-01T00:00:00"/>
    <s v="S022768"/>
    <x v="45"/>
    <s v="PO145169"/>
    <s v="GRN194761"/>
    <n v="3445207"/>
    <s v="PUSH-IN TYPE JUMPER BAR INSULATED 5-WAY - LIGHT GR"/>
    <s v="Newcastle-Under-Lyme ST5 7UH"/>
    <n v="12.4"/>
    <x v="2"/>
    <s v="Diesel"/>
    <n v="4.5880000000000001E-5"/>
  </r>
  <r>
    <d v="2023-08-01T00:00:00"/>
    <s v="S022768"/>
    <x v="45"/>
    <s v="PO145043"/>
    <s v="GRN194951"/>
    <n v="101010879"/>
    <s v="LED FLASHING BEACON - AMBER"/>
    <s v="Newcastle-Under-Lyme ST5 7UH"/>
    <n v="12.4"/>
    <x v="2"/>
    <s v="Diesel"/>
    <n v="4.5880000000000001E-5"/>
  </r>
  <r>
    <d v="2023-08-01T00:00:00"/>
    <s v="S022768"/>
    <x v="45"/>
    <s v="PO145169"/>
    <s v="GRN194952"/>
    <n v="3445197"/>
    <s v="2 CONDUCTOR THROUGH TERMINAL BLOCK 2.5MM2 - GREY"/>
    <s v="Newcastle-Under-Lyme ST5 7UH"/>
    <n v="12.4"/>
    <x v="2"/>
    <s v="Diesel"/>
    <n v="4.5880000000000001E-5"/>
  </r>
  <r>
    <d v="2023-05-01T00:00:00"/>
    <s v="S002239"/>
    <x v="17"/>
    <s v="PO143492"/>
    <s v="GRN187978"/>
    <n v="101022019"/>
    <s v="LINATRON Mi6SSM - (80 rad/min) c/w CANSCAN"/>
    <s v="UT 84104"/>
    <n v="4725"/>
    <x v="4"/>
    <s v="Aviation"/>
    <n v="18.279100224000004"/>
  </r>
  <r>
    <d v="2023-04-01T00:00:00"/>
    <s v="S026602"/>
    <x v="12"/>
    <s v="PO143839"/>
    <s v="GRN185820"/>
    <n v="101049325"/>
    <s v="DIESEL OIL MOBIL DELVAC 1 5W-40 (4 Litre)"/>
    <s v="Watford WD24 7GG"/>
    <n v="302"/>
    <x v="2"/>
    <s v="Diesl"/>
    <n v="1.1173999999999999E-3"/>
  </r>
  <r>
    <d v="2023-04-01T00:00:00"/>
    <s v="S024448"/>
    <x v="18"/>
    <s v="PO136343"/>
    <s v="GRN185821"/>
    <n v="101040742"/>
    <s v="CAP CH 18KV POS, 8KJ/S, 0.25% P-P, NO AC CONT,"/>
    <s v="California 94560"/>
    <n v="5214"/>
    <x v="0"/>
    <s v="Crude"/>
    <n v="0.4181628"/>
  </r>
  <r>
    <d v="2023-07-01T00:00:00"/>
    <s v="S002239"/>
    <x v="17"/>
    <s v="PO143492"/>
    <s v="GRN191941"/>
    <n v="101022019"/>
    <s v="LINATRON Mi6SSM - (80 rad/min) c/w CANSCAN"/>
    <s v="UT 84104"/>
    <n v="4725"/>
    <x v="4"/>
    <s v="Aviation"/>
    <n v="18.279100224000004"/>
  </r>
  <r>
    <d v="2023-08-01T00:00:00"/>
    <s v="S022768"/>
    <x v="45"/>
    <s v="PO145546"/>
    <s v="GRN194954"/>
    <n v="3445198"/>
    <s v="2 CONDUCTOR THROUGH TERMINAL BLOCK 2.5MM2 - GREEN/"/>
    <s v="Newcastle-Under-Lyme ST5 7UH"/>
    <n v="12.4"/>
    <x v="2"/>
    <s v="Diesel"/>
    <n v="4.5880000000000001E-5"/>
  </r>
  <r>
    <d v="2023-08-01T00:00:00"/>
    <s v="S022768"/>
    <x v="45"/>
    <s v="PO145644"/>
    <s v="GRN194956"/>
    <n v="101026870"/>
    <s v="LED FLASHING BEACON 20-30V AC/DC"/>
    <s v="Newcastle-Under-Lyme ST5 7UH"/>
    <n v="12.4"/>
    <x v="2"/>
    <s v="Diesel"/>
    <n v="4.5880000000000001E-5"/>
  </r>
  <r>
    <d v="2023-08-01T00:00:00"/>
    <s v="S022768"/>
    <x v="45"/>
    <s v="PO145169"/>
    <s v="GRN195100"/>
    <n v="101033607"/>
    <s v="MOUNTING CARRIER FOR 5-CONDUCTOR TERMINAL BLOCK WA"/>
    <s v="Newcastle-Under-Lyme ST5 7UH"/>
    <n v="12.4"/>
    <x v="2"/>
    <s v="Diesel"/>
    <n v="4.5880000000000001E-5"/>
  </r>
  <r>
    <d v="2023-08-01T00:00:00"/>
    <s v="S022768"/>
    <x v="45"/>
    <s v="PO145355"/>
    <s v="GRN195103"/>
    <n v="58201547"/>
    <s v="FUSE QUICK ACTING FF FA MIN 3.15A  5 X 20MM"/>
    <s v="Newcastle-Under-Lyme ST5 7UH"/>
    <n v="12.4"/>
    <x v="2"/>
    <s v="Diesel"/>
    <n v="4.5880000000000001E-5"/>
  </r>
  <r>
    <d v="2023-08-01T00:00:00"/>
    <s v="S022768"/>
    <x v="45"/>
    <s v="PO142063"/>
    <s v="GRN195105"/>
    <n v="101016688"/>
    <s v="ASTRO HIGH INTENSITY LED STRIP LIGHT 12 LED - 24V"/>
    <s v="Newcastle-Under-Lyme ST5 7UH"/>
    <n v="12.4"/>
    <x v="2"/>
    <s v="Diesel"/>
    <n v="4.5880000000000001E-5"/>
  </r>
  <r>
    <d v="2023-08-01T00:00:00"/>
    <s v="S022768"/>
    <x v="45"/>
    <s v="PO147855"/>
    <s v="GRN195163"/>
    <n v="101027211"/>
    <s v="BLACK SELECTOR SWITCH 2-POSITION STAY PUT 1NO SCHN"/>
    <s v="Newcastle-Under-Lyme ST5 7UH"/>
    <n v="12.4"/>
    <x v="2"/>
    <s v="Diesel"/>
    <n v="4.5880000000000001E-5"/>
  </r>
  <r>
    <d v="2023-09-01T00:00:00"/>
    <s v="S022768"/>
    <x v="45"/>
    <s v="PO145921"/>
    <s v="GRN195348"/>
    <n v="3445197"/>
    <s v="2 CONDUCTOR THROUGH TERMINAL BLOCK 2.5MM2 - GREY"/>
    <s v="Newcastle-Under-Lyme ST5 7UH"/>
    <n v="12.4"/>
    <x v="2"/>
    <s v="Diesel"/>
    <n v="4.5880000000000001E-5"/>
  </r>
  <r>
    <d v="2023-09-01T00:00:00"/>
    <s v="S022768"/>
    <x v="45"/>
    <s v="PO145546"/>
    <s v="GRN195349"/>
    <s v="11700-5648"/>
    <s v="MARKER CARDS A B P N PE PEN L1 L2 L3 GROUND"/>
    <s v="Newcastle-Under-Lyme ST5 7UH"/>
    <n v="12.4"/>
    <x v="2"/>
    <s v="Diesel"/>
    <n v="4.5880000000000001E-5"/>
  </r>
  <r>
    <d v="2023-09-01T00:00:00"/>
    <s v="S022768"/>
    <x v="45"/>
    <s v="PO148474"/>
    <s v="GRN195354"/>
    <s v="11700-8283"/>
    <s v="CABLE ORGANIZER RACKMOUNT 1U"/>
    <s v="Newcastle-Under-Lyme ST5 7UH"/>
    <n v="12.4"/>
    <x v="2"/>
    <s v="Diesel"/>
    <n v="4.5880000000000001E-5"/>
  </r>
  <r>
    <d v="2023-09-01T00:00:00"/>
    <s v="S022768"/>
    <x v="45"/>
    <s v="PO148801"/>
    <s v="GRN195369"/>
    <n v="101031485"/>
    <s v="COMPACT SPLICING CONNECTOR 3-WAY WAGO 221-413"/>
    <s v="Newcastle-Under-Lyme ST5 7UH"/>
    <n v="12.4"/>
    <x v="2"/>
    <s v="Diesel"/>
    <n v="4.5880000000000001E-5"/>
  </r>
  <r>
    <d v="2023-09-01T00:00:00"/>
    <s v="S022768"/>
    <x v="45"/>
    <s v="PO142313"/>
    <s v="GRN195370"/>
    <s v="11700-4535"/>
    <s v="FERRULE 14AWG X 10MM L NON-INSULATED"/>
    <s v="Newcastle-Under-Lyme ST5 7UH"/>
    <n v="12.4"/>
    <x v="2"/>
    <s v="Diesel"/>
    <n v="4.5880000000000001E-5"/>
  </r>
  <r>
    <d v="2023-04-01T00:00:00"/>
    <s v="S001121"/>
    <x v="5"/>
    <s v="PO143178"/>
    <s v="GRN185837"/>
    <n v="1"/>
    <s v="freight inwards"/>
    <s v="Salford M5 4BE"/>
    <n v="103.6"/>
    <x v="2"/>
    <s v="Diesel"/>
    <n v="3.8331999999999998E-4"/>
  </r>
  <r>
    <d v="2023-09-01T00:00:00"/>
    <s v="S022768"/>
    <x v="45"/>
    <s v="PO148890"/>
    <s v="GRN195506"/>
    <s v="11537-0368"/>
    <s v="TERMINAL BLOCK 4POS THRU GRAY"/>
    <s v="Newcastle-Under-Lyme ST5 7UH"/>
    <n v="12.4"/>
    <x v="2"/>
    <s v="Diesel"/>
    <n v="4.5880000000000001E-5"/>
  </r>
  <r>
    <d v="2023-09-01T00:00:00"/>
    <s v="S022768"/>
    <x v="45"/>
    <s v="PO148697"/>
    <s v="GRN195619"/>
    <n v="101028729"/>
    <s v="INTERFACE PLUG IN RELAY ZELIO RSL 1/CO 24VDC 6A"/>
    <s v="Newcastle-Under-Lyme ST5 7UH"/>
    <n v="12.4"/>
    <x v="2"/>
    <s v="Diesel"/>
    <n v="4.5880000000000001E-5"/>
  </r>
  <r>
    <d v="2023-09-01T00:00:00"/>
    <s v="S022768"/>
    <x v="45"/>
    <s v="PO148474"/>
    <s v="GRN195663"/>
    <n v="101026870"/>
    <s v="LED FLASHING BEACON 20-30V AC/DC"/>
    <s v="Newcastle-Under-Lyme ST5 7UH"/>
    <n v="12.4"/>
    <x v="2"/>
    <s v="Diesel"/>
    <n v="4.5880000000000001E-5"/>
  </r>
  <r>
    <d v="2023-09-01T00:00:00"/>
    <s v="S022768"/>
    <x v="45"/>
    <s v="PO148697"/>
    <s v="GRN195758"/>
    <n v="101028122"/>
    <s v="CROSS-CONNECTOR ZQV 1.5N/2"/>
    <s v="Newcastle-Under-Lyme ST5 7UH"/>
    <n v="12.4"/>
    <x v="2"/>
    <s v="Diesel"/>
    <n v="4.5880000000000001E-5"/>
  </r>
  <r>
    <d v="2023-09-01T00:00:00"/>
    <s v="S022768"/>
    <x v="45"/>
    <s v="PO145921"/>
    <s v="GRN195926"/>
    <n v="3445207"/>
    <s v="PUSH-IN TYPE JUMPER BAR INSULATED 5-WAY - LIGHT GR"/>
    <s v="Newcastle-Under-Lyme ST5 7UH"/>
    <n v="12.4"/>
    <x v="2"/>
    <s v="Diesel"/>
    <n v="4.5880000000000001E-5"/>
  </r>
  <r>
    <d v="2023-09-01T00:00:00"/>
    <s v="S022768"/>
    <x v="45"/>
    <s v="PO148684"/>
    <s v="GRN196137"/>
    <n v="10203541"/>
    <s v="TEMPERATURE CONTROLLER/PROCESS TWO RELAY"/>
    <s v="Newcastle-Under-Lyme ST5 7UH"/>
    <n v="12.4"/>
    <x v="2"/>
    <s v="Diesel"/>
    <n v="4.5880000000000001E-5"/>
  </r>
  <r>
    <d v="2023-09-01T00:00:00"/>
    <s v="S022768"/>
    <x v="45"/>
    <s v="PO148474"/>
    <s v="GRN196154"/>
    <s v="11700-8283"/>
    <s v="CABLE ORGANIZER RACKMOUNT 1U"/>
    <s v="Newcastle-Under-Lyme ST5 7UH"/>
    <n v="12.4"/>
    <x v="2"/>
    <s v="Diesel"/>
    <n v="4.5880000000000001E-5"/>
  </r>
  <r>
    <d v="2023-04-01T00:00:00"/>
    <s v="S026602"/>
    <x v="12"/>
    <s v="PO145210"/>
    <s v="GRN185848"/>
    <n v="101047402"/>
    <s v="FAN BELT FOR ISUZU 4LE2"/>
    <s v="Watford WD24 7GG"/>
    <n v="302"/>
    <x v="2"/>
    <s v="Diesl"/>
    <n v="1.1173999999999999E-3"/>
  </r>
  <r>
    <d v="2023-09-01T00:00:00"/>
    <s v="S022768"/>
    <x v="45"/>
    <s v="PO148890"/>
    <s v="GRN196220"/>
    <s v="11700-8283"/>
    <s v="PO Ack Line 1: R0014802"/>
    <s v="Newcastle-Under-Lyme ST5 7UH"/>
    <n v="12.4"/>
    <x v="2"/>
    <s v="Diesel"/>
    <n v="4.5880000000000001E-5"/>
  </r>
  <r>
    <d v="2023-09-01T00:00:00"/>
    <s v="S022768"/>
    <x v="45"/>
    <s v="PO145921"/>
    <s v="GRN196248"/>
    <n v="3445198"/>
    <s v="2 CONDUCTOR THROUGH TERMINAL BLOCK 2.5MM2 - GREEN/"/>
    <s v="Newcastle-Under-Lyme ST5 7UH"/>
    <n v="12.4"/>
    <x v="2"/>
    <s v="Diesel"/>
    <n v="4.5880000000000001E-5"/>
  </r>
  <r>
    <d v="2023-04-01T00:00:00"/>
    <s v="S001047"/>
    <x v="9"/>
    <s v="PO142188"/>
    <s v="GRN185852"/>
    <n v="66205215"/>
    <s v="2X8 ELEMENT PHOTO DIODE CDWO4 30MM THICK"/>
    <s v="81300 Johor Bahru Malaysia"/>
    <n v="6781"/>
    <x v="4"/>
    <s v="Aviation"/>
    <n v="1.1924057587200001"/>
  </r>
  <r>
    <d v="2023-04-01T00:00:00"/>
    <s v="S001047"/>
    <x v="9"/>
    <s v="PO142188"/>
    <s v="GRN185854"/>
    <n v="66205215"/>
    <s v="2X8 ELEMENT PHOTO DIODE CDWO4 30MM THICK"/>
    <s v="81300 Johor Bahru Malaysia"/>
    <n v="6781"/>
    <x v="4"/>
    <s v="Aviation"/>
    <n v="1.1924057587200001"/>
  </r>
  <r>
    <d v="2023-09-01T00:00:00"/>
    <s v="S022768"/>
    <x v="45"/>
    <s v="PO149100"/>
    <s v="GRN196249"/>
    <s v="11700-5587"/>
    <s v="INDUSTRIAL ETHERNET SWITCH USB CONFIGURED 8 PORT"/>
    <s v="Newcastle-Under-Lyme ST5 7UH"/>
    <n v="12.4"/>
    <x v="2"/>
    <s v="Diesel"/>
    <n v="4.5880000000000001E-5"/>
  </r>
  <r>
    <d v="2023-09-01T00:00:00"/>
    <s v="S022768"/>
    <x v="45"/>
    <s v="PO143383"/>
    <s v="GRN196407"/>
    <n v="58201547"/>
    <s v="FUSE QUICK ACTING FF FA MIN 3.15A  5 X 20MM"/>
    <s v="Newcastle-Under-Lyme ST5 7UH"/>
    <n v="12.4"/>
    <x v="2"/>
    <s v="Diesel"/>
    <n v="4.5880000000000001E-5"/>
  </r>
  <r>
    <d v="2023-09-01T00:00:00"/>
    <s v="S022768"/>
    <x v="45"/>
    <s v="PO148697"/>
    <s v="GRN196451"/>
    <n v="101028122"/>
    <s v="CROSS-CONNECTOR ZQV 1.5N/2"/>
    <s v="Newcastle-Under-Lyme ST5 7UH"/>
    <n v="12.4"/>
    <x v="2"/>
    <s v="Diesel"/>
    <n v="4.5880000000000001E-5"/>
  </r>
  <r>
    <d v="2023-09-01T00:00:00"/>
    <s v="S022768"/>
    <x v="45"/>
    <s v="PO149005"/>
    <s v="GRN196453"/>
    <n v="101028731"/>
    <s v="MINIATURE PLUG IN RELAY ZELIO RXM 4 C/O 24VDC 6A S"/>
    <s v="Newcastle-Under-Lyme ST5 7UH"/>
    <n v="12.4"/>
    <x v="2"/>
    <s v="Diesel"/>
    <n v="4.5880000000000001E-5"/>
  </r>
  <r>
    <d v="2023-09-01T00:00:00"/>
    <s v="S022768"/>
    <x v="45"/>
    <s v="PO145355"/>
    <s v="GRN196488"/>
    <s v="11536-0585"/>
    <s v="MARKER CARDS 1-10 HORIZONTAL"/>
    <s v="Newcastle-Under-Lyme ST5 7UH"/>
    <n v="12.4"/>
    <x v="2"/>
    <s v="Diesel"/>
    <n v="4.5880000000000001E-5"/>
  </r>
  <r>
    <d v="2023-09-01T00:00:00"/>
    <s v="S022768"/>
    <x v="45"/>
    <s v="PO149190"/>
    <s v="GRN196497"/>
    <n v="3445206"/>
    <s v="PUSH-IN TYPE JUMPER BAR INSULATED 4-WAY 25A - LIGH"/>
    <s v="Newcastle-Under-Lyme ST5 7UH"/>
    <n v="12.4"/>
    <x v="2"/>
    <s v="Diesel"/>
    <n v="4.5880000000000001E-5"/>
  </r>
  <r>
    <d v="2023-09-01T00:00:00"/>
    <s v="S022768"/>
    <x v="45"/>
    <s v="PO142314"/>
    <s v="GRN196498"/>
    <n v="3445206"/>
    <s v="PUSH-IN TYPE JUMPER BAR INSULATED 4-WAY 25A -"/>
    <s v="Newcastle-Under-Lyme ST5 7UH"/>
    <n v="12.4"/>
    <x v="2"/>
    <s v="Diesel"/>
    <n v="4.5880000000000001E-5"/>
  </r>
  <r>
    <d v="2023-09-01T00:00:00"/>
    <s v="S022768"/>
    <x v="45"/>
    <s v="PO147533"/>
    <s v="GRN196499"/>
    <n v="101027261"/>
    <s v="MULTI 9 C60N MCB - 2P - 6A C-CURVE 415V - 10KA"/>
    <s v="Newcastle-Under-Lyme ST5 7UH"/>
    <n v="12.4"/>
    <x v="2"/>
    <s v="Diesel"/>
    <n v="4.5880000000000001E-5"/>
  </r>
  <r>
    <d v="2023-09-01T00:00:00"/>
    <s v="S022768"/>
    <x v="45"/>
    <s v="PO148801"/>
    <s v="GRN196500"/>
    <n v="101027316"/>
    <s v="A4C TERMINAL PUSH IN 1.5MM2 500V 17.5A DARK BEIGE"/>
    <s v="Newcastle-Under-Lyme ST5 7UH"/>
    <n v="12.4"/>
    <x v="2"/>
    <s v="Diesel"/>
    <n v="4.5880000000000001E-5"/>
  </r>
  <r>
    <d v="2023-09-01T00:00:00"/>
    <s v="S022768"/>
    <x v="45"/>
    <s v="PO148474"/>
    <s v="GRN196543"/>
    <n v="101033607"/>
    <s v="MOUNTING CARRIER FOR 5-CONDUCTOR TERMINAL BLOCK WA"/>
    <s v="Newcastle-Under-Lyme ST5 7UH"/>
    <n v="12.4"/>
    <x v="2"/>
    <s v="Diesel"/>
    <n v="4.5880000000000001E-5"/>
  </r>
  <r>
    <d v="2023-09-01T00:00:00"/>
    <s v="S022768"/>
    <x v="45"/>
    <s v="PO148697"/>
    <s v="GRN196552"/>
    <n v="101027246"/>
    <s v="AUXILIARY CONTACT -1 OC- 380-415 V - 3A - FOR C60"/>
    <s v="Newcastle-Under-Lyme ST5 7UH"/>
    <n v="12.4"/>
    <x v="2"/>
    <s v="Diesel"/>
    <n v="4.5880000000000001E-5"/>
  </r>
  <r>
    <d v="2023-09-01T00:00:00"/>
    <s v="S022768"/>
    <x v="45"/>
    <s v="PO145921"/>
    <s v="GRN196558"/>
    <n v="3445197"/>
    <s v="2 CONDUCTOR THROUGH TERMINAL BLOCK 2.5MM2 - GREY"/>
    <s v="Newcastle-Under-Lyme ST5 7UH"/>
    <n v="12.4"/>
    <x v="2"/>
    <s v="Diesel"/>
    <n v="4.5880000000000001E-5"/>
  </r>
  <r>
    <d v="2023-04-01T00:00:00"/>
    <s v="S023222"/>
    <x v="11"/>
    <s v="PO141435"/>
    <s v="GRN185888"/>
    <s v="11700-5342"/>
    <s v="CABLE 0.6 METER RJ45S TO RJ45S CAT5E"/>
    <s v="Wickford SS11 8YT"/>
    <n v="390"/>
    <x v="2"/>
    <s v="Diesel"/>
    <n v="1.4430000000000001E-3"/>
  </r>
  <r>
    <d v="2023-09-01T00:00:00"/>
    <s v="S022768"/>
    <x v="45"/>
    <s v="PO149095"/>
    <s v="GRN196662"/>
    <s v="11700-8283"/>
    <s v="CABLE ORGANIZER RACKMOUNT 1U"/>
    <s v="Newcastle-Under-Lyme ST5 7UH"/>
    <n v="12.4"/>
    <x v="2"/>
    <s v="Diesel"/>
    <n v="4.5880000000000001E-5"/>
  </r>
  <r>
    <d v="2023-04-01T00:00:00"/>
    <s v="S023222"/>
    <x v="11"/>
    <s v="PO143357"/>
    <s v="GRN185892"/>
    <s v="11700-6194"/>
    <s v="CBL M12 FEM 4POS M12 MALE 4POS 2M 4X18AWG GRAY UNS"/>
    <s v="Wickford SS11 8YT"/>
    <n v="390"/>
    <x v="2"/>
    <s v="Diesel"/>
    <n v="1.4430000000000001E-3"/>
  </r>
  <r>
    <d v="2023-04-01T00:00:00"/>
    <s v="S023222"/>
    <x v="11"/>
    <s v="PO143361"/>
    <s v="GRN185894"/>
    <s v="11700-5430"/>
    <s v="CABLE 4 PIN PANEL MOUNT SHLD 4 METER"/>
    <s v="Wickford SS11 8YT"/>
    <n v="390"/>
    <x v="2"/>
    <s v="Diesel"/>
    <n v="1.4430000000000001E-3"/>
  </r>
  <r>
    <d v="2023-04-01T00:00:00"/>
    <s v="S023222"/>
    <x v="11"/>
    <s v="PO140873"/>
    <s v="GRN185895"/>
    <s v="11700-5430"/>
    <s v="CABLE 4 PIN PANEL MOUNT SHLD 4 METER"/>
    <s v="Wickford SS11 8YT"/>
    <n v="390"/>
    <x v="2"/>
    <s v="Diesel"/>
    <n v="1.4430000000000001E-3"/>
  </r>
  <r>
    <d v="2023-04-01T00:00:00"/>
    <s v="S023222"/>
    <x v="11"/>
    <s v="PO143358"/>
    <s v="GRN185900"/>
    <s v="11700-5430"/>
    <s v="CABLE 4 PIN PANEL MOUNT SHLD 4 METER"/>
    <s v="Wickford SS11 8YT"/>
    <n v="390"/>
    <x v="2"/>
    <s v="Diesel"/>
    <n v="1.4430000000000001E-3"/>
  </r>
  <r>
    <d v="2023-04-01T00:00:00"/>
    <s v="S023222"/>
    <x v="11"/>
    <s v="PO141906"/>
    <s v="GRN185901"/>
    <s v="11700-5431"/>
    <s v="CABLE 5 PIN UNSHLD 4 METER"/>
    <s v="Wickford SS11 8YT"/>
    <n v="390"/>
    <x v="2"/>
    <s v="Diesel"/>
    <n v="1.4430000000000001E-3"/>
  </r>
  <r>
    <d v="2023-04-01T00:00:00"/>
    <s v="S023222"/>
    <x v="11"/>
    <s v="PO141687"/>
    <s v="GRN185903"/>
    <s v="11700-5431"/>
    <s v="CABLE 5 PIN UNSHLD 4 METER"/>
    <s v="Wickford SS11 8YT"/>
    <n v="390"/>
    <x v="2"/>
    <s v="Diesel"/>
    <n v="1.4430000000000001E-3"/>
  </r>
  <r>
    <d v="2023-09-01T00:00:00"/>
    <s v="S022768"/>
    <x v="45"/>
    <s v="PO149190"/>
    <s v="GRN196774"/>
    <n v="4245267"/>
    <s v="OUTLET FILTER PANEL"/>
    <s v="Newcastle-Under-Lyme ST5 7UH"/>
    <n v="12.4"/>
    <x v="2"/>
    <s v="Diesel"/>
    <n v="4.5880000000000001E-5"/>
  </r>
  <r>
    <d v="2023-09-01T00:00:00"/>
    <s v="S022768"/>
    <x v="45"/>
    <s v="PO147420"/>
    <s v="GRN196775"/>
    <s v="340-1477-1"/>
    <s v="SWITCH 8 PORT DETECTOR ETHERNET CONFIGURED"/>
    <s v="Newcastle-Under-Lyme ST5 7UH"/>
    <n v="12.4"/>
    <x v="2"/>
    <s v="Diesel"/>
    <n v="4.5880000000000001E-5"/>
  </r>
  <r>
    <d v="2023-09-01T00:00:00"/>
    <s v="S022768"/>
    <x v="45"/>
    <s v="PO149190"/>
    <s v="GRN196777"/>
    <n v="34206333"/>
    <s v="CABLE SOCKET GDM 3009 BLACK 3P+E PG9"/>
    <s v="Newcastle-Under-Lyme ST5 7UH"/>
    <n v="12.4"/>
    <x v="2"/>
    <s v="Diesel"/>
    <n v="4.5880000000000001E-5"/>
  </r>
  <r>
    <d v="2023-04-01T00:00:00"/>
    <s v="S025431"/>
    <x v="0"/>
    <s v="PO143362"/>
    <s v="GRN185911"/>
    <s v="11700-5523"/>
    <s v="SPEED DISPLAY 12 INCH 24V ETHERNET CONTROL W/MOUNT"/>
    <s v="Boston Massachusetts"/>
    <n v="3154"/>
    <x v="0"/>
    <s v="Crude"/>
    <n v="2.5295079999999999"/>
  </r>
  <r>
    <d v="2023-09-01T00:00:00"/>
    <s v="S022768"/>
    <x v="45"/>
    <s v="PO148474"/>
    <s v="GRN196940"/>
    <s v="11700-8283"/>
    <s v="CABLE ORGANIZER RACKMOUNT 1U"/>
    <s v="Newcastle-Under-Lyme ST5 7UH"/>
    <n v="12.4"/>
    <x v="2"/>
    <s v="Diesel"/>
    <n v="4.5880000000000001E-5"/>
  </r>
  <r>
    <d v="2023-09-01T00:00:00"/>
    <s v="S022768"/>
    <x v="45"/>
    <s v="PO148684"/>
    <s v="GRN196997"/>
    <n v="1"/>
    <s v="freight inwards"/>
    <s v="Newcastle-Under-Lyme ST5 7UH"/>
    <n v="12.4"/>
    <x v="2"/>
    <s v="Diesel"/>
    <n v="4.5880000000000001E-5"/>
  </r>
  <r>
    <d v="2023-04-01T00:00:00"/>
    <s v="S026889"/>
    <x v="35"/>
    <s v="PO144643"/>
    <s v="GRN185915"/>
    <s v="340-1480-1"/>
    <s v="HORIZ DET TRAY SHTMTL ASSY (INNER)"/>
    <s v="Stafford ST18 0PJ"/>
    <n v="50.6"/>
    <x v="2"/>
    <s v="Diesel"/>
    <n v="1.8722000000000001E-3"/>
  </r>
  <r>
    <d v="2023-09-01T00:00:00"/>
    <s v="S022768"/>
    <x v="45"/>
    <s v="PO146722"/>
    <s v="GRN197091"/>
    <s v="11700-6311"/>
    <s v="FERRULE 20AWG X 8MM L NON-INSULATED"/>
    <s v="Newcastle-Under-Lyme ST5 7UH"/>
    <n v="12.4"/>
    <x v="2"/>
    <s v="Diesel"/>
    <n v="4.5880000000000001E-5"/>
  </r>
  <r>
    <d v="2023-09-01T00:00:00"/>
    <s v="S022768"/>
    <x v="45"/>
    <s v="PO149095"/>
    <s v="GRN197424"/>
    <n v="101027315"/>
    <s v="MULTI 9 - RCCB 2P-40A - CLASS A SI - 240V - 26MA S"/>
    <s v="Newcastle-Under-Lyme ST5 7UH"/>
    <n v="12.4"/>
    <x v="2"/>
    <s v="Diesel"/>
    <n v="4.5880000000000001E-5"/>
  </r>
  <r>
    <d v="2023-09-01T00:00:00"/>
    <s v="S022768"/>
    <x v="45"/>
    <s v="PO145921"/>
    <s v="GRN197425"/>
    <n v="34205053"/>
    <s v="TERMINAL RAIL OUTLET RJ45-RJ45 COUPLER IP20 CAT6"/>
    <s v="Newcastle-Under-Lyme ST5 7UH"/>
    <n v="12.4"/>
    <x v="2"/>
    <s v="Diesel"/>
    <n v="4.5880000000000001E-5"/>
  </r>
  <r>
    <d v="2023-09-01T00:00:00"/>
    <s v="S022768"/>
    <x v="45"/>
    <s v="PO149269"/>
    <s v="GRN197554"/>
    <s v="11701-3594"/>
    <s v="MALE 8 WAY M12 TO SENSOR ACTUATOR CABLE 1.5M"/>
    <s v="Newcastle-Under-Lyme ST5 7UH"/>
    <n v="12.4"/>
    <x v="2"/>
    <s v="Diesel"/>
    <n v="4.5880000000000001E-5"/>
  </r>
  <r>
    <d v="2023-09-01T00:00:00"/>
    <s v="S022768"/>
    <x v="45"/>
    <s v="PO149256"/>
    <s v="GRN197718"/>
    <s v="11701-2809"/>
    <s v="BASIC CRIMPING TOOL"/>
    <s v="Newcastle-Under-Lyme ST5 7UH"/>
    <n v="12.4"/>
    <x v="2"/>
    <s v="Diesel"/>
    <n v="4.5880000000000001E-5"/>
  </r>
  <r>
    <d v="2023-09-01T00:00:00"/>
    <s v="S022768"/>
    <x v="45"/>
    <s v="PO142063"/>
    <s v="GRN197896"/>
    <n v="101016688"/>
    <s v="ASTRO HIGH INTENSITY LED STRIP LIGHT 12 LED - 24V"/>
    <s v="Newcastle-Under-Lyme ST5 7UH"/>
    <n v="12.4"/>
    <x v="2"/>
    <s v="Diesel"/>
    <n v="4.5880000000000001E-5"/>
  </r>
  <r>
    <d v="2023-10-01T00:00:00"/>
    <s v="S022768"/>
    <x v="45"/>
    <s v="PO148801"/>
    <s v="GRN198117"/>
    <n v="101010879"/>
    <s v="LED FLASHING BEACON - AMBER"/>
    <s v="Newcastle-Under-Lyme ST5 7UH"/>
    <n v="12.4"/>
    <x v="2"/>
    <s v="Diesel"/>
    <n v="4.5880000000000001E-5"/>
  </r>
  <r>
    <d v="2023-10-01T00:00:00"/>
    <s v="S022768"/>
    <x v="45"/>
    <s v="PO145921"/>
    <s v="GRN198118"/>
    <n v="3445197"/>
    <s v="2 CONDUCTOR THROUGH TERMINAL BLOCK 2.5MM2 - GREY"/>
    <s v="Newcastle-Under-Lyme ST5 7UH"/>
    <n v="12.4"/>
    <x v="2"/>
    <s v="Diesel"/>
    <n v="4.5880000000000001E-5"/>
  </r>
  <r>
    <d v="2023-10-01T00:00:00"/>
    <s v="S022768"/>
    <x v="45"/>
    <s v="PO148474"/>
    <s v="GRN198119"/>
    <n v="101020030"/>
    <s v="MOUNTING ANGLES FOR 482.6MM (19&quot;) U MARKING PANELS"/>
    <s v="Newcastle-Under-Lyme ST5 7UH"/>
    <n v="12.4"/>
    <x v="2"/>
    <s v="Diesel"/>
    <n v="4.5880000000000001E-5"/>
  </r>
  <r>
    <d v="2023-10-01T00:00:00"/>
    <s v="S022768"/>
    <x v="45"/>
    <s v="PO149269"/>
    <s v="GRN198377"/>
    <s v="11701-3594"/>
    <s v="MALE 8 WAY M12 TO SENSOR ACTUATOR CABLE 1.5M"/>
    <s v="Newcastle-Under-Lyme ST5 7UH"/>
    <n v="12.4"/>
    <x v="2"/>
    <s v="Diesel"/>
    <n v="4.5880000000000001E-5"/>
  </r>
  <r>
    <d v="2023-10-01T00:00:00"/>
    <s v="S022768"/>
    <x v="45"/>
    <s v="PO149005"/>
    <s v="GRN198378"/>
    <n v="101031486"/>
    <s v="COMPACT SPLICING CONNECTOR 5-WAY WAGO 221-415"/>
    <s v="Newcastle-Under-Lyme ST5 7UH"/>
    <n v="12.4"/>
    <x v="2"/>
    <s v="Diesel"/>
    <n v="4.5880000000000001E-5"/>
  </r>
  <r>
    <d v="2023-10-01T00:00:00"/>
    <s v="S022768"/>
    <x v="45"/>
    <s v="PO149015"/>
    <s v="GRN198379"/>
    <n v="101026870"/>
    <s v="LED FLASHING BEACON 20-30V AC/DC"/>
    <s v="Newcastle-Under-Lyme ST5 7UH"/>
    <n v="12.4"/>
    <x v="2"/>
    <s v="Diesel"/>
    <n v="4.5880000000000001E-5"/>
  </r>
  <r>
    <d v="2023-10-01T00:00:00"/>
    <s v="S022768"/>
    <x v="45"/>
    <s v="PO149095"/>
    <s v="GRN198381"/>
    <n v="101031879"/>
    <s v="SNAP ACTION LIMIT SWITCH PLUNGER NO/NC"/>
    <s v="Newcastle-Under-Lyme ST5 7UH"/>
    <n v="12.4"/>
    <x v="2"/>
    <s v="Diesel"/>
    <n v="4.5880000000000001E-5"/>
  </r>
  <r>
    <d v="2023-10-01T00:00:00"/>
    <s v="S022768"/>
    <x v="45"/>
    <s v="PO149269"/>
    <s v="GRN198385"/>
    <n v="3445024"/>
    <s v="PLUG SOCKET OUTLET 3P+N+E 2X AUX PINS/IP67 63A"/>
    <s v="Newcastle-Under-Lyme ST5 7UH"/>
    <n v="12.4"/>
    <x v="2"/>
    <s v="Diesel"/>
    <n v="4.5880000000000001E-5"/>
  </r>
  <r>
    <d v="2023-10-01T00:00:00"/>
    <s v="S022768"/>
    <x v="45"/>
    <s v="PO149757"/>
    <s v="GRN198832"/>
    <s v="11537-0368"/>
    <s v="TERMINAL BLOCK 4POS THRU GRAY"/>
    <s v="Newcastle-Under-Lyme ST5 7UH"/>
    <n v="12.4"/>
    <x v="2"/>
    <s v="Diesel"/>
    <n v="4.5880000000000001E-5"/>
  </r>
  <r>
    <d v="2023-10-01T00:00:00"/>
    <s v="S022768"/>
    <x v="45"/>
    <s v="PO145921"/>
    <s v="GRN199120"/>
    <n v="3445198"/>
    <s v="2 CONDUCTOR THROUGH TERMINAL BLOCK 2.5MM2 - GREEN/"/>
    <s v="Newcastle-Under-Lyme ST5 7UH"/>
    <n v="12.4"/>
    <x v="2"/>
    <s v="Diesel"/>
    <n v="4.5880000000000001E-5"/>
  </r>
  <r>
    <d v="2023-10-01T00:00:00"/>
    <s v="S022768"/>
    <x v="45"/>
    <s v="PO145921"/>
    <s v="GRN199296"/>
    <s v="11700-4533"/>
    <s v="FERRULE 18AWG X 8MM L NON-INSULATED"/>
    <s v="Newcastle-Under-Lyme ST5 7UH"/>
    <n v="12.4"/>
    <x v="2"/>
    <s v="Diesel"/>
    <n v="4.5880000000000001E-5"/>
  </r>
  <r>
    <d v="2023-10-01T00:00:00"/>
    <s v="S022768"/>
    <x v="45"/>
    <s v="PO149836"/>
    <s v="GRN199306"/>
    <n v="3445038"/>
    <s v="DIN RAIL SLOTTED TS 35 X 7.5 X 2M STEEL ZN"/>
    <s v="Newcastle-Under-Lyme ST5 7UH"/>
    <n v="12.4"/>
    <x v="2"/>
    <s v="Diesel"/>
    <n v="4.5880000000000001E-5"/>
  </r>
  <r>
    <d v="2023-10-01T00:00:00"/>
    <s v="S022768"/>
    <x v="45"/>
    <s v="PO145921"/>
    <s v="GRN199307"/>
    <n v="34205053"/>
    <s v="TERMINAL RAIL OUTLET RJ45-RJ45 COUPLER IP20 CAT6"/>
    <s v="Newcastle-Under-Lyme ST5 7UH"/>
    <n v="12.4"/>
    <x v="2"/>
    <s v="Diesel"/>
    <n v="4.5880000000000001E-5"/>
  </r>
  <r>
    <d v="2023-10-01T00:00:00"/>
    <s v="S022768"/>
    <x v="45"/>
    <s v="PO145921"/>
    <s v="GRN199362"/>
    <n v="3445248"/>
    <s v="END PLATE FOR 1.5MM2 - 2.5MM2 TERMINAL 0.8MM THICK"/>
    <s v="Newcastle-Under-Lyme ST5 7UH"/>
    <n v="12.4"/>
    <x v="2"/>
    <s v="Diesel"/>
    <n v="4.5880000000000001E-5"/>
  </r>
  <r>
    <d v="2023-10-01T00:00:00"/>
    <s v="S022768"/>
    <x v="45"/>
    <s v="PO149836"/>
    <s v="GRN199365"/>
    <n v="101041977"/>
    <s v="INDUCTIVE PROXIMITY SENSORS, 40MM, M12 4 PIN SCHNE"/>
    <s v="Newcastle-Under-Lyme ST5 7UH"/>
    <n v="12.4"/>
    <x v="2"/>
    <s v="Diesel"/>
    <n v="4.5880000000000001E-5"/>
  </r>
  <r>
    <d v="2023-10-01T00:00:00"/>
    <s v="S022768"/>
    <x v="45"/>
    <s v="PO149444"/>
    <s v="GRN199369"/>
    <n v="2145032"/>
    <s v="M50 EMC METAL CABLE GLAND C/W LOCKNUT IP68"/>
    <s v="Newcastle-Under-Lyme ST5 7UH"/>
    <n v="12.4"/>
    <x v="2"/>
    <s v="Diesel"/>
    <n v="4.5880000000000001E-5"/>
  </r>
  <r>
    <d v="2023-10-01T00:00:00"/>
    <s v="S022768"/>
    <x v="45"/>
    <s v="PO149518"/>
    <s v="GRN199370"/>
    <s v="11701-3594"/>
    <s v="MALE 8 WAY M12 TO SENSOR ACTUATOR CABLE 1.5M"/>
    <s v="Newcastle-Under-Lyme ST5 7UH"/>
    <n v="12.4"/>
    <x v="2"/>
    <s v="Diesel"/>
    <n v="4.5880000000000001E-5"/>
  </r>
  <r>
    <d v="2023-10-01T00:00:00"/>
    <s v="S022768"/>
    <x v="45"/>
    <s v="PO149005"/>
    <s v="GRN199373"/>
    <n v="50206630"/>
    <s v="NON-FUSED TERMINAL BLOCK CABLE MOUNT 10 WAY 630V P"/>
    <s v="Newcastle-Under-Lyme ST5 7UH"/>
    <n v="12.4"/>
    <x v="2"/>
    <s v="Diesel"/>
    <n v="4.5880000000000001E-5"/>
  </r>
  <r>
    <d v="2023-02-01T00:00:00"/>
    <s v="S024099"/>
    <x v="47"/>
    <s v="PO139365"/>
    <s v="GRN179968"/>
    <s v="340-1025-1"/>
    <s v="DOOR LINAC SHIELDING (RIGHT)"/>
    <s v="Stafford ST16 3DR"/>
    <n v="49.6"/>
    <x v="3"/>
    <s v="Diesel"/>
    <n v="5.0430800000000005E-2"/>
  </r>
  <r>
    <d v="2023-04-01T00:00:00"/>
    <s v="S025431"/>
    <x v="0"/>
    <s v="PO144387"/>
    <s v="GRN185952"/>
    <s v="332-1853-1"/>
    <s v="KIT ZBV 4TH GEN LAPTOP UPGRADE"/>
    <s v="Boston Massachusetts"/>
    <n v="3154"/>
    <x v="0"/>
    <s v="Crude"/>
    <n v="2.5295079999999999"/>
  </r>
  <r>
    <d v="2023-10-01T00:00:00"/>
    <s v="S022768"/>
    <x v="45"/>
    <s v="PO149040"/>
    <s v="GRN199374"/>
    <s v="11700-5648"/>
    <s v="MARKER CARDS A B P N PE PEN L1 L2 L3 GROUND"/>
    <s v="Newcastle-Under-Lyme ST5 7UH"/>
    <n v="12.4"/>
    <x v="2"/>
    <s v="Diesel"/>
    <n v="4.5880000000000001E-5"/>
  </r>
  <r>
    <d v="2023-10-01T00:00:00"/>
    <s v="S022768"/>
    <x v="45"/>
    <s v="PO148801"/>
    <s v="GRN199376"/>
    <n v="101010879"/>
    <s v="LED FLASHING BEACON - AMBER"/>
    <s v="Newcastle-Under-Lyme ST5 7UH"/>
    <n v="12.4"/>
    <x v="2"/>
    <s v="Diesel"/>
    <n v="4.5880000000000001E-5"/>
  </r>
  <r>
    <d v="2023-10-01T00:00:00"/>
    <s v="S022768"/>
    <x v="45"/>
    <s v="PO149836"/>
    <s v="GRN199819"/>
    <n v="3445038"/>
    <s v="DIN RAIL SLOTTED TS 35 X 7.5 X 2M STEEL ZN"/>
    <s v="Newcastle-Under-Lyme ST5 7UH"/>
    <n v="12.4"/>
    <x v="2"/>
    <s v="Diesel"/>
    <n v="4.5880000000000001E-5"/>
  </r>
  <r>
    <d v="2023-10-01T00:00:00"/>
    <s v="S022768"/>
    <x v="45"/>
    <s v="PO150120"/>
    <s v="GRN199821"/>
    <s v="11701-3672"/>
    <s v="SWITCH DISCONNECTOR 125A 3 + N POLE"/>
    <s v="Newcastle-Under-Lyme ST5 7UH"/>
    <n v="12.4"/>
    <x v="2"/>
    <s v="Diesel"/>
    <n v="4.5880000000000001E-5"/>
  </r>
  <r>
    <d v="2023-10-01T00:00:00"/>
    <s v="S022768"/>
    <x v="45"/>
    <s v="PO149963"/>
    <s v="GRN199855"/>
    <n v="101023014"/>
    <s v="CAT5E MALE RJ45 CONNECTOR STRAIGHT MOUNT SHIELDED"/>
    <s v="Newcastle-Under-Lyme ST5 7UH"/>
    <n v="12.4"/>
    <x v="2"/>
    <s v="Diesel"/>
    <n v="4.5880000000000001E-5"/>
  </r>
  <r>
    <d v="2023-10-01T00:00:00"/>
    <s v="S022768"/>
    <x v="45"/>
    <s v="PO150120"/>
    <s v="GRN199947"/>
    <s v="11701-3672"/>
    <s v="SWITCH DISCONNECTOR 125A 3 + N POLE"/>
    <s v="Newcastle-Under-Lyme ST5 7UH"/>
    <n v="12.4"/>
    <x v="2"/>
    <s v="Diesel"/>
    <n v="4.5880000000000001E-5"/>
  </r>
  <r>
    <d v="2023-10-01T00:00:00"/>
    <s v="S022768"/>
    <x v="45"/>
    <s v="PO149095"/>
    <s v="GRN200104"/>
    <n v="101031484"/>
    <s v="COMPACT SPLICING CONNECTOR 2-WAY WAGO 221-412"/>
    <s v="Newcastle-Under-Lyme ST5 7UH"/>
    <n v="12.4"/>
    <x v="2"/>
    <s v="Diesel"/>
    <n v="4.5880000000000001E-5"/>
  </r>
  <r>
    <d v="2023-10-01T00:00:00"/>
    <s v="S022768"/>
    <x v="45"/>
    <s v="PO149518"/>
    <s v="GRN200105"/>
    <s v="11701-3594"/>
    <s v="MALE 8 WAY M12 TO SENSOR ACTUATOR CABLE 1.5M"/>
    <s v="Newcastle-Under-Lyme ST5 7UH"/>
    <n v="12.4"/>
    <x v="2"/>
    <s v="Diesel"/>
    <n v="4.5880000000000001E-5"/>
  </r>
  <r>
    <d v="2023-10-01T00:00:00"/>
    <s v="S022768"/>
    <x v="45"/>
    <s v="PO149836"/>
    <s v="GRN200181"/>
    <n v="101041977"/>
    <s v="INDUCTIVE PROXIMITY SENSORS, 40MM, M12 4 PIN SCHNE"/>
    <s v="Newcastle-Under-Lyme ST5 7UH"/>
    <n v="12.4"/>
    <x v="2"/>
    <s v="Diesel"/>
    <n v="4.5880000000000001E-5"/>
  </r>
  <r>
    <d v="2023-10-01T00:00:00"/>
    <s v="S022768"/>
    <x v="45"/>
    <s v="PO149526"/>
    <s v="GRN200328"/>
    <n v="101020030"/>
    <s v="MOUNTING ANGLES FOR 482.6MM (19&quot;) U MARKING PANELS"/>
    <s v="Newcastle-Under-Lyme ST5 7UH"/>
    <n v="12.4"/>
    <x v="2"/>
    <s v="Diesel"/>
    <n v="4.5880000000000001E-5"/>
  </r>
  <r>
    <d v="2023-04-01T00:00:00"/>
    <s v="S001571"/>
    <x v="10"/>
    <s v="PO142815"/>
    <s v="GRN185967"/>
    <n v="101012395"/>
    <s v="SICK 2D LIDAR LASER SENSOR TIM351-2134001"/>
    <s v="St Albans AL1 5BN"/>
    <n v="298"/>
    <x v="2"/>
    <s v="Diesel"/>
    <n v="1.1026E-3"/>
  </r>
  <r>
    <d v="2023-04-01T00:00:00"/>
    <s v="S023884"/>
    <x v="34"/>
    <s v="PO142510"/>
    <s v="GRN185968"/>
    <s v="11700-8535"/>
    <s v="GEARBOX LOW BACKLASH SERVO WORM"/>
    <s v="Stoke-on-Trent ST1 5SQ"/>
    <n v="13.2"/>
    <x v="1"/>
    <s v="Diesel"/>
    <n v="4.8839999999999995E-3"/>
  </r>
  <r>
    <d v="2023-10-01T00:00:00"/>
    <s v="S022768"/>
    <x v="45"/>
    <s v="PO150176"/>
    <s v="GRN200461"/>
    <n v="101026870"/>
    <s v="LED FLASHING BEACON 20-30V AC/DC"/>
    <s v="Newcastle-Under-Lyme ST5 7UH"/>
    <n v="12.4"/>
    <x v="2"/>
    <s v="Diesel"/>
    <n v="4.5880000000000001E-5"/>
  </r>
  <r>
    <d v="2023-04-01T00:00:00"/>
    <s v="S025431"/>
    <x v="0"/>
    <s v="PO131894"/>
    <s v="GRN185970"/>
    <s v="340-1381-1"/>
    <s v="ASSY PWR DIST PNL - 480V OPTION KIT"/>
    <s v="Boston Massachusetts"/>
    <n v="3154"/>
    <x v="0"/>
    <s v="Crude"/>
    <n v="2.5295079999999999"/>
  </r>
  <r>
    <d v="2023-04-01T00:00:00"/>
    <s v="S001571"/>
    <x v="10"/>
    <s v="PO144724"/>
    <s v="GRN185971"/>
    <s v="11700-5374"/>
    <s v="MOUNT LASER SENSOR WEATHER HOOD"/>
    <s v="St Albans AL1 5BN"/>
    <n v="298"/>
    <x v="2"/>
    <s v="Diesel"/>
    <n v="1.1026E-3"/>
  </r>
  <r>
    <d v="2023-10-01T00:00:00"/>
    <s v="S022768"/>
    <x v="45"/>
    <s v="PO150244"/>
    <s v="GRN200653"/>
    <s v="11701-3672"/>
    <s v="SWITCH DISCONNECTOR 125A 3 + N POLE"/>
    <s v="Newcastle-Under-Lyme ST5 7UH"/>
    <n v="12.4"/>
    <x v="2"/>
    <s v="Diesel"/>
    <n v="4.5880000000000001E-5"/>
  </r>
  <r>
    <d v="2023-04-01T00:00:00"/>
    <s v="S001571"/>
    <x v="10"/>
    <s v="PO142815"/>
    <s v="GRN185973"/>
    <n v="21201457"/>
    <s v="SUPPLY CABLE M12 X 5 4 OPEN WIRES 20M CORDLESS"/>
    <s v="St Albans AL1 5BN"/>
    <n v="298"/>
    <x v="2"/>
    <s v="Diesel"/>
    <n v="1.1026E-3"/>
  </r>
  <r>
    <d v="2023-10-01T00:00:00"/>
    <s v="S022768"/>
    <x v="45"/>
    <s v="PO142063"/>
    <s v="GRN200655"/>
    <n v="101016688"/>
    <s v="ASTRO HIGH INTENSITY LED STRIP LIGHT 12 LED - 24V"/>
    <s v="Newcastle-Under-Lyme ST5 7UH"/>
    <n v="12.4"/>
    <x v="2"/>
    <s v="Diesel"/>
    <n v="4.5880000000000001E-5"/>
  </r>
  <r>
    <d v="2023-10-01T00:00:00"/>
    <s v="S022768"/>
    <x v="45"/>
    <s v="PO150176"/>
    <s v="GRN200743"/>
    <s v="11537-0213"/>
    <s v="TERMINAL BLOCK END STOP"/>
    <s v="Newcastle-Under-Lyme ST5 7UH"/>
    <n v="12.4"/>
    <x v="2"/>
    <s v="Diesel"/>
    <n v="4.5880000000000001E-5"/>
  </r>
  <r>
    <d v="2023-10-01T00:00:00"/>
    <s v="S022768"/>
    <x v="45"/>
    <s v="PO149455"/>
    <s v="GRN200744"/>
    <n v="10203541"/>
    <s v="TEMPERATURE CONTROLLER/PROCESS TWO RELAY OUTPUTS W"/>
    <s v="Newcastle-Under-Lyme ST5 7UH"/>
    <n v="12.4"/>
    <x v="2"/>
    <s v="Diesel"/>
    <n v="4.5880000000000001E-5"/>
  </r>
  <r>
    <d v="2023-10-01T00:00:00"/>
    <s v="S022768"/>
    <x v="45"/>
    <s v="PO150176"/>
    <s v="GRN200745"/>
    <n v="101033607"/>
    <s v="MOUNTING CARRIER FOR 5-CONDUCTOR TERMINAL BLOCK WA"/>
    <s v="Newcastle-Under-Lyme ST5 7UH"/>
    <n v="12.4"/>
    <x v="2"/>
    <s v="Diesel"/>
    <n v="4.5880000000000001E-5"/>
  </r>
  <r>
    <d v="2023-11-01T00:00:00"/>
    <s v="S022768"/>
    <x v="45"/>
    <s v="PO150244"/>
    <s v="GRN200887"/>
    <s v="11700-8283"/>
    <s v="CABLE ORGANIZER RACKMOUNT 1U"/>
    <s v="Newcastle-Under-Lyme ST5 7UH"/>
    <n v="12.4"/>
    <x v="2"/>
    <s v="Diesel"/>
    <n v="4.5880000000000001E-5"/>
  </r>
  <r>
    <d v="2023-11-01T00:00:00"/>
    <s v="S022768"/>
    <x v="45"/>
    <s v="PO150176"/>
    <s v="GRN200906"/>
    <n v="34205053"/>
    <s v="TERMINAL RAIL OUTLET RJ45-RJ45 COUPLER IP20 CAT6"/>
    <s v="Newcastle-Under-Lyme ST5 7UH"/>
    <n v="12.4"/>
    <x v="2"/>
    <s v="Diesel"/>
    <n v="4.5880000000000001E-5"/>
  </r>
  <r>
    <d v="2023-11-01T00:00:00"/>
    <s v="S022768"/>
    <x v="45"/>
    <s v="PO150267"/>
    <s v="GRN200941"/>
    <s v="11701-3723"/>
    <s v="CABLE M12-8M SHIELED FLYING LEADS 1.5M"/>
    <s v="Newcastle-Under-Lyme ST5 7UH"/>
    <n v="12.4"/>
    <x v="2"/>
    <s v="Diesel"/>
    <n v="4.5880000000000001E-5"/>
  </r>
  <r>
    <d v="2023-11-01T00:00:00"/>
    <s v="S022768"/>
    <x v="45"/>
    <s v="PO149836"/>
    <s v="GRN201105"/>
    <s v="11700-8283"/>
    <s v="CABLE ORGANIZER RACKMOUNT 1U"/>
    <s v="Newcastle-Under-Lyme ST5 7UH"/>
    <n v="12.4"/>
    <x v="2"/>
    <s v="Diesel"/>
    <n v="4.5880000000000001E-5"/>
  </r>
  <r>
    <d v="2023-11-01T00:00:00"/>
    <s v="S022768"/>
    <x v="45"/>
    <s v="PO150120"/>
    <s v="GRN201217"/>
    <s v="11701-3672"/>
    <s v="SWITCH DISCONNECTOR 125A 3 + N POLE"/>
    <s v="Newcastle-Under-Lyme ST5 7UH"/>
    <n v="12.4"/>
    <x v="2"/>
    <s v="Diesel"/>
    <n v="4.5880000000000001E-5"/>
  </r>
  <r>
    <d v="2023-11-01T00:00:00"/>
    <s v="S022768"/>
    <x v="45"/>
    <s v="PO150696"/>
    <s v="GRN201218"/>
    <s v="11537-0368"/>
    <s v="TERMINAL BLOCK 4POS THRU GRAY"/>
    <s v="Newcastle-Under-Lyme ST5 7UH"/>
    <n v="12.4"/>
    <x v="2"/>
    <s v="Diesel"/>
    <n v="4.5880000000000001E-5"/>
  </r>
  <r>
    <d v="2023-11-01T00:00:00"/>
    <s v="S022768"/>
    <x v="45"/>
    <s v="PO150244"/>
    <s v="GRN201219"/>
    <s v="11701-3672"/>
    <s v="SWITCH DISCONNECTOR 125A 3 + N POLE"/>
    <s v="Newcastle-Under-Lyme ST5 7UH"/>
    <n v="12.4"/>
    <x v="2"/>
    <s v="Diesel"/>
    <n v="4.5880000000000001E-5"/>
  </r>
  <r>
    <d v="2023-11-01T00:00:00"/>
    <s v="S022768"/>
    <x v="45"/>
    <s v="PO150568"/>
    <s v="GRN201298"/>
    <n v="101047303"/>
    <s v="DIGITAL AUDIO CABLE 3-PAIR 24 AWG(7X32)"/>
    <s v="Newcastle-Under-Lyme ST5 7UH"/>
    <n v="12.4"/>
    <x v="2"/>
    <s v="Diesel"/>
    <n v="4.5880000000000001E-5"/>
  </r>
  <r>
    <d v="2023-11-01T00:00:00"/>
    <s v="S022768"/>
    <x v="45"/>
    <s v="PO145921"/>
    <s v="GRN201312"/>
    <s v="11700-4533"/>
    <s v="FERRULE 18AWG X 8MM L NON-INSULATED"/>
    <s v="Newcastle-Under-Lyme ST5 7UH"/>
    <n v="12.4"/>
    <x v="2"/>
    <s v="Diesel"/>
    <n v="4.5880000000000001E-5"/>
  </r>
  <r>
    <d v="2023-11-01T00:00:00"/>
    <s v="S022768"/>
    <x v="45"/>
    <s v="PO149836"/>
    <s v="GRN201416"/>
    <n v="34203309"/>
    <s v="NARROW SLOT TRUNKING GREY 50 X 75 X 2M LONG"/>
    <s v="Newcastle-Under-Lyme ST5 7UH"/>
    <n v="12.4"/>
    <x v="2"/>
    <s v="Diesel"/>
    <n v="4.5880000000000001E-5"/>
  </r>
  <r>
    <d v="2023-11-01T00:00:00"/>
    <s v="S022768"/>
    <x v="45"/>
    <s v="PO149526"/>
    <s v="GRN201418"/>
    <n v="101020030"/>
    <s v="MOUNTING ANGLES FOR 482.6MM (19&quot;) U MARKING PANELS"/>
    <s v="Newcastle-Under-Lyme ST5 7UH"/>
    <n v="12.4"/>
    <x v="2"/>
    <s v="Diesel"/>
    <n v="4.5880000000000001E-5"/>
  </r>
  <r>
    <d v="2023-11-01T00:00:00"/>
    <s v="S022768"/>
    <x v="45"/>
    <s v="PO150787"/>
    <s v="GRN201516"/>
    <n v="101017348"/>
    <s v="TESYS VARIO - EMERGENCY STOP SWITCH DISCONNECTOR"/>
    <s v="Newcastle-Under-Lyme ST5 7UH"/>
    <n v="12.4"/>
    <x v="2"/>
    <s v="Diesel"/>
    <n v="4.5880000000000001E-5"/>
  </r>
  <r>
    <d v="2023-11-01T00:00:00"/>
    <s v="S022768"/>
    <x v="45"/>
    <s v="PO149836"/>
    <s v="GRN201687"/>
    <s v="11700-5648"/>
    <s v="MARKER CARDS A B P N PE PEN L1 L2 L3 GROUND"/>
    <s v="Newcastle-Under-Lyme ST5 7UH"/>
    <n v="12.4"/>
    <x v="2"/>
    <s v="Diesel"/>
    <n v="4.5880000000000001E-5"/>
  </r>
  <r>
    <d v="2023-11-01T00:00:00"/>
    <s v="S022768"/>
    <x v="45"/>
    <s v="PO150056"/>
    <s v="GRN201757"/>
    <n v="3445198"/>
    <s v="2 CONDUCTOR THROUGH TERMINAL BLOCK 2.5MM2 - GREEN/"/>
    <s v="Newcastle-Under-Lyme ST5 7UH"/>
    <n v="12.4"/>
    <x v="2"/>
    <s v="Diesel"/>
    <n v="4.5880000000000001E-5"/>
  </r>
  <r>
    <d v="2023-11-01T00:00:00"/>
    <s v="S022768"/>
    <x v="45"/>
    <s v="PO150448"/>
    <s v="GRN201758"/>
    <n v="34203305"/>
    <s v="NARROW SLOT TRUNKING GREY 25 X 75 X 2M LONG"/>
    <s v="Newcastle-Under-Lyme ST5 7UH"/>
    <n v="12.4"/>
    <x v="2"/>
    <s v="Diesel"/>
    <n v="4.5880000000000001E-5"/>
  </r>
  <r>
    <d v="2023-11-01T00:00:00"/>
    <s v="S022768"/>
    <x v="45"/>
    <s v="PO149836"/>
    <s v="GRN202072"/>
    <n v="3445207"/>
    <s v="PUSH-IN TYPE JUMPER BAR INSULATED 5-WAY - LIGHT GR"/>
    <s v="Newcastle-Under-Lyme ST5 7UH"/>
    <n v="12.4"/>
    <x v="2"/>
    <s v="Diesel"/>
    <n v="4.5880000000000001E-5"/>
  </r>
  <r>
    <d v="2023-11-01T00:00:00"/>
    <s v="S022768"/>
    <x v="45"/>
    <s v="PO151184"/>
    <s v="GRN202268"/>
    <s v="11554-1011"/>
    <s v="CONN 5 COND TERM BLOCK W/LEVERS"/>
    <s v="Newcastle-Under-Lyme ST5 7UH"/>
    <n v="12.4"/>
    <x v="2"/>
    <s v="Diesel"/>
    <n v="4.5880000000000001E-5"/>
  </r>
  <r>
    <d v="2023-11-01T00:00:00"/>
    <s v="S022768"/>
    <x v="45"/>
    <s v="PO149757"/>
    <s v="GRN202269"/>
    <n v="101016688"/>
    <s v="ASTRO HIGH INTENSITY LED STRIP LIGHT 12 LED - 24V"/>
    <s v="Newcastle-Under-Lyme ST5 7UH"/>
    <n v="12.4"/>
    <x v="2"/>
    <s v="Diesel"/>
    <n v="4.5880000000000001E-5"/>
  </r>
  <r>
    <d v="2023-11-01T00:00:00"/>
    <s v="S022768"/>
    <x v="45"/>
    <s v="PO150176"/>
    <s v="GRN202271"/>
    <n v="101022627"/>
    <s v="BNC CABLE ASSEMBLY STRAIGHT PLUG RG58 50OHM - 0.5M"/>
    <s v="Newcastle-Under-Lyme ST5 7UH"/>
    <n v="12.4"/>
    <x v="2"/>
    <s v="Diesel"/>
    <n v="4.5880000000000001E-5"/>
  </r>
  <r>
    <d v="2023-11-01T00:00:00"/>
    <s v="S022768"/>
    <x v="45"/>
    <s v="PO149836"/>
    <s v="GRN202272"/>
    <n v="101010879"/>
    <s v="LED FLASHING BEACON - AMBER"/>
    <s v="Newcastle-Under-Lyme ST5 7UH"/>
    <n v="12.4"/>
    <x v="2"/>
    <s v="Diesel"/>
    <n v="4.5880000000000001E-5"/>
  </r>
  <r>
    <d v="2023-11-01T00:00:00"/>
    <s v="S022768"/>
    <x v="45"/>
    <s v="PO142063"/>
    <s v="GRN202824"/>
    <n v="101016688"/>
    <s v="ASTRO HIGH INTENSITY LED STRIP LIGHT 12 LED - 24V"/>
    <s v="Newcastle-Under-Lyme ST5 7UH"/>
    <n v="12.4"/>
    <x v="2"/>
    <s v="Diesel"/>
    <n v="4.5880000000000001E-5"/>
  </r>
  <r>
    <d v="2023-11-01T00:00:00"/>
    <s v="S022768"/>
    <x v="45"/>
    <s v="PO150448"/>
    <s v="GRN203030"/>
    <n v="101041977"/>
    <s v="INDUCTIVE PROXIMITY SENSORS, 40MM, M12 4 PIN SCHNE"/>
    <s v="Newcastle-Under-Lyme ST5 7UH"/>
    <n v="12.4"/>
    <x v="2"/>
    <s v="Diesel"/>
    <n v="4.5880000000000001E-5"/>
  </r>
  <r>
    <d v="2023-12-01T00:00:00"/>
    <s v="S022768"/>
    <x v="45"/>
    <s v="PO149836"/>
    <s v="GRN203314"/>
    <s v="11700-4533"/>
    <s v="FERRULE 18AWG X 8MM L NON-INSULATED"/>
    <s v="Newcastle-Under-Lyme ST5 7UH"/>
    <n v="12.4"/>
    <x v="2"/>
    <s v="Diesel"/>
    <n v="4.5880000000000001E-5"/>
  </r>
  <r>
    <d v="2023-12-01T00:00:00"/>
    <s v="S022768"/>
    <x v="45"/>
    <s v="PO151415"/>
    <s v="GRN203329"/>
    <n v="5845004"/>
    <s v="2A FUSE FOR ASK1 WEIDMULLER 0430900000"/>
    <s v="Newcastle-Under-Lyme ST5 7UH"/>
    <n v="12.4"/>
    <x v="2"/>
    <s v="Diesel"/>
    <n v="4.5880000000000001E-5"/>
  </r>
  <r>
    <d v="2023-04-01T00:00:00"/>
    <s v="S023284"/>
    <x v="19"/>
    <s v="PO144567"/>
    <s v="GRN186018"/>
    <n v="1"/>
    <s v="freight inwards"/>
    <s v="Leicester LE19 2DT"/>
    <n v="144"/>
    <x v="1"/>
    <s v="Diesel"/>
    <n v="5.3280000000000001E-2"/>
  </r>
  <r>
    <d v="2023-12-01T00:00:00"/>
    <s v="S022768"/>
    <x v="45"/>
    <s v="PO150056"/>
    <s v="GRN203334"/>
    <n v="3445206"/>
    <s v="PUSH-IN TYPE JUMPER BAR INSULATED 4-WAY 25A - LIGH"/>
    <s v="Newcastle-Under-Lyme ST5 7UH"/>
    <n v="12.4"/>
    <x v="2"/>
    <s v="Diesel"/>
    <n v="4.5880000000000001E-5"/>
  </r>
  <r>
    <d v="2023-12-01T00:00:00"/>
    <s v="S022768"/>
    <x v="45"/>
    <s v="PO150831"/>
    <s v="GRN203336"/>
    <n v="3445197"/>
    <s v="2 CONDUCTOR THROUGH TERMINAL BLOCK 2.5MM2 - GREY"/>
    <s v="Newcastle-Under-Lyme ST5 7UH"/>
    <n v="12.4"/>
    <x v="2"/>
    <s v="Diesel"/>
    <n v="4.5880000000000001E-5"/>
  </r>
  <r>
    <d v="2023-12-01T00:00:00"/>
    <s v="S022768"/>
    <x v="45"/>
    <s v="PO151185"/>
    <s v="GRN203339"/>
    <n v="3445248"/>
    <s v="END PLATE FOR 1.5MM2 - 2.5MM2 TERMINAL 0.8MM THICK"/>
    <s v="Newcastle-Under-Lyme ST5 7UH"/>
    <n v="12.4"/>
    <x v="2"/>
    <s v="Diesel"/>
    <n v="4.5880000000000001E-5"/>
  </r>
  <r>
    <d v="2023-12-01T00:00:00"/>
    <s v="S022768"/>
    <x v="45"/>
    <s v="PO151521"/>
    <s v="GRN203441"/>
    <n v="3445248"/>
    <s v="END PLATE FOR 1.5MM2 - 2.5MM2 TERMINAL 0.8MM THICK"/>
    <s v="Newcastle-Under-Lyme ST5 7UH"/>
    <n v="12.4"/>
    <x v="2"/>
    <s v="Diesel"/>
    <n v="4.5880000000000001E-5"/>
  </r>
  <r>
    <d v="2023-12-01T00:00:00"/>
    <s v="S022768"/>
    <x v="45"/>
    <s v="PO151184"/>
    <s v="GRN203708"/>
    <n v="101010879"/>
    <s v="LED FLASHING BEACON - AMBER"/>
    <s v="Newcastle-Under-Lyme ST5 7UH"/>
    <n v="12.4"/>
    <x v="2"/>
    <s v="Diesel"/>
    <n v="4.5880000000000001E-5"/>
  </r>
  <r>
    <d v="2023-12-01T00:00:00"/>
    <s v="S022768"/>
    <x v="45"/>
    <s v="PO150831"/>
    <s v="GRN203962"/>
    <n v="34203305"/>
    <s v="NARROW SLOT TRUNKING GREY 25 X 75 X 2M LONG"/>
    <s v="Newcastle-Under-Lyme ST5 7UH"/>
    <n v="12.4"/>
    <x v="2"/>
    <s v="Diesel"/>
    <n v="4.5880000000000001E-5"/>
  </r>
  <r>
    <d v="2023-12-01T00:00:00"/>
    <s v="S022768"/>
    <x v="45"/>
    <s v="PO150176"/>
    <s v="GRN203971"/>
    <n v="51203629"/>
    <s v="E-STOP SHROUD FLUSH MOUNTED"/>
    <s v="Newcastle-Under-Lyme ST5 7UH"/>
    <n v="12.4"/>
    <x v="2"/>
    <s v="Diesel"/>
    <n v="4.5880000000000001E-5"/>
  </r>
  <r>
    <d v="2023-12-01T00:00:00"/>
    <s v="S022768"/>
    <x v="45"/>
    <s v="PO151720"/>
    <s v="GRN204281"/>
    <n v="3445198"/>
    <s v="2 CONDUCTOR THROUGH TERMINAL BLOCK 2.5MM2 - GREEN/"/>
    <s v="Newcastle-Under-Lyme ST5 7UH"/>
    <n v="12.4"/>
    <x v="2"/>
    <s v="Diesel"/>
    <n v="4.5880000000000001E-5"/>
  </r>
  <r>
    <d v="2023-12-01T00:00:00"/>
    <s v="S022768"/>
    <x v="45"/>
    <s v="PO151355"/>
    <s v="GRN204285"/>
    <n v="101028302"/>
    <s v="LED SCENELITE SI8 LIGHT 10-32V - WHITE LABCRAFT S1"/>
    <s v="Newcastle-Under-Lyme ST5 7UH"/>
    <n v="12.4"/>
    <x v="2"/>
    <s v="Diesel"/>
    <n v="4.5880000000000001E-5"/>
  </r>
  <r>
    <d v="2023-12-01T00:00:00"/>
    <s v="S022768"/>
    <x v="45"/>
    <s v="PO151415"/>
    <s v="GRN204286"/>
    <n v="101031484"/>
    <s v="COMPACT SPLICING CONNECTOR 2-WAY"/>
    <s v="Newcastle-Under-Lyme ST5 7UH"/>
    <n v="12.4"/>
    <x v="2"/>
    <s v="Diesel"/>
    <n v="4.5880000000000001E-5"/>
  </r>
  <r>
    <d v="2023-12-01T00:00:00"/>
    <s v="S022768"/>
    <x v="45"/>
    <s v="PO151355"/>
    <s v="GRN204291"/>
    <n v="101031879"/>
    <s v="SNAP ACTION LIMIT SWITCH PLUNGER NO/NC"/>
    <s v="Newcastle-Under-Lyme ST5 7UH"/>
    <n v="12.4"/>
    <x v="2"/>
    <s v="Diesel"/>
    <n v="4.5880000000000001E-5"/>
  </r>
  <r>
    <d v="2023-12-01T00:00:00"/>
    <s v="S022768"/>
    <x v="45"/>
    <s v="PO150244"/>
    <s v="GRN204292"/>
    <n v="101031486"/>
    <s v="COMPACT SPLICING CONNECTOR 5-WAY WAGO 221-415"/>
    <s v="Newcastle-Under-Lyme ST5 7UH"/>
    <n v="12.4"/>
    <x v="2"/>
    <s v="Diesel"/>
    <n v="4.5880000000000001E-5"/>
  </r>
  <r>
    <d v="2023-04-01T00:00:00"/>
    <s v="S023284"/>
    <x v="19"/>
    <s v="PO136027"/>
    <s v="GRN186037"/>
    <s v="340-1108-1"/>
    <s v="PLC CONTROL DRAWER"/>
    <s v="Leicester LE19 2DT"/>
    <n v="144"/>
    <x v="1"/>
    <s v="Diesel"/>
    <n v="5.3280000000000001E-2"/>
  </r>
  <r>
    <d v="2023-12-01T00:00:00"/>
    <s v="S022768"/>
    <x v="45"/>
    <s v="PO150176"/>
    <s v="GRN204294"/>
    <n v="3445038"/>
    <s v="DIN RAIL SLOTTED TS 35 X 7.5 X 2M STEEL ZN"/>
    <s v="Newcastle-Under-Lyme ST5 7UH"/>
    <n v="12.4"/>
    <x v="2"/>
    <s v="Diesel"/>
    <n v="4.5880000000000001E-5"/>
  </r>
  <r>
    <d v="2023-12-01T00:00:00"/>
    <s v="S022768"/>
    <x v="45"/>
    <s v="PO150244"/>
    <s v="GRN204493"/>
    <s v="11700-8283"/>
    <s v="CABLE ORGANIZER RACKMOUNT 1U"/>
    <s v="Newcastle-Under-Lyme ST5 7UH"/>
    <n v="12.4"/>
    <x v="2"/>
    <s v="Diesel"/>
    <n v="4.5880000000000001E-5"/>
  </r>
  <r>
    <d v="2023-12-01T00:00:00"/>
    <s v="S022768"/>
    <x v="45"/>
    <s v="PO151819"/>
    <s v="GRN204588"/>
    <n v="101031484"/>
    <s v="COMPACT SPLICING CONNECTOR 2-WAY"/>
    <s v="Newcastle-Under-Lyme ST5 7UH"/>
    <n v="12.4"/>
    <x v="2"/>
    <s v="Diesel"/>
    <n v="4.5880000000000001E-5"/>
  </r>
  <r>
    <d v="2023-12-01T00:00:00"/>
    <s v="S022768"/>
    <x v="45"/>
    <s v="PO151727"/>
    <s v="GRN204727"/>
    <n v="101028729"/>
    <s v="INTERFACE PLUG IN RELAY ZELIO RSL 1/CO 24VDC 6A"/>
    <s v="Newcastle-Under-Lyme ST5 7UH"/>
    <n v="12.4"/>
    <x v="2"/>
    <s v="Diesel"/>
    <n v="4.5880000000000001E-5"/>
  </r>
  <r>
    <d v="2023-12-01T00:00:00"/>
    <s v="S022768"/>
    <x v="45"/>
    <s v="PO150176"/>
    <s v="GRN204742"/>
    <n v="3445038"/>
    <s v="DIN RAIL SLOTTED TS 35 X 7.5 X 2M STEEL ZN"/>
    <s v="Newcastle-Under-Lyme ST5 7UH"/>
    <n v="12.4"/>
    <x v="2"/>
    <s v="Diesel"/>
    <n v="4.5880000000000001E-5"/>
  </r>
  <r>
    <d v="2023-12-01T00:00:00"/>
    <s v="S022768"/>
    <x v="45"/>
    <s v="PO150696"/>
    <s v="GRN204794"/>
    <s v="11537-0368"/>
    <s v="TERMINAL BLOCK 4POS THRU GRAY"/>
    <s v="Newcastle-Under-Lyme ST5 7UH"/>
    <n v="12.4"/>
    <x v="2"/>
    <s v="Diesel"/>
    <n v="4.5880000000000001E-5"/>
  </r>
  <r>
    <d v="2023-12-01T00:00:00"/>
    <s v="S022768"/>
    <x v="45"/>
    <s v="PO152070"/>
    <s v="GRN204885"/>
    <n v="101028028"/>
    <s v="BLACK SELECTOR SWITCH 2-POSITION STAY PUT 1NO 6OOV"/>
    <s v="Newcastle-Under-Lyme ST5 7UH"/>
    <n v="12.4"/>
    <x v="2"/>
    <s v="Diesel"/>
    <n v="4.5880000000000001E-5"/>
  </r>
  <r>
    <d v="2023-12-01T00:00:00"/>
    <s v="S022768"/>
    <x v="45"/>
    <s v="PO151720"/>
    <s v="GRN204903"/>
    <s v="11700-5648"/>
    <s v="MARKER CARDS A B P N PE PEN L1 L2 L3 GROUND"/>
    <s v="Newcastle-Under-Lyme ST5 7UH"/>
    <n v="12.4"/>
    <x v="2"/>
    <s v="Diesel"/>
    <n v="4.5880000000000001E-5"/>
  </r>
  <r>
    <d v="2023-12-01T00:00:00"/>
    <s v="S022768"/>
    <x v="45"/>
    <s v="PO150244"/>
    <s v="GRN204905"/>
    <s v="11700-5648"/>
    <s v="MARKER CARDS A B P N PE PEN L1 L2 L3 GROUND"/>
    <s v="Newcastle-Under-Lyme ST5 7UH"/>
    <n v="12.4"/>
    <x v="2"/>
    <s v="Diesel"/>
    <n v="4.5880000000000001E-5"/>
  </r>
  <r>
    <d v="2023-04-01T00:00:00"/>
    <s v="S022842"/>
    <x v="48"/>
    <s v="PO143994"/>
    <s v="GRN185442"/>
    <s v="340-0601-1"/>
    <s v="KIT TOUCH UP PAINT P60"/>
    <s v="Stoke-on-Trent ST6 2PZ"/>
    <n v="9.1999999999999993"/>
    <x v="1"/>
    <s v="Diesel"/>
    <n v="3.4039999999999999E-3"/>
  </r>
  <r>
    <d v="2023-08-01T00:00:00"/>
    <s v="S022842"/>
    <x v="48"/>
    <s v="PO148287"/>
    <s v="GRN194189"/>
    <n v="89208993"/>
    <s v="SIKAFLEX 221 ADHESIVE SEALENT 300ML WHITE"/>
    <s v="Stoke-on-Trent ST6 2PZ"/>
    <n v="9.1999999999999993"/>
    <x v="1"/>
    <s v="Diesel"/>
    <n v="3.4039999999999999E-3"/>
  </r>
  <r>
    <d v="2023-09-01T00:00:00"/>
    <s v="S022842"/>
    <x v="48"/>
    <s v="PO148287"/>
    <s v="GRN196719"/>
    <n v="89208993"/>
    <s v="SIKAFLEX 221 ADHESIVE SEALENT 300ML WHITE"/>
    <s v="Stoke-on-Trent ST6 2PZ"/>
    <n v="9.1999999999999993"/>
    <x v="1"/>
    <s v="Diesel"/>
    <n v="3.4039999999999999E-3"/>
  </r>
  <r>
    <d v="2023-10-01T00:00:00"/>
    <s v="S022842"/>
    <x v="48"/>
    <s v="PO149993"/>
    <s v="GRN199330"/>
    <n v="89208993"/>
    <s v="SIKAFLEX 221 ADHESIVE SEALENT 300ML WHITE"/>
    <s v="Stoke-on-Trent ST6 2PZ"/>
    <n v="9.1999999999999993"/>
    <x v="1"/>
    <s v="Diesel"/>
    <n v="3.4039999999999999E-3"/>
  </r>
  <r>
    <d v="2023-01-01T00:00:00"/>
    <s v="S026094"/>
    <x v="49"/>
    <s v="PO140521"/>
    <s v="GRN178342"/>
    <n v="101031779"/>
    <s v="M60 MOBILE DETECTOR BOX CABLES - HORIZONTAL"/>
    <s v="Llanelli SA14 9UU"/>
    <n v="324"/>
    <x v="2"/>
    <s v="Diesel"/>
    <n v="1.1987999999999999E-3"/>
  </r>
  <r>
    <d v="2023-01-01T00:00:00"/>
    <s v="S026094"/>
    <x v="49"/>
    <s v="PO139952"/>
    <s v="GRN179061"/>
    <n v="101022633"/>
    <s v="HIGH VOLTAGE CABLE - SHV PLUG TO SHV PLUG 500mm"/>
    <s v="Llanelli SA14 9UU"/>
    <n v="324"/>
    <x v="2"/>
    <s v="Diesel"/>
    <n v="1.1987999999999999E-3"/>
  </r>
  <r>
    <d v="2023-01-01T00:00:00"/>
    <s v="S026094"/>
    <x v="49"/>
    <s v="PO140160"/>
    <s v="GRN179063"/>
    <n v="101031318"/>
    <s v="VAREX SSM SAFETY CABLE ASSEMBLY (12M)"/>
    <s v="Llanelli SA14 9UU"/>
    <n v="324"/>
    <x v="2"/>
    <s v="Diesel"/>
    <n v="1.1987999999999999E-3"/>
  </r>
  <r>
    <d v="2023-01-01T00:00:00"/>
    <s v="S026094"/>
    <x v="49"/>
    <s v="PO140385"/>
    <s v="GRN179065"/>
    <n v="101032027"/>
    <s v="CONCENTRATOR TRIGGER CABLE (CLASSIC) 2.5M LONG"/>
    <s v="Llanelli SA14 9UU"/>
    <n v="324"/>
    <x v="2"/>
    <s v="Diesel"/>
    <n v="1.1987999999999999E-3"/>
  </r>
  <r>
    <d v="2023-01-01T00:00:00"/>
    <s v="S026094"/>
    <x v="49"/>
    <s v="PO139966"/>
    <s v="GRN179067"/>
    <n v="101031356"/>
    <s v="OPEN WIRES TO 25-WAY D TYPE CABLE ASSEMBLY - 10M"/>
    <s v="Llanelli SA14 9UU"/>
    <n v="324"/>
    <x v="2"/>
    <s v="Diesel"/>
    <n v="1.1987999999999999E-3"/>
  </r>
  <r>
    <d v="2023-01-01T00:00:00"/>
    <s v="S026094"/>
    <x v="49"/>
    <s v="PO139952"/>
    <s v="GRN179090"/>
    <n v="101022633"/>
    <s v="HIGH VOLTAGE CABLE - SHV PLUG TO SHV PLUG 500mm"/>
    <s v="Llanelli SA14 9UU"/>
    <n v="324"/>
    <x v="2"/>
    <s v="Diesel"/>
    <n v="1.1987999999999999E-3"/>
  </r>
  <r>
    <d v="2023-04-01T00:00:00"/>
    <s v="S001571"/>
    <x v="10"/>
    <s v="PO138697"/>
    <s v="GRN186084"/>
    <n v="101035717"/>
    <s v="ULTRASONIC DISTANCE SENSOR UM30 RANGE 30-350mm"/>
    <s v="St Albans AL1 5BN"/>
    <n v="298"/>
    <x v="2"/>
    <s v="Diesel"/>
    <n v="1.1026E-3"/>
  </r>
  <r>
    <d v="2023-04-01T00:00:00"/>
    <s v="S024190"/>
    <x v="22"/>
    <s v="PO145206"/>
    <s v="GRN186086"/>
    <s v="340-1085-1"/>
    <s v="LINAC GLIDE STRIP"/>
    <s v="Stockport SK4 2JT"/>
    <n v="22.2"/>
    <x v="1"/>
    <s v="Diesel"/>
    <n v="8.2140000000000008E-3"/>
  </r>
  <r>
    <d v="2023-01-01T00:00:00"/>
    <s v="S026094"/>
    <x v="49"/>
    <s v="PO139952"/>
    <s v="GRN179099"/>
    <n v="101022633"/>
    <s v="HIGH VOLTAGE CABLE - SHV PLUG TO SHV PLUG 500mm"/>
    <s v="Llanelli SA14 9UU"/>
    <n v="324"/>
    <x v="2"/>
    <s v="Diesel"/>
    <n v="1.1987999999999999E-3"/>
  </r>
  <r>
    <d v="2023-01-01T00:00:00"/>
    <s v="S026094"/>
    <x v="49"/>
    <s v="PO139952"/>
    <s v="GRN179199"/>
    <n v="101031312"/>
    <s v="VAREX SSM TRIGGER CABLE ASSEMBLY (6M)"/>
    <s v="Llanelli SA14 9UU"/>
    <n v="324"/>
    <x v="2"/>
    <s v="Diesel"/>
    <n v="1.1987999999999999E-3"/>
  </r>
  <r>
    <d v="2023-01-01T00:00:00"/>
    <s v="S026094"/>
    <x v="49"/>
    <s v="PO138149"/>
    <s v="GRN179201"/>
    <s v="340-1319-1"/>
    <s v="CABLE KIT P60 LINAC ETM"/>
    <s v="Llanelli SA14 9UU"/>
    <n v="324"/>
    <x v="2"/>
    <s v="Diesel"/>
    <n v="1.1987999999999999E-3"/>
  </r>
  <r>
    <d v="2023-01-01T00:00:00"/>
    <s v="S026094"/>
    <x v="49"/>
    <s v="PO138149"/>
    <s v="GRN179289"/>
    <s v="340-1319-1"/>
    <s v="CABLE KIT P60 LINAC ETM"/>
    <s v="Llanelli SA14 9UU"/>
    <n v="324"/>
    <x v="2"/>
    <s v="Diesel"/>
    <n v="1.1987999999999999E-3"/>
  </r>
  <r>
    <d v="2023-01-01T00:00:00"/>
    <s v="S026094"/>
    <x v="49"/>
    <s v="PO139957"/>
    <s v="GRN179671"/>
    <n v="101045244"/>
    <s v="CONDUIT OUTDOOR RACK - FAR SIDE GANTRY MOTOR"/>
    <s v="Llanelli SA14 9UU"/>
    <n v="324"/>
    <x v="2"/>
    <s v="Diesel"/>
    <n v="1.1987999999999999E-3"/>
  </r>
  <r>
    <d v="2023-01-01T00:00:00"/>
    <s v="S026094"/>
    <x v="49"/>
    <s v="PO139700"/>
    <s v="GRN179699"/>
    <n v="101037339"/>
    <s v="G60 ZBX - INPUT POWER CABLE KIT 100M"/>
    <s v="Llanelli SA14 9UU"/>
    <n v="324"/>
    <x v="2"/>
    <s v="Diesel"/>
    <n v="1.1987999999999999E-3"/>
  </r>
  <r>
    <d v="2023-01-01T00:00:00"/>
    <s v="S026094"/>
    <x v="49"/>
    <s v="PO139957"/>
    <s v="GRN179700"/>
    <n v="101037339"/>
    <s v="G60 ZBX - INPUT POWER CABLE KIT 100M"/>
    <s v="Llanelli SA14 9UU"/>
    <n v="324"/>
    <x v="2"/>
    <s v="Diesel"/>
    <n v="1.1987999999999999E-3"/>
  </r>
  <r>
    <d v="2023-01-01T00:00:00"/>
    <s v="S026094"/>
    <x v="49"/>
    <s v="PO138612"/>
    <s v="GRN179886"/>
    <n v="101044893"/>
    <s v="VERTICAL DETECTOR DAB CABLE'S SUB ASSEMBLY"/>
    <s v="Llanelli SA14 9UU"/>
    <n v="324"/>
    <x v="2"/>
    <s v="Diesel"/>
    <n v="1.1987999999999999E-3"/>
  </r>
  <r>
    <d v="2023-01-01T00:00:00"/>
    <s v="S026094"/>
    <x v="49"/>
    <s v="PO138566"/>
    <s v="GRN179887"/>
    <n v="101031312"/>
    <s v="VAREX SSM TRIGGER CABLE ASSEMBLY (6M)"/>
    <s v="Llanelli SA14 9UU"/>
    <n v="324"/>
    <x v="2"/>
    <s v="Diesel"/>
    <n v="1.1987999999999999E-3"/>
  </r>
  <r>
    <d v="2023-01-01T00:00:00"/>
    <s v="S026094"/>
    <x v="49"/>
    <s v="PO139956"/>
    <s v="GRN179888"/>
    <n v="101031312"/>
    <s v="VAREX SSM TRIGGER CABLE ASSEMBLY (6M)"/>
    <s v="Llanelli SA14 9UU"/>
    <n v="324"/>
    <x v="2"/>
    <s v="Diesel"/>
    <n v="1.1987999999999999E-3"/>
  </r>
  <r>
    <d v="2023-02-01T00:00:00"/>
    <s v="S026094"/>
    <x v="49"/>
    <s v="PO139965"/>
    <s v="GRN179991"/>
    <n v="101037834"/>
    <s v="VAREX 6MeV TRIGGER CABLE 8M (DET BOX - TERMINALS)"/>
    <s v="Llanelli SA14 9UU"/>
    <n v="324"/>
    <x v="2"/>
    <s v="Diesel"/>
    <n v="1.1987999999999999E-3"/>
  </r>
  <r>
    <d v="2023-02-01T00:00:00"/>
    <s v="S026094"/>
    <x v="49"/>
    <s v="PO140385"/>
    <s v="GRN179992"/>
    <n v="101032027"/>
    <s v="CONCENTRATOR TRIGGER CABLE (CLASSIC) 2.5M LONG"/>
    <s v="Llanelli SA14 9UU"/>
    <n v="324"/>
    <x v="2"/>
    <s v="Diesel"/>
    <n v="1.1987999999999999E-3"/>
  </r>
  <r>
    <d v="2023-04-01T00:00:00"/>
    <s v="S025431"/>
    <x v="0"/>
    <s v="PO143498"/>
    <s v="GRN186136"/>
    <s v="332-1648-1"/>
    <s v="ASSEMBLY TX VERTICAL DETECTOR LOWER"/>
    <s v="Boston Massachusetts"/>
    <n v="3154"/>
    <x v="0"/>
    <s v="Crude"/>
    <n v="2.5295079999999999"/>
  </r>
  <r>
    <d v="2023-02-01T00:00:00"/>
    <s v="S026094"/>
    <x v="49"/>
    <s v="PO140385"/>
    <s v="GRN179993"/>
    <n v="101037819"/>
    <s v="ETM 6MeV LINAC TRIGGER CABLE 13M"/>
    <s v="Llanelli SA14 9UU"/>
    <n v="324"/>
    <x v="2"/>
    <s v="Diesel"/>
    <n v="1.1987999999999999E-3"/>
  </r>
  <r>
    <d v="2023-02-01T00:00:00"/>
    <s v="S026094"/>
    <x v="49"/>
    <s v="PO138566"/>
    <s v="GRN179994"/>
    <n v="101031312"/>
    <s v="VAREX SSM TRIGGER CABLE ASSEMBLY (6M)"/>
    <s v="Llanelli SA14 9UU"/>
    <n v="324"/>
    <x v="2"/>
    <s v="Diesel"/>
    <n v="1.1987999999999999E-3"/>
  </r>
  <r>
    <d v="2023-02-01T00:00:00"/>
    <s v="S026094"/>
    <x v="49"/>
    <s v="PO139956"/>
    <s v="GRN179995"/>
    <n v="101031366"/>
    <s v="OPEN WIRES TO 9-WAY D TYPE CABLE ASSEMBLY - 10M"/>
    <s v="Llanelli SA14 9UU"/>
    <n v="324"/>
    <x v="2"/>
    <s v="Diesel"/>
    <n v="1.1987999999999999E-3"/>
  </r>
  <r>
    <d v="2023-02-01T00:00:00"/>
    <s v="S026094"/>
    <x v="49"/>
    <s v="PO139952"/>
    <s v="GRN179996"/>
    <s v="331-8556-1"/>
    <s v="CABLE ASSY HOOP POWER 4 METER"/>
    <s v="Llanelli SA14 9UU"/>
    <n v="324"/>
    <x v="2"/>
    <s v="Diesel"/>
    <n v="1.1987999999999999E-3"/>
  </r>
  <r>
    <d v="2023-02-01T00:00:00"/>
    <s v="S026094"/>
    <x v="49"/>
    <s v="PO139700"/>
    <s v="GRN179997"/>
    <n v="101032027"/>
    <s v="CONCENTRATOR TRIGGER CABLE (CLASSIC) 2.5M LONG"/>
    <s v="Llanelli SA14 9UU"/>
    <n v="324"/>
    <x v="2"/>
    <s v="Diesel"/>
    <n v="1.1987999999999999E-3"/>
  </r>
  <r>
    <d v="2023-02-01T00:00:00"/>
    <s v="S026094"/>
    <x v="49"/>
    <s v="PO139643"/>
    <s v="GRN179998"/>
    <s v="340-1475-1"/>
    <s v="CABLE ASSY M12 90 DEG FEMALE 5F TO M12 STRI MALE 5"/>
    <s v="Llanelli SA14 9UU"/>
    <n v="324"/>
    <x v="2"/>
    <s v="Diesel"/>
    <n v="1.1987999999999999E-3"/>
  </r>
  <r>
    <d v="2023-02-01T00:00:00"/>
    <s v="S026094"/>
    <x v="49"/>
    <s v="PO138612"/>
    <s v="GRN179999"/>
    <n v="101044846"/>
    <s v="HORIZONTAL DETECTOR DAB CABLE'S SUB ASSEMBLY"/>
    <s v="Llanelli SA14 9UU"/>
    <n v="324"/>
    <x v="2"/>
    <s v="Diesel"/>
    <n v="1.1987999999999999E-3"/>
  </r>
  <r>
    <d v="2023-02-01T00:00:00"/>
    <s v="S026094"/>
    <x v="49"/>
    <s v="PO139957"/>
    <s v="GRN180000"/>
    <n v="101042856"/>
    <s v="DAB POWER CABLE CONC3-PSU1"/>
    <s v="Llanelli SA14 9UU"/>
    <n v="324"/>
    <x v="2"/>
    <s v="Diesel"/>
    <n v="1.1987999999999999E-3"/>
  </r>
  <r>
    <d v="2023-02-01T00:00:00"/>
    <s v="S026094"/>
    <x v="49"/>
    <s v="PO133559"/>
    <s v="GRN180007"/>
    <s v="340-1458-1"/>
    <s v="CABLE KIT P60 LINAC VAREX"/>
    <s v="Llanelli SA14 9UU"/>
    <n v="324"/>
    <x v="2"/>
    <s v="Diesel"/>
    <n v="1.1987999999999999E-3"/>
  </r>
  <r>
    <d v="2023-02-01T00:00:00"/>
    <s v="S026094"/>
    <x v="49"/>
    <s v="PO139642"/>
    <s v="GRN180008"/>
    <n v="101043348"/>
    <s v="REWORKED STANDARD DAB CABLE ASSEMBLIES (H'ZNTL)"/>
    <s v="Llanelli SA14 9UU"/>
    <n v="324"/>
    <x v="2"/>
    <s v="Diesel"/>
    <n v="1.1987999999999999E-3"/>
  </r>
  <r>
    <d v="2023-02-01T00:00:00"/>
    <s v="S026094"/>
    <x v="49"/>
    <s v="PO139642"/>
    <s v="GRN180009"/>
    <n v="101042881"/>
    <s v="DAB POWER CABLE CONC3-PSU2"/>
    <s v="Llanelli SA14 9UU"/>
    <n v="324"/>
    <x v="2"/>
    <s v="Diesel"/>
    <n v="1.1987999999999999E-3"/>
  </r>
  <r>
    <d v="2023-02-01T00:00:00"/>
    <s v="S026094"/>
    <x v="49"/>
    <s v="PO140160"/>
    <s v="GRN180208"/>
    <n v="101031317"/>
    <s v="VAREX SSM ETHERNET CABLE ASSEMBLY (12M)"/>
    <s v="Llanelli SA14 9UU"/>
    <n v="324"/>
    <x v="2"/>
    <s v="Diesel"/>
    <n v="1.1987999999999999E-3"/>
  </r>
  <r>
    <d v="2023-02-01T00:00:00"/>
    <s v="S026094"/>
    <x v="49"/>
    <s v="PO140385"/>
    <s v="GRN180209"/>
    <n v="101029179"/>
    <s v="ETM 2.5MeV LINAC TRIGGER CABLE 9M"/>
    <s v="Llanelli SA14 9UU"/>
    <n v="324"/>
    <x v="2"/>
    <s v="Diesel"/>
    <n v="1.1987999999999999E-3"/>
  </r>
  <r>
    <d v="2023-02-01T00:00:00"/>
    <s v="S026094"/>
    <x v="49"/>
    <s v="PO139957"/>
    <s v="GRN180210"/>
    <n v="101042941"/>
    <s v="CONDUIT HORIZONTAL DETECTOR ENCLOSURE"/>
    <s v="Llanelli SA14 9UU"/>
    <n v="324"/>
    <x v="2"/>
    <s v="Diesel"/>
    <n v="1.1987999999999999E-3"/>
  </r>
  <r>
    <d v="2023-02-01T00:00:00"/>
    <s v="S026094"/>
    <x v="49"/>
    <s v="PO139952"/>
    <s v="GRN180211"/>
    <n v="101031779"/>
    <s v="M60 MOBILE DETECTOR BOX CABLES - HORIZONTAL"/>
    <s v="Llanelli SA14 9UU"/>
    <n v="324"/>
    <x v="2"/>
    <s v="Diesel"/>
    <n v="1.1987999999999999E-3"/>
  </r>
  <r>
    <d v="2023-02-01T00:00:00"/>
    <s v="S026094"/>
    <x v="49"/>
    <s v="PO140521"/>
    <s v="GRN180233"/>
    <n v="101045514"/>
    <s v="CONCENTRATOR TRIGGER CABLE (CLASSIC) 1.5M LONG"/>
    <s v="Llanelli SA14 9UU"/>
    <n v="324"/>
    <x v="2"/>
    <s v="Diesel"/>
    <n v="1.1987999999999999E-3"/>
  </r>
  <r>
    <d v="2023-02-01T00:00:00"/>
    <s v="S026094"/>
    <x v="49"/>
    <s v="PO141290"/>
    <s v="GRN180234"/>
    <n v="101043948"/>
    <s v="DETECTOR CONTROL CABLE HPP V4 TO 9 WAY D 650mm"/>
    <s v="Llanelli SA14 9UU"/>
    <n v="324"/>
    <x v="2"/>
    <s v="Diesel"/>
    <n v="1.1987999999999999E-3"/>
  </r>
  <r>
    <d v="2023-02-01T00:00:00"/>
    <s v="S026094"/>
    <x v="49"/>
    <s v="PO140532"/>
    <s v="GRN180235"/>
    <n v="101047790"/>
    <s v="G60 II CABLE ASSY SPEED DISPLAY POWER"/>
    <s v="Llanelli SA14 9UU"/>
    <n v="324"/>
    <x v="2"/>
    <s v="Diesel"/>
    <n v="1.1987999999999999E-3"/>
  </r>
  <r>
    <d v="2023-02-01T00:00:00"/>
    <s v="S026094"/>
    <x v="49"/>
    <s v="PO139643"/>
    <s v="GRN180236"/>
    <s v="340-1475-1"/>
    <s v="CABLE ASSY M12 90 DEG FEMALE 5F TO M12 STRI MALE 5"/>
    <s v="Llanelli SA14 9UU"/>
    <n v="324"/>
    <x v="2"/>
    <s v="Diesel"/>
    <n v="1.1987999999999999E-3"/>
  </r>
  <r>
    <d v="2023-02-01T00:00:00"/>
    <s v="S026094"/>
    <x v="49"/>
    <s v="PO140160"/>
    <s v="GRN180411"/>
    <n v="101031317"/>
    <s v="VAREX SSM ETHERNET CABLE ASSEMBLY (12M)"/>
    <s v="Llanelli SA14 9UU"/>
    <n v="324"/>
    <x v="2"/>
    <s v="Diesel"/>
    <n v="1.1987999999999999E-3"/>
  </r>
  <r>
    <d v="2023-02-01T00:00:00"/>
    <s v="S026094"/>
    <x v="49"/>
    <s v="PO140160"/>
    <s v="GRN180413"/>
    <n v="101031317"/>
    <s v="VAREX SSM ETHERNET CABLE ASSEMBLY (12M)"/>
    <s v="Llanelli SA14 9UU"/>
    <n v="324"/>
    <x v="2"/>
    <s v="Diesel"/>
    <n v="1.1987999999999999E-3"/>
  </r>
  <r>
    <d v="2023-02-01T00:00:00"/>
    <s v="S026094"/>
    <x v="49"/>
    <s v="PO140532"/>
    <s v="GRN180414"/>
    <n v="101047791"/>
    <s v="G60 II CABLE ASSY SPEED DISPLAY SIGNAL"/>
    <s v="Llanelli SA14 9UU"/>
    <n v="324"/>
    <x v="2"/>
    <s v="Diesel"/>
    <n v="1.1987999999999999E-3"/>
  </r>
  <r>
    <d v="2023-02-01T00:00:00"/>
    <s v="S026094"/>
    <x v="49"/>
    <s v="PO138566"/>
    <s v="GRN180450"/>
    <n v="101032027"/>
    <s v="CONCENTRATOR TRIGGER CABLE (CLASSIC) 2.5M LONG"/>
    <s v="Llanelli SA14 9UU"/>
    <n v="324"/>
    <x v="2"/>
    <s v="Diesel"/>
    <n v="1.1987999999999999E-3"/>
  </r>
  <r>
    <d v="2023-02-01T00:00:00"/>
    <s v="S026094"/>
    <x v="49"/>
    <s v="PO140385"/>
    <s v="GRN180571"/>
    <n v="101044846"/>
    <s v="HORIZONTAL DETECTOR DAB CABLE'S SUB ASSEMBLY"/>
    <s v="Llanelli SA14 9UU"/>
    <n v="324"/>
    <x v="2"/>
    <s v="Diesel"/>
    <n v="1.1987999999999999E-3"/>
  </r>
  <r>
    <d v="2023-02-01T00:00:00"/>
    <s v="S026094"/>
    <x v="49"/>
    <s v="PO140532"/>
    <s v="GRN180572"/>
    <n v="101047790"/>
    <s v="G60 II CABLE ASSY SPEED DISPLAY POWER"/>
    <s v="Llanelli SA14 9UU"/>
    <n v="324"/>
    <x v="2"/>
    <s v="Diesel"/>
    <n v="1.1987999999999999E-3"/>
  </r>
  <r>
    <d v="2023-02-01T00:00:00"/>
    <s v="S026094"/>
    <x v="49"/>
    <s v="PO141348"/>
    <s v="GRN180574"/>
    <s v="340-1203-1"/>
    <s v="DAB POWER CABLE CONC1-PSU1"/>
    <s v="Llanelli SA14 9UU"/>
    <n v="324"/>
    <x v="2"/>
    <s v="Diesel"/>
    <n v="1.1987999999999999E-3"/>
  </r>
  <r>
    <d v="2023-02-01T00:00:00"/>
    <s v="S026094"/>
    <x v="49"/>
    <s v="PO139642"/>
    <s v="GRN180576"/>
    <s v="340-1217-1"/>
    <s v="DAB POWER CABLE CONC5-PSU1"/>
    <s v="Llanelli SA14 9UU"/>
    <n v="324"/>
    <x v="2"/>
    <s v="Diesel"/>
    <n v="1.1987999999999999E-3"/>
  </r>
  <r>
    <d v="2023-02-01T00:00:00"/>
    <s v="S026094"/>
    <x v="49"/>
    <s v="PO140532"/>
    <s v="GRN180657"/>
    <n v="101047791"/>
    <s v="G60 II CABLE ASSY SPEED DISPLAY SIGNAL"/>
    <s v="Llanelli SA14 9UU"/>
    <n v="324"/>
    <x v="2"/>
    <s v="Diesel"/>
    <n v="1.1987999999999999E-3"/>
  </r>
  <r>
    <d v="2023-02-01T00:00:00"/>
    <s v="S026094"/>
    <x v="49"/>
    <s v="PO139965"/>
    <s v="GRN180661"/>
    <n v="101031312"/>
    <s v="VAREX SSM TRIGGER CABLE ASSEMBLY (6M)"/>
    <s v="Llanelli SA14 9UU"/>
    <n v="324"/>
    <x v="2"/>
    <s v="Diesel"/>
    <n v="1.1987999999999999E-3"/>
  </r>
  <r>
    <d v="2023-04-01T00:00:00"/>
    <s v="S023413"/>
    <x v="15"/>
    <s v="PO140449"/>
    <s v="GRN186190"/>
    <n v="101048325"/>
    <s v="VISY ACCR &amp; ANPR ELECTRICAL HARDWARE"/>
    <s v="33100 Tampere, Finland"/>
    <n v="3916"/>
    <x v="2"/>
    <s v="Diesel"/>
    <n v="3.9815929999999999E-2"/>
  </r>
  <r>
    <d v="2023-04-01T00:00:00"/>
    <s v="S023413"/>
    <x v="15"/>
    <s v="PO140971"/>
    <s v="GRN186191"/>
    <n v="101048325"/>
    <s v="VISY ACCR &amp; ANPR ELECTRICAL HARDWARE"/>
    <s v="33100 Tampere, Finland"/>
    <n v="3916"/>
    <x v="2"/>
    <s v="Diesel"/>
    <n v="3.9815929999999999E-2"/>
  </r>
  <r>
    <d v="2023-04-01T00:00:00"/>
    <s v="S023413"/>
    <x v="15"/>
    <s v="PO139318"/>
    <s v="GRN186193"/>
    <n v="101048325"/>
    <s v="VISY ACCR &amp; ANPR ELECTRICAL HARDWARE"/>
    <s v="33100 Tampere, Finland"/>
    <n v="3916"/>
    <x v="2"/>
    <s v="Diesel"/>
    <n v="3.9815929999999999E-2"/>
  </r>
  <r>
    <d v="2023-02-01T00:00:00"/>
    <s v="S026094"/>
    <x v="49"/>
    <s v="PO139643"/>
    <s v="GRN180663"/>
    <s v="340-1475-1"/>
    <s v="CABLE ASSY M12 90 DEG FEMALE 5F TO M12 STRI MALE 5"/>
    <s v="Llanelli SA14 9UU"/>
    <n v="324"/>
    <x v="2"/>
    <s v="Diesel"/>
    <n v="1.1987999999999999E-3"/>
  </r>
  <r>
    <d v="2023-02-01T00:00:00"/>
    <s v="S026094"/>
    <x v="49"/>
    <s v="PO140385"/>
    <s v="GRN180664"/>
    <n v="101022633"/>
    <s v="HIGH VOLTAGE CABLE - SHV PLUG TO SHV PLUG 500mm"/>
    <s v="Llanelli SA14 9UU"/>
    <n v="324"/>
    <x v="2"/>
    <s v="Diesel"/>
    <n v="1.1987999999999999E-3"/>
  </r>
  <r>
    <d v="2023-02-01T00:00:00"/>
    <s v="S026094"/>
    <x v="49"/>
    <s v="PO142225"/>
    <s v="GRN180840"/>
    <n v="101044893"/>
    <s v="VERTICAL DETECTOR DAB CABLE'S SUB ASSEMBLY"/>
    <s v="Llanelli SA14 9UU"/>
    <n v="324"/>
    <x v="2"/>
    <s v="Diesel"/>
    <n v="1.1987999999999999E-3"/>
  </r>
  <r>
    <d v="2023-04-01T00:00:00"/>
    <s v="S025431"/>
    <x v="0"/>
    <s v="PO144146"/>
    <s v="GRN186202"/>
    <s v="299-1296-1"/>
    <s v="ASSY PMT ABS INJECTION MOLDED"/>
    <s v="Boston Massachusetts"/>
    <n v="3154"/>
    <x v="0"/>
    <s v="Crude"/>
    <n v="2.5295079999999999"/>
  </r>
  <r>
    <d v="2023-02-01T00:00:00"/>
    <s v="S026094"/>
    <x v="49"/>
    <s v="PO140385"/>
    <s v="GRN180842"/>
    <n v="101044846"/>
    <s v="HORIZONTAL DETECTOR DAB CABLE'S SUB ASSEMBLY"/>
    <s v="Llanelli SA14 9UU"/>
    <n v="324"/>
    <x v="2"/>
    <s v="Diesel"/>
    <n v="1.1987999999999999E-3"/>
  </r>
  <r>
    <d v="2023-04-01T00:00:00"/>
    <s v="S023222"/>
    <x v="11"/>
    <s v="PO144319"/>
    <s v="GRN186218"/>
    <s v="11700-0736"/>
    <s v="BANNER SSA-EB1P-02ED1Q4 E-STOP SWITCH"/>
    <s v="Wickford SS11 8YT"/>
    <n v="390"/>
    <x v="2"/>
    <s v="Diesel"/>
    <n v="1.4430000000000001E-3"/>
  </r>
  <r>
    <d v="2023-04-01T00:00:00"/>
    <s v="S023222"/>
    <x v="11"/>
    <s v="PO144700"/>
    <s v="GRN186219"/>
    <s v="11700-0736"/>
    <s v="BANNER SSA-EB1P-02ED1Q4 E-STOP SWITCH"/>
    <s v="Wickford SS11 8YT"/>
    <n v="390"/>
    <x v="2"/>
    <s v="Diesel"/>
    <n v="1.4430000000000001E-3"/>
  </r>
  <r>
    <d v="2023-02-01T00:00:00"/>
    <s v="S026094"/>
    <x v="49"/>
    <s v="PO138149"/>
    <s v="GRN180843"/>
    <s v="340-1319-1"/>
    <s v="CABLE KIT P60 LINAC ETM"/>
    <s v="Llanelli SA14 9UU"/>
    <n v="324"/>
    <x v="2"/>
    <s v="Diesel"/>
    <n v="1.1987999999999999E-3"/>
  </r>
  <r>
    <d v="2023-02-01T00:00:00"/>
    <s v="S026094"/>
    <x v="49"/>
    <s v="PO142758"/>
    <s v="GRN180850"/>
    <n v="101031366"/>
    <s v="OPEN WIRES TO 9-WAY D TYPE CABLE ASSEMBLY - 10M"/>
    <s v="Llanelli SA14 9UU"/>
    <n v="324"/>
    <x v="2"/>
    <s v="Diesel"/>
    <n v="1.1987999999999999E-3"/>
  </r>
  <r>
    <d v="2023-02-01T00:00:00"/>
    <s v="S026094"/>
    <x v="49"/>
    <s v="PO142758"/>
    <s v="GRN181010"/>
    <n v="101037559"/>
    <s v="SHUTTER MICROSWITCH CABLE ASSEMBLY - 10M"/>
    <s v="Llanelli SA14 9UU"/>
    <n v="324"/>
    <x v="2"/>
    <s v="Diesel"/>
    <n v="1.1987999999999999E-3"/>
  </r>
  <r>
    <d v="2023-02-01T00:00:00"/>
    <s v="S026094"/>
    <x v="49"/>
    <s v="PO140160"/>
    <s v="GRN181294"/>
    <n v="101031309"/>
    <s v="VAREX SSM POWER CABLE ASSEMBLY (12M)"/>
    <s v="Llanelli SA14 9UU"/>
    <n v="324"/>
    <x v="2"/>
    <s v="Diesel"/>
    <n v="1.1987999999999999E-3"/>
  </r>
  <r>
    <d v="2023-02-01T00:00:00"/>
    <s v="S026094"/>
    <x v="49"/>
    <s v="PO139642"/>
    <s v="GRN181353"/>
    <n v="101042941"/>
    <s v="CONDUIT HORIZONTAL DETECTOR ENCLOSURE"/>
    <s v="Llanelli SA14 9UU"/>
    <n v="324"/>
    <x v="2"/>
    <s v="Diesel"/>
    <n v="1.1987999999999999E-3"/>
  </r>
  <r>
    <d v="2023-02-01T00:00:00"/>
    <s v="S026094"/>
    <x v="49"/>
    <s v="PO140385"/>
    <s v="GRN181357"/>
    <n v="101032027"/>
    <s v="CONCENTRATOR TRIGGER CABLE (CLASSIC) 2.5M LONG"/>
    <s v="Llanelli SA14 9UU"/>
    <n v="324"/>
    <x v="2"/>
    <s v="Diesel"/>
    <n v="1.1987999999999999E-3"/>
  </r>
  <r>
    <d v="2023-02-01T00:00:00"/>
    <s v="S026094"/>
    <x v="49"/>
    <s v="PO143089"/>
    <s v="GRN181366"/>
    <s v="340-1203-1"/>
    <s v="DAB POWER CABLE CONC1-PSU1"/>
    <s v="Llanelli SA14 9UU"/>
    <n v="324"/>
    <x v="2"/>
    <s v="Diesel"/>
    <n v="1.1987999999999999E-3"/>
  </r>
  <r>
    <d v="2023-02-01T00:00:00"/>
    <s v="S026094"/>
    <x v="49"/>
    <s v="PO139965"/>
    <s v="GRN181441"/>
    <n v="101037834"/>
    <s v="VAREX 6MeV TRIGGER CABLE 8M (DET BOX - TERMINALS)"/>
    <s v="Llanelli SA14 9UU"/>
    <n v="324"/>
    <x v="2"/>
    <s v="Diesel"/>
    <n v="1.1987999999999999E-3"/>
  </r>
  <r>
    <d v="2023-02-01T00:00:00"/>
    <s v="S026094"/>
    <x v="49"/>
    <s v="PO143089"/>
    <s v="GRN181443"/>
    <s v="340-1458-1"/>
    <s v="CABLE KIT P60 LINAC VAREX"/>
    <s v="Llanelli SA14 9UU"/>
    <n v="324"/>
    <x v="2"/>
    <s v="Diesel"/>
    <n v="1.1987999999999999E-3"/>
  </r>
  <r>
    <d v="2023-02-01T00:00:00"/>
    <s v="S026094"/>
    <x v="49"/>
    <s v="PO133559"/>
    <s v="GRN181444"/>
    <s v="340-1458-1"/>
    <s v="CABLE KIT P60 LINAC VAREX"/>
    <s v="Llanelli SA14 9UU"/>
    <n v="324"/>
    <x v="2"/>
    <s v="Diesel"/>
    <n v="1.1987999999999999E-3"/>
  </r>
  <r>
    <d v="2023-02-01T00:00:00"/>
    <s v="S026094"/>
    <x v="49"/>
    <s v="PO143092"/>
    <s v="GRN181526"/>
    <s v="340-1203-1"/>
    <s v="DAB POWER CABLE CONC1-PSU1"/>
    <s v="Llanelli SA14 9UU"/>
    <n v="324"/>
    <x v="2"/>
    <s v="Diesel"/>
    <n v="1.1987999999999999E-3"/>
  </r>
  <r>
    <d v="2023-02-01T00:00:00"/>
    <s v="S026094"/>
    <x v="49"/>
    <s v="PO141295"/>
    <s v="GRN181711"/>
    <n v="101047790"/>
    <s v="G60 II CABLE ASSY SPEED DISPLAY POWER"/>
    <s v="Llanelli SA14 9UU"/>
    <n v="324"/>
    <x v="2"/>
    <s v="Diesel"/>
    <n v="1.1987999999999999E-3"/>
  </r>
  <r>
    <d v="2023-02-01T00:00:00"/>
    <s v="S026094"/>
    <x v="49"/>
    <s v="PO142389"/>
    <s v="GRN181713"/>
    <s v="354-1056-1"/>
    <s v="CABLE RTID POWER"/>
    <s v="Llanelli SA14 9UU"/>
    <n v="324"/>
    <x v="2"/>
    <s v="Diesel"/>
    <n v="1.1987999999999999E-3"/>
  </r>
  <r>
    <d v="2023-02-01T00:00:00"/>
    <s v="S026094"/>
    <x v="49"/>
    <s v="PO142225"/>
    <s v="GRN181715"/>
    <n v="101044893"/>
    <s v="VERTICAL DETECTOR DAB CABLE'S SUB ASSEMBLY"/>
    <s v="Llanelli SA14 9UU"/>
    <n v="324"/>
    <x v="2"/>
    <s v="Diesel"/>
    <n v="1.1987999999999999E-3"/>
  </r>
  <r>
    <d v="2023-02-01T00:00:00"/>
    <s v="S026094"/>
    <x v="49"/>
    <s v="PO143091"/>
    <s v="GRN181720"/>
    <s v="340-1203-1"/>
    <s v="DAB POWER CABLE CONC1-PSU1"/>
    <s v="Llanelli SA14 9UU"/>
    <n v="324"/>
    <x v="2"/>
    <s v="Diesel"/>
    <n v="1.1987999999999999E-3"/>
  </r>
  <r>
    <d v="2023-02-01T00:00:00"/>
    <s v="S026094"/>
    <x v="49"/>
    <s v="PO141295"/>
    <s v="GRN181794"/>
    <n v="101047791"/>
    <s v="G60 II CABLE ASSY SPEED DISPLAY SIGNAL"/>
    <s v="Llanelli SA14 9UU"/>
    <n v="324"/>
    <x v="2"/>
    <s v="Diesel"/>
    <n v="1.1987999999999999E-3"/>
  </r>
  <r>
    <d v="2023-02-01T00:00:00"/>
    <s v="S026094"/>
    <x v="49"/>
    <s v="PO143092"/>
    <s v="GRN181796"/>
    <s v="340-1458-1"/>
    <s v="CABLE KIT P60 LINAC VAREX"/>
    <s v="Llanelli SA14 9UU"/>
    <n v="324"/>
    <x v="2"/>
    <s v="Diesel"/>
    <n v="1.1987999999999999E-3"/>
  </r>
  <r>
    <d v="2023-02-01T00:00:00"/>
    <s v="S026094"/>
    <x v="49"/>
    <s v="PO143091"/>
    <s v="GRN181798"/>
    <s v="340-1458-1"/>
    <s v="CABLE KIT P60 LINAC VAREX"/>
    <s v="Llanelli SA14 9UU"/>
    <n v="324"/>
    <x v="2"/>
    <s v="Diesel"/>
    <n v="1.1987999999999999E-3"/>
  </r>
  <r>
    <d v="2023-04-01T00:00:00"/>
    <s v="S025431"/>
    <x v="0"/>
    <s v="PO141531"/>
    <s v="GRN186252"/>
    <s v="291-1064-1"/>
    <s v="KIT RADAR SPEED SENSOR RS232 PROGRAMMED"/>
    <s v="Boston Massachusetts"/>
    <n v="3154"/>
    <x v="0"/>
    <s v="Crude"/>
    <n v="2.5295079999999999"/>
  </r>
  <r>
    <d v="2023-02-01T00:00:00"/>
    <s v="S026094"/>
    <x v="49"/>
    <s v="PO143093"/>
    <s v="GRN181901"/>
    <s v="340-1203-1"/>
    <s v="DAB POWER CABLE CONC1-PSU1"/>
    <s v="Llanelli SA14 9UU"/>
    <n v="324"/>
    <x v="2"/>
    <s v="Diesel"/>
    <n v="1.1987999999999999E-3"/>
  </r>
  <r>
    <d v="2023-04-01T00:00:00"/>
    <s v="S025431"/>
    <x v="0"/>
    <s v="PO142471"/>
    <s v="GRN186255"/>
    <s v="291-1064-1"/>
    <s v="KIT RADAR SPEED SENSOR RS232 PROGRAMMED"/>
    <s v="Boston Massachusetts"/>
    <n v="3154"/>
    <x v="0"/>
    <s v="Crude"/>
    <n v="2.5295079999999999"/>
  </r>
  <r>
    <d v="2023-04-01T00:00:00"/>
    <s v="S022845"/>
    <x v="24"/>
    <s v="PO138705"/>
    <s v="GRN186256"/>
    <n v="101042130"/>
    <s v="CONFIGURED 40KVA UPS SYSTEM WITH BATTERY PACK"/>
    <s v="Warrington WA3 3JD"/>
    <n v="118"/>
    <x v="3"/>
    <s v="Diesel"/>
    <n v="0.1199765"/>
  </r>
  <r>
    <d v="2023-03-01T00:00:00"/>
    <s v="S026094"/>
    <x v="49"/>
    <s v="PO143094"/>
    <s v="GRN182030"/>
    <s v="340-1203-1"/>
    <s v="DAB POWER CABLE CONC1-PSU1"/>
    <s v="Llanelli SA14 9UU"/>
    <n v="324"/>
    <x v="2"/>
    <s v="Diesel"/>
    <n v="1.1987999999999999E-3"/>
  </r>
  <r>
    <d v="2023-04-01T00:00:00"/>
    <s v="S023375"/>
    <x v="13"/>
    <s v="PO143809"/>
    <s v="GRN186259"/>
    <n v="13206263"/>
    <s v="MXR-201/8M-R28SL TUBE"/>
    <s v="Boston Massachusetts"/>
    <n v="3154"/>
    <x v="0"/>
    <s v="Crude"/>
    <n v="2.5295079999999999"/>
  </r>
  <r>
    <d v="2023-03-01T00:00:00"/>
    <s v="S026094"/>
    <x v="49"/>
    <s v="PO142389"/>
    <s v="GRN182138"/>
    <s v="354-1081-1"/>
    <s v="CABLE RTID CONTROL"/>
    <s v="Llanelli SA14 9UU"/>
    <n v="324"/>
    <x v="2"/>
    <s v="Diesel"/>
    <n v="1.1987999999999999E-3"/>
  </r>
  <r>
    <d v="2023-03-01T00:00:00"/>
    <s v="S026094"/>
    <x v="49"/>
    <s v="PO143091"/>
    <s v="GRN182139"/>
    <s v="340-1346-1"/>
    <s v="P60 II CABLE ASSY SPEED DISPLAY SIGNAL"/>
    <s v="Llanelli SA14 9UU"/>
    <n v="324"/>
    <x v="2"/>
    <s v="Diesel"/>
    <n v="1.1987999999999999E-3"/>
  </r>
  <r>
    <d v="2023-03-01T00:00:00"/>
    <s v="S026094"/>
    <x v="49"/>
    <s v="PO143095"/>
    <s v="GRN182140"/>
    <s v="340-1350-1"/>
    <s v="P60 II CABLE ASSY SPEED DISPLAY SERIAL COMMUNICATI"/>
    <s v="Llanelli SA14 9UU"/>
    <n v="324"/>
    <x v="2"/>
    <s v="Diesel"/>
    <n v="1.1987999999999999E-3"/>
  </r>
  <r>
    <d v="2023-03-01T00:00:00"/>
    <s v="S026094"/>
    <x v="49"/>
    <s v="PO138612"/>
    <s v="GRN182142"/>
    <n v="101046442"/>
    <s v="RAD MON DOSEVIEWER CABLE ASSY"/>
    <s v="Llanelli SA14 9UU"/>
    <n v="324"/>
    <x v="2"/>
    <s v="Diesel"/>
    <n v="1.1987999999999999E-3"/>
  </r>
  <r>
    <d v="2023-04-01T00:00:00"/>
    <s v="S000892"/>
    <x v="16"/>
    <s v="PO145311"/>
    <s v="GRN186280"/>
    <n v="101019989"/>
    <s v="STEP LADDERS 3 TREAD STEEL"/>
    <s v="Stockport SK4 2JT"/>
    <n v="55"/>
    <x v="2"/>
    <s v="Diesel"/>
    <n v="2.0350000000000001E-4"/>
  </r>
  <r>
    <d v="2023-03-01T00:00:00"/>
    <s v="S026094"/>
    <x v="49"/>
    <s v="PO143094"/>
    <s v="GRN182144"/>
    <s v="340-1458-1"/>
    <s v="CABLE KIT P60 LINAC VAREX"/>
    <s v="Llanelli SA14 9UU"/>
    <n v="324"/>
    <x v="2"/>
    <s v="Diesel"/>
    <n v="1.1987999999999999E-3"/>
  </r>
  <r>
    <d v="2023-03-01T00:00:00"/>
    <s v="S026094"/>
    <x v="49"/>
    <s v="PO140385"/>
    <s v="GRN182145"/>
    <n v="101044846"/>
    <s v="HORIZONTAL DETECTOR DAB CABLE'S SUB ASSEMBLY"/>
    <s v="Llanelli SA14 9UU"/>
    <n v="324"/>
    <x v="2"/>
    <s v="Diesel"/>
    <n v="1.1987999999999999E-3"/>
  </r>
  <r>
    <d v="2023-03-01T00:00:00"/>
    <s v="S026094"/>
    <x v="49"/>
    <s v="PO143093"/>
    <s v="GRN182357"/>
    <s v="340-1458-1"/>
    <s v="CABLE KIT P60 LINAC VAREX"/>
    <s v="Llanelli SA14 9UU"/>
    <n v="324"/>
    <x v="2"/>
    <s v="Diesel"/>
    <n v="1.1987999999999999E-3"/>
  </r>
  <r>
    <d v="2023-03-01T00:00:00"/>
    <s v="S026094"/>
    <x v="49"/>
    <s v="PO143095"/>
    <s v="GRN182928"/>
    <s v="340-1203-1"/>
    <s v="DAB POWER CABLE CONC1-PSU1"/>
    <s v="Llanelli SA14 9UU"/>
    <n v="324"/>
    <x v="2"/>
    <s v="Diesel"/>
    <n v="1.1987999999999999E-3"/>
  </r>
  <r>
    <d v="2023-03-01T00:00:00"/>
    <s v="S026094"/>
    <x v="49"/>
    <s v="PO143095"/>
    <s v="GRN182945"/>
    <s v="340-1346-1"/>
    <s v="P60 II CABLE ASSY SPEED DISPLAY SIGNAL"/>
    <s v="Llanelli SA14 9UU"/>
    <n v="324"/>
    <x v="2"/>
    <s v="Diesel"/>
    <n v="1.1987999999999999E-3"/>
  </r>
  <r>
    <d v="2023-03-01T00:00:00"/>
    <s v="S026094"/>
    <x v="49"/>
    <s v="PO139642"/>
    <s v="GRN182983"/>
    <n v="101042856"/>
    <s v="DAB POWER CABLE CONC3-PSU1"/>
    <s v="Llanelli SA14 9UU"/>
    <n v="324"/>
    <x v="2"/>
    <s v="Diesel"/>
    <n v="1.1987999999999999E-3"/>
  </r>
  <r>
    <d v="2023-03-01T00:00:00"/>
    <s v="S026094"/>
    <x v="49"/>
    <s v="PO143317"/>
    <s v="GRN183204"/>
    <n v="21206151"/>
    <s v="M60 MOBILE DETECTOR BOX CABLES - VERTICAL PHOENIX"/>
    <s v="Llanelli SA14 9UU"/>
    <n v="324"/>
    <x v="2"/>
    <s v="Diesel"/>
    <n v="1.1987999999999999E-3"/>
  </r>
  <r>
    <d v="2023-03-01T00:00:00"/>
    <s v="S026094"/>
    <x v="49"/>
    <s v="PO139965"/>
    <s v="GRN183365"/>
    <n v="101031312"/>
    <s v="VAREX SSM TRIGGER CABLE ASSEMBLY (6M)"/>
    <s v="Llanelli SA14 9UU"/>
    <n v="324"/>
    <x v="2"/>
    <s v="Diesel"/>
    <n v="1.1987999999999999E-3"/>
  </r>
  <r>
    <d v="2023-03-01T00:00:00"/>
    <s v="S026094"/>
    <x v="49"/>
    <s v="PO140160"/>
    <s v="GRN183366"/>
    <n v="101031317"/>
    <s v="VAREX SSM ETHERNET CABLE ASSEMBLY (12M)"/>
    <s v="Llanelli SA14 9UU"/>
    <n v="324"/>
    <x v="2"/>
    <s v="Diesel"/>
    <n v="1.1987999999999999E-3"/>
  </r>
  <r>
    <d v="2023-03-01T00:00:00"/>
    <s v="S026094"/>
    <x v="49"/>
    <s v="PO139956"/>
    <s v="GRN183391"/>
    <n v="101037834"/>
    <s v="VAREX 6MeV TRIGGER CABLE 8M (DET BOX - TERMINALS)"/>
    <s v="Llanelli SA14 9UU"/>
    <n v="324"/>
    <x v="2"/>
    <s v="Diesel"/>
    <n v="1.1987999999999999E-3"/>
  </r>
  <r>
    <d v="2023-03-01T00:00:00"/>
    <s v="S026094"/>
    <x v="49"/>
    <s v="PO143317"/>
    <s v="GRN183392"/>
    <n v="101037834"/>
    <s v="VAREX 6MeV TRIGGER CABLE 8M (DET BOX - TERMINALS)"/>
    <s v="Llanelli SA14 9UU"/>
    <n v="324"/>
    <x v="2"/>
    <s v="Diesel"/>
    <n v="1.1987999999999999E-3"/>
  </r>
  <r>
    <d v="2023-03-01T00:00:00"/>
    <s v="S026094"/>
    <x v="49"/>
    <s v="PO139956"/>
    <s v="GRN183393"/>
    <n v="101031312"/>
    <s v="VAREX SSM TRIGGER CABLE ASSEMBLY (6M)"/>
    <s v="Llanelli SA14 9UU"/>
    <n v="324"/>
    <x v="2"/>
    <s v="Diesel"/>
    <n v="1.1987999999999999E-3"/>
  </r>
  <r>
    <d v="2023-03-01T00:00:00"/>
    <s v="S026094"/>
    <x v="49"/>
    <s v="PO143095"/>
    <s v="GRN183406"/>
    <s v="340-1458-1"/>
    <s v="CABLE KIT P60 LINAC VAREX"/>
    <s v="Llanelli SA14 9UU"/>
    <n v="324"/>
    <x v="2"/>
    <s v="Diesel"/>
    <n v="1.1987999999999999E-3"/>
  </r>
  <r>
    <d v="2023-03-01T00:00:00"/>
    <s v="S026094"/>
    <x v="49"/>
    <s v="PO143321"/>
    <s v="GRN183675"/>
    <n v="101032027"/>
    <s v="CONCENTRATOR TRIGGER CABLE (CLASSIC) 2.5M LONG"/>
    <s v="Llanelli SA14 9UU"/>
    <n v="324"/>
    <x v="2"/>
    <s v="Diesel"/>
    <n v="1.1987999999999999E-3"/>
  </r>
  <r>
    <d v="2023-03-01T00:00:00"/>
    <s v="S026094"/>
    <x v="49"/>
    <s v="PO143317"/>
    <s v="GRN183678"/>
    <n v="101031312"/>
    <s v="VAREX SSM TRIGGER CABLE ASSEMBLY (6M)"/>
    <s v="Llanelli SA14 9UU"/>
    <n v="324"/>
    <x v="2"/>
    <s v="Diesel"/>
    <n v="1.1987999999999999E-3"/>
  </r>
  <r>
    <d v="2023-03-01T00:00:00"/>
    <s v="S026094"/>
    <x v="49"/>
    <s v="PO143096"/>
    <s v="GRN183680"/>
    <s v="340-1347-1"/>
    <s v="P60 II CABLE ASSY SPEED DISPLAY POWER"/>
    <s v="Llanelli SA14 9UU"/>
    <n v="324"/>
    <x v="2"/>
    <s v="Diesel"/>
    <n v="1.1987999999999999E-3"/>
  </r>
  <r>
    <d v="2023-03-01T00:00:00"/>
    <s v="S026094"/>
    <x v="49"/>
    <s v="PO143093"/>
    <s v="GRN183681"/>
    <s v="340-1347-1"/>
    <s v="P60 II CABLE ASSY SPEED DISPLAY POWER"/>
    <s v="Llanelli SA14 9UU"/>
    <n v="324"/>
    <x v="2"/>
    <s v="Diesel"/>
    <n v="1.1987999999999999E-3"/>
  </r>
  <r>
    <d v="2023-03-01T00:00:00"/>
    <s v="S026094"/>
    <x v="49"/>
    <s v="PO143095"/>
    <s v="GRN183683"/>
    <s v="340-1347-1"/>
    <s v="P60 II CABLE ASSY SPEED DISPLAY POWER"/>
    <s v="Llanelli SA14 9UU"/>
    <n v="324"/>
    <x v="2"/>
    <s v="Diesel"/>
    <n v="1.1987999999999999E-3"/>
  </r>
  <r>
    <d v="2023-02-01T00:00:00"/>
    <s v="S024099"/>
    <x v="47"/>
    <s v="PO140921"/>
    <s v="GRN180433"/>
    <s v="340-1012-1"/>
    <s v="WELDMENT LINAC SUPPORT STRUCTURE"/>
    <s v="Stafford ST16 3DR"/>
    <n v="49.6"/>
    <x v="3"/>
    <s v="Diesel"/>
    <n v="5.0430800000000005E-2"/>
  </r>
  <r>
    <d v="2023-02-01T00:00:00"/>
    <s v="S024099"/>
    <x v="47"/>
    <s v="PO138881"/>
    <s v="GRN180930"/>
    <s v="340-1012-1"/>
    <s v="WELDMENT LINAC SUPPORT STRUCTURE"/>
    <s v="Stafford ST16 3DR"/>
    <n v="49.6"/>
    <x v="3"/>
    <s v="Diesel"/>
    <n v="5.0430800000000005E-2"/>
  </r>
  <r>
    <d v="2023-02-01T00:00:00"/>
    <s v="S024099"/>
    <x v="47"/>
    <s v="PO140922"/>
    <s v="GRN181012"/>
    <s v="340-1025-1"/>
    <s v="DOOR LINAC SHIELDING (RIGHT)"/>
    <s v="Stafford ST16 3DR"/>
    <n v="49.6"/>
    <x v="3"/>
    <s v="Diesel"/>
    <n v="5.0430800000000005E-2"/>
  </r>
  <r>
    <d v="2023-03-01T00:00:00"/>
    <s v="S026094"/>
    <x v="49"/>
    <s v="PO143317"/>
    <s v="GRN183692"/>
    <n v="101031779"/>
    <s v="M60 MOBILE DETECTOR BOX CABLES - HORIZONTAL"/>
    <s v="Llanelli SA14 9UU"/>
    <n v="324"/>
    <x v="2"/>
    <s v="Diesel"/>
    <n v="1.1987999999999999E-3"/>
  </r>
  <r>
    <d v="2023-03-01T00:00:00"/>
    <s v="S026094"/>
    <x v="49"/>
    <s v="PO140385"/>
    <s v="GRN183693"/>
    <n v="101044846"/>
    <s v="HORIZONTAL DETECTOR DAB CABLE'S SUB ASSEMBLY"/>
    <s v="Llanelli SA14 9UU"/>
    <n v="324"/>
    <x v="2"/>
    <s v="Diesel"/>
    <n v="1.1987999999999999E-3"/>
  </r>
  <r>
    <d v="2023-03-01T00:00:00"/>
    <s v="S026094"/>
    <x v="49"/>
    <s v="PO143095"/>
    <s v="GRN183702"/>
    <s v="340-1458-1"/>
    <s v="CABLE KIT P60 LINAC VAREX"/>
    <s v="Llanelli SA14 9UU"/>
    <n v="324"/>
    <x v="2"/>
    <s v="Diesel"/>
    <n v="1.1987999999999999E-3"/>
  </r>
  <r>
    <d v="2023-03-01T00:00:00"/>
    <s v="S026094"/>
    <x v="49"/>
    <s v="PO143097"/>
    <s v="GRN183735"/>
    <s v="340-1203-1"/>
    <s v="DAB POWER CABLE CONC1-PSU1"/>
    <s v="Llanelli SA14 9UU"/>
    <n v="324"/>
    <x v="2"/>
    <s v="Diesel"/>
    <n v="1.1987999999999999E-3"/>
  </r>
  <r>
    <d v="2023-03-01T00:00:00"/>
    <s v="S026094"/>
    <x v="49"/>
    <s v="PO143800"/>
    <s v="GRN183796"/>
    <s v="340-1350-1"/>
    <s v="P60 II CABLE ASSY SPEED DISPLAY SERIAL COMMUNICATI"/>
    <s v="Llanelli SA14 9UU"/>
    <n v="324"/>
    <x v="2"/>
    <s v="Diesel"/>
    <n v="1.1987999999999999E-3"/>
  </r>
  <r>
    <d v="2023-04-01T00:00:00"/>
    <s v="S023284"/>
    <x v="19"/>
    <s v="PO138725"/>
    <s v="GRN186383"/>
    <n v="101034024"/>
    <s v="MAIN CONTROL PANEL"/>
    <s v="Leicester LE19 2DT"/>
    <n v="144"/>
    <x v="1"/>
    <s v="Diesel"/>
    <n v="5.3280000000000001E-2"/>
  </r>
  <r>
    <d v="2023-07-01T00:00:00"/>
    <s v="S002239"/>
    <x v="17"/>
    <s v="PO143492"/>
    <s v="GRN192409"/>
    <n v="101022019"/>
    <s v="LINATRON Mi6SSM - (80 rad/min) c/w CANSCAN"/>
    <s v="UT 84104"/>
    <n v="4725"/>
    <x v="4"/>
    <s v="Aviation"/>
    <n v="18.279100224000004"/>
  </r>
  <r>
    <d v="2023-03-01T00:00:00"/>
    <s v="S026094"/>
    <x v="49"/>
    <s v="PO143097"/>
    <s v="GRN183797"/>
    <s v="340-1220-1"/>
    <s v="DAB POWER CABLE CONC5-PSU4"/>
    <s v="Llanelli SA14 9UU"/>
    <n v="324"/>
    <x v="2"/>
    <s v="Diesel"/>
    <n v="1.1987999999999999E-3"/>
  </r>
  <r>
    <d v="2023-03-01T00:00:00"/>
    <s v="S026094"/>
    <x v="49"/>
    <s v="PO143800"/>
    <s v="GRN184062"/>
    <n v="101044846"/>
    <s v="HORIZONTAL DETECTOR DAB CABLE'S SUB ASSEMBLY"/>
    <s v="Llanelli SA14 9UU"/>
    <n v="324"/>
    <x v="2"/>
    <s v="Diesel"/>
    <n v="1.1987999999999999E-3"/>
  </r>
  <r>
    <d v="2023-03-01T00:00:00"/>
    <s v="S026094"/>
    <x v="49"/>
    <s v="PO143096"/>
    <s v="GRN184063"/>
    <s v="340-1458-1"/>
    <s v="CABLE KIT P60 LINAC VAREX"/>
    <s v="Llanelli SA14 9UU"/>
    <n v="324"/>
    <x v="2"/>
    <s v="Diesel"/>
    <n v="1.1987999999999999E-3"/>
  </r>
  <r>
    <d v="2023-03-01T00:00:00"/>
    <s v="S026094"/>
    <x v="49"/>
    <s v="PO140385"/>
    <s v="GRN184144"/>
    <n v="101044846"/>
    <s v="HORIZONTAL DETECTOR DAB CABLE'S SUB ASSEMBLY"/>
    <s v="Llanelli SA14 9UU"/>
    <n v="324"/>
    <x v="2"/>
    <s v="Diesel"/>
    <n v="1.1987999999999999E-3"/>
  </r>
  <r>
    <d v="2023-04-01T00:00:00"/>
    <s v="S022845"/>
    <x v="24"/>
    <s v="PO140970"/>
    <s v="GRN186393"/>
    <n v="101042130"/>
    <s v="CONFIGURED 40KVA UPS SYSTEM WITH BATTERY PACK"/>
    <s v="Warrington WA3 3JD"/>
    <n v="118"/>
    <x v="3"/>
    <s v="Diesel"/>
    <n v="0.1199765"/>
  </r>
  <r>
    <d v="2023-04-01T00:00:00"/>
    <s v="S023222"/>
    <x v="11"/>
    <s v="PO140654"/>
    <s v="GRN186394"/>
    <s v="11700-3722"/>
    <s v="CORDSET M12-6F RKC 6T 2 M"/>
    <s v="Wickford SS11 8YT"/>
    <n v="390"/>
    <x v="2"/>
    <s v="Diesel"/>
    <n v="1.4430000000000001E-3"/>
  </r>
  <r>
    <d v="2023-04-01T00:00:00"/>
    <s v="S023222"/>
    <x v="11"/>
    <s v="PO141435"/>
    <s v="GRN186396"/>
    <s v="11700-5343"/>
    <s v="CABLE 0.9 METER RJ45S TO RJ45S CAT5E"/>
    <s v="Wickford SS11 8YT"/>
    <n v="390"/>
    <x v="2"/>
    <s v="Diesel"/>
    <n v="1.4430000000000001E-3"/>
  </r>
  <r>
    <d v="2023-03-01T00:00:00"/>
    <s v="S026094"/>
    <x v="49"/>
    <s v="PO142225"/>
    <s v="GRN184145"/>
    <n v="101044893"/>
    <s v="VERTICAL DETECTOR DAB CABLE'S SUB ASSEMBLY"/>
    <s v="Llanelli SA14 9UU"/>
    <n v="324"/>
    <x v="2"/>
    <s v="Diesel"/>
    <n v="1.1987999999999999E-3"/>
  </r>
  <r>
    <d v="2023-03-01T00:00:00"/>
    <s v="S026094"/>
    <x v="49"/>
    <s v="PO140532"/>
    <s v="GRN184146"/>
    <n v="101047790"/>
    <s v="G60 II CABLE ASSY SPEED DISPLAY POWER"/>
    <s v="Llanelli SA14 9UU"/>
    <n v="324"/>
    <x v="2"/>
    <s v="Diesel"/>
    <n v="1.1987999999999999E-3"/>
  </r>
  <r>
    <d v="2023-03-01T00:00:00"/>
    <s v="S026094"/>
    <x v="49"/>
    <s v="PO143321"/>
    <s v="GRN184151"/>
    <n v="101032027"/>
    <s v="CONCENTRATOR TRIGGER CABLE (CLASSIC) 2.5M LONG"/>
    <s v="Llanelli SA14 9UU"/>
    <n v="324"/>
    <x v="2"/>
    <s v="Diesel"/>
    <n v="1.1987999999999999E-3"/>
  </r>
  <r>
    <d v="2023-03-01T00:00:00"/>
    <s v="S026094"/>
    <x v="49"/>
    <s v="PO143098"/>
    <s v="GRN184169"/>
    <s v="340-1203-1"/>
    <s v="DAB POWER CABLE CONC1-PSU1"/>
    <s v="Llanelli SA14 9UU"/>
    <n v="324"/>
    <x v="2"/>
    <s v="Diesel"/>
    <n v="1.1987999999999999E-3"/>
  </r>
  <r>
    <d v="2023-02-01T00:00:00"/>
    <s v="S024099"/>
    <x v="47"/>
    <s v="PO138882"/>
    <s v="GRN181659"/>
    <s v="340-1012-1"/>
    <s v="WELDMENT LINAC SUPPORT STRUCTURE"/>
    <s v="Stafford ST16 3DR"/>
    <n v="49.6"/>
    <x v="3"/>
    <s v="Diesel"/>
    <n v="5.0430800000000005E-2"/>
  </r>
  <r>
    <d v="2023-04-01T00:00:00"/>
    <s v="S024448"/>
    <x v="18"/>
    <s v="PO145070"/>
    <s v="GRN186410"/>
    <n v="10208230"/>
    <s v="PULSE SYNC BOARD ASSEMBLY POSITIVE LOGIC OUTPUT"/>
    <s v="California 94560"/>
    <n v="5214"/>
    <x v="0"/>
    <s v="Crude"/>
    <n v="0.4181628"/>
  </r>
  <r>
    <d v="2023-04-01T00:00:00"/>
    <s v="S026889"/>
    <x v="35"/>
    <s v="PO144064"/>
    <s v="GRN186415"/>
    <s v="361-1027-1"/>
    <s v="DV60 HORIZONTAL ARRAY PLATE"/>
    <s v="Stafford ST18 0PJ"/>
    <n v="50.6"/>
    <x v="2"/>
    <s v="Diesel"/>
    <n v="1.8722000000000001E-3"/>
  </r>
  <r>
    <d v="2023-03-01T00:00:00"/>
    <s v="S026094"/>
    <x v="49"/>
    <s v="PO138612"/>
    <s v="GRN184302"/>
    <n v="101044893"/>
    <s v="VERTICAL DETECTOR DAB CABLE'S SUB ASSEMBLY"/>
    <s v="Llanelli SA14 9UU"/>
    <n v="324"/>
    <x v="2"/>
    <s v="Diesel"/>
    <n v="1.1987999999999999E-3"/>
  </r>
  <r>
    <d v="2023-04-01T00:00:00"/>
    <s v="S023849"/>
    <x v="6"/>
    <s v="PO143531"/>
    <s v="GRN186424"/>
    <n v="101007863"/>
    <s v="NETGEAR COMPATIBLE 10GBASE-LR SFP+1310NM 10KM"/>
    <s v="Warrington WA2 8TX"/>
    <n v="78.2"/>
    <x v="2"/>
    <s v="Diesel"/>
    <n v="2.8933999999999996E-4"/>
  </r>
  <r>
    <d v="2023-03-01T00:00:00"/>
    <s v="S026094"/>
    <x v="49"/>
    <s v="PO143769"/>
    <s v="GRN184305"/>
    <s v="361-1194-1"/>
    <s v="VAREX - ARRAY CONTROLLER INTERNAL TRIGGER CABLE (1"/>
    <s v="Llanelli SA14 9UU"/>
    <n v="324"/>
    <x v="2"/>
    <s v="Diesel"/>
    <n v="1.1987999999999999E-3"/>
  </r>
  <r>
    <d v="2023-04-01T00:00:00"/>
    <s v="S023284"/>
    <x v="19"/>
    <s v="PO139962"/>
    <s v="GRN186426"/>
    <n v="101034024"/>
    <s v="MAIN CONTROL PANEL"/>
    <s v="Leicester LE19 2DT"/>
    <n v="144"/>
    <x v="1"/>
    <s v="Diesel"/>
    <n v="5.3280000000000001E-2"/>
  </r>
  <r>
    <d v="2023-03-01T00:00:00"/>
    <s v="S026094"/>
    <x v="49"/>
    <s v="PO143099"/>
    <s v="GRN184309"/>
    <s v="340-1203-1"/>
    <s v="DAB POWER CABLE CONC1-PSU1"/>
    <s v="Llanelli SA14 9UU"/>
    <n v="324"/>
    <x v="2"/>
    <s v="Diesel"/>
    <n v="1.1987999999999999E-3"/>
  </r>
  <r>
    <d v="2023-04-01T00:00:00"/>
    <s v="S023284"/>
    <x v="19"/>
    <s v="PO139936"/>
    <s v="GRN186428"/>
    <n v="101034024"/>
    <s v="MAIN CONTROL PANEL"/>
    <s v="Leicester LE19 2DT"/>
    <n v="144"/>
    <x v="1"/>
    <s v="Diesel"/>
    <n v="5.3280000000000001E-2"/>
  </r>
  <r>
    <d v="2023-04-01T00:00:00"/>
    <s v="S023284"/>
    <x v="19"/>
    <s v="PO138726"/>
    <s v="GRN186430"/>
    <s v="340-1108-1"/>
    <s v="PLC CONTROL DRAWER"/>
    <s v="Leicester LE19 2DT"/>
    <n v="144"/>
    <x v="1"/>
    <s v="Diesel"/>
    <n v="5.3280000000000001E-2"/>
  </r>
  <r>
    <d v="2023-04-01T00:00:00"/>
    <s v="S023284"/>
    <x v="19"/>
    <s v="PO131880"/>
    <s v="GRN186431"/>
    <s v="340-1072-1"/>
    <s v="CONDUIT JTN BOX SOURCE SIDE-JTN BOX DETECTOR SIDE"/>
    <s v="Leicester LE19 2DT"/>
    <n v="144"/>
    <x v="1"/>
    <s v="Diesel"/>
    <n v="5.3280000000000001E-2"/>
  </r>
  <r>
    <d v="2023-04-01T00:00:00"/>
    <s v="S023284"/>
    <x v="19"/>
    <s v="PO139937"/>
    <s v="GRN186432"/>
    <s v="340-1072-1"/>
    <s v="CONDUIT JUNCTION BOX SOURCE SIDE – JUNCTION BOX DE"/>
    <s v="Leicester LE19 2DT"/>
    <n v="144"/>
    <x v="1"/>
    <s v="Diesel"/>
    <n v="5.3280000000000001E-2"/>
  </r>
  <r>
    <d v="2023-04-01T00:00:00"/>
    <s v="S023284"/>
    <x v="19"/>
    <s v="PO131875"/>
    <s v="GRN186433"/>
    <s v="340-1153-1"/>
    <s v="CONDUIT RACK TO SPEED LASER"/>
    <s v="Leicester LE19 2DT"/>
    <n v="144"/>
    <x v="1"/>
    <s v="Diesel"/>
    <n v="5.3280000000000001E-2"/>
  </r>
  <r>
    <d v="2023-04-01T00:00:00"/>
    <s v="S023284"/>
    <x v="19"/>
    <s v="PO138936"/>
    <s v="GRN186434"/>
    <s v="340-1153-1"/>
    <s v="CONDUIT OUTDOOR EQUIPMENT RACK ASSY – SPEED SENSOR"/>
    <s v="Leicester LE19 2DT"/>
    <n v="144"/>
    <x v="1"/>
    <s v="Diesel"/>
    <n v="5.3280000000000001E-2"/>
  </r>
  <r>
    <d v="2023-04-01T00:00:00"/>
    <s v="S023284"/>
    <x v="19"/>
    <s v="PO131879"/>
    <s v="GRN186435"/>
    <s v="340-1073-1"/>
    <s v="CONDUIT JTN BOX DETECTOR SIDE-JTN BOX GROUND LEVEL"/>
    <s v="Leicester LE19 2DT"/>
    <n v="144"/>
    <x v="1"/>
    <s v="Diesel"/>
    <n v="5.3280000000000001E-2"/>
  </r>
  <r>
    <d v="2023-04-01T00:00:00"/>
    <s v="S023284"/>
    <x v="19"/>
    <s v="PO131880"/>
    <s v="GRN186436"/>
    <s v="340-1073-1"/>
    <s v="CONDUIT JTN BOX DETECTOR SIDE-JTN BOX GROUND LEVEL"/>
    <s v="Leicester LE19 2DT"/>
    <n v="144"/>
    <x v="1"/>
    <s v="Diesel"/>
    <n v="5.3280000000000001E-2"/>
  </r>
  <r>
    <d v="2023-04-01T00:00:00"/>
    <s v="S023284"/>
    <x v="19"/>
    <s v="PO137837"/>
    <s v="GRN186437"/>
    <s v="340-1011-1"/>
    <s v="MODIFIED ENCLOSURE SITE CONFIGURABLE"/>
    <s v="Leicester LE19 2DT"/>
    <n v="144"/>
    <x v="1"/>
    <s v="Diesel"/>
    <n v="5.3280000000000001E-2"/>
  </r>
  <r>
    <d v="2023-04-01T00:00:00"/>
    <s v="S023284"/>
    <x v="19"/>
    <s v="PO139964"/>
    <s v="GRN186439"/>
    <s v="340-1041-1"/>
    <s v="JUNCTION BOX TUNNEL"/>
    <s v="Leicester LE19 2DT"/>
    <n v="144"/>
    <x v="1"/>
    <s v="Diesel"/>
    <n v="5.3280000000000001E-2"/>
  </r>
  <r>
    <d v="2023-04-01T00:00:00"/>
    <s v="S026094"/>
    <x v="49"/>
    <s v="PO143321"/>
    <s v="GRN184547"/>
    <n v="101032027"/>
    <s v="CONCENTRATOR TRIGGER CABLE (CLASSIC) 2.5M LONG"/>
    <s v="Llanelli SA14 9UU"/>
    <n v="324"/>
    <x v="2"/>
    <s v="Diesel"/>
    <n v="1.1987999999999999E-3"/>
  </r>
  <r>
    <d v="2023-04-01T00:00:00"/>
    <s v="S023284"/>
    <x v="19"/>
    <s v="PO131876"/>
    <s v="GRN186442"/>
    <s v="340-1041-1"/>
    <s v="JUNCTION BOX TUNNEL"/>
    <s v="Leicester LE19 2DT"/>
    <n v="144"/>
    <x v="1"/>
    <s v="Diesel"/>
    <n v="5.3280000000000001E-2"/>
  </r>
  <r>
    <d v="2023-04-01T00:00:00"/>
    <s v="S023284"/>
    <x v="19"/>
    <s v="PO138726"/>
    <s v="GRN186443"/>
    <s v="340-1125-1"/>
    <s v="ENCLOSURE SYSTEM ENTRY/EXIT"/>
    <s v="Leicester LE19 2DT"/>
    <n v="144"/>
    <x v="1"/>
    <s v="Diesel"/>
    <n v="5.3280000000000001E-2"/>
  </r>
  <r>
    <d v="2023-04-01T00:00:00"/>
    <s v="S023284"/>
    <x v="19"/>
    <s v="PO131878"/>
    <s v="GRN186444"/>
    <s v="340-1043-1"/>
    <s v="JUNCTION BOX GROUND LEVEL"/>
    <s v="Leicester LE19 2DT"/>
    <n v="144"/>
    <x v="1"/>
    <s v="Diesel"/>
    <n v="5.3280000000000001E-2"/>
  </r>
  <r>
    <d v="2023-04-01T00:00:00"/>
    <s v="S023284"/>
    <x v="19"/>
    <s v="PO140973"/>
    <s v="GRN186445"/>
    <s v="340-1043-1"/>
    <s v="JUNCTION BOX GROUND LEVEL"/>
    <s v="Leicester LE19 2DT"/>
    <n v="144"/>
    <x v="1"/>
    <s v="Diesel"/>
    <n v="5.3280000000000001E-2"/>
  </r>
  <r>
    <d v="2023-04-01T00:00:00"/>
    <s v="S023284"/>
    <x v="19"/>
    <s v="PO141867"/>
    <s v="GRN186446"/>
    <s v="340-1074-1"/>
    <s v="CONDUIT JB1 - JB4"/>
    <s v="Leicester LE19 2DT"/>
    <n v="144"/>
    <x v="1"/>
    <s v="Diesel"/>
    <n v="5.3280000000000001E-2"/>
  </r>
  <r>
    <d v="2023-04-01T00:00:00"/>
    <s v="S023284"/>
    <x v="19"/>
    <s v="PO140400"/>
    <s v="GRN186447"/>
    <s v="340-1071-1"/>
    <s v="CONDUIT OUTDOOR EQUIPMENT RACK ASSY JUNCTION BOX"/>
    <s v="Leicester LE19 2DT"/>
    <n v="144"/>
    <x v="1"/>
    <s v="Diesel"/>
    <n v="5.3280000000000001E-2"/>
  </r>
  <r>
    <d v="2023-04-01T00:00:00"/>
    <s v="S023284"/>
    <x v="19"/>
    <s v="PO131879"/>
    <s v="GRN186448"/>
    <s v="340-1072-1"/>
    <s v="CONDUIT JTN BOX SOURCE SIDE-JTN BOX DETECTOR SIDE"/>
    <s v="Leicester LE19 2DT"/>
    <n v="144"/>
    <x v="1"/>
    <s v="Diesel"/>
    <n v="5.3280000000000001E-2"/>
  </r>
  <r>
    <d v="2023-08-01T00:00:00"/>
    <s v="S002239"/>
    <x v="17"/>
    <s v="PO143492"/>
    <s v="GRN193062"/>
    <n v="101022019"/>
    <s v="LINATRON Mi6SSM - (80 rad/min) c/w CANSCAN"/>
    <s v="UT 84104"/>
    <n v="4725"/>
    <x v="4"/>
    <s v="Aviation"/>
    <n v="18.279100224000004"/>
  </r>
  <r>
    <d v="2023-10-01T00:00:00"/>
    <s v="S002239"/>
    <x v="17"/>
    <s v="PO143492"/>
    <s v="GRN199204"/>
    <n v="101022019"/>
    <s v="LINATRON Mi6SSM - (80 rad/min) c/w CANSCAN"/>
    <s v="UT 84104"/>
    <n v="4725"/>
    <x v="4"/>
    <s v="Aviation"/>
    <n v="18.279100224000004"/>
  </r>
  <r>
    <d v="2023-11-01T00:00:00"/>
    <s v="S002239"/>
    <x v="17"/>
    <s v="PO143492"/>
    <s v="GRN202395"/>
    <n v="101022019"/>
    <s v="LINATRON Mi6SSM - (80 rad/min) c/w CANSCAN"/>
    <s v="UT 84104"/>
    <n v="4725"/>
    <x v="4"/>
    <s v="Aviation"/>
    <n v="18.279100224000004"/>
  </r>
  <r>
    <d v="2023-01-01T00:00:00"/>
    <s v="S002239"/>
    <x v="17"/>
    <s v="PO132842"/>
    <s v="GRN179684"/>
    <n v="101037721"/>
    <s v="LINATRON Mi6SSM LOW DOSE(15 &amp; 30 rad/min versions)"/>
    <s v="UT 84104"/>
    <n v="4725"/>
    <x v="4"/>
    <s v="Aviation"/>
    <n v="18.279100224000004"/>
  </r>
  <r>
    <d v="2023-04-01T00:00:00"/>
    <s v="S026094"/>
    <x v="49"/>
    <s v="PO139956"/>
    <s v="GRN184563"/>
    <n v="101031312"/>
    <s v="VAREX SSM TRIGGER CABLE ASSEMBLY (6M)"/>
    <s v="Llanelli SA14 9UU"/>
    <n v="324"/>
    <x v="2"/>
    <s v="Diesel"/>
    <n v="1.1987999999999999E-3"/>
  </r>
  <r>
    <d v="2023-04-01T00:00:00"/>
    <s v="S026094"/>
    <x v="49"/>
    <s v="PO138615"/>
    <s v="GRN184564"/>
    <s v="340-1220-1"/>
    <s v="DAB POWER CABLE CONC5-PSU4"/>
    <s v="Llanelli SA14 9UU"/>
    <n v="324"/>
    <x v="2"/>
    <s v="Diesel"/>
    <n v="1.1987999999999999E-3"/>
  </r>
  <r>
    <d v="2023-04-01T00:00:00"/>
    <s v="S026094"/>
    <x v="49"/>
    <s v="PO140385"/>
    <s v="GRN184565"/>
    <n v="101022633"/>
    <s v="HIGH VOLTAGE CABLE - SHV PLUG TO SHV PLUG 500mm"/>
    <s v="Llanelli SA14 9UU"/>
    <n v="324"/>
    <x v="2"/>
    <s v="Diesel"/>
    <n v="1.1987999999999999E-3"/>
  </r>
  <r>
    <d v="2023-04-01T00:00:00"/>
    <s v="S026094"/>
    <x v="49"/>
    <s v="PO143987"/>
    <s v="GRN184566"/>
    <n v="101022633"/>
    <s v="HIGH VOLTAGE CABLE - SHV PLUG TO SHV PLUG 500mm"/>
    <s v="Llanelli SA14 9UU"/>
    <n v="324"/>
    <x v="2"/>
    <s v="Diesel"/>
    <n v="1.1987999999999999E-3"/>
  </r>
  <r>
    <d v="2023-04-01T00:00:00"/>
    <s v="S026094"/>
    <x v="49"/>
    <s v="PO144040"/>
    <s v="GRN184569"/>
    <n v="101022633"/>
    <s v="HIGH VOLTAGE CABLE - SHV PLUG TO SHV PLUG 500mm"/>
    <s v="Llanelli SA14 9UU"/>
    <n v="324"/>
    <x v="2"/>
    <s v="Diesel"/>
    <n v="1.1987999999999999E-3"/>
  </r>
  <r>
    <d v="2023-04-01T00:00:00"/>
    <s v="S026094"/>
    <x v="49"/>
    <s v="PO138612"/>
    <s v="GRN184570"/>
    <n v="101044846"/>
    <s v="HORIZONTAL DETECTOR DAB CABLE'S SUB ASSEMBLY"/>
    <s v="Llanelli SA14 9UU"/>
    <n v="324"/>
    <x v="2"/>
    <s v="Diesel"/>
    <n v="1.1987999999999999E-3"/>
  </r>
  <r>
    <d v="2023-04-01T00:00:00"/>
    <s v="S026094"/>
    <x v="49"/>
    <s v="PO141869"/>
    <s v="GRN184571"/>
    <s v="340-1350-1"/>
    <s v="P60 II CABLE ASSY SPEED DISPLAY SERIAL COMMUNICATI"/>
    <s v="Llanelli SA14 9UU"/>
    <n v="324"/>
    <x v="2"/>
    <s v="Diesel"/>
    <n v="1.1987999999999999E-3"/>
  </r>
  <r>
    <d v="2023-05-01T00:00:00"/>
    <s v="S023375"/>
    <x v="13"/>
    <s v="PO140065"/>
    <s v="GRN186506"/>
    <n v="101036260"/>
    <s v="X-RAY TUBE 225kV 134 DEGREE EMISSION ANGLE_x000a_COMET 4"/>
    <s v="Boston Massachusetts"/>
    <n v="3154"/>
    <x v="0"/>
    <s v="Crude"/>
    <n v="2.5295079999999999"/>
  </r>
  <r>
    <d v="2023-04-01T00:00:00"/>
    <s v="S026094"/>
    <x v="49"/>
    <s v="PO143097"/>
    <s v="GRN184818"/>
    <s v="340-1458-1"/>
    <s v="CABLE KIT P60 LINAC VAREX"/>
    <s v="Llanelli SA14 9UU"/>
    <n v="324"/>
    <x v="2"/>
    <s v="Diesel"/>
    <n v="1.1987999999999999E-3"/>
  </r>
  <r>
    <d v="2023-04-01T00:00:00"/>
    <s v="S026094"/>
    <x v="49"/>
    <s v="PO141855"/>
    <s v="GRN184825"/>
    <s v="340-1458-1"/>
    <s v="CABLE KIT P60 LINAC VAREX"/>
    <s v="Llanelli SA14 9UU"/>
    <n v="324"/>
    <x v="2"/>
    <s v="Diesel"/>
    <n v="1.1987999999999999E-3"/>
  </r>
  <r>
    <d v="2023-04-01T00:00:00"/>
    <s v="S026094"/>
    <x v="49"/>
    <s v="PO143317"/>
    <s v="GRN184826"/>
    <n v="101031312"/>
    <s v="VAREX SSM TRIGGER CABLE ASSEMBLY (6M)"/>
    <s v="Llanelli SA14 9UU"/>
    <n v="324"/>
    <x v="2"/>
    <s v="Diesel"/>
    <n v="1.1987999999999999E-3"/>
  </r>
  <r>
    <d v="2023-04-01T00:00:00"/>
    <s v="S026094"/>
    <x v="49"/>
    <s v="PO143321"/>
    <s v="GRN184827"/>
    <n v="101031312"/>
    <s v="VAREX SSM TRIGGER CABLE ASSEMBLY (6M)"/>
    <s v="Llanelli SA14 9UU"/>
    <n v="324"/>
    <x v="2"/>
    <s v="Diesel"/>
    <n v="1.1987999999999999E-3"/>
  </r>
  <r>
    <d v="2023-05-01T00:00:00"/>
    <s v="S023284"/>
    <x v="19"/>
    <s v="PO138725"/>
    <s v="GRN186516"/>
    <n v="101035548"/>
    <s v="G60 ZBX DRIVE MOTOR PANEL"/>
    <s v="Leicester LE19 2DT"/>
    <n v="144"/>
    <x v="1"/>
    <s v="Diesel"/>
    <n v="5.3280000000000001E-2"/>
  </r>
  <r>
    <d v="2023-05-01T00:00:00"/>
    <s v="S023284"/>
    <x v="19"/>
    <s v="PO140972"/>
    <s v="GRN186518"/>
    <n v="101035548"/>
    <s v="G60 ZBX DRIVE MOTOR PANEL"/>
    <s v="Leicester LE19 2DT"/>
    <n v="144"/>
    <x v="1"/>
    <s v="Diesel"/>
    <n v="5.3280000000000001E-2"/>
  </r>
  <r>
    <d v="2023-04-01T00:00:00"/>
    <s v="S026094"/>
    <x v="49"/>
    <s v="PO143099"/>
    <s v="GRN185077"/>
    <s v="340-1458-1"/>
    <s v="CABLE KIT P60 LINAC VAREX"/>
    <s v="Llanelli SA14 9UU"/>
    <n v="324"/>
    <x v="2"/>
    <s v="Diesel"/>
    <n v="1.1987999999999999E-3"/>
  </r>
  <r>
    <d v="2023-05-01T00:00:00"/>
    <s v="S001571"/>
    <x v="10"/>
    <s v="PO145450"/>
    <s v="GRN186526"/>
    <n v="101035717"/>
    <s v="ULTRASONIC DISTANCE SENSOR UM30 RANGE 30-350MM"/>
    <s v="St Albans AL1 5BN"/>
    <n v="298"/>
    <x v="2"/>
    <s v="Diesel"/>
    <n v="1.1026E-3"/>
  </r>
  <r>
    <d v="2023-05-01T00:00:00"/>
    <s v="S001571"/>
    <x v="10"/>
    <s v="PO144980"/>
    <s v="GRN186532"/>
    <s v="11701-1659"/>
    <s v="SIDE MOUNTING FOR SWITCHING AUTOMATION LIGHT GRIDS"/>
    <s v="St Albans AL1 5BN"/>
    <n v="298"/>
    <x v="2"/>
    <s v="Diesel"/>
    <n v="1.1026E-3"/>
  </r>
  <r>
    <d v="2023-04-01T00:00:00"/>
    <s v="S026094"/>
    <x v="49"/>
    <s v="PO143957"/>
    <s v="GRN185078"/>
    <s v="340-1352-1"/>
    <s v="POWER SUPPLY 40W 24VDC 1.67A WITH LOCKING CONNECTO"/>
    <s v="Llanelli SA14 9UU"/>
    <n v="324"/>
    <x v="2"/>
    <s v="Diesel"/>
    <n v="1.1987999999999999E-3"/>
  </r>
  <r>
    <d v="2023-03-01T00:00:00"/>
    <s v="S024099"/>
    <x v="47"/>
    <s v="PO138895"/>
    <s v="GRN182148"/>
    <s v="340-1025-1"/>
    <s v="DOOR LINAC SHIELDING (RIGHT)"/>
    <s v="Stafford ST16 3DR"/>
    <n v="49.6"/>
    <x v="3"/>
    <s v="Diesel"/>
    <n v="5.0430800000000005E-2"/>
  </r>
  <r>
    <d v="2023-04-01T00:00:00"/>
    <s v="S026094"/>
    <x v="49"/>
    <s v="PO138612"/>
    <s v="GRN185089"/>
    <n v="101046442"/>
    <s v="RAD MON DOSEVIEWER CABLE ASSY"/>
    <s v="Llanelli SA14 9UU"/>
    <n v="324"/>
    <x v="2"/>
    <s v="Diesel"/>
    <n v="1.1987999999999999E-3"/>
  </r>
  <r>
    <d v="2023-04-01T00:00:00"/>
    <s v="S026094"/>
    <x v="49"/>
    <s v="PO141327"/>
    <s v="GRN185090"/>
    <s v="340-1458-1"/>
    <s v="CABLE KIT P60 LINAC VAREX"/>
    <s v="Llanelli SA14 9UU"/>
    <n v="324"/>
    <x v="2"/>
    <s v="Diesel"/>
    <n v="1.1987999999999999E-3"/>
  </r>
  <r>
    <d v="2023-04-01T00:00:00"/>
    <s v="S026094"/>
    <x v="49"/>
    <s v="PO143321"/>
    <s v="GRN185094"/>
    <n v="21206151"/>
    <s v="M60 MOBILE DETECTOR BOX CABLES - VERTICAL PHOENIX"/>
    <s v="Llanelli SA14 9UU"/>
    <n v="324"/>
    <x v="2"/>
    <s v="Diesel"/>
    <n v="1.1987999999999999E-3"/>
  </r>
  <r>
    <d v="2023-05-01T00:00:00"/>
    <s v="S001571"/>
    <x v="10"/>
    <s v="PO141477"/>
    <s v="GRN186543"/>
    <n v="4245252"/>
    <s v="LASER SENSOR LMS111-10100"/>
    <s v="St Albans AL1 5BN"/>
    <n v="298"/>
    <x v="2"/>
    <s v="Diesel"/>
    <n v="1.1026E-3"/>
  </r>
  <r>
    <d v="2023-05-01T00:00:00"/>
    <s v="S001571"/>
    <x v="10"/>
    <s v="PO141788"/>
    <s v="GRN186544"/>
    <n v="4245252"/>
    <s v="LASER SENSOR LMS111-10100"/>
    <s v="St Albans AL1 5BN"/>
    <n v="298"/>
    <x v="2"/>
    <s v="Diesel"/>
    <n v="1.1026E-3"/>
  </r>
  <r>
    <d v="2023-05-01T00:00:00"/>
    <s v="S000892"/>
    <x v="16"/>
    <s v="PO145674"/>
    <s v="GRN186547"/>
    <s v="11553-0024"/>
    <s v="CONN RCPT 8POS 2ROW MINI FIT JR (pack of 5)"/>
    <s v="Stockport SK4 2JT"/>
    <n v="55"/>
    <x v="2"/>
    <s v="Diesel"/>
    <n v="2.0350000000000001E-4"/>
  </r>
  <r>
    <d v="2023-05-01T00:00:00"/>
    <s v="S000892"/>
    <x v="16"/>
    <s v="PO145673"/>
    <s v="GRN186549"/>
    <s v="11553-0024"/>
    <s v="CONN RCPT 8POS 2ROW MINI FIT JR (pack of 5)"/>
    <s v="Stockport SK4 2JT"/>
    <n v="55"/>
    <x v="2"/>
    <s v="Diesel"/>
    <n v="2.0350000000000001E-4"/>
  </r>
  <r>
    <d v="2023-04-01T00:00:00"/>
    <s v="S026094"/>
    <x v="49"/>
    <s v="PO143098"/>
    <s v="GRN185098"/>
    <s v="340-1221-1"/>
    <s v="DAB POWER CABLE CONC6-PSU1"/>
    <s v="Llanelli SA14 9UU"/>
    <n v="324"/>
    <x v="2"/>
    <s v="Diesel"/>
    <n v="1.1987999999999999E-3"/>
  </r>
  <r>
    <d v="2023-04-01T00:00:00"/>
    <s v="S026094"/>
    <x v="49"/>
    <s v="PO138615"/>
    <s v="GRN185099"/>
    <s v="340-1218-1"/>
    <s v="DAB POWER CABLE CONC5-PSU2"/>
    <s v="Llanelli SA14 9UU"/>
    <n v="324"/>
    <x v="2"/>
    <s v="Diesel"/>
    <n v="1.1987999999999999E-3"/>
  </r>
  <r>
    <d v="2023-04-01T00:00:00"/>
    <s v="S026094"/>
    <x v="49"/>
    <s v="PO138612"/>
    <s v="GRN185102"/>
    <s v="340-1217-1"/>
    <s v="DAB POWER CABLE CONC5-PSU1"/>
    <s v="Llanelli SA14 9UU"/>
    <n v="324"/>
    <x v="2"/>
    <s v="Diesel"/>
    <n v="1.1987999999999999E-3"/>
  </r>
  <r>
    <d v="2023-04-01T00:00:00"/>
    <s v="S026094"/>
    <x v="49"/>
    <s v="PO138612"/>
    <s v="GRN185168"/>
    <n v="101046442"/>
    <s v="RAD MON DOSEVIEWER CABLE ASSY"/>
    <s v="Llanelli SA14 9UU"/>
    <n v="324"/>
    <x v="2"/>
    <s v="Diesel"/>
    <n v="1.1987999999999999E-3"/>
  </r>
  <r>
    <d v="2023-04-01T00:00:00"/>
    <s v="S026094"/>
    <x v="49"/>
    <s v="PO141327"/>
    <s v="GRN185274"/>
    <s v="340-1458-1"/>
    <s v="CABLE KIT P60 LINAC VAREX"/>
    <s v="Llanelli SA14 9UU"/>
    <n v="324"/>
    <x v="2"/>
    <s v="Diesel"/>
    <n v="1.1987999999999999E-3"/>
  </r>
  <r>
    <d v="2023-04-01T00:00:00"/>
    <s v="S026094"/>
    <x v="49"/>
    <s v="PO143098"/>
    <s v="GRN185360"/>
    <s v="340-1458-1"/>
    <s v="CABLE KIT P60 LINAC VAREX"/>
    <s v="Llanelli SA14 9UU"/>
    <n v="324"/>
    <x v="2"/>
    <s v="Diesel"/>
    <n v="1.1987999999999999E-3"/>
  </r>
  <r>
    <d v="2023-04-01T00:00:00"/>
    <s v="S026094"/>
    <x v="49"/>
    <s v="PO143098"/>
    <s v="GRN185366"/>
    <s v="340-1458-1"/>
    <s v="CABLE KIT P60 LINAC VAREX"/>
    <s v="Llanelli SA14 9UU"/>
    <n v="324"/>
    <x v="2"/>
    <s v="Diesel"/>
    <n v="1.1987999999999999E-3"/>
  </r>
  <r>
    <d v="2023-04-01T00:00:00"/>
    <s v="S026094"/>
    <x v="49"/>
    <s v="PO143104"/>
    <s v="GRN185367"/>
    <s v="340-1458-1"/>
    <s v="CABLE KIT P60 LINAC VAREX"/>
    <s v="Llanelli SA14 9UU"/>
    <n v="324"/>
    <x v="2"/>
    <s v="Diesel"/>
    <n v="1.1987999999999999E-3"/>
  </r>
  <r>
    <d v="2023-03-01T00:00:00"/>
    <s v="S024099"/>
    <x v="47"/>
    <s v="PO138896"/>
    <s v="GRN182149"/>
    <s v="340-1025-1"/>
    <s v="DOOR LINAC SHIELDING (RIGHT)"/>
    <s v="Stafford ST16 3DR"/>
    <n v="49.6"/>
    <x v="3"/>
    <s v="Diesel"/>
    <n v="5.0430800000000005E-2"/>
  </r>
  <r>
    <d v="2023-04-01T00:00:00"/>
    <s v="S026094"/>
    <x v="49"/>
    <s v="PO143102"/>
    <s v="GRN185368"/>
    <s v="340-1458-1"/>
    <s v="CABLE KIT P60 LINAC VAREX"/>
    <s v="Llanelli SA14 9UU"/>
    <n v="324"/>
    <x v="2"/>
    <s v="Diesel"/>
    <n v="1.1987999999999999E-3"/>
  </r>
  <r>
    <d v="2023-04-01T00:00:00"/>
    <s v="S026094"/>
    <x v="49"/>
    <s v="PO139700"/>
    <s v="GRN185429"/>
    <n v="101044846"/>
    <s v="HORIZONTAL DETECTOR DAB CABLE'S SUB ASSEMBLY"/>
    <s v="Llanelli SA14 9UU"/>
    <n v="324"/>
    <x v="2"/>
    <s v="Diesel"/>
    <n v="1.1987999999999999E-3"/>
  </r>
  <r>
    <d v="2023-04-01T00:00:00"/>
    <s v="S026094"/>
    <x v="49"/>
    <s v="PO143106"/>
    <s v="GRN185533"/>
    <s v="340-1458-1"/>
    <s v="CABLE KIT P60 LINAC VAREX"/>
    <s v="Llanelli SA14 9UU"/>
    <n v="324"/>
    <x v="2"/>
    <s v="Diesel"/>
    <n v="1.1987999999999999E-3"/>
  </r>
  <r>
    <d v="2023-04-01T00:00:00"/>
    <s v="S026094"/>
    <x v="49"/>
    <s v="PO143107"/>
    <s v="GRN185534"/>
    <s v="340-1458-1"/>
    <s v="CABLE KIT P60 LINAC VAREX"/>
    <s v="Llanelli SA14 9UU"/>
    <n v="324"/>
    <x v="2"/>
    <s v="Diesel"/>
    <n v="1.1987999999999999E-3"/>
  </r>
  <r>
    <d v="2023-04-01T00:00:00"/>
    <s v="S026094"/>
    <x v="49"/>
    <s v="PO139642"/>
    <s v="GRN185715"/>
    <n v="101045244"/>
    <s v="CONDUIT OUTDOOR RACK - FAR SIDE GANTRY MOTOR"/>
    <s v="Llanelli SA14 9UU"/>
    <n v="324"/>
    <x v="2"/>
    <s v="Diesel"/>
    <n v="1.1987999999999999E-3"/>
  </r>
  <r>
    <d v="2023-04-01T00:00:00"/>
    <s v="S026094"/>
    <x v="49"/>
    <s v="PO140950"/>
    <s v="GRN185718"/>
    <n v="101045244"/>
    <s v="CONDUIT OUTDOOR RACK - FAR SIDE GANTRY MOTOR"/>
    <s v="Llanelli SA14 9UU"/>
    <n v="324"/>
    <x v="2"/>
    <s v="Diesel"/>
    <n v="1.1987999999999999E-3"/>
  </r>
  <r>
    <d v="2023-04-01T00:00:00"/>
    <s v="S026094"/>
    <x v="49"/>
    <s v="PO144259"/>
    <s v="GRN185779"/>
    <s v="354-1056-1"/>
    <s v="CABLE RTID POWER"/>
    <s v="Llanelli SA14 9UU"/>
    <n v="324"/>
    <x v="2"/>
    <s v="Diesel"/>
    <n v="1.1987999999999999E-3"/>
  </r>
  <r>
    <d v="2023-04-01T00:00:00"/>
    <s v="S026094"/>
    <x v="49"/>
    <s v="PO143099"/>
    <s v="GRN185781"/>
    <s v="340-1350-1"/>
    <s v="P60 II CABLE ASSY SPEED DISPLAY SERIAL COMMUNICATI"/>
    <s v="Llanelli SA14 9UU"/>
    <n v="324"/>
    <x v="2"/>
    <s v="Diesel"/>
    <n v="1.1987999999999999E-3"/>
  </r>
  <r>
    <d v="2023-04-01T00:00:00"/>
    <s v="S026094"/>
    <x v="49"/>
    <s v="PO143102"/>
    <s v="GRN185782"/>
    <s v="340-1346-1"/>
    <s v="P60 II CABLE ASSY SPEED DISPLAY SIGNAL"/>
    <s v="Llanelli SA14 9UU"/>
    <n v="324"/>
    <x v="2"/>
    <s v="Diesel"/>
    <n v="1.1987999999999999E-3"/>
  </r>
  <r>
    <d v="2023-04-01T00:00:00"/>
    <s v="S026094"/>
    <x v="49"/>
    <s v="PO143104"/>
    <s v="GRN185783"/>
    <s v="340-1350-1"/>
    <s v="P60 II CABLE ASSY SPEED DISPLAY SERIAL COMMUNICATI"/>
    <s v="Llanelli SA14 9UU"/>
    <n v="324"/>
    <x v="2"/>
    <s v="Diesel"/>
    <n v="1.1987999999999999E-3"/>
  </r>
  <r>
    <d v="2023-04-01T00:00:00"/>
    <s v="S026094"/>
    <x v="49"/>
    <s v="PO143107"/>
    <s v="GRN185784"/>
    <s v="340-1458-1"/>
    <s v="CABLE KIT P60 LINAC VAREX"/>
    <s v="Llanelli SA14 9UU"/>
    <n v="324"/>
    <x v="2"/>
    <s v="Diesel"/>
    <n v="1.1987999999999999E-3"/>
  </r>
  <r>
    <d v="2023-05-01T00:00:00"/>
    <s v="S000892"/>
    <x v="16"/>
    <s v="PO145311"/>
    <s v="GRN186596"/>
    <n v="34200755"/>
    <s v="MALE INSERT HAN 3A SCREW TERMINATION"/>
    <s v="Stockport SK4 2JT"/>
    <n v="55"/>
    <x v="2"/>
    <s v="Diesel"/>
    <n v="2.0350000000000001E-4"/>
  </r>
  <r>
    <d v="2023-04-01T00:00:00"/>
    <s v="S026094"/>
    <x v="49"/>
    <s v="PO139643"/>
    <s v="GRN185785"/>
    <s v="340-1475-1"/>
    <s v="CABLE ASSY M12 90 DEG FEMALE 5F TO M12 STRI MALE 5"/>
    <s v="Llanelli SA14 9UU"/>
    <n v="324"/>
    <x v="2"/>
    <s v="Diesel"/>
    <n v="1.1987999999999999E-3"/>
  </r>
  <r>
    <d v="2023-05-01T00:00:00"/>
    <s v="S023413"/>
    <x v="15"/>
    <s v="PO143975"/>
    <s v="GRN186604"/>
    <s v="340-1582-1"/>
    <s v="VISY ACCR LITE MAST METALWORK"/>
    <s v="33100 Tampere, Finland"/>
    <n v="3916"/>
    <x v="2"/>
    <s v="Diesel"/>
    <n v="3.9815929999999999E-2"/>
  </r>
  <r>
    <d v="2023-04-01T00:00:00"/>
    <s v="S026094"/>
    <x v="49"/>
    <s v="PO143102"/>
    <s v="GRN185786"/>
    <s v="340-1204-1"/>
    <s v="DAB POWER CABLE CONC1-PSU2"/>
    <s v="Llanelli SA14 9UU"/>
    <n v="324"/>
    <x v="2"/>
    <s v="Diesel"/>
    <n v="1.1987999999999999E-3"/>
  </r>
  <r>
    <d v="2023-04-01T00:00:00"/>
    <s v="S026094"/>
    <x v="49"/>
    <s v="PO144610"/>
    <s v="GRN185787"/>
    <n v="101031356"/>
    <s v="OPEN WIRES TO 25-WAY D TYPE CABLE ASSEMBLY - 10M"/>
    <s v="Llanelli SA14 9UU"/>
    <n v="324"/>
    <x v="2"/>
    <s v="Diesel"/>
    <n v="1.1987999999999999E-3"/>
  </r>
  <r>
    <d v="2023-04-01T00:00:00"/>
    <s v="S026094"/>
    <x v="49"/>
    <s v="PO143987"/>
    <s v="GRN185788"/>
    <n v="101037559"/>
    <s v="SHUTTER MICROSWITCH CABLE ASSEMBLY - 10M"/>
    <s v="Llanelli SA14 9UU"/>
    <n v="324"/>
    <x v="2"/>
    <s v="Diesel"/>
    <n v="1.1987999999999999E-3"/>
  </r>
  <r>
    <d v="2023-05-01T00:00:00"/>
    <s v="S026602"/>
    <x v="12"/>
    <s v="PO145402"/>
    <s v="GRN186608"/>
    <s v="11590-0267"/>
    <s v="SOLENOID FUEL 2203 M"/>
    <s v="Watford WD24 7GG"/>
    <n v="302"/>
    <x v="2"/>
    <s v="Diesl"/>
    <n v="1.1173999999999999E-3"/>
  </r>
  <r>
    <d v="2023-05-01T00:00:00"/>
    <s v="S026602"/>
    <x v="12"/>
    <s v="PO145416"/>
    <s v="GRN186609"/>
    <s v="11700-3773"/>
    <s v="ELEMENT FILTER AIR"/>
    <s v="Watford WD24 7GG"/>
    <n v="302"/>
    <x v="2"/>
    <s v="Diesl"/>
    <n v="1.1173999999999999E-3"/>
  </r>
  <r>
    <d v="2023-04-01T00:00:00"/>
    <s v="S026094"/>
    <x v="49"/>
    <s v="PO143104"/>
    <s v="GRN185789"/>
    <s v="340-1203-1"/>
    <s v="DAB POWER CABLE CONC1-PSU1"/>
    <s v="Llanelli SA14 9UU"/>
    <n v="324"/>
    <x v="2"/>
    <s v="Diesel"/>
    <n v="1.1987999999999999E-3"/>
  </r>
  <r>
    <d v="2023-04-01T00:00:00"/>
    <s v="S026094"/>
    <x v="49"/>
    <s v="PO143102"/>
    <s v="GRN185797"/>
    <s v="340-1203-1"/>
    <s v="DAB POWER CABLE CONC1-PSU1"/>
    <s v="Llanelli SA14 9UU"/>
    <n v="324"/>
    <x v="2"/>
    <s v="Diesel"/>
    <n v="1.1987999999999999E-3"/>
  </r>
  <r>
    <d v="2023-04-01T00:00:00"/>
    <s v="S026094"/>
    <x v="49"/>
    <s v="PO138149"/>
    <s v="GRN186188"/>
    <s v="340-1319-1"/>
    <s v="CABLE KIT P60 LINAC ETM"/>
    <s v="Llanelli SA14 9UU"/>
    <n v="324"/>
    <x v="2"/>
    <s v="Diesel"/>
    <n v="1.1987999999999999E-3"/>
  </r>
  <r>
    <d v="2023-04-01T00:00:00"/>
    <s v="S026094"/>
    <x v="49"/>
    <s v="PO143322"/>
    <s v="GRN186222"/>
    <n v="101031312"/>
    <s v="VAREX SSM TRIGGER CABLE ASSEMBLY (6M)"/>
    <s v="Llanelli SA14 9UU"/>
    <n v="324"/>
    <x v="2"/>
    <s v="Diesel"/>
    <n v="1.1987999999999999E-3"/>
  </r>
  <r>
    <d v="2023-04-01T00:00:00"/>
    <s v="S026094"/>
    <x v="49"/>
    <s v="PO143107"/>
    <s v="GRN186224"/>
    <s v="340-1347-1"/>
    <s v="P60 II CABLE ASSY SPEED DISPLAY POWER"/>
    <s v="Llanelli SA14 9UU"/>
    <n v="324"/>
    <x v="2"/>
    <s v="Diesel"/>
    <n v="1.1987999999999999E-3"/>
  </r>
  <r>
    <d v="2023-05-01T00:00:00"/>
    <s v="S001121"/>
    <x v="5"/>
    <s v="PO143158"/>
    <s v="GRN186618"/>
    <n v="79200800"/>
    <s v="SCREW CONTACT BLOCK NORMALLY CLOSED LATCH MOUNT"/>
    <s v="Salford M5 4BE"/>
    <n v="103.6"/>
    <x v="2"/>
    <s v="Diesel"/>
    <n v="3.8331999999999998E-4"/>
  </r>
  <r>
    <d v="2023-05-01T00:00:00"/>
    <s v="S023849"/>
    <x v="6"/>
    <s v="PO144317"/>
    <s v="GRN186619"/>
    <n v="101007863"/>
    <s v="NETGEAR COMPATIBLE 10GBASE-LR SFP+1310NM 10KM"/>
    <s v="Warrington WA2 8TX"/>
    <n v="78.2"/>
    <x v="2"/>
    <s v="Diesel"/>
    <n v="2.8933999999999996E-4"/>
  </r>
  <r>
    <d v="2023-04-01T00:00:00"/>
    <s v="S026094"/>
    <x v="49"/>
    <s v="PO143106"/>
    <s v="GRN186226"/>
    <s v="340-1203-1"/>
    <s v="DAB POWER CABLE CONC1-PSU1"/>
    <s v="Llanelli SA14 9UU"/>
    <n v="324"/>
    <x v="2"/>
    <s v="Diesel"/>
    <n v="1.1987999999999999E-3"/>
  </r>
  <r>
    <d v="2023-04-01T00:00:00"/>
    <s v="S026094"/>
    <x v="49"/>
    <s v="PO138566"/>
    <s v="GRN186227"/>
    <n v="101032027"/>
    <s v="CONCENTRATOR TRIGGER CABLE (CLASSIC) 2.5M LONG"/>
    <s v="Llanelli SA14 9UU"/>
    <n v="324"/>
    <x v="2"/>
    <s v="Diesel"/>
    <n v="1.1987999999999999E-3"/>
  </r>
  <r>
    <d v="2023-05-01T00:00:00"/>
    <s v="S026602"/>
    <x v="12"/>
    <s v="PO145514"/>
    <s v="GRN186623"/>
    <n v="101047402"/>
    <s v="FAN BELT FOR ISUZU 4LE2"/>
    <s v="Watford WD24 7GG"/>
    <n v="302"/>
    <x v="2"/>
    <s v="Diesl"/>
    <n v="1.1173999999999999E-3"/>
  </r>
  <r>
    <d v="2023-05-01T00:00:00"/>
    <s v="S026889"/>
    <x v="35"/>
    <s v="PO144171"/>
    <s v="GRN186625"/>
    <s v="356-1132-1"/>
    <s v="VERTICAL ARRAY PLATE"/>
    <s v="Stafford ST18 0PJ"/>
    <n v="50.6"/>
    <x v="2"/>
    <s v="Diesel"/>
    <n v="1.8722000000000001E-3"/>
  </r>
  <r>
    <d v="2023-04-01T00:00:00"/>
    <s v="S026094"/>
    <x v="49"/>
    <s v="PO143106"/>
    <s v="GRN186228"/>
    <s v="340-1346-1"/>
    <s v="P60 II CABLE ASSY SPEED DISPLAY SIGNAL"/>
    <s v="Llanelli SA14 9UU"/>
    <n v="324"/>
    <x v="2"/>
    <s v="Diesel"/>
    <n v="1.1987999999999999E-3"/>
  </r>
  <r>
    <d v="2023-05-01T00:00:00"/>
    <s v="S023375"/>
    <x v="13"/>
    <s v="PO142774"/>
    <s v="GRN186627"/>
    <n v="101036260"/>
    <s v="X-RAY TUBE 225kV 134 DEGREE EMISSION ANGLECOMET 4"/>
    <s v="Boston Massachusetts"/>
    <n v="3154"/>
    <x v="0"/>
    <s v="Crude"/>
    <n v="2.5295079999999999"/>
  </r>
  <r>
    <d v="2023-04-01T00:00:00"/>
    <s v="S026094"/>
    <x v="49"/>
    <s v="PO143321"/>
    <s v="GRN186232"/>
    <n v="101037834"/>
    <s v="VAREX 6MeV TRIGGER CABLE 8M (DET BOX - TERMINALS)"/>
    <s v="Llanelli SA14 9UU"/>
    <n v="324"/>
    <x v="2"/>
    <s v="Diesel"/>
    <n v="1.1987999999999999E-3"/>
  </r>
  <r>
    <d v="2023-04-01T00:00:00"/>
    <s v="S026094"/>
    <x v="49"/>
    <s v="PO142758"/>
    <s v="GRN186309"/>
    <n v="101031366"/>
    <s v="OPEN WIRES TO 9-WAY D TYPE CABLE ASSEMBLY - 10M"/>
    <s v="Llanelli SA14 9UU"/>
    <n v="324"/>
    <x v="2"/>
    <s v="Diesel"/>
    <n v="1.1987999999999999E-3"/>
  </r>
  <r>
    <d v="2023-05-01T00:00:00"/>
    <s v="S026094"/>
    <x v="49"/>
    <s v="PO144170"/>
    <s v="GRN186462"/>
    <s v="361-1134-1"/>
    <s v="VAREX SSM CABLE KIT (8M)"/>
    <s v="Llanelli SA14 9UU"/>
    <n v="324"/>
    <x v="2"/>
    <s v="Diesel"/>
    <n v="1.1987999999999999E-3"/>
  </r>
  <r>
    <d v="2023-05-01T00:00:00"/>
    <s v="S026094"/>
    <x v="49"/>
    <s v="PO144259"/>
    <s v="GRN186474"/>
    <n v="101031309"/>
    <s v="VAREX SSM POWER CABLE ASSEMBLY (12M)"/>
    <s v="Llanelli SA14 9UU"/>
    <n v="324"/>
    <x v="2"/>
    <s v="Diesel"/>
    <n v="1.1987999999999999E-3"/>
  </r>
  <r>
    <d v="2023-01-01T00:00:00"/>
    <s v="S002239"/>
    <x v="17"/>
    <s v="PO132842"/>
    <s v="GRN179686"/>
    <n v="101037721"/>
    <s v="LINATRON Mi6SSM LOW DOSE(15 &amp; 30 rad/min versions)"/>
    <s v="UT 84104"/>
    <n v="4725"/>
    <x v="4"/>
    <s v="Aviation"/>
    <n v="18.279100224000004"/>
  </r>
  <r>
    <d v="2023-02-01T00:00:00"/>
    <s v="S002239"/>
    <x v="17"/>
    <s v="PO132842"/>
    <s v="GRN180029"/>
    <n v="101037721"/>
    <s v="LINATRON Mi6SSM LOW DOSE(15 &amp; 30 rad/min versions)"/>
    <s v="UT 84104"/>
    <n v="4725"/>
    <x v="4"/>
    <s v="Aviation"/>
    <n v="18.279100224000004"/>
  </r>
  <r>
    <d v="2023-05-01T00:00:00"/>
    <s v="S024448"/>
    <x v="18"/>
    <s v="PO135823"/>
    <s v="GRN186637"/>
    <n v="101049193"/>
    <s v="6/4 MeV TURNKEY LINAC SYSTEM C/W CABSCAN (+32/-31)"/>
    <s v="California 94560"/>
    <n v="5214"/>
    <x v="0"/>
    <s v="Crude"/>
    <n v="0.4181628"/>
  </r>
  <r>
    <d v="2023-05-01T00:00:00"/>
    <s v="S024448"/>
    <x v="18"/>
    <s v="PO135823"/>
    <s v="GRN186638"/>
    <n v="13206361"/>
    <s v="ETM TCU 9.8KW 400V"/>
    <s v="California 94560"/>
    <n v="5214"/>
    <x v="0"/>
    <s v="Crude"/>
    <n v="0.4181628"/>
  </r>
  <r>
    <d v="2023-05-01T00:00:00"/>
    <s v="S026094"/>
    <x v="49"/>
    <s v="PO143107"/>
    <s v="GRN186492"/>
    <s v="340-1203-1"/>
    <s v="DAB POWER CABLE CONC1-PSU1"/>
    <s v="Llanelli SA14 9UU"/>
    <n v="324"/>
    <x v="2"/>
    <s v="Diesel"/>
    <n v="1.1987999999999999E-3"/>
  </r>
  <r>
    <d v="2023-05-01T00:00:00"/>
    <s v="S026094"/>
    <x v="49"/>
    <s v="PO143322"/>
    <s v="GRN186501"/>
    <n v="101031779"/>
    <s v="M60 MOBILE DETECTOR BOX CABLES - HORIZONTAL"/>
    <s v="Llanelli SA14 9UU"/>
    <n v="324"/>
    <x v="2"/>
    <s v="Diesel"/>
    <n v="1.1987999999999999E-3"/>
  </r>
  <r>
    <d v="2023-05-01T00:00:00"/>
    <s v="S022670"/>
    <x v="26"/>
    <s v="PO144514"/>
    <s v="GRN186656"/>
    <n v="85212336"/>
    <s v="M24 X 180 R-XPT THROUGHBOLT"/>
    <s v="Congleton CW12 1HR"/>
    <n v="12.8"/>
    <x v="2"/>
    <s v="Diesel"/>
    <n v="4.7360000000000001E-5"/>
  </r>
  <r>
    <d v="2023-05-01T00:00:00"/>
    <s v="S026094"/>
    <x v="49"/>
    <s v="PO141962"/>
    <s v="GRN186770"/>
    <s v="319-1168-1"/>
    <s v="ASSEMBLY DOOR SAFETY SWITCH"/>
    <s v="Llanelli SA14 9UU"/>
    <n v="324"/>
    <x v="2"/>
    <s v="Diesel"/>
    <n v="1.1987999999999999E-3"/>
  </r>
  <r>
    <d v="2023-05-01T00:00:00"/>
    <s v="S026094"/>
    <x v="49"/>
    <s v="PO133559"/>
    <s v="GRN187150"/>
    <s v="340-1458-1"/>
    <s v="CABLE KIT P60 LINAC VAREX"/>
    <s v="Llanelli SA14 9UU"/>
    <n v="324"/>
    <x v="2"/>
    <s v="Diesel"/>
    <n v="1.1987999999999999E-3"/>
  </r>
  <r>
    <d v="2023-05-01T00:00:00"/>
    <s v="S026094"/>
    <x v="49"/>
    <s v="PO143108"/>
    <s v="GRN187151"/>
    <s v="340-1458-1"/>
    <s v="CABLE KIT P60 LINAC VAREX"/>
    <s v="Llanelli SA14 9UU"/>
    <n v="324"/>
    <x v="2"/>
    <s v="Diesel"/>
    <n v="1.1987999999999999E-3"/>
  </r>
  <r>
    <d v="2023-05-01T00:00:00"/>
    <s v="S026094"/>
    <x v="49"/>
    <s v="PO140950"/>
    <s v="GRN187152"/>
    <s v="340-1458-1"/>
    <s v="CABLE KIT P60 LINAC VAREX"/>
    <s v="Llanelli SA14 9UU"/>
    <n v="324"/>
    <x v="2"/>
    <s v="Diesel"/>
    <n v="1.1987999999999999E-3"/>
  </r>
  <r>
    <d v="2023-05-01T00:00:00"/>
    <s v="S026094"/>
    <x v="49"/>
    <s v="PO143800"/>
    <s v="GRN187462"/>
    <s v="340-1206-1"/>
    <s v="DAB POWER CABLE CONC1-PSU4"/>
    <s v="Llanelli SA14 9UU"/>
    <n v="324"/>
    <x v="2"/>
    <s v="Diesel"/>
    <n v="1.1987999999999999E-3"/>
  </r>
  <r>
    <d v="2023-05-01T00:00:00"/>
    <s v="S026094"/>
    <x v="49"/>
    <s v="PO144160"/>
    <s v="GRN187575"/>
    <s v="356-1145-1"/>
    <s v="M60 IRAQ - OFFBOARD JUNCTION BOX CABLE"/>
    <s v="Llanelli SA14 9UU"/>
    <n v="324"/>
    <x v="2"/>
    <s v="Diesel"/>
    <n v="1.1987999999999999E-3"/>
  </r>
  <r>
    <d v="2023-05-01T00:00:00"/>
    <s v="S026094"/>
    <x v="49"/>
    <s v="PO141348"/>
    <s v="GRN187767"/>
    <n v="101032027"/>
    <s v="CONCENTRATOR TRIGGER CABLE (CLASSIC) 2.5M LONG"/>
    <s v="Llanelli SA14 9UU"/>
    <n v="324"/>
    <x v="2"/>
    <s v="Diesel"/>
    <n v="1.1987999999999999E-3"/>
  </r>
  <r>
    <d v="2023-05-01T00:00:00"/>
    <s v="S026094"/>
    <x v="49"/>
    <s v="PO143108"/>
    <s v="GRN187778"/>
    <s v="340-1203-1"/>
    <s v="DAB POWER CABLE CONC1-PSU1"/>
    <s v="Llanelli SA14 9UU"/>
    <n v="324"/>
    <x v="2"/>
    <s v="Diesel"/>
    <n v="1.1987999999999999E-3"/>
  </r>
  <r>
    <d v="2023-05-01T00:00:00"/>
    <s v="S026094"/>
    <x v="49"/>
    <s v="PO143322"/>
    <s v="GRN187808"/>
    <n v="101031312"/>
    <s v="VAREX SSM TRIGGER CABLE ASSEMBLY (6M)"/>
    <s v="Llanelli SA14 9UU"/>
    <n v="324"/>
    <x v="2"/>
    <s v="Diesel"/>
    <n v="1.1987999999999999E-3"/>
  </r>
  <r>
    <d v="2023-05-01T00:00:00"/>
    <s v="S026094"/>
    <x v="49"/>
    <s v="PO141869"/>
    <s v="GRN187836"/>
    <n v="101046442"/>
    <s v="RAD MON DOSEVIEWER CABLE ASSY"/>
    <s v="Llanelli SA14 9UU"/>
    <n v="324"/>
    <x v="2"/>
    <s v="Diesel"/>
    <n v="1.1987999999999999E-3"/>
  </r>
  <r>
    <d v="2023-05-01T00:00:00"/>
    <s v="S026094"/>
    <x v="49"/>
    <s v="PO143108"/>
    <s v="GRN187934"/>
    <s v="340-1216-1"/>
    <s v="DAB POWER CABLE CONC4-PSU4"/>
    <s v="Llanelli SA14 9UU"/>
    <n v="324"/>
    <x v="2"/>
    <s v="Diesel"/>
    <n v="1.1987999999999999E-3"/>
  </r>
  <r>
    <d v="2023-05-01T00:00:00"/>
    <s v="S026094"/>
    <x v="49"/>
    <s v="PO138149"/>
    <s v="GRN188020"/>
    <s v="340-1319-1"/>
    <s v="CABLE KIT P60 LINAC ETM"/>
    <s v="Llanelli SA14 9UU"/>
    <n v="324"/>
    <x v="2"/>
    <s v="Diesel"/>
    <n v="1.1987999999999999E-3"/>
  </r>
  <r>
    <d v="2023-05-01T00:00:00"/>
    <s v="S026094"/>
    <x v="49"/>
    <s v="PO144611"/>
    <s v="GRN188023"/>
    <s v="332-8274-1"/>
    <s v="CABLE ASSY RELAY FOR SINGLE BATTERY CHARGER"/>
    <s v="Llanelli SA14 9UU"/>
    <n v="324"/>
    <x v="2"/>
    <s v="Diesel"/>
    <n v="1.1987999999999999E-3"/>
  </r>
  <r>
    <d v="2023-05-01T00:00:00"/>
    <s v="S026094"/>
    <x v="49"/>
    <s v="PO144498"/>
    <s v="GRN188024"/>
    <s v="332-8274-1"/>
    <s v="CABLE ASSY RELAY FOR SINGLE BATTERY CHARGER"/>
    <s v="Llanelli SA14 9UU"/>
    <n v="324"/>
    <x v="2"/>
    <s v="Diesel"/>
    <n v="1.1987999999999999E-3"/>
  </r>
  <r>
    <d v="2023-05-01T00:00:00"/>
    <s v="S026094"/>
    <x v="49"/>
    <s v="PO143800"/>
    <s v="GRN188032"/>
    <n v="101031312"/>
    <s v="VAREX SSM TRIGGER CABLE ASSEMBLY (6M)"/>
    <s v="Llanelli SA14 9UU"/>
    <n v="324"/>
    <x v="2"/>
    <s v="Diesel"/>
    <n v="1.1987999999999999E-3"/>
  </r>
  <r>
    <d v="2023-05-01T00:00:00"/>
    <s v="S026094"/>
    <x v="49"/>
    <s v="PO141348"/>
    <s v="GRN188238"/>
    <s v="340-1206-1"/>
    <s v="DAB POWER CABLE CONC1-PSU4"/>
    <s v="Llanelli SA14 9UU"/>
    <n v="324"/>
    <x v="2"/>
    <s v="Diesel"/>
    <n v="1.1987999999999999E-3"/>
  </r>
  <r>
    <d v="2023-05-01T00:00:00"/>
    <s v="S001571"/>
    <x v="10"/>
    <s v="PO140444"/>
    <s v="GRN186710"/>
    <n v="57205720"/>
    <s v="MOUNTING KIT 2 SICK 2015624"/>
    <s v="St Albans AL1 5BN"/>
    <n v="298"/>
    <x v="2"/>
    <s v="Diesel"/>
    <n v="1.1026E-3"/>
  </r>
  <r>
    <d v="2023-05-01T00:00:00"/>
    <s v="S023284"/>
    <x v="19"/>
    <s v="PO140972"/>
    <s v="GRN186713"/>
    <s v="340-1072-1"/>
    <s v="CONDUIT JUNCTION BOX SOURCE SIDE – JUNCTION BOX DE"/>
    <s v="Leicester LE19 2DT"/>
    <n v="144"/>
    <x v="1"/>
    <s v="Diesel"/>
    <n v="5.3280000000000001E-2"/>
  </r>
  <r>
    <d v="2023-05-01T00:00:00"/>
    <s v="S023284"/>
    <x v="19"/>
    <s v="PO138725"/>
    <s v="GRN186714"/>
    <s v="340-1011-1"/>
    <s v="SITE CONFIGURABLE ENCLOSURE WITH AC"/>
    <s v="Leicester LE19 2DT"/>
    <n v="144"/>
    <x v="1"/>
    <s v="Diesel"/>
    <n v="5.3280000000000001E-2"/>
  </r>
  <r>
    <d v="2023-05-01T00:00:00"/>
    <s v="S023284"/>
    <x v="19"/>
    <s v="PO138725"/>
    <s v="GRN186716"/>
    <n v="101034024"/>
    <s v="MAIN CONTROL PANEL"/>
    <s v="Leicester LE19 2DT"/>
    <n v="144"/>
    <x v="1"/>
    <s v="Diesel"/>
    <n v="5.3280000000000001E-2"/>
  </r>
  <r>
    <d v="2023-05-01T00:00:00"/>
    <s v="S026889"/>
    <x v="35"/>
    <s v="PO145075"/>
    <s v="GRN186717"/>
    <n v="101024926"/>
    <s v="RIGHT HAND SAWTOOTH SPINE"/>
    <s v="Stafford ST18 0PJ"/>
    <n v="50.6"/>
    <x v="2"/>
    <s v="Diesel"/>
    <n v="1.8722000000000001E-3"/>
  </r>
  <r>
    <d v="2023-06-01T00:00:00"/>
    <s v="S026094"/>
    <x v="49"/>
    <s v="PO144587"/>
    <s v="GRN188493"/>
    <n v="101044846"/>
    <s v="HORIZONTAL DETECTOR DAB CABLE'S SUB ASSEMBLY"/>
    <s v="Llanelli SA14 9UU"/>
    <n v="324"/>
    <x v="2"/>
    <s v="Diesel"/>
    <n v="1.1987999999999999E-3"/>
  </r>
  <r>
    <d v="2023-05-01T00:00:00"/>
    <s v="S000892"/>
    <x v="16"/>
    <s v="PO142139"/>
    <s v="GRN186722"/>
    <n v="42208923"/>
    <s v="IMRAK 410 19&quot; WALL MOUNT CABINET 324 x 600 x 400mm"/>
    <s v="Stockport SK4 2JT"/>
    <n v="55"/>
    <x v="2"/>
    <s v="Diesel"/>
    <n v="2.0350000000000001E-4"/>
  </r>
  <r>
    <d v="2023-06-01T00:00:00"/>
    <s v="S026094"/>
    <x v="49"/>
    <s v="PO143323"/>
    <s v="GRN188893"/>
    <n v="101031312"/>
    <s v="VAREX SSM TRIGGER CABLE ASSEMBLY (6M)"/>
    <s v="Llanelli SA14 9UU"/>
    <n v="324"/>
    <x v="2"/>
    <s v="Diesel"/>
    <n v="1.1987999999999999E-3"/>
  </r>
  <r>
    <d v="2023-06-01T00:00:00"/>
    <s v="S026094"/>
    <x v="49"/>
    <s v="PO144662"/>
    <s v="GRN189232"/>
    <s v="340-1347-1"/>
    <s v="P60 II CABLE ASSY SPEED DISPLAY POWER"/>
    <s v="Llanelli SA14 9UU"/>
    <n v="324"/>
    <x v="2"/>
    <s v="Diesel"/>
    <n v="1.1987999999999999E-3"/>
  </r>
  <r>
    <d v="2023-06-01T00:00:00"/>
    <s v="S026094"/>
    <x v="49"/>
    <s v="PO143800"/>
    <s v="GRN189234"/>
    <n v="101031312"/>
    <s v="VAREX SSM TRIGGER CABLE ASSEMBLY (6M)"/>
    <s v="Llanelli SA14 9UU"/>
    <n v="324"/>
    <x v="2"/>
    <s v="Diesel"/>
    <n v="1.1987999999999999E-3"/>
  </r>
  <r>
    <d v="2023-05-01T00:00:00"/>
    <s v="S000892"/>
    <x v="16"/>
    <s v="PO145764"/>
    <s v="GRN186728"/>
    <n v="30206272"/>
    <s v="SHIELDED SECURITY CABLE 4 x 18awg LSZH x 100M REEL"/>
    <s v="Stockport SK4 2JT"/>
    <n v="55"/>
    <x v="2"/>
    <s v="Diesel"/>
    <n v="2.0350000000000001E-4"/>
  </r>
  <r>
    <d v="2023-05-01T00:00:00"/>
    <s v="S023375"/>
    <x v="13"/>
    <s v="PO145548"/>
    <s v="GRN186731"/>
    <n v="101022713"/>
    <s v="CABLE MG XRC 5M"/>
    <s v="Boston Massachusetts"/>
    <n v="3154"/>
    <x v="0"/>
    <s v="Crude"/>
    <n v="0.50590159999999995"/>
  </r>
  <r>
    <d v="2023-05-01T00:00:00"/>
    <s v="S000892"/>
    <x v="16"/>
    <s v="PO145764"/>
    <s v="GRN186732"/>
    <n v="3445173"/>
    <s v="D SOCKET 9 WAY SOLDER BUCKET FILTERED 5A"/>
    <s v="Stockport SK4 2JT"/>
    <n v="55"/>
    <x v="2"/>
    <s v="Diesel"/>
    <n v="2.0350000000000001E-4"/>
  </r>
  <r>
    <d v="2023-05-01T00:00:00"/>
    <s v="S000892"/>
    <x v="16"/>
    <s v="PO145311"/>
    <s v="GRN186734"/>
    <n v="101033208"/>
    <s v="THERMOPLASTIC KNURLED KNOB M6 x 8 - BLACK RS PRO 7"/>
    <s v="Stockport SK4 2JT"/>
    <n v="55"/>
    <x v="2"/>
    <s v="Diesel"/>
    <n v="2.0350000000000001E-4"/>
  </r>
  <r>
    <d v="2023-06-01T00:00:00"/>
    <s v="S026094"/>
    <x v="49"/>
    <s v="PO143323"/>
    <s v="GRN189241"/>
    <n v="21206151"/>
    <s v="M60 MOBILE DETECTOR BOX CABLES - VERTICAL PHOENIX"/>
    <s v="Llanelli SA14 9UU"/>
    <n v="324"/>
    <x v="2"/>
    <s v="Diesel"/>
    <n v="1.1987999999999999E-3"/>
  </r>
  <r>
    <d v="2023-06-01T00:00:00"/>
    <s v="S026094"/>
    <x v="49"/>
    <s v="PO138612"/>
    <s v="GRN190004"/>
    <s v="340-1217-1"/>
    <s v="DAB POWER CABLE CONC5-PSU1"/>
    <s v="Llanelli SA14 9UU"/>
    <n v="324"/>
    <x v="2"/>
    <s v="Diesel"/>
    <n v="1.1987999999999999E-3"/>
  </r>
  <r>
    <d v="2023-05-01T00:00:00"/>
    <s v="S024190"/>
    <x v="22"/>
    <s v="PO145206"/>
    <s v="GRN186740"/>
    <s v="340-1085-1"/>
    <s v="LINAC GLIDE STRIP"/>
    <s v="Stockport SK4 2JT"/>
    <n v="22.2"/>
    <x v="1"/>
    <s v="Diesel"/>
    <n v="8.2140000000000008E-3"/>
  </r>
  <r>
    <d v="2023-06-01T00:00:00"/>
    <s v="S026094"/>
    <x v="49"/>
    <s v="PO143324"/>
    <s v="GRN190013"/>
    <n v="101032027"/>
    <s v="CONCENTRATOR TRIGGER CABLE (CLASSIC) 2.5M LONG"/>
    <s v="Llanelli SA14 9UU"/>
    <n v="324"/>
    <x v="2"/>
    <s v="Diesel"/>
    <n v="1.1987999999999999E-3"/>
  </r>
  <r>
    <d v="2023-05-01T00:00:00"/>
    <s v="S000892"/>
    <x v="16"/>
    <s v="PO142139"/>
    <s v="GRN186742"/>
    <n v="42208923"/>
    <s v="IMRAK 410 19&quot; WALL MOUNT CABINET 324 x 600 x 400mm"/>
    <s v="Stockport SK4 2JT"/>
    <n v="55"/>
    <x v="2"/>
    <s v="Diesel"/>
    <n v="2.0350000000000001E-4"/>
  </r>
  <r>
    <d v="2023-05-01T00:00:00"/>
    <s v="S024190"/>
    <x v="22"/>
    <s v="PO145396"/>
    <s v="GRN186743"/>
    <n v="101014001"/>
    <s v="GASKET DETECTOR BOX LID"/>
    <s v="Stockport SK4 2JT"/>
    <n v="22.2"/>
    <x v="1"/>
    <s v="Diesel"/>
    <n v="8.2140000000000008E-3"/>
  </r>
  <r>
    <d v="2023-05-01T00:00:00"/>
    <s v="S024190"/>
    <x v="22"/>
    <s v="PO145278"/>
    <s v="GRN186744"/>
    <n v="101014001"/>
    <s v="GASKET DETECTOR BOX LID"/>
    <s v="Stockport SK4 2JT"/>
    <n v="22.2"/>
    <x v="1"/>
    <s v="Diesel"/>
    <n v="8.2140000000000008E-3"/>
  </r>
  <r>
    <d v="2023-06-01T00:00:00"/>
    <s v="S026094"/>
    <x v="49"/>
    <s v="PO144662"/>
    <s v="GRN190020"/>
    <s v="340-1206-1"/>
    <s v="DAB POWER CABLE CONC1-PSU4"/>
    <s v="Llanelli SA14 9UU"/>
    <n v="324"/>
    <x v="2"/>
    <s v="Diesel"/>
    <n v="1.1987999999999999E-3"/>
  </r>
  <r>
    <d v="2023-05-01T00:00:00"/>
    <s v="S001571"/>
    <x v="10"/>
    <s v="PO135068"/>
    <s v="GRN186746"/>
    <s v="11700-1538"/>
    <s v="LASER SCANNER 190 DEG  1-40M OBJ DETECTOR"/>
    <s v="St Albans AL1 5BN"/>
    <n v="298"/>
    <x v="2"/>
    <s v="Diesel"/>
    <n v="1.1026E-3"/>
  </r>
  <r>
    <d v="2023-06-01T00:00:00"/>
    <s v="S026094"/>
    <x v="49"/>
    <s v="PO143800"/>
    <s v="GRN190021"/>
    <s v="340-1206-1"/>
    <s v="DAB POWER CABLE CONC1-PSU4"/>
    <s v="Llanelli SA14 9UU"/>
    <n v="324"/>
    <x v="2"/>
    <s v="Diesel"/>
    <n v="1.1987999999999999E-3"/>
  </r>
  <r>
    <d v="2023-06-01T00:00:00"/>
    <s v="S026094"/>
    <x v="49"/>
    <s v="PO133559"/>
    <s v="GRN190022"/>
    <s v="340-1458-1"/>
    <s v="CABLE KIT P60 LINAC VAREX"/>
    <s v="Llanelli SA14 9UU"/>
    <n v="324"/>
    <x v="2"/>
    <s v="Diesel"/>
    <n v="1.1987999999999999E-3"/>
  </r>
  <r>
    <d v="2023-06-01T00:00:00"/>
    <s v="S026094"/>
    <x v="49"/>
    <s v="PO139642"/>
    <s v="GRN190033"/>
    <s v="340-1203-1"/>
    <s v="DAB POWER CABLE CONC1-PSU1"/>
    <s v="Llanelli SA14 9UU"/>
    <n v="324"/>
    <x v="2"/>
    <s v="Diesel"/>
    <n v="1.1987999999999999E-3"/>
  </r>
  <r>
    <d v="2023-06-01T00:00:00"/>
    <s v="S026094"/>
    <x v="49"/>
    <s v="PO143800"/>
    <s v="GRN190119"/>
    <n v="101037834"/>
    <s v="VAREX 6MeV TRIGGER CABLE 8M (DET BOX - TERMINALS)"/>
    <s v="Llanelli SA14 9UU"/>
    <n v="324"/>
    <x v="2"/>
    <s v="Diesel"/>
    <n v="1.1987999999999999E-3"/>
  </r>
  <r>
    <d v="2023-06-01T00:00:00"/>
    <s v="S026094"/>
    <x v="49"/>
    <s v="PO144854"/>
    <s v="GRN190122"/>
    <s v="340-1206-1"/>
    <s v="DAB POWER CABLE CONC1-PSU4"/>
    <s v="Llanelli SA14 9UU"/>
    <n v="324"/>
    <x v="2"/>
    <s v="Diesel"/>
    <n v="1.1987999999999999E-3"/>
  </r>
  <r>
    <d v="2023-06-01T00:00:00"/>
    <s v="S026094"/>
    <x v="49"/>
    <s v="PO144662"/>
    <s v="GRN190123"/>
    <s v="340-1206-1"/>
    <s v="DAB POWER CABLE CONC1-PSU4"/>
    <s v="Llanelli SA14 9UU"/>
    <n v="324"/>
    <x v="2"/>
    <s v="Diesel"/>
    <n v="1.1987999999999999E-3"/>
  </r>
  <r>
    <d v="2023-06-01T00:00:00"/>
    <s v="S026094"/>
    <x v="49"/>
    <s v="PO138612"/>
    <s v="GRN190125"/>
    <s v="340-1217-1"/>
    <s v="DAB POWER CABLE CONC5-PSU1"/>
    <s v="Llanelli SA14 9UU"/>
    <n v="324"/>
    <x v="2"/>
    <s v="Diesel"/>
    <n v="1.1987999999999999E-3"/>
  </r>
  <r>
    <d v="2023-06-01T00:00:00"/>
    <s v="S026094"/>
    <x v="49"/>
    <s v="PO139642"/>
    <s v="GRN190126"/>
    <s v="340-1216-1"/>
    <s v="DAB POWER CABLE CONC4-PSU4"/>
    <s v="Llanelli SA14 9UU"/>
    <n v="324"/>
    <x v="2"/>
    <s v="Diesel"/>
    <n v="1.1987999999999999E-3"/>
  </r>
  <r>
    <d v="2023-06-01T00:00:00"/>
    <s v="S026094"/>
    <x v="49"/>
    <s v="PO138615"/>
    <s v="GRN190128"/>
    <s v="340-1218-1"/>
    <s v="DAB POWER CABLE CONC5-PSU2"/>
    <s v="Llanelli SA14 9UU"/>
    <n v="324"/>
    <x v="2"/>
    <s v="Diesel"/>
    <n v="1.1987999999999999E-3"/>
  </r>
  <r>
    <d v="2023-06-01T00:00:00"/>
    <s v="S026094"/>
    <x v="49"/>
    <s v="PO140950"/>
    <s v="GRN190245"/>
    <s v="340-1203-1"/>
    <s v="DAB POWER CABLE CONC1-PSU1"/>
    <s v="Llanelli SA14 9UU"/>
    <n v="324"/>
    <x v="2"/>
    <s v="Diesel"/>
    <n v="1.1987999999999999E-3"/>
  </r>
  <r>
    <d v="2023-06-01T00:00:00"/>
    <s v="S026094"/>
    <x v="49"/>
    <s v="PO146448"/>
    <s v="GRN190246"/>
    <s v="340-1214-1"/>
    <s v="DAB POWER CABLE CONC4-PSU2"/>
    <s v="Llanelli SA14 9UU"/>
    <n v="324"/>
    <x v="2"/>
    <s v="Diesel"/>
    <n v="1.1987999999999999E-3"/>
  </r>
  <r>
    <d v="2023-06-01T00:00:00"/>
    <s v="S026094"/>
    <x v="49"/>
    <s v="PO146447"/>
    <s v="GRN190248"/>
    <s v="340-1211-1"/>
    <s v="DAB POWER CABLE CONC3-PSU3"/>
    <s v="Llanelli SA14 9UU"/>
    <n v="324"/>
    <x v="2"/>
    <s v="Diesel"/>
    <n v="1.1987999999999999E-3"/>
  </r>
  <r>
    <d v="2023-06-01T00:00:00"/>
    <s v="S026094"/>
    <x v="49"/>
    <s v="PO144662"/>
    <s v="GRN190316"/>
    <s v="340-1346-1"/>
    <s v="P60 II CABLE ASSY SPEED DISPLAY SIGNAL"/>
    <s v="Llanelli SA14 9UU"/>
    <n v="324"/>
    <x v="2"/>
    <s v="Diesel"/>
    <n v="1.1987999999999999E-3"/>
  </r>
  <r>
    <d v="2023-06-01T00:00:00"/>
    <s v="S026094"/>
    <x v="49"/>
    <s v="PO144587"/>
    <s v="GRN190319"/>
    <n v="101031312"/>
    <s v="VAREX SSM TRIGGER CABLE ASSEMBLY (6M)"/>
    <s v="Llanelli SA14 9UU"/>
    <n v="324"/>
    <x v="2"/>
    <s v="Diesel"/>
    <n v="1.1987999999999999E-3"/>
  </r>
  <r>
    <d v="2023-05-01T00:00:00"/>
    <s v="S001047"/>
    <x v="9"/>
    <s v="PO142188"/>
    <s v="GRN186764"/>
    <n v="66205215"/>
    <s v="2X8 ELEMENT PHOTO DIODE CDWO4 30MM THICK"/>
    <s v="81300 Johor Bahru Malaysia"/>
    <n v="6781"/>
    <x v="4"/>
    <s v="Aviation"/>
    <n v="1.1924057587200001"/>
  </r>
  <r>
    <d v="2023-06-01T00:00:00"/>
    <s v="S026094"/>
    <x v="49"/>
    <s v="PO140950"/>
    <s v="GRN190320"/>
    <s v="340-1475-1"/>
    <s v="CABLE ASSY M12 90 DEG FEMALE 5F TO M12 STRI MALE 5"/>
    <s v="Llanelli SA14 9UU"/>
    <n v="324"/>
    <x v="2"/>
    <s v="Diesel"/>
    <n v="1.1987999999999999E-3"/>
  </r>
  <r>
    <d v="2023-06-01T00:00:00"/>
    <s v="S026094"/>
    <x v="49"/>
    <s v="PO138149"/>
    <s v="GRN190351"/>
    <s v="340-1319-1"/>
    <s v="CABLE KIT P60 LINAC ETM"/>
    <s v="Llanelli SA14 9UU"/>
    <n v="324"/>
    <x v="2"/>
    <s v="Diesel"/>
    <n v="1.1987999999999999E-3"/>
  </r>
  <r>
    <d v="2023-05-01T00:00:00"/>
    <s v="S001047"/>
    <x v="9"/>
    <s v="PO142160"/>
    <s v="GRN186769"/>
    <n v="66208596"/>
    <s v="SILICON PHOTODIODE - CdW04 16 CHANNELS"/>
    <s v="81300 Johor Bahru Malaysia"/>
    <n v="6781"/>
    <x v="4"/>
    <s v="Aviation"/>
    <n v="1.1924057587200001"/>
  </r>
  <r>
    <d v="2023-07-01T00:00:00"/>
    <s v="S026094"/>
    <x v="49"/>
    <s v="PO144587"/>
    <s v="GRN190871"/>
    <n v="101044846"/>
    <s v="HORIZONTAL DETECTOR DAB CABLE'S SUB ASSEMBLY"/>
    <s v="Llanelli SA14 9UU"/>
    <n v="324"/>
    <x v="2"/>
    <s v="Diesel"/>
    <n v="1.1987999999999999E-3"/>
  </r>
  <r>
    <d v="2023-05-01T00:00:00"/>
    <s v="S001047"/>
    <x v="9"/>
    <s v="PO140457"/>
    <s v="GRN186771"/>
    <n v="101040968"/>
    <s v="SILICON PD - CDWO4 - 5x5x5 THK - 8x2 ELEM - POSI"/>
    <s v="81300 Johor Bahru Malaysia"/>
    <n v="6781"/>
    <x v="4"/>
    <s v="Aviation"/>
    <n v="1.1924057587200001"/>
  </r>
  <r>
    <d v="2023-07-01T00:00:00"/>
    <s v="S026094"/>
    <x v="49"/>
    <s v="PO143324"/>
    <s v="GRN190873"/>
    <n v="101031779"/>
    <s v="M60 MOBILE DETECTOR BOX CABLES - HORIZONTAL"/>
    <s v="Llanelli SA14 9UU"/>
    <n v="324"/>
    <x v="2"/>
    <s v="Diesel"/>
    <n v="1.1987999999999999E-3"/>
  </r>
  <r>
    <d v="2023-07-01T00:00:00"/>
    <s v="S026094"/>
    <x v="49"/>
    <s v="PO143324"/>
    <s v="GRN191160"/>
    <n v="101031312"/>
    <s v="VAREX SSM TRIGGER CABLE ASSEMBLY (6M)"/>
    <s v="Llanelli SA14 9UU"/>
    <n v="324"/>
    <x v="2"/>
    <s v="Diesel"/>
    <n v="1.1987999999999999E-3"/>
  </r>
  <r>
    <d v="2023-05-01T00:00:00"/>
    <s v="S000892"/>
    <x v="16"/>
    <s v="PO145764"/>
    <s v="GRN186776"/>
    <n v="30206272"/>
    <s v="SHIELDED SECURITY CABLE 4 x 18awg LSZH x 100M REEL"/>
    <s v="Stockport SK4 2JT"/>
    <n v="55"/>
    <x v="2"/>
    <s v="Diesel"/>
    <n v="2.0350000000000001E-4"/>
  </r>
  <r>
    <d v="2023-07-01T00:00:00"/>
    <s v="S026094"/>
    <x v="49"/>
    <s v="PO144854"/>
    <s v="GRN191174"/>
    <s v="340-1206-1"/>
    <s v="DAB POWER CABLE CONC1-PSU4"/>
    <s v="Llanelli SA14 9UU"/>
    <n v="324"/>
    <x v="2"/>
    <s v="Diesel"/>
    <n v="1.1987999999999999E-3"/>
  </r>
  <r>
    <d v="2023-05-01T00:00:00"/>
    <s v="S000892"/>
    <x v="16"/>
    <s v="PO145311"/>
    <s v="GRN186779"/>
    <s v="11553-0338"/>
    <s v="CONN RCPT HSG 2 CIRCUITS 2ROW MINI-FIT JR"/>
    <s v="Stockport SK4 2JT"/>
    <n v="55"/>
    <x v="2"/>
    <s v="Diesel"/>
    <n v="2.0350000000000001E-4"/>
  </r>
  <r>
    <d v="2023-05-01T00:00:00"/>
    <s v="S000892"/>
    <x v="16"/>
    <s v="PO145764"/>
    <s v="GRN186780"/>
    <n v="3445203"/>
    <s v="STRAIGHT PLUG REWIREABLE M12 4AMP 4WAY"/>
    <s v="Stockport SK4 2JT"/>
    <n v="55"/>
    <x v="2"/>
    <s v="Diesel"/>
    <n v="2.0350000000000001E-4"/>
  </r>
  <r>
    <d v="2023-05-01T00:00:00"/>
    <s v="S000892"/>
    <x v="16"/>
    <s v="PO145311"/>
    <s v="GRN186781"/>
    <s v="11553-0338"/>
    <s v="CONN RCPT HSG 2 CIRCUITS 2ROW MINI-FIT JR"/>
    <s v="Stockport SK4 2JT"/>
    <n v="55"/>
    <x v="2"/>
    <s v="Diesel"/>
    <n v="2.0350000000000001E-4"/>
  </r>
  <r>
    <d v="2023-05-01T00:00:00"/>
    <s v="S000892"/>
    <x v="16"/>
    <s v="PO145311"/>
    <s v="GRN186783"/>
    <n v="21201414"/>
    <s v="PATCH CORD CAT 5E FTP PVC METAL SHIELD 1M - BLACK"/>
    <s v="Stockport SK4 2JT"/>
    <n v="55"/>
    <x v="2"/>
    <s v="Diesel"/>
    <n v="2.0350000000000001E-4"/>
  </r>
  <r>
    <d v="2023-07-01T00:00:00"/>
    <s v="S026094"/>
    <x v="49"/>
    <s v="PO133559"/>
    <s v="GRN191175"/>
    <s v="340-1458-1"/>
    <s v="CABLE KIT P60 LINAC VAREX"/>
    <s v="Llanelli SA14 9UU"/>
    <n v="324"/>
    <x v="2"/>
    <s v="Diesel"/>
    <n v="1.1987999999999999E-3"/>
  </r>
  <r>
    <d v="2023-07-01T00:00:00"/>
    <s v="S026094"/>
    <x v="49"/>
    <s v="PO144854"/>
    <s v="GRN192119"/>
    <s v="340-1206-1"/>
    <s v="DAB POWER CABLE CONC1-PSU4"/>
    <s v="Llanelli SA14 9UU"/>
    <n v="324"/>
    <x v="2"/>
    <s v="Diesel"/>
    <n v="1.1987999999999999E-3"/>
  </r>
  <r>
    <d v="2023-07-01T00:00:00"/>
    <s v="S026094"/>
    <x v="49"/>
    <s v="PO141348"/>
    <s v="GRN192120"/>
    <s v="340-1206-1"/>
    <s v="DAB POWER CABLE CONC1-PSU4"/>
    <s v="Llanelli SA14 9UU"/>
    <n v="324"/>
    <x v="2"/>
    <s v="Diesel"/>
    <n v="1.1987999999999999E-3"/>
  </r>
  <r>
    <d v="2023-05-01T00:00:00"/>
    <s v="S000892"/>
    <x v="16"/>
    <s v="PO145311"/>
    <s v="GRN186794"/>
    <n v="21201414"/>
    <s v="PATCH CORD CAT 5E FTP PVC METAL SHIELD 1M - BLACK"/>
    <s v="Stockport SK4 2JT"/>
    <n v="55"/>
    <x v="2"/>
    <s v="Diesel"/>
    <n v="2.0350000000000001E-4"/>
  </r>
  <r>
    <d v="2023-07-01T00:00:00"/>
    <s v="S026094"/>
    <x v="49"/>
    <s v="PO144587"/>
    <s v="GRN192121"/>
    <n v="101044893"/>
    <s v="VERTICAL DETECTOR DAB CABLE'S SUB ASSEMBLY"/>
    <s v="Llanelli SA14 9UU"/>
    <n v="324"/>
    <x v="2"/>
    <s v="Diesel"/>
    <n v="1.1987999999999999E-3"/>
  </r>
  <r>
    <d v="2023-07-01T00:00:00"/>
    <s v="S026094"/>
    <x v="49"/>
    <s v="PO142315"/>
    <s v="GRN192577"/>
    <n v="101031356"/>
    <s v="OPEN WIRES TO 25-WAY D TYPE CABLE ASSEMBLY - 10M"/>
    <s v="Llanelli SA14 9UU"/>
    <n v="324"/>
    <x v="2"/>
    <s v="Diesel"/>
    <n v="1.1987999999999999E-3"/>
  </r>
  <r>
    <d v="2023-07-01T00:00:00"/>
    <s v="S026094"/>
    <x v="49"/>
    <s v="PO142064"/>
    <s v="GRN192581"/>
    <s v="331-8556-1"/>
    <s v="CABLE ASSY HOOP POWER 4 METER"/>
    <s v="Llanelli SA14 9UU"/>
    <n v="324"/>
    <x v="2"/>
    <s v="Diesel"/>
    <n v="1.1987999999999999E-3"/>
  </r>
  <r>
    <d v="2023-07-01T00:00:00"/>
    <s v="S026094"/>
    <x v="49"/>
    <s v="PO144587"/>
    <s v="GRN192584"/>
    <n v="101037834"/>
    <s v="VAREX 6MeV TRIGGER CABLE 8M (DET BOX - TERMINALS)"/>
    <s v="Llanelli SA14 9UU"/>
    <n v="324"/>
    <x v="2"/>
    <s v="Diesel"/>
    <n v="1.1987999999999999E-3"/>
  </r>
  <r>
    <d v="2023-07-01T00:00:00"/>
    <s v="S026094"/>
    <x v="49"/>
    <s v="PO146539"/>
    <s v="GRN192589"/>
    <s v="340-1458-1"/>
    <s v="CABLE KIT P60 LINAC VAREX"/>
    <s v="Llanelli SA14 9UU"/>
    <n v="324"/>
    <x v="2"/>
    <s v="Diesel"/>
    <n v="1.1987999999999999E-3"/>
  </r>
  <r>
    <d v="2023-07-01T00:00:00"/>
    <s v="S026094"/>
    <x v="49"/>
    <s v="PO142064"/>
    <s v="GRN192597"/>
    <n v="21206151"/>
    <s v="M60 MOBILE DETECTOR BOX CABLES - VERTICAL PHOENIX"/>
    <s v="Llanelli SA14 9UU"/>
    <n v="324"/>
    <x v="2"/>
    <s v="Diesel"/>
    <n v="1.1987999999999999E-3"/>
  </r>
  <r>
    <d v="2023-07-01T00:00:00"/>
    <s v="S026094"/>
    <x v="49"/>
    <s v="PO144854"/>
    <s v="GRN192603"/>
    <s v="340-1219-1"/>
    <s v="DAB POWER CABLE CONC5-PSU3"/>
    <s v="Llanelli SA14 9UU"/>
    <n v="324"/>
    <x v="2"/>
    <s v="Diesel"/>
    <n v="1.1987999999999999E-3"/>
  </r>
  <r>
    <d v="2023-07-01T00:00:00"/>
    <s v="S026094"/>
    <x v="49"/>
    <s v="PO144662"/>
    <s v="GRN192608"/>
    <s v="340-1203-1"/>
    <s v="DAB POWER CABLE CONC1-PSU1"/>
    <s v="Llanelli SA14 9UU"/>
    <n v="324"/>
    <x v="2"/>
    <s v="Diesel"/>
    <n v="1.1987999999999999E-3"/>
  </r>
  <r>
    <d v="2023-07-01T00:00:00"/>
    <s v="S026094"/>
    <x v="49"/>
    <s v="PO144610"/>
    <s v="GRN192611"/>
    <n v="101031531"/>
    <s v="VAREX SSM CABLE KIT (12M)"/>
    <s v="Llanelli SA14 9UU"/>
    <n v="324"/>
    <x v="2"/>
    <s v="Diesel"/>
    <n v="1.1987999999999999E-3"/>
  </r>
  <r>
    <d v="2023-07-01T00:00:00"/>
    <s v="S026094"/>
    <x v="49"/>
    <s v="PO144854"/>
    <s v="GRN192612"/>
    <s v="340-1346-1"/>
    <s v="P60 II CABLE ASSY SPEED DISPLAY SIGNAL"/>
    <s v="Llanelli SA14 9UU"/>
    <n v="324"/>
    <x v="2"/>
    <s v="Diesel"/>
    <n v="1.1987999999999999E-3"/>
  </r>
  <r>
    <d v="2023-05-01T00:00:00"/>
    <s v="S024448"/>
    <x v="18"/>
    <s v="PO145315"/>
    <s v="GRN186819"/>
    <n v="10208230"/>
    <s v="PULSE SYNC BOARD ASSEMBLY POSITIVE LOGIC OUTPUT"/>
    <s v="California 94560"/>
    <n v="5214"/>
    <x v="0"/>
    <s v="Crude"/>
    <n v="0.4181628"/>
  </r>
  <r>
    <d v="2023-07-01T00:00:00"/>
    <s v="S026094"/>
    <x v="49"/>
    <s v="PO144587"/>
    <s v="GRN192613"/>
    <n v="101031312"/>
    <s v="VAREX SSM TRIGGER CABLE ASSEMBLY (6M)"/>
    <s v="Llanelli SA14 9UU"/>
    <n v="324"/>
    <x v="2"/>
    <s v="Diesel"/>
    <n v="1.1987999999999999E-3"/>
  </r>
  <r>
    <d v="2023-08-01T00:00:00"/>
    <s v="S026094"/>
    <x v="49"/>
    <s v="PO143096"/>
    <s v="GRN193049"/>
    <s v="340-1203-1"/>
    <s v="DAB POWER CABLE CONC1-PSU1"/>
    <s v="Llanelli SA14 9UU"/>
    <n v="324"/>
    <x v="2"/>
    <s v="Diesel"/>
    <n v="1.1987999999999999E-3"/>
  </r>
  <r>
    <d v="2023-08-01T00:00:00"/>
    <s v="S026094"/>
    <x v="49"/>
    <s v="PO143095"/>
    <s v="GRN193050"/>
    <s v="340-1203-1"/>
    <s v="DAB POWER CABLE CONC1-PSU1"/>
    <s v="Llanelli SA14 9UU"/>
    <n v="324"/>
    <x v="2"/>
    <s v="Diesel"/>
    <n v="1.1987999999999999E-3"/>
  </r>
  <r>
    <d v="2023-08-01T00:00:00"/>
    <s v="S026094"/>
    <x v="49"/>
    <s v="PO139010"/>
    <s v="GRN193053"/>
    <s v="340-1347-1"/>
    <s v="P60 II CABLE ASSY SPEED DISPLAY POWER"/>
    <s v="Llanelli SA14 9UU"/>
    <n v="324"/>
    <x v="2"/>
    <s v="Diesel"/>
    <n v="1.1987999999999999E-3"/>
  </r>
  <r>
    <d v="2023-08-01T00:00:00"/>
    <s v="S026094"/>
    <x v="49"/>
    <s v="PO138612"/>
    <s v="GRN193054"/>
    <s v="340-1347-1"/>
    <s v="P60 II CABLE ASSY SPEED DISPLAY POWER"/>
    <s v="Llanelli SA14 9UU"/>
    <n v="324"/>
    <x v="2"/>
    <s v="Diesel"/>
    <n v="1.1987999999999999E-3"/>
  </r>
  <r>
    <d v="2023-08-01T00:00:00"/>
    <s v="S026094"/>
    <x v="49"/>
    <s v="PO143800"/>
    <s v="GRN193056"/>
    <n v="101031531"/>
    <s v="VAREX SSM CABLE KIT (12M)"/>
    <s v="Llanelli SA14 9UU"/>
    <n v="324"/>
    <x v="2"/>
    <s v="Diesel"/>
    <n v="1.1987999999999999E-3"/>
  </r>
  <r>
    <d v="2023-08-01T00:00:00"/>
    <s v="S026094"/>
    <x v="49"/>
    <s v="PO142048"/>
    <s v="GRN193157"/>
    <n v="101031779"/>
    <s v="M60 MOBILE DETECTOR BOX CABLES - HORIZONTAL"/>
    <s v="Llanelli SA14 9UU"/>
    <n v="324"/>
    <x v="2"/>
    <s v="Diesel"/>
    <n v="1.1987999999999999E-3"/>
  </r>
  <r>
    <d v="2023-08-01T00:00:00"/>
    <s v="S026094"/>
    <x v="49"/>
    <s v="PO146765"/>
    <s v="GRN193163"/>
    <s v="331-8265-1"/>
    <s v="CABLE ASSY ADAPTER LUBRICATOR POWER"/>
    <s v="Llanelli SA14 9UU"/>
    <n v="324"/>
    <x v="2"/>
    <s v="Diesel"/>
    <n v="1.1987999999999999E-3"/>
  </r>
  <r>
    <d v="2023-08-01T00:00:00"/>
    <s v="S026094"/>
    <x v="49"/>
    <s v="PO144610"/>
    <s v="GRN193166"/>
    <s v="340-1215-1"/>
    <s v="DAB POWER CABLE CONC4-PSU3"/>
    <s v="Llanelli SA14 9UU"/>
    <n v="324"/>
    <x v="2"/>
    <s v="Diesel"/>
    <n v="1.1987999999999999E-3"/>
  </r>
  <r>
    <d v="2023-08-01T00:00:00"/>
    <s v="S026094"/>
    <x v="49"/>
    <s v="PO146916"/>
    <s v="GRN193167"/>
    <n v="101039286"/>
    <s v="CABLE ASSEMBLY MALE 9WAY D SUB IP67 20M"/>
    <s v="Llanelli SA14 9UU"/>
    <n v="324"/>
    <x v="2"/>
    <s v="Diesel"/>
    <n v="1.1987999999999999E-3"/>
  </r>
  <r>
    <d v="2023-08-01T00:00:00"/>
    <s v="S026094"/>
    <x v="49"/>
    <s v="PO142315"/>
    <s v="GRN193168"/>
    <n v="101043948"/>
    <s v="DETECTOR CONTROL CABLE HPP V4 TO 9 WAY D 650mm"/>
    <s v="Llanelli SA14 9UU"/>
    <n v="324"/>
    <x v="2"/>
    <s v="Diesel"/>
    <n v="1.1987999999999999E-3"/>
  </r>
  <r>
    <d v="2023-08-01T00:00:00"/>
    <s v="S026094"/>
    <x v="49"/>
    <s v="PO143987"/>
    <s v="GRN193169"/>
    <n v="101037559"/>
    <s v="SHUTTER MICROSWITCH CABLE ASSEMBLY - 10M"/>
    <s v="Llanelli SA14 9UU"/>
    <n v="324"/>
    <x v="2"/>
    <s v="Diesel"/>
    <n v="1.1987999999999999E-3"/>
  </r>
  <r>
    <d v="2023-08-01T00:00:00"/>
    <s v="S026094"/>
    <x v="49"/>
    <s v="PO147151"/>
    <s v="GRN193174"/>
    <s v="340-1458-1"/>
    <s v="CABLE KIT P60 LINAC VAREX"/>
    <s v="Llanelli SA14 9UU"/>
    <n v="324"/>
    <x v="2"/>
    <s v="Diesel"/>
    <n v="1.1987999999999999E-3"/>
  </r>
  <r>
    <d v="2023-08-01T00:00:00"/>
    <s v="S026094"/>
    <x v="49"/>
    <s v="PO147151"/>
    <s v="GRN193374"/>
    <s v="340-1458-1"/>
    <s v="CABLE KIT P60 LINAC VAREX"/>
    <s v="Llanelli SA14 9UU"/>
    <n v="324"/>
    <x v="2"/>
    <s v="Diesel"/>
    <n v="1.1987999999999999E-3"/>
  </r>
  <r>
    <d v="2023-08-01T00:00:00"/>
    <s v="S026094"/>
    <x v="49"/>
    <s v="PO147151"/>
    <s v="GRN193550"/>
    <s v="340-1458-1"/>
    <s v="CABLE KIT P60 LINAC VAREX"/>
    <s v="Llanelli SA14 9UU"/>
    <n v="324"/>
    <x v="2"/>
    <s v="Diesel"/>
    <n v="1.1987999999999999E-3"/>
  </r>
  <r>
    <d v="2023-08-01T00:00:00"/>
    <s v="S026094"/>
    <x v="49"/>
    <s v="PO148014"/>
    <s v="GRN193911"/>
    <n v="101042941"/>
    <s v="CONDUIT HORIZONTAL DETECTOR ENCLOSURE"/>
    <s v="Llanelli SA14 9UU"/>
    <n v="324"/>
    <x v="2"/>
    <s v="Diesel"/>
    <n v="1.1987999999999999E-3"/>
  </r>
  <r>
    <d v="2023-08-01T00:00:00"/>
    <s v="S026094"/>
    <x v="49"/>
    <s v="PO145128"/>
    <s v="GRN193955"/>
    <s v="340-1206-1"/>
    <s v="DAB POWER CABLE CONC1-PSU4"/>
    <s v="Llanelli SA14 9UU"/>
    <n v="324"/>
    <x v="2"/>
    <s v="Diesel"/>
    <n v="1.1987999999999999E-3"/>
  </r>
  <r>
    <d v="2023-08-01T00:00:00"/>
    <s v="S026094"/>
    <x v="49"/>
    <s v="PO144610"/>
    <s v="GRN193957"/>
    <n v="101032027"/>
    <s v="CONCENTRATOR TRIGGER CABLE (CLASSIC) 2.5M LONG"/>
    <s v="Llanelli SA14 9UU"/>
    <n v="324"/>
    <x v="2"/>
    <s v="Diesel"/>
    <n v="1.1987999999999999E-3"/>
  </r>
  <r>
    <d v="2023-08-01T00:00:00"/>
    <s v="S026094"/>
    <x v="49"/>
    <s v="PO147151"/>
    <s v="GRN193959"/>
    <s v="340-1458-1"/>
    <s v="CABLE KIT P60 LINAC VAREX"/>
    <s v="Llanelli SA14 9UU"/>
    <n v="324"/>
    <x v="2"/>
    <s v="Diesel"/>
    <n v="1.1987999999999999E-3"/>
  </r>
  <r>
    <d v="2023-08-01T00:00:00"/>
    <s v="S026094"/>
    <x v="49"/>
    <s v="PO145133"/>
    <s v="GRN194417"/>
    <s v="340-1206-1"/>
    <s v="DAB POWER CABLE CONC1-PSU4"/>
    <s v="Llanelli SA14 9UU"/>
    <n v="324"/>
    <x v="2"/>
    <s v="Diesel"/>
    <n v="1.1987999999999999E-3"/>
  </r>
  <r>
    <d v="2023-08-01T00:00:00"/>
    <s v="S026094"/>
    <x v="49"/>
    <s v="PO145132"/>
    <s v="GRN194419"/>
    <s v="340-1206-1"/>
    <s v="DAB POWER CABLE CONC1-PSU4"/>
    <s v="Llanelli SA14 9UU"/>
    <n v="324"/>
    <x v="2"/>
    <s v="Diesel"/>
    <n v="1.1987999999999999E-3"/>
  </r>
  <r>
    <d v="2023-08-01T00:00:00"/>
    <s v="S026094"/>
    <x v="49"/>
    <s v="PO147381"/>
    <s v="GRN194421"/>
    <s v="340-1206-1"/>
    <s v="DAB POWER CABLE CONC1-PSU4"/>
    <s v="Llanelli SA14 9UU"/>
    <n v="324"/>
    <x v="2"/>
    <s v="Diesel"/>
    <n v="1.1987999999999999E-3"/>
  </r>
  <r>
    <d v="2023-08-01T00:00:00"/>
    <s v="S026094"/>
    <x v="49"/>
    <s v="PO145131"/>
    <s v="GRN194422"/>
    <s v="340-1206-1"/>
    <s v="DAB POWER CABLE CONC1-PSU4"/>
    <s v="Llanelli SA14 9UU"/>
    <n v="324"/>
    <x v="2"/>
    <s v="Diesel"/>
    <n v="1.1987999999999999E-3"/>
  </r>
  <r>
    <d v="2023-08-01T00:00:00"/>
    <s v="S026094"/>
    <x v="49"/>
    <s v="PO148014"/>
    <s v="GRN194423"/>
    <s v="340-1206-1"/>
    <s v="DAB POWER CABLE CONC1-PSU4"/>
    <s v="Llanelli SA14 9UU"/>
    <n v="324"/>
    <x v="2"/>
    <s v="Diesel"/>
    <n v="1.1987999999999999E-3"/>
  </r>
  <r>
    <d v="2023-08-01T00:00:00"/>
    <s v="S026094"/>
    <x v="49"/>
    <s v="PO148014"/>
    <s v="GRN194424"/>
    <s v="340-1203-1"/>
    <s v="DAB POWER CABLE CONC1-PSU1"/>
    <s v="Llanelli SA14 9UU"/>
    <n v="324"/>
    <x v="2"/>
    <s v="Diesel"/>
    <n v="1.1987999999999999E-3"/>
  </r>
  <r>
    <d v="2023-08-01T00:00:00"/>
    <s v="S026094"/>
    <x v="49"/>
    <s v="PO147519"/>
    <s v="GRN194425"/>
    <s v="340-1219-1"/>
    <s v="DAB POWER CABLE CONC5-PSU3"/>
    <s v="Llanelli SA14 9UU"/>
    <n v="324"/>
    <x v="2"/>
    <s v="Diesel"/>
    <n v="1.1987999999999999E-3"/>
  </r>
  <r>
    <d v="2023-08-01T00:00:00"/>
    <s v="S026094"/>
    <x v="49"/>
    <s v="PO147383"/>
    <s v="GRN194426"/>
    <s v="340-1222-1"/>
    <s v="DAB POWER CABLE CONC6-PSU2"/>
    <s v="Llanelli SA14 9UU"/>
    <n v="324"/>
    <x v="2"/>
    <s v="Diesel"/>
    <n v="1.1987999999999999E-3"/>
  </r>
  <r>
    <d v="2023-05-01T00:00:00"/>
    <s v="S023222"/>
    <x v="11"/>
    <s v="PO145318"/>
    <s v="GRN186857"/>
    <n v="7945146"/>
    <s v="VEHICLE DETECTION SENSOR Q7M FLAT-PAK MODEL"/>
    <s v="Wickford SS11 8YT"/>
    <n v="390"/>
    <x v="2"/>
    <s v="Diesel"/>
    <n v="1.4430000000000001E-3"/>
  </r>
  <r>
    <d v="2023-05-01T00:00:00"/>
    <s v="S023222"/>
    <x v="11"/>
    <s v="PO142950"/>
    <s v="GRN186858"/>
    <n v="101027050"/>
    <s v="COMPACT MULTIPROTOCOL I/O MODULE TBEN-L1-16DXP TUR"/>
    <s v="Wickford SS11 8YT"/>
    <n v="390"/>
    <x v="2"/>
    <s v="Diesel"/>
    <n v="1.4430000000000001E-3"/>
  </r>
  <r>
    <d v="2023-05-01T00:00:00"/>
    <s v="S001571"/>
    <x v="10"/>
    <s v="PO144724"/>
    <s v="GRN186859"/>
    <n v="101012395"/>
    <s v="SICK 2D LIDAR LASER SENSOR TIM351-2134001"/>
    <s v="St Albans AL1 5BN"/>
    <n v="298"/>
    <x v="2"/>
    <s v="Diesel"/>
    <n v="1.1026E-3"/>
  </r>
  <r>
    <d v="2023-08-01T00:00:00"/>
    <s v="S026094"/>
    <x v="49"/>
    <s v="PO148014"/>
    <s v="GRN194493"/>
    <n v="101042941"/>
    <s v="CONDUIT HORIZONTAL DETECTOR ENCLOSURE"/>
    <s v="Llanelli SA14 9UU"/>
    <n v="324"/>
    <x v="2"/>
    <s v="Diesel"/>
    <n v="1.1987999999999999E-3"/>
  </r>
  <r>
    <d v="2023-05-01T00:00:00"/>
    <s v="S025033"/>
    <x v="23"/>
    <s v="PO142817"/>
    <s v="GRN186863"/>
    <s v="11701-2037"/>
    <s v="60W 4800 LUMEN SQUARE LED WORK LIGHT, 24V"/>
    <s v="Nantwich CW5 6DX"/>
    <n v="44.6"/>
    <x v="2"/>
    <s v="Diesel"/>
    <n v="1.6501999999999999E-4"/>
  </r>
  <r>
    <d v="2023-08-01T00:00:00"/>
    <s v="S026094"/>
    <x v="49"/>
    <s v="PO145128"/>
    <s v="GRN194543"/>
    <s v="340-1350-1"/>
    <s v="P60 II CABLE ASSY SPEED DISPLAY SERIAL COMMUNICATI"/>
    <s v="Llanelli SA14 9UU"/>
    <n v="324"/>
    <x v="2"/>
    <s v="Diesel"/>
    <n v="1.1987999999999999E-3"/>
  </r>
  <r>
    <d v="2023-08-01T00:00:00"/>
    <s v="S026094"/>
    <x v="49"/>
    <s v="PO142315"/>
    <s v="GRN194545"/>
    <n v="101043948"/>
    <s v="DETECTOR CONTROL CABLE HPP V4 TO 9 WAY D 650mm"/>
    <s v="Llanelli SA14 9UU"/>
    <n v="324"/>
    <x v="2"/>
    <s v="Diesel"/>
    <n v="1.1987999999999999E-3"/>
  </r>
  <r>
    <d v="2023-08-01T00:00:00"/>
    <s v="S026094"/>
    <x v="49"/>
    <s v="PO143987"/>
    <s v="GRN194547"/>
    <n v="101022633"/>
    <s v="HIGH VOLTAGE CABLE - SHV PLUG TO SHV PLUG 500mm"/>
    <s v="Llanelli SA14 9UU"/>
    <n v="324"/>
    <x v="2"/>
    <s v="Diesel"/>
    <n v="1.1987999999999999E-3"/>
  </r>
  <r>
    <d v="2023-05-01T00:00:00"/>
    <s v="S025033"/>
    <x v="23"/>
    <s v="PO143458"/>
    <s v="GRN186881"/>
    <n v="101047544"/>
    <s v="10&quot; 54 WATT LED LIGHT BAR WITH DT CONNECTOR"/>
    <s v="Nantwich CW5 6DX"/>
    <n v="44.6"/>
    <x v="2"/>
    <s v="Diesel"/>
    <n v="1.6501999999999999E-4"/>
  </r>
  <r>
    <d v="2023-08-01T00:00:00"/>
    <s v="S026094"/>
    <x v="49"/>
    <s v="PO133559"/>
    <s v="GRN194552"/>
    <s v="340-1458-1"/>
    <s v="CABLE KIT P60 LINAC VAREX"/>
    <s v="Llanelli SA14 9UU"/>
    <n v="324"/>
    <x v="2"/>
    <s v="Diesel"/>
    <n v="1.1987999999999999E-3"/>
  </r>
  <r>
    <d v="2023-08-01T00:00:00"/>
    <s v="S026094"/>
    <x v="49"/>
    <s v="PO145130"/>
    <s v="GRN194565"/>
    <s v="340-1206-1"/>
    <s v="DAB POWER CABLE CONC1-PSU4"/>
    <s v="Llanelli SA14 9UU"/>
    <n v="324"/>
    <x v="2"/>
    <s v="Diesel"/>
    <n v="1.1987999999999999E-3"/>
  </r>
  <r>
    <d v="2023-08-01T00:00:00"/>
    <s v="S026094"/>
    <x v="49"/>
    <s v="PO143800"/>
    <s v="GRN194721"/>
    <n v="101031312"/>
    <s v="VAREX SSM TRIGGER CABLE ASSEMBLY (6M)"/>
    <s v="Llanelli SA14 9UU"/>
    <n v="324"/>
    <x v="2"/>
    <s v="Diesel"/>
    <n v="1.1987999999999999E-3"/>
  </r>
  <r>
    <d v="2023-05-01T00:00:00"/>
    <s v="S025431"/>
    <x v="0"/>
    <s v="PO140998"/>
    <s v="GRN186900"/>
    <s v="291-1064-1"/>
    <s v="KIT RADAR SPEED SENSOR RS232 PROGRAMMED"/>
    <s v="Boston Massachusetts"/>
    <n v="3154"/>
    <x v="0"/>
    <s v="Crude"/>
    <n v="2.5295079999999999"/>
  </r>
  <r>
    <d v="2023-05-01T00:00:00"/>
    <s v="S025431"/>
    <x v="0"/>
    <s v="PO141531"/>
    <s v="GRN186901"/>
    <s v="335-1101-1"/>
    <s v="GOLD MAESTRO PROGRAMMED KIT MOTION CONTROLLER"/>
    <s v="Boston Massachusetts"/>
    <n v="3154"/>
    <x v="0"/>
    <s v="Crude"/>
    <n v="2.5295079999999999"/>
  </r>
  <r>
    <d v="2023-08-01T00:00:00"/>
    <s v="S026094"/>
    <x v="49"/>
    <s v="PO148112"/>
    <s v="GRN194746"/>
    <s v="340-1443-1"/>
    <s v="CABLE ASSY VAREX SAFETY CABLE"/>
    <s v="Llanelli SA14 9UU"/>
    <n v="324"/>
    <x v="2"/>
    <s v="Diesel"/>
    <n v="1.1987999999999999E-3"/>
  </r>
  <r>
    <d v="2023-09-01T00:00:00"/>
    <s v="S026094"/>
    <x v="49"/>
    <s v="PO142064"/>
    <s v="GRN195443"/>
    <n v="21206151"/>
    <s v="M60 MOBILE DETECTOR BOX CABLES - VERTICAL PHOENIX"/>
    <s v="Llanelli SA14 9UU"/>
    <n v="324"/>
    <x v="2"/>
    <s v="Diesel"/>
    <n v="1.1987999999999999E-3"/>
  </r>
  <r>
    <d v="2023-09-01T00:00:00"/>
    <s v="S026094"/>
    <x v="49"/>
    <s v="PO147539"/>
    <s v="GRN195445"/>
    <s v="340-1352-1"/>
    <s v="POWER SUPPLY 40W 24VDC 1.67A WITH LOCKING CONNECTO"/>
    <s v="Llanelli SA14 9UU"/>
    <n v="324"/>
    <x v="2"/>
    <s v="Diesel"/>
    <n v="1.1987999999999999E-3"/>
  </r>
  <r>
    <d v="2023-09-01T00:00:00"/>
    <s v="S026094"/>
    <x v="49"/>
    <s v="PO145128"/>
    <s v="GRN195446"/>
    <s v="340-1347-1"/>
    <s v="P60 II CABLE ASSY SPEED DISPLAY POWER"/>
    <s v="Llanelli SA14 9UU"/>
    <n v="324"/>
    <x v="2"/>
    <s v="Diesel"/>
    <n v="1.1987999999999999E-3"/>
  </r>
  <r>
    <d v="2023-05-01T00:00:00"/>
    <s v="S025431"/>
    <x v="0"/>
    <s v="PO144782"/>
    <s v="GRN186909"/>
    <s v="11520-0048"/>
    <s v="POTENTIOMETER TRIM 3 TURN 2K 1/4IN SHAFT"/>
    <s v="Boston Massachusetts"/>
    <n v="3154"/>
    <x v="0"/>
    <s v="Crude"/>
    <n v="1.0118031999999999E-2"/>
  </r>
  <r>
    <d v="2023-05-01T00:00:00"/>
    <s v="S025431"/>
    <x v="0"/>
    <s v="PO144702"/>
    <s v="GRN186910"/>
    <s v="11540-0018"/>
    <s v="PASTE SILICONE DIELECTRIC"/>
    <s v="Boston Massachusetts"/>
    <n v="3154"/>
    <x v="0"/>
    <s v="Crude"/>
    <n v="1.0118031999999999E-2"/>
  </r>
  <r>
    <d v="2023-09-01T00:00:00"/>
    <s v="S026094"/>
    <x v="49"/>
    <s v="PO146539"/>
    <s v="GRN195448"/>
    <s v="340-1458-1"/>
    <s v="CABLE KIT P60 LINAC VAREX"/>
    <s v="Llanelli SA14 9UU"/>
    <n v="324"/>
    <x v="2"/>
    <s v="Diesel"/>
    <n v="1.1987999999999999E-3"/>
  </r>
  <r>
    <d v="2023-09-01T00:00:00"/>
    <s v="S026094"/>
    <x v="49"/>
    <s v="PO145128"/>
    <s v="GRN195450"/>
    <s v="340-1346-1"/>
    <s v="P60 II CABLE ASSY SPEED DISPLAY SIGNAL"/>
    <s v="Llanelli SA14 9UU"/>
    <n v="324"/>
    <x v="2"/>
    <s v="Diesel"/>
    <n v="1.1987999999999999E-3"/>
  </r>
  <r>
    <d v="2023-09-01T00:00:00"/>
    <s v="S026094"/>
    <x v="49"/>
    <s v="PO147539"/>
    <s v="GRN195451"/>
    <n v="101037819"/>
    <s v="ETM 6MeV LINAC TRIGGER CABLE 13M"/>
    <s v="Llanelli SA14 9UU"/>
    <n v="324"/>
    <x v="2"/>
    <s v="Diesel"/>
    <n v="1.1987999999999999E-3"/>
  </r>
  <r>
    <d v="2023-09-01T00:00:00"/>
    <s v="S026094"/>
    <x v="49"/>
    <s v="PO148574"/>
    <s v="GRN196339"/>
    <s v="340-1350-1"/>
    <s v="P60 II CABLE ASSY SPEED DISPLAY SERIAL COMMUNICATI"/>
    <s v="Llanelli SA14 9UU"/>
    <n v="324"/>
    <x v="2"/>
    <s v="Diesel"/>
    <n v="1.1987999999999999E-3"/>
  </r>
  <r>
    <d v="2023-09-01T00:00:00"/>
    <s v="S026094"/>
    <x v="49"/>
    <s v="PO146539"/>
    <s v="GRN196954"/>
    <s v="340-1458-1"/>
    <s v="CABLE KIT P60 LINAC VAREX"/>
    <s v="Llanelli SA14 9UU"/>
    <n v="324"/>
    <x v="2"/>
    <s v="Diesel"/>
    <n v="1.1987999999999999E-3"/>
  </r>
  <r>
    <d v="2023-09-01T00:00:00"/>
    <s v="S026094"/>
    <x v="49"/>
    <s v="PO145128"/>
    <s v="GRN196968"/>
    <s v="340-1216-1"/>
    <s v="DAB POWER CABLE CONC4-PSU4"/>
    <s v="Llanelli SA14 9UU"/>
    <n v="324"/>
    <x v="2"/>
    <s v="Diesel"/>
    <n v="1.1987999999999999E-3"/>
  </r>
  <r>
    <d v="2023-09-01T00:00:00"/>
    <s v="S026094"/>
    <x v="49"/>
    <s v="PO141348"/>
    <s v="GRN196969"/>
    <s v="340-1210-1"/>
    <s v="DAB POWER CABLE CONC2-PSU4"/>
    <s v="Llanelli SA14 9UU"/>
    <n v="324"/>
    <x v="2"/>
    <s v="Diesel"/>
    <n v="1.1987999999999999E-3"/>
  </r>
  <r>
    <d v="2023-09-01T00:00:00"/>
    <s v="S026094"/>
    <x v="49"/>
    <s v="PO145130"/>
    <s v="GRN196970"/>
    <s v="340-1216-1"/>
    <s v="DAB POWER CABLE CONC4-PSU4"/>
    <s v="Llanelli SA14 9UU"/>
    <n v="324"/>
    <x v="2"/>
    <s v="Diesel"/>
    <n v="1.1987999999999999E-3"/>
  </r>
  <r>
    <d v="2023-09-01T00:00:00"/>
    <s v="S026094"/>
    <x v="49"/>
    <s v="PO148574"/>
    <s v="GRN196971"/>
    <s v="340-1210-1"/>
    <s v="DAB POWER CABLE CONC2-PSU4"/>
    <s v="Llanelli SA14 9UU"/>
    <n v="324"/>
    <x v="2"/>
    <s v="Diesel"/>
    <n v="1.1987999999999999E-3"/>
  </r>
  <r>
    <d v="2023-09-01T00:00:00"/>
    <s v="S026094"/>
    <x v="49"/>
    <s v="PO148574"/>
    <s v="GRN196972"/>
    <s v="340-1221-1"/>
    <s v="DAB POWER CABLE CONC6-PSU1"/>
    <s v="Llanelli SA14 9UU"/>
    <n v="324"/>
    <x v="2"/>
    <s v="Diesel"/>
    <n v="1.1987999999999999E-3"/>
  </r>
  <r>
    <d v="2023-05-01T00:00:00"/>
    <s v="S025431"/>
    <x v="0"/>
    <s v="PO144362"/>
    <s v="GRN186925"/>
    <s v="11701-2428"/>
    <s v="V SERPENTINE DRIVE BELT"/>
    <s v="Boston Massachusetts"/>
    <n v="3154"/>
    <x v="0"/>
    <s v="Crude"/>
    <n v="1.0118031999999999E-2"/>
  </r>
  <r>
    <d v="2023-09-01T00:00:00"/>
    <s v="S026094"/>
    <x v="49"/>
    <s v="PO144610"/>
    <s v="GRN196973"/>
    <s v="340-1211-1"/>
    <s v="DAB POWER CABLE CONC3-PSU3"/>
    <s v="Llanelli SA14 9UU"/>
    <n v="324"/>
    <x v="2"/>
    <s v="Diesel"/>
    <n v="1.1987999999999999E-3"/>
  </r>
  <r>
    <d v="2023-05-01T00:00:00"/>
    <s v="S023284"/>
    <x v="19"/>
    <s v="PO143112"/>
    <s v="GRN186927"/>
    <n v="101034024"/>
    <s v="MAIN CONTROL PANEL"/>
    <s v="Leicester LE19 2DT"/>
    <n v="144"/>
    <x v="1"/>
    <s v="Diesel"/>
    <n v="5.3280000000000001E-2"/>
  </r>
  <r>
    <d v="2023-05-01T00:00:00"/>
    <s v="S025431"/>
    <x v="0"/>
    <s v="PO144023"/>
    <s v="GRN186930"/>
    <s v="332-1657-1"/>
    <s v="ASSY ZBV TRAFFIC LIGHT"/>
    <s v="Boston Massachusetts"/>
    <n v="3154"/>
    <x v="0"/>
    <s v="Crude"/>
    <n v="1.0118031999999999E-2"/>
  </r>
  <r>
    <d v="2023-09-01T00:00:00"/>
    <s v="S026094"/>
    <x v="49"/>
    <s v="PO141348"/>
    <s v="GRN196974"/>
    <s v="340-1205-1"/>
    <s v="DAB POWER CABLE CONC1-PSU3"/>
    <s v="Llanelli SA14 9UU"/>
    <n v="324"/>
    <x v="2"/>
    <s v="Diesel"/>
    <n v="1.1987999999999999E-3"/>
  </r>
  <r>
    <d v="2023-05-01T00:00:00"/>
    <s v="S025431"/>
    <x v="0"/>
    <s v="PO137870"/>
    <s v="GRN186932"/>
    <n v="101027222"/>
    <s v="INCREMENTAL ENCODER POWERFLEX 520 CLASS"/>
    <s v="Boston Massachusetts"/>
    <n v="3154"/>
    <x v="0"/>
    <s v="Crude"/>
    <n v="1.0118031999999999E-2"/>
  </r>
  <r>
    <d v="2023-09-01T00:00:00"/>
    <s v="S026094"/>
    <x v="49"/>
    <s v="PO141348"/>
    <s v="GRN196975"/>
    <s v="340-1205-1"/>
    <s v="DAB POWER CABLE CONC1-PSU3"/>
    <s v="Llanelli SA14 9UU"/>
    <n v="324"/>
    <x v="2"/>
    <s v="Diesel"/>
    <n v="1.1987999999999999E-3"/>
  </r>
  <r>
    <d v="2023-09-01T00:00:00"/>
    <s v="S026094"/>
    <x v="49"/>
    <s v="PO146916"/>
    <s v="GRN196990"/>
    <n v="101039286"/>
    <s v="CABLE ASSEMBLY MALE 9WAY D SUB IP67 20M"/>
    <s v="Llanelli SA14 9UU"/>
    <n v="324"/>
    <x v="2"/>
    <s v="Diesel"/>
    <n v="1.1987999999999999E-3"/>
  </r>
  <r>
    <d v="2023-09-01T00:00:00"/>
    <s v="S026094"/>
    <x v="49"/>
    <s v="PO143987"/>
    <s v="GRN196993"/>
    <n v="101037559"/>
    <s v="SHUTTER MICROSWITCH CABLE ASSEMBLY - 10M"/>
    <s v="Llanelli SA14 9UU"/>
    <n v="324"/>
    <x v="2"/>
    <s v="Diesel"/>
    <n v="1.1987999999999999E-3"/>
  </r>
  <r>
    <d v="2023-09-01T00:00:00"/>
    <s v="S026094"/>
    <x v="49"/>
    <s v="PO146765"/>
    <s v="GRN196996"/>
    <s v="331-8265-1"/>
    <s v="CABLE ASSY ADAPTER LUBRICATOR POWER"/>
    <s v="Llanelli SA14 9UU"/>
    <n v="324"/>
    <x v="2"/>
    <s v="Diesel"/>
    <n v="1.1987999999999999E-3"/>
  </r>
  <r>
    <d v="2023-09-01T00:00:00"/>
    <s v="S026094"/>
    <x v="49"/>
    <s v="PO141349"/>
    <s v="GRN196998"/>
    <s v="340-1219-1"/>
    <s v="DAB POWER CABLE CONC5-PSU3"/>
    <s v="Llanelli SA14 9UU"/>
    <n v="324"/>
    <x v="2"/>
    <s v="Diesel"/>
    <n v="1.1987999999999999E-3"/>
  </r>
  <r>
    <d v="2023-09-01T00:00:00"/>
    <s v="S026094"/>
    <x v="49"/>
    <s v="PO141349"/>
    <s v="GRN197000"/>
    <s v="340-1219-1"/>
    <s v="DAB POWER CABLE CONC5-PSU3"/>
    <s v="Llanelli SA14 9UU"/>
    <n v="324"/>
    <x v="2"/>
    <s v="Diesel"/>
    <n v="1.1987999999999999E-3"/>
  </r>
  <r>
    <d v="2023-09-01T00:00:00"/>
    <s v="S026094"/>
    <x v="49"/>
    <s v="PO144610"/>
    <s v="GRN197001"/>
    <s v="340-1216-1"/>
    <s v="DAB POWER CABLE CONC4-PSU4"/>
    <s v="Llanelli SA14 9UU"/>
    <n v="324"/>
    <x v="2"/>
    <s v="Diesel"/>
    <n v="1.1987999999999999E-3"/>
  </r>
  <r>
    <d v="2023-09-01T00:00:00"/>
    <s v="S026094"/>
    <x v="49"/>
    <s v="PO141869"/>
    <s v="GRN197003"/>
    <s v="340-1218-1"/>
    <s v="DAB POWER CABLE CONC5-PSU2"/>
    <s v="Llanelli SA14 9UU"/>
    <n v="324"/>
    <x v="2"/>
    <s v="Diesel"/>
    <n v="1.1987999999999999E-3"/>
  </r>
  <r>
    <d v="2023-09-01T00:00:00"/>
    <s v="S026094"/>
    <x v="49"/>
    <s v="PO141869"/>
    <s v="GRN197004"/>
    <s v="340-1218-1"/>
    <s v="DAB POWER CABLE CONC5-PSU2"/>
    <s v="Llanelli SA14 9UU"/>
    <n v="324"/>
    <x v="2"/>
    <s v="Diesel"/>
    <n v="1.1987999999999999E-3"/>
  </r>
  <r>
    <d v="2023-09-01T00:00:00"/>
    <s v="S026094"/>
    <x v="49"/>
    <s v="PO148574"/>
    <s v="GRN197005"/>
    <s v="340-1218-1"/>
    <s v="DAB POWER CABLE CONC5-PSU2"/>
    <s v="Llanelli SA14 9UU"/>
    <n v="324"/>
    <x v="2"/>
    <s v="Diesel"/>
    <n v="1.1987999999999999E-3"/>
  </r>
  <r>
    <d v="2023-09-01T00:00:00"/>
    <s v="S026094"/>
    <x v="49"/>
    <s v="PO141869"/>
    <s v="GRN197006"/>
    <s v="340-1217-1"/>
    <s v="DAB POWER CABLE CONC5-PSU1"/>
    <s v="Llanelli SA14 9UU"/>
    <n v="324"/>
    <x v="2"/>
    <s v="Diesel"/>
    <n v="1.1987999999999999E-3"/>
  </r>
  <r>
    <d v="2023-09-01T00:00:00"/>
    <s v="S026094"/>
    <x v="49"/>
    <s v="PO141869"/>
    <s v="GRN197007"/>
    <s v="340-1217-1"/>
    <s v="DAB POWER CABLE CONC5-PSU1"/>
    <s v="Llanelli SA14 9UU"/>
    <n v="324"/>
    <x v="2"/>
    <s v="Diesel"/>
    <n v="1.1987999999999999E-3"/>
  </r>
  <r>
    <d v="2023-09-01T00:00:00"/>
    <s v="S026094"/>
    <x v="49"/>
    <s v="PO145128"/>
    <s v="GRN197008"/>
    <s v="340-1217-1"/>
    <s v="DAB POWER CABLE CONC5-PSU1"/>
    <s v="Llanelli SA14 9UU"/>
    <n v="324"/>
    <x v="2"/>
    <s v="Diesel"/>
    <n v="1.1987999999999999E-3"/>
  </r>
  <r>
    <d v="2023-09-01T00:00:00"/>
    <s v="S026094"/>
    <x v="49"/>
    <s v="PO141348"/>
    <s v="GRN197044"/>
    <s v="340-1210-1"/>
    <s v="DAB POWER CABLE CONC2-PSU4"/>
    <s v="Llanelli SA14 9UU"/>
    <n v="324"/>
    <x v="2"/>
    <s v="Diesel"/>
    <n v="1.1987999999999999E-3"/>
  </r>
  <r>
    <d v="2023-09-01T00:00:00"/>
    <s v="S026094"/>
    <x v="49"/>
    <s v="PO148574"/>
    <s v="GRN197116"/>
    <s v="340-1223-1"/>
    <s v="DAB POWER CABLE CONC6-PSU3"/>
    <s v="Llanelli SA14 9UU"/>
    <n v="324"/>
    <x v="2"/>
    <s v="Diesel"/>
    <n v="1.1987999999999999E-3"/>
  </r>
  <r>
    <d v="2023-09-01T00:00:00"/>
    <s v="S026094"/>
    <x v="49"/>
    <s v="PO145130"/>
    <s v="GRN197117"/>
    <s v="340-1211-1"/>
    <s v="DAB POWER CABLE CONC3-PSU3"/>
    <s v="Llanelli SA14 9UU"/>
    <n v="324"/>
    <x v="2"/>
    <s v="Diesel"/>
    <n v="1.1987999999999999E-3"/>
  </r>
  <r>
    <d v="2023-09-01T00:00:00"/>
    <s v="S026094"/>
    <x v="49"/>
    <s v="PO145130"/>
    <s v="GRN197125"/>
    <s v="340-1215-1"/>
    <s v="DAB POWER CABLE CONC4-PSU3"/>
    <s v="Llanelli SA14 9UU"/>
    <n v="324"/>
    <x v="2"/>
    <s v="Diesel"/>
    <n v="1.1987999999999999E-3"/>
  </r>
  <r>
    <d v="2023-09-01T00:00:00"/>
    <s v="S026094"/>
    <x v="49"/>
    <s v="PO144040"/>
    <s v="GRN197129"/>
    <n v="101022633"/>
    <s v="HIGH VOLTAGE CABLE - SHV PLUG TO SHV PLUG 500mm"/>
    <s v="Llanelli SA14 9UU"/>
    <n v="324"/>
    <x v="2"/>
    <s v="Diesel"/>
    <n v="1.1987999999999999E-3"/>
  </r>
  <r>
    <d v="2023-09-01T00:00:00"/>
    <s v="S026094"/>
    <x v="49"/>
    <s v="PO145130"/>
    <s v="GRN197130"/>
    <s v="340-1212-1"/>
    <s v="DAB POWER CABLE CONC3-PSU4"/>
    <s v="Llanelli SA14 9UU"/>
    <n v="324"/>
    <x v="2"/>
    <s v="Diesel"/>
    <n v="1.1987999999999999E-3"/>
  </r>
  <r>
    <d v="2023-09-01T00:00:00"/>
    <s v="S026094"/>
    <x v="49"/>
    <s v="PO147383"/>
    <s v="GRN197131"/>
    <s v="340-1223-1"/>
    <s v="DAB POWER CABLE CONC6-PSU3"/>
    <s v="Llanelli SA14 9UU"/>
    <n v="324"/>
    <x v="2"/>
    <s v="Diesel"/>
    <n v="1.1987999999999999E-3"/>
  </r>
  <r>
    <d v="2023-09-01T00:00:00"/>
    <s v="S026094"/>
    <x v="49"/>
    <s v="PO148571"/>
    <s v="GRN197132"/>
    <s v="340-1207-1"/>
    <s v="DAB POWER CABLE CONC2-PSU1"/>
    <s v="Llanelli SA14 9UU"/>
    <n v="324"/>
    <x v="2"/>
    <s v="Diesel"/>
    <n v="1.1987999999999999E-3"/>
  </r>
  <r>
    <d v="2023-09-01T00:00:00"/>
    <s v="S026094"/>
    <x v="49"/>
    <s v="PO145128"/>
    <s v="GRN197133"/>
    <s v="340-1211-1"/>
    <s v="DAB POWER CABLE CONC3-PSU3"/>
    <s v="Llanelli SA14 9UU"/>
    <n v="324"/>
    <x v="2"/>
    <s v="Diesel"/>
    <n v="1.1987999999999999E-3"/>
  </r>
  <r>
    <d v="2023-05-01T00:00:00"/>
    <s v="S001121"/>
    <x v="5"/>
    <s v="PO142232"/>
    <s v="GRN186985"/>
    <n v="88202577"/>
    <s v="LEGEND PLATE ROUND EMERGENCY STOP YELLOW 60MM DIA"/>
    <s v="Salford M5 4BE"/>
    <n v="103.6"/>
    <x v="2"/>
    <s v="Diesel"/>
    <n v="3.8331999999999998E-4"/>
  </r>
  <r>
    <d v="2023-05-01T00:00:00"/>
    <s v="S001121"/>
    <x v="5"/>
    <s v="PO142165"/>
    <s v="GRN186986"/>
    <n v="88202577"/>
    <s v="LEGEND PLATE ROUND EMERGENCY STOP YELLOW 60MM DIA"/>
    <s v="Salford M5 4BE"/>
    <n v="103.6"/>
    <x v="2"/>
    <s v="Diesel"/>
    <n v="3.8331999999999998E-4"/>
  </r>
  <r>
    <d v="2023-09-01T00:00:00"/>
    <s v="S026094"/>
    <x v="49"/>
    <s v="PO141348"/>
    <s v="GRN197143"/>
    <s v="340-1209-1"/>
    <s v="DAB POWER CABLE CONC2-PSU3"/>
    <s v="Llanelli SA14 9UU"/>
    <n v="324"/>
    <x v="2"/>
    <s v="Diesel"/>
    <n v="1.1987999999999999E-3"/>
  </r>
  <r>
    <d v="2023-09-01T00:00:00"/>
    <s v="S026094"/>
    <x v="49"/>
    <s v="PO146450"/>
    <s v="GRN197144"/>
    <s v="340-1206-1"/>
    <s v="DAB POWER CABLE CONC1-PSU4"/>
    <s v="Llanelli SA14 9UU"/>
    <n v="324"/>
    <x v="2"/>
    <s v="Diesel"/>
    <n v="1.1987999999999999E-3"/>
  </r>
  <r>
    <d v="2023-09-01T00:00:00"/>
    <s v="S026094"/>
    <x v="49"/>
    <s v="PO145134"/>
    <s v="GRN197145"/>
    <s v="340-1206-1"/>
    <s v="DAB POWER CABLE CONC1-PSU4"/>
    <s v="Llanelli SA14 9UU"/>
    <n v="324"/>
    <x v="2"/>
    <s v="Diesel"/>
    <n v="1.1987999999999999E-3"/>
  </r>
  <r>
    <d v="2023-05-01T00:00:00"/>
    <s v="S001121"/>
    <x v="5"/>
    <s v="PO135940"/>
    <s v="GRN187002"/>
    <n v="50204185"/>
    <s v="POINT GUARD I/O SAFETY MODULE 8 POINT INPUT MODULE"/>
    <s v="Salford M5 4BE"/>
    <n v="103.6"/>
    <x v="2"/>
    <s v="Diesel"/>
    <n v="3.8331999999999998E-4"/>
  </r>
  <r>
    <d v="2023-05-01T00:00:00"/>
    <s v="S001121"/>
    <x v="5"/>
    <s v="PO139150"/>
    <s v="GRN187004"/>
    <n v="3345049"/>
    <s v="TWO PIECE TERMINAL BASE 8 POINT SPRING CLAMP"/>
    <s v="Salford M5 4BE"/>
    <n v="103.6"/>
    <x v="2"/>
    <s v="Diesel"/>
    <n v="3.8331999999999998E-4"/>
  </r>
  <r>
    <d v="2023-09-01T00:00:00"/>
    <s v="S026094"/>
    <x v="49"/>
    <s v="PO141348"/>
    <s v="GRN197146"/>
    <s v="340-1203-1"/>
    <s v="DAB POWER CABLE CONC1-PSU1"/>
    <s v="Llanelli SA14 9UU"/>
    <n v="324"/>
    <x v="2"/>
    <s v="Diesel"/>
    <n v="1.1987999999999999E-3"/>
  </r>
  <r>
    <d v="2023-05-01T00:00:00"/>
    <s v="S001121"/>
    <x v="5"/>
    <s v="PO143819"/>
    <s v="GRN187006"/>
    <n v="50200900"/>
    <s v="TERMINAL END BARRIER 1.5mm - GREY ALLEN BRADLEY 14"/>
    <s v="Salford M5 4BE"/>
    <n v="103.6"/>
    <x v="2"/>
    <s v="Diesel"/>
    <n v="3.8331999999999998E-4"/>
  </r>
  <r>
    <d v="2023-05-01T00:00:00"/>
    <s v="S001121"/>
    <x v="5"/>
    <s v="PO142472"/>
    <s v="GRN187008"/>
    <s v="11700-4779"/>
    <s v="POINT IO SAFE INPUT MODULE"/>
    <s v="Salford M5 4BE"/>
    <n v="103.6"/>
    <x v="2"/>
    <s v="Diesel"/>
    <n v="3.8331999999999998E-4"/>
  </r>
  <r>
    <d v="2023-05-01T00:00:00"/>
    <s v="S001121"/>
    <x v="5"/>
    <s v="PO137678"/>
    <s v="GRN187009"/>
    <n v="101027222"/>
    <s v="INCREMENTAL ENCODER POWERFLEX 520 CLASS"/>
    <s v="Salford M5 4BE"/>
    <n v="103.6"/>
    <x v="2"/>
    <s v="Diesel"/>
    <n v="3.8331999999999998E-4"/>
  </r>
  <r>
    <d v="2023-09-01T00:00:00"/>
    <s v="S026094"/>
    <x v="49"/>
    <s v="PO141869"/>
    <s v="GRN197147"/>
    <s v="340-1220-1"/>
    <s v="DAB POWER CABLE CONC5-PSU4"/>
    <s v="Llanelli SA14 9UU"/>
    <n v="324"/>
    <x v="2"/>
    <s v="Diesel"/>
    <n v="1.1987999999999999E-3"/>
  </r>
  <r>
    <d v="2023-09-01T00:00:00"/>
    <s v="S026094"/>
    <x v="49"/>
    <s v="PO148574"/>
    <s v="GRN197148"/>
    <s v="340-1205-1"/>
    <s v="DAB POWER CABLE CONC1-PSU3"/>
    <s v="Llanelli SA14 9UU"/>
    <n v="324"/>
    <x v="2"/>
    <s v="Diesel"/>
    <n v="1.1987999999999999E-3"/>
  </r>
  <r>
    <d v="2023-05-01T00:00:00"/>
    <s v="S001121"/>
    <x v="5"/>
    <s v="PO145384"/>
    <s v="GRN187015"/>
    <n v="50205990"/>
    <s v="SPRING CLAMP TERMINAL BLOCK ONE CIRCUIT FUSE"/>
    <s v="Salford M5 4BE"/>
    <n v="103.6"/>
    <x v="2"/>
    <s v="Diesel"/>
    <n v="3.8331999999999998E-4"/>
  </r>
  <r>
    <d v="2023-09-01T00:00:00"/>
    <s v="S026094"/>
    <x v="49"/>
    <s v="PO141869"/>
    <s v="GRN197149"/>
    <s v="340-1220-1"/>
    <s v="DAB POWER CABLE CONC5-PSU4"/>
    <s v="Llanelli SA14 9UU"/>
    <n v="324"/>
    <x v="2"/>
    <s v="Diesel"/>
    <n v="1.1987999999999999E-3"/>
  </r>
  <r>
    <d v="2023-05-01T00:00:00"/>
    <s v="S001121"/>
    <x v="5"/>
    <s v="PO143181"/>
    <s v="GRN187019"/>
    <n v="51206612"/>
    <s v="NEUTRAL TERMINAL 40 - 63 AMP"/>
    <s v="Salford M5 4BE"/>
    <n v="103.6"/>
    <x v="2"/>
    <s v="Diesel"/>
    <n v="3.8331999999999998E-4"/>
  </r>
  <r>
    <d v="2023-09-01T00:00:00"/>
    <s v="S026094"/>
    <x v="49"/>
    <s v="PO144610"/>
    <s v="GRN197150"/>
    <s v="340-1212-1"/>
    <s v="DAB POWER CABLE CONC3-PSU4"/>
    <s v="Llanelli SA14 9UU"/>
    <n v="324"/>
    <x v="2"/>
    <s v="Diesel"/>
    <n v="1.1987999999999999E-3"/>
  </r>
  <r>
    <d v="2023-09-01T00:00:00"/>
    <s v="S026094"/>
    <x v="49"/>
    <s v="PO141869"/>
    <s v="GRN197151"/>
    <s v="340-1350-1"/>
    <s v="P60 II CABLE ASSY SPEED DISPLAY SERIAL COMMUNICATI"/>
    <s v="Llanelli SA14 9UU"/>
    <n v="324"/>
    <x v="2"/>
    <s v="Diesel"/>
    <n v="1.1987999999999999E-3"/>
  </r>
  <r>
    <d v="2023-09-01T00:00:00"/>
    <s v="S026094"/>
    <x v="49"/>
    <s v="PO148574"/>
    <s v="GRN197152"/>
    <s v="340-1350-1"/>
    <s v="P60 II CABLE ASSY SPEED DISPLAY SERIAL COMMUNICATI"/>
    <s v="Llanelli SA14 9UU"/>
    <n v="324"/>
    <x v="2"/>
    <s v="Diesel"/>
    <n v="1.1987999999999999E-3"/>
  </r>
  <r>
    <d v="2023-09-01T00:00:00"/>
    <s v="S026094"/>
    <x v="49"/>
    <s v="PO142315"/>
    <s v="GRN197154"/>
    <n v="101043948"/>
    <s v="DETECTOR CONTROL CABLE HPP V4 TO 9 WAY D 650mm"/>
    <s v="Llanelli SA14 9UU"/>
    <n v="324"/>
    <x v="2"/>
    <s v="Diesel"/>
    <n v="1.1987999999999999E-3"/>
  </r>
  <r>
    <d v="2023-05-01T00:00:00"/>
    <s v="S001121"/>
    <x v="5"/>
    <s v="PO143182"/>
    <s v="GRN187025"/>
    <n v="88257610"/>
    <s v="LEGEND PLATE ROUND EMERGENCY STOP YELLOW 60MM DIA"/>
    <s v="Salford M5 4BE"/>
    <n v="103.6"/>
    <x v="2"/>
    <s v="Diesel"/>
    <n v="3.8331999999999998E-4"/>
  </r>
  <r>
    <d v="2023-09-01T00:00:00"/>
    <s v="S026094"/>
    <x v="49"/>
    <s v="PO145128"/>
    <s v="GRN197156"/>
    <s v="340-1205-1"/>
    <s v="DAB POWER CABLE CONC1-PSU3"/>
    <s v="Llanelli SA14 9UU"/>
    <n v="324"/>
    <x v="2"/>
    <s v="Diesel"/>
    <n v="1.1987999999999999E-3"/>
  </r>
  <r>
    <d v="2023-09-01T00:00:00"/>
    <s v="S026094"/>
    <x v="49"/>
    <s v="PO141738"/>
    <s v="GRN197263"/>
    <n v="101042856"/>
    <s v="DAB POWER CABLE CONC3-PSU1"/>
    <s v="Llanelli SA14 9UU"/>
    <n v="324"/>
    <x v="2"/>
    <s v="Diesel"/>
    <n v="1.1987999999999999E-3"/>
  </r>
  <r>
    <d v="2023-09-01T00:00:00"/>
    <s v="S026094"/>
    <x v="49"/>
    <s v="PO142048"/>
    <s v="GRN197271"/>
    <s v="340-1346-1"/>
    <s v="P60 II CABLE ASSY SPEED DISPLAY SIGNAL"/>
    <s v="Llanelli SA14 9UU"/>
    <n v="324"/>
    <x v="2"/>
    <s v="Diesel"/>
    <n v="1.1987999999999999E-3"/>
  </r>
  <r>
    <d v="2023-09-01T00:00:00"/>
    <s v="S026094"/>
    <x v="49"/>
    <s v="PO148571"/>
    <s v="GRN197277"/>
    <s v="340-1350-1"/>
    <s v="P60 II CABLE ASSY SPEED DISPLAY SERIAL COMMUNICATI"/>
    <s v="Llanelli SA14 9UU"/>
    <n v="324"/>
    <x v="2"/>
    <s v="Diesel"/>
    <n v="1.1987999999999999E-3"/>
  </r>
  <r>
    <d v="2023-09-01T00:00:00"/>
    <s v="S026094"/>
    <x v="49"/>
    <s v="PO141869"/>
    <s v="GRN197279"/>
    <s v="340-1350-1"/>
    <s v="P60 II CABLE ASSY SPEED DISPLAY SERIAL COMMUNICATI"/>
    <s v="Llanelli SA14 9UU"/>
    <n v="324"/>
    <x v="2"/>
    <s v="Diesel"/>
    <n v="1.1987999999999999E-3"/>
  </r>
  <r>
    <d v="2023-05-01T00:00:00"/>
    <s v="S026889"/>
    <x v="35"/>
    <s v="PO144643"/>
    <s v="GRN187036"/>
    <s v="340-1480-1"/>
    <s v="HORIZ DET TRAY SHTMTL ASSY (INNER)"/>
    <s v="Stafford ST18 0PJ"/>
    <n v="50.6"/>
    <x v="2"/>
    <s v="Diesel"/>
    <n v="1.8722000000000001E-3"/>
  </r>
  <r>
    <d v="2023-09-01T00:00:00"/>
    <s v="S026094"/>
    <x v="49"/>
    <s v="PO141349"/>
    <s v="GRN197438"/>
    <s v="340-1222-1"/>
    <s v="DAB POWER CABLE CONC6-PSU2"/>
    <s v="Llanelli SA14 9UU"/>
    <n v="324"/>
    <x v="2"/>
    <s v="Diesel"/>
    <n v="1.1987999999999999E-3"/>
  </r>
  <r>
    <d v="2023-09-01T00:00:00"/>
    <s v="S026094"/>
    <x v="49"/>
    <s v="PO143800"/>
    <s v="GRN197440"/>
    <n v="101031531"/>
    <s v="VAREX SSM CABLE KIT (12M)"/>
    <s v="Llanelli SA14 9UU"/>
    <n v="324"/>
    <x v="2"/>
    <s v="Diesel"/>
    <n v="1.1987999999999999E-3"/>
  </r>
  <r>
    <d v="2023-09-01T00:00:00"/>
    <s v="S026094"/>
    <x v="49"/>
    <s v="PO141738"/>
    <s v="GRN197442"/>
    <n v="101042941"/>
    <s v="CONDUIT HORIZONTAL DETECTOR ENCLOSURE"/>
    <s v="Llanelli SA14 9UU"/>
    <n v="324"/>
    <x v="2"/>
    <s v="Diesel"/>
    <n v="1.1987999999999999E-3"/>
  </r>
  <r>
    <d v="2023-09-01T00:00:00"/>
    <s v="S026094"/>
    <x v="49"/>
    <s v="PO148571"/>
    <s v="GRN197444"/>
    <s v="340-1210-1"/>
    <s v="DAB POWER CABLE CONC2-PSU4"/>
    <s v="Llanelli SA14 9UU"/>
    <n v="324"/>
    <x v="2"/>
    <s v="Diesel"/>
    <n v="1.1987999999999999E-3"/>
  </r>
  <r>
    <d v="2023-09-01T00:00:00"/>
    <s v="S026094"/>
    <x v="49"/>
    <s v="PO142064"/>
    <s v="GRN197484"/>
    <n v="21206151"/>
    <s v="M60 MOBILE DETECTOR BOX CABLES - VERTICAL PHOENIX"/>
    <s v="Llanelli SA14 9UU"/>
    <n v="324"/>
    <x v="2"/>
    <s v="Diesel"/>
    <n v="1.1987999999999999E-3"/>
  </r>
  <r>
    <d v="2023-09-01T00:00:00"/>
    <s v="S026094"/>
    <x v="49"/>
    <s v="PO148571"/>
    <s v="GRN197491"/>
    <s v="340-1205-1"/>
    <s v="DAB POWER CABLE CONC1-PSU3"/>
    <s v="Llanelli SA14 9UU"/>
    <n v="324"/>
    <x v="2"/>
    <s v="Diesel"/>
    <n v="1.1987999999999999E-3"/>
  </r>
  <r>
    <d v="2023-09-01T00:00:00"/>
    <s v="S026094"/>
    <x v="49"/>
    <s v="PO148950"/>
    <s v="GRN197495"/>
    <s v="340-1352-1"/>
    <s v="POWER SUPPLY 40W 24VDC 1.67A WITH LOCKING CONNECTO"/>
    <s v="Llanelli SA14 9UU"/>
    <n v="324"/>
    <x v="2"/>
    <s v="Diesel"/>
    <n v="1.1987999999999999E-3"/>
  </r>
  <r>
    <d v="2023-05-01T00:00:00"/>
    <s v="S023284"/>
    <x v="19"/>
    <s v="PO139937"/>
    <s v="GRN187052"/>
    <s v="340-1105-1"/>
    <s v="POWER DISTRIBUTION ASSY"/>
    <s v="Leicester LE19 2DT"/>
    <n v="144"/>
    <x v="1"/>
    <s v="Diesel"/>
    <n v="5.3280000000000001E-2"/>
  </r>
  <r>
    <d v="2023-05-01T00:00:00"/>
    <s v="S001571"/>
    <x v="10"/>
    <s v="PO144724"/>
    <s v="GRN187057"/>
    <n v="5745131"/>
    <s v="STANDARD MOUNTING SET FOR 190 / 270 D WEATHER HOOD"/>
    <s v="St Albans AL1 5BN"/>
    <n v="298"/>
    <x v="2"/>
    <s v="Diesel"/>
    <n v="1.1026E-3"/>
  </r>
  <r>
    <d v="2023-05-01T00:00:00"/>
    <s v="S001571"/>
    <x v="10"/>
    <s v="PO131751"/>
    <s v="GRN187058"/>
    <s v="11700-5287"/>
    <s v="LASER SCANNER LMS141-15100 SECURITY PRIME"/>
    <s v="St Albans AL1 5BN"/>
    <n v="298"/>
    <x v="2"/>
    <s v="Diesel"/>
    <n v="1.1026E-3"/>
  </r>
  <r>
    <d v="2023-10-01T00:00:00"/>
    <s v="S026094"/>
    <x v="49"/>
    <s v="PO145128"/>
    <s v="GRN198042"/>
    <s v="340-1207-1"/>
    <s v="DAB POWER CABLE CONC2-PSU1"/>
    <s v="Llanelli SA14 9UU"/>
    <n v="324"/>
    <x v="2"/>
    <s v="Diesel"/>
    <n v="1.1987999999999999E-3"/>
  </r>
  <r>
    <d v="2023-10-01T00:00:00"/>
    <s v="S026094"/>
    <x v="49"/>
    <s v="PO148571"/>
    <s v="GRN198043"/>
    <s v="340-1207-1"/>
    <s v="DAB POWER CABLE CONC2-PSU1"/>
    <s v="Llanelli SA14 9UU"/>
    <n v="324"/>
    <x v="2"/>
    <s v="Diesel"/>
    <n v="1.1987999999999999E-3"/>
  </r>
  <r>
    <d v="2023-10-01T00:00:00"/>
    <s v="S026094"/>
    <x v="49"/>
    <s v="PO148574"/>
    <s v="GRN198044"/>
    <s v="331-8556-1"/>
    <s v="CABLE ASSY HOOP POWER 4 METER"/>
    <s v="Llanelli SA14 9UU"/>
    <n v="324"/>
    <x v="2"/>
    <s v="Diesel"/>
    <n v="1.1987999999999999E-3"/>
  </r>
  <r>
    <d v="2023-10-01T00:00:00"/>
    <s v="S026094"/>
    <x v="49"/>
    <s v="PO142064"/>
    <s v="GRN198045"/>
    <s v="331-8556-1"/>
    <s v="CABLE ASSY HOOP POWER 4 METER"/>
    <s v="Llanelli SA14 9UU"/>
    <n v="324"/>
    <x v="2"/>
    <s v="Diesel"/>
    <n v="1.1987999999999999E-3"/>
  </r>
  <r>
    <d v="2023-05-01T00:00:00"/>
    <s v="S001121"/>
    <x v="5"/>
    <s v="PO143183"/>
    <s v="GRN187069"/>
    <n v="51206612"/>
    <s v="NEUTRAL TERMINAL 40 - 63 AMP"/>
    <s v="Salford M5 4BE"/>
    <n v="103.6"/>
    <x v="2"/>
    <s v="Diesel"/>
    <n v="3.8331999999999998E-4"/>
  </r>
  <r>
    <d v="2023-10-01T00:00:00"/>
    <s v="S026094"/>
    <x v="49"/>
    <s v="PO142048"/>
    <s v="GRN198046"/>
    <n v="101031779"/>
    <s v="M60 MOBILE DETECTOR BOX CABLES - HORIZONTAL"/>
    <s v="Llanelli SA14 9UU"/>
    <n v="324"/>
    <x v="2"/>
    <s v="Diesel"/>
    <n v="1.1987999999999999E-3"/>
  </r>
  <r>
    <d v="2023-10-01T00:00:00"/>
    <s v="S026094"/>
    <x v="49"/>
    <s v="PO141763"/>
    <s v="GRN198048"/>
    <s v="340-1458-1"/>
    <s v="CABLE KIT P60 LINAC VAREX"/>
    <s v="Llanelli SA14 9UU"/>
    <n v="324"/>
    <x v="2"/>
    <s v="Diesel"/>
    <n v="1.1987999999999999E-3"/>
  </r>
  <r>
    <d v="2023-10-01T00:00:00"/>
    <s v="S026094"/>
    <x v="49"/>
    <s v="PO133559"/>
    <s v="GRN198049"/>
    <s v="340-1458-1"/>
    <s v="CABLE KIT P60 LINAC VAREX"/>
    <s v="Llanelli SA14 9UU"/>
    <n v="324"/>
    <x v="2"/>
    <s v="Diesel"/>
    <n v="1.1987999999999999E-3"/>
  </r>
  <r>
    <d v="2023-10-01T00:00:00"/>
    <s v="S026094"/>
    <x v="49"/>
    <s v="PO147518"/>
    <s v="GRN198050"/>
    <s v="340-1458-1"/>
    <s v="CABLE KIT P60 LINAC VAREX"/>
    <s v="Llanelli SA14 9UU"/>
    <n v="324"/>
    <x v="2"/>
    <s v="Diesel"/>
    <n v="1.1987999999999999E-3"/>
  </r>
  <r>
    <d v="2023-10-01T00:00:00"/>
    <s v="S026094"/>
    <x v="49"/>
    <s v="PO144040"/>
    <s v="GRN199126"/>
    <n v="101022633"/>
    <s v="HIGH VOLTAGE CABLE - SHV PLUG TO SHV PLUG 500mm"/>
    <s v="Llanelli SA14 9UU"/>
    <n v="324"/>
    <x v="2"/>
    <s v="Diesel"/>
    <n v="1.1987999999999999E-3"/>
  </r>
  <r>
    <d v="2023-05-01T00:00:00"/>
    <s v="S023222"/>
    <x v="11"/>
    <s v="PO143358"/>
    <s v="GRN187076"/>
    <s v="11700-5607"/>
    <s v="CORDSET CAT5E ETHERNET M12 RJ45 8C"/>
    <s v="Wickford SS11 8YT"/>
    <n v="390"/>
    <x v="2"/>
    <s v="Diesel"/>
    <n v="1.4430000000000001E-3"/>
  </r>
  <r>
    <d v="2023-05-01T00:00:00"/>
    <s v="S023222"/>
    <x v="11"/>
    <s v="PO143357"/>
    <s v="GRN187077"/>
    <s v="11700-5607"/>
    <s v="CORDSET CAT5E ETHERNET M12 RJ45 8C"/>
    <s v="Wickford SS11 8YT"/>
    <n v="390"/>
    <x v="2"/>
    <s v="Diesel"/>
    <n v="1.4430000000000001E-3"/>
  </r>
  <r>
    <d v="2023-05-01T00:00:00"/>
    <s v="S023222"/>
    <x v="11"/>
    <s v="PO143355"/>
    <s v="GRN187078"/>
    <s v="11700-5607"/>
    <s v="CORDSET CAT5E ETHERNET M12 RJ45 8C"/>
    <s v="Wickford SS11 8YT"/>
    <n v="390"/>
    <x v="2"/>
    <s v="Diesel"/>
    <n v="1.4430000000000001E-3"/>
  </r>
  <r>
    <d v="2023-05-01T00:00:00"/>
    <s v="S023222"/>
    <x v="11"/>
    <s v="PO144700"/>
    <s v="GRN187079"/>
    <s v="11700-5607"/>
    <s v="CORDSET CAT5E ETHERNET M12 RJ45 8C"/>
    <s v="Wickford SS11 8YT"/>
    <n v="390"/>
    <x v="2"/>
    <s v="Diesel"/>
    <n v="1.4430000000000001E-3"/>
  </r>
  <r>
    <d v="2023-05-01T00:00:00"/>
    <s v="S023222"/>
    <x v="11"/>
    <s v="PO143361"/>
    <s v="GRN187080"/>
    <s v="11700-5607"/>
    <s v="CORDSET CAT5E ETHERNET M12 RJ45 8C"/>
    <s v="Wickford SS11 8YT"/>
    <n v="390"/>
    <x v="2"/>
    <s v="Diesel"/>
    <n v="1.4430000000000001E-3"/>
  </r>
  <r>
    <d v="2023-10-01T00:00:00"/>
    <s v="S026094"/>
    <x v="49"/>
    <s v="PO145130"/>
    <s v="GRN199127"/>
    <s v="340-1347-1"/>
    <s v="P60 II CABLE ASSY SPEED DISPLAY POWER"/>
    <s v="Llanelli SA14 9UU"/>
    <n v="324"/>
    <x v="2"/>
    <s v="Diesel"/>
    <n v="1.1987999999999999E-3"/>
  </r>
  <r>
    <d v="2023-10-01T00:00:00"/>
    <s v="S026094"/>
    <x v="49"/>
    <s v="PO142315"/>
    <s v="GRN199128"/>
    <n v="101043948"/>
    <s v="DETECTOR CONTROL CABLE HPP V4 TO 9 WAY D 650mm"/>
    <s v="Llanelli SA14 9UU"/>
    <n v="324"/>
    <x v="2"/>
    <s v="Diesel"/>
    <n v="1.1987999999999999E-3"/>
  </r>
  <r>
    <d v="2023-05-01T00:00:00"/>
    <s v="S023222"/>
    <x v="11"/>
    <s v="PO142816"/>
    <s v="GRN187086"/>
    <s v="11700-6901"/>
    <s v="CABLE M12 MALE 4 PAIRS 8 COND 24AWG SHIELDED 1M"/>
    <s v="Wickford SS11 8YT"/>
    <n v="390"/>
    <x v="2"/>
    <s v="Diesel"/>
    <n v="1.4430000000000001E-3"/>
  </r>
  <r>
    <d v="2023-05-01T00:00:00"/>
    <s v="S023222"/>
    <x v="11"/>
    <s v="PO140490"/>
    <s v="GRN187087"/>
    <s v="11700-6901"/>
    <s v="CABLE M12 MALE 4 PAIRS 8 COND 24AWG SHIELDED 1M"/>
    <s v="Wickford SS11 8YT"/>
    <n v="390"/>
    <x v="2"/>
    <s v="Diesel"/>
    <n v="1.4430000000000001E-3"/>
  </r>
  <r>
    <d v="2023-05-01T00:00:00"/>
    <s v="S023222"/>
    <x v="11"/>
    <s v="PO141906"/>
    <s v="GRN187088"/>
    <s v="11700-6937"/>
    <s v="CABLE ASSY RJ45 TO RJ45 3.5 METERS STRANDED SHIELD"/>
    <s v="Wickford SS11 8YT"/>
    <n v="390"/>
    <x v="2"/>
    <s v="Diesel"/>
    <n v="1.4430000000000001E-3"/>
  </r>
  <r>
    <d v="2023-05-01T00:00:00"/>
    <s v="S023222"/>
    <x v="11"/>
    <s v="PO144319"/>
    <s v="GRN187089"/>
    <s v="11700-4297"/>
    <s v="CABLE M12 5 CONDUCTOR 18AWG 10M LONG EURO FAST"/>
    <s v="Wickford SS11 8YT"/>
    <n v="390"/>
    <x v="2"/>
    <s v="Diesel"/>
    <n v="1.4430000000000001E-3"/>
  </r>
  <r>
    <d v="2023-10-01T00:00:00"/>
    <s v="S026094"/>
    <x v="49"/>
    <s v="PO142048"/>
    <s v="GRN199343"/>
    <n v="101031779"/>
    <s v="M60 MOBILE DETECTOR BOX CABLES - HORIZONTAL"/>
    <s v="Llanelli SA14 9UU"/>
    <n v="324"/>
    <x v="2"/>
    <s v="Diesel"/>
    <n v="1.1987999999999999E-3"/>
  </r>
  <r>
    <d v="2023-10-01T00:00:00"/>
    <s v="S026094"/>
    <x v="49"/>
    <s v="PO149540"/>
    <s v="GRN199344"/>
    <s v="340-3000-1"/>
    <s v="M12 CUSTOM POWER CABLE"/>
    <s v="Llanelli SA14 9UU"/>
    <n v="324"/>
    <x v="2"/>
    <s v="Diesel"/>
    <n v="1.1987999999999999E-3"/>
  </r>
  <r>
    <d v="2023-10-01T00:00:00"/>
    <s v="S026094"/>
    <x v="49"/>
    <s v="PO144170"/>
    <s v="GRN199421"/>
    <s v="361-1134-1"/>
    <s v="VAREX SSM CABLE KIT (8M)"/>
    <s v="Llanelli SA14 9UU"/>
    <n v="324"/>
    <x v="2"/>
    <s v="Diesel"/>
    <n v="1.1987999999999999E-3"/>
  </r>
  <r>
    <d v="2023-05-01T00:00:00"/>
    <s v="S023222"/>
    <x v="11"/>
    <s v="PO138724"/>
    <s v="GRN187094"/>
    <n v="101027470"/>
    <s v="TL50 TOWER LIGHT AUDIBLE - GREEN, YELLOW, RED"/>
    <s v="Wickford SS11 8YT"/>
    <n v="390"/>
    <x v="2"/>
    <s v="Diesel"/>
    <n v="1.4430000000000001E-3"/>
  </r>
  <r>
    <d v="2023-05-01T00:00:00"/>
    <s v="S023222"/>
    <x v="11"/>
    <s v="PO141435"/>
    <s v="GRN187095"/>
    <s v="11700-5343"/>
    <s v="CABLE 0.9 METER RJ45S TO RJ45S CAT5E"/>
    <s v="Wickford SS11 8YT"/>
    <n v="390"/>
    <x v="2"/>
    <s v="Diesel"/>
    <n v="1.4430000000000001E-3"/>
  </r>
  <r>
    <d v="2023-05-01T00:00:00"/>
    <s v="S023222"/>
    <x v="11"/>
    <s v="PO144530"/>
    <s v="GRN187096"/>
    <s v="11700-4297"/>
    <s v="CABLE M12 5 CONDUCTOR 18AWG 10M LONG EURO FAST"/>
    <s v="Wickford SS11 8YT"/>
    <n v="390"/>
    <x v="2"/>
    <s v="Diesel"/>
    <n v="1.4430000000000001E-3"/>
  </r>
  <r>
    <d v="2023-05-01T00:00:00"/>
    <s v="S023375"/>
    <x v="13"/>
    <s v="PO145548"/>
    <s v="GRN187097"/>
    <n v="1345257"/>
    <s v="WATER/AIR COOLER XRC-3023-WA"/>
    <s v="Boston Massachusetts"/>
    <n v="3154"/>
    <x v="0"/>
    <s v="Crude"/>
    <n v="2.5295079999999999"/>
  </r>
  <r>
    <d v="2023-05-01T00:00:00"/>
    <s v="S023284"/>
    <x v="19"/>
    <s v="PO143144"/>
    <s v="GRN187098"/>
    <n v="101034024"/>
    <s v="MAIN CONTROL PANEL"/>
    <s v="Leicester LE19 2DT"/>
    <n v="144"/>
    <x v="1"/>
    <s v="Diesel"/>
    <n v="5.3280000000000001E-2"/>
  </r>
  <r>
    <d v="2023-05-01T00:00:00"/>
    <s v="S023284"/>
    <x v="19"/>
    <s v="PO139962"/>
    <s v="GRN187099"/>
    <n v="101034024"/>
    <s v="MAIN CONTROL PANEL"/>
    <s v="Leicester LE19 2DT"/>
    <n v="144"/>
    <x v="1"/>
    <s v="Diesel"/>
    <n v="5.3280000000000001E-2"/>
  </r>
  <r>
    <d v="2023-10-01T00:00:00"/>
    <s v="S026094"/>
    <x v="49"/>
    <s v="PO146539"/>
    <s v="GRN199489"/>
    <s v="340-1458-1"/>
    <s v="CABLE KIT P60 LINAC VAREX"/>
    <s v="Llanelli SA14 9UU"/>
    <n v="324"/>
    <x v="2"/>
    <s v="Diesel"/>
    <n v="1.1987999999999999E-3"/>
  </r>
  <r>
    <d v="2023-10-01T00:00:00"/>
    <s v="S026094"/>
    <x v="49"/>
    <s v="PO141869"/>
    <s v="GRN199704"/>
    <n v="101045244"/>
    <s v="CONDUIT OUTDOOR RACK - FAR SIDE GANTRY MOTOR"/>
    <s v="Llanelli SA14 9UU"/>
    <n v="324"/>
    <x v="2"/>
    <s v="Diesel"/>
    <n v="1.1987999999999999E-3"/>
  </r>
  <r>
    <d v="2023-10-01T00:00:00"/>
    <s v="S026094"/>
    <x v="49"/>
    <s v="PO145131"/>
    <s v="GRN200201"/>
    <s v="340-1346-1"/>
    <s v="P60 II CABLE ASSY SPEED DISPLAY SIGNAL"/>
    <s v="Llanelli SA14 9UU"/>
    <n v="324"/>
    <x v="2"/>
    <s v="Diesel"/>
    <n v="1.1987999999999999E-3"/>
  </r>
  <r>
    <d v="2023-10-01T00:00:00"/>
    <s v="S026094"/>
    <x v="49"/>
    <s v="PO141763"/>
    <s v="GRN200255"/>
    <s v="340-1458-1"/>
    <s v="CABLE KIT P60 LINAC VAREX"/>
    <s v="Llanelli SA14 9UU"/>
    <n v="324"/>
    <x v="2"/>
    <s v="Diesel"/>
    <n v="1.1987999999999999E-3"/>
  </r>
  <r>
    <d v="2023-10-01T00:00:00"/>
    <s v="S026094"/>
    <x v="49"/>
    <s v="PO146916"/>
    <s v="GRN200267"/>
    <n v="101039286"/>
    <s v="CABLE ASSEMBLY MALE 9WAY D SUB IP67 20M"/>
    <s v="Llanelli SA14 9UU"/>
    <n v="324"/>
    <x v="2"/>
    <s v="Diesel"/>
    <n v="1.1987999999999999E-3"/>
  </r>
  <r>
    <d v="2023-05-01T00:00:00"/>
    <s v="S023284"/>
    <x v="19"/>
    <s v="PO139935"/>
    <s v="GRN187105"/>
    <n v="101034024"/>
    <s v="MAIN CONTROL PANEL"/>
    <s v="Leicester LE19 2DT"/>
    <n v="144"/>
    <x v="1"/>
    <s v="Diesel"/>
    <n v="5.3280000000000001E-2"/>
  </r>
  <r>
    <d v="2023-10-01T00:00:00"/>
    <s v="S026094"/>
    <x v="49"/>
    <s v="PO145130"/>
    <s v="GRN200268"/>
    <s v="340-1347-1"/>
    <s v="P60 II CABLE ASSY SPEED DISPLAY POWER"/>
    <s v="Llanelli SA14 9UU"/>
    <n v="324"/>
    <x v="2"/>
    <s v="Diesel"/>
    <n v="1.1987999999999999E-3"/>
  </r>
  <r>
    <d v="2023-05-01T00:00:00"/>
    <s v="S023284"/>
    <x v="19"/>
    <s v="PO139962"/>
    <s v="GRN187107"/>
    <n v="101034024"/>
    <s v="MAIN CONTROL PANEL"/>
    <s v="Leicester LE19 2DT"/>
    <n v="144"/>
    <x v="1"/>
    <s v="Diesel"/>
    <n v="5.3280000000000001E-2"/>
  </r>
  <r>
    <d v="2023-10-01T00:00:00"/>
    <s v="S026094"/>
    <x v="49"/>
    <s v="PO143987"/>
    <s v="GRN200269"/>
    <n v="101031366"/>
    <s v="OPEN WIRES TO 9-WAY D TYPE CABLE ASSEMBLY - 10M"/>
    <s v="Llanelli SA14 9UU"/>
    <n v="324"/>
    <x v="2"/>
    <s v="Diesel"/>
    <n v="1.1987999999999999E-3"/>
  </r>
  <r>
    <d v="2023-10-01T00:00:00"/>
    <s v="S026094"/>
    <x v="49"/>
    <s v="PO146765"/>
    <s v="GRN200270"/>
    <s v="331-8265-1"/>
    <s v="CABLE ASSY ADAPTER LUBRICATOR POWER"/>
    <s v="Llanelli SA14 9UU"/>
    <n v="324"/>
    <x v="2"/>
    <s v="Diesel"/>
    <n v="1.1987999999999999E-3"/>
  </r>
  <r>
    <d v="2023-10-01T00:00:00"/>
    <s v="S026094"/>
    <x v="49"/>
    <s v="PO148014"/>
    <s v="GRN200272"/>
    <n v="101032027"/>
    <s v="CONCENTRATOR TRIGGER CABLE (CLASSIC) 2.5M LONG"/>
    <s v="Llanelli SA14 9UU"/>
    <n v="324"/>
    <x v="2"/>
    <s v="Diesel"/>
    <n v="1.1987999999999999E-3"/>
  </r>
  <r>
    <d v="2023-10-01T00:00:00"/>
    <s v="S026094"/>
    <x v="49"/>
    <s v="PO145128"/>
    <s v="GRN200273"/>
    <s v="340-1223-1"/>
    <s v="DAB POWER CABLE CONC6-PSU3"/>
    <s v="Llanelli SA14 9UU"/>
    <n v="324"/>
    <x v="2"/>
    <s v="Diesel"/>
    <n v="1.1987999999999999E-3"/>
  </r>
  <r>
    <d v="2023-10-01T00:00:00"/>
    <s v="S026094"/>
    <x v="49"/>
    <s v="PO145131"/>
    <s v="GRN200277"/>
    <s v="340-1203-1"/>
    <s v="DAB POWER CABLE CONC1-PSU1"/>
    <s v="Llanelli SA14 9UU"/>
    <n v="324"/>
    <x v="2"/>
    <s v="Diesel"/>
    <n v="1.1987999999999999E-3"/>
  </r>
  <r>
    <d v="2023-10-01T00:00:00"/>
    <s v="S026094"/>
    <x v="49"/>
    <s v="PO145130"/>
    <s v="GRN200278"/>
    <s v="340-1203-1"/>
    <s v="DAB POWER CABLE CONC1-PSU1"/>
    <s v="Llanelli SA14 9UU"/>
    <n v="324"/>
    <x v="2"/>
    <s v="Diesel"/>
    <n v="1.1987999999999999E-3"/>
  </r>
  <r>
    <d v="2023-10-01T00:00:00"/>
    <s v="S026094"/>
    <x v="49"/>
    <s v="PO146450"/>
    <s v="GRN200279"/>
    <s v="340-1206-1"/>
    <s v="DAB POWER CABLE CONC1-PSU4"/>
    <s v="Llanelli SA14 9UU"/>
    <n v="324"/>
    <x v="2"/>
    <s v="Diesel"/>
    <n v="1.1987999999999999E-3"/>
  </r>
  <r>
    <d v="2023-10-01T00:00:00"/>
    <s v="S026094"/>
    <x v="49"/>
    <s v="PO145133"/>
    <s v="GRN200280"/>
    <s v="340-1211-1"/>
    <s v="DAB POWER CABLE CONC3-PSU3"/>
    <s v="Llanelli SA14 9UU"/>
    <n v="324"/>
    <x v="2"/>
    <s v="Diesel"/>
    <n v="1.1987999999999999E-3"/>
  </r>
  <r>
    <d v="2023-05-01T00:00:00"/>
    <s v="S022845"/>
    <x v="24"/>
    <s v="PO143213"/>
    <s v="GRN187116"/>
    <n v="101042130"/>
    <s v="CONFIGURED 40KVA UPS SYSTEM WITH BATTERY PACK"/>
    <s v="Warrington WA3 3JD"/>
    <n v="118"/>
    <x v="3"/>
    <s v="Diesel"/>
    <n v="0.1199765"/>
  </r>
  <r>
    <d v="2023-10-01T00:00:00"/>
    <s v="S026094"/>
    <x v="49"/>
    <s v="PO145131"/>
    <s v="GRN200331"/>
    <s v="340-1211-1"/>
    <s v="DAB POWER CABLE CONC3-PSU3"/>
    <s v="Llanelli SA14 9UU"/>
    <n v="324"/>
    <x v="2"/>
    <s v="Diesel"/>
    <n v="1.1987999999999999E-3"/>
  </r>
  <r>
    <d v="2023-05-01T00:00:00"/>
    <s v="S025431"/>
    <x v="0"/>
    <s v="PO142191"/>
    <s v="GRN187118"/>
    <s v="354-1042-1"/>
    <s v="DETECTOR INTEGRATED NEUTRON/GAMMA"/>
    <s v="Boston Massachusetts"/>
    <n v="3154"/>
    <x v="0"/>
    <s v="Crude"/>
    <n v="1.0118031999999999E-2"/>
  </r>
  <r>
    <d v="2023-10-01T00:00:00"/>
    <s v="S026094"/>
    <x v="49"/>
    <s v="PO145128"/>
    <s v="GRN200332"/>
    <s v="340-1219-1"/>
    <s v="DAB POWER CABLE CONC5-PSU3"/>
    <s v="Llanelli SA14 9UU"/>
    <n v="324"/>
    <x v="2"/>
    <s v="Diesel"/>
    <n v="1.1987999999999999E-3"/>
  </r>
  <r>
    <d v="2023-10-01T00:00:00"/>
    <s v="S026094"/>
    <x v="49"/>
    <s v="PO145132"/>
    <s v="GRN200334"/>
    <s v="340-1210-1"/>
    <s v="DAB POWER CABLE CONC2-PSU4"/>
    <s v="Llanelli SA14 9UU"/>
    <n v="324"/>
    <x v="2"/>
    <s v="Diesel"/>
    <n v="1.1987999999999999E-3"/>
  </r>
  <r>
    <d v="2023-10-01T00:00:00"/>
    <s v="S026094"/>
    <x v="49"/>
    <s v="PO145130"/>
    <s v="GRN200335"/>
    <s v="340-1217-1"/>
    <s v="DAB POWER CABLE CONC5-PSU1"/>
    <s v="Llanelli SA14 9UU"/>
    <n v="324"/>
    <x v="2"/>
    <s v="Diesel"/>
    <n v="1.1987999999999999E-3"/>
  </r>
  <r>
    <d v="2023-10-01T00:00:00"/>
    <s v="S026094"/>
    <x v="49"/>
    <s v="PO145131"/>
    <s v="GRN200336"/>
    <s v="340-1212-1"/>
    <s v="DAB POWER CABLE CONC3-PSU4"/>
    <s v="Llanelli SA14 9UU"/>
    <n v="324"/>
    <x v="2"/>
    <s v="Diesel"/>
    <n v="1.1987999999999999E-3"/>
  </r>
  <r>
    <d v="2023-10-01T00:00:00"/>
    <s v="S026094"/>
    <x v="49"/>
    <s v="PO148571"/>
    <s v="GRN200337"/>
    <s v="340-1221-1"/>
    <s v="DAB POWER CABLE CONC6-PSU1"/>
    <s v="Llanelli SA14 9UU"/>
    <n v="324"/>
    <x v="2"/>
    <s v="Diesel"/>
    <n v="1.1987999999999999E-3"/>
  </r>
  <r>
    <d v="2023-10-01T00:00:00"/>
    <s v="S026094"/>
    <x v="49"/>
    <s v="PO146450"/>
    <s v="GRN200338"/>
    <s v="340-1206-1"/>
    <s v="DAB POWER CABLE CONC1-PSU4"/>
    <s v="Llanelli SA14 9UU"/>
    <n v="324"/>
    <x v="2"/>
    <s v="Diesel"/>
    <n v="1.1987999999999999E-3"/>
  </r>
  <r>
    <d v="2023-10-01T00:00:00"/>
    <s v="S026094"/>
    <x v="49"/>
    <s v="PO141738"/>
    <s v="GRN200404"/>
    <n v="101037339"/>
    <s v="G60 ZBX - INPUT POWER CABLE KIT 100M"/>
    <s v="Llanelli SA14 9UU"/>
    <n v="324"/>
    <x v="2"/>
    <s v="Diesel"/>
    <n v="1.1987999999999999E-3"/>
  </r>
  <r>
    <d v="2023-05-01T00:00:00"/>
    <s v="S001571"/>
    <x v="10"/>
    <s v="PO145199"/>
    <s v="GRN187131"/>
    <s v="11700-5374"/>
    <s v="MOUNT LASER SENSOR WEATHER HOOD"/>
    <s v="St Albans AL1 5BN"/>
    <n v="298"/>
    <x v="2"/>
    <s v="Diesel"/>
    <n v="1.1026E-3"/>
  </r>
  <r>
    <d v="2023-10-01T00:00:00"/>
    <s v="S026094"/>
    <x v="49"/>
    <s v="PO145130"/>
    <s v="GRN200740"/>
    <s v="340-1346-1"/>
    <s v="P60 II CABLE ASSY SPEED DISPLAY SIGNAL"/>
    <s v="Llanelli SA14 9UU"/>
    <n v="324"/>
    <x v="2"/>
    <s v="Diesel"/>
    <n v="1.1987999999999999E-3"/>
  </r>
  <r>
    <d v="2023-11-01T00:00:00"/>
    <s v="S026094"/>
    <x v="49"/>
    <s v="PO145130"/>
    <s v="GRN200974"/>
    <s v="340-1350-1"/>
    <s v="P60 II CABLE ASSY SPEED DISPLAY SERIAL COMMUNICATI"/>
    <s v="Llanelli SA14 9UU"/>
    <n v="324"/>
    <x v="2"/>
    <s v="Diesel"/>
    <n v="1.1987999999999999E-3"/>
  </r>
  <r>
    <d v="2023-11-01T00:00:00"/>
    <s v="S026094"/>
    <x v="49"/>
    <s v="PO149413"/>
    <s v="GRN200975"/>
    <n v="101043948"/>
    <s v="DETECTOR CONTROL CABLE HPP V4 TO 9 WAY D 650mm"/>
    <s v="Llanelli SA14 9UU"/>
    <n v="324"/>
    <x v="2"/>
    <s v="Diesel"/>
    <n v="1.1987999999999999E-3"/>
  </r>
  <r>
    <d v="2023-11-01T00:00:00"/>
    <s v="S026094"/>
    <x v="49"/>
    <s v="PO145132"/>
    <s v="GRN201050"/>
    <s v="340-1205-1"/>
    <s v="DAB POWER CABLE CONC1-PSU3"/>
    <s v="Llanelli SA14 9UU"/>
    <n v="324"/>
    <x v="2"/>
    <s v="Diesel"/>
    <n v="1.1987999999999999E-3"/>
  </r>
  <r>
    <d v="2023-05-01T00:00:00"/>
    <s v="S001571"/>
    <x v="10"/>
    <s v="PO144724"/>
    <s v="GRN187140"/>
    <n v="5045161"/>
    <s v="WEATHER HOOD 190 DEGREE"/>
    <s v="St Albans AL1 5BN"/>
    <n v="298"/>
    <x v="2"/>
    <s v="Diesel"/>
    <n v="1.1026E-3"/>
  </r>
  <r>
    <d v="2023-05-01T00:00:00"/>
    <s v="S001571"/>
    <x v="10"/>
    <s v="PO143523"/>
    <s v="GRN187141"/>
    <s v="11700-5373"/>
    <s v="HOOD LASER SENSOR LMS141 SERIES"/>
    <s v="St Albans AL1 5BN"/>
    <n v="298"/>
    <x v="2"/>
    <s v="Diesel"/>
    <n v="1.1026E-3"/>
  </r>
  <r>
    <d v="2023-05-01T00:00:00"/>
    <s v="S001571"/>
    <x v="10"/>
    <s v="PO143452"/>
    <s v="GRN187142"/>
    <n v="5045161"/>
    <s v="WEATHER HOOD 190 DEGREE"/>
    <s v="St Albans AL1 5BN"/>
    <n v="298"/>
    <x v="2"/>
    <s v="Diesel"/>
    <n v="1.1026E-3"/>
  </r>
  <r>
    <d v="2023-05-01T00:00:00"/>
    <s v="S001571"/>
    <x v="10"/>
    <s v="PO142815"/>
    <s v="GRN187143"/>
    <s v="11700-5373"/>
    <s v="HOOD LASER SENSOR LMS141 SERIES"/>
    <s v="St Albans AL1 5BN"/>
    <n v="298"/>
    <x v="2"/>
    <s v="Diesel"/>
    <n v="1.1026E-3"/>
  </r>
  <r>
    <d v="2023-11-01T00:00:00"/>
    <s v="S026094"/>
    <x v="49"/>
    <s v="PO145128"/>
    <s v="GRN201051"/>
    <s v="340-1203-1"/>
    <s v="DAB POWER CABLE CONC1-PSU1"/>
    <s v="Llanelli SA14 9UU"/>
    <n v="324"/>
    <x v="2"/>
    <s v="Diesel"/>
    <n v="1.1987999999999999E-3"/>
  </r>
  <r>
    <d v="2023-05-01T00:00:00"/>
    <s v="S001571"/>
    <x v="10"/>
    <s v="PO144724"/>
    <s v="GRN187146"/>
    <n v="4245252"/>
    <s v="LASER SENSOR LMS111-10100"/>
    <s v="St Albans AL1 5BN"/>
    <n v="298"/>
    <x v="2"/>
    <s v="Diesel"/>
    <n v="1.1026E-3"/>
  </r>
  <r>
    <d v="2023-11-01T00:00:00"/>
    <s v="S026094"/>
    <x v="49"/>
    <s v="PO142315"/>
    <s v="GRN201399"/>
    <n v="101043948"/>
    <s v="DETECTOR CONTROL CABLE HPP V4 TO 9 WAY D 650mm"/>
    <s v="Llanelli SA14 9UU"/>
    <n v="324"/>
    <x v="2"/>
    <s v="Diesel"/>
    <n v="1.1987999999999999E-3"/>
  </r>
  <r>
    <d v="2023-11-01T00:00:00"/>
    <s v="S026094"/>
    <x v="49"/>
    <s v="PO148277"/>
    <s v="GRN201400"/>
    <n v="101032027"/>
    <s v="CONCENTRATOR TRIGGER CABLE (CLASSIC) 2.5M LONG"/>
    <s v="Llanelli SA14 9UU"/>
    <n v="324"/>
    <x v="2"/>
    <s v="Diesel"/>
    <n v="1.1987999999999999E-3"/>
  </r>
  <r>
    <d v="2023-11-01T00:00:00"/>
    <s v="S026094"/>
    <x v="49"/>
    <s v="PO148673"/>
    <s v="GRN201404"/>
    <s v="340-1639-1"/>
    <s v="SIEMENS LINAC ELECTRICAL KIT"/>
    <s v="Llanelli SA14 9UU"/>
    <n v="324"/>
    <x v="2"/>
    <s v="Diesel"/>
    <n v="1.1987999999999999E-3"/>
  </r>
  <r>
    <d v="2023-11-01T00:00:00"/>
    <s v="S026094"/>
    <x v="49"/>
    <s v="PO149413"/>
    <s v="GRN201962"/>
    <n v="101037559"/>
    <s v="SHUTTER MICROSWITCH CABLE ASSEMBLY - 10M"/>
    <s v="Llanelli SA14 9UU"/>
    <n v="324"/>
    <x v="2"/>
    <s v="Diesel"/>
    <n v="1.1987999999999999E-3"/>
  </r>
  <r>
    <d v="2023-11-01T00:00:00"/>
    <s v="S026094"/>
    <x v="49"/>
    <s v="PO149012"/>
    <s v="GRN201963"/>
    <n v="21206151"/>
    <s v="M60 MOBILE DETECTOR BOX CABLES - VERTICAL PHOENIX"/>
    <s v="Llanelli SA14 9UU"/>
    <n v="324"/>
    <x v="2"/>
    <s v="Diesel"/>
    <n v="1.1987999999999999E-3"/>
  </r>
  <r>
    <d v="2023-11-01T00:00:00"/>
    <s v="S026094"/>
    <x v="49"/>
    <s v="PO145131"/>
    <s v="GRN201965"/>
    <s v="340-1347-1"/>
    <s v="P60 II CABLE ASSY SPEED DISPLAY POWER"/>
    <s v="Llanelli SA14 9UU"/>
    <n v="324"/>
    <x v="2"/>
    <s v="Diesel"/>
    <n v="1.1987999999999999E-3"/>
  </r>
  <r>
    <d v="2023-11-01T00:00:00"/>
    <s v="S026094"/>
    <x v="49"/>
    <s v="PO148809"/>
    <s v="GRN202177"/>
    <n v="101031779"/>
    <s v="M60 MOBILE DETECTOR BOX CABLES - HORIZONTAL"/>
    <s v="Llanelli SA14 9UU"/>
    <n v="324"/>
    <x v="2"/>
    <s v="Diesel"/>
    <n v="1.1987999999999999E-3"/>
  </r>
  <r>
    <d v="2023-05-01T00:00:00"/>
    <s v="S001571"/>
    <x v="10"/>
    <s v="PO143453"/>
    <s v="GRN187161"/>
    <n v="21201458"/>
    <s v="I/O CABLE M12 X 8 8 OPEN WIRES 20M CORDLESS_x000a_RF-DPM"/>
    <s v="St Albans AL1 5BN"/>
    <n v="298"/>
    <x v="2"/>
    <s v="Diesel"/>
    <n v="1.1026E-3"/>
  </r>
  <r>
    <d v="2023-11-01T00:00:00"/>
    <s v="S026094"/>
    <x v="49"/>
    <s v="PO151033"/>
    <s v="GRN202186"/>
    <n v="101032027"/>
    <s v="CONCENTRATOR TRIGGER CABLE (CLASSIC) 2.5M LONG"/>
    <s v="Llanelli SA14 9UU"/>
    <n v="324"/>
    <x v="2"/>
    <s v="Diesel"/>
    <n v="1.1987999999999999E-3"/>
  </r>
  <r>
    <d v="2023-11-01T00:00:00"/>
    <s v="S026094"/>
    <x v="49"/>
    <s v="PO149815"/>
    <s v="GRN202189"/>
    <n v="101032027"/>
    <s v="CONCENTRATOR TRIGGER CABLE (CLASSIC) 2.5M LONG"/>
    <s v="Llanelli SA14 9UU"/>
    <n v="324"/>
    <x v="2"/>
    <s v="Diesel"/>
    <n v="1.1987999999999999E-3"/>
  </r>
  <r>
    <d v="2023-11-01T00:00:00"/>
    <s v="S026094"/>
    <x v="49"/>
    <s v="PO146765"/>
    <s v="GRN202191"/>
    <s v="331-8265-1"/>
    <s v="CABLE ASSY ADAPTER LUBRICATOR POWER"/>
    <s v="Llanelli SA14 9UU"/>
    <n v="324"/>
    <x v="2"/>
    <s v="Diesel"/>
    <n v="1.1987999999999999E-3"/>
  </r>
  <r>
    <d v="2023-11-01T00:00:00"/>
    <s v="S026094"/>
    <x v="49"/>
    <s v="PO142315"/>
    <s v="GRN202193"/>
    <n v="101043948"/>
    <s v="DETECTOR CONTROL CABLE HPP V4 TO 9 WAY D 650mm"/>
    <s v="Llanelli SA14 9UU"/>
    <n v="324"/>
    <x v="2"/>
    <s v="Diesel"/>
    <n v="1.1987999999999999E-3"/>
  </r>
  <r>
    <d v="2023-11-01T00:00:00"/>
    <s v="S026094"/>
    <x v="49"/>
    <s v="PO149012"/>
    <s v="GRN202195"/>
    <n v="101039286"/>
    <s v="CABLE ASSEMBLY MALE 9WAY D SUB IP67 20M"/>
    <s v="Llanelli SA14 9UU"/>
    <n v="324"/>
    <x v="2"/>
    <s v="Diesel"/>
    <n v="1.1987999999999999E-3"/>
  </r>
  <r>
    <d v="2023-11-01T00:00:00"/>
    <s v="S026094"/>
    <x v="49"/>
    <s v="PO148571"/>
    <s v="GRN202197"/>
    <s v="340-1210-1"/>
    <s v="DAB POWER CABLE CONC2-PSU4"/>
    <s v="Llanelli SA14 9UU"/>
    <n v="324"/>
    <x v="2"/>
    <s v="Diesel"/>
    <n v="1.1987999999999999E-3"/>
  </r>
  <r>
    <d v="2023-11-01T00:00:00"/>
    <s v="S026094"/>
    <x v="49"/>
    <s v="PO146449"/>
    <s v="GRN202199"/>
    <s v="340-1219-1"/>
    <s v="DAB POWER CABLE CONC5-PSU3"/>
    <s v="Llanelli SA14 9UU"/>
    <n v="324"/>
    <x v="2"/>
    <s v="Diesel"/>
    <n v="1.1987999999999999E-3"/>
  </r>
  <r>
    <d v="2023-11-01T00:00:00"/>
    <s v="S026094"/>
    <x v="49"/>
    <s v="PO141349"/>
    <s v="GRN202200"/>
    <s v="340-1222-1"/>
    <s v="DAB POWER CABLE CONC6-PSU2"/>
    <s v="Llanelli SA14 9UU"/>
    <n v="324"/>
    <x v="2"/>
    <s v="Diesel"/>
    <n v="1.1987999999999999E-3"/>
  </r>
  <r>
    <d v="2023-11-01T00:00:00"/>
    <s v="S026094"/>
    <x v="49"/>
    <s v="PO141869"/>
    <s v="GRN202201"/>
    <s v="340-1223-1"/>
    <s v="DAB POWER CABLE CONC6-PSU3"/>
    <s v="Llanelli SA14 9UU"/>
    <n v="324"/>
    <x v="2"/>
    <s v="Diesel"/>
    <n v="1.1987999999999999E-3"/>
  </r>
  <r>
    <d v="2023-05-01T00:00:00"/>
    <s v="S025431"/>
    <x v="0"/>
    <s v="PO144569"/>
    <s v="GRN187181"/>
    <n v="101024834"/>
    <s v="MACH 10 13.5K BTU A/C WHITE COLEMAN-MACH 45203-876"/>
    <s v="Boston Massachusetts"/>
    <n v="3154"/>
    <x v="0"/>
    <s v="Crude"/>
    <n v="2.5295079999999999"/>
  </r>
  <r>
    <d v="2023-11-01T00:00:00"/>
    <s v="S026094"/>
    <x v="49"/>
    <s v="PO145133"/>
    <s v="GRN202397"/>
    <s v="340-1211-1"/>
    <s v="DAB POWER CABLE CONC3-PSU3"/>
    <s v="Llanelli SA14 9UU"/>
    <n v="324"/>
    <x v="2"/>
    <s v="Diesel"/>
    <n v="1.1987999999999999E-3"/>
  </r>
  <r>
    <d v="2023-11-01T00:00:00"/>
    <s v="S026094"/>
    <x v="49"/>
    <s v="PO149540"/>
    <s v="GRN202716"/>
    <s v="340-3000-1"/>
    <s v="M12 CUSTOM POWER CABLE"/>
    <s v="Llanelli SA14 9UU"/>
    <n v="324"/>
    <x v="2"/>
    <s v="Diesel"/>
    <n v="1.1987999999999999E-3"/>
  </r>
  <r>
    <d v="2023-11-01T00:00:00"/>
    <s v="S026094"/>
    <x v="49"/>
    <s v="PO149413"/>
    <s v="GRN202717"/>
    <n v="101031531"/>
    <s v="VAREX SSM CABLE KIT (12M)"/>
    <s v="Llanelli SA14 9UU"/>
    <n v="324"/>
    <x v="2"/>
    <s v="Diesel"/>
    <n v="1.1987999999999999E-3"/>
  </r>
  <r>
    <d v="2023-11-01T00:00:00"/>
    <s v="S026094"/>
    <x v="49"/>
    <s v="PO145132"/>
    <s v="GRN202790"/>
    <s v="340-1203-1"/>
    <s v="DAB POWER CABLE CONC1-PSU1"/>
    <s v="Llanelli SA14 9UU"/>
    <n v="324"/>
    <x v="2"/>
    <s v="Diesel"/>
    <n v="1.1987999999999999E-3"/>
  </r>
  <r>
    <d v="2023-11-01T00:00:00"/>
    <s v="S026094"/>
    <x v="49"/>
    <s v="PO145130"/>
    <s v="GRN202793"/>
    <s v="340-1205-1"/>
    <s v="DAB POWER CABLE CONC1-PSU3"/>
    <s v="Llanelli SA14 9UU"/>
    <n v="324"/>
    <x v="2"/>
    <s v="Diesel"/>
    <n v="1.1987999999999999E-3"/>
  </r>
  <r>
    <d v="2023-11-01T00:00:00"/>
    <s v="S026094"/>
    <x v="49"/>
    <s v="PO145133"/>
    <s v="GRN202794"/>
    <s v="340-1207-1"/>
    <s v="DAB POWER CABLE CONC2-PSU1"/>
    <s v="Llanelli SA14 9UU"/>
    <n v="324"/>
    <x v="2"/>
    <s v="Diesel"/>
    <n v="1.1987999999999999E-3"/>
  </r>
  <r>
    <d v="2023-11-01T00:00:00"/>
    <s v="S026094"/>
    <x v="49"/>
    <s v="PO145128"/>
    <s v="GRN202795"/>
    <s v="340-1208-1"/>
    <s v="DAB POWER CABLE CONC2-PSU2"/>
    <s v="Llanelli SA14 9UU"/>
    <n v="324"/>
    <x v="2"/>
    <s v="Diesel"/>
    <n v="1.1987999999999999E-3"/>
  </r>
  <r>
    <d v="2023-11-01T00:00:00"/>
    <s v="S026094"/>
    <x v="49"/>
    <s v="PO148809"/>
    <s v="GRN202796"/>
    <s v="340-1209-1"/>
    <s v="DAB POWER CABLE CONC2-PSU3"/>
    <s v="Llanelli SA14 9UU"/>
    <n v="324"/>
    <x v="2"/>
    <s v="Diesel"/>
    <n v="1.1987999999999999E-3"/>
  </r>
  <r>
    <d v="2023-11-01T00:00:00"/>
    <s v="S026094"/>
    <x v="49"/>
    <s v="PO145130"/>
    <s v="GRN202797"/>
    <s v="340-1210-1"/>
    <s v="DAB POWER CABLE CONC2-PSU4"/>
    <s v="Llanelli SA14 9UU"/>
    <n v="324"/>
    <x v="2"/>
    <s v="Diesel"/>
    <n v="1.1987999999999999E-3"/>
  </r>
  <r>
    <d v="2023-11-01T00:00:00"/>
    <s v="S026094"/>
    <x v="49"/>
    <s v="PO146449"/>
    <s v="GRN202798"/>
    <s v="340-1220-1"/>
    <s v="DAB POWER CABLE CONC5-PSU4"/>
    <s v="Llanelli SA14 9UU"/>
    <n v="324"/>
    <x v="2"/>
    <s v="Diesel"/>
    <n v="1.1987999999999999E-3"/>
  </r>
  <r>
    <d v="2023-11-01T00:00:00"/>
    <s v="S026094"/>
    <x v="49"/>
    <s v="PO148673"/>
    <s v="GRN202800"/>
    <s v="340-1639-1"/>
    <s v="SIEMENS LINAC ELECTRICAL KIT"/>
    <s v="Llanelli SA14 9UU"/>
    <n v="324"/>
    <x v="2"/>
    <s v="Diesel"/>
    <n v="1.1987999999999999E-3"/>
  </r>
  <r>
    <d v="2023-11-01T00:00:00"/>
    <s v="S026094"/>
    <x v="49"/>
    <s v="PO148673"/>
    <s v="GRN202801"/>
    <s v="340-1639-1"/>
    <s v="SIEMENS LINAC ELECTRICAL KIT"/>
    <s v="Llanelli SA14 9UU"/>
    <n v="324"/>
    <x v="2"/>
    <s v="Diesel"/>
    <n v="1.1987999999999999E-3"/>
  </r>
  <r>
    <d v="2023-11-01T00:00:00"/>
    <s v="S026094"/>
    <x v="49"/>
    <s v="PO150570"/>
    <s v="GRN203075"/>
    <n v="101022633"/>
    <s v="HIGH VOLTAGE CABLE - SHV PLUG TO SHV PLUG 500mm"/>
    <s v="Llanelli SA14 9UU"/>
    <n v="324"/>
    <x v="2"/>
    <s v="Diesel"/>
    <n v="1.1987999999999999E-3"/>
  </r>
  <r>
    <d v="2023-11-01T00:00:00"/>
    <s v="S026094"/>
    <x v="49"/>
    <s v="PO147861"/>
    <s v="GRN203076"/>
    <s v="332-1634-1"/>
    <s v="CABLE ASSY RADAR SPEED SENSOR TX VIEW"/>
    <s v="Llanelli SA14 9UU"/>
    <n v="324"/>
    <x v="2"/>
    <s v="Diesel"/>
    <n v="1.1987999999999999E-3"/>
  </r>
  <r>
    <d v="2023-11-01T00:00:00"/>
    <s v="S026094"/>
    <x v="49"/>
    <s v="PO145131"/>
    <s v="GRN203078"/>
    <s v="340-1205-1"/>
    <s v="DAB POWER CABLE CONC1-PSU3"/>
    <s v="Llanelli SA14 9UU"/>
    <n v="324"/>
    <x v="2"/>
    <s v="Diesel"/>
    <n v="1.1987999999999999E-3"/>
  </r>
  <r>
    <d v="2023-12-01T00:00:00"/>
    <s v="S026094"/>
    <x v="49"/>
    <s v="PO149012"/>
    <s v="GRN203948"/>
    <n v="21206151"/>
    <s v="M60 MOBILE DETECTOR BOX CABLES - VERTICAL PHOENIX"/>
    <s v="Llanelli SA14 9UU"/>
    <n v="324"/>
    <x v="2"/>
    <s v="Diesel"/>
    <n v="1.1987999999999999E-3"/>
  </r>
  <r>
    <d v="2023-12-01T00:00:00"/>
    <s v="S026094"/>
    <x v="49"/>
    <s v="PO146916"/>
    <s v="GRN203949"/>
    <n v="101039286"/>
    <s v="CABLE ASSEMBLY MALE 9WAY D SUB IP67 20M"/>
    <s v="Llanelli SA14 9UU"/>
    <n v="324"/>
    <x v="2"/>
    <s v="Diesel"/>
    <n v="1.1987999999999999E-3"/>
  </r>
  <r>
    <d v="2023-12-01T00:00:00"/>
    <s v="S026094"/>
    <x v="49"/>
    <s v="PO145922"/>
    <s v="GRN203950"/>
    <n v="101037834"/>
    <s v="VAREX 6MeV TRIGGER CABLE 8M (DET BOX - TERMINALS)"/>
    <s v="Llanelli SA14 9UU"/>
    <n v="324"/>
    <x v="2"/>
    <s v="Diesel"/>
    <n v="1.1987999999999999E-3"/>
  </r>
  <r>
    <d v="2023-12-01T00:00:00"/>
    <s v="S026094"/>
    <x v="49"/>
    <s v="PO151267"/>
    <s v="GRN203952"/>
    <s v="340-1350-1"/>
    <s v="P60 II CABLE ASSY SPEED DISPLAY SERIAL COMMUNICATI"/>
    <s v="Llanelli SA14 9UU"/>
    <n v="324"/>
    <x v="2"/>
    <s v="Diesel"/>
    <n v="1.1987999999999999E-3"/>
  </r>
  <r>
    <d v="2023-12-01T00:00:00"/>
    <s v="S026094"/>
    <x v="49"/>
    <s v="PO142315"/>
    <s v="GRN203953"/>
    <n v="101043948"/>
    <s v="DETECTOR CONTROL CABLE HPP V4 TO 9 WAY D 650mm"/>
    <s v="Llanelli SA14 9UU"/>
    <n v="324"/>
    <x v="2"/>
    <s v="Diesel"/>
    <n v="1.1987999999999999E-3"/>
  </r>
  <r>
    <d v="2023-12-01T00:00:00"/>
    <s v="S026094"/>
    <x v="49"/>
    <s v="PO149815"/>
    <s v="GRN203954"/>
    <n v="101043948"/>
    <s v="DETECTOR CONTROL CABLE HPP V4 TO 9 WAY D 650mm"/>
    <s v="Llanelli SA14 9UU"/>
    <n v="324"/>
    <x v="2"/>
    <s v="Diesel"/>
    <n v="1.1987999999999999E-3"/>
  </r>
  <r>
    <d v="2023-12-01T00:00:00"/>
    <s v="S026094"/>
    <x v="49"/>
    <s v="PO150570"/>
    <s v="GRN203955"/>
    <n v="101037834"/>
    <s v="VAREX 6MeV TRIGGER CABLE 8M (DET BOX - TERMINALS)"/>
    <s v="Llanelli SA14 9UU"/>
    <n v="324"/>
    <x v="2"/>
    <s v="Diesel"/>
    <n v="1.1987999999999999E-3"/>
  </r>
  <r>
    <d v="2023-12-01T00:00:00"/>
    <s v="S026094"/>
    <x v="49"/>
    <s v="PO144040"/>
    <s v="GRN203969"/>
    <n v="101022633"/>
    <s v="HIGH VOLTAGE CABLE - SHV PLUG TO SHV PLUG 500mm"/>
    <s v="Llanelli SA14 9UU"/>
    <n v="324"/>
    <x v="2"/>
    <s v="Diesel"/>
    <n v="1.1987999999999999E-3"/>
  </r>
  <r>
    <d v="2023-12-01T00:00:00"/>
    <s v="S026094"/>
    <x v="49"/>
    <s v="PO150786"/>
    <s v="GRN203984"/>
    <n v="101031366"/>
    <s v="OPEN WIRES TO 9-WAY D TYPE CABLE ASSEMBLY - 10M"/>
    <s v="Llanelli SA14 9UU"/>
    <n v="324"/>
    <x v="2"/>
    <s v="Diesel"/>
    <n v="1.1987999999999999E-3"/>
  </r>
  <r>
    <d v="2023-12-01T00:00:00"/>
    <s v="S026094"/>
    <x v="49"/>
    <s v="PO150570"/>
    <s v="GRN204007"/>
    <s v="331-8265-1"/>
    <s v="CABLE ASSY ADAPTER LUBRICATOR POWER"/>
    <s v="Llanelli SA14 9UU"/>
    <n v="324"/>
    <x v="2"/>
    <s v="Diesel"/>
    <n v="1.1987999999999999E-3"/>
  </r>
  <r>
    <d v="2023-12-01T00:00:00"/>
    <s v="S026094"/>
    <x v="49"/>
    <s v="PO146765"/>
    <s v="GRN204008"/>
    <s v="331-8265-1"/>
    <s v="CABLE ASSY ADAPTER LUBRICATOR POWER"/>
    <s v="Llanelli SA14 9UU"/>
    <n v="324"/>
    <x v="2"/>
    <s v="Diesel"/>
    <n v="1.1987999999999999E-3"/>
  </r>
  <r>
    <d v="2023-12-01T00:00:00"/>
    <s v="S026094"/>
    <x v="49"/>
    <s v="PO141869"/>
    <s v="GRN204377"/>
    <s v="340-1475-1"/>
    <s v="CABLE ASSY M12 90 DEG FEMALE 5F TO M12 STRI MALE 5"/>
    <s v="Llanelli SA14 9UU"/>
    <n v="324"/>
    <x v="2"/>
    <s v="Diesel"/>
    <n v="1.1987999999999999E-3"/>
  </r>
  <r>
    <d v="2023-12-01T00:00:00"/>
    <s v="S026094"/>
    <x v="49"/>
    <s v="PO141348"/>
    <s v="GRN204379"/>
    <s v="340-1203-1"/>
    <s v="DAB POWER CABLE CONC1-PSU1"/>
    <s v="Llanelli SA14 9UU"/>
    <n v="324"/>
    <x v="2"/>
    <s v="Diesel"/>
    <n v="1.1987999999999999E-3"/>
  </r>
  <r>
    <d v="2023-12-01T00:00:00"/>
    <s v="S026094"/>
    <x v="49"/>
    <s v="PO148809"/>
    <s v="GRN204380"/>
    <s v="340-1203-1"/>
    <s v="DAB POWER CABLE CONC1-PSU1"/>
    <s v="Llanelli SA14 9UU"/>
    <n v="324"/>
    <x v="2"/>
    <s v="Diesel"/>
    <n v="1.1987999999999999E-3"/>
  </r>
  <r>
    <d v="2023-12-01T00:00:00"/>
    <s v="S026094"/>
    <x v="49"/>
    <s v="PO148571"/>
    <s v="GRN204381"/>
    <s v="340-1217-1"/>
    <s v="DAB POWER CABLE CONC5-PSU1"/>
    <s v="Llanelli SA14 9UU"/>
    <n v="324"/>
    <x v="2"/>
    <s v="Diesel"/>
    <n v="1.1987999999999999E-3"/>
  </r>
  <r>
    <d v="2023-12-01T00:00:00"/>
    <s v="S026094"/>
    <x v="49"/>
    <s v="PO145132"/>
    <s v="GRN204385"/>
    <s v="340-1346-1"/>
    <s v="P60 II CABLE ASSY SPEED DISPLAY SIGNAL"/>
    <s v="Llanelli SA14 9UU"/>
    <n v="324"/>
    <x v="2"/>
    <s v="Diesel"/>
    <n v="1.1987999999999999E-3"/>
  </r>
  <r>
    <d v="2023-12-01T00:00:00"/>
    <s v="S026094"/>
    <x v="49"/>
    <s v="PO150570"/>
    <s v="GRN204398"/>
    <n v="101031779"/>
    <s v="M60 MOBILE DETECTOR BOX CABLES - HORIZONTAL"/>
    <s v="Llanelli SA14 9UU"/>
    <n v="324"/>
    <x v="2"/>
    <s v="Diesel"/>
    <n v="1.1987999999999999E-3"/>
  </r>
  <r>
    <d v="2023-12-01T00:00:00"/>
    <s v="S026094"/>
    <x v="49"/>
    <s v="PO141869"/>
    <s v="GRN204399"/>
    <s v="340-1475-1"/>
    <s v="CABLE ASSY M12 90 DEG FEMALE 5F TO M12 STRI MALE 5"/>
    <s v="Llanelli SA14 9UU"/>
    <n v="324"/>
    <x v="2"/>
    <s v="Diesel"/>
    <n v="1.1987999999999999E-3"/>
  </r>
  <r>
    <d v="2023-12-01T00:00:00"/>
    <s v="S026094"/>
    <x v="49"/>
    <s v="PO149815"/>
    <s v="GRN204532"/>
    <n v="101031531"/>
    <s v="VAREX SSM CABLE KIT (12M)"/>
    <s v="Llanelli SA14 9UU"/>
    <n v="324"/>
    <x v="2"/>
    <s v="Diesel"/>
    <n v="1.1987999999999999E-3"/>
  </r>
  <r>
    <d v="2023-12-01T00:00:00"/>
    <s v="S026094"/>
    <x v="49"/>
    <s v="PO148673"/>
    <s v="GRN204535"/>
    <s v="340-1639-1"/>
    <s v="SIEMENS LINAC ELECTRICAL KIT"/>
    <s v="Llanelli SA14 9UU"/>
    <n v="324"/>
    <x v="2"/>
    <s v="Diesel"/>
    <n v="1.1987999999999999E-3"/>
  </r>
  <r>
    <d v="2023-05-01T00:00:00"/>
    <s v="S024448"/>
    <x v="18"/>
    <s v="PO136432"/>
    <s v="GRN187253"/>
    <n v="10208213"/>
    <s v="POWER SUPPLY ,12KJ/SEC, 0-20KV,400VAC 3PH FAST"/>
    <s v="California 94560"/>
    <n v="5214"/>
    <x v="0"/>
    <s v="Crude"/>
    <n v="0.4181628"/>
  </r>
  <r>
    <d v="2023-12-01T00:00:00"/>
    <s v="S026094"/>
    <x v="49"/>
    <s v="PO151033"/>
    <s v="GRN204597"/>
    <n v="101032027"/>
    <s v="CONCENTRATOR TRIGGER CABLE (CLASSIC) 2.5M LONG"/>
    <s v="Llanelli SA14 9UU"/>
    <n v="324"/>
    <x v="2"/>
    <s v="Diesel"/>
    <n v="1.1987999999999999E-3"/>
  </r>
  <r>
    <d v="2023-12-01T00:00:00"/>
    <s v="S026094"/>
    <x v="49"/>
    <s v="PO151422"/>
    <s v="GRN204605"/>
    <n v="101031312"/>
    <s v="VAREX SSM TRIGGER CABLE ASSEMBLY (6M)"/>
    <s v="Llanelli SA14 9UU"/>
    <n v="324"/>
    <x v="2"/>
    <s v="Diesel"/>
    <n v="1.1987999999999999E-3"/>
  </r>
  <r>
    <d v="2023-05-01T00:00:00"/>
    <s v="S026889"/>
    <x v="35"/>
    <s v="PO144643"/>
    <s v="GRN187256"/>
    <s v="340-1480-1"/>
    <s v="HORIZ DET TRAY SHTMTL ASSY (INNER)"/>
    <s v="Stafford ST18 0PJ"/>
    <n v="50.6"/>
    <x v="2"/>
    <s v="Diesel"/>
    <n v="1.8722000000000001E-3"/>
  </r>
  <r>
    <d v="2023-02-01T00:00:00"/>
    <s v="S002239"/>
    <x v="17"/>
    <s v="PO132842"/>
    <s v="GRN180031"/>
    <n v="101037721"/>
    <s v="LINATRON Mi6SSM LOW DOSE(15 &amp; 30 rad/min versions)"/>
    <s v="UT 84104"/>
    <n v="4725"/>
    <x v="4"/>
    <s v="Aviation"/>
    <n v="18.279100224000004"/>
  </r>
  <r>
    <d v="2023-12-01T00:00:00"/>
    <s v="S026094"/>
    <x v="49"/>
    <s v="PO149791"/>
    <s v="GRN204769"/>
    <s v="340-1458-1"/>
    <s v="CABLE KIT P60 LINAC VAREX"/>
    <s v="Llanelli SA14 9UU"/>
    <n v="324"/>
    <x v="2"/>
    <s v="Diesel"/>
    <n v="1.1987999999999999E-3"/>
  </r>
  <r>
    <d v="2023-12-01T00:00:00"/>
    <s v="S026094"/>
    <x v="49"/>
    <s v="PO145133"/>
    <s v="GRN204882"/>
    <s v="340-1215-1"/>
    <s v="DAB POWER CABLE CONC4-PSU3"/>
    <s v="Llanelli SA14 9UU"/>
    <n v="324"/>
    <x v="2"/>
    <s v="Diesel"/>
    <n v="1.1987999999999999E-3"/>
  </r>
  <r>
    <d v="2023-12-01T00:00:00"/>
    <s v="S026094"/>
    <x v="49"/>
    <s v="PO148809"/>
    <s v="GRN204886"/>
    <s v="340-1204-1"/>
    <s v="DAB POWER CABLE CONC1-PSU2"/>
    <s v="Llanelli SA14 9UU"/>
    <n v="324"/>
    <x v="2"/>
    <s v="Diesel"/>
    <n v="1.1987999999999999E-3"/>
  </r>
  <r>
    <d v="2023-12-01T00:00:00"/>
    <s v="S026094"/>
    <x v="49"/>
    <s v="PO151422"/>
    <s v="GRN204887"/>
    <n v="101031312"/>
    <s v="VAREX SSM TRIGGER CABLE ASSEMBLY (6M)"/>
    <s v="Llanelli SA14 9UU"/>
    <n v="324"/>
    <x v="2"/>
    <s v="Diesel"/>
    <n v="1.1987999999999999E-3"/>
  </r>
  <r>
    <d v="2023-12-01T00:00:00"/>
    <s v="S026094"/>
    <x v="49"/>
    <s v="PO142315"/>
    <s v="GRN204889"/>
    <n v="101043948"/>
    <s v="DETECTOR CONTROL CABLE HPP V4 TO 9 WAY D 650mm"/>
    <s v="Llanelli SA14 9UU"/>
    <n v="324"/>
    <x v="2"/>
    <s v="Diesel"/>
    <n v="1.1987999999999999E-3"/>
  </r>
  <r>
    <d v="2023-02-01T00:00:00"/>
    <s v="S002239"/>
    <x v="17"/>
    <s v="PO132842"/>
    <s v="GRN180665"/>
    <n v="101037721"/>
    <s v="LINATRON Mi6SSM LOW DOSE(15 &amp; 30 rad/min versions)"/>
    <s v="UT 84104"/>
    <n v="4725"/>
    <x v="4"/>
    <s v="Aviation"/>
    <n v="18.279100224000004"/>
  </r>
  <r>
    <d v="2023-12-01T00:00:00"/>
    <s v="S026094"/>
    <x v="49"/>
    <s v="PO145131"/>
    <s v="GRN204892"/>
    <s v="340-1223-1"/>
    <s v="DAB POWER CABLE CONC6-PSU3"/>
    <s v="Llanelli SA14 9UU"/>
    <n v="324"/>
    <x v="2"/>
    <s v="Diesel"/>
    <n v="1.1987999999999999E-3"/>
  </r>
  <r>
    <d v="2023-12-01T00:00:00"/>
    <s v="S026094"/>
    <x v="49"/>
    <s v="PO151422"/>
    <s v="GRN205001"/>
    <n v="101031312"/>
    <s v="VAREX SSM TRIGGER CABLE ASSEMBLY (6M)"/>
    <s v="Llanelli SA14 9UU"/>
    <n v="324"/>
    <x v="2"/>
    <s v="Diesel"/>
    <n v="1.1987999999999999E-3"/>
  </r>
  <r>
    <d v="2023-12-01T00:00:00"/>
    <s v="S026094"/>
    <x v="49"/>
    <s v="PO146449"/>
    <s v="GRN205003"/>
    <s v="340-1222-1"/>
    <s v="DAB POWER CABLE CONC6-PSU2"/>
    <s v="Llanelli SA14 9UU"/>
    <n v="324"/>
    <x v="2"/>
    <s v="Diesel"/>
    <n v="1.1987999999999999E-3"/>
  </r>
  <r>
    <d v="2023-12-01T00:00:00"/>
    <s v="S026094"/>
    <x v="49"/>
    <s v="PO145133"/>
    <s v="GRN205007"/>
    <s v="340-1211-1"/>
    <s v="DAB POWER CABLE CONC3-PSU3"/>
    <s v="Llanelli SA14 9UU"/>
    <n v="324"/>
    <x v="2"/>
    <s v="Diesel"/>
    <n v="1.1987999999999999E-3"/>
  </r>
  <r>
    <d v="2023-12-01T00:00:00"/>
    <s v="S026094"/>
    <x v="49"/>
    <s v="PO145133"/>
    <s v="GRN205026"/>
    <s v="340-1347-1"/>
    <s v="P60 II CABLE ASSY SPEED DISPLAY POWER"/>
    <s v="Llanelli SA14 9UU"/>
    <n v="324"/>
    <x v="2"/>
    <s v="Diesel"/>
    <n v="1.1987999999999999E-3"/>
  </r>
  <r>
    <d v="2023-12-01T00:00:00"/>
    <s v="S026094"/>
    <x v="49"/>
    <s v="PO145133"/>
    <s v="GRN205027"/>
    <s v="340-1207-1"/>
    <s v="DAB POWER CABLE CONC2-PSU1"/>
    <s v="Llanelli SA14 9UU"/>
    <n v="324"/>
    <x v="2"/>
    <s v="Diesel"/>
    <n v="1.1987999999999999E-3"/>
  </r>
  <r>
    <d v="2023-12-01T00:00:00"/>
    <s v="S026094"/>
    <x v="49"/>
    <s v="PO149996"/>
    <s v="GRN205034"/>
    <n v="101044846"/>
    <s v="HORIZONTAL DETECTOR DAB CABLE'S SUB ASSEMBLY"/>
    <s v="Llanelli SA14 9UU"/>
    <n v="324"/>
    <x v="2"/>
    <s v="Diesel"/>
    <n v="1.1987999999999999E-3"/>
  </r>
  <r>
    <d v="2023-01-01T00:00:00"/>
    <s v="S024614"/>
    <x v="50"/>
    <s v="PO141857"/>
    <s v="GRN178510"/>
    <n v="4245219"/>
    <s v="PROSAFE 24 PORT GIGABIT POE SMART SWITCH"/>
    <s v="Chesterfield S40 2EX"/>
    <n v="81"/>
    <x v="2"/>
    <s v="Diesel"/>
    <n v="2.9969999999999997E-4"/>
  </r>
  <r>
    <d v="2023-01-01T00:00:00"/>
    <s v="S024614"/>
    <x v="50"/>
    <s v="PO141969"/>
    <s v="GRN178546"/>
    <s v="11700-9492"/>
    <s v="PRINTER LASER COLOR XEROX VERSALINK C600V/DN  220V"/>
    <s v="Chesterfield S40 2EX"/>
    <n v="81"/>
    <x v="2"/>
    <s v="Diesel"/>
    <n v="2.9969999999999997E-4"/>
  </r>
  <r>
    <d v="2023-01-01T00:00:00"/>
    <s v="S024614"/>
    <x v="50"/>
    <s v="PO142065"/>
    <s v="GRN178564"/>
    <n v="1345132"/>
    <s v="SCANNER CANOSCAN LIDE 400 &amp; USB-A TO USB-C CABLE"/>
    <s v="Chesterfield S40 2EX"/>
    <n v="81"/>
    <x v="2"/>
    <s v="Diesel"/>
    <n v="2.9969999999999997E-4"/>
  </r>
  <r>
    <d v="2023-01-01T00:00:00"/>
    <s v="S024614"/>
    <x v="50"/>
    <s v="PO142065"/>
    <s v="GRN178656"/>
    <n v="101011685"/>
    <s v="VGA TO HDMI ADAPTER CABLE CONVERTER AUDIO SUPPORT"/>
    <s v="Chesterfield S40 2EX"/>
    <n v="81"/>
    <x v="2"/>
    <s v="Diesel"/>
    <n v="2.9969999999999997E-4"/>
  </r>
  <r>
    <d v="2023-01-01T00:00:00"/>
    <s v="S024614"/>
    <x v="50"/>
    <s v="PO142018"/>
    <s v="GRN178675"/>
    <s v="11700-8083"/>
    <s v="SYMANTEC ENDPOINT PROTECTION 3 YEAR SUBSCRIPTION +"/>
    <s v="Chesterfield S40 2EX"/>
    <n v="81"/>
    <x v="2"/>
    <s v="Diesel"/>
    <n v="2.9969999999999997E-4"/>
  </r>
  <r>
    <d v="2023-01-01T00:00:00"/>
    <s v="S024614"/>
    <x v="50"/>
    <s v="PO142226"/>
    <s v="GRN178763"/>
    <n v="1345132"/>
    <s v="SCANNER CANOSCAN LIDE 400 &amp; USB-A TO USB-C CABLE"/>
    <s v="Chesterfield S40 2EX"/>
    <n v="81"/>
    <x v="2"/>
    <s v="Diesel"/>
    <n v="2.9969999999999997E-4"/>
  </r>
  <r>
    <d v="2023-01-01T00:00:00"/>
    <s v="S024614"/>
    <x v="50"/>
    <s v="PO141857"/>
    <s v="GRN178846"/>
    <n v="101036589"/>
    <s v="UPS 650VA 6 x OUTPUTSAPC BR650MI"/>
    <s v="Chesterfield S40 2EX"/>
    <n v="81"/>
    <x v="2"/>
    <s v="Diesel"/>
    <n v="2.9969999999999997E-4"/>
  </r>
  <r>
    <d v="2023-01-01T00:00:00"/>
    <s v="S024614"/>
    <x v="50"/>
    <s v="PO140007"/>
    <s v="GRN178947"/>
    <s v="11700-8032"/>
    <s v="CABLE ADAPTER ACTIVE DISPLAYPORT 1.2 (M) TO HDMI 2"/>
    <s v="Chesterfield S40 2EX"/>
    <n v="81"/>
    <x v="2"/>
    <s v="Diesel"/>
    <n v="2.9969999999999997E-4"/>
  </r>
  <r>
    <d v="2023-05-01T00:00:00"/>
    <s v="S001047"/>
    <x v="9"/>
    <s v="PO142188"/>
    <s v="GRN187299"/>
    <n v="66205215"/>
    <s v="2X8 ELEMENT PHOTO DIODE CDWO4 30MM THICK"/>
    <s v="81300 Johor Bahru Malaysia"/>
    <n v="6781"/>
    <x v="4"/>
    <s v="Aviation"/>
    <n v="1.1924057587200001"/>
  </r>
  <r>
    <d v="2023-05-01T00:00:00"/>
    <s v="S001571"/>
    <x v="10"/>
    <s v="PO143521"/>
    <s v="GRN187301"/>
    <s v="11700-5374"/>
    <s v="MOUNT LASER SENSOR WEATHER HOOD"/>
    <s v="St Albans AL1 5BN"/>
    <n v="298"/>
    <x v="2"/>
    <s v="Diesel"/>
    <n v="1.1026E-3"/>
  </r>
  <r>
    <d v="2023-05-01T00:00:00"/>
    <s v="S001571"/>
    <x v="10"/>
    <s v="PO145199"/>
    <s v="GRN187302"/>
    <n v="101012395"/>
    <s v="SICK 2D LIDAR LASER SENSOR TIM351-2134001"/>
    <s v="St Albans AL1 5BN"/>
    <n v="298"/>
    <x v="2"/>
    <s v="Diesel"/>
    <n v="1.1026E-3"/>
  </r>
  <r>
    <d v="2023-05-01T00:00:00"/>
    <s v="S026602"/>
    <x v="12"/>
    <s v="PO145945"/>
    <s v="GRN187303"/>
    <n v="10208027"/>
    <s v="DSR AVR (FOR JCB444)"/>
    <s v="Watford WD24 7GG"/>
    <n v="302"/>
    <x v="2"/>
    <s v="Diesl"/>
    <n v="1.1173999999999999E-3"/>
  </r>
  <r>
    <d v="2023-05-01T00:00:00"/>
    <s v="S001047"/>
    <x v="9"/>
    <s v="PO142188"/>
    <s v="GRN187304"/>
    <n v="66205215"/>
    <s v="2X8 ELEMENT PHOTO DIODE CDWO4 30MM THICK"/>
    <s v="81300 Johor Bahru Malaysia"/>
    <n v="6781"/>
    <x v="4"/>
    <s v="Aviation"/>
    <n v="1.1924057587200001"/>
  </r>
  <r>
    <d v="2023-05-01T00:00:00"/>
    <s v="S001047"/>
    <x v="9"/>
    <s v="PO142188"/>
    <s v="GRN187308"/>
    <n v="66205215"/>
    <s v="2X8 ELEMENT PHOTO DIODE CDWO4 30MM THICK"/>
    <s v="81300 Johor Bahru Malaysia"/>
    <n v="6781"/>
    <x v="4"/>
    <s v="Aviation"/>
    <n v="1.1924057587200001"/>
  </r>
  <r>
    <d v="2023-01-01T00:00:00"/>
    <s v="S024614"/>
    <x v="50"/>
    <s v="PO140036"/>
    <s v="GRN178955"/>
    <n v="21203298"/>
    <s v="HIGH SPEED HDMI CABLE ANTHRA LINE 5MT LINDY 36965"/>
    <s v="Chesterfield S40 2EX"/>
    <n v="81"/>
    <x v="2"/>
    <s v="Diesel"/>
    <n v="2.9969999999999997E-4"/>
  </r>
  <r>
    <d v="2023-01-01T00:00:00"/>
    <s v="S024614"/>
    <x v="50"/>
    <s v="PO142218"/>
    <s v="GRN179098"/>
    <n v="4245219"/>
    <s v="PROSAFE 24 PORT GIGABIT POE SMART SWITCH"/>
    <s v="Chesterfield S40 2EX"/>
    <n v="81"/>
    <x v="2"/>
    <s v="Diesel"/>
    <n v="2.9969999999999997E-4"/>
  </r>
  <r>
    <d v="2023-01-01T00:00:00"/>
    <s v="S024614"/>
    <x v="50"/>
    <s v="PO142122"/>
    <s v="GRN179112"/>
    <s v="11700-8083"/>
    <s v="SYMANTEC ENDPOINT PROTECTION 3 YEAR SUBSCRIPTION +"/>
    <s v="Chesterfield S40 2EX"/>
    <n v="81"/>
    <x v="2"/>
    <s v="Diesel"/>
    <n v="2.9969999999999997E-4"/>
  </r>
  <r>
    <d v="2023-01-01T00:00:00"/>
    <s v="S024614"/>
    <x v="50"/>
    <s v="PO142162"/>
    <s v="GRN179160"/>
    <n v="42207838"/>
    <s v="APC SMART-UPS SRT3000VA 230V APC SRT3000XLI"/>
    <s v="Chesterfield S40 2EX"/>
    <n v="81"/>
    <x v="2"/>
    <s v="Diesel"/>
    <n v="2.9969999999999997E-4"/>
  </r>
  <r>
    <d v="2023-01-01T00:00:00"/>
    <s v="S024614"/>
    <x v="50"/>
    <s v="PO142122"/>
    <s v="GRN179196"/>
    <n v="101036589"/>
    <s v="UPS 650VA 6 x OUTPUTSAPC BR650MI"/>
    <s v="Chesterfield S40 2EX"/>
    <n v="81"/>
    <x v="2"/>
    <s v="Diesel"/>
    <n v="2.9969999999999997E-4"/>
  </r>
  <r>
    <d v="2023-01-01T00:00:00"/>
    <s v="S024614"/>
    <x v="50"/>
    <s v="PO140036"/>
    <s v="GRN179221"/>
    <n v="42207838"/>
    <s v="APC SMART-UPS SRT3000VA 230V APC SRT3000XLI"/>
    <s v="Chesterfield S40 2EX"/>
    <n v="81"/>
    <x v="2"/>
    <s v="Diesel"/>
    <n v="2.9969999999999997E-4"/>
  </r>
  <r>
    <d v="2023-01-01T00:00:00"/>
    <s v="S024614"/>
    <x v="50"/>
    <s v="PO141587"/>
    <s v="GRN179382"/>
    <n v="101038134"/>
    <s v="MOXA RS232 UNIT DIN RAIL MOUNTING KIT"/>
    <s v="Chesterfield S40 2EX"/>
    <n v="81"/>
    <x v="2"/>
    <s v="Diesel"/>
    <n v="2.9969999999999997E-4"/>
  </r>
  <r>
    <d v="2023-05-01T00:00:00"/>
    <s v="S001571"/>
    <x v="10"/>
    <s v="PO143524"/>
    <s v="GRN187317"/>
    <s v="11700-5374"/>
    <s v="MOUNT LASER SENSOR WEATHER HOOD"/>
    <s v="St Albans AL1 5BN"/>
    <n v="298"/>
    <x v="2"/>
    <s v="Diesel"/>
    <n v="1.1026E-3"/>
  </r>
  <r>
    <d v="2023-05-01T00:00:00"/>
    <s v="S001571"/>
    <x v="10"/>
    <s v="PO143525"/>
    <s v="GRN187318"/>
    <s v="11700-5374"/>
    <s v="MOUNT LASER SENSOR WEATHER HOOD"/>
    <s v="St Albans AL1 5BN"/>
    <n v="298"/>
    <x v="2"/>
    <s v="Diesel"/>
    <n v="1.1026E-3"/>
  </r>
  <r>
    <d v="2023-05-01T00:00:00"/>
    <s v="S001047"/>
    <x v="9"/>
    <s v="PO142188"/>
    <s v="GRN187320"/>
    <n v="66205215"/>
    <s v="2X8 ELEMENT PHOTO DIODE CDWO4 30MM THICK"/>
    <s v="81300 Johor Bahru Malaysia"/>
    <n v="6781"/>
    <x v="4"/>
    <s v="Aviation"/>
    <n v="1.1924057587200001"/>
  </r>
  <r>
    <d v="2023-05-01T00:00:00"/>
    <s v="S023284"/>
    <x v="19"/>
    <s v="PO140972"/>
    <s v="GRN187321"/>
    <s v="340-1011-1"/>
    <s v="SITE CONFIGURABLE ENCLOSURE WITH AC"/>
    <s v="Leicester LE19 2DT"/>
    <n v="144"/>
    <x v="1"/>
    <s v="Diesel"/>
    <n v="5.3280000000000001E-2"/>
  </r>
  <r>
    <d v="2023-05-01T00:00:00"/>
    <s v="S001571"/>
    <x v="10"/>
    <s v="PO143454"/>
    <s v="GRN187322"/>
    <n v="101012395"/>
    <s v="SICK 2D LIDAR LASER SENSOR TIM351-2134001"/>
    <s v="St Albans AL1 5BN"/>
    <n v="298"/>
    <x v="2"/>
    <s v="Diesel"/>
    <n v="1.1026E-3"/>
  </r>
  <r>
    <d v="2023-01-01T00:00:00"/>
    <s v="S024614"/>
    <x v="50"/>
    <s v="PO140007"/>
    <s v="GRN179481"/>
    <s v="11700-9304"/>
    <s v="PRINTER LASERJET COLOR HP M652DN 220V"/>
    <s v="Chesterfield S40 2EX"/>
    <n v="81"/>
    <x v="2"/>
    <s v="Diesel"/>
    <n v="2.9969999999999997E-4"/>
  </r>
  <r>
    <d v="2023-01-01T00:00:00"/>
    <s v="S024614"/>
    <x v="50"/>
    <s v="PO140036"/>
    <s v="GRN179499"/>
    <n v="5145149"/>
    <s v="MOUSE HOLDER - LIGHT GREY"/>
    <s v="Chesterfield S40 2EX"/>
    <n v="81"/>
    <x v="2"/>
    <s v="Diesel"/>
    <n v="2.9969999999999997E-4"/>
  </r>
  <r>
    <d v="2023-03-01T00:00:00"/>
    <s v="S024099"/>
    <x v="47"/>
    <s v="PO140918"/>
    <s v="GRN183474"/>
    <s v="340-1025-1"/>
    <s v="DOOR LINAC SHIELDING (RIGHT)"/>
    <s v="Stafford ST16 3DR"/>
    <n v="49.6"/>
    <x v="3"/>
    <s v="Diesel"/>
    <n v="5.0430800000000005E-2"/>
  </r>
  <r>
    <d v="2023-01-01T00:00:00"/>
    <s v="S024614"/>
    <x v="50"/>
    <s v="PO142326"/>
    <s v="GRN179542"/>
    <n v="42207308"/>
    <s v="PROSAFE 52 PORT GIGABIT PoE SMART SWITCH NETGEAR G"/>
    <s v="Chesterfield S40 2EX"/>
    <n v="81"/>
    <x v="2"/>
    <s v="Diesel"/>
    <n v="2.9969999999999997E-4"/>
  </r>
  <r>
    <d v="2023-01-01T00:00:00"/>
    <s v="S024614"/>
    <x v="50"/>
    <s v="PO139701"/>
    <s v="GRN179544"/>
    <n v="101006860"/>
    <s v="CONNECTOR RJ45 CAT6 SHIELDED"/>
    <s v="Chesterfield S40 2EX"/>
    <n v="81"/>
    <x v="2"/>
    <s v="Diesel"/>
    <n v="2.9969999999999997E-4"/>
  </r>
  <r>
    <d v="2023-01-01T00:00:00"/>
    <s v="S024614"/>
    <x v="50"/>
    <s v="PO140007"/>
    <s v="GRN179549"/>
    <s v="11700-7795"/>
    <s v="CABLE ETHERNET 25 FT CAT 6 PURPLE"/>
    <s v="Chesterfield S40 2EX"/>
    <n v="81"/>
    <x v="2"/>
    <s v="Diesel"/>
    <n v="2.9969999999999997E-4"/>
  </r>
  <r>
    <d v="2023-05-01T00:00:00"/>
    <s v="S026602"/>
    <x v="12"/>
    <s v="PO145687"/>
    <s v="GRN187338"/>
    <n v="101043635"/>
    <s v="FAN BELT"/>
    <s v="Watford WD24 7GG"/>
    <n v="302"/>
    <x v="2"/>
    <s v="Diesl"/>
    <n v="1.1173999999999999E-3"/>
  </r>
  <r>
    <d v="2023-01-01T00:00:00"/>
    <s v="S024614"/>
    <x v="50"/>
    <s v="PO142326"/>
    <s v="GRN179552"/>
    <n v="13204602"/>
    <s v="APC NETWORK MANAGEMENT CARD 3"/>
    <s v="Chesterfield S40 2EX"/>
    <n v="81"/>
    <x v="2"/>
    <s v="Diesel"/>
    <n v="2.9969999999999997E-4"/>
  </r>
  <r>
    <d v="2023-01-01T00:00:00"/>
    <s v="S024614"/>
    <x v="50"/>
    <s v="PO139701"/>
    <s v="GRN179616"/>
    <n v="21203298"/>
    <s v="HIGH SPEED HDMI CABLE ANTHRA LINE 5MT LINDY 36965"/>
    <s v="Chesterfield S40 2EX"/>
    <n v="81"/>
    <x v="2"/>
    <s v="Diesel"/>
    <n v="2.9969999999999997E-4"/>
  </r>
  <r>
    <d v="2023-01-01T00:00:00"/>
    <s v="S024614"/>
    <x v="50"/>
    <s v="PO142065"/>
    <s v="GRN179632"/>
    <n v="1345132"/>
    <s v="SCANNER CANOSCAN LIDE 400 &amp; USB-A TO USB-C CABLE"/>
    <s v="Chesterfield S40 2EX"/>
    <n v="81"/>
    <x v="2"/>
    <s v="Diesel"/>
    <n v="2.9969999999999997E-4"/>
  </r>
  <r>
    <d v="2023-05-01T00:00:00"/>
    <s v="S024883"/>
    <x v="36"/>
    <s v="PO145518"/>
    <s v="GRN187351"/>
    <n v="101017269"/>
    <s v="OPENING DOUBLE GLAZED WINDOW 800 X 800"/>
    <s v="Manchester M44 5FZ"/>
    <n v="79.2"/>
    <x v="3"/>
    <s v="Diesel"/>
    <n v="8.0526600000000004E-2"/>
  </r>
  <r>
    <d v="2023-01-01T00:00:00"/>
    <s v="S024614"/>
    <x v="50"/>
    <s v="PO142049"/>
    <s v="GRN179707"/>
    <n v="101025850"/>
    <s v="ACRONIS CYBER PROTECT STANDARD - WORKSTATION - 5 Y"/>
    <s v="Chesterfield S40 2EX"/>
    <n v="81"/>
    <x v="2"/>
    <s v="Diesel"/>
    <n v="2.9969999999999997E-4"/>
  </r>
  <r>
    <d v="2023-01-01T00:00:00"/>
    <s v="S024614"/>
    <x v="50"/>
    <s v="PO142687"/>
    <s v="GRN179780"/>
    <n v="101030165"/>
    <s v="SEAGATE IRONWOLF PRO HARD DRIVE - 8TB - SATA 6Gb/S"/>
    <s v="Chesterfield S40 2EX"/>
    <n v="81"/>
    <x v="2"/>
    <s v="Diesel"/>
    <n v="2.9969999999999997E-4"/>
  </r>
  <r>
    <d v="2023-01-01T00:00:00"/>
    <s v="S024614"/>
    <x v="50"/>
    <s v="PO141654"/>
    <s v="GRN179884"/>
    <n v="101013587"/>
    <s v="HP COLOR LASERJET PRO M254NW PRINTER"/>
    <s v="Chesterfield S40 2EX"/>
    <n v="81"/>
    <x v="2"/>
    <s v="Diesel"/>
    <n v="2.9969999999999997E-4"/>
  </r>
  <r>
    <d v="2023-02-01T00:00:00"/>
    <s v="S024614"/>
    <x v="50"/>
    <s v="PO142162"/>
    <s v="GRN180001"/>
    <n v="42207838"/>
    <s v="APC SMART-UPS SRT3000VA 230V APC SRT3000XLI"/>
    <s v="Chesterfield S40 2EX"/>
    <n v="81"/>
    <x v="2"/>
    <s v="Diesel"/>
    <n v="2.9969999999999997E-4"/>
  </r>
  <r>
    <d v="2023-05-01T00:00:00"/>
    <s v="S026602"/>
    <x v="12"/>
    <s v="PO145885"/>
    <s v="GRN187363"/>
    <n v="10208489"/>
    <s v="AIR FILTER FOR HRD270T1 GENERATOR"/>
    <s v="Watford WD24 7GG"/>
    <n v="302"/>
    <x v="2"/>
    <s v="Diesl"/>
    <n v="1.1173999999999999E-3"/>
  </r>
  <r>
    <d v="2023-05-01T00:00:00"/>
    <s v="S022670"/>
    <x v="26"/>
    <s v="PO144537"/>
    <s v="GRN187364"/>
    <s v="11700-5243"/>
    <s v="BOLT HEX DIN933 M20 X 2.5 X 50MM GEOMET STL"/>
    <s v="Congleton CW12 1HR"/>
    <n v="12.8"/>
    <x v="2"/>
    <s v="Diesel"/>
    <n v="4.7360000000000001E-5"/>
  </r>
  <r>
    <d v="2023-02-01T00:00:00"/>
    <s v="S024614"/>
    <x v="50"/>
    <s v="PO142771"/>
    <s v="GRN180022"/>
    <s v="11700-8083"/>
    <s v="SYMANTEC ENDPOINT PROTECTION 3 YEAR SUBSCRIPTION +"/>
    <s v="Chesterfield S40 2EX"/>
    <n v="81"/>
    <x v="2"/>
    <s v="Diesel"/>
    <n v="2.9969999999999997E-4"/>
  </r>
  <r>
    <d v="2023-02-01T00:00:00"/>
    <s v="S024614"/>
    <x v="50"/>
    <s v="PO140123"/>
    <s v="GRN180058"/>
    <n v="13205387"/>
    <s v="ACRONIS CYBER PROTECT STANDARD LICS SERVER SUBSCRI"/>
    <s v="Chesterfield S40 2EX"/>
    <n v="81"/>
    <x v="2"/>
    <s v="Diesel"/>
    <n v="2.9969999999999997E-4"/>
  </r>
  <r>
    <d v="2023-02-01T00:00:00"/>
    <s v="S024614"/>
    <x v="50"/>
    <s v="PO140438"/>
    <s v="GRN180287"/>
    <s v="11701-0596"/>
    <s v="KVM CONSOLE RKMT 1U LCD - USB VGA"/>
    <s v="Chesterfield S40 2EX"/>
    <n v="81"/>
    <x v="2"/>
    <s v="Diesel"/>
    <n v="2.9969999999999997E-4"/>
  </r>
  <r>
    <d v="2023-02-01T00:00:00"/>
    <s v="S024614"/>
    <x v="50"/>
    <s v="PO142889"/>
    <s v="GRN180317"/>
    <s v="11701-2464"/>
    <s v="NETGEAR APS1000W SWITCHING POWER SUPPLY"/>
    <s v="Chesterfield S40 2EX"/>
    <n v="81"/>
    <x v="2"/>
    <s v="Diesel"/>
    <n v="2.9969999999999997E-4"/>
  </r>
  <r>
    <d v="2023-02-01T00:00:00"/>
    <s v="S024614"/>
    <x v="50"/>
    <s v="PO139701"/>
    <s v="GRN180352"/>
    <n v="5145149"/>
    <s v="MOUSE HOLDER - LIGHT GREY"/>
    <s v="Chesterfield S40 2EX"/>
    <n v="81"/>
    <x v="2"/>
    <s v="Diesel"/>
    <n v="2.9969999999999997E-4"/>
  </r>
  <r>
    <d v="2023-02-01T00:00:00"/>
    <s v="S024614"/>
    <x v="50"/>
    <s v="PO139227"/>
    <s v="GRN180456"/>
    <s v="11700-6162"/>
    <s v="CABLE MONITOR DISPLAYPORT V1.2 M/M 15FT 4KX2K"/>
    <s v="Chesterfield S40 2EX"/>
    <n v="81"/>
    <x v="2"/>
    <s v="Diesel"/>
    <n v="2.9969999999999997E-4"/>
  </r>
  <r>
    <d v="2023-02-01T00:00:00"/>
    <s v="S024614"/>
    <x v="50"/>
    <s v="PO142805"/>
    <s v="GRN180457"/>
    <n v="101025850"/>
    <s v="ACRONIS CYBER PROTECT STANDARD - WORKSTATION - 5 Y"/>
    <s v="Chesterfield S40 2EX"/>
    <n v="81"/>
    <x v="2"/>
    <s v="Diesel"/>
    <n v="2.9969999999999997E-4"/>
  </r>
  <r>
    <d v="2023-02-01T00:00:00"/>
    <s v="S024614"/>
    <x v="50"/>
    <s v="PO140007"/>
    <s v="GRN180502"/>
    <s v="11700-7596"/>
    <s v="USB 1.1 EXTENDER UP TO 150 FT"/>
    <s v="Chesterfield S40 2EX"/>
    <n v="81"/>
    <x v="2"/>
    <s v="Diesel"/>
    <n v="2.9969999999999997E-4"/>
  </r>
  <r>
    <d v="2023-02-01T00:00:00"/>
    <s v="S024614"/>
    <x v="50"/>
    <s v="PO139701"/>
    <s v="GRN180589"/>
    <n v="101044369"/>
    <s v="APC SMART-UPS SRT 3kVA BATTERY PACK_x000a_APC.SRT96BP"/>
    <s v="Chesterfield S40 2EX"/>
    <n v="81"/>
    <x v="2"/>
    <s v="Diesel"/>
    <n v="2.9969999999999997E-4"/>
  </r>
  <r>
    <d v="2023-02-01T00:00:00"/>
    <s v="S024614"/>
    <x v="50"/>
    <s v="PO140007"/>
    <s v="GRN180701"/>
    <n v="101013587"/>
    <s v="HP COLOR LASERJET PRO M254NW PRINTER"/>
    <s v="Chesterfield S40 2EX"/>
    <n v="81"/>
    <x v="2"/>
    <s v="Diesel"/>
    <n v="2.9969999999999997E-4"/>
  </r>
  <r>
    <d v="2023-02-01T00:00:00"/>
    <s v="S024614"/>
    <x v="50"/>
    <s v="PO143116"/>
    <s v="GRN180785"/>
    <s v="11505-0673"/>
    <s v="MOUSE STANDARD WITH USB PLUG"/>
    <s v="Chesterfield S40 2EX"/>
    <n v="81"/>
    <x v="2"/>
    <s v="Diesel"/>
    <n v="2.9969999999999997E-4"/>
  </r>
  <r>
    <d v="2023-02-01T00:00:00"/>
    <s v="S024614"/>
    <x v="50"/>
    <s v="PO143115"/>
    <s v="GRN180786"/>
    <s v="11505-0911"/>
    <s v="KEYBOARD ENGLISH USB INTERFACE BLACK"/>
    <s v="Chesterfield S40 2EX"/>
    <n v="81"/>
    <x v="2"/>
    <s v="Diesel"/>
    <n v="2.9969999999999997E-4"/>
  </r>
  <r>
    <d v="2023-02-01T00:00:00"/>
    <s v="S024614"/>
    <x v="50"/>
    <s v="PO143117"/>
    <s v="GRN180787"/>
    <s v="11505-0673"/>
    <s v="MOUSE STANDARD WITH USB PLUG"/>
    <s v="Chesterfield S40 2EX"/>
    <n v="81"/>
    <x v="2"/>
    <s v="Diesel"/>
    <n v="2.9969999999999997E-4"/>
  </r>
  <r>
    <d v="2023-05-01T00:00:00"/>
    <s v="S000892"/>
    <x v="16"/>
    <s v="PO146016"/>
    <s v="GRN187387"/>
    <n v="87207140"/>
    <s v="ECONOMY SYNTHETIC PAINT BRUSHES (SET OF 3)"/>
    <s v="Stockport SK4 2JT"/>
    <n v="55"/>
    <x v="2"/>
    <s v="Diesel"/>
    <n v="2.0350000000000001E-4"/>
  </r>
  <r>
    <d v="2023-02-01T00:00:00"/>
    <s v="S024614"/>
    <x v="50"/>
    <s v="PO143118"/>
    <s v="GRN180789"/>
    <s v="11505-0911"/>
    <s v="KEYBOARD ENGLISH USB INTERFACE BLACK"/>
    <s v="Chesterfield S40 2EX"/>
    <n v="81"/>
    <x v="2"/>
    <s v="Diesel"/>
    <n v="2.9969999999999997E-4"/>
  </r>
  <r>
    <d v="2023-02-01T00:00:00"/>
    <s v="S024614"/>
    <x v="50"/>
    <s v="PO143119"/>
    <s v="GRN180792"/>
    <s v="11505-0673"/>
    <s v="MOUSE STANDARD WITH USB PLUG"/>
    <s v="Chesterfield S40 2EX"/>
    <n v="81"/>
    <x v="2"/>
    <s v="Diesel"/>
    <n v="2.9969999999999997E-4"/>
  </r>
  <r>
    <d v="2023-02-01T00:00:00"/>
    <s v="S024614"/>
    <x v="50"/>
    <s v="PO143120"/>
    <s v="GRN180793"/>
    <s v="11505-0911"/>
    <s v="KEYBOARD ENGLISH USB INTERFACE BLACK"/>
    <s v="Chesterfield S40 2EX"/>
    <n v="81"/>
    <x v="2"/>
    <s v="Diesel"/>
    <n v="2.9969999999999997E-4"/>
  </r>
  <r>
    <d v="2023-02-01T00:00:00"/>
    <s v="S024614"/>
    <x v="50"/>
    <s v="PO138851"/>
    <s v="GRN180808"/>
    <n v="101038512"/>
    <s v="HP COLOUR LASERJET PRO M454dw PRINTER"/>
    <s v="Chesterfield S40 2EX"/>
    <n v="81"/>
    <x v="2"/>
    <s v="Diesel"/>
    <n v="2.9969999999999997E-4"/>
  </r>
  <r>
    <d v="2023-05-01T00:00:00"/>
    <s v="S025431"/>
    <x v="0"/>
    <s v="PO143500"/>
    <s v="GRN187393"/>
    <s v="11700-6836"/>
    <s v="MEDIA CONVERTER COPPER TO FIBER DIN RAIL MOUNT"/>
    <s v="Boston Massachusetts"/>
    <n v="3154"/>
    <x v="0"/>
    <s v="Crude"/>
    <n v="1.0118031999999999E-2"/>
  </r>
  <r>
    <d v="2023-02-01T00:00:00"/>
    <s v="S024614"/>
    <x v="50"/>
    <s v="PO142719"/>
    <s v="GRN180829"/>
    <n v="101025147"/>
    <s v="OUTDOOR RUGGEDIZED WIRELESS ACCESS POINT EnGENIUS"/>
    <s v="Chesterfield S40 2EX"/>
    <n v="81"/>
    <x v="2"/>
    <s v="Diesel"/>
    <n v="2.9969999999999997E-4"/>
  </r>
  <r>
    <d v="2023-02-01T00:00:00"/>
    <s v="S024614"/>
    <x v="50"/>
    <s v="PO143266"/>
    <s v="GRN180831"/>
    <n v="42207846"/>
    <s v="8 PORT GIGABIT PoE DESKTOP SWITCH"/>
    <s v="Chesterfield S40 2EX"/>
    <n v="81"/>
    <x v="2"/>
    <s v="Diesel"/>
    <n v="2.9969999999999997E-4"/>
  </r>
  <r>
    <d v="2023-02-01T00:00:00"/>
    <s v="S024614"/>
    <x v="50"/>
    <s v="PO140007"/>
    <s v="GRN180837"/>
    <n v="101029509"/>
    <s v="ANYBUS CAN-ETHERNET/IP CONVERTER_x000a_HMS ELECTRONICS -"/>
    <s v="Chesterfield S40 2EX"/>
    <n v="81"/>
    <x v="2"/>
    <s v="Diesel"/>
    <n v="2.9969999999999997E-4"/>
  </r>
  <r>
    <d v="2023-02-01T00:00:00"/>
    <s v="S024614"/>
    <x v="50"/>
    <s v="PO141739"/>
    <s v="GRN180933"/>
    <n v="5145149"/>
    <s v="MOUSE HOLDER - LIGHT GREY"/>
    <s v="Chesterfield S40 2EX"/>
    <n v="81"/>
    <x v="2"/>
    <s v="Diesel"/>
    <n v="2.9969999999999997E-4"/>
  </r>
  <r>
    <d v="2023-02-01T00:00:00"/>
    <s v="S024614"/>
    <x v="50"/>
    <s v="PO143369"/>
    <s v="GRN180972"/>
    <n v="21203298"/>
    <s v="HIGH SPEED HDMI CABLE ANTHRA LINE 5M LONG"/>
    <s v="Chesterfield S40 2EX"/>
    <n v="81"/>
    <x v="2"/>
    <s v="Diesel"/>
    <n v="2.9969999999999997E-4"/>
  </r>
  <r>
    <d v="2023-05-01T00:00:00"/>
    <s v="S025431"/>
    <x v="0"/>
    <s v="PO143472"/>
    <s v="GRN187399"/>
    <s v="11700-6836"/>
    <s v="MEDIA CONVERTER COPPER TO FIBER DIN RAIL MOUNT"/>
    <s v="Boston Massachusetts"/>
    <n v="3154"/>
    <x v="0"/>
    <s v="Crude"/>
    <n v="1.0118031999999999E-2"/>
  </r>
  <r>
    <d v="2023-02-01T00:00:00"/>
    <s v="S024614"/>
    <x v="50"/>
    <s v="PO143364"/>
    <s v="GRN180973"/>
    <n v="21203298"/>
    <s v="HIGH SPEED HDMI CABLE ANTHRA LINE 5M LONG"/>
    <s v="Chesterfield S40 2EX"/>
    <n v="81"/>
    <x v="2"/>
    <s v="Diesel"/>
    <n v="2.9969999999999997E-4"/>
  </r>
  <r>
    <d v="2023-02-01T00:00:00"/>
    <s v="S024614"/>
    <x v="50"/>
    <s v="PO143370"/>
    <s v="GRN180975"/>
    <n v="21203298"/>
    <s v="HIGH SPEED HDMI CABLE ANTHRA LINE 5M LONG"/>
    <s v="Chesterfield S40 2EX"/>
    <n v="81"/>
    <x v="2"/>
    <s v="Diesel"/>
    <n v="2.9969999999999997E-4"/>
  </r>
  <r>
    <d v="2023-02-01T00:00:00"/>
    <s v="S024614"/>
    <x v="50"/>
    <s v="PO143371"/>
    <s v="GRN180976"/>
    <n v="21203298"/>
    <s v="HIGH SPEED HDMI CABLE ANTHRA LINE 5M LONG"/>
    <s v="Chesterfield S40 2EX"/>
    <n v="81"/>
    <x v="2"/>
    <s v="Diesel"/>
    <n v="2.9969999999999997E-4"/>
  </r>
  <r>
    <d v="2023-02-01T00:00:00"/>
    <s v="S024614"/>
    <x v="50"/>
    <s v="PO143369"/>
    <s v="GRN181018"/>
    <n v="1345132"/>
    <s v="SCANNER CANOSCAN LIDE 400 &amp; USB-A TO USB-C CABLE"/>
    <s v="Chesterfield S40 2EX"/>
    <n v="81"/>
    <x v="2"/>
    <s v="Diesel"/>
    <n v="2.9969999999999997E-4"/>
  </r>
  <r>
    <d v="2023-02-01T00:00:00"/>
    <s v="S024614"/>
    <x v="50"/>
    <s v="PO143370"/>
    <s v="GRN181020"/>
    <n v="1345132"/>
    <s v="SCANNER CANOSCAN LIDE 400 &amp; USB-A TO USB-C CABLE"/>
    <s v="Chesterfield S40 2EX"/>
    <n v="81"/>
    <x v="2"/>
    <s v="Diesel"/>
    <n v="2.9969999999999997E-4"/>
  </r>
  <r>
    <d v="2023-02-01T00:00:00"/>
    <s v="S024614"/>
    <x v="50"/>
    <s v="PO143364"/>
    <s v="GRN181022"/>
    <n v="1345132"/>
    <s v="SCANNER CANOSCAN LIDE 400 &amp; USB-A TO USB-C CABLE"/>
    <s v="Chesterfield S40 2EX"/>
    <n v="81"/>
    <x v="2"/>
    <s v="Diesel"/>
    <n v="2.9969999999999997E-4"/>
  </r>
  <r>
    <d v="2023-05-01T00:00:00"/>
    <s v="S023222"/>
    <x v="11"/>
    <s v="PO143360"/>
    <s v="GRN187413"/>
    <s v="11554-0683"/>
    <s v="CONN EURO MALE WIREABLE"/>
    <s v="Wickford SS11 8YT"/>
    <n v="390"/>
    <x v="2"/>
    <s v="Diesel"/>
    <n v="1.4430000000000001E-3"/>
  </r>
  <r>
    <d v="2023-03-01T00:00:00"/>
    <s v="S024099"/>
    <x v="47"/>
    <s v="PO138892"/>
    <s v="GRN183476"/>
    <s v="340-1025-1"/>
    <s v="DOOR LINAC SHIELDING (RIGHT)"/>
    <s v="Stafford ST16 3DR"/>
    <n v="49.6"/>
    <x v="3"/>
    <s v="Diesel"/>
    <n v="5.0430800000000005E-2"/>
  </r>
  <r>
    <d v="2023-05-01T00:00:00"/>
    <s v="S025431"/>
    <x v="0"/>
    <s v="PO145713"/>
    <s v="GRN187416"/>
    <s v="331-8266-1"/>
    <s v="CABLE ASSY ADAPTER LUBRICATOR CONTROL"/>
    <s v="Boston Massachusetts"/>
    <n v="3154"/>
    <x v="0"/>
    <s v="Crude"/>
    <n v="1.0118031999999999E-2"/>
  </r>
  <r>
    <d v="2023-02-01T00:00:00"/>
    <s v="S024614"/>
    <x v="50"/>
    <s v="PO143371"/>
    <s v="GRN181025"/>
    <n v="1345132"/>
    <s v="SCANNER CANOSCAN LIDE 400 &amp; USB-A TO USB-C CABLE"/>
    <s v="Chesterfield S40 2EX"/>
    <n v="81"/>
    <x v="2"/>
    <s v="Diesel"/>
    <n v="2.9969999999999997E-4"/>
  </r>
  <r>
    <d v="2023-02-01T00:00:00"/>
    <s v="S024614"/>
    <x v="50"/>
    <s v="PO143370"/>
    <s v="GRN181029"/>
    <n v="42207308"/>
    <s v="PROSAFE 52 PORT GIGABIT PoE SMART SWITCH NETGEAR G"/>
    <s v="Chesterfield S40 2EX"/>
    <n v="81"/>
    <x v="2"/>
    <s v="Diesel"/>
    <n v="2.9969999999999997E-4"/>
  </r>
  <r>
    <d v="2023-05-01T00:00:00"/>
    <s v="S001047"/>
    <x v="9"/>
    <s v="PO142160"/>
    <s v="GRN187422"/>
    <n v="66208596"/>
    <s v="SILICON PHOTODIODE - CdW04 16 CHANNELS"/>
    <s v="81300 Johor Bahru Malaysia"/>
    <n v="6781"/>
    <x v="4"/>
    <s v="Aviation"/>
    <n v="1.1924057587200001"/>
  </r>
  <r>
    <d v="2023-02-01T00:00:00"/>
    <s v="S024614"/>
    <x v="50"/>
    <s v="PO143369"/>
    <s v="GRN181031"/>
    <n v="42207308"/>
    <s v="PROSAFE 52 PORT GIGABIT PoE SMART SWITCH NETGEAR G"/>
    <s v="Chesterfield S40 2EX"/>
    <n v="81"/>
    <x v="2"/>
    <s v="Diesel"/>
    <n v="2.9969999999999997E-4"/>
  </r>
  <r>
    <d v="2023-02-01T00:00:00"/>
    <s v="S024614"/>
    <x v="50"/>
    <s v="PO143364"/>
    <s v="GRN181032"/>
    <n v="42207308"/>
    <s v="PROSAFE 52 PORT GIGABIT PoE SMART SWITCH NETGEAR G"/>
    <s v="Chesterfield S40 2EX"/>
    <n v="81"/>
    <x v="2"/>
    <s v="Diesel"/>
    <n v="2.9969999999999997E-4"/>
  </r>
  <r>
    <d v="2023-02-01T00:00:00"/>
    <s v="S024614"/>
    <x v="50"/>
    <s v="PO143371"/>
    <s v="GRN181034"/>
    <n v="42207308"/>
    <s v="PROSAFE 52 PORT GIGABIT PoE SMART SWITCH NETGEAR G"/>
    <s v="Chesterfield S40 2EX"/>
    <n v="81"/>
    <x v="2"/>
    <s v="Diesel"/>
    <n v="2.9969999999999997E-4"/>
  </r>
  <r>
    <d v="2023-02-01T00:00:00"/>
    <s v="S024614"/>
    <x v="50"/>
    <s v="PO143371"/>
    <s v="GRN181057"/>
    <n v="101011685"/>
    <s v="VGA TO HDMI ADAPTER CABLE CONVERTER AUDIO SUPPORT"/>
    <s v="Chesterfield S40 2EX"/>
    <n v="81"/>
    <x v="2"/>
    <s v="Diesel"/>
    <n v="2.9969999999999997E-4"/>
  </r>
  <r>
    <d v="2023-02-01T00:00:00"/>
    <s v="S024614"/>
    <x v="50"/>
    <s v="PO143369"/>
    <s v="GRN181060"/>
    <n v="101011685"/>
    <s v="VGA TO HDMI ADAPTER CABLE CONVERTER AUDIO SUPPORT"/>
    <s v="Chesterfield S40 2EX"/>
    <n v="81"/>
    <x v="2"/>
    <s v="Diesel"/>
    <n v="2.9969999999999997E-4"/>
  </r>
  <r>
    <d v="2023-03-01T00:00:00"/>
    <s v="S024099"/>
    <x v="47"/>
    <s v="PO140917"/>
    <s v="GRN183479"/>
    <s v="340-1012-1"/>
    <s v="WELDMENT LINAC SUPPORT STRUCTURE"/>
    <s v="Stafford ST16 3DR"/>
    <n v="49.6"/>
    <x v="3"/>
    <s v="Diesel"/>
    <n v="5.0430800000000005E-2"/>
  </r>
  <r>
    <d v="2023-02-01T00:00:00"/>
    <s v="S024614"/>
    <x v="50"/>
    <s v="PO143364"/>
    <s v="GRN181067"/>
    <n v="101011685"/>
    <s v="VGA TO HDMI ADAPTER CABLE CONVERTER AUDIO SUPPORT"/>
    <s v="Chesterfield S40 2EX"/>
    <n v="81"/>
    <x v="2"/>
    <s v="Diesel"/>
    <n v="2.9969999999999997E-4"/>
  </r>
  <r>
    <d v="2023-02-01T00:00:00"/>
    <s v="S024614"/>
    <x v="50"/>
    <s v="PO143370"/>
    <s v="GRN181069"/>
    <n v="101011685"/>
    <s v="VGA TO HDMI ADAPTER CABLE CONVERTER AUDIO SUPPORT"/>
    <s v="Chesterfield S40 2EX"/>
    <n v="81"/>
    <x v="2"/>
    <s v="Diesel"/>
    <n v="2.9969999999999997E-4"/>
  </r>
  <r>
    <d v="2023-02-01T00:00:00"/>
    <s v="S024614"/>
    <x v="50"/>
    <s v="PO142571"/>
    <s v="GRN181161"/>
    <s v="11701-2376"/>
    <s v="BITDEFENDER - 3 YEARS - 15-24 USERS - GRAVITY ZONE"/>
    <s v="Chesterfield S40 2EX"/>
    <n v="81"/>
    <x v="2"/>
    <s v="Diesel"/>
    <n v="2.9969999999999997E-4"/>
  </r>
  <r>
    <d v="2023-02-01T00:00:00"/>
    <s v="S024614"/>
    <x v="50"/>
    <s v="PO143364"/>
    <s v="GRN181179"/>
    <n v="101025850"/>
    <s v="ACRONIS CYBER PROTECT STANDARD - WORKSTATION - 5 Y"/>
    <s v="Chesterfield S40 2EX"/>
    <n v="81"/>
    <x v="2"/>
    <s v="Diesel"/>
    <n v="2.9969999999999997E-4"/>
  </r>
  <r>
    <d v="2023-02-01T00:00:00"/>
    <s v="S024614"/>
    <x v="50"/>
    <s v="PO143364"/>
    <s v="GRN181208"/>
    <n v="42207838"/>
    <s v="APC SMART-UPS SRT3000VA 230V APC SRT3000XLI"/>
    <s v="Chesterfield S40 2EX"/>
    <n v="81"/>
    <x v="2"/>
    <s v="Diesel"/>
    <n v="2.9969999999999997E-4"/>
  </r>
  <r>
    <d v="2023-02-01T00:00:00"/>
    <s v="S024614"/>
    <x v="50"/>
    <s v="PO142226"/>
    <s v="GRN181324"/>
    <n v="13204602"/>
    <s v="APC NETWORK MANAGEMENT CARD 3"/>
    <s v="Chesterfield S40 2EX"/>
    <n v="81"/>
    <x v="2"/>
    <s v="Diesel"/>
    <n v="2.9969999999999997E-4"/>
  </r>
  <r>
    <d v="2023-02-01T00:00:00"/>
    <s v="S024614"/>
    <x v="50"/>
    <s v="PO141739"/>
    <s v="GRN181362"/>
    <s v="11700-9304"/>
    <s v="PRINTER LASERJET COLOR HP M652DN 220V"/>
    <s v="Chesterfield S40 2EX"/>
    <n v="81"/>
    <x v="2"/>
    <s v="Diesel"/>
    <n v="2.9969999999999997E-4"/>
  </r>
  <r>
    <d v="2023-02-01T00:00:00"/>
    <s v="S024614"/>
    <x v="50"/>
    <s v="PO139701"/>
    <s v="GRN181384"/>
    <n v="101029509"/>
    <s v="ANYBUS CAN-ETHERNET/IP CONVERTER_x000a_HMS ELECTRONICS -"/>
    <s v="Chesterfield S40 2EX"/>
    <n v="81"/>
    <x v="2"/>
    <s v="Diesel"/>
    <n v="2.9969999999999997E-4"/>
  </r>
  <r>
    <d v="2023-02-01T00:00:00"/>
    <s v="S024614"/>
    <x v="50"/>
    <s v="PO142122"/>
    <s v="GRN181385"/>
    <n v="101036589"/>
    <s v="UPS 650VA 6 x OUTPUTSAPC BR650MI"/>
    <s v="Chesterfield S40 2EX"/>
    <n v="81"/>
    <x v="2"/>
    <s v="Diesel"/>
    <n v="2.9969999999999997E-4"/>
  </r>
  <r>
    <d v="2023-02-01T00:00:00"/>
    <s v="S024614"/>
    <x v="50"/>
    <s v="PO142286"/>
    <s v="GRN181412"/>
    <n v="1345132"/>
    <s v="SCANNER CANOSCAN LIDE 400 &amp; USB-A TO USB-C CABLE"/>
    <s v="Chesterfield S40 2EX"/>
    <n v="81"/>
    <x v="2"/>
    <s v="Diesel"/>
    <n v="2.9969999999999997E-4"/>
  </r>
  <r>
    <d v="2023-02-01T00:00:00"/>
    <s v="S024614"/>
    <x v="50"/>
    <s v="PO137453"/>
    <s v="GRN181415"/>
    <n v="101013587"/>
    <s v="HP LASERJET PRO M255dw WIRELESS COLOUR PRINTER"/>
    <s v="Chesterfield S40 2EX"/>
    <n v="81"/>
    <x v="2"/>
    <s v="Diesel"/>
    <n v="2.9969999999999997E-4"/>
  </r>
  <r>
    <d v="2023-05-01T00:00:00"/>
    <s v="S001121"/>
    <x v="5"/>
    <s v="PO143159"/>
    <s v="GRN187455"/>
    <n v="88202577"/>
    <s v="LEGEND PLATE ROUND EMERGENCY STOP YELLOW 60MM DIA"/>
    <s v="Salford M5 4BE"/>
    <n v="103.6"/>
    <x v="2"/>
    <s v="Diesel"/>
    <n v="3.8331999999999998E-4"/>
  </r>
  <r>
    <d v="2023-05-01T00:00:00"/>
    <s v="S001121"/>
    <x v="5"/>
    <s v="PO143183"/>
    <s v="GRN187456"/>
    <n v="88202577"/>
    <s v="LEGEND PLATE ROUND EMERGENCY STOP YELLOW 60MM DIA"/>
    <s v="Salford M5 4BE"/>
    <n v="103.6"/>
    <x v="2"/>
    <s v="Diesel"/>
    <n v="3.8331999999999998E-4"/>
  </r>
  <r>
    <d v="2023-05-01T00:00:00"/>
    <s v="S001121"/>
    <x v="5"/>
    <s v="PO143157"/>
    <s v="GRN187457"/>
    <n v="88202577"/>
    <s v="LEGEND PLATE ROUND EMERGENCY STOP YELLOW 60MM DIA"/>
    <s v="Salford M5 4BE"/>
    <n v="103.6"/>
    <x v="2"/>
    <s v="Diesel"/>
    <n v="3.8331999999999998E-4"/>
  </r>
  <r>
    <d v="2023-05-01T00:00:00"/>
    <s v="S001121"/>
    <x v="5"/>
    <s v="PO143183"/>
    <s v="GRN187458"/>
    <n v="88257610"/>
    <s v="LEGEND PLATE ROUND EMERGENCY STOP YELLOW 60MM DIA"/>
    <s v="Salford M5 4BE"/>
    <n v="103.6"/>
    <x v="2"/>
    <s v="Diesel"/>
    <n v="3.8331999999999998E-4"/>
  </r>
  <r>
    <d v="2023-05-01T00:00:00"/>
    <s v="S001121"/>
    <x v="5"/>
    <s v="PO143170"/>
    <s v="GRN187459"/>
    <n v="88257610"/>
    <s v="LEGEND PLATE ROUND EMERGENCY STOP YELLOW 60MM DIA"/>
    <s v="Salford M5 4BE"/>
    <n v="103.6"/>
    <x v="2"/>
    <s v="Diesel"/>
    <n v="3.8331999999999998E-4"/>
  </r>
  <r>
    <d v="2023-05-01T00:00:00"/>
    <s v="S001121"/>
    <x v="5"/>
    <s v="PO143181"/>
    <s v="GRN187460"/>
    <n v="88257610"/>
    <s v="LEGEND PLATE ROUND EMERGENCY STOP YELLOW 60MM DIA"/>
    <s v="Salford M5 4BE"/>
    <n v="103.6"/>
    <x v="2"/>
    <s v="Diesel"/>
    <n v="3.8331999999999998E-4"/>
  </r>
  <r>
    <d v="2023-05-01T00:00:00"/>
    <s v="S001121"/>
    <x v="5"/>
    <s v="PO143158"/>
    <s v="GRN187461"/>
    <n v="88202577"/>
    <s v="LEGEND PLATE ROUND EMERGENCY STOP YELLOW 60MM DIA"/>
    <s v="Salford M5 4BE"/>
    <n v="103.6"/>
    <x v="2"/>
    <s v="Diesel"/>
    <n v="3.8331999999999998E-4"/>
  </r>
  <r>
    <d v="2023-02-01T00:00:00"/>
    <s v="S024614"/>
    <x v="50"/>
    <s v="PO140356"/>
    <s v="GRN181417"/>
    <n v="101013587"/>
    <s v="HP COLOR LASERJET PRO M254NW PRINTER"/>
    <s v="Chesterfield S40 2EX"/>
    <n v="81"/>
    <x v="2"/>
    <s v="Diesel"/>
    <n v="2.9969999999999997E-4"/>
  </r>
  <r>
    <d v="2023-02-01T00:00:00"/>
    <s v="S024614"/>
    <x v="50"/>
    <s v="PO143370"/>
    <s v="GRN181418"/>
    <n v="101013587"/>
    <s v="HP COLOR LASERJET PRO M254NW PRINTER"/>
    <s v="Chesterfield S40 2EX"/>
    <n v="81"/>
    <x v="2"/>
    <s v="Diesel"/>
    <n v="2.9969999999999997E-4"/>
  </r>
  <r>
    <d v="2023-02-01T00:00:00"/>
    <s v="S024614"/>
    <x v="50"/>
    <s v="PO140438"/>
    <s v="GRN181489"/>
    <s v="11701-0596"/>
    <s v="KVM CONSOLE RKMT 1U LCD - USB VGA"/>
    <s v="Chesterfield S40 2EX"/>
    <n v="81"/>
    <x v="2"/>
    <s v="Diesel"/>
    <n v="2.9969999999999997E-4"/>
  </r>
  <r>
    <d v="2023-02-01T00:00:00"/>
    <s v="S024614"/>
    <x v="50"/>
    <s v="PO141513"/>
    <s v="GRN181493"/>
    <s v="11701-0596"/>
    <s v="KVM CONSOLE RKMT 1U LCD - USB VGA"/>
    <s v="Chesterfield S40 2EX"/>
    <n v="81"/>
    <x v="2"/>
    <s v="Diesel"/>
    <n v="2.9969999999999997E-4"/>
  </r>
  <r>
    <d v="2023-05-01T00:00:00"/>
    <s v="S023222"/>
    <x v="11"/>
    <s v="PO143351"/>
    <s v="GRN187471"/>
    <n v="101027038"/>
    <s v="M12 ETHERNET CABLE RSSD-RSSD-4416 - 10M LONG"/>
    <s v="Wickford SS11 8YT"/>
    <n v="390"/>
    <x v="2"/>
    <s v="Diesel"/>
    <n v="1.4430000000000001E-3"/>
  </r>
  <r>
    <d v="2023-02-01T00:00:00"/>
    <s v="S024614"/>
    <x v="50"/>
    <s v="PO142122"/>
    <s v="GRN181495"/>
    <s v="11701-0596"/>
    <s v="KVM CONSOLE RKMT 1U LCD - USB VGA"/>
    <s v="Chesterfield S40 2EX"/>
    <n v="81"/>
    <x v="2"/>
    <s v="Diesel"/>
    <n v="2.9969999999999997E-4"/>
  </r>
  <r>
    <d v="2023-05-01T00:00:00"/>
    <s v="S022845"/>
    <x v="24"/>
    <s v="PO138705"/>
    <s v="GRN187476"/>
    <n v="101042130"/>
    <s v="CONFIGURED 40KVA UPS SYSTEM WITH BATTERY PACK"/>
    <s v="Warrington WA3 3JD"/>
    <n v="118"/>
    <x v="3"/>
    <s v="Diesel"/>
    <n v="0.1199765"/>
  </r>
  <r>
    <d v="2023-02-01T00:00:00"/>
    <s v="S024614"/>
    <x v="50"/>
    <s v="PO141316"/>
    <s v="GRN181496"/>
    <s v="11701-0596"/>
    <s v="KVM CONSOLE RKMT 1U LCD - USB VGA"/>
    <s v="Chesterfield S40 2EX"/>
    <n v="81"/>
    <x v="2"/>
    <s v="Diesel"/>
    <n v="2.9969999999999997E-4"/>
  </r>
  <r>
    <d v="2023-03-01T00:00:00"/>
    <s v="S024099"/>
    <x v="47"/>
    <s v="PO138891"/>
    <s v="GRN184087"/>
    <s v="340-1012-1"/>
    <s v="WELDMENT LINAC SUPPORT STRUCTURE"/>
    <s v="Stafford ST16 3DR"/>
    <n v="49.6"/>
    <x v="3"/>
    <s v="Diesel"/>
    <n v="5.0430800000000005E-2"/>
  </r>
  <r>
    <d v="2023-02-01T00:00:00"/>
    <s v="S024614"/>
    <x v="50"/>
    <s v="PO140854"/>
    <s v="GRN181557"/>
    <s v="11700-8788"/>
    <s v="CABLE 4K HDMI 2.0 50M"/>
    <s v="Chesterfield S40 2EX"/>
    <n v="81"/>
    <x v="2"/>
    <s v="Diesel"/>
    <n v="2.9969999999999997E-4"/>
  </r>
  <r>
    <d v="2023-02-01T00:00:00"/>
    <s v="S024614"/>
    <x v="50"/>
    <s v="PO141739"/>
    <s v="GRN181560"/>
    <s v="11700-8032"/>
    <s v="CABLE ADAPTER ACTIVE DISPLAYPORT 1.2 (M) TO HDMI 2"/>
    <s v="Chesterfield S40 2EX"/>
    <n v="81"/>
    <x v="2"/>
    <s v="Diesel"/>
    <n v="2.9969999999999997E-4"/>
  </r>
  <r>
    <d v="2023-02-01T00:00:00"/>
    <s v="S024614"/>
    <x v="50"/>
    <s v="PO139277"/>
    <s v="GRN181578"/>
    <n v="101013587"/>
    <s v="HP COLOR LASERJET PRO M254NW PRINTER"/>
    <s v="Chesterfield S40 2EX"/>
    <n v="81"/>
    <x v="2"/>
    <s v="Diesel"/>
    <n v="2.9969999999999997E-4"/>
  </r>
  <r>
    <d v="2023-02-01T00:00:00"/>
    <s v="S024614"/>
    <x v="50"/>
    <s v="PO140965"/>
    <s v="GRN181579"/>
    <s v="11700-6521"/>
    <s v="NETWORKING ADAPTER USB 3.0 TO ETHERNET 10/100/1000"/>
    <s v="Chesterfield S40 2EX"/>
    <n v="81"/>
    <x v="2"/>
    <s v="Diesel"/>
    <n v="2.9969999999999997E-4"/>
  </r>
  <r>
    <d v="2023-02-01T00:00:00"/>
    <s v="S024614"/>
    <x v="50"/>
    <s v="PO143689"/>
    <s v="GRN181596"/>
    <s v="11505-0673"/>
    <s v="MOUSE STANDARD WITH USB PLUG"/>
    <s v="Chesterfield S40 2EX"/>
    <n v="81"/>
    <x v="2"/>
    <s v="Diesel"/>
    <n v="2.9969999999999997E-4"/>
  </r>
  <r>
    <d v="2023-05-01T00:00:00"/>
    <s v="S001121"/>
    <x v="5"/>
    <s v="PO139281"/>
    <s v="GRN187508"/>
    <n v="3345049"/>
    <s v="TWO PIECE TERMINAL BASE 8 POINT SPRING CLAMP"/>
    <s v="Salford M5 4BE"/>
    <n v="103.6"/>
    <x v="2"/>
    <s v="Diesel"/>
    <n v="3.8331999999999998E-4"/>
  </r>
  <r>
    <d v="2023-02-01T00:00:00"/>
    <s v="S024614"/>
    <x v="50"/>
    <s v="PO143689"/>
    <s v="GRN181597"/>
    <s v="11700-7085"/>
    <s v="RACK POWER DISTRIBUTION UNIT C20 TO 15 C13 120-240"/>
    <s v="Chesterfield S40 2EX"/>
    <n v="81"/>
    <x v="2"/>
    <s v="Diesel"/>
    <n v="2.9969999999999997E-4"/>
  </r>
  <r>
    <d v="2023-02-01T00:00:00"/>
    <s v="S024614"/>
    <x v="50"/>
    <s v="PO143364"/>
    <s v="GRN181598"/>
    <n v="101013587"/>
    <s v="HP COLOR LASERJET PRO M254NW PRINTER"/>
    <s v="Chesterfield S40 2EX"/>
    <n v="81"/>
    <x v="2"/>
    <s v="Diesel"/>
    <n v="2.9969999999999997E-4"/>
  </r>
  <r>
    <d v="2023-02-01T00:00:00"/>
    <s v="S024614"/>
    <x v="50"/>
    <s v="PO143068"/>
    <s v="GRN181712"/>
    <n v="13205387"/>
    <s v="ACRONIS CYBER PROTECT STANDARD LICS SERVER SUBSCRI"/>
    <s v="Chesterfield S40 2EX"/>
    <n v="81"/>
    <x v="2"/>
    <s v="Diesel"/>
    <n v="2.9969999999999997E-4"/>
  </r>
  <r>
    <d v="2023-05-01T00:00:00"/>
    <s v="S024744"/>
    <x v="25"/>
    <s v="PO144877"/>
    <s v="GRN187513"/>
    <n v="101040789"/>
    <s v="PERSONNEL DOOR - INNER PANEL 21mm THICK"/>
    <s v="Huddersfield HD7 5JN"/>
    <n v="104.8"/>
    <x v="1"/>
    <s v="Diesel"/>
    <n v="3.8775999999999998E-2"/>
  </r>
  <r>
    <d v="2023-02-01T00:00:00"/>
    <s v="S024614"/>
    <x v="50"/>
    <s v="PO142170"/>
    <s v="GRN181716"/>
    <s v="11700-8083"/>
    <s v="SYMANTEC ENDPOINT PROTECTION 3 YEAR SUBSCRIPTION +"/>
    <s v="Chesterfield S40 2EX"/>
    <n v="81"/>
    <x v="2"/>
    <s v="Diesel"/>
    <n v="2.9969999999999997E-4"/>
  </r>
  <r>
    <d v="2023-02-01T00:00:00"/>
    <s v="S024614"/>
    <x v="50"/>
    <s v="PO140390"/>
    <s v="GRN181745"/>
    <s v="11700-6521"/>
    <s v="NETWORKING ADAPTER USB 3.0 TO ETHERNET 10/100/1000"/>
    <s v="Chesterfield S40 2EX"/>
    <n v="81"/>
    <x v="2"/>
    <s v="Diesel"/>
    <n v="2.9969999999999997E-4"/>
  </r>
  <r>
    <d v="2023-02-01T00:00:00"/>
    <s v="S024614"/>
    <x v="50"/>
    <s v="PO143709"/>
    <s v="GRN181772"/>
    <s v="11701-2479"/>
    <s v="NETWORK SWITCH – 24 PORT COPPER – 4X 10G SFP+ - NO"/>
    <s v="Chesterfield S40 2EX"/>
    <n v="81"/>
    <x v="2"/>
    <s v="Diesel"/>
    <n v="2.9969999999999997E-4"/>
  </r>
  <r>
    <d v="2023-05-01T00:00:00"/>
    <s v="S001571"/>
    <x v="10"/>
    <s v="PO144778"/>
    <s v="GRN187519"/>
    <n v="5745131"/>
    <s v="STANDARD MOUNTING SET FOR 190 / 270 D WEATHER HOOD"/>
    <s v="St Albans AL1 5BN"/>
    <n v="298"/>
    <x v="2"/>
    <s v="Diesel"/>
    <n v="1.1026E-3"/>
  </r>
  <r>
    <d v="2023-02-01T00:00:00"/>
    <s v="S024614"/>
    <x v="50"/>
    <s v="PO140390"/>
    <s v="GRN181773"/>
    <n v="101044670"/>
    <s v="CISCO 24 PORT MANAGED NETWORK SWITCH CISCO C9300-2"/>
    <s v="Chesterfield S40 2EX"/>
    <n v="81"/>
    <x v="2"/>
    <s v="Diesel"/>
    <n v="2.9969999999999997E-4"/>
  </r>
  <r>
    <d v="2023-02-01T00:00:00"/>
    <s v="S024614"/>
    <x v="50"/>
    <s v="PO142065"/>
    <s v="GRN181787"/>
    <n v="101013587"/>
    <s v="HP COLOR LASERJET PRO M254NW PRINTER"/>
    <s v="Chesterfield S40 2EX"/>
    <n v="81"/>
    <x v="2"/>
    <s v="Diesel"/>
    <n v="2.9969999999999997E-4"/>
  </r>
  <r>
    <d v="2023-05-01T00:00:00"/>
    <s v="S001121"/>
    <x v="5"/>
    <s v="PO137920"/>
    <s v="GRN187525"/>
    <s v="11700-5247"/>
    <s v="POINT IO SAFE OUTPUT MODULE 8"/>
    <s v="Salford M5 4BE"/>
    <n v="103.6"/>
    <x v="2"/>
    <s v="Diesel"/>
    <n v="3.8331999999999998E-4"/>
  </r>
  <r>
    <d v="2023-05-01T00:00:00"/>
    <s v="S001571"/>
    <x v="10"/>
    <s v="PO144724"/>
    <s v="GRN187527"/>
    <n v="21201458"/>
    <s v="I/O CABLE M12 X 8 8 OPEN WIRES 20M CORDLESS_x000a_RF-DPM"/>
    <s v="St Albans AL1 5BN"/>
    <n v="298"/>
    <x v="2"/>
    <s v="Diesel"/>
    <n v="1.1026E-3"/>
  </r>
  <r>
    <d v="2023-05-01T00:00:00"/>
    <s v="S000892"/>
    <x v="16"/>
    <s v="PO146080"/>
    <s v="GRN187528"/>
    <s v="11701-0945"/>
    <s v="RJ45 BOOT BLACK (pack of 10)"/>
    <s v="Stockport SK4 2JT"/>
    <n v="55"/>
    <x v="2"/>
    <s v="Diesel"/>
    <n v="2.0350000000000001E-4"/>
  </r>
  <r>
    <d v="2023-02-01T00:00:00"/>
    <s v="S024614"/>
    <x v="50"/>
    <s v="PO142433"/>
    <s v="GRN181801"/>
    <n v="101013587"/>
    <s v="HP COLOR LASERJET PRO M254NW PRINTER"/>
    <s v="Chesterfield S40 2EX"/>
    <n v="81"/>
    <x v="2"/>
    <s v="Diesel"/>
    <n v="2.9969999999999997E-4"/>
  </r>
  <r>
    <d v="2023-03-01T00:00:00"/>
    <s v="S024614"/>
    <x v="50"/>
    <s v="PO142175"/>
    <s v="GRN182133"/>
    <n v="101013587"/>
    <s v="HP COLOR LASERJET PRO M254NW PRINTER"/>
    <s v="Chesterfield S40 2EX"/>
    <n v="81"/>
    <x v="2"/>
    <s v="Diesel"/>
    <n v="2.9969999999999997E-4"/>
  </r>
  <r>
    <d v="2023-03-01T00:00:00"/>
    <s v="S024614"/>
    <x v="50"/>
    <s v="PO140123"/>
    <s v="GRN182476"/>
    <n v="13205387"/>
    <s v="ACRONIS CYBER PROTECT STANDARD LICS SERVER SUBSCRI"/>
    <s v="Chesterfield S40 2EX"/>
    <n v="81"/>
    <x v="2"/>
    <s v="Diesel"/>
    <n v="2.9969999999999997E-4"/>
  </r>
  <r>
    <d v="2023-03-01T00:00:00"/>
    <s v="S024614"/>
    <x v="50"/>
    <s v="PO140965"/>
    <s v="GRN182559"/>
    <s v="11700-7596"/>
    <s v="USB 1.1 EXTENDER UP TO 150 FT"/>
    <s v="Chesterfield S40 2EX"/>
    <n v="81"/>
    <x v="2"/>
    <s v="Diesel"/>
    <n v="2.9969999999999997E-4"/>
  </r>
  <r>
    <d v="2023-05-01T00:00:00"/>
    <s v="S025431"/>
    <x v="0"/>
    <s v="PO144783"/>
    <s v="GRN187545"/>
    <s v="342-1019-1"/>
    <s v="CABLE ASSY THERMISTOR FOR X-RAY TUBE"/>
    <s v="Boston Massachusetts"/>
    <n v="3154"/>
    <x v="0"/>
    <s v="Crude"/>
    <n v="1.0118031999999999E-2"/>
  </r>
  <r>
    <d v="2023-05-01T00:00:00"/>
    <s v="S001571"/>
    <x v="10"/>
    <s v="PO144724"/>
    <s v="GRN187548"/>
    <n v="101018191"/>
    <s v="UC30-214162 ULTRASONIC SENSOR"/>
    <s v="St Albans AL1 5BN"/>
    <n v="298"/>
    <x v="2"/>
    <s v="Diesel"/>
    <n v="1.1026E-3"/>
  </r>
  <r>
    <d v="2023-05-01T00:00:00"/>
    <s v="S025431"/>
    <x v="0"/>
    <s v="PO144623"/>
    <s v="GRN187554"/>
    <s v="11529-0341"/>
    <s v="SENSOR INFRARED PHOTOELECTRIC EMITTER"/>
    <s v="Boston Massachusetts"/>
    <n v="3154"/>
    <x v="0"/>
    <s v="Crude"/>
    <n v="1.0118031999999999E-2"/>
  </r>
  <r>
    <d v="2023-05-01T00:00:00"/>
    <s v="S001571"/>
    <x v="10"/>
    <s v="PO143521"/>
    <s v="GRN187562"/>
    <s v="11700-1538"/>
    <s v="LASER SCANNER 190 DEG  1-40M OBJ DETECTOR"/>
    <s v="St Albans AL1 5BN"/>
    <n v="298"/>
    <x v="2"/>
    <s v="Diesel"/>
    <n v="1.1026E-3"/>
  </r>
  <r>
    <d v="2023-05-01T00:00:00"/>
    <s v="S001571"/>
    <x v="10"/>
    <s v="PO143525"/>
    <s v="GRN187564"/>
    <s v="11700-1538"/>
    <s v="LASER SCANNER 190 DEG  1-40M OBJ DETECTOR"/>
    <s v="St Albans AL1 5BN"/>
    <n v="298"/>
    <x v="2"/>
    <s v="Diesel"/>
    <n v="1.1026E-3"/>
  </r>
  <r>
    <d v="2023-05-01T00:00:00"/>
    <s v="S000892"/>
    <x v="16"/>
    <s v="PO146016"/>
    <s v="GRN187570"/>
    <n v="101033208"/>
    <s v="THERMOPLASTIC KNURLED KNOB M6 X 8 - BLACK"/>
    <s v="Stockport SK4 2JT"/>
    <n v="55"/>
    <x v="2"/>
    <s v="Diesel"/>
    <n v="2.0350000000000001E-4"/>
  </r>
  <r>
    <d v="2023-05-01T00:00:00"/>
    <s v="S001121"/>
    <x v="5"/>
    <s v="PO137920"/>
    <s v="GRN187571"/>
    <n v="101035622"/>
    <s v="PANELVIEW 5310 TERMINAL 10.3&quot; SCREEN"/>
    <s v="Salford M5 4BE"/>
    <n v="103.6"/>
    <x v="2"/>
    <s v="Diesel"/>
    <n v="3.8331999999999998E-4"/>
  </r>
  <r>
    <d v="2023-03-01T00:00:00"/>
    <s v="S024614"/>
    <x v="50"/>
    <s v="PO143801"/>
    <s v="GRN182598"/>
    <n v="101030165"/>
    <s v="SEAGATE IRONWOLF PRO HARD DRIVE - 8TB - SATA 6Gb/S"/>
    <s v="Chesterfield S40 2EX"/>
    <n v="81"/>
    <x v="2"/>
    <s v="Diesel"/>
    <n v="2.9969999999999997E-4"/>
  </r>
  <r>
    <d v="2023-03-01T00:00:00"/>
    <s v="S024614"/>
    <x v="50"/>
    <s v="PO143801"/>
    <s v="GRN182687"/>
    <s v="11700-8083"/>
    <s v="SYMANTEC ENDPOINT PROTECTION 3 YEAR SUBSCRIPTION +"/>
    <s v="Chesterfield S40 2EX"/>
    <n v="81"/>
    <x v="2"/>
    <s v="Diesel"/>
    <n v="2.9969999999999997E-4"/>
  </r>
  <r>
    <d v="2023-03-01T00:00:00"/>
    <s v="S024614"/>
    <x v="50"/>
    <s v="PO144005"/>
    <s v="GRN182689"/>
    <s v="11700-8083"/>
    <s v="SYMANTEC ENDPOINT PROTECTION 3 YEAR SUBSCRIPTION +"/>
    <s v="Chesterfield S40 2EX"/>
    <n v="81"/>
    <x v="2"/>
    <s v="Diesel"/>
    <n v="2.9969999999999997E-4"/>
  </r>
  <r>
    <d v="2023-03-01T00:00:00"/>
    <s v="S024614"/>
    <x v="50"/>
    <s v="PO143120"/>
    <s v="GRN182745"/>
    <s v="11700-7085"/>
    <s v="RACK POWER DISTRIBUTION UNIT C20 TO 15 C13 120-240"/>
    <s v="Chesterfield S40 2EX"/>
    <n v="81"/>
    <x v="2"/>
    <s v="Diesel"/>
    <n v="2.9969999999999997E-4"/>
  </r>
  <r>
    <d v="2023-03-01T00:00:00"/>
    <s v="S024614"/>
    <x v="50"/>
    <s v="PO143115"/>
    <s v="GRN182746"/>
    <s v="11700-7085"/>
    <s v="RACK POWER DISTRIBUTION UNIT C20 TO 15 C13 120-240"/>
    <s v="Chesterfield S40 2EX"/>
    <n v="81"/>
    <x v="2"/>
    <s v="Diesel"/>
    <n v="2.9969999999999997E-4"/>
  </r>
  <r>
    <d v="2023-05-01T00:00:00"/>
    <s v="S025431"/>
    <x v="0"/>
    <s v="PO144993"/>
    <s v="GRN187587"/>
    <s v="342-2000-1"/>
    <s v="PCA HBX DIGITAL BOARD"/>
    <s v="Boston Massachusetts"/>
    <n v="3154"/>
    <x v="0"/>
    <s v="Crude"/>
    <n v="1.0118031999999999E-2"/>
  </r>
  <r>
    <d v="2023-05-01T00:00:00"/>
    <s v="S025431"/>
    <x v="0"/>
    <s v="PO144813"/>
    <s v="GRN187589"/>
    <s v="255-1487-1"/>
    <s v="120KV POWERED SOURCE X-RAY MONO BLOCK"/>
    <s v="Boston Massachusetts"/>
    <n v="3154"/>
    <x v="0"/>
    <s v="Crude"/>
    <n v="2.5295079999999999"/>
  </r>
  <r>
    <d v="2023-03-01T00:00:00"/>
    <s v="S024614"/>
    <x v="50"/>
    <s v="PO143370"/>
    <s v="GRN182788"/>
    <n v="101013587"/>
    <s v="HP COLOR LASERJET PRO M254NW PRINTER"/>
    <s v="Chesterfield S40 2EX"/>
    <n v="81"/>
    <x v="2"/>
    <s v="Diesel"/>
    <n v="2.9969999999999997E-4"/>
  </r>
  <r>
    <d v="2023-03-01T00:00:00"/>
    <s v="S024614"/>
    <x v="50"/>
    <s v="PO143801"/>
    <s v="GRN182792"/>
    <n v="101049992"/>
    <s v="64TB QNAP TVS-872XT CCS MEDIA. TVS-872XT (6206779)"/>
    <s v="Chesterfield S40 2EX"/>
    <n v="81"/>
    <x v="2"/>
    <s v="Diesel"/>
    <n v="2.9969999999999997E-4"/>
  </r>
  <r>
    <d v="2023-03-01T00:00:00"/>
    <s v="S024614"/>
    <x v="50"/>
    <s v="PO144065"/>
    <s v="GRN182800"/>
    <s v="255-1929-1"/>
    <s v="CISCO NETWORK SWITCH AND LICENSE"/>
    <s v="Chesterfield S40 2EX"/>
    <n v="81"/>
    <x v="2"/>
    <s v="Diesel"/>
    <n v="2.9969999999999997E-4"/>
  </r>
  <r>
    <d v="2023-03-01T00:00:00"/>
    <s v="S024614"/>
    <x v="50"/>
    <s v="PO143801"/>
    <s v="GRN182847"/>
    <n v="13205387"/>
    <s v="ACRONIS CYBER PROTECT STANDARD LICS SERVER SUBSCRI"/>
    <s v="Chesterfield S40 2EX"/>
    <n v="81"/>
    <x v="2"/>
    <s v="Diesel"/>
    <n v="2.9969999999999997E-4"/>
  </r>
  <r>
    <d v="2023-03-01T00:00:00"/>
    <s v="S024614"/>
    <x v="50"/>
    <s v="PO143117"/>
    <s v="GRN182883"/>
    <s v="11700-7085"/>
    <s v="RACK POWER DISTRIBUTION UNIT C20 TO 15 C13 120-240"/>
    <s v="Chesterfield S40 2EX"/>
    <n v="81"/>
    <x v="2"/>
    <s v="Diesel"/>
    <n v="2.9969999999999997E-4"/>
  </r>
  <r>
    <d v="2023-03-01T00:00:00"/>
    <s v="S024614"/>
    <x v="50"/>
    <s v="PO143116"/>
    <s v="GRN182886"/>
    <s v="11700-7085"/>
    <s v="RACK POWER DISTRIBUTION UNIT C20 TO 15 C13 120-240"/>
    <s v="Chesterfield S40 2EX"/>
    <n v="81"/>
    <x v="2"/>
    <s v="Diesel"/>
    <n v="2.9969999999999997E-4"/>
  </r>
  <r>
    <d v="2023-03-01T00:00:00"/>
    <s v="S024614"/>
    <x v="50"/>
    <s v="PO143364"/>
    <s v="GRN182887"/>
    <n v="101013587"/>
    <s v="HP COLOR LASERJET PRO M254NW PRINTER"/>
    <s v="Chesterfield S40 2EX"/>
    <n v="81"/>
    <x v="2"/>
    <s v="Diesel"/>
    <n v="2.9969999999999997E-4"/>
  </r>
  <r>
    <d v="2023-03-01T00:00:00"/>
    <s v="S024614"/>
    <x v="50"/>
    <s v="PO143369"/>
    <s v="GRN182890"/>
    <n v="101013587"/>
    <s v="HP COLOR LASERJET PRO M254NW PRINTER"/>
    <s v="Chesterfield S40 2EX"/>
    <n v="81"/>
    <x v="2"/>
    <s v="Diesel"/>
    <n v="2.9969999999999997E-4"/>
  </r>
  <r>
    <d v="2023-03-01T00:00:00"/>
    <s v="S024614"/>
    <x v="50"/>
    <s v="PO143118"/>
    <s v="GRN182892"/>
    <s v="11700-7085"/>
    <s v="RACK POWER DISTRIBUTION UNIT C20 TO 15 C13 120-240"/>
    <s v="Chesterfield S40 2EX"/>
    <n v="81"/>
    <x v="2"/>
    <s v="Diesel"/>
    <n v="2.9969999999999997E-4"/>
  </r>
  <r>
    <d v="2023-03-01T00:00:00"/>
    <s v="S024614"/>
    <x v="50"/>
    <s v="PO143371"/>
    <s v="GRN182898"/>
    <n v="101013587"/>
    <s v="HP COLOR LASERJET PRO M254NW PRINTER"/>
    <s v="Chesterfield S40 2EX"/>
    <n v="81"/>
    <x v="2"/>
    <s v="Diesel"/>
    <n v="2.9969999999999997E-4"/>
  </r>
  <r>
    <d v="2023-03-01T00:00:00"/>
    <s v="S024614"/>
    <x v="50"/>
    <s v="PO144081"/>
    <s v="GRN182948"/>
    <n v="101022695"/>
    <s v="ETHERNET PEER-TO-PEER I/O 8 DIGITAL INPUTS/OUTPUTS"/>
    <s v="Chesterfield S40 2EX"/>
    <n v="81"/>
    <x v="2"/>
    <s v="Diesel"/>
    <n v="2.9969999999999997E-4"/>
  </r>
  <r>
    <d v="2023-03-01T00:00:00"/>
    <s v="S024614"/>
    <x v="50"/>
    <s v="PO142122"/>
    <s v="GRN182976"/>
    <s v="11701-0596"/>
    <s v="KVM CONSOLE RKMT 1U LCD - USB VGA"/>
    <s v="Chesterfield S40 2EX"/>
    <n v="81"/>
    <x v="2"/>
    <s v="Diesel"/>
    <n v="2.9969999999999997E-4"/>
  </r>
  <r>
    <d v="2023-03-01T00:00:00"/>
    <s v="S024614"/>
    <x v="50"/>
    <s v="PO143801"/>
    <s v="GRN182988"/>
    <n v="101049992"/>
    <s v="64TB QNAP TVS-872XT CCS MEDIA. TVS-872XT (6206779)"/>
    <s v="Chesterfield S40 2EX"/>
    <n v="81"/>
    <x v="2"/>
    <s v="Diesel"/>
    <n v="2.9969999999999997E-4"/>
  </r>
  <r>
    <d v="2023-03-01T00:00:00"/>
    <s v="S024614"/>
    <x v="50"/>
    <s v="PO141030"/>
    <s v="GRN183212"/>
    <s v="11505-0673"/>
    <s v="MOUSE STANDARD WITH USB PLUG"/>
    <s v="Chesterfield S40 2EX"/>
    <n v="81"/>
    <x v="2"/>
    <s v="Diesel"/>
    <n v="2.9969999999999997E-4"/>
  </r>
  <r>
    <d v="2023-03-01T00:00:00"/>
    <s v="S024614"/>
    <x v="50"/>
    <s v="PO140390"/>
    <s v="GRN183260"/>
    <n v="42207308"/>
    <s v="PROSAFE 52 PORT GIGABIT PoE SMART SWITCH NETGEAR G"/>
    <s v="Chesterfield S40 2EX"/>
    <n v="81"/>
    <x v="2"/>
    <s v="Diesel"/>
    <n v="2.9969999999999997E-4"/>
  </r>
  <r>
    <d v="2023-03-01T00:00:00"/>
    <s v="S024614"/>
    <x v="50"/>
    <s v="PO143801"/>
    <s v="GRN183283"/>
    <n v="101049992"/>
    <s v="64TB QNAP TVS-872XT CCS MEDIA. TVS-872XT (6206779)"/>
    <s v="Chesterfield S40 2EX"/>
    <n v="81"/>
    <x v="2"/>
    <s v="Diesel"/>
    <n v="2.9969999999999997E-4"/>
  </r>
  <r>
    <d v="2023-03-01T00:00:00"/>
    <s v="S024614"/>
    <x v="50"/>
    <s v="PO139277"/>
    <s v="GRN183332"/>
    <s v="11700-5459"/>
    <s v="UPS RACKMOUNT 1500VA APC 230V"/>
    <s v="Chesterfield S40 2EX"/>
    <n v="81"/>
    <x v="2"/>
    <s v="Diesel"/>
    <n v="2.9969999999999997E-4"/>
  </r>
  <r>
    <d v="2023-05-01T00:00:00"/>
    <s v="S023413"/>
    <x v="15"/>
    <s v="PO143315"/>
    <s v="GRN187614"/>
    <n v="42203630"/>
    <s v="VISY IRIS CONTAINER OCR SOFTWARE"/>
    <s v="33100 Tampere, Finland"/>
    <n v="3916"/>
    <x v="2"/>
    <s v="Diesel"/>
    <n v="3.9815929999999999E-2"/>
  </r>
  <r>
    <d v="2023-03-01T00:00:00"/>
    <s v="S024614"/>
    <x v="50"/>
    <s v="PO140854"/>
    <s v="GRN183334"/>
    <s v="11701-0596"/>
    <s v="KVM CONSOLE RKMT 1U LCD - USB VGA"/>
    <s v="Chesterfield S40 2EX"/>
    <n v="81"/>
    <x v="2"/>
    <s v="Diesel"/>
    <n v="2.9969999999999997E-4"/>
  </r>
  <r>
    <d v="2023-03-01T00:00:00"/>
    <s v="S024614"/>
    <x v="50"/>
    <s v="PO140703"/>
    <s v="GRN183335"/>
    <n v="13204602"/>
    <s v="APC NETWORK MANAGEMENT CARD 3"/>
    <s v="Chesterfield S40 2EX"/>
    <n v="81"/>
    <x v="2"/>
    <s v="Diesel"/>
    <n v="2.9969999999999997E-4"/>
  </r>
  <r>
    <d v="2023-03-01T00:00:00"/>
    <s v="S024614"/>
    <x v="50"/>
    <s v="PO140007"/>
    <s v="GRN183376"/>
    <n v="101029509"/>
    <s v="ANYBUS CAN-ETHERNET/IP CONVERTER_x000a_HMS ELECTRONICS -"/>
    <s v="Chesterfield S40 2EX"/>
    <n v="81"/>
    <x v="2"/>
    <s v="Diesel"/>
    <n v="2.9969999999999997E-4"/>
  </r>
  <r>
    <d v="2023-03-01T00:00:00"/>
    <s v="S024614"/>
    <x v="50"/>
    <s v="PO140703"/>
    <s v="GRN183455"/>
    <n v="42207838"/>
    <s v="APC SMART-UPS SRT3000VA 230V APC SRT3000XLI"/>
    <s v="Chesterfield S40 2EX"/>
    <n v="81"/>
    <x v="2"/>
    <s v="Diesel"/>
    <n v="2.9969999999999997E-4"/>
  </r>
  <r>
    <d v="2023-03-01T00:00:00"/>
    <s v="S024614"/>
    <x v="50"/>
    <s v="PO143894"/>
    <s v="GRN183515"/>
    <s v="11700-8083"/>
    <s v="SYMANTEC ENDPOINT PROTECTION 3 YEAR SUBSCRIPTION +"/>
    <s v="Chesterfield S40 2EX"/>
    <n v="81"/>
    <x v="2"/>
    <s v="Diesel"/>
    <n v="2.9969999999999997E-4"/>
  </r>
  <r>
    <d v="2023-03-01T00:00:00"/>
    <s v="S024614"/>
    <x v="50"/>
    <s v="PO142122"/>
    <s v="GRN183516"/>
    <s v="11701-1419"/>
    <s v="CISCO 9300 DNA ESSENTIALS 3 YEARS"/>
    <s v="Chesterfield S40 2EX"/>
    <n v="81"/>
    <x v="2"/>
    <s v="Diesel"/>
    <n v="2.9969999999999997E-4"/>
  </r>
  <r>
    <d v="2023-05-01T00:00:00"/>
    <s v="S025431"/>
    <x v="0"/>
    <s v="PO143319"/>
    <s v="GRN187624"/>
    <s v="11534-0091"/>
    <s v="CLAMP CABLE CUSHION EPOM 1.00 D SST"/>
    <s v="Boston Massachusetts"/>
    <n v="3154"/>
    <x v="0"/>
    <s v="Crude"/>
    <n v="1.0118031999999999E-2"/>
  </r>
  <r>
    <d v="2023-03-01T00:00:00"/>
    <s v="S024614"/>
    <x v="50"/>
    <s v="PO143724"/>
    <s v="GRN183517"/>
    <s v="11700-8083"/>
    <s v="SYMANTEC ENDPOINT PROTECTION 3 YEAR SUBSCRIPTION +"/>
    <s v="Chesterfield S40 2EX"/>
    <n v="81"/>
    <x v="2"/>
    <s v="Diesel"/>
    <n v="2.9969999999999997E-4"/>
  </r>
  <r>
    <d v="2023-03-01T00:00:00"/>
    <s v="S024614"/>
    <x v="50"/>
    <s v="PO143708"/>
    <s v="GRN183612"/>
    <s v="11700-7086"/>
    <s v="RACK ENCLOSURE APC NETSHELTER SX 24U DEEP W/ SHOCK"/>
    <s v="Chesterfield S40 2EX"/>
    <n v="81"/>
    <x v="2"/>
    <s v="Diesel"/>
    <n v="2.9969999999999997E-4"/>
  </r>
  <r>
    <d v="2023-03-01T00:00:00"/>
    <s v="S024614"/>
    <x v="50"/>
    <s v="PO143119"/>
    <s v="GRN183632"/>
    <s v="11700-7085"/>
    <s v="RACK POWER DISTRIBUTION UNIT C20 TO 15 C13 120-240"/>
    <s v="Chesterfield S40 2EX"/>
    <n v="81"/>
    <x v="2"/>
    <s v="Diesel"/>
    <n v="2.9969999999999997E-4"/>
  </r>
  <r>
    <d v="2023-03-01T00:00:00"/>
    <s v="S024614"/>
    <x v="50"/>
    <s v="PO142886"/>
    <s v="GRN183642"/>
    <n v="101013587"/>
    <s v="HP COLOR LASERJET PRO M255NW PRINTER"/>
    <s v="Chesterfield S40 2EX"/>
    <n v="81"/>
    <x v="2"/>
    <s v="Diesel"/>
    <n v="2.9969999999999997E-4"/>
  </r>
  <r>
    <d v="2023-03-01T00:00:00"/>
    <s v="S024614"/>
    <x v="50"/>
    <s v="PO141208"/>
    <s v="GRN183669"/>
    <s v="11700-6162"/>
    <s v="CABLE MONITOR DISPLAYPORT V1.2 M/M 15FT 4KX2K"/>
    <s v="Chesterfield S40 2EX"/>
    <n v="81"/>
    <x v="2"/>
    <s v="Diesel"/>
    <n v="2.9969999999999997E-4"/>
  </r>
  <r>
    <d v="2023-03-01T00:00:00"/>
    <s v="S024614"/>
    <x v="50"/>
    <s v="PO143369"/>
    <s v="GRN183690"/>
    <n v="101025147"/>
    <s v="OUTDOOR RUGGEDIZED WIRELESS ACCESS POINT"/>
    <s v="Chesterfield S40 2EX"/>
    <n v="81"/>
    <x v="2"/>
    <s v="Diesel"/>
    <n v="2.9969999999999997E-4"/>
  </r>
  <r>
    <d v="2023-03-01T00:00:00"/>
    <s v="S024614"/>
    <x v="50"/>
    <s v="PO143371"/>
    <s v="GRN183691"/>
    <n v="101025147"/>
    <s v="ENGENIUS FIT MANAGED EWS850-FIT WI-FI 6 2X2 OUTDOO"/>
    <s v="Chesterfield S40 2EX"/>
    <n v="81"/>
    <x v="2"/>
    <s v="Diesel"/>
    <n v="2.9969999999999997E-4"/>
  </r>
  <r>
    <d v="2023-05-01T00:00:00"/>
    <s v="S025431"/>
    <x v="0"/>
    <s v="PO140459"/>
    <s v="GRN187634"/>
    <s v="11534-0091"/>
    <s v="CLAMP CABLE CUSHION EPOM 1.00 D SST"/>
    <s v="Boston Massachusetts"/>
    <n v="3154"/>
    <x v="0"/>
    <s v="Crude"/>
    <n v="1.0118031999999999E-2"/>
  </r>
  <r>
    <d v="2023-05-01T00:00:00"/>
    <s v="S023413"/>
    <x v="15"/>
    <s v="PO140163"/>
    <s v="GRN187636"/>
    <n v="101048395"/>
    <s v="VISY ANPR (HT) SYSTEM"/>
    <s v="33100 Tampere, Finland"/>
    <n v="3916"/>
    <x v="2"/>
    <s v="Diesel"/>
    <n v="3.9815929999999999E-2"/>
  </r>
  <r>
    <d v="2023-05-01T00:00:00"/>
    <s v="S023413"/>
    <x v="15"/>
    <s v="PO143815"/>
    <s v="GRN187637"/>
    <n v="101048395"/>
    <s v="VISY ANPR (HT) SYSTEM"/>
    <s v="33100 Tampere, Finland"/>
    <n v="3916"/>
    <x v="2"/>
    <s v="Diesel"/>
    <n v="3.9815929999999999E-2"/>
  </r>
  <r>
    <d v="2023-05-01T00:00:00"/>
    <s v="S025431"/>
    <x v="0"/>
    <s v="PO144992"/>
    <s v="GRN187645"/>
    <s v="331-1359-1"/>
    <s v="ASSY STEPPER MOTOR DRIVER PCB"/>
    <s v="Boston Massachusetts"/>
    <n v="3154"/>
    <x v="0"/>
    <s v="Crude"/>
    <n v="1.0118031999999999E-2"/>
  </r>
  <r>
    <d v="2023-05-01T00:00:00"/>
    <s v="S025431"/>
    <x v="0"/>
    <s v="PO145868"/>
    <s v="GRN187646"/>
    <s v="11700-9377"/>
    <s v="VEHICLE DETECTION LOOP 6X10FT WITH 100 FOOT LEAD"/>
    <s v="Boston Massachusetts"/>
    <n v="3154"/>
    <x v="0"/>
    <s v="Crude"/>
    <n v="2.5295079999999999"/>
  </r>
  <r>
    <d v="2023-05-01T00:00:00"/>
    <s v="S001121"/>
    <x v="5"/>
    <s v="PO146062"/>
    <s v="GRN187647"/>
    <n v="79203275"/>
    <s v="MPCB 23-32A (MOTOR)"/>
    <s v="Salford M5 4BE"/>
    <n v="103.6"/>
    <x v="2"/>
    <s v="Diesel"/>
    <n v="3.8331999999999998E-4"/>
  </r>
  <r>
    <d v="2023-03-01T00:00:00"/>
    <s v="S024614"/>
    <x v="50"/>
    <s v="PO143364"/>
    <s v="GRN183708"/>
    <n v="101025147"/>
    <s v="ENGENIUS FIT MANAGED EWS850-FIT WI-FI 6 2X2 OUTDOO"/>
    <s v="Chesterfield S40 2EX"/>
    <n v="81"/>
    <x v="2"/>
    <s v="Diesel"/>
    <n v="2.9969999999999997E-4"/>
  </r>
  <r>
    <d v="2023-05-01T00:00:00"/>
    <s v="S024867"/>
    <x v="27"/>
    <s v="PO142020"/>
    <s v="GRN187651"/>
    <n v="101038757"/>
    <s v="RADIATION PERSONAL DOSIMETER"/>
    <s v="Wimborne BH21 7SQ"/>
    <n v="428"/>
    <x v="2"/>
    <s v="Diesel"/>
    <n v="1.5835999999999999E-3"/>
  </r>
  <r>
    <d v="2023-03-01T00:00:00"/>
    <s v="S024614"/>
    <x v="50"/>
    <s v="PO144223"/>
    <s v="GRN183711"/>
    <n v="101025147"/>
    <s v="ENGENIUS FIT MANAGED EWS850-FIT WI-FI 6 2X2 OUTDOO"/>
    <s v="Chesterfield S40 2EX"/>
    <n v="81"/>
    <x v="2"/>
    <s v="Diesel"/>
    <n v="2.9969999999999997E-4"/>
  </r>
  <r>
    <d v="2023-03-01T00:00:00"/>
    <s v="S024614"/>
    <x v="50"/>
    <s v="PO143370"/>
    <s v="GRN183712"/>
    <n v="101025147"/>
    <s v="ENGENIUS FIT MANAGED EWS850-FIT WI-FI 6 2X2 OUTDOO"/>
    <s v="Chesterfield S40 2EX"/>
    <n v="81"/>
    <x v="2"/>
    <s v="Diesel"/>
    <n v="2.9969999999999997E-4"/>
  </r>
  <r>
    <d v="2023-05-01T00:00:00"/>
    <s v="S024867"/>
    <x v="27"/>
    <s v="PO138703"/>
    <s v="GRN187654"/>
    <n v="101038757"/>
    <s v="RADIATION PERSONAL DOSIMETER"/>
    <s v="Wimborne BH21 7SQ"/>
    <n v="428"/>
    <x v="2"/>
    <s v="Diesel"/>
    <n v="1.5835999999999999E-3"/>
  </r>
  <r>
    <d v="2023-05-01T00:00:00"/>
    <s v="S024867"/>
    <x v="27"/>
    <s v="PO140364"/>
    <s v="GRN187655"/>
    <n v="101038757"/>
    <s v="RADIATION PERSONAL DOSIMETER"/>
    <s v="Wimborne BH21 7SQ"/>
    <n v="428"/>
    <x v="2"/>
    <s v="Diesel"/>
    <n v="1.5835999999999999E-3"/>
  </r>
  <r>
    <d v="2023-03-01T00:00:00"/>
    <s v="S024614"/>
    <x v="50"/>
    <s v="PO140599"/>
    <s v="GRN183720"/>
    <n v="101044369"/>
    <s v="APC SMART-UPS SRT 3kVA BATTERY PACK APC.SRT96BP"/>
    <s v="Chesterfield S40 2EX"/>
    <n v="81"/>
    <x v="2"/>
    <s v="Diesel"/>
    <n v="2.9969999999999997E-4"/>
  </r>
  <r>
    <d v="2023-03-01T00:00:00"/>
    <s v="S024614"/>
    <x v="50"/>
    <s v="PO143894"/>
    <s v="GRN183827"/>
    <n v="101049096"/>
    <s v="CISCO ASA FIREWALL WITH 1.2GBPS VPN THROUGHPUT CIS"/>
    <s v="Chesterfield S40 2EX"/>
    <n v="81"/>
    <x v="2"/>
    <s v="Diesel"/>
    <n v="2.9969999999999997E-4"/>
  </r>
  <r>
    <d v="2023-05-01T00:00:00"/>
    <s v="S023284"/>
    <x v="19"/>
    <s v="PO139364"/>
    <s v="GRN187658"/>
    <s v="340-1125-1"/>
    <s v="ENCLOSURE SYSTEM ENTRY/EXIT"/>
    <s v="Leicester LE19 2DT"/>
    <n v="144"/>
    <x v="1"/>
    <s v="Diesel"/>
    <n v="5.3280000000000001E-2"/>
  </r>
  <r>
    <d v="2023-05-01T00:00:00"/>
    <s v="S023284"/>
    <x v="19"/>
    <s v="PO141369"/>
    <s v="GRN187659"/>
    <s v="340-1125-1"/>
    <s v="ENCLOSURE SYSTEM ENTRY/EXIT"/>
    <s v="Leicester LE19 2DT"/>
    <n v="144"/>
    <x v="1"/>
    <s v="Diesel"/>
    <n v="5.3280000000000001E-2"/>
  </r>
  <r>
    <d v="2023-05-01T00:00:00"/>
    <s v="S023284"/>
    <x v="19"/>
    <s v="PO137837"/>
    <s v="GRN187660"/>
    <s v="340-1011-1"/>
    <s v="MODIFIED ENCLOSURE SITE CONFIGURABLE"/>
    <s v="Leicester LE19 2DT"/>
    <n v="144"/>
    <x v="1"/>
    <s v="Diesel"/>
    <n v="5.3280000000000001E-2"/>
  </r>
  <r>
    <d v="2023-05-01T00:00:00"/>
    <s v="S023284"/>
    <x v="19"/>
    <s v="PO131880"/>
    <s v="GRN187661"/>
    <s v="340-1084-1"/>
    <s v="CONDUIT HORIZONTAL DETECTOR ENCLOSURE"/>
    <s v="Leicester LE19 2DT"/>
    <n v="144"/>
    <x v="1"/>
    <s v="Diesel"/>
    <n v="5.3280000000000001E-2"/>
  </r>
  <r>
    <d v="2023-05-01T00:00:00"/>
    <s v="S023284"/>
    <x v="19"/>
    <s v="PO131880"/>
    <s v="GRN187662"/>
    <s v="340-1105-1"/>
    <s v="POWER DISTRIBUTION ASSY"/>
    <s v="Leicester LE19 2DT"/>
    <n v="144"/>
    <x v="1"/>
    <s v="Diesel"/>
    <n v="5.3280000000000001E-2"/>
  </r>
  <r>
    <d v="2023-05-01T00:00:00"/>
    <s v="S025431"/>
    <x v="0"/>
    <s v="PO145414"/>
    <s v="GRN187679"/>
    <n v="42205010"/>
    <s v="OUTDOOR CAMERA HOUSING T92E20"/>
    <s v="Boston Massachusetts"/>
    <n v="3154"/>
    <x v="0"/>
    <s v="Crude"/>
    <n v="2.5295079999999999"/>
  </r>
  <r>
    <d v="2023-03-01T00:00:00"/>
    <s v="S024614"/>
    <x v="50"/>
    <s v="PO140007"/>
    <s v="GRN183831"/>
    <n v="101029509"/>
    <s v="ANYBUS CAN-ETHERNET/IP CONVERTER_x000a_HMS ELECTRONICS -"/>
    <s v="Chesterfield S40 2EX"/>
    <n v="81"/>
    <x v="2"/>
    <s v="Diesel"/>
    <n v="2.9969999999999997E-4"/>
  </r>
  <r>
    <d v="2023-05-01T00:00:00"/>
    <s v="S025431"/>
    <x v="0"/>
    <s v="PO145815"/>
    <s v="GRN187681"/>
    <s v="11700-5523"/>
    <s v="SPEED DISPLAY 12 INCH 24V ETHERNET CONTROL W/MOUNT"/>
    <s v="Boston Massachusetts"/>
    <n v="3154"/>
    <x v="0"/>
    <s v="Crude"/>
    <n v="2.5295079999999999"/>
  </r>
  <r>
    <d v="2023-05-01T00:00:00"/>
    <s v="S025431"/>
    <x v="0"/>
    <s v="PO145815"/>
    <s v="GRN187682"/>
    <s v="11700-5523"/>
    <s v="SPEED DISPLAY 12 INCH 24V ETHERNET CONTROL W/MOUNT"/>
    <s v="Boston Massachusetts"/>
    <n v="3154"/>
    <x v="0"/>
    <s v="Crude"/>
    <n v="2.5295079999999999"/>
  </r>
  <r>
    <d v="2023-03-01T00:00:00"/>
    <s v="S024614"/>
    <x v="50"/>
    <s v="PO144261"/>
    <s v="GRN183843"/>
    <n v="101036589"/>
    <s v="UPS 650VA 6 x OUTPUTSAPC BR650MI"/>
    <s v="Chesterfield S40 2EX"/>
    <n v="81"/>
    <x v="2"/>
    <s v="Diesel"/>
    <n v="2.9969999999999997E-4"/>
  </r>
  <r>
    <d v="2023-03-01T00:00:00"/>
    <s v="S024614"/>
    <x v="50"/>
    <s v="PO140007"/>
    <s v="GRN183844"/>
    <n v="101036983"/>
    <s v="ANTENNA 6-IN-1 DOME WHITE 5m"/>
    <s v="Chesterfield S40 2EX"/>
    <n v="81"/>
    <x v="2"/>
    <s v="Diesel"/>
    <n v="2.9969999999999997E-4"/>
  </r>
  <r>
    <d v="2023-03-01T00:00:00"/>
    <s v="S024614"/>
    <x v="50"/>
    <s v="PO140007"/>
    <s v="GRN183858"/>
    <n v="101029509"/>
    <s v="ANYBUS CAN-ETHERNET/IP CONVERTER_x000a_HMS ELECTRONICS -"/>
    <s v="Chesterfield S40 2EX"/>
    <n v="81"/>
    <x v="2"/>
    <s v="Diesel"/>
    <n v="2.9969999999999997E-4"/>
  </r>
  <r>
    <d v="2023-03-01T00:00:00"/>
    <s v="S024614"/>
    <x v="50"/>
    <s v="PO140703"/>
    <s v="GRN183927"/>
    <n v="42207308"/>
    <s v="PROSAFE 52 PORT GIGABIT PoE SMART SWITCH NETGEAR G"/>
    <s v="Chesterfield S40 2EX"/>
    <n v="81"/>
    <x v="2"/>
    <s v="Diesel"/>
    <n v="2.9969999999999997E-4"/>
  </r>
  <r>
    <d v="2023-03-01T00:00:00"/>
    <s v="S024614"/>
    <x v="50"/>
    <s v="PO144174"/>
    <s v="GRN184014"/>
    <s v="11701-2479"/>
    <s v="NETWORK SWITCH – 24 PORT COPPER – 4X 10G SFP+ - NO"/>
    <s v="Chesterfield S40 2EX"/>
    <n v="81"/>
    <x v="2"/>
    <s v="Diesel"/>
    <n v="2.9969999999999997E-4"/>
  </r>
  <r>
    <d v="2023-03-01T00:00:00"/>
    <s v="S024614"/>
    <x v="50"/>
    <s v="PO143370"/>
    <s v="GRN184084"/>
    <n v="13204602"/>
    <s v="APC NETWORK MANAGEMENT CARD 3"/>
    <s v="Chesterfield S40 2EX"/>
    <n v="81"/>
    <x v="2"/>
    <s v="Diesel"/>
    <n v="2.9969999999999997E-4"/>
  </r>
  <r>
    <d v="2023-03-01T00:00:00"/>
    <s v="S024614"/>
    <x v="50"/>
    <s v="PO142286"/>
    <s v="GRN184211"/>
    <n v="1345132"/>
    <s v="SCANNER CANOSCAN LIDE 400 &amp; USB-A TO USB-C CABLE"/>
    <s v="Chesterfield S40 2EX"/>
    <n v="81"/>
    <x v="2"/>
    <s v="Diesel"/>
    <n v="2.9969999999999997E-4"/>
  </r>
  <r>
    <d v="2023-03-01T00:00:00"/>
    <s v="S024614"/>
    <x v="50"/>
    <s v="PO144421"/>
    <s v="GRN184288"/>
    <s v="11700-5459"/>
    <s v="UPS RACKMOUNT 1500VA APC 230V"/>
    <s v="Chesterfield S40 2EX"/>
    <n v="81"/>
    <x v="2"/>
    <s v="Diesel"/>
    <n v="2.9969999999999997E-4"/>
  </r>
  <r>
    <d v="2023-03-01T00:00:00"/>
    <s v="S024614"/>
    <x v="50"/>
    <s v="PO144539"/>
    <s v="GRN184318"/>
    <s v="255-1929-1"/>
    <s v="CISCO NETWORK SWITCH AND LICENSE"/>
    <s v="Chesterfield S40 2EX"/>
    <n v="81"/>
    <x v="2"/>
    <s v="Diesel"/>
    <n v="2.9969999999999997E-4"/>
  </r>
  <r>
    <d v="2023-03-01T00:00:00"/>
    <s v="S024614"/>
    <x v="50"/>
    <s v="PO143801"/>
    <s v="GRN184345"/>
    <s v="11701-0227"/>
    <s v="ETHRNT SW W/2X1G SFP 2X10G SFP 48-55VDC PWR INPT 1"/>
    <s v="Chesterfield S40 2EX"/>
    <n v="81"/>
    <x v="2"/>
    <s v="Diesel"/>
    <n v="2.9969999999999997E-4"/>
  </r>
  <r>
    <d v="2023-04-01T00:00:00"/>
    <s v="S024614"/>
    <x v="50"/>
    <s v="PO144665"/>
    <s v="GRN184578"/>
    <s v="11505-0673"/>
    <s v="MOUSE STANDARD WITH USB PLUG"/>
    <s v="Chesterfield S40 2EX"/>
    <n v="81"/>
    <x v="2"/>
    <s v="Diesel"/>
    <n v="2.9969999999999997E-4"/>
  </r>
  <r>
    <d v="2023-05-01T00:00:00"/>
    <s v="S001571"/>
    <x v="10"/>
    <s v="PO145799"/>
    <s v="GRN187698"/>
    <n v="101012395"/>
    <s v="SICK 2D LIDAR LASER SENSOR TIM351-2134001"/>
    <s v="St Albans AL1 5BN"/>
    <n v="298"/>
    <x v="2"/>
    <s v="Diesel"/>
    <n v="1.1026E-3"/>
  </r>
  <r>
    <d v="2023-04-01T00:00:00"/>
    <s v="S024614"/>
    <x v="50"/>
    <s v="PO144665"/>
    <s v="GRN184586"/>
    <n v="1345132"/>
    <s v="SCANNER CANOSCAN LIDE 400 &amp; USB-A TO USB-C CABLE"/>
    <s v="Chesterfield S40 2EX"/>
    <n v="81"/>
    <x v="2"/>
    <s v="Diesel"/>
    <n v="2.9969999999999997E-4"/>
  </r>
  <r>
    <d v="2023-05-01T00:00:00"/>
    <s v="S001571"/>
    <x v="10"/>
    <s v="PO145822"/>
    <s v="GRN187700"/>
    <n v="2145062"/>
    <s v="SUPPLY CABLE M12 x 5 4 OPEN WIRES 10M CORDLESS RF-"/>
    <s v="St Albans AL1 5BN"/>
    <n v="298"/>
    <x v="2"/>
    <s v="Diesel"/>
    <n v="1.1026E-3"/>
  </r>
  <r>
    <d v="2023-05-01T00:00:00"/>
    <s v="S001571"/>
    <x v="10"/>
    <s v="PO143524"/>
    <s v="GRN187702"/>
    <s v="11700-1538"/>
    <s v="LASER SCANNER 190 DEG  1-40M OBJ DETECTOR"/>
    <s v="St Albans AL1 5BN"/>
    <n v="298"/>
    <x v="2"/>
    <s v="Diesel"/>
    <n v="1.1026E-3"/>
  </r>
  <r>
    <d v="2023-04-01T00:00:00"/>
    <s v="S024614"/>
    <x v="50"/>
    <s v="PO144539"/>
    <s v="GRN184687"/>
    <s v="11701-2647"/>
    <s v="CATALYST 9300 SERIES 8X 10G/1G NETWORK MODULE"/>
    <s v="Chesterfield S40 2EX"/>
    <n v="81"/>
    <x v="2"/>
    <s v="Diesel"/>
    <n v="2.9969999999999997E-4"/>
  </r>
  <r>
    <d v="2023-04-01T00:00:00"/>
    <s v="S024614"/>
    <x v="50"/>
    <s v="PO144421"/>
    <s v="GRN184691"/>
    <s v="11701-2647"/>
    <s v="CATALYST 9300 SERIES 8X 10G/1G NETWORK MODULE"/>
    <s v="Chesterfield S40 2EX"/>
    <n v="81"/>
    <x v="2"/>
    <s v="Diesel"/>
    <n v="2.9969999999999997E-4"/>
  </r>
  <r>
    <d v="2023-04-01T00:00:00"/>
    <s v="S024614"/>
    <x v="50"/>
    <s v="PO143369"/>
    <s v="GRN184917"/>
    <n v="42207838"/>
    <s v="APC SMART-UPS SRT3000VA 230V APC SRT3000XLI"/>
    <s v="Chesterfield S40 2EX"/>
    <n v="81"/>
    <x v="2"/>
    <s v="Diesel"/>
    <n v="2.9969999999999997E-4"/>
  </r>
  <r>
    <d v="2023-04-01T00:00:00"/>
    <s v="S024614"/>
    <x v="50"/>
    <s v="PO143708"/>
    <s v="GRN185148"/>
    <s v="11700-7295"/>
    <s v="TOOL LESS CABLE MANAGEMENT RINGS FOR NETSHELTER EN"/>
    <s v="Chesterfield S40 2EX"/>
    <n v="81"/>
    <x v="2"/>
    <s v="Diesel"/>
    <n v="2.9969999999999997E-4"/>
  </r>
  <r>
    <d v="2023-04-01T00:00:00"/>
    <s v="S024614"/>
    <x v="50"/>
    <s v="PO143801"/>
    <s v="GRN185178"/>
    <n v="21203333"/>
    <s v="LOW -LOSS ANTENNA CABLE 10M LONG"/>
    <s v="Chesterfield S40 2EX"/>
    <n v="81"/>
    <x v="2"/>
    <s v="Diesel"/>
    <n v="2.9969999999999997E-4"/>
  </r>
  <r>
    <d v="2023-04-01T00:00:00"/>
    <s v="S024614"/>
    <x v="50"/>
    <s v="PO143116"/>
    <s v="GRN185224"/>
    <s v="11700-2015"/>
    <s v="CONVERTER ETHERNET TO SERIAL -40 - 70 OP TEMP DIN"/>
    <s v="Chesterfield S40 2EX"/>
    <n v="81"/>
    <x v="2"/>
    <s v="Diesel"/>
    <n v="2.9969999999999997E-4"/>
  </r>
  <r>
    <d v="2023-04-01T00:00:00"/>
    <s v="S024614"/>
    <x v="50"/>
    <s v="PO143119"/>
    <s v="GRN185225"/>
    <s v="11700-2015"/>
    <s v="CONVERTER ETHERNET TO SERIAL -40 - 70 OP TEMP DIN"/>
    <s v="Chesterfield S40 2EX"/>
    <n v="81"/>
    <x v="2"/>
    <s v="Diesel"/>
    <n v="2.9969999999999997E-4"/>
  </r>
  <r>
    <d v="2023-04-01T00:00:00"/>
    <s v="S024614"/>
    <x v="50"/>
    <s v="PO143117"/>
    <s v="GRN185226"/>
    <s v="11700-2015"/>
    <s v="CONVERTER ETHERNET TO SERIAL -40 - 70 OP TEMP DIN"/>
    <s v="Chesterfield S40 2EX"/>
    <n v="81"/>
    <x v="2"/>
    <s v="Diesel"/>
    <n v="2.9969999999999997E-4"/>
  </r>
  <r>
    <d v="2023-04-01T00:00:00"/>
    <s v="S024614"/>
    <x v="50"/>
    <s v="PO143115"/>
    <s v="GRN185227"/>
    <s v="11700-2015"/>
    <s v="CONVERTER ETHERNET TO SERIAL -40 - 70 OP TEMP DIN"/>
    <s v="Chesterfield S40 2EX"/>
    <n v="81"/>
    <x v="2"/>
    <s v="Diesel"/>
    <n v="2.9969999999999997E-4"/>
  </r>
  <r>
    <d v="2023-05-01T00:00:00"/>
    <s v="S001121"/>
    <x v="5"/>
    <s v="PO143184"/>
    <s v="GRN187717"/>
    <n v="88257610"/>
    <s v="LEGEND PLATE ROUND EMERGENCY STOP YELLOW 60MM DIA"/>
    <s v="Salford M5 4BE"/>
    <n v="103.6"/>
    <x v="2"/>
    <s v="Diesel"/>
    <n v="3.8331999999999998E-4"/>
  </r>
  <r>
    <d v="2023-04-01T00:00:00"/>
    <s v="S024614"/>
    <x v="50"/>
    <s v="PO143118"/>
    <s v="GRN185228"/>
    <s v="11700-2015"/>
    <s v="CONVERTER ETHERNET TO SERIAL -40 - 70 OP TEMP DIN"/>
    <s v="Chesterfield S40 2EX"/>
    <n v="81"/>
    <x v="2"/>
    <s v="Diesel"/>
    <n v="2.9969999999999997E-4"/>
  </r>
  <r>
    <d v="2023-05-01T00:00:00"/>
    <s v="S023284"/>
    <x v="19"/>
    <s v="PO138729"/>
    <s v="GRN187720"/>
    <s v="340-1040-1"/>
    <s v="JUNCTION BOX SOURCE SIDE"/>
    <s v="Leicester LE19 2DT"/>
    <n v="144"/>
    <x v="1"/>
    <s v="Diesel"/>
    <n v="5.3280000000000001E-2"/>
  </r>
  <r>
    <d v="2023-05-01T00:00:00"/>
    <s v="S023413"/>
    <x v="15"/>
    <s v="PO143975"/>
    <s v="GRN187721"/>
    <s v="340-1582-1"/>
    <s v="VISY ACCR LITE MAST METALWORK"/>
    <s v="33100 Tampere, Finland"/>
    <n v="3916"/>
    <x v="2"/>
    <s v="Diesel"/>
    <n v="3.9815929999999999E-2"/>
  </r>
  <r>
    <d v="2023-04-01T00:00:00"/>
    <s v="S024614"/>
    <x v="50"/>
    <s v="PO143120"/>
    <s v="GRN185229"/>
    <s v="11700-2015"/>
    <s v="CONVERTER ETHERNET TO SERIAL -40 - 70 OP TEMP DIN"/>
    <s v="Chesterfield S40 2EX"/>
    <n v="81"/>
    <x v="2"/>
    <s v="Diesel"/>
    <n v="2.9969999999999997E-4"/>
  </r>
  <r>
    <d v="2023-04-01T00:00:00"/>
    <s v="S002239"/>
    <x v="17"/>
    <s v="PO143492"/>
    <s v="GRN184710"/>
    <n v="101037721"/>
    <s v="LINATRON Mi6SSM LOW DOSE(15 &amp; 30 rad/min versions)"/>
    <s v="UT 84104"/>
    <n v="4725"/>
    <x v="4"/>
    <s v="Aviation"/>
    <n v="18.279100224000004"/>
  </r>
  <r>
    <d v="2023-04-01T00:00:00"/>
    <s v="S024614"/>
    <x v="50"/>
    <s v="PO143708"/>
    <s v="GRN185232"/>
    <s v="11700-7295"/>
    <s v="TOOL LESS CABLE MANAGEMENT RINGS FOR NETSHELTER EN"/>
    <s v="Chesterfield S40 2EX"/>
    <n v="81"/>
    <x v="2"/>
    <s v="Diesel"/>
    <n v="2.9969999999999997E-4"/>
  </r>
  <r>
    <d v="2023-04-01T00:00:00"/>
    <s v="S024614"/>
    <x v="50"/>
    <s v="PO143369"/>
    <s v="GRN185275"/>
    <n v="13204602"/>
    <s v="APC NETWORK MANAGEMENT CARD 3"/>
    <s v="Chesterfield S40 2EX"/>
    <n v="81"/>
    <x v="2"/>
    <s v="Diesel"/>
    <n v="2.9969999999999997E-4"/>
  </r>
  <r>
    <d v="2023-04-01T00:00:00"/>
    <s v="S024614"/>
    <x v="50"/>
    <s v="PO143369"/>
    <s v="GRN185277"/>
    <n v="42207838"/>
    <s v="APC SMART-UPS SRT3000VA 230V APC SRT3000XLI"/>
    <s v="Chesterfield S40 2EX"/>
    <n v="81"/>
    <x v="2"/>
    <s v="Diesel"/>
    <n v="2.9969999999999997E-4"/>
  </r>
  <r>
    <d v="2023-04-01T00:00:00"/>
    <s v="S024614"/>
    <x v="50"/>
    <s v="PO144831"/>
    <s v="GRN185279"/>
    <n v="42207838"/>
    <s v="APC SMART-UPS SRT3000VA 230V APC SRT3000XLI"/>
    <s v="Chesterfield S40 2EX"/>
    <n v="81"/>
    <x v="2"/>
    <s v="Diesel"/>
    <n v="2.9969999999999997E-4"/>
  </r>
  <r>
    <d v="2023-04-01T00:00:00"/>
    <s v="S024614"/>
    <x v="50"/>
    <s v="PO144665"/>
    <s v="GRN185284"/>
    <s v="11505-0911"/>
    <s v="KEYBOARD ENGLISH USB INTERFACE BLACK"/>
    <s v="Chesterfield S40 2EX"/>
    <n v="81"/>
    <x v="2"/>
    <s v="Diesel"/>
    <n v="2.9969999999999997E-4"/>
  </r>
  <r>
    <d v="2023-05-01T00:00:00"/>
    <s v="S023849"/>
    <x v="6"/>
    <s v="PO146108"/>
    <s v="GRN187733"/>
    <s v="11700-5700"/>
    <s v="SFP TRANSCEIVER 1250MBPS 1310NMFP SINGLE-MODE"/>
    <s v="Warrington WA2 8TX"/>
    <n v="78.2"/>
    <x v="2"/>
    <s v="Diesel"/>
    <n v="2.8933999999999996E-4"/>
  </r>
  <r>
    <d v="2023-04-01T00:00:00"/>
    <s v="S024614"/>
    <x v="50"/>
    <s v="PO144103"/>
    <s v="GRN185315"/>
    <s v="255-1927-1"/>
    <s v="CISCO NETWORK SWITCH AND LICENSE"/>
    <s v="Chesterfield S40 2EX"/>
    <n v="81"/>
    <x v="2"/>
    <s v="Diesel"/>
    <n v="2.9969999999999997E-4"/>
  </r>
  <r>
    <d v="2023-04-01T00:00:00"/>
    <s v="S024614"/>
    <x v="50"/>
    <s v="PO143989"/>
    <s v="GRN185417"/>
    <n v="101011887"/>
    <s v="AP PRO DUO RUGGED OUTDOOR Wi-Fi"/>
    <s v="Chesterfield S40 2EX"/>
    <n v="81"/>
    <x v="2"/>
    <s v="Diesel"/>
    <n v="2.9969999999999997E-4"/>
  </r>
  <r>
    <d v="2023-04-01T00:00:00"/>
    <s v="S024614"/>
    <x v="50"/>
    <s v="PO144613"/>
    <s v="GRN185446"/>
    <n v="101025850"/>
    <s v="ACRONIS CYBER PROTECT STANDARD - WORKSTATION - 5 Y"/>
    <s v="Chesterfield S40 2EX"/>
    <n v="81"/>
    <x v="2"/>
    <s v="Diesel"/>
    <n v="2.9969999999999997E-4"/>
  </r>
  <r>
    <d v="2023-05-01T00:00:00"/>
    <s v="S023849"/>
    <x v="6"/>
    <s v="PO143531"/>
    <s v="GRN187737"/>
    <n v="101007863"/>
    <s v="NETGEAR COMPATIBLE 10GBASE-LR SFP+1310NM 10KM"/>
    <s v="Warrington WA2 8TX"/>
    <n v="78.2"/>
    <x v="2"/>
    <s v="Diesel"/>
    <n v="2.8933999999999996E-4"/>
  </r>
  <r>
    <d v="2023-04-01T00:00:00"/>
    <s v="S024614"/>
    <x v="50"/>
    <s v="PO144665"/>
    <s v="GRN185455"/>
    <n v="101025850"/>
    <s v="ACRONIS CYBER PROTECT STANDARD - WORKSTATION - 5 Y"/>
    <s v="Chesterfield S40 2EX"/>
    <n v="81"/>
    <x v="2"/>
    <s v="Diesel"/>
    <n v="2.9969999999999997E-4"/>
  </r>
  <r>
    <d v="2023-05-01T00:00:00"/>
    <s v="S023284"/>
    <x v="19"/>
    <s v="PO140400"/>
    <s v="GRN187739"/>
    <s v="340-1042-1"/>
    <s v="JUNCTION BOX DETECTOR SIDE"/>
    <s v="Leicester LE19 2DT"/>
    <n v="144"/>
    <x v="1"/>
    <s v="Diesel"/>
    <n v="5.3280000000000001E-2"/>
  </r>
  <r>
    <d v="2023-05-01T00:00:00"/>
    <s v="S023284"/>
    <x v="19"/>
    <s v="PO141369"/>
    <s v="GRN187741"/>
    <s v="340-1125-1"/>
    <s v="ENCLOSURE SYSTEM ENTRY/EXIT"/>
    <s v="Leicester LE19 2DT"/>
    <n v="144"/>
    <x v="1"/>
    <s v="Diesel"/>
    <n v="5.3280000000000001E-2"/>
  </r>
  <r>
    <d v="2023-05-01T00:00:00"/>
    <s v="S023284"/>
    <x v="19"/>
    <s v="PO138726"/>
    <s v="GRN187742"/>
    <s v="340-1083-1"/>
    <s v="CONDUIT VERTICAL DETECTOR ENCLOSURE"/>
    <s v="Leicester LE19 2DT"/>
    <n v="144"/>
    <x v="1"/>
    <s v="Diesel"/>
    <n v="5.3280000000000001E-2"/>
  </r>
  <r>
    <d v="2023-05-01T00:00:00"/>
    <s v="S023284"/>
    <x v="19"/>
    <s v="PO139937"/>
    <s v="GRN187743"/>
    <s v="340-1083-1"/>
    <s v="CONDUIT VERTICAL DETECTOR ENCLOSURE – JUNCTION BOX"/>
    <s v="Leicester LE19 2DT"/>
    <n v="144"/>
    <x v="1"/>
    <s v="Diesel"/>
    <n v="5.3280000000000001E-2"/>
  </r>
  <r>
    <d v="2023-05-01T00:00:00"/>
    <s v="S023284"/>
    <x v="19"/>
    <s v="PO131878"/>
    <s v="GRN187744"/>
    <s v="340-1083-1"/>
    <s v="CONDUIT VERTICAL DETECTOR ENCLOSURE"/>
    <s v="Leicester LE19 2DT"/>
    <n v="144"/>
    <x v="1"/>
    <s v="Diesel"/>
    <n v="5.3280000000000001E-2"/>
  </r>
  <r>
    <d v="2023-05-01T00:00:00"/>
    <s v="S023284"/>
    <x v="19"/>
    <s v="PO140400"/>
    <s v="GRN187746"/>
    <n v="101020050"/>
    <s v="OPERATOR STATION"/>
    <s v="Leicester LE19 2DT"/>
    <n v="144"/>
    <x v="1"/>
    <s v="Diesel"/>
    <n v="5.3280000000000001E-2"/>
  </r>
  <r>
    <d v="2023-04-01T00:00:00"/>
    <s v="S024614"/>
    <x v="50"/>
    <s v="PO143369"/>
    <s v="GRN185464"/>
    <n v="101025850"/>
    <s v="ACRONIS CYBER PROTECT STANDARD - WORKSTATION - 5 Y"/>
    <s v="Chesterfield S40 2EX"/>
    <n v="81"/>
    <x v="2"/>
    <s v="Diesel"/>
    <n v="2.9969999999999997E-4"/>
  </r>
  <r>
    <d v="2023-04-01T00:00:00"/>
    <s v="S024614"/>
    <x v="50"/>
    <s v="PO143115"/>
    <s v="GRN185493"/>
    <n v="101006860"/>
    <s v="CONNECTOR RJ45 CAT6 SHIELDED"/>
    <s v="Chesterfield S40 2EX"/>
    <n v="81"/>
    <x v="2"/>
    <s v="Diesel"/>
    <n v="2.9969999999999997E-4"/>
  </r>
  <r>
    <d v="2023-04-01T00:00:00"/>
    <s v="S024614"/>
    <x v="50"/>
    <s v="PO143708"/>
    <s v="GRN185675"/>
    <s v="11700-7280"/>
    <s v="1u 19inch Blanking Panel Black"/>
    <s v="Chesterfield S40 2EX"/>
    <n v="81"/>
    <x v="2"/>
    <s v="Diesel"/>
    <n v="2.9969999999999997E-4"/>
  </r>
  <r>
    <d v="2023-04-01T00:00:00"/>
    <s v="S024614"/>
    <x v="50"/>
    <s v="PO140036"/>
    <s v="GRN185697"/>
    <n v="5145149"/>
    <s v="MOUSE HOLDER - LIGHT GREY"/>
    <s v="Chesterfield S40 2EX"/>
    <n v="81"/>
    <x v="2"/>
    <s v="Diesel"/>
    <n v="2.9969999999999997E-4"/>
  </r>
  <r>
    <d v="2023-05-01T00:00:00"/>
    <s v="S022767"/>
    <x v="2"/>
    <s v="PO144140"/>
    <s v="GRN187754"/>
    <n v="30202403"/>
    <s v="FLEXIBLE BATTERY CABLE 25mm - BLACK LEYLAND AUTO W"/>
    <s v="Huddersfield HD1 3ES"/>
    <n v="180"/>
    <x v="2"/>
    <s v="Diesel"/>
    <n v="6.6599999999999993E-4"/>
  </r>
  <r>
    <d v="2023-04-01T00:00:00"/>
    <s v="S024614"/>
    <x v="50"/>
    <s v="PO144539"/>
    <s v="GRN185858"/>
    <n v="13205387"/>
    <s v="ACRONIS CYBER PROTECT STANDARD LICS SERVER SUBSCRI"/>
    <s v="Chesterfield S40 2EX"/>
    <n v="81"/>
    <x v="2"/>
    <s v="Diesel"/>
    <n v="2.9969999999999997E-4"/>
  </r>
  <r>
    <d v="2023-04-01T00:00:00"/>
    <s v="S024614"/>
    <x v="50"/>
    <s v="PO144103"/>
    <s v="GRN186134"/>
    <s v="255-1927-1"/>
    <s v="CISCO NETWORK SWITCH AND LICENSE"/>
    <s v="Chesterfield S40 2EX"/>
    <n v="81"/>
    <x v="2"/>
    <s v="Diesel"/>
    <n v="2.9969999999999997E-4"/>
  </r>
  <r>
    <d v="2023-04-01T00:00:00"/>
    <s v="S024614"/>
    <x v="50"/>
    <s v="PO144856"/>
    <s v="GRN186270"/>
    <s v="11700-7280"/>
    <s v="TOOL LESS RACK BLANKING PANELS 1U 10 PACK"/>
    <s v="Chesterfield S40 2EX"/>
    <n v="81"/>
    <x v="2"/>
    <s v="Diesel"/>
    <n v="2.9969999999999997E-4"/>
  </r>
  <r>
    <d v="2023-04-01T00:00:00"/>
    <s v="S024614"/>
    <x v="50"/>
    <s v="PO144856"/>
    <s v="GRN186295"/>
    <n v="101018115"/>
    <s v="INTELLIGENT EDGE MANAGED SWITCH - 10G 24X24 PORT N"/>
    <s v="Chesterfield S40 2EX"/>
    <n v="81"/>
    <x v="2"/>
    <s v="Diesel"/>
    <n v="2.9969999999999997E-4"/>
  </r>
  <r>
    <d v="2023-05-01T00:00:00"/>
    <s v="S024614"/>
    <x v="50"/>
    <s v="PO144539"/>
    <s v="GRN186704"/>
    <s v="11700-7795"/>
    <s v="CABLE ETHERNET 25 FT CAT 6 PURPLE"/>
    <s v="Chesterfield S40 2EX"/>
    <n v="81"/>
    <x v="2"/>
    <s v="Diesel"/>
    <n v="2.9969999999999997E-4"/>
  </r>
  <r>
    <d v="2023-05-01T00:00:00"/>
    <s v="S024614"/>
    <x v="50"/>
    <s v="PO145775"/>
    <s v="GRN186739"/>
    <s v="11599-0652"/>
    <s v="ADAPTER DISPLAYPORT TO VGA"/>
    <s v="Chesterfield S40 2EX"/>
    <n v="81"/>
    <x v="2"/>
    <s v="Diesel"/>
    <n v="2.9969999999999997E-4"/>
  </r>
  <r>
    <d v="2023-05-01T00:00:00"/>
    <s v="S024614"/>
    <x v="50"/>
    <s v="PO144665"/>
    <s v="GRN186788"/>
    <s v="11700-2015"/>
    <s v="CONVERTER ETHERNET TO SERIAL -40 - 70 OP TEMP DIN"/>
    <s v="Chesterfield S40 2EX"/>
    <n v="81"/>
    <x v="2"/>
    <s v="Diesel"/>
    <n v="2.9969999999999997E-4"/>
  </r>
  <r>
    <d v="2023-05-01T00:00:00"/>
    <s v="S024614"/>
    <x v="50"/>
    <s v="PO144588"/>
    <s v="GRN186790"/>
    <s v="11700-2015"/>
    <s v="CONVERTER ETHERNET TO SERIAL -40 - 70 OP TEMP DIN"/>
    <s v="Chesterfield S40 2EX"/>
    <n v="81"/>
    <x v="2"/>
    <s v="Diesel"/>
    <n v="2.9969999999999997E-4"/>
  </r>
  <r>
    <d v="2023-05-01T00:00:00"/>
    <s v="S024614"/>
    <x v="50"/>
    <s v="PO144725"/>
    <s v="GRN186853"/>
    <s v="11701-1419"/>
    <s v="CISCO 9300 DNA ESSENTIALS 3 YEARS"/>
    <s v="Chesterfield S40 2EX"/>
    <n v="81"/>
    <x v="2"/>
    <s v="Diesel"/>
    <n v="2.9969999999999997E-4"/>
  </r>
  <r>
    <d v="2023-05-01T00:00:00"/>
    <s v="S025431"/>
    <x v="0"/>
    <s v="PO142547"/>
    <s v="GRN187775"/>
    <s v="332-1282-1"/>
    <s v="DETECTOR VERTICAL UPPER"/>
    <s v="Boston Massachusetts"/>
    <n v="3154"/>
    <x v="0"/>
    <s v="Crude"/>
    <n v="2.5295079999999999"/>
  </r>
  <r>
    <d v="2023-05-01T00:00:00"/>
    <s v="S024614"/>
    <x v="50"/>
    <s v="PO144005"/>
    <s v="GRN186854"/>
    <s v="11700-8083"/>
    <s v="SYMANTEC ENDPOINT PROTECTION 3 YEAR SUBSCRIPTION +"/>
    <s v="Chesterfield S40 2EX"/>
    <n v="81"/>
    <x v="2"/>
    <s v="Diesel"/>
    <n v="2.9969999999999997E-4"/>
  </r>
  <r>
    <d v="2023-05-01T00:00:00"/>
    <s v="S024614"/>
    <x v="50"/>
    <s v="PO145044"/>
    <s v="GRN186997"/>
    <s v="11700-7280"/>
    <s v="TOOL LESS RACK BLANKING PANELS 1U 10 PACK"/>
    <s v="Chesterfield S40 2EX"/>
    <n v="81"/>
    <x v="2"/>
    <s v="Diesel"/>
    <n v="2.9969999999999997E-4"/>
  </r>
  <r>
    <d v="2023-05-01T00:00:00"/>
    <s v="S024614"/>
    <x v="50"/>
    <s v="PO143709"/>
    <s v="GRN187343"/>
    <s v="11701-2479"/>
    <s v="NETWORK SWITCH – 24 PORT COPPER – 4X 10G SFP+ - NO"/>
    <s v="Chesterfield S40 2EX"/>
    <n v="81"/>
    <x v="2"/>
    <s v="Diesel"/>
    <n v="2.9969999999999997E-4"/>
  </r>
  <r>
    <d v="2023-05-01T00:00:00"/>
    <s v="S024614"/>
    <x v="50"/>
    <s v="PO145044"/>
    <s v="GRN187358"/>
    <s v="11700-7280"/>
    <s v="TOOL LESS RACK BLANKING PANELS 1U 10 PACK"/>
    <s v="Chesterfield S40 2EX"/>
    <n v="81"/>
    <x v="2"/>
    <s v="Diesel"/>
    <n v="2.9969999999999997E-4"/>
  </r>
  <r>
    <d v="2023-05-01T00:00:00"/>
    <s v="S024614"/>
    <x v="50"/>
    <s v="PO145951"/>
    <s v="GRN187517"/>
    <s v="11701-3097"/>
    <s v="10G PCIE 1X SFP+ CARD WITH LOW PROFILE BRACKET"/>
    <s v="ST1 3NQ"/>
    <n v="81"/>
    <x v="2"/>
    <s v="Diesel"/>
    <n v="2.9969999999999997E-4"/>
  </r>
  <r>
    <d v="2023-05-01T00:00:00"/>
    <s v="S024614"/>
    <x v="50"/>
    <s v="PO145915"/>
    <s v="GRN187520"/>
    <n v="42207846"/>
    <s v="8 PORT GIGABIT PoE DESKTOP SWITCH"/>
    <s v="Chesterfield S40 2EX"/>
    <n v="81"/>
    <x v="2"/>
    <s v="Diesel"/>
    <n v="2.9969999999999997E-4"/>
  </r>
  <r>
    <d v="2023-05-01T00:00:00"/>
    <s v="S024614"/>
    <x v="50"/>
    <s v="PO145547"/>
    <s v="GRN187684"/>
    <s v="11700-6521"/>
    <s v="NETWORKING ADAPTER USB 3.0 TO ETHERNET 10/100/1000"/>
    <s v="Chesterfield S40 2EX"/>
    <n v="81"/>
    <x v="2"/>
    <s v="Diesel"/>
    <n v="2.9969999999999997E-4"/>
  </r>
  <r>
    <d v="2023-05-01T00:00:00"/>
    <s v="S023284"/>
    <x v="19"/>
    <s v="PO131880"/>
    <s v="GRN187790"/>
    <s v="340-1011-1"/>
    <s v="MODIFIED ENCLOSURE SITE CONFIGURABLE"/>
    <s v="Leicester LE19 2DT"/>
    <n v="144"/>
    <x v="1"/>
    <s v="Diesel"/>
    <n v="5.3280000000000001E-2"/>
  </r>
  <r>
    <d v="2023-05-01T00:00:00"/>
    <s v="S023284"/>
    <x v="19"/>
    <s v="PO138726"/>
    <s v="GRN187791"/>
    <s v="340-1105-1"/>
    <s v="POWER DISTRIBUTION ASSY"/>
    <s v="Leicester LE19 2DT"/>
    <n v="144"/>
    <x v="1"/>
    <s v="Diesel"/>
    <n v="5.3280000000000001E-2"/>
  </r>
  <r>
    <d v="2023-05-01T00:00:00"/>
    <s v="S023284"/>
    <x v="19"/>
    <s v="PO140972"/>
    <s v="GRN187792"/>
    <s v="340-1108-1"/>
    <s v="PLC CONTROL DRAWER"/>
    <s v="Leicester LE19 2DT"/>
    <n v="144"/>
    <x v="1"/>
    <s v="Diesel"/>
    <n v="5.3280000000000001E-2"/>
  </r>
  <r>
    <d v="2023-05-01T00:00:00"/>
    <s v="S024614"/>
    <x v="50"/>
    <s v="PO144107"/>
    <s v="GRN187828"/>
    <s v="11701-2647"/>
    <s v="CATALYST 9300 SERIES 8X 10G/1G NETWORK MODULE"/>
    <s v="Chesterfield S40 2EX"/>
    <n v="81"/>
    <x v="2"/>
    <s v="Diesel"/>
    <n v="2.9969999999999997E-4"/>
  </r>
  <r>
    <d v="2023-05-01T00:00:00"/>
    <s v="S023284"/>
    <x v="19"/>
    <s v="PO131879"/>
    <s v="GRN187796"/>
    <s v="340-1108-1"/>
    <s v="PLC CONTROL DRAWER"/>
    <s v="Leicester LE19 2DT"/>
    <n v="144"/>
    <x v="1"/>
    <s v="Diesel"/>
    <n v="5.3280000000000001E-2"/>
  </r>
  <r>
    <d v="2023-05-01T00:00:00"/>
    <s v="S023284"/>
    <x v="19"/>
    <s v="PO138729"/>
    <s v="GRN187801"/>
    <n v="101036472"/>
    <s v="POPULATED RACK INTERFACE PANEL G60ZBX/P60 II"/>
    <s v="Leicester LE19 2DT"/>
    <n v="144"/>
    <x v="1"/>
    <s v="Diesel"/>
    <n v="5.3280000000000001E-2"/>
  </r>
  <r>
    <d v="2023-05-01T00:00:00"/>
    <s v="S023284"/>
    <x v="19"/>
    <s v="PO140400"/>
    <s v="GRN187802"/>
    <n v="101036472"/>
    <s v="POPULATED RACK INTERFACE PANEL"/>
    <s v="Leicester LE19 2DT"/>
    <n v="144"/>
    <x v="1"/>
    <s v="Diesel"/>
    <n v="5.3280000000000001E-2"/>
  </r>
  <r>
    <d v="2023-05-01T00:00:00"/>
    <s v="S023284"/>
    <x v="19"/>
    <s v="PO139937"/>
    <s v="GRN187803"/>
    <n v="101036472"/>
    <s v="POPULATED RACK INTERFACE PANEL"/>
    <s v="Leicester LE19 2DT"/>
    <n v="144"/>
    <x v="1"/>
    <s v="Diesel"/>
    <n v="5.3280000000000001E-2"/>
  </r>
  <r>
    <d v="2023-05-01T00:00:00"/>
    <s v="S023284"/>
    <x v="19"/>
    <s v="PO140400"/>
    <s v="GRN187804"/>
    <s v="340-1074-1"/>
    <s v="CONDUIT JUNCTION BOX SOURCE SIDE – JUNCTION BOX TU"/>
    <s v="Leicester LE19 2DT"/>
    <n v="144"/>
    <x v="1"/>
    <s v="Diesel"/>
    <n v="5.3280000000000001E-2"/>
  </r>
  <r>
    <d v="2023-05-01T00:00:00"/>
    <s v="S023284"/>
    <x v="19"/>
    <s v="PO138726"/>
    <s v="GRN187806"/>
    <s v="340-1074-1"/>
    <s v="CONDUIT JUNCTION BOX SOURCE SIDE – JUNCTION BOX TU"/>
    <s v="Leicester LE19 2DT"/>
    <n v="144"/>
    <x v="1"/>
    <s v="Diesel"/>
    <n v="5.3280000000000001E-2"/>
  </r>
  <r>
    <d v="2023-05-01T00:00:00"/>
    <s v="S023284"/>
    <x v="19"/>
    <s v="PO131881"/>
    <s v="GRN187807"/>
    <s v="340-1074-1"/>
    <s v="CONDUIT JUNCTION BOX SOURCE SIDE - JTN BOX TUNNEL"/>
    <s v="Leicester LE19 2DT"/>
    <n v="144"/>
    <x v="1"/>
    <s v="Diesel"/>
    <n v="5.3280000000000001E-2"/>
  </r>
  <r>
    <d v="2023-05-01T00:00:00"/>
    <s v="S024614"/>
    <x v="50"/>
    <s v="PO145547"/>
    <s v="GRN187860"/>
    <n v="101049992"/>
    <s v="64TB QNAP TVS-872XT CCS MEDIA. TVS-872XT (6206779)"/>
    <s v="Chesterfield S40 2EX"/>
    <n v="81"/>
    <x v="2"/>
    <s v="Diesel"/>
    <n v="2.9969999999999997E-4"/>
  </r>
  <r>
    <d v="2023-05-01T00:00:00"/>
    <s v="S023284"/>
    <x v="19"/>
    <s v="PO141868"/>
    <s v="GRN187809"/>
    <s v="340-1235-1"/>
    <s v="CABLE FLOODLIGHT POWER 60&quot;"/>
    <s v="Leicester LE19 2DT"/>
    <n v="144"/>
    <x v="1"/>
    <s v="Diesel"/>
    <n v="5.3280000000000001E-2"/>
  </r>
  <r>
    <d v="2023-05-01T00:00:00"/>
    <s v="S023284"/>
    <x v="19"/>
    <s v="PO138729"/>
    <s v="GRN187810"/>
    <s v="340-1084-1"/>
    <s v="CONDUIT HORIZONTAL DETECTOR ENCLOSURE"/>
    <s v="Leicester LE19 2DT"/>
    <n v="144"/>
    <x v="1"/>
    <s v="Diesel"/>
    <n v="5.3280000000000001E-2"/>
  </r>
  <r>
    <d v="2023-05-01T00:00:00"/>
    <s v="S024614"/>
    <x v="50"/>
    <s v="PO144174"/>
    <s v="GRN187905"/>
    <s v="11701-2479"/>
    <s v="NETWORK SWITCH – 24 PORT COPPER – 4X 10G SFP+ - NO"/>
    <s v="Chesterfield S40 2EX"/>
    <n v="81"/>
    <x v="2"/>
    <s v="Diesel"/>
    <n v="2.9969999999999997E-4"/>
  </r>
  <r>
    <d v="2023-05-01T00:00:00"/>
    <s v="S024614"/>
    <x v="50"/>
    <s v="PO144174"/>
    <s v="GRN187907"/>
    <s v="11701-2479"/>
    <s v="NETWORK SWITCH – 24 PORT COPPER – 4X 10G SFP+ - NO"/>
    <s v="Chesterfield S40 2EX"/>
    <n v="81"/>
    <x v="2"/>
    <s v="Diesel"/>
    <n v="2.9969999999999997E-4"/>
  </r>
  <r>
    <d v="2023-05-01T00:00:00"/>
    <s v="S024614"/>
    <x v="50"/>
    <s v="PO144665"/>
    <s v="GRN187909"/>
    <s v="11701-2479"/>
    <s v="NETWORK SWITCH – 24 PORT COPPER – 4X 10G SFP+ - NO"/>
    <s v="Chesterfield S40 2EX"/>
    <n v="81"/>
    <x v="2"/>
    <s v="Diesel"/>
    <n v="2.9969999999999997E-4"/>
  </r>
  <r>
    <d v="2023-05-01T00:00:00"/>
    <s v="S024614"/>
    <x v="50"/>
    <s v="PO144421"/>
    <s v="GRN187910"/>
    <s v="11701-2479"/>
    <s v="NETWORK SWITCH – 24 PORT COPPER – 4X 10G SFP+ - NO"/>
    <s v="Chesterfield S40 2EX"/>
    <n v="81"/>
    <x v="2"/>
    <s v="Diesel"/>
    <n v="2.9969999999999997E-4"/>
  </r>
  <r>
    <d v="2023-05-01T00:00:00"/>
    <s v="S022767"/>
    <x v="2"/>
    <s v="PO144140"/>
    <s v="GRN187827"/>
    <n v="30202404"/>
    <s v="FLEXIBLE BATTERY CABLE 25mm - RED LEYLAND AUTO WOO"/>
    <s v="Huddersfield HD1 3ES"/>
    <n v="180"/>
    <x v="2"/>
    <s v="Diesel"/>
    <n v="6.6599999999999993E-4"/>
  </r>
  <r>
    <d v="2023-05-01T00:00:00"/>
    <s v="S024614"/>
    <x v="50"/>
    <s v="PO139187"/>
    <s v="GRN187919"/>
    <n v="101004750"/>
    <s v="RS-232 DEVICE SERVER, MOXA NPORT 5110A"/>
    <s v="Chesterfield S40 2EX"/>
    <n v="81"/>
    <x v="2"/>
    <s v="Diesel"/>
    <n v="2.9969999999999997E-4"/>
  </r>
  <r>
    <d v="2023-05-01T00:00:00"/>
    <s v="S024614"/>
    <x v="50"/>
    <s v="PO144421"/>
    <s v="GRN187938"/>
    <s v="11701-2479"/>
    <s v="NETWORK SWITCH – 24 PORT COPPER – 4X 10G SFP+ - NO"/>
    <s v="Chesterfield S40 2EX"/>
    <n v="81"/>
    <x v="2"/>
    <s v="Diesel"/>
    <n v="2.9969999999999997E-4"/>
  </r>
  <r>
    <d v="2023-05-01T00:00:00"/>
    <s v="S024614"/>
    <x v="50"/>
    <s v="PO145171"/>
    <s v="GRN187941"/>
    <s v="11701-2479"/>
    <s v="NETWORK SWITCH – 24 PORT COPPER – 4X 10G SFP+ - NO"/>
    <s v="Chesterfield S40 2EX"/>
    <n v="81"/>
    <x v="2"/>
    <s v="Diesel"/>
    <n v="2.9969999999999997E-4"/>
  </r>
  <r>
    <d v="2023-05-01T00:00:00"/>
    <s v="S024614"/>
    <x v="50"/>
    <s v="PO145171"/>
    <s v="GRN187959"/>
    <s v="11701-2479"/>
    <s v="NETWORK SWITCH – 24 PORT COPPER – 4X 10G SFP+ - NO"/>
    <s v="Chesterfield S40 2EX"/>
    <n v="81"/>
    <x v="2"/>
    <s v="Diesel"/>
    <n v="2.9969999999999997E-4"/>
  </r>
  <r>
    <d v="2023-05-01T00:00:00"/>
    <s v="S025431"/>
    <x v="0"/>
    <s v="PO143319"/>
    <s v="GRN187833"/>
    <s v="11700-2330"/>
    <s v="ANCHOR ROD 1/2 X 6 1/2 LG WITH NUT"/>
    <s v="Boston Massachusetts"/>
    <n v="3154"/>
    <x v="0"/>
    <s v="Crude"/>
    <n v="1.0118031999999999E-2"/>
  </r>
  <r>
    <d v="2023-05-01T00:00:00"/>
    <s v="S024614"/>
    <x v="50"/>
    <s v="PO144856"/>
    <s v="GRN188117"/>
    <s v="11700-7085"/>
    <s v="RACK POWER DISTRIBUTION UNIT C20 TO 15 C13 120-240"/>
    <s v="Chesterfield S40 2EX"/>
    <n v="81"/>
    <x v="2"/>
    <s v="Diesel"/>
    <n v="2.9969999999999997E-4"/>
  </r>
  <r>
    <d v="2023-05-01T00:00:00"/>
    <s v="S024614"/>
    <x v="50"/>
    <s v="PO144665"/>
    <s v="GRN188120"/>
    <s v="11700-7086"/>
    <s v="RACK ENCLOSURE APC NETSHELTER SX 24U DEEP W/ SHOCK"/>
    <s v="Chesterfield S40 2EX"/>
    <n v="81"/>
    <x v="2"/>
    <s v="Diesel"/>
    <n v="2.9969999999999997E-4"/>
  </r>
  <r>
    <d v="2023-05-01T00:00:00"/>
    <s v="S024614"/>
    <x v="50"/>
    <s v="PO143709"/>
    <s v="GRN188351"/>
    <s v="11701-2298"/>
    <s v="NETWORK SWITCH 24 PORT POE+ 4 SFP 1/10G"/>
    <s v="Chesterfield S40 2EX"/>
    <n v="81"/>
    <x v="2"/>
    <s v="Diesel"/>
    <n v="2.9969999999999997E-4"/>
  </r>
  <r>
    <d v="2023-06-01T00:00:00"/>
    <s v="S024614"/>
    <x v="50"/>
    <s v="PO146377"/>
    <s v="GRN188452"/>
    <s v="11701-3097"/>
    <s v="10G PCIE 1X SFP+ CARD WITH LOW PROFILE BRACKET"/>
    <s v="Chesterfield S40 2EX"/>
    <n v="81"/>
    <x v="2"/>
    <s v="Diesel"/>
    <n v="2.9969999999999997E-4"/>
  </r>
  <r>
    <d v="2023-06-01T00:00:00"/>
    <s v="S024614"/>
    <x v="50"/>
    <s v="PO144261"/>
    <s v="GRN188469"/>
    <s v="11700-3794"/>
    <s v="SLIDE CHASSIS 22 INCH ACCURIDE"/>
    <s v="Chesterfield S40 2EX"/>
    <n v="81"/>
    <x v="2"/>
    <s v="Diesel"/>
    <n v="2.9969999999999997E-4"/>
  </r>
  <r>
    <d v="2023-06-01T00:00:00"/>
    <s v="S024614"/>
    <x v="50"/>
    <s v="PO145044"/>
    <s v="GRN188487"/>
    <s v="11700-7280"/>
    <s v="TOOL LESS RACK BLANKING PANELS 1U 10 PACK"/>
    <s v="Chesterfield S40 2EX"/>
    <n v="81"/>
    <x v="2"/>
    <s v="Diesel"/>
    <n v="2.9969999999999997E-4"/>
  </r>
  <r>
    <d v="2023-06-01T00:00:00"/>
    <s v="S024614"/>
    <x v="50"/>
    <s v="PO140390"/>
    <s v="GRN188500"/>
    <s v="11701-1419"/>
    <s v="CISCO 9300 DNA ESSENTIALS 3 YEARS"/>
    <s v="Chesterfield S40 2EX"/>
    <n v="81"/>
    <x v="2"/>
    <s v="Diesel"/>
    <n v="2.9969999999999997E-4"/>
  </r>
  <r>
    <d v="2023-06-01T00:00:00"/>
    <s v="S024614"/>
    <x v="50"/>
    <s v="PO144539"/>
    <s v="GRN188508"/>
    <s v="11701-1419"/>
    <s v="CISCO 9300 DNA ESSENTIALS 3 YEARS"/>
    <s v="Chesterfield S40 2EX"/>
    <n v="81"/>
    <x v="2"/>
    <s v="Diesel"/>
    <n v="2.9969999999999997E-4"/>
  </r>
  <r>
    <d v="2023-06-01T00:00:00"/>
    <s v="S024614"/>
    <x v="50"/>
    <s v="PO140007"/>
    <s v="GRN188817"/>
    <n v="101011685"/>
    <s v="VGA TO HDMI ADAPTER CABLE CONVERTER AUDIO SUPPORT"/>
    <s v="Chesterfield S40 2EX"/>
    <n v="81"/>
    <x v="2"/>
    <s v="Diesel"/>
    <n v="2.9969999999999997E-4"/>
  </r>
  <r>
    <d v="2023-06-01T00:00:00"/>
    <s v="S024614"/>
    <x v="50"/>
    <s v="PO144539"/>
    <s v="GRN188871"/>
    <s v="11700-5459"/>
    <s v="UPS RACKMOUNT 1500VA APC 230V"/>
    <s v="Chesterfield S40 2EX"/>
    <n v="81"/>
    <x v="2"/>
    <s v="Diesel"/>
    <n v="2.9969999999999997E-4"/>
  </r>
  <r>
    <d v="2023-04-01T00:00:00"/>
    <s v="S002239"/>
    <x v="17"/>
    <s v="PO143492"/>
    <s v="GRN184972"/>
    <n v="101037721"/>
    <s v="LINATRON Mi6SSM LOW DOSE(15 &amp; 30 rad/min versions)"/>
    <s v="UT 84104"/>
    <n v="4725"/>
    <x v="4"/>
    <s v="Aviation"/>
    <n v="18.279100224000004"/>
  </r>
  <r>
    <d v="2023-06-01T00:00:00"/>
    <s v="S024614"/>
    <x v="50"/>
    <s v="PO144421"/>
    <s v="GRN189016"/>
    <s v="255-1929-1"/>
    <s v="CISCO NETWORK SWITCH AND LICENSE"/>
    <s v="Chesterfield S40 2EX"/>
    <n v="81"/>
    <x v="2"/>
    <s v="Diesel"/>
    <n v="2.9969999999999997E-4"/>
  </r>
  <r>
    <d v="2023-05-01T00:00:00"/>
    <s v="S002239"/>
    <x v="17"/>
    <s v="PO143492"/>
    <s v="GRN186458"/>
    <n v="101037721"/>
    <s v="LINATRON Mi6SSM LOW DOSE(15 &amp; 30 rad/min versions)"/>
    <s v="UT 84104"/>
    <n v="4725"/>
    <x v="4"/>
    <s v="Aviation"/>
    <n v="18.279100224000004"/>
  </r>
  <r>
    <d v="2023-06-01T00:00:00"/>
    <s v="S024614"/>
    <x v="50"/>
    <s v="PO146171"/>
    <s v="GRN189062"/>
    <s v="11701-3070"/>
    <s v="QNAP ES1686DC-2142IT-96G 16-BAY DISKLESS 3U RACKMO"/>
    <s v="Chesterfield S40 2EX"/>
    <n v="81"/>
    <x v="2"/>
    <s v="Diesel"/>
    <n v="2.9969999999999997E-4"/>
  </r>
  <r>
    <d v="2023-06-01T00:00:00"/>
    <s v="S024614"/>
    <x v="50"/>
    <s v="PO140007"/>
    <s v="GRN189207"/>
    <n v="101029509"/>
    <s v="ANYBUS CAN-ETHERNET/IP CONVERTER_x000a_HMS ELECTRONICS -"/>
    <s v="Chesterfield S40 2EX"/>
    <n v="81"/>
    <x v="2"/>
    <s v="Diesel"/>
    <n v="2.9969999999999997E-4"/>
  </r>
  <r>
    <d v="2023-06-01T00:00:00"/>
    <s v="S024614"/>
    <x v="50"/>
    <s v="PO145044"/>
    <s v="GRN189228"/>
    <s v="11700-7280"/>
    <s v="TOOL LESS RACK BLANKING PANELS 1U 10 PACK"/>
    <s v="Chesterfield S40 2EX"/>
    <n v="81"/>
    <x v="2"/>
    <s v="Diesel"/>
    <n v="2.9969999999999997E-4"/>
  </r>
  <r>
    <d v="2023-06-01T00:00:00"/>
    <s v="S024614"/>
    <x v="50"/>
    <s v="PO146171"/>
    <s v="GRN189277"/>
    <s v="11701-3129"/>
    <s v="SEAGATE EXOS - 10TB HDD - 12GB/S - 3.5&quot; - 7.2K RPM"/>
    <s v="Chesterfield S40 2EX"/>
    <n v="81"/>
    <x v="2"/>
    <s v="Diesel"/>
    <n v="2.9969999999999997E-4"/>
  </r>
  <r>
    <d v="2023-06-01T00:00:00"/>
    <s v="S024614"/>
    <x v="50"/>
    <s v="PO143371"/>
    <s v="GRN189465"/>
    <n v="42207838"/>
    <s v="APC SMART-UPS SRT3000VA 230V APC SRT3000XLI"/>
    <s v="Chesterfield S40 2EX"/>
    <n v="81"/>
    <x v="2"/>
    <s v="Diesel"/>
    <n v="2.9969999999999997E-4"/>
  </r>
  <r>
    <d v="2023-06-01T00:00:00"/>
    <s v="S024614"/>
    <x v="50"/>
    <s v="PO142771"/>
    <s v="GRN189471"/>
    <n v="42207838"/>
    <s v="APC SMART-UPS SRT3000VA 230V APC SRT3000XLI"/>
    <s v="Chesterfield S40 2EX"/>
    <n v="81"/>
    <x v="2"/>
    <s v="Diesel"/>
    <n v="2.9969999999999997E-4"/>
  </r>
  <r>
    <d v="2023-06-01T00:00:00"/>
    <s v="S024614"/>
    <x v="50"/>
    <s v="PO143371"/>
    <s v="GRN189682"/>
    <n v="5145149"/>
    <s v="MOUSE HOLDER - LIGHT GREY"/>
    <s v="Chesterfield S40 2EX"/>
    <n v="81"/>
    <x v="2"/>
    <s v="Diesel"/>
    <n v="2.9969999999999997E-4"/>
  </r>
  <r>
    <d v="2023-06-01T00:00:00"/>
    <s v="S024614"/>
    <x v="50"/>
    <s v="PO143370"/>
    <s v="GRN189686"/>
    <n v="5145149"/>
    <s v="MOUSE HOLDER - LIGHT GREY"/>
    <s v="Chesterfield S40 2EX"/>
    <n v="81"/>
    <x v="2"/>
    <s v="Diesel"/>
    <n v="2.9969999999999997E-4"/>
  </r>
  <r>
    <d v="2023-06-01T00:00:00"/>
    <s v="S024614"/>
    <x v="50"/>
    <s v="PO144856"/>
    <s v="GRN189802"/>
    <s v="11700-2015"/>
    <s v="CONVERTER ETHERNET TO SERIAL -40 - 70 OP TEMP DIN"/>
    <s v="Chesterfield S40 2EX"/>
    <n v="81"/>
    <x v="2"/>
    <s v="Diesel"/>
    <n v="2.9969999999999997E-4"/>
  </r>
  <r>
    <d v="2023-06-01T00:00:00"/>
    <s v="S024614"/>
    <x v="50"/>
    <s v="PO144856"/>
    <s v="GRN190089"/>
    <s v="11701-2479"/>
    <s v="NETWORK SWITCH – 24 PORT COPPER – 4X 10G SFP+ - NO"/>
    <s v="Chesterfield S40 2EX"/>
    <n v="81"/>
    <x v="2"/>
    <s v="Diesel"/>
    <n v="2.9969999999999997E-4"/>
  </r>
  <r>
    <d v="2023-06-01T00:00:00"/>
    <s v="S024614"/>
    <x v="50"/>
    <s v="PO143371"/>
    <s v="GRN190094"/>
    <n v="13204602"/>
    <s v="APC NETWORK MANAGEMENT CARD 3"/>
    <s v="Chesterfield S40 2EX"/>
    <n v="81"/>
    <x v="2"/>
    <s v="Diesel"/>
    <n v="2.9969999999999997E-4"/>
  </r>
  <r>
    <d v="2023-06-01T00:00:00"/>
    <s v="S024614"/>
    <x v="50"/>
    <s v="PO146809"/>
    <s v="GRN190100"/>
    <s v="11701-1454"/>
    <s v="REMOTE I/O BLOCK, WITH 2 PORT ETHERNET SWITCH AND"/>
    <s v="Chesterfield S40 2EX"/>
    <n v="81"/>
    <x v="2"/>
    <s v="Diesel"/>
    <n v="2.9969999999999997E-4"/>
  </r>
  <r>
    <d v="2023-06-01T00:00:00"/>
    <s v="S024614"/>
    <x v="50"/>
    <s v="PO146571"/>
    <s v="GRN190209"/>
    <s v="11700-9064"/>
    <s v="SCANNER HP SCANJET ENT FLOW 7000 S3 120V/240V"/>
    <s v="Chesterfield S40 2EX"/>
    <n v="81"/>
    <x v="2"/>
    <s v="Diesel"/>
    <n v="2.9969999999999997E-4"/>
  </r>
  <r>
    <d v="2023-06-01T00:00:00"/>
    <s v="S024614"/>
    <x v="50"/>
    <s v="PO143371"/>
    <s v="GRN190469"/>
    <n v="101025850"/>
    <s v="ACRONIS CYBER PROTECT STANDARD - WORKSTATION - 5 Y"/>
    <s v="Chesterfield S40 2EX"/>
    <n v="81"/>
    <x v="2"/>
    <s v="Diesel"/>
    <n v="2.9969999999999997E-4"/>
  </r>
  <r>
    <d v="2023-06-01T00:00:00"/>
    <s v="S024614"/>
    <x v="50"/>
    <s v="PO143372"/>
    <s v="GRN190481"/>
    <n v="42207838"/>
    <s v="APC SMART-UPS SRT3000VA 230V APC SRT3000XLI"/>
    <s v="Chesterfield S40 2EX"/>
    <n v="81"/>
    <x v="2"/>
    <s v="Diesel"/>
    <n v="2.9969999999999997E-4"/>
  </r>
  <r>
    <d v="2023-06-01T00:00:00"/>
    <s v="S024614"/>
    <x v="50"/>
    <s v="PO143372"/>
    <s v="GRN190490"/>
    <n v="13204602"/>
    <s v="APC NETWORK MANAGEMENT CARD 3"/>
    <s v="Chesterfield S40 2EX"/>
    <n v="81"/>
    <x v="2"/>
    <s v="Diesel"/>
    <n v="2.9969999999999997E-4"/>
  </r>
  <r>
    <d v="2023-06-01T00:00:00"/>
    <s v="S024614"/>
    <x v="50"/>
    <s v="PO146495"/>
    <s v="GRN190579"/>
    <s v="11701-2298"/>
    <s v="NETWORK SWITCH 24 PORT POE+ 4 SFP 1/10G"/>
    <s v="Chesterfield S40 2EX"/>
    <n v="81"/>
    <x v="2"/>
    <s v="Diesel"/>
    <n v="2.9969999999999997E-4"/>
  </r>
  <r>
    <d v="2023-06-01T00:00:00"/>
    <s v="S024614"/>
    <x v="50"/>
    <s v="PO146659"/>
    <s v="GRN190635"/>
    <s v="11700-9064"/>
    <s v="SCANNER HP SCANJET ENT FLOW 7000 S3 120V/240V"/>
    <s v="Chesterfield S40 2EX"/>
    <n v="81"/>
    <x v="2"/>
    <s v="Diesel"/>
    <n v="2.9969999999999997E-4"/>
  </r>
  <r>
    <d v="2023-05-01T00:00:00"/>
    <s v="S022845"/>
    <x v="24"/>
    <s v="PO143215"/>
    <s v="GRN187881"/>
    <n v="101042130"/>
    <s v="CONFIGURED 40KVA UPS SYSTEM WITH BATTERY PACK"/>
    <s v="Warrington WA3 3JD"/>
    <n v="118"/>
    <x v="3"/>
    <s v="Diesel"/>
    <n v="0.1199765"/>
  </r>
  <r>
    <d v="2023-04-01T00:00:00"/>
    <s v="S024099"/>
    <x v="47"/>
    <s v="PO140108"/>
    <s v="GRN184689"/>
    <n v="101033277"/>
    <s v="REAR SIDE PANEL SUPPORT FRAME  - GENERATOR SIDE"/>
    <s v="Stafford ST16 3DR"/>
    <n v="49.6"/>
    <x v="3"/>
    <s v="Diesel"/>
    <n v="5.0430800000000005E-2"/>
  </r>
  <r>
    <d v="2023-06-01T00:00:00"/>
    <s v="S024614"/>
    <x v="50"/>
    <s v="PO146571"/>
    <s v="GRN190636"/>
    <s v="11700-9064"/>
    <s v="SCANNER HP SCANJET ENT FLOW 7000 S3 120V/240V"/>
    <s v="Chesterfield S40 2EX"/>
    <n v="81"/>
    <x v="2"/>
    <s v="Diesel"/>
    <n v="2.9969999999999997E-4"/>
  </r>
  <r>
    <d v="2023-06-01T00:00:00"/>
    <s v="S024614"/>
    <x v="50"/>
    <s v="PO144856"/>
    <s v="GRN190705"/>
    <s v="11505-0673"/>
    <s v="MOUSE STANDARD WITH USB PLUG"/>
    <s v="Chesterfield S40 2EX"/>
    <n v="81"/>
    <x v="2"/>
    <s v="Diesel"/>
    <n v="2.9969999999999997E-4"/>
  </r>
  <r>
    <d v="2023-06-01T00:00:00"/>
    <s v="S024614"/>
    <x v="50"/>
    <s v="PO143372"/>
    <s v="GRN190723"/>
    <n v="42207308"/>
    <s v="PROSAFE 52 PORT GIGABIT PoE SMART SWITCH NETGEAR G"/>
    <s v="Chesterfield S40 2EX"/>
    <n v="81"/>
    <x v="2"/>
    <s v="Diesel"/>
    <n v="2.9969999999999997E-4"/>
  </r>
  <r>
    <d v="2023-07-01T00:00:00"/>
    <s v="S024614"/>
    <x v="50"/>
    <s v="PO144469"/>
    <s v="GRN190874"/>
    <n v="101013587"/>
    <s v="HP COLOR LASERJET PRO M254NW PRINTER"/>
    <s v="Chesterfield S40 2EX"/>
    <n v="81"/>
    <x v="2"/>
    <s v="Diesel"/>
    <n v="2.9969999999999997E-4"/>
  </r>
  <r>
    <d v="2023-07-01T00:00:00"/>
    <s v="S024614"/>
    <x v="50"/>
    <s v="PO143372"/>
    <s v="GRN190875"/>
    <n v="101013587"/>
    <s v="HP COLOR LASERJET PRO M254NW PRINTER"/>
    <s v="Chesterfield S40 2EX"/>
    <n v="81"/>
    <x v="2"/>
    <s v="Diesel"/>
    <n v="2.9969999999999997E-4"/>
  </r>
  <r>
    <d v="2023-07-01T00:00:00"/>
    <s v="S024614"/>
    <x v="50"/>
    <s v="PO143372"/>
    <s v="GRN190892"/>
    <n v="101011685"/>
    <s v="VGA TO HDMI ADAPTER CABLE CONVERTER AUDIO SUPPORT"/>
    <s v="Chesterfield S40 2EX"/>
    <n v="81"/>
    <x v="2"/>
    <s v="Diesel"/>
    <n v="2.9969999999999997E-4"/>
  </r>
  <r>
    <d v="2023-07-01T00:00:00"/>
    <s v="S024614"/>
    <x v="50"/>
    <s v="PO143372"/>
    <s v="GRN191092"/>
    <n v="101025147"/>
    <s v="OUTDOOR RUGGEDIZED WIRELESS ACCESS POINT"/>
    <s v="Chesterfield S40 2EX"/>
    <n v="81"/>
    <x v="2"/>
    <s v="Diesel"/>
    <n v="2.9969999999999997E-4"/>
  </r>
  <r>
    <d v="2023-07-01T00:00:00"/>
    <s v="S024614"/>
    <x v="50"/>
    <s v="PO143371"/>
    <s v="GRN191142"/>
    <n v="5145149"/>
    <s v="MOUSE HOLDER - LIGHT GREY"/>
    <s v="Chesterfield S40 2EX"/>
    <n v="81"/>
    <x v="2"/>
    <s v="Diesel"/>
    <n v="2.9969999999999997E-4"/>
  </r>
  <r>
    <d v="2023-07-01T00:00:00"/>
    <s v="S024614"/>
    <x v="50"/>
    <s v="PO145171"/>
    <s v="GRN191193"/>
    <s v="11701-2479"/>
    <s v="NETWORK SWITCH – 24 PORT COPPER – 4X 10G SFP+ - NO"/>
    <s v="Chesterfield S40 2EX"/>
    <n v="81"/>
    <x v="2"/>
    <s v="Diesel"/>
    <n v="2.9969999999999997E-4"/>
  </r>
  <r>
    <d v="2023-07-01T00:00:00"/>
    <s v="S024614"/>
    <x v="50"/>
    <s v="PO147118"/>
    <s v="GRN191329"/>
    <s v="11700-7035"/>
    <s v="HARD DRIVE 4TB SATA INTERNAL 2.5IN SSD"/>
    <s v="Chesterfield S40 2EX"/>
    <n v="81"/>
    <x v="2"/>
    <s v="Diesel"/>
    <n v="2.9969999999999997E-4"/>
  </r>
  <r>
    <d v="2023-07-01T00:00:00"/>
    <s v="S024614"/>
    <x v="50"/>
    <s v="PO146735"/>
    <s v="GRN191352"/>
    <n v="101022695"/>
    <s v="ETHERNET PEER-TO-PEER I/O 8 DIGITAL INPUTS/OUTPUTS"/>
    <s v="Chesterfield S40 2EX"/>
    <n v="81"/>
    <x v="2"/>
    <s v="Diesel"/>
    <n v="2.9969999999999997E-4"/>
  </r>
  <r>
    <d v="2023-07-01T00:00:00"/>
    <s v="S024614"/>
    <x v="50"/>
    <s v="PO143372"/>
    <s v="GRN191433"/>
    <n v="21203298"/>
    <s v="HIGH SPEED HDMI CABLE ANTHRA LINE 5M LONG"/>
    <s v="Chesterfield S40 2EX"/>
    <n v="81"/>
    <x v="2"/>
    <s v="Diesel"/>
    <n v="2.9969999999999997E-4"/>
  </r>
  <r>
    <d v="2023-07-01T00:00:00"/>
    <s v="S024614"/>
    <x v="50"/>
    <s v="PO143372"/>
    <s v="GRN191444"/>
    <n v="101025850"/>
    <s v="ACRONIS CYBER PROTECT STANDARD - WORKSTATION - 5 Y"/>
    <s v="Chesterfield S40 2EX"/>
    <n v="81"/>
    <x v="2"/>
    <s v="Diesel"/>
    <n v="2.9969999999999997E-4"/>
  </r>
  <r>
    <d v="2023-07-01T00:00:00"/>
    <s v="S024614"/>
    <x v="50"/>
    <s v="PO146659"/>
    <s v="GRN191547"/>
    <s v="11700-9064"/>
    <s v="SCANNER HP SCANJET ENT FLOW 7000 S3 120V/240V"/>
    <s v="Chesterfield S40 2EX"/>
    <n v="81"/>
    <x v="2"/>
    <s v="Diesel"/>
    <n v="2.9969999999999997E-4"/>
  </r>
  <r>
    <d v="2023-07-01T00:00:00"/>
    <s v="S024614"/>
    <x v="50"/>
    <s v="PO143801"/>
    <s v="GRN191788"/>
    <n v="42207838"/>
    <s v="APC SMART-UPS SRT3000VA 230V APC SRT3000XLI"/>
    <s v="Chesterfield S40 2EX"/>
    <n v="81"/>
    <x v="2"/>
    <s v="Diesel"/>
    <n v="2.9969999999999997E-4"/>
  </r>
  <r>
    <d v="2023-07-01T00:00:00"/>
    <s v="S024614"/>
    <x v="50"/>
    <s v="PO143801"/>
    <s v="GRN192047"/>
    <n v="5145149"/>
    <s v="MOUSE HOLDER - LIGHT GREY"/>
    <s v="Chesterfield S40 2EX"/>
    <n v="81"/>
    <x v="2"/>
    <s v="Diesel"/>
    <n v="2.9969999999999997E-4"/>
  </r>
  <r>
    <d v="2023-07-01T00:00:00"/>
    <s v="S024614"/>
    <x v="50"/>
    <s v="PO143372"/>
    <s v="GRN192057"/>
    <n v="5145149"/>
    <s v="MOUSE HOLDER - LIGHT GREY"/>
    <s v="Chesterfield S40 2EX"/>
    <n v="81"/>
    <x v="2"/>
    <s v="Diesel"/>
    <n v="2.9969999999999997E-4"/>
  </r>
  <r>
    <d v="2023-07-01T00:00:00"/>
    <s v="S024614"/>
    <x v="50"/>
    <s v="PO143801"/>
    <s v="GRN192081"/>
    <n v="5145149"/>
    <s v="MOUSE HOLDER - LIGHT GREY"/>
    <s v="Chesterfield S40 2EX"/>
    <n v="81"/>
    <x v="2"/>
    <s v="Diesel"/>
    <n v="2.9969999999999997E-4"/>
  </r>
  <r>
    <d v="2023-07-01T00:00:00"/>
    <s v="S024614"/>
    <x v="50"/>
    <s v="PO145923"/>
    <s v="GRN192117"/>
    <s v="11700-2015"/>
    <s v="CONVERTER ETHERNET TO SERIAL -40 - 70 OP TEMP DIN"/>
    <s v="Chesterfield S40 2EX"/>
    <n v="81"/>
    <x v="2"/>
    <s v="Diesel"/>
    <n v="2.9969999999999997E-4"/>
  </r>
  <r>
    <d v="2023-07-01T00:00:00"/>
    <s v="S024614"/>
    <x v="50"/>
    <s v="PO147515"/>
    <s v="GRN192253"/>
    <n v="13204602"/>
    <s v="APC NETWORK MANAGEMENT CARD 3"/>
    <s v="Chesterfield S40 2EX"/>
    <n v="81"/>
    <x v="2"/>
    <s v="Diesel"/>
    <n v="2.9969999999999997E-4"/>
  </r>
  <r>
    <d v="2023-07-01T00:00:00"/>
    <s v="S024614"/>
    <x v="50"/>
    <s v="PO145171"/>
    <s v="GRN192334"/>
    <s v="11505-0911"/>
    <s v="KEYBOARD ENGLISH USB INTERFACE BLACK"/>
    <s v="Chesterfield S40 2EX"/>
    <n v="81"/>
    <x v="2"/>
    <s v="Diesel"/>
    <n v="2.9969999999999997E-4"/>
  </r>
  <r>
    <d v="2023-07-01T00:00:00"/>
    <s v="S024614"/>
    <x v="50"/>
    <s v="PO142286"/>
    <s v="GRN192363"/>
    <n v="1345132"/>
    <s v="SCANNER CANOSCAN LIDE 400 &amp; USB-A TO USB-C CABLE"/>
    <s v="Chesterfield S40 2EX"/>
    <n v="81"/>
    <x v="2"/>
    <s v="Diesel"/>
    <n v="2.9969999999999997E-4"/>
  </r>
  <r>
    <d v="2023-07-01T00:00:00"/>
    <s v="S024614"/>
    <x v="50"/>
    <s v="PO144103"/>
    <s v="GRN192365"/>
    <s v="255-1927-1"/>
    <s v="CISCO NETWORK SWITCH AND LICENSE"/>
    <s v="Chesterfield S40 2EX"/>
    <n v="81"/>
    <x v="2"/>
    <s v="Diesel"/>
    <n v="2.9969999999999997E-4"/>
  </r>
  <r>
    <d v="2023-07-01T00:00:00"/>
    <s v="S024614"/>
    <x v="50"/>
    <s v="PO145171"/>
    <s v="GRN192444"/>
    <n v="101013587"/>
    <s v="HP COLOR LASERJET PRO M254NW PRINTER"/>
    <s v="Chesterfield S40 2EX"/>
    <n v="81"/>
    <x v="2"/>
    <s v="Diesel"/>
    <n v="2.9969999999999997E-4"/>
  </r>
  <r>
    <d v="2023-08-01T00:00:00"/>
    <s v="S024614"/>
    <x v="50"/>
    <s v="PO143666"/>
    <s v="GRN193008"/>
    <n v="101025147"/>
    <s v="ENGENIUS FIT MANAGED EWS850-FIT WI-FI 6 2X2 OUTDOO"/>
    <s v="Chesterfield S40 2EX"/>
    <n v="81"/>
    <x v="2"/>
    <s v="Diesel"/>
    <n v="2.9969999999999997E-4"/>
  </r>
  <r>
    <d v="2023-08-01T00:00:00"/>
    <s v="S024614"/>
    <x v="50"/>
    <s v="PO145044"/>
    <s v="GRN193022"/>
    <s v="11505-0673"/>
    <s v="MOUSE STANDARD WITH USB PLUG"/>
    <s v="Chesterfield S40 2EX"/>
    <n v="81"/>
    <x v="2"/>
    <s v="Diesel"/>
    <n v="2.9969999999999997E-4"/>
  </r>
  <r>
    <d v="2023-08-01T00:00:00"/>
    <s v="S024614"/>
    <x v="50"/>
    <s v="PO143666"/>
    <s v="GRN193173"/>
    <n v="101025850"/>
    <s v="ACRONIS CYBER PROTECT STANDARD - WORKSTATION - 5 Y"/>
    <s v="Chesterfield S40 2EX"/>
    <n v="81"/>
    <x v="2"/>
    <s v="Diesel"/>
    <n v="2.9969999999999997E-4"/>
  </r>
  <r>
    <d v="2023-08-01T00:00:00"/>
    <s v="S024614"/>
    <x v="50"/>
    <s v="PO143666"/>
    <s v="GRN193207"/>
    <n v="101013587"/>
    <s v="HP COLOR LASERJET PRO M254NW PRINTER"/>
    <s v="Chesterfield S40 2EX"/>
    <n v="81"/>
    <x v="2"/>
    <s v="Diesel"/>
    <n v="2.9969999999999997E-4"/>
  </r>
  <r>
    <d v="2023-08-01T00:00:00"/>
    <s v="S024614"/>
    <x v="50"/>
    <s v="PO147871"/>
    <s v="GRN193208"/>
    <s v="11701-3348"/>
    <s v="CHERRY KC 1000 WIRED USB KEYBOARD, AZERTY, BLACK -"/>
    <s v="Chesterfield S40 2EX"/>
    <n v="81"/>
    <x v="2"/>
    <s v="Diesel"/>
    <n v="2.9969999999999997E-4"/>
  </r>
  <r>
    <d v="2023-08-01T00:00:00"/>
    <s v="S024614"/>
    <x v="50"/>
    <s v="PO146659"/>
    <s v="GRN193284"/>
    <s v="11700-9064"/>
    <s v="SCANNER HP SCANJET ENT FLOW 7000 S3 120V/240V"/>
    <s v="Chesterfield S40 2EX"/>
    <n v="81"/>
    <x v="2"/>
    <s v="Diesel"/>
    <n v="2.9969999999999997E-4"/>
  </r>
  <r>
    <d v="2023-08-01T00:00:00"/>
    <s v="S024614"/>
    <x v="50"/>
    <s v="PO145451"/>
    <s v="GRN193529"/>
    <s v="11700-0738"/>
    <s v="NETWORK MOTION CONTROLLER ELMO GOLD MAESTRO"/>
    <s v="Chesterfield S40 2EX"/>
    <n v="81"/>
    <x v="2"/>
    <s v="Diesel"/>
    <n v="2.9969999999999997E-4"/>
  </r>
  <r>
    <d v="2023-08-01T00:00:00"/>
    <s v="S024614"/>
    <x v="50"/>
    <s v="PO143666"/>
    <s v="GRN193600"/>
    <n v="21203298"/>
    <s v="HIGH SPEED HDMI CABLE ANTHRA LINE 5M LONG"/>
    <s v="Chesterfield S40 2EX"/>
    <n v="81"/>
    <x v="2"/>
    <s v="Diesel"/>
    <n v="2.9969999999999997E-4"/>
  </r>
  <r>
    <d v="2023-08-01T00:00:00"/>
    <s v="S024614"/>
    <x v="50"/>
    <s v="PO143989"/>
    <s v="GRN193631"/>
    <s v="11700-0737"/>
    <s v="PWR SUPPLY 300 VDC NON ISOLATED 6 KW"/>
    <s v="Chesterfield S40 2EX"/>
    <n v="81"/>
    <x v="2"/>
    <s v="Diesel"/>
    <n v="2.9969999999999997E-4"/>
  </r>
  <r>
    <d v="2023-08-01T00:00:00"/>
    <s v="S024614"/>
    <x v="50"/>
    <s v="PO146735"/>
    <s v="GRN193635"/>
    <n v="101011887"/>
    <s v="AP PRO DUO RUGGED OUTDOOR Wi-Fi"/>
    <s v="Chesterfield S40 2EX"/>
    <n v="81"/>
    <x v="2"/>
    <s v="Diesel"/>
    <n v="2.9969999999999997E-4"/>
  </r>
  <r>
    <d v="2023-08-01T00:00:00"/>
    <s v="S024614"/>
    <x v="50"/>
    <s v="PO144421"/>
    <s v="GRN193638"/>
    <s v="11700-8083"/>
    <s v="SYMANTEC ENDPOINT PROTECTION 3 YEAR SUBSCRIPTION +"/>
    <s v="Chesterfield S40 2EX"/>
    <n v="81"/>
    <x v="2"/>
    <s v="Diesel"/>
    <n v="2.9969999999999997E-4"/>
  </r>
  <r>
    <d v="2023-08-01T00:00:00"/>
    <s v="S024614"/>
    <x v="50"/>
    <s v="PO145813"/>
    <s v="GRN193640"/>
    <s v="11700-8083"/>
    <s v="SYMANTEC ENDPOINT PROTECTION 3 YEAR SUBSCRIPTION +"/>
    <s v="Chesterfield S40 2EX"/>
    <n v="81"/>
    <x v="2"/>
    <s v="Diesel"/>
    <n v="2.9969999999999997E-4"/>
  </r>
  <r>
    <d v="2023-05-01T00:00:00"/>
    <s v="S025431"/>
    <x v="0"/>
    <s v="PO145622"/>
    <s v="GRN187954"/>
    <s v="331-2006-2"/>
    <s v="PCA COMMON SYSTEM CONTROLLER H"/>
    <s v="Boston Massachusetts"/>
    <n v="3154"/>
    <x v="0"/>
    <s v="Crude"/>
    <n v="1.0118031999999999E-2"/>
  </r>
  <r>
    <d v="2023-08-01T00:00:00"/>
    <s v="S024614"/>
    <x v="50"/>
    <s v="PO143370"/>
    <s v="GRN193641"/>
    <n v="101025850"/>
    <s v="ACRONIS CYBER PROTECT STANDARD - WORKSTATION - 5 Y"/>
    <s v="Chesterfield S40 2EX"/>
    <n v="81"/>
    <x v="2"/>
    <s v="Diesel"/>
    <n v="2.9969999999999997E-4"/>
  </r>
  <r>
    <d v="2023-08-01T00:00:00"/>
    <s v="S024614"/>
    <x v="50"/>
    <s v="PO143989"/>
    <s v="GRN193657"/>
    <s v="11700-7795"/>
    <s v="CABLE ETHERNET 25 FT CAT 6 PURPLE"/>
    <s v="Chesterfield S40 2EX"/>
    <n v="81"/>
    <x v="2"/>
    <s v="Diesel"/>
    <n v="2.9969999999999997E-4"/>
  </r>
  <r>
    <d v="2023-08-01T00:00:00"/>
    <s v="S024614"/>
    <x v="50"/>
    <s v="PO144588"/>
    <s v="GRN193658"/>
    <n v="13204602"/>
    <s v="APC NETWORK MANAGEMENT CARD 3"/>
    <s v="Chesterfield S40 2EX"/>
    <n v="81"/>
    <x v="2"/>
    <s v="Diesel"/>
    <n v="2.9969999999999997E-4"/>
  </r>
  <r>
    <d v="2023-08-01T00:00:00"/>
    <s v="S024614"/>
    <x v="50"/>
    <s v="PO144261"/>
    <s v="GRN193718"/>
    <s v="11700-8083"/>
    <s v="SYMANTEC ENDPOINT PROTECTION 3 YEAR SUBSCRIPTION +"/>
    <s v="Chesterfield S40 2EX"/>
    <n v="81"/>
    <x v="2"/>
    <s v="Diesel"/>
    <n v="2.9969999999999997E-4"/>
  </r>
  <r>
    <d v="2023-05-01T00:00:00"/>
    <s v="S023284"/>
    <x v="19"/>
    <s v="PO131880"/>
    <s v="GRN187965"/>
    <s v="340-1235-1"/>
    <s v="CABLE FLOODLIGHT POWER 60&quot;"/>
    <s v="Leicester LE19 2DT"/>
    <n v="144"/>
    <x v="1"/>
    <s v="Diesel"/>
    <n v="5.3280000000000001E-2"/>
  </r>
  <r>
    <d v="2023-05-01T00:00:00"/>
    <s v="S023284"/>
    <x v="19"/>
    <s v="PO131881"/>
    <s v="GRN187966"/>
    <s v="340-1235-1"/>
    <s v="CABLE FLOODLIGHT POWER 60&quot;"/>
    <s v="Leicester LE19 2DT"/>
    <n v="144"/>
    <x v="1"/>
    <s v="Diesel"/>
    <n v="5.3280000000000001E-2"/>
  </r>
  <r>
    <d v="2023-05-01T00:00:00"/>
    <s v="S023284"/>
    <x v="19"/>
    <s v="PO140400"/>
    <s v="GRN187967"/>
    <s v="340-1235-1"/>
    <s v="CABLE FLOODLIGHT POWER 60&quot;"/>
    <s v="Leicester LE19 2DT"/>
    <n v="144"/>
    <x v="1"/>
    <s v="Diesel"/>
    <n v="5.3280000000000001E-2"/>
  </r>
  <r>
    <d v="2023-08-01T00:00:00"/>
    <s v="S024614"/>
    <x v="50"/>
    <s v="PO147871"/>
    <s v="GRN193789"/>
    <s v="11701-1454"/>
    <s v="REMOTE I/O BLOCK, WITH 2 PORT ETHERNET SWITCH AND"/>
    <s v="Chesterfield S40 2EX"/>
    <n v="81"/>
    <x v="2"/>
    <s v="Diesel"/>
    <n v="2.9969999999999997E-4"/>
  </r>
  <r>
    <d v="2023-08-01T00:00:00"/>
    <s v="S024614"/>
    <x v="50"/>
    <s v="PO148266"/>
    <s v="GRN193963"/>
    <n v="101007517"/>
    <s v="ProSAFE INTELLIGENT EDGE MANAGED SWITCH M4300-52G-"/>
    <s v="Chesterfield S40 2EX"/>
    <n v="81"/>
    <x v="2"/>
    <s v="Diesel"/>
    <n v="2.9969999999999997E-4"/>
  </r>
  <r>
    <d v="2023-05-01T00:00:00"/>
    <s v="S023284"/>
    <x v="19"/>
    <s v="PO141369"/>
    <s v="GRN187973"/>
    <s v="340-1235-3"/>
    <s v="CABLE FLOODLIGHT POWER 170&quot;"/>
    <s v="Leicester LE19 2DT"/>
    <n v="144"/>
    <x v="1"/>
    <s v="Diesel"/>
    <n v="5.3280000000000001E-2"/>
  </r>
  <r>
    <d v="2023-08-01T00:00:00"/>
    <s v="S024614"/>
    <x v="50"/>
    <s v="PO147871"/>
    <s v="GRN194171"/>
    <s v="11701-0227"/>
    <s v="ETHRNT SW W/2X1G SFP 2X10G SFP 48-55VDC PWR INPT 1"/>
    <s v="Chesterfield S40 2EX"/>
    <n v="81"/>
    <x v="2"/>
    <s v="Diesel"/>
    <n v="2.9969999999999997E-4"/>
  </r>
  <r>
    <d v="2023-05-01T00:00:00"/>
    <s v="S023284"/>
    <x v="19"/>
    <s v="PO141868"/>
    <s v="GRN187975"/>
    <s v="340-1235-2"/>
    <s v="CABLE FLOODLIGHT POWER 120&quot;"/>
    <s v="Leicester LE19 2DT"/>
    <n v="144"/>
    <x v="1"/>
    <s v="Diesel"/>
    <n v="5.3280000000000001E-2"/>
  </r>
  <r>
    <d v="2023-08-01T00:00:00"/>
    <s v="S024614"/>
    <x v="50"/>
    <s v="PO143666"/>
    <s v="GRN194190"/>
    <n v="101037404"/>
    <s v="AIRLINK MP70 LTE PRO WIFI ROW"/>
    <s v="Chesterfield S40 2EX"/>
    <n v="81"/>
    <x v="2"/>
    <s v="Diesel"/>
    <n v="2.9969999999999997E-4"/>
  </r>
  <r>
    <d v="2023-08-01T00:00:00"/>
    <s v="S024614"/>
    <x v="50"/>
    <s v="PO147711"/>
    <s v="GRN194287"/>
    <s v="11700-6162"/>
    <s v="CABLE MONITOR DISPLAYPORT V1.2 M/M 15FT 4KX2K"/>
    <s v="Chesterfield S40 2EX"/>
    <n v="81"/>
    <x v="2"/>
    <s v="Diesel"/>
    <n v="2.9969999999999997E-4"/>
  </r>
  <r>
    <d v="2023-05-01T00:00:00"/>
    <s v="S002239"/>
    <x v="17"/>
    <s v="PO143492"/>
    <s v="GRN186460"/>
    <n v="101037721"/>
    <s v="LINATRON Mi6SSM LOW DOSE(15 &amp; 30 rad/min versions)"/>
    <s v="UT 84104"/>
    <n v="4725"/>
    <x v="4"/>
    <s v="Aviation"/>
    <n v="18.279100224000004"/>
  </r>
  <r>
    <d v="2023-07-01T00:00:00"/>
    <s v="S002239"/>
    <x v="17"/>
    <s v="PO143492"/>
    <s v="GRN191943"/>
    <n v="101037721"/>
    <s v="LINATRON Mi6SSM LOW DOSE(15 &amp; 30 rad/min versions)"/>
    <s v="UT 84104"/>
    <n v="4725"/>
    <x v="4"/>
    <s v="Aviation"/>
    <n v="18.279100224000004"/>
  </r>
  <r>
    <d v="2023-08-01T00:00:00"/>
    <s v="S024614"/>
    <x v="50"/>
    <s v="PO147657"/>
    <s v="GRN194374"/>
    <s v="11701-2647"/>
    <s v="CATALYST 9300 SERIES 8X 10G/1G NETWORK MODULE"/>
    <s v="Chesterfield S40 2EX"/>
    <n v="81"/>
    <x v="2"/>
    <s v="Diesel"/>
    <n v="2.9969999999999997E-4"/>
  </r>
  <r>
    <d v="2023-08-01T00:00:00"/>
    <s v="S024614"/>
    <x v="50"/>
    <s v="PO148326"/>
    <s v="GRN194795"/>
    <n v="101025147"/>
    <s v="ENGENIUS FIT MANAGED EWS850-FIT WI-FI 6 2X2 OUTDOO"/>
    <s v="Chesterfield S40 2EX"/>
    <n v="81"/>
    <x v="2"/>
    <s v="Diesel"/>
    <n v="2.9969999999999997E-4"/>
  </r>
  <r>
    <d v="2023-08-01T00:00:00"/>
    <s v="S024614"/>
    <x v="50"/>
    <s v="PO147657"/>
    <s v="GRN194946"/>
    <n v="101025850"/>
    <s v="ACRONIS CYBER PROTECT STANDARD - WORKSTATION - 5 Y"/>
    <s v="Chesterfield S40 2EX"/>
    <n v="81"/>
    <x v="2"/>
    <s v="Diesel"/>
    <n v="2.9969999999999997E-4"/>
  </r>
  <r>
    <d v="2023-08-01T00:00:00"/>
    <s v="S024614"/>
    <x v="50"/>
    <s v="PO147657"/>
    <s v="GRN194949"/>
    <n v="101025850"/>
    <s v="ACRONIS CYBER PROTECT STANDARD - WORKSTATION - 5 Y"/>
    <s v="Chesterfield S40 2EX"/>
    <n v="81"/>
    <x v="2"/>
    <s v="Diesel"/>
    <n v="2.9969999999999997E-4"/>
  </r>
  <r>
    <d v="2023-08-01T00:00:00"/>
    <s v="S024614"/>
    <x v="50"/>
    <s v="PO148322"/>
    <s v="GRN194950"/>
    <n v="13205387"/>
    <s v="ACRONIS CYBER PROTECT STANDARD LICS SERVER SUBSCRI"/>
    <s v="Chesterfield S40 2EX"/>
    <n v="81"/>
    <x v="2"/>
    <s v="Diesel"/>
    <n v="2.9969999999999997E-4"/>
  </r>
  <r>
    <d v="2023-08-01T00:00:00"/>
    <s v="S024614"/>
    <x v="50"/>
    <s v="PO148592"/>
    <s v="GRN195018"/>
    <n v="21203298"/>
    <s v="HIGH SPEED HDMI CABLE ANTHRA LINE 5M LONG"/>
    <s v="Chesterfield S40 2EX"/>
    <n v="81"/>
    <x v="2"/>
    <s v="Diesel"/>
    <n v="2.9969999999999997E-4"/>
  </r>
  <r>
    <d v="2023-08-01T00:00:00"/>
    <s v="S024614"/>
    <x v="50"/>
    <s v="PO148322"/>
    <s v="GRN195130"/>
    <n v="101011685"/>
    <s v="ADAPTOR LEAD KIT VGA PORT PLUG TO HDMI SOCKET"/>
    <s v="Chesterfield S40 2EX"/>
    <n v="81"/>
    <x v="2"/>
    <s v="Diesel"/>
    <n v="2.9969999999999997E-4"/>
  </r>
  <r>
    <d v="2023-08-01T00:00:00"/>
    <s v="S024614"/>
    <x v="50"/>
    <s v="PO144613"/>
    <s v="GRN195131"/>
    <n v="101011685"/>
    <s v="ADAPTOR LEAD KIT VGA PORT PLUG TO HDMI SOCKET"/>
    <s v="Chesterfield S40 2EX"/>
    <n v="81"/>
    <x v="2"/>
    <s v="Diesel"/>
    <n v="2.9969999999999997E-4"/>
  </r>
  <r>
    <d v="2023-08-01T00:00:00"/>
    <s v="S024614"/>
    <x v="50"/>
    <s v="PO144613"/>
    <s v="GRN195132"/>
    <n v="101011685"/>
    <s v="ADAPTOR LEAD KIT VGA PORT PLUG TO HDMI SOCKET"/>
    <s v="Chesterfield S40 2EX"/>
    <n v="81"/>
    <x v="2"/>
    <s v="Diesel"/>
    <n v="2.9969999999999997E-4"/>
  </r>
  <r>
    <d v="2023-08-01T00:00:00"/>
    <s v="S024614"/>
    <x v="50"/>
    <s v="PO145171"/>
    <s v="GRN195133"/>
    <n v="101011685"/>
    <s v="ADAPTOR LEAD KIT VGA PORT PLUG TO HDMI SOCKET"/>
    <s v="Chesterfield S40 2EX"/>
    <n v="81"/>
    <x v="2"/>
    <s v="Diesel"/>
    <n v="2.9969999999999997E-4"/>
  </r>
  <r>
    <d v="2023-09-01T00:00:00"/>
    <s v="S024614"/>
    <x v="50"/>
    <s v="PO148013"/>
    <s v="GRN195393"/>
    <n v="101025850"/>
    <s v="ACRONIS CYBER PROTECT STANDARD - WORKSTATION - 5 Y"/>
    <s v="Chesterfield S40 2EX"/>
    <n v="81"/>
    <x v="2"/>
    <s v="Diesel"/>
    <n v="2.9969999999999997E-4"/>
  </r>
  <r>
    <d v="2023-09-01T00:00:00"/>
    <s v="S024614"/>
    <x v="50"/>
    <s v="PO143668"/>
    <s v="GRN195410"/>
    <n v="13205387"/>
    <s v="ACRONIS CYBER PROTECT STANDARD LICS SERVER SUBSCRI"/>
    <s v="Chesterfield S40 2EX"/>
    <n v="81"/>
    <x v="2"/>
    <s v="Diesel"/>
    <n v="2.9969999999999997E-4"/>
  </r>
  <r>
    <d v="2023-09-01T00:00:00"/>
    <s v="S024614"/>
    <x v="50"/>
    <s v="PO144539"/>
    <s v="GRN195411"/>
    <n v="13205387"/>
    <s v="ACRONIS CYBER PROTECT STANDARD LICS SERVER SUBSCRI"/>
    <s v="Chesterfield S40 2EX"/>
    <n v="81"/>
    <x v="2"/>
    <s v="Diesel"/>
    <n v="2.9969999999999997E-4"/>
  </r>
  <r>
    <d v="2023-09-01T00:00:00"/>
    <s v="S024614"/>
    <x v="50"/>
    <s v="PO148322"/>
    <s v="GRN195412"/>
    <n v="13205387"/>
    <s v="ACRONIS CYBER PROTECT STANDARD LICS SERVER SUBSCRI"/>
    <s v="Chesterfield S40 2EX"/>
    <n v="81"/>
    <x v="2"/>
    <s v="Diesel"/>
    <n v="2.9969999999999997E-4"/>
  </r>
  <r>
    <d v="2023-09-01T00:00:00"/>
    <s v="S024614"/>
    <x v="50"/>
    <s v="PO148415"/>
    <s v="GRN195438"/>
    <n v="101028598"/>
    <s v="SERVER 64TB 8 Bay with 4GB RAM QNAP TS-883XU-RP-E2"/>
    <s v="Chesterfield S40 2EX"/>
    <n v="81"/>
    <x v="2"/>
    <s v="Diesel"/>
    <n v="2.9969999999999997E-4"/>
  </r>
  <r>
    <d v="2023-09-01T00:00:00"/>
    <s v="S024614"/>
    <x v="50"/>
    <s v="PO144107"/>
    <s v="GRN195441"/>
    <s v="11701-2647"/>
    <s v="CATALYST 9300 SERIES 8X 10G/1G NETWORK MODULE"/>
    <s v="Chesterfield S40 2EX"/>
    <n v="81"/>
    <x v="2"/>
    <s v="Diesel"/>
    <n v="2.9969999999999997E-4"/>
  </r>
  <r>
    <d v="2023-09-01T00:00:00"/>
    <s v="S024614"/>
    <x v="50"/>
    <s v="PO147871"/>
    <s v="GRN195674"/>
    <s v="11701-0227"/>
    <s v="ETHRNT SW W/2X1G SFP 2X10G SFP 48-55VDC PWR INPT 1"/>
    <s v="Chesterfield S40 2EX"/>
    <n v="81"/>
    <x v="2"/>
    <s v="Diesel"/>
    <n v="2.9969999999999997E-4"/>
  </r>
  <r>
    <d v="2023-09-01T00:00:00"/>
    <s v="S024614"/>
    <x v="50"/>
    <s v="PO147871"/>
    <s v="GRN195676"/>
    <s v="11701-0227"/>
    <s v="ETHRNT SW W/2X1G SFP 2X10G SFP 48-55VDC PWR INPT 1"/>
    <s v="Chesterfield S40 2EX"/>
    <n v="81"/>
    <x v="2"/>
    <s v="Diesel"/>
    <n v="2.9969999999999997E-4"/>
  </r>
  <r>
    <d v="2023-09-01T00:00:00"/>
    <s v="S024614"/>
    <x v="50"/>
    <s v="PO144613"/>
    <s v="GRN195707"/>
    <n v="101013587"/>
    <s v="HP COLOR LASERJET PRO M254NW PRINTER"/>
    <s v="Chesterfield S40 2EX"/>
    <n v="81"/>
    <x v="2"/>
    <s v="Diesel"/>
    <n v="2.9969999999999997E-4"/>
  </r>
  <r>
    <d v="2023-07-01T00:00:00"/>
    <s v="S002239"/>
    <x v="17"/>
    <s v="PO143492"/>
    <s v="GRN192407"/>
    <n v="101037721"/>
    <s v="LINATRON Mi6SSM LOW DOSE(15 &amp; 30 rad/min versions)"/>
    <s v="UT 84104"/>
    <n v="4725"/>
    <x v="4"/>
    <s v="Aviation"/>
    <n v="18.279100224000004"/>
  </r>
  <r>
    <d v="2023-09-01T00:00:00"/>
    <s v="S024614"/>
    <x v="50"/>
    <s v="PO148553"/>
    <s v="GRN195851"/>
    <n v="101025850"/>
    <s v="ACRONIS CYBER PROTECT STANDARD - WORKSTATION - 5 Y"/>
    <s v="Chesterfield S40 2EX"/>
    <n v="81"/>
    <x v="2"/>
    <s v="Diesel"/>
    <n v="2.9969999999999997E-4"/>
  </r>
  <r>
    <d v="2023-09-01T00:00:00"/>
    <s v="S024614"/>
    <x v="50"/>
    <s v="PO148491"/>
    <s v="GRN195852"/>
    <s v="11700-9986"/>
    <s v="ETHRNT SW W/2X 1G SFP SLT 2X 10G SFP SLT 12-55 VDC"/>
    <s v="Chesterfield S40 2EX"/>
    <n v="81"/>
    <x v="2"/>
    <s v="Diesel"/>
    <n v="2.9969999999999997E-4"/>
  </r>
  <r>
    <d v="2023-05-01T00:00:00"/>
    <s v="S025431"/>
    <x v="0"/>
    <s v="PO141482"/>
    <s v="GRN188031"/>
    <s v="331-6073-1"/>
    <s v="KIT TOUCH-UP PAINT RAL 7035 PORTAL II"/>
    <s v="Boston Massachusetts"/>
    <n v="3154"/>
    <x v="0"/>
    <s v="Crude"/>
    <n v="1.0118031999999999E-2"/>
  </r>
  <r>
    <d v="2023-09-01T00:00:00"/>
    <s v="S024614"/>
    <x v="50"/>
    <s v="PO147657"/>
    <s v="GRN195877"/>
    <n v="5145149"/>
    <s v="MOUSE HOLDER - LIGHT GREY"/>
    <s v="Chesterfield S40 2EX"/>
    <n v="81"/>
    <x v="2"/>
    <s v="Diesel"/>
    <n v="2.9969999999999997E-4"/>
  </r>
  <r>
    <d v="2023-05-01T00:00:00"/>
    <s v="S025431"/>
    <x v="0"/>
    <s v="PO142404"/>
    <s v="GRN188033"/>
    <s v="331-6073-1"/>
    <s v="KIT TOUCH-UP PAINT RAL 7035 PORTAL II"/>
    <s v="Boston Massachusetts"/>
    <n v="3154"/>
    <x v="0"/>
    <s v="Crude"/>
    <n v="1.0118031999999999E-2"/>
  </r>
  <r>
    <d v="2023-09-01T00:00:00"/>
    <s v="S024614"/>
    <x v="50"/>
    <s v="PO148959"/>
    <s v="GRN195915"/>
    <n v="101037301"/>
    <s v="AIRLINK UK AC ADAPTOR 12 VDC ES/GX/LS/MP/RV/LX"/>
    <s v="Chesterfield S40 2EX"/>
    <n v="81"/>
    <x v="2"/>
    <s v="Diesel"/>
    <n v="2.9969999999999997E-4"/>
  </r>
  <r>
    <d v="2023-05-01T00:00:00"/>
    <s v="S022767"/>
    <x v="2"/>
    <s v="PO146213"/>
    <s v="GRN188038"/>
    <n v="3445195"/>
    <s v="MASTER BATTERY SWITCH"/>
    <s v="Huddersfield HD1 3ES"/>
    <n v="180"/>
    <x v="2"/>
    <s v="Diesel"/>
    <n v="6.6599999999999993E-4"/>
  </r>
  <r>
    <d v="2023-08-01T00:00:00"/>
    <s v="S002239"/>
    <x v="17"/>
    <s v="PO143492"/>
    <s v="GRN193066"/>
    <n v="101037721"/>
    <s v="LINATRON Mi6SSM LOW DOSE(15 &amp; 30 rad/min versions)"/>
    <s v="UT 84104"/>
    <n v="4725"/>
    <x v="4"/>
    <s v="Aviation"/>
    <n v="18.279100224000004"/>
  </r>
  <r>
    <d v="2023-09-01T00:00:00"/>
    <s v="S024614"/>
    <x v="50"/>
    <s v="PO148891"/>
    <s v="GRN195917"/>
    <n v="101037301"/>
    <s v="AIRLINK UK AC ADAPTOR 12 VDC ES/GX/LS/MP/RV/LX"/>
    <s v="Chesterfield S40 2EX"/>
    <n v="81"/>
    <x v="2"/>
    <s v="Diesel"/>
    <n v="2.9969999999999997E-4"/>
  </r>
  <r>
    <d v="2023-09-01T00:00:00"/>
    <s v="S024614"/>
    <x v="50"/>
    <s v="PO145171"/>
    <s v="GRN196265"/>
    <s v="11700-7085"/>
    <s v="RACK POWER DISTRIBUTION UNIT C20 TO 15 C13 120-240"/>
    <s v="Chesterfield S40 2EX"/>
    <n v="81"/>
    <x v="2"/>
    <s v="Diesel"/>
    <n v="2.9969999999999997E-4"/>
  </r>
  <r>
    <d v="2023-09-01T00:00:00"/>
    <s v="S024614"/>
    <x v="50"/>
    <s v="PO148959"/>
    <s v="GRN196325"/>
    <n v="13205387"/>
    <s v="ACRONIS CYBER PROTECT STANDARD LICS SERVER SUBSCRI"/>
    <s v="Chesterfield S40 2EX"/>
    <n v="81"/>
    <x v="2"/>
    <s v="Diesel"/>
    <n v="2.9969999999999997E-4"/>
  </r>
  <r>
    <d v="2023-09-01T00:00:00"/>
    <s v="S024614"/>
    <x v="50"/>
    <s v="PO149182"/>
    <s v="GRN196470"/>
    <n v="21203298"/>
    <s v="HIGH SPEED HDMI CABLE ANTHRA LINE 5M LONG"/>
    <s v="Chesterfield S40 2EX"/>
    <n v="81"/>
    <x v="2"/>
    <s v="Diesel"/>
    <n v="2.9969999999999997E-4"/>
  </r>
  <r>
    <d v="2023-09-01T00:00:00"/>
    <s v="S024614"/>
    <x v="50"/>
    <s v="PO149162"/>
    <s v="GRN196612"/>
    <n v="21203298"/>
    <s v="HIGH SPEED HDMI CABLE ANTHRA LINE 5M LONG"/>
    <s v="Chesterfield S40 2EX"/>
    <n v="81"/>
    <x v="2"/>
    <s v="Diesel"/>
    <n v="2.9969999999999997E-4"/>
  </r>
  <r>
    <d v="2023-09-01T00:00:00"/>
    <s v="S024614"/>
    <x v="50"/>
    <s v="PO149138"/>
    <s v="GRN196613"/>
    <n v="21203298"/>
    <s v="HIGH SPEED HDMI CABLE ANTHRA LINE 5M LONG"/>
    <s v="Chesterfield S40 2EX"/>
    <n v="81"/>
    <x v="2"/>
    <s v="Diesel"/>
    <n v="2.9969999999999997E-4"/>
  </r>
  <r>
    <d v="2023-09-01T00:00:00"/>
    <s v="S024614"/>
    <x v="50"/>
    <s v="PO148929"/>
    <s v="GRN196642"/>
    <s v="11701-1454"/>
    <s v="REMOTE I/O BLOCK, WITH 2 PORT ETHERNET SWITCH AND"/>
    <s v="Chesterfield S40 2EX"/>
    <n v="81"/>
    <x v="2"/>
    <s v="Diesel"/>
    <n v="2.9969999999999997E-4"/>
  </r>
  <r>
    <d v="2023-09-01T00:00:00"/>
    <s v="S024614"/>
    <x v="50"/>
    <s v="PO148553"/>
    <s v="GRN196644"/>
    <s v="11700-7086"/>
    <s v="RACK ENCLOSURE APC NETSHELTER SX 24U DEEP W/ SHOCK"/>
    <s v="Chesterfield S40 2EX"/>
    <n v="81"/>
    <x v="2"/>
    <s v="Diesel"/>
    <n v="2.9969999999999997E-4"/>
  </r>
  <r>
    <d v="2023-09-01T00:00:00"/>
    <s v="S024614"/>
    <x v="50"/>
    <s v="PO149162"/>
    <s v="GRN196687"/>
    <n v="101011685"/>
    <s v="ADAPTOR LEAD KIT VGA PORT PLUG TO HDMI SOCKET"/>
    <s v="Chesterfield S40 2EX"/>
    <n v="81"/>
    <x v="2"/>
    <s v="Diesel"/>
    <n v="2.9969999999999997E-4"/>
  </r>
  <r>
    <d v="2023-09-01T00:00:00"/>
    <s v="S024614"/>
    <x v="50"/>
    <s v="PO149134"/>
    <s v="GRN196689"/>
    <n v="101011685"/>
    <s v="ADAPTOR LEAD KIT VGA PORT PLUG TO HDMI SOCKET"/>
    <s v="Chesterfield S40 2EX"/>
    <n v="81"/>
    <x v="2"/>
    <s v="Diesel"/>
    <n v="2.9969999999999997E-4"/>
  </r>
  <r>
    <d v="2023-09-01T00:00:00"/>
    <s v="S024614"/>
    <x v="50"/>
    <s v="PO148715"/>
    <s v="GRN196758"/>
    <n v="42207838"/>
    <s v="APC SMART-UPS SRT3000VA 230V APC SRT3000XLI"/>
    <s v="Chesterfield S40 2EX"/>
    <n v="81"/>
    <x v="2"/>
    <s v="Diesel"/>
    <n v="2.9969999999999997E-4"/>
  </r>
  <r>
    <d v="2023-09-01T00:00:00"/>
    <s v="S024614"/>
    <x v="50"/>
    <s v="PO148891"/>
    <s v="GRN196820"/>
    <s v="11701-1454"/>
    <s v="REMOTE I/O BLOCK, WITH 2 PORT ETHERNET SWITCH AND"/>
    <s v="Chesterfield S40 2EX"/>
    <n v="81"/>
    <x v="2"/>
    <s v="Diesel"/>
    <n v="2.9969999999999997E-4"/>
  </r>
  <r>
    <d v="2023-09-01T00:00:00"/>
    <s v="S024614"/>
    <x v="50"/>
    <s v="PO143801"/>
    <s v="GRN196949"/>
    <n v="101029509"/>
    <s v="ANYBUS CAN-ETHERNET/IP CONVERTERHMS ELECTRONICS -"/>
    <s v="SN6 8TY"/>
    <n v="81"/>
    <x v="2"/>
    <s v="Diesel"/>
    <n v="2.9969999999999997E-4"/>
  </r>
  <r>
    <d v="2023-05-01T00:00:00"/>
    <s v="S024448"/>
    <x v="18"/>
    <s v="PO140262"/>
    <s v="GRN188068"/>
    <n v="101027540"/>
    <s v="THERMAL CONTROL UNIT(TCU) 400 VAC, FOR M60 MOBILE_x000a_"/>
    <s v="California 94560"/>
    <n v="5214"/>
    <x v="0"/>
    <s v="Crude"/>
    <n v="0.4181628"/>
  </r>
  <r>
    <d v="2023-09-01T00:00:00"/>
    <s v="S024614"/>
    <x v="50"/>
    <s v="PO143989"/>
    <s v="GRN197036"/>
    <s v="11700-6521"/>
    <s v="NETWORKING ADAPTER USB 3.0 TO ETHERNET 10/100/1000"/>
    <s v="Chesterfield S40 2EX"/>
    <n v="81"/>
    <x v="2"/>
    <s v="Diesel"/>
    <n v="2.9969999999999997E-4"/>
  </r>
  <r>
    <d v="2023-09-01T00:00:00"/>
    <s v="S024614"/>
    <x v="50"/>
    <s v="PO148013"/>
    <s v="GRN197038"/>
    <n v="5145149"/>
    <s v="MOUSE HOLDER - LIGHT GREY"/>
    <s v="Chesterfield S40 2EX"/>
    <n v="81"/>
    <x v="2"/>
    <s v="Diesel"/>
    <n v="2.9969999999999997E-4"/>
  </r>
  <r>
    <d v="2023-09-01T00:00:00"/>
    <s v="S024614"/>
    <x v="50"/>
    <s v="PO149331"/>
    <s v="GRN197111"/>
    <n v="101011685"/>
    <s v="ADAPTOR LEAD KIT VGA PORT PLUG TO HDMI SOCKET"/>
    <s v="Chesterfield S40 2EX"/>
    <n v="81"/>
    <x v="2"/>
    <s v="Diesel"/>
    <n v="2.9969999999999997E-4"/>
  </r>
  <r>
    <d v="2023-09-01T00:00:00"/>
    <s v="S024614"/>
    <x v="50"/>
    <s v="PO149224"/>
    <s v="GRN197112"/>
    <n v="101011685"/>
    <s v="ADAPTOR LEAD KIT VGA PORT PLUG TO HDMI SOCKET"/>
    <s v="Chesterfield S40 2EX"/>
    <n v="81"/>
    <x v="2"/>
    <s v="Diesel"/>
    <n v="2.9969999999999997E-4"/>
  </r>
  <r>
    <d v="2023-09-01T00:00:00"/>
    <s v="S024614"/>
    <x v="50"/>
    <s v="PO149267"/>
    <s v="GRN197246"/>
    <n v="101036983"/>
    <s v="ANTENNA 6-IN-1 DOME WHITE AND 5M EXTENSION CABLE"/>
    <s v="Chesterfield S40 2EX"/>
    <n v="81"/>
    <x v="2"/>
    <s v="Diesel"/>
    <n v="2.9969999999999997E-4"/>
  </r>
  <r>
    <d v="2023-09-01T00:00:00"/>
    <s v="S024614"/>
    <x v="50"/>
    <s v="PO143668"/>
    <s v="GRN197247"/>
    <n v="101036983"/>
    <s v="ANTENNA 6-IN-1 DOME WHITE AND 5M EXTENSION CABLE"/>
    <s v="Chesterfield S40 2EX"/>
    <n v="81"/>
    <x v="2"/>
    <s v="Diesel"/>
    <n v="2.9969999999999997E-4"/>
  </r>
  <r>
    <d v="2023-09-01T00:00:00"/>
    <s v="S024614"/>
    <x v="50"/>
    <s v="PO149414"/>
    <s v="GRN197308"/>
    <n v="13205387"/>
    <s v="ACRONIS CYBER PROTECT STANDARD LICS SERVER SUBSCRI"/>
    <s v="Chesterfield S40 2EX"/>
    <n v="81"/>
    <x v="2"/>
    <s v="Diesel"/>
    <n v="2.9969999999999997E-4"/>
  </r>
  <r>
    <d v="2023-09-01T00:00:00"/>
    <s v="S024614"/>
    <x v="50"/>
    <s v="PO149331"/>
    <s v="GRN197414"/>
    <n v="21203298"/>
    <s v="HIGH SPEED HDMI CABLE ANTHRA LINE 5M LONG"/>
    <s v="Chesterfield S40 2EX"/>
    <n v="81"/>
    <x v="2"/>
    <s v="Diesel"/>
    <n v="2.9969999999999997E-4"/>
  </r>
  <r>
    <d v="2023-05-01T00:00:00"/>
    <s v="S023413"/>
    <x v="15"/>
    <s v="PO143975"/>
    <s v="GRN188094"/>
    <s v="340-1583-1"/>
    <s v="VISY ACCR LITE ELECTRICAL HARDWARE"/>
    <s v="33100 Tampere, Finland"/>
    <n v="3916"/>
    <x v="2"/>
    <s v="Diesel"/>
    <n v="3.9815929999999999E-2"/>
  </r>
  <r>
    <d v="2023-05-01T00:00:00"/>
    <s v="S023413"/>
    <x v="15"/>
    <s v="PO143975"/>
    <s v="GRN188095"/>
    <s v="340-1583-1"/>
    <s v="VISY ACCR LITE ELECTRICAL HARDWARE"/>
    <s v="33100 Tampere, Finland"/>
    <n v="3916"/>
    <x v="2"/>
    <s v="Diesel"/>
    <n v="3.9815929999999999E-2"/>
  </r>
  <r>
    <d v="2023-05-01T00:00:00"/>
    <s v="S023413"/>
    <x v="15"/>
    <s v="PO143975"/>
    <s v="GRN188096"/>
    <s v="340-1583-1"/>
    <s v="VISY ACCR LITE ELECTRICAL HARDWARE"/>
    <s v="33100 Tampere, Finland"/>
    <n v="3916"/>
    <x v="2"/>
    <s v="Diesel"/>
    <n v="3.9815929999999999E-2"/>
  </r>
  <r>
    <d v="2023-09-01T00:00:00"/>
    <s v="S024614"/>
    <x v="50"/>
    <s v="PO149267"/>
    <s v="GRN197511"/>
    <s v="11700-9064"/>
    <s v="SCANNER HP SCANJET ENT FLOW 7000 S3 120V/240V"/>
    <s v="Chesterfield S40 2EX"/>
    <n v="81"/>
    <x v="2"/>
    <s v="Diesel"/>
    <n v="2.9969999999999997E-4"/>
  </r>
  <r>
    <d v="2023-05-01T00:00:00"/>
    <s v="S023413"/>
    <x v="15"/>
    <s v="PO139318"/>
    <s v="GRN188103"/>
    <n v="101048324"/>
    <s v="LATTIX D4420 3-SIDED GANTRY 6085 X 5800 WITH"/>
    <s v="33100 Tampere, Finland"/>
    <n v="3916"/>
    <x v="2"/>
    <s v="Diesel"/>
    <n v="3.9815929999999999E-2"/>
  </r>
  <r>
    <d v="2023-09-01T00:00:00"/>
    <s v="S024614"/>
    <x v="50"/>
    <s v="PO143668"/>
    <s v="GRN197596"/>
    <n v="101025147"/>
    <s v="ENGENIUS FIT MANAGED EWS850-FIT WI-FI 6 2X2 OUTDOO"/>
    <s v="Chesterfield S40 2EX"/>
    <n v="81"/>
    <x v="2"/>
    <s v="Diesel"/>
    <n v="2.9969999999999997E-4"/>
  </r>
  <r>
    <d v="2023-09-01T00:00:00"/>
    <s v="S024614"/>
    <x v="50"/>
    <s v="PO143668"/>
    <s v="GRN197601"/>
    <n v="5145149"/>
    <s v="MOUSE HOLDER - LIGHT GREY"/>
    <s v="Chesterfield S40 2EX"/>
    <n v="81"/>
    <x v="2"/>
    <s v="Diesel"/>
    <n v="2.9969999999999997E-4"/>
  </r>
  <r>
    <d v="2023-09-01T00:00:00"/>
    <s v="S024614"/>
    <x v="50"/>
    <s v="PO148715"/>
    <s v="GRN197613"/>
    <n v="101037301"/>
    <s v="AIRLINK UK AC ADAPTOR 12 VDC ES/GX/LS/MP/RV/LX"/>
    <s v="Chesterfield S40 2EX"/>
    <n v="81"/>
    <x v="2"/>
    <s v="Diesel"/>
    <n v="2.9969999999999997E-4"/>
  </r>
  <r>
    <d v="2023-09-01T00:00:00"/>
    <s v="S024614"/>
    <x v="50"/>
    <s v="PO148326"/>
    <s v="GRN197640"/>
    <n v="13204602"/>
    <s v="APC NETWORK MANAGEMENT CARD 3"/>
    <s v="Chesterfield S40 2EX"/>
    <n v="81"/>
    <x v="2"/>
    <s v="Diesel"/>
    <n v="2.9969999999999997E-4"/>
  </r>
  <r>
    <d v="2023-09-01T00:00:00"/>
    <s v="S024614"/>
    <x v="50"/>
    <s v="PO144421"/>
    <s v="GRN197729"/>
    <s v="11700-7795"/>
    <s v="CABLE ETHERNET 25 FT CAT 6 PURPLE"/>
    <s v="Chesterfield S40 2EX"/>
    <n v="81"/>
    <x v="2"/>
    <s v="Diesel"/>
    <n v="2.9969999999999997E-4"/>
  </r>
  <r>
    <d v="2023-09-01T00:00:00"/>
    <s v="S024614"/>
    <x v="50"/>
    <s v="PO143777"/>
    <s v="GRN197740"/>
    <s v="11700-2015"/>
    <s v="CONVERTER ETHERNET TO SERIAL -40 - 70 OP TEMP DIN"/>
    <s v="Chesterfield S40 2EX"/>
    <n v="81"/>
    <x v="2"/>
    <s v="Diesel"/>
    <n v="2.9969999999999997E-4"/>
  </r>
  <r>
    <d v="2023-09-01T00:00:00"/>
    <s v="S024614"/>
    <x v="50"/>
    <s v="PO148326"/>
    <s v="GRN197784"/>
    <s v="11700-2015"/>
    <s v="CONVERTER ETHERNET TO SERIAL -40 - 70 OP TEMP DIN"/>
    <s v="Chesterfield S40 2EX"/>
    <n v="81"/>
    <x v="2"/>
    <s v="Diesel"/>
    <n v="2.9969999999999997E-4"/>
  </r>
  <r>
    <d v="2023-05-01T00:00:00"/>
    <s v="S024190"/>
    <x v="22"/>
    <s v="PO145309"/>
    <s v="GRN188116"/>
    <n v="40259953"/>
    <s v="TICO MOUNTING PAD 50 X 80 X 12.5"/>
    <s v="Stockport SK4 2JT"/>
    <n v="22.2"/>
    <x v="1"/>
    <s v="Diesel"/>
    <n v="8.2140000000000008E-3"/>
  </r>
  <r>
    <d v="2023-09-01T00:00:00"/>
    <s v="S024614"/>
    <x v="50"/>
    <s v="PO143668"/>
    <s v="GRN197854"/>
    <n v="21203298"/>
    <s v="HIGH SPEED HDMI CABLE ANTHRA LINE 5M LONG"/>
    <s v="Chesterfield S40 2EX"/>
    <n v="81"/>
    <x v="2"/>
    <s v="Diesel"/>
    <n v="2.9969999999999997E-4"/>
  </r>
  <r>
    <d v="2023-10-01T00:00:00"/>
    <s v="S024614"/>
    <x v="50"/>
    <s v="PO149381"/>
    <s v="GRN197994"/>
    <s v="204-01075"/>
    <s v="GROUND LOOP DETECTOR MODULE (299858)"/>
    <s v="Chesterfield S40 2EX"/>
    <n v="81"/>
    <x v="2"/>
    <s v="Diesel"/>
    <n v="2.9969999999999997E-4"/>
  </r>
  <r>
    <d v="2023-10-01T00:00:00"/>
    <s v="S024614"/>
    <x v="50"/>
    <s v="PO149339"/>
    <s v="GRN198010"/>
    <n v="101025147"/>
    <s v="ENGENIUS FIT MANAGED EWS850-FIT WI-FI 6 2X2 OUTDOO"/>
    <s v="Chesterfield S40 2EX"/>
    <n v="81"/>
    <x v="2"/>
    <s v="Diesel"/>
    <n v="2.9969999999999997E-4"/>
  </r>
  <r>
    <d v="2023-10-01T00:00:00"/>
    <s v="S024614"/>
    <x v="50"/>
    <s v="PO143668"/>
    <s v="GRN198040"/>
    <n v="101013587"/>
    <s v="HP COLOR LASERJET PRO M254NW PRINTER"/>
    <s v="Chesterfield S40 2EX"/>
    <n v="81"/>
    <x v="2"/>
    <s v="Diesel"/>
    <n v="2.9969999999999997E-4"/>
  </r>
  <r>
    <d v="2023-10-01T00:00:00"/>
    <s v="S024614"/>
    <x v="50"/>
    <s v="PO144613"/>
    <s v="GRN198041"/>
    <n v="42207308"/>
    <s v="PROSAFE 52 PORT GIGABIT PoE SMART SWITCH NETGEAR G"/>
    <s v="Chesterfield S40 2EX"/>
    <n v="81"/>
    <x v="2"/>
    <s v="Diesel"/>
    <n v="2.9969999999999997E-4"/>
  </r>
  <r>
    <d v="2023-10-01T00:00:00"/>
    <s v="S024614"/>
    <x v="50"/>
    <s v="PO149339"/>
    <s v="GRN198047"/>
    <n v="21203298"/>
    <s v="HIGH SPEED HDMI CABLE ANTHRA LINE 5M LONG"/>
    <s v="Chesterfield S40 2EX"/>
    <n v="81"/>
    <x v="2"/>
    <s v="Diesel"/>
    <n v="2.9969999999999997E-4"/>
  </r>
  <r>
    <d v="2023-05-01T00:00:00"/>
    <s v="S001047"/>
    <x v="9"/>
    <s v="PO142160"/>
    <s v="GRN188124"/>
    <n v="66208596"/>
    <s v="SILICON PHOTODIODE - CdW04 16 CHANNELS"/>
    <s v="81300 Johor Bahru Malaysia"/>
    <n v="6781"/>
    <x v="4"/>
    <s v="Aviation"/>
    <n v="1.1924057587200001"/>
  </r>
  <r>
    <d v="2023-10-01T00:00:00"/>
    <s v="S024614"/>
    <x v="50"/>
    <s v="PO148922"/>
    <s v="GRN198056"/>
    <s v="11701-3530"/>
    <s v="MOXA IOLOGIK ETHERNET MODULE, 8 DI, 4 DO &amp; 4 CONFI"/>
    <s v="Chesterfield S40 2EX"/>
    <n v="81"/>
    <x v="2"/>
    <s v="Diesel"/>
    <n v="2.9969999999999997E-4"/>
  </r>
  <r>
    <d v="2023-05-01T00:00:00"/>
    <s v="S001047"/>
    <x v="9"/>
    <s v="PO142188"/>
    <s v="GRN188126"/>
    <n v="66205215"/>
    <s v="2X8 ELEMENT PHOTO DIODE CDWO4 30MM THICK"/>
    <s v="81300 Johor Bahru Malaysia"/>
    <n v="6781"/>
    <x v="4"/>
    <s v="Aviation"/>
    <n v="1.1924057587200001"/>
  </r>
  <r>
    <d v="2023-10-01T00:00:00"/>
    <s v="S024614"/>
    <x v="50"/>
    <s v="PO148326"/>
    <s v="GRN198057"/>
    <n v="101037404"/>
    <s v="AIRLINK MP70 LTE PRO WIFI ROW"/>
    <s v="Chesterfield S40 2EX"/>
    <n v="81"/>
    <x v="2"/>
    <s v="Diesel"/>
    <n v="2.9969999999999997E-4"/>
  </r>
  <r>
    <d v="2023-10-01T00:00:00"/>
    <s v="S024614"/>
    <x v="50"/>
    <s v="PO147515"/>
    <s v="GRN198062"/>
    <s v="11700-7085"/>
    <s v="RACK POWER DISTRIBUTION UNIT C20 TO 15 C13 120-240"/>
    <s v="Chesterfield S40 2EX"/>
    <n v="81"/>
    <x v="2"/>
    <s v="Diesel"/>
    <n v="2.9969999999999997E-4"/>
  </r>
  <r>
    <d v="2023-05-01T00:00:00"/>
    <s v="S024190"/>
    <x v="22"/>
    <s v="PO144341"/>
    <s v="GRN188142"/>
    <s v="340-1110-2"/>
    <s v="COVER PLC CHASSIS (LONG)"/>
    <s v="Stockport SK4 2JT"/>
    <n v="22.2"/>
    <x v="1"/>
    <s v="Diesel"/>
    <n v="8.2140000000000008E-3"/>
  </r>
  <r>
    <d v="2023-10-01T00:00:00"/>
    <s v="S024614"/>
    <x v="50"/>
    <s v="PO145171"/>
    <s v="GRN198063"/>
    <s v="11700-2015"/>
    <s v="CONVERTER ETHERNET TO SERIAL -40 - 70 OP TEMP DIN"/>
    <s v="Chesterfield S40 2EX"/>
    <n v="81"/>
    <x v="2"/>
    <s v="Diesel"/>
    <n v="2.9969999999999997E-4"/>
  </r>
  <r>
    <d v="2023-05-01T00:00:00"/>
    <s v="S023222"/>
    <x v="11"/>
    <s v="PO144700"/>
    <s v="GRN188144"/>
    <s v="11700-5607"/>
    <s v="CORDSET CAT5E ETHERNET M12 RJ45 8C"/>
    <s v="Wickford SS11 8YT"/>
    <n v="390"/>
    <x v="2"/>
    <s v="Diesel"/>
    <n v="1.4430000000000001E-3"/>
  </r>
  <r>
    <d v="2023-10-01T00:00:00"/>
    <s v="S024614"/>
    <x v="50"/>
    <s v="PO148715"/>
    <s v="GRN198415"/>
    <s v="11701-1454"/>
    <s v="REMOTE I/O BLOCK, WITH 2 PORT ETHERNET SWITCH AND"/>
    <s v="Chesterfield S40 2EX"/>
    <n v="81"/>
    <x v="2"/>
    <s v="Diesel"/>
    <n v="2.9969999999999997E-4"/>
  </r>
  <r>
    <d v="2023-10-01T00:00:00"/>
    <s v="S024614"/>
    <x v="50"/>
    <s v="PO148553"/>
    <s v="GRN198711"/>
    <n v="101037301"/>
    <s v="AIRLINK UK AC ADAPTOR 12 VDC ES/GX/LS/MP/RV/LX"/>
    <s v="Chesterfield S40 2EX"/>
    <n v="81"/>
    <x v="2"/>
    <s v="Diesel"/>
    <n v="2.9969999999999997E-4"/>
  </r>
  <r>
    <d v="2023-10-01T00:00:00"/>
    <s v="S024614"/>
    <x v="50"/>
    <s v="PO149720"/>
    <s v="GRN199193"/>
    <s v="11700-9064"/>
    <s v="SCANNER HP SCANJET ENT FLOW 7000 S3 120V/240V"/>
    <s v="Chesterfield S40 2EX"/>
    <n v="81"/>
    <x v="2"/>
    <s v="Diesel"/>
    <n v="2.9969999999999997E-4"/>
  </r>
  <r>
    <d v="2023-05-01T00:00:00"/>
    <s v="S023284"/>
    <x v="19"/>
    <s v="PO145701"/>
    <s v="GRN188149"/>
    <s v="11700-4776"/>
    <s v="POINT I/O ADAPTER BASE"/>
    <s v="Leicester LE19 2DT"/>
    <n v="144"/>
    <x v="1"/>
    <s v="Diesel"/>
    <n v="5.3280000000000001E-2"/>
  </r>
  <r>
    <d v="2023-10-01T00:00:00"/>
    <s v="S024614"/>
    <x v="50"/>
    <s v="PO149720"/>
    <s v="GRN199194"/>
    <s v="11700-9064"/>
    <s v="SCANNER HP SCANJET ENT FLOW 7000 S3 120V/240V"/>
    <s v="Chesterfield S40 2EX"/>
    <n v="81"/>
    <x v="2"/>
    <s v="Diesel"/>
    <n v="2.9969999999999997E-4"/>
  </r>
  <r>
    <d v="2023-10-01T00:00:00"/>
    <s v="S024614"/>
    <x v="50"/>
    <s v="PO149381"/>
    <s v="GRN199195"/>
    <s v="204-01006"/>
    <s v="ETHERNET SWITCH, 8 PORT, NON-POE"/>
    <s v="Chesterfield S40 2EX"/>
    <n v="81"/>
    <x v="2"/>
    <s v="Diesel"/>
    <n v="2.9969999999999997E-4"/>
  </r>
  <r>
    <d v="2023-10-01T00:00:00"/>
    <s v="S024614"/>
    <x v="50"/>
    <s v="PO149895"/>
    <s v="GRN199199"/>
    <s v="11701-3618"/>
    <s v="NETGEAR GSM4210PX - 8 1G ETHERNET + 2 SFP+ NETWORK"/>
    <s v="Chesterfield S40 2EX"/>
    <n v="81"/>
    <x v="2"/>
    <s v="Diesel"/>
    <n v="2.9969999999999997E-4"/>
  </r>
  <r>
    <d v="2023-05-01T00:00:00"/>
    <s v="S023222"/>
    <x v="11"/>
    <s v="PO143355"/>
    <s v="GRN188155"/>
    <s v="11700-6194"/>
    <s v="CBL M12 FEM 4POS M12 MALE 4POS 2M 4X18AWG GRAY UNS"/>
    <s v="Wickford SS11 8YT"/>
    <n v="390"/>
    <x v="2"/>
    <s v="Diesel"/>
    <n v="1.4430000000000001E-3"/>
  </r>
  <r>
    <d v="2023-04-01T00:00:00"/>
    <s v="S024099"/>
    <x v="47"/>
    <s v="PO139861"/>
    <s v="GRN184690"/>
    <n v="101033277"/>
    <s v="REAR SIDE PANEL SUPPORT FRAME  - GENERATOR SIDE"/>
    <s v="Stafford ST16 3DR"/>
    <n v="49.6"/>
    <x v="3"/>
    <s v="Diesel"/>
    <n v="5.0430800000000005E-2"/>
  </r>
  <r>
    <d v="2023-10-01T00:00:00"/>
    <s v="S024614"/>
    <x v="50"/>
    <s v="PO149267"/>
    <s v="GRN199219"/>
    <s v="11700-7085"/>
    <s v="RACK POWER DISTRIBUTION UNIT C20 TO 15 C13 120-240"/>
    <s v="Chesterfield S40 2EX"/>
    <n v="81"/>
    <x v="2"/>
    <s v="Diesel"/>
    <n v="2.9969999999999997E-4"/>
  </r>
  <r>
    <d v="2023-10-01T00:00:00"/>
    <s v="S024614"/>
    <x v="50"/>
    <s v="PO148322"/>
    <s v="GRN199258"/>
    <n v="101036983"/>
    <s v="ANTENNA 6-IN-1 DOME WHITE AND 5M EXTENSION CABLE"/>
    <s v="Chesterfield S40 2EX"/>
    <n v="81"/>
    <x v="2"/>
    <s v="Diesel"/>
    <n v="2.9969999999999997E-4"/>
  </r>
  <r>
    <d v="2023-10-01T00:00:00"/>
    <s v="S024614"/>
    <x v="50"/>
    <s v="PO148326"/>
    <s v="GRN199328"/>
    <s v="11701-1454"/>
    <s v="REMOTE I/O BLOCK, WITH 2 PORT ETHERNET SWITCH AND"/>
    <s v="Chesterfield S40 2EX"/>
    <n v="81"/>
    <x v="2"/>
    <s v="Diesel"/>
    <n v="2.9969999999999997E-4"/>
  </r>
  <r>
    <d v="2023-10-01T00:00:00"/>
    <s v="S024614"/>
    <x v="50"/>
    <s v="PO143669"/>
    <s v="GRN199865"/>
    <n v="13205387"/>
    <s v="ACRONIS CYBER PROTECT STANDARD LICS SERVER SUBSCRI"/>
    <s v="Chesterfield S40 2EX"/>
    <n v="81"/>
    <x v="2"/>
    <s v="Diesel"/>
    <n v="2.9969999999999997E-4"/>
  </r>
  <r>
    <d v="2023-10-01T00:00:00"/>
    <s v="S024614"/>
    <x v="50"/>
    <s v="PO147657"/>
    <s v="GRN200054"/>
    <n v="5145149"/>
    <s v="MOUSE HOLDER - LIGHT GREY"/>
    <s v="Chesterfield S40 2EX"/>
    <n v="81"/>
    <x v="2"/>
    <s v="Diesel"/>
    <n v="2.9969999999999997E-4"/>
  </r>
  <r>
    <d v="2023-10-01T00:00:00"/>
    <s v="S024614"/>
    <x v="50"/>
    <s v="PO149570"/>
    <s v="GRN200063"/>
    <s v="11701-3348"/>
    <s v="CHERRY KC 1000 WIRED USB KEYBOARD, AZERTY, BLACK -"/>
    <s v="Chesterfield S40 2EX"/>
    <n v="81"/>
    <x v="2"/>
    <s v="Diesel"/>
    <n v="2.9969999999999997E-4"/>
  </r>
  <r>
    <d v="2023-10-01T00:00:00"/>
    <s v="S024614"/>
    <x v="50"/>
    <s v="PO143669"/>
    <s v="GRN200066"/>
    <n v="5145149"/>
    <s v="MOUSE HOLDER - LIGHT GREY"/>
    <s v="Chesterfield S40 2EX"/>
    <n v="81"/>
    <x v="2"/>
    <s v="Diesel"/>
    <n v="2.9969999999999997E-4"/>
  </r>
  <r>
    <d v="2023-10-01T00:00:00"/>
    <s v="S024614"/>
    <x v="50"/>
    <s v="PO148415"/>
    <s v="GRN200077"/>
    <s v="11701-3348"/>
    <s v="CHERRY KC 1000 WIRED USB KEYBOARD, AZERTY, BLACK -"/>
    <s v="Chesterfield S40 2EX"/>
    <n v="81"/>
    <x v="2"/>
    <s v="Diesel"/>
    <n v="2.9969999999999997E-4"/>
  </r>
  <r>
    <d v="2023-08-01T00:00:00"/>
    <s v="S002239"/>
    <x v="17"/>
    <s v="PO143492"/>
    <s v="GRN193824"/>
    <n v="101037721"/>
    <s v="LINATRON Mi6SSM LOW DOSE(15 &amp; 30 rad/min versions)"/>
    <s v="UT 84104"/>
    <n v="4725"/>
    <x v="4"/>
    <s v="Aviation"/>
    <n v="18.279100224000004"/>
  </r>
  <r>
    <d v="2023-05-01T00:00:00"/>
    <s v="S001121"/>
    <x v="5"/>
    <s v="PO143186"/>
    <s v="GRN188188"/>
    <n v="13204807"/>
    <s v="RSLINX CLASSIC SINGLE NODE"/>
    <s v="Salford M5 4BE"/>
    <n v="103.6"/>
    <x v="2"/>
    <s v="Diesel"/>
    <n v="3.8331999999999998E-4"/>
  </r>
  <r>
    <d v="2023-10-01T00:00:00"/>
    <s v="S024614"/>
    <x v="50"/>
    <s v="PO149720"/>
    <s v="GRN200086"/>
    <s v="11700-9064"/>
    <s v="SCANNER HP SCANJET ENT FLOW 7000 S3 120V/240V"/>
    <s v="Chesterfield S40 2EX"/>
    <n v="81"/>
    <x v="2"/>
    <s v="Diesel"/>
    <n v="2.9969999999999997E-4"/>
  </r>
  <r>
    <d v="2023-10-01T00:00:00"/>
    <s v="S024614"/>
    <x v="50"/>
    <s v="PO143669"/>
    <s v="GRN200103"/>
    <n v="101036983"/>
    <s v="ANTENNA 6-IN-1 DOME WHITE AND 5M EXTENSION CABLE"/>
    <s v="Chesterfield S40 2EX"/>
    <n v="81"/>
    <x v="2"/>
    <s v="Diesel"/>
    <n v="2.9969999999999997E-4"/>
  </r>
  <r>
    <d v="2023-10-01T00:00:00"/>
    <s v="S024614"/>
    <x v="50"/>
    <s v="PO149910"/>
    <s v="GRN200299"/>
    <n v="101011685"/>
    <s v="ADAPTOR LEAD KIT VGA PORT PLUG TO HDMI SOCKET"/>
    <s v="Chesterfield S40 2EX"/>
    <n v="81"/>
    <x v="2"/>
    <s v="Diesel"/>
    <n v="2.9969999999999997E-4"/>
  </r>
  <r>
    <d v="2023-10-01T00:00:00"/>
    <s v="S024614"/>
    <x v="50"/>
    <s v="PO150289"/>
    <s v="GRN200302"/>
    <n v="101011685"/>
    <s v="ADAPTOR LEAD KIT VGA PORT PLUG TO HDMI SOCKET"/>
    <s v="Chesterfield S40 2EX"/>
    <n v="81"/>
    <x v="2"/>
    <s v="Diesel"/>
    <n v="2.9969999999999997E-4"/>
  </r>
  <r>
    <d v="2023-10-01T00:00:00"/>
    <s v="S024614"/>
    <x v="50"/>
    <s v="PO149182"/>
    <s v="GRN200303"/>
    <n v="101011685"/>
    <s v="ADAPTOR LEAD KIT VGA PORT PLUG TO HDMI SOCKET"/>
    <s v="Chesterfield S40 2EX"/>
    <n v="81"/>
    <x v="2"/>
    <s v="Diesel"/>
    <n v="2.9969999999999997E-4"/>
  </r>
  <r>
    <d v="2023-10-01T00:00:00"/>
    <s v="S024614"/>
    <x v="50"/>
    <s v="PO150123"/>
    <s v="GRN200318"/>
    <s v="11700-9064"/>
    <s v="SCANNER HP SCANJET ENT FLOW 7000 S3 120V/240V"/>
    <s v="Chesterfield S40 2EX"/>
    <n v="81"/>
    <x v="2"/>
    <s v="Diesel"/>
    <n v="2.9969999999999997E-4"/>
  </r>
  <r>
    <d v="2023-10-01T00:00:00"/>
    <s v="S024614"/>
    <x v="50"/>
    <s v="PO149182"/>
    <s v="GRN200319"/>
    <s v="11700-9064"/>
    <s v="SCANNER HP SCANJET ENT FLOW 7000 S3 120V/240V"/>
    <s v="Chesterfield S40 2EX"/>
    <n v="81"/>
    <x v="2"/>
    <s v="Diesel"/>
    <n v="2.9969999999999997E-4"/>
  </r>
  <r>
    <d v="2023-10-01T00:00:00"/>
    <s v="S024614"/>
    <x v="50"/>
    <s v="PO149910"/>
    <s v="GRN200320"/>
    <s v="11700-9064"/>
    <s v="SCANNER HP SCANJET ENT FLOW 7000 S3 120V/240V"/>
    <s v="Chesterfield S40 2EX"/>
    <n v="81"/>
    <x v="2"/>
    <s v="Diesel"/>
    <n v="2.9969999999999997E-4"/>
  </r>
  <r>
    <d v="2023-05-01T00:00:00"/>
    <s v="S001571"/>
    <x v="10"/>
    <s v="PO142815"/>
    <s v="GRN188222"/>
    <n v="101012395"/>
    <s v="SICK 2D LIDAR LASER SENSOR TIM351-2134001"/>
    <s v="St Albans AL1 5BN"/>
    <n v="298"/>
    <x v="2"/>
    <s v="Diesel"/>
    <n v="1.1026E-3"/>
  </r>
  <r>
    <d v="2023-10-01T00:00:00"/>
    <s v="S024614"/>
    <x v="50"/>
    <s v="PO149837"/>
    <s v="GRN200321"/>
    <s v="11700-9064"/>
    <s v="SCANNER HP SCANJET ENT FLOW 7000 S3 120V/240V"/>
    <s v="Chesterfield S40 2EX"/>
    <n v="81"/>
    <x v="2"/>
    <s v="Diesel"/>
    <n v="2.9969999999999997E-4"/>
  </r>
  <r>
    <d v="2023-10-01T00:00:00"/>
    <s v="S024614"/>
    <x v="50"/>
    <s v="PO143669"/>
    <s v="GRN200380"/>
    <n v="101025147"/>
    <s v="ENGENIUS FIT MANAGED EWS850-FIT WI-FI 6 2X2 OUTDOO"/>
    <s v="Chesterfield S40 2EX"/>
    <n v="81"/>
    <x v="2"/>
    <s v="Diesel"/>
    <n v="2.9969999999999997E-4"/>
  </r>
  <r>
    <d v="2023-05-01T00:00:00"/>
    <s v="S001571"/>
    <x v="10"/>
    <s v="PO144724"/>
    <s v="GRN188227"/>
    <n v="21201457"/>
    <s v="SUPPLY CABLE M12 X 5 4 OPEN WIRES 20M CORDLESS"/>
    <s v="St Albans AL1 5BN"/>
    <n v="298"/>
    <x v="2"/>
    <s v="Diesel"/>
    <n v="1.1026E-3"/>
  </r>
  <r>
    <d v="2023-10-01T00:00:00"/>
    <s v="S024614"/>
    <x v="50"/>
    <s v="PO143669"/>
    <s v="GRN200387"/>
    <n v="21203298"/>
    <s v="HIGH SPEED HDMI CABLE ANTHRA LINE 5M LONG"/>
    <s v="Chesterfield S40 2EX"/>
    <n v="81"/>
    <x v="2"/>
    <s v="Diesel"/>
    <n v="2.9969999999999997E-4"/>
  </r>
  <r>
    <d v="2023-05-01T00:00:00"/>
    <s v="S001571"/>
    <x v="10"/>
    <s v="PO144865"/>
    <s v="GRN188230"/>
    <n v="5045161"/>
    <s v="WEATHER HOOD 190 DEGREE"/>
    <s v="St Albans AL1 5BN"/>
    <n v="298"/>
    <x v="2"/>
    <s v="Diesel"/>
    <n v="1.1026E-3"/>
  </r>
  <r>
    <d v="2023-10-01T00:00:00"/>
    <s v="S024614"/>
    <x v="50"/>
    <s v="PO150038"/>
    <s v="GRN200390"/>
    <n v="101025147"/>
    <s v="ENGENIUS FIT MANAGED EWS850-FIT WI-FI 6 2X2 OUTDOO"/>
    <s v="Chesterfield S40 2EX"/>
    <n v="81"/>
    <x v="2"/>
    <s v="Diesel"/>
    <n v="2.9969999999999997E-4"/>
  </r>
  <r>
    <d v="2023-10-01T00:00:00"/>
    <s v="S024614"/>
    <x v="50"/>
    <s v="PO148322"/>
    <s v="GRN200554"/>
    <n v="42207838"/>
    <s v="APC SMART-UPS SRT3000VA 230V APC SRT3000XLI"/>
    <s v="Chesterfield S40 2EX"/>
    <n v="81"/>
    <x v="2"/>
    <s v="Diesel"/>
    <n v="2.9969999999999997E-4"/>
  </r>
  <r>
    <d v="2023-10-01T00:00:00"/>
    <s v="S024614"/>
    <x v="50"/>
    <s v="PO149331"/>
    <s v="GRN200681"/>
    <n v="101011685"/>
    <s v="ADAPTOR LEAD KIT VGA PORT PLUG TO HDMI SOCKET"/>
    <s v="Chesterfield S40 2EX"/>
    <n v="81"/>
    <x v="2"/>
    <s v="Diesel"/>
    <n v="2.9969999999999997E-4"/>
  </r>
  <r>
    <d v="2023-10-01T00:00:00"/>
    <s v="S024614"/>
    <x v="50"/>
    <s v="PO150461"/>
    <s v="GRN200742"/>
    <n v="101025147"/>
    <s v="ENGENIUS FIT MANAGED EWS850-FIT WI-FI 6 2X2 OUTDOO"/>
    <s v="Chesterfield S40 2EX"/>
    <n v="81"/>
    <x v="2"/>
    <s v="Diesel"/>
    <n v="2.9969999999999997E-4"/>
  </r>
  <r>
    <d v="2023-10-01T00:00:00"/>
    <s v="S024614"/>
    <x v="50"/>
    <s v="PO147871"/>
    <s v="GRN200746"/>
    <s v="11701-0227"/>
    <s v="ETHRNT SW W/2X1G SFP 2X10G SFP 48-55VDC PWR INPT 1"/>
    <s v="Chesterfield S40 2EX"/>
    <n v="81"/>
    <x v="2"/>
    <s v="Diesel"/>
    <n v="2.9969999999999997E-4"/>
  </r>
  <r>
    <d v="2023-05-01T00:00:00"/>
    <s v="S001571"/>
    <x v="10"/>
    <s v="PO143526"/>
    <s v="GRN188244"/>
    <s v="11700-1538"/>
    <s v="LASER SCANNER 190 DEG  1-40M OBJ DETECTOR"/>
    <s v="St Albans AL1 5BN"/>
    <n v="298"/>
    <x v="2"/>
    <s v="Diesel"/>
    <n v="1.1026E-3"/>
  </r>
  <r>
    <d v="2023-10-01T00:00:00"/>
    <s v="S024614"/>
    <x v="50"/>
    <s v="PO148013"/>
    <s v="GRN200748"/>
    <s v="11701-0227"/>
    <s v="ETHRNT SW W/2X1G SFP 2X10G SFP 48-55VDC PWR INPT 1"/>
    <s v="Chesterfield S40 2EX"/>
    <n v="81"/>
    <x v="2"/>
    <s v="Diesel"/>
    <n v="2.9969999999999997E-4"/>
  </r>
  <r>
    <d v="2023-11-01T00:00:00"/>
    <s v="S024614"/>
    <x v="50"/>
    <s v="PO150441"/>
    <s v="GRN201014"/>
    <n v="101040495"/>
    <s v="INDUSTRIAL PoE SWITCH, 8 PORT, DIN RAIL MOUNT PERL"/>
    <s v="Chesterfield S40 2EX"/>
    <n v="81"/>
    <x v="2"/>
    <s v="Diesel"/>
    <n v="2.9969999999999997E-4"/>
  </r>
  <r>
    <d v="2023-11-01T00:00:00"/>
    <s v="S024614"/>
    <x v="50"/>
    <s v="PO150038"/>
    <s v="GRN201063"/>
    <s v="11700-9064"/>
    <s v="SCANNER HP SCANJET ENT FLOW 7000 S3 120V/240V"/>
    <s v="Chesterfield S40 2EX"/>
    <n v="81"/>
    <x v="2"/>
    <s v="Diesel"/>
    <n v="2.9969999999999997E-4"/>
  </r>
  <r>
    <d v="2023-11-01T00:00:00"/>
    <s v="S024614"/>
    <x v="50"/>
    <s v="PO150123"/>
    <s v="GRN201065"/>
    <s v="11700-9064"/>
    <s v="SCANNER HP SCANJET ENT FLOW 7000 S3 120V/240V"/>
    <s v="Chesterfield S40 2EX"/>
    <n v="81"/>
    <x v="2"/>
    <s v="Diesel"/>
    <n v="2.9969999999999997E-4"/>
  </r>
  <r>
    <d v="2023-05-01T00:00:00"/>
    <s v="S001571"/>
    <x v="10"/>
    <s v="PO143526"/>
    <s v="GRN188249"/>
    <s v="11700-1538"/>
    <s v="LASER SCANNER 190 DEG  1-40M OBJ DETECTOR"/>
    <s v="St Albans AL1 5BN"/>
    <n v="298"/>
    <x v="2"/>
    <s v="Diesel"/>
    <n v="1.1026E-3"/>
  </r>
  <r>
    <d v="2023-11-01T00:00:00"/>
    <s v="S024614"/>
    <x v="50"/>
    <s v="PO142049"/>
    <s v="GRN201067"/>
    <s v="11700-9064"/>
    <s v="SCANNER HP SCANJET ENT FLOW 7000 S3 120V/240V"/>
    <s v="Chesterfield S40 2EX"/>
    <n v="81"/>
    <x v="2"/>
    <s v="Diesel"/>
    <n v="2.9969999999999997E-4"/>
  </r>
  <r>
    <d v="2023-11-01T00:00:00"/>
    <s v="S024614"/>
    <x v="50"/>
    <s v="PO148322"/>
    <s v="GRN201211"/>
    <n v="42207838"/>
    <s v="APC SMART-UPS SRT3000VA 230V APC SRT3000XLI"/>
    <s v="Chesterfield S40 2EX"/>
    <n v="81"/>
    <x v="2"/>
    <s v="Diesel"/>
    <n v="2.9969999999999997E-4"/>
  </r>
  <r>
    <d v="2023-11-01T00:00:00"/>
    <s v="S024614"/>
    <x v="50"/>
    <s v="PO147657"/>
    <s v="GRN201320"/>
    <n v="5145149"/>
    <s v="MOUSE HOLDER - LIGHT GREY"/>
    <s v="Chesterfield S40 2EX"/>
    <n v="81"/>
    <x v="2"/>
    <s v="Diesel"/>
    <n v="2.9969999999999997E-4"/>
  </r>
  <r>
    <d v="2023-11-01T00:00:00"/>
    <s v="S024614"/>
    <x v="50"/>
    <s v="PO147657"/>
    <s v="GRN201444"/>
    <n v="5145149"/>
    <s v="MOUSE HOLDER - LIGHT GREY"/>
    <s v="Chesterfield S40 2EX"/>
    <n v="81"/>
    <x v="2"/>
    <s v="Diesel"/>
    <n v="2.9969999999999997E-4"/>
  </r>
  <r>
    <d v="2023-11-01T00:00:00"/>
    <s v="S024614"/>
    <x v="50"/>
    <s v="PO150123"/>
    <s v="GRN201478"/>
    <s v="11700-7086"/>
    <s v="RACK ENCLOSURE APC NETSHELTER SX 24U DEEP W/ SHOCK"/>
    <s v="Chesterfield S40 2EX"/>
    <n v="81"/>
    <x v="2"/>
    <s v="Diesel"/>
    <n v="2.9969999999999997E-4"/>
  </r>
  <r>
    <d v="2023-05-01T00:00:00"/>
    <s v="S024346"/>
    <x v="28"/>
    <s v="PO144485"/>
    <s v="GRN188255"/>
    <n v="89205386"/>
    <s v="HYDRAULIC OIL - UNIVIS HVI 26 (20L CONTAINER)"/>
    <s v="Stoke-On-Trent, ST6 4PB"/>
    <n v="10.4"/>
    <x v="3"/>
    <s v="Diesel"/>
    <n v="1.0574200000000001E-3"/>
  </r>
  <r>
    <d v="2023-05-01T00:00:00"/>
    <s v="S024346"/>
    <x v="28"/>
    <s v="PO144485"/>
    <s v="GRN188257"/>
    <n v="89205386"/>
    <s v="HYDRAULIC OIL - UNIVIS HVI 26 (20L CONTAINER)"/>
    <s v="Stoke-On-Trent, ST6 4PB"/>
    <n v="10.4"/>
    <x v="3"/>
    <s v="Diesel"/>
    <n v="1.0574200000000001E-3"/>
  </r>
  <r>
    <d v="2023-05-01T00:00:00"/>
    <s v="S024346"/>
    <x v="28"/>
    <s v="PO143956"/>
    <s v="GRN188259"/>
    <n v="89205386"/>
    <s v="HYDRAULIC OIL - UNIVIS HVI 26 (20L CONTAINER)"/>
    <s v="Stoke-On-Trent, ST6 4PB"/>
    <n v="10.4"/>
    <x v="3"/>
    <s v="Diesel"/>
    <n v="1.0574200000000001E-3"/>
  </r>
  <r>
    <d v="2023-11-01T00:00:00"/>
    <s v="S024614"/>
    <x v="50"/>
    <s v="PO150038"/>
    <s v="GRN201479"/>
    <s v="11700-7086"/>
    <s v="RACK ENCLOSURE APC NETSHELTER SX 24U DEEP W/ SHOCK"/>
    <s v="Chesterfield S40 2EX"/>
    <n v="81"/>
    <x v="2"/>
    <s v="Diesel"/>
    <n v="2.9969999999999997E-4"/>
  </r>
  <r>
    <d v="2023-11-01T00:00:00"/>
    <s v="S024614"/>
    <x v="50"/>
    <s v="PO150289"/>
    <s v="GRN201480"/>
    <s v="11700-7086"/>
    <s v="RACK ENCLOSURE APC NETSHELTER SX 24U DEEP W/ SHOCK"/>
    <s v="Chesterfield S40 2EX"/>
    <n v="81"/>
    <x v="2"/>
    <s v="Diesel"/>
    <n v="2.9969999999999997E-4"/>
  </r>
  <r>
    <d v="2023-11-01T00:00:00"/>
    <s v="S024614"/>
    <x v="50"/>
    <s v="PO150743"/>
    <s v="GRN201493"/>
    <n v="101029669"/>
    <s v="CAT5E BOOTED STP RJ45-RJ45 PATCH CBL GRN - 1M"/>
    <s v="Chesterfield S40 2EX"/>
    <n v="81"/>
    <x v="2"/>
    <s v="Diesel"/>
    <n v="2.9969999999999997E-4"/>
  </r>
  <r>
    <d v="2023-11-01T00:00:00"/>
    <s v="S024614"/>
    <x v="50"/>
    <s v="PO150549"/>
    <s v="GRN201517"/>
    <s v="11511-0064"/>
    <s v="MONITOR 17INCH LCD 1280X1024 -CRIT"/>
    <s v="Chesterfield S40 2EX"/>
    <n v="81"/>
    <x v="2"/>
    <s v="Diesel"/>
    <n v="2.9969999999999997E-4"/>
  </r>
  <r>
    <d v="2023-11-01T00:00:00"/>
    <s v="S024614"/>
    <x v="50"/>
    <s v="PO145044"/>
    <s v="GRN201519"/>
    <s v="11505-0673"/>
    <s v="MOUSE STANDARD WITH USB PLUG"/>
    <s v="Chesterfield S40 2EX"/>
    <n v="81"/>
    <x v="2"/>
    <s v="Diesel"/>
    <n v="2.9969999999999997E-4"/>
  </r>
  <r>
    <d v="2023-11-01T00:00:00"/>
    <s v="S024614"/>
    <x v="50"/>
    <s v="PO142805"/>
    <s v="GRN201520"/>
    <s v="255-1927-1"/>
    <s v="CISCO NETWORK SWITCH AND LICENSE"/>
    <s v="Chesterfield S40 2EX"/>
    <n v="81"/>
    <x v="2"/>
    <s v="Diesel"/>
    <n v="2.9969999999999997E-4"/>
  </r>
  <r>
    <d v="2023-11-01T00:00:00"/>
    <s v="S024614"/>
    <x v="50"/>
    <s v="PO148553"/>
    <s v="GRN201523"/>
    <s v="11700-7085"/>
    <s v="RACK POWER DISTRIBUTION UNIT C20 TO 15 C13 120-240"/>
    <s v="Chesterfield S40 2EX"/>
    <n v="81"/>
    <x v="2"/>
    <s v="Diesel"/>
    <n v="2.9969999999999997E-4"/>
  </r>
  <r>
    <d v="2023-11-01T00:00:00"/>
    <s v="S024614"/>
    <x v="50"/>
    <s v="PO150752"/>
    <s v="GRN201674"/>
    <n v="101025850"/>
    <s v="ACRONIS CYBER PROTECT STANDARD - WORKSTATION - 5 Y"/>
    <s v="Chesterfield S40 2EX"/>
    <n v="81"/>
    <x v="2"/>
    <s v="Diesel"/>
    <n v="2.9969999999999997E-4"/>
  </r>
  <r>
    <d v="2023-11-01T00:00:00"/>
    <s v="S024614"/>
    <x v="50"/>
    <s v="PO146495"/>
    <s v="GRN201711"/>
    <s v="11701-2298"/>
    <s v="NETWORK SWITCH 24 PORT POE+ 4 SFP 1/10G"/>
    <s v="Chesterfield S40 2EX"/>
    <n v="81"/>
    <x v="2"/>
    <s v="Diesel"/>
    <n v="2.9969999999999997E-4"/>
  </r>
  <r>
    <d v="2023-05-01T00:00:00"/>
    <s v="S026889"/>
    <x v="35"/>
    <s v="PO145584"/>
    <s v="GRN188277"/>
    <n v="101023734"/>
    <s v="VERTICAL ARRAY PLATE"/>
    <s v="Stafford ST18 0PJ"/>
    <n v="50.6"/>
    <x v="2"/>
    <s v="Diesel"/>
    <n v="1.8722000000000001E-3"/>
  </r>
  <r>
    <d v="2023-11-01T00:00:00"/>
    <s v="S024614"/>
    <x v="50"/>
    <s v="PO147515"/>
    <s v="GRN201807"/>
    <s v="11700-7086"/>
    <s v="RACK ENCLOSURE APC NETSHELTER SX 24U DEEP W/ SHOCK"/>
    <s v="Chesterfield S40 2EX"/>
    <n v="81"/>
    <x v="2"/>
    <s v="Diesel"/>
    <n v="2.9969999999999997E-4"/>
  </r>
  <r>
    <d v="2023-11-01T00:00:00"/>
    <s v="S024614"/>
    <x v="50"/>
    <s v="PO147515"/>
    <s v="GRN201872"/>
    <n v="101029509"/>
    <s v="ANYBUS CAN-ETHERNET/IP CONVERTER HMS ELECTRONICS -"/>
    <s v="Chesterfield S40 2EX"/>
    <n v="81"/>
    <x v="2"/>
    <s v="Diesel"/>
    <n v="2.9969999999999997E-4"/>
  </r>
  <r>
    <d v="2023-11-01T00:00:00"/>
    <s v="S024614"/>
    <x v="50"/>
    <s v="PO150941"/>
    <s v="GRN201981"/>
    <n v="13204602"/>
    <s v="APC NETWORK MANAGEMENT CARD 3"/>
    <s v="Chesterfield S40 2EX"/>
    <n v="81"/>
    <x v="2"/>
    <s v="Diesel"/>
    <n v="2.9969999999999997E-4"/>
  </r>
  <r>
    <d v="2023-11-01T00:00:00"/>
    <s v="S024614"/>
    <x v="50"/>
    <s v="PO143670"/>
    <s v="GRN202235"/>
    <n v="101025147"/>
    <s v="ENGENIUS FIT MANAGED EWS850-FIT WI-FI 6 2X2 OUTDOO"/>
    <s v="Chesterfield S40 2EX"/>
    <n v="81"/>
    <x v="2"/>
    <s v="Diesel"/>
    <n v="2.9969999999999997E-4"/>
  </r>
  <r>
    <d v="2023-11-01T00:00:00"/>
    <s v="S024614"/>
    <x v="50"/>
    <s v="PO150659"/>
    <s v="GRN202256"/>
    <s v="11700-7086"/>
    <s v="RACK ENCLOSURE APC NETSHELTER SX 24U DEEP W/ SHOCK"/>
    <s v="Chesterfield S40 2EX"/>
    <n v="81"/>
    <x v="2"/>
    <s v="Diesel"/>
    <n v="2.9969999999999997E-4"/>
  </r>
  <r>
    <d v="2023-11-01T00:00:00"/>
    <s v="S024614"/>
    <x v="50"/>
    <s v="PO144613"/>
    <s v="GRN202267"/>
    <n v="42207308"/>
    <s v="PROSAFE 52 PORT GIGABIT PoE SMART SWITCH NETGEAR G"/>
    <s v="Chesterfield S40 2EX"/>
    <n v="81"/>
    <x v="2"/>
    <s v="Diesel"/>
    <n v="2.9969999999999997E-4"/>
  </r>
  <r>
    <d v="2023-11-01T00:00:00"/>
    <s v="S024614"/>
    <x v="50"/>
    <s v="PO143670"/>
    <s v="GRN202315"/>
    <n v="101036983"/>
    <s v="ANTENNA 6-IN-1 DOME WHITE AND 5M EXTENSION CABLE"/>
    <s v="Chesterfield S40 2EX"/>
    <n v="81"/>
    <x v="2"/>
    <s v="Diesel"/>
    <n v="2.9969999999999997E-4"/>
  </r>
  <r>
    <d v="2023-11-01T00:00:00"/>
    <s v="S024614"/>
    <x v="50"/>
    <s v="PO150123"/>
    <s v="GRN202396"/>
    <n v="101036983"/>
    <s v="ANTENNA 6-IN-1 DOME WHITE AND 5M EXTENSION CABLE"/>
    <s v="Chesterfield S40 2EX"/>
    <n v="81"/>
    <x v="2"/>
    <s v="Diesel"/>
    <n v="2.9969999999999997E-4"/>
  </r>
  <r>
    <d v="2023-11-01T00:00:00"/>
    <s v="S024614"/>
    <x v="50"/>
    <s v="PO143670"/>
    <s v="GRN202464"/>
    <n v="13205387"/>
    <s v="ACRONIS CYBER PROTECT STANDARD LICS SERVER SUBSCRI"/>
    <s v="Chesterfield S40 2EX"/>
    <n v="81"/>
    <x v="2"/>
    <s v="Diesel"/>
    <n v="2.9969999999999997E-4"/>
  </r>
  <r>
    <d v="2023-11-01T00:00:00"/>
    <s v="S024614"/>
    <x v="50"/>
    <s v="PO147515"/>
    <s v="GRN202505"/>
    <n v="101029509"/>
    <s v="ANYBUS CAN-ETHERNET/IP CONVERTER HMS ELECTRONICS -"/>
    <s v="Chesterfield S40 2EX"/>
    <n v="81"/>
    <x v="2"/>
    <s v="Diesel"/>
    <n v="2.9969999999999997E-4"/>
  </r>
  <r>
    <d v="2023-11-01T00:00:00"/>
    <s v="S024614"/>
    <x v="50"/>
    <s v="PO151076"/>
    <s v="GRN202506"/>
    <s v="11700-5627"/>
    <s v="UPS RACKMOUNT 3000VA APC 230V 2U"/>
    <s v="Chesterfield S40 2EX"/>
    <n v="81"/>
    <x v="2"/>
    <s v="Diesel"/>
    <n v="2.9969999999999997E-4"/>
  </r>
  <r>
    <d v="2023-11-01T00:00:00"/>
    <s v="S024614"/>
    <x v="50"/>
    <s v="PO151111"/>
    <s v="GRN202515"/>
    <n v="101025147"/>
    <s v="ENGENIUS FIT MANAGED EWS850-FIT WI-FI 6 2X2 OUTDOO"/>
    <s v="Chesterfield S40 2EX"/>
    <n v="81"/>
    <x v="2"/>
    <s v="Diesel"/>
    <n v="2.9969999999999997E-4"/>
  </r>
  <r>
    <d v="2023-11-01T00:00:00"/>
    <s v="S024614"/>
    <x v="50"/>
    <s v="PO149910"/>
    <s v="GRN202862"/>
    <s v="11701-0227"/>
    <s v="ETHRNT SW W/2X1G SFP 2X10G SFP 48-55VDC PWR INPT 1"/>
    <s v="Chesterfield S40 2EX"/>
    <n v="81"/>
    <x v="2"/>
    <s v="Diesel"/>
    <n v="2.9969999999999997E-4"/>
  </r>
  <r>
    <d v="2023-11-01T00:00:00"/>
    <s v="S024614"/>
    <x v="50"/>
    <s v="PO151179"/>
    <s v="GRN203134"/>
    <n v="101025850"/>
    <s v="ACRONIS CYBER PROTECT STANDARD - WORKSTATION - 5 Y"/>
    <s v="Chesterfield S40 2EX"/>
    <n v="81"/>
    <x v="2"/>
    <s v="Diesel"/>
    <n v="2.9969999999999997E-4"/>
  </r>
  <r>
    <d v="2023-12-01T00:00:00"/>
    <s v="S024614"/>
    <x v="50"/>
    <s v="PO151416"/>
    <s v="GRN203271"/>
    <s v="11511-0064"/>
    <s v="MONITOR 17INCH LCD 1280X1024 -CRIT"/>
    <s v="Chesterfield S40 2EX"/>
    <n v="81"/>
    <x v="2"/>
    <s v="Diesel"/>
    <n v="2.9969999999999997E-4"/>
  </r>
  <r>
    <d v="2023-12-01T00:00:00"/>
    <s v="S024614"/>
    <x v="50"/>
    <s v="PO143670"/>
    <s v="GRN203382"/>
    <n v="5145149"/>
    <s v="MOUSE HOLDER - LIGHT GREY"/>
    <s v="Chesterfield S40 2EX"/>
    <n v="81"/>
    <x v="2"/>
    <s v="Diesel"/>
    <n v="2.9969999999999997E-4"/>
  </r>
  <r>
    <d v="2023-12-01T00:00:00"/>
    <s v="S024614"/>
    <x v="50"/>
    <s v="PO149720"/>
    <s v="GRN203524"/>
    <s v="11700-7280"/>
    <s v="TOOL LESS RACK BLANKING PANELS 1U 10 PACK"/>
    <s v="Chesterfield S40 2EX"/>
    <n v="81"/>
    <x v="2"/>
    <s v="Diesel"/>
    <n v="2.9969999999999997E-4"/>
  </r>
  <r>
    <d v="2023-12-01T00:00:00"/>
    <s v="S024614"/>
    <x v="50"/>
    <s v="PO150123"/>
    <s v="GRN203527"/>
    <s v="11701-0227"/>
    <s v="ETHRNT SW W/2X1G SFP 2X10G SFP 48-55VDC PWR INPT 1"/>
    <s v="Chesterfield S40 2EX"/>
    <n v="81"/>
    <x v="2"/>
    <s v="Diesel"/>
    <n v="2.9969999999999997E-4"/>
  </r>
  <r>
    <d v="2023-12-01T00:00:00"/>
    <s v="S024614"/>
    <x v="50"/>
    <s v="PO149080"/>
    <s v="GRN203538"/>
    <s v="11700-7280"/>
    <s v="TOOL LESS RACK BLANKING PANELS 1U 10 PACK"/>
    <s v="Chesterfield S40 2EX"/>
    <n v="81"/>
    <x v="2"/>
    <s v="Diesel"/>
    <n v="2.9969999999999997E-4"/>
  </r>
  <r>
    <d v="2023-12-01T00:00:00"/>
    <s v="S024614"/>
    <x v="50"/>
    <s v="PO149080"/>
    <s v="GRN203730"/>
    <s v="11700-7280"/>
    <s v="TOOL LESS RACK BLANKING PANELS 1U 10 PACK"/>
    <s v="Chesterfield S40 2EX"/>
    <n v="81"/>
    <x v="2"/>
    <s v="Diesel"/>
    <n v="2.9969999999999997E-4"/>
  </r>
  <r>
    <d v="2023-12-01T00:00:00"/>
    <s v="S024614"/>
    <x v="50"/>
    <s v="PO150947"/>
    <s v="GRN203769"/>
    <s v="11700-7086"/>
    <s v="RACK ENCLOSURE APC NETSHELTER SX 24U DEEP W/ SHOCK"/>
    <s v="Chesterfield S40 2EX"/>
    <n v="81"/>
    <x v="2"/>
    <s v="Diesel"/>
    <n v="2.9969999999999997E-4"/>
  </r>
  <r>
    <d v="2023-12-01T00:00:00"/>
    <s v="S024614"/>
    <x v="50"/>
    <s v="PO143672"/>
    <s v="GRN203776"/>
    <n v="101025147"/>
    <s v="ENGENIUS FIT MANAGED EWS850-FIT WI-FI 6 2X2 OUTDOO"/>
    <s v="Chesterfield S40 2EX"/>
    <n v="81"/>
    <x v="2"/>
    <s v="Diesel"/>
    <n v="2.9969999999999997E-4"/>
  </r>
  <r>
    <d v="2023-12-01T00:00:00"/>
    <s v="S024614"/>
    <x v="50"/>
    <s v="PO143672"/>
    <s v="GRN203790"/>
    <n v="5145149"/>
    <s v="MOUSE HOLDER - LIGHT GREY"/>
    <s v="Chesterfield S40 2EX"/>
    <n v="81"/>
    <x v="2"/>
    <s v="Diesel"/>
    <n v="2.9969999999999997E-4"/>
  </r>
  <r>
    <d v="2023-12-01T00:00:00"/>
    <s v="S024614"/>
    <x v="50"/>
    <s v="PO143672"/>
    <s v="GRN203795"/>
    <n v="101036983"/>
    <s v="ANTENNA 6-IN-1 DOME WHITE AND 5M EXTENSION CABLE"/>
    <s v="Chesterfield S40 2EX"/>
    <n v="81"/>
    <x v="2"/>
    <s v="Diesel"/>
    <n v="2.9969999999999997E-4"/>
  </r>
  <r>
    <d v="2023-12-01T00:00:00"/>
    <s v="S024614"/>
    <x v="50"/>
    <s v="PO149720"/>
    <s v="GRN203854"/>
    <s v="11700-7085"/>
    <s v="RACK POWER DISTRIBUTION UNIT C20 TO 15 C13 120-240"/>
    <s v="Chesterfield S40 2EX"/>
    <n v="81"/>
    <x v="2"/>
    <s v="Diesel"/>
    <n v="2.9969999999999997E-4"/>
  </r>
  <r>
    <d v="2023-12-01T00:00:00"/>
    <s v="S024614"/>
    <x v="50"/>
    <s v="PO143670"/>
    <s v="GRN203902"/>
    <n v="21203298"/>
    <s v="HIGH SPEED HDMI CABLE ANTHRA LINE 5M LONG"/>
    <s v="Chesterfield S40 2EX"/>
    <n v="81"/>
    <x v="2"/>
    <s v="Diesel"/>
    <n v="2.9969999999999997E-4"/>
  </r>
  <r>
    <d v="2023-12-01T00:00:00"/>
    <s v="S024614"/>
    <x v="50"/>
    <s v="PO147657"/>
    <s v="GRN204178"/>
    <n v="42207308"/>
    <s v="PROSAFE 52 PORT GIGABIT PoE SMART SWITCH NETGEAR G"/>
    <s v="Chesterfield S40 2EX"/>
    <n v="81"/>
    <x v="2"/>
    <s v="Diesel"/>
    <n v="2.9969999999999997E-4"/>
  </r>
  <r>
    <d v="2023-12-01T00:00:00"/>
    <s v="S024614"/>
    <x v="50"/>
    <s v="PO147221"/>
    <s v="GRN204180"/>
    <n v="42207308"/>
    <s v="PROSAFE 52 PORT GIGABIT PoE SMART SWITCH NETGEAR G"/>
    <s v="Chesterfield S40 2EX"/>
    <n v="81"/>
    <x v="2"/>
    <s v="Diesel"/>
    <n v="2.9969999999999997E-4"/>
  </r>
  <r>
    <d v="2023-12-01T00:00:00"/>
    <s v="S024614"/>
    <x v="50"/>
    <s v="PO147515"/>
    <s v="GRN204181"/>
    <n v="42207308"/>
    <s v="PROSAFE 52 PORT GIGABIT PoE SMART SWITCH NETGEAR G"/>
    <s v="Chesterfield S40 2EX"/>
    <n v="81"/>
    <x v="2"/>
    <s v="Diesel"/>
    <n v="2.9969999999999997E-4"/>
  </r>
  <r>
    <d v="2023-12-01T00:00:00"/>
    <s v="S024614"/>
    <x v="50"/>
    <s v="PO148322"/>
    <s v="GRN204183"/>
    <n v="42207308"/>
    <s v="PROSAFE 52 PORT GIGABIT PoE SMART SWITCH NETGEAR G"/>
    <s v="Chesterfield S40 2EX"/>
    <n v="81"/>
    <x v="2"/>
    <s v="Diesel"/>
    <n v="2.9969999999999997E-4"/>
  </r>
  <r>
    <d v="2023-05-01T00:00:00"/>
    <s v="S022845"/>
    <x v="24"/>
    <s v="PO143216"/>
    <s v="GRN188338"/>
    <n v="101042130"/>
    <s v="CONFIGURED 40KVA UPS SYSTEM WITH BATTERY PACK"/>
    <s v="Warrington WA3 3JD"/>
    <n v="118"/>
    <x v="3"/>
    <s v="Diesel"/>
    <n v="0.1199765"/>
  </r>
  <r>
    <d v="2023-05-01T00:00:00"/>
    <s v="S023222"/>
    <x v="11"/>
    <s v="PO136859"/>
    <s v="GRN188339"/>
    <n v="101027016"/>
    <s v="MULTIPROTOCOL STATION BLCEN-8M12LT-4AI-VI-8XSG-P"/>
    <s v="Wickford SS11 8YT"/>
    <n v="390"/>
    <x v="2"/>
    <s v="Diesel"/>
    <n v="1.4430000000000001E-3"/>
  </r>
  <r>
    <d v="2023-12-01T00:00:00"/>
    <s v="S024614"/>
    <x v="50"/>
    <s v="PO151416"/>
    <s v="GRN204525"/>
    <n v="42207838"/>
    <s v="APC SMART-UPS SRT3000VA 230V"/>
    <s v="Chesterfield S40 2EX"/>
    <n v="81"/>
    <x v="2"/>
    <s v="Diesel"/>
    <n v="2.9969999999999997E-4"/>
  </r>
  <r>
    <d v="2023-04-01T00:00:00"/>
    <s v="S024099"/>
    <x v="47"/>
    <s v="PO140107"/>
    <s v="GRN184692"/>
    <n v="101033277"/>
    <s v="REAR SIDE PANEL SUPPORT FRAME  - GENERATOR SIDE"/>
    <s v="Stafford ST16 3DR"/>
    <n v="49.6"/>
    <x v="3"/>
    <s v="Diesel"/>
    <n v="5.0430800000000005E-2"/>
  </r>
  <r>
    <d v="2023-12-01T00:00:00"/>
    <s v="S024614"/>
    <x v="50"/>
    <s v="PO151728"/>
    <s v="GRN204529"/>
    <n v="42207846"/>
    <s v="8 PORT GIGABIT PoE DESKTOP SWITCH"/>
    <s v="Chesterfield S40 2EX"/>
    <n v="81"/>
    <x v="2"/>
    <s v="Diesel"/>
    <n v="2.9969999999999997E-4"/>
  </r>
  <r>
    <d v="2023-12-01T00:00:00"/>
    <s v="S024614"/>
    <x v="50"/>
    <s v="PO151821"/>
    <s v="GRN204980"/>
    <n v="101013587"/>
    <s v="HP COLOR LASERJET PRO M254NW PRINTER"/>
    <s v="Chesterfield S40 2EX"/>
    <n v="81"/>
    <x v="2"/>
    <s v="Diesel"/>
    <n v="2.9969999999999997E-4"/>
  </r>
  <r>
    <d v="2023-01-01T00:00:00"/>
    <s v="S024047"/>
    <x v="51"/>
    <s v="PO142427"/>
    <s v="GRN179337"/>
    <n v="10207220"/>
    <s v="RETURN FILTER"/>
    <s v="Stoke-on-Trent ST6 6DD"/>
    <n v="6.8"/>
    <x v="1"/>
    <s v="Diesel"/>
    <n v="2.516E-3"/>
  </r>
  <r>
    <d v="2023-05-01T00:00:00"/>
    <s v="S024047"/>
    <x v="51"/>
    <s v="PO146183"/>
    <s v="GRN187928"/>
    <n v="10207212"/>
    <s v="FILLER BREATHER"/>
    <s v="Stoke-on-Trent ST6 6DD"/>
    <n v="6.8"/>
    <x v="1"/>
    <s v="Diesel"/>
    <n v="2.516E-3"/>
  </r>
  <r>
    <d v="2023-05-01T00:00:00"/>
    <s v="S023222"/>
    <x v="11"/>
    <s v="PO134344"/>
    <s v="GRN188350"/>
    <n v="101027016"/>
    <s v="MULTIPROTOCOL STATION BLCEN-8M12LT-4AI-VI-8XSG-P"/>
    <s v="Wickford SS11 8YT"/>
    <n v="390"/>
    <x v="2"/>
    <s v="Diesel"/>
    <n v="1.4430000000000001E-3"/>
  </r>
  <r>
    <d v="2023-05-01T00:00:00"/>
    <s v="S024047"/>
    <x v="51"/>
    <s v="PO146312"/>
    <s v="GRN188243"/>
    <n v="10207213"/>
    <s v="SUCTION STRAINER"/>
    <s v="Stoke-on-Trent ST6 6DD"/>
    <n v="6.8"/>
    <x v="1"/>
    <s v="Diesel"/>
    <n v="2.516E-3"/>
  </r>
  <r>
    <d v="2023-06-01T00:00:00"/>
    <s v="S024047"/>
    <x v="51"/>
    <s v="PO146764"/>
    <s v="GRN189867"/>
    <n v="101015231"/>
    <s v="OIL LEVEL SWITCH"/>
    <s v="Stoke-on-Trent ST6 6DD"/>
    <n v="6.8"/>
    <x v="1"/>
    <s v="Diesel"/>
    <n v="2.516E-3"/>
  </r>
  <r>
    <d v="2023-06-01T00:00:00"/>
    <s v="S024047"/>
    <x v="51"/>
    <s v="PO144104"/>
    <s v="GRN189887"/>
    <n v="4245129"/>
    <s v="RETURN FILTER"/>
    <s v="Stoke-on-Trent ST6 6DD"/>
    <n v="6.8"/>
    <x v="1"/>
    <s v="Diesel"/>
    <n v="2.516E-3"/>
  </r>
  <r>
    <d v="2023-07-01T00:00:00"/>
    <s v="S024047"/>
    <x v="51"/>
    <s v="PO147313"/>
    <s v="GRN191327"/>
    <n v="10207212"/>
    <s v="FILLER BREATHER"/>
    <s v="Stoke-on-Trent ST6 6DD"/>
    <n v="6.8"/>
    <x v="1"/>
    <s v="Diesel"/>
    <n v="2.516E-3"/>
  </r>
  <r>
    <d v="2023-08-01T00:00:00"/>
    <s v="S024047"/>
    <x v="51"/>
    <s v="PO148111"/>
    <s v="GRN193862"/>
    <n v="101008515"/>
    <s v="JAW TYPE FLEXIBLE COUPLING"/>
    <s v="Stoke-on-Trent ST6 6DD"/>
    <n v="6.8"/>
    <x v="1"/>
    <s v="Diesel"/>
    <n v="2.516E-3"/>
  </r>
  <r>
    <d v="2023-08-01T00:00:00"/>
    <s v="S024047"/>
    <x v="51"/>
    <s v="PO147540"/>
    <s v="GRN194076"/>
    <n v="101008512"/>
    <s v="MOTOR 1.5KW"/>
    <s v="Stoke-on-Trent ST6 6DD"/>
    <n v="6.8"/>
    <x v="1"/>
    <s v="Diesel"/>
    <n v="2.516E-3"/>
  </r>
  <r>
    <d v="2023-09-01T00:00:00"/>
    <s v="S024047"/>
    <x v="51"/>
    <s v="PO148199"/>
    <s v="GRN195669"/>
    <s v="11701-3074"/>
    <s v="90MM ROD CLAMP ASSEMBLY"/>
    <s v="Stoke-on-Trent ST6 6DD"/>
    <n v="6.8"/>
    <x v="1"/>
    <s v="Diesel"/>
    <n v="2.516E-3"/>
  </r>
  <r>
    <d v="2023-09-01T00:00:00"/>
    <s v="S024047"/>
    <x v="51"/>
    <s v="PO149170"/>
    <s v="GRN196373"/>
    <n v="101015229"/>
    <s v="UNLOAD VALVE (complete with coil)"/>
    <s v="Stoke-on-Trent ST6 6DD"/>
    <n v="6.8"/>
    <x v="1"/>
    <s v="Diesel"/>
    <n v="2.516E-3"/>
  </r>
  <r>
    <d v="2023-09-01T00:00:00"/>
    <s v="S024047"/>
    <x v="51"/>
    <s v="PO148368"/>
    <s v="GRN196581"/>
    <n v="10207220"/>
    <s v="RETURN FILTER"/>
    <s v="Stoke-on-Trent ST6 6DD"/>
    <n v="6.8"/>
    <x v="1"/>
    <s v="Diesel"/>
    <n v="2.516E-3"/>
  </r>
  <r>
    <d v="2023-09-01T00:00:00"/>
    <s v="S024047"/>
    <x v="51"/>
    <s v="PO149101"/>
    <s v="GRN196830"/>
    <n v="101008512"/>
    <s v="MOTOR 1.5KW"/>
    <s v="Stoke-on-Trent ST6 6DD"/>
    <n v="6.8"/>
    <x v="1"/>
    <s v="Diesel"/>
    <n v="2.516E-3"/>
  </r>
  <r>
    <d v="2023-09-01T00:00:00"/>
    <s v="S024047"/>
    <x v="51"/>
    <s v="PO149311"/>
    <s v="GRN196911"/>
    <n v="10207607"/>
    <s v="HYDRAULIC PRESSURE FILTER ELEMENT"/>
    <s v="Stoke-on-Trent ST6 6DD"/>
    <n v="6.8"/>
    <x v="1"/>
    <s v="Diesel"/>
    <n v="2.516E-3"/>
  </r>
  <r>
    <d v="2023-10-01T00:00:00"/>
    <s v="S024047"/>
    <x v="51"/>
    <s v="PO148199"/>
    <s v="GRN199991"/>
    <s v="11701-3073"/>
    <s v="POKE BOT ASSEMBLY"/>
    <s v="Stoke-on-Trent ST6 6DD"/>
    <n v="6.8"/>
    <x v="1"/>
    <s v="Diesel"/>
    <n v="2.516E-3"/>
  </r>
  <r>
    <d v="2023-05-01T00:00:00"/>
    <s v="S023284"/>
    <x v="19"/>
    <s v="PO131878"/>
    <s v="GRN188391"/>
    <s v="340-1040-1"/>
    <s v="JUNCTION BOX SOURCE SIDE"/>
    <s v="Leicester LE19 2DT"/>
    <n v="144"/>
    <x v="1"/>
    <s v="Diesel"/>
    <n v="5.3280000000000001E-2"/>
  </r>
  <r>
    <d v="2023-11-01T00:00:00"/>
    <s v="S024047"/>
    <x v="51"/>
    <s v="PO150700"/>
    <s v="GRN201328"/>
    <n v="10207608"/>
    <s v="HYDRAULIC RETURN FILTER ELEMENT"/>
    <s v="Stoke-on-Trent ST6 6DD"/>
    <n v="6.8"/>
    <x v="1"/>
    <s v="Diesel"/>
    <n v="2.516E-3"/>
  </r>
  <r>
    <d v="2023-05-01T00:00:00"/>
    <s v="S023284"/>
    <x v="19"/>
    <s v="PO139937"/>
    <s v="GRN188393"/>
    <s v="340-1040-1"/>
    <s v="JUNCTION BOX SOURCE SIDE"/>
    <s v="Leicester LE19 2DT"/>
    <n v="144"/>
    <x v="1"/>
    <s v="Diesel"/>
    <n v="5.3280000000000001E-2"/>
  </r>
  <r>
    <d v="2023-05-01T00:00:00"/>
    <s v="S023284"/>
    <x v="19"/>
    <s v="PO131879"/>
    <s v="GRN188395"/>
    <s v="340-1041-1"/>
    <s v="JUNCTION BOX TUNNEL"/>
    <s v="Leicester LE19 2DT"/>
    <n v="144"/>
    <x v="1"/>
    <s v="Diesel"/>
    <n v="5.3280000000000001E-2"/>
  </r>
  <r>
    <d v="2023-05-01T00:00:00"/>
    <s v="S023284"/>
    <x v="19"/>
    <s v="PO140973"/>
    <s v="GRN188396"/>
    <s v="340-1043-1"/>
    <s v="JUNCTION BOX GROUND LEVEL"/>
    <s v="Leicester LE19 2DT"/>
    <n v="144"/>
    <x v="1"/>
    <s v="Diesel"/>
    <n v="5.3280000000000001E-2"/>
  </r>
  <r>
    <d v="2023-05-01T00:00:00"/>
    <s v="S023284"/>
    <x v="19"/>
    <s v="PO131879"/>
    <s v="GRN188397"/>
    <s v="340-1042-1"/>
    <s v="JUNCTION BOX DETECTOR SIDE"/>
    <s v="Leicester LE19 2DT"/>
    <n v="144"/>
    <x v="1"/>
    <s v="Diesel"/>
    <n v="5.3280000000000001E-2"/>
  </r>
  <r>
    <d v="2023-05-01T00:00:00"/>
    <s v="S023284"/>
    <x v="19"/>
    <s v="PO131878"/>
    <s v="GRN188398"/>
    <s v="340-1041-1"/>
    <s v="JUNCTION BOX TUNNEL"/>
    <s v="Leicester LE19 2DT"/>
    <n v="144"/>
    <x v="1"/>
    <s v="Diesel"/>
    <n v="5.3280000000000001E-2"/>
  </r>
  <r>
    <d v="2023-05-01T00:00:00"/>
    <s v="S023284"/>
    <x v="19"/>
    <s v="PO137837"/>
    <s v="GRN188399"/>
    <s v="340-1084-1"/>
    <s v="CONDUIT HORIZONTAL DETECTOR ENCLOSURE"/>
    <s v="Leicester LE19 2DT"/>
    <n v="144"/>
    <x v="1"/>
    <s v="Diesel"/>
    <n v="5.3280000000000001E-2"/>
  </r>
  <r>
    <d v="2023-05-01T00:00:00"/>
    <s v="S023284"/>
    <x v="19"/>
    <s v="PO131879"/>
    <s v="GRN188400"/>
    <s v="340-1083-1"/>
    <s v="CONDUIT VERTICAL DETECTOR ENCLOSURE"/>
    <s v="Leicester LE19 2DT"/>
    <n v="144"/>
    <x v="1"/>
    <s v="Diesel"/>
    <n v="5.3280000000000001E-2"/>
  </r>
  <r>
    <d v="2023-05-01T00:00:00"/>
    <s v="S023284"/>
    <x v="19"/>
    <s v="PO141868"/>
    <s v="GRN188401"/>
    <s v="340-1084-1"/>
    <s v="CONDUIT HORIZONTAL DETECTOR ENCLOSURE – JUNCTION B"/>
    <s v="Leicester LE19 2DT"/>
    <n v="144"/>
    <x v="1"/>
    <s v="Diesel"/>
    <n v="5.3280000000000001E-2"/>
  </r>
  <r>
    <d v="2023-05-01T00:00:00"/>
    <s v="S023284"/>
    <x v="19"/>
    <s v="PO138725"/>
    <s v="GRN188402"/>
    <s v="340-1073-1"/>
    <s v="CONDUIT JTN BOX DETECTOR SIDE-JTN BOX GROUND LEVEL"/>
    <s v="Leicester LE19 2DT"/>
    <n v="144"/>
    <x v="1"/>
    <s v="Diesel"/>
    <n v="5.3280000000000001E-2"/>
  </r>
  <r>
    <d v="2023-05-01T00:00:00"/>
    <s v="S023284"/>
    <x v="19"/>
    <s v="PO139937"/>
    <s v="GRN188403"/>
    <s v="340-1125-1"/>
    <s v="ENCLOSURE SYSTEM ENTRY/EXIT"/>
    <s v="Leicester LE19 2DT"/>
    <n v="144"/>
    <x v="1"/>
    <s v="Diesel"/>
    <n v="5.3280000000000001E-2"/>
  </r>
  <r>
    <d v="2023-05-01T00:00:00"/>
    <s v="S023284"/>
    <x v="19"/>
    <s v="PO141867"/>
    <s v="GRN188404"/>
    <s v="340-1073-1"/>
    <s v="CONDUIT JUNCTION BOX DETECTOR SIDE – JUNCTION BOX"/>
    <s v="Leicester LE19 2DT"/>
    <n v="144"/>
    <x v="1"/>
    <s v="Diesel"/>
    <n v="5.3280000000000001E-2"/>
  </r>
  <r>
    <d v="2023-01-01T00:00:00"/>
    <s v="S024896"/>
    <x v="52"/>
    <s v="PO142080"/>
    <s v="GRN178576"/>
    <n v="101027859"/>
    <s v="CHASSIS ENGINEERING SUBCON"/>
    <s v="Stoke-on-Trent ST6 4PA"/>
    <n v="8.8000000000000007"/>
    <x v="1"/>
    <s v="Diesel"/>
    <n v="3.2560000000000002E-3"/>
  </r>
  <r>
    <d v="2023-01-01T00:00:00"/>
    <s v="S024896"/>
    <x v="52"/>
    <s v="PO139522"/>
    <s v="GRN179242"/>
    <n v="101023637"/>
    <s v="CHASSIS ENGINEERING SIZE 13 CV SHAFT"/>
    <s v="Stoke-on-Trent ST6 4PA"/>
    <n v="8.8000000000000007"/>
    <x v="1"/>
    <s v="Diesel"/>
    <n v="3.2560000000000002E-3"/>
  </r>
  <r>
    <d v="2023-06-01T00:00:00"/>
    <s v="S001121"/>
    <x v="5"/>
    <s v="PO143838"/>
    <s v="GRN188427"/>
    <n v="101035556"/>
    <s v="KINETIX 5700 DUAL AXIS INVERTER 23A"/>
    <s v="Salford M5 4BE"/>
    <n v="103.6"/>
    <x v="2"/>
    <s v="Diesel"/>
    <n v="3.8331999999999998E-4"/>
  </r>
  <r>
    <d v="2023-06-01T00:00:00"/>
    <s v="S025431"/>
    <x v="0"/>
    <s v="PO145948"/>
    <s v="GRN188428"/>
    <s v="11700-1213"/>
    <s v="TRANSFORMER 1.5KVA 240V PRI 120V SEC"/>
    <s v="Boston Massachusetts"/>
    <n v="3154"/>
    <x v="0"/>
    <s v="Crude"/>
    <n v="1.0118031999999999E-2"/>
  </r>
  <r>
    <d v="2023-06-01T00:00:00"/>
    <s v="S025431"/>
    <x v="0"/>
    <s v="PO146181"/>
    <s v="GRN188429"/>
    <s v="331-8253-1"/>
    <s v="ASSY FLOW SWITCH 1.0 GPM"/>
    <s v="Boston Massachusetts"/>
    <n v="3154"/>
    <x v="0"/>
    <s v="Crude"/>
    <n v="1.0118031999999999E-2"/>
  </r>
  <r>
    <d v="2023-01-01T00:00:00"/>
    <s v="S024896"/>
    <x v="52"/>
    <s v="PO138814"/>
    <s v="GRN179243"/>
    <n v="101023637"/>
    <s v="CHASSIS ENGINEERING SIZE 13 CV SHAFT"/>
    <s v="Stoke-on-Trent ST6 4PA"/>
    <n v="8.8000000000000007"/>
    <x v="1"/>
    <s v="Diesel"/>
    <n v="3.2560000000000002E-3"/>
  </r>
  <r>
    <d v="2023-01-01T00:00:00"/>
    <s v="S024896"/>
    <x v="52"/>
    <s v="PO140573"/>
    <s v="GRN179244"/>
    <n v="101023637"/>
    <s v="CHASSIS ENGINEERING SIZE 13 CV SHAFT"/>
    <s v="Stoke-on-Trent ST6 4PA"/>
    <n v="8.8000000000000007"/>
    <x v="1"/>
    <s v="Diesel"/>
    <n v="3.2560000000000002E-3"/>
  </r>
  <r>
    <d v="2023-02-01T00:00:00"/>
    <s v="S024896"/>
    <x v="52"/>
    <s v="PO139032"/>
    <s v="GRN180059"/>
    <n v="101050246"/>
    <s v="BHARAT BENZ 3523R DETACHABLE PROTECTIVE SCREENS"/>
    <s v="Stoke-on-Trent ST6 4PA"/>
    <n v="8.8000000000000007"/>
    <x v="1"/>
    <s v="Diesel"/>
    <n v="3.2560000000000002E-3"/>
  </r>
  <r>
    <d v="2023-02-01T00:00:00"/>
    <s v="S024896"/>
    <x v="52"/>
    <s v="PO139032"/>
    <s v="GRN180083"/>
    <n v="101050246"/>
    <s v="BHARAT BENZ 3523R DETACHABLE PROTECTIVE SCREENS"/>
    <s v="Stoke-on-Trent ST6 4PA"/>
    <n v="8.8000000000000007"/>
    <x v="1"/>
    <s v="Diesel"/>
    <n v="3.2560000000000002E-3"/>
  </r>
  <r>
    <d v="2023-02-01T00:00:00"/>
    <s v="S024896"/>
    <x v="52"/>
    <s v="PO140573"/>
    <s v="GRN180436"/>
    <n v="101023637"/>
    <s v="CHASSIS ENGINEERING SIZE 13 CV SHAFT"/>
    <s v="Stoke-on-Trent ST6 4PA"/>
    <n v="8.8000000000000007"/>
    <x v="1"/>
    <s v="Diesel"/>
    <n v="3.2560000000000002E-3"/>
  </r>
  <r>
    <d v="2023-02-01T00:00:00"/>
    <s v="S024896"/>
    <x v="52"/>
    <s v="PO139522"/>
    <s v="GRN180437"/>
    <n v="101023637"/>
    <s v="CHASSIS ENGINEERING SIZE 13 CV SHAFT"/>
    <s v="Stoke-on-Trent ST6 4PA"/>
    <n v="8.8000000000000007"/>
    <x v="1"/>
    <s v="Diesel"/>
    <n v="3.2560000000000002E-3"/>
  </r>
  <r>
    <d v="2023-02-01T00:00:00"/>
    <s v="S024896"/>
    <x v="52"/>
    <s v="PO138814"/>
    <s v="GRN180438"/>
    <n v="101023637"/>
    <s v="CHASSIS ENGINEERING SIZE 13 CV SHAFT"/>
    <s v="Stoke-on-Trent ST6 4PA"/>
    <n v="8.8000000000000007"/>
    <x v="1"/>
    <s v="Diesel"/>
    <n v="3.2560000000000002E-3"/>
  </r>
  <r>
    <d v="2023-02-01T00:00:00"/>
    <s v="S024896"/>
    <x v="52"/>
    <s v="PO141405"/>
    <s v="GRN180441"/>
    <n v="101047620"/>
    <s v="CHASSIS ENGINEERING SUBCON - COST TBC"/>
    <s v="Stoke-on-Trent ST6 4PA"/>
    <n v="8.8000000000000007"/>
    <x v="1"/>
    <s v="Diesel"/>
    <n v="3.2560000000000002E-3"/>
  </r>
  <r>
    <d v="2023-03-01T00:00:00"/>
    <s v="S024896"/>
    <x v="52"/>
    <s v="PO144058"/>
    <s v="GRN182623"/>
    <n v="101031628"/>
    <s v="CHASSIS ENGINEERING SUBCON"/>
    <s v="Stoke-on-Trent ST6 4PA"/>
    <n v="8.8000000000000007"/>
    <x v="1"/>
    <s v="Diesel"/>
    <n v="3.2560000000000002E-3"/>
  </r>
  <r>
    <d v="2023-06-01T00:00:00"/>
    <s v="S023222"/>
    <x v="11"/>
    <s v="PO143361"/>
    <s v="GRN188443"/>
    <s v="11700-5343"/>
    <s v="CABLE 0.9 METER RJ45S TO RJ45S CAT5E"/>
    <s v="Wickford SS11 8YT"/>
    <n v="390"/>
    <x v="2"/>
    <s v="Diesel"/>
    <n v="1.4430000000000001E-3"/>
  </r>
  <r>
    <d v="2023-06-01T00:00:00"/>
    <s v="S023222"/>
    <x v="11"/>
    <s v="PO141435"/>
    <s v="GRN188444"/>
    <s v="11700-5342"/>
    <s v="CABLE 0.6 METER RJ45S TO RJ45S CAT5E"/>
    <s v="Wickford SS11 8YT"/>
    <n v="390"/>
    <x v="2"/>
    <s v="Diesel"/>
    <n v="1.4430000000000001E-3"/>
  </r>
  <r>
    <d v="2023-03-01T00:00:00"/>
    <s v="S024896"/>
    <x v="52"/>
    <s v="PO144058"/>
    <s v="GRN184183"/>
    <n v="101031628"/>
    <s v="CHASSIS ENGINEERING SUBCON"/>
    <s v="Stoke-on-Trent ST6 4PA"/>
    <n v="8.8000000000000007"/>
    <x v="1"/>
    <s v="Diesel"/>
    <n v="3.2560000000000002E-3"/>
  </r>
  <r>
    <d v="2023-06-01T00:00:00"/>
    <s v="S023222"/>
    <x v="11"/>
    <s v="PO143355"/>
    <s v="GRN188446"/>
    <s v="11700-5343"/>
    <s v="CABLE 0.9 METER RJ45S TO RJ45S CAT5E"/>
    <s v="Wickford SS11 8YT"/>
    <n v="390"/>
    <x v="2"/>
    <s v="Diesel"/>
    <n v="1.4430000000000001E-3"/>
  </r>
  <r>
    <d v="2023-04-01T00:00:00"/>
    <s v="S024896"/>
    <x v="52"/>
    <s v="PO143426"/>
    <s v="GRN184705"/>
    <n v="101023637"/>
    <s v="CHASSIS ENGINEERING SIZE 13 CV SHAFT"/>
    <s v="Stoke-on-Trent ST6 4PA"/>
    <n v="8.8000000000000007"/>
    <x v="1"/>
    <s v="Diesel"/>
    <n v="3.2560000000000002E-3"/>
  </r>
  <r>
    <d v="2023-06-01T00:00:00"/>
    <s v="S023222"/>
    <x v="11"/>
    <s v="PO143358"/>
    <s v="GRN188448"/>
    <s v="11700-5343"/>
    <s v="CABLE 0.9 METER RJ45S TO RJ45S CAT5E"/>
    <s v="Wickford SS11 8YT"/>
    <n v="390"/>
    <x v="2"/>
    <s v="Diesel"/>
    <n v="1.4430000000000001E-3"/>
  </r>
  <r>
    <d v="2023-06-01T00:00:00"/>
    <s v="S023222"/>
    <x v="11"/>
    <s v="PO144700"/>
    <s v="GRN188449"/>
    <s v="11700-5343"/>
    <s v="CABLE 0.9 METER RJ45S TO RJ45S CAT5E"/>
    <s v="Wickford SS11 8YT"/>
    <n v="390"/>
    <x v="2"/>
    <s v="Diesel"/>
    <n v="1.4430000000000001E-3"/>
  </r>
  <r>
    <d v="2023-04-01T00:00:00"/>
    <s v="S024896"/>
    <x v="52"/>
    <s v="PO144058"/>
    <s v="GRN185570"/>
    <n v="101031628"/>
    <s v="CHASSIS ENGINEERING SUBCON"/>
    <s v="Stoke-on-Trent ST6 4PA"/>
    <n v="8.8000000000000007"/>
    <x v="1"/>
    <s v="Diesel"/>
    <n v="3.2560000000000002E-3"/>
  </r>
  <r>
    <d v="2023-06-01T00:00:00"/>
    <s v="S023222"/>
    <x v="11"/>
    <s v="PO144126"/>
    <s v="GRN188451"/>
    <s v="11700-5342"/>
    <s v="CABLE 0.6 METER RJ45S TO RJ45S CAT5E"/>
    <s v="Wickford SS11 8YT"/>
    <n v="390"/>
    <x v="2"/>
    <s v="Diesel"/>
    <n v="1.4430000000000001E-3"/>
  </r>
  <r>
    <d v="2023-05-01T00:00:00"/>
    <s v="S024896"/>
    <x v="52"/>
    <s v="PO143426"/>
    <s v="GRN186607"/>
    <n v="101023637"/>
    <s v="CHASSIS ENGINEERING SIZE 13 CV SHAFT"/>
    <s v="Stoke-on-Trent ST6 4PA"/>
    <n v="8.8000000000000007"/>
    <x v="1"/>
    <s v="Diesel"/>
    <n v="3.2560000000000002E-3"/>
  </r>
  <r>
    <d v="2023-06-01T00:00:00"/>
    <s v="S023222"/>
    <x v="11"/>
    <s v="PO143744"/>
    <s v="GRN188454"/>
    <s v="11700-5342"/>
    <s v="CABLE 0.6 METER RJ45S TO RJ45S CAT5E"/>
    <s v="Wickford SS11 8YT"/>
    <n v="390"/>
    <x v="2"/>
    <s v="Diesel"/>
    <n v="1.4430000000000001E-3"/>
  </r>
  <r>
    <d v="2023-06-01T00:00:00"/>
    <s v="S024896"/>
    <x v="52"/>
    <s v="PO146726"/>
    <s v="GRN189214"/>
    <s v="356-1179-1"/>
    <s v="CHASSIS ENGINEERING SUBCON - CROATIA M60"/>
    <s v="Stoke-on-Trent ST6 4PA"/>
    <n v="8.8000000000000007"/>
    <x v="1"/>
    <s v="Diesel"/>
    <n v="3.2560000000000002E-3"/>
  </r>
  <r>
    <d v="2023-06-01T00:00:00"/>
    <s v="S023222"/>
    <x v="11"/>
    <s v="PO143644"/>
    <s v="GRN188458"/>
    <s v="11700-5346"/>
    <s v="CABLE 1.8 METER RJ45S TO RJ45S CAT5E"/>
    <s v="Wickford SS11 8YT"/>
    <n v="390"/>
    <x v="2"/>
    <s v="Diesel"/>
    <n v="1.4430000000000001E-3"/>
  </r>
  <r>
    <d v="2023-06-01T00:00:00"/>
    <s v="S024896"/>
    <x v="52"/>
    <s v="PO143426"/>
    <s v="GRN190601"/>
    <n v="101023637"/>
    <s v="CHASSIS ENGINEERING SIZE 13 CV SHAFT"/>
    <s v="Stoke-on-Trent ST6 4PA"/>
    <n v="8.8000000000000007"/>
    <x v="1"/>
    <s v="Diesel"/>
    <n v="3.2560000000000002E-3"/>
  </r>
  <r>
    <d v="2023-06-01T00:00:00"/>
    <s v="S023222"/>
    <x v="11"/>
    <s v="PO141687"/>
    <s v="GRN188460"/>
    <s v="11700-5344"/>
    <s v="CABLE 1.2 METER RJ45S TO RJ45S CAT5E"/>
    <s v="Wickford SS11 8YT"/>
    <n v="390"/>
    <x v="2"/>
    <s v="Diesel"/>
    <n v="1.4430000000000001E-3"/>
  </r>
  <r>
    <d v="2023-06-01T00:00:00"/>
    <s v="S023222"/>
    <x v="11"/>
    <s v="PO143357"/>
    <s v="GRN188462"/>
    <s v="11700-5341"/>
    <s v="CABLE 0.3 METER RJ45S TO RJ45S CAT5E"/>
    <s v="Wickford SS11 8YT"/>
    <n v="390"/>
    <x v="2"/>
    <s v="Diesel"/>
    <n v="1.4430000000000001E-3"/>
  </r>
  <r>
    <d v="2023-06-01T00:00:00"/>
    <s v="S001047"/>
    <x v="9"/>
    <s v="PO142188"/>
    <s v="GRN188463"/>
    <n v="66205215"/>
    <s v="2X8 ELEMENT PHOTO DIODE CDWO4 30MM THICK"/>
    <s v="81300 Johor Bahru Malaysia"/>
    <n v="6781"/>
    <x v="4"/>
    <s v="Aviation"/>
    <n v="1.1924057587200001"/>
  </r>
  <r>
    <d v="2023-06-01T00:00:00"/>
    <s v="S024896"/>
    <x v="52"/>
    <s v="PO145329"/>
    <s v="GRN190603"/>
    <n v="101031628"/>
    <s v="CHASSIS ENGINEERING SUBCON"/>
    <s v="Stoke-on-Trent ST6 4PA"/>
    <n v="8.8000000000000007"/>
    <x v="1"/>
    <s v="Diesel"/>
    <n v="3.2560000000000002E-3"/>
  </r>
  <r>
    <d v="2023-06-01T00:00:00"/>
    <s v="S001047"/>
    <x v="9"/>
    <s v="PO140457"/>
    <s v="GRN188467"/>
    <n v="66204255"/>
    <s v="SILICON PHOTDIODE CDWO4 - 5 X 10.7MM X 30MM THICK"/>
    <s v="81300 Johor Bahru Malaysia"/>
    <n v="6781"/>
    <x v="4"/>
    <s v="Aviation"/>
    <n v="1.1924057587200001"/>
  </r>
  <r>
    <d v="2023-07-01T00:00:00"/>
    <s v="S024896"/>
    <x v="52"/>
    <s v="PO147585"/>
    <s v="GRN192163"/>
    <s v="356-1224-1"/>
    <s v="CHASSIS ENGINEERING SUBCON"/>
    <s v="Stoke-on-Trent ST6 4PA"/>
    <n v="8.8000000000000007"/>
    <x v="1"/>
    <s v="Diesel"/>
    <n v="3.2560000000000002E-3"/>
  </r>
  <r>
    <d v="2023-08-01T00:00:00"/>
    <s v="S024896"/>
    <x v="52"/>
    <s v="PO143426"/>
    <s v="GRN194229"/>
    <n v="101023637"/>
    <s v="CHASSIS ENGINEERING SIZE 13 CV SHAFT"/>
    <s v="Stoke-on-Trent ST6 4PA"/>
    <n v="8.8000000000000007"/>
    <x v="1"/>
    <s v="Diesel"/>
    <n v="3.2560000000000002E-3"/>
  </r>
  <r>
    <d v="2023-09-01T00:00:00"/>
    <s v="S024896"/>
    <x v="52"/>
    <s v="PO143426"/>
    <s v="GRN196650"/>
    <n v="101023637"/>
    <s v="CHASSIS ENGINEERING SIZE 13 CV SHAFT"/>
    <s v="Stoke-on-Trent ST6 4PA"/>
    <n v="8.8000000000000007"/>
    <x v="1"/>
    <s v="Diesel"/>
    <n v="3.2560000000000002E-3"/>
  </r>
  <r>
    <d v="2023-06-01T00:00:00"/>
    <s v="S024744"/>
    <x v="25"/>
    <s v="PO144877"/>
    <s v="GRN188473"/>
    <n v="101040789"/>
    <s v="PERSONNEL DOOR - INNER PANEL 21mm THICK"/>
    <s v="Huddersfield HD7 5JN"/>
    <n v="104.8"/>
    <x v="1"/>
    <s v="Diesel"/>
    <n v="3.8775999999999998E-2"/>
  </r>
  <r>
    <d v="2023-09-01T00:00:00"/>
    <s v="S024896"/>
    <x v="52"/>
    <s v="PO147585"/>
    <s v="GRN197055"/>
    <s v="356-1224-1"/>
    <s v="CHASSIS ENGINEERING SUBCON"/>
    <s v="Stoke-on-Trent ST6 4PA"/>
    <n v="8.8000000000000007"/>
    <x v="1"/>
    <s v="Diesel"/>
    <n v="3.2560000000000002E-3"/>
  </r>
  <r>
    <d v="2023-09-01T00:00:00"/>
    <s v="S024896"/>
    <x v="52"/>
    <s v="PO147585"/>
    <s v="GRN197065"/>
    <s v="356-1224-1"/>
    <s v="CHASSIS ENGINEERING SUBCON"/>
    <s v="Stoke-on-Trent ST6 4PA"/>
    <n v="8.8000000000000007"/>
    <x v="1"/>
    <s v="Diesel"/>
    <n v="3.2560000000000002E-3"/>
  </r>
  <r>
    <d v="2023-10-01T00:00:00"/>
    <s v="S024896"/>
    <x v="52"/>
    <s v="PO141405"/>
    <s v="GRN199364"/>
    <n v="101047620"/>
    <s v="CHASSIS ENGINEERING SUBCON"/>
    <s v="Stoke-on-Trent ST6 4PA"/>
    <n v="8.8000000000000007"/>
    <x v="1"/>
    <s v="Diesel"/>
    <n v="3.2560000000000002E-3"/>
  </r>
  <r>
    <d v="2023-11-01T00:00:00"/>
    <s v="S024896"/>
    <x v="52"/>
    <s v="PO143426"/>
    <s v="GRN201091"/>
    <n v="101023637"/>
    <s v="CHASSIS ENGINEERING SIZE 13 CV SHAFT"/>
    <s v="Stoke-on-Trent ST6 4PA"/>
    <n v="8.8000000000000007"/>
    <x v="1"/>
    <s v="Diesel"/>
    <n v="3.2560000000000002E-3"/>
  </r>
  <r>
    <d v="2023-11-01T00:00:00"/>
    <s v="S024896"/>
    <x v="52"/>
    <s v="PO150717"/>
    <s v="GRN203089"/>
    <s v="356-1224-1"/>
    <s v="CHASSIS ENGINEERING SUBCON"/>
    <s v="Stoke-on-Trent ST6 4PA"/>
    <n v="8.8000000000000007"/>
    <x v="1"/>
    <s v="Diesel"/>
    <n v="3.2560000000000002E-3"/>
  </r>
  <r>
    <d v="2023-11-01T00:00:00"/>
    <s v="S024896"/>
    <x v="52"/>
    <s v="PO148722"/>
    <s v="GRN203216"/>
    <n v="101050002"/>
    <s v="T60 BASE TRAILER - INTERFACE"/>
    <s v="Stoke-on-Trent ST6 4PA"/>
    <n v="8.8000000000000007"/>
    <x v="1"/>
    <s v="Diesel"/>
    <n v="3.2560000000000002E-3"/>
  </r>
  <r>
    <d v="2023-12-01T00:00:00"/>
    <s v="S024896"/>
    <x v="52"/>
    <s v="PO148723"/>
    <s v="GRN203475"/>
    <n v="101050002"/>
    <s v="T60 BASE TRAILER - INTERFACE"/>
    <s v="Stoke-on-Trent ST6 4PA"/>
    <n v="8.8000000000000007"/>
    <x v="1"/>
    <s v="Diesel"/>
    <n v="3.2560000000000002E-3"/>
  </r>
  <r>
    <d v="2023-06-01T00:00:00"/>
    <s v="S023284"/>
    <x v="19"/>
    <s v="PO140972"/>
    <s v="GRN188489"/>
    <s v="340-1073-1"/>
    <s v="CONDUIT JUNCTION BOX DETECTOR SIDE – JUNCTION BOX"/>
    <s v="Leicester LE19 2DT"/>
    <n v="144"/>
    <x v="1"/>
    <s v="Diesel"/>
    <n v="5.3280000000000001E-2"/>
  </r>
  <r>
    <d v="2023-06-01T00:00:00"/>
    <s v="S023284"/>
    <x v="19"/>
    <s v="PO143995"/>
    <s v="GRN188490"/>
    <n v="101011141"/>
    <s v="HONG KONG M6012 KIOSK CONTROL PANEL GA"/>
    <s v="Leicester LE19 2DT"/>
    <n v="144"/>
    <x v="1"/>
    <s v="Diesel"/>
    <n v="5.3280000000000001E-2"/>
  </r>
  <r>
    <d v="2023-06-01T00:00:00"/>
    <s v="S023284"/>
    <x v="19"/>
    <s v="PO140400"/>
    <s v="GRN188491"/>
    <n v="101041330"/>
    <s v="EXIT CONTROL PANEL - A25 AIR CARGO"/>
    <s v="Leicester LE19 2DT"/>
    <n v="144"/>
    <x v="1"/>
    <s v="Diesel"/>
    <n v="5.3280000000000001E-2"/>
  </r>
  <r>
    <d v="2023-12-01T00:00:00"/>
    <s v="S024896"/>
    <x v="52"/>
    <s v="PO139032"/>
    <s v="GRN203834"/>
    <n v="101050246"/>
    <s v="BHARAT BENZ 3523R DETACHABLE PROTECTIVE SCREENS"/>
    <s v="Stoke-on-Trent ST6 4PA"/>
    <n v="8.8000000000000007"/>
    <x v="1"/>
    <s v="Diesel"/>
    <n v="3.2560000000000002E-3"/>
  </r>
  <r>
    <d v="2023-06-01T00:00:00"/>
    <s v="S001121"/>
    <x v="5"/>
    <s v="PO139724"/>
    <s v="GRN188494"/>
    <n v="101027741"/>
    <s v="FUSED TERMINAL BLOCK NON-INDICATING 300V AC/DC 15A"/>
    <s v="Salford M5 4BE"/>
    <n v="103.6"/>
    <x v="2"/>
    <s v="Diesel"/>
    <n v="3.8331999999999998E-4"/>
  </r>
  <r>
    <d v="2023-12-01T00:00:00"/>
    <s v="S024896"/>
    <x v="52"/>
    <s v="PO148724"/>
    <s v="GRN203932"/>
    <n v="101050002"/>
    <s v="T60 BASE TRAILER - INTERFACE"/>
    <s v="Stoke-on-Trent ST6 4PA"/>
    <n v="8.8000000000000007"/>
    <x v="1"/>
    <s v="Diesel"/>
    <n v="3.2560000000000002E-3"/>
  </r>
  <r>
    <d v="2023-12-01T00:00:00"/>
    <s v="S024896"/>
    <x v="52"/>
    <s v="PO147585"/>
    <s v="GRN204312"/>
    <s v="356-1224-1"/>
    <s v="CHASSIS ENGINEERING SUBCON"/>
    <s v="Stoke-on-Trent ST6 4PA"/>
    <n v="8.8000000000000007"/>
    <x v="1"/>
    <s v="Diesel"/>
    <n v="3.2560000000000002E-3"/>
  </r>
  <r>
    <d v="2023-12-01T00:00:00"/>
    <s v="S024896"/>
    <x v="52"/>
    <s v="PO150717"/>
    <s v="GRN204365"/>
    <s v="356-1179-1"/>
    <s v="CHASSIS ENGINEERING SUBCON"/>
    <s v="Stoke-on-Trent ST6 4PA"/>
    <n v="8.8000000000000007"/>
    <x v="1"/>
    <s v="Diesel"/>
    <n v="3.2560000000000002E-3"/>
  </r>
  <r>
    <d v="2023-01-01T00:00:00"/>
    <s v="S022669"/>
    <x v="53"/>
    <s v="PO140028"/>
    <s v="GRN178266"/>
    <n v="31203538"/>
    <s v="STOP END FOR TRK TRUNKING 100 x 50mm - WHITE"/>
    <s v="Congleton CW12 1DL"/>
    <n v="12.6"/>
    <x v="2"/>
    <s v="Diesel"/>
    <n v="4.6620000000000003E-3"/>
  </r>
  <r>
    <d v="2023-01-01T00:00:00"/>
    <s v="S022669"/>
    <x v="53"/>
    <s v="PO138639"/>
    <s v="GRN178267"/>
    <n v="13206634"/>
    <s v="IN-DASH MOUNTING KIT FOR DM4400 RADIO"/>
    <s v="Congleton CW12 1DL"/>
    <n v="12.6"/>
    <x v="2"/>
    <s v="Diesel"/>
    <n v="4.6620000000000003E-3"/>
  </r>
  <r>
    <d v="2023-01-01T00:00:00"/>
    <s v="S022669"/>
    <x v="53"/>
    <s v="PO141653"/>
    <s v="GRN178270"/>
    <n v="101048556"/>
    <s v="VIDAR SMART HDX ANPR CAMERA ASSEMBLY"/>
    <s v="Congleton CW12 1DL"/>
    <n v="12.6"/>
    <x v="2"/>
    <s v="Diesel"/>
    <n v="4.6620000000000003E-3"/>
  </r>
  <r>
    <d v="2023-01-01T00:00:00"/>
    <s v="S022669"/>
    <x v="53"/>
    <s v="PO140012"/>
    <s v="GRN178271"/>
    <n v="101032680"/>
    <s v="TOWER LIGHT RED/YELLOW FLASHING INDICATOR 12-30VDC"/>
    <s v="Congleton CW12 1DL"/>
    <n v="12.6"/>
    <x v="2"/>
    <s v="Diesel"/>
    <n v="4.6620000000000003E-3"/>
  </r>
  <r>
    <d v="2023-01-01T00:00:00"/>
    <s v="S022669"/>
    <x v="53"/>
    <s v="PO139733"/>
    <s v="GRN178272"/>
    <s v="11700-6123"/>
    <s v="WIRE HOOK-UP 10AWG/6.00MM SQ GRN/YEL HAR H07V-K MT"/>
    <s v="Congleton CW12 1DL"/>
    <n v="12.6"/>
    <x v="2"/>
    <s v="Diesel"/>
    <n v="4.6620000000000003E-3"/>
  </r>
  <r>
    <d v="2023-01-01T00:00:00"/>
    <s v="S022669"/>
    <x v="53"/>
    <s v="PO140024"/>
    <s v="GRN178274"/>
    <n v="42207336"/>
    <s v="POSITION TRANSDUCER POTENTIONMETRIC UPTO 750MMIP65"/>
    <s v="Congleton CW12 1DL"/>
    <n v="12.6"/>
    <x v="2"/>
    <s v="Diesel"/>
    <n v="4.6620000000000003E-3"/>
  </r>
  <r>
    <d v="2023-01-01T00:00:00"/>
    <s v="S022669"/>
    <x v="53"/>
    <s v="PO138884"/>
    <s v="GRN178275"/>
    <s v="11700-8532"/>
    <s v="COMPACTLOGIX MODBUS 232 SERIAL MODULE"/>
    <s v="Congleton CW12 1DL"/>
    <n v="12.6"/>
    <x v="2"/>
    <s v="Diesel"/>
    <n v="4.6620000000000003E-3"/>
  </r>
  <r>
    <d v="2023-01-01T00:00:00"/>
    <s v="S022669"/>
    <x v="53"/>
    <s v="PO140017"/>
    <s v="GRN178276"/>
    <n v="101047262"/>
    <s v="USB DONGLE + LICENSE CENTRAL AMERICAN (CAM) PLATES"/>
    <s v="Congleton CW12 1DL"/>
    <n v="12.6"/>
    <x v="2"/>
    <s v="Diesel"/>
    <n v="4.6620000000000003E-3"/>
  </r>
  <r>
    <d v="2023-01-01T00:00:00"/>
    <s v="S022669"/>
    <x v="53"/>
    <s v="PO140012"/>
    <s v="GRN178312"/>
    <n v="101033562"/>
    <s v="2.4GHz 4-ZONE TOUCH RF RGBW REMOTE CONTROL MILIGHT"/>
    <s v="Congleton CW12 1DL"/>
    <n v="12.6"/>
    <x v="2"/>
    <s v="Diesel"/>
    <n v="4.6620000000000003E-3"/>
  </r>
  <r>
    <d v="2023-01-01T00:00:00"/>
    <s v="S022669"/>
    <x v="53"/>
    <s v="PO137955"/>
    <s v="GRN178313"/>
    <n v="101033561"/>
    <s v="RGBW LED STRIP CONTROLLER AND RECEIVER BOX"/>
    <s v="Congleton CW12 1DL"/>
    <n v="12.6"/>
    <x v="2"/>
    <s v="Diesel"/>
    <n v="4.6620000000000003E-3"/>
  </r>
  <r>
    <d v="2023-06-01T00:00:00"/>
    <s v="S024190"/>
    <x v="22"/>
    <s v="PO146277"/>
    <s v="GRN188527"/>
    <n v="40259812"/>
    <s v="COWL BASE SEAL"/>
    <s v="Stockport SK4 2JT"/>
    <n v="22.2"/>
    <x v="1"/>
    <s v="Diesel"/>
    <n v="8.2140000000000008E-3"/>
  </r>
  <r>
    <d v="2023-06-01T00:00:00"/>
    <s v="S024190"/>
    <x v="22"/>
    <s v="PO146262"/>
    <s v="GRN188528"/>
    <n v="85205363"/>
    <s v="19MM EPDM BONDED WASHER"/>
    <s v="Stockport SK4 2JT"/>
    <n v="22.2"/>
    <x v="1"/>
    <s v="Diesel"/>
    <n v="8.2140000000000008E-3"/>
  </r>
  <r>
    <d v="2023-06-01T00:00:00"/>
    <s v="S023849"/>
    <x v="6"/>
    <s v="PO145053"/>
    <s v="GRN188530"/>
    <n v="101007863"/>
    <s v="NETGEAR COMPATIBLE 10GBASE-LR SFP+1310NM 10KM"/>
    <s v="Warrington WA2 8TX"/>
    <n v="78.2"/>
    <x v="2"/>
    <s v="Diesel"/>
    <n v="2.8933999999999996E-4"/>
  </r>
  <r>
    <d v="2023-06-01T00:00:00"/>
    <s v="S022767"/>
    <x v="2"/>
    <s v="PO144140"/>
    <s v="GRN188531"/>
    <n v="30202404"/>
    <s v="FLEXIBLE BATTERY CABLE 25mm - RED LEYLAND AUTO WOO"/>
    <s v="Huddersfield HD1 3ES"/>
    <n v="180"/>
    <x v="2"/>
    <s v="Diesel"/>
    <n v="6.6599999999999993E-4"/>
  </r>
  <r>
    <d v="2023-06-01T00:00:00"/>
    <s v="S022767"/>
    <x v="2"/>
    <s v="PO144140"/>
    <s v="GRN188533"/>
    <n v="30202403"/>
    <s v="FLEXIBLE BATTERY CABLE 25mm - BLACK LEYLAND AUTO W"/>
    <s v="Huddersfield HD1 3ES"/>
    <n v="180"/>
    <x v="2"/>
    <s v="Diesel"/>
    <n v="6.6599999999999993E-4"/>
  </r>
  <r>
    <d v="2023-06-01T00:00:00"/>
    <s v="S024190"/>
    <x v="22"/>
    <s v="PO145278"/>
    <s v="GRN188535"/>
    <s v="340-1085-1"/>
    <s v="LINAC GLIDE STRIP"/>
    <s v="Stockport SK4 2JT"/>
    <n v="22.2"/>
    <x v="1"/>
    <s v="Diesel"/>
    <n v="8.2140000000000008E-3"/>
  </r>
  <r>
    <d v="2023-06-01T00:00:00"/>
    <s v="S022767"/>
    <x v="2"/>
    <s v="PO144140"/>
    <s v="GRN188536"/>
    <n v="30202403"/>
    <s v="FLEXIBLE BATTERY CABLE 25mm - BLACK LEYLAND AUTO W"/>
    <s v="Huddersfield HD1 3ES"/>
    <n v="180"/>
    <x v="2"/>
    <s v="Diesel"/>
    <n v="6.6599999999999993E-4"/>
  </r>
  <r>
    <d v="2023-01-01T00:00:00"/>
    <s v="S022669"/>
    <x v="53"/>
    <s v="PO141741"/>
    <s v="GRN178314"/>
    <n v="42205754"/>
    <s v="PHOTOELECTRIC SMOKE ALARM DICON SAFETY PRODUCTS 65"/>
    <s v="Congleton CW12 1DL"/>
    <n v="12.6"/>
    <x v="2"/>
    <s v="Diesel"/>
    <n v="4.6620000000000003E-3"/>
  </r>
  <r>
    <d v="2023-01-01T00:00:00"/>
    <s v="S022669"/>
    <x v="53"/>
    <s v="PO140028"/>
    <s v="GRN178315"/>
    <n v="3445267"/>
    <s v="TRAILING SOCKET 6 WAY WHITE"/>
    <s v="Congleton CW12 1DL"/>
    <n v="12.6"/>
    <x v="2"/>
    <s v="Diesel"/>
    <n v="4.6620000000000003E-3"/>
  </r>
  <r>
    <d v="2023-06-01T00:00:00"/>
    <s v="S025033"/>
    <x v="23"/>
    <s v="PO143458"/>
    <s v="GRN188548"/>
    <n v="101047544"/>
    <s v="10&quot; 54 WATT LED LIGHT BAR WITH DT CONNECTOR"/>
    <s v="Nantwich CW5 6DX"/>
    <n v="44.6"/>
    <x v="2"/>
    <s v="Diesel"/>
    <n v="1.6501999999999999E-4"/>
  </r>
  <r>
    <d v="2023-06-01T00:00:00"/>
    <s v="S000892"/>
    <x v="16"/>
    <s v="PO146332"/>
    <s v="GRN188551"/>
    <s v="11701-2589"/>
    <s v="MUIW ANALOG COUPLER COMPONENT"/>
    <s v="Stockport SK4 2JT"/>
    <n v="55"/>
    <x v="2"/>
    <s v="Diesel"/>
    <n v="2.0350000000000001E-4"/>
  </r>
  <r>
    <d v="2023-01-01T00:00:00"/>
    <s v="S022669"/>
    <x v="53"/>
    <s v="PO140257"/>
    <s v="GRN178325"/>
    <n v="101039400"/>
    <s v="CHILLER 4.5kW CC 10L/m 400V 50Hz SS IP54 w/ FILTER"/>
    <s v="Congleton CW12 1DL"/>
    <n v="12.6"/>
    <x v="2"/>
    <s v="Diesel"/>
    <n v="4.6620000000000003E-3"/>
  </r>
  <r>
    <d v="2023-01-01T00:00:00"/>
    <s v="S022669"/>
    <x v="53"/>
    <s v="PO133563"/>
    <s v="GRN178327"/>
    <n v="23202445"/>
    <s v="CABLE MANAGEMENT SYSTEM FOR G60 EMEA STD (BOF)"/>
    <s v="Congleton CW12 1DL"/>
    <n v="12.6"/>
    <x v="2"/>
    <s v="Diesel"/>
    <n v="4.6620000000000003E-3"/>
  </r>
  <r>
    <d v="2023-01-01T00:00:00"/>
    <s v="S022669"/>
    <x v="53"/>
    <s v="PO140802"/>
    <s v="GRN178430"/>
    <n v="101025499"/>
    <s v="CONN KIT 15 WAY HD D-SUB PLUG"/>
    <s v="Congleton CW12 1DL"/>
    <n v="12.6"/>
    <x v="2"/>
    <s v="Diesel"/>
    <n v="4.6620000000000003E-3"/>
  </r>
  <r>
    <d v="2023-01-01T00:00:00"/>
    <s v="S022669"/>
    <x v="53"/>
    <s v="PO138622"/>
    <s v="GRN178449"/>
    <n v="101045474"/>
    <s v="PERFORATED PRESSED TRAY 50 x 50mm GREY - 3M LONG"/>
    <s v="Congleton CW12 1DL"/>
    <n v="12.6"/>
    <x v="2"/>
    <s v="Diesel"/>
    <n v="4.6620000000000003E-3"/>
  </r>
  <r>
    <d v="2023-01-01T00:00:00"/>
    <s v="S022669"/>
    <x v="53"/>
    <s v="PO140009"/>
    <s v="GRN178452"/>
    <n v="101029641"/>
    <s v="TENSION SPRING BRACKET"/>
    <s v="Congleton CW12 1DL"/>
    <n v="12.6"/>
    <x v="2"/>
    <s v="Diesel"/>
    <n v="4.6620000000000003E-3"/>
  </r>
  <r>
    <d v="2023-01-01T00:00:00"/>
    <s v="S022669"/>
    <x v="53"/>
    <s v="PO142022"/>
    <s v="GRN178488"/>
    <s v="11547-0722"/>
    <s v="CORD POWER IEC320 250VAC 10A C13-14 2.5M"/>
    <s v="Congleton CW12 1DL"/>
    <n v="12.6"/>
    <x v="2"/>
    <s v="Diesel"/>
    <n v="4.6620000000000003E-3"/>
  </r>
  <r>
    <d v="2023-01-01T00:00:00"/>
    <s v="S022669"/>
    <x v="53"/>
    <s v="PO137638"/>
    <s v="GRN178489"/>
    <n v="56203511"/>
    <s v="VOLTAGE CONVERTOR (NON-ISOLATED) 24VDC TO 12VDC"/>
    <s v="Congleton CW12 1DL"/>
    <n v="12.6"/>
    <x v="2"/>
    <s v="Diesel"/>
    <n v="4.6620000000000003E-3"/>
  </r>
  <r>
    <d v="2023-06-01T00:00:00"/>
    <s v="S000892"/>
    <x v="16"/>
    <s v="PO146463"/>
    <s v="GRN188561"/>
    <n v="101033208"/>
    <s v="THERMOPLASTIC KNURLED KNOB M6 X 8 - BLACK"/>
    <s v="Stockport SK4 2JT"/>
    <n v="55"/>
    <x v="2"/>
    <s v="Diesel"/>
    <n v="2.0350000000000001E-4"/>
  </r>
  <r>
    <d v="2023-01-01T00:00:00"/>
    <s v="S022669"/>
    <x v="53"/>
    <s v="PO140030"/>
    <s v="GRN178490"/>
    <n v="3445335"/>
    <s v="ACTI9 IC60H MCB 3POLE TYPE D 10KA 63A"/>
    <s v="Congleton CW12 1DL"/>
    <n v="12.6"/>
    <x v="2"/>
    <s v="Diesel"/>
    <n v="4.6620000000000003E-3"/>
  </r>
  <r>
    <d v="2023-01-01T00:00:00"/>
    <s v="S022669"/>
    <x v="53"/>
    <s v="PO140012"/>
    <s v="GRN178495"/>
    <n v="101031973"/>
    <s v="ACTI9 IC60H MCB 16A TYPE C 10KA"/>
    <s v="Congleton CW12 1DL"/>
    <n v="12.6"/>
    <x v="2"/>
    <s v="Diesel"/>
    <n v="4.6620000000000003E-3"/>
  </r>
  <r>
    <d v="2023-06-01T00:00:00"/>
    <s v="S000892"/>
    <x v="16"/>
    <s v="PO146332"/>
    <s v="GRN188567"/>
    <n v="101019989"/>
    <s v="STEP LADDERS 3 TREAD STEEL"/>
    <s v="Stockport SK4 2JT"/>
    <n v="55"/>
    <x v="2"/>
    <s v="Diesel"/>
    <n v="2.0350000000000001E-4"/>
  </r>
  <r>
    <d v="2023-01-01T00:00:00"/>
    <s v="S022669"/>
    <x v="53"/>
    <s v="PO140020"/>
    <s v="GRN178522"/>
    <s v="11538-0196"/>
    <s v="LABEL 2X1 WHITE POLYESTER W/ADH"/>
    <s v="Congleton CW12 1DL"/>
    <n v="12.6"/>
    <x v="2"/>
    <s v="Diesel"/>
    <n v="4.6620000000000003E-3"/>
  </r>
  <r>
    <d v="2023-06-01T00:00:00"/>
    <s v="S000892"/>
    <x v="16"/>
    <s v="PO146332"/>
    <s v="GRN188572"/>
    <n v="101024844"/>
    <s v="M12 CABLE GLAND WITH LOCKNUT NYLON IP68 - Bag of 5"/>
    <s v="Stockport SK4 2JT"/>
    <n v="55"/>
    <x v="2"/>
    <s v="Diesel"/>
    <n v="2.0350000000000001E-4"/>
  </r>
  <r>
    <d v="2023-01-01T00:00:00"/>
    <s v="S022669"/>
    <x v="53"/>
    <s v="PO140418"/>
    <s v="GRN178528"/>
    <n v="101041214"/>
    <s v="PDU 6 WAY 13A MAINS SOCKETS TO IEC C20 SOCKET"/>
    <s v="Congleton CW12 1DL"/>
    <n v="12.6"/>
    <x v="2"/>
    <s v="Diesel"/>
    <n v="4.6620000000000003E-3"/>
  </r>
  <r>
    <d v="2023-06-01T00:00:00"/>
    <s v="S000892"/>
    <x v="16"/>
    <s v="PO146463"/>
    <s v="GRN188574"/>
    <n v="34208933"/>
    <s v="SWITCH DISCONNECTOR 4 POLE DIN RAIL 63A 22 KW IP65"/>
    <s v="Stockport SK4 2JT"/>
    <n v="55"/>
    <x v="2"/>
    <s v="Diesel"/>
    <n v="2.0350000000000001E-4"/>
  </r>
  <r>
    <d v="2023-06-01T00:00:00"/>
    <s v="S000892"/>
    <x v="16"/>
    <s v="PO146332"/>
    <s v="GRN188576"/>
    <n v="3445173"/>
    <s v="D SOCKET 9 WAY SOLDER BUCKET FILTERED 5A"/>
    <s v="Stockport SK4 2JT"/>
    <n v="55"/>
    <x v="2"/>
    <s v="Diesel"/>
    <n v="2.0350000000000001E-4"/>
  </r>
  <r>
    <d v="2023-06-01T00:00:00"/>
    <s v="S000892"/>
    <x v="16"/>
    <s v="PO146332"/>
    <s v="GRN188579"/>
    <n v="101036254"/>
    <s v="3 POLE ISOLATOR 20A PANEL MOUNT RD/YL IP65 49mmKR"/>
    <s v="Stockport SK4 2JT"/>
    <n v="55"/>
    <x v="2"/>
    <s v="Diesel"/>
    <n v="2.0350000000000001E-4"/>
  </r>
  <r>
    <d v="2023-06-01T00:00:00"/>
    <s v="S024190"/>
    <x v="22"/>
    <s v="PO145278"/>
    <s v="GRN188585"/>
    <s v="340-1085-1"/>
    <s v="LINAC GLIDE STRIP"/>
    <s v="Stockport SK4 2JT"/>
    <n v="22.2"/>
    <x v="1"/>
    <s v="Diesel"/>
    <n v="8.2140000000000008E-3"/>
  </r>
  <r>
    <d v="2023-06-01T00:00:00"/>
    <s v="S023284"/>
    <x v="19"/>
    <s v="PO131881"/>
    <s v="GRN188604"/>
    <s v="340-1011-1"/>
    <s v="MODIFIED ENCLOSURE SITE CONFIGURABLE"/>
    <s v="Leicester LE19 2DT"/>
    <n v="144"/>
    <x v="1"/>
    <s v="Diesel"/>
    <n v="5.3280000000000001E-2"/>
  </r>
  <r>
    <d v="2023-01-01T00:00:00"/>
    <s v="S022669"/>
    <x v="53"/>
    <s v="PO137958"/>
    <s v="GRN178537"/>
    <n v="3445265"/>
    <s v="SWITCHED SOCKET 13A 2-GANG DOUBLE POLE IP66 - GREY"/>
    <s v="Congleton CW12 1DL"/>
    <n v="12.6"/>
    <x v="2"/>
    <s v="Diesel"/>
    <n v="4.6620000000000003E-3"/>
  </r>
  <r>
    <d v="2023-01-01T00:00:00"/>
    <s v="S022669"/>
    <x v="53"/>
    <s v="PO140257"/>
    <s v="GRN178566"/>
    <n v="101039400"/>
    <s v="CHILLER 4.5kW CC 10L/m 400V 50Hz SS IP54 w/ FILTER"/>
    <s v="Congleton CW12 1DL"/>
    <n v="12.6"/>
    <x v="2"/>
    <s v="Diesel"/>
    <n v="4.6620000000000003E-3"/>
  </r>
  <r>
    <d v="2023-01-01T00:00:00"/>
    <s v="S022669"/>
    <x v="53"/>
    <s v="PO140422"/>
    <s v="GRN178574"/>
    <n v="79204476"/>
    <s v="MCB S200 TYPE B, 1 POLE 20A DIN RAIL MOUNT"/>
    <s v="Congleton CW12 1DL"/>
    <n v="12.6"/>
    <x v="2"/>
    <s v="Diesel"/>
    <n v="4.6620000000000003E-3"/>
  </r>
  <r>
    <d v="2023-01-01T00:00:00"/>
    <s v="S022669"/>
    <x v="53"/>
    <s v="PO140024"/>
    <s v="GRN178592"/>
    <n v="85201597"/>
    <s v="M6 x 25mm ROOFING BOLT"/>
    <s v="Congleton CW12 1DL"/>
    <n v="12.6"/>
    <x v="2"/>
    <s v="Diesel"/>
    <n v="4.6620000000000003E-3"/>
  </r>
  <r>
    <d v="2023-01-01T00:00:00"/>
    <s v="S022669"/>
    <x v="53"/>
    <s v="PO140024"/>
    <s v="GRN178593"/>
    <n v="42207336"/>
    <s v="POSITION TRANSDUCER POTENTIONMETRIC UPTO 750MMIP65"/>
    <s v="Congleton CW12 1DL"/>
    <n v="12.6"/>
    <x v="2"/>
    <s v="Diesel"/>
    <n v="4.6620000000000003E-3"/>
  </r>
  <r>
    <d v="2023-01-01T00:00:00"/>
    <s v="S022669"/>
    <x v="53"/>
    <s v="PO141740"/>
    <s v="GRN178602"/>
    <n v="1"/>
    <s v="freight inwards"/>
    <s v="Congleton CW12 1DL"/>
    <n v="12.6"/>
    <x v="2"/>
    <s v="Diesel"/>
    <n v="4.6620000000000003E-3"/>
  </r>
  <r>
    <d v="2023-01-01T00:00:00"/>
    <s v="S022669"/>
    <x v="53"/>
    <s v="PO140704"/>
    <s v="GRN178623"/>
    <n v="5145063"/>
    <s v="BACK BOX 1 GANG GLOSS SURFACE MOUNT - WHITE"/>
    <s v="Congleton CW12 1DL"/>
    <n v="12.6"/>
    <x v="2"/>
    <s v="Diesel"/>
    <n v="4.6620000000000003E-3"/>
  </r>
  <r>
    <d v="2023-01-01T00:00:00"/>
    <s v="S022669"/>
    <x v="53"/>
    <s v="PO140182"/>
    <s v="GRN178626"/>
    <n v="101026762"/>
    <s v="SLIMLINE TWIN RJ45 DATA SOCKET - 2 GANGS - BLACK S"/>
    <s v="Congleton CW12 1DL"/>
    <n v="12.6"/>
    <x v="2"/>
    <s v="Diesel"/>
    <n v="4.6620000000000003E-3"/>
  </r>
  <r>
    <d v="2023-06-01T00:00:00"/>
    <s v="S001571"/>
    <x v="10"/>
    <s v="PO144778"/>
    <s v="GRN188617"/>
    <n v="5745131"/>
    <s v="STANDARD MOUNTING SET FOR 190 / 270 D WEATHER HOOD"/>
    <s v="St Albans AL1 5BN"/>
    <n v="298"/>
    <x v="2"/>
    <s v="Diesel"/>
    <n v="1.1026E-3"/>
  </r>
  <r>
    <d v="2023-06-01T00:00:00"/>
    <s v="S001571"/>
    <x v="10"/>
    <s v="PO144724"/>
    <s v="GRN188618"/>
    <n v="21201458"/>
    <s v="I/O CABLE M12 X 8 8 OPEN WIRES 20M CORDLESS_x000a_RF-DPM"/>
    <s v="St Albans AL1 5BN"/>
    <n v="298"/>
    <x v="2"/>
    <s v="Diesel"/>
    <n v="1.1026E-3"/>
  </r>
  <r>
    <d v="2023-01-01T00:00:00"/>
    <s v="S022669"/>
    <x v="53"/>
    <s v="PO141667"/>
    <s v="GRN178629"/>
    <n v="34203497"/>
    <s v="13A UNSWITCHED FUSED SPUR W/FLEX OUTLET IN BASE"/>
    <s v="Congleton CW12 1DL"/>
    <n v="12.6"/>
    <x v="2"/>
    <s v="Diesel"/>
    <n v="4.6620000000000003E-3"/>
  </r>
  <r>
    <d v="2023-01-01T00:00:00"/>
    <s v="S022669"/>
    <x v="53"/>
    <s v="PO140032"/>
    <s v="GRN178633"/>
    <n v="5145042"/>
    <s v="CONTACT BLOCK NORMALLY OPEN IP65"/>
    <s v="Congleton CW12 1DL"/>
    <n v="12.6"/>
    <x v="2"/>
    <s v="Diesel"/>
    <n v="4.6620000000000003E-3"/>
  </r>
  <r>
    <d v="2023-01-01T00:00:00"/>
    <s v="S022669"/>
    <x v="53"/>
    <s v="PO141344"/>
    <s v="GRN178634"/>
    <s v="11701-2172"/>
    <s v="EWON COSY+ INDUSTRIAL VPN GATEWAY. WAN/LAN ETHERNE"/>
    <s v="Congleton CW12 1DL"/>
    <n v="12.6"/>
    <x v="2"/>
    <s v="Diesel"/>
    <n v="4.6620000000000003E-3"/>
  </r>
  <r>
    <d v="2023-01-01T00:00:00"/>
    <s v="S022669"/>
    <x v="53"/>
    <s v="PO142068"/>
    <s v="GRN178635"/>
    <n v="13206634"/>
    <s v="IN-DASH MOUNTING KIT FOR DM4400 RADIO"/>
    <s v="Congleton CW12 1DL"/>
    <n v="12.6"/>
    <x v="2"/>
    <s v="Diesel"/>
    <n v="4.6620000000000003E-3"/>
  </r>
  <r>
    <d v="2023-01-01T00:00:00"/>
    <s v="S022669"/>
    <x v="53"/>
    <s v="PO140012"/>
    <s v="GRN178638"/>
    <n v="101033092"/>
    <s v="END CAP FOR RECESSED PROFILE SLIM RAIL WITH HOLE D"/>
    <s v="Congleton CW12 1DL"/>
    <n v="12.6"/>
    <x v="2"/>
    <s v="Diesel"/>
    <n v="4.6620000000000003E-3"/>
  </r>
  <r>
    <d v="2023-01-01T00:00:00"/>
    <s v="S022669"/>
    <x v="53"/>
    <s v="PO141858"/>
    <s v="GRN178642"/>
    <s v="11700-8795"/>
    <s v="PATCH PANEL 24 FIBER 12 LC DUPLEX OS2 SINGLE MODE"/>
    <s v="Congleton CW12 1DL"/>
    <n v="12.6"/>
    <x v="2"/>
    <s v="Diesel"/>
    <n v="4.6620000000000003E-3"/>
  </r>
  <r>
    <d v="2023-01-01T00:00:00"/>
    <s v="S022669"/>
    <x v="53"/>
    <s v="PO140956"/>
    <s v="GRN178643"/>
    <n v="101038594"/>
    <s v="MOXA POWER ADAPTER UK PLUG"/>
    <s v="Congleton CW12 1DL"/>
    <n v="12.6"/>
    <x v="2"/>
    <s v="Diesel"/>
    <n v="4.6620000000000003E-3"/>
  </r>
  <r>
    <d v="2023-01-01T00:00:00"/>
    <s v="S022669"/>
    <x v="53"/>
    <s v="PO140017"/>
    <s v="GRN178644"/>
    <n v="101047262"/>
    <s v="USB DONGLE + LICENSE CENTRAL AMERICAN (CAM) PLATES"/>
    <s v="Congleton CW12 1DL"/>
    <n v="12.6"/>
    <x v="2"/>
    <s v="Diesel"/>
    <n v="4.6620000000000003E-3"/>
  </r>
  <r>
    <d v="2023-01-01T00:00:00"/>
    <s v="S022669"/>
    <x v="53"/>
    <s v="PO140020"/>
    <s v="GRN178646"/>
    <s v="11700-3906"/>
    <s v="POWER STRIP IEC-LK RACK/SURFACE MNT 9POS W/SW &amp; C-"/>
    <s v="Congleton CW12 1DL"/>
    <n v="12.6"/>
    <x v="2"/>
    <s v="Diesel"/>
    <n v="4.6620000000000003E-3"/>
  </r>
  <r>
    <d v="2023-01-01T00:00:00"/>
    <s v="S022669"/>
    <x v="53"/>
    <s v="PO141929"/>
    <s v="GRN178658"/>
    <s v="361-1019-1"/>
    <s v="DETECTOR BOX END PLATE GASKET"/>
    <s v="Congleton CW12 1DL"/>
    <n v="12.6"/>
    <x v="2"/>
    <s v="Diesel"/>
    <n v="4.6620000000000003E-3"/>
  </r>
  <r>
    <d v="2023-01-01T00:00:00"/>
    <s v="S022669"/>
    <x v="53"/>
    <s v="PO141740"/>
    <s v="GRN178659"/>
    <n v="101044221"/>
    <s v="POLYCARBONATE ENCLOSURE 360 W x 254 H x 111 D RITT"/>
    <s v="Congleton CW12 1DL"/>
    <n v="12.6"/>
    <x v="2"/>
    <s v="Diesel"/>
    <n v="4.6620000000000003E-3"/>
  </r>
  <r>
    <d v="2023-01-01T00:00:00"/>
    <s v="S022669"/>
    <x v="53"/>
    <s v="PO138031"/>
    <s v="GRN178660"/>
    <n v="5145038"/>
    <s v="CONTROL PENDANT RED PUSHBUTTON"/>
    <s v="Congleton CW12 1DL"/>
    <n v="12.6"/>
    <x v="2"/>
    <s v="Diesel"/>
    <n v="4.6620000000000003E-3"/>
  </r>
  <r>
    <d v="2023-01-01T00:00:00"/>
    <s v="S022669"/>
    <x v="53"/>
    <s v="PO137955"/>
    <s v="GRN178662"/>
    <n v="101039674"/>
    <s v="SLIDE-N-LOCK UNIVERSAL MONITOR PLATE"/>
    <s v="Congleton CW12 1DL"/>
    <n v="12.6"/>
    <x v="2"/>
    <s v="Diesel"/>
    <n v="4.6620000000000003E-3"/>
  </r>
  <r>
    <d v="2023-01-01T00:00:00"/>
    <s v="S022669"/>
    <x v="53"/>
    <s v="PO138617"/>
    <s v="GRN178663"/>
    <n v="101033561"/>
    <s v="RGBW LED STRIP CONTROLLER AND RECEIVER BOX"/>
    <s v="Congleton CW12 1DL"/>
    <n v="12.6"/>
    <x v="2"/>
    <s v="Diesel"/>
    <n v="4.6620000000000003E-3"/>
  </r>
  <r>
    <d v="2023-01-01T00:00:00"/>
    <s v="S022669"/>
    <x v="53"/>
    <s v="PO141702"/>
    <s v="GRN178784"/>
    <n v="57207485"/>
    <s v="SAFETRED UNVRSL FLOOR COVER 2M X 20M LG"/>
    <s v="Congleton CW12 1DL"/>
    <n v="12.6"/>
    <x v="2"/>
    <s v="Diesel"/>
    <n v="4.6620000000000003E-3"/>
  </r>
  <r>
    <d v="2023-01-01T00:00:00"/>
    <s v="S022669"/>
    <x v="53"/>
    <s v="PO140432"/>
    <s v="GRN178847"/>
    <n v="5145021"/>
    <s v="INDICATOR HOUSING FOR X-RAY MON LIGHTS 2 BULBS"/>
    <s v="Congleton CW12 1DL"/>
    <n v="12.6"/>
    <x v="2"/>
    <s v="Diesel"/>
    <n v="4.6620000000000003E-3"/>
  </r>
  <r>
    <d v="2023-01-01T00:00:00"/>
    <s v="S022669"/>
    <x v="53"/>
    <s v="PO140023"/>
    <s v="GRN178849"/>
    <n v="33202550"/>
    <s v="COPPER TUBE TERMINAL LUG 10 x 10mm (BAG OF 100)"/>
    <s v="Congleton CW12 1DL"/>
    <n v="12.6"/>
    <x v="2"/>
    <s v="Diesel"/>
    <n v="4.6620000000000003E-3"/>
  </r>
  <r>
    <d v="2023-01-01T00:00:00"/>
    <s v="S022669"/>
    <x v="53"/>
    <s v="PO140422"/>
    <s v="GRN178851"/>
    <n v="79204929"/>
    <s v="MCB 4 POLE TYPE D 63A 10KA"/>
    <s v="Congleton CW12 1DL"/>
    <n v="12.6"/>
    <x v="2"/>
    <s v="Diesel"/>
    <n v="4.6620000000000003E-3"/>
  </r>
  <r>
    <d v="2023-01-01T00:00:00"/>
    <s v="S022669"/>
    <x v="53"/>
    <s v="PO138853"/>
    <s v="GRN178852"/>
    <n v="101041215"/>
    <s v="IEC MALE C20 TO FEMALE C19 EXTENSION LEAD, RED, 3M"/>
    <s v="Congleton CW12 1DL"/>
    <n v="12.6"/>
    <x v="2"/>
    <s v="Diesel"/>
    <n v="4.6620000000000003E-3"/>
  </r>
  <r>
    <d v="2023-01-01T00:00:00"/>
    <s v="S022669"/>
    <x v="53"/>
    <s v="PO142240"/>
    <s v="GRN178853"/>
    <s v="11701-2372"/>
    <s v="5MM I/D SPLIT BLACK POLYPROPYLENE CORRUGATED FLEXI"/>
    <s v="Congleton CW12 1DL"/>
    <n v="12.6"/>
    <x v="2"/>
    <s v="Diesel"/>
    <n v="4.6620000000000003E-3"/>
  </r>
  <r>
    <d v="2023-01-01T00:00:00"/>
    <s v="S022669"/>
    <x v="53"/>
    <s v="PO141222"/>
    <s v="GRN178854"/>
    <n v="79206115"/>
    <s v="Acti 9 iID - RCCB - 4P - 80A - 300mA - TYPE ASI"/>
    <s v="Congleton CW12 1DL"/>
    <n v="12.6"/>
    <x v="2"/>
    <s v="Diesel"/>
    <n v="4.6620000000000003E-3"/>
  </r>
  <r>
    <d v="2023-01-01T00:00:00"/>
    <s v="S022669"/>
    <x v="53"/>
    <s v="PO140028"/>
    <s v="GRN178859"/>
    <n v="13206299"/>
    <s v="WD MY PASSPORT 1TB HARD DRIVE - BLACK"/>
    <s v="Congleton CW12 1DL"/>
    <n v="12.6"/>
    <x v="2"/>
    <s v="Diesel"/>
    <n v="4.6620000000000003E-3"/>
  </r>
  <r>
    <d v="2023-01-01T00:00:00"/>
    <s v="S022669"/>
    <x v="53"/>
    <s v="PO140023"/>
    <s v="GRN178860"/>
    <s v="11700-7756"/>
    <s v="HOIST RING 1-8  X 1.53 BOLT 10000LB"/>
    <s v="Congleton CW12 1DL"/>
    <n v="12.6"/>
    <x v="2"/>
    <s v="Diesel"/>
    <n v="4.6620000000000003E-3"/>
  </r>
  <r>
    <d v="2023-01-01T00:00:00"/>
    <s v="S022669"/>
    <x v="53"/>
    <s v="PO141619"/>
    <s v="GRN178863"/>
    <s v="11598-1779"/>
    <s v="MAGNET ACTUATING STRAIGHT MOUNTING BPS SERIES"/>
    <s v="Congleton CW12 1DL"/>
    <n v="12.6"/>
    <x v="2"/>
    <s v="Diesel"/>
    <n v="4.6620000000000003E-3"/>
  </r>
  <r>
    <d v="2023-01-01T00:00:00"/>
    <s v="S022669"/>
    <x v="53"/>
    <s v="PO140418"/>
    <s v="GRN178864"/>
    <n v="101041217"/>
    <s v="3M EURO PLUG TO IEC C19 SOCKET MAINS LEAD, 16A BLA"/>
    <s v="Congleton CW12 1DL"/>
    <n v="12.6"/>
    <x v="2"/>
    <s v="Diesel"/>
    <n v="4.6620000000000003E-3"/>
  </r>
  <r>
    <d v="2023-01-01T00:00:00"/>
    <s v="S022669"/>
    <x v="53"/>
    <s v="PO140422"/>
    <s v="GRN178876"/>
    <n v="57207371"/>
    <s v="BI-DIRECTIONAL VENT BREATHER"/>
    <s v="Congleton CW12 1DL"/>
    <n v="12.6"/>
    <x v="2"/>
    <s v="Diesel"/>
    <n v="4.6620000000000003E-3"/>
  </r>
  <r>
    <d v="2023-01-01T00:00:00"/>
    <s v="S022669"/>
    <x v="53"/>
    <s v="PO140422"/>
    <s v="GRN178877"/>
    <n v="56207350"/>
    <s v="DESKTOP POWER SUPPLY FOR MOTOROLA DM4400 ALFATRONI"/>
    <s v="Congleton CW12 1DL"/>
    <n v="12.6"/>
    <x v="2"/>
    <s v="Diesel"/>
    <n v="4.6620000000000003E-3"/>
  </r>
  <r>
    <d v="2023-01-01T00:00:00"/>
    <s v="S022669"/>
    <x v="53"/>
    <s v="PO140027"/>
    <s v="GRN178879"/>
    <n v="23202445"/>
    <s v="CABLE MANAGEMENT SYSTEM FOR G60 EMEA STD (BOF)"/>
    <s v="Congleton CW12 1DL"/>
    <n v="12.6"/>
    <x v="2"/>
    <s v="Diesel"/>
    <n v="4.6620000000000003E-3"/>
  </r>
  <r>
    <d v="2023-01-01T00:00:00"/>
    <s v="S022669"/>
    <x v="53"/>
    <s v="PO142124"/>
    <s v="GRN178886"/>
    <s v="11547-0722"/>
    <s v="CORD POWER IEC320 250VAC 10A C13-14 2.5M"/>
    <s v="Congleton CW12 1DL"/>
    <n v="12.6"/>
    <x v="2"/>
    <s v="Diesel"/>
    <n v="4.6620000000000003E-3"/>
  </r>
  <r>
    <d v="2023-01-01T00:00:00"/>
    <s v="S022669"/>
    <x v="53"/>
    <s v="PO141067"/>
    <s v="GRN178887"/>
    <n v="101050384"/>
    <s v="MALE STRAIGHT M8 TO FREE END SENSOR ACTUATOR CABLE"/>
    <s v="Congleton CW12 1DL"/>
    <n v="12.6"/>
    <x v="2"/>
    <s v="Diesel"/>
    <n v="4.6620000000000003E-3"/>
  </r>
  <r>
    <d v="2023-01-01T00:00:00"/>
    <s v="S022669"/>
    <x v="53"/>
    <s v="PO142229"/>
    <s v="GRN178962"/>
    <n v="101010791"/>
    <s v="4 WAY PUSHBUTTON PENDANT CONTROL STATION - EMPTY"/>
    <s v="Congleton CW12 1DL"/>
    <n v="12.6"/>
    <x v="2"/>
    <s v="Diesel"/>
    <n v="4.6620000000000003E-3"/>
  </r>
  <r>
    <d v="2023-01-01T00:00:00"/>
    <s v="S022669"/>
    <x v="53"/>
    <s v="PO142319"/>
    <s v="GRN179044"/>
    <n v="101050312"/>
    <s v="CONNECTOR SOCKET 6 WAY 1.5 M/P 150 SEALED APTIV 12"/>
    <s v="Congleton CW12 1DL"/>
    <n v="12.6"/>
    <x v="2"/>
    <s v="Diesel"/>
    <n v="4.6620000000000003E-3"/>
  </r>
  <r>
    <d v="2023-01-01T00:00:00"/>
    <s v="S022669"/>
    <x v="53"/>
    <s v="PO142200"/>
    <s v="GRN179045"/>
    <n v="101050314"/>
    <s v="M/P 1.5 FEMALE LOCKING LANCE SEALED SERIES CRIMP A"/>
    <s v="Congleton CW12 1DL"/>
    <n v="12.6"/>
    <x v="2"/>
    <s v="Diesel"/>
    <n v="4.6620000000000003E-3"/>
  </r>
  <r>
    <d v="2023-01-01T00:00:00"/>
    <s v="S022669"/>
    <x v="53"/>
    <s v="PO141784"/>
    <s v="GRN179051"/>
    <n v="101024843"/>
    <s v="SCANDRIVE FILTER"/>
    <s v="Congleton CW12 1DL"/>
    <n v="12.6"/>
    <x v="2"/>
    <s v="Diesel"/>
    <n v="4.6620000000000003E-3"/>
  </r>
  <r>
    <d v="2023-01-01T00:00:00"/>
    <s v="S022669"/>
    <x v="53"/>
    <s v="PO142069"/>
    <s v="GRN179054"/>
    <n v="57207482"/>
    <s v="ROUND ROD WITH ROLLERS 800MM"/>
    <s v="Congleton CW12 1DL"/>
    <n v="12.6"/>
    <x v="2"/>
    <s v="Diesel"/>
    <n v="4.6620000000000003E-3"/>
  </r>
  <r>
    <d v="2023-01-01T00:00:00"/>
    <s v="S022669"/>
    <x v="53"/>
    <s v="PO142273"/>
    <s v="GRN179056"/>
    <n v="1"/>
    <s v="freight inwards"/>
    <s v="Congleton CW12 1DL"/>
    <n v="12.6"/>
    <x v="2"/>
    <s v="Diesel"/>
    <n v="4.6620000000000003E-3"/>
  </r>
  <r>
    <d v="2023-06-01T00:00:00"/>
    <s v="S025431"/>
    <x v="0"/>
    <s v="PO142196"/>
    <s v="GRN188674"/>
    <s v="332-6128-1"/>
    <s v="OPTION ZBV DRIVER SCAN ACTIVATION"/>
    <s v="Boston Massachusetts"/>
    <n v="3154"/>
    <x v="0"/>
    <s v="Crude"/>
    <n v="1.0118031999999999E-2"/>
  </r>
  <r>
    <d v="2023-01-01T00:00:00"/>
    <s v="S022669"/>
    <x v="53"/>
    <s v="PO140024"/>
    <s v="GRN179058"/>
    <n v="57207481"/>
    <s v="ROUND ROD WITH ROLLERS 1200mm"/>
    <s v="Congleton CW12 1DL"/>
    <n v="12.6"/>
    <x v="2"/>
    <s v="Diesel"/>
    <n v="4.6620000000000003E-3"/>
  </r>
  <r>
    <d v="2023-01-01T00:00:00"/>
    <s v="S022669"/>
    <x v="53"/>
    <s v="PO140023"/>
    <s v="GRN179125"/>
    <n v="33202550"/>
    <s v="COPPER TUBE TERMINAL LUG 10 x 10mm (BAG OF 100)"/>
    <s v="Congleton CW12 1DL"/>
    <n v="12.6"/>
    <x v="2"/>
    <s v="Diesel"/>
    <n v="4.6620000000000003E-3"/>
  </r>
  <r>
    <d v="2023-01-01T00:00:00"/>
    <s v="S022669"/>
    <x v="53"/>
    <s v="PO139844"/>
    <s v="GRN179126"/>
    <s v="11540-0692"/>
    <s v="PUTTY HIGH VOLTAGE"/>
    <s v="Congleton CW12 1DL"/>
    <n v="12.6"/>
    <x v="2"/>
    <s v="Diesel"/>
    <n v="4.6620000000000003E-3"/>
  </r>
  <r>
    <d v="2023-01-01T00:00:00"/>
    <s v="S022669"/>
    <x v="53"/>
    <s v="PO136758"/>
    <s v="GRN179127"/>
    <n v="88202806"/>
    <s v="KM 4/23 LABEL HOLDER (pack qty 1000)"/>
    <s v="Congleton CW12 1DL"/>
    <n v="12.6"/>
    <x v="2"/>
    <s v="Diesel"/>
    <n v="4.6620000000000003E-3"/>
  </r>
  <r>
    <d v="2023-01-01T00:00:00"/>
    <s v="S022669"/>
    <x v="53"/>
    <s v="PO141741"/>
    <s v="GRN179128"/>
    <s v="11700-2294"/>
    <s v="CHANNEL NUT M8 SPRING LOADED"/>
    <s v="Congleton CW12 1DL"/>
    <n v="12.6"/>
    <x v="2"/>
    <s v="Diesel"/>
    <n v="4.6620000000000003E-3"/>
  </r>
  <r>
    <d v="2023-06-01T00:00:00"/>
    <s v="S024448"/>
    <x v="18"/>
    <s v="PO145315"/>
    <s v="GRN188688"/>
    <n v="101029652"/>
    <s v="COMPACT COOLING SYSTEM INTERFACE"/>
    <s v="California 94560"/>
    <n v="5214"/>
    <x v="0"/>
    <s v="Crude"/>
    <n v="0.4181628"/>
  </r>
  <r>
    <d v="2023-01-01T00:00:00"/>
    <s v="S022669"/>
    <x v="53"/>
    <s v="PO140775"/>
    <s v="GRN179167"/>
    <s v="11700-6998"/>
    <s v="POWER CORD C14 TO C13 3FT"/>
    <s v="Congleton CW12 1DL"/>
    <n v="12.6"/>
    <x v="2"/>
    <s v="Diesel"/>
    <n v="4.6620000000000003E-3"/>
  </r>
  <r>
    <d v="2023-06-01T00:00:00"/>
    <s v="S023413"/>
    <x v="15"/>
    <s v="PO143647"/>
    <s v="GRN188695"/>
    <s v="361-1208-1"/>
    <s v="VISY DV60 ACCR &amp; ANPR ELECTRICAL HARDWARE"/>
    <s v="33100 Tampere, Finland"/>
    <n v="3916"/>
    <x v="2"/>
    <s v="Diesel"/>
    <n v="3.9815929999999999E-2"/>
  </r>
  <r>
    <d v="2023-01-01T00:00:00"/>
    <s v="S022669"/>
    <x v="53"/>
    <s v="PO142124"/>
    <s v="GRN179207"/>
    <s v="11700-8795"/>
    <s v="PATCH PANEL 24 FIBER 12 LC DUPLEX OS2 SINGLE MODE"/>
    <s v="Congleton CW12 1DL"/>
    <n v="12.6"/>
    <x v="2"/>
    <s v="Diesel"/>
    <n v="4.6620000000000003E-3"/>
  </r>
  <r>
    <d v="2023-01-01T00:00:00"/>
    <s v="S022669"/>
    <x v="53"/>
    <s v="PO142408"/>
    <s v="GRN179281"/>
    <s v="11701-2347"/>
    <s v="BACK BOX ORANGE NF 1 GANG 40MM DEEP"/>
    <s v="Congleton CW12 1DL"/>
    <n v="12.6"/>
    <x v="2"/>
    <s v="Diesel"/>
    <n v="4.6620000000000003E-3"/>
  </r>
  <r>
    <d v="2023-06-01T00:00:00"/>
    <s v="S023222"/>
    <x v="11"/>
    <s v="PO140490"/>
    <s v="GRN188737"/>
    <s v="11700-6901"/>
    <s v="CABLE M12 MALE 4 PAIRS 8 COND 24AWG SHIELDED 1M"/>
    <s v="Wickford SS11 8YT"/>
    <n v="390"/>
    <x v="2"/>
    <s v="Diesel"/>
    <n v="1.4430000000000001E-3"/>
  </r>
  <r>
    <d v="2023-06-01T00:00:00"/>
    <s v="S023284"/>
    <x v="19"/>
    <s v="PO141211"/>
    <s v="GRN188741"/>
    <s v="340-1153-1"/>
    <s v="CONDUIT OUTDOOR EQUIPMENT RACK ASSY – SPEED SENSOR"/>
    <s v="Leicester LE19 2DT"/>
    <n v="144"/>
    <x v="1"/>
    <s v="Diesel"/>
    <n v="5.3280000000000001E-2"/>
  </r>
  <r>
    <d v="2023-01-01T00:00:00"/>
    <s v="S022669"/>
    <x v="53"/>
    <s v="PO141740"/>
    <s v="GRN179282"/>
    <n v="101034435"/>
    <s v="SWA TERMINATED OS2 9/125 FIBRE CABLE 100M LC-LC 8C"/>
    <s v="Congleton CW12 1DL"/>
    <n v="12.6"/>
    <x v="2"/>
    <s v="Diesel"/>
    <n v="4.6620000000000003E-3"/>
  </r>
  <r>
    <d v="2023-06-01T00:00:00"/>
    <s v="S001121"/>
    <x v="5"/>
    <s v="PO146076"/>
    <s v="GRN188745"/>
    <n v="101049558"/>
    <s v="HMS EWON FLEXY 205 - REMOTE SUPPORT SOLUTION"/>
    <s v="Salford M5 4BE"/>
    <n v="103.6"/>
    <x v="2"/>
    <s v="Diesel"/>
    <n v="3.8331999999999998E-4"/>
  </r>
  <r>
    <d v="2023-06-01T00:00:00"/>
    <s v="S023222"/>
    <x v="11"/>
    <s v="PO142816"/>
    <s v="GRN188746"/>
    <s v="11700-5430"/>
    <s v="CABLE 4 PIN PANEL MOUNT SHLD 4 METER"/>
    <s v="Wickford SS11 8YT"/>
    <n v="390"/>
    <x v="2"/>
    <s v="Diesel"/>
    <n v="1.4430000000000001E-3"/>
  </r>
  <r>
    <d v="2023-01-01T00:00:00"/>
    <s v="S022669"/>
    <x v="53"/>
    <s v="PO142430"/>
    <s v="GRN179283"/>
    <n v="101044735"/>
    <s v="KX ENCLOSURE WHD 600x200x120mm"/>
    <s v="Congleton CW12 1DL"/>
    <n v="12.6"/>
    <x v="2"/>
    <s v="Diesel"/>
    <n v="4.6620000000000003E-3"/>
  </r>
  <r>
    <d v="2023-01-01T00:00:00"/>
    <s v="S022669"/>
    <x v="53"/>
    <s v="PO142288"/>
    <s v="GRN179335"/>
    <n v="42205151"/>
    <s v="WALL SPLIT AIRCON UNIT 18000BTU 220V-240V 50HZ"/>
    <s v="Congleton CW12 1DL"/>
    <n v="12.6"/>
    <x v="2"/>
    <s v="Diesel"/>
    <n v="4.6620000000000003E-3"/>
  </r>
  <r>
    <d v="2023-06-01T00:00:00"/>
    <s v="S023222"/>
    <x v="11"/>
    <s v="PO143352"/>
    <s v="GRN188753"/>
    <n v="101027470"/>
    <s v="TL50 TOWER LIGHT AUDIBLE - GREEN, YELLOW, RED"/>
    <s v="Wickford SS11 8YT"/>
    <n v="390"/>
    <x v="2"/>
    <s v="Diesel"/>
    <n v="1.4430000000000001E-3"/>
  </r>
  <r>
    <d v="2023-06-01T00:00:00"/>
    <s v="S023222"/>
    <x v="11"/>
    <s v="PO141906"/>
    <s v="GRN188755"/>
    <s v="11554-0683"/>
    <s v="CONN EURO MALE WIREABLE"/>
    <s v="Wickford SS11 8YT"/>
    <n v="390"/>
    <x v="2"/>
    <s v="Diesel"/>
    <n v="1.4430000000000001E-3"/>
  </r>
  <r>
    <d v="2023-01-01T00:00:00"/>
    <s v="S022669"/>
    <x v="53"/>
    <s v="PO138645"/>
    <s v="GRN179447"/>
    <n v="101042174"/>
    <s v="VIDAR HDX  ANPR CAMERA"/>
    <s v="Congleton CW12 1DL"/>
    <n v="12.6"/>
    <x v="2"/>
    <s v="Diesel"/>
    <n v="4.6620000000000003E-3"/>
  </r>
  <r>
    <d v="2023-01-01T00:00:00"/>
    <s v="S022669"/>
    <x v="53"/>
    <s v="PO140422"/>
    <s v="GRN179448"/>
    <n v="57207371"/>
    <s v="BI-DIRECTIONAL VENT BREATHER"/>
    <s v="Congleton CW12 1DL"/>
    <n v="12.6"/>
    <x v="2"/>
    <s v="Diesel"/>
    <n v="4.6620000000000003E-3"/>
  </r>
  <r>
    <d v="2023-04-01T00:00:00"/>
    <s v="S024099"/>
    <x v="47"/>
    <s v="PO143002"/>
    <s v="GRN184793"/>
    <s v="340-1012-1"/>
    <s v="WELDMENT LINAC SUPPORT STRUCTURE"/>
    <s v="Stafford ST16 3DR"/>
    <n v="49.6"/>
    <x v="3"/>
    <s v="Diesel"/>
    <n v="5.0430800000000005E-2"/>
  </r>
  <r>
    <d v="2023-01-01T00:00:00"/>
    <s v="S022669"/>
    <x v="53"/>
    <s v="PO138657"/>
    <s v="GRN179449"/>
    <n v="4245278"/>
    <s v="CARBON MONOXIDE DETECTOR"/>
    <s v="Congleton CW12 1DL"/>
    <n v="12.6"/>
    <x v="2"/>
    <s v="Diesel"/>
    <n v="4.6620000000000003E-3"/>
  </r>
  <r>
    <d v="2023-01-01T00:00:00"/>
    <s v="S022669"/>
    <x v="53"/>
    <s v="PO138622"/>
    <s v="GRN179454"/>
    <n v="101038491"/>
    <s v="SWITCHED SOCKET 13A 2 GANG, 2 4A USB SS - BLACK"/>
    <s v="Congleton CW12 1DL"/>
    <n v="12.6"/>
    <x v="2"/>
    <s v="Diesel"/>
    <n v="4.6620000000000003E-3"/>
  </r>
  <r>
    <d v="2023-01-01T00:00:00"/>
    <s v="S022669"/>
    <x v="53"/>
    <s v="PO140704"/>
    <s v="GRN179458"/>
    <n v="4245278"/>
    <s v="CARBON MONOXIDE DETECTOR FIREANGEL CO-9D"/>
    <s v="Congleton CW12 1DL"/>
    <n v="12.6"/>
    <x v="2"/>
    <s v="Diesel"/>
    <n v="4.6620000000000003E-3"/>
  </r>
  <r>
    <d v="2023-01-01T00:00:00"/>
    <s v="S022669"/>
    <x v="53"/>
    <s v="PO138641"/>
    <s v="GRN179460"/>
    <n v="3445267"/>
    <s v="TRAILING SOCKET 6 WAY WHITE"/>
    <s v="Congleton CW12 1DL"/>
    <n v="12.6"/>
    <x v="2"/>
    <s v="Diesel"/>
    <n v="4.6620000000000003E-3"/>
  </r>
  <r>
    <d v="2023-01-01T00:00:00"/>
    <s v="S022669"/>
    <x v="53"/>
    <s v="PO139015"/>
    <s v="GRN179461"/>
    <n v="57207371"/>
    <s v="BI-DIRECTIONAL VENT BREATHER"/>
    <s v="Congleton CW12 1DL"/>
    <n v="12.6"/>
    <x v="2"/>
    <s v="Diesel"/>
    <n v="4.6620000000000003E-3"/>
  </r>
  <r>
    <d v="2023-08-01T00:00:00"/>
    <s v="S002239"/>
    <x v="17"/>
    <s v="PO143492"/>
    <s v="GRN193826"/>
    <n v="101037721"/>
    <s v="LINATRON Mi6SSM LOW DOSE(15 &amp; 30 rad/min versions)"/>
    <s v="UT 84104"/>
    <n v="4725"/>
    <x v="4"/>
    <s v="Aviation"/>
    <n v="18.279100224000004"/>
  </r>
  <r>
    <d v="2023-01-01T00:00:00"/>
    <s v="S022669"/>
    <x v="53"/>
    <s v="PO142164"/>
    <s v="GRN179462"/>
    <n v="13206299"/>
    <s v="WD MY PASSPORT 1TB HARD DRIVE - BLACK"/>
    <s v="Congleton CW12 1DL"/>
    <n v="12.6"/>
    <x v="2"/>
    <s v="Diesel"/>
    <n v="4.6620000000000003E-3"/>
  </r>
  <r>
    <d v="2023-08-01T00:00:00"/>
    <s v="S002239"/>
    <x v="17"/>
    <s v="PO143492"/>
    <s v="GRN194519"/>
    <n v="101037721"/>
    <s v="LINATRON Mi6SSM LOW DOSE(15 &amp; 30 rad/min versions)"/>
    <s v="UT 84104"/>
    <n v="4725"/>
    <x v="4"/>
    <s v="Aviation"/>
    <n v="18.279100224000004"/>
  </r>
  <r>
    <d v="2023-01-01T00:00:00"/>
    <s v="S022669"/>
    <x v="53"/>
    <s v="PO142492"/>
    <s v="GRN179463"/>
    <n v="57207482"/>
    <s v="ROUND ROD WITH ROLLERS 800MM"/>
    <s v="Congleton CW12 1DL"/>
    <n v="12.6"/>
    <x v="2"/>
    <s v="Diesel"/>
    <n v="4.6620000000000003E-3"/>
  </r>
  <r>
    <d v="2023-01-01T00:00:00"/>
    <s v="S022669"/>
    <x v="53"/>
    <s v="PO142163"/>
    <s v="GRN179465"/>
    <n v="101033561"/>
    <s v="RGBW LED STRIP CONTROLLER AND RECEIVER BOX MILIGHT"/>
    <s v="Congleton CW12 1DL"/>
    <n v="12.6"/>
    <x v="2"/>
    <s v="Diesel"/>
    <n v="4.6620000000000003E-3"/>
  </r>
  <r>
    <d v="2023-08-01T00:00:00"/>
    <s v="S002239"/>
    <x v="17"/>
    <s v="PO143492"/>
    <s v="GRN194521"/>
    <n v="101037721"/>
    <s v="LINATRON Mi6SSM LOW DOSE(15 &amp; 30 rad/min versions)"/>
    <s v="UT 84104"/>
    <n v="4725"/>
    <x v="4"/>
    <s v="Aviation"/>
    <n v="18.279100224000004"/>
  </r>
  <r>
    <d v="2023-01-01T00:00:00"/>
    <s v="S022669"/>
    <x v="53"/>
    <s v="PO139733"/>
    <s v="GRN179466"/>
    <n v="101044289"/>
    <s v="1-AXIS JOYSTICK LEVER, SPRING RETURN IP65 IDEC.HW1"/>
    <s v="Congleton CW12 1DL"/>
    <n v="12.6"/>
    <x v="2"/>
    <s v="Diesel"/>
    <n v="4.6620000000000003E-3"/>
  </r>
  <r>
    <d v="2023-08-01T00:00:00"/>
    <s v="S002239"/>
    <x v="17"/>
    <s v="PO143492"/>
    <s v="GRN194815"/>
    <n v="101037721"/>
    <s v="LINATRON Mi6SSM LOW DOSE(15 &amp; 30 rad/min versions)"/>
    <s v="UT 84104"/>
    <n v="4725"/>
    <x v="4"/>
    <s v="Aviation"/>
    <n v="18.279100224000004"/>
  </r>
  <r>
    <d v="2023-06-01T00:00:00"/>
    <s v="S024448"/>
    <x v="18"/>
    <s v="PO139447"/>
    <s v="GRN188792"/>
    <n v="101042091"/>
    <s v="A25 2.5MeV LINAC PRODUCTION SYSTEM 400V"/>
    <s v="California 94560"/>
    <n v="5214"/>
    <x v="0"/>
    <s v="Crude"/>
    <n v="0.4181628"/>
  </r>
  <r>
    <d v="2023-01-01T00:00:00"/>
    <s v="S022669"/>
    <x v="53"/>
    <s v="PO141536"/>
    <s v="GRN179467"/>
    <n v="101038594"/>
    <s v="MOXA POWER ADAPTER UK PLUG"/>
    <s v="Congleton CW12 1DL"/>
    <n v="12.6"/>
    <x v="2"/>
    <s v="Diesel"/>
    <n v="4.6620000000000003E-3"/>
  </r>
  <r>
    <d v="2023-01-01T00:00:00"/>
    <s v="S022669"/>
    <x v="53"/>
    <s v="PO138643"/>
    <s v="GRN179469"/>
    <n v="56207350"/>
    <s v="DESKTOP POWER SUPPLY FOR MOTOROLA DM4400"/>
    <s v="Congleton CW12 1DL"/>
    <n v="12.6"/>
    <x v="2"/>
    <s v="Diesel"/>
    <n v="4.6620000000000003E-3"/>
  </r>
  <r>
    <d v="2023-01-01T00:00:00"/>
    <s v="S022669"/>
    <x v="53"/>
    <s v="PO140418"/>
    <s v="GRN179470"/>
    <n v="101018377"/>
    <s v="ABAC SERIES STRAIGHT BACKSHELL SIZE 11"/>
    <s v="Congleton CW12 1DL"/>
    <n v="12.6"/>
    <x v="2"/>
    <s v="Diesel"/>
    <n v="4.6620000000000003E-3"/>
  </r>
  <r>
    <d v="2023-01-01T00:00:00"/>
    <s v="S022669"/>
    <x v="53"/>
    <s v="PO138617"/>
    <s v="GRN179472"/>
    <n v="101010791"/>
    <s v="4 WAY PUSHBUTTON PENDANT CONTROL STATION - EMPTY"/>
    <s v="Congleton CW12 1DL"/>
    <n v="12.6"/>
    <x v="2"/>
    <s v="Diesel"/>
    <n v="4.6620000000000003E-3"/>
  </r>
  <r>
    <d v="2023-09-01T00:00:00"/>
    <s v="S002239"/>
    <x v="17"/>
    <s v="PO143492"/>
    <s v="GRN195692"/>
    <n v="101037721"/>
    <s v="LINATRON Mi6SSM LOW DOSE(15 &amp; 30 rad/min versions)"/>
    <s v="UT 84104"/>
    <n v="4725"/>
    <x v="4"/>
    <s v="Aviation"/>
    <n v="18.279100224000004"/>
  </r>
  <r>
    <d v="2023-01-01T00:00:00"/>
    <s v="S022669"/>
    <x v="53"/>
    <s v="PO142067"/>
    <s v="GRN179473"/>
    <n v="101029546"/>
    <s v="STRAIGHT 50OHM RF ADAPTER BNC SOCKET TO BNC SOCKET"/>
    <s v="Congleton CW12 1DL"/>
    <n v="12.6"/>
    <x v="2"/>
    <s v="Diesel"/>
    <n v="4.6620000000000003E-3"/>
  </r>
  <r>
    <d v="2023-01-01T00:00:00"/>
    <s v="S022669"/>
    <x v="53"/>
    <s v="PO140020"/>
    <s v="GRN179478"/>
    <s v="11540-0692"/>
    <s v="PUTTY HIGH VOLTAGE"/>
    <s v="Congleton CW12 1DL"/>
    <n v="12.6"/>
    <x v="2"/>
    <s v="Diesel"/>
    <n v="4.6620000000000003E-3"/>
  </r>
  <r>
    <d v="2023-01-01T00:00:00"/>
    <s v="S022669"/>
    <x v="53"/>
    <s v="PO139725"/>
    <s v="GRN179480"/>
    <n v="101037558"/>
    <s v="160A DISCONNECT SWITCH 3 PHASE N+E"/>
    <s v="Congleton CW12 1DL"/>
    <n v="12.6"/>
    <x v="2"/>
    <s v="Diesel"/>
    <n v="4.6620000000000003E-3"/>
  </r>
  <r>
    <d v="2023-01-01T00:00:00"/>
    <s v="S022669"/>
    <x v="53"/>
    <s v="PO138645"/>
    <s v="GRN179493"/>
    <n v="101019928"/>
    <s v="TRIMLINE SWINGHANDLE WITH CYLINDER FOR FLAT RODS"/>
    <s v="Congleton CW12 1DL"/>
    <n v="12.6"/>
    <x v="2"/>
    <s v="Diesel"/>
    <n v="4.6620000000000003E-3"/>
  </r>
  <r>
    <d v="2023-01-01T00:00:00"/>
    <s v="S022669"/>
    <x v="53"/>
    <s v="PO138861"/>
    <s v="GRN179624"/>
    <n v="101050292"/>
    <s v="ACTROS 5 FUEL SENDER ASSEMBLY"/>
    <s v="Congleton CW12 1DL"/>
    <n v="12.6"/>
    <x v="2"/>
    <s v="Diesel"/>
    <n v="4.6620000000000003E-3"/>
  </r>
  <r>
    <d v="2023-01-01T00:00:00"/>
    <s v="S022669"/>
    <x v="53"/>
    <s v="PO139164"/>
    <s v="GRN179625"/>
    <n v="101050292"/>
    <s v="ACTROS 5 FUEL SENDER ASSEMBLY"/>
    <s v="Congleton CW12 1DL"/>
    <n v="12.6"/>
    <x v="2"/>
    <s v="Diesel"/>
    <n v="4.6620000000000003E-3"/>
  </r>
  <r>
    <d v="2023-01-01T00:00:00"/>
    <s v="S022669"/>
    <x v="53"/>
    <s v="PO142492"/>
    <s v="GRN179626"/>
    <n v="101045474"/>
    <s v="PERFORATED PRESSED TRAY 50 x 50mm GREY - 3M LONG"/>
    <s v="Congleton CW12 1DL"/>
    <n v="12.6"/>
    <x v="2"/>
    <s v="Diesel"/>
    <n v="4.6620000000000003E-3"/>
  </r>
  <r>
    <d v="2023-01-01T00:00:00"/>
    <s v="S022669"/>
    <x v="53"/>
    <s v="PO142163"/>
    <s v="GRN179627"/>
    <n v="101048768"/>
    <s v="BENCH TRUNKING ALUMINIUM WITH UPVC LID 100x100 2M"/>
    <s v="Congleton CW12 1DL"/>
    <n v="12.6"/>
    <x v="2"/>
    <s v="Diesel"/>
    <n v="4.6620000000000003E-3"/>
  </r>
  <r>
    <d v="2023-01-01T00:00:00"/>
    <s v="S022669"/>
    <x v="53"/>
    <s v="PO140600"/>
    <s v="GRN179643"/>
    <n v="101050292"/>
    <s v="ACTROS 5 FUEL SENDER ASSEMBLY"/>
    <s v="Congleton CW12 1DL"/>
    <n v="12.6"/>
    <x v="2"/>
    <s v="Diesel"/>
    <n v="4.6620000000000003E-3"/>
  </r>
  <r>
    <d v="2023-01-01T00:00:00"/>
    <s v="S022669"/>
    <x v="53"/>
    <s v="PO140017"/>
    <s v="GRN179644"/>
    <n v="101045474"/>
    <s v="PERFORATED PRESSED TRAY 50 x 50mm GREY - 3M LONG"/>
    <s v="Congleton CW12 1DL"/>
    <n v="12.6"/>
    <x v="2"/>
    <s v="Diesel"/>
    <n v="4.6620000000000003E-3"/>
  </r>
  <r>
    <d v="2023-01-01T00:00:00"/>
    <s v="S022669"/>
    <x v="53"/>
    <s v="PO138645"/>
    <s v="GRN179645"/>
    <n v="101042174"/>
    <s v="VIDAR HDX  ANPR CAMERA"/>
    <s v="Congleton CW12 1DL"/>
    <n v="12.6"/>
    <x v="2"/>
    <s v="Diesel"/>
    <n v="4.6620000000000003E-3"/>
  </r>
  <r>
    <d v="2023-01-01T00:00:00"/>
    <s v="S022669"/>
    <x v="53"/>
    <s v="PO140017"/>
    <s v="GRN179646"/>
    <n v="101042174"/>
    <s v="VIDAR HDX  ANPR CAMERA"/>
    <s v="Congleton CW12 1DL"/>
    <n v="12.6"/>
    <x v="2"/>
    <s v="Diesel"/>
    <n v="4.6620000000000003E-3"/>
  </r>
  <r>
    <d v="2023-01-01T00:00:00"/>
    <s v="S022669"/>
    <x v="53"/>
    <s v="PO138641"/>
    <s v="GRN179659"/>
    <n v="3445349"/>
    <s v="OUTLET 2 GANG UNSWITCHED SOCKET - WHITE"/>
    <s v="Congleton CW12 1DL"/>
    <n v="12.6"/>
    <x v="2"/>
    <s v="Diesel"/>
    <n v="4.6620000000000003E-3"/>
  </r>
  <r>
    <d v="2023-01-01T00:00:00"/>
    <s v="S022669"/>
    <x v="53"/>
    <s v="PO140432"/>
    <s v="GRN179660"/>
    <n v="5145021"/>
    <s v="INDICATOR HOUSING FOR X-RAY MON LIGHTS 2 BULBS"/>
    <s v="Congleton CW12 1DL"/>
    <n v="12.6"/>
    <x v="2"/>
    <s v="Diesel"/>
    <n v="4.6620000000000003E-3"/>
  </r>
  <r>
    <d v="2023-01-01T00:00:00"/>
    <s v="S022669"/>
    <x v="53"/>
    <s v="PO142371"/>
    <s v="GRN179663"/>
    <n v="101018492"/>
    <s v="TRAFFIC LIGHT - ULTRA BRIGHT LED SINGLE 150MM &quot;X&quot;"/>
    <s v="Congleton CW12 1DL"/>
    <n v="12.6"/>
    <x v="2"/>
    <s v="Diesel"/>
    <n v="4.6620000000000003E-3"/>
  </r>
  <r>
    <d v="2023-01-01T00:00:00"/>
    <s v="S022669"/>
    <x v="53"/>
    <s v="PO142288"/>
    <s v="GRN179786"/>
    <n v="34203497"/>
    <s v="13A UNSWITCHED FUSED SPUR W/FLEX OUTLET IN BASE"/>
    <s v="Congleton CW12 1DL"/>
    <n v="12.6"/>
    <x v="2"/>
    <s v="Diesel"/>
    <n v="4.6620000000000003E-3"/>
  </r>
  <r>
    <d v="2023-01-01T00:00:00"/>
    <s v="S022669"/>
    <x v="53"/>
    <s v="PO140009"/>
    <s v="GRN179791"/>
    <n v="101010791"/>
    <s v="4 WAY PUSHBUTTON PENDANT CONTROL STATION - EMPTY"/>
    <s v="Congleton CW12 1DL"/>
    <n v="12.6"/>
    <x v="2"/>
    <s v="Diesel"/>
    <n v="4.6620000000000003E-3"/>
  </r>
  <r>
    <d v="2023-01-01T00:00:00"/>
    <s v="S022669"/>
    <x v="53"/>
    <s v="PO140032"/>
    <s v="GRN179799"/>
    <n v="51204340"/>
    <s v="ISOLATOR SWITCH  SURFACE MOUNT 20A 3 PHASE 6 POLE"/>
    <s v="Congleton CW12 1DL"/>
    <n v="12.6"/>
    <x v="2"/>
    <s v="Diesel"/>
    <n v="4.6620000000000003E-3"/>
  </r>
  <r>
    <d v="2023-06-01T00:00:00"/>
    <s v="S001571"/>
    <x v="10"/>
    <s v="PO143452"/>
    <s v="GRN188835"/>
    <n v="101035717"/>
    <s v="ULTRASONIC DISTANCE SENSOR UM30 RANGE 30-350MM"/>
    <s v="St Albans AL1 5BN"/>
    <n v="298"/>
    <x v="2"/>
    <s v="Diesel"/>
    <n v="1.1026E-3"/>
  </r>
  <r>
    <d v="2023-06-01T00:00:00"/>
    <s v="S001571"/>
    <x v="10"/>
    <s v="PO143453"/>
    <s v="GRN188836"/>
    <n v="101035717"/>
    <s v="ULTRASONIC DISTANCE SENSOR UM30 RANGE 30-350MM"/>
    <s v="St Albans AL1 5BN"/>
    <n v="298"/>
    <x v="2"/>
    <s v="Diesel"/>
    <n v="1.1026E-3"/>
  </r>
  <r>
    <d v="2023-01-01T00:00:00"/>
    <s v="S022669"/>
    <x v="53"/>
    <s v="PO139734"/>
    <s v="GRN179807"/>
    <n v="3445185"/>
    <s v="13 AMP PLUG 240V WHITE"/>
    <s v="Congleton CW12 1DL"/>
    <n v="12.6"/>
    <x v="2"/>
    <s v="Diesel"/>
    <n v="4.6620000000000003E-3"/>
  </r>
  <r>
    <d v="2023-01-01T00:00:00"/>
    <s v="S022669"/>
    <x v="53"/>
    <s v="PO142179"/>
    <s v="GRN179810"/>
    <s v="11700-3899"/>
    <s v="PATCH CABLE CAT5E 15FT BLACK"/>
    <s v="Congleton CW12 1DL"/>
    <n v="12.6"/>
    <x v="2"/>
    <s v="Diesel"/>
    <n v="4.6620000000000003E-3"/>
  </r>
  <r>
    <d v="2023-01-01T00:00:00"/>
    <s v="S022669"/>
    <x v="53"/>
    <s v="PO139652"/>
    <s v="GRN179811"/>
    <n v="101025610"/>
    <s v="SCREWLESS EURO MODULE 1 GANG - STAINLESS STEEL SCH"/>
    <s v="Congleton CW12 1DL"/>
    <n v="12.6"/>
    <x v="2"/>
    <s v="Diesel"/>
    <n v="4.6620000000000003E-3"/>
  </r>
  <r>
    <d v="2023-01-01T00:00:00"/>
    <s v="S022669"/>
    <x v="53"/>
    <s v="PO140030"/>
    <s v="GRN179812"/>
    <n v="42205932"/>
    <s v="VEHICLE CONTROL UNIT"/>
    <s v="Congleton CW12 1DL"/>
    <n v="12.6"/>
    <x v="2"/>
    <s v="Diesel"/>
    <n v="4.6620000000000003E-3"/>
  </r>
  <r>
    <d v="2023-01-01T00:00:00"/>
    <s v="S022669"/>
    <x v="53"/>
    <s v="PO142172"/>
    <s v="GRN179814"/>
    <s v="11700-6660"/>
    <s v="CABLE ETHERNET 3 FT CAT 6 GREY"/>
    <s v="Congleton CW12 1DL"/>
    <n v="12.6"/>
    <x v="2"/>
    <s v="Diesel"/>
    <n v="4.6620000000000003E-3"/>
  </r>
  <r>
    <d v="2023-01-01T00:00:00"/>
    <s v="S022669"/>
    <x v="53"/>
    <s v="PO142327"/>
    <s v="GRN179818"/>
    <n v="101010791"/>
    <s v="4 WAY PUSHBUTTON PENDANT CONTROL STATION - EMPTY"/>
    <s v="Congleton CW12 1DL"/>
    <n v="12.6"/>
    <x v="2"/>
    <s v="Diesel"/>
    <n v="4.6620000000000003E-3"/>
  </r>
  <r>
    <d v="2023-06-01T00:00:00"/>
    <s v="S023413"/>
    <x v="15"/>
    <s v="PO143315"/>
    <s v="GRN188844"/>
    <n v="42203630"/>
    <s v="VISY IRIS CONTAINER OCR SOFTWARE"/>
    <s v="33100 Tampere, Finland"/>
    <n v="3916"/>
    <x v="2"/>
    <s v="Diesel"/>
    <n v="3.9815929999999999E-2"/>
  </r>
  <r>
    <d v="2023-06-01T00:00:00"/>
    <s v="S023222"/>
    <x v="11"/>
    <s v="PO140482"/>
    <s v="GRN188845"/>
    <n v="101018323"/>
    <s v="SURECROSS DX80 2.4GHz GATEWAY"/>
    <s v="Wickford SS11 8YT"/>
    <n v="390"/>
    <x v="2"/>
    <s v="Diesel"/>
    <n v="1.4430000000000001E-3"/>
  </r>
  <r>
    <d v="2023-01-01T00:00:00"/>
    <s v="S022669"/>
    <x v="53"/>
    <s v="PO142556"/>
    <s v="GRN179821"/>
    <n v="101049305"/>
    <s v="BATTERY DISCONNECT SWITCH, 150A IP43 LITTELFUSE 08"/>
    <s v="Congleton CW12 1DL"/>
    <n v="12.6"/>
    <x v="2"/>
    <s v="Diesel"/>
    <n v="4.6620000000000003E-3"/>
  </r>
  <r>
    <d v="2023-01-01T00:00:00"/>
    <s v="S022669"/>
    <x v="53"/>
    <s v="PO142327"/>
    <s v="GRN179823"/>
    <n v="3445185"/>
    <s v="13 AMP PLUG 240V WHITE"/>
    <s v="Congleton CW12 1DL"/>
    <n v="12.6"/>
    <x v="2"/>
    <s v="Diesel"/>
    <n v="4.6620000000000003E-3"/>
  </r>
  <r>
    <d v="2023-06-01T00:00:00"/>
    <s v="S001571"/>
    <x v="10"/>
    <s v="PO145199"/>
    <s v="GRN188849"/>
    <n v="4245252"/>
    <s v="LASER SENSOR LMS111-10100"/>
    <s v="St Albans AL1 5BN"/>
    <n v="298"/>
    <x v="2"/>
    <s v="Diesel"/>
    <n v="1.1026E-3"/>
  </r>
  <r>
    <d v="2023-01-01T00:00:00"/>
    <s v="S022669"/>
    <x v="53"/>
    <s v="PO140257"/>
    <s v="GRN179834"/>
    <n v="101039400"/>
    <s v="CHILLER 4.5kW CC 10L/m 400V 50Hz SS IP54 w/ FILTER"/>
    <s v="Congleton CW12 1DL"/>
    <n v="12.6"/>
    <x v="2"/>
    <s v="Diesel"/>
    <n v="4.6620000000000003E-3"/>
  </r>
  <r>
    <d v="2023-01-01T00:00:00"/>
    <s v="S022669"/>
    <x v="53"/>
    <s v="PO141536"/>
    <s v="GRN179836"/>
    <n v="101038511"/>
    <s v="AC/DC POWER SUPPLY BRICK. AC 100/240V, 2.4A. DC OU"/>
    <s v="Congleton CW12 1DL"/>
    <n v="12.6"/>
    <x v="2"/>
    <s v="Diesel"/>
    <n v="4.6620000000000003E-3"/>
  </r>
  <r>
    <d v="2023-01-01T00:00:00"/>
    <s v="S022669"/>
    <x v="53"/>
    <s v="PO140023"/>
    <s v="GRN179837"/>
    <s v="11701-1405"/>
    <s v="60W WALL MOUNTED LED POWER SUPPLY INPUT VOLTAGE 18"/>
    <s v="Congleton CW12 1DL"/>
    <n v="12.6"/>
    <x v="2"/>
    <s v="Diesel"/>
    <n v="4.6620000000000003E-3"/>
  </r>
  <r>
    <d v="2023-01-01T00:00:00"/>
    <s v="S022669"/>
    <x v="53"/>
    <s v="PO142022"/>
    <s v="GRN179842"/>
    <s v="11554-1143"/>
    <s v="POWER STRIP 8 OUTLETS SURGE PROTECTED IEC320"/>
    <s v="Congleton CW12 1DL"/>
    <n v="12.6"/>
    <x v="2"/>
    <s v="Diesel"/>
    <n v="4.6620000000000003E-3"/>
  </r>
  <r>
    <d v="2023-01-01T00:00:00"/>
    <s v="S022669"/>
    <x v="53"/>
    <s v="PO139694"/>
    <s v="GRN179919"/>
    <n v="101025603"/>
    <s v="DIMMER SWITCH 1 GANG 1-10V ON/OFF BRUSHED STEEL"/>
    <s v="Congleton CW12 1DL"/>
    <n v="12.6"/>
    <x v="2"/>
    <s v="Diesel"/>
    <n v="4.6620000000000003E-3"/>
  </r>
  <r>
    <d v="2023-02-01T00:00:00"/>
    <s v="S022669"/>
    <x v="53"/>
    <s v="PO137638"/>
    <s v="GRN179959"/>
    <n v="56203511"/>
    <s v="VOLTAGE CONVERTOR (NON-ISOLATED) 24VDC TO 12VDC"/>
    <s v="Congleton CW12 1DL"/>
    <n v="12.6"/>
    <x v="2"/>
    <s v="Diesel"/>
    <n v="4.6620000000000003E-3"/>
  </r>
  <r>
    <d v="2023-02-01T00:00:00"/>
    <s v="S022669"/>
    <x v="53"/>
    <s v="PO142319"/>
    <s v="GRN179961"/>
    <n v="101048951"/>
    <s v="24V, 20A RELAY WITH BRACKET DURITE 0-727-24"/>
    <s v="Congleton CW12 1DL"/>
    <n v="12.6"/>
    <x v="2"/>
    <s v="Diesel"/>
    <n v="4.6620000000000003E-3"/>
  </r>
  <r>
    <d v="2023-02-01T00:00:00"/>
    <s v="S022669"/>
    <x v="53"/>
    <s v="PO142731"/>
    <s v="GRN179972"/>
    <s v="11503-0305"/>
    <s v="POWER SUPPLY DIN RAIL MNT 24V 5A INPUT 180-550VAC"/>
    <s v="Congleton CW12 1DL"/>
    <n v="12.6"/>
    <x v="2"/>
    <s v="Diesel"/>
    <n v="4.6620000000000003E-3"/>
  </r>
  <r>
    <d v="2023-02-01T00:00:00"/>
    <s v="S022669"/>
    <x v="53"/>
    <s v="PO142163"/>
    <s v="GRN179975"/>
    <n v="101027470"/>
    <s v="TL50 TOWER LIGHT AUDIBLE - GREEN, YELLOW, RED"/>
    <s v="Congleton CW12 1DL"/>
    <n v="12.6"/>
    <x v="2"/>
    <s v="Diesel"/>
    <n v="4.6620000000000003E-3"/>
  </r>
  <r>
    <d v="2023-02-01T00:00:00"/>
    <s v="S022669"/>
    <x v="53"/>
    <s v="PO142327"/>
    <s v="GRN179977"/>
    <n v="101039674"/>
    <s v="SLIDE-N-LOCK UNIVERSAL MONITOR PLATE"/>
    <s v="Congleton CW12 1DL"/>
    <n v="12.6"/>
    <x v="2"/>
    <s v="Diesel"/>
    <n v="4.6620000000000003E-3"/>
  </r>
  <r>
    <d v="2023-02-01T00:00:00"/>
    <s v="S022669"/>
    <x v="53"/>
    <s v="PO140032"/>
    <s v="GRN179985"/>
    <n v="5145098"/>
    <s v="GUARDIAN LED BULKHEAD 3W LED ANSELL LIGHTING AGLED"/>
    <s v="Congleton CW12 1DL"/>
    <n v="12.6"/>
    <x v="2"/>
    <s v="Diesel"/>
    <n v="4.6620000000000003E-3"/>
  </r>
  <r>
    <d v="2023-09-01T00:00:00"/>
    <s v="S002239"/>
    <x v="17"/>
    <s v="PO143492"/>
    <s v="GRN196532"/>
    <n v="101037721"/>
    <s v="LINATRON Mi6SSM LOW DOSE(15 &amp; 30 rad/min versions)"/>
    <s v="UT 84104"/>
    <n v="4725"/>
    <x v="4"/>
    <s v="Aviation"/>
    <n v="18.279100224000004"/>
  </r>
  <r>
    <d v="2023-06-01T00:00:00"/>
    <s v="S023373"/>
    <x v="44"/>
    <s v="PO141248"/>
    <s v="GRN188866"/>
    <n v="13205147"/>
    <s v="X-RAY GENERATOR : 0 TO 160KV, 0-30MA, 1.8KW"/>
    <s v="Pulborough RH20 2RY"/>
    <n v="420"/>
    <x v="2"/>
    <s v="Diesel"/>
    <n v="1.554E-3"/>
  </r>
  <r>
    <d v="2023-02-01T00:00:00"/>
    <s v="S022669"/>
    <x v="53"/>
    <s v="PO140028"/>
    <s v="GRN180024"/>
    <n v="3445191"/>
    <s v="2 GANG SWITCHED SOCKET OUTLET 13A - WHITE"/>
    <s v="Congleton CW12 1DL"/>
    <n v="12.6"/>
    <x v="2"/>
    <s v="Diesel"/>
    <n v="4.6620000000000003E-3"/>
  </r>
  <r>
    <d v="2023-02-01T00:00:00"/>
    <s v="S022669"/>
    <x v="53"/>
    <s v="PO140012"/>
    <s v="GRN180027"/>
    <n v="101035839"/>
    <s v="C13 RIGHT ANGLE CABLE MOUNT IEC CONNECTOR SCHURTER"/>
    <s v="Congleton CW12 1DL"/>
    <n v="12.6"/>
    <x v="2"/>
    <s v="Diesel"/>
    <n v="4.6620000000000003E-3"/>
  </r>
  <r>
    <d v="2023-02-01T00:00:00"/>
    <s v="S022669"/>
    <x v="53"/>
    <s v="PO138639"/>
    <s v="GRN180033"/>
    <s v="11701-0430"/>
    <s v="MULTI-FUNCTION PRINTER LASER COLOR 220V"/>
    <s v="Congleton CW12 1DL"/>
    <n v="12.6"/>
    <x v="2"/>
    <s v="Diesel"/>
    <n v="4.6620000000000003E-3"/>
  </r>
  <r>
    <d v="2023-02-01T00:00:00"/>
    <s v="S022669"/>
    <x v="53"/>
    <s v="PO140028"/>
    <s v="GRN180075"/>
    <n v="31203439"/>
    <s v="TRK HEAVY DUTY TRUNKING 100mm x 50mm x 3M - WHITE"/>
    <s v="Congleton CW12 1DL"/>
    <n v="12.6"/>
    <x v="2"/>
    <s v="Diesel"/>
    <n v="4.6620000000000003E-3"/>
  </r>
  <r>
    <d v="2023-02-01T00:00:00"/>
    <s v="S022669"/>
    <x v="53"/>
    <s v="PO138645"/>
    <s v="GRN180207"/>
    <n v="101012304"/>
    <s v="DELUXE RANGE FIRST AID KIT - LARGE CONTENT"/>
    <s v="Congleton CW12 1DL"/>
    <n v="12.6"/>
    <x v="2"/>
    <s v="Diesel"/>
    <n v="4.6620000000000003E-3"/>
  </r>
  <r>
    <d v="2023-02-01T00:00:00"/>
    <s v="S022669"/>
    <x v="53"/>
    <s v="PO140422"/>
    <s v="GRN180216"/>
    <n v="34204626"/>
    <s v="WALL MOUNTED SOCKET 63A 5POLE 400V IP67 MENNEKES 5"/>
    <s v="Congleton CW12 1DL"/>
    <n v="12.6"/>
    <x v="2"/>
    <s v="Diesel"/>
    <n v="4.6620000000000003E-3"/>
  </r>
  <r>
    <d v="2023-06-01T00:00:00"/>
    <s v="S000892"/>
    <x v="16"/>
    <s v="PO146566"/>
    <s v="GRN188877"/>
    <n v="101019989"/>
    <s v="STEP LADDERS 3 TREAD STEEL"/>
    <s v="Stockport SK4 2JT"/>
    <n v="55"/>
    <x v="2"/>
    <s v="Diesel"/>
    <n v="2.0350000000000001E-4"/>
  </r>
  <r>
    <d v="2023-02-01T00:00:00"/>
    <s v="S022669"/>
    <x v="53"/>
    <s v="PO142069"/>
    <s v="GRN180217"/>
    <n v="34204625"/>
    <s v="PROTECTIVE COVER 63A"/>
    <s v="Congleton CW12 1DL"/>
    <n v="12.6"/>
    <x v="2"/>
    <s v="Diesel"/>
    <n v="4.6620000000000003E-3"/>
  </r>
  <r>
    <d v="2023-02-01T00:00:00"/>
    <s v="S022669"/>
    <x v="53"/>
    <s v="PO142069"/>
    <s v="GRN180219"/>
    <n v="3445288"/>
    <s v="TRAVEL PLUG ADAPTOR ALL CONTINENTS TO UK"/>
    <s v="Congleton CW12 1DL"/>
    <n v="12.6"/>
    <x v="2"/>
    <s v="Diesel"/>
    <n v="4.6620000000000003E-3"/>
  </r>
  <r>
    <d v="2023-06-01T00:00:00"/>
    <s v="S001571"/>
    <x v="10"/>
    <s v="PO143455"/>
    <s v="GRN188880"/>
    <n v="101012395"/>
    <s v="SICK 2D LIDAR LASER SENSOR TIM351-2134001"/>
    <s v="St Albans AL1 5BN"/>
    <n v="298"/>
    <x v="2"/>
    <s v="Diesel"/>
    <n v="1.1026E-3"/>
  </r>
  <r>
    <d v="2023-02-01T00:00:00"/>
    <s v="S022669"/>
    <x v="53"/>
    <s v="PO133561"/>
    <s v="GRN180220"/>
    <n v="101031721"/>
    <s v="SWITCH DISCONNECTOR 200A Acti9 4P"/>
    <s v="Congleton CW12 1DL"/>
    <n v="12.6"/>
    <x v="2"/>
    <s v="Diesel"/>
    <n v="4.6620000000000003E-3"/>
  </r>
  <r>
    <d v="2023-02-01T00:00:00"/>
    <s v="S022669"/>
    <x v="53"/>
    <s v="PO142288"/>
    <s v="GRN180221"/>
    <n v="42205151"/>
    <s v="WALL SPLIT AIRCON UNIT 18000BTU 220V-240V 50HZ"/>
    <s v="Congleton CW12 1DL"/>
    <n v="12.6"/>
    <x v="2"/>
    <s v="Diesel"/>
    <n v="4.6620000000000003E-3"/>
  </r>
  <r>
    <d v="2023-06-01T00:00:00"/>
    <s v="S000892"/>
    <x v="16"/>
    <s v="PO146564"/>
    <s v="GRN188887"/>
    <n v="55203869"/>
    <s v="RED ROSHNI LOW PROFILE DEEP BASE SOUNDER 9-28VDC"/>
    <s v="Stockport SK4 2JT"/>
    <n v="55"/>
    <x v="2"/>
    <s v="Diesel"/>
    <n v="2.0350000000000001E-4"/>
  </r>
  <r>
    <d v="2023-06-01T00:00:00"/>
    <s v="S000892"/>
    <x v="16"/>
    <s v="PO146566"/>
    <s v="GRN188888"/>
    <n v="3045002"/>
    <s v="PLUG LEAD STRAIGHT IEC C14 10A  - 5 MT LONG"/>
    <s v="Stockport SK4 2JT"/>
    <n v="55"/>
    <x v="2"/>
    <s v="Diesel"/>
    <n v="2.0350000000000001E-4"/>
  </r>
  <r>
    <d v="2023-02-01T00:00:00"/>
    <s v="S022669"/>
    <x v="53"/>
    <s v="PO142163"/>
    <s v="GRN180222"/>
    <n v="101033562"/>
    <s v="2.4GHz 4-ZONE TOUCH RF RGBW REMOTE CONTROL MILIGHT"/>
    <s v="Congleton CW12 1DL"/>
    <n v="12.6"/>
    <x v="2"/>
    <s v="Diesel"/>
    <n v="4.6620000000000003E-3"/>
  </r>
  <r>
    <d v="2023-02-01T00:00:00"/>
    <s v="S022669"/>
    <x v="53"/>
    <s v="PO139733"/>
    <s v="GRN180223"/>
    <n v="34203550"/>
    <s v="CAVITY WALL BACK BOX 2 GANG 35MM DEEP WHITE"/>
    <s v="Congleton CW12 1DL"/>
    <n v="12.6"/>
    <x v="2"/>
    <s v="Diesel"/>
    <n v="4.6620000000000003E-3"/>
  </r>
  <r>
    <d v="2023-02-01T00:00:00"/>
    <s v="S022669"/>
    <x v="53"/>
    <s v="PO139733"/>
    <s v="GRN180228"/>
    <n v="34204625"/>
    <s v="PROTECTIVE COVER 63A"/>
    <s v="Congleton CW12 1DL"/>
    <n v="12.6"/>
    <x v="2"/>
    <s v="Diesel"/>
    <n v="4.6620000000000003E-3"/>
  </r>
  <r>
    <d v="2023-02-01T00:00:00"/>
    <s v="S022669"/>
    <x v="53"/>
    <s v="PO138646"/>
    <s v="GRN180229"/>
    <n v="34204624"/>
    <s v="PLUG PowerTOP Xtra 63A 5POLE 400V IP67 50-60Hz"/>
    <s v="Congleton CW12 1DL"/>
    <n v="12.6"/>
    <x v="2"/>
    <s v="Diesel"/>
    <n v="4.6620000000000003E-3"/>
  </r>
  <r>
    <d v="2023-06-01T00:00:00"/>
    <s v="S024448"/>
    <x v="18"/>
    <s v="PO139447"/>
    <s v="GRN188900"/>
    <n v="13206361"/>
    <s v="ETM TCU 9.8KW 400V"/>
    <s v="California 94560"/>
    <n v="5214"/>
    <x v="0"/>
    <s v="Crude"/>
    <n v="0.4181628"/>
  </r>
  <r>
    <d v="2023-02-01T00:00:00"/>
    <s v="S022669"/>
    <x v="53"/>
    <s v="PO142229"/>
    <s v="GRN180273"/>
    <n v="30203259"/>
    <s v="1.5mm2 TRI-RATED CABLE - BLUE (KB)"/>
    <s v="Congleton CW12 1DL"/>
    <n v="12.6"/>
    <x v="2"/>
    <s v="Diesel"/>
    <n v="4.6620000000000003E-3"/>
  </r>
  <r>
    <d v="2023-02-01T00:00:00"/>
    <s v="S022669"/>
    <x v="53"/>
    <s v="PO141222"/>
    <s v="GRN180274"/>
    <n v="7745005"/>
    <s v="T1 3/4 5mm T6.8 SLIDE BASE YELLOW LED 24VDC"/>
    <s v="Congleton CW12 1DL"/>
    <n v="12.6"/>
    <x v="2"/>
    <s v="Diesel"/>
    <n v="4.6620000000000003E-3"/>
  </r>
  <r>
    <d v="2023-02-01T00:00:00"/>
    <s v="S022669"/>
    <x v="53"/>
    <s v="PO139015"/>
    <s v="GRN180275"/>
    <s v="11700-4706"/>
    <s v="SEALING WASHER #10 BOND SST"/>
    <s v="Congleton CW12 1DL"/>
    <n v="12.6"/>
    <x v="2"/>
    <s v="Diesel"/>
    <n v="4.6620000000000003E-3"/>
  </r>
  <r>
    <d v="2023-02-01T00:00:00"/>
    <s v="S022669"/>
    <x v="53"/>
    <s v="PO138639"/>
    <s v="GRN180276"/>
    <s v="11700-8532"/>
    <s v="COMPACTLOGIX MODBUS 232 SERIAL MODULE"/>
    <s v="Congleton CW12 1DL"/>
    <n v="12.6"/>
    <x v="2"/>
    <s v="Diesel"/>
    <n v="4.6620000000000003E-3"/>
  </r>
  <r>
    <d v="2023-02-01T00:00:00"/>
    <s v="S022669"/>
    <x v="53"/>
    <s v="PO140009"/>
    <s v="GRN180281"/>
    <n v="101017588"/>
    <s v="ROUND SCREW-ON FOOT 17.5mm Dia x 9.5mm HIGH"/>
    <s v="Congleton CW12 1DL"/>
    <n v="12.6"/>
    <x v="2"/>
    <s v="Diesel"/>
    <n v="4.6620000000000003E-3"/>
  </r>
  <r>
    <d v="2023-02-01T00:00:00"/>
    <s v="S022669"/>
    <x v="53"/>
    <s v="PO142027"/>
    <s v="GRN180283"/>
    <n v="54203695"/>
    <s v="CYCLIC DUTY GEL BATTERY 12V/40AH ANTARES 66040"/>
    <s v="Congleton CW12 1DL"/>
    <n v="12.6"/>
    <x v="2"/>
    <s v="Diesel"/>
    <n v="4.6620000000000003E-3"/>
  </r>
  <r>
    <d v="2023-02-01T00:00:00"/>
    <s v="S022669"/>
    <x v="53"/>
    <s v="PO142164"/>
    <s v="GRN180369"/>
    <n v="13206266"/>
    <s v="ANTENNA 1/4 WAVE ROOF MOUNT WITH BNC"/>
    <s v="Congleton CW12 1DL"/>
    <n v="12.6"/>
    <x v="2"/>
    <s v="Diesel"/>
    <n v="4.6620000000000003E-3"/>
  </r>
  <r>
    <d v="2023-02-01T00:00:00"/>
    <s v="S022669"/>
    <x v="53"/>
    <s v="PO142319"/>
    <s v="GRN180399"/>
    <n v="101050312"/>
    <s v="CONNECTOR SOCKET 6 WAY 1.5 M/P 150 SEALED APTIV 12"/>
    <s v="Congleton CW12 1DL"/>
    <n v="12.6"/>
    <x v="2"/>
    <s v="Diesel"/>
    <n v="4.6620000000000003E-3"/>
  </r>
  <r>
    <d v="2023-02-01T00:00:00"/>
    <s v="S022669"/>
    <x v="53"/>
    <s v="PO142948"/>
    <s v="GRN180401"/>
    <n v="51205165"/>
    <s v="LED TUBE 5FT T9 25W LED TUBE 4000K FROSTED"/>
    <s v="Congleton CW12 1DL"/>
    <n v="12.6"/>
    <x v="2"/>
    <s v="Diesel"/>
    <n v="4.6620000000000003E-3"/>
  </r>
  <r>
    <d v="2023-02-01T00:00:00"/>
    <s v="S022669"/>
    <x v="53"/>
    <s v="PO142067"/>
    <s v="GRN180403"/>
    <n v="101025603"/>
    <s v="DIMMER SWITCH 1 GANG 1-10V ON/OFF BRUSHED STEEL"/>
    <s v="Congleton CW12 1DL"/>
    <n v="12.6"/>
    <x v="2"/>
    <s v="Diesel"/>
    <n v="4.6620000000000003E-3"/>
  </r>
  <r>
    <d v="2023-06-01T00:00:00"/>
    <s v="S000892"/>
    <x v="16"/>
    <s v="PO146566"/>
    <s v="GRN188915"/>
    <s v="11553-0338"/>
    <s v="CONN RCPT HSG 2 CIRCUITS 2ROW MINI-FIT JR"/>
    <s v="Stockport SK4 2JT"/>
    <n v="55"/>
    <x v="2"/>
    <s v="Diesel"/>
    <n v="2.0350000000000001E-4"/>
  </r>
  <r>
    <d v="2023-02-01T00:00:00"/>
    <s v="S022669"/>
    <x v="53"/>
    <s v="PO140023"/>
    <s v="GRN180446"/>
    <s v="11700-6261"/>
    <s v="BRACKETT WALL MOUNT FOR 32 IN TO 70 IN FLAT-SCREEN"/>
    <s v="Congleton CW12 1DL"/>
    <n v="12.6"/>
    <x v="2"/>
    <s v="Diesel"/>
    <n v="4.6620000000000003E-3"/>
  </r>
  <r>
    <d v="2023-02-01T00:00:00"/>
    <s v="S022669"/>
    <x v="53"/>
    <s v="PO142163"/>
    <s v="GRN180487"/>
    <n v="30203259"/>
    <s v="1.5mm2 TRI-RATED CABLE - BLUE (KB)"/>
    <s v="Congleton CW12 1DL"/>
    <n v="12.6"/>
    <x v="2"/>
    <s v="Diesel"/>
    <n v="4.6620000000000003E-3"/>
  </r>
  <r>
    <d v="2023-02-01T00:00:00"/>
    <s v="S022669"/>
    <x v="53"/>
    <s v="PO140418"/>
    <s v="GRN180488"/>
    <n v="101042093"/>
    <s v="VIDAR CAMERA POWER CABLE 2M"/>
    <s v="Congleton CW12 1DL"/>
    <n v="12.6"/>
    <x v="2"/>
    <s v="Diesel"/>
    <n v="4.6620000000000003E-3"/>
  </r>
  <r>
    <d v="2023-02-01T00:00:00"/>
    <s v="S022669"/>
    <x v="53"/>
    <s v="PO139652"/>
    <s v="GRN180490"/>
    <n v="101029547"/>
    <s v="MALE BNC TO MALE BNC RG58 COAXIAL CABLE 50 OHM 5M"/>
    <s v="Congleton CW12 1DL"/>
    <n v="12.6"/>
    <x v="2"/>
    <s v="Diesel"/>
    <n v="4.6620000000000003E-3"/>
  </r>
  <r>
    <d v="2023-02-01T00:00:00"/>
    <s v="S022669"/>
    <x v="53"/>
    <s v="PO138643"/>
    <s v="GRN180491"/>
    <n v="57207483"/>
    <s v="ROUND ROD WITH ROLLERS 500mm"/>
    <s v="Congleton CW12 1DL"/>
    <n v="12.6"/>
    <x v="2"/>
    <s v="Diesel"/>
    <n v="4.6620000000000003E-3"/>
  </r>
  <r>
    <d v="2023-02-01T00:00:00"/>
    <s v="S022669"/>
    <x v="53"/>
    <s v="PO140030"/>
    <s v="GRN180493"/>
    <n v="42205893"/>
    <s v="SPACIAL CRN ENCLOSURE 300 x 400 x 200mm"/>
    <s v="Congleton CW12 1DL"/>
    <n v="12.6"/>
    <x v="2"/>
    <s v="Diesel"/>
    <n v="4.6620000000000003E-3"/>
  </r>
  <r>
    <d v="2023-02-01T00:00:00"/>
    <s v="S022669"/>
    <x v="53"/>
    <s v="PO142827"/>
    <s v="GRN180524"/>
    <s v="11701-2421"/>
    <s v="USB DONGLE + LICENSE GERMANY &amp; MALI PLATES"/>
    <s v="Congleton CW12 1DL"/>
    <n v="12.6"/>
    <x v="2"/>
    <s v="Diesel"/>
    <n v="4.6620000000000003E-3"/>
  </r>
  <r>
    <d v="2023-02-01T00:00:00"/>
    <s v="S022669"/>
    <x v="53"/>
    <s v="PO140704"/>
    <s v="GRN180530"/>
    <n v="4245278"/>
    <s v="CARBON MONOXIDE DETECTOR FIREANGEL CO-9D"/>
    <s v="Congleton CW12 1DL"/>
    <n v="12.6"/>
    <x v="2"/>
    <s v="Diesel"/>
    <n v="4.6620000000000003E-3"/>
  </r>
  <r>
    <d v="2023-02-01T00:00:00"/>
    <s v="S022669"/>
    <x v="53"/>
    <s v="PO141858"/>
    <s v="GRN180531"/>
    <s v="11700-8795"/>
    <s v="PATCH PANEL 24 FIBER 12 LC DUPLEX OS2 SINGLE MODE"/>
    <s v="Congleton CW12 1DL"/>
    <n v="12.6"/>
    <x v="2"/>
    <s v="Diesel"/>
    <n v="4.6620000000000003E-3"/>
  </r>
  <r>
    <d v="2023-02-01T00:00:00"/>
    <s v="S022669"/>
    <x v="53"/>
    <s v="PO143000"/>
    <s v="GRN180532"/>
    <n v="101034435"/>
    <s v="SWA TERMINATED OS2 9/125 FIBRE CABLE 100M LC-LC 8C"/>
    <s v="Congleton CW12 1DL"/>
    <n v="12.6"/>
    <x v="2"/>
    <s v="Diesel"/>
    <n v="4.6620000000000003E-3"/>
  </r>
  <r>
    <d v="2023-02-01T00:00:00"/>
    <s v="S022669"/>
    <x v="53"/>
    <s v="PO140418"/>
    <s v="GRN180533"/>
    <n v="13206634"/>
    <s v="IN-DASH MOUNTING KIT FOR DM4400 RADIO"/>
    <s v="Congleton CW12 1DL"/>
    <n v="12.6"/>
    <x v="2"/>
    <s v="Diesel"/>
    <n v="4.6620000000000003E-3"/>
  </r>
  <r>
    <d v="2023-02-01T00:00:00"/>
    <s v="S022669"/>
    <x v="53"/>
    <s v="PO140023"/>
    <s v="GRN180655"/>
    <s v="11700-7756"/>
    <s v="HOIST RING 1-8  X 1.53 BOLT 10000LB"/>
    <s v="Congleton CW12 1DL"/>
    <n v="12.6"/>
    <x v="2"/>
    <s v="Diesel"/>
    <n v="4.6620000000000003E-3"/>
  </r>
  <r>
    <d v="2023-06-01T00:00:00"/>
    <s v="S000892"/>
    <x v="16"/>
    <s v="PO146566"/>
    <s v="GRN188935"/>
    <n v="21201413"/>
    <s v="PATCH CORD CAT 5E FTP PVC METAL SHIELD 0.5M  BLACK"/>
    <s v="Stockport SK4 2JT"/>
    <n v="55"/>
    <x v="2"/>
    <s v="Diesel"/>
    <n v="2.0350000000000001E-4"/>
  </r>
  <r>
    <d v="2023-02-01T00:00:00"/>
    <s v="S022669"/>
    <x v="53"/>
    <s v="PO140028"/>
    <s v="GRN180656"/>
    <n v="13206299"/>
    <s v="WD MY PASSPORT 1TB HARD DRIVE - BLACK"/>
    <s v="Congleton CW12 1DL"/>
    <n v="12.6"/>
    <x v="2"/>
    <s v="Diesel"/>
    <n v="4.6620000000000003E-3"/>
  </r>
  <r>
    <d v="2023-02-01T00:00:00"/>
    <s v="S022669"/>
    <x v="53"/>
    <s v="PO140976"/>
    <s v="GRN180658"/>
    <s v="11700-8596"/>
    <s v="SURGE PROTECTOR LAN CAT6 DIN RAIL MOUNT"/>
    <s v="Congleton CW12 1DL"/>
    <n v="12.6"/>
    <x v="2"/>
    <s v="Diesel"/>
    <n v="4.6620000000000003E-3"/>
  </r>
  <r>
    <d v="2023-02-01T00:00:00"/>
    <s v="S022669"/>
    <x v="53"/>
    <s v="PO139280"/>
    <s v="GRN180659"/>
    <s v="11700-8596"/>
    <s v="SURGE PROTECTOR LAN CAT6 DIN RAIL MOUNT"/>
    <s v="Congleton CW12 1DL"/>
    <n v="12.6"/>
    <x v="2"/>
    <s v="Diesel"/>
    <n v="4.6620000000000003E-3"/>
  </r>
  <r>
    <d v="2023-02-01T00:00:00"/>
    <s v="S022669"/>
    <x v="53"/>
    <s v="PO138645"/>
    <s v="GRN180660"/>
    <n v="101033093"/>
    <s v="PREMIUM SURFACE MOUNT 7mm PROFILE RAIL x 2M LONG"/>
    <s v="Congleton CW12 1DL"/>
    <n v="12.6"/>
    <x v="2"/>
    <s v="Diesel"/>
    <n v="4.6620000000000003E-3"/>
  </r>
  <r>
    <d v="2023-06-01T00:00:00"/>
    <s v="S000892"/>
    <x v="16"/>
    <s v="PO146566"/>
    <s v="GRN188941"/>
    <n v="21201414"/>
    <s v="PATCH CORD CAT 5E FTP PVC METAL SHIELD 1M - BLACK"/>
    <s v="Stockport SK4 2JT"/>
    <n v="55"/>
    <x v="2"/>
    <s v="Diesel"/>
    <n v="2.0350000000000001E-4"/>
  </r>
  <r>
    <d v="2023-02-01T00:00:00"/>
    <s v="S022669"/>
    <x v="53"/>
    <s v="PO141514"/>
    <s v="GRN180662"/>
    <s v="11547-0722"/>
    <s v="CORD POWER IEC320 250VAC 10A C13-14 2.5M"/>
    <s v="Congleton CW12 1DL"/>
    <n v="12.6"/>
    <x v="2"/>
    <s v="Diesel"/>
    <n v="4.6620000000000003E-3"/>
  </r>
  <r>
    <d v="2023-02-01T00:00:00"/>
    <s v="S022669"/>
    <x v="53"/>
    <s v="PO142752"/>
    <s v="GRN180667"/>
    <n v="101034435"/>
    <s v="SWA TERMINATED OS2 9/125 FIBRE CABLE 100M LC-LC 8C"/>
    <s v="Congleton CW12 1DL"/>
    <n v="12.6"/>
    <x v="2"/>
    <s v="Diesel"/>
    <n v="4.6620000000000003E-3"/>
  </r>
  <r>
    <d v="2023-02-01T00:00:00"/>
    <s v="S022669"/>
    <x v="53"/>
    <s v="PO140027"/>
    <s v="GRN180703"/>
    <n v="23202445"/>
    <s v="CABLE MANAGEMENT SYSTEM FOR G60 EMEA STD (BOF)"/>
    <s v="Congleton CW12 1DL"/>
    <n v="12.6"/>
    <x v="2"/>
    <s v="Diesel"/>
    <n v="4.6620000000000003E-3"/>
  </r>
  <r>
    <d v="2023-02-01T00:00:00"/>
    <s v="S022669"/>
    <x v="53"/>
    <s v="PO133563"/>
    <s v="GRN180706"/>
    <n v="23202445"/>
    <s v="CABLE MANAGEMENT SYSTEM FOR G60 EMEA STD (BOF)"/>
    <s v="Congleton CW12 1DL"/>
    <n v="12.6"/>
    <x v="2"/>
    <s v="Diesel"/>
    <n v="4.6620000000000003E-3"/>
  </r>
  <r>
    <d v="2023-02-01T00:00:00"/>
    <s v="S022669"/>
    <x v="53"/>
    <s v="PO140030"/>
    <s v="GRN180886"/>
    <n v="42201948"/>
    <s v="ENCLOSURE SPACIAL 300 x 300 x 200mm WITH GLAND"/>
    <s v="Congleton CW12 1DL"/>
    <n v="12.6"/>
    <x v="2"/>
    <s v="Diesel"/>
    <n v="4.6620000000000003E-3"/>
  </r>
  <r>
    <d v="2023-02-01T00:00:00"/>
    <s v="S022669"/>
    <x v="53"/>
    <s v="PO142069"/>
    <s v="GRN180888"/>
    <n v="34205232"/>
    <s v="BLANKING PLATE 1 GANG - WHITE MK ELECTRIC K3390 WH"/>
    <s v="Congleton CW12 1DL"/>
    <n v="12.6"/>
    <x v="2"/>
    <s v="Diesel"/>
    <n v="4.6620000000000003E-3"/>
  </r>
  <r>
    <d v="2023-02-01T00:00:00"/>
    <s v="S022669"/>
    <x v="53"/>
    <s v="PO142229"/>
    <s v="GRN180892"/>
    <n v="3445267"/>
    <s v="TRAILING SOCKET 6 WAY WHITE"/>
    <s v="Congleton CW12 1DL"/>
    <n v="12.6"/>
    <x v="2"/>
    <s v="Diesel"/>
    <n v="4.6620000000000003E-3"/>
  </r>
  <r>
    <d v="2023-02-01T00:00:00"/>
    <s v="S022669"/>
    <x v="53"/>
    <s v="PO142806"/>
    <s v="GRN180906"/>
    <n v="101010791"/>
    <s v="4 WAY PUSHBUTTON PENDANT CONTROL STATION - EMPTY"/>
    <s v="Congleton CW12 1DL"/>
    <n v="12.6"/>
    <x v="2"/>
    <s v="Diesel"/>
    <n v="4.6620000000000003E-3"/>
  </r>
  <r>
    <d v="2023-02-01T00:00:00"/>
    <s v="S022669"/>
    <x v="53"/>
    <s v="PO142772"/>
    <s v="GRN180920"/>
    <n v="101010791"/>
    <s v="4 WAY PUSHBUTTON PENDANT CONTROL STATION - EMPTY"/>
    <s v="Congleton CW12 1DL"/>
    <n v="12.6"/>
    <x v="2"/>
    <s v="Diesel"/>
    <n v="4.6620000000000003E-3"/>
  </r>
  <r>
    <d v="2023-02-01T00:00:00"/>
    <s v="S022669"/>
    <x v="53"/>
    <s v="PO142772"/>
    <s v="GRN180921"/>
    <n v="42201948"/>
    <s v="ENCLOSURE SPACIAL 300 x 300 x 200mm WITH GLAND"/>
    <s v="Congleton CW12 1DL"/>
    <n v="12.6"/>
    <x v="2"/>
    <s v="Diesel"/>
    <n v="4.6620000000000003E-3"/>
  </r>
  <r>
    <d v="2023-02-01T00:00:00"/>
    <s v="S022669"/>
    <x v="53"/>
    <s v="PO140032"/>
    <s v="GRN180922"/>
    <n v="3445288"/>
    <s v="TRAVEL PLUG ADAPTOR ALL CONTINENTS TO UK"/>
    <s v="Congleton CW12 1DL"/>
    <n v="12.6"/>
    <x v="2"/>
    <s v="Diesel"/>
    <n v="4.6620000000000003E-3"/>
  </r>
  <r>
    <d v="2023-06-01T00:00:00"/>
    <s v="S025431"/>
    <x v="0"/>
    <s v="PO144812"/>
    <s v="GRN188979"/>
    <s v="11580-0137"/>
    <s v="O-RING 5  FILTER HOUSING"/>
    <s v="Boston Massachusetts"/>
    <n v="3154"/>
    <x v="0"/>
    <s v="Crude"/>
    <n v="1.0118031999999999E-2"/>
  </r>
  <r>
    <d v="2023-02-01T00:00:00"/>
    <s v="S022669"/>
    <x v="53"/>
    <s v="PO141178"/>
    <s v="GRN180935"/>
    <s v="11701-1042"/>
    <s v="P2 TWIN SERIES TRAFFIC LIGHT 24VDC"/>
    <s v="Congleton CW12 1DL"/>
    <n v="12.6"/>
    <x v="2"/>
    <s v="Diesel"/>
    <n v="4.6620000000000003E-3"/>
  </r>
  <r>
    <d v="2023-02-01T00:00:00"/>
    <s v="S022669"/>
    <x v="53"/>
    <s v="PO142492"/>
    <s v="GRN180939"/>
    <n v="5145021"/>
    <s v="INDICATOR HOUSING FOR X-RAY MON LIGHTS 2 BULBS"/>
    <s v="Congleton CW12 1DL"/>
    <n v="12.6"/>
    <x v="2"/>
    <s v="Diesel"/>
    <n v="4.6620000000000003E-3"/>
  </r>
  <r>
    <d v="2023-02-01T00:00:00"/>
    <s v="S022669"/>
    <x v="53"/>
    <s v="PO140418"/>
    <s v="GRN180945"/>
    <n v="101042093"/>
    <s v="VIDAR CAMERA POWER CABLE 2M"/>
    <s v="Congleton CW12 1DL"/>
    <n v="12.6"/>
    <x v="2"/>
    <s v="Diesel"/>
    <n v="4.6620000000000003E-3"/>
  </r>
  <r>
    <d v="2023-02-01T00:00:00"/>
    <s v="S022669"/>
    <x v="53"/>
    <s v="PO142806"/>
    <s v="GRN180947"/>
    <n v="56203511"/>
    <s v="VOLTAGE CONVERTOR (NON-ISOLATED) 24VDC TO 12VDC"/>
    <s v="Congleton CW12 1DL"/>
    <n v="12.6"/>
    <x v="2"/>
    <s v="Diesel"/>
    <n v="4.6620000000000003E-3"/>
  </r>
  <r>
    <d v="2023-06-01T00:00:00"/>
    <s v="S025431"/>
    <x v="0"/>
    <s v="PO143366"/>
    <s v="GRN188991"/>
    <s v="340-1381-1"/>
    <s v="ASSY PWR DIST PNL - 480V OPTION KIT"/>
    <s v="Boston Massachusetts"/>
    <n v="3154"/>
    <x v="0"/>
    <s v="Crude"/>
    <n v="1.0118031999999999E-2"/>
  </r>
  <r>
    <d v="2023-02-01T00:00:00"/>
    <s v="S022669"/>
    <x v="53"/>
    <s v="PO141188"/>
    <s v="GRN180949"/>
    <n v="1"/>
    <s v="freight inwards"/>
    <s v="Congleton CW12 1DL"/>
    <n v="12.6"/>
    <x v="2"/>
    <s v="Diesel"/>
    <n v="4.6620000000000003E-3"/>
  </r>
  <r>
    <d v="2023-06-01T00:00:00"/>
    <s v="S025431"/>
    <x v="0"/>
    <s v="PO145453"/>
    <s v="GRN188998"/>
    <s v="11700-1190"/>
    <s v="OIL KLUBERSYNTH GEM 4-68N"/>
    <s v="Boston Massachusetts"/>
    <n v="3154"/>
    <x v="0"/>
    <s v="Crude"/>
    <n v="2.5295079999999999"/>
  </r>
  <r>
    <d v="2023-02-01T00:00:00"/>
    <s v="S022669"/>
    <x v="53"/>
    <s v="PO142163"/>
    <s v="GRN180950"/>
    <n v="101027470"/>
    <s v="TL50 TOWER LIGHT AUDIBLE - GREEN, YELLOW, RED"/>
    <s v="Congleton CW12 1DL"/>
    <n v="12.6"/>
    <x v="2"/>
    <s v="Diesel"/>
    <n v="4.6620000000000003E-3"/>
  </r>
  <r>
    <d v="2023-02-01T00:00:00"/>
    <s v="S022669"/>
    <x v="53"/>
    <s v="PO140024"/>
    <s v="GRN180952"/>
    <n v="34204624"/>
    <s v="PLUG PowerTOP Xtra 63A 5POLE 400V IP67 50-60Hz IP6"/>
    <s v="Congleton CW12 1DL"/>
    <n v="12.6"/>
    <x v="2"/>
    <s v="Diesel"/>
    <n v="4.6620000000000003E-3"/>
  </r>
  <r>
    <d v="2023-02-01T00:00:00"/>
    <s v="S022669"/>
    <x v="53"/>
    <s v="PO142945"/>
    <s v="GRN180957"/>
    <s v="11701-2490"/>
    <s v="24V, 10/20A RELAY WITH BRACKET, N/C &amp; N/C"/>
    <s v="Congleton CW12 1DL"/>
    <n v="12.6"/>
    <x v="2"/>
    <s v="Diesel"/>
    <n v="4.6620000000000003E-3"/>
  </r>
  <r>
    <d v="2023-06-01T00:00:00"/>
    <s v="S001121"/>
    <x v="5"/>
    <s v="PO143185"/>
    <s v="GRN189009"/>
    <n v="88257610"/>
    <s v="LEGEND PLATE ROUND EMERGENCY STOP YELLOW 60MM DIA"/>
    <s v="Salford M5 4BE"/>
    <n v="103.6"/>
    <x v="2"/>
    <s v="Diesel"/>
    <n v="3.8331999999999998E-4"/>
  </r>
  <r>
    <d v="2023-02-01T00:00:00"/>
    <s v="S022669"/>
    <x v="53"/>
    <s v="PO142069"/>
    <s v="GRN180960"/>
    <n v="56207350"/>
    <s v="DESKTOP POWER SUPPLY FOR MOTOROLA DM4400 ALFATRONI"/>
    <s v="Congleton CW12 1DL"/>
    <n v="12.6"/>
    <x v="2"/>
    <s v="Diesel"/>
    <n v="4.6620000000000003E-3"/>
  </r>
  <r>
    <d v="2023-02-01T00:00:00"/>
    <s v="S022669"/>
    <x v="53"/>
    <s v="PO142288"/>
    <s v="GRN180965"/>
    <n v="5145063"/>
    <s v="1 GANG GLOSS SURFACE MOUNT BACK BOX - WHITE"/>
    <s v="Congleton CW12 1DL"/>
    <n v="12.6"/>
    <x v="2"/>
    <s v="Diesel"/>
    <n v="4.6620000000000003E-3"/>
  </r>
  <r>
    <d v="2023-02-01T00:00:00"/>
    <s v="S022669"/>
    <x v="53"/>
    <s v="PO140422"/>
    <s v="GRN180966"/>
    <n v="34204626"/>
    <s v="WALL MOUNTED SOCKET 63A 5POLE 400V IP67 MENNEKES 5"/>
    <s v="Congleton CW12 1DL"/>
    <n v="12.6"/>
    <x v="2"/>
    <s v="Diesel"/>
    <n v="4.6620000000000003E-3"/>
  </r>
  <r>
    <d v="2023-02-01T00:00:00"/>
    <s v="S022669"/>
    <x v="53"/>
    <s v="PO142327"/>
    <s v="GRN180967"/>
    <n v="34204626"/>
    <s v="WALL MOUNTED SOCKET 63A 5POLE 400V IP67"/>
    <s v="Congleton CW12 1DL"/>
    <n v="12.6"/>
    <x v="2"/>
    <s v="Diesel"/>
    <n v="4.6620000000000003E-3"/>
  </r>
  <r>
    <d v="2023-02-01T00:00:00"/>
    <s v="S022669"/>
    <x v="53"/>
    <s v="PO140117"/>
    <s v="GRN180978"/>
    <s v="0463C"/>
    <s v="USB DRIVE 8GB"/>
    <s v="Congleton CW12 1DL"/>
    <n v="12.6"/>
    <x v="2"/>
    <s v="Diesel"/>
    <n v="4.6620000000000003E-3"/>
  </r>
  <r>
    <d v="2023-02-01T00:00:00"/>
    <s v="S022669"/>
    <x v="53"/>
    <s v="PO140357"/>
    <s v="GRN181058"/>
    <n v="101033091"/>
    <s v="PREMIUM RECESSED PROFILE RAIL x 2M DOWNLIGHTSDIREC"/>
    <s v="Congleton CW12 1DL"/>
    <n v="12.6"/>
    <x v="2"/>
    <s v="Diesel"/>
    <n v="4.6620000000000003E-3"/>
  </r>
  <r>
    <d v="2023-02-01T00:00:00"/>
    <s v="S022669"/>
    <x v="53"/>
    <s v="PO139733"/>
    <s v="GRN181061"/>
    <s v="11547-1404"/>
    <s v="CORDSET IEC320 C13 TO CEI-23 PLUG"/>
    <s v="Congleton CW12 1DL"/>
    <n v="12.6"/>
    <x v="2"/>
    <s v="Diesel"/>
    <n v="4.6620000000000003E-3"/>
  </r>
  <r>
    <d v="2023-02-01T00:00:00"/>
    <s v="S022669"/>
    <x v="53"/>
    <s v="PO142327"/>
    <s v="GRN181113"/>
    <n v="1"/>
    <s v="freight inwards"/>
    <s v="Congleton CW12 1DL"/>
    <n v="12.6"/>
    <x v="2"/>
    <s v="Diesel"/>
    <n v="4.6620000000000003E-3"/>
  </r>
  <r>
    <d v="2023-02-01T00:00:00"/>
    <s v="S022669"/>
    <x v="53"/>
    <s v="PO140600"/>
    <s v="GRN181115"/>
    <n v="1"/>
    <s v="freight inwards"/>
    <s v="Congleton CW12 1DL"/>
    <n v="12.6"/>
    <x v="2"/>
    <s v="Diesel"/>
    <n v="4.6620000000000003E-3"/>
  </r>
  <r>
    <d v="2023-02-01T00:00:00"/>
    <s v="S022669"/>
    <x v="53"/>
    <s v="PO142773"/>
    <s v="GRN181254"/>
    <n v="57207481"/>
    <s v="ROUND ROD WITH ROLLERS 1200mm"/>
    <s v="Congleton CW12 1DL"/>
    <n v="12.6"/>
    <x v="2"/>
    <s v="Diesel"/>
    <n v="4.6620000000000003E-3"/>
  </r>
  <r>
    <d v="2023-02-01T00:00:00"/>
    <s v="S022669"/>
    <x v="53"/>
    <s v="PO142918"/>
    <s v="GRN181259"/>
    <n v="13206278"/>
    <s v="IMPRES™ LI-ION 2250MAH BATTERY FOR TWO-WAY RADIOS"/>
    <s v="Congleton CW12 1DL"/>
    <n v="12.6"/>
    <x v="2"/>
    <s v="Diesel"/>
    <n v="4.6620000000000003E-3"/>
  </r>
  <r>
    <d v="2023-02-01T00:00:00"/>
    <s v="S022669"/>
    <x v="53"/>
    <s v="PO142772"/>
    <s v="GRN181260"/>
    <n v="101019928"/>
    <s v="TRIMLINE SWINGHANDLE WITH CYLINDER FOR FLAT RODS"/>
    <s v="Congleton CW12 1DL"/>
    <n v="12.6"/>
    <x v="2"/>
    <s v="Diesel"/>
    <n v="4.6620000000000003E-3"/>
  </r>
  <r>
    <d v="2023-02-01T00:00:00"/>
    <s v="S022669"/>
    <x v="53"/>
    <s v="PO142806"/>
    <s v="GRN181261"/>
    <n v="101019928"/>
    <s v="TRIMLINE SWINGHANDLE WITH CYLINDER FOR FLAT RODS"/>
    <s v="Congleton CW12 1DL"/>
    <n v="12.6"/>
    <x v="2"/>
    <s v="Diesel"/>
    <n v="4.6620000000000003E-3"/>
  </r>
  <r>
    <d v="2023-02-01T00:00:00"/>
    <s v="S022669"/>
    <x v="53"/>
    <s v="PO140024"/>
    <s v="GRN181262"/>
    <n v="57207482"/>
    <s v="ROUND ROD WITH ROLLERS 800mm"/>
    <s v="Congleton CW12 1DL"/>
    <n v="12.6"/>
    <x v="2"/>
    <s v="Diesel"/>
    <n v="4.6620000000000003E-3"/>
  </r>
  <r>
    <d v="2023-02-01T00:00:00"/>
    <s v="S022669"/>
    <x v="53"/>
    <s v="PO142863"/>
    <s v="GRN181263"/>
    <n v="57207482"/>
    <s v="ROUND ROD WITH ROLLERS 800MM"/>
    <s v="Congleton CW12 1DL"/>
    <n v="12.6"/>
    <x v="2"/>
    <s v="Diesel"/>
    <n v="4.6620000000000003E-3"/>
  </r>
  <r>
    <d v="2023-02-01T00:00:00"/>
    <s v="S022669"/>
    <x v="53"/>
    <s v="PO142327"/>
    <s v="GRN181331"/>
    <s v="11700-4706"/>
    <s v="SEALING WASHER #10 BOND SST"/>
    <s v="Congleton CW12 1DL"/>
    <n v="12.6"/>
    <x v="2"/>
    <s v="Diesel"/>
    <n v="4.6620000000000003E-3"/>
  </r>
  <r>
    <d v="2023-02-01T00:00:00"/>
    <s v="S022669"/>
    <x v="53"/>
    <s v="PO142027"/>
    <s v="GRN181332"/>
    <s v="11700-6701"/>
    <s v="HARD DRIVE 8TB SATA INTERNAL 3.5IN 7200RPM"/>
    <s v="Congleton CW12 1DL"/>
    <n v="12.6"/>
    <x v="2"/>
    <s v="Diesel"/>
    <n v="4.6620000000000003E-3"/>
  </r>
  <r>
    <d v="2023-02-01T00:00:00"/>
    <s v="S022669"/>
    <x v="53"/>
    <s v="PO140775"/>
    <s v="GRN181333"/>
    <n v="13206885"/>
    <s v="AREA MONITOR CONTROLLER (0.1 MR/HR TO 1.0 MR/HR)"/>
    <s v="Congleton CW12 1DL"/>
    <n v="12.6"/>
    <x v="2"/>
    <s v="Diesel"/>
    <n v="4.6620000000000003E-3"/>
  </r>
  <r>
    <d v="2023-02-01T00:00:00"/>
    <s v="S022669"/>
    <x v="53"/>
    <s v="PO140522"/>
    <s v="GRN181334"/>
    <n v="101025603"/>
    <s v="DIMMER SWITCH 1 GANG 1-10V ON/OFF BRUSHED STEEL"/>
    <s v="Congleton CW12 1DL"/>
    <n v="12.6"/>
    <x v="2"/>
    <s v="Diesel"/>
    <n v="4.6620000000000003E-3"/>
  </r>
  <r>
    <d v="2023-02-01T00:00:00"/>
    <s v="S022669"/>
    <x v="53"/>
    <s v="PO142327"/>
    <s v="GRN181335"/>
    <n v="101033638"/>
    <s v="5M RGB LED STRIP 24VDC NON-WATERPROOF UKLED ST4861"/>
    <s v="Congleton CW12 1DL"/>
    <n v="12.6"/>
    <x v="2"/>
    <s v="Diesel"/>
    <n v="4.6620000000000003E-3"/>
  </r>
  <r>
    <d v="2023-02-01T00:00:00"/>
    <s v="S022669"/>
    <x v="53"/>
    <s v="PO140704"/>
    <s v="GRN181337"/>
    <n v="5300059"/>
    <s v="INVERTER, 230V, 0.75KW, 1HP, 1PH"/>
    <s v="Congleton CW12 1DL"/>
    <n v="12.6"/>
    <x v="2"/>
    <s v="Diesel"/>
    <n v="4.6620000000000003E-3"/>
  </r>
  <r>
    <d v="2023-02-01T00:00:00"/>
    <s v="S022669"/>
    <x v="53"/>
    <s v="PO140418"/>
    <s v="GRN181338"/>
    <n v="13206266"/>
    <s v="ANTENNA 1/4 WAVE ROOF MOUNT WITH BNC"/>
    <s v="Congleton CW12 1DL"/>
    <n v="12.6"/>
    <x v="2"/>
    <s v="Diesel"/>
    <n v="4.6620000000000003E-3"/>
  </r>
  <r>
    <d v="2023-02-01T00:00:00"/>
    <s v="S022669"/>
    <x v="53"/>
    <s v="PO140017"/>
    <s v="GRN181449"/>
    <n v="101045474"/>
    <s v="PERFORATED PRESSED TRAY 50 x 50mm GREY - 3M LONG"/>
    <s v="Congleton CW12 1DL"/>
    <n v="12.6"/>
    <x v="2"/>
    <s v="Diesel"/>
    <n v="4.6620000000000003E-3"/>
  </r>
  <r>
    <d v="2023-02-01T00:00:00"/>
    <s v="S022669"/>
    <x v="53"/>
    <s v="PO143691"/>
    <s v="GRN181465"/>
    <s v="11540-0044"/>
    <s v="TAPE VINYL BLACK 3/4 WIDE"/>
    <s v="Congleton CW12 1DL"/>
    <n v="12.6"/>
    <x v="2"/>
    <s v="Diesel"/>
    <n v="4.6620000000000003E-3"/>
  </r>
  <r>
    <d v="2023-06-01T00:00:00"/>
    <s v="S023375"/>
    <x v="13"/>
    <s v="PO142807"/>
    <s v="GRN189056"/>
    <n v="101036260"/>
    <s v="X-RAY TUBE 225kV 134 DEGREE EMISSION ANGLECOMET 4"/>
    <s v="Boston Massachusetts"/>
    <n v="3154"/>
    <x v="0"/>
    <s v="Crude"/>
    <n v="2.5295079999999999"/>
  </r>
  <r>
    <d v="2023-02-01T00:00:00"/>
    <s v="S022669"/>
    <x v="53"/>
    <s v="PO140012"/>
    <s v="GRN181492"/>
    <n v="101033094"/>
    <s v="END CAP FOR SLIM 7mm SURFACE PROFILE WITH HOLE DOW"/>
    <s v="Congleton CW12 1DL"/>
    <n v="12.6"/>
    <x v="2"/>
    <s v="Diesel"/>
    <n v="4.6620000000000003E-3"/>
  </r>
  <r>
    <d v="2023-02-01T00:00:00"/>
    <s v="S022669"/>
    <x v="53"/>
    <s v="PO140012"/>
    <s v="GRN181504"/>
    <n v="101033093"/>
    <s v="PREMIUM SURFACE MOUNT 7mm PROFILE RAIL x 2M LONG D"/>
    <s v="Congleton CW12 1DL"/>
    <n v="12.6"/>
    <x v="2"/>
    <s v="Diesel"/>
    <n v="4.6620000000000003E-3"/>
  </r>
  <r>
    <d v="2023-02-01T00:00:00"/>
    <s v="S022669"/>
    <x v="53"/>
    <s v="PO142492"/>
    <s v="GRN181517"/>
    <n v="30203257"/>
    <s v="1.5mm2 TRI-RATED CABLE - BLACK (KB)"/>
    <s v="Congleton CW12 1DL"/>
    <n v="12.6"/>
    <x v="2"/>
    <s v="Diesel"/>
    <n v="4.6620000000000003E-3"/>
  </r>
  <r>
    <d v="2023-02-01T00:00:00"/>
    <s v="S022669"/>
    <x v="53"/>
    <s v="PO140981"/>
    <s v="GRN181624"/>
    <s v="340-1102-1"/>
    <s v="UNISTRUT 1-5/8&quot; x 1-5/8&quot; SLOTTED MODIFIED"/>
    <s v="Congleton CW12 1DL"/>
    <n v="12.6"/>
    <x v="2"/>
    <s v="Diesel"/>
    <n v="4.6620000000000003E-3"/>
  </r>
  <r>
    <d v="2023-02-01T00:00:00"/>
    <s v="S022669"/>
    <x v="53"/>
    <s v="PO138639"/>
    <s v="GRN181686"/>
    <n v="3145065"/>
    <s v="TRK HEAVY DUTY TRUNKING  50mm x 50mm x 3M - WHITE"/>
    <s v="Congleton CW12 1DL"/>
    <n v="12.6"/>
    <x v="2"/>
    <s v="Diesel"/>
    <n v="4.6620000000000003E-3"/>
  </r>
  <r>
    <d v="2023-02-01T00:00:00"/>
    <s v="S022669"/>
    <x v="53"/>
    <s v="PO140028"/>
    <s v="GRN181687"/>
    <n v="30203254"/>
    <s v="CABLE 2.5MM2 TRI-RATED - BLUE (KB)"/>
    <s v="Congleton CW12 1DL"/>
    <n v="12.6"/>
    <x v="2"/>
    <s v="Diesel"/>
    <n v="4.6620000000000003E-3"/>
  </r>
  <r>
    <d v="2023-06-01T00:00:00"/>
    <s v="S022670"/>
    <x v="26"/>
    <s v="PO145733"/>
    <s v="GRN189066"/>
    <s v="11700-7009"/>
    <s v="WASHER TWO-PART LOCKING  3/4IN ZINC"/>
    <s v="Congleton CW12 1HR"/>
    <n v="12.8"/>
    <x v="2"/>
    <s v="Diesel"/>
    <n v="4.7360000000000001E-5"/>
  </r>
  <r>
    <d v="2023-02-01T00:00:00"/>
    <s v="S022669"/>
    <x v="53"/>
    <s v="PO138641"/>
    <s v="GRN181688"/>
    <n v="3445360"/>
    <s v="SWITCH 10A 1-GANG SINGLE POLE TWO WAY IP66 - GREY"/>
    <s v="Congleton CW12 1DL"/>
    <n v="12.6"/>
    <x v="2"/>
    <s v="Diesel"/>
    <n v="4.6620000000000003E-3"/>
  </r>
  <r>
    <d v="2023-02-01T00:00:00"/>
    <s v="S022669"/>
    <x v="53"/>
    <s v="PO140023"/>
    <s v="GRN181689"/>
    <s v="11700-7756"/>
    <s v="HOIST RING 1-8  X 1.53 BOLT 10000LB"/>
    <s v="Congleton CW12 1DL"/>
    <n v="12.6"/>
    <x v="2"/>
    <s v="Diesel"/>
    <n v="4.6620000000000003E-3"/>
  </r>
  <r>
    <d v="2023-02-01T00:00:00"/>
    <s v="S022669"/>
    <x v="53"/>
    <s v="PO138643"/>
    <s v="GRN181690"/>
    <n v="51208078"/>
    <s v="SKYLINE SURFACE LINEAR EMERGENCY 1200mm LED PANEL"/>
    <s v="Congleton CW12 1DL"/>
    <n v="12.6"/>
    <x v="2"/>
    <s v="Diesel"/>
    <n v="4.6620000000000003E-3"/>
  </r>
  <r>
    <d v="2023-02-01T00:00:00"/>
    <s v="S022669"/>
    <x v="53"/>
    <s v="PO133563"/>
    <s v="GRN181749"/>
    <n v="23202445"/>
    <s v="CABLE MANAGEMENT SYSTEM FOR G60 EMEA STD (BOF)"/>
    <s v="Congleton CW12 1DL"/>
    <n v="12.6"/>
    <x v="2"/>
    <s v="Diesel"/>
    <n v="4.6620000000000003E-3"/>
  </r>
  <r>
    <d v="2023-06-01T00:00:00"/>
    <s v="S023284"/>
    <x v="19"/>
    <s v="PO140972"/>
    <s v="GRN189076"/>
    <s v="340-1011-1"/>
    <s v="SITE CONFIGURABLE ENCLOSURE WITH AC"/>
    <s v="Leicester LE19 2DT"/>
    <n v="144"/>
    <x v="1"/>
    <s v="Diesel"/>
    <n v="5.3280000000000001E-2"/>
  </r>
  <r>
    <d v="2023-02-01T00:00:00"/>
    <s v="S022669"/>
    <x v="53"/>
    <s v="PO139734"/>
    <s v="GRN181818"/>
    <n v="42201948"/>
    <s v="ENCLOSURE SPACIAL 300 x 300 x 200mm WITH GLAND"/>
    <s v="Congleton CW12 1DL"/>
    <n v="12.6"/>
    <x v="2"/>
    <s v="Diesel"/>
    <n v="4.6620000000000003E-3"/>
  </r>
  <r>
    <d v="2023-02-01T00:00:00"/>
    <s v="S022669"/>
    <x v="53"/>
    <s v="PO140009"/>
    <s v="GRN181824"/>
    <n v="101017406"/>
    <s v="WD MY PASSPORT 2TB PORTABLE HARD DRIVE - BLACK"/>
    <s v="Congleton CW12 1DL"/>
    <n v="12.6"/>
    <x v="2"/>
    <s v="Diesel"/>
    <n v="4.6620000000000003E-3"/>
  </r>
  <r>
    <d v="2023-06-01T00:00:00"/>
    <s v="S000892"/>
    <x v="16"/>
    <s v="PO146654"/>
    <s v="GRN189079"/>
    <s v="11540-0564"/>
    <s v="NATURAL DEGREASER CAN 16 OZ"/>
    <s v="Stockport SK4 2JT"/>
    <n v="55"/>
    <x v="2"/>
    <s v="Diesel"/>
    <n v="2.0350000000000001E-4"/>
  </r>
  <r>
    <d v="2023-02-01T00:00:00"/>
    <s v="S022669"/>
    <x v="53"/>
    <s v="PO143660"/>
    <s v="GRN181826"/>
    <s v="11701-2490"/>
    <s v="24V, 10/20A RELAY WITH BRACKET, N/C &amp; N/C"/>
    <s v="Congleton CW12 1DL"/>
    <n v="12.6"/>
    <x v="2"/>
    <s v="Diesel"/>
    <n v="4.6620000000000003E-3"/>
  </r>
  <r>
    <d v="2023-02-01T00:00:00"/>
    <s v="S022669"/>
    <x v="53"/>
    <s v="PO143725"/>
    <s v="GRN181827"/>
    <n v="34204356"/>
    <s v="TERMINAL BLOCK 3 CONDUCTOR THROUGH 1.5MM2 - GREY"/>
    <s v="Congleton CW12 1DL"/>
    <n v="12.6"/>
    <x v="2"/>
    <s v="Diesel"/>
    <n v="4.6620000000000003E-3"/>
  </r>
  <r>
    <d v="2023-06-01T00:00:00"/>
    <s v="S024448"/>
    <x v="18"/>
    <s v="PO135823"/>
    <s v="GRN189082"/>
    <n v="101049193"/>
    <s v="6/4 MeV TURNKEY LINAC SYSTEM C/W CABSCAN (+32/-31)"/>
    <s v="California 94560"/>
    <n v="5214"/>
    <x v="0"/>
    <s v="Crude"/>
    <n v="0.4181628"/>
  </r>
  <r>
    <d v="2023-06-01T00:00:00"/>
    <s v="S024448"/>
    <x v="18"/>
    <s v="PO135823"/>
    <s v="GRN189083"/>
    <n v="13206361"/>
    <s v="ETM TCU 9.8KW 400V"/>
    <s v="California 94560"/>
    <n v="5214"/>
    <x v="0"/>
    <s v="Crude"/>
    <n v="0.4181628"/>
  </r>
  <r>
    <d v="2023-02-01T00:00:00"/>
    <s v="S022669"/>
    <x v="53"/>
    <s v="PO138646"/>
    <s v="GRN181828"/>
    <n v="4245276"/>
    <s v="MCB 16A SP TYPE B CURVE"/>
    <s v="Congleton CW12 1DL"/>
    <n v="12.6"/>
    <x v="2"/>
    <s v="Diesel"/>
    <n v="4.6620000000000003E-3"/>
  </r>
  <r>
    <d v="2023-02-01T00:00:00"/>
    <s v="S022669"/>
    <x v="53"/>
    <s v="PO140032"/>
    <s v="GRN181830"/>
    <n v="51204340"/>
    <s v="ISOLATOR SWITCH  SURFACE MOUNT 20A 3 PHASE 6 POLE"/>
    <s v="Congleton CW12 1DL"/>
    <n v="12.6"/>
    <x v="2"/>
    <s v="Diesel"/>
    <n v="4.6620000000000003E-3"/>
  </r>
  <r>
    <d v="2023-06-01T00:00:00"/>
    <s v="S023222"/>
    <x v="11"/>
    <s v="PO143357"/>
    <s v="GRN189089"/>
    <s v="11700-5341"/>
    <s v="CABLE 0.3 METER RJ45S TO RJ45S CAT5E"/>
    <s v="Wickford SS11 8YT"/>
    <n v="390"/>
    <x v="2"/>
    <s v="Diesel"/>
    <n v="1.4430000000000001E-3"/>
  </r>
  <r>
    <d v="2023-06-01T00:00:00"/>
    <s v="S023222"/>
    <x v="11"/>
    <s v="PO143360"/>
    <s v="GRN189090"/>
    <s v="11700-5341"/>
    <s v="CABLE 0.3 METER RJ45S TO RJ45S CAT5E"/>
    <s v="Wickford SS11 8YT"/>
    <n v="390"/>
    <x v="2"/>
    <s v="Diesel"/>
    <n v="1.4430000000000001E-3"/>
  </r>
  <r>
    <d v="2023-06-01T00:00:00"/>
    <s v="S023222"/>
    <x v="11"/>
    <s v="PO144126"/>
    <s v="GRN189091"/>
    <s v="11700-5342"/>
    <s v="CABLE 0.6 METER RJ45S TO RJ45S CAT5E"/>
    <s v="Wickford SS11 8YT"/>
    <n v="390"/>
    <x v="2"/>
    <s v="Diesel"/>
    <n v="1.4430000000000001E-3"/>
  </r>
  <r>
    <d v="2023-06-01T00:00:00"/>
    <s v="S023222"/>
    <x v="11"/>
    <s v="PO134344"/>
    <s v="GRN189092"/>
    <n v="101027930"/>
    <s v="ETHERNET CABLE 4 PIN M12 MALE - 2M LONG"/>
    <s v="Wickford SS11 8YT"/>
    <n v="390"/>
    <x v="2"/>
    <s v="Diesel"/>
    <n v="1.4430000000000001E-3"/>
  </r>
  <r>
    <d v="2023-06-01T00:00:00"/>
    <s v="S023222"/>
    <x v="11"/>
    <s v="PO144319"/>
    <s v="GRN189093"/>
    <s v="11700-6194"/>
    <s v="CBL M12 FEM 4POS M12 MALE 4POS 2M 4X18AWG GRAY UNS"/>
    <s v="Wickford SS11 8YT"/>
    <n v="390"/>
    <x v="2"/>
    <s v="Diesel"/>
    <n v="1.4430000000000001E-3"/>
  </r>
  <r>
    <d v="2023-06-01T00:00:00"/>
    <s v="S023284"/>
    <x v="19"/>
    <s v="PO141867"/>
    <s v="GRN189094"/>
    <s v="340-1040-1"/>
    <s v="JUNCTION BOX SOURCE SIDE"/>
    <s v="Leicester LE19 2DT"/>
    <n v="144"/>
    <x v="1"/>
    <s v="Diesel"/>
    <n v="5.3280000000000001E-2"/>
  </r>
  <r>
    <d v="2023-06-01T00:00:00"/>
    <s v="S023284"/>
    <x v="19"/>
    <s v="PO140972"/>
    <s v="GRN189095"/>
    <s v="340-1083-1"/>
    <s v="CONDUIT VERTICAL DETECTOR ENCLOSURE – JUNCTION BOX"/>
    <s v="Leicester LE19 2DT"/>
    <n v="144"/>
    <x v="1"/>
    <s v="Diesel"/>
    <n v="5.3280000000000001E-2"/>
  </r>
  <r>
    <d v="2023-06-01T00:00:00"/>
    <s v="S023284"/>
    <x v="19"/>
    <s v="PO141868"/>
    <s v="GRN189096"/>
    <s v="340-1083-1"/>
    <s v="CONDUIT VERTICAL DETECTOR ENCLOSURE – JUNCTION BOX"/>
    <s v="Leicester LE19 2DT"/>
    <n v="144"/>
    <x v="1"/>
    <s v="Diesel"/>
    <n v="5.3280000000000001E-2"/>
  </r>
  <r>
    <d v="2023-06-01T00:00:00"/>
    <s v="S023284"/>
    <x v="19"/>
    <s v="PO138725"/>
    <s v="GRN189097"/>
    <s v="340-1071-1"/>
    <s v="CONDUIT OUTDOOR EQUIPMENT RACK ASSY JUNCTION BOX"/>
    <s v="Leicester LE19 2DT"/>
    <n v="144"/>
    <x v="1"/>
    <s v="Diesel"/>
    <n v="5.3280000000000001E-2"/>
  </r>
  <r>
    <d v="2023-06-01T00:00:00"/>
    <s v="S023284"/>
    <x v="19"/>
    <s v="PO143564"/>
    <s v="GRN189099"/>
    <s v="255-1588-75"/>
    <s v="CABLE MILITARY-GRADE ARMORED MTP TRUNK 12 STRANDS"/>
    <s v="Leicester LE19 2DT"/>
    <n v="144"/>
    <x v="1"/>
    <s v="Diesel"/>
    <n v="5.3280000000000001E-2"/>
  </r>
  <r>
    <d v="2023-02-01T00:00:00"/>
    <s v="S022669"/>
    <x v="53"/>
    <s v="PO141514"/>
    <s v="GRN181833"/>
    <s v="11547-1141"/>
    <s v="POWER CORD SPLITTER IEC320 10AMP M/F C14 TO C13"/>
    <s v="Congleton CW12 1DL"/>
    <n v="12.6"/>
    <x v="2"/>
    <s v="Diesel"/>
    <n v="4.6620000000000003E-3"/>
  </r>
  <r>
    <d v="2023-06-01T00:00:00"/>
    <s v="S025431"/>
    <x v="0"/>
    <s v="PO141045"/>
    <s v="GRN189107"/>
    <s v="11701-1419"/>
    <s v="CISCO 9300 DNA ESSENTIALS 3 YEARS"/>
    <s v="Boston Massachusetts"/>
    <n v="3154"/>
    <x v="0"/>
    <s v="Crude"/>
    <n v="1.0118031999999999E-2"/>
  </r>
  <r>
    <d v="2023-02-01T00:00:00"/>
    <s v="S022669"/>
    <x v="53"/>
    <s v="PO143766"/>
    <s v="GRN181837"/>
    <n v="51205165"/>
    <s v="LED TUBE 5FT T9 25W LED TUBE 4000K FROSTED"/>
    <s v="Congleton CW12 1DL"/>
    <n v="12.6"/>
    <x v="2"/>
    <s v="Diesel"/>
    <n v="4.6620000000000003E-3"/>
  </r>
  <r>
    <d v="2023-02-01T00:00:00"/>
    <s v="S022669"/>
    <x v="53"/>
    <s v="PO140422"/>
    <s v="GRN181838"/>
    <n v="56207350"/>
    <s v="DESKTOP POWER SUPPLY FOR MOTOROLA DM4400 ALFATRONI"/>
    <s v="Congleton CW12 1DL"/>
    <n v="12.6"/>
    <x v="2"/>
    <s v="Diesel"/>
    <n v="4.6620000000000003E-3"/>
  </r>
  <r>
    <d v="2023-06-01T00:00:00"/>
    <s v="S024190"/>
    <x v="22"/>
    <s v="PO146277"/>
    <s v="GRN189121"/>
    <n v="40259812"/>
    <s v="COWL BASE SEAL"/>
    <s v="Stockport SK4 2JT"/>
    <n v="22.2"/>
    <x v="1"/>
    <s v="Diesel"/>
    <n v="8.2140000000000008E-3"/>
  </r>
  <r>
    <d v="2023-06-01T00:00:00"/>
    <s v="S023222"/>
    <x v="11"/>
    <s v="PO140469"/>
    <s v="GRN189122"/>
    <s v="11700-5342"/>
    <s v="CABLE 0.6 METER RJ45S TO RJ45S CAT5E"/>
    <s v="Wickford SS11 8YT"/>
    <n v="390"/>
    <x v="2"/>
    <s v="Diesel"/>
    <n v="1.4430000000000001E-3"/>
  </r>
  <r>
    <d v="2023-02-01T00:00:00"/>
    <s v="S022669"/>
    <x v="53"/>
    <s v="PO139725"/>
    <s v="GRN181841"/>
    <n v="101042174"/>
    <s v="VIDAR HDX  ANPR CAMERA"/>
    <s v="Congleton CW12 1DL"/>
    <n v="12.6"/>
    <x v="2"/>
    <s v="Diesel"/>
    <n v="4.6620000000000003E-3"/>
  </r>
  <r>
    <d v="2023-02-01T00:00:00"/>
    <s v="S022669"/>
    <x v="53"/>
    <s v="PO140017"/>
    <s v="GRN181843"/>
    <n v="101042174"/>
    <s v="VIDAR HDX  ANPR CAMERA"/>
    <s v="Congleton CW12 1DL"/>
    <n v="12.6"/>
    <x v="2"/>
    <s v="Diesel"/>
    <n v="4.6620000000000003E-3"/>
  </r>
  <r>
    <d v="2023-02-01T00:00:00"/>
    <s v="S022669"/>
    <x v="53"/>
    <s v="PO142229"/>
    <s v="GRN181845"/>
    <n v="101034435"/>
    <s v="SWA TERMINATED OS2 9/125 FIBRE CABLE 100M LC-LC 8C"/>
    <s v="Congleton CW12 1DL"/>
    <n v="12.6"/>
    <x v="2"/>
    <s v="Diesel"/>
    <n v="4.6620000000000003E-3"/>
  </r>
  <r>
    <d v="2023-02-01T00:00:00"/>
    <s v="S022669"/>
    <x v="53"/>
    <s v="PO139725"/>
    <s v="GRN181848"/>
    <n v="101042093"/>
    <s v="VIDAR CAMERA POWER CABLE 2M"/>
    <s v="Congleton CW12 1DL"/>
    <n v="12.6"/>
    <x v="2"/>
    <s v="Diesel"/>
    <n v="4.6620000000000003E-3"/>
  </r>
  <r>
    <d v="2023-02-01T00:00:00"/>
    <s v="S022669"/>
    <x v="53"/>
    <s v="PO139733"/>
    <s v="GRN181849"/>
    <n v="101047376"/>
    <s v="C15 STRAIGHT FEMALE CONNECTOR 10A 250 V BULGIN PX0"/>
    <s v="Congleton CW12 1DL"/>
    <n v="12.6"/>
    <x v="2"/>
    <s v="Diesel"/>
    <n v="4.6620000000000003E-3"/>
  </r>
  <r>
    <d v="2023-02-01T00:00:00"/>
    <s v="S022669"/>
    <x v="53"/>
    <s v="PO139725"/>
    <s v="GRN181850"/>
    <n v="101028124"/>
    <s v="ARABIC ANPR SOFTWARE R3, R4 - LPR SINGLE CORE AR H"/>
    <s v="Congleton CW12 1DL"/>
    <n v="12.6"/>
    <x v="2"/>
    <s v="Diesel"/>
    <n v="4.6620000000000003E-3"/>
  </r>
  <r>
    <d v="2023-06-01T00:00:00"/>
    <s v="S023222"/>
    <x v="11"/>
    <s v="PO143361"/>
    <s v="GRN189133"/>
    <s v="11700-5341"/>
    <s v="CABLE 0.3 METER RJ45S TO RJ45S CAT5E"/>
    <s v="Wickford SS11 8YT"/>
    <n v="390"/>
    <x v="2"/>
    <s v="Diesel"/>
    <n v="1.4430000000000001E-3"/>
  </r>
  <r>
    <d v="2023-06-01T00:00:00"/>
    <s v="S023222"/>
    <x v="11"/>
    <s v="PO144700"/>
    <s v="GRN189138"/>
    <s v="11700-5342"/>
    <s v="CABLE 0.6 METER RJ45S TO RJ45S CAT5E"/>
    <s v="Wickford SS11 8YT"/>
    <n v="390"/>
    <x v="2"/>
    <s v="Diesel"/>
    <n v="1.4430000000000001E-3"/>
  </r>
  <r>
    <d v="2023-02-01T00:00:00"/>
    <s v="S022669"/>
    <x v="53"/>
    <s v="PO139725"/>
    <s v="GRN181851"/>
    <n v="101026669"/>
    <s v="CORRUGATED PLASTIC ROLL WHITE 1M x 50M x 2mm_x000a_TEMPR"/>
    <s v="Congleton CW12 1DL"/>
    <n v="12.6"/>
    <x v="2"/>
    <s v="Diesel"/>
    <n v="4.6620000000000003E-3"/>
  </r>
  <r>
    <d v="2023-03-01T00:00:00"/>
    <s v="S022669"/>
    <x v="53"/>
    <s v="PO142054"/>
    <s v="GRN181989"/>
    <s v="11701-2281"/>
    <s v="PLASTIC EDGE PROTECTOR 100MM - ORANGE"/>
    <s v="Congleton CW12 1DL"/>
    <n v="12.6"/>
    <x v="2"/>
    <s v="Diesel"/>
    <n v="4.6620000000000003E-3"/>
  </r>
  <r>
    <d v="2023-03-01T00:00:00"/>
    <s v="S022669"/>
    <x v="53"/>
    <s v="PO143725"/>
    <s v="GRN182005"/>
    <n v="13206264"/>
    <s v="DP2400E HAND HELD PORTABLE 2-WAY RADIO C/W LI-ION"/>
    <s v="Congleton CW12 1DL"/>
    <n v="12.6"/>
    <x v="2"/>
    <s v="Diesel"/>
    <n v="4.6620000000000003E-3"/>
  </r>
  <r>
    <d v="2023-03-01T00:00:00"/>
    <s v="S022669"/>
    <x v="53"/>
    <s v="PO143789"/>
    <s v="GRN182008"/>
    <n v="60200862"/>
    <s v="CARBON FILM FIXED RESISTOR1K 1W"/>
    <s v="Congleton CW12 1DL"/>
    <n v="12.6"/>
    <x v="2"/>
    <s v="Diesel"/>
    <n v="4.6620000000000003E-3"/>
  </r>
  <r>
    <d v="2023-03-01T00:00:00"/>
    <s v="S022669"/>
    <x v="53"/>
    <s v="PO143691"/>
    <s v="GRN182009"/>
    <n v="13206264"/>
    <s v="DP2400E HAND HELD PORTABLE 2-WAY RADIO C/W LI-ION"/>
    <s v="Congleton CW12 1DL"/>
    <n v="12.6"/>
    <x v="2"/>
    <s v="Diesel"/>
    <n v="4.6620000000000003E-3"/>
  </r>
  <r>
    <d v="2023-03-01T00:00:00"/>
    <s v="S022669"/>
    <x v="53"/>
    <s v="PO143803"/>
    <s v="GRN182011"/>
    <n v="101042174"/>
    <s v="VIDAR HDX ANPR CAMERA"/>
    <s v="Congleton CW12 1DL"/>
    <n v="12.6"/>
    <x v="2"/>
    <s v="Diesel"/>
    <n v="4.6620000000000003E-3"/>
  </r>
  <r>
    <d v="2023-06-01T00:00:00"/>
    <s v="S023222"/>
    <x v="11"/>
    <s v="PO143358"/>
    <s v="GRN189155"/>
    <s v="11700-5341"/>
    <s v="CABLE 0.3 METER RJ45S TO RJ45S CAT5E"/>
    <s v="Wickford SS11 8YT"/>
    <n v="390"/>
    <x v="2"/>
    <s v="Diesel"/>
    <n v="1.4430000000000001E-3"/>
  </r>
  <r>
    <d v="2023-03-01T00:00:00"/>
    <s v="S022669"/>
    <x v="53"/>
    <s v="PO142434"/>
    <s v="GRN182012"/>
    <n v="13206264"/>
    <s v="DP2400E HAND HELD PORTABLE 2-WAY RADIO C/W LI-ION"/>
    <s v="Congleton CW12 1DL"/>
    <n v="12.6"/>
    <x v="2"/>
    <s v="Diesel"/>
    <n v="4.6620000000000003E-3"/>
  </r>
  <r>
    <d v="2023-06-01T00:00:00"/>
    <s v="S023222"/>
    <x v="11"/>
    <s v="PO141687"/>
    <s v="GRN189163"/>
    <s v="11700-5344"/>
    <s v="CABLE 1.2 METER RJ45S TO RJ45S CAT5E"/>
    <s v="Wickford SS11 8YT"/>
    <n v="390"/>
    <x v="2"/>
    <s v="Diesel"/>
    <n v="1.4430000000000001E-3"/>
  </r>
  <r>
    <d v="2023-06-01T00:00:00"/>
    <s v="S023222"/>
    <x v="11"/>
    <s v="PO145221"/>
    <s v="GRN189167"/>
    <s v="11700-5181"/>
    <s v="CORDSET MICROFAST 6-POS FEMALE TO MALE 10M"/>
    <s v="Wickford SS11 8YT"/>
    <n v="390"/>
    <x v="2"/>
    <s v="Diesel"/>
    <n v="1.4430000000000001E-3"/>
  </r>
  <r>
    <d v="2023-03-01T00:00:00"/>
    <s v="S022669"/>
    <x v="53"/>
    <s v="PO139733"/>
    <s v="GRN182014"/>
    <n v="13206264"/>
    <s v="DP2400E HAND HELD PORTABLE 2-WAY RADIO C/W LI-ION"/>
    <s v="Congleton CW12 1DL"/>
    <n v="12.6"/>
    <x v="2"/>
    <s v="Diesel"/>
    <n v="4.6620000000000003E-3"/>
  </r>
  <r>
    <d v="2023-06-01T00:00:00"/>
    <s v="S023222"/>
    <x v="11"/>
    <s v="PO140873"/>
    <s v="GRN189173"/>
    <s v="11700-5430"/>
    <s v="CABLE 4 PIN PANEL MOUNT SHLD 4 METER"/>
    <s v="Wickford SS11 8YT"/>
    <n v="390"/>
    <x v="2"/>
    <s v="Diesel"/>
    <n v="1.4430000000000001E-3"/>
  </r>
  <r>
    <d v="2023-03-01T00:00:00"/>
    <s v="S022669"/>
    <x v="53"/>
    <s v="PO141784"/>
    <s v="GRN182015"/>
    <n v="13206264"/>
    <s v="DP2400E HAND HELD PORTABLE 2-WAY RADIO C/W LI-ION"/>
    <s v="Congleton CW12 1DL"/>
    <n v="12.6"/>
    <x v="2"/>
    <s v="Diesel"/>
    <n v="4.6620000000000003E-3"/>
  </r>
  <r>
    <d v="2023-06-01T00:00:00"/>
    <s v="S023222"/>
    <x v="11"/>
    <s v="PO138721"/>
    <s v="GRN189175"/>
    <s v="11700-6191"/>
    <s v="CABLE RJ45S RJ45S 2.5M"/>
    <s v="Wickford SS11 8YT"/>
    <n v="390"/>
    <x v="2"/>
    <s v="Diesel"/>
    <n v="1.4430000000000001E-3"/>
  </r>
  <r>
    <d v="2023-06-01T00:00:00"/>
    <s v="S023222"/>
    <x v="11"/>
    <s v="PO139106"/>
    <s v="GRN189180"/>
    <s v="11700-5344"/>
    <s v="CABLE 1.2 METER RJ45S TO RJ45S CAT5E"/>
    <s v="Wickford SS11 8YT"/>
    <n v="390"/>
    <x v="2"/>
    <s v="Diesel"/>
    <n v="1.4430000000000001E-3"/>
  </r>
  <r>
    <d v="2023-03-01T00:00:00"/>
    <s v="S022669"/>
    <x v="53"/>
    <s v="PO139733"/>
    <s v="GRN182018"/>
    <n v="34204626"/>
    <s v="WALL MOUNTED SOCKET 63A 5POLE 400V IP67"/>
    <s v="Congleton CW12 1DL"/>
    <n v="12.6"/>
    <x v="2"/>
    <s v="Diesel"/>
    <n v="4.6620000000000003E-3"/>
  </r>
  <r>
    <d v="2023-03-01T00:00:00"/>
    <s v="S022669"/>
    <x v="53"/>
    <s v="PO140024"/>
    <s v="GRN182020"/>
    <n v="34204624"/>
    <s v="PLUG PowerTOP Xtra 63A 5POLE 400V IP67 50-60Hz IP6"/>
    <s v="Congleton CW12 1DL"/>
    <n v="12.6"/>
    <x v="2"/>
    <s v="Diesel"/>
    <n v="4.6620000000000003E-3"/>
  </r>
  <r>
    <d v="2023-03-01T00:00:00"/>
    <s v="S022669"/>
    <x v="53"/>
    <s v="PO140017"/>
    <s v="GRN182022"/>
    <n v="101043744"/>
    <s v="FIBRE ST CONNECTOR DUST CAP WITH CHAIN_x000a_AMPHENOL CO"/>
    <s v="Congleton CW12 1DL"/>
    <n v="12.6"/>
    <x v="2"/>
    <s v="Diesel"/>
    <n v="4.6620000000000003E-3"/>
  </r>
  <r>
    <d v="2023-03-01T00:00:00"/>
    <s v="S022669"/>
    <x v="53"/>
    <s v="PO140017"/>
    <s v="GRN182025"/>
    <n v="101045474"/>
    <s v="PERFORATED PRESSED TRAY 50 x 50mm GREY - 3M LONG"/>
    <s v="Congleton CW12 1DL"/>
    <n v="12.6"/>
    <x v="2"/>
    <s v="Diesel"/>
    <n v="4.6620000000000003E-3"/>
  </r>
  <r>
    <d v="2023-06-01T00:00:00"/>
    <s v="S023222"/>
    <x v="11"/>
    <s v="PO144319"/>
    <s v="GRN189196"/>
    <s v="11700-5343"/>
    <s v="CABLE 0.9 METER RJ45S TO RJ45S CAT5E"/>
    <s v="Wickford SS11 8YT"/>
    <n v="390"/>
    <x v="2"/>
    <s v="Diesel"/>
    <n v="1.4430000000000001E-3"/>
  </r>
  <r>
    <d v="2023-06-01T00:00:00"/>
    <s v="S023222"/>
    <x v="11"/>
    <s v="PO137918"/>
    <s v="GRN189199"/>
    <n v="101027016"/>
    <s v="MULTIPROTOCOL STATION BLCEN-8M12LT-4AI-VI-8XSG-P"/>
    <s v="Wickford SS11 8YT"/>
    <n v="390"/>
    <x v="2"/>
    <s v="Diesel"/>
    <n v="1.4430000000000001E-3"/>
  </r>
  <r>
    <d v="2023-03-01T00:00:00"/>
    <s v="S022669"/>
    <x v="53"/>
    <s v="PO140012"/>
    <s v="GRN182026"/>
    <n v="101033093"/>
    <s v="PREMIUM SURFACE MOUNT 7mm PROFILE RAIL x 2M LONG D"/>
    <s v="Congleton CW12 1DL"/>
    <n v="12.6"/>
    <x v="2"/>
    <s v="Diesel"/>
    <n v="4.6620000000000003E-3"/>
  </r>
  <r>
    <d v="2023-06-01T00:00:00"/>
    <s v="S023222"/>
    <x v="11"/>
    <s v="PO142816"/>
    <s v="GRN189201"/>
    <s v="11700-6191"/>
    <s v="CABLE RJ45S RJ45S 2.5M"/>
    <s v="Wickford SS11 8YT"/>
    <n v="390"/>
    <x v="2"/>
    <s v="Diesel"/>
    <n v="1.4430000000000001E-3"/>
  </r>
  <r>
    <d v="2023-06-01T00:00:00"/>
    <s v="S023222"/>
    <x v="11"/>
    <s v="PO143744"/>
    <s v="GRN189202"/>
    <s v="11700-6191"/>
    <s v="CABLE RJ45S RJ45S 2.5M"/>
    <s v="Wickford SS11 8YT"/>
    <n v="390"/>
    <x v="2"/>
    <s v="Diesel"/>
    <n v="1.4430000000000001E-3"/>
  </r>
  <r>
    <d v="2023-06-01T00:00:00"/>
    <s v="S023222"/>
    <x v="11"/>
    <s v="PO142816"/>
    <s v="GRN189203"/>
    <s v="11700-5342"/>
    <s v="CABLE 0.6 METER RJ45S TO RJ45S CAT5E"/>
    <s v="Wickford SS11 8YT"/>
    <n v="390"/>
    <x v="2"/>
    <s v="Diesel"/>
    <n v="1.4430000000000001E-3"/>
  </r>
  <r>
    <d v="2023-06-01T00:00:00"/>
    <s v="S023222"/>
    <x v="11"/>
    <s v="PO140873"/>
    <s v="GRN189204"/>
    <s v="11700-5341"/>
    <s v="CABLE 0.3 METER RJ45S TO RJ45S CAT5E"/>
    <s v="Wickford SS11 8YT"/>
    <n v="390"/>
    <x v="2"/>
    <s v="Diesel"/>
    <n v="1.4430000000000001E-3"/>
  </r>
  <r>
    <d v="2023-06-01T00:00:00"/>
    <s v="S001121"/>
    <x v="5"/>
    <s v="PO146371"/>
    <s v="GRN189205"/>
    <s v="11701-2845"/>
    <s v="PANEL VIEW 5310 6&quot; GRAPHIC TERMINAL"/>
    <s v="Salford M5 4BE"/>
    <n v="103.6"/>
    <x v="2"/>
    <s v="Diesel"/>
    <n v="3.8331999999999998E-4"/>
  </r>
  <r>
    <d v="2023-03-01T00:00:00"/>
    <s v="S022669"/>
    <x v="53"/>
    <s v="PO143764"/>
    <s v="GRN182075"/>
    <s v="11701-2045"/>
    <s v="1000 PLUS SERIES LIGHT CURTAINS 30MM DETECTION CAP"/>
    <s v="Congleton CW12 1DL"/>
    <n v="12.6"/>
    <x v="2"/>
    <s v="Diesel"/>
    <n v="4.6620000000000003E-3"/>
  </r>
  <r>
    <d v="2023-06-01T00:00:00"/>
    <s v="S023222"/>
    <x v="11"/>
    <s v="PO144700"/>
    <s v="GRN189208"/>
    <s v="11700-6191"/>
    <s v="CABLE RJ45S RJ45S 2.5M"/>
    <s v="Wickford SS11 8YT"/>
    <n v="390"/>
    <x v="2"/>
    <s v="Diesel"/>
    <n v="1.4430000000000001E-3"/>
  </r>
  <r>
    <d v="2023-06-01T00:00:00"/>
    <s v="S022670"/>
    <x v="26"/>
    <s v="PO145367"/>
    <s v="GRN189209"/>
    <s v="11700-5217"/>
    <s v="WASHER FLAT M18 GEOMET 500B"/>
    <s v="Congleton CW12 1HR"/>
    <n v="12.8"/>
    <x v="2"/>
    <s v="Diesel"/>
    <n v="4.7360000000000001E-5"/>
  </r>
  <r>
    <d v="2023-06-01T00:00:00"/>
    <s v="S001121"/>
    <x v="5"/>
    <s v="PO146474"/>
    <s v="GRN189211"/>
    <n v="50205990"/>
    <s v="SPRING CLAMP TERMINAL BLOCK ONE CIRCUIT FUSE"/>
    <s v="Salford M5 4BE"/>
    <n v="103.6"/>
    <x v="2"/>
    <s v="Diesel"/>
    <n v="3.8331999999999998E-4"/>
  </r>
  <r>
    <d v="2023-03-01T00:00:00"/>
    <s v="S022669"/>
    <x v="53"/>
    <s v="PO138636"/>
    <s v="GRN182078"/>
    <s v="11554-1143"/>
    <s v="POWER STRIP 8 OUTLETS SURGE PROTECTED IEC320"/>
    <s v="Congleton CW12 1DL"/>
    <n v="12.6"/>
    <x v="2"/>
    <s v="Diesel"/>
    <n v="4.6620000000000003E-3"/>
  </r>
  <r>
    <d v="2023-03-01T00:00:00"/>
    <s v="S022669"/>
    <x v="53"/>
    <s v="PO140981"/>
    <s v="GRN182198"/>
    <s v="11701-1684"/>
    <s v="HP OFFICEJET PRO 7720 A3 WIRELESS ALL IN ONE PRINT"/>
    <s v="Congleton CW12 1DL"/>
    <n v="12.6"/>
    <x v="2"/>
    <s v="Diesel"/>
    <n v="4.6620000000000003E-3"/>
  </r>
  <r>
    <d v="2023-03-01T00:00:00"/>
    <s v="S022669"/>
    <x v="53"/>
    <s v="PO138643"/>
    <s v="GRN182240"/>
    <n v="51208078"/>
    <s v="SKYLINE SURFACE LINEAR EMERGENCY 1200mm LED PANEL"/>
    <s v="Congleton CW12 1DL"/>
    <n v="12.6"/>
    <x v="2"/>
    <s v="Diesel"/>
    <n v="4.6620000000000003E-3"/>
  </r>
  <r>
    <d v="2023-03-01T00:00:00"/>
    <s v="S022669"/>
    <x v="53"/>
    <s v="PO143300"/>
    <s v="GRN182294"/>
    <n v="23202445"/>
    <s v="CABLE MANAGEMENT SYSTEM FOR G60 EMEA STD (BOF)"/>
    <s v="Congleton CW12 1DL"/>
    <n v="12.6"/>
    <x v="2"/>
    <s v="Diesel"/>
    <n v="4.6620000000000003E-3"/>
  </r>
  <r>
    <d v="2023-03-01T00:00:00"/>
    <s v="S022669"/>
    <x v="53"/>
    <s v="PO143300"/>
    <s v="GRN182295"/>
    <n v="23202445"/>
    <s v="CABLE MANAGEMENT SYSTEM FOR G60 EMEA STD (BOF)"/>
    <s v="Congleton CW12 1DL"/>
    <n v="12.6"/>
    <x v="2"/>
    <s v="Diesel"/>
    <n v="4.6620000000000003E-3"/>
  </r>
  <r>
    <d v="2023-03-01T00:00:00"/>
    <s v="S022669"/>
    <x v="53"/>
    <s v="PO143907"/>
    <s v="GRN182361"/>
    <s v="11701-2650"/>
    <s v="CL200 MARINE SURFACE DEADBOLT - BLACK"/>
    <s v="Congleton CW12 1DL"/>
    <n v="12.6"/>
    <x v="2"/>
    <s v="Diesel"/>
    <n v="4.6620000000000003E-3"/>
  </r>
  <r>
    <d v="2023-03-01T00:00:00"/>
    <s v="S022669"/>
    <x v="53"/>
    <s v="PO143691"/>
    <s v="GRN182379"/>
    <n v="13206264"/>
    <s v="DP2400E HAND HELD PORTABLE 2-WAY RADIO C/W LI-ION"/>
    <s v="Congleton CW12 1DL"/>
    <n v="12.6"/>
    <x v="2"/>
    <s v="Diesel"/>
    <n v="4.6620000000000003E-3"/>
  </r>
  <r>
    <d v="2023-03-01T00:00:00"/>
    <s v="S022669"/>
    <x v="53"/>
    <s v="PO138641"/>
    <s v="GRN182381"/>
    <n v="3445360"/>
    <s v="SWITCH 10A 1-GANG SINGLE POLE TWO WAY IP66 - GREY"/>
    <s v="Congleton CW12 1DL"/>
    <n v="12.6"/>
    <x v="2"/>
    <s v="Diesel"/>
    <n v="4.6620000000000003E-3"/>
  </r>
  <r>
    <d v="2023-03-01T00:00:00"/>
    <s v="S022669"/>
    <x v="53"/>
    <s v="PO143300"/>
    <s v="GRN182431"/>
    <n v="101031721"/>
    <s v="SWITCH DISCONNECTOR 200A ACTI9 4P"/>
    <s v="Congleton CW12 1DL"/>
    <n v="12.6"/>
    <x v="2"/>
    <s v="Diesel"/>
    <n v="4.6620000000000003E-3"/>
  </r>
  <r>
    <d v="2023-03-01T00:00:00"/>
    <s v="S022669"/>
    <x v="53"/>
    <s v="PO143808"/>
    <s v="GRN182457"/>
    <n v="101017406"/>
    <s v="WD MY PASSPORT 2TB PORTABLE HARD DRIVE - BLACK"/>
    <s v="Congleton CW12 1DL"/>
    <n v="12.6"/>
    <x v="2"/>
    <s v="Diesel"/>
    <n v="4.6620000000000003E-3"/>
  </r>
  <r>
    <d v="2023-09-01T00:00:00"/>
    <s v="S002239"/>
    <x v="17"/>
    <s v="PO143492"/>
    <s v="GRN196534"/>
    <n v="101037721"/>
    <s v="LINATRON Mi6SSM LOW DOSE(15 &amp; 30 rad/min versions)"/>
    <s v="UT 84104"/>
    <n v="4725"/>
    <x v="4"/>
    <s v="Aviation"/>
    <n v="18.279100224000004"/>
  </r>
  <r>
    <d v="2023-03-01T00:00:00"/>
    <s v="S022669"/>
    <x v="53"/>
    <s v="PO138641"/>
    <s v="GRN182462"/>
    <n v="3445351"/>
    <s v="1 GANG BLANK PLATE - SQUARE EDGE"/>
    <s v="Congleton CW12 1DL"/>
    <n v="12.6"/>
    <x v="2"/>
    <s v="Diesel"/>
    <n v="4.6620000000000003E-3"/>
  </r>
  <r>
    <d v="2023-03-01T00:00:00"/>
    <s v="S022669"/>
    <x v="53"/>
    <s v="PO138639"/>
    <s v="GRN182466"/>
    <n v="3145102"/>
    <s v="MIDI TRUNKING STOP END 50 x 50 PVC WHITE"/>
    <s v="Congleton CW12 1DL"/>
    <n v="12.6"/>
    <x v="2"/>
    <s v="Diesel"/>
    <n v="4.6620000000000003E-3"/>
  </r>
  <r>
    <d v="2023-06-01T00:00:00"/>
    <s v="S001121"/>
    <x v="5"/>
    <s v="PO143188"/>
    <s v="GRN189235"/>
    <n v="88257610"/>
    <s v="LEGEND PLATE ROUND EMERGENCY STOP YELLOW 60MM DIA"/>
    <s v="Salford M5 4BE"/>
    <n v="103.6"/>
    <x v="2"/>
    <s v="Diesel"/>
    <n v="3.8331999999999998E-4"/>
  </r>
  <r>
    <d v="2023-03-01T00:00:00"/>
    <s v="S022669"/>
    <x v="53"/>
    <s v="PO140418"/>
    <s v="GRN182470"/>
    <n v="13206634"/>
    <s v="IN-DASH MOUNTING KIT FOR DM4400 RADIO"/>
    <s v="Congleton CW12 1DL"/>
    <n v="12.6"/>
    <x v="2"/>
    <s v="Diesel"/>
    <n v="4.6620000000000003E-3"/>
  </r>
  <r>
    <d v="2023-03-01T00:00:00"/>
    <s v="S022669"/>
    <x v="53"/>
    <s v="PO143623"/>
    <s v="GRN182478"/>
    <n v="13206278"/>
    <s v="IMPRES™ LI-ION 2250MAH BATTERY FOR TWO-WAY RADIOS"/>
    <s v="Congleton CW12 1DL"/>
    <n v="12.6"/>
    <x v="2"/>
    <s v="Diesel"/>
    <n v="4.6620000000000003E-3"/>
  </r>
  <r>
    <d v="2023-03-01T00:00:00"/>
    <s v="S022669"/>
    <x v="53"/>
    <s v="PO140020"/>
    <s v="GRN182482"/>
    <s v="11700-3906"/>
    <s v="POWER STRIP IEC-LK RACK/SURFACE MNT 9POS W/SW &amp; C-"/>
    <s v="Congleton CW12 1DL"/>
    <n v="12.6"/>
    <x v="2"/>
    <s v="Diesel"/>
    <n v="4.6620000000000003E-3"/>
  </r>
  <r>
    <d v="2023-06-01T00:00:00"/>
    <s v="S023222"/>
    <x v="11"/>
    <s v="PO143360"/>
    <s v="GRN189244"/>
    <s v="11700-5342"/>
    <s v="CABLE 0.6 METER RJ45S TO RJ45S CAT5E"/>
    <s v="Wickford SS11 8YT"/>
    <n v="390"/>
    <x v="2"/>
    <s v="Diesel"/>
    <n v="1.4430000000000001E-3"/>
  </r>
  <r>
    <d v="2023-06-01T00:00:00"/>
    <s v="S023284"/>
    <x v="19"/>
    <s v="PO140972"/>
    <s v="GRN189245"/>
    <s v="340-1041-1"/>
    <s v="JUNCTION BOX TUNNEL"/>
    <s v="Leicester LE19 2DT"/>
    <n v="144"/>
    <x v="1"/>
    <s v="Diesel"/>
    <n v="5.3280000000000001E-2"/>
  </r>
  <r>
    <d v="2023-06-01T00:00:00"/>
    <s v="S023284"/>
    <x v="19"/>
    <s v="PO141868"/>
    <s v="GRN189246"/>
    <s v="340-1125-1"/>
    <s v="ENCLOSURE SYSTEM ENTRY/EXIT"/>
    <s v="Leicester LE19 2DT"/>
    <n v="144"/>
    <x v="1"/>
    <s v="Diesel"/>
    <n v="5.3280000000000001E-2"/>
  </r>
  <r>
    <d v="2023-06-01T00:00:00"/>
    <s v="S023284"/>
    <x v="19"/>
    <s v="PO141369"/>
    <s v="GRN189247"/>
    <s v="340-1125-1"/>
    <s v="ENCLOSURE SYSTEM ENTRY/EXIT"/>
    <s v="Leicester LE19 2DT"/>
    <n v="144"/>
    <x v="1"/>
    <s v="Diesel"/>
    <n v="5.3280000000000001E-2"/>
  </r>
  <r>
    <d v="2023-06-01T00:00:00"/>
    <s v="S023284"/>
    <x v="19"/>
    <s v="PO131881"/>
    <s v="GRN189248"/>
    <s v="340-1041-1"/>
    <s v="JUNCTION BOX TUNNEL"/>
    <s v="Leicester LE19 2DT"/>
    <n v="144"/>
    <x v="1"/>
    <s v="Diesel"/>
    <n v="5.3280000000000001E-2"/>
  </r>
  <r>
    <d v="2023-03-01T00:00:00"/>
    <s v="S022669"/>
    <x v="53"/>
    <s v="PO138641"/>
    <s v="GRN182491"/>
    <n v="3445349"/>
    <s v="OUTLET 2 GANG UNSWITCHED SOCKET - WHITE"/>
    <s v="Congleton CW12 1DL"/>
    <n v="12.6"/>
    <x v="2"/>
    <s v="Diesel"/>
    <n v="4.6620000000000003E-3"/>
  </r>
  <r>
    <d v="2023-03-01T00:00:00"/>
    <s v="S022669"/>
    <x v="53"/>
    <s v="PO143300"/>
    <s v="GRN182502"/>
    <n v="13206264"/>
    <s v="DP2400E HAND HELD PORTABLE 2-WAY RADIO C/W LI-ION"/>
    <s v="Congleton CW12 1DL"/>
    <n v="12.6"/>
    <x v="2"/>
    <s v="Diesel"/>
    <n v="4.6620000000000003E-3"/>
  </r>
  <r>
    <d v="2023-03-01T00:00:00"/>
    <s v="S022669"/>
    <x v="53"/>
    <s v="PO142229"/>
    <s v="GRN182508"/>
    <n v="101042092"/>
    <s v="VIDAR CAMERA ETHERNET DATA CABLE 2M"/>
    <s v="Congleton CW12 1DL"/>
    <n v="12.6"/>
    <x v="2"/>
    <s v="Diesel"/>
    <n v="4.6620000000000003E-3"/>
  </r>
  <r>
    <d v="2023-03-01T00:00:00"/>
    <s v="S022669"/>
    <x v="53"/>
    <s v="PO142492"/>
    <s v="GRN182509"/>
    <n v="3445267"/>
    <s v="TRAILING SOCKET 6 WAY WHITE"/>
    <s v="Congleton CW12 1DL"/>
    <n v="12.6"/>
    <x v="2"/>
    <s v="Diesel"/>
    <n v="4.6620000000000003E-3"/>
  </r>
  <r>
    <d v="2023-06-01T00:00:00"/>
    <s v="S000892"/>
    <x v="16"/>
    <s v="PO146523"/>
    <s v="GRN189268"/>
    <s v="11701-0133"/>
    <s v="BATTERY LITHIUM 3V CR2 EXTENDED TEMPERATURE RANGE"/>
    <s v="Stockport SK4 2JT"/>
    <n v="55"/>
    <x v="2"/>
    <s v="Diesel"/>
    <n v="2.0350000000000001E-4"/>
  </r>
  <r>
    <d v="2023-03-01T00:00:00"/>
    <s v="S022669"/>
    <x v="53"/>
    <s v="PO140600"/>
    <s v="GRN182518"/>
    <n v="42207336"/>
    <s v="POSITION TRANSDUCER POTENTIONMETRIC UPTO 750MMIP65"/>
    <s v="Congleton CW12 1DL"/>
    <n v="12.6"/>
    <x v="2"/>
    <s v="Diesel"/>
    <n v="4.6620000000000003E-3"/>
  </r>
  <r>
    <d v="2023-06-01T00:00:00"/>
    <s v="S026602"/>
    <x v="12"/>
    <s v="PO146170"/>
    <s v="GRN189270"/>
    <n v="101043635"/>
    <s v="FAN BELT"/>
    <s v="Watford WD24 7GG"/>
    <n v="302"/>
    <x v="2"/>
    <s v="Diesl"/>
    <n v="1.1173999999999999E-3"/>
  </r>
  <r>
    <d v="2023-03-01T00:00:00"/>
    <s v="S022669"/>
    <x v="53"/>
    <s v="PO138646"/>
    <s v="GRN182525"/>
    <n v="31205338"/>
    <s v="PERIMETER TRUNKING CABLELINE 50 X 3M LONG - WHITE"/>
    <s v="Congleton CW12 1DL"/>
    <n v="12.6"/>
    <x v="2"/>
    <s v="Diesel"/>
    <n v="4.6620000000000003E-3"/>
  </r>
  <r>
    <d v="2023-03-01T00:00:00"/>
    <s v="S022669"/>
    <x v="53"/>
    <s v="PO143300"/>
    <s v="GRN182532"/>
    <n v="30202001"/>
    <s v="EARTH CABLE 10MM2 GREEN/YELLOW"/>
    <s v="Congleton CW12 1DL"/>
    <n v="12.6"/>
    <x v="2"/>
    <s v="Diesel"/>
    <n v="4.6620000000000003E-3"/>
  </r>
  <r>
    <d v="2023-03-01T00:00:00"/>
    <s v="S022669"/>
    <x v="53"/>
    <s v="PO138645"/>
    <s v="GRN182535"/>
    <n v="13206264"/>
    <s v="DP2400E HAND HELD PORTABLE 2-WAY RADIO C/W LI-ION"/>
    <s v="Congleton CW12 1DL"/>
    <n v="12.6"/>
    <x v="2"/>
    <s v="Diesel"/>
    <n v="4.6620000000000003E-3"/>
  </r>
  <r>
    <d v="2023-03-01T00:00:00"/>
    <s v="S022669"/>
    <x v="53"/>
    <s v="PO143803"/>
    <s v="GRN182544"/>
    <n v="101050292"/>
    <s v="ACTROS 5 FUEL SENDER ASSEMBLY"/>
    <s v="Congleton CW12 1DL"/>
    <n v="12.6"/>
    <x v="2"/>
    <s v="Diesel"/>
    <n v="4.6620000000000003E-3"/>
  </r>
  <r>
    <d v="2023-06-01T00:00:00"/>
    <s v="S026602"/>
    <x v="12"/>
    <s v="PO146646"/>
    <s v="GRN189281"/>
    <s v="11540-0247"/>
    <s v="FILTER AC AIR BARD"/>
    <s v="Watford WD24 7GG"/>
    <n v="302"/>
    <x v="2"/>
    <s v="Diesl"/>
    <n v="1.1173999999999999E-3"/>
  </r>
  <r>
    <d v="2023-03-01T00:00:00"/>
    <s v="S022669"/>
    <x v="53"/>
    <s v="PO139272"/>
    <s v="GRN182546"/>
    <n v="42205144"/>
    <s v="FUSE COMBINATION UNIT 32A 3P + UNSWITCHED NEUTRAL"/>
    <s v="Congleton CW12 1DL"/>
    <n v="12.6"/>
    <x v="2"/>
    <s v="Diesel"/>
    <n v="4.6620000000000003E-3"/>
  </r>
  <r>
    <d v="2023-06-01T00:00:00"/>
    <s v="S001571"/>
    <x v="10"/>
    <s v="PO146319"/>
    <s v="GRN189284"/>
    <n v="2145062"/>
    <s v="SUPPLY CABLE M12 x 5 4 OPEN WIRES 10M CORDLESS RF-"/>
    <s v="St Albans AL1 5BN"/>
    <n v="298"/>
    <x v="2"/>
    <s v="Diesel"/>
    <n v="1.1026E-3"/>
  </r>
  <r>
    <d v="2023-03-01T00:00:00"/>
    <s v="S022669"/>
    <x v="53"/>
    <s v="PO140024"/>
    <s v="GRN182579"/>
    <n v="34204625"/>
    <s v="PROTECTIVE COVER 63A"/>
    <s v="Congleton CW12 1DL"/>
    <n v="12.6"/>
    <x v="2"/>
    <s v="Diesel"/>
    <n v="4.6620000000000003E-3"/>
  </r>
  <r>
    <d v="2023-06-01T00:00:00"/>
    <s v="S000892"/>
    <x v="16"/>
    <s v="PO146694"/>
    <s v="GRN189286"/>
    <n v="101044511"/>
    <s v="FOAM TAPE EPDM 12MM X 3MM X 10M - BLACK"/>
    <s v="Stockport SK4 2JT"/>
    <n v="55"/>
    <x v="2"/>
    <s v="Diesel"/>
    <n v="2.0350000000000001E-4"/>
  </r>
  <r>
    <d v="2023-03-01T00:00:00"/>
    <s v="S022669"/>
    <x v="53"/>
    <s v="PO138646"/>
    <s v="GRN182615"/>
    <n v="42201548"/>
    <s v="WALL ENCLOSURE STEEL DOOR 400 x 400 x 200mm"/>
    <s v="Congleton CW12 1DL"/>
    <n v="12.6"/>
    <x v="2"/>
    <s v="Diesel"/>
    <n v="4.6620000000000003E-3"/>
  </r>
  <r>
    <d v="2023-03-01T00:00:00"/>
    <s v="S022669"/>
    <x v="53"/>
    <s v="PO143911"/>
    <s v="GRN182617"/>
    <n v="101010791"/>
    <s v="4 WAY PUSHBUTTON PENDANT CONTROL STATION - EMPTY"/>
    <s v="Congleton CW12 1DL"/>
    <n v="12.6"/>
    <x v="2"/>
    <s v="Diesel"/>
    <n v="4.6620000000000003E-3"/>
  </r>
  <r>
    <d v="2023-06-01T00:00:00"/>
    <s v="S001047"/>
    <x v="9"/>
    <s v="PO140457"/>
    <s v="GRN189293"/>
    <n v="66204255"/>
    <s v="SILICON PHOTDIODE CDWO4 - 5 X 10.7MM X 30MM THICK"/>
    <s v="81300 Johor Bahru Malaysia"/>
    <n v="6781"/>
    <x v="4"/>
    <s v="Aviation"/>
    <n v="1.1924057587200001"/>
  </r>
  <r>
    <d v="2023-06-01T00:00:00"/>
    <s v="S001047"/>
    <x v="9"/>
    <s v="PO142188"/>
    <s v="GRN189294"/>
    <n v="66205215"/>
    <s v="2X8 ELEMENT PHOTO DIODE CDWO4 30MM THICK"/>
    <s v="81300 Johor Bahru Malaysia"/>
    <n v="6781"/>
    <x v="4"/>
    <s v="Aviation"/>
    <n v="1.1924057587200001"/>
  </r>
  <r>
    <d v="2023-03-01T00:00:00"/>
    <s v="S022669"/>
    <x v="53"/>
    <s v="PO143991"/>
    <s v="GRN182618"/>
    <s v="11700-6399"/>
    <s v="AC ADAPTER DESKTOP 40W 24V 1.67A"/>
    <s v="Congleton CW12 1DL"/>
    <n v="12.6"/>
    <x v="2"/>
    <s v="Diesel"/>
    <n v="4.6620000000000003E-3"/>
  </r>
  <r>
    <d v="2023-06-01T00:00:00"/>
    <s v="S023413"/>
    <x v="15"/>
    <s v="PO140449"/>
    <s v="GRN189296"/>
    <n v="101048324"/>
    <s v="LATTIX D4420 3-SIDED GANTRY 6085 X 5800 WITH"/>
    <s v="33100 Tampere, Finland"/>
    <n v="3916"/>
    <x v="2"/>
    <s v="Diesel"/>
    <n v="3.9815929999999999E-2"/>
  </r>
  <r>
    <d v="2023-03-01T00:00:00"/>
    <s v="S022669"/>
    <x v="53"/>
    <s v="PO139725"/>
    <s v="GRN182619"/>
    <n v="101033091"/>
    <s v="PREMIUM RECESSED PROFILE RAIL x 2M_x000a_DOWNLIGHTSDIREC"/>
    <s v="Congleton CW12 1DL"/>
    <n v="12.6"/>
    <x v="2"/>
    <s v="Diesel"/>
    <n v="4.6620000000000003E-3"/>
  </r>
  <r>
    <d v="2023-06-01T00:00:00"/>
    <s v="S001047"/>
    <x v="9"/>
    <s v="PO142188"/>
    <s v="GRN189299"/>
    <n v="66205215"/>
    <s v="2X8 ELEMENT PHOTO DIODE CDWO4 30MM THICK"/>
    <s v="81300 Johor Bahru Malaysia"/>
    <n v="6781"/>
    <x v="4"/>
    <s v="Aviation"/>
    <n v="1.1924057587200001"/>
  </r>
  <r>
    <d v="2023-03-01T00:00:00"/>
    <s v="S022669"/>
    <x v="53"/>
    <s v="PO142327"/>
    <s v="GRN182642"/>
    <n v="101033638"/>
    <s v="5M RGB LED STRIP 24VDC NON-WATERPROOF UKLED ST4861"/>
    <s v="Congleton CW12 1DL"/>
    <n v="12.6"/>
    <x v="2"/>
    <s v="Diesel"/>
    <n v="4.6620000000000003E-3"/>
  </r>
  <r>
    <d v="2023-03-01T00:00:00"/>
    <s v="S022669"/>
    <x v="53"/>
    <s v="PO142069"/>
    <s v="GRN182644"/>
    <n v="42205893"/>
    <s v="SPACIAL CRN ENCLOSURE 300 x 400 x 200mm"/>
    <s v="Congleton CW12 1DL"/>
    <n v="12.6"/>
    <x v="2"/>
    <s v="Diesel"/>
    <n v="4.6620000000000003E-3"/>
  </r>
  <r>
    <d v="2023-06-01T00:00:00"/>
    <s v="S001047"/>
    <x v="9"/>
    <s v="PO142188"/>
    <s v="GRN189303"/>
    <n v="66205215"/>
    <s v="2X8 ELEMENT PHOTO DIODE CDWO4 30MM THICK"/>
    <s v="81300 Johor Bahru Malaysia"/>
    <n v="6781"/>
    <x v="4"/>
    <s v="Aviation"/>
    <n v="1.1924057587200001"/>
  </r>
  <r>
    <d v="2023-03-01T00:00:00"/>
    <s v="S022669"/>
    <x v="53"/>
    <s v="PO140600"/>
    <s v="GRN182663"/>
    <n v="101033091"/>
    <s v="PREMIUM RECESSED PROFILE RAIL x 2M DOWNLIGHTSDIREC"/>
    <s v="Congleton CW12 1DL"/>
    <n v="12.6"/>
    <x v="2"/>
    <s v="Diesel"/>
    <n v="4.6620000000000003E-3"/>
  </r>
  <r>
    <d v="2023-03-01T00:00:00"/>
    <s v="S022669"/>
    <x v="53"/>
    <s v="PO140422"/>
    <s v="GRN182731"/>
    <n v="56207350"/>
    <s v="DESKTOP POWER SUPPLY FOR MOTOROLA DM4400 ALFATRONI"/>
    <s v="Congleton CW12 1DL"/>
    <n v="12.6"/>
    <x v="2"/>
    <s v="Diesel"/>
    <n v="4.6620000000000003E-3"/>
  </r>
  <r>
    <d v="2023-03-01T00:00:00"/>
    <s v="S022669"/>
    <x v="53"/>
    <s v="PO140975"/>
    <s v="GRN182732"/>
    <n v="101025607"/>
    <s v="SWITCHED SOCKET 13A 2 GANG 2 USB SS - BLACK SCHNEI"/>
    <s v="Congleton CW12 1DL"/>
    <n v="12.6"/>
    <x v="2"/>
    <s v="Diesel"/>
    <n v="4.6620000000000003E-3"/>
  </r>
  <r>
    <d v="2023-03-01T00:00:00"/>
    <s v="S022669"/>
    <x v="53"/>
    <s v="PO144085"/>
    <s v="GRN182733"/>
    <n v="101034435"/>
    <s v="SWA TERMINATED OS2 9/125 FIBRE CABLE 100M LC-LC 8C"/>
    <s v="Congleton CW12 1DL"/>
    <n v="12.6"/>
    <x v="2"/>
    <s v="Diesel"/>
    <n v="4.6620000000000003E-3"/>
  </r>
  <r>
    <d v="2023-03-01T00:00:00"/>
    <s v="S022669"/>
    <x v="53"/>
    <s v="PO141536"/>
    <s v="GRN182735"/>
    <s v="11701-1942"/>
    <s v="ATS 160A 690V MAINS TO GENERATOR"/>
    <s v="Congleton CW12 1DL"/>
    <n v="12.6"/>
    <x v="2"/>
    <s v="Diesel"/>
    <n v="4.6620000000000003E-3"/>
  </r>
  <r>
    <d v="2023-03-01T00:00:00"/>
    <s v="S022669"/>
    <x v="53"/>
    <s v="PO141049"/>
    <s v="GRN182736"/>
    <s v="11701-1942"/>
    <s v="ATS 160A 690V MAINS TO GENERATOR"/>
    <s v="Congleton CW12 1DL"/>
    <n v="12.6"/>
    <x v="2"/>
    <s v="Diesel"/>
    <n v="4.6620000000000003E-3"/>
  </r>
  <r>
    <d v="2023-03-01T00:00:00"/>
    <s v="S022669"/>
    <x v="53"/>
    <s v="PO139280"/>
    <s v="GRN182812"/>
    <s v="11700-8596"/>
    <s v="SURGE PROTECTOR LAN CAT6 DIN RAIL MOUNT"/>
    <s v="Congleton CW12 1DL"/>
    <n v="12.6"/>
    <x v="2"/>
    <s v="Diesel"/>
    <n v="4.6620000000000003E-3"/>
  </r>
  <r>
    <d v="2023-03-01T00:00:00"/>
    <s v="S022669"/>
    <x v="53"/>
    <s v="PO140030"/>
    <s v="GRN182814"/>
    <n v="3445335"/>
    <s v="ACTI9 IC60H MCB 3POLE TYPE D 10KA 63A"/>
    <s v="Congleton CW12 1DL"/>
    <n v="12.6"/>
    <x v="2"/>
    <s v="Diesel"/>
    <n v="4.6620000000000003E-3"/>
  </r>
  <r>
    <d v="2023-03-01T00:00:00"/>
    <s v="S022669"/>
    <x v="53"/>
    <s v="PO140976"/>
    <s v="GRN182822"/>
    <n v="30203254"/>
    <s v="CABLE 2.5MM2 TRI-RATED - BLUE (KB)"/>
    <s v="Congleton CW12 1DL"/>
    <n v="12.6"/>
    <x v="2"/>
    <s v="Diesel"/>
    <n v="4.6620000000000003E-3"/>
  </r>
  <r>
    <d v="2023-03-01T00:00:00"/>
    <s v="S022669"/>
    <x v="53"/>
    <s v="PO143576"/>
    <s v="GRN182824"/>
    <s v="11700-1357"/>
    <s v="THERMALLY CONDUCTIVE ADHESIVE"/>
    <s v="Congleton CW12 1DL"/>
    <n v="12.6"/>
    <x v="2"/>
    <s v="Diesel"/>
    <n v="4.6620000000000003E-3"/>
  </r>
  <r>
    <d v="2023-03-01T00:00:00"/>
    <s v="S022669"/>
    <x v="53"/>
    <s v="PO142069"/>
    <s v="GRN182825"/>
    <n v="3445288"/>
    <s v="TRAVEL PLUG ADAPTOR ALL CONTINENTS TO UK"/>
    <s v="Congleton CW12 1DL"/>
    <n v="12.6"/>
    <x v="2"/>
    <s v="Diesel"/>
    <n v="4.6620000000000003E-3"/>
  </r>
  <r>
    <d v="2023-03-01T00:00:00"/>
    <s v="S022669"/>
    <x v="53"/>
    <s v="PO138617"/>
    <s v="GRN182831"/>
    <n v="101034435"/>
    <s v="SWA TERMINATED OS2 9/125 FIBRE CABLE 100M LC-LC 8C"/>
    <s v="Congleton CW12 1DL"/>
    <n v="12.6"/>
    <x v="2"/>
    <s v="Diesel"/>
    <n v="4.6620000000000003E-3"/>
  </r>
  <r>
    <d v="2023-03-01T00:00:00"/>
    <s v="S022669"/>
    <x v="53"/>
    <s v="PO140023"/>
    <s v="GRN182834"/>
    <s v="11700-7756"/>
    <s v="HOIST RING 1-8  X 1.53 BOLT 10000LB"/>
    <s v="Congleton CW12 1DL"/>
    <n v="12.6"/>
    <x v="2"/>
    <s v="Diesel"/>
    <n v="4.6620000000000003E-3"/>
  </r>
  <r>
    <d v="2023-06-01T00:00:00"/>
    <s v="S024190"/>
    <x v="22"/>
    <s v="PO146262"/>
    <s v="GRN189326"/>
    <s v="340-1085-1"/>
    <s v="LINAC GLIDE STRIP"/>
    <s v="Stockport SK4 2JT"/>
    <n v="22.2"/>
    <x v="1"/>
    <s v="Diesel"/>
    <n v="8.2140000000000008E-3"/>
  </r>
  <r>
    <d v="2023-03-01T00:00:00"/>
    <s v="S022669"/>
    <x v="53"/>
    <s v="PO141740"/>
    <s v="GRN182837"/>
    <s v="11540-0692"/>
    <s v="PUTTY HIGH VOLTAGE"/>
    <s v="Congleton CW12 1DL"/>
    <n v="12.6"/>
    <x v="2"/>
    <s v="Diesel"/>
    <n v="4.6620000000000003E-3"/>
  </r>
  <r>
    <d v="2023-03-01T00:00:00"/>
    <s v="S022669"/>
    <x v="53"/>
    <s v="PO141213"/>
    <s v="GRN182839"/>
    <s v="11700-2294"/>
    <s v="CHANNEL NUT M8 SPRING LOADED"/>
    <s v="Congleton CW12 1DL"/>
    <n v="12.6"/>
    <x v="2"/>
    <s v="Diesel"/>
    <n v="4.6620000000000003E-3"/>
  </r>
  <r>
    <d v="2023-03-01T00:00:00"/>
    <s v="S022669"/>
    <x v="53"/>
    <s v="PO143808"/>
    <s v="GRN182856"/>
    <n v="1"/>
    <s v="freight inwards"/>
    <s v="Congleton CW12 1DL"/>
    <n v="12.6"/>
    <x v="2"/>
    <s v="Diesel"/>
    <n v="4.6620000000000003E-3"/>
  </r>
  <r>
    <d v="2023-06-01T00:00:00"/>
    <s v="S001121"/>
    <x v="5"/>
    <s v="PO143187"/>
    <s v="GRN189330"/>
    <n v="88257610"/>
    <s v="LEGEND PLATE ROUND EMERGENCY STOP YELLOW 60MM DIA"/>
    <s v="Salford M5 4BE"/>
    <n v="103.6"/>
    <x v="2"/>
    <s v="Diesel"/>
    <n v="3.8331999999999998E-4"/>
  </r>
  <r>
    <d v="2023-06-01T00:00:00"/>
    <s v="S001121"/>
    <x v="5"/>
    <s v="PO141368"/>
    <s v="GRN189331"/>
    <n v="88257610"/>
    <s v="LEGEND PLATE ROUND EMERGENCY STOP"/>
    <s v="Salford M5 4BE"/>
    <n v="103.6"/>
    <x v="2"/>
    <s v="Diesel"/>
    <n v="3.8331999999999998E-4"/>
  </r>
  <r>
    <d v="2023-03-01T00:00:00"/>
    <s v="S022669"/>
    <x v="53"/>
    <s v="PO143400"/>
    <s v="GRN182858"/>
    <n v="30203256"/>
    <s v="1.5mm2 TRI-RATED CABLE - BROWN (KB)"/>
    <s v="Congleton CW12 1DL"/>
    <n v="12.6"/>
    <x v="2"/>
    <s v="Diesel"/>
    <n v="4.6620000000000003E-3"/>
  </r>
  <r>
    <d v="2023-03-01T00:00:00"/>
    <s v="S022669"/>
    <x v="53"/>
    <s v="PO138639"/>
    <s v="GRN182859"/>
    <s v="11700-8532"/>
    <s v="COMPACTLOGIX MODBUS 232 SERIAL MODULE"/>
    <s v="Congleton CW12 1DL"/>
    <n v="12.6"/>
    <x v="2"/>
    <s v="Diesel"/>
    <n v="4.6620000000000003E-3"/>
  </r>
  <r>
    <d v="2023-03-01T00:00:00"/>
    <s v="S022669"/>
    <x v="53"/>
    <s v="PO140522"/>
    <s v="GRN182868"/>
    <n v="101018492"/>
    <s v="TRAFFIC LIGHT - ULTRA BRIGHT LED SINGLE 150MM &quot;X&quot;"/>
    <s v="Congleton CW12 1DL"/>
    <n v="12.6"/>
    <x v="2"/>
    <s v="Diesel"/>
    <n v="4.6620000000000003E-3"/>
  </r>
  <r>
    <d v="2023-03-01T00:00:00"/>
    <s v="S022669"/>
    <x v="53"/>
    <s v="PO139652"/>
    <s v="GRN182869"/>
    <n v="5145063"/>
    <s v="BACK BOX 1 GANG GLOSS SURFACE MOUNT - WHITE"/>
    <s v="Congleton CW12 1DL"/>
    <n v="12.6"/>
    <x v="2"/>
    <s v="Diesel"/>
    <n v="4.6620000000000003E-3"/>
  </r>
  <r>
    <d v="2023-03-01T00:00:00"/>
    <s v="S022669"/>
    <x v="53"/>
    <s v="PO143808"/>
    <s v="GRN182871"/>
    <n v="57207485"/>
    <s v="SAFETRED UNVRSL FLOOR COVER 2M X 20M LG"/>
    <s v="Congleton CW12 1DL"/>
    <n v="12.6"/>
    <x v="2"/>
    <s v="Diesel"/>
    <n v="4.6620000000000003E-3"/>
  </r>
  <r>
    <d v="2023-03-01T00:00:00"/>
    <s v="S022669"/>
    <x v="53"/>
    <s v="PO141667"/>
    <s v="GRN182874"/>
    <n v="79205965"/>
    <s v="MCB 32A SINGLE POLE TYPE C 6KA"/>
    <s v="Congleton CW12 1DL"/>
    <n v="12.6"/>
    <x v="2"/>
    <s v="Diesel"/>
    <n v="4.6620000000000003E-3"/>
  </r>
  <r>
    <d v="2023-03-01T00:00:00"/>
    <s v="S022669"/>
    <x v="53"/>
    <s v="PO140422"/>
    <s v="GRN182930"/>
    <n v="101028124"/>
    <s v="ARABIC ANPR SOFTWARE R3, R4 - LPR SINGLE CORE AR H"/>
    <s v="Congleton CW12 1DL"/>
    <n v="12.6"/>
    <x v="2"/>
    <s v="Diesel"/>
    <n v="4.6620000000000003E-3"/>
  </r>
  <r>
    <d v="2023-03-01T00:00:00"/>
    <s v="S022669"/>
    <x v="53"/>
    <s v="PO143808"/>
    <s v="GRN182931"/>
    <n v="101028124"/>
    <s v="ARABIC ANPR SOFTWARE R3, R4 - LPR SINGLE CORE AR H"/>
    <s v="Congleton CW12 1DL"/>
    <n v="12.6"/>
    <x v="2"/>
    <s v="Diesel"/>
    <n v="4.6620000000000003E-3"/>
  </r>
  <r>
    <d v="2023-03-01T00:00:00"/>
    <s v="S022669"/>
    <x v="53"/>
    <s v="PO143415"/>
    <s v="GRN182959"/>
    <n v="101042092"/>
    <s v="VIDAR CAMERA ETHERNET DATA CABLE 2M"/>
    <s v="Congleton CW12 1DL"/>
    <n v="12.6"/>
    <x v="2"/>
    <s v="Diesel"/>
    <n v="4.6620000000000003E-3"/>
  </r>
  <r>
    <d v="2023-03-01T00:00:00"/>
    <s v="S022669"/>
    <x v="53"/>
    <s v="PO140017"/>
    <s v="GRN183004"/>
    <n v="101042174"/>
    <s v="VIDAR HDX  ANPR CAMERA"/>
    <s v="Congleton CW12 1DL"/>
    <n v="12.6"/>
    <x v="2"/>
    <s v="Diesel"/>
    <n v="4.6620000000000003E-3"/>
  </r>
  <r>
    <d v="2023-03-01T00:00:00"/>
    <s v="S022669"/>
    <x v="53"/>
    <s v="PO143400"/>
    <s v="GRN183007"/>
    <n v="57207482"/>
    <s v="ROUND ROD WITH ROLLERS 800MM"/>
    <s v="Congleton CW12 1DL"/>
    <n v="12.6"/>
    <x v="2"/>
    <s v="Diesel"/>
    <n v="4.6620000000000003E-3"/>
  </r>
  <r>
    <d v="2023-06-01T00:00:00"/>
    <s v="S025431"/>
    <x v="0"/>
    <s v="PO141814"/>
    <s v="GRN189359"/>
    <s v="11700-5699"/>
    <s v="ETHERNET SWITCH 5-RJ45 AND 2-SFP"/>
    <s v="Boston Massachusetts"/>
    <n v="3154"/>
    <x v="0"/>
    <s v="Crude"/>
    <n v="1.0118031999999999E-2"/>
  </r>
  <r>
    <d v="2023-03-01T00:00:00"/>
    <s v="S022669"/>
    <x v="53"/>
    <s v="PO143304"/>
    <s v="GRN183047"/>
    <s v="11540-0307-UOM"/>
    <s v="TAPE ELECT VINYL YELLOW 3/4 X66'"/>
    <s v="Congleton CW12 1DL"/>
    <n v="12.6"/>
    <x v="2"/>
    <s v="Diesel"/>
    <n v="4.6620000000000003E-3"/>
  </r>
  <r>
    <d v="2023-06-01T00:00:00"/>
    <s v="S025431"/>
    <x v="0"/>
    <s v="PO143827"/>
    <s v="GRN189363"/>
    <n v="101041395"/>
    <s v="TRAFFIC LIGHT SIGN C/W OVERSIZE WARNING - ARABIC"/>
    <s v="Boston Massachusetts"/>
    <n v="3154"/>
    <x v="0"/>
    <s v="Crude"/>
    <n v="1.0118031999999999E-2"/>
  </r>
  <r>
    <d v="2023-03-01T00:00:00"/>
    <s v="S022669"/>
    <x v="53"/>
    <s v="PO143304"/>
    <s v="GRN183070"/>
    <s v="11700-6126"/>
    <s v="INSULATION PIPE 1-3/8IN ID X 1/2&quot; WALL X 72' LONG"/>
    <s v="Congleton CW12 1DL"/>
    <n v="12.6"/>
    <x v="2"/>
    <s v="Diesel"/>
    <n v="4.6620000000000003E-3"/>
  </r>
  <r>
    <d v="2023-03-01T00:00:00"/>
    <s v="S022669"/>
    <x v="53"/>
    <s v="PO144095"/>
    <s v="GRN183103"/>
    <n v="5145098"/>
    <s v="GUARDIAN LED BULKHEAD 3W LED ANSELL LIGHTING AGLED"/>
    <s v="Congleton CW12 1DL"/>
    <n v="12.6"/>
    <x v="2"/>
    <s v="Diesel"/>
    <n v="4.6620000000000003E-3"/>
  </r>
  <r>
    <d v="2023-03-01T00:00:00"/>
    <s v="S022669"/>
    <x v="53"/>
    <s v="PO143387"/>
    <s v="GRN183174"/>
    <n v="3145072"/>
    <s v="SOCKET MOUNTING BOX 1 GANG 35mm DEEP - WHITE MITA"/>
    <s v="Congleton CW12 1DL"/>
    <n v="12.6"/>
    <x v="2"/>
    <s v="Diesel"/>
    <n v="4.6620000000000003E-3"/>
  </r>
  <r>
    <d v="2023-03-01T00:00:00"/>
    <s v="S022669"/>
    <x v="53"/>
    <s v="PO143387"/>
    <s v="GRN183178"/>
    <n v="13206264"/>
    <s v="DP2400E HAND HELD PORTABLE 2-WAY RADIO C/W LI-ION"/>
    <s v="Congleton CW12 1DL"/>
    <n v="12.6"/>
    <x v="2"/>
    <s v="Diesel"/>
    <n v="4.6620000000000003E-3"/>
  </r>
  <r>
    <d v="2023-03-01T00:00:00"/>
    <s v="S022669"/>
    <x v="53"/>
    <s v="PO142054"/>
    <s v="GRN183187"/>
    <n v="101033562"/>
    <s v="2.4GHz 4-ZONE TOUCH RF RGBW REMOTE CONTROL MILIGHT"/>
    <s v="Congleton CW12 1DL"/>
    <n v="12.6"/>
    <x v="2"/>
    <s v="Diesel"/>
    <n v="4.6620000000000003E-3"/>
  </r>
  <r>
    <d v="2023-03-01T00:00:00"/>
    <s v="S022669"/>
    <x v="53"/>
    <s v="PO139652"/>
    <s v="GRN183188"/>
    <n v="101019928"/>
    <s v="TRIMLINE SWINGHANDLE WITH CYLINDER FOR FLAT RODS"/>
    <s v="Congleton CW12 1DL"/>
    <n v="12.6"/>
    <x v="2"/>
    <s v="Diesel"/>
    <n v="4.6620000000000003E-3"/>
  </r>
  <r>
    <d v="2023-03-01T00:00:00"/>
    <s v="S022669"/>
    <x v="53"/>
    <s v="PO140975"/>
    <s v="GRN183207"/>
    <s v="11594-0076-UOM"/>
    <s v="TUBING 5/8  SPLIT LOOM NYLON BLACK"/>
    <s v="Congleton CW12 1DL"/>
    <n v="12.6"/>
    <x v="2"/>
    <s v="Diesel"/>
    <n v="4.6620000000000003E-3"/>
  </r>
  <r>
    <d v="2023-03-01T00:00:00"/>
    <s v="S022669"/>
    <x v="53"/>
    <s v="PO143406"/>
    <s v="GRN183216"/>
    <n v="101017406"/>
    <s v="WD MY PASSPORT 2TB PORTABLE HARD DRIVE - BLACK"/>
    <s v="Congleton CW12 1DL"/>
    <n v="12.6"/>
    <x v="2"/>
    <s v="Diesel"/>
    <n v="4.6620000000000003E-3"/>
  </r>
  <r>
    <d v="2023-06-01T00:00:00"/>
    <s v="S000892"/>
    <x v="16"/>
    <s v="PO146783"/>
    <s v="GRN189380"/>
    <n v="3345033"/>
    <s v="CONTACT FEMALE MINI-FIT 18-24 AWG"/>
    <s v="Stockport SK4 2JT"/>
    <n v="55"/>
    <x v="2"/>
    <s v="Diesel"/>
    <n v="2.0350000000000001E-4"/>
  </r>
  <r>
    <d v="2023-03-01T00:00:00"/>
    <s v="S022669"/>
    <x v="53"/>
    <s v="PO144090"/>
    <s v="GRN183217"/>
    <s v="11700-5897"/>
    <s v="RCD STANDARD CONFIG 4-POLE 300MA SENSITIVITY 80A"/>
    <s v="Congleton CW12 1DL"/>
    <n v="12.6"/>
    <x v="2"/>
    <s v="Diesel"/>
    <n v="4.6620000000000003E-3"/>
  </r>
  <r>
    <d v="2023-03-01T00:00:00"/>
    <s v="S022669"/>
    <x v="53"/>
    <s v="PO144209"/>
    <s v="GRN183219"/>
    <s v="11700-6399"/>
    <s v="AC ADAPTER DESKTOP 40W 24V 1.67A"/>
    <s v="Congleton CW12 1DL"/>
    <n v="12.6"/>
    <x v="2"/>
    <s v="Diesel"/>
    <n v="4.6620000000000003E-3"/>
  </r>
  <r>
    <d v="2023-03-01T00:00:00"/>
    <s v="S022669"/>
    <x v="53"/>
    <s v="PO143415"/>
    <s v="GRN183224"/>
    <n v="101043449"/>
    <s v="DRAINAGE DEVICE (DIA 50MM)"/>
    <s v="Congleton CW12 1DL"/>
    <n v="12.6"/>
    <x v="2"/>
    <s v="Diesel"/>
    <n v="4.6620000000000003E-3"/>
  </r>
  <r>
    <d v="2023-03-01T00:00:00"/>
    <s v="S022669"/>
    <x v="53"/>
    <s v="PO140981"/>
    <s v="GRN183225"/>
    <s v="340-1102-1"/>
    <s v="UNISTRUT 1-5/8&quot; x 1-5/8&quot; SLOTTED MODIFIED"/>
    <s v="Congleton CW12 1DL"/>
    <n v="12.6"/>
    <x v="2"/>
    <s v="Diesel"/>
    <n v="4.6620000000000003E-3"/>
  </r>
  <r>
    <d v="2023-03-01T00:00:00"/>
    <s v="S022669"/>
    <x v="53"/>
    <s v="PO142408"/>
    <s v="GRN183242"/>
    <s v="11701-2344"/>
    <s v="SOCKET OUTLET SCHUKO 16A 250V WHITE"/>
    <s v="Congleton CW12 1DL"/>
    <n v="12.6"/>
    <x v="2"/>
    <s v="Diesel"/>
    <n v="4.6620000000000003E-3"/>
  </r>
  <r>
    <d v="2023-03-01T00:00:00"/>
    <s v="S022669"/>
    <x v="53"/>
    <s v="PO143406"/>
    <s v="GRN183249"/>
    <n v="101033091"/>
    <s v="PREMIUM RECESSED PROFILE RAIL x 2M DOWNLIGHTSDIREC"/>
    <s v="Congleton CW12 1DL"/>
    <n v="12.6"/>
    <x v="2"/>
    <s v="Diesel"/>
    <n v="4.6620000000000003E-3"/>
  </r>
  <r>
    <d v="2023-03-01T00:00:00"/>
    <s v="S022669"/>
    <x v="53"/>
    <s v="PO143304"/>
    <s v="GRN183250"/>
    <s v="11700-6124-UOM"/>
    <s v="INSULATION PIPE WRAP BLACK 23 METERS"/>
    <s v="Congleton CW12 1DL"/>
    <n v="12.6"/>
    <x v="2"/>
    <s v="Diesel"/>
    <n v="4.6620000000000003E-3"/>
  </r>
  <r>
    <d v="2023-03-01T00:00:00"/>
    <s v="S022669"/>
    <x v="53"/>
    <s v="PO138646"/>
    <s v="GRN183314"/>
    <n v="42205151"/>
    <s v="WALL SPLIT AIRCON UNIT 18000BTU 220V-240V 50HZ"/>
    <s v="Congleton CW12 1DL"/>
    <n v="12.6"/>
    <x v="2"/>
    <s v="Diesel"/>
    <n v="4.6620000000000003E-3"/>
  </r>
  <r>
    <d v="2023-06-01T00:00:00"/>
    <s v="S023222"/>
    <x v="11"/>
    <s v="PO144700"/>
    <s v="GRN189392"/>
    <s v="11700-6194"/>
    <s v="CBL M12 FEM 4POS M12 MALE 4POS 2M 4X18AWG GRAY UNS"/>
    <s v="Wickford SS11 8YT"/>
    <n v="390"/>
    <x v="2"/>
    <s v="Diesel"/>
    <n v="1.4430000000000001E-3"/>
  </r>
  <r>
    <d v="2023-06-01T00:00:00"/>
    <s v="S023222"/>
    <x v="11"/>
    <s v="PO143744"/>
    <s v="GRN189393"/>
    <s v="11700-6191"/>
    <s v="CABLE RJ45S RJ45S 2.5M"/>
    <s v="Wickford SS11 8YT"/>
    <n v="390"/>
    <x v="2"/>
    <s v="Diesel"/>
    <n v="1.4430000000000001E-3"/>
  </r>
  <r>
    <d v="2023-03-01T00:00:00"/>
    <s v="S022669"/>
    <x v="53"/>
    <s v="PO140009"/>
    <s v="GRN183374"/>
    <n v="101017406"/>
    <s v="WD MY PASSPORT 2TB PORTABLE HARD DRIVE - BLACK"/>
    <s v="Congleton CW12 1DL"/>
    <n v="12.6"/>
    <x v="2"/>
    <s v="Diesel"/>
    <n v="4.6620000000000003E-3"/>
  </r>
  <r>
    <d v="2023-03-01T00:00:00"/>
    <s v="S022669"/>
    <x v="53"/>
    <s v="PO140020"/>
    <s v="GRN183452"/>
    <s v="11540-0175"/>
    <s v="TAPE ELECTRICAL BLUE"/>
    <s v="Congleton CW12 1DL"/>
    <n v="12.6"/>
    <x v="2"/>
    <s v="Diesel"/>
    <n v="4.6620000000000003E-3"/>
  </r>
  <r>
    <d v="2023-03-01T00:00:00"/>
    <s v="S022669"/>
    <x v="53"/>
    <s v="PO140012"/>
    <s v="GRN183489"/>
    <n v="101033635"/>
    <s v="WHITE LED STRIP 24VDC NON-WATERPROOF - 5M LONG"/>
    <s v="Congleton CW12 1DL"/>
    <n v="12.6"/>
    <x v="2"/>
    <s v="Diesel"/>
    <n v="4.6620000000000003E-3"/>
  </r>
  <r>
    <d v="2023-03-01T00:00:00"/>
    <s v="S022669"/>
    <x v="53"/>
    <s v="PO140024"/>
    <s v="GRN183521"/>
    <n v="34205232"/>
    <s v="BLANKING PLATE 1 GANG - WHITE"/>
    <s v="Congleton CW12 1DL"/>
    <n v="12.6"/>
    <x v="2"/>
    <s v="Diesel"/>
    <n v="4.6620000000000003E-3"/>
  </r>
  <r>
    <d v="2023-03-01T00:00:00"/>
    <s v="S022669"/>
    <x v="53"/>
    <s v="PO144135"/>
    <s v="GRN183537"/>
    <n v="51205165"/>
    <s v="LED TUBE 5FT T9 25W LED TUBE 4000K FROSTED"/>
    <s v="Congleton CW12 1DL"/>
    <n v="12.6"/>
    <x v="2"/>
    <s v="Diesel"/>
    <n v="4.6620000000000003E-3"/>
  </r>
  <r>
    <d v="2023-03-01T00:00:00"/>
    <s v="S022669"/>
    <x v="53"/>
    <s v="PO144262"/>
    <s v="GRN183538"/>
    <n v="101034435"/>
    <s v="SWA TERMINATED OS2 9/125 FIBRE CABLE 100M LC-LC 8C"/>
    <s v="Congleton CW12 1DL"/>
    <n v="12.6"/>
    <x v="2"/>
    <s v="Diesel"/>
    <n v="4.6620000000000003E-3"/>
  </r>
  <r>
    <d v="2023-03-01T00:00:00"/>
    <s v="S022669"/>
    <x v="53"/>
    <s v="PO144071"/>
    <s v="GRN183540"/>
    <n v="101034435"/>
    <s v="SWA TERMINATED OS2 9/125 FIBRE CABLE 100M LC-LC 8C"/>
    <s v="Congleton CW12 1DL"/>
    <n v="12.6"/>
    <x v="2"/>
    <s v="Diesel"/>
    <n v="4.6620000000000003E-3"/>
  </r>
  <r>
    <d v="2023-06-01T00:00:00"/>
    <s v="S023222"/>
    <x v="11"/>
    <s v="PO138721"/>
    <s v="GRN189402"/>
    <s v="11700-6191"/>
    <s v="CABLE RJ45S RJ45S 2.5M"/>
    <s v="Wickford SS11 8YT"/>
    <n v="390"/>
    <x v="2"/>
    <s v="Diesel"/>
    <n v="1.4430000000000001E-3"/>
  </r>
  <r>
    <d v="2023-06-01T00:00:00"/>
    <s v="S023222"/>
    <x v="11"/>
    <s v="PO140502"/>
    <s v="GRN189404"/>
    <s v="11700-6191"/>
    <s v="CABLE RJ45S RJ45S 2.5M"/>
    <s v="Wickford SS11 8YT"/>
    <n v="390"/>
    <x v="2"/>
    <s v="Diesel"/>
    <n v="1.4430000000000001E-3"/>
  </r>
  <r>
    <d v="2023-03-01T00:00:00"/>
    <s v="S022669"/>
    <x v="53"/>
    <s v="PO138636"/>
    <s v="GRN183541"/>
    <s v="11554-1143"/>
    <s v="POWER STRIP 8 OUTLETS SURGE PROTECTED IEC320"/>
    <s v="Congleton CW12 1DL"/>
    <n v="12.6"/>
    <x v="2"/>
    <s v="Diesel"/>
    <n v="4.6620000000000003E-3"/>
  </r>
  <r>
    <d v="2023-06-01T00:00:00"/>
    <s v="S023222"/>
    <x v="11"/>
    <s v="PO143360"/>
    <s v="GRN189406"/>
    <s v="11700-5341"/>
    <s v="CABLE 0.3 METER RJ45S TO RJ45S CAT5E"/>
    <s v="Wickford SS11 8YT"/>
    <n v="390"/>
    <x v="2"/>
    <s v="Diesel"/>
    <n v="1.4430000000000001E-3"/>
  </r>
  <r>
    <d v="2023-03-01T00:00:00"/>
    <s v="S022669"/>
    <x v="53"/>
    <s v="PO138641"/>
    <s v="GRN183543"/>
    <n v="3445337"/>
    <s v="6 WAY TP DISTRIBUTION BOARD"/>
    <s v="Congleton CW12 1DL"/>
    <n v="12.6"/>
    <x v="2"/>
    <s v="Diesel"/>
    <n v="4.6620000000000003E-3"/>
  </r>
  <r>
    <d v="2023-06-01T00:00:00"/>
    <s v="S023222"/>
    <x v="11"/>
    <s v="PO142816"/>
    <s v="GRN189408"/>
    <s v="11700-5342"/>
    <s v="CABLE 0.6 METER RJ45S TO RJ45S CAT5E"/>
    <s v="Wickford SS11 8YT"/>
    <n v="390"/>
    <x v="2"/>
    <s v="Diesel"/>
    <n v="1.4430000000000001E-3"/>
  </r>
  <r>
    <d v="2023-03-01T00:00:00"/>
    <s v="S022669"/>
    <x v="53"/>
    <s v="PO141784"/>
    <s v="GRN183544"/>
    <n v="1345132"/>
    <s v="SCANNER CANOSCAN LIDE 400 &amp; USB-A TO USB-C CABLE"/>
    <s v="Congleton CW12 1DL"/>
    <n v="12.6"/>
    <x v="2"/>
    <s v="Diesel"/>
    <n v="4.6620000000000003E-3"/>
  </r>
  <r>
    <d v="2023-03-01T00:00:00"/>
    <s v="S022669"/>
    <x v="53"/>
    <s v="PO144166"/>
    <s v="GRN183545"/>
    <s v="11701-1042"/>
    <s v="P2 TWIN SERIES TRAFFIC LIGHT RED/GREEN 24VDC"/>
    <s v="Congleton CW12 1DL"/>
    <n v="12.6"/>
    <x v="2"/>
    <s v="Diesel"/>
    <n v="4.6620000000000003E-3"/>
  </r>
  <r>
    <d v="2023-06-01T00:00:00"/>
    <s v="S000892"/>
    <x v="16"/>
    <s v="PO146625"/>
    <s v="GRN189413"/>
    <n v="101013920"/>
    <s v="EATON 3000VA UPS UNINTERRUPTIBLE POWER SUPPLY"/>
    <s v="Stockport SK4 2JT"/>
    <n v="55"/>
    <x v="2"/>
    <s v="Diesel"/>
    <n v="2.0350000000000001E-4"/>
  </r>
  <r>
    <d v="2023-03-01T00:00:00"/>
    <s v="S022669"/>
    <x v="53"/>
    <s v="PO140976"/>
    <s v="GRN183547"/>
    <n v="30203255"/>
    <s v="2.5MM2 TRI-RATED CABLE - GREEN/YELLOW (KB)"/>
    <s v="Congleton CW12 1DL"/>
    <n v="12.6"/>
    <x v="2"/>
    <s v="Diesel"/>
    <n v="4.6620000000000003E-3"/>
  </r>
  <r>
    <d v="2023-03-01T00:00:00"/>
    <s v="S022669"/>
    <x v="53"/>
    <s v="PO142067"/>
    <s v="GRN183550"/>
    <n v="101025603"/>
    <s v="DIMMER SWITCH 1 GANG 1-10V ON/OFF BRUSHED STEEL"/>
    <s v="Congleton CW12 1DL"/>
    <n v="12.6"/>
    <x v="2"/>
    <s v="Diesel"/>
    <n v="4.6620000000000003E-3"/>
  </r>
  <r>
    <d v="2023-03-01T00:00:00"/>
    <s v="S022669"/>
    <x v="53"/>
    <s v="PO140028"/>
    <s v="GRN183553"/>
    <n v="13206299"/>
    <s v="WD MY PASSPORT 1TB HARD DRIVE - BLACK"/>
    <s v="Congleton CW12 1DL"/>
    <n v="12.6"/>
    <x v="2"/>
    <s v="Diesel"/>
    <n v="4.6620000000000003E-3"/>
  </r>
  <r>
    <d v="2023-03-01T00:00:00"/>
    <s v="S022669"/>
    <x v="53"/>
    <s v="PO141536"/>
    <s v="GRN183562"/>
    <n v="101038578"/>
    <s v="STANDARD CHARGING CRADLE FOR DS-3678"/>
    <s v="Congleton CW12 1DL"/>
    <n v="12.6"/>
    <x v="2"/>
    <s v="Diesel"/>
    <n v="4.6620000000000003E-3"/>
  </r>
  <r>
    <d v="2023-03-01T00:00:00"/>
    <s v="S022669"/>
    <x v="53"/>
    <s v="PO142068"/>
    <s v="GRN183566"/>
    <n v="34204624"/>
    <s v="PLUG POWERTOP XTRA 63A 5POLE 400V IP67 50-60HZ IP6"/>
    <s v="Congleton CW12 1DL"/>
    <n v="12.6"/>
    <x v="2"/>
    <s v="Diesel"/>
    <n v="4.6620000000000003E-3"/>
  </r>
  <r>
    <d v="2023-03-01T00:00:00"/>
    <s v="S022669"/>
    <x v="53"/>
    <s v="PO140032"/>
    <s v="GRN183572"/>
    <n v="5145172"/>
    <s v="MODULE DATACOM RJ45 WHITE"/>
    <s v="Congleton CW12 1DL"/>
    <n v="12.6"/>
    <x v="2"/>
    <s v="Diesel"/>
    <n v="4.6620000000000003E-3"/>
  </r>
  <r>
    <d v="2023-03-01T00:00:00"/>
    <s v="S022669"/>
    <x v="53"/>
    <s v="PO143400"/>
    <s v="GRN183577"/>
    <n v="34205232"/>
    <s v="BLANKING PLATE 1 GANG - WHITE MK ELECTRIC K3390 WH"/>
    <s v="Congleton CW12 1DL"/>
    <n v="12.6"/>
    <x v="2"/>
    <s v="Diesel"/>
    <n v="4.6620000000000003E-3"/>
  </r>
  <r>
    <d v="2023-03-01T00:00:00"/>
    <s v="S022669"/>
    <x v="53"/>
    <s v="PO142008"/>
    <s v="GRN183579"/>
    <n v="101043449"/>
    <s v="DRAINAGE DEVICE (DIA 50MM)"/>
    <s v="Congleton CW12 1DL"/>
    <n v="12.6"/>
    <x v="2"/>
    <s v="Diesel"/>
    <n v="4.6620000000000003E-3"/>
  </r>
  <r>
    <d v="2023-03-01T00:00:00"/>
    <s v="S022669"/>
    <x v="53"/>
    <s v="PO140023"/>
    <s v="GRN183585"/>
    <s v="11700-6660"/>
    <s v="CABLE ETHERNET 3 FT CAT 6 GREY"/>
    <s v="Congleton CW12 1DL"/>
    <n v="12.6"/>
    <x v="2"/>
    <s v="Diesel"/>
    <n v="4.6620000000000003E-3"/>
  </r>
  <r>
    <d v="2023-03-01T00:00:00"/>
    <s v="S022669"/>
    <x v="53"/>
    <s v="PO140017"/>
    <s v="GRN183586"/>
    <n v="101042174"/>
    <s v="VIDAR HDX  ANPR CAMERA"/>
    <s v="Congleton CW12 1DL"/>
    <n v="12.6"/>
    <x v="2"/>
    <s v="Diesel"/>
    <n v="4.6620000000000003E-3"/>
  </r>
  <r>
    <d v="2023-03-01T00:00:00"/>
    <s v="S022669"/>
    <x v="53"/>
    <s v="PO140418"/>
    <s v="GRN183588"/>
    <n v="101043692"/>
    <s v="ST-ST BULKHEAD ADAPTOR"/>
    <s v="Congleton CW12 1DL"/>
    <n v="12.6"/>
    <x v="2"/>
    <s v="Diesel"/>
    <n v="4.6620000000000003E-3"/>
  </r>
  <r>
    <d v="2023-03-01T00:00:00"/>
    <s v="S022669"/>
    <x v="53"/>
    <s v="PO143803"/>
    <s v="GRN183590"/>
    <n v="30202001"/>
    <s v="EARTH CABLE 10MM2 GREEN/YELLOW"/>
    <s v="Congleton CW12 1DL"/>
    <n v="12.6"/>
    <x v="2"/>
    <s v="Diesel"/>
    <n v="4.6620000000000003E-3"/>
  </r>
  <r>
    <d v="2023-03-01T00:00:00"/>
    <s v="S022669"/>
    <x v="53"/>
    <s v="PO143415"/>
    <s v="GRN183653"/>
    <n v="1"/>
    <s v="freight inwards"/>
    <s v="Congleton CW12 1DL"/>
    <n v="12.6"/>
    <x v="2"/>
    <s v="Diesel"/>
    <n v="4.6620000000000003E-3"/>
  </r>
  <r>
    <d v="2023-03-01T00:00:00"/>
    <s v="S022669"/>
    <x v="53"/>
    <s v="PO143300"/>
    <s v="GRN183682"/>
    <n v="23202445"/>
    <s v="CABLE MANAGEMENT SYSTEM FOR G60 EMEA STD (BOF)"/>
    <s v="Congleton CW12 1DL"/>
    <n v="12.6"/>
    <x v="2"/>
    <s v="Diesel"/>
    <n v="4.6620000000000003E-3"/>
  </r>
  <r>
    <d v="2023-03-01T00:00:00"/>
    <s v="S022669"/>
    <x v="53"/>
    <s v="PO139733"/>
    <s v="GRN183689"/>
    <n v="13206634"/>
    <s v="IN-DASH MOUNTING KIT FOR DM4400 RADIO"/>
    <s v="Congleton CW12 1DL"/>
    <n v="12.6"/>
    <x v="2"/>
    <s v="Diesel"/>
    <n v="4.6620000000000003E-3"/>
  </r>
  <r>
    <d v="2023-06-01T00:00:00"/>
    <s v="S025431"/>
    <x v="0"/>
    <s v="PO144812"/>
    <s v="GRN189441"/>
    <s v="255-1467-1"/>
    <s v="SHIPPING KIT DOWTHERM FS"/>
    <s v="Boston Massachusetts"/>
    <n v="3154"/>
    <x v="0"/>
    <s v="Crude"/>
    <n v="2.5295079999999999"/>
  </r>
  <r>
    <d v="2023-03-01T00:00:00"/>
    <s v="S022669"/>
    <x v="53"/>
    <s v="PO144166"/>
    <s v="GRN183762"/>
    <n v="1"/>
    <s v="freight inwards"/>
    <s v="Congleton CW12 1DL"/>
    <n v="12.6"/>
    <x v="2"/>
    <s v="Diesel"/>
    <n v="4.6620000000000003E-3"/>
  </r>
  <r>
    <d v="2023-03-01T00:00:00"/>
    <s v="S022669"/>
    <x v="53"/>
    <s v="PO144095"/>
    <s v="GRN183763"/>
    <n v="1"/>
    <s v="freight inwards"/>
    <s v="Congleton CW12 1DL"/>
    <n v="12.6"/>
    <x v="2"/>
    <s v="Diesel"/>
    <n v="4.6620000000000003E-3"/>
  </r>
  <r>
    <d v="2023-03-01T00:00:00"/>
    <s v="S022669"/>
    <x v="53"/>
    <s v="PO143803"/>
    <s v="GRN183764"/>
    <n v="1"/>
    <s v="freight inwards"/>
    <s v="Congleton CW12 1DL"/>
    <n v="12.6"/>
    <x v="2"/>
    <s v="Diesel"/>
    <n v="4.6620000000000003E-3"/>
  </r>
  <r>
    <d v="2023-03-01T00:00:00"/>
    <s v="S022669"/>
    <x v="53"/>
    <s v="PO144102"/>
    <s v="GRN183798"/>
    <s v="356-1183-1"/>
    <s v="500MM LONG UNISTRUT"/>
    <s v="Congleton CW12 1DL"/>
    <n v="12.6"/>
    <x v="2"/>
    <s v="Diesel"/>
    <n v="4.6620000000000003E-3"/>
  </r>
  <r>
    <d v="2023-06-01T00:00:00"/>
    <s v="S001571"/>
    <x v="10"/>
    <s v="PO144724"/>
    <s v="GRN189466"/>
    <n v="101012395"/>
    <s v="SICK 2D LIDAR LASER SENSOR TIM351-2134001"/>
    <s v="St Albans AL1 5BN"/>
    <n v="298"/>
    <x v="2"/>
    <s v="Diesel"/>
    <n v="1.1026E-3"/>
  </r>
  <r>
    <d v="2023-03-01T00:00:00"/>
    <s v="S022669"/>
    <x v="53"/>
    <s v="PO144418"/>
    <s v="GRN183837"/>
    <s v="11540-0186"/>
    <s v="FASTENER DUAL LOCK 1IN W/ ADHESIVE"/>
    <s v="Congleton CW12 1DL"/>
    <n v="12.6"/>
    <x v="2"/>
    <s v="Diesel"/>
    <n v="4.6620000000000003E-3"/>
  </r>
  <r>
    <d v="2023-03-01T00:00:00"/>
    <s v="S022669"/>
    <x v="53"/>
    <s v="PO144458"/>
    <s v="GRN183860"/>
    <s v="11700-5993"/>
    <s v="WIRE HOOK-UP 16AWG/1.50MM SQ BLUE HAR H07V-K MTW"/>
    <s v="Congleton CW12 1DL"/>
    <n v="12.6"/>
    <x v="2"/>
    <s v="Diesel"/>
    <n v="4.6620000000000003E-3"/>
  </r>
  <r>
    <d v="2023-03-01T00:00:00"/>
    <s v="S022669"/>
    <x v="53"/>
    <s v="PO141434"/>
    <s v="GRN183862"/>
    <s v="11700-2294"/>
    <s v="CHANNEL NUT M8 SPRING LOADED"/>
    <s v="Congleton CW12 1DL"/>
    <n v="12.6"/>
    <x v="2"/>
    <s v="Diesel"/>
    <n v="4.6620000000000003E-3"/>
  </r>
  <r>
    <d v="2023-03-01T00:00:00"/>
    <s v="S022669"/>
    <x v="53"/>
    <s v="PO139733"/>
    <s v="GRN183863"/>
    <s v="11700-6004-UOM"/>
    <s v="WIRE HOOK-UP 14AWG/2.50MM SQ GRN/YEL HAR H07V-K MT"/>
    <s v="Congleton CW12 1DL"/>
    <n v="12.6"/>
    <x v="2"/>
    <s v="Diesel"/>
    <n v="4.6620000000000003E-3"/>
  </r>
  <r>
    <d v="2023-03-01T00:00:00"/>
    <s v="S022669"/>
    <x v="53"/>
    <s v="PO144531"/>
    <s v="GRN183866"/>
    <s v="11538-0196"/>
    <s v="LABEL 2X1 WHITE POLYESTER W/ADH"/>
    <s v="Congleton CW12 1DL"/>
    <n v="12.6"/>
    <x v="2"/>
    <s v="Diesel"/>
    <n v="4.6620000000000003E-3"/>
  </r>
  <r>
    <d v="2023-03-01T00:00:00"/>
    <s v="S022669"/>
    <x v="53"/>
    <s v="PO142772"/>
    <s v="GRN183867"/>
    <n v="3445335"/>
    <s v="ACTI9 IC60H MCB 3POLE TYPE D 10KA 63A"/>
    <s v="Congleton CW12 1DL"/>
    <n v="12.6"/>
    <x v="2"/>
    <s v="Diesel"/>
    <n v="4.6620000000000003E-3"/>
  </r>
  <r>
    <d v="2023-03-01T00:00:00"/>
    <s v="S022669"/>
    <x v="53"/>
    <s v="PO138636"/>
    <s v="GRN183868"/>
    <s v="11700-7181"/>
    <s v="POWER SUPPLY 24VDC 10A, -40 TO +70C DIN RAIL"/>
    <s v="Congleton CW12 1DL"/>
    <n v="12.6"/>
    <x v="2"/>
    <s v="Diesel"/>
    <n v="4.6620000000000003E-3"/>
  </r>
  <r>
    <d v="2023-06-01T00:00:00"/>
    <s v="S026889"/>
    <x v="35"/>
    <s v="PO146844"/>
    <s v="GRN189474"/>
    <s v="364-6403-1"/>
    <s v="ARRAY CONNECTOR PLATE"/>
    <s v="Stafford ST18 0PJ"/>
    <n v="50.6"/>
    <x v="2"/>
    <s v="Diesel"/>
    <n v="1.8722000000000001E-3"/>
  </r>
  <r>
    <d v="2023-06-01T00:00:00"/>
    <s v="S001047"/>
    <x v="9"/>
    <s v="PO142188"/>
    <s v="GRN189475"/>
    <n v="66205215"/>
    <s v="2X8 ELEMENT PHOTO DIODE CDWO4 30MM THICK"/>
    <s v="81300 Johor Bahru Malaysia"/>
    <n v="6781"/>
    <x v="4"/>
    <s v="Aviation"/>
    <n v="1.1924057587200001"/>
  </r>
  <r>
    <d v="2023-03-01T00:00:00"/>
    <s v="S022669"/>
    <x v="53"/>
    <s v="PO144444"/>
    <s v="GRN183870"/>
    <s v="11701-0689"/>
    <s v="TRAILER BATTERY CHARGER 12 AMP"/>
    <s v="Congleton CW12 1DL"/>
    <n v="12.6"/>
    <x v="2"/>
    <s v="Diesel"/>
    <n v="4.6620000000000003E-3"/>
  </r>
  <r>
    <d v="2023-03-01T00:00:00"/>
    <s v="S022669"/>
    <x v="53"/>
    <s v="PO144095"/>
    <s v="GRN183871"/>
    <n v="101024843"/>
    <s v="SCANDRIVE FILTER"/>
    <s v="Congleton CW12 1DL"/>
    <n v="12.6"/>
    <x v="2"/>
    <s v="Diesel"/>
    <n v="4.6620000000000003E-3"/>
  </r>
  <r>
    <d v="2023-06-01T00:00:00"/>
    <s v="S023284"/>
    <x v="19"/>
    <s v="PO140400"/>
    <s v="GRN189480"/>
    <n v="101041260"/>
    <s v="MAIN CONTROL PANEL - A25 AIR CARGO"/>
    <s v="Leicester LE19 2DT"/>
    <n v="144"/>
    <x v="1"/>
    <s v="Diesel"/>
    <n v="5.3280000000000001E-2"/>
  </r>
  <r>
    <d v="2023-03-01T00:00:00"/>
    <s v="S022669"/>
    <x v="53"/>
    <s v="PO133561"/>
    <s v="GRN183882"/>
    <n v="101031721"/>
    <s v="SWITCH DISCONNECTOR 200A Acti9 4P"/>
    <s v="Congleton CW12 1DL"/>
    <n v="12.6"/>
    <x v="2"/>
    <s v="Diesel"/>
    <n v="4.6620000000000003E-3"/>
  </r>
  <r>
    <d v="2023-06-01T00:00:00"/>
    <s v="S001571"/>
    <x v="10"/>
    <s v="PO144724"/>
    <s v="GRN189483"/>
    <n v="21202696"/>
    <s v="I/O CABLE M12 X 8 8 OPEN WIRES 5M CORDLESS RF-DPM-"/>
    <s v="St Albans AL1 5BN"/>
    <n v="298"/>
    <x v="2"/>
    <s v="Diesel"/>
    <n v="1.1026E-3"/>
  </r>
  <r>
    <d v="2023-06-01T00:00:00"/>
    <s v="S001571"/>
    <x v="10"/>
    <s v="PO146736"/>
    <s v="GRN189484"/>
    <n v="42203606"/>
    <s v="PHOTOELECTRIC SENSOR"/>
    <s v="St Albans AL1 5BN"/>
    <n v="298"/>
    <x v="2"/>
    <s v="Diesel"/>
    <n v="1.1026E-3"/>
  </r>
  <r>
    <d v="2023-06-01T00:00:00"/>
    <s v="S001121"/>
    <x v="5"/>
    <s v="PO143819"/>
    <s v="GRN189486"/>
    <s v="11700-4798"/>
    <s v="TERMINAL BASE ASSEMBLY"/>
    <s v="Salford M5 4BE"/>
    <n v="103.6"/>
    <x v="2"/>
    <s v="Diesel"/>
    <n v="3.8331999999999998E-4"/>
  </r>
  <r>
    <d v="2023-06-01T00:00:00"/>
    <s v="S001571"/>
    <x v="10"/>
    <s v="PO144865"/>
    <s v="GRN189487"/>
    <n v="21201458"/>
    <s v="I/O CABLE M12 X 8 8 OPEN WIRES 20M CORDLESS_x000a_RF-DPM"/>
    <s v="St Albans AL1 5BN"/>
    <n v="298"/>
    <x v="2"/>
    <s v="Diesel"/>
    <n v="1.1026E-3"/>
  </r>
  <r>
    <d v="2023-03-01T00:00:00"/>
    <s v="S022669"/>
    <x v="53"/>
    <s v="PO138641"/>
    <s v="GRN183883"/>
    <n v="3445337"/>
    <s v="6 WAY TP DISTRIBUTION BOARD"/>
    <s v="Congleton CW12 1DL"/>
    <n v="12.6"/>
    <x v="2"/>
    <s v="Diesel"/>
    <n v="4.6620000000000003E-3"/>
  </r>
  <r>
    <d v="2023-03-01T00:00:00"/>
    <s v="S022669"/>
    <x v="53"/>
    <s v="PO144337"/>
    <s v="GRN183921"/>
    <s v="11700-6840"/>
    <s v="CONN RCPT 10POS IDC 26-28AWG"/>
    <s v="Congleton CW12 1DL"/>
    <n v="12.6"/>
    <x v="2"/>
    <s v="Diesel"/>
    <n v="4.6620000000000003E-3"/>
  </r>
  <r>
    <d v="2023-03-01T00:00:00"/>
    <s v="S022669"/>
    <x v="53"/>
    <s v="PO144071"/>
    <s v="GRN183958"/>
    <n v="101050292"/>
    <s v="ACTROS 5 FUEL SENDER ASSEMBLY"/>
    <s v="Congleton CW12 1DL"/>
    <n v="12.6"/>
    <x v="2"/>
    <s v="Diesel"/>
    <n v="4.6620000000000003E-3"/>
  </r>
  <r>
    <d v="2023-03-01T00:00:00"/>
    <s v="S022669"/>
    <x v="53"/>
    <s v="PO138646"/>
    <s v="GRN183989"/>
    <n v="31205338"/>
    <s v="PERIMETER TRUNKING CABLELINE 50 X 3M LONG - WHITE"/>
    <s v="Congleton CW12 1DL"/>
    <n v="12.6"/>
    <x v="2"/>
    <s v="Diesel"/>
    <n v="4.6620000000000003E-3"/>
  </r>
  <r>
    <d v="2023-03-01T00:00:00"/>
    <s v="S022669"/>
    <x v="53"/>
    <s v="PO142327"/>
    <s v="GRN183998"/>
    <n v="30202001"/>
    <s v="EARTH CABLE 10MM2 GREEN/YELLOW"/>
    <s v="Congleton CW12 1DL"/>
    <n v="12.6"/>
    <x v="2"/>
    <s v="Diesel"/>
    <n v="4.6620000000000003E-3"/>
  </r>
  <r>
    <d v="2023-03-01T00:00:00"/>
    <s v="S022669"/>
    <x v="53"/>
    <s v="PO140024"/>
    <s v="GRN184003"/>
    <s v="11700-8596"/>
    <s v="SURGE PROTECTOR LAN CAT6 DIN RAIL MOUNT"/>
    <s v="Congleton CW12 1DL"/>
    <n v="12.6"/>
    <x v="2"/>
    <s v="Diesel"/>
    <n v="4.6620000000000003E-3"/>
  </r>
  <r>
    <d v="2023-03-01T00:00:00"/>
    <s v="S022669"/>
    <x v="53"/>
    <s v="PO140024"/>
    <s v="GRN184007"/>
    <s v="11700-8596"/>
    <s v="SURGE PROTECTOR LAN CAT6 DIN RAIL MOUNT"/>
    <s v="Congleton CW12 1DL"/>
    <n v="12.6"/>
    <x v="2"/>
    <s v="Diesel"/>
    <n v="4.6620000000000003E-3"/>
  </r>
  <r>
    <d v="2023-03-01T00:00:00"/>
    <s v="S022669"/>
    <x v="53"/>
    <s v="PO144312"/>
    <s v="GRN184018"/>
    <s v="11701-2540"/>
    <s v="FUEL FEED/SENDER UNIT (0-10V - 24VDC)"/>
    <s v="Congleton CW12 1DL"/>
    <n v="12.6"/>
    <x v="2"/>
    <s v="Diesel"/>
    <n v="4.6620000000000003E-3"/>
  </r>
  <r>
    <d v="2023-03-01T00:00:00"/>
    <s v="S022669"/>
    <x v="53"/>
    <s v="PO144470"/>
    <s v="GRN184065"/>
    <n v="60200862"/>
    <s v="CARBON FILM FIXED RESISTOR1K 1W"/>
    <s v="Congleton CW12 1DL"/>
    <n v="12.6"/>
    <x v="2"/>
    <s v="Diesel"/>
    <n v="4.6620000000000003E-3"/>
  </r>
  <r>
    <d v="2023-03-01T00:00:00"/>
    <s v="S022669"/>
    <x v="53"/>
    <s v="PO144262"/>
    <s v="GRN184066"/>
    <s v="11513-0154"/>
    <s v="DETECTOR CARBON MONOXIDE"/>
    <s v="Congleton CW12 1DL"/>
    <n v="12.6"/>
    <x v="2"/>
    <s v="Diesel"/>
    <n v="4.6620000000000003E-3"/>
  </r>
  <r>
    <d v="2023-03-01T00:00:00"/>
    <s v="S022669"/>
    <x v="53"/>
    <s v="PO138646"/>
    <s v="GRN184067"/>
    <n v="3445383"/>
    <s v="EURO DATACOM MODULE RJ45 CAT 6"/>
    <s v="Congleton CW12 1DL"/>
    <n v="12.6"/>
    <x v="2"/>
    <s v="Diesel"/>
    <n v="4.6620000000000003E-3"/>
  </r>
  <r>
    <d v="2023-03-01T00:00:00"/>
    <s v="S022669"/>
    <x v="53"/>
    <s v="PO141741"/>
    <s v="GRN184070"/>
    <s v="11700-6998"/>
    <s v="POWER CORD C14 TO C13 3FT"/>
    <s v="Congleton CW12 1DL"/>
    <n v="12.6"/>
    <x v="2"/>
    <s v="Diesel"/>
    <n v="4.6620000000000003E-3"/>
  </r>
  <r>
    <d v="2023-06-01T00:00:00"/>
    <s v="S000892"/>
    <x v="16"/>
    <s v="PO146849"/>
    <s v="GRN189515"/>
    <n v="31202208"/>
    <s v="STEEL REDUCER FOR CONDUIT 25/20MM"/>
    <s v="Stockport SK4 2JT"/>
    <n v="55"/>
    <x v="2"/>
    <s v="Diesel"/>
    <n v="2.0350000000000001E-4"/>
  </r>
  <r>
    <d v="2023-03-01T00:00:00"/>
    <s v="S022669"/>
    <x v="53"/>
    <s v="PO143400"/>
    <s v="GRN184185"/>
    <n v="34204625"/>
    <s v="PROTECTIVE COVER 63A"/>
    <s v="Congleton CW12 1DL"/>
    <n v="12.6"/>
    <x v="2"/>
    <s v="Diesel"/>
    <n v="4.6620000000000003E-3"/>
  </r>
  <r>
    <d v="2023-06-01T00:00:00"/>
    <s v="S000892"/>
    <x v="16"/>
    <s v="PO146756"/>
    <s v="GRN189520"/>
    <n v="101011726"/>
    <s v="M8 SHOCK MOUNT 120DAN MALE TO MALE NATURAL RUBBER"/>
    <s v="Stockport SK4 2JT"/>
    <n v="55"/>
    <x v="2"/>
    <s v="Diesel"/>
    <n v="2.0350000000000001E-4"/>
  </r>
  <r>
    <d v="2023-03-01T00:00:00"/>
    <s v="S022669"/>
    <x v="53"/>
    <s v="PO142069"/>
    <s v="GRN184190"/>
    <n v="34204625"/>
    <s v="PROTECTIVE COVER 63A"/>
    <s v="Congleton CW12 1DL"/>
    <n v="12.6"/>
    <x v="2"/>
    <s v="Diesel"/>
    <n v="4.6620000000000003E-3"/>
  </r>
  <r>
    <d v="2023-03-01T00:00:00"/>
    <s v="S022669"/>
    <x v="53"/>
    <s v="PO142027"/>
    <s v="GRN184193"/>
    <s v="11700-6701"/>
    <s v="HARD DRIVE 8TB SATA INTERNAL 3.5IN 7200RPM"/>
    <s v="Congleton CW12 1DL"/>
    <n v="12.6"/>
    <x v="2"/>
    <s v="Diesel"/>
    <n v="4.6620000000000003E-3"/>
  </r>
  <r>
    <d v="2023-06-01T00:00:00"/>
    <s v="S001571"/>
    <x v="10"/>
    <s v="PO144865"/>
    <s v="GRN189523"/>
    <n v="101012395"/>
    <s v="SICK 2D LIDAR LASER SENSOR TIM351-2134001"/>
    <s v="St Albans AL1 5BN"/>
    <n v="298"/>
    <x v="2"/>
    <s v="Diesel"/>
    <n v="1.1026E-3"/>
  </r>
  <r>
    <d v="2023-03-01T00:00:00"/>
    <s v="S022669"/>
    <x v="53"/>
    <s v="PO138639"/>
    <s v="GRN184195"/>
    <s v="11700-8532"/>
    <s v="COMPACTLOGIX MODBUS 232 SERIAL MODULE"/>
    <s v="Congleton CW12 1DL"/>
    <n v="12.6"/>
    <x v="2"/>
    <s v="Diesel"/>
    <n v="4.6620000000000003E-3"/>
  </r>
  <r>
    <d v="2023-06-01T00:00:00"/>
    <s v="S001571"/>
    <x v="10"/>
    <s v="PO144724"/>
    <s v="GRN189525"/>
    <s v="11700-5374"/>
    <s v="MOUNT LASER SENSOR WEATHER HOOD"/>
    <s v="St Albans AL1 5BN"/>
    <n v="298"/>
    <x v="2"/>
    <s v="Diesel"/>
    <n v="1.1026E-3"/>
  </r>
  <r>
    <d v="2023-03-01T00:00:00"/>
    <s v="S022669"/>
    <x v="53"/>
    <s v="PO144426"/>
    <s v="GRN184221"/>
    <s v="11547-1404"/>
    <s v="CORDSET IEC320 C13 TO CEI-23 PLUG"/>
    <s v="Congleton CW12 1DL"/>
    <n v="12.6"/>
    <x v="2"/>
    <s v="Diesel"/>
    <n v="4.6620000000000003E-3"/>
  </r>
  <r>
    <d v="2023-06-01T00:00:00"/>
    <s v="S024190"/>
    <x v="22"/>
    <s v="PO145278"/>
    <s v="GRN189543"/>
    <n v="101014001"/>
    <s v="GASKET DETECTOR BOX LID"/>
    <s v="Stockport SK4 2JT"/>
    <n v="22.2"/>
    <x v="1"/>
    <s v="Diesel"/>
    <n v="8.2140000000000008E-3"/>
  </r>
  <r>
    <d v="2023-03-01T00:00:00"/>
    <s v="S022669"/>
    <x v="53"/>
    <s v="PO144426"/>
    <s v="GRN184236"/>
    <s v="11700-6661"/>
    <s v="CABLE ETHERNET 3 FT CAT 6 PURPLE"/>
    <s v="Congleton CW12 1DL"/>
    <n v="12.6"/>
    <x v="2"/>
    <s v="Diesel"/>
    <n v="4.6620000000000003E-3"/>
  </r>
  <r>
    <d v="2023-03-01T00:00:00"/>
    <s v="S022669"/>
    <x v="53"/>
    <s v="PO144071"/>
    <s v="GRN184237"/>
    <n v="1"/>
    <s v="freight inwards"/>
    <s v="Congleton CW12 1DL"/>
    <n v="12.6"/>
    <x v="2"/>
    <s v="Diesel"/>
    <n v="4.6620000000000003E-3"/>
  </r>
  <r>
    <d v="2023-06-01T00:00:00"/>
    <s v="S001047"/>
    <x v="9"/>
    <s v="PO142188"/>
    <s v="GRN189553"/>
    <n v="66205215"/>
    <s v="2X8 ELEMENT PHOTO DIODE CDWO4 30MM THICK"/>
    <s v="81300 Johor Bahru Malaysia"/>
    <n v="6781"/>
    <x v="4"/>
    <s v="Aviation"/>
    <n v="1.1924057587200001"/>
  </r>
  <r>
    <d v="2023-03-01T00:00:00"/>
    <s v="S022669"/>
    <x v="53"/>
    <s v="PO141017"/>
    <s v="GRN184360"/>
    <n v="4245159"/>
    <s v="VERTICAL ARRAY RAISE CYLINDER 63 X 40 X 995"/>
    <s v="Congleton CW12 1DL"/>
    <n v="12.6"/>
    <x v="2"/>
    <s v="Diesel"/>
    <n v="4.6620000000000003E-3"/>
  </r>
  <r>
    <d v="2023-03-01T00:00:00"/>
    <s v="S022669"/>
    <x v="53"/>
    <s v="PO144426"/>
    <s v="GRN184366"/>
    <s v="11700-6661"/>
    <s v="CABLE ETHERNET 3 FT CAT 6 PURPLE"/>
    <s v="Congleton CW12 1DL"/>
    <n v="12.6"/>
    <x v="2"/>
    <s v="Diesel"/>
    <n v="4.6620000000000003E-3"/>
  </r>
  <r>
    <d v="2023-03-01T00:00:00"/>
    <s v="S022669"/>
    <x v="53"/>
    <s v="PO142068"/>
    <s v="GRN184374"/>
    <n v="13206634"/>
    <s v="IN-DASH MOUNTING KIT FOR DM4400 RADIO"/>
    <s v="Congleton CW12 1DL"/>
    <n v="12.6"/>
    <x v="2"/>
    <s v="Diesel"/>
    <n v="4.6620000000000003E-3"/>
  </r>
  <r>
    <d v="2023-06-01T00:00:00"/>
    <s v="S001121"/>
    <x v="5"/>
    <s v="PO141368"/>
    <s v="GRN189561"/>
    <n v="50204185"/>
    <s v="POINT GUARD I/O SAFETY MODULE 8 POINT INPUT MODULE"/>
    <s v="Salford M5 4BE"/>
    <n v="103.6"/>
    <x v="2"/>
    <s v="Diesel"/>
    <n v="3.8331999999999998E-4"/>
  </r>
  <r>
    <d v="2023-06-01T00:00:00"/>
    <s v="S001121"/>
    <x v="5"/>
    <s v="PO138553"/>
    <s v="GRN189562"/>
    <n v="50204185"/>
    <s v="POINT GUARD I/O SAFETY MODULE 8 POINT INPUT MODULE"/>
    <s v="Salford M5 4BE"/>
    <n v="103.6"/>
    <x v="2"/>
    <s v="Diesel"/>
    <n v="3.8331999999999998E-4"/>
  </r>
  <r>
    <d v="2023-06-01T00:00:00"/>
    <s v="S001121"/>
    <x v="5"/>
    <s v="PO138278"/>
    <s v="GRN189563"/>
    <n v="50204185"/>
    <s v="POINT GUARD I/O SAFETY MODULE 8 POINT INPUT MODULE"/>
    <s v="Salford M5 4BE"/>
    <n v="103.6"/>
    <x v="2"/>
    <s v="Diesel"/>
    <n v="3.8331999999999998E-4"/>
  </r>
  <r>
    <d v="2023-04-01T00:00:00"/>
    <s v="S024099"/>
    <x v="47"/>
    <s v="PO142858"/>
    <s v="GRN185180"/>
    <s v="361-1002-1"/>
    <s v="TERTIARY COLLIMATOR MOUNTING FRAME"/>
    <s v="Stafford ST16 3DR"/>
    <n v="49.6"/>
    <x v="3"/>
    <s v="Diesel"/>
    <n v="5.0430800000000005E-2"/>
  </r>
  <r>
    <d v="2023-04-01T00:00:00"/>
    <s v="S022669"/>
    <x v="53"/>
    <s v="PO140418"/>
    <s v="GRN184598"/>
    <n v="42205754"/>
    <s v="PHOTOELECTRIC SMOKE ALARM DICON SAFETY PRODUCTS 65"/>
    <s v="Congleton CW12 1DL"/>
    <n v="12.6"/>
    <x v="2"/>
    <s v="Diesel"/>
    <n v="4.6620000000000003E-3"/>
  </r>
  <r>
    <d v="2023-04-01T00:00:00"/>
    <s v="S022669"/>
    <x v="53"/>
    <s v="PO140775"/>
    <s v="GRN184599"/>
    <n v="13206885"/>
    <s v="AREA MONITOR CONTROLLER (0.1 MR/HR TO 1.0 MR/HR)"/>
    <s v="Congleton CW12 1DL"/>
    <n v="12.6"/>
    <x v="2"/>
    <s v="Diesel"/>
    <n v="4.6620000000000003E-3"/>
  </r>
  <r>
    <d v="2023-04-01T00:00:00"/>
    <s v="S022669"/>
    <x v="53"/>
    <s v="PO138641"/>
    <s v="GRN184603"/>
    <n v="3445349"/>
    <s v="OUTLET 2 GANG UNSWITCHED SOCKET - WHITE"/>
    <s v="Congleton CW12 1DL"/>
    <n v="12.6"/>
    <x v="2"/>
    <s v="Diesel"/>
    <n v="4.6620000000000003E-3"/>
  </r>
  <r>
    <d v="2023-04-01T00:00:00"/>
    <s v="S022669"/>
    <x v="53"/>
    <s v="PO138643"/>
    <s v="GRN184604"/>
    <n v="51208078"/>
    <s v="SKYLINE SURFACE LINEAR EMERGENCY 1200mm LED PANEL"/>
    <s v="Congleton CW12 1DL"/>
    <n v="12.6"/>
    <x v="2"/>
    <s v="Diesel"/>
    <n v="4.6620000000000003E-3"/>
  </r>
  <r>
    <d v="2023-04-01T00:00:00"/>
    <s v="S022669"/>
    <x v="53"/>
    <s v="PO138639"/>
    <s v="GRN184608"/>
    <s v="11700-8532"/>
    <s v="COMPACTLOGIX MODBUS 232 SERIAL MODULE"/>
    <s v="Congleton CW12 1DL"/>
    <n v="12.6"/>
    <x v="2"/>
    <s v="Diesel"/>
    <n v="4.6620000000000003E-3"/>
  </r>
  <r>
    <d v="2023-04-01T00:00:00"/>
    <s v="S022669"/>
    <x v="53"/>
    <s v="PO140600"/>
    <s v="GRN184609"/>
    <n v="101048768"/>
    <s v="BENCH TRUNKING ALUMINIUM WITH UPVC LID 100x100 2M"/>
    <s v="Congleton CW12 1DL"/>
    <n v="12.6"/>
    <x v="2"/>
    <s v="Diesel"/>
    <n v="4.6620000000000003E-3"/>
  </r>
  <r>
    <d v="2023-04-01T00:00:00"/>
    <s v="S022669"/>
    <x v="53"/>
    <s v="PO143406"/>
    <s v="GRN184683"/>
    <n v="101024397"/>
    <s v="AUTO TRANSFORMER CLASS 1 240 VAC 3.84 Kva 16A BLOC"/>
    <s v="Congleton CW12 1DL"/>
    <n v="12.6"/>
    <x v="2"/>
    <s v="Diesel"/>
    <n v="4.6620000000000003E-3"/>
  </r>
  <r>
    <d v="2023-04-01T00:00:00"/>
    <s v="S022669"/>
    <x v="53"/>
    <s v="PO142067"/>
    <s v="GRN184778"/>
    <n v="101025603"/>
    <s v="DIMMER SWITCH 1 GANG 1-10V ON/OFF BRUSHED STEEL"/>
    <s v="Congleton CW12 1DL"/>
    <n v="12.6"/>
    <x v="2"/>
    <s v="Diesel"/>
    <n v="4.6620000000000003E-3"/>
  </r>
  <r>
    <d v="2023-04-01T00:00:00"/>
    <s v="S022669"/>
    <x v="53"/>
    <s v="PO143691"/>
    <s v="GRN184796"/>
    <n v="13206264"/>
    <s v="DP2400E HAND HELD PORTABLE 2-WAY RADIO C/W LI-ION"/>
    <s v="Congleton CW12 1DL"/>
    <n v="12.6"/>
    <x v="2"/>
    <s v="Diesel"/>
    <n v="4.6620000000000003E-3"/>
  </r>
  <r>
    <d v="2023-04-01T00:00:00"/>
    <s v="S022669"/>
    <x v="53"/>
    <s v="PO140975"/>
    <s v="GRN184798"/>
    <s v="11547-1072"/>
    <s v="CORDSET IEC60320 C13 TO UK BS1363 250VAC 10A 2.5M"/>
    <s v="Congleton CW12 1DL"/>
    <n v="12.6"/>
    <x v="2"/>
    <s v="Diesel"/>
    <n v="4.6620000000000003E-3"/>
  </r>
  <r>
    <d v="2023-04-01T00:00:00"/>
    <s v="S022669"/>
    <x v="53"/>
    <s v="PO138645"/>
    <s v="GRN184799"/>
    <n v="13206264"/>
    <s v="DP2400E HAND HELD PORTABLE 2-WAY RADIO C/W LI-ION"/>
    <s v="Congleton CW12 1DL"/>
    <n v="12.6"/>
    <x v="2"/>
    <s v="Diesel"/>
    <n v="4.6620000000000003E-3"/>
  </r>
  <r>
    <d v="2023-04-01T00:00:00"/>
    <s v="S022669"/>
    <x v="53"/>
    <s v="PO140012"/>
    <s v="GRN184890"/>
    <n v="101034435"/>
    <s v="SWA TERMINATED OS2 9/125 FIBRE CABLE 100M LC-LC 8C"/>
    <s v="Congleton CW12 1DL"/>
    <n v="12.6"/>
    <x v="2"/>
    <s v="Diesel"/>
    <n v="4.6620000000000003E-3"/>
  </r>
  <r>
    <d v="2023-04-01T00:00:00"/>
    <s v="S022669"/>
    <x v="53"/>
    <s v="PO144071"/>
    <s v="GRN184891"/>
    <n v="101034435"/>
    <s v="SWA TERMINATED OS2 9/125 FIBRE CABLE 100M LC-LC 8C"/>
    <s v="Congleton CW12 1DL"/>
    <n v="12.6"/>
    <x v="2"/>
    <s v="Diesel"/>
    <n v="4.6620000000000003E-3"/>
  </r>
  <r>
    <d v="2023-04-01T00:00:00"/>
    <s v="S022669"/>
    <x v="53"/>
    <s v="PO138617"/>
    <s v="GRN184892"/>
    <n v="101034435"/>
    <s v="SWA TERMINATED OS2 9/125 FIBRE CABLE 100M LC-LC 8C"/>
    <s v="Congleton CW12 1DL"/>
    <n v="12.6"/>
    <x v="2"/>
    <s v="Diesel"/>
    <n v="4.6620000000000003E-3"/>
  </r>
  <r>
    <d v="2023-04-01T00:00:00"/>
    <s v="S022669"/>
    <x v="53"/>
    <s v="PO141740"/>
    <s v="GRN184893"/>
    <n v="101034435"/>
    <s v="SWA TERMINATED OS2 9/125 FIBRE CABLE 100M LC-LC 8C"/>
    <s v="Congleton CW12 1DL"/>
    <n v="12.6"/>
    <x v="2"/>
    <s v="Diesel"/>
    <n v="4.6620000000000003E-3"/>
  </r>
  <r>
    <d v="2023-04-01T00:00:00"/>
    <s v="S022669"/>
    <x v="53"/>
    <s v="PO144163"/>
    <s v="GRN184894"/>
    <n v="101034435"/>
    <s v="SWA TERMINATED OS2 9/125 FIBRE CABLE 100M LC-LC 8C"/>
    <s v="Congleton CW12 1DL"/>
    <n v="12.6"/>
    <x v="2"/>
    <s v="Diesel"/>
    <n v="4.6620000000000003E-3"/>
  </r>
  <r>
    <d v="2023-04-01T00:00:00"/>
    <s v="S022669"/>
    <x v="53"/>
    <s v="PO138646"/>
    <s v="GRN184907"/>
    <n v="42205151"/>
    <s v="WALL SPLIT AIRCON UNIT 18000BTU 220V-240V 50HZ"/>
    <s v="Congleton CW12 1DL"/>
    <n v="12.6"/>
    <x v="2"/>
    <s v="Diesel"/>
    <n v="4.6620000000000003E-3"/>
  </r>
  <r>
    <d v="2023-04-01T00:00:00"/>
    <s v="S022669"/>
    <x v="53"/>
    <s v="PO143301"/>
    <s v="GRN184908"/>
    <n v="101031721"/>
    <s v="SWITCH DISCONNECTOR 200A ACTI9 4P"/>
    <s v="Congleton CW12 1DL"/>
    <n v="12.6"/>
    <x v="2"/>
    <s v="Diesel"/>
    <n v="4.6620000000000003E-3"/>
  </r>
  <r>
    <d v="2023-06-01T00:00:00"/>
    <s v="S023222"/>
    <x v="11"/>
    <s v="PO143360"/>
    <s v="GRN189648"/>
    <s v="11700-5341"/>
    <s v="CABLE 0.3 METER RJ45S TO RJ45S CAT5E"/>
    <s v="Wickford SS11 8YT"/>
    <n v="390"/>
    <x v="2"/>
    <s v="Diesel"/>
    <n v="1.4430000000000001E-3"/>
  </r>
  <r>
    <d v="2023-06-01T00:00:00"/>
    <s v="S023222"/>
    <x v="11"/>
    <s v="PO145483"/>
    <s v="GRN189649"/>
    <s v="11700-5341"/>
    <s v="CABLE 0.3 METER RJ45S TO RJ45S CAT5E"/>
    <s v="Wickford SS11 8YT"/>
    <n v="390"/>
    <x v="2"/>
    <s v="Diesel"/>
    <n v="1.4430000000000001E-3"/>
  </r>
  <r>
    <d v="2023-04-01T00:00:00"/>
    <s v="S022669"/>
    <x v="53"/>
    <s v="PO144667"/>
    <s v="GRN184915"/>
    <n v="101034435"/>
    <s v="SWA TERMINATED OS2 9/125 FIBRE CABLE 100M LC-LC 8C"/>
    <s v="Congleton CW12 1DL"/>
    <n v="12.6"/>
    <x v="2"/>
    <s v="Diesel"/>
    <n v="4.6620000000000003E-3"/>
  </r>
  <r>
    <d v="2023-04-01T00:00:00"/>
    <s v="S022669"/>
    <x v="53"/>
    <s v="PO143416"/>
    <s v="GRN185001"/>
    <n v="101042092"/>
    <s v="VIDAR CAMERA ETHERNET DATA CABLE 2M"/>
    <s v="Congleton CW12 1DL"/>
    <n v="12.6"/>
    <x v="2"/>
    <s v="Diesel"/>
    <n v="4.6620000000000003E-3"/>
  </r>
  <r>
    <d v="2023-06-01T00:00:00"/>
    <s v="S023222"/>
    <x v="11"/>
    <s v="PO144319"/>
    <s v="GRN189652"/>
    <s v="11700-0736"/>
    <s v="BANNER SSA-EB1P-02ED1Q4 E-STOP SWITCH"/>
    <s v="Wickford SS11 8YT"/>
    <n v="390"/>
    <x v="2"/>
    <s v="Diesel"/>
    <n v="1.4430000000000001E-3"/>
  </r>
  <r>
    <d v="2023-04-01T00:00:00"/>
    <s v="S022669"/>
    <x v="53"/>
    <s v="PO143389"/>
    <s v="GRN185007"/>
    <n v="3145072"/>
    <s v="SOCKET MOUNTING BOX 1 GANG 35mm DEEP - WHITE MITA"/>
    <s v="Congleton CW12 1DL"/>
    <n v="12.6"/>
    <x v="2"/>
    <s v="Diesel"/>
    <n v="4.6620000000000003E-3"/>
  </r>
  <r>
    <d v="2023-04-01T00:00:00"/>
    <s v="S022669"/>
    <x v="53"/>
    <s v="PO138645"/>
    <s v="GRN185030"/>
    <n v="101038591"/>
    <s v="USB DONGLE - Arabic (GCC+UAE+Arabian Peninsula)"/>
    <s v="Congleton CW12 1DL"/>
    <n v="12.6"/>
    <x v="2"/>
    <s v="Diesel"/>
    <n v="4.6620000000000003E-3"/>
  </r>
  <r>
    <d v="2023-04-01T00:00:00"/>
    <s v="S022669"/>
    <x v="53"/>
    <s v="PO138853"/>
    <s v="GRN185036"/>
    <n v="101031452"/>
    <s v="ABOX 025-L JUNCTION BOX 80 x 80 x 52mm IP65"/>
    <s v="Congleton CW12 1DL"/>
    <n v="12.6"/>
    <x v="2"/>
    <s v="Diesel"/>
    <n v="4.6620000000000003E-3"/>
  </r>
  <r>
    <d v="2023-04-01T00:00:00"/>
    <s v="S022669"/>
    <x v="53"/>
    <s v="PO144759"/>
    <s v="GRN185037"/>
    <s v="11701-2888"/>
    <s v="C14 TO C15 HOT CONDITION IEC POWER CABLE 2M H05RR-"/>
    <s v="Congleton CW12 1DL"/>
    <n v="12.6"/>
    <x v="2"/>
    <s v="Diesel"/>
    <n v="4.6620000000000003E-3"/>
  </r>
  <r>
    <d v="2023-04-01T00:00:00"/>
    <s v="S022669"/>
    <x v="53"/>
    <s v="PO140017"/>
    <s v="GRN185088"/>
    <n v="101042174"/>
    <s v="VIDAR HDX  ANPR CAMERA"/>
    <s v="Congleton CW12 1DL"/>
    <n v="12.6"/>
    <x v="2"/>
    <s v="Diesel"/>
    <n v="4.6620000000000003E-3"/>
  </r>
  <r>
    <d v="2023-04-01T00:00:00"/>
    <s v="S022669"/>
    <x v="53"/>
    <s v="PO144737"/>
    <s v="GRN185092"/>
    <s v="11700-4798"/>
    <s v="TERMINAL BASE ASSEMBLY"/>
    <s v="Congleton CW12 1DL"/>
    <n v="12.6"/>
    <x v="2"/>
    <s v="Diesel"/>
    <n v="4.6620000000000003E-3"/>
  </r>
  <r>
    <d v="2023-06-01T00:00:00"/>
    <s v="S025431"/>
    <x v="0"/>
    <s v="PO140453"/>
    <s v="GRN189663"/>
    <n v="4300"/>
    <s v="FG GUARDIAN SHIELD AREA MONITOR GM"/>
    <s v="Boston Massachusetts"/>
    <n v="3154"/>
    <x v="0"/>
    <s v="Crude"/>
    <n v="2.5295079999999999"/>
  </r>
  <r>
    <d v="2023-04-01T00:00:00"/>
    <s v="S022669"/>
    <x v="53"/>
    <s v="PO144444"/>
    <s v="GRN185096"/>
    <s v="11701-0998"/>
    <s v="RELAY AUTOMOTIVE SPDT 130A 12V"/>
    <s v="Congleton CW12 1DL"/>
    <n v="12.6"/>
    <x v="2"/>
    <s v="Diesel"/>
    <n v="4.6620000000000003E-3"/>
  </r>
  <r>
    <d v="2023-04-01T00:00:00"/>
    <s v="S022669"/>
    <x v="53"/>
    <s v="PO144061"/>
    <s v="GRN185100"/>
    <n v="101030400"/>
    <s v="AXIAL FAN 6m3/min 230VAC (15038PB-B3L-EP-00)"/>
    <s v="Congleton CW12 1DL"/>
    <n v="12.6"/>
    <x v="2"/>
    <s v="Diesel"/>
    <n v="4.6620000000000003E-3"/>
  </r>
  <r>
    <d v="2023-04-01T00:00:00"/>
    <s v="S022669"/>
    <x v="53"/>
    <s v="PO141284"/>
    <s v="GRN185103"/>
    <n v="101030400"/>
    <s v="AXIAL FAN 6m3/min 230VAC (15038PB-B3L-EP-00)"/>
    <s v="Congleton CW12 1DL"/>
    <n v="12.6"/>
    <x v="2"/>
    <s v="Diesel"/>
    <n v="4.6620000000000003E-3"/>
  </r>
  <r>
    <d v="2023-04-01T00:00:00"/>
    <s v="S022669"/>
    <x v="53"/>
    <s v="PO141809"/>
    <s v="GRN185106"/>
    <s v="11700-5699"/>
    <s v="ETHERNET SWITCH 5-RJ45 AND 2-SFP"/>
    <s v="Congleton CW12 1DL"/>
    <n v="12.6"/>
    <x v="2"/>
    <s v="Diesel"/>
    <n v="4.6620000000000003E-3"/>
  </r>
  <r>
    <d v="2023-04-01T00:00:00"/>
    <s v="S022669"/>
    <x v="53"/>
    <s v="PO143416"/>
    <s v="GRN185109"/>
    <n v="101050292"/>
    <s v="ACTROS 5 FUEL SENDER ASSEMBLY"/>
    <s v="Congleton CW12 1DL"/>
    <n v="12.6"/>
    <x v="2"/>
    <s v="Diesel"/>
    <n v="4.6620000000000003E-3"/>
  </r>
  <r>
    <d v="2023-04-01T00:00:00"/>
    <s v="S022669"/>
    <x v="53"/>
    <s v="PO144163"/>
    <s v="GRN185110"/>
    <n v="101026762"/>
    <s v="SLIMLINE TWIN RJ45 DATA SOCKET - 2 GANGS - BLACK S"/>
    <s v="Congleton CW12 1DL"/>
    <n v="12.6"/>
    <x v="2"/>
    <s v="Diesel"/>
    <n v="4.6620000000000003E-3"/>
  </r>
  <r>
    <d v="2023-04-01T00:00:00"/>
    <s v="S022669"/>
    <x v="53"/>
    <s v="PO144649"/>
    <s v="GRN185112"/>
    <s v="11700-3009"/>
    <s v="POWER RELAY 4PDT 24VDC 3A PLUG IN"/>
    <s v="Congleton CW12 1DL"/>
    <n v="12.6"/>
    <x v="2"/>
    <s v="Diesel"/>
    <n v="4.6620000000000003E-3"/>
  </r>
  <r>
    <d v="2023-04-01T00:00:00"/>
    <s v="S022669"/>
    <x v="53"/>
    <s v="PO144878"/>
    <s v="GRN185134"/>
    <n v="33202552"/>
    <s v="COPPER TUBE TERMINAL LUG 25 X 10MM (BAG OF 100)"/>
    <s v="Congleton CW12 1DL"/>
    <n v="12.6"/>
    <x v="2"/>
    <s v="Diesel"/>
    <n v="4.6620000000000003E-3"/>
  </r>
  <r>
    <d v="2023-04-01T00:00:00"/>
    <s v="S022669"/>
    <x v="53"/>
    <s v="PO138622"/>
    <s v="GRN185136"/>
    <n v="101045474"/>
    <s v="PERFORATED PRESSED TRAY 50 x 50mm GREY - 3M LONG"/>
    <s v="Congleton CW12 1DL"/>
    <n v="12.6"/>
    <x v="2"/>
    <s v="Diesel"/>
    <n v="4.6620000000000003E-3"/>
  </r>
  <r>
    <d v="2023-06-01T00:00:00"/>
    <s v="S023222"/>
    <x v="11"/>
    <s v="PO143360"/>
    <s v="GRN189680"/>
    <s v="11700-5431"/>
    <s v="CABLE 5 PIN UNSHLD 4 METER"/>
    <s v="Wickford SS11 8YT"/>
    <n v="390"/>
    <x v="2"/>
    <s v="Diesel"/>
    <n v="1.4430000000000001E-3"/>
  </r>
  <r>
    <d v="2023-04-01T00:00:00"/>
    <s v="S022669"/>
    <x v="53"/>
    <s v="PO138617"/>
    <s v="GRN185137"/>
    <n v="101010791"/>
    <s v="4 WAY PUSHBUTTON PENDANT CONTROL STATION - EMPTY"/>
    <s v="Congleton CW12 1DL"/>
    <n v="12.6"/>
    <x v="2"/>
    <s v="Diesel"/>
    <n v="4.6620000000000003E-3"/>
  </r>
  <r>
    <d v="2023-04-01T00:00:00"/>
    <s v="S022669"/>
    <x v="53"/>
    <s v="PO140020"/>
    <s v="GRN185139"/>
    <s v="11700-3906"/>
    <s v="POWER STRIP IEC-LK RACK/SURFACE MNT 9POS W/SW &amp; C-"/>
    <s v="Congleton CW12 1DL"/>
    <n v="12.6"/>
    <x v="2"/>
    <s v="Diesel"/>
    <n v="4.6620000000000003E-3"/>
  </r>
  <r>
    <d v="2023-06-01T00:00:00"/>
    <s v="S022670"/>
    <x v="26"/>
    <s v="PO145978"/>
    <s v="GRN189683"/>
    <s v="11700-5243"/>
    <s v="BOLT HEX DIN933 M20 X 2.5 X 50MM GEOMET STL"/>
    <s v="Congleton CW12 1HR"/>
    <n v="12.8"/>
    <x v="2"/>
    <s v="Diesel"/>
    <n v="4.7360000000000001E-5"/>
  </r>
  <r>
    <d v="2023-04-01T00:00:00"/>
    <s v="S022669"/>
    <x v="53"/>
    <s v="PO143401"/>
    <s v="GRN185144"/>
    <n v="57207371"/>
    <s v="BI-DIRECTIONAL VENT BREATHER"/>
    <s v="Congleton CW12 1DL"/>
    <n v="12.6"/>
    <x v="2"/>
    <s v="Diesel"/>
    <n v="4.6620000000000003E-3"/>
  </r>
  <r>
    <d v="2023-04-01T00:00:00"/>
    <s v="S022669"/>
    <x v="53"/>
    <s v="PO139725"/>
    <s v="GRN185160"/>
    <n v="101018492"/>
    <s v="TRAFFIC LIGHT - ULTRA BRIGHT LED SINGLE 150MM &quot;X&quot;"/>
    <s v="Congleton CW12 1DL"/>
    <n v="12.6"/>
    <x v="2"/>
    <s v="Diesel"/>
    <n v="4.6620000000000003E-3"/>
  </r>
  <r>
    <d v="2023-04-01T00:00:00"/>
    <s v="S022669"/>
    <x v="53"/>
    <s v="PO144544"/>
    <s v="GRN185162"/>
    <s v="11701-2841"/>
    <s v="1K3 SERIES MOUNTING BRACKET SET"/>
    <s v="Congleton CW12 1DL"/>
    <n v="12.6"/>
    <x v="2"/>
    <s v="Diesel"/>
    <n v="4.6620000000000003E-3"/>
  </r>
  <r>
    <d v="2023-04-01T00:00:00"/>
    <s v="S022669"/>
    <x v="53"/>
    <s v="PO140027"/>
    <s v="GRN185183"/>
    <n v="42205934"/>
    <s v="CABINET FOR NAVIGATION CONTROL UNIT ETC"/>
    <s v="Congleton CW12 1DL"/>
    <n v="12.6"/>
    <x v="2"/>
    <s v="Diesel"/>
    <n v="4.6620000000000003E-3"/>
  </r>
  <r>
    <d v="2023-04-01T00:00:00"/>
    <s v="S022669"/>
    <x v="53"/>
    <s v="PO139734"/>
    <s v="GRN185187"/>
    <n v="42205754"/>
    <s v="PHOTOELECTRIC SMOKE ALARM_x000a_DICON SAFETY PRODUCTS 65"/>
    <s v="Congleton CW12 1DL"/>
    <n v="12.6"/>
    <x v="2"/>
    <s v="Diesel"/>
    <n v="4.6620000000000003E-3"/>
  </r>
  <r>
    <d v="2023-04-01T00:00:00"/>
    <s v="S022669"/>
    <x v="53"/>
    <s v="PO144764"/>
    <s v="GRN185247"/>
    <n v="101021377"/>
    <s v="USB DONGLE + LICENSE EGYPT PLATES AR HUNGARY"/>
    <s v="Congleton CW12 1DL"/>
    <n v="12.6"/>
    <x v="2"/>
    <s v="Diesel"/>
    <n v="4.6620000000000003E-3"/>
  </r>
  <r>
    <d v="2023-06-01T00:00:00"/>
    <s v="S000892"/>
    <x v="16"/>
    <s v="PO146869"/>
    <s v="GRN189695"/>
    <s v="11598-1314"/>
    <s v="PADLOCK SET/KEYS"/>
    <s v="Stockport SK4 2JT"/>
    <n v="55"/>
    <x v="2"/>
    <s v="Diesel"/>
    <n v="2.0350000000000001E-4"/>
  </r>
  <r>
    <d v="2023-06-01T00:00:00"/>
    <s v="S000892"/>
    <x v="16"/>
    <s v="PO146869"/>
    <s v="GRN189696"/>
    <n v="101028605"/>
    <s v="C14 CABLE MOUNT PLUG MALE 10A SCREW REWIREABLE"/>
    <s v="Stockport SK4 2JT"/>
    <n v="55"/>
    <x v="2"/>
    <s v="Diesel"/>
    <n v="2.0350000000000001E-4"/>
  </r>
  <r>
    <d v="2023-04-01T00:00:00"/>
    <s v="S022669"/>
    <x v="53"/>
    <s v="PO138645"/>
    <s v="GRN185249"/>
    <n v="101038591"/>
    <s v="USB DONGLE - Arabic (GCC+UAE+Arabian Peninsula)"/>
    <s v="Congleton CW12 1DL"/>
    <n v="12.6"/>
    <x v="2"/>
    <s v="Diesel"/>
    <n v="4.6620000000000003E-3"/>
  </r>
  <r>
    <d v="2023-04-01T00:00:00"/>
    <s v="S022669"/>
    <x v="53"/>
    <s v="PO144977"/>
    <s v="GRN185251"/>
    <n v="101041215"/>
    <s v="IEC MALE C20 TO FEMALE C19 EXTENSION LEAD, RED, 3M"/>
    <s v="Congleton CW12 1DL"/>
    <n v="12.6"/>
    <x v="2"/>
    <s v="Diesel"/>
    <n v="4.6620000000000003E-3"/>
  </r>
  <r>
    <d v="2023-04-01T00:00:00"/>
    <s v="S022669"/>
    <x v="53"/>
    <s v="PO143400"/>
    <s v="GRN185285"/>
    <n v="57207485"/>
    <s v="SAFETRED UNVRSL FLOOR COVER 2M X 20M LG"/>
    <s v="Congleton CW12 1DL"/>
    <n v="12.6"/>
    <x v="2"/>
    <s v="Diesel"/>
    <n v="4.6620000000000003E-3"/>
  </r>
  <r>
    <d v="2023-04-01T00:00:00"/>
    <s v="S022669"/>
    <x v="53"/>
    <s v="PO143300"/>
    <s v="GRN185311"/>
    <n v="23202445"/>
    <s v="CABLE MANAGEMENT SYSTEM FOR G60 EMEA STD (BOF)"/>
    <s v="Congleton CW12 1DL"/>
    <n v="12.6"/>
    <x v="2"/>
    <s v="Diesel"/>
    <n v="4.6620000000000003E-3"/>
  </r>
  <r>
    <d v="2023-04-01T00:00:00"/>
    <s v="S022669"/>
    <x v="53"/>
    <s v="PO143300"/>
    <s v="GRN185313"/>
    <n v="23202445"/>
    <s v="CABLE MANAGEMENT SYSTEM FOR G60 EMEA STD (BOF)"/>
    <s v="Congleton CW12 1DL"/>
    <n v="12.6"/>
    <x v="2"/>
    <s v="Diesel"/>
    <n v="4.6620000000000003E-3"/>
  </r>
  <r>
    <d v="2023-04-01T00:00:00"/>
    <s v="S022669"/>
    <x v="53"/>
    <s v="PO142772"/>
    <s v="GRN185327"/>
    <n v="30203254"/>
    <s v="2.5MM2 TRI-RATED CABLE - BLUE (KB)"/>
    <s v="Congleton CW12 1DL"/>
    <n v="12.6"/>
    <x v="2"/>
    <s v="Diesel"/>
    <n v="4.6620000000000003E-3"/>
  </r>
  <r>
    <d v="2023-04-01T00:00:00"/>
    <s v="S022669"/>
    <x v="53"/>
    <s v="PO140976"/>
    <s v="GRN185330"/>
    <s v="11700-6661"/>
    <s v="CABLE ETHERNET 3 FT CAT 6 PURPLE"/>
    <s v="Congleton CW12 1DL"/>
    <n v="12.6"/>
    <x v="2"/>
    <s v="Diesel"/>
    <n v="4.6620000000000003E-3"/>
  </r>
  <r>
    <d v="2023-04-01T00:00:00"/>
    <s v="S022669"/>
    <x v="53"/>
    <s v="PO143301"/>
    <s v="GRN185337"/>
    <n v="13206264"/>
    <s v="DP2400E HAND HELD PORTABLE 2-WAY RADIO C/W LI-ION"/>
    <s v="Congleton CW12 1DL"/>
    <n v="12.6"/>
    <x v="2"/>
    <s v="Diesel"/>
    <n v="4.6620000000000003E-3"/>
  </r>
  <r>
    <d v="2023-04-01T00:00:00"/>
    <s v="S022669"/>
    <x v="53"/>
    <s v="PO139272"/>
    <s v="GRN185339"/>
    <n v="42205144"/>
    <s v="FUSE COMBINATION UNIT 32A 3P + UNSWITCHED NEUTRAL"/>
    <s v="Congleton CW12 1DL"/>
    <n v="12.6"/>
    <x v="2"/>
    <s v="Diesel"/>
    <n v="4.6620000000000003E-3"/>
  </r>
  <r>
    <d v="2023-04-01T00:00:00"/>
    <s v="S022669"/>
    <x v="53"/>
    <s v="PO140030"/>
    <s v="GRN185354"/>
    <n v="3445335"/>
    <s v="ACTI9 IC60H MCB 3POLE TYPE D 10KA 63A"/>
    <s v="Congleton CW12 1DL"/>
    <n v="12.6"/>
    <x v="2"/>
    <s v="Diesel"/>
    <n v="4.6620000000000003E-3"/>
  </r>
  <r>
    <d v="2023-04-01T00:00:00"/>
    <s v="S022669"/>
    <x v="53"/>
    <s v="PO143306"/>
    <s v="GRN185424"/>
    <s v="340-1102-1"/>
    <s v="UNISTRUT 1-5/8&quot; x 1-5/8&quot; SLOTTED MODIFIED"/>
    <s v="Congleton CW12 1DL"/>
    <n v="12.6"/>
    <x v="2"/>
    <s v="Diesel"/>
    <n v="4.6620000000000003E-3"/>
  </r>
  <r>
    <d v="2023-04-01T00:00:00"/>
    <s v="S022669"/>
    <x v="53"/>
    <s v="PO143408"/>
    <s v="GRN185428"/>
    <n v="101017406"/>
    <s v="WD MY PASSPORT 2TB PORTABLE HARD DRIVE - BLACK"/>
    <s v="Congleton CW12 1DL"/>
    <n v="12.6"/>
    <x v="2"/>
    <s v="Diesel"/>
    <n v="4.6620000000000003E-3"/>
  </r>
  <r>
    <d v="2023-04-01T00:00:00"/>
    <s v="S022669"/>
    <x v="53"/>
    <s v="PO138645"/>
    <s v="GRN185494"/>
    <n v="101026669"/>
    <s v="CORRUGATED PLASTIC ROLL WHITE 1M x 50M x 2mm"/>
    <s v="Congleton CW12 1DL"/>
    <n v="12.6"/>
    <x v="2"/>
    <s v="Diesel"/>
    <n v="4.6620000000000003E-3"/>
  </r>
  <r>
    <d v="2023-06-01T00:00:00"/>
    <s v="S001121"/>
    <x v="5"/>
    <s v="PO135940"/>
    <s v="GRN189717"/>
    <n v="50204186"/>
    <s v="8 CHANNEL SOURCE OUTPUT MODULE 24V DC"/>
    <s v="Salford M5 4BE"/>
    <n v="103.6"/>
    <x v="2"/>
    <s v="Diesel"/>
    <n v="3.8331999999999998E-4"/>
  </r>
  <r>
    <d v="2023-06-01T00:00:00"/>
    <s v="S001121"/>
    <x v="5"/>
    <s v="PO135721"/>
    <s v="GRN189718"/>
    <n v="50204186"/>
    <s v="8 CHANNEL SOURCE OUTPUT MODULE 24V DC"/>
    <s v="Salford M5 4BE"/>
    <n v="103.6"/>
    <x v="2"/>
    <s v="Diesel"/>
    <n v="3.8331999999999998E-4"/>
  </r>
  <r>
    <d v="2023-06-01T00:00:00"/>
    <s v="S001121"/>
    <x v="5"/>
    <s v="PO146648"/>
    <s v="GRN189719"/>
    <n v="79203284"/>
    <s v="SPRING CLAMP RELAY SOCKET - DIN RAIL MOUNTING"/>
    <s v="Salford M5 4BE"/>
    <n v="103.6"/>
    <x v="2"/>
    <s v="Diesel"/>
    <n v="3.8331999999999998E-4"/>
  </r>
  <r>
    <d v="2023-04-01T00:00:00"/>
    <s v="S022669"/>
    <x v="53"/>
    <s v="PO144163"/>
    <s v="GRN185495"/>
    <n v="101034435"/>
    <s v="SWA TERMINATED OS2 9/125 FIBRE CABLE 100M LC-LC 8C"/>
    <s v="Congleton CW12 1DL"/>
    <n v="12.6"/>
    <x v="2"/>
    <s v="Diesel"/>
    <n v="4.6620000000000003E-3"/>
  </r>
  <r>
    <d v="2023-04-01T00:00:00"/>
    <s v="S022669"/>
    <x v="53"/>
    <s v="PO140023"/>
    <s v="GRN185525"/>
    <s v="11700-7756"/>
    <s v="HOIST RING 1-8  X 1.53 BOLT 10000LB"/>
    <s v="Congleton CW12 1DL"/>
    <n v="12.6"/>
    <x v="2"/>
    <s v="Diesel"/>
    <n v="4.6620000000000003E-3"/>
  </r>
  <r>
    <d v="2023-04-01T00:00:00"/>
    <s v="S022669"/>
    <x v="53"/>
    <s v="PO135049"/>
    <s v="GRN185530"/>
    <s v="11700-7756"/>
    <s v="HOIST RING 1-8  X 1.53 BOLT 10000LB"/>
    <s v="Congleton CW12 1DL"/>
    <n v="12.6"/>
    <x v="2"/>
    <s v="Diesel"/>
    <n v="4.6620000000000003E-3"/>
  </r>
  <r>
    <d v="2023-04-01T00:00:00"/>
    <s v="S022669"/>
    <x v="53"/>
    <s v="PO143306"/>
    <s v="GRN185535"/>
    <s v="11540-0307-UOM"/>
    <s v="TAPE ELECT VINYL YELLOW 3/4 X66'"/>
    <s v="Congleton CW12 1DL"/>
    <n v="12.6"/>
    <x v="2"/>
    <s v="Diesel"/>
    <n v="4.6620000000000003E-3"/>
  </r>
  <r>
    <d v="2023-04-01T00:00:00"/>
    <s v="S022669"/>
    <x v="53"/>
    <s v="PO143306"/>
    <s v="GRN185591"/>
    <s v="11700-6123-UOM"/>
    <s v="WIRE HOOK-UP 10AWG/6.00MM SQ GRN/YEL HAR H07V-K MT"/>
    <s v="Congleton CW12 1DL"/>
    <n v="12.6"/>
    <x v="2"/>
    <s v="Diesel"/>
    <n v="4.6620000000000003E-3"/>
  </r>
  <r>
    <d v="2023-04-01T00:00:00"/>
    <s v="S022669"/>
    <x v="53"/>
    <s v="PO143415"/>
    <s v="GRN185707"/>
    <s v="11700-4706"/>
    <s v="SEALING WASHER #10 BOND SST"/>
    <s v="Congleton CW12 1DL"/>
    <n v="12.6"/>
    <x v="2"/>
    <s v="Diesel"/>
    <n v="4.6620000000000003E-3"/>
  </r>
  <r>
    <d v="2023-04-01T00:00:00"/>
    <s v="S022669"/>
    <x v="53"/>
    <s v="PO140028"/>
    <s v="GRN185712"/>
    <n v="31203439"/>
    <s v="TRK HEAVY DUTY TRUNKING 100mm x 50mm x 3M - WHITE"/>
    <s v="Congleton CW12 1DL"/>
    <n v="12.6"/>
    <x v="2"/>
    <s v="Diesel"/>
    <n v="4.6620000000000003E-3"/>
  </r>
  <r>
    <d v="2023-04-01T00:00:00"/>
    <s v="S022669"/>
    <x v="53"/>
    <s v="PO140023"/>
    <s v="GRN185713"/>
    <s v="11700-7756"/>
    <s v="HOIST RING 1-8  X 1.53 BOLT 10000LB"/>
    <s v="Congleton CW12 1DL"/>
    <n v="12.6"/>
    <x v="2"/>
    <s v="Diesel"/>
    <n v="4.6620000000000003E-3"/>
  </r>
  <r>
    <d v="2023-04-01T00:00:00"/>
    <s v="S022669"/>
    <x v="53"/>
    <s v="PO140976"/>
    <s v="GRN185714"/>
    <s v="11700-7756"/>
    <s v="HOIST RING 1-8  X 1.53 BOLT 10000LB"/>
    <s v="Congleton CW12 1DL"/>
    <n v="12.6"/>
    <x v="2"/>
    <s v="Diesel"/>
    <n v="4.6620000000000003E-3"/>
  </r>
  <r>
    <d v="2023-04-01T00:00:00"/>
    <s v="S022669"/>
    <x v="53"/>
    <s v="PO139652"/>
    <s v="GRN185722"/>
    <n v="4245278"/>
    <s v="CARBON MONOXIDE DETECTOR FIREANGEL CO-9D"/>
    <s v="Congleton CW12 1DL"/>
    <n v="12.6"/>
    <x v="2"/>
    <s v="Diesel"/>
    <n v="4.6620000000000003E-3"/>
  </r>
  <r>
    <d v="2023-04-01T00:00:00"/>
    <s v="S022669"/>
    <x v="53"/>
    <s v="PO140704"/>
    <s v="GRN185723"/>
    <n v="4245278"/>
    <s v="CARBON MONOXIDE DETECTOR FIREANGEL CO-9D"/>
    <s v="Congleton CW12 1DL"/>
    <n v="12.6"/>
    <x v="2"/>
    <s v="Diesel"/>
    <n v="4.6620000000000003E-3"/>
  </r>
  <r>
    <d v="2023-04-01T00:00:00"/>
    <s v="S022669"/>
    <x v="53"/>
    <s v="PO140020"/>
    <s v="GRN185728"/>
    <s v="11547-1141"/>
    <s v="POWER CORD SPLITTER IEC320 10AMP M/F C14 TO C13"/>
    <s v="Congleton CW12 1DL"/>
    <n v="12.6"/>
    <x v="2"/>
    <s v="Diesel"/>
    <n v="4.6620000000000003E-3"/>
  </r>
  <r>
    <d v="2023-04-01T00:00:00"/>
    <s v="S022669"/>
    <x v="53"/>
    <s v="PO144262"/>
    <s v="GRN185730"/>
    <n v="101044844"/>
    <s v="CAT5E LSOH FTP SHEILDED PATCH CABLE - GREEN (305M"/>
    <s v="Congleton CW12 1DL"/>
    <n v="12.6"/>
    <x v="2"/>
    <s v="Diesel"/>
    <n v="4.6620000000000003E-3"/>
  </r>
  <r>
    <d v="2023-04-01T00:00:00"/>
    <s v="S022669"/>
    <x v="53"/>
    <s v="PO144878"/>
    <s v="GRN185732"/>
    <n v="56207182"/>
    <s v="WATERPROOF CCTV PSU 24VAC 5A (T4476EP CCTV POWER)"/>
    <s v="Congleton CW12 1DL"/>
    <n v="12.6"/>
    <x v="2"/>
    <s v="Diesel"/>
    <n v="4.6620000000000003E-3"/>
  </r>
  <r>
    <d v="2023-04-01T00:00:00"/>
    <s v="S024099"/>
    <x v="47"/>
    <s v="PO138883"/>
    <s v="GRN185436"/>
    <s v="340-1012-1"/>
    <s v="WELDMENT LINAC SUPPORT STRUCTURE"/>
    <s v="Stafford ST16 3DR"/>
    <n v="49.6"/>
    <x v="3"/>
    <s v="Diesel"/>
    <n v="5.0430800000000005E-2"/>
  </r>
  <r>
    <d v="2023-04-01T00:00:00"/>
    <s v="S022669"/>
    <x v="53"/>
    <s v="PO145276"/>
    <s v="GRN185741"/>
    <n v="56207182"/>
    <s v="WATERPROOF CCTV PSU 24VAC 5A"/>
    <s v="Congleton CW12 1DL"/>
    <n v="12.6"/>
    <x v="2"/>
    <s v="Diesel"/>
    <n v="4.6620000000000003E-3"/>
  </r>
  <r>
    <d v="2023-04-01T00:00:00"/>
    <s v="S022669"/>
    <x v="53"/>
    <s v="PO143803"/>
    <s v="GRN185760"/>
    <n v="101031721"/>
    <s v="SWITCH DISCONNECTOR 200A ACTI9 4P"/>
    <s v="Congleton CW12 1DL"/>
    <n v="12.6"/>
    <x v="2"/>
    <s v="Diesel"/>
    <n v="4.6620000000000003E-3"/>
  </r>
  <r>
    <d v="2023-04-01T00:00:00"/>
    <s v="S022669"/>
    <x v="53"/>
    <s v="PO144968"/>
    <s v="GRN185769"/>
    <n v="101035552"/>
    <s v="KINETIX 5700 47A POWER SUPPLY, DC BUS"/>
    <s v="Congleton CW12 1DL"/>
    <n v="12.6"/>
    <x v="2"/>
    <s v="Diesel"/>
    <n v="4.6620000000000003E-3"/>
  </r>
  <r>
    <d v="2023-04-01T00:00:00"/>
    <s v="S022669"/>
    <x v="53"/>
    <s v="PO143406"/>
    <s v="GRN185770"/>
    <n v="101040961"/>
    <s v="HOT SURFACE WARNING SYMBOL LABEL"/>
    <s v="Congleton CW12 1DL"/>
    <n v="12.6"/>
    <x v="2"/>
    <s v="Diesel"/>
    <n v="4.6620000000000003E-3"/>
  </r>
  <r>
    <d v="2023-04-01T00:00:00"/>
    <s v="S022669"/>
    <x v="53"/>
    <s v="PO144589"/>
    <s v="GRN185792"/>
    <n v="3445335"/>
    <s v="ACTI9 IC60H MCB 3POLE TYPE D 10KA 63A"/>
    <s v="Congleton CW12 1DL"/>
    <n v="12.6"/>
    <x v="2"/>
    <s v="Diesel"/>
    <n v="4.6620000000000003E-3"/>
  </r>
  <r>
    <d v="2023-04-01T00:00:00"/>
    <s v="S022669"/>
    <x v="53"/>
    <s v="PO144590"/>
    <s v="GRN185794"/>
    <n v="1"/>
    <s v="Raw Material Surcharge"/>
    <s v="Congleton CW12 1DL"/>
    <n v="12.6"/>
    <x v="2"/>
    <s v="Diesel"/>
    <n v="4.6620000000000003E-3"/>
  </r>
  <r>
    <d v="2023-04-01T00:00:00"/>
    <s v="S022669"/>
    <x v="53"/>
    <s v="PO138617"/>
    <s v="GRN185799"/>
    <n v="101024594"/>
    <s v="5 WAY METAL RCD INCOMER CONSUMER UNIT"/>
    <s v="Congleton CW12 1DL"/>
    <n v="12.6"/>
    <x v="2"/>
    <s v="Diesel"/>
    <n v="4.6620000000000003E-3"/>
  </r>
  <r>
    <d v="2023-04-01T00:00:00"/>
    <s v="S022669"/>
    <x v="53"/>
    <s v="PO140975"/>
    <s v="GRN185800"/>
    <n v="101024594"/>
    <s v="5 WAY METAL RCD INCOMER CONSUMER UNIT"/>
    <s v="Congleton CW12 1DL"/>
    <n v="12.6"/>
    <x v="2"/>
    <s v="Diesel"/>
    <n v="4.6620000000000003E-3"/>
  </r>
  <r>
    <d v="2023-04-01T00:00:00"/>
    <s v="S022669"/>
    <x v="53"/>
    <s v="PO140017"/>
    <s v="GRN185801"/>
    <n v="101044221"/>
    <s v="POLYCARBONATE ENCLOSURE 360 W x 254 H x 111 D RITT"/>
    <s v="Congleton CW12 1DL"/>
    <n v="12.6"/>
    <x v="2"/>
    <s v="Diesel"/>
    <n v="4.6620000000000003E-3"/>
  </r>
  <r>
    <d v="2023-04-01T00:00:00"/>
    <s v="S022669"/>
    <x v="53"/>
    <s v="PO144589"/>
    <s v="GRN185802"/>
    <n v="101024843"/>
    <s v="SCANDRIVE FILTER"/>
    <s v="Congleton CW12 1DL"/>
    <n v="12.6"/>
    <x v="2"/>
    <s v="Diesel"/>
    <n v="4.6620000000000003E-3"/>
  </r>
  <r>
    <d v="2023-04-01T00:00:00"/>
    <s v="S022669"/>
    <x v="53"/>
    <s v="PO140024"/>
    <s v="GRN185806"/>
    <n v="51208078"/>
    <s v="LED PANEL SKYLINE SURFACE LINEAR EMERGENCY1200MM"/>
    <s v="Congleton CW12 1DL"/>
    <n v="12.6"/>
    <x v="2"/>
    <s v="Diesel"/>
    <n v="4.6620000000000003E-3"/>
  </r>
  <r>
    <d v="2023-04-01T00:00:00"/>
    <s v="S022669"/>
    <x v="53"/>
    <s v="PO144878"/>
    <s v="GRN185807"/>
    <n v="13206278"/>
    <s v="IMPRES™ LI-ION 2250MAH BATTERY FOR TWO-WAY RADIOS"/>
    <s v="Congleton CW12 1DL"/>
    <n v="12.6"/>
    <x v="2"/>
    <s v="Diesel"/>
    <n v="4.6620000000000003E-3"/>
  </r>
  <r>
    <d v="2023-04-01T00:00:00"/>
    <s v="S022669"/>
    <x v="53"/>
    <s v="PO142022"/>
    <s v="GRN185809"/>
    <s v="11554-1143"/>
    <s v="POWER STRIP 8 OUTLETS SURGE PROTECTED IEC320"/>
    <s v="Congleton CW12 1DL"/>
    <n v="12.6"/>
    <x v="2"/>
    <s v="Diesel"/>
    <n v="4.6620000000000003E-3"/>
  </r>
  <r>
    <d v="2023-04-01T00:00:00"/>
    <s v="S022669"/>
    <x v="53"/>
    <s v="PO143808"/>
    <s v="GRN185810"/>
    <n v="3445335"/>
    <s v="ACTI9 IC60H MCB 3POLE TYPE D 10KA 63A"/>
    <s v="Congleton CW12 1DL"/>
    <n v="12.6"/>
    <x v="2"/>
    <s v="Diesel"/>
    <n v="4.6620000000000003E-3"/>
  </r>
  <r>
    <d v="2023-04-01T00:00:00"/>
    <s v="S022669"/>
    <x v="53"/>
    <s v="PO142327"/>
    <s v="GRN185817"/>
    <s v="11540-0692"/>
    <s v="PUTTY HIGH VOLTAGE"/>
    <s v="Congleton CW12 1DL"/>
    <n v="12.6"/>
    <x v="2"/>
    <s v="Diesel"/>
    <n v="4.6620000000000003E-3"/>
  </r>
  <r>
    <d v="2023-04-01T00:00:00"/>
    <s v="S022669"/>
    <x v="53"/>
    <s v="PO140522"/>
    <s v="GRN185818"/>
    <n v="101047596"/>
    <s v="75MM X 75MM STAINLESS STEEL SLOTTED SHIM PACK"/>
    <s v="Congleton CW12 1DL"/>
    <n v="12.6"/>
    <x v="2"/>
    <s v="Diesel"/>
    <n v="4.6620000000000003E-3"/>
  </r>
  <r>
    <d v="2023-04-01T00:00:00"/>
    <s v="S022669"/>
    <x v="53"/>
    <s v="PO143401"/>
    <s v="GRN185846"/>
    <n v="57207482"/>
    <s v="ROUND ROD WITH ROLLERS 800MM"/>
    <s v="Congleton CW12 1DL"/>
    <n v="12.6"/>
    <x v="2"/>
    <s v="Diesel"/>
    <n v="4.6620000000000003E-3"/>
  </r>
  <r>
    <d v="2023-04-01T00:00:00"/>
    <s v="S022669"/>
    <x v="53"/>
    <s v="PO140012"/>
    <s v="GRN185863"/>
    <n v="101033093"/>
    <s v="PREMIUM SURFACE MOUNT 7mm PROFILE RAIL x 2M LONG D"/>
    <s v="Congleton CW12 1DL"/>
    <n v="12.6"/>
    <x v="2"/>
    <s v="Diesel"/>
    <n v="4.6620000000000003E-3"/>
  </r>
  <r>
    <d v="2023-04-01T00:00:00"/>
    <s v="S022669"/>
    <x v="53"/>
    <s v="PO144541"/>
    <s v="GRN185877"/>
    <n v="31203439"/>
    <s v="TRK HEAVY DUTY TRUNKING 100MM X 50MM X 3M - WHITE"/>
    <s v="Congleton CW12 1DL"/>
    <n v="12.6"/>
    <x v="2"/>
    <s v="Diesel"/>
    <n v="4.6620000000000003E-3"/>
  </r>
  <r>
    <d v="2023-04-01T00:00:00"/>
    <s v="S022669"/>
    <x v="53"/>
    <s v="PO140863"/>
    <s v="GRN185938"/>
    <n v="31207853"/>
    <s v="PERIMETER TRUNKING CABLELINE 50 - INTERNAL ANGLE"/>
    <s v="Congleton CW12 1DL"/>
    <n v="12.6"/>
    <x v="2"/>
    <s v="Diesel"/>
    <n v="4.6620000000000003E-3"/>
  </r>
  <r>
    <d v="2023-06-01T00:00:00"/>
    <s v="S001571"/>
    <x v="10"/>
    <s v="PO143521"/>
    <s v="GRN189806"/>
    <s v="11700-5373"/>
    <s v="HOOD LASER SENSOR LMS141 SERIES"/>
    <s v="St Albans AL1 5BN"/>
    <n v="298"/>
    <x v="2"/>
    <s v="Diesel"/>
    <n v="1.1026E-3"/>
  </r>
  <r>
    <d v="2023-06-01T00:00:00"/>
    <s v="S001571"/>
    <x v="10"/>
    <s v="PO143525"/>
    <s v="GRN189807"/>
    <s v="11700-5373"/>
    <s v="HOOD LASER SENSOR LMS141 SERIES"/>
    <s v="St Albans AL1 5BN"/>
    <n v="298"/>
    <x v="2"/>
    <s v="Diesel"/>
    <n v="1.1026E-3"/>
  </r>
  <r>
    <d v="2023-04-01T00:00:00"/>
    <s v="S022669"/>
    <x v="53"/>
    <s v="PO140863"/>
    <s v="GRN186008"/>
    <n v="31207081"/>
    <s v="CABLELINE 50 SOCKET MOUNTING BOX 1 GANG 35MM DEEP"/>
    <s v="Congleton CW12 1DL"/>
    <n v="12.6"/>
    <x v="2"/>
    <s v="Diesel"/>
    <n v="4.6620000000000003E-3"/>
  </r>
  <r>
    <d v="2023-04-01T00:00:00"/>
    <s v="S022669"/>
    <x v="53"/>
    <s v="PO142054"/>
    <s v="GRN186024"/>
    <n v="101025494"/>
    <s v="15 WAY D-SUB SOCKET CONNECTOR KIT MH CONNECTORS MH"/>
    <s v="Congleton CW12 1DL"/>
    <n v="12.6"/>
    <x v="2"/>
    <s v="Diesel"/>
    <n v="4.6620000000000003E-3"/>
  </r>
  <r>
    <d v="2023-04-01T00:00:00"/>
    <s v="S022669"/>
    <x v="53"/>
    <s v="PO140012"/>
    <s v="GRN186025"/>
    <n v="101037558"/>
    <s v="160A DISCONNECT SWITCH 3 PHASE N+E"/>
    <s v="Congleton CW12 1DL"/>
    <n v="12.6"/>
    <x v="2"/>
    <s v="Diesel"/>
    <n v="4.6620000000000003E-3"/>
  </r>
  <r>
    <d v="2023-04-01T00:00:00"/>
    <s v="S022669"/>
    <x v="53"/>
    <s v="PO141741"/>
    <s v="GRN186026"/>
    <s v="11700-6261"/>
    <s v="BRACKETT WALL MOUNT FOR 32 IN TO 70 IN FLAT-SCREEN"/>
    <s v="Congleton CW12 1DL"/>
    <n v="12.6"/>
    <x v="2"/>
    <s v="Diesel"/>
    <n v="4.6620000000000003E-3"/>
  </r>
  <r>
    <d v="2023-04-01T00:00:00"/>
    <s v="S022669"/>
    <x v="53"/>
    <s v="PO144540"/>
    <s v="GRN186034"/>
    <n v="13206264"/>
    <s v="HAND HELD PORTABLE 2-WAY RADIO C/W LI-ION BATTERY,"/>
    <s v="Congleton CW12 1DL"/>
    <n v="12.6"/>
    <x v="2"/>
    <s v="Diesel"/>
    <n v="4.6620000000000003E-3"/>
  </r>
  <r>
    <d v="2023-06-01T00:00:00"/>
    <s v="S000892"/>
    <x v="16"/>
    <s v="PO146756"/>
    <s v="GRN189827"/>
    <n v="21203295"/>
    <s v="MAINS LEAD 3M 10A STRAIGHT C13 TO UK BS1363/A - BL"/>
    <s v="Stockport SK4 2JT"/>
    <n v="55"/>
    <x v="2"/>
    <s v="Diesel"/>
    <n v="2.0350000000000001E-4"/>
  </r>
  <r>
    <d v="2023-04-01T00:00:00"/>
    <s v="S022669"/>
    <x v="53"/>
    <s v="PO143401"/>
    <s v="GRN186059"/>
    <n v="34203550"/>
    <s v="CAVITY WALL BACK BOX 2 GANG 35MM DEEP WHITE"/>
    <s v="Congleton CW12 1DL"/>
    <n v="12.6"/>
    <x v="2"/>
    <s v="Diesel"/>
    <n v="4.6620000000000003E-3"/>
  </r>
  <r>
    <d v="2023-04-01T00:00:00"/>
    <s v="S022669"/>
    <x v="53"/>
    <s v="PO145058"/>
    <s v="GRN186091"/>
    <n v="101035552"/>
    <s v="KINETIX 5700 47A POWER SUPPLY, DC BUS"/>
    <s v="Congleton CW12 1DL"/>
    <n v="12.6"/>
    <x v="2"/>
    <s v="Diesel"/>
    <n v="4.6620000000000003E-3"/>
  </r>
  <r>
    <d v="2023-04-01T00:00:00"/>
    <s v="S022669"/>
    <x v="53"/>
    <s v="PO145397"/>
    <s v="GRN186096"/>
    <s v="11701-2698"/>
    <s v="USB DONGLE + LICENSE BENIN PLATES"/>
    <s v="Congleton CW12 1DL"/>
    <n v="12.6"/>
    <x v="2"/>
    <s v="Diesel"/>
    <n v="4.6620000000000003E-3"/>
  </r>
  <r>
    <d v="2023-04-01T00:00:00"/>
    <s v="S022669"/>
    <x v="53"/>
    <s v="PO144540"/>
    <s v="GRN186285"/>
    <n v="101031973"/>
    <s v="ACTI9 IC60H MCB 16A TYPE C 10KA"/>
    <s v="Congleton CW12 1DL"/>
    <n v="12.6"/>
    <x v="2"/>
    <s v="Diesel"/>
    <n v="4.6620000000000003E-3"/>
  </r>
  <r>
    <d v="2023-04-01T00:00:00"/>
    <s v="S022669"/>
    <x v="53"/>
    <s v="PO140981"/>
    <s v="GRN186302"/>
    <n v="58201004"/>
    <s v="FUSE 3 AMP DOMESTIC TYPE"/>
    <s v="Congleton CW12 1DL"/>
    <n v="12.6"/>
    <x v="2"/>
    <s v="Diesel"/>
    <n v="4.6620000000000003E-3"/>
  </r>
  <r>
    <d v="2023-06-01T00:00:00"/>
    <s v="S001047"/>
    <x v="9"/>
    <s v="PO142188"/>
    <s v="GRN189836"/>
    <n v="66205215"/>
    <s v="2X8 ELEMENT PHOTO DIODE CDWO4 30MM THICK"/>
    <s v="81300 Johor Bahru Malaysia"/>
    <n v="6781"/>
    <x v="4"/>
    <s v="Aviation"/>
    <n v="1.1924057587200001"/>
  </r>
  <r>
    <d v="2023-04-01T00:00:00"/>
    <s v="S024099"/>
    <x v="47"/>
    <s v="PO143005"/>
    <s v="GRN185633"/>
    <s v="340-1012-1"/>
    <s v="WELDMENT LINAC SUPPORT STRUCTURE"/>
    <s v="Stafford ST16 3DR"/>
    <n v="49.6"/>
    <x v="3"/>
    <s v="Diesel"/>
    <n v="5.0430800000000005E-2"/>
  </r>
  <r>
    <d v="2023-04-01T00:00:00"/>
    <s v="S022669"/>
    <x v="53"/>
    <s v="PO140212"/>
    <s v="GRN186306"/>
    <n v="101024397"/>
    <s v="AUTO TRANSFORMER CLASS 1 240 VAC 3.84 Kva 16A BLOC"/>
    <s v="Congleton CW12 1DL"/>
    <n v="12.6"/>
    <x v="2"/>
    <s v="Diesel"/>
    <n v="4.6620000000000003E-3"/>
  </r>
  <r>
    <d v="2023-04-01T00:00:00"/>
    <s v="S022669"/>
    <x v="53"/>
    <s v="PO145019"/>
    <s v="GRN186312"/>
    <n v="101044844"/>
    <s v="CAT5E LSOH FTP SHEILDED PATCH CABLE - GREEN (305M"/>
    <s v="Congleton CW12 1DL"/>
    <n v="12.6"/>
    <x v="2"/>
    <s v="Diesel"/>
    <n v="4.6620000000000003E-3"/>
  </r>
  <r>
    <d v="2023-06-01T00:00:00"/>
    <s v="S023375"/>
    <x v="13"/>
    <s v="PO145548"/>
    <s v="GRN189844"/>
    <n v="13206263"/>
    <s v="MXR-201/8M-R28SL TUBE"/>
    <s v="Boston Massachusetts"/>
    <n v="3154"/>
    <x v="0"/>
    <s v="Crude"/>
    <n v="2.5295079999999999"/>
  </r>
  <r>
    <d v="2023-04-01T00:00:00"/>
    <s v="S024099"/>
    <x v="47"/>
    <s v="PO143006"/>
    <s v="GRN185949"/>
    <s v="340-1012-1"/>
    <s v="WELDMENT LINAC SUPPORT STRUCTURE"/>
    <s v="Stafford ST16 3DR"/>
    <n v="49.6"/>
    <x v="3"/>
    <s v="Diesel"/>
    <n v="5.0430800000000005E-2"/>
  </r>
  <r>
    <d v="2023-04-01T00:00:00"/>
    <s v="S024099"/>
    <x v="47"/>
    <s v="PO140920"/>
    <s v="GRN186362"/>
    <s v="340-1025-1"/>
    <s v="DOOR LINAC SHIELDING (RIGHT)"/>
    <s v="Stafford ST16 3DR"/>
    <n v="49.6"/>
    <x v="3"/>
    <s v="Diesel"/>
    <n v="5.0430800000000005E-2"/>
  </r>
  <r>
    <d v="2023-04-01T00:00:00"/>
    <s v="S024099"/>
    <x v="47"/>
    <s v="PO139920"/>
    <s v="GRN186363"/>
    <s v="340-1025-1"/>
    <s v="DOOR LINAC SHIELDING (RIGHT)"/>
    <s v="Stafford ST16 3DR"/>
    <n v="49.6"/>
    <x v="3"/>
    <s v="Diesel"/>
    <n v="5.0430800000000005E-2"/>
  </r>
  <r>
    <d v="2023-04-01T00:00:00"/>
    <s v="S024099"/>
    <x v="47"/>
    <s v="PO138897"/>
    <s v="GRN186364"/>
    <s v="340-1025-1"/>
    <s v="DOOR LINAC SHIELDING (RIGHT)"/>
    <s v="Stafford ST16 3DR"/>
    <n v="49.6"/>
    <x v="3"/>
    <s v="Diesel"/>
    <n v="5.0430800000000005E-2"/>
  </r>
  <r>
    <d v="2023-04-01T00:00:00"/>
    <s v="S024099"/>
    <x v="47"/>
    <s v="PO143007"/>
    <s v="GRN186409"/>
    <s v="340-1012-1"/>
    <s v="WELDMENT LINAC SUPPORT STRUCTURE"/>
    <s v="Stafford ST16 3DR"/>
    <n v="49.6"/>
    <x v="3"/>
    <s v="Diesel"/>
    <n v="5.0430800000000005E-2"/>
  </r>
  <r>
    <d v="2023-06-01T00:00:00"/>
    <s v="S000892"/>
    <x v="16"/>
    <s v="PO146756"/>
    <s v="GRN189856"/>
    <n v="101023013"/>
    <s v="BLACK STRAIN RELIEF HOOD FOR RJ45 PLUG"/>
    <s v="Stockport SK4 2JT"/>
    <n v="55"/>
    <x v="2"/>
    <s v="Diesel"/>
    <n v="2.0350000000000001E-4"/>
  </r>
  <r>
    <d v="2023-06-01T00:00:00"/>
    <s v="S022845"/>
    <x v="24"/>
    <s v="PO146886"/>
    <s v="GRN189860"/>
    <s v="11701-3235"/>
    <s v="LCD DISPLAY FOR NXC"/>
    <s v="Warrington WA3 3JD"/>
    <n v="118"/>
    <x v="3"/>
    <s v="Diesel"/>
    <n v="0.1199765"/>
  </r>
  <r>
    <d v="2023-04-01T00:00:00"/>
    <s v="S022669"/>
    <x v="53"/>
    <s v="PO145576"/>
    <s v="GRN186314"/>
    <n v="31201830"/>
    <s v="20MM PLASTIC CONDUIT SADDLES WHITE"/>
    <s v="Congleton CW12 1DL"/>
    <n v="12.6"/>
    <x v="2"/>
    <s v="Diesel"/>
    <n v="4.6620000000000003E-3"/>
  </r>
  <r>
    <d v="2023-04-01T00:00:00"/>
    <s v="S022669"/>
    <x v="53"/>
    <s v="PO144163"/>
    <s v="GRN186315"/>
    <n v="101034435"/>
    <s v="SWA TERMINATED OS2 9/125 FIBRE CABLE 100M LC-LC 8C"/>
    <s v="Congleton CW12 1DL"/>
    <n v="12.6"/>
    <x v="2"/>
    <s v="Diesel"/>
    <n v="4.6620000000000003E-3"/>
  </r>
  <r>
    <d v="2023-06-01T00:00:00"/>
    <s v="S026602"/>
    <x v="12"/>
    <s v="PO146760"/>
    <s v="GRN189874"/>
    <s v="11550-0406"/>
    <s v="FILTER ELEMENT 30MICRON H2O SEPERAT"/>
    <s v="Watford WD24 7GG"/>
    <n v="302"/>
    <x v="2"/>
    <s v="Diesl"/>
    <n v="1.1173999999999999E-3"/>
  </r>
  <r>
    <d v="2023-06-01T00:00:00"/>
    <s v="S026889"/>
    <x v="35"/>
    <s v="PO145788"/>
    <s v="GRN189876"/>
    <s v="340-1480-1"/>
    <s v="HORIZ DET TRAY SHTMTL ASSY (INNER)"/>
    <s v="Stafford ST18 0PJ"/>
    <n v="50.6"/>
    <x v="2"/>
    <s v="Diesel"/>
    <n v="1.8722000000000001E-3"/>
  </r>
  <r>
    <d v="2023-06-01T00:00:00"/>
    <s v="S026889"/>
    <x v="35"/>
    <s v="PO145305"/>
    <s v="GRN189880"/>
    <s v="340-1480-1"/>
    <s v="HORIZ DET TRAY SHTMTL ASSY (INNER)"/>
    <s v="Stafford ST18 0PJ"/>
    <n v="50.6"/>
    <x v="2"/>
    <s v="Diesel"/>
    <n v="1.8722000000000001E-3"/>
  </r>
  <r>
    <d v="2023-06-01T00:00:00"/>
    <s v="S001121"/>
    <x v="5"/>
    <s v="PO139281"/>
    <s v="GRN189884"/>
    <n v="50204185"/>
    <s v="POINT GUARD I/O SAFETY MODULE 8 POINT INPUT MODULE"/>
    <s v="Salford M5 4BE"/>
    <n v="103.6"/>
    <x v="2"/>
    <s v="Diesel"/>
    <n v="3.8331999999999998E-4"/>
  </r>
  <r>
    <d v="2023-06-01T00:00:00"/>
    <s v="S022670"/>
    <x v="26"/>
    <s v="PO145846"/>
    <s v="GRN189885"/>
    <n v="85212336"/>
    <s v="M24 X 180 R-XPT THROUGHBOLT"/>
    <s v="Congleton CW12 1HR"/>
    <n v="12.8"/>
    <x v="2"/>
    <s v="Diesel"/>
    <n v="4.7360000000000001E-5"/>
  </r>
  <r>
    <d v="2023-06-01T00:00:00"/>
    <s v="S001121"/>
    <x v="5"/>
    <s v="PO141368"/>
    <s v="GRN189886"/>
    <n v="51203862"/>
    <s v="CABLE/PUSH BUTTON OPERATED E-STOP SYSTEM M20"/>
    <s v="Salford M5 4BE"/>
    <n v="103.6"/>
    <x v="2"/>
    <s v="Diesel"/>
    <n v="3.8331999999999998E-4"/>
  </r>
  <r>
    <d v="2023-04-01T00:00:00"/>
    <s v="S022669"/>
    <x v="53"/>
    <s v="PO140012"/>
    <s v="GRN186316"/>
    <n v="101034435"/>
    <s v="SWA TERMINATED OS2 9/125 FIBRE CABLE 100M LC-LC 8C"/>
    <s v="Congleton CW12 1DL"/>
    <n v="12.6"/>
    <x v="2"/>
    <s v="Diesel"/>
    <n v="4.6620000000000003E-3"/>
  </r>
  <r>
    <d v="2023-06-01T00:00:00"/>
    <s v="S022670"/>
    <x v="26"/>
    <s v="PO146915"/>
    <s v="GRN189888"/>
    <s v="11700-5217"/>
    <s v="WASHER FLAT M18 GEOMET 500B"/>
    <s v="Congleton CW12 1HR"/>
    <n v="12.8"/>
    <x v="2"/>
    <s v="Diesel"/>
    <n v="4.7360000000000001E-5"/>
  </r>
  <r>
    <d v="2023-04-01T00:00:00"/>
    <s v="S022669"/>
    <x v="53"/>
    <s v="PO140023"/>
    <s v="GRN186358"/>
    <s v="11700-7756"/>
    <s v="HOIST RING 1-8  X 1.53 BOLT 10000LB"/>
    <s v="Congleton CW12 1DL"/>
    <n v="12.6"/>
    <x v="2"/>
    <s v="Diesel"/>
    <n v="4.6620000000000003E-3"/>
  </r>
  <r>
    <d v="2023-06-01T00:00:00"/>
    <s v="S024867"/>
    <x v="27"/>
    <s v="PO144879"/>
    <s v="GRN189895"/>
    <n v="13208972"/>
    <s v="PERSONAL DOSIMETER (PULSE X-RAY &amp; GAMMA)"/>
    <s v="Wimborne BH21 7SQ"/>
    <n v="428"/>
    <x v="2"/>
    <s v="Diesel"/>
    <n v="1.5835999999999999E-3"/>
  </r>
  <r>
    <d v="2023-04-01T00:00:00"/>
    <s v="S022669"/>
    <x v="53"/>
    <s v="PO145023"/>
    <s v="GRN186365"/>
    <n v="101044844"/>
    <s v="CAT5E LSOH FTP SHEILDED PATCH CABLE - GREEN (305M"/>
    <s v="Congleton CW12 1DL"/>
    <n v="12.6"/>
    <x v="2"/>
    <s v="Diesel"/>
    <n v="4.6620000000000003E-3"/>
  </r>
  <r>
    <d v="2023-06-01T00:00:00"/>
    <s v="S001121"/>
    <x v="5"/>
    <s v="PO143186"/>
    <s v="GRN189897"/>
    <n v="88257610"/>
    <s v="LEGEND PLATE ROUND EMERGENCY STOP YELLOW 60MM DIA"/>
    <s v="Salford M5 4BE"/>
    <n v="103.6"/>
    <x v="2"/>
    <s v="Diesel"/>
    <n v="3.8331999999999998E-4"/>
  </r>
  <r>
    <d v="2023-06-01T00:00:00"/>
    <s v="S001121"/>
    <x v="5"/>
    <s v="PO143189"/>
    <s v="GRN189898"/>
    <n v="88257610"/>
    <s v="LEGEND PLATE ROUND EMERGENCY STOP YELLOW 60MM DIA"/>
    <s v="Salford M5 4BE"/>
    <n v="103.6"/>
    <x v="2"/>
    <s v="Diesel"/>
    <n v="3.8331999999999998E-4"/>
  </r>
  <r>
    <d v="2023-06-01T00:00:00"/>
    <s v="S001047"/>
    <x v="9"/>
    <s v="PO135463"/>
    <s v="GRN189899"/>
    <n v="1"/>
    <s v="freight inwards"/>
    <s v="81300 Johor Bahru Malaysia"/>
    <n v="6781"/>
    <x v="4"/>
    <s v="Aviation"/>
    <n v="1.1924057587200001"/>
  </r>
  <r>
    <d v="2023-04-01T00:00:00"/>
    <s v="S022669"/>
    <x v="53"/>
    <s v="PO140027"/>
    <s v="GRN186369"/>
    <n v="23202445"/>
    <s v="CABLE MANAGEMENT SYSTEM FOR G60 EMEA STD (BOF)"/>
    <s v="Congleton CW12 1DL"/>
    <n v="12.6"/>
    <x v="2"/>
    <s v="Diesel"/>
    <n v="4.6620000000000003E-3"/>
  </r>
  <r>
    <d v="2023-06-01T00:00:00"/>
    <s v="S001047"/>
    <x v="9"/>
    <s v="PO142188"/>
    <s v="GRN189905"/>
    <n v="66205215"/>
    <s v="2X8 ELEMENT PHOTO DIODE CDWO4 30MM THICK"/>
    <s v="81300 Johor Bahru Malaysia"/>
    <n v="6781"/>
    <x v="4"/>
    <s v="Aviation"/>
    <n v="1.1924057587200001"/>
  </r>
  <r>
    <d v="2023-05-01T00:00:00"/>
    <s v="S024099"/>
    <x v="47"/>
    <s v="PO140919"/>
    <s v="GRN186537"/>
    <s v="340-1012-1"/>
    <s v="WELDMENT LINAC SUPPORT STRUCTURE"/>
    <s v="Stafford ST16 3DR"/>
    <n v="49.6"/>
    <x v="3"/>
    <s v="Diesel"/>
    <n v="5.0430800000000005E-2"/>
  </r>
  <r>
    <d v="2023-05-01T00:00:00"/>
    <s v="S024099"/>
    <x v="47"/>
    <s v="PO143008"/>
    <s v="GRN186569"/>
    <s v="340-1012-1"/>
    <s v="WELDMENT LINAC SUPPORT STRUCTURE"/>
    <s v="Stafford ST16 3DR"/>
    <n v="49.6"/>
    <x v="3"/>
    <s v="Diesel"/>
    <n v="5.0430800000000005E-2"/>
  </r>
  <r>
    <d v="2023-04-01T00:00:00"/>
    <s v="S022669"/>
    <x v="53"/>
    <s v="PO145575"/>
    <s v="GRN186375"/>
    <n v="101024594"/>
    <s v="5 WAY METAL RCD INCOMER CONSUMER UNIT"/>
    <s v="Congleton CW12 1DL"/>
    <n v="12.6"/>
    <x v="2"/>
    <s v="Diesel"/>
    <n v="4.6620000000000003E-3"/>
  </r>
  <r>
    <d v="2023-04-01T00:00:00"/>
    <s v="S022669"/>
    <x v="53"/>
    <s v="PO143301"/>
    <s v="GRN186406"/>
    <n v="23202445"/>
    <s v="CABLE MANAGEMENT SYSTEM FOR G60 EMEA STD (BOF)"/>
    <s v="Congleton CW12 1DL"/>
    <n v="12.6"/>
    <x v="2"/>
    <s v="Diesel"/>
    <n v="4.6620000000000003E-3"/>
  </r>
  <r>
    <d v="2023-06-01T00:00:00"/>
    <s v="S000892"/>
    <x v="16"/>
    <s v="PO146953"/>
    <s v="GRN189914"/>
    <n v="30206272"/>
    <s v="SHIELDED SECURITY CABLE 4 x 18awg LSZH x 100M REEL"/>
    <s v="Stockport SK4 2JT"/>
    <n v="55"/>
    <x v="2"/>
    <s v="Diesel"/>
    <n v="2.0350000000000001E-4"/>
  </r>
  <r>
    <d v="2023-06-01T00:00:00"/>
    <s v="S023284"/>
    <x v="19"/>
    <s v="PO143995"/>
    <s v="GRN189915"/>
    <n v="421010004"/>
    <s v="ON-SITE CONTROL PANEL GA HONG KONG"/>
    <s v="Leicester LE19 2DT"/>
    <n v="144"/>
    <x v="1"/>
    <s v="Diesel"/>
    <n v="5.3280000000000001E-2"/>
  </r>
  <r>
    <d v="2023-06-01T00:00:00"/>
    <s v="S023284"/>
    <x v="19"/>
    <s v="PO140972"/>
    <s v="GRN189917"/>
    <s v="340-1042-1"/>
    <s v="JUNCTION BOX DETECTOR SIDE"/>
    <s v="Leicester LE19 2DT"/>
    <n v="144"/>
    <x v="1"/>
    <s v="Diesel"/>
    <n v="5.3280000000000001E-2"/>
  </r>
  <r>
    <d v="2023-06-01T00:00:00"/>
    <s v="S023284"/>
    <x v="19"/>
    <s v="PO144007"/>
    <s v="GRN189918"/>
    <s v="361-1212-1"/>
    <s v="TOP VIEW LINAC - STAINLESS STEEL ARRAY BOX - DV60"/>
    <s v="Leicester LE19 2DT"/>
    <n v="144"/>
    <x v="1"/>
    <s v="Diesel"/>
    <n v="5.3280000000000001E-2"/>
  </r>
  <r>
    <d v="2023-06-01T00:00:00"/>
    <s v="S023284"/>
    <x v="19"/>
    <s v="PO143949"/>
    <s v="GRN189919"/>
    <s v="356-0058-1"/>
    <s v="M60 OPERATOR CONSOLE"/>
    <s v="Leicester LE19 2DT"/>
    <n v="144"/>
    <x v="1"/>
    <s v="Diesel"/>
    <n v="5.3280000000000001E-2"/>
  </r>
  <r>
    <d v="2023-06-01T00:00:00"/>
    <s v="S023222"/>
    <x v="11"/>
    <s v="PO143355"/>
    <s v="GRN189920"/>
    <s v="11700-8868"/>
    <s v="CABLE 4 METERS M12-12 RKS TO RSS"/>
    <s v="Wickford SS11 8YT"/>
    <n v="390"/>
    <x v="2"/>
    <s v="Diesel"/>
    <n v="1.4430000000000001E-3"/>
  </r>
  <r>
    <d v="2023-05-01T00:00:00"/>
    <s v="S022669"/>
    <x v="53"/>
    <s v="PO145174"/>
    <s v="GRN186661"/>
    <n v="31204298"/>
    <s v="COVERS (LOUVERED) - SW4/CL/SL1.5/150/GA"/>
    <s v="Congleton CW12 1DL"/>
    <n v="12.6"/>
    <x v="2"/>
    <s v="Diesel"/>
    <n v="4.6620000000000003E-3"/>
  </r>
  <r>
    <d v="2023-06-01T00:00:00"/>
    <s v="S023222"/>
    <x v="11"/>
    <s v="PO140873"/>
    <s v="GRN189923"/>
    <s v="11700-5341"/>
    <s v="CABLE 0.3 METER RJ45S TO RJ45S CAT5E"/>
    <s v="Wickford SS11 8YT"/>
    <n v="390"/>
    <x v="2"/>
    <s v="Diesel"/>
    <n v="1.4430000000000001E-3"/>
  </r>
  <r>
    <d v="2023-05-01T00:00:00"/>
    <s v="S022669"/>
    <x v="53"/>
    <s v="PO145575"/>
    <s v="GRN186683"/>
    <n v="51208078"/>
    <s v="SKYLINE SURFACE LINEAR EMERGENCY 1200MM LED PANEL"/>
    <s v="Congleton CW12 1DL"/>
    <n v="12.6"/>
    <x v="2"/>
    <s v="Diesel"/>
    <n v="4.6620000000000003E-3"/>
  </r>
  <r>
    <d v="2023-05-01T00:00:00"/>
    <s v="S022669"/>
    <x v="53"/>
    <s v="PO145755"/>
    <s v="GRN186690"/>
    <s v="361-1276-1"/>
    <s v="100 WIDE MEDIUM DUTY CABLE TRAY 1000 LG"/>
    <s v="Congleton CW12 1DL"/>
    <n v="12.6"/>
    <x v="2"/>
    <s v="Diesel"/>
    <n v="4.6620000000000003E-3"/>
  </r>
  <r>
    <d v="2023-05-01T00:00:00"/>
    <s v="S022669"/>
    <x v="53"/>
    <s v="PO145755"/>
    <s v="GRN186691"/>
    <s v="361-1276-1"/>
    <s v="100 WIDE MEDIUM DUTY CABLE TRAY 1000 LG"/>
    <s v="Congleton CW12 1DL"/>
    <n v="12.6"/>
    <x v="2"/>
    <s v="Diesel"/>
    <n v="4.6620000000000003E-3"/>
  </r>
  <r>
    <d v="2023-06-01T00:00:00"/>
    <s v="S000892"/>
    <x v="16"/>
    <s v="PO146953"/>
    <s v="GRN189935"/>
    <n v="101031386"/>
    <s v="9 WAY D-SUB SOCKET CONNECTOR KIT MH CONNECTORS MHD"/>
    <s v="Stockport SK4 2JT"/>
    <n v="55"/>
    <x v="2"/>
    <s v="Diesel"/>
    <n v="2.0350000000000001E-4"/>
  </r>
  <r>
    <d v="2023-05-01T00:00:00"/>
    <s v="S022669"/>
    <x v="53"/>
    <s v="PO143401"/>
    <s v="GRN186700"/>
    <n v="57207485"/>
    <s v="SAFETRED UNVRSL FLOOR COVER 2M X 20M LG"/>
    <s v="Congleton CW12 1DL"/>
    <n v="12.6"/>
    <x v="2"/>
    <s v="Diesel"/>
    <n v="4.6620000000000003E-3"/>
  </r>
  <r>
    <d v="2023-06-01T00:00:00"/>
    <s v="S023413"/>
    <x v="15"/>
    <s v="PO142304"/>
    <s v="GRN189949"/>
    <n v="101048325"/>
    <s v="VISY ACCR &amp; ANPR ELECTRICAL HARDWARE"/>
    <s v="33100 Tampere, Finland"/>
    <n v="3916"/>
    <x v="2"/>
    <s v="Diesel"/>
    <n v="3.9815929999999999E-2"/>
  </r>
  <r>
    <d v="2023-05-01T00:00:00"/>
    <s v="S022669"/>
    <x v="53"/>
    <s v="PO143417"/>
    <s v="GRN186741"/>
    <n v="101042092"/>
    <s v="VIDAR CAMERA ETHERNET DATA CABLE 2M"/>
    <s v="Congleton CW12 1DL"/>
    <n v="12.6"/>
    <x v="2"/>
    <s v="Diesel"/>
    <n v="4.6620000000000003E-3"/>
  </r>
  <r>
    <d v="2023-05-01T00:00:00"/>
    <s v="S022669"/>
    <x v="53"/>
    <s v="PO140976"/>
    <s v="GRN186748"/>
    <n v="31207856"/>
    <s v="PERIMETER TRUNKING CABLELINE 50 - END CAP R/HAND"/>
    <s v="Congleton CW12 1DL"/>
    <n v="12.6"/>
    <x v="2"/>
    <s v="Diesel"/>
    <n v="4.6620000000000003E-3"/>
  </r>
  <r>
    <d v="2023-05-01T00:00:00"/>
    <s v="S022669"/>
    <x v="53"/>
    <s v="PO140976"/>
    <s v="GRN186752"/>
    <n v="33202551"/>
    <s v="COPPER TUBE TERMINAL LUG 16 X 10MM (BAG OF 100)"/>
    <s v="Congleton CW12 1DL"/>
    <n v="12.6"/>
    <x v="2"/>
    <s v="Diesel"/>
    <n v="4.6620000000000003E-3"/>
  </r>
  <r>
    <d v="2023-05-01T00:00:00"/>
    <s v="S022669"/>
    <x v="53"/>
    <s v="PO145488"/>
    <s v="GRN186894"/>
    <n v="101010410"/>
    <s v="RELAY, 3PDT, 24VDC; UL, CE, CSA, TUV"/>
    <s v="Congleton CW12 1DL"/>
    <n v="12.6"/>
    <x v="2"/>
    <s v="Diesel"/>
    <n v="4.6620000000000003E-3"/>
  </r>
  <r>
    <d v="2023-05-01T00:00:00"/>
    <s v="S022669"/>
    <x v="53"/>
    <s v="PO145575"/>
    <s v="GRN186896"/>
    <s v="11700-6701"/>
    <s v="HARD DRIVE 8TB SATA INTERNAL 3.5IN 7200RPM"/>
    <s v="Congleton CW12 1DL"/>
    <n v="12.6"/>
    <x v="2"/>
    <s v="Diesel"/>
    <n v="4.6620000000000003E-3"/>
  </r>
  <r>
    <d v="2023-05-01T00:00:00"/>
    <s v="S022669"/>
    <x v="53"/>
    <s v="PO138622"/>
    <s v="GRN186904"/>
    <s v="11547-0722"/>
    <s v="CORD POWER IEC320 250VAC 10A C13-14 2.5M"/>
    <s v="Congleton CW12 1DL"/>
    <n v="12.6"/>
    <x v="2"/>
    <s v="Diesel"/>
    <n v="4.6620000000000003E-3"/>
  </r>
  <r>
    <d v="2023-05-01T00:00:00"/>
    <s v="S022669"/>
    <x v="53"/>
    <s v="PO143301"/>
    <s v="GRN186915"/>
    <n v="23202445"/>
    <s v="CABLE MANAGEMENT SYSTEM FOR G60 EMEA STD (BOF)"/>
    <s v="Congleton CW12 1DL"/>
    <n v="12.6"/>
    <x v="2"/>
    <s v="Diesel"/>
    <n v="4.6620000000000003E-3"/>
  </r>
  <r>
    <d v="2023-05-01T00:00:00"/>
    <s v="S022669"/>
    <x v="53"/>
    <s v="PO133563"/>
    <s v="GRN186918"/>
    <n v="23202445"/>
    <s v="CABLE MANAGEMENT SYSTEM FOR G60 EMEA STD (BOF)"/>
    <s v="Congleton CW12 1DL"/>
    <n v="12.6"/>
    <x v="2"/>
    <s v="Diesel"/>
    <n v="4.6620000000000003E-3"/>
  </r>
  <r>
    <d v="2023-05-01T00:00:00"/>
    <s v="S022669"/>
    <x v="53"/>
    <s v="PO140024"/>
    <s v="GRN187093"/>
    <n v="3445337"/>
    <s v="DISTRIBUTION BOARD 6 WAY TP"/>
    <s v="Congleton CW12 1DL"/>
    <n v="12.6"/>
    <x v="2"/>
    <s v="Diesel"/>
    <n v="4.6620000000000003E-3"/>
  </r>
  <r>
    <d v="2023-05-01T00:00:00"/>
    <s v="S022669"/>
    <x v="53"/>
    <s v="PO143803"/>
    <s v="GRN187100"/>
    <n v="101042092"/>
    <s v="VIDAR CAMERA ETHERNET DATA CABLE 2M"/>
    <s v="Congleton CW12 1DL"/>
    <n v="12.6"/>
    <x v="2"/>
    <s v="Diesel"/>
    <n v="4.6620000000000003E-3"/>
  </r>
  <r>
    <d v="2023-05-01T00:00:00"/>
    <s v="S022669"/>
    <x v="53"/>
    <s v="PO140028"/>
    <s v="GRN187101"/>
    <n v="31203439"/>
    <s v="TRK HEAVY DUTY TRUNKING 100mm x 50mm x 3M - WHITE"/>
    <s v="Congleton CW12 1DL"/>
    <n v="12.6"/>
    <x v="2"/>
    <s v="Diesel"/>
    <n v="4.6620000000000003E-3"/>
  </r>
  <r>
    <d v="2023-05-01T00:00:00"/>
    <s v="S022669"/>
    <x v="53"/>
    <s v="PO140981"/>
    <s v="GRN187102"/>
    <s v="340-1102-1"/>
    <s v="UNISTRUT 1-5/8&quot; x 1-5/8&quot; SLOTTED MODIFIED"/>
    <s v="Congleton CW12 1DL"/>
    <n v="12.6"/>
    <x v="2"/>
    <s v="Diesel"/>
    <n v="4.6620000000000003E-3"/>
  </r>
  <r>
    <d v="2023-06-01T00:00:00"/>
    <s v="S023222"/>
    <x v="11"/>
    <s v="PO145483"/>
    <s v="GRN189982"/>
    <s v="11700-5343"/>
    <s v="CABLE 0.9 METER RJ45S TO RJ45S CAT5E"/>
    <s v="Wickford SS11 8YT"/>
    <n v="390"/>
    <x v="2"/>
    <s v="Diesel"/>
    <n v="1.4430000000000001E-3"/>
  </r>
  <r>
    <d v="2023-06-01T00:00:00"/>
    <s v="S023222"/>
    <x v="11"/>
    <s v="PO144319"/>
    <s v="GRN189983"/>
    <s v="11700-5343"/>
    <s v="CABLE 0.9 METER RJ45S TO RJ45S CAT5E"/>
    <s v="Wickford SS11 8YT"/>
    <n v="390"/>
    <x v="2"/>
    <s v="Diesel"/>
    <n v="1.4430000000000001E-3"/>
  </r>
  <r>
    <d v="2023-05-01T00:00:00"/>
    <s v="S022669"/>
    <x v="53"/>
    <s v="PO145575"/>
    <s v="GRN187106"/>
    <s v="11536-0020"/>
    <s v="CABLE CLAMP NYLON 1/4 INCH"/>
    <s v="Congleton CW12 1DL"/>
    <n v="12.6"/>
    <x v="2"/>
    <s v="Diesel"/>
    <n v="4.6620000000000003E-3"/>
  </r>
  <r>
    <d v="2023-05-01T00:00:00"/>
    <s v="S022669"/>
    <x v="53"/>
    <s v="PO144071"/>
    <s v="GRN187124"/>
    <s v="11700-8596"/>
    <s v="SURGE PROTECTOR LAN CAT6 DIN RAIL MOUNT"/>
    <s v="Congleton CW12 1DL"/>
    <n v="12.6"/>
    <x v="2"/>
    <s v="Diesel"/>
    <n v="4.6620000000000003E-3"/>
  </r>
  <r>
    <d v="2023-05-01T00:00:00"/>
    <s v="S022669"/>
    <x v="53"/>
    <s v="PO145856"/>
    <s v="GRN187126"/>
    <n v="5645024"/>
    <s v="BATTERY CPU CR2354"/>
    <s v="Congleton CW12 1DL"/>
    <n v="12.6"/>
    <x v="2"/>
    <s v="Diesel"/>
    <n v="4.6620000000000003E-3"/>
  </r>
  <r>
    <d v="2023-05-01T00:00:00"/>
    <s v="S022669"/>
    <x v="53"/>
    <s v="PO145767"/>
    <s v="GRN187132"/>
    <s v="11701-3045"/>
    <s v="0.5-0.8MM MALE CRIMP"/>
    <s v="Congleton CW12 1DL"/>
    <n v="12.6"/>
    <x v="2"/>
    <s v="Diesel"/>
    <n v="4.6620000000000003E-3"/>
  </r>
  <r>
    <d v="2023-05-01T00:00:00"/>
    <s v="S022669"/>
    <x v="53"/>
    <s v="PO140017"/>
    <s v="GRN187137"/>
    <n v="101047596"/>
    <s v="75MM X 75MM STAINLESS STEEL SLOTTED SHIM PACK"/>
    <s v="Congleton CW12 1DL"/>
    <n v="12.6"/>
    <x v="2"/>
    <s v="Diesel"/>
    <n v="4.6620000000000003E-3"/>
  </r>
  <r>
    <d v="2023-05-01T00:00:00"/>
    <s v="S022669"/>
    <x v="53"/>
    <s v="PO144867"/>
    <s v="GRN187138"/>
    <n v="101020912"/>
    <s v="FIBRE OPTIC BREAK OUT BOX LC 4WAY 100 x 100 x 40mm"/>
    <s v="Congleton CW12 1DL"/>
    <n v="12.6"/>
    <x v="2"/>
    <s v="Diesel"/>
    <n v="4.6620000000000003E-3"/>
  </r>
  <r>
    <d v="2023-05-01T00:00:00"/>
    <s v="S022669"/>
    <x v="53"/>
    <s v="PO145056"/>
    <s v="GRN187147"/>
    <n v="926"/>
    <s v="CONN 14 PIN TUBE BASE"/>
    <s v="Congleton CW12 1DL"/>
    <n v="12.6"/>
    <x v="2"/>
    <s v="Diesel"/>
    <n v="4.6620000000000003E-3"/>
  </r>
  <r>
    <d v="2023-05-01T00:00:00"/>
    <s v="S022669"/>
    <x v="53"/>
    <s v="PO144582"/>
    <s v="GRN187148"/>
    <n v="926"/>
    <s v="CONN 14 PIN TUBE BASE"/>
    <s v="Congleton CW12 1DL"/>
    <n v="12.6"/>
    <x v="2"/>
    <s v="Diesel"/>
    <n v="4.6620000000000003E-3"/>
  </r>
  <r>
    <d v="2023-06-01T00:00:00"/>
    <s v="S001571"/>
    <x v="10"/>
    <s v="PO146884"/>
    <s v="GRN190000"/>
    <s v="11701-3210"/>
    <s v="MOUNTING BRACKET M30 STEEL"/>
    <s v="St Albans AL1 5BN"/>
    <n v="298"/>
    <x v="2"/>
    <s v="Diesel"/>
    <n v="1.1026E-3"/>
  </r>
  <r>
    <d v="2023-05-01T00:00:00"/>
    <s v="S022669"/>
    <x v="53"/>
    <s v="PO144262"/>
    <s v="GRN187153"/>
    <n v="101031973"/>
    <s v="ACTI9 IC60H MCB 16A TYPE C 10KA"/>
    <s v="Congleton CW12 1DL"/>
    <n v="12.6"/>
    <x v="2"/>
    <s v="Diesel"/>
    <n v="4.6620000000000003E-3"/>
  </r>
  <r>
    <d v="2023-06-01T00:00:00"/>
    <s v="S001571"/>
    <x v="10"/>
    <s v="PO144724"/>
    <s v="GRN190002"/>
    <n v="21201457"/>
    <s v="SUPPLY CABLE M12 X 5 4 OPEN WIRES 20M CORDLESS"/>
    <s v="St Albans AL1 5BN"/>
    <n v="298"/>
    <x v="2"/>
    <s v="Diesel"/>
    <n v="1.1026E-3"/>
  </r>
  <r>
    <d v="2023-05-01T00:00:00"/>
    <s v="S022669"/>
    <x v="53"/>
    <s v="PO140020"/>
    <s v="GRN187154"/>
    <s v="11547-1404"/>
    <s v="CORDSET IEC320 C13 TO CEI-23 PLUG"/>
    <s v="Congleton CW12 1DL"/>
    <n v="12.6"/>
    <x v="2"/>
    <s v="Diesel"/>
    <n v="4.6620000000000003E-3"/>
  </r>
  <r>
    <d v="2023-05-01T00:00:00"/>
    <s v="S022669"/>
    <x v="53"/>
    <s v="PO145845"/>
    <s v="GRN187169"/>
    <s v="11547-1141"/>
    <s v="POWER CORD SPLITTER IEC320 10AMP M/F C14 TO C13"/>
    <s v="Congleton CW12 1DL"/>
    <n v="12.6"/>
    <x v="2"/>
    <s v="Diesel"/>
    <n v="4.6620000000000003E-3"/>
  </r>
  <r>
    <d v="2023-05-01T00:00:00"/>
    <s v="S022669"/>
    <x v="53"/>
    <s v="PO144540"/>
    <s v="GRN187175"/>
    <s v="11547-1404"/>
    <s v="CORDSET IEC320 C13 TO CEI-23 PLUG"/>
    <s v="Congleton CW12 1DL"/>
    <n v="12.6"/>
    <x v="2"/>
    <s v="Diesel"/>
    <n v="4.6620000000000003E-3"/>
  </r>
  <r>
    <d v="2023-05-01T00:00:00"/>
    <s v="S022669"/>
    <x v="53"/>
    <s v="PO144471"/>
    <s v="GRN187179"/>
    <n v="51205139"/>
    <s v="CARTRIDGE PRESSURE CONTROL TYPE ACB (FAN CONTROL)"/>
    <s v="Congleton CW12 1DL"/>
    <n v="12.6"/>
    <x v="2"/>
    <s v="Diesel"/>
    <n v="4.6620000000000003E-3"/>
  </r>
  <r>
    <d v="2023-05-01T00:00:00"/>
    <s v="S022669"/>
    <x v="53"/>
    <s v="PO145796"/>
    <s v="GRN187184"/>
    <n v="101042174"/>
    <s v="VIDAR HDX ANPR CAMERA"/>
    <s v="Congleton CW12 1DL"/>
    <n v="12.6"/>
    <x v="2"/>
    <s v="Diesel"/>
    <n v="4.6620000000000003E-3"/>
  </r>
  <r>
    <d v="2023-05-01T00:00:00"/>
    <s v="S022669"/>
    <x v="53"/>
    <s v="PO140981"/>
    <s v="GRN187225"/>
    <n v="3445348"/>
    <s v="CONDUIT 2 GANG 32MM DEEP PATTRESS BOX - 20MM K/O"/>
    <s v="Congleton CW12 1DL"/>
    <n v="12.6"/>
    <x v="2"/>
    <s v="Diesel"/>
    <n v="4.6620000000000003E-3"/>
  </r>
  <r>
    <d v="2023-05-01T00:00:00"/>
    <s v="S022669"/>
    <x v="53"/>
    <s v="PO143390"/>
    <s v="GRN187227"/>
    <n v="13206264"/>
    <s v="DP2400E HAND HELD PORTABLE 2-WAY RADIO C/W LI-ION"/>
    <s v="Congleton CW12 1DL"/>
    <n v="12.6"/>
    <x v="2"/>
    <s v="Diesel"/>
    <n v="4.6620000000000003E-3"/>
  </r>
  <r>
    <d v="2023-05-01T00:00:00"/>
    <s v="S022669"/>
    <x v="53"/>
    <s v="PO143402"/>
    <s v="GRN187228"/>
    <n v="57207482"/>
    <s v="ROUND ROD WITH ROLLERS 800MM"/>
    <s v="Congleton CW12 1DL"/>
    <n v="12.6"/>
    <x v="2"/>
    <s v="Diesel"/>
    <n v="4.6620000000000003E-3"/>
  </r>
  <r>
    <d v="2023-05-01T00:00:00"/>
    <s v="S022669"/>
    <x v="53"/>
    <s v="PO145517"/>
    <s v="GRN187243"/>
    <s v="11701-2841"/>
    <s v="1K3 SERIES MOUNTING BRACKET SET"/>
    <s v="Congleton CW12 1DL"/>
    <n v="12.6"/>
    <x v="2"/>
    <s v="Diesel"/>
    <n v="4.6620000000000003E-3"/>
  </r>
  <r>
    <d v="2023-05-01T00:00:00"/>
    <s v="S022669"/>
    <x v="53"/>
    <s v="PO143416"/>
    <s v="GRN187244"/>
    <n v="101043449"/>
    <s v="DRAINAGE DEVICE (DIA 50MM)"/>
    <s v="Congleton CW12 1DL"/>
    <n v="12.6"/>
    <x v="2"/>
    <s v="Diesel"/>
    <n v="4.6620000000000003E-3"/>
  </r>
  <r>
    <d v="2023-05-01T00:00:00"/>
    <s v="S022669"/>
    <x v="53"/>
    <s v="PO143307"/>
    <s v="GRN187248"/>
    <s v="11540-0307-UOM"/>
    <s v="TAPE ELECT VINYL YELLOW 3/4 X66'"/>
    <s v="Congleton CW12 1DL"/>
    <n v="12.6"/>
    <x v="2"/>
    <s v="Diesel"/>
    <n v="4.6620000000000003E-3"/>
  </r>
  <r>
    <d v="2023-05-01T00:00:00"/>
    <s v="S022669"/>
    <x v="53"/>
    <s v="PO135049"/>
    <s v="GRN187249"/>
    <s v="11700-7756"/>
    <s v="HOIST RING 1-8  X 1.53 BOLT 10000LB"/>
    <s v="Congleton CW12 1DL"/>
    <n v="12.6"/>
    <x v="2"/>
    <s v="Diesel"/>
    <n v="4.6620000000000003E-3"/>
  </r>
  <r>
    <d v="2023-05-01T00:00:00"/>
    <s v="S022669"/>
    <x v="53"/>
    <s v="PO143302"/>
    <s v="GRN187254"/>
    <n v="13206264"/>
    <s v="DP2400E HAND HELD PORTABLE 2-WAY RADIO C/W LI-ION"/>
    <s v="Congleton CW12 1DL"/>
    <n v="12.6"/>
    <x v="2"/>
    <s v="Diesel"/>
    <n v="4.6620000000000003E-3"/>
  </r>
  <r>
    <d v="2023-05-01T00:00:00"/>
    <s v="S022669"/>
    <x v="53"/>
    <s v="PO145762"/>
    <s v="GRN187261"/>
    <n v="3445337"/>
    <s v="6 WAY TP DISTRIBUTION BOARD"/>
    <s v="Congleton CW12 1DL"/>
    <n v="12.6"/>
    <x v="2"/>
    <s v="Diesel"/>
    <n v="4.6620000000000003E-3"/>
  </r>
  <r>
    <d v="2023-05-01T00:00:00"/>
    <s v="S022669"/>
    <x v="53"/>
    <s v="PO140981"/>
    <s v="GRN187262"/>
    <n v="3445191"/>
    <s v="2 GANG SWITCHED SOCKET OUTLET 13A - WHITE"/>
    <s v="Congleton CW12 1DL"/>
    <n v="12.6"/>
    <x v="2"/>
    <s v="Diesel"/>
    <n v="4.6620000000000003E-3"/>
  </r>
  <r>
    <d v="2023-05-01T00:00:00"/>
    <s v="S022669"/>
    <x v="53"/>
    <s v="PO143808"/>
    <s v="GRN187263"/>
    <n v="3145048"/>
    <s v="SOCKET MOUNTING BOX  2 GANG 35MM DEEP - WHITE"/>
    <s v="Congleton CW12 1DL"/>
    <n v="12.6"/>
    <x v="2"/>
    <s v="Diesel"/>
    <n v="4.6620000000000003E-3"/>
  </r>
  <r>
    <d v="2023-05-01T00:00:00"/>
    <s v="S022669"/>
    <x v="53"/>
    <s v="PO140976"/>
    <s v="GRN187267"/>
    <n v="23202445"/>
    <s v="CABLE MANAGEMENT SYSTEM FOR G60 EMEA STD (BOF)"/>
    <s v="Congleton CW12 1DL"/>
    <n v="12.6"/>
    <x v="2"/>
    <s v="Diesel"/>
    <n v="4.6620000000000003E-3"/>
  </r>
  <r>
    <d v="2023-05-01T00:00:00"/>
    <s v="S022669"/>
    <x v="53"/>
    <s v="PO140027"/>
    <s v="GRN187268"/>
    <n v="23202445"/>
    <s v="CABLE MANAGEMENT SYSTEM FOR G60 EMEA STD (BOF)"/>
    <s v="Congleton CW12 1DL"/>
    <n v="12.6"/>
    <x v="2"/>
    <s v="Diesel"/>
    <n v="4.6620000000000003E-3"/>
  </r>
  <r>
    <d v="2023-05-01T00:00:00"/>
    <s v="S022669"/>
    <x v="53"/>
    <s v="PO143302"/>
    <s v="GRN187282"/>
    <n v="101031973"/>
    <s v="ACTI9 IC60H MCB 16A TYPE C 10KA"/>
    <s v="Congleton CW12 1DL"/>
    <n v="12.6"/>
    <x v="2"/>
    <s v="Diesel"/>
    <n v="4.6620000000000003E-3"/>
  </r>
  <r>
    <d v="2023-06-01T00:00:00"/>
    <s v="S001047"/>
    <x v="9"/>
    <s v="PO138818"/>
    <s v="GRN190040"/>
    <n v="1"/>
    <s v="freight inwards"/>
    <s v="81300 Johor Bahru Malaysia"/>
    <n v="6781"/>
    <x v="4"/>
    <s v="Aviation"/>
    <n v="1.1924057587200001"/>
  </r>
  <r>
    <d v="2023-05-01T00:00:00"/>
    <s v="S022669"/>
    <x v="53"/>
    <s v="PO145917"/>
    <s v="GRN187284"/>
    <n v="5145042"/>
    <s v="CONTACT BLOCK NORMALLY OPEN IP65"/>
    <s v="Congleton CW12 1DL"/>
    <n v="12.6"/>
    <x v="2"/>
    <s v="Diesel"/>
    <n v="4.6620000000000003E-3"/>
  </r>
  <r>
    <d v="2023-05-01T00:00:00"/>
    <s v="S022669"/>
    <x v="53"/>
    <s v="PO145841"/>
    <s v="GRN187285"/>
    <s v="11700-6039"/>
    <s v="CONNECTOR M12 4POS FEMALE"/>
    <s v="Congleton CW12 1DL"/>
    <n v="12.6"/>
    <x v="2"/>
    <s v="Diesel"/>
    <n v="4.6620000000000003E-3"/>
  </r>
  <r>
    <d v="2023-06-01T00:00:00"/>
    <s v="S023284"/>
    <x v="19"/>
    <s v="PO140972"/>
    <s v="GRN190043"/>
    <s v="340-1042-1"/>
    <s v="JUNCTION BOX DETECTOR SIDE"/>
    <s v="Leicester LE19 2DT"/>
    <n v="144"/>
    <x v="1"/>
    <s v="Diesel"/>
    <n v="5.3280000000000001E-2"/>
  </r>
  <r>
    <d v="2023-05-01T00:00:00"/>
    <s v="S024099"/>
    <x v="47"/>
    <s v="PO143010"/>
    <s v="GRN187326"/>
    <s v="340-1012-1"/>
    <s v="WELDMENT LINAC SUPPORT STRUCTURE"/>
    <s v="Stafford ST16 3DR"/>
    <n v="49.6"/>
    <x v="3"/>
    <s v="Diesel"/>
    <n v="5.0430800000000005E-2"/>
  </r>
  <r>
    <d v="2023-05-01T00:00:00"/>
    <s v="S022669"/>
    <x v="53"/>
    <s v="PO145809"/>
    <s v="GRN187294"/>
    <s v="11547-0722"/>
    <s v="CORD POWER IEC320 250VAC 10A C13-14 2.5M"/>
    <s v="Congleton CW12 1DL"/>
    <n v="12.6"/>
    <x v="2"/>
    <s v="Diesel"/>
    <n v="4.6620000000000003E-3"/>
  </r>
  <r>
    <d v="2023-06-01T00:00:00"/>
    <s v="S023849"/>
    <x v="6"/>
    <s v="PO146978"/>
    <s v="GRN190048"/>
    <s v="11700-5700"/>
    <s v="SFP TRANSCEIVER 1250MBPS 1310NMFP SINGLE-MODE"/>
    <s v="Warrington WA2 8TX"/>
    <n v="78.2"/>
    <x v="2"/>
    <s v="Diesel"/>
    <n v="2.8933999999999996E-4"/>
  </r>
  <r>
    <d v="2023-05-01T00:00:00"/>
    <s v="S022669"/>
    <x v="53"/>
    <s v="PO144977"/>
    <s v="GRN187295"/>
    <n v="101041215"/>
    <s v="IEC MALE C20 TO FEMALE C19 EXTENSION LEAD, RED, 3M"/>
    <s v="Congleton CW12 1DL"/>
    <n v="12.6"/>
    <x v="2"/>
    <s v="Diesel"/>
    <n v="4.6620000000000003E-3"/>
  </r>
  <r>
    <d v="2023-05-01T00:00:00"/>
    <s v="S022669"/>
    <x v="53"/>
    <s v="PO143390"/>
    <s v="GRN187296"/>
    <n v="3145072"/>
    <s v="SOCKET MOUNTING BOX 1 GANG 35mm DEEP - WHITE MITA"/>
    <s v="Congleton CW12 1DL"/>
    <n v="12.6"/>
    <x v="2"/>
    <s v="Diesel"/>
    <n v="4.6620000000000003E-3"/>
  </r>
  <r>
    <d v="2023-05-01T00:00:00"/>
    <s v="S022669"/>
    <x v="53"/>
    <s v="PO143410"/>
    <s v="GRN187297"/>
    <n v="101017406"/>
    <s v="WD MY PASSPORT 2TB PORTABLE HARD DRIVE - BLACK"/>
    <s v="Congleton CW12 1DL"/>
    <n v="12.6"/>
    <x v="2"/>
    <s v="Diesel"/>
    <n v="4.6620000000000003E-3"/>
  </r>
  <r>
    <d v="2023-06-01T00:00:00"/>
    <s v="S000892"/>
    <x v="16"/>
    <s v="PO147007"/>
    <s v="GRN190057"/>
    <n v="55203869"/>
    <s v="RED ROSHNI LOW PROFILE DEEP BASE SOUNDER 9-28VDC"/>
    <s v="Stockport SK4 2JT"/>
    <n v="55"/>
    <x v="2"/>
    <s v="Diesel"/>
    <n v="2.0350000000000001E-4"/>
  </r>
  <r>
    <d v="2023-05-01T00:00:00"/>
    <s v="S022669"/>
    <x v="53"/>
    <s v="PO145958"/>
    <s v="GRN187298"/>
    <n v="101037485"/>
    <s v="CRIMP BOOTLACE FERRULES 35MM2 WIRE SIZE"/>
    <s v="Congleton CW12 1DL"/>
    <n v="12.6"/>
    <x v="2"/>
    <s v="Diesel"/>
    <n v="4.6620000000000003E-3"/>
  </r>
  <r>
    <d v="2023-05-01T00:00:00"/>
    <s v="S022669"/>
    <x v="53"/>
    <s v="PO140027"/>
    <s v="GRN187327"/>
    <n v="23202445"/>
    <s v="CABLE MANAGEMENT SYSTEM FOR G60 EMEA STD (BOF)"/>
    <s v="Congleton CW12 1DL"/>
    <n v="12.6"/>
    <x v="2"/>
    <s v="Diesel"/>
    <n v="4.6620000000000003E-3"/>
  </r>
  <r>
    <d v="2023-05-01T00:00:00"/>
    <s v="S022669"/>
    <x v="53"/>
    <s v="PO143301"/>
    <s v="GRN187328"/>
    <n v="23202445"/>
    <s v="CABLE MANAGEMENT SYSTEM FOR G60 EMEA STD (BOF)"/>
    <s v="Congleton CW12 1DL"/>
    <n v="12.6"/>
    <x v="2"/>
    <s v="Diesel"/>
    <n v="4.6620000000000003E-3"/>
  </r>
  <r>
    <d v="2023-06-01T00:00:00"/>
    <s v="S001047"/>
    <x v="9"/>
    <s v="PO142188"/>
    <s v="GRN190088"/>
    <n v="66205215"/>
    <s v="2X8 ELEMENT PHOTO DIODE CDWO4 30MM THICK"/>
    <s v="81300 Johor Bahru Malaysia"/>
    <n v="6781"/>
    <x v="4"/>
    <s v="Aviation"/>
    <n v="1.1924057587200001"/>
  </r>
  <r>
    <d v="2023-05-01T00:00:00"/>
    <s v="S022669"/>
    <x v="53"/>
    <s v="PO140704"/>
    <s v="GRN187440"/>
    <n v="3145065"/>
    <s v="TRK HEAVY DUTY TRUNKING  50MM X 50MM X 3M - WHITEE"/>
    <s v="Congleton CW12 1DL"/>
    <n v="12.6"/>
    <x v="2"/>
    <s v="Diesel"/>
    <n v="4.6620000000000003E-3"/>
  </r>
  <r>
    <d v="2023-05-01T00:00:00"/>
    <s v="S022669"/>
    <x v="53"/>
    <s v="PO145809"/>
    <s v="GRN187507"/>
    <s v="11554-1143"/>
    <s v="POWER STRIP 8 OUTLETS SURGE PROTECTED IEC320"/>
    <s v="Congleton CW12 1DL"/>
    <n v="12.6"/>
    <x v="2"/>
    <s v="Diesel"/>
    <n v="4.6620000000000003E-3"/>
  </r>
  <r>
    <d v="2023-06-01T00:00:00"/>
    <s v="S023274"/>
    <x v="54"/>
    <s v="PO146551"/>
    <s v="GRN190091"/>
    <n v="4245279"/>
    <s v="7&quot;COLOUR INDUSTRIAL REAR VIEW REVERSING CAMERA SYS"/>
    <s v="Wolverhampton WV10 7ED"/>
    <n v="70.400000000000006"/>
    <x v="2"/>
    <s v="Diesel"/>
    <n v="2.6048000000000005E-4"/>
  </r>
  <r>
    <d v="2023-05-01T00:00:00"/>
    <s v="S022669"/>
    <x v="53"/>
    <s v="PO145573"/>
    <s v="GRN187536"/>
    <s v="11701-2343"/>
    <s v="FRAME HINGED LID COVER FRAME IP44"/>
    <s v="Congleton CW12 1DL"/>
    <n v="12.6"/>
    <x v="2"/>
    <s v="Diesel"/>
    <n v="4.6620000000000003E-3"/>
  </r>
  <r>
    <d v="2023-06-01T00:00:00"/>
    <s v="S001121"/>
    <x v="5"/>
    <s v="PO140078"/>
    <s v="GRN190097"/>
    <n v="50204185"/>
    <s v="POINT GUARD I/O SAFETY MODULE 8 POINT INPUT MODULE"/>
    <s v="Salford M5 4BE"/>
    <n v="103.6"/>
    <x v="2"/>
    <s v="Diesel"/>
    <n v="3.8331999999999998E-4"/>
  </r>
  <r>
    <d v="2023-05-01T00:00:00"/>
    <s v="S022669"/>
    <x v="53"/>
    <s v="PO145045"/>
    <s v="GRN187590"/>
    <n v="4245278"/>
    <s v="CARBON MONOXIDE DETECTOR  WITH DIGITAL DISPLAY &amp; 1"/>
    <s v="Congleton CW12 1DL"/>
    <n v="12.6"/>
    <x v="2"/>
    <s v="Diesel"/>
    <n v="4.6620000000000003E-3"/>
  </r>
  <r>
    <d v="2023-05-01T00:00:00"/>
    <s v="S022669"/>
    <x v="53"/>
    <s v="PO145845"/>
    <s v="GRN187591"/>
    <s v="11547-1141"/>
    <s v="POWER CORD SPLITTER IEC320 10AMP M/F C14 TO C13"/>
    <s v="Congleton CW12 1DL"/>
    <n v="12.6"/>
    <x v="2"/>
    <s v="Diesel"/>
    <n v="4.6620000000000003E-3"/>
  </r>
  <r>
    <d v="2023-05-01T00:00:00"/>
    <s v="S022669"/>
    <x v="53"/>
    <s v="PO142229"/>
    <s v="GRN187592"/>
    <n v="13206264"/>
    <s v="DP2400E HAND HELD PORTABLE 2-WAY RADIO C/W LI-ION"/>
    <s v="Congleton CW12 1DL"/>
    <n v="12.6"/>
    <x v="2"/>
    <s v="Diesel"/>
    <n v="4.6620000000000003E-3"/>
  </r>
  <r>
    <d v="2023-06-01T00:00:00"/>
    <s v="S001571"/>
    <x v="10"/>
    <s v="PO144865"/>
    <s v="GRN190107"/>
    <n v="21201457"/>
    <s v="SUPPLY CABLE M12 X 5 4 OPEN WIRES 20M CORDLESS"/>
    <s v="St Albans AL1 5BN"/>
    <n v="298"/>
    <x v="2"/>
    <s v="Diesel"/>
    <n v="1.1026E-3"/>
  </r>
  <r>
    <d v="2023-05-01T00:00:00"/>
    <s v="S022669"/>
    <x v="53"/>
    <s v="PO144470"/>
    <s v="GRN187594"/>
    <n v="101042174"/>
    <s v="VIDAR HDX ANPR CAMERA"/>
    <s v="Congleton CW12 1DL"/>
    <n v="12.6"/>
    <x v="2"/>
    <s v="Diesel"/>
    <n v="4.6620000000000003E-3"/>
  </r>
  <r>
    <d v="2023-05-01T00:00:00"/>
    <s v="S022669"/>
    <x v="53"/>
    <s v="PO144667"/>
    <s v="GRN187595"/>
    <n v="101031721"/>
    <s v="SWITCH DISCONNECTOR 200A ACTI9 4P"/>
    <s v="Congleton CW12 1DL"/>
    <n v="12.6"/>
    <x v="2"/>
    <s v="Diesel"/>
    <n v="4.6620000000000003E-3"/>
  </r>
  <r>
    <d v="2023-05-01T00:00:00"/>
    <s v="S022669"/>
    <x v="53"/>
    <s v="PO133561"/>
    <s v="GRN187597"/>
    <n v="101031721"/>
    <s v="SWITCH DISCONNECTOR 200A Acti9 4P"/>
    <s v="Congleton CW12 1DL"/>
    <n v="12.6"/>
    <x v="2"/>
    <s v="Diesel"/>
    <n v="4.6620000000000003E-3"/>
  </r>
  <r>
    <d v="2023-05-01T00:00:00"/>
    <s v="S022669"/>
    <x v="53"/>
    <s v="PO140684"/>
    <s v="GRN187598"/>
    <s v="11700-7062"/>
    <s v="PWR SPLY 3 PHASE 24VDC 20A -40 TO +70C DIN RAIL"/>
    <s v="Congleton CW12 1DL"/>
    <n v="12.6"/>
    <x v="2"/>
    <s v="Diesel"/>
    <n v="4.6620000000000003E-3"/>
  </r>
  <r>
    <d v="2023-05-01T00:00:00"/>
    <s v="S022669"/>
    <x v="53"/>
    <s v="PO143789"/>
    <s v="GRN187599"/>
    <n v="101031721"/>
    <s v="SWITCH DISCONNECTOR 200A ACTI9 4P"/>
    <s v="Congleton CW12 1DL"/>
    <n v="12.6"/>
    <x v="2"/>
    <s v="Diesel"/>
    <n v="4.6620000000000003E-3"/>
  </r>
  <r>
    <d v="2023-06-01T00:00:00"/>
    <s v="S024190"/>
    <x v="22"/>
    <s v="PO146262"/>
    <s v="GRN190114"/>
    <s v="340-1085-1"/>
    <s v="LINAC GLIDE STRIP"/>
    <s v="Stockport SK4 2JT"/>
    <n v="22.2"/>
    <x v="1"/>
    <s v="Diesel"/>
    <n v="8.2140000000000008E-3"/>
  </r>
  <r>
    <d v="2023-05-01T00:00:00"/>
    <s v="S022669"/>
    <x v="53"/>
    <s v="PO144540"/>
    <s v="GRN187600"/>
    <n v="101031721"/>
    <s v="SWITCH DISCONNECTOR 200A ACTI9 4P"/>
    <s v="Congleton CW12 1DL"/>
    <n v="12.6"/>
    <x v="2"/>
    <s v="Diesel"/>
    <n v="4.6620000000000003E-3"/>
  </r>
  <r>
    <d v="2023-05-01T00:00:00"/>
    <s v="S022669"/>
    <x v="53"/>
    <s v="PO143302"/>
    <s v="GRN187601"/>
    <n v="101031721"/>
    <s v="SWITCH DISCONNECTOR 200A ACTI9 4P"/>
    <s v="Congleton CW12 1DL"/>
    <n v="12.6"/>
    <x v="2"/>
    <s v="Diesel"/>
    <n v="4.6620000000000003E-3"/>
  </r>
  <r>
    <d v="2023-05-01T00:00:00"/>
    <s v="S022669"/>
    <x v="53"/>
    <s v="PO145468"/>
    <s v="GRN187711"/>
    <n v="55203867"/>
    <s v="RED DOUBLE-FLASH BEACON 24VDC"/>
    <s v="Congleton CW12 1DL"/>
    <n v="12.6"/>
    <x v="2"/>
    <s v="Diesel"/>
    <n v="4.6620000000000003E-3"/>
  </r>
  <r>
    <d v="2023-05-01T00:00:00"/>
    <s v="S022669"/>
    <x v="53"/>
    <s v="PO138768"/>
    <s v="GRN187716"/>
    <s v="11700-8380"/>
    <s v="POWER SUPPLY 24VDC 20A -40 TO +70C 1PH AND 3PH DIN"/>
    <s v="Congleton CW12 1DL"/>
    <n v="12.6"/>
    <x v="2"/>
    <s v="Diesel"/>
    <n v="4.6620000000000003E-3"/>
  </r>
  <r>
    <d v="2023-05-01T00:00:00"/>
    <s v="S022669"/>
    <x v="53"/>
    <s v="PO144470"/>
    <s v="GRN187762"/>
    <n v="1"/>
    <s v="freight inwards"/>
    <s v="Congleton CW12 1DL"/>
    <n v="12.6"/>
    <x v="2"/>
    <s v="Diesel"/>
    <n v="4.6620000000000003E-3"/>
  </r>
  <r>
    <d v="2023-05-01T00:00:00"/>
    <s v="S022669"/>
    <x v="53"/>
    <s v="PO144878"/>
    <s v="GRN187780"/>
    <n v="1"/>
    <s v="freight inwards"/>
    <s v="Congleton CW12 1DL"/>
    <n v="12.6"/>
    <x v="2"/>
    <s v="Diesel"/>
    <n v="4.6620000000000003E-3"/>
  </r>
  <r>
    <d v="2023-05-01T00:00:00"/>
    <s v="S022669"/>
    <x v="53"/>
    <s v="PO145397"/>
    <s v="GRN187782"/>
    <n v="1"/>
    <s v="freight inwards"/>
    <s v="Congleton CW12 1DL"/>
    <n v="12.6"/>
    <x v="2"/>
    <s v="Diesel"/>
    <n v="4.6620000000000003E-3"/>
  </r>
  <r>
    <d v="2023-05-01T00:00:00"/>
    <s v="S022669"/>
    <x v="53"/>
    <s v="PO145023"/>
    <s v="GRN187785"/>
    <n v="1"/>
    <s v="freight inwards"/>
    <s v="Congleton CW12 1DL"/>
    <n v="12.6"/>
    <x v="2"/>
    <s v="Diesel"/>
    <n v="4.6620000000000003E-3"/>
  </r>
  <r>
    <d v="2023-05-01T00:00:00"/>
    <s v="S022669"/>
    <x v="53"/>
    <s v="PO144667"/>
    <s v="GRN187819"/>
    <n v="101025603"/>
    <s v="DIMMER SWITCH 1 GANG 1-10V ON/OFF BRUSHED STEEL"/>
    <s v="Congleton CW12 1DL"/>
    <n v="12.6"/>
    <x v="2"/>
    <s v="Diesel"/>
    <n v="4.6620000000000003E-3"/>
  </r>
  <r>
    <d v="2023-05-01T00:00:00"/>
    <s v="S022669"/>
    <x v="53"/>
    <s v="PO145308"/>
    <s v="GRN187831"/>
    <n v="1"/>
    <s v="RUSH REPAIR FEE"/>
    <s v="Congleton CW12 1DL"/>
    <n v="12.6"/>
    <x v="2"/>
    <s v="Diesel"/>
    <n v="4.6620000000000003E-3"/>
  </r>
  <r>
    <d v="2023-05-01T00:00:00"/>
    <s v="S022669"/>
    <x v="53"/>
    <s v="PO146102"/>
    <s v="GRN187843"/>
    <n v="101035552"/>
    <s v="KINETIX 5700 47A POWER SUPPLY, DC BUS"/>
    <s v="Congleton CW12 1DL"/>
    <n v="12.6"/>
    <x v="2"/>
    <s v="Diesel"/>
    <n v="4.6620000000000003E-3"/>
  </r>
  <r>
    <d v="2023-05-01T00:00:00"/>
    <s v="S022669"/>
    <x v="53"/>
    <s v="PO143417"/>
    <s v="GRN187868"/>
    <n v="101050292"/>
    <s v="ACTROS 5 FUEL SENDER ASSEMBLY"/>
    <s v="Congleton CW12 1DL"/>
    <n v="12.6"/>
    <x v="2"/>
    <s v="Diesel"/>
    <n v="4.6620000000000003E-3"/>
  </r>
  <r>
    <d v="2023-05-01T00:00:00"/>
    <s v="S022669"/>
    <x v="53"/>
    <s v="PO144867"/>
    <s v="GRN187893"/>
    <n v="1"/>
    <s v="freight inwards"/>
    <s v="Congleton CW12 1DL"/>
    <n v="12.6"/>
    <x v="2"/>
    <s v="Diesel"/>
    <n v="4.6620000000000003E-3"/>
  </r>
  <r>
    <d v="2023-09-01T00:00:00"/>
    <s v="S002239"/>
    <x v="17"/>
    <s v="PO143492"/>
    <s v="GRN197213"/>
    <n v="101037721"/>
    <s v="LINATRON Mi6SSM LOW DOSE(15 &amp; 30 rad/min versions)"/>
    <s v="UT 84104"/>
    <n v="4725"/>
    <x v="4"/>
    <s v="Aviation"/>
    <n v="18.279100224000004"/>
  </r>
  <r>
    <d v="2023-09-01T00:00:00"/>
    <s v="S002239"/>
    <x v="17"/>
    <s v="PO143492"/>
    <s v="GRN197217"/>
    <n v="101037721"/>
    <s v="LINATRON Mi6SSM LOW DOSE(15 &amp; 30 rad/min versions)"/>
    <s v="UT 84104"/>
    <n v="4725"/>
    <x v="4"/>
    <s v="Aviation"/>
    <n v="18.279100224000004"/>
  </r>
  <r>
    <d v="2023-10-01T00:00:00"/>
    <s v="S002239"/>
    <x v="17"/>
    <s v="PO143492"/>
    <s v="GRN198969"/>
    <n v="101037721"/>
    <s v="LINATRON Mi6SSM LOW DOSE(15 &amp; 30 rad/min versions)"/>
    <s v="UT 84104"/>
    <n v="4725"/>
    <x v="4"/>
    <s v="Aviation"/>
    <n v="18.279100224000004"/>
  </r>
  <r>
    <d v="2023-10-01T00:00:00"/>
    <s v="S002239"/>
    <x v="17"/>
    <s v="PO143492"/>
    <s v="GRN198972"/>
    <n v="101037721"/>
    <s v="LINATRON Mi6SSM LOW DOSE(15 &amp; 30 rad/min versions)"/>
    <s v="UT 84104"/>
    <n v="4725"/>
    <x v="4"/>
    <s v="Aviation"/>
    <n v="18.279100224000004"/>
  </r>
  <r>
    <d v="2023-10-01T00:00:00"/>
    <s v="S002239"/>
    <x v="17"/>
    <s v="PO143492"/>
    <s v="GRN198973"/>
    <n v="101037721"/>
    <s v="LINATRON Mi6SSM LOW DOSE(15 &amp; 30 rad/min versions)"/>
    <s v="UT 84104"/>
    <n v="4725"/>
    <x v="4"/>
    <s v="Aviation"/>
    <n v="18.279100224000004"/>
  </r>
  <r>
    <d v="2023-10-01T00:00:00"/>
    <s v="S002239"/>
    <x v="17"/>
    <s v="PO143492"/>
    <s v="GRN200314"/>
    <n v="101037721"/>
    <s v="LINATRON Mi6SSM LOW DOSE(15 &amp; 30 rad/min versions)"/>
    <s v="UT 84104"/>
    <n v="4725"/>
    <x v="4"/>
    <s v="Aviation"/>
    <n v="18.279100224000004"/>
  </r>
  <r>
    <d v="2023-05-01T00:00:00"/>
    <s v="S024099"/>
    <x v="47"/>
    <s v="PO143009"/>
    <s v="GRN187414"/>
    <s v="340-1012-1"/>
    <s v="WELDMENT LINAC SUPPORT STRUCTURE"/>
    <s v="Stafford ST16 3DR"/>
    <n v="49.6"/>
    <x v="3"/>
    <s v="Diesel"/>
    <n v="5.0430800000000005E-2"/>
  </r>
  <r>
    <d v="2023-05-01T00:00:00"/>
    <s v="S024099"/>
    <x v="47"/>
    <s v="PO139918"/>
    <s v="GRN187484"/>
    <s v="340-1012-1"/>
    <s v="WELDMENT LINAC SUPPORT STRUCTURE"/>
    <s v="Stafford ST16 3DR"/>
    <n v="49.6"/>
    <x v="3"/>
    <s v="Diesel"/>
    <n v="5.0430800000000005E-2"/>
  </r>
  <r>
    <d v="2023-05-01T00:00:00"/>
    <s v="S024099"/>
    <x v="47"/>
    <s v="PO143012"/>
    <s v="GRN187885"/>
    <s v="340-1012-1"/>
    <s v="WELDMENT LINAC SUPPORT STRUCTURE"/>
    <s v="Stafford ST16 3DR"/>
    <n v="49.6"/>
    <x v="3"/>
    <s v="Diesel"/>
    <n v="5.0430800000000005E-2"/>
  </r>
  <r>
    <d v="2023-05-01T00:00:00"/>
    <s v="S024099"/>
    <x v="47"/>
    <s v="PO143014"/>
    <s v="GRN188156"/>
    <s v="340-1012-1"/>
    <s v="WELDMENT LINAC SUPPORT STRUCTURE"/>
    <s v="Stafford ST16 3DR"/>
    <n v="49.6"/>
    <x v="3"/>
    <s v="Diesel"/>
    <n v="5.0430800000000005E-2"/>
  </r>
  <r>
    <d v="2023-05-01T00:00:00"/>
    <s v="S024099"/>
    <x v="47"/>
    <s v="PO143013"/>
    <s v="GRN188345"/>
    <s v="340-1012-1"/>
    <s v="WELDMENT LINAC SUPPORT STRUCTURE"/>
    <s v="Stafford ST16 3DR"/>
    <n v="49.6"/>
    <x v="3"/>
    <s v="Diesel"/>
    <n v="5.0430800000000005E-2"/>
  </r>
  <r>
    <d v="2023-06-01T00:00:00"/>
    <s v="S024099"/>
    <x v="47"/>
    <s v="PO143015"/>
    <s v="GRN188764"/>
    <s v="340-1012-1"/>
    <s v="WELDMENT LINAC SUPPORT STRUCTURE"/>
    <s v="Stafford ST16 3DR"/>
    <n v="49.6"/>
    <x v="3"/>
    <s v="Diesel"/>
    <n v="5.0430800000000005E-2"/>
  </r>
  <r>
    <d v="2023-05-01T00:00:00"/>
    <s v="S022669"/>
    <x v="53"/>
    <s v="PO138643"/>
    <s v="GRN187984"/>
    <n v="51208078"/>
    <s v="SKYLINE SURFACE LINEAR EMERGENCY 1200mm LED PANEL"/>
    <s v="Congleton CW12 1DL"/>
    <n v="12.6"/>
    <x v="2"/>
    <s v="Diesel"/>
    <n v="4.6620000000000003E-3"/>
  </r>
  <r>
    <d v="2023-06-01T00:00:00"/>
    <s v="S023284"/>
    <x v="19"/>
    <s v="PO143146"/>
    <s v="GRN190194"/>
    <n v="101034024"/>
    <s v="MAIN CONTROL PANEL"/>
    <s v="Leicester LE19 2DT"/>
    <n v="144"/>
    <x v="1"/>
    <s v="Diesel"/>
    <n v="5.3280000000000001E-2"/>
  </r>
  <r>
    <d v="2023-05-01T00:00:00"/>
    <s v="S022669"/>
    <x v="53"/>
    <s v="PO140212"/>
    <s v="GRN187987"/>
    <n v="101024397"/>
    <s v="AUTO TRANSFORMER CLASS 1 240 VAC 3.84 Kva 16A BLOC"/>
    <s v="Congleton CW12 1DL"/>
    <n v="12.6"/>
    <x v="2"/>
    <s v="Diesel"/>
    <n v="4.6620000000000003E-3"/>
  </r>
  <r>
    <d v="2023-05-01T00:00:00"/>
    <s v="S022669"/>
    <x v="53"/>
    <s v="PO143410"/>
    <s v="GRN187991"/>
    <n v="101024397"/>
    <s v="AUTO TRANSFORMER CLASS 1 240 VAC 3.84 Kva 16A BLOC"/>
    <s v="Congleton CW12 1DL"/>
    <n v="12.6"/>
    <x v="2"/>
    <s v="Diesel"/>
    <n v="4.6620000000000003E-3"/>
  </r>
  <r>
    <d v="2023-05-01T00:00:00"/>
    <s v="S022669"/>
    <x v="53"/>
    <s v="PO143406"/>
    <s v="GRN188001"/>
    <n v="101024397"/>
    <s v="AUTO TRANSFORMER CLASS 1 240 VAC 3.84 Kva 16A BLOC"/>
    <s v="Congleton CW12 1DL"/>
    <n v="12.6"/>
    <x v="2"/>
    <s v="Diesel"/>
    <n v="4.6620000000000003E-3"/>
  </r>
  <r>
    <d v="2023-05-01T00:00:00"/>
    <s v="S022669"/>
    <x v="53"/>
    <s v="PO139725"/>
    <s v="GRN188003"/>
    <n v="101024397"/>
    <s v="AUTO TRANSFORMER CLASS 1 240 VAC 3.84 Kva 16A BLOC"/>
    <s v="Congleton CW12 1DL"/>
    <n v="12.6"/>
    <x v="2"/>
    <s v="Diesel"/>
    <n v="4.6620000000000003E-3"/>
  </r>
  <r>
    <d v="2023-05-01T00:00:00"/>
    <s v="S022669"/>
    <x v="53"/>
    <s v="PO145632"/>
    <s v="GRN188004"/>
    <n v="51212352"/>
    <s v="LED SIDE MARKER SURFACE MOUNTING 18 SERIES AMBER"/>
    <s v="Congleton CW12 1DL"/>
    <n v="12.6"/>
    <x v="2"/>
    <s v="Diesel"/>
    <n v="4.6620000000000003E-3"/>
  </r>
  <r>
    <d v="2023-06-01T00:00:00"/>
    <s v="S023284"/>
    <x v="19"/>
    <s v="PO131879"/>
    <s v="GRN190201"/>
    <s v="340-1040-1"/>
    <s v="JUNCTION BOX SOURCE SIDE"/>
    <s v="Leicester LE19 2DT"/>
    <n v="144"/>
    <x v="1"/>
    <s v="Diesel"/>
    <n v="5.3280000000000001E-2"/>
  </r>
  <r>
    <d v="2023-06-01T00:00:00"/>
    <s v="S023284"/>
    <x v="19"/>
    <s v="PO141868"/>
    <s v="GRN190202"/>
    <s v="340-1125-1"/>
    <s v="ENCLOSURE SYSTEM ENTRY/EXIT"/>
    <s v="Leicester LE19 2DT"/>
    <n v="144"/>
    <x v="1"/>
    <s v="Diesel"/>
    <n v="5.3280000000000001E-2"/>
  </r>
  <r>
    <d v="2023-05-01T00:00:00"/>
    <s v="S022669"/>
    <x v="53"/>
    <s v="PO145575"/>
    <s v="GRN188008"/>
    <n v="79205965"/>
    <s v="MCB 32A SINGLE POLE TYPE C 6KA"/>
    <s v="Congleton CW12 1DL"/>
    <n v="12.6"/>
    <x v="2"/>
    <s v="Diesel"/>
    <n v="4.6620000000000003E-3"/>
  </r>
  <r>
    <d v="2023-05-01T00:00:00"/>
    <s v="S022669"/>
    <x v="53"/>
    <s v="PO144868"/>
    <s v="GRN188012"/>
    <n v="3445335"/>
    <s v="ACTI9 IC60H MCB 3POLE TYPE D 10KA 63A"/>
    <s v="Congleton CW12 1DL"/>
    <n v="12.6"/>
    <x v="2"/>
    <s v="Diesel"/>
    <n v="4.6620000000000003E-3"/>
  </r>
  <r>
    <d v="2023-05-01T00:00:00"/>
    <s v="S022669"/>
    <x v="53"/>
    <s v="PO140009"/>
    <s v="GRN188037"/>
    <n v="101025262"/>
    <s v="SLIMLINE LED MODULE (12/24V) RED FLASH"/>
    <s v="Congleton CW12 1DL"/>
    <n v="12.6"/>
    <x v="2"/>
    <s v="Diesel"/>
    <n v="4.6620000000000003E-3"/>
  </r>
  <r>
    <d v="2023-05-01T00:00:00"/>
    <s v="S022669"/>
    <x v="53"/>
    <s v="PO145575"/>
    <s v="GRN188050"/>
    <n v="31207853"/>
    <s v="PERIMETER TRUNKING CABLELINE 50 - INTERNAL ANGLE"/>
    <s v="Congleton CW12 1DL"/>
    <n v="12.6"/>
    <x v="2"/>
    <s v="Diesel"/>
    <n v="4.6620000000000003E-3"/>
  </r>
  <r>
    <d v="2023-06-01T00:00:00"/>
    <s v="S023284"/>
    <x v="19"/>
    <s v="PO143146"/>
    <s v="GRN190210"/>
    <n v="101034024"/>
    <s v="MAIN CONTROL PANEL"/>
    <s v="Leicester LE19 2DT"/>
    <n v="144"/>
    <x v="1"/>
    <s v="Diesel"/>
    <n v="5.3280000000000001E-2"/>
  </r>
  <r>
    <d v="2023-05-01T00:00:00"/>
    <s v="S022669"/>
    <x v="53"/>
    <s v="PO145624"/>
    <s v="GRN188148"/>
    <s v="308-1244-1"/>
    <s v="KEYBOARD / MOUSE SHARING SWITCH FOR COLOCATED SYST"/>
    <s v="Congleton CW12 1DL"/>
    <n v="12.6"/>
    <x v="2"/>
    <s v="Diesel"/>
    <n v="4.6620000000000003E-3"/>
  </r>
  <r>
    <d v="2023-05-01T00:00:00"/>
    <s v="S022669"/>
    <x v="53"/>
    <s v="PO145174"/>
    <s v="GRN188150"/>
    <n v="101037558"/>
    <s v="160A DISCONNECT SWITCH 3 PHASE N+E"/>
    <s v="Congleton CW12 1DL"/>
    <n v="12.6"/>
    <x v="2"/>
    <s v="Diesel"/>
    <n v="4.6620000000000003E-3"/>
  </r>
  <r>
    <d v="2023-05-01T00:00:00"/>
    <s v="S022669"/>
    <x v="53"/>
    <s v="PO144868"/>
    <s v="GRN188251"/>
    <s v="11505-0862"/>
    <s v="KEYBOARD ARABIC-ENGLISH 104 KEY WINDOWS USB"/>
    <s v="Congleton CW12 1DL"/>
    <n v="12.6"/>
    <x v="2"/>
    <s v="Diesel"/>
    <n v="4.6620000000000003E-3"/>
  </r>
  <r>
    <d v="2023-05-01T00:00:00"/>
    <s v="S022669"/>
    <x v="53"/>
    <s v="PO140975"/>
    <s v="GRN188312"/>
    <s v="11505-0862"/>
    <s v="KEYBOARD ARABIC-ENGLISH 104 KEY WINDOWS USB OR PS2"/>
    <s v="Congleton CW12 1DL"/>
    <n v="12.6"/>
    <x v="2"/>
    <s v="Diesel"/>
    <n v="4.6620000000000003E-3"/>
  </r>
  <r>
    <d v="2023-05-01T00:00:00"/>
    <s v="S022669"/>
    <x v="53"/>
    <s v="PO144540"/>
    <s v="GRN188328"/>
    <s v="11505-0862"/>
    <s v="KEYBOARD ARABIC-ENGLISH 104 KEY WINDOWS USB"/>
    <s v="Congleton CW12 1DL"/>
    <n v="12.6"/>
    <x v="2"/>
    <s v="Diesel"/>
    <n v="4.6620000000000003E-3"/>
  </r>
  <r>
    <d v="2023-05-01T00:00:00"/>
    <s v="S022669"/>
    <x v="53"/>
    <s v="PO140422"/>
    <s v="GRN188336"/>
    <s v="11505-0862"/>
    <s v="KEYBOARD ARABIC-ENGLISH 104 KEY WINDOWS USB OR PS2"/>
    <s v="Congleton CW12 1DL"/>
    <n v="12.6"/>
    <x v="2"/>
    <s v="Diesel"/>
    <n v="4.6620000000000003E-3"/>
  </r>
  <r>
    <d v="2023-05-01T00:00:00"/>
    <s v="S022669"/>
    <x v="53"/>
    <s v="PO146128"/>
    <s v="GRN188346"/>
    <s v="11700-5858"/>
    <s v="TAPE DOUBLE SIDED VHB 1IN WIDE 4941 SERIES"/>
    <s v="Congleton CW12 1DL"/>
    <n v="12.6"/>
    <x v="2"/>
    <s v="Diesel"/>
    <n v="4.6620000000000003E-3"/>
  </r>
  <r>
    <d v="2023-05-01T00:00:00"/>
    <s v="S022669"/>
    <x v="53"/>
    <s v="PO146128"/>
    <s v="GRN188348"/>
    <s v="11701-2852"/>
    <s v="INSIDE RISER – MEDIUM DUTY 100MM GALVANISED"/>
    <s v="Congleton CW12 1DL"/>
    <n v="12.6"/>
    <x v="2"/>
    <s v="Diesel"/>
    <n v="4.6620000000000003E-3"/>
  </r>
  <r>
    <d v="2023-05-01T00:00:00"/>
    <s v="S022669"/>
    <x v="53"/>
    <s v="PO143417"/>
    <s v="GRN188354"/>
    <n v="101050292"/>
    <s v="ACTROS 5 FUEL SENDER ASSEMBLY"/>
    <s v="Congleton CW12 1DL"/>
    <n v="12.6"/>
    <x v="2"/>
    <s v="Diesel"/>
    <n v="4.6620000000000003E-3"/>
  </r>
  <r>
    <d v="2023-05-01T00:00:00"/>
    <s v="S022669"/>
    <x v="53"/>
    <s v="PO144262"/>
    <s v="GRN188356"/>
    <n v="101033638"/>
    <s v="5M RGB LED STRIP 24VDC NON-WATERPROOF UKLED ST4861"/>
    <s v="Congleton CW12 1DL"/>
    <n v="12.6"/>
    <x v="2"/>
    <s v="Diesel"/>
    <n v="4.6620000000000003E-3"/>
  </r>
  <r>
    <d v="2023-05-01T00:00:00"/>
    <s v="S022669"/>
    <x v="53"/>
    <s v="PO146189"/>
    <s v="GRN188357"/>
    <n v="101035558"/>
    <s v="KINETIX 5700 UNVIERSAL FEEDBACK CONNECTOR KIT"/>
    <s v="Congleton CW12 1DL"/>
    <n v="12.6"/>
    <x v="2"/>
    <s v="Diesel"/>
    <n v="4.6620000000000003E-3"/>
  </r>
  <r>
    <d v="2023-06-01T00:00:00"/>
    <s v="S022669"/>
    <x v="53"/>
    <s v="PO146066"/>
    <s v="GRN188480"/>
    <n v="3145065"/>
    <s v="TRK HEAVY DUTY TRUNKING  50MM X 50MM X 3M - WHITE"/>
    <s v="Congleton CW12 1DL"/>
    <n v="12.6"/>
    <x v="2"/>
    <s v="Diesel"/>
    <n v="4.6620000000000003E-3"/>
  </r>
  <r>
    <d v="2023-06-01T00:00:00"/>
    <s v="S022669"/>
    <x v="53"/>
    <s v="PO143301"/>
    <s v="GRN188502"/>
    <n v="85201597"/>
    <s v="M6 X 25MM ROOFING BOLT"/>
    <s v="Congleton CW12 1DL"/>
    <n v="12.6"/>
    <x v="2"/>
    <s v="Diesel"/>
    <n v="4.6620000000000003E-3"/>
  </r>
  <r>
    <d v="2023-06-01T00:00:00"/>
    <s v="S023284"/>
    <x v="19"/>
    <s v="PO143144"/>
    <s v="GRN190243"/>
    <n v="101034024"/>
    <s v="MAIN CONTROL PANEL"/>
    <s v="Leicester LE19 2DT"/>
    <n v="144"/>
    <x v="1"/>
    <s v="Diesel"/>
    <n v="5.3280000000000001E-2"/>
  </r>
  <r>
    <d v="2023-06-01T00:00:00"/>
    <s v="S022669"/>
    <x v="53"/>
    <s v="PO139733"/>
    <s v="GRN188556"/>
    <s v="11547-1404"/>
    <s v="CORDSET IEC320 C13 TO CEI-23 PLUG"/>
    <s v="Congleton CW12 1DL"/>
    <n v="12.6"/>
    <x v="2"/>
    <s v="Diesel"/>
    <n v="4.6620000000000003E-3"/>
  </r>
  <r>
    <d v="2023-06-01T00:00:00"/>
    <s v="S022669"/>
    <x v="53"/>
    <s v="PO140981"/>
    <s v="GRN188557"/>
    <n v="3445384"/>
    <s v="EURO MODULAR FRONTPLATE"/>
    <s v="Congleton CW12 1DL"/>
    <n v="12.6"/>
    <x v="2"/>
    <s v="Diesel"/>
    <n v="4.6620000000000003E-3"/>
  </r>
  <r>
    <d v="2023-06-01T00:00:00"/>
    <s v="S022669"/>
    <x v="53"/>
    <s v="PO143408"/>
    <s v="GRN188563"/>
    <n v="101024397"/>
    <s v="AUTO TRANSFORMER CLASS 1 240 VAC 3.84 Kva 16A BLOC"/>
    <s v="Congleton CW12 1DL"/>
    <n v="12.6"/>
    <x v="2"/>
    <s v="Diesel"/>
    <n v="4.6620000000000003E-3"/>
  </r>
  <r>
    <d v="2023-06-01T00:00:00"/>
    <s v="S022669"/>
    <x v="53"/>
    <s v="PO145468"/>
    <s v="GRN188571"/>
    <n v="56207182"/>
    <s v="WATERPROOF CCTV PSU 24VAC 5A"/>
    <s v="Congleton CW12 1DL"/>
    <n v="12.6"/>
    <x v="2"/>
    <s v="Diesel"/>
    <n v="4.6620000000000003E-3"/>
  </r>
  <r>
    <d v="2023-06-01T00:00:00"/>
    <s v="S022669"/>
    <x v="53"/>
    <s v="PO140028"/>
    <s v="GRN188620"/>
    <n v="31203439"/>
    <s v="TRK HEAVY DUTY TRUNKING 100mm x 50mm x 3M - WHITE"/>
    <s v="Congleton CW12 1DL"/>
    <n v="12.6"/>
    <x v="2"/>
    <s v="Diesel"/>
    <n v="4.6620000000000003E-3"/>
  </r>
  <r>
    <d v="2023-06-01T00:00:00"/>
    <s v="S023413"/>
    <x v="15"/>
    <s v="PO143975"/>
    <s v="GRN190252"/>
    <s v="340-1582-1"/>
    <s v="VISY ACCR LITE MAST METALWORK"/>
    <s v="33100 Tampere, Finland"/>
    <n v="3916"/>
    <x v="2"/>
    <s v="Diesel"/>
    <n v="3.9815929999999999E-2"/>
  </r>
  <r>
    <d v="2023-06-01T00:00:00"/>
    <s v="S023413"/>
    <x v="15"/>
    <s v="PO145774"/>
    <s v="GRN190253"/>
    <n v="101048324"/>
    <s v="VISY ACCR &amp; ANPR GANTRY METALWORK"/>
    <s v="33100 Tampere, Finland"/>
    <n v="3916"/>
    <x v="2"/>
    <s v="Diesel"/>
    <n v="3.9815929999999999E-2"/>
  </r>
  <r>
    <d v="2023-06-01T00:00:00"/>
    <s v="S022669"/>
    <x v="53"/>
    <s v="PO145624"/>
    <s v="GRN188622"/>
    <s v="308-1244-1"/>
    <s v="KEYBOARD / MOUSE SHARING SWITCH FOR COLOCATED SYST"/>
    <s v="Congleton CW12 1DL"/>
    <n v="12.6"/>
    <x v="2"/>
    <s v="Diesel"/>
    <n v="4.6620000000000003E-3"/>
  </r>
  <r>
    <d v="2023-06-01T00:00:00"/>
    <s v="S022669"/>
    <x v="53"/>
    <s v="PO140422"/>
    <s v="GRN188624"/>
    <n v="79201462"/>
    <s v="MCB 1 POLE TYPE C 10KA 32A"/>
    <s v="Congleton CW12 1DL"/>
    <n v="12.6"/>
    <x v="2"/>
    <s v="Diesel"/>
    <n v="4.6620000000000003E-3"/>
  </r>
  <r>
    <d v="2023-06-01T00:00:00"/>
    <s v="S022669"/>
    <x v="53"/>
    <s v="PO144867"/>
    <s v="GRN188625"/>
    <n v="101025607"/>
    <s v="SWITCHED SOCKET 13A 2 GANG 2 USB SS - BLACK SCHNEI"/>
    <s v="Congleton CW12 1DL"/>
    <n v="12.6"/>
    <x v="2"/>
    <s v="Diesel"/>
    <n v="4.6620000000000003E-3"/>
  </r>
  <r>
    <d v="2023-06-01T00:00:00"/>
    <s v="S023284"/>
    <x v="19"/>
    <s v="PO140972"/>
    <s v="GRN190258"/>
    <s v="340-1073-1"/>
    <s v="CONDUIT JUNCTION BOX DETECTOR SIDE – JUNCTION BOX"/>
    <s v="Leicester LE19 2DT"/>
    <n v="144"/>
    <x v="1"/>
    <s v="Diesel"/>
    <n v="5.3280000000000001E-2"/>
  </r>
  <r>
    <d v="2023-06-01T00:00:00"/>
    <s v="S022669"/>
    <x v="53"/>
    <s v="PO143803"/>
    <s v="GRN188626"/>
    <n v="1"/>
    <s v="freight inwards"/>
    <s v="Congleton CW12 1DL"/>
    <n v="12.6"/>
    <x v="2"/>
    <s v="Diesel"/>
    <n v="4.6620000000000003E-3"/>
  </r>
  <r>
    <d v="2023-06-01T00:00:00"/>
    <s v="S022669"/>
    <x v="53"/>
    <s v="PO142054"/>
    <s v="GRN188627"/>
    <n v="101025262"/>
    <s v="SLIMLINE LED MODULE (12/24V) RED FLASH"/>
    <s v="Congleton CW12 1DL"/>
    <n v="12.6"/>
    <x v="2"/>
    <s v="Diesel"/>
    <n v="4.6620000000000003E-3"/>
  </r>
  <r>
    <d v="2023-06-01T00:00:00"/>
    <s v="S022669"/>
    <x v="53"/>
    <s v="PO139733"/>
    <s v="GRN188629"/>
    <s v="11505-0862"/>
    <s v="KEYBOARD ARABIC-ENGLISH 104 KEY WINDOWS USB OR PS2"/>
    <s v="Congleton CW12 1DL"/>
    <n v="12.6"/>
    <x v="2"/>
    <s v="Diesel"/>
    <n v="4.6620000000000003E-3"/>
  </r>
  <r>
    <d v="2023-06-01T00:00:00"/>
    <s v="S026602"/>
    <x v="12"/>
    <s v="PO146760"/>
    <s v="GRN190266"/>
    <s v="11550-0407"/>
    <s v="FILTER OIL DIESEL"/>
    <s v="Watford WD24 7GG"/>
    <n v="302"/>
    <x v="2"/>
    <s v="Diesl"/>
    <n v="1.1173999999999999E-3"/>
  </r>
  <r>
    <d v="2023-06-01T00:00:00"/>
    <s v="S022669"/>
    <x v="53"/>
    <s v="PO145762"/>
    <s v="GRN188631"/>
    <n v="79201462"/>
    <s v="MCB 1 POLE TYPE C 10KA 32A"/>
    <s v="Congleton CW12 1DL"/>
    <n v="12.6"/>
    <x v="2"/>
    <s v="Diesel"/>
    <n v="4.6620000000000003E-3"/>
  </r>
  <r>
    <d v="2023-06-01T00:00:00"/>
    <s v="S022669"/>
    <x v="53"/>
    <s v="PO143303"/>
    <s v="GRN188633"/>
    <n v="13206264"/>
    <s v="DP2400E HAND HELD PORTABLE 2-WAY RADIO C/W LI-ION"/>
    <s v="Congleton CW12 1DL"/>
    <n v="12.6"/>
    <x v="2"/>
    <s v="Diesel"/>
    <n v="4.6620000000000003E-3"/>
  </r>
  <r>
    <d v="2023-06-01T00:00:00"/>
    <s v="S022669"/>
    <x v="53"/>
    <s v="PO144668"/>
    <s v="GRN188637"/>
    <n v="31201830"/>
    <s v="20MM PLASTIC CONDUIT SADDLES WHITE"/>
    <s v="Congleton CW12 1DL"/>
    <n v="12.6"/>
    <x v="2"/>
    <s v="Diesel"/>
    <n v="4.6620000000000003E-3"/>
  </r>
  <r>
    <d v="2023-06-01T00:00:00"/>
    <s v="S022669"/>
    <x v="53"/>
    <s v="PO145468"/>
    <s v="GRN188639"/>
    <n v="56207182"/>
    <s v="WATERPROOF CCTV PSU 24VAC 5A"/>
    <s v="Congleton CW12 1DL"/>
    <n v="12.6"/>
    <x v="2"/>
    <s v="Diesel"/>
    <n v="4.6620000000000003E-3"/>
  </r>
  <r>
    <d v="2023-06-01T00:00:00"/>
    <s v="S022669"/>
    <x v="53"/>
    <s v="PO145624"/>
    <s v="GRN188657"/>
    <s v="308-1244-1"/>
    <s v="KEYBOARD / MOUSE SHARING SWITCH FOR COLOCATED SYST"/>
    <s v="Congleton CW12 1DL"/>
    <n v="12.6"/>
    <x v="2"/>
    <s v="Diesel"/>
    <n v="4.6620000000000003E-3"/>
  </r>
  <r>
    <d v="2023-06-01T00:00:00"/>
    <s v="S022669"/>
    <x v="53"/>
    <s v="PO135049"/>
    <s v="GRN188658"/>
    <s v="11700-7756"/>
    <s v="HOIST RING 1-8  X 1.53 BOLT 10000LB"/>
    <s v="Congleton CW12 1DL"/>
    <n v="12.6"/>
    <x v="2"/>
    <s v="Diesel"/>
    <n v="4.6620000000000003E-3"/>
  </r>
  <r>
    <d v="2023-06-01T00:00:00"/>
    <s v="S024099"/>
    <x v="47"/>
    <s v="PO143016"/>
    <s v="GRN189565"/>
    <s v="340-1012-1"/>
    <s v="WELDMENT LINAC SUPPORT STRUCTURE"/>
    <s v="Stafford ST16 3DR"/>
    <n v="49.6"/>
    <x v="3"/>
    <s v="Diesel"/>
    <n v="5.0430800000000005E-2"/>
  </r>
  <r>
    <d v="2023-06-01T00:00:00"/>
    <s v="S000892"/>
    <x v="16"/>
    <s v="PO147034"/>
    <s v="GRN190286"/>
    <n v="101041993"/>
    <s v="M12 FEMALECONNECTOR, A-CODED 8 PIN BINDER 99-0486-"/>
    <s v="Stockport SK4 2JT"/>
    <n v="55"/>
    <x v="2"/>
    <s v="Diesel"/>
    <n v="2.0350000000000001E-4"/>
  </r>
  <r>
    <d v="2023-06-01T00:00:00"/>
    <s v="S022670"/>
    <x v="26"/>
    <s v="PO145978"/>
    <s v="GRN190288"/>
    <s v="11700-5243"/>
    <s v="BOLT HEX DIN933 M20 X 2.5 X 50MM GEOMET STL"/>
    <s v="Congleton CW12 1HR"/>
    <n v="12.8"/>
    <x v="2"/>
    <s v="Diesel"/>
    <n v="4.7360000000000001E-5"/>
  </r>
  <r>
    <d v="2023-06-01T00:00:00"/>
    <s v="S000892"/>
    <x v="16"/>
    <s v="PO146756"/>
    <s v="GRN190295"/>
    <n v="101011726"/>
    <s v="M8 SHOCK MOUNT 120DAN MALE TO MALE NATURAL RUBBER"/>
    <s v="Stockport SK4 2JT"/>
    <n v="55"/>
    <x v="2"/>
    <s v="Diesel"/>
    <n v="2.0350000000000001E-4"/>
  </r>
  <r>
    <d v="2023-06-01T00:00:00"/>
    <s v="S022669"/>
    <x v="53"/>
    <s v="PO143808"/>
    <s v="GRN188660"/>
    <n v="42206182"/>
    <s v="COMPLETE MARKER SYSTEM (1400 x 350)"/>
    <s v="Congleton CW12 1DL"/>
    <n v="12.6"/>
    <x v="2"/>
    <s v="Diesel"/>
    <n v="4.6620000000000003E-3"/>
  </r>
  <r>
    <d v="2023-06-01T00:00:00"/>
    <s v="S022669"/>
    <x v="53"/>
    <s v="PO143991"/>
    <s v="GRN188661"/>
    <n v="42205932"/>
    <s v="VEHICLE CONTROL UNIT"/>
    <s v="Congleton CW12 1DL"/>
    <n v="12.6"/>
    <x v="2"/>
    <s v="Diesel"/>
    <n v="4.6620000000000003E-3"/>
  </r>
  <r>
    <d v="2023-06-01T00:00:00"/>
    <s v="S023849"/>
    <x v="6"/>
    <s v="PO144317"/>
    <s v="GRN190308"/>
    <n v="101007863"/>
    <s v="NETGEAR COMPATIBLE 10GBASE-LR SFP+1310NM 10KM"/>
    <s v="Warrington WA2 8TX"/>
    <n v="78.2"/>
    <x v="2"/>
    <s v="Diesel"/>
    <n v="2.8933999999999996E-4"/>
  </r>
  <r>
    <d v="2023-06-01T00:00:00"/>
    <s v="S023849"/>
    <x v="6"/>
    <s v="PO146385"/>
    <s v="GRN190309"/>
    <n v="101007863"/>
    <s v="NETGEAR COMPATIBLE 10GBASE-LR SFP+1310NM 10KM"/>
    <s v="Warrington WA2 8TX"/>
    <n v="78.2"/>
    <x v="2"/>
    <s v="Diesel"/>
    <n v="2.8933999999999996E-4"/>
  </r>
  <r>
    <d v="2023-06-01T00:00:00"/>
    <s v="S022669"/>
    <x v="53"/>
    <s v="PO144868"/>
    <s v="GRN188662"/>
    <n v="42205934"/>
    <s v="CABINET FOR NAVIGATION CONTROL UNIT ETC"/>
    <s v="Congleton CW12 1DL"/>
    <n v="12.6"/>
    <x v="2"/>
    <s v="Diesel"/>
    <n v="4.6620000000000003E-3"/>
  </r>
  <r>
    <d v="2023-06-01T00:00:00"/>
    <s v="S001121"/>
    <x v="5"/>
    <s v="PO139724"/>
    <s v="GRN190314"/>
    <n v="1"/>
    <s v="freight inwards"/>
    <s v="Salford M5 4BE"/>
    <n v="103.6"/>
    <x v="2"/>
    <s v="Diesel"/>
    <n v="3.8331999999999998E-4"/>
  </r>
  <r>
    <d v="2023-06-01T00:00:00"/>
    <s v="S022669"/>
    <x v="53"/>
    <s v="PO144071"/>
    <s v="GRN188663"/>
    <n v="42206182"/>
    <s v="COMPLETE MARKER SYSTEM (1400 x 350)"/>
    <s v="Congleton CW12 1DL"/>
    <n v="12.6"/>
    <x v="2"/>
    <s v="Diesel"/>
    <n v="4.6620000000000003E-3"/>
  </r>
  <r>
    <d v="2023-06-01T00:00:00"/>
    <s v="S022669"/>
    <x v="53"/>
    <s v="PO143303"/>
    <s v="GRN188671"/>
    <n v="101031721"/>
    <s v="SWITCH DISCONNECTOR 200A ACTI9 4P"/>
    <s v="Congleton CW12 1DL"/>
    <n v="12.6"/>
    <x v="2"/>
    <s v="Diesel"/>
    <n v="4.6620000000000003E-3"/>
  </r>
  <r>
    <d v="2023-06-01T00:00:00"/>
    <s v="S022669"/>
    <x v="53"/>
    <s v="PO143418"/>
    <s v="GRN188680"/>
    <n v="101042092"/>
    <s v="VIDAR CAMERA ETHERNET DATA CABLE 2M"/>
    <s v="Congleton CW12 1DL"/>
    <n v="12.6"/>
    <x v="2"/>
    <s v="Diesel"/>
    <n v="4.6620000000000003E-3"/>
  </r>
  <r>
    <d v="2023-06-01T00:00:00"/>
    <s v="S022669"/>
    <x v="53"/>
    <s v="PO144667"/>
    <s v="GRN188756"/>
    <n v="101024397"/>
    <s v="AUTO TRANSFORMER CLASS 1 240 VAC 3.84 Kva 16A BLOC"/>
    <s v="Congleton CW12 1DL"/>
    <n v="12.6"/>
    <x v="2"/>
    <s v="Diesel"/>
    <n v="4.6620000000000003E-3"/>
  </r>
  <r>
    <d v="2023-06-01T00:00:00"/>
    <s v="S001121"/>
    <x v="5"/>
    <s v="PO137920"/>
    <s v="GRN190321"/>
    <n v="101027209"/>
    <s v="PLC POWER SUPPLY COMPACT I/O MODULE"/>
    <s v="Salford M5 4BE"/>
    <n v="103.6"/>
    <x v="2"/>
    <s v="Diesel"/>
    <n v="3.8331999999999998E-4"/>
  </r>
  <r>
    <d v="2023-06-01T00:00:00"/>
    <s v="S000892"/>
    <x v="16"/>
    <s v="PO146756"/>
    <s v="GRN190323"/>
    <n v="101033208"/>
    <s v="THERMOPLASTIC KNURLED KNOB M6 X 8 - BLACK"/>
    <s v="Stockport SK4 2JT"/>
    <n v="55"/>
    <x v="2"/>
    <s v="Diesel"/>
    <n v="2.0350000000000001E-4"/>
  </r>
  <r>
    <d v="2023-06-01T00:00:00"/>
    <s v="S022669"/>
    <x v="53"/>
    <s v="PO143411"/>
    <s v="GRN188795"/>
    <n v="101017406"/>
    <s v="WD MY PASSPORT 2TB PORTABLE HARD DRIVE - BLACK"/>
    <s v="Congleton CW12 1DL"/>
    <n v="12.6"/>
    <x v="2"/>
    <s v="Diesel"/>
    <n v="4.6620000000000003E-3"/>
  </r>
  <r>
    <d v="2023-06-01T00:00:00"/>
    <s v="S022669"/>
    <x v="53"/>
    <s v="PO144071"/>
    <s v="GRN188804"/>
    <n v="101042092"/>
    <s v="VIDAR CAMERA ETHERNET DATA CABLE 2M"/>
    <s v="Congleton CW12 1DL"/>
    <n v="12.6"/>
    <x v="2"/>
    <s v="Diesel"/>
    <n v="4.6620000000000003E-3"/>
  </r>
  <r>
    <d v="2023-06-01T00:00:00"/>
    <s v="S022669"/>
    <x v="53"/>
    <s v="PO143803"/>
    <s v="GRN188831"/>
    <n v="101050292"/>
    <s v="ACTROS 5 FUEL SENDER ASSEMBLY"/>
    <s v="Congleton CW12 1DL"/>
    <n v="12.6"/>
    <x v="2"/>
    <s v="Diesel"/>
    <n v="4.6620000000000003E-3"/>
  </r>
  <r>
    <d v="2023-06-01T00:00:00"/>
    <s v="S022669"/>
    <x v="53"/>
    <s v="PO145924"/>
    <s v="GRN188833"/>
    <s v="11701-1477"/>
    <s v="4 POLE CROSS-CONNECTOR FOR 1.5MM TERMINALS"/>
    <s v="Congleton CW12 1DL"/>
    <n v="12.6"/>
    <x v="2"/>
    <s v="Diesel"/>
    <n v="4.6620000000000003E-3"/>
  </r>
  <r>
    <d v="2023-06-01T00:00:00"/>
    <s v="S022669"/>
    <x v="53"/>
    <s v="PO146446"/>
    <s v="GRN188838"/>
    <s v="11700-3009"/>
    <s v="POWER RELAY 4PDT 24VDC 3A PLUG IN"/>
    <s v="Congleton CW12 1DL"/>
    <n v="12.6"/>
    <x v="2"/>
    <s v="Diesel"/>
    <n v="4.6620000000000003E-3"/>
  </r>
  <r>
    <d v="2023-07-01T00:00:00"/>
    <s v="S022669"/>
    <x v="53"/>
    <s v="PO146134"/>
    <s v="GRN188843"/>
    <n v="1"/>
    <s v="freight inwards"/>
    <s v="Congleton CW12 1DL"/>
    <n v="12.6"/>
    <x v="2"/>
    <s v="Diesel"/>
    <n v="4.6620000000000003E-3"/>
  </r>
  <r>
    <d v="2023-06-01T00:00:00"/>
    <s v="S022669"/>
    <x v="53"/>
    <s v="PO144667"/>
    <s v="GRN188846"/>
    <n v="101024397"/>
    <s v="AUTO TRANSFORMER CLASS 1 240 VAC 3.84 Kva 16A BLOC"/>
    <s v="Congleton CW12 1DL"/>
    <n v="12.6"/>
    <x v="2"/>
    <s v="Diesel"/>
    <n v="4.6620000000000003E-3"/>
  </r>
  <r>
    <d v="2023-06-01T00:00:00"/>
    <s v="S022669"/>
    <x v="53"/>
    <s v="PO143790"/>
    <s v="GRN188855"/>
    <s v="11701-2579"/>
    <s v="5 POLE 125A MALE PLUG - POWERTOP XTRA R"/>
    <s v="Congleton CW12 1DL"/>
    <n v="12.6"/>
    <x v="2"/>
    <s v="Diesel"/>
    <n v="4.6620000000000003E-3"/>
  </r>
  <r>
    <d v="2023-06-01T00:00:00"/>
    <s v="S001571"/>
    <x v="10"/>
    <s v="PO144865"/>
    <s v="GRN190338"/>
    <n v="101012395"/>
    <s v="SICK 2D LIDAR LASER SENSOR TIM351-2134001"/>
    <s v="St Albans AL1 5BN"/>
    <n v="298"/>
    <x v="2"/>
    <s v="Diesel"/>
    <n v="1.1026E-3"/>
  </r>
  <r>
    <d v="2023-06-01T00:00:00"/>
    <s v="S001571"/>
    <x v="10"/>
    <s v="PO131751"/>
    <s v="GRN190339"/>
    <s v="11700-5287"/>
    <s v="LASER SCANNER LMS141-15100 SECURITY PRIME"/>
    <s v="St Albans AL1 5BN"/>
    <n v="298"/>
    <x v="2"/>
    <s v="Diesel"/>
    <n v="1.1026E-3"/>
  </r>
  <r>
    <d v="2023-06-01T00:00:00"/>
    <s v="S001571"/>
    <x v="10"/>
    <s v="PO144724"/>
    <s v="GRN190340"/>
    <n v="101018191"/>
    <s v="UC30-214162 ULTRASONIC SENSOR"/>
    <s v="St Albans AL1 5BN"/>
    <n v="298"/>
    <x v="2"/>
    <s v="Diesel"/>
    <n v="1.1026E-3"/>
  </r>
  <r>
    <d v="2023-06-01T00:00:00"/>
    <s v="S022669"/>
    <x v="53"/>
    <s v="PO145924"/>
    <s v="GRN188860"/>
    <s v="11538-0196"/>
    <s v="LABEL 2X1 WHITE POLYESTER W/ADH"/>
    <s v="Congleton CW12 1DL"/>
    <n v="12.6"/>
    <x v="2"/>
    <s v="Diesel"/>
    <n v="4.6620000000000003E-3"/>
  </r>
  <r>
    <d v="2023-06-01T00:00:00"/>
    <s v="S022669"/>
    <x v="53"/>
    <s v="PO145023"/>
    <s v="GRN188990"/>
    <s v="11700-4706"/>
    <s v="SEALING WASHER #10 BOND SST"/>
    <s v="Congleton CW12 1DL"/>
    <n v="12.6"/>
    <x v="2"/>
    <s v="Diesel"/>
    <n v="4.6620000000000003E-3"/>
  </r>
  <r>
    <d v="2023-06-01T00:00:00"/>
    <s v="S022669"/>
    <x v="53"/>
    <s v="PO143308"/>
    <s v="GRN189039"/>
    <s v="11540-0307-UOM"/>
    <s v="TAPE ELECT VINYL YELLOW 3/4 X66'"/>
    <s v="Congleton CW12 1DL"/>
    <n v="12.6"/>
    <x v="2"/>
    <s v="Diesel"/>
    <n v="4.6620000000000003E-3"/>
  </r>
  <r>
    <d v="2023-06-01T00:00:00"/>
    <s v="S022669"/>
    <x v="53"/>
    <s v="PO135049"/>
    <s v="GRN189073"/>
    <s v="11700-7756"/>
    <s v="HOIST RING 1-8  X 1.53 BOLT 10000LB"/>
    <s v="Congleton CW12 1DL"/>
    <n v="12.6"/>
    <x v="2"/>
    <s v="Diesel"/>
    <n v="4.6620000000000003E-3"/>
  </r>
  <r>
    <d v="2023-06-01T00:00:00"/>
    <s v="S022669"/>
    <x v="53"/>
    <s v="PO143391"/>
    <s v="GRN189077"/>
    <n v="3145072"/>
    <s v="SOCKET MOUNTING BOX 1 GANG 35mm DEEP - WHITE MITA"/>
    <s v="Congleton CW12 1DL"/>
    <n v="12.6"/>
    <x v="2"/>
    <s v="Diesel"/>
    <n v="4.6620000000000003E-3"/>
  </r>
  <r>
    <d v="2023-06-01T00:00:00"/>
    <s v="S022669"/>
    <x v="53"/>
    <s v="PO143404"/>
    <s v="GRN189081"/>
    <n v="57207482"/>
    <s v="ROUND ROD WITH ROLLERS 800MM"/>
    <s v="Congleton CW12 1DL"/>
    <n v="12.6"/>
    <x v="2"/>
    <s v="Diesel"/>
    <n v="4.6620000000000003E-3"/>
  </r>
  <r>
    <d v="2023-06-01T00:00:00"/>
    <s v="S022669"/>
    <x v="53"/>
    <s v="PO146482"/>
    <s v="GRN189086"/>
    <n v="101027252"/>
    <s v="THERMAL MAGNETIC MOTOR CIRCUIT BREAKER-3P - 24-32A"/>
    <s v="Congleton CW12 1DL"/>
    <n v="12.6"/>
    <x v="2"/>
    <s v="Diesel"/>
    <n v="4.6620000000000003E-3"/>
  </r>
  <r>
    <d v="2023-06-01T00:00:00"/>
    <s v="S022845"/>
    <x v="24"/>
    <s v="PO143816"/>
    <s v="GRN190363"/>
    <n v="101042130"/>
    <s v="CONFIGURED 40KVA UPS SYSTEM WITH BATTERY PACK"/>
    <s v="Warrington WA3 3JD"/>
    <n v="118"/>
    <x v="3"/>
    <s v="Diesel"/>
    <n v="0.1199765"/>
  </r>
  <r>
    <d v="2023-06-01T00:00:00"/>
    <s v="S022669"/>
    <x v="53"/>
    <s v="PO143404"/>
    <s v="GRN189213"/>
    <n v="34203714"/>
    <s v="CAVITY WALL BACK BOX 1 GANG 35MM DEEP WHITE"/>
    <s v="Congleton CW12 1DL"/>
    <n v="12.6"/>
    <x v="2"/>
    <s v="Diesel"/>
    <n v="4.6620000000000003E-3"/>
  </r>
  <r>
    <d v="2023-06-01T00:00:00"/>
    <s v="S022669"/>
    <x v="53"/>
    <s v="PO144470"/>
    <s v="GRN189215"/>
    <n v="30202001"/>
    <s v="EARTH CABLE 10MM2 GREEN/YELLOW"/>
    <s v="Congleton CW12 1DL"/>
    <n v="12.6"/>
    <x v="2"/>
    <s v="Diesel"/>
    <n v="4.6620000000000003E-3"/>
  </r>
  <r>
    <d v="2023-06-01T00:00:00"/>
    <s v="S022669"/>
    <x v="53"/>
    <s v="PO146426"/>
    <s v="GRN189249"/>
    <s v="11701-3105"/>
    <s v="6 WAY IEC - C13 HORIZONTAL 1U PDU WITH IEC - C14 3"/>
    <s v="Congleton CW12 1DL"/>
    <n v="12.6"/>
    <x v="2"/>
    <s v="Diesel"/>
    <n v="4.6620000000000003E-3"/>
  </r>
  <r>
    <d v="2023-06-01T00:00:00"/>
    <s v="S022669"/>
    <x v="53"/>
    <s v="PO146426"/>
    <s v="GRN189252"/>
    <s v="11701-3105"/>
    <s v="6 WAY IEC - C13 HORIZONTAL 1U PDU WITH IEC - C14 3"/>
    <s v="Congleton CW12 1DL"/>
    <n v="12.6"/>
    <x v="2"/>
    <s v="Diesel"/>
    <n v="4.6620000000000003E-3"/>
  </r>
  <r>
    <d v="2023-06-01T00:00:00"/>
    <s v="S000892"/>
    <x v="16"/>
    <s v="PO147034"/>
    <s v="GRN190378"/>
    <n v="21257524"/>
    <s v="PATCH CORD CAT 5E FTP PVC METAL SHIELD 10M BLUE"/>
    <s v="Stockport SK4 2JT"/>
    <n v="55"/>
    <x v="2"/>
    <s v="Diesel"/>
    <n v="2.0350000000000001E-4"/>
  </r>
  <r>
    <d v="2023-06-01T00:00:00"/>
    <s v="S025431"/>
    <x v="0"/>
    <s v="PO139818"/>
    <s v="GRN190380"/>
    <s v="280-1129-1"/>
    <s v="GEARMOTOR 380 50HZ HORIZ TOP MOUNT"/>
    <s v="Boston Massachusetts"/>
    <n v="3154"/>
    <x v="0"/>
    <s v="Crude"/>
    <n v="2.5295079999999999"/>
  </r>
  <r>
    <d v="2023-06-01T00:00:00"/>
    <s v="S022669"/>
    <x v="53"/>
    <s v="PO146827"/>
    <s v="GRN189489"/>
    <n v="31202226"/>
    <s v="SHARP ELBOW TOP LID GALVANISED 75MM X 75MM"/>
    <s v="Congleton CW12 1DL"/>
    <n v="12.6"/>
    <x v="2"/>
    <s v="Diesel"/>
    <n v="4.6620000000000003E-3"/>
  </r>
  <r>
    <d v="2023-06-01T00:00:00"/>
    <s v="S022669"/>
    <x v="53"/>
    <s v="PO146684"/>
    <s v="GRN189490"/>
    <s v="11701-1477"/>
    <s v="4 POLE CROSS-CONNECTOR FOR 1.5MM TERMINALS"/>
    <s v="Congleton CW12 1DL"/>
    <n v="12.6"/>
    <x v="2"/>
    <s v="Diesel"/>
    <n v="4.6620000000000003E-3"/>
  </r>
  <r>
    <d v="2023-06-01T00:00:00"/>
    <s v="S022669"/>
    <x v="53"/>
    <s v="PO146684"/>
    <s v="GRN189507"/>
    <n v="101033436"/>
    <s v="RELAY INTERFACE MODULE 2 POLE 8 AMP 12V DC FINDER"/>
    <s v="Congleton CW12 1DL"/>
    <n v="12.6"/>
    <x v="2"/>
    <s v="Diesel"/>
    <n v="4.6620000000000003E-3"/>
  </r>
  <r>
    <d v="2023-06-01T00:00:00"/>
    <s v="S025431"/>
    <x v="0"/>
    <s v="PO146556"/>
    <s v="GRN190419"/>
    <s v="11700-2676"/>
    <s v="VEHICLE RAMP CABLE PROTECTOR"/>
    <s v="Boston Massachusetts"/>
    <n v="3154"/>
    <x v="0"/>
    <s v="Crude"/>
    <n v="1.0118031999999999E-2"/>
  </r>
  <r>
    <d v="2023-06-01T00:00:00"/>
    <s v="S022669"/>
    <x v="53"/>
    <s v="PO146165"/>
    <s v="GRN189578"/>
    <n v="101024594"/>
    <s v="5 WAY METAL RCD INCOMER CONSUMER UNIT"/>
    <s v="Congleton CW12 1DL"/>
    <n v="12.6"/>
    <x v="2"/>
    <s v="Diesel"/>
    <n v="4.6620000000000003E-3"/>
  </r>
  <r>
    <d v="2023-06-01T00:00:00"/>
    <s v="S022669"/>
    <x v="53"/>
    <s v="PO146838"/>
    <s v="GRN189665"/>
    <s v="361-1277-1"/>
    <s v="100 WIDE MEDIUM DUTY CABLE TRAY 1600 LG"/>
    <s v="Congleton CW12 1DL"/>
    <n v="12.6"/>
    <x v="2"/>
    <s v="Diesel"/>
    <n v="4.6620000000000003E-3"/>
  </r>
  <r>
    <d v="2023-06-01T00:00:00"/>
    <s v="S022669"/>
    <x v="53"/>
    <s v="PO146851"/>
    <s v="GRN189730"/>
    <n v="3145070"/>
    <s v="STAND OFF BRACKET HFX 100MM"/>
    <s v="Congleton CW12 1DL"/>
    <n v="12.6"/>
    <x v="2"/>
    <s v="Diesel"/>
    <n v="4.6620000000000003E-3"/>
  </r>
  <r>
    <d v="2023-06-01T00:00:00"/>
    <s v="S024099"/>
    <x v="47"/>
    <s v="PO142241"/>
    <s v="GRN189845"/>
    <s v="361-1087-1"/>
    <s v="CROSS BEAM &amp; TRANSPORT KIT ASSY"/>
    <s v="Stafford ST16 3DR"/>
    <n v="49.6"/>
    <x v="3"/>
    <s v="Diesel"/>
    <n v="5.0430800000000005E-2"/>
  </r>
  <r>
    <d v="2023-06-01T00:00:00"/>
    <s v="S025431"/>
    <x v="0"/>
    <s v="PO146741"/>
    <s v="GRN190428"/>
    <s v="11534-0091"/>
    <s v="CABLE CLAMP, 1&quot; STEEL"/>
    <s v="Boston Massachusetts"/>
    <n v="3154"/>
    <x v="0"/>
    <s v="Crude"/>
    <n v="1.0118031999999999E-2"/>
  </r>
  <r>
    <d v="2023-06-01T00:00:00"/>
    <s v="S022669"/>
    <x v="53"/>
    <s v="PO144667"/>
    <s v="GRN189736"/>
    <n v="101031721"/>
    <s v="SWITCH DISCONNECTOR 200A ACTI9 4P"/>
    <s v="Congleton CW12 1DL"/>
    <n v="12.6"/>
    <x v="2"/>
    <s v="Diesel"/>
    <n v="4.6620000000000003E-3"/>
  </r>
  <r>
    <d v="2023-06-01T00:00:00"/>
    <s v="S022669"/>
    <x v="53"/>
    <s v="PO144867"/>
    <s v="GRN189741"/>
    <n v="101031721"/>
    <s v="SWITCH DISCONNECTOR 200A ACTI9 4P"/>
    <s v="Congleton CW12 1DL"/>
    <n v="12.6"/>
    <x v="2"/>
    <s v="Diesel"/>
    <n v="4.6620000000000003E-3"/>
  </r>
  <r>
    <d v="2023-06-01T00:00:00"/>
    <s v="S022669"/>
    <x v="53"/>
    <s v="PO144589"/>
    <s v="GRN189770"/>
    <n v="101042093"/>
    <s v="VIDAR CAMERA POWER CABLE 2M"/>
    <s v="Congleton CW12 1DL"/>
    <n v="12.6"/>
    <x v="2"/>
    <s v="Diesel"/>
    <n v="4.6620000000000003E-3"/>
  </r>
  <r>
    <d v="2023-06-01T00:00:00"/>
    <s v="S022669"/>
    <x v="53"/>
    <s v="PO146838"/>
    <s v="GRN189828"/>
    <s v="11701-1404"/>
    <s v="CONN PLUG FEMALE 2P GOLD SOLDER CUP"/>
    <s v="Congleton CW12 1DL"/>
    <n v="12.6"/>
    <x v="2"/>
    <s v="Diesel"/>
    <n v="4.6620000000000003E-3"/>
  </r>
  <r>
    <d v="2023-08-01T00:00:00"/>
    <s v="S025431"/>
    <x v="0"/>
    <s v="PO144848"/>
    <s v="GRN190434"/>
    <n v="9440"/>
    <s v="FG VM250BGN"/>
    <s v="Boston Massachusetts"/>
    <n v="3154"/>
    <x v="0"/>
    <s v="Crude"/>
    <n v="2.5295079999999999"/>
  </r>
  <r>
    <d v="2023-06-01T00:00:00"/>
    <s v="S022669"/>
    <x v="53"/>
    <s v="PO144470"/>
    <s v="GRN189829"/>
    <n v="101042174"/>
    <s v="VIDAR HDX ANPR CAMERA"/>
    <s v="Congleton CW12 1DL"/>
    <n v="12.6"/>
    <x v="2"/>
    <s v="Diesel"/>
    <n v="4.6620000000000003E-3"/>
  </r>
  <r>
    <d v="2023-06-01T00:00:00"/>
    <s v="S022669"/>
    <x v="53"/>
    <s v="PO146649"/>
    <s v="GRN189988"/>
    <n v="3061369"/>
    <s v="BATTERY, ALKALINE, 9V, IEC 6LR61 8022 VARTA"/>
    <s v="Congleton CW12 1DL"/>
    <n v="12.6"/>
    <x v="2"/>
    <s v="Diesel"/>
    <n v="4.6620000000000003E-3"/>
  </r>
  <r>
    <d v="2023-06-01T00:00:00"/>
    <s v="S022669"/>
    <x v="53"/>
    <s v="PO145924"/>
    <s v="GRN189991"/>
    <s v="11538-0196"/>
    <s v="LABEL 2X1 WHITE POLYESTER W/ADH"/>
    <s v="Congleton CW12 1DL"/>
    <n v="12.6"/>
    <x v="2"/>
    <s v="Diesel"/>
    <n v="4.6620000000000003E-3"/>
  </r>
  <r>
    <d v="2023-06-01T00:00:00"/>
    <s v="S022669"/>
    <x v="53"/>
    <s v="PO145576"/>
    <s v="GRN189998"/>
    <n v="101034435"/>
    <s v="SWA TERMINATED OS2 9/125 FIBRE CABLE 100M LC-LC 8C"/>
    <s v="Congleton CW12 1DL"/>
    <n v="12.6"/>
    <x v="2"/>
    <s v="Diesel"/>
    <n v="4.6620000000000003E-3"/>
  </r>
  <r>
    <d v="2023-06-01T00:00:00"/>
    <s v="S022669"/>
    <x v="53"/>
    <s v="PO145174"/>
    <s v="GRN190001"/>
    <n v="101025607"/>
    <s v="SWITCHED SOCKET 13A 2 GANG 2 USB SS - BLACK SCHNEI"/>
    <s v="Congleton CW12 1DL"/>
    <n v="12.6"/>
    <x v="2"/>
    <s v="Diesel"/>
    <n v="4.6620000000000003E-3"/>
  </r>
  <r>
    <d v="2023-06-01T00:00:00"/>
    <s v="S022669"/>
    <x v="53"/>
    <s v="PO146574"/>
    <s v="GRN190003"/>
    <s v="11700-6244"/>
    <s v="CABLE ASSY RJ45-RJ45 CAT5E BLU 20FT"/>
    <s v="Congleton CW12 1DL"/>
    <n v="12.6"/>
    <x v="2"/>
    <s v="Diesel"/>
    <n v="4.6620000000000003E-3"/>
  </r>
  <r>
    <d v="2023-06-01T00:00:00"/>
    <s v="S022669"/>
    <x v="53"/>
    <s v="PO146733"/>
    <s v="GRN190014"/>
    <s v="11550-0152"/>
    <s v="WIPES POLYESTER 9  X 9"/>
    <s v="Congleton CW12 1DL"/>
    <n v="12.6"/>
    <x v="2"/>
    <s v="Diesel"/>
    <n v="4.6620000000000003E-3"/>
  </r>
  <r>
    <d v="2023-06-01T00:00:00"/>
    <s v="S022669"/>
    <x v="53"/>
    <s v="PO146649"/>
    <s v="GRN190038"/>
    <s v="11700-8413"/>
    <s v="CABLE ETHERNET 10FT CAT 6 PURPLE"/>
    <s v="Congleton CW12 1DL"/>
    <n v="12.6"/>
    <x v="2"/>
    <s v="Diesel"/>
    <n v="4.6620000000000003E-3"/>
  </r>
  <r>
    <d v="2023-06-01T00:00:00"/>
    <s v="S024448"/>
    <x v="18"/>
    <s v="PO146167"/>
    <s v="GRN190454"/>
    <n v="101011486"/>
    <s v="HIGH VACUUM SILICONE GREASE"/>
    <s v="California 94560"/>
    <n v="5214"/>
    <x v="0"/>
    <s v="Crude"/>
    <n v="0.4181628"/>
  </r>
  <r>
    <d v="2023-06-01T00:00:00"/>
    <s v="S022669"/>
    <x v="53"/>
    <s v="PO145174"/>
    <s v="GRN190109"/>
    <n v="1"/>
    <s v="freight inwards"/>
    <s v="Congleton CW12 1DL"/>
    <n v="12.6"/>
    <x v="2"/>
    <s v="Diesel"/>
    <n v="4.6620000000000003E-3"/>
  </r>
  <r>
    <d v="2023-06-01T00:00:00"/>
    <s v="S022669"/>
    <x v="53"/>
    <s v="PO144667"/>
    <s v="GRN190214"/>
    <n v="101031721"/>
    <s v="SWITCH DISCONNECTOR 200A ACTI9 4P"/>
    <s v="Congleton CW12 1DL"/>
    <n v="12.6"/>
    <x v="2"/>
    <s v="Diesel"/>
    <n v="4.6620000000000003E-3"/>
  </r>
  <r>
    <d v="2023-06-01T00:00:00"/>
    <s v="S022669"/>
    <x v="53"/>
    <s v="PO143390"/>
    <s v="GRN190216"/>
    <n v="13206265"/>
    <s v="DM4400 MOTOTRBO UHF MOBILE RADIO 403-470 MHZ"/>
    <s v="Congleton CW12 1DL"/>
    <n v="12.6"/>
    <x v="2"/>
    <s v="Diesel"/>
    <n v="4.6620000000000003E-3"/>
  </r>
  <r>
    <d v="2023-06-01T00:00:00"/>
    <s v="S022669"/>
    <x v="53"/>
    <s v="PO142327"/>
    <s v="GRN190217"/>
    <n v="13206265"/>
    <s v="DM4400 MOTOTRBO UHF MOBILE RADIO 403-470 MHZ"/>
    <s v="Congleton CW12 1DL"/>
    <n v="12.6"/>
    <x v="2"/>
    <s v="Diesel"/>
    <n v="4.6620000000000003E-3"/>
  </r>
  <r>
    <d v="2023-06-01T00:00:00"/>
    <s v="S022669"/>
    <x v="53"/>
    <s v="PO143387"/>
    <s v="GRN190218"/>
    <n v="13206265"/>
    <s v="DM4400 MOTOTRBO UHF MOBILE RADIO 403-470 MHZ"/>
    <s v="Congleton CW12 1DL"/>
    <n v="12.6"/>
    <x v="2"/>
    <s v="Diesel"/>
    <n v="4.6620000000000003E-3"/>
  </r>
  <r>
    <d v="2023-06-01T00:00:00"/>
    <s v="S022669"/>
    <x v="53"/>
    <s v="PO146817"/>
    <s v="GRN190220"/>
    <s v="11701-3221"/>
    <s v="INLET CAP DS6 IP66/67"/>
    <s v="Congleton CW12 1DL"/>
    <n v="12.6"/>
    <x v="2"/>
    <s v="Diesel"/>
    <n v="4.6620000000000003E-3"/>
  </r>
  <r>
    <d v="2023-06-01T00:00:00"/>
    <s v="S022669"/>
    <x v="53"/>
    <s v="PO142164"/>
    <s v="GRN190242"/>
    <n v="13206265"/>
    <s v="DM4400 MOTOTRBO UHF MOBILE RADIO 403-470 MHZ"/>
    <s v="Congleton CW12 1DL"/>
    <n v="12.6"/>
    <x v="2"/>
    <s v="Diesel"/>
    <n v="4.6620000000000003E-3"/>
  </r>
  <r>
    <d v="2023-06-01T00:00:00"/>
    <s v="S022669"/>
    <x v="53"/>
    <s v="PO143389"/>
    <s v="GRN190244"/>
    <n v="13206265"/>
    <s v="DM4400 MOTOTRBO UHF MOBILE RADIO 403-470 MHZ"/>
    <s v="Congleton CW12 1DL"/>
    <n v="12.6"/>
    <x v="2"/>
    <s v="Diesel"/>
    <n v="4.6620000000000003E-3"/>
  </r>
  <r>
    <d v="2023-06-01T00:00:00"/>
    <s v="S023222"/>
    <x v="11"/>
    <s v="PO143360"/>
    <s v="GRN190478"/>
    <s v="11700-5343"/>
    <s v="CABLE 0.9 METER RJ45S TO RJ45S CAT5E"/>
    <s v="Wickford SS11 8YT"/>
    <n v="390"/>
    <x v="2"/>
    <s v="Diesel"/>
    <n v="1.4430000000000001E-3"/>
  </r>
  <r>
    <d v="2023-06-01T00:00:00"/>
    <s v="S023222"/>
    <x v="11"/>
    <s v="PO144700"/>
    <s v="GRN190480"/>
    <s v="11700-5343"/>
    <s v="CABLE 0.9 METER RJ45S TO RJ45S CAT5E"/>
    <s v="Wickford SS11 8YT"/>
    <n v="390"/>
    <x v="2"/>
    <s v="Diesel"/>
    <n v="1.4430000000000001E-3"/>
  </r>
  <r>
    <d v="2023-06-01T00:00:00"/>
    <s v="S022669"/>
    <x v="53"/>
    <s v="PO145045"/>
    <s v="GRN190255"/>
    <n v="101031721"/>
    <s v="SWITCH DISCONNECTOR 200A ACTI9 4P"/>
    <s v="Congleton CW12 1DL"/>
    <n v="12.6"/>
    <x v="2"/>
    <s v="Diesel"/>
    <n v="4.6620000000000003E-3"/>
  </r>
  <r>
    <d v="2023-06-01T00:00:00"/>
    <s v="S023222"/>
    <x v="11"/>
    <s v="PO144700"/>
    <s v="GRN190482"/>
    <s v="11700-5343"/>
    <s v="CABLE 0.9 METER RJ45S TO RJ45S CAT5E"/>
    <s v="Wickford SS11 8YT"/>
    <n v="390"/>
    <x v="2"/>
    <s v="Diesel"/>
    <n v="1.4430000000000001E-3"/>
  </r>
  <r>
    <d v="2023-06-01T00:00:00"/>
    <s v="S023222"/>
    <x v="11"/>
    <s v="PO144319"/>
    <s v="GRN190483"/>
    <s v="11700-5343"/>
    <s v="CABLE 0.9 METER RJ45S TO RJ45S CAT5E"/>
    <s v="Wickford SS11 8YT"/>
    <n v="390"/>
    <x v="2"/>
    <s v="Diesel"/>
    <n v="1.4430000000000001E-3"/>
  </r>
  <r>
    <d v="2023-06-01T00:00:00"/>
    <s v="S023222"/>
    <x v="11"/>
    <s v="PO145483"/>
    <s v="GRN190484"/>
    <s v="11700-5341"/>
    <s v="CABLE 0.3 METER RJ45S TO RJ45S CAT5E"/>
    <s v="Wickford SS11 8YT"/>
    <n v="390"/>
    <x v="2"/>
    <s v="Diesel"/>
    <n v="1.4430000000000001E-3"/>
  </r>
  <r>
    <d v="2023-06-01T00:00:00"/>
    <s v="S023222"/>
    <x v="11"/>
    <s v="PO140482"/>
    <s v="GRN190489"/>
    <n v="101018323"/>
    <s v="SURECROSS DX80 2.4GHz GATEWAY"/>
    <s v="Wickford SS11 8YT"/>
    <n v="390"/>
    <x v="2"/>
    <s v="Diesel"/>
    <n v="1.4430000000000001E-3"/>
  </r>
  <r>
    <d v="2023-06-01T00:00:00"/>
    <s v="S022669"/>
    <x v="53"/>
    <s v="PO146649"/>
    <s v="GRN190256"/>
    <s v="11550-0152"/>
    <s v="WIPES POLYESTER 9  X 9"/>
    <s v="Congleton CW12 1DL"/>
    <n v="12.6"/>
    <x v="2"/>
    <s v="Diesel"/>
    <n v="4.6620000000000003E-3"/>
  </r>
  <r>
    <d v="2023-06-01T00:00:00"/>
    <s v="S025431"/>
    <x v="0"/>
    <s v="PO146489"/>
    <s v="GRN190492"/>
    <s v="280-2001-1"/>
    <s v="PCA SYSTEM CONTROLLER OMNIVIEW"/>
    <s v="Boston Massachusetts"/>
    <n v="3154"/>
    <x v="0"/>
    <s v="Crude"/>
    <n v="1.0118031999999999E-2"/>
  </r>
  <r>
    <d v="2023-06-01T00:00:00"/>
    <s v="S023222"/>
    <x v="11"/>
    <s v="PO143358"/>
    <s v="GRN190493"/>
    <s v="11700-8682"/>
    <s v="CORDSET M12 FEMALE STRAIGHT TO M12 MALE 90 DEGREE"/>
    <s v="Wickford SS11 8YT"/>
    <n v="390"/>
    <x v="2"/>
    <s v="Diesel"/>
    <n v="1.4430000000000001E-3"/>
  </r>
  <r>
    <d v="2023-06-01T00:00:00"/>
    <s v="S023222"/>
    <x v="11"/>
    <s v="PO140873"/>
    <s v="GRN190494"/>
    <s v="11700-8682"/>
    <s v="CORDSET M12 FEMALE STRAIGHT TO M12 MALE 90 DEGREE"/>
    <s v="Wickford SS11 8YT"/>
    <n v="390"/>
    <x v="2"/>
    <s v="Diesel"/>
    <n v="1.4430000000000001E-3"/>
  </r>
  <r>
    <d v="2023-06-01T00:00:00"/>
    <s v="S025431"/>
    <x v="0"/>
    <s v="PO146250"/>
    <s v="GRN190495"/>
    <s v="11700-7019"/>
    <s v="O-RING BUNA-N ST SERIES"/>
    <s v="Boston Massachusetts"/>
    <n v="3154"/>
    <x v="0"/>
    <s v="Crude"/>
    <n v="1.0118031999999999E-2"/>
  </r>
  <r>
    <d v="2023-06-01T00:00:00"/>
    <s v="S023222"/>
    <x v="11"/>
    <s v="PO143361"/>
    <s v="GRN190496"/>
    <s v="11700-7241"/>
    <s v="CABLE 5 METERS  M12-8 RKS TO RJ45S"/>
    <s v="Wickford SS11 8YT"/>
    <n v="390"/>
    <x v="2"/>
    <s v="Diesel"/>
    <n v="1.4430000000000001E-3"/>
  </r>
  <r>
    <d v="2023-06-01T00:00:00"/>
    <s v="S022669"/>
    <x v="53"/>
    <s v="PO145624"/>
    <s v="GRN190257"/>
    <s v="308-1244-1"/>
    <s v="KEYBOARD / MOUSE SHARING SWITCH FOR COLOCATED SYST"/>
    <s v="Congleton CW12 1DL"/>
    <n v="12.6"/>
    <x v="2"/>
    <s v="Diesel"/>
    <n v="4.6620000000000003E-3"/>
  </r>
  <r>
    <d v="2023-06-01T00:00:00"/>
    <s v="S023222"/>
    <x v="11"/>
    <s v="PO143352"/>
    <s v="GRN190499"/>
    <n v="101027049"/>
    <s v="POWER CABLE PUR JACKET RKM52-10-RSM52 - 10M TURCK"/>
    <s v="Wickford SS11 8YT"/>
    <n v="390"/>
    <x v="2"/>
    <s v="Diesel"/>
    <n v="1.4430000000000001E-3"/>
  </r>
  <r>
    <d v="2023-06-01T00:00:00"/>
    <s v="S025431"/>
    <x v="0"/>
    <s v="PO146943"/>
    <s v="GRN190500"/>
    <s v="11540-0454"/>
    <s v="FILTER PARTICULATE 10 MICRON"/>
    <s v="Boston Massachusetts"/>
    <n v="3154"/>
    <x v="0"/>
    <s v="Crude"/>
    <n v="1.0118031999999999E-2"/>
  </r>
  <r>
    <d v="2023-06-01T00:00:00"/>
    <s v="S023222"/>
    <x v="11"/>
    <s v="PO144319"/>
    <s v="GRN190502"/>
    <s v="11700-5343"/>
    <s v="CABLE 0.9 METER RJ45S TO RJ45S CAT5E"/>
    <s v="Wickford SS11 8YT"/>
    <n v="390"/>
    <x v="2"/>
    <s v="Diesel"/>
    <n v="1.4430000000000001E-3"/>
  </r>
  <r>
    <d v="2023-06-01T00:00:00"/>
    <s v="S022669"/>
    <x v="53"/>
    <s v="PO146012"/>
    <s v="GRN190259"/>
    <n v="101042940"/>
    <s v="1200MM LONG UNISTRUT"/>
    <s v="Congleton CW12 1DL"/>
    <n v="12.6"/>
    <x v="2"/>
    <s v="Diesel"/>
    <n v="4.6620000000000003E-3"/>
  </r>
  <r>
    <d v="2023-06-01T00:00:00"/>
    <s v="S022669"/>
    <x v="53"/>
    <s v="PO140975"/>
    <s v="GRN190260"/>
    <s v="11700-6124-UOM"/>
    <s v="INSULATION PIPE WRAP BLACK 23 METERS"/>
    <s v="Congleton CW12 1DL"/>
    <n v="12.6"/>
    <x v="2"/>
    <s v="Diesel"/>
    <n v="4.6620000000000003E-3"/>
  </r>
  <r>
    <d v="2023-06-01T00:00:00"/>
    <s v="S022669"/>
    <x v="53"/>
    <s v="PO140023"/>
    <s v="GRN190269"/>
    <s v="11700-7756"/>
    <s v="HOIST RING 1-8  X 1.53 BOLT 10000LB"/>
    <s v="Congleton CW12 1DL"/>
    <n v="12.6"/>
    <x v="2"/>
    <s v="Diesel"/>
    <n v="4.6620000000000003E-3"/>
  </r>
  <r>
    <d v="2023-06-01T00:00:00"/>
    <s v="S022669"/>
    <x v="53"/>
    <s v="PO146446"/>
    <s v="GRN190462"/>
    <n v="101027025"/>
    <s v="AVOCENT 18.5&quot; LOCAL RACK ACCESS (LRA) CONSOLE"/>
    <s v="Congleton CW12 1DL"/>
    <n v="12.6"/>
    <x v="2"/>
    <s v="Diesel"/>
    <n v="4.6620000000000003E-3"/>
  </r>
  <r>
    <d v="2023-06-01T00:00:00"/>
    <s v="S022669"/>
    <x v="53"/>
    <s v="PO144867"/>
    <s v="GRN190504"/>
    <n v="101032680"/>
    <s v="TOWER LIGHT RED/YELLOW FLASHING INDICATOR 12-30VDC"/>
    <s v="Congleton CW12 1DL"/>
    <n v="12.6"/>
    <x v="2"/>
    <s v="Diesel"/>
    <n v="4.6620000000000003E-3"/>
  </r>
  <r>
    <d v="2023-06-01T00:00:00"/>
    <s v="S022669"/>
    <x v="53"/>
    <s v="PO144262"/>
    <s v="GRN190505"/>
    <s v="11538-0196"/>
    <s v="LABEL 2X1 WHITE POLYESTER W/ADH"/>
    <s v="Congleton CW12 1DL"/>
    <n v="12.6"/>
    <x v="2"/>
    <s v="Diesel"/>
    <n v="4.6620000000000003E-3"/>
  </r>
  <r>
    <d v="2023-06-01T00:00:00"/>
    <s v="S022669"/>
    <x v="53"/>
    <s v="PO147083"/>
    <s v="GRN190506"/>
    <n v="3145186"/>
    <s v="BLANK END STOP GALVANISED 50MM X 50MM"/>
    <s v="Congleton CW12 1DL"/>
    <n v="12.6"/>
    <x v="2"/>
    <s v="Diesel"/>
    <n v="4.6620000000000003E-3"/>
  </r>
  <r>
    <d v="2023-06-01T00:00:00"/>
    <s v="S023413"/>
    <x v="15"/>
    <s v="PO143975"/>
    <s v="GRN190515"/>
    <s v="340-1583-1"/>
    <s v="VISY ACCR LITE ELECTRICAL HARDWARE"/>
    <s v="33100 Tampere, Finland"/>
    <n v="3916"/>
    <x v="2"/>
    <s v="Diesel"/>
    <n v="3.9815929999999999E-2"/>
  </r>
  <r>
    <d v="2023-06-01T00:00:00"/>
    <s v="S022669"/>
    <x v="53"/>
    <s v="PO144667"/>
    <s v="GRN190507"/>
    <n v="101031721"/>
    <s v="SWITCH DISCONNECTOR 200A ACTI9 4P"/>
    <s v="Congleton CW12 1DL"/>
    <n v="12.6"/>
    <x v="2"/>
    <s v="Diesel"/>
    <n v="4.6620000000000003E-3"/>
  </r>
  <r>
    <d v="2023-06-01T00:00:00"/>
    <s v="S022669"/>
    <x v="53"/>
    <s v="PO147083"/>
    <s v="GRN190509"/>
    <n v="3145070"/>
    <s v="STAND OFF BRACKET HFX 100MM"/>
    <s v="Congleton CW12 1DL"/>
    <n v="12.6"/>
    <x v="2"/>
    <s v="Diesel"/>
    <n v="4.6620000000000003E-3"/>
  </r>
  <r>
    <d v="2023-06-01T00:00:00"/>
    <s v="S022669"/>
    <x v="53"/>
    <s v="PO146838"/>
    <s v="GRN190510"/>
    <s v="11701-2852"/>
    <s v="INSIDE RISER – MEDIUM DUTY 100MM GALVANISED"/>
    <s v="Congleton CW12 1DL"/>
    <n v="12.6"/>
    <x v="2"/>
    <s v="Diesel"/>
    <n v="4.6620000000000003E-3"/>
  </r>
  <r>
    <d v="2023-06-01T00:00:00"/>
    <s v="S023413"/>
    <x v="15"/>
    <s v="PO143975"/>
    <s v="GRN190525"/>
    <s v="340-1583-1"/>
    <s v="VISY ACCR LITE ELECTRICAL HARDWARE"/>
    <s v="33100 Tampere, Finland"/>
    <n v="3916"/>
    <x v="2"/>
    <s v="Diesel"/>
    <n v="3.9815929999999999E-2"/>
  </r>
  <r>
    <d v="2023-07-01T00:00:00"/>
    <s v="S022669"/>
    <x v="53"/>
    <s v="PO144667"/>
    <s v="GRN190984"/>
    <n v="101031973"/>
    <s v="ACTI9 IC60H MCB 16A TYPE C 10KA"/>
    <s v="Congleton CW12 1DL"/>
    <n v="12.6"/>
    <x v="2"/>
    <s v="Diesel"/>
    <n v="4.6620000000000003E-3"/>
  </r>
  <r>
    <d v="2023-07-01T00:00:00"/>
    <s v="S022669"/>
    <x v="53"/>
    <s v="PO143392"/>
    <s v="GRN190992"/>
    <n v="3145072"/>
    <s v="SOCKET MOUNTING BOX 1 GANG 35mm DEEP - WHITE MITA"/>
    <s v="Congleton CW12 1DL"/>
    <n v="12.6"/>
    <x v="2"/>
    <s v="Diesel"/>
    <n v="4.6620000000000003E-3"/>
  </r>
  <r>
    <d v="2023-07-01T00:00:00"/>
    <s v="S022669"/>
    <x v="53"/>
    <s v="PO143405"/>
    <s v="GRN191006"/>
    <n v="57207482"/>
    <s v="ROUND ROD WITH ROLLERS 800MM"/>
    <s v="Congleton CW12 1DL"/>
    <n v="12.6"/>
    <x v="2"/>
    <s v="Diesel"/>
    <n v="4.6620000000000003E-3"/>
  </r>
  <r>
    <d v="2023-07-01T00:00:00"/>
    <s v="S022669"/>
    <x v="53"/>
    <s v="PO143419"/>
    <s v="GRN191029"/>
    <n v="101042092"/>
    <s v="VIDAR CAMERA ETHERNET DATA CABLE 2M"/>
    <s v="Congleton CW12 1DL"/>
    <n v="12.6"/>
    <x v="2"/>
    <s v="Diesel"/>
    <n v="4.6620000000000003E-3"/>
  </r>
  <r>
    <d v="2023-07-01T00:00:00"/>
    <s v="S022669"/>
    <x v="53"/>
    <s v="PO144505"/>
    <s v="GRN191030"/>
    <n v="101024397"/>
    <s v="AUTO TRANSFORMER CLASS 1 240 VAC 3.84 Kva 16A BLOC"/>
    <s v="Congleton CW12 1DL"/>
    <n v="12.6"/>
    <x v="2"/>
    <s v="Diesel"/>
    <n v="4.6620000000000003E-3"/>
  </r>
  <r>
    <d v="2023-07-01T00:00:00"/>
    <s v="S022669"/>
    <x v="53"/>
    <s v="PO138643"/>
    <s v="GRN191031"/>
    <n v="51208078"/>
    <s v="SKYLINE SURFACE LINEAR EMERGENCY 1200mm LED PANEL"/>
    <s v="Congleton CW12 1DL"/>
    <n v="12.6"/>
    <x v="2"/>
    <s v="Diesel"/>
    <n v="4.6620000000000003E-3"/>
  </r>
  <r>
    <d v="2023-07-01T00:00:00"/>
    <s v="S022669"/>
    <x v="53"/>
    <s v="PO144163"/>
    <s v="GRN191032"/>
    <n v="101034435"/>
    <s v="SWA TERMINATED OS2 9/125 FIBRE CABLE 100M LC-LC 8C"/>
    <s v="Congleton CW12 1DL"/>
    <n v="12.6"/>
    <x v="2"/>
    <s v="Diesel"/>
    <n v="4.6620000000000003E-3"/>
  </r>
  <r>
    <d v="2023-07-01T00:00:00"/>
    <s v="S022669"/>
    <x v="53"/>
    <s v="PO143413"/>
    <s v="GRN191054"/>
    <n v="101017406"/>
    <s v="WD MY PASSPORT 2TB PORTABLE HARD DRIVE - BLACK"/>
    <s v="Congleton CW12 1DL"/>
    <n v="12.6"/>
    <x v="2"/>
    <s v="Diesel"/>
    <n v="4.6620000000000003E-3"/>
  </r>
  <r>
    <d v="2023-06-01T00:00:00"/>
    <s v="S001121"/>
    <x v="5"/>
    <s v="PO145946"/>
    <s v="GRN190536"/>
    <n v="79203283"/>
    <s v="PLASTIC RETAINER AND EJECTION LEVER (MRP)"/>
    <s v="Salford M5 4BE"/>
    <n v="103.6"/>
    <x v="2"/>
    <s v="Diesel"/>
    <n v="3.8331999999999998E-4"/>
  </r>
  <r>
    <d v="2023-06-01T00:00:00"/>
    <s v="S024099"/>
    <x v="47"/>
    <s v="PO141904"/>
    <s v="GRN189846"/>
    <s v="361-1064-1"/>
    <s v="COLUMN AND TRANSPORT KIT (1032 COLUMN)"/>
    <s v="Stafford ST16 3DR"/>
    <n v="49.6"/>
    <x v="3"/>
    <s v="Diesel"/>
    <n v="5.0430800000000005E-2"/>
  </r>
  <r>
    <d v="2023-06-01T00:00:00"/>
    <s v="S026889"/>
    <x v="35"/>
    <s v="PO146175"/>
    <s v="GRN190539"/>
    <s v="340-1483-1"/>
    <s v="SPINE DETECTOR VERTICAL UPPER"/>
    <s v="Stafford ST18 0PJ"/>
    <n v="50.6"/>
    <x v="2"/>
    <s v="Diesel"/>
    <n v="1.8722000000000001E-3"/>
  </r>
  <r>
    <d v="2023-06-01T00:00:00"/>
    <s v="S001047"/>
    <x v="9"/>
    <s v="PO142188"/>
    <s v="GRN190554"/>
    <n v="66205215"/>
    <s v="2X8 ELEMENT PHOTO DIODE CDWO4 30MM THICK"/>
    <s v="81300 Johor Bahru Malaysia"/>
    <n v="6781"/>
    <x v="4"/>
    <s v="Aviation"/>
    <n v="1.1924057587200001"/>
  </r>
  <r>
    <d v="2023-07-01T00:00:00"/>
    <s v="S022669"/>
    <x v="53"/>
    <s v="PO145468"/>
    <s v="GRN191055"/>
    <n v="56207182"/>
    <s v="WATERPROOF CCTV PSU 24VAC 5A"/>
    <s v="Congleton CW12 1DL"/>
    <n v="12.6"/>
    <x v="2"/>
    <s v="Diesel"/>
    <n v="4.6620000000000003E-3"/>
  </r>
  <r>
    <d v="2023-06-01T00:00:00"/>
    <s v="S001047"/>
    <x v="9"/>
    <s v="PO142188"/>
    <s v="GRN190557"/>
    <n v="66205215"/>
    <s v="2X8 ELEMENT PHOTO DIODE CDWO4 30MM THICK"/>
    <s v="81300 Johor Bahru Malaysia"/>
    <n v="6781"/>
    <x v="4"/>
    <s v="Aviation"/>
    <n v="1.1924057587200001"/>
  </r>
  <r>
    <d v="2023-06-01T00:00:00"/>
    <s v="S001047"/>
    <x v="9"/>
    <s v="PO142188"/>
    <s v="GRN190560"/>
    <n v="66205215"/>
    <s v="2X8 ELEMENT PHOTO DIODE CDWO4 30MM THICK"/>
    <s v="81300 Johor Bahru Malaysia"/>
    <n v="6781"/>
    <x v="4"/>
    <s v="Aviation"/>
    <n v="1.1924057587200001"/>
  </r>
  <r>
    <d v="2023-06-01T00:00:00"/>
    <s v="S001047"/>
    <x v="9"/>
    <s v="PO145818"/>
    <s v="GRN190566"/>
    <n v="66204255"/>
    <s v="SILICON PD - CDWO4 - 5X10.7X30 THK - 8X1 ELEM"/>
    <s v="81300 Johor Bahru Malaysia"/>
    <n v="6781"/>
    <x v="4"/>
    <s v="Aviation"/>
    <n v="1.1924057587200001"/>
  </r>
  <r>
    <d v="2023-07-01T00:00:00"/>
    <s v="S022669"/>
    <x v="53"/>
    <s v="PO145468"/>
    <s v="GRN191056"/>
    <n v="56207182"/>
    <s v="WATERPROOF CCTV PSU 24VAC 5A"/>
    <s v="Congleton CW12 1DL"/>
    <n v="12.6"/>
    <x v="2"/>
    <s v="Diesel"/>
    <n v="4.6620000000000003E-3"/>
  </r>
  <r>
    <d v="2023-07-01T00:00:00"/>
    <s v="S022669"/>
    <x v="53"/>
    <s v="PO145468"/>
    <s v="GRN191057"/>
    <n v="56207182"/>
    <s v="WATERPROOF CCTV PSU 24VAC 5A"/>
    <s v="Congleton CW12 1DL"/>
    <n v="12.6"/>
    <x v="2"/>
    <s v="Diesel"/>
    <n v="4.6620000000000003E-3"/>
  </r>
  <r>
    <d v="2023-07-01T00:00:00"/>
    <s v="S022669"/>
    <x v="53"/>
    <s v="PO145468"/>
    <s v="GRN191058"/>
    <n v="56207182"/>
    <s v="WATERPROOF CCTV PSU 24VAC 5A"/>
    <s v="Congleton CW12 1DL"/>
    <n v="12.6"/>
    <x v="2"/>
    <s v="Diesel"/>
    <n v="4.6620000000000003E-3"/>
  </r>
  <r>
    <d v="2023-07-01T00:00:00"/>
    <s v="S022669"/>
    <x v="53"/>
    <s v="PO145468"/>
    <s v="GRN191059"/>
    <n v="56207182"/>
    <s v="WATERPROOF CCTV PSU 24VAC 5A"/>
    <s v="Congleton CW12 1DL"/>
    <n v="12.6"/>
    <x v="2"/>
    <s v="Diesel"/>
    <n v="4.6620000000000003E-3"/>
  </r>
  <r>
    <d v="2023-07-01T00:00:00"/>
    <s v="S022669"/>
    <x v="53"/>
    <s v="PO145755"/>
    <s v="GRN191064"/>
    <s v="361-1277-1"/>
    <s v="100 WIDE MEDIUM DUTY CABLE TRAY 1600 LG"/>
    <s v="Congleton CW12 1DL"/>
    <n v="12.6"/>
    <x v="2"/>
    <s v="Diesel"/>
    <n v="4.6620000000000003E-3"/>
  </r>
  <r>
    <d v="2023-06-01T00:00:00"/>
    <s v="S000892"/>
    <x v="16"/>
    <s v="PO147034"/>
    <s v="GRN190580"/>
    <n v="21201414"/>
    <s v="PATCH CORD CAT 5E FTP PVC METAL SHIELD 1M - BLACK"/>
    <s v="Stockport SK4 2JT"/>
    <n v="55"/>
    <x v="2"/>
    <s v="Diesel"/>
    <n v="2.0350000000000001E-4"/>
  </r>
  <r>
    <d v="2023-07-01T00:00:00"/>
    <s v="S022669"/>
    <x v="53"/>
    <s v="PO144867"/>
    <s v="GRN191065"/>
    <n v="42207336"/>
    <s v="POSITION TRANSDUCER POTENTIONMETRIC UPTO 750MMIP65"/>
    <s v="Congleton CW12 1DL"/>
    <n v="12.6"/>
    <x v="2"/>
    <s v="Diesel"/>
    <n v="4.6620000000000003E-3"/>
  </r>
  <r>
    <d v="2023-07-01T00:00:00"/>
    <s v="S022669"/>
    <x v="53"/>
    <s v="PO145576"/>
    <s v="GRN191066"/>
    <n v="34206624"/>
    <s v="25 WAY D SUB BACKSHELL DIECAST 45DEG"/>
    <s v="Congleton CW12 1DL"/>
    <n v="12.6"/>
    <x v="2"/>
    <s v="Diesel"/>
    <n v="4.6620000000000003E-3"/>
  </r>
  <r>
    <d v="2023-07-01T00:00:00"/>
    <s v="S022669"/>
    <x v="53"/>
    <s v="PO147083"/>
    <s v="GRN191067"/>
    <n v="31204416"/>
    <s v="REDUCER 75MM X 75MM TO 50MM X 50MM"/>
    <s v="Congleton CW12 1DL"/>
    <n v="12.6"/>
    <x v="2"/>
    <s v="Diesel"/>
    <n v="4.6620000000000003E-3"/>
  </r>
  <r>
    <d v="2023-07-01T00:00:00"/>
    <s v="S022669"/>
    <x v="53"/>
    <s v="PO146012"/>
    <s v="GRN191068"/>
    <n v="101049673"/>
    <s v="GENERATOR FUEL FEED/RETURN UNIT"/>
    <s v="Congleton CW12 1DL"/>
    <n v="12.6"/>
    <x v="2"/>
    <s v="Diesel"/>
    <n v="4.6620000000000003E-3"/>
  </r>
  <r>
    <d v="2023-07-01T00:00:00"/>
    <s v="S022669"/>
    <x v="53"/>
    <s v="PO140600"/>
    <s v="GRN191069"/>
    <n v="79201462"/>
    <s v="MCB 1 POLE TYPE C 10KA 32A"/>
    <s v="Congleton CW12 1DL"/>
    <n v="12.6"/>
    <x v="2"/>
    <s v="Diesel"/>
    <n v="4.6620000000000003E-3"/>
  </r>
  <r>
    <d v="2023-07-01T00:00:00"/>
    <s v="S022669"/>
    <x v="53"/>
    <s v="PO145462"/>
    <s v="GRN191070"/>
    <n v="50212122"/>
    <s v="SINGLE POLE DISTRIBUTION BLOCK UDJ-125A"/>
    <s v="Congleton CW12 1DL"/>
    <n v="12.6"/>
    <x v="2"/>
    <s v="Diesel"/>
    <n v="4.6620000000000003E-3"/>
  </r>
  <r>
    <d v="2023-07-01T00:00:00"/>
    <s v="S022669"/>
    <x v="53"/>
    <s v="PO140028"/>
    <s v="GRN191071"/>
    <n v="31203439"/>
    <s v="TRK HEAVY DUTY TRUNKING 100mm x 50mm x 3M - WHITE"/>
    <s v="Congleton CW12 1DL"/>
    <n v="12.6"/>
    <x v="2"/>
    <s v="Diesel"/>
    <n v="4.6620000000000003E-3"/>
  </r>
  <r>
    <d v="2023-07-01T00:00:00"/>
    <s v="S022669"/>
    <x v="53"/>
    <s v="PO144868"/>
    <s v="GRN191164"/>
    <n v="33202550"/>
    <s v="COPPER TUBE TERMINAL LUG 10 X 10MM (BAG OF 100)"/>
    <s v="Congleton CW12 1DL"/>
    <n v="12.6"/>
    <x v="2"/>
    <s v="Diesel"/>
    <n v="4.6620000000000003E-3"/>
  </r>
  <r>
    <d v="2023-07-01T00:00:00"/>
    <s v="S022669"/>
    <x v="53"/>
    <s v="PO147260"/>
    <s v="GRN191172"/>
    <n v="3445348"/>
    <s v="2 GANG 32MM DEEP PATTRESS BOX - CONDUIT 20MM K/O"/>
    <s v="Congleton CW12 1DL"/>
    <n v="12.6"/>
    <x v="2"/>
    <s v="Diesel"/>
    <n v="4.6620000000000003E-3"/>
  </r>
  <r>
    <d v="2023-06-01T00:00:00"/>
    <s v="S023222"/>
    <x v="11"/>
    <s v="PO145268"/>
    <s v="GRN190615"/>
    <s v="11700-5341"/>
    <s v="CABLE 0.3 METER RJ45S TO RJ45S CAT5E"/>
    <s v="Wickford SS11 8YT"/>
    <n v="390"/>
    <x v="2"/>
    <s v="Diesel"/>
    <n v="1.4430000000000001E-3"/>
  </r>
  <r>
    <d v="2023-06-01T00:00:00"/>
    <s v="S023222"/>
    <x v="11"/>
    <s v="PO145672"/>
    <s v="GRN190624"/>
    <s v="11700-5341"/>
    <s v="CABLE 0.3 METER RJ45S TO RJ45S CAT5E"/>
    <s v="Wickford SS11 8YT"/>
    <n v="390"/>
    <x v="2"/>
    <s v="Diesel"/>
    <n v="1.4430000000000001E-3"/>
  </r>
  <r>
    <d v="2023-07-01T00:00:00"/>
    <s v="S022669"/>
    <x v="53"/>
    <s v="PO140981"/>
    <s v="GRN191203"/>
    <n v="85201597"/>
    <s v="M6 X 25MM ROOFING BOLT"/>
    <s v="Congleton CW12 1DL"/>
    <n v="12.6"/>
    <x v="2"/>
    <s v="Diesel"/>
    <n v="4.6620000000000003E-3"/>
  </r>
  <r>
    <d v="2023-07-01T00:00:00"/>
    <s v="S022669"/>
    <x v="53"/>
    <s v="PO144470"/>
    <s v="GRN191210"/>
    <n v="101025607"/>
    <s v="SWITCHED SOCKET 13A 2 GANG 2 USB SS - BLACK SCHNEI"/>
    <s v="Congleton CW12 1DL"/>
    <n v="12.6"/>
    <x v="2"/>
    <s v="Diesel"/>
    <n v="4.6620000000000003E-3"/>
  </r>
  <r>
    <d v="2023-07-01T00:00:00"/>
    <s v="S022669"/>
    <x v="53"/>
    <s v="PO138641"/>
    <s v="GRN191215"/>
    <n v="3445337"/>
    <s v="6 WAY TP DISTRIBUTION BOARD"/>
    <s v="Congleton CW12 1DL"/>
    <n v="12.6"/>
    <x v="2"/>
    <s v="Diesel"/>
    <n v="4.6620000000000003E-3"/>
  </r>
  <r>
    <d v="2023-07-01T00:00:00"/>
    <s v="S022669"/>
    <x v="53"/>
    <s v="PO145576"/>
    <s v="GRN191219"/>
    <n v="101034435"/>
    <s v="SWA TERMINATED OS2 9/125 FIBRE CABLE 100M LC-LC 8C"/>
    <s v="Congleton CW12 1DL"/>
    <n v="12.6"/>
    <x v="2"/>
    <s v="Diesel"/>
    <n v="4.6620000000000003E-3"/>
  </r>
  <r>
    <d v="2023-07-01T00:00:00"/>
    <s v="S022669"/>
    <x v="53"/>
    <s v="PO140975"/>
    <s v="GRN191231"/>
    <n v="101031721"/>
    <s v="SWITCH DISCONNECTOR 200A ACTI9 4P"/>
    <s v="Congleton CW12 1DL"/>
    <n v="12.6"/>
    <x v="2"/>
    <s v="Diesel"/>
    <n v="4.6620000000000003E-3"/>
  </r>
  <r>
    <d v="2023-07-01T00:00:00"/>
    <s v="S022669"/>
    <x v="53"/>
    <s v="PO143419"/>
    <s v="GRN191238"/>
    <n v="101050292"/>
    <s v="ACTROS 5 FUEL SENDER ASSEMBLY"/>
    <s v="Congleton CW12 1DL"/>
    <n v="12.6"/>
    <x v="2"/>
    <s v="Diesel"/>
    <n v="4.6620000000000003E-3"/>
  </r>
  <r>
    <d v="2023-07-01T00:00:00"/>
    <s v="S022669"/>
    <x v="53"/>
    <s v="PO146924"/>
    <s v="GRN191415"/>
    <s v="11700-6243"/>
    <s v="CABLE ASSY RJ45-RJ45 CAT5E BLK 20FT"/>
    <s v="Congleton CW12 1DL"/>
    <n v="12.6"/>
    <x v="2"/>
    <s v="Diesel"/>
    <n v="4.6620000000000003E-3"/>
  </r>
  <r>
    <d v="2023-07-01T00:00:00"/>
    <s v="S022669"/>
    <x v="53"/>
    <s v="PO147352"/>
    <s v="GRN191461"/>
    <n v="101035552"/>
    <s v="KINETIX 5700 47A POWER SUPPLY, DC BUS"/>
    <s v="Congleton CW12 1DL"/>
    <n v="12.6"/>
    <x v="2"/>
    <s v="Diesel"/>
    <n v="4.6620000000000003E-3"/>
  </r>
  <r>
    <d v="2023-07-01T00:00:00"/>
    <s v="S022669"/>
    <x v="53"/>
    <s v="PO147083"/>
    <s v="GRN191466"/>
    <s v="11701-1477"/>
    <s v="4 POLE CROSS-CONNECTOR FOR 1.5MM TERMINALS"/>
    <s v="Congleton CW12 1DL"/>
    <n v="12.6"/>
    <x v="2"/>
    <s v="Diesel"/>
    <n v="4.6620000000000003E-3"/>
  </r>
  <r>
    <d v="2023-07-01T00:00:00"/>
    <s v="S022669"/>
    <x v="53"/>
    <s v="PO147260"/>
    <s v="GRN191468"/>
    <s v="11700-7313"/>
    <s v="CABLE ETHERNET 6 FT CAT 6 PURPLE"/>
    <s v="Congleton CW12 1DL"/>
    <n v="12.6"/>
    <x v="2"/>
    <s v="Diesel"/>
    <n v="4.6620000000000003E-3"/>
  </r>
  <r>
    <d v="2023-07-01T00:00:00"/>
    <s v="S022669"/>
    <x v="53"/>
    <s v="PO146761"/>
    <s v="GRN191510"/>
    <s v="255-1640-330"/>
    <s v="CABLE CAT5E 24AWG SUNLIGHT &amp; OIL RESISTANT 330 FT"/>
    <s v="Congleton CW12 1DL"/>
    <n v="12.6"/>
    <x v="2"/>
    <s v="Diesel"/>
    <n v="4.6620000000000003E-3"/>
  </r>
  <r>
    <d v="2023-07-01T00:00:00"/>
    <s v="S022669"/>
    <x v="53"/>
    <s v="PO144867"/>
    <s v="GRN191560"/>
    <n v="101031721"/>
    <s v="SWITCH DISCONNECTOR 200A ACTI9 4P"/>
    <s v="Congleton CW12 1DL"/>
    <n v="12.6"/>
    <x v="2"/>
    <s v="Diesel"/>
    <n v="4.6620000000000003E-3"/>
  </r>
  <r>
    <d v="2023-07-01T00:00:00"/>
    <s v="S022669"/>
    <x v="53"/>
    <s v="PO144071"/>
    <s v="GRN191593"/>
    <n v="101042092"/>
    <s v="VIDAR CAMERA ETHERNET DATA CABLE 2M"/>
    <s v="Congleton CW12 1DL"/>
    <n v="12.6"/>
    <x v="2"/>
    <s v="Diesel"/>
    <n v="4.6620000000000003E-3"/>
  </r>
  <r>
    <d v="2023-07-01T00:00:00"/>
    <s v="S022669"/>
    <x v="53"/>
    <s v="PO147321"/>
    <s v="GRN191613"/>
    <s v="11701-3310"/>
    <s v="9V, 1A POWER SUPPLY PLUG 2.5MM JACK"/>
    <s v="Congleton CW12 1DL"/>
    <n v="12.6"/>
    <x v="2"/>
    <s v="Diesel"/>
    <n v="4.6620000000000003E-3"/>
  </r>
  <r>
    <d v="2023-11-01T00:00:00"/>
    <s v="S002239"/>
    <x v="17"/>
    <s v="PO143492"/>
    <s v="GRN201585"/>
    <n v="101037721"/>
    <s v="LINATRON Mi6SSM LOW DOSE(15 &amp; 30 rad/min versions)"/>
    <s v="UT 84104"/>
    <n v="4725"/>
    <x v="4"/>
    <s v="Aviation"/>
    <n v="18.279100224000004"/>
  </r>
  <r>
    <d v="2023-07-01T00:00:00"/>
    <s v="S022669"/>
    <x v="53"/>
    <s v="PO133563"/>
    <s v="GRN191728"/>
    <n v="23202445"/>
    <s v="CABLE MANAGEMENT SYSTEM FOR G60 EMEA STD (BOF)"/>
    <s v="Congleton CW12 1DL"/>
    <n v="12.6"/>
    <x v="2"/>
    <s v="Diesel"/>
    <n v="4.6620000000000003E-3"/>
  </r>
  <r>
    <d v="2023-07-01T00:00:00"/>
    <s v="S022669"/>
    <x v="53"/>
    <s v="PO144667"/>
    <s v="GRN191733"/>
    <n v="101031973"/>
    <s v="ACTI9 IC60H MCB 16A TYPE C 10KA"/>
    <s v="Congleton CW12 1DL"/>
    <n v="12.6"/>
    <x v="2"/>
    <s v="Diesel"/>
    <n v="4.6620000000000003E-3"/>
  </r>
  <r>
    <d v="2023-06-01T00:00:00"/>
    <s v="S023373"/>
    <x v="44"/>
    <s v="PO136443"/>
    <s v="GRN190691"/>
    <n v="56202191"/>
    <s v="HIGH VOLTAGE POWER SUPPLY"/>
    <s v="Pulborough RH20 2RY"/>
    <n v="420"/>
    <x v="2"/>
    <s v="Diesel"/>
    <n v="1.554E-3"/>
  </r>
  <r>
    <d v="2023-01-01T00:00:00"/>
    <s v="S002239"/>
    <x v="17"/>
    <s v="PO132842"/>
    <s v="GRN179715"/>
    <n v="101022018"/>
    <s v="LINATRON Mi6SSM LOW DOSE(15 &amp; 40 rad/min versions)"/>
    <s v="UT 84104"/>
    <n v="4725"/>
    <x v="4"/>
    <s v="Aviation"/>
    <n v="18.279100224000004"/>
  </r>
  <r>
    <d v="2023-07-01T00:00:00"/>
    <s v="S022669"/>
    <x v="53"/>
    <s v="PO145045"/>
    <s v="GRN191735"/>
    <n v="101031721"/>
    <s v="SWITCH DISCONNECTOR 200A ACTI9 4P"/>
    <s v="Congleton CW12 1DL"/>
    <n v="12.6"/>
    <x v="2"/>
    <s v="Diesel"/>
    <n v="4.6620000000000003E-3"/>
  </r>
  <r>
    <d v="2023-06-01T00:00:00"/>
    <s v="S023373"/>
    <x v="44"/>
    <s v="PO136443"/>
    <s v="GRN190695"/>
    <n v="56202758"/>
    <s v="X-RAY GENERATOR HIGH VOLTAGE POWER SUPPLY"/>
    <s v="Pulborough RH20 2RY"/>
    <n v="420"/>
    <x v="2"/>
    <s v="Diesel"/>
    <n v="1.554E-3"/>
  </r>
  <r>
    <d v="2023-07-01T00:00:00"/>
    <s v="S022669"/>
    <x v="53"/>
    <s v="PO144868"/>
    <s v="GRN191737"/>
    <n v="33202552"/>
    <s v="COPPER TUBE TERMINAL LUG 25 X 10MM (BAG OF 100)"/>
    <s v="Congleton CW12 1DL"/>
    <n v="12.6"/>
    <x v="2"/>
    <s v="Diesel"/>
    <n v="4.6620000000000003E-3"/>
  </r>
  <r>
    <d v="2023-07-01T00:00:00"/>
    <s v="S022669"/>
    <x v="53"/>
    <s v="PO133593"/>
    <s v="GRN191771"/>
    <n v="23202445"/>
    <s v="CABLE MANAGEMENT SYSTEM FOR G60 EMEA STD (BOF)"/>
    <s v="Congleton CW12 1DL"/>
    <n v="12.6"/>
    <x v="2"/>
    <s v="Diesel"/>
    <n v="4.6620000000000003E-3"/>
  </r>
  <r>
    <d v="2023-07-01T00:00:00"/>
    <s v="S022669"/>
    <x v="53"/>
    <s v="PO133563"/>
    <s v="GRN191775"/>
    <n v="23202445"/>
    <s v="CABLE MANAGEMENT SYSTEM FOR G60 EMEA STD (BOF)"/>
    <s v="Congleton CW12 1DL"/>
    <n v="12.6"/>
    <x v="2"/>
    <s v="Diesel"/>
    <n v="4.6620000000000003E-3"/>
  </r>
  <r>
    <d v="2023-07-01T00:00:00"/>
    <s v="S022669"/>
    <x v="53"/>
    <s v="PO144166"/>
    <s v="GRN191783"/>
    <s v="11701-1042"/>
    <s v="P2 TWIN SERIES TRAFFIC LIGHT RED/GREEN 24VDC"/>
    <s v="Congleton CW12 1DL"/>
    <n v="12.6"/>
    <x v="2"/>
    <s v="Diesel"/>
    <n v="4.6620000000000003E-3"/>
  </r>
  <r>
    <d v="2023-07-01T00:00:00"/>
    <s v="S022669"/>
    <x v="53"/>
    <s v="PO142022"/>
    <s v="GRN191807"/>
    <s v="11547-1072"/>
    <s v="CORDSET IEC60320 C13 TO UK BS1363 250VAC 10A 2.5M"/>
    <s v="Congleton CW12 1DL"/>
    <n v="12.6"/>
    <x v="2"/>
    <s v="Diesel"/>
    <n v="4.6620000000000003E-3"/>
  </r>
  <r>
    <d v="2023-07-01T00:00:00"/>
    <s v="S022669"/>
    <x v="53"/>
    <s v="PO144582"/>
    <s v="GRN191808"/>
    <s v="11701-1042"/>
    <s v="P2 TWIN SERIES TRAFFIC LIGHT RED/GREEN 24VDC"/>
    <s v="Congleton CW12 1DL"/>
    <n v="12.6"/>
    <x v="2"/>
    <s v="Diesel"/>
    <n v="4.6620000000000003E-3"/>
  </r>
  <r>
    <d v="2023-06-01T00:00:00"/>
    <s v="S026602"/>
    <x v="12"/>
    <s v="PO147156"/>
    <s v="GRN190712"/>
    <n v="101038090"/>
    <s v="AIR FILTER INNER"/>
    <s v="Watford WD24 7GG"/>
    <n v="302"/>
    <x v="2"/>
    <s v="Diesl"/>
    <n v="1.1173999999999999E-3"/>
  </r>
  <r>
    <d v="2023-07-01T00:00:00"/>
    <s v="S022669"/>
    <x v="53"/>
    <s v="PO140020"/>
    <s v="GRN191810"/>
    <s v="11540-0044"/>
    <s v="TAPE VINYL BLACK 3/4 WIDE"/>
    <s v="Congleton CW12 1DL"/>
    <n v="12.6"/>
    <x v="2"/>
    <s v="Diesel"/>
    <n v="4.6620000000000003E-3"/>
  </r>
  <r>
    <d v="2023-06-01T00:00:00"/>
    <s v="S002239"/>
    <x v="17"/>
    <s v="PO143492"/>
    <s v="GRN190147"/>
    <n v="101022018"/>
    <s v="LINATRON Mi6SSM LOW DOSE(15 &amp; 40 rad/min versions)"/>
    <s v="UT 84104"/>
    <n v="4725"/>
    <x v="4"/>
    <s v="Aviation"/>
    <n v="18.279100224000004"/>
  </r>
  <r>
    <d v="2023-06-01T00:00:00"/>
    <s v="S002239"/>
    <x v="17"/>
    <s v="PO143492"/>
    <s v="GRN190151"/>
    <n v="101022018"/>
    <s v="LINATRON Mi6SSM LOW DOSE(15 &amp; 40 rad/min versions)"/>
    <s v="UT 84104"/>
    <n v="4725"/>
    <x v="4"/>
    <s v="Aviation"/>
    <n v="18.279100224000004"/>
  </r>
  <r>
    <d v="2023-07-01T00:00:00"/>
    <s v="S022669"/>
    <x v="53"/>
    <s v="PO139015"/>
    <s v="GRN191811"/>
    <s v="11540-0307-UOM"/>
    <s v="TAPE ELECT VINYL YELLOW 3/4 X66'"/>
    <s v="Congleton CW12 1DL"/>
    <n v="12.6"/>
    <x v="2"/>
    <s v="Diesel"/>
    <n v="4.6620000000000003E-3"/>
  </r>
  <r>
    <d v="2023-06-01T00:00:00"/>
    <s v="S024190"/>
    <x v="22"/>
    <s v="PO146184"/>
    <s v="GRN190726"/>
    <n v="101029156"/>
    <s v="GUIDE BUMP STOP"/>
    <s v="Stockport SK4 2JT"/>
    <n v="22.2"/>
    <x v="1"/>
    <s v="Diesel"/>
    <n v="8.2140000000000008E-3"/>
  </r>
  <r>
    <d v="2023-07-01T00:00:00"/>
    <s v="S022669"/>
    <x v="53"/>
    <s v="PO145045"/>
    <s v="GRN191818"/>
    <n v="101031973"/>
    <s v="ACTI9 IC60H MCB 16A TYPE C 10KA"/>
    <s v="Congleton CW12 1DL"/>
    <n v="12.6"/>
    <x v="2"/>
    <s v="Diesel"/>
    <n v="4.6620000000000003E-3"/>
  </r>
  <r>
    <d v="2023-06-01T00:00:00"/>
    <s v="S001047"/>
    <x v="9"/>
    <s v="PO134439"/>
    <s v="GRN190729"/>
    <n v="66205215"/>
    <s v="2x8 ELEMENT PHOTO DIODE CdWO4 30mm THICK"/>
    <s v="81300 Johor Bahru Malaysia"/>
    <n v="6781"/>
    <x v="4"/>
    <s v="Aviation"/>
    <n v="1.1924057587200001"/>
  </r>
  <r>
    <d v="2023-06-01T00:00:00"/>
    <s v="S001047"/>
    <x v="9"/>
    <s v="PO140456"/>
    <s v="GRN190730"/>
    <n v="66205215"/>
    <s v="2X8 ELEMENT PHOTO DIODE CDWO4 30MM THICK"/>
    <s v="81300 Johor Bahru Malaysia"/>
    <n v="6781"/>
    <x v="4"/>
    <s v="Aviation"/>
    <n v="1.1924057587200001"/>
  </r>
  <r>
    <d v="2023-07-01T00:00:00"/>
    <s v="S022669"/>
    <x v="53"/>
    <s v="PO140976"/>
    <s v="GRN191821"/>
    <s v="11700-7618"/>
    <s v="TAPE ELECTRICAL BROWN 3/4  X 66'"/>
    <s v="Congleton CW12 1DL"/>
    <n v="12.6"/>
    <x v="2"/>
    <s v="Diesel"/>
    <n v="4.6620000000000003E-3"/>
  </r>
  <r>
    <d v="2023-07-01T00:00:00"/>
    <s v="S022669"/>
    <x v="53"/>
    <s v="PO144589"/>
    <s v="GRN191854"/>
    <n v="101042174"/>
    <s v="VIDAR HDX ANPR CAMERA"/>
    <s v="Congleton CW12 1DL"/>
    <n v="12.6"/>
    <x v="2"/>
    <s v="Diesel"/>
    <n v="4.6620000000000003E-3"/>
  </r>
  <r>
    <d v="2023-07-01T00:00:00"/>
    <s v="S022669"/>
    <x v="53"/>
    <s v="PO142022"/>
    <s v="GRN191899"/>
    <s v="11554-1143"/>
    <s v="POWER STRIP 8 OUTLETS SURGE PROTECTED IEC320"/>
    <s v="Congleton CW12 1DL"/>
    <n v="12.6"/>
    <x v="2"/>
    <s v="Diesel"/>
    <n v="4.6620000000000003E-3"/>
  </r>
  <r>
    <d v="2023-07-01T00:00:00"/>
    <s v="S022669"/>
    <x v="53"/>
    <s v="PO144540"/>
    <s v="GRN191962"/>
    <n v="13206885"/>
    <s v="AREA MONITOR CONTROLLER (0.1 MR/HR TO 1.0 MR/HR)"/>
    <s v="Congleton CW12 1DL"/>
    <n v="12.6"/>
    <x v="2"/>
    <s v="Diesel"/>
    <n v="4.6620000000000003E-3"/>
  </r>
  <r>
    <d v="2023-06-01T00:00:00"/>
    <s v="S000892"/>
    <x v="16"/>
    <s v="PO146756"/>
    <s v="GRN190739"/>
    <n v="101023013"/>
    <s v="BLACK STRAIN RELIEF HOOD FOR RJ45 PLUG"/>
    <s v="Stockport SK4 2JT"/>
    <n v="55"/>
    <x v="2"/>
    <s v="Diesel"/>
    <n v="2.0350000000000001E-4"/>
  </r>
  <r>
    <d v="2023-07-01T00:00:00"/>
    <s v="S022669"/>
    <x v="53"/>
    <s v="PO144867"/>
    <s v="GRN191964"/>
    <n v="13206885"/>
    <s v="AREA MONITOR CONTROLLER (0.1 MR/HR TO 1.0 MR/HR)"/>
    <s v="Congleton CW12 1DL"/>
    <n v="12.6"/>
    <x v="2"/>
    <s v="Diesel"/>
    <n v="4.6620000000000003E-3"/>
  </r>
  <r>
    <d v="2023-07-01T00:00:00"/>
    <s v="S022669"/>
    <x v="53"/>
    <s v="PO145809"/>
    <s v="GRN191965"/>
    <n v="13206885"/>
    <s v="AREA MONITOR CONTROLLER (0.1 MR/HR TO 1.0 MR/HR)"/>
    <s v="Congleton CW12 1DL"/>
    <n v="12.6"/>
    <x v="2"/>
    <s v="Diesel"/>
    <n v="4.6620000000000003E-3"/>
  </r>
  <r>
    <d v="2023-07-01T00:00:00"/>
    <s v="S022669"/>
    <x v="53"/>
    <s v="PO147589"/>
    <s v="GRN192052"/>
    <n v="5145063"/>
    <s v="1 GANG GLOSS SURFACE MOUNT BACK BOX - WHITE"/>
    <s v="Congleton CW12 1DL"/>
    <n v="12.6"/>
    <x v="2"/>
    <s v="Diesel"/>
    <n v="4.6620000000000003E-3"/>
  </r>
  <r>
    <d v="2023-07-01T00:00:00"/>
    <s v="S022669"/>
    <x v="53"/>
    <s v="PO147589"/>
    <s v="GRN192138"/>
    <n v="3345050"/>
    <s v="M6 CHANNEL NUT - LONG SPRING"/>
    <s v="Congleton CW12 1DL"/>
    <n v="12.6"/>
    <x v="2"/>
    <s v="Diesel"/>
    <n v="4.6620000000000003E-3"/>
  </r>
  <r>
    <d v="2023-07-01T00:00:00"/>
    <s v="S022669"/>
    <x v="53"/>
    <s v="PO146761"/>
    <s v="GRN192173"/>
    <n v="1"/>
    <s v="freight inwards"/>
    <s v="Congleton CW12 1DL"/>
    <n v="12.6"/>
    <x v="2"/>
    <s v="Diesel"/>
    <n v="4.6620000000000003E-3"/>
  </r>
  <r>
    <d v="2023-07-01T00:00:00"/>
    <s v="S022669"/>
    <x v="53"/>
    <s v="PO147589"/>
    <s v="GRN192206"/>
    <n v="101042940"/>
    <s v="1200MM LONG UNISTRUT"/>
    <s v="Congleton CW12 1DL"/>
    <n v="12.6"/>
    <x v="2"/>
    <s v="Diesel"/>
    <n v="4.6620000000000003E-3"/>
  </r>
  <r>
    <d v="2023-06-01T00:00:00"/>
    <s v="S025431"/>
    <x v="0"/>
    <s v="PO146250"/>
    <s v="GRN190747"/>
    <s v="11701-0031"/>
    <s v="CLEANER CITRJET LIQUID ACID LOW FOAMING"/>
    <s v="Boston Massachusetts"/>
    <n v="3154"/>
    <x v="0"/>
    <s v="Crude"/>
    <n v="1.0118031999999999E-2"/>
  </r>
  <r>
    <d v="2023-06-01T00:00:00"/>
    <s v="S025431"/>
    <x v="0"/>
    <s v="PO146860"/>
    <s v="GRN190757"/>
    <s v="11540-0459"/>
    <s v="FILTER AIR 24X24 DURAMAX65 DM-601"/>
    <s v="Boston Massachusetts"/>
    <n v="3154"/>
    <x v="0"/>
    <s v="Crude"/>
    <n v="1.0118031999999999E-2"/>
  </r>
  <r>
    <d v="2023-06-01T00:00:00"/>
    <s v="S000892"/>
    <x v="16"/>
    <s v="PO147160"/>
    <s v="GRN190774"/>
    <n v="101044511"/>
    <s v="FOAM TAPE EPDM 12MM X 3MM X 10M - BLACK"/>
    <s v="Stockport SK4 2JT"/>
    <n v="55"/>
    <x v="2"/>
    <s v="Diesel"/>
    <n v="2.0350000000000001E-4"/>
  </r>
  <r>
    <d v="2023-07-01T00:00:00"/>
    <s v="S022669"/>
    <x v="53"/>
    <s v="PO146838"/>
    <s v="GRN192228"/>
    <s v="11701-2852"/>
    <s v="INSIDE RISER – MEDIUM DUTY 100MM GALVANISED"/>
    <s v="Congleton CW12 1DL"/>
    <n v="12.6"/>
    <x v="2"/>
    <s v="Diesel"/>
    <n v="4.6620000000000003E-3"/>
  </r>
  <r>
    <d v="2023-06-01T00:00:00"/>
    <s v="S023222"/>
    <x v="11"/>
    <s v="PO144319"/>
    <s v="GRN190782"/>
    <s v="11700-8868"/>
    <s v="CABLE 4 METERS M12-12 RKS TO RSS"/>
    <s v="Wickford SS11 8YT"/>
    <n v="390"/>
    <x v="2"/>
    <s v="Diesel"/>
    <n v="1.4430000000000001E-3"/>
  </r>
  <r>
    <d v="2023-07-01T00:00:00"/>
    <s v="S022669"/>
    <x v="53"/>
    <s v="PO140976"/>
    <s v="GRN192238"/>
    <n v="31203439"/>
    <s v="TRK HEAVY DUTY TRUNKING 100MM X 50MM X 3M - WHITE"/>
    <s v="Congleton CW12 1DL"/>
    <n v="12.6"/>
    <x v="2"/>
    <s v="Diesel"/>
    <n v="4.6620000000000003E-3"/>
  </r>
  <r>
    <d v="2023-06-01T00:00:00"/>
    <s v="S023222"/>
    <x v="11"/>
    <s v="PO144700"/>
    <s v="GRN190785"/>
    <s v="11700-8868"/>
    <s v="CABLE 4 METERS M12-12 RKS TO RSS"/>
    <s v="Wickford SS11 8YT"/>
    <n v="390"/>
    <x v="2"/>
    <s v="Diesel"/>
    <n v="1.4430000000000001E-3"/>
  </r>
  <r>
    <d v="2023-06-01T00:00:00"/>
    <s v="S023222"/>
    <x v="11"/>
    <s v="PO143358"/>
    <s v="GRN190787"/>
    <s v="11700-8868"/>
    <s v="CABLE 4 METERS M12-12 RKS TO RSS"/>
    <s v="Wickford SS11 8YT"/>
    <n v="390"/>
    <x v="2"/>
    <s v="Diesel"/>
    <n v="1.4430000000000001E-3"/>
  </r>
  <r>
    <d v="2023-06-01T00:00:00"/>
    <s v="S023222"/>
    <x v="11"/>
    <s v="PO144700"/>
    <s v="GRN190790"/>
    <s v="11700-8868"/>
    <s v="CABLE 4 METERS M12-12 RKS TO RSS"/>
    <s v="Wickford SS11 8YT"/>
    <n v="390"/>
    <x v="2"/>
    <s v="Diesel"/>
    <n v="1.4430000000000001E-3"/>
  </r>
  <r>
    <d v="2023-06-01T00:00:00"/>
    <s v="S023222"/>
    <x v="11"/>
    <s v="PO144319"/>
    <s v="GRN190801"/>
    <s v="11700-8868"/>
    <s v="CABLE 4 METERS M12-12 RKS TO RSS"/>
    <s v="Wickford SS11 8YT"/>
    <n v="390"/>
    <x v="2"/>
    <s v="Diesel"/>
    <n v="1.4430000000000001E-3"/>
  </r>
  <r>
    <d v="2023-06-01T00:00:00"/>
    <s v="S023284"/>
    <x v="19"/>
    <s v="PO143146"/>
    <s v="GRN190802"/>
    <n v="101034024"/>
    <s v="MAIN CONTROL PANEL"/>
    <s v="Leicester LE19 2DT"/>
    <n v="144"/>
    <x v="1"/>
    <s v="Diesel"/>
    <n v="5.3280000000000001E-2"/>
  </r>
  <r>
    <d v="2023-06-01T00:00:00"/>
    <s v="S023222"/>
    <x v="11"/>
    <s v="PO145483"/>
    <s v="GRN190803"/>
    <s v="11700-5342"/>
    <s v="CABLE 0.6 METER RJ45S TO RJ45S CAT5E"/>
    <s v="Wickford SS11 8YT"/>
    <n v="390"/>
    <x v="2"/>
    <s v="Diesel"/>
    <n v="1.4430000000000001E-3"/>
  </r>
  <r>
    <d v="2023-06-01T00:00:00"/>
    <s v="S023284"/>
    <x v="19"/>
    <s v="PO139620"/>
    <s v="GRN190804"/>
    <n v="101023697"/>
    <s v="CAR VIEW PLAZA OPERATOR PANEL"/>
    <s v="Leicester LE19 2DT"/>
    <n v="144"/>
    <x v="1"/>
    <s v="Diesel"/>
    <n v="5.3280000000000001E-2"/>
  </r>
  <r>
    <d v="2023-06-01T00:00:00"/>
    <s v="S025431"/>
    <x v="0"/>
    <s v="PO146904"/>
    <s v="GRN190807"/>
    <s v="11540-0018"/>
    <s v="PASTE SILICONE DIELECTRIC"/>
    <s v="Boston Massachusetts"/>
    <n v="3154"/>
    <x v="0"/>
    <s v="Crude"/>
    <n v="1.0118031999999999E-2"/>
  </r>
  <r>
    <d v="2023-06-01T00:00:00"/>
    <s v="S023222"/>
    <x v="11"/>
    <s v="PO138721"/>
    <s v="GRN190811"/>
    <n v="101027016"/>
    <s v="MULTIPROTOCOL STATION BLCEN-8M12LT-4AI-VI-8XSG-P"/>
    <s v="Wickford SS11 8YT"/>
    <n v="390"/>
    <x v="2"/>
    <s v="Diesel"/>
    <n v="1.4430000000000001E-3"/>
  </r>
  <r>
    <d v="2023-06-01T00:00:00"/>
    <s v="S023222"/>
    <x v="11"/>
    <s v="PO138721"/>
    <s v="GRN190812"/>
    <n v="101027016"/>
    <s v="MULTIPROTOCOL STATION BLCEN-8M12LT-4AI-VI-8XSG-P"/>
    <s v="Wickford SS11 8YT"/>
    <n v="390"/>
    <x v="2"/>
    <s v="Diesel"/>
    <n v="1.4430000000000001E-3"/>
  </r>
  <r>
    <d v="2023-07-01T00:00:00"/>
    <s v="S022669"/>
    <x v="53"/>
    <s v="PO147260"/>
    <s v="GRN192239"/>
    <n v="31203439"/>
    <s v="TRK HEAVY DUTY TRUNKING 100MM X 50MM X 3M - WHITE"/>
    <s v="Congleton CW12 1DL"/>
    <n v="12.6"/>
    <x v="2"/>
    <s v="Diesel"/>
    <n v="4.6620000000000003E-3"/>
  </r>
  <r>
    <d v="2023-07-01T00:00:00"/>
    <s v="S022669"/>
    <x v="53"/>
    <s v="PO140975"/>
    <s v="GRN192344"/>
    <s v="11540-0175"/>
    <s v="TAPE ELECTRICAL BLUE"/>
    <s v="Congleton CW12 1DL"/>
    <n v="12.6"/>
    <x v="2"/>
    <s v="Diesel"/>
    <n v="4.6620000000000003E-3"/>
  </r>
  <r>
    <d v="2023-06-01T00:00:00"/>
    <s v="S023222"/>
    <x v="11"/>
    <s v="PO144700"/>
    <s v="GRN190823"/>
    <s v="11700-8868"/>
    <s v="CABLE 4 METERS M12-12 RKS TO RSS"/>
    <s v="Wickford SS11 8YT"/>
    <n v="390"/>
    <x v="2"/>
    <s v="Diesel"/>
    <n v="1.4430000000000001E-3"/>
  </r>
  <r>
    <d v="2023-06-01T00:00:00"/>
    <s v="S023222"/>
    <x v="11"/>
    <s v="PO143360"/>
    <s v="GRN190824"/>
    <s v="11700-8868"/>
    <s v="CABLE 4 METERS M12-12 RKS TO RSS"/>
    <s v="Wickford SS11 8YT"/>
    <n v="390"/>
    <x v="2"/>
    <s v="Diesel"/>
    <n v="1.4430000000000001E-3"/>
  </r>
  <r>
    <d v="2023-06-01T00:00:00"/>
    <s v="S023222"/>
    <x v="11"/>
    <s v="PO143360"/>
    <s v="GRN190825"/>
    <s v="11700-5607"/>
    <s v="CORDSET CAT5E ETHERNET M12 RJ45 8C"/>
    <s v="Wickford SS11 8YT"/>
    <n v="390"/>
    <x v="2"/>
    <s v="Diesel"/>
    <n v="1.4430000000000001E-3"/>
  </r>
  <r>
    <d v="2023-07-01T00:00:00"/>
    <s v="S022669"/>
    <x v="53"/>
    <s v="PO140418"/>
    <s v="GRN192346"/>
    <n v="101031721"/>
    <s v="SWITCH DISCONNECTOR 200A ACTI9 4P"/>
    <s v="Congleton CW12 1DL"/>
    <n v="12.6"/>
    <x v="2"/>
    <s v="Diesel"/>
    <n v="4.6620000000000003E-3"/>
  </r>
  <r>
    <d v="2023-07-01T00:00:00"/>
    <s v="S022669"/>
    <x v="53"/>
    <s v="PO147424"/>
    <s v="GRN192353"/>
    <n v="101027025"/>
    <s v="AVOCENT 18.5&quot; LOCAL RACK ACCESS (LRA) CONSOLE"/>
    <s v="Congleton CW12 1DL"/>
    <n v="12.6"/>
    <x v="2"/>
    <s v="Diesel"/>
    <n v="4.6620000000000003E-3"/>
  </r>
  <r>
    <d v="2023-07-01T00:00:00"/>
    <s v="S022669"/>
    <x v="53"/>
    <s v="PO141741"/>
    <s v="GRN192383"/>
    <n v="13206264"/>
    <s v="DP2400E HAND HELD PORTABLE 2-WAY RADIO C/W LI-ION"/>
    <s v="Congleton CW12 1DL"/>
    <n v="12.6"/>
    <x v="2"/>
    <s v="Diesel"/>
    <n v="4.6620000000000003E-3"/>
  </r>
  <r>
    <d v="2023-07-01T00:00:00"/>
    <s v="S022669"/>
    <x v="53"/>
    <s v="PO141741"/>
    <s v="GRN192384"/>
    <n v="13206885"/>
    <s v="AREA MONITOR CONTROLLER (0.1 MR/HR TO 1.0 MR/HR)"/>
    <s v="Congleton CW12 1DL"/>
    <n v="12.6"/>
    <x v="2"/>
    <s v="Diesel"/>
    <n v="4.6620000000000003E-3"/>
  </r>
  <r>
    <d v="2023-07-01T00:00:00"/>
    <s v="S022669"/>
    <x v="53"/>
    <s v="PO142054"/>
    <s v="GRN192386"/>
    <n v="101033562"/>
    <s v="2.4GHz 4-ZONE TOUCH RF RGBW REMOTE CONTROL MILIGHT"/>
    <s v="Congleton CW12 1DL"/>
    <n v="12.6"/>
    <x v="2"/>
    <s v="Diesel"/>
    <n v="4.6620000000000003E-3"/>
  </r>
  <r>
    <d v="2023-07-01T00:00:00"/>
    <s v="S022669"/>
    <x v="53"/>
    <s v="PO142067"/>
    <s v="GRN192389"/>
    <n v="101025603"/>
    <s v="DIMMER SWITCH 1 GANG 1-10V ON/OFF BRUSHED STEEL"/>
    <s v="Congleton CW12 1DL"/>
    <n v="12.6"/>
    <x v="2"/>
    <s v="Diesel"/>
    <n v="4.6620000000000003E-3"/>
  </r>
  <r>
    <d v="2023-07-01T00:00:00"/>
    <s v="S022669"/>
    <x v="53"/>
    <s v="PO142068"/>
    <s v="GRN192390"/>
    <n v="34204624"/>
    <s v="PLUG POWERTOP XTRA 63A 5POLE 400V IP67 50-60HZ IP6"/>
    <s v="Congleton CW12 1DL"/>
    <n v="12.6"/>
    <x v="2"/>
    <s v="Diesel"/>
    <n v="4.6620000000000003E-3"/>
  </r>
  <r>
    <d v="2023-07-01T00:00:00"/>
    <s v="S022669"/>
    <x v="53"/>
    <s v="PO144589"/>
    <s v="GRN192395"/>
    <n v="101043692"/>
    <s v="ST-ST BULKHEAD ADAPTOR"/>
    <s v="Congleton CW12 1DL"/>
    <n v="12.6"/>
    <x v="2"/>
    <s v="Diesel"/>
    <n v="4.6620000000000003E-3"/>
  </r>
  <r>
    <d v="2023-07-01T00:00:00"/>
    <s v="S022669"/>
    <x v="53"/>
    <s v="PO147647"/>
    <s v="GRN192398"/>
    <s v="11701-2698"/>
    <s v="USB DONGLE + LICENSE BENIN PLATES"/>
    <s v="Congleton CW12 1DL"/>
    <n v="12.6"/>
    <x v="2"/>
    <s v="Diesel"/>
    <n v="4.6620000000000003E-3"/>
  </r>
  <r>
    <d v="2023-07-01T00:00:00"/>
    <s v="S022669"/>
    <x v="53"/>
    <s v="PO147652"/>
    <s v="GRN192400"/>
    <s v="11701-3281"/>
    <s v="USB DONGLE + LICENSE LIBYAN PLATES"/>
    <s v="Congleton CW12 1DL"/>
    <n v="12.6"/>
    <x v="2"/>
    <s v="Diesel"/>
    <n v="4.6620000000000003E-3"/>
  </r>
  <r>
    <d v="2023-07-01T00:00:00"/>
    <s v="S024190"/>
    <x v="22"/>
    <s v="PO146262"/>
    <s v="GRN190877"/>
    <s v="340-1085-1"/>
    <s v="LINAC GLIDE STRIP"/>
    <s v="Stockport SK4 2JT"/>
    <n v="22.2"/>
    <x v="1"/>
    <s v="Diesel"/>
    <n v="8.2140000000000008E-3"/>
  </r>
  <r>
    <d v="2023-07-01T00:00:00"/>
    <s v="S022669"/>
    <x v="53"/>
    <s v="PO147652"/>
    <s v="GRN192404"/>
    <n v="101047262"/>
    <s v="USB DONGLE + LICENSE CENTRAL AMERICAN (CAM) PLATES"/>
    <s v="Congleton CW12 1DL"/>
    <n v="12.6"/>
    <x v="2"/>
    <s v="Diesel"/>
    <n v="4.6620000000000003E-3"/>
  </r>
  <r>
    <d v="2023-07-01T00:00:00"/>
    <s v="S022669"/>
    <x v="53"/>
    <s v="PO144071"/>
    <s v="GRN192428"/>
    <n v="101017588"/>
    <s v="ROUND SCREW-ON FOOT 17.5mm Dia x 9.5mm HIGH ESSENT"/>
    <s v="Congleton CW12 1DL"/>
    <n v="12.6"/>
    <x v="2"/>
    <s v="Diesel"/>
    <n v="4.6620000000000003E-3"/>
  </r>
  <r>
    <d v="2023-07-01T00:00:00"/>
    <s v="S022669"/>
    <x v="53"/>
    <s v="PO145927"/>
    <s v="GRN192432"/>
    <n v="101050292"/>
    <s v="ACTROS 5 FUEL SENDER ASSEMBLY"/>
    <s v="Congleton CW12 1DL"/>
    <n v="12.6"/>
    <x v="2"/>
    <s v="Diesel"/>
    <n v="4.6620000000000003E-3"/>
  </r>
  <r>
    <d v="2023-07-01T00:00:00"/>
    <s v="S022669"/>
    <x v="53"/>
    <s v="PO142069"/>
    <s v="GRN192443"/>
    <n v="34205232"/>
    <s v="BLANKING PLATE 1 GANG - WHITE MK ELECTRIC K3390 WH"/>
    <s v="Congleton CW12 1DL"/>
    <n v="12.6"/>
    <x v="2"/>
    <s v="Diesel"/>
    <n v="4.6620000000000003E-3"/>
  </r>
  <r>
    <d v="2023-07-01T00:00:00"/>
    <s v="S022669"/>
    <x v="53"/>
    <s v="PO145174"/>
    <s v="GRN192615"/>
    <s v="11505-0862"/>
    <s v="KEYBOARD ARABIC-ENGLISH 104 KEY WINDOWS USB"/>
    <s v="Congleton CW12 1DL"/>
    <n v="12.6"/>
    <x v="2"/>
    <s v="Diesel"/>
    <n v="4.6620000000000003E-3"/>
  </r>
  <r>
    <d v="2023-07-01T00:00:00"/>
    <s v="S022669"/>
    <x v="53"/>
    <s v="PO147664"/>
    <s v="GRN192706"/>
    <s v="11700-5696"/>
    <s v="BUS BAR 1 POLE INSULATED 1M"/>
    <s v="Congleton CW12 1DL"/>
    <n v="12.6"/>
    <x v="2"/>
    <s v="Diesel"/>
    <n v="4.6620000000000003E-3"/>
  </r>
  <r>
    <d v="2023-07-01T00:00:00"/>
    <s v="S022669"/>
    <x v="53"/>
    <s v="PO147783"/>
    <s v="GRN192819"/>
    <s v="11701-3331"/>
    <s v="WING FITTING WITH GUSSETS"/>
    <s v="Congleton CW12 1DL"/>
    <n v="12.6"/>
    <x v="2"/>
    <s v="Diesel"/>
    <n v="4.6620000000000003E-3"/>
  </r>
  <r>
    <d v="2023-07-01T00:00:00"/>
    <s v="S022669"/>
    <x v="53"/>
    <s v="PO145575"/>
    <s v="GRN192854"/>
    <n v="101031973"/>
    <s v="ACTI9 IC60H MCB 16A TYPE C 10KA"/>
    <s v="Congleton CW12 1DL"/>
    <n v="12.6"/>
    <x v="2"/>
    <s v="Diesel"/>
    <n v="4.6620000000000003E-3"/>
  </r>
  <r>
    <d v="2023-07-01T00:00:00"/>
    <s v="S022669"/>
    <x v="53"/>
    <s v="PO147417"/>
    <s v="GRN192858"/>
    <n v="50204186"/>
    <s v="8 CHANNEL SOURCE OUTPUT MODULE 24V DC"/>
    <s v="Congleton CW12 1DL"/>
    <n v="12.6"/>
    <x v="2"/>
    <s v="Diesel"/>
    <n v="4.6620000000000003E-3"/>
  </r>
  <r>
    <d v="2023-07-01T00:00:00"/>
    <s v="S022669"/>
    <x v="53"/>
    <s v="PO147862"/>
    <s v="GRN192860"/>
    <n v="50212122"/>
    <s v="SINGLE POLE DISTRIBUTION BLOCK UDJ-125A"/>
    <s v="Congleton CW12 1DL"/>
    <n v="12.6"/>
    <x v="2"/>
    <s v="Diesel"/>
    <n v="4.6620000000000003E-3"/>
  </r>
  <r>
    <d v="2023-07-01T00:00:00"/>
    <s v="S022669"/>
    <x v="53"/>
    <s v="PO146733"/>
    <s v="GRN192862"/>
    <s v="11580-0137"/>
    <s v="O-RING 5  FILTER HOUSING"/>
    <s v="Congleton CW12 1DL"/>
    <n v="12.6"/>
    <x v="2"/>
    <s v="Diesel"/>
    <n v="4.6620000000000003E-3"/>
  </r>
  <r>
    <d v="2023-07-01T00:00:00"/>
    <s v="S022669"/>
    <x v="53"/>
    <s v="PO147611"/>
    <s v="GRN192866"/>
    <n v="101025609"/>
    <s v="EURO RJ45 DATA SOCKET 1 MODULE - BLACK SCHNEIDER E"/>
    <s v="Congleton CW12 1DL"/>
    <n v="12.6"/>
    <x v="2"/>
    <s v="Diesel"/>
    <n v="4.6620000000000003E-3"/>
  </r>
  <r>
    <d v="2023-07-01T00:00:00"/>
    <s v="S022669"/>
    <x v="53"/>
    <s v="PO147471"/>
    <s v="GRN192885"/>
    <n v="57207602"/>
    <s v="FOLD-DOWN DRINK-HOLDER WESTERN BODY HARDWARE 9/011"/>
    <s v="Congleton CW12 1DL"/>
    <n v="12.6"/>
    <x v="2"/>
    <s v="Diesel"/>
    <n v="4.6620000000000003E-3"/>
  </r>
  <r>
    <d v="2023-07-01T00:00:00"/>
    <s v="S023222"/>
    <x v="11"/>
    <s v="PO138721"/>
    <s v="GRN190893"/>
    <s v="11700-5431"/>
    <s v="CABLE 5 PIN UNSHLD 4 METER"/>
    <s v="Wickford SS11 8YT"/>
    <n v="390"/>
    <x v="2"/>
    <s v="Diesel"/>
    <n v="1.4430000000000001E-3"/>
  </r>
  <r>
    <d v="2023-07-01T00:00:00"/>
    <s v="S022669"/>
    <x v="53"/>
    <s v="PO144867"/>
    <s v="GRN192903"/>
    <s v="11540-0175"/>
    <s v="TAPE ELECTRICAL BLUE"/>
    <s v="Congleton CW12 1DL"/>
    <n v="12.6"/>
    <x v="2"/>
    <s v="Diesel"/>
    <n v="4.6620000000000003E-3"/>
  </r>
  <r>
    <d v="2023-07-01T00:00:00"/>
    <s v="S023222"/>
    <x v="11"/>
    <s v="PO145268"/>
    <s v="GRN190896"/>
    <s v="11700-5345"/>
    <s v="CABLE 1.5 METER RJ45S TO RJ45S CAT5E"/>
    <s v="Wickford SS11 8YT"/>
    <n v="390"/>
    <x v="2"/>
    <s v="Diesel"/>
    <n v="1.4430000000000001E-3"/>
  </r>
  <r>
    <d v="2023-07-01T00:00:00"/>
    <s v="S023222"/>
    <x v="11"/>
    <s v="PO144319"/>
    <s v="GRN190899"/>
    <n v="101027038"/>
    <s v="M12 ETHERNET CABLE RSSD-RSSD-4416 - 10M LONG"/>
    <s v="Wickford SS11 8YT"/>
    <n v="390"/>
    <x v="2"/>
    <s v="Diesel"/>
    <n v="1.4430000000000001E-3"/>
  </r>
  <r>
    <d v="2023-07-01T00:00:00"/>
    <s v="S022669"/>
    <x v="53"/>
    <s v="PO144868"/>
    <s v="GRN192905"/>
    <n v="30202001"/>
    <s v="EARTH CABLE 10MM2 GREEN/YELLOW"/>
    <s v="Congleton CW12 1DL"/>
    <n v="12.6"/>
    <x v="2"/>
    <s v="Diesel"/>
    <n v="4.6620000000000003E-3"/>
  </r>
  <r>
    <d v="2023-07-01T00:00:00"/>
    <s v="S022669"/>
    <x v="53"/>
    <s v="PO147486"/>
    <s v="GRN192913"/>
    <n v="101035552"/>
    <s v="KINETIX 5700 47A POWER SUPPLY, DC BUS"/>
    <s v="Congleton CW12 1DL"/>
    <n v="12.6"/>
    <x v="2"/>
    <s v="Diesel"/>
    <n v="4.6620000000000003E-3"/>
  </r>
  <r>
    <d v="2023-07-01T00:00:00"/>
    <s v="S001571"/>
    <x v="10"/>
    <s v="PO143456"/>
    <s v="GRN190903"/>
    <n v="101012395"/>
    <s v="SICK 2D LIDAR LASER SENSOR TIM351-2134001"/>
    <s v="St Albans AL1 5BN"/>
    <n v="298"/>
    <x v="2"/>
    <s v="Diesel"/>
    <n v="1.1026E-3"/>
  </r>
  <r>
    <d v="2023-07-01T00:00:00"/>
    <s v="S023222"/>
    <x v="11"/>
    <s v="PO143360"/>
    <s v="GRN190904"/>
    <s v="11700-5343"/>
    <s v="CABLE 0.9 METER RJ45S TO RJ45S CAT5E"/>
    <s v="Wickford SS11 8YT"/>
    <n v="390"/>
    <x v="2"/>
    <s v="Diesel"/>
    <n v="1.4430000000000001E-3"/>
  </r>
  <r>
    <d v="2023-08-01T00:00:00"/>
    <s v="S022669"/>
    <x v="53"/>
    <s v="PO145174"/>
    <s v="GRN192961"/>
    <s v="11700-7756"/>
    <s v="HOIST RING 1-8  X 1.53 BOLT 10000LB"/>
    <s v="Congleton CW12 1DL"/>
    <n v="12.6"/>
    <x v="2"/>
    <s v="Diesel"/>
    <n v="4.6620000000000003E-3"/>
  </r>
  <r>
    <d v="2023-07-01T00:00:00"/>
    <s v="S023222"/>
    <x v="11"/>
    <s v="PO143357"/>
    <s v="GRN190906"/>
    <s v="11700-8868"/>
    <s v="CABLE 4 METERS M12-12 RKS TO RSS"/>
    <s v="Wickford SS11 8YT"/>
    <n v="390"/>
    <x v="2"/>
    <s v="Diesel"/>
    <n v="1.4430000000000001E-3"/>
  </r>
  <r>
    <d v="2023-07-01T00:00:00"/>
    <s v="S001571"/>
    <x v="10"/>
    <s v="PO138588"/>
    <s v="GRN190907"/>
    <s v="11700-5287"/>
    <s v="LASER SCANNER LMS141-15100 SECURITY PRIME"/>
    <s v="St Albans AL1 5BN"/>
    <n v="298"/>
    <x v="2"/>
    <s v="Diesel"/>
    <n v="1.1026E-3"/>
  </r>
  <r>
    <d v="2023-07-01T00:00:00"/>
    <s v="S001571"/>
    <x v="10"/>
    <s v="PO146736"/>
    <s v="GRN190908"/>
    <n v="42203606"/>
    <s v="PHOTOELECTRIC SENSOR"/>
    <s v="St Albans AL1 5BN"/>
    <n v="298"/>
    <x v="2"/>
    <s v="Diesel"/>
    <n v="1.1026E-3"/>
  </r>
  <r>
    <d v="2023-07-01T00:00:00"/>
    <s v="S023222"/>
    <x v="11"/>
    <s v="PO143361"/>
    <s v="GRN190909"/>
    <s v="11700-8868"/>
    <s v="CABLE 4 METERS M12-12 RKS TO RSS"/>
    <s v="Wickford SS11 8YT"/>
    <n v="390"/>
    <x v="2"/>
    <s v="Diesel"/>
    <n v="1.4430000000000001E-3"/>
  </r>
  <r>
    <d v="2023-07-01T00:00:00"/>
    <s v="S023222"/>
    <x v="11"/>
    <s v="PO143358"/>
    <s v="GRN190910"/>
    <s v="11700-8868"/>
    <s v="CABLE 4 METERS M12-12 RKS TO RSS"/>
    <s v="Wickford SS11 8YT"/>
    <n v="390"/>
    <x v="2"/>
    <s v="Diesel"/>
    <n v="1.4430000000000001E-3"/>
  </r>
  <r>
    <d v="2023-08-01T00:00:00"/>
    <s v="S022669"/>
    <x v="53"/>
    <s v="PO144868"/>
    <s v="GRN193092"/>
    <n v="42206182"/>
    <s v="COMPLETE MARKER SYSTEM (1400 x 350)"/>
    <s v="Congleton CW12 1DL"/>
    <n v="12.6"/>
    <x v="2"/>
    <s v="Diesel"/>
    <n v="4.6620000000000003E-3"/>
  </r>
  <r>
    <d v="2023-07-01T00:00:00"/>
    <s v="S001047"/>
    <x v="9"/>
    <s v="PO142188"/>
    <s v="GRN190912"/>
    <n v="66205215"/>
    <s v="2X8 ELEMENT PHOTO DIODE CDWO4 30MM THICK"/>
    <s v="81300 Johor Bahru Malaysia"/>
    <n v="6781"/>
    <x v="4"/>
    <s v="Aviation"/>
    <n v="1.1924057587200001"/>
  </r>
  <r>
    <d v="2023-07-01T00:00:00"/>
    <s v="S001047"/>
    <x v="9"/>
    <s v="PO142188"/>
    <s v="GRN190913"/>
    <n v="66205215"/>
    <s v="2X8 ELEMENT PHOTO DIODE CDWO4 30MM THICK"/>
    <s v="81300 Johor Bahru Malaysia"/>
    <n v="6781"/>
    <x v="4"/>
    <s v="Aviation"/>
    <n v="1.1924057587200001"/>
  </r>
  <r>
    <d v="2023-07-01T00:00:00"/>
    <s v="S001047"/>
    <x v="9"/>
    <s v="PO142188"/>
    <s v="GRN190915"/>
    <n v="66205215"/>
    <s v="2X8 ELEMENT PHOTO DIODE CDWO4 30MM THICK"/>
    <s v="81300 Johor Bahru Malaysia"/>
    <n v="6781"/>
    <x v="4"/>
    <s v="Aviation"/>
    <n v="1.1924057587200001"/>
  </r>
  <r>
    <d v="2023-07-01T00:00:00"/>
    <s v="S023222"/>
    <x v="11"/>
    <s v="PO146369"/>
    <s v="GRN190916"/>
    <n v="101027072"/>
    <s v="POWER CABLE PUR JACKET RKM52-1-RSM52 - 1M LONG"/>
    <s v="Wickford SS11 8YT"/>
    <n v="390"/>
    <x v="2"/>
    <s v="Diesel"/>
    <n v="1.4430000000000001E-3"/>
  </r>
  <r>
    <d v="2023-08-01T00:00:00"/>
    <s v="S022669"/>
    <x v="53"/>
    <s v="PO147260"/>
    <s v="GRN193114"/>
    <n v="3445337"/>
    <s v="6 WAY TP DISTRIBUTION BOARD"/>
    <s v="Congleton CW12 1DL"/>
    <n v="12.6"/>
    <x v="2"/>
    <s v="Diesel"/>
    <n v="4.6620000000000003E-3"/>
  </r>
  <r>
    <d v="2023-08-01T00:00:00"/>
    <s v="S022669"/>
    <x v="53"/>
    <s v="PO145624"/>
    <s v="GRN193116"/>
    <s v="308-1244-1"/>
    <s v="KEYBOARD / MOUSE SHARING SWITCH FOR COLOCATED SYST"/>
    <s v="Congleton CW12 1DL"/>
    <n v="12.6"/>
    <x v="2"/>
    <s v="Diesel"/>
    <n v="4.6620000000000003E-3"/>
  </r>
  <r>
    <d v="2023-08-01T00:00:00"/>
    <s v="S022669"/>
    <x v="53"/>
    <s v="PO147468"/>
    <s v="GRN193120"/>
    <s v="11700-9304"/>
    <s v="PRINTER LASERJET COLOR HP M652DN 220V"/>
    <s v="Congleton CW12 1DL"/>
    <n v="12.6"/>
    <x v="2"/>
    <s v="Diesel"/>
    <n v="4.6620000000000003E-3"/>
  </r>
  <r>
    <d v="2023-07-01T00:00:00"/>
    <s v="S023222"/>
    <x v="11"/>
    <s v="PO146369"/>
    <s v="GRN190920"/>
    <n v="101027071"/>
    <s v="M12 ETHERNET-PUR CABLE RSSD-RSSD-4416-1M"/>
    <s v="Wickford SS11 8YT"/>
    <n v="390"/>
    <x v="2"/>
    <s v="Diesel"/>
    <n v="1.4430000000000001E-3"/>
  </r>
  <r>
    <d v="2023-08-01T00:00:00"/>
    <s v="S022669"/>
    <x v="53"/>
    <s v="PO140028"/>
    <s v="GRN193223"/>
    <n v="31203439"/>
    <s v="TRK HEAVY DUTY TRUNKING 100mm x 50mm x 3M - WHITE"/>
    <s v="Congleton CW12 1DL"/>
    <n v="12.6"/>
    <x v="2"/>
    <s v="Diesel"/>
    <n v="4.6620000000000003E-3"/>
  </r>
  <r>
    <d v="2023-07-01T00:00:00"/>
    <s v="S023222"/>
    <x v="11"/>
    <s v="PO146369"/>
    <s v="GRN190924"/>
    <n v="101027038"/>
    <s v="M12 ETHERNET CABLE RSSD-RSSD-4416 - 10M LONG"/>
    <s v="Wickford SS11 8YT"/>
    <n v="390"/>
    <x v="2"/>
    <s v="Diesel"/>
    <n v="1.4430000000000001E-3"/>
  </r>
  <r>
    <d v="2023-08-01T00:00:00"/>
    <s v="S022669"/>
    <x v="53"/>
    <s v="PO147970"/>
    <s v="GRN193224"/>
    <n v="1"/>
    <s v="freight inwards"/>
    <s v="Congleton CW12 1DL"/>
    <n v="12.6"/>
    <x v="2"/>
    <s v="Diesel"/>
    <n v="4.6620000000000003E-3"/>
  </r>
  <r>
    <d v="2023-07-01T00:00:00"/>
    <s v="S023222"/>
    <x v="11"/>
    <s v="PO144599"/>
    <s v="GRN190927"/>
    <n v="101027038"/>
    <s v="M12 ETHERNET CABLE RSSD-RSSD-4416 - 10M LONG"/>
    <s v="Wickford SS11 8YT"/>
    <n v="390"/>
    <x v="2"/>
    <s v="Diesel"/>
    <n v="1.4430000000000001E-3"/>
  </r>
  <r>
    <d v="2023-07-01T00:00:00"/>
    <s v="S023222"/>
    <x v="11"/>
    <s v="PO146369"/>
    <s v="GRN190931"/>
    <n v="101027706"/>
    <s v="RIGHT ANGLE SMBAMS SERIES MOUNTING BRACKET"/>
    <s v="Wickford SS11 8YT"/>
    <n v="390"/>
    <x v="2"/>
    <s v="Diesel"/>
    <n v="1.4430000000000001E-3"/>
  </r>
  <r>
    <d v="2023-07-01T00:00:00"/>
    <s v="S023222"/>
    <x v="11"/>
    <s v="PO146369"/>
    <s v="GRN190932"/>
    <n v="101027050"/>
    <s v="COMPACT MULTIPROTOCOL I/O MODULE TBEN-L1-16DXP"/>
    <s v="Wickford SS11 8YT"/>
    <n v="390"/>
    <x v="2"/>
    <s v="Diesel"/>
    <n v="1.4430000000000001E-3"/>
  </r>
  <r>
    <d v="2023-07-01T00:00:00"/>
    <s v="S023222"/>
    <x v="11"/>
    <s v="PO146369"/>
    <s v="GRN190933"/>
    <s v="11554-0683"/>
    <s v="CONN EURO MALE WIREABLE"/>
    <s v="Wickford SS11 8YT"/>
    <n v="390"/>
    <x v="2"/>
    <s v="Diesel"/>
    <n v="1.4430000000000001E-3"/>
  </r>
  <r>
    <d v="2023-08-01T00:00:00"/>
    <s v="S022669"/>
    <x v="53"/>
    <s v="PO147321"/>
    <s v="GRN193256"/>
    <s v="11701-3214"/>
    <s v="LID STAY, LEFT HAND - UPWARD OPENING, CHROME PLATE"/>
    <s v="Congleton CW12 1DL"/>
    <n v="12.6"/>
    <x v="2"/>
    <s v="Diesel"/>
    <n v="4.6620000000000003E-3"/>
  </r>
  <r>
    <d v="2023-07-01T00:00:00"/>
    <s v="S023222"/>
    <x v="11"/>
    <s v="PO146369"/>
    <s v="GRN190935"/>
    <n v="101027700"/>
    <s v="5-PIN M12/EURO STYLE CORDSET STRAIGHT - 9.14M LONG"/>
    <s v="Wickford SS11 8YT"/>
    <n v="390"/>
    <x v="2"/>
    <s v="Diesel"/>
    <n v="1.4430000000000001E-3"/>
  </r>
  <r>
    <d v="2023-08-01T00:00:00"/>
    <s v="S022669"/>
    <x v="53"/>
    <s v="PO146649"/>
    <s v="GRN193283"/>
    <s v="11700-6604"/>
    <s v="LUBRICATION UNIT SUREFIRE II RAISED BULKHEAD"/>
    <s v="Congleton CW12 1DL"/>
    <n v="12.6"/>
    <x v="2"/>
    <s v="Diesel"/>
    <n v="4.6620000000000003E-3"/>
  </r>
  <r>
    <d v="2023-08-01T00:00:00"/>
    <s v="S022669"/>
    <x v="53"/>
    <s v="PO146733"/>
    <s v="GRN193285"/>
    <s v="11547-1276"/>
    <s v="CORD POWER IEC C13 TO NEMA 5-15P 14FT"/>
    <s v="Congleton CW12 1DL"/>
    <n v="12.6"/>
    <x v="2"/>
    <s v="Diesel"/>
    <n v="4.6620000000000003E-3"/>
  </r>
  <r>
    <d v="2023-08-01T00:00:00"/>
    <s v="S022669"/>
    <x v="53"/>
    <s v="PO145575"/>
    <s v="GRN193287"/>
    <n v="101019928"/>
    <s v="TRIMLINE SWINGHANDLE WITH CYLINDER FOR FLAT RODS"/>
    <s v="Congleton CW12 1DL"/>
    <n v="12.6"/>
    <x v="2"/>
    <s v="Diesel"/>
    <n v="4.6620000000000003E-3"/>
  </r>
  <r>
    <d v="2023-08-01T00:00:00"/>
    <s v="S022669"/>
    <x v="53"/>
    <s v="PO147424"/>
    <s v="GRN193324"/>
    <n v="1"/>
    <s v="freight inwards for avocent"/>
    <s v="Congleton CW12 1DL"/>
    <n v="12.6"/>
    <x v="2"/>
    <s v="Diesel"/>
    <n v="4.6620000000000003E-3"/>
  </r>
  <r>
    <d v="2023-08-01T00:00:00"/>
    <s v="S022669"/>
    <x v="53"/>
    <s v="PO140365"/>
    <s v="GRN193365"/>
    <n v="10203541"/>
    <s v="TEMPERATURE CONTROLLER/PROCESS TWO RELAY"/>
    <s v="Congleton CW12 1DL"/>
    <n v="12.6"/>
    <x v="2"/>
    <s v="Diesel"/>
    <n v="4.6620000000000003E-3"/>
  </r>
  <r>
    <d v="2023-08-01T00:00:00"/>
    <s v="S022669"/>
    <x v="53"/>
    <s v="PO142054"/>
    <s v="GRN193428"/>
    <n v="101025262"/>
    <s v="SLIMLINE LED MODULE (12/24V) RED FLASH"/>
    <s v="Congleton CW12 1DL"/>
    <n v="12.6"/>
    <x v="2"/>
    <s v="Diesel"/>
    <n v="4.6620000000000003E-3"/>
  </r>
  <r>
    <d v="2023-08-01T00:00:00"/>
    <s v="S022669"/>
    <x v="53"/>
    <s v="PO142067"/>
    <s v="GRN193477"/>
    <n v="101029546"/>
    <s v="STRAIGHT 50OHM RF ADAPTER BNC SOCKET TO BNC SOCKET"/>
    <s v="Congleton CW12 1DL"/>
    <n v="12.6"/>
    <x v="2"/>
    <s v="Diesel"/>
    <n v="4.6620000000000003E-3"/>
  </r>
  <r>
    <d v="2023-08-01T00:00:00"/>
    <s v="S022669"/>
    <x v="53"/>
    <s v="PO147652"/>
    <s v="GRN193481"/>
    <n v="101047262"/>
    <s v="USB DONGLE + LICENSE CENTRAL AMERICAN (CAM) PLATES"/>
    <s v="Congleton CW12 1DL"/>
    <n v="12.6"/>
    <x v="2"/>
    <s v="Diesel"/>
    <n v="4.6620000000000003E-3"/>
  </r>
  <r>
    <d v="2023-08-01T00:00:00"/>
    <s v="S022669"/>
    <x v="53"/>
    <s v="PO141740"/>
    <s v="GRN193482"/>
    <n v="101044289"/>
    <s v="1-AXIS JOYSTICK LEVER, SPRING RETURN IP65 IDEC.HW1"/>
    <s v="Congleton CW12 1DL"/>
    <n v="12.6"/>
    <x v="2"/>
    <s v="Diesel"/>
    <n v="4.6620000000000003E-3"/>
  </r>
  <r>
    <d v="2023-08-01T00:00:00"/>
    <s v="S022669"/>
    <x v="53"/>
    <s v="PO140365"/>
    <s v="GRN193486"/>
    <n v="10203541"/>
    <s v="TEMPERATURE CONTROLLER/PROCESS TWO RELAY"/>
    <s v="Congleton CW12 1DL"/>
    <n v="12.6"/>
    <x v="2"/>
    <s v="Diesel"/>
    <n v="4.6620000000000003E-3"/>
  </r>
  <r>
    <d v="2023-08-01T00:00:00"/>
    <s v="S022669"/>
    <x v="53"/>
    <s v="PO143673"/>
    <s v="GRN193514"/>
    <n v="101017406"/>
    <s v="WD MY PASSPORT 2TB PORTABLE HARD DRIVE - BLACK"/>
    <s v="Congleton CW12 1DL"/>
    <n v="12.6"/>
    <x v="2"/>
    <s v="Diesel"/>
    <n v="4.6620000000000003E-3"/>
  </r>
  <r>
    <d v="2023-08-01T00:00:00"/>
    <s v="S022669"/>
    <x v="53"/>
    <s v="PO143685"/>
    <s v="GRN193515"/>
    <n v="101047376"/>
    <s v="C15 STRAIGHT FEMALE CONNECTOR 10A 250 V"/>
    <s v="Congleton CW12 1DL"/>
    <n v="12.6"/>
    <x v="2"/>
    <s v="Diesel"/>
    <n v="4.6620000000000003E-3"/>
  </r>
  <r>
    <d v="2023-06-01T00:00:00"/>
    <s v="S024099"/>
    <x v="47"/>
    <s v="PO142648"/>
    <s v="GRN189847"/>
    <s v="361-1066-1"/>
    <s v="COLUMN AND TRANSPORT KIT (1033 COLUMN)"/>
    <s v="Stafford ST16 3DR"/>
    <n v="49.6"/>
    <x v="3"/>
    <s v="Diesel"/>
    <n v="5.0430800000000005E-2"/>
  </r>
  <r>
    <d v="2023-08-01T00:00:00"/>
    <s v="S022669"/>
    <x v="53"/>
    <s v="PO145045"/>
    <s v="GRN193517"/>
    <n v="101031721"/>
    <s v="SWITCH DISCONNECTOR 200A ACTI9 4P"/>
    <s v="Congleton CW12 1DL"/>
    <n v="12.6"/>
    <x v="2"/>
    <s v="Diesel"/>
    <n v="4.6620000000000003E-3"/>
  </r>
  <r>
    <d v="2023-08-01T00:00:00"/>
    <s v="S022669"/>
    <x v="53"/>
    <s v="PO143991"/>
    <s v="GRN193518"/>
    <s v="11700-6998"/>
    <s v="POWER CORD C14 TO C13 3FT"/>
    <s v="Congleton CW12 1DL"/>
    <n v="12.6"/>
    <x v="2"/>
    <s v="Diesel"/>
    <n v="4.6620000000000003E-3"/>
  </r>
  <r>
    <d v="2023-08-01T00:00:00"/>
    <s v="S022669"/>
    <x v="53"/>
    <s v="PO147652"/>
    <s v="GRN193541"/>
    <n v="1"/>
    <s v="freight inwards"/>
    <s v="Congleton CW12 1DL"/>
    <n v="12.6"/>
    <x v="2"/>
    <s v="Diesel"/>
    <n v="4.6620000000000003E-3"/>
  </r>
  <r>
    <d v="2023-08-01T00:00:00"/>
    <s v="S022669"/>
    <x v="53"/>
    <s v="PO145147"/>
    <s v="GRN193704"/>
    <s v="11701-2893"/>
    <s v="SPECIAL DESIGN FIBRE OPTIC CABLE REEL - SC30/2X-S/"/>
    <s v="Congleton CW12 1DL"/>
    <n v="12.6"/>
    <x v="2"/>
    <s v="Diesel"/>
    <n v="4.6620000000000003E-3"/>
  </r>
  <r>
    <d v="2023-08-01T00:00:00"/>
    <s v="S022669"/>
    <x v="53"/>
    <s v="PO147260"/>
    <s v="GRN193706"/>
    <s v="11547-1072"/>
    <s v="CORDSET IEC60320 C13 TO UK BS1363 250VAC 10A 2.5M"/>
    <s v="Congleton CW12 1DL"/>
    <n v="12.6"/>
    <x v="2"/>
    <s v="Diesel"/>
    <n v="4.6620000000000003E-3"/>
  </r>
  <r>
    <d v="2023-08-01T00:00:00"/>
    <s v="S022669"/>
    <x v="53"/>
    <s v="PO147995"/>
    <s v="GRN193814"/>
    <n v="57203919"/>
    <s v="CARGO LADDER FOR LORRY BED ACCESS 1.4M HIGH"/>
    <s v="Congleton CW12 1DL"/>
    <n v="12.6"/>
    <x v="2"/>
    <s v="Diesel"/>
    <n v="4.6620000000000003E-3"/>
  </r>
  <r>
    <d v="2023-08-01T00:00:00"/>
    <s v="S022669"/>
    <x v="53"/>
    <s v="PO148253"/>
    <s v="GRN193818"/>
    <n v="1"/>
    <s v="freight inwards"/>
    <s v="Congleton CW12 1DL"/>
    <n v="12.6"/>
    <x v="2"/>
    <s v="Diesel"/>
    <n v="4.6620000000000003E-3"/>
  </r>
  <r>
    <d v="2023-08-01T00:00:00"/>
    <s v="S022669"/>
    <x v="53"/>
    <s v="PO145927"/>
    <s v="GRN193917"/>
    <n v="101050292"/>
    <s v="ACTROS 5 FUEL SENDER ASSEMBLY"/>
    <s v="Congleton CW12 1DL"/>
    <n v="12.6"/>
    <x v="2"/>
    <s v="Diesel"/>
    <n v="4.6620000000000003E-3"/>
  </r>
  <r>
    <d v="2023-08-01T00:00:00"/>
    <s v="S022669"/>
    <x v="53"/>
    <s v="PO148202"/>
    <s v="GRN193933"/>
    <n v="101042216"/>
    <s v="POWER CONNECTOR FOR LED ILLUMINATORS"/>
    <s v="Congleton CW12 1DL"/>
    <n v="12.6"/>
    <x v="2"/>
    <s v="Diesel"/>
    <n v="4.6620000000000003E-3"/>
  </r>
  <r>
    <d v="2023-08-01T00:00:00"/>
    <s v="S022669"/>
    <x v="53"/>
    <s v="PO148225"/>
    <s v="GRN193958"/>
    <s v="11701-3366"/>
    <s v="FLEXY EXTENSION CARD - 4G EUROPE MODEM"/>
    <s v="Congleton CW12 1DL"/>
    <n v="12.6"/>
    <x v="2"/>
    <s v="Diesel"/>
    <n v="4.6620000000000003E-3"/>
  </r>
  <r>
    <d v="2023-08-01T00:00:00"/>
    <s v="S022669"/>
    <x v="53"/>
    <s v="PO148232"/>
    <s v="GRN194032"/>
    <n v="101027939"/>
    <s v="ETHERNET I/O MODULE 16 UNIVERSAL DIGITAL CHANNELS"/>
    <s v="Congleton CW12 1DL"/>
    <n v="12.6"/>
    <x v="2"/>
    <s v="Diesel"/>
    <n v="4.6620000000000003E-3"/>
  </r>
  <r>
    <d v="2023-08-01T00:00:00"/>
    <s v="S022669"/>
    <x v="53"/>
    <s v="PO148232"/>
    <s v="GRN194037"/>
    <n v="101027939"/>
    <s v="ETHERNET I/O MODULE 16 UNIVERSAL DIGITAL CHANNELS"/>
    <s v="Congleton CW12 1DL"/>
    <n v="12.6"/>
    <x v="2"/>
    <s v="Diesel"/>
    <n v="4.6620000000000003E-3"/>
  </r>
  <r>
    <d v="2023-08-01T00:00:00"/>
    <s v="S022669"/>
    <x v="53"/>
    <s v="PO139844"/>
    <s v="GRN194060"/>
    <s v="11700-6126"/>
    <s v="INSULATION PIPE 1-3/8IN ID X 1/2&quot; WALL X 72' LONG"/>
    <s v="Congleton CW12 1DL"/>
    <n v="12.6"/>
    <x v="2"/>
    <s v="Diesel"/>
    <n v="4.6620000000000003E-3"/>
  </r>
  <r>
    <d v="2023-08-01T00:00:00"/>
    <s v="S022669"/>
    <x v="53"/>
    <s v="PO145360"/>
    <s v="GRN194108"/>
    <n v="101044843"/>
    <s v="CAT5E LSOH FTP SHEILDED PATCH CABLE - RED (305M BO"/>
    <s v="Congleton CW12 1DL"/>
    <n v="12.6"/>
    <x v="2"/>
    <s v="Diesel"/>
    <n v="4.6620000000000003E-3"/>
  </r>
  <r>
    <d v="2023-08-01T00:00:00"/>
    <s v="S022669"/>
    <x v="53"/>
    <s v="PO145576"/>
    <s v="GRN194121"/>
    <n v="13206266"/>
    <s v="ANTENNA 1/4 WAVE ROOF MOUNT WITH BNC"/>
    <s v="Congleton CW12 1DL"/>
    <n v="12.6"/>
    <x v="2"/>
    <s v="Diesel"/>
    <n v="4.6620000000000003E-3"/>
  </r>
  <r>
    <d v="2023-08-01T00:00:00"/>
    <s v="S022669"/>
    <x v="53"/>
    <s v="PO147783"/>
    <s v="GRN194125"/>
    <n v="101047276"/>
    <s v="WINDSONIC WIND SPEED AND DIRECTION SENSOR GILL INS"/>
    <s v="Congleton CW12 1DL"/>
    <n v="12.6"/>
    <x v="2"/>
    <s v="Diesel"/>
    <n v="4.6620000000000003E-3"/>
  </r>
  <r>
    <d v="2023-08-01T00:00:00"/>
    <s v="S022669"/>
    <x v="53"/>
    <s v="PO145174"/>
    <s v="GRN194136"/>
    <n v="101026669"/>
    <s v="CORRUGATED PLASTIC ROLL WHITE 1M x 50M x 2mm TEMPR"/>
    <s v="Congleton CW12 1DL"/>
    <n v="12.6"/>
    <x v="2"/>
    <s v="Diesel"/>
    <n v="4.6620000000000003E-3"/>
  </r>
  <r>
    <d v="2023-08-01T00:00:00"/>
    <s v="S022669"/>
    <x v="53"/>
    <s v="PO147981"/>
    <s v="GRN194139"/>
    <n v="101033635"/>
    <s v="WHITE LED STRIP 24VDC NON-WATERPROOF - 5M LONG UKL"/>
    <s v="Congleton CW12 1DL"/>
    <n v="12.6"/>
    <x v="2"/>
    <s v="Diesel"/>
    <n v="4.6620000000000003E-3"/>
  </r>
  <r>
    <d v="2023-08-01T00:00:00"/>
    <s v="S022669"/>
    <x v="53"/>
    <s v="PO142054"/>
    <s v="GRN194141"/>
    <n v="101032026"/>
    <s v="CORELINE WATERPROOF WT120C LED18S/840 PSD L600 PHI"/>
    <s v="Congleton CW12 1DL"/>
    <n v="12.6"/>
    <x v="2"/>
    <s v="Diesel"/>
    <n v="4.6620000000000003E-3"/>
  </r>
  <r>
    <d v="2023-08-01T00:00:00"/>
    <s v="S022669"/>
    <x v="53"/>
    <s v="PO147745"/>
    <s v="GRN194142"/>
    <s v="11599-0108"/>
    <s v="GENERATOR WATER BOTTLE"/>
    <s v="Congleton CW12 1DL"/>
    <n v="12.6"/>
    <x v="2"/>
    <s v="Diesel"/>
    <n v="4.6620000000000003E-3"/>
  </r>
  <r>
    <d v="2023-08-01T00:00:00"/>
    <s v="S022669"/>
    <x v="53"/>
    <s v="PO147468"/>
    <s v="GRN194154"/>
    <s v="11701-1042"/>
    <s v="P2 TWIN SERIES TRAFFIC LIGHT RED/GREEN 24VDC"/>
    <s v="Congleton CW12 1DL"/>
    <n v="12.6"/>
    <x v="2"/>
    <s v="Diesel"/>
    <n v="4.6620000000000003E-3"/>
  </r>
  <r>
    <d v="2023-08-01T00:00:00"/>
    <s v="S022669"/>
    <x v="53"/>
    <s v="PO147981"/>
    <s v="GRN194155"/>
    <s v="11701-3364"/>
    <s v="12V-24V COMMERCIAL VEHICLE, TRUCK, VAN REAR PARKIN"/>
    <s v="Congleton CW12 1DL"/>
    <n v="12.6"/>
    <x v="2"/>
    <s v="Diesel"/>
    <n v="4.6620000000000003E-3"/>
  </r>
  <r>
    <d v="2023-08-01T00:00:00"/>
    <s v="S022669"/>
    <x v="53"/>
    <s v="PO147981"/>
    <s v="GRN194156"/>
    <s v="11701-3364"/>
    <s v="12V-24V COMMERCIAL VEHICLE, TRUCK, VAN REAR PARKIN"/>
    <s v="Congleton CW12 1DL"/>
    <n v="12.6"/>
    <x v="2"/>
    <s v="Diesel"/>
    <n v="4.6620000000000003E-3"/>
  </r>
  <r>
    <d v="2023-08-01T00:00:00"/>
    <s v="S022669"/>
    <x v="53"/>
    <s v="PO147652"/>
    <s v="GRN194159"/>
    <n v="101047262"/>
    <s v="USB DONGLE + LICENSE CENTRAL AMERICAN (CAM) PLATES"/>
    <s v="Congleton CW12 1DL"/>
    <n v="12.6"/>
    <x v="2"/>
    <s v="Diesel"/>
    <n v="4.6620000000000003E-3"/>
  </r>
  <r>
    <d v="2023-08-01T00:00:00"/>
    <s v="S022669"/>
    <x v="53"/>
    <s v="PO145360"/>
    <s v="GRN194169"/>
    <s v="11540-0175"/>
    <s v="TAPE ELECTRICAL BLUE"/>
    <s v="Congleton CW12 1DL"/>
    <n v="12.6"/>
    <x v="2"/>
    <s v="Diesel"/>
    <n v="4.6620000000000003E-3"/>
  </r>
  <r>
    <d v="2023-08-01T00:00:00"/>
    <s v="S022669"/>
    <x v="53"/>
    <s v="PO147083"/>
    <s v="GRN194170"/>
    <n v="926"/>
    <s v="CONN 14 PIN TUBE BASE"/>
    <s v="Congleton CW12 1DL"/>
    <n v="12.6"/>
    <x v="2"/>
    <s v="Diesel"/>
    <n v="4.6620000000000003E-3"/>
  </r>
  <r>
    <d v="2023-08-01T00:00:00"/>
    <s v="S022669"/>
    <x v="53"/>
    <s v="PO145576"/>
    <s v="GRN194173"/>
    <n v="3445384"/>
    <s v="EURO MODULAR FRONTPLATE"/>
    <s v="Congleton CW12 1DL"/>
    <n v="12.6"/>
    <x v="2"/>
    <s v="Diesel"/>
    <n v="4.6620000000000003E-3"/>
  </r>
  <r>
    <d v="2023-08-01T00:00:00"/>
    <s v="S022669"/>
    <x v="53"/>
    <s v="PO144544"/>
    <s v="GRN194179"/>
    <s v="11701-2841"/>
    <s v="1K3 SERIES MOUNTING BRACKET SET"/>
    <s v="Congleton CW12 1DL"/>
    <n v="12.6"/>
    <x v="2"/>
    <s v="Diesel"/>
    <n v="4.6620000000000003E-3"/>
  </r>
  <r>
    <d v="2023-08-01T00:00:00"/>
    <s v="S022669"/>
    <x v="53"/>
    <s v="PO146792"/>
    <s v="GRN194211"/>
    <s v="361-1365-1"/>
    <s v="GUARD EQUIPMENT"/>
    <s v="Congleton CW12 1DL"/>
    <n v="12.6"/>
    <x v="2"/>
    <s v="Diesel"/>
    <n v="4.6620000000000003E-3"/>
  </r>
  <r>
    <d v="2023-08-01T00:00:00"/>
    <s v="S022669"/>
    <x v="53"/>
    <s v="PO148152"/>
    <s v="GRN194222"/>
    <n v="1"/>
    <s v="freight inwards"/>
    <s v="Congleton CW12 1DL"/>
    <n v="12.6"/>
    <x v="2"/>
    <s v="Diesel"/>
    <n v="4.6620000000000003E-3"/>
  </r>
  <r>
    <d v="2023-07-01T00:00:00"/>
    <s v="S025431"/>
    <x v="0"/>
    <s v="PO147074"/>
    <s v="GRN191008"/>
    <n v="101024834"/>
    <s v="MACH 10 13.5K BTU A/C WHITE COLEMAN-MACH 45203-876"/>
    <s v="Boston Massachusetts"/>
    <n v="3154"/>
    <x v="0"/>
    <s v="Crude"/>
    <n v="2.5295079999999999"/>
  </r>
  <r>
    <d v="2023-08-01T00:00:00"/>
    <s v="S022669"/>
    <x v="53"/>
    <s v="PO148130"/>
    <s v="GRN194266"/>
    <s v="11700-7313"/>
    <s v="CABLE ETHERNET 6 FT CAT 6 PURPLE"/>
    <s v="Congleton CW12 1DL"/>
    <n v="12.6"/>
    <x v="2"/>
    <s v="Diesel"/>
    <n v="4.6620000000000003E-3"/>
  </r>
  <r>
    <d v="2023-08-01T00:00:00"/>
    <s v="S022669"/>
    <x v="53"/>
    <s v="PO148202"/>
    <s v="GRN194302"/>
    <s v="11701-3365"/>
    <s v="FLEXY 205 BASE MODULE IIOT GATEWAY REMOTE"/>
    <s v="Congleton CW12 1DL"/>
    <n v="12.6"/>
    <x v="2"/>
    <s v="Diesel"/>
    <n v="4.6620000000000003E-3"/>
  </r>
  <r>
    <d v="2023-08-01T00:00:00"/>
    <s v="S022669"/>
    <x v="53"/>
    <s v="PO145174"/>
    <s v="GRN194328"/>
    <s v="11700-6123-UOM"/>
    <s v="WIRE HOOK-UP 10AWG/6.00MM SQ GRN/YEL HAR H07V-K MT"/>
    <s v="Congleton CW12 1DL"/>
    <n v="12.6"/>
    <x v="2"/>
    <s v="Diesel"/>
    <n v="4.6620000000000003E-3"/>
  </r>
  <r>
    <d v="2023-08-01T00:00:00"/>
    <s v="S022669"/>
    <x v="53"/>
    <s v="PO145632"/>
    <s v="GRN194346"/>
    <n v="33202552"/>
    <s v="COPPER TUBE TERMINAL LUG 25 X 10MM (BAG OF 100)"/>
    <s v="Congleton CW12 1DL"/>
    <n v="12.6"/>
    <x v="2"/>
    <s v="Diesel"/>
    <n v="4.6620000000000003E-3"/>
  </r>
  <r>
    <d v="2023-08-01T00:00:00"/>
    <s v="S022669"/>
    <x v="53"/>
    <s v="PO145632"/>
    <s v="GRN194347"/>
    <s v="11540-0044"/>
    <s v="TAPE VINYL BLACK 3/4 WIDE"/>
    <s v="Congleton CW12 1DL"/>
    <n v="12.6"/>
    <x v="2"/>
    <s v="Diesel"/>
    <n v="4.6620000000000003E-3"/>
  </r>
  <r>
    <d v="2023-08-01T00:00:00"/>
    <s v="S022669"/>
    <x v="53"/>
    <s v="PO145924"/>
    <s v="GRN194348"/>
    <s v="11540-0429-UOM"/>
    <s v="TAPE ELECTRICAL ORANGE"/>
    <s v="Congleton CW12 1DL"/>
    <n v="12.6"/>
    <x v="2"/>
    <s v="Diesel"/>
    <n v="4.6620000000000003E-3"/>
  </r>
  <r>
    <d v="2023-08-01T00:00:00"/>
    <s v="S022669"/>
    <x v="53"/>
    <s v="PO145174"/>
    <s v="GRN194354"/>
    <n v="101018493"/>
    <s v="TRAFFIC LIGHT - ULTRA BRIGHT LED SINGLE 150MM &quot;ARR"/>
    <s v="Congleton CW12 1DL"/>
    <n v="12.6"/>
    <x v="2"/>
    <s v="Diesel"/>
    <n v="4.6620000000000003E-3"/>
  </r>
  <r>
    <d v="2023-08-01T00:00:00"/>
    <s v="S022669"/>
    <x v="53"/>
    <s v="PO148124"/>
    <s v="GRN194357"/>
    <s v="11700-7063"/>
    <s v="POWER SUPPLY 24VDC 10A -40 TO +70C DIN RAIL"/>
    <s v="Congleton CW12 1DL"/>
    <n v="12.6"/>
    <x v="2"/>
    <s v="Diesel"/>
    <n v="4.6620000000000003E-3"/>
  </r>
  <r>
    <d v="2023-08-01T00:00:00"/>
    <s v="S022669"/>
    <x v="53"/>
    <s v="PO146924"/>
    <s v="GRN194359"/>
    <n v="101043744"/>
    <s v="FIBRE ST CONNECTOR DUST CAP WITH CHAIN AMPHENOL CO"/>
    <s v="Congleton CW12 1DL"/>
    <n v="12.6"/>
    <x v="2"/>
    <s v="Diesel"/>
    <n v="4.6620000000000003E-3"/>
  </r>
  <r>
    <d v="2023-08-01T00:00:00"/>
    <s v="S022669"/>
    <x v="53"/>
    <s v="PO145360"/>
    <s v="GRN194369"/>
    <s v="11540-0177"/>
    <s v="TAPE ELECTRICAL WHITE"/>
    <s v="Congleton CW12 1DL"/>
    <n v="12.6"/>
    <x v="2"/>
    <s v="Diesel"/>
    <n v="4.6620000000000003E-3"/>
  </r>
  <r>
    <d v="2023-08-01T00:00:00"/>
    <s v="S022669"/>
    <x v="53"/>
    <s v="PO140032"/>
    <s v="GRN194370"/>
    <n v="51205165"/>
    <s v="LED TUBE 5FT T9 25W LED TUBE 4000K FROSTED"/>
    <s v="Congleton CW12 1DL"/>
    <n v="12.6"/>
    <x v="2"/>
    <s v="Diesel"/>
    <n v="4.6620000000000003E-3"/>
  </r>
  <r>
    <d v="2023-07-01T00:00:00"/>
    <s v="S025431"/>
    <x v="0"/>
    <s v="PO145773"/>
    <s v="GRN191025"/>
    <n v="101041730"/>
    <s v="PEDESTAL KIT, VM250"/>
    <s v="Boston Massachusetts"/>
    <n v="3154"/>
    <x v="0"/>
    <s v="Crude"/>
    <n v="2.5295079999999999"/>
  </r>
  <r>
    <d v="2023-08-01T00:00:00"/>
    <s v="S022669"/>
    <x v="53"/>
    <s v="PO148123"/>
    <s v="GRN194372"/>
    <s v="11700-5586"/>
    <s v="SSR 60VDC 3A 4-32VDC 11MM"/>
    <s v="Congleton CW12 1DL"/>
    <n v="12.6"/>
    <x v="2"/>
    <s v="Diesel"/>
    <n v="4.6620000000000003E-3"/>
  </r>
  <r>
    <d v="2023-08-01T00:00:00"/>
    <s v="S022669"/>
    <x v="53"/>
    <s v="PO145924"/>
    <s v="GRN194377"/>
    <n v="31203538"/>
    <s v="STOP END FOR TRK TRUNKING 100 X 50MM - WHITE"/>
    <s v="Congleton CW12 1DL"/>
    <n v="12.6"/>
    <x v="2"/>
    <s v="Diesel"/>
    <n v="4.6620000000000003E-3"/>
  </r>
  <r>
    <d v="2023-08-01T00:00:00"/>
    <s v="S022669"/>
    <x v="53"/>
    <s v="PO145924"/>
    <s v="GRN194382"/>
    <n v="85201597"/>
    <s v="M6 X 25MM ROOFING BOLT"/>
    <s v="Congleton CW12 1DL"/>
    <n v="12.6"/>
    <x v="2"/>
    <s v="Diesel"/>
    <n v="4.6620000000000003E-3"/>
  </r>
  <r>
    <d v="2023-08-01T00:00:00"/>
    <s v="S022669"/>
    <x v="53"/>
    <s v="PO142319"/>
    <s v="GRN194413"/>
    <n v="101030888"/>
    <s v="C13 CABLE MOUNT IEC CONNECTOR SOCKET 10A 250VAC"/>
    <s v="Congleton CW12 1DL"/>
    <n v="12.6"/>
    <x v="2"/>
    <s v="Diesel"/>
    <n v="4.6620000000000003E-3"/>
  </r>
  <r>
    <d v="2023-08-01T00:00:00"/>
    <s v="S022669"/>
    <x v="53"/>
    <s v="PO145174"/>
    <s v="GRN194470"/>
    <n v="30202001"/>
    <s v="EARTH CABLE 10MM2 GREEN/YELLOW"/>
    <s v="Congleton CW12 1DL"/>
    <n v="12.6"/>
    <x v="2"/>
    <s v="Diesel"/>
    <n v="4.6620000000000003E-3"/>
  </r>
  <r>
    <d v="2023-08-01T00:00:00"/>
    <s v="S022669"/>
    <x v="53"/>
    <s v="PO148124"/>
    <s v="GRN194480"/>
    <s v="11700-5623"/>
    <s v="SOUNDER MULTIPLE TONES 96DB"/>
    <s v="Congleton CW12 1DL"/>
    <n v="12.6"/>
    <x v="2"/>
    <s v="Diesel"/>
    <n v="4.6620000000000003E-3"/>
  </r>
  <r>
    <d v="2023-08-01T00:00:00"/>
    <s v="S022669"/>
    <x v="53"/>
    <s v="PO145360"/>
    <s v="GRN194491"/>
    <n v="101031721"/>
    <s v="SWITCH DISCONNECTOR 200A ACTI9 4P"/>
    <s v="Congleton CW12 1DL"/>
    <n v="12.6"/>
    <x v="2"/>
    <s v="Diesel"/>
    <n v="4.6620000000000003E-3"/>
  </r>
  <r>
    <d v="2023-06-01T00:00:00"/>
    <s v="S024099"/>
    <x v="47"/>
    <s v="PO143532"/>
    <s v="GRN189848"/>
    <s v="361-1040-1"/>
    <s v="FIRST FLOOR PLATFORM ASSEMBLY"/>
    <s v="Stafford ST16 3DR"/>
    <n v="49.6"/>
    <x v="3"/>
    <s v="Diesel"/>
    <n v="5.0430800000000005E-2"/>
  </r>
  <r>
    <d v="2023-08-01T00:00:00"/>
    <s v="S022669"/>
    <x v="53"/>
    <s v="PO148202"/>
    <s v="GRN194528"/>
    <s v="11701-3353"/>
    <s v="DAB+ RADIO &amp; M12 BATTERY CHARGER WITH BLUETOOTH"/>
    <s v="Congleton CW12 1DL"/>
    <n v="12.6"/>
    <x v="2"/>
    <s v="Diesel"/>
    <n v="4.6620000000000003E-3"/>
  </r>
  <r>
    <d v="2023-08-01T00:00:00"/>
    <s v="S022669"/>
    <x v="53"/>
    <s v="PO147981"/>
    <s v="GRN194540"/>
    <n v="101027025"/>
    <s v="AVOCENT 18.5&quot; LOCAL RACK ACCESS (LRA) CONSOLE"/>
    <s v="Congleton CW12 1DL"/>
    <n v="12.6"/>
    <x v="2"/>
    <s v="Diesel"/>
    <n v="4.6620000000000003E-3"/>
  </r>
  <r>
    <d v="2023-08-01T00:00:00"/>
    <s v="S022669"/>
    <x v="53"/>
    <s v="PO148422"/>
    <s v="GRN194583"/>
    <s v="11701-3444"/>
    <s v="CLARKE CAT158 PROFESSIONAL ½&quot; KEYLESS REVERSIBLE A"/>
    <s v="Congleton CW12 1DL"/>
    <n v="12.6"/>
    <x v="2"/>
    <s v="Diesel"/>
    <n v="4.6620000000000003E-3"/>
  </r>
  <r>
    <d v="2023-08-01T00:00:00"/>
    <s v="S022669"/>
    <x v="53"/>
    <s v="PO142022"/>
    <s v="GRN194584"/>
    <s v="11547-0722"/>
    <s v="CORD POWER IEC320 250VAC 10A C13-14 2.5M"/>
    <s v="Congleton CW12 1DL"/>
    <n v="12.6"/>
    <x v="2"/>
    <s v="Diesel"/>
    <n v="4.6620000000000003E-3"/>
  </r>
  <r>
    <d v="2023-08-01T00:00:00"/>
    <s v="S022669"/>
    <x v="53"/>
    <s v="PO145927"/>
    <s v="GRN194639"/>
    <n v="1"/>
    <s v="freight inwards"/>
    <s v="Congleton CW12 1DL"/>
    <n v="12.6"/>
    <x v="2"/>
    <s v="Diesel"/>
    <n v="4.6620000000000003E-3"/>
  </r>
  <r>
    <d v="2023-08-01T00:00:00"/>
    <s v="S022669"/>
    <x v="53"/>
    <s v="PO148517"/>
    <s v="GRN194658"/>
    <s v="11700-5953"/>
    <s v="CABLE DISPLAYPORT 1.2 TO HDMI 1.4, 5 METERS, 4K RE"/>
    <s v="Congleton CW12 1DL"/>
    <n v="12.6"/>
    <x v="2"/>
    <s v="Diesel"/>
    <n v="4.6620000000000003E-3"/>
  </r>
  <r>
    <d v="2023-08-01T00:00:00"/>
    <s v="S022669"/>
    <x v="53"/>
    <s v="PO143991"/>
    <s v="GRN194661"/>
    <s v="361-1019-1"/>
    <s v="DETECTOR BOX END PLATE GASKET"/>
    <s v="Congleton CW12 1DL"/>
    <n v="12.6"/>
    <x v="2"/>
    <s v="Diesel"/>
    <n v="4.6620000000000003E-3"/>
  </r>
  <r>
    <d v="2023-08-01T00:00:00"/>
    <s v="S022669"/>
    <x v="53"/>
    <s v="PO143302"/>
    <s v="GRN194663"/>
    <n v="23202445"/>
    <s v="CABLE MANAGEMENT SYSTEM FOR G60 EMEA STD (BOF)"/>
    <s v="Congleton CW12 1DL"/>
    <n v="12.6"/>
    <x v="2"/>
    <s v="Diesel"/>
    <n v="4.6620000000000003E-3"/>
  </r>
  <r>
    <d v="2023-08-01T00:00:00"/>
    <s v="S022669"/>
    <x v="53"/>
    <s v="PO145576"/>
    <s v="GRN194664"/>
    <n v="3445337"/>
    <s v="6 WAY TP DISTRIBUTION BOARD"/>
    <s v="Congleton CW12 1DL"/>
    <n v="12.6"/>
    <x v="2"/>
    <s v="Diesel"/>
    <n v="4.6620000000000003E-3"/>
  </r>
  <r>
    <d v="2023-07-01T00:00:00"/>
    <s v="S000892"/>
    <x v="16"/>
    <s v="PO147208"/>
    <s v="GRN191060"/>
    <n v="21201414"/>
    <s v="PATCH CORD CAT 5E FTP PVC METAL SHIELD 1M - BLACK"/>
    <s v="Stockport SK4 2JT"/>
    <n v="55"/>
    <x v="2"/>
    <s v="Diesel"/>
    <n v="2.0350000000000001E-4"/>
  </r>
  <r>
    <d v="2023-08-01T00:00:00"/>
    <s v="S022669"/>
    <x v="53"/>
    <s v="PO145632"/>
    <s v="GRN194684"/>
    <s v="340-1102-1"/>
    <s v="UNISTRUT 1-5/8&quot;X1-5/8&quot; SLOTTED MODIFIED"/>
    <s v="Congleton CW12 1DL"/>
    <n v="12.6"/>
    <x v="2"/>
    <s v="Diesel"/>
    <n v="4.6620000000000003E-3"/>
  </r>
  <r>
    <d v="2023-08-01T00:00:00"/>
    <s v="S022669"/>
    <x v="53"/>
    <s v="PO146838"/>
    <s v="GRN194689"/>
    <s v="361-1277-1"/>
    <s v="100 WIDE MEDIUM DUTY CABLE TRAY 1600 LG"/>
    <s v="Congleton CW12 1DL"/>
    <n v="12.6"/>
    <x v="2"/>
    <s v="Diesel"/>
    <n v="4.6620000000000003E-3"/>
  </r>
  <r>
    <d v="2023-07-01T00:00:00"/>
    <s v="S000892"/>
    <x v="16"/>
    <s v="PO147208"/>
    <s v="GRN191063"/>
    <n v="21201414"/>
    <s v="PATCH CORD CAT 5E FTP PVC METAL SHIELD 1M - BLACK"/>
    <s v="Stockport SK4 2JT"/>
    <n v="55"/>
    <x v="2"/>
    <s v="Diesel"/>
    <n v="2.0350000000000001E-4"/>
  </r>
  <r>
    <d v="2023-08-01T00:00:00"/>
    <s v="S022669"/>
    <x v="53"/>
    <s v="PO145174"/>
    <s v="GRN194773"/>
    <n v="101018492"/>
    <s v="TRAFFIC LIGHT - ULTRA BRIGHT LED SINGLE 150MM &quot;X&quot;"/>
    <s v="Congleton CW12 1DL"/>
    <n v="12.6"/>
    <x v="2"/>
    <s v="Diesel"/>
    <n v="4.6620000000000003E-3"/>
  </r>
  <r>
    <d v="2023-08-01T00:00:00"/>
    <s v="S022669"/>
    <x v="53"/>
    <s v="PO145360"/>
    <s v="GRN194778"/>
    <s v="11540-0692"/>
    <s v="PUTTY HIGH VOLTAGE"/>
    <s v="Congleton CW12 1DL"/>
    <n v="12.6"/>
    <x v="2"/>
    <s v="Diesel"/>
    <n v="4.6620000000000003E-3"/>
  </r>
  <r>
    <d v="2023-08-01T00:00:00"/>
    <s v="S022669"/>
    <x v="53"/>
    <s v="PO148517"/>
    <s v="GRN194799"/>
    <n v="5645024"/>
    <s v="BATTERY CPU CR2354"/>
    <s v="Congleton CW12 1DL"/>
    <n v="12.6"/>
    <x v="2"/>
    <s v="Diesel"/>
    <n v="4.6620000000000003E-3"/>
  </r>
  <r>
    <d v="2023-08-01T00:00:00"/>
    <s v="S022669"/>
    <x v="53"/>
    <s v="PO148123"/>
    <s v="GRN194801"/>
    <s v="11700-2419"/>
    <s v="LIGHT LED FLASHER RED 12V SMT"/>
    <s v="Congleton CW12 1DL"/>
    <n v="12.6"/>
    <x v="2"/>
    <s v="Diesel"/>
    <n v="4.6620000000000003E-3"/>
  </r>
  <r>
    <d v="2023-08-01T00:00:00"/>
    <s v="S022669"/>
    <x v="53"/>
    <s v="PO148124"/>
    <s v="GRN194919"/>
    <s v="11700-5645"/>
    <s v="BEACON AMBER 360 DEGREES"/>
    <s v="Congleton CW12 1DL"/>
    <n v="12.6"/>
    <x v="2"/>
    <s v="Diesel"/>
    <n v="4.6620000000000003E-3"/>
  </r>
  <r>
    <d v="2023-08-01T00:00:00"/>
    <s v="S022669"/>
    <x v="53"/>
    <s v="PO148517"/>
    <s v="GRN194948"/>
    <s v="11700-6261"/>
    <s v="BRACKETT WALL MOUNT FOR 32 IN TO 70 IN FLAT-SCREEN"/>
    <s v="Congleton CW12 1DL"/>
    <n v="12.6"/>
    <x v="2"/>
    <s v="Diesel"/>
    <n v="4.6620000000000003E-3"/>
  </r>
  <r>
    <d v="2023-08-01T00:00:00"/>
    <s v="S022669"/>
    <x v="53"/>
    <s v="PO148391"/>
    <s v="GRN195016"/>
    <n v="31201304"/>
    <s v="EARTH STRAPS FOR LADDER 300MM - EBS-01"/>
    <s v="Congleton CW12 1DL"/>
    <n v="12.6"/>
    <x v="2"/>
    <s v="Diesel"/>
    <n v="4.6620000000000003E-3"/>
  </r>
  <r>
    <d v="2023-08-01T00:00:00"/>
    <s v="S022669"/>
    <x v="53"/>
    <s v="PO145576"/>
    <s v="GRN195089"/>
    <n v="4245278"/>
    <s v="CARBON MONOXIDE DETECTOR  WITH DIGITAL DISPLAY &amp; 1"/>
    <s v="Congleton CW12 1DL"/>
    <n v="12.6"/>
    <x v="2"/>
    <s v="Diesel"/>
    <n v="4.6620000000000003E-3"/>
  </r>
  <r>
    <d v="2023-08-01T00:00:00"/>
    <s v="S022669"/>
    <x v="53"/>
    <s v="PO143808"/>
    <s v="GRN195101"/>
    <s v="11700-8532"/>
    <s v="COMPACTLOGIX MODBUS 232 SERIAL MODULE"/>
    <s v="Congleton CW12 1DL"/>
    <n v="12.6"/>
    <x v="2"/>
    <s v="Diesel"/>
    <n v="4.6620000000000003E-3"/>
  </r>
  <r>
    <d v="2023-08-01T00:00:00"/>
    <s v="S022669"/>
    <x v="53"/>
    <s v="PO145575"/>
    <s v="GRN195102"/>
    <n v="79201462"/>
    <s v="MCB 1 POLE TYPE C 10KA 32A"/>
    <s v="Congleton CW12 1DL"/>
    <n v="12.6"/>
    <x v="2"/>
    <s v="Diesel"/>
    <n v="4.6620000000000003E-3"/>
  </r>
  <r>
    <d v="2023-08-01T00:00:00"/>
    <s v="S022669"/>
    <x v="53"/>
    <s v="PO148202"/>
    <s v="GRN195141"/>
    <s v="11701-3310"/>
    <s v="9V, 1A POWER SUPPLY PLUG 2.5MM JACK"/>
    <s v="Congleton CW12 1DL"/>
    <n v="12.6"/>
    <x v="2"/>
    <s v="Diesel"/>
    <n v="4.6620000000000003E-3"/>
  </r>
  <r>
    <d v="2023-08-01T00:00:00"/>
    <s v="S022669"/>
    <x v="53"/>
    <s v="PO143410"/>
    <s v="GRN195164"/>
    <n v="101030888"/>
    <s v="C13 CABLE MOUNT IEC CONNECTOR SOCKET 10A 250VAC"/>
    <s v="Congleton CW12 1DL"/>
    <n v="12.6"/>
    <x v="2"/>
    <s v="Diesel"/>
    <n v="4.6620000000000003E-3"/>
  </r>
  <r>
    <d v="2023-08-01T00:00:00"/>
    <s v="S022669"/>
    <x v="53"/>
    <s v="PO143410"/>
    <s v="GRN195165"/>
    <n v="101033093"/>
    <s v="PREMIUM SURFACE MOUNT 7mm PROFILE RAIL x 2M LONG D"/>
    <s v="Congleton CW12 1DL"/>
    <n v="12.6"/>
    <x v="2"/>
    <s v="Diesel"/>
    <n v="4.6620000000000003E-3"/>
  </r>
  <r>
    <d v="2023-08-01T00:00:00"/>
    <s v="S022669"/>
    <x v="53"/>
    <s v="PO143390"/>
    <s v="GRN195166"/>
    <n v="3445267"/>
    <s v="TRAILING SOCKET 6 WAY WHITE"/>
    <s v="Congleton CW12 1DL"/>
    <n v="12.6"/>
    <x v="2"/>
    <s v="Diesel"/>
    <n v="4.6620000000000003E-3"/>
  </r>
  <r>
    <d v="2023-08-01T00:00:00"/>
    <s v="S022669"/>
    <x v="53"/>
    <s v="PO148343"/>
    <s v="GRN195167"/>
    <n v="3345050"/>
    <s v="M6 CHANNEL NUT - LONG SPRING"/>
    <s v="Congleton CW12 1DL"/>
    <n v="12.6"/>
    <x v="2"/>
    <s v="Diesel"/>
    <n v="4.6620000000000003E-3"/>
  </r>
  <r>
    <d v="2023-08-01T00:00:00"/>
    <s v="S022669"/>
    <x v="53"/>
    <s v="PO144071"/>
    <s v="GRN195168"/>
    <s v="11540-0429-UOM"/>
    <s v="TAPE ELECTRICAL ORANGE"/>
    <s v="Congleton CW12 1DL"/>
    <n v="12.6"/>
    <x v="2"/>
    <s v="Diesel"/>
    <n v="4.6620000000000003E-3"/>
  </r>
  <r>
    <d v="2023-08-01T00:00:00"/>
    <s v="S022669"/>
    <x v="53"/>
    <s v="PO147652"/>
    <s v="GRN195203"/>
    <n v="101047262"/>
    <s v="USB DONGLE + LICENSE CENTRAL AMERICAN (CAM) PLATES"/>
    <s v="Congleton CW12 1DL"/>
    <n v="12.6"/>
    <x v="2"/>
    <s v="Diesel"/>
    <n v="4.6620000000000003E-3"/>
  </r>
  <r>
    <d v="2023-08-01T00:00:00"/>
    <s v="S022669"/>
    <x v="53"/>
    <s v="PO147862"/>
    <s v="GRN195207"/>
    <n v="101033638"/>
    <s v="5M RGB LED STRIP 24VDC NON-WATERPROOF UKLED ST4861"/>
    <s v="Congleton CW12 1DL"/>
    <n v="12.6"/>
    <x v="2"/>
    <s v="Diesel"/>
    <n v="4.6620000000000003E-3"/>
  </r>
  <r>
    <d v="2023-08-01T00:00:00"/>
    <s v="S022669"/>
    <x v="53"/>
    <s v="PO147611"/>
    <s v="GRN195220"/>
    <n v="101033092"/>
    <s v="END CAP FOR RECESSED PROFILE SLIM RAIL WITH HOLE"/>
    <s v="Congleton CW12 1DL"/>
    <n v="12.6"/>
    <x v="2"/>
    <s v="Diesel"/>
    <n v="4.6620000000000003E-3"/>
  </r>
  <r>
    <d v="2023-08-01T00:00:00"/>
    <s v="S022669"/>
    <x v="53"/>
    <s v="PO148130"/>
    <s v="GRN195222"/>
    <n v="3445384"/>
    <s v="EURO MODULAR FRONTPLATE"/>
    <s v="Congleton CW12 1DL"/>
    <n v="12.6"/>
    <x v="2"/>
    <s v="Diesel"/>
    <n v="4.6620000000000003E-3"/>
  </r>
  <r>
    <d v="2023-08-01T00:00:00"/>
    <s v="S022669"/>
    <x v="53"/>
    <s v="PO145632"/>
    <s v="GRN195240"/>
    <s v="11540-0692"/>
    <s v="PUTTY HIGH VOLTAGE"/>
    <s v="Congleton CW12 1DL"/>
    <n v="12.6"/>
    <x v="2"/>
    <s v="Diesel"/>
    <n v="4.6620000000000003E-3"/>
  </r>
  <r>
    <d v="2023-07-01T00:00:00"/>
    <s v="S026889"/>
    <x v="35"/>
    <s v="PO145442"/>
    <s v="GRN191098"/>
    <s v="344-1391-1"/>
    <s v="HORIZONTAL SAWTOOTH SPINE"/>
    <s v="Stafford ST18 0PJ"/>
    <n v="50.6"/>
    <x v="2"/>
    <s v="Diesel"/>
    <n v="1.8722000000000001E-3"/>
  </r>
  <r>
    <d v="2023-08-01T00:00:00"/>
    <s v="S022669"/>
    <x v="53"/>
    <s v="PO142054"/>
    <s v="GRN195241"/>
    <n v="101032680"/>
    <s v="TOWER LIGHT RED/YELLOW FLASHING INDICATOR 12-30VDC"/>
    <s v="Congleton CW12 1DL"/>
    <n v="12.6"/>
    <x v="2"/>
    <s v="Diesel"/>
    <n v="4.6620000000000003E-3"/>
  </r>
  <r>
    <d v="2023-07-01T00:00:00"/>
    <s v="S026889"/>
    <x v="35"/>
    <s v="PO145443"/>
    <s v="GRN191100"/>
    <s v="344-1391-1"/>
    <s v="HORIZONTAL SAWTOOTH SPINE"/>
    <s v="Stafford ST18 0PJ"/>
    <n v="50.6"/>
    <x v="2"/>
    <s v="Diesel"/>
    <n v="1.8722000000000001E-3"/>
  </r>
  <r>
    <d v="2023-08-01T00:00:00"/>
    <s v="S022669"/>
    <x v="53"/>
    <s v="PO142054"/>
    <s v="GRN195246"/>
    <n v="101033562"/>
    <s v="2.4GHz 4-ZONE TOUCH RF RGBW REMOTE CONTROL MILIGHT"/>
    <s v="Congleton CW12 1DL"/>
    <n v="12.6"/>
    <x v="2"/>
    <s v="Diesel"/>
    <n v="4.6620000000000003E-3"/>
  </r>
  <r>
    <d v="2023-07-01T00:00:00"/>
    <s v="S026889"/>
    <x v="35"/>
    <s v="PO145784"/>
    <s v="GRN191103"/>
    <n v="101024926"/>
    <s v="RIGHT HAND SAWTOOTH SPINE"/>
    <s v="Stafford ST18 0PJ"/>
    <n v="50.6"/>
    <x v="2"/>
    <s v="Diesel"/>
    <n v="1.8722000000000001E-3"/>
  </r>
  <r>
    <d v="2023-08-01T00:00:00"/>
    <s v="S022669"/>
    <x v="53"/>
    <s v="PO148414"/>
    <s v="GRN195272"/>
    <s v="11701-0943"/>
    <s v="RJ45 EZ SHIELDED MODULAR PLUG"/>
    <s v="Congleton CW12 1DL"/>
    <n v="12.6"/>
    <x v="2"/>
    <s v="Diesel"/>
    <n v="4.6620000000000003E-3"/>
  </r>
  <r>
    <d v="2023-07-01T00:00:00"/>
    <s v="S001571"/>
    <x v="10"/>
    <s v="PO144724"/>
    <s v="GRN191105"/>
    <n v="101035717"/>
    <s v="ULTRASONIC DISTANCE SENSOR UM30 RANGE 30-350MM"/>
    <s v="St Albans AL1 5BN"/>
    <n v="298"/>
    <x v="2"/>
    <s v="Diesel"/>
    <n v="1.1026E-3"/>
  </r>
  <r>
    <d v="2023-09-01T00:00:00"/>
    <s v="S022669"/>
    <x v="53"/>
    <s v="PO148343"/>
    <s v="GRN195321"/>
    <n v="31201310"/>
    <s v="EXTERNAL FLANGE CLAMP - SW/EFC/GA"/>
    <s v="Congleton CW12 1DL"/>
    <n v="12.6"/>
    <x v="2"/>
    <s v="Diesel"/>
    <n v="4.6620000000000003E-3"/>
  </r>
  <r>
    <d v="2023-07-01T00:00:00"/>
    <s v="S026889"/>
    <x v="35"/>
    <s v="PO145585"/>
    <s v="GRN191110"/>
    <n v="101023734"/>
    <s v="VERTICAL ARRAY PLATE"/>
    <s v="Stafford ST18 0PJ"/>
    <n v="50.6"/>
    <x v="2"/>
    <s v="Diesel"/>
    <n v="1.8722000000000001E-3"/>
  </r>
  <r>
    <d v="2023-09-01T00:00:00"/>
    <s v="S022669"/>
    <x v="53"/>
    <s v="PO147260"/>
    <s v="GRN195322"/>
    <s v="11700-7313"/>
    <s v="CABLE ETHERNET 6 FT CAT 6 PURPLE"/>
    <s v="Congleton CW12 1DL"/>
    <n v="12.6"/>
    <x v="2"/>
    <s v="Diesel"/>
    <n v="4.6620000000000003E-3"/>
  </r>
  <r>
    <d v="2023-09-01T00:00:00"/>
    <s v="S022669"/>
    <x v="53"/>
    <s v="PO142067"/>
    <s v="GRN195350"/>
    <n v="101025603"/>
    <s v="DIMMER SWITCH 1 GANG 1-10V ON/OFF BRUSHED STEEL"/>
    <s v="Congleton CW12 1DL"/>
    <n v="12.6"/>
    <x v="2"/>
    <s v="Diesel"/>
    <n v="4.6620000000000003E-3"/>
  </r>
  <r>
    <d v="2023-09-01T00:00:00"/>
    <s v="S022669"/>
    <x v="53"/>
    <s v="PO148517"/>
    <s v="GRN195352"/>
    <n v="51205165"/>
    <s v="LED TUBE 5FT T9 25W LED TUBE 4000K FROSTED"/>
    <s v="Congleton CW12 1DL"/>
    <n v="12.6"/>
    <x v="2"/>
    <s v="Diesel"/>
    <n v="4.6620000000000003E-3"/>
  </r>
  <r>
    <d v="2023-07-01T00:00:00"/>
    <s v="S001047"/>
    <x v="9"/>
    <s v="PO142188"/>
    <s v="GRN191118"/>
    <n v="66205215"/>
    <s v="2X8 ELEMENT PHOTO DIODE CDWO4 30MM THICK"/>
    <s v="81300 Johor Bahru Malaysia"/>
    <n v="6781"/>
    <x v="4"/>
    <s v="Aviation"/>
    <n v="1.1924057587200001"/>
  </r>
  <r>
    <d v="2023-07-01T00:00:00"/>
    <s v="S001047"/>
    <x v="9"/>
    <s v="PO144821"/>
    <s v="GRN191122"/>
    <n v="101026186"/>
    <s v="DIODE 2X8 ELEMENT PHOTO CDWO4 0.3MM THICK"/>
    <s v="81300 Johor Bahru Malaysia"/>
    <n v="6781"/>
    <x v="4"/>
    <s v="Aviation"/>
    <n v="1.1924057587200001"/>
  </r>
  <r>
    <d v="2023-07-01T00:00:00"/>
    <s v="S001047"/>
    <x v="9"/>
    <s v="PO142188"/>
    <s v="GRN191123"/>
    <n v="66205215"/>
    <s v="2X8 ELEMENT PHOTO DIODE CDWO4 30MM THICK"/>
    <s v="81300 Johor Bahru Malaysia"/>
    <n v="6781"/>
    <x v="4"/>
    <s v="Aviation"/>
    <n v="1.1924057587200001"/>
  </r>
  <r>
    <d v="2023-07-01T00:00:00"/>
    <s v="S001047"/>
    <x v="9"/>
    <s v="PO144821"/>
    <s v="GRN191124"/>
    <n v="101026186"/>
    <s v="DIODE 2X8 ELEMENT PHOTO CDWO4 0.3MM THICK"/>
    <s v="81300 Johor Bahru Malaysia"/>
    <n v="6781"/>
    <x v="4"/>
    <s v="Aviation"/>
    <n v="1.1924057587200001"/>
  </r>
  <r>
    <d v="2023-07-01T00:00:00"/>
    <s v="S001047"/>
    <x v="9"/>
    <s v="PO142188"/>
    <s v="GRN191127"/>
    <n v="66205215"/>
    <s v="2X8 ELEMENT PHOTO DIODE CDWO4 30MM THICK"/>
    <s v="81300 Johor Bahru Malaysia"/>
    <n v="6781"/>
    <x v="4"/>
    <s v="Aviation"/>
    <n v="1.1924057587200001"/>
  </r>
  <r>
    <d v="2023-07-01T00:00:00"/>
    <s v="S001047"/>
    <x v="9"/>
    <s v="PO142188"/>
    <s v="GRN191129"/>
    <n v="66205215"/>
    <s v="2X8 ELEMENT PHOTO DIODE CDWO4 30MM THICK"/>
    <s v="81300 Johor Bahru Malaysia"/>
    <n v="6781"/>
    <x v="4"/>
    <s v="Aviation"/>
    <n v="1.1924057587200001"/>
  </r>
  <r>
    <d v="2023-09-01T00:00:00"/>
    <s v="S022669"/>
    <x v="53"/>
    <s v="PO142068"/>
    <s v="GRN195353"/>
    <n v="34204624"/>
    <s v="PLUG POWERTOP XTRA 63A 5POLE 400V IP67 50-60HZ IP6"/>
    <s v="Congleton CW12 1DL"/>
    <n v="12.6"/>
    <x v="2"/>
    <s v="Diesel"/>
    <n v="4.6620000000000003E-3"/>
  </r>
  <r>
    <d v="2023-07-01T00:00:00"/>
    <s v="S001047"/>
    <x v="9"/>
    <s v="PO144821"/>
    <s v="GRN191131"/>
    <n v="101026186"/>
    <s v="DIODE 2X8 ELEMENT PHOTO CDWO4 0.3MM THICK"/>
    <s v="81300 Johor Bahru Malaysia"/>
    <n v="6781"/>
    <x v="4"/>
    <s v="Aviation"/>
    <n v="1.1924057587200001"/>
  </r>
  <r>
    <d v="2023-07-01T00:00:00"/>
    <s v="S001047"/>
    <x v="9"/>
    <s v="PO144821"/>
    <s v="GRN191132"/>
    <n v="101026186"/>
    <s v="DIODE 2X8 ELEMENT PHOTO CDWO4 0.3MM THICK"/>
    <s v="81300 Johor Bahru Malaysia"/>
    <n v="6781"/>
    <x v="4"/>
    <s v="Aviation"/>
    <n v="1.1924057587200001"/>
  </r>
  <r>
    <d v="2023-09-01T00:00:00"/>
    <s v="S022669"/>
    <x v="53"/>
    <s v="PO148721"/>
    <s v="GRN195377"/>
    <n v="13206264"/>
    <s v="HAND HELD PORTABLE 2-WAY RADIO C/W LI-ION BATTERY,"/>
    <s v="Congleton CW12 1DL"/>
    <n v="12.6"/>
    <x v="2"/>
    <s v="Diesel"/>
    <n v="4.6620000000000003E-3"/>
  </r>
  <r>
    <d v="2023-09-01T00:00:00"/>
    <s v="S022669"/>
    <x v="53"/>
    <s v="PO142022"/>
    <s v="GRN195447"/>
    <s v="11547-0722"/>
    <s v="CORD POWER IEC320 250VAC 10A C13-14 2.5M"/>
    <s v="Congleton CW12 1DL"/>
    <n v="12.6"/>
    <x v="2"/>
    <s v="Diesel"/>
    <n v="4.6620000000000003E-3"/>
  </r>
  <r>
    <d v="2023-07-01T00:00:00"/>
    <s v="S022767"/>
    <x v="2"/>
    <s v="PO144140"/>
    <s v="GRN191154"/>
    <n v="30202403"/>
    <s v="FLEXIBLE BATTERY CABLE 25mm - BLACK LEYLAND AUTO W"/>
    <s v="Huddersfield HD1 3ES"/>
    <n v="180"/>
    <x v="2"/>
    <s v="Diesel"/>
    <n v="6.6599999999999993E-4"/>
  </r>
  <r>
    <d v="2023-07-01T00:00:00"/>
    <s v="S022767"/>
    <x v="2"/>
    <s v="PO144140"/>
    <s v="GRN191155"/>
    <n v="30202403"/>
    <s v="FLEXIBLE BATTERY CABLE 25mm - BLACK LEYLAND AUTO W"/>
    <s v="Huddersfield HD1 3ES"/>
    <n v="180"/>
    <x v="2"/>
    <s v="Diesel"/>
    <n v="6.6599999999999993E-4"/>
  </r>
  <r>
    <d v="2023-07-01T00:00:00"/>
    <s v="S022767"/>
    <x v="2"/>
    <s v="PO144140"/>
    <s v="GRN191156"/>
    <n v="30202403"/>
    <s v="FLEXIBLE BATTERY CABLE 25mm - BLACK LEYLAND AUTO W"/>
    <s v="Huddersfield HD1 3ES"/>
    <n v="180"/>
    <x v="2"/>
    <s v="Diesel"/>
    <n v="6.6599999999999993E-4"/>
  </r>
  <r>
    <d v="2023-09-01T00:00:00"/>
    <s v="S022669"/>
    <x v="53"/>
    <s v="PO148517"/>
    <s v="GRN195486"/>
    <s v="11701-3438"/>
    <s v="WERNER MINIMAX HEAVY-DUTY PLATFORM AND TOWER SYSTE"/>
    <s v="Congleton CW12 1DL"/>
    <n v="12.6"/>
    <x v="2"/>
    <s v="Diesel"/>
    <n v="4.6620000000000003E-3"/>
  </r>
  <r>
    <d v="2023-07-01T00:00:00"/>
    <s v="S026602"/>
    <x v="12"/>
    <s v="PO147202"/>
    <s v="GRN191158"/>
    <n v="101038091"/>
    <s v="AIR FILTER OUTER"/>
    <s v="Watford WD24 7GG"/>
    <n v="302"/>
    <x v="2"/>
    <s v="Diesl"/>
    <n v="1.1173999999999999E-3"/>
  </r>
  <r>
    <d v="2023-09-01T00:00:00"/>
    <s v="S022669"/>
    <x v="53"/>
    <s v="PO148130"/>
    <s v="GRN195536"/>
    <s v="11700-7313"/>
    <s v="CABLE ETHERNET 6 FT CAT 6 PURPLE"/>
    <s v="Congleton CW12 1DL"/>
    <n v="12.6"/>
    <x v="2"/>
    <s v="Diesel"/>
    <n v="4.6620000000000003E-3"/>
  </r>
  <r>
    <d v="2023-09-01T00:00:00"/>
    <s v="S022669"/>
    <x v="53"/>
    <s v="PO147862"/>
    <s v="GRN195540"/>
    <n v="101033638"/>
    <s v="5M RGB LED STRIP 24VDC NON-WATERPROOF UKLED ST4861"/>
    <s v="Congleton CW12 1DL"/>
    <n v="12.6"/>
    <x v="2"/>
    <s v="Diesel"/>
    <n v="4.6620000000000003E-3"/>
  </r>
  <r>
    <d v="2023-07-01T00:00:00"/>
    <s v="S022670"/>
    <x v="26"/>
    <s v="PO145877"/>
    <s v="GRN191161"/>
    <n v="101032416"/>
    <s v="M12 X 180 R-XPT THROUGHBOLT"/>
    <s v="Congleton CW12 1HR"/>
    <n v="12.8"/>
    <x v="2"/>
    <s v="Diesel"/>
    <n v="4.7360000000000001E-5"/>
  </r>
  <r>
    <d v="2023-09-01T00:00:00"/>
    <s v="S022669"/>
    <x v="53"/>
    <s v="PO147837"/>
    <s v="GRN195541"/>
    <n v="5145172"/>
    <s v="MODULE DATACOM RJ45 WHITE"/>
    <s v="Congleton CW12 1DL"/>
    <n v="12.6"/>
    <x v="2"/>
    <s v="Diesel"/>
    <n v="4.6620000000000003E-3"/>
  </r>
  <r>
    <d v="2023-09-01T00:00:00"/>
    <s v="S022669"/>
    <x v="53"/>
    <s v="PO148143"/>
    <s v="GRN195546"/>
    <n v="101033094"/>
    <s v="END CAP FOR SLIM 7MM SURFACE PROFILE WITH HOLE"/>
    <s v="Congleton CW12 1DL"/>
    <n v="12.6"/>
    <x v="2"/>
    <s v="Diesel"/>
    <n v="4.6620000000000003E-3"/>
  </r>
  <r>
    <d v="2023-09-01T00:00:00"/>
    <s v="S022669"/>
    <x v="53"/>
    <s v="PO147468"/>
    <s v="GRN195549"/>
    <n v="13206266"/>
    <s v="ANTENNA 1/4 WAVE ROOF MOUNT WITH BNC"/>
    <s v="Congleton CW12 1DL"/>
    <n v="12.6"/>
    <x v="2"/>
    <s v="Diesel"/>
    <n v="4.6620000000000003E-3"/>
  </r>
  <r>
    <d v="2023-07-01T00:00:00"/>
    <s v="S022670"/>
    <x v="26"/>
    <s v="PO146263"/>
    <s v="GRN191167"/>
    <s v="11700-5217"/>
    <s v="WASHER FLAT M18 GEOMET 500B"/>
    <s v="Congleton CW12 1HR"/>
    <n v="12.8"/>
    <x v="2"/>
    <s v="Diesel"/>
    <n v="4.7360000000000001E-5"/>
  </r>
  <r>
    <d v="2023-07-01T00:00:00"/>
    <s v="S022670"/>
    <x v="26"/>
    <s v="PO146263"/>
    <s v="GRN191168"/>
    <s v="11700-5217"/>
    <s v="WASHER FLAT M18 GEOMET 500B"/>
    <s v="Congleton CW12 1HR"/>
    <n v="12.8"/>
    <x v="2"/>
    <s v="Diesel"/>
    <n v="4.7360000000000001E-5"/>
  </r>
  <r>
    <d v="2023-09-01T00:00:00"/>
    <s v="S022669"/>
    <x v="53"/>
    <s v="PO145632"/>
    <s v="GRN195551"/>
    <n v="101031973"/>
    <s v="ACTI9 IC60H MCB 16A TYPE C 10KA"/>
    <s v="Congleton CW12 1DL"/>
    <n v="12.6"/>
    <x v="2"/>
    <s v="Diesel"/>
    <n v="4.6620000000000003E-3"/>
  </r>
  <r>
    <d v="2023-09-01T00:00:00"/>
    <s v="S022669"/>
    <x v="53"/>
    <s v="PO145927"/>
    <s v="GRN195553"/>
    <s v="11540-0510"/>
    <s v="TAPE ELECTRICAL GRAY"/>
    <s v="Congleton CW12 1DL"/>
    <n v="12.6"/>
    <x v="2"/>
    <s v="Diesel"/>
    <n v="4.6620000000000003E-3"/>
  </r>
  <r>
    <d v="2023-09-01T00:00:00"/>
    <s v="S022669"/>
    <x v="53"/>
    <s v="PO148517"/>
    <s v="GRN195557"/>
    <s v="11550-0152"/>
    <s v="WIPES POLYESTER 9  X 9"/>
    <s v="Congleton CW12 1DL"/>
    <n v="12.6"/>
    <x v="2"/>
    <s v="Diesel"/>
    <n v="4.6620000000000003E-3"/>
  </r>
  <r>
    <d v="2023-09-01T00:00:00"/>
    <s v="S022669"/>
    <x v="53"/>
    <s v="PO145924"/>
    <s v="GRN195561"/>
    <s v="11540-0175"/>
    <s v="TAPE ELECTRICAL BLUE"/>
    <s v="Congleton CW12 1DL"/>
    <n v="12.6"/>
    <x v="2"/>
    <s v="Diesel"/>
    <n v="4.6620000000000003E-3"/>
  </r>
  <r>
    <d v="2023-09-01T00:00:00"/>
    <s v="S022669"/>
    <x v="53"/>
    <s v="PO145360"/>
    <s v="GRN195579"/>
    <s v="11700-4706"/>
    <s v="SEALING WASHER #10 BOND SST"/>
    <s v="Congleton CW12 1DL"/>
    <n v="12.6"/>
    <x v="2"/>
    <s v="Diesel"/>
    <n v="4.6620000000000003E-3"/>
  </r>
  <r>
    <d v="2023-09-01T00:00:00"/>
    <s v="S022669"/>
    <x v="53"/>
    <s v="PO142069"/>
    <s v="GRN195582"/>
    <n v="34204625"/>
    <s v="PROTECTIVE COVER 63A"/>
    <s v="Congleton CW12 1DL"/>
    <n v="12.6"/>
    <x v="2"/>
    <s v="Diesel"/>
    <n v="4.6620000000000003E-3"/>
  </r>
  <r>
    <d v="2023-09-01T00:00:00"/>
    <s v="S022669"/>
    <x v="53"/>
    <s v="PO148283"/>
    <s v="GRN195584"/>
    <n v="101024769"/>
    <s v="POWER SUPPLY FOR X-SERIES CAMERA RANGE"/>
    <s v="Congleton CW12 1DL"/>
    <n v="12.6"/>
    <x v="2"/>
    <s v="Diesel"/>
    <n v="4.6620000000000003E-3"/>
  </r>
  <r>
    <d v="2023-09-01T00:00:00"/>
    <s v="S022669"/>
    <x v="53"/>
    <s v="PO145624"/>
    <s v="GRN195585"/>
    <s v="308-1244-1"/>
    <s v="KEYBOARD / MOUSE SHARING SWITCH FOR COLOCATED SYST"/>
    <s v="Congleton CW12 1DL"/>
    <n v="12.6"/>
    <x v="2"/>
    <s v="Diesel"/>
    <n v="4.6620000000000003E-3"/>
  </r>
  <r>
    <d v="2023-09-01T00:00:00"/>
    <s v="S022669"/>
    <x v="53"/>
    <s v="PO147838"/>
    <s v="GRN195588"/>
    <n v="101033091"/>
    <s v="PREMIUM RECESSED PROFILE RAIL X 2M"/>
    <s v="Congleton CW12 1DL"/>
    <n v="12.6"/>
    <x v="2"/>
    <s v="Diesel"/>
    <n v="4.6620000000000003E-3"/>
  </r>
  <r>
    <d v="2023-09-01T00:00:00"/>
    <s v="S022669"/>
    <x v="53"/>
    <s v="PO148123"/>
    <s v="GRN195598"/>
    <n v="101034435"/>
    <s v="SWA TERMINATED OS2 9/125 FIBRE CABLE 100M LC-LC 8C"/>
    <s v="Congleton CW12 1DL"/>
    <n v="12.6"/>
    <x v="2"/>
    <s v="Diesel"/>
    <n v="4.6620000000000003E-3"/>
  </r>
  <r>
    <d v="2023-09-01T00:00:00"/>
    <s v="S022669"/>
    <x v="53"/>
    <s v="PO148517"/>
    <s v="GRN195610"/>
    <s v="11701-3439"/>
    <s v="4.2M LIGHTWEIGHT STAGING BOARD"/>
    <s v="Congleton CW12 1DL"/>
    <n v="12.6"/>
    <x v="2"/>
    <s v="Diesel"/>
    <n v="4.6620000000000003E-3"/>
  </r>
  <r>
    <d v="2023-09-01T00:00:00"/>
    <s v="S022669"/>
    <x v="53"/>
    <s v="PO140365"/>
    <s v="GRN195646"/>
    <n v="10203541"/>
    <s v="TEMPERATURE CONTROLLER/PROCESS TWO RELAY"/>
    <s v="Congleton CW12 1DL"/>
    <n v="12.6"/>
    <x v="2"/>
    <s v="Diesel"/>
    <n v="4.6620000000000003E-3"/>
  </r>
  <r>
    <d v="2023-09-01T00:00:00"/>
    <s v="S022669"/>
    <x v="53"/>
    <s v="PO148123"/>
    <s v="GRN195652"/>
    <s v="11700-5586"/>
    <s v="SSR 60VDC 3A 4-32VDC 11MM"/>
    <s v="Congleton CW12 1DL"/>
    <n v="12.6"/>
    <x v="2"/>
    <s v="Diesel"/>
    <n v="4.6620000000000003E-3"/>
  </r>
  <r>
    <d v="2023-09-01T00:00:00"/>
    <s v="S022669"/>
    <x v="53"/>
    <s v="PO148668"/>
    <s v="GRN195654"/>
    <s v="11701-1477"/>
    <s v="4 POLE CROSS-CONNECTOR FOR 1.5MM TERMINALS"/>
    <s v="Congleton CW12 1DL"/>
    <n v="12.6"/>
    <x v="2"/>
    <s v="Diesel"/>
    <n v="4.6620000000000003E-3"/>
  </r>
  <r>
    <d v="2023-09-01T00:00:00"/>
    <s v="S022669"/>
    <x v="53"/>
    <s v="PO145856"/>
    <s v="GRN195701"/>
    <n v="30202001"/>
    <s v="EARTH CABLE 10MM2 GREEN/YELLOW"/>
    <s v="Congleton CW12 1DL"/>
    <n v="12.6"/>
    <x v="2"/>
    <s v="Diesel"/>
    <n v="4.6620000000000003E-3"/>
  </r>
  <r>
    <d v="2023-09-01T00:00:00"/>
    <s v="S022669"/>
    <x v="53"/>
    <s v="PO148607"/>
    <s v="GRN195927"/>
    <n v="31203439"/>
    <s v="TRK HEAVY DUTY TRUNKING 100MM X 50MM X 3M - WHITE"/>
    <s v="Congleton CW12 1DL"/>
    <n v="12.6"/>
    <x v="2"/>
    <s v="Diesel"/>
    <n v="4.6620000000000003E-3"/>
  </r>
  <r>
    <d v="2023-09-01T00:00:00"/>
    <s v="S022669"/>
    <x v="53"/>
    <s v="PO148721"/>
    <s v="GRN196012"/>
    <n v="101034435"/>
    <s v="SWA TERMINATED OS2 9/125 FIBRE CABLE 100M LC-LC 8C"/>
    <s v="Congleton CW12 1DL"/>
    <n v="12.6"/>
    <x v="2"/>
    <s v="Diesel"/>
    <n v="4.6620000000000003E-3"/>
  </r>
  <r>
    <d v="2023-09-01T00:00:00"/>
    <s v="S022669"/>
    <x v="53"/>
    <s v="PO142069"/>
    <s v="GRN196046"/>
    <n v="56207350"/>
    <s v="DESKTOP POWER SUPPLY FOR MOTOROLA DM4400 ALFATRONI"/>
    <s v="Congleton CW12 1DL"/>
    <n v="12.6"/>
    <x v="2"/>
    <s v="Diesel"/>
    <n v="4.6620000000000003E-3"/>
  </r>
  <r>
    <d v="2023-09-01T00:00:00"/>
    <s v="S022669"/>
    <x v="53"/>
    <s v="PO148202"/>
    <s v="GRN196069"/>
    <s v="11701-3365"/>
    <s v="FLEXY 205 BASE MODULE IIOT GATEWAY REMOTE"/>
    <s v="Congleton CW12 1DL"/>
    <n v="12.6"/>
    <x v="2"/>
    <s v="Diesel"/>
    <n v="4.6620000000000003E-3"/>
  </r>
  <r>
    <d v="2023-09-01T00:00:00"/>
    <s v="S022669"/>
    <x v="53"/>
    <s v="PO147468"/>
    <s v="GRN196115"/>
    <n v="13206299"/>
    <s v="WD MY PASSPORT 1TB HARD DRIVE - BLACK"/>
    <s v="Congleton CW12 1DL"/>
    <n v="12.6"/>
    <x v="2"/>
    <s v="Diesel"/>
    <n v="4.6620000000000003E-3"/>
  </r>
  <r>
    <d v="2023-09-01T00:00:00"/>
    <s v="S022669"/>
    <x v="53"/>
    <s v="PO147839"/>
    <s v="GRN196116"/>
    <n v="42207336"/>
    <s v="POSITION TRANSDUCER POTENTIONMETRIC UPTO 750MMIP65"/>
    <s v="Congleton CW12 1DL"/>
    <n v="12.6"/>
    <x v="2"/>
    <s v="Diesel"/>
    <n v="4.6620000000000003E-3"/>
  </r>
  <r>
    <d v="2023-09-01T00:00:00"/>
    <s v="S022669"/>
    <x v="53"/>
    <s v="PO148142"/>
    <s v="GRN196117"/>
    <n v="34203550"/>
    <s v="CAVITY WALL BACK BOX 2 GANG 35MM DEEP WHITE"/>
    <s v="Congleton CW12 1DL"/>
    <n v="12.6"/>
    <x v="2"/>
    <s v="Diesel"/>
    <n v="4.6620000000000003E-3"/>
  </r>
  <r>
    <d v="2023-09-01T00:00:00"/>
    <s v="S022669"/>
    <x v="53"/>
    <s v="PO149069"/>
    <s v="GRN196118"/>
    <n v="34203550"/>
    <s v="CAVITY WALL BACK BOX 2 GANG 35MM DEEP WHITE"/>
    <s v="Congleton CW12 1DL"/>
    <n v="12.6"/>
    <x v="2"/>
    <s v="Diesel"/>
    <n v="4.6620000000000003E-3"/>
  </r>
  <r>
    <d v="2023-09-01T00:00:00"/>
    <s v="S022669"/>
    <x v="53"/>
    <s v="PO147652"/>
    <s v="GRN196119"/>
    <n v="101047262"/>
    <s v="USB DONGLE + LICENSE CENTRAL AMERICAN (CAM) PLATES"/>
    <s v="Congleton CW12 1DL"/>
    <n v="12.6"/>
    <x v="2"/>
    <s v="Diesel"/>
    <n v="4.6620000000000003E-3"/>
  </r>
  <r>
    <d v="2023-09-01T00:00:00"/>
    <s v="S022669"/>
    <x v="53"/>
    <s v="PO147862"/>
    <s v="GRN196120"/>
    <n v="101033638"/>
    <s v="5M RGB LED STRIP 24VDC NON-WATERPROOF UKLED ST4861"/>
    <s v="Congleton CW12 1DL"/>
    <n v="12.6"/>
    <x v="2"/>
    <s v="Diesel"/>
    <n v="4.6620000000000003E-3"/>
  </r>
  <r>
    <d v="2023-09-01T00:00:00"/>
    <s v="S022669"/>
    <x v="53"/>
    <s v="PO143691"/>
    <s v="GRN196121"/>
    <n v="13206264"/>
    <s v="DP2400E HAND HELD PORTABLE 2-WAY RADIO C/W LI-ION"/>
    <s v="Congleton CW12 1DL"/>
    <n v="12.6"/>
    <x v="2"/>
    <s v="Diesel"/>
    <n v="4.6620000000000003E-3"/>
  </r>
  <r>
    <d v="2023-09-01T00:00:00"/>
    <s v="S022669"/>
    <x v="53"/>
    <s v="PO148123"/>
    <s v="GRN196122"/>
    <n v="101033561"/>
    <s v="RGBW LED STRIP CONTROLLER AND RECEIVER BOX MILIGHT"/>
    <s v="Congleton CW12 1DL"/>
    <n v="12.6"/>
    <x v="2"/>
    <s v="Diesel"/>
    <n v="4.6620000000000003E-3"/>
  </r>
  <r>
    <d v="2023-09-01T00:00:00"/>
    <s v="S022669"/>
    <x v="53"/>
    <s v="PO148130"/>
    <s v="GRN196124"/>
    <n v="3445265"/>
    <s v="SWITCHED SOCKET 13A 2-GANG DOUBLE POLE IP66 - GREY"/>
    <s v="Congleton CW12 1DL"/>
    <n v="12.6"/>
    <x v="2"/>
    <s v="Diesel"/>
    <n v="4.6620000000000003E-3"/>
  </r>
  <r>
    <d v="2023-09-01T00:00:00"/>
    <s v="S022669"/>
    <x v="53"/>
    <s v="PO149069"/>
    <s v="GRN196126"/>
    <s v="11701-3333"/>
    <s v="SIP STARTMASTER PW520 STARTER CHARGER 12V/24V CHAR"/>
    <s v="Congleton CW12 1DL"/>
    <n v="12.6"/>
    <x v="2"/>
    <s v="Diesel"/>
    <n v="4.6620000000000003E-3"/>
  </r>
  <r>
    <d v="2023-09-01T00:00:00"/>
    <s v="S022669"/>
    <x v="53"/>
    <s v="PO145927"/>
    <s v="GRN196135"/>
    <n v="101038492"/>
    <s v="SCREWLESS UNSWITCHED FUSED CONNECTION UNIT - SS SC"/>
    <s v="Congleton CW12 1DL"/>
    <n v="12.6"/>
    <x v="2"/>
    <s v="Diesel"/>
    <n v="4.6620000000000003E-3"/>
  </r>
  <r>
    <d v="2023-09-01T00:00:00"/>
    <s v="S022669"/>
    <x v="53"/>
    <s v="PO145632"/>
    <s v="GRN196140"/>
    <s v="11540-0692"/>
    <s v="PUTTY HIGH VOLTAGE"/>
    <s v="Congleton CW12 1DL"/>
    <n v="12.6"/>
    <x v="2"/>
    <s v="Diesel"/>
    <n v="4.6620000000000003E-3"/>
  </r>
  <r>
    <d v="2023-09-01T00:00:00"/>
    <s v="S022669"/>
    <x v="53"/>
    <s v="PO143392"/>
    <s v="GRN196231"/>
    <n v="13206265"/>
    <s v="DM4400 MOTOTRBO UHF MOBILE RADIO 403-470 MHZ"/>
    <s v="Congleton CW12 1DL"/>
    <n v="12.6"/>
    <x v="2"/>
    <s v="Diesel"/>
    <n v="4.6620000000000003E-3"/>
  </r>
  <r>
    <d v="2023-09-01T00:00:00"/>
    <s v="S022669"/>
    <x v="53"/>
    <s v="PO148123"/>
    <s v="GRN196232"/>
    <n v="101043460"/>
    <s v="FIBRE OPTIC SPLICE + TEST KIT CHESHIRE ELECTRIC"/>
    <s v="Congleton CW12 1DL"/>
    <n v="12.6"/>
    <x v="2"/>
    <s v="Diesel"/>
    <n v="4.6620000000000003E-3"/>
  </r>
  <r>
    <d v="2023-09-01T00:00:00"/>
    <s v="S022669"/>
    <x v="53"/>
    <s v="PO148143"/>
    <s v="GRN196240"/>
    <n v="3145048"/>
    <s v="SOCKET MOUNTING BOX  2 GANG 35MM DEEP - WHITE"/>
    <s v="Congleton CW12 1DL"/>
    <n v="12.6"/>
    <x v="2"/>
    <s v="Diesel"/>
    <n v="4.6620000000000003E-3"/>
  </r>
  <r>
    <d v="2023-09-01T00:00:00"/>
    <s v="S022669"/>
    <x v="53"/>
    <s v="PO148668"/>
    <s v="GRN196247"/>
    <n v="101027252"/>
    <s v="THERMAL MAGNETIC MOTOR CIRCUIT BREAKER-3P - 24-32A"/>
    <s v="Congleton CW12 1DL"/>
    <n v="12.6"/>
    <x v="2"/>
    <s v="Diesel"/>
    <n v="4.6620000000000003E-3"/>
  </r>
  <r>
    <d v="2023-09-01T00:00:00"/>
    <s v="S022669"/>
    <x v="53"/>
    <s v="PO148900"/>
    <s v="GRN196334"/>
    <s v="11505-0869"/>
    <s v="KEYBOARD SPANISH 104 KEY WINDOWS USB"/>
    <s v="Congleton CW12 1DL"/>
    <n v="12.6"/>
    <x v="2"/>
    <s v="Diesel"/>
    <n v="4.6620000000000003E-3"/>
  </r>
  <r>
    <d v="2023-09-01T00:00:00"/>
    <s v="S022669"/>
    <x v="53"/>
    <s v="PO143391"/>
    <s v="GRN196378"/>
    <n v="13206265"/>
    <s v="DM4400 MOTOTRBO UHF MOBILE RADIO 403-470 MHZ"/>
    <s v="Congleton CW12 1DL"/>
    <n v="12.6"/>
    <x v="2"/>
    <s v="Diesel"/>
    <n v="4.6620000000000003E-3"/>
  </r>
  <r>
    <d v="2023-09-01T00:00:00"/>
    <s v="S022669"/>
    <x v="53"/>
    <s v="PO148607"/>
    <s v="GRN196380"/>
    <n v="3445337"/>
    <s v="6 WAY TP DISTRIBUTION BOARD"/>
    <s v="Congleton CW12 1DL"/>
    <n v="12.6"/>
    <x v="2"/>
    <s v="Diesel"/>
    <n v="4.6620000000000003E-3"/>
  </r>
  <r>
    <d v="2023-09-01T00:00:00"/>
    <s v="S022669"/>
    <x v="53"/>
    <s v="PO147837"/>
    <s v="GRN196383"/>
    <n v="101034435"/>
    <s v="SWA TERMINATED OS2 9/125 FIBRE CABLE 100M LC-LC 8C"/>
    <s v="Congleton CW12 1DL"/>
    <n v="12.6"/>
    <x v="2"/>
    <s v="Diesel"/>
    <n v="4.6620000000000003E-3"/>
  </r>
  <r>
    <d v="2023-09-01T00:00:00"/>
    <s v="S022669"/>
    <x v="53"/>
    <s v="PO143390"/>
    <s v="GRN196509"/>
    <n v="13206265"/>
    <s v="DM4400 MOTOTRBO UHF MOBILE RADIO 403-470 MHZ"/>
    <s v="Congleton CW12 1DL"/>
    <n v="12.6"/>
    <x v="2"/>
    <s v="Diesel"/>
    <n v="4.6620000000000003E-3"/>
  </r>
  <r>
    <d v="2023-09-01T00:00:00"/>
    <s v="S022669"/>
    <x v="53"/>
    <s v="PO148607"/>
    <s v="GRN196513"/>
    <n v="3445337"/>
    <s v="6 WAY TP DISTRIBUTION BOARD"/>
    <s v="Congleton CW12 1DL"/>
    <n v="12.6"/>
    <x v="2"/>
    <s v="Diesel"/>
    <n v="4.6620000000000003E-3"/>
  </r>
  <r>
    <d v="2023-09-01T00:00:00"/>
    <s v="S022669"/>
    <x v="53"/>
    <s v="PO148343"/>
    <s v="GRN196516"/>
    <n v="31201309"/>
    <s v="SLOTTED CHANNEL 41 X 41 X 2.5MM X 3M LONG GALVANIS"/>
    <s v="Congleton CW12 1DL"/>
    <n v="12.6"/>
    <x v="2"/>
    <s v="Diesel"/>
    <n v="4.6620000000000003E-3"/>
  </r>
  <r>
    <d v="2023-09-01T00:00:00"/>
    <s v="S022669"/>
    <x v="53"/>
    <s v="PO149013"/>
    <s v="GRN196540"/>
    <n v="13206299"/>
    <s v="WD MY PASSPORT 1TB HARD DRIVE - BLACK"/>
    <s v="Congleton CW12 1DL"/>
    <n v="12.6"/>
    <x v="2"/>
    <s v="Diesel"/>
    <n v="4.6620000000000003E-3"/>
  </r>
  <r>
    <d v="2023-09-01T00:00:00"/>
    <s v="S022669"/>
    <x v="53"/>
    <s v="PO147589"/>
    <s v="GRN196541"/>
    <s v="11700-5306"/>
    <s v="CIRCUIT BREAKER 3 POLES 63A K-CURVE"/>
    <s v="Congleton CW12 1DL"/>
    <n v="12.6"/>
    <x v="2"/>
    <s v="Diesel"/>
    <n v="4.6620000000000003E-3"/>
  </r>
  <r>
    <d v="2023-09-01T00:00:00"/>
    <s v="S022669"/>
    <x v="53"/>
    <s v="PO147839"/>
    <s v="GRN196542"/>
    <s v="11700-6583"/>
    <s v="XFRM CNTRL 208/240/415V PRIM 120V SEC 50VA 50/60HZ"/>
    <s v="Congleton CW12 1DL"/>
    <n v="12.6"/>
    <x v="2"/>
    <s v="Diesel"/>
    <n v="4.6620000000000003E-3"/>
  </r>
  <r>
    <d v="2023-09-01T00:00:00"/>
    <s v="S022669"/>
    <x v="53"/>
    <s v="PO148202"/>
    <s v="GRN196713"/>
    <s v="11700-8596"/>
    <s v="SURGE PROTECTOR LAN CAT6 DIN RAIL MOUNT"/>
    <s v="Congleton CW12 1DL"/>
    <n v="12.6"/>
    <x v="2"/>
    <s v="Diesel"/>
    <n v="4.6620000000000003E-3"/>
  </r>
  <r>
    <d v="2023-09-01T00:00:00"/>
    <s v="S022669"/>
    <x v="53"/>
    <s v="PO147783"/>
    <s v="GRN196714"/>
    <n v="101047276"/>
    <s v="WINDSONIC WIND SPEED AND DIRECTION SENSOR GILL INS"/>
    <s v="Congleton CW12 1DL"/>
    <n v="12.6"/>
    <x v="2"/>
    <s v="Diesel"/>
    <n v="4.6620000000000003E-3"/>
  </r>
  <r>
    <d v="2023-09-01T00:00:00"/>
    <s v="S022669"/>
    <x v="53"/>
    <s v="PO145924"/>
    <s v="GRN196715"/>
    <n v="79201462"/>
    <s v="MCB 1 POLE TYPE C 10KA 32A"/>
    <s v="Congleton CW12 1DL"/>
    <n v="12.6"/>
    <x v="2"/>
    <s v="Diesel"/>
    <n v="4.6620000000000003E-3"/>
  </r>
  <r>
    <d v="2023-09-01T00:00:00"/>
    <s v="S022669"/>
    <x v="53"/>
    <s v="PO148142"/>
    <s v="GRN196716"/>
    <n v="34204624"/>
    <s v="PLUG POWERTOP XTRA 63A 5POLE 400V IP67 50-60HZ IP6"/>
    <s v="Congleton CW12 1DL"/>
    <n v="12.6"/>
    <x v="2"/>
    <s v="Diesel"/>
    <n v="4.6620000000000003E-3"/>
  </r>
  <r>
    <d v="2023-09-01T00:00:00"/>
    <s v="S022669"/>
    <x v="53"/>
    <s v="PO149076"/>
    <s v="GRN196717"/>
    <s v="11701-2240"/>
    <s v="TANK HEATER WITH MAGENTIC CLAMPS TYPE TEHM"/>
    <s v="Congleton CW12 1DL"/>
    <n v="12.6"/>
    <x v="2"/>
    <s v="Diesel"/>
    <n v="4.6620000000000003E-3"/>
  </r>
  <r>
    <d v="2023-09-01T00:00:00"/>
    <s v="S022669"/>
    <x v="53"/>
    <s v="PO148225"/>
    <s v="GRN196718"/>
    <s v="11701-3366"/>
    <s v="FLEXY EXTENSION CARD - 4G EUROPE MODEM"/>
    <s v="Congleton CW12 1DL"/>
    <n v="12.6"/>
    <x v="2"/>
    <s v="Diesel"/>
    <n v="4.6620000000000003E-3"/>
  </r>
  <r>
    <d v="2023-09-01T00:00:00"/>
    <s v="S022669"/>
    <x v="53"/>
    <s v="PO148721"/>
    <s v="GRN196720"/>
    <n v="3145046"/>
    <s v="STOP END CAP 100 x 100 MITA CVS101W"/>
    <s v="Congleton CW12 1DL"/>
    <n v="12.6"/>
    <x v="2"/>
    <s v="Diesel"/>
    <n v="4.6620000000000003E-3"/>
  </r>
  <r>
    <d v="2023-09-01T00:00:00"/>
    <s v="S022669"/>
    <x v="53"/>
    <s v="PO148948"/>
    <s v="GRN196721"/>
    <s v="11701-1477"/>
    <s v="4 POLE CROSS-CONNECTOR FOR 1.5MM TERMINALS"/>
    <s v="Congleton CW12 1DL"/>
    <n v="12.6"/>
    <x v="2"/>
    <s v="Diesel"/>
    <n v="4.6620000000000003E-3"/>
  </r>
  <r>
    <d v="2023-09-01T00:00:00"/>
    <s v="S022669"/>
    <x v="53"/>
    <s v="PO147981"/>
    <s v="GRN196722"/>
    <n v="101033635"/>
    <s v="WHITE LED STRIP 24VDC NON-WATERPROOF - 5M LONG UKL"/>
    <s v="Congleton CW12 1DL"/>
    <n v="12.6"/>
    <x v="2"/>
    <s v="Diesel"/>
    <n v="4.6620000000000003E-3"/>
  </r>
  <r>
    <d v="2023-09-01T00:00:00"/>
    <s v="S022669"/>
    <x v="53"/>
    <s v="PO148414"/>
    <s v="GRN196723"/>
    <s v="11701-0943"/>
    <s v="RJ45 EZ SHIELDED MODULAR PLUG"/>
    <s v="Congleton CW12 1DL"/>
    <n v="12.6"/>
    <x v="2"/>
    <s v="Diesel"/>
    <n v="4.6620000000000003E-3"/>
  </r>
  <r>
    <d v="2023-09-01T00:00:00"/>
    <s v="S022669"/>
    <x v="53"/>
    <s v="PO147838"/>
    <s v="GRN196727"/>
    <n v="101031452"/>
    <s v="ABOX 025-L JUNCTION BOX 80 x 80 x 52mm IP65 GUNTHE"/>
    <s v="Congleton CW12 1DL"/>
    <n v="12.6"/>
    <x v="2"/>
    <s v="Diesel"/>
    <n v="4.6620000000000003E-3"/>
  </r>
  <r>
    <d v="2023-09-01T00:00:00"/>
    <s v="S022669"/>
    <x v="53"/>
    <s v="PO147862"/>
    <s v="GRN196741"/>
    <n v="101033638"/>
    <s v="5M RGB LED STRIP 24VDC NON-WATERPROOF UKLED ST4861"/>
    <s v="Congleton CW12 1DL"/>
    <n v="12.6"/>
    <x v="2"/>
    <s v="Diesel"/>
    <n v="4.6620000000000003E-3"/>
  </r>
  <r>
    <d v="2023-09-01T00:00:00"/>
    <s v="S022669"/>
    <x v="53"/>
    <s v="PO148900"/>
    <s v="GRN196742"/>
    <s v="11505-0869"/>
    <s v="KEYBOARD SPANISH 104 KEY WINDOWS USB"/>
    <s v="Congleton CW12 1DL"/>
    <n v="12.6"/>
    <x v="2"/>
    <s v="Diesel"/>
    <n v="4.6620000000000003E-3"/>
  </r>
  <r>
    <d v="2023-09-01T00:00:00"/>
    <s v="S022669"/>
    <x v="53"/>
    <s v="PO148630"/>
    <s v="GRN196746"/>
    <n v="1"/>
    <s v="freight inwards"/>
    <s v="Congleton CW12 1DL"/>
    <n v="12.6"/>
    <x v="2"/>
    <s v="Diesel"/>
    <n v="4.6620000000000003E-3"/>
  </r>
  <r>
    <d v="2023-09-01T00:00:00"/>
    <s v="S022669"/>
    <x v="53"/>
    <s v="PO148283"/>
    <s v="GRN196772"/>
    <n v="13206264"/>
    <s v="HAND HELD PORTABLE 2-WAY RADIO C/W LI-ION BATTERY,"/>
    <s v="Congleton CW12 1DL"/>
    <n v="12.6"/>
    <x v="2"/>
    <s v="Diesel"/>
    <n v="4.6620000000000003E-3"/>
  </r>
  <r>
    <d v="2023-09-01T00:00:00"/>
    <s v="S022669"/>
    <x v="53"/>
    <s v="PO143673"/>
    <s v="GRN196776"/>
    <n v="101017406"/>
    <s v="WD MY PASSPORT 2TB PORTABLE HARD DRIVE - BLACK"/>
    <s v="Congleton CW12 1DL"/>
    <n v="12.6"/>
    <x v="2"/>
    <s v="Diesel"/>
    <n v="4.6620000000000003E-3"/>
  </r>
  <r>
    <d v="2023-09-01T00:00:00"/>
    <s v="S022669"/>
    <x v="53"/>
    <s v="PO143991"/>
    <s v="GRN196778"/>
    <n v="101025607"/>
    <s v="SWITCHED SOCKET 13A 2 GANG 2 USB SS - BLACK SCHNEI"/>
    <s v="Congleton CW12 1DL"/>
    <n v="12.6"/>
    <x v="2"/>
    <s v="Diesel"/>
    <n v="4.6620000000000003E-3"/>
  </r>
  <r>
    <d v="2023-09-01T00:00:00"/>
    <s v="S022669"/>
    <x v="53"/>
    <s v="PO142319"/>
    <s v="GRN196779"/>
    <n v="3145048"/>
    <s v="SOCKET MOUNTING BOX  2 GANG 35MM DEEP - WHITE"/>
    <s v="Congleton CW12 1DL"/>
    <n v="12.6"/>
    <x v="2"/>
    <s v="Diesel"/>
    <n v="4.6620000000000003E-3"/>
  </r>
  <r>
    <d v="2023-09-01T00:00:00"/>
    <s v="S022669"/>
    <x v="53"/>
    <s v="PO149196"/>
    <s v="GRN196785"/>
    <s v="11700-6405"/>
    <s v="CONNECTOR DC POWER PANEL MOUNT RECEPTACLE"/>
    <s v="Congleton CW12 1DL"/>
    <n v="12.6"/>
    <x v="2"/>
    <s v="Diesel"/>
    <n v="4.6620000000000003E-3"/>
  </r>
  <r>
    <d v="2023-09-01T00:00:00"/>
    <s v="S022669"/>
    <x v="53"/>
    <s v="PO148202"/>
    <s v="GRN196792"/>
    <s v="11701-3367"/>
    <s v="4G CELLULA ANTENNA WITH 5M CABLE+BRACKET"/>
    <s v="Congleton CW12 1DL"/>
    <n v="12.6"/>
    <x v="2"/>
    <s v="Diesel"/>
    <n v="4.6620000000000003E-3"/>
  </r>
  <r>
    <d v="2023-09-01T00:00:00"/>
    <s v="S022669"/>
    <x v="53"/>
    <s v="PO147468"/>
    <s v="GRN196795"/>
    <n v="13206299"/>
    <s v="WD MY PASSPORT 1TB HARD DRIVE - BLACK"/>
    <s v="Congleton CW12 1DL"/>
    <n v="12.6"/>
    <x v="2"/>
    <s v="Diesel"/>
    <n v="4.6620000000000003E-3"/>
  </r>
  <r>
    <d v="2023-09-01T00:00:00"/>
    <s v="S022669"/>
    <x v="53"/>
    <s v="PO149145"/>
    <s v="GRN196802"/>
    <n v="21201414"/>
    <s v="PATCH CORD CAT 5E FTP PVC METAL SHIELD 1M - BLACK"/>
    <s v="Congleton CW12 1DL"/>
    <n v="12.6"/>
    <x v="2"/>
    <s v="Diesel"/>
    <n v="4.6620000000000003E-3"/>
  </r>
  <r>
    <d v="2023-09-01T00:00:00"/>
    <s v="S022669"/>
    <x v="53"/>
    <s v="PO149009"/>
    <s v="GRN196869"/>
    <s v="11700-5982-UOM"/>
    <s v="WIRE HOOK-UP 18AWG/1.00MM SQ RED HAR H05V-K MTW"/>
    <s v="Congleton CW12 1DL"/>
    <n v="12.6"/>
    <x v="2"/>
    <s v="Diesel"/>
    <n v="4.6620000000000003E-3"/>
  </r>
  <r>
    <d v="2023-09-01T00:00:00"/>
    <s v="S022669"/>
    <x v="53"/>
    <s v="PO144868"/>
    <s v="GRN196907"/>
    <n v="42205934"/>
    <s v="CABINET FOR NAVIGATION CONTROL UNIT ETC"/>
    <s v="Congleton CW12 1DL"/>
    <n v="12.6"/>
    <x v="2"/>
    <s v="Diesel"/>
    <n v="4.6620000000000003E-3"/>
  </r>
  <r>
    <d v="2023-09-01T00:00:00"/>
    <s v="S022669"/>
    <x v="53"/>
    <s v="PO145927"/>
    <s v="GRN196910"/>
    <s v="11700-6123-UOM"/>
    <s v="WIRE HOOK-UP 10AWG/6.00MM SQ GRN/YEL HAR H07V-K MT"/>
    <s v="Congleton CW12 1DL"/>
    <n v="12.6"/>
    <x v="2"/>
    <s v="Diesel"/>
    <n v="4.6620000000000003E-3"/>
  </r>
  <r>
    <d v="2023-09-01T00:00:00"/>
    <s v="S022669"/>
    <x v="53"/>
    <s v="PO149200"/>
    <s v="GRN196918"/>
    <s v="11701-0371"/>
    <s v="PATCH CORD W/SHLD CAT5E RJ45 2FT BLUE"/>
    <s v="Congleton CW12 1DL"/>
    <n v="12.6"/>
    <x v="2"/>
    <s v="Diesel"/>
    <n v="4.6620000000000003E-3"/>
  </r>
  <r>
    <d v="2023-09-01T00:00:00"/>
    <s v="S022669"/>
    <x v="53"/>
    <s v="PO147838"/>
    <s v="GRN196943"/>
    <s v="11700-5685"/>
    <s v="SWITCH DISCONNECTOR 3-POLE 100A"/>
    <s v="Congleton CW12 1DL"/>
    <n v="12.6"/>
    <x v="2"/>
    <s v="Diesel"/>
    <n v="4.6620000000000003E-3"/>
  </r>
  <r>
    <d v="2023-10-01T00:00:00"/>
    <s v="S002239"/>
    <x v="17"/>
    <s v="PO143492"/>
    <s v="GRN200046"/>
    <n v="101022018"/>
    <s v="LINATRON Mi6SSM LOW DOSE(15 &amp; 40 rad/min versions)"/>
    <s v="UT 84104"/>
    <n v="4725"/>
    <x v="4"/>
    <s v="Aviation"/>
    <n v="18.279100224000004"/>
  </r>
  <r>
    <d v="2023-09-01T00:00:00"/>
    <s v="S022669"/>
    <x v="53"/>
    <s v="PO145924"/>
    <s v="GRN196959"/>
    <n v="31205871"/>
    <s v="SOCKET OUTLET UNIT 2 GANG  100MM TRK TRUNKING - WH"/>
    <s v="Congleton CW12 1DL"/>
    <n v="12.6"/>
    <x v="2"/>
    <s v="Diesel"/>
    <n v="4.6620000000000003E-3"/>
  </r>
  <r>
    <d v="2023-09-01T00:00:00"/>
    <s v="S022669"/>
    <x v="53"/>
    <s v="PO148143"/>
    <s v="GRN197018"/>
    <n v="101048768"/>
    <s v="BENCH TRUNKING ALUMINIUM WITH UPVC LID 100x100 2M"/>
    <s v="Congleton CW12 1DL"/>
    <n v="12.6"/>
    <x v="2"/>
    <s v="Diesel"/>
    <n v="4.6620000000000003E-3"/>
  </r>
  <r>
    <d v="2023-09-01T00:00:00"/>
    <s v="S022669"/>
    <x v="53"/>
    <s v="PO147837"/>
    <s v="GRN197020"/>
    <s v="11700-4864"/>
    <s v="CIRCUIT BREAKER MINI 1POLE 15A K CURVE UL 489"/>
    <s v="Congleton CW12 1DL"/>
    <n v="12.6"/>
    <x v="2"/>
    <s v="Diesel"/>
    <n v="4.6620000000000003E-3"/>
  </r>
  <r>
    <d v="2023-09-01T00:00:00"/>
    <s v="S022669"/>
    <x v="53"/>
    <s v="PO147838"/>
    <s v="GRN197030"/>
    <s v="11700-6040"/>
    <s v="CIRCUIT BREAKER 230/400V 16A 2POLE"/>
    <s v="Congleton CW12 1DL"/>
    <n v="12.6"/>
    <x v="2"/>
    <s v="Diesel"/>
    <n v="4.6620000000000003E-3"/>
  </r>
  <r>
    <d v="2023-07-01T00:00:00"/>
    <s v="S025033"/>
    <x v="23"/>
    <s v="PO145200"/>
    <s v="GRN191264"/>
    <n v="101045600"/>
    <s v="DEUTSCH 2 PINS AND MALE CONNECTOR"/>
    <s v="Nantwich CW5 6DX"/>
    <n v="44.6"/>
    <x v="2"/>
    <s v="Diesel"/>
    <n v="1.6501999999999999E-4"/>
  </r>
  <r>
    <d v="2023-07-01T00:00:00"/>
    <s v="S025033"/>
    <x v="23"/>
    <s v="PO142817"/>
    <s v="GRN191265"/>
    <n v="101047544"/>
    <s v="10&quot; 54 WATT LED LIGHT BAR WITH DT CONNECTOR"/>
    <s v="Nantwich CW5 6DX"/>
    <n v="44.6"/>
    <x v="2"/>
    <s v="Diesel"/>
    <n v="1.6501999999999999E-4"/>
  </r>
  <r>
    <d v="2023-09-01T00:00:00"/>
    <s v="S022669"/>
    <x v="53"/>
    <s v="PO147468"/>
    <s v="GRN197047"/>
    <s v="11700-7756"/>
    <s v="HOIST RING 1-8  X 1.53 BOLT 10000LB"/>
    <s v="Congleton CW12 1DL"/>
    <n v="12.6"/>
    <x v="2"/>
    <s v="Diesel"/>
    <n v="4.6620000000000003E-3"/>
  </r>
  <r>
    <d v="2023-07-01T00:00:00"/>
    <s v="S025431"/>
    <x v="0"/>
    <s v="PO145622"/>
    <s v="GRN191269"/>
    <n v="101041730"/>
    <s v="PEDESTAL KIT, VM250"/>
    <s v="Boston Massachusetts"/>
    <n v="3154"/>
    <x v="0"/>
    <s v="Crude"/>
    <n v="2.5295079999999999"/>
  </r>
  <r>
    <d v="2023-07-01T00:00:00"/>
    <s v="S023413"/>
    <x v="15"/>
    <s v="PO143315"/>
    <s v="GRN191271"/>
    <n v="42203630"/>
    <s v="VISY IRIS CONTAINER OCR SOFTWARE"/>
    <s v="33100 Tampere, Finland"/>
    <n v="3916"/>
    <x v="2"/>
    <s v="Diesel"/>
    <n v="3.9815929999999999E-2"/>
  </r>
  <r>
    <d v="2023-07-01T00:00:00"/>
    <s v="S001121"/>
    <x v="5"/>
    <s v="PO146384"/>
    <s v="GRN191272"/>
    <s v="11700-6227"/>
    <s v="FACTORYTALK SE SITE EDITION STATION LICENSE"/>
    <s v="Salford M5 4BE"/>
    <n v="103.6"/>
    <x v="2"/>
    <s v="Diesel"/>
    <n v="3.8331999999999998E-4"/>
  </r>
  <r>
    <d v="2023-07-01T00:00:00"/>
    <s v="S001121"/>
    <x v="5"/>
    <s v="PO147150"/>
    <s v="GRN191274"/>
    <s v="11700-6227"/>
    <s v="FACTORYTALK SE SITE EDITION STATION LICENSE"/>
    <s v="Salford M5 4BE"/>
    <n v="103.6"/>
    <x v="2"/>
    <s v="Diesel"/>
    <n v="3.8331999999999998E-4"/>
  </r>
  <r>
    <d v="2023-09-01T00:00:00"/>
    <s v="S022669"/>
    <x v="53"/>
    <s v="PO148607"/>
    <s v="GRN197048"/>
    <s v="11700-7756"/>
    <s v="HOIST RING 1-8  X 1.53 BOLT 10000LB"/>
    <s v="Congleton CW12 1DL"/>
    <n v="12.6"/>
    <x v="2"/>
    <s v="Diesel"/>
    <n v="4.6620000000000003E-3"/>
  </r>
  <r>
    <d v="2023-09-01T00:00:00"/>
    <s v="S022669"/>
    <x v="53"/>
    <s v="PO148900"/>
    <s v="GRN197062"/>
    <s v="11505-0869"/>
    <s v="KEYBOARD SPANISH 104 KEY WINDOWS USB"/>
    <s v="Congleton CW12 1DL"/>
    <n v="12.6"/>
    <x v="2"/>
    <s v="Diesel"/>
    <n v="4.6620000000000003E-3"/>
  </r>
  <r>
    <d v="2023-09-01T00:00:00"/>
    <s v="S022669"/>
    <x v="53"/>
    <s v="PO142054"/>
    <s v="GRN197086"/>
    <n v="101032026"/>
    <s v="CORELINE WATERPROOF WT120C LED18S/840 PSD L600 PHI"/>
    <s v="Congleton CW12 1DL"/>
    <n v="12.6"/>
    <x v="2"/>
    <s v="Diesel"/>
    <n v="4.6620000000000003E-3"/>
  </r>
  <r>
    <d v="2023-09-01T00:00:00"/>
    <s v="S022669"/>
    <x v="53"/>
    <s v="PO145360"/>
    <s v="GRN197087"/>
    <n v="1"/>
    <s v="freight inwards"/>
    <s v="Congleton CW12 1DL"/>
    <n v="12.6"/>
    <x v="2"/>
    <s v="Diesel"/>
    <n v="4.6620000000000003E-3"/>
  </r>
  <r>
    <d v="2023-09-01T00:00:00"/>
    <s v="S022669"/>
    <x v="53"/>
    <s v="PO148607"/>
    <s v="GRN197228"/>
    <s v="11700-7756"/>
    <s v="HOIST RING 1-8  X 1.53 BOLT 10000LB"/>
    <s v="Congleton CW12 1DL"/>
    <n v="12.6"/>
    <x v="2"/>
    <s v="Diesel"/>
    <n v="4.6620000000000003E-3"/>
  </r>
  <r>
    <d v="2023-09-01T00:00:00"/>
    <s v="S022669"/>
    <x v="53"/>
    <s v="PO147468"/>
    <s v="GRN197229"/>
    <n v="3445337"/>
    <s v="6 WAY TP DISTRIBUTION BOARD"/>
    <s v="Congleton CW12 1DL"/>
    <n v="12.6"/>
    <x v="2"/>
    <s v="Diesel"/>
    <n v="4.6620000000000003E-3"/>
  </r>
  <r>
    <d v="2023-09-01T00:00:00"/>
    <s v="S022669"/>
    <x v="53"/>
    <s v="PO145632"/>
    <s v="GRN197230"/>
    <s v="11540-0307-UOM"/>
    <s v="TAPE ELECT VINYL YELLOW 3/4 X66'"/>
    <s v="Congleton CW12 1DL"/>
    <n v="12.6"/>
    <x v="2"/>
    <s v="Diesel"/>
    <n v="4.6620000000000003E-3"/>
  </r>
  <r>
    <d v="2023-09-01T00:00:00"/>
    <s v="S022669"/>
    <x v="53"/>
    <s v="PO145924"/>
    <s v="GRN197294"/>
    <n v="33202550"/>
    <s v="COPPER TUBE TERMINAL LUG 10 X 10MM (BAG OF 100)"/>
    <s v="Congleton CW12 1DL"/>
    <n v="12.6"/>
    <x v="2"/>
    <s v="Diesel"/>
    <n v="4.6620000000000003E-3"/>
  </r>
  <r>
    <d v="2023-09-01T00:00:00"/>
    <s v="S022669"/>
    <x v="53"/>
    <s v="PO148900"/>
    <s v="GRN197381"/>
    <s v="11505-0869"/>
    <s v="KEYBOARD SPANISH 104 KEY WINDOWS USB"/>
    <s v="Congleton CW12 1DL"/>
    <n v="12.6"/>
    <x v="2"/>
    <s v="Diesel"/>
    <n v="4.6620000000000003E-3"/>
  </r>
  <r>
    <d v="2023-09-01T00:00:00"/>
    <s v="S022669"/>
    <x v="53"/>
    <s v="PO140027"/>
    <s v="GRN197415"/>
    <n v="23202445"/>
    <s v="CABLE MANAGEMENT SYSTEM FOR G60 EMEA STD (BOF)"/>
    <s v="Congleton CW12 1DL"/>
    <n v="12.6"/>
    <x v="2"/>
    <s v="Diesel"/>
    <n v="4.6620000000000003E-3"/>
  </r>
  <r>
    <d v="2023-09-01T00:00:00"/>
    <s v="S022669"/>
    <x v="53"/>
    <s v="PO140027"/>
    <s v="GRN197417"/>
    <n v="23202445"/>
    <s v="CABLE MANAGEMENT SYSTEM FOR G60 EMEA STD (BOF)"/>
    <s v="Congleton CW12 1DL"/>
    <n v="12.6"/>
    <x v="2"/>
    <s v="Diesel"/>
    <n v="4.6620000000000003E-3"/>
  </r>
  <r>
    <d v="2023-07-01T00:00:00"/>
    <s v="S023284"/>
    <x v="19"/>
    <s v="PO141867"/>
    <s v="GRN191288"/>
    <s v="340-1043-1"/>
    <s v="JUNCTION BOX GROUND LEVEL"/>
    <s v="Leicester LE19 2DT"/>
    <n v="144"/>
    <x v="1"/>
    <s v="Diesel"/>
    <n v="5.3280000000000001E-2"/>
  </r>
  <r>
    <d v="2023-07-01T00:00:00"/>
    <s v="S023284"/>
    <x v="19"/>
    <s v="PO131879"/>
    <s v="GRN191289"/>
    <s v="340-1043-1"/>
    <s v="JUNCTION BOX GROUND LEVEL"/>
    <s v="Leicester LE19 2DT"/>
    <n v="144"/>
    <x v="1"/>
    <s v="Diesel"/>
    <n v="5.3280000000000001E-2"/>
  </r>
  <r>
    <d v="2023-09-01T00:00:00"/>
    <s v="S022669"/>
    <x v="53"/>
    <s v="PO144540"/>
    <s v="GRN197418"/>
    <n v="23202445"/>
    <s v="CABLE MANAGEMENT SYSTEM FOR G60 EMEA STD (BOF)"/>
    <s v="Congleton CW12 1DL"/>
    <n v="12.6"/>
    <x v="2"/>
    <s v="Diesel"/>
    <n v="4.6620000000000003E-3"/>
  </r>
  <r>
    <d v="2023-09-01T00:00:00"/>
    <s v="S022669"/>
    <x v="53"/>
    <s v="PO144540"/>
    <s v="GRN197421"/>
    <n v="13206264"/>
    <s v="HAND HELD PORTABLE 2-WAY RADIO C/W LI-ION BATTERY,"/>
    <s v="Congleton CW12 1DL"/>
    <n v="12.6"/>
    <x v="2"/>
    <s v="Diesel"/>
    <n v="4.6620000000000003E-3"/>
  </r>
  <r>
    <d v="2023-09-01T00:00:00"/>
    <s v="S022669"/>
    <x v="53"/>
    <s v="PO145924"/>
    <s v="GRN197436"/>
    <n v="85201597"/>
    <s v="M6 X 25MM ROOFING BOLT"/>
    <s v="Congleton CW12 1DL"/>
    <n v="12.6"/>
    <x v="2"/>
    <s v="Diesel"/>
    <n v="4.6620000000000003E-3"/>
  </r>
  <r>
    <d v="2023-07-01T00:00:00"/>
    <s v="S001571"/>
    <x v="10"/>
    <s v="PO143524"/>
    <s v="GRN191293"/>
    <s v="11700-5373"/>
    <s v="HOOD LASER SENSOR LMS141 SERIES"/>
    <s v="St Albans AL1 5BN"/>
    <n v="298"/>
    <x v="2"/>
    <s v="Diesel"/>
    <n v="1.1026E-3"/>
  </r>
  <r>
    <d v="2023-09-01T00:00:00"/>
    <s v="S022669"/>
    <x v="53"/>
    <s v="PO147837"/>
    <s v="GRN197441"/>
    <s v="11700-2419"/>
    <s v="LIGHT LED FLASHER RED 12V SMT"/>
    <s v="Congleton CW12 1DL"/>
    <n v="12.6"/>
    <x v="2"/>
    <s v="Diesel"/>
    <n v="4.6620000000000003E-3"/>
  </r>
  <r>
    <d v="2023-09-01T00:00:00"/>
    <s v="S022669"/>
    <x v="53"/>
    <s v="PO145927"/>
    <s v="GRN197512"/>
    <s v="11700-6124-UOM"/>
    <s v="INSULATION PIPE WRAP BLACK 23 METERS"/>
    <s v="Congleton CW12 1DL"/>
    <n v="12.6"/>
    <x v="2"/>
    <s v="Diesel"/>
    <n v="4.6620000000000003E-3"/>
  </r>
  <r>
    <d v="2023-09-01T00:00:00"/>
    <s v="S022669"/>
    <x v="53"/>
    <s v="PO148948"/>
    <s v="GRN197514"/>
    <s v="356-1273-1"/>
    <s v="TCU FILTER FRAME"/>
    <s v="Congleton CW12 1DL"/>
    <n v="12.6"/>
    <x v="2"/>
    <s v="Diesel"/>
    <n v="4.6620000000000003E-3"/>
  </r>
  <r>
    <d v="2023-07-01T00:00:00"/>
    <s v="S000892"/>
    <x v="16"/>
    <s v="PO147034"/>
    <s v="GRN191297"/>
    <n v="101024844"/>
    <s v="M12 CABLE GLAND WITH LOCKNUT NYLON IP68"/>
    <s v="Stockport SK4 2JT"/>
    <n v="55"/>
    <x v="2"/>
    <s v="Diesel"/>
    <n v="2.0350000000000001E-4"/>
  </r>
  <r>
    <d v="2023-07-01T00:00:00"/>
    <s v="S023284"/>
    <x v="19"/>
    <s v="PO145321"/>
    <s v="GRN191300"/>
    <s v="255-1588-75"/>
    <s v="CABLE MILITARY-GRADE ARMORED MTP TRUNK 12 STRANDS"/>
    <s v="Leicester LE19 2DT"/>
    <n v="144"/>
    <x v="1"/>
    <s v="Diesel"/>
    <n v="5.3280000000000001E-2"/>
  </r>
  <r>
    <d v="2023-07-01T00:00:00"/>
    <s v="S023284"/>
    <x v="19"/>
    <s v="PO140972"/>
    <s v="GRN191304"/>
    <s v="340-1073-1"/>
    <s v="CONDUIT JUNCTION BOX DETECTOR SIDE – JUNCTION BOX"/>
    <s v="Leicester LE19 2DT"/>
    <n v="144"/>
    <x v="1"/>
    <s v="Diesel"/>
    <n v="5.3280000000000001E-2"/>
  </r>
  <r>
    <d v="2023-07-01T00:00:00"/>
    <s v="S023284"/>
    <x v="19"/>
    <s v="PO137838"/>
    <s v="GRN191305"/>
    <s v="340-1235-1"/>
    <s v="CABLE FLOODLIGHT POWER 60&quot;"/>
    <s v="Leicester LE19 2DT"/>
    <n v="144"/>
    <x v="1"/>
    <s v="Diesel"/>
    <n v="5.3280000000000001E-2"/>
  </r>
  <r>
    <d v="2023-07-01T00:00:00"/>
    <s v="S023284"/>
    <x v="19"/>
    <s v="PO141369"/>
    <s v="GRN191306"/>
    <s v="340-1235-3"/>
    <s v="CABLE FLOODLIGHT POWER 170&quot;"/>
    <s v="Leicester LE19 2DT"/>
    <n v="144"/>
    <x v="1"/>
    <s v="Diesel"/>
    <n v="5.3280000000000001E-2"/>
  </r>
  <r>
    <d v="2023-07-01T00:00:00"/>
    <s v="S023284"/>
    <x v="19"/>
    <s v="PO140973"/>
    <s v="GRN191308"/>
    <s v="340-1235-1"/>
    <s v="CABLE FLOODLIGHT POWER 60&quot;"/>
    <s v="Leicester LE19 2DT"/>
    <n v="144"/>
    <x v="1"/>
    <s v="Diesel"/>
    <n v="5.3280000000000001E-2"/>
  </r>
  <r>
    <d v="2023-07-01T00:00:00"/>
    <s v="S023284"/>
    <x v="19"/>
    <s v="PO139937"/>
    <s v="GRN191309"/>
    <n v="101035548"/>
    <s v="G60 ZBX DRIVE MOTOR PANEL"/>
    <s v="Leicester LE19 2DT"/>
    <n v="144"/>
    <x v="1"/>
    <s v="Diesel"/>
    <n v="5.3280000000000001E-2"/>
  </r>
  <r>
    <d v="2023-07-01T00:00:00"/>
    <s v="S023284"/>
    <x v="19"/>
    <s v="PO138726"/>
    <s v="GRN191310"/>
    <s v="340-1083-1"/>
    <s v="CONDUIT VERTICAL DETECTOR ENCLOSURE"/>
    <s v="Leicester LE19 2DT"/>
    <n v="144"/>
    <x v="1"/>
    <s v="Diesel"/>
    <n v="5.3280000000000001E-2"/>
  </r>
  <r>
    <d v="2023-07-01T00:00:00"/>
    <s v="S023284"/>
    <x v="19"/>
    <s v="PO140400"/>
    <s v="GRN191312"/>
    <s v="340-1073-1"/>
    <s v="CONDUIT JUNCTION BOX DETECTOR SIDE – JUNCTION BOX"/>
    <s v="Leicester LE19 2DT"/>
    <n v="144"/>
    <x v="1"/>
    <s v="Diesel"/>
    <n v="5.3280000000000001E-2"/>
  </r>
  <r>
    <d v="2023-07-01T00:00:00"/>
    <s v="S023284"/>
    <x v="19"/>
    <s v="PO131880"/>
    <s v="GRN191313"/>
    <s v="340-1235-3"/>
    <s v="CABLE FLOODLIGHT POWER 170&quot;"/>
    <s v="Leicester LE19 2DT"/>
    <n v="144"/>
    <x v="1"/>
    <s v="Diesel"/>
    <n v="5.3280000000000001E-2"/>
  </r>
  <r>
    <d v="2023-09-01T00:00:00"/>
    <s v="S022669"/>
    <x v="53"/>
    <s v="PO144540"/>
    <s v="GRN197515"/>
    <n v="101031721"/>
    <s v="SWITCH DISCONNECTOR 200A ACTI9 4P"/>
    <s v="Congleton CW12 1DL"/>
    <n v="12.6"/>
    <x v="2"/>
    <s v="Diesel"/>
    <n v="4.6620000000000003E-3"/>
  </r>
  <r>
    <d v="2023-07-01T00:00:00"/>
    <s v="S023284"/>
    <x v="19"/>
    <s v="PO138725"/>
    <s v="GRN191315"/>
    <s v="340-1011-1"/>
    <s v="SITE CONFIGURABLE ENCLOSURE WITH AC"/>
    <s v="Leicester LE19 2DT"/>
    <n v="144"/>
    <x v="1"/>
    <s v="Diesel"/>
    <n v="5.3280000000000001E-2"/>
  </r>
  <r>
    <d v="2023-09-01T00:00:00"/>
    <s v="S022669"/>
    <x v="53"/>
    <s v="PO144540"/>
    <s v="GRN197522"/>
    <n v="23202445"/>
    <s v="CABLE MANAGEMENT SYSTEM FOR G60 EMEA STD (BOF)"/>
    <s v="Congleton CW12 1DL"/>
    <n v="12.6"/>
    <x v="2"/>
    <s v="Diesel"/>
    <n v="4.6620000000000003E-3"/>
  </r>
  <r>
    <d v="2023-07-01T00:00:00"/>
    <s v="S023849"/>
    <x v="6"/>
    <s v="PO144317"/>
    <s v="GRN191317"/>
    <n v="101007863"/>
    <s v="NETGEAR COMPATIBLE 10GBASE-LR SFP+1310NM 10KM"/>
    <s v="Warrington WA2 8TX"/>
    <n v="78.2"/>
    <x v="2"/>
    <s v="Diesel"/>
    <n v="2.8933999999999996E-4"/>
  </r>
  <r>
    <d v="2023-09-01T00:00:00"/>
    <s v="S022669"/>
    <x v="53"/>
    <s v="PO140976"/>
    <s v="GRN197523"/>
    <n v="23202445"/>
    <s v="CABLE MANAGEMENT SYSTEM FOR G60 EMEA STD (BOF)"/>
    <s v="Congleton CW12 1DL"/>
    <n v="12.6"/>
    <x v="2"/>
    <s v="Diesel"/>
    <n v="4.6620000000000003E-3"/>
  </r>
  <r>
    <d v="2023-07-01T00:00:00"/>
    <s v="S023284"/>
    <x v="19"/>
    <s v="PO137838"/>
    <s v="GRN191320"/>
    <s v="340-1235-2"/>
    <s v="CABLE FLOODLIGHT POWER 120&quot;"/>
    <s v="Leicester LE19 2DT"/>
    <n v="144"/>
    <x v="1"/>
    <s v="Diesel"/>
    <n v="5.3280000000000001E-2"/>
  </r>
  <r>
    <d v="2023-07-01T00:00:00"/>
    <s v="S023284"/>
    <x v="19"/>
    <s v="PO141369"/>
    <s v="GRN191321"/>
    <s v="340-1235-2"/>
    <s v="CABLE FLOODLIGHT POWER 120&quot;"/>
    <s v="Leicester LE19 2DT"/>
    <n v="144"/>
    <x v="1"/>
    <s v="Diesel"/>
    <n v="5.3280000000000001E-2"/>
  </r>
  <r>
    <d v="2023-07-01T00:00:00"/>
    <s v="S026602"/>
    <x v="12"/>
    <s v="PO147292"/>
    <s v="GRN191322"/>
    <n v="101032166"/>
    <s v="GENERATOR FAN BELT 1013MM"/>
    <s v="Watford WD24 7GG"/>
    <n v="302"/>
    <x v="2"/>
    <s v="Diesl"/>
    <n v="1.1173999999999999E-3"/>
  </r>
  <r>
    <d v="2023-07-01T00:00:00"/>
    <s v="S026602"/>
    <x v="12"/>
    <s v="PO147225"/>
    <s v="GRN191323"/>
    <n v="101032166"/>
    <s v="GENERATOR FAN BELT 1013MM"/>
    <s v="Watford WD24 7GG"/>
    <n v="302"/>
    <x v="2"/>
    <s v="Diesl"/>
    <n v="1.1173999999999999E-3"/>
  </r>
  <r>
    <d v="2023-09-01T00:00:00"/>
    <s v="S022669"/>
    <x v="53"/>
    <s v="PO147838"/>
    <s v="GRN197527"/>
    <n v="101033093"/>
    <s v="PREMIUM SURFACE MOUNT 7MM PROFILE RAIL X 2M LONG"/>
    <s v="Congleton CW12 1DL"/>
    <n v="12.6"/>
    <x v="2"/>
    <s v="Diesel"/>
    <n v="4.6620000000000003E-3"/>
  </r>
  <r>
    <d v="2023-09-01T00:00:00"/>
    <s v="S022669"/>
    <x v="53"/>
    <s v="PO147468"/>
    <s v="GRN197541"/>
    <n v="23202445"/>
    <s v="CABLE MANAGEMENT SYSTEM FOR G60 EMEA STD (BOF)"/>
    <s v="Congleton CW12 1DL"/>
    <n v="12.6"/>
    <x v="2"/>
    <s v="Diesel"/>
    <n v="4.6620000000000003E-3"/>
  </r>
  <r>
    <d v="2023-09-01T00:00:00"/>
    <s v="S022669"/>
    <x v="53"/>
    <s v="PO145927"/>
    <s v="GRN197559"/>
    <n v="1"/>
    <s v="freight inwards (for item 42206182)"/>
    <s v="Congleton CW12 1DL"/>
    <n v="12.6"/>
    <x v="2"/>
    <s v="Diesel"/>
    <n v="4.6620000000000003E-3"/>
  </r>
  <r>
    <d v="2023-09-01T00:00:00"/>
    <s v="S022669"/>
    <x v="53"/>
    <s v="PO148860"/>
    <s v="GRN197578"/>
    <n v="23202445"/>
    <s v="CABLE MANAGEMENT SYSTEM FOR G60 EMEA STD (BOF)"/>
    <s v="Congleton CW12 1DL"/>
    <n v="12.6"/>
    <x v="2"/>
    <s v="Diesel"/>
    <n v="4.6620000000000003E-3"/>
  </r>
  <r>
    <d v="2023-09-01T00:00:00"/>
    <s v="S022669"/>
    <x v="53"/>
    <s v="PO147838"/>
    <s v="GRN197621"/>
    <s v="11700-6040"/>
    <s v="CIRCUIT BREAKER 230/400V 16A 2POLE"/>
    <s v="Congleton CW12 1DL"/>
    <n v="12.6"/>
    <x v="2"/>
    <s v="Diesel"/>
    <n v="4.6620000000000003E-3"/>
  </r>
  <r>
    <d v="2023-09-01T00:00:00"/>
    <s v="S022669"/>
    <x v="53"/>
    <s v="PO147468"/>
    <s v="GRN197683"/>
    <n v="101048768"/>
    <s v="BENCH TRUNKING ALUMINIUM WITH UPVC LID 100x100 2M"/>
    <s v="Congleton CW12 1DL"/>
    <n v="12.6"/>
    <x v="2"/>
    <s v="Diesel"/>
    <n v="4.6620000000000003E-3"/>
  </r>
  <r>
    <d v="2023-09-01T00:00:00"/>
    <s v="S022669"/>
    <x v="53"/>
    <s v="PO144541"/>
    <s v="GRN197762"/>
    <n v="31203439"/>
    <s v="TRK HEAVY DUTY TRUNKING 100MM X 50MM X 3M - WHITE"/>
    <s v="Congleton CW12 1DL"/>
    <n v="12.6"/>
    <x v="2"/>
    <s v="Diesel"/>
    <n v="4.6620000000000003E-3"/>
  </r>
  <r>
    <d v="2023-09-01T00:00:00"/>
    <s v="S022669"/>
    <x v="53"/>
    <s v="PO145632"/>
    <s v="GRN197877"/>
    <s v="340-1102-1"/>
    <s v="UNISTRUT 1-5/8&quot;X1-5/8&quot; SLOTTED MODIFIED"/>
    <s v="Congleton CW12 1DL"/>
    <n v="12.6"/>
    <x v="2"/>
    <s v="Diesel"/>
    <n v="4.6620000000000003E-3"/>
  </r>
  <r>
    <d v="2023-07-01T00:00:00"/>
    <s v="S023222"/>
    <x v="11"/>
    <s v="PO146182"/>
    <s v="GRN191335"/>
    <s v="11700-5341"/>
    <s v="CABLE 0.3 METER RJ45S TO RJ45S CAT5E"/>
    <s v="Wickford SS11 8YT"/>
    <n v="390"/>
    <x v="2"/>
    <s v="Diesel"/>
    <n v="1.4430000000000001E-3"/>
  </r>
  <r>
    <d v="2023-10-01T00:00:00"/>
    <s v="S022669"/>
    <x v="53"/>
    <s v="PO148142"/>
    <s v="GRN197989"/>
    <s v="11700-7756"/>
    <s v="HOIST RING 1-8  X 1.53 BOLT 10000LB"/>
    <s v="Congleton CW12 1DL"/>
    <n v="12.6"/>
    <x v="2"/>
    <s v="Diesel"/>
    <n v="4.6620000000000003E-3"/>
  </r>
  <r>
    <d v="2023-10-01T00:00:00"/>
    <s v="S022669"/>
    <x v="53"/>
    <s v="PO147838"/>
    <s v="GRN198027"/>
    <s v="11700-6040"/>
    <s v="CIRCUIT BREAKER 230/400V 16A 2POLE"/>
    <s v="Congleton CW12 1DL"/>
    <n v="12.6"/>
    <x v="2"/>
    <s v="Diesel"/>
    <n v="4.6620000000000003E-3"/>
  </r>
  <r>
    <d v="2023-07-01T00:00:00"/>
    <s v="S000892"/>
    <x v="16"/>
    <s v="PO147266"/>
    <s v="GRN191338"/>
    <n v="101046822"/>
    <s v="RS PRO PANEL MOUNT CONNECTOR 5 CONTACTS FEMALE"/>
    <s v="Stockport SK4 2JT"/>
    <n v="55"/>
    <x v="2"/>
    <s v="Diesel"/>
    <n v="2.0350000000000001E-4"/>
  </r>
  <r>
    <d v="2023-10-01T00:00:00"/>
    <s v="S022669"/>
    <x v="53"/>
    <s v="PO142067"/>
    <s v="GRN198028"/>
    <n v="101025603"/>
    <s v="DIMMER SWITCH 1 GANG 1-10V ON/OFF BRUSHED STEEL"/>
    <s v="Congleton CW12 1DL"/>
    <n v="12.6"/>
    <x v="2"/>
    <s v="Diesel"/>
    <n v="4.6620000000000003E-3"/>
  </r>
  <r>
    <d v="2023-07-01T00:00:00"/>
    <s v="S023222"/>
    <x v="11"/>
    <s v="PO145268"/>
    <s v="GRN191340"/>
    <s v="11700-5344"/>
    <s v="CABLE 1.2 METER RJ45S TO RJ45S CAT5E"/>
    <s v="Wickford SS11 8YT"/>
    <n v="390"/>
    <x v="2"/>
    <s v="Diesel"/>
    <n v="1.4430000000000001E-3"/>
  </r>
  <r>
    <d v="2023-10-01T00:00:00"/>
    <s v="S022669"/>
    <x v="53"/>
    <s v="PO149167"/>
    <s v="GRN198029"/>
    <n v="101038511"/>
    <s v="AC/DC POWER SUPPLY BRICK. AC 100/240V, 2.4A. DC OU"/>
    <s v="Congleton CW12 1DL"/>
    <n v="12.6"/>
    <x v="2"/>
    <s v="Diesel"/>
    <n v="4.6620000000000003E-3"/>
  </r>
  <r>
    <d v="2023-10-01T00:00:00"/>
    <s v="S022669"/>
    <x v="53"/>
    <s v="PO149160"/>
    <s v="GRN198052"/>
    <n v="5145066"/>
    <s v="RED 5 JOULE MULTI-VOLTAGE XENON STROBE BECON"/>
    <s v="Congleton CW12 1DL"/>
    <n v="12.6"/>
    <x v="2"/>
    <s v="Diesel"/>
    <n v="4.6620000000000003E-3"/>
  </r>
  <r>
    <d v="2023-10-01T00:00:00"/>
    <s v="S022669"/>
    <x v="53"/>
    <s v="PO149145"/>
    <s v="GRN198053"/>
    <n v="21201414"/>
    <s v="PATCH CORD CAT 5E FTP PVC METAL SHIELD 1M - BLACK"/>
    <s v="Congleton CW12 1DL"/>
    <n v="12.6"/>
    <x v="2"/>
    <s v="Diesel"/>
    <n v="4.6620000000000003E-3"/>
  </r>
  <r>
    <d v="2023-07-01T00:00:00"/>
    <s v="S023222"/>
    <x v="11"/>
    <s v="PO144700"/>
    <s v="GRN191345"/>
    <s v="11700-0736"/>
    <s v="BANNER SSA-EB1P-02ED1Q4 E-STOP SWITCH"/>
    <s v="Wickford SS11 8YT"/>
    <n v="390"/>
    <x v="2"/>
    <s v="Diesel"/>
    <n v="1.4430000000000001E-3"/>
  </r>
  <r>
    <d v="2023-10-01T00:00:00"/>
    <s v="S022669"/>
    <x v="53"/>
    <s v="PO145924"/>
    <s v="GRN198064"/>
    <n v="3445191"/>
    <s v="2 GANG SWITCHED SOCKET OUTLET 13A - WHITE"/>
    <s v="Congleton CW12 1DL"/>
    <n v="12.6"/>
    <x v="2"/>
    <s v="Diesel"/>
    <n v="4.6620000000000003E-3"/>
  </r>
  <r>
    <d v="2023-10-01T00:00:00"/>
    <s v="S022669"/>
    <x v="53"/>
    <s v="PO145632"/>
    <s v="GRN198116"/>
    <n v="3445335"/>
    <s v="ACTI9 IC60H MCB 3POLE TYPE D 10KA 63A"/>
    <s v="Congleton CW12 1DL"/>
    <n v="12.6"/>
    <x v="2"/>
    <s v="Diesel"/>
    <n v="4.6620000000000003E-3"/>
  </r>
  <r>
    <d v="2023-07-01T00:00:00"/>
    <s v="S025431"/>
    <x v="0"/>
    <s v="PO146651"/>
    <s v="GRN191349"/>
    <s v="11540-0459"/>
    <s v="FILTER AIR 24X24 DURAMAX65 DM-601"/>
    <s v="Boston Massachusetts"/>
    <n v="3154"/>
    <x v="0"/>
    <s v="Crude"/>
    <n v="1.0118031999999999E-2"/>
  </r>
  <r>
    <d v="2023-07-01T00:00:00"/>
    <s v="S025431"/>
    <x v="0"/>
    <s v="PO147125"/>
    <s v="GRN191350"/>
    <s v="11700-2321"/>
    <s v="ENCODER ROTARY R35I-4000/3-3/8+-LD/VO-5V-1-R-SH-M"/>
    <s v="Boston Massachusetts"/>
    <n v="3154"/>
    <x v="0"/>
    <s v="Crude"/>
    <n v="1.0118031999999999E-2"/>
  </r>
  <r>
    <d v="2023-10-01T00:00:00"/>
    <s v="S022669"/>
    <x v="53"/>
    <s v="PO145462"/>
    <s v="GRN198206"/>
    <n v="50212122"/>
    <s v="SINGLE POLE DISTRIBUTION BLOCK UDJ-125A"/>
    <s v="Congleton CW12 1DL"/>
    <n v="12.6"/>
    <x v="2"/>
    <s v="Diesel"/>
    <n v="4.6620000000000003E-3"/>
  </r>
  <r>
    <d v="2023-10-01T00:00:00"/>
    <s v="S022669"/>
    <x v="53"/>
    <s v="PO149069"/>
    <s v="GRN198221"/>
    <n v="34203550"/>
    <s v="CAVITY WALL BACK BOX 2 GANG 35MM DEEP WHITE"/>
    <s v="Congleton CW12 1DL"/>
    <n v="12.6"/>
    <x v="2"/>
    <s v="Diesel"/>
    <n v="4.6620000000000003E-3"/>
  </r>
  <r>
    <d v="2023-11-01T00:00:00"/>
    <s v="S002239"/>
    <x v="17"/>
    <s v="PO143492"/>
    <s v="GRN201283"/>
    <n v="101022018"/>
    <s v="LINATRON Mi6SSM LOW DOSE(15 &amp; 40 rad/min versions)"/>
    <s v="UT 84104"/>
    <n v="4725"/>
    <x v="4"/>
    <s v="Aviation"/>
    <n v="18.279100224000004"/>
  </r>
  <r>
    <d v="2023-10-01T00:00:00"/>
    <s v="S022669"/>
    <x v="53"/>
    <s v="PO148123"/>
    <s v="GRN198254"/>
    <n v="34205232"/>
    <s v="BLANKING PLATE 1 GANG - WHITE MK ELECTRIC K3390 WH"/>
    <s v="Congleton CW12 1DL"/>
    <n v="12.6"/>
    <x v="2"/>
    <s v="Diesel"/>
    <n v="4.6620000000000003E-3"/>
  </r>
  <r>
    <d v="2023-10-01T00:00:00"/>
    <s v="S022669"/>
    <x v="53"/>
    <s v="PO148123"/>
    <s v="GRN198258"/>
    <n v="34205232"/>
    <s v="BLANKING PLATE 1 GANG - WHITE MK ELECTRIC K3390 WH"/>
    <s v="Congleton CW12 1DL"/>
    <n v="12.6"/>
    <x v="2"/>
    <s v="Diesel"/>
    <n v="4.6620000000000003E-3"/>
  </r>
  <r>
    <d v="2023-10-01T00:00:00"/>
    <s v="S022669"/>
    <x v="53"/>
    <s v="PO147839"/>
    <s v="GRN198267"/>
    <n v="101033092"/>
    <s v="END CAP FOR RECESSED PROFILE SLIM RAIL WITH HOLE"/>
    <s v="Congleton CW12 1DL"/>
    <n v="12.6"/>
    <x v="2"/>
    <s v="Diesel"/>
    <n v="4.6620000000000003E-3"/>
  </r>
  <r>
    <d v="2023-10-01T00:00:00"/>
    <s v="S022669"/>
    <x v="53"/>
    <s v="PO147321"/>
    <s v="GRN198272"/>
    <s v="11701-3214"/>
    <s v="LID STAY, LEFT HAND - UPWARD OPENING, CHROME PLATE"/>
    <s v="Congleton CW12 1DL"/>
    <n v="12.6"/>
    <x v="2"/>
    <s v="Diesel"/>
    <n v="4.6620000000000003E-3"/>
  </r>
  <r>
    <d v="2023-10-01T00:00:00"/>
    <s v="S022669"/>
    <x v="53"/>
    <s v="PO148721"/>
    <s v="GRN198278"/>
    <n v="3145046"/>
    <s v="STOP END CAP 100 x 100 MITA CVS101W"/>
    <s v="Congleton CW12 1DL"/>
    <n v="12.6"/>
    <x v="2"/>
    <s v="Diesel"/>
    <n v="4.6620000000000003E-3"/>
  </r>
  <r>
    <d v="2023-10-01T00:00:00"/>
    <s v="S022669"/>
    <x v="53"/>
    <s v="PO148630"/>
    <s v="GRN198291"/>
    <s v="11700-7313"/>
    <s v="CABLE ETHERNET 6 FT CAT 6 PURPLE"/>
    <s v="Congleton CW12 1DL"/>
    <n v="12.6"/>
    <x v="2"/>
    <s v="Diesel"/>
    <n v="4.6620000000000003E-3"/>
  </r>
  <r>
    <d v="2023-10-01T00:00:00"/>
    <s v="S022669"/>
    <x v="53"/>
    <s v="PO145927"/>
    <s v="GRN198293"/>
    <n v="42207336"/>
    <s v="POSITION TRANSDUCER POTENTIONMETRIC UPTO 750MMIP65"/>
    <s v="Congleton CW12 1DL"/>
    <n v="12.6"/>
    <x v="2"/>
    <s v="Diesel"/>
    <n v="4.6620000000000003E-3"/>
  </r>
  <r>
    <d v="2023-10-01T00:00:00"/>
    <s v="S022669"/>
    <x v="53"/>
    <s v="PO148283"/>
    <s v="GRN198296"/>
    <n v="101033641"/>
    <s v="CLB 2.5mm CABLE MOUNT DC JACK PLUG 2A CLEVER LITTL"/>
    <s v="Congleton CW12 1DL"/>
    <n v="12.6"/>
    <x v="2"/>
    <s v="Diesel"/>
    <n v="4.6620000000000003E-3"/>
  </r>
  <r>
    <d v="2023-10-01T00:00:00"/>
    <s v="S022669"/>
    <x v="53"/>
    <s v="PO147837"/>
    <s v="GRN198299"/>
    <s v="11700-4864"/>
    <s v="CIRCUIT BREAKER MINI 1POLE 15A K CURVE UL 489"/>
    <s v="Congleton CW12 1DL"/>
    <n v="12.6"/>
    <x v="2"/>
    <s v="Diesel"/>
    <n v="4.6620000000000003E-3"/>
  </r>
  <r>
    <d v="2023-07-01T00:00:00"/>
    <s v="S001121"/>
    <x v="5"/>
    <s v="PO143191"/>
    <s v="GRN191366"/>
    <n v="51206612"/>
    <s v="NEUTRAL TERMINAL 40 - 63 AMP"/>
    <s v="Salford M5 4BE"/>
    <n v="103.6"/>
    <x v="2"/>
    <s v="Diesel"/>
    <n v="3.8331999999999998E-4"/>
  </r>
  <r>
    <d v="2023-07-01T00:00:00"/>
    <s v="S023222"/>
    <x v="11"/>
    <s v="PO145268"/>
    <s v="GRN191369"/>
    <s v="11700-5345"/>
    <s v="CABLE 1.5 METER RJ45S TO RJ45S CAT5E"/>
    <s v="Wickford SS11 8YT"/>
    <n v="390"/>
    <x v="2"/>
    <s v="Diesel"/>
    <n v="1.4430000000000001E-3"/>
  </r>
  <r>
    <d v="2023-10-01T00:00:00"/>
    <s v="S022669"/>
    <x v="53"/>
    <s v="PO149167"/>
    <s v="GRN198307"/>
    <n v="101038556"/>
    <s v="MOUNTING PLATE FOR ZEBRA BARCODE SCANNER"/>
    <s v="Congleton CW12 1DL"/>
    <n v="12.6"/>
    <x v="2"/>
    <s v="Diesel"/>
    <n v="4.6620000000000003E-3"/>
  </r>
  <r>
    <d v="2023-07-01T00:00:00"/>
    <s v="S023222"/>
    <x v="11"/>
    <s v="PO143360"/>
    <s v="GRN191371"/>
    <s v="11700-7241"/>
    <s v="CABLE 5 METERS  M12-8 RKS TO RJ45S"/>
    <s v="Wickford SS11 8YT"/>
    <n v="390"/>
    <x v="2"/>
    <s v="Diesel"/>
    <n v="1.4430000000000001E-3"/>
  </r>
  <r>
    <d v="2023-10-01T00:00:00"/>
    <s v="S022669"/>
    <x v="53"/>
    <s v="PO145452"/>
    <s v="GRN198336"/>
    <s v="11701-3434"/>
    <s v="SERVO DRIVE 5 KW 240 VAC INPUT - COUNTRY OF ORIGIN"/>
    <s v="Congleton CW12 1DL"/>
    <n v="12.6"/>
    <x v="2"/>
    <s v="Diesel"/>
    <n v="4.6620000000000003E-3"/>
  </r>
  <r>
    <d v="2023-07-01T00:00:00"/>
    <s v="S023222"/>
    <x v="11"/>
    <s v="PO143358"/>
    <s v="GRN191373"/>
    <s v="11700-7241"/>
    <s v="CABLE 5 METERS  M12-8 RKS TO RJ45S"/>
    <s v="Wickford SS11 8YT"/>
    <n v="390"/>
    <x v="2"/>
    <s v="Diesel"/>
    <n v="1.4430000000000001E-3"/>
  </r>
  <r>
    <d v="2023-07-01T00:00:00"/>
    <s v="S023222"/>
    <x v="11"/>
    <s v="PO143357"/>
    <s v="GRN191374"/>
    <s v="11700-7241"/>
    <s v="CABLE 5 METERS  M12-8 RKS TO RJ45S"/>
    <s v="Wickford SS11 8YT"/>
    <n v="390"/>
    <x v="2"/>
    <s v="Diesel"/>
    <n v="1.4430000000000001E-3"/>
  </r>
  <r>
    <d v="2023-07-01T00:00:00"/>
    <s v="S023222"/>
    <x v="11"/>
    <s v="PO143361"/>
    <s v="GRN191375"/>
    <s v="11700-8682"/>
    <s v="CORDSET M12 FEMALE STRAIGHT TO M12 MALE 90 DEGREE"/>
    <s v="Wickford SS11 8YT"/>
    <n v="390"/>
    <x v="2"/>
    <s v="Diesel"/>
    <n v="1.4430000000000001E-3"/>
  </r>
  <r>
    <d v="2023-10-01T00:00:00"/>
    <s v="S022669"/>
    <x v="53"/>
    <s v="PO148860"/>
    <s v="GRN198345"/>
    <n v="3445337"/>
    <s v="6 WAY TP DISTRIBUTION BOARD"/>
    <s v="Congleton CW12 1DL"/>
    <n v="12.6"/>
    <x v="2"/>
    <s v="Diesel"/>
    <n v="4.6620000000000003E-3"/>
  </r>
  <r>
    <d v="2023-10-01T00:00:00"/>
    <s v="S022669"/>
    <x v="53"/>
    <s v="PO145452"/>
    <s v="GRN198411"/>
    <s v="11701-3434"/>
    <s v="SERVO DRIVE 5 KW 240 VAC INPUT - COUNTRY OF ORIGIN"/>
    <s v="Congleton CW12 1DL"/>
    <n v="12.6"/>
    <x v="2"/>
    <s v="Diesel"/>
    <n v="4.6620000000000003E-3"/>
  </r>
  <r>
    <d v="2023-07-01T00:00:00"/>
    <s v="S023222"/>
    <x v="11"/>
    <s v="PO146182"/>
    <s v="GRN191384"/>
    <s v="11700-5341"/>
    <s v="CABLE 0.3 METER RJ45S TO RJ45S CAT5E"/>
    <s v="Wickford SS11 8YT"/>
    <n v="390"/>
    <x v="2"/>
    <s v="Diesel"/>
    <n v="1.4430000000000001E-3"/>
  </r>
  <r>
    <d v="2023-10-01T00:00:00"/>
    <s v="S022669"/>
    <x v="53"/>
    <s v="PO149160"/>
    <s v="GRN198416"/>
    <n v="1345044"/>
    <s v="DOUBLE WALL INSULATED FLEXIBLE DUCT 315mm x 3M"/>
    <s v="Congleton CW12 1DL"/>
    <n v="12.6"/>
    <x v="2"/>
    <s v="Diesel"/>
    <n v="4.6620000000000003E-3"/>
  </r>
  <r>
    <d v="2023-10-01T00:00:00"/>
    <s v="S022669"/>
    <x v="53"/>
    <s v="PO148130"/>
    <s v="GRN198477"/>
    <n v="101019928"/>
    <s v="TRIMLINE SWINGHANDLE WITH CYLINDER FOR FLAT RODS"/>
    <s v="Congleton CW12 1DL"/>
    <n v="12.6"/>
    <x v="2"/>
    <s v="Diesel"/>
    <n v="4.6620000000000003E-3"/>
  </r>
  <r>
    <d v="2023-10-01T00:00:00"/>
    <s v="S022669"/>
    <x v="53"/>
    <s v="PO148770"/>
    <s v="GRN198484"/>
    <n v="101043744"/>
    <s v="FIBRE ST CONNECTOR DUST CAP WITH CHAIN AMPHENOL CO"/>
    <s v="Congleton CW12 1DL"/>
    <n v="12.6"/>
    <x v="2"/>
    <s v="Diesel"/>
    <n v="4.6620000000000003E-3"/>
  </r>
  <r>
    <d v="2023-07-01T00:00:00"/>
    <s v="S023375"/>
    <x v="13"/>
    <s v="PO145918"/>
    <s v="GRN191390"/>
    <n v="13206262"/>
    <s v="MXR-201/8M-R24SL TUBE"/>
    <s v="Boston Massachusetts"/>
    <n v="3154"/>
    <x v="0"/>
    <s v="Crude"/>
    <n v="2.5295079999999999"/>
  </r>
  <r>
    <d v="2023-10-01T00:00:00"/>
    <s v="S022669"/>
    <x v="53"/>
    <s v="PO149740"/>
    <s v="GRN198493"/>
    <s v="11700-5953"/>
    <s v="CABLE DISPLAYPORT 1.2 TO HDMI 1.4, 5 METERS, 4K RE"/>
    <s v="Congleton CW12 1DL"/>
    <n v="12.6"/>
    <x v="2"/>
    <s v="Diesel"/>
    <n v="4.6620000000000003E-3"/>
  </r>
  <r>
    <d v="2023-07-01T00:00:00"/>
    <s v="S026429"/>
    <x v="55"/>
    <s v="PO143493"/>
    <s v="GRN191393"/>
    <s v="11701-1819"/>
    <s v="SILAC® - PLATFORM LINEAR ACCELERATOR (FROM 3MEV UP"/>
    <s v="35041 Marburg"/>
    <n v="1310"/>
    <x v="3"/>
    <s v="Diesel"/>
    <n v="0.13319425000000001"/>
  </r>
  <r>
    <d v="2023-10-01T00:00:00"/>
    <s v="S022669"/>
    <x v="53"/>
    <s v="PO148989"/>
    <s v="GRN198771"/>
    <s v="11701-3379"/>
    <s v="SCANDI GREY 4L PORTABLE MINI COOLER &amp; WARMER"/>
    <s v="Congleton CW12 1DL"/>
    <n v="12.6"/>
    <x v="2"/>
    <s v="Diesel"/>
    <n v="4.6620000000000003E-3"/>
  </r>
  <r>
    <d v="2023-10-01T00:00:00"/>
    <s v="S022669"/>
    <x v="53"/>
    <s v="PO148254"/>
    <s v="GRN198773"/>
    <s v="11701-3379"/>
    <s v="SCANDI GREY 4L PORTABLE MINI COOLER &amp; WARMER"/>
    <s v="Congleton CW12 1DL"/>
    <n v="12.6"/>
    <x v="2"/>
    <s v="Diesel"/>
    <n v="4.6620000000000003E-3"/>
  </r>
  <r>
    <d v="2023-10-01T00:00:00"/>
    <s v="S022669"/>
    <x v="53"/>
    <s v="PO149376"/>
    <s v="GRN198776"/>
    <n v="13206264"/>
    <s v="HAND HELD PORTABLE 2-WAY RADIO C/W LI-ION BATTERY,"/>
    <s v="Congleton CW12 1DL"/>
    <n v="12.6"/>
    <x v="2"/>
    <s v="Diesel"/>
    <n v="4.6620000000000003E-3"/>
  </r>
  <r>
    <d v="2023-10-01T00:00:00"/>
    <s v="S022669"/>
    <x v="53"/>
    <s v="PO149590"/>
    <s v="GRN198881"/>
    <s v="11550-0152"/>
    <s v="WIPES POLYESTER 9  X 9"/>
    <s v="Congleton CW12 1DL"/>
    <n v="12.6"/>
    <x v="2"/>
    <s v="Diesel"/>
    <n v="4.6620000000000003E-3"/>
  </r>
  <r>
    <d v="2023-10-01T00:00:00"/>
    <s v="S022669"/>
    <x v="53"/>
    <s v="PO149517"/>
    <s v="GRN198882"/>
    <s v="340-1670-1"/>
    <s v="P60 MKII CABLE MANAGEMENT SYSTEM - MEXICO SEMAR/SE"/>
    <s v="Congleton CW12 1DL"/>
    <n v="12.6"/>
    <x v="2"/>
    <s v="Diesel"/>
    <n v="4.6620000000000003E-3"/>
  </r>
  <r>
    <d v="2023-10-01T00:00:00"/>
    <s v="S022669"/>
    <x v="53"/>
    <s v="PO148283"/>
    <s v="GRN198884"/>
    <s v="11700-8596"/>
    <s v="SURGE PROTECTOR LAN CAT6 DIN RAIL MOUNT"/>
    <s v="Congleton CW12 1DL"/>
    <n v="12.6"/>
    <x v="2"/>
    <s v="Diesel"/>
    <n v="4.6620000000000003E-3"/>
  </r>
  <r>
    <d v="2023-10-01T00:00:00"/>
    <s v="S022669"/>
    <x v="53"/>
    <s v="PO145624"/>
    <s v="GRN198960"/>
    <s v="308-1244-1"/>
    <s v="KEYBOARD / MOUSE SHARING SWITCH FOR COLOCATED SYST"/>
    <s v="Congleton CW12 1DL"/>
    <n v="12.6"/>
    <x v="2"/>
    <s v="Diesel"/>
    <n v="4.6620000000000003E-3"/>
  </r>
  <r>
    <d v="2023-10-01T00:00:00"/>
    <s v="S022669"/>
    <x v="53"/>
    <s v="PO149160"/>
    <s v="GRN198961"/>
    <n v="31203213"/>
    <s v="TRUNKING REDUCER 100 X 100 TO 75 X 75 - WHITE"/>
    <s v="Congleton CW12 1DL"/>
    <n v="12.6"/>
    <x v="2"/>
    <s v="Diesel"/>
    <n v="4.6620000000000003E-3"/>
  </r>
  <r>
    <d v="2023-10-01T00:00:00"/>
    <s v="S022669"/>
    <x v="53"/>
    <s v="PO149517"/>
    <s v="GRN198978"/>
    <s v="340-1670-1"/>
    <s v="P60 MKII CABLE MANAGEMENT SYSTEM - MEXICO SEMAR/SE"/>
    <s v="Congleton CW12 1DL"/>
    <n v="12.6"/>
    <x v="2"/>
    <s v="Diesel"/>
    <n v="4.6620000000000003E-3"/>
  </r>
  <r>
    <d v="2023-07-01T00:00:00"/>
    <s v="S022670"/>
    <x v="26"/>
    <s v="PO145978"/>
    <s v="GRN191414"/>
    <s v="11700-5243"/>
    <s v="BOLT HEX DIN933 M20 X 2.5 X 50MM GEOMET STL"/>
    <s v="Congleton CW12 1HR"/>
    <n v="12.8"/>
    <x v="2"/>
    <s v="Diesel"/>
    <n v="4.7360000000000001E-5"/>
  </r>
  <r>
    <d v="2023-10-01T00:00:00"/>
    <s v="S022669"/>
    <x v="53"/>
    <s v="PO149805"/>
    <s v="GRN198989"/>
    <s v="11700-8596"/>
    <s v="SURGE PROTECTOR LAN CAT6 DIN RAIL MOUNT"/>
    <s v="Congleton CW12 1DL"/>
    <n v="12.6"/>
    <x v="2"/>
    <s v="Diesel"/>
    <n v="4.6620000000000003E-3"/>
  </r>
  <r>
    <d v="2023-10-01T00:00:00"/>
    <s v="S022669"/>
    <x v="53"/>
    <s v="PO148900"/>
    <s v="GRN198992"/>
    <s v="11505-0869"/>
    <s v="KEYBOARD SPANISH 104 KEY WINDOWS USB"/>
    <s v="Congleton CW12 1DL"/>
    <n v="12.6"/>
    <x v="2"/>
    <s v="Diesel"/>
    <n v="4.6620000000000003E-3"/>
  </r>
  <r>
    <d v="2023-06-01T00:00:00"/>
    <s v="S024099"/>
    <x v="47"/>
    <s v="PO143529"/>
    <s v="GRN189849"/>
    <s v="361-1041-1"/>
    <s v="SECOND FLOOR PLATFORM ASSEMBLY"/>
    <s v="Stafford ST16 3DR"/>
    <n v="49.6"/>
    <x v="3"/>
    <s v="Diesel"/>
    <n v="5.0430800000000005E-2"/>
  </r>
  <r>
    <d v="2023-10-01T00:00:00"/>
    <s v="S022669"/>
    <x v="53"/>
    <s v="PO149517"/>
    <s v="GRN199031"/>
    <s v="340-1670-1"/>
    <s v="P60 MKII CABLE MANAGEMENT SYSTEM - MEXICO SEMAR/SE"/>
    <s v="Congleton CW12 1DL"/>
    <n v="12.6"/>
    <x v="2"/>
    <s v="Diesel"/>
    <n v="4.6620000000000003E-3"/>
  </r>
  <r>
    <d v="2023-10-01T00:00:00"/>
    <s v="S022669"/>
    <x v="53"/>
    <s v="PO149009"/>
    <s v="GRN199053"/>
    <s v="11700-5982-UOM"/>
    <s v="WIRE HOOK-UP 18AWG/1.00MM SQ RED HAR H05V-K MTW"/>
    <s v="Congleton CW12 1DL"/>
    <n v="12.6"/>
    <x v="2"/>
    <s v="Diesel"/>
    <n v="4.6620000000000003E-3"/>
  </r>
  <r>
    <d v="2023-10-01T00:00:00"/>
    <s v="S022669"/>
    <x v="53"/>
    <s v="PO149959"/>
    <s v="GRN199065"/>
    <n v="101018292"/>
    <s v="LOCKING CABLE TIE 7.4&quot; (188mm) LONG, TEFZEL, AQUA"/>
    <s v="Congleton CW12 1DL"/>
    <n v="12.6"/>
    <x v="2"/>
    <s v="Diesel"/>
    <n v="4.6620000000000003E-3"/>
  </r>
  <r>
    <d v="2023-10-01T00:00:00"/>
    <s v="S022669"/>
    <x v="53"/>
    <s v="PO145924"/>
    <s v="GRN199130"/>
    <s v="11538-0196"/>
    <s v="LABEL 2X1 WHITE POLYESTER W/ADH"/>
    <s v="Congleton CW12 1DL"/>
    <n v="12.6"/>
    <x v="2"/>
    <s v="Diesel"/>
    <n v="4.6620000000000003E-3"/>
  </r>
  <r>
    <d v="2023-06-01T00:00:00"/>
    <s v="S024099"/>
    <x v="47"/>
    <s v="PO143017"/>
    <s v="GRN190044"/>
    <s v="340-1012-1"/>
    <s v="WELDMENT LINAC SUPPORT STRUCTURE"/>
    <s v="Stafford ST16 3DR"/>
    <n v="49.6"/>
    <x v="3"/>
    <s v="Diesel"/>
    <n v="5.0430800000000005E-2"/>
  </r>
  <r>
    <d v="2023-07-01T00:00:00"/>
    <s v="S001571"/>
    <x v="10"/>
    <s v="PO144238"/>
    <s v="GRN191428"/>
    <n v="57203693"/>
    <s v="MOUNTING SYSTEM UNIVERSAL JOINT"/>
    <s v="St Albans AL1 5BN"/>
    <n v="298"/>
    <x v="2"/>
    <s v="Diesel"/>
    <n v="1.1026E-3"/>
  </r>
  <r>
    <d v="2023-10-01T00:00:00"/>
    <s v="S022669"/>
    <x v="53"/>
    <s v="PO148068"/>
    <s v="GRN199134"/>
    <s v="11701-3437"/>
    <s v="PWR SUPPLY 300 VDC NON ISOLATED 6 KW - COUNTRY OF"/>
    <s v="Congleton CW12 1DL"/>
    <n v="12.6"/>
    <x v="2"/>
    <s v="Diesel"/>
    <n v="4.6620000000000003E-3"/>
  </r>
  <r>
    <d v="2023-10-01T00:00:00"/>
    <s v="S022669"/>
    <x v="53"/>
    <s v="PO145632"/>
    <s v="GRN199136"/>
    <n v="101031973"/>
    <s v="ACTI9 IC60H MCB 16A TYPE C 10KA"/>
    <s v="Congleton CW12 1DL"/>
    <n v="12.6"/>
    <x v="2"/>
    <s v="Diesel"/>
    <n v="4.6620000000000003E-3"/>
  </r>
  <r>
    <d v="2023-06-01T00:00:00"/>
    <s v="S024099"/>
    <x v="47"/>
    <s v="PO143018"/>
    <s v="GRN190427"/>
    <s v="340-1012-1"/>
    <s v="WELDMENT LINAC SUPPORT STRUCTURE"/>
    <s v="Stafford ST16 3DR"/>
    <n v="49.6"/>
    <x v="3"/>
    <s v="Diesel"/>
    <n v="5.0430800000000005E-2"/>
  </r>
  <r>
    <d v="2023-10-01T00:00:00"/>
    <s v="S022669"/>
    <x v="53"/>
    <s v="PO149517"/>
    <s v="GRN199153"/>
    <s v="340-1670-1"/>
    <s v="P60 MKII CABLE MANAGEMENT SYSTEM - MEXICO SEMAR/SE"/>
    <s v="Congleton CW12 1DL"/>
    <n v="12.6"/>
    <x v="2"/>
    <s v="Diesel"/>
    <n v="4.6620000000000003E-3"/>
  </r>
  <r>
    <d v="2023-10-01T00:00:00"/>
    <s v="S022669"/>
    <x v="53"/>
    <s v="PO149805"/>
    <s v="GRN199205"/>
    <s v="11700-5953"/>
    <s v="CABLE DISPLAYPORT 1.2 TO HDMI 1.4, 5 METERS, 4K RE"/>
    <s v="Congleton CW12 1DL"/>
    <n v="12.6"/>
    <x v="2"/>
    <s v="Diesel"/>
    <n v="4.6620000000000003E-3"/>
  </r>
  <r>
    <d v="2023-10-01T00:00:00"/>
    <s v="S022669"/>
    <x v="53"/>
    <s v="PO146761"/>
    <s v="GRN199220"/>
    <s v="255-1640-330"/>
    <s v="CABLE CAT5E 24AWG SUNLIGHT &amp; OIL RESISTANT 330 FT"/>
    <s v="Congleton CW12 1DL"/>
    <n v="12.6"/>
    <x v="2"/>
    <s v="Diesel"/>
    <n v="4.6620000000000003E-3"/>
  </r>
  <r>
    <d v="2023-10-01T00:00:00"/>
    <s v="S022669"/>
    <x v="53"/>
    <s v="PO148517"/>
    <s v="GRN199259"/>
    <n v="101025609"/>
    <s v="EURO RJ45 DATA SOCKET 1 MODULE - BLACK SCHNEIDER E"/>
    <s v="Congleton CW12 1DL"/>
    <n v="12.6"/>
    <x v="2"/>
    <s v="Diesel"/>
    <n v="4.6620000000000003E-3"/>
  </r>
  <r>
    <d v="2023-07-01T00:00:00"/>
    <s v="S001571"/>
    <x v="10"/>
    <s v="PO144865"/>
    <s v="GRN191443"/>
    <n v="101012395"/>
    <s v="SICK 2D LIDAR LASER SENSOR TIM351-2134001"/>
    <s v="St Albans AL1 5BN"/>
    <n v="298"/>
    <x v="2"/>
    <s v="Diesel"/>
    <n v="1.1026E-3"/>
  </r>
  <r>
    <d v="2023-10-01T00:00:00"/>
    <s v="S022669"/>
    <x v="53"/>
    <s v="PO145632"/>
    <s v="GRN199308"/>
    <s v="11540-0692"/>
    <s v="PUTTY HIGH VOLTAGE"/>
    <s v="Congleton CW12 1DL"/>
    <n v="12.6"/>
    <x v="2"/>
    <s v="Diesel"/>
    <n v="4.6620000000000003E-3"/>
  </r>
  <r>
    <d v="2023-10-01T00:00:00"/>
    <s v="S022669"/>
    <x v="53"/>
    <s v="PO149805"/>
    <s v="GRN199310"/>
    <n v="3145046"/>
    <s v="STOP END CAP 100 x 100 MITA CVS101W"/>
    <s v="Congleton CW12 1DL"/>
    <n v="12.6"/>
    <x v="2"/>
    <s v="Diesel"/>
    <n v="4.6620000000000003E-3"/>
  </r>
  <r>
    <d v="2023-10-01T00:00:00"/>
    <s v="S022669"/>
    <x v="53"/>
    <s v="PO149160"/>
    <s v="GRN199312"/>
    <n v="51203944"/>
    <s v="EMERGENCY STOP MODULE"/>
    <s v="Congleton CW12 1DL"/>
    <n v="12.6"/>
    <x v="2"/>
    <s v="Diesel"/>
    <n v="4.6620000000000003E-3"/>
  </r>
  <r>
    <d v="2023-10-01T00:00:00"/>
    <s v="S022669"/>
    <x v="53"/>
    <s v="PO149349"/>
    <s v="GRN199316"/>
    <s v="361-1019-1"/>
    <s v="DETECTOR BOX END PLATE GASKET"/>
    <s v="Congleton CW12 1DL"/>
    <n v="12.6"/>
    <x v="2"/>
    <s v="Diesel"/>
    <n v="4.6620000000000003E-3"/>
  </r>
  <r>
    <d v="2023-07-01T00:00:00"/>
    <s v="S001571"/>
    <x v="10"/>
    <s v="PO144865"/>
    <s v="GRN191456"/>
    <n v="21201457"/>
    <s v="SUPPLY CABLE M12 X 5 4 OPEN WIRES 20M CORDLESS"/>
    <s v="St Albans AL1 5BN"/>
    <n v="298"/>
    <x v="2"/>
    <s v="Diesel"/>
    <n v="1.1026E-3"/>
  </r>
  <r>
    <d v="2023-07-01T00:00:00"/>
    <s v="S001121"/>
    <x v="5"/>
    <s v="PO145204"/>
    <s v="GRN191457"/>
    <s v="11700-6227"/>
    <s v="FACTORYTALK SE SITE EDITION STATION LICENSE"/>
    <s v="Salford M5 4BE"/>
    <n v="103.6"/>
    <x v="2"/>
    <s v="Diesel"/>
    <n v="3.8331999999999998E-4"/>
  </r>
  <r>
    <d v="2023-10-01T00:00:00"/>
    <s v="S022669"/>
    <x v="53"/>
    <s v="PO148613"/>
    <s v="GRN199472"/>
    <n v="101033641"/>
    <s v="CLB 2.5mm CABLE MOUNT DC JACK PLUG 2A CLEVER LITTL"/>
    <s v="Congleton CW12 1DL"/>
    <n v="12.6"/>
    <x v="2"/>
    <s v="Diesel"/>
    <n v="4.6620000000000003E-3"/>
  </r>
  <r>
    <d v="2023-10-01T00:00:00"/>
    <s v="S022669"/>
    <x v="53"/>
    <s v="PO148860"/>
    <s v="GRN199487"/>
    <n v="101025609"/>
    <s v="EURO RJ45 DATA SOCKET 1 MODULE - BLACK SCHNEIDER E"/>
    <s v="Congleton CW12 1DL"/>
    <n v="12.6"/>
    <x v="2"/>
    <s v="Diesel"/>
    <n v="4.6620000000000003E-3"/>
  </r>
  <r>
    <d v="2023-10-01T00:00:00"/>
    <s v="S022669"/>
    <x v="53"/>
    <s v="PO145632"/>
    <s v="GRN199495"/>
    <s v="11540-0044"/>
    <s v="TAPE VINYL BLACK 3/4 WIDE"/>
    <s v="Congleton CW12 1DL"/>
    <n v="12.6"/>
    <x v="2"/>
    <s v="Diesel"/>
    <n v="4.6620000000000003E-3"/>
  </r>
  <r>
    <d v="2023-10-01T00:00:00"/>
    <s v="S022669"/>
    <x v="53"/>
    <s v="PO149118"/>
    <s v="GRN199497"/>
    <n v="101033635"/>
    <s v="WHITE LED STRIP 24VDC NON-WATERPROOF - 5M LONG UKL"/>
    <s v="Congleton CW12 1DL"/>
    <n v="12.6"/>
    <x v="2"/>
    <s v="Diesel"/>
    <n v="4.6620000000000003E-3"/>
  </r>
  <r>
    <d v="2023-07-01T00:00:00"/>
    <s v="S001571"/>
    <x v="10"/>
    <s v="PO144239"/>
    <s v="GRN191465"/>
    <n v="57203694"/>
    <s v="WEATHER PROTECTION HOOD"/>
    <s v="St Albans AL1 5BN"/>
    <n v="298"/>
    <x v="2"/>
    <s v="Diesel"/>
    <n v="1.1026E-3"/>
  </r>
  <r>
    <d v="2023-10-01T00:00:00"/>
    <s v="S022669"/>
    <x v="53"/>
    <s v="PO148142"/>
    <s v="GRN199500"/>
    <n v="57207371"/>
    <s v="BI-DIRECTIONAL VENT BREATHER"/>
    <s v="Congleton CW12 1DL"/>
    <n v="12.6"/>
    <x v="2"/>
    <s v="Diesel"/>
    <n v="4.6620000000000003E-3"/>
  </r>
  <r>
    <d v="2023-10-01T00:00:00"/>
    <s v="S022669"/>
    <x v="53"/>
    <s v="PO149805"/>
    <s v="GRN199504"/>
    <n v="3145046"/>
    <s v="STOP END CAP 100 x 100 MITA CVS101W"/>
    <s v="Congleton CW12 1DL"/>
    <n v="12.6"/>
    <x v="2"/>
    <s v="Diesel"/>
    <n v="4.6620000000000003E-3"/>
  </r>
  <r>
    <d v="2023-10-01T00:00:00"/>
    <s v="S022669"/>
    <x v="53"/>
    <s v="PO147839"/>
    <s v="GRN199509"/>
    <n v="42207336"/>
    <s v="POSITION TRANSDUCER POTENTIONMETRIC UPTO 750MMIP65"/>
    <s v="Congleton CW12 1DL"/>
    <n v="12.6"/>
    <x v="2"/>
    <s v="Diesel"/>
    <n v="4.6620000000000003E-3"/>
  </r>
  <r>
    <d v="2023-10-01T00:00:00"/>
    <s v="S022669"/>
    <x v="53"/>
    <s v="PO149517"/>
    <s v="GRN199542"/>
    <s v="340-1670-1"/>
    <s v="P60 MKII CABLE MANAGEMENT SYSTEM - MEXICO SEMAR/SE"/>
    <s v="Congleton CW12 1DL"/>
    <n v="12.6"/>
    <x v="2"/>
    <s v="Diesel"/>
    <n v="4.6620000000000003E-3"/>
  </r>
  <r>
    <d v="2023-10-01T00:00:00"/>
    <s v="S022669"/>
    <x v="53"/>
    <s v="PO149517"/>
    <s v="GRN199587"/>
    <s v="340-1670-1"/>
    <s v="P60 MKII CABLE MANAGEMENT SYSTEM - MEXICO SEMAR/SE"/>
    <s v="Congleton CW12 1DL"/>
    <n v="12.6"/>
    <x v="2"/>
    <s v="Diesel"/>
    <n v="4.6620000000000003E-3"/>
  </r>
  <r>
    <d v="2023-10-01T00:00:00"/>
    <s v="S022669"/>
    <x v="53"/>
    <s v="PO148989"/>
    <s v="GRN199684"/>
    <n v="3445267"/>
    <s v="TRAILING SOCKET 6 WAY WHITE"/>
    <s v="Congleton CW12 1DL"/>
    <n v="12.6"/>
    <x v="2"/>
    <s v="Diesel"/>
    <n v="4.6620000000000003E-3"/>
  </r>
  <r>
    <d v="2023-07-01T00:00:00"/>
    <s v="S001571"/>
    <x v="10"/>
    <s v="PO147262"/>
    <s v="GRN191473"/>
    <n v="57203693"/>
    <s v="MOUNTING SYSTEM UNIVERSAL JOINT"/>
    <s v="St Albans AL1 5BN"/>
    <n v="298"/>
    <x v="2"/>
    <s v="Diesel"/>
    <n v="1.1026E-3"/>
  </r>
  <r>
    <d v="2023-10-01T00:00:00"/>
    <s v="S022669"/>
    <x v="53"/>
    <s v="PO149517"/>
    <s v="GRN199685"/>
    <s v="340-1670-1"/>
    <s v="P60 MKII CABLE MANAGEMENT SYSTEM - MEXICO SEMAR/SE"/>
    <s v="Congleton CW12 1DL"/>
    <n v="12.6"/>
    <x v="2"/>
    <s v="Diesel"/>
    <n v="4.6620000000000003E-3"/>
  </r>
  <r>
    <d v="2023-10-01T00:00:00"/>
    <s v="S022669"/>
    <x v="53"/>
    <s v="PO140028"/>
    <s v="GRN199690"/>
    <n v="13206265"/>
    <s v="DM4400 MOTOTRBO™ UHF MOBILE RADIO 403-470 MHZ"/>
    <s v="Congleton CW12 1DL"/>
    <n v="12.6"/>
    <x v="2"/>
    <s v="Diesel"/>
    <n v="4.6620000000000003E-3"/>
  </r>
  <r>
    <d v="2023-10-01T00:00:00"/>
    <s v="S022669"/>
    <x v="53"/>
    <s v="PO147424"/>
    <s v="GRN199692"/>
    <n v="101024397"/>
    <s v="AUTO TRANSFORMER CLASS 1 240 VAC 3.84 Kva 16A BLOC"/>
    <s v="Congleton CW12 1DL"/>
    <n v="12.6"/>
    <x v="2"/>
    <s v="Diesel"/>
    <n v="4.6620000000000003E-3"/>
  </r>
  <r>
    <d v="2023-10-01T00:00:00"/>
    <s v="S022669"/>
    <x v="53"/>
    <s v="PO143808"/>
    <s v="GRN199694"/>
    <n v="13206265"/>
    <s v="DM4400 MOTOTRBO UHF MOBILE RADIO 403-470 MHZ"/>
    <s v="Congleton CW12 1DL"/>
    <n v="12.6"/>
    <x v="2"/>
    <s v="Diesel"/>
    <n v="4.6620000000000003E-3"/>
  </r>
  <r>
    <d v="2023-10-01T00:00:00"/>
    <s v="S022669"/>
    <x v="53"/>
    <s v="PO149118"/>
    <s v="GRN199699"/>
    <s v="11700-1190"/>
    <s v="OIL KLUBERSYNTH GEM 4-68N"/>
    <s v="Congleton CW12 1DL"/>
    <n v="12.6"/>
    <x v="2"/>
    <s v="Diesel"/>
    <n v="4.6620000000000003E-3"/>
  </r>
  <r>
    <d v="2023-07-01T00:00:00"/>
    <s v="S024883"/>
    <x v="36"/>
    <s v="PO145511"/>
    <s v="GRN191482"/>
    <n v="101017264"/>
    <s v="CONTAINER OFFICE CONTROL/INPSECTION PARTLY FITTED"/>
    <s v="Manchester M44 5FZ"/>
    <n v="79.2"/>
    <x v="3"/>
    <s v="Diesel"/>
    <n v="8.0526600000000004E-2"/>
  </r>
  <r>
    <d v="2023-07-01T00:00:00"/>
    <s v="S024883"/>
    <x v="36"/>
    <s v="PO145510"/>
    <s v="GRN191483"/>
    <n v="101012564"/>
    <s v="CHECK-IN CONTAINER FIT OUT"/>
    <s v="Manchester M44 5FZ"/>
    <n v="79.2"/>
    <x v="3"/>
    <s v="Diesel"/>
    <n v="8.0526600000000004E-2"/>
  </r>
  <r>
    <d v="2023-10-01T00:00:00"/>
    <s v="S022669"/>
    <x v="53"/>
    <s v="PO149517"/>
    <s v="GRN199747"/>
    <s v="340-1670-1"/>
    <s v="P60 MKII CABLE MANAGEMENT SYSTEM - MEXICO SEMAR/SE"/>
    <s v="Congleton CW12 1DL"/>
    <n v="12.6"/>
    <x v="2"/>
    <s v="Diesel"/>
    <n v="4.6620000000000003E-3"/>
  </r>
  <r>
    <d v="2023-10-01T00:00:00"/>
    <s v="S022669"/>
    <x v="53"/>
    <s v="PO144868"/>
    <s v="GRN199786"/>
    <n v="13206265"/>
    <s v="DM4400 MOTOTRBO UHF MOBILE RADIO 403-470 MHZ"/>
    <s v="Congleton CW12 1DL"/>
    <n v="12.6"/>
    <x v="2"/>
    <s v="Diesel"/>
    <n v="4.6620000000000003E-3"/>
  </r>
  <r>
    <d v="2023-10-01T00:00:00"/>
    <s v="S022669"/>
    <x v="53"/>
    <s v="PO147468"/>
    <s v="GRN199788"/>
    <n v="13206265"/>
    <s v="DM4400E MOTOTRBO UHF MOBILE RADIO 403-470 MHZ"/>
    <s v="Congleton CW12 1DL"/>
    <n v="12.6"/>
    <x v="2"/>
    <s v="Diesel"/>
    <n v="4.6620000000000003E-3"/>
  </r>
  <r>
    <d v="2023-10-01T00:00:00"/>
    <s v="S022669"/>
    <x v="53"/>
    <s v="PO145468"/>
    <s v="GRN199795"/>
    <n v="13206265"/>
    <s v="DM4400 MOTOTRBO UHF MOBILE RADIO 403-470 MHZ"/>
    <s v="Congleton CW12 1DL"/>
    <n v="12.6"/>
    <x v="2"/>
    <s v="Diesel"/>
    <n v="4.6620000000000003E-3"/>
  </r>
  <r>
    <d v="2023-07-01T00:00:00"/>
    <s v="S023222"/>
    <x v="11"/>
    <s v="PO143353"/>
    <s v="GRN191498"/>
    <n v="101027470"/>
    <s v="TL50 TOWER LIGHT AUDIBLE - GREEN, YELLOW, RED"/>
    <s v="Wickford SS11 8YT"/>
    <n v="390"/>
    <x v="2"/>
    <s v="Diesel"/>
    <n v="1.4430000000000001E-3"/>
  </r>
  <r>
    <d v="2023-10-01T00:00:00"/>
    <s v="S022669"/>
    <x v="53"/>
    <s v="PO149995"/>
    <s v="GRN199799"/>
    <s v="11700-5623"/>
    <s v="SOUNDER MULTIPLE TONES 96DB"/>
    <s v="Congleton CW12 1DL"/>
    <n v="12.6"/>
    <x v="2"/>
    <s v="Diesel"/>
    <n v="4.6620000000000003E-3"/>
  </r>
  <r>
    <d v="2023-10-01T00:00:00"/>
    <s v="S022669"/>
    <x v="53"/>
    <s v="PO148613"/>
    <s v="GRN199800"/>
    <n v="101025607"/>
    <s v="SWITCHED SOCKET 13A 2 GANG 2 USB SS - BLACK SCHNEI"/>
    <s v="Congleton CW12 1DL"/>
    <n v="12.6"/>
    <x v="2"/>
    <s v="Diesel"/>
    <n v="4.6620000000000003E-3"/>
  </r>
  <r>
    <d v="2023-10-01T00:00:00"/>
    <s v="S022669"/>
    <x v="53"/>
    <s v="PO149805"/>
    <s v="GRN199804"/>
    <s v="11700-5953"/>
    <s v="CABLE DISPLAYPORT 1.2 TO HDMI 1.4, 5 METERS, 4K RE"/>
    <s v="Congleton CW12 1DL"/>
    <n v="12.6"/>
    <x v="2"/>
    <s v="Diesel"/>
    <n v="4.6620000000000003E-3"/>
  </r>
  <r>
    <d v="2023-10-01T00:00:00"/>
    <s v="S022669"/>
    <x v="53"/>
    <s v="PO149050"/>
    <s v="GRN199805"/>
    <n v="101033091"/>
    <s v="PREMIUM RECESSED PROFILE RAIL X 2M"/>
    <s v="Congleton CW12 1DL"/>
    <n v="12.6"/>
    <x v="2"/>
    <s v="Diesel"/>
    <n v="4.6620000000000003E-3"/>
  </r>
  <r>
    <d v="2023-07-01T00:00:00"/>
    <s v="S001121"/>
    <x v="5"/>
    <s v="PO139724"/>
    <s v="GRN191505"/>
    <n v="50204185"/>
    <s v="POINT GUARD I/O SAFETY MODULE 8 POINT INPUT MODULE"/>
    <s v="Salford M5 4BE"/>
    <n v="103.6"/>
    <x v="2"/>
    <s v="Diesel"/>
    <n v="3.8331999999999998E-4"/>
  </r>
  <r>
    <d v="2023-07-01T00:00:00"/>
    <s v="S025431"/>
    <x v="0"/>
    <s v="PO146489"/>
    <s v="GRN191506"/>
    <s v="312-2001-1"/>
    <s v="PCA REMOTE I/O BOARD TEMP SENSOR"/>
    <s v="Boston Massachusetts"/>
    <n v="3154"/>
    <x v="0"/>
    <s v="Crude"/>
    <n v="1.0118031999999999E-2"/>
  </r>
  <r>
    <d v="2023-10-01T00:00:00"/>
    <s v="S022669"/>
    <x v="53"/>
    <s v="PO149796"/>
    <s v="GRN199807"/>
    <n v="1"/>
    <s v="freight inwards"/>
    <s v="Congleton CW12 1DL"/>
    <n v="12.6"/>
    <x v="2"/>
    <s v="Diesel"/>
    <n v="4.6620000000000003E-3"/>
  </r>
  <r>
    <d v="2023-10-01T00:00:00"/>
    <s v="S022669"/>
    <x v="53"/>
    <s v="PO149590"/>
    <s v="GRN199808"/>
    <n v="926"/>
    <s v="CONN 14 PIN TUBE BASE"/>
    <s v="Congleton CW12 1DL"/>
    <n v="12.6"/>
    <x v="2"/>
    <s v="Diesel"/>
    <n v="4.6620000000000003E-3"/>
  </r>
  <r>
    <d v="2023-10-01T00:00:00"/>
    <s v="S022669"/>
    <x v="53"/>
    <s v="PO149065"/>
    <s v="GRN199813"/>
    <n v="101033094"/>
    <s v="END CAP FOR SLIM 7MM SURFACE PROFILE WITH HOLE"/>
    <s v="Congleton CW12 1DL"/>
    <n v="12.6"/>
    <x v="2"/>
    <s v="Diesel"/>
    <n v="4.6620000000000003E-3"/>
  </r>
  <r>
    <d v="2023-10-01T00:00:00"/>
    <s v="S022669"/>
    <x v="53"/>
    <s v="PO149805"/>
    <s v="GRN199896"/>
    <s v="11700-5953"/>
    <s v="CABLE DISPLAYPORT 1.2 TO HDMI 1.4, 5 METERS, 4K RE"/>
    <s v="Congleton CW12 1DL"/>
    <n v="12.6"/>
    <x v="2"/>
    <s v="Diesel"/>
    <n v="4.6620000000000003E-3"/>
  </r>
  <r>
    <d v="2023-10-01T00:00:00"/>
    <s v="S022669"/>
    <x v="53"/>
    <s v="PO150049"/>
    <s v="GRN199897"/>
    <s v="11594-0110-UOM"/>
    <s v="TUBING LOOM BLK SPLIT 1/2"/>
    <s v="Congleton CW12 1DL"/>
    <n v="12.6"/>
    <x v="2"/>
    <s v="Diesel"/>
    <n v="4.6620000000000003E-3"/>
  </r>
  <r>
    <d v="2023-10-01T00:00:00"/>
    <s v="S022669"/>
    <x v="53"/>
    <s v="PO150152"/>
    <s v="GRN200053"/>
    <s v="11700-5990-UOM"/>
    <s v="WIRE HOOK-UP 18AWG/1.00MM SQ DARK BLUE HAR H05V-K"/>
    <s v="Congleton CW12 1DL"/>
    <n v="12.6"/>
    <x v="2"/>
    <s v="Diesel"/>
    <n v="4.6620000000000003E-3"/>
  </r>
  <r>
    <d v="2023-10-01T00:00:00"/>
    <s v="S022669"/>
    <x v="53"/>
    <s v="PO145632"/>
    <s v="GRN200092"/>
    <s v="11700-6126"/>
    <s v="INSULATION PIPE 1-3/8IN ID X 1/2&quot; WALL X 72' LONG"/>
    <s v="Congleton CW12 1DL"/>
    <n v="12.6"/>
    <x v="2"/>
    <s v="Diesel"/>
    <n v="4.6620000000000003E-3"/>
  </r>
  <r>
    <d v="2023-10-01T00:00:00"/>
    <s v="S022669"/>
    <x v="53"/>
    <s v="PO149064"/>
    <s v="GRN200139"/>
    <s v="11701-3365"/>
    <s v="FLEXY 205 BASE MODULE IIOT GATEWAY REMOTE"/>
    <s v="Congleton CW12 1DL"/>
    <n v="12.6"/>
    <x v="2"/>
    <s v="Diesel"/>
    <n v="4.6620000000000003E-3"/>
  </r>
  <r>
    <d v="2023-10-01T00:00:00"/>
    <s v="S022669"/>
    <x v="53"/>
    <s v="PO142319"/>
    <s v="GRN200140"/>
    <n v="101030888"/>
    <s v="C13 CABLE MOUNT IEC CONNECTOR SOCKET 10A 250VAC"/>
    <s v="Congleton CW12 1DL"/>
    <n v="12.6"/>
    <x v="2"/>
    <s v="Diesel"/>
    <n v="4.6620000000000003E-3"/>
  </r>
  <r>
    <d v="2023-10-01T00:00:00"/>
    <s v="S022669"/>
    <x v="53"/>
    <s v="PO149069"/>
    <s v="GRN200141"/>
    <n v="34204626"/>
    <s v="WALL MOUNTED SOCKET 63A 5POLE 400V IP67"/>
    <s v="Congleton CW12 1DL"/>
    <n v="12.6"/>
    <x v="2"/>
    <s v="Diesel"/>
    <n v="4.6620000000000003E-3"/>
  </r>
  <r>
    <d v="2023-07-01T00:00:00"/>
    <s v="S001571"/>
    <x v="10"/>
    <s v="PO138588"/>
    <s v="GRN191551"/>
    <s v="11700-5287"/>
    <s v="LASER SCANNER LMS141-15100 SECURITY PRIME"/>
    <s v="St Albans AL1 5BN"/>
    <n v="298"/>
    <x v="2"/>
    <s v="Diesel"/>
    <n v="1.1026E-3"/>
  </r>
  <r>
    <d v="2023-07-01T00:00:00"/>
    <s v="S024190"/>
    <x v="22"/>
    <s v="PO146262"/>
    <s v="GRN191557"/>
    <n v="85205363"/>
    <s v="19MM EPDM BONDED WASHER"/>
    <s v="Stockport SK4 2JT"/>
    <n v="22.2"/>
    <x v="1"/>
    <s v="Diesel"/>
    <n v="8.2140000000000008E-3"/>
  </r>
  <r>
    <d v="2023-07-01T00:00:00"/>
    <s v="S024190"/>
    <x v="22"/>
    <s v="PO146244"/>
    <s v="GRN191558"/>
    <s v="340-1357-1"/>
    <s v="DOME CAMERA GASKET"/>
    <s v="Stockport SK4 2JT"/>
    <n v="22.2"/>
    <x v="1"/>
    <s v="Diesel"/>
    <n v="8.2140000000000008E-3"/>
  </r>
  <r>
    <d v="2023-07-01T00:00:00"/>
    <s v="S024190"/>
    <x v="22"/>
    <s v="PO146408"/>
    <s v="GRN191559"/>
    <n v="40259812"/>
    <s v="COWL BASE SEAL"/>
    <s v="Stockport SK4 2JT"/>
    <n v="22.2"/>
    <x v="1"/>
    <s v="Diesel"/>
    <n v="8.2140000000000008E-3"/>
  </r>
  <r>
    <d v="2023-10-01T00:00:00"/>
    <s v="S022669"/>
    <x v="53"/>
    <s v="PO149376"/>
    <s v="GRN200147"/>
    <n v="101033641"/>
    <s v="CLB 2.5mm CABLE MOUNT DC JACK PLUG 2A CLEVER LITTL"/>
    <s v="Congleton CW12 1DL"/>
    <n v="12.6"/>
    <x v="2"/>
    <s v="Diesel"/>
    <n v="4.6620000000000003E-3"/>
  </r>
  <r>
    <d v="2023-10-01T00:00:00"/>
    <s v="S022669"/>
    <x v="53"/>
    <s v="PO143673"/>
    <s v="GRN200148"/>
    <n v="101017406"/>
    <s v="WD MY PASSPORT 2TB PORTABLE HARD DRIVE - BLACK"/>
    <s v="Congleton CW12 1DL"/>
    <n v="12.6"/>
    <x v="2"/>
    <s v="Diesel"/>
    <n v="4.6620000000000003E-3"/>
  </r>
  <r>
    <d v="2023-10-01T00:00:00"/>
    <s v="S022669"/>
    <x v="53"/>
    <s v="PO143991"/>
    <s v="GRN200150"/>
    <n v="101025610"/>
    <s v="SCREWLESS EURO MODULE 1 GANG - STAINLESS STEEL SCH"/>
    <s v="Congleton CW12 1DL"/>
    <n v="12.6"/>
    <x v="2"/>
    <s v="Diesel"/>
    <n v="4.6620000000000003E-3"/>
  </r>
  <r>
    <d v="2023-07-01T00:00:00"/>
    <s v="S024190"/>
    <x v="22"/>
    <s v="PO146354"/>
    <s v="GRN191568"/>
    <n v="101017188"/>
    <s v="GASKET DETECTOR ACCESS PANEL"/>
    <s v="Stockport SK4 2JT"/>
    <n v="22.2"/>
    <x v="1"/>
    <s v="Diesel"/>
    <n v="8.2140000000000008E-3"/>
  </r>
  <r>
    <d v="2023-07-01T00:00:00"/>
    <s v="S024190"/>
    <x v="22"/>
    <s v="PO147071"/>
    <s v="GRN191569"/>
    <n v="101017188"/>
    <s v="GASKET DETECTOR ACCESS PANEL"/>
    <s v="Stockport SK4 2JT"/>
    <n v="22.2"/>
    <x v="1"/>
    <s v="Diesel"/>
    <n v="8.2140000000000008E-3"/>
  </r>
  <r>
    <d v="2023-10-01T00:00:00"/>
    <s v="S022669"/>
    <x v="53"/>
    <s v="PO148770"/>
    <s v="GRN200152"/>
    <n v="101048350"/>
    <s v="UNEQUAL UNION Y CONNECTOR (8mm IN, 2 x 6mm OUT) IM"/>
    <s v="Congleton CW12 1DL"/>
    <n v="12.6"/>
    <x v="2"/>
    <s v="Diesel"/>
    <n v="4.6620000000000003E-3"/>
  </r>
  <r>
    <d v="2023-10-01T00:00:00"/>
    <s v="S022669"/>
    <x v="53"/>
    <s v="PO149394"/>
    <s v="GRN200156"/>
    <s v="11700-7313"/>
    <s v="CABLE ETHERNET 6 FT CAT 6 PURPLE"/>
    <s v="Congleton CW12 1DL"/>
    <n v="12.6"/>
    <x v="2"/>
    <s v="Diesel"/>
    <n v="4.6620000000000003E-3"/>
  </r>
  <r>
    <d v="2023-10-01T00:00:00"/>
    <s v="S022669"/>
    <x v="53"/>
    <s v="PO145917"/>
    <s v="GRN200173"/>
    <n v="101025607"/>
    <s v="SWITCHED SOCKET 13A 2 GANG 2 USB SS - BLACK SCHNEI"/>
    <s v="Congleton CW12 1DL"/>
    <n v="12.6"/>
    <x v="2"/>
    <s v="Diesel"/>
    <n v="4.6620000000000003E-3"/>
  </r>
  <r>
    <d v="2023-10-01T00:00:00"/>
    <s v="S022669"/>
    <x v="53"/>
    <s v="PO149118"/>
    <s v="GRN200187"/>
    <n v="101045474"/>
    <s v="PERFORATED PRESSED TRAY 50 x 50mm GREY - 3M LONG"/>
    <s v="Congleton CW12 1DL"/>
    <n v="12.6"/>
    <x v="2"/>
    <s v="Diesel"/>
    <n v="4.6620000000000003E-3"/>
  </r>
  <r>
    <d v="2023-10-01T00:00:00"/>
    <s v="S022669"/>
    <x v="53"/>
    <s v="PO148806"/>
    <s v="GRN200189"/>
    <n v="101042174"/>
    <s v="VIDAR HDX ANPR CAMERA"/>
    <s v="Congleton CW12 1DL"/>
    <n v="12.6"/>
    <x v="2"/>
    <s v="Diesel"/>
    <n v="4.6620000000000003E-3"/>
  </r>
  <r>
    <d v="2023-10-01T00:00:00"/>
    <s v="S022669"/>
    <x v="53"/>
    <s v="PO148517"/>
    <s v="GRN200190"/>
    <n v="101028124"/>
    <s v="ARABIC ANPR SOFTWARE R3, R4 - LPR SINGLE CORE"/>
    <s v="Congleton CW12 1DL"/>
    <n v="12.6"/>
    <x v="2"/>
    <s v="Diesel"/>
    <n v="4.6620000000000003E-3"/>
  </r>
  <r>
    <d v="2023-07-01T00:00:00"/>
    <s v="S001121"/>
    <x v="5"/>
    <s v="PO145204"/>
    <s v="GRN191581"/>
    <n v="13204807"/>
    <s v="RSLINX CLASSIC SINGLE NODE"/>
    <s v="Salford M5 4BE"/>
    <n v="103.6"/>
    <x v="2"/>
    <s v="Diesel"/>
    <n v="3.8331999999999998E-4"/>
  </r>
  <r>
    <d v="2023-10-01T00:00:00"/>
    <s v="S022669"/>
    <x v="53"/>
    <s v="PO143808"/>
    <s v="GRN200193"/>
    <n v="42205934"/>
    <s v="CABINET FOR NAVIGATION CONTROL UNIT ETC"/>
    <s v="Congleton CW12 1DL"/>
    <n v="12.6"/>
    <x v="2"/>
    <s v="Diesel"/>
    <n v="4.6620000000000003E-3"/>
  </r>
  <r>
    <d v="2023-10-01T00:00:00"/>
    <s v="S022669"/>
    <x v="53"/>
    <s v="PO144668"/>
    <s v="GRN200195"/>
    <n v="42205932"/>
    <s v="VEHICLE CONTROL UNIT"/>
    <s v="Congleton CW12 1DL"/>
    <n v="12.6"/>
    <x v="2"/>
    <s v="Diesel"/>
    <n v="4.6620000000000003E-3"/>
  </r>
  <r>
    <d v="2023-10-01T00:00:00"/>
    <s v="S022669"/>
    <x v="53"/>
    <s v="PO149391"/>
    <s v="GRN200198"/>
    <s v="11701-0371"/>
    <s v="PATCH CORD W/SHLD CAT5E RJ45 2FT/1M - BLUE"/>
    <s v="Congleton CW12 1DL"/>
    <n v="12.6"/>
    <x v="2"/>
    <s v="Diesel"/>
    <n v="4.6620000000000003E-3"/>
  </r>
  <r>
    <d v="2023-10-01T00:00:00"/>
    <s v="S022669"/>
    <x v="53"/>
    <s v="PO148770"/>
    <s v="GRN200227"/>
    <n v="101048350"/>
    <s v="UNEQUAL UNION Y CONNECTOR (8mm IN, 2 x 6mm OUT) IM"/>
    <s v="Congleton CW12 1DL"/>
    <n v="12.6"/>
    <x v="2"/>
    <s v="Diesel"/>
    <n v="4.6620000000000003E-3"/>
  </r>
  <r>
    <d v="2023-10-01T00:00:00"/>
    <s v="S022669"/>
    <x v="53"/>
    <s v="PO149906"/>
    <s v="GRN200271"/>
    <s v="11701-2698"/>
    <s v="USB DONGLE + LICENSE BENIN PLATES"/>
    <s v="Congleton CW12 1DL"/>
    <n v="12.6"/>
    <x v="2"/>
    <s v="Diesel"/>
    <n v="4.6620000000000003E-3"/>
  </r>
  <r>
    <d v="2023-07-01T00:00:00"/>
    <s v="S023222"/>
    <x v="11"/>
    <s v="PO141906"/>
    <s v="GRN191588"/>
    <s v="11700-1083"/>
    <s v="CABLE RJ45 TO FLYING LEADS 8 COND 24AWG 1 METER"/>
    <s v="Wickford SS11 8YT"/>
    <n v="390"/>
    <x v="2"/>
    <s v="Diesel"/>
    <n v="1.4430000000000001E-3"/>
  </r>
  <r>
    <d v="2023-10-01T00:00:00"/>
    <s v="S022669"/>
    <x v="53"/>
    <s v="PO149259"/>
    <s v="GRN200366"/>
    <s v="11701-2030"/>
    <s v="POSITION TRANSDUCER POTENTIONMETRIC UPTO 480MMIP67"/>
    <s v="Congleton CW12 1DL"/>
    <n v="12.6"/>
    <x v="2"/>
    <s v="Diesel"/>
    <n v="4.6620000000000003E-3"/>
  </r>
  <r>
    <d v="2023-10-01T00:00:00"/>
    <s v="S022669"/>
    <x v="53"/>
    <s v="PO150118"/>
    <s v="GRN200371"/>
    <s v="11701-3716"/>
    <s v="1/4&quot; HEXAGON NIPPLE BRASS, NICKEL PLATED"/>
    <s v="Congleton CW12 1DL"/>
    <n v="12.6"/>
    <x v="2"/>
    <s v="Diesel"/>
    <n v="4.6620000000000003E-3"/>
  </r>
  <r>
    <d v="2023-10-01T00:00:00"/>
    <s v="S022669"/>
    <x v="53"/>
    <s v="PO145927"/>
    <s v="GRN200373"/>
    <n v="101050292"/>
    <s v="ACTROS 5 FUEL SENDER ASSEMBLY"/>
    <s v="Congleton CW12 1DL"/>
    <n v="12.6"/>
    <x v="2"/>
    <s v="Diesel"/>
    <n v="4.6620000000000003E-3"/>
  </r>
  <r>
    <d v="2023-10-01T00:00:00"/>
    <s v="S022669"/>
    <x v="53"/>
    <s v="PO148721"/>
    <s v="GRN200379"/>
    <n v="21201414"/>
    <s v="PATCH CORD CAT 5E FTP PVC METAL SHIELD 1M - BLACK"/>
    <s v="Congleton CW12 1DL"/>
    <n v="12.6"/>
    <x v="2"/>
    <s v="Diesel"/>
    <n v="4.6620000000000003E-3"/>
  </r>
  <r>
    <d v="2023-10-01T00:00:00"/>
    <s v="S022669"/>
    <x v="53"/>
    <s v="PO150408"/>
    <s v="GRN200462"/>
    <s v="11700-9119"/>
    <s v="PASSIVE POE SPLITTER AND INJECTOR CABLE KIT  KIT"/>
    <s v="Congleton CW12 1DL"/>
    <n v="12.6"/>
    <x v="2"/>
    <s v="Diesel"/>
    <n v="4.6620000000000003E-3"/>
  </r>
  <r>
    <d v="2023-10-01T00:00:00"/>
    <s v="S022669"/>
    <x v="53"/>
    <s v="PO149249"/>
    <s v="GRN200463"/>
    <s v="11701-3222"/>
    <s v="DIE SET - CAPACITY 0.14-1.0 MM²/ 1.5 MM²/ 2.5 MM²/"/>
    <s v="Congleton CW12 1DL"/>
    <n v="12.6"/>
    <x v="2"/>
    <s v="Diesel"/>
    <n v="4.6620000000000003E-3"/>
  </r>
  <r>
    <d v="2023-10-01T00:00:00"/>
    <s v="S022669"/>
    <x v="53"/>
    <s v="PO150118"/>
    <s v="GRN200464"/>
    <s v="11701-3717"/>
    <s v="AK CHECK VALVE, METRIC 1/4 PORT SIZE"/>
    <s v="Congleton CW12 1DL"/>
    <n v="12.6"/>
    <x v="2"/>
    <s v="Diesel"/>
    <n v="4.6620000000000003E-3"/>
  </r>
  <r>
    <d v="2023-10-01T00:00:00"/>
    <s v="S022669"/>
    <x v="53"/>
    <s v="PO149065"/>
    <s v="GRN200465"/>
    <n v="42207336"/>
    <s v="POSITION TRANSDUCER POTENTIONMETRIC UPTO 750MMIP65"/>
    <s v="Congleton CW12 1DL"/>
    <n v="12.6"/>
    <x v="2"/>
    <s v="Diesel"/>
    <n v="4.6620000000000003E-3"/>
  </r>
  <r>
    <d v="2023-10-01T00:00:00"/>
    <s v="S022669"/>
    <x v="53"/>
    <s v="PO148142"/>
    <s v="GRN200466"/>
    <s v="11700-6604"/>
    <s v="LUBRICATION UNIT SUREFIRE II RAISED BULKHEAD"/>
    <s v="Congleton CW12 1DL"/>
    <n v="12.6"/>
    <x v="2"/>
    <s v="Diesel"/>
    <n v="4.6620000000000003E-3"/>
  </r>
  <r>
    <d v="2023-10-01T00:00:00"/>
    <s v="S022669"/>
    <x v="53"/>
    <s v="PO147468"/>
    <s v="GRN200467"/>
    <n v="13206885"/>
    <s v="AREA MONITOR CONTROLLER (0.1 MR/HR TO 1.0 MR/HR)"/>
    <s v="Congleton CW12 1DL"/>
    <n v="12.6"/>
    <x v="2"/>
    <s v="Diesel"/>
    <n v="4.6620000000000003E-3"/>
  </r>
  <r>
    <d v="2023-10-01T00:00:00"/>
    <s v="S022669"/>
    <x v="53"/>
    <s v="PO148613"/>
    <s v="GRN200469"/>
    <n v="13206885"/>
    <s v="AREA MONITOR CONTROLLER (0.1 MR/HR TO 1.0 MR/HR)"/>
    <s v="Congleton CW12 1DL"/>
    <n v="12.6"/>
    <x v="2"/>
    <s v="Diesel"/>
    <n v="4.6620000000000003E-3"/>
  </r>
  <r>
    <d v="2023-10-01T00:00:00"/>
    <s v="S022669"/>
    <x v="53"/>
    <s v="PO145632"/>
    <s v="GRN200555"/>
    <s v="11540-0307-UOM"/>
    <s v="TAPE ELECT VINYL YELLOW 3/4 X66'"/>
    <s v="Congleton CW12 1DL"/>
    <n v="12.6"/>
    <x v="2"/>
    <s v="Diesel"/>
    <n v="4.6620000000000003E-3"/>
  </r>
  <r>
    <d v="2023-10-01T00:00:00"/>
    <s v="S022669"/>
    <x v="53"/>
    <s v="PO150118"/>
    <s v="GRN200598"/>
    <s v="11701-3714"/>
    <s v="AIR TANK 5LTR X 206MM"/>
    <s v="Congleton CW12 1DL"/>
    <n v="12.6"/>
    <x v="2"/>
    <s v="Diesel"/>
    <n v="4.6620000000000003E-3"/>
  </r>
  <r>
    <d v="2023-10-01T00:00:00"/>
    <s v="S022669"/>
    <x v="53"/>
    <s v="PO150147"/>
    <s v="GRN200617"/>
    <n v="1"/>
    <s v="freight inwards"/>
    <s v="Congleton CW12 1DL"/>
    <n v="12.6"/>
    <x v="2"/>
    <s v="Diesel"/>
    <n v="4.6620000000000003E-3"/>
  </r>
  <r>
    <d v="2023-10-01T00:00:00"/>
    <s v="S022669"/>
    <x v="53"/>
    <s v="PO145924"/>
    <s v="GRN200624"/>
    <n v="85201597"/>
    <s v="M6 X 25MM ROOFING BOLT"/>
    <s v="Congleton CW12 1DL"/>
    <n v="12.6"/>
    <x v="2"/>
    <s v="Diesel"/>
    <n v="4.6620000000000003E-3"/>
  </r>
  <r>
    <d v="2023-10-01T00:00:00"/>
    <s v="S022669"/>
    <x v="53"/>
    <s v="PO148613"/>
    <s v="GRN200630"/>
    <n v="101019928"/>
    <s v="TRIMLINE SWINGHANDLE WITH CYLINDER FOR FLAT RODS"/>
    <s v="Congleton CW12 1DL"/>
    <n v="12.6"/>
    <x v="2"/>
    <s v="Diesel"/>
    <n v="4.6620000000000003E-3"/>
  </r>
  <r>
    <d v="2023-10-01T00:00:00"/>
    <s v="S022669"/>
    <x v="53"/>
    <s v="PO142069"/>
    <s v="GRN200633"/>
    <n v="34204625"/>
    <s v="PROTECTIVE COVER 63A"/>
    <s v="Congleton CW12 1DL"/>
    <n v="12.6"/>
    <x v="2"/>
    <s v="Diesel"/>
    <n v="4.6620000000000003E-3"/>
  </r>
  <r>
    <d v="2023-10-01T00:00:00"/>
    <s v="S022669"/>
    <x v="53"/>
    <s v="PO149865"/>
    <s v="GRN200634"/>
    <s v="11505-0862"/>
    <s v="KEYBOARD ARABIC-ENGLISH 104 KEY WINDOWS USB"/>
    <s v="Congleton CW12 1DL"/>
    <n v="12.6"/>
    <x v="2"/>
    <s v="Diesel"/>
    <n v="4.6620000000000003E-3"/>
  </r>
  <r>
    <d v="2023-10-01T00:00:00"/>
    <s v="S022669"/>
    <x v="53"/>
    <s v="PO150397"/>
    <s v="GRN200637"/>
    <s v="11700-1336"/>
    <s v="CLEANING WIPES GREEN 50 COUNT CONTAINER"/>
    <s v="Congleton CW12 1DL"/>
    <n v="12.6"/>
    <x v="2"/>
    <s v="Diesel"/>
    <n v="4.6620000000000003E-3"/>
  </r>
  <r>
    <d v="2023-10-01T00:00:00"/>
    <s v="S022669"/>
    <x v="53"/>
    <s v="PO142068"/>
    <s v="GRN200662"/>
    <n v="34204624"/>
    <s v="PLUG POWERTOP XTRA 63A 5POLE 400V IP67 50-60HZ IP6"/>
    <s v="Congleton CW12 1DL"/>
    <n v="12.6"/>
    <x v="2"/>
    <s v="Diesel"/>
    <n v="4.6620000000000003E-3"/>
  </r>
  <r>
    <d v="2023-10-01T00:00:00"/>
    <s v="S022669"/>
    <x v="53"/>
    <s v="PO149145"/>
    <s v="GRN200675"/>
    <n v="21201414"/>
    <s v="PATCH CORD CAT 5E FTP PVC METAL SHIELD 1M - BLACK"/>
    <s v="Congleton CW12 1DL"/>
    <n v="12.6"/>
    <x v="2"/>
    <s v="Diesel"/>
    <n v="4.6620000000000003E-3"/>
  </r>
  <r>
    <d v="2023-10-01T00:00:00"/>
    <s v="S022669"/>
    <x v="53"/>
    <s v="PO149517"/>
    <s v="GRN200701"/>
    <s v="340-1670-1"/>
    <s v="P60 MKII CABLE MANAGEMENT SYSTEM - MEXICO SEMAR/SE"/>
    <s v="Congleton CW12 1DL"/>
    <n v="12.6"/>
    <x v="2"/>
    <s v="Diesel"/>
    <n v="4.6620000000000003E-3"/>
  </r>
  <r>
    <d v="2023-10-01T00:00:00"/>
    <s v="S022669"/>
    <x v="53"/>
    <s v="PO148860"/>
    <s v="GRN200737"/>
    <s v="11700-7313"/>
    <s v="CABLE ETHERNET 6 FT CAT 6 PURPLE"/>
    <s v="Congleton CW12 1DL"/>
    <n v="12.6"/>
    <x v="2"/>
    <s v="Diesel"/>
    <n v="4.6620000000000003E-3"/>
  </r>
  <r>
    <d v="2023-10-01T00:00:00"/>
    <s v="S022669"/>
    <x v="53"/>
    <s v="PO147838"/>
    <s v="GRN200738"/>
    <n v="101033093"/>
    <s v="PREMIUM SURFACE MOUNT 7MM PROFILE RAIL X 2M LONG"/>
    <s v="Congleton CW12 1DL"/>
    <n v="12.6"/>
    <x v="2"/>
    <s v="Diesel"/>
    <n v="4.6620000000000003E-3"/>
  </r>
  <r>
    <d v="2023-10-01T00:00:00"/>
    <s v="S022669"/>
    <x v="53"/>
    <s v="PO149349"/>
    <s v="GRN200790"/>
    <s v="11700-8363-UOM"/>
    <s v="CABLE 20AWG 2COND 19/32"/>
    <s v="Congleton CW12 1DL"/>
    <n v="12.6"/>
    <x v="2"/>
    <s v="Diesel"/>
    <n v="4.6620000000000003E-3"/>
  </r>
  <r>
    <d v="2023-10-01T00:00:00"/>
    <s v="S022669"/>
    <x v="53"/>
    <s v="PO150346"/>
    <s v="GRN200799"/>
    <n v="101023014"/>
    <s v="CAT5E MALE RJ45 CONNECTOR STRAIGHT MOUNT SHIELDED"/>
    <s v="Congleton CW12 1DL"/>
    <n v="12.6"/>
    <x v="2"/>
    <s v="Diesel"/>
    <n v="4.6620000000000003E-3"/>
  </r>
  <r>
    <d v="2023-10-01T00:00:00"/>
    <s v="S022669"/>
    <x v="53"/>
    <s v="PO142067"/>
    <s v="GRN200837"/>
    <n v="101025603"/>
    <s v="DIMMER SWITCH 1 GANG 1-10V ON/OFF BRUSHED STEEL"/>
    <s v="Congleton CW12 1DL"/>
    <n v="12.6"/>
    <x v="2"/>
    <s v="Diesel"/>
    <n v="4.6620000000000003E-3"/>
  </r>
  <r>
    <d v="2023-11-01T00:00:00"/>
    <s v="S022669"/>
    <x v="53"/>
    <s v="PO150398"/>
    <s v="GRN200896"/>
    <s v="11550-0152"/>
    <s v="WIPES POLYESTER 9  X 9"/>
    <s v="Congleton CW12 1DL"/>
    <n v="12.6"/>
    <x v="2"/>
    <s v="Diesel"/>
    <n v="4.6620000000000003E-3"/>
  </r>
  <r>
    <d v="2023-11-01T00:00:00"/>
    <s v="S022669"/>
    <x v="53"/>
    <s v="PO149995"/>
    <s v="GRN200897"/>
    <n v="101047276"/>
    <s v="WINDSONIC WIND SPEED AND DIRECTION SENSOR"/>
    <s v="Congleton CW12 1DL"/>
    <n v="12.6"/>
    <x v="2"/>
    <s v="Diesel"/>
    <n v="4.6620000000000003E-3"/>
  </r>
  <r>
    <d v="2023-11-01T00:00:00"/>
    <s v="S022669"/>
    <x v="53"/>
    <s v="PO145927"/>
    <s v="GRN200899"/>
    <s v="11700-6124-UOM"/>
    <s v="INSULATION PIPE WRAP BLACK 23 METERS"/>
    <s v="Congleton CW12 1DL"/>
    <n v="12.6"/>
    <x v="2"/>
    <s v="Diesel"/>
    <n v="4.6620000000000003E-3"/>
  </r>
  <r>
    <d v="2023-11-01T00:00:00"/>
    <s v="S022669"/>
    <x v="53"/>
    <s v="PO148613"/>
    <s v="GRN200962"/>
    <s v="11701-0943"/>
    <s v="RJ45 EZ SHIELDED MODULAR PLUG"/>
    <s v="Congleton CW12 1DL"/>
    <n v="12.6"/>
    <x v="2"/>
    <s v="Diesel"/>
    <n v="4.6620000000000003E-3"/>
  </r>
  <r>
    <d v="2023-11-01T00:00:00"/>
    <s v="S022669"/>
    <x v="53"/>
    <s v="PO149805"/>
    <s v="GRN200963"/>
    <s v="11701-0943"/>
    <s v="RJ45 EZ SHIELDED MODULAR PLUG"/>
    <s v="Congleton CW12 1DL"/>
    <n v="12.6"/>
    <x v="2"/>
    <s v="Diesel"/>
    <n v="4.6620000000000003E-3"/>
  </r>
  <r>
    <d v="2023-11-01T00:00:00"/>
    <s v="S022669"/>
    <x v="53"/>
    <s v="PO149064"/>
    <s v="GRN200965"/>
    <s v="11701-3353"/>
    <s v="DAB+ RADIO &amp; M12 BATTERY CHARGER WITH BLUETOOTH"/>
    <s v="Congleton CW12 1DL"/>
    <n v="12.6"/>
    <x v="2"/>
    <s v="Diesel"/>
    <n v="4.6620000000000003E-3"/>
  </r>
  <r>
    <d v="2023-11-01T00:00:00"/>
    <s v="S022669"/>
    <x v="53"/>
    <s v="PO147468"/>
    <s v="GRN201011"/>
    <n v="31203439"/>
    <s v="TRK HEAVY DUTY TRUNKING 100MM X 50MM X 3M - WHITE"/>
    <s v="Congleton CW12 1DL"/>
    <n v="12.6"/>
    <x v="2"/>
    <s v="Diesel"/>
    <n v="4.6620000000000003E-3"/>
  </r>
  <r>
    <d v="2023-11-01T00:00:00"/>
    <s v="S022669"/>
    <x v="53"/>
    <s v="PO148806"/>
    <s v="GRN201044"/>
    <n v="101042093"/>
    <s v="VIDAR CAMERA POWER CABLE 2M"/>
    <s v="Congleton CW12 1DL"/>
    <n v="12.6"/>
    <x v="2"/>
    <s v="Diesel"/>
    <n v="4.6620000000000003E-3"/>
  </r>
  <r>
    <d v="2023-11-01T00:00:00"/>
    <s v="S022669"/>
    <x v="53"/>
    <s v="PO150152"/>
    <s v="GRN201062"/>
    <n v="101027025"/>
    <s v="AVOCENT 18.5&quot; LOCAL RACK ACCESS (LRA) CONSOLE"/>
    <s v="Congleton CW12 1DL"/>
    <n v="12.6"/>
    <x v="2"/>
    <s v="Diesel"/>
    <n v="4.6620000000000003E-3"/>
  </r>
  <r>
    <d v="2023-11-01T00:00:00"/>
    <s v="S022669"/>
    <x v="53"/>
    <s v="PO150697"/>
    <s v="GRN201069"/>
    <n v="101032720"/>
    <s v="LITHIUM BUTTON BATTERY, 3V, 20MM, CR2032"/>
    <s v="Congleton CW12 1DL"/>
    <n v="12.6"/>
    <x v="2"/>
    <s v="Diesel"/>
    <n v="4.6620000000000003E-3"/>
  </r>
  <r>
    <d v="2023-07-01T00:00:00"/>
    <s v="S001121"/>
    <x v="5"/>
    <s v="PO144863"/>
    <s v="GRN191637"/>
    <n v="13204807"/>
    <s v="RSLINX CLASSIC SINGLE NODE"/>
    <s v="Salford M5 4BE"/>
    <n v="103.6"/>
    <x v="2"/>
    <s v="Diesel"/>
    <n v="3.8331999999999998E-4"/>
  </r>
  <r>
    <d v="2023-11-01T00:00:00"/>
    <s v="S022669"/>
    <x v="53"/>
    <s v="PO149855"/>
    <s v="GRN201070"/>
    <s v="11547-0722"/>
    <s v="CORD POWER IEC320 250VAC 10A C13-14 2.5M"/>
    <s v="Congleton CW12 1DL"/>
    <n v="12.6"/>
    <x v="2"/>
    <s v="Diesel"/>
    <n v="4.6620000000000003E-3"/>
  </r>
  <r>
    <d v="2023-11-01T00:00:00"/>
    <s v="S022669"/>
    <x v="53"/>
    <s v="PO145632"/>
    <s v="GRN201071"/>
    <s v="340-1102-1"/>
    <s v="UNISTRUT 1-5/8&quot;X1-5/8&quot; SLOTTED MODIFIED"/>
    <s v="Congleton CW12 1DL"/>
    <n v="12.6"/>
    <x v="2"/>
    <s v="Diesel"/>
    <n v="4.6620000000000003E-3"/>
  </r>
  <r>
    <d v="2023-07-01T00:00:00"/>
    <s v="S001121"/>
    <x v="5"/>
    <s v="PO143184"/>
    <s v="GRN191642"/>
    <n v="13204807"/>
    <s v="RSLINX CLASSIC SINGLE NODE"/>
    <s v="Salford M5 4BE"/>
    <n v="103.6"/>
    <x v="2"/>
    <s v="Diesel"/>
    <n v="3.8331999999999998E-4"/>
  </r>
  <r>
    <d v="2023-11-01T00:00:00"/>
    <s v="S022669"/>
    <x v="53"/>
    <s v="PO149433"/>
    <s v="GRN201080"/>
    <s v="11700-8596"/>
    <s v="SURGE PROTECTOR LAN CAT6 DIN RAIL MOUNT"/>
    <s v="Congleton CW12 1DL"/>
    <n v="12.6"/>
    <x v="2"/>
    <s v="Diesel"/>
    <n v="4.6620000000000003E-3"/>
  </r>
  <r>
    <d v="2023-11-01T00:00:00"/>
    <s v="S022669"/>
    <x v="53"/>
    <s v="PO142022"/>
    <s v="GRN201086"/>
    <s v="11547-0722"/>
    <s v="CORD POWER IEC320 250VAC 10A C13-14 2.5M"/>
    <s v="Congleton CW12 1DL"/>
    <n v="12.6"/>
    <x v="2"/>
    <s v="Diesel"/>
    <n v="4.6620000000000003E-3"/>
  </r>
  <r>
    <d v="2023-11-01T00:00:00"/>
    <s v="S022669"/>
    <x v="53"/>
    <s v="PO149865"/>
    <s v="GRN201175"/>
    <s v="341-1072-1"/>
    <s v="PROJ-3365 METALLIC CONDUIT KIT"/>
    <s v="Congleton CW12 1DL"/>
    <n v="12.6"/>
    <x v="2"/>
    <s v="Diesel"/>
    <n v="4.6620000000000003E-3"/>
  </r>
  <r>
    <d v="2023-11-01T00:00:00"/>
    <s v="S022669"/>
    <x v="53"/>
    <s v="PO150632"/>
    <s v="GRN201270"/>
    <n v="101038517"/>
    <s v="DC LINE CORD FOR 3600 SERIES POWER SUPPLY"/>
    <s v="Congleton CW12 1DL"/>
    <n v="12.6"/>
    <x v="2"/>
    <s v="Diesel"/>
    <n v="4.6620000000000003E-3"/>
  </r>
  <r>
    <d v="2023-07-01T00:00:00"/>
    <s v="S000892"/>
    <x v="16"/>
    <s v="PO147500"/>
    <s v="GRN191647"/>
    <n v="101046950"/>
    <s v="UK MAINS PLUG, 13A, CABLE MOUNT, 250 V -  WHITE"/>
    <s v="Stockport SK4 2JT"/>
    <n v="55"/>
    <x v="2"/>
    <s v="Diesel"/>
    <n v="2.0350000000000001E-4"/>
  </r>
  <r>
    <d v="2023-11-01T00:00:00"/>
    <s v="S022669"/>
    <x v="53"/>
    <s v="PO150767"/>
    <s v="GRN201297"/>
    <n v="5145039"/>
    <s v="EMPTY PENDANT STATION DOUBLE INSULATED - YELLOW"/>
    <s v="Congleton CW12 1DL"/>
    <n v="12.6"/>
    <x v="2"/>
    <s v="Diesel"/>
    <n v="4.6620000000000003E-3"/>
  </r>
  <r>
    <d v="2023-11-01T00:00:00"/>
    <s v="S022669"/>
    <x v="53"/>
    <s v="PO149394"/>
    <s v="GRN201317"/>
    <n v="101033092"/>
    <s v="END CAP FOR RECESSED PROFILE SLIM RAIL WITH HOLE"/>
    <s v="Congleton CW12 1DL"/>
    <n v="12.6"/>
    <x v="2"/>
    <s v="Diesel"/>
    <n v="4.6620000000000003E-3"/>
  </r>
  <r>
    <d v="2023-07-01T00:00:00"/>
    <s v="S000892"/>
    <x v="16"/>
    <s v="PO147500"/>
    <s v="GRN191651"/>
    <n v="34208660"/>
    <s v="CABLE MOUNT MALE 3P STRAIGHT PLUG 16A 230V"/>
    <s v="Stockport SK4 2JT"/>
    <n v="55"/>
    <x v="2"/>
    <s v="Diesel"/>
    <n v="2.0350000000000001E-4"/>
  </r>
  <r>
    <d v="2023-11-01T00:00:00"/>
    <s v="S022669"/>
    <x v="53"/>
    <s v="PO149995"/>
    <s v="GRN201372"/>
    <s v="11701-3709"/>
    <s v="DIN RAIL ADAPTER 90 DEGREE"/>
    <s v="Congleton CW12 1DL"/>
    <n v="12.6"/>
    <x v="2"/>
    <s v="Diesel"/>
    <n v="4.6620000000000003E-3"/>
  </r>
  <r>
    <d v="2023-11-01T00:00:00"/>
    <s v="S022669"/>
    <x v="53"/>
    <s v="PO150712"/>
    <s v="GRN201373"/>
    <n v="101038517"/>
    <s v="DC LINE CORD FOR 3600 SERIES POWER SUPPLY"/>
    <s v="Congleton CW12 1DL"/>
    <n v="12.6"/>
    <x v="2"/>
    <s v="Diesel"/>
    <n v="4.6620000000000003E-3"/>
  </r>
  <r>
    <d v="2023-11-01T00:00:00"/>
    <s v="S022669"/>
    <x v="53"/>
    <s v="PO149968"/>
    <s v="GRN201374"/>
    <s v="11597-0140"/>
    <s v="FAN TUBEAXIAL 115VAC 235CFM-CRIT"/>
    <s v="Congleton CW12 1DL"/>
    <n v="12.6"/>
    <x v="2"/>
    <s v="Diesel"/>
    <n v="4.6620000000000003E-3"/>
  </r>
  <r>
    <d v="2023-11-01T00:00:00"/>
    <s v="S022669"/>
    <x v="53"/>
    <s v="PO149874"/>
    <s v="GRN201510"/>
    <s v="340-1669-1"/>
    <s v="PROJ-3379 METALLIC CONDUIT KIT"/>
    <s v="Congleton CW12 1DL"/>
    <n v="12.6"/>
    <x v="2"/>
    <s v="Diesel"/>
    <n v="4.6620000000000003E-3"/>
  </r>
  <r>
    <d v="2023-11-01T00:00:00"/>
    <s v="S022669"/>
    <x v="53"/>
    <s v="PO150297"/>
    <s v="GRN201644"/>
    <n v="21201414"/>
    <s v="PATCH CORD CAT 5E FTP PVC METAL SHIELD 1M - BLACK"/>
    <s v="Congleton CW12 1DL"/>
    <n v="12.6"/>
    <x v="2"/>
    <s v="Diesel"/>
    <n v="4.6620000000000003E-3"/>
  </r>
  <r>
    <d v="2023-11-01T00:00:00"/>
    <s v="S022669"/>
    <x v="53"/>
    <s v="PO149394"/>
    <s v="GRN201647"/>
    <n v="101026669"/>
    <s v="CORRUGATED PLASTIC ROLL WHITE 1M x 50M x 2mm TEMPR"/>
    <s v="Congleton CW12 1DL"/>
    <n v="12.6"/>
    <x v="2"/>
    <s v="Diesel"/>
    <n v="4.6620000000000003E-3"/>
  </r>
  <r>
    <d v="2023-11-01T00:00:00"/>
    <s v="S022669"/>
    <x v="53"/>
    <s v="PO149433"/>
    <s v="GRN201663"/>
    <n v="57207371"/>
    <s v="BI-DIRECTIONAL VENT BREATHER"/>
    <s v="Congleton CW12 1DL"/>
    <n v="12.6"/>
    <x v="2"/>
    <s v="Diesel"/>
    <n v="4.6620000000000003E-3"/>
  </r>
  <r>
    <d v="2023-11-01T00:00:00"/>
    <s v="S022669"/>
    <x v="53"/>
    <s v="PO148806"/>
    <s v="GRN201669"/>
    <n v="101042174"/>
    <s v="VIDAR HDX ANPR CAMERA"/>
    <s v="Congleton CW12 1DL"/>
    <n v="12.6"/>
    <x v="2"/>
    <s v="Diesel"/>
    <n v="4.6620000000000003E-3"/>
  </r>
  <r>
    <d v="2023-11-01T00:00:00"/>
    <s v="S022669"/>
    <x v="53"/>
    <s v="PO149968"/>
    <s v="GRN201670"/>
    <n v="34204624"/>
    <s v="PLUG POWERTOP XTRA 63A 5POLE 400V IP67 50-60HZ IP6"/>
    <s v="Congleton CW12 1DL"/>
    <n v="12.6"/>
    <x v="2"/>
    <s v="Diesel"/>
    <n v="4.6620000000000003E-3"/>
  </r>
  <r>
    <d v="2023-11-01T00:00:00"/>
    <s v="S022669"/>
    <x v="53"/>
    <s v="PO149118"/>
    <s v="GRN201672"/>
    <s v="11700-1190"/>
    <s v="OIL KLUBERSYNTH GEM 4-68N"/>
    <s v="Congleton CW12 1DL"/>
    <n v="12.6"/>
    <x v="2"/>
    <s v="Diesel"/>
    <n v="4.6620000000000003E-3"/>
  </r>
  <r>
    <d v="2023-11-01T00:00:00"/>
    <s v="S022669"/>
    <x v="53"/>
    <s v="PO149947"/>
    <s v="GRN201673"/>
    <s v="11700-6998"/>
    <s v="POWER CORD C14 TO C13 3FT"/>
    <s v="Congleton CW12 1DL"/>
    <n v="12.6"/>
    <x v="2"/>
    <s v="Diesel"/>
    <n v="4.6620000000000003E-3"/>
  </r>
  <r>
    <d v="2023-07-01T00:00:00"/>
    <s v="S025431"/>
    <x v="0"/>
    <s v="PO145948"/>
    <s v="GRN191670"/>
    <s v="11700-1213"/>
    <s v="TRANSFORMER 1.5KVA 240V PRI 120V SEC"/>
    <s v="Boston Massachusetts"/>
    <n v="3154"/>
    <x v="0"/>
    <s v="Crude"/>
    <n v="1.0118031999999999E-2"/>
  </r>
  <r>
    <d v="2023-11-01T00:00:00"/>
    <s v="S022669"/>
    <x v="53"/>
    <s v="PO148414"/>
    <s v="GRN201675"/>
    <n v="101018379"/>
    <s v="MIL-DTL-38999 SOCKET CONNECTOR 6 WAY SIZE 11"/>
    <s v="Congleton CW12 1DL"/>
    <n v="12.6"/>
    <x v="2"/>
    <s v="Diesel"/>
    <n v="4.6620000000000003E-3"/>
  </r>
  <r>
    <d v="2023-11-01T00:00:00"/>
    <s v="S022669"/>
    <x v="53"/>
    <s v="PO148721"/>
    <s v="GRN201676"/>
    <s v="11700-4706"/>
    <s v="SEALING WASHER #10 BOND SST"/>
    <s v="Congleton CW12 1DL"/>
    <n v="12.6"/>
    <x v="2"/>
    <s v="Diesel"/>
    <n v="4.6620000000000003E-3"/>
  </r>
  <r>
    <d v="2023-11-01T00:00:00"/>
    <s v="S022669"/>
    <x v="53"/>
    <s v="PO150632"/>
    <s v="GRN201677"/>
    <n v="101023014"/>
    <s v="CAT5E MALE RJ45 CONNECTOR STRAIGHT MOUNT SHIELDED"/>
    <s v="Congleton CW12 1DL"/>
    <n v="12.6"/>
    <x v="2"/>
    <s v="Diesel"/>
    <n v="4.6620000000000003E-3"/>
  </r>
  <r>
    <d v="2023-11-01T00:00:00"/>
    <s v="S022669"/>
    <x v="53"/>
    <s v="PO150498"/>
    <s v="GRN201678"/>
    <s v="11550-0152"/>
    <s v="WIPES POLYESTER 9  X 9"/>
    <s v="Congleton CW12 1DL"/>
    <n v="12.6"/>
    <x v="2"/>
    <s v="Diesel"/>
    <n v="4.6620000000000003E-3"/>
  </r>
  <r>
    <d v="2023-11-01T00:00:00"/>
    <s v="S022669"/>
    <x v="53"/>
    <s v="PO148806"/>
    <s v="GRN201679"/>
    <n v="101042093"/>
    <s v="VIDAR CAMERA POWER CABLE 2M"/>
    <s v="Congleton CW12 1DL"/>
    <n v="12.6"/>
    <x v="2"/>
    <s v="Diesel"/>
    <n v="4.6620000000000003E-3"/>
  </r>
  <r>
    <d v="2023-07-01T00:00:00"/>
    <s v="S001121"/>
    <x v="5"/>
    <s v="PO147512"/>
    <s v="GRN191682"/>
    <s v="11700-4776"/>
    <s v="POINT I/O ADAPTER BASE"/>
    <s v="Salford M5 4BE"/>
    <n v="103.6"/>
    <x v="2"/>
    <s v="Diesel"/>
    <n v="3.8331999999999998E-4"/>
  </r>
  <r>
    <d v="2023-07-01T00:00:00"/>
    <s v="S001121"/>
    <x v="5"/>
    <s v="PO143192"/>
    <s v="GRN191683"/>
    <n v="51206612"/>
    <s v="NEUTRAL TERMINAL 40 - 63 AMP"/>
    <s v="Salford M5 4BE"/>
    <n v="103.6"/>
    <x v="2"/>
    <s v="Diesel"/>
    <n v="3.8331999999999998E-4"/>
  </r>
  <r>
    <d v="2023-11-01T00:00:00"/>
    <s v="S022669"/>
    <x v="53"/>
    <s v="PO149376"/>
    <s v="GRN201689"/>
    <n v="42205754"/>
    <s v="PHOTOELECTRIC SMOKE ALARM DICON SAFETY PRODUCTS 65"/>
    <s v="Congleton CW12 1DL"/>
    <n v="12.6"/>
    <x v="2"/>
    <s v="Diesel"/>
    <n v="4.6620000000000003E-3"/>
  </r>
  <r>
    <d v="2023-11-01T00:00:00"/>
    <s v="S022669"/>
    <x v="53"/>
    <s v="PO149740"/>
    <s v="GRN201786"/>
    <s v="11700-6243"/>
    <s v="CABLE ASSY RJ45-RJ45 CAT5E BLK 20FT"/>
    <s v="Congleton CW12 1DL"/>
    <n v="12.6"/>
    <x v="2"/>
    <s v="Diesel"/>
    <n v="4.6620000000000003E-3"/>
  </r>
  <r>
    <d v="2023-11-01T00:00:00"/>
    <s v="S022669"/>
    <x v="53"/>
    <s v="PO135703"/>
    <s v="GRN201805"/>
    <n v="23202445"/>
    <s v="CABLE MANAGEMENT SYSTEM FOR G60 EMEA STD (BOF)"/>
    <s v="Congleton CW12 1DL"/>
    <n v="12.6"/>
    <x v="2"/>
    <s v="Diesel"/>
    <n v="4.6620000000000003E-3"/>
  </r>
  <r>
    <d v="2023-11-01T00:00:00"/>
    <s v="S022669"/>
    <x v="53"/>
    <s v="PO150397"/>
    <s v="GRN201812"/>
    <s v="11594-0110-UOM"/>
    <s v="TUBING LOOM BLK SPLIT 1/2"/>
    <s v="Congleton CW12 1DL"/>
    <n v="12.6"/>
    <x v="2"/>
    <s v="Diesel"/>
    <n v="4.6620000000000003E-3"/>
  </r>
  <r>
    <d v="2023-11-01T00:00:00"/>
    <s v="S022669"/>
    <x v="53"/>
    <s v="PO145624"/>
    <s v="GRN201813"/>
    <s v="308-1244-1"/>
    <s v="KEYBOARD / MOUSE SHARING SWITCH FOR COLOCATED SYST"/>
    <s v="Congleton CW12 1DL"/>
    <n v="12.6"/>
    <x v="2"/>
    <s v="Diesel"/>
    <n v="4.6620000000000003E-3"/>
  </r>
  <r>
    <d v="2023-11-01T00:00:00"/>
    <s v="S022669"/>
    <x v="53"/>
    <s v="PO145632"/>
    <s v="GRN201839"/>
    <s v="11540-0692"/>
    <s v="PUTTY HIGH VOLTAGE"/>
    <s v="Congleton CW12 1DL"/>
    <n v="12.6"/>
    <x v="2"/>
    <s v="Diesel"/>
    <n v="4.6620000000000003E-3"/>
  </r>
  <r>
    <d v="2023-11-01T00:00:00"/>
    <s v="S022669"/>
    <x v="53"/>
    <s v="PO150242"/>
    <s v="GRN201850"/>
    <n v="101033561"/>
    <s v="RGBW LED STRIP CONTROLLER AND RECEIVER BOX MILIGHT"/>
    <s v="Congleton CW12 1DL"/>
    <n v="12.6"/>
    <x v="2"/>
    <s v="Diesel"/>
    <n v="4.6620000000000003E-3"/>
  </r>
  <r>
    <d v="2023-11-01T00:00:00"/>
    <s v="S022669"/>
    <x v="53"/>
    <s v="PO150880"/>
    <s v="GRN201912"/>
    <s v="11539-0027"/>
    <s v="TERMINAL RING 1/4-HOLE 16-14AWG"/>
    <s v="Congleton CW12 1DL"/>
    <n v="12.6"/>
    <x v="2"/>
    <s v="Diesel"/>
    <n v="4.6620000000000003E-3"/>
  </r>
  <r>
    <d v="2023-11-01T00:00:00"/>
    <s v="S022669"/>
    <x v="53"/>
    <s v="PO149809"/>
    <s v="GRN201914"/>
    <s v="11701-3755"/>
    <s v="CABLE MANAGEMENT SYSTEM - SAUDI ARABIA"/>
    <s v="Congleton CW12 1DL"/>
    <n v="12.6"/>
    <x v="2"/>
    <s v="Diesel"/>
    <n v="4.6620000000000003E-3"/>
  </r>
  <r>
    <d v="2023-11-01T00:00:00"/>
    <s v="S022669"/>
    <x v="53"/>
    <s v="PO145924"/>
    <s v="GRN201938"/>
    <n v="30202001"/>
    <s v="EARTH CABLE 10MM2 GREEN/YELLOW"/>
    <s v="Congleton CW12 1DL"/>
    <n v="12.6"/>
    <x v="2"/>
    <s v="Diesel"/>
    <n v="4.6620000000000003E-3"/>
  </r>
  <r>
    <d v="2023-11-01T00:00:00"/>
    <s v="S022669"/>
    <x v="53"/>
    <s v="PO150397"/>
    <s v="GRN201941"/>
    <n v="101033093"/>
    <s v="PREMIUM SURFACE MOUNT 7MM PROFILE RAIL X 2M LONG"/>
    <s v="Congleton CW12 1DL"/>
    <n v="12.6"/>
    <x v="2"/>
    <s v="Diesel"/>
    <n v="4.6620000000000003E-3"/>
  </r>
  <r>
    <d v="2023-11-01T00:00:00"/>
    <s v="S022669"/>
    <x v="53"/>
    <s v="PO149855"/>
    <s v="GRN201945"/>
    <s v="11700-5953"/>
    <s v="CABLE DISPLAYPORT 1.2 TO HDMI 1.4, 5 METERS, 4K RE"/>
    <s v="Congleton CW12 1DL"/>
    <n v="12.6"/>
    <x v="2"/>
    <s v="Diesel"/>
    <n v="4.6620000000000003E-3"/>
  </r>
  <r>
    <d v="2023-11-01T00:00:00"/>
    <s v="S022669"/>
    <x v="53"/>
    <s v="PO149517"/>
    <s v="GRN201996"/>
    <s v="340-1670-1"/>
    <s v="P60 MKII CABLE MANAGEMENT SYSTEM - MEXICO SEMAR/SE"/>
    <s v="Congleton CW12 1DL"/>
    <n v="12.6"/>
    <x v="2"/>
    <s v="Diesel"/>
    <n v="4.6620000000000003E-3"/>
  </r>
  <r>
    <d v="2023-11-01T00:00:00"/>
    <s v="S022669"/>
    <x v="53"/>
    <s v="PO149809"/>
    <s v="GRN202009"/>
    <s v="11701-3755"/>
    <s v="CABLE MANAGEMENT SYSTEM - SAUDI ARABIA"/>
    <s v="Congleton CW12 1DL"/>
    <n v="12.6"/>
    <x v="2"/>
    <s v="Diesel"/>
    <n v="4.6620000000000003E-3"/>
  </r>
  <r>
    <d v="2023-11-01T00:00:00"/>
    <s v="S022669"/>
    <x v="53"/>
    <s v="PO150712"/>
    <s v="GRN202048"/>
    <n v="101043692"/>
    <s v="ST-ST BULKHEAD ADAPTOR"/>
    <s v="Congleton CW12 1DL"/>
    <n v="12.6"/>
    <x v="2"/>
    <s v="Diesel"/>
    <n v="4.6620000000000003E-3"/>
  </r>
  <r>
    <d v="2023-11-01T00:00:00"/>
    <s v="S022669"/>
    <x v="53"/>
    <s v="PO151004"/>
    <s v="GRN202051"/>
    <s v="11700-5978"/>
    <s v="WIRE HOOK-UP 18AWG/1.00MM SQ GRN/YEL HAR H05V-K MT"/>
    <s v="Congleton CW12 1DL"/>
    <n v="12.6"/>
    <x v="2"/>
    <s v="Diesel"/>
    <n v="4.6620000000000003E-3"/>
  </r>
  <r>
    <d v="2023-11-01T00:00:00"/>
    <s v="S022669"/>
    <x v="53"/>
    <s v="PO150983"/>
    <s v="GRN202111"/>
    <n v="101023014"/>
    <s v="CAT5E MALE RJ45 CONNECTOR STRAIGHT MOUNT SHIELDED"/>
    <s v="Congleton CW12 1DL"/>
    <n v="12.6"/>
    <x v="2"/>
    <s v="Diesel"/>
    <n v="4.6620000000000003E-3"/>
  </r>
  <r>
    <d v="2023-11-01T00:00:00"/>
    <s v="S022669"/>
    <x v="53"/>
    <s v="PO150959"/>
    <s v="GRN202161"/>
    <n v="101038222"/>
    <s v="USB DONGLE + LICENSE EUROPEAN PLATES"/>
    <s v="Congleton CW12 1DL"/>
    <n v="12.6"/>
    <x v="2"/>
    <s v="Diesel"/>
    <n v="4.6620000000000003E-3"/>
  </r>
  <r>
    <d v="2023-11-01T00:00:00"/>
    <s v="S022669"/>
    <x v="53"/>
    <s v="PO148123"/>
    <s v="GRN202174"/>
    <n v="34205232"/>
    <s v="BLANKING PLATE 1 GANG - WHITE MK ELECTRIC K3390 WH"/>
    <s v="Congleton CW12 1DL"/>
    <n v="12.6"/>
    <x v="2"/>
    <s v="Diesel"/>
    <n v="4.6620000000000003E-3"/>
  </r>
  <r>
    <d v="2023-07-01T00:00:00"/>
    <s v="S000892"/>
    <x v="16"/>
    <s v="PO147500"/>
    <s v="GRN191712"/>
    <n v="58203441"/>
    <s v="TAN BLADE AUTOMOTIVE FUSE 5A 32V"/>
    <s v="Stockport SK4 2JT"/>
    <n v="55"/>
    <x v="2"/>
    <s v="Diesel"/>
    <n v="2.0350000000000001E-4"/>
  </r>
  <r>
    <d v="2023-11-01T00:00:00"/>
    <s v="S022669"/>
    <x v="53"/>
    <s v="PO150410"/>
    <s v="GRN202216"/>
    <n v="1"/>
    <s v="freight inwards"/>
    <s v="Congleton CW12 1DL"/>
    <n v="12.6"/>
    <x v="2"/>
    <s v="Diesel"/>
    <n v="4.6620000000000003E-3"/>
  </r>
  <r>
    <d v="2023-11-01T00:00:00"/>
    <s v="S022669"/>
    <x v="53"/>
    <s v="PO150408"/>
    <s v="GRN202273"/>
    <n v="101033094"/>
    <s v="END CAP FOR SLIM 7MM SURFACE PROFILE WITH HOLE"/>
    <s v="Congleton CW12 1DL"/>
    <n v="12.6"/>
    <x v="2"/>
    <s v="Diesel"/>
    <n v="4.6620000000000003E-3"/>
  </r>
  <r>
    <d v="2023-11-01T00:00:00"/>
    <s v="S022669"/>
    <x v="53"/>
    <s v="PO148806"/>
    <s v="GRN202274"/>
    <n v="1"/>
    <s v="freight inwards"/>
    <s v="Congleton CW12 1DL"/>
    <n v="12.6"/>
    <x v="2"/>
    <s v="Diesel"/>
    <n v="4.6620000000000003E-3"/>
  </r>
  <r>
    <d v="2023-11-01T00:00:00"/>
    <s v="S022669"/>
    <x v="53"/>
    <s v="PO150594"/>
    <s v="GRN202275"/>
    <n v="101029546"/>
    <s v="STRAIGHT 50OHM RF ADAPTER BNC SOCKET TO BNC SOCKET"/>
    <s v="Congleton CW12 1DL"/>
    <n v="12.6"/>
    <x v="2"/>
    <s v="Diesel"/>
    <n v="4.6620000000000003E-3"/>
  </r>
  <r>
    <d v="2023-11-01T00:00:00"/>
    <s v="S022669"/>
    <x v="53"/>
    <s v="PO150297"/>
    <s v="GRN202279"/>
    <s v="11701-0371"/>
    <s v="PATCH CORD W/SHLD CAT5E RJ45 2FT/1M - BLUE"/>
    <s v="Congleton CW12 1DL"/>
    <n v="12.6"/>
    <x v="2"/>
    <s v="Diesel"/>
    <n v="4.6620000000000003E-3"/>
  </r>
  <r>
    <d v="2023-11-01T00:00:00"/>
    <s v="S022669"/>
    <x v="53"/>
    <s v="PO149740"/>
    <s v="GRN202281"/>
    <n v="101048350"/>
    <s v="UNEQUAL UNION Y CONNECTOR (8mm IN, 2 x 6mm OUT) IM"/>
    <s v="Congleton CW12 1DL"/>
    <n v="12.6"/>
    <x v="2"/>
    <s v="Diesel"/>
    <n v="4.6620000000000003E-3"/>
  </r>
  <r>
    <d v="2023-07-01T00:00:00"/>
    <s v="S024190"/>
    <x v="22"/>
    <s v="PO146244"/>
    <s v="GRN191720"/>
    <s v="340-1357-1"/>
    <s v="DOME CAMERA GASKET"/>
    <s v="Stockport SK4 2JT"/>
    <n v="22.2"/>
    <x v="1"/>
    <s v="Diesel"/>
    <n v="8.2140000000000008E-3"/>
  </r>
  <r>
    <d v="2023-11-01T00:00:00"/>
    <s v="S022669"/>
    <x v="53"/>
    <s v="PO143673"/>
    <s v="GRN202283"/>
    <n v="101017406"/>
    <s v="WD MY PASSPORT 2TB PORTABLE HARD DRIVE - BLACK"/>
    <s v="Congleton CW12 1DL"/>
    <n v="12.6"/>
    <x v="2"/>
    <s v="Diesel"/>
    <n v="4.6620000000000003E-3"/>
  </r>
  <r>
    <d v="2023-07-01T00:00:00"/>
    <s v="S024190"/>
    <x v="22"/>
    <s v="PO146262"/>
    <s v="GRN191722"/>
    <n v="85205363"/>
    <s v="19MM EPDM BONDED WASHER"/>
    <s v="Stockport SK4 2JT"/>
    <n v="22.2"/>
    <x v="1"/>
    <s v="Diesel"/>
    <n v="8.2140000000000008E-3"/>
  </r>
  <r>
    <d v="2023-11-01T00:00:00"/>
    <s v="S022669"/>
    <x v="53"/>
    <s v="PO150981"/>
    <s v="GRN202284"/>
    <n v="101017406"/>
    <s v="WD MY PASSPORT 2TB PORTABLE HARD DRIVE - BLACK"/>
    <s v="Congleton CW12 1DL"/>
    <n v="12.6"/>
    <x v="2"/>
    <s v="Diesel"/>
    <n v="4.6620000000000003E-3"/>
  </r>
  <r>
    <d v="2023-11-01T00:00:00"/>
    <s v="S022669"/>
    <x v="53"/>
    <s v="PO149947"/>
    <s v="GRN202287"/>
    <n v="101039674"/>
    <s v="SLIDE-N-LOCK UNIVERSAL MONITOR PLATE"/>
    <s v="Congleton CW12 1DL"/>
    <n v="12.6"/>
    <x v="2"/>
    <s v="Diesel"/>
    <n v="4.6620000000000003E-3"/>
  </r>
  <r>
    <d v="2023-11-01T00:00:00"/>
    <s v="S022669"/>
    <x v="53"/>
    <s v="PO149394"/>
    <s v="GRN202289"/>
    <n v="101030888"/>
    <s v="C13 CABLE MOUNT IEC CONNECTOR SOCKET 10A 250VAC"/>
    <s v="Congleton CW12 1DL"/>
    <n v="12.6"/>
    <x v="2"/>
    <s v="Diesel"/>
    <n v="4.6620000000000003E-3"/>
  </r>
  <r>
    <d v="2023-11-01T00:00:00"/>
    <s v="S022669"/>
    <x v="53"/>
    <s v="PO145927"/>
    <s v="GRN202303"/>
    <n v="101050292"/>
    <s v="ACTROS 5 FUEL SENDER ASSEMBLY"/>
    <s v="Congleton CW12 1DL"/>
    <n v="12.6"/>
    <x v="2"/>
    <s v="Diesel"/>
    <n v="4.6620000000000003E-3"/>
  </r>
  <r>
    <d v="2023-11-01T00:00:00"/>
    <s v="S022669"/>
    <x v="53"/>
    <s v="PO150442"/>
    <s v="GRN202309"/>
    <n v="101042174"/>
    <s v="VIDAR HDX ANPR CAMERA"/>
    <s v="Congleton CW12 1DL"/>
    <n v="12.6"/>
    <x v="2"/>
    <s v="Diesel"/>
    <n v="4.6620000000000003E-3"/>
  </r>
  <r>
    <d v="2023-11-01T00:00:00"/>
    <s v="S022669"/>
    <x v="53"/>
    <s v="PO150397"/>
    <s v="GRN202313"/>
    <n v="101033635"/>
    <s v="WHITE LED STRIP 24VDC NON-WATERPROOF - 5M LONG UKL"/>
    <s v="Congleton CW12 1DL"/>
    <n v="12.6"/>
    <x v="2"/>
    <s v="Diesel"/>
    <n v="4.6620000000000003E-3"/>
  </r>
  <r>
    <d v="2023-07-01T00:00:00"/>
    <s v="S024190"/>
    <x v="22"/>
    <s v="PO146262"/>
    <s v="GRN191734"/>
    <s v="340-1085-1"/>
    <s v="LINAC GLIDE STRIP"/>
    <s v="Stockport SK4 2JT"/>
    <n v="22.2"/>
    <x v="1"/>
    <s v="Diesel"/>
    <n v="8.2140000000000008E-3"/>
  </r>
  <r>
    <d v="2023-11-01T00:00:00"/>
    <s v="S022669"/>
    <x v="53"/>
    <s v="PO150049"/>
    <s v="GRN202314"/>
    <n v="34204624"/>
    <s v="PLUG POWERTOP XTRA 63A 5POLE 400V IP67 50-60HZ IP6"/>
    <s v="Congleton CW12 1DL"/>
    <n v="12.6"/>
    <x v="2"/>
    <s v="Diesel"/>
    <n v="4.6620000000000003E-3"/>
  </r>
  <r>
    <d v="2023-07-01T00:00:00"/>
    <s v="S023284"/>
    <x v="19"/>
    <s v="PO137837"/>
    <s v="GRN191736"/>
    <s v="340-1011-1"/>
    <s v="MODIFIED ENCLOSURE SITE CONFIGURABLE"/>
    <s v="Leicester LE19 2DT"/>
    <n v="144"/>
    <x v="1"/>
    <s v="Diesel"/>
    <n v="5.3280000000000001E-2"/>
  </r>
  <r>
    <d v="2023-11-01T00:00:00"/>
    <s v="S022669"/>
    <x v="53"/>
    <s v="PO150440"/>
    <s v="GRN202323"/>
    <n v="101019928"/>
    <s v="TRIMLINE SWINGHANDLE WITH CYLINDER FOR FLAT RODS"/>
    <s v="Congleton CW12 1DL"/>
    <n v="12.6"/>
    <x v="2"/>
    <s v="Diesel"/>
    <n v="4.6620000000000003E-3"/>
  </r>
  <r>
    <d v="2023-07-01T00:00:00"/>
    <s v="S023284"/>
    <x v="19"/>
    <s v="PO137837"/>
    <s v="GRN191738"/>
    <s v="340-1105-1"/>
    <s v="POWER DISTRIBUTION ASSY"/>
    <s v="Leicester LE19 2DT"/>
    <n v="144"/>
    <x v="1"/>
    <s v="Diesel"/>
    <n v="5.3280000000000001E-2"/>
  </r>
  <r>
    <d v="2023-11-01T00:00:00"/>
    <s v="S022669"/>
    <x v="53"/>
    <s v="PO149947"/>
    <s v="GRN202353"/>
    <n v="101038492"/>
    <s v="SCREWLESS UNSWITCHED FUSED CONNECTION UNIT - SS SC"/>
    <s v="Congleton CW12 1DL"/>
    <n v="12.6"/>
    <x v="2"/>
    <s v="Diesel"/>
    <n v="4.6620000000000003E-3"/>
  </r>
  <r>
    <d v="2023-07-01T00:00:00"/>
    <s v="S023284"/>
    <x v="19"/>
    <s v="PO140972"/>
    <s v="GRN191741"/>
    <s v="340-1072-1"/>
    <s v="CONDUIT JUNCTION BOX SOURCE SIDE – JUNCTION BOX DE"/>
    <s v="Leicester LE19 2DT"/>
    <n v="144"/>
    <x v="1"/>
    <s v="Diesel"/>
    <n v="5.3280000000000001E-2"/>
  </r>
  <r>
    <d v="2023-07-01T00:00:00"/>
    <s v="S023284"/>
    <x v="19"/>
    <s v="PO131881"/>
    <s v="GRN191742"/>
    <s v="340-1072-1"/>
    <s v="CONDUIT JTN BOX SOURCE SIDE-JTN BOX DETECTOR SIDE"/>
    <s v="Leicester LE19 2DT"/>
    <n v="144"/>
    <x v="1"/>
    <s v="Diesel"/>
    <n v="5.3280000000000001E-2"/>
  </r>
  <r>
    <d v="2023-07-01T00:00:00"/>
    <s v="S023284"/>
    <x v="19"/>
    <s v="PO142809"/>
    <s v="GRN191743"/>
    <n v="101042081"/>
    <s v="R60 HMI PANEL"/>
    <s v="Leicester LE19 2DT"/>
    <n v="144"/>
    <x v="1"/>
    <s v="Diesel"/>
    <n v="5.3280000000000001E-2"/>
  </r>
  <r>
    <d v="2023-11-01T00:00:00"/>
    <s v="S022669"/>
    <x v="53"/>
    <s v="PO150643"/>
    <s v="GRN202376"/>
    <n v="101019928"/>
    <s v="TRIMLINE SWINGHANDLE WITH CYLINDER FOR FLAT RODS"/>
    <s v="Congleton CW12 1DL"/>
    <n v="12.6"/>
    <x v="2"/>
    <s v="Diesel"/>
    <n v="4.6620000000000003E-3"/>
  </r>
  <r>
    <d v="2023-11-01T00:00:00"/>
    <s v="S022669"/>
    <x v="53"/>
    <s v="PO150442"/>
    <s v="GRN202391"/>
    <n v="101042092"/>
    <s v="VIDAR CAMERA ETHERNET DATA CABLE 2M"/>
    <s v="Congleton CW12 1DL"/>
    <n v="12.6"/>
    <x v="2"/>
    <s v="Diesel"/>
    <n v="4.6620000000000003E-3"/>
  </r>
  <r>
    <d v="2023-11-01T00:00:00"/>
    <s v="S022669"/>
    <x v="53"/>
    <s v="PO149946"/>
    <s v="GRN202437"/>
    <n v="101018492"/>
    <s v="TRAFFIC LIGHT - ULTRA BRIGHT LED SINGLE 150MM &quot;X&quot;"/>
    <s v="Congleton CW12 1DL"/>
    <n v="12.6"/>
    <x v="2"/>
    <s v="Diesel"/>
    <n v="4.6620000000000003E-3"/>
  </r>
  <r>
    <d v="2023-11-01T00:00:00"/>
    <s v="S022669"/>
    <x v="53"/>
    <s v="PO149950"/>
    <s v="GRN202470"/>
    <n v="57207481"/>
    <s v="ROUND ROD WITH ROLLERS 1200mm FDB PANEL FITTINGS 2"/>
    <s v="Congleton CW12 1DL"/>
    <n v="12.6"/>
    <x v="2"/>
    <s v="Diesel"/>
    <n v="4.6620000000000003E-3"/>
  </r>
  <r>
    <d v="2023-11-01T00:00:00"/>
    <s v="S022669"/>
    <x v="53"/>
    <s v="PO149517"/>
    <s v="GRN202584"/>
    <s v="340-1670-1"/>
    <s v="P60 MKII CABLE MANAGEMENT SYSTEM - MEXICO SEMAR/SE"/>
    <s v="Congleton CW12 1DL"/>
    <n v="12.6"/>
    <x v="2"/>
    <s v="Diesel"/>
    <n v="4.6620000000000003E-3"/>
  </r>
  <r>
    <d v="2023-11-01T00:00:00"/>
    <s v="S022669"/>
    <x v="53"/>
    <s v="PO149805"/>
    <s v="GRN202629"/>
    <s v="11700-8596"/>
    <s v="SURGE PROTECTOR LAN CAT6 DIN RAIL MOUNT"/>
    <s v="Congleton CW12 1DL"/>
    <n v="12.6"/>
    <x v="2"/>
    <s v="Diesel"/>
    <n v="4.6620000000000003E-3"/>
  </r>
  <r>
    <d v="2023-11-01T00:00:00"/>
    <s v="S022669"/>
    <x v="53"/>
    <s v="PO149740"/>
    <s v="GRN202636"/>
    <s v="11701-3379"/>
    <s v="SCANDI GREY 4L PORTABLE MINI COOLER &amp; WARMER"/>
    <s v="Congleton CW12 1DL"/>
    <n v="12.6"/>
    <x v="2"/>
    <s v="Diesel"/>
    <n v="4.6620000000000003E-3"/>
  </r>
  <r>
    <d v="2023-11-01T00:00:00"/>
    <s v="S022669"/>
    <x v="53"/>
    <s v="PO145632"/>
    <s v="GRN202639"/>
    <s v="11700-6126"/>
    <s v="INSULATION PIPE 1-3/8IN ID X 1/2&quot; WALL X 72' LONG"/>
    <s v="Congleton CW12 1DL"/>
    <n v="12.6"/>
    <x v="2"/>
    <s v="Diesel"/>
    <n v="4.6620000000000003E-3"/>
  </r>
  <r>
    <d v="2023-11-01T00:00:00"/>
    <s v="S022669"/>
    <x v="53"/>
    <s v="PO150982"/>
    <s v="GRN202832"/>
    <s v="11700-8596"/>
    <s v="SURGE PROTECTOR LAN CAT6 DIN RAIL MOUNT"/>
    <s v="Congleton CW12 1DL"/>
    <n v="12.6"/>
    <x v="2"/>
    <s v="Diesel"/>
    <n v="4.6620000000000003E-3"/>
  </r>
  <r>
    <d v="2023-11-01T00:00:00"/>
    <s v="S022669"/>
    <x v="53"/>
    <s v="PO145924"/>
    <s v="GRN202833"/>
    <n v="31205871"/>
    <s v="SOCKET OUTLET UNIT 2 GANG  100MM TRK TRUNKING - WH"/>
    <s v="Congleton CW12 1DL"/>
    <n v="12.6"/>
    <x v="2"/>
    <s v="Diesel"/>
    <n v="4.6620000000000003E-3"/>
  </r>
  <r>
    <d v="2023-11-01T00:00:00"/>
    <s v="S022669"/>
    <x v="53"/>
    <s v="PO150152"/>
    <s v="GRN202834"/>
    <s v="11505-0869"/>
    <s v="KEYBOARD SPANISH 104 KEY WINDOWS USB"/>
    <s v="Congleton CW12 1DL"/>
    <n v="12.6"/>
    <x v="2"/>
    <s v="Diesel"/>
    <n v="4.6620000000000003E-3"/>
  </r>
  <r>
    <d v="2023-11-01T00:00:00"/>
    <s v="S022669"/>
    <x v="53"/>
    <s v="PO151296"/>
    <s v="GRN202915"/>
    <n v="42206856"/>
    <s v="TABLE TOP COMPACT FRIDGE (445MM DEEP X 475MM WIDE"/>
    <s v="Congleton CW12 1DL"/>
    <n v="12.6"/>
    <x v="2"/>
    <s v="Diesel"/>
    <n v="4.6620000000000003E-3"/>
  </r>
  <r>
    <d v="2023-11-01T00:00:00"/>
    <s v="S022669"/>
    <x v="53"/>
    <s v="PO150815"/>
    <s v="GRN202926"/>
    <s v="11701-3782"/>
    <s v="CARK-91B CAR KIT FOR THR880I HANDPORTABLE RADIO"/>
    <s v="Congleton CW12 1DL"/>
    <n v="12.6"/>
    <x v="2"/>
    <s v="Diesel"/>
    <n v="4.6620000000000003E-3"/>
  </r>
  <r>
    <d v="2023-11-01T00:00:00"/>
    <s v="S022669"/>
    <x v="53"/>
    <s v="PO142067"/>
    <s v="GRN202950"/>
    <n v="101025603"/>
    <s v="DIMMER SWITCH 1 GANG 1-10V ON/OFF BRUSHED STEEL"/>
    <s v="Congleton CW12 1DL"/>
    <n v="12.6"/>
    <x v="2"/>
    <s v="Diesel"/>
    <n v="4.6620000000000003E-3"/>
  </r>
  <r>
    <d v="2023-07-01T00:00:00"/>
    <s v="S022670"/>
    <x v="26"/>
    <s v="PO146263"/>
    <s v="GRN191781"/>
    <s v="11700-5217"/>
    <s v="WASHER FLAT M18 GEOMET 500B"/>
    <s v="Congleton CW12 1HR"/>
    <n v="12.8"/>
    <x v="2"/>
    <s v="Diesel"/>
    <n v="4.7360000000000001E-5"/>
  </r>
  <r>
    <d v="2023-07-01T00:00:00"/>
    <s v="S022670"/>
    <x v="26"/>
    <s v="PO146242"/>
    <s v="GRN191782"/>
    <s v="11583-0384"/>
    <s v="SCREW SHCS M10X25MM LG SST"/>
    <s v="Congleton CW12 1HR"/>
    <n v="12.8"/>
    <x v="2"/>
    <s v="Diesel"/>
    <n v="4.7360000000000001E-5"/>
  </r>
  <r>
    <d v="2023-11-01T00:00:00"/>
    <s v="S022669"/>
    <x v="53"/>
    <s v="PO149349"/>
    <s v="GRN202951"/>
    <s v="11700-8363-UOM"/>
    <s v="CABLE 20AWG 2COND 19/32"/>
    <s v="Congleton CW12 1DL"/>
    <n v="12.6"/>
    <x v="2"/>
    <s v="Diesel"/>
    <n v="4.6620000000000003E-3"/>
  </r>
  <r>
    <d v="2023-07-01T00:00:00"/>
    <s v="S022670"/>
    <x v="26"/>
    <s v="PO145733"/>
    <s v="GRN191784"/>
    <s v="11700-7009"/>
    <s v="WASHER TWO-PART LOCKING  3/4IN ZINC"/>
    <s v="Congleton CW12 1HR"/>
    <n v="12.8"/>
    <x v="2"/>
    <s v="Diesel"/>
    <n v="4.7360000000000001E-5"/>
  </r>
  <r>
    <d v="2023-11-01T00:00:00"/>
    <s v="S022669"/>
    <x v="53"/>
    <s v="PO150815"/>
    <s v="GRN203026"/>
    <n v="1"/>
    <s v="freight inwards"/>
    <s v="Congleton CW12 1DL"/>
    <n v="12.6"/>
    <x v="2"/>
    <s v="Diesel"/>
    <n v="4.6620000000000003E-3"/>
  </r>
  <r>
    <d v="2023-11-01T00:00:00"/>
    <s v="S022669"/>
    <x v="53"/>
    <s v="PO150408"/>
    <s v="GRN203194"/>
    <n v="101033562"/>
    <s v="2.4GHz 4-ZONE TOUCH RF RGBW REMOTE CONTROL MILIGHT"/>
    <s v="Congleton CW12 1DL"/>
    <n v="12.6"/>
    <x v="2"/>
    <s v="Diesel"/>
    <n v="4.6620000000000003E-3"/>
  </r>
  <r>
    <d v="2023-11-01T00:00:00"/>
    <s v="S022669"/>
    <x v="53"/>
    <s v="PO151177"/>
    <s v="GRN203198"/>
    <n v="1545013"/>
    <s v="FUEL FILLER FLAP (UNPAINTED) CARLYLE BUS &amp; COACH 5"/>
    <s v="Congleton CW12 1DL"/>
    <n v="12.6"/>
    <x v="2"/>
    <s v="Diesel"/>
    <n v="4.6620000000000003E-3"/>
  </r>
  <r>
    <d v="2023-12-01T00:00:00"/>
    <s v="S022669"/>
    <x v="53"/>
    <s v="PO145924"/>
    <s v="GRN203253"/>
    <n v="85201597"/>
    <s v="M6 X 25MM ROOFING BOLT"/>
    <s v="Congleton CW12 1DL"/>
    <n v="12.6"/>
    <x v="2"/>
    <s v="Diesel"/>
    <n v="4.6620000000000003E-3"/>
  </r>
  <r>
    <d v="2023-12-01T00:00:00"/>
    <s v="S022669"/>
    <x v="53"/>
    <s v="PO145927"/>
    <s v="GRN203265"/>
    <s v="11700-6124-UOM"/>
    <s v="INSULATION PIPE WRAP BLACK 23 METERS"/>
    <s v="Congleton CW12 1DL"/>
    <n v="12.6"/>
    <x v="2"/>
    <s v="Diesel"/>
    <n v="4.6620000000000003E-3"/>
  </r>
  <r>
    <d v="2023-12-01T00:00:00"/>
    <s v="S022669"/>
    <x v="53"/>
    <s v="PO150297"/>
    <s v="GRN203266"/>
    <n v="21201414"/>
    <s v="PATCH CORD CAT 5E FTP PVC METAL SHIELD 1M - BLACK"/>
    <s v="Congleton CW12 1DL"/>
    <n v="12.6"/>
    <x v="2"/>
    <s v="Diesel"/>
    <n v="4.6620000000000003E-3"/>
  </r>
  <r>
    <d v="2023-12-01T00:00:00"/>
    <s v="S022669"/>
    <x v="53"/>
    <s v="PO151032"/>
    <s v="GRN203276"/>
    <s v="11701-3824"/>
    <s v="RADIO, HANDHELD, LI-ION BATTERY PACK, RAPID CHARGE"/>
    <s v="Congleton CW12 1DL"/>
    <n v="12.6"/>
    <x v="2"/>
    <s v="Diesel"/>
    <n v="4.6620000000000003E-3"/>
  </r>
  <r>
    <d v="2023-12-01T00:00:00"/>
    <s v="S022669"/>
    <x v="53"/>
    <s v="PO147749"/>
    <s v="GRN203286"/>
    <n v="42205934"/>
    <s v="CABINET FOR NAVIGATION CONTROL UNIT ETC GOTTING KG"/>
    <s v="Congleton CW12 1DL"/>
    <n v="12.6"/>
    <x v="2"/>
    <s v="Diesel"/>
    <n v="4.6620000000000003E-3"/>
  </r>
  <r>
    <d v="2023-12-01T00:00:00"/>
    <s v="S022669"/>
    <x v="53"/>
    <s v="PO149946"/>
    <s v="GRN203324"/>
    <n v="101025262"/>
    <s v="SLIMLINE LED MODULE (12/24V) RED FLASH LAP ELECTRI"/>
    <s v="Congleton CW12 1DL"/>
    <n v="12.6"/>
    <x v="2"/>
    <s v="Diesel"/>
    <n v="4.6620000000000003E-3"/>
  </r>
  <r>
    <d v="2023-07-01T00:00:00"/>
    <s v="S025431"/>
    <x v="0"/>
    <s v="PO146007"/>
    <s v="GRN191805"/>
    <s v="11701-0429"/>
    <s v="MULTI-FUNCTION PRINTER LASER COLOR 120V"/>
    <s v="Boston Massachusetts"/>
    <n v="3154"/>
    <x v="0"/>
    <s v="Crude"/>
    <n v="2.5295079999999999"/>
  </r>
  <r>
    <d v="2023-12-01T00:00:00"/>
    <s v="S022669"/>
    <x v="53"/>
    <s v="PO145927"/>
    <s v="GRN203354"/>
    <s v="11700-6123-UOM"/>
    <s v="WIRE HOOK-UP 10AWG/6.00MM SQ GRN/YEL HAR H07V-K MT"/>
    <s v="Congleton CW12 1DL"/>
    <n v="12.6"/>
    <x v="2"/>
    <s v="Diesel"/>
    <n v="4.6620000000000003E-3"/>
  </r>
  <r>
    <d v="2023-12-01T00:00:00"/>
    <s v="S022669"/>
    <x v="53"/>
    <s v="PO151194"/>
    <s v="GRN203355"/>
    <n v="3445267"/>
    <s v="TRAILING SOCKET 6 WAY WHITE"/>
    <s v="Congleton CW12 1DL"/>
    <n v="12.6"/>
    <x v="2"/>
    <s v="Diesel"/>
    <n v="4.6620000000000003E-3"/>
  </r>
  <r>
    <d v="2023-12-01T00:00:00"/>
    <s v="S022669"/>
    <x v="53"/>
    <s v="PO150572"/>
    <s v="GRN203362"/>
    <s v="340-1102-1"/>
    <s v="UNISTRUT 1-5/8&quot;X1-5/8&quot; SLOTTED MODIFIED"/>
    <s v="Congleton CW12 1DL"/>
    <n v="12.6"/>
    <x v="2"/>
    <s v="Diesel"/>
    <n v="4.6620000000000003E-3"/>
  </r>
  <r>
    <d v="2023-12-01T00:00:00"/>
    <s v="S022669"/>
    <x v="53"/>
    <s v="PO150983"/>
    <s v="GRN203387"/>
    <n v="34203714"/>
    <s v="CAVITY WALL BACK BOX 1 GANG 35MM DEEP WHITE"/>
    <s v="Congleton CW12 1DL"/>
    <n v="12.6"/>
    <x v="2"/>
    <s v="Diesel"/>
    <n v="4.6620000000000003E-3"/>
  </r>
  <r>
    <d v="2023-12-01T00:00:00"/>
    <s v="S022669"/>
    <x v="53"/>
    <s v="PO151032"/>
    <s v="GRN203390"/>
    <n v="13206264"/>
    <s v="HAND HELD PORTABLE 2-WAY RADIO C/W LI-ION BATTERY,"/>
    <s v="Congleton CW12 1DL"/>
    <n v="12.6"/>
    <x v="2"/>
    <s v="Diesel"/>
    <n v="4.6620000000000003E-3"/>
  </r>
  <r>
    <d v="2023-12-01T00:00:00"/>
    <s v="S022669"/>
    <x v="53"/>
    <s v="PO149950"/>
    <s v="GRN203444"/>
    <s v="11700-8532"/>
    <s v="COMPACTLOGIX MODBUS 232 SERIAL MODULE"/>
    <s v="Congleton CW12 1DL"/>
    <n v="12.6"/>
    <x v="2"/>
    <s v="Diesel"/>
    <n v="4.6620000000000003E-3"/>
  </r>
  <r>
    <d v="2023-12-01T00:00:00"/>
    <s v="S022669"/>
    <x v="53"/>
    <s v="PO150892"/>
    <s v="GRN203447"/>
    <s v="11701-3777"/>
    <s v="HEKATRON TDS-247 HEAT DETECTOR"/>
    <s v="Congleton CW12 1DL"/>
    <n v="12.6"/>
    <x v="2"/>
    <s v="Diesel"/>
    <n v="4.6620000000000003E-3"/>
  </r>
  <r>
    <d v="2023-12-01T00:00:00"/>
    <s v="S022669"/>
    <x v="53"/>
    <s v="PO150847"/>
    <s v="GRN203454"/>
    <s v="11701-3777"/>
    <s v="HEKATRON TDS-247 HEAT DETECTOR"/>
    <s v="Congleton CW12 1DL"/>
    <n v="12.6"/>
    <x v="2"/>
    <s v="Diesel"/>
    <n v="4.6620000000000003E-3"/>
  </r>
  <r>
    <d v="2023-12-01T00:00:00"/>
    <s v="S022669"/>
    <x v="53"/>
    <s v="PO148124"/>
    <s v="GRN203464"/>
    <s v="11700-7064"/>
    <s v="POWER SUPPLY 12VDC 7A -40 TO +70C DIN RAIL"/>
    <s v="Congleton CW12 1DL"/>
    <n v="12.6"/>
    <x v="2"/>
    <s v="Diesel"/>
    <n v="4.6620000000000003E-3"/>
  </r>
  <r>
    <d v="2023-12-01T00:00:00"/>
    <s v="S022669"/>
    <x v="53"/>
    <s v="PO151350"/>
    <s v="GRN203525"/>
    <s v="11701-0430"/>
    <s v="MULTI-FUNCTION PRINTER LASER COLOR 220V"/>
    <s v="Congleton CW12 1DL"/>
    <n v="12.6"/>
    <x v="2"/>
    <s v="Diesel"/>
    <n v="4.6620000000000003E-3"/>
  </r>
  <r>
    <d v="2023-12-01T00:00:00"/>
    <s v="S022669"/>
    <x v="53"/>
    <s v="PO151397"/>
    <s v="GRN203689"/>
    <n v="55203866"/>
    <s v="AMBER DOUBLE-FLASH BEACON 24VDC"/>
    <s v="Congleton CW12 1DL"/>
    <n v="12.6"/>
    <x v="2"/>
    <s v="Diesel"/>
    <n v="4.6620000000000003E-3"/>
  </r>
  <r>
    <d v="2023-12-01T00:00:00"/>
    <s v="S022669"/>
    <x v="53"/>
    <s v="PO150545"/>
    <s v="GRN203818"/>
    <s v="11700-5953"/>
    <s v="CABLE DISPLAYPORT 1.2 TO HDMI 1.4, 5 METERS, 4K RE"/>
    <s v="Congleton CW12 1DL"/>
    <n v="12.6"/>
    <x v="2"/>
    <s v="Diesel"/>
    <n v="4.6620000000000003E-3"/>
  </r>
  <r>
    <d v="2023-12-01T00:00:00"/>
    <s v="S022669"/>
    <x v="53"/>
    <s v="PO150498"/>
    <s v="GRN203821"/>
    <s v="11701-0639"/>
    <s v="INDICATOR LIGHT 24V 16MM ROUND GREEN LED"/>
    <s v="Congleton CW12 1DL"/>
    <n v="12.6"/>
    <x v="2"/>
    <s v="Diesel"/>
    <n v="4.6620000000000003E-3"/>
  </r>
  <r>
    <d v="2023-12-01T00:00:00"/>
    <s v="S022669"/>
    <x v="53"/>
    <s v="PO145924"/>
    <s v="GRN203822"/>
    <n v="33202550"/>
    <s v="COPPER TUBE TERMINAL LUG 10 X 10MM (BAG OF 100)"/>
    <s v="Congleton CW12 1DL"/>
    <n v="12.6"/>
    <x v="2"/>
    <s v="Diesel"/>
    <n v="4.6620000000000003E-3"/>
  </r>
  <r>
    <d v="2023-12-01T00:00:00"/>
    <s v="S022669"/>
    <x v="53"/>
    <s v="PO145632"/>
    <s v="GRN203856"/>
    <s v="11540-0692"/>
    <s v="PUTTY HIGH VOLTAGE"/>
    <s v="Congleton CW12 1DL"/>
    <n v="12.6"/>
    <x v="2"/>
    <s v="Diesel"/>
    <n v="4.6620000000000003E-3"/>
  </r>
  <r>
    <d v="2023-06-01T00:00:00"/>
    <s v="S024099"/>
    <x v="47"/>
    <s v="PO143019"/>
    <s v="GRN190538"/>
    <s v="340-1012-1"/>
    <s v="WELDMENT LINAC SUPPORT STRUCTURE"/>
    <s v="Stafford ST16 3DR"/>
    <n v="49.6"/>
    <x v="3"/>
    <s v="Diesel"/>
    <n v="5.0430800000000005E-2"/>
  </r>
  <r>
    <d v="2023-12-01T00:00:00"/>
    <s v="S022669"/>
    <x v="53"/>
    <s v="PO150911"/>
    <s v="GRN203862"/>
    <n v="101034435"/>
    <s v="SWA TERMINATED OS2 9/125 FIBRE CABLE 100M LC-LC 8C"/>
    <s v="Congleton CW12 1DL"/>
    <n v="12.6"/>
    <x v="2"/>
    <s v="Diesel"/>
    <n v="4.6620000000000003E-3"/>
  </r>
  <r>
    <d v="2023-07-01T00:00:00"/>
    <s v="S023849"/>
    <x v="6"/>
    <s v="PO146385"/>
    <s v="GRN191838"/>
    <n v="101007863"/>
    <s v="NETGEAR COMPATIBLE 10GBASE-LR SFP+1310NM 10KM"/>
    <s v="Warrington WA2 8TX"/>
    <n v="78.2"/>
    <x v="2"/>
    <s v="Diesel"/>
    <n v="2.8933999999999996E-4"/>
  </r>
  <r>
    <d v="2023-12-01T00:00:00"/>
    <s v="S022669"/>
    <x v="53"/>
    <s v="PO150572"/>
    <s v="GRN203918"/>
    <s v="11700-7756"/>
    <s v="HOIST RING 1-8  X 1.53 BOLT 10000LB"/>
    <s v="Congleton CW12 1DL"/>
    <n v="12.6"/>
    <x v="2"/>
    <s v="Diesel"/>
    <n v="4.6620000000000003E-3"/>
  </r>
  <r>
    <d v="2023-12-01T00:00:00"/>
    <s v="S022669"/>
    <x v="53"/>
    <s v="PO150767"/>
    <s v="GRN203986"/>
    <n v="101025262"/>
    <s v="SLIMLINE LED MODULE (12/24V) RED FLASH LAP ELECTRI"/>
    <s v="Congleton CW12 1DL"/>
    <n v="12.6"/>
    <x v="2"/>
    <s v="Diesel"/>
    <n v="4.6620000000000003E-3"/>
  </r>
  <r>
    <d v="2023-12-01T00:00:00"/>
    <s v="S022669"/>
    <x v="53"/>
    <s v="PO150398"/>
    <s v="GRN203990"/>
    <n v="101048350"/>
    <s v="UNEQUAL UNION Y CONNECTOR (8mm IN, 2 x 6mm OUT) IM"/>
    <s v="Congleton CW12 1DL"/>
    <n v="12.6"/>
    <x v="2"/>
    <s v="Diesel"/>
    <n v="4.6620000000000003E-3"/>
  </r>
  <r>
    <d v="2023-12-01T00:00:00"/>
    <s v="S022669"/>
    <x v="53"/>
    <s v="PO143673"/>
    <s v="GRN203991"/>
    <n v="101017406"/>
    <s v="WD MY PASSPORT 2TB PORTABLE HARD DRIVE - BLACK"/>
    <s v="Congleton CW12 1DL"/>
    <n v="12.6"/>
    <x v="2"/>
    <s v="Diesel"/>
    <n v="4.6620000000000003E-3"/>
  </r>
  <r>
    <d v="2023-12-01T00:00:00"/>
    <s v="S022669"/>
    <x v="53"/>
    <s v="PO151009"/>
    <s v="GRN203995"/>
    <n v="101033562"/>
    <s v="2.4GHz 4-ZONE TOUCH RF RGBW REMOTE CONTROL MILIGHT"/>
    <s v="Congleton CW12 1DL"/>
    <n v="12.6"/>
    <x v="2"/>
    <s v="Diesel"/>
    <n v="4.6620000000000003E-3"/>
  </r>
  <r>
    <d v="2023-07-01T00:00:00"/>
    <s v="S001571"/>
    <x v="10"/>
    <s v="PO131751"/>
    <s v="GRN191845"/>
    <s v="11700-5287"/>
    <s v="LASER SCANNER LMS141-15100 SECURITY PRIME"/>
    <s v="St Albans AL1 5BN"/>
    <n v="298"/>
    <x v="2"/>
    <s v="Diesel"/>
    <n v="1.1026E-3"/>
  </r>
  <r>
    <d v="2023-07-01T00:00:00"/>
    <s v="S023222"/>
    <x v="11"/>
    <s v="PO140873"/>
    <s v="GRN191846"/>
    <s v="11700-5430"/>
    <s v="CABLE 4 PIN PANEL MOUNT SHLD 4 METER"/>
    <s v="Wickford SS11 8YT"/>
    <n v="390"/>
    <x v="2"/>
    <s v="Diesel"/>
    <n v="1.4430000000000001E-3"/>
  </r>
  <r>
    <d v="2023-07-01T00:00:00"/>
    <s v="S001571"/>
    <x v="10"/>
    <s v="PO144865"/>
    <s v="GRN191847"/>
    <n v="101012395"/>
    <s v="SICK 2D LIDAR LASER SENSOR TIM351-2134001"/>
    <s v="St Albans AL1 5BN"/>
    <n v="298"/>
    <x v="2"/>
    <s v="Diesel"/>
    <n v="1.1026E-3"/>
  </r>
  <r>
    <d v="2023-07-01T00:00:00"/>
    <s v="S023222"/>
    <x v="11"/>
    <s v="PO144319"/>
    <s v="GRN191848"/>
    <s v="11700-0736"/>
    <s v="BANNER SSA-EB1P-02ED1Q4 E-STOP SWITCH"/>
    <s v="Wickford SS11 8YT"/>
    <n v="390"/>
    <x v="2"/>
    <s v="Diesel"/>
    <n v="1.4430000000000001E-3"/>
  </r>
  <r>
    <d v="2023-12-01T00:00:00"/>
    <s v="S022669"/>
    <x v="53"/>
    <s v="PO150981"/>
    <s v="GRN203998"/>
    <n v="101039674"/>
    <s v="SLIDE-N-LOCK UNIVERSAL MONITOR PLATE"/>
    <s v="Congleton CW12 1DL"/>
    <n v="12.6"/>
    <x v="2"/>
    <s v="Diesel"/>
    <n v="4.6620000000000003E-3"/>
  </r>
  <r>
    <d v="2023-12-01T00:00:00"/>
    <s v="S022669"/>
    <x v="53"/>
    <s v="PO151009"/>
    <s v="GRN203999"/>
    <n v="57207488"/>
    <s v="ADAPTER FOR ROUND RODS 8MM DIA"/>
    <s v="Congleton CW12 1DL"/>
    <n v="12.6"/>
    <x v="2"/>
    <s v="Diesel"/>
    <n v="4.6620000000000003E-3"/>
  </r>
  <r>
    <d v="2023-12-01T00:00:00"/>
    <s v="S022669"/>
    <x v="53"/>
    <s v="PO150572"/>
    <s v="GRN204001"/>
    <n v="101017406"/>
    <s v="WD MY PASSPORT 2TB PORTABLE HARD DRIVE - BLACK"/>
    <s v="Congleton CW12 1DL"/>
    <n v="12.6"/>
    <x v="2"/>
    <s v="Diesel"/>
    <n v="4.6620000000000003E-3"/>
  </r>
  <r>
    <d v="2023-12-01T00:00:00"/>
    <s v="S022669"/>
    <x v="53"/>
    <s v="PO151419"/>
    <s v="GRN204003"/>
    <n v="101028124"/>
    <s v="ARABIC ANPR SOFTWARE R3, R4 - LPR SINGLE CORE"/>
    <s v="Congleton CW12 1DL"/>
    <n v="12.6"/>
    <x v="2"/>
    <s v="Diesel"/>
    <n v="4.6620000000000003E-3"/>
  </r>
  <r>
    <d v="2023-07-01T00:00:00"/>
    <s v="S001047"/>
    <x v="9"/>
    <s v="PO144580"/>
    <s v="GRN191862"/>
    <n v="66205215"/>
    <s v="2X8 ELEMENT PHOTO DIODE CDWO4 30MM THICK"/>
    <s v="81300 Johor Bahru Malaysia"/>
    <n v="6781"/>
    <x v="4"/>
    <s v="Aviation"/>
    <n v="1.1924057587200001"/>
  </r>
  <r>
    <d v="2023-07-01T00:00:00"/>
    <s v="S001047"/>
    <x v="9"/>
    <s v="PO144821"/>
    <s v="GRN191863"/>
    <s v="11701-3091"/>
    <s v="SILICON PD - CDW04 - 5X5X10 THK - 8X2 ELEM - M13"/>
    <s v="81300 Johor Bahru Malaysia"/>
    <n v="6781"/>
    <x v="4"/>
    <s v="Aviation"/>
    <n v="1.1924057587200001"/>
  </r>
  <r>
    <d v="2023-12-01T00:00:00"/>
    <s v="S022669"/>
    <x v="53"/>
    <s v="PO150981"/>
    <s v="GRN204026"/>
    <n v="101030888"/>
    <s v="C13 CABLE MOUNT IEC CONNECTOR SOCKET 10A 250VAC"/>
    <s v="Congleton CW12 1DL"/>
    <n v="12.6"/>
    <x v="2"/>
    <s v="Diesel"/>
    <n v="4.6620000000000003E-3"/>
  </r>
  <r>
    <d v="2023-12-01T00:00:00"/>
    <s v="S022669"/>
    <x v="53"/>
    <s v="PO149517"/>
    <s v="GRN204030"/>
    <s v="340-1670-1"/>
    <s v="P60 MKII CABLE MANAGEMENT SYSTEM - MEXICO SEMAR/SE"/>
    <s v="Congleton CW12 1DL"/>
    <n v="12.6"/>
    <x v="2"/>
    <s v="Diesel"/>
    <n v="4.6620000000000003E-3"/>
  </r>
  <r>
    <d v="2023-12-01T00:00:00"/>
    <s v="S022669"/>
    <x v="53"/>
    <s v="PO150574"/>
    <s v="GRN204059"/>
    <n v="101033091"/>
    <s v="PREMIUM RECESSED PROFILE RAIL X 2M"/>
    <s v="Congleton CW12 1DL"/>
    <n v="12.6"/>
    <x v="2"/>
    <s v="Diesel"/>
    <n v="4.6620000000000003E-3"/>
  </r>
  <r>
    <d v="2023-07-01T00:00:00"/>
    <s v="S001047"/>
    <x v="9"/>
    <s v="PO144821"/>
    <s v="GRN191867"/>
    <n v="101026186"/>
    <s v="DIODE 2X8 ELEMENT PHOTO CDWO4 0.3MM THICK"/>
    <s v="81300 Johor Bahru Malaysia"/>
    <n v="6781"/>
    <x v="4"/>
    <s v="Aviation"/>
    <n v="1.1924057587200001"/>
  </r>
  <r>
    <d v="2023-07-01T00:00:00"/>
    <s v="S001047"/>
    <x v="9"/>
    <s v="PO144821"/>
    <s v="GRN191869"/>
    <s v="11701-3091"/>
    <s v="SILICON PD - CDW04 - 5X5X10 THK - 8X2 ELEM - M13"/>
    <s v="81300 Johor Bahru Malaysia"/>
    <n v="6781"/>
    <x v="4"/>
    <s v="Aviation"/>
    <n v="1.1924057587200001"/>
  </r>
  <r>
    <d v="2023-12-01T00:00:00"/>
    <s v="S022669"/>
    <x v="53"/>
    <s v="PO151011"/>
    <s v="GRN204063"/>
    <n v="101025603"/>
    <s v="DIMMER SWITCH 1 GANG 1-10V ON/OFF BRUSHED STEEL"/>
    <s v="Congleton CW12 1DL"/>
    <n v="12.6"/>
    <x v="2"/>
    <s v="Diesel"/>
    <n v="4.6620000000000003E-3"/>
  </r>
  <r>
    <d v="2023-12-01T00:00:00"/>
    <s v="S022669"/>
    <x v="53"/>
    <s v="PO150982"/>
    <s v="GRN204074"/>
    <n v="101033641"/>
    <s v="CLB 2.5mm CABLE MOUNT DC JACK PLUG 2A CLEVER LITTL"/>
    <s v="Congleton CW12 1DL"/>
    <n v="12.6"/>
    <x v="2"/>
    <s v="Diesel"/>
    <n v="4.6620000000000003E-3"/>
  </r>
  <r>
    <d v="2023-07-01T00:00:00"/>
    <s v="S001047"/>
    <x v="9"/>
    <s v="PO142188"/>
    <s v="GRN191877"/>
    <n v="66205215"/>
    <s v="2X8 ELEMENT PHOTO DIODE CDWO4 30MM THICK"/>
    <s v="81300 Johor Bahru Malaysia"/>
    <n v="6781"/>
    <x v="4"/>
    <s v="Aviation"/>
    <n v="1.1924057587200001"/>
  </r>
  <r>
    <d v="2023-12-01T00:00:00"/>
    <s v="S022669"/>
    <x v="53"/>
    <s v="PO145927"/>
    <s v="GRN204078"/>
    <n v="101050292"/>
    <s v="ACTROS 5 FUEL SENDER ASSEMBLY"/>
    <s v="Congleton CW12 1DL"/>
    <n v="12.6"/>
    <x v="2"/>
    <s v="Diesel"/>
    <n v="4.6620000000000003E-3"/>
  </r>
  <r>
    <d v="2023-12-01T00:00:00"/>
    <s v="S022669"/>
    <x v="53"/>
    <s v="PO150959"/>
    <s v="GRN204081"/>
    <n v="101025610"/>
    <s v="ULTIMATE - SCREWLESS EURO MODULE 1 GANG - STAINLES"/>
    <s v="Congleton CW12 1DL"/>
    <n v="12.6"/>
    <x v="2"/>
    <s v="Diesel"/>
    <n v="4.6620000000000003E-3"/>
  </r>
  <r>
    <d v="2023-07-01T00:00:00"/>
    <s v="S001047"/>
    <x v="9"/>
    <s v="PO142188"/>
    <s v="GRN191888"/>
    <n v="66205215"/>
    <s v="2X8 ELEMENT PHOTO DIODE CDWO4 30MM THICK"/>
    <s v="81300 Johor Bahru Malaysia"/>
    <n v="6781"/>
    <x v="4"/>
    <s v="Aviation"/>
    <n v="1.1924057587200001"/>
  </r>
  <r>
    <d v="2023-12-01T00:00:00"/>
    <s v="S022669"/>
    <x v="53"/>
    <s v="PO150961"/>
    <s v="GRN204097"/>
    <n v="56207350"/>
    <s v="DESKTOP POWER SUPPLY FOR MOTOROLA DM4400 ALFATRONI"/>
    <s v="Congleton CW12 1DL"/>
    <n v="12.6"/>
    <x v="2"/>
    <s v="Diesel"/>
    <n v="4.6620000000000003E-3"/>
  </r>
  <r>
    <d v="2023-12-01T00:00:00"/>
    <s v="S022669"/>
    <x v="53"/>
    <s v="PO150983"/>
    <s v="GRN204129"/>
    <n v="34203714"/>
    <s v="CAVITY WALL BACK BOX 1 GANG 35MM DEEP WHITE"/>
    <s v="Congleton CW12 1DL"/>
    <n v="12.6"/>
    <x v="2"/>
    <s v="Diesel"/>
    <n v="4.6620000000000003E-3"/>
  </r>
  <r>
    <d v="2023-12-01T00:00:00"/>
    <s v="S022669"/>
    <x v="53"/>
    <s v="PO150961"/>
    <s v="GRN204137"/>
    <n v="3445185"/>
    <s v="13A UK PLUG CABLE MOUNT 50VAC"/>
    <s v="Congleton CW12 1DL"/>
    <n v="12.6"/>
    <x v="2"/>
    <s v="Diesel"/>
    <n v="4.6620000000000003E-3"/>
  </r>
  <r>
    <d v="2023-12-01T00:00:00"/>
    <s v="S022669"/>
    <x v="53"/>
    <s v="PO145924"/>
    <s v="GRN204256"/>
    <n v="3445191"/>
    <s v="2 GANG SWITCHED SOCKET OUTLET 13A - WHITE"/>
    <s v="Congleton CW12 1DL"/>
    <n v="12.6"/>
    <x v="2"/>
    <s v="Diesel"/>
    <n v="4.6620000000000003E-3"/>
  </r>
  <r>
    <d v="2023-12-01T00:00:00"/>
    <s v="S022669"/>
    <x v="53"/>
    <s v="PO151557"/>
    <s v="GRN204257"/>
    <n v="42205754"/>
    <s v="PHOTOELECTRIC SMOKE ALARM DICON SAFETY PRODUCTS 65"/>
    <s v="Congleton CW12 1DL"/>
    <n v="12.6"/>
    <x v="2"/>
    <s v="Diesel"/>
    <n v="4.6620000000000003E-3"/>
  </r>
  <r>
    <d v="2023-12-01T00:00:00"/>
    <s v="S022669"/>
    <x v="53"/>
    <s v="PO151593"/>
    <s v="GRN204259"/>
    <n v="101019928"/>
    <s v="TRIMLINE SWINGHANDLE WITH CYLINDER FOR FLAT RODS"/>
    <s v="Congleton CW12 1DL"/>
    <n v="12.6"/>
    <x v="2"/>
    <s v="Diesel"/>
    <n v="4.6620000000000003E-3"/>
  </r>
  <r>
    <d v="2023-12-01T00:00:00"/>
    <s v="S022669"/>
    <x v="53"/>
    <s v="PO148283"/>
    <s v="GRN204260"/>
    <n v="42205934"/>
    <s v="CABINET FOR NAVIGATION CONTROL UNIT ETC GOTTING KG"/>
    <s v="Congleton CW12 1DL"/>
    <n v="12.6"/>
    <x v="2"/>
    <s v="Diesel"/>
    <n v="4.6620000000000003E-3"/>
  </r>
  <r>
    <d v="2023-07-01T00:00:00"/>
    <s v="S001571"/>
    <x v="10"/>
    <s v="PO147242"/>
    <s v="GRN191898"/>
    <n v="42205717"/>
    <s v="LASER MEASUREMENT SENSOR LMS511-11100 LITE"/>
    <s v="St Albans AL1 5BN"/>
    <n v="298"/>
    <x v="2"/>
    <s v="Diesel"/>
    <n v="1.1026E-3"/>
  </r>
  <r>
    <d v="2023-12-01T00:00:00"/>
    <s v="S022669"/>
    <x v="53"/>
    <s v="PO151011"/>
    <s v="GRN204262"/>
    <n v="21201414"/>
    <s v="PATCH CORD CAT 5E FTP PVC METAL SHIELD 1M - BLACK"/>
    <s v="Congleton CW12 1DL"/>
    <n v="12.6"/>
    <x v="2"/>
    <s v="Diesel"/>
    <n v="4.6620000000000003E-3"/>
  </r>
  <r>
    <d v="2023-12-01T00:00:00"/>
    <s v="S022669"/>
    <x v="53"/>
    <s v="PO149118"/>
    <s v="GRN204264"/>
    <s v="11701-2888"/>
    <s v="C14 TO C15 HOT CONDITION IEC POWER CABLE 2M H05RR-"/>
    <s v="Congleton CW12 1DL"/>
    <n v="12.6"/>
    <x v="2"/>
    <s v="Diesel"/>
    <n v="4.6620000000000003E-3"/>
  </r>
  <r>
    <d v="2023-12-01T00:00:00"/>
    <s v="S022669"/>
    <x v="53"/>
    <s v="PO151585"/>
    <s v="GRN204266"/>
    <n v="101050317"/>
    <s v="PLUG SEAL FITS TO 5.2mm CAVITY APTIV 12059168"/>
    <s v="Congleton CW12 1DL"/>
    <n v="12.6"/>
    <x v="2"/>
    <s v="Diesel"/>
    <n v="4.6620000000000003E-3"/>
  </r>
  <r>
    <d v="2023-12-01T00:00:00"/>
    <s v="S022669"/>
    <x v="53"/>
    <s v="PO151580"/>
    <s v="GRN204267"/>
    <n v="101033092"/>
    <s v="END CAP FOR RECESSED PROFILE SLIM RAIL WITH HOLE"/>
    <s v="Congleton CW12 1DL"/>
    <n v="12.6"/>
    <x v="2"/>
    <s v="Diesel"/>
    <n v="4.6620000000000003E-3"/>
  </r>
  <r>
    <d v="2023-12-01T00:00:00"/>
    <s v="S022669"/>
    <x v="53"/>
    <s v="PO151608"/>
    <s v="GRN204268"/>
    <n v="101034435"/>
    <s v="SWA TERMINATED OS2 9/125 FIBRE CABLE 100M LC-LC 8C"/>
    <s v="Congleton CW12 1DL"/>
    <n v="12.6"/>
    <x v="2"/>
    <s v="Diesel"/>
    <n v="4.6620000000000003E-3"/>
  </r>
  <r>
    <d v="2023-12-01T00:00:00"/>
    <s v="S022669"/>
    <x v="53"/>
    <s v="PO151268"/>
    <s v="GRN204270"/>
    <n v="57207482"/>
    <s v="ROUND ROD WITH ROLLERS 800MM"/>
    <s v="Congleton CW12 1DL"/>
    <n v="12.6"/>
    <x v="2"/>
    <s v="Diesel"/>
    <n v="4.6620000000000003E-3"/>
  </r>
  <r>
    <d v="2023-12-01T00:00:00"/>
    <s v="S022669"/>
    <x v="53"/>
    <s v="PO147424"/>
    <s v="GRN204272"/>
    <n v="101024397"/>
    <s v="AUTO TRANSFORMER CLASS 1 240 VAC 3.84 Kva 16A BLOC"/>
    <s v="Congleton CW12 1DL"/>
    <n v="12.6"/>
    <x v="2"/>
    <s v="Diesel"/>
    <n v="4.6620000000000003E-3"/>
  </r>
  <r>
    <d v="2023-07-01T00:00:00"/>
    <s v="S026602"/>
    <x v="12"/>
    <s v="PO147470"/>
    <s v="GRN191911"/>
    <n v="10208488"/>
    <s v="OIL FILTER FOR HRD270T1 GENERATOR"/>
    <s v="Watford WD24 7GG"/>
    <n v="302"/>
    <x v="2"/>
    <s v="Diesl"/>
    <n v="1.1173999999999999E-3"/>
  </r>
  <r>
    <d v="2023-12-01T00:00:00"/>
    <s v="S022669"/>
    <x v="53"/>
    <s v="PO150983"/>
    <s v="GRN204308"/>
    <n v="34204626"/>
    <s v="WALL MOUNTED SOCKET 63A 5POLE 400V IP67"/>
    <s v="Congleton CW12 1DL"/>
    <n v="12.6"/>
    <x v="2"/>
    <s v="Diesel"/>
    <n v="4.6620000000000003E-3"/>
  </r>
  <r>
    <d v="2023-12-01T00:00:00"/>
    <s v="S022669"/>
    <x v="53"/>
    <s v="PO151527"/>
    <s v="GRN204366"/>
    <n v="101025609"/>
    <s v="ULTIMATE - EURO RJ45 DATA SOCKET 1 MODULE - BLACK"/>
    <s v="Congleton CW12 1DL"/>
    <n v="12.6"/>
    <x v="2"/>
    <s v="Diesel"/>
    <n v="4.6620000000000003E-3"/>
  </r>
  <r>
    <d v="2023-12-01T00:00:00"/>
    <s v="S022669"/>
    <x v="53"/>
    <s v="PO150574"/>
    <s v="GRN204370"/>
    <n v="101018493"/>
    <s v="TRAFFIC LIGHT - ULTRA BRIGHT LED SINGLE 150MM &quot;ARR"/>
    <s v="Congleton CW12 1DL"/>
    <n v="12.6"/>
    <x v="2"/>
    <s v="Diesel"/>
    <n v="4.6620000000000003E-3"/>
  </r>
  <r>
    <d v="2023-12-01T00:00:00"/>
    <s v="S022669"/>
    <x v="53"/>
    <s v="PO150981"/>
    <s v="GRN204371"/>
    <n v="101018492"/>
    <s v="TRAFFIC LIGHT - ULTRA BRIGHT LED SINGLE 150MM &quot;X&quot;"/>
    <s v="Congleton CW12 1DL"/>
    <n v="12.6"/>
    <x v="2"/>
    <s v="Diesel"/>
    <n v="4.6620000000000003E-3"/>
  </r>
  <r>
    <d v="2023-12-01T00:00:00"/>
    <s v="S022669"/>
    <x v="53"/>
    <s v="PO142067"/>
    <s v="GRN204437"/>
    <n v="101018493"/>
    <s v="TRAFFIC LIGHT - ULTRA BRIGHT LED SINGLE 150MM &quot;ARR"/>
    <s v="Congleton CW12 1DL"/>
    <n v="12.6"/>
    <x v="2"/>
    <s v="Diesel"/>
    <n v="4.6620000000000003E-3"/>
  </r>
  <r>
    <d v="2023-12-01T00:00:00"/>
    <s v="S022669"/>
    <x v="53"/>
    <s v="PO151264"/>
    <s v="GRN204531"/>
    <n v="42205754"/>
    <s v="PHOTOELECTRIC SMOKE ALARM DICON SAFETY PRODUCTS 65"/>
    <s v="Congleton CW12 1DL"/>
    <n v="12.6"/>
    <x v="2"/>
    <s v="Diesel"/>
    <n v="4.6620000000000003E-3"/>
  </r>
  <r>
    <d v="2023-12-01T00:00:00"/>
    <s v="S022669"/>
    <x v="53"/>
    <s v="PO151350"/>
    <s v="GRN204533"/>
    <n v="101050314"/>
    <s v="M/P 1.5 FEMALE LOCKING LANCE SEALED SERIES CRIMP A"/>
    <s v="Congleton CW12 1DL"/>
    <n v="12.6"/>
    <x v="2"/>
    <s v="Diesel"/>
    <n v="4.6620000000000003E-3"/>
  </r>
  <r>
    <d v="2023-12-01T00:00:00"/>
    <s v="S022669"/>
    <x v="53"/>
    <s v="PO150712"/>
    <s v="GRN204536"/>
    <n v="101043692"/>
    <s v="ST-ST BULKHEAD ADAPTOR"/>
    <s v="Congleton CW12 1DL"/>
    <n v="12.6"/>
    <x v="2"/>
    <s v="Diesel"/>
    <n v="4.6620000000000003E-3"/>
  </r>
  <r>
    <d v="2023-12-01T00:00:00"/>
    <s v="S022669"/>
    <x v="53"/>
    <s v="PO150983"/>
    <s v="GRN204545"/>
    <n v="57207482"/>
    <s v="ROUND ROD WITH ROLLERS 800MM"/>
    <s v="Congleton CW12 1DL"/>
    <n v="12.6"/>
    <x v="2"/>
    <s v="Diesel"/>
    <n v="4.6620000000000003E-3"/>
  </r>
  <r>
    <d v="2023-07-01T00:00:00"/>
    <s v="S001121"/>
    <x v="5"/>
    <s v="PO143193"/>
    <s v="GRN191934"/>
    <n v="51206612"/>
    <s v="NEUTRAL TERMINAL 40 - 63 AMP"/>
    <s v="Salford M5 4BE"/>
    <n v="103.6"/>
    <x v="2"/>
    <s v="Diesel"/>
    <n v="3.8331999999999998E-4"/>
  </r>
  <r>
    <d v="2023-07-01T00:00:00"/>
    <s v="S024099"/>
    <x v="47"/>
    <s v="PO143020"/>
    <s v="GRN190954"/>
    <s v="340-1012-1"/>
    <s v="WELDMENT LINAC SUPPORT STRUCTURE"/>
    <s v="Stafford ST16 3DR"/>
    <n v="49.6"/>
    <x v="3"/>
    <s v="Diesel"/>
    <n v="5.0430800000000005E-2"/>
  </r>
  <r>
    <d v="2023-03-01T00:00:00"/>
    <s v="S002239"/>
    <x v="17"/>
    <s v="PO143492"/>
    <s v="GRN183265"/>
    <n v="101022021"/>
    <s v="LIST, SPARE PARTS, HERO"/>
    <s v="UT 84104"/>
    <n v="4725"/>
    <x v="4"/>
    <s v="Aviation"/>
    <n v="0.33234727680000004"/>
  </r>
  <r>
    <d v="2023-04-01T00:00:00"/>
    <s v="S002239"/>
    <x v="17"/>
    <s v="PO143492"/>
    <s v="GRN184974"/>
    <n v="101022021"/>
    <s v="LIST, SPARE PARTS, HERO"/>
    <s v="UT 84104"/>
    <n v="4725"/>
    <x v="4"/>
    <s v="Aviation"/>
    <n v="0.33234727680000004"/>
  </r>
  <r>
    <d v="2023-09-01T00:00:00"/>
    <s v="S002239"/>
    <x v="17"/>
    <s v="PO148979"/>
    <s v="GRN196255"/>
    <n v="2245008"/>
    <s v="MAG,PCB,MAGNETRON FILAMENT MONITOR"/>
    <s v="UT 84104"/>
    <n v="4725"/>
    <x v="4"/>
    <s v="Aviation"/>
    <n v="0.33234727680000004"/>
  </r>
  <r>
    <d v="2023-06-01T00:00:00"/>
    <s v="S002239"/>
    <x v="17"/>
    <s v="PO145692"/>
    <s v="GRN189231"/>
    <n v="10206171"/>
    <s v="MOTOR FAN OCT 3.0 HAT 400 VARIAN OT300888"/>
    <s v="UT 84104"/>
    <n v="4725"/>
    <x v="4"/>
    <s v="Aviation"/>
    <n v="0.33234727680000004"/>
  </r>
  <r>
    <d v="2023-12-01T00:00:00"/>
    <s v="S022669"/>
    <x v="53"/>
    <s v="PO151580"/>
    <s v="GRN204553"/>
    <n v="101023014"/>
    <s v="CAT5E MALE RJ45 CONNECTOR STRAIGHT MOUNT SHIELDED"/>
    <s v="Congleton CW12 1DL"/>
    <n v="12.6"/>
    <x v="2"/>
    <s v="Diesel"/>
    <n v="4.6620000000000003E-3"/>
  </r>
  <r>
    <d v="2023-12-01T00:00:00"/>
    <s v="S022669"/>
    <x v="53"/>
    <s v="PO151472"/>
    <s v="GRN204566"/>
    <s v="11594-0110-UOM"/>
    <s v="TUBING LOOM BLK SPLIT 1/2"/>
    <s v="Congleton CW12 1DL"/>
    <n v="12.6"/>
    <x v="2"/>
    <s v="Diesel"/>
    <n v="4.6620000000000003E-3"/>
  </r>
  <r>
    <d v="2023-12-01T00:00:00"/>
    <s v="S022669"/>
    <x v="53"/>
    <s v="PO150574"/>
    <s v="GRN204570"/>
    <n v="1"/>
    <s v="freight inwards"/>
    <s v="Congleton CW12 1DL"/>
    <n v="12.6"/>
    <x v="2"/>
    <s v="Diesel"/>
    <n v="4.6620000000000003E-3"/>
  </r>
  <r>
    <d v="2023-12-01T00:00:00"/>
    <s v="S022669"/>
    <x v="53"/>
    <s v="PO150959"/>
    <s v="GRN204571"/>
    <n v="1"/>
    <s v="freight inwards (part 101047276)"/>
    <s v="Congleton CW12 1DL"/>
    <n v="12.6"/>
    <x v="2"/>
    <s v="Diesel"/>
    <n v="4.6620000000000003E-3"/>
  </r>
  <r>
    <d v="2023-12-01T00:00:00"/>
    <s v="S022669"/>
    <x v="53"/>
    <s v="PO150981"/>
    <s v="GRN204572"/>
    <n v="1"/>
    <s v="freight inwards for part 101018492"/>
    <s v="Congleton CW12 1DL"/>
    <n v="12.6"/>
    <x v="2"/>
    <s v="Diesel"/>
    <n v="4.6620000000000003E-3"/>
  </r>
  <r>
    <d v="2023-12-01T00:00:00"/>
    <s v="S022669"/>
    <x v="53"/>
    <s v="PO150982"/>
    <s v="GRN204574"/>
    <n v="1"/>
    <s v="freight inwards"/>
    <s v="Congleton CW12 1DL"/>
    <n v="12.6"/>
    <x v="2"/>
    <s v="Diesel"/>
    <n v="4.6620000000000003E-3"/>
  </r>
  <r>
    <d v="2023-12-01T00:00:00"/>
    <s v="S022669"/>
    <x v="53"/>
    <s v="PO142022"/>
    <s v="GRN204592"/>
    <n v="1"/>
    <s v="freight inwards"/>
    <s v="Congleton CW12 1DL"/>
    <n v="12.6"/>
    <x v="2"/>
    <s v="Diesel"/>
    <n v="4.6620000000000003E-3"/>
  </r>
  <r>
    <d v="2023-12-01T00:00:00"/>
    <s v="S022669"/>
    <x v="53"/>
    <s v="PO151593"/>
    <s v="GRN204682"/>
    <n v="3445288"/>
    <s v="TRAVEL PLUG ADAPTOR ALL CONTINENTS TO UK"/>
    <s v="Congleton CW12 1DL"/>
    <n v="12.6"/>
    <x v="2"/>
    <s v="Diesel"/>
    <n v="4.6620000000000003E-3"/>
  </r>
  <r>
    <d v="2023-12-01T00:00:00"/>
    <s v="S022669"/>
    <x v="53"/>
    <s v="PO150545"/>
    <s v="GRN204683"/>
    <n v="3445288"/>
    <s v="TRAVEL PLUG ADAPTOR ALL CONTINENTS TO UK"/>
    <s v="Congleton CW12 1DL"/>
    <n v="12.6"/>
    <x v="2"/>
    <s v="Diesel"/>
    <n v="4.6620000000000003E-3"/>
  </r>
  <r>
    <d v="2023-12-01T00:00:00"/>
    <s v="S022669"/>
    <x v="53"/>
    <s v="PO150297"/>
    <s v="GRN204745"/>
    <s v="11701-0943"/>
    <s v="RJ45 EZ SHIELDED MODULAR PLUG"/>
    <s v="Congleton CW12 1DL"/>
    <n v="12.6"/>
    <x v="2"/>
    <s v="Diesel"/>
    <n v="4.6620000000000003E-3"/>
  </r>
  <r>
    <d v="2023-12-01T00:00:00"/>
    <s v="S022669"/>
    <x v="53"/>
    <s v="PO151665"/>
    <s v="GRN204759"/>
    <n v="101038491"/>
    <s v="SWITCHED SOCKET 13A 2 GANG, 2 4A USB SS - BLACK"/>
    <s v="Congleton CW12 1DL"/>
    <n v="12.6"/>
    <x v="2"/>
    <s v="Diesel"/>
    <n v="4.6620000000000003E-3"/>
  </r>
  <r>
    <d v="2023-12-01T00:00:00"/>
    <s v="S022669"/>
    <x v="53"/>
    <s v="PO151527"/>
    <s v="GRN204801"/>
    <n v="1"/>
    <s v="freight inwards for item 101025609"/>
    <s v="Congleton CW12 1DL"/>
    <n v="12.6"/>
    <x v="2"/>
    <s v="Diesel"/>
    <n v="4.6620000000000003E-3"/>
  </r>
  <r>
    <d v="2023-12-01T00:00:00"/>
    <s v="S022669"/>
    <x v="53"/>
    <s v="PO151993"/>
    <s v="GRN204837"/>
    <n v="101038491"/>
    <s v="SWITCHED SOCKET 13A 2 GANG, 2 4A USB SS - BLACK"/>
    <s v="Congleton CW12 1DL"/>
    <n v="12.6"/>
    <x v="2"/>
    <s v="Diesel"/>
    <n v="4.6620000000000003E-3"/>
  </r>
  <r>
    <d v="2023-12-01T00:00:00"/>
    <s v="S022669"/>
    <x v="53"/>
    <s v="PO151849"/>
    <s v="GRN204838"/>
    <n v="101038491"/>
    <s v="SWITCHED SOCKET 13A 2 GANG, 2 4A USB SS - BLACK"/>
    <s v="Congleton CW12 1DL"/>
    <n v="12.6"/>
    <x v="2"/>
    <s v="Diesel"/>
    <n v="4.6620000000000003E-3"/>
  </r>
  <r>
    <d v="2023-12-01T00:00:00"/>
    <s v="S022669"/>
    <x v="53"/>
    <s v="PO151973"/>
    <s v="GRN204851"/>
    <s v="11700-1336"/>
    <s v="CLEANING WIPES GREEN 50 COUNT CONTAINER"/>
    <s v="Congleton CW12 1DL"/>
    <n v="12.6"/>
    <x v="2"/>
    <s v="Diesel"/>
    <n v="4.6620000000000003E-3"/>
  </r>
  <r>
    <d v="2023-12-01T00:00:00"/>
    <s v="S022669"/>
    <x v="53"/>
    <s v="PO150574"/>
    <s v="GRN204865"/>
    <n v="101018493"/>
    <s v="TRAFFIC LIGHT - ULTRA BRIGHT LED SINGLE 150MM &quot;ARR"/>
    <s v="Congleton CW12 1DL"/>
    <n v="12.6"/>
    <x v="2"/>
    <s v="Diesel"/>
    <n v="4.6620000000000003E-3"/>
  </r>
  <r>
    <d v="2023-12-01T00:00:00"/>
    <s v="S022669"/>
    <x v="53"/>
    <s v="PO151973"/>
    <s v="GRN204907"/>
    <n v="926"/>
    <s v="CONN 14 PIN TUBE BASE"/>
    <s v="Congleton CW12 1DL"/>
    <n v="12.6"/>
    <x v="2"/>
    <s v="Diesel"/>
    <n v="4.6620000000000003E-3"/>
  </r>
  <r>
    <d v="2023-12-01T00:00:00"/>
    <s v="S022669"/>
    <x v="53"/>
    <s v="PO151847"/>
    <s v="GRN204965"/>
    <n v="101049305"/>
    <s v="BATTERY DISCONNECT SWITCH, 150A IP43"/>
    <s v="Congleton CW12 1DL"/>
    <n v="12.6"/>
    <x v="2"/>
    <s v="Diesel"/>
    <n v="4.6620000000000003E-3"/>
  </r>
  <r>
    <d v="2023-12-01T00:00:00"/>
    <s v="S022669"/>
    <x v="53"/>
    <s v="PO145924"/>
    <s v="GRN204967"/>
    <s v="11538-0196"/>
    <s v="LABEL 2X1 WHITE POLYESTER W/ADH"/>
    <s v="Congleton CW12 1DL"/>
    <n v="12.6"/>
    <x v="2"/>
    <s v="Diesel"/>
    <n v="4.6620000000000003E-3"/>
  </r>
  <r>
    <d v="2023-12-01T00:00:00"/>
    <s v="S022669"/>
    <x v="53"/>
    <s v="PO145624"/>
    <s v="GRN205047"/>
    <s v="308-1244-1"/>
    <s v="KEYBOARD / MOUSE SHARING SWITCH FOR COLOCATED SYST"/>
    <s v="Congleton CW12 1DL"/>
    <n v="12.6"/>
    <x v="2"/>
    <s v="Diesel"/>
    <n v="4.6620000000000003E-3"/>
  </r>
  <r>
    <d v="2023-12-01T00:00:00"/>
    <s v="S022669"/>
    <x v="53"/>
    <s v="PO150982"/>
    <s v="GRN205048"/>
    <n v="101019928"/>
    <s v="TRIMLINE SWINGHANDLE WITH CYLINDER FOR FLAT RODS"/>
    <s v="Congleton CW12 1DL"/>
    <n v="12.6"/>
    <x v="2"/>
    <s v="Diesel"/>
    <n v="4.6620000000000003E-3"/>
  </r>
  <r>
    <d v="2023-07-01T00:00:00"/>
    <s v="S001571"/>
    <x v="10"/>
    <s v="PO147242"/>
    <s v="GRN191985"/>
    <n v="1"/>
    <s v="freight inwards"/>
    <s v="St Albans AL1 5BN"/>
    <n v="298"/>
    <x v="2"/>
    <s v="Diesel"/>
    <n v="1.1026E-3"/>
  </r>
  <r>
    <d v="2023-12-01T00:00:00"/>
    <s v="S022669"/>
    <x v="53"/>
    <s v="PO151009"/>
    <s v="GRN205060"/>
    <n v="101033094"/>
    <s v="END CAP FOR SLIM 7MM SURFACE PROFILE WITH HOLE"/>
    <s v="Congleton CW12 1DL"/>
    <n v="12.6"/>
    <x v="2"/>
    <s v="Diesel"/>
    <n v="4.6620000000000003E-3"/>
  </r>
  <r>
    <d v="2023-12-01T00:00:00"/>
    <s v="S022669"/>
    <x v="53"/>
    <s v="PO150898"/>
    <s v="GRN205062"/>
    <s v="11701-3787"/>
    <s v="ELECTRONIC LED FLICKERING LIGHT (CLASSE 2 – DAY/NI"/>
    <s v="Congleton CW12 1DL"/>
    <n v="12.6"/>
    <x v="2"/>
    <s v="Diesel"/>
    <n v="4.6620000000000003E-3"/>
  </r>
  <r>
    <d v="2023-05-01T00:00:00"/>
    <s v="S022746"/>
    <x v="56"/>
    <s v="PO145689"/>
    <s v="GRN187514"/>
    <n v="42205144"/>
    <s v="FUSE COMBINATION UNIT 32A 3P + UNSWITCHED NEUTRAL"/>
    <s v="Stoke-on-Trent ST1 3NQ"/>
    <n v="12.6"/>
    <x v="1"/>
    <s v="Diesel"/>
    <n v="4.6620000000000003E-3"/>
  </r>
  <r>
    <d v="2023-05-01T00:00:00"/>
    <s v="S022746"/>
    <x v="56"/>
    <s v="PO145689"/>
    <s v="GRN187606"/>
    <n v="5145214"/>
    <s v="THERMOSTAT ROOM"/>
    <s v="Stoke-on-Trent ST1 3NQ"/>
    <n v="12.6"/>
    <x v="1"/>
    <s v="Diesel"/>
    <n v="4.6620000000000003E-3"/>
  </r>
  <r>
    <d v="2023-05-01T00:00:00"/>
    <s v="S022746"/>
    <x v="56"/>
    <s v="PO145689"/>
    <s v="GRN187615"/>
    <n v="3445055"/>
    <s v="9 PIN D TYPE MALE SOLDER"/>
    <s v="Stoke-on-Trent ST1 3NQ"/>
    <n v="12.6"/>
    <x v="1"/>
    <s v="Diesel"/>
    <n v="4.6620000000000003E-3"/>
  </r>
  <r>
    <d v="2023-07-01T00:00:00"/>
    <s v="S001121"/>
    <x v="5"/>
    <s v="PO140969"/>
    <s v="GRN192013"/>
    <n v="50204186"/>
    <s v="8 CHANNEL SOURCE OUTPUT MODULE 24V DC"/>
    <s v="Salford M5 4BE"/>
    <n v="103.6"/>
    <x v="2"/>
    <s v="Diesel"/>
    <n v="3.8331999999999998E-4"/>
  </r>
  <r>
    <d v="2023-07-01T00:00:00"/>
    <s v="S000892"/>
    <x v="16"/>
    <s v="PO147670"/>
    <s v="GRN192014"/>
    <s v="11540-0564"/>
    <s v="NATURAL DEGREASER CAN 16 OZ"/>
    <s v="Stockport SK4 2JT"/>
    <n v="55"/>
    <x v="2"/>
    <s v="Diesel"/>
    <n v="2.0350000000000001E-4"/>
  </r>
  <r>
    <d v="2023-05-01T00:00:00"/>
    <s v="S022746"/>
    <x v="56"/>
    <s v="PO145689"/>
    <s v="GRN187618"/>
    <n v="58201004"/>
    <s v="3 AMP FUSE DOMESTIC TYPE"/>
    <s v="Stoke-on-Trent ST1 3NQ"/>
    <n v="12.6"/>
    <x v="1"/>
    <s v="Diesel"/>
    <n v="4.6620000000000003E-3"/>
  </r>
  <r>
    <d v="2023-07-01T00:00:00"/>
    <s v="S000892"/>
    <x v="16"/>
    <s v="PO147670"/>
    <s v="GRN192017"/>
    <n v="21257524"/>
    <s v="PATCH CORD CAT 5E FTP PVC METAL SHIELD 10M BLUE"/>
    <s v="Stockport SK4 2JT"/>
    <n v="55"/>
    <x v="2"/>
    <s v="Diesel"/>
    <n v="2.0350000000000001E-4"/>
  </r>
  <r>
    <d v="2023-07-01T00:00:00"/>
    <s v="S023222"/>
    <x v="11"/>
    <s v="PO143360"/>
    <s v="GRN192018"/>
    <s v="11700-5607"/>
    <s v="CORDSET CAT5E ETHERNET M12 RJ45 8C"/>
    <s v="Wickford SS11 8YT"/>
    <n v="390"/>
    <x v="2"/>
    <s v="Diesel"/>
    <n v="1.4430000000000001E-3"/>
  </r>
  <r>
    <d v="2023-07-01T00:00:00"/>
    <s v="S001121"/>
    <x v="5"/>
    <s v="PO147658"/>
    <s v="GRN192019"/>
    <s v="11700-6227"/>
    <s v="FACTORYTALK SE SITE EDITION STATION LICENSE"/>
    <s v="Salford M5 4BE"/>
    <n v="103.6"/>
    <x v="2"/>
    <s v="Diesel"/>
    <n v="3.8331999999999998E-4"/>
  </r>
  <r>
    <d v="2023-05-01T00:00:00"/>
    <s v="S022746"/>
    <x v="56"/>
    <s v="PO145689"/>
    <s v="GRN187704"/>
    <n v="3145102"/>
    <s v="MIDI TRUNKING STOP END 50 X 50 PVC WHITE"/>
    <s v="Stoke-on-Trent ST1 3NQ"/>
    <n v="12.6"/>
    <x v="1"/>
    <s v="Diesel"/>
    <n v="4.6620000000000003E-3"/>
  </r>
  <r>
    <d v="2023-07-01T00:00:00"/>
    <s v="S001571"/>
    <x v="10"/>
    <s v="PO147242"/>
    <s v="GRN192023"/>
    <n v="42205717"/>
    <s v="LASER MEASUREMENT SENSOR LMS511-11100 LITE"/>
    <s v="St Albans AL1 5BN"/>
    <n v="298"/>
    <x v="2"/>
    <s v="Diesel"/>
    <n v="1.1026E-3"/>
  </r>
  <r>
    <d v="2023-07-01T00:00:00"/>
    <s v="S001571"/>
    <x v="10"/>
    <s v="PO144865"/>
    <s v="GRN192024"/>
    <n v="21201457"/>
    <s v="SUPPLY CABLE M12 X 5 4 OPEN WIRES 20M CORDLESS"/>
    <s v="St Albans AL1 5BN"/>
    <n v="298"/>
    <x v="2"/>
    <s v="Diesel"/>
    <n v="1.1026E-3"/>
  </r>
  <r>
    <d v="2023-05-01T00:00:00"/>
    <s v="S022746"/>
    <x v="56"/>
    <s v="PO145689"/>
    <s v="GRN187832"/>
    <n v="34205233"/>
    <s v="13A SWITCHED FUSED SPUR DOUBLE POLE WITH FRONT FLE"/>
    <s v="Stoke-on-Trent ST1 3NQ"/>
    <n v="12.6"/>
    <x v="1"/>
    <s v="Diesel"/>
    <n v="4.6620000000000003E-3"/>
  </r>
  <r>
    <d v="2023-05-01T00:00:00"/>
    <s v="S022746"/>
    <x v="56"/>
    <s v="PO145689"/>
    <s v="GRN188252"/>
    <n v="42201548"/>
    <s v="WALL ENCLOSURE STEEL DOOR 400 X 400 X 200MM"/>
    <s v="Stoke-on-Trent ST1 3NQ"/>
    <n v="12.6"/>
    <x v="1"/>
    <s v="Diesel"/>
    <n v="4.6620000000000003E-3"/>
  </r>
  <r>
    <d v="2023-06-01T00:00:00"/>
    <s v="S022746"/>
    <x v="56"/>
    <s v="PO145689"/>
    <s v="GRN188977"/>
    <n v="34205233"/>
    <s v="13A SWITCHED FUSED SPUR DOUBLE POLE WITH FRONT FLE"/>
    <s v="Stoke-on-Trent ST1 3NQ"/>
    <n v="12.6"/>
    <x v="1"/>
    <s v="Diesel"/>
    <n v="4.6620000000000003E-3"/>
  </r>
  <r>
    <d v="2023-07-01T00:00:00"/>
    <s v="S022746"/>
    <x v="56"/>
    <s v="PO146763"/>
    <s v="GRN191429"/>
    <n v="31202934"/>
    <s v="MEDIUM DUTY CABLE TRAY 100MM X 3M UNITRUNK MR 100T"/>
    <s v="Stoke-on-Trent ST1 3NQ"/>
    <n v="12.6"/>
    <x v="1"/>
    <s v="Diesel"/>
    <n v="4.6620000000000003E-3"/>
  </r>
  <r>
    <d v="2023-07-01T00:00:00"/>
    <s v="S022746"/>
    <x v="56"/>
    <s v="PO147666"/>
    <s v="GRN192833"/>
    <n v="31202934"/>
    <s v="MEDIUM DUTY CABLE TRAY 100MM X 3M UNITRUNK MR 100T"/>
    <s v="Stoke-on-Trent ST1 3NQ"/>
    <n v="12.6"/>
    <x v="1"/>
    <s v="Diesel"/>
    <n v="4.6620000000000003E-3"/>
  </r>
  <r>
    <d v="2023-08-01T00:00:00"/>
    <s v="S022746"/>
    <x v="56"/>
    <s v="PO145689"/>
    <s v="GRN193548"/>
    <n v="34205233"/>
    <s v="13A SWITCHED FUSED SPUR DOUBLE POLE WITH FRONT FLE"/>
    <s v="Stoke-on-Trent ST1 3NQ"/>
    <n v="12.6"/>
    <x v="1"/>
    <s v="Diesel"/>
    <n v="4.6620000000000003E-3"/>
  </r>
  <r>
    <d v="2023-08-01T00:00:00"/>
    <s v="S022746"/>
    <x v="56"/>
    <s v="PO148157"/>
    <s v="GRN193787"/>
    <n v="34205233"/>
    <s v="13A SWITCHED FUSED SPUR DOUBLE POLE WITH FRONT FLE"/>
    <s v="Stoke-on-Trent ST1 3NQ"/>
    <n v="12.6"/>
    <x v="1"/>
    <s v="Diesel"/>
    <n v="4.6620000000000003E-3"/>
  </r>
  <r>
    <d v="2023-09-01T00:00:00"/>
    <s v="S022746"/>
    <x v="56"/>
    <s v="PO147541"/>
    <s v="GRN196529"/>
    <s v="11700-7192"/>
    <s v="CIRCUIT BREAKER MINI 3POLE 50A K CURVE UL 489"/>
    <s v="Stoke-on-Trent ST1 3NQ"/>
    <n v="12.6"/>
    <x v="1"/>
    <s v="Diesel"/>
    <n v="4.6620000000000003E-3"/>
  </r>
  <r>
    <d v="2023-10-01T00:00:00"/>
    <s v="S022746"/>
    <x v="56"/>
    <s v="PO147541"/>
    <s v="GRN197977"/>
    <n v="31202934"/>
    <s v="MEDIUM DUTY CABLE TRAY 100MM X 3M UNITRUNK MR 100T"/>
    <s v="Stoke-on-Trent ST1 3NQ"/>
    <n v="12.6"/>
    <x v="1"/>
    <s v="Diesel"/>
    <n v="4.6620000000000003E-3"/>
  </r>
  <r>
    <d v="2023-10-01T00:00:00"/>
    <s v="S022746"/>
    <x v="56"/>
    <s v="PO147541"/>
    <s v="GRN199411"/>
    <n v="31202934"/>
    <s v="MEDIUM DUTY CABLE TRAY 100MM X 3M UNITRUNK MR 100T"/>
    <s v="Stoke-on-Trent ST1 3NQ"/>
    <n v="12.6"/>
    <x v="1"/>
    <s v="Diesel"/>
    <n v="4.6620000000000003E-3"/>
  </r>
  <r>
    <d v="2023-07-01T00:00:00"/>
    <s v="S025431"/>
    <x v="0"/>
    <s v="PO146460"/>
    <s v="GRN192046"/>
    <s v="11701-0943"/>
    <s v="RJ45 EZ SHIELDED MODULAR PLUG"/>
    <s v="Boston Massachusetts"/>
    <n v="3154"/>
    <x v="0"/>
    <s v="Crude"/>
    <n v="1.0118031999999999E-2"/>
  </r>
  <r>
    <d v="2023-12-01T00:00:00"/>
    <s v="S022746"/>
    <x v="56"/>
    <s v="PO147541"/>
    <s v="GRN204593"/>
    <n v="1"/>
    <s v="100mm RF Tray 25MM Deep Galvanized"/>
    <s v="Stoke-on-Trent ST1 3NQ"/>
    <n v="12.6"/>
    <x v="1"/>
    <s v="Diesel"/>
    <n v="4.6620000000000003E-3"/>
  </r>
  <r>
    <d v="2023-01-01T00:00:00"/>
    <s v="S022891"/>
    <x v="57"/>
    <s v="PO141723"/>
    <s v="GRN178550"/>
    <n v="101034161"/>
    <s v="SINGLE SIDED PVC FOAM TAPE 25MM X 1.5MM X 50M LONG"/>
    <s v="Bilston WV14 8JN"/>
    <n v="94"/>
    <x v="2"/>
    <s v="Diesel"/>
    <n v="3.478E-4"/>
  </r>
  <r>
    <d v="2023-01-01T00:00:00"/>
    <s v="S022891"/>
    <x v="57"/>
    <s v="PO141539"/>
    <s v="GRN178551"/>
    <n v="101034161"/>
    <s v="SINGLE SIDED PVC FOAM TAPE 25MM X 1.5MM X 50M LONG"/>
    <s v="Bilston WV14 8JN"/>
    <n v="94"/>
    <x v="2"/>
    <s v="Diesel"/>
    <n v="3.478E-4"/>
  </r>
  <r>
    <d v="2023-01-01T00:00:00"/>
    <s v="S022891"/>
    <x v="57"/>
    <s v="PO139569"/>
    <s v="GRN179050"/>
    <n v="101009802"/>
    <s v="BRUSH STRIP SEAL No. 4 SECTION - 180DEG x 2M LONG"/>
    <s v="Bilston WV14 8JN"/>
    <n v="94"/>
    <x v="2"/>
    <s v="Diesel"/>
    <n v="3.478E-4"/>
  </r>
  <r>
    <d v="2023-01-01T00:00:00"/>
    <s v="S022891"/>
    <x v="57"/>
    <s v="PO141539"/>
    <s v="GRN179652"/>
    <n v="101034161"/>
    <s v="SINGLE SIDED PVC FOAM TAPE 25MM X 1.5MM X 50M LONG"/>
    <s v="Bilston WV14 8JN"/>
    <n v="94"/>
    <x v="2"/>
    <s v="Diesel"/>
    <n v="3.478E-4"/>
  </r>
  <r>
    <d v="2023-01-01T00:00:00"/>
    <s v="S022891"/>
    <x v="57"/>
    <s v="PO142198"/>
    <s v="GRN179653"/>
    <n v="57253641"/>
    <s v="ANODISED ALUMINIUM RAIL 3000MM LONG"/>
    <s v="Bilston WV14 8JN"/>
    <n v="94"/>
    <x v="2"/>
    <s v="Diesel"/>
    <n v="3.478E-4"/>
  </r>
  <r>
    <d v="2023-07-01T00:00:00"/>
    <s v="S023222"/>
    <x v="11"/>
    <s v="PO146182"/>
    <s v="GRN192056"/>
    <s v="11700-5341"/>
    <s v="CABLE 0.3 METER RJ45S TO RJ45S CAT5E"/>
    <s v="Wickford SS11 8YT"/>
    <n v="390"/>
    <x v="2"/>
    <s v="Diesel"/>
    <n v="1.4430000000000001E-3"/>
  </r>
  <r>
    <d v="2023-02-01T00:00:00"/>
    <s v="S022891"/>
    <x v="57"/>
    <s v="PO142198"/>
    <s v="GRN180548"/>
    <n v="57211998"/>
    <s v="STAPLE - CAST STEEL BLACK EPOXY COATED"/>
    <s v="Bilston WV14 8JN"/>
    <n v="94"/>
    <x v="2"/>
    <s v="Diesel"/>
    <n v="3.478E-4"/>
  </r>
  <r>
    <d v="2023-02-01T00:00:00"/>
    <s v="S022891"/>
    <x v="57"/>
    <s v="PO141983"/>
    <s v="GRN180550"/>
    <n v="101009802"/>
    <s v="BRUSH STRIP SEAL No. 4 SECTION - 180DEG x 2M LONG"/>
    <s v="Bilston WV14 8JN"/>
    <n v="94"/>
    <x v="2"/>
    <s v="Diesel"/>
    <n v="3.478E-4"/>
  </r>
  <r>
    <d v="2023-02-01T00:00:00"/>
    <s v="S022891"/>
    <x v="57"/>
    <s v="PO141539"/>
    <s v="GRN180553"/>
    <n v="101036333"/>
    <s v="ASGK500/2/DPGK RAIL END CAPS"/>
    <s v="Bilston WV14 8JN"/>
    <n v="94"/>
    <x v="2"/>
    <s v="Diesel"/>
    <n v="3.478E-4"/>
  </r>
  <r>
    <d v="2023-02-01T00:00:00"/>
    <s v="S022891"/>
    <x v="57"/>
    <s v="PO142600"/>
    <s v="GRN180554"/>
    <n v="57253641"/>
    <s v="ANODISED ALUMINIUM RAIL 3000MM LONG"/>
    <s v="Bilston WV14 8JN"/>
    <n v="94"/>
    <x v="2"/>
    <s v="Diesel"/>
    <n v="3.478E-4"/>
  </r>
  <r>
    <d v="2023-02-01T00:00:00"/>
    <s v="S022891"/>
    <x v="57"/>
    <s v="PO141983"/>
    <s v="GRN180556"/>
    <n v="101025387"/>
    <s v="STAINLESS STEEL TOOL BOX 1000 X 500 X 500MM"/>
    <s v="Bilston WV14 8JN"/>
    <n v="94"/>
    <x v="2"/>
    <s v="Diesel"/>
    <n v="3.478E-4"/>
  </r>
  <r>
    <d v="2023-02-01T00:00:00"/>
    <s v="S022891"/>
    <x v="57"/>
    <s v="PO141983"/>
    <s v="GRN180557"/>
    <n v="101025387"/>
    <s v="STAINLESS STEEL TOOL BOX 1000 X 500 X 500MM"/>
    <s v="Bilston WV14 8JN"/>
    <n v="94"/>
    <x v="2"/>
    <s v="Diesel"/>
    <n v="3.478E-4"/>
  </r>
  <r>
    <d v="2023-02-01T00:00:00"/>
    <s v="S022891"/>
    <x v="57"/>
    <s v="PO141539"/>
    <s v="GRN180718"/>
    <n v="57207474"/>
    <s v="SINGLE SIDED FOAM 3507 PVC TAPE (19 X 3.0 X 25M) G"/>
    <s v="Bilston WV14 8JN"/>
    <n v="94"/>
    <x v="2"/>
    <s v="Diesel"/>
    <n v="3.478E-4"/>
  </r>
  <r>
    <d v="2023-02-01T00:00:00"/>
    <s v="S022891"/>
    <x v="57"/>
    <s v="PO142501"/>
    <s v="GRN180724"/>
    <n v="57253641"/>
    <s v="ANODISED ALUMINIUM RAIL 3000MM LONG"/>
    <s v="Bilston WV14 8JN"/>
    <n v="94"/>
    <x v="2"/>
    <s v="Diesel"/>
    <n v="3.478E-4"/>
  </r>
  <r>
    <d v="2023-02-01T00:00:00"/>
    <s v="S022891"/>
    <x v="57"/>
    <s v="PO142600"/>
    <s v="GRN181750"/>
    <n v="101034161"/>
    <s v="SINGLE SIDED PVC FOAM TAPE 25MM X 1.5MM X 50M LONG"/>
    <s v="Bilston WV14 8JN"/>
    <n v="94"/>
    <x v="2"/>
    <s v="Diesel"/>
    <n v="3.478E-4"/>
  </r>
  <r>
    <d v="2023-02-01T00:00:00"/>
    <s v="S022891"/>
    <x v="57"/>
    <s v="PO142348"/>
    <s v="GRN181751"/>
    <n v="57204529"/>
    <s v="FIRE EXTINGUISHER BOX TOP LOADING 65 SERIES - 6KG"/>
    <s v="Bilston WV14 8JN"/>
    <n v="94"/>
    <x v="2"/>
    <s v="Diesel"/>
    <n v="3.478E-4"/>
  </r>
  <r>
    <d v="2023-02-01T00:00:00"/>
    <s v="S022891"/>
    <x v="57"/>
    <s v="PO142501"/>
    <s v="GRN181752"/>
    <n v="57253641"/>
    <s v="ANODISED ALUMINIUM RAIL 3000MM LONG"/>
    <s v="Bilston WV14 8JN"/>
    <n v="94"/>
    <x v="2"/>
    <s v="Diesel"/>
    <n v="3.478E-4"/>
  </r>
  <r>
    <d v="2023-03-01T00:00:00"/>
    <s v="S022891"/>
    <x v="57"/>
    <s v="PO142501"/>
    <s v="GRN182282"/>
    <n v="101034161"/>
    <s v="SINGLE SIDED PVC FOAM TAPE 25MM X 1.5MM X 50M LONG"/>
    <s v="Bilston WV14 8JN"/>
    <n v="94"/>
    <x v="2"/>
    <s v="Diesel"/>
    <n v="3.478E-4"/>
  </r>
  <r>
    <d v="2023-03-01T00:00:00"/>
    <s v="S022891"/>
    <x v="57"/>
    <s v="PO142501"/>
    <s v="GRN182284"/>
    <n v="101009802"/>
    <s v="BRUSH STRIP SEAL No. 4 SECTION - 180DEG x 2M LONG"/>
    <s v="Bilston WV14 8JN"/>
    <n v="94"/>
    <x v="2"/>
    <s v="Diesel"/>
    <n v="3.478E-4"/>
  </r>
  <r>
    <d v="2023-03-01T00:00:00"/>
    <s v="S022891"/>
    <x v="57"/>
    <s v="PO142501"/>
    <s v="GRN182285"/>
    <n v="57253641"/>
    <s v="ANODISED ALUMINIUM RAIL 3000MM LONG"/>
    <s v="Bilston WV14 8JN"/>
    <n v="94"/>
    <x v="2"/>
    <s v="Diesel"/>
    <n v="3.478E-4"/>
  </r>
  <r>
    <d v="2023-03-01T00:00:00"/>
    <s v="S022891"/>
    <x v="57"/>
    <s v="PO142600"/>
    <s v="GRN183041"/>
    <n v="101025388"/>
    <s v="STAINLESS STEEL TOOL BOX 1200 X 500 X 500MM"/>
    <s v="Bilston WV14 8JN"/>
    <n v="94"/>
    <x v="2"/>
    <s v="Diesel"/>
    <n v="3.478E-4"/>
  </r>
  <r>
    <d v="2023-03-01T00:00:00"/>
    <s v="S022891"/>
    <x v="57"/>
    <s v="PO143605"/>
    <s v="GRN183044"/>
    <n v="57208423"/>
    <s v="ANODISED ALUMINIUM RAIL 5000MM LONG"/>
    <s v="Bilston WV14 8JN"/>
    <n v="94"/>
    <x v="2"/>
    <s v="Diesel"/>
    <n v="3.478E-4"/>
  </r>
  <r>
    <d v="2023-03-01T00:00:00"/>
    <s v="S022891"/>
    <x v="57"/>
    <s v="PO143997"/>
    <s v="GRN183177"/>
    <s v="11701-2476"/>
    <s v="VEHICLE CONSPICUITY TAPE REFLEXITE VC104 - YELLOW"/>
    <s v="Bilston WV14 8JN"/>
    <n v="94"/>
    <x v="2"/>
    <s v="Diesel"/>
    <n v="3.478E-4"/>
  </r>
  <r>
    <d v="2023-03-01T00:00:00"/>
    <s v="S022891"/>
    <x v="57"/>
    <s v="PO142600"/>
    <s v="GRN183389"/>
    <n v="57253641"/>
    <s v="ANODISED ALUMINIUM RAIL 3000MM LONG"/>
    <s v="Bilston WV14 8JN"/>
    <n v="94"/>
    <x v="2"/>
    <s v="Diesel"/>
    <n v="3.478E-4"/>
  </r>
  <r>
    <d v="2023-07-01T00:00:00"/>
    <s v="S025431"/>
    <x v="0"/>
    <s v="PO143366"/>
    <s v="GRN192080"/>
    <s v="340-1290-1"/>
    <s v="ASSEMBLY OPERATOR CONSOLE"/>
    <s v="Boston Massachusetts"/>
    <n v="3154"/>
    <x v="0"/>
    <s v="Crude"/>
    <n v="2.5295079999999999"/>
  </r>
  <r>
    <d v="2023-03-01T00:00:00"/>
    <s v="S022891"/>
    <x v="57"/>
    <s v="PO144297"/>
    <s v="GRN183792"/>
    <n v="101036333"/>
    <s v="ASGK500/2/DPGK RAIL END CAPS"/>
    <s v="Bilston WV14 8JN"/>
    <n v="94"/>
    <x v="2"/>
    <s v="Diesel"/>
    <n v="3.478E-4"/>
  </r>
  <r>
    <d v="2023-03-01T00:00:00"/>
    <s v="S022891"/>
    <x v="57"/>
    <s v="PO144409"/>
    <s v="GRN183819"/>
    <s v="11701-2476"/>
    <s v="VEHICLE CONSPICUITY TAPE REFLEXITE VC104 - YELLOW"/>
    <s v="Bilston WV14 8JN"/>
    <n v="94"/>
    <x v="2"/>
    <s v="Diesel"/>
    <n v="3.478E-4"/>
  </r>
  <r>
    <d v="2023-07-01T00:00:00"/>
    <s v="S026889"/>
    <x v="35"/>
    <s v="PO145441"/>
    <s v="GRN192083"/>
    <s v="344-1391-1"/>
    <s v="HORIZONTAL SAWTOOTH SPINE"/>
    <s v="Stafford ST18 0PJ"/>
    <n v="50.6"/>
    <x v="2"/>
    <s v="Diesel"/>
    <n v="1.8722000000000001E-3"/>
  </r>
  <r>
    <d v="2023-07-01T00:00:00"/>
    <s v="S026889"/>
    <x v="35"/>
    <s v="PO145783"/>
    <s v="GRN192084"/>
    <n v="101024926"/>
    <s v="RIGHT HAND SAWTOOTH SPINE"/>
    <s v="Stafford ST18 0PJ"/>
    <n v="50.6"/>
    <x v="2"/>
    <s v="Diesel"/>
    <n v="1.8722000000000001E-3"/>
  </r>
  <r>
    <d v="2023-04-01T00:00:00"/>
    <s v="S022891"/>
    <x v="57"/>
    <s v="PO144297"/>
    <s v="GRN185384"/>
    <n v="101036333"/>
    <s v="ASGK500/2/DPGK RAIL END CAPS"/>
    <s v="Bilston WV14 8JN"/>
    <n v="94"/>
    <x v="2"/>
    <s v="Diesel"/>
    <n v="3.478E-4"/>
  </r>
  <r>
    <d v="2023-04-01T00:00:00"/>
    <s v="S022891"/>
    <x v="57"/>
    <s v="PO143851"/>
    <s v="GRN185385"/>
    <n v="57253641"/>
    <s v="ANODISED ALUMINIUM RAIL 3000MM LONG"/>
    <s v="Bilston WV14 8JN"/>
    <n v="94"/>
    <x v="2"/>
    <s v="Diesel"/>
    <n v="3.478E-4"/>
  </r>
  <r>
    <d v="2023-04-01T00:00:00"/>
    <s v="S022891"/>
    <x v="57"/>
    <s v="PO143851"/>
    <s v="GRN186265"/>
    <n v="57207476"/>
    <s v="HINGED SIDEGUARD LEG 700/735MM OVERALL LENGTH"/>
    <s v="Bilston WV14 8JN"/>
    <n v="94"/>
    <x v="2"/>
    <s v="Diesel"/>
    <n v="3.478E-4"/>
  </r>
  <r>
    <d v="2023-04-01T00:00:00"/>
    <s v="S022891"/>
    <x v="57"/>
    <s v="PO144297"/>
    <s v="GRN186266"/>
    <n v="101034161"/>
    <s v="SINGLE SIDED PVC FOAM TAPE 25MM X 1.5MM X 50M LONG"/>
    <s v="Bilston WV14 8JN"/>
    <n v="94"/>
    <x v="2"/>
    <s v="Diesel"/>
    <n v="3.478E-4"/>
  </r>
  <r>
    <d v="2023-07-01T00:00:00"/>
    <s v="S001121"/>
    <x v="5"/>
    <s v="PO145390"/>
    <s v="GRN192094"/>
    <n v="50204185"/>
    <s v="POINT GUARD I/O SAFETY MODULE 8 POINT INPUT MODULE"/>
    <s v="Salford M5 4BE"/>
    <n v="103.6"/>
    <x v="2"/>
    <s v="Diesel"/>
    <n v="3.8331999999999998E-4"/>
  </r>
  <r>
    <d v="2023-05-01T00:00:00"/>
    <s v="S022891"/>
    <x v="57"/>
    <s v="PO145757"/>
    <s v="GRN186768"/>
    <n v="101025388"/>
    <s v="STAINLESS STEEL TOOL BOX 1200 X 500 X 500MM"/>
    <s v="Bilston WV14 8JN"/>
    <n v="94"/>
    <x v="2"/>
    <s v="Diesel"/>
    <n v="3.478E-4"/>
  </r>
  <r>
    <d v="2023-05-01T00:00:00"/>
    <s v="S022891"/>
    <x v="57"/>
    <s v="PO144352"/>
    <s v="GRN187031"/>
    <n v="57204529"/>
    <s v="FIRE EXTINGUISHER BOX TOP LOADING 65 SERIES - 6KG"/>
    <s v="Bilston WV14 8JN"/>
    <n v="94"/>
    <x v="2"/>
    <s v="Diesel"/>
    <n v="3.478E-4"/>
  </r>
  <r>
    <d v="2023-05-01T00:00:00"/>
    <s v="S022891"/>
    <x v="57"/>
    <s v="PO145523"/>
    <s v="GRN187072"/>
    <n v="40257304"/>
    <s v="ROCKING STAPLE ZINC PLATED STEEL"/>
    <s v="Bilston WV14 8JN"/>
    <n v="94"/>
    <x v="2"/>
    <s v="Diesel"/>
    <n v="3.478E-4"/>
  </r>
  <r>
    <d v="2023-05-01T00:00:00"/>
    <s v="S022891"/>
    <x v="57"/>
    <s v="PO144297"/>
    <s v="GRN187081"/>
    <n v="101036333"/>
    <s v="ASGK500/2/DPGK RAIL END CAPS"/>
    <s v="Bilston WV14 8JN"/>
    <n v="94"/>
    <x v="2"/>
    <s v="Diesel"/>
    <n v="3.478E-4"/>
  </r>
  <r>
    <d v="2023-05-01T00:00:00"/>
    <s v="S022891"/>
    <x v="57"/>
    <s v="PO144449"/>
    <s v="GRN187352"/>
    <n v="101034161"/>
    <s v="SINGLE SIDED PVC FOAM TAPE 25MM X 1.5MM X 50M LONG"/>
    <s v="Bilston WV14 8JN"/>
    <n v="94"/>
    <x v="2"/>
    <s v="Diesel"/>
    <n v="3.478E-4"/>
  </r>
  <r>
    <d v="2023-05-01T00:00:00"/>
    <s v="S022891"/>
    <x v="57"/>
    <s v="PO144352"/>
    <s v="GRN187355"/>
    <n v="57204530"/>
    <s v="HORIZONTAL/VERTICAL MOUNTING KIT TO SUIT 65 SERIES"/>
    <s v="Bilston WV14 8JN"/>
    <n v="94"/>
    <x v="2"/>
    <s v="Diesel"/>
    <n v="3.478E-4"/>
  </r>
  <r>
    <d v="2023-05-01T00:00:00"/>
    <s v="S022891"/>
    <x v="57"/>
    <s v="PO145377"/>
    <s v="GRN188224"/>
    <n v="101025388"/>
    <s v="STAINLESS STEEL TOOL BOX 1200 X 500 X 500MM"/>
    <s v="Bilston WV14 8JN"/>
    <n v="94"/>
    <x v="2"/>
    <s v="Diesel"/>
    <n v="3.478E-4"/>
  </r>
  <r>
    <d v="2023-05-01T00:00:00"/>
    <s v="S022891"/>
    <x v="57"/>
    <s v="PO144449"/>
    <s v="GRN188226"/>
    <n v="101034161"/>
    <s v="SINGLE SIDED PVC FOAM TAPE 25MM X 1.5MM X 50M LONG"/>
    <s v="Bilston WV14 8JN"/>
    <n v="94"/>
    <x v="2"/>
    <s v="Diesel"/>
    <n v="3.478E-4"/>
  </r>
  <r>
    <d v="2023-05-01T00:00:00"/>
    <s v="S022891"/>
    <x v="57"/>
    <s v="PO143851"/>
    <s v="GRN188228"/>
    <n v="57207476"/>
    <s v="HINGED SIDEGUARD LEG 700/735MM OVERALL LENGTH"/>
    <s v="Bilston WV14 8JN"/>
    <n v="94"/>
    <x v="2"/>
    <s v="Diesel"/>
    <n v="3.478E-4"/>
  </r>
  <r>
    <d v="2023-05-01T00:00:00"/>
    <s v="S022891"/>
    <x v="57"/>
    <s v="PO144352"/>
    <s v="GRN188295"/>
    <n v="57204529"/>
    <s v="FIRE EXTINGUISHER BOX TOP LOADING 65 SERIES - 6KG"/>
    <s v="Bilston WV14 8JN"/>
    <n v="94"/>
    <x v="2"/>
    <s v="Diesel"/>
    <n v="3.478E-4"/>
  </r>
  <r>
    <d v="2023-05-01T00:00:00"/>
    <s v="S022891"/>
    <x v="57"/>
    <s v="PO144449"/>
    <s v="GRN188296"/>
    <n v="101034161"/>
    <s v="SINGLE SIDED PVC FOAM TAPE 25MM X 1.5MM X 50M LONG"/>
    <s v="Bilston WV14 8JN"/>
    <n v="94"/>
    <x v="2"/>
    <s v="Diesel"/>
    <n v="3.478E-4"/>
  </r>
  <r>
    <d v="2023-05-01T00:00:00"/>
    <s v="S022891"/>
    <x v="57"/>
    <s v="PO143851"/>
    <s v="GRN188297"/>
    <n v="57253641"/>
    <s v="ANODISED ALUMINIUM RAIL 3000MM LONG"/>
    <s v="Bilston WV14 8JN"/>
    <n v="94"/>
    <x v="2"/>
    <s v="Diesel"/>
    <n v="3.478E-4"/>
  </r>
  <r>
    <d v="2023-06-01T00:00:00"/>
    <s v="S022891"/>
    <x v="57"/>
    <s v="PO144449"/>
    <s v="GRN188868"/>
    <n v="101034161"/>
    <s v="SINGLE SIDED PVC FOAM TAPE 25MM X 1.5MM X 50M LONG"/>
    <s v="Bilston WV14 8JN"/>
    <n v="94"/>
    <x v="2"/>
    <s v="Diesel"/>
    <n v="3.478E-4"/>
  </r>
  <r>
    <d v="2023-06-01T00:00:00"/>
    <s v="S022891"/>
    <x v="57"/>
    <s v="PO145610"/>
    <s v="GRN188870"/>
    <n v="57211998"/>
    <s v="STAPLE - CAST STEEL BLACK EPOXY COATED"/>
    <s v="Bilston WV14 8JN"/>
    <n v="94"/>
    <x v="2"/>
    <s v="Diesel"/>
    <n v="3.478E-4"/>
  </r>
  <r>
    <d v="2023-06-01T00:00:00"/>
    <s v="S022891"/>
    <x v="57"/>
    <s v="PO144449"/>
    <s v="GRN189295"/>
    <n v="101034161"/>
    <s v="SINGLE SIDED PVC FOAM TAPE 25MM X 1.5MM X 50M LONG"/>
    <s v="Bilston WV14 8JN"/>
    <n v="94"/>
    <x v="2"/>
    <s v="Diesel"/>
    <n v="3.478E-4"/>
  </r>
  <r>
    <d v="2023-06-01T00:00:00"/>
    <s v="S022891"/>
    <x v="57"/>
    <s v="PO146217"/>
    <s v="GRN189405"/>
    <n v="101009802"/>
    <s v="BRUSH STRIP SEAL No. 4 SECTION - 180DEG x 2M LONG"/>
    <s v="Bilston WV14 8JN"/>
    <n v="94"/>
    <x v="2"/>
    <s v="Diesel"/>
    <n v="3.478E-4"/>
  </r>
  <r>
    <d v="2023-06-01T00:00:00"/>
    <s v="S022891"/>
    <x v="57"/>
    <s v="PO145610"/>
    <s v="GRN189727"/>
    <n v="57211998"/>
    <s v="STAPLE - CAST STEEL BLACK EPOXY COATED"/>
    <s v="Bilston WV14 8JN"/>
    <n v="94"/>
    <x v="2"/>
    <s v="Diesel"/>
    <n v="3.478E-4"/>
  </r>
  <r>
    <d v="2023-06-01T00:00:00"/>
    <s v="S022891"/>
    <x v="57"/>
    <s v="PO144592"/>
    <s v="GRN189729"/>
    <n v="101034161"/>
    <s v="SINGLE SIDED PVC FOAM TAPE 25MM X 1.5MM X 50M LONG"/>
    <s v="Bilston WV14 8JN"/>
    <n v="94"/>
    <x v="2"/>
    <s v="Diesel"/>
    <n v="3.478E-4"/>
  </r>
  <r>
    <d v="2023-06-01T00:00:00"/>
    <s v="S022891"/>
    <x v="57"/>
    <s v="PO146621"/>
    <s v="GRN189823"/>
    <n v="101025387"/>
    <s v="STAINLESS STEEL TOOL BOX 1000 X 500 X 500MM"/>
    <s v="Bilston WV14 8JN"/>
    <n v="94"/>
    <x v="2"/>
    <s v="Diesel"/>
    <n v="3.478E-4"/>
  </r>
  <r>
    <d v="2023-06-01T00:00:00"/>
    <s v="S022891"/>
    <x v="57"/>
    <s v="PO145377"/>
    <s v="GRN189826"/>
    <n v="101025387"/>
    <s v="STAINLESS STEEL TOOL BOX 1000 X 500 X 500MM"/>
    <s v="Bilston WV14 8JN"/>
    <n v="94"/>
    <x v="2"/>
    <s v="Diesel"/>
    <n v="3.478E-4"/>
  </r>
  <r>
    <d v="2023-06-01T00:00:00"/>
    <s v="S022891"/>
    <x v="57"/>
    <s v="PO146241"/>
    <s v="GRN190605"/>
    <n v="57204529"/>
    <s v="FIRE EXTINGUISHER BOX TOP LOADING 65 SERIES - 6KG"/>
    <s v="Bilston WV14 8JN"/>
    <n v="94"/>
    <x v="2"/>
    <s v="Diesel"/>
    <n v="3.478E-4"/>
  </r>
  <r>
    <d v="2023-06-01T00:00:00"/>
    <s v="S022891"/>
    <x v="57"/>
    <s v="PO144862"/>
    <s v="GRN190612"/>
    <n v="101034161"/>
    <s v="SINGLE SIDED PVC FOAM TAPE 25MM X 1.5MM X 50M LONG"/>
    <s v="Bilston WV14 8JN"/>
    <n v="94"/>
    <x v="2"/>
    <s v="Diesel"/>
    <n v="3.478E-4"/>
  </r>
  <r>
    <d v="2023-07-01T00:00:00"/>
    <s v="S022891"/>
    <x v="57"/>
    <s v="PO143851"/>
    <s v="GRN190945"/>
    <n v="57253641"/>
    <s v="ANODISED ALUMINIUM RAIL 3000MM LONG"/>
    <s v="Bilston WV14 8JN"/>
    <n v="94"/>
    <x v="2"/>
    <s v="Diesel"/>
    <n v="3.478E-4"/>
  </r>
  <r>
    <d v="2023-07-01T00:00:00"/>
    <s v="S022891"/>
    <x v="57"/>
    <s v="PO146289"/>
    <s v="GRN190963"/>
    <n v="101034161"/>
    <s v="SINGLE SIDED PVC FOAM TAPE 25MM X 1.5MM X 50M LONG"/>
    <s v="Bilston WV14 8JN"/>
    <n v="94"/>
    <x v="2"/>
    <s v="Diesel"/>
    <n v="3.478E-4"/>
  </r>
  <r>
    <d v="2023-07-01T00:00:00"/>
    <s v="S022891"/>
    <x v="57"/>
    <s v="PO146868"/>
    <s v="GRN190966"/>
    <n v="57207474"/>
    <s v="SINGLE SIDED FOAM 3507 PVC TAPE (19 X 3.0 X 25M) G"/>
    <s v="Bilston WV14 8JN"/>
    <n v="94"/>
    <x v="2"/>
    <s v="Diesel"/>
    <n v="3.478E-4"/>
  </r>
  <r>
    <d v="2023-07-01T00:00:00"/>
    <s v="S022891"/>
    <x v="57"/>
    <s v="PO145610"/>
    <s v="GRN190967"/>
    <n v="57211998"/>
    <s v="STAPLE - CAST STEEL BLACK EPOXY COATED"/>
    <s v="Bilston WV14 8JN"/>
    <n v="94"/>
    <x v="2"/>
    <s v="Diesel"/>
    <n v="3.478E-4"/>
  </r>
  <r>
    <d v="2023-07-01T00:00:00"/>
    <s v="S022891"/>
    <x v="57"/>
    <s v="PO146195"/>
    <s v="GRN190968"/>
    <n v="57203391"/>
    <s v="U BRACKET BOLT ON/WELD ON - ZINC PLATED"/>
    <s v="Bilston WV14 8JN"/>
    <n v="94"/>
    <x v="2"/>
    <s v="Diesel"/>
    <n v="3.478E-4"/>
  </r>
  <r>
    <d v="2023-07-01T00:00:00"/>
    <s v="S022891"/>
    <x v="57"/>
    <s v="PO143851"/>
    <s v="GRN190977"/>
    <n v="57207476"/>
    <s v="HINGED SIDEGUARD LEG 700/735MM OVERALL LENGTH"/>
    <s v="Bilston WV14 8JN"/>
    <n v="94"/>
    <x v="2"/>
    <s v="Diesel"/>
    <n v="3.478E-4"/>
  </r>
  <r>
    <d v="2023-07-01T00:00:00"/>
    <s v="S022891"/>
    <x v="57"/>
    <s v="PO145377"/>
    <s v="GRN190978"/>
    <n v="101036333"/>
    <s v="ASGK500/2/DPGK RAIL END CAPS"/>
    <s v="Bilston WV14 8JN"/>
    <n v="94"/>
    <x v="2"/>
    <s v="Diesel"/>
    <n v="3.478E-4"/>
  </r>
  <r>
    <d v="2023-07-01T00:00:00"/>
    <s v="S022891"/>
    <x v="57"/>
    <s v="PO146929"/>
    <s v="GRN192062"/>
    <n v="57208525"/>
    <s v="ANODISED ALUMINIUM RAIL 3400MM LONG"/>
    <s v="Bilston WV14 8JN"/>
    <n v="94"/>
    <x v="2"/>
    <s v="Diesel"/>
    <n v="3.478E-4"/>
  </r>
  <r>
    <d v="2023-07-01T00:00:00"/>
    <s v="S022891"/>
    <x v="57"/>
    <s v="PO145610"/>
    <s v="GRN192065"/>
    <n v="57211998"/>
    <s v="STAPLE - CAST STEEL BLACK EPOXY COATED"/>
    <s v="Bilston WV14 8JN"/>
    <n v="94"/>
    <x v="2"/>
    <s v="Diesel"/>
    <n v="3.478E-4"/>
  </r>
  <r>
    <d v="2023-07-01T00:00:00"/>
    <s v="S000892"/>
    <x v="16"/>
    <s v="PO147500"/>
    <s v="GRN192160"/>
    <n v="34200755"/>
    <s v="MALE INSERT HAN 3A SCREW TERMINATION"/>
    <s v="Stockport SK4 2JT"/>
    <n v="55"/>
    <x v="2"/>
    <s v="Diesel"/>
    <n v="2.0350000000000001E-4"/>
  </r>
  <r>
    <d v="2023-07-01T00:00:00"/>
    <s v="S022891"/>
    <x v="57"/>
    <s v="PO146241"/>
    <s v="GRN192068"/>
    <n v="57204529"/>
    <s v="FIRE EXTINGUISHER BOX TOP LOADING 65 SERIES - 6KG"/>
    <s v="Bilston WV14 8JN"/>
    <n v="94"/>
    <x v="2"/>
    <s v="Diesel"/>
    <n v="3.478E-4"/>
  </r>
  <r>
    <d v="2023-07-01T00:00:00"/>
    <s v="S024190"/>
    <x v="22"/>
    <s v="PO147259"/>
    <s v="GRN192162"/>
    <n v="40259953"/>
    <s v="TICO MOUNTING PAD 50 X 80 X 12.5"/>
    <s v="Stockport SK4 2JT"/>
    <n v="22.2"/>
    <x v="1"/>
    <s v="Diesel"/>
    <n v="8.2140000000000008E-3"/>
  </r>
  <r>
    <d v="2023-07-01T00:00:00"/>
    <s v="S022891"/>
    <x v="57"/>
    <s v="PO146621"/>
    <s v="GRN192074"/>
    <n v="57253641"/>
    <s v="ANODISED ALUMINIUM RAIL 3000MM LONG"/>
    <s v="Bilston WV14 8JN"/>
    <n v="94"/>
    <x v="2"/>
    <s v="Diesel"/>
    <n v="3.478E-4"/>
  </r>
  <r>
    <d v="2023-07-01T00:00:00"/>
    <s v="S001121"/>
    <x v="5"/>
    <s v="PO137621"/>
    <s v="GRN192164"/>
    <n v="50204195"/>
    <s v="POINT DIGITAL DC OUTPUT MODULE, 8 SOURCE SAFETY"/>
    <s v="Salford M5 4BE"/>
    <n v="103.6"/>
    <x v="2"/>
    <s v="Diesel"/>
    <n v="3.8331999999999998E-4"/>
  </r>
  <r>
    <d v="2023-07-01T00:00:00"/>
    <s v="S024190"/>
    <x v="22"/>
    <s v="PO146262"/>
    <s v="GRN192165"/>
    <n v="85205363"/>
    <s v="19MM EPDM BONDED WASHER"/>
    <s v="Stockport SK4 2JT"/>
    <n v="22.2"/>
    <x v="1"/>
    <s v="Diesel"/>
    <n v="8.2140000000000008E-3"/>
  </r>
  <r>
    <d v="2023-07-01T00:00:00"/>
    <s v="S024190"/>
    <x v="22"/>
    <s v="PO146262"/>
    <s v="GRN192166"/>
    <s v="340-1085-1"/>
    <s v="LINAC GLIDE STRIP"/>
    <s v="Stockport SK4 2JT"/>
    <n v="22.2"/>
    <x v="1"/>
    <s v="Diesel"/>
    <n v="8.2140000000000008E-3"/>
  </r>
  <r>
    <d v="2023-07-01T00:00:00"/>
    <s v="S024190"/>
    <x v="22"/>
    <s v="PO147071"/>
    <s v="GRN192167"/>
    <n v="101017188"/>
    <s v="GASKET DETECTOR ACCESS PANEL"/>
    <s v="Stockport SK4 2JT"/>
    <n v="22.2"/>
    <x v="1"/>
    <s v="Diesel"/>
    <n v="8.2140000000000008E-3"/>
  </r>
  <r>
    <d v="2023-07-01T00:00:00"/>
    <s v="S022891"/>
    <x v="57"/>
    <s v="PO146289"/>
    <s v="GRN192076"/>
    <n v="101034161"/>
    <s v="SINGLE SIDED PVC FOAM TAPE 25MM X 1.5MM X 50M LONG"/>
    <s v="Bilston WV14 8JN"/>
    <n v="94"/>
    <x v="2"/>
    <s v="Diesel"/>
    <n v="3.478E-4"/>
  </r>
  <r>
    <d v="2023-07-01T00:00:00"/>
    <s v="S022891"/>
    <x v="57"/>
    <s v="PO147280"/>
    <s v="GRN192078"/>
    <s v="11701-2476"/>
    <s v="VEHICLE CONSPICUITY TAPE REFLEXITE VC104 - YELLOW"/>
    <s v="Bilston WV14 8JN"/>
    <n v="94"/>
    <x v="2"/>
    <s v="Diesel"/>
    <n v="3.478E-4"/>
  </r>
  <r>
    <d v="2023-05-01T00:00:00"/>
    <s v="S002239"/>
    <x v="17"/>
    <s v="PO145222"/>
    <s v="GRN188167"/>
    <n v="101033336"/>
    <s v="O RING, SS HOUSING"/>
    <s v="UT 84104"/>
    <n v="4725"/>
    <x v="4"/>
    <s v="Aviation"/>
    <n v="0.33234727680000004"/>
  </r>
  <r>
    <d v="2023-06-01T00:00:00"/>
    <s v="S002239"/>
    <x v="17"/>
    <s v="PO145884"/>
    <s v="GRN190692"/>
    <n v="101033336"/>
    <s v="O RING, SS HOUSING"/>
    <s v="UT 84104"/>
    <n v="4725"/>
    <x v="4"/>
    <s v="Aviation"/>
    <n v="0.33234727680000004"/>
  </r>
  <r>
    <d v="2023-04-01T00:00:00"/>
    <s v="S002239"/>
    <x v="17"/>
    <s v="PO144738"/>
    <s v="GRN185517"/>
    <n v="2245008"/>
    <s v="PCB MAGNETRON FIL. MONITOR"/>
    <s v="UT 84104"/>
    <n v="4725"/>
    <x v="4"/>
    <s v="Aviation"/>
    <n v="0.33234727680000004"/>
  </r>
  <r>
    <d v="2023-04-01T00:00:00"/>
    <s v="S002239"/>
    <x v="17"/>
    <s v="PO145320"/>
    <s v="GRN186384"/>
    <n v="2245008"/>
    <s v="PCB MAGNETRON FIL. MONITOR"/>
    <s v="UT 84104"/>
    <n v="4725"/>
    <x v="4"/>
    <s v="Aviation"/>
    <n v="0.33234727680000004"/>
  </r>
  <r>
    <d v="2023-07-01T00:00:00"/>
    <s v="S022891"/>
    <x v="57"/>
    <s v="PO147246"/>
    <s v="GRN192487"/>
    <n v="57207476"/>
    <s v="HINGED SIDEGUARD LEG 700/735MM OVERALL LENGTH"/>
    <s v="Bilston WV14 8JN"/>
    <n v="94"/>
    <x v="2"/>
    <s v="Diesel"/>
    <n v="3.478E-4"/>
  </r>
  <r>
    <d v="2023-07-01T00:00:00"/>
    <s v="S022891"/>
    <x v="57"/>
    <s v="PO147253"/>
    <s v="GRN192488"/>
    <n v="101025387"/>
    <s v="STAINLESS STEEL TOOL BOX 1000 X 500 X 500MM"/>
    <s v="Bilston WV14 8JN"/>
    <n v="94"/>
    <x v="2"/>
    <s v="Diesel"/>
    <n v="3.478E-4"/>
  </r>
  <r>
    <d v="2023-07-01T00:00:00"/>
    <s v="S022891"/>
    <x v="57"/>
    <s v="PO146241"/>
    <s v="GRN192492"/>
    <n v="57204529"/>
    <s v="FIRE EXTINGUISHER BOX TOP LOADING 65 SERIES - 6KG"/>
    <s v="Bilston WV14 8JN"/>
    <n v="94"/>
    <x v="2"/>
    <s v="Diesel"/>
    <n v="3.478E-4"/>
  </r>
  <r>
    <d v="2023-07-01T00:00:00"/>
    <s v="S022891"/>
    <x v="57"/>
    <s v="PO146289"/>
    <s v="GRN192493"/>
    <n v="101034161"/>
    <s v="SINGLE SIDED PVC FOAM TAPE 25MM X 1.5MM X 50M LONG"/>
    <s v="Bilston WV14 8JN"/>
    <n v="94"/>
    <x v="2"/>
    <s v="Diesel"/>
    <n v="3.478E-4"/>
  </r>
  <r>
    <d v="2023-07-01T00:00:00"/>
    <s v="S022891"/>
    <x v="57"/>
    <s v="PO146922"/>
    <s v="GRN192494"/>
    <n v="57211998"/>
    <s v="STAPLE - CAST STEEL BLACK EPOXY COATED"/>
    <s v="Bilston WV14 8JN"/>
    <n v="94"/>
    <x v="2"/>
    <s v="Diesel"/>
    <n v="3.478E-4"/>
  </r>
  <r>
    <d v="2023-07-01T00:00:00"/>
    <s v="S022891"/>
    <x v="57"/>
    <s v="PO146195"/>
    <s v="GRN192495"/>
    <n v="57203391"/>
    <s v="U BRACKET BOLT ON/WELD ON - ZINC PLATED"/>
    <s v="Bilston WV14 8JN"/>
    <n v="94"/>
    <x v="2"/>
    <s v="Diesel"/>
    <n v="3.478E-4"/>
  </r>
  <r>
    <d v="2023-07-01T00:00:00"/>
    <s v="S022891"/>
    <x v="57"/>
    <s v="PO146929"/>
    <s v="GRN192711"/>
    <n v="57208525"/>
    <s v="ANODISED ALUMINIUM RAIL 3400MM LONG"/>
    <s v="Bilston WV14 8JN"/>
    <n v="94"/>
    <x v="2"/>
    <s v="Diesel"/>
    <n v="3.478E-4"/>
  </r>
  <r>
    <d v="2023-10-01T00:00:00"/>
    <s v="S002239"/>
    <x v="17"/>
    <s v="PO149940"/>
    <s v="GRN200765"/>
    <n v="10206829"/>
    <s v="PCB PLC MOD DRAWER PV"/>
    <s v="UT 84104"/>
    <n v="4725"/>
    <x v="4"/>
    <s v="Aviation"/>
    <n v="0.33234727680000004"/>
  </r>
  <r>
    <d v="2023-08-01T00:00:00"/>
    <s v="S022891"/>
    <x v="57"/>
    <s v="PO143851"/>
    <s v="GRN193850"/>
    <n v="57253641"/>
    <s v="ANODISED ALUMINIUM RAIL 3000MM LONG"/>
    <s v="Bilston WV14 8JN"/>
    <n v="94"/>
    <x v="2"/>
    <s v="Diesel"/>
    <n v="3.478E-4"/>
  </r>
  <r>
    <d v="2023-08-01T00:00:00"/>
    <s v="S022891"/>
    <x v="57"/>
    <s v="PO147070"/>
    <s v="GRN193851"/>
    <n v="101034161"/>
    <s v="SINGLE SIDED PVC FOAM TAPE 25MM X 1.5MM X 50M LONG"/>
    <s v="Bilston WV14 8JN"/>
    <n v="94"/>
    <x v="2"/>
    <s v="Diesel"/>
    <n v="3.478E-4"/>
  </r>
  <r>
    <d v="2023-08-01T00:00:00"/>
    <s v="S022891"/>
    <x v="57"/>
    <s v="PO147817"/>
    <s v="GRN194074"/>
    <s v="11701-2476"/>
    <s v="VEHICLE CONSPICUITY TAPE REFLEXITE VC104 - YELLOW"/>
    <s v="Bilston WV14 8JN"/>
    <n v="94"/>
    <x v="2"/>
    <s v="Diesel"/>
    <n v="3.478E-4"/>
  </r>
  <r>
    <d v="2023-08-01T00:00:00"/>
    <s v="S022891"/>
    <x v="57"/>
    <s v="PO144352"/>
    <s v="GRN194075"/>
    <n v="101009802"/>
    <s v="BRUSH STRIP SEAL No. 4 SECTION - 180DEG x 2M LONG"/>
    <s v="Bilston WV14 8JN"/>
    <n v="94"/>
    <x v="2"/>
    <s v="Diesel"/>
    <n v="3.478E-4"/>
  </r>
  <r>
    <d v="2023-08-01T00:00:00"/>
    <s v="S022891"/>
    <x v="57"/>
    <s v="PO146621"/>
    <s v="GRN194117"/>
    <n v="101034161"/>
    <s v="SINGLE SIDED PVC FOAM TAPE 25MM X 1.5MM X 50M LONG"/>
    <s v="Bilston WV14 8JN"/>
    <n v="94"/>
    <x v="2"/>
    <s v="Diesel"/>
    <n v="3.478E-4"/>
  </r>
  <r>
    <d v="2023-08-01T00:00:00"/>
    <s v="S022891"/>
    <x v="57"/>
    <s v="PO146621"/>
    <s v="GRN194747"/>
    <n v="101034161"/>
    <s v="SINGLE SIDED PVC FOAM TAPE 25MM X 1.5MM X 50M LONG"/>
    <s v="Bilston WV14 8JN"/>
    <n v="94"/>
    <x v="2"/>
    <s v="Diesel"/>
    <n v="3.478E-4"/>
  </r>
  <r>
    <d v="2023-08-01T00:00:00"/>
    <s v="S022891"/>
    <x v="57"/>
    <s v="PO146922"/>
    <s v="GRN194750"/>
    <n v="57211998"/>
    <s v="STAPLE - CAST STEEL BLACK EPOXY COATED"/>
    <s v="Bilston WV14 8JN"/>
    <n v="94"/>
    <x v="2"/>
    <s v="Diesel"/>
    <n v="3.478E-4"/>
  </r>
  <r>
    <d v="2023-08-01T00:00:00"/>
    <s v="S022891"/>
    <x v="57"/>
    <s v="PO146922"/>
    <s v="GRN194757"/>
    <n v="57211998"/>
    <s v="STAPLE - CAST STEEL BLACK EPOXY COATED"/>
    <s v="Bilston WV14 8JN"/>
    <n v="94"/>
    <x v="2"/>
    <s v="Diesel"/>
    <n v="3.478E-4"/>
  </r>
  <r>
    <d v="2023-08-01T00:00:00"/>
    <s v="S022891"/>
    <x v="57"/>
    <s v="PO146241"/>
    <s v="GRN194758"/>
    <n v="57204529"/>
    <s v="FIRE EXTINGUISHER BOX TOP LOADING 65 SERIES - 6KG"/>
    <s v="Bilston WV14 8JN"/>
    <n v="94"/>
    <x v="2"/>
    <s v="Diesel"/>
    <n v="3.478E-4"/>
  </r>
  <r>
    <d v="2023-08-01T00:00:00"/>
    <s v="S022891"/>
    <x v="57"/>
    <s v="PO147430"/>
    <s v="GRN194763"/>
    <n v="57204530"/>
    <s v="HORIZONTAL/VERTICAL MOUNTING KIT TO SUIT 65 SERIES"/>
    <s v="Bilston WV14 8JN"/>
    <n v="94"/>
    <x v="2"/>
    <s v="Diesel"/>
    <n v="3.478E-4"/>
  </r>
  <r>
    <d v="2023-08-01T00:00:00"/>
    <s v="S022891"/>
    <x v="57"/>
    <s v="PO146217"/>
    <s v="GRN194764"/>
    <n v="101009802"/>
    <s v="BRUSH STRIP SEAL No. 4 SECTION - 180DEG x 2M LONG"/>
    <s v="Bilston WV14 8JN"/>
    <n v="94"/>
    <x v="2"/>
    <s v="Diesel"/>
    <n v="3.478E-4"/>
  </r>
  <r>
    <d v="2023-08-01T00:00:00"/>
    <s v="S022891"/>
    <x v="57"/>
    <s v="PO147070"/>
    <s v="GRN194766"/>
    <n v="101034161"/>
    <s v="SINGLE SIDED PVC FOAM TAPE 25MM X 1.5MM X 50M LONG"/>
    <s v="Bilston WV14 8JN"/>
    <n v="94"/>
    <x v="2"/>
    <s v="Diesel"/>
    <n v="3.478E-4"/>
  </r>
  <r>
    <d v="2023-07-01T00:00:00"/>
    <s v="S022670"/>
    <x v="26"/>
    <s v="PO145978"/>
    <s v="GRN192231"/>
    <s v="11700-5243"/>
    <s v="BOLT HEX DIN933 M20 X 2.5 X 50MM GEOMET STL"/>
    <s v="Congleton CW12 1HR"/>
    <n v="12.8"/>
    <x v="2"/>
    <s v="Diesel"/>
    <n v="4.7360000000000001E-5"/>
  </r>
  <r>
    <d v="2023-08-01T00:00:00"/>
    <s v="S022891"/>
    <x v="57"/>
    <s v="PO148063"/>
    <s v="GRN194771"/>
    <n v="57208525"/>
    <s v="ANODISED ALUMINIUM RAIL 3400MM LONG"/>
    <s v="Bilston WV14 8JN"/>
    <n v="94"/>
    <x v="2"/>
    <s v="Diesel"/>
    <n v="3.478E-4"/>
  </r>
  <r>
    <d v="2023-08-01T00:00:00"/>
    <s v="S022891"/>
    <x v="57"/>
    <s v="PO148063"/>
    <s v="GRN194772"/>
    <n v="57204529"/>
    <s v="FIRE EXTINGUISHER BOX TOP LOADING 65 SERIES - 6KG"/>
    <s v="Bilston WV14 8JN"/>
    <n v="94"/>
    <x v="2"/>
    <s v="Diesel"/>
    <n v="3.478E-4"/>
  </r>
  <r>
    <d v="2023-08-01T00:00:00"/>
    <s v="S022891"/>
    <x v="57"/>
    <s v="PO146942"/>
    <s v="GRN194783"/>
    <n v="101025388"/>
    <s v="STAINLESS STEEL TOOL BOX 1200 X 500 X 500MM"/>
    <s v="Bilston WV14 8JN"/>
    <n v="94"/>
    <x v="2"/>
    <s v="Diesel"/>
    <n v="3.478E-4"/>
  </r>
  <r>
    <d v="2023-07-01T00:00:00"/>
    <s v="S001121"/>
    <x v="5"/>
    <s v="PO143680"/>
    <s v="GRN192235"/>
    <n v="13204807"/>
    <s v="RSLINX CLASSIC SINGLE NODE"/>
    <s v="Salford M5 4BE"/>
    <n v="103.6"/>
    <x v="2"/>
    <s v="Diesel"/>
    <n v="3.8331999999999998E-4"/>
  </r>
  <r>
    <d v="2023-08-01T00:00:00"/>
    <s v="S022891"/>
    <x v="57"/>
    <s v="PO147667"/>
    <s v="GRN194784"/>
    <n v="101025388"/>
    <s v="STAINLESS STEEL TOOL BOX 1200 X 500 X 500MM"/>
    <s v="Bilston WV14 8JN"/>
    <n v="94"/>
    <x v="2"/>
    <s v="Diesel"/>
    <n v="3.478E-4"/>
  </r>
  <r>
    <d v="2023-08-01T00:00:00"/>
    <s v="S022891"/>
    <x v="57"/>
    <s v="PO145757"/>
    <s v="GRN194785"/>
    <n v="101025388"/>
    <s v="STAINLESS STEEL TOOL BOX 1200 X 500 X 500MM"/>
    <s v="Bilston WV14 8JN"/>
    <n v="94"/>
    <x v="2"/>
    <s v="Diesel"/>
    <n v="3.478E-4"/>
  </r>
  <r>
    <d v="2023-08-01T00:00:00"/>
    <s v="S022891"/>
    <x v="57"/>
    <s v="PO146929"/>
    <s v="GRN194786"/>
    <n v="57208525"/>
    <s v="ANODISED ALUMINIUM RAIL 3400MM LONG"/>
    <s v="Bilston WV14 8JN"/>
    <n v="94"/>
    <x v="2"/>
    <s v="Diesel"/>
    <n v="3.478E-4"/>
  </r>
  <r>
    <d v="2023-08-01T00:00:00"/>
    <s v="S022891"/>
    <x v="57"/>
    <s v="PO146621"/>
    <s v="GRN194787"/>
    <n v="57253641"/>
    <s v="ANODISED ALUMINIUM RAIL 3000MM LONG"/>
    <s v="Bilston WV14 8JN"/>
    <n v="94"/>
    <x v="2"/>
    <s v="Diesel"/>
    <n v="3.478E-4"/>
  </r>
  <r>
    <d v="2023-08-01T00:00:00"/>
    <s v="S022891"/>
    <x v="57"/>
    <s v="PO143851"/>
    <s v="GRN194789"/>
    <n v="57207476"/>
    <s v="HINGED SIDEGUARD LEG 700/735MM OVERALL LENGTH"/>
    <s v="Bilston WV14 8JN"/>
    <n v="94"/>
    <x v="2"/>
    <s v="Diesel"/>
    <n v="3.478E-4"/>
  </r>
  <r>
    <d v="2023-08-01T00:00:00"/>
    <s v="S022891"/>
    <x v="57"/>
    <s v="PO147246"/>
    <s v="GRN194790"/>
    <n v="57207476"/>
    <s v="HINGED SIDEGUARD LEG 700/735MM OVERALL LENGTH"/>
    <s v="Bilston WV14 8JN"/>
    <n v="94"/>
    <x v="2"/>
    <s v="Diesel"/>
    <n v="3.478E-4"/>
  </r>
  <r>
    <d v="2023-08-01T00:00:00"/>
    <s v="S022891"/>
    <x v="57"/>
    <s v="PO148063"/>
    <s v="GRN194792"/>
    <n v="101009802"/>
    <s v="BRUSH STRIP SEAL No. 4 SECTION - 180DEG x 2M LONG"/>
    <s v="Bilston WV14 8JN"/>
    <n v="94"/>
    <x v="2"/>
    <s v="Diesel"/>
    <n v="3.478E-4"/>
  </r>
  <r>
    <d v="2023-07-01T00:00:00"/>
    <s v="S001571"/>
    <x v="10"/>
    <s v="PO142815"/>
    <s v="GRN192249"/>
    <n v="101012395"/>
    <s v="SICK 2D LIDAR LASER SENSOR TIM351-2134001"/>
    <s v="St Albans AL1 5BN"/>
    <n v="298"/>
    <x v="2"/>
    <s v="Diesel"/>
    <n v="1.1026E-3"/>
  </r>
  <r>
    <d v="2023-08-01T00:00:00"/>
    <s v="S022891"/>
    <x v="57"/>
    <s v="PO146929"/>
    <s v="GRN194797"/>
    <n v="57208525"/>
    <s v="ANODISED ALUMINIUM RAIL 3400MM LONG"/>
    <s v="Bilston WV14 8JN"/>
    <n v="94"/>
    <x v="2"/>
    <s v="Diesel"/>
    <n v="3.478E-4"/>
  </r>
  <r>
    <d v="2023-08-01T00:00:00"/>
    <s v="S022891"/>
    <x v="57"/>
    <s v="PO146621"/>
    <s v="GRN194798"/>
    <n v="101034161"/>
    <s v="SINGLE SIDED PVC FOAM TAPE 25MM X 1.5MM X 50M LONG"/>
    <s v="Bilston WV14 8JN"/>
    <n v="94"/>
    <x v="2"/>
    <s v="Diesel"/>
    <n v="3.478E-4"/>
  </r>
  <r>
    <d v="2023-07-01T00:00:00"/>
    <s v="S023284"/>
    <x v="19"/>
    <s v="PO145321"/>
    <s v="GRN192254"/>
    <s v="255-1588-75"/>
    <s v="CABLE MILITARY-GRADE ARMORED MTP TRUNK 12 STRANDS"/>
    <s v="Leicester LE19 2DT"/>
    <n v="144"/>
    <x v="1"/>
    <s v="Diesel"/>
    <n v="5.3280000000000001E-2"/>
  </r>
  <r>
    <d v="2023-08-01T00:00:00"/>
    <s v="S022891"/>
    <x v="57"/>
    <s v="PO146257"/>
    <s v="GRN194800"/>
    <n v="57204529"/>
    <s v="FIRE EXTINGUISHER BOX TOP LOADING 65 SERIES - 6KG"/>
    <s v="Bilston WV14 8JN"/>
    <n v="94"/>
    <x v="2"/>
    <s v="Diesel"/>
    <n v="3.478E-4"/>
  </r>
  <r>
    <d v="2023-07-01T00:00:00"/>
    <s v="S023284"/>
    <x v="19"/>
    <s v="PO131881"/>
    <s v="GRN192257"/>
    <s v="340-1083-1"/>
    <s v="CONDUIT VERTICAL DETECTOR ENCLOSURE"/>
    <s v="Leicester LE19 2DT"/>
    <n v="144"/>
    <x v="1"/>
    <s v="Diesel"/>
    <n v="5.3280000000000001E-2"/>
  </r>
  <r>
    <d v="2023-08-01T00:00:00"/>
    <s v="S022891"/>
    <x v="57"/>
    <s v="PO144592"/>
    <s v="GRN195169"/>
    <n v="101034161"/>
    <s v="SINGLE SIDED PVC FOAM TAPE 25MM X 1.5MM X 50M LONG"/>
    <s v="Bilston WV14 8JN"/>
    <n v="94"/>
    <x v="2"/>
    <s v="Diesel"/>
    <n v="3.478E-4"/>
  </r>
  <r>
    <d v="2023-07-01T00:00:00"/>
    <s v="S023284"/>
    <x v="19"/>
    <s v="PO143782"/>
    <s v="GRN192259"/>
    <s v="361-1163-1"/>
    <s v="STAINLESS STEEL ARRAY BOX - DV60"/>
    <s v="Leicester LE19 2DT"/>
    <n v="144"/>
    <x v="1"/>
    <s v="Diesel"/>
    <n v="5.3280000000000001E-2"/>
  </r>
  <r>
    <d v="2023-07-01T00:00:00"/>
    <s v="S023284"/>
    <x v="19"/>
    <s v="PO140973"/>
    <s v="GRN192261"/>
    <s v="340-1071-1"/>
    <s v="CONDUIT OUTDOOR EQUIPMENT RACK ASSY – JUNCTION BOX"/>
    <s v="Leicester LE19 2DT"/>
    <n v="144"/>
    <x v="1"/>
    <s v="Diesel"/>
    <n v="5.3280000000000001E-2"/>
  </r>
  <r>
    <d v="2023-08-01T00:00:00"/>
    <s v="S022891"/>
    <x v="57"/>
    <s v="PO147070"/>
    <s v="GRN195170"/>
    <n v="101034161"/>
    <s v="SINGLE SIDED PVC FOAM TAPE 25MM X 1.5MM X 50M LONG"/>
    <s v="Bilston WV14 8JN"/>
    <n v="94"/>
    <x v="2"/>
    <s v="Diesel"/>
    <n v="3.478E-4"/>
  </r>
  <r>
    <d v="2023-09-01T00:00:00"/>
    <s v="S022891"/>
    <x v="57"/>
    <s v="PO146929"/>
    <s v="GRN195929"/>
    <n v="57208525"/>
    <s v="ANODISED ALUMINIUM RAIL 3400MM LONG"/>
    <s v="Bilston WV14 8JN"/>
    <n v="94"/>
    <x v="2"/>
    <s v="Diesel"/>
    <n v="3.478E-4"/>
  </r>
  <r>
    <d v="2023-07-01T00:00:00"/>
    <s v="S001571"/>
    <x v="10"/>
    <s v="PO147032"/>
    <s v="GRN192265"/>
    <n v="57203693"/>
    <s v="MOUNTING SYSTEM UNIVERSAL JOINT"/>
    <s v="St Albans AL1 5BN"/>
    <n v="298"/>
    <x v="2"/>
    <s v="Diesel"/>
    <n v="1.1026E-3"/>
  </r>
  <r>
    <d v="2023-09-01T00:00:00"/>
    <s v="S022891"/>
    <x v="57"/>
    <s v="PO149147"/>
    <s v="GRN196322"/>
    <n v="101025387"/>
    <s v="STAINLESS STEEL TOOL BOX 1000 X 500 X 500MM"/>
    <s v="Bilston WV14 8JN"/>
    <n v="94"/>
    <x v="2"/>
    <s v="Diesel"/>
    <n v="3.478E-4"/>
  </r>
  <r>
    <d v="2023-09-01T00:00:00"/>
    <s v="S022891"/>
    <x v="57"/>
    <s v="PO146257"/>
    <s v="GRN196355"/>
    <n v="57204529"/>
    <s v="FIRE EXTINGUISHER BOX TOP LOADING 65 SERIES - 6KG"/>
    <s v="Bilston WV14 8JN"/>
    <n v="94"/>
    <x v="2"/>
    <s v="Diesel"/>
    <n v="3.478E-4"/>
  </r>
  <r>
    <d v="2023-09-01T00:00:00"/>
    <s v="S022891"/>
    <x v="57"/>
    <s v="PO146217"/>
    <s v="GRN196357"/>
    <n v="101009802"/>
    <s v="BRUSH STRIP SEAL No. 4 SECTION - 180DEG x 2M LONG"/>
    <s v="Bilston WV14 8JN"/>
    <n v="94"/>
    <x v="2"/>
    <s v="Diesel"/>
    <n v="3.478E-4"/>
  </r>
  <r>
    <d v="2023-09-01T00:00:00"/>
    <s v="S022891"/>
    <x v="57"/>
    <s v="PO147246"/>
    <s v="GRN196880"/>
    <n v="57207476"/>
    <s v="HINGED SIDEGUARD LEG 700/735MM OVERALL LENGTH"/>
    <s v="Bilston WV14 8JN"/>
    <n v="94"/>
    <x v="2"/>
    <s v="Diesel"/>
    <n v="3.478E-4"/>
  </r>
  <r>
    <d v="2023-09-01T00:00:00"/>
    <s v="S022891"/>
    <x v="57"/>
    <s v="PO147430"/>
    <s v="GRN196881"/>
    <n v="57204530"/>
    <s v="HORIZONTAL/VERTICAL MOUNTING KIT TO SUIT 65 SERIES"/>
    <s v="Bilston WV14 8JN"/>
    <n v="94"/>
    <x v="2"/>
    <s v="Diesel"/>
    <n v="3.478E-4"/>
  </r>
  <r>
    <d v="2023-09-01T00:00:00"/>
    <s v="S022891"/>
    <x v="57"/>
    <s v="PO146922"/>
    <s v="GRN196882"/>
    <n v="57211998"/>
    <s v="STAPLE - CAST STEEL BLACK EPOXY COATED"/>
    <s v="Bilston WV14 8JN"/>
    <n v="94"/>
    <x v="2"/>
    <s v="Diesel"/>
    <n v="3.478E-4"/>
  </r>
  <r>
    <d v="2023-09-01T00:00:00"/>
    <s v="S022891"/>
    <x v="57"/>
    <s v="PO147070"/>
    <s v="GRN196884"/>
    <n v="101036333"/>
    <s v="ASGK500/2/DPGK RAIL END CAPS"/>
    <s v="Bilston WV14 8JN"/>
    <n v="94"/>
    <x v="2"/>
    <s v="Diesel"/>
    <n v="3.478E-4"/>
  </r>
  <r>
    <d v="2023-09-01T00:00:00"/>
    <s v="S022891"/>
    <x v="57"/>
    <s v="PO146922"/>
    <s v="GRN196916"/>
    <n v="57211998"/>
    <s v="STAPLE - CAST STEEL BLACK EPOXY COATED"/>
    <s v="Bilston WV14 8JN"/>
    <n v="94"/>
    <x v="2"/>
    <s v="Diesel"/>
    <n v="3.478E-4"/>
  </r>
  <r>
    <d v="2023-09-01T00:00:00"/>
    <s v="S022891"/>
    <x v="57"/>
    <s v="PO147430"/>
    <s v="GRN196923"/>
    <n v="57204530"/>
    <s v="HORIZONTAL/VERTICAL MOUNTING KIT TO SUIT 65 SERIES"/>
    <s v="Bilston WV14 8JN"/>
    <n v="94"/>
    <x v="2"/>
    <s v="Diesel"/>
    <n v="3.478E-4"/>
  </r>
  <r>
    <d v="2023-09-01T00:00:00"/>
    <s v="S022891"/>
    <x v="57"/>
    <s v="PO144297"/>
    <s v="GRN196937"/>
    <n v="101034161"/>
    <s v="SINGLE SIDED PVC FOAM TAPE 25MM X 1.5MM X 50M LONG"/>
    <s v="Bilston WV14 8JN"/>
    <n v="94"/>
    <x v="2"/>
    <s v="Diesel"/>
    <n v="3.478E-4"/>
  </r>
  <r>
    <d v="2023-09-01T00:00:00"/>
    <s v="S022891"/>
    <x v="57"/>
    <s v="PO143851"/>
    <s v="GRN196986"/>
    <n v="57253641"/>
    <s v="ANODISED ALUMINIUM RAIL 3000MM LONG"/>
    <s v="Bilston WV14 8JN"/>
    <n v="94"/>
    <x v="2"/>
    <s v="Diesel"/>
    <n v="3.478E-4"/>
  </r>
  <r>
    <d v="2023-09-01T00:00:00"/>
    <s v="S022891"/>
    <x v="57"/>
    <s v="PO147546"/>
    <s v="GRN196987"/>
    <n v="57208423"/>
    <s v="ANODISED ALUMINIUM RAIL 5000MM LONG"/>
    <s v="Bilston WV14 8JN"/>
    <n v="94"/>
    <x v="2"/>
    <s v="Diesel"/>
    <n v="3.478E-4"/>
  </r>
  <r>
    <d v="2023-10-01T00:00:00"/>
    <s v="S022891"/>
    <x v="57"/>
    <s v="PO149383"/>
    <s v="GRN197983"/>
    <n v="101017975"/>
    <s v="BRUSH STRIP SEAL"/>
    <s v="Bilston WV14 8JN"/>
    <n v="94"/>
    <x v="2"/>
    <s v="Diesel"/>
    <n v="3.478E-4"/>
  </r>
  <r>
    <d v="2023-10-01T00:00:00"/>
    <s v="S022891"/>
    <x v="57"/>
    <s v="PO147253"/>
    <s v="GRN197984"/>
    <n v="101025387"/>
    <s v="STAINLESS STEEL TOOL BOX 1000 X 500 X 500MM"/>
    <s v="Bilston WV14 8JN"/>
    <n v="94"/>
    <x v="2"/>
    <s v="Diesel"/>
    <n v="3.478E-4"/>
  </r>
  <r>
    <d v="2023-10-01T00:00:00"/>
    <s v="S022891"/>
    <x v="57"/>
    <s v="PO145757"/>
    <s v="GRN197986"/>
    <n v="101025388"/>
    <s v="STAINLESS STEEL TOOL BOX 1200 X 500 X 500MM"/>
    <s v="Bilston WV14 8JN"/>
    <n v="94"/>
    <x v="2"/>
    <s v="Diesel"/>
    <n v="3.478E-4"/>
  </r>
  <r>
    <d v="2023-10-01T00:00:00"/>
    <s v="S022891"/>
    <x v="57"/>
    <s v="PO149198"/>
    <s v="GRN198058"/>
    <n v="101025387"/>
    <s v="STAINLESS STEEL TOOL BOX 1000 X 500 X 500MM"/>
    <s v="Bilston WV14 8JN"/>
    <n v="94"/>
    <x v="2"/>
    <s v="Diesel"/>
    <n v="3.478E-4"/>
  </r>
  <r>
    <d v="2023-10-01T00:00:00"/>
    <s v="S022891"/>
    <x v="57"/>
    <s v="PO147246"/>
    <s v="GRN198059"/>
    <n v="57207476"/>
    <s v="HINGED SIDEGUARD LEG 700/735MM OVERALL LENGTH"/>
    <s v="Bilston WV14 8JN"/>
    <n v="94"/>
    <x v="2"/>
    <s v="Diesel"/>
    <n v="3.478E-4"/>
  </r>
  <r>
    <d v="2023-10-01T00:00:00"/>
    <s v="S022891"/>
    <x v="57"/>
    <s v="PO146868"/>
    <s v="GRN198060"/>
    <n v="57207474"/>
    <s v="SINGLE SIDED FOAM 3507 PVC TAPE (19 X 3.0 X 25M) G"/>
    <s v="Bilston WV14 8JN"/>
    <n v="94"/>
    <x v="2"/>
    <s v="Diesel"/>
    <n v="3.478E-4"/>
  </r>
  <r>
    <d v="2023-07-01T00:00:00"/>
    <s v="S023413"/>
    <x v="15"/>
    <s v="PO143975"/>
    <s v="GRN192290"/>
    <s v="340-1583-1"/>
    <s v="VISY ACCR LITE ELECTRICAL HARDWARE"/>
    <s v="33100 Tampere, Finland"/>
    <n v="3916"/>
    <x v="2"/>
    <s v="Diesel"/>
    <n v="3.9815929999999999E-2"/>
  </r>
  <r>
    <d v="2023-10-01T00:00:00"/>
    <s v="S022891"/>
    <x v="57"/>
    <s v="PO147070"/>
    <s v="GRN198061"/>
    <n v="101036333"/>
    <s v="ASGK500/2/DPGK RAIL END CAPS"/>
    <s v="Bilston WV14 8JN"/>
    <n v="94"/>
    <x v="2"/>
    <s v="Diesel"/>
    <n v="3.478E-4"/>
  </r>
  <r>
    <d v="2023-10-01T00:00:00"/>
    <s v="S022891"/>
    <x v="57"/>
    <s v="PO149751"/>
    <s v="GRN198949"/>
    <n v="57208423"/>
    <s v="ANODISED ALUMINIUM RAIL 5000MM LONG"/>
    <s v="Bilston WV14 8JN"/>
    <n v="94"/>
    <x v="2"/>
    <s v="Diesel"/>
    <n v="3.478E-4"/>
  </r>
  <r>
    <d v="2023-10-01T00:00:00"/>
    <s v="S022891"/>
    <x v="57"/>
    <s v="PO148063"/>
    <s v="GRN199034"/>
    <n v="101036333"/>
    <s v="ASGK500/2/DPGK RAIL END CAPS"/>
    <s v="Bilston WV14 8JN"/>
    <n v="94"/>
    <x v="2"/>
    <s v="Diesel"/>
    <n v="3.478E-4"/>
  </r>
  <r>
    <d v="2023-07-01T00:00:00"/>
    <s v="S022670"/>
    <x v="26"/>
    <s v="PO146263"/>
    <s v="GRN192297"/>
    <s v="11700-5217"/>
    <s v="WASHER FLAT M18 GEOMET 500B"/>
    <s v="Congleton CW12 1HR"/>
    <n v="12.8"/>
    <x v="2"/>
    <s v="Diesel"/>
    <n v="4.7360000000000001E-5"/>
  </r>
  <r>
    <d v="2023-10-01T00:00:00"/>
    <s v="S022891"/>
    <x v="57"/>
    <s v="PO149383"/>
    <s v="GRN199036"/>
    <n v="57207474"/>
    <s v="SINGLE SIDED FOAM 3507 PVC TAPE (19 X 3.0 X 25M) G"/>
    <s v="Bilston WV14 8JN"/>
    <n v="94"/>
    <x v="2"/>
    <s v="Diesel"/>
    <n v="3.478E-4"/>
  </r>
  <r>
    <d v="2023-07-01T00:00:00"/>
    <s v="S025431"/>
    <x v="0"/>
    <s v="PO147712"/>
    <s v="GRN192300"/>
    <s v="GKR-4201"/>
    <s v="GATEKEEPER SINGLE ILPA SOLUTION WITH EMBEDDED PROC"/>
    <s v="Boston Massachusetts"/>
    <n v="3154"/>
    <x v="0"/>
    <s v="Crude"/>
    <n v="2.5295079999999999"/>
  </r>
  <r>
    <d v="2023-10-01T00:00:00"/>
    <s v="S022891"/>
    <x v="57"/>
    <s v="PO147933"/>
    <s v="GRN199056"/>
    <n v="101034161"/>
    <s v="SINGLE SIDED PVC FOAM TAPE 25MM X 1.5MM X 50M LONG"/>
    <s v="Bilston WV14 8JN"/>
    <n v="94"/>
    <x v="2"/>
    <s v="Diesel"/>
    <n v="3.478E-4"/>
  </r>
  <r>
    <d v="2023-10-01T00:00:00"/>
    <s v="S022891"/>
    <x v="57"/>
    <s v="PO149514"/>
    <s v="GRN199058"/>
    <n v="57208423"/>
    <s v="ANODISED ALUMINIUM RAIL 5000MM LONG"/>
    <s v="Bilston WV14 8JN"/>
    <n v="94"/>
    <x v="2"/>
    <s v="Diesel"/>
    <n v="3.478E-4"/>
  </r>
  <r>
    <d v="2023-10-01T00:00:00"/>
    <s v="S022891"/>
    <x v="57"/>
    <s v="PO147546"/>
    <s v="GRN199123"/>
    <n v="57203391"/>
    <s v="U BRACKET BOLT ON/WELD ON - ZINC PLATED"/>
    <s v="Bilston WV14 8JN"/>
    <n v="94"/>
    <x v="2"/>
    <s v="Diesel"/>
    <n v="3.478E-4"/>
  </r>
  <r>
    <d v="2023-10-01T00:00:00"/>
    <s v="S022891"/>
    <x v="57"/>
    <s v="PO149198"/>
    <s v="GRN199907"/>
    <n v="101034161"/>
    <s v="SINGLE SIDED PVC FOAM TAPE 25MM X 1.5MM X 50M LONG"/>
    <s v="Bilston WV14 8JN"/>
    <n v="94"/>
    <x v="2"/>
    <s v="Diesel"/>
    <n v="3.478E-4"/>
  </r>
  <r>
    <d v="2023-07-01T00:00:00"/>
    <s v="S024448"/>
    <x v="58"/>
    <s v="PO146425"/>
    <s v="GRN192307"/>
    <s v="11701-3027"/>
    <s v="SF6 CYLINDER, 5LB, 99.95%, 4.2&quot; OD X 17&quot; L, DIN 6"/>
    <s v="California 94560"/>
    <n v="5214"/>
    <x v="0"/>
    <s v="Crude"/>
    <n v="0.4181628"/>
  </r>
  <r>
    <d v="2023-10-01T00:00:00"/>
    <s v="S022891"/>
    <x v="57"/>
    <s v="PO147546"/>
    <s v="GRN199908"/>
    <n v="57203391"/>
    <s v="U BRACKET BOLT ON/WELD ON - ZINC PLATED"/>
    <s v="Bilston WV14 8JN"/>
    <n v="94"/>
    <x v="2"/>
    <s v="Diesel"/>
    <n v="3.478E-4"/>
  </r>
  <r>
    <d v="2023-10-01T00:00:00"/>
    <s v="S022891"/>
    <x v="57"/>
    <s v="PO148063"/>
    <s v="GRN200087"/>
    <n v="101036333"/>
    <s v="ASGK500/2/DPGK RAIL END CAPS"/>
    <s v="Bilston WV14 8JN"/>
    <n v="94"/>
    <x v="2"/>
    <s v="Diesel"/>
    <n v="3.478E-4"/>
  </r>
  <r>
    <d v="2023-11-01T00:00:00"/>
    <s v="S022891"/>
    <x v="57"/>
    <s v="PO147275"/>
    <s v="GRN200892"/>
    <n v="57207474"/>
    <s v="SINGLE SIDED FOAM 3507 PVC TAPE (19 X 3.0 X 25M) G"/>
    <s v="Bilston WV14 8JN"/>
    <n v="94"/>
    <x v="2"/>
    <s v="Diesel"/>
    <n v="3.478E-4"/>
  </r>
  <r>
    <d v="2023-11-01T00:00:00"/>
    <s v="S022891"/>
    <x v="57"/>
    <s v="PO149198"/>
    <s v="GRN200893"/>
    <n v="101034161"/>
    <s v="SINGLE SIDED PVC FOAM TAPE 25MM X 1.5MM X 50M LONG"/>
    <s v="Bilston WV14 8JN"/>
    <n v="94"/>
    <x v="2"/>
    <s v="Diesel"/>
    <n v="3.478E-4"/>
  </r>
  <r>
    <d v="2023-11-01T00:00:00"/>
    <s v="S022891"/>
    <x v="57"/>
    <s v="PO149751"/>
    <s v="GRN200894"/>
    <n v="57208423"/>
    <s v="ANODISED ALUMINIUM RAIL 5000MM LONG"/>
    <s v="Bilston WV14 8JN"/>
    <n v="94"/>
    <x v="2"/>
    <s v="Diesel"/>
    <n v="3.478E-4"/>
  </r>
  <r>
    <d v="2023-11-01T00:00:00"/>
    <s v="S022891"/>
    <x v="57"/>
    <s v="PO143851"/>
    <s v="GRN200895"/>
    <n v="57253641"/>
    <s v="ANODISED ALUMINIUM RAIL 3000MM LONG"/>
    <s v="Bilston WV14 8JN"/>
    <n v="94"/>
    <x v="2"/>
    <s v="Diesel"/>
    <n v="3.478E-4"/>
  </r>
  <r>
    <d v="2023-07-01T00:00:00"/>
    <s v="S026889"/>
    <x v="35"/>
    <s v="PO147502"/>
    <s v="GRN192315"/>
    <s v="361-1027-1"/>
    <s v="DV60 HORIZONTAL ARRAY PLATE"/>
    <s v="Stafford ST18 0PJ"/>
    <n v="50.6"/>
    <x v="2"/>
    <s v="Diesel"/>
    <n v="1.8722000000000001E-3"/>
  </r>
  <r>
    <d v="2023-07-01T00:00:00"/>
    <s v="S023413"/>
    <x v="15"/>
    <s v="PO140971"/>
    <s v="GRN192316"/>
    <n v="101048324"/>
    <s v="LATTIX D4420 3-SIDED GANTRY 6085 X 5800 WITH"/>
    <s v="33100 Tampere, Finland"/>
    <n v="3916"/>
    <x v="2"/>
    <s v="Diesel"/>
    <n v="3.9815929999999999E-2"/>
  </r>
  <r>
    <d v="2023-11-01T00:00:00"/>
    <s v="S022891"/>
    <x v="57"/>
    <s v="PO149147"/>
    <s v="GRN200903"/>
    <n v="101025387"/>
    <s v="STAINLESS STEEL TOOL BOX 1000 X 500 X 500MM"/>
    <s v="Bilston WV14 8JN"/>
    <n v="94"/>
    <x v="2"/>
    <s v="Diesel"/>
    <n v="3.478E-4"/>
  </r>
  <r>
    <d v="2023-11-01T00:00:00"/>
    <s v="S022891"/>
    <x v="57"/>
    <s v="PO149383"/>
    <s v="GRN201015"/>
    <n v="57208423"/>
    <s v="ANODISED ALUMINIUM RAIL 5000MM LONG"/>
    <s v="Bilston WV14 8JN"/>
    <n v="94"/>
    <x v="2"/>
    <s v="Diesel"/>
    <n v="3.478E-4"/>
  </r>
  <r>
    <d v="2023-11-01T00:00:00"/>
    <s v="S022891"/>
    <x v="57"/>
    <s v="PO149383"/>
    <s v="GRN201016"/>
    <n v="101017975"/>
    <s v="BRUSH STRIP SEAL"/>
    <s v="Bilston WV14 8JN"/>
    <n v="94"/>
    <x v="2"/>
    <s v="Diesel"/>
    <n v="3.478E-4"/>
  </r>
  <r>
    <d v="2023-11-01T00:00:00"/>
    <s v="S022891"/>
    <x v="57"/>
    <s v="PO149673"/>
    <s v="GRN201089"/>
    <n v="57204529"/>
    <s v="FIRE EXTINGUISHER BOX TOP LOADING 65 SERIES - 6KG"/>
    <s v="Bilston WV14 8JN"/>
    <n v="94"/>
    <x v="2"/>
    <s v="Diesel"/>
    <n v="3.478E-4"/>
  </r>
  <r>
    <d v="2023-11-01T00:00:00"/>
    <s v="S022891"/>
    <x v="57"/>
    <s v="PO149751"/>
    <s v="GRN201169"/>
    <n v="57208423"/>
    <s v="ANODISED ALUMINIUM RAIL 5000MM LONG"/>
    <s v="Bilston WV14 8JN"/>
    <n v="94"/>
    <x v="2"/>
    <s v="Diesel"/>
    <n v="3.478E-4"/>
  </r>
  <r>
    <d v="2023-07-01T00:00:00"/>
    <s v="S001047"/>
    <x v="9"/>
    <s v="PO144580"/>
    <s v="GRN192325"/>
    <n v="66205215"/>
    <s v="2X8 ELEMENT PHOTO DIODE CDWO4 30MM THICK"/>
    <s v="81300 Johor Bahru Malaysia"/>
    <n v="6781"/>
    <x v="4"/>
    <s v="Aviation"/>
    <n v="1.1924057587200001"/>
  </r>
  <r>
    <d v="2023-07-01T00:00:00"/>
    <s v="S001047"/>
    <x v="9"/>
    <s v="PO142188"/>
    <s v="GRN192326"/>
    <n v="66205215"/>
    <s v="2X8 ELEMENT PHOTO DIODE CDWO4 30MM THICK"/>
    <s v="81300 Johor Bahru Malaysia"/>
    <n v="6781"/>
    <x v="4"/>
    <s v="Aviation"/>
    <n v="1.1924057587200001"/>
  </r>
  <r>
    <d v="2023-11-01T00:00:00"/>
    <s v="S022891"/>
    <x v="57"/>
    <s v="PO147546"/>
    <s v="GRN202053"/>
    <n v="57208423"/>
    <s v="ANODISED ALUMINIUM RAIL 5000MM LONG"/>
    <s v="Bilston WV14 8JN"/>
    <n v="94"/>
    <x v="2"/>
    <s v="Diesel"/>
    <n v="3.478E-4"/>
  </r>
  <r>
    <d v="2023-07-01T00:00:00"/>
    <s v="S001047"/>
    <x v="9"/>
    <s v="PO144821"/>
    <s v="GRN192328"/>
    <s v="11701-3091"/>
    <s v="SILICON PD - CDW04 - 5X5X10 THK - 8X2 ELEM - M13"/>
    <s v="81300 Johor Bahru Malaysia"/>
    <n v="6781"/>
    <x v="4"/>
    <s v="Aviation"/>
    <n v="1.1924057587200001"/>
  </r>
  <r>
    <d v="2023-11-01T00:00:00"/>
    <s v="S022891"/>
    <x v="57"/>
    <s v="PO147546"/>
    <s v="GRN202054"/>
    <n v="101017975"/>
    <s v="BRUSH STRIP SEAL"/>
    <s v="Bilston WV14 8JN"/>
    <n v="94"/>
    <x v="2"/>
    <s v="Diesel"/>
    <n v="3.478E-4"/>
  </r>
  <r>
    <d v="2023-11-01T00:00:00"/>
    <s v="S022891"/>
    <x v="57"/>
    <s v="PO148063"/>
    <s v="GRN202056"/>
    <n v="101036333"/>
    <s v="ASGK500/2/DPGK RAIL END CAPS"/>
    <s v="Bilston WV14 8JN"/>
    <n v="94"/>
    <x v="2"/>
    <s v="Diesel"/>
    <n v="3.478E-4"/>
  </r>
  <r>
    <d v="2023-11-01T00:00:00"/>
    <s v="S022891"/>
    <x v="57"/>
    <s v="PO149198"/>
    <s v="GRN202057"/>
    <n v="101034161"/>
    <s v="SINGLE SIDED PVC FOAM TAPE 25MM X 1.5MM X 50M LONG"/>
    <s v="Bilston WV14 8JN"/>
    <n v="94"/>
    <x v="2"/>
    <s v="Diesel"/>
    <n v="3.478E-4"/>
  </r>
  <r>
    <d v="2023-11-01T00:00:00"/>
    <s v="S022891"/>
    <x v="57"/>
    <s v="PO147430"/>
    <s v="GRN202065"/>
    <n v="57204530"/>
    <s v="HORIZONTAL/VERTICAL MOUNTING KIT TO SUIT 65 SERIES"/>
    <s v="Bilston WV14 8JN"/>
    <n v="94"/>
    <x v="2"/>
    <s v="Diesel"/>
    <n v="3.478E-4"/>
  </r>
  <r>
    <d v="2023-07-01T00:00:00"/>
    <s v="S001047"/>
    <x v="9"/>
    <s v="PO142188"/>
    <s v="GRN192340"/>
    <n v="66205215"/>
    <s v="2X8 ELEMENT PHOTO DIODE CDWO4 30MM THICK"/>
    <s v="81300 Johor Bahru Malaysia"/>
    <n v="6781"/>
    <x v="4"/>
    <s v="Aviation"/>
    <n v="1.1924057587200001"/>
  </r>
  <r>
    <d v="2023-07-01T00:00:00"/>
    <s v="S001047"/>
    <x v="9"/>
    <s v="PO144821"/>
    <s v="GRN192341"/>
    <n v="101026186"/>
    <s v="DIODE 2X8 ELEMENT PHOTO CDWO4 0.3MM THICK"/>
    <s v="81300 Johor Bahru Malaysia"/>
    <n v="6781"/>
    <x v="4"/>
    <s v="Aviation"/>
    <n v="1.1924057587200001"/>
  </r>
  <r>
    <d v="2023-11-01T00:00:00"/>
    <s v="S022891"/>
    <x v="57"/>
    <s v="PO149751"/>
    <s v="GRN202067"/>
    <n v="57208423"/>
    <s v="ANODISED ALUMINIUM RAIL 5000MM LONG"/>
    <s v="Bilston WV14 8JN"/>
    <n v="94"/>
    <x v="2"/>
    <s v="Diesel"/>
    <n v="3.478E-4"/>
  </r>
  <r>
    <d v="2023-07-01T00:00:00"/>
    <s v="S001047"/>
    <x v="9"/>
    <s v="PO144821"/>
    <s v="GRN192343"/>
    <n v="101026186"/>
    <s v="DIODE 2X8 ELEMENT PHOTO CDWO4 0.3MM THICK"/>
    <s v="81300 Johor Bahru Malaysia"/>
    <n v="6781"/>
    <x v="4"/>
    <s v="Aviation"/>
    <n v="1.1924057587200001"/>
  </r>
  <r>
    <d v="2023-11-01T00:00:00"/>
    <s v="S022891"/>
    <x v="57"/>
    <s v="PO149673"/>
    <s v="GRN202238"/>
    <n v="57207476"/>
    <s v="HINGED SIDEGUARD LEG 700/735MM OVERALL LENGTH"/>
    <s v="Bilston WV14 8JN"/>
    <n v="94"/>
    <x v="2"/>
    <s v="Diesel"/>
    <n v="3.478E-4"/>
  </r>
  <r>
    <d v="2023-07-01T00:00:00"/>
    <s v="S001047"/>
    <x v="9"/>
    <s v="PO144821"/>
    <s v="GRN192345"/>
    <n v="101026186"/>
    <s v="DIODE 2X8 ELEMENT PHOTO CDWO4 0.3MM THICK"/>
    <s v="81300 Johor Bahru Malaysia"/>
    <n v="6781"/>
    <x v="4"/>
    <s v="Aviation"/>
    <n v="1.1924057587200001"/>
  </r>
  <r>
    <d v="2023-11-01T00:00:00"/>
    <s v="S022891"/>
    <x v="57"/>
    <s v="PO148063"/>
    <s v="GRN202239"/>
    <n v="57204529"/>
    <s v="FIRE EXTINGUISHER BOX TOP LOADING 65 SERIES - 6KG"/>
    <s v="Bilston WV14 8JN"/>
    <n v="94"/>
    <x v="2"/>
    <s v="Diesel"/>
    <n v="3.478E-4"/>
  </r>
  <r>
    <d v="2023-07-01T00:00:00"/>
    <s v="S001047"/>
    <x v="9"/>
    <s v="PO144821"/>
    <s v="GRN192347"/>
    <s v="11701-3091"/>
    <s v="SILICON PD - CDW04 - 5X5X10 THK - 8X2 ELEM - M13"/>
    <s v="81300 Johor Bahru Malaysia"/>
    <n v="6781"/>
    <x v="4"/>
    <s v="Aviation"/>
    <n v="1.1924057587200001"/>
  </r>
  <r>
    <d v="2023-07-01T00:00:00"/>
    <s v="S001047"/>
    <x v="9"/>
    <s v="PO144821"/>
    <s v="GRN192348"/>
    <n v="101026186"/>
    <s v="DIODE 2X8 ELEMENT PHOTO CDWO4 0.3MM THICK"/>
    <s v="81300 Johor Bahru Malaysia"/>
    <n v="6781"/>
    <x v="4"/>
    <s v="Aviation"/>
    <n v="1.1924057587200001"/>
  </r>
  <r>
    <d v="2023-07-01T00:00:00"/>
    <s v="S001047"/>
    <x v="9"/>
    <s v="PO144821"/>
    <s v="GRN192349"/>
    <n v="101026186"/>
    <s v="DIODE 2X8 ELEMENT PHOTO CDWO4 0.3MM THICK"/>
    <s v="81300 Johor Bahru Malaysia"/>
    <n v="6781"/>
    <x v="4"/>
    <s v="Aviation"/>
    <n v="1.1924057587200001"/>
  </r>
  <r>
    <d v="2023-07-01T00:00:00"/>
    <s v="S001047"/>
    <x v="9"/>
    <s v="PO144821"/>
    <s v="GRN192350"/>
    <n v="101026186"/>
    <s v="DIODE 2X8 ELEMENT PHOTO CDWO4 0.3MM THICK"/>
    <s v="81300 Johor Bahru Malaysia"/>
    <n v="6781"/>
    <x v="4"/>
    <s v="Aviation"/>
    <n v="1.1924057587200001"/>
  </r>
  <r>
    <d v="2023-07-01T00:00:00"/>
    <s v="S001047"/>
    <x v="9"/>
    <s v="PO144821"/>
    <s v="GRN192351"/>
    <n v="101026186"/>
    <s v="DIODE 2X8 ELEMENT PHOTO CDWO4 0.3MM THICK"/>
    <s v="81300 Johor Bahru Malaysia"/>
    <n v="6781"/>
    <x v="4"/>
    <s v="Aviation"/>
    <n v="1.1924057587200001"/>
  </r>
  <r>
    <d v="2023-07-01T00:00:00"/>
    <s v="S001047"/>
    <x v="9"/>
    <s v="PO144821"/>
    <s v="GRN192352"/>
    <n v="101026186"/>
    <s v="DIODE 2X8 ELEMENT PHOTO CDWO4 0.3MM THICK"/>
    <s v="81300 Johor Bahru Malaysia"/>
    <n v="6781"/>
    <x v="4"/>
    <s v="Aviation"/>
    <n v="1.1924057587200001"/>
  </r>
  <r>
    <d v="2023-11-01T00:00:00"/>
    <s v="S022891"/>
    <x v="57"/>
    <s v="PO149198"/>
    <s v="GRN202240"/>
    <n v="101034161"/>
    <s v="SINGLE SIDED PVC FOAM TAPE 25MM X 1.5MM X 50M LONG"/>
    <s v="Bilston WV14 8JN"/>
    <n v="94"/>
    <x v="2"/>
    <s v="Diesel"/>
    <n v="3.478E-4"/>
  </r>
  <r>
    <d v="2023-07-01T00:00:00"/>
    <s v="S001121"/>
    <x v="5"/>
    <s v="PO145582"/>
    <s v="GRN192354"/>
    <n v="101044943"/>
    <s v="1492 TERMINAL BLOCK MARKER CARDS NUMBERED 1-20"/>
    <s v="Salford M5 4BE"/>
    <n v="103.6"/>
    <x v="2"/>
    <s v="Diesel"/>
    <n v="3.8331999999999998E-4"/>
  </r>
  <r>
    <d v="2023-11-01T00:00:00"/>
    <s v="S022891"/>
    <x v="57"/>
    <s v="PO149383"/>
    <s v="GRN202845"/>
    <n v="101017975"/>
    <s v="BRUSH STRIP SEAL"/>
    <s v="Bilston WV14 8JN"/>
    <n v="94"/>
    <x v="2"/>
    <s v="Diesel"/>
    <n v="3.478E-4"/>
  </r>
  <r>
    <d v="2023-11-01T00:00:00"/>
    <s v="S022891"/>
    <x v="57"/>
    <s v="PO151204"/>
    <s v="GRN202924"/>
    <n v="101025387"/>
    <s v="STAINLESS STEEL TOOL BOX 1000 X 500 X 500MM"/>
    <s v="Bilston WV14 8JN"/>
    <n v="94"/>
    <x v="2"/>
    <s v="Diesel"/>
    <n v="3.478E-4"/>
  </r>
  <r>
    <d v="2023-11-01T00:00:00"/>
    <s v="S022891"/>
    <x v="57"/>
    <s v="PO151010"/>
    <s v="GRN202925"/>
    <n v="101034161"/>
    <s v="SINGLE SIDED PVC FOAM TAPE 25MM X 1.5MM X 50M LONG"/>
    <s v="Bilston WV14 8JN"/>
    <n v="94"/>
    <x v="2"/>
    <s v="Diesel"/>
    <n v="3.478E-4"/>
  </r>
  <r>
    <d v="2023-11-01T00:00:00"/>
    <s v="S022891"/>
    <x v="57"/>
    <s v="PO149383"/>
    <s v="GRN202932"/>
    <n v="57204530"/>
    <s v="HORIZONTAL/VERTICAL MOUNTING KIT TO SUIT 65 SERIES"/>
    <s v="Bilston WV14 8JN"/>
    <n v="94"/>
    <x v="2"/>
    <s v="Diesel"/>
    <n v="3.478E-4"/>
  </r>
  <r>
    <d v="2023-11-01T00:00:00"/>
    <s v="S022891"/>
    <x v="57"/>
    <s v="PO149514"/>
    <s v="GRN202979"/>
    <n v="57253641"/>
    <s v="ANODISED ALUMINIUM RAIL 3000MM LONG"/>
    <s v="Bilston WV14 8JN"/>
    <n v="94"/>
    <x v="2"/>
    <s v="Diesel"/>
    <n v="3.478E-4"/>
  </r>
  <r>
    <d v="2023-12-01T00:00:00"/>
    <s v="S022891"/>
    <x v="57"/>
    <s v="PO149198"/>
    <s v="GRN203838"/>
    <n v="101034161"/>
    <s v="SINGLE SIDED PVC FOAM TAPE 25MM X 1.5MM X 50M LONG"/>
    <s v="Bilston WV14 8JN"/>
    <n v="94"/>
    <x v="2"/>
    <s v="Diesel"/>
    <n v="3.478E-4"/>
  </r>
  <r>
    <d v="2023-12-01T00:00:00"/>
    <s v="S022891"/>
    <x v="57"/>
    <s v="PO149383"/>
    <s v="GRN203843"/>
    <n v="57208423"/>
    <s v="ANODISED ALUMINIUM RAIL 5000MM LONG"/>
    <s v="Bilston WV14 8JN"/>
    <n v="94"/>
    <x v="2"/>
    <s v="Diesel"/>
    <n v="3.478E-4"/>
  </r>
  <r>
    <d v="2023-12-01T00:00:00"/>
    <s v="S022891"/>
    <x v="57"/>
    <s v="PO149198"/>
    <s v="GRN203937"/>
    <n v="101034161"/>
    <s v="SINGLE SIDED PVC FOAM TAPE 25MM X 1.5MM X 50M LONG"/>
    <s v="Bilston WV14 8JN"/>
    <n v="94"/>
    <x v="2"/>
    <s v="Diesel"/>
    <n v="3.478E-4"/>
  </r>
  <r>
    <d v="2023-12-01T00:00:00"/>
    <s v="S022891"/>
    <x v="57"/>
    <s v="PO149673"/>
    <s v="GRN203938"/>
    <n v="57207476"/>
    <s v="HINGED SIDEGUARD LEG 700/735MM OVERALL LENGTH"/>
    <s v="Bilston WV14 8JN"/>
    <n v="94"/>
    <x v="2"/>
    <s v="Diesel"/>
    <n v="3.478E-4"/>
  </r>
  <r>
    <d v="2023-12-01T00:00:00"/>
    <s v="S022891"/>
    <x v="57"/>
    <s v="PO147275"/>
    <s v="GRN203942"/>
    <n v="57207474"/>
    <s v="SINGLE SIDED FOAM 3507 PVC TAPE (19 X 3.0 X 25M) G"/>
    <s v="Bilston WV14 8JN"/>
    <n v="94"/>
    <x v="2"/>
    <s v="Diesel"/>
    <n v="3.478E-4"/>
  </r>
  <r>
    <d v="2023-12-01T00:00:00"/>
    <s v="S022891"/>
    <x v="57"/>
    <s v="PO149751"/>
    <s v="GRN203977"/>
    <n v="57208423"/>
    <s v="ANODISED ALUMINIUM RAIL 5000MM LONG"/>
    <s v="Bilston WV14 8JN"/>
    <n v="94"/>
    <x v="2"/>
    <s v="Diesel"/>
    <n v="3.478E-4"/>
  </r>
  <r>
    <d v="2023-07-01T00:00:00"/>
    <s v="S001571"/>
    <x v="10"/>
    <s v="PO144239"/>
    <s v="GRN192372"/>
    <n v="57205719"/>
    <s v="MOUNTING KIT 1 SICK 2015623"/>
    <s v="St Albans AL1 5BN"/>
    <n v="298"/>
    <x v="2"/>
    <s v="Diesel"/>
    <n v="1.1026E-3"/>
  </r>
  <r>
    <d v="2023-07-01T00:00:00"/>
    <s v="S024099"/>
    <x v="47"/>
    <s v="PO143022"/>
    <s v="GRN191426"/>
    <s v="340-1012-1"/>
    <s v="WELDMENT LINAC SUPPORT STRUCTURE"/>
    <s v="Stafford ST16 3DR"/>
    <n v="49.6"/>
    <x v="3"/>
    <s v="Diesel"/>
    <n v="5.0430800000000005E-2"/>
  </r>
  <r>
    <d v="2023-07-01T00:00:00"/>
    <s v="S001571"/>
    <x v="10"/>
    <s v="PO146319"/>
    <s v="GRN192374"/>
    <n v="101036233"/>
    <s v="M12 12 PIN MALE TO FLYING LEADS CABLE 20M"/>
    <s v="St Albans AL1 5BN"/>
    <n v="298"/>
    <x v="2"/>
    <s v="Diesel"/>
    <n v="1.1026E-3"/>
  </r>
  <r>
    <d v="2023-12-01T00:00:00"/>
    <s v="S022891"/>
    <x v="57"/>
    <s v="PO143851"/>
    <s v="GRN203979"/>
    <n v="57253641"/>
    <s v="ANODISED ALUMINIUM RAIL 3000MM LONG"/>
    <s v="Bilston WV14 8JN"/>
    <n v="94"/>
    <x v="2"/>
    <s v="Diesel"/>
    <n v="3.478E-4"/>
  </r>
  <r>
    <d v="2023-12-01T00:00:00"/>
    <s v="S022891"/>
    <x v="57"/>
    <s v="PO149147"/>
    <s v="GRN203980"/>
    <n v="101025387"/>
    <s v="STAINLESS STEEL TOOL BOX 1000 X 500 X 500MM"/>
    <s v="Bilston WV14 8JN"/>
    <n v="94"/>
    <x v="2"/>
    <s v="Diesel"/>
    <n v="3.478E-4"/>
  </r>
  <r>
    <d v="2023-07-01T00:00:00"/>
    <s v="S001571"/>
    <x v="10"/>
    <s v="PO147695"/>
    <s v="GRN192379"/>
    <n v="57205719"/>
    <s v="MOUNTING KIT 1"/>
    <s v="St Albans AL1 5BN"/>
    <n v="298"/>
    <x v="2"/>
    <s v="Diesel"/>
    <n v="1.1026E-3"/>
  </r>
  <r>
    <d v="2023-12-01T00:00:00"/>
    <s v="S022891"/>
    <x v="57"/>
    <s v="PO151380"/>
    <s v="GRN204206"/>
    <n v="57211998"/>
    <s v="STAPLE - CAST STEEL BLACK EPOXY COATED"/>
    <s v="Bilston WV14 8JN"/>
    <n v="94"/>
    <x v="2"/>
    <s v="Diesel"/>
    <n v="3.478E-4"/>
  </r>
  <r>
    <d v="2023-12-01T00:00:00"/>
    <s v="S022891"/>
    <x v="57"/>
    <s v="PO151204"/>
    <s v="GRN204207"/>
    <n v="57253641"/>
    <s v="ANODISED ALUMINIUM RAIL 3000MM LONG"/>
    <s v="Bilston WV14 8JN"/>
    <n v="94"/>
    <x v="2"/>
    <s v="Diesel"/>
    <n v="3.478E-4"/>
  </r>
  <r>
    <d v="2023-12-01T00:00:00"/>
    <s v="S022891"/>
    <x v="57"/>
    <s v="PO151380"/>
    <s v="GRN204208"/>
    <n v="57208525"/>
    <s v="ANODISED ALUMINIUM RAIL 3400MM LONG"/>
    <s v="Bilston WV14 8JN"/>
    <n v="94"/>
    <x v="2"/>
    <s v="Diesel"/>
    <n v="3.478E-4"/>
  </r>
  <r>
    <d v="2023-12-01T00:00:00"/>
    <s v="S022891"/>
    <x v="57"/>
    <s v="PO149383"/>
    <s v="GRN204428"/>
    <n v="101017975"/>
    <s v="BRUSH STRIP SEAL"/>
    <s v="Bilston WV14 8JN"/>
    <n v="94"/>
    <x v="2"/>
    <s v="Diesel"/>
    <n v="3.478E-4"/>
  </r>
  <r>
    <d v="2023-12-01T00:00:00"/>
    <s v="S022891"/>
    <x v="57"/>
    <s v="PO151204"/>
    <s v="GRN204521"/>
    <n v="101025387"/>
    <s v="STAINLESS STEEL TOOL BOX 1000 X 500 X 500MM"/>
    <s v="Bilston WV14 8JN"/>
    <n v="94"/>
    <x v="2"/>
    <s v="Diesel"/>
    <n v="3.478E-4"/>
  </r>
  <r>
    <d v="2023-12-01T00:00:00"/>
    <s v="S022891"/>
    <x v="57"/>
    <s v="PO151204"/>
    <s v="GRN204686"/>
    <n v="57204530"/>
    <s v="HORIZONTAL/VERTICAL MOUNTING KIT TO SUIT 65 SERIES"/>
    <s v="Bilston WV14 8JN"/>
    <n v="94"/>
    <x v="2"/>
    <s v="Diesel"/>
    <n v="3.478E-4"/>
  </r>
  <r>
    <d v="2023-12-01T00:00:00"/>
    <s v="S022891"/>
    <x v="57"/>
    <s v="PO151380"/>
    <s v="GRN204691"/>
    <n v="57203391"/>
    <s v="U BRACKET BOLT ON/WELD ON - ZINC PLATED"/>
    <s v="Bilston WV14 8JN"/>
    <n v="94"/>
    <x v="2"/>
    <s v="Diesel"/>
    <n v="3.478E-4"/>
  </r>
  <r>
    <d v="2023-12-01T00:00:00"/>
    <s v="S022891"/>
    <x v="57"/>
    <s v="PO151380"/>
    <s v="GRN204694"/>
    <n v="57211998"/>
    <s v="STAPLE - CAST STEEL BLACK EPOXY COATED"/>
    <s v="Bilston WV14 8JN"/>
    <n v="94"/>
    <x v="2"/>
    <s v="Diesel"/>
    <n v="3.478E-4"/>
  </r>
  <r>
    <d v="2023-12-01T00:00:00"/>
    <s v="S022891"/>
    <x v="57"/>
    <s v="PO151010"/>
    <s v="GRN204699"/>
    <n v="101034161"/>
    <s v="SINGLE SIDED PVC FOAM TAPE 25MM X 1.5MM X 50M LONG"/>
    <s v="Bilston WV14 8JN"/>
    <n v="94"/>
    <x v="2"/>
    <s v="Diesel"/>
    <n v="3.478E-4"/>
  </r>
  <r>
    <d v="2023-12-01T00:00:00"/>
    <s v="S022891"/>
    <x v="57"/>
    <s v="PO149673"/>
    <s v="GRN204701"/>
    <n v="51207710"/>
    <s v="LED MARKER LAMP - REAR 10-30V RED"/>
    <s v="Bilston WV14 8JN"/>
    <n v="94"/>
    <x v="2"/>
    <s v="Diesel"/>
    <n v="3.478E-4"/>
  </r>
  <r>
    <d v="2023-12-01T00:00:00"/>
    <s v="S022891"/>
    <x v="57"/>
    <s v="PO151783"/>
    <s v="GRN204704"/>
    <n v="57211998"/>
    <s v="STAPLE - CAST STEEL BLACK EPOXY COATED"/>
    <s v="Bilston WV14 8JN"/>
    <n v="94"/>
    <x v="2"/>
    <s v="Diesel"/>
    <n v="3.478E-4"/>
  </r>
  <r>
    <d v="2023-12-01T00:00:00"/>
    <s v="S022891"/>
    <x v="57"/>
    <s v="PO151682"/>
    <s v="GRN204720"/>
    <s v="11701-3927"/>
    <s v="SPRAY SUPPRESSION FLAPS - SHORT SERIES 450 WIDE X"/>
    <s v="Bilston WV14 8JN"/>
    <n v="94"/>
    <x v="2"/>
    <s v="Diesel"/>
    <n v="3.478E-4"/>
  </r>
  <r>
    <d v="2023-12-01T00:00:00"/>
    <s v="S022891"/>
    <x v="57"/>
    <s v="PO150044"/>
    <s v="GRN204743"/>
    <n v="57207476"/>
    <s v="HINGED SIDEGUARD LEG 700/735MM OVERALL LENGTH"/>
    <s v="Bilston WV14 8JN"/>
    <n v="94"/>
    <x v="2"/>
    <s v="Diesel"/>
    <n v="3.478E-4"/>
  </r>
  <r>
    <d v="2023-01-01T00:00:00"/>
    <s v="S025913"/>
    <x v="59"/>
    <s v="PO138109"/>
    <s v="GRN179351"/>
    <n v="101046796"/>
    <s v="CABLE GRIP SB18 GA"/>
    <s v="Salford M50 2GY"/>
    <n v="95"/>
    <x v="2"/>
    <s v="Diesel"/>
    <n v="3.5149999999999998E-4"/>
  </r>
  <r>
    <d v="2023-01-01T00:00:00"/>
    <s v="S025913"/>
    <x v="59"/>
    <s v="PO140139"/>
    <s v="GRN179553"/>
    <n v="101046796"/>
    <s v="CABLE GRIP SB18 GA"/>
    <s v="Salford M50 2GY"/>
    <n v="95"/>
    <x v="2"/>
    <s v="Diesel"/>
    <n v="3.5149999999999998E-4"/>
  </r>
  <r>
    <d v="2023-02-01T00:00:00"/>
    <s v="S025913"/>
    <x v="59"/>
    <s v="PO138109"/>
    <s v="GRN180197"/>
    <n v="101046797"/>
    <s v="BALL STOP 0.25-1.38 OD CBL (ROUND)"/>
    <s v="Salford M50 2GY"/>
    <n v="95"/>
    <x v="2"/>
    <s v="Diesel"/>
    <n v="3.5149999999999998E-4"/>
  </r>
  <r>
    <d v="2023-02-01T00:00:00"/>
    <s v="S025913"/>
    <x v="59"/>
    <s v="PO140139"/>
    <s v="GRN181662"/>
    <n v="101029715"/>
    <s v="CONDUCTIX WAMPFLER SPRING CABLE REEL - RS50_x000a_CONDUC"/>
    <s v="Salford M50 2GY"/>
    <n v="95"/>
    <x v="2"/>
    <s v="Diesel"/>
    <n v="3.5149999999999998E-4"/>
  </r>
  <r>
    <d v="2023-03-01T00:00:00"/>
    <s v="S025913"/>
    <x v="59"/>
    <s v="PO139822"/>
    <s v="GRN183807"/>
    <n v="101029715"/>
    <s v="CONDUCTIX WAMPFLER SPRING CABLE REEL - RS50_x000a_CONDUC"/>
    <s v="Salford M50 2GY"/>
    <n v="95"/>
    <x v="2"/>
    <s v="Diesel"/>
    <n v="3.5149999999999998E-4"/>
  </r>
  <r>
    <d v="2023-04-01T00:00:00"/>
    <s v="S025913"/>
    <x v="59"/>
    <s v="PO140139"/>
    <s v="GRN185831"/>
    <n v="101029715"/>
    <s v="CONDUCTIX WAMPFLER SPRING CABLE REEL - RS50_x000a_CONDUC"/>
    <s v="Salford M50 2GY"/>
    <n v="95"/>
    <x v="2"/>
    <s v="Diesel"/>
    <n v="3.5149999999999998E-4"/>
  </r>
  <r>
    <d v="2023-07-01T00:00:00"/>
    <s v="S026429"/>
    <x v="55"/>
    <s v="PO143493"/>
    <s v="GRN192406"/>
    <s v="11701-1819"/>
    <s v="SILAC® - PLATFORM LINEAR ACCELERATOR (FROM 3MEV UP"/>
    <s v="35041 Marburg"/>
    <n v="1310"/>
    <x v="3"/>
    <s v="Diesel"/>
    <n v="0.13319425000000001"/>
  </r>
  <r>
    <d v="2023-02-01T00:00:00"/>
    <s v="S002239"/>
    <x v="17"/>
    <s v="PO141820"/>
    <s v="GRN181430"/>
    <n v="10205710"/>
    <s v="PCB, DUAL TRIGGER GENERATOR (MI SERIES)"/>
    <s v="UT 84104"/>
    <n v="4725"/>
    <x v="4"/>
    <s v="Aviation"/>
    <n v="0.33234727680000004"/>
  </r>
  <r>
    <d v="2023-04-01T00:00:00"/>
    <s v="S002239"/>
    <x v="17"/>
    <s v="PO144739"/>
    <s v="GRN185819"/>
    <n v="10205709"/>
    <s v="PCB, PLC INTERFACE (MI SERIES)"/>
    <s v="UT 84104"/>
    <n v="4725"/>
    <x v="4"/>
    <s v="Aviation"/>
    <n v="0.33234727680000004"/>
  </r>
  <r>
    <d v="2023-04-01T00:00:00"/>
    <s v="S002239"/>
    <x v="17"/>
    <s v="PO144249"/>
    <s v="GRN185617"/>
    <n v="2245005"/>
    <s v="PCB, SERVO"/>
    <s v="UT 84104"/>
    <n v="4725"/>
    <x v="4"/>
    <s v="Aviation"/>
    <n v="0.33234727680000004"/>
  </r>
  <r>
    <d v="2023-05-01T00:00:00"/>
    <s v="S002239"/>
    <x v="17"/>
    <s v="PO144250"/>
    <s v="GRN187857"/>
    <n v="2245005"/>
    <s v="PCB, SERVO"/>
    <s v="UT 84104"/>
    <n v="4725"/>
    <x v="4"/>
    <s v="Aviation"/>
    <n v="0.33234727680000004"/>
  </r>
  <r>
    <d v="2023-04-01T00:00:00"/>
    <s v="S025913"/>
    <x v="59"/>
    <s v="PO139822"/>
    <s v="GRN186180"/>
    <n v="101046797"/>
    <s v="BALL STOP 0.25-1.38 OD CBL (ROUND)"/>
    <s v="Salford M50 2GY"/>
    <n v="95"/>
    <x v="2"/>
    <s v="Diesel"/>
    <n v="3.5149999999999998E-4"/>
  </r>
  <r>
    <d v="2023-05-01T00:00:00"/>
    <s v="S025913"/>
    <x v="59"/>
    <s v="PO140139"/>
    <s v="GRN187523"/>
    <n v="101029715"/>
    <s v="CONDUCTIX WAMPFLER SPRING CABLE REEL - RS50_x000a_CONDUC"/>
    <s v="Salford M50 2GY"/>
    <n v="95"/>
    <x v="2"/>
    <s v="Diesel"/>
    <n v="3.5149999999999998E-4"/>
  </r>
  <r>
    <d v="2023-05-01T00:00:00"/>
    <s v="S025913"/>
    <x v="59"/>
    <s v="PO144855"/>
    <s v="GRN188208"/>
    <n v="101046797"/>
    <s v="BALL STOP 0.25-1.38 OD CBL (ROUND)"/>
    <s v="Salford M50 2GY"/>
    <n v="95"/>
    <x v="2"/>
    <s v="Diesel"/>
    <n v="3.5149999999999998E-4"/>
  </r>
  <r>
    <d v="2023-06-01T00:00:00"/>
    <s v="S025913"/>
    <x v="59"/>
    <s v="PO146291"/>
    <s v="GRN190745"/>
    <n v="101046797"/>
    <s v="BALL STOP 0.25-1.38 OD CBL (ROUND)"/>
    <s v="Salford M50 2GY"/>
    <n v="95"/>
    <x v="2"/>
    <s v="Diesel"/>
    <n v="3.5149999999999998E-4"/>
  </r>
  <r>
    <d v="2023-07-01T00:00:00"/>
    <s v="S024099"/>
    <x v="47"/>
    <s v="PO143021"/>
    <s v="GRN191936"/>
    <s v="340-1012-1"/>
    <s v="WELDMENT LINAC SUPPORT STRUCTURE"/>
    <s v="Stafford ST16 3DR"/>
    <n v="49.6"/>
    <x v="3"/>
    <s v="Diesel"/>
    <n v="5.0430800000000005E-2"/>
  </r>
  <r>
    <d v="2023-07-01T00:00:00"/>
    <s v="S025913"/>
    <x v="59"/>
    <s v="PO144855"/>
    <s v="GRN191130"/>
    <n v="101029715"/>
    <s v="CONDUCTIX WAMPFLER SPRING CABLE REEL - RS50"/>
    <s v="Salford M50 2GY"/>
    <n v="95"/>
    <x v="2"/>
    <s v="Diesel"/>
    <n v="3.5149999999999998E-4"/>
  </r>
  <r>
    <d v="2023-07-01T00:00:00"/>
    <s v="S025431"/>
    <x v="0"/>
    <s v="PO146007"/>
    <s v="GRN192431"/>
    <s v="11701-0429"/>
    <s v="MULTI-FUNCTION PRINTER LASER COLOR 120V"/>
    <s v="Boston Massachusetts"/>
    <n v="3154"/>
    <x v="0"/>
    <s v="Crude"/>
    <n v="2.5295079999999999"/>
  </r>
  <r>
    <d v="2023-07-01T00:00:00"/>
    <s v="S025913"/>
    <x v="59"/>
    <s v="PO144855"/>
    <s v="GRN191257"/>
    <n v="101029715"/>
    <s v="CONDUCTIX WAMPFLER SPRING CABLE REEL - RS50"/>
    <s v="Salford M50 2GY"/>
    <n v="95"/>
    <x v="2"/>
    <s v="Diesel"/>
    <n v="3.5149999999999998E-4"/>
  </r>
  <r>
    <d v="2023-07-01T00:00:00"/>
    <s v="S025913"/>
    <x v="59"/>
    <s v="PO144855"/>
    <s v="GRN191859"/>
    <n v="101029715"/>
    <s v="CONDUCTIX WAMPFLER SPRING CABLE REEL - RS50"/>
    <s v="Salford M50 2GY"/>
    <n v="95"/>
    <x v="2"/>
    <s v="Diesel"/>
    <n v="3.5149999999999998E-4"/>
  </r>
  <r>
    <d v="2023-07-01T00:00:00"/>
    <s v="S023284"/>
    <x v="19"/>
    <s v="PO146487"/>
    <s v="GRN192439"/>
    <s v="340-1125-1"/>
    <s v="ENCLOSURE SYSTEM ENTRY/EXIT"/>
    <s v="Leicester LE19 2DT"/>
    <n v="144"/>
    <x v="1"/>
    <s v="Diesel"/>
    <n v="5.3280000000000001E-2"/>
  </r>
  <r>
    <d v="2023-07-01T00:00:00"/>
    <s v="S023284"/>
    <x v="19"/>
    <s v="PO141868"/>
    <s v="GRN192440"/>
    <s v="340-1125-1"/>
    <s v="ENCLOSURE SYSTEM ENTRY/EXIT"/>
    <s v="Leicester LE19 2DT"/>
    <n v="144"/>
    <x v="1"/>
    <s v="Diesel"/>
    <n v="5.3280000000000001E-2"/>
  </r>
  <r>
    <d v="2023-07-01T00:00:00"/>
    <s v="S023284"/>
    <x v="19"/>
    <s v="PO140972"/>
    <s v="GRN192441"/>
    <s v="340-1011-1"/>
    <s v="SITE CONFIGURABLE ENCLOSURE WITH AC"/>
    <s v="Leicester LE19 2DT"/>
    <n v="144"/>
    <x v="1"/>
    <s v="Diesel"/>
    <n v="5.3280000000000001E-2"/>
  </r>
  <r>
    <d v="2023-08-01T00:00:00"/>
    <s v="S025913"/>
    <x v="59"/>
    <s v="PO146923"/>
    <s v="GRN193310"/>
    <n v="101046797"/>
    <s v="BALL STOP 0.25-1.38 OD CBL (ROUND)"/>
    <s v="Salford M50 2GY"/>
    <n v="95"/>
    <x v="2"/>
    <s v="Diesel"/>
    <n v="3.5149999999999998E-4"/>
  </r>
  <r>
    <d v="2023-08-01T00:00:00"/>
    <s v="S025913"/>
    <x v="59"/>
    <s v="PO147857"/>
    <s v="GRN193610"/>
    <n v="101046797"/>
    <s v="BALL STOP 0.25-1.38 OD CBL (ROUND)"/>
    <s v="Salford M50 2GY"/>
    <n v="95"/>
    <x v="2"/>
    <s v="Diesel"/>
    <n v="3.5149999999999998E-4"/>
  </r>
  <r>
    <d v="2023-08-01T00:00:00"/>
    <s v="S025913"/>
    <x v="59"/>
    <s v="PO147245"/>
    <s v="GRN193611"/>
    <n v="101046797"/>
    <s v="BALL STOP 0.25-1.38 OD CBL (ROUND)"/>
    <s v="Salford M50 2GY"/>
    <n v="95"/>
    <x v="2"/>
    <s v="Diesel"/>
    <n v="3.5149999999999998E-4"/>
  </r>
  <r>
    <d v="2023-08-01T00:00:00"/>
    <s v="S025913"/>
    <x v="59"/>
    <s v="PO146940"/>
    <s v="GRN193968"/>
    <n v="101046796"/>
    <s v="CABLE GRIP SB18 GA"/>
    <s v="Salford M50 2GY"/>
    <n v="95"/>
    <x v="2"/>
    <s v="Diesel"/>
    <n v="3.5149999999999998E-4"/>
  </r>
  <r>
    <d v="2023-08-01T00:00:00"/>
    <s v="S025913"/>
    <x v="59"/>
    <s v="PO144855"/>
    <s v="GRN194672"/>
    <n v="101029715"/>
    <s v="CONDUCTIX WAMPFLER SPRING CABLE REEL - RS50"/>
    <s v="Salford M50 2GY"/>
    <n v="95"/>
    <x v="2"/>
    <s v="Diesel"/>
    <n v="3.5149999999999998E-4"/>
  </r>
  <r>
    <d v="2023-09-01T00:00:00"/>
    <s v="S025913"/>
    <x v="59"/>
    <s v="PO147857"/>
    <s v="GRN195856"/>
    <n v="101046796"/>
    <s v="CABLE GRIP SB18 GA"/>
    <s v="Salford M50 2GY"/>
    <n v="95"/>
    <x v="2"/>
    <s v="Diesel"/>
    <n v="3.5149999999999998E-4"/>
  </r>
  <r>
    <d v="2023-09-01T00:00:00"/>
    <s v="S025913"/>
    <x v="59"/>
    <s v="PO148626"/>
    <s v="GRN196658"/>
    <n v="101046796"/>
    <s v="CABLE GRIP SB18 GA"/>
    <s v="Salford M50 2GY"/>
    <n v="95"/>
    <x v="2"/>
    <s v="Diesel"/>
    <n v="3.5149999999999998E-4"/>
  </r>
  <r>
    <d v="2023-07-01T00:00:00"/>
    <s v="S001571"/>
    <x v="10"/>
    <s v="PO144724"/>
    <s v="GRN192457"/>
    <n v="5745131"/>
    <s v="STANDARD MOUNTING SET FOR 190 / 270 D WEATHER HOOD"/>
    <s v="St Albans AL1 5BN"/>
    <n v="298"/>
    <x v="2"/>
    <s v="Diesel"/>
    <n v="1.1026E-3"/>
  </r>
  <r>
    <d v="2023-10-01T00:00:00"/>
    <s v="S025913"/>
    <x v="59"/>
    <s v="PO145359"/>
    <s v="GRN198645"/>
    <n v="101029715"/>
    <s v="CONDUCTIX WAMPFLER SPRING CABLE REEL - RS50"/>
    <s v="Salford M50 2GY"/>
    <n v="95"/>
    <x v="2"/>
    <s v="Diesel"/>
    <n v="3.5149999999999998E-4"/>
  </r>
  <r>
    <d v="2023-10-01T00:00:00"/>
    <s v="S025913"/>
    <x v="59"/>
    <s v="PO147245"/>
    <s v="GRN198923"/>
    <n v="101046797"/>
    <s v="BALL STOP 0.25-1.38 OD CBL (ROUND)"/>
    <s v="Salford M50 2GY"/>
    <n v="95"/>
    <x v="2"/>
    <s v="Diesel"/>
    <n v="3.5149999999999998E-4"/>
  </r>
  <r>
    <d v="2023-10-01T00:00:00"/>
    <s v="S025913"/>
    <x v="59"/>
    <s v="PO146623"/>
    <s v="GRN199647"/>
    <n v="101029715"/>
    <s v="CONDUCTIX WAMPFLER SPRING CABLE REEL - RS50"/>
    <s v="Salford M50 2GY"/>
    <n v="95"/>
    <x v="2"/>
    <s v="Diesel"/>
    <n v="3.5149999999999998E-4"/>
  </r>
  <r>
    <d v="2023-10-01T00:00:00"/>
    <s v="S025913"/>
    <x v="59"/>
    <s v="PO147857"/>
    <s v="GRN199726"/>
    <n v="101029715"/>
    <s v="CONDUCTIX WAMPFLER SPRING CABLE REEL - RS50"/>
    <s v="Salford M50 2GY"/>
    <n v="95"/>
    <x v="2"/>
    <s v="Diesel"/>
    <n v="3.5149999999999998E-4"/>
  </r>
  <r>
    <d v="2023-11-01T00:00:00"/>
    <s v="S025913"/>
    <x v="59"/>
    <s v="PO146923"/>
    <s v="GRN201391"/>
    <n v="101046797"/>
    <s v="BALL STOP 0.25-1.38 OD CBL (ROUND)"/>
    <s v="Salford M50 2GY"/>
    <n v="95"/>
    <x v="2"/>
    <s v="Diesel"/>
    <n v="3.5149999999999998E-4"/>
  </r>
  <r>
    <d v="2023-07-01T00:00:00"/>
    <s v="S001121"/>
    <x v="5"/>
    <s v="PO141368"/>
    <s v="GRN192463"/>
    <n v="101027741"/>
    <s v="FUSED TERMINAL BLOCK NON-INDICATING 300V AC/DC 15A"/>
    <s v="Salford M5 4BE"/>
    <n v="103.6"/>
    <x v="2"/>
    <s v="Diesel"/>
    <n v="3.8331999999999998E-4"/>
  </r>
  <r>
    <d v="2023-07-01T00:00:00"/>
    <s v="S001121"/>
    <x v="5"/>
    <s v="PO143898"/>
    <s v="GRN192464"/>
    <n v="5545000"/>
    <s v="PANEL MOUNT SOUNDER 12-24V AC/DC 30MM DIA - BLACK"/>
    <s v="Salford M5 4BE"/>
    <n v="103.6"/>
    <x v="2"/>
    <s v="Diesel"/>
    <n v="3.8331999999999998E-4"/>
  </r>
  <r>
    <d v="2023-11-01T00:00:00"/>
    <s v="S025913"/>
    <x v="59"/>
    <s v="PO147245"/>
    <s v="GRN202221"/>
    <n v="101046797"/>
    <s v="BALL STOP 0.25-1.38 OD CBL (ROUND)"/>
    <s v="Salford M50 2GY"/>
    <n v="95"/>
    <x v="2"/>
    <s v="Diesel"/>
    <n v="3.5149999999999998E-4"/>
  </r>
  <r>
    <d v="2023-11-01T00:00:00"/>
    <s v="S025913"/>
    <x v="59"/>
    <s v="PO149850"/>
    <s v="GRN202425"/>
    <n v="101046796"/>
    <s v="CABLE GRIP SB18 GA"/>
    <s v="Salford M50 2GY"/>
    <n v="95"/>
    <x v="2"/>
    <s v="Diesel"/>
    <n v="3.5149999999999998E-4"/>
  </r>
  <r>
    <d v="2023-12-01T00:00:00"/>
    <s v="S025913"/>
    <x v="59"/>
    <s v="PO147857"/>
    <s v="GRN203372"/>
    <n v="101029715"/>
    <s v="CONDUCTIX WAMPFLER SPRING CABLE REEL - RS50"/>
    <s v="Salford M50 2GY"/>
    <n v="95"/>
    <x v="2"/>
    <s v="Diesel"/>
    <n v="3.5149999999999998E-4"/>
  </r>
  <r>
    <d v="2023-12-01T00:00:00"/>
    <s v="S025913"/>
    <x v="59"/>
    <s v="PO146291"/>
    <s v="GRN203568"/>
    <n v="101029715"/>
    <s v="CONDUCTIX WAMPFLER SPRING CABLE REEL - RS50"/>
    <s v="Salford M50 2GY"/>
    <n v="95"/>
    <x v="2"/>
    <s v="Diesel"/>
    <n v="3.5149999999999998E-4"/>
  </r>
  <r>
    <d v="2023-12-01T00:00:00"/>
    <s v="S025913"/>
    <x v="59"/>
    <s v="PO146623"/>
    <s v="GRN203571"/>
    <n v="101046797"/>
    <s v="BALL STOP 0.25-1.38 OD CBL (ROUND)"/>
    <s v="Salford M50 2GY"/>
    <n v="95"/>
    <x v="2"/>
    <s v="Diesel"/>
    <n v="3.5149999999999998E-4"/>
  </r>
  <r>
    <d v="2023-12-01T00:00:00"/>
    <s v="S025913"/>
    <x v="59"/>
    <s v="PO151227"/>
    <s v="GRN203811"/>
    <n v="101046796"/>
    <s v="CABLE GRIP SB18 GA"/>
    <s v="Salford M50 2GY"/>
    <n v="95"/>
    <x v="2"/>
    <s v="Diesel"/>
    <n v="3.5149999999999998E-4"/>
  </r>
  <r>
    <d v="2023-12-01T00:00:00"/>
    <s v="S025913"/>
    <x v="59"/>
    <s v="PO146623"/>
    <s v="GRN205009"/>
    <n v="101029715"/>
    <s v="CONDUCTIX WAMPFLER SPRING CABLE REEL - RS50"/>
    <s v="Salford M50 2GY"/>
    <n v="95"/>
    <x v="2"/>
    <s v="Diesel"/>
    <n v="3.5149999999999998E-4"/>
  </r>
  <r>
    <d v="2023-05-01T00:00:00"/>
    <s v="S026810"/>
    <x v="60"/>
    <s v="PO143268"/>
    <s v="GRN187453"/>
    <s v="278-1013-1"/>
    <s v="HOUSING ABS DETECTOR"/>
    <s v="Port Talbot SA12 7TZ"/>
    <n v="370"/>
    <x v="2"/>
    <s v="Diesel"/>
    <n v="1.369E-3"/>
  </r>
  <r>
    <d v="2023-07-01T00:00:00"/>
    <s v="S026810"/>
    <x v="60"/>
    <s v="PO143268"/>
    <s v="GRN191392"/>
    <s v="278-1013-1"/>
    <s v="HOUSING ABS DETECTOR"/>
    <s v="Port Talbot SA12 7TZ"/>
    <n v="370"/>
    <x v="2"/>
    <s v="Diesel"/>
    <n v="1.369E-3"/>
  </r>
  <r>
    <d v="2023-07-01T00:00:00"/>
    <s v="S001571"/>
    <x v="10"/>
    <s v="PO144239"/>
    <s v="GRN192484"/>
    <n v="57205719"/>
    <s v="MOUNTING KIT 1"/>
    <s v="St Albans AL1 5BN"/>
    <n v="298"/>
    <x v="2"/>
    <s v="Diesel"/>
    <n v="1.1026E-3"/>
  </r>
  <r>
    <d v="2023-01-01T00:00:00"/>
    <s v="S022735"/>
    <x v="61"/>
    <s v="PO140528"/>
    <s v="GRN178397"/>
    <n v="101030842"/>
    <s v="HAR-PORT 2X USB 2.0 A-A 3M CABLE"/>
    <s v="Rochester ME1 3QR"/>
    <n v="414"/>
    <x v="2"/>
    <s v="Diesel"/>
    <n v="1.5318E-3"/>
  </r>
  <r>
    <d v="2023-01-01T00:00:00"/>
    <s v="S022735"/>
    <x v="61"/>
    <s v="PO140604"/>
    <s v="GRN178398"/>
    <n v="101010630"/>
    <s v="IP 67 METAL ANGLED HAN 3A PLUG WITH 4 DATA CABLES"/>
    <s v="Rochester ME1 3QR"/>
    <n v="414"/>
    <x v="2"/>
    <s v="Diesel"/>
    <n v="1.5318E-3"/>
  </r>
  <r>
    <d v="2023-01-01T00:00:00"/>
    <s v="S022735"/>
    <x v="61"/>
    <s v="PO139448"/>
    <s v="GRN178399"/>
    <n v="34211273"/>
    <s v="HPP V4 POWER PLUG 250V/16A"/>
    <s v="Rochester ME1 3QR"/>
    <n v="414"/>
    <x v="2"/>
    <s v="Diesel"/>
    <n v="1.5318E-3"/>
  </r>
  <r>
    <d v="2023-01-01T00:00:00"/>
    <s v="S022735"/>
    <x v="61"/>
    <s v="PO140542"/>
    <s v="GRN178400"/>
    <n v="5045093"/>
    <s v="DATA 3A PANEL FEED THROUGH RJ45 IP67 - METAL"/>
    <s v="Rochester ME1 3QR"/>
    <n v="414"/>
    <x v="2"/>
    <s v="Diesel"/>
    <n v="1.5318E-3"/>
  </r>
  <r>
    <d v="2023-01-01T00:00:00"/>
    <s v="S022735"/>
    <x v="61"/>
    <s v="PO140620"/>
    <s v="GRN178401"/>
    <n v="101022634"/>
    <s v="DETECTOR CONTROL CABLE HPP V4 TO 9 WAY D 500mm"/>
    <s v="Rochester ME1 3QR"/>
    <n v="414"/>
    <x v="2"/>
    <s v="Diesel"/>
    <n v="1.5318E-3"/>
  </r>
  <r>
    <d v="2023-01-01T00:00:00"/>
    <s v="S022735"/>
    <x v="61"/>
    <s v="PO141182"/>
    <s v="GRN178531"/>
    <n v="34211273"/>
    <s v="HPP V4 POWER PLUG 250V/16A"/>
    <s v="Rochester ME1 3QR"/>
    <n v="414"/>
    <x v="2"/>
    <s v="Diesel"/>
    <n v="1.5318E-3"/>
  </r>
  <r>
    <d v="2023-01-01T00:00:00"/>
    <s v="S022735"/>
    <x v="61"/>
    <s v="PO140835"/>
    <s v="GRN178691"/>
    <n v="34200768"/>
    <s v="BULKHEAD MOUNTING WITH SEALING COVER"/>
    <s v="Rochester ME1 3QR"/>
    <n v="414"/>
    <x v="2"/>
    <s v="Diesel"/>
    <n v="1.5318E-3"/>
  </r>
  <r>
    <d v="2023-01-01T00:00:00"/>
    <s v="S022735"/>
    <x v="61"/>
    <s v="PO141231"/>
    <s v="GRN178692"/>
    <n v="34200768"/>
    <s v="BULKHEAD MOUNTING WITH SEALING COVER"/>
    <s v="Rochester ME1 3QR"/>
    <n v="414"/>
    <x v="2"/>
    <s v="Diesel"/>
    <n v="1.5318E-3"/>
  </r>
  <r>
    <d v="2023-01-01T00:00:00"/>
    <s v="S022735"/>
    <x v="61"/>
    <s v="PO140542"/>
    <s v="GRN178745"/>
    <n v="3445403"/>
    <s v="FEMALE INSERT HAN 3A SCREW TERMINATION"/>
    <s v="Rochester ME1 3QR"/>
    <n v="414"/>
    <x v="2"/>
    <s v="Diesel"/>
    <n v="1.5318E-3"/>
  </r>
  <r>
    <d v="2023-01-01T00:00:00"/>
    <s v="S022735"/>
    <x v="61"/>
    <s v="PO140528"/>
    <s v="GRN178746"/>
    <n v="101033218"/>
    <s v="HARTING PUSHPULL V4 WDF 250V/16A 3PIN IP65"/>
    <s v="Rochester ME1 3QR"/>
    <n v="414"/>
    <x v="2"/>
    <s v="Diesel"/>
    <n v="1.5318E-3"/>
  </r>
  <r>
    <d v="2023-01-01T00:00:00"/>
    <s v="S022735"/>
    <x v="61"/>
    <s v="PO141231"/>
    <s v="GRN178754"/>
    <n v="34200755"/>
    <s v="MALE INSERT HAN 3A SCREW TERMINATION"/>
    <s v="Rochester ME1 3QR"/>
    <n v="414"/>
    <x v="2"/>
    <s v="Diesel"/>
    <n v="1.5318E-3"/>
  </r>
  <r>
    <d v="2023-01-01T00:00:00"/>
    <s v="S022735"/>
    <x v="61"/>
    <s v="PO140528"/>
    <s v="GRN178795"/>
    <n v="34200768"/>
    <s v="BULKHEAD MOUNTING WITH SEALING COVER"/>
    <s v="Rochester ME1 3QR"/>
    <n v="414"/>
    <x v="2"/>
    <s v="Diesel"/>
    <n v="1.5318E-3"/>
  </r>
  <r>
    <d v="2023-01-01T00:00:00"/>
    <s v="S022735"/>
    <x v="61"/>
    <s v="PO141182"/>
    <s v="GRN178796"/>
    <n v="34200768"/>
    <s v="BULKHEAD MOUNTING WITH SEALING COVER"/>
    <s v="Rochester ME1 3QR"/>
    <n v="414"/>
    <x v="2"/>
    <s v="Diesel"/>
    <n v="1.5318E-3"/>
  </r>
  <r>
    <d v="2023-01-01T00:00:00"/>
    <s v="S022735"/>
    <x v="61"/>
    <s v="PO139450"/>
    <s v="GRN179234"/>
    <n v="34205980"/>
    <s v="HINGED FRAME 6B FOR 2 MODULES (A..B)_x000a_HARTING 09 14"/>
    <s v="Rochester ME1 3QR"/>
    <n v="414"/>
    <x v="2"/>
    <s v="Diesel"/>
    <n v="1.5318E-3"/>
  </r>
  <r>
    <d v="2023-07-01T00:00:00"/>
    <s v="S023222"/>
    <x v="11"/>
    <s v="PO144477"/>
    <s v="GRN192508"/>
    <s v="11700-4773"/>
    <s v="CABLE ASSY M12-5F FLY8ING LEADS 2M"/>
    <s v="Wickford SS11 8YT"/>
    <n v="390"/>
    <x v="2"/>
    <s v="Diesel"/>
    <n v="1.4430000000000001E-3"/>
  </r>
  <r>
    <d v="2023-07-01T00:00:00"/>
    <s v="S023222"/>
    <x v="11"/>
    <s v="PO145268"/>
    <s v="GRN192512"/>
    <s v="11700-5345"/>
    <s v="CABLE 1.5 METER RJ45S TO RJ45S CAT5E"/>
    <s v="Wickford SS11 8YT"/>
    <n v="390"/>
    <x v="2"/>
    <s v="Diesel"/>
    <n v="1.4430000000000001E-3"/>
  </r>
  <r>
    <d v="2023-01-01T00:00:00"/>
    <s v="S022735"/>
    <x v="61"/>
    <s v="PO140528"/>
    <s v="GRN179267"/>
    <n v="101030842"/>
    <s v="HAR-PORT 2X USB 2.0 A-A 3M CABLE"/>
    <s v="Rochester ME1 3QR"/>
    <n v="414"/>
    <x v="2"/>
    <s v="Diesel"/>
    <n v="1.5318E-3"/>
  </r>
  <r>
    <d v="2023-07-01T00:00:00"/>
    <s v="S023222"/>
    <x v="11"/>
    <s v="PO146369"/>
    <s v="GRN192519"/>
    <n v="101027070"/>
    <s v="ETHERNET CABLE PUR JACKET RSSD-RJ45S-4414-10M"/>
    <s v="Wickford SS11 8YT"/>
    <n v="390"/>
    <x v="2"/>
    <s v="Diesel"/>
    <n v="1.4430000000000001E-3"/>
  </r>
  <r>
    <d v="2023-07-01T00:00:00"/>
    <s v="S001121"/>
    <x v="5"/>
    <s v="PO143185"/>
    <s v="GRN192520"/>
    <n v="13204807"/>
    <s v="RSLINX CLASSIC SINGLE NODE"/>
    <s v="Salford M5 4BE"/>
    <n v="103.6"/>
    <x v="2"/>
    <s v="Diesel"/>
    <n v="3.8331999999999998E-4"/>
  </r>
  <r>
    <d v="2023-07-01T00:00:00"/>
    <s v="S023222"/>
    <x v="11"/>
    <s v="PO143353"/>
    <s v="GRN192521"/>
    <n v="101027038"/>
    <s v="M12 ETHERNET CABLE RSSD-RSSD-4416 - 10M LONG"/>
    <s v="Wickford SS11 8YT"/>
    <n v="390"/>
    <x v="2"/>
    <s v="Diesel"/>
    <n v="1.4430000000000001E-3"/>
  </r>
  <r>
    <d v="2023-07-01T00:00:00"/>
    <s v="S001121"/>
    <x v="5"/>
    <s v="PO143190"/>
    <s v="GRN192522"/>
    <n v="13204807"/>
    <s v="RSLINX CLASSIC SINGLE NODE"/>
    <s v="Salford M5 4BE"/>
    <n v="103.6"/>
    <x v="2"/>
    <s v="Diesel"/>
    <n v="3.8331999999999998E-4"/>
  </r>
  <r>
    <d v="2023-07-01T00:00:00"/>
    <s v="S001121"/>
    <x v="5"/>
    <s v="PO143191"/>
    <s v="GRN192523"/>
    <n v="13204807"/>
    <s v="RSLINX CLASSIC SINGLE NODE"/>
    <s v="Salford M5 4BE"/>
    <n v="103.6"/>
    <x v="2"/>
    <s v="Diesel"/>
    <n v="3.8331999999999998E-4"/>
  </r>
  <r>
    <d v="2023-01-01T00:00:00"/>
    <s v="S022735"/>
    <x v="61"/>
    <s v="PO141182"/>
    <s v="GRN179268"/>
    <n v="101030842"/>
    <s v="HAR-PORT 2X USB 2.0 A-A 3M CABLE"/>
    <s v="Rochester ME1 3QR"/>
    <n v="414"/>
    <x v="2"/>
    <s v="Diesel"/>
    <n v="1.5318E-3"/>
  </r>
  <r>
    <d v="2023-01-01T00:00:00"/>
    <s v="S022735"/>
    <x v="61"/>
    <s v="PO140540"/>
    <s v="GRN179269"/>
    <n v="34206085"/>
    <s v="HAN B PROTECT COVER DIE CAST FOR HOOD CO HARTING 0"/>
    <s v="Rochester ME1 3QR"/>
    <n v="414"/>
    <x v="2"/>
    <s v="Diesel"/>
    <n v="1.5318E-3"/>
  </r>
  <r>
    <d v="2023-01-01T00:00:00"/>
    <s v="S022735"/>
    <x v="61"/>
    <s v="PO140542"/>
    <s v="GRN179271"/>
    <n v="3445081"/>
    <s v="CONNECTOR CODING BUSH HARTING 09 33 000 9909"/>
    <s v="Rochester ME1 3QR"/>
    <n v="414"/>
    <x v="2"/>
    <s v="Diesel"/>
    <n v="1.5318E-3"/>
  </r>
  <r>
    <d v="2023-01-01T00:00:00"/>
    <s v="S022735"/>
    <x v="61"/>
    <s v="PO141182"/>
    <s v="GRN179614"/>
    <n v="101030863"/>
    <s v="HAR-PORT LABEL HOLDER"/>
    <s v="Rochester ME1 3QR"/>
    <n v="414"/>
    <x v="2"/>
    <s v="Diesel"/>
    <n v="1.5318E-3"/>
  </r>
  <r>
    <d v="2023-07-01T00:00:00"/>
    <s v="S023413"/>
    <x v="15"/>
    <s v="PO143975"/>
    <s v="GRN192536"/>
    <s v="340-1583-1"/>
    <s v="VISY ACCR LITE ELECTRICAL HARDWARE"/>
    <s v="33100 Tampere, Finland"/>
    <n v="3916"/>
    <x v="2"/>
    <s v="Diesel"/>
    <n v="3.9815929999999999E-2"/>
  </r>
  <r>
    <d v="2023-01-01T00:00:00"/>
    <s v="S022735"/>
    <x v="61"/>
    <s v="PO142500"/>
    <s v="GRN179631"/>
    <n v="101033218"/>
    <s v="HARTING PUSHPULL V4 WDF 250V/16A 3PIN IP65"/>
    <s v="Rochester ME1 3QR"/>
    <n v="414"/>
    <x v="2"/>
    <s v="Diesel"/>
    <n v="1.5318E-3"/>
  </r>
  <r>
    <d v="2023-07-01T00:00:00"/>
    <s v="S023413"/>
    <x v="15"/>
    <s v="PO143647"/>
    <s v="GRN192543"/>
    <s v="361-1208-1"/>
    <s v="VISY DV60 ACCR &amp; ANPR ELECTRICAL HARDWARE"/>
    <s v="33100 Tampere, Finland"/>
    <n v="3916"/>
    <x v="2"/>
    <s v="Diesel"/>
    <n v="3.9815929999999999E-2"/>
  </r>
  <r>
    <d v="2023-01-01T00:00:00"/>
    <s v="S022735"/>
    <x v="61"/>
    <s v="PO139448"/>
    <s v="GRN179634"/>
    <n v="101030863"/>
    <s v="HAR-PORT LABEL HOLDER HARTING 09 45 502 0002"/>
    <s v="Rochester ME1 3QR"/>
    <n v="414"/>
    <x v="2"/>
    <s v="Diesel"/>
    <n v="1.5318E-3"/>
  </r>
  <r>
    <d v="2023-07-01T00:00:00"/>
    <s v="S023413"/>
    <x v="15"/>
    <s v="PO145774"/>
    <s v="GRN192547"/>
    <n v="101048325"/>
    <s v="VISY ACCR &amp; ANPR ELECTRICAL HARDWARE"/>
    <s v="33100 Tampere, Finland"/>
    <n v="3916"/>
    <x v="2"/>
    <s v="Diesel"/>
    <n v="3.9815929999999999E-2"/>
  </r>
  <r>
    <d v="2023-07-01T00:00:00"/>
    <s v="S023413"/>
    <x v="15"/>
    <s v="PO145774"/>
    <s v="GRN192549"/>
    <n v="101048325"/>
    <s v="VISY ACCR &amp; ANPR ELECTRICAL HARDWARE"/>
    <s v="33100 Tampere, Finland"/>
    <n v="3916"/>
    <x v="2"/>
    <s v="Diesel"/>
    <n v="3.9815929999999999E-2"/>
  </r>
  <r>
    <d v="2023-07-01T00:00:00"/>
    <s v="S026602"/>
    <x v="12"/>
    <s v="PO147560"/>
    <s v="GRN192564"/>
    <n v="101038093"/>
    <s v="FUEL FILTER #2"/>
    <s v="Watford WD24 7GG"/>
    <n v="302"/>
    <x v="2"/>
    <s v="Diesl"/>
    <n v="1.1173999999999999E-3"/>
  </r>
  <r>
    <d v="2023-07-01T00:00:00"/>
    <s v="S001571"/>
    <x v="10"/>
    <s v="PO147242"/>
    <s v="GRN192566"/>
    <n v="1"/>
    <s v="freight inwards"/>
    <s v="St Albans AL1 5BN"/>
    <n v="298"/>
    <x v="2"/>
    <s v="Diesel"/>
    <n v="1.1026E-3"/>
  </r>
  <r>
    <d v="2023-01-01T00:00:00"/>
    <s v="S022735"/>
    <x v="61"/>
    <s v="PO140540"/>
    <s v="GRN179717"/>
    <n v="34206107"/>
    <s v="FEMALE CONTACT 0.14mm2 - 0.37mm2 SILVER PLATED HAR"/>
    <s v="Rochester ME1 3QR"/>
    <n v="414"/>
    <x v="2"/>
    <s v="Diesel"/>
    <n v="1.5318E-3"/>
  </r>
  <r>
    <d v="2023-01-01T00:00:00"/>
    <s v="S022735"/>
    <x v="61"/>
    <s v="PO141182"/>
    <s v="GRN179729"/>
    <n v="3445406"/>
    <s v="HAN 3A PROTECTION COVER WITH CORD HARTING 09 20 00"/>
    <s v="Rochester ME1 3QR"/>
    <n v="414"/>
    <x v="2"/>
    <s v="Diesel"/>
    <n v="1.5318E-3"/>
  </r>
  <r>
    <d v="2023-01-01T00:00:00"/>
    <s v="S022735"/>
    <x v="61"/>
    <s v="PO142500"/>
    <s v="GRN179730"/>
    <n v="34202558"/>
    <s v="MALE INSERT HAN 10A250V 16A SCREW TERMINAL"/>
    <s v="Rochester ME1 3QR"/>
    <n v="414"/>
    <x v="2"/>
    <s v="Diesel"/>
    <n v="1.5318E-3"/>
  </r>
  <r>
    <d v="2023-02-01T00:00:00"/>
    <s v="S022735"/>
    <x v="61"/>
    <s v="PO142500"/>
    <s v="GRN180190"/>
    <n v="101033218"/>
    <s v="HARTING PUSHPULL V4 WDF 250V/16A 3PIN IP65"/>
    <s v="Rochester ME1 3QR"/>
    <n v="414"/>
    <x v="2"/>
    <s v="Diesel"/>
    <n v="1.5318E-3"/>
  </r>
  <r>
    <d v="2023-02-01T00:00:00"/>
    <s v="S022735"/>
    <x v="61"/>
    <s v="PO142500"/>
    <s v="GRN180192"/>
    <n v="5045093"/>
    <s v="DATA 3A PANEL FEED THROUGH RJ45 IP67 - METAL"/>
    <s v="Rochester ME1 3QR"/>
    <n v="414"/>
    <x v="2"/>
    <s v="Diesel"/>
    <n v="1.5318E-3"/>
  </r>
  <r>
    <d v="2023-02-01T00:00:00"/>
    <s v="S022735"/>
    <x v="61"/>
    <s v="PO142166"/>
    <s v="GRN180227"/>
    <n v="34206745"/>
    <s v="FEMALE CONTACT HAN E 0.75mm2 SILVER PLATED HARTING"/>
    <s v="Rochester ME1 3QR"/>
    <n v="414"/>
    <x v="2"/>
    <s v="Diesel"/>
    <n v="1.5318E-3"/>
  </r>
  <r>
    <d v="2023-02-01T00:00:00"/>
    <s v="S022735"/>
    <x v="61"/>
    <s v="PO140620"/>
    <s v="GRN180394"/>
    <n v="101022634"/>
    <s v="DETECTOR CONTROL CABLE HPP V4 TO 9 WAY D 500mm"/>
    <s v="Rochester ME1 3QR"/>
    <n v="414"/>
    <x v="2"/>
    <s v="Diesel"/>
    <n v="1.5318E-3"/>
  </r>
  <r>
    <d v="2023-07-01T00:00:00"/>
    <s v="S023284"/>
    <x v="19"/>
    <s v="PO131880"/>
    <s v="GRN192580"/>
    <s v="340-1083-1"/>
    <s v="CONDUIT VERTICAL DETECTOR ENCLOSURE"/>
    <s v="Leicester LE19 2DT"/>
    <n v="144"/>
    <x v="1"/>
    <s v="Diesel"/>
    <n v="5.3280000000000001E-2"/>
  </r>
  <r>
    <d v="2023-02-01T00:00:00"/>
    <s v="S022735"/>
    <x v="61"/>
    <s v="PO140542"/>
    <s v="GRN180395"/>
    <n v="3445119"/>
    <s v="HINGED FRAME 6B FOR 2 MODULESHARTING 09 14 006 03"/>
    <s v="Rochester ME1 3QR"/>
    <n v="414"/>
    <x v="2"/>
    <s v="Diesel"/>
    <n v="1.5318E-3"/>
  </r>
  <r>
    <d v="2023-02-01T00:00:00"/>
    <s v="S022735"/>
    <x v="61"/>
    <s v="PO140604"/>
    <s v="GRN180397"/>
    <n v="34205982"/>
    <s v="HAN EE MODULE CRIMP MALE HARTING 09 14 008 3001"/>
    <s v="Rochester ME1 3QR"/>
    <n v="414"/>
    <x v="2"/>
    <s v="Diesel"/>
    <n v="1.5318E-3"/>
  </r>
  <r>
    <d v="2023-02-01T00:00:00"/>
    <s v="S022735"/>
    <x v="61"/>
    <s v="PO140540"/>
    <s v="GRN180420"/>
    <n v="34205981"/>
    <s v="HAN RJ45 MODULE FEMALE GENDER CHANGER"/>
    <s v="Rochester ME1 3QR"/>
    <n v="414"/>
    <x v="2"/>
    <s v="Diesel"/>
    <n v="1.5318E-3"/>
  </r>
  <r>
    <d v="2023-02-01T00:00:00"/>
    <s v="S022735"/>
    <x v="61"/>
    <s v="PO140528"/>
    <s v="GRN180737"/>
    <n v="34205980"/>
    <s v="HINGED FRAME 6B FOR 2 MODULES (A..B) HARTING 09 14"/>
    <s v="Rochester ME1 3QR"/>
    <n v="414"/>
    <x v="2"/>
    <s v="Diesel"/>
    <n v="1.5318E-3"/>
  </r>
  <r>
    <d v="2023-02-01T00:00:00"/>
    <s v="S022735"/>
    <x v="61"/>
    <s v="PO141606"/>
    <s v="GRN180849"/>
    <n v="3445287"/>
    <s v="MALE COVER HAN 3A"/>
    <s v="Rochester ME1 3QR"/>
    <n v="414"/>
    <x v="2"/>
    <s v="Diesel"/>
    <n v="1.5318E-3"/>
  </r>
  <r>
    <d v="2023-02-01T00:00:00"/>
    <s v="S022735"/>
    <x v="61"/>
    <s v="PO142813"/>
    <s v="GRN181171"/>
    <n v="3445233"/>
    <s v="TOP ENTRY HOOD HAN 3A-GG-M20"/>
    <s v="Rochester ME1 3QR"/>
    <n v="414"/>
    <x v="2"/>
    <s v="Diesel"/>
    <n v="1.5318E-3"/>
  </r>
  <r>
    <d v="2023-02-01T00:00:00"/>
    <s v="S022735"/>
    <x v="61"/>
    <s v="PO142500"/>
    <s v="GRN181491"/>
    <n v="5045093"/>
    <s v="DATA 3A PANEL FEED THROUGH RJ45 IP67 - METAL"/>
    <s v="Rochester ME1 3QR"/>
    <n v="414"/>
    <x v="2"/>
    <s v="Diesel"/>
    <n v="1.5318E-3"/>
  </r>
  <r>
    <d v="2023-02-01T00:00:00"/>
    <s v="S022735"/>
    <x v="61"/>
    <s v="PO140542"/>
    <s v="GRN181494"/>
    <n v="5045093"/>
    <s v="DATA 3A PANEL FEED THROUGH RJ45 IP67 - METAL"/>
    <s v="Rochester ME1 3QR"/>
    <n v="414"/>
    <x v="2"/>
    <s v="Diesel"/>
    <n v="1.5318E-3"/>
  </r>
  <r>
    <d v="2023-02-01T00:00:00"/>
    <s v="S022735"/>
    <x v="61"/>
    <s v="PO140542"/>
    <s v="GRN181726"/>
    <n v="5045093"/>
    <s v="DATA 3A PANEL FEED THROUGH RJ45 IP67 - METAL"/>
    <s v="Rochester ME1 3QR"/>
    <n v="414"/>
    <x v="2"/>
    <s v="Diesel"/>
    <n v="1.5318E-3"/>
  </r>
  <r>
    <d v="2023-03-01T00:00:00"/>
    <s v="S022735"/>
    <x v="61"/>
    <s v="PO140528"/>
    <s v="GRN182511"/>
    <n v="34200768"/>
    <s v="BULKHEAD MOUNTING WITH SEALING COVER"/>
    <s v="Rochester ME1 3QR"/>
    <n v="414"/>
    <x v="2"/>
    <s v="Diesel"/>
    <n v="1.5318E-3"/>
  </r>
  <r>
    <d v="2023-03-01T00:00:00"/>
    <s v="S022735"/>
    <x v="61"/>
    <s v="PO142813"/>
    <s v="GRN182512"/>
    <n v="101030842"/>
    <s v="HAR-PORT 2X USB 2.0 A-A 3M CABLE"/>
    <s v="Rochester ME1 3QR"/>
    <n v="414"/>
    <x v="2"/>
    <s v="Diesel"/>
    <n v="1.5318E-3"/>
  </r>
  <r>
    <d v="2023-03-01T00:00:00"/>
    <s v="S022735"/>
    <x v="61"/>
    <s v="PO143527"/>
    <s v="GRN182513"/>
    <n v="34211278"/>
    <s v="PUSH PULL V4 PLUG RJ45 CAT 6A"/>
    <s v="Rochester ME1 3QR"/>
    <n v="414"/>
    <x v="2"/>
    <s v="Diesel"/>
    <n v="1.5318E-3"/>
  </r>
  <r>
    <d v="2023-03-01T00:00:00"/>
    <s v="S022735"/>
    <x v="61"/>
    <s v="PO140540"/>
    <s v="GRN182516"/>
    <n v="34205981"/>
    <s v="HAN RJ45 MODULE FEMALE GENDER CHANGER"/>
    <s v="Rochester ME1 3QR"/>
    <n v="414"/>
    <x v="2"/>
    <s v="Diesel"/>
    <n v="1.5318E-3"/>
  </r>
  <r>
    <d v="2023-03-01T00:00:00"/>
    <s v="S022735"/>
    <x v="61"/>
    <s v="PO140542"/>
    <s v="GRN182517"/>
    <n v="3445119"/>
    <s v="HINGED FRAME 6B FOR 2 MODULESHARTING 09 14 006 03"/>
    <s v="Rochester ME1 3QR"/>
    <n v="414"/>
    <x v="2"/>
    <s v="Diesel"/>
    <n v="1.5318E-3"/>
  </r>
  <r>
    <d v="2023-03-01T00:00:00"/>
    <s v="S022735"/>
    <x v="61"/>
    <s v="PO140604"/>
    <s v="GRN182520"/>
    <n v="34205982"/>
    <s v="HAN EE MODULE CRIMP MALE HARTING 09 14 008 3001"/>
    <s v="Rochester ME1 3QR"/>
    <n v="414"/>
    <x v="2"/>
    <s v="Diesel"/>
    <n v="1.5318E-3"/>
  </r>
  <r>
    <d v="2023-03-01T00:00:00"/>
    <s v="S022735"/>
    <x v="61"/>
    <s v="PO143527"/>
    <s v="GRN182594"/>
    <n v="34211278"/>
    <s v="PUSH PULL V4 PLUG RJ45 CAT 6A"/>
    <s v="Rochester ME1 3QR"/>
    <n v="414"/>
    <x v="2"/>
    <s v="Diesel"/>
    <n v="1.5318E-3"/>
  </r>
  <r>
    <d v="2023-03-01T00:00:00"/>
    <s v="S022735"/>
    <x v="61"/>
    <s v="PO143460"/>
    <s v="GRN182783"/>
    <n v="101030842"/>
    <s v="HAR-PORT 2X USB 2.0 A-A 3M CABLE"/>
    <s v="Rochester ME1 3QR"/>
    <n v="414"/>
    <x v="2"/>
    <s v="Diesel"/>
    <n v="1.5318E-3"/>
  </r>
  <r>
    <d v="2023-03-01T00:00:00"/>
    <s v="S022735"/>
    <x v="61"/>
    <s v="PO144224"/>
    <s v="GRN183129"/>
    <n v="3445241"/>
    <s v="TOP ENTRY HOOD HAN 6E M25"/>
    <s v="Rochester ME1 3QR"/>
    <n v="414"/>
    <x v="2"/>
    <s v="Diesel"/>
    <n v="1.5318E-3"/>
  </r>
  <r>
    <d v="2023-03-01T00:00:00"/>
    <s v="S022735"/>
    <x v="61"/>
    <s v="PO143460"/>
    <s v="GRN183714"/>
    <n v="101030842"/>
    <s v="HAR-PORT 2X USB 2.0 A-A 3M CABLE"/>
    <s v="Rochester ME1 3QR"/>
    <n v="414"/>
    <x v="2"/>
    <s v="Diesel"/>
    <n v="1.5318E-3"/>
  </r>
  <r>
    <d v="2023-03-01T00:00:00"/>
    <s v="S022735"/>
    <x v="61"/>
    <s v="PO143527"/>
    <s v="GRN183728"/>
    <n v="34211273"/>
    <s v="HPP V4 POWER PLUG 250V/16A"/>
    <s v="Rochester ME1 3QR"/>
    <n v="414"/>
    <x v="2"/>
    <s v="Diesel"/>
    <n v="1.5318E-3"/>
  </r>
  <r>
    <d v="2023-03-01T00:00:00"/>
    <s v="S022735"/>
    <x v="61"/>
    <s v="PO143460"/>
    <s v="GRN183731"/>
    <n v="101030863"/>
    <s v="HAR-PORT LABEL HOLDER"/>
    <s v="Rochester ME1 3QR"/>
    <n v="414"/>
    <x v="2"/>
    <s v="Diesel"/>
    <n v="1.5318E-3"/>
  </r>
  <r>
    <d v="2023-03-01T00:00:00"/>
    <s v="S022735"/>
    <x v="61"/>
    <s v="PO143569"/>
    <s v="GRN183901"/>
    <s v="11701-2460"/>
    <s v="SET HAN3A M RECEPTACLE 2X LC DUP. SM GOF"/>
    <s v="Rochester ME1 3QR"/>
    <n v="414"/>
    <x v="2"/>
    <s v="Diesel"/>
    <n v="1.5318E-3"/>
  </r>
  <r>
    <d v="2023-03-01T00:00:00"/>
    <s v="S022735"/>
    <x v="61"/>
    <s v="PO144597"/>
    <s v="GRN184322"/>
    <s v="11701-2460"/>
    <s v="SET HAN3A M RECEPTACLE 2X LC DUP. SM GOF"/>
    <s v="Rochester ME1 3QR"/>
    <n v="414"/>
    <x v="2"/>
    <s v="Diesel"/>
    <n v="1.5318E-3"/>
  </r>
  <r>
    <d v="2023-03-01T00:00:00"/>
    <s v="S022735"/>
    <x v="61"/>
    <s v="PO140542"/>
    <s v="GRN184324"/>
    <n v="3445233"/>
    <s v="TOP ENTRY HOOD HAN 3A-GG-M20"/>
    <s v="Rochester ME1 3QR"/>
    <n v="414"/>
    <x v="2"/>
    <s v="Diesel"/>
    <n v="1.5318E-3"/>
  </r>
  <r>
    <d v="2023-04-01T00:00:00"/>
    <s v="S022735"/>
    <x v="61"/>
    <s v="PO143527"/>
    <s v="GRN185015"/>
    <n v="34211278"/>
    <s v="PUSH PULL V4 PLUG RJ45 CAT 6A"/>
    <s v="Rochester ME1 3QR"/>
    <n v="414"/>
    <x v="2"/>
    <s v="Diesel"/>
    <n v="1.5318E-3"/>
  </r>
  <r>
    <d v="2023-04-01T00:00:00"/>
    <s v="S022735"/>
    <x v="61"/>
    <s v="PO143461"/>
    <s v="GRN185017"/>
    <n v="101030842"/>
    <s v="HAR-PORT 2X USB 2.0 A-A 3M CABLE"/>
    <s v="Rochester ME1 3QR"/>
    <n v="414"/>
    <x v="2"/>
    <s v="Diesel"/>
    <n v="1.5318E-3"/>
  </r>
  <r>
    <d v="2023-04-01T00:00:00"/>
    <s v="S022735"/>
    <x v="61"/>
    <s v="PO138668"/>
    <s v="GRN185018"/>
    <n v="5045093"/>
    <s v="DATA 3A PANEL FEED THROUGH RJ45 IP67 - METAL"/>
    <s v="Rochester ME1 3QR"/>
    <n v="414"/>
    <x v="2"/>
    <s v="Diesel"/>
    <n v="1.5318E-3"/>
  </r>
  <r>
    <d v="2023-04-01T00:00:00"/>
    <s v="S022735"/>
    <x v="61"/>
    <s v="PO144836"/>
    <s v="GRN185619"/>
    <s v="11701-2460"/>
    <s v="SET HAN3A M RECEPTACLE 2X LC DUP. SM GOF"/>
    <s v="Rochester ME1 3QR"/>
    <n v="414"/>
    <x v="2"/>
    <s v="Diesel"/>
    <n v="1.5318E-3"/>
  </r>
  <r>
    <d v="2023-04-01T00:00:00"/>
    <s v="S022735"/>
    <x v="61"/>
    <s v="PO144224"/>
    <s v="GRN186241"/>
    <n v="3445405"/>
    <s v="HAN 3 A CONNECTOR SET RJ45 8 POLE (CAT 6A VERSION)"/>
    <s v="Rochester ME1 3QR"/>
    <n v="414"/>
    <x v="2"/>
    <s v="Diesel"/>
    <n v="1.5318E-3"/>
  </r>
  <r>
    <d v="2023-04-01T00:00:00"/>
    <s v="S022735"/>
    <x v="61"/>
    <s v="PO143460"/>
    <s v="GRN186243"/>
    <n v="3445405"/>
    <s v="HAN 3 A CONNECTOR SET RJ45 8 POLE (CAT 6A VERSION)"/>
    <s v="Rochester ME1 3QR"/>
    <n v="414"/>
    <x v="2"/>
    <s v="Diesel"/>
    <n v="1.5318E-3"/>
  </r>
  <r>
    <d v="2023-04-01T00:00:00"/>
    <s v="S022735"/>
    <x v="61"/>
    <s v="PO143461"/>
    <s v="GRN186244"/>
    <n v="3445405"/>
    <s v="HAN 3 A CONNECTOR SET RJ45 8 POLE (CAT 6A VERSION)"/>
    <s v="Rochester ME1 3QR"/>
    <n v="414"/>
    <x v="2"/>
    <s v="Diesel"/>
    <n v="1.5318E-3"/>
  </r>
  <r>
    <d v="2023-05-01T00:00:00"/>
    <s v="S022735"/>
    <x v="61"/>
    <s v="PO144836"/>
    <s v="GRN186556"/>
    <n v="34202812"/>
    <s v="DATA 3A PANEL FEED THROUGH METAL WITH SELF CLOSING"/>
    <s v="Rochester ME1 3QR"/>
    <n v="414"/>
    <x v="2"/>
    <s v="Diesel"/>
    <n v="1.5318E-3"/>
  </r>
  <r>
    <d v="2023-05-01T00:00:00"/>
    <s v="S022735"/>
    <x v="61"/>
    <s v="PO143461"/>
    <s v="GRN186591"/>
    <n v="34200768"/>
    <s v="BULKHEAD MOUNTING WITH SEALING COVER"/>
    <s v="Rochester ME1 3QR"/>
    <n v="414"/>
    <x v="2"/>
    <s v="Diesel"/>
    <n v="1.5318E-3"/>
  </r>
  <r>
    <d v="2023-05-01T00:00:00"/>
    <s v="S022735"/>
    <x v="61"/>
    <s v="PO143460"/>
    <s v="GRN186592"/>
    <n v="34200768"/>
    <s v="BULKHEAD MOUNTING WITH SEALING COVER"/>
    <s v="Rochester ME1 3QR"/>
    <n v="414"/>
    <x v="2"/>
    <s v="Diesel"/>
    <n v="1.5318E-3"/>
  </r>
  <r>
    <d v="2023-05-01T00:00:00"/>
    <s v="S022735"/>
    <x v="61"/>
    <s v="PO140528"/>
    <s v="GRN186593"/>
    <n v="34200768"/>
    <s v="BULKHEAD MOUNTING WITH SEALING COVER"/>
    <s v="Rochester ME1 3QR"/>
    <n v="414"/>
    <x v="2"/>
    <s v="Diesel"/>
    <n v="1.5318E-3"/>
  </r>
  <r>
    <d v="2023-05-01T00:00:00"/>
    <s v="S022735"/>
    <x v="61"/>
    <s v="PO143527"/>
    <s v="GRN186615"/>
    <n v="34211278"/>
    <s v="PUSH PULL V4 PLUG RJ45 CAT 6A"/>
    <s v="Rochester ME1 3QR"/>
    <n v="414"/>
    <x v="2"/>
    <s v="Diesel"/>
    <n v="1.5318E-3"/>
  </r>
  <r>
    <d v="2023-05-01T00:00:00"/>
    <s v="S022735"/>
    <x v="61"/>
    <s v="PO143462"/>
    <s v="GRN186616"/>
    <n v="101030842"/>
    <s v="HAR-PORT 2X USB 2.0 A-A 3M CABLE"/>
    <s v="Rochester ME1 3QR"/>
    <n v="414"/>
    <x v="2"/>
    <s v="Diesel"/>
    <n v="1.5318E-3"/>
  </r>
  <r>
    <d v="2023-05-01T00:00:00"/>
    <s v="S022735"/>
    <x v="61"/>
    <s v="PO140604"/>
    <s v="GRN187511"/>
    <n v="101010630"/>
    <s v="IP 67 METAL ANGLED HAN 3A PLUG WITH 4 DATA CABLES"/>
    <s v="Rochester ME1 3QR"/>
    <n v="414"/>
    <x v="2"/>
    <s v="Diesel"/>
    <n v="1.5318E-3"/>
  </r>
  <r>
    <d v="2023-05-01T00:00:00"/>
    <s v="S022735"/>
    <x v="61"/>
    <s v="PO145403"/>
    <s v="GRN187512"/>
    <n v="101010630"/>
    <s v="IP 67 METAL ANGLED HAN 3A PLUG WITH 4 DATA CABLES"/>
    <s v="Rochester ME1 3QR"/>
    <n v="414"/>
    <x v="2"/>
    <s v="Diesel"/>
    <n v="1.5318E-3"/>
  </r>
  <r>
    <d v="2023-05-01T00:00:00"/>
    <s v="S022735"/>
    <x v="61"/>
    <s v="PO142819"/>
    <s v="GRN187596"/>
    <s v="11701-2466"/>
    <s v="LANTIME/M1000/IMS-GC25-76253R-256 MODULAR SYNCHRON"/>
    <s v="Rochester ME1 3QR"/>
    <n v="414"/>
    <x v="2"/>
    <s v="Diesel"/>
    <n v="1.5318E-3"/>
  </r>
  <r>
    <d v="2023-05-01T00:00:00"/>
    <s v="S022735"/>
    <x v="61"/>
    <s v="PO146138"/>
    <s v="GRN187931"/>
    <n v="34202812"/>
    <s v="DATA 3A PANEL FEED THROUGH METAL WITH SELF CLOSING"/>
    <s v="Rochester ME1 3QR"/>
    <n v="414"/>
    <x v="2"/>
    <s v="Diesel"/>
    <n v="1.5318E-3"/>
  </r>
  <r>
    <d v="2023-05-01T00:00:00"/>
    <s v="S022735"/>
    <x v="61"/>
    <s v="PO146138"/>
    <s v="GRN187932"/>
    <n v="3445094"/>
    <s v="MALE INSERT 16A 6 WAY"/>
    <s v="Rochester ME1 3QR"/>
    <n v="414"/>
    <x v="2"/>
    <s v="Diesel"/>
    <n v="1.5318E-3"/>
  </r>
  <r>
    <d v="2023-05-01T00:00:00"/>
    <s v="S022735"/>
    <x v="61"/>
    <s v="PO142813"/>
    <s v="GRN188139"/>
    <n v="101030864"/>
    <s v="HAR-PORT LABEL"/>
    <s v="Rochester ME1 3QR"/>
    <n v="414"/>
    <x v="2"/>
    <s v="Diesel"/>
    <n v="1.5318E-3"/>
  </r>
  <r>
    <d v="2023-06-01T00:00:00"/>
    <s v="S022735"/>
    <x v="61"/>
    <s v="PO146617"/>
    <s v="GRN189697"/>
    <n v="34211273"/>
    <s v="HPP V4 POWER PLUG 250V/16A"/>
    <s v="Rochester ME1 3QR"/>
    <n v="414"/>
    <x v="2"/>
    <s v="Diesel"/>
    <n v="1.5318E-3"/>
  </r>
  <r>
    <d v="2023-06-01T00:00:00"/>
    <s v="S022735"/>
    <x v="61"/>
    <s v="PO143463"/>
    <s v="GRN189921"/>
    <n v="101030842"/>
    <s v="HAR-PORT 2X USB 2.0 A-A 3M CABLE"/>
    <s v="Rochester ME1 3QR"/>
    <n v="414"/>
    <x v="2"/>
    <s v="Diesel"/>
    <n v="1.5318E-3"/>
  </r>
  <r>
    <d v="2023-07-01T00:00:00"/>
    <s v="S022735"/>
    <x v="61"/>
    <s v="PO146617"/>
    <s v="GRN191503"/>
    <n v="34211273"/>
    <s v="HPP V4 POWER PLUG 250V/16A"/>
    <s v="Rochester ME1 3QR"/>
    <n v="414"/>
    <x v="2"/>
    <s v="Diesel"/>
    <n v="1.5318E-3"/>
  </r>
  <r>
    <d v="2023-07-01T00:00:00"/>
    <s v="S022735"/>
    <x v="61"/>
    <s v="PO143464"/>
    <s v="GRN191702"/>
    <n v="101030842"/>
    <s v="HAR-PORT 2X USB 2.0 A-A 3M CABLE"/>
    <s v="Rochester ME1 3QR"/>
    <n v="414"/>
    <x v="2"/>
    <s v="Diesel"/>
    <n v="1.5318E-3"/>
  </r>
  <r>
    <d v="2023-07-01T00:00:00"/>
    <s v="S022735"/>
    <x v="61"/>
    <s v="PO147037"/>
    <s v="GRN191708"/>
    <n v="3445403"/>
    <s v="FEMALE INSERT HAN 3A SCREW TERMINATION"/>
    <s v="Rochester ME1 3QR"/>
    <n v="414"/>
    <x v="2"/>
    <s v="Diesel"/>
    <n v="1.5318E-3"/>
  </r>
  <r>
    <d v="2023-07-01T00:00:00"/>
    <s v="S022735"/>
    <x v="61"/>
    <s v="PO146721"/>
    <s v="GRN191905"/>
    <s v="11701-3144"/>
    <s v="HAN3A DUPLEX 2X LC DUPLEX SM CONNECTOR"/>
    <s v="Rochester ME1 3QR"/>
    <n v="414"/>
    <x v="2"/>
    <s v="Diesel"/>
    <n v="1.5318E-3"/>
  </r>
  <r>
    <d v="2023-07-01T00:00:00"/>
    <s v="S022735"/>
    <x v="61"/>
    <s v="PO144455"/>
    <s v="GRN192912"/>
    <n v="34201935"/>
    <s v="BULKHEAD MOUNTING HAN 3A DIE CAST METAL COVER"/>
    <s v="Rochester ME1 3QR"/>
    <n v="414"/>
    <x v="2"/>
    <s v="Diesel"/>
    <n v="1.5318E-3"/>
  </r>
  <r>
    <d v="2023-08-01T00:00:00"/>
    <s v="S022735"/>
    <x v="61"/>
    <s v="PO145753"/>
    <s v="GRN192999"/>
    <n v="34200768"/>
    <s v="BULKHEAD MOUNTING WITH SEALING COVER"/>
    <s v="Rochester ME1 3QR"/>
    <n v="414"/>
    <x v="2"/>
    <s v="Diesel"/>
    <n v="1.5318E-3"/>
  </r>
  <r>
    <d v="2023-08-01T00:00:00"/>
    <s v="S022735"/>
    <x v="61"/>
    <s v="PO142813"/>
    <s v="GRN193000"/>
    <n v="34205980"/>
    <s v="HINGED FRAME 6B FOR 2 MODULES (A..B) HARTING 09 14"/>
    <s v="Rochester ME1 3QR"/>
    <n v="414"/>
    <x v="2"/>
    <s v="Diesel"/>
    <n v="1.5318E-3"/>
  </r>
  <r>
    <d v="2023-08-01T00:00:00"/>
    <s v="S022735"/>
    <x v="61"/>
    <s v="PO147863"/>
    <s v="GRN193305"/>
    <n v="34211278"/>
    <s v="PUSH PULL V4 PLUG RJ45 CAT 6A"/>
    <s v="Rochester ME1 3QR"/>
    <n v="414"/>
    <x v="2"/>
    <s v="Diesel"/>
    <n v="1.5318E-3"/>
  </r>
  <r>
    <d v="2023-08-01T00:00:00"/>
    <s v="S022735"/>
    <x v="61"/>
    <s v="PO148115"/>
    <s v="GRN194003"/>
    <n v="8745027"/>
    <s v="RJ45 GIGALINK ASSEMBLY TOOL"/>
    <s v="Rochester ME1 3QR"/>
    <n v="414"/>
    <x v="2"/>
    <s v="Diesel"/>
    <n v="1.5318E-3"/>
  </r>
  <r>
    <d v="2023-08-01T00:00:00"/>
    <s v="S022735"/>
    <x v="61"/>
    <s v="PO146617"/>
    <s v="GRN194047"/>
    <n v="101022634"/>
    <s v="DETECTOR CONTROL CABLE HPP V4 TO 9 WAY D 500mm"/>
    <s v="Rochester ME1 3QR"/>
    <n v="414"/>
    <x v="2"/>
    <s v="Diesel"/>
    <n v="1.5318E-3"/>
  </r>
  <r>
    <d v="2023-08-01T00:00:00"/>
    <s v="S022735"/>
    <x v="61"/>
    <s v="PO146685"/>
    <s v="GRN194050"/>
    <n v="101022634"/>
    <s v="DETECTOR CONTROL CABLE HPP V4 TO 9 WAY D 500mm"/>
    <s v="Rochester ME1 3QR"/>
    <n v="414"/>
    <x v="2"/>
    <s v="Diesel"/>
    <n v="1.5318E-3"/>
  </r>
  <r>
    <d v="2023-08-01T00:00:00"/>
    <s v="S022735"/>
    <x v="61"/>
    <s v="PO144008"/>
    <s v="GRN194406"/>
    <s v="11701-2653"/>
    <s v="FIBRE OPTIC CABLE ASSY - 20M - 2 X HAN3A - 2 X LC"/>
    <s v="Rochester ME1 3QR"/>
    <n v="414"/>
    <x v="2"/>
    <s v="Diesel"/>
    <n v="1.5318E-3"/>
  </r>
  <r>
    <d v="2023-08-01T00:00:00"/>
    <s v="S022735"/>
    <x v="61"/>
    <s v="PO148187"/>
    <s v="GRN195128"/>
    <n v="34205982"/>
    <s v="HAN EE MODULE CRIMP MALE HARTING 09 14 008 3001"/>
    <s v="Rochester ME1 3QR"/>
    <n v="414"/>
    <x v="2"/>
    <s v="Diesel"/>
    <n v="1.5318E-3"/>
  </r>
  <r>
    <d v="2023-08-01T00:00:00"/>
    <s v="S022735"/>
    <x v="61"/>
    <s v="PO146721"/>
    <s v="GRN195129"/>
    <n v="34211273"/>
    <s v="HPP V4 POWER PLUG 250V/16A"/>
    <s v="Rochester ME1 3QR"/>
    <n v="414"/>
    <x v="2"/>
    <s v="Diesel"/>
    <n v="1.5318E-3"/>
  </r>
  <r>
    <d v="2023-09-01T00:00:00"/>
    <s v="S022735"/>
    <x v="61"/>
    <s v="PO147863"/>
    <s v="GRN195641"/>
    <n v="34206060"/>
    <s v="HAN RJ45 ADAPTOR FOR PATCH CABLE HARTING 09 14 000"/>
    <s v="Rochester ME1 3QR"/>
    <n v="414"/>
    <x v="2"/>
    <s v="Diesel"/>
    <n v="1.5318E-3"/>
  </r>
  <r>
    <d v="2023-09-01T00:00:00"/>
    <s v="S022735"/>
    <x v="61"/>
    <s v="PO147329"/>
    <s v="GRN195650"/>
    <n v="3445405"/>
    <s v="HAN 3 A CONNECTOR SET RJ45 8 POLE (CAT 6A VERSION)"/>
    <s v="Rochester ME1 3QR"/>
    <n v="414"/>
    <x v="2"/>
    <s v="Diesel"/>
    <n v="1.5318E-3"/>
  </r>
  <r>
    <d v="2023-09-01T00:00:00"/>
    <s v="S022735"/>
    <x v="61"/>
    <s v="PO148936"/>
    <s v="GRN195668"/>
    <s v="356-1278-1"/>
    <s v="M60 UNDER RUN DISCONNECT KIT"/>
    <s v="Rochester ME1 3QR"/>
    <n v="414"/>
    <x v="2"/>
    <s v="Diesel"/>
    <n v="1.5318E-3"/>
  </r>
  <r>
    <d v="2023-07-01T00:00:00"/>
    <s v="S024099"/>
    <x v="47"/>
    <s v="PO143024"/>
    <s v="GRN192684"/>
    <s v="340-1012-1"/>
    <s v="WELDMENT LINAC SUPPORT STRUCTURE"/>
    <s v="Stafford ST16 3DR"/>
    <n v="49.6"/>
    <x v="3"/>
    <s v="Diesel"/>
    <n v="5.0430800000000005E-2"/>
  </r>
  <r>
    <d v="2023-09-01T00:00:00"/>
    <s v="S022735"/>
    <x v="61"/>
    <s v="PO147329"/>
    <s v="GRN196155"/>
    <n v="3445405"/>
    <s v="HAN 3 A CONNECTOR SET RJ45 8 POLE (CAT 6A VERSION)"/>
    <s v="Rochester ME1 3QR"/>
    <n v="414"/>
    <x v="2"/>
    <s v="Diesel"/>
    <n v="1.5318E-3"/>
  </r>
  <r>
    <d v="2023-09-01T00:00:00"/>
    <s v="S022735"/>
    <x v="61"/>
    <s v="PO147461"/>
    <s v="GRN196156"/>
    <n v="3445406"/>
    <s v="HAN 3A PROTECTION COVER WITH CORD"/>
    <s v="Rochester ME1 3QR"/>
    <n v="414"/>
    <x v="2"/>
    <s v="Diesel"/>
    <n v="1.5318E-3"/>
  </r>
  <r>
    <d v="2023-09-01T00:00:00"/>
    <s v="S022735"/>
    <x v="61"/>
    <s v="PO147812"/>
    <s v="GRN196157"/>
    <n v="101033218"/>
    <s v="PUSHPULL V4 WDF 250V/16A 3PIN IP65"/>
    <s v="Rochester ME1 3QR"/>
    <n v="414"/>
    <x v="2"/>
    <s v="Diesel"/>
    <n v="1.5318E-3"/>
  </r>
  <r>
    <d v="2023-09-01T00:00:00"/>
    <s v="S022735"/>
    <x v="61"/>
    <s v="PO147863"/>
    <s v="GRN196160"/>
    <n v="3445233"/>
    <s v="TOP ENTRY HOOD HAN 3A-GG-M20"/>
    <s v="Rochester ME1 3QR"/>
    <n v="414"/>
    <x v="2"/>
    <s v="Diesel"/>
    <n v="1.5318E-3"/>
  </r>
  <r>
    <d v="2023-09-01T00:00:00"/>
    <s v="S022735"/>
    <x v="61"/>
    <s v="PO147355"/>
    <s v="GRN196704"/>
    <n v="34206106"/>
    <s v="MALE CONTACT 0.14mm2 - 0.37mm2 SILVER PLATED HARTI"/>
    <s v="Rochester ME1 3QR"/>
    <n v="414"/>
    <x v="2"/>
    <s v="Diesel"/>
    <n v="1.5318E-3"/>
  </r>
  <r>
    <d v="2023-09-01T00:00:00"/>
    <s v="S022735"/>
    <x v="61"/>
    <s v="PO148255"/>
    <s v="GRN196705"/>
    <n v="101030863"/>
    <s v="HAR-PORT LABEL HOLDER"/>
    <s v="Rochester ME1 3QR"/>
    <n v="414"/>
    <x v="2"/>
    <s v="Diesel"/>
    <n v="1.5318E-3"/>
  </r>
  <r>
    <d v="2023-09-01T00:00:00"/>
    <s v="S022735"/>
    <x v="61"/>
    <s v="PO148701"/>
    <s v="GRN196706"/>
    <n v="3445081"/>
    <s v="CONNECTOR CODING BUSH HARTING 09 33 000 9909"/>
    <s v="Rochester ME1 3QR"/>
    <n v="414"/>
    <x v="2"/>
    <s v="Diesel"/>
    <n v="1.5318E-3"/>
  </r>
  <r>
    <d v="2023-09-01T00:00:00"/>
    <s v="S022735"/>
    <x v="61"/>
    <s v="PO149007"/>
    <s v="GRN196707"/>
    <n v="34211273"/>
    <s v="HPP V4 POWER PLUG 250V/16A"/>
    <s v="Rochester ME1 3QR"/>
    <n v="414"/>
    <x v="2"/>
    <s v="Diesel"/>
    <n v="1.5318E-3"/>
  </r>
  <r>
    <d v="2023-07-01T00:00:00"/>
    <s v="S024190"/>
    <x v="22"/>
    <s v="PO146244"/>
    <s v="GRN192699"/>
    <s v="340-1357-1"/>
    <s v="DOME CAMERA GASKET"/>
    <s v="Stockport SK4 2JT"/>
    <n v="22.2"/>
    <x v="1"/>
    <s v="Diesel"/>
    <n v="8.2140000000000008E-3"/>
  </r>
  <r>
    <d v="2023-09-01T00:00:00"/>
    <s v="S022735"/>
    <x v="61"/>
    <s v="PO146685"/>
    <s v="GRN197227"/>
    <n v="101022634"/>
    <s v="DETECTOR CONTROL CABLE HPP V4 TO 9 WAY D 500mm"/>
    <s v="Rochester ME1 3QR"/>
    <n v="414"/>
    <x v="2"/>
    <s v="Diesel"/>
    <n v="1.5318E-3"/>
  </r>
  <r>
    <d v="2023-09-01T00:00:00"/>
    <s v="S022735"/>
    <x v="61"/>
    <s v="PO148936"/>
    <s v="GRN197407"/>
    <s v="356-1278-1"/>
    <s v="M60 UNDER RUN DISCONNECT KIT"/>
    <s v="Rochester ME1 3QR"/>
    <n v="414"/>
    <x v="2"/>
    <s v="Diesel"/>
    <n v="1.5318E-3"/>
  </r>
  <r>
    <d v="2023-10-01T00:00:00"/>
    <s v="S022735"/>
    <x v="61"/>
    <s v="PO147863"/>
    <s v="GRN198168"/>
    <n v="3445403"/>
    <s v="FEMALE INSERT HAN 3A SCREW TERMINATION"/>
    <s v="Rochester ME1 3QR"/>
    <n v="414"/>
    <x v="2"/>
    <s v="Diesel"/>
    <n v="1.5318E-3"/>
  </r>
  <r>
    <d v="2023-10-01T00:00:00"/>
    <s v="S022735"/>
    <x v="61"/>
    <s v="PO148187"/>
    <s v="GRN198169"/>
    <n v="3445406"/>
    <s v="HAN 3A PROTECTION COVER WITH CORD"/>
    <s v="Rochester ME1 3QR"/>
    <n v="414"/>
    <x v="2"/>
    <s v="Diesel"/>
    <n v="1.5318E-3"/>
  </r>
  <r>
    <d v="2023-10-01T00:00:00"/>
    <s v="S022735"/>
    <x v="61"/>
    <s v="PO148631"/>
    <s v="GRN198171"/>
    <n v="34206085"/>
    <s v="HAN B PROTECT COVER DIE CAST FOR HOOD CO HARTING 0"/>
    <s v="Rochester ME1 3QR"/>
    <n v="414"/>
    <x v="2"/>
    <s v="Diesel"/>
    <n v="1.5318E-3"/>
  </r>
  <r>
    <d v="2023-10-01T00:00:00"/>
    <s v="S022735"/>
    <x v="61"/>
    <s v="PO145753"/>
    <s v="GRN198177"/>
    <n v="34200768"/>
    <s v="BULKHEAD MOUNTING WITH SEALING COVER"/>
    <s v="Rochester ME1 3QR"/>
    <n v="414"/>
    <x v="2"/>
    <s v="Diesel"/>
    <n v="1.5318E-3"/>
  </r>
  <r>
    <d v="2023-10-01T00:00:00"/>
    <s v="S022735"/>
    <x v="61"/>
    <s v="PO146721"/>
    <s v="GRN198194"/>
    <n v="34211278"/>
    <s v="PUSH PULL V4 PLUG RJ45 CAT 6A"/>
    <s v="Rochester ME1 3QR"/>
    <n v="414"/>
    <x v="2"/>
    <s v="Diesel"/>
    <n v="1.5318E-3"/>
  </r>
  <r>
    <d v="2023-10-01T00:00:00"/>
    <s v="S022735"/>
    <x v="61"/>
    <s v="PO147329"/>
    <s v="GRN198204"/>
    <n v="3445405"/>
    <s v="HAN 3 A CONNECTOR SET RJ45 8 POLE (CAT 6A VERSION)"/>
    <s v="Rochester ME1 3QR"/>
    <n v="414"/>
    <x v="2"/>
    <s v="Diesel"/>
    <n v="1.5318E-3"/>
  </r>
  <r>
    <d v="2023-10-01T00:00:00"/>
    <s v="S022735"/>
    <x v="61"/>
    <s v="PO146721"/>
    <s v="GRN198205"/>
    <n v="34211273"/>
    <s v="HPP V4 POWER PLUG 250V/16A"/>
    <s v="Rochester ME1 3QR"/>
    <n v="414"/>
    <x v="2"/>
    <s v="Diesel"/>
    <n v="1.5318E-3"/>
  </r>
  <r>
    <d v="2023-10-01T00:00:00"/>
    <s v="S022735"/>
    <x v="61"/>
    <s v="PO144091"/>
    <s v="GRN198423"/>
    <s v="11701-2474"/>
    <s v="FO CABLE ASSY 5M-2 X HAN3A - 2 X LC DUPLEX 5M"/>
    <s v="Rochester ME1 3QR"/>
    <n v="414"/>
    <x v="2"/>
    <s v="Diesel"/>
    <n v="1.5318E-3"/>
  </r>
  <r>
    <d v="2023-07-01T00:00:00"/>
    <s v="S023284"/>
    <x v="19"/>
    <s v="PO137837"/>
    <s v="GRN192712"/>
    <s v="340-1084-1"/>
    <s v="CONDUIT HORIZONTAL DETECTOR ENCLOSURE"/>
    <s v="Leicester LE19 2DT"/>
    <n v="144"/>
    <x v="1"/>
    <s v="Diesel"/>
    <n v="5.3280000000000001E-2"/>
  </r>
  <r>
    <d v="2023-07-01T00:00:00"/>
    <s v="S023284"/>
    <x v="19"/>
    <s v="PO131881"/>
    <s v="GRN192713"/>
    <s v="340-1084-1"/>
    <s v="CONDUIT HORIZONTAL DETECTOR ENCLOSURE"/>
    <s v="Leicester LE19 2DT"/>
    <n v="144"/>
    <x v="1"/>
    <s v="Diesel"/>
    <n v="5.3280000000000001E-2"/>
  </r>
  <r>
    <d v="2023-07-01T00:00:00"/>
    <s v="S023284"/>
    <x v="19"/>
    <s v="PO140972"/>
    <s v="GRN192714"/>
    <s v="340-1084-1"/>
    <s v="CONDUIT HORIZONTAL DETECTOR ENCLOSURE"/>
    <s v="Leicester LE19 2DT"/>
    <n v="144"/>
    <x v="1"/>
    <s v="Diesel"/>
    <n v="5.3280000000000001E-2"/>
  </r>
  <r>
    <d v="2023-07-01T00:00:00"/>
    <s v="S023284"/>
    <x v="19"/>
    <s v="PO138729"/>
    <s v="GRN192715"/>
    <s v="340-1042-1"/>
    <s v="JUNCTION BOX DETECTOR SIDE"/>
    <s v="Leicester LE19 2DT"/>
    <n v="144"/>
    <x v="1"/>
    <s v="Diesel"/>
    <n v="5.3280000000000001E-2"/>
  </r>
  <r>
    <d v="2023-10-01T00:00:00"/>
    <s v="S022735"/>
    <x v="61"/>
    <s v="PO148129"/>
    <s v="GRN199317"/>
    <n v="3445405"/>
    <s v="HAN 3 A CONNECTOR SET RJ45 8 POLE (CAT 6A VERSION)"/>
    <s v="Rochester ME1 3QR"/>
    <n v="414"/>
    <x v="2"/>
    <s v="Diesel"/>
    <n v="1.5318E-3"/>
  </r>
  <r>
    <d v="2023-10-01T00:00:00"/>
    <s v="S022735"/>
    <x v="61"/>
    <s v="PO149346"/>
    <s v="GRN199318"/>
    <n v="101030842"/>
    <s v="HAR-PORT 2X USB 2.0 A-A 3M CABLE"/>
    <s v="Rochester ME1 3QR"/>
    <n v="414"/>
    <x v="2"/>
    <s v="Diesel"/>
    <n v="1.5318E-3"/>
  </r>
  <r>
    <d v="2023-10-01T00:00:00"/>
    <s v="S022735"/>
    <x v="61"/>
    <s v="PO149115"/>
    <s v="GRN200078"/>
    <n v="34206060"/>
    <s v="HAN RJ45 ADAPTOR FOR PATCH CABLE HARTING 09 14 000"/>
    <s v="Rochester ME1 3QR"/>
    <n v="414"/>
    <x v="2"/>
    <s v="Diesel"/>
    <n v="1.5318E-3"/>
  </r>
  <r>
    <d v="2023-10-01T00:00:00"/>
    <s v="S022735"/>
    <x v="61"/>
    <s v="PO147355"/>
    <s v="GRN200079"/>
    <n v="34206106"/>
    <s v="MALE CONTACT 0.14mm2 - 0.37mm2 SILVER PLATED HARTI"/>
    <s v="Rochester ME1 3QR"/>
    <n v="414"/>
    <x v="2"/>
    <s v="Diesel"/>
    <n v="1.5318E-3"/>
  </r>
  <r>
    <d v="2023-10-01T00:00:00"/>
    <s v="S022735"/>
    <x v="61"/>
    <s v="PO150145"/>
    <s v="GRN200088"/>
    <n v="34205980"/>
    <s v="HINGED FRAME 6B FOR 2 MODULES (A..B) HARTING 09 14"/>
    <s v="Rochester ME1 3QR"/>
    <n v="414"/>
    <x v="2"/>
    <s v="Diesel"/>
    <n v="1.5318E-3"/>
  </r>
  <r>
    <d v="2023-10-01T00:00:00"/>
    <s v="S022735"/>
    <x v="61"/>
    <s v="PO150295"/>
    <s v="GRN200089"/>
    <n v="34205980"/>
    <s v="HINGED FRAME 6B FOR 2 MODULES (A..B) HARTING 09 14"/>
    <s v="Rochester ME1 3QR"/>
    <n v="414"/>
    <x v="2"/>
    <s v="Diesel"/>
    <n v="1.5318E-3"/>
  </r>
  <r>
    <d v="2023-10-01T00:00:00"/>
    <s v="S022735"/>
    <x v="61"/>
    <s v="PO149007"/>
    <s v="GRN200121"/>
    <n v="34211273"/>
    <s v="HPP V4 POWER PLUG 250V/16A"/>
    <s v="Rochester ME1 3QR"/>
    <n v="414"/>
    <x v="2"/>
    <s v="Diesel"/>
    <n v="1.5318E-3"/>
  </r>
  <r>
    <d v="2023-11-01T00:00:00"/>
    <s v="S022735"/>
    <x v="61"/>
    <s v="PO150661"/>
    <s v="GRN201120"/>
    <n v="34211273"/>
    <s v="HPP V4 POWER PLUG 250V/16A"/>
    <s v="Rochester ME1 3QR"/>
    <n v="414"/>
    <x v="2"/>
    <s v="Diesel"/>
    <n v="1.5318E-3"/>
  </r>
  <r>
    <d v="2023-11-01T00:00:00"/>
    <s v="S022735"/>
    <x v="61"/>
    <s v="PO150701"/>
    <s v="GRN201276"/>
    <n v="3445081"/>
    <s v="CONNECTOR CODING BUSH HARTING 09 33 000 9909"/>
    <s v="Rochester ME1 3QR"/>
    <n v="414"/>
    <x v="2"/>
    <s v="Diesel"/>
    <n v="1.5318E-3"/>
  </r>
  <r>
    <d v="2023-11-01T00:00:00"/>
    <s v="S022735"/>
    <x v="61"/>
    <s v="PO150701"/>
    <s v="GRN201379"/>
    <n v="3445406"/>
    <s v="HAN 3A PROTECTION COVER WITH CORD"/>
    <s v="Rochester ME1 3QR"/>
    <n v="414"/>
    <x v="2"/>
    <s v="Diesel"/>
    <n v="1.5318E-3"/>
  </r>
  <r>
    <d v="2023-11-01T00:00:00"/>
    <s v="S022735"/>
    <x v="61"/>
    <s v="PO147355"/>
    <s v="GRN201559"/>
    <n v="5045093"/>
    <s v="DATA 3A PANEL FEED THROUGH RJ45 IP67 - METAL"/>
    <s v="Rochester ME1 3QR"/>
    <n v="414"/>
    <x v="2"/>
    <s v="Diesel"/>
    <n v="1.5318E-3"/>
  </r>
  <r>
    <d v="2023-11-01T00:00:00"/>
    <s v="S022735"/>
    <x v="61"/>
    <s v="PO147037"/>
    <s v="GRN201561"/>
    <n v="3445403"/>
    <s v="FEMALE INSERT HAN 3A SCREW TERMINATION"/>
    <s v="Rochester ME1 3QR"/>
    <n v="414"/>
    <x v="2"/>
    <s v="Diesel"/>
    <n v="1.5318E-3"/>
  </r>
  <r>
    <d v="2023-11-01T00:00:00"/>
    <s v="S022735"/>
    <x v="61"/>
    <s v="PO150830"/>
    <s v="GRN201827"/>
    <n v="34211278"/>
    <s v="PUSH PULL V4 PLUG RJ45 CAT 6A"/>
    <s v="Rochester ME1 3QR"/>
    <n v="414"/>
    <x v="2"/>
    <s v="Diesel"/>
    <n v="1.5318E-3"/>
  </r>
  <r>
    <d v="2023-11-01T00:00:00"/>
    <s v="S022735"/>
    <x v="61"/>
    <s v="PO150468"/>
    <s v="GRN201946"/>
    <n v="3445405"/>
    <s v="HAN 3 A CONNECTOR SET RJ45 8 POLE (CAT 6A VERSION)"/>
    <s v="Rochester ME1 3QR"/>
    <n v="414"/>
    <x v="2"/>
    <s v="Diesel"/>
    <n v="1.5318E-3"/>
  </r>
  <r>
    <d v="2023-11-01T00:00:00"/>
    <s v="S022735"/>
    <x v="61"/>
    <s v="PO147355"/>
    <s v="GRN202086"/>
    <n v="34206106"/>
    <s v="MALE CONTACT 0.14mm2 - 0.37mm2 SILVER PLATED HARTI"/>
    <s v="Rochester ME1 3QR"/>
    <n v="414"/>
    <x v="2"/>
    <s v="Diesel"/>
    <n v="1.5318E-3"/>
  </r>
  <r>
    <d v="2023-11-01T00:00:00"/>
    <s v="S022735"/>
    <x v="61"/>
    <s v="PO150426"/>
    <s v="GRN202097"/>
    <n v="5045093"/>
    <s v="DATA 3A PANEL FEED THROUGH RJ45 IP67 - METAL"/>
    <s v="Rochester ME1 3QR"/>
    <n v="414"/>
    <x v="2"/>
    <s v="Diesel"/>
    <n v="1.5318E-3"/>
  </r>
  <r>
    <d v="2023-11-01T00:00:00"/>
    <s v="S022735"/>
    <x v="61"/>
    <s v="PO149925"/>
    <s v="GRN202098"/>
    <n v="85206731"/>
    <s v="M3 X 6MM SEALING SCREW HAN 3A IP67"/>
    <s v="Rochester ME1 3QR"/>
    <n v="414"/>
    <x v="2"/>
    <s v="Diesel"/>
    <n v="1.5318E-3"/>
  </r>
  <r>
    <d v="2023-11-01T00:00:00"/>
    <s v="S022735"/>
    <x v="61"/>
    <s v="PO150145"/>
    <s v="GRN202100"/>
    <n v="101030863"/>
    <s v="HAR-PORT LABEL HOLDER"/>
    <s v="Rochester ME1 3QR"/>
    <n v="414"/>
    <x v="2"/>
    <s v="Diesel"/>
    <n v="1.5318E-3"/>
  </r>
  <r>
    <d v="2023-11-01T00:00:00"/>
    <s v="S022735"/>
    <x v="61"/>
    <s v="PO150566"/>
    <s v="GRN202346"/>
    <n v="3445405"/>
    <s v="HAN 3 A CONNECTOR SET RJ45 8 POLE (CAT 6A VERSION)"/>
    <s v="Rochester ME1 3QR"/>
    <n v="414"/>
    <x v="2"/>
    <s v="Diesel"/>
    <n v="1.5318E-3"/>
  </r>
  <r>
    <d v="2023-11-01T00:00:00"/>
    <s v="S022735"/>
    <x v="61"/>
    <s v="PO149979"/>
    <s v="GRN202349"/>
    <n v="101030842"/>
    <s v="HAR-PORT 2X USB 2.0 A-A 3M CABLE"/>
    <s v="Rochester ME1 3QR"/>
    <n v="414"/>
    <x v="2"/>
    <s v="Diesel"/>
    <n v="1.5318E-3"/>
  </r>
  <r>
    <d v="2023-11-01T00:00:00"/>
    <s v="S022735"/>
    <x v="61"/>
    <s v="PO150426"/>
    <s v="GRN202377"/>
    <n v="5045093"/>
    <s v="DATA 3A PANEL FEED THROUGH RJ45 IP67 - METAL"/>
    <s v="Rochester ME1 3QR"/>
    <n v="414"/>
    <x v="2"/>
    <s v="Diesel"/>
    <n v="1.5318E-3"/>
  </r>
  <r>
    <d v="2023-11-01T00:00:00"/>
    <s v="S022735"/>
    <x v="61"/>
    <s v="PO150566"/>
    <s v="GRN202381"/>
    <n v="34206107"/>
    <s v="FEMALE CONTACT 0.14mm2 - 0.37mm2 SILVER PLATED HAR"/>
    <s v="Rochester ME1 3QR"/>
    <n v="414"/>
    <x v="2"/>
    <s v="Diesel"/>
    <n v="1.5318E-3"/>
  </r>
  <r>
    <d v="2023-11-01T00:00:00"/>
    <s v="S022735"/>
    <x v="61"/>
    <s v="PO149925"/>
    <s v="GRN202384"/>
    <n v="3445406"/>
    <s v="HAN 3A PROTECTION COVER WITH CORD"/>
    <s v="Rochester ME1 3QR"/>
    <n v="414"/>
    <x v="2"/>
    <s v="Diesel"/>
    <n v="1.5318E-3"/>
  </r>
  <r>
    <d v="2023-11-01T00:00:00"/>
    <s v="S022735"/>
    <x v="61"/>
    <s v="PO149346"/>
    <s v="GRN202603"/>
    <n v="34206107"/>
    <s v="FEMALE CONTACT 0.14mm2 - 0.37mm2 SILVER PLATED HAR"/>
    <s v="Rochester ME1 3QR"/>
    <n v="414"/>
    <x v="2"/>
    <s v="Diesel"/>
    <n v="1.5318E-3"/>
  </r>
  <r>
    <d v="2023-11-01T00:00:00"/>
    <s v="S022735"/>
    <x v="61"/>
    <s v="PO150145"/>
    <s v="GRN202605"/>
    <n v="34205982"/>
    <s v="HAN EE MODULE CRIMP MALE HARTING 09 14 008 3001"/>
    <s v="Rochester ME1 3QR"/>
    <n v="414"/>
    <x v="2"/>
    <s v="Diesel"/>
    <n v="1.5318E-3"/>
  </r>
  <r>
    <d v="2023-11-01T00:00:00"/>
    <s v="S022735"/>
    <x v="61"/>
    <s v="PO150830"/>
    <s v="GRN202611"/>
    <n v="34211278"/>
    <s v="PUSH PULL V4 PLUG RJ45 CAT 6A"/>
    <s v="Rochester ME1 3QR"/>
    <n v="414"/>
    <x v="2"/>
    <s v="Diesel"/>
    <n v="1.5318E-3"/>
  </r>
  <r>
    <d v="2023-12-01T00:00:00"/>
    <s v="S022735"/>
    <x v="61"/>
    <s v="PO149523"/>
    <s v="GRN203375"/>
    <n v="34211273"/>
    <s v="HPP V4 POWER PLUG 250V/16A"/>
    <s v="Rochester ME1 3QR"/>
    <n v="414"/>
    <x v="2"/>
    <s v="Diesel"/>
    <n v="1.5318E-3"/>
  </r>
  <r>
    <d v="2023-12-01T00:00:00"/>
    <s v="S022735"/>
    <x v="61"/>
    <s v="PO148901"/>
    <s v="GRN203377"/>
    <n v="101022634"/>
    <s v="DETECTOR CONTROL CABLE HPP V4 TO 9 WAY D 500mm"/>
    <s v="Rochester ME1 3QR"/>
    <n v="414"/>
    <x v="2"/>
    <s v="Diesel"/>
    <n v="1.5318E-3"/>
  </r>
  <r>
    <d v="2023-12-01T00:00:00"/>
    <s v="S022735"/>
    <x v="61"/>
    <s v="PO151524"/>
    <s v="GRN203563"/>
    <n v="3445080"/>
    <s v="CONNECTOR CODING PIN HARTING 09 33 000 9908"/>
    <s v="Rochester ME1 3QR"/>
    <n v="414"/>
    <x v="2"/>
    <s v="Diesel"/>
    <n v="1.5318E-3"/>
  </r>
  <r>
    <d v="2023-12-01T00:00:00"/>
    <s v="S022735"/>
    <x v="61"/>
    <s v="PO147355"/>
    <s v="GRN203667"/>
    <n v="34206106"/>
    <s v="MALE CONTACT 0.14mm2 - 0.37mm2 SILVER PLATED HARTI"/>
    <s v="Rochester ME1 3QR"/>
    <n v="414"/>
    <x v="2"/>
    <s v="Diesel"/>
    <n v="1.5318E-3"/>
  </r>
  <r>
    <d v="2023-12-01T00:00:00"/>
    <s v="S022735"/>
    <x v="61"/>
    <s v="PO142813"/>
    <s v="GRN203696"/>
    <n v="34206081"/>
    <s v="HAN B BASE SM HC 1 LEVER METAL COVER M25 HARTING 1"/>
    <s v="Rochester ME1 3QR"/>
    <n v="414"/>
    <x v="2"/>
    <s v="Diesel"/>
    <n v="1.5318E-3"/>
  </r>
  <r>
    <d v="2023-12-01T00:00:00"/>
    <s v="S022735"/>
    <x v="61"/>
    <s v="PO149346"/>
    <s v="GRN203699"/>
    <n v="101033218"/>
    <s v="PUSHPULL V4 WDF 250V/16A 3PIN IP65"/>
    <s v="Rochester ME1 3QR"/>
    <n v="414"/>
    <x v="2"/>
    <s v="Diesel"/>
    <n v="1.5318E-3"/>
  </r>
  <r>
    <d v="2023-12-01T00:00:00"/>
    <s v="S022735"/>
    <x v="61"/>
    <s v="PO150145"/>
    <s v="GRN203704"/>
    <n v="34205980"/>
    <s v="HINGED FRAME 6B FOR 2 MODULES (A..B) HARTING 09 14"/>
    <s v="Rochester ME1 3QR"/>
    <n v="414"/>
    <x v="2"/>
    <s v="Diesel"/>
    <n v="1.5318E-3"/>
  </r>
  <r>
    <d v="2023-12-01T00:00:00"/>
    <s v="S022735"/>
    <x v="61"/>
    <s v="PO150145"/>
    <s v="GRN203709"/>
    <n v="34206059"/>
    <s v="HAN EE MODULE CRIMP FEMALE HARTING 09 14 008 3101"/>
    <s v="Rochester ME1 3QR"/>
    <n v="414"/>
    <x v="2"/>
    <s v="Diesel"/>
    <n v="1.5318E-3"/>
  </r>
  <r>
    <d v="2023-12-01T00:00:00"/>
    <s v="S022735"/>
    <x v="61"/>
    <s v="PO150468"/>
    <s v="GRN203720"/>
    <n v="3445405"/>
    <s v="HAN 3 A CONNECTOR SET RJ45 8 POLE (CAT 6A VERSION)"/>
    <s v="Rochester ME1 3QR"/>
    <n v="414"/>
    <x v="2"/>
    <s v="Diesel"/>
    <n v="1.5318E-3"/>
  </r>
  <r>
    <d v="2023-12-01T00:00:00"/>
    <s v="S022735"/>
    <x v="61"/>
    <s v="PO150620"/>
    <s v="GRN203721"/>
    <n v="101030842"/>
    <s v="HAR-PORT 2X USB 2.0 A-A 3M CABLE"/>
    <s v="Rochester ME1 3QR"/>
    <n v="414"/>
    <x v="2"/>
    <s v="Diesel"/>
    <n v="1.5318E-3"/>
  </r>
  <r>
    <d v="2023-12-01T00:00:00"/>
    <s v="S022735"/>
    <x v="61"/>
    <s v="PO150661"/>
    <s v="GRN203726"/>
    <n v="34205981"/>
    <s v="HAN RJ45 MODULE FEMALE GENDER CHANGER"/>
    <s v="Rochester ME1 3QR"/>
    <n v="414"/>
    <x v="2"/>
    <s v="Diesel"/>
    <n v="1.5318E-3"/>
  </r>
  <r>
    <d v="2023-12-01T00:00:00"/>
    <s v="S022735"/>
    <x v="61"/>
    <s v="PO150830"/>
    <s v="GRN203727"/>
    <n v="3445119"/>
    <s v="HINGED FRAME 6B FOR 2 MODULESHARTING 09 14 006 03"/>
    <s v="Rochester ME1 3QR"/>
    <n v="414"/>
    <x v="2"/>
    <s v="Diesel"/>
    <n v="1.5318E-3"/>
  </r>
  <r>
    <d v="2023-12-01T00:00:00"/>
    <s v="S022735"/>
    <x v="61"/>
    <s v="PO150015"/>
    <s v="GRN204356"/>
    <n v="34206081"/>
    <s v="HAN B BASE SM HC 1 LEVER METAL COVER M25 HARTING 1"/>
    <s v="Rochester ME1 3QR"/>
    <n v="414"/>
    <x v="2"/>
    <s v="Diesel"/>
    <n v="1.5318E-3"/>
  </r>
  <r>
    <d v="2023-12-01T00:00:00"/>
    <s v="S022735"/>
    <x v="61"/>
    <s v="PO151259"/>
    <s v="GRN204357"/>
    <n v="3445406"/>
    <s v="HAN 3A PROTECTION COVER WITH CORD"/>
    <s v="Rochester ME1 3QR"/>
    <n v="414"/>
    <x v="2"/>
    <s v="Diesel"/>
    <n v="1.5318E-3"/>
  </r>
  <r>
    <d v="2023-12-01T00:00:00"/>
    <s v="S022735"/>
    <x v="61"/>
    <s v="PO151409"/>
    <s v="GRN204652"/>
    <n v="34200907"/>
    <s v="HAN(R) 3A PANEL METAL RECEPTACE IP67"/>
    <s v="Rochester ME1 3QR"/>
    <n v="414"/>
    <x v="2"/>
    <s v="Diesel"/>
    <n v="1.5318E-3"/>
  </r>
  <r>
    <d v="2023-12-01T00:00:00"/>
    <s v="S022735"/>
    <x v="61"/>
    <s v="PO152003"/>
    <s v="GRN204901"/>
    <n v="3445233"/>
    <s v="TOP ENTRY HOOD HAN 3A-GG-M20"/>
    <s v="Rochester ME1 3QR"/>
    <n v="414"/>
    <x v="2"/>
    <s v="Diesel"/>
    <n v="1.5318E-3"/>
  </r>
  <r>
    <d v="2023-01-01T00:00:00"/>
    <s v="S023360"/>
    <x v="62"/>
    <s v="PO142456"/>
    <s v="GRN179156"/>
    <s v="11700-8788"/>
    <s v="CABLE 4K HDMI 2.0 50M"/>
    <s v="Preston PR2 9PP"/>
    <n v="127.6"/>
    <x v="2"/>
    <s v="Diesel"/>
    <n v="4.7211999999999997E-4"/>
  </r>
  <r>
    <d v="2023-07-01T00:00:00"/>
    <s v="S001121"/>
    <x v="5"/>
    <s v="PO138845"/>
    <s v="GRN192793"/>
    <n v="50204195"/>
    <s v="POINT DIGITAL DC OUTPUT MODULE, 8 SOURCE SAFETY"/>
    <s v="Salford M5 4BE"/>
    <n v="103.6"/>
    <x v="2"/>
    <s v="Diesel"/>
    <n v="3.8331999999999998E-4"/>
  </r>
  <r>
    <d v="2023-04-01T00:00:00"/>
    <s v="S023360"/>
    <x v="62"/>
    <s v="PO143845"/>
    <s v="GRN186422"/>
    <n v="101033571"/>
    <s v="LED DRIVER 230V - 24VDC 2.08A 50W CONSTANT VOLTAGE"/>
    <s v="Preston PR2 9PP"/>
    <n v="127.6"/>
    <x v="2"/>
    <s v="Diesel"/>
    <n v="4.7211999999999997E-4"/>
  </r>
  <r>
    <d v="2023-05-01T00:00:00"/>
    <s v="S023360"/>
    <x v="62"/>
    <s v="PO143845"/>
    <s v="GRN187830"/>
    <n v="101033571"/>
    <s v="LED DRIVER 230V - 24VDC 2.08A 50W CONSTANT VOLTAGE"/>
    <s v="Preston PR2 9PP"/>
    <n v="127.6"/>
    <x v="2"/>
    <s v="Diesel"/>
    <n v="4.7211999999999997E-4"/>
  </r>
  <r>
    <d v="2023-05-01T00:00:00"/>
    <s v="S023360"/>
    <x v="62"/>
    <s v="PO143845"/>
    <s v="GRN187945"/>
    <n v="101033571"/>
    <s v="LED DRIVER 230V - 24VDC 2.08A 50W CONSTANT VOLTAGE"/>
    <s v="Preston PR2 9PP"/>
    <n v="127.6"/>
    <x v="2"/>
    <s v="Diesel"/>
    <n v="4.7211999999999997E-4"/>
  </r>
  <r>
    <d v="2023-07-01T00:00:00"/>
    <s v="S023360"/>
    <x v="62"/>
    <s v="PO143845"/>
    <s v="GRN191083"/>
    <n v="101033571"/>
    <s v="LED DRIVER 230V - 24VDC 2.08A 50W CONSTANT VOLTAGE"/>
    <s v="Preston PR2 9PP"/>
    <n v="127.6"/>
    <x v="2"/>
    <s v="Diesel"/>
    <n v="4.7211999999999997E-4"/>
  </r>
  <r>
    <d v="2023-08-01T00:00:00"/>
    <s v="S023360"/>
    <x v="62"/>
    <s v="PO143845"/>
    <s v="GRN193273"/>
    <n v="101033571"/>
    <s v="LED DRIVER 230V - 24VDC 2.08A 50W CONSTANT VOLTAGE"/>
    <s v="Preston PR2 9PP"/>
    <n v="127.6"/>
    <x v="2"/>
    <s v="Diesel"/>
    <n v="4.7211999999999997E-4"/>
  </r>
  <r>
    <d v="2023-09-01T00:00:00"/>
    <s v="S023360"/>
    <x v="62"/>
    <s v="PO148794"/>
    <s v="GRN196332"/>
    <n v="101033571"/>
    <s v="LED DRIVER 230V - 24VDC 2.08A 50W CONSTANT VOLTAGE"/>
    <s v="Preston PR2 9PP"/>
    <n v="127.6"/>
    <x v="2"/>
    <s v="Diesel"/>
    <n v="4.7211999999999997E-4"/>
  </r>
  <r>
    <d v="2023-07-01T00:00:00"/>
    <s v="S023284"/>
    <x v="19"/>
    <s v="PO146051"/>
    <s v="GRN192815"/>
    <n v="101013012"/>
    <s v="SPELLMAN COMMS PANEL - GANTRY/PORTAL GA"/>
    <s v="Leicester LE19 2DT"/>
    <n v="144"/>
    <x v="1"/>
    <s v="Diesel"/>
    <n v="5.3280000000000001E-2"/>
  </r>
  <r>
    <d v="2023-10-01T00:00:00"/>
    <s v="S023360"/>
    <x v="62"/>
    <s v="PO149328"/>
    <s v="GRN199293"/>
    <n v="57257147"/>
    <s v="BUCKLED STRAP SET 2.5M X 25MM (2 PER PACK)"/>
    <s v="Preston PR2 9PP"/>
    <n v="127.6"/>
    <x v="2"/>
    <s v="Diesel"/>
    <n v="4.7211999999999997E-4"/>
  </r>
  <r>
    <d v="2023-10-01T00:00:00"/>
    <s v="S023360"/>
    <x v="62"/>
    <s v="PO149328"/>
    <s v="GRN200097"/>
    <n v="57257147"/>
    <s v="BUCKLED STRAP SET 2.5M X 25MM (2 PER PACK)"/>
    <s v="Preston PR2 9PP"/>
    <n v="127.6"/>
    <x v="2"/>
    <s v="Diesel"/>
    <n v="4.7211999999999997E-4"/>
  </r>
  <r>
    <d v="2023-10-01T00:00:00"/>
    <s v="S023360"/>
    <x v="62"/>
    <s v="PO149799"/>
    <s v="GRN200545"/>
    <n v="101011685"/>
    <s v="ADAPTOR LEAD KIT VGA PORT PLUG TO HDMI SOCKET"/>
    <s v="Preston PR2 9PP"/>
    <n v="127.6"/>
    <x v="2"/>
    <s v="Diesel"/>
    <n v="4.7211999999999997E-4"/>
  </r>
  <r>
    <d v="2023-11-01T00:00:00"/>
    <s v="S023360"/>
    <x v="62"/>
    <s v="PO149799"/>
    <s v="GRN201125"/>
    <n v="57257147"/>
    <s v="BUCKLED STRAP SET 2.5M X 25MM (2 PER PACK)"/>
    <s v="Preston PR2 9PP"/>
    <n v="127.6"/>
    <x v="2"/>
    <s v="Diesel"/>
    <n v="4.7211999999999997E-4"/>
  </r>
  <r>
    <d v="2023-11-01T00:00:00"/>
    <s v="S023360"/>
    <x v="62"/>
    <s v="PO149799"/>
    <s v="GRN201198"/>
    <n v="57257147"/>
    <s v="BUCKLED STRAP SET 2.5M X 25MM (2 PER PACK)"/>
    <s v="Preston PR2 9PP"/>
    <n v="127.6"/>
    <x v="2"/>
    <s v="Diesel"/>
    <n v="4.7211999999999997E-4"/>
  </r>
  <r>
    <d v="2023-11-01T00:00:00"/>
    <s v="S023360"/>
    <x v="62"/>
    <s v="PO150174"/>
    <s v="GRN201269"/>
    <n v="101033571"/>
    <s v="LED POWER SUPPY - TGR-24V-50W"/>
    <s v="Preston PR2 9PP"/>
    <n v="127.6"/>
    <x v="2"/>
    <s v="Diesel"/>
    <n v="4.7211999999999997E-4"/>
  </r>
  <r>
    <d v="2023-07-01T00:00:00"/>
    <s v="S024744"/>
    <x v="25"/>
    <s v="PO146520"/>
    <s v="GRN192828"/>
    <n v="101040789"/>
    <s v="PERSONNEL DOOR - INNER PANEL 21mm THICK"/>
    <s v="Huddersfield HD7 5JN"/>
    <n v="104.8"/>
    <x v="1"/>
    <s v="Diesel"/>
    <n v="3.8775999999999998E-2"/>
  </r>
  <r>
    <d v="2023-12-01T00:00:00"/>
    <s v="S023360"/>
    <x v="62"/>
    <s v="PO150715"/>
    <s v="GRN203781"/>
    <n v="57257147"/>
    <s v="BUCKLED STRAP SET 2.5M X 25MM (2 PER PACK)"/>
    <s v="Preston PR2 9PP"/>
    <n v="127.6"/>
    <x v="2"/>
    <s v="Diesel"/>
    <n v="4.7211999999999997E-4"/>
  </r>
  <r>
    <d v="2023-12-01T00:00:00"/>
    <s v="S023360"/>
    <x v="62"/>
    <s v="PO150715"/>
    <s v="GRN204355"/>
    <n v="57257147"/>
    <s v="BUCKLED STRAP SET 2.5M X 25MM (2 PER PACK)"/>
    <s v="Preston PR2 9PP"/>
    <n v="127.6"/>
    <x v="2"/>
    <s v="Diesel"/>
    <n v="4.7211999999999997E-4"/>
  </r>
  <r>
    <d v="2023-12-01T00:00:00"/>
    <s v="S023360"/>
    <x v="62"/>
    <s v="PO151983"/>
    <s v="GRN204923"/>
    <n v="101033571"/>
    <s v="CONSTANT VOLTAGE LED DRIVER , 24V, 2.08A, 50W"/>
    <s v="Preston PR2 9PP"/>
    <n v="127.6"/>
    <x v="2"/>
    <s v="Diesel"/>
    <n v="4.7211999999999997E-4"/>
  </r>
  <r>
    <d v="2023-01-01T00:00:00"/>
    <s v="S023703"/>
    <x v="63"/>
    <s v="PO139832"/>
    <s v="GRN179500"/>
    <n v="87205519"/>
    <s v="COMBINATION LONG ARM B/PT MM/AF 20 PIECE HEX KEYS"/>
    <s v="Stoke-on-Trent ST4 4LE"/>
    <n v="19.2"/>
    <x v="2"/>
    <s v="Diesel"/>
    <n v="7.1040000000000011E-5"/>
  </r>
  <r>
    <d v="2023-03-01T00:00:00"/>
    <s v="S023703"/>
    <x v="63"/>
    <s v="PO144356"/>
    <s v="GRN183602"/>
    <n v="87205882"/>
    <s v="24.0MM X 450MM SDS-PLUS HAMMER DRILL BIT"/>
    <s v="Stoke-on-Trent ST4 4LE"/>
    <n v="19.2"/>
    <x v="2"/>
    <s v="Diesel"/>
    <n v="7.1040000000000011E-5"/>
  </r>
  <r>
    <d v="2023-03-01T00:00:00"/>
    <s v="S023703"/>
    <x v="63"/>
    <s v="PO143316"/>
    <s v="GRN184354"/>
    <n v="87205501"/>
    <s v="HSE STANDARD 10 PERSON FIRST AID KIT"/>
    <s v="Stoke-on-Trent ST4 4LE"/>
    <n v="19.2"/>
    <x v="2"/>
    <s v="Diesel"/>
    <n v="7.1040000000000011E-5"/>
  </r>
  <r>
    <d v="2023-04-01T00:00:00"/>
    <s v="S023703"/>
    <x v="63"/>
    <s v="PO143316"/>
    <s v="GRN186174"/>
    <n v="87205882"/>
    <s v="24.0MM X 450MM SDS-PLUS HAMMER DRILL BIT"/>
    <s v="Stoke-on-Trent ST4 4LE"/>
    <n v="19.2"/>
    <x v="2"/>
    <s v="Diesel"/>
    <n v="7.1040000000000011E-5"/>
  </r>
  <r>
    <d v="2023-04-01T00:00:00"/>
    <s v="S023703"/>
    <x v="63"/>
    <s v="PO143316"/>
    <s v="GRN186175"/>
    <n v="87205501"/>
    <s v="HSE STANDARD 10 PERSON FIRST AID KIT"/>
    <s v="Stoke-on-Trent ST4 4LE"/>
    <n v="19.2"/>
    <x v="2"/>
    <s v="Diesel"/>
    <n v="7.1040000000000011E-5"/>
  </r>
  <r>
    <d v="2023-05-01T00:00:00"/>
    <s v="S023703"/>
    <x v="63"/>
    <s v="PO143316"/>
    <s v="GRN186821"/>
    <n v="87206220"/>
    <s v="1-10mm x 0.5mm HSS METRIC WORKSHOP DRILL SET"/>
    <s v="Stoke-on-Trent ST4 4LE"/>
    <n v="19.2"/>
    <x v="2"/>
    <s v="Diesel"/>
    <n v="7.1040000000000011E-5"/>
  </r>
  <r>
    <d v="2023-05-01T00:00:00"/>
    <s v="S023703"/>
    <x v="63"/>
    <s v="PO143316"/>
    <s v="GRN186897"/>
    <n v="87205882"/>
    <s v="24.0MM X 450MM SDS-PLUS HAMMER DRILL BIT"/>
    <s v="Stoke-on-Trent ST4 4LE"/>
    <n v="19.2"/>
    <x v="2"/>
    <s v="Diesel"/>
    <n v="7.1040000000000011E-5"/>
  </r>
  <r>
    <d v="2023-05-01T00:00:00"/>
    <s v="S023703"/>
    <x v="63"/>
    <s v="PO143316"/>
    <s v="GRN187125"/>
    <n v="87205501"/>
    <s v="HSE STANDARD 10 PERSON FIRST AID KIT"/>
    <s v="Stoke-on-Trent ST4 4LE"/>
    <n v="19.2"/>
    <x v="2"/>
    <s v="Diesel"/>
    <n v="7.1040000000000011E-5"/>
  </r>
  <r>
    <d v="2023-05-01T00:00:00"/>
    <s v="S023703"/>
    <x v="63"/>
    <s v="PO137924"/>
    <s v="GRN187405"/>
    <n v="87206220"/>
    <s v="1-10mm x 0.5mm HSS METRIC WORKSHOP DRILL SET"/>
    <s v="Stoke-on-Trent ST4 4LE"/>
    <n v="19.2"/>
    <x v="2"/>
    <s v="Diesel"/>
    <n v="7.1040000000000011E-5"/>
  </r>
  <r>
    <d v="2023-05-01T00:00:00"/>
    <s v="S023703"/>
    <x v="63"/>
    <s v="PO146211"/>
    <s v="GRN188061"/>
    <n v="101019023"/>
    <s v="EP2 MULTI-PURPOSE GREASE CARTRIDGE (400CC)"/>
    <s v="Stoke-on-Trent ST4 4LE"/>
    <n v="19.2"/>
    <x v="2"/>
    <s v="Diesel"/>
    <n v="7.1040000000000011E-5"/>
  </r>
  <r>
    <d v="2023-05-01T00:00:00"/>
    <s v="S023703"/>
    <x v="63"/>
    <s v="PO146245"/>
    <s v="GRN188157"/>
    <n v="87205882"/>
    <s v="24.0MM X 450MM SDS-PLUS HAMMER DRILL BIT"/>
    <s v="Stoke-on-Trent ST4 4LE"/>
    <n v="19.2"/>
    <x v="2"/>
    <s v="Diesel"/>
    <n v="7.1040000000000011E-5"/>
  </r>
  <r>
    <d v="2023-06-01T00:00:00"/>
    <s v="S023703"/>
    <x v="63"/>
    <s v="PO143316"/>
    <s v="GRN188879"/>
    <n v="87205882"/>
    <s v="24.0MM X 450MM SDS-PLUS HAMMER DRILL BIT"/>
    <s v="Stoke-on-Trent ST4 4LE"/>
    <n v="19.2"/>
    <x v="2"/>
    <s v="Diesel"/>
    <n v="7.1040000000000011E-5"/>
  </r>
  <r>
    <d v="2023-06-01T00:00:00"/>
    <s v="S023703"/>
    <x v="63"/>
    <s v="PO146762"/>
    <s v="GRN189468"/>
    <n v="10206104"/>
    <s v="FLITER 50 MICRON"/>
    <s v="Stoke-on-Trent ST4 4LE"/>
    <n v="19.2"/>
    <x v="2"/>
    <s v="Diesel"/>
    <n v="7.1040000000000011E-5"/>
  </r>
  <r>
    <d v="2023-06-01T00:00:00"/>
    <s v="S023703"/>
    <x v="63"/>
    <s v="PO146848"/>
    <s v="GRN189567"/>
    <n v="57208584"/>
    <s v="6mm SQUARE x 300mm KEY STEEL KENNEDY INDUSTRIAL"/>
    <s v="Stoke-on-Trent ST4 4LE"/>
    <n v="19.2"/>
    <x v="2"/>
    <s v="Diesel"/>
    <n v="7.1040000000000011E-5"/>
  </r>
  <r>
    <d v="2023-06-01T00:00:00"/>
    <s v="S023703"/>
    <x v="63"/>
    <s v="PO146973"/>
    <s v="GRN190024"/>
    <n v="10206104"/>
    <s v="FLITER 50 MICRON"/>
    <s v="Stoke-on-Trent ST4 4LE"/>
    <n v="19.2"/>
    <x v="2"/>
    <s v="Diesel"/>
    <n v="7.1040000000000011E-5"/>
  </r>
  <r>
    <d v="2023-07-01T00:00:00"/>
    <s v="S023703"/>
    <x v="63"/>
    <s v="PO146211"/>
    <s v="GRN191236"/>
    <n v="87205501"/>
    <s v="HSE STANDARD 10 PERSON FIRST AID KIT"/>
    <s v="Stoke-on-Trent ST4 4LE"/>
    <n v="19.2"/>
    <x v="2"/>
    <s v="Diesel"/>
    <n v="7.1040000000000011E-5"/>
  </r>
  <r>
    <d v="2023-07-01T00:00:00"/>
    <s v="S023703"/>
    <x v="63"/>
    <s v="PO146211"/>
    <s v="GRN192910"/>
    <n v="87205501"/>
    <s v="HSE STANDARD 10 PERSON FIRST AID KIT"/>
    <s v="Stoke-on-Trent ST4 4LE"/>
    <n v="19.2"/>
    <x v="2"/>
    <s v="Diesel"/>
    <n v="7.1040000000000011E-5"/>
  </r>
  <r>
    <d v="2023-08-01T00:00:00"/>
    <s v="S023703"/>
    <x v="63"/>
    <s v="PO146848"/>
    <s v="GRN193113"/>
    <n v="1"/>
    <s v="freight inwards"/>
    <s v="Stoke-on-Trent ST4 4LE"/>
    <n v="19.2"/>
    <x v="2"/>
    <s v="Diesel"/>
    <n v="7.1040000000000011E-5"/>
  </r>
  <r>
    <d v="2023-08-01T00:00:00"/>
    <s v="S023703"/>
    <x v="63"/>
    <s v="PO148113"/>
    <s v="GRN193258"/>
    <n v="87205571"/>
    <s v="ADJUSTABLE WRENCH SET 4 IN/8 IN/12 IN PHOSPHATE FI"/>
    <s v="Stoke-on-Trent ST4 4LE"/>
    <n v="19.2"/>
    <x v="2"/>
    <s v="Diesel"/>
    <n v="7.1040000000000011E-5"/>
  </r>
  <r>
    <d v="2023-08-01T00:00:00"/>
    <s v="S023703"/>
    <x v="63"/>
    <s v="PO146211"/>
    <s v="GRN193259"/>
    <n v="87205501"/>
    <s v="HSE STANDARD 10 PERSON FIRST AID KIT"/>
    <s v="Stoke-on-Trent ST4 4LE"/>
    <n v="19.2"/>
    <x v="2"/>
    <s v="Diesel"/>
    <n v="7.1040000000000011E-5"/>
  </r>
  <r>
    <d v="2023-07-01T00:00:00"/>
    <s v="S000892"/>
    <x v="16"/>
    <s v="PO147266"/>
    <s v="GRN192869"/>
    <n v="21201414"/>
    <s v="PATCH CORD CAT 5E FTP PVC METAL SHIELD 1M - BLACK"/>
    <s v="Stockport SK4 2JT"/>
    <n v="55"/>
    <x v="2"/>
    <s v="Diesel"/>
    <n v="2.0350000000000001E-4"/>
  </r>
  <r>
    <d v="2023-07-01T00:00:00"/>
    <s v="S000892"/>
    <x v="16"/>
    <s v="PO147941"/>
    <s v="GRN192871"/>
    <n v="21203295"/>
    <s v="MAINS LEAD 3M 10A STRAIGHT C13 TO UK BS1363/A - BL"/>
    <s v="Stockport SK4 2JT"/>
    <n v="55"/>
    <x v="2"/>
    <s v="Diesel"/>
    <n v="2.0350000000000001E-4"/>
  </r>
  <r>
    <d v="2023-08-01T00:00:00"/>
    <s v="S023703"/>
    <x v="63"/>
    <s v="PO146211"/>
    <s v="GRN193483"/>
    <n v="87205501"/>
    <s v="HSE STANDARD 10 PERSON FIRST AID KIT"/>
    <s v="Stoke-on-Trent ST4 4LE"/>
    <n v="19.2"/>
    <x v="2"/>
    <s v="Diesel"/>
    <n v="7.1040000000000011E-5"/>
  </r>
  <r>
    <d v="2023-08-01T00:00:00"/>
    <s v="S023703"/>
    <x v="63"/>
    <s v="PO148147"/>
    <s v="GRN195116"/>
    <n v="10206104"/>
    <s v="FLITER 50 MICRON"/>
    <s v="Stoke-on-Trent ST4 4LE"/>
    <n v="19.2"/>
    <x v="2"/>
    <s v="Diesel"/>
    <n v="7.1040000000000011E-5"/>
  </r>
  <r>
    <d v="2023-08-01T00:00:00"/>
    <s v="S023703"/>
    <x v="63"/>
    <s v="PO148147"/>
    <s v="GRN195135"/>
    <n v="87205501"/>
    <s v="HSE STANDARD 10 PERSON FIRST AID KIT"/>
    <s v="Stoke-on-Trent ST4 4LE"/>
    <n v="19.2"/>
    <x v="2"/>
    <s v="Diesel"/>
    <n v="7.1040000000000011E-5"/>
  </r>
  <r>
    <d v="2023-09-01T00:00:00"/>
    <s v="S023703"/>
    <x v="63"/>
    <s v="PO147254"/>
    <s v="GRN195524"/>
    <n v="87205882"/>
    <s v="24.0MM X 450MM SDS-PLUS HAMMER DRILL BIT"/>
    <s v="Stoke-on-Trent ST4 4LE"/>
    <n v="19.2"/>
    <x v="2"/>
    <s v="Diesel"/>
    <n v="7.1040000000000011E-5"/>
  </r>
  <r>
    <d v="2023-09-01T00:00:00"/>
    <s v="S023703"/>
    <x v="63"/>
    <s v="PO148933"/>
    <s v="GRN195581"/>
    <n v="87206214"/>
    <s v="M10 TAP - TAPER"/>
    <s v="Stoke-on-Trent ST4 4LE"/>
    <n v="19.2"/>
    <x v="2"/>
    <s v="Diesel"/>
    <n v="7.1040000000000011E-5"/>
  </r>
  <r>
    <d v="2023-09-01T00:00:00"/>
    <s v="S023703"/>
    <x v="63"/>
    <s v="PO148990"/>
    <s v="GRN195586"/>
    <n v="87205882"/>
    <s v="24.0MM X 450MM SDS-PLUS HAMMER DRILL BIT"/>
    <s v="Stoke-on-Trent ST4 4LE"/>
    <n v="19.2"/>
    <x v="2"/>
    <s v="Diesel"/>
    <n v="7.1040000000000011E-5"/>
  </r>
  <r>
    <d v="2023-09-01T00:00:00"/>
    <s v="S023703"/>
    <x v="63"/>
    <s v="PO146211"/>
    <s v="GRN196165"/>
    <n v="87205501"/>
    <s v="HSE STANDARD 10 PERSON FIRST AID KIT"/>
    <s v="Stoke-on-Trent ST4 4LE"/>
    <n v="19.2"/>
    <x v="2"/>
    <s v="Diesel"/>
    <n v="7.1040000000000011E-5"/>
  </r>
  <r>
    <d v="2023-09-01T00:00:00"/>
    <s v="S023703"/>
    <x v="63"/>
    <s v="PO147254"/>
    <s v="GRN196467"/>
    <n v="87205882"/>
    <s v="24.0MM X 450MM SDS-PLUS HAMMER DRILL BIT"/>
    <s v="Stoke-on-Trent ST4 4LE"/>
    <n v="19.2"/>
    <x v="2"/>
    <s v="Diesel"/>
    <n v="7.1040000000000011E-5"/>
  </r>
  <r>
    <d v="2023-09-01T00:00:00"/>
    <s v="S023703"/>
    <x v="63"/>
    <s v="PO147531"/>
    <s v="GRN197234"/>
    <n v="101019023"/>
    <s v="EP2 MULTI-PURPOSE GREASE CARTRIDGE (400CC)"/>
    <s v="Stoke-on-Trent ST4 4LE"/>
    <n v="19.2"/>
    <x v="2"/>
    <s v="Diesel"/>
    <n v="7.1040000000000011E-5"/>
  </r>
  <r>
    <d v="2023-07-01T00:00:00"/>
    <s v="S000892"/>
    <x v="16"/>
    <s v="PO147266"/>
    <s v="GRN192892"/>
    <n v="21201414"/>
    <s v="PATCH CORD CAT 5E FTP PVC METAL SHIELD 1M - BLACK"/>
    <s v="Stockport SK4 2JT"/>
    <n v="55"/>
    <x v="2"/>
    <s v="Diesel"/>
    <n v="2.0350000000000001E-4"/>
  </r>
  <r>
    <d v="2023-07-01T00:00:00"/>
    <s v="S000892"/>
    <x v="16"/>
    <s v="PO147941"/>
    <s v="GRN192893"/>
    <n v="21203295"/>
    <s v="MAINS LEAD 3M 10A STRAIGHT C13 TO UK BS1363/A - BL"/>
    <s v="Stockport SK4 2JT"/>
    <n v="55"/>
    <x v="2"/>
    <s v="Diesel"/>
    <n v="2.0350000000000001E-4"/>
  </r>
  <r>
    <d v="2023-09-01T00:00:00"/>
    <s v="S023703"/>
    <x v="63"/>
    <s v="PO149316"/>
    <s v="GRN197236"/>
    <s v="11701-3597"/>
    <s v="30MM SINGLE END RATCHETING COMBINATION SPANNER"/>
    <s v="Stoke-on-Trent ST4 4LE"/>
    <n v="19.2"/>
    <x v="2"/>
    <s v="Diesel"/>
    <n v="7.1040000000000011E-5"/>
  </r>
  <r>
    <d v="2023-10-01T00:00:00"/>
    <s v="S023703"/>
    <x v="63"/>
    <s v="PO147254"/>
    <s v="GRN198039"/>
    <n v="87205882"/>
    <s v="24.0MM X 450MM SDS-PLUS HAMMER DRILL BIT"/>
    <s v="Stoke-on-Trent ST4 4LE"/>
    <n v="19.2"/>
    <x v="2"/>
    <s v="Diesel"/>
    <n v="7.1040000000000011E-5"/>
  </r>
  <r>
    <d v="2023-10-01T00:00:00"/>
    <s v="S023703"/>
    <x v="63"/>
    <s v="PO149316"/>
    <s v="GRN200296"/>
    <s v="11701-3602"/>
    <s v="JUBILEE CAPTIVE STRAP MILD STEEL ZINC PLATED 405MM"/>
    <s v="Stoke-on-Trent ST4 4LE"/>
    <n v="19.2"/>
    <x v="2"/>
    <s v="Diesel"/>
    <n v="7.1040000000000011E-5"/>
  </r>
  <r>
    <d v="2023-11-01T00:00:00"/>
    <s v="S023703"/>
    <x v="63"/>
    <s v="PO147254"/>
    <s v="GRN200957"/>
    <n v="87205882"/>
    <s v="24.0MM X 450MM SDS-PLUS HAMMER DRILL BIT"/>
    <s v="Stoke-on-Trent ST4 4LE"/>
    <n v="19.2"/>
    <x v="2"/>
    <s v="Diesel"/>
    <n v="7.1040000000000011E-5"/>
  </r>
  <r>
    <d v="2023-11-01T00:00:00"/>
    <s v="S023703"/>
    <x v="63"/>
    <s v="PO151255"/>
    <s v="GRN202632"/>
    <n v="87205501"/>
    <s v="HSE STANDARD 10 PERSON FIRST AID KIT"/>
    <s v="Stoke-on-Trent ST4 4LE"/>
    <n v="19.2"/>
    <x v="2"/>
    <s v="Diesel"/>
    <n v="7.1040000000000011E-5"/>
  </r>
  <r>
    <d v="2023-11-01T00:00:00"/>
    <s v="S023703"/>
    <x v="63"/>
    <s v="PO151255"/>
    <s v="GRN202650"/>
    <n v="87205882"/>
    <s v="24.0MM X 450MM SDS-PLUS HAMMER DRILL BIT"/>
    <s v="Stoke-on-Trent ST4 4LE"/>
    <n v="19.2"/>
    <x v="2"/>
    <s v="Diesel"/>
    <n v="7.1040000000000011E-5"/>
  </r>
  <r>
    <d v="2023-11-01T00:00:00"/>
    <s v="S023703"/>
    <x v="63"/>
    <s v="PO151255"/>
    <s v="GRN202651"/>
    <n v="87205882"/>
    <s v="24.0MM X 450MM SDS-PLUS HAMMER DRILL BIT"/>
    <s v="Stoke-on-Trent ST4 4LE"/>
    <n v="19.2"/>
    <x v="2"/>
    <s v="Diesel"/>
    <n v="7.1040000000000011E-5"/>
  </r>
  <r>
    <d v="2023-07-01T00:00:00"/>
    <s v="S023284"/>
    <x v="19"/>
    <s v="PO137837"/>
    <s v="GRN192908"/>
    <s v="340-1074-1"/>
    <s v="CONDUIT JUNCTION BOX SOURCE SIDE - JTN BOX TUNNEL"/>
    <s v="Leicester LE19 2DT"/>
    <n v="144"/>
    <x v="1"/>
    <s v="Diesel"/>
    <n v="5.3280000000000001E-2"/>
  </r>
  <r>
    <d v="2023-12-01T00:00:00"/>
    <s v="S023703"/>
    <x v="63"/>
    <s v="PO147254"/>
    <s v="GRN203596"/>
    <n v="87205882"/>
    <s v="24.0MM X 450MM SDS-PLUS HAMMER DRILL BIT"/>
    <s v="Stoke-on-Trent ST4 4LE"/>
    <n v="19.2"/>
    <x v="2"/>
    <s v="Diesel"/>
    <n v="7.1040000000000011E-5"/>
  </r>
  <r>
    <d v="2023-07-01T00:00:00"/>
    <s v="S023284"/>
    <x v="19"/>
    <s v="PO144393"/>
    <s v="GRN192911"/>
    <n v="101036532"/>
    <s v="STAINLESS STEEL ARRAY BOX"/>
    <s v="Leicester LE19 2DT"/>
    <n v="144"/>
    <x v="1"/>
    <s v="Diesel"/>
    <n v="5.3280000000000001E-2"/>
  </r>
  <r>
    <d v="2023-12-01T00:00:00"/>
    <s v="S023703"/>
    <x v="63"/>
    <s v="PO151711"/>
    <s v="GRN203895"/>
    <n v="87205567"/>
    <s v="INDUSTRIAL CARBIDE BURR SET CUT 9 (8 PIECE)"/>
    <s v="Stoke-on-Trent ST4 4LE"/>
    <n v="19.2"/>
    <x v="2"/>
    <s v="Diesel"/>
    <n v="7.1040000000000011E-5"/>
  </r>
  <r>
    <d v="2023-12-01T00:00:00"/>
    <s v="S023703"/>
    <x v="63"/>
    <s v="PO151938"/>
    <s v="GRN204822"/>
    <n v="87205501"/>
    <s v="HSE STANDARD 10 PERSON FIRST AID KIT"/>
    <s v="Stoke-on-Trent ST4 4LE"/>
    <n v="19.2"/>
    <x v="2"/>
    <s v="Diesel"/>
    <n v="7.1040000000000011E-5"/>
  </r>
  <r>
    <d v="2023-08-01T00:00:00"/>
    <s v="S001121"/>
    <x v="5"/>
    <s v="PO143162"/>
    <s v="GRN192929"/>
    <n v="88257610"/>
    <s v="LEGEND PLATE ROUND EMERGENCY STOP YELLOW 60MM DIA"/>
    <s v="Salford M5 4BE"/>
    <n v="103.6"/>
    <x v="2"/>
    <s v="Diesel"/>
    <n v="3.8331999999999998E-4"/>
  </r>
  <r>
    <d v="2023-08-01T00:00:00"/>
    <s v="S001121"/>
    <x v="5"/>
    <s v="PO143178"/>
    <s v="GRN192934"/>
    <n v="88257610"/>
    <s v="LEGEND PLATE ROUND EMERGENCY STOP YELLOW 60MM DIA"/>
    <s v="Salford M5 4BE"/>
    <n v="103.6"/>
    <x v="2"/>
    <s v="Diesel"/>
    <n v="3.8331999999999998E-4"/>
  </r>
  <r>
    <d v="2023-01-01T00:00:00"/>
    <s v="S000127"/>
    <x v="64"/>
    <s v="PO139977"/>
    <s v="GRN178345"/>
    <n v="101007680"/>
    <s v="DELL 43 ULTRA HD 4K MULTI-CLIENT MONITOR DELL U432"/>
    <s v="Bracknell RG12 1RW"/>
    <n v="332"/>
    <x v="2"/>
    <s v="Diesel"/>
    <n v="1.2283999999999999E-3"/>
  </r>
  <r>
    <d v="2023-08-01T00:00:00"/>
    <s v="S022670"/>
    <x v="26"/>
    <s v="PO146242"/>
    <s v="GRN192937"/>
    <s v="11583-0384"/>
    <s v="SCREW SHCS M10X25MM LG SST"/>
    <s v="Congleton CW12 1HR"/>
    <n v="12.8"/>
    <x v="2"/>
    <s v="Diesel"/>
    <n v="4.7360000000000001E-5"/>
  </r>
  <r>
    <d v="2023-08-01T00:00:00"/>
    <s v="S001121"/>
    <x v="5"/>
    <s v="PO147688"/>
    <s v="GRN192940"/>
    <n v="5545000"/>
    <s v="PANEL MOUNT SOUNDER 12-24V AC/DC 30MM DIA - BLACK"/>
    <s v="Salford M5 4BE"/>
    <n v="103.6"/>
    <x v="2"/>
    <s v="Diesel"/>
    <n v="3.8331999999999998E-4"/>
  </r>
  <r>
    <d v="2023-01-01T00:00:00"/>
    <s v="S000127"/>
    <x v="64"/>
    <s v="PO140393"/>
    <s v="GRN178432"/>
    <n v="101025030"/>
    <s v="OPTIPLEX 7000 TOWER"/>
    <s v="Bracknell RG12 1RW"/>
    <n v="332"/>
    <x v="2"/>
    <s v="Diesel"/>
    <n v="1.2283999999999999E-3"/>
  </r>
  <r>
    <d v="2023-01-01T00:00:00"/>
    <s v="S000127"/>
    <x v="64"/>
    <s v="PO140393"/>
    <s v="GRN178450"/>
    <n v="101007680"/>
    <s v="DELL 43 ULTRA HD 4K MULTI-CLIENT MONITOR DELL U432"/>
    <s v="Bracknell RG12 1RW"/>
    <n v="332"/>
    <x v="2"/>
    <s v="Diesel"/>
    <n v="1.2283999999999999E-3"/>
  </r>
  <r>
    <d v="2023-01-01T00:00:00"/>
    <s v="S000127"/>
    <x v="64"/>
    <s v="PO142230"/>
    <s v="GRN178678"/>
    <n v="13200984"/>
    <s v="DELL 24&quot; P2421 MONITOR BLACK"/>
    <s v="Bracknell RG12 1RW"/>
    <n v="332"/>
    <x v="2"/>
    <s v="Diesel"/>
    <n v="1.2283999999999999E-3"/>
  </r>
  <r>
    <d v="2023-01-01T00:00:00"/>
    <s v="S000127"/>
    <x v="64"/>
    <s v="PO142230"/>
    <s v="GRN178696"/>
    <n v="13200984"/>
    <s v="DELL 24&quot; P2421 MONITOR BLACK"/>
    <s v="Bracknell RG12 1RW"/>
    <n v="332"/>
    <x v="2"/>
    <s v="Diesel"/>
    <n v="1.2283999999999999E-3"/>
  </r>
  <r>
    <d v="2023-01-01T00:00:00"/>
    <s v="S000127"/>
    <x v="64"/>
    <s v="PO139705"/>
    <s v="GRN178713"/>
    <s v="11700-8986"/>
    <s v="MONITOR 24IN 1080P HDMI DP DP (MST OUT)"/>
    <s v="Bracknell RG12 1RW"/>
    <n v="332"/>
    <x v="2"/>
    <s v="Diesel"/>
    <n v="1.2283999999999999E-3"/>
  </r>
  <r>
    <d v="2023-01-01T00:00:00"/>
    <s v="S000127"/>
    <x v="64"/>
    <s v="PO142125"/>
    <s v="GRN178760"/>
    <n v="101033933"/>
    <s v="DELL ULTRASHARP 27&quot; MONITOR :  U2722D"/>
    <s v="Bracknell RG12 1RW"/>
    <n v="332"/>
    <x v="2"/>
    <s v="Diesel"/>
    <n v="1.2283999999999999E-3"/>
  </r>
  <r>
    <d v="2023-01-01T00:00:00"/>
    <s v="S000127"/>
    <x v="64"/>
    <s v="PO141986"/>
    <s v="GRN178817"/>
    <n v="101048390"/>
    <s v="DELL 27&quot; 4K UHD MONITOR C/W STAND"/>
    <s v="Bracknell RG12 1RW"/>
    <n v="332"/>
    <x v="2"/>
    <s v="Diesel"/>
    <n v="1.2283999999999999E-3"/>
  </r>
  <r>
    <d v="2023-01-01T00:00:00"/>
    <s v="S000127"/>
    <x v="64"/>
    <s v="PO142125"/>
    <s v="GRN179012"/>
    <n v="101025030"/>
    <s v="OPTIPLEX 7000 TOWER"/>
    <s v="Bracknell RG12 1RW"/>
    <n v="332"/>
    <x v="2"/>
    <s v="Diesel"/>
    <n v="1.2283999999999999E-3"/>
  </r>
  <r>
    <d v="2023-01-01T00:00:00"/>
    <s v="S000127"/>
    <x v="64"/>
    <s v="PO138669"/>
    <s v="GRN179291"/>
    <s v="11700-5464"/>
    <s v="SRVR POWEREDGE R740XL 2U 2.2GHZ 24GB RAM 8TB RAID1"/>
    <s v="Bracknell RG12 1RW"/>
    <n v="332"/>
    <x v="2"/>
    <s v="Diesel"/>
    <n v="1.2283999999999999E-3"/>
  </r>
  <r>
    <d v="2023-01-01T00:00:00"/>
    <s v="S000127"/>
    <x v="64"/>
    <s v="PO140393"/>
    <s v="GRN179300"/>
    <n v="101037955"/>
    <s v="POWER EDGE T440 SERVER WITH 16GB RDDIM"/>
    <s v="Bracknell RG12 1RW"/>
    <n v="332"/>
    <x v="2"/>
    <s v="Diesel"/>
    <n v="1.2283999999999999E-3"/>
  </r>
  <r>
    <d v="2023-01-01T00:00:00"/>
    <s v="S000127"/>
    <x v="64"/>
    <s v="PO142125"/>
    <s v="GRN179314"/>
    <s v="11700-7293"/>
    <s v="SRVR POWEREDGE R740 XL 2U 2.2 GHZ 32GB RAM 256GB"/>
    <s v="Bracknell RG12 1RW"/>
    <n v="332"/>
    <x v="2"/>
    <s v="Diesel"/>
    <n v="1.2283999999999999E-3"/>
  </r>
  <r>
    <d v="2023-01-01T00:00:00"/>
    <s v="S000127"/>
    <x v="64"/>
    <s v="PO139977"/>
    <s v="GRN179315"/>
    <n v="101049732"/>
    <s v="DELL XE4 - SFF - 2TB ADDED HDD - CCTV PC"/>
    <s v="Bracknell RG12 1RW"/>
    <n v="332"/>
    <x v="2"/>
    <s v="Diesel"/>
    <n v="1.2283999999999999E-3"/>
  </r>
  <r>
    <d v="2023-01-01T00:00:00"/>
    <s v="S000127"/>
    <x v="64"/>
    <s v="PO139705"/>
    <s v="GRN179316"/>
    <n v="101049732"/>
    <s v="DELL XE4 - SFF - 2TB ADDED HDD - CCTV PC"/>
    <s v="Bracknell RG12 1RW"/>
    <n v="332"/>
    <x v="2"/>
    <s v="Diesel"/>
    <n v="1.2283999999999999E-3"/>
  </r>
  <r>
    <d v="2023-01-01T00:00:00"/>
    <s v="S000127"/>
    <x v="64"/>
    <s v="PO142230"/>
    <s v="GRN179317"/>
    <n v="101049732"/>
    <s v="DELL XE4 - SFF - 2TB ADDED HDD - CCTV PC"/>
    <s v="Bracknell RG12 1RW"/>
    <n v="332"/>
    <x v="2"/>
    <s v="Diesel"/>
    <n v="1.2283999999999999E-3"/>
  </r>
  <r>
    <d v="2023-08-01T00:00:00"/>
    <s v="S001571"/>
    <x v="10"/>
    <s v="PO144238"/>
    <s v="GRN192963"/>
    <n v="42205933"/>
    <s v="SICK LASER SCANNER LMS 511-20100 PRO SICK 1047782"/>
    <s v="St Albans AL1 5BN"/>
    <n v="298"/>
    <x v="2"/>
    <s v="Diesel"/>
    <n v="1.1026E-3"/>
  </r>
  <r>
    <d v="2023-01-01T00:00:00"/>
    <s v="S000127"/>
    <x v="64"/>
    <s v="PO138669"/>
    <s v="GRN179353"/>
    <n v="13202262"/>
    <s v="19&quot; MONITOR P1917S - BLACK"/>
    <s v="Bracknell RG12 1RW"/>
    <n v="332"/>
    <x v="2"/>
    <s v="Diesel"/>
    <n v="1.2283999999999999E-3"/>
  </r>
  <r>
    <d v="2023-01-01T00:00:00"/>
    <s v="S000127"/>
    <x v="64"/>
    <s v="PO142328"/>
    <s v="GRN179367"/>
    <n v="101037955"/>
    <s v="POWER EDGE T440 SERVER WITH 16GB RDDIM"/>
    <s v="Bracknell RG12 1RW"/>
    <n v="332"/>
    <x v="2"/>
    <s v="Diesel"/>
    <n v="1.2283999999999999E-3"/>
  </r>
  <r>
    <d v="2023-01-01T00:00:00"/>
    <s v="S000127"/>
    <x v="64"/>
    <s v="PO142373"/>
    <s v="GRN179370"/>
    <n v="101049731"/>
    <s v="DELL XE4 SFF DESKTOP PC - 512GB SSD"/>
    <s v="Bracknell RG12 1RW"/>
    <n v="332"/>
    <x v="2"/>
    <s v="Diesel"/>
    <n v="1.2283999999999999E-3"/>
  </r>
  <r>
    <d v="2023-01-01T00:00:00"/>
    <s v="S000127"/>
    <x v="64"/>
    <s v="PO139705"/>
    <s v="GRN179679"/>
    <n v="13200984"/>
    <s v="DELL 24&quot; P2421 MONITOR BLACK"/>
    <s v="Bracknell RG12 1RW"/>
    <n v="332"/>
    <x v="2"/>
    <s v="Diesel"/>
    <n v="1.2283999999999999E-3"/>
  </r>
  <r>
    <d v="2023-01-01T00:00:00"/>
    <s v="S000127"/>
    <x v="64"/>
    <s v="PO141859"/>
    <s v="GRN179746"/>
    <s v="11700-7293"/>
    <s v="SRVR POWEREDGE R740 XL 2U 2.2 GHZ 32GB RAM 256GB"/>
    <s v="Bracknell RG12 1RW"/>
    <n v="332"/>
    <x v="2"/>
    <s v="Diesel"/>
    <n v="1.2283999999999999E-3"/>
  </r>
  <r>
    <d v="2023-01-01T00:00:00"/>
    <s v="S000127"/>
    <x v="64"/>
    <s v="PO141859"/>
    <s v="GRN179747"/>
    <s v="11700-7293"/>
    <s v="SRVR POWEREDGE R740 XL 2U 2.2 GHZ 32GB RAM 256GB"/>
    <s v="Bracknell RG12 1RW"/>
    <n v="332"/>
    <x v="2"/>
    <s v="Diesel"/>
    <n v="1.2283999999999999E-3"/>
  </r>
  <r>
    <d v="2023-01-01T00:00:00"/>
    <s v="S000127"/>
    <x v="64"/>
    <s v="PO141859"/>
    <s v="GRN179748"/>
    <s v="11700-7293"/>
    <s v="SRVR POWEREDGE R740 XL 2U 2.2 GHZ 32GB RAM 256GB"/>
    <s v="Bracknell RG12 1RW"/>
    <n v="332"/>
    <x v="2"/>
    <s v="Diesel"/>
    <n v="1.2283999999999999E-3"/>
  </r>
  <r>
    <d v="2023-02-01T00:00:00"/>
    <s v="S000127"/>
    <x v="64"/>
    <s v="PO141859"/>
    <s v="GRN180057"/>
    <n v="101033933"/>
    <s v="DELL ULTRASHARP 27&quot; MONITOR : U2719D DELL 210-ARBR"/>
    <s v="Bracknell RG12 1RW"/>
    <n v="332"/>
    <x v="2"/>
    <s v="Diesel"/>
    <n v="1.2283999999999999E-3"/>
  </r>
  <r>
    <d v="2023-02-01T00:00:00"/>
    <s v="S000127"/>
    <x v="64"/>
    <s v="PO140408"/>
    <s v="GRN180226"/>
    <n v="101050205"/>
    <s v="DELL 75&quot; 4K INTERACTIVE TOUCH  MONITOR: C7520QT"/>
    <s v="Bracknell RG12 1RW"/>
    <n v="332"/>
    <x v="2"/>
    <s v="Diesel"/>
    <n v="1.2283999999999999E-3"/>
  </r>
  <r>
    <d v="2023-08-01T00:00:00"/>
    <s v="S001571"/>
    <x v="10"/>
    <s v="PO143526"/>
    <s v="GRN192984"/>
    <s v="11700-5373"/>
    <s v="HOOD LASER SENSOR LMS141 SERIES"/>
    <s v="St Albans AL1 5BN"/>
    <n v="298"/>
    <x v="2"/>
    <s v="Diesel"/>
    <n v="1.1026E-3"/>
  </r>
  <r>
    <d v="2023-08-01T00:00:00"/>
    <s v="S001121"/>
    <x v="5"/>
    <s v="PO143170"/>
    <s v="GRN192986"/>
    <n v="50205993"/>
    <s v="1492 JUMPER BARS CJR NO COVER 8 3 POLE BLACK"/>
    <s v="Salford M5 4BE"/>
    <n v="103.6"/>
    <x v="2"/>
    <s v="Diesel"/>
    <n v="3.8331999999999998E-4"/>
  </r>
  <r>
    <d v="2023-08-01T00:00:00"/>
    <s v="S001571"/>
    <x v="10"/>
    <s v="PO144865"/>
    <s v="GRN192988"/>
    <n v="21201457"/>
    <s v="SUPPLY CABLE M12 X 5 4 OPEN WIRES 20M CORDLESS"/>
    <s v="St Albans AL1 5BN"/>
    <n v="298"/>
    <x v="2"/>
    <s v="Diesel"/>
    <n v="1.1026E-3"/>
  </r>
  <r>
    <d v="2023-08-01T00:00:00"/>
    <s v="S001571"/>
    <x v="10"/>
    <s v="PO142815"/>
    <s v="GRN192990"/>
    <n v="101012395"/>
    <s v="SICK 2D LIDAR LASER SENSOR TIM351-2134001"/>
    <s v="St Albans AL1 5BN"/>
    <n v="298"/>
    <x v="2"/>
    <s v="Diesel"/>
    <n v="1.1026E-3"/>
  </r>
  <r>
    <d v="2023-08-01T00:00:00"/>
    <s v="S023274"/>
    <x v="54"/>
    <s v="PO146551"/>
    <s v="GRN192993"/>
    <n v="4245279"/>
    <s v="7&quot;COLOUR INDUSTRIAL REAR VIEW REVERSING CAMERA SYS"/>
    <s v="Wolverhampton WV10 7ED"/>
    <n v="70.400000000000006"/>
    <x v="2"/>
    <s v="Diesel"/>
    <n v="2.6048000000000005E-4"/>
  </r>
  <r>
    <d v="2023-02-01T00:00:00"/>
    <s v="S000127"/>
    <x v="64"/>
    <s v="PO142230"/>
    <s v="GRN180277"/>
    <n v="13202262"/>
    <s v="19&quot; MONITOR P1917S - BLACK"/>
    <s v="Bracknell RG12 1RW"/>
    <n v="332"/>
    <x v="2"/>
    <s v="Diesel"/>
    <n v="1.2283999999999999E-3"/>
  </r>
  <r>
    <d v="2023-02-01T00:00:00"/>
    <s v="S000127"/>
    <x v="64"/>
    <s v="PO142230"/>
    <s v="GRN180279"/>
    <n v="13200984"/>
    <s v="DELL 24&quot; P2421 MONITOR BLACK"/>
    <s v="Bracknell RG12 1RW"/>
    <n v="332"/>
    <x v="2"/>
    <s v="Diesel"/>
    <n v="1.2283999999999999E-3"/>
  </r>
  <r>
    <d v="2023-02-01T00:00:00"/>
    <s v="S000127"/>
    <x v="64"/>
    <s v="PO139929"/>
    <s v="GRN180311"/>
    <s v="11700-6161"/>
    <s v="MONITOR 34 INCH CURVED WQHD 3440X1440"/>
    <s v="Bracknell RG12 1RW"/>
    <n v="332"/>
    <x v="2"/>
    <s v="Diesel"/>
    <n v="1.2283999999999999E-3"/>
  </r>
  <r>
    <d v="2023-08-01T00:00:00"/>
    <s v="S001571"/>
    <x v="10"/>
    <s v="PO145822"/>
    <s v="GRN193001"/>
    <n v="2145062"/>
    <s v="SUPPLY CABLE M12 x 5 4 OPEN WIRES 10M CORDLESS RF-"/>
    <s v="St Albans AL1 5BN"/>
    <n v="298"/>
    <x v="2"/>
    <s v="Diesel"/>
    <n v="1.1026E-3"/>
  </r>
  <r>
    <d v="2023-08-01T00:00:00"/>
    <s v="S001571"/>
    <x v="10"/>
    <s v="PO144865"/>
    <s v="GRN193003"/>
    <n v="21201458"/>
    <s v="I/O CABLE M12 X 8 8 OPEN WIRES 20M CORDLESS_x000a_RF-DPM"/>
    <s v="St Albans AL1 5BN"/>
    <n v="298"/>
    <x v="2"/>
    <s v="Diesel"/>
    <n v="1.1026E-3"/>
  </r>
  <r>
    <d v="2023-08-01T00:00:00"/>
    <s v="S001121"/>
    <x v="5"/>
    <s v="PO143162"/>
    <s v="GRN193004"/>
    <n v="50205993"/>
    <s v="1492 JUMPER BARS CJR NO COVER 8 3 POLE BLACK"/>
    <s v="Salford M5 4BE"/>
    <n v="103.6"/>
    <x v="2"/>
    <s v="Diesel"/>
    <n v="3.8331999999999998E-4"/>
  </r>
  <r>
    <d v="2023-02-01T00:00:00"/>
    <s v="S000127"/>
    <x v="64"/>
    <s v="PO142320"/>
    <s v="GRN180344"/>
    <n v="101007680"/>
    <s v="DELL 43 ULTRA HD 4K MULTI-CLIENT MONITOR DELL U432"/>
    <s v="Bracknell RG12 1RW"/>
    <n v="332"/>
    <x v="2"/>
    <s v="Diesel"/>
    <n v="1.2283999999999999E-3"/>
  </r>
  <r>
    <d v="2023-02-01T00:00:00"/>
    <s v="S000127"/>
    <x v="64"/>
    <s v="PO142373"/>
    <s v="GRN180359"/>
    <n v="101049731"/>
    <s v="DELL XE4 SFF DESKTOP PC - 512GB SSD"/>
    <s v="Bracknell RG12 1RW"/>
    <n v="332"/>
    <x v="2"/>
    <s v="Diesel"/>
    <n v="1.2283999999999999E-3"/>
  </r>
  <r>
    <d v="2023-02-01T00:00:00"/>
    <s v="S000127"/>
    <x v="64"/>
    <s v="PO138669"/>
    <s v="GRN180523"/>
    <n v="101014406"/>
    <s v="DELL LATITUDE 7220, CTO RUGGED EXTREME TABLET"/>
    <s v="Bracknell RG12 1RW"/>
    <n v="332"/>
    <x v="2"/>
    <s v="Diesel"/>
    <n v="1.2283999999999999E-3"/>
  </r>
  <r>
    <d v="2023-02-01T00:00:00"/>
    <s v="S000127"/>
    <x v="64"/>
    <s v="PO142057"/>
    <s v="GRN180534"/>
    <n v="101049731"/>
    <s v="DELL XE4 SFF DESKTOP PC - 512GB SSD"/>
    <s v="Bracknell RG12 1RW"/>
    <n v="332"/>
    <x v="2"/>
    <s v="Diesel"/>
    <n v="1.2283999999999999E-3"/>
  </r>
  <r>
    <d v="2023-02-01T00:00:00"/>
    <s v="S000127"/>
    <x v="64"/>
    <s v="PO142328"/>
    <s v="GRN180536"/>
    <n v="13200984"/>
    <s v="DELL 24&quot; P2421 MONITOR BLACK"/>
    <s v="Bracknell RG12 1RW"/>
    <n v="332"/>
    <x v="2"/>
    <s v="Diesel"/>
    <n v="1.2283999999999999E-3"/>
  </r>
  <r>
    <d v="2023-02-01T00:00:00"/>
    <s v="S000127"/>
    <x v="64"/>
    <s v="PO142373"/>
    <s v="GRN180654"/>
    <n v="101049731"/>
    <s v="DELL XE4 SFF DESKTOP PC - 512GB SSD"/>
    <s v="Bracknell RG12 1RW"/>
    <n v="332"/>
    <x v="2"/>
    <s v="Diesel"/>
    <n v="1.2283999999999999E-3"/>
  </r>
  <r>
    <d v="2023-08-01T00:00:00"/>
    <s v="S026602"/>
    <x v="12"/>
    <s v="PO147704"/>
    <s v="GRN193014"/>
    <n v="101024563"/>
    <s v="AIR FILTER"/>
    <s v="Watford WD24 7GG"/>
    <n v="302"/>
    <x v="2"/>
    <s v="Diesl"/>
    <n v="1.1173999999999999E-3"/>
  </r>
  <r>
    <d v="2023-02-01T00:00:00"/>
    <s v="S000127"/>
    <x v="64"/>
    <s v="PO139705"/>
    <s v="GRN180676"/>
    <s v="11700-8986"/>
    <s v="MONITOR 24IN 1080P HDMI DP DP (MST OUT)"/>
    <s v="Bracknell RG12 1RW"/>
    <n v="332"/>
    <x v="2"/>
    <s v="Diesel"/>
    <n v="1.2283999999999999E-3"/>
  </r>
  <r>
    <d v="2023-02-01T00:00:00"/>
    <s v="S000127"/>
    <x v="64"/>
    <s v="PO142021"/>
    <s v="GRN180677"/>
    <s v="11700-8986"/>
    <s v="MONITOR 24IN 1080P HDMI DP DP (MST OUT)"/>
    <s v="Bracknell RG12 1RW"/>
    <n v="332"/>
    <x v="2"/>
    <s v="Diesel"/>
    <n v="1.2283999999999999E-3"/>
  </r>
  <r>
    <d v="2023-02-01T00:00:00"/>
    <s v="S000127"/>
    <x v="64"/>
    <s v="PO140393"/>
    <s v="GRN180694"/>
    <n v="101026761"/>
    <s v="DELL 55 4K MONITOR - C5519Q - 139.7CM(55&quot;) BLACK"/>
    <s v="Bracknell RG12 1RW"/>
    <n v="332"/>
    <x v="2"/>
    <s v="Diesel"/>
    <n v="1.2283999999999999E-3"/>
  </r>
  <r>
    <d v="2023-02-01T00:00:00"/>
    <s v="S000127"/>
    <x v="64"/>
    <s v="PO141313"/>
    <s v="GRN180698"/>
    <s v="11701-2386"/>
    <s v="DELL XE4 SFF DESKTOP PC - 1TB SSD"/>
    <s v="Bracknell RG12 1RW"/>
    <n v="332"/>
    <x v="2"/>
    <s v="Diesel"/>
    <n v="1.2283999999999999E-3"/>
  </r>
  <r>
    <d v="2023-02-01T00:00:00"/>
    <s v="S000127"/>
    <x v="64"/>
    <s v="PO142902"/>
    <s v="GRN180699"/>
    <n v="101025030"/>
    <s v="OPTIPLEX 7000 TOWER"/>
    <s v="Bracknell RG12 1RW"/>
    <n v="332"/>
    <x v="2"/>
    <s v="Diesel"/>
    <n v="1.2283999999999999E-3"/>
  </r>
  <r>
    <d v="2023-02-01T00:00:00"/>
    <s v="S000127"/>
    <x v="64"/>
    <s v="PO141313"/>
    <s v="GRN180846"/>
    <n v="101041034"/>
    <s v="DELL LAPTOP FOR S2 UNIVERSITY RAPISCAN CARGO - STO"/>
    <s v="Bracknell RG12 1RW"/>
    <n v="332"/>
    <x v="2"/>
    <s v="Diesel"/>
    <n v="1.2283999999999999E-3"/>
  </r>
  <r>
    <d v="2023-02-01T00:00:00"/>
    <s v="S000127"/>
    <x v="64"/>
    <s v="PO139705"/>
    <s v="GRN181070"/>
    <n v="101014406"/>
    <s v="DELL LATITUDE 7220 CTO RUGGED EXTREME TABLET"/>
    <s v="Bracknell RG12 1RW"/>
    <n v="332"/>
    <x v="2"/>
    <s v="Diesel"/>
    <n v="1.2283999999999999E-3"/>
  </r>
  <r>
    <d v="2023-08-01T00:00:00"/>
    <s v="S022767"/>
    <x v="2"/>
    <s v="PO144140"/>
    <s v="GRN193025"/>
    <n v="30202403"/>
    <s v="FLEXIBLE BATTERY CABLE 25mm - BLACK LEYLAND AUTO W"/>
    <s v="Huddersfield HD1 3ES"/>
    <n v="180"/>
    <x v="2"/>
    <s v="Diesel"/>
    <n v="6.6599999999999993E-4"/>
  </r>
  <r>
    <d v="2023-02-01T00:00:00"/>
    <s v="S000127"/>
    <x v="64"/>
    <s v="PO138669"/>
    <s v="GRN181117"/>
    <s v="11700-5464"/>
    <s v="SRVR POWEREDGE R740XL 2U 2.2GHZ 24GB RAM 8TB RAID1"/>
    <s v="Bracknell RG12 1RW"/>
    <n v="332"/>
    <x v="2"/>
    <s v="Diesel"/>
    <n v="1.2283999999999999E-3"/>
  </r>
  <r>
    <d v="2023-02-01T00:00:00"/>
    <s v="S000127"/>
    <x v="64"/>
    <s v="PO139705"/>
    <s v="GRN181118"/>
    <s v="11700-5464"/>
    <s v="SRVR POWEREDGE R740 2U 2.4 GHZ 32GB RAM 256GB SSD"/>
    <s v="Bracknell RG12 1RW"/>
    <n v="332"/>
    <x v="2"/>
    <s v="Diesel"/>
    <n v="1.2283999999999999E-3"/>
  </r>
  <r>
    <d v="2023-02-01T00:00:00"/>
    <s v="S000127"/>
    <x v="64"/>
    <s v="PO141510"/>
    <s v="GRN181271"/>
    <s v="11701-2221"/>
    <s v="POWEREDGE R750 SERVER 2U"/>
    <s v="Bracknell RG12 1RW"/>
    <n v="332"/>
    <x v="2"/>
    <s v="Diesel"/>
    <n v="1.2283999999999999E-3"/>
  </r>
  <r>
    <d v="2023-02-01T00:00:00"/>
    <s v="S000127"/>
    <x v="64"/>
    <s v="PO139705"/>
    <s v="GRN181272"/>
    <n v="101044625"/>
    <s v="DELL PRECISION 5820 XL TOWER XCTO BASE DELL 210-AN"/>
    <s v="Bracknell RG12 1RW"/>
    <n v="332"/>
    <x v="2"/>
    <s v="Diesel"/>
    <n v="1.2283999999999999E-3"/>
  </r>
  <r>
    <d v="2023-02-01T00:00:00"/>
    <s v="S000127"/>
    <x v="64"/>
    <s v="PO139705"/>
    <s v="GRN181317"/>
    <n v="13211955"/>
    <s v="DELL USB SLIM DVD +/- RW DRIVE DW316"/>
    <s v="Bracknell RG12 1RW"/>
    <n v="332"/>
    <x v="2"/>
    <s v="Diesel"/>
    <n v="1.2283999999999999E-3"/>
  </r>
  <r>
    <d v="2023-02-01T00:00:00"/>
    <s v="S000127"/>
    <x v="64"/>
    <s v="PO139705"/>
    <s v="GRN181365"/>
    <n v="101014406"/>
    <s v="DELL LATITUDE 7220 CTO RUGGED EXTREME TABLET"/>
    <s v="Bracknell RG12 1RW"/>
    <n v="332"/>
    <x v="2"/>
    <s v="Diesel"/>
    <n v="1.2283999999999999E-3"/>
  </r>
  <r>
    <d v="2023-02-01T00:00:00"/>
    <s v="S000127"/>
    <x v="64"/>
    <s v="PO141313"/>
    <s v="GRN181382"/>
    <s v="11700-7293"/>
    <s v="SRVR POWEREDGE R740 XL 2U 2.2 GHZ 32GB RAM 256GB"/>
    <s v="Bracknell RG12 1RW"/>
    <n v="332"/>
    <x v="2"/>
    <s v="Diesel"/>
    <n v="1.2283999999999999E-3"/>
  </r>
  <r>
    <d v="2023-02-01T00:00:00"/>
    <s v="S000127"/>
    <x v="64"/>
    <s v="PO138669"/>
    <s v="GRN181409"/>
    <n v="101014406"/>
    <s v="DELL LATITUDE 7220, CTO RUGGED EXTREME TABLET"/>
    <s v="Bracknell RG12 1RW"/>
    <n v="332"/>
    <x v="2"/>
    <s v="Diesel"/>
    <n v="1.2283999999999999E-3"/>
  </r>
  <r>
    <d v="2023-02-01T00:00:00"/>
    <s v="S000127"/>
    <x v="64"/>
    <s v="PO142775"/>
    <s v="GRN181411"/>
    <n v="101049732"/>
    <s v="DELL XE4 - SFF - 2TB ADDED HDD - CCTV PC"/>
    <s v="Bracknell RG12 1RW"/>
    <n v="332"/>
    <x v="2"/>
    <s v="Diesel"/>
    <n v="1.2283999999999999E-3"/>
  </r>
  <r>
    <d v="2023-02-01T00:00:00"/>
    <s v="S000127"/>
    <x v="64"/>
    <s v="PO142230"/>
    <s v="GRN181421"/>
    <n v="13200984"/>
    <s v="DELL 24&quot; P2421 MONITOR BLACK"/>
    <s v="Bracknell RG12 1RW"/>
    <n v="332"/>
    <x v="2"/>
    <s v="Diesel"/>
    <n v="1.2283999999999999E-3"/>
  </r>
  <r>
    <d v="2023-02-01T00:00:00"/>
    <s v="S000127"/>
    <x v="64"/>
    <s v="PO139977"/>
    <s v="GRN181422"/>
    <n v="13200984"/>
    <s v="DELL 24&quot; P2421 MONITOR BLACK"/>
    <s v="Bracknell RG12 1RW"/>
    <n v="332"/>
    <x v="2"/>
    <s v="Diesel"/>
    <n v="1.2283999999999999E-3"/>
  </r>
  <r>
    <d v="2023-09-01T00:00:00"/>
    <s v="S002239"/>
    <x v="17"/>
    <s v="PO148392"/>
    <s v="GRN195481"/>
    <n v="10208760"/>
    <s v="PCB, SERVO"/>
    <s v="UT 84104"/>
    <n v="4725"/>
    <x v="4"/>
    <s v="Aviation"/>
    <n v="0.33234727680000004"/>
  </r>
  <r>
    <d v="2023-02-01T00:00:00"/>
    <s v="S000127"/>
    <x v="64"/>
    <s v="PO139705"/>
    <s v="GRN181434"/>
    <n v="101044611"/>
    <s v="POWEREDGE T640 SERVER WITH 32GB RDDIM"/>
    <s v="Bracknell RG12 1RW"/>
    <n v="332"/>
    <x v="2"/>
    <s v="Diesel"/>
    <n v="1.2283999999999999E-3"/>
  </r>
  <r>
    <d v="2023-03-01T00:00:00"/>
    <s v="S002239"/>
    <x v="17"/>
    <s v="PO142628"/>
    <s v="GRN182200"/>
    <n v="2245012"/>
    <s v="PCB, THYRATRON PULSER"/>
    <s v="UT 84104"/>
    <n v="4725"/>
    <x v="4"/>
    <s v="Aviation"/>
    <n v="0.33234727680000004"/>
  </r>
  <r>
    <d v="2023-02-01T00:00:00"/>
    <s v="S000127"/>
    <x v="64"/>
    <s v="PO138669"/>
    <s v="GRN181458"/>
    <s v="11700-8986"/>
    <s v="MONITOR 24IN 1080P HDMI DP DP (MST OUT)"/>
    <s v="Bracknell RG12 1RW"/>
    <n v="332"/>
    <x v="2"/>
    <s v="Diesel"/>
    <n v="1.2283999999999999E-3"/>
  </r>
  <r>
    <d v="2023-08-01T00:00:00"/>
    <s v="S002239"/>
    <x v="17"/>
    <s v="PO147985"/>
    <s v="GRN194588"/>
    <n v="2245012"/>
    <s v="PCB, THYRATRON PULSER"/>
    <s v="UT 84104"/>
    <n v="4725"/>
    <x v="4"/>
    <s v="Aviation"/>
    <n v="0.33234727680000004"/>
  </r>
  <r>
    <d v="2023-06-01T00:00:00"/>
    <s v="S002239"/>
    <x v="17"/>
    <s v="PO146378"/>
    <s v="GRN188805"/>
    <s v="11701-3130"/>
    <s v="PUMP, TURBINE, 1HP, MTH41L 50HZ/60HZ"/>
    <s v="UT 84104"/>
    <n v="4725"/>
    <x v="4"/>
    <s v="Aviation"/>
    <n v="0.33234727680000004"/>
  </r>
  <r>
    <d v="2023-02-01T00:00:00"/>
    <s v="S000127"/>
    <x v="64"/>
    <s v="PO139705"/>
    <s v="GRN181459"/>
    <s v="11700-8986"/>
    <s v="MONITOR 24IN 1080P HDMI DP DP (MST OUT)"/>
    <s v="Bracknell RG12 1RW"/>
    <n v="332"/>
    <x v="2"/>
    <s v="Diesel"/>
    <n v="1.2283999999999999E-3"/>
  </r>
  <r>
    <d v="2023-02-01T00:00:00"/>
    <s v="S000127"/>
    <x v="64"/>
    <s v="PO140408"/>
    <s v="GRN181484"/>
    <n v="101050205"/>
    <s v="DELL 75&quot; 4K INTERACTIVE TOUCH  MONITOR: C7520QT"/>
    <s v="Bracknell RG12 1RW"/>
    <n v="332"/>
    <x v="2"/>
    <s v="Diesel"/>
    <n v="1.2283999999999999E-3"/>
  </r>
  <r>
    <d v="2023-02-01T00:00:00"/>
    <s v="S000127"/>
    <x v="64"/>
    <s v="PO142479"/>
    <s v="GRN181500"/>
    <s v="11701-1859"/>
    <s v="AMD RADEON PRO WX3200 4GB LOW HEIGHT GRAPHICS CARD"/>
    <s v="Bracknell RG12 1RW"/>
    <n v="332"/>
    <x v="2"/>
    <s v="Diesel"/>
    <n v="1.2283999999999999E-3"/>
  </r>
  <r>
    <d v="2023-02-01T00:00:00"/>
    <s v="S000127"/>
    <x v="64"/>
    <s v="PO139705"/>
    <s v="GRN181561"/>
    <n v="13202262"/>
    <s v="19&quot; MONITOR P1917S - BLACK"/>
    <s v="Bracknell RG12 1RW"/>
    <n v="332"/>
    <x v="2"/>
    <s v="Diesel"/>
    <n v="1.2283999999999999E-3"/>
  </r>
  <r>
    <d v="2023-02-01T00:00:00"/>
    <s v="S000127"/>
    <x v="64"/>
    <s v="PO143726"/>
    <s v="GRN181789"/>
    <s v="11700-8986"/>
    <s v="MONITOR 24IN 1080P HDMI DP DP (MST OUT)"/>
    <s v="Bracknell RG12 1RW"/>
    <n v="332"/>
    <x v="2"/>
    <s v="Diesel"/>
    <n v="1.2283999999999999E-3"/>
  </r>
  <r>
    <d v="2023-02-01T00:00:00"/>
    <s v="S000127"/>
    <x v="64"/>
    <s v="PO143295"/>
    <s v="GRN181819"/>
    <s v="11700-7024"/>
    <s v="MONITOR 24&quot; 1080P HDMI DISPLAYPORT VGA"/>
    <s v="Bracknell RG12 1RW"/>
    <n v="332"/>
    <x v="2"/>
    <s v="Diesel"/>
    <n v="1.2283999999999999E-3"/>
  </r>
  <r>
    <d v="2023-02-01T00:00:00"/>
    <s v="S000127"/>
    <x v="64"/>
    <s v="PO143692"/>
    <s v="GRN181893"/>
    <s v="11700-7024"/>
    <s v="MONITOR 24&quot; 1080P HDMI DISPLAYPORT VGA"/>
    <s v="Bracknell RG12 1RW"/>
    <n v="332"/>
    <x v="2"/>
    <s v="Diesel"/>
    <n v="1.2283999999999999E-3"/>
  </r>
  <r>
    <d v="2023-02-01T00:00:00"/>
    <s v="S000127"/>
    <x v="64"/>
    <s v="PO142230"/>
    <s v="GRN181894"/>
    <n v="13202262"/>
    <s v="19&quot; MONITOR P1917S - BLACK"/>
    <s v="Bracknell RG12 1RW"/>
    <n v="332"/>
    <x v="2"/>
    <s v="Diesel"/>
    <n v="1.2283999999999999E-3"/>
  </r>
  <r>
    <d v="2023-08-01T00:00:00"/>
    <s v="S024099"/>
    <x v="47"/>
    <s v="PO139437"/>
    <s v="GRN193078"/>
    <n v="101035368"/>
    <s v="OPERATORS CABIN FIRST FIX"/>
    <s v="Stafford ST16 3DR"/>
    <n v="49.6"/>
    <x v="3"/>
    <s v="Diesel"/>
    <n v="5.0430800000000005E-2"/>
  </r>
  <r>
    <d v="2023-02-01T00:00:00"/>
    <s v="S000127"/>
    <x v="64"/>
    <s v="PO143295"/>
    <s v="GRN181896"/>
    <s v="11700-6161"/>
    <s v="MONITOR 34 INCH CURVED WQHD 3440X1440"/>
    <s v="Bracknell RG12 1RW"/>
    <n v="332"/>
    <x v="2"/>
    <s v="Diesel"/>
    <n v="1.2283999999999999E-3"/>
  </r>
  <r>
    <d v="2023-02-01T00:00:00"/>
    <s v="S000127"/>
    <x v="64"/>
    <s v="PO142230"/>
    <s v="GRN181897"/>
    <n v="13211955"/>
    <s v="DELL USB SLIM DVD +/- RW DRIVE DW316"/>
    <s v="Bracknell RG12 1RW"/>
    <n v="332"/>
    <x v="2"/>
    <s v="Diesel"/>
    <n v="1.2283999999999999E-3"/>
  </r>
  <r>
    <d v="2023-02-01T00:00:00"/>
    <s v="S000127"/>
    <x v="64"/>
    <s v="PO140855"/>
    <s v="GRN181899"/>
    <n v="101044611"/>
    <s v="POWEREDGE T640 SERVER WITH 32GB RDDIM"/>
    <s v="Bracknell RG12 1RW"/>
    <n v="332"/>
    <x v="2"/>
    <s v="Diesel"/>
    <n v="1.2283999999999999E-3"/>
  </r>
  <r>
    <d v="2023-02-01T00:00:00"/>
    <s v="S000127"/>
    <x v="64"/>
    <s v="PO140855"/>
    <s v="GRN181903"/>
    <n v="101026761"/>
    <s v="DELL 55 4K MONITOR - C5519Q - 139.7CM(55&quot;) BLACK"/>
    <s v="Bracknell RG12 1RW"/>
    <n v="332"/>
    <x v="2"/>
    <s v="Diesel"/>
    <n v="1.2283999999999999E-3"/>
  </r>
  <r>
    <d v="2023-03-01T00:00:00"/>
    <s v="S000127"/>
    <x v="64"/>
    <s v="PO140855"/>
    <s v="GRN181960"/>
    <n v="13206620"/>
    <s v="KEYBOARD IN ARABIC LANGUAGE"/>
    <s v="Bracknell RG12 1RW"/>
    <n v="332"/>
    <x v="2"/>
    <s v="Diesel"/>
    <n v="1.2283999999999999E-3"/>
  </r>
  <r>
    <d v="2023-03-01T00:00:00"/>
    <s v="S000127"/>
    <x v="64"/>
    <s v="PO143296"/>
    <s v="GRN181973"/>
    <s v="11700-6161"/>
    <s v="MONITOR 34 INCH CURVED WQHD 3440X1440"/>
    <s v="Bracknell RG12 1RW"/>
    <n v="332"/>
    <x v="2"/>
    <s v="Diesel"/>
    <n v="1.2283999999999999E-3"/>
  </r>
  <r>
    <d v="2023-03-01T00:00:00"/>
    <s v="S000127"/>
    <x v="64"/>
    <s v="PO143297"/>
    <s v="GRN181981"/>
    <s v="11700-6161"/>
    <s v="MONITOR 34 INCH CURVED WQHD 3440X1440"/>
    <s v="Bracknell RG12 1RW"/>
    <n v="332"/>
    <x v="2"/>
    <s v="Diesel"/>
    <n v="1.2283999999999999E-3"/>
  </r>
  <r>
    <d v="2023-03-01T00:00:00"/>
    <s v="S000127"/>
    <x v="64"/>
    <s v="PO143692"/>
    <s v="GRN181982"/>
    <s v="11700-6161"/>
    <s v="MONITOR 34 INCH CURVED WQHD 3440X1440"/>
    <s v="Bracknell RG12 1RW"/>
    <n v="332"/>
    <x v="2"/>
    <s v="Diesel"/>
    <n v="1.2283999999999999E-3"/>
  </r>
  <r>
    <d v="2023-03-01T00:00:00"/>
    <s v="S000127"/>
    <x v="64"/>
    <s v="PO142021"/>
    <s v="GRN181985"/>
    <s v="11700-8986"/>
    <s v="MONITOR 24IN 1080P HDMI DP DP (MST OUT)"/>
    <s v="Bracknell RG12 1RW"/>
    <n v="332"/>
    <x v="2"/>
    <s v="Diesel"/>
    <n v="1.2283999999999999E-3"/>
  </r>
  <r>
    <d v="2023-03-01T00:00:00"/>
    <s v="S000127"/>
    <x v="64"/>
    <s v="PO143297"/>
    <s v="GRN181987"/>
    <s v="11700-7024"/>
    <s v="MONITOR 24&quot; 1080P HDMI DISPLAYPORT VGA"/>
    <s v="Bracknell RG12 1RW"/>
    <n v="332"/>
    <x v="2"/>
    <s v="Diesel"/>
    <n v="1.2283999999999999E-3"/>
  </r>
  <r>
    <d v="2023-03-01T00:00:00"/>
    <s v="S000127"/>
    <x v="64"/>
    <s v="PO143067"/>
    <s v="GRN182048"/>
    <s v="11701-2522"/>
    <s v="POWEREDGE R250 SERVER"/>
    <s v="Bracknell RG12 1RW"/>
    <n v="332"/>
    <x v="2"/>
    <s v="Diesel"/>
    <n v="1.2283999999999999E-3"/>
  </r>
  <r>
    <d v="2023-03-01T00:00:00"/>
    <s v="S000127"/>
    <x v="64"/>
    <s v="PO142072"/>
    <s v="GRN182172"/>
    <n v="101044625"/>
    <s v="DELL PRECISION 5820 XL TOWER XCTO BASE DELL 210-AN"/>
    <s v="Bracknell RG12 1RW"/>
    <n v="332"/>
    <x v="2"/>
    <s v="Diesel"/>
    <n v="1.2283999999999999E-3"/>
  </r>
  <r>
    <d v="2023-03-01T00:00:00"/>
    <s v="S000127"/>
    <x v="64"/>
    <s v="PO143296"/>
    <s v="GRN182176"/>
    <s v="11700-7024"/>
    <s v="MONITOR 24&quot; 1080P HDMI DISPLAYPORT VGA"/>
    <s v="Bracknell RG12 1RW"/>
    <n v="332"/>
    <x v="2"/>
    <s v="Diesel"/>
    <n v="1.2283999999999999E-3"/>
  </r>
  <r>
    <d v="2023-03-01T00:00:00"/>
    <s v="S000127"/>
    <x v="64"/>
    <s v="PO143296"/>
    <s v="GRN182211"/>
    <s v="11701-2386"/>
    <s v="DELL XE4 Tower DESKTOP PC - 1TB SSD"/>
    <s v="Bracknell RG12 1RW"/>
    <n v="332"/>
    <x v="2"/>
    <s v="Diesel"/>
    <n v="1.2283999999999999E-3"/>
  </r>
  <r>
    <d v="2023-03-01T00:00:00"/>
    <s v="S000127"/>
    <x v="64"/>
    <s v="PO143296"/>
    <s v="GRN182548"/>
    <s v="11700-5464"/>
    <s v="SRVR POWEREDGE R740 2U 2.4 GHZ 32GB RAM 256GB SSD"/>
    <s v="Bracknell RG12 1RW"/>
    <n v="332"/>
    <x v="2"/>
    <s v="Diesel"/>
    <n v="1.2283999999999999E-3"/>
  </r>
  <r>
    <d v="2023-03-01T00:00:00"/>
    <s v="S000127"/>
    <x v="64"/>
    <s v="PO143297"/>
    <s v="GRN182551"/>
    <s v="11700-5464"/>
    <s v="SRVR POWEREDGE R740 2U 2.4 GHZ 32GB RAM 256GB SSD"/>
    <s v="Bracknell RG12 1RW"/>
    <n v="332"/>
    <x v="2"/>
    <s v="Diesel"/>
    <n v="1.2283999999999999E-3"/>
  </r>
  <r>
    <d v="2023-03-01T00:00:00"/>
    <s v="S000127"/>
    <x v="64"/>
    <s v="PO143325"/>
    <s v="GRN182672"/>
    <n v="101049731"/>
    <s v="DELL XE4 SFF DESKTOP PC - 512GB SSD"/>
    <s v="Bracknell RG12 1RW"/>
    <n v="332"/>
    <x v="2"/>
    <s v="Diesel"/>
    <n v="1.2283999999999999E-3"/>
  </r>
  <r>
    <d v="2023-03-01T00:00:00"/>
    <s v="S000127"/>
    <x v="64"/>
    <s v="PO142230"/>
    <s v="GRN182673"/>
    <n v="13200984"/>
    <s v="DELL 24&quot; P2423 MONITOR BLACK"/>
    <s v="Bracknell RG12 1RW"/>
    <n v="332"/>
    <x v="2"/>
    <s v="Diesel"/>
    <n v="1.2283999999999999E-3"/>
  </r>
  <r>
    <d v="2023-03-01T00:00:00"/>
    <s v="S000127"/>
    <x v="64"/>
    <s v="PO143295"/>
    <s v="GRN182675"/>
    <s v="11701-2386"/>
    <s v="DELL XE4 TOWER DESKTOP PC - 1TB SSD"/>
    <s v="Bracknell RG12 1RW"/>
    <n v="332"/>
    <x v="2"/>
    <s v="Diesel"/>
    <n v="1.2283999999999999E-3"/>
  </r>
  <r>
    <d v="2023-03-01T00:00:00"/>
    <s v="S000127"/>
    <x v="64"/>
    <s v="PO143297"/>
    <s v="GRN182676"/>
    <s v="11701-2386"/>
    <s v="DELL XE4 Tower DESKTOP PC - 1TB SSD"/>
    <s v="Bracknell RG12 1RW"/>
    <n v="332"/>
    <x v="2"/>
    <s v="Diesel"/>
    <n v="1.2283999999999999E-3"/>
  </r>
  <r>
    <d v="2023-03-01T00:00:00"/>
    <s v="S000127"/>
    <x v="64"/>
    <s v="PO143692"/>
    <s v="GRN182677"/>
    <s v="11701-2386"/>
    <s v="DELL XE4 Tower DESKTOP PC - 1TB SSD"/>
    <s v="Bracknell RG12 1RW"/>
    <n v="332"/>
    <x v="2"/>
    <s v="Diesel"/>
    <n v="1.2283999999999999E-3"/>
  </r>
  <r>
    <d v="2023-03-01T00:00:00"/>
    <s v="S000127"/>
    <x v="64"/>
    <s v="PO143726"/>
    <s v="GRN182678"/>
    <s v="11701-2386"/>
    <s v="DELL XE4 Tower DESKTOP PC - 1TB SSD"/>
    <s v="Bracknell RG12 1RW"/>
    <n v="332"/>
    <x v="2"/>
    <s v="Diesel"/>
    <n v="1.2283999999999999E-3"/>
  </r>
  <r>
    <d v="2023-03-01T00:00:00"/>
    <s v="S000127"/>
    <x v="64"/>
    <s v="PO141340"/>
    <s v="GRN182680"/>
    <n v="101045491"/>
    <s v="OPTIPLEX 7400 ALL-IN-ONE XCTO"/>
    <s v="Bracknell RG12 1RW"/>
    <n v="332"/>
    <x v="2"/>
    <s v="Diesel"/>
    <n v="1.2283999999999999E-3"/>
  </r>
  <r>
    <d v="2023-08-01T00:00:00"/>
    <s v="S001121"/>
    <x v="5"/>
    <s v="PO145946"/>
    <s v="GRN193122"/>
    <n v="79203283"/>
    <s v="PLASTIC RETAINER AND EJECTION LEVER (MRP)"/>
    <s v="Salford M5 4BE"/>
    <n v="103.6"/>
    <x v="2"/>
    <s v="Diesel"/>
    <n v="3.8331999999999998E-4"/>
  </r>
  <r>
    <d v="2023-03-01T00:00:00"/>
    <s v="S000127"/>
    <x v="64"/>
    <s v="PO143325"/>
    <s v="GRN182796"/>
    <n v="13200984"/>
    <s v="DELL 24 MONITOR - P2423 - 61CM (24&quot;)"/>
    <s v="Bracknell RG12 1RW"/>
    <n v="332"/>
    <x v="2"/>
    <s v="Diesel"/>
    <n v="1.2283999999999999E-3"/>
  </r>
  <r>
    <d v="2023-03-01T00:00:00"/>
    <s v="S000127"/>
    <x v="64"/>
    <s v="PO143325"/>
    <s v="GRN182867"/>
    <n v="101037955"/>
    <s v="POWER EDGE T440 SERVER WITH 16GB RDDIM"/>
    <s v="Bracknell RG12 1RW"/>
    <n v="332"/>
    <x v="2"/>
    <s v="Diesel"/>
    <n v="1.2283999999999999E-3"/>
  </r>
  <r>
    <d v="2023-03-01T00:00:00"/>
    <s v="S000127"/>
    <x v="64"/>
    <s v="PO143326"/>
    <s v="GRN182897"/>
    <n v="101049732"/>
    <s v="DELL XE4 - SFF - 2TB ADDED HDD - CCTV PC"/>
    <s v="Bracknell RG12 1RW"/>
    <n v="332"/>
    <x v="2"/>
    <s v="Diesel"/>
    <n v="1.2283999999999999E-3"/>
  </r>
  <r>
    <d v="2023-03-01T00:00:00"/>
    <s v="S000127"/>
    <x v="64"/>
    <s v="PO141340"/>
    <s v="GRN182902"/>
    <n v="101047040"/>
    <s v="PRECISION XCTO 7920 BASE"/>
    <s v="Bracknell RG12 1RW"/>
    <n v="332"/>
    <x v="2"/>
    <s v="Diesel"/>
    <n v="1.2283999999999999E-3"/>
  </r>
  <r>
    <d v="2023-08-01T00:00:00"/>
    <s v="S000892"/>
    <x v="16"/>
    <s v="PO147160"/>
    <s v="GRN193141"/>
    <s v="11553-0024"/>
    <s v="CONN RCPT 8POS 2ROW MINI FIT JR"/>
    <s v="Stockport SK4 2JT"/>
    <n v="55"/>
    <x v="2"/>
    <s v="Diesel"/>
    <n v="2.0350000000000001E-4"/>
  </r>
  <r>
    <d v="2023-03-01T00:00:00"/>
    <s v="S000127"/>
    <x v="64"/>
    <s v="PO142057"/>
    <s v="GRN182918"/>
    <n v="101049731"/>
    <s v="DELL XE4 SFF DESKTOP PC - 512GB SSD"/>
    <s v="Bracknell RG12 1RW"/>
    <n v="332"/>
    <x v="2"/>
    <s v="Diesel"/>
    <n v="1.2283999999999999E-3"/>
  </r>
  <r>
    <d v="2023-08-01T00:00:00"/>
    <s v="S023284"/>
    <x v="19"/>
    <s v="PO137837"/>
    <s v="GRN193144"/>
    <s v="340-1083-1"/>
    <s v="CONDUIT VERTICAL DETECTOR ENCLOSURE"/>
    <s v="Leicester LE19 2DT"/>
    <n v="144"/>
    <x v="1"/>
    <s v="Diesel"/>
    <n v="5.3280000000000001E-2"/>
  </r>
  <r>
    <d v="2023-08-01T00:00:00"/>
    <s v="S023284"/>
    <x v="19"/>
    <s v="PO137838"/>
    <s v="GRN193145"/>
    <s v="340-1072-1"/>
    <s v="CONDUIT JTN BOX SOURCE SIDE-JTN BOX DETECTOR SIDE"/>
    <s v="Leicester LE19 2DT"/>
    <n v="144"/>
    <x v="1"/>
    <s v="Diesel"/>
    <n v="5.3280000000000001E-2"/>
  </r>
  <r>
    <d v="2023-08-01T00:00:00"/>
    <s v="S023284"/>
    <x v="19"/>
    <s v="PO137837"/>
    <s v="GRN193146"/>
    <s v="340-1074-1"/>
    <s v="CONDUIT JUNCTION BOX SOURCE SIDE - JTN BOX TUNNEL"/>
    <s v="Leicester LE19 2DT"/>
    <n v="144"/>
    <x v="1"/>
    <s v="Diesel"/>
    <n v="5.3280000000000001E-2"/>
  </r>
  <r>
    <d v="2023-08-01T00:00:00"/>
    <s v="S023284"/>
    <x v="19"/>
    <s v="PO137837"/>
    <s v="GRN193147"/>
    <s v="340-1074-1"/>
    <s v="CONDUIT JUNCTION BOX SOURCE SIDE - JTN BOX TUNNEL"/>
    <s v="Leicester LE19 2DT"/>
    <n v="144"/>
    <x v="1"/>
    <s v="Diesel"/>
    <n v="5.3280000000000001E-2"/>
  </r>
  <r>
    <d v="2023-08-01T00:00:00"/>
    <s v="S023284"/>
    <x v="19"/>
    <s v="PO138936"/>
    <s v="GRN193148"/>
    <s v="340-1153-1"/>
    <s v="CONDUIT OUTDOOR EQUIPMENT RACK ASSY – SPEED SENSOR"/>
    <s v="Leicester LE19 2DT"/>
    <n v="144"/>
    <x v="1"/>
    <s v="Diesel"/>
    <n v="5.3280000000000001E-2"/>
  </r>
  <r>
    <d v="2023-08-01T00:00:00"/>
    <s v="S023284"/>
    <x v="19"/>
    <s v="PO138725"/>
    <s v="GRN193149"/>
    <s v="340-1043-1"/>
    <s v="JUNCTION BOX GROUND LEVEL"/>
    <s v="Leicester LE19 2DT"/>
    <n v="144"/>
    <x v="1"/>
    <s v="Diesel"/>
    <n v="5.3280000000000001E-2"/>
  </r>
  <r>
    <d v="2023-08-01T00:00:00"/>
    <s v="S023284"/>
    <x v="19"/>
    <s v="PO145596"/>
    <s v="GRN193151"/>
    <s v="356-0064-1"/>
    <s v="INTERFACE JUNCTION BOX"/>
    <s v="Leicester LE19 2DT"/>
    <n v="144"/>
    <x v="1"/>
    <s v="Diesel"/>
    <n v="5.3280000000000001E-2"/>
  </r>
  <r>
    <d v="2023-08-01T00:00:00"/>
    <s v="S023284"/>
    <x v="19"/>
    <s v="PO144743"/>
    <s v="GRN193152"/>
    <n v="101044012"/>
    <s v="BEACON BOX ASSEMBLY"/>
    <s v="Leicester LE19 2DT"/>
    <n v="144"/>
    <x v="1"/>
    <s v="Diesel"/>
    <n v="5.3280000000000001E-2"/>
  </r>
  <r>
    <d v="2023-03-01T00:00:00"/>
    <s v="S000127"/>
    <x v="64"/>
    <s v="PO143325"/>
    <s v="GRN183329"/>
    <n v="13202262"/>
    <s v="19&quot; MONITOR P1917S - BLACK"/>
    <s v="Bracknell RG12 1RW"/>
    <n v="332"/>
    <x v="2"/>
    <s v="Diesel"/>
    <n v="1.2283999999999999E-3"/>
  </r>
  <r>
    <d v="2023-03-01T00:00:00"/>
    <s v="S000127"/>
    <x v="64"/>
    <s v="PO143692"/>
    <s v="GRN183404"/>
    <s v="11700-5464"/>
    <s v="SRVR POWEREDGE R740 2U 2.4 GHZ 32GB RAM 256GB SSD"/>
    <s v="Bracknell RG12 1RW"/>
    <n v="332"/>
    <x v="2"/>
    <s v="Diesel"/>
    <n v="1.2283999999999999E-3"/>
  </r>
  <r>
    <d v="2023-03-01T00:00:00"/>
    <s v="S000127"/>
    <x v="64"/>
    <s v="PO143295"/>
    <s v="GRN183405"/>
    <s v="11700-5464"/>
    <s v="SRVR POWEREDGE R740 2U 2.4 GHZ 32GB RAM 256GB SSD"/>
    <s v="Bracknell RG12 1RW"/>
    <n v="332"/>
    <x v="2"/>
    <s v="Diesel"/>
    <n v="1.2283999999999999E-3"/>
  </r>
  <r>
    <d v="2023-03-01T00:00:00"/>
    <s v="S000127"/>
    <x v="64"/>
    <s v="PO142072"/>
    <s v="GRN183513"/>
    <s v="11700-5464"/>
    <s v="SRVR POWEREDGE R740 2U 2.4 GHZ 32GB RAM 256GB SSD"/>
    <s v="Bracknell RG12 1RW"/>
    <n v="332"/>
    <x v="2"/>
    <s v="Diesel"/>
    <n v="1.2283999999999999E-3"/>
  </r>
  <r>
    <d v="2023-03-01T00:00:00"/>
    <s v="S000127"/>
    <x v="64"/>
    <s v="PO144302"/>
    <s v="GRN183622"/>
    <n v="101033933"/>
    <s v="DELL ULTRASHARP 27 MONITOR- U2722D - 68.47CM (27&quot;)"/>
    <s v="Bracknell RG12 1RW"/>
    <n v="332"/>
    <x v="2"/>
    <s v="Diesel"/>
    <n v="1.2283999999999999E-3"/>
  </r>
  <r>
    <d v="2023-03-01T00:00:00"/>
    <s v="S000127"/>
    <x v="64"/>
    <s v="PO143325"/>
    <s v="GRN183676"/>
    <n v="101007680"/>
    <s v="DELL 43 ULTRA HD 4K MULTI-CLIENT MONITOR DELL U432"/>
    <s v="Bracknell RG12 1RW"/>
    <n v="332"/>
    <x v="2"/>
    <s v="Diesel"/>
    <n v="1.2283999999999999E-3"/>
  </r>
  <r>
    <d v="2023-03-01T00:00:00"/>
    <s v="S000127"/>
    <x v="64"/>
    <s v="PO144268"/>
    <s v="GRN183757"/>
    <s v="11701-2746"/>
    <s v="INTERFACE MODULE FOR VGA, USB KEYBOARD, MOUSE SUPP"/>
    <s v="Bracknell RG12 1RW"/>
    <n v="332"/>
    <x v="2"/>
    <s v="Diesel"/>
    <n v="1.2283999999999999E-3"/>
  </r>
  <r>
    <d v="2023-03-01T00:00:00"/>
    <s v="S000127"/>
    <x v="64"/>
    <s v="PO144428"/>
    <s v="GRN183851"/>
    <n v="13200984"/>
    <s v="DELL 24 MONITOR - P2423 - 61CM (24&quot;)"/>
    <s v="Bracknell RG12 1RW"/>
    <n v="332"/>
    <x v="2"/>
    <s v="Diesel"/>
    <n v="1.2283999999999999E-3"/>
  </r>
  <r>
    <d v="2023-03-01T00:00:00"/>
    <s v="S000127"/>
    <x v="64"/>
    <s v="PO139977"/>
    <s v="GRN183876"/>
    <n v="13202262"/>
    <s v="19&quot; MONITOR P1917S - BLACK"/>
    <s v="Bracknell RG12 1RW"/>
    <n v="332"/>
    <x v="2"/>
    <s v="Diesel"/>
    <n v="1.2283999999999999E-3"/>
  </r>
  <r>
    <d v="2023-03-01T00:00:00"/>
    <s v="S000127"/>
    <x v="64"/>
    <s v="PO143298"/>
    <s v="GRN184105"/>
    <s v="11700-7024"/>
    <s v="MONITOR 24&quot; 1080P HDMI DISPLAYPORT VGA"/>
    <s v="Bracknell RG12 1RW"/>
    <n v="332"/>
    <x v="2"/>
    <s v="Diesel"/>
    <n v="1.2283999999999999E-3"/>
  </r>
  <r>
    <d v="2023-03-01T00:00:00"/>
    <s v="S000127"/>
    <x v="64"/>
    <s v="PO143326"/>
    <s v="GRN184106"/>
    <n v="13200984"/>
    <s v="DELL 24&quot; P2421 MONITOR BLACK"/>
    <s v="Bracknell RG12 1RW"/>
    <n v="332"/>
    <x v="2"/>
    <s v="Diesel"/>
    <n v="1.2283999999999999E-3"/>
  </r>
  <r>
    <d v="2023-08-01T00:00:00"/>
    <s v="S023284"/>
    <x v="19"/>
    <s v="PO137838"/>
    <s v="GRN193171"/>
    <s v="340-1072-1"/>
    <s v="CONDUIT JTN BOX SOURCE SIDE-JTN BOX DETECTOR SIDE"/>
    <s v="Leicester LE19 2DT"/>
    <n v="144"/>
    <x v="1"/>
    <s v="Diesel"/>
    <n v="5.3280000000000001E-2"/>
  </r>
  <r>
    <d v="2023-03-01T00:00:00"/>
    <s v="S000127"/>
    <x v="64"/>
    <s v="PO143298"/>
    <s v="GRN184115"/>
    <s v="11700-5464"/>
    <s v="SRVR POWEREDGE R740 2U 2.4 GHZ 32GB RAM 256GB SSD"/>
    <s v="Bracknell RG12 1RW"/>
    <n v="332"/>
    <x v="2"/>
    <s v="Diesel"/>
    <n v="1.2283999999999999E-3"/>
  </r>
  <r>
    <d v="2023-03-01T00:00:00"/>
    <s v="S000127"/>
    <x v="64"/>
    <s v="PO143326"/>
    <s v="GRN184118"/>
    <n v="101007680"/>
    <s v="DELL 43 ULTRA HD 4K MULTI-CLIENT MONITOR DELL U432"/>
    <s v="Bracknell RG12 1RW"/>
    <n v="332"/>
    <x v="2"/>
    <s v="Diesel"/>
    <n v="1.2283999999999999E-3"/>
  </r>
  <r>
    <d v="2023-03-01T00:00:00"/>
    <s v="S000127"/>
    <x v="64"/>
    <s v="PO143326"/>
    <s v="GRN184126"/>
    <n v="13202262"/>
    <s v="19&quot; MONITOR P1917S - BLACK"/>
    <s v="Bracknell RG12 1RW"/>
    <n v="332"/>
    <x v="2"/>
    <s v="Diesel"/>
    <n v="1.2283999999999999E-3"/>
  </r>
  <r>
    <d v="2023-03-01T00:00:00"/>
    <s v="S000127"/>
    <x v="64"/>
    <s v="PO144428"/>
    <s v="GRN184129"/>
    <s v="11700-8986"/>
    <s v="MONITOR 24IN 1080P HDMI DP DP (MST OUT)"/>
    <s v="Bracknell RG12 1RW"/>
    <n v="332"/>
    <x v="2"/>
    <s v="Diesel"/>
    <n v="1.2283999999999999E-3"/>
  </r>
  <r>
    <d v="2023-03-01T00:00:00"/>
    <s v="S000127"/>
    <x v="64"/>
    <s v="PO143326"/>
    <s v="GRN184172"/>
    <n v="101037955"/>
    <s v="POWER EDGE T440 SERVER WITH 16GB RDDIM"/>
    <s v="Bracknell RG12 1RW"/>
    <n v="332"/>
    <x v="2"/>
    <s v="Diesel"/>
    <n v="1.2283999999999999E-3"/>
  </r>
  <r>
    <d v="2023-03-01T00:00:00"/>
    <s v="S000127"/>
    <x v="64"/>
    <s v="PO143298"/>
    <s v="GRN184177"/>
    <s v="11700-6161"/>
    <s v="MONITOR 34 INCH CURVED WQHD 3440X1440"/>
    <s v="Bracknell RG12 1RW"/>
    <n v="332"/>
    <x v="2"/>
    <s v="Diesel"/>
    <n v="1.2283999999999999E-3"/>
  </r>
  <r>
    <d v="2023-03-01T00:00:00"/>
    <s v="S000127"/>
    <x v="64"/>
    <s v="PO144594"/>
    <s v="GRN184276"/>
    <n v="101013995"/>
    <s v="Dell 22 Monitor – P2222H - 54.6cm (21.5&quot;)"/>
    <s v="Bracknell RG12 1RW"/>
    <n v="332"/>
    <x v="2"/>
    <s v="Diesel"/>
    <n v="1.2283999999999999E-3"/>
  </r>
  <r>
    <d v="2023-03-01T00:00:00"/>
    <s v="S000127"/>
    <x v="64"/>
    <s v="PO144225"/>
    <s v="GRN184291"/>
    <n v="101049731"/>
    <s v="DELL XE4 SFF DESKTOP PC - 512GB SSD"/>
    <s v="Bracknell RG12 1RW"/>
    <n v="332"/>
    <x v="2"/>
    <s v="Diesel"/>
    <n v="1.2283999999999999E-3"/>
  </r>
  <r>
    <d v="2023-03-01T00:00:00"/>
    <s v="S000127"/>
    <x v="64"/>
    <s v="PO143298"/>
    <s v="GRN184295"/>
    <s v="11701-2386"/>
    <s v="DELL XE4 Tower DESKTOP PC - 1TB SSD"/>
    <s v="Bracknell RG12 1RW"/>
    <n v="332"/>
    <x v="2"/>
    <s v="Diesel"/>
    <n v="1.2283999999999999E-3"/>
  </r>
  <r>
    <d v="2023-03-01T00:00:00"/>
    <s v="S000127"/>
    <x v="64"/>
    <s v="PO144428"/>
    <s v="GRN184346"/>
    <s v="11700-7293"/>
    <s v="SRVR POWEREDGE R740 XL 2U 2.2 GHZ 32GB RAM 256GB"/>
    <s v="Bracknell RG12 1RW"/>
    <n v="332"/>
    <x v="2"/>
    <s v="Diesel"/>
    <n v="1.2283999999999999E-3"/>
  </r>
  <r>
    <d v="2023-03-01T00:00:00"/>
    <s v="S000127"/>
    <x v="64"/>
    <s v="PO139705"/>
    <s v="GRN184364"/>
    <n v="101045491"/>
    <s v="OPTIPLEX 7000 ALL-IN-ONE XCTO"/>
    <s v="Bracknell RG12 1RW"/>
    <n v="332"/>
    <x v="2"/>
    <s v="Diesel"/>
    <n v="1.2283999999999999E-3"/>
  </r>
  <r>
    <d v="2023-04-01T00:00:00"/>
    <s v="S000127"/>
    <x v="64"/>
    <s v="PO139705"/>
    <s v="GRN184602"/>
    <n v="101047040"/>
    <s v="PRECISION XCTO 7920 BASE"/>
    <s v="Bracknell RG12 1RW"/>
    <n v="332"/>
    <x v="2"/>
    <s v="Diesel"/>
    <n v="1.2283999999999999E-3"/>
  </r>
  <r>
    <d v="2023-08-01T00:00:00"/>
    <s v="S001121"/>
    <x v="5"/>
    <s v="PO138278"/>
    <s v="GRN193188"/>
    <n v="50204195"/>
    <s v="POINT DIGITAL DC OUTPUT MODULE, 8 SOURCE SAFETY"/>
    <s v="Salford M5 4BE"/>
    <n v="103.6"/>
    <x v="2"/>
    <s v="Diesel"/>
    <n v="3.8331999999999998E-4"/>
  </r>
  <r>
    <d v="2023-04-01T00:00:00"/>
    <s v="S000127"/>
    <x v="64"/>
    <s v="PO143326"/>
    <s v="GRN184615"/>
    <n v="101049732"/>
    <s v="DELL XE4 - SFF - 2TB ADDED HDD - CCTV PC"/>
    <s v="Bracknell RG12 1RW"/>
    <n v="332"/>
    <x v="2"/>
    <s v="Diesel"/>
    <n v="1.2283999999999999E-3"/>
  </r>
  <r>
    <d v="2023-04-01T00:00:00"/>
    <s v="S000127"/>
    <x v="64"/>
    <s v="PO143326"/>
    <s v="GRN184617"/>
    <n v="101049731"/>
    <s v="DELL XE4 SFF DESKTOP PC - 512GB SSD"/>
    <s v="Bracknell RG12 1RW"/>
    <n v="332"/>
    <x v="2"/>
    <s v="Diesel"/>
    <n v="1.2283999999999999E-3"/>
  </r>
  <r>
    <d v="2023-04-01T00:00:00"/>
    <s v="S000127"/>
    <x v="64"/>
    <s v="PO142021"/>
    <s v="GRN184684"/>
    <s v="11700-8986"/>
    <s v="MONITOR 24IN 1080P HDMI DP DP (MST OUT)"/>
    <s v="Bracknell RG12 1RW"/>
    <n v="332"/>
    <x v="2"/>
    <s v="Diesel"/>
    <n v="1.2283999999999999E-3"/>
  </r>
  <r>
    <d v="2023-04-01T00:00:00"/>
    <s v="S000127"/>
    <x v="64"/>
    <s v="PO142775"/>
    <s v="GRN184783"/>
    <s v="11701-2386"/>
    <s v="DELL XE4 Tower DESKTOP PC - 1TB SSD"/>
    <s v="Bracknell RG12 1RW"/>
    <n v="332"/>
    <x v="2"/>
    <s v="Diesel"/>
    <n v="1.2283999999999999E-3"/>
  </r>
  <r>
    <d v="2023-08-01T00:00:00"/>
    <s v="S025431"/>
    <x v="0"/>
    <s v="PO144812"/>
    <s v="GRN193195"/>
    <s v="331-6073-1"/>
    <s v="KIT TOUCH-UP PAINT RAL 7035 PORTAL II"/>
    <s v="Boston Massachusetts"/>
    <n v="3154"/>
    <x v="0"/>
    <s v="Crude"/>
    <n v="1.0118031999999999E-2"/>
  </r>
  <r>
    <d v="2023-04-01T00:00:00"/>
    <s v="S000127"/>
    <x v="64"/>
    <s v="PO142230"/>
    <s v="GRN184921"/>
    <n v="13206620"/>
    <s v="KEYBOARD IN ARABIC LANGUAGE"/>
    <s v="Bracknell RG12 1RW"/>
    <n v="332"/>
    <x v="2"/>
    <s v="Diesel"/>
    <n v="1.2283999999999999E-3"/>
  </r>
  <r>
    <d v="2023-04-01T00:00:00"/>
    <s v="S000127"/>
    <x v="64"/>
    <s v="PO143810"/>
    <s v="GRN185034"/>
    <n v="101007680"/>
    <s v="DELL 43 ULTRA HD 4K MULTI-CLIENT MONITOR DELL U432"/>
    <s v="Bracknell RG12 1RW"/>
    <n v="332"/>
    <x v="2"/>
    <s v="Diesel"/>
    <n v="1.2283999999999999E-3"/>
  </r>
  <r>
    <d v="2023-08-01T00:00:00"/>
    <s v="S025431"/>
    <x v="0"/>
    <s v="PO147781"/>
    <s v="GRN193198"/>
    <s v="11540-0461"/>
    <s v="FILTER AIR FOR 15KW 1PH GENERATOR"/>
    <s v="Boston Massachusetts"/>
    <n v="3154"/>
    <x v="0"/>
    <s v="Crude"/>
    <n v="1.0118031999999999E-2"/>
  </r>
  <r>
    <d v="2023-08-01T00:00:00"/>
    <s v="S000892"/>
    <x v="16"/>
    <s v="PO148061"/>
    <s v="GRN193200"/>
    <n v="3145105"/>
    <s v="STRAIGHT ADAPTOR FOR CONDUIT PMAFIX M20 PMA BVNV-M"/>
    <s v="Stockport SK4 2JT"/>
    <n v="55"/>
    <x v="2"/>
    <s v="Diesel"/>
    <n v="2.0350000000000001E-4"/>
  </r>
  <r>
    <d v="2023-04-01T00:00:00"/>
    <s v="S000127"/>
    <x v="64"/>
    <s v="PO144302"/>
    <s v="GRN185217"/>
    <n v="101025030"/>
    <s v="OPTIPLEX 7000 TOWER"/>
    <s v="Bracknell RG12 1RW"/>
    <n v="332"/>
    <x v="2"/>
    <s v="Diesel"/>
    <n v="1.2283999999999999E-3"/>
  </r>
  <r>
    <d v="2023-04-01T00:00:00"/>
    <s v="S000127"/>
    <x v="64"/>
    <s v="PO144542"/>
    <s v="GRN185343"/>
    <s v="11701-2386"/>
    <s v="DELL XE4 TOWER DESKTOP PC"/>
    <s v="Bracknell RG12 1RW"/>
    <n v="332"/>
    <x v="2"/>
    <s v="Diesel"/>
    <n v="1.2283999999999999E-3"/>
  </r>
  <r>
    <d v="2023-04-01T00:00:00"/>
    <s v="S000127"/>
    <x v="64"/>
    <s v="PO144302"/>
    <s v="GRN185376"/>
    <s v="11700-5464"/>
    <s v="SRVR POWEREDGE R740 2U 2.4 GHZ 32GB RAM 256GB SSD"/>
    <s v="Bracknell RG12 1RW"/>
    <n v="332"/>
    <x v="2"/>
    <s v="Diesel"/>
    <n v="1.2283999999999999E-3"/>
  </r>
  <r>
    <d v="2023-08-01T00:00:00"/>
    <s v="S025431"/>
    <x v="0"/>
    <s v="PO143319"/>
    <s v="GRN193210"/>
    <s v="11700-3043"/>
    <s v="VARIABLE DEPTH INTERNALLY THREADED ANCHOR 1/2-13"/>
    <s v="Boston Massachusetts"/>
    <n v="3154"/>
    <x v="0"/>
    <s v="Crude"/>
    <n v="1.0118031999999999E-2"/>
  </r>
  <r>
    <d v="2023-04-01T00:00:00"/>
    <s v="S000127"/>
    <x v="64"/>
    <s v="PO145078"/>
    <s v="GRN185377"/>
    <n v="13206620"/>
    <s v="KEYBOARD IN ARABIC LANGUAGE"/>
    <s v="Bracknell RG12 1RW"/>
    <n v="332"/>
    <x v="2"/>
    <s v="Diesel"/>
    <n v="1.2283999999999999E-3"/>
  </r>
  <r>
    <d v="2023-04-01T00:00:00"/>
    <s v="S000127"/>
    <x v="64"/>
    <s v="PO144542"/>
    <s v="GRN185427"/>
    <s v="11701-2221"/>
    <s v="POWEREDGE R750 SERVER 2U"/>
    <s v="Bracknell RG12 1RW"/>
    <n v="332"/>
    <x v="2"/>
    <s v="Diesel"/>
    <n v="1.2283999999999999E-3"/>
  </r>
  <r>
    <d v="2023-08-01T00:00:00"/>
    <s v="S000892"/>
    <x v="16"/>
    <s v="PO148061"/>
    <s v="GRN193213"/>
    <n v="21201413"/>
    <s v="PATCH CORD CAT 5E FTP PVC METAL SHIELD 0.5M  BLACK"/>
    <s v="Stockport SK4 2JT"/>
    <n v="55"/>
    <x v="2"/>
    <s v="Diesel"/>
    <n v="2.0350000000000001E-4"/>
  </r>
  <r>
    <d v="2023-08-01T00:00:00"/>
    <s v="S001047"/>
    <x v="9"/>
    <s v="PO144580"/>
    <s v="GRN193216"/>
    <n v="66205215"/>
    <s v="2X8 ELEMENT PHOTO DIODE CDWO4 30MM THICK"/>
    <s v="81300 Johor Bahru Malaysia"/>
    <n v="6781"/>
    <x v="4"/>
    <s v="Aviation"/>
    <n v="1.1924057587200001"/>
  </r>
  <r>
    <d v="2023-08-01T00:00:00"/>
    <s v="S025431"/>
    <x v="0"/>
    <s v="PO144362"/>
    <s v="GRN193217"/>
    <s v="11701-2428"/>
    <s v="V SERPENTINE DRIVE BELT"/>
    <s v="Boston Massachusetts"/>
    <n v="3154"/>
    <x v="0"/>
    <s v="Crude"/>
    <n v="1.0118031999999999E-2"/>
  </r>
  <r>
    <d v="2023-08-01T00:00:00"/>
    <s v="S025431"/>
    <x v="0"/>
    <s v="PO146813"/>
    <s v="GRN193220"/>
    <s v="11701-0042"/>
    <s v="VALVE HOT GAS BYPASS, 7/8TH ODF"/>
    <s v="Boston Massachusetts"/>
    <n v="3154"/>
    <x v="0"/>
    <s v="Crude"/>
    <n v="1.0118031999999999E-2"/>
  </r>
  <r>
    <d v="2023-08-01T00:00:00"/>
    <s v="S025431"/>
    <x v="0"/>
    <s v="PO146651"/>
    <s v="GRN193221"/>
    <s v="11550-0531"/>
    <s v="WATER PUMP 2203 M"/>
    <s v="Boston Massachusetts"/>
    <n v="3154"/>
    <x v="0"/>
    <s v="Crude"/>
    <n v="1.0118031999999999E-2"/>
  </r>
  <r>
    <d v="2023-04-01T00:00:00"/>
    <s v="S000127"/>
    <x v="64"/>
    <s v="PO144542"/>
    <s v="GRN185478"/>
    <s v="11701-1917"/>
    <s v="COMPUTER RACK MOUNT 1.9GHZ 32GB RTX6000"/>
    <s v="Bracknell RG12 1RW"/>
    <n v="332"/>
    <x v="2"/>
    <s v="Diesel"/>
    <n v="1.2283999999999999E-3"/>
  </r>
  <r>
    <d v="2023-04-01T00:00:00"/>
    <s v="S000127"/>
    <x v="64"/>
    <s v="PO144542"/>
    <s v="GRN185620"/>
    <n v="13206620"/>
    <s v="KEYBOARD IN ARABIC LANGUAGE"/>
    <s v="Bracknell RG12 1RW"/>
    <n v="332"/>
    <x v="2"/>
    <s v="Diesel"/>
    <n v="1.2283999999999999E-3"/>
  </r>
  <r>
    <d v="2023-04-01T00:00:00"/>
    <s v="S000127"/>
    <x v="64"/>
    <s v="PO142328"/>
    <s v="GRN185623"/>
    <n v="13200984"/>
    <s v="DELL 24&quot; P2423 MONITOR BLACK"/>
    <s v="Bracknell RG12 1RW"/>
    <n v="332"/>
    <x v="2"/>
    <s v="Diesel"/>
    <n v="1.2283999999999999E-3"/>
  </r>
  <r>
    <d v="2023-04-01T00:00:00"/>
    <s v="S000127"/>
    <x v="64"/>
    <s v="PO144542"/>
    <s v="GRN185630"/>
    <s v="11700-6161"/>
    <s v="MONITOR 34 INCH CURVED WQHD 3440X1440"/>
    <s v="Bracknell RG12 1RW"/>
    <n v="332"/>
    <x v="2"/>
    <s v="Diesel"/>
    <n v="1.2283999999999999E-3"/>
  </r>
  <r>
    <d v="2023-04-01T00:00:00"/>
    <s v="S000127"/>
    <x v="64"/>
    <s v="PO144542"/>
    <s v="GRN185632"/>
    <s v="11700-7024"/>
    <s v="MONITOR 24&quot; 1080P HDMI DISPLAYPORT VGA"/>
    <s v="Bracknell RG12 1RW"/>
    <n v="332"/>
    <x v="2"/>
    <s v="Diesel"/>
    <n v="1.2283999999999999E-3"/>
  </r>
  <r>
    <d v="2023-04-01T00:00:00"/>
    <s v="S000127"/>
    <x v="64"/>
    <s v="PO142328"/>
    <s v="GRN185634"/>
    <n v="13200984"/>
    <s v="DELL 24&quot; P2423 MONITOR BLACK"/>
    <s v="Bracknell RG12 1RW"/>
    <n v="332"/>
    <x v="2"/>
    <s v="Diesel"/>
    <n v="1.2283999999999999E-3"/>
  </r>
  <r>
    <d v="2023-04-01T00:00:00"/>
    <s v="S000127"/>
    <x v="64"/>
    <s v="PO142230"/>
    <s v="GRN185681"/>
    <n v="101026761"/>
    <s v="DELL 55 4K MONITOR - C5519Q - 139.7CM(55&quot;) BLACK"/>
    <s v="Bracknell RG12 1RW"/>
    <n v="332"/>
    <x v="2"/>
    <s v="Diesel"/>
    <n v="1.2283999999999999E-3"/>
  </r>
  <r>
    <d v="2023-04-01T00:00:00"/>
    <s v="S000127"/>
    <x v="64"/>
    <s v="PO143327"/>
    <s v="GRN185739"/>
    <n v="101049731"/>
    <s v="DELL XE4 SFF DESKTOP PC - 512GB SSD"/>
    <s v="Bracknell RG12 1RW"/>
    <n v="332"/>
    <x v="2"/>
    <s v="Diesel"/>
    <n v="1.2283999999999999E-3"/>
  </r>
  <r>
    <d v="2023-04-01T00:00:00"/>
    <s v="S000127"/>
    <x v="64"/>
    <s v="PO143327"/>
    <s v="GRN185758"/>
    <n v="101049732"/>
    <s v="DELL XE4 - SFF - 2TB ADDED HDD - CCTV PC"/>
    <s v="Bracknell RG12 1RW"/>
    <n v="332"/>
    <x v="2"/>
    <s v="Diesel"/>
    <n v="1.2283999999999999E-3"/>
  </r>
  <r>
    <d v="2023-04-01T00:00:00"/>
    <s v="S000127"/>
    <x v="64"/>
    <s v="PO143299"/>
    <s v="GRN185761"/>
    <s v="11701-2386"/>
    <s v="DELL XE4 Tower DESKTOP PC - 1TB SSD"/>
    <s v="Bracknell RG12 1RW"/>
    <n v="332"/>
    <x v="2"/>
    <s v="Diesel"/>
    <n v="1.2283999999999999E-3"/>
  </r>
  <r>
    <d v="2023-04-01T00:00:00"/>
    <s v="S000127"/>
    <x v="64"/>
    <s v="PO143299"/>
    <s v="GRN185976"/>
    <s v="11700-5464"/>
    <s v="SRVR POWEREDGE R740 2U 2.4 GHZ 32GB RAM 256GB SSD"/>
    <s v="Bracknell RG12 1RW"/>
    <n v="332"/>
    <x v="2"/>
    <s v="Diesel"/>
    <n v="1.2283999999999999E-3"/>
  </r>
  <r>
    <d v="2023-04-01T00:00:00"/>
    <s v="S000127"/>
    <x v="64"/>
    <s v="PO143327"/>
    <s v="GRN185982"/>
    <n v="13202262"/>
    <s v="19&quot; MONITOR P1917S - BLACK"/>
    <s v="Bracknell RG12 1RW"/>
    <n v="332"/>
    <x v="2"/>
    <s v="Diesel"/>
    <n v="1.2283999999999999E-3"/>
  </r>
  <r>
    <d v="2023-04-01T00:00:00"/>
    <s v="S000127"/>
    <x v="64"/>
    <s v="PO143299"/>
    <s v="GRN186097"/>
    <s v="11700-7024"/>
    <s v="MONITOR 24&quot; 1080P HDMI DISPLAYPORT VGA"/>
    <s v="Bracknell RG12 1RW"/>
    <n v="332"/>
    <x v="2"/>
    <s v="Diesel"/>
    <n v="1.2283999999999999E-3"/>
  </r>
  <r>
    <d v="2023-04-01T00:00:00"/>
    <s v="S000127"/>
    <x v="64"/>
    <s v="PO143327"/>
    <s v="GRN186117"/>
    <n v="13200984"/>
    <s v="DELL 24&quot; P2421 MONITOR BLACK"/>
    <s v="Bracknell RG12 1RW"/>
    <n v="332"/>
    <x v="2"/>
    <s v="Diesel"/>
    <n v="1.2283999999999999E-3"/>
  </r>
  <r>
    <d v="2023-04-01T00:00:00"/>
    <s v="S000127"/>
    <x v="64"/>
    <s v="PO143327"/>
    <s v="GRN186143"/>
    <n v="101007680"/>
    <s v="DELL 43 ULTRA HD 4K MULTI-CLIENT MONITOR DELL U432"/>
    <s v="Bracknell RG12 1RW"/>
    <n v="332"/>
    <x v="2"/>
    <s v="Diesel"/>
    <n v="1.2283999999999999E-3"/>
  </r>
  <r>
    <d v="2023-04-01T00:00:00"/>
    <s v="S000127"/>
    <x v="64"/>
    <s v="PO142775"/>
    <s v="GRN186148"/>
    <n v="101037955"/>
    <s v="POWER EDGE T440 SERVER WITH 16GB RDDIM"/>
    <s v="Bracknell RG12 1RW"/>
    <n v="332"/>
    <x v="2"/>
    <s v="Diesel"/>
    <n v="1.2283999999999999E-3"/>
  </r>
  <r>
    <d v="2023-04-01T00:00:00"/>
    <s v="S000127"/>
    <x v="64"/>
    <s v="PO143810"/>
    <s v="GRN186150"/>
    <n v="101037955"/>
    <s v="POWER EDGE T440 SERVER WITH 16GB RDDIM"/>
    <s v="Bracknell RG12 1RW"/>
    <n v="332"/>
    <x v="2"/>
    <s v="Diesel"/>
    <n v="1.2283999999999999E-3"/>
  </r>
  <r>
    <d v="2023-04-01T00:00:00"/>
    <s v="S000127"/>
    <x v="64"/>
    <s v="PO143327"/>
    <s v="GRN186160"/>
    <n v="101037955"/>
    <s v="POWER EDGE T440 SERVER WITH 16GB RDDIM"/>
    <s v="Bracknell RG12 1RW"/>
    <n v="332"/>
    <x v="2"/>
    <s v="Diesel"/>
    <n v="1.2283999999999999E-3"/>
  </r>
  <r>
    <d v="2023-04-01T00:00:00"/>
    <s v="S000127"/>
    <x v="64"/>
    <s v="PO143299"/>
    <s v="GRN186399"/>
    <s v="11700-6161"/>
    <s v="MONITOR 34 INCH CURVED WQHD 3440X1440"/>
    <s v="Bracknell RG12 1RW"/>
    <n v="332"/>
    <x v="2"/>
    <s v="Diesel"/>
    <n v="1.2283999999999999E-3"/>
  </r>
  <r>
    <d v="2023-05-01T00:00:00"/>
    <s v="S000127"/>
    <x v="64"/>
    <s v="PO138669"/>
    <s v="GRN186633"/>
    <s v="11700-5464"/>
    <s v="SRVR POWEREDGE R740 2U 2.4 GHZ 32GB RAM 256GB SSD"/>
    <s v="Bracknell RG12 1RW"/>
    <n v="332"/>
    <x v="2"/>
    <s v="Diesel"/>
    <n v="1.2283999999999999E-3"/>
  </r>
  <r>
    <d v="2023-05-01T00:00:00"/>
    <s v="S000127"/>
    <x v="64"/>
    <s v="PO139705"/>
    <s v="GRN186634"/>
    <s v="11700-5464"/>
    <s v="SRVR POWEREDGE R740 2U 2.4 GHZ 32GB RAM 256GB SSD"/>
    <s v="Bracknell RG12 1RW"/>
    <n v="332"/>
    <x v="2"/>
    <s v="Diesel"/>
    <n v="1.2283999999999999E-3"/>
  </r>
  <r>
    <d v="2023-05-01T00:00:00"/>
    <s v="S000127"/>
    <x v="64"/>
    <s v="PO141735"/>
    <s v="GRN186667"/>
    <s v="11701-1917"/>
    <s v="COMPUTER RACK MOUNT 1.9GHZ 32GB RTX6000"/>
    <s v="Bracknell RG12 1RW"/>
    <n v="332"/>
    <x v="2"/>
    <s v="Diesel"/>
    <n v="1.2283999999999999E-3"/>
  </r>
  <r>
    <d v="2023-05-01T00:00:00"/>
    <s v="S000127"/>
    <x v="64"/>
    <s v="PO143810"/>
    <s v="GRN186703"/>
    <n v="13206620"/>
    <s v="KEYBOARD IN ARABIC LANGUAGE"/>
    <s v="Bracknell RG12 1RW"/>
    <n v="332"/>
    <x v="2"/>
    <s v="Diesel"/>
    <n v="1.2283999999999999E-3"/>
  </r>
  <r>
    <d v="2023-05-01T00:00:00"/>
    <s v="S000127"/>
    <x v="64"/>
    <s v="PO144302"/>
    <s v="GRN186820"/>
    <s v="11700-5464"/>
    <s v="SRVR POWEREDGE R740 2U 2.4 GHZ 32GB RAM 256GB SSD"/>
    <s v="Bracknell RG12 1RW"/>
    <n v="332"/>
    <x v="2"/>
    <s v="Diesel"/>
    <n v="1.2283999999999999E-3"/>
  </r>
  <r>
    <d v="2023-05-01T00:00:00"/>
    <s v="S000127"/>
    <x v="64"/>
    <s v="PO143686"/>
    <s v="GRN187005"/>
    <n v="101049731"/>
    <s v="DELL XE4 SFF DESKTOP PC - 512GB SSD"/>
    <s v="Bracknell RG12 1RW"/>
    <n v="332"/>
    <x v="2"/>
    <s v="Diesel"/>
    <n v="1.2283999999999999E-3"/>
  </r>
  <r>
    <d v="2023-05-01T00:00:00"/>
    <s v="S000127"/>
    <x v="64"/>
    <s v="PO143328"/>
    <s v="GRN187011"/>
    <n v="101049731"/>
    <s v="DELL XE4 SFF DESKTOP PC - 512GB SSD"/>
    <s v="Bracknell RG12 1RW"/>
    <n v="332"/>
    <x v="2"/>
    <s v="Diesel"/>
    <n v="1.2283999999999999E-3"/>
  </r>
  <r>
    <d v="2023-05-01T00:00:00"/>
    <s v="S000127"/>
    <x v="64"/>
    <s v="PO143329"/>
    <s v="GRN187016"/>
    <n v="101049731"/>
    <s v="DELL XE4 SFF DESKTOP PC - 512GB SSD"/>
    <s v="Bracknell RG12 1RW"/>
    <n v="332"/>
    <x v="2"/>
    <s v="Diesel"/>
    <n v="1.2283999999999999E-3"/>
  </r>
  <r>
    <d v="2023-08-01T00:00:00"/>
    <s v="S001047"/>
    <x v="9"/>
    <s v="PO144580"/>
    <s v="GRN193251"/>
    <n v="66205215"/>
    <s v="2X8 ELEMENT PHOTO DIODE CDWO4 30MM THICK"/>
    <s v="81300 Johor Bahru Malaysia"/>
    <n v="6781"/>
    <x v="4"/>
    <s v="Aviation"/>
    <n v="1.1924057587200001"/>
  </r>
  <r>
    <d v="2023-08-01T00:00:00"/>
    <s v="S001047"/>
    <x v="9"/>
    <s v="PO144580"/>
    <s v="GRN193252"/>
    <n v="66205215"/>
    <s v="2X8 ELEMENT PHOTO DIODE CDWO4 30MM THICK"/>
    <s v="81300 Johor Bahru Malaysia"/>
    <n v="6781"/>
    <x v="4"/>
    <s v="Aviation"/>
    <n v="1.1924057587200001"/>
  </r>
  <r>
    <d v="2023-05-01T00:00:00"/>
    <s v="S000127"/>
    <x v="64"/>
    <s v="PO144542"/>
    <s v="GRN187023"/>
    <s v="11701-2386"/>
    <s v="DELL XE4 TOWER DESKTOP PC"/>
    <s v="Bracknell RG12 1RW"/>
    <n v="332"/>
    <x v="2"/>
    <s v="Diesel"/>
    <n v="1.2283999999999999E-3"/>
  </r>
  <r>
    <d v="2023-05-01T00:00:00"/>
    <s v="S000127"/>
    <x v="64"/>
    <s v="PO143810"/>
    <s v="GRN187024"/>
    <s v="11701-2386"/>
    <s v="DELL XE4 Tower DESKTOP PC - 1TB SSD"/>
    <s v="Bracknell RG12 1RW"/>
    <n v="332"/>
    <x v="2"/>
    <s v="Diesel"/>
    <n v="1.2283999999999999E-3"/>
  </r>
  <r>
    <d v="2023-05-01T00:00:00"/>
    <s v="S000127"/>
    <x v="64"/>
    <s v="PO142328"/>
    <s v="GRN187026"/>
    <n v="101045491"/>
    <s v="OPTIPLEX 7400 ALL-IN-ONE XCTO"/>
    <s v="Bracknell RG12 1RW"/>
    <n v="332"/>
    <x v="2"/>
    <s v="Diesel"/>
    <n v="1.2283999999999999E-3"/>
  </r>
  <r>
    <d v="2023-05-01T00:00:00"/>
    <s v="S000127"/>
    <x v="64"/>
    <s v="PO144472"/>
    <s v="GRN187260"/>
    <n v="13200984"/>
    <s v="DELL 24 MONITOR - P2423 - 61CM (24&quot;)"/>
    <s v="Bracknell RG12 1RW"/>
    <n v="332"/>
    <x v="2"/>
    <s v="Diesel"/>
    <n v="1.2283999999999999E-3"/>
  </r>
  <r>
    <d v="2023-08-01T00:00:00"/>
    <s v="S022670"/>
    <x v="26"/>
    <s v="PO146263"/>
    <s v="GRN193257"/>
    <s v="11700-5217"/>
    <s v="WASHER FLAT M18 GEOMET 500B"/>
    <s v="Congleton CW12 1HR"/>
    <n v="12.8"/>
    <x v="2"/>
    <s v="Diesel"/>
    <n v="4.7360000000000001E-5"/>
  </r>
  <r>
    <d v="2023-05-01T00:00:00"/>
    <s v="S000127"/>
    <x v="64"/>
    <s v="PO143328"/>
    <s v="GRN187703"/>
    <n v="101037955"/>
    <s v="POWER EDGE T440 SERVER WITH 16GB RDDIM"/>
    <s v="Bracknell RG12 1RW"/>
    <n v="332"/>
    <x v="2"/>
    <s v="Diesel"/>
    <n v="1.2283999999999999E-3"/>
  </r>
  <r>
    <d v="2023-05-01T00:00:00"/>
    <s v="S000127"/>
    <x v="64"/>
    <s v="PO142328"/>
    <s v="GRN187890"/>
    <n v="13202262"/>
    <s v="19&quot; MONITOR P1917S - BLACK"/>
    <s v="Bracknell RG12 1RW"/>
    <n v="332"/>
    <x v="2"/>
    <s v="Diesel"/>
    <n v="1.2283999999999999E-3"/>
  </r>
  <r>
    <d v="2023-05-01T00:00:00"/>
    <s v="S000127"/>
    <x v="64"/>
    <s v="PO145800"/>
    <s v="GRN187892"/>
    <n v="101045491"/>
    <s v="OPTIPLEX 7400 ALL-IN-ONE"/>
    <s v="Bracknell RG12 1RW"/>
    <n v="332"/>
    <x v="2"/>
    <s v="Diesel"/>
    <n v="1.2283999999999999E-3"/>
  </r>
  <r>
    <d v="2023-05-01T00:00:00"/>
    <s v="S000127"/>
    <x v="64"/>
    <s v="PO142328"/>
    <s v="GRN187896"/>
    <n v="13211955"/>
    <s v="DELL USB SLIM DVD +/- RW DRIVE DW316"/>
    <s v="Bracknell RG12 1RW"/>
    <n v="332"/>
    <x v="2"/>
    <s v="Diesel"/>
    <n v="1.2283999999999999E-3"/>
  </r>
  <r>
    <d v="2023-05-01T00:00:00"/>
    <s v="S000127"/>
    <x v="64"/>
    <s v="PO142328"/>
    <s v="GRN188047"/>
    <n v="13206620"/>
    <s v="KEYBOARD IN ARABIC LANGUAGE"/>
    <s v="Bracknell RG12 1RW"/>
    <n v="332"/>
    <x v="2"/>
    <s v="Diesel"/>
    <n v="1.2283999999999999E-3"/>
  </r>
  <r>
    <d v="2023-05-01T00:00:00"/>
    <s v="S000127"/>
    <x v="64"/>
    <s v="PO144302"/>
    <s v="GRN188049"/>
    <s v="11700-5464"/>
    <s v="SRVR POWEREDGE R740 2U 2.4 GHZ 32GB RAM 256GB SSD"/>
    <s v="Bracknell RG12 1RW"/>
    <n v="332"/>
    <x v="2"/>
    <s v="Diesel"/>
    <n v="1.2283999999999999E-3"/>
  </r>
  <r>
    <d v="2023-05-01T00:00:00"/>
    <s v="S000127"/>
    <x v="64"/>
    <s v="PO145842"/>
    <s v="GRN188058"/>
    <s v="11701-2965"/>
    <s v="POWEREDGE T550 SERVER"/>
    <s v="Bracknell RG12 1RW"/>
    <n v="332"/>
    <x v="2"/>
    <s v="Diesel"/>
    <n v="1.2283999999999999E-3"/>
  </r>
  <r>
    <d v="2023-05-01T00:00:00"/>
    <s v="S000127"/>
    <x v="64"/>
    <s v="PO144683"/>
    <s v="GRN188106"/>
    <s v="11700-7024"/>
    <s v="MONITOR 24&quot; 1080P HDMI DISPLAYPORT VGA"/>
    <s v="Bracknell RG12 1RW"/>
    <n v="332"/>
    <x v="2"/>
    <s v="Diesel"/>
    <n v="1.2283999999999999E-3"/>
  </r>
  <r>
    <d v="2023-05-01T00:00:00"/>
    <s v="S000127"/>
    <x v="64"/>
    <s v="PO145551"/>
    <s v="GRN188190"/>
    <s v="11701-1917"/>
    <s v="COMPUTER RACK MOUNT 1.9GHZ 32GB RTX6000 WITH READY"/>
    <s v="Bracknell RG12 1RW"/>
    <n v="332"/>
    <x v="2"/>
    <s v="Diesel"/>
    <n v="1.2283999999999999E-3"/>
  </r>
  <r>
    <d v="2023-05-01T00:00:00"/>
    <s v="S000127"/>
    <x v="64"/>
    <s v="PO146025"/>
    <s v="GRN188264"/>
    <n v="13206999"/>
    <s v="DELL NETSHELTER SX 42U 600MM X 1070MM DEEP ENCLOSU"/>
    <s v="Bracknell RG12 1RW"/>
    <n v="332"/>
    <x v="2"/>
    <s v="Diesel"/>
    <n v="1.2283999999999999E-3"/>
  </r>
  <r>
    <d v="2023-05-01T00:00:00"/>
    <s v="S000127"/>
    <x v="64"/>
    <s v="PO144683"/>
    <s v="GRN188300"/>
    <s v="11700-6161"/>
    <s v="MONITOR 34 INCH CURVED WQHD 3440X1440"/>
    <s v="Bracknell RG12 1RW"/>
    <n v="332"/>
    <x v="2"/>
    <s v="Diesel"/>
    <n v="1.2283999999999999E-3"/>
  </r>
  <r>
    <d v="2023-05-01T00:00:00"/>
    <s v="S000127"/>
    <x v="64"/>
    <s v="PO144683"/>
    <s v="GRN188301"/>
    <s v="11700-6161"/>
    <s v="MONITOR 34 INCH CURVED WQHD 3440X1440"/>
    <s v="Bracknell RG12 1RW"/>
    <n v="332"/>
    <x v="2"/>
    <s v="Diesel"/>
    <n v="1.2283999999999999E-3"/>
  </r>
  <r>
    <d v="2023-05-01T00:00:00"/>
    <s v="S000127"/>
    <x v="64"/>
    <s v="PO143810"/>
    <s v="GRN188303"/>
    <n v="101041082"/>
    <s v="PRECISION 3660 TOWER CTO BASE"/>
    <s v="Bracknell RG12 1RW"/>
    <n v="332"/>
    <x v="2"/>
    <s v="Diesel"/>
    <n v="1.2283999999999999E-3"/>
  </r>
  <r>
    <d v="2023-05-01T00:00:00"/>
    <s v="S000127"/>
    <x v="64"/>
    <s v="PO144683"/>
    <s v="GRN188309"/>
    <n v="101007680"/>
    <s v="DELL ULTRASHARP 43 4K USB-C HUB MONITOR-U4323QE -1"/>
    <s v="Bracknell RG12 1RW"/>
    <n v="332"/>
    <x v="2"/>
    <s v="Diesel"/>
    <n v="1.2283999999999999E-3"/>
  </r>
  <r>
    <d v="2023-08-01T00:00:00"/>
    <s v="S001047"/>
    <x v="9"/>
    <s v="PO144821"/>
    <s v="GRN193274"/>
    <n v="101026186"/>
    <s v="DIODE 2X8 ELEMENT PHOTO CDWO4 0.3MM THICK"/>
    <s v="81300 Johor Bahru Malaysia"/>
    <n v="6781"/>
    <x v="4"/>
    <s v="Aviation"/>
    <n v="1.1924057587200001"/>
  </r>
  <r>
    <d v="2023-08-01T00:00:00"/>
    <s v="S001047"/>
    <x v="9"/>
    <s v="PO144821"/>
    <s v="GRN193275"/>
    <n v="101026186"/>
    <s v="DIODE 2X8 ELEMENT PHOTO CDWO4 0.3MM THICK"/>
    <s v="81300 Johor Bahru Malaysia"/>
    <n v="6781"/>
    <x v="4"/>
    <s v="Aviation"/>
    <n v="1.1924057587200001"/>
  </r>
  <r>
    <d v="2023-08-01T00:00:00"/>
    <s v="S001047"/>
    <x v="9"/>
    <s v="PO144580"/>
    <s v="GRN193276"/>
    <n v="66205215"/>
    <s v="2X8 ELEMENT PHOTO DIODE CDWO4 30MM THICK"/>
    <s v="81300 Johor Bahru Malaysia"/>
    <n v="6781"/>
    <x v="4"/>
    <s v="Aviation"/>
    <n v="1.1924057587200001"/>
  </r>
  <r>
    <d v="2023-06-01T00:00:00"/>
    <s v="S000127"/>
    <x v="64"/>
    <s v="PO143328"/>
    <s v="GRN188425"/>
    <n v="13202262"/>
    <s v="19&quot; MONITOR P1917S - BLACK"/>
    <s v="Bracknell RG12 1RW"/>
    <n v="332"/>
    <x v="2"/>
    <s v="Diesel"/>
    <n v="1.2283999999999999E-3"/>
  </r>
  <r>
    <d v="2023-08-01T00:00:00"/>
    <s v="S001047"/>
    <x v="9"/>
    <s v="PO144821"/>
    <s v="GRN193278"/>
    <s v="11701-3091"/>
    <s v="SILICON PD - CDW04 - 5X5X10 THK - 8X2 ELEM - M13"/>
    <s v="81300 Johor Bahru Malaysia"/>
    <n v="6781"/>
    <x v="4"/>
    <s v="Aviation"/>
    <n v="1.1924057587200001"/>
  </r>
  <r>
    <d v="2023-08-01T00:00:00"/>
    <s v="S024448"/>
    <x v="58"/>
    <s v="PO146563"/>
    <s v="GRN193279"/>
    <n v="101014516"/>
    <s v="20 MICRON PARTICLE FILTER, 2-5/8&quot; OD X 20&quot; LENGTH,"/>
    <s v="California 94560"/>
    <n v="5214"/>
    <x v="0"/>
    <s v="Crude"/>
    <n v="0.4181628"/>
  </r>
  <r>
    <d v="2023-06-01T00:00:00"/>
    <s v="S000127"/>
    <x v="64"/>
    <s v="PO145952"/>
    <s v="GRN188426"/>
    <n v="101049731"/>
    <s v="DELL XE4 SFF DESKTOP PC - 512GB SSD"/>
    <s v="Bracknell RG12 1RW"/>
    <n v="332"/>
    <x v="2"/>
    <s v="Diesel"/>
    <n v="1.2283999999999999E-3"/>
  </r>
  <r>
    <d v="2023-08-01T00:00:00"/>
    <s v="S001047"/>
    <x v="9"/>
    <s v="PO144580"/>
    <s v="GRN193281"/>
    <n v="66205215"/>
    <s v="2X8 ELEMENT PHOTO DIODE CDWO4 30MM THICK"/>
    <s v="81300 Johor Bahru Malaysia"/>
    <n v="6781"/>
    <x v="4"/>
    <s v="Aviation"/>
    <n v="1.1924057587200001"/>
  </r>
  <r>
    <d v="2023-06-01T00:00:00"/>
    <s v="S000127"/>
    <x v="64"/>
    <s v="PO143328"/>
    <s v="GRN188472"/>
    <n v="13200984"/>
    <s v="DELL 24&quot; P2421 MONITOR BLACK"/>
    <s v="Bracknell RG12 1RW"/>
    <n v="332"/>
    <x v="2"/>
    <s v="Diesel"/>
    <n v="1.2283999999999999E-3"/>
  </r>
  <r>
    <d v="2023-06-01T00:00:00"/>
    <s v="S000127"/>
    <x v="64"/>
    <s v="PO143810"/>
    <s v="GRN188474"/>
    <s v="11701-1917"/>
    <s v="COMPUTER RACK MOUNT 1.9GHZ 32GB RTX6000"/>
    <s v="Bracknell RG12 1RW"/>
    <n v="332"/>
    <x v="2"/>
    <s v="Diesel"/>
    <n v="1.2283999999999999E-3"/>
  </r>
  <r>
    <d v="2023-06-01T00:00:00"/>
    <s v="S000127"/>
    <x v="64"/>
    <s v="PO144683"/>
    <s v="GRN188611"/>
    <s v="11700-7024"/>
    <s v="MONITOR 24&quot; 1080P HDMI DISPLAYPORT VGA"/>
    <s v="Bracknell RG12 1RW"/>
    <n v="332"/>
    <x v="2"/>
    <s v="Diesel"/>
    <n v="1.2283999999999999E-3"/>
  </r>
  <r>
    <d v="2023-06-01T00:00:00"/>
    <s v="S000127"/>
    <x v="64"/>
    <s v="PO143328"/>
    <s v="GRN188673"/>
    <n v="101007680"/>
    <s v="DELL 43 ULTRA HD 4K MULTI-CLIENT MONITOR DELL U432"/>
    <s v="Bracknell RG12 1RW"/>
    <n v="332"/>
    <x v="2"/>
    <s v="Diesel"/>
    <n v="1.2283999999999999E-3"/>
  </r>
  <r>
    <d v="2023-08-01T00:00:00"/>
    <s v="S001047"/>
    <x v="9"/>
    <s v="PO144821"/>
    <s v="GRN193286"/>
    <n v="101026186"/>
    <s v="DIODE 2X8 ELEMENT PHOTO CDWO4 0.3MM THICK"/>
    <s v="81300 Johor Bahru Malaysia"/>
    <n v="6781"/>
    <x v="4"/>
    <s v="Aviation"/>
    <n v="1.1924057587200001"/>
  </r>
  <r>
    <d v="2023-06-01T00:00:00"/>
    <s v="S000127"/>
    <x v="64"/>
    <s v="PO144302"/>
    <s v="GRN188814"/>
    <s v="11700-5464"/>
    <s v="SRVR POWEREDGE R740 2U 2.4 GHZ 32GB RAM 256GB SSD"/>
    <s v="Bracknell RG12 1RW"/>
    <n v="332"/>
    <x v="2"/>
    <s v="Diesel"/>
    <n v="1.2283999999999999E-3"/>
  </r>
  <r>
    <d v="2023-06-01T00:00:00"/>
    <s v="S000127"/>
    <x v="64"/>
    <s v="PO144683"/>
    <s v="GRN188818"/>
    <s v="11700-6161"/>
    <s v="MONITOR 34 INCH CURVED WQHD 3440X1440"/>
    <s v="Bracknell RG12 1RW"/>
    <n v="332"/>
    <x v="2"/>
    <s v="Diesel"/>
    <n v="1.2283999999999999E-3"/>
  </r>
  <r>
    <d v="2023-08-01T00:00:00"/>
    <s v="S001047"/>
    <x v="9"/>
    <s v="PO144821"/>
    <s v="GRN193289"/>
    <s v="11701-3091"/>
    <s v="SILICON PD - CDW04 - 5X5X10 THK - 8X2 ELEM - M13"/>
    <s v="81300 Johor Bahru Malaysia"/>
    <n v="6781"/>
    <x v="4"/>
    <s v="Aviation"/>
    <n v="1.1924057587200001"/>
  </r>
  <r>
    <d v="2023-06-01T00:00:00"/>
    <s v="S000127"/>
    <x v="64"/>
    <s v="PO144683"/>
    <s v="GRN188828"/>
    <n v="101037955"/>
    <s v="POWER EDGE T440 SERVER WITH 16GB RDDIM"/>
    <s v="Bracknell RG12 1RW"/>
    <n v="332"/>
    <x v="2"/>
    <s v="Diesel"/>
    <n v="1.2283999999999999E-3"/>
  </r>
  <r>
    <d v="2023-06-01T00:00:00"/>
    <s v="S000127"/>
    <x v="64"/>
    <s v="PO142320"/>
    <s v="GRN189020"/>
    <n v="101044669"/>
    <s v="DELL PRO STEREO SOUNDBAR BLACK 5W"/>
    <s v="Bracknell RG12 1RW"/>
    <n v="332"/>
    <x v="2"/>
    <s v="Diesel"/>
    <n v="1.2283999999999999E-3"/>
  </r>
  <r>
    <d v="2023-06-01T00:00:00"/>
    <s v="S000127"/>
    <x v="64"/>
    <s v="PO144683"/>
    <s v="GRN189087"/>
    <n v="101037955"/>
    <s v="POWER EDGE T440 SERVER WITH 16GB RDDIM"/>
    <s v="Bracknell RG12 1RW"/>
    <n v="332"/>
    <x v="2"/>
    <s v="Diesel"/>
    <n v="1.2283999999999999E-3"/>
  </r>
  <r>
    <d v="2023-06-01T00:00:00"/>
    <s v="S000127"/>
    <x v="64"/>
    <s v="PO146383"/>
    <s v="GRN189127"/>
    <s v="11700-8986"/>
    <s v="MONITOR 24IN 1080P HDMI DP DP (MST OUT)"/>
    <s v="Bracknell RG12 1RW"/>
    <n v="332"/>
    <x v="2"/>
    <s v="Diesel"/>
    <n v="1.2283999999999999E-3"/>
  </r>
  <r>
    <d v="2023-06-01T00:00:00"/>
    <s v="S000127"/>
    <x v="64"/>
    <s v="PO146324"/>
    <s v="GRN189142"/>
    <s v="11700-7992"/>
    <s v="SFW WINDOWS SERVER STD EMBEDDED 2019 ESD OLC 5 CAL"/>
    <s v="Bracknell RG12 1RW"/>
    <n v="332"/>
    <x v="2"/>
    <s v="Diesel"/>
    <n v="1.2283999999999999E-3"/>
  </r>
  <r>
    <d v="2023-08-01T00:00:00"/>
    <s v="S001047"/>
    <x v="9"/>
    <s v="PO144821"/>
    <s v="GRN193298"/>
    <n v="101026186"/>
    <s v="DIODE 2X8 ELEMENT PHOTO CDWO4 0.3MM THICK"/>
    <s v="81300 Johor Bahru Malaysia"/>
    <n v="6781"/>
    <x v="4"/>
    <s v="Aviation"/>
    <n v="1.1924057587200001"/>
  </r>
  <r>
    <d v="2023-08-01T00:00:00"/>
    <s v="S024099"/>
    <x v="47"/>
    <s v="PO145096"/>
    <s v="GRN193442"/>
    <s v="340-1012-1"/>
    <s v="WELDMENT LINAC SUPPORT STRUCTURE"/>
    <s v="Stafford ST16 3DR"/>
    <n v="49.6"/>
    <x v="3"/>
    <s v="Diesel"/>
    <n v="5.0430800000000005E-2"/>
  </r>
  <r>
    <d v="2023-08-01T00:00:00"/>
    <s v="S026602"/>
    <x v="12"/>
    <s v="PO146760"/>
    <s v="GRN193303"/>
    <s v="11550-0436"/>
    <s v="GENERATOR FILTER FUEL DIESEL"/>
    <s v="Watford WD24 7GG"/>
    <n v="302"/>
    <x v="2"/>
    <s v="Diesl"/>
    <n v="1.1173999999999999E-3"/>
  </r>
  <r>
    <d v="2023-06-01T00:00:00"/>
    <s v="S000127"/>
    <x v="64"/>
    <s v="PO145812"/>
    <s v="GRN189174"/>
    <s v="11701-2386"/>
    <s v="DELL XE4 TOWER DESKTOP PC"/>
    <s v="Bracknell RG12 1RW"/>
    <n v="332"/>
    <x v="2"/>
    <s v="Diesel"/>
    <n v="1.2283999999999999E-3"/>
  </r>
  <r>
    <d v="2023-06-01T00:00:00"/>
    <s v="S000127"/>
    <x v="64"/>
    <s v="PO144683"/>
    <s v="GRN189315"/>
    <s v="11700-7024"/>
    <s v="MONITOR 24&quot; 1080P HDMI DISPLAYPORT VGA"/>
    <s v="Bracknell RG12 1RW"/>
    <n v="332"/>
    <x v="2"/>
    <s v="Diesel"/>
    <n v="1.2283999999999999E-3"/>
  </r>
  <r>
    <d v="2023-06-01T00:00:00"/>
    <s v="S000127"/>
    <x v="64"/>
    <s v="PO144472"/>
    <s v="GRN189316"/>
    <n v="13200984"/>
    <s v="DELL 24 MONITOR - P2423 - 61CM (24&quot;)"/>
    <s v="Bracknell RG12 1RW"/>
    <n v="332"/>
    <x v="2"/>
    <s v="Diesel"/>
    <n v="1.2283999999999999E-3"/>
  </r>
  <r>
    <d v="2023-06-01T00:00:00"/>
    <s v="S000127"/>
    <x v="64"/>
    <s v="PO145812"/>
    <s v="GRN189409"/>
    <s v="11700-8986"/>
    <s v="MONITOR 24IN 1080P HDMI DP DP (MST OUT)"/>
    <s v="Bracknell RG12 1RW"/>
    <n v="332"/>
    <x v="2"/>
    <s v="Diesel"/>
    <n v="1.2283999999999999E-3"/>
  </r>
  <r>
    <d v="2023-08-01T00:00:00"/>
    <s v="S000892"/>
    <x v="16"/>
    <s v="PO147674"/>
    <s v="GRN193311"/>
    <n v="21257524"/>
    <s v="PATCH CORD CAT 5E FTP PVC METAL SHIELD 10M BLUE"/>
    <s v="Stockport SK4 2JT"/>
    <n v="55"/>
    <x v="2"/>
    <s v="Diesel"/>
    <n v="2.0350000000000001E-4"/>
  </r>
  <r>
    <d v="2023-06-01T00:00:00"/>
    <s v="S000127"/>
    <x v="64"/>
    <s v="PO146123"/>
    <s v="GRN189478"/>
    <n v="1"/>
    <s v="freight inwards"/>
    <s v="Bracknell RG12 1RW"/>
    <n v="332"/>
    <x v="2"/>
    <s v="Diesel"/>
    <n v="1.2283999999999999E-3"/>
  </r>
  <r>
    <d v="2023-08-01T00:00:00"/>
    <s v="S000892"/>
    <x v="16"/>
    <s v="PO148127"/>
    <s v="GRN193314"/>
    <n v="34208933"/>
    <s v="SWITCH DISCONNECTOR 4 POLE DIN RAIL 63A 22 KW IP65"/>
    <s v="Stockport SK4 2JT"/>
    <n v="55"/>
    <x v="2"/>
    <s v="Diesel"/>
    <n v="2.0350000000000001E-4"/>
  </r>
  <r>
    <d v="2023-06-01T00:00:00"/>
    <s v="S000127"/>
    <x v="64"/>
    <s v="PO142320"/>
    <s v="GRN189675"/>
    <n v="101013995"/>
    <s v="Dell 22 Monitor – P2222H - 54.6cm (21.5&quot;)"/>
    <s v="Bracknell RG12 1RW"/>
    <n v="332"/>
    <x v="2"/>
    <s v="Diesel"/>
    <n v="1.2283999999999999E-3"/>
  </r>
  <r>
    <d v="2023-08-01T00:00:00"/>
    <s v="S000892"/>
    <x v="16"/>
    <s v="PO148127"/>
    <s v="GRN193317"/>
    <n v="101024844"/>
    <s v="M12 CABLE GLAND WITH LOCKNUT NYLON IP68"/>
    <s v="Stockport SK4 2JT"/>
    <n v="55"/>
    <x v="2"/>
    <s v="Diesel"/>
    <n v="2.0350000000000001E-4"/>
  </r>
  <r>
    <d v="2023-06-01T00:00:00"/>
    <s v="S000127"/>
    <x v="64"/>
    <s v="PO144683"/>
    <s v="GRN189820"/>
    <s v="11700-6161"/>
    <s v="MONITOR 34 INCH CURVED WQHD 3440X1440"/>
    <s v="Bracknell RG12 1RW"/>
    <n v="332"/>
    <x v="2"/>
    <s v="Diesel"/>
    <n v="1.2283999999999999E-3"/>
  </r>
  <r>
    <d v="2023-06-01T00:00:00"/>
    <s v="S000127"/>
    <x v="64"/>
    <s v="PO141859"/>
    <s v="GRN189830"/>
    <s v="11701-1917"/>
    <s v="COMPUTER RACK MOUNT 1.9GHZ 32GB RTX6000"/>
    <s v="Bracknell RG12 1RW"/>
    <n v="332"/>
    <x v="2"/>
    <s v="Diesel"/>
    <n v="1.2283999999999999E-3"/>
  </r>
  <r>
    <d v="2023-06-01T00:00:00"/>
    <s v="S000127"/>
    <x v="64"/>
    <s v="PO144857"/>
    <s v="GRN189925"/>
    <s v="11701-2386"/>
    <s v="DELL XE4 TOWER DESKTOP PC"/>
    <s v="Bracknell RG12 1RW"/>
    <n v="332"/>
    <x v="2"/>
    <s v="Diesel"/>
    <n v="1.2283999999999999E-3"/>
  </r>
  <r>
    <d v="2023-06-01T00:00:00"/>
    <s v="S000127"/>
    <x v="64"/>
    <s v="PO145740"/>
    <s v="GRN189934"/>
    <s v="11701-2386"/>
    <s v="DELL XE4 TOWER DESKTOP PC"/>
    <s v="Bracknell RG12 1RW"/>
    <n v="332"/>
    <x v="2"/>
    <s v="Diesel"/>
    <n v="1.2283999999999999E-3"/>
  </r>
  <r>
    <d v="2023-06-01T00:00:00"/>
    <s v="S000127"/>
    <x v="64"/>
    <s v="PO146766"/>
    <s v="GRN189938"/>
    <s v="11701-2386"/>
    <s v="DELL XE4 TOWER DESKTOP PC"/>
    <s v="Bracknell RG12 1RW"/>
    <n v="332"/>
    <x v="2"/>
    <s v="Diesel"/>
    <n v="1.2283999999999999E-3"/>
  </r>
  <r>
    <d v="2023-06-01T00:00:00"/>
    <s v="S000127"/>
    <x v="64"/>
    <s v="PO146025"/>
    <s v="GRN189981"/>
    <n v="101049990"/>
    <s v="VMWARE VSPHERE ESSENTIAL PLUS DELL.210-AIKY (10595"/>
    <s v="Bracknell RG12 1RW"/>
    <n v="332"/>
    <x v="2"/>
    <s v="Diesel"/>
    <n v="1.2283999999999999E-3"/>
  </r>
  <r>
    <d v="2023-06-01T00:00:00"/>
    <s v="S000127"/>
    <x v="64"/>
    <s v="PO146959"/>
    <s v="GRN190223"/>
    <s v="11701-3106"/>
    <s v="DELL MEMORY UPGRADE - 16GB - 2RX8 DDR4 RDIMM 2933M"/>
    <s v="Bracknell RG12 1RW"/>
    <n v="332"/>
    <x v="2"/>
    <s v="Diesel"/>
    <n v="1.2283999999999999E-3"/>
  </r>
  <r>
    <d v="2023-06-01T00:00:00"/>
    <s v="S000127"/>
    <x v="64"/>
    <s v="PO144857"/>
    <s v="GRN190275"/>
    <s v="11700-7024"/>
    <s v="MONITOR 24&quot; 1080P HDMI DISPLAYPORT VGA"/>
    <s v="Bracknell RG12 1RW"/>
    <n v="332"/>
    <x v="2"/>
    <s v="Diesel"/>
    <n v="1.2283999999999999E-3"/>
  </r>
  <r>
    <d v="2023-06-01T00:00:00"/>
    <s v="S000127"/>
    <x v="64"/>
    <s v="PO143329"/>
    <s v="GRN190336"/>
    <n v="13200984"/>
    <s v="DELL 24&quot; P2421 MONITOR BLACK"/>
    <s v="Bracknell RG12 1RW"/>
    <n v="332"/>
    <x v="2"/>
    <s v="Diesel"/>
    <n v="1.2283999999999999E-3"/>
  </r>
  <r>
    <d v="2023-06-01T00:00:00"/>
    <s v="S000127"/>
    <x v="64"/>
    <s v="PO143329"/>
    <s v="GRN190337"/>
    <n v="13202262"/>
    <s v="19&quot; MONITOR P1917S - BLACK"/>
    <s v="Bracknell RG12 1RW"/>
    <n v="332"/>
    <x v="2"/>
    <s v="Diesel"/>
    <n v="1.2283999999999999E-3"/>
  </r>
  <r>
    <d v="2023-06-01T00:00:00"/>
    <s v="S000127"/>
    <x v="64"/>
    <s v="PO142057"/>
    <s v="GRN190508"/>
    <n v="101047040"/>
    <s v="PRECISION XCTO 7920 BASE"/>
    <s v="Bracknell RG12 1RW"/>
    <n v="332"/>
    <x v="2"/>
    <s v="Diesel"/>
    <n v="1.2283999999999999E-3"/>
  </r>
  <r>
    <d v="2023-07-01T00:00:00"/>
    <s v="S000127"/>
    <x v="64"/>
    <s v="PO142072"/>
    <s v="GRN190974"/>
    <s v="11700-5464"/>
    <s v="SRVR POWEREDGE R740 2U 2.4 GHZ 32GB RAM 256GB SSD"/>
    <s v="Bracknell RG12 1RW"/>
    <n v="332"/>
    <x v="2"/>
    <s v="Diesel"/>
    <n v="1.2283999999999999E-3"/>
  </r>
  <r>
    <d v="2023-07-01T00:00:00"/>
    <s v="S000127"/>
    <x v="64"/>
    <s v="PO144857"/>
    <s v="GRN191035"/>
    <s v="11700-5464"/>
    <s v="SRVR POWEREDGE R740 2U 2.4 GHZ 32GB RAM 256GB SSD"/>
    <s v="Bracknell RG12 1RW"/>
    <n v="332"/>
    <x v="2"/>
    <s v="Diesel"/>
    <n v="1.2283999999999999E-3"/>
  </r>
  <r>
    <d v="2023-07-01T00:00:00"/>
    <s v="S000127"/>
    <x v="64"/>
    <s v="PO144857"/>
    <s v="GRN191039"/>
    <s v="11700-6161"/>
    <s v="MONITOR 34 INCH CURVED WQHD 3440X1440"/>
    <s v="Bracknell RG12 1RW"/>
    <n v="332"/>
    <x v="2"/>
    <s v="Diesel"/>
    <n v="1.2283999999999999E-3"/>
  </r>
  <r>
    <d v="2023-07-01T00:00:00"/>
    <s v="S000127"/>
    <x v="64"/>
    <s v="PO143329"/>
    <s v="GRN191045"/>
    <n v="101037955"/>
    <s v="POWER EDGE T440 SERVER WITH 16GB RDDIM"/>
    <s v="Bracknell RG12 1RW"/>
    <n v="332"/>
    <x v="2"/>
    <s v="Diesel"/>
    <n v="1.2283999999999999E-3"/>
  </r>
  <r>
    <d v="2023-08-01T00:00:00"/>
    <s v="S001571"/>
    <x v="10"/>
    <s v="PO145471"/>
    <s v="GRN193356"/>
    <s v="11700-5373"/>
    <s v="HOOD LASER SENSOR LMS141 SERIES"/>
    <s v="St Albans AL1 5BN"/>
    <n v="298"/>
    <x v="2"/>
    <s v="Diesel"/>
    <n v="1.1026E-3"/>
  </r>
  <r>
    <d v="2023-08-01T00:00:00"/>
    <s v="S001571"/>
    <x v="10"/>
    <s v="PO147592"/>
    <s v="GRN193357"/>
    <n v="42205718"/>
    <s v="WEATHER HOOD (180) VERTICAL MOUNTING SICK 2063050"/>
    <s v="St Albans AL1 5BN"/>
    <n v="298"/>
    <x v="2"/>
    <s v="Diesel"/>
    <n v="1.1026E-3"/>
  </r>
  <r>
    <d v="2023-07-01T00:00:00"/>
    <s v="S000127"/>
    <x v="64"/>
    <s v="PO142072"/>
    <s v="GRN191180"/>
    <n v="101044625"/>
    <s v="DELL PRECISION 5820 XL TOWER XCTO BASE DELL 210-AN"/>
    <s v="Bracknell RG12 1RW"/>
    <n v="332"/>
    <x v="2"/>
    <s v="Diesel"/>
    <n v="1.2283999999999999E-3"/>
  </r>
  <r>
    <d v="2023-07-01T00:00:00"/>
    <s v="S000127"/>
    <x v="64"/>
    <s v="PO144857"/>
    <s v="GRN191240"/>
    <s v="11700-7024"/>
    <s v="MONITOR 24&quot; 1080P HDMI DISPLAYPORT VGA"/>
    <s v="Bracknell RG12 1RW"/>
    <n v="332"/>
    <x v="2"/>
    <s v="Diesel"/>
    <n v="1.2283999999999999E-3"/>
  </r>
  <r>
    <d v="2023-07-01T00:00:00"/>
    <s v="S000127"/>
    <x v="64"/>
    <s v="PO143329"/>
    <s v="GRN191292"/>
    <n v="101007680"/>
    <s v="DELL 43 ULTRA HD 4K MULTI-CLIENT MONITOR DELL U432"/>
    <s v="Bracknell RG12 1RW"/>
    <n v="332"/>
    <x v="2"/>
    <s v="Diesel"/>
    <n v="1.2283999999999999E-3"/>
  </r>
  <r>
    <d v="2023-07-01T00:00:00"/>
    <s v="S000127"/>
    <x v="64"/>
    <s v="PO146549"/>
    <s v="GRN191295"/>
    <s v="11701-2386"/>
    <s v="DELL XE4 TOWER DESKTOP PC"/>
    <s v="Bracknell RG12 1RW"/>
    <n v="332"/>
    <x v="2"/>
    <s v="Diesel"/>
    <n v="1.2283999999999999E-3"/>
  </r>
  <r>
    <d v="2023-07-01T00:00:00"/>
    <s v="S000127"/>
    <x v="64"/>
    <s v="PO147310"/>
    <s v="GRN191501"/>
    <n v="13206620"/>
    <s v="KEYBOARD IN ARABIC LANGUAGE"/>
    <s v="Bracknell RG12 1RW"/>
    <n v="332"/>
    <x v="2"/>
    <s v="Diesel"/>
    <n v="1.2283999999999999E-3"/>
  </r>
  <r>
    <d v="2023-08-01T00:00:00"/>
    <s v="S025431"/>
    <x v="0"/>
    <s v="PO146741"/>
    <s v="GRN193363"/>
    <s v="331-6073-1"/>
    <s v="KIT TOUCH-UP PAINT RAL 7035 PORTAL II"/>
    <s v="Boston Massachusetts"/>
    <n v="3154"/>
    <x v="0"/>
    <s v="Crude"/>
    <n v="1.0118031999999999E-2"/>
  </r>
  <r>
    <d v="2023-07-01T00:00:00"/>
    <s v="S000127"/>
    <x v="64"/>
    <s v="PO144472"/>
    <s v="GRN191799"/>
    <n v="13200984"/>
    <s v="DELL 24 MONITOR - P2423 - 61CM (24&quot;)"/>
    <s v="Bracknell RG12 1RW"/>
    <n v="332"/>
    <x v="2"/>
    <s v="Diesel"/>
    <n v="1.2283999999999999E-3"/>
  </r>
  <r>
    <d v="2023-07-01T00:00:00"/>
    <s v="S000127"/>
    <x v="64"/>
    <s v="PO144857"/>
    <s v="GRN191897"/>
    <s v="11700-7024"/>
    <s v="MONITOR 24&quot; 1080P HDMI DISPLAYPORT VGA"/>
    <s v="Bracknell RG12 1RW"/>
    <n v="332"/>
    <x v="2"/>
    <s v="Diesel"/>
    <n v="1.2283999999999999E-3"/>
  </r>
  <r>
    <d v="2023-08-01T00:00:00"/>
    <s v="S025431"/>
    <x v="0"/>
    <s v="PO146925"/>
    <s v="GRN193367"/>
    <s v="11561-0744"/>
    <s v="SCREW SEMS FLT/SPL/LOC SHCS M6X22 NICKEL PLATED"/>
    <s v="Boston Massachusetts"/>
    <n v="3154"/>
    <x v="0"/>
    <s v="Crude"/>
    <n v="1.0118031999999999E-2"/>
  </r>
  <r>
    <d v="2023-08-01T00:00:00"/>
    <s v="S023284"/>
    <x v="19"/>
    <s v="PO144845"/>
    <s v="GRN193368"/>
    <n v="101036339"/>
    <s v="CONTROL PENDANT ASSEMBLY"/>
    <s v="Leicester LE19 2DT"/>
    <n v="144"/>
    <x v="1"/>
    <s v="Diesel"/>
    <n v="5.3280000000000001E-2"/>
  </r>
  <r>
    <d v="2023-08-01T00:00:00"/>
    <s v="S025431"/>
    <x v="0"/>
    <s v="PO146961"/>
    <s v="GRN193369"/>
    <s v="11700-2170"/>
    <s v="3/8 TUBE X 1/4 NPT MALE PTC 90DEG SWIVEL ADAPTER"/>
    <s v="Boston Massachusetts"/>
    <n v="3154"/>
    <x v="0"/>
    <s v="Crude"/>
    <n v="1.0118031999999999E-2"/>
  </r>
  <r>
    <d v="2023-08-01T00:00:00"/>
    <s v="S023284"/>
    <x v="19"/>
    <s v="PO144392"/>
    <s v="GRN193370"/>
    <n v="101032710"/>
    <s v="SUSPENSION LOCK JUNCTION BOX"/>
    <s v="Leicester LE19 2DT"/>
    <n v="144"/>
    <x v="1"/>
    <s v="Diesel"/>
    <n v="5.3280000000000001E-2"/>
  </r>
  <r>
    <d v="2023-08-01T00:00:00"/>
    <s v="S025431"/>
    <x v="0"/>
    <s v="PO146813"/>
    <s v="GRN193371"/>
    <s v="11701-0042"/>
    <s v="VALVE HOT GAS BYPASS, 7/8TH ODF"/>
    <s v="Boston Massachusetts"/>
    <n v="3154"/>
    <x v="0"/>
    <s v="Crude"/>
    <n v="1.0118031999999999E-2"/>
  </r>
  <r>
    <d v="2023-08-01T00:00:00"/>
    <s v="S025431"/>
    <x v="0"/>
    <s v="PO138604"/>
    <s v="GRN193372"/>
    <s v="280-0647-1"/>
    <s v="ASSEMBLY HOOP PCB CHASSIS"/>
    <s v="Boston Massachusetts"/>
    <n v="3154"/>
    <x v="0"/>
    <s v="Crude"/>
    <n v="1.0118031999999999E-2"/>
  </r>
  <r>
    <d v="2023-08-01T00:00:00"/>
    <s v="S024190"/>
    <x v="22"/>
    <s v="PO146262"/>
    <s v="GRN193373"/>
    <s v="340-1085-1"/>
    <s v="LINAC GLIDE STRIP"/>
    <s v="Stockport SK4 2JT"/>
    <n v="22.2"/>
    <x v="1"/>
    <s v="Diesel"/>
    <n v="8.2140000000000008E-3"/>
  </r>
  <r>
    <d v="2023-07-01T00:00:00"/>
    <s v="S000127"/>
    <x v="64"/>
    <s v="PO144857"/>
    <s v="GRN191900"/>
    <s v="11700-6161"/>
    <s v="MONITOR 34 INCH CURVED WQHD 3440X1440"/>
    <s v="Bracknell RG12 1RW"/>
    <n v="332"/>
    <x v="2"/>
    <s v="Diesel"/>
    <n v="1.2283999999999999E-3"/>
  </r>
  <r>
    <d v="2023-08-01T00:00:00"/>
    <s v="S024190"/>
    <x v="22"/>
    <s v="PO147071"/>
    <s v="GRN193375"/>
    <n v="101017188"/>
    <s v="GASKET DETECTOR ACCESS PANEL"/>
    <s v="Stockport SK4 2JT"/>
    <n v="22.2"/>
    <x v="1"/>
    <s v="Diesel"/>
    <n v="8.2140000000000008E-3"/>
  </r>
  <r>
    <d v="2023-08-01T00:00:00"/>
    <s v="S024190"/>
    <x v="22"/>
    <s v="PO146354"/>
    <s v="GRN193376"/>
    <n v="101017188"/>
    <s v="GASKET DETECTOR ACCESS PANEL"/>
    <s v="Stockport SK4 2JT"/>
    <n v="22.2"/>
    <x v="1"/>
    <s v="Diesel"/>
    <n v="8.2140000000000008E-3"/>
  </r>
  <r>
    <d v="2023-08-01T00:00:00"/>
    <s v="S025431"/>
    <x v="0"/>
    <s v="PO147625"/>
    <s v="GRN193382"/>
    <s v="11540-0459"/>
    <s v="FILTER AIR 24X24 DURAMAX65 DM-601"/>
    <s v="Boston Massachusetts"/>
    <n v="3154"/>
    <x v="0"/>
    <s v="Crude"/>
    <n v="1.0118031999999999E-2"/>
  </r>
  <r>
    <d v="2023-08-01T00:00:00"/>
    <s v="S001571"/>
    <x v="10"/>
    <s v="PO147592"/>
    <s v="GRN193386"/>
    <n v="42205718"/>
    <s v="WEATHER HOOD (180) VERTICAL MOUNTING SICK 2063050"/>
    <s v="St Albans AL1 5BN"/>
    <n v="298"/>
    <x v="2"/>
    <s v="Diesel"/>
    <n v="1.1026E-3"/>
  </r>
  <r>
    <d v="2023-08-01T00:00:00"/>
    <s v="S025431"/>
    <x v="0"/>
    <s v="PO146489"/>
    <s v="GRN193387"/>
    <s v="315-0608-1"/>
    <s v="ASSY SYSTEM CONTROLLER CSC-PIOM"/>
    <s v="Boston Massachusetts"/>
    <n v="3154"/>
    <x v="0"/>
    <s v="Crude"/>
    <n v="1.0118031999999999E-2"/>
  </r>
  <r>
    <d v="2023-08-01T00:00:00"/>
    <s v="S001571"/>
    <x v="10"/>
    <s v="PO147695"/>
    <s v="GRN193388"/>
    <n v="57205719"/>
    <s v="MOUNTING KIT 1"/>
    <s v="St Albans AL1 5BN"/>
    <n v="298"/>
    <x v="2"/>
    <s v="Diesel"/>
    <n v="1.1026E-3"/>
  </r>
  <r>
    <d v="2023-07-01T00:00:00"/>
    <s v="S000127"/>
    <x v="64"/>
    <s v="PO147377"/>
    <s v="GRN191981"/>
    <n v="1"/>
    <s v="freight inwards"/>
    <s v="Bracknell RG12 1RW"/>
    <n v="332"/>
    <x v="2"/>
    <s v="Diesel"/>
    <n v="1.2283999999999999E-3"/>
  </r>
  <r>
    <d v="2023-07-01T00:00:00"/>
    <s v="S000127"/>
    <x v="64"/>
    <s v="PO145551"/>
    <s v="GRN192142"/>
    <s v="11700-5464"/>
    <s v="SRVR POWEREDGE R740 2U 2.4 GHZ 32GB RAM 256GB SSD"/>
    <s v="Bracknell RG12 1RW"/>
    <n v="332"/>
    <x v="2"/>
    <s v="Diesel"/>
    <n v="1.2283999999999999E-3"/>
  </r>
  <r>
    <d v="2023-07-01T00:00:00"/>
    <s v="S000127"/>
    <x v="64"/>
    <s v="PO143686"/>
    <s v="GRN192342"/>
    <n v="101047040"/>
    <s v="PRECISION XCTO 7920 BASE DELL.210-AMRM"/>
    <s v="Bracknell RG12 1RW"/>
    <n v="332"/>
    <x v="2"/>
    <s v="Diesel"/>
    <n v="1.2283999999999999E-3"/>
  </r>
  <r>
    <d v="2023-07-01T00:00:00"/>
    <s v="S000127"/>
    <x v="64"/>
    <s v="PO144472"/>
    <s v="GRN192369"/>
    <n v="13200984"/>
    <s v="DELL 24 MONITOR - P2423 - 61CM (24&quot;)"/>
    <s v="Bracknell RG12 1RW"/>
    <n v="332"/>
    <x v="2"/>
    <s v="Diesel"/>
    <n v="1.2283999999999999E-3"/>
  </r>
  <r>
    <d v="2023-07-01T00:00:00"/>
    <s v="S000127"/>
    <x v="64"/>
    <s v="PO146413"/>
    <s v="GRN192462"/>
    <s v="11701-2386"/>
    <s v="DELL XE4 TOWER DESKTOP PC"/>
    <s v="Bracknell RG12 1RW"/>
    <n v="332"/>
    <x v="2"/>
    <s v="Diesel"/>
    <n v="1.2283999999999999E-3"/>
  </r>
  <r>
    <d v="2023-07-01T00:00:00"/>
    <s v="S000127"/>
    <x v="64"/>
    <s v="PO144857"/>
    <s v="GRN192496"/>
    <s v="11700-5464"/>
    <s v="SRVR POWEREDGE R740 2U 2.4 GHZ 32GB RAM 256GB SSD"/>
    <s v="Bracknell RG12 1RW"/>
    <n v="332"/>
    <x v="2"/>
    <s v="Diesel"/>
    <n v="1.2283999999999999E-3"/>
  </r>
  <r>
    <d v="2023-07-01T00:00:00"/>
    <s v="S000127"/>
    <x v="64"/>
    <s v="PO147109"/>
    <s v="GRN192526"/>
    <s v="11701-2928"/>
    <s v="DELL LATITUDE 7330 RUGGED CTO"/>
    <s v="Bracknell RG12 1RW"/>
    <n v="332"/>
    <x v="2"/>
    <s v="Diesel"/>
    <n v="1.2283999999999999E-3"/>
  </r>
  <r>
    <d v="2023-08-01T00:00:00"/>
    <s v="S024190"/>
    <x v="22"/>
    <s v="PO146408"/>
    <s v="GRN193425"/>
    <n v="40259812"/>
    <s v="COWL BASE SEAL"/>
    <s v="Stockport SK4 2JT"/>
    <n v="22.2"/>
    <x v="1"/>
    <s v="Diesel"/>
    <n v="8.2140000000000008E-3"/>
  </r>
  <r>
    <d v="2023-07-01T00:00:00"/>
    <s v="S000127"/>
    <x v="64"/>
    <s v="PO147718"/>
    <s v="GRN192760"/>
    <s v="11701-3334"/>
    <s v="T440 SERVER - 32GB RAM - 20TB HDD - WINDOWS SERVER"/>
    <s v="Bracknell RG12 1RW"/>
    <n v="332"/>
    <x v="2"/>
    <s v="Diesel"/>
    <n v="1.2283999999999999E-3"/>
  </r>
  <r>
    <d v="2023-08-01T00:00:00"/>
    <s v="S024190"/>
    <x v="22"/>
    <s v="PO146914"/>
    <s v="GRN193427"/>
    <n v="101014001"/>
    <s v="GASKET DETECTOR BOX LID"/>
    <s v="Stockport SK4 2JT"/>
    <n v="22.2"/>
    <x v="1"/>
    <s v="Diesel"/>
    <n v="8.2140000000000008E-3"/>
  </r>
  <r>
    <d v="2023-08-01T00:00:00"/>
    <s v="S000127"/>
    <x v="64"/>
    <s v="PO144857"/>
    <s v="GRN193019"/>
    <n v="13206620"/>
    <s v="KEYBOARD IN ARABIC LANGUAGE"/>
    <s v="Bracknell RG12 1RW"/>
    <n v="332"/>
    <x v="2"/>
    <s v="Diesel"/>
    <n v="1.2283999999999999E-3"/>
  </r>
  <r>
    <d v="2023-08-01T00:00:00"/>
    <s v="S000127"/>
    <x v="64"/>
    <s v="PO147669"/>
    <s v="GRN193020"/>
    <n v="13206620"/>
    <s v="KEYBOARD IN ARABIC LANGUAGE"/>
    <s v="Bracknell RG12 1RW"/>
    <n v="332"/>
    <x v="2"/>
    <s v="Diesel"/>
    <n v="1.2283999999999999E-3"/>
  </r>
  <r>
    <d v="2023-08-01T00:00:00"/>
    <s v="S000127"/>
    <x v="64"/>
    <s v="PO145551"/>
    <s v="GRN193039"/>
    <n v="13200984"/>
    <s v="DELL 24 MONITOR - P2423 - 61CM (24&quot;)"/>
    <s v="Bracknell RG12 1RW"/>
    <n v="332"/>
    <x v="2"/>
    <s v="Diesel"/>
    <n v="1.2283999999999999E-3"/>
  </r>
  <r>
    <d v="2023-08-01T00:00:00"/>
    <s v="S000127"/>
    <x v="64"/>
    <s v="PO147493"/>
    <s v="GRN193042"/>
    <n v="13206620"/>
    <s v="KEYBOARD IN ARABIC LANGUAGE-KB216"/>
    <s v="Bracknell RG12 1RW"/>
    <n v="332"/>
    <x v="2"/>
    <s v="Diesel"/>
    <n v="1.2283999999999999E-3"/>
  </r>
  <r>
    <d v="2023-08-01T00:00:00"/>
    <s v="S000127"/>
    <x v="64"/>
    <s v="PO143677"/>
    <s v="GRN193250"/>
    <n v="101007680"/>
    <s v="DELL 43 ULTRA HD 4K MULTI-CLIENT MONITOR DELL U432"/>
    <s v="Bracknell RG12 1RW"/>
    <n v="332"/>
    <x v="2"/>
    <s v="Diesel"/>
    <n v="1.2283999999999999E-3"/>
  </r>
  <r>
    <d v="2023-08-01T00:00:00"/>
    <s v="S000127"/>
    <x v="64"/>
    <s v="PO147997"/>
    <s v="GRN193309"/>
    <n v="13202262"/>
    <s v="19&quot; MONITOR P1917S - BLACK"/>
    <s v="Bracknell RG12 1RW"/>
    <n v="332"/>
    <x v="2"/>
    <s v="Diesel"/>
    <n v="1.2283999999999999E-3"/>
  </r>
  <r>
    <d v="2023-08-01T00:00:00"/>
    <s v="S024099"/>
    <x v="47"/>
    <s v="PO145097"/>
    <s v="GRN193660"/>
    <s v="340-1012-1"/>
    <s v="WELDMENT LINAC SUPPORT STRUCTURE"/>
    <s v="Stafford ST16 3DR"/>
    <n v="49.6"/>
    <x v="3"/>
    <s v="Diesel"/>
    <n v="5.0430800000000005E-2"/>
  </r>
  <r>
    <d v="2023-08-01T00:00:00"/>
    <s v="S000127"/>
    <x v="64"/>
    <s v="PO147934"/>
    <s v="GRN193344"/>
    <n v="13206620"/>
    <s v="KEYBOARD IN ARABIC LANGUAGE"/>
    <s v="Bracknell RG12 1RW"/>
    <n v="332"/>
    <x v="2"/>
    <s v="Diesel"/>
    <n v="1.2283999999999999E-3"/>
  </r>
  <r>
    <d v="2023-08-01T00:00:00"/>
    <s v="S000127"/>
    <x v="64"/>
    <s v="PO145369"/>
    <s v="GRN193801"/>
    <s v="11700-5464"/>
    <s v="SRVR POWEREDGE R740 2U 2.4 GHZ 32GB RAM 256GB SSD"/>
    <s v="Bracknell RG12 1RW"/>
    <n v="332"/>
    <x v="2"/>
    <s v="Diesel"/>
    <n v="1.2283999999999999E-3"/>
  </r>
  <r>
    <d v="2023-08-01T00:00:00"/>
    <s v="S023284"/>
    <x v="19"/>
    <s v="PO144392"/>
    <s v="GRN193449"/>
    <n v="101032710"/>
    <s v="SUSPENSION LOCK JUNCTION BOX"/>
    <s v="Leicester LE19 2DT"/>
    <n v="144"/>
    <x v="1"/>
    <s v="Diesel"/>
    <n v="5.3280000000000001E-2"/>
  </r>
  <r>
    <d v="2023-08-01T00:00:00"/>
    <s v="S000127"/>
    <x v="64"/>
    <s v="PO143677"/>
    <s v="GRN193864"/>
    <n v="101037955"/>
    <s v="POWER EDGE T440 SERVER WITH 16GB RDDIM"/>
    <s v="Bracknell RG12 1RW"/>
    <n v="332"/>
    <x v="2"/>
    <s v="Diesel"/>
    <n v="1.2283999999999999E-3"/>
  </r>
  <r>
    <d v="2023-08-01T00:00:00"/>
    <s v="S000127"/>
    <x v="64"/>
    <s v="PO147709"/>
    <s v="GRN194058"/>
    <n v="13211955"/>
    <s v="DELL USB SLIM DVD +/- RW DRIVE DW316"/>
    <s v="Bracknell RG12 1RW"/>
    <n v="332"/>
    <x v="2"/>
    <s v="Diesel"/>
    <n v="1.2283999999999999E-3"/>
  </r>
  <r>
    <d v="2023-08-01T00:00:00"/>
    <s v="S023284"/>
    <x v="19"/>
    <s v="PO144845"/>
    <s v="GRN193456"/>
    <n v="101036339"/>
    <s v="CONTROL PENDANT ASSEMBLY"/>
    <s v="Leicester LE19 2DT"/>
    <n v="144"/>
    <x v="1"/>
    <s v="Diesel"/>
    <n v="5.3280000000000001E-2"/>
  </r>
  <r>
    <d v="2023-08-01T00:00:00"/>
    <s v="S000127"/>
    <x v="64"/>
    <s v="PO145369"/>
    <s v="GRN194112"/>
    <s v="11700-7024"/>
    <s v="MONITOR 24&quot; 1080P HDMI DISPLAYPORT VGA"/>
    <s v="Bracknell RG12 1RW"/>
    <n v="332"/>
    <x v="2"/>
    <s v="Diesel"/>
    <n v="1.2283999999999999E-3"/>
  </r>
  <r>
    <d v="2023-08-01T00:00:00"/>
    <s v="S000127"/>
    <x v="64"/>
    <s v="PO147255"/>
    <s v="GRN194137"/>
    <n v="13200984"/>
    <s v="DELL 24 MONITOR - P2423 - 61CM (24&quot;)"/>
    <s v="Bracknell RG12 1RW"/>
    <n v="332"/>
    <x v="2"/>
    <s v="Diesel"/>
    <n v="1.2283999999999999E-3"/>
  </r>
  <r>
    <d v="2023-08-01T00:00:00"/>
    <s v="S023284"/>
    <x v="19"/>
    <s v="PO141211"/>
    <s v="GRN193460"/>
    <s v="340-1153-1"/>
    <s v="CONDUIT OUTDOOR EQUIPMENT RACK ASSY – SPEED SENSOR"/>
    <s v="Leicester LE19 2DT"/>
    <n v="144"/>
    <x v="1"/>
    <s v="Diesel"/>
    <n v="5.3280000000000001E-2"/>
  </r>
  <r>
    <d v="2023-08-01T00:00:00"/>
    <s v="S001121"/>
    <x v="5"/>
    <s v="PO147688"/>
    <s v="GRN193462"/>
    <n v="1"/>
    <s v="freight inwards"/>
    <s v="Salford M5 4BE"/>
    <n v="103.6"/>
    <x v="2"/>
    <s v="Diesel"/>
    <n v="3.8331999999999998E-4"/>
  </r>
  <r>
    <d v="2023-08-01T00:00:00"/>
    <s v="S023284"/>
    <x v="19"/>
    <s v="PO138936"/>
    <s v="GRN193463"/>
    <s v="340-1153-1"/>
    <s v="CONDUIT OUTDOOR EQUIPMENT RACK ASSY – SPEED SENSOR"/>
    <s v="Leicester LE19 2DT"/>
    <n v="144"/>
    <x v="1"/>
    <s v="Diesel"/>
    <n v="5.3280000000000001E-2"/>
  </r>
  <r>
    <d v="2023-08-01T00:00:00"/>
    <s v="S000127"/>
    <x v="64"/>
    <s v="PO145551"/>
    <s v="GRN194149"/>
    <s v="11700-7024"/>
    <s v="MONITOR 24&quot; 1080P HDMI DISPLAYPORT VGA"/>
    <s v="Bracknell RG12 1RW"/>
    <n v="332"/>
    <x v="2"/>
    <s v="Diesel"/>
    <n v="1.2283999999999999E-3"/>
  </r>
  <r>
    <d v="2023-08-01T00:00:00"/>
    <s v="S000127"/>
    <x v="64"/>
    <s v="PO148323"/>
    <s v="GRN194150"/>
    <n v="101013995"/>
    <s v="DELL 22 MONITOR – P2222H - 54.6CM (21.5&quot;)"/>
    <s v="Bracknell RG12 1RW"/>
    <n v="332"/>
    <x v="2"/>
    <s v="Diesel"/>
    <n v="1.2283999999999999E-3"/>
  </r>
  <r>
    <d v="2023-08-01T00:00:00"/>
    <s v="S000127"/>
    <x v="64"/>
    <s v="PO145551"/>
    <s v="GRN194164"/>
    <s v="11701-2386"/>
    <s v="DELL XE4 TOWER DESKTOP PC"/>
    <s v="Bracknell RG12 1RW"/>
    <n v="332"/>
    <x v="2"/>
    <s v="Diesel"/>
    <n v="1.2283999999999999E-3"/>
  </r>
  <r>
    <d v="2023-08-01T00:00:00"/>
    <s v="S000127"/>
    <x v="64"/>
    <s v="PO147997"/>
    <s v="GRN194439"/>
    <n v="101018307"/>
    <s v="DELL PRECISION RACK 7920 XCTO BASE"/>
    <s v="Bracknell RG12 1RW"/>
    <n v="332"/>
    <x v="2"/>
    <s v="Diesel"/>
    <n v="1.2283999999999999E-3"/>
  </r>
  <r>
    <d v="2023-08-01T00:00:00"/>
    <s v="S000127"/>
    <x v="64"/>
    <s v="PO145369"/>
    <s v="GRN194445"/>
    <s v="11700-6161"/>
    <s v="MONITOR 34 INCH CURVED WQHD 3440X1440"/>
    <s v="Bracknell RG12 1RW"/>
    <n v="332"/>
    <x v="2"/>
    <s v="Diesel"/>
    <n v="1.2283999999999999E-3"/>
  </r>
  <r>
    <d v="2023-08-01T00:00:00"/>
    <s v="S000127"/>
    <x v="64"/>
    <s v="PO145551"/>
    <s v="GRN194616"/>
    <n v="13206620"/>
    <s v="KEYBOARD IN ARABIC LANGUAGE"/>
    <s v="Bracknell RG12 1RW"/>
    <n v="332"/>
    <x v="2"/>
    <s v="Diesel"/>
    <n v="1.2283999999999999E-3"/>
  </r>
  <r>
    <d v="2023-08-01T00:00:00"/>
    <s v="S000127"/>
    <x v="64"/>
    <s v="PO145551"/>
    <s v="GRN194670"/>
    <s v="11700-5464"/>
    <s v="SRVR POWEREDGE R740 2U 2.4 GHZ 32GB RAM 256GB SSD"/>
    <s v="Bracknell RG12 1RW"/>
    <n v="332"/>
    <x v="2"/>
    <s v="Diesel"/>
    <n v="1.2283999999999999E-3"/>
  </r>
  <r>
    <d v="2023-08-01T00:00:00"/>
    <s v="S000127"/>
    <x v="64"/>
    <s v="PO148596"/>
    <s v="GRN195068"/>
    <n v="101013995"/>
    <s v="DELL 22 MONITOR – P2222H - 54.6CM (21.5&quot;)"/>
    <s v="Bracknell RG12 1RW"/>
    <n v="332"/>
    <x v="2"/>
    <s v="Diesel"/>
    <n v="1.2283999999999999E-3"/>
  </r>
  <r>
    <d v="2023-08-01T00:00:00"/>
    <s v="S023375"/>
    <x v="13"/>
    <s v="PO142807"/>
    <s v="GRN193478"/>
    <n v="13211992"/>
    <s v="R24SL CABLE FLANGE"/>
    <s v="Boston Massachusetts"/>
    <n v="3154"/>
    <x v="0"/>
    <s v="Crude"/>
    <n v="0.50590159999999995"/>
  </r>
  <r>
    <d v="2023-08-01T00:00:00"/>
    <s v="S000127"/>
    <x v="64"/>
    <s v="PO147709"/>
    <s v="GRN195083"/>
    <n v="101044625"/>
    <s v="DELL PRECISION 5820 XL TOWER XCTO BASE DELL 210-AN"/>
    <s v="Bracknell RG12 1RW"/>
    <n v="332"/>
    <x v="2"/>
    <s v="Diesel"/>
    <n v="1.2283999999999999E-3"/>
  </r>
  <r>
    <d v="2023-08-01T00:00:00"/>
    <s v="S000127"/>
    <x v="64"/>
    <s v="PO147934"/>
    <s v="GRN195261"/>
    <n v="101007680"/>
    <s v="DELL ULTRASHARP 43 4K USB-C HUB MONITOR-U4323QE -1"/>
    <s v="Bracknell RG12 1RW"/>
    <n v="332"/>
    <x v="2"/>
    <s v="Diesel"/>
    <n v="1.2283999999999999E-3"/>
  </r>
  <r>
    <d v="2023-09-01T00:00:00"/>
    <s v="S000127"/>
    <x v="64"/>
    <s v="PO145928"/>
    <s v="GRN195327"/>
    <s v="11700-5464"/>
    <s v="SRVR POWEREDGE R740 2U 2.4 GHZ 32GB RAM 256GB SSD"/>
    <s v="Bracknell RG12 1RW"/>
    <n v="332"/>
    <x v="2"/>
    <s v="Diesel"/>
    <n v="1.2283999999999999E-3"/>
  </r>
  <r>
    <d v="2023-09-01T00:00:00"/>
    <s v="S000127"/>
    <x v="64"/>
    <s v="PO148552"/>
    <s v="GRN195328"/>
    <s v="11701-3452"/>
    <s v="POWEREDGE R760 SERVER FOR QATAR"/>
    <s v="Bracknell RG12 1RW"/>
    <n v="332"/>
    <x v="2"/>
    <s v="Diesel"/>
    <n v="1.2283999999999999E-3"/>
  </r>
  <r>
    <d v="2023-09-01T00:00:00"/>
    <s v="S000127"/>
    <x v="64"/>
    <s v="PO147255"/>
    <s v="GRN195379"/>
    <n v="13200984"/>
    <s v="DELL 24 MONITOR - P2423 - 61CM (24&quot;)"/>
    <s v="Bracknell RG12 1RW"/>
    <n v="332"/>
    <x v="2"/>
    <s v="Diesel"/>
    <n v="1.2283999999999999E-3"/>
  </r>
  <r>
    <d v="2023-09-01T00:00:00"/>
    <s v="S000127"/>
    <x v="64"/>
    <s v="PO145928"/>
    <s v="GRN195380"/>
    <s v="11700-7024"/>
    <s v="MONITOR 24&quot; 1080P HDMI DISPLAYPORT VGA"/>
    <s v="Bracknell RG12 1RW"/>
    <n v="332"/>
    <x v="2"/>
    <s v="Diesel"/>
    <n v="1.2283999999999999E-3"/>
  </r>
  <r>
    <d v="2023-09-01T00:00:00"/>
    <s v="S000127"/>
    <x v="64"/>
    <s v="PO145551"/>
    <s v="GRN195458"/>
    <s v="11700-6161"/>
    <s v="MONITOR 34 INCH CURVED WQHD 3440X1440"/>
    <s v="Bracknell RG12 1RW"/>
    <n v="332"/>
    <x v="2"/>
    <s v="Diesel"/>
    <n v="1.2283999999999999E-3"/>
  </r>
  <r>
    <d v="2023-09-01T00:00:00"/>
    <s v="S000127"/>
    <x v="64"/>
    <s v="PO145928"/>
    <s v="GRN195459"/>
    <s v="11700-6161"/>
    <s v="MONITOR 34 INCH CURVED WQHD 3440X1440"/>
    <s v="Bracknell RG12 1RW"/>
    <n v="332"/>
    <x v="2"/>
    <s v="Diesel"/>
    <n v="1.2283999999999999E-3"/>
  </r>
  <r>
    <d v="2023-09-01T00:00:00"/>
    <s v="S000127"/>
    <x v="64"/>
    <s v="PO147548"/>
    <s v="GRN195587"/>
    <n v="101049731"/>
    <s v="DELL XE4 SFF DESKTOP PC - 512GB SSD"/>
    <s v="Bracknell RG12 1RW"/>
    <n v="332"/>
    <x v="2"/>
    <s v="Diesel"/>
    <n v="1.2283999999999999E-3"/>
  </r>
  <r>
    <d v="2023-09-01T00:00:00"/>
    <s v="S000127"/>
    <x v="64"/>
    <s v="PO148718"/>
    <s v="GRN196066"/>
    <n v="101049732"/>
    <s v="DELL XE4 - SFF - 2TB ADDED HDD - CCTV PC"/>
    <s v="Bracknell RG12 1RW"/>
    <n v="332"/>
    <x v="2"/>
    <s v="Diesel"/>
    <n v="1.2283999999999999E-3"/>
  </r>
  <r>
    <d v="2023-09-01T00:00:00"/>
    <s v="S000127"/>
    <x v="64"/>
    <s v="PO148403"/>
    <s v="GRN196282"/>
    <n v="101050205"/>
    <s v="DELL 75&quot; 4K INTERACTIVE TOUCH  MONITOR: C7520QT"/>
    <s v="Bracknell RG12 1RW"/>
    <n v="332"/>
    <x v="2"/>
    <s v="Diesel"/>
    <n v="1.2283999999999999E-3"/>
  </r>
  <r>
    <d v="2023-09-01T00:00:00"/>
    <s v="S000127"/>
    <x v="64"/>
    <s v="PO147255"/>
    <s v="GRN196344"/>
    <n v="13200984"/>
    <s v="DELL 24 MONITOR - P2423 - 61CM (24&quot;)"/>
    <s v="Bracknell RG12 1RW"/>
    <n v="332"/>
    <x v="2"/>
    <s v="Diesel"/>
    <n v="1.2283999999999999E-3"/>
  </r>
  <r>
    <d v="2023-08-01T00:00:00"/>
    <s v="S023222"/>
    <x v="11"/>
    <s v="PO145268"/>
    <s v="GRN193519"/>
    <s v="11700-5343"/>
    <s v="CABLE 0.9 METER RJ45S TO RJ45S CAT5E"/>
    <s v="Wickford SS11 8YT"/>
    <n v="390"/>
    <x v="2"/>
    <s v="Diesel"/>
    <n v="1.4430000000000001E-3"/>
  </r>
  <r>
    <d v="2023-09-01T00:00:00"/>
    <s v="S000127"/>
    <x v="64"/>
    <s v="PO148244"/>
    <s v="GRN196350"/>
    <n v="13207004"/>
    <s v="DELL 24 MONITOR  E2423H"/>
    <s v="Bracknell RG12 1RW"/>
    <n v="332"/>
    <x v="2"/>
    <s v="Diesel"/>
    <n v="1.2283999999999999E-3"/>
  </r>
  <r>
    <d v="2023-09-01T00:00:00"/>
    <s v="S000127"/>
    <x v="64"/>
    <s v="PO148718"/>
    <s v="GRN196358"/>
    <n v="101047040"/>
    <s v="PRECISION XCTO 7920 BASE DELL.210-AMRM"/>
    <s v="Bracknell RG12 1RW"/>
    <n v="332"/>
    <x v="2"/>
    <s v="Diesel"/>
    <n v="1.2283999999999999E-3"/>
  </r>
  <r>
    <d v="2023-09-01T00:00:00"/>
    <s v="S000127"/>
    <x v="64"/>
    <s v="PO143686"/>
    <s v="GRN196372"/>
    <n v="101047040"/>
    <s v="PRECISION XCTO 7920 BASE DELL.210-AMRM"/>
    <s v="Bracknell RG12 1RW"/>
    <n v="332"/>
    <x v="2"/>
    <s v="Diesel"/>
    <n v="1.2283999999999999E-3"/>
  </r>
  <r>
    <d v="2023-09-01T00:00:00"/>
    <s v="S000127"/>
    <x v="64"/>
    <s v="PO143677"/>
    <s v="GRN196507"/>
    <n v="101037955"/>
    <s v="POWER EDGE T440 SERVER WITH 16GB RDDIM"/>
    <s v="Bracknell RG12 1RW"/>
    <n v="332"/>
    <x v="2"/>
    <s v="Diesel"/>
    <n v="1.2283999999999999E-3"/>
  </r>
  <r>
    <d v="2023-09-01T00:00:00"/>
    <s v="S000127"/>
    <x v="64"/>
    <s v="PO148960"/>
    <s v="GRN196508"/>
    <s v="11701-2386"/>
    <s v="DELL XE4 TOWER DESKTOP PC"/>
    <s v="Bracknell RG12 1RW"/>
    <n v="332"/>
    <x v="2"/>
    <s v="Diesel"/>
    <n v="1.2283999999999999E-3"/>
  </r>
  <r>
    <d v="2023-09-01T00:00:00"/>
    <s v="S000127"/>
    <x v="64"/>
    <s v="PO147493"/>
    <s v="GRN196527"/>
    <n v="101007680"/>
    <s v="DELL ULTRASHARP 43 4K USB-C HUB MONITOR-U4323QE -1"/>
    <s v="Bracknell RG12 1RW"/>
    <n v="332"/>
    <x v="2"/>
    <s v="Diesel"/>
    <n v="1.2283999999999999E-3"/>
  </r>
  <r>
    <d v="2023-09-01T00:00:00"/>
    <s v="S000127"/>
    <x v="64"/>
    <s v="PO149139"/>
    <s v="GRN196606"/>
    <n v="13200984"/>
    <s v="DELL 24 MONITOR - P2423 - 61CM (24&quot;)"/>
    <s v="Bracknell RG12 1RW"/>
    <n v="332"/>
    <x v="2"/>
    <s v="Diesel"/>
    <n v="1.2283999999999999E-3"/>
  </r>
  <r>
    <d v="2023-02-01T00:00:00"/>
    <s v="S002239"/>
    <x v="17"/>
    <s v="PO143773"/>
    <s v="GRN181829"/>
    <n v="10208606"/>
    <s v="REGULATOR &amp; GAUGE"/>
    <s v="UT 84104"/>
    <n v="4725"/>
    <x v="4"/>
    <s v="Aviation"/>
    <n v="0.33234727680000004"/>
  </r>
  <r>
    <d v="2023-09-01T00:00:00"/>
    <s v="S000127"/>
    <x v="64"/>
    <s v="PO144542"/>
    <s v="GRN196800"/>
    <s v="11701-1917"/>
    <s v="COMPUTER RACK MOUNT 1.9GHZ 32GB RTX6000"/>
    <s v="Bracknell RG12 1RW"/>
    <n v="332"/>
    <x v="2"/>
    <s v="Diesel"/>
    <n v="1.2283999999999999E-3"/>
  </r>
  <r>
    <d v="2023-09-01T00:00:00"/>
    <s v="S000127"/>
    <x v="64"/>
    <s v="PO148537"/>
    <s v="GRN196901"/>
    <n v="101026761"/>
    <s v="DELL 55 4K MONITOR - P5524Q"/>
    <s v="Bracknell RG12 1RW"/>
    <n v="332"/>
    <x v="2"/>
    <s v="Diesel"/>
    <n v="1.2283999999999999E-3"/>
  </r>
  <r>
    <d v="2023-09-01T00:00:00"/>
    <s v="S000127"/>
    <x v="64"/>
    <s v="PO143677"/>
    <s v="GRN197026"/>
    <n v="101007680"/>
    <s v="DELL 43 ULTRA HD 4K MULTI-CLIENT MONITOR DELL U432"/>
    <s v="Bracknell RG12 1RW"/>
    <n v="332"/>
    <x v="2"/>
    <s v="Diesel"/>
    <n v="1.2283999999999999E-3"/>
  </r>
  <r>
    <d v="2023-08-01T00:00:00"/>
    <s v="S025033"/>
    <x v="23"/>
    <s v="PO145200"/>
    <s v="GRN193549"/>
    <n v="101047544"/>
    <s v="10&quot; 54 WATT LED LIGHT BAR WITH DT CONNECTOR"/>
    <s v="Nantwich CW5 6DX"/>
    <n v="44.6"/>
    <x v="2"/>
    <s v="Diesel"/>
    <n v="1.6501999999999999E-4"/>
  </r>
  <r>
    <d v="2023-09-01T00:00:00"/>
    <s v="S000127"/>
    <x v="64"/>
    <s v="PO144542"/>
    <s v="GRN197085"/>
    <n v="13206620"/>
    <s v="KEYBOARD IN ARABIC LANGUAGE"/>
    <s v="Bracknell RG12 1RW"/>
    <n v="332"/>
    <x v="2"/>
    <s v="Diesel"/>
    <n v="1.2283999999999999E-3"/>
  </r>
  <r>
    <d v="2023-09-01T00:00:00"/>
    <s v="S000127"/>
    <x v="64"/>
    <s v="PO145928"/>
    <s v="GRN197452"/>
    <s v="11700-7024"/>
    <s v="MONITOR 24&quot; 1080P HDMI DISPLAYPORT VGA"/>
    <s v="Bracknell RG12 1RW"/>
    <n v="332"/>
    <x v="2"/>
    <s v="Diesel"/>
    <n v="1.2283999999999999E-3"/>
  </r>
  <r>
    <d v="2023-09-01T00:00:00"/>
    <s v="S000127"/>
    <x v="64"/>
    <s v="PO148718"/>
    <s v="GRN197456"/>
    <s v="11701-1917"/>
    <s v="COMPUTER RACK MOUNT 1.9GHZ 32GB RTX6000 WITH READY"/>
    <s v="Bracknell RG12 1RW"/>
    <n v="332"/>
    <x v="2"/>
    <s v="Diesel"/>
    <n v="1.2283999999999999E-3"/>
  </r>
  <r>
    <d v="2023-09-01T00:00:00"/>
    <s v="S000127"/>
    <x v="64"/>
    <s v="PO147934"/>
    <s v="GRN197457"/>
    <n v="101007680"/>
    <s v="DELL ULTRASHARP 43 4K USB-C HUB MONITOR-U4323QE -1"/>
    <s v="Bracknell RG12 1RW"/>
    <n v="332"/>
    <x v="2"/>
    <s v="Diesel"/>
    <n v="1.2283999999999999E-3"/>
  </r>
  <r>
    <d v="2023-09-01T00:00:00"/>
    <s v="S000127"/>
    <x v="64"/>
    <s v="PO148637"/>
    <s v="GRN197557"/>
    <n v="1"/>
    <s v="freight inwards (Accidental Damage Protection)"/>
    <s v="Bracknell RG12 1RW"/>
    <n v="332"/>
    <x v="2"/>
    <s v="Diesel"/>
    <n v="1.2283999999999999E-3"/>
  </r>
  <r>
    <d v="2023-09-01T00:00:00"/>
    <s v="S000127"/>
    <x v="64"/>
    <s v="PO144542"/>
    <s v="GRN197665"/>
    <s v="11700-7024"/>
    <s v="MONITOR 24&quot; 1080P HDMI DISPLAYPORT VGA"/>
    <s v="Bracknell RG12 1RW"/>
    <n v="332"/>
    <x v="2"/>
    <s v="Diesel"/>
    <n v="1.2283999999999999E-3"/>
  </r>
  <r>
    <d v="2023-10-01T00:00:00"/>
    <s v="S000127"/>
    <x v="64"/>
    <s v="PO145928"/>
    <s v="GRN198017"/>
    <s v="11700-5464"/>
    <s v="SRVR POWEREDGE R740 2U 2.4 GHZ 32GB RAM 256GB SSD"/>
    <s v="Bracknell RG12 1RW"/>
    <n v="332"/>
    <x v="2"/>
    <s v="Diesel"/>
    <n v="1.2283999999999999E-3"/>
  </r>
  <r>
    <d v="2023-10-01T00:00:00"/>
    <s v="S000127"/>
    <x v="64"/>
    <s v="PO147379"/>
    <s v="GRN198018"/>
    <s v="11700-5464"/>
    <s v="SRVR POWEREDGE R740 2U 2.4 GHZ 32GB RAM 256GB SSD"/>
    <s v="Bracknell RG12 1RW"/>
    <n v="332"/>
    <x v="2"/>
    <s v="Diesel"/>
    <n v="1.2283999999999999E-3"/>
  </r>
  <r>
    <d v="2023-10-01T00:00:00"/>
    <s v="S000127"/>
    <x v="64"/>
    <s v="PO147934"/>
    <s v="GRN198034"/>
    <n v="101047040"/>
    <s v="PRECISION XCTO 7920 BASE DELL.210-AMRM"/>
    <s v="Bracknell RG12 1RW"/>
    <n v="332"/>
    <x v="2"/>
    <s v="Diesel"/>
    <n v="1.2283999999999999E-3"/>
  </r>
  <r>
    <d v="2023-10-01T00:00:00"/>
    <s v="S000127"/>
    <x v="64"/>
    <s v="PO147493"/>
    <s v="GRN198038"/>
    <n v="101037955"/>
    <s v="POWER EDGE T440 SERVER WITH 16GB RDDIM"/>
    <s v="Bracknell RG12 1RW"/>
    <n v="332"/>
    <x v="2"/>
    <s v="Diesel"/>
    <n v="1.2283999999999999E-3"/>
  </r>
  <r>
    <d v="2023-10-01T00:00:00"/>
    <s v="S000127"/>
    <x v="64"/>
    <s v="PO149711"/>
    <s v="GRN198456"/>
    <n v="101026761"/>
    <s v="DELL 55 4K CONFERENCE ROOM MONITOR | P5524Q - 138."/>
    <s v="Bracknell RG12 1RW"/>
    <n v="332"/>
    <x v="2"/>
    <s v="Diesel"/>
    <n v="1.2283999999999999E-3"/>
  </r>
  <r>
    <d v="2023-10-01T00:00:00"/>
    <s v="S000127"/>
    <x v="64"/>
    <s v="PO149812"/>
    <s v="GRN198874"/>
    <n v="101026761"/>
    <s v="DELL 55 4K CONFERENCE ROOM MONITOR | P5524Q - 138."/>
    <s v="Bracknell RG12 1RW"/>
    <n v="332"/>
    <x v="2"/>
    <s v="Diesel"/>
    <n v="1.2283999999999999E-3"/>
  </r>
  <r>
    <d v="2023-10-01T00:00:00"/>
    <s v="S000127"/>
    <x v="64"/>
    <s v="PO147709"/>
    <s v="GRN198990"/>
    <n v="101044625"/>
    <s v="DELL PRECISION 5820 XL TOWER XCTO BASE DELL 210-AN"/>
    <s v="Bracknell RG12 1RW"/>
    <n v="332"/>
    <x v="2"/>
    <s v="Diesel"/>
    <n v="1.2283999999999999E-3"/>
  </r>
  <r>
    <d v="2023-10-01T00:00:00"/>
    <s v="S000127"/>
    <x v="64"/>
    <s v="PO147310"/>
    <s v="GRN199331"/>
    <s v="11701-2386"/>
    <s v="DELL XE4 TOWER DESKTOP PC"/>
    <s v="Bracknell RG12 1RW"/>
    <n v="332"/>
    <x v="2"/>
    <s v="Diesel"/>
    <n v="1.2283999999999999E-3"/>
  </r>
  <r>
    <d v="2023-10-01T00:00:00"/>
    <s v="S000127"/>
    <x v="64"/>
    <s v="PO147934"/>
    <s v="GRN199522"/>
    <n v="13206620"/>
    <s v="KEYBOARD IN ARABIC LANGUAGE"/>
    <s v="Bracknell RG12 1RW"/>
    <n v="332"/>
    <x v="2"/>
    <s v="Diesel"/>
    <n v="1.2283999999999999E-3"/>
  </r>
  <r>
    <d v="2023-10-01T00:00:00"/>
    <s v="S000127"/>
    <x v="64"/>
    <s v="PO147379"/>
    <s v="GRN199644"/>
    <s v="11700-7024"/>
    <s v="MONITOR 24&quot; 1080P HDMI DISPLAYPORT VGA"/>
    <s v="Bracknell RG12 1RW"/>
    <n v="332"/>
    <x v="2"/>
    <s v="Diesel"/>
    <n v="1.2283999999999999E-3"/>
  </r>
  <r>
    <d v="2023-10-01T00:00:00"/>
    <s v="S000127"/>
    <x v="64"/>
    <s v="PO143686"/>
    <s v="GRN199698"/>
    <n v="101047040"/>
    <s v="PRECISION XCTO 7920 BASE DELL.210-AMRM"/>
    <s v="Bracknell RG12 1RW"/>
    <n v="332"/>
    <x v="2"/>
    <s v="Diesel"/>
    <n v="1.2283999999999999E-3"/>
  </r>
  <r>
    <d v="2023-10-01T00:00:00"/>
    <s v="S000127"/>
    <x v="64"/>
    <s v="PO149840"/>
    <s v="GRN199717"/>
    <n v="101026761"/>
    <s v="DELL 55 4K CONFERENCE ROOM MONITOR | P5524Q - 138."/>
    <s v="Bracknell RG12 1RW"/>
    <n v="332"/>
    <x v="2"/>
    <s v="Diesel"/>
    <n v="1.2283999999999999E-3"/>
  </r>
  <r>
    <d v="2023-10-01T00:00:00"/>
    <s v="S000127"/>
    <x v="64"/>
    <s v="PO143677"/>
    <s v="GRN199843"/>
    <n v="101007680"/>
    <s v="DELL 43 ULTRA HD 4K MULTI-CLIENT MONITOR DELL U432"/>
    <s v="Bracknell RG12 1RW"/>
    <n v="332"/>
    <x v="2"/>
    <s v="Diesel"/>
    <n v="1.2283999999999999E-3"/>
  </r>
  <r>
    <d v="2023-10-01T00:00:00"/>
    <s v="S000127"/>
    <x v="64"/>
    <s v="PO145928"/>
    <s v="GRN200177"/>
    <s v="11700-7024"/>
    <s v="MONITOR 24&quot; 1080P HDMI DISPLAYPORT VGA"/>
    <s v="Bracknell RG12 1RW"/>
    <n v="332"/>
    <x v="2"/>
    <s v="Diesel"/>
    <n v="1.2283999999999999E-3"/>
  </r>
  <r>
    <d v="2023-10-01T00:00:00"/>
    <s v="S000127"/>
    <x v="64"/>
    <s v="PO147255"/>
    <s v="GRN200262"/>
    <n v="13200984"/>
    <s v="DELL 24 MONITOR - P2423 - 61CM (24&quot;)"/>
    <s v="Bracknell RG12 1RW"/>
    <n v="332"/>
    <x v="2"/>
    <s v="Diesel"/>
    <n v="1.2283999999999999E-3"/>
  </r>
  <r>
    <d v="2023-10-01T00:00:00"/>
    <s v="S000127"/>
    <x v="64"/>
    <s v="PO150126"/>
    <s v="GRN200389"/>
    <s v="11701-2386"/>
    <s v="DELL XE4 TOWER DESKTOP PC"/>
    <s v="Bracknell RG12 1RW"/>
    <n v="332"/>
    <x v="2"/>
    <s v="Diesel"/>
    <n v="1.2283999999999999E-3"/>
  </r>
  <r>
    <d v="2023-10-01T00:00:00"/>
    <s v="S000127"/>
    <x v="64"/>
    <s v="PO143677"/>
    <s v="GRN200589"/>
    <n v="101037955"/>
    <s v="POWER EDGE T440 SERVER WITH 16GB RDDIM"/>
    <s v="Bracknell RG12 1RW"/>
    <n v="332"/>
    <x v="2"/>
    <s v="Diesel"/>
    <n v="1.2283999999999999E-3"/>
  </r>
  <r>
    <d v="2023-10-01T00:00:00"/>
    <s v="S000127"/>
    <x v="64"/>
    <s v="PO150291"/>
    <s v="GRN200717"/>
    <s v="11701-2386"/>
    <s v="DELL XE4 TOWER DESKTOP PC"/>
    <s v="Bracknell RG12 1RW"/>
    <n v="332"/>
    <x v="2"/>
    <s v="Diesel"/>
    <n v="1.2283999999999999E-3"/>
  </r>
  <r>
    <d v="2023-10-01T00:00:00"/>
    <s v="S000127"/>
    <x v="64"/>
    <s v="PO143686"/>
    <s v="GRN200778"/>
    <n v="101047040"/>
    <s v="PRECISION XCTO 7920 BASE DELL.210-AMRM"/>
    <s v="Bracknell RG12 1RW"/>
    <n v="332"/>
    <x v="2"/>
    <s v="Diesel"/>
    <n v="1.2283999999999999E-3"/>
  </r>
  <r>
    <d v="2023-10-01T00:00:00"/>
    <s v="S000127"/>
    <x v="64"/>
    <s v="PO150169"/>
    <s v="GRN200801"/>
    <s v="11701-3726"/>
    <s v="DELL R740XL - 24TB INTEGRATION AGGREGATION SERVER"/>
    <s v="Bracknell RG12 1RW"/>
    <n v="332"/>
    <x v="2"/>
    <s v="Diesel"/>
    <n v="1.2283999999999999E-3"/>
  </r>
  <r>
    <d v="2023-10-01T00:00:00"/>
    <s v="S000127"/>
    <x v="64"/>
    <s v="PO150287"/>
    <s v="GRN200810"/>
    <n v="101018307"/>
    <s v="DELL PRECISION RACK 7920 XCTO BASE"/>
    <s v="Bracknell RG12 1RW"/>
    <n v="332"/>
    <x v="2"/>
    <s v="Diesel"/>
    <n v="1.2283999999999999E-3"/>
  </r>
  <r>
    <d v="2023-11-01T00:00:00"/>
    <s v="S000127"/>
    <x v="64"/>
    <s v="PO149840"/>
    <s v="GRN200901"/>
    <n v="13211955"/>
    <s v="DELL SLIM DW316 - DVD±RW (±R DL) / DVD-RAM DRIVE -"/>
    <s v="Bracknell RG12 1RW"/>
    <n v="332"/>
    <x v="2"/>
    <s v="Diesel"/>
    <n v="1.2283999999999999E-3"/>
  </r>
  <r>
    <d v="2023-11-01T00:00:00"/>
    <s v="S000127"/>
    <x v="64"/>
    <s v="PO145928"/>
    <s v="GRN201140"/>
    <s v="11700-5464"/>
    <s v="SRVR POWEREDGE R740 2U 2.4 GHZ 32GB RAM 256GB SSD"/>
    <s v="Bracknell RG12 1RW"/>
    <n v="332"/>
    <x v="2"/>
    <s v="Diesel"/>
    <n v="1.2283999999999999E-3"/>
  </r>
  <r>
    <d v="2023-11-01T00:00:00"/>
    <s v="S000127"/>
    <x v="64"/>
    <s v="PO150457"/>
    <s v="GRN201145"/>
    <s v="11701-1917"/>
    <s v="SI# BKF40S PRECISION 7920 RACK XCTO BASE"/>
    <s v="Bracknell RG12 1RW"/>
    <n v="332"/>
    <x v="2"/>
    <s v="Diesel"/>
    <n v="1.2283999999999999E-3"/>
  </r>
  <r>
    <d v="2023-11-01T00:00:00"/>
    <s v="S000127"/>
    <x v="64"/>
    <s v="PO149723"/>
    <s v="GRN201146"/>
    <n v="101047040"/>
    <s v="PRECISION XCTO 7920 BASE DELL.210-AMRM"/>
    <s v="Bracknell RG12 1RW"/>
    <n v="332"/>
    <x v="2"/>
    <s v="Diesel"/>
    <n v="1.2283999999999999E-3"/>
  </r>
  <r>
    <d v="2023-04-01T00:00:00"/>
    <s v="S002239"/>
    <x v="17"/>
    <s v="PO144766"/>
    <s v="GRN185706"/>
    <n v="10211859"/>
    <s v="REGULATOR GAS 4-50 PSIG"/>
    <s v="UT 84104"/>
    <n v="4725"/>
    <x v="4"/>
    <s v="Aviation"/>
    <n v="0.33234727680000004"/>
  </r>
  <r>
    <d v="2023-11-01T00:00:00"/>
    <s v="S000127"/>
    <x v="64"/>
    <s v="PO149812"/>
    <s v="GRN201296"/>
    <n v="101026761"/>
    <s v="DELL 55 4K CONFERENCE ROOM MONITOR | P5524Q - 138."/>
    <s v="Bracknell RG12 1RW"/>
    <n v="332"/>
    <x v="2"/>
    <s v="Diesel"/>
    <n v="1.2283999999999999E-3"/>
  </r>
  <r>
    <d v="2023-11-01T00:00:00"/>
    <s v="S000127"/>
    <x v="64"/>
    <s v="PO148893"/>
    <s v="GRN201303"/>
    <n v="13200984"/>
    <s v="DELL 24 MONITOR - P2423 - 61CM (24&quot;)"/>
    <s v="Bracknell RG12 1RW"/>
    <n v="332"/>
    <x v="2"/>
    <s v="Diesel"/>
    <n v="1.2283999999999999E-3"/>
  </r>
  <r>
    <d v="2023-11-01T00:00:00"/>
    <s v="S000127"/>
    <x v="64"/>
    <s v="PO147709"/>
    <s v="GRN201304"/>
    <n v="101044625"/>
    <s v="DELL PRECISION 5820 XL TOWER XCTO BASE DELL 210-AN"/>
    <s v="Bracknell RG12 1RW"/>
    <n v="332"/>
    <x v="2"/>
    <s v="Diesel"/>
    <n v="1.2283999999999999E-3"/>
  </r>
  <r>
    <d v="2023-11-01T00:00:00"/>
    <s v="S000127"/>
    <x v="64"/>
    <s v="PO145928"/>
    <s v="GRN201343"/>
    <s v="11700-5464"/>
    <s v="SRVR POWEREDGE R740 2U 2.4 GHZ 32GB RAM 256GB SSD"/>
    <s v="Bracknell RG12 1RW"/>
    <n v="332"/>
    <x v="2"/>
    <s v="Diesel"/>
    <n v="1.2283999999999999E-3"/>
  </r>
  <r>
    <d v="2023-11-01T00:00:00"/>
    <s v="S000127"/>
    <x v="64"/>
    <s v="PO150291"/>
    <s v="GRN201642"/>
    <n v="101049731"/>
    <s v="DELL XE4 SFF DESKTOP PC - 512GB SSD"/>
    <s v="Bracknell RG12 1RW"/>
    <n v="332"/>
    <x v="2"/>
    <s v="Diesel"/>
    <n v="1.2283999999999999E-3"/>
  </r>
  <r>
    <d v="2023-11-01T00:00:00"/>
    <s v="S000127"/>
    <x v="64"/>
    <s v="PO149270"/>
    <s v="GRN201643"/>
    <n v="101049732"/>
    <s v="DELL XE4 - SFF - 2TB ADDED HDD - CCTV PC"/>
    <s v="Bracknell RG12 1RW"/>
    <n v="332"/>
    <x v="2"/>
    <s v="Diesel"/>
    <n v="1.2283999999999999E-3"/>
  </r>
  <r>
    <d v="2023-11-01T00:00:00"/>
    <s v="S000127"/>
    <x v="64"/>
    <s v="PO147709"/>
    <s v="GRN201737"/>
    <n v="13202262"/>
    <s v="19&quot; MONITOR P1917S - BLACK"/>
    <s v="Bracknell RG12 1RW"/>
    <n v="332"/>
    <x v="2"/>
    <s v="Diesel"/>
    <n v="1.2283999999999999E-3"/>
  </r>
  <r>
    <d v="2023-11-01T00:00:00"/>
    <s v="S000127"/>
    <x v="64"/>
    <s v="PO149840"/>
    <s v="GRN201935"/>
    <n v="13206620"/>
    <s v="KEYBOARD IN ARABIC LANGUAGE"/>
    <s v="Bracknell RG12 1RW"/>
    <n v="332"/>
    <x v="2"/>
    <s v="Diesel"/>
    <n v="1.2283999999999999E-3"/>
  </r>
  <r>
    <d v="2023-11-01T00:00:00"/>
    <s v="S000127"/>
    <x v="64"/>
    <s v="PO149840"/>
    <s v="GRN201995"/>
    <n v="13211955"/>
    <s v="DELL SLIM DW316 - DVD±RW (±R DL) / DVD-RAM DRIVE -"/>
    <s v="Bracknell RG12 1RW"/>
    <n v="332"/>
    <x v="2"/>
    <s v="Diesel"/>
    <n v="1.2283999999999999E-3"/>
  </r>
  <r>
    <d v="2023-11-01T00:00:00"/>
    <s v="S000127"/>
    <x v="64"/>
    <s v="PO148718"/>
    <s v="GRN202252"/>
    <s v="11701-2386"/>
    <s v="DELL XE4 TOWER DESKTOP PC"/>
    <s v="Bracknell RG12 1RW"/>
    <n v="332"/>
    <x v="2"/>
    <s v="Diesel"/>
    <n v="1.2283999999999999E-3"/>
  </r>
  <r>
    <d v="2023-08-01T00:00:00"/>
    <s v="S024099"/>
    <x v="47"/>
    <s v="PO144520"/>
    <s v="GRN193766"/>
    <s v="361-1131-1"/>
    <s v="TOP/DOWN LINAC CRADLE ASSEMBLY"/>
    <s v="Stafford ST16 3DR"/>
    <n v="49.6"/>
    <x v="3"/>
    <s v="Diesel"/>
    <n v="5.0430800000000005E-2"/>
  </r>
  <r>
    <d v="2023-11-01T00:00:00"/>
    <s v="S000127"/>
    <x v="64"/>
    <s v="PO143677"/>
    <s v="GRN202341"/>
    <n v="101007680"/>
    <s v="DELL 43 ULTRA HD 4K MULTI-CLIENT MONITOR DELL U432"/>
    <s v="Bracknell RG12 1RW"/>
    <n v="332"/>
    <x v="2"/>
    <s v="Diesel"/>
    <n v="1.2283999999999999E-3"/>
  </r>
  <r>
    <d v="2023-11-01T00:00:00"/>
    <s v="S000127"/>
    <x v="64"/>
    <s v="PO143677"/>
    <s v="GRN202423"/>
    <n v="101037955"/>
    <s v="POWER EDGE T440 SERVER WITH 16GB RDDIM"/>
    <s v="Bracknell RG12 1RW"/>
    <n v="332"/>
    <x v="2"/>
    <s v="Diesel"/>
    <n v="1.2283999999999999E-3"/>
  </r>
  <r>
    <d v="2023-11-01T00:00:00"/>
    <s v="S000127"/>
    <x v="64"/>
    <s v="PO149543"/>
    <s v="GRN202433"/>
    <s v="11701-1917"/>
    <s v="SI# BKF40S PRECISION 7920 RACK XCTO BASE"/>
    <s v="Bracknell RG12 1RW"/>
    <n v="332"/>
    <x v="2"/>
    <s v="Diesel"/>
    <n v="1.2283999999999999E-3"/>
  </r>
  <r>
    <d v="2023-11-01T00:00:00"/>
    <s v="S000127"/>
    <x v="64"/>
    <s v="PO143686"/>
    <s v="GRN202451"/>
    <n v="101047040"/>
    <s v="PRECISION XCTO 7920 BASE DELL.210-AMRM"/>
    <s v="Bracknell RG12 1RW"/>
    <n v="332"/>
    <x v="2"/>
    <s v="Diesel"/>
    <n v="1.2283999999999999E-3"/>
  </r>
  <r>
    <d v="2023-11-01T00:00:00"/>
    <s v="S000127"/>
    <x v="64"/>
    <s v="PO149662"/>
    <s v="GRN202821"/>
    <s v="11701-3646"/>
    <s v="CHIEF LARGE FUSION FIXED WALL DISPLAY MOUNT FOR 55"/>
    <s v="Bracknell RG12 1RW"/>
    <n v="332"/>
    <x v="2"/>
    <s v="Diesel"/>
    <n v="1.2283999999999999E-3"/>
  </r>
  <r>
    <d v="2023-11-01T00:00:00"/>
    <s v="S000127"/>
    <x v="64"/>
    <s v="PO149828"/>
    <s v="GRN203111"/>
    <n v="101049731"/>
    <s v="DELL XE4 SFF DESKTOP PC - 512GB SSD"/>
    <s v="Bracknell RG12 1RW"/>
    <n v="332"/>
    <x v="2"/>
    <s v="Diesel"/>
    <n v="1.2283999999999999E-3"/>
  </r>
  <r>
    <d v="2023-12-01T00:00:00"/>
    <s v="S000127"/>
    <x v="64"/>
    <s v="PO151440"/>
    <s v="GRN203316"/>
    <n v="13207117"/>
    <s v="KEYBOARD IN FRENCH LANGUAGE"/>
    <s v="Bracknell RG12 1RW"/>
    <n v="332"/>
    <x v="2"/>
    <s v="Diesel"/>
    <n v="1.2283999999999999E-3"/>
  </r>
  <r>
    <d v="2023-12-01T00:00:00"/>
    <s v="S000127"/>
    <x v="64"/>
    <s v="PO149083"/>
    <s v="GRN203407"/>
    <n v="13200984"/>
    <s v="DELL 24 MONITOR - P2423 - 61CM (24&quot;)"/>
    <s v="Bracknell RG12 1RW"/>
    <n v="332"/>
    <x v="2"/>
    <s v="Diesel"/>
    <n v="1.2283999999999999E-3"/>
  </r>
  <r>
    <d v="2023-12-01T00:00:00"/>
    <s v="S000127"/>
    <x v="64"/>
    <s v="PO149912"/>
    <s v="GRN203417"/>
    <n v="101049732"/>
    <s v="DELL XE4 - SFF - 2TB ADDED HDD - CCTV PC"/>
    <s v="Bracknell RG12 1RW"/>
    <n v="332"/>
    <x v="2"/>
    <s v="Diesel"/>
    <n v="1.2283999999999999E-3"/>
  </r>
  <r>
    <d v="2023-12-01T00:00:00"/>
    <s v="S000127"/>
    <x v="64"/>
    <s v="PO149840"/>
    <s v="GRN203424"/>
    <n v="101047040"/>
    <s v="PRECISION XCTO 7920 BASE DELL.210-AMRM"/>
    <s v="Bracknell RG12 1RW"/>
    <n v="332"/>
    <x v="2"/>
    <s v="Diesel"/>
    <n v="1.2283999999999999E-3"/>
  </r>
  <r>
    <d v="2023-12-01T00:00:00"/>
    <s v="S000127"/>
    <x v="64"/>
    <s v="PO149543"/>
    <s v="GRN203425"/>
    <n v="101049731"/>
    <s v="DELL XE4 SFF DESKTOP PC - 512GB SSD"/>
    <s v="Bracknell RG12 1RW"/>
    <n v="332"/>
    <x v="2"/>
    <s v="Diesel"/>
    <n v="1.2283999999999999E-3"/>
  </r>
  <r>
    <d v="2023-12-01T00:00:00"/>
    <s v="S000127"/>
    <x v="64"/>
    <s v="PO148718"/>
    <s v="GRN203592"/>
    <n v="101007680"/>
    <s v="DELL ULTRASHARP 43 4K USB-C HUB MONITOR-U4323QE -1"/>
    <s v="Bracknell RG12 1RW"/>
    <n v="332"/>
    <x v="2"/>
    <s v="Diesel"/>
    <n v="1.2283999999999999E-3"/>
  </r>
  <r>
    <d v="2023-12-01T00:00:00"/>
    <s v="S000127"/>
    <x v="64"/>
    <s v="PO143677"/>
    <s v="GRN203593"/>
    <n v="101007680"/>
    <s v="DELL 43 ULTRA HD 4K MULTI-CLIENT MONITOR DELL U432"/>
    <s v="Bracknell RG12 1RW"/>
    <n v="332"/>
    <x v="2"/>
    <s v="Diesel"/>
    <n v="1.2283999999999999E-3"/>
  </r>
  <r>
    <d v="2023-12-01T00:00:00"/>
    <s v="S000127"/>
    <x v="64"/>
    <s v="PO143677"/>
    <s v="GRN203594"/>
    <n v="1"/>
    <s v="Windowns s Server 2022 Standard"/>
    <s v="Bracknell RG12 1RW"/>
    <n v="332"/>
    <x v="2"/>
    <s v="Diesel"/>
    <n v="1.2283999999999999E-3"/>
  </r>
  <r>
    <d v="2023-12-01T00:00:00"/>
    <s v="S000127"/>
    <x v="64"/>
    <s v="PO143686"/>
    <s v="GRN203692"/>
    <n v="101049732"/>
    <s v="DELL XE4 - SFF - 2TB ADDED HDD - CCTV PC"/>
    <s v="Bracknell RG12 1RW"/>
    <n v="332"/>
    <x v="2"/>
    <s v="Diesel"/>
    <n v="1.2283999999999999E-3"/>
  </r>
  <r>
    <d v="2023-12-01T00:00:00"/>
    <s v="S000127"/>
    <x v="64"/>
    <s v="PO143677"/>
    <s v="GRN203744"/>
    <n v="1"/>
    <s v="Windowns s Server 2022 Standard"/>
    <s v="Bracknell RG12 1RW"/>
    <n v="332"/>
    <x v="2"/>
    <s v="Diesel"/>
    <n v="1.2283999999999999E-3"/>
  </r>
  <r>
    <d v="2023-12-01T00:00:00"/>
    <s v="S000127"/>
    <x v="64"/>
    <s v="PO149723"/>
    <s v="GRN203745"/>
    <n v="13206620"/>
    <s v="KEYBOARD IN ARABIC LANGUAGE"/>
    <s v="Bracknell RG12 1RW"/>
    <n v="332"/>
    <x v="2"/>
    <s v="Diesel"/>
    <n v="1.2283999999999999E-3"/>
  </r>
  <r>
    <d v="2023-12-01T00:00:00"/>
    <s v="S000127"/>
    <x v="64"/>
    <s v="PO145928"/>
    <s v="GRN204145"/>
    <s v="11700-5464"/>
    <s v="SRVR POWEREDGE R740 2U 2.4 GHZ 32GB RAM 256GB SSD"/>
    <s v="Bracknell RG12 1RW"/>
    <n v="332"/>
    <x v="2"/>
    <s v="Diesel"/>
    <n v="1.2283999999999999E-3"/>
  </r>
  <r>
    <d v="2023-12-01T00:00:00"/>
    <s v="S000127"/>
    <x v="64"/>
    <s v="PO149083"/>
    <s v="GRN204150"/>
    <s v="11700-5464"/>
    <s v="SRVR POWEREDGE R740 2U 2.4 GHZ 32GB RAM 256GB SSD"/>
    <s v="Bracknell RG12 1RW"/>
    <n v="332"/>
    <x v="2"/>
    <s v="Diesel"/>
    <n v="1.2283999999999999E-3"/>
  </r>
  <r>
    <d v="2023-12-01T00:00:00"/>
    <s v="S000127"/>
    <x v="64"/>
    <s v="PO148718"/>
    <s v="GRN204429"/>
    <n v="101037955"/>
    <s v="POWER EDGE T440 SERVER WITH 16GB RDDIM"/>
    <s v="Bracknell RG12 1RW"/>
    <n v="332"/>
    <x v="2"/>
    <s v="Diesel"/>
    <n v="1.2283999999999999E-3"/>
  </r>
  <r>
    <d v="2023-12-01T00:00:00"/>
    <s v="S000127"/>
    <x v="64"/>
    <s v="PO148893"/>
    <s v="GRN204430"/>
    <n v="101037955"/>
    <s v="POWER EDGE T440 SERVER WITH 16GB RDDIM"/>
    <s v="Bracknell RG12 1RW"/>
    <n v="332"/>
    <x v="2"/>
    <s v="Diesel"/>
    <n v="1.2283999999999999E-3"/>
  </r>
  <r>
    <d v="2023-12-01T00:00:00"/>
    <s v="S000127"/>
    <x v="64"/>
    <s v="PO148960"/>
    <s v="GRN204431"/>
    <n v="101037955"/>
    <s v="POWER EDGE T440 SERVER WITH 16GB RDDIM"/>
    <s v="Bracknell RG12 1RW"/>
    <n v="332"/>
    <x v="2"/>
    <s v="Diesel"/>
    <n v="1.2283999999999999E-3"/>
  </r>
  <r>
    <d v="2023-12-01T00:00:00"/>
    <s v="S000127"/>
    <x v="64"/>
    <s v="PO151729"/>
    <s v="GRN204983"/>
    <n v="101044625"/>
    <s v="DELL PRECISION 5820 XL TOWER XCTO BASE (210-ANJM)"/>
    <s v="Bracknell RG12 1RW"/>
    <n v="332"/>
    <x v="2"/>
    <s v="Diesel"/>
    <n v="1.2283999999999999E-3"/>
  </r>
  <r>
    <d v="2023-12-01T00:00:00"/>
    <s v="S000127"/>
    <x v="64"/>
    <s v="PO149083"/>
    <s v="GRN204989"/>
    <n v="101037955"/>
    <s v="POWER EDGE T440 SERVER WITH 16GB RDDIM"/>
    <s v="Bracknell RG12 1RW"/>
    <n v="332"/>
    <x v="2"/>
    <s v="Diesel"/>
    <n v="1.2283999999999999E-3"/>
  </r>
  <r>
    <d v="2023-12-01T00:00:00"/>
    <s v="S000127"/>
    <x v="64"/>
    <s v="PO149270"/>
    <s v="GRN204996"/>
    <n v="13200984"/>
    <s v="DELL 24 MONITOR - P2423 - 61CM (24&quot;)"/>
    <s v="Bracknell RG12 1RW"/>
    <n v="332"/>
    <x v="2"/>
    <s v="Diesel"/>
    <n v="1.2283999999999999E-3"/>
  </r>
  <r>
    <d v="2023-12-01T00:00:00"/>
    <s v="S000127"/>
    <x v="64"/>
    <s v="PO149180"/>
    <s v="GRN205030"/>
    <n v="101007680"/>
    <s v="DELL ULTRASHARP 43 4K USB-C HUB MONITOR-U4323QE -1"/>
    <s v="Bracknell RG12 1RW"/>
    <n v="332"/>
    <x v="2"/>
    <s v="Diesel"/>
    <n v="1.2283999999999999E-3"/>
  </r>
  <r>
    <d v="2023-08-01T00:00:00"/>
    <s v="S022670"/>
    <x v="26"/>
    <s v="PO146553"/>
    <s v="GRN193711"/>
    <n v="85204902"/>
    <s v="M5 CAGE NUT  (SERIES 40111 TYPE CN)"/>
    <s v="Congleton CW12 1HR"/>
    <n v="12.8"/>
    <x v="2"/>
    <s v="Diesel"/>
    <n v="4.7360000000000001E-5"/>
  </r>
  <r>
    <d v="2023-12-01T00:00:00"/>
    <s v="S000127"/>
    <x v="64"/>
    <s v="PO149812"/>
    <s v="GRN205035"/>
    <n v="101026761"/>
    <s v="DELL 55 4K CONFERENCE ROOM MONITOR | P5524Q - 138."/>
    <s v="Bracknell RG12 1RW"/>
    <n v="332"/>
    <x v="2"/>
    <s v="Diesel"/>
    <n v="1.2283999999999999E-3"/>
  </r>
  <r>
    <d v="2023-08-01T00:00:00"/>
    <s v="S001571"/>
    <x v="10"/>
    <s v="PO147592"/>
    <s v="GRN193719"/>
    <n v="1"/>
    <s v="freight inwards"/>
    <s v="St Albans AL1 5BN"/>
    <n v="298"/>
    <x v="2"/>
    <s v="Diesel"/>
    <n v="1.1026E-3"/>
  </r>
  <r>
    <d v="2023-02-01T00:00:00"/>
    <s v="S026293"/>
    <x v="65"/>
    <s v="PO136653"/>
    <s v="GRN180213"/>
    <n v="101047595"/>
    <s v="PORTABLE SF6 SERVICE UNIT 110V IN TRANSPORT CASE"/>
    <s v="87727 Babenhausen"/>
    <n v="820"/>
    <x v="2"/>
    <s v="Diesel"/>
    <n v="3.0339999999999998E-3"/>
  </r>
  <r>
    <d v="2023-01-01T00:00:00"/>
    <s v="S024437"/>
    <x v="66"/>
    <s v="PO138670"/>
    <s v="GRN179584"/>
    <n v="101037118"/>
    <s v="FRESHJET 3000 ROOF AIR CONDITIONER"/>
    <s v="Blandford Forum DT11 9LS"/>
    <n v="336"/>
    <x v="2"/>
    <s v="Diesel"/>
    <n v="1.2431999999999999E-3"/>
  </r>
  <r>
    <d v="2023-02-01T00:00:00"/>
    <s v="S024437"/>
    <x v="66"/>
    <s v="PO140395"/>
    <s v="GRN180501"/>
    <n v="101037118"/>
    <s v="FRESHJET 3000 ROOF AIR CONDITIONER"/>
    <s v="Blandford Forum DT11 9LS"/>
    <n v="336"/>
    <x v="2"/>
    <s v="Diesel"/>
    <n v="1.2431999999999999E-3"/>
  </r>
  <r>
    <d v="2023-02-01T00:00:00"/>
    <s v="S024437"/>
    <x v="66"/>
    <s v="PO140395"/>
    <s v="GRN181064"/>
    <n v="101037118"/>
    <s v="FRESHJET 3000 ROOF AIR CONDITIONER"/>
    <s v="Blandford Forum DT11 9LS"/>
    <n v="336"/>
    <x v="2"/>
    <s v="Diesel"/>
    <n v="1.2431999999999999E-3"/>
  </r>
  <r>
    <d v="2023-03-01T00:00:00"/>
    <s v="S024437"/>
    <x v="66"/>
    <s v="PO143751"/>
    <s v="GRN182397"/>
    <n v="101037665"/>
    <s v="EXTENSION DUCT SECTION (10 mm) DOMETIC 4450017931"/>
    <s v="Blandford Forum DT11 9LS"/>
    <n v="336"/>
    <x v="2"/>
    <s v="Diesel"/>
    <n v="1.2431999999999999E-3"/>
  </r>
  <r>
    <d v="2023-03-01T00:00:00"/>
    <s v="S024437"/>
    <x v="66"/>
    <s v="PO143751"/>
    <s v="GRN183237"/>
    <n v="1"/>
    <s v="Admin fee"/>
    <s v="Blandford Forum DT11 9LS"/>
    <n v="336"/>
    <x v="2"/>
    <s v="Diesel"/>
    <n v="1.2431999999999999E-3"/>
  </r>
  <r>
    <d v="2023-04-01T00:00:00"/>
    <s v="S024437"/>
    <x v="66"/>
    <s v="PO138670"/>
    <s v="GRN184614"/>
    <n v="101037118"/>
    <s v="FRESHJET 3000 ROOF AIR CONDITIONER"/>
    <s v="Blandford Forum DT11 9LS"/>
    <n v="336"/>
    <x v="2"/>
    <s v="Diesel"/>
    <n v="1.2431999999999999E-3"/>
  </r>
  <r>
    <d v="2023-04-01T00:00:00"/>
    <s v="S024437"/>
    <x v="66"/>
    <s v="PO140395"/>
    <s v="GRN184681"/>
    <n v="101037118"/>
    <s v="FRESHJET 3000 ROOF AIR CONDITIONER"/>
    <s v="Blandford Forum DT11 9LS"/>
    <n v="336"/>
    <x v="2"/>
    <s v="Diesel"/>
    <n v="1.2431999999999999E-3"/>
  </r>
  <r>
    <d v="2023-07-01T00:00:00"/>
    <s v="S024437"/>
    <x v="66"/>
    <s v="PO143751"/>
    <s v="GRN192595"/>
    <n v="101037118"/>
    <s v="FRESHJET 3000 ROOF AIR CONDITIONER DOMETIC FJ3000"/>
    <s v="Blandford Forum DT11 9LS"/>
    <n v="336"/>
    <x v="2"/>
    <s v="Diesel"/>
    <n v="1.2431999999999999E-3"/>
  </r>
  <r>
    <d v="2023-09-01T00:00:00"/>
    <s v="S024437"/>
    <x v="66"/>
    <s v="PO143751"/>
    <s v="GRN197002"/>
    <n v="101037118"/>
    <s v="FRESHJET 3000 ROOF AIR CONDITIONER DOMETIC FJ3000"/>
    <s v="Blandford Forum DT11 9LS"/>
    <n v="336"/>
    <x v="2"/>
    <s v="Diesel"/>
    <n v="1.2431999999999999E-3"/>
  </r>
  <r>
    <d v="2023-10-01T00:00:00"/>
    <s v="S024437"/>
    <x v="66"/>
    <s v="PO150117"/>
    <s v="GRN200090"/>
    <n v="101037665"/>
    <s v="EXTENSION DUCT SECTION (10 mm) DOMETIC 4450017931"/>
    <s v="Blandford Forum DT11 9LS"/>
    <n v="336"/>
    <x v="2"/>
    <s v="Diesel"/>
    <n v="1.2431999999999999E-3"/>
  </r>
  <r>
    <d v="2023-10-01T00:00:00"/>
    <s v="S024437"/>
    <x v="66"/>
    <s v="PO150117"/>
    <s v="GRN200305"/>
    <n v="101037665"/>
    <s v="EXTENSION DUCT SECTION (10 mm) DOMETIC 4450017931"/>
    <s v="Blandford Forum DT11 9LS"/>
    <n v="336"/>
    <x v="2"/>
    <s v="Diesel"/>
    <n v="1.2431999999999999E-3"/>
  </r>
  <r>
    <d v="2023-11-01T00:00:00"/>
    <s v="S024437"/>
    <x v="66"/>
    <s v="PO150462"/>
    <s v="GRN201288"/>
    <n v="101037118"/>
    <s v="FRESHJET 3000 ROOF AIR CONDITIONER DOMETIC FJ3000"/>
    <s v="Blandford Forum DT11 9LS"/>
    <n v="336"/>
    <x v="2"/>
    <s v="Diesel"/>
    <n v="1.2431999999999999E-3"/>
  </r>
  <r>
    <d v="2023-08-01T00:00:00"/>
    <s v="S024099"/>
    <x v="47"/>
    <s v="PO139439"/>
    <s v="GRN194210"/>
    <n v="101031467"/>
    <s v="TURNTABLE BASE ASSEMBLY - METALWORK"/>
    <s v="Stafford ST16 3DR"/>
    <n v="49.6"/>
    <x v="3"/>
    <s v="Diesel"/>
    <n v="5.0430800000000005E-2"/>
  </r>
  <r>
    <d v="2023-08-01T00:00:00"/>
    <s v="S022670"/>
    <x v="26"/>
    <s v="PO146242"/>
    <s v="GRN193785"/>
    <s v="11583-0384"/>
    <s v="SCREW SHCS M10X25MM LG SST"/>
    <s v="Congleton CW12 1HR"/>
    <n v="12.8"/>
    <x v="2"/>
    <s v="Diesel"/>
    <n v="4.7360000000000001E-5"/>
  </r>
  <r>
    <d v="2023-11-01T00:00:00"/>
    <s v="S024437"/>
    <x v="66"/>
    <s v="PO150369"/>
    <s v="GRN201714"/>
    <n v="101037118"/>
    <s v="FRESHJET 3000 ROOF AIR CONDITIONER DOMETIC FJ3000"/>
    <s v="Blandford Forum DT11 9LS"/>
    <n v="336"/>
    <x v="2"/>
    <s v="Diesel"/>
    <n v="1.2431999999999999E-3"/>
  </r>
  <r>
    <d v="2023-11-01T00:00:00"/>
    <s v="S024437"/>
    <x v="66"/>
    <s v="PO143751"/>
    <s v="GRN201755"/>
    <n v="101037118"/>
    <s v="FRESHJET 3000 ROOF AIR CONDITIONER DOMETIC FJ3000"/>
    <s v="Blandford Forum DT11 9LS"/>
    <n v="336"/>
    <x v="2"/>
    <s v="Diesel"/>
    <n v="1.2431999999999999E-3"/>
  </r>
  <r>
    <d v="2023-11-01T00:00:00"/>
    <s v="S024437"/>
    <x v="66"/>
    <s v="PO143751"/>
    <s v="GRN201959"/>
    <n v="101037118"/>
    <s v="FRESHJET 3000 ROOF AIR CONDITIONER DOMETIC FJ3000"/>
    <s v="Blandford Forum DT11 9LS"/>
    <n v="336"/>
    <x v="2"/>
    <s v="Diesel"/>
    <n v="1.2431999999999999E-3"/>
  </r>
  <r>
    <d v="2023-11-01T00:00:00"/>
    <s v="S024437"/>
    <x v="66"/>
    <s v="PO151180"/>
    <s v="GRN202719"/>
    <n v="101037118"/>
    <s v="FRESHJET 3000 ROOF AIR CONDITIONER DOMETIC FJ3000"/>
    <s v="Blandford Forum DT11 9LS"/>
    <n v="336"/>
    <x v="2"/>
    <s v="Diesel"/>
    <n v="1.2431999999999999E-3"/>
  </r>
  <r>
    <d v="2023-12-01T00:00:00"/>
    <s v="S024437"/>
    <x v="66"/>
    <s v="PO151356"/>
    <s v="GRN203392"/>
    <n v="101037665"/>
    <s v="EXTENSION DUCT SECTION (10 mm) DOMETIC 4450017931"/>
    <s v="Blandford Forum DT11 9LS"/>
    <n v="336"/>
    <x v="2"/>
    <s v="Diesel"/>
    <n v="1.2431999999999999E-3"/>
  </r>
  <r>
    <d v="2023-08-01T00:00:00"/>
    <s v="S023284"/>
    <x v="19"/>
    <s v="PO145862"/>
    <s v="GRN193798"/>
    <s v="356-1110-1"/>
    <s v="M60 IRAQ OFFBOARD PANEL"/>
    <s v="Leicester LE19 2DT"/>
    <n v="144"/>
    <x v="1"/>
    <s v="Diesel"/>
    <n v="5.3280000000000001E-2"/>
  </r>
  <r>
    <d v="2023-08-01T00:00:00"/>
    <s v="S023284"/>
    <x v="19"/>
    <s v="PO140972"/>
    <s v="GRN193799"/>
    <s v="340-1040-1"/>
    <s v="JUNCTION BOX SOURCE SIDE"/>
    <s v="Leicester LE19 2DT"/>
    <n v="144"/>
    <x v="1"/>
    <s v="Diesel"/>
    <n v="5.3280000000000001E-2"/>
  </r>
  <r>
    <d v="2023-12-01T00:00:00"/>
    <s v="S024437"/>
    <x v="66"/>
    <s v="PO143751"/>
    <s v="GRN203775"/>
    <n v="101037118"/>
    <s v="FRESHJET 3000 ROOF AIR CONDITIONER DOMETIC FJ3000"/>
    <s v="Blandford Forum DT11 9LS"/>
    <n v="336"/>
    <x v="2"/>
    <s v="Diesel"/>
    <n v="1.2431999999999999E-3"/>
  </r>
  <r>
    <d v="2023-08-01T00:00:00"/>
    <s v="S023284"/>
    <x v="19"/>
    <s v="PO131881"/>
    <s v="GRN193805"/>
    <s v="340-1040-1"/>
    <s v="JUNCTION BOX SOURCE SIDE"/>
    <s v="Leicester LE19 2DT"/>
    <n v="144"/>
    <x v="1"/>
    <s v="Diesel"/>
    <n v="5.3280000000000001E-2"/>
  </r>
  <r>
    <d v="2023-02-01T00:00:00"/>
    <s v="S024892"/>
    <x v="67"/>
    <s v="PO139987"/>
    <s v="GRN181699"/>
    <n v="57207587"/>
    <s v="DOOR HEAVY DUTY PERSONNEL"/>
    <s v="CW12 1DT"/>
    <n v="12.4"/>
    <x v="1"/>
    <s v="Diesel"/>
    <n v="4.5880000000000001E-3"/>
  </r>
  <r>
    <d v="2023-03-01T00:00:00"/>
    <s v="S024892"/>
    <x v="67"/>
    <s v="PO139987"/>
    <s v="GRN183190"/>
    <n v="57207587"/>
    <s v="DOOR HEAVY DUTY PERSONNEL"/>
    <s v="CW12 1DT"/>
    <n v="12.4"/>
    <x v="1"/>
    <s v="Diesel"/>
    <n v="4.5880000000000001E-3"/>
  </r>
  <r>
    <d v="2023-04-01T00:00:00"/>
    <s v="S024892"/>
    <x v="67"/>
    <s v="PO139987"/>
    <s v="GRN185346"/>
    <n v="57207587"/>
    <s v="DOOR HEAVY DUTY PERSONNEL"/>
    <s v="CW12 1DT"/>
    <n v="12.4"/>
    <x v="1"/>
    <s v="Diesel"/>
    <n v="4.5880000000000001E-3"/>
  </r>
  <r>
    <d v="2023-04-01T00:00:00"/>
    <s v="S024892"/>
    <x v="67"/>
    <s v="PO141185"/>
    <s v="GRN185348"/>
    <n v="101012642"/>
    <s v="DOOR CLOSER"/>
    <s v="CW12 1DT"/>
    <n v="12.4"/>
    <x v="1"/>
    <s v="Diesel"/>
    <n v="4.5880000000000001E-3"/>
  </r>
  <r>
    <d v="2023-04-01T00:00:00"/>
    <s v="S024892"/>
    <x v="67"/>
    <s v="PO141185"/>
    <s v="GRN186356"/>
    <n v="1"/>
    <s v="freight inwards"/>
    <s v="CW12 1DT"/>
    <n v="12.4"/>
    <x v="1"/>
    <s v="Diesel"/>
    <n v="4.5880000000000001E-3"/>
  </r>
  <r>
    <d v="2023-05-01T00:00:00"/>
    <s v="S024892"/>
    <x v="67"/>
    <s v="PO139987"/>
    <s v="GRN186765"/>
    <n v="1"/>
    <s v="freight inwards"/>
    <s v="CW12 1DT"/>
    <n v="12.4"/>
    <x v="1"/>
    <s v="Diesel"/>
    <n v="4.5880000000000001E-3"/>
  </r>
  <r>
    <d v="2023-05-01T00:00:00"/>
    <s v="S024892"/>
    <x v="67"/>
    <s v="PO145515"/>
    <s v="GRN188013"/>
    <n v="57207587"/>
    <s v="HEAVY DUTY PERSONNEL DOOR  800 X 940 X 2075"/>
    <s v="CW12 1DT"/>
    <n v="12.4"/>
    <x v="1"/>
    <s v="Diesel"/>
    <n v="4.5880000000000001E-3"/>
  </r>
  <r>
    <d v="2023-05-01T00:00:00"/>
    <s v="S024892"/>
    <x v="67"/>
    <s v="PO145512"/>
    <s v="GRN188015"/>
    <n v="101012642"/>
    <s v="DOOR CLOSER"/>
    <s v="CW12 1DT"/>
    <n v="12.4"/>
    <x v="1"/>
    <s v="Diesel"/>
    <n v="4.5880000000000001E-3"/>
  </r>
  <r>
    <d v="2023-08-01T00:00:00"/>
    <s v="S023849"/>
    <x v="6"/>
    <s v="PO145583"/>
    <s v="GRN193817"/>
    <n v="101007863"/>
    <s v="NETGEAR COMPATIBLE 10GBASE-LR SFP+1310NM 10KM"/>
    <s v="Warrington WA2 8TX"/>
    <n v="78.2"/>
    <x v="2"/>
    <s v="Diesel"/>
    <n v="2.8933999999999996E-4"/>
  </r>
  <r>
    <d v="2023-05-01T00:00:00"/>
    <s v="S024892"/>
    <x v="67"/>
    <s v="PO145724"/>
    <s v="GRN188016"/>
    <n v="101012642"/>
    <s v="DOOR CLOSER"/>
    <s v="CW12 1DT"/>
    <n v="12.4"/>
    <x v="1"/>
    <s v="Diesel"/>
    <n v="4.5880000000000001E-3"/>
  </r>
  <r>
    <d v="2023-08-01T00:00:00"/>
    <s v="S023284"/>
    <x v="19"/>
    <s v="PO142220"/>
    <s v="GRN193819"/>
    <s v="361-1082-1"/>
    <s v="P60DV - LOWER PORTAL PANEL"/>
    <s v="Leicester LE19 2DT"/>
    <n v="144"/>
    <x v="1"/>
    <s v="Diesel"/>
    <n v="5.3280000000000001E-2"/>
  </r>
  <r>
    <d v="2023-08-01T00:00:00"/>
    <s v="S023284"/>
    <x v="19"/>
    <s v="PO142220"/>
    <s v="GRN193820"/>
    <s v="361-1082-1"/>
    <s v="P60DV - LOWER PORTAL PANEL"/>
    <s v="Leicester LE19 2DT"/>
    <n v="144"/>
    <x v="1"/>
    <s v="Diesel"/>
    <n v="5.3280000000000001E-2"/>
  </r>
  <r>
    <d v="2023-08-01T00:00:00"/>
    <s v="S023284"/>
    <x v="19"/>
    <s v="PO142220"/>
    <s v="GRN193821"/>
    <s v="361-1116-1"/>
    <s v="P60DV - UPPER PORTAL PANEL"/>
    <s v="Leicester LE19 2DT"/>
    <n v="144"/>
    <x v="1"/>
    <s v="Diesel"/>
    <n v="5.3280000000000001E-2"/>
  </r>
  <r>
    <d v="2023-01-01T00:00:00"/>
    <s v="S002239"/>
    <x v="17"/>
    <s v="PO142109"/>
    <s v="GRN179092"/>
    <n v="101043479"/>
    <s v="SF6 GAS CYLINDER 4.68 LB"/>
    <s v="UT 84104"/>
    <n v="4725"/>
    <x v="4"/>
    <s v="Aviation"/>
    <n v="0.33234727680000004"/>
  </r>
  <r>
    <d v="2023-01-01T00:00:00"/>
    <s v="S002239"/>
    <x v="17"/>
    <s v="PO141643"/>
    <s v="GRN179412"/>
    <n v="101043479"/>
    <s v="SF6 GAS CYLINDER 4.68 LB"/>
    <s v="UT 84104"/>
    <n v="4725"/>
    <x v="4"/>
    <s v="Aviation"/>
    <n v="0.33234727680000004"/>
  </r>
  <r>
    <d v="2023-02-01T00:00:00"/>
    <s v="S002239"/>
    <x v="17"/>
    <s v="PO142705"/>
    <s v="GRN180708"/>
    <n v="101043479"/>
    <s v="SF6 GAS CYLINDER 4.68 LB"/>
    <s v="UT 84104"/>
    <n v="4725"/>
    <x v="4"/>
    <s v="Aviation"/>
    <n v="0.33234727680000004"/>
  </r>
  <r>
    <d v="2023-02-01T00:00:00"/>
    <s v="S002239"/>
    <x v="17"/>
    <s v="PO142705"/>
    <s v="GRN180709"/>
    <n v="101043479"/>
    <s v="SF6 GAS CYLINDER 4.68 LB"/>
    <s v="UT 84104"/>
    <n v="4725"/>
    <x v="4"/>
    <s v="Aviation"/>
    <n v="0.33234727680000004"/>
  </r>
  <r>
    <d v="2023-08-01T00:00:00"/>
    <s v="S023284"/>
    <x v="19"/>
    <s v="PO139937"/>
    <s v="GRN193832"/>
    <s v="340-1011-1"/>
    <s v="SITE CONFIGURABLE ENCLOSURE WITH AC"/>
    <s v="Leicester LE19 2DT"/>
    <n v="144"/>
    <x v="1"/>
    <s v="Diesel"/>
    <n v="5.3280000000000001E-2"/>
  </r>
  <r>
    <d v="2023-08-01T00:00:00"/>
    <s v="S023284"/>
    <x v="19"/>
    <s v="PO139310"/>
    <s v="GRN193833"/>
    <s v="340-1011-1"/>
    <s v="SITE CONFIGURABLE ENCLOSURE WITH AC"/>
    <s v="Leicester LE19 2DT"/>
    <n v="144"/>
    <x v="1"/>
    <s v="Diesel"/>
    <n v="5.3280000000000001E-2"/>
  </r>
  <r>
    <d v="2023-08-01T00:00:00"/>
    <s v="S023284"/>
    <x v="19"/>
    <s v="PO145596"/>
    <s v="GRN193834"/>
    <s v="356-1161-1"/>
    <s v="FIBRE JUNCTION BOX - M60"/>
    <s v="Leicester LE19 2DT"/>
    <n v="144"/>
    <x v="1"/>
    <s v="Diesel"/>
    <n v="5.3280000000000001E-2"/>
  </r>
  <r>
    <d v="2023-05-01T00:00:00"/>
    <s v="S024892"/>
    <x v="67"/>
    <s v="PO145727"/>
    <s v="GRN188154"/>
    <n v="101012642"/>
    <s v="DOOR CLOSER"/>
    <s v="CW12 1DT"/>
    <n v="12.4"/>
    <x v="1"/>
    <s v="Diesel"/>
    <n v="4.5880000000000001E-3"/>
  </r>
  <r>
    <d v="2023-06-01T00:00:00"/>
    <s v="S024892"/>
    <x v="67"/>
    <s v="PO145691"/>
    <s v="GRN189584"/>
    <n v="57207587"/>
    <s v="HEAVY DUTY PERSONNEL DOOR  800 X 940 X 2075"/>
    <s v="CW12 1DT"/>
    <n v="12.4"/>
    <x v="1"/>
    <s v="Diesel"/>
    <n v="4.5880000000000001E-3"/>
  </r>
  <r>
    <d v="2023-06-01T00:00:00"/>
    <s v="S024892"/>
    <x v="67"/>
    <s v="PO145690"/>
    <s v="GRN189951"/>
    <n v="57207587"/>
    <s v="HEAVY DUTY PERSONNEL DOOR  800 X 940 X 2075"/>
    <s v="CW12 1DT"/>
    <n v="12.4"/>
    <x v="1"/>
    <s v="Diesel"/>
    <n v="4.5880000000000001E-3"/>
  </r>
  <r>
    <d v="2023-06-01T00:00:00"/>
    <s v="S024892"/>
    <x v="67"/>
    <s v="PO145726"/>
    <s v="GRN190090"/>
    <n v="101012642"/>
    <s v="DOOR CLOSER"/>
    <s v="CW12 1DT"/>
    <n v="12.4"/>
    <x v="1"/>
    <s v="Diesel"/>
    <n v="4.5880000000000001E-3"/>
  </r>
  <r>
    <d v="2023-08-01T00:00:00"/>
    <s v="S024099"/>
    <x v="47"/>
    <s v="PO145100"/>
    <s v="GRN195206"/>
    <s v="340-1012-1"/>
    <s v="WELDMENT LINAC SUPPORT STRUCTURE"/>
    <s v="Stafford ST16 3DR"/>
    <n v="49.6"/>
    <x v="3"/>
    <s v="Diesel"/>
    <n v="5.0430800000000005E-2"/>
  </r>
  <r>
    <d v="2023-08-01T00:00:00"/>
    <s v="S025431"/>
    <x v="0"/>
    <s v="PO146250"/>
    <s v="GRN193841"/>
    <s v="11700-5189"/>
    <s v="HINGE GATE HEAVY DUTY PRIME"/>
    <s v="Boston Massachusetts"/>
    <n v="3154"/>
    <x v="0"/>
    <s v="Crude"/>
    <n v="2.5295079999999999"/>
  </r>
  <r>
    <d v="2023-01-01T00:00:00"/>
    <s v="S022473"/>
    <x v="46"/>
    <s v="PO135745"/>
    <s v="GRN178785"/>
    <n v="101014535"/>
    <s v="CVI ANSI TEST PIECE ASSEMBLY"/>
    <s v="Stoke-on-Trent ST4 8HX"/>
    <n v="24.2"/>
    <x v="1"/>
    <s v="Diesel"/>
    <n v="2.4605350000000002E-2"/>
  </r>
  <r>
    <d v="2023-01-01T00:00:00"/>
    <s v="S022473"/>
    <x v="46"/>
    <s v="PO137730"/>
    <s v="GRN178786"/>
    <n v="101014535"/>
    <s v="CVI ANSI TEST PIECE ASSEMBLY"/>
    <s v="Stoke-on-Trent ST4 8HX"/>
    <n v="24.2"/>
    <x v="1"/>
    <s v="Diesel"/>
    <n v="2.4605350000000002E-2"/>
  </r>
  <r>
    <d v="2023-01-01T00:00:00"/>
    <s v="S022473"/>
    <x v="46"/>
    <s v="PO140311"/>
    <s v="GRN178813"/>
    <n v="101023734"/>
    <s v="VERTICAL ARRAY PLATE"/>
    <s v="Stoke-on-Trent ST4 8HX"/>
    <n v="24.2"/>
    <x v="1"/>
    <s v="Diesel"/>
    <n v="2.4605350000000002E-2"/>
  </r>
  <r>
    <d v="2023-01-01T00:00:00"/>
    <s v="S022473"/>
    <x v="46"/>
    <s v="PO140312"/>
    <s v="GRN178814"/>
    <n v="101023734"/>
    <s v="VERTICAL ARRAY PLATE"/>
    <s v="Stoke-on-Trent ST4 8HX"/>
    <n v="24.2"/>
    <x v="1"/>
    <s v="Diesel"/>
    <n v="2.4605350000000002E-2"/>
  </r>
  <r>
    <d v="2023-08-01T00:00:00"/>
    <s v="S022670"/>
    <x v="26"/>
    <s v="PO145978"/>
    <s v="GRN193848"/>
    <s v="11700-5243"/>
    <s v="BOLT HEX DIN933 M20 X 2.5 X 50MM GEOMET STL"/>
    <s v="Congleton CW12 1HR"/>
    <n v="12.8"/>
    <x v="2"/>
    <s v="Diesel"/>
    <n v="4.7360000000000001E-5"/>
  </r>
  <r>
    <d v="2023-08-01T00:00:00"/>
    <s v="S022670"/>
    <x v="26"/>
    <s v="PO145877"/>
    <s v="GRN193849"/>
    <n v="101032416"/>
    <s v="M12 X 180 R-XPT THROUGHBOLT"/>
    <s v="Congleton CW12 1HR"/>
    <n v="12.8"/>
    <x v="2"/>
    <s v="Diesel"/>
    <n v="4.7360000000000001E-5"/>
  </r>
  <r>
    <d v="2023-01-01T00:00:00"/>
    <s v="S022473"/>
    <x v="46"/>
    <s v="PO131798"/>
    <s v="GRN179007"/>
    <s v="340-1016-1"/>
    <s v="VERTICAL DETECTOR ENCLOSURE WELDMENT"/>
    <s v="Stoke-on-Trent ST4 8HX"/>
    <n v="24.2"/>
    <x v="1"/>
    <s v="Diesel"/>
    <n v="2.4605350000000002E-2"/>
  </r>
  <r>
    <d v="2023-01-01T00:00:00"/>
    <s v="S022473"/>
    <x v="46"/>
    <s v="PO131800"/>
    <s v="GRN179009"/>
    <s v="340-1016-1"/>
    <s v="VERTICAL DETECTOR ENCLOSURE WELDMENT"/>
    <s v="Stoke-on-Trent ST4 8HX"/>
    <n v="24.2"/>
    <x v="1"/>
    <s v="Diesel"/>
    <n v="2.4605350000000002E-2"/>
  </r>
  <r>
    <d v="2023-01-01T00:00:00"/>
    <s v="S022473"/>
    <x v="46"/>
    <s v="PO132035"/>
    <s v="GRN179021"/>
    <s v="340-1480-1"/>
    <s v="HORIZ DET TRAY SHTMTL ASSY (INNER)"/>
    <s v="Stoke-on-Trent ST4 8HX"/>
    <n v="24.2"/>
    <x v="1"/>
    <s v="Diesel"/>
    <n v="2.4605350000000002E-2"/>
  </r>
  <r>
    <d v="2023-01-01T00:00:00"/>
    <s v="S022473"/>
    <x v="46"/>
    <s v="PO132035"/>
    <s v="GRN179039"/>
    <s v="340-1480-1"/>
    <s v="HORIZ DET TRAY SHTMTL ASSY (INNER)"/>
    <s v="Stoke-on-Trent ST4 8HX"/>
    <n v="24.2"/>
    <x v="1"/>
    <s v="Diesel"/>
    <n v="2.4605350000000002E-2"/>
  </r>
  <r>
    <d v="2023-01-01T00:00:00"/>
    <s v="S022473"/>
    <x v="46"/>
    <s v="PO140129"/>
    <s v="GRN179048"/>
    <n v="23255096"/>
    <s v="SHOT BOLT ASSEMBLY (BOOM) - HORIZONTAL ALIGNMENT"/>
    <s v="Stoke-on-Trent ST4 8HX"/>
    <n v="24.2"/>
    <x v="1"/>
    <s v="Diesel"/>
    <n v="2.4605350000000002E-2"/>
  </r>
  <r>
    <d v="2023-01-01T00:00:00"/>
    <s v="S022473"/>
    <x v="46"/>
    <s v="PO140431"/>
    <s v="GRN179094"/>
    <n v="40256090"/>
    <s v="DETECTOR BOX COVER - GANTRY/PORTAL"/>
    <s v="Stoke-on-Trent ST4 8HX"/>
    <n v="24.2"/>
    <x v="1"/>
    <s v="Diesel"/>
    <n v="2.4605350000000002E-2"/>
  </r>
  <r>
    <d v="2023-01-01T00:00:00"/>
    <s v="S022473"/>
    <x v="46"/>
    <s v="PO139591"/>
    <s v="GRN179209"/>
    <n v="101026807"/>
    <s v="1.4M HIGH M60 LADDER FOR LORRY BED ACCESS RAPISCAN"/>
    <s v="Stoke-on-Trent ST4 8HX"/>
    <n v="24.2"/>
    <x v="1"/>
    <s v="Diesel"/>
    <n v="2.4605350000000002E-2"/>
  </r>
  <r>
    <d v="2023-08-01T00:00:00"/>
    <s v="S000892"/>
    <x v="16"/>
    <s v="PO148193"/>
    <s v="GRN193858"/>
    <n v="101045039"/>
    <s v="AIR HOSE BLUE PE 6mm x 50M REEL  (PEN Series)"/>
    <s v="Stockport SK4 2JT"/>
    <n v="55"/>
    <x v="2"/>
    <s v="Diesel"/>
    <n v="2.0350000000000001E-4"/>
  </r>
  <r>
    <d v="2023-08-01T00:00:00"/>
    <s v="S000892"/>
    <x v="16"/>
    <s v="PO148193"/>
    <s v="GRN193859"/>
    <s v="11701-3335"/>
    <s v="GREY, RED STEEL TWINSPAN SHELVING SYSTEM, 900MM X"/>
    <s v="Stockport SK4 2JT"/>
    <n v="55"/>
    <x v="2"/>
    <s v="Diesel"/>
    <n v="2.0350000000000001E-4"/>
  </r>
  <r>
    <d v="2023-01-01T00:00:00"/>
    <s v="S022473"/>
    <x v="46"/>
    <s v="PO140079"/>
    <s v="GRN179210"/>
    <n v="101026807"/>
    <s v="1.4M HIGH M60 LADDER FOR LORRY BED ACCESS RAPISCAN"/>
    <s v="Stoke-on-Trent ST4 8HX"/>
    <n v="24.2"/>
    <x v="1"/>
    <s v="Diesel"/>
    <n v="2.4605350000000002E-2"/>
  </r>
  <r>
    <d v="2023-01-01T00:00:00"/>
    <s v="S022473"/>
    <x v="46"/>
    <s v="PO137945"/>
    <s v="GRN179212"/>
    <n v="101016111"/>
    <s v="COVER - HORIZONTAL DETECTOR BOX"/>
    <s v="Stoke-on-Trent ST4 8HX"/>
    <n v="24.2"/>
    <x v="1"/>
    <s v="Diesel"/>
    <n v="2.4605350000000002E-2"/>
  </r>
  <r>
    <d v="2023-01-01T00:00:00"/>
    <s v="S022473"/>
    <x v="46"/>
    <s v="PO132123"/>
    <s v="GRN179288"/>
    <s v="340-1025-1"/>
    <s v="DOOR LINAC SHIELDING (RIGHT)"/>
    <s v="Stoke-on-Trent ST4 8HX"/>
    <n v="24.2"/>
    <x v="1"/>
    <s v="Diesel"/>
    <n v="2.4605350000000002E-2"/>
  </r>
  <r>
    <d v="2023-01-01T00:00:00"/>
    <s v="S022473"/>
    <x v="46"/>
    <s v="PO139435"/>
    <s v="GRN179364"/>
    <n v="101033277"/>
    <s v="REAR SIDE PANEL SUPPORT FRAME  - GENERATOR SIDE"/>
    <s v="Stoke-on-Trent ST4 8HX"/>
    <n v="24.2"/>
    <x v="1"/>
    <s v="Diesel"/>
    <n v="2.4605350000000002E-2"/>
  </r>
  <r>
    <d v="2023-01-01T00:00:00"/>
    <s v="S022473"/>
    <x v="46"/>
    <s v="PO140081"/>
    <s v="GRN179366"/>
    <n v="101033277"/>
    <s v="REAR SIDE PANEL SUPPORT FRAME  - GENERATOR SIDE"/>
    <s v="Stoke-on-Trent ST4 8HX"/>
    <n v="24.2"/>
    <x v="1"/>
    <s v="Diesel"/>
    <n v="2.4605350000000002E-2"/>
  </r>
  <r>
    <d v="2023-01-01T00:00:00"/>
    <s v="S022473"/>
    <x v="46"/>
    <s v="PO142193"/>
    <s v="GRN179395"/>
    <n v="57211851"/>
    <s v="DOOR CAPPING DC1P17 - PAINTED (RAL 9003) x 3M AALC"/>
    <s v="Stoke-on-Trent ST4 8HX"/>
    <n v="24.2"/>
    <x v="1"/>
    <s v="Diesel"/>
    <n v="2.4605350000000002E-2"/>
  </r>
  <r>
    <d v="2023-01-01T00:00:00"/>
    <s v="S022473"/>
    <x v="46"/>
    <s v="PO140074"/>
    <s v="GRN179420"/>
    <n v="101023549"/>
    <s v="AXLE LOCK SUB ASSEMBLY"/>
    <s v="Stoke-on-Trent ST4 8HX"/>
    <n v="24.2"/>
    <x v="1"/>
    <s v="Diesel"/>
    <n v="2.4605350000000002E-2"/>
  </r>
  <r>
    <d v="2023-01-01T00:00:00"/>
    <s v="S022473"/>
    <x v="46"/>
    <s v="PO140172"/>
    <s v="GRN179425"/>
    <n v="101023628"/>
    <s v="OPERATOR'S CABIN FIRST FIX"/>
    <s v="Stoke-on-Trent ST4 8HX"/>
    <n v="24.2"/>
    <x v="1"/>
    <s v="Diesel"/>
    <n v="2.4605350000000002E-2"/>
  </r>
  <r>
    <d v="2023-01-01T00:00:00"/>
    <s v="S022473"/>
    <x v="46"/>
    <s v="PO140061"/>
    <s v="GRN179427"/>
    <n v="101035883"/>
    <s v="VERTICAL STEM ASSEMBLY METALWORK"/>
    <s v="Stoke-on-Trent ST4 8HX"/>
    <n v="24.2"/>
    <x v="1"/>
    <s v="Diesel"/>
    <n v="2.4605350000000002E-2"/>
  </r>
  <r>
    <d v="2023-01-01T00:00:00"/>
    <s v="S022473"/>
    <x v="46"/>
    <s v="PO136490"/>
    <s v="GRN179579"/>
    <n v="23259121"/>
    <s v="DETECTOR BOX LID ASSEMBLY 810 x 210 (BOF)"/>
    <s v="Stoke-on-Trent ST4 8HX"/>
    <n v="24.2"/>
    <x v="1"/>
    <s v="Diesel"/>
    <n v="2.4605350000000002E-2"/>
  </r>
  <r>
    <d v="2023-02-01T00:00:00"/>
    <s v="S022473"/>
    <x v="46"/>
    <s v="PO138940"/>
    <s v="GRN180087"/>
    <n v="101016111"/>
    <s v="COVER - HORIZONTAL DETECTOR BOX"/>
    <s v="Stoke-on-Trent ST4 8HX"/>
    <n v="24.2"/>
    <x v="1"/>
    <s v="Diesel"/>
    <n v="2.4605350000000002E-2"/>
  </r>
  <r>
    <d v="2023-02-01T00:00:00"/>
    <s v="S022473"/>
    <x v="46"/>
    <s v="PO141501"/>
    <s v="GRN180176"/>
    <n v="13201576"/>
    <s v="CYLINDER LOCK 40-25-40"/>
    <s v="Stoke-on-Trent ST4 8HX"/>
    <n v="24.2"/>
    <x v="1"/>
    <s v="Diesel"/>
    <n v="2.4605350000000002E-2"/>
  </r>
  <r>
    <d v="2023-02-01T00:00:00"/>
    <s v="S022473"/>
    <x v="46"/>
    <s v="PO139325"/>
    <s v="GRN180177"/>
    <n v="101023549"/>
    <s v="AXLE LOCK SUB ASSEMBLY"/>
    <s v="Stoke-on-Trent ST4 8HX"/>
    <n v="24.2"/>
    <x v="1"/>
    <s v="Diesel"/>
    <n v="2.4605350000000002E-2"/>
  </r>
  <r>
    <d v="2023-08-01T00:00:00"/>
    <s v="S001571"/>
    <x v="10"/>
    <s v="PO147650"/>
    <s v="GRN193883"/>
    <s v="11701-3108"/>
    <s v="MOUNTING KIT"/>
    <s v="St Albans AL1 5BN"/>
    <n v="298"/>
    <x v="2"/>
    <s v="Diesel"/>
    <n v="1.1026E-3"/>
  </r>
  <r>
    <d v="2023-02-01T00:00:00"/>
    <s v="S022473"/>
    <x v="46"/>
    <s v="PO139325"/>
    <s v="GRN180178"/>
    <n v="101023549"/>
    <s v="AXLE LOCK SUB ASSEMBLY"/>
    <s v="Stoke-on-Trent ST4 8HX"/>
    <n v="24.2"/>
    <x v="1"/>
    <s v="Diesel"/>
    <n v="2.4605350000000002E-2"/>
  </r>
  <r>
    <d v="2023-02-01T00:00:00"/>
    <s v="S022473"/>
    <x v="46"/>
    <s v="PO139325"/>
    <s v="GRN180179"/>
    <n v="101023549"/>
    <s v="AXLE LOCK SUB ASSEMBLY"/>
    <s v="Stoke-on-Trent ST4 8HX"/>
    <n v="24.2"/>
    <x v="1"/>
    <s v="Diesel"/>
    <n v="2.4605350000000002E-2"/>
  </r>
  <r>
    <d v="2023-02-01T00:00:00"/>
    <s v="S022473"/>
    <x v="46"/>
    <s v="PO140431"/>
    <s v="GRN180202"/>
    <n v="23259121"/>
    <s v="DETECTOR BOX LID ASSEMBLY 810 x 210 (BOF)"/>
    <s v="Stoke-on-Trent ST4 8HX"/>
    <n v="24.2"/>
    <x v="1"/>
    <s v="Diesel"/>
    <n v="2.4605350000000002E-2"/>
  </r>
  <r>
    <d v="2023-02-01T00:00:00"/>
    <s v="S022473"/>
    <x v="46"/>
    <s v="PO136157"/>
    <s v="GRN180212"/>
    <n v="23212459"/>
    <s v="REAR LIGHT SUPPORT FRAME METALWORK ASSEMBLY"/>
    <s v="Stoke-on-Trent ST4 8HX"/>
    <n v="24.2"/>
    <x v="1"/>
    <s v="Diesel"/>
    <n v="2.4605350000000002E-2"/>
  </r>
  <r>
    <d v="2023-02-01T00:00:00"/>
    <s v="S022473"/>
    <x v="46"/>
    <s v="PO141618"/>
    <s v="GRN180215"/>
    <n v="42205203"/>
    <s v="HYDRAULIC CYLINDER 40-25-50"/>
    <s v="Stoke-on-Trent ST4 8HX"/>
    <n v="24.2"/>
    <x v="1"/>
    <s v="Diesel"/>
    <n v="2.4605350000000002E-2"/>
  </r>
  <r>
    <d v="2023-02-01T00:00:00"/>
    <s v="S022473"/>
    <x v="46"/>
    <s v="PO139410"/>
    <s v="GRN180251"/>
    <n v="101035883"/>
    <s v="VERTICAL STEM ASSEMBLY METALWORK"/>
    <s v="Stoke-on-Trent ST4 8HX"/>
    <n v="24.2"/>
    <x v="1"/>
    <s v="Diesel"/>
    <n v="2.4605350000000002E-2"/>
  </r>
  <r>
    <d v="2023-02-01T00:00:00"/>
    <s v="S022473"/>
    <x v="46"/>
    <s v="PO140176"/>
    <s v="GRN180252"/>
    <n v="101023628"/>
    <s v="OPERATOR'S CABIN FIRST FIX"/>
    <s v="Stoke-on-Trent ST4 8HX"/>
    <n v="24.2"/>
    <x v="1"/>
    <s v="Diesel"/>
    <n v="2.4605350000000002E-2"/>
  </r>
  <r>
    <d v="2023-02-01T00:00:00"/>
    <s v="S022473"/>
    <x v="46"/>
    <s v="PO141161"/>
    <s v="GRN180255"/>
    <s v="350-1096-1"/>
    <s v="FABRICATION - BUFFER END STOP"/>
    <s v="Stoke-on-Trent ST4 8HX"/>
    <n v="24.2"/>
    <x v="1"/>
    <s v="Diesel"/>
    <n v="2.4605350000000002E-2"/>
  </r>
  <r>
    <d v="2023-02-01T00:00:00"/>
    <s v="S022473"/>
    <x v="46"/>
    <s v="PO141371"/>
    <s v="GRN180282"/>
    <n v="40256049"/>
    <s v="152 STROKE CYLINDER BRACKET - AXLE LOCKS"/>
    <s v="Stoke-on-Trent ST4 8HX"/>
    <n v="24.2"/>
    <x v="1"/>
    <s v="Diesel"/>
    <n v="2.4605350000000002E-2"/>
  </r>
  <r>
    <d v="2023-02-01T00:00:00"/>
    <s v="S022473"/>
    <x v="46"/>
    <s v="PO140173"/>
    <s v="GRN180348"/>
    <n v="101023628"/>
    <s v="OPERATOR'S CABIN FIRST FIX"/>
    <s v="Stoke-on-Trent ST4 8HX"/>
    <n v="24.2"/>
    <x v="1"/>
    <s v="Diesel"/>
    <n v="2.4605350000000002E-2"/>
  </r>
  <r>
    <d v="2023-02-01T00:00:00"/>
    <s v="S022473"/>
    <x v="46"/>
    <s v="PO136156"/>
    <s v="GRN180443"/>
    <n v="23212459"/>
    <s v="REAR LIGHT SUPPORT FRAME METALWORK ASSEMBLY"/>
    <s v="Stoke-on-Trent ST4 8HX"/>
    <n v="24.2"/>
    <x v="1"/>
    <s v="Diesel"/>
    <n v="2.4605350000000002E-2"/>
  </r>
  <r>
    <d v="2023-02-01T00:00:00"/>
    <s v="S022473"/>
    <x v="46"/>
    <s v="PO140431"/>
    <s v="GRN180454"/>
    <n v="101013663"/>
    <s v="HORIZONTAL ARRAY PLATE - GANTRY/PORTAL"/>
    <s v="Stoke-on-Trent ST4 8HX"/>
    <n v="24.2"/>
    <x v="1"/>
    <s v="Diesel"/>
    <n v="2.4605350000000002E-2"/>
  </r>
  <r>
    <d v="2023-02-01T00:00:00"/>
    <s v="S022473"/>
    <x v="46"/>
    <s v="PO140074"/>
    <s v="GRN180537"/>
    <n v="101023549"/>
    <s v="AXLE LOCK SUB ASSEMBLY"/>
    <s v="Stoke-on-Trent ST4 8HX"/>
    <n v="24.2"/>
    <x v="1"/>
    <s v="Diesel"/>
    <n v="2.4605350000000002E-2"/>
  </r>
  <r>
    <d v="2023-02-01T00:00:00"/>
    <s v="S022473"/>
    <x v="46"/>
    <s v="PO140062"/>
    <s v="GRN180931"/>
    <n v="101035883"/>
    <s v="VERTICAL STEM ASSEMBLY METALWORK"/>
    <s v="Stoke-on-Trent ST4 8HX"/>
    <n v="24.2"/>
    <x v="1"/>
    <s v="Diesel"/>
    <n v="2.4605350000000002E-2"/>
  </r>
  <r>
    <d v="2023-02-01T00:00:00"/>
    <s v="S022473"/>
    <x v="46"/>
    <s v="PO140174"/>
    <s v="GRN181278"/>
    <n v="101023628"/>
    <s v="OPERATOR'S CABIN FIRST FIX"/>
    <s v="Stoke-on-Trent ST4 8HX"/>
    <n v="24.2"/>
    <x v="1"/>
    <s v="Diesel"/>
    <n v="2.4605350000000002E-2"/>
  </r>
  <r>
    <d v="2023-02-01T00:00:00"/>
    <s v="S022473"/>
    <x v="46"/>
    <s v="PO140063"/>
    <s v="GRN181279"/>
    <n v="101035883"/>
    <s v="VERTICAL STEM ASSEMBLY METALWORK"/>
    <s v="Stoke-on-Trent ST4 8HX"/>
    <n v="24.2"/>
    <x v="1"/>
    <s v="Diesel"/>
    <n v="2.4605350000000002E-2"/>
  </r>
  <r>
    <d v="2023-02-01T00:00:00"/>
    <s v="S022473"/>
    <x v="46"/>
    <s v="PO138940"/>
    <s v="GRN181300"/>
    <n v="101013999"/>
    <s v="DETECTOR BOX LID"/>
    <s v="Stoke-on-Trent ST4 8HX"/>
    <n v="24.2"/>
    <x v="1"/>
    <s v="Diesel"/>
    <n v="2.4605350000000002E-2"/>
  </r>
  <r>
    <d v="2023-02-01T00:00:00"/>
    <s v="S022473"/>
    <x v="46"/>
    <s v="PO140309"/>
    <s v="GRN181363"/>
    <n v="101016111"/>
    <s v="COVER - HORIZONTAL DETECTOR BOX"/>
    <s v="Stoke-on-Trent ST4 8HX"/>
    <n v="24.2"/>
    <x v="1"/>
    <s v="Diesel"/>
    <n v="2.4605350000000002E-2"/>
  </r>
  <r>
    <d v="2023-02-01T00:00:00"/>
    <s v="S022473"/>
    <x v="46"/>
    <s v="PO131801"/>
    <s v="GRN181364"/>
    <s v="340-1024-1"/>
    <s v="DOOR ASSY DETECTOR ENCLOSURE"/>
    <s v="Stoke-on-Trent ST4 8HX"/>
    <n v="24.2"/>
    <x v="1"/>
    <s v="Diesel"/>
    <n v="2.4605350000000002E-2"/>
  </r>
  <r>
    <d v="2023-02-01T00:00:00"/>
    <s v="S022473"/>
    <x v="46"/>
    <s v="PO139415"/>
    <s v="GRN181450"/>
    <n v="101044155"/>
    <s v="VERTICAL DETECTOR ENCLOSURE FABRICATION"/>
    <s v="Stoke-on-Trent ST4 8HX"/>
    <n v="24.2"/>
    <x v="1"/>
    <s v="Diesel"/>
    <n v="2.4605350000000002E-2"/>
  </r>
  <r>
    <d v="2023-02-01T00:00:00"/>
    <s v="S022473"/>
    <x v="46"/>
    <s v="PO140083"/>
    <s v="GRN181475"/>
    <n v="101033277"/>
    <s v="REAR SIDE PANEL SUPPORT FRAME  - GENERATOR SIDE"/>
    <s v="Stoke-on-Trent ST4 8HX"/>
    <n v="24.2"/>
    <x v="1"/>
    <s v="Diesel"/>
    <n v="2.4605350000000002E-2"/>
  </r>
  <r>
    <d v="2023-02-01T00:00:00"/>
    <s v="S022473"/>
    <x v="46"/>
    <s v="PO140082"/>
    <s v="GRN181476"/>
    <n v="101033277"/>
    <s v="REAR SIDE PANEL SUPPORT FRAME  - GENERATOR SIDE"/>
    <s v="Stoke-on-Trent ST4 8HX"/>
    <n v="24.2"/>
    <x v="1"/>
    <s v="Diesel"/>
    <n v="2.4605350000000002E-2"/>
  </r>
  <r>
    <d v="2023-02-01T00:00:00"/>
    <s v="S022473"/>
    <x v="46"/>
    <s v="PO140062"/>
    <s v="GRN181505"/>
    <n v="23212459"/>
    <s v="REAR LIGHT SUPPORT FRAME METALWORK ASSEMBLY"/>
    <s v="Stoke-on-Trent ST4 8HX"/>
    <n v="24.2"/>
    <x v="1"/>
    <s v="Diesel"/>
    <n v="2.4605350000000002E-2"/>
  </r>
  <r>
    <d v="2023-08-01T00:00:00"/>
    <s v="S025431"/>
    <x v="0"/>
    <s v="PO144813"/>
    <s v="GRN193914"/>
    <s v="333-1109-1"/>
    <s v="SD CARD PROGRAMMED HBX"/>
    <s v="Boston Massachusetts"/>
    <n v="3154"/>
    <x v="0"/>
    <s v="Crude"/>
    <n v="1.0118031999999999E-2"/>
  </r>
  <r>
    <d v="2023-02-01T00:00:00"/>
    <s v="S022473"/>
    <x v="46"/>
    <s v="PO132035"/>
    <s v="GRN181527"/>
    <s v="340-1480-1"/>
    <s v="HORIZ DET TRAY SHTMTL ASSY (INNER)"/>
    <s v="Stoke-on-Trent ST4 8HX"/>
    <n v="24.2"/>
    <x v="1"/>
    <s v="Diesel"/>
    <n v="2.4605350000000002E-2"/>
  </r>
  <r>
    <d v="2023-02-01T00:00:00"/>
    <s v="S022473"/>
    <x v="46"/>
    <s v="PO142622"/>
    <s v="GRN181615"/>
    <n v="40211526"/>
    <s v="&quot;J&quot; MOULDING M107"/>
    <s v="Stoke-on-Trent ST4 8HX"/>
    <n v="24.2"/>
    <x v="1"/>
    <s v="Diesel"/>
    <n v="2.4605350000000002E-2"/>
  </r>
  <r>
    <d v="2023-02-01T00:00:00"/>
    <s v="S022473"/>
    <x v="46"/>
    <s v="PO142885"/>
    <s v="GRN181616"/>
    <n v="57207401"/>
    <s v="DOOR CAPPING DC2P22 - PAINTED (RAL 9003) (5M LONG)"/>
    <s v="Stoke-on-Trent ST4 8HX"/>
    <n v="24.2"/>
    <x v="1"/>
    <s v="Diesel"/>
    <n v="2.4605350000000002E-2"/>
  </r>
  <r>
    <d v="2023-02-01T00:00:00"/>
    <s v="S022473"/>
    <x v="46"/>
    <s v="PO142885"/>
    <s v="GRN181617"/>
    <n v="57207401"/>
    <s v="DOOR CAPPING DC2P22 - PAINTED (RAL 9003) (5M LONG)"/>
    <s v="Stoke-on-Trent ST4 8HX"/>
    <n v="24.2"/>
    <x v="1"/>
    <s v="Diesel"/>
    <n v="2.4605350000000002E-2"/>
  </r>
  <r>
    <d v="2023-02-01T00:00:00"/>
    <s v="S022473"/>
    <x v="46"/>
    <s v="PO142890"/>
    <s v="GRN181618"/>
    <n v="101041050"/>
    <s v="M60ZBX HOUSING DOOR RAIN DRIP SECTION"/>
    <s v="Stoke-on-Trent ST4 8HX"/>
    <n v="24.2"/>
    <x v="1"/>
    <s v="Diesel"/>
    <n v="2.4605350000000002E-2"/>
  </r>
  <r>
    <d v="2023-02-01T00:00:00"/>
    <s v="S022473"/>
    <x v="46"/>
    <s v="PO140544"/>
    <s v="GRN181620"/>
    <n v="101025602"/>
    <s v="TIM-2134001 M60-BX BEAM SPLIT LASER ASSY BRACKET"/>
    <s v="Stoke-on-Trent ST4 8HX"/>
    <n v="24.2"/>
    <x v="1"/>
    <s v="Diesel"/>
    <n v="2.4605350000000002E-2"/>
  </r>
  <r>
    <d v="2023-02-01T00:00:00"/>
    <s v="S022473"/>
    <x v="46"/>
    <s v="PO139434"/>
    <s v="GRN181621"/>
    <n v="101014535"/>
    <s v="CVI ANSI TEST PIECE ASSEMBLY"/>
    <s v="Stoke-on-Trent ST4 8HX"/>
    <n v="24.2"/>
    <x v="1"/>
    <s v="Diesel"/>
    <n v="2.4605350000000002E-2"/>
  </r>
  <r>
    <d v="2023-03-01T00:00:00"/>
    <s v="S022473"/>
    <x v="46"/>
    <s v="PO135846"/>
    <s v="GRN182054"/>
    <n v="101014535"/>
    <s v="CVI ANSI TEST PIECE ASSEMBLY"/>
    <s v="Stoke-on-Trent ST4 8HX"/>
    <n v="24.2"/>
    <x v="1"/>
    <s v="Diesel"/>
    <n v="2.4605350000000002E-2"/>
  </r>
  <r>
    <d v="2023-03-01T00:00:00"/>
    <s v="S022473"/>
    <x v="46"/>
    <s v="PO140496"/>
    <s v="GRN182057"/>
    <n v="101026436"/>
    <s v="ENERGY CHAIN ANGLE BRACKET"/>
    <s v="Stoke-on-Trent ST4 8HX"/>
    <n v="24.2"/>
    <x v="1"/>
    <s v="Diesel"/>
    <n v="2.4605350000000002E-2"/>
  </r>
  <r>
    <d v="2023-03-01T00:00:00"/>
    <s v="S022473"/>
    <x v="46"/>
    <s v="PO133550"/>
    <s v="GRN182088"/>
    <n v="101014535"/>
    <s v="CVI ANSI TEST PIECE ASSEMBLY"/>
    <s v="Stoke-on-Trent ST4 8HX"/>
    <n v="24.2"/>
    <x v="1"/>
    <s v="Diesel"/>
    <n v="2.4605350000000002E-2"/>
  </r>
  <r>
    <d v="2023-03-01T00:00:00"/>
    <s v="S022473"/>
    <x v="46"/>
    <s v="PO139416"/>
    <s v="GRN182134"/>
    <n v="101045927"/>
    <s v="G60HP VERTICAL BEAM STOP, SUB-ASSEMBLY"/>
    <s v="Stoke-on-Trent ST4 8HX"/>
    <n v="24.2"/>
    <x v="1"/>
    <s v="Diesel"/>
    <n v="2.4605350000000002E-2"/>
  </r>
  <r>
    <d v="2023-03-01T00:00:00"/>
    <s v="S022473"/>
    <x v="46"/>
    <s v="PO132461"/>
    <s v="GRN182152"/>
    <s v="340-1039-1"/>
    <s v="ASSY FOUNDATION MOUNT BEAM STOP SIDE"/>
    <s v="Stoke-on-Trent ST4 8HX"/>
    <n v="24.2"/>
    <x v="1"/>
    <s v="Diesel"/>
    <n v="2.4605350000000002E-2"/>
  </r>
  <r>
    <d v="2023-03-01T00:00:00"/>
    <s v="S022473"/>
    <x v="46"/>
    <s v="PO132460"/>
    <s v="GRN182154"/>
    <s v="340-1039-1"/>
    <s v="ASSY FOUNDATION MOUNT BEAM STOP SIDE"/>
    <s v="Stoke-on-Trent ST4 8HX"/>
    <n v="24.2"/>
    <x v="1"/>
    <s v="Diesel"/>
    <n v="2.4605350000000002E-2"/>
  </r>
  <r>
    <d v="2023-03-01T00:00:00"/>
    <s v="S022473"/>
    <x v="46"/>
    <s v="PO140063"/>
    <s v="GRN182156"/>
    <n v="101035206"/>
    <s v="M60 BEAM STOP ASSEMBLY"/>
    <s v="Stoke-on-Trent ST4 8HX"/>
    <n v="24.2"/>
    <x v="1"/>
    <s v="Diesel"/>
    <n v="2.4605350000000002E-2"/>
  </r>
  <r>
    <d v="2023-08-01T00:00:00"/>
    <s v="S001571"/>
    <x v="10"/>
    <s v="PO145199"/>
    <s v="GRN193929"/>
    <n v="21201457"/>
    <s v="SUPPLY CABLE M12 X 5 4 OPEN WIRES 20M CORDLESS"/>
    <s v="St Albans AL1 5BN"/>
    <n v="298"/>
    <x v="2"/>
    <s v="Diesel"/>
    <n v="1.1026E-3"/>
  </r>
  <r>
    <d v="2023-03-01T00:00:00"/>
    <s v="S022473"/>
    <x v="46"/>
    <s v="PO132464"/>
    <s v="GRN182161"/>
    <s v="340-1096-1"/>
    <s v="FOUNDATION BASE PLATE LINAC SIDE ASSY"/>
    <s v="Stoke-on-Trent ST4 8HX"/>
    <n v="24.2"/>
    <x v="1"/>
    <s v="Diesel"/>
    <n v="2.4605350000000002E-2"/>
  </r>
  <r>
    <d v="2023-08-01T00:00:00"/>
    <s v="S025431"/>
    <x v="0"/>
    <s v="PO148002"/>
    <s v="GRN193931"/>
    <s v="11540-0327"/>
    <s v="AIR FILTER AC WASHABLE"/>
    <s v="Boston Massachusetts"/>
    <n v="3154"/>
    <x v="0"/>
    <s v="Crude"/>
    <n v="1.0118031999999999E-2"/>
  </r>
  <r>
    <d v="2023-03-01T00:00:00"/>
    <s v="S022473"/>
    <x v="46"/>
    <s v="PO132464"/>
    <s v="GRN182162"/>
    <s v="340-1096-1"/>
    <s v="FOUNDATION BASE PLATE LINAC SIDE ASSY"/>
    <s v="Stoke-on-Trent ST4 8HX"/>
    <n v="24.2"/>
    <x v="1"/>
    <s v="Diesel"/>
    <n v="2.4605350000000002E-2"/>
  </r>
  <r>
    <d v="2023-03-01T00:00:00"/>
    <s v="S022473"/>
    <x v="46"/>
    <s v="PO132461"/>
    <s v="GRN182171"/>
    <s v="340-1039-1"/>
    <s v="ASSY FOUNDATION MOUNT BEAM STOP SIDE"/>
    <s v="Stoke-on-Trent ST4 8HX"/>
    <n v="24.2"/>
    <x v="1"/>
    <s v="Diesel"/>
    <n v="2.4605350000000002E-2"/>
  </r>
  <r>
    <d v="2023-03-01T00:00:00"/>
    <s v="S022473"/>
    <x v="46"/>
    <s v="PO132464"/>
    <s v="GRN182173"/>
    <s v="340-1096-1"/>
    <s v="FOUNDATION BASE PLATE LINAC SIDE ASSY"/>
    <s v="Stoke-on-Trent ST4 8HX"/>
    <n v="24.2"/>
    <x v="1"/>
    <s v="Diesel"/>
    <n v="2.4605350000000002E-2"/>
  </r>
  <r>
    <d v="2023-03-01T00:00:00"/>
    <s v="S022473"/>
    <x v="46"/>
    <s v="PO140310"/>
    <s v="GRN182175"/>
    <n v="101016111"/>
    <s v="COVER - HORIZONTAL DETECTOR BOX"/>
    <s v="Stoke-on-Trent ST4 8HX"/>
    <n v="24.2"/>
    <x v="1"/>
    <s v="Diesel"/>
    <n v="2.4605350000000002E-2"/>
  </r>
  <r>
    <d v="2023-03-01T00:00:00"/>
    <s v="S022473"/>
    <x v="46"/>
    <s v="PO139432"/>
    <s v="GRN182208"/>
    <n v="101039309"/>
    <s v="ROTATING OVER WIDTH LASER MECHANICAL ASSEMBLY"/>
    <s v="Stoke-on-Trent ST4 8HX"/>
    <n v="24.2"/>
    <x v="1"/>
    <s v="Diesel"/>
    <n v="2.4605350000000002E-2"/>
  </r>
  <r>
    <d v="2023-03-01T00:00:00"/>
    <s v="S022473"/>
    <x v="46"/>
    <s v="PO132461"/>
    <s v="GRN182210"/>
    <s v="340-1039-1"/>
    <s v="ASSY FOUNDATION MOUNT BEAM STOP SIDE"/>
    <s v="Stoke-on-Trent ST4 8HX"/>
    <n v="24.2"/>
    <x v="1"/>
    <s v="Diesel"/>
    <n v="2.4605350000000002E-2"/>
  </r>
  <r>
    <d v="2023-03-01T00:00:00"/>
    <s v="S022473"/>
    <x v="46"/>
    <s v="PO132464"/>
    <s v="GRN182212"/>
    <s v="340-1096-1"/>
    <s v="FOUNDATION BASE PLATE LINAC SIDE ASSY"/>
    <s v="Stoke-on-Trent ST4 8HX"/>
    <n v="24.2"/>
    <x v="1"/>
    <s v="Diesel"/>
    <n v="2.4605350000000002E-2"/>
  </r>
  <r>
    <d v="2023-08-01T00:00:00"/>
    <s v="S023222"/>
    <x v="11"/>
    <s v="PO140482"/>
    <s v="GRN193942"/>
    <n v="101027049"/>
    <s v="POWER CABLE PUR JACKET RKM52-10-RSM52 - 10M TURCK"/>
    <s v="Wickford SS11 8YT"/>
    <n v="390"/>
    <x v="2"/>
    <s v="Diesel"/>
    <n v="1.4430000000000001E-3"/>
  </r>
  <r>
    <d v="2023-03-01T00:00:00"/>
    <s v="S022473"/>
    <x v="46"/>
    <s v="PO140175"/>
    <s v="GRN182296"/>
    <n v="101023628"/>
    <s v="OPERATOR'S CABIN FIRST FIX"/>
    <s v="Stoke-on-Trent ST4 8HX"/>
    <n v="24.2"/>
    <x v="1"/>
    <s v="Diesel"/>
    <n v="2.4605350000000002E-2"/>
  </r>
  <r>
    <d v="2023-03-01T00:00:00"/>
    <s v="S022473"/>
    <x v="46"/>
    <s v="PO140064"/>
    <s v="GRN182297"/>
    <n v="101035883"/>
    <s v="VERTICAL STEM ASSEMBLY METALWORK"/>
    <s v="Stoke-on-Trent ST4 8HX"/>
    <n v="24.2"/>
    <x v="1"/>
    <s v="Diesel"/>
    <n v="2.4605350000000002E-2"/>
  </r>
  <r>
    <d v="2023-08-01T00:00:00"/>
    <s v="S022670"/>
    <x v="26"/>
    <s v="PO146263"/>
    <s v="GRN193951"/>
    <s v="11700-5217"/>
    <s v="WASHER FLAT M18 GEOMET 500B"/>
    <s v="Congleton CW12 1HR"/>
    <n v="12.8"/>
    <x v="2"/>
    <s v="Diesel"/>
    <n v="4.7360000000000001E-5"/>
  </r>
  <r>
    <d v="2023-03-01T00:00:00"/>
    <s v="S022473"/>
    <x v="46"/>
    <s v="PO137724"/>
    <s v="GRN182541"/>
    <n v="101049181"/>
    <s v="CVI ANSI COPPER WIRE SETTING JIG  C/W TEST ASSY"/>
    <s v="Stoke-on-Trent ST4 8HX"/>
    <n v="24.2"/>
    <x v="1"/>
    <s v="Diesel"/>
    <n v="2.4605350000000002E-2"/>
  </r>
  <r>
    <d v="2023-02-01T00:00:00"/>
    <s v="S002239"/>
    <x v="17"/>
    <s v="PO142705"/>
    <s v="GRN180712"/>
    <n v="101043479"/>
    <s v="SF6 GAS CYLINDER 4.68 LB"/>
    <s v="UT 84104"/>
    <n v="4725"/>
    <x v="4"/>
    <s v="Aviation"/>
    <n v="0.33234727680000004"/>
  </r>
  <r>
    <d v="2023-08-01T00:00:00"/>
    <s v="S000892"/>
    <x v="16"/>
    <s v="PO148348"/>
    <s v="GRN193954"/>
    <n v="101045243"/>
    <s v="MULTI PURPOSE WIPES LINT FREE 230 x 230 (100/Box)"/>
    <s v="Stockport SK4 2JT"/>
    <n v="55"/>
    <x v="2"/>
    <s v="Diesel"/>
    <n v="2.0350000000000001E-4"/>
  </r>
  <r>
    <d v="2023-03-01T00:00:00"/>
    <s v="S022473"/>
    <x v="46"/>
    <s v="PO141162"/>
    <s v="GRN182583"/>
    <s v="255-1756-40"/>
    <s v="UNISTRUT 1-5/8IN X1-5/8IN SLOTTED"/>
    <s v="Stoke-on-Trent ST4 8HX"/>
    <n v="24.2"/>
    <x v="1"/>
    <s v="Diesel"/>
    <n v="2.4605350000000002E-2"/>
  </r>
  <r>
    <d v="2023-05-01T00:00:00"/>
    <s v="S002239"/>
    <x v="17"/>
    <s v="PO142706"/>
    <s v="GRN188025"/>
    <n v="101043479"/>
    <s v="SF6 GAS CYLINDER 4.68 LB"/>
    <s v="UT 84104"/>
    <n v="4725"/>
    <x v="4"/>
    <s v="Aviation"/>
    <n v="0.33234727680000004"/>
  </r>
  <r>
    <d v="2023-03-01T00:00:00"/>
    <s v="S022473"/>
    <x v="46"/>
    <s v="PO131766"/>
    <s v="GRN182664"/>
    <s v="340-1012-1"/>
    <s v="WELDMENT LINAC SUPPORT STRUCTURE"/>
    <s v="Stoke-on-Trent ST4 8HX"/>
    <n v="24.2"/>
    <x v="1"/>
    <s v="Diesel"/>
    <n v="2.4605350000000002E-2"/>
  </r>
  <r>
    <d v="2023-03-01T00:00:00"/>
    <s v="S022473"/>
    <x v="46"/>
    <s v="PO138943"/>
    <s v="GRN182691"/>
    <n v="101013999"/>
    <s v="DETECTOR BOX LID"/>
    <s v="Stoke-on-Trent ST4 8HX"/>
    <n v="24.2"/>
    <x v="1"/>
    <s v="Diesel"/>
    <n v="2.4605350000000002E-2"/>
  </r>
  <r>
    <d v="2023-03-01T00:00:00"/>
    <s v="S022473"/>
    <x v="46"/>
    <s v="PO140582"/>
    <s v="GRN182737"/>
    <n v="101014535"/>
    <s v="CVI ANSI TEST PIECE ASSEMBLY"/>
    <s v="Stoke-on-Trent ST4 8HX"/>
    <n v="24.2"/>
    <x v="1"/>
    <s v="Diesel"/>
    <n v="2.4605350000000002E-2"/>
  </r>
  <r>
    <d v="2023-06-01T00:00:00"/>
    <s v="S002239"/>
    <x v="17"/>
    <s v="PO144263"/>
    <s v="GRN190655"/>
    <n v="101043479"/>
    <s v="SF6 GAS CYLINDER 4.68 LB"/>
    <s v="UT 84104"/>
    <n v="4725"/>
    <x v="4"/>
    <s v="Aviation"/>
    <n v="0.33234727680000004"/>
  </r>
  <r>
    <d v="2023-03-01T00:00:00"/>
    <s v="S022473"/>
    <x v="46"/>
    <s v="PO140736"/>
    <s v="GRN182836"/>
    <n v="42206884"/>
    <s v="MANUAL HYDRAULIC HAND PUMP E H HASSELL"/>
    <s v="Stoke-on-Trent ST4 8HX"/>
    <n v="24.2"/>
    <x v="1"/>
    <s v="Diesel"/>
    <n v="2.4605350000000002E-2"/>
  </r>
  <r>
    <d v="2023-03-01T00:00:00"/>
    <s v="S022473"/>
    <x v="46"/>
    <s v="PO139325"/>
    <s v="GRN183019"/>
    <n v="101023549"/>
    <s v="AXLE LOCK SUB ASSEMBLY"/>
    <s v="Stoke-on-Trent ST4 8HX"/>
    <n v="24.2"/>
    <x v="1"/>
    <s v="Diesel"/>
    <n v="2.4605350000000002E-2"/>
  </r>
  <r>
    <d v="2023-03-01T00:00:00"/>
    <s v="S022473"/>
    <x v="46"/>
    <s v="PO139401"/>
    <s v="GRN183081"/>
    <n v="101013999"/>
    <s v="DETECTOR BOX LID"/>
    <s v="Stoke-on-Trent ST4 8HX"/>
    <n v="24.2"/>
    <x v="1"/>
    <s v="Diesel"/>
    <n v="2.4605350000000002E-2"/>
  </r>
  <r>
    <d v="2023-03-01T00:00:00"/>
    <s v="S022473"/>
    <x v="46"/>
    <s v="PO141250"/>
    <s v="GRN183106"/>
    <s v="340-1023-1"/>
    <s v="DETECTOR ENCLOSURE END PLATE"/>
    <s v="Stoke-on-Trent ST4 8HX"/>
    <n v="24.2"/>
    <x v="1"/>
    <s v="Diesel"/>
    <n v="2.4605350000000002E-2"/>
  </r>
  <r>
    <d v="2023-03-01T00:00:00"/>
    <s v="S022473"/>
    <x v="46"/>
    <s v="PO135657"/>
    <s v="GRN183107"/>
    <n v="101044404"/>
    <s v="HORIZONTAL DETECTOR BOX BOOM END PLATE"/>
    <s v="Stoke-on-Trent ST4 8HX"/>
    <n v="24.2"/>
    <x v="1"/>
    <s v="Diesel"/>
    <n v="2.4605350000000002E-2"/>
  </r>
  <r>
    <d v="2023-03-01T00:00:00"/>
    <s v="S022473"/>
    <x v="46"/>
    <s v="PO142781"/>
    <s v="GRN183124"/>
    <n v="101012346"/>
    <s v="HANGER FOR METAL DOORS MP-2000 HELAFORM 60040"/>
    <s v="Stoke-on-Trent ST4 8HX"/>
    <n v="24.2"/>
    <x v="1"/>
    <s v="Diesel"/>
    <n v="2.4605350000000002E-2"/>
  </r>
  <r>
    <d v="2023-03-01T00:00:00"/>
    <s v="S022473"/>
    <x v="46"/>
    <s v="PO141162"/>
    <s v="GRN183527"/>
    <s v="255-1756-40"/>
    <s v="UNISTRUT 1-5/8IN X1-5/8IN SLOTTED"/>
    <s v="Stoke-on-Trent ST4 8HX"/>
    <n v="24.2"/>
    <x v="1"/>
    <s v="Diesel"/>
    <n v="2.4605350000000002E-2"/>
  </r>
  <r>
    <d v="2023-03-01T00:00:00"/>
    <s v="S022473"/>
    <x v="46"/>
    <s v="PO141162"/>
    <s v="GRN183531"/>
    <s v="255-1756-40"/>
    <s v="UNISTRUT 1-5/8IN X1-5/8IN SLOTTED"/>
    <s v="Stoke-on-Trent ST4 8HX"/>
    <n v="24.2"/>
    <x v="1"/>
    <s v="Diesel"/>
    <n v="2.4605350000000002E-2"/>
  </r>
  <r>
    <d v="2023-03-01T00:00:00"/>
    <s v="S022473"/>
    <x v="46"/>
    <s v="PO132122"/>
    <s v="GRN183536"/>
    <s v="340-1025-1"/>
    <s v="DOOR LINAC SHIELDING (RIGHT)"/>
    <s v="Stoke-on-Trent ST4 8HX"/>
    <n v="24.2"/>
    <x v="1"/>
    <s v="Diesel"/>
    <n v="2.4605350000000002E-2"/>
  </r>
  <r>
    <d v="2023-03-01T00:00:00"/>
    <s v="S022473"/>
    <x v="46"/>
    <s v="PO140311"/>
    <s v="GRN183606"/>
    <n v="101016111"/>
    <s v="COVER - HORIZONTAL DETECTOR BOX"/>
    <s v="Stoke-on-Trent ST4 8HX"/>
    <n v="24.2"/>
    <x v="1"/>
    <s v="Diesel"/>
    <n v="2.4605350000000002E-2"/>
  </r>
  <r>
    <d v="2023-03-01T00:00:00"/>
    <s v="S022473"/>
    <x v="46"/>
    <s v="PO139325"/>
    <s v="GRN183607"/>
    <n v="101023549"/>
    <s v="AXLE LOCK SUB ASSEMBLY"/>
    <s v="Stoke-on-Trent ST4 8HX"/>
    <n v="24.2"/>
    <x v="1"/>
    <s v="Diesel"/>
    <n v="2.4605350000000002E-2"/>
  </r>
  <r>
    <d v="2023-03-01T00:00:00"/>
    <s v="S022473"/>
    <x v="46"/>
    <s v="PO140084"/>
    <s v="GRN183629"/>
    <n v="101033277"/>
    <s v="REAR SIDE PANEL SUPPORT FRAME  - GENERATOR SIDE"/>
    <s v="Stoke-on-Trent ST4 8HX"/>
    <n v="24.2"/>
    <x v="1"/>
    <s v="Diesel"/>
    <n v="2.4605350000000002E-2"/>
  </r>
  <r>
    <d v="2023-08-01T00:00:00"/>
    <s v="S024190"/>
    <x v="22"/>
    <s v="PO146262"/>
    <s v="GRN193976"/>
    <s v="340-1085-1"/>
    <s v="LINAC GLIDE STRIP"/>
    <s v="Stockport SK4 2JT"/>
    <n v="22.2"/>
    <x v="1"/>
    <s v="Diesel"/>
    <n v="8.2140000000000008E-3"/>
  </r>
  <r>
    <d v="2023-03-01T00:00:00"/>
    <s v="S022473"/>
    <x v="46"/>
    <s v="PO140067"/>
    <s v="GRN183816"/>
    <n v="101035368"/>
    <s v="OPERATORS CABIN FIRST FIX"/>
    <s v="Stoke-on-Trent ST4 8HX"/>
    <n v="24.2"/>
    <x v="1"/>
    <s v="Diesel"/>
    <n v="2.4605350000000002E-2"/>
  </r>
  <r>
    <d v="2023-03-01T00:00:00"/>
    <s v="S022473"/>
    <x v="46"/>
    <s v="PO131769"/>
    <s v="GRN183943"/>
    <s v="340-1012-1"/>
    <s v="WELDMENT LINAC SUPPORT STRUCTURE"/>
    <s v="Stoke-on-Trent ST4 8HX"/>
    <n v="24.2"/>
    <x v="1"/>
    <s v="Diesel"/>
    <n v="2.4605350000000002E-2"/>
  </r>
  <r>
    <d v="2023-03-01T00:00:00"/>
    <s v="S022473"/>
    <x v="46"/>
    <s v="PO141128"/>
    <s v="GRN184363"/>
    <n v="23259121"/>
    <s v="DETECTOR BOX LID ASSEMBLY 810 x 210 (BOF) PMP FABS"/>
    <s v="Stoke-on-Trent ST4 8HX"/>
    <n v="24.2"/>
    <x v="1"/>
    <s v="Diesel"/>
    <n v="2.4605350000000002E-2"/>
  </r>
  <r>
    <d v="2023-03-01T00:00:00"/>
    <s v="S022473"/>
    <x v="46"/>
    <s v="PO141519"/>
    <s v="GRN184365"/>
    <n v="23259121"/>
    <s v="DETECTOR BOX LID ASSEMBLY 810 x 210 (BOF) PMP FABS"/>
    <s v="Stoke-on-Trent ST4 8HX"/>
    <n v="24.2"/>
    <x v="1"/>
    <s v="Diesel"/>
    <n v="2.4605350000000002E-2"/>
  </r>
  <r>
    <d v="2023-04-01T00:00:00"/>
    <s v="S022473"/>
    <x v="46"/>
    <s v="PO140068"/>
    <s v="GRN184592"/>
    <n v="101035368"/>
    <s v="OPERATORS CABIN FIRST FIX"/>
    <s v="Stoke-on-Trent ST4 8HX"/>
    <n v="24.2"/>
    <x v="1"/>
    <s v="Diesel"/>
    <n v="2.4605350000000002E-2"/>
  </r>
  <r>
    <d v="2023-04-01T00:00:00"/>
    <s v="S022473"/>
    <x v="46"/>
    <s v="PO132121"/>
    <s v="GRN184753"/>
    <s v="340-1025-1"/>
    <s v="DOOR LINAC SHIELDING (RIGHT)"/>
    <s v="Stoke-on-Trent ST4 8HX"/>
    <n v="24.2"/>
    <x v="1"/>
    <s v="Diesel"/>
    <n v="2.4605350000000002E-2"/>
  </r>
  <r>
    <d v="2023-04-01T00:00:00"/>
    <s v="S022473"/>
    <x v="46"/>
    <s v="PO131801"/>
    <s v="GRN185085"/>
    <s v="340-1016-1"/>
    <s v="VERTICAL DETECTOR ENCLOSURE WELDMENT"/>
    <s v="Stoke-on-Trent ST4 8HX"/>
    <n v="24.2"/>
    <x v="1"/>
    <s v="Diesel"/>
    <n v="2.4605350000000002E-2"/>
  </r>
  <r>
    <d v="2023-04-01T00:00:00"/>
    <s v="S022473"/>
    <x v="46"/>
    <s v="PO131802"/>
    <s v="GRN185086"/>
    <s v="340-1016-1"/>
    <s v="VERTICAL DETECTOR ENCLOSURE WELDMENT"/>
    <s v="Stoke-on-Trent ST4 8HX"/>
    <n v="24.2"/>
    <x v="1"/>
    <s v="Diesel"/>
    <n v="2.4605350000000002E-2"/>
  </r>
  <r>
    <d v="2023-04-01T00:00:00"/>
    <s v="S022473"/>
    <x v="46"/>
    <s v="PO140069"/>
    <s v="GRN185184"/>
    <n v="101035368"/>
    <s v="OPERATORS CABIN FIRST FIX"/>
    <s v="Stoke-on-Trent ST4 8HX"/>
    <n v="24.2"/>
    <x v="1"/>
    <s v="Diesel"/>
    <n v="2.4605350000000002E-2"/>
  </r>
  <r>
    <d v="2023-04-01T00:00:00"/>
    <s v="S022473"/>
    <x v="46"/>
    <s v="PO140319"/>
    <s v="GRN185299"/>
    <n v="101013999"/>
    <s v="DETECTOR BOX LID"/>
    <s v="Stoke-on-Trent ST4 8HX"/>
    <n v="24.2"/>
    <x v="1"/>
    <s v="Diesel"/>
    <n v="2.4605350000000002E-2"/>
  </r>
  <r>
    <d v="2023-04-01T00:00:00"/>
    <s v="S022473"/>
    <x v="46"/>
    <s v="PO140312"/>
    <s v="GRN185302"/>
    <n v="101016111"/>
    <s v="COVER - HORIZONTAL DETECTOR BOX"/>
    <s v="Stoke-on-Trent ST4 8HX"/>
    <n v="24.2"/>
    <x v="1"/>
    <s v="Diesel"/>
    <n v="2.4605350000000002E-2"/>
  </r>
  <r>
    <d v="2023-04-01T00:00:00"/>
    <s v="S022473"/>
    <x v="46"/>
    <s v="PO142317"/>
    <s v="GRN185319"/>
    <n v="40252110"/>
    <s v="DETECTOR BOX COVER - HORIZONTAL (M60)"/>
    <s v="Stoke-on-Trent ST4 8HX"/>
    <n v="24.2"/>
    <x v="1"/>
    <s v="Diesel"/>
    <n v="2.4605350000000002E-2"/>
  </r>
  <r>
    <d v="2023-04-01T00:00:00"/>
    <s v="S022473"/>
    <x v="46"/>
    <s v="PO140320"/>
    <s v="GRN185326"/>
    <n v="101013999"/>
    <s v="DETECTOR BOX LID"/>
    <s v="Stoke-on-Trent ST4 8HX"/>
    <n v="24.2"/>
    <x v="1"/>
    <s v="Diesel"/>
    <n v="2.4605350000000002E-2"/>
  </r>
  <r>
    <d v="2023-04-01T00:00:00"/>
    <s v="S022473"/>
    <x v="46"/>
    <s v="PO142887"/>
    <s v="GRN186061"/>
    <n v="101033277"/>
    <s v="REAR SIDE PANEL SUPPORT FRAME  - GENERATOR SIDE"/>
    <s v="Stoke-on-Trent ST4 8HX"/>
    <n v="24.2"/>
    <x v="1"/>
    <s v="Diesel"/>
    <n v="2.4605350000000002E-2"/>
  </r>
  <r>
    <d v="2023-04-01T00:00:00"/>
    <s v="S022473"/>
    <x v="46"/>
    <s v="PO132035"/>
    <s v="GRN186067"/>
    <s v="340-1480-1"/>
    <s v="HORIZ DET TRAY SHTMTL ASSY (INNER)"/>
    <s v="Stoke-on-Trent ST4 8HX"/>
    <n v="24.2"/>
    <x v="1"/>
    <s v="Diesel"/>
    <n v="2.4605350000000002E-2"/>
  </r>
  <r>
    <d v="2023-04-01T00:00:00"/>
    <s v="S022473"/>
    <x v="46"/>
    <s v="PO140315"/>
    <s v="GRN186072"/>
    <n v="101013999"/>
    <s v="DETECTOR BOX LID"/>
    <s v="Stoke-on-Trent ST4 8HX"/>
    <n v="24.2"/>
    <x v="1"/>
    <s v="Diesel"/>
    <n v="2.4605350000000002E-2"/>
  </r>
  <r>
    <d v="2023-04-01T00:00:00"/>
    <s v="S022473"/>
    <x v="46"/>
    <s v="PO138945"/>
    <s v="GRN186074"/>
    <n v="101013999"/>
    <s v="DETECTOR BOX LID"/>
    <s v="Stoke-on-Trent ST4 8HX"/>
    <n v="24.2"/>
    <x v="1"/>
    <s v="Diesel"/>
    <n v="2.4605350000000002E-2"/>
  </r>
  <r>
    <d v="2023-04-01T00:00:00"/>
    <s v="S022473"/>
    <x v="46"/>
    <s v="PO143285"/>
    <s v="GRN186082"/>
    <n v="40213324"/>
    <s v="TOP EDGE FORM - SIDE PANELS"/>
    <s v="Stoke-on-Trent ST4 8HX"/>
    <n v="24.2"/>
    <x v="1"/>
    <s v="Diesel"/>
    <n v="2.4605350000000002E-2"/>
  </r>
  <r>
    <d v="2023-08-01T00:00:00"/>
    <s v="S026602"/>
    <x v="12"/>
    <s v="PO148256"/>
    <s v="GRN194006"/>
    <s v="11540-0247"/>
    <s v="FILTER AC AIR BARD"/>
    <s v="Watford WD24 7GG"/>
    <n v="302"/>
    <x v="2"/>
    <s v="Diesl"/>
    <n v="1.1173999999999999E-3"/>
  </r>
  <r>
    <d v="2023-04-01T00:00:00"/>
    <s v="S022473"/>
    <x v="46"/>
    <s v="PO131771"/>
    <s v="GRN186165"/>
    <s v="340-1012-1"/>
    <s v="WELDMENT LINAC SUPPORT STRUCTURE"/>
    <s v="Stoke-on-Trent ST4 8HX"/>
    <n v="24.2"/>
    <x v="1"/>
    <s v="Diesel"/>
    <n v="2.4605350000000002E-2"/>
  </r>
  <r>
    <d v="2023-05-01T00:00:00"/>
    <s v="S022473"/>
    <x v="46"/>
    <s v="PO140171"/>
    <s v="GRN186831"/>
    <n v="101026807"/>
    <s v="1.4M HIGH M60 LADDER FOR LORRY BED ACCESS RAPISCAN"/>
    <s v="Stoke-on-Trent ST4 8HX"/>
    <n v="24.2"/>
    <x v="1"/>
    <s v="Diesel"/>
    <n v="2.4605350000000002E-2"/>
  </r>
  <r>
    <d v="2023-05-01T00:00:00"/>
    <s v="S022473"/>
    <x v="46"/>
    <s v="PO143356"/>
    <s v="GRN186833"/>
    <n v="42211271"/>
    <s v="HYDRAULIC CYLINDER ASSEMBLY 125-70-835"/>
    <s v="Stoke-on-Trent ST4 8HX"/>
    <n v="24.2"/>
    <x v="1"/>
    <s v="Diesel"/>
    <n v="2.4605350000000002E-2"/>
  </r>
  <r>
    <d v="2023-05-01T00:00:00"/>
    <s v="S022473"/>
    <x v="46"/>
    <s v="PO131804"/>
    <s v="GRN186834"/>
    <s v="340-1016-1"/>
    <s v="VERTICAL DETECTOR ENCLOSURE WELDMENT"/>
    <s v="Stoke-on-Trent ST4 8HX"/>
    <n v="24.2"/>
    <x v="1"/>
    <s v="Diesel"/>
    <n v="2.4605350000000002E-2"/>
  </r>
  <r>
    <d v="2023-05-01T00:00:00"/>
    <s v="S022473"/>
    <x v="46"/>
    <s v="PO140114"/>
    <s v="GRN186839"/>
    <n v="23259235"/>
    <s v="DRIVERLESS MARKER SUPPORT TUBE (BOF)_x000a_E H HASSELL"/>
    <s v="Stoke-on-Trent ST4 8HX"/>
    <n v="24.2"/>
    <x v="1"/>
    <s v="Diesel"/>
    <n v="2.4605350000000002E-2"/>
  </r>
  <r>
    <d v="2023-05-01T00:00:00"/>
    <s v="S022473"/>
    <x v="46"/>
    <s v="PO143824"/>
    <s v="GRN186840"/>
    <s v="350-1096-1"/>
    <s v="FABRICATION - BUFFER END STOP"/>
    <s v="Stoke-on-Trent ST4 8HX"/>
    <n v="24.2"/>
    <x v="1"/>
    <s v="Diesel"/>
    <n v="2.4605350000000002E-2"/>
  </r>
  <r>
    <d v="2023-05-01T00:00:00"/>
    <s v="S022473"/>
    <x v="46"/>
    <s v="PO143824"/>
    <s v="GRN186841"/>
    <s v="350-1096-1"/>
    <s v="FABRICATION - BUFFER END STOP"/>
    <s v="Stoke-on-Trent ST4 8HX"/>
    <n v="24.2"/>
    <x v="1"/>
    <s v="Diesel"/>
    <n v="2.4605350000000002E-2"/>
  </r>
  <r>
    <d v="2023-05-01T00:00:00"/>
    <s v="S022473"/>
    <x v="46"/>
    <s v="PO143821"/>
    <s v="GRN186842"/>
    <n v="23259235"/>
    <s v="DRIVERLESS MARKER SUPPORT TUBE (BOF)E H HASSELL"/>
    <s v="Stoke-on-Trent ST4 8HX"/>
    <n v="24.2"/>
    <x v="1"/>
    <s v="Diesel"/>
    <n v="2.4605350000000002E-2"/>
  </r>
  <r>
    <d v="2023-05-01T00:00:00"/>
    <s v="S022473"/>
    <x v="46"/>
    <s v="PO142010"/>
    <s v="GRN186844"/>
    <n v="101044760"/>
    <s v="DETECTOR BOX LID VENTED ASSEMBLY"/>
    <s v="Stoke-on-Trent ST4 8HX"/>
    <n v="24.2"/>
    <x v="1"/>
    <s v="Diesel"/>
    <n v="2.4605350000000002E-2"/>
  </r>
  <r>
    <d v="2023-05-01T00:00:00"/>
    <s v="S022473"/>
    <x v="46"/>
    <s v="PO140079"/>
    <s v="GRN187020"/>
    <n v="101026807"/>
    <s v="1.4M HIGH M60 LADDER FOR LORRY BED ACCESS RAPISCAN"/>
    <s v="Stoke-on-Trent ST4 8HX"/>
    <n v="24.2"/>
    <x v="1"/>
    <s v="Diesel"/>
    <n v="2.4605350000000002E-2"/>
  </r>
  <r>
    <d v="2023-05-01T00:00:00"/>
    <s v="S022473"/>
    <x v="46"/>
    <s v="PO140231"/>
    <s v="GRN187162"/>
    <n v="101041261"/>
    <s v="VERTICAL BOOM ASSEMBLY"/>
    <s v="Stoke-on-Trent ST4 8HX"/>
    <n v="24.2"/>
    <x v="1"/>
    <s v="Diesel"/>
    <n v="2.4605350000000002E-2"/>
  </r>
  <r>
    <d v="2023-05-01T00:00:00"/>
    <s v="S022473"/>
    <x v="46"/>
    <s v="PO140236"/>
    <s v="GRN187163"/>
    <n v="101014752"/>
    <s v="MODIFICATION OF 101012348 - BOTTOM GUIDE TRACK"/>
    <s v="Stoke-on-Trent ST4 8HX"/>
    <n v="24.2"/>
    <x v="1"/>
    <s v="Diesel"/>
    <n v="2.4605350000000002E-2"/>
  </r>
  <r>
    <d v="2023-05-01T00:00:00"/>
    <s v="S022473"/>
    <x v="46"/>
    <s v="PO141761"/>
    <s v="GRN187164"/>
    <s v="361-1005-1"/>
    <s v="VAREX LINAC TABLE ASSY (7.7 DEGREES)"/>
    <s v="Stoke-on-Trent ST4 8HX"/>
    <n v="24.2"/>
    <x v="1"/>
    <s v="Diesel"/>
    <n v="2.4605350000000002E-2"/>
  </r>
  <r>
    <d v="2023-05-01T00:00:00"/>
    <s v="S022473"/>
    <x v="46"/>
    <s v="PO144221"/>
    <s v="GRN187197"/>
    <n v="42206884"/>
    <s v="MANUAL HYDRAULIC HAND PUMP E H HASSELL"/>
    <s v="Stoke-on-Trent ST4 8HX"/>
    <n v="24.2"/>
    <x v="1"/>
    <s v="Diesel"/>
    <n v="2.4605350000000002E-2"/>
  </r>
  <r>
    <d v="2023-05-01T00:00:00"/>
    <s v="S022473"/>
    <x v="46"/>
    <s v="PO140231"/>
    <s v="GRN187217"/>
    <n v="101041401"/>
    <s v="TUNNEL ASSEMBLY - RIGHT HAND SIDE"/>
    <s v="Stoke-on-Trent ST4 8HX"/>
    <n v="24.2"/>
    <x v="1"/>
    <s v="Diesel"/>
    <n v="2.4605350000000002E-2"/>
  </r>
  <r>
    <d v="2023-05-01T00:00:00"/>
    <s v="S022473"/>
    <x v="46"/>
    <s v="PO140323"/>
    <s v="GRN187218"/>
    <n v="101046676"/>
    <s v="SOLE PLATE ASSEMBLY - A25"/>
    <s v="Stoke-on-Trent ST4 8HX"/>
    <n v="24.2"/>
    <x v="1"/>
    <s v="Diesel"/>
    <n v="2.4605350000000002E-2"/>
  </r>
  <r>
    <d v="2023-05-01T00:00:00"/>
    <s v="S022473"/>
    <x v="46"/>
    <s v="PO140316"/>
    <s v="GRN187219"/>
    <n v="101013999"/>
    <s v="DETECTOR BOX LID"/>
    <s v="Stoke-on-Trent ST4 8HX"/>
    <n v="24.2"/>
    <x v="1"/>
    <s v="Diesel"/>
    <n v="2.4605350000000002E-2"/>
  </r>
  <r>
    <d v="2023-05-01T00:00:00"/>
    <s v="S022473"/>
    <x v="46"/>
    <s v="PO140317"/>
    <s v="GRN187220"/>
    <n v="101013999"/>
    <s v="DETECTOR BOX LID"/>
    <s v="Stoke-on-Trent ST4 8HX"/>
    <n v="24.2"/>
    <x v="1"/>
    <s v="Diesel"/>
    <n v="2.4605350000000002E-2"/>
  </r>
  <r>
    <d v="2023-05-01T00:00:00"/>
    <s v="S022473"/>
    <x v="46"/>
    <s v="PO139414"/>
    <s v="GRN187221"/>
    <n v="101044404"/>
    <s v="HORIZONTAL DETECTOR BOX BOOM END PLATE"/>
    <s v="Stoke-on-Trent ST4 8HX"/>
    <n v="24.2"/>
    <x v="1"/>
    <s v="Diesel"/>
    <n v="2.4605350000000002E-2"/>
  </r>
  <r>
    <d v="2023-05-01T00:00:00"/>
    <s v="S022473"/>
    <x v="46"/>
    <s v="PO141731"/>
    <s v="GRN187423"/>
    <s v="361-1005-1"/>
    <s v="VAREX LINAC TABLE ASSY (7.7 DEGREES)"/>
    <s v="Stoke-on-Trent ST4 8HX"/>
    <n v="24.2"/>
    <x v="1"/>
    <s v="Diesel"/>
    <n v="2.4605350000000002E-2"/>
  </r>
  <r>
    <d v="2023-05-01T00:00:00"/>
    <s v="S022473"/>
    <x v="46"/>
    <s v="PO141065"/>
    <s v="GRN187851"/>
    <n v="101013999"/>
    <s v="DETECTOR BOX LID"/>
    <s v="Stoke-on-Trent ST4 8HX"/>
    <n v="24.2"/>
    <x v="1"/>
    <s v="Diesel"/>
    <n v="2.4605350000000002E-2"/>
  </r>
  <r>
    <d v="2023-05-01T00:00:00"/>
    <s v="S022473"/>
    <x v="46"/>
    <s v="PO140682"/>
    <s v="GRN188123"/>
    <s v="340-1024-1"/>
    <s v="DOOR ASSY DETECTOR ENCLOSURE"/>
    <s v="Stoke-on-Trent ST4 8HX"/>
    <n v="24.2"/>
    <x v="1"/>
    <s v="Diesel"/>
    <n v="2.4605350000000002E-2"/>
  </r>
  <r>
    <d v="2023-05-01T00:00:00"/>
    <s v="S022473"/>
    <x v="46"/>
    <s v="PO137928"/>
    <s v="GRN188125"/>
    <n v="101043163"/>
    <s v="LINAC TABLE ASSEMBLY (13 DEGREES)"/>
    <s v="Stoke-on-Trent ST4 8HX"/>
    <n v="24.2"/>
    <x v="1"/>
    <s v="Diesel"/>
    <n v="2.4605350000000002E-2"/>
  </r>
  <r>
    <d v="2023-07-01T00:00:00"/>
    <s v="S002239"/>
    <x v="17"/>
    <s v="PO147115"/>
    <s v="GRN191259"/>
    <n v="101043479"/>
    <s v="SF6 GAS CYLINDER 4.68 LB"/>
    <s v="UT 84104"/>
    <n v="4725"/>
    <x v="4"/>
    <s v="Aviation"/>
    <n v="0.33234727680000004"/>
  </r>
  <r>
    <d v="2023-05-01T00:00:00"/>
    <s v="S022473"/>
    <x v="46"/>
    <s v="PO140236"/>
    <s v="GRN188204"/>
    <n v="40212880"/>
    <s v="DRIVE SHAFT"/>
    <s v="Stoke-on-Trent ST4 8HX"/>
    <n v="24.2"/>
    <x v="1"/>
    <s v="Diesel"/>
    <n v="2.4605350000000002E-2"/>
  </r>
  <r>
    <d v="2023-05-01T00:00:00"/>
    <s v="S022473"/>
    <x v="46"/>
    <s v="PO140236"/>
    <s v="GRN188220"/>
    <n v="101012470"/>
    <s v="WALL JOINT BRACKET SKL 2000 HELAFORM MODIFIED"/>
    <s v="Stoke-on-Trent ST4 8HX"/>
    <n v="24.2"/>
    <x v="1"/>
    <s v="Diesel"/>
    <n v="2.4605350000000002E-2"/>
  </r>
  <r>
    <d v="2023-05-01T00:00:00"/>
    <s v="S022473"/>
    <x v="46"/>
    <s v="PO140323"/>
    <s v="GRN188239"/>
    <n v="101045943"/>
    <s v="RIGHT HAND PULL CORD BRACKET"/>
    <s v="Stoke-on-Trent ST4 8HX"/>
    <n v="24.2"/>
    <x v="1"/>
    <s v="Diesel"/>
    <n v="2.4605350000000002E-2"/>
  </r>
  <r>
    <d v="2023-05-01T00:00:00"/>
    <s v="S022473"/>
    <x v="46"/>
    <s v="PO144898"/>
    <s v="GRN188248"/>
    <n v="101034329"/>
    <s v="WINDING HANDLE EXTENSION SHAFT"/>
    <s v="Stoke-on-Trent ST4 8HX"/>
    <n v="24.2"/>
    <x v="1"/>
    <s v="Diesel"/>
    <n v="2.4605350000000002E-2"/>
  </r>
  <r>
    <d v="2023-05-01T00:00:00"/>
    <s v="S022473"/>
    <x v="46"/>
    <s v="PO140242"/>
    <s v="GRN188253"/>
    <n v="40256925"/>
    <s v="CAMERA BRACKET"/>
    <s v="Stoke-on-Trent ST4 8HX"/>
    <n v="24.2"/>
    <x v="1"/>
    <s v="Diesel"/>
    <n v="2.4605350000000002E-2"/>
  </r>
  <r>
    <d v="2023-05-01T00:00:00"/>
    <s v="S022473"/>
    <x v="46"/>
    <s v="PO141481"/>
    <s v="GRN188367"/>
    <n v="23256461"/>
    <s v="HORIZONTAL BOOM ASSEMBLY (BOF)"/>
    <s v="Stoke-on-Trent ST4 8HX"/>
    <n v="24.2"/>
    <x v="1"/>
    <s v="Diesel"/>
    <n v="2.4605350000000002E-2"/>
  </r>
  <r>
    <d v="2023-06-01T00:00:00"/>
    <s v="S022473"/>
    <x v="46"/>
    <s v="PO135660"/>
    <s v="GRN188477"/>
    <n v="101044155"/>
    <s v="VERTICAL DETECTOR ENCLOSURE FABRICATION"/>
    <s v="Stoke-on-Trent ST4 8HX"/>
    <n v="24.2"/>
    <x v="1"/>
    <s v="Diesel"/>
    <n v="2.4605350000000002E-2"/>
  </r>
  <r>
    <d v="2023-06-01T00:00:00"/>
    <s v="S022473"/>
    <x v="46"/>
    <s v="PO142969"/>
    <s v="GRN188540"/>
    <n v="101016111"/>
    <s v="COVER - HORIZONTAL DETECTOR BOX"/>
    <s v="Stoke-on-Trent ST4 8HX"/>
    <n v="24.2"/>
    <x v="1"/>
    <s v="Diesel"/>
    <n v="2.4605350000000002E-2"/>
  </r>
  <r>
    <d v="2023-06-01T00:00:00"/>
    <s v="S022473"/>
    <x v="46"/>
    <s v="PO132125"/>
    <s v="GRN188607"/>
    <s v="340-1025-1"/>
    <s v="DOOR LINAC SHIELDING (RIGHT)"/>
    <s v="Stoke-on-Trent ST4 8HX"/>
    <n v="24.2"/>
    <x v="1"/>
    <s v="Diesel"/>
    <n v="2.4605350000000002E-2"/>
  </r>
  <r>
    <d v="2023-06-01T00:00:00"/>
    <s v="S022473"/>
    <x v="46"/>
    <s v="PO132124"/>
    <s v="GRN188608"/>
    <s v="340-1025-1"/>
    <s v="DOOR LINAC SHIELDING (RIGHT)"/>
    <s v="Stoke-on-Trent ST4 8HX"/>
    <n v="24.2"/>
    <x v="1"/>
    <s v="Diesel"/>
    <n v="2.4605350000000002E-2"/>
  </r>
  <r>
    <d v="2023-06-01T00:00:00"/>
    <s v="S022473"/>
    <x v="46"/>
    <s v="PO140231"/>
    <s v="GRN188609"/>
    <n v="101012346"/>
    <s v="HANGER FOR METAL DOORS MP-2000 HELAFORM 60040"/>
    <s v="Stoke-on-Trent ST4 8HX"/>
    <n v="24.2"/>
    <x v="1"/>
    <s v="Diesel"/>
    <n v="2.4605350000000002E-2"/>
  </r>
  <r>
    <d v="2023-06-01T00:00:00"/>
    <s v="S022473"/>
    <x v="46"/>
    <s v="PO143823"/>
    <s v="GRN188819"/>
    <n v="42206884"/>
    <s v="MANUAL HYDRAULIC HAND PUMP E H HASSELL"/>
    <s v="Stoke-on-Trent ST4 8HX"/>
    <n v="24.2"/>
    <x v="1"/>
    <s v="Diesel"/>
    <n v="2.4605350000000002E-2"/>
  </r>
  <r>
    <d v="2023-06-01T00:00:00"/>
    <s v="S022473"/>
    <x v="46"/>
    <s v="PO145504"/>
    <s v="GRN188821"/>
    <n v="40256444"/>
    <s v="ANPR CAMERA SUPPORT PLATE"/>
    <s v="Stoke-on-Trent ST4 8HX"/>
    <n v="24.2"/>
    <x v="1"/>
    <s v="Diesel"/>
    <n v="2.4605350000000002E-2"/>
  </r>
  <r>
    <d v="2023-06-01T00:00:00"/>
    <s v="S022473"/>
    <x v="46"/>
    <s v="PO140231"/>
    <s v="GRN188850"/>
    <n v="101040520"/>
    <s v="LINAC ASSEMBLY"/>
    <s v="Stoke-on-Trent ST4 8HX"/>
    <n v="24.2"/>
    <x v="1"/>
    <s v="Diesel"/>
    <n v="2.4605350000000002E-2"/>
  </r>
  <r>
    <d v="2023-06-01T00:00:00"/>
    <s v="S022473"/>
    <x v="46"/>
    <s v="PO140236"/>
    <s v="GRN188851"/>
    <n v="101041289"/>
    <s v="VERTICAL DETECTOR BOX SUPPORT FRAME"/>
    <s v="Stoke-on-Trent ST4 8HX"/>
    <n v="24.2"/>
    <x v="1"/>
    <s v="Diesel"/>
    <n v="2.4605350000000002E-2"/>
  </r>
  <r>
    <d v="2023-06-01T00:00:00"/>
    <s v="S022473"/>
    <x v="46"/>
    <s v="PO140242"/>
    <s v="GRN188857"/>
    <n v="101014535"/>
    <s v="CVI ANSI TEST PIECE ASSEMBLY"/>
    <s v="Stoke-on-Trent ST4 8HX"/>
    <n v="24.2"/>
    <x v="1"/>
    <s v="Diesel"/>
    <n v="2.4605350000000002E-2"/>
  </r>
  <r>
    <d v="2023-06-01T00:00:00"/>
    <s v="S022473"/>
    <x v="46"/>
    <s v="PO144106"/>
    <s v="GRN188858"/>
    <n v="42211271"/>
    <s v="HYDRAULIC CYLINDER ASSEMBLY 125-70-835"/>
    <s v="Stoke-on-Trent ST4 8HX"/>
    <n v="24.2"/>
    <x v="1"/>
    <s v="Diesel"/>
    <n v="2.4605350000000002E-2"/>
  </r>
  <r>
    <d v="2023-06-01T00:00:00"/>
    <s v="S022473"/>
    <x v="46"/>
    <s v="PO140231"/>
    <s v="GRN188901"/>
    <n v="40256908"/>
    <s v="DOOR RUNNER SUPPORT FRAME FOR SHIELDING DOORS - LH"/>
    <s v="Stoke-on-Trent ST4 8HX"/>
    <n v="24.2"/>
    <x v="1"/>
    <s v="Diesel"/>
    <n v="2.4605350000000002E-2"/>
  </r>
  <r>
    <d v="2023-06-01T00:00:00"/>
    <s v="S022473"/>
    <x v="46"/>
    <s v="PO143054"/>
    <s v="GRN188904"/>
    <n v="101019932"/>
    <s v="PHOTOELECTRIC CELL BRACKET ASSEMBLY"/>
    <s v="Stoke-on-Trent ST4 8HX"/>
    <n v="24.2"/>
    <x v="1"/>
    <s v="Diesel"/>
    <n v="2.4605350000000002E-2"/>
  </r>
  <r>
    <d v="2023-06-01T00:00:00"/>
    <s v="S022473"/>
    <x v="46"/>
    <s v="PO140582"/>
    <s v="GRN189008"/>
    <n v="101014535"/>
    <s v="CVI ANSI TEST PIECE ASSEMBLY"/>
    <s v="Stoke-on-Trent ST4 8HX"/>
    <n v="24.2"/>
    <x v="1"/>
    <s v="Diesel"/>
    <n v="2.4605350000000002E-2"/>
  </r>
  <r>
    <d v="2023-06-01T00:00:00"/>
    <s v="S022473"/>
    <x v="46"/>
    <s v="PO142967"/>
    <s v="GRN189040"/>
    <n v="101016111"/>
    <s v="COVER - HORIZONTAL DETECTOR BOX"/>
    <s v="Stoke-on-Trent ST4 8HX"/>
    <n v="24.2"/>
    <x v="1"/>
    <s v="Diesel"/>
    <n v="2.4605350000000002E-2"/>
  </r>
  <r>
    <d v="2023-06-01T00:00:00"/>
    <s v="S022473"/>
    <x v="46"/>
    <s v="PO140236"/>
    <s v="GRN189145"/>
    <n v="40256846"/>
    <s v="WEATHER HOOD END - RIGHT HAND"/>
    <s v="Stoke-on-Trent ST4 8HX"/>
    <n v="24.2"/>
    <x v="1"/>
    <s v="Diesel"/>
    <n v="2.4605350000000002E-2"/>
  </r>
  <r>
    <d v="2023-06-01T00:00:00"/>
    <s v="S022473"/>
    <x v="46"/>
    <s v="PO140323"/>
    <s v="GRN189148"/>
    <n v="101046430"/>
    <s v="LINAC HOUSING ENCLOSURE"/>
    <s v="Stoke-on-Trent ST4 8HX"/>
    <n v="24.2"/>
    <x v="1"/>
    <s v="Diesel"/>
    <n v="2.4605350000000002E-2"/>
  </r>
  <r>
    <d v="2023-06-01T00:00:00"/>
    <s v="S022473"/>
    <x v="46"/>
    <s v="PO142969"/>
    <s v="GRN189242"/>
    <n v="101033277"/>
    <s v="REAR SIDE PANEL SUPPORT FRAME  - GENERATOR SIDE"/>
    <s v="Stoke-on-Trent ST4 8HX"/>
    <n v="24.2"/>
    <x v="1"/>
    <s v="Diesel"/>
    <n v="2.4605350000000002E-2"/>
  </r>
  <r>
    <d v="2023-06-01T00:00:00"/>
    <s v="S022473"/>
    <x v="46"/>
    <s v="PO142967"/>
    <s v="GRN189243"/>
    <n v="101033277"/>
    <s v="REAR SIDE PANEL SUPPORT FRAME  - GENERATOR SIDE"/>
    <s v="Stoke-on-Trent ST4 8HX"/>
    <n v="24.2"/>
    <x v="1"/>
    <s v="Diesel"/>
    <n v="2.4605350000000002E-2"/>
  </r>
  <r>
    <d v="2023-06-01T00:00:00"/>
    <s v="S022473"/>
    <x v="46"/>
    <s v="PO140236"/>
    <s v="GRN189333"/>
    <n v="101020420"/>
    <s v="SR2 MOD2 STAINLESS STEEL SPUR RACK 1596 LG LH"/>
    <s v="Stoke-on-Trent ST4 8HX"/>
    <n v="24.2"/>
    <x v="1"/>
    <s v="Diesel"/>
    <n v="2.4605350000000002E-2"/>
  </r>
  <r>
    <d v="2023-06-01T00:00:00"/>
    <s v="S022473"/>
    <x v="46"/>
    <s v="PO140242"/>
    <s v="GRN189335"/>
    <n v="40256855"/>
    <s v="RACK ACCESS COVER SHIELD"/>
    <s v="Stoke-on-Trent ST4 8HX"/>
    <n v="24.2"/>
    <x v="1"/>
    <s v="Diesel"/>
    <n v="2.4605350000000002E-2"/>
  </r>
  <r>
    <d v="2023-06-01T00:00:00"/>
    <s v="S022473"/>
    <x v="46"/>
    <s v="PO140231"/>
    <s v="GRN189336"/>
    <n v="101019031"/>
    <s v="SHIELD DOOR LEFT HAND - SHIELD DOOR ASSEMBLY"/>
    <s v="Stoke-on-Trent ST4 8HX"/>
    <n v="24.2"/>
    <x v="1"/>
    <s v="Diesel"/>
    <n v="2.4605350000000002E-2"/>
  </r>
  <r>
    <d v="2023-06-01T00:00:00"/>
    <s v="S022473"/>
    <x v="46"/>
    <s v="PO141795"/>
    <s v="GRN189387"/>
    <n v="101014535"/>
    <s v="CVI ANSI TEST PIECE ASSEMBLY"/>
    <s v="Stoke-on-Trent ST4 8HX"/>
    <n v="24.2"/>
    <x v="1"/>
    <s v="Diesel"/>
    <n v="2.4605350000000002E-2"/>
  </r>
  <r>
    <d v="2023-06-01T00:00:00"/>
    <s v="S022473"/>
    <x v="46"/>
    <s v="PO141745"/>
    <s v="GRN189418"/>
    <n v="101014535"/>
    <s v="CVI ANSI TEST PIECE ASSEMBLY"/>
    <s v="Stoke-on-Trent ST4 8HX"/>
    <n v="24.2"/>
    <x v="1"/>
    <s v="Diesel"/>
    <n v="2.4605350000000002E-2"/>
  </r>
  <r>
    <d v="2023-06-01T00:00:00"/>
    <s v="S022473"/>
    <x v="46"/>
    <s v="PO140323"/>
    <s v="GRN189432"/>
    <n v="101040653"/>
    <s v="VERTICAL SAWTOOTH SPLINE"/>
    <s v="Stoke-on-Trent ST4 8HX"/>
    <n v="24.2"/>
    <x v="1"/>
    <s v="Diesel"/>
    <n v="2.4605350000000002E-2"/>
  </r>
  <r>
    <d v="2023-06-01T00:00:00"/>
    <s v="S022473"/>
    <x v="46"/>
    <s v="PO142024"/>
    <s v="GRN189443"/>
    <n v="101014535"/>
    <s v="CVI ANSI TEST PIECE ASSEMBLY"/>
    <s v="Stoke-on-Trent ST4 8HX"/>
    <n v="24.2"/>
    <x v="1"/>
    <s v="Diesel"/>
    <n v="2.4605350000000002E-2"/>
  </r>
  <r>
    <d v="2023-06-01T00:00:00"/>
    <s v="S022473"/>
    <x v="46"/>
    <s v="PO144898"/>
    <s v="GRN189469"/>
    <n v="101035206"/>
    <s v="M60 BEAM STOP ASSEMBLY"/>
    <s v="Stoke-on-Trent ST4 8HX"/>
    <n v="24.2"/>
    <x v="1"/>
    <s v="Diesel"/>
    <n v="2.4605350000000002E-2"/>
  </r>
  <r>
    <d v="2023-06-01T00:00:00"/>
    <s v="S022473"/>
    <x v="46"/>
    <s v="PO141162"/>
    <s v="GRN189472"/>
    <s v="255-1756-40"/>
    <s v="UNISTRUT 1-5/8IN X1-5/8IN SLOTTED"/>
    <s v="Stoke-on-Trent ST4 8HX"/>
    <n v="24.2"/>
    <x v="1"/>
    <s v="Diesel"/>
    <n v="2.4605350000000002E-2"/>
  </r>
  <r>
    <d v="2023-06-01T00:00:00"/>
    <s v="S022473"/>
    <x v="46"/>
    <s v="PO144004"/>
    <s v="GRN189586"/>
    <n v="40211526"/>
    <s v="&quot;J&quot; MOULDING M107"/>
    <s v="Stoke-on-Trent ST4 8HX"/>
    <n v="24.2"/>
    <x v="1"/>
    <s v="Diesel"/>
    <n v="2.4605350000000002E-2"/>
  </r>
  <r>
    <d v="2023-06-01T00:00:00"/>
    <s v="S022473"/>
    <x v="46"/>
    <s v="PO144004"/>
    <s v="GRN189588"/>
    <n v="57207401"/>
    <s v="DOOR CAPPING DC2P22 - PAINTED (RAL 9003) (5M LONG)"/>
    <s v="Stoke-on-Trent ST4 8HX"/>
    <n v="24.2"/>
    <x v="1"/>
    <s v="Diesel"/>
    <n v="2.4605350000000002E-2"/>
  </r>
  <r>
    <d v="2023-06-01T00:00:00"/>
    <s v="S022473"/>
    <x v="46"/>
    <s v="PO144004"/>
    <s v="GRN189589"/>
    <n v="57211853"/>
    <s v="DOOR CAPPING DC2P17 - PAINTED (RAL 9003) X 3M LONG"/>
    <s v="Stoke-on-Trent ST4 8HX"/>
    <n v="24.2"/>
    <x v="1"/>
    <s v="Diesel"/>
    <n v="2.4605350000000002E-2"/>
  </r>
  <r>
    <d v="2023-06-01T00:00:00"/>
    <s v="S022473"/>
    <x v="46"/>
    <s v="PO144004"/>
    <s v="GRN189590"/>
    <n v="57211851"/>
    <s v="DOOR CAPPING DC1P17 - PAINTED (RAL 9003) x 3M AALC"/>
    <s v="Stoke-on-Trent ST4 8HX"/>
    <n v="24.2"/>
    <x v="1"/>
    <s v="Diesel"/>
    <n v="2.4605350000000002E-2"/>
  </r>
  <r>
    <d v="2023-06-01T00:00:00"/>
    <s v="S022473"/>
    <x v="46"/>
    <s v="PO142967"/>
    <s v="GRN189709"/>
    <n v="101035368"/>
    <s v="OPERATORS CABIN FIRST FIX"/>
    <s v="Stoke-on-Trent ST4 8HX"/>
    <n v="24.2"/>
    <x v="1"/>
    <s v="Diesel"/>
    <n v="2.4605350000000002E-2"/>
  </r>
  <r>
    <d v="2023-06-01T00:00:00"/>
    <s v="S022473"/>
    <x v="46"/>
    <s v="PO146882"/>
    <s v="GRN189732"/>
    <n v="101028437"/>
    <s v="M20 SPHERICAL SEAT NUT"/>
    <s v="Stoke-on-Trent ST4 8HX"/>
    <n v="24.2"/>
    <x v="1"/>
    <s v="Diesel"/>
    <n v="2.4605350000000002E-2"/>
  </r>
  <r>
    <d v="2023-06-01T00:00:00"/>
    <s v="S022473"/>
    <x v="46"/>
    <s v="PO143561"/>
    <s v="GRN189737"/>
    <n v="101026436"/>
    <s v="ENERGY CHAIN ANGLE BRACKET"/>
    <s v="Stoke-on-Trent ST4 8HX"/>
    <n v="24.2"/>
    <x v="1"/>
    <s v="Diesel"/>
    <n v="2.4605350000000002E-2"/>
  </r>
  <r>
    <d v="2023-06-01T00:00:00"/>
    <s v="S022473"/>
    <x v="46"/>
    <s v="PO142969"/>
    <s v="GRN189742"/>
    <n v="101035368"/>
    <s v="OPERATORS CABIN FIRST FIX"/>
    <s v="Stoke-on-Trent ST4 8HX"/>
    <n v="24.2"/>
    <x v="1"/>
    <s v="Diesel"/>
    <n v="2.4605350000000002E-2"/>
  </r>
  <r>
    <d v="2023-06-01T00:00:00"/>
    <s v="S022473"/>
    <x v="46"/>
    <s v="PO131767"/>
    <s v="GRN189863"/>
    <s v="340-1012-1"/>
    <s v="WELDMENT LINAC SUPPORT STRUCTURE"/>
    <s v="Stoke-on-Trent ST4 8HX"/>
    <n v="24.2"/>
    <x v="1"/>
    <s v="Diesel"/>
    <n v="2.4605350000000002E-2"/>
  </r>
  <r>
    <d v="2023-08-01T00:00:00"/>
    <s v="S023375"/>
    <x v="13"/>
    <s v="PO142071"/>
    <s v="GRN194102"/>
    <n v="101028765"/>
    <s v="HV CABLE R24SL - R28SL 2MCOMET - P3/250-R24RASL-R"/>
    <s v="Boston Massachusetts"/>
    <n v="3154"/>
    <x v="0"/>
    <s v="Crude"/>
    <n v="2.5295079999999999"/>
  </r>
  <r>
    <d v="2023-06-01T00:00:00"/>
    <s v="S022473"/>
    <x v="46"/>
    <s v="PO146955"/>
    <s v="GRN189954"/>
    <n v="101028436"/>
    <s v="M20 DISHED WASHER"/>
    <s v="Stoke-on-Trent ST4 8HX"/>
    <n v="24.2"/>
    <x v="1"/>
    <s v="Diesel"/>
    <n v="2.4605350000000002E-2"/>
  </r>
  <r>
    <d v="2023-06-01T00:00:00"/>
    <s v="S022473"/>
    <x v="46"/>
    <s v="PO144004"/>
    <s v="GRN189992"/>
    <n v="57207404"/>
    <s v="ALUMINIUM EXTRUSION M107 (J MOULDING) - 5M LONG"/>
    <s v="Stoke-on-Trent ST4 8HX"/>
    <n v="24.2"/>
    <x v="1"/>
    <s v="Diesel"/>
    <n v="2.4605350000000002E-2"/>
  </r>
  <r>
    <d v="2023-07-01T00:00:00"/>
    <s v="S002239"/>
    <x v="17"/>
    <s v="PO147114"/>
    <s v="GRN192217"/>
    <n v="101043479"/>
    <s v="SF6 GAS CYLINDER 4.68 LB"/>
    <s v="UT 84104"/>
    <n v="4725"/>
    <x v="4"/>
    <s v="Aviation"/>
    <n v="0.33234727680000004"/>
  </r>
  <r>
    <d v="2023-06-01T00:00:00"/>
    <s v="S022473"/>
    <x v="46"/>
    <s v="PO144004"/>
    <s v="GRN189995"/>
    <n v="57207523"/>
    <s v="PRE- BOWED ALU ROOF STICKS TH2 PC (RAL9003) WHITE"/>
    <s v="Stoke-on-Trent ST4 8HX"/>
    <n v="24.2"/>
    <x v="1"/>
    <s v="Diesel"/>
    <n v="2.4605350000000002E-2"/>
  </r>
  <r>
    <d v="2023-06-01T00:00:00"/>
    <s v="S022473"/>
    <x v="46"/>
    <s v="PO144044"/>
    <s v="GRN190026"/>
    <n v="42206230"/>
    <s v="AXLE LOCK CYLINDER 100/50/120"/>
    <s v="Stoke-on-Trent ST4 8HX"/>
    <n v="24.2"/>
    <x v="1"/>
    <s v="Diesel"/>
    <n v="2.4605350000000002E-2"/>
  </r>
  <r>
    <d v="2023-06-01T00:00:00"/>
    <s v="S022473"/>
    <x v="46"/>
    <s v="PO146360"/>
    <s v="GRN190027"/>
    <n v="23255228"/>
    <s v="SHOT BOLT ASSEMBLY - VERTICAL ALIGNMENT"/>
    <s v="Stoke-on-Trent ST4 8HX"/>
    <n v="24.2"/>
    <x v="1"/>
    <s v="Diesel"/>
    <n v="2.4605350000000002E-2"/>
  </r>
  <r>
    <d v="2023-06-01T00:00:00"/>
    <s v="S022473"/>
    <x v="46"/>
    <s v="PO141065"/>
    <s v="GRN190035"/>
    <n v="101043987"/>
    <s v="VERTICAL ARRAY PLATE"/>
    <s v="Stoke-on-Trent ST4 8HX"/>
    <n v="24.2"/>
    <x v="1"/>
    <s v="Diesel"/>
    <n v="2.4605350000000002E-2"/>
  </r>
  <r>
    <d v="2023-06-01T00:00:00"/>
    <s v="S022473"/>
    <x v="46"/>
    <s v="PO142972"/>
    <s v="GRN190197"/>
    <n v="101033277"/>
    <s v="REAR SIDE PANEL SUPPORT FRAME  - GENERATOR SIDE"/>
    <s v="Stoke-on-Trent ST4 8HX"/>
    <n v="24.2"/>
    <x v="1"/>
    <s v="Diesel"/>
    <n v="2.4605350000000002E-2"/>
  </r>
  <r>
    <d v="2023-06-01T00:00:00"/>
    <s v="S022473"/>
    <x v="46"/>
    <s v="PO142973"/>
    <s v="GRN190198"/>
    <n v="101033277"/>
    <s v="REAR SIDE PANEL SUPPORT FRAME  - GENERATOR SIDE"/>
    <s v="Stoke-on-Trent ST4 8HX"/>
    <n v="24.2"/>
    <x v="1"/>
    <s v="Diesel"/>
    <n v="2.4605350000000002E-2"/>
  </r>
  <r>
    <d v="2023-08-01T00:00:00"/>
    <s v="S001121"/>
    <x v="5"/>
    <s v="PO143183"/>
    <s v="GRN194114"/>
    <n v="13204807"/>
    <s v="RSLINX CLASSIC SINGLE NODE"/>
    <s v="Salford M5 4BE"/>
    <n v="103.6"/>
    <x v="2"/>
    <s v="Diesel"/>
    <n v="3.8331999999999998E-4"/>
  </r>
  <r>
    <d v="2023-08-01T00:00:00"/>
    <s v="S001121"/>
    <x v="5"/>
    <s v="PO143182"/>
    <s v="GRN194115"/>
    <n v="13204807"/>
    <s v="RSLINX CLASSIC SINGLE NODE"/>
    <s v="Salford M5 4BE"/>
    <n v="103.6"/>
    <x v="2"/>
    <s v="Diesel"/>
    <n v="3.8331999999999998E-4"/>
  </r>
  <r>
    <d v="2023-06-01T00:00:00"/>
    <s v="S022473"/>
    <x v="46"/>
    <s v="PO142974"/>
    <s v="GRN190199"/>
    <n v="101033277"/>
    <s v="REAR SIDE PANEL SUPPORT FRAME  - GENERATOR SIDE"/>
    <s v="Stoke-on-Trent ST4 8HX"/>
    <n v="24.2"/>
    <x v="1"/>
    <s v="Diesel"/>
    <n v="2.4605350000000002E-2"/>
  </r>
  <r>
    <d v="2023-06-01T00:00:00"/>
    <s v="S022473"/>
    <x v="46"/>
    <s v="PO141745"/>
    <s v="GRN190281"/>
    <n v="101014535"/>
    <s v="CVI ANSI TEST PIECE ASSEMBLY"/>
    <s v="Stoke-on-Trent ST4 8HX"/>
    <n v="24.2"/>
    <x v="1"/>
    <s v="Diesel"/>
    <n v="2.4605350000000002E-2"/>
  </r>
  <r>
    <d v="2023-06-01T00:00:00"/>
    <s v="S022473"/>
    <x v="46"/>
    <s v="PO142972"/>
    <s v="GRN190344"/>
    <n v="101016111"/>
    <s v="COVER - HORIZONTAL DETECTOR BOX"/>
    <s v="Stoke-on-Trent ST4 8HX"/>
    <n v="24.2"/>
    <x v="1"/>
    <s v="Diesel"/>
    <n v="2.4605350000000002E-2"/>
  </r>
  <r>
    <d v="2023-06-01T00:00:00"/>
    <s v="S022473"/>
    <x v="46"/>
    <s v="PO143858"/>
    <s v="GRN190447"/>
    <n v="101023549"/>
    <s v="AXLE LOCK SUB ASSEMBLY"/>
    <s v="Stoke-on-Trent ST4 8HX"/>
    <n v="24.2"/>
    <x v="1"/>
    <s v="Diesel"/>
    <n v="2.4605350000000002E-2"/>
  </r>
  <r>
    <d v="2023-06-01T00:00:00"/>
    <s v="S022473"/>
    <x v="46"/>
    <s v="PO141745"/>
    <s v="GRN190613"/>
    <n v="101014535"/>
    <s v="CVI ANSI TEST PIECE ASSEMBLY"/>
    <s v="Stoke-on-Trent ST4 8HX"/>
    <n v="24.2"/>
    <x v="1"/>
    <s v="Diesel"/>
    <n v="2.4605350000000002E-2"/>
  </r>
  <r>
    <d v="2023-06-01T00:00:00"/>
    <s v="S022473"/>
    <x v="46"/>
    <s v="PO142973"/>
    <s v="GRN190698"/>
    <n v="101016111"/>
    <s v="COVER - HORIZONTAL DETECTOR BOX"/>
    <s v="Stoke-on-Trent ST4 8HX"/>
    <n v="24.2"/>
    <x v="1"/>
    <s v="Diesel"/>
    <n v="2.4605350000000002E-2"/>
  </r>
  <r>
    <d v="2023-07-01T00:00:00"/>
    <s v="S022473"/>
    <x v="46"/>
    <s v="PO141745"/>
    <s v="GRN190922"/>
    <n v="101014535"/>
    <s v="CVI ANSI TEST PIECE ASSEMBLY"/>
    <s v="Stoke-on-Trent ST4 8HX"/>
    <n v="24.2"/>
    <x v="1"/>
    <s v="Diesel"/>
    <n v="2.4605350000000002E-2"/>
  </r>
  <r>
    <d v="2023-07-01T00:00:00"/>
    <s v="S022473"/>
    <x v="46"/>
    <s v="PO142972"/>
    <s v="GRN191073"/>
    <n v="101035368"/>
    <s v="OPERATORS CABIN FIRST FIX"/>
    <s v="Stoke-on-Trent ST4 8HX"/>
    <n v="24.2"/>
    <x v="1"/>
    <s v="Diesel"/>
    <n v="2.4605350000000002E-2"/>
  </r>
  <r>
    <d v="2023-07-01T00:00:00"/>
    <s v="S022473"/>
    <x v="46"/>
    <s v="PO145074"/>
    <s v="GRN191243"/>
    <n v="23259121"/>
    <s v="DETECTOR BOX LID ASSEMBLY 810 x 210 (BOF) PMP FABS"/>
    <s v="Stoke-on-Trent ST4 8HX"/>
    <n v="24.2"/>
    <x v="1"/>
    <s v="Diesel"/>
    <n v="2.4605350000000002E-2"/>
  </r>
  <r>
    <d v="2023-07-01T00:00:00"/>
    <s v="S022473"/>
    <x v="46"/>
    <s v="PO145197"/>
    <s v="GRN191286"/>
    <s v="340-1103-1"/>
    <s v="GANTRY"/>
    <s v="Stoke-on-Trent ST4 8HX"/>
    <n v="24.2"/>
    <x v="1"/>
    <s v="Diesel"/>
    <n v="2.4605350000000002E-2"/>
  </r>
  <r>
    <d v="2023-07-01T00:00:00"/>
    <s v="S022473"/>
    <x v="46"/>
    <s v="PO143858"/>
    <s v="GRN191324"/>
    <n v="101023549"/>
    <s v="AXLE LOCK SUB ASSEMBLY"/>
    <s v="Stoke-on-Trent ST4 8HX"/>
    <n v="24.2"/>
    <x v="1"/>
    <s v="Diesel"/>
    <n v="2.4605350000000002E-2"/>
  </r>
  <r>
    <d v="2023-07-01T00:00:00"/>
    <s v="S022473"/>
    <x v="46"/>
    <s v="PO143858"/>
    <s v="GRN191325"/>
    <n v="101023549"/>
    <s v="AXLE LOCK SUB ASSEMBLY"/>
    <s v="Stoke-on-Trent ST4 8HX"/>
    <n v="24.2"/>
    <x v="1"/>
    <s v="Diesel"/>
    <n v="2.4605350000000002E-2"/>
  </r>
  <r>
    <d v="2023-07-01T00:00:00"/>
    <s v="S022473"/>
    <x v="46"/>
    <s v="PO147117"/>
    <s v="GRN191399"/>
    <s v="364-1000-1"/>
    <s v="TOUCH UP PAINT KIT - A25"/>
    <s v="Stoke-on-Trent ST4 8HX"/>
    <n v="24.2"/>
    <x v="1"/>
    <s v="Diesel"/>
    <n v="2.4605350000000002E-2"/>
  </r>
  <r>
    <d v="2023-07-01T00:00:00"/>
    <s v="S022473"/>
    <x v="46"/>
    <s v="PO146728"/>
    <s v="GRN191469"/>
    <n v="23255228"/>
    <s v="SHOT BOLT ASSEMBLY - VERTICAL ALIGNMENT"/>
    <s v="Stoke-on-Trent ST4 8HX"/>
    <n v="24.2"/>
    <x v="1"/>
    <s v="Diesel"/>
    <n v="2.4605350000000002E-2"/>
  </r>
  <r>
    <d v="2023-07-01T00:00:00"/>
    <s v="S022473"/>
    <x v="46"/>
    <s v="PO142973"/>
    <s v="GRN191497"/>
    <n v="101035368"/>
    <s v="OPERATORS CABIN FIRST FIX"/>
    <s v="Stoke-on-Trent ST4 8HX"/>
    <n v="24.2"/>
    <x v="1"/>
    <s v="Diesel"/>
    <n v="2.4605350000000002E-2"/>
  </r>
  <r>
    <d v="2023-07-01T00:00:00"/>
    <s v="S022473"/>
    <x v="46"/>
    <s v="PO142973"/>
    <s v="GRN191576"/>
    <n v="101013999"/>
    <s v="DETECTOR BOX LID"/>
    <s v="Stoke-on-Trent ST4 8HX"/>
    <n v="24.2"/>
    <x v="1"/>
    <s v="Diesel"/>
    <n v="2.4605350000000002E-2"/>
  </r>
  <r>
    <d v="2023-07-01T00:00:00"/>
    <s v="S022473"/>
    <x v="46"/>
    <s v="PO142974"/>
    <s v="GRN191765"/>
    <n v="101016111"/>
    <s v="COVER - HORIZONTAL DETECTOR BOX"/>
    <s v="Stoke-on-Trent ST4 8HX"/>
    <n v="24.2"/>
    <x v="1"/>
    <s v="Diesel"/>
    <n v="2.4605350000000002E-2"/>
  </r>
  <r>
    <d v="2023-07-01T00:00:00"/>
    <s v="S022473"/>
    <x v="46"/>
    <s v="PO140113"/>
    <s v="GRN192028"/>
    <n v="101045927"/>
    <s v="G60HP VERTICAL BEAM STOP SUB-ASSEMBLY"/>
    <s v="Stoke-on-Trent ST4 8HX"/>
    <n v="24.2"/>
    <x v="1"/>
    <s v="Diesel"/>
    <n v="2.4605350000000002E-2"/>
  </r>
  <r>
    <d v="2023-07-01T00:00:00"/>
    <s v="S022473"/>
    <x v="46"/>
    <s v="PO147698"/>
    <s v="GRN192161"/>
    <n v="85213573"/>
    <s v="M16 HIGH STRENGTH FLAT WASHER HDG"/>
    <s v="Stoke-on-Trent ST4 8HX"/>
    <n v="24.2"/>
    <x v="1"/>
    <s v="Diesel"/>
    <n v="2.4605350000000002E-2"/>
  </r>
  <r>
    <d v="2023-07-01T00:00:00"/>
    <s v="S022473"/>
    <x v="46"/>
    <s v="PO143858"/>
    <s v="GRN192168"/>
    <n v="101023549"/>
    <s v="AXLE LOCK SUB ASSEMBLY"/>
    <s v="Stoke-on-Trent ST4 8HX"/>
    <n v="24.2"/>
    <x v="1"/>
    <s v="Diesel"/>
    <n v="2.4605350000000002E-2"/>
  </r>
  <r>
    <d v="2023-07-01T00:00:00"/>
    <s v="S022473"/>
    <x v="46"/>
    <s v="PO144001"/>
    <s v="GRN192309"/>
    <n v="101021115"/>
    <s v="REAR SIDE PANEL SUPPORT FRAME - GENERATOR SIDE"/>
    <s v="Stoke-on-Trent ST4 8HX"/>
    <n v="24.2"/>
    <x v="1"/>
    <s v="Diesel"/>
    <n v="2.4605350000000002E-2"/>
  </r>
  <r>
    <d v="2023-07-01T00:00:00"/>
    <s v="S022473"/>
    <x v="46"/>
    <s v="PO140111"/>
    <s v="GRN192481"/>
    <n v="101044155"/>
    <s v="VERTICAL DETECTOR ENCLOSURE FABRICATION"/>
    <s v="Stoke-on-Trent ST4 8HX"/>
    <n v="24.2"/>
    <x v="1"/>
    <s v="Diesel"/>
    <n v="2.4605350000000002E-2"/>
  </r>
  <r>
    <d v="2023-07-01T00:00:00"/>
    <s v="S022473"/>
    <x v="46"/>
    <s v="PO140111"/>
    <s v="GRN192676"/>
    <n v="101044403"/>
    <s v="VERTICAL DETECTOR BOX END PLATE"/>
    <s v="Stoke-on-Trent ST4 8HX"/>
    <n v="24.2"/>
    <x v="1"/>
    <s v="Diesel"/>
    <n v="2.4605350000000002E-2"/>
  </r>
  <r>
    <d v="2023-07-01T00:00:00"/>
    <s v="S022473"/>
    <x v="46"/>
    <s v="PO143561"/>
    <s v="GRN192677"/>
    <n v="101025602"/>
    <s v="TIM-2134001 M60-BX BEAM SPLIT LASER ASSY BRACKET"/>
    <s v="Stoke-on-Trent ST4 8HX"/>
    <n v="24.2"/>
    <x v="1"/>
    <s v="Diesel"/>
    <n v="2.4605350000000002E-2"/>
  </r>
  <r>
    <d v="2023-08-01T00:00:00"/>
    <s v="S022473"/>
    <x v="46"/>
    <s v="PO142975"/>
    <s v="GRN193023"/>
    <n v="101035368"/>
    <s v="OPERATORS CABIN FIRST FIX"/>
    <s v="Stoke-on-Trent ST4 8HX"/>
    <n v="24.2"/>
    <x v="1"/>
    <s v="Diesel"/>
    <n v="2.4605350000000002E-2"/>
  </r>
  <r>
    <d v="2023-08-01T00:00:00"/>
    <s v="S022473"/>
    <x v="46"/>
    <s v="PO143562"/>
    <s v="GRN193099"/>
    <n v="101044394"/>
    <s v="G60HP HORIZONTAL ARRAY PLATE"/>
    <s v="Stoke-on-Trent ST4 8HX"/>
    <n v="24.2"/>
    <x v="1"/>
    <s v="Diesel"/>
    <n v="2.4605350000000002E-2"/>
  </r>
  <r>
    <d v="2023-08-01T00:00:00"/>
    <s v="S022473"/>
    <x v="46"/>
    <s v="PO142976"/>
    <s v="GRN193184"/>
    <n v="101035368"/>
    <s v="OPERATORS CABIN FIRST FIX"/>
    <s v="Stoke-on-Trent ST4 8HX"/>
    <n v="24.2"/>
    <x v="1"/>
    <s v="Diesel"/>
    <n v="2.4605350000000002E-2"/>
  </r>
  <r>
    <d v="2023-08-01T00:00:00"/>
    <s v="S022473"/>
    <x v="46"/>
    <s v="PO142970"/>
    <s v="GRN193185"/>
    <n v="101035368"/>
    <s v="OPERATORS CABIN FIRST FIX"/>
    <s v="Stoke-on-Trent ST4 8HX"/>
    <n v="24.2"/>
    <x v="1"/>
    <s v="Diesel"/>
    <n v="2.4605350000000002E-2"/>
  </r>
  <r>
    <d v="2023-08-01T00:00:00"/>
    <s v="S023413"/>
    <x v="15"/>
    <s v="PO143315"/>
    <s v="GRN194148"/>
    <n v="42203630"/>
    <s v="VISY IRIS CONTAINER OCR SOFTWARE"/>
    <s v="33100 Tampere, Finland"/>
    <n v="3916"/>
    <x v="2"/>
    <s v="Diesel"/>
    <n v="3.9815929999999999E-2"/>
  </r>
  <r>
    <d v="2023-08-01T00:00:00"/>
    <s v="S022473"/>
    <x v="46"/>
    <s v="PO147499"/>
    <s v="GRN193437"/>
    <n v="101013663"/>
    <s v="HORIZONTAL ARRAY PLATE - GANTRY/PORTAL"/>
    <s v="Stoke-on-Trent ST4 8HX"/>
    <n v="24.2"/>
    <x v="1"/>
    <s v="Diesel"/>
    <n v="2.4605350000000002E-2"/>
  </r>
  <r>
    <d v="2023-08-01T00:00:00"/>
    <s v="S022473"/>
    <x v="46"/>
    <s v="PO147324"/>
    <s v="GRN193445"/>
    <s v="356-1056-1"/>
    <s v="SIDE GUARD DROP DOWN BRACKET"/>
    <s v="Stoke-on-Trent ST4 8HX"/>
    <n v="24.2"/>
    <x v="1"/>
    <s v="Diesel"/>
    <n v="2.4605350000000002E-2"/>
  </r>
  <r>
    <d v="2023-08-01T00:00:00"/>
    <s v="S001571"/>
    <x v="10"/>
    <s v="PO147559"/>
    <s v="GRN194152"/>
    <n v="42205717"/>
    <s v="LASER MEASUREMENT SENSOR LMS511-11100 LITE OUTDOOR"/>
    <s v="St Albans AL1 5BN"/>
    <n v="298"/>
    <x v="2"/>
    <s v="Diesel"/>
    <n v="1.1026E-3"/>
  </r>
  <r>
    <d v="2023-08-01T00:00:00"/>
    <s v="S001571"/>
    <x v="10"/>
    <s v="PO147559"/>
    <s v="GRN194153"/>
    <n v="42205717"/>
    <s v="LASER MEASUREMENT SENSOR LMS511-11100 LITE OUTDOOR"/>
    <s v="St Albans AL1 5BN"/>
    <n v="298"/>
    <x v="2"/>
    <s v="Diesel"/>
    <n v="1.1026E-3"/>
  </r>
  <r>
    <d v="2023-08-01T00:00:00"/>
    <s v="S022473"/>
    <x v="46"/>
    <s v="PO132720"/>
    <s v="GRN193952"/>
    <s v="350-1005-1"/>
    <s v="REWORK TO LATEST REVISION"/>
    <s v="Stoke-on-Trent ST4 8HX"/>
    <n v="24.2"/>
    <x v="1"/>
    <s v="Diesel"/>
    <n v="2.4605350000000002E-2"/>
  </r>
  <r>
    <d v="2023-08-01T00:00:00"/>
    <s v="S022473"/>
    <x v="46"/>
    <s v="PO142887"/>
    <s v="GRN194144"/>
    <n v="101033277"/>
    <s v="REAR SIDE PANEL SUPPORT FRAME  - GENERATOR SIDE"/>
    <s v="Stoke-on-Trent ST4 8HX"/>
    <n v="24.2"/>
    <x v="1"/>
    <s v="Diesel"/>
    <n v="2.4605350000000002E-2"/>
  </r>
  <r>
    <d v="2023-08-01T00:00:00"/>
    <s v="S022473"/>
    <x v="46"/>
    <s v="PO142887"/>
    <s v="GRN194157"/>
    <n v="101033277"/>
    <s v="REAR SIDE PANEL SUPPORT FRAME  - GENERATOR SIDE"/>
    <s v="Stoke-on-Trent ST4 8HX"/>
    <n v="24.2"/>
    <x v="1"/>
    <s v="Diesel"/>
    <n v="2.4605350000000002E-2"/>
  </r>
  <r>
    <d v="2023-08-01T00:00:00"/>
    <s v="S022473"/>
    <x v="46"/>
    <s v="PO142010"/>
    <s v="GRN194185"/>
    <n v="101044760"/>
    <s v="DETECTOR BOX LID VENTED ASSEMBLY"/>
    <s v="Stoke-on-Trent ST4 8HX"/>
    <n v="24.2"/>
    <x v="1"/>
    <s v="Diesel"/>
    <n v="2.4605350000000002E-2"/>
  </r>
  <r>
    <d v="2023-08-01T00:00:00"/>
    <s v="S022473"/>
    <x v="46"/>
    <s v="PO147719"/>
    <s v="GRN194191"/>
    <n v="101026807"/>
    <s v="1.4M HIGH M60 LADDER FOR LORRY BED ACCESS"/>
    <s v="Stoke-on-Trent ST4 8HX"/>
    <n v="24.2"/>
    <x v="1"/>
    <s v="Diesel"/>
    <n v="2.4605350000000002E-2"/>
  </r>
  <r>
    <d v="2023-08-01T00:00:00"/>
    <s v="S022473"/>
    <x v="46"/>
    <s v="PO146191"/>
    <s v="GRN194195"/>
    <n v="101010847"/>
    <s v="WHEEL SUPPORT ASSEMBLY"/>
    <s v="Stoke-on-Trent ST4 8HX"/>
    <n v="24.2"/>
    <x v="1"/>
    <s v="Diesel"/>
    <n v="2.4605350000000002E-2"/>
  </r>
  <r>
    <d v="2023-08-01T00:00:00"/>
    <s v="S022473"/>
    <x v="46"/>
    <s v="PO143858"/>
    <s v="GRN194214"/>
    <n v="101023549"/>
    <s v="AXLE LOCK SUB ASSEMBLY"/>
    <s v="Stoke-on-Trent ST4 8HX"/>
    <n v="24.2"/>
    <x v="1"/>
    <s v="Diesel"/>
    <n v="2.4605350000000002E-2"/>
  </r>
  <r>
    <d v="2023-08-01T00:00:00"/>
    <s v="S022473"/>
    <x v="46"/>
    <s v="PO148310"/>
    <s v="GRN194223"/>
    <s v="361-1425-1"/>
    <s v="UPPER BRACE PLATE"/>
    <s v="Stoke-on-Trent ST4 8HX"/>
    <n v="24.2"/>
    <x v="1"/>
    <s v="Diesel"/>
    <n v="2.4605350000000002E-2"/>
  </r>
  <r>
    <d v="2023-08-01T00:00:00"/>
    <s v="S022473"/>
    <x v="46"/>
    <s v="PO142974"/>
    <s v="GRN194243"/>
    <n v="101035368"/>
    <s v="OPERATORS CABIN FIRST FIX"/>
    <s v="Stoke-on-Trent ST4 8HX"/>
    <n v="24.2"/>
    <x v="1"/>
    <s v="Diesel"/>
    <n v="2.4605350000000002E-2"/>
  </r>
  <r>
    <d v="2023-08-01T00:00:00"/>
    <s v="S022473"/>
    <x v="46"/>
    <s v="PO142977"/>
    <s v="GRN194245"/>
    <n v="101035368"/>
    <s v="OPERATORS CABIN FIRST FIX"/>
    <s v="Stoke-on-Trent ST4 8HX"/>
    <n v="24.2"/>
    <x v="1"/>
    <s v="Diesel"/>
    <n v="2.4605350000000002E-2"/>
  </r>
  <r>
    <d v="2023-08-01T00:00:00"/>
    <s v="S022473"/>
    <x v="46"/>
    <s v="PO146569"/>
    <s v="GRN194432"/>
    <s v="361-1331-1"/>
    <s v="FILL PLT ASSY - ROAD &amp; OUTER TRACK"/>
    <s v="Stoke-on-Trent ST4 8HX"/>
    <n v="24.2"/>
    <x v="1"/>
    <s v="Diesel"/>
    <n v="2.4605350000000002E-2"/>
  </r>
  <r>
    <d v="2023-08-01T00:00:00"/>
    <s v="S022473"/>
    <x v="46"/>
    <s v="PO142981"/>
    <s v="GRN194443"/>
    <n v="101033277"/>
    <s v="REAR SIDE PANEL SUPPORT FRAME  - GENERATOR SIDE"/>
    <s v="Stoke-on-Trent ST4 8HX"/>
    <n v="24.2"/>
    <x v="1"/>
    <s v="Diesel"/>
    <n v="2.4605350000000002E-2"/>
  </r>
  <r>
    <d v="2023-08-01T00:00:00"/>
    <s v="S022473"/>
    <x v="46"/>
    <s v="PO142980"/>
    <s v="GRN194444"/>
    <n v="101033277"/>
    <s v="REAR SIDE PANEL SUPPORT FRAME  - GENERATOR SIDE"/>
    <s v="Stoke-on-Trent ST4 8HX"/>
    <n v="24.2"/>
    <x v="1"/>
    <s v="Diesel"/>
    <n v="2.4605350000000002E-2"/>
  </r>
  <r>
    <d v="2023-08-01T00:00:00"/>
    <s v="S022473"/>
    <x v="46"/>
    <s v="PO147826"/>
    <s v="GRN194576"/>
    <n v="101011305"/>
    <s v="POD DOOR - LOCK TO INSIDE HANDLE CON-ROD"/>
    <s v="Stoke-on-Trent ST4 8HX"/>
    <n v="24.2"/>
    <x v="1"/>
    <s v="Diesel"/>
    <n v="2.4605350000000002E-2"/>
  </r>
  <r>
    <d v="2023-08-01T00:00:00"/>
    <s v="S022473"/>
    <x v="46"/>
    <s v="PO142981"/>
    <s v="GRN194577"/>
    <n v="101016111"/>
    <s v="COVER - HORIZONTAL DETECTOR BOX"/>
    <s v="Stoke-on-Trent ST4 8HX"/>
    <n v="24.2"/>
    <x v="1"/>
    <s v="Diesel"/>
    <n v="2.4605350000000002E-2"/>
  </r>
  <r>
    <d v="2023-09-01T00:00:00"/>
    <s v="S022473"/>
    <x v="46"/>
    <s v="PO139434"/>
    <s v="GRN195504"/>
    <n v="101014535"/>
    <s v="CVI ANSI TEST PIECE ASSEMBLY"/>
    <s v="Stoke-on-Trent ST4 8HX"/>
    <n v="24.2"/>
    <x v="1"/>
    <s v="Diesel"/>
    <n v="2.4605350000000002E-2"/>
  </r>
  <r>
    <d v="2023-09-01T00:00:00"/>
    <s v="S022473"/>
    <x v="46"/>
    <s v="PO139434"/>
    <s v="GRN195550"/>
    <n v="101014535"/>
    <s v="CVI ANSI TEST PIECE ASSEMBLY"/>
    <s v="Stoke-on-Trent ST4 8HX"/>
    <n v="24.2"/>
    <x v="1"/>
    <s v="Diesel"/>
    <n v="2.4605350000000002E-2"/>
  </r>
  <r>
    <d v="2023-09-01T00:00:00"/>
    <s v="S022473"/>
    <x v="46"/>
    <s v="PO139434"/>
    <s v="GRN195575"/>
    <n v="101014535"/>
    <s v="CVI ANSI TEST PIECE ASSEMBLY"/>
    <s v="Stoke-on-Trent ST4 8HX"/>
    <n v="24.2"/>
    <x v="1"/>
    <s v="Diesel"/>
    <n v="2.4605350000000002E-2"/>
  </r>
  <r>
    <d v="2023-09-01T00:00:00"/>
    <s v="S022473"/>
    <x v="46"/>
    <s v="PO142978"/>
    <s v="GRN195702"/>
    <n v="101016111"/>
    <s v="COVER - HORIZONTAL DETECTOR BOX"/>
    <s v="Stoke-on-Trent ST4 8HX"/>
    <n v="24.2"/>
    <x v="1"/>
    <s v="Diesel"/>
    <n v="2.4605350000000002E-2"/>
  </r>
  <r>
    <d v="2023-09-01T00:00:00"/>
    <s v="S022473"/>
    <x v="46"/>
    <s v="PO145778"/>
    <s v="GRN195775"/>
    <s v="361-1111-1"/>
    <s v="PIT STEELWORK MAIN ASSY"/>
    <s v="Stoke-on-Trent ST4 8HX"/>
    <n v="24.2"/>
    <x v="1"/>
    <s v="Diesel"/>
    <n v="2.4605350000000002E-2"/>
  </r>
  <r>
    <d v="2023-09-01T00:00:00"/>
    <s v="S022473"/>
    <x v="46"/>
    <s v="PO139434"/>
    <s v="GRN196223"/>
    <n v="101014535"/>
    <s v="CVI ANSI TEST PIECE ASSEMBLY"/>
    <s v="Stoke-on-Trent ST4 8HX"/>
    <n v="24.2"/>
    <x v="1"/>
    <s v="Diesel"/>
    <n v="2.4605350000000002E-2"/>
  </r>
  <r>
    <d v="2023-09-01T00:00:00"/>
    <s v="S022473"/>
    <x v="46"/>
    <s v="PO142297"/>
    <s v="GRN196284"/>
    <n v="101016111"/>
    <s v="COVER - HORIZONTAL DETECTOR BOX"/>
    <s v="Stoke-on-Trent ST4 8HX"/>
    <n v="24.2"/>
    <x v="1"/>
    <s v="Diesel"/>
    <n v="2.4605350000000002E-2"/>
  </r>
  <r>
    <d v="2023-08-01T00:00:00"/>
    <s v="S000892"/>
    <x v="16"/>
    <s v="PO148429"/>
    <s v="GRN194193"/>
    <s v="11701-0133"/>
    <s v="BATTERY LITHIUM 3V CR2 EXTENDED TEMPERATURE RANGE"/>
    <s v="Stockport SK4 2JT"/>
    <n v="55"/>
    <x v="2"/>
    <s v="Diesel"/>
    <n v="2.0350000000000001E-4"/>
  </r>
  <r>
    <d v="2023-08-01T00:00:00"/>
    <s v="S026602"/>
    <x v="12"/>
    <s v="PO148319"/>
    <s v="GRN194194"/>
    <n v="101047402"/>
    <s v="FAN BELT FOR ISUZU 4LE2"/>
    <s v="Watford WD24 7GG"/>
    <n v="302"/>
    <x v="2"/>
    <s v="Diesl"/>
    <n v="1.1173999999999999E-3"/>
  </r>
  <r>
    <d v="2023-09-01T00:00:00"/>
    <s v="S022473"/>
    <x v="46"/>
    <s v="PO148320"/>
    <s v="GRN196285"/>
    <n v="85213573"/>
    <s v="M16 HIGH STRENGTH FLAT WASHER HDG"/>
    <s v="Stoke-on-Trent ST4 8HX"/>
    <n v="24.2"/>
    <x v="1"/>
    <s v="Diesel"/>
    <n v="2.4605350000000002E-2"/>
  </r>
  <r>
    <d v="2023-08-01T00:00:00"/>
    <s v="S000892"/>
    <x v="16"/>
    <s v="PO148429"/>
    <s v="GRN194200"/>
    <n v="34208933"/>
    <s v="SWITCH DISCONNECTOR 4 POLE DIN RAIL 63A 22 KW IP65"/>
    <s v="Stockport SK4 2JT"/>
    <n v="55"/>
    <x v="2"/>
    <s v="Diesel"/>
    <n v="2.0350000000000001E-4"/>
  </r>
  <r>
    <d v="2023-09-01T00:00:00"/>
    <s v="S024099"/>
    <x v="47"/>
    <s v="PO145101"/>
    <s v="GRN195555"/>
    <s v="340-1012-1"/>
    <s v="WELDMENT LINAC SUPPORT STRUCTURE"/>
    <s v="Stafford ST16 3DR"/>
    <n v="49.6"/>
    <x v="3"/>
    <s v="Diesel"/>
    <n v="5.0430800000000005E-2"/>
  </r>
  <r>
    <d v="2023-09-01T00:00:00"/>
    <s v="S022473"/>
    <x v="46"/>
    <s v="PO142981"/>
    <s v="GRN196362"/>
    <n v="101035368"/>
    <s v="OPERATORS CABIN FIRST FIX"/>
    <s v="Stoke-on-Trent ST4 8HX"/>
    <n v="24.2"/>
    <x v="1"/>
    <s v="Diesel"/>
    <n v="2.4605350000000002E-2"/>
  </r>
  <r>
    <d v="2023-08-01T00:00:00"/>
    <s v="S001121"/>
    <x v="5"/>
    <s v="PO143187"/>
    <s v="GRN194212"/>
    <n v="101035626"/>
    <s v="PANELVIEW PLUS 7. 4.3&quot; SCREEN ALLEN BRADLEY 2711P-"/>
    <s v="Salford M5 4BE"/>
    <n v="103.6"/>
    <x v="2"/>
    <s v="Diesel"/>
    <n v="3.8331999999999998E-4"/>
  </r>
  <r>
    <d v="2023-09-01T00:00:00"/>
    <s v="S022473"/>
    <x v="46"/>
    <s v="PO144754"/>
    <s v="GRN196363"/>
    <n v="101044403"/>
    <s v="VERTICAL DETECTOR BOX END PLATE"/>
    <s v="Stoke-on-Trent ST4 8HX"/>
    <n v="24.2"/>
    <x v="1"/>
    <s v="Diesel"/>
    <n v="2.4605350000000002E-2"/>
  </r>
  <r>
    <d v="2023-09-01T00:00:00"/>
    <s v="S022473"/>
    <x v="46"/>
    <s v="PO146570"/>
    <s v="GRN196783"/>
    <s v="361-1331-1"/>
    <s v="FILL PLT ASSY - ROAD &amp; OUTER TRACK"/>
    <s v="Stoke-on-Trent ST4 8HX"/>
    <n v="24.2"/>
    <x v="1"/>
    <s v="Diesel"/>
    <n v="2.4605350000000002E-2"/>
  </r>
  <r>
    <d v="2023-09-01T00:00:00"/>
    <s v="S022473"/>
    <x v="46"/>
    <s v="PO145779"/>
    <s v="GRN196784"/>
    <s v="361-1111-1"/>
    <s v="PIT STEELWORK MAIN ASSY"/>
    <s v="Stoke-on-Trent ST4 8HX"/>
    <n v="24.2"/>
    <x v="1"/>
    <s v="Diesel"/>
    <n v="2.4605350000000002E-2"/>
  </r>
  <r>
    <d v="2023-09-01T00:00:00"/>
    <s v="S022473"/>
    <x v="46"/>
    <s v="PO148310"/>
    <s v="GRN196786"/>
    <s v="361-1425-1"/>
    <s v="UPPER BRACE PLATE"/>
    <s v="Stoke-on-Trent ST4 8HX"/>
    <n v="24.2"/>
    <x v="1"/>
    <s v="Diesel"/>
    <n v="2.4605350000000002E-2"/>
  </r>
  <r>
    <d v="2023-09-01T00:00:00"/>
    <s v="S022473"/>
    <x v="46"/>
    <s v="PO142978"/>
    <s v="GRN196789"/>
    <n v="101035368"/>
    <s v="OPERATORS CABIN FIRST FIX"/>
    <s v="Stoke-on-Trent ST4 8HX"/>
    <n v="24.2"/>
    <x v="1"/>
    <s v="Diesel"/>
    <n v="2.4605350000000002E-2"/>
  </r>
  <r>
    <d v="2023-09-01T00:00:00"/>
    <s v="S022473"/>
    <x v="46"/>
    <s v="PO142979"/>
    <s v="GRN196796"/>
    <n v="101016111"/>
    <s v="COVER - HORIZONTAL DETECTOR BOX"/>
    <s v="Stoke-on-Trent ST4 8HX"/>
    <n v="24.2"/>
    <x v="1"/>
    <s v="Diesel"/>
    <n v="2.4605350000000002E-2"/>
  </r>
  <r>
    <d v="2023-09-01T00:00:00"/>
    <s v="S022473"/>
    <x v="46"/>
    <s v="PO142979"/>
    <s v="GRN196850"/>
    <n v="101035368"/>
    <s v="OPERATORS CABIN FIRST FIX"/>
    <s v="Stoke-on-Trent ST4 8HX"/>
    <n v="24.2"/>
    <x v="1"/>
    <s v="Diesel"/>
    <n v="2.4605350000000002E-2"/>
  </r>
  <r>
    <d v="2023-09-01T00:00:00"/>
    <s v="S022473"/>
    <x v="46"/>
    <s v="PO133966"/>
    <s v="GRN196871"/>
    <n v="40200164"/>
    <s v="WHEEL BLOCK FIXING FABRICATION"/>
    <s v="Stoke-on-Trent ST4 8HX"/>
    <n v="24.2"/>
    <x v="1"/>
    <s v="Diesel"/>
    <n v="2.4605350000000002E-2"/>
  </r>
  <r>
    <d v="2023-08-01T00:00:00"/>
    <s v="S023284"/>
    <x v="19"/>
    <s v="PO144394"/>
    <s v="GRN194221"/>
    <n v="101036440"/>
    <s v="FLOODLIGHT JUNCTION BOX"/>
    <s v="Leicester LE19 2DT"/>
    <n v="144"/>
    <x v="1"/>
    <s v="Diesel"/>
    <n v="5.3280000000000001E-2"/>
  </r>
  <r>
    <d v="2023-09-01T00:00:00"/>
    <s v="S022473"/>
    <x v="46"/>
    <s v="PO143858"/>
    <s v="GRN196889"/>
    <n v="101023549"/>
    <s v="AXLE LOCK SUB ASSEMBLY"/>
    <s v="Stoke-on-Trent ST4 8HX"/>
    <n v="24.2"/>
    <x v="1"/>
    <s v="Diesel"/>
    <n v="2.4605350000000002E-2"/>
  </r>
  <r>
    <d v="2023-09-01T00:00:00"/>
    <s v="S022473"/>
    <x v="46"/>
    <s v="PO142982"/>
    <s v="GRN196950"/>
    <n v="101016111"/>
    <s v="COVER - HORIZONTAL DETECTOR BOX"/>
    <s v="Stoke-on-Trent ST4 8HX"/>
    <n v="24.2"/>
    <x v="1"/>
    <s v="Diesel"/>
    <n v="2.4605350000000002E-2"/>
  </r>
  <r>
    <d v="2023-09-01T00:00:00"/>
    <s v="S022473"/>
    <x v="46"/>
    <s v="PO142983"/>
    <s v="GRN196952"/>
    <n v="101016111"/>
    <s v="COVER - HORIZONTAL DETECTOR BOX"/>
    <s v="Stoke-on-Trent ST4 8HX"/>
    <n v="24.2"/>
    <x v="1"/>
    <s v="Diesel"/>
    <n v="2.4605350000000002E-2"/>
  </r>
  <r>
    <d v="2023-09-01T00:00:00"/>
    <s v="S022473"/>
    <x v="46"/>
    <s v="PO143536"/>
    <s v="GRN197025"/>
    <n v="101044760"/>
    <s v="DETECTOR BOX LID VENTED ASSEMBLY"/>
    <s v="Stoke-on-Trent ST4 8HX"/>
    <n v="24.2"/>
    <x v="1"/>
    <s v="Diesel"/>
    <n v="2.4605350000000002E-2"/>
  </r>
  <r>
    <d v="2023-09-01T00:00:00"/>
    <s v="S022473"/>
    <x v="46"/>
    <s v="PO142982"/>
    <s v="GRN197199"/>
    <n v="101035368"/>
    <s v="OPERATORS CABIN FIRST FIX"/>
    <s v="Stoke-on-Trent ST4 8HX"/>
    <n v="24.2"/>
    <x v="1"/>
    <s v="Diesel"/>
    <n v="2.4605350000000002E-2"/>
  </r>
  <r>
    <d v="2023-09-01T00:00:00"/>
    <s v="S022473"/>
    <x v="46"/>
    <s v="PO132035"/>
    <s v="GRN197200"/>
    <s v="340-1480-1"/>
    <s v="HORIZ DET TRAY SHTMTL ASSY (INNER)"/>
    <s v="Stoke-on-Trent ST4 8HX"/>
    <n v="24.2"/>
    <x v="1"/>
    <s v="Diesel"/>
    <n v="2.4605350000000002E-2"/>
  </r>
  <r>
    <d v="2023-09-01T00:00:00"/>
    <s v="S022473"/>
    <x v="46"/>
    <s v="PO142983"/>
    <s v="GRN197304"/>
    <n v="101033277"/>
    <s v="REAR SIDE PANEL SUPPORT FRAME  - GENERATOR SIDE"/>
    <s v="Stoke-on-Trent ST4 8HX"/>
    <n v="24.2"/>
    <x v="1"/>
    <s v="Diesel"/>
    <n v="2.4605350000000002E-2"/>
  </r>
  <r>
    <d v="2023-09-01T00:00:00"/>
    <s v="S022473"/>
    <x v="46"/>
    <s v="PO145388"/>
    <s v="GRN197305"/>
    <n v="101041048"/>
    <s v="M60 ZBX, FRONT SIDE PANEL TUBE FRAME, BOOM SIDE"/>
    <s v="Stoke-on-Trent ST4 8HX"/>
    <n v="24.2"/>
    <x v="1"/>
    <s v="Diesel"/>
    <n v="2.4605350000000002E-2"/>
  </r>
  <r>
    <d v="2023-09-01T00:00:00"/>
    <s v="S022473"/>
    <x v="46"/>
    <s v="PO142982"/>
    <s v="GRN197306"/>
    <n v="101033277"/>
    <s v="REAR SIDE PANEL SUPPORT FRAME  - GENERATOR SIDE"/>
    <s v="Stoke-on-Trent ST4 8HX"/>
    <n v="24.2"/>
    <x v="1"/>
    <s v="Diesel"/>
    <n v="2.4605350000000002E-2"/>
  </r>
  <r>
    <d v="2023-09-01T00:00:00"/>
    <s v="S022473"/>
    <x v="46"/>
    <s v="PO145388"/>
    <s v="GRN197307"/>
    <n v="101041048"/>
    <s v="M60 ZBX, FRONT SIDE PANEL TUBE FRAME, BOOM SIDE"/>
    <s v="Stoke-on-Trent ST4 8HX"/>
    <n v="24.2"/>
    <x v="1"/>
    <s v="Diesel"/>
    <n v="2.4605350000000002E-2"/>
  </r>
  <r>
    <d v="2023-09-01T00:00:00"/>
    <s v="S022473"/>
    <x v="46"/>
    <s v="PO143858"/>
    <s v="GRN197466"/>
    <n v="101023549"/>
    <s v="AXLE LOCK SUB ASSEMBLY"/>
    <s v="Stoke-on-Trent ST4 8HX"/>
    <n v="24.2"/>
    <x v="1"/>
    <s v="Diesel"/>
    <n v="2.4605350000000002E-2"/>
  </r>
  <r>
    <d v="2023-09-01T00:00:00"/>
    <s v="S022473"/>
    <x v="46"/>
    <s v="PO142983"/>
    <s v="GRN197635"/>
    <n v="101035368"/>
    <s v="OPERATORS CABIN FIRST FIX"/>
    <s v="Stoke-on-Trent ST4 8HX"/>
    <n v="24.2"/>
    <x v="1"/>
    <s v="Diesel"/>
    <n v="2.4605350000000002E-2"/>
  </r>
  <r>
    <d v="2023-10-01T00:00:00"/>
    <s v="S022473"/>
    <x v="46"/>
    <s v="PO132464"/>
    <s v="GRN198158"/>
    <s v="340-1096-1"/>
    <s v="FOUNDATION BASE PLATE LINAC SIDE ASSY"/>
    <s v="Stoke-on-Trent ST4 8HX"/>
    <n v="24.2"/>
    <x v="1"/>
    <s v="Diesel"/>
    <n v="2.4605350000000002E-2"/>
  </r>
  <r>
    <d v="2023-10-01T00:00:00"/>
    <s v="S022473"/>
    <x v="46"/>
    <s v="PO132461"/>
    <s v="GRN198159"/>
    <s v="340-1039-1"/>
    <s v="ASSY FOUNDATION MOUNT BEAM STOP SIDE"/>
    <s v="Stoke-on-Trent ST4 8HX"/>
    <n v="24.2"/>
    <x v="1"/>
    <s v="Diesel"/>
    <n v="2.4605350000000002E-2"/>
  </r>
  <r>
    <d v="2023-10-01T00:00:00"/>
    <s v="S022473"/>
    <x v="46"/>
    <s v="PO139434"/>
    <s v="GRN198346"/>
    <n v="101014535"/>
    <s v="CVI ANSI TEST PIECE ASSEMBLY"/>
    <s v="Stoke-on-Trent ST4 8HX"/>
    <n v="24.2"/>
    <x v="1"/>
    <s v="Diesel"/>
    <n v="2.4605350000000002E-2"/>
  </r>
  <r>
    <d v="2023-10-01T00:00:00"/>
    <s v="S022473"/>
    <x v="46"/>
    <s v="PO145766"/>
    <s v="GRN198965"/>
    <n v="101014535"/>
    <s v="CVI ANSI TEST PIECE ASSEMBLY"/>
    <s v="Stoke-on-Trent ST4 8HX"/>
    <n v="24.2"/>
    <x v="1"/>
    <s v="Diesel"/>
    <n v="2.4605350000000002E-2"/>
  </r>
  <r>
    <d v="2023-10-01T00:00:00"/>
    <s v="S022473"/>
    <x v="46"/>
    <s v="PO142298"/>
    <s v="GRN199023"/>
    <n v="101016111"/>
    <s v="COVER - HORIZONTAL DETECTOR BOX"/>
    <s v="Stoke-on-Trent ST4 8HX"/>
    <n v="24.2"/>
    <x v="1"/>
    <s v="Diesel"/>
    <n v="2.4605350000000002E-2"/>
  </r>
  <r>
    <d v="2023-10-01T00:00:00"/>
    <s v="S022473"/>
    <x v="46"/>
    <s v="PO145766"/>
    <s v="GRN199024"/>
    <n v="101014535"/>
    <s v="CVI ANSI TEST PIECE ASSEMBLY"/>
    <s v="Stoke-on-Trent ST4 8HX"/>
    <n v="24.2"/>
    <x v="1"/>
    <s v="Diesel"/>
    <n v="2.4605350000000002E-2"/>
  </r>
  <r>
    <d v="2023-10-01T00:00:00"/>
    <s v="S022473"/>
    <x v="46"/>
    <s v="PO145766"/>
    <s v="GRN199025"/>
    <n v="101014535"/>
    <s v="CVI ANSI TEST PIECE ASSEMBLY"/>
    <s v="Stoke-on-Trent ST4 8HX"/>
    <n v="24.2"/>
    <x v="1"/>
    <s v="Diesel"/>
    <n v="2.4605350000000002E-2"/>
  </r>
  <r>
    <d v="2023-10-01T00:00:00"/>
    <s v="S022473"/>
    <x v="46"/>
    <s v="PO144002"/>
    <s v="GRN199029"/>
    <s v="255-1756-60"/>
    <s v="UNISTRUT 1-5/8IN X1-5/8IN SLOTTED"/>
    <s v="Stoke-on-Trent ST4 8HX"/>
    <n v="24.2"/>
    <x v="1"/>
    <s v="Diesel"/>
    <n v="2.4605350000000002E-2"/>
  </r>
  <r>
    <d v="2023-10-01T00:00:00"/>
    <s v="S022473"/>
    <x v="46"/>
    <s v="PO142984"/>
    <s v="GRN199229"/>
    <n v="101016111"/>
    <s v="COVER - HORIZONTAL DETECTOR BOX"/>
    <s v="Stoke-on-Trent ST4 8HX"/>
    <n v="24.2"/>
    <x v="1"/>
    <s v="Diesel"/>
    <n v="2.4605350000000002E-2"/>
  </r>
  <r>
    <d v="2023-08-01T00:00:00"/>
    <s v="S001121"/>
    <x v="5"/>
    <s v="PO143190"/>
    <s v="GRN194263"/>
    <n v="1"/>
    <s v="freight inwards"/>
    <s v="Salford M5 4BE"/>
    <n v="103.6"/>
    <x v="2"/>
    <s v="Diesel"/>
    <n v="3.8331999999999998E-4"/>
  </r>
  <r>
    <d v="2023-10-01T00:00:00"/>
    <s v="S022473"/>
    <x v="46"/>
    <s v="PO142986"/>
    <s v="GRN199275"/>
    <n v="101016111"/>
    <s v="COVER - HORIZONTAL DETECTOR BOX"/>
    <s v="Stoke-on-Trent ST4 8HX"/>
    <n v="24.2"/>
    <x v="1"/>
    <s v="Diesel"/>
    <n v="2.4605350000000002E-2"/>
  </r>
  <r>
    <d v="2023-10-01T00:00:00"/>
    <s v="S022473"/>
    <x v="46"/>
    <s v="PO142987"/>
    <s v="GRN199276"/>
    <n v="101016111"/>
    <s v="COVER - HORIZONTAL DETECTOR BOX"/>
    <s v="Stoke-on-Trent ST4 8HX"/>
    <n v="24.2"/>
    <x v="1"/>
    <s v="Diesel"/>
    <n v="2.4605350000000002E-2"/>
  </r>
  <r>
    <d v="2023-10-01T00:00:00"/>
    <s v="S022473"/>
    <x v="46"/>
    <s v="PO142305"/>
    <s v="GRN199278"/>
    <n v="101035883"/>
    <s v="VERTICAL STEM ASSEMBLY METALWORK"/>
    <s v="Stoke-on-Trent ST4 8HX"/>
    <n v="24.2"/>
    <x v="1"/>
    <s v="Diesel"/>
    <n v="2.4605350000000002E-2"/>
  </r>
  <r>
    <d v="2023-10-01T00:00:00"/>
    <s v="S022473"/>
    <x v="46"/>
    <s v="PO142985"/>
    <s v="GRN199279"/>
    <n v="101050140"/>
    <s v="FIXED TABLE ASSEMBLY"/>
    <s v="Stoke-on-Trent ST4 8HX"/>
    <n v="24.2"/>
    <x v="1"/>
    <s v="Diesel"/>
    <n v="2.4605350000000002E-2"/>
  </r>
  <r>
    <d v="2023-10-01T00:00:00"/>
    <s v="S022473"/>
    <x v="46"/>
    <s v="PO142985"/>
    <s v="GRN199290"/>
    <n v="101033277"/>
    <s v="REAR SIDE PANEL SUPPORT FRAME  - GENERATOR SIDE"/>
    <s v="Stoke-on-Trent ST4 8HX"/>
    <n v="24.2"/>
    <x v="1"/>
    <s v="Diesel"/>
    <n v="2.4605350000000002E-2"/>
  </r>
  <r>
    <d v="2023-10-01T00:00:00"/>
    <s v="S022473"/>
    <x v="46"/>
    <s v="PO142986"/>
    <s v="GRN199291"/>
    <n v="101033277"/>
    <s v="REAR SIDE PANEL SUPPORT FRAME  - GENERATOR SIDE"/>
    <s v="Stoke-on-Trent ST4 8HX"/>
    <n v="24.2"/>
    <x v="1"/>
    <s v="Diesel"/>
    <n v="2.4605350000000002E-2"/>
  </r>
  <r>
    <d v="2023-10-01T00:00:00"/>
    <s v="S022473"/>
    <x v="46"/>
    <s v="PO142984"/>
    <s v="GRN199334"/>
    <n v="101033277"/>
    <s v="REAR SIDE PANEL SUPPORT FRAME  - GENERATOR SIDE"/>
    <s v="Stoke-on-Trent ST4 8HX"/>
    <n v="24.2"/>
    <x v="1"/>
    <s v="Diesel"/>
    <n v="2.4605350000000002E-2"/>
  </r>
  <r>
    <d v="2023-10-01T00:00:00"/>
    <s v="S022473"/>
    <x v="46"/>
    <s v="PO143818"/>
    <s v="GRN199387"/>
    <n v="101045927"/>
    <s v="G60HP VERTICAL BEAM STOP SUB-ASSEMBLY"/>
    <s v="Stoke-on-Trent ST4 8HX"/>
    <n v="24.2"/>
    <x v="1"/>
    <s v="Diesel"/>
    <n v="2.4605350000000002E-2"/>
  </r>
  <r>
    <d v="2023-10-01T00:00:00"/>
    <s v="S022473"/>
    <x v="46"/>
    <s v="PO145766"/>
    <s v="GRN199543"/>
    <n v="101014535"/>
    <s v="CVI ANSI TEST PIECE ASSEMBLY"/>
    <s v="Stoke-on-Trent ST4 8HX"/>
    <n v="24.2"/>
    <x v="1"/>
    <s v="Diesel"/>
    <n v="2.4605350000000002E-2"/>
  </r>
  <r>
    <d v="2023-10-01T00:00:00"/>
    <s v="S022473"/>
    <x v="46"/>
    <s v="PO147623"/>
    <s v="GRN199569"/>
    <n v="101039309"/>
    <s v="ROTATING OVER WIDTH LASER MECHANICAL ASSEMBLY"/>
    <s v="Stoke-on-Trent ST4 8HX"/>
    <n v="24.2"/>
    <x v="1"/>
    <s v="Diesel"/>
    <n v="2.4605350000000002E-2"/>
  </r>
  <r>
    <d v="2023-10-01T00:00:00"/>
    <s v="S022473"/>
    <x v="46"/>
    <s v="PO147930"/>
    <s v="GRN199571"/>
    <n v="101039309"/>
    <s v="ROTATING OVER WIDTH LASER MECHANICAL ASSEMBLY"/>
    <s v="Stoke-on-Trent ST4 8HX"/>
    <n v="24.2"/>
    <x v="1"/>
    <s v="Diesel"/>
    <n v="2.4605350000000002E-2"/>
  </r>
  <r>
    <d v="2023-10-01T00:00:00"/>
    <s v="S022473"/>
    <x v="46"/>
    <s v="PO149983"/>
    <s v="GRN199574"/>
    <n v="101026807"/>
    <s v="1.4M HIGH M60 LADDER FOR LORRY BED ACCESS"/>
    <s v="Stoke-on-Trent ST4 8HX"/>
    <n v="24.2"/>
    <x v="1"/>
    <s v="Diesel"/>
    <n v="2.4605350000000002E-2"/>
  </r>
  <r>
    <d v="2023-10-01T00:00:00"/>
    <s v="S022473"/>
    <x v="46"/>
    <s v="PO148805"/>
    <s v="GRN199579"/>
    <n v="42206884"/>
    <s v="MANUAL HYDRAULIC HAND PUMP E H HASSELL"/>
    <s v="Stoke-on-Trent ST4 8HX"/>
    <n v="24.2"/>
    <x v="1"/>
    <s v="Diesel"/>
    <n v="2.4605350000000002E-2"/>
  </r>
  <r>
    <d v="2023-10-01T00:00:00"/>
    <s v="S022473"/>
    <x v="46"/>
    <s v="PO142979"/>
    <s v="GRN199718"/>
    <n v="101013999"/>
    <s v="DETECTOR BOX LID"/>
    <s v="Stoke-on-Trent ST4 8HX"/>
    <n v="24.2"/>
    <x v="1"/>
    <s v="Diesel"/>
    <n v="2.4605350000000002E-2"/>
  </r>
  <r>
    <d v="2023-10-01T00:00:00"/>
    <s v="S022473"/>
    <x v="46"/>
    <s v="PO142979"/>
    <s v="GRN199719"/>
    <n v="101014000"/>
    <s v="VENTED DETECTOR BOX LID"/>
    <s v="Stoke-on-Trent ST4 8HX"/>
    <n v="24.2"/>
    <x v="1"/>
    <s v="Diesel"/>
    <n v="2.4605350000000002E-2"/>
  </r>
  <r>
    <d v="2023-10-01T00:00:00"/>
    <s v="S022473"/>
    <x v="46"/>
    <s v="PO142980"/>
    <s v="GRN199720"/>
    <n v="101013999"/>
    <s v="DETECTOR BOX LID"/>
    <s v="Stoke-on-Trent ST4 8HX"/>
    <n v="24.2"/>
    <x v="1"/>
    <s v="Diesel"/>
    <n v="2.4605350000000002E-2"/>
  </r>
  <r>
    <d v="2023-08-01T00:00:00"/>
    <s v="S024190"/>
    <x v="22"/>
    <s v="PO146354"/>
    <s v="GRN194283"/>
    <n v="101017188"/>
    <s v="GASKET DETECTOR ACCESS PANEL"/>
    <s v="Stockport SK4 2JT"/>
    <n v="22.2"/>
    <x v="1"/>
    <s v="Diesel"/>
    <n v="8.2140000000000008E-3"/>
  </r>
  <r>
    <d v="2023-10-01T00:00:00"/>
    <s v="S022473"/>
    <x v="46"/>
    <s v="PO142980"/>
    <s v="GRN199721"/>
    <n v="101014000"/>
    <s v="VENTED DETECTOR BOX LID"/>
    <s v="Stoke-on-Trent ST4 8HX"/>
    <n v="24.2"/>
    <x v="1"/>
    <s v="Diesel"/>
    <n v="2.4605350000000002E-2"/>
  </r>
  <r>
    <d v="2023-10-01T00:00:00"/>
    <s v="S022473"/>
    <x v="46"/>
    <s v="PO142980"/>
    <s v="GRN199723"/>
    <n v="101016111"/>
    <s v="COVER - HORIZONTAL DETECTOR BOX"/>
    <s v="Stoke-on-Trent ST4 8HX"/>
    <n v="24.2"/>
    <x v="1"/>
    <s v="Diesel"/>
    <n v="2.4605350000000002E-2"/>
  </r>
  <r>
    <d v="2023-10-01T00:00:00"/>
    <s v="S022473"/>
    <x v="46"/>
    <s v="PO142980"/>
    <s v="GRN199725"/>
    <n v="101016112"/>
    <s v="ENCLOSURE - HORIZONTAL DETECTOR BOX"/>
    <s v="Stoke-on-Trent ST4 8HX"/>
    <n v="24.2"/>
    <x v="1"/>
    <s v="Diesel"/>
    <n v="2.4605350000000002E-2"/>
  </r>
  <r>
    <d v="2023-10-01T00:00:00"/>
    <s v="S022473"/>
    <x v="46"/>
    <s v="PO142980"/>
    <s v="GRN199727"/>
    <n v="101016113"/>
    <s v="COVER - VERTICAL DETECTOR BOX"/>
    <s v="Stoke-on-Trent ST4 8HX"/>
    <n v="24.2"/>
    <x v="1"/>
    <s v="Diesel"/>
    <n v="2.4605350000000002E-2"/>
  </r>
  <r>
    <d v="2023-10-01T00:00:00"/>
    <s v="S022473"/>
    <x v="46"/>
    <s v="PO142980"/>
    <s v="GRN199729"/>
    <n v="101016114"/>
    <s v="ENCLOSURE - VERTICAL DETECTOR BOX"/>
    <s v="Stoke-on-Trent ST4 8HX"/>
    <n v="24.2"/>
    <x v="1"/>
    <s v="Diesel"/>
    <n v="2.4605350000000002E-2"/>
  </r>
  <r>
    <d v="2023-10-01T00:00:00"/>
    <s v="S022473"/>
    <x v="46"/>
    <s v="PO142980"/>
    <s v="GRN199730"/>
    <n v="101035368"/>
    <s v="OPERATORS CABIN FIRST FIX"/>
    <s v="Stoke-on-Trent ST4 8HX"/>
    <n v="24.2"/>
    <x v="1"/>
    <s v="Diesel"/>
    <n v="2.4605350000000002E-2"/>
  </r>
  <r>
    <d v="2023-08-01T00:00:00"/>
    <s v="S001121"/>
    <x v="5"/>
    <s v="PO145957"/>
    <s v="GRN194295"/>
    <s v="11700-8595"/>
    <s v="SEAL KIT MOTOR SHAFT"/>
    <s v="Salford M5 4BE"/>
    <n v="103.6"/>
    <x v="2"/>
    <s v="Diesel"/>
    <n v="3.8331999999999998E-4"/>
  </r>
  <r>
    <d v="2023-10-01T00:00:00"/>
    <s v="S022473"/>
    <x v="46"/>
    <s v="PO142980"/>
    <s v="GRN199732"/>
    <n v="101044341"/>
    <s v="STRONGBACK SUB ASSEMBLY - METALWORK"/>
    <s v="Stoke-on-Trent ST4 8HX"/>
    <n v="24.2"/>
    <x v="1"/>
    <s v="Diesel"/>
    <n v="2.4605350000000002E-2"/>
  </r>
  <r>
    <d v="2023-10-01T00:00:00"/>
    <s v="S022473"/>
    <x v="46"/>
    <s v="PO142980"/>
    <s v="GRN199733"/>
    <n v="101026807"/>
    <s v="1.4M HIGH M60 LADDER FOR LORRY BED ACCESS RAPISCAN"/>
    <s v="Stoke-on-Trent ST4 8HX"/>
    <n v="24.2"/>
    <x v="1"/>
    <s v="Diesel"/>
    <n v="2.4605350000000002E-2"/>
  </r>
  <r>
    <d v="2023-10-01T00:00:00"/>
    <s v="S022473"/>
    <x v="46"/>
    <s v="PO142980"/>
    <s v="GRN199734"/>
    <n v="101027743"/>
    <s v="REAR LIGHT SUPPORT FRAME METALWORK ASSY (FIXED)"/>
    <s v="Stoke-on-Trent ST4 8HX"/>
    <n v="24.2"/>
    <x v="1"/>
    <s v="Diesel"/>
    <n v="2.4605350000000002E-2"/>
  </r>
  <r>
    <d v="2023-10-01T00:00:00"/>
    <s v="S022473"/>
    <x v="46"/>
    <s v="PO142980"/>
    <s v="GRN199735"/>
    <n v="101050140"/>
    <s v="FIXED TABLE ASSEMBLY"/>
    <s v="Stoke-on-Trent ST4 8HX"/>
    <n v="24.2"/>
    <x v="1"/>
    <s v="Diesel"/>
    <n v="2.4605350000000002E-2"/>
  </r>
  <r>
    <d v="2023-10-01T00:00:00"/>
    <s v="S022473"/>
    <x v="46"/>
    <s v="PO142980"/>
    <s v="GRN199736"/>
    <n v="101035883"/>
    <s v="VERTICAL STEM ASSEMBLY METALWORK"/>
    <s v="Stoke-on-Trent ST4 8HX"/>
    <n v="24.2"/>
    <x v="1"/>
    <s v="Diesel"/>
    <n v="2.4605350000000002E-2"/>
  </r>
  <r>
    <d v="2023-10-01T00:00:00"/>
    <s v="S022473"/>
    <x v="46"/>
    <s v="PO142980"/>
    <s v="GRN199737"/>
    <n v="101035887"/>
    <s v="VERTICAL BOOM METALWORK ASSEMBLY"/>
    <s v="Stoke-on-Trent ST4 8HX"/>
    <n v="24.2"/>
    <x v="1"/>
    <s v="Diesel"/>
    <n v="2.4605350000000002E-2"/>
  </r>
  <r>
    <d v="2023-10-01T00:00:00"/>
    <s v="S022473"/>
    <x v="46"/>
    <s v="PO142980"/>
    <s v="GRN199738"/>
    <n v="101035885"/>
    <s v="HORIZONTAL BOOM METALWORK ASSEMBLY"/>
    <s v="Stoke-on-Trent ST4 8HX"/>
    <n v="24.2"/>
    <x v="1"/>
    <s v="Diesel"/>
    <n v="2.4605350000000002E-2"/>
  </r>
  <r>
    <d v="2023-10-01T00:00:00"/>
    <s v="S022473"/>
    <x v="46"/>
    <s v="PO142980"/>
    <s v="GRN199739"/>
    <n v="40253032"/>
    <s v="ASSEMBLY OF STRONGBACK AND BOOM SOW FOR M60"/>
    <s v="Stoke-on-Trent ST4 8HX"/>
    <n v="24.2"/>
    <x v="1"/>
    <s v="Diesel"/>
    <n v="2.4605350000000002E-2"/>
  </r>
  <r>
    <d v="2023-10-01T00:00:00"/>
    <s v="S022473"/>
    <x v="46"/>
    <s v="PO145388"/>
    <s v="GRN200165"/>
    <n v="101041048"/>
    <s v="M60 ZBX, FRONT SIDE PANEL TUBE FRAME, BOOM SIDE"/>
    <s v="Stoke-on-Trent ST4 8HX"/>
    <n v="24.2"/>
    <x v="1"/>
    <s v="Diesel"/>
    <n v="2.4605350000000002E-2"/>
  </r>
  <r>
    <d v="2023-10-01T00:00:00"/>
    <s v="S022473"/>
    <x v="46"/>
    <s v="PO142887"/>
    <s v="GRN200166"/>
    <n v="101033277"/>
    <s v="REAR SIDE PANEL SUPPORT FRAME  - GENERATOR SIDE"/>
    <s v="Stoke-on-Trent ST4 8HX"/>
    <n v="24.2"/>
    <x v="1"/>
    <s v="Diesel"/>
    <n v="2.4605350000000002E-2"/>
  </r>
  <r>
    <d v="2023-10-01T00:00:00"/>
    <s v="S022473"/>
    <x v="46"/>
    <s v="PO144292"/>
    <s v="GRN200168"/>
    <n v="101041050"/>
    <s v="M60ZBX HOUSING DOOR RAIN DRIP SECTION"/>
    <s v="Stoke-on-Trent ST4 8HX"/>
    <n v="24.2"/>
    <x v="1"/>
    <s v="Diesel"/>
    <n v="2.4605350000000002E-2"/>
  </r>
  <r>
    <d v="2023-10-01T00:00:00"/>
    <s v="S022473"/>
    <x v="46"/>
    <s v="PO142987"/>
    <s v="GRN200169"/>
    <n v="101033277"/>
    <s v="REAR SIDE PANEL SUPPORT FRAME  - GENERATOR SIDE"/>
    <s v="Stoke-on-Trent ST4 8HX"/>
    <n v="24.2"/>
    <x v="1"/>
    <s v="Diesel"/>
    <n v="2.4605350000000002E-2"/>
  </r>
  <r>
    <d v="2023-10-01T00:00:00"/>
    <s v="S022473"/>
    <x v="46"/>
    <s v="PO142887"/>
    <s v="GRN200170"/>
    <n v="101033277"/>
    <s v="REAR SIDE PANEL SUPPORT FRAME  - GENERATOR SIDE"/>
    <s v="Stoke-on-Trent ST4 8HX"/>
    <n v="24.2"/>
    <x v="1"/>
    <s v="Diesel"/>
    <n v="2.4605350000000002E-2"/>
  </r>
  <r>
    <d v="2023-08-01T00:00:00"/>
    <s v="S026602"/>
    <x v="12"/>
    <s v="PO148148"/>
    <s v="GRN194316"/>
    <n v="10212584"/>
    <s v="OIL FILTER FOR COMMON 27KVA GENERATOR"/>
    <s v="Watford WD24 7GG"/>
    <n v="302"/>
    <x v="2"/>
    <s v="Diesl"/>
    <n v="1.1173999999999999E-3"/>
  </r>
  <r>
    <d v="2023-10-01T00:00:00"/>
    <s v="S022473"/>
    <x v="46"/>
    <s v="PO149669"/>
    <s v="GRN200310"/>
    <s v="11700-5574"/>
    <s v="BALLUFF HAENCHEN 408 553 INDUCTIVE SENSOR"/>
    <s v="Stoke-on-Trent ST4 8HX"/>
    <n v="24.2"/>
    <x v="1"/>
    <s v="Diesel"/>
    <n v="2.4605350000000002E-2"/>
  </r>
  <r>
    <d v="2023-10-01T00:00:00"/>
    <s v="S022473"/>
    <x v="46"/>
    <s v="PO142299"/>
    <s v="GRN200532"/>
    <n v="101016111"/>
    <s v="COVER - HORIZONTAL DETECTOR BOX"/>
    <s v="Stoke-on-Trent ST4 8HX"/>
    <n v="24.2"/>
    <x v="1"/>
    <s v="Diesel"/>
    <n v="2.4605350000000002E-2"/>
  </r>
  <r>
    <d v="2023-10-01T00:00:00"/>
    <s v="S022473"/>
    <x v="46"/>
    <s v="PO132126"/>
    <s v="GRN200842"/>
    <s v="340-1025-1"/>
    <s v="DOOR LINAC SHIELDING (RIGHT)"/>
    <s v="Stoke-on-Trent ST4 8HX"/>
    <n v="24.2"/>
    <x v="1"/>
    <s v="Diesel"/>
    <n v="2.4605350000000002E-2"/>
  </r>
  <r>
    <d v="2023-10-01T00:00:00"/>
    <s v="S022473"/>
    <x v="46"/>
    <s v="PO132127"/>
    <s v="GRN200846"/>
    <s v="340-1025-1"/>
    <s v="DOOR LINAC SHIELDING (RIGHT)"/>
    <s v="Stoke-on-Trent ST4 8HX"/>
    <n v="24.2"/>
    <x v="1"/>
    <s v="Diesel"/>
    <n v="2.4605350000000002E-2"/>
  </r>
  <r>
    <d v="2023-10-01T00:00:00"/>
    <s v="S022473"/>
    <x v="46"/>
    <s v="PO132128"/>
    <s v="GRN200868"/>
    <s v="340-1025-1"/>
    <s v="DOOR LINAC SHIELDING (RIGHT)"/>
    <s v="Stoke-on-Trent ST4 8HX"/>
    <n v="24.2"/>
    <x v="1"/>
    <s v="Diesel"/>
    <n v="2.4605350000000002E-2"/>
  </r>
  <r>
    <d v="2023-11-01T00:00:00"/>
    <s v="S022473"/>
    <x v="46"/>
    <s v="PO147689"/>
    <s v="GRN201078"/>
    <n v="101013999"/>
    <s v="DETECTOR BOX LID"/>
    <s v="Stoke-on-Trent ST4 8HX"/>
    <n v="24.2"/>
    <x v="1"/>
    <s v="Diesel"/>
    <n v="2.4605350000000002E-2"/>
  </r>
  <r>
    <d v="2023-11-01T00:00:00"/>
    <s v="S022473"/>
    <x v="46"/>
    <s v="PO147692"/>
    <s v="GRN201079"/>
    <n v="101013999"/>
    <s v="DETECTOR BOX LID"/>
    <s v="Stoke-on-Trent ST4 8HX"/>
    <n v="24.2"/>
    <x v="1"/>
    <s v="Diesel"/>
    <n v="2.4605350000000002E-2"/>
  </r>
  <r>
    <d v="2023-11-01T00:00:00"/>
    <s v="S022473"/>
    <x v="46"/>
    <s v="PO150431"/>
    <s v="GRN201273"/>
    <s v="255-1756-60"/>
    <s v="UNISTRUT 1-5/8IN X1-5/8IN SLOTTED"/>
    <s v="Stoke-on-Trent ST4 8HX"/>
    <n v="24.2"/>
    <x v="1"/>
    <s v="Diesel"/>
    <n v="2.4605350000000002E-2"/>
  </r>
  <r>
    <d v="2023-11-01T00:00:00"/>
    <s v="S022473"/>
    <x v="46"/>
    <s v="PO147324"/>
    <s v="GRN201395"/>
    <s v="363-1072-1"/>
    <s v="T60 1000MM TOOL BOX MOUNTING BRACKET R.H."/>
    <s v="Stoke-on-Trent ST4 8HX"/>
    <n v="24.2"/>
    <x v="1"/>
    <s v="Diesel"/>
    <n v="2.4605350000000002E-2"/>
  </r>
  <r>
    <d v="2023-11-01T00:00:00"/>
    <s v="S022473"/>
    <x v="46"/>
    <s v="PO142306"/>
    <s v="GRN201428"/>
    <n v="101035883"/>
    <s v="VERTICAL STEM ASSEMBLY METALWORK"/>
    <s v="Stoke-on-Trent ST4 8HX"/>
    <n v="24.2"/>
    <x v="1"/>
    <s v="Diesel"/>
    <n v="2.4605350000000002E-2"/>
  </r>
  <r>
    <d v="2023-11-01T00:00:00"/>
    <s v="S022473"/>
    <x v="46"/>
    <s v="PO143563"/>
    <s v="GRN201524"/>
    <n v="101045955"/>
    <s v="SUBASSY LOCKING OFF BRACKET"/>
    <s v="Stoke-on-Trent ST4 8HX"/>
    <n v="24.2"/>
    <x v="1"/>
    <s v="Diesel"/>
    <n v="2.4605350000000002E-2"/>
  </r>
  <r>
    <d v="2023-11-01T00:00:00"/>
    <s v="S022473"/>
    <x v="46"/>
    <s v="PO145432"/>
    <s v="GRN201566"/>
    <n v="101026436"/>
    <s v="ENERGY CHAIN ANGLE BRACKET"/>
    <s v="Stoke-on-Trent ST4 8HX"/>
    <n v="24.2"/>
    <x v="1"/>
    <s v="Diesel"/>
    <n v="2.4605350000000002E-2"/>
  </r>
  <r>
    <d v="2023-11-01T00:00:00"/>
    <s v="S022473"/>
    <x v="46"/>
    <s v="PO142010"/>
    <s v="GRN201756"/>
    <n v="101044760"/>
    <s v="DETECTOR BOX LID VENTED ASSEMBLY"/>
    <s v="Stoke-on-Trent ST4 8HX"/>
    <n v="24.2"/>
    <x v="1"/>
    <s v="Diesel"/>
    <n v="2.4605350000000002E-2"/>
  </r>
  <r>
    <d v="2023-11-01T00:00:00"/>
    <s v="S022473"/>
    <x v="46"/>
    <s v="PO149231"/>
    <s v="GRN201777"/>
    <n v="23259121"/>
    <s v="DETECTOR BOX LID ASSEMBLY 810 x 210 (BOF)"/>
    <s v="Stoke-on-Trent ST4 8HX"/>
    <n v="24.2"/>
    <x v="1"/>
    <s v="Diesel"/>
    <n v="2.4605350000000002E-2"/>
  </r>
  <r>
    <d v="2023-11-01T00:00:00"/>
    <s v="S022473"/>
    <x v="46"/>
    <s v="PO142985"/>
    <s v="GRN201779"/>
    <n v="101035368"/>
    <s v="OPERATORS CABIN FIRST FIX"/>
    <s v="Stoke-on-Trent ST4 8HX"/>
    <n v="24.2"/>
    <x v="1"/>
    <s v="Diesel"/>
    <n v="2.4605350000000002E-2"/>
  </r>
  <r>
    <d v="2023-11-01T00:00:00"/>
    <s v="S022473"/>
    <x v="46"/>
    <s v="PO145388"/>
    <s v="GRN202084"/>
    <n v="101021115"/>
    <s v="REAR SIDE PANEL SUPPORT FRAME - GENERATOR SIDE"/>
    <s v="Stoke-on-Trent ST4 8HX"/>
    <n v="24.2"/>
    <x v="1"/>
    <s v="Diesel"/>
    <n v="2.4605350000000002E-2"/>
  </r>
  <r>
    <d v="2023-11-01T00:00:00"/>
    <s v="S022473"/>
    <x v="46"/>
    <s v="PO146577"/>
    <s v="GRN202089"/>
    <s v="340-1016-1"/>
    <s v="VERTICAL DETECTOR ENCLOSURE ASSY"/>
    <s v="Stoke-on-Trent ST4 8HX"/>
    <n v="24.2"/>
    <x v="1"/>
    <s v="Diesel"/>
    <n v="2.4605350000000002E-2"/>
  </r>
  <r>
    <d v="2023-11-01T00:00:00"/>
    <s v="S022473"/>
    <x v="46"/>
    <s v="PO146578"/>
    <s v="GRN202092"/>
    <s v="340-1016-1"/>
    <s v="VERTICAL DETECTOR ENCLOSURE ASSY"/>
    <s v="Stoke-on-Trent ST4 8HX"/>
    <n v="24.2"/>
    <x v="1"/>
    <s v="Diesel"/>
    <n v="2.4605350000000002E-2"/>
  </r>
  <r>
    <d v="2023-11-01T00:00:00"/>
    <s v="S022473"/>
    <x v="46"/>
    <s v="PO143536"/>
    <s v="GRN202222"/>
    <n v="101044759"/>
    <s v="DETECTOR BOX LID ASSEMBLY"/>
    <s v="Stoke-on-Trent ST4 8HX"/>
    <n v="24.2"/>
    <x v="1"/>
    <s v="Diesel"/>
    <n v="2.4605350000000002E-2"/>
  </r>
  <r>
    <d v="2023-11-01T00:00:00"/>
    <s v="S022473"/>
    <x v="46"/>
    <s v="PO145387"/>
    <s v="GRN202370"/>
    <n v="101012655"/>
    <s v="CURVED CAPPING"/>
    <s v="Stoke-on-Trent ST4 8HX"/>
    <n v="24.2"/>
    <x v="1"/>
    <s v="Diesel"/>
    <n v="2.4605350000000002E-2"/>
  </r>
  <r>
    <d v="2023-11-01T00:00:00"/>
    <s v="S022473"/>
    <x v="46"/>
    <s v="PO144914"/>
    <s v="GRN202513"/>
    <n v="101043987"/>
    <s v="VERTICAL ARRAY PLATE"/>
    <s v="Stoke-on-Trent ST4 8HX"/>
    <n v="24.2"/>
    <x v="1"/>
    <s v="Diesel"/>
    <n v="2.4605350000000002E-2"/>
  </r>
  <r>
    <d v="2023-11-01T00:00:00"/>
    <s v="S022473"/>
    <x v="46"/>
    <s v="PO142986"/>
    <s v="GRN202597"/>
    <n v="101035368"/>
    <s v="OPERATORS CABIN FIRST FIX"/>
    <s v="Stoke-on-Trent ST4 8HX"/>
    <n v="24.2"/>
    <x v="1"/>
    <s v="Diesel"/>
    <n v="2.4605350000000002E-2"/>
  </r>
  <r>
    <d v="2023-11-01T00:00:00"/>
    <s v="S022473"/>
    <x v="46"/>
    <s v="PO148514"/>
    <s v="GRN202599"/>
    <n v="101023549"/>
    <s v="AXLE LOCK SUB ASSEMBLY"/>
    <s v="Stoke-on-Trent ST4 8HX"/>
    <n v="24.2"/>
    <x v="1"/>
    <s v="Diesel"/>
    <n v="2.4605350000000002E-2"/>
  </r>
  <r>
    <d v="2023-11-01T00:00:00"/>
    <s v="S022473"/>
    <x v="46"/>
    <s v="PO144915"/>
    <s v="GRN203127"/>
    <n v="101043987"/>
    <s v="VERTICAL ARRAY PLATE"/>
    <s v="Stoke-on-Trent ST4 8HX"/>
    <n v="24.2"/>
    <x v="1"/>
    <s v="Diesel"/>
    <n v="2.4605350000000002E-2"/>
  </r>
  <r>
    <d v="2023-12-01T00:00:00"/>
    <s v="S022473"/>
    <x v="46"/>
    <s v="PO149350"/>
    <s v="GRN203365"/>
    <n v="101045167"/>
    <s v="G60HP VERTICAL DETECTOR BOX, LIFTING LUG ASSEMBLY"/>
    <s v="Stoke-on-Trent ST4 8HX"/>
    <n v="24.2"/>
    <x v="1"/>
    <s v="Diesel"/>
    <n v="2.4605350000000002E-2"/>
  </r>
  <r>
    <d v="2023-12-01T00:00:00"/>
    <s v="S022473"/>
    <x v="46"/>
    <s v="PO148229"/>
    <s v="GRN203366"/>
    <s v="363-1044-1"/>
    <s v="POD STEP SUB-ASSEMBLY"/>
    <s v="Stoke-on-Trent ST4 8HX"/>
    <n v="24.2"/>
    <x v="1"/>
    <s v="Diesel"/>
    <n v="2.4605350000000002E-2"/>
  </r>
  <r>
    <d v="2023-08-01T00:00:00"/>
    <s v="S001047"/>
    <x v="9"/>
    <s v="PO131934"/>
    <s v="GRN194345"/>
    <n v="101026187"/>
    <s v="DIODE 2X8 ELEMENT PHOTO CDWO4 10MM THICK"/>
    <s v="81300 Johor Bahru Malaysia"/>
    <n v="6781"/>
    <x v="4"/>
    <s v="Aviation"/>
    <n v="1.1924057587200001"/>
  </r>
  <r>
    <d v="2023-12-01T00:00:00"/>
    <s v="S022473"/>
    <x v="46"/>
    <s v="PO142987"/>
    <s v="GRN203445"/>
    <n v="101035368"/>
    <s v="OPERATORS CABIN FIRST FIX"/>
    <s v="Stoke-on-Trent ST4 8HX"/>
    <n v="24.2"/>
    <x v="1"/>
    <s v="Diesel"/>
    <n v="2.4605350000000002E-2"/>
  </r>
  <r>
    <d v="2023-12-01T00:00:00"/>
    <s v="S022473"/>
    <x v="46"/>
    <s v="PO146579"/>
    <s v="GRN203451"/>
    <s v="340-1016-1"/>
    <s v="VERTICAL DETECTOR ENCLOSURE ASSY"/>
    <s v="Stoke-on-Trent ST4 8HX"/>
    <n v="24.2"/>
    <x v="1"/>
    <s v="Diesel"/>
    <n v="2.4605350000000002E-2"/>
  </r>
  <r>
    <d v="2023-12-01T00:00:00"/>
    <s v="S022473"/>
    <x v="46"/>
    <s v="PO146581"/>
    <s v="GRN203466"/>
    <s v="340-1016-1"/>
    <s v="VERTICAL DETECTOR ENCLOSURE ASSY"/>
    <s v="Stoke-on-Trent ST4 8HX"/>
    <n v="24.2"/>
    <x v="1"/>
    <s v="Diesel"/>
    <n v="2.4605350000000002E-2"/>
  </r>
  <r>
    <d v="2023-12-01T00:00:00"/>
    <s v="S022473"/>
    <x v="46"/>
    <s v="PO146580"/>
    <s v="GRN203468"/>
    <s v="340-1016-1"/>
    <s v="VERTICAL DETECTOR ENCLOSURE ASSY"/>
    <s v="Stoke-on-Trent ST4 8HX"/>
    <n v="24.2"/>
    <x v="1"/>
    <s v="Diesel"/>
    <n v="2.4605350000000002E-2"/>
  </r>
  <r>
    <d v="2023-12-01T00:00:00"/>
    <s v="S022473"/>
    <x v="46"/>
    <s v="PO148229"/>
    <s v="GRN203497"/>
    <n v="101043968"/>
    <s v="VERTICAL STEM METALWORK ASSEMBLY"/>
    <s v="Stoke-on-Trent ST4 8HX"/>
    <n v="24.2"/>
    <x v="1"/>
    <s v="Diesel"/>
    <n v="2.4605350000000002E-2"/>
  </r>
  <r>
    <d v="2023-12-01T00:00:00"/>
    <s v="S022473"/>
    <x v="46"/>
    <s v="PO147324"/>
    <s v="GRN203604"/>
    <s v="363-1072-1"/>
    <s v="T60 1000MM TOOL BOX MOUNTING BRACKET R.H."/>
    <s v="Stoke-on-Trent ST4 8HX"/>
    <n v="24.2"/>
    <x v="1"/>
    <s v="Diesel"/>
    <n v="2.4605350000000002E-2"/>
  </r>
  <r>
    <d v="2023-12-01T00:00:00"/>
    <s v="S022473"/>
    <x v="46"/>
    <s v="PO148608"/>
    <s v="GRN203636"/>
    <n v="101014535"/>
    <s v="CVI ANSI TEST PIECE ASSEMBLY"/>
    <s v="Stoke-on-Trent ST4 8HX"/>
    <n v="24.2"/>
    <x v="1"/>
    <s v="Diesel"/>
    <n v="2.4605350000000002E-2"/>
  </r>
  <r>
    <d v="2023-12-01T00:00:00"/>
    <s v="S022473"/>
    <x v="46"/>
    <s v="PO150187"/>
    <s v="GRN203640"/>
    <n v="101010847"/>
    <s v="WHEEL SUPPORT ASSEMBLY"/>
    <s v="Stoke-on-Trent ST4 8HX"/>
    <n v="24.2"/>
    <x v="1"/>
    <s v="Diesel"/>
    <n v="2.4605350000000002E-2"/>
  </r>
  <r>
    <d v="2023-12-01T00:00:00"/>
    <s v="S022473"/>
    <x v="46"/>
    <s v="PO146581"/>
    <s v="GRN203829"/>
    <s v="340-1023-1"/>
    <s v="DETECTOR ENCLOSURE END PLATE"/>
    <s v="Stoke-on-Trent ST4 8HX"/>
    <n v="24.2"/>
    <x v="1"/>
    <s v="Diesel"/>
    <n v="2.4605350000000002E-2"/>
  </r>
  <r>
    <d v="2023-12-01T00:00:00"/>
    <s v="S022473"/>
    <x v="46"/>
    <s v="PO146579"/>
    <s v="GRN203830"/>
    <s v="340-1023-1"/>
    <s v="DETECTOR ENCLOSURE END PLATE"/>
    <s v="Stoke-on-Trent ST4 8HX"/>
    <n v="24.2"/>
    <x v="1"/>
    <s v="Diesel"/>
    <n v="2.4605350000000002E-2"/>
  </r>
  <r>
    <d v="2023-12-01T00:00:00"/>
    <s v="S022473"/>
    <x v="46"/>
    <s v="PO146580"/>
    <s v="GRN203831"/>
    <s v="340-1023-1"/>
    <s v="DETECTOR ENCLOSURE END PLATE"/>
    <s v="Stoke-on-Trent ST4 8HX"/>
    <n v="24.2"/>
    <x v="1"/>
    <s v="Diesel"/>
    <n v="2.4605350000000002E-2"/>
  </r>
  <r>
    <d v="2023-12-01T00:00:00"/>
    <s v="S022473"/>
    <x v="46"/>
    <s v="PO149942"/>
    <s v="GRN203916"/>
    <n v="101017201"/>
    <s v="HORIZONTAL BOOM SHOT BOLT ASSEMBLY"/>
    <s v="Stoke-on-Trent ST4 8HX"/>
    <n v="24.2"/>
    <x v="1"/>
    <s v="Diesel"/>
    <n v="2.4605350000000002E-2"/>
  </r>
  <r>
    <d v="2023-08-01T00:00:00"/>
    <s v="S001571"/>
    <x v="10"/>
    <s v="PO147559"/>
    <s v="GRN194366"/>
    <n v="1"/>
    <s v="freight inwards"/>
    <s v="St Albans AL1 5BN"/>
    <n v="298"/>
    <x v="2"/>
    <s v="Diesel"/>
    <n v="1.1026E-3"/>
  </r>
  <r>
    <d v="2023-08-01T00:00:00"/>
    <s v="S001571"/>
    <x v="10"/>
    <s v="PO147559"/>
    <s v="GRN194367"/>
    <n v="1"/>
    <s v="freight inwards"/>
    <s v="St Albans AL1 5BN"/>
    <n v="298"/>
    <x v="2"/>
    <s v="Diesel"/>
    <n v="1.1026E-3"/>
  </r>
  <r>
    <d v="2023-12-01T00:00:00"/>
    <s v="S022473"/>
    <x v="46"/>
    <s v="PO146581"/>
    <s v="GRN204392"/>
    <s v="340-1024-1"/>
    <s v="DETECTOR ACCESS PANEL ASSY"/>
    <s v="Stoke-on-Trent ST4 8HX"/>
    <n v="24.2"/>
    <x v="1"/>
    <s v="Diesel"/>
    <n v="2.4605350000000002E-2"/>
  </r>
  <r>
    <d v="2023-12-01T00:00:00"/>
    <s v="S022473"/>
    <x v="46"/>
    <s v="PO146583"/>
    <s v="GRN204393"/>
    <s v="340-1016-1"/>
    <s v="VERTICAL DETECTOR ENCLOSURE ASSY"/>
    <s v="Stoke-on-Trent ST4 8HX"/>
    <n v="24.2"/>
    <x v="1"/>
    <s v="Diesel"/>
    <n v="2.4605350000000002E-2"/>
  </r>
  <r>
    <d v="2023-12-01T00:00:00"/>
    <s v="S022473"/>
    <x v="46"/>
    <s v="PO146580"/>
    <s v="GRN204394"/>
    <s v="340-1024-1"/>
    <s v="DETECTOR ACCESS PANEL ASSY"/>
    <s v="Stoke-on-Trent ST4 8HX"/>
    <n v="24.2"/>
    <x v="1"/>
    <s v="Diesel"/>
    <n v="2.4605350000000002E-2"/>
  </r>
  <r>
    <d v="2023-12-01T00:00:00"/>
    <s v="S022473"/>
    <x v="46"/>
    <s v="PO146582"/>
    <s v="GRN204395"/>
    <s v="340-1016-1"/>
    <s v="VERTICAL DETECTOR ENCLOSURE ASSY"/>
    <s v="Stoke-on-Trent ST4 8HX"/>
    <n v="24.2"/>
    <x v="1"/>
    <s v="Diesel"/>
    <n v="2.4605350000000002E-2"/>
  </r>
  <r>
    <d v="2023-12-01T00:00:00"/>
    <s v="S022473"/>
    <x v="46"/>
    <s v="PO148230"/>
    <s v="GRN204438"/>
    <n v="101043968"/>
    <s v="VERTICAL STEM METALWORK ASSEMBLY"/>
    <s v="Stoke-on-Trent ST4 8HX"/>
    <n v="24.2"/>
    <x v="1"/>
    <s v="Diesel"/>
    <n v="2.4605350000000002E-2"/>
  </r>
  <r>
    <d v="2023-12-01T00:00:00"/>
    <s v="S022473"/>
    <x v="46"/>
    <s v="PO146584"/>
    <s v="GRN204491"/>
    <s v="340-1016-1"/>
    <s v="VERTICAL DETECTOR ENCLOSURE ASSY"/>
    <s v="Stoke-on-Trent ST4 8HX"/>
    <n v="24.2"/>
    <x v="1"/>
    <s v="Diesel"/>
    <n v="2.4605350000000002E-2"/>
  </r>
  <r>
    <d v="2023-12-01T00:00:00"/>
    <s v="S022473"/>
    <x v="46"/>
    <s v="PO148231"/>
    <s v="GRN204973"/>
    <n v="101043968"/>
    <s v="VERTICAL STEM METALWORK ASSEMBLY"/>
    <s v="Stoke-on-Trent ST4 8HX"/>
    <n v="24.2"/>
    <x v="1"/>
    <s v="Diesel"/>
    <n v="2.4605350000000002E-2"/>
  </r>
  <r>
    <d v="2023-12-01T00:00:00"/>
    <s v="S022473"/>
    <x v="46"/>
    <s v="PO148229"/>
    <s v="GRN205005"/>
    <s v="363-1094-1"/>
    <s v="T60 DRIVERLESS REAR LASER PACKER"/>
    <s v="Stoke-on-Trent ST4 8HX"/>
    <n v="24.2"/>
    <x v="1"/>
    <s v="Diesel"/>
    <n v="2.4605350000000002E-2"/>
  </r>
  <r>
    <d v="2023-01-01T00:00:00"/>
    <s v="S023474"/>
    <x v="68"/>
    <s v="PO140786"/>
    <s v="GRN178757"/>
    <n v="101039347"/>
    <s v="TF31500 208/220/240V - 400V MULTI TAP TRANSFORMER"/>
    <s v="Bury Saint Edmunds IP30 0UL"/>
    <n v="310"/>
    <x v="1"/>
    <s v="Diesel"/>
    <n v="0.1147"/>
  </r>
  <r>
    <d v="2023-03-01T00:00:00"/>
    <s v="S023474"/>
    <x v="69"/>
    <s v="PO143337"/>
    <s v="GRN182242"/>
    <n v="101028955"/>
    <s v="208/220/240V - 400V MULTI TAP TRANSFORMER 20KVA"/>
    <s v="Bury Saint Edmunds IP30 0UL"/>
    <n v="310"/>
    <x v="2"/>
    <s v="Diesel"/>
    <n v="0.1147"/>
  </r>
  <r>
    <d v="2023-04-01T00:00:00"/>
    <s v="S023474"/>
    <x v="69"/>
    <s v="PO143337"/>
    <s v="GRN184715"/>
    <n v="101028955"/>
    <s v="208/220/240V - 400V MULTI TAP TRANSFORMER 20KVA"/>
    <s v="Bury Saint Edmunds IP30 0UL"/>
    <n v="310"/>
    <x v="2"/>
    <s v="Diesel"/>
    <n v="0.1147"/>
  </r>
  <r>
    <d v="2023-05-01T00:00:00"/>
    <s v="S023474"/>
    <x v="69"/>
    <s v="PO145413"/>
    <s v="GRN186694"/>
    <n v="101028956"/>
    <s v="380/415/480V - 400V MULTI TAP TRANSFORMER 20KVA EA"/>
    <s v="Bury Saint Edmunds IP30 0UL"/>
    <n v="310"/>
    <x v="2"/>
    <s v="Diesel"/>
    <n v="0.1147"/>
  </r>
  <r>
    <d v="2023-05-01T00:00:00"/>
    <s v="S023474"/>
    <x v="69"/>
    <s v="PO145413"/>
    <s v="GRN187090"/>
    <n v="101028956"/>
    <s v="380/415/480V - 400V MULTI TAP TRANSFORMER 20KVA EA"/>
    <s v="Bury Saint Edmunds IP30 0UL"/>
    <n v="310"/>
    <x v="2"/>
    <s v="Diesel"/>
    <n v="0.1147"/>
  </r>
  <r>
    <d v="2023-06-01T00:00:00"/>
    <s v="S023474"/>
    <x v="69"/>
    <s v="PO145413"/>
    <s v="GRN188811"/>
    <n v="101028956"/>
    <s v="380/415/480V - 400V MULTI TAP TRANSFORMER 20KVA EA"/>
    <s v="Bury Saint Edmunds IP30 0UL"/>
    <n v="310"/>
    <x v="2"/>
    <s v="Diesel"/>
    <n v="0.1147"/>
  </r>
  <r>
    <d v="2023-07-01T00:00:00"/>
    <s v="S023474"/>
    <x v="69"/>
    <s v="PO145413"/>
    <s v="GRN191147"/>
    <n v="101028956"/>
    <s v="380/415/480V - 400V MULTI TAP TRANSFORMER 20KVA EA"/>
    <s v="Bury Saint Edmunds IP30 0UL"/>
    <n v="310"/>
    <x v="2"/>
    <s v="Diesel"/>
    <n v="0.1147"/>
  </r>
  <r>
    <d v="2023-08-01T00:00:00"/>
    <s v="S023474"/>
    <x v="69"/>
    <s v="PO145413"/>
    <s v="GRN194111"/>
    <n v="101028956"/>
    <s v="380/415/480V - 400V MULTI TAP TRANSFORMER 20KVA EA"/>
    <s v="Bury Saint Edmunds IP30 0UL"/>
    <n v="310"/>
    <x v="2"/>
    <s v="Diesel"/>
    <n v="0.1147"/>
  </r>
  <r>
    <d v="2023-01-01T00:00:00"/>
    <s v="S022351"/>
    <x v="70"/>
    <s v="PO140183"/>
    <s v="GRN178424"/>
    <n v="101027712"/>
    <s v="MONITOR &amp; TV WALL MOUNT FOR 39&quot; TO 55&quot; MONITORS"/>
    <s v="Aldershot GU12 4QP"/>
    <n v="328"/>
    <x v="2"/>
    <s v="Diesel"/>
    <n v="1.2136E-3"/>
  </r>
  <r>
    <d v="2023-01-01T00:00:00"/>
    <s v="S022351"/>
    <x v="70"/>
    <s v="PO141721"/>
    <s v="GRN178570"/>
    <n v="13204923"/>
    <s v="DELTA SERIES TRIPLE PIVOT DIRECT WALL MOUNTING LCD"/>
    <s v="Aldershot GU12 4QP"/>
    <n v="328"/>
    <x v="2"/>
    <s v="Diesel"/>
    <n v="1.2136E-3"/>
  </r>
  <r>
    <d v="2023-01-01T00:00:00"/>
    <s v="S022351"/>
    <x v="70"/>
    <s v="PO142406"/>
    <s v="GRN179731"/>
    <n v="13204923"/>
    <s v="DELTA SERIES TRIPLE PIVOT DIRECT WALL MOUNTING LCD"/>
    <s v="Aldershot GU12 4QP"/>
    <n v="328"/>
    <x v="2"/>
    <s v="Diesel"/>
    <n v="1.2136E-3"/>
  </r>
  <r>
    <d v="2023-01-01T00:00:00"/>
    <s v="S022351"/>
    <x v="70"/>
    <s v="PO140183"/>
    <s v="GRN179733"/>
    <n v="101027712"/>
    <s v="MONITOR &amp; TV WALL MOUNT FOR 39&quot; TO 55&quot; MONITORS"/>
    <s v="Aldershot GU12 4QP"/>
    <n v="328"/>
    <x v="2"/>
    <s v="Diesel"/>
    <n v="1.2136E-3"/>
  </r>
  <r>
    <d v="2023-02-01T00:00:00"/>
    <s v="S022351"/>
    <x v="70"/>
    <s v="PO140183"/>
    <s v="GRN181799"/>
    <n v="101027712"/>
    <s v="MONITOR &amp; TV WALL MOUNT FOR 39&quot; TO 55&quot; MONITORS"/>
    <s v="Aldershot GU12 4QP"/>
    <n v="328"/>
    <x v="2"/>
    <s v="Diesel"/>
    <n v="1.2136E-3"/>
  </r>
  <r>
    <d v="2023-08-01T00:00:00"/>
    <s v="S001571"/>
    <x v="10"/>
    <s v="PO142815"/>
    <s v="GRN194405"/>
    <n v="101012395"/>
    <s v="SICK 2D LIDAR LASER SENSOR TIM351-2134001"/>
    <s v="St Albans AL1 5BN"/>
    <n v="298"/>
    <x v="2"/>
    <s v="Diesel"/>
    <n v="1.1026E-3"/>
  </r>
  <r>
    <d v="2023-04-01T00:00:00"/>
    <s v="S022351"/>
    <x v="70"/>
    <s v="PO143844"/>
    <s v="GRN185662"/>
    <n v="101027712"/>
    <s v="MONITOR &amp; TV WALL MOUNT FOR 39&quot; TO 55&quot; MONITORS"/>
    <s v="Aldershot GU12 4QP"/>
    <n v="328"/>
    <x v="2"/>
    <s v="Diesel"/>
    <n v="1.2136E-3"/>
  </r>
  <r>
    <d v="2023-04-01T00:00:00"/>
    <s v="S022351"/>
    <x v="70"/>
    <s v="PO143844"/>
    <s v="GRN185921"/>
    <n v="13204923"/>
    <s v="DELTA SERIES TRIPLE PIVOT DIRECT WALL MOUNTING LCD"/>
    <s v="Aldershot GU12 4QP"/>
    <n v="328"/>
    <x v="2"/>
    <s v="Diesel"/>
    <n v="1.2136E-3"/>
  </r>
  <r>
    <d v="2023-08-01T00:00:00"/>
    <s v="S001571"/>
    <x v="10"/>
    <s v="PO147695"/>
    <s v="GRN194409"/>
    <n v="57205719"/>
    <s v="MOUNTING KIT 1"/>
    <s v="St Albans AL1 5BN"/>
    <n v="298"/>
    <x v="2"/>
    <s v="Diesel"/>
    <n v="1.1026E-3"/>
  </r>
  <r>
    <d v="2023-05-01T00:00:00"/>
    <s v="S022351"/>
    <x v="70"/>
    <s v="PO143844"/>
    <s v="GRN187710"/>
    <n v="101027712"/>
    <s v="MONITOR &amp; TV WALL MOUNT FOR 39&quot; TO 55&quot; MONITORS"/>
    <s v="Aldershot GU12 4QP"/>
    <n v="328"/>
    <x v="2"/>
    <s v="Diesel"/>
    <n v="1.2136E-3"/>
  </r>
  <r>
    <d v="2023-05-01T00:00:00"/>
    <s v="S022351"/>
    <x v="70"/>
    <s v="PO143844"/>
    <s v="GRN188281"/>
    <n v="13204923"/>
    <s v="DELTA SERIES TRIPLE PIVOT DIRECT WALL MOUNTING LCD"/>
    <s v="Aldershot GU12 4QP"/>
    <n v="328"/>
    <x v="2"/>
    <s v="Diesel"/>
    <n v="1.2136E-3"/>
  </r>
  <r>
    <d v="2023-06-01T00:00:00"/>
    <s v="S022351"/>
    <x v="70"/>
    <s v="PO146292"/>
    <s v="GRN189698"/>
    <n v="13204923"/>
    <s v="DELTA SERIES TRIPLE PIVOT DIRECT WALL MOUNTING LCD"/>
    <s v="Aldershot GU12 4QP"/>
    <n v="328"/>
    <x v="2"/>
    <s v="Diesel"/>
    <n v="1.2136E-3"/>
  </r>
  <r>
    <d v="2023-07-01T00:00:00"/>
    <s v="S022351"/>
    <x v="70"/>
    <s v="PO143844"/>
    <s v="GRN191157"/>
    <n v="13204923"/>
    <s v="DELTA SERIES TRIPLE PIVOT DIRECT WALL MOUNTING LCD"/>
    <s v="Aldershot GU12 4QP"/>
    <n v="328"/>
    <x v="2"/>
    <s v="Diesel"/>
    <n v="1.2136E-3"/>
  </r>
  <r>
    <d v="2023-07-01T00:00:00"/>
    <s v="S022351"/>
    <x v="70"/>
    <s v="PO143844"/>
    <s v="GRN191263"/>
    <n v="101027712"/>
    <s v="MONITOR &amp; TV WALL MOUNT FOR 39&quot; TO 55&quot; MONITORS"/>
    <s v="Aldershot GU12 4QP"/>
    <n v="328"/>
    <x v="2"/>
    <s v="Diesel"/>
    <n v="1.2136E-3"/>
  </r>
  <r>
    <d v="2023-08-01T00:00:00"/>
    <s v="S022351"/>
    <x v="70"/>
    <s v="PO143844"/>
    <s v="GRN193097"/>
    <n v="101027712"/>
    <s v="MONITOR &amp; TV WALL MOUNT FOR 39&quot; TO 55&quot; MONITORS"/>
    <s v="Aldershot GU12 4QP"/>
    <n v="328"/>
    <x v="2"/>
    <s v="Diesel"/>
    <n v="1.2136E-3"/>
  </r>
  <r>
    <d v="2023-08-01T00:00:00"/>
    <s v="S022351"/>
    <x v="70"/>
    <s v="PO143844"/>
    <s v="GRN193581"/>
    <n v="13204923"/>
    <s v="DELTA SERIES TRIPLE PIVOT DIRECT WALL MOUNTING LCD"/>
    <s v="Aldershot GU12 4QP"/>
    <n v="328"/>
    <x v="2"/>
    <s v="Diesel"/>
    <n v="1.2136E-3"/>
  </r>
  <r>
    <d v="2023-08-01T00:00:00"/>
    <s v="S022351"/>
    <x v="70"/>
    <s v="PO146292"/>
    <s v="GRN194456"/>
    <n v="13204923"/>
    <s v="DELTA SERIES TRIPLE PIVOT DIRECT WALL MOUNTING LCD"/>
    <s v="Aldershot GU12 4QP"/>
    <n v="328"/>
    <x v="2"/>
    <s v="Diesel"/>
    <n v="1.2136E-3"/>
  </r>
  <r>
    <d v="2023-09-01T00:00:00"/>
    <s v="S022351"/>
    <x v="70"/>
    <s v="PO143844"/>
    <s v="GRN197685"/>
    <n v="101027712"/>
    <s v="MONITOR &amp; TV WALL MOUNT FOR 39&quot; TO 55&quot; MONITORS"/>
    <s v="Aldershot GU12 4QP"/>
    <n v="328"/>
    <x v="2"/>
    <s v="Diesel"/>
    <n v="1.2136E-3"/>
  </r>
  <r>
    <d v="2023-10-01T00:00:00"/>
    <s v="S022351"/>
    <x v="70"/>
    <s v="PO149384"/>
    <s v="GRN198527"/>
    <n v="101027712"/>
    <s v="MONITOR &amp; TV WALL MOUNT FOR 39&quot; TO 55&quot; MONITORS"/>
    <s v="Aldershot GU12 4QP"/>
    <n v="328"/>
    <x v="2"/>
    <s v="Diesel"/>
    <n v="1.2136E-3"/>
  </r>
  <r>
    <d v="2023-10-01T00:00:00"/>
    <s v="S022351"/>
    <x v="70"/>
    <s v="PO143844"/>
    <s v="GRN200393"/>
    <n v="101027712"/>
    <s v="MONITOR &amp; TV WALL MOUNT FOR 39&quot; TO 55&quot; MONITORS"/>
    <s v="Aldershot GU12 4QP"/>
    <n v="328"/>
    <x v="2"/>
    <s v="Diesel"/>
    <n v="1.2136E-3"/>
  </r>
  <r>
    <d v="2023-11-01T00:00:00"/>
    <s v="S022351"/>
    <x v="70"/>
    <s v="PO148325"/>
    <s v="GRN202895"/>
    <n v="13204923"/>
    <s v="DELTA SERIES TRIPLE PIVOT DIRECT WALL MOUNTING LCD"/>
    <s v="Aldershot GU12 4QP"/>
    <n v="328"/>
    <x v="2"/>
    <s v="Diesel"/>
    <n v="1.2136E-3"/>
  </r>
  <r>
    <d v="2023-12-01T00:00:00"/>
    <s v="S022351"/>
    <x v="70"/>
    <s v="PO143844"/>
    <s v="GRN204138"/>
    <n v="101027712"/>
    <s v="MONITOR &amp; TV WALL MOUNT FOR 39&quot; TO 55&quot; MONITORS"/>
    <s v="Aldershot GU12 4QP"/>
    <n v="328"/>
    <x v="2"/>
    <s v="Diesel"/>
    <n v="1.2136E-3"/>
  </r>
  <r>
    <d v="2023-12-01T00:00:00"/>
    <s v="S022351"/>
    <x v="70"/>
    <s v="PO151735"/>
    <s v="GRN204361"/>
    <n v="13204923"/>
    <s v="DELTA SERIES TRIPLE PIVOT DIRECT WALL MOUNTING LCD"/>
    <s v="Aldershot GU12 4QP"/>
    <n v="328"/>
    <x v="2"/>
    <s v="Diesel"/>
    <n v="1.2136E-3"/>
  </r>
  <r>
    <d v="2023-08-01T00:00:00"/>
    <s v="S001121"/>
    <x v="5"/>
    <s v="PO147514"/>
    <s v="GRN194433"/>
    <n v="101028554"/>
    <s v="LIFELINE STAINLESS STEEL INSTALLATION KIT 20M (65."/>
    <s v="Salford M5 4BE"/>
    <n v="103.6"/>
    <x v="2"/>
    <s v="Diesel"/>
    <n v="3.8331999999999998E-4"/>
  </r>
  <r>
    <d v="2023-01-01T00:00:00"/>
    <s v="S026534"/>
    <x v="71"/>
    <s v="PO140734"/>
    <s v="GRN178668"/>
    <n v="42206079"/>
    <s v="PROGRAMMING OF MERCEDES CHASSIS ENZA MOTORS"/>
    <s v="Warrington WA3 6NN"/>
    <n v="78.2"/>
    <x v="1"/>
    <s v="Diesel"/>
    <n v="2.8934000000000001E-2"/>
  </r>
  <r>
    <d v="2023-03-01T00:00:00"/>
    <s v="S026534"/>
    <x v="71"/>
    <s v="PO144497"/>
    <s v="GRN183899"/>
    <n v="57203821"/>
    <s v="BLACK COVER MERCEDES 140 683 01 10"/>
    <s v="Warrington WA3 6NN"/>
    <n v="78.2"/>
    <x v="1"/>
    <s v="Diesel"/>
    <n v="2.8934000000000001E-2"/>
  </r>
  <r>
    <d v="2023-08-01T00:00:00"/>
    <s v="S025431"/>
    <x v="0"/>
    <s v="PO147264"/>
    <s v="GRN194441"/>
    <s v="GKR-4203"/>
    <s v="GATEKEEPER DUAL ILPA SOLUTION WITH EMBEDDED PROCES"/>
    <s v="Boston Massachusetts"/>
    <n v="3154"/>
    <x v="0"/>
    <s v="Crude"/>
    <n v="1.0118031999999999E-2"/>
  </r>
  <r>
    <d v="2023-03-01T00:00:00"/>
    <s v="S026534"/>
    <x v="71"/>
    <s v="PO141988"/>
    <s v="GRN184088"/>
    <n v="101035263"/>
    <s v="RECEPTACLE HOUSING MERCEDES MA013 545 65 26"/>
    <s v="Warrington WA3 6NN"/>
    <n v="78.2"/>
    <x v="1"/>
    <s v="Diesel"/>
    <n v="2.8934000000000001E-2"/>
  </r>
  <r>
    <d v="2023-03-01T00:00:00"/>
    <s v="S026534"/>
    <x v="71"/>
    <s v="PO143792"/>
    <s v="GRN184323"/>
    <n v="101035262"/>
    <s v="CONTACT SOCKET MERCEDES MA013 545 44 26"/>
    <s v="Warrington WA3 6NN"/>
    <n v="78.2"/>
    <x v="1"/>
    <s v="Diesel"/>
    <n v="2.8934000000000001E-2"/>
  </r>
  <r>
    <d v="2023-03-01T00:00:00"/>
    <s v="S026534"/>
    <x v="71"/>
    <s v="PO140734"/>
    <s v="GRN184328"/>
    <n v="57203823"/>
    <s v="GREY OUTER CASE MERCEDES A 943 843 06 30"/>
    <s v="Warrington WA3 6NN"/>
    <n v="78.2"/>
    <x v="1"/>
    <s v="Diesel"/>
    <n v="2.8934000000000001E-2"/>
  </r>
  <r>
    <d v="2023-04-01T00:00:00"/>
    <s v="S026534"/>
    <x v="71"/>
    <s v="PO144806"/>
    <s v="GRN185151"/>
    <n v="101035265"/>
    <s v="CLUTCH MK MERCEDES MA168 545 08 28"/>
    <s v="Warrington WA3 6NN"/>
    <n v="78.2"/>
    <x v="1"/>
    <s v="Diesel"/>
    <n v="2.8934000000000001E-2"/>
  </r>
  <r>
    <d v="2023-08-01T00:00:00"/>
    <s v="S025431"/>
    <x v="0"/>
    <s v="PO148376"/>
    <s v="GRN194446"/>
    <s v="11540-0480"/>
    <s v="FILTER 5  WATER"/>
    <s v="Boston Massachusetts"/>
    <n v="3154"/>
    <x v="0"/>
    <s v="Crude"/>
    <n v="1.0118031999999999E-2"/>
  </r>
  <r>
    <d v="2023-08-01T00:00:00"/>
    <s v="S000892"/>
    <x v="16"/>
    <s v="PO146756"/>
    <s v="GRN194447"/>
    <n v="101011726"/>
    <s v="M8 SHOCK MOUNT 120DAN MALE TO MALE NATURAL RUBBER"/>
    <s v="Stockport SK4 2JT"/>
    <n v="55"/>
    <x v="2"/>
    <s v="Diesel"/>
    <n v="2.0350000000000001E-4"/>
  </r>
  <r>
    <d v="2023-08-01T00:00:00"/>
    <s v="S025431"/>
    <x v="0"/>
    <s v="PO146556"/>
    <s v="GRN194449"/>
    <n v="20111418"/>
    <s v="FG, RADIATION DETCTION PANEL, EAGLE MOBILE, CVI"/>
    <s v="Boston Massachusetts"/>
    <n v="3154"/>
    <x v="0"/>
    <s v="Crude"/>
    <n v="2.5295079999999999"/>
  </r>
  <r>
    <d v="2023-08-01T00:00:00"/>
    <s v="S025431"/>
    <x v="0"/>
    <s v="PO143366"/>
    <s v="GRN194450"/>
    <s v="340-1290-1"/>
    <s v="ASSEMBLY OPERATOR CONSOLE"/>
    <s v="Boston Massachusetts"/>
    <n v="3154"/>
    <x v="0"/>
    <s v="Crude"/>
    <n v="2.5295079999999999"/>
  </r>
  <r>
    <d v="2023-08-01T00:00:00"/>
    <s v="S001047"/>
    <x v="9"/>
    <s v="PO144580"/>
    <s v="GRN194451"/>
    <n v="66205215"/>
    <s v="2X8 ELEMENT PHOTO DIODE CDWO4 30MM THICK"/>
    <s v="81300 Johor Bahru Malaysia"/>
    <n v="6781"/>
    <x v="4"/>
    <s v="Aviation"/>
    <n v="1.1924057587200001"/>
  </r>
  <r>
    <d v="2023-04-01T00:00:00"/>
    <s v="S026534"/>
    <x v="71"/>
    <s v="PO144809"/>
    <s v="GRN185310"/>
    <n v="101035264"/>
    <s v="CONTACT BUSHING MERCEDES MA013 545 78 26"/>
    <s v="Warrington WA3 6NN"/>
    <n v="78.2"/>
    <x v="1"/>
    <s v="Diesel"/>
    <n v="2.8934000000000001E-2"/>
  </r>
  <r>
    <d v="2023-04-01T00:00:00"/>
    <s v="S026534"/>
    <x v="71"/>
    <s v="PO145334"/>
    <s v="GRN185826"/>
    <n v="21208377"/>
    <s v="EXTENSION CABLE FOR TAIL LIGHT 2M LONG MERCEDES A"/>
    <s v="Warrington WA3 6NN"/>
    <n v="78.2"/>
    <x v="1"/>
    <s v="Diesel"/>
    <n v="2.8934000000000001E-2"/>
  </r>
  <r>
    <d v="2023-05-01T00:00:00"/>
    <s v="S026534"/>
    <x v="71"/>
    <s v="PO145977"/>
    <s v="GRN187584"/>
    <n v="57203821"/>
    <s v="BLACK COVER MERCEDES 140 683 01 10"/>
    <s v="Warrington WA3 6NN"/>
    <n v="78.2"/>
    <x v="1"/>
    <s v="Diesel"/>
    <n v="2.8934000000000001E-2"/>
  </r>
  <r>
    <d v="2023-05-01T00:00:00"/>
    <s v="S026534"/>
    <x v="71"/>
    <s v="PO143842"/>
    <s v="GRN187918"/>
    <s v="11701-1705"/>
    <s v="D58D/7 RECEPTACLE HOUSING"/>
    <s v="Warrington WA3 6NN"/>
    <n v="78.2"/>
    <x v="1"/>
    <s v="Diesel"/>
    <n v="2.8934000000000001E-2"/>
  </r>
  <r>
    <d v="2023-05-01T00:00:00"/>
    <s v="S026534"/>
    <x v="71"/>
    <s v="PO143842"/>
    <s v="GRN188084"/>
    <n v="42205928"/>
    <s v="EXTRA BATTERY PACK INCLUDING BATTERY CARRIER"/>
    <s v="Warrington WA3 6NN"/>
    <n v="78.2"/>
    <x v="1"/>
    <s v="Diesel"/>
    <n v="2.8934000000000001E-2"/>
  </r>
  <r>
    <d v="2023-05-01T00:00:00"/>
    <s v="S026534"/>
    <x v="71"/>
    <s v="PO140734"/>
    <s v="GRN188097"/>
    <n v="42206079"/>
    <s v="PROGRAMMING OF MERCEDES CHASSIS ENZA MOTORS"/>
    <s v="Warrington WA3 6NN"/>
    <n v="78.2"/>
    <x v="1"/>
    <s v="Diesel"/>
    <n v="2.8934000000000001E-2"/>
  </r>
  <r>
    <d v="2023-08-01T00:00:00"/>
    <s v="S022670"/>
    <x v="26"/>
    <s v="PO146553"/>
    <s v="GRN194469"/>
    <n v="85204902"/>
    <s v="M5 CAGE NUT  (SERIES 40111 TYPE CN)"/>
    <s v="Congleton CW12 1HR"/>
    <n v="12.8"/>
    <x v="2"/>
    <s v="Diesel"/>
    <n v="4.7360000000000001E-5"/>
  </r>
  <r>
    <d v="2023-05-01T00:00:00"/>
    <s v="S026534"/>
    <x v="71"/>
    <s v="PO146258"/>
    <s v="GRN188122"/>
    <n v="101035265"/>
    <s v="CLUTCH MK MERCEDES MA168 545 08 28"/>
    <s v="Warrington WA3 6NN"/>
    <n v="78.2"/>
    <x v="1"/>
    <s v="Diesel"/>
    <n v="2.8934000000000001E-2"/>
  </r>
  <r>
    <d v="2023-08-01T00:00:00"/>
    <s v="S022670"/>
    <x v="26"/>
    <s v="PO146630"/>
    <s v="GRN194473"/>
    <n v="85212336"/>
    <s v="M24 X 180 R-XPT THROUGHBOLT"/>
    <s v="Congleton CW12 1HR"/>
    <n v="12.8"/>
    <x v="2"/>
    <s v="Diesel"/>
    <n v="4.7360000000000001E-5"/>
  </r>
  <r>
    <d v="2023-06-01T00:00:00"/>
    <s v="S026534"/>
    <x v="71"/>
    <s v="PO142113"/>
    <s v="GRN189033"/>
    <n v="34207264"/>
    <s v="RECEPTACLE HOUSING MERCEDES-BENZ A 013 545 64 26"/>
    <s v="Warrington WA3 6NN"/>
    <n v="78.2"/>
    <x v="1"/>
    <s v="Diesel"/>
    <n v="2.8934000000000001E-2"/>
  </r>
  <r>
    <d v="2023-06-01T00:00:00"/>
    <s v="S026534"/>
    <x v="71"/>
    <s v="PO146164"/>
    <s v="GRN190250"/>
    <n v="101035263"/>
    <s v="RECEPTACLE HOUSING MERCEDES MA013 545 65 26"/>
    <s v="Warrington WA3 6NN"/>
    <n v="78.2"/>
    <x v="1"/>
    <s v="Diesel"/>
    <n v="2.8934000000000001E-2"/>
  </r>
  <r>
    <d v="2023-08-01T00:00:00"/>
    <s v="S001047"/>
    <x v="9"/>
    <s v="PO144580"/>
    <s v="GRN194483"/>
    <n v="66205215"/>
    <s v="2X8 ELEMENT PHOTO DIODE CDWO4 30MM THICK"/>
    <s v="81300 Johor Bahru Malaysia"/>
    <n v="6781"/>
    <x v="4"/>
    <s v="Aviation"/>
    <n v="1.1924057587200001"/>
  </r>
  <r>
    <d v="2023-06-01T00:00:00"/>
    <s v="S026534"/>
    <x v="71"/>
    <s v="PO146164"/>
    <s v="GRN190264"/>
    <n v="34207265"/>
    <s v="CONTACT BUSHING MERCEDES-BENZ A 013 545 76 26"/>
    <s v="Warrington WA3 6NN"/>
    <n v="78.2"/>
    <x v="1"/>
    <s v="Diesel"/>
    <n v="2.8934000000000001E-2"/>
  </r>
  <r>
    <d v="2023-06-01T00:00:00"/>
    <s v="S026534"/>
    <x v="71"/>
    <s v="PO146164"/>
    <s v="GRN190368"/>
    <n v="34207265"/>
    <s v="CONTACT BUSHING MERCEDES-BENZ A 013 545 76 26"/>
    <s v="Warrington WA3 6NN"/>
    <n v="78.2"/>
    <x v="1"/>
    <s v="Diesel"/>
    <n v="2.8934000000000001E-2"/>
  </r>
  <r>
    <d v="2023-07-01T00:00:00"/>
    <s v="S026534"/>
    <x v="71"/>
    <s v="PO147272"/>
    <s v="GRN191087"/>
    <n v="34207265"/>
    <s v="CONTACT BUSHING MERCEDES-BENZ A 013 545 76 26"/>
    <s v="Warrington WA3 6NN"/>
    <n v="78.2"/>
    <x v="1"/>
    <s v="Diesel"/>
    <n v="2.8934000000000001E-2"/>
  </r>
  <r>
    <d v="2023-07-01T00:00:00"/>
    <s v="S026534"/>
    <x v="71"/>
    <s v="PO146356"/>
    <s v="GRN191114"/>
    <n v="101035264"/>
    <s v="CONTACT BUSHING MERCEDES MA013 545 78 26"/>
    <s v="Warrington WA3 6NN"/>
    <n v="78.2"/>
    <x v="1"/>
    <s v="Diesel"/>
    <n v="2.8934000000000001E-2"/>
  </r>
  <r>
    <d v="2023-07-01T00:00:00"/>
    <s v="S026534"/>
    <x v="71"/>
    <s v="PO136207"/>
    <s v="GRN191277"/>
    <n v="42206079"/>
    <s v="PROGRAMMING OF MERCEDES CHASSIS"/>
    <s v="Warrington WA3 6NN"/>
    <n v="78.2"/>
    <x v="1"/>
    <s v="Diesel"/>
    <n v="2.8934000000000001E-2"/>
  </r>
  <r>
    <d v="2023-07-01T00:00:00"/>
    <s v="S026534"/>
    <x v="71"/>
    <s v="PO140734"/>
    <s v="GRN191278"/>
    <n v="42206079"/>
    <s v="PROGRAMMING OF MERCEDES CHASSIS ENZA MOTORS"/>
    <s v="Warrington WA3 6NN"/>
    <n v="78.2"/>
    <x v="1"/>
    <s v="Diesel"/>
    <n v="2.8934000000000001E-2"/>
  </r>
  <r>
    <d v="2023-08-01T00:00:00"/>
    <s v="S022670"/>
    <x v="26"/>
    <s v="PO146630"/>
    <s v="GRN194497"/>
    <n v="85212336"/>
    <s v="M24 X 180 R-XPT THROUGHBOLT"/>
    <s v="Congleton CW12 1HR"/>
    <n v="12.8"/>
    <x v="2"/>
    <s v="Diesel"/>
    <n v="4.7360000000000001E-5"/>
  </r>
  <r>
    <d v="2023-07-01T00:00:00"/>
    <s v="S026534"/>
    <x v="71"/>
    <s v="PO146356"/>
    <s v="GRN191408"/>
    <n v="101035264"/>
    <s v="CONTACT BUSHING MERCEDES MA013 545 78 26"/>
    <s v="Warrington WA3 6NN"/>
    <n v="78.2"/>
    <x v="1"/>
    <s v="Diesel"/>
    <n v="2.8934000000000001E-2"/>
  </r>
  <r>
    <d v="2023-08-01T00:00:00"/>
    <s v="S026534"/>
    <x v="71"/>
    <s v="PO147988"/>
    <s v="GRN193315"/>
    <n v="34203443"/>
    <s v="HOOD/BOOT MERCEDES A 000 546 77 35"/>
    <s v="Warrington WA3 6NN"/>
    <n v="78.2"/>
    <x v="1"/>
    <s v="Diesel"/>
    <n v="2.8934000000000001E-2"/>
  </r>
  <r>
    <d v="2023-08-01T00:00:00"/>
    <s v="S026534"/>
    <x v="71"/>
    <s v="PO147828"/>
    <s v="GRN193639"/>
    <n v="101035262"/>
    <s v="CONTACT SOCKET MERCEDES MA013 545 44 26"/>
    <s v="Warrington WA3 6NN"/>
    <n v="78.2"/>
    <x v="1"/>
    <s v="Diesel"/>
    <n v="2.8934000000000001E-2"/>
  </r>
  <r>
    <d v="2023-08-01T00:00:00"/>
    <s v="S026534"/>
    <x v="71"/>
    <s v="PO148081"/>
    <s v="GRN193643"/>
    <n v="57203821"/>
    <s v="BLACK COVER MERCEDES 140 683 01 10"/>
    <s v="Warrington WA3 6NN"/>
    <n v="78.2"/>
    <x v="1"/>
    <s v="Diesel"/>
    <n v="2.8934000000000001E-2"/>
  </r>
  <r>
    <d v="2023-08-01T00:00:00"/>
    <s v="S026534"/>
    <x v="71"/>
    <s v="PO147988"/>
    <s v="GRN195124"/>
    <n v="101035264"/>
    <s v="CONTACT BUSHING MERCEDES MA013 545 78 26"/>
    <s v="Warrington WA3 6NN"/>
    <n v="78.2"/>
    <x v="1"/>
    <s v="Diesel"/>
    <n v="2.8934000000000001E-2"/>
  </r>
  <r>
    <d v="2023-08-01T00:00:00"/>
    <s v="S026534"/>
    <x v="71"/>
    <s v="PO146258"/>
    <s v="GRN195148"/>
    <n v="42206079"/>
    <s v="PROGRAMMING OF MERCEDES CHASSIS ENZA MOTORS"/>
    <s v="Warrington WA3 6NN"/>
    <n v="78.2"/>
    <x v="1"/>
    <s v="Diesel"/>
    <n v="2.8934000000000001E-2"/>
  </r>
  <r>
    <d v="2023-08-01T00:00:00"/>
    <s v="S026534"/>
    <x v="71"/>
    <s v="PO146258"/>
    <s v="GRN195149"/>
    <n v="42206079"/>
    <s v="PROGRAMMING OF MERCEDES CHASSIS ENZA MOTORS"/>
    <s v="Warrington WA3 6NN"/>
    <n v="78.2"/>
    <x v="1"/>
    <s v="Diesel"/>
    <n v="2.8934000000000001E-2"/>
  </r>
  <r>
    <d v="2023-08-01T00:00:00"/>
    <s v="S026534"/>
    <x v="71"/>
    <s v="PO146258"/>
    <s v="GRN195150"/>
    <n v="42206079"/>
    <s v="PROGRAMMING OF MERCEDES CHASSIS ENZA MOTORS"/>
    <s v="Warrington WA3 6NN"/>
    <n v="78.2"/>
    <x v="1"/>
    <s v="Diesel"/>
    <n v="2.8934000000000001E-2"/>
  </r>
  <r>
    <d v="2023-11-01T00:00:00"/>
    <s v="S002239"/>
    <x v="17"/>
    <s v="PO149123"/>
    <s v="GRN201459"/>
    <n v="101043479"/>
    <s v="SF6 GAS CYLINDER 4.68 LB"/>
    <s v="UT 84104"/>
    <n v="4725"/>
    <x v="4"/>
    <s v="Aviation"/>
    <n v="0.33234727680000004"/>
  </r>
  <r>
    <d v="2023-11-01T00:00:00"/>
    <s v="S002239"/>
    <x v="17"/>
    <s v="PO149048"/>
    <s v="GRN203087"/>
    <n v="101043479"/>
    <s v="SF6 GAS CYLINDER 4.68 LB"/>
    <s v="UT 84104"/>
    <n v="4725"/>
    <x v="4"/>
    <s v="Aviation"/>
    <n v="0.33234727680000004"/>
  </r>
  <r>
    <d v="2023-10-01T00:00:00"/>
    <s v="S002239"/>
    <x v="17"/>
    <s v="PO147985"/>
    <s v="GRN200768"/>
    <n v="10207604"/>
    <s v="SOLID STATE GUN TAP CHANGER"/>
    <s v="UT 84104"/>
    <n v="4725"/>
    <x v="4"/>
    <s v="Aviation"/>
    <n v="0.33234727680000004"/>
  </r>
  <r>
    <d v="2023-01-01T00:00:00"/>
    <s v="S002239"/>
    <x v="17"/>
    <s v="PO132842"/>
    <s v="GRN179685"/>
    <n v="101022020"/>
    <s v="TCU - HV, 3.0 ton, -40 to +55 C"/>
    <s v="UT 84104"/>
    <n v="4725"/>
    <x v="4"/>
    <s v="Aviation"/>
    <n v="8.3086819200000015"/>
  </r>
  <r>
    <d v="2023-08-01T00:00:00"/>
    <s v="S001047"/>
    <x v="9"/>
    <s v="PO144580"/>
    <s v="GRN194523"/>
    <n v="66205215"/>
    <s v="2X8 ELEMENT PHOTO DIODE CDWO4 30MM THICK"/>
    <s v="81300 Johor Bahru Malaysia"/>
    <n v="6781"/>
    <x v="4"/>
    <s v="Aviation"/>
    <n v="1.1924057587200001"/>
  </r>
  <r>
    <d v="2023-08-01T00:00:00"/>
    <s v="S001047"/>
    <x v="9"/>
    <s v="PO144281"/>
    <s v="GRN194525"/>
    <n v="66204255"/>
    <s v="SILICON PD - CDWO4 - 5X10.7X30 THK - 8X1 ELEM"/>
    <s v="81300 Johor Bahru Malaysia"/>
    <n v="6781"/>
    <x v="4"/>
    <s v="Aviation"/>
    <n v="1.1924057587200001"/>
  </r>
  <r>
    <d v="2023-08-01T00:00:00"/>
    <s v="S001047"/>
    <x v="9"/>
    <s v="PO144580"/>
    <s v="GRN194526"/>
    <n v="66205215"/>
    <s v="2X8 ELEMENT PHOTO DIODE CDWO4 30MM THICK"/>
    <s v="81300 Johor Bahru Malaysia"/>
    <n v="6781"/>
    <x v="4"/>
    <s v="Aviation"/>
    <n v="1.1924057587200001"/>
  </r>
  <r>
    <d v="2023-08-01T00:00:00"/>
    <s v="S001047"/>
    <x v="9"/>
    <s v="PO144821"/>
    <s v="GRN194527"/>
    <s v="11701-3091"/>
    <s v="SILICON PD - CDW04 - 5X5X10 THK - 8X2 ELEM - M13"/>
    <s v="81300 Johor Bahru Malaysia"/>
    <n v="6781"/>
    <x v="4"/>
    <s v="Aviation"/>
    <n v="1.1924057587200001"/>
  </r>
  <r>
    <d v="2023-08-01T00:00:00"/>
    <s v="S026534"/>
    <x v="71"/>
    <s v="PO146258"/>
    <s v="GRN195151"/>
    <n v="42206079"/>
    <s v="PROGRAMMING OF MERCEDES CHASSIS ENZA MOTORS"/>
    <s v="Warrington WA3 6NN"/>
    <n v="78.2"/>
    <x v="1"/>
    <s v="Diesel"/>
    <n v="2.8934000000000001E-2"/>
  </r>
  <r>
    <d v="2023-09-01T00:00:00"/>
    <s v="S024448"/>
    <x v="58"/>
    <s v="PO145372"/>
    <s v="GRN194529"/>
    <n v="10208238"/>
    <s v="FLOW METER/SWITCH, 0.6 - 9 GPM, 3/8&quot;&quot; NPT, BRASS"/>
    <s v="California 94560"/>
    <n v="5214"/>
    <x v="0"/>
    <s v="Crude"/>
    <n v="0.4181628"/>
  </r>
  <r>
    <d v="2023-08-01T00:00:00"/>
    <s v="S001047"/>
    <x v="9"/>
    <s v="PO146908"/>
    <s v="GRN194530"/>
    <n v="66208596"/>
    <s v="SILICON PHOTODIODE - CdW04 16 CHANNELS (3.6 x 3.6"/>
    <s v="81300 Johor Bahru Malaysia"/>
    <n v="6781"/>
    <x v="4"/>
    <s v="Aviation"/>
    <n v="1.1924057587200001"/>
  </r>
  <r>
    <d v="2023-08-01T00:00:00"/>
    <s v="S025431"/>
    <x v="0"/>
    <s v="PO144993"/>
    <s v="GRN194531"/>
    <s v="255-1431-1"/>
    <s v="HVPS 225KV SPELLMAN LABELED"/>
    <s v="Boston Massachusetts"/>
    <n v="3154"/>
    <x v="0"/>
    <s v="Crude"/>
    <n v="2.5295079999999999"/>
  </r>
  <r>
    <d v="2023-08-01T00:00:00"/>
    <s v="S026534"/>
    <x v="71"/>
    <s v="PO146258"/>
    <s v="GRN195152"/>
    <n v="42206079"/>
    <s v="PROGRAMMING OF MERCEDES CHASSIS ENZA MOTORS"/>
    <s v="Warrington WA3 6NN"/>
    <n v="78.2"/>
    <x v="1"/>
    <s v="Diesel"/>
    <n v="2.8934000000000001E-2"/>
  </r>
  <r>
    <d v="2023-08-01T00:00:00"/>
    <s v="S026534"/>
    <x v="71"/>
    <s v="PO146258"/>
    <s v="GRN195153"/>
    <n v="42206079"/>
    <s v="PROGRAMMING OF MERCEDES CHASSIS ENZA MOTORS"/>
    <s v="Warrington WA3 6NN"/>
    <n v="78.2"/>
    <x v="1"/>
    <s v="Diesel"/>
    <n v="2.8934000000000001E-2"/>
  </r>
  <r>
    <d v="2023-09-01T00:00:00"/>
    <s v="S026534"/>
    <x v="71"/>
    <s v="PO148878"/>
    <s v="GRN195538"/>
    <s v="11701-1705"/>
    <s v="D58D/7 RECEPTACLE HOUSING"/>
    <s v="Warrington WA3 6NN"/>
    <n v="78.2"/>
    <x v="1"/>
    <s v="Diesel"/>
    <n v="2.8934000000000001E-2"/>
  </r>
  <r>
    <d v="2023-09-01T00:00:00"/>
    <s v="S026534"/>
    <x v="71"/>
    <s v="PO148555"/>
    <s v="GRN196618"/>
    <n v="21203455"/>
    <s v="WIRING KIT D55C MERCEDES A 002 540 23 81"/>
    <s v="Warrington WA3 6NN"/>
    <n v="78.2"/>
    <x v="1"/>
    <s v="Diesel"/>
    <n v="2.8934000000000001E-2"/>
  </r>
  <r>
    <d v="2023-09-01T00:00:00"/>
    <s v="S026534"/>
    <x v="71"/>
    <s v="PO149302"/>
    <s v="GRN196805"/>
    <n v="101035262"/>
    <s v="CONTACT SOCKET MERCEDES MA013 545 44 26"/>
    <s v="Warrington WA3 6NN"/>
    <n v="78.2"/>
    <x v="1"/>
    <s v="Diesel"/>
    <n v="2.8934000000000001E-2"/>
  </r>
  <r>
    <d v="2023-10-01T00:00:00"/>
    <s v="S026534"/>
    <x v="71"/>
    <s v="PO149712"/>
    <s v="GRN199000"/>
    <s v="11701-1705"/>
    <s v="D58D/7 RECEPTACLE HOUSING"/>
    <s v="Warrington WA3 6NN"/>
    <n v="78.2"/>
    <x v="1"/>
    <s v="Diesel"/>
    <n v="2.8934000000000001E-2"/>
  </r>
  <r>
    <d v="2023-10-01T00:00:00"/>
    <s v="S026534"/>
    <x v="71"/>
    <s v="PO149542"/>
    <s v="GRN199687"/>
    <n v="42206079"/>
    <s v="PROGRAMMING OF MERCEDES CHASSIS ENZA MOTORS"/>
    <s v="Warrington WA3 6NN"/>
    <n v="78.2"/>
    <x v="1"/>
    <s v="Diesel"/>
    <n v="2.8934000000000001E-2"/>
  </r>
  <r>
    <d v="2023-10-01T00:00:00"/>
    <s v="S026534"/>
    <x v="71"/>
    <s v="PO146258"/>
    <s v="GRN199688"/>
    <n v="42206079"/>
    <s v="PROGRAMMING OF MERCEDES CHASSIS ENZA MOTORS"/>
    <s v="Warrington WA3 6NN"/>
    <n v="78.2"/>
    <x v="1"/>
    <s v="Diesel"/>
    <n v="2.8934000000000001E-2"/>
  </r>
  <r>
    <d v="2023-10-01T00:00:00"/>
    <s v="S026534"/>
    <x v="71"/>
    <s v="PO149333"/>
    <s v="GRN200668"/>
    <n v="101032456"/>
    <s v="MERECEDES RIDE HEIGHT MODIFICATION ROANZA"/>
    <s v="Warrington WA3 6NN"/>
    <n v="78.2"/>
    <x v="1"/>
    <s v="Diesel"/>
    <n v="2.8934000000000001E-2"/>
  </r>
  <r>
    <d v="2023-11-01T00:00:00"/>
    <s v="S026534"/>
    <x v="71"/>
    <s v="PO150805"/>
    <s v="GRN201486"/>
    <n v="34203443"/>
    <s v="HOOD/BOOT MERCEDES A 000 546 77 35"/>
    <s v="Warrington WA3 6NN"/>
    <n v="78.2"/>
    <x v="1"/>
    <s v="Diesel"/>
    <n v="2.8934000000000001E-2"/>
  </r>
  <r>
    <d v="2023-11-01T00:00:00"/>
    <s v="S026534"/>
    <x v="71"/>
    <s v="PO147247"/>
    <s v="GRN202307"/>
    <n v="42206079"/>
    <s v="PROGRAMMING OF MERCEDES CHASSIS ENZA MOTORS"/>
    <s v="Warrington WA3 6NN"/>
    <n v="78.2"/>
    <x v="1"/>
    <s v="Diesel"/>
    <n v="2.8934000000000001E-2"/>
  </r>
  <r>
    <d v="2023-11-01T00:00:00"/>
    <s v="S026534"/>
    <x v="71"/>
    <s v="PO150742"/>
    <s v="GRN202373"/>
    <n v="101035262"/>
    <s v="CONTACT SOCKET MERCEDES MA013 545 44 26"/>
    <s v="Warrington WA3 6NN"/>
    <n v="78.2"/>
    <x v="1"/>
    <s v="Diesel"/>
    <n v="2.8934000000000001E-2"/>
  </r>
  <r>
    <d v="2023-11-01T00:00:00"/>
    <s v="S026534"/>
    <x v="71"/>
    <s v="PO150495"/>
    <s v="GRN202382"/>
    <n v="34207265"/>
    <s v="CONTACT BUSHING MERCEDES-BENZ A 013 545 76 26"/>
    <s v="Warrington WA3 6NN"/>
    <n v="78.2"/>
    <x v="1"/>
    <s v="Diesel"/>
    <n v="2.8934000000000001E-2"/>
  </r>
  <r>
    <d v="2023-12-01T00:00:00"/>
    <s v="S026534"/>
    <x v="71"/>
    <s v="PO151487"/>
    <s v="GRN203280"/>
    <n v="21203455"/>
    <s v="WIRING KIT D55C MERCEDES A 002 540 23 81"/>
    <s v="Warrington WA3 6NN"/>
    <n v="78.2"/>
    <x v="1"/>
    <s v="Diesel"/>
    <n v="2.8934000000000001E-2"/>
  </r>
  <r>
    <d v="2023-12-01T00:00:00"/>
    <s v="S026534"/>
    <x v="71"/>
    <s v="PO147247"/>
    <s v="GRN204106"/>
    <n v="42206079"/>
    <s v="PROGRAMMING OF MERCEDES CHASSIS ENZA MOTORS"/>
    <s v="Warrington WA3 6NN"/>
    <n v="78.2"/>
    <x v="1"/>
    <s v="Diesel"/>
    <n v="2.8934000000000001E-2"/>
  </r>
  <r>
    <d v="2023-12-01T00:00:00"/>
    <s v="S026534"/>
    <x v="71"/>
    <s v="PO147247"/>
    <s v="GRN204654"/>
    <n v="42206079"/>
    <s v="PROGRAMMING OF MERCEDES CHASSIS ENZA MOTORS"/>
    <s v="Warrington WA3 6NN"/>
    <n v="78.2"/>
    <x v="1"/>
    <s v="Diesel"/>
    <n v="2.8934000000000001E-2"/>
  </r>
  <r>
    <d v="2023-12-01T00:00:00"/>
    <s v="S026534"/>
    <x v="71"/>
    <s v="PO151817"/>
    <s v="GRN204879"/>
    <s v="11700-9083"/>
    <s v="AUXILIARY FUEL LINE TAP ASSEMBLY MERCEDES SPRINTER"/>
    <s v="Warrington WA3 6NN"/>
    <n v="78.2"/>
    <x v="1"/>
    <s v="Diesel"/>
    <n v="2.8934000000000001E-2"/>
  </r>
  <r>
    <d v="2023-08-01T00:00:00"/>
    <s v="S022670"/>
    <x v="26"/>
    <s v="PO146915"/>
    <s v="GRN194573"/>
    <s v="11700-5243"/>
    <s v="BOLT HEX DIN933 M20 X 2.5 X 50MM GEOMET STL"/>
    <s v="Congleton CW12 1HR"/>
    <n v="12.8"/>
    <x v="2"/>
    <s v="Diesel"/>
    <n v="4.7360000000000001E-5"/>
  </r>
  <r>
    <d v="2023-12-01T00:00:00"/>
    <s v="S026534"/>
    <x v="71"/>
    <s v="PO152044"/>
    <s v="GRN204881"/>
    <n v="21208377"/>
    <s v="EXTENSION CABLE FOR TAIL LIGHT 2M LONG MERCEDES A"/>
    <s v="Warrington WA3 6NN"/>
    <n v="78.2"/>
    <x v="1"/>
    <s v="Diesel"/>
    <n v="2.8934000000000001E-2"/>
  </r>
  <r>
    <d v="2023-02-01T00:00:00"/>
    <s v="S026279"/>
    <x v="72"/>
    <s v="PO141379"/>
    <s v="GRN180391"/>
    <n v="57256951"/>
    <s v="M5 ISO CAP HEAD SCREW MODIFIED"/>
    <s v="Huddersfield HD1 3RR"/>
    <n v="180.2"/>
    <x v="2"/>
    <s v="Diesel"/>
    <n v="6.6673999999999987E-4"/>
  </r>
  <r>
    <d v="2023-04-01T00:00:00"/>
    <s v="S026279"/>
    <x v="72"/>
    <s v="PO141379"/>
    <s v="GRN185080"/>
    <n v="57256953"/>
    <s v="DAB MOUNTING BRACKET MACHINED 31MM CLEARANCE"/>
    <s v="Huddersfield HD1 3RR"/>
    <n v="180.2"/>
    <x v="2"/>
    <s v="Diesel"/>
    <n v="6.6673999999999987E-4"/>
  </r>
  <r>
    <d v="2023-04-01T00:00:00"/>
    <s v="S026279"/>
    <x v="72"/>
    <s v="PO143281"/>
    <s v="GRN185621"/>
    <n v="57256951"/>
    <s v="M5 ISO CAP HEAD SCREW MODIFIED"/>
    <s v="Huddersfield HD1 3RR"/>
    <n v="180.2"/>
    <x v="2"/>
    <s v="Diesel"/>
    <n v="6.6673999999999987E-4"/>
  </r>
  <r>
    <d v="2023-08-01T00:00:00"/>
    <s v="S001121"/>
    <x v="5"/>
    <s v="PO140078"/>
    <s v="GRN194580"/>
    <n v="50204186"/>
    <s v="8 CHANNEL SOURCE OUTPUT MODULE 24V DC"/>
    <s v="Salford M5 4BE"/>
    <n v="103.6"/>
    <x v="2"/>
    <s v="Diesel"/>
    <n v="3.8331999999999998E-4"/>
  </r>
  <r>
    <d v="2023-08-01T00:00:00"/>
    <s v="S001121"/>
    <x v="5"/>
    <s v="PO138553"/>
    <s v="GRN194581"/>
    <n v="50204186"/>
    <s v="8 CHANNEL SOURCE OUTPUT MODULE 24V DC"/>
    <s v="Salford M5 4BE"/>
    <n v="103.6"/>
    <x v="2"/>
    <s v="Diesel"/>
    <n v="3.8331999999999998E-4"/>
  </r>
  <r>
    <d v="2023-08-01T00:00:00"/>
    <s v="S001121"/>
    <x v="5"/>
    <s v="PO141355"/>
    <s v="GRN194582"/>
    <n v="50204186"/>
    <s v="8 CHANNEL SOURCE OUTPUT MODULE 24V DC"/>
    <s v="Salford M5 4BE"/>
    <n v="103.6"/>
    <x v="2"/>
    <s v="Diesel"/>
    <n v="3.8331999999999998E-4"/>
  </r>
  <r>
    <d v="2023-06-01T00:00:00"/>
    <s v="S026279"/>
    <x v="72"/>
    <s v="PO145335"/>
    <s v="GRN189556"/>
    <n v="57256952"/>
    <s v="UNIVERSAL DAB MOUNTING BKT BRACE 36.3MM VERSION"/>
    <s v="Huddersfield HD1 3RR"/>
    <n v="180.2"/>
    <x v="2"/>
    <s v="Diesel"/>
    <n v="6.6673999999999987E-4"/>
  </r>
  <r>
    <d v="2023-06-01T00:00:00"/>
    <s v="S026279"/>
    <x v="72"/>
    <s v="PO145956"/>
    <s v="GRN189557"/>
    <n v="57256952"/>
    <s v="UNIVERSAL DAB MOUNTING BKT BRACE 36.3MM VERSION"/>
    <s v="Huddersfield HD1 3RR"/>
    <n v="180.2"/>
    <x v="2"/>
    <s v="Diesel"/>
    <n v="6.6673999999999987E-4"/>
  </r>
  <r>
    <d v="2023-06-01T00:00:00"/>
    <s v="S026279"/>
    <x v="72"/>
    <s v="PO145956"/>
    <s v="GRN189558"/>
    <n v="57256952"/>
    <s v="UNIVERSAL DAB MOUNTING BKT BRACE 36.3MM VERSION"/>
    <s v="Huddersfield HD1 3RR"/>
    <n v="180.2"/>
    <x v="2"/>
    <s v="Diesel"/>
    <n v="6.6673999999999987E-4"/>
  </r>
  <r>
    <d v="2023-01-01T00:00:00"/>
    <s v="S002239"/>
    <x v="17"/>
    <s v="PO132842"/>
    <s v="GRN179687"/>
    <n v="101022020"/>
    <s v="TCU - HV, 3.0 ton, -40 to +55 C"/>
    <s v="UT 84104"/>
    <n v="4725"/>
    <x v="4"/>
    <s v="Aviation"/>
    <n v="8.3086819200000015"/>
  </r>
  <r>
    <d v="2023-01-01T00:00:00"/>
    <s v="S002239"/>
    <x v="17"/>
    <s v="PO132842"/>
    <s v="GRN179716"/>
    <n v="101022020"/>
    <s v="TCU - HV, 3.0 ton, -40 to +55 C"/>
    <s v="UT 84104"/>
    <n v="4725"/>
    <x v="4"/>
    <s v="Aviation"/>
    <n v="8.3086819200000015"/>
  </r>
  <r>
    <d v="2023-08-01T00:00:00"/>
    <s v="S000920"/>
    <x v="20"/>
    <s v="PO148544"/>
    <s v="GRN194590"/>
    <n v="42202925"/>
    <s v="COMPACT ENCLOSURE SINGLE DOOR 500 X 500 X 210 WITH"/>
    <s v="Rotherham S66 8QY"/>
    <n v="165.4"/>
    <x v="2"/>
    <s v="Diesel"/>
    <n v="6.1197999999999992E-4"/>
  </r>
  <r>
    <d v="2023-06-01T00:00:00"/>
    <s v="S026279"/>
    <x v="72"/>
    <s v="PO143281"/>
    <s v="GRN190051"/>
    <n v="57256951"/>
    <s v="M5 ISO CAP HEAD SCREW MODIFIED"/>
    <s v="Huddersfield HD1 3RR"/>
    <n v="180.2"/>
    <x v="2"/>
    <s v="Diesel"/>
    <n v="6.6673999999999987E-4"/>
  </r>
  <r>
    <d v="2023-07-01T00:00:00"/>
    <s v="S026279"/>
    <x v="72"/>
    <s v="PO143281"/>
    <s v="GRN192298"/>
    <n v="57256951"/>
    <s v="M5 ISO CAP HEAD SCREW MODIFIED"/>
    <s v="Huddersfield HD1 3RR"/>
    <n v="180.2"/>
    <x v="2"/>
    <s v="Diesel"/>
    <n v="6.6673999999999987E-4"/>
  </r>
  <r>
    <d v="2023-08-01T00:00:00"/>
    <s v="S001121"/>
    <x v="5"/>
    <s v="PO143157"/>
    <s v="GRN194601"/>
    <n v="101035626"/>
    <s v="PANELVIEW PLUS 7. 4.3&quot; SCREEN ALLEN BRADLEY 2711P-"/>
    <s v="Salford M5 4BE"/>
    <n v="103.6"/>
    <x v="2"/>
    <s v="Diesel"/>
    <n v="3.8331999999999998E-4"/>
  </r>
  <r>
    <d v="2023-08-01T00:00:00"/>
    <s v="S001121"/>
    <x v="5"/>
    <s v="PO142074"/>
    <s v="GRN194602"/>
    <n v="101035626"/>
    <s v="PANELVIEW PLUS 7. 4.3&quot; SCREEN ALLEN BRADLEY 2711P-"/>
    <s v="Salford M5 4BE"/>
    <n v="103.6"/>
    <x v="2"/>
    <s v="Diesel"/>
    <n v="3.8331999999999998E-4"/>
  </r>
  <r>
    <d v="2023-08-01T00:00:00"/>
    <s v="S001121"/>
    <x v="5"/>
    <s v="PO143182"/>
    <s v="GRN194603"/>
    <n v="101035626"/>
    <s v="PANELVIEW PLUS 7. 4.3&quot; SCREEN ALLEN BRADLEY 2711P-"/>
    <s v="Salford M5 4BE"/>
    <n v="103.6"/>
    <x v="2"/>
    <s v="Diesel"/>
    <n v="3.8331999999999998E-4"/>
  </r>
  <r>
    <d v="2023-08-01T00:00:00"/>
    <s v="S001121"/>
    <x v="5"/>
    <s v="PO139281"/>
    <s v="GRN194604"/>
    <n v="50204186"/>
    <s v="8 CHANNEL SOURCE OUTPUT MODULE 24V DC"/>
    <s v="Salford M5 4BE"/>
    <n v="103.6"/>
    <x v="2"/>
    <s v="Diesel"/>
    <n v="3.8331999999999998E-4"/>
  </r>
  <r>
    <d v="2023-08-01T00:00:00"/>
    <s v="S001121"/>
    <x v="5"/>
    <s v="PO148366"/>
    <s v="GRN194605"/>
    <n v="79212140"/>
    <s v="RCD STANDARD CONFIG 4-POLE 30mA SENSITIVITY 80A"/>
    <s v="Salford M5 4BE"/>
    <n v="103.6"/>
    <x v="2"/>
    <s v="Diesel"/>
    <n v="3.8331999999999998E-4"/>
  </r>
  <r>
    <d v="2023-08-01T00:00:00"/>
    <s v="S001121"/>
    <x v="5"/>
    <s v="PO143170"/>
    <s v="GRN194606"/>
    <n v="101035626"/>
    <s v="PANELVIEW PLUS 7. 4.3&quot; SCREEN ALLEN BRADLEY 2711P-"/>
    <s v="Salford M5 4BE"/>
    <n v="103.6"/>
    <x v="2"/>
    <s v="Diesel"/>
    <n v="3.8331999999999998E-4"/>
  </r>
  <r>
    <d v="2023-08-01T00:00:00"/>
    <s v="S001121"/>
    <x v="5"/>
    <s v="PO143184"/>
    <s v="GRN194607"/>
    <n v="101035626"/>
    <s v="PANELVIEW PLUS 7. 4.3&quot; SCREEN ALLEN BRADLEY 2711P-"/>
    <s v="Salford M5 4BE"/>
    <n v="103.6"/>
    <x v="2"/>
    <s v="Diesel"/>
    <n v="3.8331999999999998E-4"/>
  </r>
  <r>
    <d v="2023-08-01T00:00:00"/>
    <s v="S001121"/>
    <x v="5"/>
    <s v="PO143181"/>
    <s v="GRN194608"/>
    <n v="101035626"/>
    <s v="PANELVIEW PLUS 7. 4.3&quot; SCREEN ALLEN BRADLEY 2711P-"/>
    <s v="Salford M5 4BE"/>
    <n v="103.6"/>
    <x v="2"/>
    <s v="Diesel"/>
    <n v="3.8331999999999998E-4"/>
  </r>
  <r>
    <d v="2023-08-01T00:00:00"/>
    <s v="S001121"/>
    <x v="5"/>
    <s v="PO143178"/>
    <s v="GRN194609"/>
    <n v="101035626"/>
    <s v="PANELVIEW PLUS 7. 4.3&quot; SCREEN ALLEN BRADLEY 2711P-"/>
    <s v="Salford M5 4BE"/>
    <n v="103.6"/>
    <x v="2"/>
    <s v="Diesel"/>
    <n v="3.8331999999999998E-4"/>
  </r>
  <r>
    <d v="2023-08-01T00:00:00"/>
    <s v="S001121"/>
    <x v="5"/>
    <s v="PO143185"/>
    <s v="GRN194610"/>
    <n v="101035626"/>
    <s v="PANELVIEW PLUS 7. 4.3&quot; SCREEN ALLEN BRADLEY 2711P-"/>
    <s v="Salford M5 4BE"/>
    <n v="103.6"/>
    <x v="2"/>
    <s v="Diesel"/>
    <n v="3.8331999999999998E-4"/>
  </r>
  <r>
    <d v="2023-08-01T00:00:00"/>
    <s v="S001121"/>
    <x v="5"/>
    <s v="PO138736"/>
    <s v="GRN194611"/>
    <n v="101036192"/>
    <s v="MOTOR FEEDBACK CABLE CONTINUOUS FLEX - 5M"/>
    <s v="Salford M5 4BE"/>
    <n v="103.6"/>
    <x v="2"/>
    <s v="Diesel"/>
    <n v="3.8331999999999998E-4"/>
  </r>
  <r>
    <d v="2023-08-01T00:00:00"/>
    <s v="S001121"/>
    <x v="5"/>
    <s v="PO143188"/>
    <s v="GRN194612"/>
    <n v="101035626"/>
    <s v="PANELVIEW PLUS 7. 4.3&quot; SCREEN ALLEN BRADLEY 2711P-"/>
    <s v="Salford M5 4BE"/>
    <n v="103.6"/>
    <x v="2"/>
    <s v="Diesel"/>
    <n v="3.8331999999999998E-4"/>
  </r>
  <r>
    <d v="2023-08-01T00:00:00"/>
    <s v="S001121"/>
    <x v="5"/>
    <s v="PO143191"/>
    <s v="GRN194613"/>
    <n v="101035626"/>
    <s v="PANELVIEW PLUS 7. 4.3&quot; SCREEN ALLEN BRADLEY 2711P-"/>
    <s v="Salford M5 4BE"/>
    <n v="103.6"/>
    <x v="2"/>
    <s v="Diesel"/>
    <n v="3.8331999999999998E-4"/>
  </r>
  <r>
    <d v="2023-08-01T00:00:00"/>
    <s v="S001121"/>
    <x v="5"/>
    <s v="PO143193"/>
    <s v="GRN194615"/>
    <n v="101035626"/>
    <s v="PANELVIEW PLUS 7. 4.3&quot; SCREEN ALLEN BRADLEY 2711P-"/>
    <s v="Salford M5 4BE"/>
    <n v="103.6"/>
    <x v="2"/>
    <s v="Diesel"/>
    <n v="3.8331999999999998E-4"/>
  </r>
  <r>
    <d v="2023-10-01T00:00:00"/>
    <s v="S026279"/>
    <x v="72"/>
    <s v="PO146294"/>
    <s v="GRN199179"/>
    <n v="57256951"/>
    <s v="M5 ISO CAP HEAD SCREW MODIFIED"/>
    <s v="Huddersfield HD1 3RR"/>
    <n v="180.2"/>
    <x v="2"/>
    <s v="Diesel"/>
    <n v="6.6673999999999987E-4"/>
  </r>
  <r>
    <d v="2023-10-01T00:00:00"/>
    <s v="S026279"/>
    <x v="72"/>
    <s v="PO146619"/>
    <s v="GRN199183"/>
    <n v="57256951"/>
    <s v="M5 ISO CAP HEAD SCREW MODIFIED"/>
    <s v="Huddersfield HD1 3RR"/>
    <n v="180.2"/>
    <x v="2"/>
    <s v="Diesel"/>
    <n v="6.6673999999999987E-4"/>
  </r>
  <r>
    <d v="2023-10-01T00:00:00"/>
    <s v="S026279"/>
    <x v="72"/>
    <s v="PO147462"/>
    <s v="GRN199184"/>
    <n v="57256951"/>
    <s v="M5 ISO CAP HEAD SCREW MODIFIED"/>
    <s v="Huddersfield HD1 3RR"/>
    <n v="180.2"/>
    <x v="2"/>
    <s v="Diesel"/>
    <n v="6.6673999999999987E-4"/>
  </r>
  <r>
    <d v="2023-10-01T00:00:00"/>
    <s v="S026279"/>
    <x v="72"/>
    <s v="PO145955"/>
    <s v="GRN199189"/>
    <n v="57256952"/>
    <s v="UNIVERSAL DAB MOUNTING BKT BRACE 36.3MM VERSION"/>
    <s v="Huddersfield HD1 3RR"/>
    <n v="180.2"/>
    <x v="2"/>
    <s v="Diesel"/>
    <n v="6.6673999999999987E-4"/>
  </r>
  <r>
    <d v="2023-10-01T00:00:00"/>
    <s v="S026279"/>
    <x v="72"/>
    <s v="PO146390"/>
    <s v="GRN199191"/>
    <n v="57256953"/>
    <s v="DAB MOUNTING BRACKET MACHINED 31MM CLEARANCE"/>
    <s v="Huddersfield HD1 3RR"/>
    <n v="180.2"/>
    <x v="2"/>
    <s v="Diesel"/>
    <n v="6.6673999999999987E-4"/>
  </r>
  <r>
    <d v="2023-10-01T00:00:00"/>
    <s v="S026279"/>
    <x v="72"/>
    <s v="PO146390"/>
    <s v="GRN199236"/>
    <n v="57256953"/>
    <s v="DAB MOUNTING BRACKET MACHINED 31MM CLEARANCE"/>
    <s v="Huddersfield HD1 3RR"/>
    <n v="180.2"/>
    <x v="2"/>
    <s v="Diesel"/>
    <n v="6.6673999999999987E-4"/>
  </r>
  <r>
    <d v="2023-08-01T00:00:00"/>
    <s v="S001121"/>
    <x v="5"/>
    <s v="PO143186"/>
    <s v="GRN194623"/>
    <n v="101035626"/>
    <s v="PANELVIEW PLUS 7. 4.3&quot; SCREEN ALLEN BRADLEY 2711P-"/>
    <s v="Salford M5 4BE"/>
    <n v="103.6"/>
    <x v="2"/>
    <s v="Diesel"/>
    <n v="3.8331999999999998E-4"/>
  </r>
  <r>
    <d v="2023-08-01T00:00:00"/>
    <s v="S001121"/>
    <x v="5"/>
    <s v="PO143192"/>
    <s v="GRN194624"/>
    <n v="101035626"/>
    <s v="PANELVIEW PLUS 7. 4.3&quot; SCREEN ALLEN BRADLEY 2711P-"/>
    <s v="Salford M5 4BE"/>
    <n v="103.6"/>
    <x v="2"/>
    <s v="Diesel"/>
    <n v="3.8331999999999998E-4"/>
  </r>
  <r>
    <d v="2023-10-01T00:00:00"/>
    <s v="S026279"/>
    <x v="72"/>
    <s v="PO147400"/>
    <s v="GRN199252"/>
    <n v="57256953"/>
    <s v="DAB MOUNTING BRACKET MACHINED 31MM CLEARANCE"/>
    <s v="Huddersfield HD1 3RR"/>
    <n v="180.2"/>
    <x v="2"/>
    <s v="Diesel"/>
    <n v="6.6673999999999987E-4"/>
  </r>
  <r>
    <d v="2023-08-01T00:00:00"/>
    <s v="S001121"/>
    <x v="5"/>
    <s v="PO143189"/>
    <s v="GRN194626"/>
    <n v="101035626"/>
    <s v="PANELVIEW PLUS 7. 4.3&quot; SCREEN ALLEN BRADLEY 2711P-"/>
    <s v="Salford M5 4BE"/>
    <n v="103.6"/>
    <x v="2"/>
    <s v="Diesel"/>
    <n v="3.8331999999999998E-4"/>
  </r>
  <r>
    <d v="2023-04-01T00:00:00"/>
    <s v="S023679"/>
    <x v="73"/>
    <s v="PO144830"/>
    <s v="GRN185708"/>
    <n v="57202159"/>
    <s v="TACTICAL PLASTIC RECEPTACLE TO ST, DELPHI 3 FT LG"/>
    <s v="Wokingham RG41 5TP"/>
    <n v="328"/>
    <x v="2"/>
    <s v="Diesel"/>
    <n v="1.2136E-3"/>
  </r>
  <r>
    <d v="2023-01-01T00:00:00"/>
    <s v="S023136"/>
    <x v="74"/>
    <s v="PO141785"/>
    <s v="GRN178287"/>
    <n v="1045010"/>
    <s v="GENERATOR OIL FILTER ELEMENT (pack size 12)"/>
    <s v="Stoke-on-Trent ST6 2EB"/>
    <n v="8.4"/>
    <x v="2"/>
    <s v="Diesel"/>
    <n v="3.1080000000000001E-5"/>
  </r>
  <r>
    <d v="2023-01-01T00:00:00"/>
    <s v="S023136"/>
    <x v="74"/>
    <s v="PO140621"/>
    <s v="GRN178330"/>
    <n v="30203373"/>
    <s v="24AWG 6PR CABLE 8.59 OD XGF SUPRA SHIELD(30M REEL)"/>
    <s v="Stoke-on-Trent ST6 2EB"/>
    <n v="8.4"/>
    <x v="2"/>
    <s v="Diesel"/>
    <n v="3.1080000000000001E-5"/>
  </r>
  <r>
    <d v="2023-01-01T00:00:00"/>
    <s v="S023136"/>
    <x v="74"/>
    <s v="PO139462"/>
    <s v="GRN178331"/>
    <s v="11700-3978"/>
    <s v="ARM RACK CHASSIS CABLE MANAGEMENT"/>
    <s v="Stoke-on-Trent ST6 2EB"/>
    <n v="8.4"/>
    <x v="2"/>
    <s v="Diesel"/>
    <n v="3.1080000000000001E-5"/>
  </r>
  <r>
    <d v="2023-01-01T00:00:00"/>
    <s v="S023136"/>
    <x v="74"/>
    <s v="PO140621"/>
    <s v="GRN178333"/>
    <n v="57211870"/>
    <s v="DEHUMIDIFYING ELEMENT"/>
    <s v="Stoke-on-Trent ST6 2EB"/>
    <n v="8.4"/>
    <x v="2"/>
    <s v="Diesel"/>
    <n v="3.1080000000000001E-5"/>
  </r>
  <r>
    <d v="2023-08-01T00:00:00"/>
    <s v="S000892"/>
    <x v="16"/>
    <s v="PO142303"/>
    <s v="GRN194635"/>
    <n v="56207182"/>
    <s v="WATERPROOF CCTV PSU 24VAC 5A"/>
    <s v="Stockport SK4 2JT"/>
    <n v="55"/>
    <x v="2"/>
    <s v="Diesel"/>
    <n v="2.0350000000000001E-4"/>
  </r>
  <r>
    <d v="2023-08-01T00:00:00"/>
    <s v="S000892"/>
    <x v="16"/>
    <s v="PO142942"/>
    <s v="GRN194636"/>
    <n v="56207182"/>
    <s v="WATERPROOF CCTV PSU 24VAC 5A"/>
    <s v="Stockport SK4 2JT"/>
    <n v="55"/>
    <x v="2"/>
    <s v="Diesel"/>
    <n v="2.0350000000000001E-4"/>
  </r>
  <r>
    <d v="2023-08-01T00:00:00"/>
    <s v="S000892"/>
    <x v="16"/>
    <s v="PO145354"/>
    <s v="GRN194637"/>
    <n v="56207182"/>
    <s v="WATERPROOF CCTV PSU 24VAC 5A"/>
    <s v="Stockport SK4 2JT"/>
    <n v="55"/>
    <x v="2"/>
    <s v="Diesel"/>
    <n v="2.0350000000000001E-4"/>
  </r>
  <r>
    <d v="2023-01-01T00:00:00"/>
    <s v="S023136"/>
    <x v="74"/>
    <s v="PO141607"/>
    <s v="GRN178334"/>
    <n v="51202944"/>
    <s v="HIGH PRESSURE SWITCH 350/250"/>
    <s v="Stoke-on-Trent ST6 2EB"/>
    <n v="8.4"/>
    <x v="2"/>
    <s v="Diesel"/>
    <n v="3.1080000000000001E-5"/>
  </r>
  <r>
    <d v="2023-01-01T00:00:00"/>
    <s v="S023136"/>
    <x v="74"/>
    <s v="PO140621"/>
    <s v="GRN178335"/>
    <n v="101023014"/>
    <s v="CAT5E MALE RJ45 CONNECTOR STRAIGHT MOUNT SHIELDED"/>
    <s v="Stoke-on-Trent ST6 2EB"/>
    <n v="8.4"/>
    <x v="2"/>
    <s v="Diesel"/>
    <n v="3.1080000000000001E-5"/>
  </r>
  <r>
    <d v="2023-01-01T00:00:00"/>
    <s v="S023136"/>
    <x v="74"/>
    <s v="PO139462"/>
    <s v="GRN178336"/>
    <s v="11700-4728"/>
    <s v="CONNECTOR RJ45 RUGGEDIZED"/>
    <s v="Stoke-on-Trent ST6 2EB"/>
    <n v="8.4"/>
    <x v="2"/>
    <s v="Diesel"/>
    <n v="3.1080000000000001E-5"/>
  </r>
  <r>
    <d v="2023-01-01T00:00:00"/>
    <s v="S023136"/>
    <x v="74"/>
    <s v="PO141691"/>
    <s v="GRN178338"/>
    <n v="4245279"/>
    <s v="5.6&quot; COLOUR INDUSTRIAL REAR VIEW REVERSING CAMERA"/>
    <s v="Stoke-on-Trent ST6 2EB"/>
    <n v="8.4"/>
    <x v="2"/>
    <s v="Diesel"/>
    <n v="3.1080000000000001E-5"/>
  </r>
  <r>
    <d v="2023-01-01T00:00:00"/>
    <s v="S023136"/>
    <x v="74"/>
    <s v="PO140621"/>
    <s v="GRN178339"/>
    <n v="101032024"/>
    <s v="SNAP ACTION LIMIT SWITCH PLUNGER NO/NC 240V IP66T"/>
    <s v="Stoke-on-Trent ST6 2EB"/>
    <n v="8.4"/>
    <x v="2"/>
    <s v="Diesel"/>
    <n v="3.1080000000000001E-5"/>
  </r>
  <r>
    <d v="2023-01-01T00:00:00"/>
    <s v="S023136"/>
    <x v="74"/>
    <s v="PO141900"/>
    <s v="GRN178344"/>
    <n v="21207088"/>
    <s v="DISPLAYPORT 1.2 CABLE GOLD LINE - 15M LONG LINDY 3"/>
    <s v="Stoke-on-Trent ST6 2EB"/>
    <n v="8.4"/>
    <x v="2"/>
    <s v="Diesel"/>
    <n v="3.1080000000000001E-5"/>
  </r>
  <r>
    <d v="2023-08-01T00:00:00"/>
    <s v="S023274"/>
    <x v="54"/>
    <s v="PO146551"/>
    <s v="GRN194644"/>
    <n v="4245279"/>
    <s v="7&quot;COLOUR INDUSTRIAL REAR VIEW REVERSING CAMERA SYS"/>
    <s v="Wolverhampton WV10 7ED"/>
    <n v="70.400000000000006"/>
    <x v="2"/>
    <s v="Diesel"/>
    <n v="2.6048000000000005E-4"/>
  </r>
  <r>
    <d v="2023-01-01T00:00:00"/>
    <s v="S023136"/>
    <x v="74"/>
    <s v="PO139462"/>
    <s v="GRN178346"/>
    <s v="340-1367-1"/>
    <s v="KIT INSTALL CABLE 150M"/>
    <s v="Stoke-on-Trent ST6 2EB"/>
    <n v="8.4"/>
    <x v="2"/>
    <s v="Diesel"/>
    <n v="3.1080000000000001E-5"/>
  </r>
  <r>
    <d v="2023-01-01T00:00:00"/>
    <s v="S023136"/>
    <x v="74"/>
    <s v="PO141607"/>
    <s v="GRN178547"/>
    <n v="101044655"/>
    <s v="MINI DISPLAYPORT 1.2 TO HDMI 1.4 CONVERTER"/>
    <s v="Stoke-on-Trent ST6 2EB"/>
    <n v="8.4"/>
    <x v="2"/>
    <s v="Diesel"/>
    <n v="3.1080000000000001E-5"/>
  </r>
  <r>
    <d v="2023-01-01T00:00:00"/>
    <s v="S023136"/>
    <x v="74"/>
    <s v="PO139462"/>
    <s v="GRN178548"/>
    <s v="11700-5679"/>
    <s v="LIGHT LED 24 VDC"/>
    <s v="Stoke-on-Trent ST6 2EB"/>
    <n v="8.4"/>
    <x v="2"/>
    <s v="Diesel"/>
    <n v="3.1080000000000001E-5"/>
  </r>
  <r>
    <d v="2023-01-01T00:00:00"/>
    <s v="S023136"/>
    <x v="74"/>
    <s v="PO141072"/>
    <s v="GRN178624"/>
    <n v="51202942"/>
    <s v="FAN CYCLING LP SWITCH 110/170"/>
    <s v="Stoke-on-Trent ST6 2EB"/>
    <n v="8.4"/>
    <x v="2"/>
    <s v="Diesel"/>
    <n v="3.1080000000000001E-5"/>
  </r>
  <r>
    <d v="2023-01-01T00:00:00"/>
    <s v="S023136"/>
    <x v="74"/>
    <s v="PO141900"/>
    <s v="GRN178632"/>
    <s v="11700-6172"/>
    <s v="CABLE FIBER PATCH DUPLEX SINGLEMODE 9/125 (15IN)"/>
    <s v="Stoke-on-Trent ST6 2EB"/>
    <n v="8.4"/>
    <x v="2"/>
    <s v="Diesel"/>
    <n v="3.1080000000000001E-5"/>
  </r>
  <r>
    <d v="2023-01-01T00:00:00"/>
    <s v="S023136"/>
    <x v="74"/>
    <s v="PO141668"/>
    <s v="GRN178647"/>
    <n v="101044661"/>
    <s v="MINI DISPLAYPORT TO DVI CONVERTER ADAPTOR LINDY 38"/>
    <s v="Stoke-on-Trent ST6 2EB"/>
    <n v="8.4"/>
    <x v="2"/>
    <s v="Diesel"/>
    <n v="3.1080000000000001E-5"/>
  </r>
  <r>
    <d v="2023-01-01T00:00:00"/>
    <s v="S023136"/>
    <x v="74"/>
    <s v="PO141894"/>
    <s v="GRN178648"/>
    <n v="101044661"/>
    <s v="MINI DISPLAYPORT TO DVI CONVERTER ADAPTOR LINDY 38"/>
    <s v="Stoke-on-Trent ST6 2EB"/>
    <n v="8.4"/>
    <x v="2"/>
    <s v="Diesel"/>
    <n v="3.1080000000000001E-5"/>
  </r>
  <r>
    <d v="2023-01-01T00:00:00"/>
    <s v="S023136"/>
    <x v="74"/>
    <s v="PO141894"/>
    <s v="GRN178818"/>
    <n v="57207480"/>
    <s v="MODIFIED TRIMLINE SWINGHANDLE"/>
    <s v="Stoke-on-Trent ST6 2EB"/>
    <n v="8.4"/>
    <x v="2"/>
    <s v="Diesel"/>
    <n v="3.1080000000000001E-5"/>
  </r>
  <r>
    <d v="2023-01-01T00:00:00"/>
    <s v="S023136"/>
    <x v="74"/>
    <s v="PO141894"/>
    <s v="GRN178889"/>
    <n v="57211870"/>
    <s v="DEHUMIDIFYING ELEMENT"/>
    <s v="Stoke-on-Trent ST6 2EB"/>
    <n v="8.4"/>
    <x v="2"/>
    <s v="Diesel"/>
    <n v="3.1080000000000001E-5"/>
  </r>
  <r>
    <d v="2023-01-01T00:00:00"/>
    <s v="S023136"/>
    <x v="74"/>
    <s v="PO140868"/>
    <s v="GRN178991"/>
    <n v="101044256"/>
    <s v="SNAP ACTION LIMIT SWITCH - DIECAST ZINC,NO/NC IP66"/>
    <s v="Stoke-on-Trent ST6 2EB"/>
    <n v="8.4"/>
    <x v="2"/>
    <s v="Diesel"/>
    <n v="3.1080000000000001E-5"/>
  </r>
  <r>
    <d v="2023-01-01T00:00:00"/>
    <s v="S023136"/>
    <x v="74"/>
    <s v="PO140868"/>
    <s v="GRN178993"/>
    <s v="11700-8739"/>
    <s v="CABLE PATCH CAT5E RJ45 SHIELDED HIGH FLEX OUTDOOR"/>
    <s v="Stoke-on-Trent ST6 2EB"/>
    <n v="8.4"/>
    <x v="2"/>
    <s v="Diesel"/>
    <n v="3.1080000000000001E-5"/>
  </r>
  <r>
    <d v="2023-01-01T00:00:00"/>
    <s v="S023136"/>
    <x v="74"/>
    <s v="PO141900"/>
    <s v="GRN178995"/>
    <n v="101027752"/>
    <s v="GOLD LINE DISPLAYPORT 1.2 CABLE - 5M LONG"/>
    <s v="Stoke-on-Trent ST6 2EB"/>
    <n v="8.4"/>
    <x v="2"/>
    <s v="Diesel"/>
    <n v="3.1080000000000001E-5"/>
  </r>
  <r>
    <d v="2023-01-01T00:00:00"/>
    <s v="S023136"/>
    <x v="74"/>
    <s v="PO140868"/>
    <s v="GRN178996"/>
    <n v="101044125"/>
    <s v="M91 REVERSIBLE INDUCTION AC MOTOR, 40W, 1 PH, 230V"/>
    <s v="Stoke-on-Trent ST6 2EB"/>
    <n v="8.4"/>
    <x v="2"/>
    <s v="Diesel"/>
    <n v="3.1080000000000001E-5"/>
  </r>
  <r>
    <d v="2023-01-01T00:00:00"/>
    <s v="S023136"/>
    <x v="74"/>
    <s v="PO138672"/>
    <s v="GRN178997"/>
    <n v="51208370"/>
    <s v="SKYTILE SURFACE LINEAR IP20 1200mm LED 49W 1-10V"/>
    <s v="Stoke-on-Trent ST6 2EB"/>
    <n v="8.4"/>
    <x v="2"/>
    <s v="Diesel"/>
    <n v="3.1080000000000001E-5"/>
  </r>
  <r>
    <d v="2023-01-01T00:00:00"/>
    <s v="S023136"/>
    <x v="74"/>
    <s v="PO141894"/>
    <s v="GRN178998"/>
    <n v="51208370"/>
    <s v="SKYTILE SURFACE LINEAR IP20 1200mm LED 49W 1-10V D"/>
    <s v="Stoke-on-Trent ST6 2EB"/>
    <n v="8.4"/>
    <x v="2"/>
    <s v="Diesel"/>
    <n v="3.1080000000000001E-5"/>
  </r>
  <r>
    <d v="2023-01-01T00:00:00"/>
    <s v="S023136"/>
    <x v="74"/>
    <s v="PO141670"/>
    <s v="GRN178999"/>
    <n v="57207489"/>
    <s v="PLANT ON FIXED WINDOW 14&quot; x 18&quot; CLEAR TOUGHENED GL"/>
    <s v="Stoke-on-Trent ST6 2EB"/>
    <n v="8.4"/>
    <x v="2"/>
    <s v="Diesel"/>
    <n v="3.1080000000000001E-5"/>
  </r>
  <r>
    <d v="2023-01-01T00:00:00"/>
    <s v="S023136"/>
    <x v="74"/>
    <s v="PO140621"/>
    <s v="GRN179284"/>
    <n v="101044752"/>
    <s v="15M UK 3 PIN PLUG TO C13 MAINS POWER CABLE, BLACK"/>
    <s v="Stoke-on-Trent ST6 2EB"/>
    <n v="8.4"/>
    <x v="2"/>
    <s v="Diesel"/>
    <n v="3.1080000000000001E-5"/>
  </r>
  <r>
    <d v="2023-01-01T00:00:00"/>
    <s v="S023136"/>
    <x v="74"/>
    <s v="PO140621"/>
    <s v="GRN179285"/>
    <n v="21212119"/>
    <s v="USB A PLUG TO USB A SOCKET EXTENSION CABLE - 5M TR"/>
    <s v="Stoke-on-Trent ST6 2EB"/>
    <n v="8.4"/>
    <x v="2"/>
    <s v="Diesel"/>
    <n v="3.1080000000000001E-5"/>
  </r>
  <r>
    <d v="2023-01-01T00:00:00"/>
    <s v="S023136"/>
    <x v="74"/>
    <s v="PO140621"/>
    <s v="GRN179286"/>
    <n v="57256954"/>
    <s v="NYLON TUBE SPACER 6.4MM X 3.7MM X 9.5MM LONG"/>
    <s v="Stoke-on-Trent ST6 2EB"/>
    <n v="8.4"/>
    <x v="2"/>
    <s v="Diesel"/>
    <n v="3.1080000000000001E-5"/>
  </r>
  <r>
    <d v="2023-01-01T00:00:00"/>
    <s v="S023136"/>
    <x v="74"/>
    <s v="PO140621"/>
    <s v="GRN179287"/>
    <n v="101023014"/>
    <s v="CAT5E MALE RJ45 CONNECTOR STRAIGHT MOUNT SHIELDED"/>
    <s v="Stoke-on-Trent ST6 2EB"/>
    <n v="8.4"/>
    <x v="2"/>
    <s v="Diesel"/>
    <n v="3.1080000000000001E-5"/>
  </r>
  <r>
    <d v="2023-01-01T00:00:00"/>
    <s v="S023136"/>
    <x v="74"/>
    <s v="PO141670"/>
    <s v="GRN179531"/>
    <n v="57203658"/>
    <s v="ROUND METRIC TUBE PLUG RNM SERIES 102MM TUBE SIZE"/>
    <s v="Stoke-on-Trent ST6 2EB"/>
    <n v="8.4"/>
    <x v="2"/>
    <s v="Diesel"/>
    <n v="3.1080000000000001E-5"/>
  </r>
  <r>
    <d v="2023-01-01T00:00:00"/>
    <s v="S023136"/>
    <x v="74"/>
    <s v="PO141894"/>
    <s v="GRN179532"/>
    <n v="101029953"/>
    <s v="KEL-BES-S ROUND BRUSH PLATE CABLE ENTRY SPLIT 50MM"/>
    <s v="Stoke-on-Trent ST6 2EB"/>
    <n v="8.4"/>
    <x v="2"/>
    <s v="Diesel"/>
    <n v="3.1080000000000001E-5"/>
  </r>
  <r>
    <d v="2023-01-01T00:00:00"/>
    <s v="S023136"/>
    <x v="74"/>
    <s v="PO140186"/>
    <s v="GRN179533"/>
    <n v="101029953"/>
    <s v="KEL-BES-S ROUND BRUSH PLATE CABLE ENTRY SPLIT 50MM"/>
    <s v="Stoke-on-Trent ST6 2EB"/>
    <n v="8.4"/>
    <x v="2"/>
    <s v="Diesel"/>
    <n v="3.1080000000000001E-5"/>
  </r>
  <r>
    <d v="2023-01-01T00:00:00"/>
    <s v="S023136"/>
    <x v="74"/>
    <s v="PO141900"/>
    <s v="GRN179535"/>
    <n v="101027752"/>
    <s v="GOLD LINE DISPLAYPORT 1.2 CABLE - 5M LONG"/>
    <s v="Stoke-on-Trent ST6 2EB"/>
    <n v="8.4"/>
    <x v="2"/>
    <s v="Diesel"/>
    <n v="3.1080000000000001E-5"/>
  </r>
  <r>
    <d v="2023-01-01T00:00:00"/>
    <s v="S023136"/>
    <x v="74"/>
    <s v="PO141668"/>
    <s v="GRN179547"/>
    <n v="101027752"/>
    <s v="GOLD LINE DISPLAYPORT 1.2 CABLE - 5M LONG"/>
    <s v="Stoke-on-Trent ST6 2EB"/>
    <n v="8.4"/>
    <x v="2"/>
    <s v="Diesel"/>
    <n v="3.1080000000000001E-5"/>
  </r>
  <r>
    <d v="2023-08-01T00:00:00"/>
    <s v="S026889"/>
    <x v="35"/>
    <s v="PO145586"/>
    <s v="GRN194678"/>
    <n v="101023734"/>
    <s v="VERTICAL ARRAY PLATE"/>
    <s v="Stafford ST18 0PJ"/>
    <n v="50.6"/>
    <x v="2"/>
    <s v="Diesel"/>
    <n v="1.8722000000000001E-3"/>
  </r>
  <r>
    <d v="2023-01-01T00:00:00"/>
    <s v="S023136"/>
    <x v="74"/>
    <s v="PO139328"/>
    <s v="GRN179550"/>
    <n v="101010698"/>
    <s v="750MM HIGH COLLAPSIBLE CONE"/>
    <s v="Stoke-on-Trent ST6 2EB"/>
    <n v="8.4"/>
    <x v="2"/>
    <s v="Diesel"/>
    <n v="3.1080000000000001E-5"/>
  </r>
  <r>
    <d v="2023-01-01T00:00:00"/>
    <s v="S023136"/>
    <x v="74"/>
    <s v="PO138672"/>
    <s v="GRN179566"/>
    <s v="11700-7093"/>
    <s v="MINI CIRCUIT BREAKER IEC 440VAC 3P K 6A"/>
    <s v="Stoke-on-Trent ST6 2EB"/>
    <n v="8.4"/>
    <x v="2"/>
    <s v="Diesel"/>
    <n v="3.1080000000000001E-5"/>
  </r>
  <r>
    <d v="2023-01-01T00:00:00"/>
    <s v="S023136"/>
    <x v="74"/>
    <s v="PO141894"/>
    <s v="GRN179585"/>
    <n v="51208370"/>
    <s v="SKYTILE SURFACE LINEAR IP20 1200mm LED 49W 1-10V D"/>
    <s v="Stoke-on-Trent ST6 2EB"/>
    <n v="8.4"/>
    <x v="2"/>
    <s v="Diesel"/>
    <n v="3.1080000000000001E-5"/>
  </r>
  <r>
    <d v="2023-01-01T00:00:00"/>
    <s v="S023136"/>
    <x v="74"/>
    <s v="PO141670"/>
    <s v="GRN179586"/>
    <n v="51208370"/>
    <s v="SKYTILE SURFACE LINEAR IP20 1200mm LED 49W 1-10V D"/>
    <s v="Stoke-on-Trent ST6 2EB"/>
    <n v="8.4"/>
    <x v="2"/>
    <s v="Diesel"/>
    <n v="3.1080000000000001E-5"/>
  </r>
  <r>
    <d v="2023-01-01T00:00:00"/>
    <s v="S023136"/>
    <x v="74"/>
    <s v="PO138672"/>
    <s v="GRN179642"/>
    <s v="11547-0923"/>
    <s v="CORDSET CONTINENT EUROPE W/C13 CONN 3.5M"/>
    <s v="Stoke-on-Trent ST6 2EB"/>
    <n v="8.4"/>
    <x v="2"/>
    <s v="Diesel"/>
    <n v="3.1080000000000001E-5"/>
  </r>
  <r>
    <d v="2023-01-01T00:00:00"/>
    <s v="S023136"/>
    <x v="74"/>
    <s v="PO142711"/>
    <s v="GRN179789"/>
    <s v="11701-1471"/>
    <s v="CARTRIDGE FUSE 2.5A 6.3 X 32MM FAST ACTING"/>
    <s v="Stoke-on-Trent ST6 2EB"/>
    <n v="8.4"/>
    <x v="2"/>
    <s v="Diesel"/>
    <n v="3.1080000000000001E-5"/>
  </r>
  <r>
    <d v="2023-02-01T00:00:00"/>
    <s v="S023136"/>
    <x v="74"/>
    <s v="PO142669"/>
    <s v="GRN180140"/>
    <n v="1045010"/>
    <s v="GENERATOR OIL FILTER ELEMENT (pack size 12)"/>
    <s v="Stoke-on-Trent ST6 2EB"/>
    <n v="8.4"/>
    <x v="2"/>
    <s v="Diesel"/>
    <n v="3.1080000000000001E-5"/>
  </r>
  <r>
    <d v="2023-02-01T00:00:00"/>
    <s v="S023136"/>
    <x v="74"/>
    <s v="PO136922"/>
    <s v="GRN180142"/>
    <s v="11547-0923"/>
    <s v="CORDSET CONTINENT EUROPE W/C13 CONN 3.5M"/>
    <s v="Stoke-on-Trent ST6 2EB"/>
    <n v="8.4"/>
    <x v="2"/>
    <s v="Diesel"/>
    <n v="3.1080000000000001E-5"/>
  </r>
  <r>
    <d v="2023-02-01T00:00:00"/>
    <s v="S023136"/>
    <x v="74"/>
    <s v="PO140621"/>
    <s v="GRN180225"/>
    <n v="4245279"/>
    <s v="5.6&quot; COLOUR INDUSTRIAL REAR VIEW REVERSING CAMERA"/>
    <s v="Stoke-on-Trent ST6 2EB"/>
    <n v="8.4"/>
    <x v="2"/>
    <s v="Diesel"/>
    <n v="3.1080000000000001E-5"/>
  </r>
  <r>
    <d v="2023-08-01T00:00:00"/>
    <s v="S023284"/>
    <x v="19"/>
    <s v="PO143578"/>
    <s v="GRN194695"/>
    <s v="356-1249-1"/>
    <s v="STAINLESS STEEL BEACON BOX W/MOXA"/>
    <s v="Leicester LE19 2DT"/>
    <n v="144"/>
    <x v="1"/>
    <s v="Diesel"/>
    <n v="5.3280000000000001E-2"/>
  </r>
  <r>
    <d v="2023-02-01T00:00:00"/>
    <s v="S023136"/>
    <x v="74"/>
    <s v="PO142695"/>
    <s v="GRN180402"/>
    <n v="42201024"/>
    <s v="PLASTIC ENCLOSURE SINGLE DOOR 600 X 600 X 200 WITH"/>
    <s v="Stoke-on-Trent ST6 2EB"/>
    <n v="8.4"/>
    <x v="2"/>
    <s v="Diesel"/>
    <n v="3.1080000000000001E-5"/>
  </r>
  <r>
    <d v="2023-02-01T00:00:00"/>
    <s v="S023136"/>
    <x v="74"/>
    <s v="PO142864"/>
    <s v="GRN180427"/>
    <n v="57203658"/>
    <s v="ROUND METRIC TUBE PLUG RNM SERIES 102MM TUBE SIZE"/>
    <s v="Stoke-on-Trent ST6 2EB"/>
    <n v="8.4"/>
    <x v="2"/>
    <s v="Diesel"/>
    <n v="3.1080000000000001E-5"/>
  </r>
  <r>
    <d v="2023-02-01T00:00:00"/>
    <s v="S023136"/>
    <x v="74"/>
    <s v="PO141670"/>
    <s v="GRN180449"/>
    <n v="57207489"/>
    <s v="PLANT ON FIXED WINDOW 14&quot; x 18&quot; CLEAR TOUGHENED GL"/>
    <s v="Stoke-on-Trent ST6 2EB"/>
    <n v="8.4"/>
    <x v="2"/>
    <s v="Diesel"/>
    <n v="3.1080000000000001E-5"/>
  </r>
  <r>
    <d v="2023-02-01T00:00:00"/>
    <s v="S023136"/>
    <x v="74"/>
    <s v="PO140621"/>
    <s v="GRN180815"/>
    <n v="21204813"/>
    <s v="CABLE ASSEMBLY 19 POLE M23 FEMALE CONNECTOR 10M"/>
    <s v="Stoke-on-Trent ST6 2EB"/>
    <n v="8.4"/>
    <x v="2"/>
    <s v="Diesel"/>
    <n v="3.1080000000000001E-5"/>
  </r>
  <r>
    <d v="2023-02-01T00:00:00"/>
    <s v="S023136"/>
    <x v="74"/>
    <s v="PO141894"/>
    <s v="GRN181153"/>
    <s v="11547-0923"/>
    <s v="CORDSET CONTINENT EUROPE W/C13 CONN 3.5M"/>
    <s v="Stoke-on-Trent ST6 2EB"/>
    <n v="8.4"/>
    <x v="2"/>
    <s v="Diesel"/>
    <n v="3.1080000000000001E-5"/>
  </r>
  <r>
    <d v="2023-02-01T00:00:00"/>
    <s v="S023136"/>
    <x v="74"/>
    <s v="PO142814"/>
    <s v="GRN181169"/>
    <n v="57203658"/>
    <s v="ROUND METRIC TUBE PLUG RNM SERIES 102MM TUBE SIZE"/>
    <s v="Stoke-on-Trent ST6 2EB"/>
    <n v="8.4"/>
    <x v="2"/>
    <s v="Diesel"/>
    <n v="3.1080000000000001E-5"/>
  </r>
  <r>
    <d v="2023-02-01T00:00:00"/>
    <s v="S023136"/>
    <x v="74"/>
    <s v="PO141668"/>
    <s v="GRN181182"/>
    <s v="11547-0923"/>
    <s v="CORDSET CONTINENT EUROPE W/C13 CONN 3.5M"/>
    <s v="Stoke-on-Trent ST6 2EB"/>
    <n v="8.4"/>
    <x v="2"/>
    <s v="Diesel"/>
    <n v="3.1080000000000001E-5"/>
  </r>
  <r>
    <d v="2023-02-01T00:00:00"/>
    <s v="S023136"/>
    <x v="74"/>
    <s v="PO141894"/>
    <s v="GRN181386"/>
    <n v="101044655"/>
    <s v="MINI DISPLAYPORT 1.2 TO HDMI 1.4 CONVERTER"/>
    <s v="Stoke-on-Trent ST6 2EB"/>
    <n v="8.4"/>
    <x v="2"/>
    <s v="Diesel"/>
    <n v="3.1080000000000001E-5"/>
  </r>
  <r>
    <d v="2023-02-01T00:00:00"/>
    <s v="S023136"/>
    <x v="74"/>
    <s v="PO141668"/>
    <s v="GRN181387"/>
    <s v="11700-3978"/>
    <s v="ARM RACK CHASSIS CABLE MANAGEMENT"/>
    <s v="Stoke-on-Trent ST6 2EB"/>
    <n v="8.4"/>
    <x v="2"/>
    <s v="Diesel"/>
    <n v="3.1080000000000001E-5"/>
  </r>
  <r>
    <d v="2023-02-01T00:00:00"/>
    <s v="S023136"/>
    <x v="74"/>
    <s v="PO141668"/>
    <s v="GRN181457"/>
    <s v="340-1367-1"/>
    <s v="KIT INSTALL CABLE 150M"/>
    <s v="Stoke-on-Trent ST6 2EB"/>
    <n v="8.4"/>
    <x v="2"/>
    <s v="Diesel"/>
    <n v="3.1080000000000001E-5"/>
  </r>
  <r>
    <d v="2023-08-01T00:00:00"/>
    <s v="S024346"/>
    <x v="28"/>
    <s v="PO143956"/>
    <s v="GRN194718"/>
    <n v="89205386"/>
    <s v="HYDRAULIC OIL - UNIVIS HVI 26 (20L CONTAINER)"/>
    <s v="Stoke-On-Trent, ST6 4PB"/>
    <n v="10.4"/>
    <x v="3"/>
    <s v="Diesel"/>
    <n v="1.0574200000000001E-3"/>
  </r>
  <r>
    <d v="2023-08-01T00:00:00"/>
    <s v="S024346"/>
    <x v="28"/>
    <s v="PO143956"/>
    <s v="GRN194719"/>
    <n v="89205386"/>
    <s v="HYDRAULIC OIL - UNIVIS HVI 26 (20L CONTAINER)"/>
    <s v="Stoke-On-Trent, ST6 4PB"/>
    <n v="10.4"/>
    <x v="3"/>
    <s v="Diesel"/>
    <n v="1.0574200000000001E-3"/>
  </r>
  <r>
    <d v="2023-03-01T00:00:00"/>
    <s v="S023136"/>
    <x v="74"/>
    <s v="PO142864"/>
    <s v="GRN182007"/>
    <n v="57207480"/>
    <s v="MODIFIED TRIMLINE SWINGHANDLE"/>
    <s v="Stoke-on-Trent ST6 2EB"/>
    <n v="8.4"/>
    <x v="2"/>
    <s v="Diesel"/>
    <n v="3.1080000000000001E-5"/>
  </r>
  <r>
    <d v="2023-03-01T00:00:00"/>
    <s v="S023136"/>
    <x v="74"/>
    <s v="PO141894"/>
    <s v="GRN182115"/>
    <n v="57211908"/>
    <s v="NYLON TUBE SPACER 6.4MM X 3.7MM X 7.9MM LONG"/>
    <s v="Stoke-on-Trent ST6 2EB"/>
    <n v="8.4"/>
    <x v="2"/>
    <s v="Diesel"/>
    <n v="3.1080000000000001E-5"/>
  </r>
  <r>
    <d v="2023-03-01T00:00:00"/>
    <s v="S023136"/>
    <x v="74"/>
    <s v="PO143837"/>
    <s v="GRN182300"/>
    <n v="57258193"/>
    <s v="HANGING HANDLE STEDALL 9303Y"/>
    <s v="Stoke-on-Trent ST6 2EB"/>
    <n v="8.4"/>
    <x v="2"/>
    <s v="Diesel"/>
    <n v="3.1080000000000001E-5"/>
  </r>
  <r>
    <d v="2023-03-01T00:00:00"/>
    <s v="S023136"/>
    <x v="74"/>
    <s v="PO143528"/>
    <s v="GRN182355"/>
    <s v="11539-0540"/>
    <s v="TERMINAL RING VINYL INSULATED M6 2.5-6.0 YELLOW"/>
    <s v="Stoke-on-Trent ST6 2EB"/>
    <n v="8.4"/>
    <x v="2"/>
    <s v="Diesel"/>
    <n v="3.1080000000000001E-5"/>
  </r>
  <r>
    <d v="2023-03-01T00:00:00"/>
    <s v="S023136"/>
    <x v="74"/>
    <s v="PO142814"/>
    <s v="GRN182408"/>
    <n v="4245279"/>
    <s v="5.6&quot; COLOUR INDUSTRIAL REAR VIEW REVERSING CAMERA"/>
    <s v="Stoke-on-Trent ST6 2EB"/>
    <n v="8.4"/>
    <x v="2"/>
    <s v="Diesel"/>
    <n v="3.1080000000000001E-5"/>
  </r>
  <r>
    <d v="2023-03-01T00:00:00"/>
    <s v="S023136"/>
    <x v="74"/>
    <s v="PO141670"/>
    <s v="GRN182614"/>
    <n v="57207480"/>
    <s v="MODIFIED TRIMLINE SWINGHANDLE"/>
    <s v="Stoke-on-Trent ST6 2EB"/>
    <n v="8.4"/>
    <x v="2"/>
    <s v="Diesel"/>
    <n v="3.1080000000000001E-5"/>
  </r>
  <r>
    <d v="2023-03-01T00:00:00"/>
    <s v="S023136"/>
    <x v="74"/>
    <s v="PO144056"/>
    <s v="GRN182757"/>
    <n v="1045010"/>
    <s v="GENERATOR OIL FILTER ELEMENT (pack size 12)"/>
    <s v="Stoke-on-Trent ST6 2EB"/>
    <n v="8.4"/>
    <x v="2"/>
    <s v="Diesel"/>
    <n v="3.1080000000000001E-5"/>
  </r>
  <r>
    <d v="2023-03-01T00:00:00"/>
    <s v="S023136"/>
    <x v="74"/>
    <s v="PO141668"/>
    <s v="GRN182803"/>
    <s v="11700-5679"/>
    <s v="LIGHT LED 24 VDC"/>
    <s v="Stoke-on-Trent ST6 2EB"/>
    <n v="8.4"/>
    <x v="2"/>
    <s v="Diesel"/>
    <n v="3.1080000000000001E-5"/>
  </r>
  <r>
    <d v="2023-03-01T00:00:00"/>
    <s v="S023136"/>
    <x v="74"/>
    <s v="PO143466"/>
    <s v="GRN182965"/>
    <n v="101023014"/>
    <s v="CAT5E MALE RJ45 CONNECTOR STRAIGHT MOUNT SHIELDED"/>
    <s v="Stoke-on-Trent ST6 2EB"/>
    <n v="8.4"/>
    <x v="2"/>
    <s v="Diesel"/>
    <n v="3.1080000000000001E-5"/>
  </r>
  <r>
    <d v="2023-03-01T00:00:00"/>
    <s v="S023136"/>
    <x v="74"/>
    <s v="PO141670"/>
    <s v="GRN182966"/>
    <n v="57207489"/>
    <s v="PLANT ON FIXED WINDOW 14&quot; x 18&quot; CLEAR TOUGHENED GL"/>
    <s v="Stoke-on-Trent ST6 2EB"/>
    <n v="8.4"/>
    <x v="2"/>
    <s v="Diesel"/>
    <n v="3.1080000000000001E-5"/>
  </r>
  <r>
    <d v="2023-03-01T00:00:00"/>
    <s v="S023136"/>
    <x v="74"/>
    <s v="PO141668"/>
    <s v="GRN182970"/>
    <s v="11700-4728"/>
    <s v="CONNECTOR RJ45 RUGGEDIZED"/>
    <s v="Stoke-on-Trent ST6 2EB"/>
    <n v="8.4"/>
    <x v="2"/>
    <s v="Diesel"/>
    <n v="3.1080000000000001E-5"/>
  </r>
  <r>
    <d v="2023-03-01T00:00:00"/>
    <s v="S023136"/>
    <x v="74"/>
    <s v="PO138672"/>
    <s v="GRN182971"/>
    <s v="11700-4728"/>
    <s v="CONNECTOR RJ45 RUGGEDIZED"/>
    <s v="Stoke-on-Trent ST6 2EB"/>
    <n v="8.4"/>
    <x v="2"/>
    <s v="Diesel"/>
    <n v="3.1080000000000001E-5"/>
  </r>
  <r>
    <d v="2023-03-01T00:00:00"/>
    <s v="S023136"/>
    <x v="74"/>
    <s v="PO144097"/>
    <s v="GRN183169"/>
    <n v="1045008"/>
    <s v="GENERATOR AIR FILTER"/>
    <s v="Stoke-on-Trent ST6 2EB"/>
    <n v="8.4"/>
    <x v="2"/>
    <s v="Diesel"/>
    <n v="3.1080000000000001E-5"/>
  </r>
  <r>
    <d v="2023-03-01T00:00:00"/>
    <s v="S023136"/>
    <x v="74"/>
    <s v="PO143736"/>
    <s v="GRN183266"/>
    <s v="11700-5344"/>
    <s v="CABLE 1.2 METER RJ45S TO RJ45S CAT5E"/>
    <s v="Stoke-on-Trent ST6 2EB"/>
    <n v="8.4"/>
    <x v="2"/>
    <s v="Diesel"/>
    <n v="3.1080000000000001E-5"/>
  </r>
  <r>
    <d v="2023-03-01T00:00:00"/>
    <s v="S023136"/>
    <x v="74"/>
    <s v="PO143466"/>
    <s v="GRN183270"/>
    <n v="101044661"/>
    <s v="MINI DISPLAYPORT TO DVI CONVERTER ADAPTOR"/>
    <s v="Stoke-on-Trent ST6 2EB"/>
    <n v="8.4"/>
    <x v="2"/>
    <s v="Diesel"/>
    <n v="3.1080000000000001E-5"/>
  </r>
  <r>
    <d v="2023-03-01T00:00:00"/>
    <s v="S023136"/>
    <x v="74"/>
    <s v="PO144304"/>
    <s v="GRN183645"/>
    <s v="11701-1471"/>
    <s v="CARTRIDGE FUSE 2.5A 6.3 X 32MM FAST ACTING"/>
    <s v="Stoke-on-Trent ST6 2EB"/>
    <n v="8.4"/>
    <x v="2"/>
    <s v="Diesel"/>
    <n v="3.1080000000000001E-5"/>
  </r>
  <r>
    <d v="2023-03-01T00:00:00"/>
    <s v="S023136"/>
    <x v="74"/>
    <s v="PO144226"/>
    <s v="GRN183647"/>
    <n v="101029953"/>
    <s v="KEL-BES-S ROUND BRUSH PLATE CABLE ENTRY SPLIT 50MM"/>
    <s v="Stoke-on-Trent ST6 2EB"/>
    <n v="8.4"/>
    <x v="2"/>
    <s v="Diesel"/>
    <n v="3.1080000000000001E-5"/>
  </r>
  <r>
    <d v="2023-03-01T00:00:00"/>
    <s v="S023136"/>
    <x v="74"/>
    <s v="PO142814"/>
    <s v="GRN183845"/>
    <s v="11700-4728"/>
    <s v="CONNECTOR RJ45 RUGGEDIZED"/>
    <s v="Stoke-on-Trent ST6 2EB"/>
    <n v="8.4"/>
    <x v="2"/>
    <s v="Diesel"/>
    <n v="3.1080000000000001E-5"/>
  </r>
  <r>
    <d v="2023-03-01T00:00:00"/>
    <s v="S023136"/>
    <x v="74"/>
    <s v="PO143736"/>
    <s v="GRN183848"/>
    <s v="11700-5344"/>
    <s v="CABLE 1.2 METER RJ45S TO RJ45S CAT5E"/>
    <s v="Stoke-on-Trent ST6 2EB"/>
    <n v="8.4"/>
    <x v="2"/>
    <s v="Diesel"/>
    <n v="3.1080000000000001E-5"/>
  </r>
  <r>
    <d v="2023-08-01T00:00:00"/>
    <s v="S001571"/>
    <x v="10"/>
    <s v="PO145199"/>
    <s v="GRN194743"/>
    <n v="21201457"/>
    <s v="SUPPLY CABLE M12 X 5 4 OPEN WIRES 20M CORDLESS"/>
    <s v="St Albans AL1 5BN"/>
    <n v="298"/>
    <x v="2"/>
    <s v="Diesel"/>
    <n v="1.1026E-3"/>
  </r>
  <r>
    <d v="2023-03-01T00:00:00"/>
    <s v="S023136"/>
    <x v="74"/>
    <s v="PO141668"/>
    <s v="GRN183850"/>
    <s v="11700-3978"/>
    <s v="ARM RACK CHASSIS CABLE MANAGEMENT"/>
    <s v="Stoke-on-Trent ST6 2EB"/>
    <n v="8.4"/>
    <x v="2"/>
    <s v="Diesel"/>
    <n v="3.1080000000000001E-5"/>
  </r>
  <r>
    <d v="2023-03-01T00:00:00"/>
    <s v="S023136"/>
    <x v="74"/>
    <s v="PO141668"/>
    <s v="GRN183854"/>
    <s v="340-1367-1"/>
    <s v="KIT INSTALL CABLE 150M"/>
    <s v="Stoke-on-Trent ST6 2EB"/>
    <n v="8.4"/>
    <x v="2"/>
    <s v="Diesel"/>
    <n v="3.1080000000000001E-5"/>
  </r>
  <r>
    <d v="2023-03-01T00:00:00"/>
    <s v="S023136"/>
    <x v="74"/>
    <s v="PO144424"/>
    <s v="GRN183873"/>
    <s v="11700-4928"/>
    <s v="FUSE ATM 15A BLUE"/>
    <s v="Stoke-on-Trent ST6 2EB"/>
    <n v="8.4"/>
    <x v="2"/>
    <s v="Diesel"/>
    <n v="3.1080000000000001E-5"/>
  </r>
  <r>
    <d v="2023-03-01T00:00:00"/>
    <s v="S023136"/>
    <x v="74"/>
    <s v="PO141668"/>
    <s v="GRN184036"/>
    <s v="11700-5679"/>
    <s v="LIGHT LED 24 VDC"/>
    <s v="Stoke-on-Trent ST6 2EB"/>
    <n v="8.4"/>
    <x v="2"/>
    <s v="Diesel"/>
    <n v="3.1080000000000001E-5"/>
  </r>
  <r>
    <d v="2023-08-01T00:00:00"/>
    <s v="S022670"/>
    <x v="26"/>
    <s v="PO147490"/>
    <s v="GRN194748"/>
    <s v="11583-0384"/>
    <s v="SCREW SHCS M10X25MM LG SST"/>
    <s v="Congleton CW12 1HR"/>
    <n v="12.8"/>
    <x v="2"/>
    <s v="Diesel"/>
    <n v="4.7360000000000001E-5"/>
  </r>
  <r>
    <d v="2023-03-01T00:00:00"/>
    <s v="S023136"/>
    <x v="74"/>
    <s v="PO144473"/>
    <s v="GRN184182"/>
    <n v="1045008"/>
    <s v="GENERATOR AIR FILTER"/>
    <s v="Stoke-on-Trent ST6 2EB"/>
    <n v="8.4"/>
    <x v="2"/>
    <s v="Diesel"/>
    <n v="3.1080000000000001E-5"/>
  </r>
  <r>
    <d v="2023-08-01T00:00:00"/>
    <s v="S022670"/>
    <x v="26"/>
    <s v="PO146263"/>
    <s v="GRN194751"/>
    <s v="11700-5217"/>
    <s v="WASHER FLAT M18 GEOMET 500B"/>
    <s v="Congleton CW12 1HR"/>
    <n v="12.8"/>
    <x v="2"/>
    <s v="Diesel"/>
    <n v="4.7360000000000001E-5"/>
  </r>
  <r>
    <d v="2023-08-01T00:00:00"/>
    <s v="S022670"/>
    <x v="26"/>
    <s v="PO146553"/>
    <s v="GRN194753"/>
    <n v="85204902"/>
    <s v="M5 CAGE NUT  (SERIES 40111 TYPE CN)"/>
    <s v="Congleton CW12 1HR"/>
    <n v="12.8"/>
    <x v="2"/>
    <s v="Diesel"/>
    <n v="4.7360000000000001E-5"/>
  </r>
  <r>
    <d v="2023-04-01T00:00:00"/>
    <s v="S023136"/>
    <x v="74"/>
    <s v="PO143468"/>
    <s v="GRN184746"/>
    <n v="101023014"/>
    <s v="CAT5E MALE RJ45 CONNECTOR STRAIGHT MOUNT SHIELDED"/>
    <s v="Stoke-on-Trent ST6 2EB"/>
    <n v="8.4"/>
    <x v="2"/>
    <s v="Diesel"/>
    <n v="3.1080000000000001E-5"/>
  </r>
  <r>
    <d v="2023-04-01T00:00:00"/>
    <s v="S023136"/>
    <x v="74"/>
    <s v="PO140868"/>
    <s v="GRN184939"/>
    <n v="101044125"/>
    <s v="M91 REVERSIBLE INDUCTION AC MOTOR, 40W, 1 PH, 230V"/>
    <s v="Stoke-on-Trent ST6 2EB"/>
    <n v="8.4"/>
    <x v="2"/>
    <s v="Diesel"/>
    <n v="3.1080000000000001E-5"/>
  </r>
  <r>
    <d v="2023-04-01T00:00:00"/>
    <s v="S023136"/>
    <x v="74"/>
    <s v="PO140868"/>
    <s v="GRN184940"/>
    <n v="101044256"/>
    <s v="SNAP ACTION LIMIT SWITCH - DIECAST ZINC,NO/NC IP66"/>
    <s v="Stoke-on-Trent ST6 2EB"/>
    <n v="8.4"/>
    <x v="2"/>
    <s v="Diesel"/>
    <n v="3.1080000000000001E-5"/>
  </r>
  <r>
    <d v="2023-04-01T00:00:00"/>
    <s v="S023136"/>
    <x v="74"/>
    <s v="PO144776"/>
    <s v="GRN185127"/>
    <n v="1045008"/>
    <s v="GENERATOR AIR FILTER"/>
    <s v="Stoke-on-Trent ST6 2EB"/>
    <n v="8.4"/>
    <x v="2"/>
    <s v="Diesel"/>
    <n v="3.1080000000000001E-5"/>
  </r>
  <r>
    <d v="2023-04-01T00:00:00"/>
    <s v="S023136"/>
    <x v="74"/>
    <s v="PO140868"/>
    <s v="GRN185409"/>
    <s v="11700-8739"/>
    <s v="CABLE PATCH CAT5E RJ45 SHIELDED HIGH FLEX OUTDOOR"/>
    <s v="Stoke-on-Trent ST6 2EB"/>
    <n v="8.4"/>
    <x v="2"/>
    <s v="Diesel"/>
    <n v="3.1080000000000001E-5"/>
  </r>
  <r>
    <d v="2023-08-01T00:00:00"/>
    <s v="S001121"/>
    <x v="5"/>
    <s v="PO145020"/>
    <s v="GRN194760"/>
    <n v="50200869"/>
    <s v="TERMINAL END ANCHOR"/>
    <s v="Salford M5 4BE"/>
    <n v="103.6"/>
    <x v="2"/>
    <s v="Diesel"/>
    <n v="3.8331999999999998E-4"/>
  </r>
  <r>
    <d v="2023-04-01T00:00:00"/>
    <s v="S023136"/>
    <x v="74"/>
    <s v="PO144974"/>
    <s v="GRN185412"/>
    <n v="57256954"/>
    <s v="NYLON TUBE SPACER 6.4MM X 3.7MM X 9.5MM LONG"/>
    <s v="Stoke-on-Trent ST6 2EB"/>
    <n v="8.4"/>
    <x v="2"/>
    <s v="Diesel"/>
    <n v="3.1080000000000001E-5"/>
  </r>
  <r>
    <d v="2023-09-01T00:00:00"/>
    <s v="S024099"/>
    <x v="47"/>
    <s v="PO146821"/>
    <s v="GRN195648"/>
    <s v="361-1270-1"/>
    <s v="CABLE LADDER ARCH"/>
    <s v="Stafford ST16 3DR"/>
    <n v="49.6"/>
    <x v="3"/>
    <s v="Diesel"/>
    <n v="5.0430800000000005E-2"/>
  </r>
  <r>
    <d v="2023-04-01T00:00:00"/>
    <s v="S023136"/>
    <x v="74"/>
    <s v="PO142814"/>
    <s v="GRN185416"/>
    <s v="11700-4728"/>
    <s v="CONNECTOR RJ45 RUGGEDIZED"/>
    <s v="Stoke-on-Trent ST6 2EB"/>
    <n v="8.4"/>
    <x v="2"/>
    <s v="Diesel"/>
    <n v="3.1080000000000001E-5"/>
  </r>
  <r>
    <d v="2023-04-01T00:00:00"/>
    <s v="S023136"/>
    <x v="74"/>
    <s v="PO141186"/>
    <s v="GRN185418"/>
    <n v="21205963"/>
    <s v="MAINS POWER LEAD UK 3 PIN PLUG/IEC C13 5A 1M -"/>
    <s v="Stoke-on-Trent ST6 2EB"/>
    <n v="8.4"/>
    <x v="2"/>
    <s v="Diesel"/>
    <n v="3.1080000000000001E-5"/>
  </r>
  <r>
    <d v="2023-08-01T00:00:00"/>
    <s v="S001121"/>
    <x v="5"/>
    <s v="PO145031"/>
    <s v="GRN194765"/>
    <n v="50200869"/>
    <s v="TERMINAL END ANCHOR"/>
    <s v="Salford M5 4BE"/>
    <n v="103.6"/>
    <x v="2"/>
    <s v="Diesel"/>
    <n v="3.8331999999999998E-4"/>
  </r>
  <r>
    <d v="2023-04-01T00:00:00"/>
    <s v="S023136"/>
    <x v="74"/>
    <s v="PO143528"/>
    <s v="GRN185419"/>
    <n v="57256954"/>
    <s v="NYLON TUBE SPACER 6.4MM X 3.7MM X 9.5MM LONG"/>
    <s v="Stoke-on-Trent ST6 2EB"/>
    <n v="8.4"/>
    <x v="2"/>
    <s v="Diesel"/>
    <n v="3.1080000000000001E-5"/>
  </r>
  <r>
    <d v="2023-04-01T00:00:00"/>
    <s v="S023136"/>
    <x v="74"/>
    <s v="PO142814"/>
    <s v="GRN185422"/>
    <s v="11700-5679"/>
    <s v="LIGHT LED 24 VDC"/>
    <s v="Stoke-on-Trent ST6 2EB"/>
    <n v="8.4"/>
    <x v="2"/>
    <s v="Diesel"/>
    <n v="3.1080000000000001E-5"/>
  </r>
  <r>
    <d v="2023-04-01T00:00:00"/>
    <s v="S023136"/>
    <x v="74"/>
    <s v="PO144699"/>
    <s v="GRN185423"/>
    <s v="11700-6839"/>
    <s v="CABLE RIBBON MULTI COLOR 10 COND 28AWG"/>
    <s v="Stoke-on-Trent ST6 2EB"/>
    <n v="8.4"/>
    <x v="2"/>
    <s v="Diesel"/>
    <n v="3.1080000000000001E-5"/>
  </r>
  <r>
    <d v="2023-04-01T00:00:00"/>
    <s v="S023136"/>
    <x v="74"/>
    <s v="PO145027"/>
    <s v="GRN185726"/>
    <n v="57211870"/>
    <s v="DEHUMIDIFYING ELEMENT"/>
    <s v="Stoke-on-Trent ST6 2EB"/>
    <n v="8.4"/>
    <x v="2"/>
    <s v="Diesel"/>
    <n v="3.1080000000000001E-5"/>
  </r>
  <r>
    <d v="2023-04-01T00:00:00"/>
    <s v="S023136"/>
    <x v="74"/>
    <s v="PO143528"/>
    <s v="GRN185729"/>
    <s v="11700-5679"/>
    <s v="LIGHT LED 24 VDC"/>
    <s v="Stoke-on-Trent ST6 2EB"/>
    <n v="8.4"/>
    <x v="2"/>
    <s v="Diesel"/>
    <n v="3.1080000000000001E-5"/>
  </r>
  <r>
    <d v="2023-04-01T00:00:00"/>
    <s v="S023136"/>
    <x v="74"/>
    <s v="PO144304"/>
    <s v="GRN185839"/>
    <n v="51208370"/>
    <s v="SKYTILE SURFACE LINEAR IP20 1200mm LED 49W 1-10V D"/>
    <s v="Stoke-on-Trent ST6 2EB"/>
    <n v="8.4"/>
    <x v="2"/>
    <s v="Diesel"/>
    <n v="3.1080000000000001E-5"/>
  </r>
  <r>
    <d v="2023-08-01T00:00:00"/>
    <s v="S001121"/>
    <x v="5"/>
    <s v="PO145204"/>
    <s v="GRN194776"/>
    <n v="50205991"/>
    <s v="1492 JUMPER BARS CJR NO COVER 8 5 POLE - BLACK"/>
    <s v="Salford M5 4BE"/>
    <n v="103.6"/>
    <x v="2"/>
    <s v="Diesel"/>
    <n v="3.8331999999999998E-4"/>
  </r>
  <r>
    <d v="2023-04-01T00:00:00"/>
    <s v="S023136"/>
    <x v="74"/>
    <s v="PO144304"/>
    <s v="GRN185842"/>
    <n v="51208370"/>
    <s v="SKYTILE SURFACE LINEAR IP20 1200mm LED 49W 1-10V D"/>
    <s v="Stoke-on-Trent ST6 2EB"/>
    <n v="8.4"/>
    <x v="2"/>
    <s v="Diesel"/>
    <n v="3.1080000000000001E-5"/>
  </r>
  <r>
    <d v="2023-04-01T00:00:00"/>
    <s v="S023136"/>
    <x v="74"/>
    <s v="PO144858"/>
    <s v="GRN185955"/>
    <s v="11700-8739"/>
    <s v="CABLE PATCH CAT5E RJ45 SHIELDED HIGH FLEX OUTDOOR"/>
    <s v="Stoke-on-Trent ST6 2EB"/>
    <n v="8.4"/>
    <x v="2"/>
    <s v="Diesel"/>
    <n v="3.1080000000000001E-5"/>
  </r>
  <r>
    <d v="2023-04-01T00:00:00"/>
    <s v="S023136"/>
    <x v="74"/>
    <s v="PO144751"/>
    <s v="GRN185962"/>
    <s v="11700-7513"/>
    <s v="HUMIDITY INDICATOR"/>
    <s v="Stoke-on-Trent ST6 2EB"/>
    <n v="8.4"/>
    <x v="2"/>
    <s v="Diesel"/>
    <n v="3.1080000000000001E-5"/>
  </r>
  <r>
    <d v="2023-04-01T00:00:00"/>
    <s v="S023136"/>
    <x v="74"/>
    <s v="PO145577"/>
    <s v="GRN186282"/>
    <n v="21205963"/>
    <s v="MAINS POWER LEAD UK 3 PIN PLUG/IEC C13 5A BLACK -1"/>
    <s v="Stoke-on-Trent ST6 2EB"/>
    <n v="8.4"/>
    <x v="2"/>
    <s v="Diesel"/>
    <n v="3.1080000000000001E-5"/>
  </r>
  <r>
    <d v="2023-05-01T00:00:00"/>
    <s v="S023136"/>
    <x v="74"/>
    <s v="PO143469"/>
    <s v="GRN186595"/>
    <n v="101023014"/>
    <s v="CAT5E MALE RJ45 CONNECTOR STRAIGHT MOUNT SHIELDED"/>
    <s v="Stoke-on-Trent ST6 2EB"/>
    <n v="8.4"/>
    <x v="2"/>
    <s v="Diesel"/>
    <n v="3.1080000000000001E-5"/>
  </r>
  <r>
    <d v="2023-05-01T00:00:00"/>
    <s v="S023136"/>
    <x v="74"/>
    <s v="PO145077"/>
    <s v="GRN186620"/>
    <n v="57256954"/>
    <s v="NYLON TUBE SPACER 6.4MM X 3.7MM X 9.5MM LONG"/>
    <s v="Stoke-on-Trent ST6 2EB"/>
    <n v="8.4"/>
    <x v="2"/>
    <s v="Diesel"/>
    <n v="3.1080000000000001E-5"/>
  </r>
  <r>
    <d v="2023-05-01T00:00:00"/>
    <s v="S023136"/>
    <x v="74"/>
    <s v="PO145027"/>
    <s v="GRN186622"/>
    <n v="57211908"/>
    <s v="NYLON TUBE SPACER 6.4MM X 3.7MM X 7.9MM LONG"/>
    <s v="Stoke-on-Trent ST6 2EB"/>
    <n v="8.4"/>
    <x v="2"/>
    <s v="Diesel"/>
    <n v="3.1080000000000001E-5"/>
  </r>
  <r>
    <d v="2023-05-01T00:00:00"/>
    <s v="S023136"/>
    <x v="74"/>
    <s v="PO144304"/>
    <s v="GRN186692"/>
    <n v="51208370"/>
    <s v="SKYTILE SURFACE LINEAR IP20 1200mm LED 49W 1-10V D"/>
    <s v="Stoke-on-Trent ST6 2EB"/>
    <n v="8.4"/>
    <x v="2"/>
    <s v="Diesel"/>
    <n v="3.1080000000000001E-5"/>
  </r>
  <r>
    <d v="2023-05-01T00:00:00"/>
    <s v="S023136"/>
    <x v="74"/>
    <s v="PO143528"/>
    <s v="GRN186750"/>
    <s v="11700-5679"/>
    <s v="LIGHT LED 24 VDC"/>
    <s v="Stoke-on-Trent ST6 2EB"/>
    <n v="8.4"/>
    <x v="2"/>
    <s v="Diesel"/>
    <n v="3.1080000000000001E-5"/>
  </r>
  <r>
    <d v="2023-05-01T00:00:00"/>
    <s v="S023136"/>
    <x v="74"/>
    <s v="PO145770"/>
    <s v="GRN186905"/>
    <s v="11701-3016"/>
    <s v="MINI-DISPLAYPORT TO DISPLAYPORT ADAPTER CABLE 0.2M"/>
    <s v="Stoke-on-Trent ST6 2EB"/>
    <n v="8.4"/>
    <x v="2"/>
    <s v="Diesel"/>
    <n v="3.1080000000000001E-5"/>
  </r>
  <r>
    <d v="2023-05-01T00:00:00"/>
    <s v="S023136"/>
    <x v="74"/>
    <s v="PO144473"/>
    <s v="GRN187121"/>
    <n v="51208370"/>
    <s v="SKYTILE SURFACE LINEAR IP20 1200mm LED 49W 1-10V D"/>
    <s v="Stoke-on-Trent ST6 2EB"/>
    <n v="8.4"/>
    <x v="2"/>
    <s v="Diesel"/>
    <n v="3.1080000000000001E-5"/>
  </r>
  <r>
    <d v="2023-05-01T00:00:00"/>
    <s v="S023136"/>
    <x v="74"/>
    <s v="PO144304"/>
    <s v="GRN187122"/>
    <n v="51208370"/>
    <s v="SKYTILE SURFACE LINEAR IP20 1200mm LED 49W 1-10V D"/>
    <s v="Stoke-on-Trent ST6 2EB"/>
    <n v="8.4"/>
    <x v="2"/>
    <s v="Diesel"/>
    <n v="3.1080000000000001E-5"/>
  </r>
  <r>
    <d v="2023-05-01T00:00:00"/>
    <s v="S023136"/>
    <x v="74"/>
    <s v="PO144684"/>
    <s v="GRN187123"/>
    <n v="57256954"/>
    <s v="NYLON TUBE SPACER 6.4MM X 3.7MM X 9.5MM LONG"/>
    <s v="Stoke-on-Trent ST6 2EB"/>
    <n v="8.4"/>
    <x v="2"/>
    <s v="Diesel"/>
    <n v="3.1080000000000001E-5"/>
  </r>
  <r>
    <d v="2023-05-01T00:00:00"/>
    <s v="S023136"/>
    <x v="74"/>
    <s v="PO144304"/>
    <s v="GRN187134"/>
    <s v="11700-5679"/>
    <s v="LIGHT LED 24 VDC"/>
    <s v="Stoke-on-Trent ST6 2EB"/>
    <n v="8.4"/>
    <x v="2"/>
    <s v="Diesel"/>
    <n v="3.1080000000000001E-5"/>
  </r>
  <r>
    <d v="2023-05-01T00:00:00"/>
    <s v="S023136"/>
    <x v="74"/>
    <s v="PO145577"/>
    <s v="GRN187685"/>
    <n v="21205963"/>
    <s v="MAINS POWER LEAD UK 3 PIN PLUG/IEC C13 5A BLACK -1"/>
    <s v="Stoke-on-Trent ST6 2EB"/>
    <n v="8.4"/>
    <x v="2"/>
    <s v="Diesel"/>
    <n v="3.1080000000000001E-5"/>
  </r>
  <r>
    <d v="2023-05-01T00:00:00"/>
    <s v="S023136"/>
    <x v="74"/>
    <s v="PO144751"/>
    <s v="GRN187687"/>
    <s v="11700-7513"/>
    <s v="HUMIDITY INDICATOR"/>
    <s v="Stoke-on-Trent ST6 2EB"/>
    <n v="8.4"/>
    <x v="2"/>
    <s v="Diesel"/>
    <n v="3.1080000000000001E-5"/>
  </r>
  <r>
    <d v="2023-05-01T00:00:00"/>
    <s v="S023136"/>
    <x v="74"/>
    <s v="PO144596"/>
    <s v="GRN187689"/>
    <n v="51208370"/>
    <s v="SKYTILE SURFACE LINEAR IP20 1200mm LED 49W 1-10V D"/>
    <s v="Stoke-on-Trent ST6 2EB"/>
    <n v="8.4"/>
    <x v="2"/>
    <s v="Diesel"/>
    <n v="3.1080000000000001E-5"/>
  </r>
  <r>
    <d v="2023-05-01T00:00:00"/>
    <s v="S023136"/>
    <x v="74"/>
    <s v="PO144304"/>
    <s v="GRN188254"/>
    <s v="11700-5679"/>
    <s v="LIGHT LED 24 VDC"/>
    <s v="Stoke-on-Trent ST6 2EB"/>
    <n v="8.4"/>
    <x v="2"/>
    <s v="Diesel"/>
    <n v="3.1080000000000001E-5"/>
  </r>
  <r>
    <d v="2023-08-01T00:00:00"/>
    <s v="S026429"/>
    <x v="55"/>
    <s v="PO143493"/>
    <s v="GRN194813"/>
    <s v="11701-1819"/>
    <s v="SILAC® - PLATFORM LINEAR ACCELERATOR (FROM 3MEV UP"/>
    <s v="35041 Marburg"/>
    <n v="1310"/>
    <x v="3"/>
    <s v="Diesel"/>
    <n v="0.13319425000000001"/>
  </r>
  <r>
    <d v="2023-08-01T00:00:00"/>
    <s v="S025431"/>
    <x v="0"/>
    <s v="PO143319"/>
    <s v="GRN194814"/>
    <s v="11700-3402"/>
    <s v="CONN STRAIGHT LIQUIDTIGHT FITTING 1 1/2 IN CONDUIT"/>
    <s v="Boston Massachusetts"/>
    <n v="3154"/>
    <x v="0"/>
    <s v="Crude"/>
    <n v="1.0118031999999999E-2"/>
  </r>
  <r>
    <d v="2023-02-01T00:00:00"/>
    <s v="S002239"/>
    <x v="17"/>
    <s v="PO132842"/>
    <s v="GRN180030"/>
    <n v="101022020"/>
    <s v="TCU - HV, 3.0 ton, -40 to +55 C"/>
    <s v="UT 84104"/>
    <n v="4725"/>
    <x v="4"/>
    <s v="Aviation"/>
    <n v="8.3086819200000015"/>
  </r>
  <r>
    <d v="2023-02-01T00:00:00"/>
    <s v="S002239"/>
    <x v="17"/>
    <s v="PO132842"/>
    <s v="GRN180032"/>
    <n v="101022020"/>
    <s v="TCU - HV, 3.0 ton, -40 to +55 C"/>
    <s v="UT 84104"/>
    <n v="4725"/>
    <x v="4"/>
    <s v="Aviation"/>
    <n v="8.3086819200000015"/>
  </r>
  <r>
    <d v="2023-02-01T00:00:00"/>
    <s v="S002239"/>
    <x v="17"/>
    <s v="PO132842"/>
    <s v="GRN180666"/>
    <n v="101022020"/>
    <s v="TCU - HV, 3.0 ton, -40 to +55 C"/>
    <s v="UT 84104"/>
    <n v="4725"/>
    <x v="4"/>
    <s v="Aviation"/>
    <n v="8.3086819200000015"/>
  </r>
  <r>
    <d v="2023-03-01T00:00:00"/>
    <s v="S002239"/>
    <x v="17"/>
    <s v="PO143492"/>
    <s v="GRN183264"/>
    <n v="101022020"/>
    <s v="TCU - HV, 3.0 ton, -40 to +55 C"/>
    <s v="UT 84104"/>
    <n v="4725"/>
    <x v="4"/>
    <s v="Aviation"/>
    <n v="8.3086819200000015"/>
  </r>
  <r>
    <d v="2023-04-01T00:00:00"/>
    <s v="S002239"/>
    <x v="17"/>
    <s v="PO143492"/>
    <s v="GRN184711"/>
    <n v="101022020"/>
    <s v="TCU - HV, 3.0 ton, -40 to +55 C"/>
    <s v="UT 84104"/>
    <n v="4725"/>
    <x v="4"/>
    <s v="Aviation"/>
    <n v="8.3086819200000015"/>
  </r>
  <r>
    <d v="2023-04-01T00:00:00"/>
    <s v="S002239"/>
    <x v="17"/>
    <s v="PO143492"/>
    <s v="GRN184973"/>
    <n v="101022020"/>
    <s v="TCU - HV, 3.0 ton, -40 to +55 C"/>
    <s v="UT 84104"/>
    <n v="4725"/>
    <x v="4"/>
    <s v="Aviation"/>
    <n v="8.3086819200000015"/>
  </r>
  <r>
    <d v="2023-05-01T00:00:00"/>
    <s v="S023136"/>
    <x v="74"/>
    <s v="PO141894"/>
    <s v="GRN188392"/>
    <s v="11700-3978"/>
    <s v="ARM RACK CHASSIS CABLE MANAGEMENT"/>
    <s v="Stoke-on-Trent ST6 2EB"/>
    <n v="8.4"/>
    <x v="2"/>
    <s v="Diesel"/>
    <n v="3.1080000000000001E-5"/>
  </r>
  <r>
    <d v="2023-06-01T00:00:00"/>
    <s v="S023136"/>
    <x v="74"/>
    <s v="PO144429"/>
    <s v="GRN188459"/>
    <s v="11547-0923"/>
    <s v="CORDSET CONTINENT EUROPE W/C13 CONN 3.5M"/>
    <s v="Stoke-on-Trent ST6 2EB"/>
    <n v="8.4"/>
    <x v="2"/>
    <s v="Diesel"/>
    <n v="3.1080000000000001E-5"/>
  </r>
  <r>
    <d v="2023-06-01T00:00:00"/>
    <s v="S023136"/>
    <x v="74"/>
    <s v="PO143470"/>
    <s v="GRN188646"/>
    <n v="101023014"/>
    <s v="CAT5E MALE RJ45 CONNECTOR STRAIGHT MOUNT SHIELDED"/>
    <s v="Stoke-on-Trent ST6 2EB"/>
    <n v="8.4"/>
    <x v="2"/>
    <s v="Diesel"/>
    <n v="3.1080000000000001E-5"/>
  </r>
  <r>
    <d v="2023-06-01T00:00:00"/>
    <s v="S023136"/>
    <x v="74"/>
    <s v="PO145184"/>
    <s v="GRN188783"/>
    <s v="11700-5679"/>
    <s v="LIGHT LED 24 VDC"/>
    <s v="Stoke-on-Trent ST6 2EB"/>
    <n v="8.4"/>
    <x v="2"/>
    <s v="Diesel"/>
    <n v="3.1080000000000001E-5"/>
  </r>
  <r>
    <d v="2023-06-01T00:00:00"/>
    <s v="S023136"/>
    <x v="74"/>
    <s v="PO145046"/>
    <s v="GRN188787"/>
    <s v="11700-5679"/>
    <s v="LIGHT LED 24 VDC"/>
    <s v="Stoke-on-Trent ST6 2EB"/>
    <n v="8.4"/>
    <x v="2"/>
    <s v="Diesel"/>
    <n v="3.1080000000000001E-5"/>
  </r>
  <r>
    <d v="2023-06-01T00:00:00"/>
    <s v="S023136"/>
    <x v="74"/>
    <s v="PO145185"/>
    <s v="GRN188859"/>
    <n v="1645001"/>
    <s v="CORE TYPE IMMERSION HEATER HBX1/15B 1KW 240V 1PH"/>
    <s v="Stoke-on-Trent ST6 2EB"/>
    <n v="8.4"/>
    <x v="2"/>
    <s v="Diesel"/>
    <n v="3.1080000000000001E-5"/>
  </r>
  <r>
    <d v="2023-06-01T00:00:00"/>
    <s v="S023136"/>
    <x v="74"/>
    <s v="PO144473"/>
    <s v="GRN189059"/>
    <s v="340-1367-1"/>
    <s v="KIT INSTALL CABLE 150M"/>
    <s v="Stoke-on-Trent ST6 2EB"/>
    <n v="8.4"/>
    <x v="2"/>
    <s v="Diesel"/>
    <n v="3.1080000000000001E-5"/>
  </r>
  <r>
    <d v="2023-08-01T00:00:00"/>
    <s v="S025431"/>
    <x v="0"/>
    <s v="PO143319"/>
    <s v="GRN194852"/>
    <s v="11701-0429"/>
    <s v="MULTI-FUNCTION PRINTER LASER COLOR 120V"/>
    <s v="Boston Massachusetts"/>
    <n v="3154"/>
    <x v="0"/>
    <s v="Crude"/>
    <n v="2.5295079999999999"/>
  </r>
  <r>
    <d v="2023-06-01T00:00:00"/>
    <s v="S023136"/>
    <x v="74"/>
    <s v="PO144684"/>
    <s v="GRN189080"/>
    <n v="57256954"/>
    <s v="NYLON TUBE SPACER 6.4MM X 3.7MM X 9.5MM LONG"/>
    <s v="Stoke-on-Trent ST6 2EB"/>
    <n v="8.4"/>
    <x v="2"/>
    <s v="Diesel"/>
    <n v="3.1080000000000001E-5"/>
  </r>
  <r>
    <d v="2023-06-01T00:00:00"/>
    <s v="S023136"/>
    <x v="74"/>
    <s v="PO145810"/>
    <s v="GRN189276"/>
    <s v="11547-0923"/>
    <s v="CORDSET CONTINENT EUROPE W/C13 CONN 3.5M"/>
    <s v="Stoke-on-Trent ST6 2EB"/>
    <n v="8.4"/>
    <x v="2"/>
    <s v="Diesel"/>
    <n v="3.1080000000000001E-5"/>
  </r>
  <r>
    <d v="2023-06-01T00:00:00"/>
    <s v="S023136"/>
    <x v="74"/>
    <s v="PO144304"/>
    <s v="GRN189513"/>
    <s v="11700-5679"/>
    <s v="LIGHT LED 24 VDC"/>
    <s v="Stoke-on-Trent ST6 2EB"/>
    <n v="8.4"/>
    <x v="2"/>
    <s v="Diesel"/>
    <n v="3.1080000000000001E-5"/>
  </r>
  <r>
    <d v="2023-06-01T00:00:00"/>
    <s v="S023136"/>
    <x v="74"/>
    <s v="PO144473"/>
    <s v="GRN189594"/>
    <n v="51208370"/>
    <s v="SKYTILE SURFACE LINEAR IP20 1200mm LED 49W 1-10V D"/>
    <s v="Stoke-on-Trent ST6 2EB"/>
    <n v="8.4"/>
    <x v="2"/>
    <s v="Diesel"/>
    <n v="3.1080000000000001E-5"/>
  </r>
  <r>
    <d v="2023-06-01T00:00:00"/>
    <s v="S023136"/>
    <x v="74"/>
    <s v="PO144858"/>
    <s v="GRN190306"/>
    <s v="11700-5679"/>
    <s v="LIGHT LED 24 VDC"/>
    <s v="Stoke-on-Trent ST6 2EB"/>
    <n v="8.4"/>
    <x v="2"/>
    <s v="Diesel"/>
    <n v="3.1080000000000001E-5"/>
  </r>
  <r>
    <d v="2023-06-01T00:00:00"/>
    <s v="S023136"/>
    <x v="74"/>
    <s v="PO144684"/>
    <s v="GRN190310"/>
    <s v="11700-5679"/>
    <s v="LIGHT LED 24 VDC"/>
    <s v="Stoke-on-Trent ST6 2EB"/>
    <n v="8.4"/>
    <x v="2"/>
    <s v="Diesel"/>
    <n v="3.1080000000000001E-5"/>
  </r>
  <r>
    <d v="2023-06-01T00:00:00"/>
    <s v="S023136"/>
    <x v="74"/>
    <s v="PO145184"/>
    <s v="GRN190404"/>
    <n v="57211870"/>
    <s v="DEHUMIDIFYING ELEMENT"/>
    <s v="Stoke-on-Trent ST6 2EB"/>
    <n v="8.4"/>
    <x v="2"/>
    <s v="Diesel"/>
    <n v="3.1080000000000001E-5"/>
  </r>
  <r>
    <d v="2023-07-01T00:00:00"/>
    <s v="S023136"/>
    <x v="74"/>
    <s v="PO136774"/>
    <s v="GRN190864"/>
    <n v="10203541"/>
    <s v="TEMPERATURE CONTROLLER/PROCESS TWO RELAY"/>
    <s v="Stoke-on-Trent ST6 2EB"/>
    <n v="8.4"/>
    <x v="2"/>
    <s v="Diesel"/>
    <n v="3.1080000000000001E-5"/>
  </r>
  <r>
    <d v="2023-07-01T00:00:00"/>
    <s v="S023136"/>
    <x v="74"/>
    <s v="PO147147"/>
    <s v="GRN190868"/>
    <n v="101044752"/>
    <s v="15M UK 3 PIN PLUG TO C13 MAINS POWER CABLE, BLACK"/>
    <s v="Stoke-on-Trent ST6 2EB"/>
    <n v="8.4"/>
    <x v="2"/>
    <s v="Diesel"/>
    <n v="3.1080000000000001E-5"/>
  </r>
  <r>
    <d v="2023-07-01T00:00:00"/>
    <s v="S023136"/>
    <x v="74"/>
    <s v="PO145577"/>
    <s v="GRN190894"/>
    <n v="30203373"/>
    <s v="24AWG 6PR CABLE 8.59 OD XGF SUPRA SHIELD(30M REEL)"/>
    <s v="Stoke-on-Trent ST6 2EB"/>
    <n v="8.4"/>
    <x v="2"/>
    <s v="Diesel"/>
    <n v="3.1080000000000001E-5"/>
  </r>
  <r>
    <d v="2023-07-01T00:00:00"/>
    <s v="S023136"/>
    <x v="74"/>
    <s v="PO147018"/>
    <s v="GRN190944"/>
    <n v="21205963"/>
    <s v="MAINS POWER LEAD UK 3 PIN PLUG/IEC C13 5A BLACK -1"/>
    <s v="Stoke-on-Trent ST6 2EB"/>
    <n v="8.4"/>
    <x v="2"/>
    <s v="Diesel"/>
    <n v="3.1080000000000001E-5"/>
  </r>
  <r>
    <d v="2023-07-01T00:00:00"/>
    <s v="S023136"/>
    <x v="74"/>
    <s v="PO144304"/>
    <s v="GRN190975"/>
    <n v="101010697"/>
    <s v="2M PREMIUM HIGH SPEED HDMI CABLE"/>
    <s v="Stoke-on-Trent ST6 2EB"/>
    <n v="8.4"/>
    <x v="2"/>
    <s v="Diesel"/>
    <n v="3.1080000000000001E-5"/>
  </r>
  <r>
    <d v="2023-07-01T00:00:00"/>
    <s v="S023136"/>
    <x v="74"/>
    <s v="PO145634"/>
    <s v="GRN190976"/>
    <n v="57211908"/>
    <s v="NYLON TUBE SPACER 6.4MM X 3.7MM X 7.9MM LONG"/>
    <s v="Stoke-on-Trent ST6 2EB"/>
    <n v="8.4"/>
    <x v="2"/>
    <s v="Diesel"/>
    <n v="3.1080000000000001E-5"/>
  </r>
  <r>
    <d v="2023-07-01T00:00:00"/>
    <s v="S023136"/>
    <x v="74"/>
    <s v="PO146661"/>
    <s v="GRN191062"/>
    <s v="11547-0923"/>
    <s v="CORDSET CONTINENT EUROPE W/C13 CONN 3.5M"/>
    <s v="Stoke-on-Trent ST6 2EB"/>
    <n v="8.4"/>
    <x v="2"/>
    <s v="Diesel"/>
    <n v="3.1080000000000001E-5"/>
  </r>
  <r>
    <d v="2023-07-01T00:00:00"/>
    <s v="S023136"/>
    <x v="74"/>
    <s v="PO144474"/>
    <s v="GRN191434"/>
    <s v="11539-0012"/>
    <s v="TERMINAL RING 1/4-HOLE  12-10AWG"/>
    <s v="Stoke-on-Trent ST6 2EB"/>
    <n v="8.4"/>
    <x v="2"/>
    <s v="Diesel"/>
    <n v="3.1080000000000001E-5"/>
  </r>
  <r>
    <d v="2023-07-01T00:00:00"/>
    <s v="S023136"/>
    <x v="74"/>
    <s v="PO144858"/>
    <s v="GRN191471"/>
    <n v="57256954"/>
    <s v="NYLON TUBE SPACER 6.4MM X 3.7MM X 9.5MM LONG"/>
    <s v="Stoke-on-Trent ST6 2EB"/>
    <n v="8.4"/>
    <x v="2"/>
    <s v="Diesel"/>
    <n v="3.1080000000000001E-5"/>
  </r>
  <r>
    <d v="2023-07-01T00:00:00"/>
    <s v="S023136"/>
    <x v="74"/>
    <s v="PO147326"/>
    <s v="GRN191477"/>
    <n v="101032455"/>
    <s v="SQUARE PLATE BUFFER 50 X 50"/>
    <s v="Stoke-on-Trent ST6 2EB"/>
    <n v="8.4"/>
    <x v="2"/>
    <s v="Diesel"/>
    <n v="3.1080000000000001E-5"/>
  </r>
  <r>
    <d v="2023-07-01T00:00:00"/>
    <s v="S023136"/>
    <x v="74"/>
    <s v="PO144751"/>
    <s v="GRN191586"/>
    <s v="11700-7513"/>
    <s v="HUMIDITY INDICATOR"/>
    <s v="Stoke-on-Trent ST6 2EB"/>
    <n v="8.4"/>
    <x v="2"/>
    <s v="Diesel"/>
    <n v="3.1080000000000001E-5"/>
  </r>
  <r>
    <d v="2023-07-01T00:00:00"/>
    <s v="S023136"/>
    <x v="74"/>
    <s v="PO144304"/>
    <s v="GRN191589"/>
    <s v="11700-5679"/>
    <s v="LIGHT LED 24 VDC"/>
    <s v="Stoke-on-Trent ST6 2EB"/>
    <n v="8.4"/>
    <x v="2"/>
    <s v="Diesel"/>
    <n v="3.1080000000000001E-5"/>
  </r>
  <r>
    <d v="2023-07-01T00:00:00"/>
    <s v="S023136"/>
    <x v="74"/>
    <s v="PO145756"/>
    <s v="GRN191801"/>
    <n v="57258193"/>
    <s v="HANGING HANDLE STEDALL 9303Y"/>
    <s v="Stoke-on-Trent ST6 2EB"/>
    <n v="8.4"/>
    <x v="2"/>
    <s v="Diesel"/>
    <n v="3.1080000000000001E-5"/>
  </r>
  <r>
    <d v="2023-07-01T00:00:00"/>
    <s v="S023136"/>
    <x v="74"/>
    <s v="PO145184"/>
    <s v="GRN191803"/>
    <n v="57211908"/>
    <s v="NYLON TUBE SPACER 6.4MM X 3.7MM X 7.9MM LONG"/>
    <s v="Stoke-on-Trent ST6 2EB"/>
    <n v="8.4"/>
    <x v="2"/>
    <s v="Diesel"/>
    <n v="3.1080000000000001E-5"/>
  </r>
  <r>
    <d v="2023-07-01T00:00:00"/>
    <s v="S023136"/>
    <x v="74"/>
    <s v="PO147326"/>
    <s v="GRN191816"/>
    <n v="101031838"/>
    <s v="HEAVY DUTY MULTI BLADE WEATHERPROOF SEAL X 1M LONG"/>
    <s v="Stoke-on-Trent ST6 2EB"/>
    <n v="8.4"/>
    <x v="2"/>
    <s v="Diesel"/>
    <n v="3.1080000000000001E-5"/>
  </r>
  <r>
    <d v="2023-07-01T00:00:00"/>
    <s v="S023136"/>
    <x v="74"/>
    <s v="PO144858"/>
    <s v="GRN191840"/>
    <s v="11700-5679"/>
    <s v="LIGHT LED 24 VDC"/>
    <s v="Stoke-on-Trent ST6 2EB"/>
    <n v="8.4"/>
    <x v="2"/>
    <s v="Diesel"/>
    <n v="3.1080000000000001E-5"/>
  </r>
  <r>
    <d v="2023-07-01T00:00:00"/>
    <s v="S023136"/>
    <x v="74"/>
    <s v="PO144473"/>
    <s v="GRN191843"/>
    <n v="51208370"/>
    <s v="SKYTILE SURFACE LINEAR IP20 1200mm LED 49W 1-10V D"/>
    <s v="Stoke-on-Trent ST6 2EB"/>
    <n v="8.4"/>
    <x v="2"/>
    <s v="Diesel"/>
    <n v="3.1080000000000001E-5"/>
  </r>
  <r>
    <d v="2023-07-01T00:00:00"/>
    <s v="S023136"/>
    <x v="74"/>
    <s v="PO144596"/>
    <s v="GRN192154"/>
    <n v="50201211"/>
    <s v="DISTRIBUTION TERMINAL BLOCK 3 X CAGE CLAMP"/>
    <s v="Stoke-on-Trent ST6 2EB"/>
    <n v="8.4"/>
    <x v="2"/>
    <s v="Diesel"/>
    <n v="3.1080000000000001E-5"/>
  </r>
  <r>
    <d v="2023-07-01T00:00:00"/>
    <s v="S023136"/>
    <x v="74"/>
    <s v="PO144858"/>
    <s v="GRN192155"/>
    <n v="57256954"/>
    <s v="NYLON TUBE SPACER 6.4MM X 3.7MM X 9.5MM LONG"/>
    <s v="Stoke-on-Trent ST6 2EB"/>
    <n v="8.4"/>
    <x v="2"/>
    <s v="Diesel"/>
    <n v="3.1080000000000001E-5"/>
  </r>
  <r>
    <d v="2023-07-01T00:00:00"/>
    <s v="S023136"/>
    <x v="74"/>
    <s v="PO144751"/>
    <s v="GRN192385"/>
    <s v="11700-7513"/>
    <s v="HUMIDITY INDICATOR"/>
    <s v="Stoke-on-Trent ST6 2EB"/>
    <n v="8.4"/>
    <x v="2"/>
    <s v="Diesel"/>
    <n v="3.1080000000000001E-5"/>
  </r>
  <r>
    <d v="2023-07-01T00:00:00"/>
    <s v="S023136"/>
    <x v="74"/>
    <s v="PO137341"/>
    <s v="GRN192491"/>
    <n v="10203541"/>
    <s v="TEMPERATURE CONTROLLER/PROCESS TWO RELAY"/>
    <s v="Stoke-on-Trent ST6 2EB"/>
    <n v="8.4"/>
    <x v="2"/>
    <s v="Diesel"/>
    <n v="3.1080000000000001E-5"/>
  </r>
  <r>
    <d v="2023-07-01T00:00:00"/>
    <s v="S023136"/>
    <x v="74"/>
    <s v="PO146791"/>
    <s v="GRN192820"/>
    <n v="57211870"/>
    <s v="DEHUMIDIFYING ELEMENT"/>
    <s v="Stoke-on-Trent ST6 2EB"/>
    <n v="8.4"/>
    <x v="2"/>
    <s v="Diesel"/>
    <n v="3.1080000000000001E-5"/>
  </r>
  <r>
    <d v="2023-08-01T00:00:00"/>
    <s v="S023136"/>
    <x v="74"/>
    <s v="PO147948"/>
    <s v="GRN193016"/>
    <n v="10206231"/>
    <s v="RADIATOR MOUNT"/>
    <s v="Stoke-on-Trent ST6 2EB"/>
    <n v="8.4"/>
    <x v="2"/>
    <s v="Diesel"/>
    <n v="3.1080000000000001E-5"/>
  </r>
  <r>
    <d v="2023-08-01T00:00:00"/>
    <s v="S023136"/>
    <x v="74"/>
    <s v="PO144684"/>
    <s v="GRN193069"/>
    <s v="11700-8739"/>
    <s v="CABLE PATCH CAT5E RJ45 SHIELDED HIGH FLEX OUTDOOR"/>
    <s v="Stoke-on-Trent ST6 2EB"/>
    <n v="8.4"/>
    <x v="2"/>
    <s v="Diesel"/>
    <n v="3.1080000000000001E-5"/>
  </r>
  <r>
    <d v="2023-08-01T00:00:00"/>
    <s v="S023136"/>
    <x v="74"/>
    <s v="PO137824"/>
    <s v="GRN193071"/>
    <n v="10203541"/>
    <s v="TEMPERATURE CONTROLLER/PROCESS TWO RELAY"/>
    <s v="Stoke-on-Trent ST6 2EB"/>
    <n v="8.4"/>
    <x v="2"/>
    <s v="Diesel"/>
    <n v="3.1080000000000001E-5"/>
  </r>
  <r>
    <d v="2023-08-01T00:00:00"/>
    <s v="S023136"/>
    <x v="74"/>
    <s v="PO144473"/>
    <s v="GRN193080"/>
    <n v="101032024"/>
    <s v="SNAP ACTION LIMIT SWITCH PLUNGER NO/NC 240V IP66 T"/>
    <s v="Stoke-on-Trent ST6 2EB"/>
    <n v="8.4"/>
    <x v="2"/>
    <s v="Diesel"/>
    <n v="3.1080000000000001E-5"/>
  </r>
  <r>
    <d v="2023-08-01T00:00:00"/>
    <s v="S023136"/>
    <x v="74"/>
    <s v="PO144858"/>
    <s v="GRN193089"/>
    <s v="11700-5679"/>
    <s v="LIGHT LED 24 VDC"/>
    <s v="Stoke-on-Trent ST6 2EB"/>
    <n v="8.4"/>
    <x v="2"/>
    <s v="Diesel"/>
    <n v="3.1080000000000001E-5"/>
  </r>
  <r>
    <d v="2023-08-01T00:00:00"/>
    <s v="S023136"/>
    <x v="74"/>
    <s v="PO146791"/>
    <s v="GRN193160"/>
    <n v="57211870"/>
    <s v="DEHUMIDIFYING ELEMENT"/>
    <s v="Stoke-on-Trent ST6 2EB"/>
    <n v="8.4"/>
    <x v="2"/>
    <s v="Diesel"/>
    <n v="3.1080000000000001E-5"/>
  </r>
  <r>
    <d v="2023-08-01T00:00:00"/>
    <s v="S023136"/>
    <x v="74"/>
    <s v="PO143678"/>
    <s v="GRN193175"/>
    <n v="101027752"/>
    <s v="GOLD LINE DISPLAYPORT 1.2 CABLE - 5M LONG"/>
    <s v="Stoke-on-Trent ST6 2EB"/>
    <n v="8.4"/>
    <x v="2"/>
    <s v="Diesel"/>
    <n v="3.1080000000000001E-5"/>
  </r>
  <r>
    <d v="2023-08-01T00:00:00"/>
    <s v="S023136"/>
    <x v="74"/>
    <s v="PO143471"/>
    <s v="GRN193187"/>
    <n v="101023014"/>
    <s v="CAT5E MALE RJ45 CONNECTOR STRAIGHT MOUNT SHIELDED"/>
    <s v="Stoke-on-Trent ST6 2EB"/>
    <n v="8.4"/>
    <x v="2"/>
    <s v="Diesel"/>
    <n v="3.1080000000000001E-5"/>
  </r>
  <r>
    <d v="2023-08-01T00:00:00"/>
    <s v="S023136"/>
    <x v="74"/>
    <s v="PO143678"/>
    <s v="GRN193254"/>
    <n v="101027752"/>
    <s v="GOLD LINE DISPLAYPORT 1.2 CABLE - 5M LONG"/>
    <s v="Stoke-on-Trent ST6 2EB"/>
    <n v="8.4"/>
    <x v="2"/>
    <s v="Diesel"/>
    <n v="3.1080000000000001E-5"/>
  </r>
  <r>
    <d v="2023-08-01T00:00:00"/>
    <s v="S023136"/>
    <x v="74"/>
    <s v="PO145184"/>
    <s v="GRN193280"/>
    <n v="101023014"/>
    <s v="CAT5E MALE RJ45 CONNECTOR STRAIGHT MOUNT SHIELDED"/>
    <s v="Stoke-on-Trent ST6 2EB"/>
    <n v="8.4"/>
    <x v="2"/>
    <s v="Diesel"/>
    <n v="3.1080000000000001E-5"/>
  </r>
  <r>
    <d v="2023-08-01T00:00:00"/>
    <s v="S023136"/>
    <x v="74"/>
    <s v="PO145374"/>
    <s v="GRN193434"/>
    <n v="57256954"/>
    <s v="NYLON TUBE SPACER 6.4MM X 3.7MM X 9.5MM LONG"/>
    <s v="Stoke-on-Trent ST6 2EB"/>
    <n v="8.4"/>
    <x v="2"/>
    <s v="Diesel"/>
    <n v="3.1080000000000001E-5"/>
  </r>
  <r>
    <d v="2023-08-01T00:00:00"/>
    <s v="S023136"/>
    <x v="74"/>
    <s v="PO145184"/>
    <s v="GRN193729"/>
    <s v="11700-5679"/>
    <s v="LIGHT LED 24 VDC"/>
    <s v="Stoke-on-Trent ST6 2EB"/>
    <n v="8.4"/>
    <x v="2"/>
    <s v="Diesel"/>
    <n v="3.1080000000000001E-5"/>
  </r>
  <r>
    <d v="2023-08-01T00:00:00"/>
    <s v="S023136"/>
    <x v="74"/>
    <s v="PO148101"/>
    <s v="GRN193792"/>
    <n v="101023014"/>
    <s v="CAT5E MALE RJ45 CONNECTOR STRAIGHT MOUNT SHIELDED"/>
    <s v="Stoke-on-Trent ST6 2EB"/>
    <n v="8.4"/>
    <x v="2"/>
    <s v="Diesel"/>
    <n v="3.1080000000000001E-5"/>
  </r>
  <r>
    <d v="2023-08-01T00:00:00"/>
    <s v="S023136"/>
    <x v="74"/>
    <s v="PO145634"/>
    <s v="GRN193794"/>
    <n v="57207480"/>
    <s v="MODIFIED TRIMLINE SWINGHANDLE"/>
    <s v="Stoke-on-Trent ST6 2EB"/>
    <n v="8.4"/>
    <x v="2"/>
    <s v="Diesel"/>
    <n v="3.1080000000000001E-5"/>
  </r>
  <r>
    <d v="2023-08-01T00:00:00"/>
    <s v="S023136"/>
    <x v="74"/>
    <s v="PO145577"/>
    <s v="GRN193795"/>
    <n v="57256954"/>
    <s v="NYLON TUBE SPACER 6.4MM X 3.7MM X 9.5MM LONG"/>
    <s v="Stoke-on-Trent ST6 2EB"/>
    <n v="8.4"/>
    <x v="2"/>
    <s v="Diesel"/>
    <n v="3.1080000000000001E-5"/>
  </r>
  <r>
    <d v="2023-08-01T00:00:00"/>
    <s v="S023136"/>
    <x v="74"/>
    <s v="PO145634"/>
    <s v="GRN193896"/>
    <n v="57211908"/>
    <s v="NYLON TUBE SPACER 6.4MM X 3.7MM X 7.9MM LONG"/>
    <s v="Stoke-on-Trent ST6 2EB"/>
    <n v="8.4"/>
    <x v="2"/>
    <s v="Diesel"/>
    <n v="3.1080000000000001E-5"/>
  </r>
  <r>
    <d v="2023-08-01T00:00:00"/>
    <s v="S023136"/>
    <x v="74"/>
    <s v="PO148101"/>
    <s v="GRN193971"/>
    <n v="101027752"/>
    <s v="GOLD LINE DISPLAYPORT 1.2 CABLE - 5M LONG"/>
    <s v="Stoke-on-Trent ST6 2EB"/>
    <n v="8.4"/>
    <x v="2"/>
    <s v="Diesel"/>
    <n v="3.1080000000000001E-5"/>
  </r>
  <r>
    <d v="2023-08-01T00:00:00"/>
    <s v="S023136"/>
    <x v="74"/>
    <s v="PO145374"/>
    <s v="GRN194379"/>
    <s v="11700-5679"/>
    <s v="LIGHT LED 24 VDC"/>
    <s v="Stoke-on-Trent ST6 2EB"/>
    <n v="8.4"/>
    <x v="2"/>
    <s v="Diesel"/>
    <n v="3.1080000000000001E-5"/>
  </r>
  <r>
    <d v="2023-08-01T00:00:00"/>
    <s v="S023136"/>
    <x v="74"/>
    <s v="PO141668"/>
    <s v="GRN194724"/>
    <n v="101044125"/>
    <s v="M91 REVERSIBLE INDUCTION AC MOTOR, 40W, 1 PH, 230V"/>
    <s v="Stoke-on-Trent ST6 2EB"/>
    <n v="8.4"/>
    <x v="2"/>
    <s v="Diesel"/>
    <n v="3.1080000000000001E-5"/>
  </r>
  <r>
    <d v="2023-09-01T00:00:00"/>
    <s v="S023136"/>
    <x v="74"/>
    <s v="PO148140"/>
    <s v="GRN195323"/>
    <n v="57207489"/>
    <s v="PLANT ON FIXED WINDOW 14&quot; x 18&quot; CLEAR TOUGHENED GL"/>
    <s v="Stoke-on-Trent ST6 2EB"/>
    <n v="8.4"/>
    <x v="2"/>
    <s v="Diesel"/>
    <n v="3.1080000000000001E-5"/>
  </r>
  <r>
    <d v="2023-09-01T00:00:00"/>
    <s v="S023136"/>
    <x v="74"/>
    <s v="PO147108"/>
    <s v="GRN195378"/>
    <n v="57211870"/>
    <s v="DEHUMIDIFYING ELEMENT"/>
    <s v="Stoke-on-Trent ST6 2EB"/>
    <n v="8.4"/>
    <x v="2"/>
    <s v="Diesel"/>
    <n v="3.1080000000000001E-5"/>
  </r>
  <r>
    <d v="2023-09-01T00:00:00"/>
    <s v="S023136"/>
    <x v="74"/>
    <s v="PO141668"/>
    <s v="GRN195404"/>
    <s v="11700-8739"/>
    <s v="CABLE PATCH CAT5E RJ45 SHIELDED HIGH FLEX OUTDOOR"/>
    <s v="Stoke-on-Trent ST6 2EB"/>
    <n v="8.4"/>
    <x v="2"/>
    <s v="Diesel"/>
    <n v="3.1080000000000001E-5"/>
  </r>
  <r>
    <d v="2023-09-01T00:00:00"/>
    <s v="S023136"/>
    <x v="74"/>
    <s v="PO148101"/>
    <s v="GRN195409"/>
    <n v="101023014"/>
    <s v="CAT5E MALE RJ45 CONNECTOR STRAIGHT MOUNT SHIELDED"/>
    <s v="Stoke-on-Trent ST6 2EB"/>
    <n v="8.4"/>
    <x v="2"/>
    <s v="Diesel"/>
    <n v="3.1080000000000001E-5"/>
  </r>
  <r>
    <d v="2023-09-01T00:00:00"/>
    <s v="S023136"/>
    <x v="74"/>
    <s v="PO145937"/>
    <s v="GRN195508"/>
    <s v="11700-5679"/>
    <s v="LIGHT LED 24 VDC"/>
    <s v="Stoke-on-Trent ST6 2EB"/>
    <n v="8.4"/>
    <x v="2"/>
    <s v="Diesel"/>
    <n v="3.1080000000000001E-5"/>
  </r>
  <r>
    <d v="2023-09-01T00:00:00"/>
    <s v="S023136"/>
    <x v="74"/>
    <s v="PO143678"/>
    <s v="GRN195855"/>
    <n v="101027752"/>
    <s v="GOLD LINE DISPLAYPORT 1.2 CABLE - 5M LONG"/>
    <s v="Stoke-on-Trent ST6 2EB"/>
    <n v="8.4"/>
    <x v="2"/>
    <s v="Diesel"/>
    <n v="3.1080000000000001E-5"/>
  </r>
  <r>
    <d v="2023-09-01T00:00:00"/>
    <s v="S023136"/>
    <x v="74"/>
    <s v="PO148140"/>
    <s v="GRN195858"/>
    <s v="11594-0107"/>
    <s v="TUBING LOOM BLK SPLIT POLY 5/8 ID - 30MTR"/>
    <s v="Stoke-on-Trent ST6 2EB"/>
    <n v="8.4"/>
    <x v="2"/>
    <s v="Diesel"/>
    <n v="3.1080000000000001E-5"/>
  </r>
  <r>
    <d v="2023-09-01T00:00:00"/>
    <s v="S023136"/>
    <x v="74"/>
    <s v="PO148101"/>
    <s v="GRN195925"/>
    <n v="21212119"/>
    <s v="USB A PLUG TO USB A SOCKET EXTENSION CABLE - 5M TR"/>
    <s v="Stoke-on-Trent ST6 2EB"/>
    <n v="8.4"/>
    <x v="2"/>
    <s v="Diesel"/>
    <n v="3.1080000000000001E-5"/>
  </r>
  <r>
    <d v="2023-09-01T00:00:00"/>
    <s v="S023136"/>
    <x v="74"/>
    <s v="PO141894"/>
    <s v="GRN195928"/>
    <s v="11700-3978"/>
    <s v="ARM RACK CHASSIS CABLE MANAGEMENT"/>
    <s v="Stoke-on-Trent ST6 2EB"/>
    <n v="8.4"/>
    <x v="2"/>
    <s v="Diesel"/>
    <n v="3.1080000000000001E-5"/>
  </r>
  <r>
    <d v="2023-09-01T00:00:00"/>
    <s v="S023136"/>
    <x v="74"/>
    <s v="PO148795"/>
    <s v="GRN195988"/>
    <s v="11539-0540"/>
    <s v="TERMINAL RING VINYL INSULATED M6 2.5-6.0 YELLOW"/>
    <s v="Stoke-on-Trent ST6 2EB"/>
    <n v="8.4"/>
    <x v="2"/>
    <s v="Diesel"/>
    <n v="3.1080000000000001E-5"/>
  </r>
  <r>
    <d v="2023-09-01T00:00:00"/>
    <s v="S023136"/>
    <x v="74"/>
    <s v="PO138714"/>
    <s v="GRN196226"/>
    <n v="10203541"/>
    <s v="TEMPERATURE CONTROLLER/PROCESS TWO RELAY"/>
    <s v="Stoke-on-Trent ST6 2EB"/>
    <n v="8.4"/>
    <x v="2"/>
    <s v="Diesel"/>
    <n v="3.1080000000000001E-5"/>
  </r>
  <r>
    <d v="2023-09-01T00:00:00"/>
    <s v="S023136"/>
    <x v="74"/>
    <s v="PO141785"/>
    <s v="GRN196228"/>
    <n v="10203541"/>
    <s v="TEMPERATURE CONTROLLER/PROCESS TWO RELAY"/>
    <s v="Stoke-on-Trent ST6 2EB"/>
    <n v="8.4"/>
    <x v="2"/>
    <s v="Diesel"/>
    <n v="3.1080000000000001E-5"/>
  </r>
  <r>
    <d v="2023-09-01T00:00:00"/>
    <s v="S023136"/>
    <x v="74"/>
    <s v="PO145577"/>
    <s v="GRN196652"/>
    <n v="57256954"/>
    <s v="NYLON TUBE SPACER 6.4MM X 3.7MM X 9.5MM LONG"/>
    <s v="Stoke-on-Trent ST6 2EB"/>
    <n v="8.4"/>
    <x v="2"/>
    <s v="Diesel"/>
    <n v="3.1080000000000001E-5"/>
  </r>
  <r>
    <d v="2023-08-01T00:00:00"/>
    <s v="S001121"/>
    <x v="5"/>
    <s v="PO144723"/>
    <s v="GRN194920"/>
    <s v="11700-6227"/>
    <s v="FACTORYTALK SE SITE EDITION STATION LICENSE"/>
    <s v="Salford M5 4BE"/>
    <n v="103.6"/>
    <x v="2"/>
    <s v="Diesel"/>
    <n v="3.8331999999999998E-4"/>
  </r>
  <r>
    <d v="2023-09-01T00:00:00"/>
    <s v="S023136"/>
    <x v="74"/>
    <s v="PO145374"/>
    <s v="GRN196660"/>
    <n v="57256954"/>
    <s v="NYLON TUBE SPACER 6.4MM X 3.7MM X 9.5MM LONG"/>
    <s v="Stoke-on-Trent ST6 2EB"/>
    <n v="8.4"/>
    <x v="2"/>
    <s v="Diesel"/>
    <n v="3.1080000000000001E-5"/>
  </r>
  <r>
    <d v="2023-09-01T00:00:00"/>
    <s v="S023136"/>
    <x v="74"/>
    <s v="PO149235"/>
    <s v="GRN196812"/>
    <n v="21205963"/>
    <s v="MAINS POWER LEAD UK 3 PIN PLUG/IEC C13 5A BLACK -1"/>
    <s v="Stoke-on-Trent ST6 2EB"/>
    <n v="8.4"/>
    <x v="2"/>
    <s v="Diesel"/>
    <n v="3.1080000000000001E-5"/>
  </r>
  <r>
    <d v="2023-09-01T00:00:00"/>
    <s v="S023136"/>
    <x v="74"/>
    <s v="PO147108"/>
    <s v="GRN197224"/>
    <n v="57211870"/>
    <s v="DEHUMIDIFYING ELEMENT"/>
    <s v="Stoke-on-Trent ST6 2EB"/>
    <n v="8.4"/>
    <x v="2"/>
    <s v="Diesel"/>
    <n v="3.1080000000000001E-5"/>
  </r>
  <r>
    <d v="2023-09-01T00:00:00"/>
    <s v="S023136"/>
    <x v="74"/>
    <s v="PO143736"/>
    <s v="GRN197225"/>
    <s v="11700-5344"/>
    <s v="CABLE 1.2 METER RJ45S TO RJ45S CAT5E"/>
    <s v="Stoke-on-Trent ST6 2EB"/>
    <n v="8.4"/>
    <x v="2"/>
    <s v="Diesel"/>
    <n v="3.1080000000000001E-5"/>
  </r>
  <r>
    <d v="2023-09-01T00:00:00"/>
    <s v="S023136"/>
    <x v="74"/>
    <s v="PO148739"/>
    <s v="GRN197459"/>
    <s v="11700-7094"/>
    <s v="MINI CIRCUIT BREAKER IEC 440VAC 3P K 16A"/>
    <s v="Stoke-on-Trent ST6 2EB"/>
    <n v="8.4"/>
    <x v="2"/>
    <s v="Diesel"/>
    <n v="3.1080000000000001E-5"/>
  </r>
  <r>
    <d v="2023-09-01T00:00:00"/>
    <s v="S023136"/>
    <x v="74"/>
    <s v="PO149175"/>
    <s v="GRN197666"/>
    <n v="42206604"/>
    <s v="ENCLOSURE WITH MOUNTING PLATE 600 x 600 x 300mm SS"/>
    <s v="Stoke-on-Trent ST6 2EB"/>
    <n v="8.4"/>
    <x v="2"/>
    <s v="Diesel"/>
    <n v="3.1080000000000001E-5"/>
  </r>
  <r>
    <d v="2023-09-01T00:00:00"/>
    <s v="S023136"/>
    <x v="74"/>
    <s v="PO149217"/>
    <s v="GRN197667"/>
    <s v="204-01079"/>
    <s v="POWER SUPPLY, 24 VDC, 750W (RSP-750-24)"/>
    <s v="Stoke-on-Trent ST6 2EB"/>
    <n v="8.4"/>
    <x v="2"/>
    <s v="Diesel"/>
    <n v="3.1080000000000001E-5"/>
  </r>
  <r>
    <d v="2023-09-01T00:00:00"/>
    <s v="S023136"/>
    <x v="74"/>
    <s v="PO149235"/>
    <s v="GRN197843"/>
    <n v="1045039"/>
    <s v="VECAM DOOR LOCK C/W BARREL - LEFT HAND"/>
    <s v="Stoke-on-Trent ST6 2EB"/>
    <n v="8.4"/>
    <x v="2"/>
    <s v="Diesel"/>
    <n v="3.1080000000000001E-5"/>
  </r>
  <r>
    <d v="2023-10-01T00:00:00"/>
    <s v="S023136"/>
    <x v="74"/>
    <s v="PO148140"/>
    <s v="GRN198054"/>
    <n v="57211870"/>
    <s v="DEHUMIDIFYING ELEMENT"/>
    <s v="Stoke-on-Trent ST6 2EB"/>
    <n v="8.4"/>
    <x v="2"/>
    <s v="Diesel"/>
    <n v="3.1080000000000001E-5"/>
  </r>
  <r>
    <d v="2023-10-01T00:00:00"/>
    <s v="S023136"/>
    <x v="74"/>
    <s v="PO149112"/>
    <s v="GRN198115"/>
    <n v="101027752"/>
    <s v="GOLD LINE DISPLAYPORT 1.2 CABLE - 5M LONG"/>
    <s v="Stoke-on-Trent ST6 2EB"/>
    <n v="8.4"/>
    <x v="2"/>
    <s v="Diesel"/>
    <n v="3.1080000000000001E-5"/>
  </r>
  <r>
    <d v="2023-10-01T00:00:00"/>
    <s v="S023136"/>
    <x v="74"/>
    <s v="PO148795"/>
    <s v="GRN198333"/>
    <n v="101010697"/>
    <s v="2M PREMIUM HIGH SPEED HDMI CABLE LINDY 36963"/>
    <s v="Stoke-on-Trent ST6 2EB"/>
    <n v="8.4"/>
    <x v="2"/>
    <s v="Diesel"/>
    <n v="3.1080000000000001E-5"/>
  </r>
  <r>
    <d v="2023-10-01T00:00:00"/>
    <s v="S023136"/>
    <x v="74"/>
    <s v="PO148739"/>
    <s v="GRN198335"/>
    <s v="11700-7190"/>
    <s v="MINI CIRCUIT BREAKER IEC 440VAC 3P K 50A"/>
    <s v="Stoke-on-Trent ST6 2EB"/>
    <n v="8.4"/>
    <x v="2"/>
    <s v="Diesel"/>
    <n v="3.1080000000000001E-5"/>
  </r>
  <r>
    <d v="2023-10-01T00:00:00"/>
    <s v="S023136"/>
    <x v="74"/>
    <s v="PO143678"/>
    <s v="GRN198635"/>
    <n v="101029953"/>
    <s v="KEL-BES-S ROUND BRUSH PLATE CABLE ENTRY SPLIT 50MM"/>
    <s v="Stoke-on-Trent ST6 2EB"/>
    <n v="8.4"/>
    <x v="2"/>
    <s v="Diesel"/>
    <n v="3.1080000000000001E-5"/>
  </r>
  <r>
    <d v="2023-10-01T00:00:00"/>
    <s v="S023136"/>
    <x v="74"/>
    <s v="PO147108"/>
    <s v="GRN199363"/>
    <n v="57211870"/>
    <s v="DEHUMIDIFYING ELEMENT"/>
    <s v="Stoke-on-Trent ST6 2EB"/>
    <n v="8.4"/>
    <x v="2"/>
    <s v="Diesel"/>
    <n v="3.1080000000000001E-5"/>
  </r>
  <r>
    <d v="2023-10-01T00:00:00"/>
    <s v="S023136"/>
    <x v="74"/>
    <s v="PO142302"/>
    <s v="GRN199752"/>
    <n v="101005428"/>
    <s v="TEMPERATURE CONTROLLER, HEAT EXCHANGERS &amp; CHILLER"/>
    <s v="Stoke-on-Trent ST6 2EB"/>
    <n v="8.4"/>
    <x v="2"/>
    <s v="Diesel"/>
    <n v="3.1080000000000001E-5"/>
  </r>
  <r>
    <d v="2023-10-01T00:00:00"/>
    <s v="S023136"/>
    <x v="74"/>
    <s v="PO148795"/>
    <s v="GRN199825"/>
    <n v="101032024"/>
    <s v="SNAP ACTION LIMIT SWITCH PLUNGER NO/NC 240V IP66 T"/>
    <s v="Stoke-on-Trent ST6 2EB"/>
    <n v="8.4"/>
    <x v="2"/>
    <s v="Diesel"/>
    <n v="3.1080000000000001E-5"/>
  </r>
  <r>
    <d v="2023-10-01T00:00:00"/>
    <s v="S023136"/>
    <x v="74"/>
    <s v="PO149112"/>
    <s v="GRN199833"/>
    <n v="57207489"/>
    <s v="PLANT ON FIXED WINDOW 14&quot; x 18&quot; CLEAR TOUGHENED GL"/>
    <s v="Stoke-on-Trent ST6 2EB"/>
    <n v="8.4"/>
    <x v="2"/>
    <s v="Diesel"/>
    <n v="3.1080000000000001E-5"/>
  </r>
  <r>
    <d v="2023-10-01T00:00:00"/>
    <s v="S023136"/>
    <x v="74"/>
    <s v="PO149112"/>
    <s v="GRN199836"/>
    <n v="101027752"/>
    <s v="GOLD LINE DISPLAYPORT 1.2 CABLE - 5M LONG"/>
    <s v="Stoke-on-Trent ST6 2EB"/>
    <n v="8.4"/>
    <x v="2"/>
    <s v="Diesel"/>
    <n v="3.1080000000000001E-5"/>
  </r>
  <r>
    <d v="2023-10-01T00:00:00"/>
    <s v="S023136"/>
    <x v="74"/>
    <s v="PO148795"/>
    <s v="GRN199853"/>
    <n v="101044752"/>
    <s v="15M UK 3 PIN PLUG TO C13 MAINS POWER CABLE, BLACK"/>
    <s v="Stoke-on-Trent ST6 2EB"/>
    <n v="8.4"/>
    <x v="2"/>
    <s v="Diesel"/>
    <n v="3.1080000000000001E-5"/>
  </r>
  <r>
    <d v="2023-10-01T00:00:00"/>
    <s v="S023136"/>
    <x v="74"/>
    <s v="PO145937"/>
    <s v="GRN199856"/>
    <s v="11700-5679"/>
    <s v="LIGHT LED 24 VDC"/>
    <s v="Stoke-on-Trent ST6 2EB"/>
    <n v="8.4"/>
    <x v="2"/>
    <s v="Diesel"/>
    <n v="3.1080000000000001E-5"/>
  </r>
  <r>
    <d v="2023-10-01T00:00:00"/>
    <s v="S023136"/>
    <x v="74"/>
    <s v="PO148795"/>
    <s v="GRN199858"/>
    <s v="11700-4728"/>
    <s v="CONNECTOR RJ45 RUGGEDIZED"/>
    <s v="Stoke-on-Trent ST6 2EB"/>
    <n v="8.4"/>
    <x v="2"/>
    <s v="Diesel"/>
    <n v="3.1080000000000001E-5"/>
  </r>
  <r>
    <d v="2023-10-01T00:00:00"/>
    <s v="S023136"/>
    <x v="74"/>
    <s v="PO148795"/>
    <s v="GRN199860"/>
    <n v="101032455"/>
    <s v="SQUARE PLATE BUFFER 50 X 50"/>
    <s v="Stoke-on-Trent ST6 2EB"/>
    <n v="8.4"/>
    <x v="2"/>
    <s v="Diesel"/>
    <n v="3.1080000000000001E-5"/>
  </r>
  <r>
    <d v="2023-10-01T00:00:00"/>
    <s v="S023136"/>
    <x v="74"/>
    <s v="PO149945"/>
    <s v="GRN200076"/>
    <s v="11701-3684"/>
    <s v="PRINTED MOUSE MAT WITH RAPISCAN LOGO"/>
    <s v="Stoke-on-Trent ST6 2EB"/>
    <n v="8.4"/>
    <x v="2"/>
    <s v="Diesel"/>
    <n v="3.1080000000000001E-5"/>
  </r>
  <r>
    <d v="2023-10-01T00:00:00"/>
    <s v="S023136"/>
    <x v="74"/>
    <s v="PO148739"/>
    <s v="GRN200203"/>
    <s v="11700-7093"/>
    <s v="MINI CIRCUIT BREAKER IEC 440VAC 3P K 6A"/>
    <s v="Stoke-on-Trent ST6 2EB"/>
    <n v="8.4"/>
    <x v="2"/>
    <s v="Diesel"/>
    <n v="3.1080000000000001E-5"/>
  </r>
  <r>
    <d v="2023-10-01T00:00:00"/>
    <s v="S023136"/>
    <x v="74"/>
    <s v="PO150172"/>
    <s v="GRN200599"/>
    <n v="57258230"/>
    <s v="LOCKING HANDLE - PUSH BUTTON"/>
    <s v="Stoke-on-Trent ST6 2EB"/>
    <n v="8.4"/>
    <x v="2"/>
    <s v="Diesel"/>
    <n v="3.1080000000000001E-5"/>
  </r>
  <r>
    <d v="2023-11-01T00:00:00"/>
    <s v="S023136"/>
    <x v="74"/>
    <s v="PO150540"/>
    <s v="GRN200967"/>
    <n v="5145040"/>
    <s v="TWO POSITION STAY PUT SELECTOR SWITCH"/>
    <s v="Stoke-on-Trent ST6 2EB"/>
    <n v="8.4"/>
    <x v="2"/>
    <s v="Diesel"/>
    <n v="3.1080000000000001E-5"/>
  </r>
  <r>
    <d v="2023-11-01T00:00:00"/>
    <s v="S023136"/>
    <x v="74"/>
    <s v="PO148795"/>
    <s v="GRN201042"/>
    <s v="11700-4728"/>
    <s v="CONNECTOR RJ45 RUGGEDIZED"/>
    <s v="Stoke-on-Trent ST6 2EB"/>
    <n v="8.4"/>
    <x v="2"/>
    <s v="Diesel"/>
    <n v="3.1080000000000001E-5"/>
  </r>
  <r>
    <d v="2023-11-01T00:00:00"/>
    <s v="S023136"/>
    <x v="74"/>
    <s v="PO149763"/>
    <s v="GRN201043"/>
    <n v="57207480"/>
    <s v="MODIFIED TRIMLINE SWINGHANDLE"/>
    <s v="Stoke-on-Trent ST6 2EB"/>
    <n v="8.4"/>
    <x v="2"/>
    <s v="Diesel"/>
    <n v="3.1080000000000001E-5"/>
  </r>
  <r>
    <d v="2023-11-01T00:00:00"/>
    <s v="S023136"/>
    <x v="74"/>
    <s v="PO150626"/>
    <s v="GRN201116"/>
    <n v="101029509"/>
    <s v="ANYBUS CAN-ETHERNET/IP CONVERTER HMS ELECTRONICS -"/>
    <s v="Stoke-on-Trent ST6 2EB"/>
    <n v="8.4"/>
    <x v="2"/>
    <s v="Diesel"/>
    <n v="3.1080000000000001E-5"/>
  </r>
  <r>
    <d v="2023-11-01T00:00:00"/>
    <s v="S023136"/>
    <x v="74"/>
    <s v="PO149763"/>
    <s v="GRN201512"/>
    <s v="340-1367-1"/>
    <s v="KIT INSTALL CABLE 150M"/>
    <s v="Stoke-on-Trent ST6 2EB"/>
    <n v="8.4"/>
    <x v="2"/>
    <s v="Diesel"/>
    <n v="3.1080000000000001E-5"/>
  </r>
  <r>
    <d v="2023-11-01T00:00:00"/>
    <s v="S023136"/>
    <x v="74"/>
    <s v="PO150173"/>
    <s v="GRN201601"/>
    <s v="11536-0264"/>
    <s v="LABEL MARKING 1.0X.75 WRITE ON"/>
    <s v="Stoke-on-Trent ST6 2EB"/>
    <n v="8.4"/>
    <x v="2"/>
    <s v="Diesel"/>
    <n v="3.1080000000000001E-5"/>
  </r>
  <r>
    <d v="2023-11-01T00:00:00"/>
    <s v="S023136"/>
    <x v="74"/>
    <s v="PO145937"/>
    <s v="GRN201613"/>
    <s v="11700-5679"/>
    <s v="LIGHT LED 24 VDC"/>
    <s v="Stoke-on-Trent ST6 2EB"/>
    <n v="8.4"/>
    <x v="2"/>
    <s v="Diesel"/>
    <n v="3.1080000000000001E-5"/>
  </r>
  <r>
    <d v="2023-11-01T00:00:00"/>
    <s v="S023136"/>
    <x v="74"/>
    <s v="PO149544"/>
    <s v="GRN201632"/>
    <n v="101029953"/>
    <s v="KEL-BES-S ROUND BRUSH PLATE CABLE ENTRY SPLIT 50MM"/>
    <s v="Stoke-on-Trent ST6 2EB"/>
    <n v="8.4"/>
    <x v="2"/>
    <s v="Diesel"/>
    <n v="3.1080000000000001E-5"/>
  </r>
  <r>
    <d v="2023-11-01T00:00:00"/>
    <s v="S023136"/>
    <x v="74"/>
    <s v="PO150780"/>
    <s v="GRN201916"/>
    <n v="5145040"/>
    <s v="TWO POSITION STAY PUT SELECTOR SWITCH"/>
    <s v="Stoke-on-Trent ST6 2EB"/>
    <n v="8.4"/>
    <x v="2"/>
    <s v="Diesel"/>
    <n v="3.1080000000000001E-5"/>
  </r>
  <r>
    <d v="2023-11-01T00:00:00"/>
    <s v="S023136"/>
    <x v="74"/>
    <s v="PO148795"/>
    <s v="GRN202029"/>
    <n v="101031838"/>
    <s v="HEAVY DUTY MULTI BLADE WEATHERPROOF SEAL X 1M LONG"/>
    <s v="Stoke-on-Trent ST6 2EB"/>
    <n v="8.4"/>
    <x v="2"/>
    <s v="Diesel"/>
    <n v="3.1080000000000001E-5"/>
  </r>
  <r>
    <d v="2023-11-01T00:00:00"/>
    <s v="S023136"/>
    <x v="74"/>
    <s v="PO149544"/>
    <s v="GRN202196"/>
    <n v="21207088"/>
    <s v="DISPLAYPORT 1.2 CABLE GOLD LINE - 15M LONG"/>
    <s v="Stoke-on-Trent ST6 2EB"/>
    <n v="8.4"/>
    <x v="2"/>
    <s v="Diesel"/>
    <n v="3.1080000000000001E-5"/>
  </r>
  <r>
    <d v="2023-11-01T00:00:00"/>
    <s v="S023136"/>
    <x v="74"/>
    <s v="PO150173"/>
    <s v="GRN202203"/>
    <n v="21212119"/>
    <s v="USB A PLUG TO USB A SOCKET EXTENSION CABLE - 5M TR"/>
    <s v="Stoke-on-Trent ST6 2EB"/>
    <n v="8.4"/>
    <x v="2"/>
    <s v="Diesel"/>
    <n v="3.1080000000000001E-5"/>
  </r>
  <r>
    <d v="2023-11-01T00:00:00"/>
    <s v="S023136"/>
    <x v="74"/>
    <s v="PO150173"/>
    <s v="GRN202204"/>
    <n v="101044655"/>
    <s v="MINI DISPLAYPORT 1.2 TO HDMI 1.4 CONVERTER"/>
    <s v="Stoke-on-Trent ST6 2EB"/>
    <n v="8.4"/>
    <x v="2"/>
    <s v="Diesel"/>
    <n v="3.1080000000000001E-5"/>
  </r>
  <r>
    <d v="2023-11-01T00:00:00"/>
    <s v="S023136"/>
    <x v="74"/>
    <s v="PO149544"/>
    <s v="GRN202209"/>
    <n v="101027752"/>
    <s v="GOLD LINE DISPLAYPORT 1.2 CABLE - 5M LONG"/>
    <s v="Stoke-on-Trent ST6 2EB"/>
    <n v="8.4"/>
    <x v="2"/>
    <s v="Diesel"/>
    <n v="3.1080000000000001E-5"/>
  </r>
  <r>
    <d v="2023-11-01T00:00:00"/>
    <s v="S023136"/>
    <x v="74"/>
    <s v="PO149763"/>
    <s v="GRN202210"/>
    <n v="101044661"/>
    <s v="MINI DISPLAYPORT TO DVI CONVERTER ADAPTOR 180MM CA"/>
    <s v="Stoke-on-Trent ST6 2EB"/>
    <n v="8.4"/>
    <x v="2"/>
    <s v="Diesel"/>
    <n v="3.1080000000000001E-5"/>
  </r>
  <r>
    <d v="2023-11-01T00:00:00"/>
    <s v="S023136"/>
    <x v="74"/>
    <s v="PO149763"/>
    <s v="GRN202214"/>
    <n v="57207489"/>
    <s v="PLANT ON FIXED WINDOW 14&quot; x 18&quot; CLEAR TOUGHENED GL"/>
    <s v="Stoke-on-Trent ST6 2EB"/>
    <n v="8.4"/>
    <x v="2"/>
    <s v="Diesel"/>
    <n v="3.1080000000000001E-5"/>
  </r>
  <r>
    <d v="2023-11-01T00:00:00"/>
    <s v="S023136"/>
    <x v="74"/>
    <s v="PO149945"/>
    <s v="GRN202215"/>
    <s v="11701-3684"/>
    <s v="PRINTED MOUSE MAT WITH RAPISCAN LOGO"/>
    <s v="Stoke-on-Trent ST6 2EB"/>
    <n v="8.4"/>
    <x v="2"/>
    <s v="Diesel"/>
    <n v="3.1080000000000001E-5"/>
  </r>
  <r>
    <d v="2023-11-01T00:00:00"/>
    <s v="S023136"/>
    <x v="74"/>
    <s v="PO149112"/>
    <s v="GRN202232"/>
    <n v="101010738"/>
    <s v="COOLAIR RTX-SPXT-IK VEHICLE SPECIFIC INSTALL KIT D"/>
    <s v="Stoke-on-Trent ST6 2EB"/>
    <n v="8.4"/>
    <x v="2"/>
    <s v="Diesel"/>
    <n v="3.1080000000000001E-5"/>
  </r>
  <r>
    <d v="2023-12-01T00:00:00"/>
    <s v="S023136"/>
    <x v="74"/>
    <s v="PO148140"/>
    <s v="GRN203318"/>
    <n v="57211870"/>
    <s v="DEHUMIDIFYING ELEMENT"/>
    <s v="Stoke-on-Trent ST6 2EB"/>
    <n v="8.4"/>
    <x v="2"/>
    <s v="Diesel"/>
    <n v="3.1080000000000001E-5"/>
  </r>
  <r>
    <d v="2023-08-01T00:00:00"/>
    <s v="S024744"/>
    <x v="25"/>
    <s v="PO146520"/>
    <s v="GRN194987"/>
    <n v="101040789"/>
    <s v="PERSONNEL DOOR - INNER PANEL 21mm THICK"/>
    <s v="Huddersfield HD7 5JN"/>
    <n v="104.8"/>
    <x v="1"/>
    <s v="Diesel"/>
    <n v="3.8775999999999998E-2"/>
  </r>
  <r>
    <d v="2023-12-01T00:00:00"/>
    <s v="S023136"/>
    <x v="74"/>
    <s v="PO148795"/>
    <s v="GRN203321"/>
    <s v="11539-0540"/>
    <s v="TERMINAL RING VINYL INSULATED M6 2.5-6.0 YELLOW"/>
    <s v="Stoke-on-Trent ST6 2EB"/>
    <n v="8.4"/>
    <x v="2"/>
    <s v="Diesel"/>
    <n v="3.1080000000000001E-5"/>
  </r>
  <r>
    <d v="2023-12-01T00:00:00"/>
    <s v="S023136"/>
    <x v="74"/>
    <s v="PO151117"/>
    <s v="GRN203385"/>
    <n v="57207489"/>
    <s v="PLANT ON FIXED WINDOW 14&quot; x 18&quot; CLEAR TOUGHENED GL"/>
    <s v="Stoke-on-Trent ST6 2EB"/>
    <n v="8.4"/>
    <x v="2"/>
    <s v="Diesel"/>
    <n v="3.1080000000000001E-5"/>
  </r>
  <r>
    <d v="2023-12-01T00:00:00"/>
    <s v="S023136"/>
    <x v="74"/>
    <s v="PO145937"/>
    <s v="GRN203839"/>
    <s v="11700-5679"/>
    <s v="LIGHT LED 24 VDC"/>
    <s v="Stoke-on-Trent ST6 2EB"/>
    <n v="8.4"/>
    <x v="2"/>
    <s v="Diesel"/>
    <n v="3.1080000000000001E-5"/>
  </r>
  <r>
    <d v="2023-12-01T00:00:00"/>
    <s v="S023136"/>
    <x v="74"/>
    <s v="PO148795"/>
    <s v="GRN203844"/>
    <n v="101032024"/>
    <s v="SNAP ACTION LIMIT SWITCH PLUNGER NO/NC 240V IP66 T"/>
    <s v="Stoke-on-Trent ST6 2EB"/>
    <n v="8.4"/>
    <x v="2"/>
    <s v="Diesel"/>
    <n v="3.1080000000000001E-5"/>
  </r>
  <r>
    <d v="2023-12-01T00:00:00"/>
    <s v="S023136"/>
    <x v="74"/>
    <s v="PO150929"/>
    <s v="GRN203847"/>
    <n v="101029953"/>
    <s v="KEL-BES-S ROUND BRUSH PLATE CABLE ENTRY SPLIT 50MM"/>
    <s v="Stoke-on-Trent ST6 2EB"/>
    <n v="8.4"/>
    <x v="2"/>
    <s v="Diesel"/>
    <n v="3.1080000000000001E-5"/>
  </r>
  <r>
    <d v="2023-12-01T00:00:00"/>
    <s v="S023136"/>
    <x v="74"/>
    <s v="PO150775"/>
    <s v="GRN203852"/>
    <n v="101027752"/>
    <s v="GOLD LINE DISPLAYPORT 1.2 CABLE - 5M LONG"/>
    <s v="Stoke-on-Trent ST6 2EB"/>
    <n v="8.4"/>
    <x v="2"/>
    <s v="Diesel"/>
    <n v="3.1080000000000001E-5"/>
  </r>
  <r>
    <d v="2023-12-01T00:00:00"/>
    <s v="S023136"/>
    <x v="74"/>
    <s v="PO150775"/>
    <s v="GRN203859"/>
    <n v="101044661"/>
    <s v="MINI DISPLAYPORT TO DVI CONVERTER ADAPTOR 180MM CA"/>
    <s v="Stoke-on-Trent ST6 2EB"/>
    <n v="8.4"/>
    <x v="2"/>
    <s v="Diesel"/>
    <n v="3.1080000000000001E-5"/>
  </r>
  <r>
    <d v="2023-12-01T00:00:00"/>
    <s v="S023136"/>
    <x v="74"/>
    <s v="PO149945"/>
    <s v="GRN203931"/>
    <n v="57207489"/>
    <s v="PLANT ON FIXED WINDOW 14&quot; x 18&quot; CLEAR TOUGHENED GL"/>
    <s v="Stoke-on-Trent ST6 2EB"/>
    <n v="8.4"/>
    <x v="2"/>
    <s v="Diesel"/>
    <n v="3.1080000000000001E-5"/>
  </r>
  <r>
    <d v="2023-12-01T00:00:00"/>
    <s v="S023136"/>
    <x v="74"/>
    <s v="PO151730"/>
    <s v="GRN204307"/>
    <n v="101044752"/>
    <s v="UK 3 PIN PLUG TO C13 MAINS POWER CABLE, BLACK 15M"/>
    <s v="Stoke-on-Trent ST6 2EB"/>
    <n v="8.4"/>
    <x v="2"/>
    <s v="Diesel"/>
    <n v="3.1080000000000001E-5"/>
  </r>
  <r>
    <d v="2023-12-01T00:00:00"/>
    <s v="S023136"/>
    <x v="74"/>
    <s v="PO151721"/>
    <s v="GRN204334"/>
    <n v="21207088"/>
    <s v="DISPLAYPORT 1.2 CABLE GOLD LINE - 15M LONG"/>
    <s v="Stoke-on-Trent ST6 2EB"/>
    <n v="8.4"/>
    <x v="2"/>
    <s v="Diesel"/>
    <n v="3.1080000000000001E-5"/>
  </r>
  <r>
    <d v="2023-12-01T00:00:00"/>
    <s v="S023136"/>
    <x v="74"/>
    <s v="PO150775"/>
    <s v="GRN204350"/>
    <n v="21207088"/>
    <s v="DISPLAYPORT 1.2 CABLE GOLD LINE - 15M LONG"/>
    <s v="Stoke-on-Trent ST6 2EB"/>
    <n v="8.4"/>
    <x v="2"/>
    <s v="Diesel"/>
    <n v="3.1080000000000001E-5"/>
  </r>
  <r>
    <d v="2023-12-01T00:00:00"/>
    <s v="S023136"/>
    <x v="74"/>
    <s v="PO151525"/>
    <s v="GRN204447"/>
    <n v="101010698"/>
    <s v="750MM HIGH COLLAPSIBLE CONE"/>
    <s v="Stoke-on-Trent ST6 2EB"/>
    <n v="8.4"/>
    <x v="2"/>
    <s v="Diesel"/>
    <n v="3.1080000000000001E-5"/>
  </r>
  <r>
    <d v="2023-12-01T00:00:00"/>
    <s v="S023136"/>
    <x v="74"/>
    <s v="PO148795"/>
    <s v="GRN204470"/>
    <n v="101032455"/>
    <s v="SQUARE PLATE BUFFER 50 X 50"/>
    <s v="Stoke-on-Trent ST6 2EB"/>
    <n v="8.4"/>
    <x v="2"/>
    <s v="Diesel"/>
    <n v="3.1080000000000001E-5"/>
  </r>
  <r>
    <d v="2023-12-01T00:00:00"/>
    <s v="S023136"/>
    <x v="74"/>
    <s v="PO148795"/>
    <s v="GRN204471"/>
    <n v="101010697"/>
    <s v="2M PREMIUM HIGH SPEED HDMI CABLE LINDY 36963"/>
    <s v="Stoke-on-Trent ST6 2EB"/>
    <n v="8.4"/>
    <x v="2"/>
    <s v="Diesel"/>
    <n v="3.1080000000000001E-5"/>
  </r>
  <r>
    <d v="2023-12-01T00:00:00"/>
    <s v="S023136"/>
    <x v="74"/>
    <s v="PO150173"/>
    <s v="GRN204509"/>
    <n v="101044655"/>
    <s v="MINI DISPLAYPORT 1.2 TO HDMI 1.4 CONVERTER"/>
    <s v="Stoke-on-Trent ST6 2EB"/>
    <n v="8.4"/>
    <x v="2"/>
    <s v="Diesel"/>
    <n v="3.1080000000000001E-5"/>
  </r>
  <r>
    <d v="2023-12-01T00:00:00"/>
    <s v="S023136"/>
    <x v="74"/>
    <s v="PO150695"/>
    <s v="GRN204568"/>
    <s v="11700-5679"/>
    <s v="LIGHT LED 24 VDC"/>
    <s v="Stoke-on-Trent ST6 2EB"/>
    <n v="8.4"/>
    <x v="2"/>
    <s v="Diesel"/>
    <n v="3.1080000000000001E-5"/>
  </r>
  <r>
    <d v="2023-01-01T00:00:00"/>
    <s v="S024161"/>
    <x v="75"/>
    <s v="PO137460"/>
    <s v="GRN178935"/>
    <n v="101036506"/>
    <s v="B680 BARRIER KIT 5M"/>
    <s v="Basingstoke RG24 7NG"/>
    <n v="344"/>
    <x v="2"/>
    <s v="Diesel"/>
    <n v="1.2727999999999999E-3"/>
  </r>
  <r>
    <d v="2023-08-01T00:00:00"/>
    <s v="S000892"/>
    <x v="16"/>
    <s v="PO147659"/>
    <s v="GRN195012"/>
    <n v="10205817"/>
    <s v="SAFETY RELAY PSR-SCP-24UC/ESA4/2X1/1X2"/>
    <s v="Stockport SK4 2JT"/>
    <n v="55"/>
    <x v="2"/>
    <s v="Diesel"/>
    <n v="2.0350000000000001E-4"/>
  </r>
  <r>
    <d v="2023-01-01T00:00:00"/>
    <s v="S024161"/>
    <x v="75"/>
    <s v="PO139166"/>
    <s v="GRN178936"/>
    <n v="101036506"/>
    <s v="B680 BARRIER KIT 5M"/>
    <s v="Basingstoke RG24 7NG"/>
    <n v="344"/>
    <x v="2"/>
    <s v="Diesel"/>
    <n v="1.2727999999999999E-3"/>
  </r>
  <r>
    <d v="2023-01-01T00:00:00"/>
    <s v="S024161"/>
    <x v="75"/>
    <s v="PO142011"/>
    <s v="GRN179084"/>
    <n v="42206331"/>
    <s v="DOUBLE PHOTOBEAM MOUNTING POST"/>
    <s v="Basingstoke RG24 7NG"/>
    <n v="344"/>
    <x v="2"/>
    <s v="Diesel"/>
    <n v="1.2727999999999999E-3"/>
  </r>
  <r>
    <d v="2023-02-01T00:00:00"/>
    <s v="S024161"/>
    <x v="75"/>
    <s v="PO139979"/>
    <s v="GRN180003"/>
    <n v="101036506"/>
    <s v="B680 BARRIER KIT 5M"/>
    <s v="Basingstoke RG24 7NG"/>
    <n v="344"/>
    <x v="2"/>
    <s v="Diesel"/>
    <n v="1.2727999999999999E-3"/>
  </r>
  <r>
    <d v="2023-02-01T00:00:00"/>
    <s v="S024161"/>
    <x v="75"/>
    <s v="PO142130"/>
    <s v="GRN180238"/>
    <n v="101036506"/>
    <s v="B680 BARRIER KIT 5M"/>
    <s v="Basingstoke RG24 7NG"/>
    <n v="344"/>
    <x v="2"/>
    <s v="Diesel"/>
    <n v="1.2727999999999999E-3"/>
  </r>
  <r>
    <d v="2023-02-01T00:00:00"/>
    <s v="S024161"/>
    <x v="75"/>
    <s v="PO142130"/>
    <s v="GRN180385"/>
    <n v="101036506"/>
    <s v="B680 BARRIER KIT 5M"/>
    <s v="Basingstoke RG24 7NG"/>
    <n v="344"/>
    <x v="2"/>
    <s v="Diesel"/>
    <n v="1.2727999999999999E-3"/>
  </r>
  <r>
    <d v="2023-02-01T00:00:00"/>
    <s v="S024161"/>
    <x v="75"/>
    <s v="PO142536"/>
    <s v="GRN181288"/>
    <s v="11701-2402"/>
    <s v="XP20/XP30 DOUBLE SUPPORT POST 500MM"/>
    <s v="Basingstoke RG24 7NG"/>
    <n v="344"/>
    <x v="2"/>
    <s v="Diesel"/>
    <n v="1.2727999999999999E-3"/>
  </r>
  <r>
    <d v="2023-02-01T00:00:00"/>
    <s v="S024161"/>
    <x v="75"/>
    <s v="PO142536"/>
    <s v="GRN181377"/>
    <s v="11701-2402"/>
    <s v="XP20/XP30 DOUBLE SUPPORT POST 500MM"/>
    <s v="Basingstoke RG24 7NG"/>
    <n v="344"/>
    <x v="2"/>
    <s v="Diesel"/>
    <n v="1.2727999999999999E-3"/>
  </r>
  <r>
    <d v="2023-02-01T00:00:00"/>
    <s v="S024161"/>
    <x v="75"/>
    <s v="PO143197"/>
    <s v="GRN181461"/>
    <n v="101036506"/>
    <s v="B680 BARRIER KIT 5M"/>
    <s v="Basingstoke RG24 7NG"/>
    <n v="344"/>
    <x v="2"/>
    <s v="Diesel"/>
    <n v="1.2727999999999999E-3"/>
  </r>
  <r>
    <d v="2023-08-01T00:00:00"/>
    <s v="S023284"/>
    <x v="19"/>
    <s v="PO145595"/>
    <s v="GRN195022"/>
    <n v="101023697"/>
    <s v="CAR VIEW PLAZA OPERATOR PANEL"/>
    <s v="Leicester LE19 2DT"/>
    <n v="144"/>
    <x v="1"/>
    <s v="Diesel"/>
    <n v="5.3280000000000001E-2"/>
  </r>
  <r>
    <d v="2023-02-01T00:00:00"/>
    <s v="S024161"/>
    <x v="75"/>
    <s v="PO143198"/>
    <s v="GRN181480"/>
    <n v="101036506"/>
    <s v="B680 BARRIER KIT 5M"/>
    <s v="Basingstoke RG24 7NG"/>
    <n v="344"/>
    <x v="2"/>
    <s v="Diesel"/>
    <n v="1.2727999999999999E-3"/>
  </r>
  <r>
    <d v="2023-02-01T00:00:00"/>
    <s v="S024161"/>
    <x v="75"/>
    <s v="PO142536"/>
    <s v="GRN181866"/>
    <s v="11701-2403"/>
    <s v="FOUNDATION PLATE XP20/XP30 POSTS"/>
    <s v="Basingstoke RG24 7NG"/>
    <n v="344"/>
    <x v="2"/>
    <s v="Diesel"/>
    <n v="1.2727999999999999E-3"/>
  </r>
  <r>
    <d v="2023-02-01T00:00:00"/>
    <s v="S024161"/>
    <x v="75"/>
    <s v="PO142536"/>
    <s v="GRN181888"/>
    <s v="11701-2402"/>
    <s v="XP20/XP30 DOUBLE SUPPORT POST 500MM"/>
    <s v="Basingstoke RG24 7NG"/>
    <n v="344"/>
    <x v="2"/>
    <s v="Diesel"/>
    <n v="1.2727999999999999E-3"/>
  </r>
  <r>
    <d v="2023-03-01T00:00:00"/>
    <s v="S024161"/>
    <x v="75"/>
    <s v="PO143812"/>
    <s v="GRN182019"/>
    <s v="11701-0134"/>
    <s v="PHOTOBEAM PHOTOCELECTRIC SAFETY SENSORS XP20W D"/>
    <s v="Basingstoke RG24 7NG"/>
    <n v="344"/>
    <x v="2"/>
    <s v="Diesel"/>
    <n v="1.2727999999999999E-3"/>
  </r>
  <r>
    <d v="2023-03-01T00:00:00"/>
    <s v="S024161"/>
    <x v="75"/>
    <s v="PO138676"/>
    <s v="GRN182760"/>
    <n v="101036506"/>
    <s v="B680 BARRIER KIT 5M"/>
    <s v="Basingstoke RG24 7NG"/>
    <n v="344"/>
    <x v="2"/>
    <s v="Diesel"/>
    <n v="1.2727999999999999E-3"/>
  </r>
  <r>
    <d v="2023-03-01T00:00:00"/>
    <s v="S024161"/>
    <x v="75"/>
    <s v="PO139166"/>
    <s v="GRN182761"/>
    <n v="101036506"/>
    <s v="B680 BARRIER KIT 5M"/>
    <s v="Basingstoke RG24 7NG"/>
    <n v="344"/>
    <x v="2"/>
    <s v="Diesel"/>
    <n v="1.2727999999999999E-3"/>
  </r>
  <r>
    <d v="2023-03-01T00:00:00"/>
    <s v="S024161"/>
    <x v="75"/>
    <s v="PO143199"/>
    <s v="GRN182762"/>
    <n v="101036506"/>
    <s v="B680 BARRIER KIT 5M"/>
    <s v="Basingstoke RG24 7NG"/>
    <n v="344"/>
    <x v="2"/>
    <s v="Diesel"/>
    <n v="1.2727999999999999E-3"/>
  </r>
  <r>
    <d v="2023-03-01T00:00:00"/>
    <s v="S024161"/>
    <x v="75"/>
    <s v="PO142536"/>
    <s v="GRN182795"/>
    <s v="11701-2402"/>
    <s v="XP20/XP30 DOUBLE SUPPORT POST 500MM"/>
    <s v="Basingstoke RG24 7NG"/>
    <n v="344"/>
    <x v="2"/>
    <s v="Diesel"/>
    <n v="1.2727999999999999E-3"/>
  </r>
  <r>
    <d v="2023-03-01T00:00:00"/>
    <s v="S024161"/>
    <x v="75"/>
    <s v="PO140966"/>
    <s v="GRN183387"/>
    <n v="42205175"/>
    <s v="BEAM FORK SUPPORT FOUNDATION PLATE"/>
    <s v="Basingstoke RG24 7NG"/>
    <n v="344"/>
    <x v="2"/>
    <s v="Diesel"/>
    <n v="1.2727999999999999E-3"/>
  </r>
  <r>
    <d v="2023-03-01T00:00:00"/>
    <s v="S024161"/>
    <x v="75"/>
    <s v="PO143200"/>
    <s v="GRN183617"/>
    <n v="101036506"/>
    <s v="B680 BARRIER KIT 5M"/>
    <s v="Basingstoke RG24 7NG"/>
    <n v="344"/>
    <x v="2"/>
    <s v="Diesel"/>
    <n v="1.2727999999999999E-3"/>
  </r>
  <r>
    <d v="2023-03-01T00:00:00"/>
    <s v="S024161"/>
    <x v="75"/>
    <s v="PO142130"/>
    <s v="GRN183621"/>
    <n v="42205087"/>
    <s v="PHOTOBEAM PHOTOELECTRIC SAFETY SENSORS"/>
    <s v="Basingstoke RG24 7NG"/>
    <n v="344"/>
    <x v="2"/>
    <s v="Diesel"/>
    <n v="1.2727999999999999E-3"/>
  </r>
  <r>
    <d v="2023-03-01T00:00:00"/>
    <s v="S024161"/>
    <x v="75"/>
    <s v="PO142536"/>
    <s v="GRN183981"/>
    <s v="11701-2403"/>
    <s v="FOUNDATION PLATE XP20/XP30 POSTS"/>
    <s v="Basingstoke RG24 7NG"/>
    <n v="344"/>
    <x v="2"/>
    <s v="Diesel"/>
    <n v="1.2727999999999999E-3"/>
  </r>
  <r>
    <d v="2023-04-01T00:00:00"/>
    <s v="S024161"/>
    <x v="75"/>
    <s v="PO143201"/>
    <s v="GRN184632"/>
    <n v="101036506"/>
    <s v="B680 BARRIER KIT 5M"/>
    <s v="Basingstoke RG24 7NG"/>
    <n v="344"/>
    <x v="2"/>
    <s v="Diesel"/>
    <n v="1.2727999999999999E-3"/>
  </r>
  <r>
    <d v="2023-04-01T00:00:00"/>
    <s v="S024161"/>
    <x v="75"/>
    <s v="PO138676"/>
    <s v="GRN184634"/>
    <n v="101036506"/>
    <s v="B680 BARRIER KIT 5M"/>
    <s v="Basingstoke RG24 7NG"/>
    <n v="344"/>
    <x v="2"/>
    <s v="Diesel"/>
    <n v="1.2727999999999999E-3"/>
  </r>
  <r>
    <d v="2023-04-01T00:00:00"/>
    <s v="S024161"/>
    <x v="75"/>
    <s v="PO139166"/>
    <s v="GRN184637"/>
    <n v="101040837"/>
    <s v="BEAM FORK SUPPORT WHITE"/>
    <s v="Basingstoke RG24 7NG"/>
    <n v="344"/>
    <x v="2"/>
    <s v="Diesel"/>
    <n v="1.2727999999999999E-3"/>
  </r>
  <r>
    <d v="2023-04-01T00:00:00"/>
    <s v="S024161"/>
    <x v="75"/>
    <s v="PO143202"/>
    <s v="GRN184802"/>
    <n v="101036506"/>
    <s v="B680 BARRIER KIT 5M"/>
    <s v="Basingstoke RG24 7NG"/>
    <n v="344"/>
    <x v="2"/>
    <s v="Diesel"/>
    <n v="1.2727999999999999E-3"/>
  </r>
  <r>
    <d v="2023-04-01T00:00:00"/>
    <s v="S024161"/>
    <x v="75"/>
    <s v="PO139166"/>
    <s v="GRN184803"/>
    <n v="101036506"/>
    <s v="B680 BARRIER KIT 5M"/>
    <s v="Basingstoke RG24 7NG"/>
    <n v="344"/>
    <x v="2"/>
    <s v="Diesel"/>
    <n v="1.2727999999999999E-3"/>
  </r>
  <r>
    <d v="2023-04-01T00:00:00"/>
    <s v="S024161"/>
    <x v="75"/>
    <s v="PO144168"/>
    <s v="GRN184981"/>
    <s v="11701-2402"/>
    <s v="XP20/XP30 DOUBLE SUPPORT POST 500MM"/>
    <s v="Basingstoke RG24 7NG"/>
    <n v="344"/>
    <x v="2"/>
    <s v="Diesel"/>
    <n v="1.2727999999999999E-3"/>
  </r>
  <r>
    <d v="2023-04-01T00:00:00"/>
    <s v="S024161"/>
    <x v="75"/>
    <s v="PO144042"/>
    <s v="GRN184982"/>
    <s v="11701-2402"/>
    <s v="XP20/XP30 DOUBLE SUPPORT POST 500MM"/>
    <s v="Basingstoke RG24 7NG"/>
    <n v="344"/>
    <x v="2"/>
    <s v="Diesel"/>
    <n v="1.2727999999999999E-3"/>
  </r>
  <r>
    <d v="2023-04-01T00:00:00"/>
    <s v="S024161"/>
    <x v="75"/>
    <s v="PO139709"/>
    <s v="GRN185650"/>
    <n v="101040837"/>
    <s v="BEAM FORK SUPPORT WHITE"/>
    <s v="Basingstoke RG24 7NG"/>
    <n v="344"/>
    <x v="2"/>
    <s v="Diesel"/>
    <n v="1.2727999999999999E-3"/>
  </r>
  <r>
    <d v="2023-04-01T00:00:00"/>
    <s v="S024161"/>
    <x v="75"/>
    <s v="PO140966"/>
    <s v="GRN185912"/>
    <n v="101036506"/>
    <s v="B680 BARRIER KIT 5M"/>
    <s v="Basingstoke RG24 7NG"/>
    <n v="344"/>
    <x v="2"/>
    <s v="Diesel"/>
    <n v="1.2727999999999999E-3"/>
  </r>
  <r>
    <d v="2023-05-01T00:00:00"/>
    <s v="S024161"/>
    <x v="75"/>
    <s v="PO143203"/>
    <s v="GRN186835"/>
    <n v="101036506"/>
    <s v="B680 BARRIER KIT 5M"/>
    <s v="Basingstoke RG24 7NG"/>
    <n v="344"/>
    <x v="2"/>
    <s v="Diesel"/>
    <n v="1.2727999999999999E-3"/>
  </r>
  <r>
    <d v="2023-05-01T00:00:00"/>
    <s v="S024161"/>
    <x v="75"/>
    <s v="PO140966"/>
    <s v="GRN186837"/>
    <n v="101036506"/>
    <s v="B680 BARRIER KIT 5M"/>
    <s v="Basingstoke RG24 7NG"/>
    <n v="344"/>
    <x v="2"/>
    <s v="Diesel"/>
    <n v="1.2727999999999999E-3"/>
  </r>
  <r>
    <d v="2023-05-01T00:00:00"/>
    <s v="S024161"/>
    <x v="75"/>
    <s v="PO139979"/>
    <s v="GRN186845"/>
    <n v="101036506"/>
    <s v="B680 BARRIER KIT 5M"/>
    <s v="Basingstoke RG24 7NG"/>
    <n v="344"/>
    <x v="2"/>
    <s v="Diesel"/>
    <n v="1.2727999999999999E-3"/>
  </r>
  <r>
    <d v="2023-05-01T00:00:00"/>
    <s v="S024161"/>
    <x v="75"/>
    <s v="PO143204"/>
    <s v="GRN186849"/>
    <n v="101036506"/>
    <s v="B680 BARRIER KIT 5M"/>
    <s v="Basingstoke RG24 7NG"/>
    <n v="344"/>
    <x v="2"/>
    <s v="Diesel"/>
    <n v="1.2727999999999999E-3"/>
  </r>
  <r>
    <d v="2023-08-01T00:00:00"/>
    <s v="S022767"/>
    <x v="2"/>
    <s v="PO144140"/>
    <s v="GRN195062"/>
    <n v="30202403"/>
    <s v="FLEXIBLE BATTERY CABLE 25mm - BLACK LEYLAND AUTO W"/>
    <s v="Huddersfield HD1 3ES"/>
    <n v="180"/>
    <x v="2"/>
    <s v="Diesel"/>
    <n v="6.6599999999999993E-4"/>
  </r>
  <r>
    <d v="2023-08-01T00:00:00"/>
    <s v="S025431"/>
    <x v="0"/>
    <s v="PO143366"/>
    <s v="GRN195063"/>
    <s v="340-1381-1"/>
    <s v="ASSY PWR DIST PNL - 480V OPTION KIT"/>
    <s v="Boston Massachusetts"/>
    <n v="3154"/>
    <x v="0"/>
    <s v="Crude"/>
    <n v="2.5295079999999999"/>
  </r>
  <r>
    <d v="2023-08-01T00:00:00"/>
    <s v="S025033"/>
    <x v="23"/>
    <s v="PO148604"/>
    <s v="GRN195066"/>
    <s v="11701-2037"/>
    <s v="60W 4800 LUMEN SQUARE LED WORK LIGHT, 24V"/>
    <s v="Nantwich CW5 6DX"/>
    <n v="44.6"/>
    <x v="2"/>
    <s v="Diesel"/>
    <n v="1.6501999999999999E-4"/>
  </r>
  <r>
    <d v="2023-05-01T00:00:00"/>
    <s v="S024161"/>
    <x v="75"/>
    <s v="PO143205"/>
    <s v="GRN187490"/>
    <n v="101036506"/>
    <s v="B680 BARRIER KIT 5M"/>
    <s v="Basingstoke RG24 7NG"/>
    <n v="344"/>
    <x v="2"/>
    <s v="Diesel"/>
    <n v="1.2727999999999999E-3"/>
  </r>
  <r>
    <d v="2023-06-01T00:00:00"/>
    <s v="S024161"/>
    <x v="75"/>
    <s v="PO143206"/>
    <s v="GRN188690"/>
    <n v="101036506"/>
    <s v="B680 BARRIER KIT 5M"/>
    <s v="Basingstoke RG24 7NG"/>
    <n v="344"/>
    <x v="2"/>
    <s v="Diesel"/>
    <n v="1.2727999999999999E-3"/>
  </r>
  <r>
    <d v="2023-07-01T00:00:00"/>
    <s v="S024161"/>
    <x v="75"/>
    <s v="PO146666"/>
    <s v="GRN191255"/>
    <s v="11701-0134"/>
    <s v="PHOTOBEAM PHOTOCELECTRIC SAFETY SENSORS XP20W D"/>
    <s v="Basingstoke RG24 7NG"/>
    <n v="344"/>
    <x v="2"/>
    <s v="Diesel"/>
    <n v="1.2727999999999999E-3"/>
  </r>
  <r>
    <d v="2023-08-01T00:00:00"/>
    <s v="S024190"/>
    <x v="22"/>
    <s v="PO147834"/>
    <s v="GRN195079"/>
    <n v="85205363"/>
    <s v="19MM EPDM BONDED WASHER"/>
    <s v="Stockport SK4 2JT"/>
    <n v="22.2"/>
    <x v="1"/>
    <s v="Diesel"/>
    <n v="8.2140000000000008E-3"/>
  </r>
  <r>
    <d v="2023-08-01T00:00:00"/>
    <s v="S024190"/>
    <x v="22"/>
    <s v="PO147774"/>
    <s v="GRN195080"/>
    <n v="40259812"/>
    <s v="COWL BASE SEAL"/>
    <s v="Stockport SK4 2JT"/>
    <n v="22.2"/>
    <x v="1"/>
    <s v="Diesel"/>
    <n v="8.2140000000000008E-3"/>
  </r>
  <r>
    <d v="2023-08-01T00:00:00"/>
    <s v="S024190"/>
    <x v="22"/>
    <s v="PO147071"/>
    <s v="GRN195081"/>
    <n v="101017188"/>
    <s v="GASKET DETECTOR ACCESS PANEL"/>
    <s v="Stockport SK4 2JT"/>
    <n v="22.2"/>
    <x v="1"/>
    <s v="Diesel"/>
    <n v="8.2140000000000008E-3"/>
  </r>
  <r>
    <d v="2023-08-01T00:00:00"/>
    <s v="S024161"/>
    <x v="75"/>
    <s v="PO148189"/>
    <s v="GRN193489"/>
    <s v="11701-2702"/>
    <s v="E680 CONTROL BOARD"/>
    <s v="Basingstoke RG24 7NG"/>
    <n v="344"/>
    <x v="2"/>
    <s v="Diesel"/>
    <n v="1.2727999999999999E-3"/>
  </r>
  <r>
    <d v="2023-08-01T00:00:00"/>
    <s v="S001121"/>
    <x v="5"/>
    <s v="PO147851"/>
    <s v="GRN195088"/>
    <n v="5145010"/>
    <s v="INSPECTION DOOR INT SWITCH 2 X N/C SLIM MAGNETIC"/>
    <s v="Salford M5 4BE"/>
    <n v="103.6"/>
    <x v="2"/>
    <s v="Diesel"/>
    <n v="3.8331999999999998E-4"/>
  </r>
  <r>
    <d v="2023-08-01T00:00:00"/>
    <s v="S024161"/>
    <x v="75"/>
    <s v="PO146699"/>
    <s v="GRN193545"/>
    <s v="11701-0134"/>
    <s v="PHOTOBEAM PHOTOCELECTRIC SAFETY SENSORS XP20W D"/>
    <s v="Basingstoke RG24 7NG"/>
    <n v="344"/>
    <x v="2"/>
    <s v="Diesel"/>
    <n v="1.2727999999999999E-3"/>
  </r>
  <r>
    <d v="2023-08-01T00:00:00"/>
    <s v="S001121"/>
    <x v="5"/>
    <s v="PO148281"/>
    <s v="GRN195090"/>
    <n v="101027741"/>
    <s v="FUSED TERMINAL BLOCK NON-INDICATING 300V AC/DC 15A"/>
    <s v="Salford M5 4BE"/>
    <n v="103.6"/>
    <x v="2"/>
    <s v="Diesel"/>
    <n v="3.8331999999999998E-4"/>
  </r>
  <r>
    <d v="2023-08-01T00:00:00"/>
    <s v="S001121"/>
    <x v="5"/>
    <s v="PQT026698"/>
    <s v="GRN195093"/>
    <s v="11700-8852"/>
    <s v="CONTROLLER GUARDLOGIX SERIES 5380 PLC SIL2"/>
    <s v="Salford M5 4BE"/>
    <n v="103.6"/>
    <x v="2"/>
    <s v="Diesel"/>
    <n v="3.8331999999999998E-4"/>
  </r>
  <r>
    <d v="2023-08-01T00:00:00"/>
    <s v="S023222"/>
    <x v="11"/>
    <s v="PO144126"/>
    <s v="GRN195097"/>
    <s v="11700-5342"/>
    <s v="CABLE 0.6 METER RJ45S TO RJ45S CAT5E"/>
    <s v="Wickford SS11 8YT"/>
    <n v="390"/>
    <x v="2"/>
    <s v="Diesel"/>
    <n v="1.4430000000000001E-3"/>
  </r>
  <r>
    <d v="2023-08-01T00:00:00"/>
    <s v="S024161"/>
    <x v="75"/>
    <s v="PO146699"/>
    <s v="GRN194549"/>
    <n v="101036506"/>
    <s v="B680 BARRIER KIT 5M"/>
    <s v="Basingstoke RG24 7NG"/>
    <n v="344"/>
    <x v="2"/>
    <s v="Diesel"/>
    <n v="1.2727999999999999E-3"/>
  </r>
  <r>
    <d v="2023-08-01T00:00:00"/>
    <s v="S024161"/>
    <x v="75"/>
    <s v="PO148558"/>
    <s v="GRN194647"/>
    <n v="42205087"/>
    <s v="PHOTOBEAM PHOTOELECTRIC SAFETY SENSORS"/>
    <s v="Basingstoke RG24 7NG"/>
    <n v="344"/>
    <x v="2"/>
    <s v="Diesel"/>
    <n v="1.2727999999999999E-3"/>
  </r>
  <r>
    <d v="2023-08-01T00:00:00"/>
    <s v="S024161"/>
    <x v="75"/>
    <s v="PO147721"/>
    <s v="GRN195119"/>
    <n v="101040837"/>
    <s v="BEAM FORK SUPPORT WHITE"/>
    <s v="Basingstoke RG24 7NG"/>
    <n v="344"/>
    <x v="2"/>
    <s v="Diesel"/>
    <n v="1.2727999999999999E-3"/>
  </r>
  <r>
    <d v="2023-08-01T00:00:00"/>
    <s v="S024161"/>
    <x v="75"/>
    <s v="PO147770"/>
    <s v="GRN195123"/>
    <n v="101036506"/>
    <s v="B680 BARRIER KIT 5M"/>
    <s v="Basingstoke RG24 7NG"/>
    <n v="344"/>
    <x v="2"/>
    <s v="Diesel"/>
    <n v="1.2727999999999999E-3"/>
  </r>
  <r>
    <d v="2023-08-01T00:00:00"/>
    <s v="S001571"/>
    <x v="10"/>
    <s v="PO144724"/>
    <s v="GRN195104"/>
    <n v="5745131"/>
    <s v="STANDARD MOUNTING SET FOR 190 / 270 D WEATHER HOOD"/>
    <s v="St Albans AL1 5BN"/>
    <n v="298"/>
    <x v="2"/>
    <s v="Diesel"/>
    <n v="1.1026E-3"/>
  </r>
  <r>
    <d v="2023-08-01T00:00:00"/>
    <s v="S024161"/>
    <x v="75"/>
    <s v="PO147865"/>
    <s v="GRN195286"/>
    <s v="11701-0134"/>
    <s v="PHOTOBEAM PHOTOCELECTRIC SAFETY SENSORS XP20W D"/>
    <s v="Basingstoke RG24 7NG"/>
    <n v="344"/>
    <x v="2"/>
    <s v="Diesel"/>
    <n v="1.2727999999999999E-3"/>
  </r>
  <r>
    <d v="2023-08-01T00:00:00"/>
    <s v="S023222"/>
    <x v="11"/>
    <s v="PO146369"/>
    <s v="GRN195107"/>
    <n v="101027470"/>
    <s v="TL50 TOWER LIGHT AUDIBLE - GREEN, YELLOW, RED"/>
    <s v="Wickford SS11 8YT"/>
    <n v="390"/>
    <x v="2"/>
    <s v="Diesel"/>
    <n v="1.4430000000000001E-3"/>
  </r>
  <r>
    <d v="2023-08-01T00:00:00"/>
    <s v="S023222"/>
    <x v="11"/>
    <s v="PO144319"/>
    <s v="GRN195108"/>
    <s v="11700-7057"/>
    <s v="E-STOP BUTTON REAR MNT 40MM NON ILLUMINATED 2 NC M"/>
    <s v="Wickford SS11 8YT"/>
    <n v="390"/>
    <x v="2"/>
    <s v="Diesel"/>
    <n v="1.4430000000000001E-3"/>
  </r>
  <r>
    <d v="2023-08-01T00:00:00"/>
    <s v="S023222"/>
    <x v="11"/>
    <s v="PO144700"/>
    <s v="GRN195109"/>
    <s v="11700-7057"/>
    <s v="E-STOP BUTTON REAR MNT 40MM NON ILLUMINATED 2 NC M"/>
    <s v="Wickford SS11 8YT"/>
    <n v="390"/>
    <x v="2"/>
    <s v="Diesel"/>
    <n v="1.4430000000000001E-3"/>
  </r>
  <r>
    <d v="2023-08-01T00:00:00"/>
    <s v="S023222"/>
    <x v="11"/>
    <s v="PO144700"/>
    <s v="GRN195110"/>
    <s v="11700-7057"/>
    <s v="E-STOP BUTTON REAR MNT 40MM NON ILLUMINATED 2 NC M"/>
    <s v="Wickford SS11 8YT"/>
    <n v="390"/>
    <x v="2"/>
    <s v="Diesel"/>
    <n v="1.4430000000000001E-3"/>
  </r>
  <r>
    <d v="2023-09-01T00:00:00"/>
    <s v="S024161"/>
    <x v="75"/>
    <s v="PO148923"/>
    <s v="GRN195627"/>
    <n v="101036506"/>
    <s v="B680 BARRIER KIT 5M"/>
    <s v="Basingstoke RG24 7NG"/>
    <n v="344"/>
    <x v="2"/>
    <s v="Diesel"/>
    <n v="1.2727999999999999E-3"/>
  </r>
  <r>
    <d v="2023-08-01T00:00:00"/>
    <s v="S023222"/>
    <x v="11"/>
    <s v="PO145483"/>
    <s v="GRN195112"/>
    <s v="11700-7057"/>
    <s v="E-STOP BUTTON REAR MNT 40MM NON ILLUMINATED 2 NC M"/>
    <s v="Wickford SS11 8YT"/>
    <n v="390"/>
    <x v="2"/>
    <s v="Diesel"/>
    <n v="1.4430000000000001E-3"/>
  </r>
  <r>
    <d v="2023-09-01T00:00:00"/>
    <s v="S024161"/>
    <x v="75"/>
    <s v="PO148923"/>
    <s v="GRN195628"/>
    <n v="101036506"/>
    <s v="B680 BARRIER KIT 5M"/>
    <s v="Basingstoke RG24 7NG"/>
    <n v="344"/>
    <x v="2"/>
    <s v="Diesel"/>
    <n v="1.2727999999999999E-3"/>
  </r>
  <r>
    <d v="2023-08-01T00:00:00"/>
    <s v="S023222"/>
    <x v="11"/>
    <s v="PO145483"/>
    <s v="GRN195114"/>
    <s v="11700-8868"/>
    <s v="CABLE 4 METERS M12-12 RKS TO RSS"/>
    <s v="Wickford SS11 8YT"/>
    <n v="390"/>
    <x v="2"/>
    <s v="Diesel"/>
    <n v="1.4430000000000001E-3"/>
  </r>
  <r>
    <d v="2023-09-01T00:00:00"/>
    <s v="S024161"/>
    <x v="75"/>
    <s v="PO147865"/>
    <s v="GRN195860"/>
    <s v="11701-0135"/>
    <s v="XP20W D PHOTOCELL COVER"/>
    <s v="Basingstoke RG24 7NG"/>
    <n v="344"/>
    <x v="2"/>
    <s v="Diesel"/>
    <n v="1.2727999999999999E-3"/>
  </r>
  <r>
    <d v="2023-09-01T00:00:00"/>
    <s v="S024161"/>
    <x v="75"/>
    <s v="PO147865"/>
    <s v="GRN196466"/>
    <s v="11701-0134"/>
    <s v="PHOTOBEAM PHOTOCELECTRIC SAFETY SENSORS XP20W D"/>
    <s v="Basingstoke RG24 7NG"/>
    <n v="344"/>
    <x v="2"/>
    <s v="Diesel"/>
    <n v="1.2727999999999999E-3"/>
  </r>
  <r>
    <d v="2023-09-01T00:00:00"/>
    <s v="S024161"/>
    <x v="75"/>
    <s v="PO148566"/>
    <s v="GRN196806"/>
    <n v="101036506"/>
    <s v="B680 BARRIER KIT 5M"/>
    <s v="Basingstoke RG24 7NG"/>
    <n v="344"/>
    <x v="2"/>
    <s v="Diesel"/>
    <n v="1.2727999999999999E-3"/>
  </r>
  <r>
    <d v="2023-09-01T00:00:00"/>
    <s v="S024161"/>
    <x v="75"/>
    <s v="PO147865"/>
    <s v="GRN197122"/>
    <s v="11701-0135"/>
    <s v="XP20W D PHOTOCELL COVER"/>
    <s v="Basingstoke RG24 7NG"/>
    <n v="344"/>
    <x v="2"/>
    <s v="Diesel"/>
    <n v="1.2727999999999999E-3"/>
  </r>
  <r>
    <d v="2023-08-01T00:00:00"/>
    <s v="S023222"/>
    <x v="11"/>
    <s v="PO143744"/>
    <s v="GRN195120"/>
    <s v="11700-6191"/>
    <s v="CABLE RJ45S RJ45S 2.5M"/>
    <s v="Wickford SS11 8YT"/>
    <n v="390"/>
    <x v="2"/>
    <s v="Diesel"/>
    <n v="1.4430000000000001E-3"/>
  </r>
  <r>
    <d v="2023-08-01T00:00:00"/>
    <s v="S023222"/>
    <x v="11"/>
    <s v="PO142816"/>
    <s v="GRN195121"/>
    <s v="11700-5430"/>
    <s v="CABLE 4 PIN PANEL MOUNT SHLD 4 METER"/>
    <s v="Wickford SS11 8YT"/>
    <n v="390"/>
    <x v="2"/>
    <s v="Diesel"/>
    <n v="1.4430000000000001E-3"/>
  </r>
  <r>
    <d v="2023-09-01T00:00:00"/>
    <s v="S024161"/>
    <x v="75"/>
    <s v="PO149059"/>
    <s v="GRN197690"/>
    <n v="42205175"/>
    <s v="BEAM FORK SUPPORT FOUNDATION PLATE"/>
    <s v="Basingstoke RG24 7NG"/>
    <n v="344"/>
    <x v="2"/>
    <s v="Diesel"/>
    <n v="1.2727999999999999E-3"/>
  </r>
  <r>
    <d v="2023-10-01T00:00:00"/>
    <s v="S024161"/>
    <x v="75"/>
    <s v="PO148050"/>
    <s v="GRN198864"/>
    <n v="42205175"/>
    <s v="BEAM FORK SUPPORT FOUNDATION PLATE"/>
    <s v="Basingstoke RG24 7NG"/>
    <n v="344"/>
    <x v="2"/>
    <s v="Diesel"/>
    <n v="1.2727999999999999E-3"/>
  </r>
  <r>
    <d v="2023-10-01T00:00:00"/>
    <s v="S024161"/>
    <x v="75"/>
    <s v="PO147865"/>
    <s v="GRN198865"/>
    <n v="101040837"/>
    <s v="BEAM FORK SUPPORT WHITE"/>
    <s v="Basingstoke RG24 7NG"/>
    <n v="344"/>
    <x v="2"/>
    <s v="Diesel"/>
    <n v="1.2727999999999999E-3"/>
  </r>
  <r>
    <d v="2023-10-01T00:00:00"/>
    <s v="S024161"/>
    <x v="75"/>
    <s v="PO148050"/>
    <s v="GRN199156"/>
    <n v="101036506"/>
    <s v="B680 BARRIER KIT 5M"/>
    <s v="Basingstoke RG24 7NG"/>
    <n v="344"/>
    <x v="2"/>
    <s v="Diesel"/>
    <n v="1.2727999999999999E-3"/>
  </r>
  <r>
    <d v="2023-10-01T00:00:00"/>
    <s v="S024161"/>
    <x v="75"/>
    <s v="PO149364"/>
    <s v="GRN199170"/>
    <s v="11701-0134"/>
    <s v="PHOTOBEAM PHOTOCELECTRIC SAFETY SENSORS XP20W D"/>
    <s v="Basingstoke RG24 7NG"/>
    <n v="344"/>
    <x v="2"/>
    <s v="Diesel"/>
    <n v="1.2727999999999999E-3"/>
  </r>
  <r>
    <d v="2023-10-01T00:00:00"/>
    <s v="S024161"/>
    <x v="75"/>
    <s v="PO147865"/>
    <s v="GRN199681"/>
    <n v="101040837"/>
    <s v="BEAM FORK SUPPORT WHITE"/>
    <s v="Basingstoke RG24 7NG"/>
    <n v="344"/>
    <x v="2"/>
    <s v="Diesel"/>
    <n v="1.2727999999999999E-3"/>
  </r>
  <r>
    <d v="2023-10-01T00:00:00"/>
    <s v="S024161"/>
    <x v="75"/>
    <s v="PO149486"/>
    <s v="GRN199859"/>
    <s v="11701-0135"/>
    <s v="XP20W D PHOTOCELL COVER"/>
    <s v="Basingstoke RG24 7NG"/>
    <n v="344"/>
    <x v="2"/>
    <s v="Diesel"/>
    <n v="1.2727999999999999E-3"/>
  </r>
  <r>
    <d v="2023-10-01T00:00:00"/>
    <s v="S024161"/>
    <x v="75"/>
    <s v="PO148566"/>
    <s v="GRN200101"/>
    <n v="101040837"/>
    <s v="BEAM FORK SUPPORT WHITE"/>
    <s v="Basingstoke RG24 7NG"/>
    <n v="344"/>
    <x v="2"/>
    <s v="Diesel"/>
    <n v="1.2727999999999999E-3"/>
  </r>
  <r>
    <d v="2023-10-01T00:00:00"/>
    <s v="S024161"/>
    <x v="75"/>
    <s v="PO148566"/>
    <s v="GRN200348"/>
    <n v="101040837"/>
    <s v="BEAM FORK SUPPORT WHITE"/>
    <s v="Basingstoke RG24 7NG"/>
    <n v="344"/>
    <x v="2"/>
    <s v="Diesel"/>
    <n v="1.2727999999999999E-3"/>
  </r>
  <r>
    <d v="2023-10-01T00:00:00"/>
    <s v="S024161"/>
    <x v="75"/>
    <s v="PO147865"/>
    <s v="GRN200352"/>
    <n v="101040837"/>
    <s v="BEAM FORK SUPPORT WHITE"/>
    <s v="Basingstoke RG24 7NG"/>
    <n v="344"/>
    <x v="2"/>
    <s v="Diesel"/>
    <n v="1.2727999999999999E-3"/>
  </r>
  <r>
    <d v="2023-08-01T00:00:00"/>
    <s v="S001121"/>
    <x v="5"/>
    <s v="PO147946"/>
    <s v="GRN195145"/>
    <n v="13204807"/>
    <s v="RSLINX CLASSIC SINGLE NODE"/>
    <s v="Salford M5 4BE"/>
    <n v="103.6"/>
    <x v="2"/>
    <s v="Diesel"/>
    <n v="3.8331999999999998E-4"/>
  </r>
  <r>
    <d v="2023-11-01T00:00:00"/>
    <s v="S024161"/>
    <x v="75"/>
    <s v="PO149769"/>
    <s v="GRN201012"/>
    <s v="11701-0134"/>
    <s v="PHOTOBEAM PHOTOCELECTRIC SAFETY SENSORS XP20W D"/>
    <s v="Basingstoke RG24 7NG"/>
    <n v="344"/>
    <x v="2"/>
    <s v="Diesel"/>
    <n v="1.2727999999999999E-3"/>
  </r>
  <r>
    <d v="2023-11-01T00:00:00"/>
    <s v="S024161"/>
    <x v="75"/>
    <s v="PO150177"/>
    <s v="GRN201722"/>
    <s v="11701-0134"/>
    <s v="PHOTOBEAM PHOTOCELECTRIC SAFETY SENSORS XP20W D"/>
    <s v="Basingstoke RG24 7NG"/>
    <n v="344"/>
    <x v="2"/>
    <s v="Diesel"/>
    <n v="1.2727999999999999E-3"/>
  </r>
  <r>
    <d v="2023-11-01T00:00:00"/>
    <s v="S024161"/>
    <x v="75"/>
    <s v="PO150493"/>
    <s v="GRN202188"/>
    <s v="11701-0135"/>
    <s v="XP20W D PHOTOCELL COVER"/>
    <s v="Basingstoke RG24 7NG"/>
    <n v="344"/>
    <x v="2"/>
    <s v="Diesel"/>
    <n v="1.2727999999999999E-3"/>
  </r>
  <r>
    <d v="2023-11-01T00:00:00"/>
    <s v="S024161"/>
    <x v="75"/>
    <s v="PO150225"/>
    <s v="GRN202702"/>
    <n v="101036506"/>
    <s v="B680 BARRIER KIT 5M"/>
    <s v="Basingstoke RG24 7NG"/>
    <n v="344"/>
    <x v="2"/>
    <s v="Diesel"/>
    <n v="1.2727999999999999E-3"/>
  </r>
  <r>
    <d v="2023-11-01T00:00:00"/>
    <s v="S024161"/>
    <x v="75"/>
    <s v="PO149861"/>
    <s v="GRN202705"/>
    <n v="101036506"/>
    <s v="B680 BARRIER KIT 5M"/>
    <s v="Basingstoke RG24 7NG"/>
    <n v="344"/>
    <x v="2"/>
    <s v="Diesel"/>
    <n v="1.2727999999999999E-3"/>
  </r>
  <r>
    <d v="2023-12-01T00:00:00"/>
    <s v="S024161"/>
    <x v="75"/>
    <s v="PO150978"/>
    <s v="GRN203298"/>
    <s v="11701-0135"/>
    <s v="XP20W D PHOTOCELL COVER"/>
    <s v="Basingstoke RG24 7NG"/>
    <n v="344"/>
    <x v="2"/>
    <s v="Diesel"/>
    <n v="1.2727999999999999E-3"/>
  </r>
  <r>
    <d v="2023-12-01T00:00:00"/>
    <s v="S024161"/>
    <x v="75"/>
    <s v="PO150837"/>
    <s v="GRN203325"/>
    <s v="11701-0134"/>
    <s v="PHOTOBEAM PHOTOCELECTRIC SAFETY SENSORS XP20W D"/>
    <s v="Basingstoke RG24 7NG"/>
    <n v="344"/>
    <x v="2"/>
    <s v="Diesel"/>
    <n v="1.2727999999999999E-3"/>
  </r>
  <r>
    <d v="2023-12-01T00:00:00"/>
    <s v="S024161"/>
    <x v="75"/>
    <s v="PO146699"/>
    <s v="GRN203606"/>
    <n v="101036506"/>
    <s v="B680 BARRIER KIT 5M"/>
    <s v="Basingstoke RG24 7NG"/>
    <n v="344"/>
    <x v="2"/>
    <s v="Diesel"/>
    <n v="1.2727999999999999E-3"/>
  </r>
  <r>
    <d v="2023-12-01T00:00:00"/>
    <s v="S024161"/>
    <x v="75"/>
    <s v="PO146699"/>
    <s v="GRN203607"/>
    <n v="101040837"/>
    <s v="BEAM FORK SUPPORT WHITE"/>
    <s v="Basingstoke RG24 7NG"/>
    <n v="344"/>
    <x v="2"/>
    <s v="Diesel"/>
    <n v="1.2727999999999999E-3"/>
  </r>
  <r>
    <d v="2023-12-01T00:00:00"/>
    <s v="S024161"/>
    <x v="75"/>
    <s v="PO150711"/>
    <s v="GRN203753"/>
    <n v="101036506"/>
    <s v="B680 BARRIER KIT 5M"/>
    <s v="Basingstoke RG24 7NG"/>
    <n v="344"/>
    <x v="2"/>
    <s v="Diesel"/>
    <n v="1.2727999999999999E-3"/>
  </r>
  <r>
    <d v="2023-12-01T00:00:00"/>
    <s v="S024161"/>
    <x v="75"/>
    <s v="PO151718"/>
    <s v="GRN204374"/>
    <s v="11701-0134"/>
    <s v="PHOTOBEAM PHOTOCELECTRIC SAFETY SENSORS XP20W D"/>
    <s v="Basingstoke RG24 7NG"/>
    <n v="344"/>
    <x v="2"/>
    <s v="Diesel"/>
    <n v="1.2727999999999999E-3"/>
  </r>
  <r>
    <d v="2023-01-01T00:00:00"/>
    <s v="S000579"/>
    <x v="76"/>
    <s v="PO138788"/>
    <s v="GRN178862"/>
    <n v="101040874"/>
    <s v="UNINTERRUPTIBLE POWER SUPPLY 24VDC/2.5A"/>
    <s v="Leeds LS12 2TU"/>
    <n v="208"/>
    <x v="2"/>
    <s v="Diesel"/>
    <n v="7.6959999999999995E-4"/>
  </r>
  <r>
    <d v="2023-01-01T00:00:00"/>
    <s v="S000579"/>
    <x v="76"/>
    <s v="PO142668"/>
    <s v="GRN179870"/>
    <n v="57206271"/>
    <s v="HEX STANDOFF MALE-FEMALE M3 X 12MM"/>
    <s v="Leeds LS12 2TU"/>
    <n v="208"/>
    <x v="2"/>
    <s v="Diesel"/>
    <n v="7.6959999999999995E-4"/>
  </r>
  <r>
    <d v="2023-02-01T00:00:00"/>
    <s v="S000579"/>
    <x v="76"/>
    <s v="PO142199"/>
    <s v="GRN180383"/>
    <n v="57203739"/>
    <s v="BOW TYPE HANDLE ALUMINIUM 180mm MENTOR 277.4"/>
    <s v="Leeds LS12 2TU"/>
    <n v="208"/>
    <x v="2"/>
    <s v="Diesel"/>
    <n v="7.6959999999999995E-4"/>
  </r>
  <r>
    <d v="2023-03-01T00:00:00"/>
    <s v="S000579"/>
    <x v="76"/>
    <s v="PO143840"/>
    <s v="GRN182396"/>
    <n v="57203739"/>
    <s v="BOW TYPE HANDLE ALUMINIUM 180mm MENTOR 277.4"/>
    <s v="Leeds LS12 2TU"/>
    <n v="208"/>
    <x v="2"/>
    <s v="Diesel"/>
    <n v="7.6959999999999995E-4"/>
  </r>
  <r>
    <d v="2023-03-01T00:00:00"/>
    <s v="S000579"/>
    <x v="76"/>
    <s v="PO143497"/>
    <s v="GRN183717"/>
    <s v="11700-0596"/>
    <s v="GROUNDING BAR 21 POS 125 A"/>
    <s v="Leeds LS12 2TU"/>
    <n v="208"/>
    <x v="2"/>
    <s v="Diesel"/>
    <n v="7.6959999999999995E-4"/>
  </r>
  <r>
    <d v="2023-04-01T00:00:00"/>
    <s v="S000579"/>
    <x v="76"/>
    <s v="PO143954"/>
    <s v="GRN184965"/>
    <s v="11700-0596"/>
    <s v="GROUNDING BAR 21 POS 125 A"/>
    <s v="Leeds LS12 2TU"/>
    <n v="208"/>
    <x v="2"/>
    <s v="Diesel"/>
    <n v="7.6959999999999995E-4"/>
  </r>
  <r>
    <d v="2023-04-01T00:00:00"/>
    <s v="S000579"/>
    <x v="76"/>
    <s v="PO144864"/>
    <s v="GRN186004"/>
    <n v="57206271"/>
    <s v="HEX STANDOFF MALE-FEMALE M3 X 12MM"/>
    <s v="Leeds LS12 2TU"/>
    <n v="208"/>
    <x v="2"/>
    <s v="Diesel"/>
    <n v="7.6959999999999995E-4"/>
  </r>
  <r>
    <d v="2023-06-01T00:00:00"/>
    <s v="S000579"/>
    <x v="76"/>
    <s v="PO146876"/>
    <s v="GRN189688"/>
    <n v="57206271"/>
    <s v="HEX STANDOFF MALE-FEMALE M3 X 12MM"/>
    <s v="Leeds LS12 2TU"/>
    <n v="208"/>
    <x v="2"/>
    <s v="Diesel"/>
    <n v="7.6959999999999995E-4"/>
  </r>
  <r>
    <d v="2023-06-01T00:00:00"/>
    <s v="S000579"/>
    <x v="76"/>
    <s v="PO146466"/>
    <s v="GRN189692"/>
    <s v="11700-0596"/>
    <s v="GROUNDING BAR 21 POS 125 A"/>
    <s v="Leeds LS12 2TU"/>
    <n v="208"/>
    <x v="2"/>
    <s v="Diesel"/>
    <n v="7.6959999999999995E-4"/>
  </r>
  <r>
    <d v="2023-07-01T00:00:00"/>
    <s v="S000579"/>
    <x v="76"/>
    <s v="PO143840"/>
    <s v="GRN190905"/>
    <n v="57203739"/>
    <s v="BOW TYPE HANDLE ALUMINIUM 180mm MENTOR 277.4"/>
    <s v="Leeds LS12 2TU"/>
    <n v="208"/>
    <x v="2"/>
    <s v="Diesel"/>
    <n v="7.6959999999999995E-4"/>
  </r>
  <r>
    <d v="2023-07-01T00:00:00"/>
    <s v="S000579"/>
    <x v="76"/>
    <s v="PO143840"/>
    <s v="GRN191091"/>
    <n v="57203739"/>
    <s v="BOW TYPE HANDLE ALUMINIUM 180mm MENTOR 277.4"/>
    <s v="Leeds LS12 2TU"/>
    <n v="208"/>
    <x v="2"/>
    <s v="Diesel"/>
    <n v="7.6959999999999995E-4"/>
  </r>
  <r>
    <d v="2023-07-01T00:00:00"/>
    <s v="S000579"/>
    <x v="76"/>
    <s v="PO146789"/>
    <s v="GRN191330"/>
    <n v="57206271"/>
    <s v="HEX STANDOFF MALE-FEMALE M3 X 12MM"/>
    <s v="Leeds LS12 2TU"/>
    <n v="208"/>
    <x v="2"/>
    <s v="Diesel"/>
    <n v="7.6959999999999995E-4"/>
  </r>
  <r>
    <d v="2023-07-01T00:00:00"/>
    <s v="S000579"/>
    <x v="76"/>
    <s v="PO146876"/>
    <s v="GRN191333"/>
    <n v="57206271"/>
    <s v="HEX STANDOFF MALE-FEMALE M3 X 12MM"/>
    <s v="Leeds LS12 2TU"/>
    <n v="208"/>
    <x v="2"/>
    <s v="Diesel"/>
    <n v="7.6959999999999995E-4"/>
  </r>
  <r>
    <d v="2023-07-01T00:00:00"/>
    <s v="S000579"/>
    <x v="76"/>
    <s v="PO144125"/>
    <s v="GRN191341"/>
    <n v="57206271"/>
    <s v="HEX STANDOFF MALE-FEMALE M3 X 12MM"/>
    <s v="Leeds LS12 2TU"/>
    <n v="208"/>
    <x v="2"/>
    <s v="Diesel"/>
    <n v="7.6959999999999995E-4"/>
  </r>
  <r>
    <d v="2023-07-01T00:00:00"/>
    <s v="S000579"/>
    <x v="76"/>
    <s v="PO147829"/>
    <s v="GRN192670"/>
    <n v="57206271"/>
    <s v="HEX STANDOFF MALE-FEMALE M3 X 12MM"/>
    <s v="Leeds LS12 2TU"/>
    <n v="208"/>
    <x v="2"/>
    <s v="Diesel"/>
    <n v="7.6959999999999995E-4"/>
  </r>
  <r>
    <d v="2023-08-01T00:00:00"/>
    <s v="S000579"/>
    <x v="76"/>
    <s v="PO148406"/>
    <s v="GRN194559"/>
    <n v="101009249"/>
    <s v="5 O/D X 3.2 I/D X 4MM NYLON 66 SPACER - WHITE"/>
    <s v="Leeds LS12 2TU"/>
    <n v="208"/>
    <x v="2"/>
    <s v="Diesel"/>
    <n v="7.6959999999999995E-4"/>
  </r>
  <r>
    <d v="2023-08-01T00:00:00"/>
    <s v="S000579"/>
    <x v="76"/>
    <s v="PO148495"/>
    <s v="GRN194568"/>
    <n v="57206271"/>
    <s v="HEX STANDOFF MALE-FEMALE M3 X 12MM"/>
    <s v="Leeds LS12 2TU"/>
    <n v="208"/>
    <x v="2"/>
    <s v="Diesel"/>
    <n v="7.6959999999999995E-4"/>
  </r>
  <r>
    <d v="2023-08-01T00:00:00"/>
    <s v="S000579"/>
    <x v="76"/>
    <s v="PO147829"/>
    <s v="GRN194579"/>
    <n v="57206271"/>
    <s v="HEX STANDOFF MALE-FEMALE M3 X 12MM"/>
    <s v="Leeds LS12 2TU"/>
    <n v="208"/>
    <x v="2"/>
    <s v="Diesel"/>
    <n v="7.6959999999999995E-4"/>
  </r>
  <r>
    <d v="2023-09-01T00:00:00"/>
    <s v="S000579"/>
    <x v="76"/>
    <s v="PO148796"/>
    <s v="GRN195345"/>
    <s v="11701-1455"/>
    <s v="2 WAY 1.5MM PE TERMINAL BLOCK"/>
    <s v="Leeds LS12 2TU"/>
    <n v="208"/>
    <x v="2"/>
    <s v="Diesel"/>
    <n v="7.6959999999999995E-4"/>
  </r>
  <r>
    <d v="2023-09-01T00:00:00"/>
    <s v="S000579"/>
    <x v="76"/>
    <s v="PO148991"/>
    <s v="GRN195638"/>
    <s v="11701-1455"/>
    <s v="2 WAY 1.5MM PE TERMINAL BLOCK"/>
    <s v="Leeds LS12 2TU"/>
    <n v="208"/>
    <x v="2"/>
    <s v="Diesel"/>
    <n v="7.6959999999999995E-4"/>
  </r>
  <r>
    <d v="2023-09-01T00:00:00"/>
    <s v="S000579"/>
    <x v="76"/>
    <s v="PO143840"/>
    <s v="GRN196821"/>
    <n v="57203739"/>
    <s v="BOW TYPE HANDLE ALUMINIUM 180mm MENTOR 277.4"/>
    <s v="Leeds LS12 2TU"/>
    <n v="208"/>
    <x v="2"/>
    <s v="Diesel"/>
    <n v="7.6959999999999995E-4"/>
  </r>
  <r>
    <d v="2023-09-01T00:00:00"/>
    <s v="S000579"/>
    <x v="76"/>
    <s v="PO148796"/>
    <s v="GRN197419"/>
    <n v="57206271"/>
    <s v="HEX STANDOFF MALE-FEMALE M3 X 12MM"/>
    <s v="Leeds LS12 2TU"/>
    <n v="208"/>
    <x v="2"/>
    <s v="Diesel"/>
    <n v="7.6959999999999995E-4"/>
  </r>
  <r>
    <d v="2023-10-01T00:00:00"/>
    <s v="S000579"/>
    <x v="76"/>
    <s v="PO148796"/>
    <s v="GRN199262"/>
    <n v="57206271"/>
    <s v="HEX STANDOFF MALE-FEMALE M3 X 12MM"/>
    <s v="Leeds LS12 2TU"/>
    <n v="208"/>
    <x v="2"/>
    <s v="Diesel"/>
    <n v="7.6959999999999995E-4"/>
  </r>
  <r>
    <d v="2023-10-01T00:00:00"/>
    <s v="S000579"/>
    <x v="76"/>
    <s v="PO149990"/>
    <s v="GRN199303"/>
    <n v="101023014"/>
    <s v="CAT5E MALE RJ45 CONNECTOR STRAIGHT MOUNT SHIELDED"/>
    <s v="Leeds LS12 2TU"/>
    <n v="208"/>
    <x v="2"/>
    <s v="Diesel"/>
    <n v="7.6959999999999995E-4"/>
  </r>
  <r>
    <d v="2023-11-01T00:00:00"/>
    <s v="S000579"/>
    <x v="76"/>
    <s v="PO148796"/>
    <s v="GRN200966"/>
    <n v="57206271"/>
    <s v="HEX STANDOFF MALE-FEMALE M3 X 12MM"/>
    <s v="Leeds LS12 2TU"/>
    <n v="208"/>
    <x v="2"/>
    <s v="Diesel"/>
    <n v="7.6959999999999995E-4"/>
  </r>
  <r>
    <d v="2023-11-01T00:00:00"/>
    <s v="S000579"/>
    <x v="76"/>
    <s v="PO148796"/>
    <s v="GRN202570"/>
    <n v="57206271"/>
    <s v="HEX STANDOFF MALE-FEMALE M3 X 12MM"/>
    <s v="Leeds LS12 2TU"/>
    <n v="208"/>
    <x v="2"/>
    <s v="Diesel"/>
    <n v="7.6959999999999995E-4"/>
  </r>
  <r>
    <d v="2023-12-01T00:00:00"/>
    <s v="S000579"/>
    <x v="76"/>
    <s v="PO151358"/>
    <s v="GRN204828"/>
    <n v="57206271"/>
    <s v="HEX STANDOFF MALE-FEMALE M3 X 12MM"/>
    <s v="Leeds LS12 2TU"/>
    <n v="208"/>
    <x v="2"/>
    <s v="Diesel"/>
    <n v="7.6959999999999995E-4"/>
  </r>
  <r>
    <d v="2023-09-01T00:00:00"/>
    <s v="S024099"/>
    <x v="47"/>
    <s v="PO146821"/>
    <s v="GRN196318"/>
    <s v="361-1271-1"/>
    <s v="STEP ASSEMBLY"/>
    <s v="Stafford ST16 3DR"/>
    <n v="49.6"/>
    <x v="3"/>
    <s v="Diesel"/>
    <n v="5.0430800000000005E-2"/>
  </r>
  <r>
    <d v="2023-01-01T00:00:00"/>
    <s v="S025921"/>
    <x v="77"/>
    <s v="PO135233"/>
    <s v="GRN178609"/>
    <n v="23254885"/>
    <s v="CONSUMABLES KIT FOR GANTRY/PORTAL INSTALLATION"/>
    <s v="Saint Helens WA9 5GG"/>
    <n v="119.8"/>
    <x v="1"/>
    <s v="Diesel"/>
    <n v="4.4325999999999997E-2"/>
  </r>
  <r>
    <d v="2023-01-01T00:00:00"/>
    <s v="S025921"/>
    <x v="77"/>
    <s v="PO135227"/>
    <s v="GRN179393"/>
    <s v="340-1287-1"/>
    <s v="KIT BASE ANCHOR HARDWARE CONCRETE"/>
    <s v="Saint Helens WA9 5GG"/>
    <n v="119.8"/>
    <x v="1"/>
    <s v="Diesel"/>
    <n v="4.4325999999999997E-2"/>
  </r>
  <r>
    <d v="2023-08-01T00:00:00"/>
    <s v="S024471"/>
    <x v="78"/>
    <s v="PO148078"/>
    <s v="GRN195209"/>
    <n v="10207274"/>
    <s v="FAN BELT FOR T44K GENERATOR"/>
    <s v="Middlewich CW10 0HS"/>
    <n v="42.4"/>
    <x v="2"/>
    <s v="Diesel"/>
    <n v="1.5688E-4"/>
  </r>
  <r>
    <d v="2023-01-01T00:00:00"/>
    <s v="S025921"/>
    <x v="77"/>
    <s v="PO135233"/>
    <s v="GRN179394"/>
    <n v="23254885"/>
    <s v="CONSUMABLES KIT FOR GANTRY/PORTAL INSTALLATION"/>
    <s v="Saint Helens WA9 5GG"/>
    <n v="119.8"/>
    <x v="1"/>
    <s v="Diesel"/>
    <n v="4.4325999999999997E-2"/>
  </r>
  <r>
    <d v="2023-08-01T00:00:00"/>
    <s v="S022845"/>
    <x v="24"/>
    <s v="PO146657"/>
    <s v="GRN195211"/>
    <s v="340-1623-1"/>
    <s v="CONFIGURED 100KVA UPS SYSTEM WITH BATTERY PACK"/>
    <s v="Warrington WA3 3JD"/>
    <n v="118"/>
    <x v="3"/>
    <s v="Diesel"/>
    <n v="0.1199765"/>
  </r>
  <r>
    <d v="2023-08-01T00:00:00"/>
    <s v="S022845"/>
    <x v="24"/>
    <s v="PO140399"/>
    <s v="GRN195212"/>
    <n v="101042130"/>
    <s v="CONFIGURED 40KVA UPS SYSTEM WITH BATTERY PACK"/>
    <s v="Warrington WA3 3JD"/>
    <n v="118"/>
    <x v="3"/>
    <s v="Diesel"/>
    <n v="0.1199765"/>
  </r>
  <r>
    <d v="2023-08-01T00:00:00"/>
    <s v="S022845"/>
    <x v="24"/>
    <s v="PO143816"/>
    <s v="GRN195213"/>
    <n v="101042130"/>
    <s v="CONFIGURED 40KVA UPS SYSTEM WITH BATTERY PACK"/>
    <s v="Warrington WA3 3JD"/>
    <n v="118"/>
    <x v="3"/>
    <s v="Diesel"/>
    <n v="0.1199765"/>
  </r>
  <r>
    <d v="2023-01-01T00:00:00"/>
    <s v="S025921"/>
    <x v="77"/>
    <s v="PO139057"/>
    <s v="GRN179403"/>
    <n v="85258614"/>
    <s v="M3 X 20 POZI PAN HEAD SCREW A2"/>
    <s v="Saint Helens WA9 5GG"/>
    <n v="119.8"/>
    <x v="1"/>
    <s v="Diesel"/>
    <n v="4.4325999999999997E-2"/>
  </r>
  <r>
    <d v="2023-01-01T00:00:00"/>
    <s v="S025921"/>
    <x v="77"/>
    <s v="PO133462"/>
    <s v="GRN179414"/>
    <s v="340-1287-1"/>
    <s v="KIT BASE ANCHOR HARDWARE CONCRETE"/>
    <s v="Saint Helens WA9 5GG"/>
    <n v="119.8"/>
    <x v="1"/>
    <s v="Diesel"/>
    <n v="4.4325999999999997E-2"/>
  </r>
  <r>
    <d v="2023-08-01T00:00:00"/>
    <s v="S001047"/>
    <x v="9"/>
    <s v="PO144821"/>
    <s v="GRN195223"/>
    <n v="101026186"/>
    <s v="DIODE 2X8 ELEMENT PHOTO CDWO4 0.3MM THICK"/>
    <s v="81300 Johor Bahru Malaysia"/>
    <n v="6781"/>
    <x v="4"/>
    <s v="Aviation"/>
    <n v="1.1924057587200001"/>
  </r>
  <r>
    <d v="2023-01-01T00:00:00"/>
    <s v="S025921"/>
    <x v="77"/>
    <s v="PO140223"/>
    <s v="GRN179688"/>
    <s v="11540-0007"/>
    <s v="THREADLOCKER MED STRENGTH BLUE 9-GRAM STICK"/>
    <s v="Saint Helens WA9 5GG"/>
    <n v="119.8"/>
    <x v="1"/>
    <s v="Diesel"/>
    <n v="4.4325999999999997E-2"/>
  </r>
  <r>
    <d v="2023-01-01T00:00:00"/>
    <s v="S025921"/>
    <x v="77"/>
    <s v="PO139054"/>
    <s v="GRN179843"/>
    <s v="11583-0304"/>
    <s v="SCREW SHCS M4X18MM SST 18-8"/>
    <s v="Saint Helens WA9 5GG"/>
    <n v="119.8"/>
    <x v="1"/>
    <s v="Diesel"/>
    <n v="4.4325999999999997E-2"/>
  </r>
  <r>
    <d v="2023-01-01T00:00:00"/>
    <s v="S025921"/>
    <x v="77"/>
    <s v="PO139056"/>
    <s v="GRN179845"/>
    <n v="85213468"/>
    <s v="M6 x 12 HEXAGON SOCKET BUTTON HEAD SCREW A2-70"/>
    <s v="Saint Helens WA9 5GG"/>
    <n v="119.8"/>
    <x v="1"/>
    <s v="Diesel"/>
    <n v="4.4325999999999997E-2"/>
  </r>
  <r>
    <d v="2023-01-01T00:00:00"/>
    <s v="S025921"/>
    <x v="77"/>
    <s v="PO139056"/>
    <s v="GRN179931"/>
    <n v="85212083"/>
    <s v="M5 x 20 HEX HEAD SCREW GRADE A2-70"/>
    <s v="Saint Helens WA9 5GG"/>
    <n v="119.8"/>
    <x v="1"/>
    <s v="Diesel"/>
    <n v="4.4325999999999997E-2"/>
  </r>
  <r>
    <d v="2023-02-01T00:00:00"/>
    <s v="S025921"/>
    <x v="77"/>
    <s v="PO137183"/>
    <s v="GRN180186"/>
    <n v="10256100"/>
    <s v="INSTALLATION TOOL KIT FOR PORTAL/GANTRY"/>
    <s v="Saint Helens WA9 5GG"/>
    <n v="119.8"/>
    <x v="1"/>
    <s v="Diesel"/>
    <n v="4.4325999999999997E-2"/>
  </r>
  <r>
    <d v="2023-02-01T00:00:00"/>
    <s v="S025921"/>
    <x v="77"/>
    <s v="PO135227"/>
    <s v="GRN180187"/>
    <s v="340-1287-1"/>
    <s v="KIT BASE ANCHOR HARDWARE CONCRETE"/>
    <s v="Saint Helens WA9 5GG"/>
    <n v="119.8"/>
    <x v="1"/>
    <s v="Diesel"/>
    <n v="4.4325999999999997E-2"/>
  </r>
  <r>
    <d v="2023-08-01T00:00:00"/>
    <s v="S000892"/>
    <x v="16"/>
    <s v="PO147500"/>
    <s v="GRN195233"/>
    <n v="30202101"/>
    <s v="3 CORE FLEXIBLE MAINS CABLE BLACK 1.5MM2 X 100M RE"/>
    <s v="Stockport SK4 2JT"/>
    <n v="55"/>
    <x v="2"/>
    <s v="Diesel"/>
    <n v="2.0350000000000001E-4"/>
  </r>
  <r>
    <d v="2023-08-01T00:00:00"/>
    <s v="S024190"/>
    <x v="22"/>
    <s v="PO147071"/>
    <s v="GRN195234"/>
    <n v="101017188"/>
    <s v="GASKET DETECTOR ACCESS PANEL"/>
    <s v="Stockport SK4 2JT"/>
    <n v="22.2"/>
    <x v="1"/>
    <s v="Diesel"/>
    <n v="8.2140000000000008E-3"/>
  </r>
  <r>
    <d v="2023-08-01T00:00:00"/>
    <s v="S024190"/>
    <x v="22"/>
    <s v="PO147834"/>
    <s v="GRN195235"/>
    <n v="85205363"/>
    <s v="19MM EPDM BONDED WASHER"/>
    <s v="Stockport SK4 2JT"/>
    <n v="22.2"/>
    <x v="1"/>
    <s v="Diesel"/>
    <n v="8.2140000000000008E-3"/>
  </r>
  <r>
    <d v="2023-08-01T00:00:00"/>
    <s v="S022670"/>
    <x v="26"/>
    <s v="PO146915"/>
    <s v="GRN195236"/>
    <s v="11700-5243"/>
    <s v="BOLT HEX DIN933 M20 X 2.5 X 50MM GEOMET STL"/>
    <s v="Congleton CW12 1HR"/>
    <n v="12.8"/>
    <x v="2"/>
    <s v="Diesel"/>
    <n v="4.7360000000000001E-5"/>
  </r>
  <r>
    <d v="2023-08-01T00:00:00"/>
    <s v="S022670"/>
    <x v="26"/>
    <s v="PO145978"/>
    <s v="GRN195237"/>
    <s v="11700-5243"/>
    <s v="BOLT HEX DIN933 M20 X 2.5 X 50MM GEOMET STL"/>
    <s v="Congleton CW12 1HR"/>
    <n v="12.8"/>
    <x v="2"/>
    <s v="Diesel"/>
    <n v="4.7360000000000001E-5"/>
  </r>
  <r>
    <d v="2023-08-01T00:00:00"/>
    <s v="S001047"/>
    <x v="9"/>
    <s v="PO144821"/>
    <s v="GRN195238"/>
    <n v="101026186"/>
    <s v="DIODE 2X8 ELEMENT PHOTO CDWO4 0.3MM THICK"/>
    <s v="81300 Johor Bahru Malaysia"/>
    <n v="6781"/>
    <x v="4"/>
    <s v="Aviation"/>
    <n v="1.1924057587200001"/>
  </r>
  <r>
    <d v="2023-08-01T00:00:00"/>
    <s v="S024346"/>
    <x v="28"/>
    <s v="PO143956"/>
    <s v="GRN195239"/>
    <n v="89205386"/>
    <s v="HYDRAULIC OIL - UNIVIS HVI 26 (20L CONTAINER)"/>
    <s v="Stoke-On-Trent, ST6 4PB"/>
    <n v="10.4"/>
    <x v="3"/>
    <s v="Diesel"/>
    <n v="1.0574200000000001E-3"/>
  </r>
  <r>
    <d v="2023-02-01T00:00:00"/>
    <s v="S025921"/>
    <x v="77"/>
    <s v="PO135233"/>
    <s v="GRN180188"/>
    <n v="23254885"/>
    <s v="CONSUMABLES KIT FOR GANTRY/PORTAL INSTALLATION"/>
    <s v="Saint Helens WA9 5GG"/>
    <n v="119.8"/>
    <x v="1"/>
    <s v="Diesel"/>
    <n v="4.4325999999999997E-2"/>
  </r>
  <r>
    <d v="2023-02-01T00:00:00"/>
    <s v="S025921"/>
    <x v="77"/>
    <s v="PO142799"/>
    <s v="GRN180193"/>
    <s v="11700-6242"/>
    <s v="CINCH STRAP 4FT L 1IN W GREEN COTTON"/>
    <s v="Saint Helens WA9 5GG"/>
    <n v="119.8"/>
    <x v="1"/>
    <s v="Diesel"/>
    <n v="4.4325999999999997E-2"/>
  </r>
  <r>
    <d v="2023-08-01T00:00:00"/>
    <s v="S023284"/>
    <x v="19"/>
    <s v="PO146804"/>
    <s v="GRN195243"/>
    <s v="361-1235-1"/>
    <s v="P60DV - OPERATOR CONSOLE"/>
    <s v="Leicester LE19 2DT"/>
    <n v="144"/>
    <x v="1"/>
    <s v="Diesel"/>
    <n v="5.3280000000000001E-2"/>
  </r>
  <r>
    <d v="2023-02-01T00:00:00"/>
    <s v="S025921"/>
    <x v="77"/>
    <s v="PO137660"/>
    <s v="GRN180324"/>
    <s v="350-1093-1"/>
    <s v="KIT HARDWARE"/>
    <s v="Saint Helens WA9 5GG"/>
    <n v="119.8"/>
    <x v="1"/>
    <s v="Diesel"/>
    <n v="4.4325999999999997E-2"/>
  </r>
  <r>
    <d v="2023-08-01T00:00:00"/>
    <s v="S023284"/>
    <x v="19"/>
    <s v="PO142410"/>
    <s v="GRN195250"/>
    <s v="361-1090-1"/>
    <s v="ENTRY/EXIT ZONE PANEL - P60DV"/>
    <s v="Leicester LE19 2DT"/>
    <n v="144"/>
    <x v="1"/>
    <s v="Diesel"/>
    <n v="5.3280000000000001E-2"/>
  </r>
  <r>
    <d v="2023-02-01T00:00:00"/>
    <s v="S025921"/>
    <x v="77"/>
    <s v="PO140223"/>
    <s v="GRN180761"/>
    <s v="11700-1159"/>
    <s v="PUSH MOUNT WITH UMBRELLA .25 HOLE"/>
    <s v="Saint Helens WA9 5GG"/>
    <n v="119.8"/>
    <x v="1"/>
    <s v="Diesel"/>
    <n v="4.4325999999999997E-2"/>
  </r>
  <r>
    <d v="2023-02-01T00:00:00"/>
    <s v="S025921"/>
    <x v="77"/>
    <s v="PO137183"/>
    <s v="GRN180779"/>
    <n v="10256100"/>
    <s v="INSTALLATION TOOL KIT FOR PORTAL/GANTRY"/>
    <s v="Saint Helens WA9 5GG"/>
    <n v="119.8"/>
    <x v="1"/>
    <s v="Diesel"/>
    <n v="4.4325999999999997E-2"/>
  </r>
  <r>
    <d v="2023-02-01T00:00:00"/>
    <s v="S025921"/>
    <x v="77"/>
    <s v="PO135233"/>
    <s v="GRN180780"/>
    <n v="23254885"/>
    <s v="CONSUMABLES KIT FOR GANTRY/PORTAL INSTALLATION"/>
    <s v="Saint Helens WA9 5GG"/>
    <n v="119.8"/>
    <x v="1"/>
    <s v="Diesel"/>
    <n v="4.4325999999999997E-2"/>
  </r>
  <r>
    <d v="2023-08-01T00:00:00"/>
    <s v="S001047"/>
    <x v="9"/>
    <s v="PO144821"/>
    <s v="GRN195254"/>
    <s v="11701-3091"/>
    <s v="SILICON PD - CDW04 - 5X5X10 THK - 8X2 ELEM - M13"/>
    <s v="81300 Johor Bahru Malaysia"/>
    <n v="6781"/>
    <x v="4"/>
    <s v="Aviation"/>
    <n v="1.1924057587200001"/>
  </r>
  <r>
    <d v="2023-08-01T00:00:00"/>
    <s v="S001047"/>
    <x v="9"/>
    <s v="PO144281"/>
    <s v="GRN195257"/>
    <n v="66204255"/>
    <s v="SILICON PD - CDWO4 - 5X10.7X30 THK - 8X1 ELEM"/>
    <s v="81300 Johor Bahru Malaysia"/>
    <n v="6781"/>
    <x v="4"/>
    <s v="Aviation"/>
    <n v="1.1924057587200001"/>
  </r>
  <r>
    <d v="2023-08-01T00:00:00"/>
    <s v="S001047"/>
    <x v="9"/>
    <s v="PO144580"/>
    <s v="GRN195258"/>
    <n v="66205215"/>
    <s v="2X8 ELEMENT PHOTO DIODE CDWO4 30MM THICK"/>
    <s v="81300 Johor Bahru Malaysia"/>
    <n v="6781"/>
    <x v="4"/>
    <s v="Aviation"/>
    <n v="1.1924057587200001"/>
  </r>
  <r>
    <d v="2023-02-01T00:00:00"/>
    <s v="S025921"/>
    <x v="77"/>
    <s v="PO142566"/>
    <s v="GRN180791"/>
    <s v="11701-2380"/>
    <s v="M8 X 60MM THROUGH BOLT"/>
    <s v="Saint Helens WA9 5GG"/>
    <n v="119.8"/>
    <x v="1"/>
    <s v="Diesel"/>
    <n v="4.4325999999999997E-2"/>
  </r>
  <r>
    <d v="2023-02-01T00:00:00"/>
    <s v="S025921"/>
    <x v="77"/>
    <s v="PO140813"/>
    <s v="GRN181150"/>
    <n v="101026148"/>
    <s v="M3 x 35 POZI PAN HEAD SCREW A2"/>
    <s v="Saint Helens WA9 5GG"/>
    <n v="119.8"/>
    <x v="1"/>
    <s v="Diesel"/>
    <n v="4.4325999999999997E-2"/>
  </r>
  <r>
    <d v="2023-08-01T00:00:00"/>
    <s v="S001047"/>
    <x v="9"/>
    <s v="PO144580"/>
    <s v="GRN195263"/>
    <n v="66205215"/>
    <s v="2X8 ELEMENT PHOTO DIODE CDWO4 30MM THICK"/>
    <s v="81300 Johor Bahru Malaysia"/>
    <n v="6781"/>
    <x v="4"/>
    <s v="Aviation"/>
    <n v="1.1924057587200001"/>
  </r>
  <r>
    <d v="2023-08-01T00:00:00"/>
    <s v="S023849"/>
    <x v="6"/>
    <s v="PO148713"/>
    <s v="GRN195266"/>
    <s v="11700-5700"/>
    <s v="SFP TRANSCEIVER 1250MBPS 1310NMFP SINGLE-MODE"/>
    <s v="Warrington WA2 8TX"/>
    <n v="78.2"/>
    <x v="2"/>
    <s v="Diesel"/>
    <n v="2.8933999999999996E-4"/>
  </r>
  <r>
    <d v="2023-08-01T00:00:00"/>
    <s v="S001047"/>
    <x v="9"/>
    <s v="PO144821"/>
    <s v="GRN195267"/>
    <s v="11701-3091"/>
    <s v="SILICON PD - CDW04 - 5X5X10 THK - 8X2 ELEM - M13"/>
    <s v="81300 Johor Bahru Malaysia"/>
    <n v="6781"/>
    <x v="4"/>
    <s v="Aviation"/>
    <n v="1.1924057587200001"/>
  </r>
  <r>
    <d v="2023-08-01T00:00:00"/>
    <s v="S022670"/>
    <x v="26"/>
    <s v="PO146553"/>
    <s v="GRN195268"/>
    <n v="85204902"/>
    <s v="M5 CAGE NUT  (SERIES 40111 TYPE CN)"/>
    <s v="Congleton CW12 1HR"/>
    <n v="12.8"/>
    <x v="2"/>
    <s v="Diesel"/>
    <n v="4.7360000000000001E-5"/>
  </r>
  <r>
    <d v="2023-08-01T00:00:00"/>
    <s v="S001121"/>
    <x v="5"/>
    <s v="PO148248"/>
    <s v="GRN195271"/>
    <s v="11700-6227"/>
    <s v="FACTORYTALK SE SITE EDITION STATION LICENSE 25 SCR"/>
    <s v="Salford M5 4BE"/>
    <n v="103.6"/>
    <x v="2"/>
    <s v="Diesel"/>
    <n v="3.8331999999999998E-4"/>
  </r>
  <r>
    <d v="2023-02-01T00:00:00"/>
    <s v="S025921"/>
    <x v="77"/>
    <s v="PO141726"/>
    <s v="GRN181427"/>
    <n v="85212377"/>
    <s v="M3 X 30 POZI PAN HEAD SCREW A2"/>
    <s v="Saint Helens WA9 5GG"/>
    <n v="119.8"/>
    <x v="1"/>
    <s v="Diesel"/>
    <n v="4.4325999999999997E-2"/>
  </r>
  <r>
    <d v="2023-02-01T00:00:00"/>
    <s v="S025921"/>
    <x v="77"/>
    <s v="PO140367"/>
    <s v="GRN181431"/>
    <s v="11700-3088"/>
    <s v="FITTING STRAIGHT 6MM X 1/4ID MALE BSPP SS"/>
    <s v="Saint Helens WA9 5GG"/>
    <n v="119.8"/>
    <x v="1"/>
    <s v="Diesel"/>
    <n v="4.4325999999999997E-2"/>
  </r>
  <r>
    <d v="2023-08-01T00:00:00"/>
    <s v="S023849"/>
    <x v="6"/>
    <s v="PO148765"/>
    <s v="GRN195284"/>
    <n v="101007863"/>
    <s v="NETGEAR COMPATIBLE 10GBASE-LR SFP+1310NM 10KM"/>
    <s v="Warrington WA2 8TX"/>
    <n v="78.2"/>
    <x v="2"/>
    <s v="Diesel"/>
    <n v="2.8933999999999996E-4"/>
  </r>
  <r>
    <d v="2023-02-01T00:00:00"/>
    <s v="S025921"/>
    <x v="77"/>
    <s v="PO141974"/>
    <s v="GRN181437"/>
    <n v="101009416"/>
    <s v="M3 X 10 POZI PAN HEAD SCREW A2"/>
    <s v="Saint Helens WA9 5GG"/>
    <n v="119.8"/>
    <x v="1"/>
    <s v="Diesel"/>
    <n v="4.4325999999999997E-2"/>
  </r>
  <r>
    <d v="2023-02-01T00:00:00"/>
    <s v="S025921"/>
    <x v="77"/>
    <s v="PO143318"/>
    <s v="GRN181439"/>
    <s v="11700-6134"/>
    <s v="ANTI-SEIZE COPPER QUIKESTIX"/>
    <s v="Saint Helens WA9 5GG"/>
    <n v="119.8"/>
    <x v="1"/>
    <s v="Diesel"/>
    <n v="4.4325999999999997E-2"/>
  </r>
  <r>
    <d v="2023-08-01T00:00:00"/>
    <s v="S023284"/>
    <x v="19"/>
    <s v="PO141764"/>
    <s v="GRN195298"/>
    <s v="361-1010-1"/>
    <s v="P60DV - MAIN CONTROL PANEL"/>
    <s v="Leicester LE19 2DT"/>
    <n v="144"/>
    <x v="1"/>
    <s v="Diesel"/>
    <n v="5.3280000000000001E-2"/>
  </r>
  <r>
    <d v="2023-08-01T00:00:00"/>
    <s v="S023284"/>
    <x v="19"/>
    <s v="PO143148"/>
    <s v="GRN195299"/>
    <n v="101034024"/>
    <s v="MAIN CONTROL PANEL"/>
    <s v="Leicester LE19 2DT"/>
    <n v="144"/>
    <x v="1"/>
    <s v="Diesel"/>
    <n v="5.3280000000000001E-2"/>
  </r>
  <r>
    <d v="2023-08-01T00:00:00"/>
    <s v="S023284"/>
    <x v="19"/>
    <s v="PO143148"/>
    <s v="GRN195300"/>
    <n v="101034024"/>
    <s v="MAIN CONTROL PANEL"/>
    <s v="Leicester LE19 2DT"/>
    <n v="144"/>
    <x v="1"/>
    <s v="Diesel"/>
    <n v="5.3280000000000001E-2"/>
  </r>
  <r>
    <d v="2023-09-01T00:00:00"/>
    <s v="S023284"/>
    <x v="19"/>
    <s v="PO147509"/>
    <s v="GRN195318"/>
    <s v="356-1249-1"/>
    <s v="STAINLESS STEEL BEACON BOX W/MOXA"/>
    <s v="Leicester LE19 2DT"/>
    <n v="144"/>
    <x v="1"/>
    <s v="Diesel"/>
    <n v="5.3280000000000001E-2"/>
  </r>
  <r>
    <d v="2023-09-01T00:00:00"/>
    <s v="S023284"/>
    <x v="19"/>
    <s v="PO140973"/>
    <s v="GRN195319"/>
    <s v="340-1071-1"/>
    <s v="CONDUIT OUTDOOR EQUIPMENT RACK ASSY – JUNCTION BOX"/>
    <s v="Leicester LE19 2DT"/>
    <n v="144"/>
    <x v="1"/>
    <s v="Diesel"/>
    <n v="5.3280000000000001E-2"/>
  </r>
  <r>
    <d v="2023-09-01T00:00:00"/>
    <s v="S025431"/>
    <x v="0"/>
    <s v="PO147833"/>
    <s v="GRN195320"/>
    <s v="11561-0744"/>
    <s v="SCREW SEMS FLT/SPL/LOC SHCS M6X22 NICKEL PLATED"/>
    <s v="Boston Massachusetts"/>
    <n v="3154"/>
    <x v="0"/>
    <s v="Crude"/>
    <n v="1.0118031999999999E-2"/>
  </r>
  <r>
    <d v="2023-03-01T00:00:00"/>
    <s v="S025921"/>
    <x v="77"/>
    <s v="PO140223"/>
    <s v="GRN181440"/>
    <s v="11540-0281"/>
    <s v="LUBRICANT ANTI - SIEZE MOLY 1LB CAN"/>
    <s v="Saint Helens WA9 5GG"/>
    <n v="119.8"/>
    <x v="1"/>
    <s v="Diesel"/>
    <n v="4.4325999999999997E-2"/>
  </r>
  <r>
    <d v="2023-02-01T00:00:00"/>
    <s v="S025921"/>
    <x v="77"/>
    <s v="PO135227"/>
    <s v="GRN181442"/>
    <s v="340-1287-1"/>
    <s v="KIT BASE ANCHOR HARDWARE CONCRETE"/>
    <s v="Saint Helens WA9 5GG"/>
    <n v="119.8"/>
    <x v="1"/>
    <s v="Diesel"/>
    <n v="4.4325999999999997E-2"/>
  </r>
  <r>
    <d v="2023-02-01T00:00:00"/>
    <s v="S025921"/>
    <x v="77"/>
    <s v="PO135233"/>
    <s v="GRN181453"/>
    <n v="23254885"/>
    <s v="CONSUMABLES KIT FOR GANTRY/PORTAL INSTALLATION"/>
    <s v="Saint Helens WA9 5GG"/>
    <n v="119.8"/>
    <x v="1"/>
    <s v="Diesel"/>
    <n v="4.4325999999999997E-2"/>
  </r>
  <r>
    <d v="2023-09-01T00:00:00"/>
    <s v="S001121"/>
    <x v="5"/>
    <s v="PO146187"/>
    <s v="GRN195324"/>
    <s v="11701-2186"/>
    <s v="PM1000 ENERGY MONITOR EM3 ETHERNET"/>
    <s v="Salford M5 4BE"/>
    <n v="103.6"/>
    <x v="2"/>
    <s v="Diesel"/>
    <n v="3.8331999999999998E-4"/>
  </r>
  <r>
    <d v="2023-09-01T00:00:00"/>
    <s v="S001121"/>
    <x v="5"/>
    <s v="PO142074"/>
    <s v="GRN195325"/>
    <n v="101035626"/>
    <s v="PANELVIEW PLUS 7. 4.3&quot; SCREEN ALLEN BRADLEY 2711P-"/>
    <s v="Salford M5 4BE"/>
    <n v="103.6"/>
    <x v="2"/>
    <s v="Diesel"/>
    <n v="3.8331999999999998E-4"/>
  </r>
  <r>
    <d v="2023-09-01T00:00:00"/>
    <s v="S001121"/>
    <x v="5"/>
    <s v="PO148594"/>
    <s v="GRN195326"/>
    <n v="101008907"/>
    <s v="PANELVIEW PLUS 15&quot; TOUCH SCREEN DISPLAY"/>
    <s v="Salford M5 4BE"/>
    <n v="103.6"/>
    <x v="2"/>
    <s v="Diesel"/>
    <n v="3.8331999999999998E-4"/>
  </r>
  <r>
    <d v="2023-02-01T00:00:00"/>
    <s v="S025921"/>
    <x v="77"/>
    <s v="PO142946"/>
    <s v="GRN181567"/>
    <s v="11540-0152"/>
    <s v="GROMMET STRIP RUBBER"/>
    <s v="Saint Helens WA9 5GG"/>
    <n v="119.8"/>
    <x v="1"/>
    <s v="Diesel"/>
    <n v="4.4325999999999997E-2"/>
  </r>
  <r>
    <d v="2023-02-01T00:00:00"/>
    <s v="S025921"/>
    <x v="77"/>
    <s v="PO135227"/>
    <s v="GRN181568"/>
    <s v="340-1287-1"/>
    <s v="KIT BASE ANCHOR HARDWARE CONCRETE"/>
    <s v="Saint Helens WA9 5GG"/>
    <n v="119.8"/>
    <x v="1"/>
    <s v="Diesel"/>
    <n v="4.4325999999999997E-2"/>
  </r>
  <r>
    <d v="2023-02-01T00:00:00"/>
    <s v="S025921"/>
    <x v="77"/>
    <s v="PO137183"/>
    <s v="GRN181610"/>
    <n v="10256100"/>
    <s v="INSTALLATION TOOL KIT FOR PORTAL/GANTRY"/>
    <s v="Saint Helens WA9 5GG"/>
    <n v="119.8"/>
    <x v="1"/>
    <s v="Diesel"/>
    <n v="4.4325999999999997E-2"/>
  </r>
  <r>
    <d v="2023-03-01T00:00:00"/>
    <s v="S025921"/>
    <x v="77"/>
    <s v="PO140633"/>
    <s v="GRN182128"/>
    <s v="11563-0058"/>
    <s v="WASHER FLAT M6ID STL"/>
    <s v="Saint Helens WA9 5GG"/>
    <n v="119.8"/>
    <x v="1"/>
    <s v="Diesel"/>
    <n v="4.4325999999999997E-2"/>
  </r>
  <r>
    <d v="2023-03-01T00:00:00"/>
    <s v="S025921"/>
    <x v="77"/>
    <s v="PO143087"/>
    <s v="GRN183046"/>
    <n v="85213706"/>
    <s v="M16 x 40 - B FLANGED HEXAGON HEAD BOLT GRADE 10.9"/>
    <s v="Saint Helens WA9 5GG"/>
    <n v="119.8"/>
    <x v="1"/>
    <s v="Diesel"/>
    <n v="4.4325999999999997E-2"/>
  </r>
  <r>
    <d v="2023-03-01T00:00:00"/>
    <s v="S025921"/>
    <x v="77"/>
    <s v="PO143318"/>
    <s v="GRN183048"/>
    <n v="101025377"/>
    <s v="M5 x  12mm x 1mm RETAINING WASHER - HDPE"/>
    <s v="Saint Helens WA9 5GG"/>
    <n v="119.8"/>
    <x v="1"/>
    <s v="Diesel"/>
    <n v="4.4325999999999997E-2"/>
  </r>
  <r>
    <d v="2023-03-01T00:00:00"/>
    <s v="S025921"/>
    <x v="77"/>
    <s v="PO140726"/>
    <s v="GRN183051"/>
    <s v="11546-0206"/>
    <s v="SCREW HEX M16X55MM STL-Z"/>
    <s v="Saint Helens WA9 5GG"/>
    <n v="119.8"/>
    <x v="1"/>
    <s v="Diesel"/>
    <n v="4.4325999999999997E-2"/>
  </r>
  <r>
    <d v="2023-03-01T00:00:00"/>
    <s v="S025921"/>
    <x v="77"/>
    <s v="PO143087"/>
    <s v="GRN183267"/>
    <s v="340-1369-1"/>
    <s v="KIT HARDWARE"/>
    <s v="Saint Helens WA9 5GG"/>
    <n v="119.8"/>
    <x v="1"/>
    <s v="Diesel"/>
    <n v="4.4325999999999997E-2"/>
  </r>
  <r>
    <d v="2023-03-01T00:00:00"/>
    <s v="S025921"/>
    <x v="77"/>
    <s v="PO132889"/>
    <s v="GRN183269"/>
    <s v="340-1369-1"/>
    <s v="KIT HARDWARE"/>
    <s v="Saint Helens WA9 5GG"/>
    <n v="119.8"/>
    <x v="1"/>
    <s v="Diesel"/>
    <n v="4.4325999999999997E-2"/>
  </r>
  <r>
    <d v="2023-03-01T00:00:00"/>
    <s v="S025921"/>
    <x v="77"/>
    <s v="PO143363"/>
    <s v="GRN183272"/>
    <n v="85212377"/>
    <s v="M3 X 30 POZI PAN HEAD SCREW A2"/>
    <s v="Saint Helens WA9 5GG"/>
    <n v="119.8"/>
    <x v="1"/>
    <s v="Diesel"/>
    <n v="4.4325999999999997E-2"/>
  </r>
  <r>
    <d v="2023-03-01T00:00:00"/>
    <s v="S025921"/>
    <x v="77"/>
    <s v="PO144205"/>
    <s v="GRN183273"/>
    <n v="85212108"/>
    <s v="M6 X 16 HEXAGON HEAD SCREW GRADE A2-70"/>
    <s v="Saint Helens WA9 5GG"/>
    <n v="119.8"/>
    <x v="1"/>
    <s v="Diesel"/>
    <n v="4.4325999999999997E-2"/>
  </r>
  <r>
    <d v="2023-03-01T00:00:00"/>
    <s v="S025921"/>
    <x v="77"/>
    <s v="PO143363"/>
    <s v="GRN183278"/>
    <n v="85213914"/>
    <s v="3/4 UNC X 1.5 HEX HEAD BOLT GRADE 10.9"/>
    <s v="Saint Helens WA9 5GG"/>
    <n v="119.8"/>
    <x v="1"/>
    <s v="Diesel"/>
    <n v="4.4325999999999997E-2"/>
  </r>
  <r>
    <d v="2023-03-01T00:00:00"/>
    <s v="S025921"/>
    <x v="77"/>
    <s v="PO143318"/>
    <s v="GRN183425"/>
    <s v="11540-0255"/>
    <s v="ADHESIVE THREADLOCK"/>
    <s v="Saint Helens WA9 5GG"/>
    <n v="119.8"/>
    <x v="1"/>
    <s v="Diesel"/>
    <n v="4.4325999999999997E-2"/>
  </r>
  <r>
    <d v="2023-03-01T00:00:00"/>
    <s v="S025921"/>
    <x v="77"/>
    <s v="PO143711"/>
    <s v="GRN183911"/>
    <s v="11700-1649"/>
    <s v="EPOXY 9.3 OZ"/>
    <s v="Saint Helens WA9 5GG"/>
    <n v="119.8"/>
    <x v="1"/>
    <s v="Diesel"/>
    <n v="4.4325999999999997E-2"/>
  </r>
  <r>
    <d v="2023-03-01T00:00:00"/>
    <s v="S025921"/>
    <x v="77"/>
    <s v="PO143318"/>
    <s v="GRN183914"/>
    <s v="11700-6135"/>
    <s v="SIKAFLEX 221 POLYURETHANE SEALANT, ALUMINUM GRAY 3"/>
    <s v="Saint Helens WA9 5GG"/>
    <n v="119.8"/>
    <x v="1"/>
    <s v="Diesel"/>
    <n v="4.4325999999999997E-2"/>
  </r>
  <r>
    <d v="2023-03-01T00:00:00"/>
    <s v="S025921"/>
    <x v="77"/>
    <s v="PO139183"/>
    <s v="GRN183919"/>
    <n v="101029178"/>
    <s v="DOPPLER SIGN ACTIVATED/SPEED SENSOR/DOPPLER RADAR"/>
    <s v="Saint Helens WA9 5GG"/>
    <n v="119.8"/>
    <x v="1"/>
    <s v="Diesel"/>
    <n v="4.4325999999999997E-2"/>
  </r>
  <r>
    <d v="2023-03-01T00:00:00"/>
    <s v="S025921"/>
    <x v="77"/>
    <s v="PO144363"/>
    <s v="GRN183922"/>
    <n v="85207430"/>
    <s v="4.8 X 19 POZI FLANGE HEAD SCREW STAINLESS STEEL"/>
    <s v="Saint Helens WA9 5GG"/>
    <n v="119.8"/>
    <x v="1"/>
    <s v="Diesel"/>
    <n v="4.4325999999999997E-2"/>
  </r>
  <r>
    <d v="2023-09-01T00:00:00"/>
    <s v="S024190"/>
    <x v="22"/>
    <s v="PO147690"/>
    <s v="GRN195344"/>
    <n v="40259812"/>
    <s v="COWL BASE SEAL"/>
    <s v="Stockport SK4 2JT"/>
    <n v="22.2"/>
    <x v="1"/>
    <s v="Diesel"/>
    <n v="8.2140000000000008E-3"/>
  </r>
  <r>
    <d v="2023-03-01T00:00:00"/>
    <s v="S025921"/>
    <x v="77"/>
    <s v="PO143087"/>
    <s v="GRN183925"/>
    <n v="85213914"/>
    <s v="3/4 UNC X 1.5 HEX HEAD BOLT GRADE 10.9"/>
    <s v="Saint Helens WA9 5GG"/>
    <n v="119.8"/>
    <x v="1"/>
    <s v="Diesel"/>
    <n v="4.4325999999999997E-2"/>
  </r>
  <r>
    <d v="2023-03-01T00:00:00"/>
    <s v="S025921"/>
    <x v="77"/>
    <s v="PO143087"/>
    <s v="GRN183929"/>
    <s v="340-1369-1"/>
    <s v="KIT HARDWARE"/>
    <s v="Saint Helens WA9 5GG"/>
    <n v="119.8"/>
    <x v="1"/>
    <s v="Diesel"/>
    <n v="4.4325999999999997E-2"/>
  </r>
  <r>
    <d v="2023-04-01T00:00:00"/>
    <s v="S025921"/>
    <x v="77"/>
    <s v="PO144088"/>
    <s v="GRN184541"/>
    <n v="101049466"/>
    <s v="M10 FLAT WASHER (HEAVY FORM - DIN7349) A2"/>
    <s v="Saint Helens WA9 5GG"/>
    <n v="119.8"/>
    <x v="1"/>
    <s v="Diesel"/>
    <n v="4.4325999999999997E-2"/>
  </r>
  <r>
    <d v="2023-04-01T00:00:00"/>
    <s v="S025921"/>
    <x v="77"/>
    <s v="PO142202"/>
    <s v="GRN184542"/>
    <n v="85213756"/>
    <s v="M12 FLANGED ALL METAL LOCK NUT GRADE 10"/>
    <s v="Saint Helens WA9 5GG"/>
    <n v="119.8"/>
    <x v="1"/>
    <s v="Diesel"/>
    <n v="4.4325999999999997E-2"/>
  </r>
  <r>
    <d v="2023-04-01T00:00:00"/>
    <s v="S025921"/>
    <x v="77"/>
    <s v="PO143318"/>
    <s v="GRN184543"/>
    <s v="11700-6134"/>
    <s v="ANTI-SEIZE COPPER QUIKESTIX"/>
    <s v="Saint Helens WA9 5GG"/>
    <n v="119.8"/>
    <x v="1"/>
    <s v="Diesel"/>
    <n v="4.4325999999999997E-2"/>
  </r>
  <r>
    <d v="2023-04-01T00:00:00"/>
    <s v="S025921"/>
    <x v="77"/>
    <s v="PO143087"/>
    <s v="GRN184639"/>
    <n v="85213706"/>
    <s v="M16 x 40 - B FLANGED HEXAGON HEAD BOLT GRADE 10.9"/>
    <s v="Saint Helens WA9 5GG"/>
    <n v="119.8"/>
    <x v="1"/>
    <s v="Diesel"/>
    <n v="4.4325999999999997E-2"/>
  </r>
  <r>
    <d v="2023-09-01T00:00:00"/>
    <s v="S023413"/>
    <x v="15"/>
    <s v="PO143315"/>
    <s v="GRN195351"/>
    <n v="42203630"/>
    <s v="VISY IRIS CONTAINER OCR SOFTWARE"/>
    <s v="33100 Tampere, Finland"/>
    <n v="3916"/>
    <x v="2"/>
    <s v="Diesel"/>
    <n v="3.9815929999999999E-2"/>
  </r>
  <r>
    <d v="2023-04-01T00:00:00"/>
    <s v="S025921"/>
    <x v="77"/>
    <s v="PO140726"/>
    <s v="GRN184663"/>
    <s v="11700-5216"/>
    <s v="BOLT HEX DIN 933 M18 X 2.5X 40MM GEOMET STL"/>
    <s v="Saint Helens WA9 5GG"/>
    <n v="119.8"/>
    <x v="1"/>
    <s v="Diesel"/>
    <n v="4.4325999999999997E-2"/>
  </r>
  <r>
    <d v="2023-04-01T00:00:00"/>
    <s v="S025921"/>
    <x v="77"/>
    <s v="PO143087"/>
    <s v="GRN184677"/>
    <n v="85213707"/>
    <s v="M16 X 45 - B FLANGED HEX HEAD BOLT GRADE 10.9"/>
    <s v="Saint Helens WA9 5GG"/>
    <n v="119.8"/>
    <x v="1"/>
    <s v="Diesel"/>
    <n v="4.4325999999999997E-2"/>
  </r>
  <r>
    <d v="2023-04-01T00:00:00"/>
    <s v="S025921"/>
    <x v="77"/>
    <s v="PO135233"/>
    <s v="GRN184844"/>
    <n v="23254885"/>
    <s v="CONSUMABLES KIT FOR GANTRY/PORTAL INSTALLATION"/>
    <s v="Saint Helens WA9 5GG"/>
    <n v="119.8"/>
    <x v="1"/>
    <s v="Diesel"/>
    <n v="4.4325999999999997E-2"/>
  </r>
  <r>
    <d v="2023-04-01T00:00:00"/>
    <s v="S025921"/>
    <x v="77"/>
    <s v="PO135233"/>
    <s v="GRN184845"/>
    <n v="23254885"/>
    <s v="CONSUMABLES KIT FOR GANTRY/PORTAL INSTALLATION"/>
    <s v="Saint Helens WA9 5GG"/>
    <n v="119.8"/>
    <x v="1"/>
    <s v="Diesel"/>
    <n v="4.4325999999999997E-2"/>
  </r>
  <r>
    <d v="2023-04-01T00:00:00"/>
    <s v="S025921"/>
    <x v="77"/>
    <s v="PO135580"/>
    <s v="GRN184846"/>
    <n v="23254885"/>
    <s v="CONSUMABLES KIT FOR GANTRY/PORTAL INSTALLATION"/>
    <s v="Saint Helens WA9 5GG"/>
    <n v="119.8"/>
    <x v="1"/>
    <s v="Diesel"/>
    <n v="4.4325999999999997E-2"/>
  </r>
  <r>
    <d v="2023-04-01T00:00:00"/>
    <s v="S025921"/>
    <x v="77"/>
    <s v="PO143078"/>
    <s v="GRN184912"/>
    <n v="10256100"/>
    <s v="INSTALLATION TOOL KIT FOR PORTAL/GANTRY"/>
    <s v="Saint Helens WA9 5GG"/>
    <n v="119.8"/>
    <x v="1"/>
    <s v="Diesel"/>
    <n v="4.4325999999999997E-2"/>
  </r>
  <r>
    <d v="2023-04-01T00:00:00"/>
    <s v="S025921"/>
    <x v="77"/>
    <s v="PO137183"/>
    <s v="GRN184913"/>
    <n v="10256100"/>
    <s v="INSTALLATION TOOL KIT FOR PORTAL/GANTRY"/>
    <s v="Saint Helens WA9 5GG"/>
    <n v="119.8"/>
    <x v="1"/>
    <s v="Diesel"/>
    <n v="4.4325999999999997E-2"/>
  </r>
  <r>
    <d v="2023-04-01T00:00:00"/>
    <s v="S025921"/>
    <x v="77"/>
    <s v="PO143363"/>
    <s v="GRN184919"/>
    <n v="85211547"/>
    <s v="M8 X 90 HEXAGON HEAD BOLT GRADE A2-70"/>
    <s v="Saint Helens WA9 5GG"/>
    <n v="119.8"/>
    <x v="1"/>
    <s v="Diesel"/>
    <n v="4.4325999999999997E-2"/>
  </r>
  <r>
    <d v="2023-04-01T00:00:00"/>
    <s v="S025921"/>
    <x v="77"/>
    <s v="PO143318"/>
    <s v="GRN184925"/>
    <s v="11700-2836"/>
    <s v="TWO-HOLE, ALUMINUM, THREE BARREL LUG"/>
    <s v="Saint Helens WA9 5GG"/>
    <n v="119.8"/>
    <x v="1"/>
    <s v="Diesel"/>
    <n v="4.4325999999999997E-2"/>
  </r>
  <r>
    <d v="2023-05-01T00:00:00"/>
    <s v="S002239"/>
    <x v="17"/>
    <s v="PO143492"/>
    <s v="GRN186459"/>
    <n v="101022020"/>
    <s v="TCU - HV, 3.0 ton, -40 to +55 C"/>
    <s v="UT 84104"/>
    <n v="4725"/>
    <x v="4"/>
    <s v="Aviation"/>
    <n v="8.3086819200000015"/>
  </r>
  <r>
    <d v="2023-04-01T00:00:00"/>
    <s v="S025921"/>
    <x v="77"/>
    <s v="PO143363"/>
    <s v="GRN184927"/>
    <n v="85213914"/>
    <s v="3/4 UNC X 1.5 HEX HEAD BOLT GRADE 10.9"/>
    <s v="Saint Helens WA9 5GG"/>
    <n v="119.8"/>
    <x v="1"/>
    <s v="Diesel"/>
    <n v="4.4325999999999997E-2"/>
  </r>
  <r>
    <d v="2023-04-01T00:00:00"/>
    <s v="S025921"/>
    <x v="77"/>
    <s v="PO143318"/>
    <s v="GRN184928"/>
    <s v="11540-0007"/>
    <s v="THREADLOCKER MED STRENGTH BLUE 9-GRAM STICK"/>
    <s v="Saint Helens WA9 5GG"/>
    <n v="119.8"/>
    <x v="1"/>
    <s v="Diesel"/>
    <n v="4.4325999999999997E-2"/>
  </r>
  <r>
    <d v="2023-04-01T00:00:00"/>
    <s v="S025921"/>
    <x v="77"/>
    <s v="PO143318"/>
    <s v="GRN184934"/>
    <s v="11700-6135"/>
    <s v="SIKAFLEX 221 POLYURETHANE SEALANT, ALUMINUM GRAY 3"/>
    <s v="Saint Helens WA9 5GG"/>
    <n v="119.8"/>
    <x v="1"/>
    <s v="Diesel"/>
    <n v="4.4325999999999997E-2"/>
  </r>
  <r>
    <d v="2023-04-01T00:00:00"/>
    <s v="S025921"/>
    <x v="77"/>
    <s v="PO143087"/>
    <s v="GRN185449"/>
    <s v="340-1369-1"/>
    <s v="KIT HARDWARE"/>
    <s v="Saint Helens WA9 5GG"/>
    <n v="119.8"/>
    <x v="1"/>
    <s v="Diesel"/>
    <n v="4.4325999999999997E-2"/>
  </r>
  <r>
    <d v="2023-04-01T00:00:00"/>
    <s v="S025921"/>
    <x v="77"/>
    <s v="PO144436"/>
    <s v="GRN185450"/>
    <s v="340-1369-1"/>
    <s v="KIT HARDWARE"/>
    <s v="Saint Helens WA9 5GG"/>
    <n v="119.8"/>
    <x v="1"/>
    <s v="Diesel"/>
    <n v="4.4325999999999997E-2"/>
  </r>
  <r>
    <d v="2023-09-01T00:00:00"/>
    <s v="S000892"/>
    <x v="16"/>
    <s v="PO148897"/>
    <s v="GRN195372"/>
    <n v="34211941"/>
    <s v="ST TO ST SINGLE MODE SIMPLEX FIBRE OPTIC ADAPTOR"/>
    <s v="Stockport SK4 2JT"/>
    <n v="55"/>
    <x v="2"/>
    <s v="Diesel"/>
    <n v="2.0350000000000001E-4"/>
  </r>
  <r>
    <d v="2023-09-01T00:00:00"/>
    <s v="S000892"/>
    <x v="16"/>
    <s v="PO148674"/>
    <s v="GRN195373"/>
    <n v="56207182"/>
    <s v="24VAC EXTERNAL IP66 POWER SUPPLY"/>
    <s v="Stockport SK4 2JT"/>
    <n v="55"/>
    <x v="2"/>
    <s v="Diesel"/>
    <n v="2.0350000000000001E-4"/>
  </r>
  <r>
    <d v="2023-09-01T00:00:00"/>
    <s v="S000892"/>
    <x v="16"/>
    <s v="PO148797"/>
    <s v="GRN195374"/>
    <n v="101028605"/>
    <s v="C14 CABLE MOUNT PLUG MALE 10A SCREW REWIREABLE"/>
    <s v="Stockport SK4 2JT"/>
    <n v="55"/>
    <x v="2"/>
    <s v="Diesel"/>
    <n v="2.0350000000000001E-4"/>
  </r>
  <r>
    <d v="2023-04-01T00:00:00"/>
    <s v="S025921"/>
    <x v="77"/>
    <s v="PO143318"/>
    <s v="GRN185582"/>
    <n v="101034078"/>
    <s v="DOWEL PIN 1/16 (M6) X 3/8IN (ANSI B18.8.2) - A1 SS"/>
    <s v="Saint Helens WA9 5GG"/>
    <n v="119.8"/>
    <x v="1"/>
    <s v="Diesel"/>
    <n v="4.4325999999999997E-2"/>
  </r>
  <r>
    <d v="2023-04-01T00:00:00"/>
    <s v="S025921"/>
    <x v="77"/>
    <s v="PO144893"/>
    <s v="GRN185584"/>
    <s v="11540-0257-UOM"/>
    <s v="SEALANT PIPE THREAD ANAEROBIC COMPOUND 50ML TUBE"/>
    <s v="Saint Helens WA9 5GG"/>
    <n v="119.8"/>
    <x v="1"/>
    <s v="Diesel"/>
    <n v="4.4325999999999997E-2"/>
  </r>
  <r>
    <d v="2023-04-01T00:00:00"/>
    <s v="S025921"/>
    <x v="77"/>
    <s v="PO143579"/>
    <s v="GRN185589"/>
    <s v="11565-0282"/>
    <s v="WASHER SEALING .50ID EPDM"/>
    <s v="Saint Helens WA9 5GG"/>
    <n v="119.8"/>
    <x v="1"/>
    <s v="Diesel"/>
    <n v="4.4325999999999997E-2"/>
  </r>
  <r>
    <d v="2023-04-01T00:00:00"/>
    <s v="S025921"/>
    <x v="77"/>
    <s v="PO143318"/>
    <s v="GRN185590"/>
    <s v="11700-2836"/>
    <s v="TWO-HOLE, ALUMINUM, THREE BARREL LUG"/>
    <s v="Saint Helens WA9 5GG"/>
    <n v="119.8"/>
    <x v="1"/>
    <s v="Diesel"/>
    <n v="4.4325999999999997E-2"/>
  </r>
  <r>
    <d v="2023-04-01T00:00:00"/>
    <s v="S025921"/>
    <x v="77"/>
    <s v="PO143318"/>
    <s v="GRN185593"/>
    <s v="11540-0007"/>
    <s v="THREADLOCKER MED STRENGTH BLUE 9-GRAM STICK"/>
    <s v="Saint Helens WA9 5GG"/>
    <n v="119.8"/>
    <x v="1"/>
    <s v="Diesel"/>
    <n v="4.4325999999999997E-2"/>
  </r>
  <r>
    <d v="2023-09-01T00:00:00"/>
    <s v="S000892"/>
    <x v="16"/>
    <s v="PO148674"/>
    <s v="GRN195381"/>
    <n v="34208933"/>
    <s v="SWITCH DISCONNECTOR 4 POLE DIN RAIL 63A 22 KW IP65"/>
    <s v="Stockport SK4 2JT"/>
    <n v="55"/>
    <x v="2"/>
    <s v="Diesel"/>
    <n v="2.0350000000000001E-4"/>
  </r>
  <r>
    <d v="2023-09-01T00:00:00"/>
    <s v="S000892"/>
    <x v="16"/>
    <s v="PO148674"/>
    <s v="GRN195382"/>
    <n v="30202428"/>
    <s v="CABLE UNSHIELDED SINGLE PAIR 7/28 20AWG X 304MT"/>
    <s v="Stockport SK4 2JT"/>
    <n v="55"/>
    <x v="2"/>
    <s v="Diesel"/>
    <n v="2.0350000000000001E-4"/>
  </r>
  <r>
    <d v="2023-04-01T00:00:00"/>
    <s v="S025921"/>
    <x v="77"/>
    <s v="PO143318"/>
    <s v="GRN185594"/>
    <s v="11540-0255"/>
    <s v="ADHESIVE THREADLOCK"/>
    <s v="Saint Helens WA9 5GG"/>
    <n v="119.8"/>
    <x v="1"/>
    <s v="Diesel"/>
    <n v="4.4325999999999997E-2"/>
  </r>
  <r>
    <d v="2023-04-01T00:00:00"/>
    <s v="S025921"/>
    <x v="77"/>
    <s v="PO143711"/>
    <s v="GRN185635"/>
    <s v="11700-1649"/>
    <s v="EPOXY 9.3 OZ"/>
    <s v="Saint Helens WA9 5GG"/>
    <n v="119.8"/>
    <x v="1"/>
    <s v="Diesel"/>
    <n v="4.4325999999999997E-2"/>
  </r>
  <r>
    <d v="2023-04-01T00:00:00"/>
    <s v="S025921"/>
    <x v="77"/>
    <s v="PO144285"/>
    <s v="GRN185653"/>
    <s v="11540-0281"/>
    <s v="LUBRICANT ANTI - SIEZE MOLY 1LB CAN"/>
    <s v="Saint Helens WA9 5GG"/>
    <n v="119.8"/>
    <x v="1"/>
    <s v="Diesel"/>
    <n v="4.4325999999999997E-2"/>
  </r>
  <r>
    <d v="2023-04-01T00:00:00"/>
    <s v="S025921"/>
    <x v="77"/>
    <s v="PO143318"/>
    <s v="GRN185687"/>
    <s v="11700-3841"/>
    <s v="CLAMP TWO LINE 1 1/2IN POLY VIBRATION DAMPING"/>
    <s v="Saint Helens WA9 5GG"/>
    <n v="119.8"/>
    <x v="1"/>
    <s v="Diesel"/>
    <n v="4.4325999999999997E-2"/>
  </r>
  <r>
    <d v="2023-04-01T00:00:00"/>
    <s v="S025921"/>
    <x v="77"/>
    <s v="PO143363"/>
    <s v="GRN185808"/>
    <n v="85213572"/>
    <s v="M12 HIGH STRENGTH FLAT WASHER HDG"/>
    <s v="Saint Helens WA9 5GG"/>
    <n v="119.8"/>
    <x v="1"/>
    <s v="Diesel"/>
    <n v="4.4325999999999997E-2"/>
  </r>
  <r>
    <d v="2023-04-01T00:00:00"/>
    <s v="S025921"/>
    <x v="77"/>
    <s v="PO138797"/>
    <s v="GRN185860"/>
    <n v="10256100"/>
    <s v="INSTALLATION TOOL KIT FOR PORTAL/GANTRY"/>
    <s v="Saint Helens WA9 5GG"/>
    <n v="119.8"/>
    <x v="1"/>
    <s v="Diesel"/>
    <n v="4.4325999999999997E-2"/>
  </r>
  <r>
    <d v="2023-09-01T00:00:00"/>
    <s v="S025033"/>
    <x v="23"/>
    <s v="PO148813"/>
    <s v="GRN195406"/>
    <s v="11701-2037"/>
    <s v="60W 4800 LUMEN SQUARE LED WORK LIGHT, 24V"/>
    <s v="Nantwich CW5 6DX"/>
    <n v="44.6"/>
    <x v="2"/>
    <s v="Diesel"/>
    <n v="1.6501999999999999E-4"/>
  </r>
  <r>
    <d v="2023-09-01T00:00:00"/>
    <s v="S025431"/>
    <x v="0"/>
    <s v="PO148264"/>
    <s v="GRN195407"/>
    <s v="11540-0018"/>
    <s v="PASTE SILICONE DIELECTRIC"/>
    <s v="Boston Massachusetts"/>
    <n v="3154"/>
    <x v="0"/>
    <s v="Crude"/>
    <n v="1.0118031999999999E-2"/>
  </r>
  <r>
    <d v="2023-09-01T00:00:00"/>
    <s v="S025431"/>
    <x v="0"/>
    <s v="PO148470"/>
    <s v="GRN195408"/>
    <s v="11540-0331"/>
    <s v="AIR FILTER CHILLER"/>
    <s v="Boston Massachusetts"/>
    <n v="3154"/>
    <x v="0"/>
    <s v="Crude"/>
    <n v="1.0118031999999999E-2"/>
  </r>
  <r>
    <d v="2023-04-01T00:00:00"/>
    <s v="S025921"/>
    <x v="77"/>
    <s v="PO138797"/>
    <s v="GRN185985"/>
    <n v="10256100"/>
    <s v="INSTALLATION TOOL KIT FOR PORTAL/GANTRY"/>
    <s v="Saint Helens WA9 5GG"/>
    <n v="119.8"/>
    <x v="1"/>
    <s v="Diesel"/>
    <n v="4.4325999999999997E-2"/>
  </r>
  <r>
    <d v="2023-04-01T00:00:00"/>
    <s v="S025921"/>
    <x v="77"/>
    <s v="PO137494"/>
    <s v="GRN185987"/>
    <n v="23254885"/>
    <s v="CONSUMABLES KIT FOR GANTRY/PORTAL INSTALLATION"/>
    <s v="Saint Helens WA9 5GG"/>
    <n v="119.8"/>
    <x v="1"/>
    <s v="Diesel"/>
    <n v="4.4325999999999997E-2"/>
  </r>
  <r>
    <d v="2023-04-01T00:00:00"/>
    <s v="S025921"/>
    <x v="77"/>
    <s v="PO138797"/>
    <s v="GRN185989"/>
    <n v="23254885"/>
    <s v="CONSUMABLES KIT FOR GANTRY/PORTAL INSTALLATION"/>
    <s v="Saint Helens WA9 5GG"/>
    <n v="119.8"/>
    <x v="1"/>
    <s v="Diesel"/>
    <n v="4.4325999999999997E-2"/>
  </r>
  <r>
    <d v="2023-04-01T00:00:00"/>
    <s v="S025921"/>
    <x v="77"/>
    <s v="PO139059"/>
    <s v="GRN186016"/>
    <s v="11700-3802"/>
    <s v="NUT M8 FLANGE NYLOCK 18-8 SST"/>
    <s v="Saint Helens WA9 5GG"/>
    <n v="119.8"/>
    <x v="1"/>
    <s v="Diesel"/>
    <n v="4.4325999999999997E-2"/>
  </r>
  <r>
    <d v="2023-04-01T00:00:00"/>
    <s v="S025921"/>
    <x v="77"/>
    <s v="PO136026"/>
    <s v="GRN186206"/>
    <n v="23254885"/>
    <s v="CONSUMABLES KIT FOR GANTRY/PORTAL INSTALLATION"/>
    <s v="Saint Helens WA9 5GG"/>
    <n v="119.8"/>
    <x v="1"/>
    <s v="Diesel"/>
    <n v="4.4325999999999997E-2"/>
  </r>
  <r>
    <d v="2023-05-01T00:00:00"/>
    <s v="S025921"/>
    <x v="77"/>
    <s v="PO144801"/>
    <s v="GRN186520"/>
    <s v="11700-4809"/>
    <s v="FLUID HEAT XFER 5-GAL PAIL 100% DEIONIZED WATER"/>
    <s v="Saint Helens WA9 5GG"/>
    <n v="119.8"/>
    <x v="1"/>
    <s v="Diesel"/>
    <n v="4.4325999999999997E-2"/>
  </r>
  <r>
    <d v="2023-05-01T00:00:00"/>
    <s v="S025921"/>
    <x v="77"/>
    <s v="PO145312"/>
    <s v="GRN186536"/>
    <n v="85212377"/>
    <s v="M3 X 30 POZI PAN HEAD SCREW A2"/>
    <s v="Saint Helens WA9 5GG"/>
    <n v="119.8"/>
    <x v="1"/>
    <s v="Diesel"/>
    <n v="4.4325999999999997E-2"/>
  </r>
  <r>
    <d v="2023-09-01T00:00:00"/>
    <s v="S001121"/>
    <x v="5"/>
    <s v="PO137921"/>
    <s v="GRN195419"/>
    <n v="50204186"/>
    <s v="8 CHANNEL SOURCE OUTPUT MODULE 24V DC"/>
    <s v="Salford M5 4BE"/>
    <n v="103.6"/>
    <x v="2"/>
    <s v="Diesel"/>
    <n v="3.8331999999999998E-4"/>
  </r>
  <r>
    <d v="2023-05-01T00:00:00"/>
    <s v="S025921"/>
    <x v="77"/>
    <s v="PO145312"/>
    <s v="GRN186541"/>
    <n v="101026148"/>
    <s v="M3 X 35 POZI PAN HEAD SCREW A2"/>
    <s v="Saint Helens WA9 5GG"/>
    <n v="119.8"/>
    <x v="1"/>
    <s v="Diesel"/>
    <n v="4.4325999999999997E-2"/>
  </r>
  <r>
    <d v="2023-05-01T00:00:00"/>
    <s v="S025921"/>
    <x v="77"/>
    <s v="PO144801"/>
    <s v="GRN186542"/>
    <n v="85213706"/>
    <s v="M16 x 40 - B FLANGED HEXAGON HEAD BOLT GRADE 10.9"/>
    <s v="Saint Helens WA9 5GG"/>
    <n v="119.8"/>
    <x v="1"/>
    <s v="Diesel"/>
    <n v="4.4325999999999997E-2"/>
  </r>
  <r>
    <d v="2023-09-01T00:00:00"/>
    <s v="S023284"/>
    <x v="19"/>
    <s v="PO147444"/>
    <s v="GRN195434"/>
    <s v="11700-5327"/>
    <s v="E-STOP LEGEND PLASTIC"/>
    <s v="Leicester LE19 2DT"/>
    <n v="144"/>
    <x v="1"/>
    <s v="Diesel"/>
    <n v="5.3280000000000001E-2"/>
  </r>
  <r>
    <d v="2023-05-01T00:00:00"/>
    <s v="S025921"/>
    <x v="77"/>
    <s v="PO144285"/>
    <s v="GRN186565"/>
    <s v="11700-6068"/>
    <s v="FLUID HEAT XFER 1-GAL OPTISHIELD CORROSION INHIBIT"/>
    <s v="Saint Helens WA9 5GG"/>
    <n v="119.8"/>
    <x v="1"/>
    <s v="Diesel"/>
    <n v="4.4325999999999997E-2"/>
  </r>
  <r>
    <d v="2023-05-01T00:00:00"/>
    <s v="S025921"/>
    <x v="77"/>
    <s v="PO143087"/>
    <s v="GRN186574"/>
    <n v="101041518"/>
    <s v="M12 x 1.75 x 16mm BLACK DOG POINT SET SCREW"/>
    <s v="Saint Helens WA9 5GG"/>
    <n v="119.8"/>
    <x v="1"/>
    <s v="Diesel"/>
    <n v="4.4325999999999997E-2"/>
  </r>
  <r>
    <d v="2023-09-01T00:00:00"/>
    <s v="S023284"/>
    <x v="19"/>
    <s v="PO146486"/>
    <s v="GRN195439"/>
    <s v="360-2100-1"/>
    <s v="STEPPER MOTOR ENCODER CABLE ASSEMBLY"/>
    <s v="Leicester LE19 2DT"/>
    <n v="144"/>
    <x v="1"/>
    <s v="Diesel"/>
    <n v="5.3280000000000001E-2"/>
  </r>
  <r>
    <d v="2023-05-01T00:00:00"/>
    <s v="S025921"/>
    <x v="77"/>
    <s v="PO144893"/>
    <s v="GRN186594"/>
    <s v="11540-0257-UOM"/>
    <s v="SEALANT PIPE THREAD ANAEROBIC COMPOUND 50ML TUBE"/>
    <s v="Saint Helens WA9 5GG"/>
    <n v="119.8"/>
    <x v="1"/>
    <s v="Diesel"/>
    <n v="4.4325999999999997E-2"/>
  </r>
  <r>
    <d v="2023-05-01T00:00:00"/>
    <s v="S025921"/>
    <x v="77"/>
    <s v="PO138856"/>
    <s v="GRN186701"/>
    <s v="340-1287-1"/>
    <s v="KIT BASE ANCHOR HARDWARE CONCRETE"/>
    <s v="Saint Helens WA9 5GG"/>
    <n v="119.8"/>
    <x v="1"/>
    <s v="Diesel"/>
    <n v="4.4325999999999997E-2"/>
  </r>
  <r>
    <d v="2023-05-01T00:00:00"/>
    <s v="S025921"/>
    <x v="77"/>
    <s v="PO143078"/>
    <s v="GRN187034"/>
    <n v="10256100"/>
    <s v="INSTALLATION TOOL KIT FOR PORTAL/GANTRY"/>
    <s v="Saint Helens WA9 5GG"/>
    <n v="119.8"/>
    <x v="1"/>
    <s v="Diesel"/>
    <n v="4.4325999999999997E-2"/>
  </r>
  <r>
    <d v="2023-05-01T00:00:00"/>
    <s v="S025921"/>
    <x v="77"/>
    <s v="PO145544"/>
    <s v="GRN187111"/>
    <n v="101009804"/>
    <s v="M4 x 10 HEXAGON SOCKET CSK HEAD SCREW A2-70"/>
    <s v="Saint Helens WA9 5GG"/>
    <n v="119.8"/>
    <x v="1"/>
    <s v="Diesel"/>
    <n v="4.4325999999999997E-2"/>
  </r>
  <r>
    <d v="2023-05-01T00:00:00"/>
    <s v="S025921"/>
    <x v="77"/>
    <s v="PO144801"/>
    <s v="GRN187372"/>
    <n v="85213707"/>
    <s v="M16 X 45 - B FLANGED HEX HEAD BOLT GRADE 10.9"/>
    <s v="Saint Helens WA9 5GG"/>
    <n v="119.8"/>
    <x v="1"/>
    <s v="Diesel"/>
    <n v="4.4325999999999997E-2"/>
  </r>
  <r>
    <d v="2023-05-01T00:00:00"/>
    <s v="S025921"/>
    <x v="77"/>
    <s v="PO143318"/>
    <s v="GRN187373"/>
    <s v="11700-1159"/>
    <s v="PUSH MOUNT WITH UMBRELLA .25 HOLE"/>
    <s v="Saint Helens WA9 5GG"/>
    <n v="119.8"/>
    <x v="1"/>
    <s v="Diesel"/>
    <n v="4.4325999999999997E-2"/>
  </r>
  <r>
    <d v="2023-05-01T00:00:00"/>
    <s v="S025921"/>
    <x v="77"/>
    <s v="PO145209"/>
    <s v="GRN187380"/>
    <n v="85211371"/>
    <s v="M6 X 40 HEXAGON SOCKET CSK HEAD SCREW GRADE A2-70"/>
    <s v="Saint Helens WA9 5GG"/>
    <n v="119.8"/>
    <x v="1"/>
    <s v="Diesel"/>
    <n v="4.4325999999999997E-2"/>
  </r>
  <r>
    <d v="2023-05-01T00:00:00"/>
    <s v="S025921"/>
    <x v="77"/>
    <s v="PO145391"/>
    <s v="GRN187382"/>
    <s v="11700-5182"/>
    <s v="BOLT HEX, DIN933 M20 X 2.5 X 70MM GEOMET STL"/>
    <s v="Saint Helens WA9 5GG"/>
    <n v="119.8"/>
    <x v="1"/>
    <s v="Diesel"/>
    <n v="4.4325999999999997E-2"/>
  </r>
  <r>
    <d v="2023-05-01T00:00:00"/>
    <s v="S025921"/>
    <x v="77"/>
    <s v="PO145660"/>
    <s v="GRN187388"/>
    <n v="101048197"/>
    <s v="M6 WASHER LARGE (DIN 9021) A2"/>
    <s v="Saint Helens WA9 5GG"/>
    <n v="119.8"/>
    <x v="1"/>
    <s v="Diesel"/>
    <n v="4.4325999999999997E-2"/>
  </r>
  <r>
    <d v="2023-05-01T00:00:00"/>
    <s v="S025921"/>
    <x v="77"/>
    <s v="PO145645"/>
    <s v="GRN187617"/>
    <n v="101041518"/>
    <s v="M12 x 1.75 x 16mm BLACK DOG POINT SET SCREW"/>
    <s v="Saint Helens WA9 5GG"/>
    <n v="119.8"/>
    <x v="1"/>
    <s v="Diesel"/>
    <n v="4.4325999999999997E-2"/>
  </r>
  <r>
    <d v="2023-05-01T00:00:00"/>
    <s v="S025921"/>
    <x v="77"/>
    <s v="PO145391"/>
    <s v="GRN187619"/>
    <n v="85213706"/>
    <s v="M16 x 40 - B FLANGED HEXAGON HEAD BOLT GRADE 10.9"/>
    <s v="Saint Helens WA9 5GG"/>
    <n v="119.8"/>
    <x v="1"/>
    <s v="Diesel"/>
    <n v="4.4325999999999997E-2"/>
  </r>
  <r>
    <d v="2023-09-01T00:00:00"/>
    <s v="S001121"/>
    <x v="5"/>
    <s v="PO148756"/>
    <s v="GRN195460"/>
    <n v="13204807"/>
    <s v="RSLINX CLASSIC SINGLE NODE"/>
    <s v="Salford M5 4BE"/>
    <n v="103.6"/>
    <x v="2"/>
    <s v="Diesel"/>
    <n v="3.8331999999999998E-4"/>
  </r>
  <r>
    <d v="2023-09-01T00:00:00"/>
    <s v="S001121"/>
    <x v="5"/>
    <s v="PO148762"/>
    <s v="GRN195461"/>
    <s v="11700-6227"/>
    <s v="FACTORYTALK SE SITE EDITION STATION LICENSE 25 SCR"/>
    <s v="Salford M5 4BE"/>
    <n v="103.6"/>
    <x v="2"/>
    <s v="Diesel"/>
    <n v="3.8331999999999998E-4"/>
  </r>
  <r>
    <d v="2023-09-01T00:00:00"/>
    <s v="S001121"/>
    <x v="5"/>
    <s v="PO148760"/>
    <s v="GRN195462"/>
    <s v="11700-6227"/>
    <s v="FACTORYTALK SE SITE EDITION STATION LICENSE 25 SCR"/>
    <s v="Salford M5 4BE"/>
    <n v="103.6"/>
    <x v="2"/>
    <s v="Diesel"/>
    <n v="3.8331999999999998E-4"/>
  </r>
  <r>
    <d v="2023-05-01T00:00:00"/>
    <s v="S025921"/>
    <x v="77"/>
    <s v="PO145348"/>
    <s v="GRN187652"/>
    <s v="11700-6135"/>
    <s v="SIKAFLEX 221 POLYURETHANE SEALANT, ALUMINUM GRAY 3"/>
    <s v="Saint Helens WA9 5GG"/>
    <n v="119.8"/>
    <x v="1"/>
    <s v="Diesel"/>
    <n v="4.4325999999999997E-2"/>
  </r>
  <r>
    <d v="2023-05-01T00:00:00"/>
    <s v="S025921"/>
    <x v="77"/>
    <s v="PO145391"/>
    <s v="GRN187656"/>
    <s v="11700-5182"/>
    <s v="BOLT HEX, DIN933 M20 X 2.5 X 70MM GEOMET STL"/>
    <s v="Saint Helens WA9 5GG"/>
    <n v="119.8"/>
    <x v="1"/>
    <s v="Diesel"/>
    <n v="4.4325999999999997E-2"/>
  </r>
  <r>
    <d v="2023-05-01T00:00:00"/>
    <s v="S025921"/>
    <x v="77"/>
    <s v="PO145544"/>
    <s v="GRN187714"/>
    <s v="11700-5347"/>
    <s v="WASHER M18 LOCK SERRATED INTERNAL TOOTH SST"/>
    <s v="Saint Helens WA9 5GG"/>
    <n v="119.8"/>
    <x v="1"/>
    <s v="Diesel"/>
    <n v="4.4325999999999997E-2"/>
  </r>
  <r>
    <d v="2023-05-01T00:00:00"/>
    <s v="S002239"/>
    <x v="17"/>
    <s v="PO143492"/>
    <s v="GRN186461"/>
    <n v="101022020"/>
    <s v="TCU - HV, 3.0 ton, -40 to +55 C"/>
    <s v="UT 84104"/>
    <n v="4725"/>
    <x v="4"/>
    <s v="Aviation"/>
    <n v="8.3086819200000015"/>
  </r>
  <r>
    <d v="2023-05-01T00:00:00"/>
    <s v="S025921"/>
    <x v="77"/>
    <s v="PO142202"/>
    <s v="GRN187728"/>
    <n v="85212204"/>
    <s v="M12 x 30 HEX HEAD SCREW GRADE A2-70"/>
    <s v="Saint Helens WA9 5GG"/>
    <n v="119.8"/>
    <x v="1"/>
    <s v="Diesel"/>
    <n v="4.4325999999999997E-2"/>
  </r>
  <r>
    <d v="2023-05-01T00:00:00"/>
    <s v="S025921"/>
    <x v="77"/>
    <s v="PO145312"/>
    <s v="GRN187730"/>
    <n v="101026148"/>
    <s v="M3 X 35 POZI PAN HEAD SCREW A2"/>
    <s v="Saint Helens WA9 5GG"/>
    <n v="119.8"/>
    <x v="1"/>
    <s v="Diesel"/>
    <n v="4.4325999999999997E-2"/>
  </r>
  <r>
    <d v="2023-05-01T00:00:00"/>
    <s v="S025921"/>
    <x v="77"/>
    <s v="PO145592"/>
    <s v="GRN187795"/>
    <s v="11700-4809"/>
    <s v="FLUID HEAT XFER 5-GAL PAIL 100% DEIONIZED WATER"/>
    <s v="Saint Helens WA9 5GG"/>
    <n v="119.8"/>
    <x v="1"/>
    <s v="Diesel"/>
    <n v="4.4325999999999997E-2"/>
  </r>
  <r>
    <d v="2023-05-01T00:00:00"/>
    <s v="S025921"/>
    <x v="77"/>
    <s v="PO145805"/>
    <s v="GRN188071"/>
    <s v="361-1340-1"/>
    <s v="DV SECOND FLOOR PLATFORM FASTENERS KIT"/>
    <s v="Saint Helens WA9 5GG"/>
    <n v="119.8"/>
    <x v="1"/>
    <s v="Diesel"/>
    <n v="4.4325999999999997E-2"/>
  </r>
  <r>
    <d v="2023-05-01T00:00:00"/>
    <s v="S025921"/>
    <x v="77"/>
    <s v="PO144436"/>
    <s v="GRN188073"/>
    <s v="340-1369-1"/>
    <s v="KIT HARDWARE"/>
    <s v="Saint Helens WA9 5GG"/>
    <n v="119.8"/>
    <x v="1"/>
    <s v="Diesel"/>
    <n v="4.4325999999999997E-2"/>
  </r>
  <r>
    <d v="2023-05-01T00:00:00"/>
    <s v="S002239"/>
    <x v="17"/>
    <s v="PO143492"/>
    <s v="GRN186636"/>
    <n v="101022020"/>
    <s v="TCU - HV, 3.0 ton, -40 to +55 C"/>
    <s v="UT 84104"/>
    <n v="4725"/>
    <x v="4"/>
    <s v="Aviation"/>
    <n v="8.3086819200000015"/>
  </r>
  <r>
    <d v="2023-05-01T00:00:00"/>
    <s v="S025921"/>
    <x v="77"/>
    <s v="PO144436"/>
    <s v="GRN188360"/>
    <s v="340-1369-1"/>
    <s v="KIT HARDWARE"/>
    <s v="Saint Helens WA9 5GG"/>
    <n v="119.8"/>
    <x v="1"/>
    <s v="Diesel"/>
    <n v="4.4325999999999997E-2"/>
  </r>
  <r>
    <d v="2023-06-01T00:00:00"/>
    <s v="S025921"/>
    <x v="77"/>
    <s v="PO145474"/>
    <s v="GRN188643"/>
    <s v="11700-3841"/>
    <s v="CLAMP TWO LINE 1 1/2IN POLY VIBRATION DAMPING"/>
    <s v="Saint Helens WA9 5GG"/>
    <n v="119.8"/>
    <x v="1"/>
    <s v="Diesel"/>
    <n v="4.4325999999999997E-2"/>
  </r>
  <r>
    <d v="2023-06-01T00:00:00"/>
    <s v="S025921"/>
    <x v="77"/>
    <s v="PO145312"/>
    <s v="GRN188648"/>
    <n v="101025377"/>
    <s v="M5 X  12MM X 1MM RETAINING WASHER - HDPE"/>
    <s v="Saint Helens WA9 5GG"/>
    <n v="119.8"/>
    <x v="1"/>
    <s v="Diesel"/>
    <n v="4.4325999999999997E-2"/>
  </r>
  <r>
    <d v="2023-06-01T00:00:00"/>
    <s v="S025921"/>
    <x v="77"/>
    <s v="PO145312"/>
    <s v="GRN188748"/>
    <s v="11700-2836"/>
    <s v="TWO-HOLE, ALUMINUM, THREE BARREL LUG"/>
    <s v="Saint Helens WA9 5GG"/>
    <n v="119.8"/>
    <x v="1"/>
    <s v="Diesel"/>
    <n v="4.4325999999999997E-2"/>
  </r>
  <r>
    <d v="2023-06-01T00:00:00"/>
    <s v="S025921"/>
    <x v="77"/>
    <s v="PO143318"/>
    <s v="GRN188750"/>
    <n v="101025377"/>
    <s v="M5 x  12mm x 1mm RETAINING WASHER - HDPE"/>
    <s v="Saint Helens WA9 5GG"/>
    <n v="119.8"/>
    <x v="1"/>
    <s v="Diesel"/>
    <n v="4.4325999999999997E-2"/>
  </r>
  <r>
    <d v="2023-06-01T00:00:00"/>
    <s v="S025921"/>
    <x v="77"/>
    <s v="PO145592"/>
    <s v="GRN188766"/>
    <s v="11700-5182"/>
    <s v="BOLT HEX, DIN933 M20 X 2.5 X 70MM GEOMET STL"/>
    <s v="Saint Helens WA9 5GG"/>
    <n v="119.8"/>
    <x v="1"/>
    <s v="Diesel"/>
    <n v="4.4325999999999997E-2"/>
  </r>
  <r>
    <d v="2023-09-01T00:00:00"/>
    <s v="S000920"/>
    <x v="20"/>
    <s v="PO148774"/>
    <s v="GRN195491"/>
    <n v="42202925"/>
    <s v="COMPACT ENCLOSURE SINGLE DOOR 500 X 500 X 210 WITH"/>
    <s v="Rotherham S66 8QY"/>
    <n v="165.4"/>
    <x v="2"/>
    <s v="Diesel"/>
    <n v="6.1197999999999992E-4"/>
  </r>
  <r>
    <d v="2023-06-01T00:00:00"/>
    <s v="S025921"/>
    <x v="77"/>
    <s v="PO144285"/>
    <s v="GRN188768"/>
    <s v="11540-0281"/>
    <s v="LUBRICANT ANTI - SIEZE MOLY 1LB CAN"/>
    <s v="Saint Helens WA9 5GG"/>
    <n v="119.8"/>
    <x v="1"/>
    <s v="Diesel"/>
    <n v="4.4325999999999997E-2"/>
  </r>
  <r>
    <d v="2023-09-01T00:00:00"/>
    <s v="S023222"/>
    <x v="11"/>
    <s v="PO148603"/>
    <s v="GRN195498"/>
    <n v="101027070"/>
    <s v="ETHERNET CABLE PUR JACKET RSSD-RJ45S-4414-10M"/>
    <s v="Wickford SS11 8YT"/>
    <n v="390"/>
    <x v="2"/>
    <s v="Diesel"/>
    <n v="1.4430000000000001E-3"/>
  </r>
  <r>
    <d v="2023-09-01T00:00:00"/>
    <s v="S000892"/>
    <x v="16"/>
    <s v="PO148674"/>
    <s v="GRN195499"/>
    <n v="21201412"/>
    <s v="PATCH CORD CAT 5E FTP PVC METAL SHIELD BLACK - 2M"/>
    <s v="Stockport SK4 2JT"/>
    <n v="55"/>
    <x v="2"/>
    <s v="Diesel"/>
    <n v="2.0350000000000001E-4"/>
  </r>
  <r>
    <d v="2023-09-01T00:00:00"/>
    <s v="S023284"/>
    <x v="19"/>
    <s v="PO144392"/>
    <s v="GRN195501"/>
    <n v="101032710"/>
    <s v="SUSPENSION LOCK JUNCTION BOX"/>
    <s v="Leicester LE19 2DT"/>
    <n v="144"/>
    <x v="1"/>
    <s v="Diesel"/>
    <n v="5.3280000000000001E-2"/>
  </r>
  <r>
    <d v="2023-06-01T00:00:00"/>
    <s v="S025921"/>
    <x v="77"/>
    <s v="PO145209"/>
    <s v="GRN188769"/>
    <s v="11700-5216"/>
    <s v="BOLT HEX DIN 933 M18 X 2.5X 40MM GEOMET STL"/>
    <s v="Saint Helens WA9 5GG"/>
    <n v="119.8"/>
    <x v="1"/>
    <s v="Diesel"/>
    <n v="4.4325999999999997E-2"/>
  </r>
  <r>
    <d v="2023-06-01T00:00:00"/>
    <s v="S025921"/>
    <x v="77"/>
    <s v="PO145348"/>
    <s v="GRN188771"/>
    <s v="11700-6135"/>
    <s v="SIKAFLEX 221 POLYURETHANE SEALANT, ALUMINUM GRAY 3"/>
    <s v="Saint Helens WA9 5GG"/>
    <n v="119.8"/>
    <x v="1"/>
    <s v="Diesel"/>
    <n v="4.4325999999999997E-2"/>
  </r>
  <r>
    <d v="2023-06-01T00:00:00"/>
    <s v="S025921"/>
    <x v="77"/>
    <s v="PO140726"/>
    <s v="GRN188776"/>
    <s v="11700-5216"/>
    <s v="BOLT HEX DIN 933 M18 X 2.5X 40MM GEOMET STL"/>
    <s v="Saint Helens WA9 5GG"/>
    <n v="119.8"/>
    <x v="1"/>
    <s v="Diesel"/>
    <n v="4.4325999999999997E-2"/>
  </r>
  <r>
    <d v="2023-06-01T00:00:00"/>
    <s v="S025921"/>
    <x v="77"/>
    <s v="PO145391"/>
    <s v="GRN188779"/>
    <s v="11540-0281"/>
    <s v="LUBRICANT ANTI - SIEZE MOLY 1LB CAN"/>
    <s v="Saint Helens WA9 5GG"/>
    <n v="119.8"/>
    <x v="1"/>
    <s v="Diesel"/>
    <n v="4.4325999999999997E-2"/>
  </r>
  <r>
    <d v="2023-06-01T00:00:00"/>
    <s v="S025921"/>
    <x v="77"/>
    <s v="PO144742"/>
    <s v="GRN188803"/>
    <s v="340-1287-1"/>
    <s v="KIT BASE ANCHOR HARDWARE CONCRETE"/>
    <s v="Saint Helens WA9 5GG"/>
    <n v="119.8"/>
    <x v="1"/>
    <s v="Diesel"/>
    <n v="4.4325999999999997E-2"/>
  </r>
  <r>
    <d v="2023-06-01T00:00:00"/>
    <s v="S025921"/>
    <x v="77"/>
    <s v="PO145592"/>
    <s v="GRN188988"/>
    <n v="23254885"/>
    <s v="CONSUMABLES KIT FOR GANTRY/PORTAL INSTALLATION"/>
    <s v="Saint Helens WA9 5GG"/>
    <n v="119.8"/>
    <x v="1"/>
    <s v="Diesel"/>
    <n v="4.4325999999999997E-2"/>
  </r>
  <r>
    <d v="2023-06-01T00:00:00"/>
    <s v="S025921"/>
    <x v="77"/>
    <s v="PO139062"/>
    <s v="GRN189029"/>
    <s v="11583-0529"/>
    <s v="SCREW SHCS FL M5X10MM 316SS"/>
    <s v="Saint Helens WA9 5GG"/>
    <n v="119.8"/>
    <x v="1"/>
    <s v="Diesel"/>
    <n v="4.4325999999999997E-2"/>
  </r>
  <r>
    <d v="2023-06-01T00:00:00"/>
    <s v="S025921"/>
    <x v="77"/>
    <s v="PO145592"/>
    <s v="GRN189132"/>
    <s v="11700-4001"/>
    <s v="CABLE TIE ADHESIVE MOUNT 1.0IN X 1.0IN"/>
    <s v="Saint Helens WA9 5GG"/>
    <n v="119.8"/>
    <x v="1"/>
    <s v="Diesel"/>
    <n v="4.4325999999999997E-2"/>
  </r>
  <r>
    <d v="2023-06-01T00:00:00"/>
    <s v="S025921"/>
    <x v="77"/>
    <s v="PO145976"/>
    <s v="GRN189141"/>
    <s v="11700-6134"/>
    <s v="ANTI-SEIZE COPPER QUIKESTIX"/>
    <s v="Saint Helens WA9 5GG"/>
    <n v="119.8"/>
    <x v="1"/>
    <s v="Diesel"/>
    <n v="4.4325999999999997E-2"/>
  </r>
  <r>
    <d v="2023-06-01T00:00:00"/>
    <s v="S025921"/>
    <x v="77"/>
    <s v="PO146259"/>
    <s v="GRN189143"/>
    <n v="101025377"/>
    <s v="M5 X  12MM X 1MM RETAINING WASHER - HDPE"/>
    <s v="Saint Helens WA9 5GG"/>
    <n v="119.8"/>
    <x v="1"/>
    <s v="Diesel"/>
    <n v="4.4325999999999997E-2"/>
  </r>
  <r>
    <d v="2023-06-01T00:00:00"/>
    <s v="S025921"/>
    <x v="77"/>
    <s v="PO139062"/>
    <s v="GRN189146"/>
    <n v="85258613"/>
    <s v="M3 X 16 POZI PAN HEAD SCREW A2"/>
    <s v="Saint Helens WA9 5GG"/>
    <n v="119.8"/>
    <x v="1"/>
    <s v="Diesel"/>
    <n v="4.4325999999999997E-2"/>
  </r>
  <r>
    <d v="2023-06-01T00:00:00"/>
    <s v="S025921"/>
    <x v="77"/>
    <s v="PO146239"/>
    <s v="GRN189159"/>
    <n v="85211547"/>
    <s v="M8 X 90 HEXAGON HEAD BOLT GRADE A2-70"/>
    <s v="Saint Helens WA9 5GG"/>
    <n v="119.8"/>
    <x v="1"/>
    <s v="Diesel"/>
    <n v="4.4325999999999997E-2"/>
  </r>
  <r>
    <d v="2023-06-01T00:00:00"/>
    <s v="S025921"/>
    <x v="77"/>
    <s v="PO143318"/>
    <s v="GRN189171"/>
    <s v="11700-1159"/>
    <s v="PUSH MOUNT WITH UMBRELLA .25 HOLE"/>
    <s v="Saint Helens WA9 5GG"/>
    <n v="119.8"/>
    <x v="1"/>
    <s v="Diesel"/>
    <n v="4.4325999999999997E-2"/>
  </r>
  <r>
    <d v="2023-06-01T00:00:00"/>
    <s v="S025921"/>
    <x v="77"/>
    <s v="PO145645"/>
    <s v="GRN189181"/>
    <n v="101041518"/>
    <s v="M12 x 1.75 x 16mm BLACK DOG POINT SET SCREW"/>
    <s v="Saint Helens WA9 5GG"/>
    <n v="119.8"/>
    <x v="1"/>
    <s v="Diesel"/>
    <n v="4.4325999999999997E-2"/>
  </r>
  <r>
    <d v="2023-06-01T00:00:00"/>
    <s v="S025921"/>
    <x v="77"/>
    <s v="PO145645"/>
    <s v="GRN189184"/>
    <s v="11700-3053"/>
    <s v="WIRE BRUSH 7/8 X18&quot; LOOP HANDLE"/>
    <s v="Saint Helens WA9 5GG"/>
    <n v="119.8"/>
    <x v="1"/>
    <s v="Diesel"/>
    <n v="4.4325999999999997E-2"/>
  </r>
  <r>
    <d v="2023-06-01T00:00:00"/>
    <s v="S025921"/>
    <x v="77"/>
    <s v="PO143711"/>
    <s v="GRN189188"/>
    <s v="11700-1649"/>
    <s v="EPOXY 9.3 OZ"/>
    <s v="Saint Helens WA9 5GG"/>
    <n v="119.8"/>
    <x v="1"/>
    <s v="Diesel"/>
    <n v="4.4325999999999997E-2"/>
  </r>
  <r>
    <d v="2023-06-01T00:00:00"/>
    <s v="S025921"/>
    <x v="77"/>
    <s v="PO145513"/>
    <s v="GRN189191"/>
    <s v="11700-3841"/>
    <s v="CLAMP TWO LINE 1 1/2IN POLY VIBRATION DAMPING"/>
    <s v="Saint Helens WA9 5GG"/>
    <n v="119.8"/>
    <x v="1"/>
    <s v="Diesel"/>
    <n v="4.4325999999999997E-2"/>
  </r>
  <r>
    <d v="2023-06-01T00:00:00"/>
    <s v="S025921"/>
    <x v="77"/>
    <s v="PO145391"/>
    <s v="GRN189212"/>
    <n v="85212204"/>
    <s v="M12 X 30 HEXAGON HEAD SCREW GRADE A2-70"/>
    <s v="Saint Helens WA9 5GG"/>
    <n v="119.8"/>
    <x v="1"/>
    <s v="Diesel"/>
    <n v="4.4325999999999997E-2"/>
  </r>
  <r>
    <d v="2023-09-01T00:00:00"/>
    <s v="S001571"/>
    <x v="10"/>
    <s v="PO147695"/>
    <s v="GRN195544"/>
    <n v="57205719"/>
    <s v="MOUNTING KIT 1"/>
    <s v="St Albans AL1 5BN"/>
    <n v="298"/>
    <x v="2"/>
    <s v="Diesel"/>
    <n v="1.1026E-3"/>
  </r>
  <r>
    <d v="2023-06-01T00:00:00"/>
    <s v="S025921"/>
    <x v="77"/>
    <s v="PO145976"/>
    <s v="GRN189297"/>
    <s v="11700-6134"/>
    <s v="ANTI-SEIZE COPPER QUIKESTIX"/>
    <s v="Saint Helens WA9 5GG"/>
    <n v="119.8"/>
    <x v="1"/>
    <s v="Diesel"/>
    <n v="4.4325999999999997E-2"/>
  </r>
  <r>
    <d v="2023-06-01T00:00:00"/>
    <s v="S025921"/>
    <x v="77"/>
    <s v="PO146239"/>
    <s v="GRN189301"/>
    <n v="85211547"/>
    <s v="M8 X 90 HEXAGON HEAD BOLT GRADE A2-70"/>
    <s v="Saint Helens WA9 5GG"/>
    <n v="119.8"/>
    <x v="1"/>
    <s v="Diesel"/>
    <n v="4.4325999999999997E-2"/>
  </r>
  <r>
    <d v="2023-06-01T00:00:00"/>
    <s v="S025921"/>
    <x v="77"/>
    <s v="PO143318"/>
    <s v="GRN189304"/>
    <s v="11700-5182"/>
    <s v="BOLT HEX, DIN933 M20 X 2.5 X 70MM GEOMET STL"/>
    <s v="Saint Helens WA9 5GG"/>
    <n v="119.8"/>
    <x v="1"/>
    <s v="Diesel"/>
    <n v="4.4325999999999997E-2"/>
  </r>
  <r>
    <d v="2023-06-01T00:00:00"/>
    <s v="S025921"/>
    <x v="77"/>
    <s v="PO146311"/>
    <s v="GRN189306"/>
    <n v="85258612"/>
    <s v="5MM (H8) X 10MM PARALLEL PIN ISO 2338"/>
    <s v="Saint Helens WA9 5GG"/>
    <n v="119.8"/>
    <x v="1"/>
    <s v="Diesel"/>
    <n v="4.4325999999999997E-2"/>
  </r>
  <r>
    <d v="2023-06-01T00:00:00"/>
    <s v="S025921"/>
    <x v="77"/>
    <s v="PO145645"/>
    <s v="GRN189307"/>
    <n v="101041518"/>
    <s v="M12 x 1.75 x 16mm BLACK DOG POINT SET SCREW"/>
    <s v="Saint Helens WA9 5GG"/>
    <n v="119.8"/>
    <x v="1"/>
    <s v="Diesel"/>
    <n v="4.4325999999999997E-2"/>
  </r>
  <r>
    <d v="2023-06-01T00:00:00"/>
    <s v="S025921"/>
    <x v="77"/>
    <s v="PO145540"/>
    <s v="GRN189785"/>
    <s v="11700-3802"/>
    <s v="NUT M8 FLANGE NYLOCK 18-8 SST"/>
    <s v="Saint Helens WA9 5GG"/>
    <n v="119.8"/>
    <x v="1"/>
    <s v="Diesel"/>
    <n v="4.4325999999999997E-2"/>
  </r>
  <r>
    <d v="2023-09-01T00:00:00"/>
    <s v="S024099"/>
    <x v="47"/>
    <s v="PO142133"/>
    <s v="GRN196992"/>
    <s v="340-1012-1"/>
    <s v="WELDMENT LINAC SUPPORT STRUCTURE"/>
    <s v="Stafford ST16 3DR"/>
    <n v="49.6"/>
    <x v="3"/>
    <s v="Diesel"/>
    <n v="5.0430800000000005E-2"/>
  </r>
  <r>
    <d v="2023-09-01T00:00:00"/>
    <s v="S024099"/>
    <x v="47"/>
    <s v="PO145099"/>
    <s v="GRN197115"/>
    <s v="340-1012-1"/>
    <s v="WELDMENT LINAC SUPPORT STRUCTURE"/>
    <s v="Stafford ST16 3DR"/>
    <n v="49.6"/>
    <x v="3"/>
    <s v="Diesel"/>
    <n v="5.0430800000000005E-2"/>
  </r>
  <r>
    <d v="2023-06-01T00:00:00"/>
    <s v="S025921"/>
    <x v="77"/>
    <s v="PO140246"/>
    <s v="GRN189990"/>
    <n v="10256100"/>
    <s v="INSTALLATION TOOL KIT FOR PORTAL/GANTRY"/>
    <s v="Saint Helens WA9 5GG"/>
    <n v="119.8"/>
    <x v="1"/>
    <s v="Diesel"/>
    <n v="4.4325999999999997E-2"/>
  </r>
  <r>
    <d v="2023-06-01T00:00:00"/>
    <s v="S025921"/>
    <x v="77"/>
    <s v="PO145348"/>
    <s v="GRN190055"/>
    <s v="11700-3053"/>
    <s v="WIRE BRUSH 7/8 X18&quot; LOOP HANDLE"/>
    <s v="Saint Helens WA9 5GG"/>
    <n v="119.8"/>
    <x v="1"/>
    <s v="Diesel"/>
    <n v="4.4325999999999997E-2"/>
  </r>
  <r>
    <d v="2023-06-01T00:00:00"/>
    <s v="S025921"/>
    <x v="77"/>
    <s v="PO146435"/>
    <s v="GRN190117"/>
    <s v="11540-0257-UOM"/>
    <s v="SEALANT PIPE THREAD ANAEROBIC COMPOUND 50ML TUBE"/>
    <s v="Saint Helens WA9 5GG"/>
    <n v="119.8"/>
    <x v="1"/>
    <s v="Diesel"/>
    <n v="4.4325999999999997E-2"/>
  </r>
  <r>
    <d v="2023-06-01T00:00:00"/>
    <s v="S025921"/>
    <x v="77"/>
    <s v="PO146552"/>
    <s v="GRN190124"/>
    <n v="85213542"/>
    <s v="M8 FLAT WASHER (FORM A) A2"/>
    <s v="Saint Helens WA9 5GG"/>
    <n v="119.8"/>
    <x v="1"/>
    <s v="Diesel"/>
    <n v="4.4325999999999997E-2"/>
  </r>
  <r>
    <d v="2023-06-01T00:00:00"/>
    <s v="S025921"/>
    <x v="77"/>
    <s v="PO146930"/>
    <s v="GRN190127"/>
    <n v="85213543"/>
    <s v="M10 FLAT WASHER (FORM A) A2"/>
    <s v="Saint Helens WA9 5GG"/>
    <n v="119.8"/>
    <x v="1"/>
    <s v="Diesel"/>
    <n v="4.4325999999999997E-2"/>
  </r>
  <r>
    <d v="2023-06-01T00:00:00"/>
    <s v="S025921"/>
    <x v="77"/>
    <s v="PO145976"/>
    <s v="GRN190192"/>
    <s v="11700-6134"/>
    <s v="ANTI-SEIZE COPPER QUIKESTIX"/>
    <s v="Saint Helens WA9 5GG"/>
    <n v="119.8"/>
    <x v="1"/>
    <s v="Diesel"/>
    <n v="4.4325999999999997E-2"/>
  </r>
  <r>
    <d v="2023-06-01T00:00:00"/>
    <s v="S025921"/>
    <x v="77"/>
    <s v="PO145592"/>
    <s v="GRN190206"/>
    <s v="11700-5216"/>
    <s v="BOLT HEX DIN 933 M18 X 2.5X 40MM GEOMET STL"/>
    <s v="Saint Helens WA9 5GG"/>
    <n v="119.8"/>
    <x v="1"/>
    <s v="Diesel"/>
    <n v="4.4325999999999997E-2"/>
  </r>
  <r>
    <d v="2023-06-01T00:00:00"/>
    <s v="S025921"/>
    <x v="77"/>
    <s v="PO146725"/>
    <s v="GRN190211"/>
    <s v="11700-6137"/>
    <s v="WASHER FLAT 1.0&quot;ID CORROSION PROTECTION COATING"/>
    <s v="Saint Helens WA9 5GG"/>
    <n v="119.8"/>
    <x v="1"/>
    <s v="Diesel"/>
    <n v="4.4325999999999997E-2"/>
  </r>
  <r>
    <d v="2023-06-01T00:00:00"/>
    <s v="S025921"/>
    <x v="77"/>
    <s v="PO146260"/>
    <s v="GRN190212"/>
    <s v="11700-6135"/>
    <s v="SIKAFLEX 221 POLYURETHANE SEALANT, ALUMINUM GRAY 3"/>
    <s v="Saint Helens WA9 5GG"/>
    <n v="119.8"/>
    <x v="1"/>
    <s v="Diesel"/>
    <n v="4.4325999999999997E-2"/>
  </r>
  <r>
    <d v="2023-06-01T00:00:00"/>
    <s v="S025921"/>
    <x v="77"/>
    <s v="PO143318"/>
    <s v="GRN190215"/>
    <s v="11700-5182"/>
    <s v="BOLT HEX, DIN933 M20 X 2.5 X 70MM GEOMET STL"/>
    <s v="Saint Helens WA9 5GG"/>
    <n v="119.8"/>
    <x v="1"/>
    <s v="Diesel"/>
    <n v="4.4325999999999997E-2"/>
  </r>
  <r>
    <d v="2023-06-01T00:00:00"/>
    <s v="S025921"/>
    <x v="77"/>
    <s v="PO143087"/>
    <s v="GRN190219"/>
    <n v="85212204"/>
    <s v="M12 X 30 HEXAGON HEAD SCREW GRADE A2-70"/>
    <s v="Saint Helens WA9 5GG"/>
    <n v="119.8"/>
    <x v="1"/>
    <s v="Diesel"/>
    <n v="4.4325999999999997E-2"/>
  </r>
  <r>
    <d v="2023-06-01T00:00:00"/>
    <s v="S025921"/>
    <x v="77"/>
    <s v="PO146445"/>
    <s v="GRN190222"/>
    <s v="11700-6136"/>
    <s v="BOLT HEX, 1&quot;-8 X 1&quot; CORROSION PROTECTION COATING"/>
    <s v="Saint Helens WA9 5GG"/>
    <n v="119.8"/>
    <x v="1"/>
    <s v="Diesel"/>
    <n v="4.4325999999999997E-2"/>
  </r>
  <r>
    <d v="2023-06-01T00:00:00"/>
    <s v="S025921"/>
    <x v="77"/>
    <s v="PO146435"/>
    <s v="GRN190226"/>
    <s v="11540-0257-UOM"/>
    <s v="SEALANT PIPE THREAD ANAEROBIC COMPOUND 50ML TUBE"/>
    <s v="Saint Helens WA9 5GG"/>
    <n v="119.8"/>
    <x v="1"/>
    <s v="Diesel"/>
    <n v="4.4325999999999997E-2"/>
  </r>
  <r>
    <d v="2023-06-01T00:00:00"/>
    <s v="S025921"/>
    <x v="77"/>
    <s v="PO146725"/>
    <s v="GRN190328"/>
    <s v="11700-6137"/>
    <s v="WASHER FLAT 1.0&quot;ID CORROSION PROTECTION COATING"/>
    <s v="Saint Helens WA9 5GG"/>
    <n v="119.8"/>
    <x v="1"/>
    <s v="Diesel"/>
    <n v="4.4325999999999997E-2"/>
  </r>
  <r>
    <d v="2023-06-01T00:00:00"/>
    <s v="S025921"/>
    <x v="77"/>
    <s v="PO146725"/>
    <s v="GRN190329"/>
    <s v="11700-6137"/>
    <s v="WASHER FLAT 1.0&quot;ID CORROSION PROTECTION COATING"/>
    <s v="Saint Helens WA9 5GG"/>
    <n v="119.8"/>
    <x v="1"/>
    <s v="Diesel"/>
    <n v="4.4325999999999997E-2"/>
  </r>
  <r>
    <d v="2023-09-01T00:00:00"/>
    <s v="S022845"/>
    <x v="24"/>
    <s v="PO146657"/>
    <s v="GRN195589"/>
    <s v="340-1623-1"/>
    <s v="CONFIGURED 100KVA UPS SYSTEM WITH BATTERY PACK"/>
    <s v="Warrington WA3 3JD"/>
    <n v="118"/>
    <x v="3"/>
    <s v="Diesel"/>
    <n v="0.1199765"/>
  </r>
  <r>
    <d v="2023-09-01T00:00:00"/>
    <s v="S001047"/>
    <x v="9"/>
    <s v="PO144821"/>
    <s v="GRN195591"/>
    <s v="11701-3091"/>
    <s v="SILICON PD - CDW04 - 5X5X10 THK - 8X2 ELEM - M13"/>
    <s v="81300 Johor Bahru Malaysia"/>
    <n v="6781"/>
    <x v="4"/>
    <s v="Aviation"/>
    <n v="1.1924057587200001"/>
  </r>
  <r>
    <d v="2023-09-01T00:00:00"/>
    <s v="S001047"/>
    <x v="9"/>
    <s v="PO144821"/>
    <s v="GRN195592"/>
    <s v="11701-3091"/>
    <s v="SILICON PD - CDW04 - 5X5X10 THK - 8X2 ELEM - M13"/>
    <s v="81300 Johor Bahru Malaysia"/>
    <n v="6781"/>
    <x v="4"/>
    <s v="Aviation"/>
    <n v="1.1924057587200001"/>
  </r>
  <r>
    <d v="2023-09-01T00:00:00"/>
    <s v="S001047"/>
    <x v="9"/>
    <s v="PO144821"/>
    <s v="GRN195593"/>
    <s v="11701-3091"/>
    <s v="SILICON PD - CDW04 - 5X5X10 THK - 8X2 ELEM - M13"/>
    <s v="81300 Johor Bahru Malaysia"/>
    <n v="6781"/>
    <x v="4"/>
    <s v="Aviation"/>
    <n v="1.1924057587200001"/>
  </r>
  <r>
    <d v="2023-09-01T00:00:00"/>
    <s v="S001047"/>
    <x v="9"/>
    <s v="PO144821"/>
    <s v="GRN195596"/>
    <s v="11701-3091"/>
    <s v="SILICON PD - CDW04 - 5X5X10 THK - 8X2 ELEM - M13"/>
    <s v="81300 Johor Bahru Malaysia"/>
    <n v="6781"/>
    <x v="4"/>
    <s v="Aviation"/>
    <n v="1.1924057587200001"/>
  </r>
  <r>
    <d v="2023-09-01T00:00:00"/>
    <s v="S001047"/>
    <x v="9"/>
    <s v="PO144821"/>
    <s v="GRN195597"/>
    <s v="11701-3091"/>
    <s v="SILICON PD - CDW04 - 5X5X10 THK - 8X2 ELEM - M13"/>
    <s v="81300 Johor Bahru Malaysia"/>
    <n v="6781"/>
    <x v="4"/>
    <s v="Aviation"/>
    <n v="1.1924057587200001"/>
  </r>
  <r>
    <d v="2023-06-01T00:00:00"/>
    <s v="S025921"/>
    <x v="77"/>
    <s v="PO146239"/>
    <s v="GRN190331"/>
    <s v="11540-0255"/>
    <s v="ADHESIVE THREADLOCK"/>
    <s v="Saint Helens WA9 5GG"/>
    <n v="119.8"/>
    <x v="1"/>
    <s v="Diesel"/>
    <n v="4.4325999999999997E-2"/>
  </r>
  <r>
    <d v="2023-09-01T00:00:00"/>
    <s v="S001047"/>
    <x v="9"/>
    <s v="PO144580"/>
    <s v="GRN195601"/>
    <n v="66205215"/>
    <s v="2X8 ELEMENT PHOTO DIODE CDWO4 30MM THICK"/>
    <s v="81300 Johor Bahru Malaysia"/>
    <n v="6781"/>
    <x v="4"/>
    <s v="Aviation"/>
    <n v="1.1924057587200001"/>
  </r>
  <r>
    <d v="2023-09-01T00:00:00"/>
    <s v="S001047"/>
    <x v="9"/>
    <s v="PO144580"/>
    <s v="GRN195602"/>
    <n v="66205215"/>
    <s v="2X8 ELEMENT PHOTO DIODE CDWO4 30MM THICK"/>
    <s v="81300 Johor Bahru Malaysia"/>
    <n v="6781"/>
    <x v="4"/>
    <s v="Aviation"/>
    <n v="1.1924057587200001"/>
  </r>
  <r>
    <d v="2023-09-01T00:00:00"/>
    <s v="S001047"/>
    <x v="9"/>
    <s v="PO144580"/>
    <s v="GRN195603"/>
    <n v="66205215"/>
    <s v="2X8 ELEMENT PHOTO DIODE CDWO4 30MM THICK"/>
    <s v="81300 Johor Bahru Malaysia"/>
    <n v="6781"/>
    <x v="4"/>
    <s v="Aviation"/>
    <n v="1.1924057587200001"/>
  </r>
  <r>
    <d v="2023-09-01T00:00:00"/>
    <s v="S001047"/>
    <x v="9"/>
    <s v="PO144580"/>
    <s v="GRN195604"/>
    <n v="66205215"/>
    <s v="2X8 ELEMENT PHOTO DIODE CDWO4 30MM THICK"/>
    <s v="81300 Johor Bahru Malaysia"/>
    <n v="6781"/>
    <x v="4"/>
    <s v="Aviation"/>
    <n v="1.1924057587200001"/>
  </r>
  <r>
    <d v="2023-09-01T00:00:00"/>
    <s v="S001047"/>
    <x v="9"/>
    <s v="PO144580"/>
    <s v="GRN195605"/>
    <n v="66205215"/>
    <s v="2X8 ELEMENT PHOTO DIODE CDWO4 30MM THICK"/>
    <s v="81300 Johor Bahru Malaysia"/>
    <n v="6781"/>
    <x v="4"/>
    <s v="Aviation"/>
    <n v="1.1924057587200001"/>
  </r>
  <r>
    <d v="2023-06-01T00:00:00"/>
    <s v="S025921"/>
    <x v="77"/>
    <s v="PO144285"/>
    <s v="GRN190333"/>
    <n v="101024548"/>
    <s v="T 55 80W-90 AUTOMOTIVE GEAR LUBRICANT (5L DRUM)"/>
    <s v="Saint Helens WA9 5GG"/>
    <n v="119.8"/>
    <x v="1"/>
    <s v="Diesel"/>
    <n v="4.4325999999999997E-2"/>
  </r>
  <r>
    <d v="2023-09-01T00:00:00"/>
    <s v="S001047"/>
    <x v="9"/>
    <s v="PO144821"/>
    <s v="GRN195607"/>
    <s v="11701-3091"/>
    <s v="SILICON PD - CDW04 - 5X5X10 THK - 8X2 ELEM - M13"/>
    <s v="81300 Johor Bahru Malaysia"/>
    <n v="6781"/>
    <x v="4"/>
    <s v="Aviation"/>
    <n v="1.1924057587200001"/>
  </r>
  <r>
    <d v="2023-06-01T00:00:00"/>
    <s v="S025921"/>
    <x v="77"/>
    <s v="PO143078"/>
    <s v="GRN190497"/>
    <n v="10256100"/>
    <s v="INSTALLATION TOOL KIT FOR PORTAL/GANTRY"/>
    <s v="Saint Helens WA9 5GG"/>
    <n v="119.8"/>
    <x v="1"/>
    <s v="Diesel"/>
    <n v="4.4325999999999997E-2"/>
  </r>
  <r>
    <d v="2023-06-01T00:00:00"/>
    <s v="S025921"/>
    <x v="77"/>
    <s v="PO139063"/>
    <s v="GRN190700"/>
    <s v="11565-0322"/>
    <s v="WASHER FENDER M10 SST 18-8"/>
    <s v="Saint Helens WA9 5GG"/>
    <n v="119.8"/>
    <x v="1"/>
    <s v="Diesel"/>
    <n v="4.4325999999999997E-2"/>
  </r>
  <r>
    <d v="2023-06-01T00:00:00"/>
    <s v="S025921"/>
    <x v="77"/>
    <s v="PO138797"/>
    <s v="GRN190827"/>
    <n v="23254885"/>
    <s v="CONSUMABLES KIT FOR GANTRY/PORTAL INSTALLATION"/>
    <s v="Saint Helens WA9 5GG"/>
    <n v="119.8"/>
    <x v="1"/>
    <s v="Diesel"/>
    <n v="4.4325999999999997E-2"/>
  </r>
  <r>
    <d v="2023-07-01T00:00:00"/>
    <s v="S025921"/>
    <x v="77"/>
    <s v="PO146930"/>
    <s v="GRN190878"/>
    <n v="85213543"/>
    <s v="M10 FLAT WASHER (FORM A) A2"/>
    <s v="Saint Helens WA9 5GG"/>
    <n v="119.8"/>
    <x v="1"/>
    <s v="Diesel"/>
    <n v="4.4325999999999997E-2"/>
  </r>
  <r>
    <d v="2023-09-01T00:00:00"/>
    <s v="S022767"/>
    <x v="2"/>
    <s v="PO144140"/>
    <s v="GRN195614"/>
    <n v="30202403"/>
    <s v="FLEXIBLE BATTERY CABLE 25mm - BLACK LEYLAND AUTO W"/>
    <s v="Huddersfield HD1 3ES"/>
    <n v="180"/>
    <x v="2"/>
    <s v="Diesel"/>
    <n v="6.6599999999999993E-4"/>
  </r>
  <r>
    <d v="2023-07-01T00:00:00"/>
    <s v="S025921"/>
    <x v="77"/>
    <s v="PO146259"/>
    <s v="GRN190879"/>
    <n v="101025377"/>
    <s v="M5 X  12MM X 1MM RETAINING WASHER - HDPE"/>
    <s v="Saint Helens WA9 5GG"/>
    <n v="119.8"/>
    <x v="1"/>
    <s v="Diesel"/>
    <n v="4.4325999999999997E-2"/>
  </r>
  <r>
    <d v="2023-07-01T00:00:00"/>
    <s v="S025921"/>
    <x v="77"/>
    <s v="PO146260"/>
    <s v="GRN190880"/>
    <s v="11700-2836"/>
    <s v="TWO-HOLE, ALUMINUM, THREE BARREL LUG"/>
    <s v="Saint Helens WA9 5GG"/>
    <n v="119.8"/>
    <x v="1"/>
    <s v="Diesel"/>
    <n v="4.4325999999999997E-2"/>
  </r>
  <r>
    <d v="2023-07-01T00:00:00"/>
    <s v="S025921"/>
    <x v="77"/>
    <s v="PO146435"/>
    <s v="GRN190882"/>
    <s v="11540-0257-UOM"/>
    <s v="SEALANT PIPE THREAD ANAEROBIC COMPOUND 50ML TUBE"/>
    <s v="Saint Helens WA9 5GG"/>
    <n v="119.8"/>
    <x v="1"/>
    <s v="Diesel"/>
    <n v="4.4325999999999997E-2"/>
  </r>
  <r>
    <d v="2023-07-01T00:00:00"/>
    <s v="S025921"/>
    <x v="77"/>
    <s v="PO145513"/>
    <s v="GRN190883"/>
    <s v="11583-0411"/>
    <s v="SCREW SHCS M6X10MM STL-Z"/>
    <s v="Saint Helens WA9 5GG"/>
    <n v="119.8"/>
    <x v="1"/>
    <s v="Diesel"/>
    <n v="4.4325999999999997E-2"/>
  </r>
  <r>
    <d v="2023-09-01T00:00:00"/>
    <s v="S000892"/>
    <x v="16"/>
    <s v="PO148674"/>
    <s v="GRN195623"/>
    <n v="101019989"/>
    <s v="STEP LADDERS 3 TREAD STEEL"/>
    <s v="Stockport SK4 2JT"/>
    <n v="55"/>
    <x v="2"/>
    <s v="Diesel"/>
    <n v="2.0350000000000001E-4"/>
  </r>
  <r>
    <d v="2023-07-01T00:00:00"/>
    <s v="S025921"/>
    <x v="77"/>
    <s v="PO146351"/>
    <s v="GRN190885"/>
    <n v="101026148"/>
    <s v="M3 X 35 POZI PAN HEAD SCREW A2"/>
    <s v="Saint Helens WA9 5GG"/>
    <n v="119.8"/>
    <x v="1"/>
    <s v="Diesel"/>
    <n v="4.4325999999999997E-2"/>
  </r>
  <r>
    <d v="2023-07-01T00:00:00"/>
    <s v="S025921"/>
    <x v="77"/>
    <s v="PO146609"/>
    <s v="GRN190886"/>
    <n v="101026148"/>
    <s v="M3 X 35 POZI PAN HEAD SCREW A2"/>
    <s v="Saint Helens WA9 5GG"/>
    <n v="119.8"/>
    <x v="1"/>
    <s v="Diesel"/>
    <n v="4.4325999999999997E-2"/>
  </r>
  <r>
    <d v="2023-07-01T00:00:00"/>
    <s v="S025921"/>
    <x v="77"/>
    <s v="PO146847"/>
    <s v="GRN191495"/>
    <n v="10259284"/>
    <s v="INSTALLATION TOOL KIT FOR EAGLE A10 AIR CARGO"/>
    <s v="Saint Helens WA9 5GG"/>
    <n v="119.8"/>
    <x v="1"/>
    <s v="Diesel"/>
    <n v="4.4325999999999997E-2"/>
  </r>
  <r>
    <d v="2023-07-01T00:00:00"/>
    <s v="S025921"/>
    <x v="77"/>
    <s v="PO146259"/>
    <s v="GRN191592"/>
    <s v="11700-1159"/>
    <s v="PUSH MOUNT W/UMBRELLA .03-.28 PANEL THK LARGE HEAD"/>
    <s v="Saint Helens WA9 5GG"/>
    <n v="119.8"/>
    <x v="1"/>
    <s v="Diesel"/>
    <n v="4.4325999999999997E-2"/>
  </r>
  <r>
    <d v="2023-07-01T00:00:00"/>
    <s v="S025921"/>
    <x v="77"/>
    <s v="PO146260"/>
    <s v="GRN191594"/>
    <s v="11700-6135"/>
    <s v="SIKAFLEX 221 POLYURETHANE SEALANT, ALUMINUM GRAY 3"/>
    <s v="Saint Helens WA9 5GG"/>
    <n v="119.8"/>
    <x v="1"/>
    <s v="Diesel"/>
    <n v="4.4325999999999997E-2"/>
  </r>
  <r>
    <d v="2023-07-01T00:00:00"/>
    <s v="S025921"/>
    <x v="77"/>
    <s v="PO146435"/>
    <s v="GRN191598"/>
    <s v="11540-0257-UOM"/>
    <s v="SEALANT PIPE THREAD ANAEROBIC COMPOUND 50ML TUBE"/>
    <s v="Saint Helens WA9 5GG"/>
    <n v="119.8"/>
    <x v="1"/>
    <s v="Diesel"/>
    <n v="4.4325999999999997E-2"/>
  </r>
  <r>
    <d v="2023-09-01T00:00:00"/>
    <s v="S025431"/>
    <x v="0"/>
    <s v="PO148516"/>
    <s v="GRN195633"/>
    <s v="11540-0613"/>
    <s v="FILTER INTAKE 16X25X1INCH"/>
    <s v="Boston Massachusetts"/>
    <n v="3154"/>
    <x v="0"/>
    <s v="Crude"/>
    <n v="1.0118031999999999E-2"/>
  </r>
  <r>
    <d v="2023-09-01T00:00:00"/>
    <s v="S023274"/>
    <x v="54"/>
    <s v="PO148224"/>
    <s v="GRN195635"/>
    <n v="4245279"/>
    <s v="7&quot;COLOUR INDUSTRIAL REAR VIEW REVERSING CAMERA SYS"/>
    <s v="Wolverhampton WV10 7ED"/>
    <n v="70.400000000000006"/>
    <x v="2"/>
    <s v="Diesel"/>
    <n v="2.6048000000000005E-4"/>
  </r>
  <r>
    <d v="2023-09-01T00:00:00"/>
    <s v="S025431"/>
    <x v="0"/>
    <s v="PO148572"/>
    <s v="GRN195636"/>
    <s v="332-1283-1"/>
    <s v="CABLE ASSEMBLY DUAL PMT SIGNAL"/>
    <s v="Boston Massachusetts"/>
    <n v="3154"/>
    <x v="0"/>
    <s v="Crude"/>
    <n v="1.0118031999999999E-2"/>
  </r>
  <r>
    <d v="2023-09-01T00:00:00"/>
    <s v="S001571"/>
    <x v="10"/>
    <s v="PO145471"/>
    <s v="GRN195637"/>
    <s v="11700-5373"/>
    <s v="HOOD LASER SENSOR LMS141 SERIES"/>
    <s v="St Albans AL1 5BN"/>
    <n v="298"/>
    <x v="2"/>
    <s v="Diesel"/>
    <n v="1.1026E-3"/>
  </r>
  <r>
    <d v="2023-07-01T00:00:00"/>
    <s v="S025921"/>
    <x v="77"/>
    <s v="PO147113"/>
    <s v="GRN191599"/>
    <s v="11700-6137"/>
    <s v="WASHER FLAT 1.0&quot;ID CORROSION PROTECTION COATING"/>
    <s v="Saint Helens WA9 5GG"/>
    <n v="119.8"/>
    <x v="1"/>
    <s v="Diesel"/>
    <n v="4.4325999999999997E-2"/>
  </r>
  <r>
    <d v="2023-07-01T00:00:00"/>
    <s v="S025921"/>
    <x v="77"/>
    <s v="PO146260"/>
    <s v="GRN191600"/>
    <s v="11700-2836"/>
    <s v="TWO-HOLE, ALUMINUM, THREE BARREL LUG"/>
    <s v="Saint Helens WA9 5GG"/>
    <n v="119.8"/>
    <x v="1"/>
    <s v="Diesel"/>
    <n v="4.4325999999999997E-2"/>
  </r>
  <r>
    <d v="2023-07-01T00:00:00"/>
    <s v="S025921"/>
    <x v="77"/>
    <s v="PO146435"/>
    <s v="GRN191602"/>
    <s v="11540-0257-UOM"/>
    <s v="SEALANT PIPE THREAD ANAEROBIC COMPOUND 50ML TUBE"/>
    <s v="Saint Helens WA9 5GG"/>
    <n v="119.8"/>
    <x v="1"/>
    <s v="Diesel"/>
    <n v="4.4325999999999997E-2"/>
  </r>
  <r>
    <d v="2023-07-01T00:00:00"/>
    <s v="S025921"/>
    <x v="77"/>
    <s v="PO146972"/>
    <s v="GRN191603"/>
    <n v="85213141"/>
    <s v="M3 X 8 HEXAGON SOCKET HEAD CAP SCREW GRADE A2-70"/>
    <s v="Saint Helens WA9 5GG"/>
    <n v="119.8"/>
    <x v="1"/>
    <s v="Diesel"/>
    <n v="4.4325999999999997E-2"/>
  </r>
  <r>
    <d v="2023-07-01T00:00:00"/>
    <s v="S025921"/>
    <x v="77"/>
    <s v="PO146297"/>
    <s v="GRN191604"/>
    <s v="11700-4001"/>
    <s v="CABLE TIE ADHESIVE MOUNT 1.0IN X 1.0IN"/>
    <s v="Saint Helens WA9 5GG"/>
    <n v="119.8"/>
    <x v="1"/>
    <s v="Diesel"/>
    <n v="4.4325999999999997E-2"/>
  </r>
  <r>
    <d v="2023-09-01T00:00:00"/>
    <s v="S024099"/>
    <x v="47"/>
    <s v="PO143023"/>
    <s v="GRN197118"/>
    <s v="340-1012-1"/>
    <s v="WELDMENT LINAC SUPPORT STRUCTURE"/>
    <s v="Stafford ST16 3DR"/>
    <n v="49.6"/>
    <x v="3"/>
    <s v="Diesel"/>
    <n v="5.0430800000000005E-2"/>
  </r>
  <r>
    <d v="2023-09-01T00:00:00"/>
    <s v="S001121"/>
    <x v="5"/>
    <s v="PO143190"/>
    <s v="GRN195644"/>
    <n v="101035626"/>
    <s v="PANELVIEW PLUS 7. 4.3&quot; SCREEN ALLEN BRADLEY 2711P-"/>
    <s v="Salford M5 4BE"/>
    <n v="103.6"/>
    <x v="2"/>
    <s v="Diesel"/>
    <n v="3.8331999999999998E-4"/>
  </r>
  <r>
    <d v="2023-07-01T00:00:00"/>
    <s v="S025921"/>
    <x v="77"/>
    <s v="PO146351"/>
    <s v="GRN191614"/>
    <n v="85213756"/>
    <s v="M12 FLANGED ALL METAL LOCK NUT GRADE 10"/>
    <s v="Saint Helens WA9 5GG"/>
    <n v="119.8"/>
    <x v="1"/>
    <s v="Diesel"/>
    <n v="4.4325999999999997E-2"/>
  </r>
  <r>
    <d v="2023-07-01T00:00:00"/>
    <s v="S025921"/>
    <x v="77"/>
    <s v="PO146435"/>
    <s v="GRN191616"/>
    <s v="11540-0257-UOM"/>
    <s v="SEALANT PIPE THREAD ANAEROBIC COMPOUND 50ML TUBE"/>
    <s v="Saint Helens WA9 5GG"/>
    <n v="119.8"/>
    <x v="1"/>
    <s v="Diesel"/>
    <n v="4.4325999999999997E-2"/>
  </r>
  <r>
    <d v="2023-09-01T00:00:00"/>
    <s v="S024099"/>
    <x v="47"/>
    <s v="PO145098"/>
    <s v="GRN197119"/>
    <s v="340-1012-1"/>
    <s v="WELDMENT LINAC SUPPORT STRUCTURE"/>
    <s v="Stafford ST16 3DR"/>
    <n v="49.6"/>
    <x v="3"/>
    <s v="Diesel"/>
    <n v="5.0430800000000005E-2"/>
  </r>
  <r>
    <d v="2023-07-01T00:00:00"/>
    <s v="S025921"/>
    <x v="77"/>
    <s v="PO146259"/>
    <s v="GRN191617"/>
    <s v="11700-1159"/>
    <s v="PUSH MOUNT W/UMBRELLA .03-.28 PANEL THK LARGE HEAD"/>
    <s v="Saint Helens WA9 5GG"/>
    <n v="119.8"/>
    <x v="1"/>
    <s v="Diesel"/>
    <n v="4.4325999999999997E-2"/>
  </r>
  <r>
    <d v="2023-07-01T00:00:00"/>
    <s v="S025921"/>
    <x v="77"/>
    <s v="PO145975"/>
    <s v="GRN191618"/>
    <n v="85213914"/>
    <s v="3/4&quot; UNC x 1.5&quot; HEXAGON HEAD BOLT GRADE 10.9"/>
    <s v="Saint Helens WA9 5GG"/>
    <n v="119.8"/>
    <x v="1"/>
    <s v="Diesel"/>
    <n v="4.4325999999999997E-2"/>
  </r>
  <r>
    <d v="2023-07-01T00:00:00"/>
    <s v="S025921"/>
    <x v="77"/>
    <s v="PO145976"/>
    <s v="GRN191621"/>
    <s v="11700-6134"/>
    <s v="ANTI-SEIZE COPPER QUIKESTIX"/>
    <s v="Saint Helens WA9 5GG"/>
    <n v="119.8"/>
    <x v="1"/>
    <s v="Diesel"/>
    <n v="4.4325999999999997E-2"/>
  </r>
  <r>
    <d v="2023-07-01T00:00:00"/>
    <s v="S025921"/>
    <x v="77"/>
    <s v="PO146725"/>
    <s v="GRN191622"/>
    <s v="11700-6137"/>
    <s v="WASHER FLAT 1.0&quot;ID CORROSION PROTECTION COATING"/>
    <s v="Saint Helens WA9 5GG"/>
    <n v="119.8"/>
    <x v="1"/>
    <s v="Diesel"/>
    <n v="4.4325999999999997E-2"/>
  </r>
  <r>
    <d v="2023-07-01T00:00:00"/>
    <s v="S025921"/>
    <x v="77"/>
    <s v="PO145348"/>
    <s v="GRN191623"/>
    <n v="101041518"/>
    <s v="M12 x 1.75 x 16mm BLACK DOG POINT SET SCREW"/>
    <s v="Saint Helens WA9 5GG"/>
    <n v="119.8"/>
    <x v="1"/>
    <s v="Diesel"/>
    <n v="4.4325999999999997E-2"/>
  </r>
  <r>
    <d v="2023-07-01T00:00:00"/>
    <s v="S025921"/>
    <x v="77"/>
    <s v="PO147256"/>
    <s v="GRN191624"/>
    <n v="101011708"/>
    <s v="ELECTRICAL HOUSING/HORIZONTAL BOOM BOLT KIT"/>
    <s v="Saint Helens WA9 5GG"/>
    <n v="119.8"/>
    <x v="1"/>
    <s v="Diesel"/>
    <n v="4.4325999999999997E-2"/>
  </r>
  <r>
    <d v="2023-07-01T00:00:00"/>
    <s v="S025921"/>
    <x v="77"/>
    <s v="PO146825"/>
    <s v="GRN191626"/>
    <s v="11701-3182"/>
    <s v="M8 X 65MM THROUGH BOLT TYPE R-XPT"/>
    <s v="Saint Helens WA9 5GG"/>
    <n v="119.8"/>
    <x v="1"/>
    <s v="Diesel"/>
    <n v="4.4325999999999997E-2"/>
  </r>
  <r>
    <d v="2023-07-01T00:00:00"/>
    <s v="S025921"/>
    <x v="77"/>
    <s v="PO146260"/>
    <s v="GRN191627"/>
    <s v="11700-6135"/>
    <s v="SIKAFLEX 221 POLYURETHANE SEALANT, ALUMINUM GRAY 3"/>
    <s v="Saint Helens WA9 5GG"/>
    <n v="119.8"/>
    <x v="1"/>
    <s v="Diesel"/>
    <n v="4.4325999999999997E-2"/>
  </r>
  <r>
    <d v="2023-07-01T00:00:00"/>
    <s v="S025921"/>
    <x v="77"/>
    <s v="PO145677"/>
    <s v="GRN191628"/>
    <n v="85213543"/>
    <s v="M10 FLAT WASHER (FORM A) A2"/>
    <s v="Saint Helens WA9 5GG"/>
    <n v="119.8"/>
    <x v="1"/>
    <s v="Diesel"/>
    <n v="4.4325999999999997E-2"/>
  </r>
  <r>
    <d v="2023-07-01T00:00:00"/>
    <s v="S025921"/>
    <x v="77"/>
    <s v="PO146259"/>
    <s v="GRN191629"/>
    <s v="11540-0281"/>
    <s v="LUBRICANT ANTI - SIEZE MOLY 1LB CAN"/>
    <s v="Saint Helens WA9 5GG"/>
    <n v="119.8"/>
    <x v="1"/>
    <s v="Diesel"/>
    <n v="4.4325999999999997E-2"/>
  </r>
  <r>
    <d v="2023-07-01T00:00:00"/>
    <s v="S025921"/>
    <x v="77"/>
    <s v="PO147226"/>
    <s v="GRN191630"/>
    <n v="101011709"/>
    <s v="HORIZONTAL BOOM/VERTICAL BOOM BOLT KIT"/>
    <s v="Saint Helens WA9 5GG"/>
    <n v="119.8"/>
    <x v="1"/>
    <s v="Diesel"/>
    <n v="4.4325999999999997E-2"/>
  </r>
  <r>
    <d v="2023-07-01T00:00:00"/>
    <s v="S025921"/>
    <x v="77"/>
    <s v="PO146435"/>
    <s v="GRN191632"/>
    <s v="11540-0257-UOM"/>
    <s v="SEALANT PIPE THREAD ANAEROBIC COMPOUND 50ML TUBE"/>
    <s v="Saint Helens WA9 5GG"/>
    <n v="119.8"/>
    <x v="1"/>
    <s v="Diesel"/>
    <n v="4.4325999999999997E-2"/>
  </r>
  <r>
    <d v="2023-07-01T00:00:00"/>
    <s v="S025921"/>
    <x v="77"/>
    <s v="PO146392"/>
    <s v="GRN191739"/>
    <n v="101025377"/>
    <s v="M5 X  12MM X 1MM RETAINING WASHER - HDPE"/>
    <s v="Saint Helens WA9 5GG"/>
    <n v="119.8"/>
    <x v="1"/>
    <s v="Diesel"/>
    <n v="4.4325999999999997E-2"/>
  </r>
  <r>
    <d v="2023-09-01T00:00:00"/>
    <s v="S024346"/>
    <x v="28"/>
    <s v="PO148564"/>
    <s v="GRN195675"/>
    <n v="89205386"/>
    <s v="HYDRAULIC OIL - UNIVIS HVI 26 (20L CONTAINER)"/>
    <s v="Stoke-On-Trent, ST6 4PB"/>
    <n v="10.4"/>
    <x v="3"/>
    <s v="Diesel"/>
    <n v="1.0574200000000001E-3"/>
  </r>
  <r>
    <d v="2023-07-01T00:00:00"/>
    <s v="S025921"/>
    <x v="77"/>
    <s v="PO147244"/>
    <s v="GRN191825"/>
    <s v="340-1287-1"/>
    <s v="KIT BASE ANCHOR HARDWARE CONCRETE"/>
    <s v="Saint Helens WA9 5GG"/>
    <n v="119.8"/>
    <x v="1"/>
    <s v="Diesel"/>
    <n v="4.4325999999999997E-2"/>
  </r>
  <r>
    <d v="2023-07-01T00:00:00"/>
    <s v="S025921"/>
    <x v="77"/>
    <s v="PO147244"/>
    <s v="GRN191827"/>
    <s v="340-1287-1"/>
    <s v="KIT BASE ANCHOR HARDWARE CONCRETE"/>
    <s v="Saint Helens WA9 5GG"/>
    <n v="119.8"/>
    <x v="1"/>
    <s v="Diesel"/>
    <n v="4.4325999999999997E-2"/>
  </r>
  <r>
    <d v="2023-09-01T00:00:00"/>
    <s v="S001121"/>
    <x v="5"/>
    <s v="PO148994"/>
    <s v="GRN195682"/>
    <n v="50200855"/>
    <s v="TERMINAL FT SPRING CLAMP 1.5MM (2 TO 2) - GREY"/>
    <s v="Salford M5 4BE"/>
    <n v="103.6"/>
    <x v="2"/>
    <s v="Diesel"/>
    <n v="3.8331999999999998E-4"/>
  </r>
  <r>
    <d v="2023-07-01T00:00:00"/>
    <s v="S025921"/>
    <x v="77"/>
    <s v="PO146445"/>
    <s v="GRN191892"/>
    <s v="11700-6136"/>
    <s v="BOLT HEX, 1&quot;-8 X 1&quot; CORROSION PROTECTION COATING"/>
    <s v="Saint Helens WA9 5GG"/>
    <n v="119.8"/>
    <x v="1"/>
    <s v="Diesel"/>
    <n v="4.4325999999999997E-2"/>
  </r>
  <r>
    <d v="2023-07-01T00:00:00"/>
    <s v="S025921"/>
    <x v="77"/>
    <s v="PO145976"/>
    <s v="GRN192061"/>
    <s v="11700-6134"/>
    <s v="ANTI-SEIZE COPPER QUIKESTIX"/>
    <s v="Saint Helens WA9 5GG"/>
    <n v="119.8"/>
    <x v="1"/>
    <s v="Diesel"/>
    <n v="4.4325999999999997E-2"/>
  </r>
  <r>
    <d v="2023-07-01T00:00:00"/>
    <s v="S025921"/>
    <x v="77"/>
    <s v="PO146552"/>
    <s v="GRN192063"/>
    <s v="11540-0257-UOM"/>
    <s v="SEALANT PIPE THREAD ANAEROBIC COMPOUND 50ML TUBE"/>
    <s v="Saint Helens WA9 5GG"/>
    <n v="119.8"/>
    <x v="1"/>
    <s v="Diesel"/>
    <n v="4.4325999999999997E-2"/>
  </r>
  <r>
    <d v="2023-05-01T00:00:00"/>
    <s v="S002239"/>
    <x v="17"/>
    <s v="PO143492"/>
    <s v="GRN187266"/>
    <n v="101022020"/>
    <s v="TCU - HV, 3.0 ton, -40 to +55 C"/>
    <s v="UT 84104"/>
    <n v="4725"/>
    <x v="4"/>
    <s v="Aviation"/>
    <n v="8.3086819200000015"/>
  </r>
  <r>
    <d v="2023-05-01T00:00:00"/>
    <s v="S002239"/>
    <x v="17"/>
    <s v="PO143492"/>
    <s v="GRN187979"/>
    <n v="101022020"/>
    <s v="TCU - HV, 3.0 ton, -40 to +55 C"/>
    <s v="UT 84104"/>
    <n v="4725"/>
    <x v="4"/>
    <s v="Aviation"/>
    <n v="8.3086819200000015"/>
  </r>
  <r>
    <d v="2023-09-01T00:00:00"/>
    <s v="S001047"/>
    <x v="9"/>
    <s v="PO131934"/>
    <s v="GRN195700"/>
    <n v="101026186"/>
    <s v="DIODE 2X8 ELEMENT PHOTO CDWO4 0.3MM THICK"/>
    <s v="81300 Johor Bahru Malaysia"/>
    <n v="6781"/>
    <x v="4"/>
    <s v="Aviation"/>
    <n v="1.1924057587200001"/>
  </r>
  <r>
    <d v="2023-07-01T00:00:00"/>
    <s v="S025921"/>
    <x v="77"/>
    <s v="PO146435"/>
    <s v="GRN192064"/>
    <s v="11540-0257-UOM"/>
    <s v="SEALANT PIPE THREAD ANAEROBIC COMPOUND 50ML TUBE"/>
    <s v="Saint Helens WA9 5GG"/>
    <n v="119.8"/>
    <x v="1"/>
    <s v="Diesel"/>
    <n v="4.4325999999999997E-2"/>
  </r>
  <r>
    <d v="2023-07-01T00:00:00"/>
    <s v="S025921"/>
    <x v="77"/>
    <s v="PO145513"/>
    <s v="GRN192066"/>
    <s v="11583-0420"/>
    <s v="SCREW SHCS M4X10MM STL-Z"/>
    <s v="Saint Helens WA9 5GG"/>
    <n v="119.8"/>
    <x v="1"/>
    <s v="Diesel"/>
    <n v="4.4325999999999997E-2"/>
  </r>
  <r>
    <d v="2023-09-01T00:00:00"/>
    <s v="S000892"/>
    <x v="16"/>
    <s v="PO148193"/>
    <s v="GRN195703"/>
    <s v="11701-3349"/>
    <s v="TRIPLE SURFACE MOUNTED POWER SOCKET 12-24 V, 20 A"/>
    <s v="Stockport SK4 2JT"/>
    <n v="55"/>
    <x v="2"/>
    <s v="Diesel"/>
    <n v="2.0350000000000001E-4"/>
  </r>
  <r>
    <d v="2023-09-01T00:00:00"/>
    <s v="S000892"/>
    <x v="16"/>
    <s v="PO148674"/>
    <s v="GRN195704"/>
    <n v="101011726"/>
    <s v="M8 SHOCK MOUNT 120DAN MALE TO MALE NATURAL RUBBER"/>
    <s v="Stockport SK4 2JT"/>
    <n v="55"/>
    <x v="2"/>
    <s v="Diesel"/>
    <n v="2.0350000000000001E-4"/>
  </r>
  <r>
    <d v="2023-09-01T00:00:00"/>
    <s v="S000892"/>
    <x v="16"/>
    <s v="PO148674"/>
    <s v="GRN195705"/>
    <n v="101033208"/>
    <s v="THERMOPLASTIC KNURLED KNOB M6 X 8 - BLACK"/>
    <s v="Stockport SK4 2JT"/>
    <n v="55"/>
    <x v="2"/>
    <s v="Diesel"/>
    <n v="2.0350000000000001E-4"/>
  </r>
  <r>
    <d v="2023-07-01T00:00:00"/>
    <s v="S025921"/>
    <x v="77"/>
    <s v="PO146725"/>
    <s v="GRN192067"/>
    <s v="11700-6137"/>
    <s v="WASHER FLAT 1.0&quot;ID CORROSION PROTECTION COATING"/>
    <s v="Saint Helens WA9 5GG"/>
    <n v="119.8"/>
    <x v="1"/>
    <s v="Diesel"/>
    <n v="4.4325999999999997E-2"/>
  </r>
  <r>
    <d v="2023-07-01T00:00:00"/>
    <s v="S025921"/>
    <x v="77"/>
    <s v="PO145975"/>
    <s v="GRN192070"/>
    <n v="85213914"/>
    <s v="3/4&quot; UNC x 1.5&quot; HEXAGON HEAD BOLT GRADE 10.9"/>
    <s v="Saint Helens WA9 5GG"/>
    <n v="119.8"/>
    <x v="1"/>
    <s v="Diesel"/>
    <n v="4.4325999999999997E-2"/>
  </r>
  <r>
    <d v="2023-07-01T00:00:00"/>
    <s v="S025921"/>
    <x v="77"/>
    <s v="PO146757"/>
    <s v="GRN192273"/>
    <n v="85213707"/>
    <s v="M16 X 45 - B FLANGED HEX HEAD BOLT GRADE 10.9"/>
    <s v="Saint Helens WA9 5GG"/>
    <n v="119.8"/>
    <x v="1"/>
    <s v="Diesel"/>
    <n v="4.4325999999999997E-2"/>
  </r>
  <r>
    <d v="2023-09-01T00:00:00"/>
    <s v="S001121"/>
    <x v="5"/>
    <s v="PO148737"/>
    <s v="GRN195709"/>
    <n v="13204807"/>
    <s v="RSLINX CLASSIC SINGLE NODE"/>
    <s v="Salford M5 4BE"/>
    <n v="103.6"/>
    <x v="2"/>
    <s v="Diesel"/>
    <n v="3.8331999999999998E-4"/>
  </r>
  <r>
    <d v="2023-07-01T00:00:00"/>
    <s v="S025921"/>
    <x v="77"/>
    <s v="PO146239"/>
    <s v="GRN192291"/>
    <s v="11540-0255"/>
    <s v="ADHESIVE THREADLOCK"/>
    <s v="Saint Helens WA9 5GG"/>
    <n v="119.8"/>
    <x v="1"/>
    <s v="Diesel"/>
    <n v="4.4325999999999997E-2"/>
  </r>
  <r>
    <d v="2023-08-01T00:00:00"/>
    <s v="S025921"/>
    <x v="77"/>
    <s v="PO146912"/>
    <s v="GRN193196"/>
    <n v="101037768"/>
    <s v="ADBLUE - 10 LITRE CAN FASTENAL ChemPlus+ 10Ltr AdB"/>
    <s v="Saint Helens WA9 5GG"/>
    <n v="119.8"/>
    <x v="1"/>
    <s v="Diesel"/>
    <n v="4.4325999999999997E-2"/>
  </r>
  <r>
    <d v="2023-09-01T00:00:00"/>
    <s v="S001121"/>
    <x v="5"/>
    <s v="PO148740"/>
    <s v="GRN195712"/>
    <n v="13204807"/>
    <s v="RSLINX CLASSIC SINGLE NODE"/>
    <s v="Salford M5 4BE"/>
    <n v="103.6"/>
    <x v="2"/>
    <s v="Diesel"/>
    <n v="3.8331999999999998E-4"/>
  </r>
  <r>
    <d v="2023-08-01T00:00:00"/>
    <s v="S025921"/>
    <x v="77"/>
    <s v="PO147385"/>
    <s v="GRN193253"/>
    <s v="340-1369-1"/>
    <s v="KIT HARDWARE"/>
    <s v="Saint Helens WA9 5GG"/>
    <n v="119.8"/>
    <x v="1"/>
    <s v="Diesel"/>
    <n v="4.4325999999999997E-2"/>
  </r>
  <r>
    <d v="2023-09-01T00:00:00"/>
    <s v="S001121"/>
    <x v="5"/>
    <s v="PO148737"/>
    <s v="GRN195714"/>
    <s v="11700-6227"/>
    <s v="FACTORYTALK SE SITE EDITION STATION LICENSE 25 SCR"/>
    <s v="Salford M5 4BE"/>
    <n v="103.6"/>
    <x v="2"/>
    <s v="Diesel"/>
    <n v="3.8331999999999998E-4"/>
  </r>
  <r>
    <d v="2023-08-01T00:00:00"/>
    <s v="S025921"/>
    <x v="77"/>
    <s v="PO146930"/>
    <s v="GRN193277"/>
    <s v="11700-1649"/>
    <s v="EPOXY 9.3 OZ"/>
    <s v="Saint Helens WA9 5GG"/>
    <n v="119.8"/>
    <x v="1"/>
    <s v="Diesel"/>
    <n v="4.4325999999999997E-2"/>
  </r>
  <r>
    <d v="2023-09-01T00:00:00"/>
    <s v="S001121"/>
    <x v="5"/>
    <s v="PO148740"/>
    <s v="GRN195717"/>
    <s v="11700-6227"/>
    <s v="FACTORYTALK SE SITE EDITION STATION LICENSE 25 SCR"/>
    <s v="Salford M5 4BE"/>
    <n v="103.6"/>
    <x v="2"/>
    <s v="Diesel"/>
    <n v="3.8331999999999998E-4"/>
  </r>
  <r>
    <d v="2023-08-01T00:00:00"/>
    <s v="S025921"/>
    <x v="77"/>
    <s v="PO146930"/>
    <s v="GRN193568"/>
    <n v="85213543"/>
    <s v="M10 FLAT WASHER (FORM A) A2"/>
    <s v="Saint Helens WA9 5GG"/>
    <n v="119.8"/>
    <x v="1"/>
    <s v="Diesel"/>
    <n v="4.4325999999999997E-2"/>
  </r>
  <r>
    <d v="2023-08-01T00:00:00"/>
    <s v="S025921"/>
    <x v="77"/>
    <s v="PO146259"/>
    <s v="GRN193573"/>
    <n v="101025377"/>
    <s v="M5 X  12MM X 1MM RETAINING WASHER - HDPE"/>
    <s v="Saint Helens WA9 5GG"/>
    <n v="119.8"/>
    <x v="1"/>
    <s v="Diesel"/>
    <n v="4.4325999999999997E-2"/>
  </r>
  <r>
    <d v="2023-09-01T00:00:00"/>
    <s v="S001121"/>
    <x v="5"/>
    <s v="PO148738"/>
    <s v="GRN195720"/>
    <n v="13204807"/>
    <s v="RSLINX CLASSIC SINGLE NODE"/>
    <s v="Salford M5 4BE"/>
    <n v="103.6"/>
    <x v="2"/>
    <s v="Diesel"/>
    <n v="3.8331999999999998E-4"/>
  </r>
  <r>
    <d v="2023-08-01T00:00:00"/>
    <s v="S025921"/>
    <x v="77"/>
    <s v="PO146855"/>
    <s v="GRN193576"/>
    <s v="11540-0677"/>
    <s v="GROMMET 3/4ID X 1-3/8OD"/>
    <s v="Saint Helens WA9 5GG"/>
    <n v="119.8"/>
    <x v="1"/>
    <s v="Diesel"/>
    <n v="4.4325999999999997E-2"/>
  </r>
  <r>
    <d v="2023-08-01T00:00:00"/>
    <s v="S025921"/>
    <x v="77"/>
    <s v="PO147244"/>
    <s v="GRN193577"/>
    <s v="11540-0257-UOM"/>
    <s v="SEALANT PIPE THREAD ANAEROBIC COMPOUND 50ML TUBE"/>
    <s v="Saint Helens WA9 5GG"/>
    <n v="119.8"/>
    <x v="1"/>
    <s v="Diesel"/>
    <n v="4.4325999999999997E-2"/>
  </r>
  <r>
    <d v="2023-08-01T00:00:00"/>
    <s v="S025921"/>
    <x v="77"/>
    <s v="PO147072"/>
    <s v="GRN193583"/>
    <n v="101026148"/>
    <s v="M3 X 35 POZI PAN HEAD SCREW A2"/>
    <s v="Saint Helens WA9 5GG"/>
    <n v="119.8"/>
    <x v="1"/>
    <s v="Diesel"/>
    <n v="4.4325999999999997E-2"/>
  </r>
  <r>
    <d v="2023-09-01T00:00:00"/>
    <s v="S001121"/>
    <x v="5"/>
    <s v="PO148741"/>
    <s v="GRN195724"/>
    <n v="13204807"/>
    <s v="RSLINX CLASSIC SINGLE NODE"/>
    <s v="Salford M5 4BE"/>
    <n v="103.6"/>
    <x v="2"/>
    <s v="Diesel"/>
    <n v="3.8331999999999998E-4"/>
  </r>
  <r>
    <d v="2023-09-01T00:00:00"/>
    <s v="S001121"/>
    <x v="5"/>
    <s v="PO148742"/>
    <s v="GRN195725"/>
    <n v="13204807"/>
    <s v="RSLINX CLASSIC SINGLE NODE"/>
    <s v="Salford M5 4BE"/>
    <n v="103.6"/>
    <x v="2"/>
    <s v="Diesel"/>
    <n v="3.8331999999999998E-4"/>
  </r>
  <r>
    <d v="2023-08-01T00:00:00"/>
    <s v="S025921"/>
    <x v="77"/>
    <s v="PO146260"/>
    <s v="GRN193586"/>
    <s v="11700-6135"/>
    <s v="SIKAFLEX 221 POLYURETHANE SEALANT, ALUMINUM GRAY 3"/>
    <s v="Saint Helens WA9 5GG"/>
    <n v="119.8"/>
    <x v="1"/>
    <s v="Diesel"/>
    <n v="4.4325999999999997E-2"/>
  </r>
  <r>
    <d v="2023-08-01T00:00:00"/>
    <s v="S025921"/>
    <x v="77"/>
    <s v="PO147113"/>
    <s v="GRN193589"/>
    <s v="11700-1649"/>
    <s v="EPOXY 9.3 OZ"/>
    <s v="Saint Helens WA9 5GG"/>
    <n v="119.8"/>
    <x v="1"/>
    <s v="Diesel"/>
    <n v="4.4325999999999997E-2"/>
  </r>
  <r>
    <d v="2023-08-01T00:00:00"/>
    <s v="S025921"/>
    <x v="77"/>
    <s v="PO147362"/>
    <s v="GRN193594"/>
    <s v="361-1374-1"/>
    <s v="2880MM TERTIARY COLLIMATOR FIXINGS"/>
    <s v="Saint Helens WA9 5GG"/>
    <n v="119.8"/>
    <x v="1"/>
    <s v="Diesel"/>
    <n v="4.4325999999999997E-2"/>
  </r>
  <r>
    <d v="2023-09-01T00:00:00"/>
    <s v="S001121"/>
    <x v="5"/>
    <s v="PO148743"/>
    <s v="GRN195729"/>
    <n v="13204807"/>
    <s v="RSLINX CLASSIC SINGLE NODE"/>
    <s v="Salford M5 4BE"/>
    <n v="103.6"/>
    <x v="2"/>
    <s v="Diesel"/>
    <n v="3.8331999999999998E-4"/>
  </r>
  <r>
    <d v="2023-08-01T00:00:00"/>
    <s v="S025921"/>
    <x v="77"/>
    <s v="PO147362"/>
    <s v="GRN193595"/>
    <s v="361-1375-1"/>
    <s v="HORIZONTAL DETECTOR BOX FIXINGS"/>
    <s v="Saint Helens WA9 5GG"/>
    <n v="119.8"/>
    <x v="1"/>
    <s v="Diesel"/>
    <n v="4.4325999999999997E-2"/>
  </r>
  <r>
    <d v="2023-08-01T00:00:00"/>
    <s v="S025921"/>
    <x v="77"/>
    <s v="PO147362"/>
    <s v="GRN193599"/>
    <s v="361-1374-1"/>
    <s v="2880MM TERTIARY COLLIMATOR FIXINGS"/>
    <s v="Saint Helens WA9 5GG"/>
    <n v="119.8"/>
    <x v="1"/>
    <s v="Diesel"/>
    <n v="4.4325999999999997E-2"/>
  </r>
  <r>
    <d v="2023-09-01T00:00:00"/>
    <s v="S001121"/>
    <x v="5"/>
    <s v="PO148745"/>
    <s v="GRN195732"/>
    <n v="13204807"/>
    <s v="RSLINX CLASSIC SINGLE NODE"/>
    <s v="Salford M5 4BE"/>
    <n v="103.6"/>
    <x v="2"/>
    <s v="Diesel"/>
    <n v="3.8331999999999998E-4"/>
  </r>
  <r>
    <d v="2023-08-01T00:00:00"/>
    <s v="S025921"/>
    <x v="77"/>
    <s v="PO147362"/>
    <s v="GRN193601"/>
    <s v="361-1375-1"/>
    <s v="HORIZONTAL DETECTOR BOX FIXINGS"/>
    <s v="Saint Helens WA9 5GG"/>
    <n v="119.8"/>
    <x v="1"/>
    <s v="Diesel"/>
    <n v="4.4325999999999997E-2"/>
  </r>
  <r>
    <d v="2023-09-01T00:00:00"/>
    <s v="S001121"/>
    <x v="5"/>
    <s v="PO148746"/>
    <s v="GRN195734"/>
    <n v="13204807"/>
    <s v="RSLINX CLASSIC SINGLE NODE"/>
    <s v="Salford M5 4BE"/>
    <n v="103.6"/>
    <x v="2"/>
    <s v="Diesel"/>
    <n v="3.8331999999999998E-4"/>
  </r>
  <r>
    <d v="2023-08-01T00:00:00"/>
    <s v="S025921"/>
    <x v="77"/>
    <s v="PO147072"/>
    <s v="GRN193603"/>
    <s v="11700-4001"/>
    <s v="CABLE TIE ADHESIVE MOUNT 1.0IN X 1.0IN"/>
    <s v="Saint Helens WA9 5GG"/>
    <n v="119.8"/>
    <x v="1"/>
    <s v="Diesel"/>
    <n v="4.4325999999999997E-2"/>
  </r>
  <r>
    <d v="2023-08-01T00:00:00"/>
    <s v="S025921"/>
    <x v="77"/>
    <s v="PO146445"/>
    <s v="GRN193606"/>
    <s v="11700-6136"/>
    <s v="BOLT HEX, 1&quot;-8 X 1&quot; CORROSION PROTECTION COATING"/>
    <s v="Saint Helens WA9 5GG"/>
    <n v="119.8"/>
    <x v="1"/>
    <s v="Diesel"/>
    <n v="4.4325999999999997E-2"/>
  </r>
  <r>
    <d v="2023-09-01T00:00:00"/>
    <s v="S001121"/>
    <x v="5"/>
    <s v="PO148747"/>
    <s v="GRN195737"/>
    <n v="13204807"/>
    <s v="RSLINX CLASSIC SINGLE NODE"/>
    <s v="Salford M5 4BE"/>
    <n v="103.6"/>
    <x v="2"/>
    <s v="Diesel"/>
    <n v="3.8331999999999998E-4"/>
  </r>
  <r>
    <d v="2023-09-01T00:00:00"/>
    <s v="S001121"/>
    <x v="5"/>
    <s v="PO148749"/>
    <s v="GRN195738"/>
    <n v="13204807"/>
    <s v="RSLINX CLASSIC SINGLE NODE"/>
    <s v="Salford M5 4BE"/>
    <n v="103.6"/>
    <x v="2"/>
    <s v="Diesel"/>
    <n v="3.8331999999999998E-4"/>
  </r>
  <r>
    <d v="2023-08-01T00:00:00"/>
    <s v="S025921"/>
    <x v="77"/>
    <s v="PO146855"/>
    <s v="GRN193728"/>
    <s v="11700-5182"/>
    <s v="BOLT HEX, DIN933 M20 X 2.5 X 70MM GEOMET STL"/>
    <s v="Saint Helens WA9 5GG"/>
    <n v="119.8"/>
    <x v="1"/>
    <s v="Diesel"/>
    <n v="4.4325999999999997E-2"/>
  </r>
  <r>
    <d v="2023-09-01T00:00:00"/>
    <s v="S001121"/>
    <x v="5"/>
    <s v="PO148755"/>
    <s v="GRN195740"/>
    <n v="13204807"/>
    <s v="RSLINX CLASSIC SINGLE NODE"/>
    <s v="Salford M5 4BE"/>
    <n v="103.6"/>
    <x v="2"/>
    <s v="Diesel"/>
    <n v="3.8331999999999998E-4"/>
  </r>
  <r>
    <d v="2023-09-01T00:00:00"/>
    <s v="S001121"/>
    <x v="5"/>
    <s v="PO148757"/>
    <s v="GRN195741"/>
    <n v="13204807"/>
    <s v="RSLINX CLASSIC SINGLE NODE"/>
    <s v="Salford M5 4BE"/>
    <n v="103.6"/>
    <x v="2"/>
    <s v="Diesel"/>
    <n v="3.8331999999999998E-4"/>
  </r>
  <r>
    <d v="2023-08-01T00:00:00"/>
    <s v="S025921"/>
    <x v="77"/>
    <s v="PO147072"/>
    <s v="GRN194027"/>
    <n v="101026148"/>
    <s v="M3 X 35 POZI PAN HEAD SCREW A2"/>
    <s v="Saint Helens WA9 5GG"/>
    <n v="119.8"/>
    <x v="1"/>
    <s v="Diesel"/>
    <n v="4.4325999999999997E-2"/>
  </r>
  <r>
    <d v="2023-08-01T00:00:00"/>
    <s v="S025921"/>
    <x v="77"/>
    <s v="PO146297"/>
    <s v="GRN194053"/>
    <s v="11700-4001"/>
    <s v="CABLE TIE ADHESIVE MOUNT 1.0IN X 1.0IN"/>
    <s v="Saint Helens WA9 5GG"/>
    <n v="119.8"/>
    <x v="1"/>
    <s v="Diesel"/>
    <n v="4.4325999999999997E-2"/>
  </r>
  <r>
    <d v="2023-09-01T00:00:00"/>
    <s v="S001121"/>
    <x v="5"/>
    <s v="PO148974"/>
    <s v="GRN195745"/>
    <s v="11700-6227"/>
    <s v="FACTORYTALK SE SITE EDITION STATION LICENSE 25 SCR"/>
    <s v="Salford M5 4BE"/>
    <n v="103.6"/>
    <x v="2"/>
    <s v="Diesel"/>
    <n v="3.8331999999999998E-4"/>
  </r>
  <r>
    <d v="2023-09-01T00:00:00"/>
    <s v="S001121"/>
    <x v="5"/>
    <s v="PO148973"/>
    <s v="GRN195746"/>
    <s v="11700-6227"/>
    <s v="FACTORYTALK SE SITE EDITION STATION LICENSE 25 SCR"/>
    <s v="Salford M5 4BE"/>
    <n v="103.6"/>
    <x v="2"/>
    <s v="Diesel"/>
    <n v="3.8331999999999998E-4"/>
  </r>
  <r>
    <d v="2023-09-01T00:00:00"/>
    <s v="S001121"/>
    <x v="5"/>
    <s v="PO148976"/>
    <s v="GRN195747"/>
    <s v="11700-6227"/>
    <s v="FACTORYTALK SE SITE EDITION STATION LICENSE 25 SCR"/>
    <s v="Salford M5 4BE"/>
    <n v="103.6"/>
    <x v="2"/>
    <s v="Diesel"/>
    <n v="3.8331999999999998E-4"/>
  </r>
  <r>
    <d v="2023-09-01T00:00:00"/>
    <s v="S001121"/>
    <x v="5"/>
    <s v="PO148972"/>
    <s v="GRN195748"/>
    <s v="11700-6227"/>
    <s v="FACTORYTALK SE SITE EDITION STATION LICENSE 25 SCR"/>
    <s v="Salford M5 4BE"/>
    <n v="103.6"/>
    <x v="2"/>
    <s v="Diesel"/>
    <n v="3.8331999999999998E-4"/>
  </r>
  <r>
    <d v="2023-09-01T00:00:00"/>
    <s v="S001121"/>
    <x v="5"/>
    <s v="PO148980"/>
    <s v="GRN195749"/>
    <s v="11700-6227"/>
    <s v="FACTORYTALK SE SITE EDITION STATION LICENSE 25 SCR"/>
    <s v="Salford M5 4BE"/>
    <n v="103.6"/>
    <x v="2"/>
    <s v="Diesel"/>
    <n v="3.8331999999999998E-4"/>
  </r>
  <r>
    <d v="2023-09-01T00:00:00"/>
    <s v="S001121"/>
    <x v="5"/>
    <s v="PO148981"/>
    <s v="GRN195750"/>
    <s v="11700-6227"/>
    <s v="FACTORYTALK SE SITE EDITION STATION LICENSE 25 SCR"/>
    <s v="Salford M5 4BE"/>
    <n v="103.6"/>
    <x v="2"/>
    <s v="Diesel"/>
    <n v="3.8331999999999998E-4"/>
  </r>
  <r>
    <d v="2023-09-01T00:00:00"/>
    <s v="S001121"/>
    <x v="5"/>
    <s v="PO148971"/>
    <s v="GRN195751"/>
    <s v="11700-6227"/>
    <s v="FACTORYTALK SE SITE EDITION STATION LICENSE 25 SCR"/>
    <s v="Salford M5 4BE"/>
    <n v="103.6"/>
    <x v="2"/>
    <s v="Diesel"/>
    <n v="3.8331999999999998E-4"/>
  </r>
  <r>
    <d v="2023-09-01T00:00:00"/>
    <s v="S001121"/>
    <x v="5"/>
    <s v="PO143682"/>
    <s v="GRN195752"/>
    <n v="13204807"/>
    <s v="RSLINX CLASSIC SINGLE NODE"/>
    <s v="Salford M5 4BE"/>
    <n v="103.6"/>
    <x v="2"/>
    <s v="Diesel"/>
    <n v="3.8331999999999998E-4"/>
  </r>
  <r>
    <d v="2023-08-01T00:00:00"/>
    <s v="S025921"/>
    <x v="77"/>
    <s v="PO146552"/>
    <s v="GRN194080"/>
    <s v="11540-0257-UOM"/>
    <s v="SEALANT PIPE THREAD ANAEROBIC COMPOUND 50ML TUBE"/>
    <s v="Saint Helens WA9 5GG"/>
    <n v="119.8"/>
    <x v="1"/>
    <s v="Diesel"/>
    <n v="4.4325999999999997E-2"/>
  </r>
  <r>
    <d v="2023-09-01T00:00:00"/>
    <s v="S001121"/>
    <x v="5"/>
    <s v="PO140104"/>
    <s v="GRN195755"/>
    <n v="13204807"/>
    <s v="RSLINX CLASSIC SINGLE NODE"/>
    <s v="Salford M5 4BE"/>
    <n v="103.6"/>
    <x v="2"/>
    <s v="Diesel"/>
    <n v="3.8331999999999998E-4"/>
  </r>
  <r>
    <d v="2023-08-01T00:00:00"/>
    <s v="S025921"/>
    <x v="77"/>
    <s v="PO146552"/>
    <s v="GRN194082"/>
    <s v="11540-0257-UOM"/>
    <s v="SEALANT PIPE THREAD ANAEROBIC COMPOUND 50ML TUBE"/>
    <s v="Saint Helens WA9 5GG"/>
    <n v="119.8"/>
    <x v="1"/>
    <s v="Diesel"/>
    <n v="4.4325999999999997E-2"/>
  </r>
  <r>
    <d v="2023-08-01T00:00:00"/>
    <s v="S025921"/>
    <x v="77"/>
    <s v="PO146912"/>
    <s v="GRN194088"/>
    <s v="11700-5372"/>
    <s v="HOSE CLAMP T-BOLT, RANGE 6-25/32&quot; TO 7-3/32&quot; 316SS"/>
    <s v="Saint Helens WA9 5GG"/>
    <n v="119.8"/>
    <x v="1"/>
    <s v="Diesel"/>
    <n v="4.4325999999999997E-2"/>
  </r>
  <r>
    <d v="2023-08-01T00:00:00"/>
    <s v="S025921"/>
    <x v="77"/>
    <s v="PO147072"/>
    <s v="GRN194091"/>
    <n v="101026148"/>
    <s v="M3 X 35 POZI PAN HEAD SCREW A2"/>
    <s v="Saint Helens WA9 5GG"/>
    <n v="119.8"/>
    <x v="1"/>
    <s v="Diesel"/>
    <n v="4.4325999999999997E-2"/>
  </r>
  <r>
    <d v="2023-09-01T00:00:00"/>
    <s v="S001121"/>
    <x v="5"/>
    <s v="PO148754"/>
    <s v="GRN195759"/>
    <n v="13204807"/>
    <s v="RSLINX CLASSIC SINGLE NODE"/>
    <s v="Salford M5 4BE"/>
    <n v="103.6"/>
    <x v="2"/>
    <s v="Diesel"/>
    <n v="3.8331999999999998E-4"/>
  </r>
  <r>
    <d v="2023-08-01T00:00:00"/>
    <s v="S025921"/>
    <x v="77"/>
    <s v="PO145677"/>
    <s v="GRN194093"/>
    <n v="85213542"/>
    <s v="M8 FLAT WASHER (FORM A) A2"/>
    <s v="Saint Helens WA9 5GG"/>
    <n v="119.8"/>
    <x v="1"/>
    <s v="Diesel"/>
    <n v="4.4325999999999997E-2"/>
  </r>
  <r>
    <d v="2023-08-01T00:00:00"/>
    <s v="S025921"/>
    <x v="77"/>
    <s v="PO146259"/>
    <s v="GRN194097"/>
    <n v="101025377"/>
    <s v="M5 X  12MM X 1MM RETAINING WASHER - HDPE"/>
    <s v="Saint Helens WA9 5GG"/>
    <n v="119.8"/>
    <x v="1"/>
    <s v="Diesel"/>
    <n v="4.4325999999999997E-2"/>
  </r>
  <r>
    <d v="2023-09-01T00:00:00"/>
    <s v="S023284"/>
    <x v="19"/>
    <s v="PO138725"/>
    <s v="GRN195762"/>
    <s v="PPV"/>
    <s v="Purchase Price Variance"/>
    <s v="Leicester LE19 2DT"/>
    <n v="144"/>
    <x v="1"/>
    <s v="Diesel"/>
    <n v="5.3280000000000001E-2"/>
  </r>
  <r>
    <d v="2023-09-01T00:00:00"/>
    <s v="S023284"/>
    <x v="19"/>
    <s v="PO139364"/>
    <s v="GRN195763"/>
    <s v="PPV"/>
    <s v="Purchase Price Variance"/>
    <s v="Leicester LE19 2DT"/>
    <n v="144"/>
    <x v="1"/>
    <s v="Diesel"/>
    <n v="5.3280000000000001E-2"/>
  </r>
  <r>
    <d v="2023-09-01T00:00:00"/>
    <s v="S023284"/>
    <x v="19"/>
    <s v="PO140972"/>
    <s v="GRN195764"/>
    <s v="PPV"/>
    <s v="Purchase Price Variance"/>
    <s v="Leicester LE19 2DT"/>
    <n v="144"/>
    <x v="1"/>
    <s v="Diesel"/>
    <n v="5.3280000000000001E-2"/>
  </r>
  <r>
    <d v="2023-08-01T00:00:00"/>
    <s v="S025921"/>
    <x v="77"/>
    <s v="PO146725"/>
    <s v="GRN194098"/>
    <s v="11700-6137"/>
    <s v="WASHER FLAT 1.0&quot;ID CORROSION PROTECTION COATING"/>
    <s v="Saint Helens WA9 5GG"/>
    <n v="119.8"/>
    <x v="1"/>
    <s v="Diesel"/>
    <n v="4.4325999999999997E-2"/>
  </r>
  <r>
    <d v="2023-09-01T00:00:00"/>
    <s v="S001121"/>
    <x v="5"/>
    <s v="PO148751"/>
    <s v="GRN195767"/>
    <n v="13204807"/>
    <s v="RSLINX CLASSIC SINGLE NODE"/>
    <s v="Salford M5 4BE"/>
    <n v="103.6"/>
    <x v="2"/>
    <s v="Diesel"/>
    <n v="3.8331999999999998E-4"/>
  </r>
  <r>
    <d v="2023-09-01T00:00:00"/>
    <s v="S001121"/>
    <x v="5"/>
    <s v="PO148753"/>
    <s v="GRN195768"/>
    <n v="13204807"/>
    <s v="RSLINX CLASSIC SINGLE NODE"/>
    <s v="Salford M5 4BE"/>
    <n v="103.6"/>
    <x v="2"/>
    <s v="Diesel"/>
    <n v="3.8331999999999998E-4"/>
  </r>
  <r>
    <d v="2023-08-01T00:00:00"/>
    <s v="S025921"/>
    <x v="77"/>
    <s v="PO145975"/>
    <s v="GRN194101"/>
    <n v="85213914"/>
    <s v="3/4&quot; UNC x 1.5&quot; HEXAGON HEAD BOLT GRADE 10.9"/>
    <s v="Saint Helens WA9 5GG"/>
    <n v="119.8"/>
    <x v="1"/>
    <s v="Diesel"/>
    <n v="4.4325999999999997E-2"/>
  </r>
  <r>
    <d v="2023-09-01T00:00:00"/>
    <s v="S001121"/>
    <x v="5"/>
    <s v="PO148750"/>
    <s v="GRN195770"/>
    <n v="13204807"/>
    <s v="RSLINX CLASSIC SINGLE NODE"/>
    <s v="Salford M5 4BE"/>
    <n v="103.6"/>
    <x v="2"/>
    <s v="Diesel"/>
    <n v="3.8331999999999998E-4"/>
  </r>
  <r>
    <d v="2023-08-01T00:00:00"/>
    <s v="S025921"/>
    <x v="77"/>
    <s v="PO146518"/>
    <s v="GRN194126"/>
    <n v="101009416"/>
    <s v="M3 X 10 POZI PAN HEAD SCREW A2"/>
    <s v="Saint Helens WA9 5GG"/>
    <n v="119.8"/>
    <x v="1"/>
    <s v="Diesel"/>
    <n v="4.4325999999999997E-2"/>
  </r>
  <r>
    <d v="2023-08-01T00:00:00"/>
    <s v="S025921"/>
    <x v="77"/>
    <s v="PO147422"/>
    <s v="GRN194127"/>
    <n v="101032650"/>
    <s v="M6 X 8MM SOCKET FLANGED BUTTON HEAD SCREW A2"/>
    <s v="Saint Helens WA9 5GG"/>
    <n v="119.8"/>
    <x v="1"/>
    <s v="Diesel"/>
    <n v="4.4325999999999997E-2"/>
  </r>
  <r>
    <d v="2023-08-01T00:00:00"/>
    <s v="S025921"/>
    <x v="77"/>
    <s v="PO146855"/>
    <s v="GRN194128"/>
    <s v="11565-0282"/>
    <s v="WASHER SEALING .50ID EPDM"/>
    <s v="Saint Helens WA9 5GG"/>
    <n v="119.8"/>
    <x v="1"/>
    <s v="Diesel"/>
    <n v="4.4325999999999997E-2"/>
  </r>
  <r>
    <d v="2023-08-01T00:00:00"/>
    <s v="S025921"/>
    <x v="77"/>
    <s v="PO146552"/>
    <s v="GRN194129"/>
    <s v="11540-0257-UOM"/>
    <s v="SEALANT PIPE THREAD ANAEROBIC COMPOUND 50ML TUBE"/>
    <s v="Saint Helens WA9 5GG"/>
    <n v="119.8"/>
    <x v="1"/>
    <s v="Diesel"/>
    <n v="4.4325999999999997E-2"/>
  </r>
  <r>
    <d v="2023-08-01T00:00:00"/>
    <s v="S025921"/>
    <x v="77"/>
    <s v="PO146552"/>
    <s v="GRN194130"/>
    <s v="11540-0257-UOM"/>
    <s v="SEALANT PIPE THREAD ANAEROBIC COMPOUND 50ML TUBE"/>
    <s v="Saint Helens WA9 5GG"/>
    <n v="119.8"/>
    <x v="1"/>
    <s v="Diesel"/>
    <n v="4.4325999999999997E-2"/>
  </r>
  <r>
    <d v="2023-08-01T00:00:00"/>
    <s v="S025921"/>
    <x v="77"/>
    <s v="PO147422"/>
    <s v="GRN194131"/>
    <n v="101032650"/>
    <s v="M6 X 8MM SOCKET FLANGED BUTTON HEAD SCREW A2"/>
    <s v="Saint Helens WA9 5GG"/>
    <n v="119.8"/>
    <x v="1"/>
    <s v="Diesel"/>
    <n v="4.4325999999999997E-2"/>
  </r>
  <r>
    <d v="2023-08-01T00:00:00"/>
    <s v="S025921"/>
    <x v="77"/>
    <s v="PO147422"/>
    <s v="GRN194132"/>
    <n v="101032650"/>
    <s v="M6 X 8MM SOCKET FLANGED BUTTON HEAD SCREW A2"/>
    <s v="Saint Helens WA9 5GG"/>
    <n v="119.8"/>
    <x v="1"/>
    <s v="Diesel"/>
    <n v="4.4325999999999997E-2"/>
  </r>
  <r>
    <d v="2023-08-01T00:00:00"/>
    <s v="S025921"/>
    <x v="77"/>
    <s v="PO146260"/>
    <s v="GRN194133"/>
    <s v="11700-3841"/>
    <s v="CLAMP TWO LINE 1 1/2IN POLY VIBRATION DAMPING"/>
    <s v="Saint Helens WA9 5GG"/>
    <n v="119.8"/>
    <x v="1"/>
    <s v="Diesel"/>
    <n v="4.4325999999999997E-2"/>
  </r>
  <r>
    <d v="2023-08-01T00:00:00"/>
    <s v="S025921"/>
    <x v="77"/>
    <s v="PO146930"/>
    <s v="GRN194134"/>
    <s v="11700-1649"/>
    <s v="EPOXY 9.3 OZ"/>
    <s v="Saint Helens WA9 5GG"/>
    <n v="119.8"/>
    <x v="1"/>
    <s v="Diesel"/>
    <n v="4.4325999999999997E-2"/>
  </r>
  <r>
    <d v="2023-08-01T00:00:00"/>
    <s v="S025921"/>
    <x v="77"/>
    <s v="PO147614"/>
    <s v="GRN194135"/>
    <s v="11700-1649"/>
    <s v="EPOXY 9.3 OZ"/>
    <s v="Saint Helens WA9 5GG"/>
    <n v="119.8"/>
    <x v="1"/>
    <s v="Diesel"/>
    <n v="4.4325999999999997E-2"/>
  </r>
  <r>
    <d v="2023-08-01T00:00:00"/>
    <s v="S025921"/>
    <x v="77"/>
    <s v="PO146445"/>
    <s v="GRN194138"/>
    <s v="11700-6136"/>
    <s v="BOLT HEX, 1&quot;-8 X 1&quot; CORROSION PROTECTION COATING"/>
    <s v="Saint Helens WA9 5GG"/>
    <n v="119.8"/>
    <x v="1"/>
    <s v="Diesel"/>
    <n v="4.4325999999999997E-2"/>
  </r>
  <r>
    <d v="2023-09-01T00:00:00"/>
    <s v="S023222"/>
    <x v="11"/>
    <s v="PO140493"/>
    <s v="GRN195795"/>
    <n v="101027016"/>
    <s v="MULTIPROTOCOL STATION BLCEN-8M12LT-4AI-VI-8XSG-P"/>
    <s v="Wickford SS11 8YT"/>
    <n v="390"/>
    <x v="2"/>
    <s v="Diesel"/>
    <n v="1.4430000000000001E-3"/>
  </r>
  <r>
    <d v="2023-08-01T00:00:00"/>
    <s v="S025921"/>
    <x v="77"/>
    <s v="PO145677"/>
    <s v="GRN194260"/>
    <n v="85213543"/>
    <s v="M10 FLAT WASHER (FORM A) A2"/>
    <s v="Saint Helens WA9 5GG"/>
    <n v="119.8"/>
    <x v="1"/>
    <s v="Diesel"/>
    <n v="4.4325999999999997E-2"/>
  </r>
  <r>
    <d v="2023-08-01T00:00:00"/>
    <s v="S025921"/>
    <x v="77"/>
    <s v="PO146163"/>
    <s v="GRN194261"/>
    <s v="11565-0283"/>
    <s v="WASHER SEALING .200ID SST/RUBBER"/>
    <s v="Saint Helens WA9 5GG"/>
    <n v="119.8"/>
    <x v="1"/>
    <s v="Diesel"/>
    <n v="4.4325999999999997E-2"/>
  </r>
  <r>
    <d v="2023-08-01T00:00:00"/>
    <s v="S025921"/>
    <x v="77"/>
    <s v="PO146163"/>
    <s v="GRN194262"/>
    <s v="11565-0283"/>
    <s v="WASHER SEALING .200ID SST/RUBBER"/>
    <s v="Saint Helens WA9 5GG"/>
    <n v="119.8"/>
    <x v="1"/>
    <s v="Diesel"/>
    <n v="4.4325999999999997E-2"/>
  </r>
  <r>
    <d v="2023-08-01T00:00:00"/>
    <s v="S025921"/>
    <x v="77"/>
    <s v="PO146552"/>
    <s v="GRN194264"/>
    <s v="11540-0257-UOM"/>
    <s v="SEALANT PIPE THREAD ANAEROBIC COMPOUND 50ML TUBE"/>
    <s v="Saint Helens WA9 5GG"/>
    <n v="119.8"/>
    <x v="1"/>
    <s v="Diesel"/>
    <n v="4.4325999999999997E-2"/>
  </r>
  <r>
    <d v="2023-08-01T00:00:00"/>
    <s v="S025921"/>
    <x v="77"/>
    <s v="PO146163"/>
    <s v="GRN194265"/>
    <s v="11565-0283"/>
    <s v="WASHER SEALING .200ID SST/RUBBER"/>
    <s v="Saint Helens WA9 5GG"/>
    <n v="119.8"/>
    <x v="1"/>
    <s v="Diesel"/>
    <n v="4.4325999999999997E-2"/>
  </r>
  <r>
    <d v="2023-08-01T00:00:00"/>
    <s v="S025921"/>
    <x v="77"/>
    <s v="PO148079"/>
    <s v="GRN194268"/>
    <n v="85213756"/>
    <s v="M12 FLANGED ALL METAL LOCK NUT GRADE 10"/>
    <s v="Saint Helens WA9 5GG"/>
    <n v="119.8"/>
    <x v="1"/>
    <s v="Diesel"/>
    <n v="4.4325999999999997E-2"/>
  </r>
  <r>
    <d v="2023-08-01T00:00:00"/>
    <s v="S025921"/>
    <x v="77"/>
    <s v="PO147673"/>
    <s v="GRN194270"/>
    <n v="85213914"/>
    <s v="3/4&quot; UNC x 1.5&quot; HEXAGON HEAD BOLT GRADE 10.9"/>
    <s v="Saint Helens WA9 5GG"/>
    <n v="119.8"/>
    <x v="1"/>
    <s v="Diesel"/>
    <n v="4.4325999999999997E-2"/>
  </r>
  <r>
    <d v="2023-08-01T00:00:00"/>
    <s v="S025921"/>
    <x v="77"/>
    <s v="PO146552"/>
    <s v="GRN194271"/>
    <s v="11540-0257-UOM"/>
    <s v="SEALANT PIPE THREAD ANAEROBIC COMPOUND 50ML TUBE"/>
    <s v="Saint Helens WA9 5GG"/>
    <n v="119.8"/>
    <x v="1"/>
    <s v="Diesel"/>
    <n v="4.4325999999999997E-2"/>
  </r>
  <r>
    <d v="2023-08-01T00:00:00"/>
    <s v="S025921"/>
    <x v="77"/>
    <s v="PO147422"/>
    <s v="GRN194272"/>
    <n v="101032650"/>
    <s v="M6 X 8MM SOCKET FLANGED BUTTON HEAD SCREW A2"/>
    <s v="Saint Helens WA9 5GG"/>
    <n v="119.8"/>
    <x v="1"/>
    <s v="Diesel"/>
    <n v="4.4325999999999997E-2"/>
  </r>
  <r>
    <d v="2023-08-01T00:00:00"/>
    <s v="S025921"/>
    <x v="77"/>
    <s v="PO146260"/>
    <s v="GRN194273"/>
    <s v="11700-3841"/>
    <s v="CLAMP TWO LINE 1 1/2IN POLY VIBRATION DAMPING"/>
    <s v="Saint Helens WA9 5GG"/>
    <n v="119.8"/>
    <x v="1"/>
    <s v="Diesel"/>
    <n v="4.4325999999999997E-2"/>
  </r>
  <r>
    <d v="2023-08-01T00:00:00"/>
    <s v="S025921"/>
    <x v="77"/>
    <s v="PO146260"/>
    <s v="GRN194275"/>
    <s v="11700-3841"/>
    <s v="CLAMP TWO LINE 1 1/2IN POLY VIBRATION DAMPING"/>
    <s v="Saint Helens WA9 5GG"/>
    <n v="119.8"/>
    <x v="1"/>
    <s v="Diesel"/>
    <n v="4.4325999999999997E-2"/>
  </r>
  <r>
    <d v="2023-08-01T00:00:00"/>
    <s v="S025921"/>
    <x v="77"/>
    <s v="PO147936"/>
    <s v="GRN194276"/>
    <n v="85213542"/>
    <s v="M8 FLAT WASHER (FORM A) A2"/>
    <s v="Saint Helens WA9 5GG"/>
    <n v="119.8"/>
    <x v="1"/>
    <s v="Diesel"/>
    <n v="4.4325999999999997E-2"/>
  </r>
  <r>
    <d v="2023-08-01T00:00:00"/>
    <s v="S025921"/>
    <x v="77"/>
    <s v="PO146725"/>
    <s v="GRN194278"/>
    <s v="11700-6137"/>
    <s v="WASHER FLAT 1.0&quot;ID CORROSION PROTECTION COATING"/>
    <s v="Saint Helens WA9 5GG"/>
    <n v="119.8"/>
    <x v="1"/>
    <s v="Diesel"/>
    <n v="4.4325999999999997E-2"/>
  </r>
  <r>
    <d v="2023-08-01T00:00:00"/>
    <s v="S025921"/>
    <x v="77"/>
    <s v="PO146260"/>
    <s v="GRN194282"/>
    <s v="11700-3841"/>
    <s v="CLAMP TWO LINE 1 1/2IN POLY VIBRATION DAMPING"/>
    <s v="Saint Helens WA9 5GG"/>
    <n v="119.8"/>
    <x v="1"/>
    <s v="Diesel"/>
    <n v="4.4325999999999997E-2"/>
  </r>
  <r>
    <d v="2023-08-01T00:00:00"/>
    <s v="S025921"/>
    <x v="77"/>
    <s v="PO146260"/>
    <s v="GRN194285"/>
    <s v="11700-3841"/>
    <s v="CLAMP TWO LINE 1 1/2IN POLY VIBRATION DAMPING"/>
    <s v="Saint Helens WA9 5GG"/>
    <n v="119.8"/>
    <x v="1"/>
    <s v="Diesel"/>
    <n v="4.4325999999999997E-2"/>
  </r>
  <r>
    <d v="2023-09-01T00:00:00"/>
    <s v="S025921"/>
    <x v="77"/>
    <s v="PO147581"/>
    <s v="GRN194289"/>
    <s v="11700-5774"/>
    <s v="CLAMP BAND .75W X 4.28-.4.59 RANGE SST"/>
    <s v="Saint Helens WA9 5GG"/>
    <n v="119.8"/>
    <x v="1"/>
    <s v="Diesel"/>
    <n v="4.4325999999999997E-2"/>
  </r>
  <r>
    <d v="2023-08-01T00:00:00"/>
    <s v="S025921"/>
    <x v="77"/>
    <s v="PO146635"/>
    <s v="GRN194293"/>
    <s v="11700-6136"/>
    <s v="BOLT HEX, 1&quot;-8 X 1&quot; CORROSION PROTECTION COATING"/>
    <s v="Saint Helens WA9 5GG"/>
    <n v="119.8"/>
    <x v="1"/>
    <s v="Diesel"/>
    <n v="4.4325999999999997E-2"/>
  </r>
  <r>
    <d v="2023-08-01T00:00:00"/>
    <s v="S025921"/>
    <x v="77"/>
    <s v="PO147140"/>
    <s v="GRN194296"/>
    <s v="11700-6238"/>
    <s v="CORD GRIP HEAT SHRINK SEALED 0.75&quot;- 0.25&quot;"/>
    <s v="Saint Helens WA9 5GG"/>
    <n v="119.8"/>
    <x v="1"/>
    <s v="Diesel"/>
    <n v="4.4325999999999997E-2"/>
  </r>
  <r>
    <d v="2023-08-01T00:00:00"/>
    <s v="S025921"/>
    <x v="77"/>
    <s v="PO146260"/>
    <s v="GRN194297"/>
    <s v="11700-3841"/>
    <s v="CLAMP TWO LINE 1 1/2IN POLY VIBRATION DAMPING"/>
    <s v="Saint Helens WA9 5GG"/>
    <n v="119.8"/>
    <x v="1"/>
    <s v="Diesel"/>
    <n v="4.4325999999999997E-2"/>
  </r>
  <r>
    <d v="2023-08-01T00:00:00"/>
    <s v="S025921"/>
    <x v="77"/>
    <s v="PO147818"/>
    <s v="GRN194299"/>
    <s v="11700-6134"/>
    <s v="ANTI-SEIZE COPPER QUIKESTIX"/>
    <s v="Saint Helens WA9 5GG"/>
    <n v="119.8"/>
    <x v="1"/>
    <s v="Diesel"/>
    <n v="4.4325999999999997E-2"/>
  </r>
  <r>
    <d v="2023-08-01T00:00:00"/>
    <s v="S025921"/>
    <x v="77"/>
    <s v="PO147362"/>
    <s v="GRN194308"/>
    <s v="361-1384-1"/>
    <s v="TERTIARY COLLIMATOR STAND BOLTING KIT"/>
    <s v="Saint Helens WA9 5GG"/>
    <n v="119.8"/>
    <x v="1"/>
    <s v="Diesel"/>
    <n v="4.4325999999999997E-2"/>
  </r>
  <r>
    <d v="2023-08-01T00:00:00"/>
    <s v="S025921"/>
    <x v="77"/>
    <s v="PO147614"/>
    <s v="GRN194312"/>
    <s v="11700-1649"/>
    <s v="EPOXY 9.3 OZ"/>
    <s v="Saint Helens WA9 5GG"/>
    <n v="119.8"/>
    <x v="1"/>
    <s v="Diesel"/>
    <n v="4.4325999999999997E-2"/>
  </r>
  <r>
    <d v="2023-08-01T00:00:00"/>
    <s v="S025921"/>
    <x v="77"/>
    <s v="PO141757"/>
    <s v="GRN194344"/>
    <n v="10256100"/>
    <s v="INSTALLATION TOOL KIT FOR PORTAL/GANTRY"/>
    <s v="Saint Helens WA9 5GG"/>
    <n v="119.8"/>
    <x v="1"/>
    <s v="Diesel"/>
    <n v="4.4325999999999997E-2"/>
  </r>
  <r>
    <d v="2023-08-01T00:00:00"/>
    <s v="S025921"/>
    <x v="77"/>
    <s v="PO146259"/>
    <s v="GRN194585"/>
    <s v="11540-0281"/>
    <s v="LUBRICANT ANTI - SIEZE MOLY 1LB CAN"/>
    <s v="Saint Helens WA9 5GG"/>
    <n v="119.8"/>
    <x v="1"/>
    <s v="Diesel"/>
    <n v="4.4325999999999997E-2"/>
  </r>
  <r>
    <d v="2023-08-01T00:00:00"/>
    <s v="S025921"/>
    <x v="77"/>
    <s v="PO147113"/>
    <s v="GRN194646"/>
    <s v="11700-1649"/>
    <s v="EPOXY 9.3 OZ"/>
    <s v="Saint Helens WA9 5GG"/>
    <n v="119.8"/>
    <x v="1"/>
    <s v="Diesel"/>
    <n v="4.4325999999999997E-2"/>
  </r>
  <r>
    <d v="2023-08-01T00:00:00"/>
    <s v="S025921"/>
    <x v="77"/>
    <s v="PO145975"/>
    <s v="GRN194649"/>
    <n v="85213914"/>
    <s v="3/4&quot; UNC x 1.5&quot; HEXAGON HEAD BOLT GRADE 10.9"/>
    <s v="Saint Helens WA9 5GG"/>
    <n v="119.8"/>
    <x v="1"/>
    <s v="Diesel"/>
    <n v="4.4325999999999997E-2"/>
  </r>
  <r>
    <d v="2023-08-01T00:00:00"/>
    <s v="S025921"/>
    <x v="77"/>
    <s v="PO146609"/>
    <s v="GRN194656"/>
    <n v="101026148"/>
    <s v="M3 X 35 POZI PAN HEAD SCREW A2"/>
    <s v="Saint Helens WA9 5GG"/>
    <n v="119.8"/>
    <x v="1"/>
    <s v="Diesel"/>
    <n v="4.4325999999999997E-2"/>
  </r>
  <r>
    <d v="2023-08-01T00:00:00"/>
    <s v="S025921"/>
    <x v="77"/>
    <s v="PO147385"/>
    <s v="GRN194662"/>
    <n v="85212377"/>
    <s v="M3 X 30 POZI PAN HEAD SCREW A2"/>
    <s v="Saint Helens WA9 5GG"/>
    <n v="119.8"/>
    <x v="1"/>
    <s v="Diesel"/>
    <n v="4.4325999999999997E-2"/>
  </r>
  <r>
    <d v="2023-08-01T00:00:00"/>
    <s v="S025921"/>
    <x v="77"/>
    <s v="PO146855"/>
    <s v="GRN194665"/>
    <s v="11700-5182"/>
    <s v="BOLT HEX, DIN933 M20 X 2.5 X 70MM GEOMET STL"/>
    <s v="Saint Helens WA9 5GG"/>
    <n v="119.8"/>
    <x v="1"/>
    <s v="Diesel"/>
    <n v="4.4325999999999997E-2"/>
  </r>
  <r>
    <d v="2023-08-01T00:00:00"/>
    <s v="S025921"/>
    <x v="77"/>
    <s v="PO146855"/>
    <s v="GRN194666"/>
    <s v="11700-5182"/>
    <s v="BOLT HEX, DIN933 M20 X 2.5 X 70MM GEOMET STL"/>
    <s v="Saint Helens WA9 5GG"/>
    <n v="119.8"/>
    <x v="1"/>
    <s v="Diesel"/>
    <n v="4.4325999999999997E-2"/>
  </r>
  <r>
    <d v="2023-08-01T00:00:00"/>
    <s v="S025921"/>
    <x v="77"/>
    <s v="PO146855"/>
    <s v="GRN194667"/>
    <s v="11700-5182"/>
    <s v="BOLT HEX, DIN933 M20 X 2.5 X 70MM GEOMET STL"/>
    <s v="Saint Helens WA9 5GG"/>
    <n v="119.8"/>
    <x v="1"/>
    <s v="Diesel"/>
    <n v="4.4325999999999997E-2"/>
  </r>
  <r>
    <d v="2023-08-01T00:00:00"/>
    <s v="S025921"/>
    <x v="77"/>
    <s v="PO146855"/>
    <s v="GRN194668"/>
    <s v="11700-5182"/>
    <s v="BOLT HEX, DIN933 M20 X 2.5 X 70MM GEOMET STL"/>
    <s v="Saint Helens WA9 5GG"/>
    <n v="119.8"/>
    <x v="1"/>
    <s v="Diesel"/>
    <n v="4.4325999999999997E-2"/>
  </r>
  <r>
    <d v="2023-08-01T00:00:00"/>
    <s v="S025921"/>
    <x v="77"/>
    <s v="PO147244"/>
    <s v="GRN194671"/>
    <n v="85212377"/>
    <s v="M3 X 30 POZI PAN HEAD SCREW A2"/>
    <s v="Saint Helens WA9 5GG"/>
    <n v="119.8"/>
    <x v="1"/>
    <s v="Diesel"/>
    <n v="4.4325999999999997E-2"/>
  </r>
  <r>
    <d v="2023-09-01T00:00:00"/>
    <s v="S025431"/>
    <x v="0"/>
    <s v="PO143366"/>
    <s v="GRN195834"/>
    <s v="340-1290-1"/>
    <s v="ASSEMBLY OPERATOR CONSOLE"/>
    <s v="Boston Massachusetts"/>
    <n v="3154"/>
    <x v="0"/>
    <s v="Crude"/>
    <n v="2.5295079999999999"/>
  </r>
  <r>
    <d v="2023-09-01T00:00:00"/>
    <s v="S025431"/>
    <x v="0"/>
    <s v="PO140459"/>
    <s v="GRN195835"/>
    <s v="340-1290-1"/>
    <s v="ASSEMBLY OPERATOR CONSOLE"/>
    <s v="Boston Massachusetts"/>
    <n v="3154"/>
    <x v="0"/>
    <s v="Crude"/>
    <n v="2.5295079999999999"/>
  </r>
  <r>
    <d v="2023-08-01T00:00:00"/>
    <s v="S025921"/>
    <x v="77"/>
    <s v="PO147422"/>
    <s v="GRN194679"/>
    <n v="101032650"/>
    <s v="M6 X 8MM SOCKET FLANGED BUTTON HEAD SCREW A2"/>
    <s v="Saint Helens WA9 5GG"/>
    <n v="119.8"/>
    <x v="1"/>
    <s v="Diesel"/>
    <n v="4.4325999999999997E-2"/>
  </r>
  <r>
    <d v="2023-08-01T00:00:00"/>
    <s v="S025921"/>
    <x v="77"/>
    <s v="PO146259"/>
    <s v="GRN194680"/>
    <s v="11565-0283"/>
    <s v="WASHER SEALING .200ID SST/RUBBER"/>
    <s v="Saint Helens WA9 5GG"/>
    <n v="119.8"/>
    <x v="1"/>
    <s v="Diesel"/>
    <n v="4.4325999999999997E-2"/>
  </r>
  <r>
    <d v="2023-08-01T00:00:00"/>
    <s v="S025921"/>
    <x v="77"/>
    <s v="PO146259"/>
    <s v="GRN194691"/>
    <s v="11540-0255"/>
    <s v="ADHESIVE THREADLOCK"/>
    <s v="Saint Helens WA9 5GG"/>
    <n v="119.8"/>
    <x v="1"/>
    <s v="Diesel"/>
    <n v="4.4325999999999997E-2"/>
  </r>
  <r>
    <d v="2023-08-01T00:00:00"/>
    <s v="S025921"/>
    <x v="77"/>
    <s v="PO146311"/>
    <s v="GRN194693"/>
    <n v="85258612"/>
    <s v="5MM (H8) X 10MM PARALLEL PIN ISO 2338"/>
    <s v="Saint Helens WA9 5GG"/>
    <n v="119.8"/>
    <x v="1"/>
    <s v="Diesel"/>
    <n v="4.4325999999999997E-2"/>
  </r>
  <r>
    <d v="2023-08-01T00:00:00"/>
    <s v="S025921"/>
    <x v="77"/>
    <s v="PO148386"/>
    <s v="GRN194694"/>
    <n v="101009416"/>
    <s v="M3 X 10 POZI PAN HEAD SCREW A2"/>
    <s v="Saint Helens WA9 5GG"/>
    <n v="119.8"/>
    <x v="1"/>
    <s v="Diesel"/>
    <n v="4.4325999999999997E-2"/>
  </r>
  <r>
    <d v="2023-08-01T00:00:00"/>
    <s v="S025921"/>
    <x v="77"/>
    <s v="PO147606"/>
    <s v="GRN194697"/>
    <n v="85213141"/>
    <s v="M3 X 8 HEXAGON SOCKET HEAD CAP SCREW GRADE A2-70"/>
    <s v="Saint Helens WA9 5GG"/>
    <n v="119.8"/>
    <x v="1"/>
    <s v="Diesel"/>
    <n v="4.4325999999999997E-2"/>
  </r>
  <r>
    <d v="2023-08-01T00:00:00"/>
    <s v="S025921"/>
    <x v="77"/>
    <s v="PO147561"/>
    <s v="GRN194698"/>
    <s v="11700-9912"/>
    <s v="ROUTING CLAMP STRUT-MOUNT 6-5/8IN ID SST"/>
    <s v="Saint Helens WA9 5GG"/>
    <n v="119.8"/>
    <x v="1"/>
    <s v="Diesel"/>
    <n v="4.4325999999999997E-2"/>
  </r>
  <r>
    <d v="2023-08-01T00:00:00"/>
    <s v="S025921"/>
    <x v="77"/>
    <s v="PO146351"/>
    <s v="GRN194699"/>
    <n v="85213717"/>
    <s v="M16 x 120 - B FLANGED HEX HD BOLT GRADE 10.9"/>
    <s v="Saint Helens WA9 5GG"/>
    <n v="119.8"/>
    <x v="1"/>
    <s v="Diesel"/>
    <n v="4.4325999999999997E-2"/>
  </r>
  <r>
    <d v="2023-08-01T00:00:00"/>
    <s v="S025921"/>
    <x v="77"/>
    <s v="PO148401"/>
    <s v="GRN194700"/>
    <n v="85208962"/>
    <s v="M8 NUT CAP - WHITE"/>
    <s v="Saint Helens WA9 5GG"/>
    <n v="119.8"/>
    <x v="1"/>
    <s v="Diesel"/>
    <n v="4.4325999999999997E-2"/>
  </r>
  <r>
    <d v="2023-08-01T00:00:00"/>
    <s v="S025921"/>
    <x v="77"/>
    <s v="PO146805"/>
    <s v="GRN194701"/>
    <n v="85211533"/>
    <s v="M8 x 30 HEX HEAD BOLT GRADE A2-70"/>
    <s v="Saint Helens WA9 5GG"/>
    <n v="119.8"/>
    <x v="1"/>
    <s v="Diesel"/>
    <n v="4.4325999999999997E-2"/>
  </r>
  <r>
    <d v="2023-08-01T00:00:00"/>
    <s v="S025921"/>
    <x v="77"/>
    <s v="PO146552"/>
    <s v="GRN194702"/>
    <s v="11540-0257-UOM"/>
    <s v="SEALANT PIPE THREAD ANAEROBIC COMPOUND 50ML TUBE"/>
    <s v="Saint Helens WA9 5GG"/>
    <n v="119.8"/>
    <x v="1"/>
    <s v="Diesel"/>
    <n v="4.4325999999999997E-2"/>
  </r>
  <r>
    <d v="2023-08-01T00:00:00"/>
    <s v="S025921"/>
    <x v="77"/>
    <s v="PO147673"/>
    <s v="GRN194704"/>
    <n v="85213707"/>
    <s v="M16 X 45 - B FLANGED HEX HEAD BOLT GRADE 10.9"/>
    <s v="Saint Helens WA9 5GG"/>
    <n v="119.8"/>
    <x v="1"/>
    <s v="Diesel"/>
    <n v="4.4325999999999997E-2"/>
  </r>
  <r>
    <d v="2023-08-01T00:00:00"/>
    <s v="S025921"/>
    <x v="77"/>
    <s v="PO146912"/>
    <s v="GRN194705"/>
    <s v="11700-5372"/>
    <s v="HOSE CLAMP T-BOLT, RANGE 6-25/32&quot; TO 7-3/32&quot; 316SS"/>
    <s v="Saint Helens WA9 5GG"/>
    <n v="119.8"/>
    <x v="1"/>
    <s v="Diesel"/>
    <n v="4.4325999999999997E-2"/>
  </r>
  <r>
    <d v="2023-08-01T00:00:00"/>
    <s v="S025921"/>
    <x v="77"/>
    <s v="PO147558"/>
    <s v="GRN194706"/>
    <s v="11540-0007"/>
    <s v="THREADLOCKER MED STRENGTH BLUE 9-GRAM STICK"/>
    <s v="Saint Helens WA9 5GG"/>
    <n v="119.8"/>
    <x v="1"/>
    <s v="Diesel"/>
    <n v="4.4325999999999997E-2"/>
  </r>
  <r>
    <d v="2023-08-01T00:00:00"/>
    <s v="S025921"/>
    <x v="77"/>
    <s v="PO146260"/>
    <s v="GRN194740"/>
    <s v="11700-6135"/>
    <s v="SIKAFLEX 221 POLYURETHANE SEALANT, ALUMINUM GRAY 3"/>
    <s v="Saint Helens WA9 5GG"/>
    <n v="119.8"/>
    <x v="1"/>
    <s v="Diesel"/>
    <n v="4.4325999999999997E-2"/>
  </r>
  <r>
    <d v="2023-08-01T00:00:00"/>
    <s v="S025921"/>
    <x v="77"/>
    <s v="PO144285"/>
    <s v="GRN195171"/>
    <n v="101024548"/>
    <s v="T 55 80W-90 AUTOMOTIVE GEAR LUBRICANT (5L DRUM)"/>
    <s v="Saint Helens WA9 5GG"/>
    <n v="119.8"/>
    <x v="1"/>
    <s v="Diesel"/>
    <n v="4.4325999999999997E-2"/>
  </r>
  <r>
    <d v="2023-08-01T00:00:00"/>
    <s v="S025921"/>
    <x v="77"/>
    <s v="PO143318"/>
    <s v="GRN195173"/>
    <s v="11700-4001"/>
    <s v="CABLE TIE ADHESIVE MOUNT 1.0IN X 1.0IN"/>
    <s v="Saint Helens WA9 5GG"/>
    <n v="119.8"/>
    <x v="1"/>
    <s v="Diesel"/>
    <n v="4.4325999999999997E-2"/>
  </r>
  <r>
    <d v="2023-08-01T00:00:00"/>
    <s v="S025921"/>
    <x v="77"/>
    <s v="PO145645"/>
    <s v="GRN195175"/>
    <s v="11700-4001"/>
    <s v="CABLE TIE ADHESIVE MOUNT 1.0IN X 1.0IN"/>
    <s v="Saint Helens WA9 5GG"/>
    <n v="119.8"/>
    <x v="1"/>
    <s v="Diesel"/>
    <n v="4.4325999999999997E-2"/>
  </r>
  <r>
    <d v="2023-08-01T00:00:00"/>
    <s v="S025921"/>
    <x v="77"/>
    <s v="PO145513"/>
    <s v="GRN195177"/>
    <s v="11583-0420"/>
    <s v="SCREW SHCS M4X10MM STL-Z"/>
    <s v="Saint Helens WA9 5GG"/>
    <n v="119.8"/>
    <x v="1"/>
    <s v="Diesel"/>
    <n v="4.4325999999999997E-2"/>
  </r>
  <r>
    <d v="2023-08-01T00:00:00"/>
    <s v="S025921"/>
    <x v="77"/>
    <s v="PO147244"/>
    <s v="GRN195178"/>
    <s v="11700-3090"/>
    <s v="FITTING STRAIGHT 6MM X 1/8ID MALE NPT SS"/>
    <s v="Saint Helens WA9 5GG"/>
    <n v="119.8"/>
    <x v="1"/>
    <s v="Diesel"/>
    <n v="4.4325999999999997E-2"/>
  </r>
  <r>
    <d v="2023-09-01T00:00:00"/>
    <s v="S025431"/>
    <x v="0"/>
    <s v="PO144782"/>
    <s v="GRN195879"/>
    <s v="11700-6970"/>
    <s v="XFMR 60HZ 45KVA 3P 480:400/231 - NEMA4 FLR MNT"/>
    <s v="Boston Massachusetts"/>
    <n v="3154"/>
    <x v="0"/>
    <s v="Crude"/>
    <n v="2.5295079999999999"/>
  </r>
  <r>
    <d v="2023-08-01T00:00:00"/>
    <s v="S025921"/>
    <x v="77"/>
    <s v="PO147066"/>
    <s v="GRN195179"/>
    <n v="85213262"/>
    <s v="M20 X 30 HEXAGON SOCKET HEAD CAP SCREW GRADE A2-70"/>
    <s v="Saint Helens WA9 5GG"/>
    <n v="119.8"/>
    <x v="1"/>
    <s v="Diesel"/>
    <n v="4.4325999999999997E-2"/>
  </r>
  <r>
    <d v="2023-08-01T00:00:00"/>
    <s v="S025921"/>
    <x v="77"/>
    <s v="PO139064"/>
    <s v="GRN195180"/>
    <n v="85213758"/>
    <s v="M16 FLANGED ALL METAL LOCK NUT GRADE 10"/>
    <s v="Saint Helens WA9 5GG"/>
    <n v="119.8"/>
    <x v="1"/>
    <s v="Diesel"/>
    <n v="4.4325999999999997E-2"/>
  </r>
  <r>
    <d v="2023-08-01T00:00:00"/>
    <s v="S025921"/>
    <x v="77"/>
    <s v="PO146912"/>
    <s v="GRN195181"/>
    <n v="85213706"/>
    <s v="M16 x 40 - B FLANGED HEXAGON HEAD BOLT GRADE 10.9"/>
    <s v="Saint Helens WA9 5GG"/>
    <n v="119.8"/>
    <x v="1"/>
    <s v="Diesel"/>
    <n v="4.4325999999999997E-2"/>
  </r>
  <r>
    <d v="2023-08-01T00:00:00"/>
    <s v="S025921"/>
    <x v="77"/>
    <s v="PO147026"/>
    <s v="GRN195182"/>
    <n v="86207669"/>
    <s v="ROLL PIN 2MM DIA X 20MM LONG"/>
    <s v="Saint Helens WA9 5GG"/>
    <n v="119.8"/>
    <x v="1"/>
    <s v="Diesel"/>
    <n v="4.4325999999999997E-2"/>
  </r>
  <r>
    <d v="2023-08-01T00:00:00"/>
    <s v="S025921"/>
    <x v="77"/>
    <s v="PO143084"/>
    <s v="GRN195252"/>
    <n v="23254885"/>
    <s v="CONSUMABLES KIT FOR GANTRY/PORTAL INSTALLATION"/>
    <s v="Saint Helens WA9 5GG"/>
    <n v="119.8"/>
    <x v="1"/>
    <s v="Diesel"/>
    <n v="4.4325999999999997E-2"/>
  </r>
  <r>
    <d v="2023-08-01T00:00:00"/>
    <s v="S025921"/>
    <x v="77"/>
    <s v="PO141757"/>
    <s v="GRN195287"/>
    <n v="10256100"/>
    <s v="INSTALLATION TOOL KIT FOR PORTAL/GANTRY"/>
    <s v="Saint Helens WA9 5GG"/>
    <n v="119.8"/>
    <x v="1"/>
    <s v="Diesel"/>
    <n v="4.4325999999999997E-2"/>
  </r>
  <r>
    <d v="2023-09-01T00:00:00"/>
    <s v="S025921"/>
    <x v="77"/>
    <s v="PO148597"/>
    <s v="GRN195383"/>
    <n v="85213717"/>
    <s v="M16 x 120 - B FLANGED HEX HD BOLT GRADE 10.9"/>
    <s v="Saint Helens WA9 5GG"/>
    <n v="119.8"/>
    <x v="1"/>
    <s v="Diesel"/>
    <n v="4.4325999999999997E-2"/>
  </r>
  <r>
    <d v="2023-09-01T00:00:00"/>
    <s v="S025921"/>
    <x v="77"/>
    <s v="PO147794"/>
    <s v="GRN195384"/>
    <s v="11701-3109"/>
    <s v="FEMALE THREADED HEX STANDOFF, 18-8 STAINLESS STEEL"/>
    <s v="Saint Helens WA9 5GG"/>
    <n v="119.8"/>
    <x v="1"/>
    <s v="Diesel"/>
    <n v="4.4325999999999997E-2"/>
  </r>
  <r>
    <d v="2023-09-01T00:00:00"/>
    <s v="S025921"/>
    <x v="77"/>
    <s v="PO147642"/>
    <s v="GRN195386"/>
    <s v="361-1385-1"/>
    <s v="M16 THREADED BAR X 160 LG - 8.8"/>
    <s v="Saint Helens WA9 5GG"/>
    <n v="119.8"/>
    <x v="1"/>
    <s v="Diesel"/>
    <n v="4.4325999999999997E-2"/>
  </r>
  <r>
    <d v="2023-09-01T00:00:00"/>
    <s v="S025921"/>
    <x v="77"/>
    <s v="PO146552"/>
    <s v="GRN195390"/>
    <s v="11540-0257-UOM"/>
    <s v="SEALANT PIPE THREAD ANAEROBIC COMPOUND 50ML TUBE"/>
    <s v="Saint Helens WA9 5GG"/>
    <n v="119.8"/>
    <x v="1"/>
    <s v="Diesel"/>
    <n v="4.4325999999999997E-2"/>
  </r>
  <r>
    <d v="2023-09-01T00:00:00"/>
    <s v="S025921"/>
    <x v="77"/>
    <s v="PO148597"/>
    <s v="GRN195415"/>
    <s v="11540-0255"/>
    <s v="ADHESIVE THREADLOCK"/>
    <s v="Saint Helens WA9 5GG"/>
    <n v="119.8"/>
    <x v="1"/>
    <s v="Diesel"/>
    <n v="4.4325999999999997E-2"/>
  </r>
  <r>
    <d v="2023-09-01T00:00:00"/>
    <s v="S025921"/>
    <x v="77"/>
    <s v="PO147072"/>
    <s v="GRN195417"/>
    <s v="11700-4001"/>
    <s v="CABLE TIE ADHESIVE MOUNT 1.0IN X 1.0IN"/>
    <s v="Saint Helens WA9 5GG"/>
    <n v="119.8"/>
    <x v="1"/>
    <s v="Diesel"/>
    <n v="4.4325999999999997E-2"/>
  </r>
  <r>
    <d v="2023-09-01T00:00:00"/>
    <s v="S025921"/>
    <x v="77"/>
    <s v="PO145592"/>
    <s v="GRN195542"/>
    <s v="11700-4001"/>
    <s v="CABLE TIE ADHESIVE MOUNT 1.0IN X 1.0IN"/>
    <s v="Saint Helens WA9 5GG"/>
    <n v="119.8"/>
    <x v="1"/>
    <s v="Diesel"/>
    <n v="4.4325999999999997E-2"/>
  </r>
  <r>
    <d v="2023-09-01T00:00:00"/>
    <s v="S025921"/>
    <x v="77"/>
    <s v="PO148662"/>
    <s v="GRN195993"/>
    <s v="11540-0007"/>
    <s v="THREADLOCKER MED STRENGTH BLUE 9-GRAM STICK"/>
    <s v="Saint Helens WA9 5GG"/>
    <n v="119.8"/>
    <x v="1"/>
    <s v="Diesel"/>
    <n v="4.4325999999999997E-2"/>
  </r>
  <r>
    <d v="2023-09-01T00:00:00"/>
    <s v="S025921"/>
    <x v="77"/>
    <s v="PO145677"/>
    <s v="GRN196022"/>
    <n v="85213542"/>
    <s v="M8 FLAT WASHER (FORM A) A2"/>
    <s v="Saint Helens WA9 5GG"/>
    <n v="119.8"/>
    <x v="1"/>
    <s v="Diesel"/>
    <n v="4.4325999999999997E-2"/>
  </r>
  <r>
    <d v="2023-09-01T00:00:00"/>
    <s v="S025921"/>
    <x v="77"/>
    <s v="PO147422"/>
    <s v="GRN196030"/>
    <n v="101032650"/>
    <s v="M6 X 8MM SOCKET FLANGED BUTTON HEAD SCREW A2"/>
    <s v="Saint Helens WA9 5GG"/>
    <n v="119.8"/>
    <x v="1"/>
    <s v="Diesel"/>
    <n v="4.4325999999999997E-2"/>
  </r>
  <r>
    <d v="2023-09-01T00:00:00"/>
    <s v="S025921"/>
    <x v="77"/>
    <s v="PO147113"/>
    <s v="GRN196040"/>
    <s v="11700-6137"/>
    <s v="WASHER FLAT 1.0&quot;ID CORROSION PROTECTION COATING"/>
    <s v="Saint Helens WA9 5GG"/>
    <n v="119.8"/>
    <x v="1"/>
    <s v="Diesel"/>
    <n v="4.4325999999999997E-2"/>
  </r>
  <r>
    <d v="2023-09-01T00:00:00"/>
    <s v="S025921"/>
    <x v="77"/>
    <s v="PO148079"/>
    <s v="GRN196045"/>
    <n v="85213756"/>
    <s v="M12 FLANGED ALL METAL LOCK NUT GRADE 10"/>
    <s v="Saint Helens WA9 5GG"/>
    <n v="119.8"/>
    <x v="1"/>
    <s v="Diesel"/>
    <n v="4.4325999999999997E-2"/>
  </r>
  <r>
    <d v="2023-09-01T00:00:00"/>
    <s v="S025921"/>
    <x v="77"/>
    <s v="PO145677"/>
    <s v="GRN196047"/>
    <n v="85213543"/>
    <s v="M10 FLAT WASHER (FORM A) A2"/>
    <s v="Saint Helens WA9 5GG"/>
    <n v="119.8"/>
    <x v="1"/>
    <s v="Diesel"/>
    <n v="4.4325999999999997E-2"/>
  </r>
  <r>
    <d v="2023-09-01T00:00:00"/>
    <s v="S025921"/>
    <x v="77"/>
    <s v="PO147072"/>
    <s v="GRN196049"/>
    <n v="101041518"/>
    <s v="M12 x 1.75 x 16mm BLACK DOG POINT SET SCREW"/>
    <s v="Saint Helens WA9 5GG"/>
    <n v="119.8"/>
    <x v="1"/>
    <s v="Diesel"/>
    <n v="4.4325999999999997E-2"/>
  </r>
  <r>
    <d v="2023-09-01T00:00:00"/>
    <s v="S025921"/>
    <x v="77"/>
    <s v="PO148278"/>
    <s v="GRN196052"/>
    <s v="11700-6238"/>
    <s v="CORD GRIP HEAT SHRINK SEALED 0.75&quot;- 0.25&quot;"/>
    <s v="Saint Helens WA9 5GG"/>
    <n v="119.8"/>
    <x v="1"/>
    <s v="Diesel"/>
    <n v="4.4325999999999997E-2"/>
  </r>
  <r>
    <d v="2023-09-01T00:00:00"/>
    <s v="S025921"/>
    <x v="77"/>
    <s v="PO146552"/>
    <s v="GRN196055"/>
    <s v="11540-0257-UOM"/>
    <s v="SEALANT PIPE THREAD ANAEROBIC COMPOUND 50ML TUBE"/>
    <s v="Saint Helens WA9 5GG"/>
    <n v="119.8"/>
    <x v="1"/>
    <s v="Diesel"/>
    <n v="4.4325999999999997E-2"/>
  </r>
  <r>
    <d v="2023-09-01T00:00:00"/>
    <s v="S025921"/>
    <x v="77"/>
    <s v="PO146552"/>
    <s v="GRN196056"/>
    <s v="11540-0257-UOM"/>
    <s v="SEALANT PIPE THREAD ANAEROBIC COMPOUND 50ML TUBE"/>
    <s v="Saint Helens WA9 5GG"/>
    <n v="119.8"/>
    <x v="1"/>
    <s v="Diesel"/>
    <n v="4.4325999999999997E-2"/>
  </r>
  <r>
    <d v="2023-09-01T00:00:00"/>
    <s v="S025921"/>
    <x v="77"/>
    <s v="PO146552"/>
    <s v="GRN196057"/>
    <s v="11540-0257-UOM"/>
    <s v="SEALANT PIPE THREAD ANAEROBIC COMPOUND 50ML TUBE"/>
    <s v="Saint Helens WA9 5GG"/>
    <n v="119.8"/>
    <x v="1"/>
    <s v="Diesel"/>
    <n v="4.4325999999999997E-2"/>
  </r>
  <r>
    <d v="2023-09-01T00:00:00"/>
    <s v="S025921"/>
    <x v="77"/>
    <s v="PO146259"/>
    <s v="GRN196060"/>
    <n v="101025377"/>
    <s v="M5 X  12MM X 1MM RETAINING WASHER - HDPE"/>
    <s v="Saint Helens WA9 5GG"/>
    <n v="119.8"/>
    <x v="1"/>
    <s v="Diesel"/>
    <n v="4.4325999999999997E-2"/>
  </r>
  <r>
    <d v="2023-09-01T00:00:00"/>
    <s v="S025921"/>
    <x v="77"/>
    <s v="PO148662"/>
    <s v="GRN196061"/>
    <s v="11540-0645"/>
    <s v="MARKER LIQUID PAINT RED FINE TIP"/>
    <s v="Saint Helens WA9 5GG"/>
    <n v="119.8"/>
    <x v="1"/>
    <s v="Diesel"/>
    <n v="4.4325999999999997E-2"/>
  </r>
  <r>
    <d v="2023-09-01T00:00:00"/>
    <s v="S025921"/>
    <x v="77"/>
    <s v="PO148662"/>
    <s v="GRN196067"/>
    <s v="11565-0283"/>
    <s v="WASHER SEALING .200ID SST/RUBBER"/>
    <s v="Saint Helens WA9 5GG"/>
    <n v="119.8"/>
    <x v="1"/>
    <s v="Diesel"/>
    <n v="4.4325999999999997E-2"/>
  </r>
  <r>
    <d v="2023-09-01T00:00:00"/>
    <s v="S025921"/>
    <x v="77"/>
    <s v="PO147561"/>
    <s v="GRN196068"/>
    <n v="85212204"/>
    <s v="M12 x 30 HEX HEAD SCREW GRADE A2-70"/>
    <s v="Saint Helens WA9 5GG"/>
    <n v="119.8"/>
    <x v="1"/>
    <s v="Diesel"/>
    <n v="4.4325999999999997E-2"/>
  </r>
  <r>
    <d v="2023-09-01T00:00:00"/>
    <s v="S025921"/>
    <x v="77"/>
    <s v="PO147422"/>
    <s v="GRN196070"/>
    <n v="101032650"/>
    <s v="M6 X 8MM SOCKET FLANGED BUTTON HEAD SCREW A2"/>
    <s v="Saint Helens WA9 5GG"/>
    <n v="119.8"/>
    <x v="1"/>
    <s v="Diesel"/>
    <n v="4.4325999999999997E-2"/>
  </r>
  <r>
    <d v="2023-09-01T00:00:00"/>
    <s v="S025921"/>
    <x v="77"/>
    <s v="PO146518"/>
    <s v="GRN196071"/>
    <n v="101009416"/>
    <s v="M3 X 10 POZI PAN HEAD SCREW A2"/>
    <s v="Saint Helens WA9 5GG"/>
    <n v="119.8"/>
    <x v="1"/>
    <s v="Diesel"/>
    <n v="4.4325999999999997E-2"/>
  </r>
  <r>
    <d v="2023-09-01T00:00:00"/>
    <s v="S025921"/>
    <x v="77"/>
    <s v="PO147794"/>
    <s v="GRN196072"/>
    <s v="11701-3109"/>
    <s v="FEMALE THREADED HEX STANDOFF, 18-8 STAINLESS STEEL"/>
    <s v="Saint Helens WA9 5GG"/>
    <n v="119.8"/>
    <x v="1"/>
    <s v="Diesel"/>
    <n v="4.4325999999999997E-2"/>
  </r>
  <r>
    <d v="2023-09-01T00:00:00"/>
    <s v="S025921"/>
    <x v="77"/>
    <s v="PO148539"/>
    <s v="GRN196089"/>
    <s v="11700-6135"/>
    <s v="SIKAFLEX 221 POLYURETHANE SEALANT, ALUMINUM GRAY 3"/>
    <s v="Saint Helens WA9 5GG"/>
    <n v="119.8"/>
    <x v="1"/>
    <s v="Diesel"/>
    <n v="4.4325999999999997E-2"/>
  </r>
  <r>
    <d v="2023-09-01T00:00:00"/>
    <s v="S025921"/>
    <x v="77"/>
    <s v="PO146260"/>
    <s v="GRN196092"/>
    <s v="11700-2836"/>
    <s v="TWO-HOLE, ALUMINUM, THREE BARREL LUG"/>
    <s v="Saint Helens WA9 5GG"/>
    <n v="119.8"/>
    <x v="1"/>
    <s v="Diesel"/>
    <n v="4.4325999999999997E-2"/>
  </r>
  <r>
    <d v="2023-09-01T00:00:00"/>
    <s v="S025921"/>
    <x v="77"/>
    <s v="PO146260"/>
    <s v="GRN196093"/>
    <s v="11700-2836"/>
    <s v="TWO-HOLE, ALUMINUM, THREE BARREL LUG"/>
    <s v="Saint Helens WA9 5GG"/>
    <n v="119.8"/>
    <x v="1"/>
    <s v="Diesel"/>
    <n v="4.4325999999999997E-2"/>
  </r>
  <r>
    <d v="2023-09-01T00:00:00"/>
    <s v="S025921"/>
    <x v="77"/>
    <s v="PO146260"/>
    <s v="GRN196094"/>
    <s v="11700-2836"/>
    <s v="TWO-HOLE, ALUMINUM, THREE BARREL LUG"/>
    <s v="Saint Helens WA9 5GG"/>
    <n v="119.8"/>
    <x v="1"/>
    <s v="Diesel"/>
    <n v="4.4325999999999997E-2"/>
  </r>
  <r>
    <d v="2023-09-01T00:00:00"/>
    <s v="S025921"/>
    <x v="77"/>
    <s v="PO148597"/>
    <s v="GRN196095"/>
    <n v="85213717"/>
    <s v="M16 x 120 - B FLANGED HEX HD BOLT GRADE 10.9"/>
    <s v="Saint Helens WA9 5GG"/>
    <n v="119.8"/>
    <x v="1"/>
    <s v="Diesel"/>
    <n v="4.4325999999999997E-2"/>
  </r>
  <r>
    <d v="2023-09-01T00:00:00"/>
    <s v="S025921"/>
    <x v="77"/>
    <s v="PO148274"/>
    <s v="GRN196101"/>
    <n v="85211451"/>
    <s v="M20 X 30 HEXAGON SOCKET CSK HEAD SCREW GRADE A2-70"/>
    <s v="Saint Helens WA9 5GG"/>
    <n v="119.8"/>
    <x v="1"/>
    <s v="Diesel"/>
    <n v="4.4325999999999997E-2"/>
  </r>
  <r>
    <d v="2023-09-01T00:00:00"/>
    <s v="S025921"/>
    <x v="77"/>
    <s v="PO148706"/>
    <s v="GRN196104"/>
    <s v="11700-3128"/>
    <s v="SCREW HEX M12X45MM SST"/>
    <s v="Saint Helens WA9 5GG"/>
    <n v="119.8"/>
    <x v="1"/>
    <s v="Diesel"/>
    <n v="4.4325999999999997E-2"/>
  </r>
  <r>
    <d v="2023-09-01T00:00:00"/>
    <s v="S025921"/>
    <x v="77"/>
    <s v="PO148511"/>
    <s v="GRN196123"/>
    <s v="340-1658-1"/>
    <s v="BOLTING KIT FOR PORTAL AND GANTRY"/>
    <s v="Saint Helens WA9 5GG"/>
    <n v="119.8"/>
    <x v="1"/>
    <s v="Diesel"/>
    <n v="4.4325999999999997E-2"/>
  </r>
  <r>
    <d v="2023-09-01T00:00:00"/>
    <s v="S025921"/>
    <x v="77"/>
    <s v="PO145312"/>
    <s v="GRN196153"/>
    <n v="85213415"/>
    <s v="M4 NYLON INSERT NUT GRADE A2-70"/>
    <s v="Saint Helens WA9 5GG"/>
    <n v="119.8"/>
    <x v="1"/>
    <s v="Diesel"/>
    <n v="4.4325999999999997E-2"/>
  </r>
  <r>
    <d v="2023-09-01T00:00:00"/>
    <s v="S025921"/>
    <x v="77"/>
    <s v="PO141757"/>
    <s v="GRN196213"/>
    <n v="10256100"/>
    <s v="INSTALLATION TOOL KIT FOR PORTAL/GANTRY"/>
    <s v="Saint Helens WA9 5GG"/>
    <n v="119.8"/>
    <x v="1"/>
    <s v="Diesel"/>
    <n v="4.4325999999999997E-2"/>
  </r>
  <r>
    <d v="2023-09-01T00:00:00"/>
    <s v="S025921"/>
    <x v="77"/>
    <s v="PO141757"/>
    <s v="GRN196214"/>
    <n v="10256100"/>
    <s v="INSTALLATION TOOL KIT FOR PORTAL/GANTRY"/>
    <s v="Saint Helens WA9 5GG"/>
    <n v="119.8"/>
    <x v="1"/>
    <s v="Diesel"/>
    <n v="4.4325999999999997E-2"/>
  </r>
  <r>
    <d v="2023-09-01T00:00:00"/>
    <s v="S025921"/>
    <x v="77"/>
    <s v="PO147687"/>
    <s v="GRN196216"/>
    <s v="361-1388-1"/>
    <s v="TOP LINAC CRADLE TO TOP PLATFORM BOLTING KIT"/>
    <s v="Saint Helens WA9 5GG"/>
    <n v="119.8"/>
    <x v="1"/>
    <s v="Diesel"/>
    <n v="4.4325999999999997E-2"/>
  </r>
  <r>
    <d v="2023-09-01T00:00:00"/>
    <s v="S025921"/>
    <x v="77"/>
    <s v="PO148333"/>
    <s v="GRN196217"/>
    <s v="361-1427-1"/>
    <s v="PLATFORM FASTENERS UPGRADE KIT"/>
    <s v="Saint Helens WA9 5GG"/>
    <n v="119.8"/>
    <x v="1"/>
    <s v="Diesel"/>
    <n v="4.4325999999999997E-2"/>
  </r>
  <r>
    <d v="2023-09-01T00:00:00"/>
    <s v="S025921"/>
    <x v="77"/>
    <s v="PO148333"/>
    <s v="GRN196218"/>
    <s v="361-1427-1"/>
    <s v="PLATFORM FASTENERS UPGRADE KIT"/>
    <s v="Saint Helens WA9 5GG"/>
    <n v="119.8"/>
    <x v="1"/>
    <s v="Diesel"/>
    <n v="4.4325999999999997E-2"/>
  </r>
  <r>
    <d v="2023-09-01T00:00:00"/>
    <s v="S025921"/>
    <x v="77"/>
    <s v="PO147481"/>
    <s v="GRN196219"/>
    <s v="361-1382-1"/>
    <s v="DOWN SHOOT DET BOX STOOL BOLTING SET"/>
    <s v="Saint Helens WA9 5GG"/>
    <n v="119.8"/>
    <x v="1"/>
    <s v="Diesel"/>
    <n v="4.4325999999999997E-2"/>
  </r>
  <r>
    <d v="2023-09-01T00:00:00"/>
    <s v="S025921"/>
    <x v="77"/>
    <s v="PO147072"/>
    <s v="GRN196256"/>
    <s v="11700-6136"/>
    <s v="BOLT HEX, 1&quot;-8 X 1&quot; CORROSION PROTECTION COATING"/>
    <s v="Saint Helens WA9 5GG"/>
    <n v="119.8"/>
    <x v="1"/>
    <s v="Diesel"/>
    <n v="4.4325999999999997E-2"/>
  </r>
  <r>
    <d v="2023-09-01T00:00:00"/>
    <s v="S025921"/>
    <x v="77"/>
    <s v="PO146609"/>
    <s v="GRN196258"/>
    <n v="101026148"/>
    <s v="M3 X 35 POZI PAN HEAD SCREW A2"/>
    <s v="Saint Helens WA9 5GG"/>
    <n v="119.8"/>
    <x v="1"/>
    <s v="Diesel"/>
    <n v="4.4325999999999997E-2"/>
  </r>
  <r>
    <d v="2023-09-01T00:00:00"/>
    <s v="S025921"/>
    <x v="77"/>
    <s v="PO148539"/>
    <s v="GRN196261"/>
    <s v="11700-2900"/>
    <s v="NUT HEX M18-2.5 SST"/>
    <s v="Saint Helens WA9 5GG"/>
    <n v="119.8"/>
    <x v="1"/>
    <s v="Diesel"/>
    <n v="4.4325999999999997E-2"/>
  </r>
  <r>
    <d v="2023-09-01T00:00:00"/>
    <s v="S025921"/>
    <x v="77"/>
    <s v="PO147818"/>
    <s v="GRN196262"/>
    <s v="11700-6134"/>
    <s v="ANTI-SEIZE COPPER QUIKESTIX"/>
    <s v="Saint Helens WA9 5GG"/>
    <n v="119.8"/>
    <x v="1"/>
    <s v="Diesel"/>
    <n v="4.4325999999999997E-2"/>
  </r>
  <r>
    <d v="2023-09-01T00:00:00"/>
    <s v="S025921"/>
    <x v="77"/>
    <s v="PO145975"/>
    <s v="GRN196263"/>
    <n v="85213914"/>
    <s v="3/4&quot; UNC x 1.5&quot; HEXAGON HEAD BOLT GRADE 10.9"/>
    <s v="Saint Helens WA9 5GG"/>
    <n v="119.8"/>
    <x v="1"/>
    <s v="Diesel"/>
    <n v="4.4325999999999997E-2"/>
  </r>
  <r>
    <d v="2023-09-01T00:00:00"/>
    <s v="S025921"/>
    <x v="77"/>
    <s v="PO147713"/>
    <s v="GRN196267"/>
    <s v="11534-0091"/>
    <s v="CABLE CLAMP, 1&quot; STEEL"/>
    <s v="Saint Helens WA9 5GG"/>
    <n v="119.8"/>
    <x v="1"/>
    <s v="Diesel"/>
    <n v="4.4325999999999997E-2"/>
  </r>
  <r>
    <d v="2023-09-01T00:00:00"/>
    <s v="S025921"/>
    <x v="77"/>
    <s v="PO147244"/>
    <s v="GRN196280"/>
    <s v="340-1369-1"/>
    <s v="KIT HARDWARE"/>
    <s v="Saint Helens WA9 5GG"/>
    <n v="119.8"/>
    <x v="1"/>
    <s v="Diesel"/>
    <n v="4.4325999999999997E-2"/>
  </r>
  <r>
    <d v="2023-09-01T00:00:00"/>
    <s v="S025921"/>
    <x v="77"/>
    <s v="PO140246"/>
    <s v="GRN196405"/>
    <n v="23254885"/>
    <s v="CONSUMABLES KIT FOR GANTRY/PORTAL INSTALLATION"/>
    <s v="Saint Helens WA9 5GG"/>
    <n v="119.8"/>
    <x v="1"/>
    <s v="Diesel"/>
    <n v="4.4325999999999997E-2"/>
  </r>
  <r>
    <d v="2023-09-01T00:00:00"/>
    <s v="S025921"/>
    <x v="77"/>
    <s v="PO148735"/>
    <s v="GRN196410"/>
    <s v="340-1658-1"/>
    <s v="BOLTING KIT FOR PORTAL AND GANTRY"/>
    <s v="Saint Helens WA9 5GG"/>
    <n v="119.8"/>
    <x v="1"/>
    <s v="Diesel"/>
    <n v="4.4325999999999997E-2"/>
  </r>
  <r>
    <d v="2023-09-01T00:00:00"/>
    <s v="S025921"/>
    <x v="77"/>
    <s v="PO147558"/>
    <s v="GRN196418"/>
    <n v="101037768"/>
    <s v="ADBLUE - 10 LITRE CAN FASTENAL ChemPlus+ 10Ltr AdB"/>
    <s v="Saint Helens WA9 5GG"/>
    <n v="119.8"/>
    <x v="1"/>
    <s v="Diesel"/>
    <n v="4.4325999999999997E-2"/>
  </r>
  <r>
    <d v="2023-09-01T00:00:00"/>
    <s v="S025921"/>
    <x v="77"/>
    <s v="PO138797"/>
    <s v="GRN196425"/>
    <n v="23254885"/>
    <s v="CONSUMABLES KIT FOR GANTRY/PORTAL INSTALLATION"/>
    <s v="Saint Helens WA9 5GG"/>
    <n v="119.8"/>
    <x v="1"/>
    <s v="Diesel"/>
    <n v="4.4325999999999997E-2"/>
  </r>
  <r>
    <d v="2023-09-01T00:00:00"/>
    <s v="S025921"/>
    <x v="77"/>
    <s v="PO147072"/>
    <s v="GRN196433"/>
    <n v="101041518"/>
    <s v="M12 x 1.75 x 16mm BLACK DOG POINT SET SCREW"/>
    <s v="Saint Helens WA9 5GG"/>
    <n v="119.8"/>
    <x v="1"/>
    <s v="Diesel"/>
    <n v="4.4325999999999997E-2"/>
  </r>
  <r>
    <d v="2023-09-01T00:00:00"/>
    <s v="S025921"/>
    <x v="77"/>
    <s v="PO149110"/>
    <s v="GRN196436"/>
    <n v="85213335"/>
    <s v="M16 NUT GRADE 8"/>
    <s v="Saint Helens WA9 5GG"/>
    <n v="119.8"/>
    <x v="1"/>
    <s v="Diesel"/>
    <n v="4.4325999999999997E-2"/>
  </r>
  <r>
    <d v="2023-09-01T00:00:00"/>
    <s v="S025921"/>
    <x v="77"/>
    <s v="PO146538"/>
    <s v="GRN196441"/>
    <n v="101034078"/>
    <s v="DOWEL PIN 1/16 (M6) X 3/8IN (ANSI B18.8.2) - A1 SS"/>
    <s v="Saint Helens WA9 5GG"/>
    <n v="119.8"/>
    <x v="1"/>
    <s v="Diesel"/>
    <n v="4.4325999999999997E-2"/>
  </r>
  <r>
    <d v="2023-09-01T00:00:00"/>
    <s v="S025921"/>
    <x v="77"/>
    <s v="PO146538"/>
    <s v="GRN196442"/>
    <n v="101034078"/>
    <s v="DOWEL PIN 1/16 (M6) X 3/8IN (ANSI B18.8.2) - A1 SS"/>
    <s v="Saint Helens WA9 5GG"/>
    <n v="119.8"/>
    <x v="1"/>
    <s v="Diesel"/>
    <n v="4.4325999999999997E-2"/>
  </r>
  <r>
    <d v="2023-09-01T00:00:00"/>
    <s v="S025921"/>
    <x v="77"/>
    <s v="PO147422"/>
    <s v="GRN196446"/>
    <n v="101032650"/>
    <s v="M6 X 8MM SOCKET FLANGED BUTTON HEAD SCREW A2"/>
    <s v="Saint Helens WA9 5GG"/>
    <n v="119.8"/>
    <x v="1"/>
    <s v="Diesel"/>
    <n v="4.4325999999999997E-2"/>
  </r>
  <r>
    <d v="2023-09-01T00:00:00"/>
    <s v="S025921"/>
    <x v="77"/>
    <s v="PO147606"/>
    <s v="GRN196449"/>
    <s v="11700-1159"/>
    <s v="PUSH MOUNT W/UMBRELLA .03-.28 PANEL THK LARGE HEAD"/>
    <s v="Saint Helens WA9 5GG"/>
    <n v="119.8"/>
    <x v="1"/>
    <s v="Diesel"/>
    <n v="4.4325999999999997E-2"/>
  </r>
  <r>
    <d v="2023-09-01T00:00:00"/>
    <s v="S025921"/>
    <x v="77"/>
    <s v="PO145677"/>
    <s v="GRN196450"/>
    <n v="85213543"/>
    <s v="M10 FLAT WASHER (FORM A) A2"/>
    <s v="Saint Helens WA9 5GG"/>
    <n v="119.8"/>
    <x v="1"/>
    <s v="Diesel"/>
    <n v="4.4325999999999997E-2"/>
  </r>
  <r>
    <d v="2023-09-01T00:00:00"/>
    <s v="S025921"/>
    <x v="77"/>
    <s v="PO148380"/>
    <s v="GRN196452"/>
    <n v="101009416"/>
    <s v="M3 X 10 POZI PAN HEAD SCREW A2"/>
    <s v="Saint Helens WA9 5GG"/>
    <n v="119.8"/>
    <x v="1"/>
    <s v="Diesel"/>
    <n v="4.4325999999999997E-2"/>
  </r>
  <r>
    <d v="2023-09-01T00:00:00"/>
    <s v="S025921"/>
    <x v="77"/>
    <s v="PO148539"/>
    <s v="GRN196456"/>
    <s v="11700-3841"/>
    <s v="CLAMP TWO LINE 1 1/2IN POLY VIBRATION DAMPING"/>
    <s v="Saint Helens WA9 5GG"/>
    <n v="119.8"/>
    <x v="1"/>
    <s v="Diesel"/>
    <n v="4.4325999999999997E-2"/>
  </r>
  <r>
    <d v="2023-09-01T00:00:00"/>
    <s v="S025921"/>
    <x v="77"/>
    <s v="PO149036"/>
    <s v="GRN196460"/>
    <n v="85212170"/>
    <s v="M10 x 30 HEX HEAD SCREW GRADE A2-70"/>
    <s v="Saint Helens WA9 5GG"/>
    <n v="119.8"/>
    <x v="1"/>
    <s v="Diesel"/>
    <n v="4.4325999999999997E-2"/>
  </r>
  <r>
    <d v="2023-09-01T00:00:00"/>
    <s v="S025921"/>
    <x v="77"/>
    <s v="PO149036"/>
    <s v="GRN196461"/>
    <n v="85212170"/>
    <s v="M10 x 30 HEX HEAD SCREW GRADE A2-70"/>
    <s v="Saint Helens WA9 5GG"/>
    <n v="119.8"/>
    <x v="1"/>
    <s v="Diesel"/>
    <n v="4.4325999999999997E-2"/>
  </r>
  <r>
    <d v="2023-09-01T00:00:00"/>
    <s v="S025921"/>
    <x v="77"/>
    <s v="PO149073"/>
    <s v="GRN196463"/>
    <n v="85213333"/>
    <s v="M12 NUT GRADE 8"/>
    <s v="Saint Helens WA9 5GG"/>
    <n v="119.8"/>
    <x v="1"/>
    <s v="Diesel"/>
    <n v="4.4325999999999997E-2"/>
  </r>
  <r>
    <d v="2023-09-01T00:00:00"/>
    <s v="S025921"/>
    <x v="77"/>
    <s v="PO146552"/>
    <s v="GRN196464"/>
    <s v="11540-0257-UOM"/>
    <s v="SEALANT PIPE THREAD ANAEROBIC COMPOUND 50ML TUBE"/>
    <s v="Saint Helens WA9 5GG"/>
    <n v="119.8"/>
    <x v="1"/>
    <s v="Diesel"/>
    <n v="4.4325999999999997E-2"/>
  </r>
  <r>
    <d v="2023-09-01T00:00:00"/>
    <s v="S025921"/>
    <x v="77"/>
    <s v="PO146609"/>
    <s v="GRN196465"/>
    <n v="101026148"/>
    <s v="M3 X 35 POZI PAN HEAD SCREW A2"/>
    <s v="Saint Helens WA9 5GG"/>
    <n v="119.8"/>
    <x v="1"/>
    <s v="Diesel"/>
    <n v="4.4325999999999997E-2"/>
  </r>
  <r>
    <d v="2023-09-01T00:00:00"/>
    <s v="S025921"/>
    <x v="77"/>
    <s v="PO147606"/>
    <s v="GRN196504"/>
    <s v="11700-1159"/>
    <s v="PUSH MOUNT W/UMBRELLA .03-.28 PANEL THK LARGE HEAD"/>
    <s v="Saint Helens WA9 5GG"/>
    <n v="119.8"/>
    <x v="1"/>
    <s v="Diesel"/>
    <n v="4.4325999999999997E-2"/>
  </r>
  <r>
    <d v="2023-09-01T00:00:00"/>
    <s v="S025921"/>
    <x v="77"/>
    <s v="PO148961"/>
    <s v="GRN196505"/>
    <n v="85211369"/>
    <s v="M6 X 30 HEX SOCKET CSK HEAD SCREW GRADE A2-70"/>
    <s v="Saint Helens WA9 5GG"/>
    <n v="119.8"/>
    <x v="1"/>
    <s v="Diesel"/>
    <n v="4.4325999999999997E-2"/>
  </r>
  <r>
    <d v="2023-09-01T00:00:00"/>
    <s v="S025921"/>
    <x v="77"/>
    <s v="PO148079"/>
    <s v="GRN196667"/>
    <n v="85213756"/>
    <s v="M12 FLANGED ALL METAL LOCK NUT GRADE 10"/>
    <s v="Saint Helens WA9 5GG"/>
    <n v="119.8"/>
    <x v="1"/>
    <s v="Diesel"/>
    <n v="4.4325999999999997E-2"/>
  </r>
  <r>
    <d v="2023-09-01T00:00:00"/>
    <s v="S025921"/>
    <x v="77"/>
    <s v="PO147113"/>
    <s v="GRN196673"/>
    <s v="11700-6137"/>
    <s v="WASHER FLAT 1.0&quot;ID CORROSION PROTECTION COATING"/>
    <s v="Saint Helens WA9 5GG"/>
    <n v="119.8"/>
    <x v="1"/>
    <s v="Diesel"/>
    <n v="4.4325999999999997E-2"/>
  </r>
  <r>
    <d v="2023-09-01T00:00:00"/>
    <s v="S025921"/>
    <x v="77"/>
    <s v="PO147072"/>
    <s v="GRN196678"/>
    <s v="11700-6136"/>
    <s v="BOLT HEX, 1&quot;-8 X 1&quot; CORROSION PROTECTION COATING"/>
    <s v="Saint Helens WA9 5GG"/>
    <n v="119.8"/>
    <x v="1"/>
    <s v="Diesel"/>
    <n v="4.4325999999999997E-2"/>
  </r>
  <r>
    <d v="2023-09-01T00:00:00"/>
    <s v="S025921"/>
    <x v="77"/>
    <s v="PO139064"/>
    <s v="GRN196762"/>
    <n v="101009804"/>
    <s v="M4 x 10 HEXAGON SOCKET CSK HEAD SCREW A2-70"/>
    <s v="Saint Helens WA9 5GG"/>
    <n v="119.8"/>
    <x v="1"/>
    <s v="Diesel"/>
    <n v="4.4325999999999997E-2"/>
  </r>
  <r>
    <d v="2023-09-01T00:00:00"/>
    <s v="S025921"/>
    <x v="77"/>
    <s v="PO139065"/>
    <s v="GRN196767"/>
    <n v="85213458"/>
    <s v="M4 x 10 HEXAGON SOCKET BUTTON HEAD SCREW A2-70"/>
    <s v="Saint Helens WA9 5GG"/>
    <n v="119.8"/>
    <x v="1"/>
    <s v="Diesel"/>
    <n v="4.4325999999999997E-2"/>
  </r>
  <r>
    <d v="2023-09-01T00:00:00"/>
    <s v="S025921"/>
    <x v="77"/>
    <s v="PO146130"/>
    <s v="GRN196842"/>
    <s v="361-1353-1"/>
    <s v="FASTENER KIT FOR CROSS BEAM"/>
    <s v="Saint Helens WA9 5GG"/>
    <n v="119.8"/>
    <x v="1"/>
    <s v="Diesel"/>
    <n v="4.4325999999999997E-2"/>
  </r>
  <r>
    <d v="2023-09-01T00:00:00"/>
    <s v="S025921"/>
    <x v="77"/>
    <s v="PO147643"/>
    <s v="GRN196879"/>
    <s v="361-1379-1"/>
    <s v="PIT STEELWORK BOLTING KIT"/>
    <s v="Saint Helens WA9 5GG"/>
    <n v="119.8"/>
    <x v="1"/>
    <s v="Diesel"/>
    <n v="4.4325999999999997E-2"/>
  </r>
  <r>
    <d v="2023-09-01T00:00:00"/>
    <s v="S025921"/>
    <x v="77"/>
    <s v="PO146351"/>
    <s v="GRN196887"/>
    <n v="85213717"/>
    <s v="M16 x 120 - B FLANGED HEX HD BOLT GRADE 10.9"/>
    <s v="Saint Helens WA9 5GG"/>
    <n v="119.8"/>
    <x v="1"/>
    <s v="Diesel"/>
    <n v="4.4325999999999997E-2"/>
  </r>
  <r>
    <d v="2023-09-01T00:00:00"/>
    <s v="S025921"/>
    <x v="77"/>
    <s v="PO147026"/>
    <s v="GRN196961"/>
    <n v="86207669"/>
    <s v="ROLL PIN 2MM DIA X 20MM LONG"/>
    <s v="Saint Helens WA9 5GG"/>
    <n v="119.8"/>
    <x v="1"/>
    <s v="Diesel"/>
    <n v="4.4325999999999997E-2"/>
  </r>
  <r>
    <d v="2023-10-01T00:00:00"/>
    <s v="S025921"/>
    <x v="77"/>
    <s v="PO149066"/>
    <s v="GRN197092"/>
    <n v="101048118"/>
    <s v="M12 WASHER LARGE (DIN 9021)"/>
    <s v="Saint Helens WA9 5GG"/>
    <n v="119.8"/>
    <x v="1"/>
    <s v="Diesel"/>
    <n v="4.4325999999999997E-2"/>
  </r>
  <r>
    <d v="2023-09-01T00:00:00"/>
    <s v="S025921"/>
    <x v="77"/>
    <s v="PO149073"/>
    <s v="GRN197134"/>
    <n v="85211392"/>
    <s v="M8 x 70 HEX SOCKET CSK HD SCREW GRADE A2-70"/>
    <s v="Saint Helens WA9 5GG"/>
    <n v="119.8"/>
    <x v="1"/>
    <s v="Diesel"/>
    <n v="4.4325999999999997E-2"/>
  </r>
  <r>
    <d v="2023-09-01T00:00:00"/>
    <s v="S025921"/>
    <x v="77"/>
    <s v="PO149039"/>
    <s v="GRN197138"/>
    <s v="11701-3443"/>
    <s v="M16 DURLOK - SELF LOCKING, ANTI VIBRATION NUT"/>
    <s v="Saint Helens WA9 5GG"/>
    <n v="119.8"/>
    <x v="1"/>
    <s v="Diesel"/>
    <n v="4.4325999999999997E-2"/>
  </r>
  <r>
    <d v="2023-09-01T00:00:00"/>
    <s v="S024190"/>
    <x v="22"/>
    <s v="PO146914"/>
    <s v="GRN195985"/>
    <n v="101014001"/>
    <s v="GASKET DETECTOR BOX LID"/>
    <s v="Stockport SK4 2JT"/>
    <n v="22.2"/>
    <x v="1"/>
    <s v="Diesel"/>
    <n v="8.2140000000000008E-3"/>
  </r>
  <r>
    <d v="2023-09-01T00:00:00"/>
    <s v="S000892"/>
    <x v="16"/>
    <s v="PO148674"/>
    <s v="GRN195987"/>
    <n v="101032903"/>
    <s v="POWER CABLE C13 TO BS1363 (UK PLUG) - 10M LONG"/>
    <s v="Stockport SK4 2JT"/>
    <n v="55"/>
    <x v="2"/>
    <s v="Diesel"/>
    <n v="2.0350000000000001E-4"/>
  </r>
  <r>
    <d v="2023-09-01T00:00:00"/>
    <s v="S025921"/>
    <x v="77"/>
    <s v="PO148539"/>
    <s v="GRN197140"/>
    <s v="11700-6135"/>
    <s v="SIKAFLEX 221 POLYURETHANE SEALANT, ALUMINUM GRAY 3"/>
    <s v="Saint Helens WA9 5GG"/>
    <n v="119.8"/>
    <x v="1"/>
    <s v="Diesel"/>
    <n v="4.4325999999999997E-2"/>
  </r>
  <r>
    <d v="2023-09-01T00:00:00"/>
    <s v="S023284"/>
    <x v="19"/>
    <s v="PO145596"/>
    <s v="GRN195992"/>
    <s v="356-1147-1"/>
    <s v="M60 IRAQ OFFBOARD JUNCTION TERMINAL BOX (JB2)"/>
    <s v="Leicester LE19 2DT"/>
    <n v="144"/>
    <x v="1"/>
    <s v="Diesel"/>
    <n v="5.3280000000000001E-2"/>
  </r>
  <r>
    <d v="2023-09-01T00:00:00"/>
    <s v="S025921"/>
    <x v="77"/>
    <s v="PO147244"/>
    <s v="GRN197142"/>
    <s v="11540-0257-UOM"/>
    <s v="SEALANT PIPE THREAD ANAEROBIC COMPOUND 50ML TUBE"/>
    <s v="Saint Helens WA9 5GG"/>
    <n v="119.8"/>
    <x v="1"/>
    <s v="Diesel"/>
    <n v="4.4325999999999997E-2"/>
  </r>
  <r>
    <d v="2023-09-01T00:00:00"/>
    <s v="S025921"/>
    <x v="77"/>
    <s v="PO148597"/>
    <s v="GRN197836"/>
    <s v="11540-0255"/>
    <s v="ADHESIVE THREADLOCK"/>
    <s v="Saint Helens WA9 5GG"/>
    <n v="119.8"/>
    <x v="1"/>
    <s v="Diesel"/>
    <n v="4.4325999999999997E-2"/>
  </r>
  <r>
    <d v="2023-09-01T00:00:00"/>
    <s v="S023284"/>
    <x v="19"/>
    <s v="PO141868"/>
    <s v="GRN195995"/>
    <s v="340-1235-3"/>
    <s v="CABLE FLOODLIGHT POWER 170&quot;"/>
    <s v="Leicester LE19 2DT"/>
    <n v="144"/>
    <x v="1"/>
    <s v="Diesel"/>
    <n v="5.3280000000000001E-2"/>
  </r>
  <r>
    <d v="2023-09-01T00:00:00"/>
    <s v="S025921"/>
    <x v="77"/>
    <s v="PO149370"/>
    <s v="GRN197842"/>
    <n v="85212176"/>
    <s v="M10 x 50 HEX HEAD SCREW GRADE A2-70"/>
    <s v="Saint Helens WA9 5GG"/>
    <n v="119.8"/>
    <x v="1"/>
    <s v="Diesel"/>
    <n v="4.4325999999999997E-2"/>
  </r>
  <r>
    <d v="2023-09-01T00:00:00"/>
    <s v="S025921"/>
    <x v="77"/>
    <s v="PO147113"/>
    <s v="GRN197844"/>
    <s v="11700-6137"/>
    <s v="WASHER FLAT 1.0&quot;ID CORROSION PROTECTION COATING"/>
    <s v="Saint Helens WA9 5GG"/>
    <n v="119.8"/>
    <x v="1"/>
    <s v="Diesel"/>
    <n v="4.4325999999999997E-2"/>
  </r>
  <r>
    <d v="2023-09-01T00:00:00"/>
    <s v="S025921"/>
    <x v="77"/>
    <s v="PO147422"/>
    <s v="GRN197850"/>
    <n v="101032650"/>
    <s v="M6 X 8MM SOCKET FLANGED BUTTON HEAD SCREW A2"/>
    <s v="Saint Helens WA9 5GG"/>
    <n v="119.8"/>
    <x v="1"/>
    <s v="Diesel"/>
    <n v="4.4325999999999997E-2"/>
  </r>
  <r>
    <d v="2023-09-01T00:00:00"/>
    <s v="S023284"/>
    <x v="19"/>
    <s v="PO143564"/>
    <s v="GRN196000"/>
    <s v="340-1125-1"/>
    <s v="ENCLOSURE SYSTEM ENTRY/EXIT"/>
    <s v="Leicester LE19 2DT"/>
    <n v="144"/>
    <x v="1"/>
    <s v="Diesel"/>
    <n v="5.3280000000000001E-2"/>
  </r>
  <r>
    <d v="2023-09-01T00:00:00"/>
    <s v="S025921"/>
    <x v="77"/>
    <s v="PO149237"/>
    <s v="GRN197852"/>
    <n v="101032650"/>
    <s v="M6 X 8MM SOCKET FLANGED BUTTON HEAD SCREW A2"/>
    <s v="Saint Helens WA9 5GG"/>
    <n v="119.8"/>
    <x v="1"/>
    <s v="Diesel"/>
    <n v="4.4325999999999997E-2"/>
  </r>
  <r>
    <d v="2023-09-01T00:00:00"/>
    <s v="S000892"/>
    <x v="16"/>
    <s v="PO148674"/>
    <s v="GRN196003"/>
    <n v="101023013"/>
    <s v="BLACK STRAIN RELIEF HOOD FOR RJ45 PLUG -pack of 10"/>
    <s v="Stockport SK4 2JT"/>
    <n v="55"/>
    <x v="2"/>
    <s v="Diesel"/>
    <n v="2.0350000000000001E-4"/>
  </r>
  <r>
    <d v="2023-09-01T00:00:00"/>
    <s v="S025921"/>
    <x v="77"/>
    <s v="PO148401"/>
    <s v="GRN197856"/>
    <s v="11565-0282"/>
    <s v="WASHER SEALING .50ID EPDM"/>
    <s v="Saint Helens WA9 5GG"/>
    <n v="119.8"/>
    <x v="1"/>
    <s v="Diesel"/>
    <n v="4.4325999999999997E-2"/>
  </r>
  <r>
    <d v="2023-09-01T00:00:00"/>
    <s v="S025921"/>
    <x v="77"/>
    <s v="PO149135"/>
    <s v="GRN197858"/>
    <n v="85211353"/>
    <s v="M5 x 25 HEXAGON SOCKET CSK HEAD SCREW GRADE A2-70"/>
    <s v="Saint Helens WA9 5GG"/>
    <n v="119.8"/>
    <x v="1"/>
    <s v="Diesel"/>
    <n v="4.4325999999999997E-2"/>
  </r>
  <r>
    <d v="2023-09-01T00:00:00"/>
    <s v="S025921"/>
    <x v="77"/>
    <s v="PO145677"/>
    <s v="GRN197861"/>
    <n v="85213543"/>
    <s v="M10 FLAT WASHER (FORM A) A2"/>
    <s v="Saint Helens WA9 5GG"/>
    <n v="119.8"/>
    <x v="1"/>
    <s v="Diesel"/>
    <n v="4.4325999999999997E-2"/>
  </r>
  <r>
    <d v="2023-09-01T00:00:00"/>
    <s v="S025921"/>
    <x v="77"/>
    <s v="PO148539"/>
    <s v="GRN197864"/>
    <n v="57205939"/>
    <s v="INDEX PLUNGER - COMPACT M12 X 1.5 STAINLESS STEEL"/>
    <s v="Saint Helens WA9 5GG"/>
    <n v="119.8"/>
    <x v="1"/>
    <s v="Diesel"/>
    <n v="4.4325999999999997E-2"/>
  </r>
  <r>
    <d v="2023-09-01T00:00:00"/>
    <s v="S025921"/>
    <x v="77"/>
    <s v="PO149036"/>
    <s v="GRN197868"/>
    <n v="85212170"/>
    <s v="M10 x 30 HEX HEAD SCREW GRADE A2-70"/>
    <s v="Saint Helens WA9 5GG"/>
    <n v="119.8"/>
    <x v="1"/>
    <s v="Diesel"/>
    <n v="4.4325999999999997E-2"/>
  </r>
  <r>
    <d v="2023-09-01T00:00:00"/>
    <s v="S025921"/>
    <x v="77"/>
    <s v="PO146518"/>
    <s v="GRN197875"/>
    <n v="101009416"/>
    <s v="M3 X 10 POZI PAN HEAD SCREW A2"/>
    <s v="Saint Helens WA9 5GG"/>
    <n v="119.8"/>
    <x v="1"/>
    <s v="Diesel"/>
    <n v="4.4325999999999997E-2"/>
  </r>
  <r>
    <d v="2023-09-01T00:00:00"/>
    <s v="S025921"/>
    <x v="77"/>
    <s v="PO147818"/>
    <s v="GRN197899"/>
    <s v="11700-6134"/>
    <s v="ANTI-SEIZE COPPER QUIKESTIX"/>
    <s v="Saint Helens WA9 5GG"/>
    <n v="119.8"/>
    <x v="1"/>
    <s v="Diesel"/>
    <n v="4.4325999999999997E-2"/>
  </r>
  <r>
    <d v="2023-09-01T00:00:00"/>
    <s v="S025921"/>
    <x v="77"/>
    <s v="PO147558"/>
    <s v="GRN197901"/>
    <s v="11540-0007"/>
    <s v="THREADLOCKER MED STRENGTH BLUE 9-GRAM STICK"/>
    <s v="Saint Helens WA9 5GG"/>
    <n v="119.8"/>
    <x v="1"/>
    <s v="Diesel"/>
    <n v="4.4325999999999997E-2"/>
  </r>
  <r>
    <d v="2023-09-01T00:00:00"/>
    <s v="S025921"/>
    <x v="77"/>
    <s v="PO149061"/>
    <s v="GRN197908"/>
    <n v="85212166"/>
    <s v="M10 x 20 HEX HEAD SCREW GRADE A2-70"/>
    <s v="Saint Helens WA9 5GG"/>
    <n v="119.8"/>
    <x v="1"/>
    <s v="Diesel"/>
    <n v="4.4325999999999997E-2"/>
  </r>
  <r>
    <d v="2023-09-01T00:00:00"/>
    <s v="S025921"/>
    <x v="77"/>
    <s v="PO146275"/>
    <s v="GRN197946"/>
    <n v="23254885"/>
    <s v="CONSUMABLES KIT FOR GANTRY/PORTAL INSTALLATION"/>
    <s v="Saint Helens WA9 5GG"/>
    <n v="119.8"/>
    <x v="1"/>
    <s v="Diesel"/>
    <n v="4.4325999999999997E-2"/>
  </r>
  <r>
    <d v="2023-10-01T00:00:00"/>
    <s v="S025921"/>
    <x v="77"/>
    <s v="PO147362"/>
    <s v="GRN198080"/>
    <s v="361-1361-1"/>
    <s v="SIDE SHOOTER FLOOR FIXING KIT"/>
    <s v="Saint Helens WA9 5GG"/>
    <n v="119.8"/>
    <x v="1"/>
    <s v="Diesel"/>
    <n v="4.4325999999999997E-2"/>
  </r>
  <r>
    <d v="2023-10-01T00:00:00"/>
    <s v="S025921"/>
    <x v="77"/>
    <s v="PO147362"/>
    <s v="GRN198081"/>
    <s v="361-1361-1"/>
    <s v="SIDE SHOOTER FLOOR FIXING KIT"/>
    <s v="Saint Helens WA9 5GG"/>
    <n v="119.8"/>
    <x v="1"/>
    <s v="Diesel"/>
    <n v="4.4325999999999997E-2"/>
  </r>
  <r>
    <d v="2023-10-01T00:00:00"/>
    <s v="S025921"/>
    <x v="77"/>
    <s v="PO147454"/>
    <s v="GRN198083"/>
    <s v="361-1362-1"/>
    <s v="TOP-DOWN SHOOTER FLOOR FIXING KIT"/>
    <s v="Saint Helens WA9 5GG"/>
    <n v="119.8"/>
    <x v="1"/>
    <s v="Diesel"/>
    <n v="4.4325999999999997E-2"/>
  </r>
  <r>
    <d v="2023-10-01T00:00:00"/>
    <s v="S025921"/>
    <x v="77"/>
    <s v="PO148662"/>
    <s v="GRN198084"/>
    <s v="11700-5182"/>
    <s v="BOLT HEX, DIN933 M20 X 2.5 X 70MM GEOMET STL"/>
    <s v="Saint Helens WA9 5GG"/>
    <n v="119.8"/>
    <x v="1"/>
    <s v="Diesel"/>
    <n v="4.4325999999999997E-2"/>
  </r>
  <r>
    <d v="2023-10-01T00:00:00"/>
    <s v="S025921"/>
    <x v="77"/>
    <s v="PO149410"/>
    <s v="GRN198087"/>
    <s v="11540-0257-UOM"/>
    <s v="SEALANT PIPE THREAD ANAEROBIC COMPOUND 50ML TUBE"/>
    <s v="Saint Helens WA9 5GG"/>
    <n v="119.8"/>
    <x v="1"/>
    <s v="Diesel"/>
    <n v="4.4325999999999997E-2"/>
  </r>
  <r>
    <d v="2023-10-01T00:00:00"/>
    <s v="S025921"/>
    <x v="77"/>
    <s v="PO149262"/>
    <s v="GRN198089"/>
    <n v="101032415"/>
    <s v="ZG-90 ANTI-RUST PAINT WITH ZINC (BRUSHING) 900ML"/>
    <s v="Saint Helens WA9 5GG"/>
    <n v="119.8"/>
    <x v="1"/>
    <s v="Diesel"/>
    <n v="4.4325999999999997E-2"/>
  </r>
  <r>
    <d v="2023-10-01T00:00:00"/>
    <s v="S025921"/>
    <x v="77"/>
    <s v="PO149410"/>
    <s v="GRN198090"/>
    <s v="11700-3150"/>
    <s v="SCREW HEX M16X2 X 50MM SST"/>
    <s v="Saint Helens WA9 5GG"/>
    <n v="119.8"/>
    <x v="1"/>
    <s v="Diesel"/>
    <n v="4.4325999999999997E-2"/>
  </r>
  <r>
    <d v="2023-10-01T00:00:00"/>
    <s v="S025921"/>
    <x v="77"/>
    <s v="PO149110"/>
    <s v="GRN198093"/>
    <n v="85213943"/>
    <s v="M12 WEDGE-LOCK WASHER NORD LOCK NL12SP"/>
    <s v="Saint Helens WA9 5GG"/>
    <n v="119.8"/>
    <x v="1"/>
    <s v="Diesel"/>
    <n v="4.4325999999999997E-2"/>
  </r>
  <r>
    <d v="2023-10-01T00:00:00"/>
    <s v="S025921"/>
    <x v="77"/>
    <s v="PO148961"/>
    <s v="GRN198094"/>
    <n v="85212138"/>
    <s v="M8 x 25 HEX HEAD SCREW GRADE A2-70"/>
    <s v="Saint Helens WA9 5GG"/>
    <n v="119.8"/>
    <x v="1"/>
    <s v="Diesel"/>
    <n v="4.4325999999999997E-2"/>
  </r>
  <r>
    <d v="2023-10-01T00:00:00"/>
    <s v="S025921"/>
    <x v="77"/>
    <s v="PO147606"/>
    <s v="GRN198097"/>
    <s v="11700-1159"/>
    <s v="PUSH MOUNT W/UMBRELLA .03-.28 PANEL THK LARGE HEAD"/>
    <s v="Saint Helens WA9 5GG"/>
    <n v="119.8"/>
    <x v="1"/>
    <s v="Diesel"/>
    <n v="4.4325999999999997E-2"/>
  </r>
  <r>
    <d v="2023-10-01T00:00:00"/>
    <s v="S025921"/>
    <x v="77"/>
    <s v="PO149178"/>
    <s v="GRN198098"/>
    <s v="11701-3554"/>
    <s v="M16 X 1.5  INDEXING PLUNGER GN 817.2-8-12-CK"/>
    <s v="Saint Helens WA9 5GG"/>
    <n v="119.8"/>
    <x v="1"/>
    <s v="Diesel"/>
    <n v="4.4325999999999997E-2"/>
  </r>
  <r>
    <d v="2023-10-01T00:00:00"/>
    <s v="S025921"/>
    <x v="77"/>
    <s v="PO147385"/>
    <s v="GRN198099"/>
    <n v="85212377"/>
    <s v="M3 X 30 POZI PAN HEAD SCREW A2"/>
    <s v="Saint Helens WA9 5GG"/>
    <n v="119.8"/>
    <x v="1"/>
    <s v="Diesel"/>
    <n v="4.4325999999999997E-2"/>
  </r>
  <r>
    <d v="2023-10-01T00:00:00"/>
    <s v="S025921"/>
    <x v="77"/>
    <s v="PO146609"/>
    <s v="GRN198101"/>
    <n v="101026148"/>
    <s v="M3 X 35 POZI PAN HEAD SCREW A2"/>
    <s v="Saint Helens WA9 5GG"/>
    <n v="119.8"/>
    <x v="1"/>
    <s v="Diesel"/>
    <n v="4.4325999999999997E-2"/>
  </r>
  <r>
    <d v="2023-10-01T00:00:00"/>
    <s v="S025921"/>
    <x v="77"/>
    <s v="PO149340"/>
    <s v="GRN198103"/>
    <n v="101034078"/>
    <s v="DOWEL PIN 1/16 (M6) X 3/8IN (ANSI B18.8.2) - A1 SS"/>
    <s v="Saint Helens WA9 5GG"/>
    <n v="119.8"/>
    <x v="1"/>
    <s v="Diesel"/>
    <n v="4.4325999999999997E-2"/>
  </r>
  <r>
    <d v="2023-10-01T00:00:00"/>
    <s v="S025921"/>
    <x v="77"/>
    <s v="PO147561"/>
    <s v="GRN198104"/>
    <n v="85212204"/>
    <s v="M12 x 30 HEX HEAD SCREW GRADE A2-70"/>
    <s v="Saint Helens WA9 5GG"/>
    <n v="119.8"/>
    <x v="1"/>
    <s v="Diesel"/>
    <n v="4.4325999999999997E-2"/>
  </r>
  <r>
    <d v="2023-10-01T00:00:00"/>
    <s v="S025921"/>
    <x v="77"/>
    <s v="PO148597"/>
    <s v="GRN198105"/>
    <s v="11700-6134"/>
    <s v="ANTI-SEIZE COPPER QUIKESTIX"/>
    <s v="Saint Helens WA9 5GG"/>
    <n v="119.8"/>
    <x v="1"/>
    <s v="Diesel"/>
    <n v="4.4325999999999997E-2"/>
  </r>
  <r>
    <d v="2023-10-01T00:00:00"/>
    <s v="S025921"/>
    <x v="77"/>
    <s v="PO149262"/>
    <s v="GRN198106"/>
    <n v="85212893"/>
    <s v="M16 X 60 HEXAGON SOCKET HEAD CAP SCREW GRADE 12.9"/>
    <s v="Saint Helens WA9 5GG"/>
    <n v="119.8"/>
    <x v="1"/>
    <s v="Diesel"/>
    <n v="4.4325999999999997E-2"/>
  </r>
  <r>
    <d v="2023-10-01T00:00:00"/>
    <s v="S025921"/>
    <x v="77"/>
    <s v="PO147072"/>
    <s v="GRN198108"/>
    <s v="11700-6136"/>
    <s v="BOLT HEX, 1&quot;-8 X 1&quot; CORROSION PROTECTION COATING"/>
    <s v="Saint Helens WA9 5GG"/>
    <n v="119.8"/>
    <x v="1"/>
    <s v="Diesel"/>
    <n v="4.4325999999999997E-2"/>
  </r>
  <r>
    <d v="2023-10-01T00:00:00"/>
    <s v="S025921"/>
    <x v="77"/>
    <s v="PO149392"/>
    <s v="GRN198113"/>
    <s v="11565-0282"/>
    <s v="WASHER SEALING .50ID EPDM"/>
    <s v="Saint Helens WA9 5GG"/>
    <n v="119.8"/>
    <x v="1"/>
    <s v="Diesel"/>
    <n v="4.4325999999999997E-2"/>
  </r>
  <r>
    <d v="2023-10-01T00:00:00"/>
    <s v="S025921"/>
    <x v="77"/>
    <s v="PO147818"/>
    <s v="GRN198496"/>
    <s v="11700-6134"/>
    <s v="ANTI-SEIZE COPPER QUIKESTIX"/>
    <s v="Saint Helens WA9 5GG"/>
    <n v="119.8"/>
    <x v="1"/>
    <s v="Diesel"/>
    <n v="4.4325999999999997E-2"/>
  </r>
  <r>
    <d v="2023-10-01T00:00:00"/>
    <s v="S025921"/>
    <x v="77"/>
    <s v="PO149410"/>
    <s v="GRN198497"/>
    <n v="85207705"/>
    <s v="M6 X 30 SOCKET HEAD COUNTERSUNK SCREW A2"/>
    <s v="Saint Helens WA9 5GG"/>
    <n v="119.8"/>
    <x v="1"/>
    <s v="Diesel"/>
    <n v="4.4325999999999997E-2"/>
  </r>
  <r>
    <d v="2023-10-01T00:00:00"/>
    <s v="S025921"/>
    <x v="77"/>
    <s v="PO149436"/>
    <s v="GRN198502"/>
    <n v="85213543"/>
    <s v="M10 FLAT WASHER (FORM A) A2"/>
    <s v="Saint Helens WA9 5GG"/>
    <n v="119.8"/>
    <x v="1"/>
    <s v="Diesel"/>
    <n v="4.4325999999999997E-2"/>
  </r>
  <r>
    <d v="2023-10-01T00:00:00"/>
    <s v="S025921"/>
    <x v="77"/>
    <s v="PO148662"/>
    <s v="GRN198506"/>
    <s v="11540-0645"/>
    <s v="MARKER LIQUID PAINT RED FINE TIP"/>
    <s v="Saint Helens WA9 5GG"/>
    <n v="119.8"/>
    <x v="1"/>
    <s v="Diesel"/>
    <n v="4.4325999999999997E-2"/>
  </r>
  <r>
    <d v="2023-10-01T00:00:00"/>
    <s v="S025921"/>
    <x v="77"/>
    <s v="PO149753"/>
    <s v="GRN198509"/>
    <n v="85213756"/>
    <s v="M12 FLANGED ALL METAL LOCK NUT GRADE 10"/>
    <s v="Saint Helens WA9 5GG"/>
    <n v="119.8"/>
    <x v="1"/>
    <s v="Diesel"/>
    <n v="4.4325999999999997E-2"/>
  </r>
  <r>
    <d v="2023-10-01T00:00:00"/>
    <s v="S025921"/>
    <x v="77"/>
    <s v="PO149110"/>
    <s v="GRN198530"/>
    <n v="85213383"/>
    <s v="M12 NUT GRADE A2-70"/>
    <s v="Saint Helens WA9 5GG"/>
    <n v="119.8"/>
    <x v="1"/>
    <s v="Diesel"/>
    <n v="4.4325999999999997E-2"/>
  </r>
  <r>
    <d v="2023-10-01T00:00:00"/>
    <s v="S025921"/>
    <x v="77"/>
    <s v="PO149476"/>
    <s v="GRN198531"/>
    <n v="101009897"/>
    <s v="M8 X 25 CUP SQUARE BOLT (MUSHROOM) A2"/>
    <s v="Saint Helens WA9 5GG"/>
    <n v="119.8"/>
    <x v="1"/>
    <s v="Diesel"/>
    <n v="4.4325999999999997E-2"/>
  </r>
  <r>
    <d v="2023-09-01T00:00:00"/>
    <s v="S023222"/>
    <x v="11"/>
    <s v="PO145268"/>
    <s v="GRN196042"/>
    <s v="11700-5344"/>
    <s v="CABLE 1.2 METER RJ45S TO RJ45S CAT5E"/>
    <s v="Wickford SS11 8YT"/>
    <n v="390"/>
    <x v="2"/>
    <s v="Diesel"/>
    <n v="1.4430000000000001E-3"/>
  </r>
  <r>
    <d v="2023-10-01T00:00:00"/>
    <s v="S025921"/>
    <x v="77"/>
    <s v="PO149392"/>
    <s v="GRN198609"/>
    <s v="11700-1649"/>
    <s v="EPOXY 9.3 OZ"/>
    <s v="Saint Helens WA9 5GG"/>
    <n v="119.8"/>
    <x v="1"/>
    <s v="Diesel"/>
    <n v="4.4325999999999997E-2"/>
  </r>
  <r>
    <d v="2023-10-01T00:00:00"/>
    <s v="S025921"/>
    <x v="77"/>
    <s v="PO139066"/>
    <s v="GRN198610"/>
    <n v="85209016"/>
    <s v="M10 x 40 HEX HEAD SCREW GRADE 8.8"/>
    <s v="Saint Helens WA9 5GG"/>
    <n v="119.8"/>
    <x v="1"/>
    <s v="Diesel"/>
    <n v="4.4325999999999997E-2"/>
  </r>
  <r>
    <d v="2023-10-01T00:00:00"/>
    <s v="S025921"/>
    <x v="77"/>
    <s v="PO148597"/>
    <s v="GRN198612"/>
    <s v="11700-3841"/>
    <s v="CLAMP TWO LINE 1 1/2IN POLY VIBRATION DAMPING"/>
    <s v="Saint Helens WA9 5GG"/>
    <n v="119.8"/>
    <x v="1"/>
    <s v="Diesel"/>
    <n v="4.4325999999999997E-2"/>
  </r>
  <r>
    <d v="2023-10-01T00:00:00"/>
    <s v="S025921"/>
    <x v="77"/>
    <s v="PO147673"/>
    <s v="GRN198615"/>
    <n v="85213707"/>
    <s v="M16 X 45 - B FLANGED HEX HEAD BOLT GRADE 10.9"/>
    <s v="Saint Helens WA9 5GG"/>
    <n v="119.8"/>
    <x v="1"/>
    <s v="Diesel"/>
    <n v="4.4325999999999997E-2"/>
  </r>
  <r>
    <d v="2023-10-01T00:00:00"/>
    <s v="S025921"/>
    <x v="77"/>
    <s v="PO148539"/>
    <s v="GRN198626"/>
    <s v="11700-6135"/>
    <s v="SIKAFLEX 221 POLYURETHANE SEALANT, ALUMINUM GRAY 3"/>
    <s v="Saint Helens WA9 5GG"/>
    <n v="119.8"/>
    <x v="1"/>
    <s v="Diesel"/>
    <n v="4.4325999999999997E-2"/>
  </r>
  <r>
    <d v="2023-09-01T00:00:00"/>
    <s v="S023222"/>
    <x v="11"/>
    <s v="PO145268"/>
    <s v="GRN196048"/>
    <s v="11700-5343"/>
    <s v="CABLE 0.9 METER RJ45S TO RJ45S CAT5E"/>
    <s v="Wickford SS11 8YT"/>
    <n v="390"/>
    <x v="2"/>
    <s v="Diesel"/>
    <n v="1.4430000000000001E-3"/>
  </r>
  <r>
    <d v="2023-10-01T00:00:00"/>
    <s v="S025921"/>
    <x v="77"/>
    <s v="PO148380"/>
    <s v="GRN198987"/>
    <s v="11540-0281"/>
    <s v="LUBRICANT ANTI - SIEZE MOLY 1LB CAN"/>
    <s v="Saint Helens WA9 5GG"/>
    <n v="119.8"/>
    <x v="1"/>
    <s v="Diesel"/>
    <n v="4.4325999999999997E-2"/>
  </r>
  <r>
    <d v="2023-09-01T00:00:00"/>
    <s v="S023222"/>
    <x v="11"/>
    <s v="PO145268"/>
    <s v="GRN196050"/>
    <s v="11700-5342"/>
    <s v="CABLE 0.6 METER RJ45S TO RJ45S CAT5E"/>
    <s v="Wickford SS11 8YT"/>
    <n v="390"/>
    <x v="2"/>
    <s v="Diesel"/>
    <n v="1.4430000000000001E-3"/>
  </r>
  <r>
    <d v="2023-10-01T00:00:00"/>
    <s v="S025921"/>
    <x v="77"/>
    <s v="PO148539"/>
    <s v="GRN198988"/>
    <s v="11701-2498"/>
    <s v="SCREW HEX M18-2.5 X 60 MM 18-8 SST"/>
    <s v="Saint Helens WA9 5GG"/>
    <n v="119.8"/>
    <x v="1"/>
    <s v="Diesel"/>
    <n v="4.4325999999999997E-2"/>
  </r>
  <r>
    <d v="2023-10-01T00:00:00"/>
    <s v="S025921"/>
    <x v="77"/>
    <s v="PO144436"/>
    <s v="GRN199203"/>
    <s v="340-1369-1"/>
    <s v="KIT HARDWARE"/>
    <s v="Saint Helens WA9 5GG"/>
    <n v="119.8"/>
    <x v="1"/>
    <s v="Diesel"/>
    <n v="4.4325999999999997E-2"/>
  </r>
  <r>
    <d v="2023-10-01T00:00:00"/>
    <s v="S025921"/>
    <x v="77"/>
    <s v="PO147818"/>
    <s v="GRN199222"/>
    <s v="11700-6134"/>
    <s v="ANTI-SEIZE COPPER QUIKESTIX"/>
    <s v="Saint Helens WA9 5GG"/>
    <n v="119.8"/>
    <x v="1"/>
    <s v="Diesel"/>
    <n v="4.4325999999999997E-2"/>
  </r>
  <r>
    <d v="2023-10-01T00:00:00"/>
    <s v="S025921"/>
    <x v="77"/>
    <s v="PO147422"/>
    <s v="GRN199226"/>
    <n v="101032650"/>
    <s v="M6 X 8MM SOCKET FLANGED BUTTON HEAD SCREW A2"/>
    <s v="Saint Helens WA9 5GG"/>
    <n v="119.8"/>
    <x v="1"/>
    <s v="Diesel"/>
    <n v="4.4325999999999997E-2"/>
  </r>
  <r>
    <d v="2023-10-01T00:00:00"/>
    <s v="S025921"/>
    <x v="77"/>
    <s v="PO149410"/>
    <s v="GRN199230"/>
    <n v="85212204"/>
    <s v="M12 x 30 HEX HEAD SCREW GRADE A2-70"/>
    <s v="Saint Helens WA9 5GG"/>
    <n v="119.8"/>
    <x v="1"/>
    <s v="Diesel"/>
    <n v="4.4325999999999997E-2"/>
  </r>
  <r>
    <d v="2023-09-01T00:00:00"/>
    <s v="S000892"/>
    <x v="16"/>
    <s v="PO148674"/>
    <s v="GRN196059"/>
    <n v="101044665"/>
    <s v="5 PORT USB 3.0 EXTERNAL MULTI CARD READER"/>
    <s v="Stockport SK4 2JT"/>
    <n v="55"/>
    <x v="2"/>
    <s v="Diesel"/>
    <n v="2.0350000000000001E-4"/>
  </r>
  <r>
    <d v="2023-10-01T00:00:00"/>
    <s v="S025921"/>
    <x v="77"/>
    <s v="PO148961"/>
    <s v="GRN199231"/>
    <n v="85213171"/>
    <s v="M6 x 16 HEX SOCKET HD CAP SCREW GRADE A2-70"/>
    <s v="Saint Helens WA9 5GG"/>
    <n v="119.8"/>
    <x v="1"/>
    <s v="Diesel"/>
    <n v="4.4325999999999997E-2"/>
  </r>
  <r>
    <d v="2023-10-01T00:00:00"/>
    <s v="S025921"/>
    <x v="77"/>
    <s v="PO149730"/>
    <s v="GRN199233"/>
    <s v="11700-3090"/>
    <s v="FITTING STRAIGHT 6MM X 1/8ID MALE NPT SS"/>
    <s v="Saint Helens WA9 5GG"/>
    <n v="119.8"/>
    <x v="1"/>
    <s v="Diesel"/>
    <n v="4.4325999999999997E-2"/>
  </r>
  <r>
    <d v="2023-10-01T00:00:00"/>
    <s v="S024099"/>
    <x v="47"/>
    <s v="PO142132"/>
    <s v="GRN198156"/>
    <s v="340-1012-1"/>
    <s v="WELDMENT LINAC SUPPORT STRUCTURE"/>
    <s v="Stafford ST16 3DR"/>
    <n v="49.6"/>
    <x v="3"/>
    <s v="Diesel"/>
    <n v="5.0430800000000005E-2"/>
  </r>
  <r>
    <d v="2023-10-01T00:00:00"/>
    <s v="S025921"/>
    <x v="77"/>
    <s v="PO146552"/>
    <s v="GRN199239"/>
    <n v="101034078"/>
    <s v="DOWEL PIN 1/16 (M6) X 3/8IN (ANSI B18.8.2) - A1 SS"/>
    <s v="Saint Helens WA9 5GG"/>
    <n v="119.8"/>
    <x v="1"/>
    <s v="Diesel"/>
    <n v="4.4325999999999997E-2"/>
  </r>
  <r>
    <d v="2023-10-01T00:00:00"/>
    <s v="S025921"/>
    <x v="77"/>
    <s v="PO146260"/>
    <s v="GRN199240"/>
    <s v="11700-2836"/>
    <s v="TWO-HOLE, ALUMINUM, THREE BARREL LUG"/>
    <s v="Saint Helens WA9 5GG"/>
    <n v="119.8"/>
    <x v="1"/>
    <s v="Diesel"/>
    <n v="4.4325999999999997E-2"/>
  </r>
  <r>
    <d v="2023-10-01T00:00:00"/>
    <s v="S025921"/>
    <x v="77"/>
    <s v="PO149436"/>
    <s v="GRN199242"/>
    <n v="85213543"/>
    <s v="M10 FLAT WASHER (FORM A) A2"/>
    <s v="Saint Helens WA9 5GG"/>
    <n v="119.8"/>
    <x v="1"/>
    <s v="Diesel"/>
    <n v="4.4325999999999997E-2"/>
  </r>
  <r>
    <d v="2023-10-01T00:00:00"/>
    <s v="S025921"/>
    <x v="77"/>
    <s v="PO147561"/>
    <s v="GRN199244"/>
    <n v="85212204"/>
    <s v="M12 x 30 HEX HEAD SCREW GRADE A2-70"/>
    <s v="Saint Helens WA9 5GG"/>
    <n v="119.8"/>
    <x v="1"/>
    <s v="Diesel"/>
    <n v="4.4325999999999997E-2"/>
  </r>
  <r>
    <d v="2023-10-01T00:00:00"/>
    <s v="S025921"/>
    <x v="77"/>
    <s v="PO147558"/>
    <s v="GRN199245"/>
    <s v="11700-2119"/>
    <s v="WASHER COPPER SEALING 1/4BSPP"/>
    <s v="Saint Helens WA9 5GG"/>
    <n v="119.8"/>
    <x v="1"/>
    <s v="Diesel"/>
    <n v="4.4325999999999997E-2"/>
  </r>
  <r>
    <d v="2023-10-01T00:00:00"/>
    <s v="S025921"/>
    <x v="77"/>
    <s v="PO148539"/>
    <s v="GRN199246"/>
    <s v="11700-3841"/>
    <s v="CLAMP TWO LINE 1 1/2IN POLY VIBRATION DAMPING"/>
    <s v="Saint Helens WA9 5GG"/>
    <n v="119.8"/>
    <x v="1"/>
    <s v="Diesel"/>
    <n v="4.4325999999999997E-2"/>
  </r>
  <r>
    <d v="2023-10-01T00:00:00"/>
    <s v="S025921"/>
    <x v="77"/>
    <s v="PO145677"/>
    <s v="GRN199264"/>
    <n v="85213542"/>
    <s v="M8 FLAT WASHER (FORM A) A2"/>
    <s v="Saint Helens WA9 5GG"/>
    <n v="119.8"/>
    <x v="1"/>
    <s v="Diesel"/>
    <n v="4.4325999999999997E-2"/>
  </r>
  <r>
    <d v="2023-09-01T00:00:00"/>
    <s v="S001571"/>
    <x v="10"/>
    <s v="PO144778"/>
    <s v="GRN196075"/>
    <s v="11700-1538"/>
    <s v="LASER SCANNER 190 DEG  1-40M OBJ DETECTOR"/>
    <s v="St Albans AL1 5BN"/>
    <n v="298"/>
    <x v="2"/>
    <s v="Diesel"/>
    <n v="1.1026E-3"/>
  </r>
  <r>
    <d v="2023-10-01T00:00:00"/>
    <s v="S025921"/>
    <x v="77"/>
    <s v="PO148662"/>
    <s v="GRN199269"/>
    <s v="11540-0007"/>
    <s v="THREADLOCKER MED STRENGTH BLUE 9-GRAM STICK"/>
    <s v="Saint Helens WA9 5GG"/>
    <n v="119.8"/>
    <x v="1"/>
    <s v="Diesel"/>
    <n v="4.4325999999999997E-2"/>
  </r>
  <r>
    <d v="2023-10-01T00:00:00"/>
    <s v="S025921"/>
    <x v="77"/>
    <s v="PO149436"/>
    <s v="GRN199270"/>
    <n v="85213543"/>
    <s v="M10 FLAT WASHER (FORM A) A2"/>
    <s v="Saint Helens WA9 5GG"/>
    <n v="119.8"/>
    <x v="1"/>
    <s v="Diesel"/>
    <n v="4.4325999999999997E-2"/>
  </r>
  <r>
    <d v="2023-09-01T00:00:00"/>
    <s v="S001121"/>
    <x v="5"/>
    <s v="PO143181"/>
    <s v="GRN196080"/>
    <n v="50205993"/>
    <s v="1492 JUMPER BARS CJR NO COVER 8 3 POLE BLACK"/>
    <s v="Salford M5 4BE"/>
    <n v="103.6"/>
    <x v="2"/>
    <s v="Diesel"/>
    <n v="3.8331999999999998E-4"/>
  </r>
  <r>
    <d v="2023-09-01T00:00:00"/>
    <s v="S001121"/>
    <x v="5"/>
    <s v="PO143185"/>
    <s v="GRN196081"/>
    <n v="50205993"/>
    <s v="1492 JUMPER BARS CJR NO COVER 8 3 POLE BLACK"/>
    <s v="Salford M5 4BE"/>
    <n v="103.6"/>
    <x v="2"/>
    <s v="Diesel"/>
    <n v="3.8331999999999998E-4"/>
  </r>
  <r>
    <d v="2023-09-01T00:00:00"/>
    <s v="S001121"/>
    <x v="5"/>
    <s v="PO145031"/>
    <s v="GRN196083"/>
    <n v="50205993"/>
    <s v="1492 JUMPER BARS CJR NO COVER 8 3 POLE BLACK"/>
    <s v="Salford M5 4BE"/>
    <n v="103.6"/>
    <x v="2"/>
    <s v="Diesel"/>
    <n v="3.8331999999999998E-4"/>
  </r>
  <r>
    <d v="2023-09-01T00:00:00"/>
    <s v="S001121"/>
    <x v="5"/>
    <s v="PO143184"/>
    <s v="GRN196085"/>
    <n v="50205993"/>
    <s v="1492 JUMPER BARS CJR NO COVER 8 3 POLE BLACK"/>
    <s v="Salford M5 4BE"/>
    <n v="103.6"/>
    <x v="2"/>
    <s v="Diesel"/>
    <n v="3.8331999999999998E-4"/>
  </r>
  <r>
    <d v="2023-10-01T00:00:00"/>
    <s v="S025921"/>
    <x v="77"/>
    <s v="PO149237"/>
    <s v="GRN199273"/>
    <n v="101032650"/>
    <s v="M6 X 8MM SOCKET FLANGED BUTTON HEAD SCREW A2"/>
    <s v="Saint Helens WA9 5GG"/>
    <n v="119.8"/>
    <x v="1"/>
    <s v="Diesel"/>
    <n v="4.4325999999999997E-2"/>
  </r>
  <r>
    <d v="2023-10-01T00:00:00"/>
    <s v="S025921"/>
    <x v="77"/>
    <s v="PO148539"/>
    <s v="GRN199288"/>
    <n v="57205939"/>
    <s v="INDEX PLUNGER - COMPACT M12 X 1.5 STAINLESS STEEL"/>
    <s v="Saint Helens WA9 5GG"/>
    <n v="119.8"/>
    <x v="1"/>
    <s v="Diesel"/>
    <n v="4.4325999999999997E-2"/>
  </r>
  <r>
    <d v="2023-10-01T00:00:00"/>
    <s v="S025921"/>
    <x v="77"/>
    <s v="PO149392"/>
    <s v="GRN199289"/>
    <s v="11700-6137"/>
    <s v="WASHER FLAT 1.0&quot;ID CORROSION PROTECTION COATING"/>
    <s v="Saint Helens WA9 5GG"/>
    <n v="119.8"/>
    <x v="1"/>
    <s v="Diesel"/>
    <n v="4.4325999999999997E-2"/>
  </r>
  <r>
    <d v="2023-10-01T00:00:00"/>
    <s v="S025921"/>
    <x v="77"/>
    <s v="PO149832"/>
    <s v="GRN199292"/>
    <n v="85212844"/>
    <s v="M10 x 45 HEXAGON SOCKET HEAD CAP SCREW GRADE 12.9"/>
    <s v="Saint Helens WA9 5GG"/>
    <n v="119.8"/>
    <x v="1"/>
    <s v="Diesel"/>
    <n v="4.4325999999999997E-2"/>
  </r>
  <r>
    <d v="2023-10-01T00:00:00"/>
    <s v="S025921"/>
    <x v="77"/>
    <s v="PO146104"/>
    <s v="GRN199326"/>
    <s v="361-1353-1"/>
    <s v="FASTENER KIT FOR CROSS BEAM"/>
    <s v="Saint Helens WA9 5GG"/>
    <n v="119.8"/>
    <x v="1"/>
    <s v="Diesel"/>
    <n v="4.4325999999999997E-2"/>
  </r>
  <r>
    <d v="2023-09-01T00:00:00"/>
    <s v="S001121"/>
    <x v="5"/>
    <s v="PO140073"/>
    <s v="GRN196100"/>
    <n v="101036193"/>
    <s v="MOTOR POWER WITH BRAKE CONTINUOUS FLEX 10AWG - 5M"/>
    <s v="Salford M5 4BE"/>
    <n v="103.6"/>
    <x v="2"/>
    <s v="Diesel"/>
    <n v="3.8331999999999998E-4"/>
  </r>
  <r>
    <d v="2023-10-01T00:00:00"/>
    <s v="S025921"/>
    <x v="77"/>
    <s v="PO146260"/>
    <s v="GRN199327"/>
    <s v="11700-3841"/>
    <s v="CLAMP TWO LINE 1 1/2IN POLY VIBRATION DAMPING"/>
    <s v="Saint Helens WA9 5GG"/>
    <n v="119.8"/>
    <x v="1"/>
    <s v="Diesel"/>
    <n v="4.4325999999999997E-2"/>
  </r>
  <r>
    <d v="2023-10-01T00:00:00"/>
    <s v="S025921"/>
    <x v="77"/>
    <s v="PO149410"/>
    <s v="GRN199382"/>
    <s v="11700-5216"/>
    <s v="BOLT HEX DIN 933 M18 X 2.5X 40MM GEOMET STL"/>
    <s v="Saint Helens WA9 5GG"/>
    <n v="119.8"/>
    <x v="1"/>
    <s v="Diesel"/>
    <n v="4.4325999999999997E-2"/>
  </r>
  <r>
    <d v="2023-10-01T00:00:00"/>
    <s v="S025921"/>
    <x v="77"/>
    <s v="PO146972"/>
    <s v="GRN199653"/>
    <s v="11583-0392"/>
    <s v="SCREW SHCS M6X60MM SST"/>
    <s v="Saint Helens WA9 5GG"/>
    <n v="119.8"/>
    <x v="1"/>
    <s v="Diesel"/>
    <n v="4.4325999999999997E-2"/>
  </r>
  <r>
    <d v="2023-10-01T00:00:00"/>
    <s v="S025921"/>
    <x v="77"/>
    <s v="PO147581"/>
    <s v="GRN199656"/>
    <s v="11700-5774"/>
    <s v="CLAMP BAND .75W X 4.28-.4.59 RANGE SST"/>
    <s v="Saint Helens WA9 5GG"/>
    <n v="119.8"/>
    <x v="1"/>
    <s v="Diesel"/>
    <n v="4.4325999999999997E-2"/>
  </r>
  <r>
    <d v="2023-10-01T00:00:00"/>
    <s v="S025921"/>
    <x v="77"/>
    <s v="PO148597"/>
    <s v="GRN199657"/>
    <s v="11540-0255"/>
    <s v="ADHESIVE THREADLOCK"/>
    <s v="Saint Helens WA9 5GG"/>
    <n v="119.8"/>
    <x v="1"/>
    <s v="Diesel"/>
    <n v="4.4325999999999997E-2"/>
  </r>
  <r>
    <d v="2023-10-01T00:00:00"/>
    <s v="S025921"/>
    <x v="77"/>
    <s v="PO148662"/>
    <s v="GRN199658"/>
    <s v="11565-0283"/>
    <s v="WASHER SEALING .200ID SST/RUBBER"/>
    <s v="Saint Helens WA9 5GG"/>
    <n v="119.8"/>
    <x v="1"/>
    <s v="Diesel"/>
    <n v="4.4325999999999997E-2"/>
  </r>
  <r>
    <d v="2023-10-01T00:00:00"/>
    <s v="S025921"/>
    <x v="77"/>
    <s v="PO148735"/>
    <s v="GRN199660"/>
    <s v="340-1658-1"/>
    <s v="BOLTING KIT FOR PORTAL AND GANTRY"/>
    <s v="Saint Helens WA9 5GG"/>
    <n v="119.8"/>
    <x v="1"/>
    <s v="Diesel"/>
    <n v="4.4325999999999997E-2"/>
  </r>
  <r>
    <d v="2023-11-01T00:00:00"/>
    <s v="S025921"/>
    <x v="77"/>
    <s v="PO149066"/>
    <s v="GRN199661"/>
    <n v="85212209"/>
    <s v="M12 x 45 HEX HEAD SCREW GRADE A2-70"/>
    <s v="Saint Helens WA9 5GG"/>
    <n v="119.8"/>
    <x v="1"/>
    <s v="Diesel"/>
    <n v="4.4325999999999997E-2"/>
  </r>
  <r>
    <d v="2023-10-01T00:00:00"/>
    <s v="S025921"/>
    <x v="77"/>
    <s v="PO148539"/>
    <s v="GRN199662"/>
    <s v="11700-2898"/>
    <s v="WASHER FLAT M18 SST"/>
    <s v="Saint Helens WA9 5GG"/>
    <n v="119.8"/>
    <x v="1"/>
    <s v="Diesel"/>
    <n v="4.4325999999999997E-2"/>
  </r>
  <r>
    <d v="2023-10-01T00:00:00"/>
    <s v="S025921"/>
    <x v="77"/>
    <s v="PO146552"/>
    <s v="GRN199663"/>
    <n v="101034078"/>
    <s v="DOWEL PIN 1/16 (M6) X 3/8IN (ANSI B18.8.2) - A1 SS"/>
    <s v="Saint Helens WA9 5GG"/>
    <n v="119.8"/>
    <x v="1"/>
    <s v="Diesel"/>
    <n v="4.4325999999999997E-2"/>
  </r>
  <r>
    <d v="2023-10-01T00:00:00"/>
    <s v="S025921"/>
    <x v="77"/>
    <s v="PO149300"/>
    <s v="GRN199665"/>
    <s v="11701-3598"/>
    <s v="PREDATOR 22&quot; (559MM) X 10PTS SECOND FIX WOODSAW"/>
    <s v="Saint Helens WA9 5GG"/>
    <n v="119.8"/>
    <x v="1"/>
    <s v="Diesel"/>
    <n v="4.4325999999999997E-2"/>
  </r>
  <r>
    <d v="2023-10-01T00:00:00"/>
    <s v="S025921"/>
    <x v="77"/>
    <s v="PO149300"/>
    <s v="GRN199666"/>
    <s v="11701-3599"/>
    <s v="FOLDING SQUARE - 1200MM"/>
    <s v="Saint Helens WA9 5GG"/>
    <n v="119.8"/>
    <x v="1"/>
    <s v="Diesel"/>
    <n v="4.4325999999999997E-2"/>
  </r>
  <r>
    <d v="2023-10-01T00:00:00"/>
    <s v="S025921"/>
    <x v="77"/>
    <s v="PO149262"/>
    <s v="GRN199668"/>
    <n v="85213576"/>
    <s v="M24 HIGH STRENGTH FLAT WASHER HDG"/>
    <s v="Saint Helens WA9 5GG"/>
    <n v="119.8"/>
    <x v="1"/>
    <s v="Diesel"/>
    <n v="4.4325999999999997E-2"/>
  </r>
  <r>
    <d v="2023-10-01T00:00:00"/>
    <s v="S025921"/>
    <x v="77"/>
    <s v="PO148539"/>
    <s v="GRN199669"/>
    <s v="11700-3841"/>
    <s v="CLAMP TWO LINE 1 1/2IN POLY VIBRATION DAMPING"/>
    <s v="Saint Helens WA9 5GG"/>
    <n v="119.8"/>
    <x v="1"/>
    <s v="Diesel"/>
    <n v="4.4325999999999997E-2"/>
  </r>
  <r>
    <d v="2023-10-01T00:00:00"/>
    <s v="S025921"/>
    <x v="77"/>
    <s v="PO148539"/>
    <s v="GRN199670"/>
    <s v="11700-3841"/>
    <s v="CLAMP TWO LINE 1 1/2IN POLY VIBRATION DAMPING"/>
    <s v="Saint Helens WA9 5GG"/>
    <n v="119.8"/>
    <x v="1"/>
    <s v="Diesel"/>
    <n v="4.4325999999999997E-2"/>
  </r>
  <r>
    <d v="2023-10-01T00:00:00"/>
    <s v="S025921"/>
    <x v="77"/>
    <s v="PO148597"/>
    <s v="GRN199935"/>
    <n v="85213717"/>
    <s v="M16 x 120 - B FLANGED HEX HD BOLT GRADE 10.9"/>
    <s v="Saint Helens WA9 5GG"/>
    <n v="119.8"/>
    <x v="1"/>
    <s v="Diesel"/>
    <n v="4.4325999999999997E-2"/>
  </r>
  <r>
    <d v="2023-10-01T00:00:00"/>
    <s v="S025921"/>
    <x v="77"/>
    <s v="PO147818"/>
    <s v="GRN199943"/>
    <s v="11700-6134"/>
    <s v="ANTI-SEIZE COPPER QUIKESTIX"/>
    <s v="Saint Helens WA9 5GG"/>
    <n v="119.8"/>
    <x v="1"/>
    <s v="Diesel"/>
    <n v="4.4325999999999997E-2"/>
  </r>
  <r>
    <d v="2023-09-01T00:00:00"/>
    <s v="S025431"/>
    <x v="0"/>
    <s v="PO147440"/>
    <s v="GRN196138"/>
    <s v="331-1962-1"/>
    <s v="GOLD MAESTRO PROGRAMMED KIT MOTION CONTROLLER"/>
    <s v="Boston Massachusetts"/>
    <n v="3154"/>
    <x v="0"/>
    <s v="Crude"/>
    <n v="2.5295079999999999"/>
  </r>
  <r>
    <d v="2023-10-01T00:00:00"/>
    <s v="S025921"/>
    <x v="77"/>
    <s v="PO148662"/>
    <s v="GRN199946"/>
    <s v="11565-0283"/>
    <s v="WASHER SEALING .200ID SST/RUBBER"/>
    <s v="Saint Helens WA9 5GG"/>
    <n v="119.8"/>
    <x v="1"/>
    <s v="Diesel"/>
    <n v="4.4325999999999997E-2"/>
  </r>
  <r>
    <d v="2023-10-01T00:00:00"/>
    <s v="S025921"/>
    <x v="77"/>
    <s v="PO149392"/>
    <s v="GRN199949"/>
    <n v="101026148"/>
    <s v="M3 X 35 POZI PAN HEAD SCREW A2"/>
    <s v="Saint Helens WA9 5GG"/>
    <n v="119.8"/>
    <x v="1"/>
    <s v="Diesel"/>
    <n v="4.4325999999999997E-2"/>
  </r>
  <r>
    <d v="2023-09-01T00:00:00"/>
    <s v="S025431"/>
    <x v="0"/>
    <s v="PO148469"/>
    <s v="GRN196141"/>
    <s v="11540-0480"/>
    <s v="FILTER 5  WATER"/>
    <s v="Boston Massachusetts"/>
    <n v="3154"/>
    <x v="0"/>
    <s v="Crude"/>
    <n v="1.0118031999999999E-2"/>
  </r>
  <r>
    <d v="2023-10-01T00:00:00"/>
    <s v="S025921"/>
    <x v="77"/>
    <s v="PO148539"/>
    <s v="GRN199952"/>
    <s v="11700-3841"/>
    <s v="CLAMP TWO LINE 1 1/2IN POLY VIBRATION DAMPING"/>
    <s v="Saint Helens WA9 5GG"/>
    <n v="119.8"/>
    <x v="1"/>
    <s v="Diesel"/>
    <n v="4.4325999999999997E-2"/>
  </r>
  <r>
    <d v="2023-10-01T00:00:00"/>
    <s v="S025921"/>
    <x v="77"/>
    <s v="PO143084"/>
    <s v="GRN199953"/>
    <n v="23254885"/>
    <s v="CONSUMABLES KIT FOR GANTRY/PORTAL INSTALLATION"/>
    <s v="Saint Helens WA9 5GG"/>
    <n v="119.8"/>
    <x v="1"/>
    <s v="Diesel"/>
    <n v="4.4325999999999997E-2"/>
  </r>
  <r>
    <d v="2023-09-01T00:00:00"/>
    <s v="S022670"/>
    <x v="26"/>
    <s v="PO147490"/>
    <s v="GRN196145"/>
    <s v="11583-0384"/>
    <s v="SCREW SHCS M10X25MM LG SST"/>
    <s v="Congleton CW12 1HR"/>
    <n v="12.8"/>
    <x v="2"/>
    <s v="Diesel"/>
    <n v="4.7360000000000001E-5"/>
  </r>
  <r>
    <d v="2023-09-01T00:00:00"/>
    <s v="S022670"/>
    <x v="26"/>
    <s v="PO146915"/>
    <s v="GRN196146"/>
    <s v="11700-5217"/>
    <s v="WASHER FLAT M18 GEOMET 500B"/>
    <s v="Congleton CW12 1HR"/>
    <n v="12.8"/>
    <x v="2"/>
    <s v="Diesel"/>
    <n v="4.7360000000000001E-5"/>
  </r>
  <r>
    <d v="2023-10-01T00:00:00"/>
    <s v="S025921"/>
    <x v="77"/>
    <s v="PO147606"/>
    <s v="GRN199954"/>
    <s v="11700-1159"/>
    <s v="PUSH MOUNT W/UMBRELLA .03-.28 PANEL THK LARGE HEAD"/>
    <s v="Saint Helens WA9 5GG"/>
    <n v="119.8"/>
    <x v="1"/>
    <s v="Diesel"/>
    <n v="4.4325999999999997E-2"/>
  </r>
  <r>
    <d v="2023-10-01T00:00:00"/>
    <s v="S025921"/>
    <x v="77"/>
    <s v="PO149392"/>
    <s v="GRN199971"/>
    <s v="11700-6137"/>
    <s v="WASHER FLAT 1.0&quot;ID CORROSION PROTECTION COATING"/>
    <s v="Saint Helens WA9 5GG"/>
    <n v="119.8"/>
    <x v="1"/>
    <s v="Diesel"/>
    <n v="4.4325999999999997E-2"/>
  </r>
  <r>
    <d v="2023-10-01T00:00:00"/>
    <s v="S025921"/>
    <x v="77"/>
    <s v="PO149872"/>
    <s v="GRN199979"/>
    <n v="85212134"/>
    <s v="M8 x 16 HEX HEAD SCREW GRADE A2-70"/>
    <s v="Saint Helens WA9 5GG"/>
    <n v="119.8"/>
    <x v="1"/>
    <s v="Diesel"/>
    <n v="4.4325999999999997E-2"/>
  </r>
  <r>
    <d v="2023-10-01T00:00:00"/>
    <s v="S025921"/>
    <x v="77"/>
    <s v="PO149872"/>
    <s v="GRN199987"/>
    <n v="85212136"/>
    <s v="M8 x 20 HEX HEAD SCREW GRADE A2-70"/>
    <s v="Saint Helens WA9 5GG"/>
    <n v="119.8"/>
    <x v="1"/>
    <s v="Diesel"/>
    <n v="4.4325999999999997E-2"/>
  </r>
  <r>
    <d v="2023-09-01T00:00:00"/>
    <s v="S001121"/>
    <x v="5"/>
    <s v="PO147609"/>
    <s v="GRN196152"/>
    <n v="101027210"/>
    <s v="POINT IO ANALOG INPUT MODULE ISOLATED 24V DC"/>
    <s v="Salford M5 4BE"/>
    <n v="103.6"/>
    <x v="2"/>
    <s v="Diesel"/>
    <n v="3.8331999999999998E-4"/>
  </r>
  <r>
    <d v="2023-10-01T00:00:00"/>
    <s v="S025921"/>
    <x v="77"/>
    <s v="PO145975"/>
    <s v="GRN199993"/>
    <n v="85213914"/>
    <s v="3/4&quot; UNC x 1.5&quot; HEXAGON HEAD BOLT GRADE 10.9"/>
    <s v="Saint Helens WA9 5GG"/>
    <n v="119.8"/>
    <x v="1"/>
    <s v="Diesel"/>
    <n v="4.4325999999999997E-2"/>
  </r>
  <r>
    <d v="2023-10-01T00:00:00"/>
    <s v="S025921"/>
    <x v="77"/>
    <s v="PO149410"/>
    <s v="GRN199995"/>
    <n v="85213465"/>
    <s v="M5 x 25 HEX SOCKET BUTTON HD SCREW GRADE A2-70"/>
    <s v="Saint Helens WA9 5GG"/>
    <n v="119.8"/>
    <x v="1"/>
    <s v="Diesel"/>
    <n v="4.4325999999999997E-2"/>
  </r>
  <r>
    <d v="2023-10-01T00:00:00"/>
    <s v="S025921"/>
    <x v="77"/>
    <s v="PO148079"/>
    <s v="GRN199996"/>
    <n v="85213756"/>
    <s v="M12 FLANGED ALL METAL LOCK NUT GRADE 10"/>
    <s v="Saint Helens WA9 5GG"/>
    <n v="119.8"/>
    <x v="1"/>
    <s v="Diesel"/>
    <n v="4.4325999999999997E-2"/>
  </r>
  <r>
    <d v="2023-10-01T00:00:00"/>
    <s v="S025921"/>
    <x v="77"/>
    <s v="PO149730"/>
    <s v="GRN200002"/>
    <n v="85213189"/>
    <s v="M8 x 50 HEX SOCKET HD CAP SCREW GRADE A2-70"/>
    <s v="Saint Helens WA9 5GG"/>
    <n v="119.8"/>
    <x v="1"/>
    <s v="Diesel"/>
    <n v="4.4325999999999997E-2"/>
  </r>
  <r>
    <d v="2023-10-01T00:00:00"/>
    <s v="S025921"/>
    <x v="77"/>
    <s v="PO149885"/>
    <s v="GRN200007"/>
    <n v="85213378"/>
    <s v="M4 NUT GRADE A2-70"/>
    <s v="Saint Helens WA9 5GG"/>
    <n v="119.8"/>
    <x v="1"/>
    <s v="Diesel"/>
    <n v="4.4325999999999997E-2"/>
  </r>
  <r>
    <d v="2023-10-01T00:00:00"/>
    <s v="S025921"/>
    <x v="77"/>
    <s v="PO149436"/>
    <s v="GRN200023"/>
    <n v="85213543"/>
    <s v="M10 FLAT WASHER (FORM A) A2"/>
    <s v="Saint Helens WA9 5GG"/>
    <n v="119.8"/>
    <x v="1"/>
    <s v="Diesel"/>
    <n v="4.4325999999999997E-2"/>
  </r>
  <r>
    <d v="2023-10-01T00:00:00"/>
    <s v="S025921"/>
    <x v="77"/>
    <s v="PO149410"/>
    <s v="GRN200028"/>
    <s v="11700-6136"/>
    <s v="BOLT HEX, 1&quot;-8 X 1&quot; CORROSION PROTECTION COATING"/>
    <s v="Saint Helens WA9 5GG"/>
    <n v="119.8"/>
    <x v="1"/>
    <s v="Diesel"/>
    <n v="4.4325999999999997E-2"/>
  </r>
  <r>
    <d v="2023-10-01T00:00:00"/>
    <s v="S025921"/>
    <x v="77"/>
    <s v="PO148539"/>
    <s v="GRN200037"/>
    <s v="11700-6135"/>
    <s v="SIKAFLEX 221 POLYURETHANE SEALANT, ALUMINUM GRAY 3"/>
    <s v="Saint Helens WA9 5GG"/>
    <n v="119.8"/>
    <x v="1"/>
    <s v="Diesel"/>
    <n v="4.4325999999999997E-2"/>
  </r>
  <r>
    <d v="2023-10-01T00:00:00"/>
    <s v="S025921"/>
    <x v="77"/>
    <s v="PO148380"/>
    <s v="GRN200038"/>
    <s v="11540-0281"/>
    <s v="LUBRICANT ANTI - SIEZE MOLY 1LB CAN"/>
    <s v="Saint Helens WA9 5GG"/>
    <n v="119.8"/>
    <x v="1"/>
    <s v="Diesel"/>
    <n v="4.4325999999999997E-2"/>
  </r>
  <r>
    <d v="2023-10-01T00:00:00"/>
    <s v="S025921"/>
    <x v="77"/>
    <s v="PO149410"/>
    <s v="GRN200067"/>
    <s v="11700-6136"/>
    <s v="BOLT HEX, 1&quot;-8 X 1&quot; CORROSION PROTECTION COATING"/>
    <s v="Saint Helens WA9 5GG"/>
    <n v="119.8"/>
    <x v="1"/>
    <s v="Diesel"/>
    <n v="4.4325999999999997E-2"/>
  </r>
  <r>
    <d v="2023-10-01T00:00:00"/>
    <s v="S025921"/>
    <x v="77"/>
    <s v="PO147244"/>
    <s v="GRN200070"/>
    <s v="340-1287-1"/>
    <s v="KIT BASE ANCHOR HARDWARE CONCRETE"/>
    <s v="Saint Helens WA9 5GG"/>
    <n v="119.8"/>
    <x v="1"/>
    <s v="Diesel"/>
    <n v="4.4325999999999997E-2"/>
  </r>
  <r>
    <d v="2023-09-01T00:00:00"/>
    <s v="S026602"/>
    <x v="12"/>
    <s v="PO148884"/>
    <s v="GRN196164"/>
    <n v="10212584"/>
    <s v="OIL FILTER FOR COMMON 27KVA GENERATOR"/>
    <s v="Watford WD24 7GG"/>
    <n v="302"/>
    <x v="2"/>
    <s v="Diesl"/>
    <n v="1.1173999999999999E-3"/>
  </r>
  <r>
    <d v="2023-10-01T00:00:00"/>
    <s v="S025921"/>
    <x v="77"/>
    <s v="PO148662"/>
    <s v="GRN200071"/>
    <s v="11565-0283"/>
    <s v="WASHER SEALING .200ID SST/RUBBER"/>
    <s v="Saint Helens WA9 5GG"/>
    <n v="119.8"/>
    <x v="1"/>
    <s v="Diesel"/>
    <n v="4.4325999999999997E-2"/>
  </r>
  <r>
    <d v="2023-09-01T00:00:00"/>
    <s v="S001121"/>
    <x v="5"/>
    <s v="PO148195"/>
    <s v="GRN196170"/>
    <n v="101035622"/>
    <s v="PANELVIEW 5310 TERMINAL 10.3&quot; SCREEN"/>
    <s v="Salford M5 4BE"/>
    <n v="103.6"/>
    <x v="2"/>
    <s v="Diesel"/>
    <n v="3.8331999999999998E-4"/>
  </r>
  <r>
    <d v="2023-10-01T00:00:00"/>
    <s v="S025921"/>
    <x v="77"/>
    <s v="PO148662"/>
    <s v="GRN200417"/>
    <s v="11540-0007"/>
    <s v="THREADLOCKER MED STRENGTH BLUE 9-GRAM STICK"/>
    <s v="Saint Helens WA9 5GG"/>
    <n v="119.8"/>
    <x v="1"/>
    <s v="Diesel"/>
    <n v="4.4325999999999997E-2"/>
  </r>
  <r>
    <d v="2023-09-01T00:00:00"/>
    <s v="S001121"/>
    <x v="5"/>
    <s v="PO139724"/>
    <s v="GRN196184"/>
    <n v="101036193"/>
    <s v="MOTOR POWER WITH BRAKE CONTINUOUS FLEX 10AWG - 5M"/>
    <s v="Salford M5 4BE"/>
    <n v="103.6"/>
    <x v="2"/>
    <s v="Diesel"/>
    <n v="3.8331999999999998E-4"/>
  </r>
  <r>
    <d v="2023-09-01T00:00:00"/>
    <s v="S001121"/>
    <x v="5"/>
    <s v="PO145204"/>
    <s v="GRN196186"/>
    <n v="101036607"/>
    <s v="MAGNETIC SAFETY SWITCH 24V 4PIN M12 2N.C."/>
    <s v="Salford M5 4BE"/>
    <n v="103.6"/>
    <x v="2"/>
    <s v="Diesel"/>
    <n v="3.8331999999999998E-4"/>
  </r>
  <r>
    <d v="2023-10-01T00:00:00"/>
    <s v="S025921"/>
    <x v="77"/>
    <s v="PO149036"/>
    <s v="GRN200423"/>
    <n v="85212170"/>
    <s v="M10 x 30 HEX HEAD SCREW GRADE A2-70"/>
    <s v="Saint Helens WA9 5GG"/>
    <n v="119.8"/>
    <x v="1"/>
    <s v="Diesel"/>
    <n v="4.4325999999999997E-2"/>
  </r>
  <r>
    <d v="2023-09-01T00:00:00"/>
    <s v="S022767"/>
    <x v="2"/>
    <s v="PO144140"/>
    <s v="GRN196204"/>
    <n v="30202404"/>
    <s v="FLEXIBLE BATTERY CABLE 25mm - RED LEYLAND AUTO WOO"/>
    <s v="Huddersfield HD1 3ES"/>
    <n v="180"/>
    <x v="2"/>
    <s v="Diesel"/>
    <n v="6.6599999999999993E-4"/>
  </r>
  <r>
    <d v="2023-09-01T00:00:00"/>
    <s v="S023284"/>
    <x v="19"/>
    <s v="PO139936"/>
    <s v="GRN196209"/>
    <n v="101034024"/>
    <s v="MAIN CONTROL PANEL"/>
    <s v="Leicester LE19 2DT"/>
    <n v="144"/>
    <x v="1"/>
    <s v="Diesel"/>
    <n v="5.3280000000000001E-2"/>
  </r>
  <r>
    <d v="2023-10-01T00:00:00"/>
    <s v="S025921"/>
    <x v="77"/>
    <s v="PO149436"/>
    <s v="GRN200440"/>
    <n v="85213543"/>
    <s v="M10 FLAT WASHER (FORM A) A2"/>
    <s v="Saint Helens WA9 5GG"/>
    <n v="119.8"/>
    <x v="1"/>
    <s v="Diesel"/>
    <n v="4.4325999999999997E-2"/>
  </r>
  <r>
    <d v="2023-10-01T00:00:00"/>
    <s v="S025921"/>
    <x v="77"/>
    <s v="PO149340"/>
    <s v="GRN200451"/>
    <n v="85213461"/>
    <s v="M5 x 10 HEX SOCKET BUTTON HD SCREW GRADE A2-70"/>
    <s v="Saint Helens WA9 5GG"/>
    <n v="119.8"/>
    <x v="1"/>
    <s v="Diesel"/>
    <n v="4.4325999999999997E-2"/>
  </r>
  <r>
    <d v="2023-10-01T00:00:00"/>
    <s v="S025921"/>
    <x v="77"/>
    <s v="PO149392"/>
    <s v="GRN200458"/>
    <n v="101026148"/>
    <s v="M3 X 35 POZI PAN HEAD SCREW A2"/>
    <s v="Saint Helens WA9 5GG"/>
    <n v="119.8"/>
    <x v="1"/>
    <s v="Diesel"/>
    <n v="4.4325999999999997E-2"/>
  </r>
  <r>
    <d v="2023-10-01T00:00:00"/>
    <s v="S025921"/>
    <x v="77"/>
    <s v="PO148539"/>
    <s v="GRN200502"/>
    <s v="11700-6135"/>
    <s v="SIKAFLEX 221 POLYURETHANE SEALANT, ALUMINUM GRAY 3"/>
    <s v="Saint Helens WA9 5GG"/>
    <n v="119.8"/>
    <x v="1"/>
    <s v="Diesel"/>
    <n v="4.4325999999999997E-2"/>
  </r>
  <r>
    <d v="2023-10-01T00:00:00"/>
    <s v="S025921"/>
    <x v="77"/>
    <s v="PO148597"/>
    <s v="GRN200510"/>
    <s v="11540-0255"/>
    <s v="ADHESIVE THREADLOCK"/>
    <s v="Saint Helens WA9 5GG"/>
    <n v="119.8"/>
    <x v="1"/>
    <s v="Diesel"/>
    <n v="4.4325999999999997E-2"/>
  </r>
  <r>
    <d v="2023-10-01T00:00:00"/>
    <s v="S025921"/>
    <x v="77"/>
    <s v="PO149104"/>
    <s v="GRN200518"/>
    <s v="11701-3557"/>
    <s v="M12 X 1.5 X 40 HEX HEAD SCREW GRADE 8.8"/>
    <s v="Saint Helens WA9 5GG"/>
    <n v="119.8"/>
    <x v="1"/>
    <s v="Diesel"/>
    <n v="4.4325999999999997E-2"/>
  </r>
  <r>
    <d v="2023-10-01T00:00:00"/>
    <s v="S025921"/>
    <x v="77"/>
    <s v="PO150503"/>
    <s v="GRN200695"/>
    <n v="85213539"/>
    <s v="M5 FLAT WASHER (FORM A) A2"/>
    <s v="Saint Helens WA9 5GG"/>
    <n v="119.8"/>
    <x v="1"/>
    <s v="Diesel"/>
    <n v="4.4325999999999997E-2"/>
  </r>
  <r>
    <d v="2023-10-01T00:00:00"/>
    <s v="S025921"/>
    <x v="77"/>
    <s v="PO149917"/>
    <s v="GRN200753"/>
    <n v="101010594"/>
    <s v="M8 x 40 HEXAGON SOCKET GRUB SCREW CUP POINT A2-70"/>
    <s v="Saint Helens WA9 5GG"/>
    <n v="119.8"/>
    <x v="1"/>
    <s v="Diesel"/>
    <n v="4.4325999999999997E-2"/>
  </r>
  <r>
    <d v="2023-10-01T00:00:00"/>
    <s v="S025921"/>
    <x v="77"/>
    <s v="PO149410"/>
    <s v="GRN200760"/>
    <s v="11700-6136"/>
    <s v="BOLT HEX, 1&quot;-8 X 1&quot; CORROSION PROTECTION COATING"/>
    <s v="Saint Helens WA9 5GG"/>
    <n v="119.8"/>
    <x v="1"/>
    <s v="Diesel"/>
    <n v="4.4325999999999997E-2"/>
  </r>
  <r>
    <d v="2023-10-01T00:00:00"/>
    <s v="S025921"/>
    <x v="77"/>
    <s v="PO144742"/>
    <s v="GRN200823"/>
    <s v="340-1287-1"/>
    <s v="KIT BASE ANCHOR HARDWARE CONCRETE"/>
    <s v="Saint Helens WA9 5GG"/>
    <n v="119.8"/>
    <x v="1"/>
    <s v="Diesel"/>
    <n v="4.4325999999999997E-2"/>
  </r>
  <r>
    <d v="2023-10-01T00:00:00"/>
    <s v="S025921"/>
    <x v="77"/>
    <s v="PO145645"/>
    <s v="GRN200864"/>
    <s v="11700-4001"/>
    <s v="CABLE TIE ADHESIVE MOUNT 1.0IN X 1.0IN"/>
    <s v="Saint Helens WA9 5GG"/>
    <n v="119.8"/>
    <x v="1"/>
    <s v="Diesel"/>
    <n v="4.4325999999999997E-2"/>
  </r>
  <r>
    <d v="2023-11-01T00:00:00"/>
    <s v="S025921"/>
    <x v="77"/>
    <s v="PO141757"/>
    <s v="GRN200916"/>
    <n v="10256100"/>
    <s v="INSTALLATION TOOL KIT FOR PORTAL/GANTRY"/>
    <s v="Saint Helens WA9 5GG"/>
    <n v="119.8"/>
    <x v="1"/>
    <s v="Diesel"/>
    <n v="4.4325999999999997E-2"/>
  </r>
  <r>
    <d v="2023-11-01T00:00:00"/>
    <s v="S025921"/>
    <x v="77"/>
    <s v="PO147558"/>
    <s v="GRN200971"/>
    <n v="101037768"/>
    <s v="ADBLUE - 10 LITRE CAN FASTENAL ChemPlus+ 10Ltr AdB"/>
    <s v="Saint Helens WA9 5GG"/>
    <n v="119.8"/>
    <x v="1"/>
    <s v="Diesel"/>
    <n v="4.4325999999999997E-2"/>
  </r>
  <r>
    <d v="2023-11-01T00:00:00"/>
    <s v="S025921"/>
    <x v="77"/>
    <s v="PO147454"/>
    <s v="GRN201009"/>
    <s v="361-1362-1"/>
    <s v="TOP-DOWN SHOOTER FLOOR FIXING KIT"/>
    <s v="Saint Helens WA9 5GG"/>
    <n v="119.8"/>
    <x v="1"/>
    <s v="Diesel"/>
    <n v="4.4325999999999997E-2"/>
  </r>
  <r>
    <d v="2023-11-01T00:00:00"/>
    <s v="S025921"/>
    <x v="77"/>
    <s v="PO146260"/>
    <s v="GRN201095"/>
    <s v="11700-3841"/>
    <s v="CLAMP TWO LINE 1 1/2IN POLY VIBRATION DAMPING"/>
    <s v="Saint Helens WA9 5GG"/>
    <n v="119.8"/>
    <x v="1"/>
    <s v="Diesel"/>
    <n v="4.4325999999999997E-2"/>
  </r>
  <r>
    <d v="2023-11-01T00:00:00"/>
    <s v="S025921"/>
    <x v="77"/>
    <s v="PO149410"/>
    <s v="GRN201257"/>
    <s v="11700-3053"/>
    <s v="WIRE BRUSH 7/8 X18&quot; LOOP HANDLE"/>
    <s v="Saint Helens WA9 5GG"/>
    <n v="119.8"/>
    <x v="1"/>
    <s v="Diesel"/>
    <n v="4.4325999999999997E-2"/>
  </r>
  <r>
    <d v="2023-11-01T00:00:00"/>
    <s v="S025921"/>
    <x v="77"/>
    <s v="PO143084"/>
    <s v="GRN201387"/>
    <n v="23254885"/>
    <s v="CONSUMABLES KIT FOR GANTRY/PORTAL INSTALLATION"/>
    <s v="Saint Helens WA9 5GG"/>
    <n v="119.8"/>
    <x v="1"/>
    <s v="Diesel"/>
    <n v="4.4325999999999997E-2"/>
  </r>
  <r>
    <d v="2023-09-01T00:00:00"/>
    <s v="S001571"/>
    <x v="10"/>
    <s v="PO147592"/>
    <s v="GRN196229"/>
    <n v="42205718"/>
    <s v="WEATHER HOOD (180) VERTICAL MOUNTING SICK 2063050"/>
    <s v="St Albans AL1 5BN"/>
    <n v="298"/>
    <x v="2"/>
    <s v="Diesel"/>
    <n v="1.1026E-3"/>
  </r>
  <r>
    <d v="2023-09-01T00:00:00"/>
    <s v="S001571"/>
    <x v="10"/>
    <s v="PO141891"/>
    <s v="GRN196230"/>
    <s v="11700-5373"/>
    <s v="HOOD LASER SENSOR LMS141 SERIES"/>
    <s v="St Albans AL1 5BN"/>
    <n v="298"/>
    <x v="2"/>
    <s v="Diesel"/>
    <n v="1.1026E-3"/>
  </r>
  <r>
    <d v="2023-11-01T00:00:00"/>
    <s v="S025921"/>
    <x v="77"/>
    <s v="PO147244"/>
    <s v="GRN201602"/>
    <s v="340-1369-1"/>
    <s v="KIT HARDWARE"/>
    <s v="Saint Helens WA9 5GG"/>
    <n v="119.8"/>
    <x v="1"/>
    <s v="Diesel"/>
    <n v="4.4325999999999997E-2"/>
  </r>
  <r>
    <d v="2023-11-01T00:00:00"/>
    <s v="S025921"/>
    <x v="77"/>
    <s v="PO149872"/>
    <s v="GRN201604"/>
    <n v="85213914"/>
    <s v="3/4&quot; UNC x 1.5&quot; HEXAGON HEAD BOLT GRADE 10.9"/>
    <s v="Saint Helens WA9 5GG"/>
    <n v="119.8"/>
    <x v="1"/>
    <s v="Diesel"/>
    <n v="4.4325999999999997E-2"/>
  </r>
  <r>
    <d v="2023-11-01T00:00:00"/>
    <s v="S025921"/>
    <x v="77"/>
    <s v="PO149753"/>
    <s v="GRN201605"/>
    <n v="101037768"/>
    <s v="ADBLUE - 10 LITRE CAN FASTENAL ChemPlus+ 10Ltr AdB"/>
    <s v="Saint Helens WA9 5GG"/>
    <n v="119.8"/>
    <x v="1"/>
    <s v="Diesel"/>
    <n v="4.4325999999999997E-2"/>
  </r>
  <r>
    <d v="2023-11-01T00:00:00"/>
    <s v="S025921"/>
    <x v="77"/>
    <s v="PO148539"/>
    <s v="GRN201611"/>
    <s v="11700-3841"/>
    <s v="CLAMP TWO LINE 1 1/2IN POLY VIBRATION DAMPING"/>
    <s v="Saint Helens WA9 5GG"/>
    <n v="119.8"/>
    <x v="1"/>
    <s v="Diesel"/>
    <n v="4.4325999999999997E-2"/>
  </r>
  <r>
    <d v="2023-11-01T00:00:00"/>
    <s v="S025921"/>
    <x v="77"/>
    <s v="PO148539"/>
    <s v="GRN201624"/>
    <s v="11700-3841"/>
    <s v="CLAMP TWO LINE 1 1/2IN POLY VIBRATION DAMPING"/>
    <s v="Saint Helens WA9 5GG"/>
    <n v="119.8"/>
    <x v="1"/>
    <s v="Diesel"/>
    <n v="4.4325999999999997E-2"/>
  </r>
  <r>
    <d v="2023-09-01T00:00:00"/>
    <s v="S001121"/>
    <x v="5"/>
    <s v="PO148971"/>
    <s v="GRN196236"/>
    <n v="42201551"/>
    <s v="E BOX PAINTED RAL 7035200 x 200 x 120 RITTAL EB 15"/>
    <s v="Salford M5 4BE"/>
    <n v="103.6"/>
    <x v="2"/>
    <s v="Diesel"/>
    <n v="3.8331999999999998E-4"/>
  </r>
  <r>
    <d v="2023-11-01T00:00:00"/>
    <s v="S025921"/>
    <x v="77"/>
    <s v="PO147072"/>
    <s v="GRN201666"/>
    <s v="11700-4001"/>
    <s v="CABLE TIE ADHESIVE MOUNT 1.0IN X 1.0IN"/>
    <s v="Saint Helens WA9 5GG"/>
    <n v="119.8"/>
    <x v="1"/>
    <s v="Diesel"/>
    <n v="4.4325999999999997E-2"/>
  </r>
  <r>
    <d v="2023-11-01T00:00:00"/>
    <s v="S025921"/>
    <x v="77"/>
    <s v="PO148662"/>
    <s v="GRN201744"/>
    <s v="11540-0645"/>
    <s v="MARKER LIQUID PAINT RED FINE TIP"/>
    <s v="Saint Helens WA9 5GG"/>
    <n v="119.8"/>
    <x v="1"/>
    <s v="Diesel"/>
    <n v="4.4325999999999997E-2"/>
  </r>
  <r>
    <d v="2023-09-01T00:00:00"/>
    <s v="S022767"/>
    <x v="2"/>
    <s v="PO149070"/>
    <s v="GRN196239"/>
    <n v="30202403"/>
    <s v="FLEXIBLE BATTERY CABLE 25mm - BLACK LEYLAND AUTO W"/>
    <s v="Huddersfield HD1 3ES"/>
    <n v="180"/>
    <x v="2"/>
    <s v="Diesel"/>
    <n v="6.6599999999999993E-4"/>
  </r>
  <r>
    <d v="2023-11-01T00:00:00"/>
    <s v="S025921"/>
    <x v="77"/>
    <s v="PO149340"/>
    <s v="GRN201761"/>
    <n v="101041518"/>
    <s v="M12 x 1.75 x 16mm BLACK DOG POINT SET SCREW"/>
    <s v="Saint Helens WA9 5GG"/>
    <n v="119.8"/>
    <x v="1"/>
    <s v="Diesel"/>
    <n v="4.4325999999999997E-2"/>
  </r>
  <r>
    <d v="2023-11-01T00:00:00"/>
    <s v="S025921"/>
    <x v="77"/>
    <s v="PO149340"/>
    <s v="GRN201762"/>
    <n v="101041518"/>
    <s v="M12 x 1.75 x 16mm BLACK DOG POINT SET SCREW"/>
    <s v="Saint Helens WA9 5GG"/>
    <n v="119.8"/>
    <x v="1"/>
    <s v="Diesel"/>
    <n v="4.4325999999999997E-2"/>
  </r>
  <r>
    <d v="2023-09-01T00:00:00"/>
    <s v="S001121"/>
    <x v="5"/>
    <s v="PO148114"/>
    <s v="GRN196242"/>
    <n v="101027208"/>
    <s v="COMPACT GUARDLOGIX DUAL ETHERNET 2MB COMPACTLOGIX"/>
    <s v="Salford M5 4BE"/>
    <n v="103.6"/>
    <x v="2"/>
    <s v="Diesel"/>
    <n v="3.8331999999999998E-4"/>
  </r>
  <r>
    <d v="2023-09-01T00:00:00"/>
    <s v="S025431"/>
    <x v="0"/>
    <s v="PO146860"/>
    <s v="GRN196245"/>
    <s v="331-2006-2"/>
    <s v="PCA COMMON SYSTEM CONTROLLER H"/>
    <s v="Boston Massachusetts"/>
    <n v="3154"/>
    <x v="0"/>
    <s v="Crude"/>
    <n v="1.0118031999999999E-2"/>
  </r>
  <r>
    <d v="2023-11-01T00:00:00"/>
    <s v="S025921"/>
    <x v="77"/>
    <s v="PO147818"/>
    <s v="GRN201784"/>
    <s v="11700-6134"/>
    <s v="ANTI-SEIZE COPPER QUIKESTIX"/>
    <s v="Saint Helens WA9 5GG"/>
    <n v="119.8"/>
    <x v="1"/>
    <s v="Diesel"/>
    <n v="4.4325999999999997E-2"/>
  </r>
  <r>
    <d v="2023-11-01T00:00:00"/>
    <s v="S025921"/>
    <x v="77"/>
    <s v="PO148662"/>
    <s v="GRN201790"/>
    <s v="11565-0283"/>
    <s v="WASHER SEALING .200ID SST/RUBBER"/>
    <s v="Saint Helens WA9 5GG"/>
    <n v="119.8"/>
    <x v="1"/>
    <s v="Diesel"/>
    <n v="4.4325999999999997E-2"/>
  </r>
  <r>
    <d v="2023-11-01T00:00:00"/>
    <s v="S025921"/>
    <x v="77"/>
    <s v="PO149872"/>
    <s v="GRN201791"/>
    <s v="11563-0158"/>
    <s v="WASHER FLAT OVERSIZE M5ID STL-Z"/>
    <s v="Saint Helens WA9 5GG"/>
    <n v="119.8"/>
    <x v="1"/>
    <s v="Diesel"/>
    <n v="4.4325999999999997E-2"/>
  </r>
  <r>
    <d v="2023-11-01T00:00:00"/>
    <s v="S025921"/>
    <x v="77"/>
    <s v="PO147614"/>
    <s v="GRN201793"/>
    <s v="11700-1649"/>
    <s v="EPOXY 9.3 OZ"/>
    <s v="Saint Helens WA9 5GG"/>
    <n v="119.8"/>
    <x v="1"/>
    <s v="Diesel"/>
    <n v="4.4325999999999997E-2"/>
  </r>
  <r>
    <d v="2023-11-01T00:00:00"/>
    <s v="S025921"/>
    <x v="77"/>
    <s v="PO149392"/>
    <s v="GRN201799"/>
    <n v="85213707"/>
    <s v="M16 X 45 - B FLANGED HEX HEAD BOLT GRADE 10.9"/>
    <s v="Saint Helens WA9 5GG"/>
    <n v="119.8"/>
    <x v="1"/>
    <s v="Diesel"/>
    <n v="4.4325999999999997E-2"/>
  </r>
  <r>
    <d v="2023-09-01T00:00:00"/>
    <s v="S025431"/>
    <x v="0"/>
    <s v="PO142859"/>
    <s v="GRN196253"/>
    <s v="331-0754-2"/>
    <s v="SOURCE ASSEMBLY - 2 APERTURES WIDE"/>
    <s v="Boston Massachusetts"/>
    <n v="3154"/>
    <x v="0"/>
    <s v="Crude"/>
    <n v="2.5295079999999999"/>
  </r>
  <r>
    <d v="2023-11-01T00:00:00"/>
    <s v="S025921"/>
    <x v="77"/>
    <s v="PO149885"/>
    <s v="GRN201801"/>
    <n v="85213502"/>
    <s v="M10 FLAT WASHER (FORM A)"/>
    <s v="Saint Helens WA9 5GG"/>
    <n v="119.8"/>
    <x v="1"/>
    <s v="Diesel"/>
    <n v="4.4325999999999997E-2"/>
  </r>
  <r>
    <d v="2023-06-01T00:00:00"/>
    <s v="S002239"/>
    <x v="17"/>
    <s v="PO143492"/>
    <s v="GRN188777"/>
    <n v="101022020"/>
    <s v="TCU - HV, 3.0 ton, -40 to +55 C"/>
    <s v="UT 84104"/>
    <n v="4725"/>
    <x v="4"/>
    <s v="Aviation"/>
    <n v="8.3086819200000015"/>
  </r>
  <r>
    <d v="2023-11-01T00:00:00"/>
    <s v="S025921"/>
    <x v="77"/>
    <s v="PO149410"/>
    <s v="GRN201803"/>
    <n v="85212204"/>
    <s v="M12 x 30 HEX HEAD SCREW GRADE A2-70"/>
    <s v="Saint Helens WA9 5GG"/>
    <n v="119.8"/>
    <x v="1"/>
    <s v="Diesel"/>
    <n v="4.4325999999999997E-2"/>
  </r>
  <r>
    <d v="2023-09-01T00:00:00"/>
    <s v="S025431"/>
    <x v="0"/>
    <s v="PO143366"/>
    <s v="GRN196257"/>
    <s v="340-1290-1"/>
    <s v="ASSEMBLY OPERATOR CONSOLE"/>
    <s v="Boston Massachusetts"/>
    <n v="3154"/>
    <x v="0"/>
    <s v="Crude"/>
    <n v="2.5295079999999999"/>
  </r>
  <r>
    <d v="2023-11-01T00:00:00"/>
    <s v="S025921"/>
    <x v="77"/>
    <s v="PO149410"/>
    <s v="GRN201823"/>
    <n v="85212110"/>
    <s v="M6 x 20 HEX HEAD SCREW GRADE A2-70"/>
    <s v="Saint Helens WA9 5GG"/>
    <n v="119.8"/>
    <x v="1"/>
    <s v="Diesel"/>
    <n v="4.4325999999999997E-2"/>
  </r>
  <r>
    <d v="2023-11-01T00:00:00"/>
    <s v="S025921"/>
    <x v="77"/>
    <s v="PO149392"/>
    <s v="GRN201826"/>
    <n v="101026148"/>
    <s v="M3 X 35 POZI PAN HEAD SCREW A2"/>
    <s v="Saint Helens WA9 5GG"/>
    <n v="119.8"/>
    <x v="1"/>
    <s v="Diesel"/>
    <n v="4.4325999999999997E-2"/>
  </r>
  <r>
    <d v="2023-11-01T00:00:00"/>
    <s v="S025921"/>
    <x v="77"/>
    <s v="PO149410"/>
    <s v="GRN201950"/>
    <s v="11700-6136"/>
    <s v="BOLT HEX, 1&quot;-8 X 1&quot; CORROSION PROTECTION COATING"/>
    <s v="Saint Helens WA9 5GG"/>
    <n v="119.8"/>
    <x v="1"/>
    <s v="Diesel"/>
    <n v="4.4325999999999997E-2"/>
  </r>
  <r>
    <d v="2023-11-01T00:00:00"/>
    <s v="S025921"/>
    <x v="77"/>
    <s v="PO149436"/>
    <s v="GRN201954"/>
    <n v="85213543"/>
    <s v="M10 FLAT WASHER (FORM A) A2"/>
    <s v="Saint Helens WA9 5GG"/>
    <n v="119.8"/>
    <x v="1"/>
    <s v="Diesel"/>
    <n v="4.4325999999999997E-2"/>
  </r>
  <r>
    <d v="2023-11-01T00:00:00"/>
    <s v="S025921"/>
    <x v="77"/>
    <s v="PO148662"/>
    <s v="GRN201960"/>
    <s v="11565-0283"/>
    <s v="WASHER SEALING .200ID SST/RUBBER"/>
    <s v="Saint Helens WA9 5GG"/>
    <n v="119.8"/>
    <x v="1"/>
    <s v="Diesel"/>
    <n v="4.4325999999999997E-2"/>
  </r>
  <r>
    <d v="2023-11-01T00:00:00"/>
    <s v="S025921"/>
    <x v="77"/>
    <s v="PO145677"/>
    <s v="GRN201968"/>
    <n v="85213542"/>
    <s v="M8 FLAT WASHER (FORM A) A2"/>
    <s v="Saint Helens WA9 5GG"/>
    <n v="119.8"/>
    <x v="1"/>
    <s v="Diesel"/>
    <n v="4.4325999999999997E-2"/>
  </r>
  <r>
    <d v="2023-11-01T00:00:00"/>
    <s v="S025921"/>
    <x v="77"/>
    <s v="PO145975"/>
    <s v="GRN201974"/>
    <n v="85213914"/>
    <s v="3/4&quot; UNC x 1.5&quot; HEXAGON HEAD BOLT GRADE 10.9"/>
    <s v="Saint Helens WA9 5GG"/>
    <n v="119.8"/>
    <x v="1"/>
    <s v="Diesel"/>
    <n v="4.4325999999999997E-2"/>
  </r>
  <r>
    <d v="2023-11-01T00:00:00"/>
    <s v="S025921"/>
    <x v="77"/>
    <s v="PO149392"/>
    <s v="GRN201989"/>
    <s v="11700-6137"/>
    <s v="WASHER FLAT 1.0&quot;ID CORROSION PROTECTION COATING"/>
    <s v="Saint Helens WA9 5GG"/>
    <n v="119.8"/>
    <x v="1"/>
    <s v="Diesel"/>
    <n v="4.4325999999999997E-2"/>
  </r>
  <r>
    <d v="2023-11-01T00:00:00"/>
    <s v="S025921"/>
    <x v="77"/>
    <s v="PO149972"/>
    <s v="GRN202010"/>
    <n v="85213173"/>
    <s v="M6 x 25 HEX SOCKET HD CAP SCREW GRADE A2-70"/>
    <s v="Saint Helens WA9 5GG"/>
    <n v="119.8"/>
    <x v="1"/>
    <s v="Diesel"/>
    <n v="4.4325999999999997E-2"/>
  </r>
  <r>
    <d v="2023-11-01T00:00:00"/>
    <s v="S025921"/>
    <x v="77"/>
    <s v="PO150114"/>
    <s v="GRN202021"/>
    <n v="101010000"/>
    <s v="M5 AVDEL EUROSERT 39006-75030 GRIP RANGE 0.25-3MM"/>
    <s v="Saint Helens WA9 5GG"/>
    <n v="119.8"/>
    <x v="1"/>
    <s v="Diesel"/>
    <n v="4.4325999999999997E-2"/>
  </r>
  <r>
    <d v="2023-11-01T00:00:00"/>
    <s v="S025921"/>
    <x v="77"/>
    <s v="PO149237"/>
    <s v="GRN202028"/>
    <n v="101032650"/>
    <s v="M6 X 8MM SOCKET FLANGED BUTTON HEAD SCREW A2"/>
    <s v="Saint Helens WA9 5GG"/>
    <n v="119.8"/>
    <x v="1"/>
    <s v="Diesel"/>
    <n v="4.4325999999999997E-2"/>
  </r>
  <r>
    <d v="2023-11-01T00:00:00"/>
    <s v="S025921"/>
    <x v="77"/>
    <s v="PO148597"/>
    <s v="GRN202038"/>
    <n v="85213717"/>
    <s v="M16 x 120 - B FLANGED HEX HD BOLT GRADE 10.9"/>
    <s v="Saint Helens WA9 5GG"/>
    <n v="119.8"/>
    <x v="1"/>
    <s v="Diesel"/>
    <n v="4.4325999999999997E-2"/>
  </r>
  <r>
    <d v="2023-11-01T00:00:00"/>
    <s v="S025921"/>
    <x v="77"/>
    <s v="PO149653"/>
    <s v="GRN202052"/>
    <s v="11700-5372"/>
    <s v="HOSE CLAMP T-BOLT, RANGE 6-25/32&quot; TO 7-3/32&quot; 316SS"/>
    <s v="Saint Helens WA9 5GG"/>
    <n v="119.8"/>
    <x v="1"/>
    <s v="Diesel"/>
    <n v="4.4325999999999997E-2"/>
  </r>
  <r>
    <d v="2023-11-01T00:00:00"/>
    <s v="S025921"/>
    <x v="77"/>
    <s v="PO148539"/>
    <s v="GRN202055"/>
    <s v="11700-6135"/>
    <s v="SIKAFLEX 221 POLYURETHANE SEALANT, ALUMINUM GRAY 3"/>
    <s v="Saint Helens WA9 5GG"/>
    <n v="119.8"/>
    <x v="1"/>
    <s v="Diesel"/>
    <n v="4.4325999999999997E-2"/>
  </r>
  <r>
    <d v="2023-11-01T00:00:00"/>
    <s v="S025921"/>
    <x v="77"/>
    <s v="PO143078"/>
    <s v="GRN202183"/>
    <n v="10256100"/>
    <s v="INSTALLATION TOOL KIT FOR PORTAL/GANTRY"/>
    <s v="Saint Helens WA9 5GG"/>
    <n v="119.8"/>
    <x v="1"/>
    <s v="Diesel"/>
    <n v="4.4325999999999997E-2"/>
  </r>
  <r>
    <d v="2023-11-01T00:00:00"/>
    <s v="S025921"/>
    <x v="77"/>
    <s v="PO143078"/>
    <s v="GRN202184"/>
    <n v="10256100"/>
    <s v="INSTALLATION TOOL KIT FOR PORTAL/GANTRY"/>
    <s v="Saint Helens WA9 5GG"/>
    <n v="119.8"/>
    <x v="1"/>
    <s v="Diesel"/>
    <n v="4.4325999999999997E-2"/>
  </r>
  <r>
    <d v="2023-11-01T00:00:00"/>
    <s v="S025921"/>
    <x v="77"/>
    <s v="PO149410"/>
    <s v="GRN202285"/>
    <n v="85212204"/>
    <s v="M12 x 30 HEX HEAD SCREW GRADE A2-70"/>
    <s v="Saint Helens WA9 5GG"/>
    <n v="119.8"/>
    <x v="1"/>
    <s v="Diesel"/>
    <n v="4.4325999999999997E-2"/>
  </r>
  <r>
    <d v="2023-11-01T00:00:00"/>
    <s v="S025921"/>
    <x v="77"/>
    <s v="PO149340"/>
    <s v="GRN202286"/>
    <s v="11700-5179"/>
    <s v="WASHER FLAT M20 GEOMET 500B"/>
    <s v="Saint Helens WA9 5GG"/>
    <n v="119.8"/>
    <x v="1"/>
    <s v="Diesel"/>
    <n v="4.4325999999999997E-2"/>
  </r>
  <r>
    <d v="2023-11-01T00:00:00"/>
    <s v="S025921"/>
    <x v="77"/>
    <s v="PO149073"/>
    <s v="GRN202292"/>
    <n v="23202263"/>
    <s v="GANTRY/PORTAL CABLE MANAGEMENT FASTENER KIT (BOF)"/>
    <s v="Saint Helens WA9 5GG"/>
    <n v="119.8"/>
    <x v="1"/>
    <s v="Diesel"/>
    <n v="4.4325999999999997E-2"/>
  </r>
  <r>
    <d v="2023-11-01T00:00:00"/>
    <s v="S025921"/>
    <x v="77"/>
    <s v="PO143084"/>
    <s v="GRN202295"/>
    <n v="23254885"/>
    <s v="CONSUMABLES KIT FOR GANTRY/PORTAL INSTALLATION"/>
    <s v="Saint Helens WA9 5GG"/>
    <n v="119.8"/>
    <x v="1"/>
    <s v="Diesel"/>
    <n v="4.4325999999999997E-2"/>
  </r>
  <r>
    <d v="2023-11-01T00:00:00"/>
    <s v="S025921"/>
    <x v="77"/>
    <s v="PO149073"/>
    <s v="GRN202299"/>
    <n v="23202263"/>
    <s v="GANTRY/PORTAL CABLE MANAGEMENT FASTENER KIT (BOF)"/>
    <s v="Saint Helens WA9 5GG"/>
    <n v="119.8"/>
    <x v="1"/>
    <s v="Diesel"/>
    <n v="4.4325999999999997E-2"/>
  </r>
  <r>
    <d v="2023-11-01T00:00:00"/>
    <s v="S025921"/>
    <x v="77"/>
    <s v="PO149410"/>
    <s v="GRN202435"/>
    <s v="11700-5216"/>
    <s v="BOLT HEX DIN 933 M18 X 2.5X 40MM GEOMET STL"/>
    <s v="Saint Helens WA9 5GG"/>
    <n v="119.8"/>
    <x v="1"/>
    <s v="Diesel"/>
    <n v="4.4325999999999997E-2"/>
  </r>
  <r>
    <d v="2023-11-01T00:00:00"/>
    <s v="S025921"/>
    <x v="77"/>
    <s v="PO149392"/>
    <s v="GRN202447"/>
    <n v="85213707"/>
    <s v="M16 X 45 - B FLANGED HEX HEAD BOLT GRADE 10.9"/>
    <s v="Saint Helens WA9 5GG"/>
    <n v="119.8"/>
    <x v="1"/>
    <s v="Diesel"/>
    <n v="4.4325999999999997E-2"/>
  </r>
  <r>
    <d v="2023-06-01T00:00:00"/>
    <s v="S002239"/>
    <x v="17"/>
    <s v="PO143492"/>
    <s v="GRN188789"/>
    <n v="101022020"/>
    <s v="TCU - HV, 3.0 ton, -40 to +55 C"/>
    <s v="UT 84104"/>
    <n v="4725"/>
    <x v="4"/>
    <s v="Aviation"/>
    <n v="8.3086819200000015"/>
  </r>
  <r>
    <d v="2023-06-01T00:00:00"/>
    <s v="S002239"/>
    <x v="17"/>
    <s v="PO143492"/>
    <s v="GRN190145"/>
    <n v="101022020"/>
    <s v="TCU - HV, 3.0 ton, -40 to +55 C"/>
    <s v="UT 84104"/>
    <n v="4725"/>
    <x v="4"/>
    <s v="Aviation"/>
    <n v="8.3086819200000015"/>
  </r>
  <r>
    <d v="2023-11-01T00:00:00"/>
    <s v="S025921"/>
    <x v="77"/>
    <s v="PO149964"/>
    <s v="GRN202455"/>
    <n v="85209696"/>
    <s v="M10 x 40 HEX HEAD SCREW GRADE 10.9"/>
    <s v="Saint Helens WA9 5GG"/>
    <n v="119.8"/>
    <x v="1"/>
    <s v="Diesel"/>
    <n v="4.4325999999999997E-2"/>
  </r>
  <r>
    <d v="2023-11-01T00:00:00"/>
    <s v="S025921"/>
    <x v="77"/>
    <s v="PO149917"/>
    <s v="GRN202474"/>
    <n v="101033774"/>
    <s v="DOWEL PIN 6 DIA x 22 BS8734/ISO8734 TYPE B MILD ST"/>
    <s v="Saint Helens WA9 5GG"/>
    <n v="119.8"/>
    <x v="1"/>
    <s v="Diesel"/>
    <n v="4.4325999999999997E-2"/>
  </r>
  <r>
    <d v="2023-11-01T00:00:00"/>
    <s v="S025921"/>
    <x v="77"/>
    <s v="PO148539"/>
    <s v="GRN202478"/>
    <s v="11700-3841"/>
    <s v="CLAMP TWO LINE 1 1/2IN POLY VIBRATION DAMPING"/>
    <s v="Saint Helens WA9 5GG"/>
    <n v="119.8"/>
    <x v="1"/>
    <s v="Diesel"/>
    <n v="4.4325999999999997E-2"/>
  </r>
  <r>
    <d v="2023-11-01T00:00:00"/>
    <s v="S025921"/>
    <x v="77"/>
    <s v="PO149392"/>
    <s v="GRN202511"/>
    <n v="101026148"/>
    <s v="M3 X 35 POZI PAN HEAD SCREW A2"/>
    <s v="Saint Helens WA9 5GG"/>
    <n v="119.8"/>
    <x v="1"/>
    <s v="Diesel"/>
    <n v="4.4325999999999997E-2"/>
  </r>
  <r>
    <d v="2023-11-01T00:00:00"/>
    <s v="S025921"/>
    <x v="77"/>
    <s v="PO148597"/>
    <s v="GRN202524"/>
    <s v="11700-6134"/>
    <s v="ANTI-SEIZE COPPER QUIKESTIX"/>
    <s v="Saint Helens WA9 5GG"/>
    <n v="119.8"/>
    <x v="1"/>
    <s v="Diesel"/>
    <n v="4.4325999999999997E-2"/>
  </r>
  <r>
    <d v="2023-11-01T00:00:00"/>
    <s v="S025921"/>
    <x v="77"/>
    <s v="PO150828"/>
    <s v="GRN202530"/>
    <s v="11700-6135"/>
    <s v="SIKAFLEX 221 POLYURETHANE SEALANT, ALUMINUM GRAY 3"/>
    <s v="Saint Helens WA9 5GG"/>
    <n v="119.8"/>
    <x v="1"/>
    <s v="Diesel"/>
    <n v="4.4325999999999997E-2"/>
  </r>
  <r>
    <d v="2023-11-01T00:00:00"/>
    <s v="S025921"/>
    <x v="77"/>
    <s v="PO149885"/>
    <s v="GRN202532"/>
    <n v="85213502"/>
    <s v="M10 FLAT WASHER (FORM A)"/>
    <s v="Saint Helens WA9 5GG"/>
    <n v="119.8"/>
    <x v="1"/>
    <s v="Diesel"/>
    <n v="4.4325999999999997E-2"/>
  </r>
  <r>
    <d v="2023-09-01T00:00:00"/>
    <s v="S025431"/>
    <x v="0"/>
    <s v="PO147656"/>
    <s v="GRN196309"/>
    <s v="332-1534-1"/>
    <s v="MODIFIED VEHICLE RAMP CABLE PROTECTOR"/>
    <s v="Boston Massachusetts"/>
    <n v="3154"/>
    <x v="0"/>
    <s v="Crude"/>
    <n v="1.0118031999999999E-2"/>
  </r>
  <r>
    <d v="2023-11-01T00:00:00"/>
    <s v="S025921"/>
    <x v="77"/>
    <s v="PO148380"/>
    <s v="GRN202540"/>
    <s v="11540-0281"/>
    <s v="LUBRICANT ANTI - SIEZE MOLY 1LB CAN"/>
    <s v="Saint Helens WA9 5GG"/>
    <n v="119.8"/>
    <x v="1"/>
    <s v="Diesel"/>
    <n v="4.4325999999999997E-2"/>
  </r>
  <r>
    <d v="2023-09-01T00:00:00"/>
    <s v="S001121"/>
    <x v="5"/>
    <s v="PO143187"/>
    <s v="GRN196313"/>
    <n v="50205993"/>
    <s v="1492 JUMPER BARS CJR NO COVER 8 3 POLE BLACK"/>
    <s v="Salford M5 4BE"/>
    <n v="103.6"/>
    <x v="2"/>
    <s v="Diesel"/>
    <n v="3.8331999999999998E-4"/>
  </r>
  <r>
    <d v="2023-09-01T00:00:00"/>
    <s v="S001121"/>
    <x v="5"/>
    <s v="PO143188"/>
    <s v="GRN196316"/>
    <n v="50205993"/>
    <s v="1492 JUMPER BARS CJR NO COVER 8 3 POLE BLACK"/>
    <s v="Salford M5 4BE"/>
    <n v="103.6"/>
    <x v="2"/>
    <s v="Diesel"/>
    <n v="3.8331999999999998E-4"/>
  </r>
  <r>
    <d v="2023-09-01T00:00:00"/>
    <s v="S001121"/>
    <x v="5"/>
    <s v="PO143189"/>
    <s v="GRN196317"/>
    <n v="50205993"/>
    <s v="1492 JUMPER BARS CJR NO COVER 8 3 POLE BLACK"/>
    <s v="Salford M5 4BE"/>
    <n v="103.6"/>
    <x v="2"/>
    <s v="Diesel"/>
    <n v="3.8331999999999998E-4"/>
  </r>
  <r>
    <d v="2023-10-01T00:00:00"/>
    <s v="S024099"/>
    <x v="47"/>
    <s v="PO144520"/>
    <s v="GRN198854"/>
    <s v="361-1131-1"/>
    <s v="TOP/DOWN LINAC CRADLE ASSEMBLY"/>
    <s v="Stafford ST16 3DR"/>
    <n v="49.6"/>
    <x v="3"/>
    <s v="Diesel"/>
    <n v="5.0430800000000005E-2"/>
  </r>
  <r>
    <d v="2023-11-01T00:00:00"/>
    <s v="S025921"/>
    <x v="77"/>
    <s v="PO149753"/>
    <s v="GRN202542"/>
    <n v="85213542"/>
    <s v="M8 FLAT WASHER (FORM A) A2"/>
    <s v="Saint Helens WA9 5GG"/>
    <n v="119.8"/>
    <x v="1"/>
    <s v="Diesel"/>
    <n v="4.4325999999999997E-2"/>
  </r>
  <r>
    <d v="2023-11-01T00:00:00"/>
    <s v="S025921"/>
    <x v="77"/>
    <s v="PO147673"/>
    <s v="GRN202545"/>
    <n v="85213707"/>
    <s v="M16 X 45 - B FLANGED HEX HEAD BOLT GRADE 10.9"/>
    <s v="Saint Helens WA9 5GG"/>
    <n v="119.8"/>
    <x v="1"/>
    <s v="Diesel"/>
    <n v="4.4325999999999997E-2"/>
  </r>
  <r>
    <d v="2023-11-01T00:00:00"/>
    <s v="S025921"/>
    <x v="77"/>
    <s v="PO147606"/>
    <s v="GRN202546"/>
    <s v="11700-1159"/>
    <s v="PUSH MOUNT W/UMBRELLA .03-.28 PANEL THK LARGE HEAD"/>
    <s v="Saint Helens WA9 5GG"/>
    <n v="119.8"/>
    <x v="1"/>
    <s v="Diesel"/>
    <n v="4.4325999999999997E-2"/>
  </r>
  <r>
    <d v="2023-11-01T00:00:00"/>
    <s v="S025921"/>
    <x v="77"/>
    <s v="PO148380"/>
    <s v="GRN202549"/>
    <n v="101009416"/>
    <s v="M3 X 10 POZI PAN HEAD SCREW A2"/>
    <s v="Saint Helens WA9 5GG"/>
    <n v="119.8"/>
    <x v="1"/>
    <s v="Diesel"/>
    <n v="4.4325999999999997E-2"/>
  </r>
  <r>
    <d v="2023-11-01T00:00:00"/>
    <s v="S025921"/>
    <x v="77"/>
    <s v="PO149340"/>
    <s v="GRN202552"/>
    <s v="11700-5179"/>
    <s v="WASHER FLAT M20 GEOMET 500B"/>
    <s v="Saint Helens WA9 5GG"/>
    <n v="119.8"/>
    <x v="1"/>
    <s v="Diesel"/>
    <n v="4.4325999999999997E-2"/>
  </r>
  <r>
    <d v="2023-11-01T00:00:00"/>
    <s v="S025921"/>
    <x v="77"/>
    <s v="PO148539"/>
    <s v="GRN202556"/>
    <s v="11700-3841"/>
    <s v="CLAMP TWO LINE 1 1/2IN POLY VIBRATION DAMPING"/>
    <s v="Saint Helens WA9 5GG"/>
    <n v="119.8"/>
    <x v="1"/>
    <s v="Diesel"/>
    <n v="4.4325999999999997E-2"/>
  </r>
  <r>
    <d v="2023-09-01T00:00:00"/>
    <s v="S023284"/>
    <x v="19"/>
    <s v="PO143578"/>
    <s v="GRN196327"/>
    <s v="356-1249-1"/>
    <s v="STAINLESS STEEL BEACON BOX W/MOXA"/>
    <s v="Leicester LE19 2DT"/>
    <n v="144"/>
    <x v="1"/>
    <s v="Diesel"/>
    <n v="5.3280000000000001E-2"/>
  </r>
  <r>
    <d v="2023-09-01T00:00:00"/>
    <s v="S023284"/>
    <x v="19"/>
    <s v="PO143578"/>
    <s v="GRN196329"/>
    <s v="356-1249-1"/>
    <s v="STAINLESS STEEL BEACON BOX W/MOXA"/>
    <s v="Leicester LE19 2DT"/>
    <n v="144"/>
    <x v="1"/>
    <s v="Diesel"/>
    <n v="5.3280000000000001E-2"/>
  </r>
  <r>
    <d v="2023-11-01T00:00:00"/>
    <s v="S025921"/>
    <x v="77"/>
    <s v="PO150516"/>
    <s v="GRN202569"/>
    <n v="101034078"/>
    <s v="DOWEL PIN 1/16 (M6) X 3/8IN (ANSI B18.8.2) - A1 SS"/>
    <s v="Saint Helens WA9 5GG"/>
    <n v="119.8"/>
    <x v="1"/>
    <s v="Diesel"/>
    <n v="4.4325999999999997E-2"/>
  </r>
  <r>
    <d v="2023-11-01T00:00:00"/>
    <s v="S025921"/>
    <x v="77"/>
    <s v="PO144742"/>
    <s v="GRN202878"/>
    <n v="1"/>
    <s v="freight inwards - against Invoice no. UK00410918"/>
    <s v="Saint Helens WA9 5GG"/>
    <n v="119.8"/>
    <x v="1"/>
    <s v="Diesel"/>
    <n v="4.4325999999999997E-2"/>
  </r>
  <r>
    <d v="2023-11-01T00:00:00"/>
    <s v="S025921"/>
    <x v="77"/>
    <s v="PO151304"/>
    <s v="GRN202919"/>
    <s v="11700-1649"/>
    <s v="EPOXY 9.3 OZ"/>
    <s v="Saint Helens WA9 5GG"/>
    <n v="119.8"/>
    <x v="1"/>
    <s v="Diesel"/>
    <n v="4.4325999999999997E-2"/>
  </r>
  <r>
    <d v="2023-11-01T00:00:00"/>
    <s v="S025921"/>
    <x v="77"/>
    <s v="PO149392"/>
    <s v="GRN202922"/>
    <n v="85213707"/>
    <s v="M16 X 45 - B FLANGED HEX HEAD BOLT GRADE 10.9"/>
    <s v="Saint Helens WA9 5GG"/>
    <n v="119.8"/>
    <x v="1"/>
    <s v="Diesel"/>
    <n v="4.4325999999999997E-2"/>
  </r>
  <r>
    <d v="2023-11-01T00:00:00"/>
    <s v="S025921"/>
    <x v="77"/>
    <s v="PO149436"/>
    <s v="GRN202977"/>
    <n v="85213543"/>
    <s v="M10 FLAT WASHER (FORM A) A2"/>
    <s v="Saint Helens WA9 5GG"/>
    <n v="119.8"/>
    <x v="1"/>
    <s v="Diesel"/>
    <n v="4.4325999999999997E-2"/>
  </r>
  <r>
    <d v="2023-11-01T00:00:00"/>
    <s v="S025921"/>
    <x v="77"/>
    <s v="PO150082"/>
    <s v="GRN202988"/>
    <s v="361-1340-1"/>
    <s v="DV SECOND FLOOR PLATFORM FASTENERS KIT"/>
    <s v="Saint Helens WA9 5GG"/>
    <n v="119.8"/>
    <x v="1"/>
    <s v="Diesel"/>
    <n v="4.4325999999999997E-2"/>
  </r>
  <r>
    <d v="2023-11-01T00:00:00"/>
    <s v="S025921"/>
    <x v="77"/>
    <s v="PO145836"/>
    <s v="GRN203059"/>
    <s v="340-1369-1"/>
    <s v="KIT HARDWARE"/>
    <s v="Saint Helens WA9 5GG"/>
    <n v="119.8"/>
    <x v="1"/>
    <s v="Diesel"/>
    <n v="4.4325999999999997E-2"/>
  </r>
  <r>
    <d v="2023-11-01T00:00:00"/>
    <s v="S025921"/>
    <x v="77"/>
    <s v="PO144742"/>
    <s v="GRN203068"/>
    <s v="340-1287-1"/>
    <s v="KIT BASE ANCHOR HARDWARE CONCRETE"/>
    <s v="Saint Helens WA9 5GG"/>
    <n v="119.8"/>
    <x v="1"/>
    <s v="Diesel"/>
    <n v="4.4325999999999997E-2"/>
  </r>
  <r>
    <d v="2023-11-01T00:00:00"/>
    <s v="S025921"/>
    <x v="77"/>
    <s v="PO138856"/>
    <s v="GRN203069"/>
    <s v="340-1287-1"/>
    <s v="KIT BASE ANCHOR HARDWARE CONCRETE"/>
    <s v="Saint Helens WA9 5GG"/>
    <n v="119.8"/>
    <x v="1"/>
    <s v="Diesel"/>
    <n v="4.4325999999999997E-2"/>
  </r>
  <r>
    <d v="2023-11-01T00:00:00"/>
    <s v="S025921"/>
    <x v="77"/>
    <s v="PO145677"/>
    <s v="GRN203071"/>
    <n v="85213543"/>
    <s v="M10 FLAT WASHER (FORM A) A2"/>
    <s v="Saint Helens WA9 5GG"/>
    <n v="119.8"/>
    <x v="1"/>
    <s v="Diesel"/>
    <n v="4.4325999999999997E-2"/>
  </r>
  <r>
    <d v="2023-11-01T00:00:00"/>
    <s v="S025921"/>
    <x v="77"/>
    <s v="PO148662"/>
    <s v="GRN203072"/>
    <s v="11565-0283"/>
    <s v="WASHER SEALING .200ID SST/RUBBER"/>
    <s v="Saint Helens WA9 5GG"/>
    <n v="119.8"/>
    <x v="1"/>
    <s v="Diesel"/>
    <n v="4.4325999999999997E-2"/>
  </r>
  <r>
    <d v="2023-11-01T00:00:00"/>
    <s v="S025921"/>
    <x v="77"/>
    <s v="PO149340"/>
    <s v="GRN203074"/>
    <n v="101041518"/>
    <s v="M12 x 1.75 x 16mm BLACK DOG POINT SET SCREW"/>
    <s v="Saint Helens WA9 5GG"/>
    <n v="119.8"/>
    <x v="1"/>
    <s v="Diesel"/>
    <n v="4.4325999999999997E-2"/>
  </r>
  <r>
    <d v="2023-09-01T00:00:00"/>
    <s v="S001121"/>
    <x v="5"/>
    <s v="PO143681"/>
    <s v="GRN196352"/>
    <n v="13204807"/>
    <s v="RSLINX CLASSIC SINGLE NODE"/>
    <s v="Salford M5 4BE"/>
    <n v="103.6"/>
    <x v="2"/>
    <s v="Diesel"/>
    <n v="3.8331999999999998E-4"/>
  </r>
  <r>
    <d v="2023-11-01T00:00:00"/>
    <s v="S025921"/>
    <x v="77"/>
    <s v="PO151363"/>
    <s v="GRN203084"/>
    <n v="1"/>
    <s v="Cost of 37 Bins lost on the rack at Rapiscan-30867"/>
    <s v="Saint Helens WA9 5GG"/>
    <n v="119.8"/>
    <x v="1"/>
    <s v="Diesel"/>
    <n v="4.4325999999999997E-2"/>
  </r>
  <r>
    <d v="2023-09-01T00:00:00"/>
    <s v="S023375"/>
    <x v="13"/>
    <s v="PO142071"/>
    <s v="GRN196356"/>
    <n v="101028765"/>
    <s v="HV CABLE R24SL - R28SL 2MCOMET - P3/250-R24RASL-R"/>
    <s v="Boston Massachusetts"/>
    <n v="3154"/>
    <x v="0"/>
    <s v="Crude"/>
    <n v="2.5295079999999999"/>
  </r>
  <r>
    <d v="2023-12-01T00:00:00"/>
    <s v="S025921"/>
    <x v="77"/>
    <s v="PO146260"/>
    <s v="GRN203288"/>
    <s v="340-1287-1"/>
    <s v="KIT BASE ANCHOR HARDWARE CONCRETE"/>
    <s v="Saint Helens WA9 5GG"/>
    <n v="119.8"/>
    <x v="1"/>
    <s v="Diesel"/>
    <n v="4.4325999999999997E-2"/>
  </r>
  <r>
    <d v="2023-12-01T00:00:00"/>
    <s v="S025921"/>
    <x v="77"/>
    <s v="PO147140"/>
    <s v="GRN203289"/>
    <s v="340-1369-1"/>
    <s v="KIT HARDWARE"/>
    <s v="Saint Helens WA9 5GG"/>
    <n v="119.8"/>
    <x v="1"/>
    <s v="Diesel"/>
    <n v="4.4325999999999997E-2"/>
  </r>
  <r>
    <d v="2023-09-01T00:00:00"/>
    <s v="S023222"/>
    <x v="11"/>
    <s v="PO149099"/>
    <s v="GRN196359"/>
    <n v="101027070"/>
    <s v="ETHERNET CABLE PUR JACKET RSSD-RJ45S-4414-10M"/>
    <s v="Wickford SS11 8YT"/>
    <n v="390"/>
    <x v="2"/>
    <s v="Diesel"/>
    <n v="1.4430000000000001E-3"/>
  </r>
  <r>
    <d v="2023-09-01T00:00:00"/>
    <s v="S023222"/>
    <x v="11"/>
    <s v="PO148814"/>
    <s v="GRN196360"/>
    <n v="101027071"/>
    <s v="M12 ETHERNET-PUR CABLE RSSD-RSSD-4416-1M"/>
    <s v="Wickford SS11 8YT"/>
    <n v="390"/>
    <x v="2"/>
    <s v="Diesel"/>
    <n v="1.4430000000000001E-3"/>
  </r>
  <r>
    <d v="2023-12-01T00:00:00"/>
    <s v="S025921"/>
    <x v="77"/>
    <s v="PO143078"/>
    <s v="GRN203293"/>
    <n v="10256100"/>
    <s v="INSTALLATION TOOL KIT FOR PORTAL/GANTRY"/>
    <s v="Saint Helens WA9 5GG"/>
    <n v="119.8"/>
    <x v="1"/>
    <s v="Diesel"/>
    <n v="4.4325999999999997E-2"/>
  </r>
  <r>
    <d v="2023-12-01T00:00:00"/>
    <s v="S025921"/>
    <x v="77"/>
    <s v="PO146275"/>
    <s v="GRN203294"/>
    <n v="23254885"/>
    <s v="CONSUMABLES KIT FOR GANTRY/PORTAL INSTALLATION"/>
    <s v="Saint Helens WA9 5GG"/>
    <n v="119.8"/>
    <x v="1"/>
    <s v="Diesel"/>
    <n v="4.4325999999999997E-2"/>
  </r>
  <r>
    <d v="2023-12-01T00:00:00"/>
    <s v="S025921"/>
    <x v="77"/>
    <s v="PO148662"/>
    <s v="GRN203319"/>
    <s v="11565-0283"/>
    <s v="WASHER SEALING .200ID SST/RUBBER"/>
    <s v="Saint Helens WA9 5GG"/>
    <n v="119.8"/>
    <x v="1"/>
    <s v="Diesel"/>
    <n v="4.4325999999999997E-2"/>
  </r>
  <r>
    <d v="2023-12-01T00:00:00"/>
    <s v="S025921"/>
    <x v="77"/>
    <s v="PO149178"/>
    <s v="GRN203320"/>
    <s v="11701-3109"/>
    <s v="FEMALE THREADED HEX STANDOFF, 18-8 STAINLESS STEEL"/>
    <s v="Saint Helens WA9 5GG"/>
    <n v="119.8"/>
    <x v="1"/>
    <s v="Diesel"/>
    <n v="4.4325999999999997E-2"/>
  </r>
  <r>
    <d v="2023-12-01T00:00:00"/>
    <s v="S025921"/>
    <x v="77"/>
    <s v="PO149066"/>
    <s v="GRN203389"/>
    <s v="85212209-1"/>
    <s v="M12 X 45 HEX HEAD SCREW GRADE A2-70"/>
    <s v="Saint Helens WA9 5GG"/>
    <n v="119.8"/>
    <x v="1"/>
    <s v="Diesel"/>
    <n v="4.4325999999999997E-2"/>
  </r>
  <r>
    <d v="2023-12-01T00:00:00"/>
    <s v="S025921"/>
    <x v="77"/>
    <s v="PO143078"/>
    <s v="GRN203603"/>
    <n v="10256100"/>
    <s v="INSTALLATION TOOL KIT FOR PORTAL/GANTRY"/>
    <s v="Saint Helens WA9 5GG"/>
    <n v="119.8"/>
    <x v="1"/>
    <s v="Diesel"/>
    <n v="4.4325999999999997E-2"/>
  </r>
  <r>
    <d v="2023-12-01T00:00:00"/>
    <s v="S025921"/>
    <x v="77"/>
    <s v="PO148735"/>
    <s v="GRN203605"/>
    <s v="340-1658-1"/>
    <s v="BOLTING KIT FOR PORTAL AND GANTRY"/>
    <s v="Saint Helens WA9 5GG"/>
    <n v="119.8"/>
    <x v="1"/>
    <s v="Diesel"/>
    <n v="4.4325999999999997E-2"/>
  </r>
  <r>
    <d v="2023-12-01T00:00:00"/>
    <s v="S025921"/>
    <x v="77"/>
    <s v="PO149436"/>
    <s v="GRN203866"/>
    <n v="85213543"/>
    <s v="M10 FLAT WASHER (FORM A) A2"/>
    <s v="Saint Helens WA9 5GG"/>
    <n v="119.8"/>
    <x v="1"/>
    <s v="Diesel"/>
    <n v="4.4325999999999997E-2"/>
  </r>
  <r>
    <d v="2023-09-01T00:00:00"/>
    <s v="S001571"/>
    <x v="10"/>
    <s v="PO143526"/>
    <s v="GRN196374"/>
    <s v="11700-5287"/>
    <s v="LASER SCANNER LMS141-15100 SECURITY PRIME"/>
    <s v="St Albans AL1 5BN"/>
    <n v="298"/>
    <x v="2"/>
    <s v="Diesel"/>
    <n v="1.1026E-3"/>
  </r>
  <r>
    <d v="2023-12-01T00:00:00"/>
    <s v="S025921"/>
    <x v="77"/>
    <s v="PO149885"/>
    <s v="GRN203868"/>
    <n v="85213502"/>
    <s v="M10 FLAT WASHER (FORM A)"/>
    <s v="Saint Helens WA9 5GG"/>
    <n v="119.8"/>
    <x v="1"/>
    <s v="Diesel"/>
    <n v="4.4325999999999997E-2"/>
  </r>
  <r>
    <d v="2023-12-01T00:00:00"/>
    <s v="S025921"/>
    <x v="77"/>
    <s v="PO149917"/>
    <s v="GRN203870"/>
    <s v="11700-3088"/>
    <s v="FITTING STRAIGHT 6MM X 1/4ID MALE BSPP (ISO PARALL"/>
    <s v="Saint Helens WA9 5GG"/>
    <n v="119.8"/>
    <x v="1"/>
    <s v="Diesel"/>
    <n v="4.4325999999999997E-2"/>
  </r>
  <r>
    <d v="2023-12-01T00:00:00"/>
    <s v="S025921"/>
    <x v="77"/>
    <s v="PO149237"/>
    <s v="GRN203873"/>
    <n v="101032650"/>
    <s v="M6 X 8MM SOCKET FLANGED BUTTON HEAD SCREW A2"/>
    <s v="Saint Helens WA9 5GG"/>
    <n v="119.8"/>
    <x v="1"/>
    <s v="Diesel"/>
    <n v="4.4325999999999997E-2"/>
  </r>
  <r>
    <d v="2023-09-01T00:00:00"/>
    <s v="S000892"/>
    <x v="16"/>
    <s v="PO149227"/>
    <s v="GRN196379"/>
    <n v="3345033"/>
    <s v="CONTACT FEMALE MINI-FIT 18-24 AWG"/>
    <s v="Stockport SK4 2JT"/>
    <n v="55"/>
    <x v="2"/>
    <s v="Diesel"/>
    <n v="2.0350000000000001E-4"/>
  </r>
  <r>
    <d v="2023-12-01T00:00:00"/>
    <s v="S025921"/>
    <x v="77"/>
    <s v="PO148597"/>
    <s v="GRN203877"/>
    <s v="11700-6134"/>
    <s v="ANTI-SEIZE COPPER QUIKESTIX"/>
    <s v="Saint Helens WA9 5GG"/>
    <n v="119.8"/>
    <x v="1"/>
    <s v="Diesel"/>
    <n v="4.4325999999999997E-2"/>
  </r>
  <r>
    <d v="2023-12-01T00:00:00"/>
    <s v="S025921"/>
    <x v="77"/>
    <s v="PO149392"/>
    <s v="GRN203886"/>
    <n v="101026148"/>
    <s v="M3 X 35 POZI PAN HEAD SCREW A2"/>
    <s v="Saint Helens WA9 5GG"/>
    <n v="119.8"/>
    <x v="1"/>
    <s v="Diesel"/>
    <n v="4.4325999999999997E-2"/>
  </r>
  <r>
    <d v="2023-12-01T00:00:00"/>
    <s v="S025921"/>
    <x v="77"/>
    <s v="PO145975"/>
    <s v="GRN203888"/>
    <n v="85213914"/>
    <s v="3/4&quot; UNC x 1.5&quot; HEXAGON HEAD BOLT GRADE 10.9"/>
    <s v="Saint Helens WA9 5GG"/>
    <n v="119.8"/>
    <x v="1"/>
    <s v="Diesel"/>
    <n v="4.4325999999999997E-2"/>
  </r>
  <r>
    <d v="2023-09-01T00:00:00"/>
    <s v="S023413"/>
    <x v="15"/>
    <s v="PO149090"/>
    <s v="GRN196390"/>
    <s v="11701-3551"/>
    <s v="FIELDBUS COUPLER MODBUS TCP, 4TH GENERATION"/>
    <s v="33100 Tampere, Finland"/>
    <n v="3916"/>
    <x v="2"/>
    <s v="Diesel"/>
    <n v="3.9815929999999999E-2"/>
  </r>
  <r>
    <d v="2023-09-01T00:00:00"/>
    <s v="S001121"/>
    <x v="5"/>
    <s v="PO143192"/>
    <s v="GRN196396"/>
    <n v="50205993"/>
    <s v="1492 JUMPER BARS CJR NO COVER 8 3 POLE BLACK"/>
    <s v="Salford M5 4BE"/>
    <n v="103.6"/>
    <x v="2"/>
    <s v="Diesel"/>
    <n v="3.8331999999999998E-4"/>
  </r>
  <r>
    <d v="2023-09-01T00:00:00"/>
    <s v="S001121"/>
    <x v="5"/>
    <s v="PO143190"/>
    <s v="GRN196397"/>
    <n v="50205993"/>
    <s v="1492 JUMPER BARS CJR NO COVER 8 3 POLE BLACK"/>
    <s v="Salford M5 4BE"/>
    <n v="103.6"/>
    <x v="2"/>
    <s v="Diesel"/>
    <n v="3.8331999999999998E-4"/>
  </r>
  <r>
    <d v="2023-09-01T00:00:00"/>
    <s v="S001121"/>
    <x v="5"/>
    <s v="PO143191"/>
    <s v="GRN196398"/>
    <n v="50205993"/>
    <s v="1492 JUMPER BARS CJR NO COVER 8 3 POLE BLACK"/>
    <s v="Salford M5 4BE"/>
    <n v="103.6"/>
    <x v="2"/>
    <s v="Diesel"/>
    <n v="3.8331999999999998E-4"/>
  </r>
  <r>
    <d v="2023-09-01T00:00:00"/>
    <s v="S001121"/>
    <x v="5"/>
    <s v="PO148114"/>
    <s v="GRN196399"/>
    <n v="51205947"/>
    <s v="STRATIX 5700 MANAGED SWITCH"/>
    <s v="Salford M5 4BE"/>
    <n v="103.6"/>
    <x v="2"/>
    <s v="Diesel"/>
    <n v="3.8331999999999998E-4"/>
  </r>
  <r>
    <d v="2023-09-01T00:00:00"/>
    <s v="S025431"/>
    <x v="0"/>
    <s v="PO148516"/>
    <s v="GRN196400"/>
    <s v="299-1288-1"/>
    <s v="DRIVER HVPS160KVA 3MA"/>
    <s v="Boston Massachusetts"/>
    <n v="3154"/>
    <x v="0"/>
    <s v="Crude"/>
    <n v="1.0118031999999999E-2"/>
  </r>
  <r>
    <d v="2023-09-01T00:00:00"/>
    <s v="S025431"/>
    <x v="0"/>
    <s v="PO144362"/>
    <s v="GRN196401"/>
    <s v="11701-2429"/>
    <s v="V SERPENTINE DRIVE BELT"/>
    <s v="Boston Massachusetts"/>
    <n v="3154"/>
    <x v="0"/>
    <s v="Crude"/>
    <n v="1.0118031999999999E-2"/>
  </r>
  <r>
    <d v="2023-12-01T00:00:00"/>
    <s v="S025921"/>
    <x v="77"/>
    <s v="PO149410"/>
    <s v="GRN203892"/>
    <n v="85212204"/>
    <s v="M12 x 30 HEX HEAD SCREW GRADE A2-70"/>
    <s v="Saint Helens WA9 5GG"/>
    <n v="119.8"/>
    <x v="1"/>
    <s v="Diesel"/>
    <n v="4.4325999999999997E-2"/>
  </r>
  <r>
    <d v="2023-12-01T00:00:00"/>
    <s v="S025921"/>
    <x v="77"/>
    <s v="PO148539"/>
    <s v="GRN203898"/>
    <n v="57205939"/>
    <s v="INDEX PLUNGER - COMPACT M12 X 1.5 STAINLESS STEEL"/>
    <s v="Saint Helens WA9 5GG"/>
    <n v="119.8"/>
    <x v="1"/>
    <s v="Diesel"/>
    <n v="4.4325999999999997E-2"/>
  </r>
  <r>
    <d v="2023-12-01T00:00:00"/>
    <s v="S025921"/>
    <x v="77"/>
    <s v="PO149917"/>
    <s v="GRN203900"/>
    <n v="101010092"/>
    <s v="25.4MM STANDARD ROUND RIBBED INSERT WHITE POLISHED"/>
    <s v="Saint Helens WA9 5GG"/>
    <n v="119.8"/>
    <x v="1"/>
    <s v="Diesel"/>
    <n v="4.4325999999999997E-2"/>
  </r>
  <r>
    <d v="2023-12-01T00:00:00"/>
    <s v="S025921"/>
    <x v="77"/>
    <s v="PO148597"/>
    <s v="GRN203901"/>
    <n v="85213717"/>
    <s v="M16 x 120 - B FLANGED HEX HD BOLT GRADE 10.9"/>
    <s v="Saint Helens WA9 5GG"/>
    <n v="119.8"/>
    <x v="1"/>
    <s v="Diesel"/>
    <n v="4.4325999999999997E-2"/>
  </r>
  <r>
    <d v="2023-12-01T00:00:00"/>
    <s v="S025921"/>
    <x v="77"/>
    <s v="PO149410"/>
    <s v="GRN203906"/>
    <s v="11700-6136"/>
    <s v="BOLT HEX, 1&quot;-8 X 1&quot; CORROSION PROTECTION COATING"/>
    <s v="Saint Helens WA9 5GG"/>
    <n v="119.8"/>
    <x v="1"/>
    <s v="Diesel"/>
    <n v="4.4325999999999997E-2"/>
  </r>
  <r>
    <d v="2023-12-01T00:00:00"/>
    <s v="S025921"/>
    <x v="77"/>
    <s v="PO150849"/>
    <s v="GRN203908"/>
    <n v="85213169"/>
    <s v="M6 x 10 HEX SOCKET HD CAP SCREW GRADE A2-70"/>
    <s v="Saint Helens WA9 5GG"/>
    <n v="119.8"/>
    <x v="1"/>
    <s v="Diesel"/>
    <n v="4.4325999999999997E-2"/>
  </r>
  <r>
    <d v="2023-09-01T00:00:00"/>
    <s v="S025431"/>
    <x v="0"/>
    <s v="PO140914"/>
    <s v="GRN196411"/>
    <n v="101024834"/>
    <s v="COLEMAN MACH 10 AIR CONDITIONER 45203-0762"/>
    <s v="Boston Massachusetts"/>
    <n v="3154"/>
    <x v="0"/>
    <s v="Crude"/>
    <n v="2.5295079999999999"/>
  </r>
  <r>
    <d v="2023-12-01T00:00:00"/>
    <s v="S025921"/>
    <x v="77"/>
    <s v="PO149753"/>
    <s v="GRN203911"/>
    <n v="101037768"/>
    <s v="ADBLUE - 10 LITRE CAN FASTENAL ChemPlus+ 10Ltr AdB"/>
    <s v="Saint Helens WA9 5GG"/>
    <n v="119.8"/>
    <x v="1"/>
    <s v="Diesel"/>
    <n v="4.4325999999999997E-2"/>
  </r>
  <r>
    <d v="2023-09-01T00:00:00"/>
    <s v="S024346"/>
    <x v="28"/>
    <s v="PO146752"/>
    <s v="GRN196414"/>
    <n v="89205386"/>
    <s v="HYDRAULIC OIL - UNIVIS HVI 26 (20L CONTAINER)"/>
    <s v="Stoke-On-Trent, ST6 4PB"/>
    <n v="10.4"/>
    <x v="3"/>
    <s v="Diesel"/>
    <n v="1.0574200000000001E-3"/>
  </r>
  <r>
    <d v="2023-12-01T00:00:00"/>
    <s v="S025921"/>
    <x v="77"/>
    <s v="PO148662"/>
    <s v="GRN203913"/>
    <s v="11540-0007"/>
    <s v="THREADLOCKER MED STRENGTH BLUE 9-GRAM STICK"/>
    <s v="Saint Helens WA9 5GG"/>
    <n v="119.8"/>
    <x v="1"/>
    <s v="Diesel"/>
    <n v="4.4325999999999997E-2"/>
  </r>
  <r>
    <d v="2023-09-01T00:00:00"/>
    <s v="S023849"/>
    <x v="6"/>
    <s v="PO148545"/>
    <s v="GRN196417"/>
    <n v="101007863"/>
    <s v="NETGEAR COMPATIBLE 10GBASE-LR SFP+1310NM 10KM"/>
    <s v="Warrington WA2 8TX"/>
    <n v="78.2"/>
    <x v="2"/>
    <s v="Diesel"/>
    <n v="2.8933999999999996E-4"/>
  </r>
  <r>
    <d v="2023-12-01T00:00:00"/>
    <s v="S025921"/>
    <x v="77"/>
    <s v="PO150828"/>
    <s v="GRN203914"/>
    <s v="11700-6135"/>
    <s v="SIKAFLEX 221 POLYURETHANE SEALANT, ALUMINUM GRAY 3"/>
    <s v="Saint Helens WA9 5GG"/>
    <n v="119.8"/>
    <x v="1"/>
    <s v="Diesel"/>
    <n v="4.4325999999999997E-2"/>
  </r>
  <r>
    <d v="2023-12-01T00:00:00"/>
    <s v="S025921"/>
    <x v="77"/>
    <s v="PO146757"/>
    <s v="GRN203921"/>
    <s v="11700-3053"/>
    <s v="WIRE BRUSH 7/8 X18&quot; LOOP HANDLE"/>
    <s v="Saint Helens WA9 5GG"/>
    <n v="119.8"/>
    <x v="1"/>
    <s v="Diesel"/>
    <n v="4.4325999999999997E-2"/>
  </r>
  <r>
    <d v="2023-09-01T00:00:00"/>
    <s v="S025431"/>
    <x v="0"/>
    <s v="PO148904"/>
    <s v="GRN196429"/>
    <s v="GKR-4206"/>
    <s v="GATEKEEPER DUAL ILPA SOLUTION WITH EMBEDDED PROCES"/>
    <s v="Boston Massachusetts"/>
    <n v="3154"/>
    <x v="0"/>
    <s v="Crude"/>
    <n v="1.0118031999999999E-2"/>
  </r>
  <r>
    <d v="2023-12-01T00:00:00"/>
    <s v="S025921"/>
    <x v="77"/>
    <s v="PO151058"/>
    <s v="GRN203922"/>
    <n v="85213717"/>
    <s v="M16 x 120 - B FLANGED HEX HD BOLT GRADE 10.9"/>
    <s v="Saint Helens WA9 5GG"/>
    <n v="119.8"/>
    <x v="1"/>
    <s v="Diesel"/>
    <n v="4.4325999999999997E-2"/>
  </r>
  <r>
    <d v="2023-09-01T00:00:00"/>
    <s v="S001121"/>
    <x v="5"/>
    <s v="PO145204"/>
    <s v="GRN196431"/>
    <n v="50205993"/>
    <s v="1492 JUMPER BARS CJR NO COVER 8 3 POLE BLACK"/>
    <s v="Salford M5 4BE"/>
    <n v="103.6"/>
    <x v="2"/>
    <s v="Diesel"/>
    <n v="3.8331999999999998E-4"/>
  </r>
  <r>
    <d v="2023-12-01T00:00:00"/>
    <s v="S025921"/>
    <x v="77"/>
    <s v="PO148539"/>
    <s v="GRN203923"/>
    <s v="11700-6135"/>
    <s v="SIKAFLEX 221 POLYURETHANE SEALANT, ALUMINUM GRAY 3"/>
    <s v="Saint Helens WA9 5GG"/>
    <n v="119.8"/>
    <x v="1"/>
    <s v="Diesel"/>
    <n v="4.4325999999999997E-2"/>
  </r>
  <r>
    <d v="2023-12-01T00:00:00"/>
    <s v="S025921"/>
    <x v="77"/>
    <s v="PO150057"/>
    <s v="GRN203933"/>
    <n v="85213691"/>
    <s v="M14 x 40 - B FLANGED HEX HD BOLT GRADE 10.9"/>
    <s v="Saint Helens WA9 5GG"/>
    <n v="119.8"/>
    <x v="1"/>
    <s v="Diesel"/>
    <n v="4.4325999999999997E-2"/>
  </r>
  <r>
    <d v="2023-12-01T00:00:00"/>
    <s v="S025921"/>
    <x v="77"/>
    <s v="PO150849"/>
    <s v="GRN203936"/>
    <n v="85213572"/>
    <s v="M12 HIGH STRENGTH FLAT WASHER HDG"/>
    <s v="Saint Helens WA9 5GG"/>
    <n v="119.8"/>
    <x v="1"/>
    <s v="Diesel"/>
    <n v="4.4325999999999997E-2"/>
  </r>
  <r>
    <d v="2023-12-01T00:00:00"/>
    <s v="S025921"/>
    <x v="77"/>
    <s v="PO149237"/>
    <s v="GRN204184"/>
    <n v="101032650"/>
    <s v="M6 X 8MM SOCKET FLANGED BUTTON HEAD SCREW A2"/>
    <s v="Saint Helens WA9 5GG"/>
    <n v="119.8"/>
    <x v="1"/>
    <s v="Diesel"/>
    <n v="4.4325999999999997E-2"/>
  </r>
  <r>
    <d v="2023-12-01T00:00:00"/>
    <s v="S025921"/>
    <x v="77"/>
    <s v="PO150828"/>
    <s v="GRN204186"/>
    <s v="11700-6135"/>
    <s v="SIKAFLEX 221 POLYURETHANE SEALANT, ALUMINUM GRAY 3"/>
    <s v="Saint Helens WA9 5GG"/>
    <n v="119.8"/>
    <x v="1"/>
    <s v="Diesel"/>
    <n v="4.4325999999999997E-2"/>
  </r>
  <r>
    <d v="2023-12-01T00:00:00"/>
    <s v="S025921"/>
    <x v="77"/>
    <s v="PO150516"/>
    <s v="GRN204194"/>
    <n v="85210385"/>
    <s v="M12 x 45 HEX HEAD BOLT GRADE 8.8"/>
    <s v="Saint Helens WA9 5GG"/>
    <n v="119.8"/>
    <x v="1"/>
    <s v="Diesel"/>
    <n v="4.4325999999999997E-2"/>
  </r>
  <r>
    <d v="2023-12-01T00:00:00"/>
    <s v="S025921"/>
    <x v="77"/>
    <s v="PO151656"/>
    <s v="GRN204196"/>
    <n v="85213335"/>
    <s v="M16 NUT GRADE 8"/>
    <s v="Saint Helens WA9 5GG"/>
    <n v="119.8"/>
    <x v="1"/>
    <s v="Diesel"/>
    <n v="4.4325999999999997E-2"/>
  </r>
  <r>
    <d v="2023-12-01T00:00:00"/>
    <s v="S025921"/>
    <x v="77"/>
    <s v="PO151183"/>
    <s v="GRN204198"/>
    <n v="57205939"/>
    <s v="INDEX PLUNGER - COMPACT M12 X 1.5 STAINLESS STEEL"/>
    <s v="Saint Helens WA9 5GG"/>
    <n v="119.8"/>
    <x v="1"/>
    <s v="Diesel"/>
    <n v="4.4325999999999997E-2"/>
  </r>
  <r>
    <d v="2023-12-01T00:00:00"/>
    <s v="S025921"/>
    <x v="77"/>
    <s v="PO150037"/>
    <s v="GRN204199"/>
    <n v="101010594"/>
    <s v="M8 x 40 HEXAGON SOCKET GRUB SCREW CUP POINT A2-70"/>
    <s v="Saint Helens WA9 5GG"/>
    <n v="119.8"/>
    <x v="1"/>
    <s v="Diesel"/>
    <n v="4.4325999999999997E-2"/>
  </r>
  <r>
    <d v="2023-12-01T00:00:00"/>
    <s v="S025921"/>
    <x v="77"/>
    <s v="PO148597"/>
    <s v="GRN204217"/>
    <s v="11700-6134"/>
    <s v="ANTI-SEIZE COPPER QUIKESTIX"/>
    <s v="Saint Helens WA9 5GG"/>
    <n v="119.8"/>
    <x v="1"/>
    <s v="Diesel"/>
    <n v="4.4325999999999997E-2"/>
  </r>
  <r>
    <d v="2023-12-01T00:00:00"/>
    <s v="S025921"/>
    <x v="77"/>
    <s v="PO149653"/>
    <s v="GRN204219"/>
    <n v="85213467"/>
    <s v="M6 x 10 HEX SOCKET BUTTON HD SCREW GRADE A2-70"/>
    <s v="Saint Helens WA9 5GG"/>
    <n v="119.8"/>
    <x v="1"/>
    <s v="Diesel"/>
    <n v="4.4325999999999997E-2"/>
  </r>
  <r>
    <d v="2023-12-01T00:00:00"/>
    <s v="S025921"/>
    <x v="77"/>
    <s v="PO151183"/>
    <s v="GRN204220"/>
    <n v="57205939"/>
    <s v="INDEX PLUNGER - COMPACT M12 X 1.5 STAINLESS STEEL"/>
    <s v="Saint Helens WA9 5GG"/>
    <n v="119.8"/>
    <x v="1"/>
    <s v="Diesel"/>
    <n v="4.4325999999999997E-2"/>
  </r>
  <r>
    <d v="2023-12-01T00:00:00"/>
    <s v="S025921"/>
    <x v="77"/>
    <s v="PO151683"/>
    <s v="GRN204221"/>
    <s v="11700-1649"/>
    <s v="EPOXY 9.3 OZ"/>
    <s v="Saint Helens WA9 5GG"/>
    <n v="119.8"/>
    <x v="1"/>
    <s v="Diesel"/>
    <n v="4.4325999999999997E-2"/>
  </r>
  <r>
    <d v="2023-12-01T00:00:00"/>
    <s v="S025921"/>
    <x v="77"/>
    <s v="PO148539"/>
    <s v="GRN204223"/>
    <s v="11700-6135"/>
    <s v="SIKAFLEX 221 POLYURETHANE SEALANT, ALUMINUM GRAY 3"/>
    <s v="Saint Helens WA9 5GG"/>
    <n v="119.8"/>
    <x v="1"/>
    <s v="Diesel"/>
    <n v="4.4325999999999997E-2"/>
  </r>
  <r>
    <d v="2023-12-01T00:00:00"/>
    <s v="S025921"/>
    <x v="77"/>
    <s v="PO149753"/>
    <s v="GRN204224"/>
    <n v="85213756"/>
    <s v="M12 FLANGED ALL METAL LOCK NUT GRADE 10"/>
    <s v="Saint Helens WA9 5GG"/>
    <n v="119.8"/>
    <x v="1"/>
    <s v="Diesel"/>
    <n v="4.4325999999999997E-2"/>
  </r>
  <r>
    <d v="2023-12-01T00:00:00"/>
    <s v="S025921"/>
    <x v="77"/>
    <s v="PO151183"/>
    <s v="GRN204225"/>
    <n v="57205939"/>
    <s v="INDEX PLUNGER - COMPACT M12 X 1.5 STAINLESS STEEL"/>
    <s v="Saint Helens WA9 5GG"/>
    <n v="119.8"/>
    <x v="1"/>
    <s v="Diesel"/>
    <n v="4.4325999999999997E-2"/>
  </r>
  <r>
    <d v="2023-12-01T00:00:00"/>
    <s v="S025921"/>
    <x v="77"/>
    <s v="PO149392"/>
    <s v="GRN204226"/>
    <n v="101026148"/>
    <s v="M3 X 35 POZI PAN HEAD SCREW A2"/>
    <s v="Saint Helens WA9 5GG"/>
    <n v="119.8"/>
    <x v="1"/>
    <s v="Diesel"/>
    <n v="4.4325999999999997E-2"/>
  </r>
  <r>
    <d v="2023-12-01T00:00:00"/>
    <s v="S025921"/>
    <x v="77"/>
    <s v="PO151058"/>
    <s v="GRN204227"/>
    <n v="85207433"/>
    <s v="M8 ADVEL EUROSERT 09408-72822 GRIP RANGE 0.5-3.0mm"/>
    <s v="Saint Helens WA9 5GG"/>
    <n v="119.8"/>
    <x v="1"/>
    <s v="Diesel"/>
    <n v="4.4325999999999997E-2"/>
  </r>
  <r>
    <d v="2023-12-01T00:00:00"/>
    <s v="S025921"/>
    <x v="77"/>
    <s v="PO150543"/>
    <s v="GRN204229"/>
    <n v="85213418"/>
    <s v="M8 NYLON INSERT NUT GRADE A2-70"/>
    <s v="Saint Helens WA9 5GG"/>
    <n v="119.8"/>
    <x v="1"/>
    <s v="Diesel"/>
    <n v="4.4325999999999997E-2"/>
  </r>
  <r>
    <d v="2023-12-01T00:00:00"/>
    <s v="S025921"/>
    <x v="77"/>
    <s v="PO149917"/>
    <s v="GRN204236"/>
    <s v="11700-3089"/>
    <s v="FITTING ELBOW 6MM X 1/8ID MALE NPT SS"/>
    <s v="Saint Helens WA9 5GG"/>
    <n v="119.8"/>
    <x v="1"/>
    <s v="Diesel"/>
    <n v="4.4325999999999997E-2"/>
  </r>
  <r>
    <d v="2023-12-01T00:00:00"/>
    <s v="S025921"/>
    <x v="77"/>
    <s v="PO151392"/>
    <s v="GRN204305"/>
    <s v="11565-0283"/>
    <s v="WASHER SEALING .200ID SST/RUBBER"/>
    <s v="Saint Helens WA9 5GG"/>
    <n v="119.8"/>
    <x v="1"/>
    <s v="Diesel"/>
    <n v="4.4325999999999997E-2"/>
  </r>
  <r>
    <d v="2023-12-01T00:00:00"/>
    <s v="S025921"/>
    <x v="77"/>
    <s v="PO149410"/>
    <s v="GRN204478"/>
    <s v="11700-6136"/>
    <s v="BOLT HEX, 1&quot;-8 X 1&quot; CORROSION PROTECTION COATING"/>
    <s v="Saint Helens WA9 5GG"/>
    <n v="119.8"/>
    <x v="1"/>
    <s v="Diesel"/>
    <n v="4.4325999999999997E-2"/>
  </r>
  <r>
    <d v="2023-12-01T00:00:00"/>
    <s v="S025921"/>
    <x v="77"/>
    <s v="PO149519"/>
    <s v="GRN204479"/>
    <n v="85213706"/>
    <s v="M16 x 40 - B FLANGED HEXAGON HEAD BOLT GRADE 10.9"/>
    <s v="Saint Helens WA9 5GG"/>
    <n v="119.8"/>
    <x v="1"/>
    <s v="Diesel"/>
    <n v="4.4325999999999997E-2"/>
  </r>
  <r>
    <d v="2023-12-01T00:00:00"/>
    <s v="S025921"/>
    <x v="77"/>
    <s v="PO150516"/>
    <s v="GRN204495"/>
    <n v="85213152"/>
    <s v="M4 x 16 HEX SOCKET HD CAP SCREW GRADE A2-70"/>
    <s v="Saint Helens WA9 5GG"/>
    <n v="119.8"/>
    <x v="1"/>
    <s v="Diesel"/>
    <n v="4.4325999999999997E-2"/>
  </r>
  <r>
    <d v="2023-12-01T00:00:00"/>
    <s v="S025921"/>
    <x v="77"/>
    <s v="PO151386"/>
    <s v="GRN204498"/>
    <n v="85207508"/>
    <s v="8 x 11/4&quot; QUICKSILVER TWIN THREAD CSK PRODRIVE REC"/>
    <s v="Saint Helens WA9 5GG"/>
    <n v="119.8"/>
    <x v="1"/>
    <s v="Diesel"/>
    <n v="4.4325999999999997E-2"/>
  </r>
  <r>
    <d v="2023-12-01T00:00:00"/>
    <s v="S025921"/>
    <x v="77"/>
    <s v="PO151683"/>
    <s v="GRN204502"/>
    <s v="11700-1649"/>
    <s v="EPOXY 9.3 OZ"/>
    <s v="Saint Helens WA9 5GG"/>
    <n v="119.8"/>
    <x v="1"/>
    <s v="Diesel"/>
    <n v="4.4325999999999997E-2"/>
  </r>
  <r>
    <d v="2023-12-01T00:00:00"/>
    <s v="S025921"/>
    <x v="77"/>
    <s v="PO150030"/>
    <s v="GRN204504"/>
    <n v="85213710"/>
    <s v="M16 x 60 - B FLANGED HEXAGON HEAD BOLT GRADE 10.9"/>
    <s v="Saint Helens WA9 5GG"/>
    <n v="119.8"/>
    <x v="1"/>
    <s v="Diesel"/>
    <n v="4.4325999999999997E-2"/>
  </r>
  <r>
    <d v="2023-12-01T00:00:00"/>
    <s v="S025921"/>
    <x v="77"/>
    <s v="PO147244"/>
    <s v="GRN204505"/>
    <s v="340-1287-1"/>
    <s v="KIT BASE ANCHOR HARDWARE CONCRETE"/>
    <s v="Saint Helens WA9 5GG"/>
    <n v="119.8"/>
    <x v="1"/>
    <s v="Diesel"/>
    <n v="4.4325999999999997E-2"/>
  </r>
  <r>
    <d v="2023-12-01T00:00:00"/>
    <s v="S025921"/>
    <x v="77"/>
    <s v="PO149392"/>
    <s v="GRN204511"/>
    <n v="101026148"/>
    <s v="M3 X 35 POZI PAN HEAD SCREW A2"/>
    <s v="Saint Helens WA9 5GG"/>
    <n v="119.8"/>
    <x v="1"/>
    <s v="Diesel"/>
    <n v="4.4325999999999997E-2"/>
  </r>
  <r>
    <d v="2023-12-01T00:00:00"/>
    <s v="S025921"/>
    <x v="77"/>
    <s v="PO148380"/>
    <s v="GRN204512"/>
    <s v="11540-0281"/>
    <s v="LUBRICANT ANTI - SIEZE MOLY 1LB CAN"/>
    <s v="Saint Helens WA9 5GG"/>
    <n v="119.8"/>
    <x v="1"/>
    <s v="Diesel"/>
    <n v="4.4325999999999997E-2"/>
  </r>
  <r>
    <d v="2023-12-01T00:00:00"/>
    <s v="S025921"/>
    <x v="77"/>
    <s v="PO151686"/>
    <s v="GRN204515"/>
    <n v="85209123"/>
    <s v="M16 x 50 HEX HEAD SCREW GRADE 8.8"/>
    <s v="Saint Helens WA9 5GG"/>
    <n v="119.8"/>
    <x v="1"/>
    <s v="Diesel"/>
    <n v="4.4325999999999997E-2"/>
  </r>
  <r>
    <d v="2023-09-01T00:00:00"/>
    <s v="S025431"/>
    <x v="0"/>
    <s v="PO147553"/>
    <s v="GRN196471"/>
    <s v="91599-0391"/>
    <s v="PCB MOTHERBOARD CONTROL CHASSIS REFURB"/>
    <s v="Boston Massachusetts"/>
    <n v="3154"/>
    <x v="0"/>
    <s v="Crude"/>
    <n v="1.0118031999999999E-2"/>
  </r>
  <r>
    <d v="2023-09-01T00:00:00"/>
    <s v="S025431"/>
    <x v="0"/>
    <s v="PO149053"/>
    <s v="GRN196473"/>
    <s v="11540-0018"/>
    <s v="PASTE SILICONE DIELECTRIC"/>
    <s v="Boston Massachusetts"/>
    <n v="3154"/>
    <x v="0"/>
    <s v="Crude"/>
    <n v="1.0118031999999999E-2"/>
  </r>
  <r>
    <d v="2023-09-01T00:00:00"/>
    <s v="S025431"/>
    <x v="0"/>
    <s v="PO148970"/>
    <s v="GRN196474"/>
    <s v="11700-2321"/>
    <s v="ENCODER ROTARY R35I-4000/3-3/8+-LD/VO-5V-1-R-SH-M"/>
    <s v="Boston Massachusetts"/>
    <n v="3154"/>
    <x v="0"/>
    <s v="Crude"/>
    <n v="1.0118031999999999E-2"/>
  </r>
  <r>
    <d v="2023-12-01T00:00:00"/>
    <s v="S025921"/>
    <x v="77"/>
    <s v="PO149073"/>
    <s v="GRN204518"/>
    <n v="23202263"/>
    <s v="GANTRY/PORTAL CABLE MANAGEMENT FASTENER KIT (BOF)"/>
    <s v="Saint Helens WA9 5GG"/>
    <n v="119.8"/>
    <x v="1"/>
    <s v="Diesel"/>
    <n v="4.4325999999999997E-2"/>
  </r>
  <r>
    <d v="2023-12-01T00:00:00"/>
    <s v="S025921"/>
    <x v="77"/>
    <s v="PO150828"/>
    <s v="GRN204519"/>
    <s v="11700-6135"/>
    <s v="SIKAFLEX 221 POLYURETHANE SEALANT, ALUMINUM GRAY 3"/>
    <s v="Saint Helens WA9 5GG"/>
    <n v="119.8"/>
    <x v="1"/>
    <s v="Diesel"/>
    <n v="4.4325999999999997E-2"/>
  </r>
  <r>
    <d v="2023-12-01T00:00:00"/>
    <s v="S025921"/>
    <x v="77"/>
    <s v="PO151338"/>
    <s v="GRN204522"/>
    <s v="11700-5774"/>
    <s v="CLAMP BAND .75W X 4.28-.4.59 RANGE SST"/>
    <s v="Saint Helens WA9 5GG"/>
    <n v="119.8"/>
    <x v="1"/>
    <s v="Diesel"/>
    <n v="4.4325999999999997E-2"/>
  </r>
  <r>
    <d v="2023-12-01T00:00:00"/>
    <s v="S025921"/>
    <x v="77"/>
    <s v="PO148662"/>
    <s v="GRN204523"/>
    <s v="11540-0645"/>
    <s v="MARKER LIQUID PAINT RED FINE TIP"/>
    <s v="Saint Helens WA9 5GG"/>
    <n v="119.8"/>
    <x v="1"/>
    <s v="Diesel"/>
    <n v="4.4325999999999997E-2"/>
  </r>
  <r>
    <d v="2023-12-01T00:00:00"/>
    <s v="S025921"/>
    <x v="77"/>
    <s v="PO143084"/>
    <s v="GRN204618"/>
    <n v="23254885"/>
    <s v="CONSUMABLES KIT FOR GANTRY/PORTAL INSTALLATION"/>
    <s v="Saint Helens WA9 5GG"/>
    <n v="119.8"/>
    <x v="1"/>
    <s v="Diesel"/>
    <n v="4.4325999999999997E-2"/>
  </r>
  <r>
    <d v="2023-12-01T00:00:00"/>
    <s v="S025921"/>
    <x v="77"/>
    <s v="PO146275"/>
    <s v="GRN204624"/>
    <n v="23254885"/>
    <s v="CONSUMABLES KIT FOR GANTRY/PORTAL INSTALLATION"/>
    <s v="Saint Helens WA9 5GG"/>
    <n v="119.8"/>
    <x v="1"/>
    <s v="Diesel"/>
    <n v="4.4325999999999997E-2"/>
  </r>
  <r>
    <d v="2023-12-01T00:00:00"/>
    <s v="S025921"/>
    <x v="77"/>
    <s v="PO145836"/>
    <s v="GRN204725"/>
    <s v="340-1369-1"/>
    <s v="KIT HARDWARE"/>
    <s v="Saint Helens WA9 5GG"/>
    <n v="119.8"/>
    <x v="1"/>
    <s v="Diesel"/>
    <n v="4.4325999999999997E-2"/>
  </r>
  <r>
    <d v="2023-12-01T00:00:00"/>
    <s v="S025921"/>
    <x v="77"/>
    <s v="PO144436"/>
    <s v="GRN204726"/>
    <s v="340-1369-1"/>
    <s v="KIT HARDWARE"/>
    <s v="Saint Helens WA9 5GG"/>
    <n v="119.8"/>
    <x v="1"/>
    <s v="Diesel"/>
    <n v="4.4325999999999997E-2"/>
  </r>
  <r>
    <d v="2023-12-01T00:00:00"/>
    <s v="S025921"/>
    <x v="77"/>
    <s v="PO151382"/>
    <s v="GRN204906"/>
    <n v="85204480"/>
    <s v="M3 NYLON WASHER - 3.2MM I/D X 8MM O/D X 0.8MM THIC"/>
    <s v="Saint Helens WA9 5GG"/>
    <n v="119.8"/>
    <x v="1"/>
    <s v="Diesel"/>
    <n v="4.4325999999999997E-2"/>
  </r>
  <r>
    <d v="2023-12-01T00:00:00"/>
    <s v="S025921"/>
    <x v="77"/>
    <s v="PO151784"/>
    <s v="GRN205037"/>
    <s v="11700-3841"/>
    <s v="CLAMP TWO LINE 1 1/2IN POLY VIBRATION DAMPING"/>
    <s v="Saint Helens WA9 5GG"/>
    <n v="119.8"/>
    <x v="1"/>
    <s v="Diesel"/>
    <n v="4.4325999999999997E-2"/>
  </r>
  <r>
    <d v="2023-12-01T00:00:00"/>
    <s v="S025921"/>
    <x v="77"/>
    <s v="PO151746"/>
    <s v="GRN205039"/>
    <s v="11701-3897"/>
    <s v="M6 X 40 HEXAGON SOCKET BUTTON HEAD SCREW A2-70"/>
    <s v="Saint Helens WA9 5GG"/>
    <n v="119.8"/>
    <x v="1"/>
    <s v="Diesel"/>
    <n v="4.4325999999999997E-2"/>
  </r>
  <r>
    <d v="2023-12-01T00:00:00"/>
    <s v="S025921"/>
    <x v="77"/>
    <s v="PO151941"/>
    <s v="GRN205040"/>
    <s v="11700-7009"/>
    <s v="WASHER TWO-PART LOCKING  3/4IN ZINC"/>
    <s v="Saint Helens WA9 5GG"/>
    <n v="119.8"/>
    <x v="1"/>
    <s v="Diesel"/>
    <n v="4.4325999999999997E-2"/>
  </r>
  <r>
    <d v="2023-12-01T00:00:00"/>
    <s v="S025921"/>
    <x v="77"/>
    <s v="PO151726"/>
    <s v="GRN205041"/>
    <n v="85213150"/>
    <s v="M4 x 10 HEX SOCKET HD CAP SCREW GRADE A2-70"/>
    <s v="Saint Helens WA9 5GG"/>
    <n v="119.8"/>
    <x v="1"/>
    <s v="Diesel"/>
    <n v="4.4325999999999997E-2"/>
  </r>
  <r>
    <d v="2023-12-01T00:00:00"/>
    <s v="S025921"/>
    <x v="77"/>
    <s v="PO145592"/>
    <s v="GRN205042"/>
    <n v="23254885"/>
    <s v="CONSUMABLES KIT FOR GANTRY/PORTAL INSTALLATION"/>
    <s v="Saint Helens WA9 5GG"/>
    <n v="119.8"/>
    <x v="1"/>
    <s v="Diesel"/>
    <n v="4.4325999999999997E-2"/>
  </r>
  <r>
    <d v="2023-09-01T00:00:00"/>
    <s v="S025431"/>
    <x v="0"/>
    <s v="PO144992"/>
    <s v="GRN196495"/>
    <s v="331-1359-1"/>
    <s v="ASSY STEPPER MOTOR DRIVER PCB"/>
    <s v="Boston Massachusetts"/>
    <n v="3154"/>
    <x v="0"/>
    <s v="Crude"/>
    <n v="1.0118031999999999E-2"/>
  </r>
  <r>
    <d v="2023-12-01T00:00:00"/>
    <s v="S025921"/>
    <x v="77"/>
    <s v="PO143084"/>
    <s v="GRN205043"/>
    <n v="23254885"/>
    <s v="CONSUMABLES KIT FOR GANTRY/PORTAL INSTALLATION"/>
    <s v="Saint Helens WA9 5GG"/>
    <n v="119.8"/>
    <x v="1"/>
    <s v="Diesel"/>
    <n v="4.4325999999999997E-2"/>
  </r>
  <r>
    <d v="2023-12-01T00:00:00"/>
    <s v="S025921"/>
    <x v="77"/>
    <s v="PO151386"/>
    <s v="GRN205045"/>
    <n v="85209010"/>
    <s v="M10 x 25 HEX HEAD SCREW GRADE 8.8"/>
    <s v="Saint Helens WA9 5GG"/>
    <n v="119.8"/>
    <x v="1"/>
    <s v="Diesel"/>
    <n v="4.4325999999999997E-2"/>
  </r>
  <r>
    <d v="2023-01-01T00:00:00"/>
    <s v="S024276"/>
    <x v="79"/>
    <s v="PO138186"/>
    <s v="GRN178372"/>
    <n v="1445004"/>
    <s v="SURVEY METER PRESSURIZED URION CHAMBER WITH DOSE E"/>
    <s v="Norwich NR6 6JB"/>
    <n v="422"/>
    <x v="2"/>
    <s v="Diesel"/>
    <n v="1.5613999999999999E-3"/>
  </r>
  <r>
    <d v="2023-01-01T00:00:00"/>
    <s v="S024276"/>
    <x v="79"/>
    <s v="PO138679"/>
    <s v="GRN178373"/>
    <n v="1445004"/>
    <s v="SURVEY METER PRESSURIZED URION CHAMBER WITH DOSE E"/>
    <s v="Norwich NR6 6JB"/>
    <n v="422"/>
    <x v="2"/>
    <s v="Diesel"/>
    <n v="1.5613999999999999E-3"/>
  </r>
  <r>
    <d v="2023-02-01T00:00:00"/>
    <s v="S024276"/>
    <x v="79"/>
    <s v="PO140040"/>
    <s v="GRN180263"/>
    <n v="1445004"/>
    <s v="SURVEY METER PRESSURIZED URION CHAMBER WITH DOSE E"/>
    <s v="Norwich NR6 6JB"/>
    <n v="422"/>
    <x v="2"/>
    <s v="Diesel"/>
    <n v="1.5613999999999999E-3"/>
  </r>
  <r>
    <d v="2023-02-01T00:00:00"/>
    <s v="S024276"/>
    <x v="79"/>
    <s v="PO141638"/>
    <s v="GRN181295"/>
    <n v="1445004"/>
    <s v="SURVEY METER PRESSURIZED URION CHAMBER WITH DOSE E"/>
    <s v="Norwich NR6 6JB"/>
    <n v="422"/>
    <x v="2"/>
    <s v="Diesel"/>
    <n v="1.5613999999999999E-3"/>
  </r>
  <r>
    <d v="2023-02-01T00:00:00"/>
    <s v="S024276"/>
    <x v="79"/>
    <s v="PO140040"/>
    <s v="GRN181451"/>
    <n v="1445004"/>
    <s v="SURVEY METER PRESSURIZED URION CHAMBER WITH DOSE E"/>
    <s v="Norwich NR6 6JB"/>
    <n v="422"/>
    <x v="2"/>
    <s v="Diesel"/>
    <n v="1.5613999999999999E-3"/>
  </r>
  <r>
    <d v="2023-03-01T00:00:00"/>
    <s v="S024276"/>
    <x v="79"/>
    <s v="PO140040"/>
    <s v="GRN182914"/>
    <n v="1445004"/>
    <s v="SURVEY METER PRESSURIZED URION CHAMBER WITH DOSE E"/>
    <s v="Norwich NR6 6JB"/>
    <n v="422"/>
    <x v="2"/>
    <s v="Diesel"/>
    <n v="1.5613999999999999E-3"/>
  </r>
  <r>
    <d v="2023-04-01T00:00:00"/>
    <s v="S024276"/>
    <x v="79"/>
    <s v="PO138679"/>
    <s v="GRN185426"/>
    <n v="1445004"/>
    <s v="SURVEY METER PRESSURIZED URION CHAMBER WITH DOSE E"/>
    <s v="Norwich NR6 6JB"/>
    <n v="422"/>
    <x v="2"/>
    <s v="Diesel"/>
    <n v="1.5613999999999999E-3"/>
  </r>
  <r>
    <d v="2023-04-01T00:00:00"/>
    <s v="S024276"/>
    <x v="79"/>
    <s v="PO141994"/>
    <s v="GRN185907"/>
    <n v="1445004"/>
    <s v="SURVEY METER PRESSURIZED URION CHAMBER WITH DOSE E"/>
    <s v="Norwich NR6 6JB"/>
    <n v="422"/>
    <x v="2"/>
    <s v="Diesel"/>
    <n v="1.5613999999999999E-3"/>
  </r>
  <r>
    <d v="2023-05-01T00:00:00"/>
    <s v="S024276"/>
    <x v="79"/>
    <s v="PO138679"/>
    <s v="GRN186963"/>
    <n v="1445004"/>
    <s v="SURVEY METER PRESSURIZED URION CHAMBER WITH DOSE E"/>
    <s v="Norwich NR6 6JB"/>
    <n v="422"/>
    <x v="2"/>
    <s v="Diesel"/>
    <n v="1.5613999999999999E-3"/>
  </r>
  <r>
    <d v="2023-05-01T00:00:00"/>
    <s v="S024276"/>
    <x v="79"/>
    <s v="PO140040"/>
    <s v="GRN186970"/>
    <n v="1445004"/>
    <s v="SURVEY METER PRESSURIZED URION CHAMBER WITH DOSE E"/>
    <s v="Norwich NR6 6JB"/>
    <n v="422"/>
    <x v="2"/>
    <s v="Diesel"/>
    <n v="1.5613999999999999E-3"/>
  </r>
  <r>
    <d v="2023-05-01T00:00:00"/>
    <s v="S024276"/>
    <x v="79"/>
    <s v="PO143208"/>
    <s v="GRN187623"/>
    <n v="1445004"/>
    <s v="SURVEY METER PRESSURIZED URION CHAMBER WITH DOSE E"/>
    <s v="Norwich NR6 6JB"/>
    <n v="422"/>
    <x v="2"/>
    <s v="Diesel"/>
    <n v="1.5613999999999999E-3"/>
  </r>
  <r>
    <d v="2023-05-01T00:00:00"/>
    <s v="S024276"/>
    <x v="79"/>
    <s v="PO143207"/>
    <s v="GRN187625"/>
    <n v="1445004"/>
    <s v="SURVEY METER PRESSURIZED URION CHAMBER WITH DOSE E"/>
    <s v="Norwich NR6 6JB"/>
    <n v="422"/>
    <x v="2"/>
    <s v="Diesel"/>
    <n v="1.5613999999999999E-3"/>
  </r>
  <r>
    <d v="2023-05-01T00:00:00"/>
    <s v="S024276"/>
    <x v="79"/>
    <s v="PO143211"/>
    <s v="GRN187626"/>
    <n v="1445004"/>
    <s v="SURVEY METER PRESSURIZED URION CHAMBER WITH DOSE E"/>
    <s v="Norwich NR6 6JB"/>
    <n v="422"/>
    <x v="2"/>
    <s v="Diesel"/>
    <n v="1.5613999999999999E-3"/>
  </r>
  <r>
    <d v="2023-05-01T00:00:00"/>
    <s v="S024276"/>
    <x v="79"/>
    <s v="PO143209"/>
    <s v="GRN187628"/>
    <n v="1445004"/>
    <s v="SURVEY METER PRESSURIZED URION CHAMBER WITH DOSE E"/>
    <s v="Norwich NR6 6JB"/>
    <n v="422"/>
    <x v="2"/>
    <s v="Diesel"/>
    <n v="1.5613999999999999E-3"/>
  </r>
  <r>
    <d v="2023-08-01T00:00:00"/>
    <s v="S024276"/>
    <x v="79"/>
    <s v="PO143813"/>
    <s v="GRN193260"/>
    <n v="1445004"/>
    <s v="SURVEY METER PRESSURIZED URION CHAMBER WITH DOSE E"/>
    <s v="Norwich NR6 6JB"/>
    <n v="422"/>
    <x v="2"/>
    <s v="Diesel"/>
    <n v="1.5613999999999999E-3"/>
  </r>
  <r>
    <d v="2023-09-01T00:00:00"/>
    <s v="S001121"/>
    <x v="5"/>
    <s v="PO149157"/>
    <s v="GRN196514"/>
    <n v="79212140"/>
    <s v="RCD STANDARD CONFIG 4-POLE 30mA SENSITIVITY 80A"/>
    <s v="Salford M5 4BE"/>
    <n v="103.6"/>
    <x v="2"/>
    <s v="Diesel"/>
    <n v="3.8331999999999998E-4"/>
  </r>
  <r>
    <d v="2023-12-01T00:00:00"/>
    <s v="S024276"/>
    <x v="79"/>
    <s v="PO145386"/>
    <s v="GRN203540"/>
    <n v="1445004"/>
    <s v="SURVEY METER PRESSURIZED URION CHAMBER WITH DOSE E"/>
    <s v="Norwich NR6 6JB"/>
    <n v="422"/>
    <x v="2"/>
    <s v="Diesel"/>
    <n v="1.5613999999999999E-3"/>
  </r>
  <r>
    <d v="2023-12-01T00:00:00"/>
    <s v="S024276"/>
    <x v="79"/>
    <s v="PO143813"/>
    <s v="GRN203798"/>
    <n v="1445004"/>
    <s v="SURVEY METER PRESSURIZED URION CHAMBER WITH DOSE E"/>
    <s v="Norwich NR6 6JB"/>
    <n v="422"/>
    <x v="2"/>
    <s v="Diesel"/>
    <n v="1.5613999999999999E-3"/>
  </r>
  <r>
    <d v="2023-12-01T00:00:00"/>
    <s v="S024276"/>
    <x v="79"/>
    <s v="PO143813"/>
    <s v="GRN203803"/>
    <n v="1445004"/>
    <s v="SURVEY METER PRESSURIZED URION CHAMBER WITH DOSE E"/>
    <s v="Norwich NR6 6JB"/>
    <n v="422"/>
    <x v="2"/>
    <s v="Diesel"/>
    <n v="1.5613999999999999E-3"/>
  </r>
  <r>
    <d v="2023-12-01T00:00:00"/>
    <s v="S024276"/>
    <x v="79"/>
    <s v="PO143813"/>
    <s v="GRN203814"/>
    <n v="1445004"/>
    <s v="SURVEY METER PRESSURIZED URION CHAMBER WITH DOSE E"/>
    <s v="Norwich NR6 6JB"/>
    <n v="422"/>
    <x v="2"/>
    <s v="Diesel"/>
    <n v="1.5613999999999999E-3"/>
  </r>
  <r>
    <d v="2023-12-01T00:00:00"/>
    <s v="S024276"/>
    <x v="79"/>
    <s v="PO143813"/>
    <s v="GRN204459"/>
    <n v="1445004"/>
    <s v="SURVEY METER PRESSURIZED URION CHAMBER WITH DOSE E"/>
    <s v="Norwich NR6 6JB"/>
    <n v="422"/>
    <x v="2"/>
    <s v="Diesel"/>
    <n v="1.5613999999999999E-3"/>
  </r>
  <r>
    <d v="2023-01-01T00:00:00"/>
    <s v="S026609"/>
    <x v="80"/>
    <s v="PO141314"/>
    <s v="GRN178480"/>
    <s v="11700-6054"/>
    <s v="ENCLOSURE RACK MOUNT FIBER FHD CASSETTE PANEL UP T"/>
    <s v="85375 Neufahrn bei Freising"/>
    <n v="1756"/>
    <x v="2"/>
    <s v="Diesel"/>
    <n v="6.4972000000000007E-3"/>
  </r>
  <r>
    <d v="2023-01-01T00:00:00"/>
    <s v="S026609"/>
    <x v="80"/>
    <s v="PO140968"/>
    <s v="GRN179165"/>
    <n v="101042015"/>
    <s v="SFP-10G-LR COMPATIBLE, 10GBASE-LR SFP+ 1310NM 10KM"/>
    <s v="85375 Neufahrn bei Freising"/>
    <n v="1756"/>
    <x v="2"/>
    <s v="Diesel"/>
    <n v="6.4972000000000007E-3"/>
  </r>
  <r>
    <d v="2023-01-01T00:00:00"/>
    <s v="S026609"/>
    <x v="80"/>
    <s v="PO142131"/>
    <s v="GRN179537"/>
    <s v="11700-6054"/>
    <s v="ENCLOSURE RACK MOUNT FIBER FHD CASSETTE PANEL UP T"/>
    <s v="85375 Neufahrn bei Freising"/>
    <n v="1756"/>
    <x v="2"/>
    <s v="Diesel"/>
    <n v="6.4972000000000007E-3"/>
  </r>
  <r>
    <d v="2023-01-01T00:00:00"/>
    <s v="S026609"/>
    <x v="80"/>
    <s v="PO142173"/>
    <s v="GRN179623"/>
    <s v="11700-6189"/>
    <s v="NTWK SFP XCVR LC SMF/MMF INTEL COMPAT 1G IND -40 T"/>
    <s v="85375 Neufahrn bei Freising"/>
    <n v="1756"/>
    <x v="2"/>
    <s v="Diesel"/>
    <n v="6.4972000000000007E-3"/>
  </r>
  <r>
    <d v="2023-09-01T00:00:00"/>
    <s v="S024744"/>
    <x v="25"/>
    <s v="PO148792"/>
    <s v="GRN196524"/>
    <n v="101040789"/>
    <s v="PERSONNEL DOOR - INNER PANEL 21mm THICK"/>
    <s v="Huddersfield HD7 5JN"/>
    <n v="104.8"/>
    <x v="1"/>
    <s v="Diesel"/>
    <n v="3.8775999999999998E-2"/>
  </r>
  <r>
    <d v="2023-10-01T00:00:00"/>
    <s v="S024099"/>
    <x v="47"/>
    <s v="PO142241"/>
    <s v="GRN198857"/>
    <s v="361-1087-1"/>
    <s v="CROSS BEAM &amp; TRANSPORT KIT ASSY"/>
    <s v="Stafford ST16 3DR"/>
    <n v="49.6"/>
    <x v="3"/>
    <s v="Diesel"/>
    <n v="5.0430800000000005E-2"/>
  </r>
  <r>
    <d v="2023-02-01T00:00:00"/>
    <s v="S026609"/>
    <x v="80"/>
    <s v="PO139711"/>
    <s v="GRN180386"/>
    <s v="11700-6145"/>
    <s v="BLANK PLATE FOR RACKMOUNT FHD FIBER CASSETTE ENCLO"/>
    <s v="85375 Neufahrn bei Freising"/>
    <n v="1756"/>
    <x v="2"/>
    <s v="Diesel"/>
    <n v="6.4972000000000007E-3"/>
  </r>
  <r>
    <d v="2023-02-01T00:00:00"/>
    <s v="S026609"/>
    <x v="80"/>
    <s v="PO141512"/>
    <s v="GRN180558"/>
    <s v="11700-6054"/>
    <s v="ENCLOSURE RACK MOUNT FIBER FHD CASSETTE PANEL UP T"/>
    <s v="85375 Neufahrn bei Freising"/>
    <n v="1756"/>
    <x v="2"/>
    <s v="Diesel"/>
    <n v="6.4972000000000007E-3"/>
  </r>
  <r>
    <d v="2023-09-01T00:00:00"/>
    <s v="S001571"/>
    <x v="10"/>
    <s v="PO147592"/>
    <s v="GRN196528"/>
    <n v="42205718"/>
    <s v="WEATHER HOOD (180) VERTICAL MOUNTING"/>
    <s v="St Albans AL1 5BN"/>
    <n v="298"/>
    <x v="2"/>
    <s v="Diesel"/>
    <n v="1.1026E-3"/>
  </r>
  <r>
    <d v="2023-02-01T00:00:00"/>
    <s v="S026609"/>
    <x v="80"/>
    <s v="PO142073"/>
    <s v="GRN180819"/>
    <n v="101042015"/>
    <s v="SFP-10G-LR COMPATIBLE, 10GBASE-LR SFP+ 1310NM 10KM"/>
    <s v="85375 Neufahrn bei Freising"/>
    <n v="1756"/>
    <x v="2"/>
    <s v="Diesel"/>
    <n v="6.4972000000000007E-3"/>
  </r>
  <r>
    <d v="2023-02-01T00:00:00"/>
    <s v="S026609"/>
    <x v="80"/>
    <s v="PO142131"/>
    <s v="GRN180822"/>
    <s v="11700-6054"/>
    <s v="ENCLOSURE RACK MOUNT FIBER FHD CASSETTE PANEL UP T"/>
    <s v="85375 Neufahrn bei Freising"/>
    <n v="1756"/>
    <x v="2"/>
    <s v="Diesel"/>
    <n v="6.4972000000000007E-3"/>
  </r>
  <r>
    <d v="2023-02-01T00:00:00"/>
    <s v="S026609"/>
    <x v="80"/>
    <s v="PO142131"/>
    <s v="GRN180910"/>
    <s v="11700-6176"/>
    <s v="CABLE FIBER LC-LC PATCH ONFP DUPLEX SINGLEMODE 9/1"/>
    <s v="85375 Neufahrn bei Freising"/>
    <n v="1756"/>
    <x v="2"/>
    <s v="Diesel"/>
    <n v="6.4972000000000007E-3"/>
  </r>
  <r>
    <d v="2023-06-01T00:00:00"/>
    <s v="S002239"/>
    <x v="17"/>
    <s v="PO143492"/>
    <s v="GRN190149"/>
    <n v="101022020"/>
    <s v="TCU - HV, 3.0 ton, -40 to +55 C"/>
    <s v="UT 84104"/>
    <n v="4725"/>
    <x v="4"/>
    <s v="Aviation"/>
    <n v="8.3086819200000015"/>
  </r>
  <r>
    <d v="2023-06-01T00:00:00"/>
    <s v="S002239"/>
    <x v="17"/>
    <s v="PO143492"/>
    <s v="GRN190152"/>
    <n v="101022020"/>
    <s v="TCU - HV, 3.0 ton, -40 to +55 C"/>
    <s v="UT 84104"/>
    <n v="4725"/>
    <x v="4"/>
    <s v="Aviation"/>
    <n v="8.3086819200000015"/>
  </r>
  <r>
    <d v="2023-06-01T00:00:00"/>
    <s v="S002239"/>
    <x v="17"/>
    <s v="PO143492"/>
    <s v="GRN190721"/>
    <n v="101022020"/>
    <s v="TCU - HV, 3.0 ton, -40 to +55 C"/>
    <s v="UT 84104"/>
    <n v="4725"/>
    <x v="4"/>
    <s v="Aviation"/>
    <n v="8.3086819200000015"/>
  </r>
  <r>
    <d v="2023-07-01T00:00:00"/>
    <s v="S002239"/>
    <x v="17"/>
    <s v="PO143492"/>
    <s v="GRN191942"/>
    <n v="101022020"/>
    <s v="TCU - HV, 3.0 ton, -40 to +55 C"/>
    <s v="UT 84104"/>
    <n v="4725"/>
    <x v="4"/>
    <s v="Aviation"/>
    <n v="8.3086819200000015"/>
  </r>
  <r>
    <d v="2023-02-01T00:00:00"/>
    <s v="S026609"/>
    <x v="80"/>
    <s v="PO141512"/>
    <s v="GRN180970"/>
    <s v="11700-6176"/>
    <s v="CABLE FIBER LC-LC PATCH ONFP DUPLEX SINGLEMODE 9/1"/>
    <s v="85375 Neufahrn bei Freising"/>
    <n v="1756"/>
    <x v="2"/>
    <s v="Diesel"/>
    <n v="6.4972000000000007E-3"/>
  </r>
  <r>
    <d v="2023-02-01T00:00:00"/>
    <s v="S026609"/>
    <x v="80"/>
    <s v="PO138680"/>
    <s v="GRN181734"/>
    <s v="11700-6176"/>
    <s v="CABLE FIBER LC-LC PATCH ONFP DUPLEX SINGLEMODE"/>
    <s v="85375 Neufahrn bei Freising"/>
    <n v="1756"/>
    <x v="2"/>
    <s v="Diesel"/>
    <n v="6.4972000000000007E-3"/>
  </r>
  <r>
    <d v="2023-02-01T00:00:00"/>
    <s v="S026609"/>
    <x v="80"/>
    <s v="PO143571"/>
    <s v="GRN181758"/>
    <s v="11701-2559"/>
    <s v="CABLE FIBRE ARMORED LC-LC PATCH PVC -20M"/>
    <s v="85375 Neufahrn bei Freising"/>
    <n v="1756"/>
    <x v="2"/>
    <s v="Diesel"/>
    <n v="6.4972000000000007E-3"/>
  </r>
  <r>
    <d v="2023-03-01T00:00:00"/>
    <s v="S026609"/>
    <x v="80"/>
    <s v="PO138680"/>
    <s v="GRN182073"/>
    <s v="11700-8225"/>
    <s v="CABLE FIBER ARMORED LC-LC PATCH PVC (OFNR) DUPLEX"/>
    <s v="85375 Neufahrn bei Freising"/>
    <n v="1756"/>
    <x v="2"/>
    <s v="Diesel"/>
    <n v="6.4972000000000007E-3"/>
  </r>
  <r>
    <d v="2023-03-01T00:00:00"/>
    <s v="S026609"/>
    <x v="80"/>
    <s v="PO140856"/>
    <s v="GRN182565"/>
    <s v="11700-9181"/>
    <s v="NTWK SFP+ XCVR 10G 1310NM SINGLE MODE IND"/>
    <s v="85375 Neufahrn bei Freising"/>
    <n v="1756"/>
    <x v="2"/>
    <s v="Diesel"/>
    <n v="6.4972000000000007E-3"/>
  </r>
  <r>
    <d v="2023-03-01T00:00:00"/>
    <s v="S026609"/>
    <x v="80"/>
    <s v="PO143218"/>
    <s v="GRN182637"/>
    <s v="11700-8224"/>
    <s v="CABLE FIBER ARMORED LC-LC PATCH PVC (OFNR) DUPLEX"/>
    <s v="85375 Neufahrn bei Freising"/>
    <n v="1756"/>
    <x v="2"/>
    <s v="Diesel"/>
    <n v="6.4972000000000007E-3"/>
  </r>
  <r>
    <d v="2023-03-01T00:00:00"/>
    <s v="S026609"/>
    <x v="80"/>
    <s v="PO143217"/>
    <s v="GRN182649"/>
    <s v="255-1588-150"/>
    <s v="CABLE MILITARY-GRADE ARMORED MTP TRUNK 12 STRANDS"/>
    <s v="85375 Neufahrn bei Freising"/>
    <n v="1756"/>
    <x v="2"/>
    <s v="Diesel"/>
    <n v="6.4972000000000007E-3"/>
  </r>
  <r>
    <d v="2023-03-01T00:00:00"/>
    <s v="S026609"/>
    <x v="80"/>
    <s v="PO143218"/>
    <s v="GRN182738"/>
    <s v="255-1588-150"/>
    <s v="CABLE MILITARY-GRADE ARMORED MTP TRUNK 12 STRANDS"/>
    <s v="85375 Neufahrn bei Freising"/>
    <n v="1756"/>
    <x v="2"/>
    <s v="Diesel"/>
    <n v="6.4972000000000007E-3"/>
  </r>
  <r>
    <d v="2023-03-01T00:00:00"/>
    <s v="S026609"/>
    <x v="80"/>
    <s v="PO143825"/>
    <s v="GRN182793"/>
    <s v="11700-6054"/>
    <s v="ENCLOSURE RACK MOUNT FIBER FHD CASSETTE PANEL UP T"/>
    <s v="85375 Neufahrn bei Freising"/>
    <n v="1756"/>
    <x v="2"/>
    <s v="Diesel"/>
    <n v="6.4972000000000007E-3"/>
  </r>
  <r>
    <d v="2023-03-01T00:00:00"/>
    <s v="S026609"/>
    <x v="80"/>
    <s v="PO143217"/>
    <s v="GRN182853"/>
    <n v="1"/>
    <s v="freight inwards"/>
    <s v="85375 Neufahrn bei Freising"/>
    <n v="1756"/>
    <x v="2"/>
    <s v="Diesel"/>
    <n v="6.4972000000000007E-3"/>
  </r>
  <r>
    <d v="2023-03-01T00:00:00"/>
    <s v="S026609"/>
    <x v="80"/>
    <s v="PO138680"/>
    <s v="GRN183191"/>
    <s v="11700-6054"/>
    <s v="ENCLOSURE RACK MOUNT FIBER FHD CASSETTE PANEL"/>
    <s v="85375 Neufahrn bei Freising"/>
    <n v="1756"/>
    <x v="2"/>
    <s v="Diesel"/>
    <n v="6.4972000000000007E-3"/>
  </r>
  <r>
    <d v="2023-03-01T00:00:00"/>
    <s v="S026609"/>
    <x v="80"/>
    <s v="PO138680"/>
    <s v="GRN183192"/>
    <s v="11700-8225"/>
    <s v="CABLE FIBER ARMORED LC-LC PATCH PVC (OFNR) DUPLEX"/>
    <s v="85375 Neufahrn bei Freising"/>
    <n v="1756"/>
    <x v="2"/>
    <s v="Diesel"/>
    <n v="6.4972000000000007E-3"/>
  </r>
  <r>
    <d v="2023-03-01T00:00:00"/>
    <s v="S026609"/>
    <x v="80"/>
    <s v="PO143825"/>
    <s v="GRN183195"/>
    <s v="11700-6144"/>
    <s v="CASSETTE FHD MTP 12 FIBER SINGLEMODE TO 6 DUPLEX L"/>
    <s v="85375 Neufahrn bei Freising"/>
    <n v="1756"/>
    <x v="2"/>
    <s v="Diesel"/>
    <n v="6.4972000000000007E-3"/>
  </r>
  <r>
    <d v="2023-03-01T00:00:00"/>
    <s v="S026609"/>
    <x v="80"/>
    <s v="PO143825"/>
    <s v="GRN183574"/>
    <s v="255-1737-30"/>
    <s v="CABLE MILITARY-GRADE ARMORED LC-LC 24 STRANDS SING"/>
    <s v="85375 Neufahrn bei Freising"/>
    <n v="1756"/>
    <x v="2"/>
    <s v="Diesel"/>
    <n v="6.4972000000000007E-3"/>
  </r>
  <r>
    <d v="2023-03-01T00:00:00"/>
    <s v="S026609"/>
    <x v="80"/>
    <s v="PO144053"/>
    <s v="GRN183575"/>
    <s v="11700-6777"/>
    <s v="CABLE MILITARY-GRADE ARMORED MTP"/>
    <s v="85375 Neufahrn bei Freising"/>
    <n v="1756"/>
    <x v="2"/>
    <s v="Diesel"/>
    <n v="6.4972000000000007E-3"/>
  </r>
  <r>
    <d v="2023-03-01T00:00:00"/>
    <s v="S026609"/>
    <x v="80"/>
    <s v="PO143219"/>
    <s v="GRN183576"/>
    <s v="11700-8224"/>
    <s v="CABLE FIBER ARMORED LC-LC PATCH PVC (OFNR) DUPLEX"/>
    <s v="85375 Neufahrn bei Freising"/>
    <n v="1756"/>
    <x v="2"/>
    <s v="Diesel"/>
    <n v="6.4972000000000007E-3"/>
  </r>
  <r>
    <d v="2023-03-01T00:00:00"/>
    <s v="S026609"/>
    <x v="80"/>
    <s v="PO142073"/>
    <s v="GRN183578"/>
    <n v="101042015"/>
    <s v="SFP-10G-LR COMPATIBLE, 10GBASE-LR SFP+ 1310NM 10KM"/>
    <s v="85375 Neufahrn bei Freising"/>
    <n v="1756"/>
    <x v="2"/>
    <s v="Diesel"/>
    <n v="6.4972000000000007E-3"/>
  </r>
  <r>
    <d v="2023-03-01T00:00:00"/>
    <s v="S026609"/>
    <x v="80"/>
    <s v="PO144305"/>
    <s v="GRN183580"/>
    <n v="101044706"/>
    <s v="FIBER OPTIC OS2 ARMORED LC-LC PATCH PVC 10M"/>
    <s v="85375 Neufahrn bei Freising"/>
    <n v="1756"/>
    <x v="2"/>
    <s v="Diesel"/>
    <n v="6.4972000000000007E-3"/>
  </r>
  <r>
    <d v="2023-03-01T00:00:00"/>
    <s v="S026609"/>
    <x v="80"/>
    <s v="PO140042"/>
    <s v="GRN183593"/>
    <s v="11700-6144"/>
    <s v="CASSETTE FHD MTP 12 FIBER SINGLEMODE TO 6 DUPLEX L"/>
    <s v="85375 Neufahrn bei Freising"/>
    <n v="1756"/>
    <x v="2"/>
    <s v="Diesel"/>
    <n v="6.4972000000000007E-3"/>
  </r>
  <r>
    <d v="2023-03-01T00:00:00"/>
    <s v="S026609"/>
    <x v="80"/>
    <s v="PO144430"/>
    <s v="GRN184079"/>
    <s v="11700-6144"/>
    <s v="CASSETTE FHD MTP 12 FIBER SINGLEMODE TO 6 DUPLEX L"/>
    <s v="85375 Neufahrn bei Freising"/>
    <n v="1756"/>
    <x v="2"/>
    <s v="Diesel"/>
    <n v="6.4972000000000007E-3"/>
  </r>
  <r>
    <d v="2023-03-01T00:00:00"/>
    <s v="S026609"/>
    <x v="80"/>
    <s v="PO140968"/>
    <s v="GRN184209"/>
    <s v="11700-6054"/>
    <s v="ENCLOSURE RACK MOUNT FIBER FHD CASSETTE PANEL UP T"/>
    <s v="85375 Neufahrn bei Freising"/>
    <n v="1756"/>
    <x v="2"/>
    <s v="Diesel"/>
    <n v="6.4972000000000007E-3"/>
  </r>
  <r>
    <d v="2023-03-01T00:00:00"/>
    <s v="S026609"/>
    <x v="80"/>
    <s v="PO144480"/>
    <s v="GRN184260"/>
    <s v="11700-6054"/>
    <s v="ENCLOSURE RACK MOUNT FIBER FHD CASSETTE PANEL UP T"/>
    <s v="85375 Neufahrn bei Freising"/>
    <n v="1756"/>
    <x v="2"/>
    <s v="Diesel"/>
    <n v="6.4972000000000007E-3"/>
  </r>
  <r>
    <d v="2023-03-01T00:00:00"/>
    <s v="S026609"/>
    <x v="80"/>
    <s v="PO140042"/>
    <s v="GRN184298"/>
    <s v="11700-6176"/>
    <s v="CABLE FIBER LC-LC PATCH ONFP DUPLEX SINGLEMODE 9/1"/>
    <s v="85375 Neufahrn bei Freising"/>
    <n v="1756"/>
    <x v="2"/>
    <s v="Diesel"/>
    <n v="6.4972000000000007E-3"/>
  </r>
  <r>
    <d v="2023-04-01T00:00:00"/>
    <s v="S026609"/>
    <x v="80"/>
    <s v="PO140968"/>
    <s v="GRN184929"/>
    <s v="11700-6176"/>
    <s v="CABLE FIBER LC-LC PATCH ONFP DUPLEX SINGLEMODE 9/1"/>
    <s v="85375 Neufahrn bei Freising"/>
    <n v="1756"/>
    <x v="2"/>
    <s v="Diesel"/>
    <n v="6.4972000000000007E-3"/>
  </r>
  <r>
    <d v="2023-04-01T00:00:00"/>
    <s v="S026609"/>
    <x v="80"/>
    <s v="PO141512"/>
    <s v="GRN184930"/>
    <s v="11700-6054"/>
    <s v="ENCLOSURE RACK MOUNT FIBER FHD CASSETTE PANEL UP T"/>
    <s v="85375 Neufahrn bei Freising"/>
    <n v="1756"/>
    <x v="2"/>
    <s v="Diesel"/>
    <n v="6.4972000000000007E-3"/>
  </r>
  <r>
    <d v="2023-04-01T00:00:00"/>
    <s v="S026609"/>
    <x v="80"/>
    <s v="PO138680"/>
    <s v="GRN184967"/>
    <s v="255-1737-30"/>
    <s v="CABLE MILITARY-GRADE ARMORED LC-LC 24 STRANDS"/>
    <s v="85375 Neufahrn bei Freising"/>
    <n v="1756"/>
    <x v="2"/>
    <s v="Diesel"/>
    <n v="6.4972000000000007E-3"/>
  </r>
  <r>
    <d v="2023-04-01T00:00:00"/>
    <s v="S026609"/>
    <x v="80"/>
    <s v="PO140042"/>
    <s v="GRN185013"/>
    <s v="11700-6054"/>
    <s v="ENCLOSURE RACK MOUNT FIBER FHD CASSETTE PANEL UP T"/>
    <s v="85375 Neufahrn bei Freising"/>
    <n v="1756"/>
    <x v="2"/>
    <s v="Diesel"/>
    <n v="6.4972000000000007E-3"/>
  </r>
  <r>
    <d v="2023-04-01T00:00:00"/>
    <s v="S026609"/>
    <x v="80"/>
    <s v="PO144978"/>
    <s v="GRN185255"/>
    <n v="101041659"/>
    <s v="1M (3FT) LC UPC TO LC UPC DUPLEX OS2 SINGLE MODE"/>
    <s v="85375 Neufahrn bei Freising"/>
    <n v="1756"/>
    <x v="2"/>
    <s v="Diesel"/>
    <n v="6.4972000000000007E-3"/>
  </r>
  <r>
    <d v="2023-04-01T00:00:00"/>
    <s v="S026609"/>
    <x v="80"/>
    <s v="PO143825"/>
    <s v="GRN185283"/>
    <s v="11700-6054"/>
    <s v="ENCLOSURE RACK MOUNT FIBER FHD CASSETTE PANEL UP T"/>
    <s v="85375 Neufahrn bei Freising"/>
    <n v="1756"/>
    <x v="2"/>
    <s v="Diesel"/>
    <n v="6.4972000000000007E-3"/>
  </r>
  <r>
    <d v="2023-04-01T00:00:00"/>
    <s v="S026609"/>
    <x v="80"/>
    <s v="PO143219"/>
    <s v="GRN185425"/>
    <s v="255-1588-150"/>
    <s v="CABLE MILITARY-GRADE ARMORED MTP TRUNK 12 STRANDS"/>
    <s v="85375 Neufahrn bei Freising"/>
    <n v="1756"/>
    <x v="2"/>
    <s v="Diesel"/>
    <n v="6.4972000000000007E-3"/>
  </r>
  <r>
    <d v="2023-04-01T00:00:00"/>
    <s v="S026609"/>
    <x v="80"/>
    <s v="PO140042"/>
    <s v="GRN185549"/>
    <s v="11700-6145"/>
    <s v="BLANK PLATE FOR RACKMOUNT FHD FIBER CASSETTE ENCLO"/>
    <s v="85375 Neufahrn bei Freising"/>
    <n v="1756"/>
    <x v="2"/>
    <s v="Diesel"/>
    <n v="6.4972000000000007E-3"/>
  </r>
  <r>
    <d v="2023-04-01T00:00:00"/>
    <s v="S026609"/>
    <x v="80"/>
    <s v="PO145047"/>
    <s v="GRN185616"/>
    <s v="11700-6144"/>
    <s v="CASSETTE FHD MTP 12 FIBER SINGLEMODE TO 6 DUPLEX L"/>
    <s v="85375 Neufahrn bei Freising"/>
    <n v="1756"/>
    <x v="2"/>
    <s v="Diesel"/>
    <n v="6.4972000000000007E-3"/>
  </r>
  <r>
    <d v="2023-04-01T00:00:00"/>
    <s v="S026609"/>
    <x v="80"/>
    <s v="PO145047"/>
    <s v="GRN185677"/>
    <s v="11700-6144"/>
    <s v="CASSETTE FHD MTP 12 FIBER SINGLEMODE TO 6 DUPLEX L"/>
    <s v="85375 Neufahrn bei Freising"/>
    <n v="1756"/>
    <x v="2"/>
    <s v="Diesel"/>
    <n v="6.4972000000000007E-3"/>
  </r>
  <r>
    <d v="2023-04-01T00:00:00"/>
    <s v="S026609"/>
    <x v="80"/>
    <s v="PO144866"/>
    <s v="GRN185816"/>
    <n v="101046208"/>
    <s v="24 CORE SPLICE TRAY FOR FHD RACK"/>
    <s v="85375 Neufahrn bei Freising"/>
    <n v="1756"/>
    <x v="2"/>
    <s v="Diesel"/>
    <n v="6.4972000000000007E-3"/>
  </r>
  <r>
    <d v="2023-04-01T00:00:00"/>
    <s v="S026609"/>
    <x v="80"/>
    <s v="PO145196"/>
    <s v="GRN186080"/>
    <s v="11700-6144"/>
    <s v="CASSETTE FHD MTP 12 FIBER SINGLEMODE TO 6 DUPLEX L"/>
    <s v="85375 Neufahrn bei Freising"/>
    <n v="1756"/>
    <x v="2"/>
    <s v="Diesel"/>
    <n v="6.4972000000000007E-3"/>
  </r>
  <r>
    <d v="2023-05-01T00:00:00"/>
    <s v="S026609"/>
    <x v="80"/>
    <s v="PO143217"/>
    <s v="GRN186606"/>
    <s v="255-1737-30"/>
    <s v="CABLE MILITARY-GRADE ARMORED LC-LC 24 STRANDS SING"/>
    <s v="85375 Neufahrn bei Freising"/>
    <n v="1756"/>
    <x v="2"/>
    <s v="Diesel"/>
    <n v="6.4972000000000007E-3"/>
  </r>
  <r>
    <d v="2023-05-01T00:00:00"/>
    <s v="S026609"/>
    <x v="80"/>
    <s v="PO143220"/>
    <s v="GRN186903"/>
    <s v="255-1588-150"/>
    <s v="CABLE MILITARY-GRADE ARMORED MTP TRUNK 12 STRANDS"/>
    <s v="85375 Neufahrn bei Freising"/>
    <n v="1756"/>
    <x v="2"/>
    <s v="Diesel"/>
    <n v="6.4972000000000007E-3"/>
  </r>
  <r>
    <d v="2023-05-01T00:00:00"/>
    <s v="S026609"/>
    <x v="80"/>
    <s v="PO143217"/>
    <s v="GRN186960"/>
    <n v="1"/>
    <s v="freight inwards"/>
    <s v="85375 Neufahrn bei Freising"/>
    <n v="1756"/>
    <x v="2"/>
    <s v="Diesel"/>
    <n v="6.4972000000000007E-3"/>
  </r>
  <r>
    <d v="2023-05-01T00:00:00"/>
    <s v="S026609"/>
    <x v="80"/>
    <s v="PO143825"/>
    <s v="GRN187059"/>
    <s v="11700-6054"/>
    <s v="ENCLOSURE RACK MOUNT FIBER FHD CASSETTE PANEL UP T"/>
    <s v="85375 Neufahrn bei Freising"/>
    <n v="1756"/>
    <x v="2"/>
    <s v="Diesel"/>
    <n v="6.4972000000000007E-3"/>
  </r>
  <r>
    <d v="2023-05-01T00:00:00"/>
    <s v="S026609"/>
    <x v="80"/>
    <s v="PO138680"/>
    <s v="GRN187432"/>
    <n v="1"/>
    <s v="freight inwards"/>
    <s v="85375 Neufahrn bei Freising"/>
    <n v="1756"/>
    <x v="2"/>
    <s v="Diesel"/>
    <n v="6.4972000000000007E-3"/>
  </r>
  <r>
    <d v="2023-05-01T00:00:00"/>
    <s v="S026609"/>
    <x v="80"/>
    <s v="PO143222"/>
    <s v="GRN188219"/>
    <s v="255-1588-150"/>
    <s v="CABLE MILITARY-GRADE ARMORED MTP TRUNK 12 STRANDS"/>
    <s v="85375 Neufahrn bei Freising"/>
    <n v="1756"/>
    <x v="2"/>
    <s v="Diesel"/>
    <n v="6.4972000000000007E-3"/>
  </r>
  <r>
    <d v="2023-06-01T00:00:00"/>
    <s v="S026609"/>
    <x v="80"/>
    <s v="PO143825"/>
    <s v="GRN188439"/>
    <s v="11700-6054"/>
    <s v="ENCLOSURE RACK MOUNT FIBER FHD CASSETTE PANEL UP T"/>
    <s v="85375 Neufahrn bei Freising"/>
    <n v="1756"/>
    <x v="2"/>
    <s v="Diesel"/>
    <n v="6.4972000000000007E-3"/>
  </r>
  <r>
    <d v="2023-06-01T00:00:00"/>
    <s v="S026609"/>
    <x v="80"/>
    <s v="PO146222"/>
    <s v="GRN188441"/>
    <n v="101041619"/>
    <s v="2M (7FT) LC UPC TO LC UPC DUPLEX OS2 SINGLE MODE A"/>
    <s v="85375 Neufahrn bei Freising"/>
    <n v="1756"/>
    <x v="2"/>
    <s v="Diesel"/>
    <n v="6.4972000000000007E-3"/>
  </r>
  <r>
    <d v="2023-06-01T00:00:00"/>
    <s v="S026609"/>
    <x v="80"/>
    <s v="PO145196"/>
    <s v="GRN189269"/>
    <s v="11700-6145"/>
    <s v="BLANK PLATE FOR RACKMOUNT FHD FIBER CASSETTE ENCLO"/>
    <s v="85375 Neufahrn bei Freising"/>
    <n v="1756"/>
    <x v="2"/>
    <s v="Diesel"/>
    <n v="6.4972000000000007E-3"/>
  </r>
  <r>
    <d v="2023-06-01T00:00:00"/>
    <s v="S026609"/>
    <x v="80"/>
    <s v="PO140042"/>
    <s v="GRN189462"/>
    <s v="255-1588-75"/>
    <s v="CABLE MILITARY-GRADE ARMORED MTP TRUNK  75 METERS"/>
    <s v="85375 Neufahrn bei Freising"/>
    <n v="1756"/>
    <x v="2"/>
    <s v="Diesel"/>
    <n v="6.4972000000000007E-3"/>
  </r>
  <r>
    <d v="2023-06-01T00:00:00"/>
    <s v="S026609"/>
    <x v="80"/>
    <s v="PO146833"/>
    <s v="GRN189896"/>
    <s v="11701-3112"/>
    <s v="LC/UPC TO LC/UPC DUPLEX OS2 SINGLE MODE FIBER OPTI"/>
    <s v="85375 Neufahrn bei Freising"/>
    <n v="1756"/>
    <x v="2"/>
    <s v="Diesel"/>
    <n v="6.4972000000000007E-3"/>
  </r>
  <r>
    <d v="2023-06-01T00:00:00"/>
    <s v="S026609"/>
    <x v="80"/>
    <s v="PO140042"/>
    <s v="GRN190307"/>
    <s v="255-1737-30"/>
    <s v="CABLE MILITARY-GRADE ARMORED LC-LC 24 STRANDS"/>
    <s v="85375 Neufahrn bei Freising"/>
    <n v="1756"/>
    <x v="2"/>
    <s v="Diesel"/>
    <n v="6.4972000000000007E-3"/>
  </r>
  <r>
    <d v="2023-07-01T00:00:00"/>
    <s v="S026609"/>
    <x v="80"/>
    <s v="PO145047"/>
    <s v="GRN191195"/>
    <s v="11700-6144"/>
    <s v="CASSETTE FHD MTP 12 FIBER SINGLEMODE TO 6 DUPLEX L"/>
    <s v="85375 Neufahrn bei Freising"/>
    <n v="1756"/>
    <x v="2"/>
    <s v="Diesel"/>
    <n v="6.4972000000000007E-3"/>
  </r>
  <r>
    <d v="2023-07-01T00:00:00"/>
    <s v="S026609"/>
    <x v="80"/>
    <s v="PO138680"/>
    <s v="GRN191244"/>
    <s v="255-1737-30"/>
    <s v="CABLE MILITARY-GRADE ARMORED LC-LC 24 STRANDS"/>
    <s v="85375 Neufahrn bei Freising"/>
    <n v="1756"/>
    <x v="2"/>
    <s v="Diesel"/>
    <n v="6.4972000000000007E-3"/>
  </r>
  <r>
    <d v="2023-07-01T00:00:00"/>
    <s v="S026609"/>
    <x v="80"/>
    <s v="PO138680"/>
    <s v="GRN191245"/>
    <n v="1"/>
    <s v="freight inwards"/>
    <s v="85375 Neufahrn bei Freising"/>
    <n v="1756"/>
    <x v="2"/>
    <s v="Diesel"/>
    <n v="6.4972000000000007E-3"/>
  </r>
  <r>
    <d v="2023-07-01T00:00:00"/>
    <s v="S026609"/>
    <x v="80"/>
    <s v="PO140968"/>
    <s v="GRN191247"/>
    <s v="255-1737-30"/>
    <s v="CABLE MILITARY-GRADE ARMORED LC-LC 24 STRANDS"/>
    <s v="85375 Neufahrn bei Freising"/>
    <n v="1756"/>
    <x v="2"/>
    <s v="Diesel"/>
    <n v="6.4972000000000007E-3"/>
  </r>
  <r>
    <d v="2023-09-01T00:00:00"/>
    <s v="S024448"/>
    <x v="58"/>
    <s v="PO148509"/>
    <s v="GRN196590"/>
    <n v="101016464"/>
    <s v="RELAY, SPDT, 24VDC COIL WITH DIODE, 250VAC 12A"/>
    <s v="California 94560"/>
    <n v="5214"/>
    <x v="0"/>
    <s v="Crude"/>
    <n v="0.4181628"/>
  </r>
  <r>
    <d v="2023-07-01T00:00:00"/>
    <s v="S026609"/>
    <x v="80"/>
    <s v="PO146818"/>
    <s v="GRN191248"/>
    <s v="11701-3110"/>
    <s v="OS2 FIBRE OPTIC CABLE, 8 FIBRES ST-LC SIMPLEX 15M"/>
    <s v="85375 Neufahrn bei Freising"/>
    <n v="1756"/>
    <x v="2"/>
    <s v="Diesel"/>
    <n v="6.4972000000000007E-3"/>
  </r>
  <r>
    <d v="2023-07-01T00:00:00"/>
    <s v="S026609"/>
    <x v="80"/>
    <s v="PO145047"/>
    <s v="GRN191279"/>
    <s v="255-1588-150"/>
    <s v="CABLE MILITARY-GRADE ARMORED MTP TRUNK 12 STRANDS"/>
    <s v="85375 Neufahrn bei Freising"/>
    <n v="1756"/>
    <x v="2"/>
    <s v="Diesel"/>
    <n v="6.4972000000000007E-3"/>
  </r>
  <r>
    <d v="2023-09-01T00:00:00"/>
    <s v="S026602"/>
    <x v="12"/>
    <s v="PO148291"/>
    <s v="GRN196593"/>
    <n v="101049325"/>
    <s v="DIESEL OIL MOBIL DELVAC 1 5W-40 (4 LITRE)"/>
    <s v="Watford WD24 7GG"/>
    <n v="302"/>
    <x v="2"/>
    <s v="Diesl"/>
    <n v="1.1173999999999999E-3"/>
  </r>
  <r>
    <d v="2023-07-01T00:00:00"/>
    <s v="S026609"/>
    <x v="80"/>
    <s v="PO145196"/>
    <s v="GRN191314"/>
    <s v="11700-6145"/>
    <s v="BLANK PLATE FOR RACKMOUNT FHD FIBER CASSETTE ENCLO"/>
    <s v="85375 Neufahrn bei Freising"/>
    <n v="1756"/>
    <x v="2"/>
    <s v="Diesel"/>
    <n v="6.4972000000000007E-3"/>
  </r>
  <r>
    <d v="2023-07-01T00:00:00"/>
    <s v="S026609"/>
    <x v="80"/>
    <s v="PO146841"/>
    <s v="GRN191364"/>
    <s v="11701-3199"/>
    <s v="OS2 SINGLE MODE ARMORED LC UPC DUPLEX TO LC UPC DU"/>
    <s v="85375 Neufahrn bei Freising"/>
    <n v="1756"/>
    <x v="2"/>
    <s v="Diesel"/>
    <n v="6.4972000000000007E-3"/>
  </r>
  <r>
    <d v="2023-07-01T00:00:00"/>
    <s v="S026609"/>
    <x v="80"/>
    <s v="PO146841"/>
    <s v="GRN191435"/>
    <s v="11701-3199"/>
    <s v="OS2 SINGLE MODE ARMORED LC UPC DUPLEX TO LC UPC DU"/>
    <s v="85375 Neufahrn bei Freising"/>
    <n v="1756"/>
    <x v="2"/>
    <s v="Diesel"/>
    <n v="6.4972000000000007E-3"/>
  </r>
  <r>
    <d v="2023-07-01T00:00:00"/>
    <s v="S026609"/>
    <x v="80"/>
    <s v="PO146841"/>
    <s v="GRN191947"/>
    <n v="1"/>
    <s v="freight inwards - To antecipate from 28/08/23"/>
    <s v="85375 Neufahrn bei Freising"/>
    <n v="1756"/>
    <x v="2"/>
    <s v="Diesel"/>
    <n v="6.4972000000000007E-3"/>
  </r>
  <r>
    <d v="2023-07-01T00:00:00"/>
    <s v="S026609"/>
    <x v="80"/>
    <s v="PO147452"/>
    <s v="GRN192823"/>
    <s v="11700-9181"/>
    <s v="NTWK SFP+ XCVR 10G 1310NM SINGLE MODE IND"/>
    <s v="85375 Neufahrn bei Freising"/>
    <n v="1756"/>
    <x v="2"/>
    <s v="Diesel"/>
    <n v="6.4972000000000007E-3"/>
  </r>
  <r>
    <d v="2023-07-01T00:00:00"/>
    <s v="S026609"/>
    <x v="80"/>
    <s v="PO147019"/>
    <s v="GRN192825"/>
    <s v="11701-2559"/>
    <s v="CABLE FIBRE ARMORED LC-LC PATCH PVC -20M"/>
    <s v="85375 Neufahrn bei Freising"/>
    <n v="1756"/>
    <x v="2"/>
    <s v="Diesel"/>
    <n v="6.4972000000000007E-3"/>
  </r>
  <r>
    <d v="2023-08-01T00:00:00"/>
    <s v="S026609"/>
    <x v="80"/>
    <s v="PO147947"/>
    <s v="GRN192975"/>
    <s v="11700-8300"/>
    <s v="NETWORK XCEIVER SFP+ DUAL-RATE LC SINGLE-MODE INTE"/>
    <s v="85375 Neufahrn bei Freising"/>
    <n v="1756"/>
    <x v="2"/>
    <s v="Diesel"/>
    <n v="6.4972000000000007E-3"/>
  </r>
  <r>
    <d v="2023-08-01T00:00:00"/>
    <s v="S026609"/>
    <x v="80"/>
    <s v="PO147276"/>
    <s v="GRN192996"/>
    <s v="11700-8225"/>
    <s v="CABLE FIBER ARMORED LC-LC PATCH PVC (OFNR) DUPLEX"/>
    <s v="85375 Neufahrn bei Freising"/>
    <n v="1756"/>
    <x v="2"/>
    <s v="Diesel"/>
    <n v="6.4972000000000007E-3"/>
  </r>
  <r>
    <d v="2023-08-01T00:00:00"/>
    <s v="S026609"/>
    <x v="80"/>
    <s v="PO146841"/>
    <s v="GRN193288"/>
    <s v="11701-3199"/>
    <s v="OS2 SINGLE MODE ARMORED LC UPC DUPLEX TO LC UPC DU"/>
    <s v="85375 Neufahrn bei Freising"/>
    <n v="1756"/>
    <x v="2"/>
    <s v="Diesel"/>
    <n v="6.4972000000000007E-3"/>
  </r>
  <r>
    <d v="2023-08-01T00:00:00"/>
    <s v="S026609"/>
    <x v="80"/>
    <s v="PO147975"/>
    <s v="GRN193291"/>
    <s v="11700-8300"/>
    <s v="NETWORK XCEIVER SFP+ DUAL-RATE LC SINGLE-MODE INTE"/>
    <s v="85375 Neufahrn bei Freising"/>
    <n v="1756"/>
    <x v="2"/>
    <s v="Diesel"/>
    <n v="6.4972000000000007E-3"/>
  </r>
  <r>
    <d v="2023-08-01T00:00:00"/>
    <s v="S026609"/>
    <x v="80"/>
    <s v="PO142131"/>
    <s v="GRN193293"/>
    <s v="11700-6054"/>
    <s v="ENCLOSURE RACK MOUNT FIBER FHD CASSETTE PANEL UP T"/>
    <s v="85375 Neufahrn bei Freising"/>
    <n v="1756"/>
    <x v="2"/>
    <s v="Diesel"/>
    <n v="6.4972000000000007E-3"/>
  </r>
  <r>
    <d v="2023-08-01T00:00:00"/>
    <s v="S026609"/>
    <x v="80"/>
    <s v="PO145196"/>
    <s v="GRN193326"/>
    <s v="255-1588-150"/>
    <s v="CABLE MILITARY-GRADE ARMORED MTP TRUNK 12 STRANDS"/>
    <s v="85375 Neufahrn bei Freising"/>
    <n v="1756"/>
    <x v="2"/>
    <s v="Diesel"/>
    <n v="6.4972000000000007E-3"/>
  </r>
  <r>
    <d v="2023-08-01T00:00:00"/>
    <s v="S026609"/>
    <x v="80"/>
    <s v="PO142131"/>
    <s v="GRN193934"/>
    <s v="11700-6144"/>
    <s v="CASSETTE FHD MTP 12 FIBER SINGLEMODE TO 6 DUPLEX L"/>
    <s v="85375 Neufahrn bei Freising"/>
    <n v="1756"/>
    <x v="2"/>
    <s v="Diesel"/>
    <n v="6.4972000000000007E-3"/>
  </r>
  <r>
    <d v="2023-08-01T00:00:00"/>
    <s v="S026609"/>
    <x v="80"/>
    <s v="PO142073"/>
    <s v="GRN194057"/>
    <n v="101042015"/>
    <s v="SFP-10G-LR COMPATIBLE, 10GBASE-LR SFP+ 1310NM 10KM"/>
    <s v="85375 Neufahrn bei Freising"/>
    <n v="1756"/>
    <x v="2"/>
    <s v="Diesel"/>
    <n v="6.4972000000000007E-3"/>
  </r>
  <r>
    <d v="2023-08-01T00:00:00"/>
    <s v="S026609"/>
    <x v="80"/>
    <s v="PO147975"/>
    <s v="GRN194219"/>
    <s v="11700-8224"/>
    <s v="CABLE FIBER ARMORED LC-LC PATCH PVC (OFNR) DUPLEX"/>
    <s v="85375 Neufahrn bei Freising"/>
    <n v="1756"/>
    <x v="2"/>
    <s v="Diesel"/>
    <n v="6.4972000000000007E-3"/>
  </r>
  <r>
    <d v="2023-09-01T00:00:00"/>
    <s v="S025431"/>
    <x v="0"/>
    <s v="PO149074"/>
    <s v="GRN196611"/>
    <n v="9412"/>
    <s v="SC880 CONTROLLER ASM"/>
    <s v="Boston Massachusetts"/>
    <n v="3154"/>
    <x v="0"/>
    <s v="Crude"/>
    <n v="1.0118031999999999E-2"/>
  </r>
  <r>
    <d v="2023-08-01T00:00:00"/>
    <s v="S026609"/>
    <x v="80"/>
    <s v="PO147975"/>
    <s v="GRN194484"/>
    <s v="11700-6189"/>
    <s v="NTWK SFP XCVR LC SMF/MMF INTEL COMPAT 1G IND -40 T"/>
    <s v="85375 Neufahrn bei Freising"/>
    <n v="1756"/>
    <x v="2"/>
    <s v="Diesel"/>
    <n v="6.4972000000000007E-3"/>
  </r>
  <r>
    <d v="2023-08-01T00:00:00"/>
    <s v="S026609"/>
    <x v="80"/>
    <s v="PO148410"/>
    <s v="GRN194548"/>
    <s v="11700-8225"/>
    <s v="CABLE FIBER ARMORED LC-LC PATCH PVC (OFNR) DUPLEX"/>
    <s v="85375 Neufahrn bei Freising"/>
    <n v="1756"/>
    <x v="2"/>
    <s v="Diesel"/>
    <n v="6.4972000000000007E-3"/>
  </r>
  <r>
    <d v="2023-09-01T00:00:00"/>
    <s v="S023222"/>
    <x v="11"/>
    <s v="PO148550"/>
    <s v="GRN196614"/>
    <n v="42203604"/>
    <s v="SURECROSS DX80 NODE 2.4GHZ"/>
    <s v="Wickford SS11 8YT"/>
    <n v="390"/>
    <x v="2"/>
    <s v="Diesel"/>
    <n v="1.4430000000000001E-3"/>
  </r>
  <r>
    <d v="2023-08-01T00:00:00"/>
    <s v="S026609"/>
    <x v="80"/>
    <s v="PO148410"/>
    <s v="GRN194881"/>
    <n v="1"/>
    <s v="freight inwards for Line 5"/>
    <s v="85375 Neufahrn bei Freising"/>
    <n v="1756"/>
    <x v="2"/>
    <s v="Diesel"/>
    <n v="6.4972000000000007E-3"/>
  </r>
  <r>
    <d v="2023-09-01T00:00:00"/>
    <s v="S001121"/>
    <x v="5"/>
    <s v="PO143193"/>
    <s v="GRN196616"/>
    <n v="50205993"/>
    <s v="1492 JUMPER BARS CJR NO COVER 8 3 POLE BLACK"/>
    <s v="Salford M5 4BE"/>
    <n v="103.6"/>
    <x v="2"/>
    <s v="Diesel"/>
    <n v="3.8331999999999998E-4"/>
  </r>
  <r>
    <d v="2023-09-01T00:00:00"/>
    <s v="S001121"/>
    <x v="5"/>
    <s v="PO145031"/>
    <s v="GRN196617"/>
    <n v="50205993"/>
    <s v="1492 JUMPER BARS CJR NO COVER 8 3 POLE BLACK"/>
    <s v="Salford M5 4BE"/>
    <n v="103.6"/>
    <x v="2"/>
    <s v="Diesel"/>
    <n v="3.8331999999999998E-4"/>
  </r>
  <r>
    <d v="2023-08-01T00:00:00"/>
    <s v="S026609"/>
    <x v="80"/>
    <s v="PO142131"/>
    <s v="GRN195183"/>
    <s v="11700-6144"/>
    <s v="CASSETTE FHD MTP 12 FIBER SINGLEMODE TO 6 DUPLEX L"/>
    <s v="85375 Neufahrn bei Freising"/>
    <n v="1756"/>
    <x v="2"/>
    <s v="Diesel"/>
    <n v="6.4972000000000007E-3"/>
  </r>
  <r>
    <d v="2023-08-01T00:00:00"/>
    <s v="S026609"/>
    <x v="80"/>
    <s v="PO142131"/>
    <s v="GRN195184"/>
    <s v="11700-9181"/>
    <s v="NTWK SFP+ XCVR 10G 1310NM SINGLE MODE IND"/>
    <s v="85375 Neufahrn bei Freising"/>
    <n v="1756"/>
    <x v="2"/>
    <s v="Diesel"/>
    <n v="6.4972000000000007E-3"/>
  </r>
  <r>
    <d v="2023-08-01T00:00:00"/>
    <s v="S026609"/>
    <x v="80"/>
    <s v="PO148766"/>
    <s v="GRN195277"/>
    <s v="11700-8225"/>
    <s v="CABLE FIBER ARMORED LC-LC PATCH PVC (OFNR) DUPLEX"/>
    <s v="85375 Neufahrn bei Freising"/>
    <n v="1756"/>
    <x v="2"/>
    <s v="Diesel"/>
    <n v="6.4972000000000007E-3"/>
  </r>
  <r>
    <d v="2023-09-01T00:00:00"/>
    <s v="S026609"/>
    <x v="81"/>
    <s v="PO145939"/>
    <s v="GRN195346"/>
    <s v="255-1588-150"/>
    <s v="CABLE MILITARY-GRADE ARMORED MTP TRUNK 12 STRANDS"/>
    <s v="85375 Neufahrn bei Freising"/>
    <n v="1756"/>
    <x v="2"/>
    <s v="Diesel"/>
    <n v="6.4972000000000007E-3"/>
  </r>
  <r>
    <d v="2023-09-01T00:00:00"/>
    <s v="S001121"/>
    <x v="5"/>
    <s v="PO149086"/>
    <s v="GRN196623"/>
    <n v="79200800"/>
    <s v="SCREW CONTACT BLOCK NORMALLY CLOSED LATCH MOUNT"/>
    <s v="Salford M5 4BE"/>
    <n v="103.6"/>
    <x v="2"/>
    <s v="Diesel"/>
    <n v="3.8331999999999998E-4"/>
  </r>
  <r>
    <d v="2023-09-01T00:00:00"/>
    <s v="S001121"/>
    <x v="5"/>
    <s v="PO147710"/>
    <s v="GRN196624"/>
    <s v="11700-5247"/>
    <s v="POINT IO SAFE OUTPUT MODULE 8"/>
    <s v="Salford M5 4BE"/>
    <n v="103.6"/>
    <x v="2"/>
    <s v="Diesel"/>
    <n v="3.8331999999999998E-4"/>
  </r>
  <r>
    <d v="2023-09-01T00:00:00"/>
    <s v="S023373"/>
    <x v="44"/>
    <s v="PO146526"/>
    <s v="GRN196627"/>
    <n v="13205147"/>
    <s v="X-RAY GENERATOR : 0 TO 160KV, 0-30MA, 1.8KW"/>
    <s v="Pulborough RH20 2RY"/>
    <n v="420"/>
    <x v="2"/>
    <s v="Diesel"/>
    <n v="1.554E-3"/>
  </r>
  <r>
    <d v="2023-09-01T00:00:00"/>
    <s v="S026609"/>
    <x v="81"/>
    <s v="PO148458"/>
    <s v="GRN195347"/>
    <s v="11700-9181"/>
    <s v="NTWK SFP+ XCVR 10G 1310NM SINGLE MODE IND"/>
    <s v="85375 Neufahrn bei Freising"/>
    <n v="1756"/>
    <x v="2"/>
    <s v="Diesel"/>
    <n v="6.4972000000000007E-3"/>
  </r>
  <r>
    <d v="2023-09-01T00:00:00"/>
    <s v="S001121"/>
    <x v="5"/>
    <s v="PO145031"/>
    <s v="GRN196629"/>
    <n v="50205993"/>
    <s v="1492 JUMPER BARS CJR NO COVER 8 3 POLE BLACK"/>
    <s v="Salford M5 4BE"/>
    <n v="103.6"/>
    <x v="2"/>
    <s v="Diesel"/>
    <n v="3.8331999999999998E-4"/>
  </r>
  <r>
    <d v="2023-09-01T00:00:00"/>
    <s v="S001121"/>
    <x v="5"/>
    <s v="PO148902"/>
    <s v="GRN196630"/>
    <n v="101025827"/>
    <s v="KEYSWITCH 2-POS LEFT REMOVAL MAINTAINED METAL"/>
    <s v="Salford M5 4BE"/>
    <n v="103.6"/>
    <x v="2"/>
    <s v="Diesel"/>
    <n v="3.8331999999999998E-4"/>
  </r>
  <r>
    <d v="2023-09-01T00:00:00"/>
    <s v="S026609"/>
    <x v="81"/>
    <s v="PO148410"/>
    <s v="GRN195621"/>
    <s v="11700-8224"/>
    <s v="CABLE FIBER ARMORED LC-LC PATCH PVC (OFNR) DUPLEX"/>
    <s v="85375 Neufahrn bei Freising"/>
    <n v="1756"/>
    <x v="2"/>
    <s v="Diesel"/>
    <n v="6.4972000000000007E-3"/>
  </r>
  <r>
    <d v="2023-09-01T00:00:00"/>
    <s v="S026609"/>
    <x v="81"/>
    <s v="PO148410"/>
    <s v="GRN195853"/>
    <s v="11700-8224"/>
    <s v="CABLE FIBER ARMORED LC-LC PATCH PVC (OFNR) DUPLEX"/>
    <s v="85375 Neufahrn bei Freising"/>
    <n v="1756"/>
    <x v="2"/>
    <s v="Diesel"/>
    <n v="6.4972000000000007E-3"/>
  </r>
  <r>
    <d v="2023-09-01T00:00:00"/>
    <s v="S026609"/>
    <x v="81"/>
    <s v="PO148458"/>
    <s v="GRN196144"/>
    <s v="11700-9181"/>
    <s v="NTWK SFP+ XCVR 10G 1310NM SINGLE MODE IND"/>
    <s v="85375 Neufahrn bei Freising"/>
    <n v="1756"/>
    <x v="2"/>
    <s v="Diesel"/>
    <n v="6.4972000000000007E-3"/>
  </r>
  <r>
    <d v="2023-09-01T00:00:00"/>
    <s v="S026609"/>
    <x v="81"/>
    <s v="PO149168"/>
    <s v="GRN196599"/>
    <s v="11700-9181"/>
    <s v="NTWK SFP+ XCVR 10G 1310NM SINGLE MODE IND"/>
    <s v="85375 Neufahrn bei Freising"/>
    <n v="1756"/>
    <x v="2"/>
    <s v="Diesel"/>
    <n v="6.4972000000000007E-3"/>
  </r>
  <r>
    <d v="2023-09-01T00:00:00"/>
    <s v="S026609"/>
    <x v="81"/>
    <s v="PO149168"/>
    <s v="GRN197075"/>
    <s v="11700-9181"/>
    <s v="NTWK SFP+ XCVR 10G 1310NM SINGLE MODE IND"/>
    <s v="85375 Neufahrn bei Freising"/>
    <n v="1756"/>
    <x v="2"/>
    <s v="Diesel"/>
    <n v="6.4972000000000007E-3"/>
  </r>
  <r>
    <d v="2023-09-01T00:00:00"/>
    <s v="S024448"/>
    <x v="58"/>
    <s v="PO145070"/>
    <s v="GRN196636"/>
    <n v="10208211"/>
    <s v="AUTOMATIC FREQUENCY CONTROL ASSY FIBER TRIGGER"/>
    <s v="California 94560"/>
    <n v="5214"/>
    <x v="0"/>
    <s v="Crude"/>
    <n v="0.4181628"/>
  </r>
  <r>
    <d v="2023-09-01T00:00:00"/>
    <s v="S001121"/>
    <x v="5"/>
    <s v="PO147831"/>
    <s v="GRN196640"/>
    <n v="101025827"/>
    <s v="KEYSWITCH 2-POS LEFT REMOVAL MAINTAINED METAL"/>
    <s v="Salford M5 4BE"/>
    <n v="103.6"/>
    <x v="2"/>
    <s v="Diesel"/>
    <n v="3.8331999999999998E-4"/>
  </r>
  <r>
    <d v="2023-09-01T00:00:00"/>
    <s v="S026609"/>
    <x v="81"/>
    <s v="PO148766"/>
    <s v="GRN197196"/>
    <s v="11700-6144"/>
    <s v="CASSETTE FHD MTP 12 FIBER SINGLEMODE TO 6 DUPLEX L"/>
    <s v="85375 Neufahrn bei Freising"/>
    <n v="1756"/>
    <x v="2"/>
    <s v="Diesel"/>
    <n v="6.4972000000000007E-3"/>
  </r>
  <r>
    <d v="2023-09-01T00:00:00"/>
    <s v="S026609"/>
    <x v="81"/>
    <s v="PO149168"/>
    <s v="GRN197450"/>
    <s v="11700-9181"/>
    <s v="NTWK SFP+ XCVR 10G 1310NM SINGLE MODE IND"/>
    <s v="85375 Neufahrn bei Freising"/>
    <n v="1756"/>
    <x v="2"/>
    <s v="Diesel"/>
    <n v="6.4972000000000007E-3"/>
  </r>
  <r>
    <d v="2023-09-01T00:00:00"/>
    <s v="S026609"/>
    <x v="81"/>
    <s v="PO145939"/>
    <s v="GRN197650"/>
    <s v="255-1588-150"/>
    <s v="CABLE MILITARY-GRADE ARMORED MTP TRUNK 12 STRANDS"/>
    <s v="85375 Neufahrn bei Freising"/>
    <n v="1756"/>
    <x v="2"/>
    <s v="Diesel"/>
    <n v="6.4972000000000007E-3"/>
  </r>
  <r>
    <d v="2023-10-01T00:00:00"/>
    <s v="S026609"/>
    <x v="81"/>
    <s v="PO148410"/>
    <s v="GRN198274"/>
    <s v="11700-8224"/>
    <s v="CABLE FIBER ARMORED LC-LC PATCH PVC (OFNR) DUPLEX"/>
    <s v="85375 Neufahrn bei Freising"/>
    <n v="1756"/>
    <x v="2"/>
    <s v="Diesel"/>
    <n v="6.4972000000000007E-3"/>
  </r>
  <r>
    <d v="2023-10-01T00:00:00"/>
    <s v="S026609"/>
    <x v="81"/>
    <s v="PO146841"/>
    <s v="GRN198574"/>
    <n v="1"/>
    <s v="freight inwards - fo IN072308031237"/>
    <s v="85375 Neufahrn bei Freising"/>
    <n v="1756"/>
    <x v="2"/>
    <s v="Diesel"/>
    <n v="6.4972000000000007E-3"/>
  </r>
  <r>
    <d v="2023-10-01T00:00:00"/>
    <s v="S026609"/>
    <x v="81"/>
    <s v="PO149524"/>
    <s v="GRN198886"/>
    <s v="11700-9181"/>
    <s v="NTWK SFP+ XCVR 10G 1310NM SINGLE MODE IND"/>
    <s v="85375 Neufahrn bei Freising"/>
    <n v="1756"/>
    <x v="2"/>
    <s v="Diesel"/>
    <n v="6.4972000000000007E-3"/>
  </r>
  <r>
    <d v="2023-10-01T00:00:00"/>
    <s v="S026609"/>
    <x v="81"/>
    <s v="PO148766"/>
    <s v="GRN198907"/>
    <s v="11700-8225"/>
    <s v="CABLE FIBER ARMORED LC-LC PATCH PVC (OFNR) DUPLEX"/>
    <s v="85375 Neufahrn bei Freising"/>
    <n v="1756"/>
    <x v="2"/>
    <s v="Diesel"/>
    <n v="6.4972000000000007E-3"/>
  </r>
  <r>
    <d v="2023-09-01T00:00:00"/>
    <s v="S024346"/>
    <x v="28"/>
    <s v="PO146752"/>
    <s v="GRN196653"/>
    <n v="89205386"/>
    <s v="HYDRAULIC OIL - UNIVIS HVI 26 (20L CONTAINER)"/>
    <s v="Stoke-On-Trent, ST6 4PB"/>
    <n v="10.4"/>
    <x v="3"/>
    <s v="Diesel"/>
    <n v="1.0574200000000001E-3"/>
  </r>
  <r>
    <d v="2023-10-01T00:00:00"/>
    <s v="S026609"/>
    <x v="81"/>
    <s v="PO148766"/>
    <s v="GRN200547"/>
    <s v="11700-6144"/>
    <s v="CASSETTE FHD MTP 12 FIBER SINGLEMODE TO 6 DUPLEX L"/>
    <s v="85375 Neufahrn bei Freising"/>
    <n v="1756"/>
    <x v="2"/>
    <s v="Diesel"/>
    <n v="6.4972000000000007E-3"/>
  </r>
  <r>
    <d v="2023-10-01T00:00:00"/>
    <s v="S026609"/>
    <x v="81"/>
    <s v="PO149524"/>
    <s v="GRN200683"/>
    <s v="11700-9181"/>
    <s v="NTWK SFP+ XCVR 10G 1310NM SINGLE MODE IND"/>
    <s v="85375 Neufahrn bei Freising"/>
    <n v="1756"/>
    <x v="2"/>
    <s v="Diesel"/>
    <n v="6.4972000000000007E-3"/>
  </r>
  <r>
    <d v="2023-10-01T00:00:00"/>
    <s v="S026609"/>
    <x v="81"/>
    <s v="PO150090"/>
    <s v="GRN200818"/>
    <s v="11700-8224"/>
    <s v="CABLE FIBER ARMORED LC-LC PATCH PVC (OFNR) DUPLEX"/>
    <s v="85375 Neufahrn bei Freising"/>
    <n v="1756"/>
    <x v="2"/>
    <s v="Diesel"/>
    <n v="6.4972000000000007E-3"/>
  </r>
  <r>
    <d v="2023-11-01T00:00:00"/>
    <s v="S026609"/>
    <x v="81"/>
    <s v="PO145939"/>
    <s v="GRN201139"/>
    <s v="255-1588-150"/>
    <s v="CABLE MILITARY-GRADE ARMORED MTP TRUNK 12 STRANDS"/>
    <s v="85375 Neufahrn bei Freising"/>
    <n v="1756"/>
    <x v="2"/>
    <s v="Diesel"/>
    <n v="6.4972000000000007E-3"/>
  </r>
  <r>
    <d v="2023-09-01T00:00:00"/>
    <s v="S001121"/>
    <x v="5"/>
    <s v="PO147419"/>
    <s v="GRN196661"/>
    <n v="101027223"/>
    <s v="POWERFLEX 525 380-480V AC, 3 PHASE 10.5A 5HP 4KW N"/>
    <s v="Salford M5 4BE"/>
    <n v="103.6"/>
    <x v="2"/>
    <s v="Diesel"/>
    <n v="3.8331999999999998E-4"/>
  </r>
  <r>
    <d v="2023-11-01T00:00:00"/>
    <s v="S026609"/>
    <x v="81"/>
    <s v="PO149524"/>
    <s v="GRN201282"/>
    <s v="11700-9181"/>
    <s v="NTWK SFP+ XCVR 10G 1310NM SINGLE MODE IND"/>
    <s v="85375 Neufahrn bei Freising"/>
    <n v="1756"/>
    <x v="2"/>
    <s v="Diesel"/>
    <n v="6.4972000000000007E-3"/>
  </r>
  <r>
    <d v="2023-11-01T00:00:00"/>
    <s v="S026609"/>
    <x v="81"/>
    <s v="PO147947"/>
    <s v="GRN201415"/>
    <s v="11700-8300"/>
    <s v="NETWORK XCEIVER SFP+ DUAL-RATE LC SINGLE-MODE INTE"/>
    <s v="85375 Neufahrn bei Freising"/>
    <n v="1756"/>
    <x v="2"/>
    <s v="Diesel"/>
    <n v="6.4972000000000007E-3"/>
  </r>
  <r>
    <d v="2023-09-01T00:00:00"/>
    <s v="S001121"/>
    <x v="5"/>
    <s v="PO149081"/>
    <s v="GRN196665"/>
    <s v="11700-8852"/>
    <s v="CONTROLLER GUARDLOGIX SERIES 5380 PLC SIL2"/>
    <s v="Salford M5 4BE"/>
    <n v="103.6"/>
    <x v="2"/>
    <s v="Diesel"/>
    <n v="3.8331999999999998E-4"/>
  </r>
  <r>
    <d v="2023-11-01T00:00:00"/>
    <s v="S026609"/>
    <x v="81"/>
    <s v="PO148766"/>
    <s v="GRN201778"/>
    <s v="11700-6144"/>
    <s v="CASSETTE FHD MTP 12 FIBER SINGLEMODE TO 6 DUPLEX L"/>
    <s v="85375 Neufahrn bei Freising"/>
    <n v="1756"/>
    <x v="2"/>
    <s v="Diesel"/>
    <n v="6.4972000000000007E-3"/>
  </r>
  <r>
    <d v="2023-11-01T00:00:00"/>
    <s v="S026609"/>
    <x v="81"/>
    <s v="PO150494"/>
    <s v="GRN201780"/>
    <s v="11700-8224"/>
    <s v="CABLE FIBER ARMORED LC-LC PATCH PVC (OFNR) DUPLEX"/>
    <s v="85375 Neufahrn bei Freising"/>
    <n v="1756"/>
    <x v="2"/>
    <s v="Diesel"/>
    <n v="6.4972000000000007E-3"/>
  </r>
  <r>
    <d v="2023-11-01T00:00:00"/>
    <s v="S026609"/>
    <x v="81"/>
    <s v="PO149524"/>
    <s v="GRN202134"/>
    <s v="11700-9181"/>
    <s v="NTWK SFP+ XCVR 10G 1310NM SINGLE MODE IND"/>
    <s v="85375 Neufahrn bei Freising"/>
    <n v="1756"/>
    <x v="2"/>
    <s v="Diesel"/>
    <n v="6.4972000000000007E-3"/>
  </r>
  <r>
    <d v="2023-09-01T00:00:00"/>
    <s v="S024190"/>
    <x v="22"/>
    <s v="PO149092"/>
    <s v="GRN196669"/>
    <n v="40259953"/>
    <s v="TICO MOUNTING PAD 50 X 80 X 12.5"/>
    <s v="Stockport SK4 2JT"/>
    <n v="22.2"/>
    <x v="1"/>
    <s v="Diesel"/>
    <n v="8.2140000000000008E-3"/>
  </r>
  <r>
    <d v="2023-09-01T00:00:00"/>
    <s v="S024190"/>
    <x v="22"/>
    <s v="PO148400"/>
    <s v="GRN196670"/>
    <s v="340-1357-1"/>
    <s v="DOME CAMERA GASKET"/>
    <s v="Stockport SK4 2JT"/>
    <n v="22.2"/>
    <x v="1"/>
    <s v="Diesel"/>
    <n v="8.2140000000000008E-3"/>
  </r>
  <r>
    <d v="2023-11-01T00:00:00"/>
    <s v="S026609"/>
    <x v="81"/>
    <s v="PO145939"/>
    <s v="GRN202202"/>
    <s v="255-1588-150"/>
    <s v="CABLE MILITARY-GRADE ARMORED MTP TRUNK 12 STRANDS"/>
    <s v="85375 Neufahrn bei Freising"/>
    <n v="1756"/>
    <x v="2"/>
    <s v="Diesel"/>
    <n v="6.4972000000000007E-3"/>
  </r>
  <r>
    <d v="2023-11-01T00:00:00"/>
    <s v="S026609"/>
    <x v="81"/>
    <s v="PO150494"/>
    <s v="GRN202375"/>
    <s v="11700-9181"/>
    <s v="NTWK SFP+ XCVR 10G 1310NM SINGLE MODE IND"/>
    <s v="85375 Neufahrn bei Freising"/>
    <n v="1756"/>
    <x v="2"/>
    <s v="Diesel"/>
    <n v="6.4972000000000007E-3"/>
  </r>
  <r>
    <d v="2023-11-01T00:00:00"/>
    <s v="S026609"/>
    <x v="81"/>
    <s v="PO145939"/>
    <s v="GRN202785"/>
    <s v="255-1737-30"/>
    <s v="CABLE MILITARY-GRADE ARMORED LC-LC 24 STRANDS SING"/>
    <s v="85375 Neufahrn bei Freising"/>
    <n v="1756"/>
    <x v="2"/>
    <s v="Diesel"/>
    <n v="6.4972000000000007E-3"/>
  </r>
  <r>
    <d v="2023-12-01T00:00:00"/>
    <s v="S026609"/>
    <x v="81"/>
    <s v="PO145939"/>
    <s v="GRN203528"/>
    <n v="1"/>
    <s v="Shipping fee - PI FS202311030164, 5-off - Line 110"/>
    <s v="85375 Neufahrn bei Freising"/>
    <n v="1756"/>
    <x v="2"/>
    <s v="Diesel"/>
    <n v="6.4972000000000007E-3"/>
  </r>
  <r>
    <d v="2023-12-01T00:00:00"/>
    <s v="S026609"/>
    <x v="81"/>
    <s v="PO151001"/>
    <s v="GRN203599"/>
    <s v="11700-9181"/>
    <s v="NTWK SFP+ XCVR 10G 1310NM SINGLE MODE IND"/>
    <s v="85375 Neufahrn bei Freising"/>
    <n v="1756"/>
    <x v="2"/>
    <s v="Diesel"/>
    <n v="6.4972000000000007E-3"/>
  </r>
  <r>
    <d v="2023-12-01T00:00:00"/>
    <s v="S026609"/>
    <x v="81"/>
    <s v="PO150634"/>
    <s v="GRN204452"/>
    <s v="11700-6144"/>
    <s v="CASSETTE FHD MTP 12 FIBER SINGLEMODE TO 6 DUPLEX L"/>
    <s v="85375 Neufahrn bei Freising"/>
    <n v="1756"/>
    <x v="2"/>
    <s v="Diesel"/>
    <n v="6.4972000000000007E-3"/>
  </r>
  <r>
    <d v="2023-01-01T00:00:00"/>
    <s v="S022769"/>
    <x v="82"/>
    <s v="PO141686"/>
    <s v="GRN178516"/>
    <s v="356-1135-1"/>
    <s v="3/8&quot; FUEL HOSE, SAEJ2044 / SAEJ30R6, 7.0M"/>
    <s v="Stoke-on-Trent ST4 4JE"/>
    <n v="18.2"/>
    <x v="1"/>
    <s v="Diesel"/>
    <n v="6.7340000000000004E-3"/>
  </r>
  <r>
    <d v="2023-01-01T00:00:00"/>
    <s v="S022769"/>
    <x v="82"/>
    <s v="PO141990"/>
    <s v="GRN179184"/>
    <n v="8945020"/>
    <s v="FOAM STRIP SELF ADHESIVE 25mm x 3mm x 10M ROLL"/>
    <s v="Stoke-on-Trent ST4 4JE"/>
    <n v="18.2"/>
    <x v="1"/>
    <s v="Diesel"/>
    <n v="6.7340000000000004E-3"/>
  </r>
  <r>
    <d v="2023-01-01T00:00:00"/>
    <s v="S022769"/>
    <x v="82"/>
    <s v="PO141990"/>
    <s v="GRN179218"/>
    <n v="31203134"/>
    <s v="NATURAL NYLON TUBE 8mm O/D x 6mm I/D (10M ROLL)"/>
    <s v="Stoke-on-Trent ST4 4JE"/>
    <n v="18.2"/>
    <x v="1"/>
    <s v="Diesel"/>
    <n v="6.7340000000000004E-3"/>
  </r>
  <r>
    <d v="2023-01-01T00:00:00"/>
    <s v="S022769"/>
    <x v="82"/>
    <s v="PO142503"/>
    <s v="GRN179430"/>
    <n v="8945020"/>
    <s v="FOAM STRIP SELF ADHESIVE 25mm x 3mm x 10M ROLL"/>
    <s v="Stoke-on-Trent ST4 4JE"/>
    <n v="18.2"/>
    <x v="1"/>
    <s v="Diesel"/>
    <n v="6.7340000000000004E-3"/>
  </r>
  <r>
    <d v="2023-09-01T00:00:00"/>
    <s v="S023284"/>
    <x v="19"/>
    <s v="PO145595"/>
    <s v="GRN196684"/>
    <n v="101023697"/>
    <s v="CAR VIEW PLAZA OPERATOR PANEL"/>
    <s v="Leicester LE19 2DT"/>
    <n v="144"/>
    <x v="1"/>
    <s v="Diesel"/>
    <n v="5.3280000000000001E-2"/>
  </r>
  <r>
    <d v="2023-01-01T00:00:00"/>
    <s v="S022769"/>
    <x v="82"/>
    <s v="PO142565"/>
    <s v="GRN179431"/>
    <n v="86208519"/>
    <s v="JUBILEE CLIP 00 MILD STEEL 13-20mm JUBILEE MS00"/>
    <s v="Stoke-on-Trent ST4 4JE"/>
    <n v="18.2"/>
    <x v="1"/>
    <s v="Diesel"/>
    <n v="6.7340000000000004E-3"/>
  </r>
  <r>
    <d v="2023-01-01T00:00:00"/>
    <s v="S022769"/>
    <x v="82"/>
    <s v="PO142480"/>
    <s v="GRN179629"/>
    <n v="31203134"/>
    <s v="NATURAL NYLON TUBE 8mm O/D x 6mm I/D (10M ROLL)"/>
    <s v="Stoke-on-Trent ST4 4JE"/>
    <n v="18.2"/>
    <x v="1"/>
    <s v="Diesel"/>
    <n v="6.7340000000000004E-3"/>
  </r>
  <r>
    <d v="2023-03-01T00:00:00"/>
    <s v="S022769"/>
    <x v="82"/>
    <s v="PO144457"/>
    <s v="GRN183842"/>
    <s v="356-1135-1"/>
    <s v="3/8&quot; FUEL HOSE, SAEJ2044 / SAEJ30R6, 7.0M"/>
    <s v="Stoke-on-Trent ST4 4JE"/>
    <n v="18.2"/>
    <x v="1"/>
    <s v="Diesel"/>
    <n v="6.7340000000000004E-3"/>
  </r>
  <r>
    <d v="2023-03-01T00:00:00"/>
    <s v="S022769"/>
    <x v="82"/>
    <s v="PO144457"/>
    <s v="GRN183889"/>
    <n v="85204641"/>
    <s v="M20 x 300 LONG THRUBOLT ZINC PLATED"/>
    <s v="Stoke-on-Trent ST4 4JE"/>
    <n v="18.2"/>
    <x v="1"/>
    <s v="Diesel"/>
    <n v="6.7340000000000004E-3"/>
  </r>
  <r>
    <d v="2023-03-01T00:00:00"/>
    <s v="S022769"/>
    <x v="82"/>
    <s v="PO144457"/>
    <s v="GRN184044"/>
    <n v="85204641"/>
    <s v="M20 x 300 LONG THRUBOLT ZINC PLATED"/>
    <s v="Stoke-on-Trent ST4 4JE"/>
    <n v="18.2"/>
    <x v="1"/>
    <s v="Diesel"/>
    <n v="6.7340000000000004E-3"/>
  </r>
  <r>
    <d v="2023-09-01T00:00:00"/>
    <s v="S023413"/>
    <x v="15"/>
    <s v="PO143975"/>
    <s v="GRN196696"/>
    <s v="340-1583-1"/>
    <s v="VISY ACCR LITE ELECTRICAL HARDWARE"/>
    <s v="33100 Tampere, Finland"/>
    <n v="3916"/>
    <x v="2"/>
    <s v="Diesel"/>
    <n v="3.9815929999999999E-2"/>
  </r>
  <r>
    <d v="2023-03-01T00:00:00"/>
    <s v="S022769"/>
    <x v="82"/>
    <s v="PO143374"/>
    <s v="GRN184046"/>
    <n v="8945020"/>
    <s v="FOAM STRIP SELF ADHESIVE 25mm x 3mm x 10M ROLL"/>
    <s v="Stoke-on-Trent ST4 4JE"/>
    <n v="18.2"/>
    <x v="1"/>
    <s v="Diesel"/>
    <n v="6.7340000000000004E-3"/>
  </r>
  <r>
    <d v="2023-09-01T00:00:00"/>
    <s v="S001121"/>
    <x v="5"/>
    <s v="PO147688"/>
    <s v="GRN196701"/>
    <n v="88202577"/>
    <s v="LEGEND PLATE ROUND EMERGENCY STOP YELLOW 60MM DIA"/>
    <s v="Salford M5 4BE"/>
    <n v="103.6"/>
    <x v="2"/>
    <s v="Diesel"/>
    <n v="3.8331999999999998E-4"/>
  </r>
  <r>
    <d v="2023-09-01T00:00:00"/>
    <s v="S001121"/>
    <x v="5"/>
    <s v="PO148733"/>
    <s v="GRN196702"/>
    <n v="101025827"/>
    <s v="KEYSWITCH 2-POS LEFT REMOVAL MAINTAINED METAL"/>
    <s v="Salford M5 4BE"/>
    <n v="103.6"/>
    <x v="2"/>
    <s v="Diesel"/>
    <n v="3.8331999999999998E-4"/>
  </r>
  <r>
    <d v="2023-09-01T00:00:00"/>
    <s v="S001121"/>
    <x v="5"/>
    <s v="PO148733"/>
    <s v="GRN196703"/>
    <n v="1"/>
    <s v="freight inwards"/>
    <s v="Salford M5 4BE"/>
    <n v="103.6"/>
    <x v="2"/>
    <s v="Diesel"/>
    <n v="3.8331999999999998E-4"/>
  </r>
  <r>
    <d v="2023-03-01T00:00:00"/>
    <s v="S022769"/>
    <x v="82"/>
    <s v="PO143374"/>
    <s v="GRN184099"/>
    <n v="57203130"/>
    <s v="DIN CONNECTOR SMALL"/>
    <s v="Stoke-on-Trent ST4 4JE"/>
    <n v="18.2"/>
    <x v="1"/>
    <s v="Diesel"/>
    <n v="6.7340000000000004E-3"/>
  </r>
  <r>
    <d v="2023-03-01T00:00:00"/>
    <s v="S022769"/>
    <x v="82"/>
    <s v="PO143374"/>
    <s v="GRN184277"/>
    <n v="57203127"/>
    <s v="C-MATIC MALE STUD"/>
    <s v="Stoke-on-Trent ST4 4JE"/>
    <n v="18.2"/>
    <x v="1"/>
    <s v="Diesel"/>
    <n v="6.7340000000000004E-3"/>
  </r>
  <r>
    <d v="2023-04-01T00:00:00"/>
    <s v="S022769"/>
    <x v="82"/>
    <s v="PO143374"/>
    <s v="GRN185364"/>
    <n v="57203130"/>
    <s v="DIN CONNECTOR SMALL"/>
    <s v="Stoke-on-Trent ST4 4JE"/>
    <n v="18.2"/>
    <x v="1"/>
    <s v="Diesel"/>
    <n v="6.7340000000000004E-3"/>
  </r>
  <r>
    <d v="2023-04-01T00:00:00"/>
    <s v="S022769"/>
    <x v="82"/>
    <s v="PO144457"/>
    <s v="GRN185373"/>
    <n v="85204641"/>
    <s v="M20 x 300 LONG THRUBOLT ZINC PLATED"/>
    <s v="Stoke-on-Trent ST4 4JE"/>
    <n v="18.2"/>
    <x v="1"/>
    <s v="Diesel"/>
    <n v="6.7340000000000004E-3"/>
  </r>
  <r>
    <d v="2023-04-01T00:00:00"/>
    <s v="S022769"/>
    <x v="82"/>
    <s v="PO143374"/>
    <s v="GRN185502"/>
    <s v="356-1135-1"/>
    <s v="3/8&quot; FUEL HOSE, SAEJ2044 / SAEJ30R6, 7.0M"/>
    <s v="Stoke-on-Trent ST4 4JE"/>
    <n v="18.2"/>
    <x v="1"/>
    <s v="Diesel"/>
    <n v="6.7340000000000004E-3"/>
  </r>
  <r>
    <d v="2023-09-01T00:00:00"/>
    <s v="S001121"/>
    <x v="5"/>
    <s v="PO147851"/>
    <s v="GRN196709"/>
    <n v="5145010"/>
    <s v="INSPECTION DOOR INT SWITCH 2 X N/C SLIM MAGNETIC"/>
    <s v="Salford M5 4BE"/>
    <n v="103.6"/>
    <x v="2"/>
    <s v="Diesel"/>
    <n v="3.8331999999999998E-4"/>
  </r>
  <r>
    <d v="2023-09-01T00:00:00"/>
    <s v="S001121"/>
    <x v="5"/>
    <s v="PO149279"/>
    <s v="GRN196710"/>
    <n v="51200796"/>
    <s v="E-STOP PUSH BUTTON 40MM TWIST TO RELEASE - RED ILL"/>
    <s v="Salford M5 4BE"/>
    <n v="103.6"/>
    <x v="2"/>
    <s v="Diesel"/>
    <n v="3.8331999999999998E-4"/>
  </r>
  <r>
    <d v="2023-09-01T00:00:00"/>
    <s v="S001121"/>
    <x v="5"/>
    <s v="PO146384"/>
    <s v="GRN196711"/>
    <n v="50200869"/>
    <s v="TERMINAL END ANCHOR"/>
    <s v="Salford M5 4BE"/>
    <n v="103.6"/>
    <x v="2"/>
    <s v="Diesel"/>
    <n v="3.8331999999999998E-4"/>
  </r>
  <r>
    <d v="2023-04-01T00:00:00"/>
    <s v="S022769"/>
    <x v="82"/>
    <s v="PO143889"/>
    <s v="GRN185986"/>
    <n v="85201851"/>
    <s v="M10 X 115MM THROUGH BOLT"/>
    <s v="Stoke-on-Trent ST4 4JE"/>
    <n v="18.2"/>
    <x v="1"/>
    <s v="Diesel"/>
    <n v="6.7340000000000004E-3"/>
  </r>
  <r>
    <d v="2023-05-01T00:00:00"/>
    <s v="S022769"/>
    <x v="82"/>
    <s v="PO143889"/>
    <s v="GRN186724"/>
    <n v="85204641"/>
    <s v="M20 x 300 LONG THRUBOLT ZINC PLATED"/>
    <s v="Stoke-on-Trent ST4 4JE"/>
    <n v="18.2"/>
    <x v="1"/>
    <s v="Diesel"/>
    <n v="6.7340000000000004E-3"/>
  </r>
  <r>
    <d v="2023-05-01T00:00:00"/>
    <s v="S022769"/>
    <x v="82"/>
    <s v="PO144996"/>
    <s v="GRN187766"/>
    <s v="356-1135-1"/>
    <s v="3/8&quot; FUEL HOSE, SAEJ2044 / SAEJ30R6, 7.0M"/>
    <s v="Stoke-on-Trent ST4 4JE"/>
    <n v="18.2"/>
    <x v="1"/>
    <s v="Diesel"/>
    <n v="6.7340000000000004E-3"/>
  </r>
  <r>
    <d v="2023-05-01T00:00:00"/>
    <s v="S022769"/>
    <x v="82"/>
    <s v="PO145593"/>
    <s v="GRN187781"/>
    <n v="57203129"/>
    <s v="JOUCO 5/2 SOL/SPR"/>
    <s v="Stoke-on-Trent ST4 4JE"/>
    <n v="18.2"/>
    <x v="1"/>
    <s v="Diesel"/>
    <n v="6.7340000000000004E-3"/>
  </r>
  <r>
    <d v="2023-05-01T00:00:00"/>
    <s v="S022769"/>
    <x v="82"/>
    <s v="PO145754"/>
    <s v="GRN187787"/>
    <n v="85204641"/>
    <s v="M20 x 300 LONG THRUBOLT ZINC PLATED"/>
    <s v="Stoke-on-Trent ST4 4JE"/>
    <n v="18.2"/>
    <x v="1"/>
    <s v="Diesel"/>
    <n v="6.7340000000000004E-3"/>
  </r>
  <r>
    <d v="2023-05-01T00:00:00"/>
    <s v="S022769"/>
    <x v="82"/>
    <s v="PO145004"/>
    <s v="GRN187788"/>
    <n v="8945020"/>
    <s v="FOAM STRIP SELF ADHESIVE 25mm x 3mm x 10M ROLL"/>
    <s v="Stoke-on-Trent ST4 4JE"/>
    <n v="18.2"/>
    <x v="1"/>
    <s v="Diesel"/>
    <n v="6.7340000000000004E-3"/>
  </r>
  <r>
    <d v="2023-05-01T00:00:00"/>
    <s v="S022769"/>
    <x v="82"/>
    <s v="PO145217"/>
    <s v="GRN188189"/>
    <n v="57203130"/>
    <s v="DIN CONNECTOR SMALL"/>
    <s v="Stoke-on-Trent ST4 4JE"/>
    <n v="18.2"/>
    <x v="1"/>
    <s v="Diesel"/>
    <n v="6.7340000000000004E-3"/>
  </r>
  <r>
    <d v="2023-05-01T00:00:00"/>
    <s v="S022769"/>
    <x v="82"/>
    <s v="PO146058"/>
    <s v="GRN188195"/>
    <n v="85204641"/>
    <s v="M20 x 300 LONG THRUBOLT ZINC PLATED"/>
    <s v="Stoke-on-Trent ST4 4JE"/>
    <n v="18.2"/>
    <x v="1"/>
    <s v="Diesel"/>
    <n v="6.7340000000000004E-3"/>
  </r>
  <r>
    <d v="2023-06-01T00:00:00"/>
    <s v="S022769"/>
    <x v="82"/>
    <s v="PO146470"/>
    <s v="GRN188874"/>
    <n v="85204641"/>
    <s v="M20 x 300 LONG THRUBOLT ZINC PLATED"/>
    <s v="Stoke-on-Trent ST4 4JE"/>
    <n v="18.2"/>
    <x v="1"/>
    <s v="Diesel"/>
    <n v="6.7340000000000004E-3"/>
  </r>
  <r>
    <d v="2023-06-01T00:00:00"/>
    <s v="S022769"/>
    <x v="82"/>
    <s v="PO145593"/>
    <s v="GRN188884"/>
    <n v="57203129"/>
    <s v="JOUCO 5/2 SOL/SPR"/>
    <s v="Stoke-on-Trent ST4 4JE"/>
    <n v="18.2"/>
    <x v="1"/>
    <s v="Diesel"/>
    <n v="6.7340000000000004E-3"/>
  </r>
  <r>
    <d v="2023-06-01T00:00:00"/>
    <s v="S022769"/>
    <x v="82"/>
    <s v="PO146470"/>
    <s v="GRN189311"/>
    <n v="57203130"/>
    <s v="DIN CONNECTOR SMALL"/>
    <s v="Stoke-on-Trent ST4 4JE"/>
    <n v="18.2"/>
    <x v="1"/>
    <s v="Diesel"/>
    <n v="6.7340000000000004E-3"/>
  </r>
  <r>
    <d v="2023-06-01T00:00:00"/>
    <s v="S022769"/>
    <x v="82"/>
    <s v="PO146470"/>
    <s v="GRN189314"/>
    <n v="57203132"/>
    <s v="JOUCO REG 1/8 MINI"/>
    <s v="Stoke-on-Trent ST4 4JE"/>
    <n v="18.2"/>
    <x v="1"/>
    <s v="Diesel"/>
    <n v="6.7340000000000004E-3"/>
  </r>
  <r>
    <d v="2023-06-01T00:00:00"/>
    <s v="S022769"/>
    <x v="82"/>
    <s v="PO146470"/>
    <s v="GRN189516"/>
    <n v="57203142"/>
    <s v="JOUCO SILENCER PLASTIC 1/4"/>
    <s v="Stoke-on-Trent ST4 4JE"/>
    <n v="18.2"/>
    <x v="1"/>
    <s v="Diesel"/>
    <n v="6.7340000000000004E-3"/>
  </r>
  <r>
    <d v="2023-09-01T00:00:00"/>
    <s v="S001571"/>
    <x v="10"/>
    <s v="PO144238"/>
    <s v="GRN196728"/>
    <n v="21202430"/>
    <s v="ETHERNET PATCH CABLE M12 4-PIN TO RJ-45 - 10M LONG"/>
    <s v="St Albans AL1 5BN"/>
    <n v="298"/>
    <x v="2"/>
    <s v="Diesel"/>
    <n v="1.1026E-3"/>
  </r>
  <r>
    <d v="2023-09-01T00:00:00"/>
    <s v="S001571"/>
    <x v="10"/>
    <s v="PO142815"/>
    <s v="GRN196729"/>
    <n v="101012395"/>
    <s v="SICK 2D LIDAR LASER SENSOR TIM351-2134001"/>
    <s v="St Albans AL1 5BN"/>
    <n v="298"/>
    <x v="2"/>
    <s v="Diesel"/>
    <n v="1.1026E-3"/>
  </r>
  <r>
    <d v="2023-06-01T00:00:00"/>
    <s v="S022769"/>
    <x v="82"/>
    <s v="PO146470"/>
    <s v="GRN189716"/>
    <n v="31203134"/>
    <s v="NATURAL NYLON TUBE 8mm O/D x 6mm I/D (10M ROLL)"/>
    <s v="Stoke-on-Trent ST4 4JE"/>
    <n v="18.2"/>
    <x v="1"/>
    <s v="Diesel"/>
    <n v="6.7340000000000004E-3"/>
  </r>
  <r>
    <d v="2023-06-01T00:00:00"/>
    <s v="S022769"/>
    <x v="82"/>
    <s v="PO146140"/>
    <s v="GRN189769"/>
    <n v="57203128"/>
    <s v="C-MATIC MALE STUD"/>
    <s v="Stoke-on-Trent ST4 4JE"/>
    <n v="18.2"/>
    <x v="1"/>
    <s v="Diesel"/>
    <n v="6.7340000000000004E-3"/>
  </r>
  <r>
    <d v="2023-09-01T00:00:00"/>
    <s v="S001121"/>
    <x v="5"/>
    <s v="PO139724"/>
    <s v="GRN196732"/>
    <n v="88257610"/>
    <s v="LEGEND PLATE ROUND EMERGENCY STOP"/>
    <s v="Salford M5 4BE"/>
    <n v="103.6"/>
    <x v="2"/>
    <s v="Diesel"/>
    <n v="3.8331999999999998E-4"/>
  </r>
  <r>
    <d v="2023-09-01T00:00:00"/>
    <s v="S001571"/>
    <x v="10"/>
    <s v="PO147650"/>
    <s v="GRN196733"/>
    <s v="11701-3108"/>
    <s v="MOUNTING KIT"/>
    <s v="St Albans AL1 5BN"/>
    <n v="298"/>
    <x v="2"/>
    <s v="Diesel"/>
    <n v="1.1026E-3"/>
  </r>
  <r>
    <d v="2023-09-01T00:00:00"/>
    <s v="S001571"/>
    <x v="10"/>
    <s v="PO147695"/>
    <s v="GRN196734"/>
    <n v="57205720"/>
    <s v="MOUNTING KIT 2"/>
    <s v="St Albans AL1 5BN"/>
    <n v="298"/>
    <x v="2"/>
    <s v="Diesel"/>
    <n v="1.1026E-3"/>
  </r>
  <r>
    <d v="2023-06-01T00:00:00"/>
    <s v="S022769"/>
    <x v="82"/>
    <s v="PO146470"/>
    <s v="GRN189780"/>
    <s v="356-1135-1"/>
    <s v="3/8&quot; FUEL HOSE, SAEJ2044 / SAEJ30R6, 7.0M"/>
    <s v="Stoke-on-Trent ST4 4JE"/>
    <n v="18.2"/>
    <x v="1"/>
    <s v="Diesel"/>
    <n v="6.7340000000000004E-3"/>
  </r>
  <r>
    <d v="2023-09-01T00:00:00"/>
    <s v="S001571"/>
    <x v="10"/>
    <s v="PO145822"/>
    <s v="GRN196736"/>
    <n v="2145062"/>
    <s v="SUPPLY CABLE M12 x 5 4 OPEN WIRES 10M CORDLESS RF-"/>
    <s v="St Albans AL1 5BN"/>
    <n v="298"/>
    <x v="2"/>
    <s v="Diesel"/>
    <n v="1.1026E-3"/>
  </r>
  <r>
    <d v="2023-09-01T00:00:00"/>
    <s v="S001571"/>
    <x v="10"/>
    <s v="PO148203"/>
    <s v="GRN196737"/>
    <n v="101035717"/>
    <s v="ULTRASONIC DISTANCE SENSOR UM30 RANGE 30-350MM"/>
    <s v="St Albans AL1 5BN"/>
    <n v="298"/>
    <x v="2"/>
    <s v="Diesel"/>
    <n v="1.1026E-3"/>
  </r>
  <r>
    <d v="2023-07-01T00:00:00"/>
    <s v="S022769"/>
    <x v="82"/>
    <s v="PO146644"/>
    <s v="GRN192467"/>
    <n v="85204641"/>
    <s v="M20 x 300 LONG THRUBOLT ZINC PLATED"/>
    <s v="Stoke-on-Trent ST4 4JE"/>
    <n v="18.2"/>
    <x v="1"/>
    <s v="Diesel"/>
    <n v="6.7340000000000004E-3"/>
  </r>
  <r>
    <d v="2023-07-01T00:00:00"/>
    <s v="S022769"/>
    <x v="82"/>
    <s v="PO146644"/>
    <s v="GRN192468"/>
    <n v="57206671"/>
    <s v="RATCHET STRAP 800KG 25MM WIDE X 6M (1500KG RATCHET"/>
    <s v="Stoke-on-Trent ST4 4JE"/>
    <n v="18.2"/>
    <x v="1"/>
    <s v="Diesel"/>
    <n v="6.7340000000000004E-3"/>
  </r>
  <r>
    <d v="2023-07-01T00:00:00"/>
    <s v="S022769"/>
    <x v="82"/>
    <s v="PO147024"/>
    <s v="GRN192471"/>
    <s v="356-1135-1"/>
    <s v="3/8&quot; FUEL HOSE, SAEJ2044 / SAEJ30R6, 7.0M"/>
    <s v="Stoke-on-Trent ST4 4JE"/>
    <n v="18.2"/>
    <x v="1"/>
    <s v="Diesel"/>
    <n v="6.7340000000000004E-3"/>
  </r>
  <r>
    <d v="2023-07-01T00:00:00"/>
    <s v="S022769"/>
    <x v="82"/>
    <s v="PO147162"/>
    <s v="GRN192489"/>
    <n v="31203134"/>
    <s v="NATURAL NYLON TUBE 8mm O/D x 6mm I/D (10M ROLL)"/>
    <s v="Stoke-on-Trent ST4 4JE"/>
    <n v="18.2"/>
    <x v="1"/>
    <s v="Diesel"/>
    <n v="6.7340000000000004E-3"/>
  </r>
  <r>
    <d v="2023-09-01T00:00:00"/>
    <s v="S001121"/>
    <x v="5"/>
    <s v="PO143178"/>
    <s v="GRN196744"/>
    <n v="50205993"/>
    <s v="1492 JUMPER BARS CJR NO COVER 8 3 POLE BLACK"/>
    <s v="Salford M5 4BE"/>
    <n v="103.6"/>
    <x v="2"/>
    <s v="Diesel"/>
    <n v="3.8331999999999998E-4"/>
  </r>
  <r>
    <d v="2023-07-01T00:00:00"/>
    <s v="S022769"/>
    <x v="82"/>
    <s v="PO146140"/>
    <s v="GRN192504"/>
    <n v="57203127"/>
    <s v="C-MATIC MALE STUD"/>
    <s v="Stoke-on-Trent ST4 4JE"/>
    <n v="18.2"/>
    <x v="1"/>
    <s v="Diesel"/>
    <n v="6.7340000000000004E-3"/>
  </r>
  <r>
    <d v="2023-08-01T00:00:00"/>
    <s v="S022769"/>
    <x v="82"/>
    <s v="PO147978"/>
    <s v="GRN193132"/>
    <n v="8945020"/>
    <s v="FOAM STRIP SELF ADHESIVE 25mm x 3mm x 10M ROLL"/>
    <s v="Stoke-on-Trent ST4 4JE"/>
    <n v="18.2"/>
    <x v="1"/>
    <s v="Diesel"/>
    <n v="6.7340000000000004E-3"/>
  </r>
  <r>
    <d v="2023-09-01T00:00:00"/>
    <s v="S000892"/>
    <x v="16"/>
    <s v="PO149320"/>
    <s v="GRN196747"/>
    <s v="11553-0024"/>
    <s v="CONN RCPT 8POS 2ROW MINI FIT JR - pack of 5"/>
    <s v="Stockport SK4 2JT"/>
    <n v="55"/>
    <x v="2"/>
    <s v="Diesel"/>
    <n v="2.0350000000000001E-4"/>
  </r>
  <r>
    <d v="2023-09-01T00:00:00"/>
    <s v="S001121"/>
    <x v="5"/>
    <s v="PO143819"/>
    <s v="GRN196751"/>
    <n v="50205993"/>
    <s v="1492 JUMPER BARS CJR NO COVER 8 3 POLE BLACK"/>
    <s v="Salford M5 4BE"/>
    <n v="103.6"/>
    <x v="2"/>
    <s v="Diesel"/>
    <n v="3.8331999999999998E-4"/>
  </r>
  <r>
    <d v="2023-08-01T00:00:00"/>
    <s v="S022769"/>
    <x v="82"/>
    <s v="PO147487"/>
    <s v="GRN193602"/>
    <n v="57208029"/>
    <s v="JOUCOMATIC PLUG 1/4 - Part number 236OWB"/>
    <s v="Stoke-on-Trent ST4 4JE"/>
    <n v="18.2"/>
    <x v="1"/>
    <s v="Diesel"/>
    <n v="6.7340000000000004E-3"/>
  </r>
  <r>
    <d v="2023-08-01T00:00:00"/>
    <s v="S022769"/>
    <x v="82"/>
    <s v="PO147978"/>
    <s v="GRN193604"/>
    <n v="57203128"/>
    <s v="C-MATIC MALE STUD"/>
    <s v="Stoke-on-Trent ST4 4JE"/>
    <n v="18.2"/>
    <x v="1"/>
    <s v="Diesel"/>
    <n v="6.7340000000000004E-3"/>
  </r>
  <r>
    <d v="2023-08-01T00:00:00"/>
    <s v="S022769"/>
    <x v="82"/>
    <s v="PO147978"/>
    <s v="GRN194349"/>
    <n v="8945020"/>
    <s v="FOAM STRIP SELF ADHESIVE 25mm x 3mm x 10M ROLL"/>
    <s v="Stoke-on-Trent ST4 4JE"/>
    <n v="18.2"/>
    <x v="1"/>
    <s v="Diesel"/>
    <n v="6.7340000000000004E-3"/>
  </r>
  <r>
    <d v="2023-08-01T00:00:00"/>
    <s v="S022769"/>
    <x v="82"/>
    <s v="PO148160"/>
    <s v="GRN194350"/>
    <s v="356-1135-1"/>
    <s v="3/8&quot; FUEL HOSE, SAEJ2044 / SAEJ30R6, 7.0M"/>
    <s v="Stoke-on-Trent ST4 4JE"/>
    <n v="18.2"/>
    <x v="1"/>
    <s v="Diesel"/>
    <n v="6.7340000000000004E-3"/>
  </r>
  <r>
    <d v="2023-08-01T00:00:00"/>
    <s v="S022769"/>
    <x v="82"/>
    <s v="PO148065"/>
    <s v="GRN194358"/>
    <n v="57203142"/>
    <s v="JOUCO SILENCER PLASTIC 1/4"/>
    <s v="Stoke-on-Trent ST4 4JE"/>
    <n v="18.2"/>
    <x v="1"/>
    <s v="Diesel"/>
    <n v="6.7340000000000004E-3"/>
  </r>
  <r>
    <d v="2023-08-01T00:00:00"/>
    <s v="S022769"/>
    <x v="82"/>
    <s v="PO147328"/>
    <s v="GRN194371"/>
    <n v="57203127"/>
    <s v="C-MATIC MALE STUD"/>
    <s v="Stoke-on-Trent ST4 4JE"/>
    <n v="18.2"/>
    <x v="1"/>
    <s v="Diesel"/>
    <n v="6.7340000000000004E-3"/>
  </r>
  <r>
    <d v="2023-09-01T00:00:00"/>
    <s v="S023222"/>
    <x v="11"/>
    <s v="PO147263"/>
    <s v="GRN196759"/>
    <n v="101027016"/>
    <s v="MULTIPROTOCOL STATION BLCEN-8M12LT-4AI-VI-8XSG-P"/>
    <s v="Wickford SS11 8YT"/>
    <n v="390"/>
    <x v="2"/>
    <s v="Diesel"/>
    <n v="1.4430000000000001E-3"/>
  </r>
  <r>
    <d v="2023-09-01T00:00:00"/>
    <s v="S023222"/>
    <x v="11"/>
    <s v="PO140493"/>
    <s v="GRN196761"/>
    <n v="101027016"/>
    <s v="MULTIPROTOCOL STATION BLCEN-8M12LT-4AI-VI-8XSG-P"/>
    <s v="Wickford SS11 8YT"/>
    <n v="390"/>
    <x v="2"/>
    <s v="Diesel"/>
    <n v="1.4430000000000001E-3"/>
  </r>
  <r>
    <d v="2023-08-01T00:00:00"/>
    <s v="S022769"/>
    <x v="82"/>
    <s v="PO147978"/>
    <s v="GRN194501"/>
    <n v="57203129"/>
    <s v="JOUCO 5/2 SOL/SPR"/>
    <s v="Stoke-on-Trent ST4 4JE"/>
    <n v="18.2"/>
    <x v="1"/>
    <s v="Diesel"/>
    <n v="6.7340000000000004E-3"/>
  </r>
  <r>
    <d v="2023-09-01T00:00:00"/>
    <s v="S022670"/>
    <x v="26"/>
    <s v="PO146915"/>
    <s v="GRN196763"/>
    <s v="11700-5217"/>
    <s v="WASHER FLAT M18 GEOMET 500B"/>
    <s v="Congleton CW12 1HR"/>
    <n v="12.8"/>
    <x v="2"/>
    <s v="Diesel"/>
    <n v="4.7360000000000001E-5"/>
  </r>
  <r>
    <d v="2023-08-01T00:00:00"/>
    <s v="S022769"/>
    <x v="82"/>
    <s v="PO148160"/>
    <s v="GRN194503"/>
    <n v="57207981"/>
    <s v="Y CONNECTOR R510808"/>
    <s v="Stoke-on-Trent ST4 4JE"/>
    <n v="18.2"/>
    <x v="1"/>
    <s v="Diesel"/>
    <n v="6.7340000000000004E-3"/>
  </r>
  <r>
    <d v="2023-08-01T00:00:00"/>
    <s v="S022769"/>
    <x v="82"/>
    <s v="PO147328"/>
    <s v="GRN195185"/>
    <n v="57203135"/>
    <s v="JOUCO BRACKET"/>
    <s v="Stoke-on-Trent ST4 4JE"/>
    <n v="18.2"/>
    <x v="1"/>
    <s v="Diesel"/>
    <n v="6.7340000000000004E-3"/>
  </r>
  <r>
    <d v="2023-09-01T00:00:00"/>
    <s v="S001121"/>
    <x v="5"/>
    <s v="PO149258"/>
    <s v="GRN196768"/>
    <n v="101040838"/>
    <s v="5380 CONTROLLER 2MB STD, 1MB SAFETY MEMORY"/>
    <s v="Salford M5 4BE"/>
    <n v="103.6"/>
    <x v="2"/>
    <s v="Diesel"/>
    <n v="3.8331999999999998E-4"/>
  </r>
  <r>
    <d v="2023-09-01T00:00:00"/>
    <s v="S022769"/>
    <x v="82"/>
    <s v="PO147978"/>
    <s v="GRN195355"/>
    <n v="8945020"/>
    <s v="FOAM STRIP SELF ADHESIVE 25mm x 3mm x 10M ROLL"/>
    <s v="Stoke-on-Trent ST4 4JE"/>
    <n v="18.2"/>
    <x v="1"/>
    <s v="Diesel"/>
    <n v="6.7340000000000004E-3"/>
  </r>
  <r>
    <d v="2023-09-01T00:00:00"/>
    <s v="S022769"/>
    <x v="82"/>
    <s v="PO148800"/>
    <s v="GRN195358"/>
    <n v="85204641"/>
    <s v="M20 X 300 LONG THRUBOLT ZINC PLATED"/>
    <s v="Stoke-on-Trent ST4 4JE"/>
    <n v="18.2"/>
    <x v="1"/>
    <s v="Diesel"/>
    <n v="6.7340000000000004E-3"/>
  </r>
  <r>
    <d v="2023-09-01T00:00:00"/>
    <s v="S022769"/>
    <x v="82"/>
    <s v="PO148160"/>
    <s v="GRN195359"/>
    <n v="57203130"/>
    <s v="DIN CONNECTOR SMALL"/>
    <s v="Stoke-on-Trent ST4 4JE"/>
    <n v="18.2"/>
    <x v="1"/>
    <s v="Diesel"/>
    <n v="6.7340000000000004E-3"/>
  </r>
  <r>
    <d v="2023-09-01T00:00:00"/>
    <s v="S022769"/>
    <x v="82"/>
    <s v="PO148800"/>
    <s v="GRN195530"/>
    <n v="57207981"/>
    <s v="Y CONNECTOR R510808"/>
    <s v="Stoke-on-Trent ST4 4JE"/>
    <n v="18.2"/>
    <x v="1"/>
    <s v="Diesel"/>
    <n v="6.7340000000000004E-3"/>
  </r>
  <r>
    <d v="2023-09-01T00:00:00"/>
    <s v="S022769"/>
    <x v="82"/>
    <s v="PO148065"/>
    <s v="GRN195534"/>
    <n v="57203142"/>
    <s v="JOUCO SILENCER PLASTIC 1/4"/>
    <s v="Stoke-on-Trent ST4 4JE"/>
    <n v="18.2"/>
    <x v="1"/>
    <s v="Diesel"/>
    <n v="6.7340000000000004E-3"/>
  </r>
  <r>
    <d v="2023-09-01T00:00:00"/>
    <s v="S022769"/>
    <x v="82"/>
    <s v="PO148160"/>
    <s v="GRN195535"/>
    <n v="57204699"/>
    <s v="STAINLESS STEEL WELDED CHAIN 5MM X 35MM X 1M LONG"/>
    <s v="Stoke-on-Trent ST4 4JE"/>
    <n v="18.2"/>
    <x v="1"/>
    <s v="Diesel"/>
    <n v="6.7340000000000004E-3"/>
  </r>
  <r>
    <d v="2023-09-01T00:00:00"/>
    <s v="S022769"/>
    <x v="82"/>
    <s v="PO148744"/>
    <s v="GRN196210"/>
    <n v="57203130"/>
    <s v="DIN CONNECTOR SMALL"/>
    <s v="Stoke-on-Trent ST4 4JE"/>
    <n v="18.2"/>
    <x v="1"/>
    <s v="Diesel"/>
    <n v="6.7340000000000004E-3"/>
  </r>
  <r>
    <d v="2023-09-01T00:00:00"/>
    <s v="S022769"/>
    <x v="82"/>
    <s v="PO148160"/>
    <s v="GRN196215"/>
    <n v="57203136"/>
    <s v="C-MATIC SWIBEL ELBOW"/>
    <s v="Stoke-on-Trent ST4 4JE"/>
    <n v="18.2"/>
    <x v="1"/>
    <s v="Diesel"/>
    <n v="6.7340000000000004E-3"/>
  </r>
  <r>
    <d v="2023-09-01T00:00:00"/>
    <s v="S022769"/>
    <x v="82"/>
    <s v="PO148160"/>
    <s v="GRN196221"/>
    <n v="57203135"/>
    <s v="651 SERIES PANEL NUT AND PANEL BRACKET"/>
    <s v="Stoke-on-Trent ST4 4JE"/>
    <n v="18.2"/>
    <x v="1"/>
    <s v="Diesel"/>
    <n v="6.7340000000000004E-3"/>
  </r>
  <r>
    <d v="2023-09-01T00:00:00"/>
    <s v="S022769"/>
    <x v="82"/>
    <s v="PO148709"/>
    <s v="GRN196645"/>
    <n v="57203129"/>
    <s v="JOUCO 5/2 SOL/SPR"/>
    <s v="Stoke-on-Trent ST4 4JE"/>
    <n v="18.2"/>
    <x v="1"/>
    <s v="Diesel"/>
    <n v="6.7340000000000004E-3"/>
  </r>
  <r>
    <d v="2023-09-01T00:00:00"/>
    <s v="S022769"/>
    <x v="82"/>
    <s v="PO148709"/>
    <s v="GRN196666"/>
    <n v="57206671"/>
    <s v="RATCHET STRAP 800KG 25MM WIDE X 6M (1500KG RATCHET"/>
    <s v="Stoke-on-Trent ST4 4JE"/>
    <n v="18.2"/>
    <x v="1"/>
    <s v="Diesel"/>
    <n v="6.7340000000000004E-3"/>
  </r>
  <r>
    <d v="2023-09-01T00:00:00"/>
    <s v="S022769"/>
    <x v="82"/>
    <s v="PO148816"/>
    <s v="GRN196676"/>
    <n v="57206671"/>
    <s v="RATCHET STRAP 800KG 25MM WIDE X 6M (1500KG RATCHET"/>
    <s v="Stoke-on-Trent ST4 4JE"/>
    <n v="18.2"/>
    <x v="1"/>
    <s v="Diesel"/>
    <n v="6.7340000000000004E-3"/>
  </r>
  <r>
    <d v="2023-09-01T00:00:00"/>
    <s v="S022769"/>
    <x v="82"/>
    <s v="PO148709"/>
    <s v="GRN196677"/>
    <n v="57206671"/>
    <s v="RATCHET STRAP 800KG 25MM WIDE X 6M (1500KG RATCHET"/>
    <s v="Stoke-on-Trent ST4 4JE"/>
    <n v="18.2"/>
    <x v="1"/>
    <s v="Diesel"/>
    <n v="6.7340000000000004E-3"/>
  </r>
  <r>
    <d v="2023-09-01T00:00:00"/>
    <s v="S025431"/>
    <x v="0"/>
    <s v="PO147360"/>
    <s v="GRN196787"/>
    <s v="11700-5523"/>
    <s v="SPEED DISPLAY 12 INCH 24V ETHERNET CONTROL W/MOUNT"/>
    <s v="Boston Massachusetts"/>
    <n v="3154"/>
    <x v="0"/>
    <s v="Crude"/>
    <n v="2.5295079999999999"/>
  </r>
  <r>
    <d v="2023-09-01T00:00:00"/>
    <s v="S025431"/>
    <x v="0"/>
    <s v="PO148915"/>
    <s v="GRN196788"/>
    <s v="11700-5523"/>
    <s v="SPEED DISPLAY 12 INCH 24V ETHERNET CONTROL W/MOUNT"/>
    <s v="Boston Massachusetts"/>
    <n v="3154"/>
    <x v="0"/>
    <s v="Crude"/>
    <n v="2.5295079999999999"/>
  </r>
  <r>
    <d v="2023-09-01T00:00:00"/>
    <s v="S022769"/>
    <x v="82"/>
    <s v="PO148709"/>
    <s v="GRN196679"/>
    <s v="356-1135-1"/>
    <s v="3/8&quot; FUEL HOSE, SAEJ2044 / SAEJ30R6, 7.0M"/>
    <s v="Stoke-on-Trent ST4 4JE"/>
    <n v="18.2"/>
    <x v="1"/>
    <s v="Diesel"/>
    <n v="6.7340000000000004E-3"/>
  </r>
  <r>
    <d v="2023-09-01T00:00:00"/>
    <s v="S001121"/>
    <x v="5"/>
    <s v="PO145204"/>
    <s v="GRN196790"/>
    <n v="51200794"/>
    <s v="ENCLOSURE PB STATION (YELLOW) 1 HOLE"/>
    <s v="Salford M5 4BE"/>
    <n v="103.6"/>
    <x v="2"/>
    <s v="Diesel"/>
    <n v="3.8331999999999998E-4"/>
  </r>
  <r>
    <d v="2023-09-01T00:00:00"/>
    <s v="S022769"/>
    <x v="82"/>
    <s v="PO148709"/>
    <s v="GRN196685"/>
    <s v="356-1135-1"/>
    <s v="3/8&quot; FUEL HOSE, SAEJ2044 / SAEJ30R6, 7.0M"/>
    <s v="Stoke-on-Trent ST4 4JE"/>
    <n v="18.2"/>
    <x v="1"/>
    <s v="Diesel"/>
    <n v="6.7340000000000004E-3"/>
  </r>
  <r>
    <d v="2023-09-01T00:00:00"/>
    <s v="S024448"/>
    <x v="58"/>
    <s v="PO148349"/>
    <s v="GRN196794"/>
    <n v="101041200"/>
    <s v="SPARES - S-BAND MAGNETRON"/>
    <s v="California 94560"/>
    <n v="5214"/>
    <x v="0"/>
    <s v="Crude"/>
    <n v="0.4181628"/>
  </r>
  <r>
    <d v="2023-09-01T00:00:00"/>
    <s v="S022769"/>
    <x v="82"/>
    <s v="PO146470"/>
    <s v="GRN196697"/>
    <n v="57207981"/>
    <s v="Y CONNECTOR R510808"/>
    <s v="Stoke-on-Trent ST4 4JE"/>
    <n v="18.2"/>
    <x v="1"/>
    <s v="Diesel"/>
    <n v="6.7340000000000004E-3"/>
  </r>
  <r>
    <d v="2023-09-01T00:00:00"/>
    <s v="S022769"/>
    <x v="82"/>
    <s v="PO148816"/>
    <s v="GRN196731"/>
    <n v="57206671"/>
    <s v="RATCHET STRAP 800KG 25MM WIDE X 6M (1500KG RATCHET"/>
    <s v="Stoke-on-Trent ST4 4JE"/>
    <n v="18.2"/>
    <x v="1"/>
    <s v="Diesel"/>
    <n v="6.7340000000000004E-3"/>
  </r>
  <r>
    <d v="2023-09-01T00:00:00"/>
    <s v="S022769"/>
    <x v="82"/>
    <s v="PO148816"/>
    <s v="GRN196743"/>
    <n v="8945020"/>
    <s v="FOAM STRIP SELF ADHESIVE 25mm x 3mm x 10M ROLL"/>
    <s v="Stoke-on-Trent ST4 4JE"/>
    <n v="18.2"/>
    <x v="1"/>
    <s v="Diesel"/>
    <n v="6.7340000000000004E-3"/>
  </r>
  <r>
    <d v="2023-09-01T00:00:00"/>
    <s v="S023274"/>
    <x v="54"/>
    <s v="PO149309"/>
    <s v="GRN196799"/>
    <n v="4245279"/>
    <s v="7&quot;COLOUR INDUSTRIAL REAR VIEW REVERSING CAMERA SYS"/>
    <s v="Wolverhampton WV10 7ED"/>
    <n v="70.400000000000006"/>
    <x v="2"/>
    <s v="Diesel"/>
    <n v="2.6048000000000005E-4"/>
  </r>
  <r>
    <d v="2023-09-01T00:00:00"/>
    <s v="S022769"/>
    <x v="82"/>
    <s v="PO148709"/>
    <s v="GRN196745"/>
    <n v="31203134"/>
    <s v="NATURAL NYLON TUBE 8MM OD X 6MM ID (10M ROLL)"/>
    <s v="Stoke-on-Trent ST4 4JE"/>
    <n v="18.2"/>
    <x v="1"/>
    <s v="Diesel"/>
    <n v="6.7340000000000004E-3"/>
  </r>
  <r>
    <d v="2023-09-01T00:00:00"/>
    <s v="S022769"/>
    <x v="82"/>
    <s v="PO148816"/>
    <s v="GRN196893"/>
    <n v="31203134"/>
    <s v="NATURAL NYLON TUBE 8MM OD X 6MM ID (10M ROLL)"/>
    <s v="Stoke-on-Trent ST4 4JE"/>
    <n v="18.2"/>
    <x v="1"/>
    <s v="Diesel"/>
    <n v="6.7340000000000004E-3"/>
  </r>
  <r>
    <d v="2023-09-01T00:00:00"/>
    <s v="S022769"/>
    <x v="82"/>
    <s v="PO148744"/>
    <s v="GRN196902"/>
    <n v="57203130"/>
    <s v="DIN CONNECTOR SMALL"/>
    <s v="Stoke-on-Trent ST4 4JE"/>
    <n v="18.2"/>
    <x v="1"/>
    <s v="Diesel"/>
    <n v="6.7340000000000004E-3"/>
  </r>
  <r>
    <d v="2023-09-01T00:00:00"/>
    <s v="S022769"/>
    <x v="82"/>
    <s v="PO149365"/>
    <s v="GRN197011"/>
    <n v="85201851"/>
    <s v="M10 X 115MM THROUGH BOLT"/>
    <s v="Stoke-on-Trent ST4 4JE"/>
    <n v="18.2"/>
    <x v="1"/>
    <s v="Diesel"/>
    <n v="6.7340000000000004E-3"/>
  </r>
  <r>
    <d v="2023-09-01T00:00:00"/>
    <s v="S022769"/>
    <x v="82"/>
    <s v="PO149393"/>
    <s v="GRN197713"/>
    <s v="11701-3596"/>
    <s v="M12 ZINC PLATED MILD STEEL STUDDING DIN 975 - 1 ME"/>
    <s v="Stoke-on-Trent ST4 4JE"/>
    <n v="18.2"/>
    <x v="1"/>
    <s v="Diesel"/>
    <n v="6.7340000000000004E-3"/>
  </r>
  <r>
    <d v="2023-10-01T00:00:00"/>
    <s v="S024099"/>
    <x v="47"/>
    <s v="PO141904"/>
    <s v="GRN198858"/>
    <s v="361-1064-1"/>
    <s v="COLUMN AND TRANSPORT KIT (1032 COLUMN)"/>
    <s v="Stafford ST16 3DR"/>
    <n v="49.6"/>
    <x v="3"/>
    <s v="Diesel"/>
    <n v="5.0430800000000005E-2"/>
  </r>
  <r>
    <d v="2023-09-01T00:00:00"/>
    <s v="S025431"/>
    <x v="0"/>
    <s v="PO146741"/>
    <s v="GRN196809"/>
    <s v="331-6073-1"/>
    <s v="KIT TOUCH-UP PAINT RAL 7035 PORTAL II"/>
    <s v="Boston Massachusetts"/>
    <n v="3154"/>
    <x v="0"/>
    <s v="Crude"/>
    <n v="1.0118031999999999E-2"/>
  </r>
  <r>
    <d v="2023-09-01T00:00:00"/>
    <s v="S025431"/>
    <x v="0"/>
    <s v="PO146904"/>
    <s v="GRN196810"/>
    <s v="331-6073-1"/>
    <s v="KIT TOUCH-UP PAINT RAL 7035 PORTAL II"/>
    <s v="Boston Massachusetts"/>
    <n v="3154"/>
    <x v="0"/>
    <s v="Crude"/>
    <n v="1.0118031999999999E-2"/>
  </r>
  <r>
    <d v="2023-09-01T00:00:00"/>
    <s v="S025431"/>
    <x v="0"/>
    <s v="PO146925"/>
    <s v="GRN196811"/>
    <s v="331-6073-1"/>
    <s v="KIT TOUCH-UP PAINT RAL 7035 PORTAL II"/>
    <s v="Boston Massachusetts"/>
    <n v="3154"/>
    <x v="0"/>
    <s v="Crude"/>
    <n v="1.0118031999999999E-2"/>
  </r>
  <r>
    <d v="2023-10-01T00:00:00"/>
    <s v="S022769"/>
    <x v="82"/>
    <s v="PO149287"/>
    <s v="GRN198352"/>
    <n v="8945020"/>
    <s v="FOAM STRIP SELF ADHESIVE 25mm x 3mm x 10M ROLL"/>
    <s v="Stoke-on-Trent ST4 4JE"/>
    <n v="18.2"/>
    <x v="1"/>
    <s v="Diesel"/>
    <n v="6.7340000000000004E-3"/>
  </r>
  <r>
    <d v="2023-10-01T00:00:00"/>
    <s v="S022769"/>
    <x v="82"/>
    <s v="PO148816"/>
    <s v="GRN198356"/>
    <n v="57204699"/>
    <s v="STAINLESS STEEL WELDED CHAIN 5MM X 35MM X 1M LONG"/>
    <s v="Stoke-on-Trent ST4 4JE"/>
    <n v="18.2"/>
    <x v="1"/>
    <s v="Diesel"/>
    <n v="6.7340000000000004E-3"/>
  </r>
  <r>
    <d v="2023-10-01T00:00:00"/>
    <s v="S022769"/>
    <x v="82"/>
    <s v="PO148816"/>
    <s v="GRN198359"/>
    <n v="57206671"/>
    <s v="RATCHET STRAP 800KG 25MM WIDE X 6M (1500KG RATCHET"/>
    <s v="Stoke-on-Trent ST4 4JE"/>
    <n v="18.2"/>
    <x v="1"/>
    <s v="Diesel"/>
    <n v="6.7340000000000004E-3"/>
  </r>
  <r>
    <d v="2023-10-01T00:00:00"/>
    <s v="S022769"/>
    <x v="82"/>
    <s v="PO149143"/>
    <s v="GRN198374"/>
    <s v="356-1135-1"/>
    <s v="3/8&quot; FUEL HOSE, SAEJ2044 / SAEJ30R6, 7.0M"/>
    <s v="Stoke-on-Trent ST4 4JE"/>
    <n v="18.2"/>
    <x v="1"/>
    <s v="Diesel"/>
    <n v="6.7340000000000004E-3"/>
  </r>
  <r>
    <d v="2023-09-01T00:00:00"/>
    <s v="S001571"/>
    <x v="10"/>
    <s v="PO144238"/>
    <s v="GRN196816"/>
    <n v="42205933"/>
    <s v="SICK LASER SCANNER LMS 511-20100 PRO SICK 1047782"/>
    <s v="St Albans AL1 5BN"/>
    <n v="298"/>
    <x v="2"/>
    <s v="Diesel"/>
    <n v="1.1026E-3"/>
  </r>
  <r>
    <d v="2023-09-01T00:00:00"/>
    <s v="S000892"/>
    <x v="16"/>
    <s v="PO149356"/>
    <s v="GRN196817"/>
    <s v="11518-0117"/>
    <s v="FILTER EFI INLET 20A-CRIT"/>
    <s v="Stockport SK4 2JT"/>
    <n v="55"/>
    <x v="2"/>
    <s v="Diesel"/>
    <n v="2.0350000000000001E-4"/>
  </r>
  <r>
    <d v="2023-10-01T00:00:00"/>
    <s v="S022769"/>
    <x v="82"/>
    <s v="PO149891"/>
    <s v="GRN198955"/>
    <n v="31203134"/>
    <s v="NATURAL NYLON TUBE 8MM OD X 6MM ID (10M ROLL)"/>
    <s v="Stoke-on-Trent ST4 4JE"/>
    <n v="18.2"/>
    <x v="1"/>
    <s v="Diesel"/>
    <n v="6.7340000000000004E-3"/>
  </r>
  <r>
    <d v="2023-10-01T00:00:00"/>
    <s v="S022769"/>
    <x v="82"/>
    <s v="PO150086"/>
    <s v="GRN199466"/>
    <n v="57203136"/>
    <s v="C-MATIC SWIBEL ELBOW"/>
    <s v="Stoke-on-Trent ST4 4JE"/>
    <n v="18.2"/>
    <x v="1"/>
    <s v="Diesel"/>
    <n v="6.7340000000000004E-3"/>
  </r>
  <r>
    <d v="2023-10-01T00:00:00"/>
    <s v="S022769"/>
    <x v="82"/>
    <s v="PO149891"/>
    <s v="GRN199468"/>
    <n v="57207981"/>
    <s v="Y CONNECTOR R510808"/>
    <s v="Stoke-on-Trent ST4 4JE"/>
    <n v="18.2"/>
    <x v="1"/>
    <s v="Diesel"/>
    <n v="6.7340000000000004E-3"/>
  </r>
  <r>
    <d v="2023-10-01T00:00:00"/>
    <s v="S022769"/>
    <x v="82"/>
    <s v="PO148816"/>
    <s v="GRN199470"/>
    <n v="57204699"/>
    <s v="STAINLESS STEEL WELDED CHAIN 5MM X 35MM X 1M LONG"/>
    <s v="Stoke-on-Trent ST4 4JE"/>
    <n v="18.2"/>
    <x v="1"/>
    <s v="Diesel"/>
    <n v="6.7340000000000004E-3"/>
  </r>
  <r>
    <d v="2023-10-01T00:00:00"/>
    <s v="S022769"/>
    <x v="82"/>
    <s v="PO149891"/>
    <s v="GRN199784"/>
    <n v="57203142"/>
    <s v="JOUCO SILENCER PLASTIC 1/4"/>
    <s v="Stoke-on-Trent ST4 4JE"/>
    <n v="18.2"/>
    <x v="1"/>
    <s v="Diesel"/>
    <n v="6.7340000000000004E-3"/>
  </r>
  <r>
    <d v="2023-10-01T00:00:00"/>
    <s v="S022769"/>
    <x v="82"/>
    <s v="PO149891"/>
    <s v="GRN199823"/>
    <n v="57207981"/>
    <s v="Y CONNECTOR R510808"/>
    <s v="Stoke-on-Trent ST4 4JE"/>
    <n v="18.2"/>
    <x v="1"/>
    <s v="Diesel"/>
    <n v="6.7340000000000004E-3"/>
  </r>
  <r>
    <d v="2023-10-01T00:00:00"/>
    <s v="S022769"/>
    <x v="82"/>
    <s v="PO149738"/>
    <s v="GRN199901"/>
    <s v="356-1135-1"/>
    <s v="3/8&quot; FUEL HOSE, SAEJ2044 / SAEJ30R6, 7.0M"/>
    <s v="Stoke-on-Trent ST4 4JE"/>
    <n v="18.2"/>
    <x v="1"/>
    <s v="Diesel"/>
    <n v="6.7340000000000004E-3"/>
  </r>
  <r>
    <d v="2023-10-01T00:00:00"/>
    <s v="S022769"/>
    <x v="82"/>
    <s v="PO148816"/>
    <s v="GRN200349"/>
    <n v="57204699"/>
    <s v="STAINLESS STEEL WELDED CHAIN 5MM X 35MM X 1M LONG"/>
    <s v="Stoke-on-Trent ST4 4JE"/>
    <n v="18.2"/>
    <x v="1"/>
    <s v="Diesel"/>
    <n v="6.7340000000000004E-3"/>
  </r>
  <r>
    <d v="2023-10-01T00:00:00"/>
    <s v="S022769"/>
    <x v="82"/>
    <s v="PO149393"/>
    <s v="GRN200363"/>
    <n v="57203138"/>
    <s v="PRESSURE GAUGE 40MM 996K23C 12 BAR 1/8 REAR"/>
    <s v="Stoke-on-Trent ST4 4JE"/>
    <n v="18.2"/>
    <x v="1"/>
    <s v="Diesel"/>
    <n v="6.7340000000000004E-3"/>
  </r>
  <r>
    <d v="2023-09-01T00:00:00"/>
    <s v="S001121"/>
    <x v="5"/>
    <s v="PO149347"/>
    <s v="GRN196843"/>
    <n v="79200800"/>
    <s v="SCREW CONTACT BLOCK NORMALLY CLOSED LATCH MOUNT"/>
    <s v="Salford M5 4BE"/>
    <n v="103.6"/>
    <x v="2"/>
    <s v="Diesel"/>
    <n v="3.8331999999999998E-4"/>
  </r>
  <r>
    <d v="2023-11-01T00:00:00"/>
    <s v="S022769"/>
    <x v="82"/>
    <s v="PO149287"/>
    <s v="GRN200995"/>
    <n v="57206671"/>
    <s v="RATCHET STRAP 800KG 25MM WIDE X 6M (1500KG RATCHET"/>
    <s v="Stoke-on-Trent ST4 4JE"/>
    <n v="18.2"/>
    <x v="1"/>
    <s v="Diesel"/>
    <n v="6.7340000000000004E-3"/>
  </r>
  <r>
    <d v="2023-11-01T00:00:00"/>
    <s v="S022769"/>
    <x v="82"/>
    <s v="PO149891"/>
    <s v="GRN201008"/>
    <n v="57203142"/>
    <s v="JOUCO SILENCER PLASTIC 1/4"/>
    <s v="Stoke-on-Trent ST4 4JE"/>
    <n v="18.2"/>
    <x v="1"/>
    <s v="Diesel"/>
    <n v="6.7340000000000004E-3"/>
  </r>
  <r>
    <d v="2023-11-01T00:00:00"/>
    <s v="S022769"/>
    <x v="82"/>
    <s v="PO150684"/>
    <s v="GRN201132"/>
    <n v="8945020"/>
    <s v="FOAM STRIP SELF ADHESIVE 25mm x 3mm x 10M ROLL"/>
    <s v="Stoke-on-Trent ST4 4JE"/>
    <n v="18.2"/>
    <x v="1"/>
    <s v="Diesel"/>
    <n v="6.7340000000000004E-3"/>
  </r>
  <r>
    <d v="2023-11-01T00:00:00"/>
    <s v="S022769"/>
    <x v="82"/>
    <s v="PO150168"/>
    <s v="GRN201252"/>
    <n v="85201851"/>
    <s v="M10 X 115MM THROUGH BOLT"/>
    <s v="Stoke-on-Trent ST4 4JE"/>
    <n v="18.2"/>
    <x v="1"/>
    <s v="Diesel"/>
    <n v="6.7340000000000004E-3"/>
  </r>
  <r>
    <d v="2023-11-01T00:00:00"/>
    <s v="S022769"/>
    <x v="82"/>
    <s v="PO149611"/>
    <s v="GRN201456"/>
    <n v="57206671"/>
    <s v="RATCHET STRAP 800KG 25MM WIDE X 6M (1500KG RATCHET"/>
    <s v="Stoke-on-Trent ST4 4JE"/>
    <n v="18.2"/>
    <x v="1"/>
    <s v="Diesel"/>
    <n v="6.7340000000000004E-3"/>
  </r>
  <r>
    <d v="2023-11-01T00:00:00"/>
    <s v="S022769"/>
    <x v="82"/>
    <s v="PO150155"/>
    <s v="GRN201852"/>
    <n v="57203127"/>
    <s v="C-MATIC MALE STUD"/>
    <s v="Stoke-on-Trent ST4 4JE"/>
    <n v="18.2"/>
    <x v="1"/>
    <s v="Diesel"/>
    <n v="6.7340000000000004E-3"/>
  </r>
  <r>
    <d v="2023-11-01T00:00:00"/>
    <s v="S022769"/>
    <x v="82"/>
    <s v="PO150341"/>
    <s v="GRN202296"/>
    <n v="57203138"/>
    <s v="PRESSURE GAUGE 40MM 996K23C 12 BAR 1/8 REAR"/>
    <s v="Stoke-on-Trent ST4 4JE"/>
    <n v="18.2"/>
    <x v="1"/>
    <s v="Diesel"/>
    <n v="6.7340000000000004E-3"/>
  </r>
  <r>
    <d v="2023-09-01T00:00:00"/>
    <s v="S001121"/>
    <x v="5"/>
    <s v="PO149334"/>
    <s v="GRN196859"/>
    <n v="50200855"/>
    <s v="TERMINAL FT SPRING CLAMP 1.5MM (2 TO 2) - GREY"/>
    <s v="Salford M5 4BE"/>
    <n v="103.6"/>
    <x v="2"/>
    <s v="Diesel"/>
    <n v="3.8331999999999998E-4"/>
  </r>
  <r>
    <d v="2023-11-01T00:00:00"/>
    <s v="S022769"/>
    <x v="82"/>
    <s v="PO150684"/>
    <s v="GRN202302"/>
    <n v="57208029"/>
    <s v="JOUCOMATIC PLUG 1/4"/>
    <s v="Stoke-on-Trent ST4 4JE"/>
    <n v="18.2"/>
    <x v="1"/>
    <s v="Diesel"/>
    <n v="6.7340000000000004E-3"/>
  </r>
  <r>
    <d v="2023-11-01T00:00:00"/>
    <s v="S022769"/>
    <x v="82"/>
    <s v="PO150168"/>
    <s v="GRN202311"/>
    <n v="57203130"/>
    <s v="DIN CONNECTOR SMALL"/>
    <s v="Stoke-on-Trent ST4 4JE"/>
    <n v="18.2"/>
    <x v="1"/>
    <s v="Diesel"/>
    <n v="6.7340000000000004E-3"/>
  </r>
  <r>
    <d v="2023-11-01T00:00:00"/>
    <s v="S022769"/>
    <x v="82"/>
    <s v="PO149611"/>
    <s v="GRN202870"/>
    <n v="57206671"/>
    <s v="RATCHET STRAP 800KG 25MM WIDE X 6M (1500KG RATCHET"/>
    <s v="Stoke-on-Trent ST4 4JE"/>
    <n v="18.2"/>
    <x v="1"/>
    <s v="Diesel"/>
    <n v="6.7340000000000004E-3"/>
  </r>
  <r>
    <d v="2023-12-01T00:00:00"/>
    <s v="S022769"/>
    <x v="82"/>
    <s v="PO151139"/>
    <s v="GRN203501"/>
    <n v="57203129"/>
    <s v="JOUCO 5/2 SOL/SPR"/>
    <s v="Stoke-on-Trent ST4 4JE"/>
    <n v="18.2"/>
    <x v="1"/>
    <s v="Diesel"/>
    <n v="6.7340000000000004E-3"/>
  </r>
  <r>
    <d v="2023-12-01T00:00:00"/>
    <s v="S022769"/>
    <x v="82"/>
    <s v="PO151065"/>
    <s v="GRN204230"/>
    <n v="57208029"/>
    <s v="JOUCOMATIC PLUG 1/4"/>
    <s v="Stoke-on-Trent ST4 4JE"/>
    <n v="18.2"/>
    <x v="1"/>
    <s v="Diesel"/>
    <n v="6.7340000000000004E-3"/>
  </r>
  <r>
    <d v="2023-12-01T00:00:00"/>
    <s v="S022769"/>
    <x v="82"/>
    <s v="PO151139"/>
    <s v="GRN204991"/>
    <n v="57203127"/>
    <s v="C-MATIC MALE STUD"/>
    <s v="Stoke-on-Trent ST4 4JE"/>
    <n v="18.2"/>
    <x v="1"/>
    <s v="Diesel"/>
    <n v="6.7340000000000004E-3"/>
  </r>
  <r>
    <d v="2023-12-01T00:00:00"/>
    <s v="S022769"/>
    <x v="82"/>
    <s v="PO151230"/>
    <s v="GRN204998"/>
    <n v="31203134"/>
    <s v="NATURAL NYLON TUBE 8MM OD X 6MM ID (10M ROLL)"/>
    <s v="Stoke-on-Trent ST4 4JE"/>
    <n v="18.2"/>
    <x v="1"/>
    <s v="Diesel"/>
    <n v="6.7340000000000004E-3"/>
  </r>
  <r>
    <d v="2023-12-01T00:00:00"/>
    <s v="S022769"/>
    <x v="82"/>
    <s v="PO151065"/>
    <s v="GRN205008"/>
    <s v="356-1135-1"/>
    <s v="3/8&quot; FUEL HOSE, SAEJ2044 / SAEJ30R6, 7.0M"/>
    <s v="Stoke-on-Trent ST4 4JE"/>
    <n v="18.2"/>
    <x v="1"/>
    <s v="Diesel"/>
    <n v="6.7340000000000004E-3"/>
  </r>
  <r>
    <d v="2023-12-01T00:00:00"/>
    <s v="S022769"/>
    <x v="82"/>
    <s v="PO152101"/>
    <s v="GRN205029"/>
    <n v="85204641"/>
    <s v="M20 X 300 LONG THRUBOLT ZINC PLATED"/>
    <s v="Stoke-on-Trent ST4 4JE"/>
    <n v="18.2"/>
    <x v="1"/>
    <s v="Diesel"/>
    <n v="6.7340000000000004E-3"/>
  </r>
  <r>
    <d v="2023-01-01T00:00:00"/>
    <s v="S024753"/>
    <x v="83"/>
    <s v="PO139095"/>
    <s v="GRN179258"/>
    <n v="101010839"/>
    <s v="RAD-NUKE DOOR BLANK"/>
    <s v="Stoke-on-Trent ST6 3NT"/>
    <n v="10"/>
    <x v="1"/>
    <s v="Diesel"/>
    <n v="3.7000000000000002E-3"/>
  </r>
  <r>
    <d v="2023-01-01T00:00:00"/>
    <s v="S024753"/>
    <x v="83"/>
    <s v="PO140187"/>
    <s v="GRN179262"/>
    <n v="101010893"/>
    <s v="SERVICE DOOR BLANK"/>
    <s v="Stoke-on-Trent ST6 3NT"/>
    <n v="10"/>
    <x v="1"/>
    <s v="Diesel"/>
    <n v="3.7000000000000002E-3"/>
  </r>
  <r>
    <d v="2023-02-01T00:00:00"/>
    <s v="S024753"/>
    <x v="83"/>
    <s v="PO140187"/>
    <s v="GRN180248"/>
    <n v="101016885"/>
    <s v="FRONT SIDE PANEL BLANK"/>
    <s v="Stoke-on-Trent ST6 3NT"/>
    <n v="10"/>
    <x v="1"/>
    <s v="Diesel"/>
    <n v="3.7000000000000002E-3"/>
  </r>
  <r>
    <d v="2023-02-01T00:00:00"/>
    <s v="S024753"/>
    <x v="83"/>
    <s v="PO142504"/>
    <s v="GRN180249"/>
    <n v="89208523"/>
    <s v="GENERAL PURPOSE SANDWICH PANEL ADHESIVE (7.5KG TIN"/>
    <s v="Stoke-on-Trent ST6 3NT"/>
    <n v="10"/>
    <x v="1"/>
    <s v="Diesel"/>
    <n v="3.7000000000000002E-3"/>
  </r>
  <r>
    <d v="2023-02-01T00:00:00"/>
    <s v="S024753"/>
    <x v="83"/>
    <s v="PO142504"/>
    <s v="GRN180799"/>
    <n v="101011271"/>
    <s v="POD DOOR OUTER PANEL BLANK"/>
    <s v="Stoke-on-Trent ST6 3NT"/>
    <n v="10"/>
    <x v="1"/>
    <s v="Diesel"/>
    <n v="3.7000000000000002E-3"/>
  </r>
  <r>
    <d v="2023-02-01T00:00:00"/>
    <s v="S024753"/>
    <x v="83"/>
    <s v="PO142504"/>
    <s v="GRN181014"/>
    <n v="101011271"/>
    <s v="POD DOOR OUTER PANEL BLANK"/>
    <s v="Stoke-on-Trent ST6 3NT"/>
    <n v="10"/>
    <x v="1"/>
    <s v="Diesel"/>
    <n v="3.7000000000000002E-3"/>
  </r>
  <r>
    <d v="2023-02-01T00:00:00"/>
    <s v="S024753"/>
    <x v="83"/>
    <s v="PO139708"/>
    <s v="GRN181015"/>
    <n v="101019653"/>
    <s v="DOOR BLANK PANEL"/>
    <s v="Stoke-on-Trent ST6 3NT"/>
    <n v="10"/>
    <x v="1"/>
    <s v="Diesel"/>
    <n v="3.7000000000000002E-3"/>
  </r>
  <r>
    <d v="2023-03-01T00:00:00"/>
    <s v="S024753"/>
    <x v="83"/>
    <s v="PO142504"/>
    <s v="GRN182147"/>
    <n v="101011271"/>
    <s v="POD DOOR OUTER PANEL BLANK"/>
    <s v="Stoke-on-Trent ST6 3NT"/>
    <n v="10"/>
    <x v="1"/>
    <s v="Diesel"/>
    <n v="3.7000000000000002E-3"/>
  </r>
  <r>
    <d v="2023-03-01T00:00:00"/>
    <s v="S024753"/>
    <x v="83"/>
    <s v="PO142795"/>
    <s v="GRN182393"/>
    <n v="101010839"/>
    <s v="RAD-NUKE DOOR BLANK"/>
    <s v="Stoke-on-Trent ST6 3NT"/>
    <n v="10"/>
    <x v="1"/>
    <s v="Diesel"/>
    <n v="3.7000000000000002E-3"/>
  </r>
  <r>
    <d v="2023-03-01T00:00:00"/>
    <s v="S024753"/>
    <x v="83"/>
    <s v="PO142504"/>
    <s v="GRN182723"/>
    <n v="101011271"/>
    <s v="POD DOOR OUTER PANEL BLANK"/>
    <s v="Stoke-on-Trent ST6 3NT"/>
    <n v="10"/>
    <x v="1"/>
    <s v="Diesel"/>
    <n v="3.7000000000000002E-3"/>
  </r>
  <r>
    <d v="2023-09-01T00:00:00"/>
    <s v="S001121"/>
    <x v="5"/>
    <s v="PO149087"/>
    <s v="GRN196891"/>
    <n v="13204807"/>
    <s v="RSLINX CLASSIC SINGLE NODE"/>
    <s v="Salford M5 4BE"/>
    <n v="103.6"/>
    <x v="2"/>
    <s v="Diesel"/>
    <n v="3.8331999999999998E-4"/>
  </r>
  <r>
    <d v="2023-03-01T00:00:00"/>
    <s v="S024753"/>
    <x v="83"/>
    <s v="PO142795"/>
    <s v="GRN182724"/>
    <n v="101016885"/>
    <s v="FRONT SIDE PANEL BLANK"/>
    <s v="Stoke-on-Trent ST6 3NT"/>
    <n v="10"/>
    <x v="1"/>
    <s v="Diesel"/>
    <n v="3.7000000000000002E-3"/>
  </r>
  <r>
    <d v="2023-03-01T00:00:00"/>
    <s v="S024753"/>
    <x v="83"/>
    <s v="PO143377"/>
    <s v="GRN183159"/>
    <n v="101010839"/>
    <s v="RAD-NUKE DOOR BLANK"/>
    <s v="Stoke-on-Trent ST6 3NT"/>
    <n v="10"/>
    <x v="1"/>
    <s v="Diesel"/>
    <n v="3.7000000000000002E-3"/>
  </r>
  <r>
    <d v="2023-03-01T00:00:00"/>
    <s v="S024753"/>
    <x v="83"/>
    <s v="PO142203"/>
    <s v="GRN183160"/>
    <n v="101010839"/>
    <s v="RAD-NUKE DOOR BLANK"/>
    <s v="Stoke-on-Trent ST6 3NT"/>
    <n v="10"/>
    <x v="1"/>
    <s v="Diesel"/>
    <n v="3.7000000000000002E-3"/>
  </r>
  <r>
    <d v="2023-03-01T00:00:00"/>
    <s v="S024753"/>
    <x v="83"/>
    <s v="PO142795"/>
    <s v="GRN184058"/>
    <n v="101016885"/>
    <s v="FRONT SIDE PANEL BLANK"/>
    <s v="Stoke-on-Trent ST6 3NT"/>
    <n v="10"/>
    <x v="1"/>
    <s v="Diesel"/>
    <n v="3.7000000000000002E-3"/>
  </r>
  <r>
    <d v="2023-03-01T00:00:00"/>
    <s v="S024753"/>
    <x v="83"/>
    <s v="PO142504"/>
    <s v="GRN184059"/>
    <n v="89208523"/>
    <s v="GENERAL PURPOSE SANDWICH PANEL ADHESIVE (7.5KG TIN"/>
    <s v="Stoke-on-Trent ST6 3NT"/>
    <n v="10"/>
    <x v="1"/>
    <s v="Diesel"/>
    <n v="3.7000000000000002E-3"/>
  </r>
  <r>
    <d v="2023-03-01T00:00:00"/>
    <s v="S024753"/>
    <x v="83"/>
    <s v="PO142795"/>
    <s v="GRN184061"/>
    <n v="89208523"/>
    <s v="GENERAL PURPOSE SANDWICH PANEL ADHESIVE (7.5KG TIN"/>
    <s v="Stoke-on-Trent ST6 3NT"/>
    <n v="10"/>
    <x v="1"/>
    <s v="Diesel"/>
    <n v="3.7000000000000002E-3"/>
  </r>
  <r>
    <d v="2023-04-01T00:00:00"/>
    <s v="S024753"/>
    <x v="83"/>
    <s v="PO143377"/>
    <s v="GRN184950"/>
    <n v="101010839"/>
    <s v="RAD-NUKE DOOR BLANK"/>
    <s v="Stoke-on-Trent ST6 3NT"/>
    <n v="10"/>
    <x v="1"/>
    <s v="Diesel"/>
    <n v="3.7000000000000002E-3"/>
  </r>
  <r>
    <d v="2023-04-01T00:00:00"/>
    <s v="S024753"/>
    <x v="83"/>
    <s v="PO142795"/>
    <s v="GRN185867"/>
    <n v="101016886"/>
    <s v="REAR SIDE PANEL BLANK"/>
    <s v="Stoke-on-Trent ST6 3NT"/>
    <n v="10"/>
    <x v="1"/>
    <s v="Diesel"/>
    <n v="3.7000000000000002E-3"/>
  </r>
  <r>
    <d v="2023-05-01T00:00:00"/>
    <s v="S024753"/>
    <x v="83"/>
    <s v="PO143890"/>
    <s v="GRN187021"/>
    <n v="101011271"/>
    <s v="POD DOOR OUTER PANEL BLANK"/>
    <s v="Stoke-on-Trent ST6 3NT"/>
    <n v="10"/>
    <x v="1"/>
    <s v="Diesel"/>
    <n v="3.7000000000000002E-3"/>
  </r>
  <r>
    <d v="2023-05-01T00:00:00"/>
    <s v="S024753"/>
    <x v="83"/>
    <s v="PO144375"/>
    <s v="GRN187650"/>
    <n v="101016885"/>
    <s v="FRONT SIDE PANEL BLANK"/>
    <s v="Stoke-on-Trent ST6 3NT"/>
    <n v="10"/>
    <x v="1"/>
    <s v="Diesel"/>
    <n v="3.7000000000000002E-3"/>
  </r>
  <r>
    <d v="2023-05-01T00:00:00"/>
    <s v="S024753"/>
    <x v="83"/>
    <s v="PO144374"/>
    <s v="GRN187653"/>
    <n v="101010839"/>
    <s v="RAD-NUKE DOOR BLANK"/>
    <s v="Stoke-on-Trent ST6 3NT"/>
    <n v="10"/>
    <x v="1"/>
    <s v="Diesel"/>
    <n v="3.7000000000000002E-3"/>
  </r>
  <r>
    <d v="2023-06-01T00:00:00"/>
    <s v="S024753"/>
    <x v="83"/>
    <s v="PO144374"/>
    <s v="GRN189328"/>
    <n v="101010839"/>
    <s v="RAD-NUKE DOOR BLANK"/>
    <s v="Stoke-on-Trent ST6 3NT"/>
    <n v="10"/>
    <x v="1"/>
    <s v="Diesel"/>
    <n v="3.7000000000000002E-3"/>
  </r>
  <r>
    <d v="2023-06-01T00:00:00"/>
    <s v="S024753"/>
    <x v="83"/>
    <s v="PO146628"/>
    <s v="GRN189657"/>
    <n v="89208523"/>
    <s v="GENERAL PURPOSE SANDWICH PANEL ADHESIVE (7.5KG TIN"/>
    <s v="Stoke-on-Trent ST6 3NT"/>
    <n v="10"/>
    <x v="1"/>
    <s v="Diesel"/>
    <n v="3.7000000000000002E-3"/>
  </r>
  <r>
    <d v="2023-07-01T00:00:00"/>
    <s v="S024753"/>
    <x v="83"/>
    <s v="PO143996"/>
    <s v="GRN192303"/>
    <n v="101011271"/>
    <s v="POD DOOR OUTER PANEL BLANK"/>
    <s v="Stoke-on-Trent ST6 3NT"/>
    <n v="10"/>
    <x v="1"/>
    <s v="Diesel"/>
    <n v="3.7000000000000002E-3"/>
  </r>
  <r>
    <d v="2023-07-01T00:00:00"/>
    <s v="S024753"/>
    <x v="83"/>
    <s v="PO144374"/>
    <s v="GRN192318"/>
    <n v="101010839"/>
    <s v="RAD-NUKE DOOR BLANK"/>
    <s v="Stoke-on-Trent ST6 3NT"/>
    <n v="10"/>
    <x v="1"/>
    <s v="Diesel"/>
    <n v="3.7000000000000002E-3"/>
  </r>
  <r>
    <d v="2023-07-01T00:00:00"/>
    <s v="S024753"/>
    <x v="83"/>
    <s v="PO146243"/>
    <s v="GRN192321"/>
    <n v="89208523"/>
    <s v="GENERAL PURPOSE SANDWICH PANEL ADHESIVE (7.5KG TIN"/>
    <s v="Stoke-on-Trent ST6 3NT"/>
    <n v="10"/>
    <x v="1"/>
    <s v="Diesel"/>
    <n v="3.7000000000000002E-3"/>
  </r>
  <r>
    <d v="2023-08-01T00:00:00"/>
    <s v="S024753"/>
    <x v="83"/>
    <s v="PO146355"/>
    <s v="GRN193662"/>
    <n v="101019654"/>
    <s v="DOOR BLANK PANEL"/>
    <s v="Stoke-on-Trent ST6 3NT"/>
    <n v="10"/>
    <x v="1"/>
    <s v="Diesel"/>
    <n v="3.7000000000000002E-3"/>
  </r>
  <r>
    <d v="2023-08-01T00:00:00"/>
    <s v="S024753"/>
    <x v="83"/>
    <s v="PO147257"/>
    <s v="GRN193663"/>
    <n v="101012667"/>
    <s v="FUEL DOOR BLANK"/>
    <s v="Stoke-on-Trent ST6 3NT"/>
    <n v="10"/>
    <x v="1"/>
    <s v="Diesel"/>
    <n v="3.7000000000000002E-3"/>
  </r>
  <r>
    <d v="2023-09-01T00:00:00"/>
    <s v="S001121"/>
    <x v="5"/>
    <s v="PO148248"/>
    <s v="GRN196928"/>
    <s v="11700-6227"/>
    <s v="FACTORYTALK SE SITE EDITION STATION LICENSE 25 SCR"/>
    <s v="Salford M5 4BE"/>
    <n v="103.6"/>
    <x v="2"/>
    <s v="Diesel"/>
    <n v="3.8331999999999998E-4"/>
  </r>
  <r>
    <d v="2023-08-01T00:00:00"/>
    <s v="S024753"/>
    <x v="83"/>
    <s v="PO144374"/>
    <s v="GRN193665"/>
    <n v="101010839"/>
    <s v="RAD-NUKE DOOR BLANK"/>
    <s v="Stoke-on-Trent ST6 3NT"/>
    <n v="10"/>
    <x v="1"/>
    <s v="Diesel"/>
    <n v="3.7000000000000002E-3"/>
  </r>
  <r>
    <d v="2023-08-01T00:00:00"/>
    <s v="S024753"/>
    <x v="83"/>
    <s v="PO146243"/>
    <s v="GRN193666"/>
    <n v="89208523"/>
    <s v="GENERAL PURPOSE SANDWICH PANEL ADHESIVE (7.5KG TIN"/>
    <s v="Stoke-on-Trent ST6 3NT"/>
    <n v="10"/>
    <x v="1"/>
    <s v="Diesel"/>
    <n v="3.7000000000000002E-3"/>
  </r>
  <r>
    <d v="2023-08-01T00:00:00"/>
    <s v="S024753"/>
    <x v="83"/>
    <s v="PO146160"/>
    <s v="GRN193670"/>
    <n v="101016885"/>
    <s v="FRONT SIDE PANEL BLANK"/>
    <s v="Stoke-on-Trent ST6 3NT"/>
    <n v="10"/>
    <x v="1"/>
    <s v="Diesel"/>
    <n v="3.7000000000000002E-3"/>
  </r>
  <r>
    <d v="2023-08-01T00:00:00"/>
    <s v="S024753"/>
    <x v="83"/>
    <s v="PO144375"/>
    <s v="GRN193672"/>
    <n v="89208523"/>
    <s v="GENERAL PURPOSE SANDWICH PANEL ADHESIVE (7.5KG TIN"/>
    <s v="Stoke-on-Trent ST6 3NT"/>
    <n v="10"/>
    <x v="1"/>
    <s v="Diesel"/>
    <n v="3.7000000000000002E-3"/>
  </r>
  <r>
    <d v="2023-08-01T00:00:00"/>
    <s v="S024753"/>
    <x v="83"/>
    <s v="PO146261"/>
    <s v="GRN194059"/>
    <n v="101016885"/>
    <s v="FRONT SIDE PANEL BLANK"/>
    <s v="Stoke-on-Trent ST6 3NT"/>
    <n v="10"/>
    <x v="1"/>
    <s v="Diesel"/>
    <n v="3.7000000000000002E-3"/>
  </r>
  <r>
    <d v="2023-08-01T00:00:00"/>
    <s v="S024753"/>
    <x v="83"/>
    <s v="PO147257"/>
    <s v="GRN194279"/>
    <n v="101012667"/>
    <s v="FUEL DOOR BLANK"/>
    <s v="Stoke-on-Trent ST6 3NT"/>
    <n v="10"/>
    <x v="1"/>
    <s v="Diesel"/>
    <n v="3.7000000000000002E-3"/>
  </r>
  <r>
    <d v="2023-08-01T00:00:00"/>
    <s v="S024753"/>
    <x v="83"/>
    <s v="PO147257"/>
    <s v="GRN194280"/>
    <n v="101012667"/>
    <s v="FUEL DOOR BLANK"/>
    <s v="Stoke-on-Trent ST6 3NT"/>
    <n v="10"/>
    <x v="1"/>
    <s v="Diesel"/>
    <n v="3.7000000000000002E-3"/>
  </r>
  <r>
    <d v="2023-09-01T00:00:00"/>
    <s v="S024753"/>
    <x v="83"/>
    <s v="PO144374"/>
    <s v="GRN196235"/>
    <n v="101010893"/>
    <s v="SERVICE DOOR BLANK"/>
    <s v="Stoke-on-Trent ST6 3NT"/>
    <n v="10"/>
    <x v="1"/>
    <s v="Diesel"/>
    <n v="3.7000000000000002E-3"/>
  </r>
  <r>
    <d v="2023-09-01T00:00:00"/>
    <s v="S024753"/>
    <x v="83"/>
    <s v="PO144374"/>
    <s v="GRN196237"/>
    <n v="101010893"/>
    <s v="SERVICE DOOR BLANK"/>
    <s v="Stoke-on-Trent ST6 3NT"/>
    <n v="10"/>
    <x v="1"/>
    <s v="Diesel"/>
    <n v="3.7000000000000002E-3"/>
  </r>
  <r>
    <d v="2023-09-01T00:00:00"/>
    <s v="S024753"/>
    <x v="83"/>
    <s v="PO144375"/>
    <s v="GRN196238"/>
    <n v="89208523"/>
    <s v="GENERAL PURPOSE SANDWICH PANEL ADHESIVE (7.5KG TIN"/>
    <s v="Stoke-on-Trent ST6 3NT"/>
    <n v="10"/>
    <x v="1"/>
    <s v="Diesel"/>
    <n v="3.7000000000000002E-3"/>
  </r>
  <r>
    <d v="2023-09-01T00:00:00"/>
    <s v="S024753"/>
    <x v="83"/>
    <s v="PO146628"/>
    <s v="GRN196241"/>
    <n v="101016885"/>
    <s v="FRONT SIDE PANEL BLANK"/>
    <s v="Stoke-on-Trent ST6 3NT"/>
    <n v="10"/>
    <x v="1"/>
    <s v="Diesel"/>
    <n v="3.7000000000000002E-3"/>
  </r>
  <r>
    <d v="2023-09-01T00:00:00"/>
    <s v="S024753"/>
    <x v="83"/>
    <s v="PO147867"/>
    <s v="GRN197429"/>
    <n v="101011271"/>
    <s v="POD DOOR OUTER PANEL BLANK"/>
    <s v="Stoke-on-Trent ST6 3NT"/>
    <n v="10"/>
    <x v="1"/>
    <s v="Diesel"/>
    <n v="3.7000000000000002E-3"/>
  </r>
  <r>
    <d v="2023-10-01T00:00:00"/>
    <s v="S024753"/>
    <x v="83"/>
    <s v="PO146432"/>
    <s v="GRN198582"/>
    <n v="101019654"/>
    <s v="DOOR BLANK PANEL"/>
    <s v="Stoke-on-Trent ST6 3NT"/>
    <n v="10"/>
    <x v="1"/>
    <s v="Diesel"/>
    <n v="3.7000000000000002E-3"/>
  </r>
  <r>
    <d v="2023-10-01T00:00:00"/>
    <s v="S024753"/>
    <x v="83"/>
    <s v="PO148605"/>
    <s v="GRN198584"/>
    <n v="101019653"/>
    <s v="DOOR BLANK PANEL"/>
    <s v="Stoke-on-Trent ST6 3NT"/>
    <n v="10"/>
    <x v="1"/>
    <s v="Diesel"/>
    <n v="3.7000000000000002E-3"/>
  </r>
  <r>
    <d v="2023-10-01T00:00:00"/>
    <s v="S024753"/>
    <x v="83"/>
    <s v="PO148012"/>
    <s v="GRN198585"/>
    <n v="101031785"/>
    <s v="MAIN PANEL"/>
    <s v="Stoke-on-Trent ST6 3NT"/>
    <n v="10"/>
    <x v="1"/>
    <s v="Diesel"/>
    <n v="3.7000000000000002E-3"/>
  </r>
  <r>
    <d v="2023-10-01T00:00:00"/>
    <s v="S024753"/>
    <x v="83"/>
    <s v="PO147359"/>
    <s v="GRN198590"/>
    <n v="101025748"/>
    <s v="REAR SIDE PANEL BLANK"/>
    <s v="Stoke-on-Trent ST6 3NT"/>
    <n v="10"/>
    <x v="1"/>
    <s v="Diesel"/>
    <n v="3.7000000000000002E-3"/>
  </r>
  <r>
    <d v="2023-09-01T00:00:00"/>
    <s v="S001121"/>
    <x v="5"/>
    <s v="PO149157"/>
    <s v="GRN196955"/>
    <n v="1"/>
    <s v="freight inwards"/>
    <s v="Salford M5 4BE"/>
    <n v="103.6"/>
    <x v="2"/>
    <s v="Diesel"/>
    <n v="3.8331999999999998E-4"/>
  </r>
  <r>
    <d v="2023-09-01T00:00:00"/>
    <s v="S023373"/>
    <x v="44"/>
    <s v="PO144549"/>
    <s v="GRN196957"/>
    <n v="56202191"/>
    <s v="HIGH VOLTAGE POWER SUPPLY"/>
    <s v="Pulborough RH20 2RY"/>
    <n v="420"/>
    <x v="2"/>
    <s v="Diesel"/>
    <n v="1.554E-3"/>
  </r>
  <r>
    <d v="2023-10-01T00:00:00"/>
    <s v="S024753"/>
    <x v="83"/>
    <s v="PO144374"/>
    <s v="GRN198591"/>
    <n v="101010893"/>
    <s v="SERVICE DOOR BLANK"/>
    <s v="Stoke-on-Trent ST6 3NT"/>
    <n v="10"/>
    <x v="1"/>
    <s v="Diesel"/>
    <n v="3.7000000000000002E-3"/>
  </r>
  <r>
    <d v="2023-10-01T00:00:00"/>
    <s v="S024753"/>
    <x v="83"/>
    <s v="PO148624"/>
    <s v="GRN199832"/>
    <n v="101037459"/>
    <s v="T60 SERVICE DOOR BLANK"/>
    <s v="Stoke-on-Trent ST6 3NT"/>
    <n v="10"/>
    <x v="1"/>
    <s v="Diesel"/>
    <n v="3.7000000000000002E-3"/>
  </r>
  <r>
    <d v="2023-10-01T00:00:00"/>
    <s v="S024753"/>
    <x v="83"/>
    <s v="PO148665"/>
    <s v="GRN200084"/>
    <n v="101026171"/>
    <s v="CENTRE SIDE PANEL BLANK - GENERATOR SIDE"/>
    <s v="Stoke-on-Trent ST6 3NT"/>
    <n v="10"/>
    <x v="1"/>
    <s v="Diesel"/>
    <n v="3.7000000000000002E-3"/>
  </r>
  <r>
    <d v="2023-11-01T00:00:00"/>
    <s v="S024753"/>
    <x v="83"/>
    <s v="PO148605"/>
    <s v="GRN201785"/>
    <n v="101011271"/>
    <s v="POD DOOR OUTER PANEL BLANK"/>
    <s v="Stoke-on-Trent ST6 3NT"/>
    <n v="10"/>
    <x v="1"/>
    <s v="Diesel"/>
    <n v="3.7000000000000002E-3"/>
  </r>
  <r>
    <d v="2023-11-01T00:00:00"/>
    <s v="S024753"/>
    <x v="83"/>
    <s v="PO149927"/>
    <s v="GRN202518"/>
    <n v="101016885"/>
    <s v="FRONT SIDE PANEL BLANK"/>
    <s v="Stoke-on-Trent ST6 3NT"/>
    <n v="10"/>
    <x v="1"/>
    <s v="Diesel"/>
    <n v="3.7000000000000002E-3"/>
  </r>
  <r>
    <d v="2023-11-01T00:00:00"/>
    <s v="S024753"/>
    <x v="83"/>
    <s v="PO149482"/>
    <s v="GRN202520"/>
    <n v="101010893"/>
    <s v="SERVICE DOOR BLANK"/>
    <s v="Stoke-on-Trent ST6 3NT"/>
    <n v="10"/>
    <x v="1"/>
    <s v="Diesel"/>
    <n v="3.7000000000000002E-3"/>
  </r>
  <r>
    <d v="2023-12-01T00:00:00"/>
    <s v="S024753"/>
    <x v="83"/>
    <s v="PO149780"/>
    <s v="GRN203369"/>
    <n v="101016886"/>
    <s v="REAR SIDE PANEL BLANK"/>
    <s v="Stoke-on-Trent ST6 3NT"/>
    <n v="10"/>
    <x v="1"/>
    <s v="Diesel"/>
    <n v="3.7000000000000002E-3"/>
  </r>
  <r>
    <d v="2023-12-01T00:00:00"/>
    <s v="S024753"/>
    <x v="83"/>
    <s v="PO149718"/>
    <s v="GRN203370"/>
    <n v="101011271"/>
    <s v="POD DOOR OUTER PANEL BLANK"/>
    <s v="Stoke-on-Trent ST6 3NT"/>
    <n v="10"/>
    <x v="1"/>
    <s v="Diesel"/>
    <n v="3.7000000000000002E-3"/>
  </r>
  <r>
    <d v="2023-12-01T00:00:00"/>
    <s v="S024753"/>
    <x v="83"/>
    <s v="PO149780"/>
    <s v="GRN204384"/>
    <n v="101019653"/>
    <s v="DOOR BLANK PANEL"/>
    <s v="Stoke-on-Trent ST6 3NT"/>
    <n v="10"/>
    <x v="1"/>
    <s v="Diesel"/>
    <n v="3.7000000000000002E-3"/>
  </r>
  <r>
    <d v="2023-12-01T00:00:00"/>
    <s v="S024753"/>
    <x v="83"/>
    <s v="PO150492"/>
    <s v="GRN204386"/>
    <n v="101016885"/>
    <s v="FRONT SIDE PANEL BLANK"/>
    <s v="Stoke-on-Trent ST6 3NT"/>
    <n v="10"/>
    <x v="1"/>
    <s v="Diesel"/>
    <n v="3.7000000000000002E-3"/>
  </r>
  <r>
    <d v="2023-12-01T00:00:00"/>
    <s v="S024753"/>
    <x v="83"/>
    <s v="PO151064"/>
    <s v="GRN204387"/>
    <n v="101010839"/>
    <s v="RAD-NUKE DOOR BLANK"/>
    <s v="Stoke-on-Trent ST6 3NT"/>
    <n v="10"/>
    <x v="1"/>
    <s v="Diesel"/>
    <n v="3.7000000000000002E-3"/>
  </r>
  <r>
    <d v="2023-12-01T00:00:00"/>
    <s v="S024753"/>
    <x v="83"/>
    <s v="PO150867"/>
    <s v="GRN204388"/>
    <n v="89208523"/>
    <s v="GENERAL PURPOSE SANDWICH PANEL ADHESIVE (7.5KG TIN"/>
    <s v="Stoke-on-Trent ST6 3NT"/>
    <n v="10"/>
    <x v="1"/>
    <s v="Diesel"/>
    <n v="3.7000000000000002E-3"/>
  </r>
  <r>
    <d v="2023-10-01T00:00:00"/>
    <s v="S024099"/>
    <x v="47"/>
    <s v="PO142648"/>
    <s v="GRN198860"/>
    <s v="361-1066-1"/>
    <s v="COLUMN AND TRANSPORT KIT (1033 COLUMN)"/>
    <s v="Stafford ST16 3DR"/>
    <n v="49.6"/>
    <x v="3"/>
    <s v="Diesel"/>
    <n v="5.0430800000000005E-2"/>
  </r>
  <r>
    <d v="2023-12-01T00:00:00"/>
    <s v="S024753"/>
    <x v="83"/>
    <s v="PO150727"/>
    <s v="GRN204389"/>
    <n v="101025748"/>
    <s v="REAR SIDE PANEL BLANK"/>
    <s v="Stoke-on-Trent ST6 3NT"/>
    <n v="10"/>
    <x v="1"/>
    <s v="Diesel"/>
    <n v="3.7000000000000002E-3"/>
  </r>
  <r>
    <d v="2023-07-01T00:00:00"/>
    <s v="S027028"/>
    <x v="84"/>
    <s v="PO146887"/>
    <s v="GRN191182"/>
    <s v="255-1639-330"/>
    <s v="CABLE 25COND 18AWG 600V BLK 330 FT"/>
    <s v="Ellesmere Port CH65 4EL"/>
    <n v="92.6"/>
    <x v="2"/>
    <s v="Diesel"/>
    <n v="3.4261999999999997E-4"/>
  </r>
  <r>
    <d v="2023-07-01T00:00:00"/>
    <s v="S027028"/>
    <x v="84"/>
    <s v="PO147231"/>
    <s v="GRN191673"/>
    <s v="11701-3267"/>
    <s v="OLFLEX CLASSIC 100SY 5 CORES 16MM2 COLOURED CORES"/>
    <s v="Ellesmere Port CH65 4EL"/>
    <n v="92.6"/>
    <x v="2"/>
    <s v="Diesel"/>
    <n v="3.4261999999999997E-4"/>
  </r>
  <r>
    <d v="2023-09-01T00:00:00"/>
    <s v="S027028"/>
    <x v="84"/>
    <s v="PO148881"/>
    <s v="GRN196148"/>
    <s v="11700-7431"/>
    <s v="6AWG CLASS 6 600V UL 10107 CABLE - BLACK"/>
    <s v="Ellesmere Port CH65 4EL"/>
    <n v="92.6"/>
    <x v="2"/>
    <s v="Diesel"/>
    <n v="3.4261999999999997E-4"/>
  </r>
  <r>
    <d v="2023-10-01T00:00:00"/>
    <s v="S027028"/>
    <x v="84"/>
    <s v="PO148593"/>
    <s v="GRN198449"/>
    <n v="30201420"/>
    <s v="5G X 0.75MM2 CABLE STEEL BRAIDED NUMBERED CORES"/>
    <s v="Ellesmere Port CH65 4EL"/>
    <n v="92.6"/>
    <x v="2"/>
    <s v="Diesel"/>
    <n v="3.4261999999999997E-4"/>
  </r>
  <r>
    <d v="2023-10-01T00:00:00"/>
    <s v="S027028"/>
    <x v="84"/>
    <s v="PO148593"/>
    <s v="GRN200836"/>
    <n v="3045199"/>
    <s v="3G X 2.5MM2 CABLE STEEL BRAIDED COLOURED CORES"/>
    <s v="Ellesmere Port CH65 4EL"/>
    <n v="92.6"/>
    <x v="2"/>
    <s v="Diesel"/>
    <n v="3.4261999999999997E-4"/>
  </r>
  <r>
    <d v="2023-09-01T00:00:00"/>
    <s v="S024190"/>
    <x v="22"/>
    <s v="PO148556"/>
    <s v="GRN196985"/>
    <s v="340-1085-1"/>
    <s v="LINAC GLIDE STRIP"/>
    <s v="Stockport SK4 2JT"/>
    <n v="22.2"/>
    <x v="1"/>
    <s v="Diesel"/>
    <n v="8.2140000000000008E-3"/>
  </r>
  <r>
    <d v="2023-11-01T00:00:00"/>
    <s v="S027028"/>
    <x v="84"/>
    <s v="PO150868"/>
    <s v="GRN201947"/>
    <n v="30257932"/>
    <s v="12G X 0.75MM2 CABLE OLFLEX CLASSIC 110SY"/>
    <s v="Ellesmere Port CH65 4EL"/>
    <n v="92.6"/>
    <x v="2"/>
    <s v="Diesel"/>
    <n v="3.4261999999999997E-4"/>
  </r>
  <r>
    <d v="2023-11-01T00:00:00"/>
    <s v="S027028"/>
    <x v="84"/>
    <s v="PO150868"/>
    <s v="GRN202226"/>
    <n v="1"/>
    <s v="freight inwards"/>
    <s v="Ellesmere Port CH65 4EL"/>
    <n v="92.6"/>
    <x v="2"/>
    <s v="Diesel"/>
    <n v="3.4261999999999997E-4"/>
  </r>
  <r>
    <d v="2023-11-01T00:00:00"/>
    <s v="S027028"/>
    <x v="84"/>
    <s v="PO148593"/>
    <s v="GRN202248"/>
    <s v="255-1639-150"/>
    <s v="CABLE 25COND 18AWG 600V BLACK 150 FT"/>
    <s v="Ellesmere Port CH65 4EL"/>
    <n v="92.6"/>
    <x v="2"/>
    <s v="Diesel"/>
    <n v="3.4261999999999997E-4"/>
  </r>
  <r>
    <d v="2023-09-01T00:00:00"/>
    <s v="S025431"/>
    <x v="0"/>
    <s v="PO141570"/>
    <s v="GRN196989"/>
    <s v="332-6128-1"/>
    <s v="OPTION ZBV DRIVER SCAN ACTIVATION"/>
    <s v="Boston Massachusetts"/>
    <n v="3154"/>
    <x v="0"/>
    <s v="Crude"/>
    <n v="1.0118031999999999E-2"/>
  </r>
  <r>
    <d v="2023-11-01T00:00:00"/>
    <s v="S027028"/>
    <x v="84"/>
    <s v="PO151106"/>
    <s v="GRN202332"/>
    <n v="30206287"/>
    <s v="3G X 1.5 MM2 CABLE OLFLEX CLASSIC 100YY"/>
    <s v="Ellesmere Port CH65 4EL"/>
    <n v="92.6"/>
    <x v="2"/>
    <s v="Diesel"/>
    <n v="3.4261999999999997E-4"/>
  </r>
  <r>
    <d v="2023-10-01T00:00:00"/>
    <s v="S024099"/>
    <x v="47"/>
    <s v="PO145102"/>
    <s v="GRN198998"/>
    <s v="340-1012-1"/>
    <s v="WELDMENT LINAC SUPPORT STRUCTURE"/>
    <s v="Stafford ST16 3DR"/>
    <n v="49.6"/>
    <x v="3"/>
    <s v="Diesel"/>
    <n v="5.0430800000000005E-2"/>
  </r>
  <r>
    <d v="2023-11-01T00:00:00"/>
    <s v="S027028"/>
    <x v="84"/>
    <s v="PO151277"/>
    <s v="GRN202859"/>
    <n v="3045199"/>
    <s v="3G X 2.5MM2 CABLE STEEL BRAIDED COLOURED CORES"/>
    <s v="Ellesmere Port CH65 4EL"/>
    <n v="92.6"/>
    <x v="2"/>
    <s v="Diesel"/>
    <n v="3.4261999999999997E-4"/>
  </r>
  <r>
    <d v="2023-09-01T00:00:00"/>
    <s v="S025033"/>
    <x v="23"/>
    <s v="PO148547"/>
    <s v="GRN196994"/>
    <n v="101045600"/>
    <s v="DEUTSCH 2 PINS AND MALE CONNECTOR"/>
    <s v="Nantwich CW5 6DX"/>
    <n v="44.6"/>
    <x v="2"/>
    <s v="Diesel"/>
    <n v="1.6501999999999999E-4"/>
  </r>
  <r>
    <d v="2023-11-01T00:00:00"/>
    <s v="S027028"/>
    <x v="84"/>
    <s v="PO150942"/>
    <s v="GRN202869"/>
    <s v="255-1641-150"/>
    <s v="CABLE 3COND 14AWG 600V UL-AWM 150 FT"/>
    <s v="Ellesmere Port CH65 4EL"/>
    <n v="92.6"/>
    <x v="2"/>
    <s v="Diesel"/>
    <n v="3.4261999999999997E-4"/>
  </r>
  <r>
    <d v="2023-11-01T00:00:00"/>
    <s v="S027028"/>
    <x v="84"/>
    <s v="PO148963"/>
    <s v="GRN203054"/>
    <n v="3045196"/>
    <s v="3G X 1.5MM2 CABLE STEEL BRAIDED COLOURED CORES"/>
    <s v="Ellesmere Port CH65 4EL"/>
    <n v="92.6"/>
    <x v="2"/>
    <s v="Diesel"/>
    <n v="3.4261999999999997E-4"/>
  </r>
  <r>
    <d v="2023-12-01T00:00:00"/>
    <s v="S027028"/>
    <x v="84"/>
    <s v="PO150754"/>
    <s v="GRN204360"/>
    <n v="3045196"/>
    <s v="3G X 1.5MM2 CABLE STEEL BRAIDED COLOURED CORES"/>
    <s v="Ellesmere Port CH65 4EL"/>
    <n v="92.6"/>
    <x v="2"/>
    <s v="Diesel"/>
    <n v="3.4261999999999997E-4"/>
  </r>
  <r>
    <d v="2023-12-01T00:00:00"/>
    <s v="S027028"/>
    <x v="84"/>
    <s v="PO150128"/>
    <s v="GRN204485"/>
    <n v="3045196"/>
    <s v="3G X 1.5MM2 CABLE STEEL BRAIDED COLOURED CORES"/>
    <s v="Ellesmere Port CH65 4EL"/>
    <n v="92.6"/>
    <x v="2"/>
    <s v="Diesel"/>
    <n v="3.4261999999999997E-4"/>
  </r>
  <r>
    <d v="2023-12-01T00:00:00"/>
    <s v="S027028"/>
    <x v="84"/>
    <s v="PO148719"/>
    <s v="GRN204486"/>
    <n v="30201420"/>
    <s v="5G X 0.75MM2 CABLE STEEL BRAIDED NUMBERED CORES"/>
    <s v="Ellesmere Port CH65 4EL"/>
    <n v="92.6"/>
    <x v="2"/>
    <s v="Diesel"/>
    <n v="3.4261999999999997E-4"/>
  </r>
  <r>
    <d v="2023-12-01T00:00:00"/>
    <s v="S027028"/>
    <x v="84"/>
    <s v="PO151112"/>
    <s v="GRN204964"/>
    <s v="255-1641-150"/>
    <s v="CABLE 3COND 14AWG 600V UL-AWM 150 FT"/>
    <s v="Ellesmere Port CH65 4EL"/>
    <n v="92.6"/>
    <x v="2"/>
    <s v="Diesel"/>
    <n v="3.4261999999999997E-4"/>
  </r>
  <r>
    <d v="2023-12-01T00:00:00"/>
    <s v="S027028"/>
    <x v="84"/>
    <s v="PO151112"/>
    <s v="GRN204964"/>
    <n v="21203625"/>
    <s v="3G X 0.75MM2 CABLE STEEL BRAIDED NUMBERED CORES"/>
    <s v="Ellesmere Port CH65 4EL"/>
    <n v="92.6"/>
    <x v="2"/>
    <s v="Diesel"/>
    <n v="3.4261999999999997E-4"/>
  </r>
  <r>
    <d v="2023-02-01T00:00:00"/>
    <s v="S001736"/>
    <x v="85"/>
    <s v="PO143530"/>
    <s v="GRN181170"/>
    <s v="11540-0793"/>
    <s v="EPOXY ADHESIVE ANCHOR 11.1OZ PACK"/>
    <s v="Manchester M31 4RQ"/>
    <n v="100.8"/>
    <x v="2"/>
    <s v="Diesel"/>
    <n v="3.7296000000000003E-4"/>
  </r>
  <r>
    <d v="2023-03-01T00:00:00"/>
    <s v="S001736"/>
    <x v="85"/>
    <s v="PO141074"/>
    <s v="GRN183202"/>
    <s v="11540-0793"/>
    <s v="EPOXY ADHESIVE ANCHOR 11.1OZ PACK"/>
    <s v="Manchester M31 4RQ"/>
    <n v="100.8"/>
    <x v="2"/>
    <s v="Diesel"/>
    <n v="3.7296000000000003E-4"/>
  </r>
  <r>
    <d v="2023-03-01T00:00:00"/>
    <s v="S001736"/>
    <x v="85"/>
    <s v="PO144328"/>
    <s v="GRN183345"/>
    <n v="101006856"/>
    <s v="EPOXY GUN 2 PART HILTI"/>
    <s v="Manchester M31 4RQ"/>
    <n v="100.8"/>
    <x v="2"/>
    <s v="Diesel"/>
    <n v="3.7296000000000003E-4"/>
  </r>
  <r>
    <d v="2023-06-01T00:00:00"/>
    <s v="S001736"/>
    <x v="85"/>
    <s v="PO141074"/>
    <s v="GRN189025"/>
    <s v="11540-0793"/>
    <s v="EPOXY ADHESIVE ANCHOR 11.1OZ PACK"/>
    <s v="Manchester M31 4RQ"/>
    <n v="100.8"/>
    <x v="2"/>
    <s v="Diesel"/>
    <n v="3.7296000000000003E-4"/>
  </r>
  <r>
    <d v="2023-06-01T00:00:00"/>
    <s v="S001736"/>
    <x v="85"/>
    <s v="PO146874"/>
    <s v="GRN189809"/>
    <n v="101006856"/>
    <s v="EPOXY GUN 2 PART HILTI"/>
    <s v="Manchester M31 4RQ"/>
    <n v="100.8"/>
    <x v="2"/>
    <s v="Diesel"/>
    <n v="3.7296000000000003E-4"/>
  </r>
  <r>
    <d v="2023-09-01T00:00:00"/>
    <s v="S023222"/>
    <x v="11"/>
    <s v="PO146369"/>
    <s v="GRN197009"/>
    <s v="11700-0736"/>
    <s v="BANNER SSA-EB1P-02ED1Q4 E-STOP SWITCH"/>
    <s v="Wickford SS11 8YT"/>
    <n v="390"/>
    <x v="2"/>
    <s v="Diesel"/>
    <n v="1.4430000000000001E-3"/>
  </r>
  <r>
    <d v="2023-09-01T00:00:00"/>
    <s v="S023222"/>
    <x v="11"/>
    <s v="PO144700"/>
    <s v="GRN197010"/>
    <s v="11700-5341"/>
    <s v="CABLE 0.3 METER RJ45S TO RJ45S CAT5E"/>
    <s v="Wickford SS11 8YT"/>
    <n v="390"/>
    <x v="2"/>
    <s v="Diesel"/>
    <n v="1.4430000000000001E-3"/>
  </r>
  <r>
    <d v="2023-06-01T00:00:00"/>
    <s v="S001736"/>
    <x v="85"/>
    <s v="PO146682"/>
    <s v="GRN190016"/>
    <s v="11540-0793"/>
    <s v="EPOXY ADHESIVE ANCHOR 11.1OZ PACK"/>
    <s v="Manchester M31 4RQ"/>
    <n v="100.8"/>
    <x v="2"/>
    <s v="Diesel"/>
    <n v="3.7296000000000003E-4"/>
  </r>
  <r>
    <d v="2023-09-01T00:00:00"/>
    <s v="S023222"/>
    <x v="11"/>
    <s v="PO143644"/>
    <s v="GRN197012"/>
    <s v="11700-5346"/>
    <s v="CABLE 1.8 METER RJ45S TO RJ45S CAT5E"/>
    <s v="Wickford SS11 8YT"/>
    <n v="390"/>
    <x v="2"/>
    <s v="Diesel"/>
    <n v="1.4430000000000001E-3"/>
  </r>
  <r>
    <d v="2023-09-01T00:00:00"/>
    <s v="S001121"/>
    <x v="5"/>
    <s v="PO149171"/>
    <s v="GRN197013"/>
    <n v="5445001"/>
    <s v="REPLACEMENT BATTERY FOR 1756-L6*/B"/>
    <s v="Salford M5 4BE"/>
    <n v="103.6"/>
    <x v="2"/>
    <s v="Diesel"/>
    <n v="3.8331999999999998E-4"/>
  </r>
  <r>
    <d v="2023-06-01T00:00:00"/>
    <s v="S001736"/>
    <x v="85"/>
    <s v="PO146313"/>
    <s v="GRN190039"/>
    <s v="11540-0793"/>
    <s v="EPOXY ADHESIVE ANCHOR 11.1OZ PACK"/>
    <s v="Manchester M31 4RQ"/>
    <n v="100.8"/>
    <x v="2"/>
    <s v="Diesel"/>
    <n v="3.7296000000000003E-4"/>
  </r>
  <r>
    <d v="2023-09-01T00:00:00"/>
    <s v="S023222"/>
    <x v="11"/>
    <s v="PO144319"/>
    <s v="GRN197015"/>
    <n v="101018323"/>
    <s v="SURECROSS DX80 2.4GHZ GATEWAY"/>
    <s v="Wickford SS11 8YT"/>
    <n v="390"/>
    <x v="2"/>
    <s v="Diesel"/>
    <n v="1.4430000000000001E-3"/>
  </r>
  <r>
    <d v="2023-09-01T00:00:00"/>
    <s v="S023222"/>
    <x v="11"/>
    <s v="PO147860"/>
    <s v="GRN197016"/>
    <n v="101027700"/>
    <s v="5-PIN M12/EURO STYLE CORDSET STRAIGHT - 9.14M LONG"/>
    <s v="Wickford SS11 8YT"/>
    <n v="390"/>
    <x v="2"/>
    <s v="Diesel"/>
    <n v="1.4430000000000001E-3"/>
  </r>
  <r>
    <d v="2023-09-01T00:00:00"/>
    <s v="S023222"/>
    <x v="11"/>
    <s v="PO147263"/>
    <s v="GRN197017"/>
    <n v="101027050"/>
    <s v="COMPACT MULTIPROTOCOL I/O MODULE TBEN-L1-16DXP"/>
    <s v="Wickford SS11 8YT"/>
    <n v="390"/>
    <x v="2"/>
    <s v="Diesel"/>
    <n v="1.4430000000000001E-3"/>
  </r>
  <r>
    <d v="2023-06-01T00:00:00"/>
    <s v="S001736"/>
    <x v="85"/>
    <s v="PO146650"/>
    <s v="GRN190058"/>
    <n v="101006856"/>
    <s v="EPOXY GUN 2 PART HILTI"/>
    <s v="Manchester M31 4RQ"/>
    <n v="100.8"/>
    <x v="2"/>
    <s v="Diesel"/>
    <n v="3.7296000000000003E-4"/>
  </r>
  <r>
    <d v="2023-09-01T00:00:00"/>
    <s v="S023222"/>
    <x v="11"/>
    <s v="PO147446"/>
    <s v="GRN197019"/>
    <s v="11700-5290"/>
    <s v="EMERGENCY STOP PUSH BUTTON SERIES SSA-EB"/>
    <s v="Wickford SS11 8YT"/>
    <n v="390"/>
    <x v="2"/>
    <s v="Diesel"/>
    <n v="1.4430000000000001E-3"/>
  </r>
  <r>
    <d v="2023-06-01T00:00:00"/>
    <s v="S001736"/>
    <x v="85"/>
    <s v="PO146421"/>
    <s v="GRN190110"/>
    <s v="11540-0793"/>
    <s v="EPOXY ADHESIVE ANCHOR 11.1OZ PACK"/>
    <s v="Manchester M31 4RQ"/>
    <n v="100.8"/>
    <x v="2"/>
    <s v="Diesel"/>
    <n v="3.7296000000000003E-4"/>
  </r>
  <r>
    <d v="2023-09-01T00:00:00"/>
    <s v="S023222"/>
    <x v="11"/>
    <s v="PO145268"/>
    <s v="GRN197021"/>
    <s v="11554-0683"/>
    <s v="CONN EURO MALE WIREABLE"/>
    <s v="Wickford SS11 8YT"/>
    <n v="390"/>
    <x v="2"/>
    <s v="Diesel"/>
    <n v="1.4430000000000001E-3"/>
  </r>
  <r>
    <d v="2023-06-01T00:00:00"/>
    <s v="S001736"/>
    <x v="85"/>
    <s v="PO147036"/>
    <s v="GRN190727"/>
    <s v="11540-0793"/>
    <s v="EPOXY ADHESIVE ANCHOR 11.1OZ PACK"/>
    <s v="Manchester M31 4RQ"/>
    <n v="100.8"/>
    <x v="2"/>
    <s v="Diesel"/>
    <n v="3.7296000000000003E-4"/>
  </r>
  <r>
    <d v="2023-09-01T00:00:00"/>
    <s v="S023222"/>
    <x v="11"/>
    <s v="PO145672"/>
    <s v="GRN197024"/>
    <s v="11700-6039"/>
    <s v="CONNECTOR M12 4POS FEMALE"/>
    <s v="Wickford SS11 8YT"/>
    <n v="390"/>
    <x v="2"/>
    <s v="Diesel"/>
    <n v="1.4430000000000001E-3"/>
  </r>
  <r>
    <d v="2023-07-01T00:00:00"/>
    <s v="S001736"/>
    <x v="85"/>
    <s v="PO147279"/>
    <s v="GRN191234"/>
    <s v="11540-0793"/>
    <s v="EPOXY ADHESIVE ANCHOR 11.1OZ PACK"/>
    <s v="Manchester M31 4RQ"/>
    <n v="100.8"/>
    <x v="2"/>
    <s v="Diesel"/>
    <n v="3.7296000000000003E-4"/>
  </r>
  <r>
    <d v="2023-08-01T00:00:00"/>
    <s v="S001736"/>
    <x v="85"/>
    <s v="PO148139"/>
    <s v="GRN194046"/>
    <s v="11540-0793"/>
    <s v="EPOXY ADHESIVE ANCHOR 11.1OZ PACK"/>
    <s v="Manchester M31 4RQ"/>
    <n v="100.8"/>
    <x v="2"/>
    <s v="Diesel"/>
    <n v="3.7296000000000003E-4"/>
  </r>
  <r>
    <d v="2023-08-01T00:00:00"/>
    <s v="S001736"/>
    <x v="85"/>
    <s v="PO147803"/>
    <s v="GRN194600"/>
    <n v="101006856"/>
    <s v="EPOXY GUN 2 PART HILTI"/>
    <s v="Manchester M31 4RQ"/>
    <n v="100.8"/>
    <x v="2"/>
    <s v="Diesel"/>
    <n v="3.7296000000000003E-4"/>
  </r>
  <r>
    <d v="2023-08-01T00:00:00"/>
    <s v="S001736"/>
    <x v="85"/>
    <s v="PO148454"/>
    <s v="GRN194939"/>
    <s v="361-1421-1"/>
    <s v="DIAMOND DRILLING SYSTEM FOR DV60"/>
    <s v="Manchester M31 4RQ"/>
    <n v="100.8"/>
    <x v="2"/>
    <s v="Diesel"/>
    <n v="3.7296000000000003E-4"/>
  </r>
  <r>
    <d v="2023-09-01T00:00:00"/>
    <s v="S001121"/>
    <x v="5"/>
    <s v="PO147831"/>
    <s v="GRN197032"/>
    <n v="51205947"/>
    <s v="STRATIX 5700 MANAGED SWITCH"/>
    <s v="Salford M5 4BE"/>
    <n v="103.6"/>
    <x v="2"/>
    <s v="Diesel"/>
    <n v="3.8331999999999998E-4"/>
  </r>
  <r>
    <d v="2023-09-01T00:00:00"/>
    <s v="S001736"/>
    <x v="85"/>
    <s v="PO149085"/>
    <s v="GRN196250"/>
    <s v="11540-0793"/>
    <s v="EPOXY ADHESIVE ANCHOR 11.1OZ PACK"/>
    <s v="Manchester M31 4RQ"/>
    <n v="100.8"/>
    <x v="2"/>
    <s v="Diesel"/>
    <n v="3.7296000000000003E-4"/>
  </r>
  <r>
    <d v="2023-09-01T00:00:00"/>
    <s v="S001121"/>
    <x v="5"/>
    <s v="PO148538"/>
    <s v="GRN197035"/>
    <n v="101036192"/>
    <s v="MOTOR FEEDBACK CABLE CONTINUOUS FLEX - 5M LONG"/>
    <s v="Salford M5 4BE"/>
    <n v="103.6"/>
    <x v="2"/>
    <s v="Diesel"/>
    <n v="3.8331999999999998E-4"/>
  </r>
  <r>
    <d v="2023-09-01T00:00:00"/>
    <s v="S001736"/>
    <x v="85"/>
    <s v="PO149254"/>
    <s v="GRN196468"/>
    <s v="11540-0793"/>
    <s v="EPOXY ADHESIVE ANCHOR 11.1OZ PACK"/>
    <s v="Manchester M31 4RQ"/>
    <n v="100.8"/>
    <x v="2"/>
    <s v="Diesel"/>
    <n v="3.7296000000000003E-4"/>
  </r>
  <r>
    <d v="2023-09-01T00:00:00"/>
    <s v="S023222"/>
    <x v="11"/>
    <s v="PO146369"/>
    <s v="GRN197037"/>
    <n v="101027049"/>
    <s v="POWER CABLE PUR JACKET RKM52-10-RSM52 - 10M"/>
    <s v="Wickford SS11 8YT"/>
    <n v="390"/>
    <x v="2"/>
    <s v="Diesel"/>
    <n v="1.4430000000000001E-3"/>
  </r>
  <r>
    <d v="2023-09-01T00:00:00"/>
    <s v="S001736"/>
    <x v="85"/>
    <s v="PO149119"/>
    <s v="GRN196610"/>
    <n v="101006856"/>
    <s v="EPOXY GUN 2 PART HILTI"/>
    <s v="Manchester M31 4RQ"/>
    <n v="100.8"/>
    <x v="2"/>
    <s v="Diesel"/>
    <n v="3.7296000000000003E-4"/>
  </r>
  <r>
    <d v="2023-09-01T00:00:00"/>
    <s v="S001736"/>
    <x v="85"/>
    <s v="PO149525"/>
    <s v="GRN197510"/>
    <s v="11540-0793"/>
    <s v="EPOXY ADHESIVE ANCHOR 11.1OZ PACK"/>
    <s v="Manchester M31 4RQ"/>
    <n v="100.8"/>
    <x v="2"/>
    <s v="Diesel"/>
    <n v="3.7296000000000003E-4"/>
  </r>
  <r>
    <d v="2023-10-01T00:00:00"/>
    <s v="S001736"/>
    <x v="85"/>
    <s v="PO150308"/>
    <s v="GRN200556"/>
    <s v="11701-3737"/>
    <s v="DIAMOND CORE BIT DD-C 32/300 T4 - 32MM DIA"/>
    <s v="Manchester M31 4RQ"/>
    <n v="100.8"/>
    <x v="2"/>
    <s v="Diesel"/>
    <n v="3.7296000000000003E-4"/>
  </r>
  <r>
    <d v="2023-12-01T00:00:00"/>
    <s v="S001736"/>
    <x v="85"/>
    <s v="PO151528"/>
    <s v="GRN203500"/>
    <s v="11540-0793"/>
    <s v="EPOXY ADHESIVE ANCHOR 11.1OZ PACK"/>
    <s v="Manchester M31 4RQ"/>
    <n v="100.8"/>
    <x v="2"/>
    <s v="Diesel"/>
    <n v="3.7296000000000003E-4"/>
  </r>
  <r>
    <d v="2023-12-01T00:00:00"/>
    <s v="S001736"/>
    <x v="85"/>
    <s v="PO151685"/>
    <s v="GRN204160"/>
    <n v="101006856"/>
    <s v="EPOXY GUN 2 PART HILTI"/>
    <s v="Manchester M31 4RQ"/>
    <n v="100.8"/>
    <x v="2"/>
    <s v="Diesel"/>
    <n v="3.7296000000000003E-4"/>
  </r>
  <r>
    <d v="2023-12-01T00:00:00"/>
    <s v="S001736"/>
    <x v="85"/>
    <s v="PO151421"/>
    <s v="GRN204576"/>
    <n v="101006856"/>
    <s v="EPOXY GUN 2 PART HILTI"/>
    <s v="Manchester M31 4RQ"/>
    <n v="100.8"/>
    <x v="2"/>
    <s v="Diesel"/>
    <n v="3.7296000000000003E-4"/>
  </r>
  <r>
    <d v="2023-12-01T00:00:00"/>
    <s v="S001736"/>
    <x v="85"/>
    <s v="PO151576"/>
    <s v="GRN204577"/>
    <n v="101006856"/>
    <s v="EPOXY GUN 2 PART HILTI"/>
    <s v="Manchester M31 4RQ"/>
    <n v="100.8"/>
    <x v="2"/>
    <s v="Diesel"/>
    <n v="3.7296000000000003E-4"/>
  </r>
  <r>
    <d v="2023-01-01T00:00:00"/>
    <s v="S023628"/>
    <x v="86"/>
    <s v="PO141991"/>
    <s v="GRN178780"/>
    <n v="101013628"/>
    <s v="BLACK GRANITE EFFECT MATT LAMINATE 28MM X 3000MM"/>
    <s v="Stoke-on-Trent ST8 7PL"/>
    <n v="0.2"/>
    <x v="1"/>
    <s v="Diesel"/>
    <n v="7.3999999999999996E-5"/>
  </r>
  <r>
    <d v="2023-04-01T00:00:00"/>
    <s v="S023628"/>
    <x v="86"/>
    <s v="PO142549"/>
    <s v="GRN184551"/>
    <n v="101013658"/>
    <s v="ALUMINIUM T - BAR JOINT STRIPS"/>
    <s v="Stoke-on-Trent ST8 7PL"/>
    <n v="0.2"/>
    <x v="1"/>
    <s v="Diesel"/>
    <n v="7.3999999999999996E-5"/>
  </r>
  <r>
    <d v="2023-04-01T00:00:00"/>
    <s v="S023628"/>
    <x v="86"/>
    <s v="PO142205"/>
    <s v="GRN185304"/>
    <n v="101013630"/>
    <s v="ALUMINIUM JOINT STRIP"/>
    <s v="Stoke-on-Trent ST8 7PL"/>
    <n v="0.2"/>
    <x v="1"/>
    <s v="Diesel"/>
    <n v="7.3999999999999996E-5"/>
  </r>
  <r>
    <d v="2023-09-01T00:00:00"/>
    <s v="S023222"/>
    <x v="11"/>
    <s v="PO145672"/>
    <s v="GRN197051"/>
    <s v="11554-0683"/>
    <s v="CONN EURO MALE WIREABLE"/>
    <s v="Wickford SS11 8YT"/>
    <n v="390"/>
    <x v="2"/>
    <s v="Diesel"/>
    <n v="1.4430000000000001E-3"/>
  </r>
  <r>
    <d v="2023-04-01T00:00:00"/>
    <s v="S023628"/>
    <x v="86"/>
    <s v="PO142549"/>
    <s v="GRN185305"/>
    <n v="101013642"/>
    <s v="HI-LINE CORNER SHELF BASE UNIT SHAKER LIGHT OAK"/>
    <s v="Stoke-on-Trent ST8 7PL"/>
    <n v="0.2"/>
    <x v="1"/>
    <s v="Diesel"/>
    <n v="7.3999999999999996E-5"/>
  </r>
  <r>
    <d v="2023-09-01T00:00:00"/>
    <s v="S001571"/>
    <x v="10"/>
    <s v="PO149238"/>
    <s v="GRN197053"/>
    <n v="57205719"/>
    <s v="MOUNTING KIT 1"/>
    <s v="St Albans AL1 5BN"/>
    <n v="298"/>
    <x v="2"/>
    <s v="Diesel"/>
    <n v="1.1026E-3"/>
  </r>
  <r>
    <d v="2023-09-01T00:00:00"/>
    <s v="S000892"/>
    <x v="16"/>
    <s v="PO149412"/>
    <s v="GRN197054"/>
    <n v="2145032"/>
    <s v="M50 EMC METAL CABLE GLAND C/W LOCKNUT IP68"/>
    <s v="Stockport SK4 2JT"/>
    <n v="55"/>
    <x v="2"/>
    <s v="Diesel"/>
    <n v="2.0350000000000001E-4"/>
  </r>
  <r>
    <d v="2023-04-01T00:00:00"/>
    <s v="S023628"/>
    <x v="86"/>
    <s v="PO142290"/>
    <s v="GRN185307"/>
    <n v="101013628"/>
    <s v="BLACK GRANITE EFFECT MATT LAMINATE 28MM X 3000MM"/>
    <s v="Stoke-on-Trent ST8 7PL"/>
    <n v="0.2"/>
    <x v="1"/>
    <s v="Diesel"/>
    <n v="7.3999999999999996E-5"/>
  </r>
  <r>
    <d v="2023-07-01T00:00:00"/>
    <s v="S023628"/>
    <x v="86"/>
    <s v="PO145520"/>
    <s v="GRN190985"/>
    <n v="101013632"/>
    <s v="ALUMINIUM END CAP 28MM (8MM RADIUS)"/>
    <s v="Stoke-on-Trent ST8 7PL"/>
    <n v="0.2"/>
    <x v="1"/>
    <s v="Diesel"/>
    <n v="7.3999999999999996E-5"/>
  </r>
  <r>
    <d v="2023-07-01T00:00:00"/>
    <s v="S023628"/>
    <x v="86"/>
    <s v="PO144141"/>
    <s v="GRN191010"/>
    <n v="101013628"/>
    <s v="BLACK GRANITE EFFECT MATT LAMINATE 28MM X 3000MM"/>
    <s v="Stoke-on-Trent ST8 7PL"/>
    <n v="0.2"/>
    <x v="1"/>
    <s v="Diesel"/>
    <n v="7.3999999999999996E-5"/>
  </r>
  <r>
    <d v="2023-07-01T00:00:00"/>
    <s v="S023628"/>
    <x v="86"/>
    <s v="PO145614"/>
    <s v="GRN191011"/>
    <n v="101013628"/>
    <s v="BLACK GRANITE EFFECT MATT LAMINATE 28MM X 3000MM"/>
    <s v="Stoke-on-Trent ST8 7PL"/>
    <n v="0.2"/>
    <x v="1"/>
    <s v="Diesel"/>
    <n v="7.3999999999999996E-5"/>
  </r>
  <r>
    <d v="2023-09-01T00:00:00"/>
    <s v="S026429"/>
    <x v="55"/>
    <s v="PO143493"/>
    <s v="GRN197063"/>
    <s v="11701-1819"/>
    <s v="SILAC® - PLATFORM LINEAR ACCELERATOR (FROM 3MEV UP"/>
    <s v="35041 Marburg"/>
    <n v="1310"/>
    <x v="3"/>
    <s v="Diesel"/>
    <n v="0.13319425000000001"/>
  </r>
  <r>
    <d v="2023-03-01T00:00:00"/>
    <s v="S024127"/>
    <x v="87"/>
    <s v="PO141080"/>
    <s v="GRN182236"/>
    <n v="101017732"/>
    <s v="CONCENTRATOR TRIGGER CABLE (COMPACT) PHOENIX DYNAM"/>
    <s v="Newcastle ST5 7UG"/>
    <n v="12.8"/>
    <x v="1"/>
    <s v="Diesel"/>
    <n v="4.7359999999999998E-3"/>
  </r>
  <r>
    <d v="2023-03-01T00:00:00"/>
    <s v="S022639"/>
    <x v="88"/>
    <s v="PO144057"/>
    <s v="GRN183089"/>
    <n v="4245165"/>
    <s v="PRESSURE FILTER ELEMENT"/>
    <s v="Leeds LS13 4LY"/>
    <n v="171.6"/>
    <x v="2"/>
    <s v="Diesel"/>
    <n v="6.3491999999999997E-4"/>
  </r>
  <r>
    <d v="2023-09-01T00:00:00"/>
    <s v="S001121"/>
    <x v="5"/>
    <s v="PO148733"/>
    <s v="GRN197066"/>
    <n v="51200797"/>
    <s v="INTEGRATED LED LATCH MOUNT 24V AC/DC RED"/>
    <s v="Salford M5 4BE"/>
    <n v="103.6"/>
    <x v="2"/>
    <s v="Diesel"/>
    <n v="3.8331999999999998E-4"/>
  </r>
  <r>
    <d v="2023-03-01T00:00:00"/>
    <s v="S022639"/>
    <x v="88"/>
    <s v="PO144098"/>
    <s v="GRN183091"/>
    <n v="4245165"/>
    <s v="PRESSURE FILTER ELEMENT"/>
    <s v="Leeds LS13 4LY"/>
    <n v="171.6"/>
    <x v="2"/>
    <s v="Diesel"/>
    <n v="6.3491999999999997E-4"/>
  </r>
  <r>
    <d v="2023-02-01T00:00:00"/>
    <s v="S023277"/>
    <x v="89"/>
    <s v="PO141363"/>
    <s v="GRN181870"/>
    <n v="10202890"/>
    <s v="PUMP FOR HPS5059 HYDRAULIC POWER PACK"/>
    <s v="Gloucester GL2 5YD"/>
    <n v="218"/>
    <x v="2"/>
    <s v="Diesel"/>
    <n v="8.0659999999999985E-3"/>
  </r>
  <r>
    <d v="2023-04-01T00:00:00"/>
    <s v="S023277"/>
    <x v="89"/>
    <s v="PO141363"/>
    <s v="GRN185670"/>
    <n v="57203179"/>
    <s v="C3 PROPORTIONAL VALVE A/B - T VALVE &amp; COILS ONLY"/>
    <s v="Gloucester GL2 5YD"/>
    <n v="218"/>
    <x v="2"/>
    <s v="Diesel"/>
    <n v="8.0659999999999985E-3"/>
  </r>
  <r>
    <d v="2023-05-01T00:00:00"/>
    <s v="S023277"/>
    <x v="89"/>
    <s v="PO145876"/>
    <s v="GRN187466"/>
    <n v="10202891"/>
    <s v="10 MICRO FILTER ELEMENT"/>
    <s v="Gloucester GL2 5YD"/>
    <n v="218"/>
    <x v="2"/>
    <s v="Diesel"/>
    <n v="8.0659999999999985E-3"/>
  </r>
  <r>
    <d v="2023-09-01T00:00:00"/>
    <s v="S025033"/>
    <x v="23"/>
    <s v="PO142817"/>
    <s v="GRN197088"/>
    <n v="101047544"/>
    <s v="10&quot; 54 WATT LED LIGHT BAR WITH DT CONNECTOR"/>
    <s v="Nantwich CW5 6DX"/>
    <n v="44.6"/>
    <x v="2"/>
    <s v="Diesel"/>
    <n v="1.6501999999999999E-4"/>
  </r>
  <r>
    <d v="2023-06-01T00:00:00"/>
    <s v="S023277"/>
    <x v="89"/>
    <s v="PO144321"/>
    <s v="GRN190111"/>
    <n v="57203179"/>
    <s v="C3 PROPORTIONAL VALVE A/B - T VALVE &amp; COILS ONLY"/>
    <s v="Gloucester GL2 5YD"/>
    <n v="218"/>
    <x v="2"/>
    <s v="Diesel"/>
    <n v="8.0659999999999985E-3"/>
  </r>
  <r>
    <d v="2023-07-01T00:00:00"/>
    <s v="S023277"/>
    <x v="89"/>
    <s v="PO146548"/>
    <s v="GRN191423"/>
    <n v="101038775"/>
    <s v="BATTERY MINI 3.6V/2.0AH GREY NIMH"/>
    <s v="Gloucester GL2 5YD"/>
    <n v="218"/>
    <x v="2"/>
    <s v="Diesel"/>
    <n v="8.0659999999999985E-3"/>
  </r>
  <r>
    <d v="2023-07-01T00:00:00"/>
    <s v="S023277"/>
    <x v="89"/>
    <s v="PO146519"/>
    <s v="GRN191430"/>
    <n v="101038772"/>
    <s v="NECK BELT NOVA/GL WITH CUSHION"/>
    <s v="Gloucester GL2 5YD"/>
    <n v="218"/>
    <x v="2"/>
    <s v="Diesel"/>
    <n v="8.0659999999999985E-3"/>
  </r>
  <r>
    <d v="2023-07-01T00:00:00"/>
    <s v="S023277"/>
    <x v="89"/>
    <s v="PO146516"/>
    <s v="GRN191436"/>
    <n v="101038774"/>
    <s v="CHARGER MINI 3.6V EURO PLUG 90-270VAC 300/780MA"/>
    <s v="Gloucester GL2 5YD"/>
    <n v="218"/>
    <x v="2"/>
    <s v="Diesel"/>
    <n v="8.0659999999999985E-3"/>
  </r>
  <r>
    <d v="2023-08-01T00:00:00"/>
    <s v="S023277"/>
    <x v="89"/>
    <s v="PO148118"/>
    <s v="GRN193965"/>
    <n v="10202891"/>
    <s v="10 MICRO FILTER ELEMENT"/>
    <s v="Gloucester GL2 5YD"/>
    <n v="218"/>
    <x v="2"/>
    <s v="Diesel"/>
    <n v="8.0659999999999985E-3"/>
  </r>
  <r>
    <d v="2023-08-01T00:00:00"/>
    <s v="S023277"/>
    <x v="89"/>
    <s v="PO148367"/>
    <s v="GRN194400"/>
    <n v="10202891"/>
    <s v="10 MICRO FILTER ELEMENT"/>
    <s v="Gloucester GL2 5YD"/>
    <n v="218"/>
    <x v="2"/>
    <s v="Diesel"/>
    <n v="8.0659999999999985E-3"/>
  </r>
  <r>
    <d v="2023-08-01T00:00:00"/>
    <s v="S023277"/>
    <x v="89"/>
    <s v="PO147494"/>
    <s v="GRN194504"/>
    <s v="11701-2478"/>
    <s v="WEBCARDLX TRIPP LITE  LINE PROTECTION DISTRIBUTION"/>
    <s v="Gloucester GL2 5YD"/>
    <n v="218"/>
    <x v="2"/>
    <s v="Diesel"/>
    <n v="8.0659999999999985E-3"/>
  </r>
  <r>
    <d v="2023-08-01T00:00:00"/>
    <s v="S023277"/>
    <x v="89"/>
    <s v="PO146629"/>
    <s v="GRN194505"/>
    <s v="11701-2478"/>
    <s v="WEBCARDLX TRIPP LITE  LINE PROTECTION DISTRIBUTION"/>
    <s v="Gloucester GL2 5YD"/>
    <n v="218"/>
    <x v="2"/>
    <s v="Diesel"/>
    <n v="8.0659999999999985E-3"/>
  </r>
  <r>
    <d v="2023-09-01T00:00:00"/>
    <s v="S023277"/>
    <x v="89"/>
    <s v="PO146629"/>
    <s v="GRN195670"/>
    <s v="11701-2478"/>
    <s v="WEBCARDLX TRIPP LITE  LINE PROTECTION DISTRIBUTION"/>
    <s v="Gloucester GL2 5YD"/>
    <n v="218"/>
    <x v="2"/>
    <s v="Diesel"/>
    <n v="8.0659999999999985E-3"/>
  </r>
  <r>
    <d v="2023-10-01T00:00:00"/>
    <s v="S023277"/>
    <x v="89"/>
    <s v="PO146548"/>
    <s v="GRN198772"/>
    <n v="101038775"/>
    <s v="BATTERY MINI 3.6V/2.0AH GREY NIMH"/>
    <s v="Gloucester GL2 5YD"/>
    <n v="218"/>
    <x v="2"/>
    <s v="Diesel"/>
    <n v="8.0659999999999985E-3"/>
  </r>
  <r>
    <d v="2023-10-01T00:00:00"/>
    <s v="S023277"/>
    <x v="89"/>
    <s v="PO146519"/>
    <s v="GRN198774"/>
    <n v="101038772"/>
    <s v="NECK BELT NOVA/GL WITH CUSHION"/>
    <s v="Gloucester GL2 5YD"/>
    <n v="218"/>
    <x v="2"/>
    <s v="Diesel"/>
    <n v="8.0659999999999985E-3"/>
  </r>
  <r>
    <d v="2023-09-01T00:00:00"/>
    <s v="S023375"/>
    <x v="13"/>
    <s v="PO142807"/>
    <s v="GRN197108"/>
    <n v="13211992"/>
    <s v="R24SL CABLE FLANGE"/>
    <s v="Boston Massachusetts"/>
    <n v="3154"/>
    <x v="0"/>
    <s v="Crude"/>
    <n v="2.5295079999999999"/>
  </r>
  <r>
    <d v="2023-10-01T00:00:00"/>
    <s v="S023277"/>
    <x v="89"/>
    <s v="PO146516"/>
    <s v="GRN198775"/>
    <n v="101038774"/>
    <s v="CHARGER MINI 3.6V EURO PLUG 90-270VAC 300/780MA"/>
    <s v="Gloucester GL2 5YD"/>
    <n v="218"/>
    <x v="2"/>
    <s v="Diesel"/>
    <n v="8.0659999999999985E-3"/>
  </r>
  <r>
    <d v="2023-10-01T00:00:00"/>
    <s v="S023277"/>
    <x v="89"/>
    <s v="PO146547"/>
    <s v="GRN198836"/>
    <n v="101038773"/>
    <s v="HETRONIC CAN HL RECEIVER INC SURESEAL"/>
    <s v="Gloucester GL2 5YD"/>
    <n v="218"/>
    <x v="2"/>
    <s v="Diesel"/>
    <n v="8.0659999999999985E-3"/>
  </r>
  <r>
    <d v="2023-10-01T00:00:00"/>
    <s v="S023277"/>
    <x v="89"/>
    <s v="PO146934"/>
    <s v="GRN198837"/>
    <n v="101038771"/>
    <s v="NOVA XL 2.8&quot; CUSTOM TRANSMITTER"/>
    <s v="Gloucester GL2 5YD"/>
    <n v="218"/>
    <x v="2"/>
    <s v="Diesel"/>
    <n v="8.0659999999999985E-3"/>
  </r>
  <r>
    <d v="2023-10-01T00:00:00"/>
    <s v="S023277"/>
    <x v="89"/>
    <s v="PO147380"/>
    <s v="GRN199185"/>
    <s v="11701-2478"/>
    <s v="WEBCARDLX TRIPP LITE  LINE PROTECTION DISTRIBUTION"/>
    <s v="Gloucester GL2 5YD"/>
    <n v="218"/>
    <x v="2"/>
    <s v="Diesel"/>
    <n v="8.0659999999999985E-3"/>
  </r>
  <r>
    <d v="2023-12-01T00:00:00"/>
    <s v="S023277"/>
    <x v="89"/>
    <s v="PO151605"/>
    <s v="GRN203710"/>
    <n v="42200941"/>
    <s v="CETOP03 DIRECTIONAL VALVE 3 POS-P BLOCKED,A&amp;B TO T"/>
    <s v="Gloucester GL2 5YD"/>
    <n v="218"/>
    <x v="2"/>
    <s v="Diesel"/>
    <n v="8.0659999999999985E-3"/>
  </r>
  <r>
    <d v="2023-10-01T00:00:00"/>
    <s v="S024099"/>
    <x v="47"/>
    <s v="PO139438"/>
    <s v="GRN199478"/>
    <n v="101035368"/>
    <s v="OPERATORS CABIN FIRST FIX"/>
    <s v="Stafford ST16 3DR"/>
    <n v="49.6"/>
    <x v="3"/>
    <s v="Diesel"/>
    <n v="5.0430800000000005E-2"/>
  </r>
  <r>
    <d v="2023-01-01T00:00:00"/>
    <s v="S023635"/>
    <x v="90"/>
    <s v="PO140219"/>
    <s v="GRN179232"/>
    <n v="57204029"/>
    <s v="BUNGEE CORD MEDIUM DUTY 100CM LONG (pack of 2)"/>
    <s v="Stoke-on-Trent ST6 4PS"/>
    <n v="7.6"/>
    <x v="1"/>
    <s v="Diesel"/>
    <n v="2.8119999999999998E-3"/>
  </r>
  <r>
    <d v="2023-03-01T00:00:00"/>
    <s v="S023635"/>
    <x v="90"/>
    <s v="PO142505"/>
    <s v="GRN182413"/>
    <n v="57204029"/>
    <s v="BUNGEE CORD MEDIUM DUTY 100CM LONG (pack of 2)"/>
    <s v="Stoke-on-Trent ST6 4PS"/>
    <n v="7.6"/>
    <x v="1"/>
    <s v="Diesel"/>
    <n v="2.8119999999999998E-3"/>
  </r>
  <r>
    <d v="2023-10-01T00:00:00"/>
    <s v="S024099"/>
    <x v="47"/>
    <s v="PO140031"/>
    <s v="GRN199480"/>
    <n v="101035368"/>
    <s v="OPERATORS CABIN FIRST FIX"/>
    <s v="Stafford ST16 3DR"/>
    <n v="49.6"/>
    <x v="3"/>
    <s v="Diesel"/>
    <n v="5.0430800000000005E-2"/>
  </r>
  <r>
    <d v="2023-10-01T00:00:00"/>
    <s v="S024099"/>
    <x v="47"/>
    <s v="PO145103"/>
    <s v="GRN199586"/>
    <s v="340-1012-1"/>
    <s v="WELDMENT LINAC SUPPORT STRUCTURE"/>
    <s v="Stafford ST16 3DR"/>
    <n v="49.6"/>
    <x v="3"/>
    <s v="Diesel"/>
    <n v="5.0430800000000005E-2"/>
  </r>
  <r>
    <d v="2023-03-01T00:00:00"/>
    <s v="S023635"/>
    <x v="90"/>
    <s v="PO142383"/>
    <s v="GRN183886"/>
    <s v="11701-2415"/>
    <s v="H-SHAPE LIFTING FRAME SWL 2000KGS"/>
    <s v="Stoke-on-Trent ST6 4PS"/>
    <n v="7.6"/>
    <x v="1"/>
    <s v="Diesel"/>
    <n v="2.8119999999999998E-3"/>
  </r>
  <r>
    <d v="2023-03-01T00:00:00"/>
    <s v="S023635"/>
    <x v="90"/>
    <s v="PO144459"/>
    <s v="GRN183887"/>
    <n v="57206769"/>
    <s v="RATCHET STRAP 50MM WIDE X 10M LONG 5T &amp; CLAW"/>
    <s v="Stoke-on-Trent ST6 4PS"/>
    <n v="7.6"/>
    <x v="1"/>
    <s v="Diesel"/>
    <n v="2.8119999999999998E-3"/>
  </r>
  <r>
    <d v="2023-03-01T00:00:00"/>
    <s v="S023635"/>
    <x v="90"/>
    <s v="PO142743"/>
    <s v="GRN183888"/>
    <n v="57206769"/>
    <s v="RATCHET STRAP 50mm WIDE x 10M LONG 5T &amp; CLAW I &amp; P"/>
    <s v="Stoke-on-Trent ST6 4PS"/>
    <n v="7.6"/>
    <x v="1"/>
    <s v="Diesel"/>
    <n v="2.8119999999999998E-3"/>
  </r>
  <r>
    <d v="2023-04-01T00:00:00"/>
    <s v="S023635"/>
    <x v="90"/>
    <s v="PO143998"/>
    <s v="GRN186028"/>
    <n v="57204029"/>
    <s v="BUNGEE CORD MEDIUM DUTY 100CM LONG (pack of 2)"/>
    <s v="Stoke-on-Trent ST6 4PS"/>
    <n v="7.6"/>
    <x v="1"/>
    <s v="Diesel"/>
    <n v="2.8119999999999998E-3"/>
  </r>
  <r>
    <d v="2023-05-01T00:00:00"/>
    <s v="S023635"/>
    <x v="90"/>
    <s v="PO143998"/>
    <s v="GRN187715"/>
    <n v="57204029"/>
    <s v="BUNGEE CORD MEDIUM DUTY 100CM LONG (pack of 2)"/>
    <s v="Stoke-on-Trent ST6 4PS"/>
    <n v="7.6"/>
    <x v="1"/>
    <s v="Diesel"/>
    <n v="2.8119999999999998E-3"/>
  </r>
  <r>
    <d v="2023-05-01T00:00:00"/>
    <s v="S023635"/>
    <x v="90"/>
    <s v="PO143998"/>
    <s v="GRN188055"/>
    <n v="57204029"/>
    <s v="BUNGEE CORD MEDIUM DUTY 100CM LONG (pack of 2)"/>
    <s v="Stoke-on-Trent ST6 4PS"/>
    <n v="7.6"/>
    <x v="1"/>
    <s v="Diesel"/>
    <n v="2.8119999999999998E-3"/>
  </r>
  <r>
    <d v="2023-05-01T00:00:00"/>
    <s v="S023635"/>
    <x v="90"/>
    <s v="PO143998"/>
    <s v="GRN188056"/>
    <n v="57206769"/>
    <s v="RATCHET STRAP 50mm WIDE x 10M LONG 5T &amp; CLAW I &amp; P"/>
    <s v="Stoke-on-Trent ST6 4PS"/>
    <n v="7.6"/>
    <x v="1"/>
    <s v="Diesel"/>
    <n v="2.8119999999999998E-3"/>
  </r>
  <r>
    <d v="2023-06-01T00:00:00"/>
    <s v="S023635"/>
    <x v="90"/>
    <s v="PO146797"/>
    <s v="GRN189495"/>
    <n v="57207609"/>
    <s v="M10 x 1.5 PROFILIFT BETA ROTATABLE SWIVEL LIFTING"/>
    <s v="Stoke-on-Trent ST6 4PS"/>
    <n v="7.6"/>
    <x v="1"/>
    <s v="Diesel"/>
    <n v="2.8119999999999998E-3"/>
  </r>
  <r>
    <d v="2023-06-01T00:00:00"/>
    <s v="S023635"/>
    <x v="90"/>
    <s v="PO143998"/>
    <s v="GRN189702"/>
    <n v="57204029"/>
    <s v="BUNGEE CORD MEDIUM DUTY 100CM LONG (pack of 2)"/>
    <s v="Stoke-on-Trent ST6 4PS"/>
    <n v="7.6"/>
    <x v="1"/>
    <s v="Diesel"/>
    <n v="2.8119999999999998E-3"/>
  </r>
  <r>
    <d v="2023-07-01T00:00:00"/>
    <s v="S023635"/>
    <x v="90"/>
    <s v="PO143998"/>
    <s v="GRN191362"/>
    <n v="57204029"/>
    <s v="BUNGEE CORD MEDIUM DUTY 100CM LONG (pack of 2)"/>
    <s v="Stoke-on-Trent ST6 4PS"/>
    <n v="7.6"/>
    <x v="1"/>
    <s v="Diesel"/>
    <n v="2.8119999999999998E-3"/>
  </r>
  <r>
    <d v="2023-08-01T00:00:00"/>
    <s v="S023635"/>
    <x v="90"/>
    <s v="PO143998"/>
    <s v="GRN193108"/>
    <n v="57204029"/>
    <s v="BUNGEE CORD MEDIUM DUTY 100CM LONG (pack of 2)"/>
    <s v="Stoke-on-Trent ST6 4PS"/>
    <n v="7.6"/>
    <x v="1"/>
    <s v="Diesel"/>
    <n v="2.8119999999999998E-3"/>
  </r>
  <r>
    <d v="2023-10-01T00:00:00"/>
    <s v="S023635"/>
    <x v="90"/>
    <s v="PO147568"/>
    <s v="GRN199132"/>
    <n v="57206769"/>
    <s v="RATCHET STRAP 50MM WIDE X 10M LONG 5T &amp; CLAW"/>
    <s v="Stoke-on-Trent ST6 4PS"/>
    <n v="7.6"/>
    <x v="1"/>
    <s v="Diesel"/>
    <n v="2.8119999999999998E-3"/>
  </r>
  <r>
    <d v="2023-10-01T00:00:00"/>
    <s v="S023635"/>
    <x v="90"/>
    <s v="PO149368"/>
    <s v="GRN200162"/>
    <n v="57204029"/>
    <s v="BUNGEE CORD MEDIUM DUTY 100CM LONG (pack of 2) EXC"/>
    <s v="Stoke-on-Trent ST6 4PS"/>
    <n v="7.6"/>
    <x v="1"/>
    <s v="Diesel"/>
    <n v="2.8119999999999998E-3"/>
  </r>
  <r>
    <d v="2023-10-01T00:00:00"/>
    <s v="S023635"/>
    <x v="90"/>
    <s v="PO147568"/>
    <s v="GRN200164"/>
    <n v="57206769"/>
    <s v="RATCHET STRAP 50MM WIDE X 10M LONG 5T &amp; CLAW"/>
    <s v="Stoke-on-Trent ST6 4PS"/>
    <n v="7.6"/>
    <x v="1"/>
    <s v="Diesel"/>
    <n v="2.8119999999999998E-3"/>
  </r>
  <r>
    <d v="2023-11-01T00:00:00"/>
    <s v="S023635"/>
    <x v="90"/>
    <s v="PO150628"/>
    <s v="GRN202893"/>
    <n v="57206769"/>
    <s v="RATCHET STRAP 50MM WIDE X 10M LONG 5T &amp; CLAW"/>
    <s v="Stoke-on-Trent ST6 4PS"/>
    <n v="7.6"/>
    <x v="1"/>
    <s v="Diesel"/>
    <n v="2.8119999999999998E-3"/>
  </r>
  <r>
    <d v="2023-01-01T00:00:00"/>
    <s v="S023741"/>
    <x v="91"/>
    <s v="PO141992"/>
    <s v="GRN178622"/>
    <n v="57203893"/>
    <s v="20 KEY CABINET PEARL GREY"/>
    <s v="West Bromwich B70 0DJ"/>
    <n v="94.2"/>
    <x v="1"/>
    <s v="Diesel"/>
    <n v="3.4853999999999996E-2"/>
  </r>
  <r>
    <d v="2023-01-01T00:00:00"/>
    <s v="S023741"/>
    <x v="91"/>
    <s v="PO141950"/>
    <s v="GRN178679"/>
    <n v="57204994"/>
    <s v="BOX FILE POLYPROPYLENE BLUE"/>
    <s v="West Bromwich B70 0DJ"/>
    <n v="94.2"/>
    <x v="1"/>
    <s v="Diesel"/>
    <n v="3.4853999999999996E-2"/>
  </r>
  <r>
    <d v="2023-01-01T00:00:00"/>
    <s v="S023741"/>
    <x v="91"/>
    <s v="PO142417"/>
    <s v="GRN179193"/>
    <n v="57203893"/>
    <s v="20 KEY CABINET PEARL GREY"/>
    <s v="West Bromwich B70 0DJ"/>
    <n v="94.2"/>
    <x v="1"/>
    <s v="Diesel"/>
    <n v="3.4853999999999996E-2"/>
  </r>
  <r>
    <d v="2023-03-01T00:00:00"/>
    <s v="S023741"/>
    <x v="91"/>
    <s v="PO143427"/>
    <s v="GRN183017"/>
    <n v="57203893"/>
    <s v="20 KEY CABINET PEARL GREY"/>
    <s v="West Bromwich B70 0DJ"/>
    <n v="94.2"/>
    <x v="1"/>
    <s v="Diesel"/>
    <n v="3.4853999999999996E-2"/>
  </r>
  <r>
    <d v="2023-03-01T00:00:00"/>
    <s v="S023741"/>
    <x v="91"/>
    <s v="PO143427"/>
    <s v="GRN183772"/>
    <n v="57203893"/>
    <s v="20 KEY CABINET PEARL GREY"/>
    <s v="West Bromwich B70 0DJ"/>
    <n v="94.2"/>
    <x v="1"/>
    <s v="Diesel"/>
    <n v="3.4853999999999996E-2"/>
  </r>
  <r>
    <d v="2023-04-01T00:00:00"/>
    <s v="S023741"/>
    <x v="91"/>
    <s v="PO144869"/>
    <s v="GRN184975"/>
    <n v="57203893"/>
    <s v="20 KEY CABINET PEARL GREY"/>
    <s v="West Bromwich B70 0DJ"/>
    <n v="94.2"/>
    <x v="1"/>
    <s v="Diesel"/>
    <n v="3.4853999999999996E-2"/>
  </r>
  <r>
    <d v="2023-04-01T00:00:00"/>
    <s v="S023741"/>
    <x v="91"/>
    <s v="PO144869"/>
    <s v="GRN185014"/>
    <n v="57204994"/>
    <s v="BOX FILE POLYPROPYLENE BLUE"/>
    <s v="West Bromwich B70 0DJ"/>
    <n v="94.2"/>
    <x v="1"/>
    <s v="Diesel"/>
    <n v="3.4853999999999996E-2"/>
  </r>
  <r>
    <d v="2023-04-01T00:00:00"/>
    <s v="S023741"/>
    <x v="91"/>
    <s v="PO143427"/>
    <s v="GRN185115"/>
    <n v="57203893"/>
    <s v="20 KEY CABINET PEARL GREY"/>
    <s v="West Bromwich B70 0DJ"/>
    <n v="94.2"/>
    <x v="1"/>
    <s v="Diesel"/>
    <n v="3.4853999999999996E-2"/>
  </r>
  <r>
    <d v="2023-05-01T00:00:00"/>
    <s v="S023741"/>
    <x v="91"/>
    <s v="PO144999"/>
    <s v="GRN187696"/>
    <n v="57203893"/>
    <s v="20 KEY CABINET PEARL GREY"/>
    <s v="West Bromwich B70 0DJ"/>
    <n v="94.2"/>
    <x v="1"/>
    <s v="Diesel"/>
    <n v="3.4853999999999996E-2"/>
  </r>
  <r>
    <d v="2023-05-01T00:00:00"/>
    <s v="S023741"/>
    <x v="91"/>
    <s v="PO145433"/>
    <s v="GRN188215"/>
    <n v="57203893"/>
    <s v="20 KEY CABINET PEARL GREY"/>
    <s v="West Bromwich B70 0DJ"/>
    <n v="94.2"/>
    <x v="1"/>
    <s v="Diesel"/>
    <n v="3.4853999999999996E-2"/>
  </r>
  <r>
    <d v="2023-06-01T00:00:00"/>
    <s v="S023741"/>
    <x v="91"/>
    <s v="PO145408"/>
    <s v="GRN189321"/>
    <n v="57203893"/>
    <s v="20 KEY CABINET PEARL GREY"/>
    <s v="West Bromwich B70 0DJ"/>
    <n v="94.2"/>
    <x v="1"/>
    <s v="Diesel"/>
    <n v="3.4853999999999996E-2"/>
  </r>
  <r>
    <d v="2023-06-01T00:00:00"/>
    <s v="S023741"/>
    <x v="91"/>
    <s v="PO145408"/>
    <s v="GRN190112"/>
    <n v="57204994"/>
    <s v="BOX FILE POLYPROPYLENE BLUE"/>
    <s v="West Bromwich B70 0DJ"/>
    <n v="94.2"/>
    <x v="1"/>
    <s v="Diesel"/>
    <n v="3.4853999999999996E-2"/>
  </r>
  <r>
    <d v="2023-06-01T00:00:00"/>
    <s v="S023741"/>
    <x v="91"/>
    <s v="PO146873"/>
    <s v="GRN190113"/>
    <n v="57203893"/>
    <s v="20 KEY CABINET PEARL GREY"/>
    <s v="West Bromwich B70 0DJ"/>
    <n v="94.2"/>
    <x v="1"/>
    <s v="Diesel"/>
    <n v="3.4853999999999996E-2"/>
  </r>
  <r>
    <d v="2023-10-01T00:00:00"/>
    <s v="S024099"/>
    <x v="47"/>
    <s v="PO140034"/>
    <s v="GRN200241"/>
    <n v="101035368"/>
    <s v="OPERATORS CABIN FIRST FIX"/>
    <s v="Stafford ST16 3DR"/>
    <n v="49.6"/>
    <x v="3"/>
    <s v="Diesel"/>
    <n v="5.0430800000000005E-2"/>
  </r>
  <r>
    <d v="2023-06-01T00:00:00"/>
    <s v="S023741"/>
    <x v="91"/>
    <s v="PO146642"/>
    <s v="GRN190203"/>
    <n v="57204994"/>
    <s v="BOX FILE POLYPROPYLENE BLUE"/>
    <s v="West Bromwich B70 0DJ"/>
    <n v="94.2"/>
    <x v="1"/>
    <s v="Diesel"/>
    <n v="3.4853999999999996E-2"/>
  </r>
  <r>
    <d v="2023-07-01T00:00:00"/>
    <s v="S023741"/>
    <x v="91"/>
    <s v="PO146873"/>
    <s v="GRN191359"/>
    <n v="57203893"/>
    <s v="20 KEY CABINET PEARL GREY"/>
    <s v="West Bromwich B70 0DJ"/>
    <n v="94.2"/>
    <x v="1"/>
    <s v="Diesel"/>
    <n v="3.4853999999999996E-2"/>
  </r>
  <r>
    <d v="2023-07-01T00:00:00"/>
    <s v="S023741"/>
    <x v="91"/>
    <s v="PO146873"/>
    <s v="GRN191826"/>
    <n v="57203893"/>
    <s v="20 KEY CABINET PEARL GREY"/>
    <s v="West Bromwich B70 0DJ"/>
    <n v="94.2"/>
    <x v="1"/>
    <s v="Diesel"/>
    <n v="3.4853999999999996E-2"/>
  </r>
  <r>
    <d v="2023-07-01T00:00:00"/>
    <s v="S023741"/>
    <x v="91"/>
    <s v="PO146873"/>
    <s v="GRN192224"/>
    <n v="57203893"/>
    <s v="20 KEY CABINET PEARL GREY"/>
    <s v="West Bromwich B70 0DJ"/>
    <n v="94.2"/>
    <x v="1"/>
    <s v="Diesel"/>
    <n v="3.4853999999999996E-2"/>
  </r>
  <r>
    <d v="2023-07-01T00:00:00"/>
    <s v="S023741"/>
    <x v="91"/>
    <s v="PO146642"/>
    <s v="GRN192505"/>
    <n v="57204994"/>
    <s v="BOX FILE POLYPROPYLENE BLUE"/>
    <s v="West Bromwich B70 0DJ"/>
    <n v="94.2"/>
    <x v="1"/>
    <s v="Diesel"/>
    <n v="3.4853999999999996E-2"/>
  </r>
  <r>
    <d v="2023-09-01T00:00:00"/>
    <s v="S000892"/>
    <x v="16"/>
    <s v="PO149467"/>
    <s v="GRN197170"/>
    <n v="3345033"/>
    <s v="CONTACT FEMALE MINI-FIT 18-24 AWG"/>
    <s v="Stockport SK4 2JT"/>
    <n v="55"/>
    <x v="2"/>
    <s v="Diesel"/>
    <n v="2.0350000000000001E-4"/>
  </r>
  <r>
    <d v="2023-08-01T00:00:00"/>
    <s v="S023741"/>
    <x v="91"/>
    <s v="PO146873"/>
    <s v="GRN193194"/>
    <n v="57203893"/>
    <s v="20 KEY CABINET PEARL GREY"/>
    <s v="West Bromwich B70 0DJ"/>
    <n v="94.2"/>
    <x v="1"/>
    <s v="Diesel"/>
    <n v="3.4853999999999996E-2"/>
  </r>
  <r>
    <d v="2023-08-01T00:00:00"/>
    <s v="S023741"/>
    <x v="91"/>
    <s v="PO146873"/>
    <s v="GRN193930"/>
    <n v="57203893"/>
    <s v="20 KEY CABINET PEARL GREY"/>
    <s v="West Bromwich B70 0DJ"/>
    <n v="94.2"/>
    <x v="1"/>
    <s v="Diesel"/>
    <n v="3.4853999999999996E-2"/>
  </r>
  <r>
    <d v="2023-08-01T00:00:00"/>
    <s v="S023741"/>
    <x v="91"/>
    <s v="PO148526"/>
    <s v="GRN194625"/>
    <n v="57203893"/>
    <s v="20 KEY CABINET PEARL GREY"/>
    <s v="West Bromwich B70 0DJ"/>
    <n v="94.2"/>
    <x v="1"/>
    <s v="Diesel"/>
    <n v="3.4853999999999996E-2"/>
  </r>
  <r>
    <d v="2023-08-01T00:00:00"/>
    <s v="S023741"/>
    <x v="91"/>
    <s v="PO148526"/>
    <s v="GRN194638"/>
    <n v="57204994"/>
    <s v="BOX FILE POLYPROPYLENE BLUE"/>
    <s v="West Bromwich B70 0DJ"/>
    <n v="94.2"/>
    <x v="1"/>
    <s v="Diesel"/>
    <n v="3.4853999999999996E-2"/>
  </r>
  <r>
    <d v="2023-09-01T00:00:00"/>
    <s v="S023741"/>
    <x v="91"/>
    <s v="PO146873"/>
    <s v="GRN195376"/>
    <n v="57203893"/>
    <s v="20 KEY CABINET PEARL GREY"/>
    <s v="West Bromwich B70 0DJ"/>
    <n v="94.2"/>
    <x v="1"/>
    <s v="Diesel"/>
    <n v="3.4853999999999996E-2"/>
  </r>
  <r>
    <d v="2023-09-01T00:00:00"/>
    <s v="S023741"/>
    <x v="91"/>
    <s v="PO148526"/>
    <s v="GRN196485"/>
    <n v="57204994"/>
    <s v="BOX FILE POLYPROPYLENE BLUE"/>
    <s v="West Bromwich B70 0DJ"/>
    <n v="94.2"/>
    <x v="1"/>
    <s v="Diesel"/>
    <n v="3.4853999999999996E-2"/>
  </r>
  <r>
    <d v="2023-09-01T00:00:00"/>
    <s v="S023741"/>
    <x v="91"/>
    <s v="PO148526"/>
    <s v="GRN196511"/>
    <n v="57203893"/>
    <s v="20 KEY CABINET PEARL GREY"/>
    <s v="West Bromwich B70 0DJ"/>
    <n v="94.2"/>
    <x v="1"/>
    <s v="Diesel"/>
    <n v="3.4853999999999996E-2"/>
  </r>
  <r>
    <d v="2023-09-01T00:00:00"/>
    <s v="S023741"/>
    <x v="91"/>
    <s v="PO148526"/>
    <s v="GRN196512"/>
    <n v="57204994"/>
    <s v="BOX FILE POLYPROPYLENE BLUE"/>
    <s v="West Bromwich B70 0DJ"/>
    <n v="94.2"/>
    <x v="1"/>
    <s v="Diesel"/>
    <n v="3.4853999999999996E-2"/>
  </r>
  <r>
    <d v="2023-11-01T00:00:00"/>
    <s v="S023741"/>
    <x v="91"/>
    <s v="PO149173"/>
    <s v="GRN201575"/>
    <n v="57204994"/>
    <s v="BOX FILE POLYPROPYLENE BLUE"/>
    <s v="West Bromwich B70 0DJ"/>
    <n v="94.2"/>
    <x v="1"/>
    <s v="Diesel"/>
    <n v="3.4853999999999996E-2"/>
  </r>
  <r>
    <d v="2023-11-01T00:00:00"/>
    <s v="S023741"/>
    <x v="91"/>
    <s v="PO149732"/>
    <s v="GRN201634"/>
    <n v="57204994"/>
    <s v="BOX FILE POLYPROPYLENE BLUE"/>
    <s v="West Bromwich B70 0DJ"/>
    <n v="94.2"/>
    <x v="1"/>
    <s v="Diesel"/>
    <n v="3.4853999999999996E-2"/>
  </r>
  <r>
    <d v="2023-11-01T00:00:00"/>
    <s v="S023741"/>
    <x v="91"/>
    <s v="PO150171"/>
    <s v="GRN202444"/>
    <n v="57203893"/>
    <s v="20 KEY CABINET PEARL GREY"/>
    <s v="West Bromwich B70 0DJ"/>
    <n v="94.2"/>
    <x v="1"/>
    <s v="Diesel"/>
    <n v="3.4853999999999996E-2"/>
  </r>
  <r>
    <d v="2023-12-01T00:00:00"/>
    <s v="S023741"/>
    <x v="91"/>
    <s v="PO150887"/>
    <s v="GRN203514"/>
    <n v="57204994"/>
    <s v="BOX FILE POLYPROPYLENE BLUE"/>
    <s v="West Bromwich B70 0DJ"/>
    <n v="94.2"/>
    <x v="1"/>
    <s v="Diesel"/>
    <n v="3.4853999999999996E-2"/>
  </r>
  <r>
    <d v="2023-12-01T00:00:00"/>
    <s v="S023741"/>
    <x v="91"/>
    <s v="PO150171"/>
    <s v="GRN203784"/>
    <n v="57203893"/>
    <s v="20 KEY CABINET PEARL GREY"/>
    <s v="West Bromwich B70 0DJ"/>
    <n v="94.2"/>
    <x v="1"/>
    <s v="Diesel"/>
    <n v="3.4853999999999996E-2"/>
  </r>
  <r>
    <d v="2023-10-01T00:00:00"/>
    <s v="S024099"/>
    <x v="47"/>
    <s v="PO145104"/>
    <s v="GRN200377"/>
    <s v="340-1012-1"/>
    <s v="WELDMENT LINAC SUPPORT STRUCTURE"/>
    <s v="Stafford ST16 3DR"/>
    <n v="49.6"/>
    <x v="3"/>
    <s v="Diesel"/>
    <n v="5.0430800000000005E-2"/>
  </r>
  <r>
    <d v="2023-09-01T00:00:00"/>
    <s v="S023284"/>
    <x v="19"/>
    <s v="PO141867"/>
    <s v="GRN197187"/>
    <n v="101035548"/>
    <s v="DRIVE MOTOR PANEL G60 ZBX"/>
    <s v="Leicester LE19 2DT"/>
    <n v="144"/>
    <x v="1"/>
    <s v="Diesel"/>
    <n v="5.3280000000000001E-2"/>
  </r>
  <r>
    <d v="2023-09-01T00:00:00"/>
    <s v="S023284"/>
    <x v="19"/>
    <s v="PO146252"/>
    <s v="GRN197188"/>
    <n v="101036532"/>
    <s v="STAINLESS STEEL ARRAY BOX"/>
    <s v="Leicester LE19 2DT"/>
    <n v="144"/>
    <x v="1"/>
    <s v="Diesel"/>
    <n v="5.3280000000000001E-2"/>
  </r>
  <r>
    <d v="2023-09-01T00:00:00"/>
    <s v="S023284"/>
    <x v="19"/>
    <s v="PO146252"/>
    <s v="GRN197189"/>
    <n v="101036532"/>
    <s v="STAINLESS STEEL ARRAY BOX"/>
    <s v="Leicester LE19 2DT"/>
    <n v="144"/>
    <x v="1"/>
    <s v="Diesel"/>
    <n v="5.3280000000000001E-2"/>
  </r>
  <r>
    <d v="2023-09-01T00:00:00"/>
    <s v="S023284"/>
    <x v="19"/>
    <s v="PO146095"/>
    <s v="GRN197190"/>
    <n v="101036338"/>
    <s v="CONTROL PENDANT ROTATING BOOM - ELECTRICAL"/>
    <s v="Leicester LE19 2DT"/>
    <n v="144"/>
    <x v="1"/>
    <s v="Diesel"/>
    <n v="5.3280000000000001E-2"/>
  </r>
  <r>
    <d v="2023-09-01T00:00:00"/>
    <s v="S023284"/>
    <x v="19"/>
    <s v="PO143148"/>
    <s v="GRN197191"/>
    <n v="101034024"/>
    <s v="MAIN CONTROL PANEL"/>
    <s v="Leicester LE19 2DT"/>
    <n v="144"/>
    <x v="1"/>
    <s v="Diesel"/>
    <n v="5.3280000000000001E-2"/>
  </r>
  <r>
    <d v="2023-09-01T00:00:00"/>
    <s v="S023284"/>
    <x v="19"/>
    <s v="PO144393"/>
    <s v="GRN197193"/>
    <n v="101036532"/>
    <s v="STAINLESS STEEL ARRAY BOX"/>
    <s v="Leicester LE19 2DT"/>
    <n v="144"/>
    <x v="1"/>
    <s v="Diesel"/>
    <n v="5.3280000000000001E-2"/>
  </r>
  <r>
    <d v="2023-09-01T00:00:00"/>
    <s v="S023284"/>
    <x v="19"/>
    <s v="PO147444"/>
    <s v="GRN197194"/>
    <n v="101036339"/>
    <s v="CONTROL PENDANT ASSEMBLY"/>
    <s v="Leicester LE19 2DT"/>
    <n v="144"/>
    <x v="1"/>
    <s v="Diesel"/>
    <n v="5.3280000000000001E-2"/>
  </r>
  <r>
    <d v="2023-12-01T00:00:00"/>
    <s v="S023741"/>
    <x v="91"/>
    <s v="PO150171"/>
    <s v="GRN204760"/>
    <n v="57203893"/>
    <s v="20 KEY CABINET PEARL GREY"/>
    <s v="West Bromwich B70 0DJ"/>
    <n v="94.2"/>
    <x v="1"/>
    <s v="Diesel"/>
    <n v="3.4853999999999996E-2"/>
  </r>
  <r>
    <d v="2023-09-01T00:00:00"/>
    <s v="S023284"/>
    <x v="19"/>
    <s v="PO142323"/>
    <s v="GRN197197"/>
    <n v="101026530"/>
    <s v="T60 MAIN CONTROL PANEL"/>
    <s v="Leicester LE19 2DT"/>
    <n v="144"/>
    <x v="1"/>
    <s v="Diesel"/>
    <n v="5.3280000000000001E-2"/>
  </r>
  <r>
    <d v="2023-01-01T00:00:00"/>
    <s v="S023247"/>
    <x v="92"/>
    <s v="PO140396"/>
    <s v="GRN178317"/>
    <n v="42202640"/>
    <s v="INDUCTIVE SENSOR METAL THREAD M18 X 1 CONNECTOR"/>
    <s v="Hampton TW12 2HD"/>
    <n v="354"/>
    <x v="2"/>
    <s v="Diesel"/>
    <n v="1.3097999999999999E-3"/>
  </r>
  <r>
    <d v="2023-09-01T00:00:00"/>
    <s v="S001047"/>
    <x v="9"/>
    <s v="PO144580"/>
    <s v="GRN197201"/>
    <n v="66205215"/>
    <s v="2X8 ELEMENT PHOTO DIODE CDWO4 30MM THICK"/>
    <s v="81300 Johor Bahru Malaysia"/>
    <n v="6781"/>
    <x v="4"/>
    <s v="Aviation"/>
    <n v="1.1924057587200001"/>
  </r>
  <r>
    <d v="2023-09-01T00:00:00"/>
    <s v="S001047"/>
    <x v="9"/>
    <s v="PO144281"/>
    <s v="GRN197203"/>
    <n v="66204255"/>
    <s v="SILICON PD - CDWO4 - 5X10.7X30 THK - 8X1 ELEM"/>
    <s v="81300 Johor Bahru Malaysia"/>
    <n v="6781"/>
    <x v="4"/>
    <s v="Aviation"/>
    <n v="1.1924057587200001"/>
  </r>
  <r>
    <d v="2023-09-01T00:00:00"/>
    <s v="S001047"/>
    <x v="9"/>
    <s v="PO144821"/>
    <s v="GRN197205"/>
    <s v="11701-3091"/>
    <s v="SILICON PD - CDW04 - 5X5X10 THK - 8X2 ELEM - M13"/>
    <s v="81300 Johor Bahru Malaysia"/>
    <n v="6781"/>
    <x v="4"/>
    <s v="Aviation"/>
    <n v="1.1924057587200001"/>
  </r>
  <r>
    <d v="2023-09-01T00:00:00"/>
    <s v="S001047"/>
    <x v="9"/>
    <s v="PO144821"/>
    <s v="GRN197207"/>
    <s v="11701-3091"/>
    <s v="SILICON PD - CDW04 - 5X5X10 THK - 8X2 ELEM - M13"/>
    <s v="81300 Johor Bahru Malaysia"/>
    <n v="6781"/>
    <x v="4"/>
    <s v="Aviation"/>
    <n v="1.1924057587200001"/>
  </r>
  <r>
    <d v="2023-09-01T00:00:00"/>
    <s v="S001047"/>
    <x v="9"/>
    <s v="PO144821"/>
    <s v="GRN197208"/>
    <s v="11701-3091"/>
    <s v="SILICON PD - CDW04 - 5X5X10 THK - 8X2 ELEM - M13"/>
    <s v="81300 Johor Bahru Malaysia"/>
    <n v="6781"/>
    <x v="4"/>
    <s v="Aviation"/>
    <n v="1.1924057587200001"/>
  </r>
  <r>
    <d v="2023-09-01T00:00:00"/>
    <s v="S001047"/>
    <x v="9"/>
    <s v="PO144821"/>
    <s v="GRN197210"/>
    <s v="11701-3091"/>
    <s v="SILICON PD - CDW04 - 5X5X10 THK - 8X2 ELEM - M13"/>
    <s v="81300 Johor Bahru Malaysia"/>
    <n v="6781"/>
    <x v="4"/>
    <s v="Aviation"/>
    <n v="1.1924057587200001"/>
  </r>
  <r>
    <d v="2023-09-01T00:00:00"/>
    <s v="S001047"/>
    <x v="9"/>
    <s v="PO144821"/>
    <s v="GRN197211"/>
    <s v="11701-3091"/>
    <s v="SILICON PD - CDW04 - 5X5X10 THK - 8X2 ELEM - M13"/>
    <s v="81300 Johor Bahru Malaysia"/>
    <n v="6781"/>
    <x v="4"/>
    <s v="Aviation"/>
    <n v="1.1924057587200001"/>
  </r>
  <r>
    <d v="2023-09-01T00:00:00"/>
    <s v="S001047"/>
    <x v="9"/>
    <s v="PO144281"/>
    <s v="GRN197212"/>
    <n v="66204255"/>
    <s v="SILICON PD - CDWO4 - 5X10.7X30 THK - 8X1 ELEM"/>
    <s v="81300 Johor Bahru Malaysia"/>
    <n v="6781"/>
    <x v="4"/>
    <s v="Aviation"/>
    <n v="1.1924057587200001"/>
  </r>
  <r>
    <d v="2023-07-01T00:00:00"/>
    <s v="S002239"/>
    <x v="17"/>
    <s v="PO143492"/>
    <s v="GRN191944"/>
    <n v="101022020"/>
    <s v="TCU - HV, 3.0 ton, -40 to +55 C"/>
    <s v="UT 84104"/>
    <n v="4725"/>
    <x v="4"/>
    <s v="Aviation"/>
    <n v="8.3086819200000015"/>
  </r>
  <r>
    <d v="2023-07-01T00:00:00"/>
    <s v="S002239"/>
    <x v="17"/>
    <s v="PO143492"/>
    <s v="GRN192191"/>
    <n v="101022020"/>
    <s v="TCU - HV, 3.0 ton, -40 to +55 C"/>
    <s v="UT 84104"/>
    <n v="4725"/>
    <x v="4"/>
    <s v="Aviation"/>
    <n v="8.3086819200000015"/>
  </r>
  <r>
    <d v="2023-07-01T00:00:00"/>
    <s v="S002239"/>
    <x v="17"/>
    <s v="PO143492"/>
    <s v="GRN192194"/>
    <n v="101022020"/>
    <s v="TCU - HV, 3.0 ton, -40 to +55 C"/>
    <s v="UT 84104"/>
    <n v="4725"/>
    <x v="4"/>
    <s v="Aviation"/>
    <n v="8.3086819200000015"/>
  </r>
  <r>
    <d v="2023-07-01T00:00:00"/>
    <s v="S002239"/>
    <x v="17"/>
    <s v="PO143492"/>
    <s v="GRN192408"/>
    <n v="101022020"/>
    <s v="TCU - HV, 3.0 ton, -40 to +55 C"/>
    <s v="UT 84104"/>
    <n v="4725"/>
    <x v="4"/>
    <s v="Aviation"/>
    <n v="8.3086819200000015"/>
  </r>
  <r>
    <d v="2023-07-01T00:00:00"/>
    <s v="S002239"/>
    <x v="17"/>
    <s v="PO143492"/>
    <s v="GRN192410"/>
    <n v="101022020"/>
    <s v="TCU - HV, 3.0 ton, -40 to +55 C"/>
    <s v="UT 84104"/>
    <n v="4725"/>
    <x v="4"/>
    <s v="Aviation"/>
    <n v="8.3086819200000015"/>
  </r>
  <r>
    <d v="2023-09-01T00:00:00"/>
    <s v="S000892"/>
    <x v="16"/>
    <s v="PO148797"/>
    <s v="GRN197219"/>
    <s v="11553-0338"/>
    <s v="CONN RCPT HSG 2 CIRCUITS 2ROW MINI-FIT JR"/>
    <s v="Stockport SK4 2JT"/>
    <n v="55"/>
    <x v="2"/>
    <s v="Diesel"/>
    <n v="2.0350000000000001E-4"/>
  </r>
  <r>
    <d v="2023-09-01T00:00:00"/>
    <s v="S026602"/>
    <x v="12"/>
    <s v="PO149312"/>
    <s v="GRN197221"/>
    <n v="101041567"/>
    <s v="GENERATOR UNIVERSAL IN LINE FUEL FILTER"/>
    <s v="Watford WD24 7GG"/>
    <n v="302"/>
    <x v="2"/>
    <s v="Diesl"/>
    <n v="1.1173999999999999E-3"/>
  </r>
  <r>
    <d v="2023-09-01T00:00:00"/>
    <s v="S001121"/>
    <x v="5"/>
    <s v="PO145204"/>
    <s v="GRN197222"/>
    <n v="101028554"/>
    <s v="STAINLESS STEEL INSTALLATION KIT 20M UV RESISTANT"/>
    <s v="Salford M5 4BE"/>
    <n v="103.6"/>
    <x v="2"/>
    <s v="Diesel"/>
    <n v="3.8331999999999998E-4"/>
  </r>
  <r>
    <d v="2023-09-01T00:00:00"/>
    <s v="S001121"/>
    <x v="5"/>
    <s v="PO147514"/>
    <s v="GRN197223"/>
    <n v="101028554"/>
    <s v="LIFELINE STAINLESS STEEL INSTALLATION KIT 20M (65."/>
    <s v="Salford M5 4BE"/>
    <n v="103.6"/>
    <x v="2"/>
    <s v="Diesel"/>
    <n v="3.8331999999999998E-4"/>
  </r>
  <r>
    <d v="2023-02-01T00:00:00"/>
    <s v="S023247"/>
    <x v="92"/>
    <s v="PO142231"/>
    <s v="GRN180080"/>
    <n v="51203660"/>
    <s v="INDUCTIVE SENSOR IGB3008-BPKG/V4A/US"/>
    <s v="Hampton TW12 2HD"/>
    <n v="354"/>
    <x v="2"/>
    <s v="Diesel"/>
    <n v="1.3097999999999999E-3"/>
  </r>
  <r>
    <d v="2023-02-01T00:00:00"/>
    <s v="S023247"/>
    <x v="92"/>
    <s v="PO142735"/>
    <s v="GRN180151"/>
    <s v="11701-2480"/>
    <s v="MOUNTING CLAMP FOR POSITION SENSORS"/>
    <s v="Hampton TW12 2HD"/>
    <n v="354"/>
    <x v="2"/>
    <s v="Diesel"/>
    <n v="1.3097999999999999E-3"/>
  </r>
  <r>
    <d v="2023-02-01T00:00:00"/>
    <s v="S023247"/>
    <x v="92"/>
    <s v="PO142776"/>
    <s v="GRN180154"/>
    <n v="101025424"/>
    <s v="PHOTOELECTRIC FORK SENSOR 20mm 10-30VDC PNP M8IFM"/>
    <s v="Hampton TW12 2HD"/>
    <n v="354"/>
    <x v="2"/>
    <s v="Diesel"/>
    <n v="1.3097999999999999E-3"/>
  </r>
  <r>
    <d v="2023-09-01T00:00:00"/>
    <s v="S001571"/>
    <x v="10"/>
    <s v="PO149358"/>
    <s v="GRN197231"/>
    <n v="42205718"/>
    <s v="WEATHER HOOD (180) VERTICAL MOUNTING"/>
    <s v="St Albans AL1 5BN"/>
    <n v="298"/>
    <x v="2"/>
    <s v="Diesel"/>
    <n v="1.1026E-3"/>
  </r>
  <r>
    <d v="2023-02-01T00:00:00"/>
    <s v="S023247"/>
    <x v="92"/>
    <s v="PO140396"/>
    <s v="GRN180569"/>
    <n v="42202640"/>
    <s v="INDUCTIVE SENSOR METAL THREAD M18 X 1 CONNECTOR"/>
    <s v="Hampton TW12 2HD"/>
    <n v="354"/>
    <x v="2"/>
    <s v="Diesel"/>
    <n v="1.3097999999999999E-3"/>
  </r>
  <r>
    <d v="2023-02-01T00:00:00"/>
    <s v="S023247"/>
    <x v="92"/>
    <s v="PO139713"/>
    <s v="GRN180942"/>
    <n v="42202640"/>
    <s v="INDUCTIVE SENSOR METAL THREAD M18 X 1 CONNECTOR"/>
    <s v="Hampton TW12 2HD"/>
    <n v="354"/>
    <x v="2"/>
    <s v="Diesel"/>
    <n v="1.3097999999999999E-3"/>
  </r>
  <r>
    <d v="2023-02-01T00:00:00"/>
    <s v="S023247"/>
    <x v="92"/>
    <s v="PO140041"/>
    <s v="GRN181436"/>
    <n v="57203610"/>
    <s v="STANDARD RAM MOUNT SET 1"/>
    <s v="Hampton TW12 2HD"/>
    <n v="354"/>
    <x v="2"/>
    <s v="Diesel"/>
    <n v="1.3097999999999999E-3"/>
  </r>
  <r>
    <d v="2023-02-01T00:00:00"/>
    <s v="S023247"/>
    <x v="92"/>
    <s v="PO142808"/>
    <s v="GRN181804"/>
    <n v="57203610"/>
    <s v="STANDARD RAM MOUNT SET 1"/>
    <s v="Hampton TW12 2HD"/>
    <n v="354"/>
    <x v="2"/>
    <s v="Diesel"/>
    <n v="1.3097999999999999E-3"/>
  </r>
  <r>
    <d v="2023-10-01T00:00:00"/>
    <s v="S024099"/>
    <x v="47"/>
    <s v="PO145105"/>
    <s v="GRN200415"/>
    <s v="340-1012-1"/>
    <s v="WELDMENT LINAC SUPPORT STRUCTURE"/>
    <s v="Stafford ST16 3DR"/>
    <n v="49.6"/>
    <x v="3"/>
    <s v="Diesel"/>
    <n v="5.0430800000000005E-2"/>
  </r>
  <r>
    <d v="2023-03-01T00:00:00"/>
    <s v="S023247"/>
    <x v="92"/>
    <s v="PO143822"/>
    <s v="GRN182402"/>
    <n v="51203660"/>
    <s v="INDUCTIVE SENSOR IGB3008-BPKG/V4A/US"/>
    <s v="Hampton TW12 2HD"/>
    <n v="354"/>
    <x v="2"/>
    <s v="Diesel"/>
    <n v="1.3097999999999999E-3"/>
  </r>
  <r>
    <d v="2023-03-01T00:00:00"/>
    <s v="S023247"/>
    <x v="92"/>
    <s v="PO142808"/>
    <s v="GRN182596"/>
    <n v="101025424"/>
    <s v="PHOTOELECTRIC FORK SENSOR 20mm 10-30VDC PNP M8IFM"/>
    <s v="Hampton TW12 2HD"/>
    <n v="354"/>
    <x v="2"/>
    <s v="Diesel"/>
    <n v="1.3097999999999999E-3"/>
  </r>
  <r>
    <d v="2023-03-01T00:00:00"/>
    <s v="S023247"/>
    <x v="92"/>
    <s v="PO143338"/>
    <s v="GRN183218"/>
    <n v="42202640"/>
    <s v="INDUCTIVE SENSOR METAL THREAD M18 X 1 CONNECTOR"/>
    <s v="Hampton TW12 2HD"/>
    <n v="354"/>
    <x v="2"/>
    <s v="Diesel"/>
    <n v="1.3097999999999999E-3"/>
  </r>
  <r>
    <d v="2023-04-01T00:00:00"/>
    <s v="S023247"/>
    <x v="92"/>
    <s v="PO143343"/>
    <s v="GRN185390"/>
    <n v="51200783"/>
    <s v="PROXIMITY SWITCH M12 8MM RANGE"/>
    <s v="Hampton TW12 2HD"/>
    <n v="354"/>
    <x v="2"/>
    <s v="Diesel"/>
    <n v="1.3097999999999999E-3"/>
  </r>
  <r>
    <d v="2023-04-01T00:00:00"/>
    <s v="S023247"/>
    <x v="92"/>
    <s v="PO143343"/>
    <s v="GRN185602"/>
    <n v="42202640"/>
    <s v="INDUCTIVE SENSOR METAL THREAD M18 X 1 CONNECTOR"/>
    <s v="Hampton TW12 2HD"/>
    <n v="354"/>
    <x v="2"/>
    <s v="Diesel"/>
    <n v="1.3097999999999999E-3"/>
  </r>
  <r>
    <d v="2023-05-01T00:00:00"/>
    <s v="S023247"/>
    <x v="92"/>
    <s v="PO145637"/>
    <s v="GRN187049"/>
    <n v="42207106"/>
    <s v="PHOTOELECTRIC FORK SENSOR 10...35 DC. M8 CONNECTOR"/>
    <s v="Hampton TW12 2HD"/>
    <n v="354"/>
    <x v="2"/>
    <s v="Diesel"/>
    <n v="1.3097999999999999E-3"/>
  </r>
  <r>
    <d v="2023-05-01T00:00:00"/>
    <s v="S023247"/>
    <x v="92"/>
    <s v="PO145797"/>
    <s v="GRN187075"/>
    <n v="51200783"/>
    <s v="PROXIMITY SWITCH M12 8MM RANGE"/>
    <s v="Hampton TW12 2HD"/>
    <n v="354"/>
    <x v="2"/>
    <s v="Diesel"/>
    <n v="1.3097999999999999E-3"/>
  </r>
  <r>
    <d v="2023-09-01T00:00:00"/>
    <s v="S022670"/>
    <x v="26"/>
    <s v="PO147490"/>
    <s v="GRN197249"/>
    <n v="101032416"/>
    <s v="M12 X 180 R-XPT THROUGHBOLT"/>
    <s v="Congleton CW12 1HR"/>
    <n v="12.8"/>
    <x v="2"/>
    <s v="Diesel"/>
    <n v="4.7360000000000001E-5"/>
  </r>
  <r>
    <d v="2023-05-01T00:00:00"/>
    <s v="S023247"/>
    <x v="92"/>
    <s v="PO143346"/>
    <s v="GRN187165"/>
    <n v="42202640"/>
    <s v="INDUCTIVE SENSOR METAL THREAD M18 X 1 CONNECTOR"/>
    <s v="Hampton TW12 2HD"/>
    <n v="354"/>
    <x v="2"/>
    <s v="Diesel"/>
    <n v="1.3097999999999999E-3"/>
  </r>
  <r>
    <d v="2023-05-01T00:00:00"/>
    <s v="S023247"/>
    <x v="92"/>
    <s v="PO142808"/>
    <s v="GRN187844"/>
    <n v="57203610"/>
    <s v="STANDARD RAM MOUNT SET 1"/>
    <s v="Hampton TW12 2HD"/>
    <n v="354"/>
    <x v="2"/>
    <s v="Diesel"/>
    <n v="1.3097999999999999E-3"/>
  </r>
  <r>
    <d v="2023-05-01T00:00:00"/>
    <s v="S023247"/>
    <x v="92"/>
    <s v="PO145578"/>
    <s v="GRN188349"/>
    <n v="21208986"/>
    <s v="CABLE ASSY M8 ANGLED TO OPEN END 10M LONG BLACK (3"/>
    <s v="Hampton TW12 2HD"/>
    <n v="354"/>
    <x v="2"/>
    <s v="Diesel"/>
    <n v="1.3097999999999999E-3"/>
  </r>
  <r>
    <d v="2023-06-01T00:00:00"/>
    <s v="S023247"/>
    <x v="92"/>
    <s v="PO145637"/>
    <s v="GRN188433"/>
    <n v="42207106"/>
    <s v="PHOTOELECTRIC FORK SENSOR 10...35 DC. M8 CONNECTOR"/>
    <s v="Hampton TW12 2HD"/>
    <n v="354"/>
    <x v="2"/>
    <s v="Diesel"/>
    <n v="1.3097999999999999E-3"/>
  </r>
  <r>
    <d v="2023-09-01T00:00:00"/>
    <s v="S001121"/>
    <x v="5"/>
    <s v="PO146473"/>
    <s v="GRN197256"/>
    <n v="50200869"/>
    <s v="TERMINAL END ANCHOR"/>
    <s v="Salford M5 4BE"/>
    <n v="103.6"/>
    <x v="2"/>
    <s v="Diesel"/>
    <n v="3.8331999999999998E-4"/>
  </r>
  <r>
    <d v="2023-06-01T00:00:00"/>
    <s v="S023247"/>
    <x v="92"/>
    <s v="PO143347"/>
    <s v="GRN189955"/>
    <n v="42202640"/>
    <s v="INDUCTIVE SENSOR METAL THREAD M18 X 1 CONNECTOR"/>
    <s v="Hampton TW12 2HD"/>
    <n v="354"/>
    <x v="2"/>
    <s v="Diesel"/>
    <n v="1.3097999999999999E-3"/>
  </r>
  <r>
    <d v="2023-07-01T00:00:00"/>
    <s v="S023247"/>
    <x v="92"/>
    <s v="PO144475"/>
    <s v="GRN190902"/>
    <n v="51203660"/>
    <s v="INDUCTIVE SENSOR IGB3008-BPKG/V4A/US"/>
    <s v="Hampton TW12 2HD"/>
    <n v="354"/>
    <x v="2"/>
    <s v="Diesel"/>
    <n v="1.3097999999999999E-3"/>
  </r>
  <r>
    <d v="2023-08-01T00:00:00"/>
    <s v="S002239"/>
    <x v="17"/>
    <s v="PO143492"/>
    <s v="GRN193064"/>
    <n v="101022020"/>
    <s v="TCU - HV, 3.0 ton, -40 to +55 C"/>
    <s v="UT 84104"/>
    <n v="4725"/>
    <x v="4"/>
    <s v="Aviation"/>
    <n v="8.3086819200000015"/>
  </r>
  <r>
    <d v="2023-07-01T00:00:00"/>
    <s v="S023247"/>
    <x v="92"/>
    <s v="PO143348"/>
    <s v="GRN191336"/>
    <n v="42202640"/>
    <s v="INDUCTIVE SENSOR METAL THREAD M18 X 1 CONNECTOR"/>
    <s v="Hampton TW12 2HD"/>
    <n v="354"/>
    <x v="2"/>
    <s v="Diesel"/>
    <n v="1.3097999999999999E-3"/>
  </r>
  <r>
    <d v="2023-07-01T00:00:00"/>
    <s v="S023247"/>
    <x v="92"/>
    <s v="PO142058"/>
    <s v="GRN191463"/>
    <n v="21207193"/>
    <s v="CABLE ASSY M8 STRAIGHT CONNECTOR3 x 0.25 mm2 x 5M"/>
    <s v="Hampton TW12 2HD"/>
    <n v="354"/>
    <x v="2"/>
    <s v="Diesel"/>
    <n v="1.3097999999999999E-3"/>
  </r>
  <r>
    <d v="2023-08-01T00:00:00"/>
    <s v="S023247"/>
    <x v="92"/>
    <s v="PO142808"/>
    <s v="GRN193012"/>
    <n v="101025424"/>
    <s v="PHOTOELECTRIC FORK SENSOR 20mm 10-30VDC PNP M8IFM"/>
    <s v="Hampton TW12 2HD"/>
    <n v="354"/>
    <x v="2"/>
    <s v="Diesel"/>
    <n v="1.3097999999999999E-3"/>
  </r>
  <r>
    <d v="2023-08-01T00:00:00"/>
    <s v="S023247"/>
    <x v="92"/>
    <s v="PO147737"/>
    <s v="GRN193013"/>
    <n v="34202385"/>
    <s v="PLUG TERMINATING RESISTER M12 CONNECTOR"/>
    <s v="Hampton TW12 2HD"/>
    <n v="354"/>
    <x v="2"/>
    <s v="Diesel"/>
    <n v="1.3097999999999999E-3"/>
  </r>
  <r>
    <d v="2023-08-01T00:00:00"/>
    <s v="S023247"/>
    <x v="92"/>
    <s v="PO145198"/>
    <s v="GRN193297"/>
    <n v="42202640"/>
    <s v="INDUCTIVE SENSOR METAL THREAD M18 X 1 CONNECTOR"/>
    <s v="Hampton TW12 2HD"/>
    <n v="354"/>
    <x v="2"/>
    <s v="Diesel"/>
    <n v="1.3097999999999999E-3"/>
  </r>
  <r>
    <d v="2023-08-01T00:00:00"/>
    <s v="S023247"/>
    <x v="92"/>
    <s v="PO142058"/>
    <s v="GRN194031"/>
    <n v="21207193"/>
    <s v="CABLE ASSY M8 STRAIGHT CONNECTOR3 x 0.25 mm2 x 5M"/>
    <s v="Hampton TW12 2HD"/>
    <n v="354"/>
    <x v="2"/>
    <s v="Diesel"/>
    <n v="1.3097999999999999E-3"/>
  </r>
  <r>
    <d v="2023-08-01T00:00:00"/>
    <s v="S023247"/>
    <x v="92"/>
    <s v="PO147937"/>
    <s v="GRN194452"/>
    <n v="42202640"/>
    <s v="INDUCTIVE SENSOR METAL THREAD M18 X 1 CONNECTOR"/>
    <s v="Hampton TW12 2HD"/>
    <n v="354"/>
    <x v="2"/>
    <s v="Diesel"/>
    <n v="1.3097999999999999E-3"/>
  </r>
  <r>
    <d v="2023-09-01T00:00:00"/>
    <s v="S023247"/>
    <x v="92"/>
    <s v="PO142058"/>
    <s v="GRN196377"/>
    <n v="21207193"/>
    <s v="CABLE ASSY M8 STRAIGHT CONNECTOR3 x 0.25 mm2 x 5M"/>
    <s v="Hampton TW12 2HD"/>
    <n v="354"/>
    <x v="2"/>
    <s v="Diesel"/>
    <n v="1.3097999999999999E-3"/>
  </r>
  <r>
    <d v="2023-09-01T00:00:00"/>
    <s v="S023247"/>
    <x v="92"/>
    <s v="PO142808"/>
    <s v="GRN197031"/>
    <n v="101025424"/>
    <s v="PHOTOELECTRIC FORK SENSOR 20mm 10-30VDC PNP M8IFM"/>
    <s v="Hampton TW12 2HD"/>
    <n v="354"/>
    <x v="2"/>
    <s v="Diesel"/>
    <n v="1.3097999999999999E-3"/>
  </r>
  <r>
    <d v="2023-09-01T00:00:00"/>
    <s v="S023247"/>
    <x v="92"/>
    <s v="PO149072"/>
    <s v="GRN197052"/>
    <n v="42207106"/>
    <s v="PHOTOELECTRIC FORK SENSOR 10...35 DC. M8 CONNECTOR"/>
    <s v="Hampton TW12 2HD"/>
    <n v="354"/>
    <x v="2"/>
    <s v="Diesel"/>
    <n v="1.3097999999999999E-3"/>
  </r>
  <r>
    <d v="2023-10-01T00:00:00"/>
    <s v="S023247"/>
    <x v="92"/>
    <s v="PO145637"/>
    <s v="GRN197995"/>
    <n v="42202640"/>
    <s v="INDUCTIVE SENSOR METAL THREAD M18 X 1 CONNECTOR"/>
    <s v="Hampton TW12 2HD"/>
    <n v="354"/>
    <x v="2"/>
    <s v="Diesel"/>
    <n v="1.3097999999999999E-3"/>
  </r>
  <r>
    <d v="2023-10-01T00:00:00"/>
    <s v="S023247"/>
    <x v="92"/>
    <s v="PO147937"/>
    <s v="GRN199295"/>
    <n v="51203660"/>
    <s v="INDUCTIVE SENSOR IGB3008-BPKG/V4A/US"/>
    <s v="Hampton TW12 2HD"/>
    <n v="354"/>
    <x v="2"/>
    <s v="Diesel"/>
    <n v="1.3097999999999999E-3"/>
  </r>
  <r>
    <d v="2023-10-01T00:00:00"/>
    <s v="S023247"/>
    <x v="92"/>
    <s v="PO142808"/>
    <s v="GRN200062"/>
    <n v="101025424"/>
    <s v="PHOTOELECTRIC FORK SENSOR 20mm 10-30VDC PNP M8IFM"/>
    <s v="Hampton TW12 2HD"/>
    <n v="354"/>
    <x v="2"/>
    <s v="Diesel"/>
    <n v="1.3097999999999999E-3"/>
  </r>
  <r>
    <d v="2023-10-01T00:00:00"/>
    <s v="S023247"/>
    <x v="92"/>
    <s v="PO142058"/>
    <s v="GRN200357"/>
    <n v="21207193"/>
    <s v="CABLE ASSY M8 STRAIGHT CONNECTOR3 x 0.25 mm2 x 5M"/>
    <s v="Hampton TW12 2HD"/>
    <n v="354"/>
    <x v="2"/>
    <s v="Diesel"/>
    <n v="1.3097999999999999E-3"/>
  </r>
  <r>
    <d v="2023-11-01T00:00:00"/>
    <s v="S023247"/>
    <x v="92"/>
    <s v="PO145637"/>
    <s v="GRN202074"/>
    <n v="42202640"/>
    <s v="INDUCTIVE SENSOR METAL THREAD M18 X 1 CONNECTOR"/>
    <s v="Hampton TW12 2HD"/>
    <n v="354"/>
    <x v="2"/>
    <s v="Diesel"/>
    <n v="1.3097999999999999E-3"/>
  </r>
  <r>
    <d v="2023-11-01T00:00:00"/>
    <s v="S023247"/>
    <x v="92"/>
    <s v="PO149674"/>
    <s v="GRN202075"/>
    <n v="101025424"/>
    <s v="PHOTOELECTRIC FORK SENSOR 20mm 10-30VDC PNP M8 IFM"/>
    <s v="Hampton TW12 2HD"/>
    <n v="354"/>
    <x v="2"/>
    <s v="Diesel"/>
    <n v="1.3097999999999999E-3"/>
  </r>
  <r>
    <d v="2023-11-01T00:00:00"/>
    <s v="S023247"/>
    <x v="92"/>
    <s v="PO150642"/>
    <s v="GRN202077"/>
    <n v="21207193"/>
    <s v="CABLE ASSY M8 STRAIGHT CONNECTOR3 x 0.25 mm2 x 5M"/>
    <s v="Hampton TW12 2HD"/>
    <n v="354"/>
    <x v="2"/>
    <s v="Diesel"/>
    <n v="1.3097999999999999E-3"/>
  </r>
  <r>
    <d v="2023-11-01T00:00:00"/>
    <s v="S023247"/>
    <x v="92"/>
    <s v="PO142058"/>
    <s v="GRN202171"/>
    <n v="21207193"/>
    <s v="CABLE ASSY M8 STRAIGHT CONNECTOR3 x 0.25 mm2 x 5M"/>
    <s v="Hampton TW12 2HD"/>
    <n v="354"/>
    <x v="2"/>
    <s v="Diesel"/>
    <n v="1.3097999999999999E-3"/>
  </r>
  <r>
    <d v="2023-11-01T00:00:00"/>
    <s v="S023247"/>
    <x v="92"/>
    <s v="PO147570"/>
    <s v="GRN202355"/>
    <n v="57203610"/>
    <s v="STANDARD RAM MOUNT SET 1 IFM ELECTRONIC EC1414"/>
    <s v="Hampton TW12 2HD"/>
    <n v="354"/>
    <x v="2"/>
    <s v="Diesel"/>
    <n v="1.3097999999999999E-3"/>
  </r>
  <r>
    <d v="2023-12-01T00:00:00"/>
    <s v="S023247"/>
    <x v="92"/>
    <s v="PO149674"/>
    <s v="GRN203638"/>
    <n v="101025424"/>
    <s v="PHOTOELECTRIC FORK SENSOR 20mm 10-30VDC PNP M8 IFM"/>
    <s v="Hampton TW12 2HD"/>
    <n v="354"/>
    <x v="2"/>
    <s v="Diesel"/>
    <n v="1.3097999999999999E-3"/>
  </r>
  <r>
    <d v="2023-12-01T00:00:00"/>
    <s v="S023247"/>
    <x v="92"/>
    <s v="PO147570"/>
    <s v="GRN203786"/>
    <n v="51200783"/>
    <s v="PROXIMITY SWITCH M12 8MM RANGE"/>
    <s v="Hampton TW12 2HD"/>
    <n v="354"/>
    <x v="2"/>
    <s v="Diesel"/>
    <n v="1.3097999999999999E-3"/>
  </r>
  <r>
    <d v="2023-12-01T00:00:00"/>
    <s v="S023247"/>
    <x v="92"/>
    <s v="PO149674"/>
    <s v="GRN204860"/>
    <n v="51200783"/>
    <s v="PROXIMITY SWITCH M12 8MM RANGE"/>
    <s v="Hampton TW12 2HD"/>
    <n v="354"/>
    <x v="2"/>
    <s v="Diesel"/>
    <n v="1.3097999999999999E-3"/>
  </r>
  <r>
    <d v="2023-12-01T00:00:00"/>
    <s v="S023247"/>
    <x v="92"/>
    <s v="PO151885"/>
    <s v="GRN204958"/>
    <n v="57203610"/>
    <s v="STANDARD RAM MOUNT SET 1 IFM ELECTRONIC EC1414"/>
    <s v="Hampton TW12 2HD"/>
    <n v="354"/>
    <x v="2"/>
    <s v="Diesel"/>
    <n v="1.3097999999999999E-3"/>
  </r>
  <r>
    <d v="2023-01-01T00:00:00"/>
    <s v="S023764"/>
    <x v="93"/>
    <s v="PO140270"/>
    <s v="GRN179881"/>
    <n v="101025440"/>
    <s v="DRAG CHAIN 10 LINKS 460mm LONG_x000a_IGUS 2400.03.055.0"/>
    <s v="Northampton NN4 7PW"/>
    <n v="216"/>
    <x v="2"/>
    <s v="Diesel"/>
    <n v="7.9920000000000002E-4"/>
  </r>
  <r>
    <d v="2023-02-01T00:00:00"/>
    <s v="S023764"/>
    <x v="93"/>
    <s v="PO142418"/>
    <s v="GRN180189"/>
    <s v="11536-0828"/>
    <s v="GLIDE BAR BLACK 280 E-CHAIN SET OF TWO"/>
    <s v="Northampton NN4 7PW"/>
    <n v="216"/>
    <x v="2"/>
    <s v="Diesel"/>
    <n v="7.9920000000000002E-4"/>
  </r>
  <r>
    <d v="2023-05-01T00:00:00"/>
    <s v="S023764"/>
    <x v="93"/>
    <s v="PO145686"/>
    <s v="GRN186906"/>
    <n v="40259103"/>
    <s v="DRY BEARING MOD 80 I/D x 86 O/D x 54mm LONG"/>
    <s v="Northampton NN4 7PW"/>
    <n v="216"/>
    <x v="2"/>
    <s v="Diesel"/>
    <n v="7.9920000000000002E-4"/>
  </r>
  <r>
    <d v="2023-05-01T00:00:00"/>
    <s v="S023764"/>
    <x v="93"/>
    <s v="PO145608"/>
    <s v="GRN187454"/>
    <n v="57258161"/>
    <s v="GUIDE ASSEMBLY - IGUS"/>
    <s v="Northampton NN4 7PW"/>
    <n v="216"/>
    <x v="2"/>
    <s v="Diesel"/>
    <n v="7.9920000000000002E-4"/>
  </r>
  <r>
    <d v="2023-09-01T00:00:00"/>
    <s v="S001121"/>
    <x v="5"/>
    <s v="PO148971"/>
    <s v="GRN197327"/>
    <n v="1"/>
    <s v="freight inwards"/>
    <s v="Salford M5 4BE"/>
    <n v="103.6"/>
    <x v="2"/>
    <s v="Diesel"/>
    <n v="3.8331999999999998E-4"/>
  </r>
  <r>
    <d v="2023-06-01T00:00:00"/>
    <s v="S023764"/>
    <x v="93"/>
    <s v="PO147031"/>
    <s v="GRN190578"/>
    <n v="40259103"/>
    <s v="DRY BEARING MOD 80 I/D x 86 O/D x 54mm LONG"/>
    <s v="Northampton NN4 7PW"/>
    <n v="216"/>
    <x v="2"/>
    <s v="Diesel"/>
    <n v="7.9920000000000002E-4"/>
  </r>
  <r>
    <d v="2023-06-01T00:00:00"/>
    <s v="S023764"/>
    <x v="93"/>
    <s v="PO147031"/>
    <s v="GRN190585"/>
    <n v="40259103"/>
    <s v="DRY BEARING MOD 80 I/D x 86 O/D x 54mm LONG"/>
    <s v="Northampton NN4 7PW"/>
    <n v="216"/>
    <x v="2"/>
    <s v="Diesel"/>
    <n v="7.9920000000000002E-4"/>
  </r>
  <r>
    <d v="2023-07-01T00:00:00"/>
    <s v="S023764"/>
    <x v="93"/>
    <s v="PO146161"/>
    <s v="GRN190900"/>
    <n v="101029154"/>
    <s v="DRYLIN W PROFILE GUIDE - CARRIAGE 73 X 200 X 24"/>
    <s v="Northampton NN4 7PW"/>
    <n v="216"/>
    <x v="2"/>
    <s v="Diesel"/>
    <n v="7.9920000000000002E-4"/>
  </r>
  <r>
    <d v="2023-08-01T00:00:00"/>
    <s v="S023764"/>
    <x v="93"/>
    <s v="PO146517"/>
    <s v="GRN193102"/>
    <n v="101025440"/>
    <s v="DRAG CHAIN 10 LINKS 460mm LONG IGUS 2400.03.055.0"/>
    <s v="Northampton NN4 7PW"/>
    <n v="216"/>
    <x v="2"/>
    <s v="Diesel"/>
    <n v="7.9920000000000002E-4"/>
  </r>
  <r>
    <d v="2023-08-01T00:00:00"/>
    <s v="S023764"/>
    <x v="93"/>
    <s v="PO146517"/>
    <s v="GRN194187"/>
    <n v="101025440"/>
    <s v="DRAG CHAIN 10 LINKS 460mm LONG IGUS 2400.03.055.0"/>
    <s v="Northampton NN4 7PW"/>
    <n v="216"/>
    <x v="2"/>
    <s v="Diesel"/>
    <n v="7.9920000000000002E-4"/>
  </r>
  <r>
    <d v="2023-09-01T00:00:00"/>
    <s v="S023764"/>
    <x v="93"/>
    <s v="PO149071"/>
    <s v="GRN196647"/>
    <n v="40259103"/>
    <s v="DRY BEARING MOD 80 I/D x 86 O/D x 54mm LONG"/>
    <s v="Northampton NN4 7PW"/>
    <n v="216"/>
    <x v="2"/>
    <s v="Diesel"/>
    <n v="7.9920000000000002E-4"/>
  </r>
  <r>
    <d v="2023-09-01T00:00:00"/>
    <s v="S023764"/>
    <x v="93"/>
    <s v="PO147106"/>
    <s v="GRN196730"/>
    <n v="42211990"/>
    <s v="DRAG CHAIN (VS TO UNDERRUN) - BRACKET SET"/>
    <s v="Northampton NN4 7PW"/>
    <n v="216"/>
    <x v="2"/>
    <s v="Diesel"/>
    <n v="7.9920000000000002E-4"/>
  </r>
  <r>
    <d v="2023-09-01T00:00:00"/>
    <s v="S023764"/>
    <x v="93"/>
    <s v="PO146517"/>
    <s v="GRN196766"/>
    <n v="101025440"/>
    <s v="DRAG CHAIN 10 LINKS 460mm LONG IGUS 2400.03.055.0"/>
    <s v="Northampton NN4 7PW"/>
    <n v="216"/>
    <x v="2"/>
    <s v="Diesel"/>
    <n v="7.9920000000000002E-4"/>
  </r>
  <r>
    <d v="2023-10-01T00:00:00"/>
    <s v="S023764"/>
    <x v="93"/>
    <s v="PO147269"/>
    <s v="GRN197993"/>
    <n v="101029154"/>
    <s v="DRYLIN W PROFILE GUIDE - CARRIAGE 73 X 200 X 24"/>
    <s v="Northampton NN4 7PW"/>
    <n v="216"/>
    <x v="2"/>
    <s v="Diesel"/>
    <n v="7.9920000000000002E-4"/>
  </r>
  <r>
    <d v="2023-10-01T00:00:00"/>
    <s v="S023764"/>
    <x v="93"/>
    <s v="PO147106"/>
    <s v="GRN198474"/>
    <n v="42211990"/>
    <s v="DRAG CHAIN (VS TO UNDERRUN) - BRACKET SET"/>
    <s v="Northampton NN4 7PW"/>
    <n v="216"/>
    <x v="2"/>
    <s v="Diesel"/>
    <n v="7.9920000000000002E-4"/>
  </r>
  <r>
    <d v="2023-10-01T00:00:00"/>
    <s v="S023764"/>
    <x v="93"/>
    <s v="PO146517"/>
    <s v="GRN198475"/>
    <n v="101025440"/>
    <s v="DRAG CHAIN 10 LINKS 460mm LONG IGUS 2400.03.055.0"/>
    <s v="Northampton NN4 7PW"/>
    <n v="216"/>
    <x v="2"/>
    <s v="Diesel"/>
    <n v="7.9920000000000002E-4"/>
  </r>
  <r>
    <d v="2023-10-01T00:00:00"/>
    <s v="S023764"/>
    <x v="93"/>
    <s v="PO149385"/>
    <s v="GRN199209"/>
    <n v="101025440"/>
    <s v="DRAG CHAIN 10 LINKS 460mm LONG IGUS 2400.03.055.0"/>
    <s v="Northampton NN4 7PW"/>
    <n v="216"/>
    <x v="2"/>
    <s v="Diesel"/>
    <n v="7.9920000000000002E-4"/>
  </r>
  <r>
    <d v="2023-10-01T00:00:00"/>
    <s v="S023764"/>
    <x v="93"/>
    <s v="PO146517"/>
    <s v="GRN200091"/>
    <n v="101025440"/>
    <s v="DRAG CHAIN 10 LINKS 460mm LONG IGUS 2400.03.055.0"/>
    <s v="Northampton NN4 7PW"/>
    <n v="216"/>
    <x v="2"/>
    <s v="Diesel"/>
    <n v="7.9920000000000002E-4"/>
  </r>
  <r>
    <d v="2023-10-01T00:00:00"/>
    <s v="S023764"/>
    <x v="93"/>
    <s v="PO147106"/>
    <s v="GRN200098"/>
    <n v="42211990"/>
    <s v="DRAG CHAIN (VS TO UNDERRUN) - BRACKET SET"/>
    <s v="Northampton NN4 7PW"/>
    <n v="216"/>
    <x v="2"/>
    <s v="Diesel"/>
    <n v="7.9920000000000002E-4"/>
  </r>
  <r>
    <d v="2023-10-01T00:00:00"/>
    <s v="S023764"/>
    <x v="93"/>
    <s v="PO147269"/>
    <s v="GRN200174"/>
    <n v="101029448"/>
    <s v="MOUNTING BRACKET SET - 1025.12P"/>
    <s v="Northampton NN4 7PW"/>
    <n v="216"/>
    <x v="2"/>
    <s v="Diesel"/>
    <n v="7.9920000000000002E-4"/>
  </r>
  <r>
    <d v="2023-11-01T00:00:00"/>
    <s v="S023764"/>
    <x v="93"/>
    <s v="PO149676"/>
    <s v="GRN201172"/>
    <n v="101029448"/>
    <s v="ENERGY CHAIN SERIES B15I"/>
    <s v="Northampton NN4 7PW"/>
    <n v="216"/>
    <x v="2"/>
    <s v="Diesel"/>
    <n v="7.9920000000000002E-4"/>
  </r>
  <r>
    <d v="2023-11-01T00:00:00"/>
    <s v="S023764"/>
    <x v="93"/>
    <s v="PO149676"/>
    <s v="GRN201216"/>
    <n v="101029154"/>
    <s v="DRYLIN W PROFILE GUIDE - CARRIAGE 73 X 200 X 24"/>
    <s v="Northampton NN4 7PW"/>
    <n v="216"/>
    <x v="2"/>
    <s v="Diesel"/>
    <n v="7.9920000000000002E-4"/>
  </r>
  <r>
    <d v="2023-11-01T00:00:00"/>
    <s v="S023764"/>
    <x v="93"/>
    <s v="PO148554"/>
    <s v="GRN201956"/>
    <n v="42211990"/>
    <s v="DRAG CHAIN (VS TO UNDERRUN) - BRACKET SET"/>
    <s v="Northampton NN4 7PW"/>
    <n v="216"/>
    <x v="2"/>
    <s v="Diesel"/>
    <n v="7.9920000000000002E-4"/>
  </r>
  <r>
    <d v="2023-11-01T00:00:00"/>
    <s v="S023764"/>
    <x v="93"/>
    <s v="PO150600"/>
    <s v="GRN202244"/>
    <n v="42211990"/>
    <s v="DRAG CHAIN (VS TO UNDERRUN) - BRACKET SET"/>
    <s v="Northampton NN4 7PW"/>
    <n v="216"/>
    <x v="2"/>
    <s v="Diesel"/>
    <n v="7.9920000000000002E-4"/>
  </r>
  <r>
    <d v="2023-01-01T00:00:00"/>
    <s v="S024728"/>
    <x v="94"/>
    <s v="PO140478"/>
    <s v="GRN179017"/>
    <s v="350-1183-350"/>
    <s v="ALIGNMENT JIG PLATE, G60 HOUSING"/>
    <s v="Stoke-on-Trent ST8 7PL"/>
    <n v="0.2"/>
    <x v="1"/>
    <s v="Diesel"/>
    <n v="7.3999999999999996E-5"/>
  </r>
  <r>
    <d v="2023-01-01T00:00:00"/>
    <s v="S024728"/>
    <x v="94"/>
    <s v="PO138971"/>
    <s v="GRN179296"/>
    <s v="340-1376-1"/>
    <s v="RAPISCAN LOGO PLATE"/>
    <s v="Stoke-on-Trent ST8 7PL"/>
    <n v="0.2"/>
    <x v="1"/>
    <s v="Diesel"/>
    <n v="7.3999999999999996E-5"/>
  </r>
  <r>
    <d v="2023-01-01T00:00:00"/>
    <s v="S024728"/>
    <x v="94"/>
    <s v="PO142275"/>
    <s v="GRN179726"/>
    <n v="101017479"/>
    <s v="OFF SET TUBE SUPPORT BRACKET - SIDE PANELS"/>
    <s v="Stoke-on-Trent ST8 7PL"/>
    <n v="0.2"/>
    <x v="1"/>
    <s v="Diesel"/>
    <n v="7.3999999999999996E-5"/>
  </r>
  <r>
    <d v="2023-01-01T00:00:00"/>
    <s v="S024728"/>
    <x v="94"/>
    <s v="PO140577"/>
    <s v="GRN179749"/>
    <n v="101044996"/>
    <s v="TUBE SUPPORT BRACKET - SIDE PANELS"/>
    <s v="Stoke-on-Trent ST8 7PL"/>
    <n v="0.2"/>
    <x v="1"/>
    <s v="Diesel"/>
    <n v="7.3999999999999996E-5"/>
  </r>
  <r>
    <d v="2023-01-01T00:00:00"/>
    <s v="S024728"/>
    <x v="94"/>
    <s v="PO140577"/>
    <s v="GRN179783"/>
    <n v="101044995"/>
    <s v="GENERATOR TO SIDE PANEL BRACE"/>
    <s v="Stoke-on-Trent ST8 7PL"/>
    <n v="0.2"/>
    <x v="1"/>
    <s v="Diesel"/>
    <n v="7.3999999999999996E-5"/>
  </r>
  <r>
    <d v="2023-02-01T00:00:00"/>
    <s v="S024728"/>
    <x v="94"/>
    <s v="PO140581"/>
    <s v="GRN181515"/>
    <n v="101049914"/>
    <s v="M60 UNDERDESK PANEL BRACKET"/>
    <s v="Stoke-on-Trent ST8 7PL"/>
    <n v="0.2"/>
    <x v="1"/>
    <s v="Diesel"/>
    <n v="7.3999999999999996E-5"/>
  </r>
  <r>
    <d v="2023-03-01T00:00:00"/>
    <s v="S024728"/>
    <x v="94"/>
    <s v="PO143864"/>
    <s v="GRN182079"/>
    <n v="101049914"/>
    <s v="M60 UNDERDESK PANEL BRACKET"/>
    <s v="Stoke-on-Trent ST8 7PL"/>
    <n v="0.2"/>
    <x v="1"/>
    <s v="Diesel"/>
    <n v="7.3999999999999996E-5"/>
  </r>
  <r>
    <d v="2023-03-01T00:00:00"/>
    <s v="S024728"/>
    <x v="94"/>
    <s v="PO143428"/>
    <s v="GRN182280"/>
    <s v="356-1065-1"/>
    <s v="TRANSFORMER PACKER - LARGE"/>
    <s v="Stoke-on-Trent ST8 7PL"/>
    <n v="0.2"/>
    <x v="1"/>
    <s v="Diesel"/>
    <n v="7.3999999999999996E-5"/>
  </r>
  <r>
    <d v="2023-03-01T00:00:00"/>
    <s v="S024728"/>
    <x v="94"/>
    <s v="PO140577"/>
    <s v="GRN183090"/>
    <n v="40253127"/>
    <s v="TUBE SUPPORT BRACKET - SIDE PANELS"/>
    <s v="Stoke-on-Trent ST8 7PL"/>
    <n v="0.2"/>
    <x v="1"/>
    <s v="Diesel"/>
    <n v="7.3999999999999996E-5"/>
  </r>
  <r>
    <d v="2023-03-01T00:00:00"/>
    <s v="S024728"/>
    <x v="94"/>
    <s v="PO143457"/>
    <s v="GRN183097"/>
    <s v="350-1183-350"/>
    <s v="ALIGNMENT JIG PLATE, G60 HOUSING"/>
    <s v="Stoke-on-Trent ST8 7PL"/>
    <n v="0.2"/>
    <x v="1"/>
    <s v="Diesel"/>
    <n v="7.3999999999999996E-5"/>
  </r>
  <r>
    <d v="2023-03-01T00:00:00"/>
    <s v="S024728"/>
    <x v="94"/>
    <s v="PO138971"/>
    <s v="GRN183143"/>
    <s v="340-1376-1"/>
    <s v="RAPISCAN LOGO PLATE"/>
    <s v="Stoke-on-Trent ST8 7PL"/>
    <n v="0.2"/>
    <x v="1"/>
    <s v="Diesel"/>
    <n v="7.3999999999999996E-5"/>
  </r>
  <r>
    <d v="2023-03-01T00:00:00"/>
    <s v="S024728"/>
    <x v="94"/>
    <s v="PO140577"/>
    <s v="GRN183363"/>
    <n v="101044995"/>
    <s v="GENERATOR TO SIDE PANEL BRACE"/>
    <s v="Stoke-on-Trent ST8 7PL"/>
    <n v="0.2"/>
    <x v="1"/>
    <s v="Diesel"/>
    <n v="7.3999999999999996E-5"/>
  </r>
  <r>
    <d v="2023-03-01T00:00:00"/>
    <s v="S024728"/>
    <x v="94"/>
    <s v="PO143428"/>
    <s v="GRN183573"/>
    <s v="356-1037-1"/>
    <s v="WORKSTATION ANGLE BRKT (ATOMTEX)"/>
    <s v="Stoke-on-Trent ST8 7PL"/>
    <n v="0.2"/>
    <x v="1"/>
    <s v="Diesel"/>
    <n v="7.3999999999999996E-5"/>
  </r>
  <r>
    <d v="2023-03-01T00:00:00"/>
    <s v="S024728"/>
    <x v="94"/>
    <s v="PO143457"/>
    <s v="GRN183938"/>
    <s v="350-1183-350"/>
    <s v="ALIGNMENT JIG PLATE, G60 HOUSING"/>
    <s v="Stoke-on-Trent ST8 7PL"/>
    <n v="0.2"/>
    <x v="1"/>
    <s v="Diesel"/>
    <n v="7.3999999999999996E-5"/>
  </r>
  <r>
    <d v="2023-03-01T00:00:00"/>
    <s v="S024728"/>
    <x v="94"/>
    <s v="PO144378"/>
    <s v="GRN183940"/>
    <n v="101044995"/>
    <s v="GENERATOR TO SIDE PANEL BRACE"/>
    <s v="Stoke-on-Trent ST8 7PL"/>
    <n v="0.2"/>
    <x v="1"/>
    <s v="Diesel"/>
    <n v="7.3999999999999996E-5"/>
  </r>
  <r>
    <d v="2023-03-01T00:00:00"/>
    <s v="S024728"/>
    <x v="94"/>
    <s v="PO141089"/>
    <s v="GRN183945"/>
    <s v="356-1065-1"/>
    <s v="TRANSFORMER PACKER - LARGE"/>
    <s v="Stoke-on-Trent ST8 7PL"/>
    <n v="0.2"/>
    <x v="1"/>
    <s v="Diesel"/>
    <n v="7.3999999999999996E-5"/>
  </r>
  <r>
    <d v="2023-03-01T00:00:00"/>
    <s v="S024728"/>
    <x v="94"/>
    <s v="PO144303"/>
    <s v="GRN183984"/>
    <n v="101044995"/>
    <s v="GENERATOR TO SIDE PANEL BRACE"/>
    <s v="Stoke-on-Trent ST8 7PL"/>
    <n v="0.2"/>
    <x v="1"/>
    <s v="Diesel"/>
    <n v="7.3999999999999996E-5"/>
  </r>
  <r>
    <d v="2023-03-01T00:00:00"/>
    <s v="S024728"/>
    <x v="94"/>
    <s v="PO144303"/>
    <s v="GRN184060"/>
    <n v="101049914"/>
    <s v="M60 UNDERDESK PANEL BRACKET"/>
    <s v="Stoke-on-Trent ST8 7PL"/>
    <n v="0.2"/>
    <x v="1"/>
    <s v="Diesel"/>
    <n v="7.3999999999999996E-5"/>
  </r>
  <r>
    <d v="2023-04-01T00:00:00"/>
    <s v="S024728"/>
    <x v="94"/>
    <s v="PO144736"/>
    <s v="GRN184704"/>
    <n v="40256992"/>
    <s v="AXLE LOCK PACKER (10MM THICK)"/>
    <s v="Stoke-on-Trent ST8 7PL"/>
    <n v="0.2"/>
    <x v="1"/>
    <s v="Diesel"/>
    <n v="7.3999999999999996E-5"/>
  </r>
  <r>
    <d v="2023-04-01T00:00:00"/>
    <s v="S024728"/>
    <x v="94"/>
    <s v="PO144303"/>
    <s v="GRN184886"/>
    <s v="340-1376-1"/>
    <s v="RAPISCAN LOGO PLATE"/>
    <s v="Stoke-on-Trent ST8 7PL"/>
    <n v="0.2"/>
    <x v="1"/>
    <s v="Diesel"/>
    <n v="7.3999999999999996E-5"/>
  </r>
  <r>
    <d v="2023-04-01T00:00:00"/>
    <s v="S024728"/>
    <x v="94"/>
    <s v="PO144991"/>
    <s v="GRN184989"/>
    <s v="356-1197-1"/>
    <s v="FIBRE BOX MOUNTING BENIN"/>
    <s v="Stoke-on-Trent ST8 7PL"/>
    <n v="0.2"/>
    <x v="1"/>
    <s v="Diesel"/>
    <n v="7.3999999999999996E-5"/>
  </r>
  <r>
    <d v="2023-04-01T00:00:00"/>
    <s v="S024728"/>
    <x v="94"/>
    <s v="PO144883"/>
    <s v="GRN184990"/>
    <s v="356-1195-1"/>
    <s v="PORTAL MODE LASER MOUNT"/>
    <s v="Stoke-on-Trent ST8 7PL"/>
    <n v="0.2"/>
    <x v="1"/>
    <s v="Diesel"/>
    <n v="7.3999999999999996E-5"/>
  </r>
  <r>
    <d v="2023-04-01T00:00:00"/>
    <s v="S024728"/>
    <x v="94"/>
    <s v="PO143861"/>
    <s v="GRN185391"/>
    <n v="101044996"/>
    <s v="TUBE SUPPORT BRACKET - SIDE PANELS"/>
    <s v="Stoke-on-Trent ST8 7PL"/>
    <n v="0.2"/>
    <x v="1"/>
    <s v="Diesel"/>
    <n v="7.3999999999999996E-5"/>
  </r>
  <r>
    <d v="2023-04-01T00:00:00"/>
    <s v="S024728"/>
    <x v="94"/>
    <s v="PO143862"/>
    <s v="GRN185393"/>
    <n v="40253127"/>
    <s v="TUBE SUPPORT BRACKET - SIDE PANELS"/>
    <s v="Stoke-on-Trent ST8 7PL"/>
    <n v="0.2"/>
    <x v="1"/>
    <s v="Diesel"/>
    <n v="7.3999999999999996E-5"/>
  </r>
  <r>
    <d v="2023-09-01T00:00:00"/>
    <s v="S001571"/>
    <x v="10"/>
    <s v="PO149358"/>
    <s v="GRN197377"/>
    <n v="42205718"/>
    <s v="WEATHER HOOD (180) VERTICAL MOUNTING"/>
    <s v="St Albans AL1 5BN"/>
    <n v="298"/>
    <x v="2"/>
    <s v="Diesel"/>
    <n v="1.1026E-3"/>
  </r>
  <r>
    <d v="2023-04-01T00:00:00"/>
    <s v="S024728"/>
    <x v="94"/>
    <s v="PO143864"/>
    <s v="GRN185648"/>
    <n v="101049914"/>
    <s v="M60 UNDERDESK PANEL BRACKET"/>
    <s v="Stoke-on-Trent ST8 7PL"/>
    <n v="0.2"/>
    <x v="1"/>
    <s v="Diesel"/>
    <n v="7.3999999999999996E-5"/>
  </r>
  <r>
    <d v="2023-04-01T00:00:00"/>
    <s v="S024728"/>
    <x v="94"/>
    <s v="PO143428"/>
    <s v="GRN185651"/>
    <s v="356-1065-1"/>
    <s v="TRANSFORMER PACKER - LARGE"/>
    <s v="Stoke-on-Trent ST8 7PL"/>
    <n v="0.2"/>
    <x v="1"/>
    <s v="Diesel"/>
    <n v="7.3999999999999996E-5"/>
  </r>
  <r>
    <d v="2023-04-01T00:00:00"/>
    <s v="S024728"/>
    <x v="94"/>
    <s v="PO138971"/>
    <s v="GRN185750"/>
    <s v="340-1376-1"/>
    <s v="RAPISCAN LOGO PLATE"/>
    <s v="Stoke-on-Trent ST8 7PL"/>
    <n v="0.2"/>
    <x v="1"/>
    <s v="Diesel"/>
    <n v="7.3999999999999996E-5"/>
  </r>
  <r>
    <d v="2023-04-01T00:00:00"/>
    <s v="S024728"/>
    <x v="94"/>
    <s v="PO144661"/>
    <s v="GRN185886"/>
    <n v="101049918"/>
    <s v="M60 UNDERDESK PANEL FLOOR BRACKET"/>
    <s v="Stoke-on-Trent ST8 7PL"/>
    <n v="0.2"/>
    <x v="1"/>
    <s v="Diesel"/>
    <n v="7.3999999999999996E-5"/>
  </r>
  <r>
    <d v="2023-04-01T00:00:00"/>
    <s v="S024728"/>
    <x v="94"/>
    <s v="PO143428"/>
    <s v="GRN185891"/>
    <s v="356-1037-1"/>
    <s v="WORKSTATION ANGLE BRKT (ATOMTEX)"/>
    <s v="Stoke-on-Trent ST8 7PL"/>
    <n v="0.2"/>
    <x v="1"/>
    <s v="Diesel"/>
    <n v="7.3999999999999996E-5"/>
  </r>
  <r>
    <d v="2023-05-01T00:00:00"/>
    <s v="S024728"/>
    <x v="94"/>
    <s v="PO143861"/>
    <s v="GRN186551"/>
    <n v="101044996"/>
    <s v="TUBE SUPPORT BRACKET - SIDE PANELS"/>
    <s v="Stoke-on-Trent ST8 7PL"/>
    <n v="0.2"/>
    <x v="1"/>
    <s v="Diesel"/>
    <n v="7.3999999999999996E-5"/>
  </r>
  <r>
    <d v="2023-05-01T00:00:00"/>
    <s v="S024728"/>
    <x v="94"/>
    <s v="PO143862"/>
    <s v="GRN186554"/>
    <n v="40253127"/>
    <s v="TUBE SUPPORT BRACKET - SIDE PANELS"/>
    <s v="Stoke-on-Trent ST8 7PL"/>
    <n v="0.2"/>
    <x v="1"/>
    <s v="Diesel"/>
    <n v="7.3999999999999996E-5"/>
  </r>
  <r>
    <d v="2023-05-01T00:00:00"/>
    <s v="S024728"/>
    <x v="94"/>
    <s v="PO144661"/>
    <s v="GRN186931"/>
    <s v="340-1376-1"/>
    <s v="RAPISCAN LOGO PLATE"/>
    <s v="Stoke-on-Trent ST8 7PL"/>
    <n v="0.2"/>
    <x v="1"/>
    <s v="Diesel"/>
    <n v="7.3999999999999996E-5"/>
  </r>
  <r>
    <d v="2023-05-01T00:00:00"/>
    <s v="S024728"/>
    <x v="94"/>
    <s v="PO143284"/>
    <s v="GRN186947"/>
    <s v="340-1376-1"/>
    <s v="RAPISCAN LOGO PLATE"/>
    <s v="Stoke-on-Trent ST8 7PL"/>
    <n v="0.2"/>
    <x v="1"/>
    <s v="Diesel"/>
    <n v="7.3999999999999996E-5"/>
  </r>
  <r>
    <d v="2023-05-01T00:00:00"/>
    <s v="S024728"/>
    <x v="94"/>
    <s v="PO145570"/>
    <s v="GRN187231"/>
    <n v="101049918"/>
    <s v="M60 UNDERDESK PANEL FLOOR BRACKET"/>
    <s v="Stoke-on-Trent ST8 7PL"/>
    <n v="0.2"/>
    <x v="1"/>
    <s v="Diesel"/>
    <n v="7.3999999999999996E-5"/>
  </r>
  <r>
    <d v="2023-05-01T00:00:00"/>
    <s v="S024728"/>
    <x v="94"/>
    <s v="PO143862"/>
    <s v="GRN187232"/>
    <n v="40253127"/>
    <s v="TUBE SUPPORT BRACKET - SIDE PANELS"/>
    <s v="Stoke-on-Trent ST8 7PL"/>
    <n v="0.2"/>
    <x v="1"/>
    <s v="Diesel"/>
    <n v="7.3999999999999996E-5"/>
  </r>
  <r>
    <d v="2023-05-01T00:00:00"/>
    <s v="S024728"/>
    <x v="94"/>
    <s v="PO143861"/>
    <s v="GRN187233"/>
    <n v="101044996"/>
    <s v="TUBE SUPPORT BRACKET - SIDE PANELS"/>
    <s v="Stoke-on-Trent ST8 7PL"/>
    <n v="0.2"/>
    <x v="1"/>
    <s v="Diesel"/>
    <n v="7.3999999999999996E-5"/>
  </r>
  <r>
    <d v="2023-05-01T00:00:00"/>
    <s v="S024728"/>
    <x v="94"/>
    <s v="PO143428"/>
    <s v="GRN187434"/>
    <s v="356-1065-1"/>
    <s v="TRANSFORMER PACKER - LARGE"/>
    <s v="Stoke-on-Trent ST8 7PL"/>
    <n v="0.2"/>
    <x v="1"/>
    <s v="Diesel"/>
    <n v="7.3999999999999996E-5"/>
  </r>
  <r>
    <d v="2023-05-01T00:00:00"/>
    <s v="S024728"/>
    <x v="94"/>
    <s v="PO143864"/>
    <s v="GRN187657"/>
    <n v="101049914"/>
    <s v="M60 UNDERDESK PANEL BRACKET"/>
    <s v="Stoke-on-Trent ST8 7PL"/>
    <n v="0.2"/>
    <x v="1"/>
    <s v="Diesel"/>
    <n v="7.3999999999999996E-5"/>
  </r>
  <r>
    <d v="2023-05-01T00:00:00"/>
    <s v="S024728"/>
    <x v="94"/>
    <s v="PO143284"/>
    <s v="GRN187976"/>
    <s v="340-1376-1"/>
    <s v="RAPISCAN LOGO PLATE"/>
    <s v="Stoke-on-Trent ST8 7PL"/>
    <n v="0.2"/>
    <x v="1"/>
    <s v="Diesel"/>
    <n v="7.3999999999999996E-5"/>
  </r>
  <r>
    <d v="2023-05-01T00:00:00"/>
    <s v="S024728"/>
    <x v="94"/>
    <s v="PO143428"/>
    <s v="GRN188384"/>
    <s v="356-1037-1"/>
    <s v="WORKSTATION ANGLE BRKT (ATOMTEX)"/>
    <s v="Stoke-on-Trent ST8 7PL"/>
    <n v="0.2"/>
    <x v="1"/>
    <s v="Diesel"/>
    <n v="7.3999999999999996E-5"/>
  </r>
  <r>
    <d v="2023-05-01T00:00:00"/>
    <s v="S024728"/>
    <x v="94"/>
    <s v="PO142891"/>
    <s v="GRN188389"/>
    <n v="101044995"/>
    <s v="GENERATOR TO SIDE PANEL BRACE"/>
    <s v="Stoke-on-Trent ST8 7PL"/>
    <n v="0.2"/>
    <x v="1"/>
    <s v="Diesel"/>
    <n v="7.3999999999999996E-5"/>
  </r>
  <r>
    <d v="2023-06-01T00:00:00"/>
    <s v="S024728"/>
    <x v="94"/>
    <s v="PO143284"/>
    <s v="GRN188806"/>
    <s v="340-1376-1"/>
    <s v="RAPISCAN LOGO PLATE"/>
    <s v="Stoke-on-Trent ST8 7PL"/>
    <n v="0.2"/>
    <x v="1"/>
    <s v="Diesel"/>
    <n v="7.3999999999999996E-5"/>
  </r>
  <r>
    <d v="2023-06-01T00:00:00"/>
    <s v="S024728"/>
    <x v="94"/>
    <s v="PO144661"/>
    <s v="GRN189473"/>
    <s v="340-1376-1"/>
    <s v="RAPISCAN LOGO PLATE"/>
    <s v="Stoke-on-Trent ST8 7PL"/>
    <n v="0.2"/>
    <x v="1"/>
    <s v="Diesel"/>
    <n v="7.3999999999999996E-5"/>
  </r>
  <r>
    <d v="2023-06-01T00:00:00"/>
    <s v="S024728"/>
    <x v="94"/>
    <s v="PO145570"/>
    <s v="GRN189597"/>
    <n v="101049918"/>
    <s v="M60 UNDERDESK PANEL FLOOR BRACKET"/>
    <s v="Stoke-on-Trent ST8 7PL"/>
    <n v="0.2"/>
    <x v="1"/>
    <s v="Diesel"/>
    <n v="7.3999999999999996E-5"/>
  </r>
  <r>
    <d v="2023-06-01T00:00:00"/>
    <s v="S024728"/>
    <x v="94"/>
    <s v="PO143862"/>
    <s v="GRN189706"/>
    <n v="40253127"/>
    <s v="TUBE SUPPORT BRACKET - SIDE PANELS"/>
    <s v="Stoke-on-Trent ST8 7PL"/>
    <n v="0.2"/>
    <x v="1"/>
    <s v="Diesel"/>
    <n v="7.3999999999999996E-5"/>
  </r>
  <r>
    <d v="2023-06-01T00:00:00"/>
    <s v="S024728"/>
    <x v="94"/>
    <s v="PO143861"/>
    <s v="GRN189707"/>
    <n v="101044996"/>
    <s v="TUBE SUPPORT BRACKET - SIDE PANELS"/>
    <s v="Stoke-on-Trent ST8 7PL"/>
    <n v="0.2"/>
    <x v="1"/>
    <s v="Diesel"/>
    <n v="7.3999999999999996E-5"/>
  </r>
  <r>
    <d v="2023-06-01T00:00:00"/>
    <s v="S024728"/>
    <x v="94"/>
    <s v="PO143428"/>
    <s v="GRN190049"/>
    <s v="356-1065-1"/>
    <s v="TRANSFORMER PACKER - LARGE"/>
    <s v="Stoke-on-Trent ST8 7PL"/>
    <n v="0.2"/>
    <x v="1"/>
    <s v="Diesel"/>
    <n v="7.3999999999999996E-5"/>
  </r>
  <r>
    <d v="2023-06-01T00:00:00"/>
    <s v="S024728"/>
    <x v="94"/>
    <s v="PO143864"/>
    <s v="GRN190452"/>
    <n v="101049914"/>
    <s v="M60 UNDERDESK PANEL BRACKET"/>
    <s v="Stoke-on-Trent ST8 7PL"/>
    <n v="0.2"/>
    <x v="1"/>
    <s v="Diesel"/>
    <n v="7.3999999999999996E-5"/>
  </r>
  <r>
    <d v="2023-06-01T00:00:00"/>
    <s v="S024728"/>
    <x v="94"/>
    <s v="PO143861"/>
    <s v="GRN190474"/>
    <n v="101044996"/>
    <s v="TUBE SUPPORT BRACKET - SIDE PANELS"/>
    <s v="Stoke-on-Trent ST8 7PL"/>
    <n v="0.2"/>
    <x v="1"/>
    <s v="Diesel"/>
    <n v="7.3999999999999996E-5"/>
  </r>
  <r>
    <d v="2023-06-01T00:00:00"/>
    <s v="S024728"/>
    <x v="94"/>
    <s v="PO143862"/>
    <s v="GRN190477"/>
    <n v="40253127"/>
    <s v="TUBE SUPPORT BRACKET - SIDE PANELS"/>
    <s v="Stoke-on-Trent ST8 7PL"/>
    <n v="0.2"/>
    <x v="1"/>
    <s v="Diesel"/>
    <n v="7.3999999999999996E-5"/>
  </r>
  <r>
    <d v="2023-07-01T00:00:00"/>
    <s v="S024728"/>
    <x v="94"/>
    <s v="PO143428"/>
    <s v="GRN191290"/>
    <s v="356-1037-1"/>
    <s v="WORKSTATION ANGLE BRKT (ATOMTEX)"/>
    <s v="Stoke-on-Trent ST8 7PL"/>
    <n v="0.2"/>
    <x v="1"/>
    <s v="Diesel"/>
    <n v="7.3999999999999996E-5"/>
  </r>
  <r>
    <d v="2023-07-01T00:00:00"/>
    <s v="S024728"/>
    <x v="94"/>
    <s v="PO147016"/>
    <s v="GRN191291"/>
    <n v="101017577"/>
    <s v="ROD GUIDE"/>
    <s v="Stoke-on-Trent ST8 7PL"/>
    <n v="0.2"/>
    <x v="1"/>
    <s v="Diesel"/>
    <n v="7.3999999999999996E-5"/>
  </r>
  <r>
    <d v="2023-07-01T00:00:00"/>
    <s v="S024728"/>
    <x v="94"/>
    <s v="PO146493"/>
    <s v="GRN191398"/>
    <n v="57207401"/>
    <s v="DOOR CAPPING DC2P22 - PAINTED (RAL 9003) (5M LONG)"/>
    <s v="Stoke-on-Trent ST8 7PL"/>
    <n v="0.2"/>
    <x v="1"/>
    <s v="Diesel"/>
    <n v="7.3999999999999996E-5"/>
  </r>
  <r>
    <d v="2023-07-01T00:00:00"/>
    <s v="S024728"/>
    <x v="94"/>
    <s v="PO143862"/>
    <s v="GRN191421"/>
    <n v="40253127"/>
    <s v="TUBE SUPPORT BRACKET - SIDE PANELS"/>
    <s v="Stoke-on-Trent ST8 7PL"/>
    <n v="0.2"/>
    <x v="1"/>
    <s v="Diesel"/>
    <n v="7.3999999999999996E-5"/>
  </r>
  <r>
    <d v="2023-07-01T00:00:00"/>
    <s v="S024728"/>
    <x v="94"/>
    <s v="PO143861"/>
    <s v="GRN191422"/>
    <n v="101044996"/>
    <s v="TUBE SUPPORT BRACKET - SIDE PANELS"/>
    <s v="Stoke-on-Trent ST8 7PL"/>
    <n v="0.2"/>
    <x v="1"/>
    <s v="Diesel"/>
    <n v="7.3999999999999996E-5"/>
  </r>
  <r>
    <d v="2023-07-01T00:00:00"/>
    <s v="S024728"/>
    <x v="94"/>
    <s v="PO143284"/>
    <s v="GRN191876"/>
    <s v="340-1376-1"/>
    <s v="RAPISCAN LOGO PLATE"/>
    <s v="Stoke-on-Trent ST8 7PL"/>
    <n v="0.2"/>
    <x v="1"/>
    <s v="Diesel"/>
    <n v="7.3999999999999996E-5"/>
  </r>
  <r>
    <d v="2023-07-01T00:00:00"/>
    <s v="S024728"/>
    <x v="94"/>
    <s v="PO146493"/>
    <s v="GRN192357"/>
    <n v="57207401"/>
    <s v="DOOR CAPPING DC2P22 - PAINTED (RAL 9003) (5M LONG)"/>
    <s v="Stoke-on-Trent ST8 7PL"/>
    <n v="0.2"/>
    <x v="1"/>
    <s v="Diesel"/>
    <n v="7.3999999999999996E-5"/>
  </r>
  <r>
    <d v="2023-07-01T00:00:00"/>
    <s v="S024728"/>
    <x v="94"/>
    <s v="PO145570"/>
    <s v="GRN192380"/>
    <n v="101049918"/>
    <s v="M60 UNDERDESK PANEL FLOOR BRACKET"/>
    <s v="Stoke-on-Trent ST8 7PL"/>
    <n v="0.2"/>
    <x v="1"/>
    <s v="Diesel"/>
    <n v="7.3999999999999996E-5"/>
  </r>
  <r>
    <d v="2023-07-01T00:00:00"/>
    <s v="S024728"/>
    <x v="94"/>
    <s v="PO146493"/>
    <s v="GRN192514"/>
    <n v="57207401"/>
    <s v="DOOR CAPPING DC2P22 - PAINTED (RAL 9003) (5M LONG)"/>
    <s v="Stoke-on-Trent ST8 7PL"/>
    <n v="0.2"/>
    <x v="1"/>
    <s v="Diesel"/>
    <n v="7.3999999999999996E-5"/>
  </r>
  <r>
    <d v="2023-07-01T00:00:00"/>
    <s v="S024728"/>
    <x v="94"/>
    <s v="PO142891"/>
    <s v="GRN192524"/>
    <n v="101044995"/>
    <s v="GENERATOR TO SIDE PANEL BRACE"/>
    <s v="Stoke-on-Trent ST8 7PL"/>
    <n v="0.2"/>
    <x v="1"/>
    <s v="Diesel"/>
    <n v="7.3999999999999996E-5"/>
  </r>
  <r>
    <d v="2023-08-01T00:00:00"/>
    <s v="S024728"/>
    <x v="94"/>
    <s v="PO144661"/>
    <s v="GRN194380"/>
    <n v="101044995"/>
    <s v="GENERATOR TO SIDE PANEL BRACE"/>
    <s v="Stoke-on-Trent ST8 7PL"/>
    <n v="0.2"/>
    <x v="1"/>
    <s v="Diesel"/>
    <n v="7.3999999999999996E-5"/>
  </r>
  <r>
    <d v="2023-08-01T00:00:00"/>
    <s v="S024728"/>
    <x v="94"/>
    <s v="PO147932"/>
    <s v="GRN194408"/>
    <n v="101044995"/>
    <s v="GENERATOR TO SIDE PANEL BRACE"/>
    <s v="Stoke-on-Trent ST8 7PL"/>
    <n v="0.2"/>
    <x v="1"/>
    <s v="Diesel"/>
    <n v="7.3999999999999996E-5"/>
  </r>
  <r>
    <d v="2023-08-01T00:00:00"/>
    <s v="S024728"/>
    <x v="94"/>
    <s v="PO145570"/>
    <s v="GRN194963"/>
    <n v="101049918"/>
    <s v="M60 UNDERDESK PANEL FLOOR BRACKET"/>
    <s v="Stoke-on-Trent ST8 7PL"/>
    <n v="0.2"/>
    <x v="1"/>
    <s v="Diesel"/>
    <n v="7.3999999999999996E-5"/>
  </r>
  <r>
    <d v="2023-08-01T00:00:00"/>
    <s v="S024728"/>
    <x v="94"/>
    <s v="PO148409"/>
    <s v="GRN195202"/>
    <s v="344-1443-1"/>
    <s v="LADDER U BRACKET"/>
    <s v="Stoke-on-Trent ST8 7PL"/>
    <n v="0.2"/>
    <x v="1"/>
    <s v="Diesel"/>
    <n v="7.3999999999999996E-5"/>
  </r>
  <r>
    <d v="2023-09-01T00:00:00"/>
    <s v="S024728"/>
    <x v="94"/>
    <s v="PO148260"/>
    <s v="GRN195474"/>
    <s v="356-1261-1"/>
    <s v="Copestake routing"/>
    <s v="Stoke-on-Trent ST8 7PL"/>
    <n v="0.2"/>
    <x v="1"/>
    <s v="Diesel"/>
    <n v="7.3999999999999996E-5"/>
  </r>
  <r>
    <d v="2023-09-01T00:00:00"/>
    <s v="S024728"/>
    <x v="94"/>
    <s v="PO148328"/>
    <s v="GRN195475"/>
    <s v="356-1261-1"/>
    <s v="Copestake routing"/>
    <s v="Stoke-on-Trent ST8 7PL"/>
    <n v="0.2"/>
    <x v="1"/>
    <s v="Diesel"/>
    <n v="7.3999999999999996E-5"/>
  </r>
  <r>
    <d v="2023-09-01T00:00:00"/>
    <s v="S024728"/>
    <x v="94"/>
    <s v="PO148409"/>
    <s v="GRN195478"/>
    <s v="363-1139-1"/>
    <s v="MOUNTING BRACKET FOR FHT 192-10 IONISATION CHAMBER"/>
    <s v="Stoke-on-Trent ST8 7PL"/>
    <n v="0.2"/>
    <x v="1"/>
    <s v="Diesel"/>
    <n v="7.3999999999999996E-5"/>
  </r>
  <r>
    <d v="2023-09-01T00:00:00"/>
    <s v="S024728"/>
    <x v="94"/>
    <s v="PO148340"/>
    <s v="GRN195480"/>
    <s v="356-1265-1"/>
    <s v="STD BOOM APPROACH LASER ASSY"/>
    <s v="Stoke-on-Trent ST8 7PL"/>
    <n v="0.2"/>
    <x v="1"/>
    <s v="Diesel"/>
    <n v="7.3999999999999996E-5"/>
  </r>
  <r>
    <d v="2023-09-01T00:00:00"/>
    <s v="S024728"/>
    <x v="94"/>
    <s v="PO143284"/>
    <s v="GRN195492"/>
    <s v="340-1376-1"/>
    <s v="RAPISCAN LOGO PLATE"/>
    <s v="Stoke-on-Trent ST8 7PL"/>
    <n v="0.2"/>
    <x v="1"/>
    <s v="Diesel"/>
    <n v="7.3999999999999996E-5"/>
  </r>
  <r>
    <d v="2023-09-01T00:00:00"/>
    <s v="S024190"/>
    <x v="22"/>
    <s v="PO148400"/>
    <s v="GRN197428"/>
    <s v="340-1357-1"/>
    <s v="DOME CAMERA GASKET"/>
    <s v="Stockport SK4 2JT"/>
    <n v="22.2"/>
    <x v="1"/>
    <s v="Diesel"/>
    <n v="8.2140000000000008E-3"/>
  </r>
  <r>
    <d v="2023-09-01T00:00:00"/>
    <s v="S024728"/>
    <x v="94"/>
    <s v="PO148328"/>
    <s v="GRN195980"/>
    <s v="356-1261-1"/>
    <s v="Copestake routing"/>
    <s v="Stoke-on-Trent ST8 7PL"/>
    <n v="0.2"/>
    <x v="1"/>
    <s v="Diesel"/>
    <n v="7.3999999999999996E-5"/>
  </r>
  <r>
    <d v="2023-09-01T00:00:00"/>
    <s v="S026602"/>
    <x v="12"/>
    <s v="PO149353"/>
    <s v="GRN197430"/>
    <n v="101032166"/>
    <s v="GENERATOR FAN BELT 1013MM"/>
    <s v="Watford WD24 7GG"/>
    <n v="302"/>
    <x v="2"/>
    <s v="Diesl"/>
    <n v="1.1173999999999999E-3"/>
  </r>
  <r>
    <d v="2023-09-01T00:00:00"/>
    <s v="S026602"/>
    <x v="12"/>
    <s v="PO148884"/>
    <s v="GRN197431"/>
    <s v="11540-0247"/>
    <s v="FILTER AC AIR BARD"/>
    <s v="Watford WD24 7GG"/>
    <n v="302"/>
    <x v="2"/>
    <s v="Diesl"/>
    <n v="1.1173999999999999E-3"/>
  </r>
  <r>
    <d v="2023-09-01T00:00:00"/>
    <s v="S024728"/>
    <x v="94"/>
    <s v="PO148340"/>
    <s v="GRN195981"/>
    <s v="356-1265-1"/>
    <s v="STD BOOM APPROACH LASER ASSY"/>
    <s v="Stoke-on-Trent ST8 7PL"/>
    <n v="0.2"/>
    <x v="1"/>
    <s v="Diesel"/>
    <n v="7.3999999999999996E-5"/>
  </r>
  <r>
    <d v="2023-09-01T00:00:00"/>
    <s v="S022670"/>
    <x v="26"/>
    <s v="PO149149"/>
    <s v="GRN197433"/>
    <s v="11700-5217"/>
    <s v="WASHER FLAT M18 GEOMET 500B"/>
    <s v="Congleton CW12 1HR"/>
    <n v="12.8"/>
    <x v="2"/>
    <s v="Diesel"/>
    <n v="4.7360000000000001E-5"/>
  </r>
  <r>
    <d v="2023-09-01T00:00:00"/>
    <s v="S022670"/>
    <x v="26"/>
    <s v="PO149149"/>
    <s v="GRN197434"/>
    <s v="11565-0320"/>
    <s v="WASHER FENDER M5 SST"/>
    <s v="Congleton CW12 1HR"/>
    <n v="12.8"/>
    <x v="2"/>
    <s v="Diesel"/>
    <n v="4.7360000000000001E-5"/>
  </r>
  <r>
    <d v="2023-09-01T00:00:00"/>
    <s v="S022670"/>
    <x v="26"/>
    <s v="PO149149"/>
    <s v="GRN197435"/>
    <s v="11565-0320"/>
    <s v="WASHER FENDER M5 SST"/>
    <s v="Congleton CW12 1HR"/>
    <n v="12.8"/>
    <x v="2"/>
    <s v="Diesel"/>
    <n v="4.7360000000000001E-5"/>
  </r>
  <r>
    <d v="2023-09-01T00:00:00"/>
    <s v="S024728"/>
    <x v="94"/>
    <s v="PO147907"/>
    <s v="GRN196011"/>
    <n v="57207402"/>
    <s v="DOOR CAPPING DC1P22 - PAINTED (RAL 9003) (5M LONG)"/>
    <s v="Stoke-on-Trent ST8 7PL"/>
    <n v="0.2"/>
    <x v="1"/>
    <s v="Diesel"/>
    <n v="7.3999999999999996E-5"/>
  </r>
  <r>
    <d v="2023-09-01T00:00:00"/>
    <s v="S001571"/>
    <x v="10"/>
    <s v="PO149374"/>
    <s v="GRN197437"/>
    <n v="57205719"/>
    <s v="MOUNTING KIT 1"/>
    <s v="St Albans AL1 5BN"/>
    <n v="298"/>
    <x v="2"/>
    <s v="Diesel"/>
    <n v="1.1026E-3"/>
  </r>
  <r>
    <d v="2023-09-01T00:00:00"/>
    <s v="S024728"/>
    <x v="94"/>
    <s v="PO146493"/>
    <s v="GRN196024"/>
    <n v="57207401"/>
    <s v="DOOR CAPPING DC2P22 - PAINTED (RAL 9003) (5M LONG)"/>
    <s v="Stoke-on-Trent ST8 7PL"/>
    <n v="0.2"/>
    <x v="1"/>
    <s v="Diesel"/>
    <n v="7.3999999999999996E-5"/>
  </r>
  <r>
    <d v="2023-09-01T00:00:00"/>
    <s v="S024728"/>
    <x v="94"/>
    <s v="PO147907"/>
    <s v="GRN196163"/>
    <n v="57207402"/>
    <s v="DOOR CAPPING DC1P22 - PAINTED (RAL 9003) (5M LONG)"/>
    <s v="Stoke-on-Trent ST8 7PL"/>
    <n v="0.2"/>
    <x v="1"/>
    <s v="Diesel"/>
    <n v="7.3999999999999996E-5"/>
  </r>
  <r>
    <d v="2023-09-01T00:00:00"/>
    <s v="S024728"/>
    <x v="94"/>
    <s v="PO148165"/>
    <s v="GRN196283"/>
    <s v="356-1044-1"/>
    <s v="WORKSTATION ANGLE BRK (TTL50 TOWER LIGHT)"/>
    <s v="Stoke-on-Trent ST8 7PL"/>
    <n v="0.2"/>
    <x v="1"/>
    <s v="Diesel"/>
    <n v="7.3999999999999996E-5"/>
  </r>
  <r>
    <d v="2023-09-01T00:00:00"/>
    <s v="S024728"/>
    <x v="94"/>
    <s v="PO143284"/>
    <s v="GRN196331"/>
    <s v="340-1399-1"/>
    <s v="EAGLE P60 LOGO PLATE"/>
    <s v="Stoke-on-Trent ST8 7PL"/>
    <n v="0.2"/>
    <x v="1"/>
    <s v="Diesel"/>
    <n v="7.3999999999999996E-5"/>
  </r>
  <r>
    <d v="2023-09-01T00:00:00"/>
    <s v="S024728"/>
    <x v="94"/>
    <s v="PO144661"/>
    <s v="GRN196333"/>
    <s v="340-1376-1"/>
    <s v="RAPISCAN LOGO PLATE"/>
    <s v="Stoke-on-Trent ST8 7PL"/>
    <n v="0.2"/>
    <x v="1"/>
    <s v="Diesel"/>
    <n v="7.3999999999999996E-5"/>
  </r>
  <r>
    <d v="2023-09-01T00:00:00"/>
    <s v="S000892"/>
    <x v="16"/>
    <s v="PO149530"/>
    <s v="GRN197447"/>
    <n v="101014865"/>
    <s v="6k8 TERMINATORALLEN BRADLEY 440F-A1308"/>
    <s v="Stockport SK4 2JT"/>
    <n v="55"/>
    <x v="2"/>
    <s v="Diesel"/>
    <n v="2.0350000000000001E-4"/>
  </r>
  <r>
    <d v="2023-09-01T00:00:00"/>
    <s v="S001121"/>
    <x v="5"/>
    <s v="PO148538"/>
    <s v="GRN197448"/>
    <n v="1"/>
    <s v="freight inwards"/>
    <s v="Salford M5 4BE"/>
    <n v="103.6"/>
    <x v="2"/>
    <s v="Diesel"/>
    <n v="3.8331999999999998E-4"/>
  </r>
  <r>
    <d v="2023-09-01T00:00:00"/>
    <s v="S024728"/>
    <x v="94"/>
    <s v="PO148488"/>
    <s v="GRN196757"/>
    <n v="101024125"/>
    <s v="AXLE LOCK PACKER (5MM THICK) NOVA GREY"/>
    <s v="Stoke-on-Trent ST8 7PL"/>
    <n v="0.2"/>
    <x v="1"/>
    <s v="Diesel"/>
    <n v="7.3999999999999996E-5"/>
  </r>
  <r>
    <d v="2023-09-01T00:00:00"/>
    <s v="S024728"/>
    <x v="94"/>
    <s v="PO143861"/>
    <s v="GRN196833"/>
    <n v="101044996"/>
    <s v="TUBE SUPPORT BRACKET - SIDE PANELS"/>
    <s v="Stoke-on-Trent ST8 7PL"/>
    <n v="0.2"/>
    <x v="1"/>
    <s v="Diesel"/>
    <n v="7.3999999999999996E-5"/>
  </r>
  <r>
    <d v="2023-09-01T00:00:00"/>
    <s v="S024728"/>
    <x v="94"/>
    <s v="PO144661"/>
    <s v="GRN196837"/>
    <s v="356-1037-1"/>
    <s v="WORKSTATION ANGLE BRKT (ATOMTEX)"/>
    <s v="Stoke-on-Trent ST8 7PL"/>
    <n v="0.2"/>
    <x v="1"/>
    <s v="Diesel"/>
    <n v="7.3999999999999996E-5"/>
  </r>
  <r>
    <d v="2023-09-01T00:00:00"/>
    <s v="S000892"/>
    <x v="16"/>
    <s v="PO149522"/>
    <s v="GRN197454"/>
    <s v="11553-0024"/>
    <s v="CONN RCPT 8POS 2ROW MINI FIT JR"/>
    <s v="Stockport SK4 2JT"/>
    <n v="55"/>
    <x v="2"/>
    <s v="Diesel"/>
    <n v="2.0350000000000001E-4"/>
  </r>
  <r>
    <d v="2023-09-01T00:00:00"/>
    <s v="S024728"/>
    <x v="94"/>
    <s v="PO148288"/>
    <s v="GRN196855"/>
    <s v="356-1037-1"/>
    <s v="WORKSTATION ANGLE BRKT (ATOMTEX)"/>
    <s v="Stoke-on-Trent ST8 7PL"/>
    <n v="0.2"/>
    <x v="1"/>
    <s v="Diesel"/>
    <n v="7.3999999999999996E-5"/>
  </r>
  <r>
    <d v="2023-09-01T00:00:00"/>
    <s v="S024728"/>
    <x v="94"/>
    <s v="PO143862"/>
    <s v="GRN196867"/>
    <n v="40253127"/>
    <s v="TUBE SUPPORT BRACKET - SIDE PANELS"/>
    <s v="Stoke-on-Trent ST8 7PL"/>
    <n v="0.2"/>
    <x v="1"/>
    <s v="Diesel"/>
    <n v="7.3999999999999996E-5"/>
  </r>
  <r>
    <d v="2023-09-01T00:00:00"/>
    <s v="S024728"/>
    <x v="94"/>
    <s v="PO146494"/>
    <s v="GRN197167"/>
    <n v="57207523"/>
    <s v="PRE- BOWED ALU ROOF STICKS TH2 PC (RAL9003) WHITE"/>
    <s v="Stoke-on-Trent ST8 7PL"/>
    <n v="0.2"/>
    <x v="1"/>
    <s v="Diesel"/>
    <n v="7.3999999999999996E-5"/>
  </r>
  <r>
    <d v="2023-09-01T00:00:00"/>
    <s v="S001571"/>
    <x v="10"/>
    <s v="PO149358"/>
    <s v="GRN197463"/>
    <n v="1"/>
    <s v="freight inwards"/>
    <s v="St Albans AL1 5BN"/>
    <n v="298"/>
    <x v="2"/>
    <s v="Diesel"/>
    <n v="1.1026E-3"/>
  </r>
  <r>
    <d v="2023-09-01T00:00:00"/>
    <s v="S024728"/>
    <x v="94"/>
    <s v="PO147907"/>
    <s v="GRN197551"/>
    <n v="57207402"/>
    <s v="DOOR CAPPING DC1P22 - PAINTED (RAL 9003) (5M LONG)"/>
    <s v="Stoke-on-Trent ST8 7PL"/>
    <n v="0.2"/>
    <x v="1"/>
    <s v="Diesel"/>
    <n v="7.3999999999999996E-5"/>
  </r>
  <r>
    <d v="2023-09-01T00:00:00"/>
    <s v="S023222"/>
    <x v="11"/>
    <s v="PO144126"/>
    <s v="GRN197469"/>
    <s v="11700-5345"/>
    <s v="CABLE 1.5 METER RJ45S TO RJ45S CAT5E"/>
    <s v="Wickford SS11 8YT"/>
    <n v="390"/>
    <x v="2"/>
    <s v="Diesel"/>
    <n v="1.4430000000000001E-3"/>
  </r>
  <r>
    <d v="2023-09-01T00:00:00"/>
    <s v="S024728"/>
    <x v="94"/>
    <s v="PO149232"/>
    <s v="GRN197851"/>
    <s v="356-1065-1"/>
    <s v="TRANSFORMER PACKER - LARGE"/>
    <s v="Stoke-on-Trent ST8 7PL"/>
    <n v="0.2"/>
    <x v="1"/>
    <s v="Diesel"/>
    <n v="7.3999999999999996E-5"/>
  </r>
  <r>
    <d v="2023-10-01T00:00:00"/>
    <s v="S024728"/>
    <x v="94"/>
    <s v="PO144661"/>
    <s v="GRN199018"/>
    <s v="340-1376-1"/>
    <s v="RAPISCAN LOGO PLATE"/>
    <s v="Stoke-on-Trent ST8 7PL"/>
    <n v="0.2"/>
    <x v="1"/>
    <s v="Diesel"/>
    <n v="7.3999999999999996E-5"/>
  </r>
  <r>
    <d v="2023-10-01T00:00:00"/>
    <s v="S024728"/>
    <x v="94"/>
    <s v="PO142891"/>
    <s v="GRN199020"/>
    <n v="101044995"/>
    <s v="GENERATOR TO SIDE PANEL BRACE"/>
    <s v="Stoke-on-Trent ST8 7PL"/>
    <n v="0.2"/>
    <x v="1"/>
    <s v="Diesel"/>
    <n v="7.3999999999999996E-5"/>
  </r>
  <r>
    <d v="2023-10-01T00:00:00"/>
    <s v="S024728"/>
    <x v="94"/>
    <s v="PO143862"/>
    <s v="GRN199030"/>
    <n v="40253127"/>
    <s v="TUBE SUPPORT BRACKET - SIDE PANELS"/>
    <s v="Stoke-on-Trent ST8 7PL"/>
    <n v="0.2"/>
    <x v="1"/>
    <s v="Diesel"/>
    <n v="7.3999999999999996E-5"/>
  </r>
  <r>
    <d v="2023-10-01T00:00:00"/>
    <s v="S024728"/>
    <x v="94"/>
    <s v="PO143861"/>
    <s v="GRN199032"/>
    <n v="101044996"/>
    <s v="TUBE SUPPORT BRACKET - SIDE PANELS"/>
    <s v="Stoke-on-Trent ST8 7PL"/>
    <n v="0.2"/>
    <x v="1"/>
    <s v="Diesel"/>
    <n v="7.3999999999999996E-5"/>
  </r>
  <r>
    <d v="2023-10-01T00:00:00"/>
    <s v="S024728"/>
    <x v="94"/>
    <s v="PO146493"/>
    <s v="GRN199740"/>
    <n v="57207401"/>
    <s v="DOOR CAPPING DC2P22 - PAINTED (RAL 9003) (5M LONG)"/>
    <s v="Stoke-on-Trent ST8 7PL"/>
    <n v="0.2"/>
    <x v="1"/>
    <s v="Diesel"/>
    <n v="7.3999999999999996E-5"/>
  </r>
  <r>
    <d v="2023-10-01T00:00:00"/>
    <s v="S024728"/>
    <x v="94"/>
    <s v="PO144661"/>
    <s v="GRN199950"/>
    <s v="340-1376-1"/>
    <s v="RAPISCAN LOGO PLATE"/>
    <s v="Stoke-on-Trent ST8 7PL"/>
    <n v="0.2"/>
    <x v="1"/>
    <s v="Diesel"/>
    <n v="7.3999999999999996E-5"/>
  </r>
  <r>
    <d v="2023-10-01T00:00:00"/>
    <s v="S024728"/>
    <x v="94"/>
    <s v="PO150083"/>
    <s v="GRN200014"/>
    <n v="57207402"/>
    <s v="DOOR CAPPING DC1P22 - PAINTED (RAL 9003) (5M LONG)"/>
    <s v="Stoke-on-Trent ST8 7PL"/>
    <n v="0.2"/>
    <x v="1"/>
    <s v="Diesel"/>
    <n v="7.3999999999999996E-5"/>
  </r>
  <r>
    <d v="2023-10-01T00:00:00"/>
    <s v="S024728"/>
    <x v="94"/>
    <s v="PO150083"/>
    <s v="GRN200146"/>
    <n v="57207402"/>
    <s v="DOOR CAPPING DC1P22 - PAINTED (RAL 9003) (5M LONG)"/>
    <s v="Stoke-on-Trent ST8 7PL"/>
    <n v="0.2"/>
    <x v="1"/>
    <s v="Diesel"/>
    <n v="7.3999999999999996E-5"/>
  </r>
  <r>
    <d v="2023-09-01T00:00:00"/>
    <s v="S024190"/>
    <x v="22"/>
    <s v="PO148556"/>
    <s v="GRN197520"/>
    <s v="340-1085-1"/>
    <s v="LINAC GLIDE STRIP"/>
    <s v="Stockport SK4 2JT"/>
    <n v="22.2"/>
    <x v="1"/>
    <s v="Diesel"/>
    <n v="8.2140000000000008E-3"/>
  </r>
  <r>
    <d v="2023-09-01T00:00:00"/>
    <s v="S024190"/>
    <x v="22"/>
    <s v="PO149204"/>
    <s v="GRN197521"/>
    <n v="40259953"/>
    <s v="TICO MOUNTING PAD 50 X 80 X 12.5"/>
    <s v="Stockport SK4 2JT"/>
    <n v="22.2"/>
    <x v="1"/>
    <s v="Diesel"/>
    <n v="8.2140000000000008E-3"/>
  </r>
  <r>
    <d v="2023-10-01T00:00:00"/>
    <s v="S024728"/>
    <x v="94"/>
    <s v="PO142891"/>
    <s v="GRN200395"/>
    <n v="101044995"/>
    <s v="GENERATOR TO SIDE PANEL BRACE"/>
    <s v="Stoke-on-Trent ST8 7PL"/>
    <n v="0.2"/>
    <x v="1"/>
    <s v="Diesel"/>
    <n v="7.3999999999999996E-5"/>
  </r>
  <r>
    <d v="2023-11-01T00:00:00"/>
    <s v="S024728"/>
    <x v="94"/>
    <s v="PO150083"/>
    <s v="GRN201314"/>
    <n v="57207402"/>
    <s v="DOOR CAPPING DC1P22 - PAINTED (RAL 9003) (5M LONG)"/>
    <s v="Stoke-on-Trent ST8 7PL"/>
    <n v="0.2"/>
    <x v="1"/>
    <s v="Diesel"/>
    <n v="7.3999999999999996E-5"/>
  </r>
  <r>
    <d v="2023-11-01T00:00:00"/>
    <s v="S024728"/>
    <x v="94"/>
    <s v="PO146493"/>
    <s v="GRN201394"/>
    <n v="57207401"/>
    <s v="DOOR CAPPING DC2P22 - PAINTED (RAL 9003) (5M LONG)"/>
    <s v="Stoke-on-Trent ST8 7PL"/>
    <n v="0.2"/>
    <x v="1"/>
    <s v="Diesel"/>
    <n v="7.3999999999999996E-5"/>
  </r>
  <r>
    <d v="2023-11-01T00:00:00"/>
    <s v="S024728"/>
    <x v="94"/>
    <s v="PO146493"/>
    <s v="GRN201738"/>
    <n v="57207401"/>
    <s v="DOOR CAPPING DC2P22 - PAINTED (RAL 9003) (5M LONG)"/>
    <s v="Stoke-on-Trent ST8 7PL"/>
    <n v="0.2"/>
    <x v="1"/>
    <s v="Diesel"/>
    <n v="7.3999999999999996E-5"/>
  </r>
  <r>
    <d v="2023-11-01T00:00:00"/>
    <s v="S024728"/>
    <x v="94"/>
    <s v="PO150083"/>
    <s v="GRN201739"/>
    <n v="57207402"/>
    <s v="DOOR CAPPING DC1P22 - PAINTED (RAL 9003) (5M LONG)"/>
    <s v="Stoke-on-Trent ST8 7PL"/>
    <n v="0.2"/>
    <x v="1"/>
    <s v="Diesel"/>
    <n v="7.3999999999999996E-5"/>
  </r>
  <r>
    <d v="2023-11-01T00:00:00"/>
    <s v="S024728"/>
    <x v="94"/>
    <s v="PO148601"/>
    <s v="GRN201741"/>
    <n v="57211851"/>
    <s v="DOOR CAPPING DC1P17 - PAINTED (RAL 9003) x 3M AALC"/>
    <s v="Stoke-on-Trent ST8 7PL"/>
    <n v="0.2"/>
    <x v="1"/>
    <s v="Diesel"/>
    <n v="7.3999999999999996E-5"/>
  </r>
  <r>
    <d v="2023-11-01T00:00:00"/>
    <s v="S024728"/>
    <x v="94"/>
    <s v="PO150475"/>
    <s v="GRN202020"/>
    <s v="350-1183-350"/>
    <s v="ALIGNMENT JIG PLATE, G60 HOUSING"/>
    <s v="Stoke-on-Trent ST8 7PL"/>
    <n v="0.2"/>
    <x v="1"/>
    <s v="Diesel"/>
    <n v="7.3999999999999996E-5"/>
  </r>
  <r>
    <d v="2023-11-01T00:00:00"/>
    <s v="S024728"/>
    <x v="94"/>
    <s v="PO150522"/>
    <s v="GRN202562"/>
    <n v="101044996"/>
    <s v="TUBE SUPPORT BRACKET - SIDE PANELS"/>
    <s v="Stoke-on-Trent ST8 7PL"/>
    <n v="0.2"/>
    <x v="1"/>
    <s v="Diesel"/>
    <n v="7.3999999999999996E-5"/>
  </r>
  <r>
    <d v="2023-11-01T00:00:00"/>
    <s v="S024728"/>
    <x v="94"/>
    <s v="PO142891"/>
    <s v="GRN202565"/>
    <n v="101044995"/>
    <s v="GENERATOR TO SIDE PANEL BRACE"/>
    <s v="Stoke-on-Trent ST8 7PL"/>
    <n v="0.2"/>
    <x v="1"/>
    <s v="Diesel"/>
    <n v="7.3999999999999996E-5"/>
  </r>
  <r>
    <d v="2023-11-01T00:00:00"/>
    <s v="S024728"/>
    <x v="94"/>
    <s v="PO146493"/>
    <s v="GRN202567"/>
    <n v="57207401"/>
    <s v="DOOR CAPPING DC2P22 - PAINTED (RAL 9003) (5M LONG)"/>
    <s v="Stoke-on-Trent ST8 7PL"/>
    <n v="0.2"/>
    <x v="1"/>
    <s v="Diesel"/>
    <n v="7.3999999999999996E-5"/>
  </r>
  <r>
    <d v="2023-11-01T00:00:00"/>
    <s v="S024728"/>
    <x v="94"/>
    <s v="PO150083"/>
    <s v="GRN202568"/>
    <n v="57207402"/>
    <s v="DOOR CAPPING DC1P22 - PAINTED (RAL 9003) (5M LONG)"/>
    <s v="Stoke-on-Trent ST8 7PL"/>
    <n v="0.2"/>
    <x v="1"/>
    <s v="Diesel"/>
    <n v="7.3999999999999996E-5"/>
  </r>
  <r>
    <d v="2023-11-01T00:00:00"/>
    <s v="S024728"/>
    <x v="94"/>
    <s v="PO150083"/>
    <s v="GRN202854"/>
    <n v="57207402"/>
    <s v="DOOR CAPPING DC1P22 - PAINTED (RAL 9003) (5M LONG)"/>
    <s v="Stoke-on-Trent ST8 7PL"/>
    <n v="0.2"/>
    <x v="1"/>
    <s v="Diesel"/>
    <n v="7.3999999999999996E-5"/>
  </r>
  <r>
    <d v="2023-11-01T00:00:00"/>
    <s v="S024728"/>
    <x v="94"/>
    <s v="PO146493"/>
    <s v="GRN202855"/>
    <n v="57207401"/>
    <s v="DOOR CAPPING DC2P22 - PAINTED (RAL 9003) (5M LONG)"/>
    <s v="Stoke-on-Trent ST8 7PL"/>
    <n v="0.2"/>
    <x v="1"/>
    <s v="Diesel"/>
    <n v="7.3999999999999996E-5"/>
  </r>
  <r>
    <d v="2023-12-01T00:00:00"/>
    <s v="S024728"/>
    <x v="94"/>
    <s v="PO148038"/>
    <s v="GRN203751"/>
    <n v="40211526"/>
    <s v="&quot;J&quot; MOULDING M107"/>
    <s v="Stoke-on-Trent ST8 7PL"/>
    <n v="0.2"/>
    <x v="1"/>
    <s v="Diesel"/>
    <n v="7.3999999999999996E-5"/>
  </r>
  <r>
    <d v="2023-12-01T00:00:00"/>
    <s v="S024728"/>
    <x v="94"/>
    <s v="PO150679"/>
    <s v="GRN204280"/>
    <s v="356-1261-1"/>
    <s v="ACCR / PORTAL MOUNTING BRACKET"/>
    <s v="Stoke-on-Trent ST8 7PL"/>
    <n v="0.2"/>
    <x v="1"/>
    <s v="Diesel"/>
    <n v="7.3999999999999996E-5"/>
  </r>
  <r>
    <d v="2023-12-01T00:00:00"/>
    <s v="S024728"/>
    <x v="94"/>
    <s v="PO151684"/>
    <s v="GRN204300"/>
    <s v="363-1196-1"/>
    <s v="TRAILER/ CHASSIS CABLE SUPPORT BRACKET"/>
    <s v="Stoke-on-Trent ST8 7PL"/>
    <n v="0.2"/>
    <x v="1"/>
    <s v="Diesel"/>
    <n v="7.3999999999999996E-5"/>
  </r>
  <r>
    <d v="2023-12-01T00:00:00"/>
    <s v="S024728"/>
    <x v="94"/>
    <s v="PO150083"/>
    <s v="GRN204829"/>
    <n v="57207402"/>
    <s v="DOOR CAPPING DC1P22 - PAINTED (RAL 9003) (5M LONG)"/>
    <s v="Stoke-on-Trent ST8 7PL"/>
    <n v="0.2"/>
    <x v="1"/>
    <s v="Diesel"/>
    <n v="7.3999999999999996E-5"/>
  </r>
  <r>
    <d v="2023-12-01T00:00:00"/>
    <s v="S024728"/>
    <x v="94"/>
    <s v="PO151326"/>
    <s v="GRN204855"/>
    <n v="101044995"/>
    <s v="GENERATOR TO SIDE PANEL BRACE"/>
    <s v="Stoke-on-Trent ST8 7PL"/>
    <n v="0.2"/>
    <x v="1"/>
    <s v="Diesel"/>
    <n v="7.3999999999999996E-5"/>
  </r>
  <r>
    <d v="2023-12-01T00:00:00"/>
    <s v="S024728"/>
    <x v="94"/>
    <s v="PO151579"/>
    <s v="GRN204995"/>
    <s v="340-1377-1"/>
    <s v="EAGLE P60 ZBX LOGO PLATE"/>
    <s v="Stoke-on-Trent ST8 7PL"/>
    <n v="0.2"/>
    <x v="1"/>
    <s v="Diesel"/>
    <n v="7.3999999999999996E-5"/>
  </r>
  <r>
    <d v="2023-03-01T00:00:00"/>
    <s v="S023235"/>
    <x v="95"/>
    <s v="PO144431"/>
    <s v="GRN183686"/>
    <s v="11506-0008"/>
    <s v="PAPER 8-1/2X11 WHT 90+ BRIGHTNESS"/>
    <s v="Trentham ST4 8GB"/>
    <n v="24.8"/>
    <x v="1"/>
    <s v="Diesel"/>
    <n v="9.1760000000000001E-3"/>
  </r>
  <r>
    <d v="2023-03-01T00:00:00"/>
    <s v="S023235"/>
    <x v="95"/>
    <s v="PO144431"/>
    <s v="GRN183855"/>
    <s v="11506-0008"/>
    <s v="PAPER 8-1/2X11 WHT 90+ BRIGHTNESS"/>
    <s v="Trentham ST4 8GB"/>
    <n v="24.8"/>
    <x v="1"/>
    <s v="Diesel"/>
    <n v="9.1760000000000001E-3"/>
  </r>
  <r>
    <d v="2023-03-01T00:00:00"/>
    <s v="S023235"/>
    <x v="95"/>
    <s v="PO144306"/>
    <s v="GRN183856"/>
    <s v="11506-0008"/>
    <s v="PAPER 8-1/2X11 WHT 90+ BRIGHTNESS"/>
    <s v="Trentham ST4 8GB"/>
    <n v="24.8"/>
    <x v="1"/>
    <s v="Diesel"/>
    <n v="9.1760000000000001E-3"/>
  </r>
  <r>
    <d v="2023-06-01T00:00:00"/>
    <s v="S023235"/>
    <x v="95"/>
    <s v="PO147009"/>
    <s v="GRN190208"/>
    <s v="11506-0008"/>
    <s v="PAPER 8-1/2X11 WHT 90+ BRIGHTNESS"/>
    <s v="Trentham ST4 8GB"/>
    <n v="24.8"/>
    <x v="1"/>
    <s v="Diesel"/>
    <n v="9.1760000000000001E-3"/>
  </r>
  <r>
    <d v="2023-01-01T00:00:00"/>
    <s v="S022755"/>
    <x v="96"/>
    <s v="PO141993"/>
    <s v="GRN178619"/>
    <n v="88201789"/>
    <s v="TRAFFOLYTE LABEL - LIGHTING JUNCTION BOX"/>
    <s v="Macclesfield SK11 0QT"/>
    <n v="13.4"/>
    <x v="2"/>
    <s v="Diesel"/>
    <n v="4.9579999999999996E-5"/>
  </r>
  <r>
    <d v="2023-01-01T00:00:00"/>
    <s v="S022755"/>
    <x v="96"/>
    <s v="PO141585"/>
    <s v="GRN178620"/>
    <s v="255-1902-1"/>
    <s v="IDENTIFICATION LABEL -255-1901"/>
    <s v="Macclesfield SK11 0QT"/>
    <n v="13.4"/>
    <x v="2"/>
    <s v="Diesel"/>
    <n v="4.9579999999999996E-5"/>
  </r>
  <r>
    <d v="2023-01-01T00:00:00"/>
    <s v="S022755"/>
    <x v="96"/>
    <s v="PO141963"/>
    <s v="GRN178621"/>
    <s v="255-1918-1"/>
    <s v="IDENTIFICATION LABEL - 101013550"/>
    <s v="Macclesfield SK11 0QT"/>
    <n v="13.4"/>
    <x v="2"/>
    <s v="Diesel"/>
    <n v="4.9579999999999996E-5"/>
  </r>
  <r>
    <d v="2023-01-01T00:00:00"/>
    <s v="S022755"/>
    <x v="96"/>
    <s v="PO141541"/>
    <s v="GRN179693"/>
    <n v="101048210"/>
    <s v="RAPISCAN GRAPHICS - M60 MOBILE W/LOUVRE"/>
    <s v="Macclesfield SK11 0QT"/>
    <n v="13.4"/>
    <x v="2"/>
    <s v="Diesel"/>
    <n v="4.9579999999999996E-5"/>
  </r>
  <r>
    <d v="2023-02-01T00:00:00"/>
    <s v="S022755"/>
    <x v="96"/>
    <s v="PO142550"/>
    <s v="GRN180253"/>
    <n v="101048210"/>
    <s v="RAPISCAN GRAPHICS - M60 MOBILE W/LOUVRE"/>
    <s v="Macclesfield SK11 0QT"/>
    <n v="13.4"/>
    <x v="2"/>
    <s v="Diesel"/>
    <n v="4.9579999999999996E-5"/>
  </r>
  <r>
    <d v="2023-02-01T00:00:00"/>
    <s v="S022755"/>
    <x v="96"/>
    <s v="PO142793"/>
    <s v="GRN180562"/>
    <s v="255-1902-1"/>
    <s v="IDENTIFICATION LABEL -255-1901"/>
    <s v="Macclesfield SK11 0QT"/>
    <n v="13.4"/>
    <x v="2"/>
    <s v="Diesel"/>
    <n v="4.9579999999999996E-5"/>
  </r>
  <r>
    <d v="2023-02-01T00:00:00"/>
    <s v="S022755"/>
    <x v="96"/>
    <s v="PO142661"/>
    <s v="GRN180564"/>
    <n v="101023239"/>
    <s v="MASTER M60 LABEL SET - ENGLISH"/>
    <s v="Macclesfield SK11 0QT"/>
    <n v="13.4"/>
    <x v="2"/>
    <s v="Diesel"/>
    <n v="4.9579999999999996E-5"/>
  </r>
  <r>
    <d v="2023-02-01T00:00:00"/>
    <s v="S022755"/>
    <x v="96"/>
    <s v="PO142901"/>
    <s v="GRN180979"/>
    <n v="40206241"/>
    <s v="SERIAL NUMBER AND RATING PLATE - CE - UK"/>
    <s v="Macclesfield SK11 0QT"/>
    <n v="13.4"/>
    <x v="2"/>
    <s v="Diesel"/>
    <n v="4.9579999999999996E-5"/>
  </r>
  <r>
    <d v="2023-02-01T00:00:00"/>
    <s v="S022755"/>
    <x v="96"/>
    <s v="PO143142"/>
    <s v="GRN180980"/>
    <s v="359-0051-1"/>
    <s v="PROP SHAFT RELAY JUNCTION BOX LABEL"/>
    <s v="Macclesfield SK11 0QT"/>
    <n v="13.4"/>
    <x v="2"/>
    <s v="Diesel"/>
    <n v="4.9579999999999996E-5"/>
  </r>
  <r>
    <d v="2023-09-01T00:00:00"/>
    <s v="S026429"/>
    <x v="55"/>
    <s v="PO148505"/>
    <s v="GRN197580"/>
    <s v="11701-2808"/>
    <s v="ST COOLING MEDIUM SERVICE SET"/>
    <s v="35041 Marburg"/>
    <n v="1310"/>
    <x v="3"/>
    <s v="Diesel"/>
    <n v="0.13319425000000001"/>
  </r>
  <r>
    <d v="2023-02-01T00:00:00"/>
    <s v="S022755"/>
    <x v="96"/>
    <s v="PO143101"/>
    <s v="GRN181511"/>
    <n v="101032672"/>
    <s v="VAREX F-GAS LABEL"/>
    <s v="Macclesfield SK11 0QT"/>
    <n v="13.4"/>
    <x v="2"/>
    <s v="Diesel"/>
    <n v="4.9579999999999996E-5"/>
  </r>
  <r>
    <d v="2023-09-01T00:00:00"/>
    <s v="S023284"/>
    <x v="19"/>
    <s v="PO147444"/>
    <s v="GRN197594"/>
    <s v="11700-5639"/>
    <s v="ETHERNET SWTICH INDUSTRIAL POEW/ 5 RJ45 PORTS"/>
    <s v="Leicester LE19 2DT"/>
    <n v="144"/>
    <x v="1"/>
    <s v="Diesel"/>
    <n v="5.3280000000000001E-2"/>
  </r>
  <r>
    <d v="2023-09-01T00:00:00"/>
    <s v="S023284"/>
    <x v="19"/>
    <s v="PO148462"/>
    <s v="GRN197595"/>
    <s v="11700-5639"/>
    <s v="ETHERNET SWTICH INDUSTRIAL POEW/ 5 RJ45 PORTS"/>
    <s v="Leicester LE19 2DT"/>
    <n v="144"/>
    <x v="1"/>
    <s v="Diesel"/>
    <n v="5.3280000000000001E-2"/>
  </r>
  <r>
    <d v="2023-03-01T00:00:00"/>
    <s v="S022755"/>
    <x v="96"/>
    <s v="PO143942"/>
    <s v="GRN183021"/>
    <s v="255-1926-1"/>
    <s v="IDENTIFICATION LABEL - 23258745"/>
    <s v="Macclesfield SK11 0QT"/>
    <n v="13.4"/>
    <x v="2"/>
    <s v="Diesel"/>
    <n v="4.9579999999999996E-5"/>
  </r>
  <r>
    <d v="2023-03-01T00:00:00"/>
    <s v="S022755"/>
    <x v="96"/>
    <s v="PO144318"/>
    <s v="GRN183704"/>
    <n v="101050348"/>
    <s v="SPEED RADAR JUNCTION BOX LABEL"/>
    <s v="Macclesfield SK11 0QT"/>
    <n v="13.4"/>
    <x v="2"/>
    <s v="Diesel"/>
    <n v="4.9579999999999996E-5"/>
  </r>
  <r>
    <d v="2023-03-01T00:00:00"/>
    <s v="S022755"/>
    <x v="96"/>
    <s v="PO144350"/>
    <s v="GRN183706"/>
    <n v="88212642"/>
    <s v="BEACON BOX LABEL"/>
    <s v="Macclesfield SK11 0QT"/>
    <n v="13.4"/>
    <x v="2"/>
    <s v="Diesel"/>
    <n v="4.9579999999999996E-5"/>
  </r>
  <r>
    <d v="2023-03-01T00:00:00"/>
    <s v="S022755"/>
    <x v="96"/>
    <s v="PO142903"/>
    <s v="GRN183879"/>
    <s v="356-1168-1"/>
    <s v="INDIA M60 MOBILE LIVERY"/>
    <s v="Macclesfield SK11 0QT"/>
    <n v="13.4"/>
    <x v="2"/>
    <s v="Diesel"/>
    <n v="4.9579999999999996E-5"/>
  </r>
  <r>
    <d v="2023-09-01T00:00:00"/>
    <s v="S023284"/>
    <x v="19"/>
    <s v="PO131881"/>
    <s v="GRN197614"/>
    <s v="340-1235-3"/>
    <s v="CABLE FLOODLIGHT POWER 170&quot;"/>
    <s v="Leicester LE19 2DT"/>
    <n v="144"/>
    <x v="1"/>
    <s v="Diesel"/>
    <n v="5.3280000000000001E-2"/>
  </r>
  <r>
    <d v="2023-03-01T00:00:00"/>
    <s v="S022755"/>
    <x v="96"/>
    <s v="PO143430"/>
    <s v="GRN183881"/>
    <n v="101048210"/>
    <s v="RAPISCAN GRAPHICS - M60 MOBILE W/LOUVRE"/>
    <s v="Macclesfield SK11 0QT"/>
    <n v="13.4"/>
    <x v="2"/>
    <s v="Diesel"/>
    <n v="4.9579999999999996E-5"/>
  </r>
  <r>
    <d v="2023-03-01T00:00:00"/>
    <s v="S022755"/>
    <x v="96"/>
    <s v="PO144495"/>
    <s v="GRN184294"/>
    <n v="101032672"/>
    <s v="VAREX F-GAS LABEL"/>
    <s v="Macclesfield SK11 0QT"/>
    <n v="13.4"/>
    <x v="2"/>
    <s v="Diesel"/>
    <n v="4.9579999999999996E-5"/>
  </r>
  <r>
    <d v="2023-04-01T00:00:00"/>
    <s v="S022755"/>
    <x v="96"/>
    <s v="PO144591"/>
    <s v="GRN185020"/>
    <n v="101023239"/>
    <s v="MASTER M60 LABEL SET - FRENCH"/>
    <s v="Macclesfield SK11 0QT"/>
    <n v="13.4"/>
    <x v="2"/>
    <s v="Diesel"/>
    <n v="4.9579999999999996E-5"/>
  </r>
  <r>
    <d v="2023-04-01T00:00:00"/>
    <s v="S022755"/>
    <x v="96"/>
    <s v="PO144036"/>
    <s v="GRN185021"/>
    <s v="331-8437-1"/>
    <s v="LABEL FLUID MIX STANDARD AMBIENT"/>
    <s v="Macclesfield SK11 0QT"/>
    <n v="13.4"/>
    <x v="2"/>
    <s v="Diesel"/>
    <n v="4.9579999999999996E-5"/>
  </r>
  <r>
    <d v="2023-04-01T00:00:00"/>
    <s v="S022755"/>
    <x v="96"/>
    <s v="PO143999"/>
    <s v="GRN185577"/>
    <s v="11538-0122"/>
    <s v="LABEL CAUTION X-RAY ISO"/>
    <s v="Macclesfield SK11 0QT"/>
    <n v="13.4"/>
    <x v="2"/>
    <s v="Diesel"/>
    <n v="4.9579999999999996E-5"/>
  </r>
  <r>
    <d v="2023-04-01T00:00:00"/>
    <s v="S022755"/>
    <x v="96"/>
    <s v="PO144784"/>
    <s v="GRN185580"/>
    <s v="11538-0238"/>
    <s v="LABEL HAZARD HIGH VOLTAGE 1.5 INCH TRIANGLE"/>
    <s v="Macclesfield SK11 0QT"/>
    <n v="13.4"/>
    <x v="2"/>
    <s v="Diesel"/>
    <n v="4.9579999999999996E-5"/>
  </r>
  <r>
    <d v="2023-04-01T00:00:00"/>
    <s v="S022755"/>
    <x v="96"/>
    <s v="PO145218"/>
    <s v="GRN185688"/>
    <s v="255-1918-1"/>
    <s v="IDENTIFICATION LABEL - 101013550"/>
    <s v="Macclesfield SK11 0QT"/>
    <n v="13.4"/>
    <x v="2"/>
    <s v="Diesel"/>
    <n v="4.9579999999999996E-5"/>
  </r>
  <r>
    <d v="2023-04-01T00:00:00"/>
    <s v="S022755"/>
    <x v="96"/>
    <s v="PO145317"/>
    <s v="GRN185693"/>
    <n v="101048470"/>
    <s v="IDENTIFICATION LABEL - 101026950"/>
    <s v="Macclesfield SK11 0QT"/>
    <n v="13.4"/>
    <x v="2"/>
    <s v="Diesel"/>
    <n v="4.9579999999999996E-5"/>
  </r>
  <r>
    <d v="2023-05-01T00:00:00"/>
    <s v="S022755"/>
    <x v="96"/>
    <s v="PO144909"/>
    <s v="GRN187048"/>
    <s v="331-8436-1"/>
    <s v="LABEL FLUID MIX HIGH AMBIENT"/>
    <s v="Macclesfield SK11 0QT"/>
    <n v="13.4"/>
    <x v="2"/>
    <s v="Diesel"/>
    <n v="4.9579999999999996E-5"/>
  </r>
  <r>
    <d v="2023-06-01T00:00:00"/>
    <s v="S022755"/>
    <x v="96"/>
    <s v="PO146697"/>
    <s v="GRN189126"/>
    <n v="40206241"/>
    <s v="SERIAL NUMBER AND RATING PLATE - CE - UK"/>
    <s v="Macclesfield SK11 0QT"/>
    <n v="13.4"/>
    <x v="2"/>
    <s v="Diesel"/>
    <n v="4.9579999999999996E-5"/>
  </r>
  <r>
    <d v="2023-06-01T00:00:00"/>
    <s v="S022755"/>
    <x v="96"/>
    <s v="PO146773"/>
    <s v="GRN189407"/>
    <n v="101045484"/>
    <s v="INFEED CONVEYOR LABEL - CONVEYOR CONTROL STATION"/>
    <s v="Macclesfield SK11 0QT"/>
    <n v="13.4"/>
    <x v="2"/>
    <s v="Diesel"/>
    <n v="4.9579999999999996E-5"/>
  </r>
  <r>
    <d v="2023-06-01T00:00:00"/>
    <s v="S022755"/>
    <x v="96"/>
    <s v="PO146739"/>
    <s v="GRN189488"/>
    <s v="255-1593-1"/>
    <s v="LABEL CAUTION ARABIC 2.0&quot;X0.5&quot;"/>
    <s v="Macclesfield SK11 0QT"/>
    <n v="13.4"/>
    <x v="2"/>
    <s v="Diesel"/>
    <n v="4.9579999999999996E-5"/>
  </r>
  <r>
    <d v="2023-06-01T00:00:00"/>
    <s v="S022755"/>
    <x v="96"/>
    <s v="PO146830"/>
    <s v="GRN189492"/>
    <n v="88204862"/>
    <s v="LABEL - &quot;CAUTION HIGH RADIATION AREA&quot; JAF GRAPHICS"/>
    <s v="Macclesfield SK11 0QT"/>
    <n v="13.4"/>
    <x v="2"/>
    <s v="Diesel"/>
    <n v="4.9579999999999996E-5"/>
  </r>
  <r>
    <d v="2023-06-01T00:00:00"/>
    <s v="S022755"/>
    <x v="96"/>
    <s v="PO146830"/>
    <s v="GRN189669"/>
    <n v="101046065"/>
    <s v="VINYL GRAPHICS - A25 EAGLE AIR CARGO JAF GRAPHICS"/>
    <s v="Macclesfield SK11 0QT"/>
    <n v="13.4"/>
    <x v="2"/>
    <s v="Diesel"/>
    <n v="4.9579999999999996E-5"/>
  </r>
  <r>
    <d v="2023-06-01T00:00:00"/>
    <s v="S022755"/>
    <x v="96"/>
    <s v="PO146451"/>
    <s v="GRN189687"/>
    <n v="101046056"/>
    <s v="IDENTIFICATION LABEL - 101026949"/>
    <s v="Macclesfield SK11 0QT"/>
    <n v="13.4"/>
    <x v="2"/>
    <s v="Diesel"/>
    <n v="4.9579999999999996E-5"/>
  </r>
  <r>
    <d v="2023-07-01T00:00:00"/>
    <s v="S022755"/>
    <x v="96"/>
    <s v="PO147230"/>
    <s v="GRN191089"/>
    <n v="101034536"/>
    <s v="SERIAL PLATE, MATRIX, UK, 2020 DESIGN, RTT"/>
    <s v="Macclesfield SK11 0QT"/>
    <n v="13.4"/>
    <x v="2"/>
    <s v="Diesel"/>
    <n v="4.9579999999999996E-5"/>
  </r>
  <r>
    <d v="2023-07-01T00:00:00"/>
    <s v="S022755"/>
    <x v="96"/>
    <s v="PO147415"/>
    <s v="GRN191813"/>
    <s v="361-1376-1"/>
    <s v="LABEL - SCANNING ANGLE +29 / -23 DEG"/>
    <s v="Macclesfield SK11 0QT"/>
    <n v="13.4"/>
    <x v="2"/>
    <s v="Diesel"/>
    <n v="4.9579999999999996E-5"/>
  </r>
  <r>
    <d v="2023-07-01T00:00:00"/>
    <s v="S022755"/>
    <x v="96"/>
    <s v="PO147476"/>
    <s v="GRN191814"/>
    <n v="40206241"/>
    <s v="SERIAL NUMBER AND RATING PLATE - CE - UK"/>
    <s v="Macclesfield SK11 0QT"/>
    <n v="13.4"/>
    <x v="2"/>
    <s v="Diesel"/>
    <n v="4.9579999999999996E-5"/>
  </r>
  <r>
    <d v="2023-07-01T00:00:00"/>
    <s v="S022755"/>
    <x v="96"/>
    <s v="PO147230"/>
    <s v="GRN192306"/>
    <s v="255-1918-1"/>
    <s v="IDENTIFICATION LABEL - 101013550"/>
    <s v="Macclesfield SK11 0QT"/>
    <n v="13.4"/>
    <x v="2"/>
    <s v="Diesel"/>
    <n v="4.9579999999999996E-5"/>
  </r>
  <r>
    <d v="2023-09-01T00:00:00"/>
    <s v="S024448"/>
    <x v="58"/>
    <s v="PO147617"/>
    <s v="GRN197660"/>
    <n v="10208222"/>
    <s v="POWER SUPPLY,340-575VAC IN,3-PHASE,24V 5A OUT,120W"/>
    <s v="California 94560"/>
    <n v="5214"/>
    <x v="0"/>
    <s v="Crude"/>
    <n v="0.4181628"/>
  </r>
  <r>
    <d v="2023-08-01T00:00:00"/>
    <s v="S022755"/>
    <x v="96"/>
    <s v="PO147811"/>
    <s v="GRN193707"/>
    <n v="101048210"/>
    <s v="RAPISCAN GRAPHICS - M60 MOBILE W/LOUVRE"/>
    <s v="Macclesfield SK11 0QT"/>
    <n v="13.4"/>
    <x v="2"/>
    <s v="Diesel"/>
    <n v="4.9579999999999996E-5"/>
  </r>
  <r>
    <d v="2023-08-01T00:00:00"/>
    <s v="S022755"/>
    <x v="96"/>
    <s v="PO148374"/>
    <s v="GRN194077"/>
    <s v="255-1921-1"/>
    <s v="IDENTIFICATION LABEL - 23256900"/>
    <s v="Macclesfield SK11 0QT"/>
    <n v="13.4"/>
    <x v="2"/>
    <s v="Diesel"/>
    <n v="4.9579999999999996E-5"/>
  </r>
  <r>
    <d v="2023-08-01T00:00:00"/>
    <s v="S022755"/>
    <x v="96"/>
    <s v="PO148413"/>
    <s v="GRN194192"/>
    <s v="255-1948-1"/>
    <s v="IDENTIFICATION LABEL -255-1947-1"/>
    <s v="Macclesfield SK11 0QT"/>
    <n v="13.4"/>
    <x v="2"/>
    <s v="Diesel"/>
    <n v="4.9579999999999996E-5"/>
  </r>
  <r>
    <d v="2023-08-01T00:00:00"/>
    <s v="S022755"/>
    <x v="96"/>
    <s v="PO148524"/>
    <s v="GRN195059"/>
    <n v="101032672"/>
    <s v="VAREX F-GAS LABEL"/>
    <s v="Macclesfield SK11 0QT"/>
    <n v="13.4"/>
    <x v="2"/>
    <s v="Diesel"/>
    <n v="4.9579999999999996E-5"/>
  </r>
  <r>
    <d v="2023-09-01T00:00:00"/>
    <s v="S022755"/>
    <x v="96"/>
    <s v="PO149114"/>
    <s v="GRN196681"/>
    <n v="40206241"/>
    <s v="SERIAL NUMBER AND RATING PLATE - CE - UK"/>
    <s v="Macclesfield SK11 0QT"/>
    <n v="13.4"/>
    <x v="2"/>
    <s v="Diesel"/>
    <n v="4.9579999999999996E-5"/>
  </r>
  <r>
    <d v="2023-09-01T00:00:00"/>
    <s v="S022755"/>
    <x v="96"/>
    <s v="PO149183"/>
    <s v="GRN196683"/>
    <s v="344-1415-1"/>
    <s v="IDENTIFICATION LABEL - 344-1414-1"/>
    <s v="Macclesfield SK11 0QT"/>
    <n v="13.4"/>
    <x v="2"/>
    <s v="Diesel"/>
    <n v="4.9579999999999996E-5"/>
  </r>
  <r>
    <d v="2023-09-01T00:00:00"/>
    <s v="S022755"/>
    <x v="96"/>
    <s v="PO149156"/>
    <s v="GRN196692"/>
    <n v="101038154"/>
    <s v="BARCODE SCANNER LABEL"/>
    <s v="Macclesfield SK11 0QT"/>
    <n v="13.4"/>
    <x v="2"/>
    <s v="Diesel"/>
    <n v="4.9579999999999996E-5"/>
  </r>
  <r>
    <d v="2023-09-01T00:00:00"/>
    <s v="S022755"/>
    <x v="96"/>
    <s v="PO149250"/>
    <s v="GRN196695"/>
    <n v="101046065"/>
    <s v="VINYL GRAPHICS - A25 EAGLE AIR CARGO JAF GRAPHICS"/>
    <s v="Macclesfield SK11 0QT"/>
    <n v="13.4"/>
    <x v="2"/>
    <s v="Diesel"/>
    <n v="4.9579999999999996E-5"/>
  </r>
  <r>
    <d v="2023-09-01T00:00:00"/>
    <s v="S022755"/>
    <x v="96"/>
    <s v="PO148768"/>
    <s v="GRN196896"/>
    <s v="255-1943-1"/>
    <s v="IDENTIFICATION LABEL -255-1942-1"/>
    <s v="Macclesfield SK11 0QT"/>
    <n v="13.4"/>
    <x v="2"/>
    <s v="Diesel"/>
    <n v="4.9579999999999996E-5"/>
  </r>
  <r>
    <d v="2023-09-01T00:00:00"/>
    <s v="S022755"/>
    <x v="96"/>
    <s v="PO149330"/>
    <s v="GRN197653"/>
    <s v="11538-0122"/>
    <s v="LABEL CAUTION X-RAY ISO"/>
    <s v="Macclesfield SK11 0QT"/>
    <n v="13.4"/>
    <x v="2"/>
    <s v="Diesel"/>
    <n v="4.9579999999999996E-5"/>
  </r>
  <r>
    <d v="2023-09-01T00:00:00"/>
    <s v="S023284"/>
    <x v="19"/>
    <s v="PO143814"/>
    <s v="GRN197673"/>
    <s v="331-8613-1"/>
    <s v="ENCLOSURE ASSY INTEGRATED OVERSIZE VEHICLE AND BAR"/>
    <s v="Leicester LE19 2DT"/>
    <n v="144"/>
    <x v="1"/>
    <s v="Diesel"/>
    <n v="5.3280000000000001E-2"/>
  </r>
  <r>
    <d v="2023-09-01T00:00:00"/>
    <s v="S022755"/>
    <x v="96"/>
    <s v="PO149577"/>
    <s v="GRN197818"/>
    <n v="101042228"/>
    <s v="IR FENCE LOCATION ID LABEL"/>
    <s v="Macclesfield SK11 0QT"/>
    <n v="13.4"/>
    <x v="2"/>
    <s v="Diesel"/>
    <n v="4.9579999999999996E-5"/>
  </r>
  <r>
    <d v="2023-09-01T00:00:00"/>
    <s v="S022755"/>
    <x v="96"/>
    <s v="PO148957"/>
    <s v="GRN197819"/>
    <s v="11538-0130"/>
    <s v="LABEL EMERGENCY STOP ISO"/>
    <s v="Macclesfield SK11 0QT"/>
    <n v="13.4"/>
    <x v="2"/>
    <s v="Diesel"/>
    <n v="4.9579999999999996E-5"/>
  </r>
  <r>
    <d v="2023-09-01T00:00:00"/>
    <s v="S022755"/>
    <x v="96"/>
    <s v="PO149201"/>
    <s v="GRN197820"/>
    <s v="255-1918-1"/>
    <s v="IDENTIFICATION LABEL - 101013550"/>
    <s v="Macclesfield SK11 0QT"/>
    <n v="13.4"/>
    <x v="2"/>
    <s v="Diesel"/>
    <n v="4.9579999999999996E-5"/>
  </r>
  <r>
    <d v="2023-10-01T00:00:00"/>
    <s v="S022755"/>
    <x v="96"/>
    <s v="PO149756"/>
    <s v="GRN198611"/>
    <n v="40206241"/>
    <s v="SERIAL NUMBER AND RATING PLATE - CE - UK"/>
    <s v="Macclesfield SK11 0QT"/>
    <n v="13.4"/>
    <x v="2"/>
    <s v="Diesel"/>
    <n v="4.9579999999999996E-5"/>
  </r>
  <r>
    <d v="2023-10-01T00:00:00"/>
    <s v="S022755"/>
    <x v="96"/>
    <s v="PO149601"/>
    <s v="GRN198614"/>
    <n v="40206241"/>
    <s v="SERIAL NUMBER AND RATING PLATE - CE - UK"/>
    <s v="Macclesfield SK11 0QT"/>
    <n v="13.4"/>
    <x v="2"/>
    <s v="Diesel"/>
    <n v="4.9579999999999996E-5"/>
  </r>
  <r>
    <d v="2023-09-01T00:00:00"/>
    <s v="S023284"/>
    <x v="19"/>
    <s v="PO143814"/>
    <s v="GRN197682"/>
    <s v="340-1041-1"/>
    <s v="JUNCTION BOX TUNNEL"/>
    <s v="Leicester LE19 2DT"/>
    <n v="144"/>
    <x v="1"/>
    <s v="Diesel"/>
    <n v="5.3280000000000001E-2"/>
  </r>
  <r>
    <d v="2023-10-01T00:00:00"/>
    <s v="S022755"/>
    <x v="96"/>
    <s v="PO149652"/>
    <s v="GRN199121"/>
    <n v="101032672"/>
    <s v="VAREX F-GAS LABEL"/>
    <s v="Macclesfield SK11 0QT"/>
    <n v="13.4"/>
    <x v="2"/>
    <s v="Diesel"/>
    <n v="4.9579999999999996E-5"/>
  </r>
  <r>
    <d v="2023-10-01T00:00:00"/>
    <s v="S022755"/>
    <x v="96"/>
    <s v="PO149222"/>
    <s v="GRN199304"/>
    <s v="344-1406-1"/>
    <s v="IDENTIFICATION LABEL - 344-1405-1"/>
    <s v="Macclesfield SK11 0QT"/>
    <n v="13.4"/>
    <x v="2"/>
    <s v="Diesel"/>
    <n v="4.9579999999999996E-5"/>
  </r>
  <r>
    <d v="2023-10-01T00:00:00"/>
    <s v="S022755"/>
    <x v="96"/>
    <s v="PO149911"/>
    <s v="GRN199454"/>
    <s v="255-1926-1"/>
    <s v="IDENTIFICATION LABEL - 23258745"/>
    <s v="Macclesfield SK11 0QT"/>
    <n v="13.4"/>
    <x v="2"/>
    <s v="Diesel"/>
    <n v="4.9579999999999996E-5"/>
  </r>
  <r>
    <d v="2023-10-01T00:00:00"/>
    <s v="S022755"/>
    <x v="96"/>
    <s v="PO149970"/>
    <s v="GRN199456"/>
    <s v="363-1188-1"/>
    <s v="T60 LABEL SET"/>
    <s v="Macclesfield SK11 0QT"/>
    <n v="13.4"/>
    <x v="2"/>
    <s v="Diesel"/>
    <n v="4.9579999999999996E-5"/>
  </r>
  <r>
    <d v="2023-10-01T00:00:00"/>
    <s v="S022755"/>
    <x v="96"/>
    <s v="PO149696"/>
    <s v="GRN199458"/>
    <n v="101030656"/>
    <s v="M60 ZBX GRAPHICS JAF GRAPHICS"/>
    <s v="Macclesfield SK11 0QT"/>
    <n v="13.4"/>
    <x v="2"/>
    <s v="Diesel"/>
    <n v="4.9579999999999996E-5"/>
  </r>
  <r>
    <d v="2023-09-01T00:00:00"/>
    <s v="S001121"/>
    <x v="5"/>
    <s v="PO146384"/>
    <s v="GRN197688"/>
    <s v="11700-6227"/>
    <s v="FACTORYTALK SE SITE EDITION STATION LICENSE"/>
    <s v="Salford M5 4BE"/>
    <n v="103.6"/>
    <x v="2"/>
    <s v="Diesel"/>
    <n v="3.8331999999999998E-4"/>
  </r>
  <r>
    <d v="2023-10-01T00:00:00"/>
    <s v="S022755"/>
    <x v="96"/>
    <s v="PO150115"/>
    <s v="GRN199912"/>
    <n v="88211256"/>
    <s v="LABEL (FRONT PANEL) see 23259321 sht 5"/>
    <s v="Macclesfield SK11 0QT"/>
    <n v="13.4"/>
    <x v="2"/>
    <s v="Diesel"/>
    <n v="4.9579999999999996E-5"/>
  </r>
  <r>
    <d v="2023-10-01T00:00:00"/>
    <s v="S022755"/>
    <x v="96"/>
    <s v="PO150309"/>
    <s v="GRN200157"/>
    <s v="255-1712-1"/>
    <s v="LABEL CAUTION PORTUGUESE 2.0&quot;X0.5&quot;"/>
    <s v="Macclesfield SK11 0QT"/>
    <n v="13.4"/>
    <x v="2"/>
    <s v="Diesel"/>
    <n v="4.9579999999999996E-5"/>
  </r>
  <r>
    <d v="2023-10-01T00:00:00"/>
    <s v="S022755"/>
    <x v="96"/>
    <s v="PO150101"/>
    <s v="GRN200160"/>
    <s v="344-1406-1"/>
    <s v="IDENTIFICATION LABEL - 344-1405-1"/>
    <s v="Macclesfield SK11 0QT"/>
    <n v="13.4"/>
    <x v="2"/>
    <s v="Diesel"/>
    <n v="4.9579999999999996E-5"/>
  </r>
  <r>
    <d v="2023-10-01T00:00:00"/>
    <s v="S022755"/>
    <x v="96"/>
    <s v="PO150339"/>
    <s v="GRN200402"/>
    <n v="40206241"/>
    <s v="SERIAL NUMBER AND RATING PLATE - CE - UK"/>
    <s v="Macclesfield SK11 0QT"/>
    <n v="13.4"/>
    <x v="2"/>
    <s v="Diesel"/>
    <n v="4.9579999999999996E-5"/>
  </r>
  <r>
    <d v="2023-09-01T00:00:00"/>
    <s v="S022670"/>
    <x v="26"/>
    <s v="PO149386"/>
    <s v="GRN197696"/>
    <n v="101032416"/>
    <s v="M12 X 180 R-XPT THROUGHBOLT"/>
    <s v="Congleton CW12 1HR"/>
    <n v="12.8"/>
    <x v="2"/>
    <s v="Diesel"/>
    <n v="4.7360000000000001E-5"/>
  </r>
  <r>
    <d v="2023-11-01T00:00:00"/>
    <s v="S022755"/>
    <x v="96"/>
    <s v="PO149652"/>
    <s v="GRN201421"/>
    <n v="101032672"/>
    <s v="VAREX F-GAS LABEL"/>
    <s v="Macclesfield SK11 0QT"/>
    <n v="13.4"/>
    <x v="2"/>
    <s v="Diesel"/>
    <n v="4.9579999999999996E-5"/>
  </r>
  <r>
    <d v="2023-11-01T00:00:00"/>
    <s v="S022755"/>
    <x v="96"/>
    <s v="PO151130"/>
    <s v="GRN202805"/>
    <n v="101048210"/>
    <s v="RAPISCAN GRAPHICS - M60 MOBILE W/LOUVRE"/>
    <s v="Macclesfield SK11 0QT"/>
    <n v="13.4"/>
    <x v="2"/>
    <s v="Diesel"/>
    <n v="4.9579999999999996E-5"/>
  </r>
  <r>
    <d v="2023-09-01T00:00:00"/>
    <s v="S000892"/>
    <x v="16"/>
    <s v="PO149610"/>
    <s v="GRN197699"/>
    <n v="56207182"/>
    <s v="24VAC EXTERNAL IP66 POWER SUPPLY"/>
    <s v="Stockport SK4 2JT"/>
    <n v="55"/>
    <x v="2"/>
    <s v="Diesel"/>
    <n v="2.0350000000000001E-4"/>
  </r>
  <r>
    <d v="2023-12-01T00:00:00"/>
    <s v="S022755"/>
    <x v="96"/>
    <s v="PO151379"/>
    <s v="GRN203326"/>
    <n v="101032673"/>
    <s v="ETM  F- GAS LABEL"/>
    <s v="Macclesfield SK11 0QT"/>
    <n v="13.4"/>
    <x v="2"/>
    <s v="Diesel"/>
    <n v="4.9579999999999996E-5"/>
  </r>
  <r>
    <d v="2023-12-01T00:00:00"/>
    <s v="S022755"/>
    <x v="96"/>
    <s v="PO151469"/>
    <s v="GRN203328"/>
    <n v="40206241"/>
    <s v="SERIAL NUMBER AND RATING PLATE - CE - UK"/>
    <s v="Macclesfield SK11 0QT"/>
    <n v="13.4"/>
    <x v="2"/>
    <s v="Diesel"/>
    <n v="4.9579999999999996E-5"/>
  </r>
  <r>
    <d v="2023-12-01T00:00:00"/>
    <s v="S022755"/>
    <x v="96"/>
    <s v="PO151603"/>
    <s v="GRN204076"/>
    <s v="255-1943-1"/>
    <s v="IDENTIFICATION LABEL -255-1942-1"/>
    <s v="Macclesfield SK11 0QT"/>
    <n v="13.4"/>
    <x v="2"/>
    <s v="Diesel"/>
    <n v="4.9579999999999996E-5"/>
  </r>
  <r>
    <d v="2023-12-01T00:00:00"/>
    <s v="S022755"/>
    <x v="96"/>
    <s v="PO151719"/>
    <s v="GRN204077"/>
    <s v="361-1376-1"/>
    <s v="LABEL - SCANNING ANGLE +29 / -23 DEG"/>
    <s v="Macclesfield SK11 0QT"/>
    <n v="13.4"/>
    <x v="2"/>
    <s v="Diesel"/>
    <n v="4.9579999999999996E-5"/>
  </r>
  <r>
    <d v="2023-12-01T00:00:00"/>
    <s v="S022755"/>
    <x v="96"/>
    <s v="PO151809"/>
    <s v="GRN204587"/>
    <n v="101049366"/>
    <s v="BATTERY ISOLATOR LABEL"/>
    <s v="Macclesfield SK11 0QT"/>
    <n v="13.4"/>
    <x v="2"/>
    <s v="Diesel"/>
    <n v="4.9579999999999996E-5"/>
  </r>
  <r>
    <d v="2023-12-01T00:00:00"/>
    <s v="S022755"/>
    <x v="96"/>
    <s v="PO151887"/>
    <s v="GRN204594"/>
    <s v="11538-0130"/>
    <s v="LABEL EMERGENCY STOP ISO"/>
    <s v="Macclesfield SK11 0QT"/>
    <n v="13.4"/>
    <x v="2"/>
    <s v="Diesel"/>
    <n v="4.9579999999999996E-5"/>
  </r>
  <r>
    <d v="2023-03-01T00:00:00"/>
    <s v="S023883"/>
    <x v="97"/>
    <s v="PO140507"/>
    <s v="GRN183986"/>
    <n v="42204527"/>
    <s v="POWERED ROLLER CONVEYOR 5.5M LONG"/>
    <s v="Rochdale OL16 4NW"/>
    <n v="133.4"/>
    <x v="2"/>
    <s v="Diesel"/>
    <n v="4.9357999999999997E-4"/>
  </r>
  <r>
    <d v="2023-04-01T00:00:00"/>
    <s v="S023883"/>
    <x v="97"/>
    <s v="PO140507"/>
    <s v="GRN185159"/>
    <n v="42204229"/>
    <s v="PLASTIC BELT CONVEYOR 5.5M LONG"/>
    <s v="Rochdale OL16 4NW"/>
    <n v="133.4"/>
    <x v="2"/>
    <s v="Diesel"/>
    <n v="4.9357999999999997E-4"/>
  </r>
  <r>
    <d v="2023-09-01T00:00:00"/>
    <s v="S024448"/>
    <x v="58"/>
    <s v="PO145372"/>
    <s v="GRN197720"/>
    <n v="10208210"/>
    <s v="ION PUMP CABLE ASSEMBLY"/>
    <s v="California 94560"/>
    <n v="5214"/>
    <x v="0"/>
    <s v="Crude"/>
    <n v="0.4181628"/>
  </r>
  <r>
    <d v="2023-04-01T00:00:00"/>
    <s v="S023883"/>
    <x v="97"/>
    <s v="PO140507"/>
    <s v="GRN186184"/>
    <n v="42204527"/>
    <s v="POWERED ROLLER CONVEYOR 5.5M LONG"/>
    <s v="Rochdale OL16 4NW"/>
    <n v="133.4"/>
    <x v="1"/>
    <s v="Diesel"/>
    <n v="4.2794720000000003E-3"/>
  </r>
  <r>
    <d v="2023-06-01T00:00:00"/>
    <s v="S026186"/>
    <x v="98"/>
    <s v="PO144910"/>
    <s v="GRN190045"/>
    <n v="2"/>
    <s v="COMISSIONING"/>
    <s v="RG27 9XA, Hook"/>
    <n v="310"/>
    <x v="1"/>
    <s v="Diesel"/>
    <n v="0.1147"/>
  </r>
  <r>
    <d v="2023-07-01T00:00:00"/>
    <s v="S026186"/>
    <x v="98"/>
    <s v="PO146427"/>
    <s v="GRN191179"/>
    <n v="101028987"/>
    <s v="UPS SYSTEM 40KVA/23MINUTES"/>
    <s v="RG27 9XA, Hook"/>
    <n v="310"/>
    <x v="1"/>
    <s v="Diesel"/>
    <n v="0.1147"/>
  </r>
  <r>
    <d v="2023-07-01T00:00:00"/>
    <s v="S026186"/>
    <x v="98"/>
    <s v="PO146427"/>
    <s v="GRN191319"/>
    <n v="101028987"/>
    <s v="UPS SYSTEM 40KVA/23MINUTES"/>
    <s v="RG27 9XA, Hook"/>
    <n v="310"/>
    <x v="1"/>
    <s v="Diesel"/>
    <n v="0.1147"/>
  </r>
  <r>
    <d v="2023-07-01T00:00:00"/>
    <s v="S026186"/>
    <x v="98"/>
    <s v="PO146427"/>
    <s v="GRN192016"/>
    <n v="101028987"/>
    <s v="UPS SYSTEM 40KVA/23MINUTES"/>
    <s v="RG27 9XA, Hook"/>
    <n v="310"/>
    <x v="1"/>
    <s v="Diesel"/>
    <n v="0.1147"/>
  </r>
  <r>
    <d v="2023-09-01T00:00:00"/>
    <s v="S001121"/>
    <x v="5"/>
    <s v="PO138278"/>
    <s v="GRN197732"/>
    <n v="50204186"/>
    <s v="8 CHANNEL SOURCE OUTPUT MODULE 24V DC"/>
    <s v="Salford M5 4BE"/>
    <n v="103.6"/>
    <x v="2"/>
    <s v="Diesel"/>
    <n v="3.8331999999999998E-4"/>
  </r>
  <r>
    <d v="2023-07-01T00:00:00"/>
    <s v="S026186"/>
    <x v="98"/>
    <s v="PO146427"/>
    <s v="GRN192378"/>
    <n v="101028987"/>
    <s v="UPS SYSTEM 40KVA/23MINUTES"/>
    <s v="RG27 9XA, Hook"/>
    <n v="310"/>
    <x v="1"/>
    <s v="Diesel"/>
    <n v="0.1147"/>
  </r>
  <r>
    <d v="2023-08-01T00:00:00"/>
    <s v="S026186"/>
    <x v="98"/>
    <s v="PO146427"/>
    <s v="GRN193143"/>
    <n v="101028987"/>
    <s v="UPS SYSTEM 40KVA/23MINUTES"/>
    <s v="RG27 9XA, Hook"/>
    <n v="310"/>
    <x v="1"/>
    <s v="Diesel"/>
    <n v="0.1147"/>
  </r>
  <r>
    <d v="2023-08-01T00:00:00"/>
    <s v="S026186"/>
    <x v="98"/>
    <s v="PO146427"/>
    <s v="GRN194477"/>
    <n v="101028987"/>
    <s v="UPS SYSTEM 40KVA/23MINUTES"/>
    <s v="RG27 9XA, Hook"/>
    <n v="310"/>
    <x v="1"/>
    <s v="Diesel"/>
    <n v="0.1147"/>
  </r>
  <r>
    <d v="2023-08-01T00:00:00"/>
    <s v="S026186"/>
    <x v="98"/>
    <s v="PO146427"/>
    <s v="GRN195204"/>
    <n v="101028987"/>
    <s v="UPS SYSTEM 40KVA/23MINUTES"/>
    <s v="RG27 9XA, Hook"/>
    <n v="310"/>
    <x v="1"/>
    <s v="Diesel"/>
    <n v="0.1147"/>
  </r>
  <r>
    <d v="2023-09-01T00:00:00"/>
    <s v="S026186"/>
    <x v="98"/>
    <s v="PO146427"/>
    <s v="GRN196382"/>
    <n v="101028987"/>
    <s v="UPS SYSTEM 40KVA/23MINUTES"/>
    <s v="RG27 9XA, Hook"/>
    <n v="310"/>
    <x v="1"/>
    <s v="Diesel"/>
    <n v="0.1147"/>
  </r>
  <r>
    <d v="2023-09-01T00:00:00"/>
    <s v="S001121"/>
    <x v="5"/>
    <s v="PO149508"/>
    <s v="GRN197745"/>
    <n v="50200900"/>
    <s v="TERMINAL END BARRIER 1.5MM - GREY"/>
    <s v="Salford M5 4BE"/>
    <n v="103.6"/>
    <x v="2"/>
    <s v="Diesel"/>
    <n v="3.8331999999999998E-4"/>
  </r>
  <r>
    <d v="2023-09-01T00:00:00"/>
    <s v="S026186"/>
    <x v="98"/>
    <s v="PO146427"/>
    <s v="GRN197623"/>
    <n v="101028987"/>
    <s v="UPS SYSTEM 40KVA/23MINUTES"/>
    <s v="RG27 9XA, Hook"/>
    <n v="310"/>
    <x v="1"/>
    <s v="Diesel"/>
    <n v="0.1147"/>
  </r>
  <r>
    <d v="2023-09-01T00:00:00"/>
    <s v="S001121"/>
    <x v="5"/>
    <s v="PO149584"/>
    <s v="GRN197773"/>
    <s v="11700-8852"/>
    <s v="CONTROLLER GUARDLOGIX SERIES 5380 PLC SIL2"/>
    <s v="Salford M5 4BE"/>
    <n v="103.6"/>
    <x v="2"/>
    <s v="Diesel"/>
    <n v="3.8331999999999998E-4"/>
  </r>
  <r>
    <d v="2023-09-01T00:00:00"/>
    <s v="S001047"/>
    <x v="9"/>
    <s v="PO144821"/>
    <s v="GRN197777"/>
    <n v="101026186"/>
    <s v="DIODE 2X8 ELEMENT PHOTO C DWO4 0.3MM THICK"/>
    <s v="81300 Johor Bahru Malaysia"/>
    <n v="6781"/>
    <x v="4"/>
    <s v="Aviation"/>
    <n v="1.1924057587200001"/>
  </r>
  <r>
    <d v="2023-09-01T00:00:00"/>
    <s v="S001047"/>
    <x v="9"/>
    <s v="PO144821"/>
    <s v="GRN197778"/>
    <n v="101026186"/>
    <s v="DIODE 2X8 ELEMENT PHOTO C DWO4 0.3MM THICK"/>
    <s v="81300 Johor Bahru Malaysia"/>
    <n v="6781"/>
    <x v="4"/>
    <s v="Aviation"/>
    <n v="1.1924057587200001"/>
  </r>
  <r>
    <d v="2023-09-01T00:00:00"/>
    <s v="S001047"/>
    <x v="9"/>
    <s v="PO144821"/>
    <s v="GRN197779"/>
    <n v="101026186"/>
    <s v="DIODE 2X8 ELEMENT PHOTO C DWO4 0.3MM THICK"/>
    <s v="81300 Johor Bahru Malaysia"/>
    <n v="6781"/>
    <x v="4"/>
    <s v="Aviation"/>
    <n v="1.1924057587200001"/>
  </r>
  <r>
    <d v="2023-09-01T00:00:00"/>
    <s v="S001047"/>
    <x v="9"/>
    <s v="PO144821"/>
    <s v="GRN197781"/>
    <n v="101026186"/>
    <s v="DIODE 2X8 ELEMENT PHOTO C DWO4 0.3MM THICK"/>
    <s v="81300 Johor Bahru Malaysia"/>
    <n v="6781"/>
    <x v="4"/>
    <s v="Aviation"/>
    <n v="1.1924057587200001"/>
  </r>
  <r>
    <d v="2023-09-01T00:00:00"/>
    <s v="S001047"/>
    <x v="9"/>
    <s v="PO144821"/>
    <s v="GRN197782"/>
    <n v="101026186"/>
    <s v="DIODE 2X8 ELEMENT PHOTO C DWO4 0.3MM THICK"/>
    <s v="81300 Johor Bahru Malaysia"/>
    <n v="6781"/>
    <x v="4"/>
    <s v="Aviation"/>
    <n v="1.1924057587200001"/>
  </r>
  <r>
    <d v="2023-09-01T00:00:00"/>
    <s v="S001047"/>
    <x v="9"/>
    <s v="PO144821"/>
    <s v="GRN197783"/>
    <n v="101026186"/>
    <s v="DIODE 2X8 ELEMENT PHOTO C DWO4 0.3MM THICK"/>
    <s v="81300 Johor Bahru Malaysia"/>
    <n v="6781"/>
    <x v="4"/>
    <s v="Aviation"/>
    <n v="1.1924057587200001"/>
  </r>
  <r>
    <d v="2023-10-01T00:00:00"/>
    <s v="S026186"/>
    <x v="98"/>
    <s v="PO146427"/>
    <s v="GRN199099"/>
    <n v="101028987"/>
    <s v="UPS SYSTEM 40KVA/23MINUTES"/>
    <s v="RG27 9XA, Hook"/>
    <n v="310"/>
    <x v="1"/>
    <s v="Diesel"/>
    <n v="0.1147"/>
  </r>
  <r>
    <d v="2023-09-01T00:00:00"/>
    <s v="S001047"/>
    <x v="9"/>
    <s v="PO144821"/>
    <s v="GRN197785"/>
    <n v="101026186"/>
    <s v="DIODE 2X8 ELEMENT PHOTO C DWO4 0.3MM THICK"/>
    <s v="81300 Johor Bahru Malaysia"/>
    <n v="6781"/>
    <x v="4"/>
    <s v="Aviation"/>
    <n v="1.1924057587200001"/>
  </r>
  <r>
    <d v="2023-09-01T00:00:00"/>
    <s v="S001047"/>
    <x v="9"/>
    <s v="PO144821"/>
    <s v="GRN197786"/>
    <n v="101026186"/>
    <s v="DIODE 2X8 ELEMENT PHOTO C DWO4 0.3MM THICK"/>
    <s v="81300 Johor Bahru Malaysia"/>
    <n v="6781"/>
    <x v="4"/>
    <s v="Aviation"/>
    <n v="1.1924057587200001"/>
  </r>
  <r>
    <d v="2023-09-01T00:00:00"/>
    <s v="S001047"/>
    <x v="9"/>
    <s v="PO144821"/>
    <s v="GRN197788"/>
    <n v="101026186"/>
    <s v="DIODE 2X8 ELEMENT PHOTO C DWO4 0.3MM THICK"/>
    <s v="81300 Johor Bahru Malaysia"/>
    <n v="6781"/>
    <x v="4"/>
    <s v="Aviation"/>
    <n v="1.1924057587200001"/>
  </r>
  <r>
    <d v="2023-09-01T00:00:00"/>
    <s v="S001047"/>
    <x v="9"/>
    <s v="PO144821"/>
    <s v="GRN197793"/>
    <s v="11701-3091"/>
    <s v="SILICON PD - CDW04 - 5X5X10 THK - 8X2 ELEM - M13"/>
    <s v="81300 Johor Bahru Malaysia"/>
    <n v="6781"/>
    <x v="4"/>
    <s v="Aviation"/>
    <n v="1.1924057587200001"/>
  </r>
  <r>
    <d v="2023-10-01T00:00:00"/>
    <s v="S026186"/>
    <x v="98"/>
    <s v="PO146427"/>
    <s v="GRN199654"/>
    <n v="101028987"/>
    <s v="UPS SYSTEM 40KVA/23MINUTES"/>
    <s v="RG27 9XA, Hook"/>
    <n v="310"/>
    <x v="1"/>
    <s v="Diesel"/>
    <n v="0.1147"/>
  </r>
  <r>
    <d v="2023-09-01T00:00:00"/>
    <s v="S001047"/>
    <x v="9"/>
    <s v="PO144821"/>
    <s v="GRN197795"/>
    <s v="11701-3091"/>
    <s v="SILICON PD - CDW04 - 5X5X10 THK - 8X2 ELEM - M13"/>
    <s v="81300 Johor Bahru Malaysia"/>
    <n v="6781"/>
    <x v="4"/>
    <s v="Aviation"/>
    <n v="1.1924057587200001"/>
  </r>
  <r>
    <d v="2023-09-01T00:00:00"/>
    <s v="S001047"/>
    <x v="9"/>
    <s v="PO144580"/>
    <s v="GRN197797"/>
    <n v="66205215"/>
    <s v="2X8 ELEMENT PHOTO DIODE CDWO4 30MM THICK"/>
    <s v="81300 Johor Bahru Malaysia"/>
    <n v="6781"/>
    <x v="4"/>
    <s v="Aviation"/>
    <n v="1.1924057587200001"/>
  </r>
  <r>
    <d v="2023-09-01T00:00:00"/>
    <s v="S001047"/>
    <x v="9"/>
    <s v="PO144580"/>
    <s v="GRN197798"/>
    <n v="66205215"/>
    <s v="2X8 ELEMENT PHOTO DIODE CDWO4 30MM THICK"/>
    <s v="81300 Johor Bahru Malaysia"/>
    <n v="6781"/>
    <x v="4"/>
    <s v="Aviation"/>
    <n v="1.1924057587200001"/>
  </r>
  <r>
    <d v="2023-09-01T00:00:00"/>
    <s v="S001047"/>
    <x v="9"/>
    <s v="PO144580"/>
    <s v="GRN197799"/>
    <n v="66205215"/>
    <s v="2X8 ELEMENT PHOTO DIODE CDWO4 30MM THICK"/>
    <s v="81300 Johor Bahru Malaysia"/>
    <n v="6781"/>
    <x v="4"/>
    <s v="Aviation"/>
    <n v="1.1924057587200001"/>
  </r>
  <r>
    <d v="2023-10-01T00:00:00"/>
    <s v="S026186"/>
    <x v="98"/>
    <s v="PO146427"/>
    <s v="GRN200128"/>
    <n v="101028987"/>
    <s v="UPS SYSTEM 40KVA/23MINUTES"/>
    <s v="RG27 9XA, Hook"/>
    <n v="310"/>
    <x v="1"/>
    <s v="Diesel"/>
    <n v="0.1147"/>
  </r>
  <r>
    <d v="2023-11-01T00:00:00"/>
    <s v="S026186"/>
    <x v="98"/>
    <s v="PO146427"/>
    <s v="GRN202678"/>
    <n v="101028987"/>
    <s v="UPS SYSTEM 40KVA/23MINUTES"/>
    <s v="RG27 9XA, Hook"/>
    <n v="310"/>
    <x v="1"/>
    <s v="Diesel"/>
    <n v="0.1147"/>
  </r>
  <r>
    <d v="2023-11-01T00:00:00"/>
    <s v="S026186"/>
    <x v="98"/>
    <s v="PO146427"/>
    <s v="GRN202857"/>
    <n v="101028987"/>
    <s v="UPS SYSTEM 40KVA/23MINUTES"/>
    <s v="RG27 9XA, Hook"/>
    <n v="310"/>
    <x v="1"/>
    <s v="Diesel"/>
    <n v="0.1147"/>
  </r>
  <r>
    <d v="2023-12-01T00:00:00"/>
    <s v="S026186"/>
    <x v="98"/>
    <s v="PO146427"/>
    <s v="GRN203378"/>
    <n v="101028987"/>
    <s v="UPS SYSTEM 40KVA/23MINUTES"/>
    <s v="RG27 9XA, Hook"/>
    <n v="310"/>
    <x v="1"/>
    <s v="Diesel"/>
    <n v="0.1147"/>
  </r>
  <r>
    <d v="2023-12-01T00:00:00"/>
    <s v="S026186"/>
    <x v="98"/>
    <s v="PO149630"/>
    <s v="GRN203379"/>
    <s v="11701-3574"/>
    <s v="UPS 60KVA 10MIN W/ 480V XFMR CUBICLE"/>
    <s v="RG27 9XA, Hook"/>
    <n v="310"/>
    <x v="1"/>
    <s v="Diesel"/>
    <n v="0.1147"/>
  </r>
  <r>
    <d v="2023-12-01T00:00:00"/>
    <s v="S026186"/>
    <x v="98"/>
    <s v="PO149630"/>
    <s v="GRN203809"/>
    <s v="11701-3574"/>
    <s v="UPS 60KVA 10MIN W/ 480V XFMR CUBICLE"/>
    <s v="RG27 9XA, Hook"/>
    <n v="310"/>
    <x v="1"/>
    <s v="Diesel"/>
    <n v="0.1147"/>
  </r>
  <r>
    <d v="2023-12-01T00:00:00"/>
    <s v="S026186"/>
    <x v="98"/>
    <s v="PO146427"/>
    <s v="GRN203881"/>
    <n v="101028987"/>
    <s v="UPS SYSTEM 40KVA/23MINUTES"/>
    <s v="RG27 9XA, Hook"/>
    <n v="310"/>
    <x v="1"/>
    <s v="Diesel"/>
    <n v="0.1147"/>
  </r>
  <r>
    <d v="2023-12-01T00:00:00"/>
    <s v="S026186"/>
    <x v="98"/>
    <s v="PO149630"/>
    <s v="GRN204480"/>
    <s v="11701-3574"/>
    <s v="UPS 60KVA 10MIN W/ 480V XFMR CUBICLE"/>
    <s v="RG27 9XA, Hook"/>
    <n v="310"/>
    <x v="1"/>
    <s v="Diesel"/>
    <n v="0.1147"/>
  </r>
  <r>
    <d v="2023-02-01T00:00:00"/>
    <s v="S024491"/>
    <x v="99"/>
    <s v="PO141236"/>
    <s v="GRN181310"/>
    <n v="10206775"/>
    <s v="DL205 2-CHANNEL ANALOGUE OUTPUT MODULE"/>
    <s v="Crawley RH10 9QU"/>
    <n v="356"/>
    <x v="2"/>
    <s v="Diesel"/>
    <n v="1.3171999999999999E-3"/>
  </r>
  <r>
    <d v="2023-02-01T00:00:00"/>
    <s v="S024491"/>
    <x v="99"/>
    <s v="PO141786"/>
    <s v="GRN181312"/>
    <n v="10206775"/>
    <s v="DL205 2-CHANNEL ANALOGUE OUTPUT MODULE"/>
    <s v="Crawley RH10 9QU"/>
    <n v="356"/>
    <x v="2"/>
    <s v="Diesel"/>
    <n v="1.3171999999999999E-3"/>
  </r>
  <r>
    <d v="2023-06-01T00:00:00"/>
    <s v="S024491"/>
    <x v="99"/>
    <s v="PO147008"/>
    <s v="GRN190200"/>
    <n v="10206775"/>
    <s v="DL205 2-CHANNEL ANALOGUE OUTPUT MODULE LAMONDE AUT"/>
    <s v="Crawley RH10 9QU"/>
    <n v="356"/>
    <x v="2"/>
    <s v="Diesel"/>
    <n v="1.3171999999999999E-3"/>
  </r>
  <r>
    <d v="2023-09-01T00:00:00"/>
    <s v="S001047"/>
    <x v="9"/>
    <s v="PO144821"/>
    <s v="GRN197814"/>
    <n v="101026186"/>
    <s v="DIODE 2X8 ELEMENT PHOTO CDWO4 0.3MM THICK"/>
    <s v="81300 Johor Bahru Malaysia"/>
    <n v="6781"/>
    <x v="4"/>
    <s v="Aviation"/>
    <n v="1.1924057587200001"/>
  </r>
  <r>
    <d v="2023-09-01T00:00:00"/>
    <s v="S001047"/>
    <x v="9"/>
    <s v="PO144580"/>
    <s v="GRN197815"/>
    <n v="66205215"/>
    <s v="2X8 ELEMENT PHOTO DIODE CDWO4 30MM THICK"/>
    <s v="81300 Johor Bahru Malaysia"/>
    <n v="6781"/>
    <x v="4"/>
    <s v="Aviation"/>
    <n v="1.1924057587200001"/>
  </r>
  <r>
    <d v="2023-09-01T00:00:00"/>
    <s v="S001047"/>
    <x v="9"/>
    <s v="PO144580"/>
    <s v="GRN197816"/>
    <n v="66205215"/>
    <s v="2X8 ELEMENT PHOTO DIODE CDWO4 30MM THICK"/>
    <s v="81300 Johor Bahru Malaysia"/>
    <n v="6781"/>
    <x v="4"/>
    <s v="Aviation"/>
    <n v="1.1924057587200001"/>
  </r>
  <r>
    <d v="2023-09-01T00:00:00"/>
    <s v="S001047"/>
    <x v="9"/>
    <s v="PO144821"/>
    <s v="GRN197817"/>
    <s v="11701-3091"/>
    <s v="SILICON PD - CDW04 - 5X5X10 THK - 8X2 ELEM - M13"/>
    <s v="81300 Johor Bahru Malaysia"/>
    <n v="6781"/>
    <x v="4"/>
    <s v="Aviation"/>
    <n v="1.1924057587200001"/>
  </r>
  <r>
    <d v="2023-07-01T00:00:00"/>
    <s v="S024491"/>
    <x v="99"/>
    <s v="PO146118"/>
    <s v="GRN191926"/>
    <n v="10206776"/>
    <s v="DL205 8-CHANNEL ANALOGUE OUTPUT MODULE LAMONDE AUT"/>
    <s v="Crawley RH10 9QU"/>
    <n v="356"/>
    <x v="2"/>
    <s v="Diesel"/>
    <n v="1.3171999999999999E-3"/>
  </r>
  <r>
    <d v="2023-08-01T00:00:00"/>
    <s v="S024491"/>
    <x v="99"/>
    <s v="PO147982"/>
    <s v="GRN193204"/>
    <n v="10206776"/>
    <s v="DL205 8-CHANNEL ANALOGUE OUTPUT MODULE LAMONDE AUT"/>
    <s v="Crawley RH10 9QU"/>
    <n v="356"/>
    <x v="2"/>
    <s v="Diesel"/>
    <n v="1.3171999999999999E-3"/>
  </r>
  <r>
    <d v="2023-08-01T00:00:00"/>
    <s v="S024491"/>
    <x v="99"/>
    <s v="PO148067"/>
    <s v="GRN194079"/>
    <n v="10206775"/>
    <s v="DL205 2-CHANNEL ANALOGUE OUTPUT MODULE LAMONDE AUT"/>
    <s v="Crawley RH10 9QU"/>
    <n v="356"/>
    <x v="2"/>
    <s v="Diesel"/>
    <n v="1.3171999999999999E-3"/>
  </r>
  <r>
    <d v="2023-09-01T00:00:00"/>
    <s v="S001047"/>
    <x v="9"/>
    <s v="PO144821"/>
    <s v="GRN197821"/>
    <s v="11701-3091"/>
    <s v="SILICON PD - CDW04 - 5X5X10 THK - 8X2 ELEM - M13"/>
    <s v="81300 Johor Bahru Malaysia"/>
    <n v="6781"/>
    <x v="4"/>
    <s v="Aviation"/>
    <n v="1.1924057587200001"/>
  </r>
  <r>
    <d v="2023-09-01T00:00:00"/>
    <s v="S001047"/>
    <x v="9"/>
    <s v="PO144580"/>
    <s v="GRN197822"/>
    <n v="66205215"/>
    <s v="2X8 ELEMENT PHOTO DIODE CDWO4 30MM THICK"/>
    <s v="81300 Johor Bahru Malaysia"/>
    <n v="6781"/>
    <x v="4"/>
    <s v="Aviation"/>
    <n v="1.1924057587200001"/>
  </r>
  <r>
    <d v="2023-09-01T00:00:00"/>
    <s v="S024491"/>
    <x v="99"/>
    <s v="PO148968"/>
    <s v="GRN195639"/>
    <n v="10206776"/>
    <s v="DL205 8-CHANNEL ANALOGUE OUTPUT MODULE LAMONDE AUT"/>
    <s v="Crawley RH10 9QU"/>
    <n v="356"/>
    <x v="2"/>
    <s v="Diesel"/>
    <n v="1.3171999999999999E-3"/>
  </r>
  <r>
    <d v="2023-09-01T00:00:00"/>
    <s v="S024491"/>
    <x v="99"/>
    <s v="PO149120"/>
    <s v="GRN196139"/>
    <n v="10206672"/>
    <s v="DIRECT LOGIC 205 8-CHANNEL ANALOGUE INPUT MODULE"/>
    <s v="Crawley RH10 9QU"/>
    <n v="356"/>
    <x v="2"/>
    <s v="Diesel"/>
    <n v="1.3171999999999999E-3"/>
  </r>
  <r>
    <d v="2023-09-01T00:00:00"/>
    <s v="S001047"/>
    <x v="9"/>
    <s v="PO144821"/>
    <s v="GRN197826"/>
    <n v="101026186"/>
    <s v="DIODE 2X8 ELEMENT PHOTO CDWO4 0.3MM THICK"/>
    <s v="81300 Johor Bahru Malaysia"/>
    <n v="6781"/>
    <x v="4"/>
    <s v="Aviation"/>
    <n v="1.1924057587200001"/>
  </r>
  <r>
    <d v="2023-09-01T00:00:00"/>
    <s v="S024491"/>
    <x v="99"/>
    <s v="PO149181"/>
    <s v="GRN196326"/>
    <n v="10206775"/>
    <s v="DL205 2-CHANNEL ANALOGUE OUTPUT MODULE LAMONDE AUT"/>
    <s v="Crawley RH10 9QU"/>
    <n v="356"/>
    <x v="2"/>
    <s v="Diesel"/>
    <n v="1.3171999999999999E-3"/>
  </r>
  <r>
    <d v="2023-09-01T00:00:00"/>
    <s v="S024491"/>
    <x v="99"/>
    <s v="PO149505"/>
    <s v="GRN197243"/>
    <n v="10206775"/>
    <s v="DL205 2-CHANNEL ANALOGUE OUTPUT MODULE LAMONDE AUT"/>
    <s v="Crawley RH10 9QU"/>
    <n v="356"/>
    <x v="2"/>
    <s v="Diesel"/>
    <n v="1.3171999999999999E-3"/>
  </r>
  <r>
    <d v="2023-11-01T00:00:00"/>
    <s v="S024491"/>
    <x v="99"/>
    <s v="PO151102"/>
    <s v="GRN202091"/>
    <n v="10206776"/>
    <s v="DL205 8-CHANNEL ANALOGUE OUTPUT MODULE LAMONDE AUT"/>
    <s v="Crawley RH10 9QU"/>
    <n v="356"/>
    <x v="2"/>
    <s v="Diesel"/>
    <n v="1.3171999999999999E-3"/>
  </r>
  <r>
    <d v="2023-01-01T00:00:00"/>
    <s v="S022516"/>
    <x v="100"/>
    <s v="PO139991"/>
    <s v="GRN178343"/>
    <n v="5745028"/>
    <s v="M40 EMC METAL CBL GLAND C/W LOCKNUT IP68"/>
    <s v="Greenford UB6 7RL"/>
    <n v="330"/>
    <x v="2"/>
    <s v="Diesel"/>
    <n v="1.2209999999999999E-3"/>
  </r>
  <r>
    <d v="2023-01-01T00:00:00"/>
    <s v="S022516"/>
    <x v="100"/>
    <s v="PO139487"/>
    <s v="GRN178371"/>
    <s v="11700-7431"/>
    <s v="WIRE 6AWG CLASS 6 600V BLACK UL 10107"/>
    <s v="Greenford UB6 7RL"/>
    <n v="330"/>
    <x v="2"/>
    <s v="Diesel"/>
    <n v="1.2209999999999999E-3"/>
  </r>
  <r>
    <d v="2023-01-01T00:00:00"/>
    <s v="S022516"/>
    <x v="100"/>
    <s v="PO138581"/>
    <s v="GRN178392"/>
    <s v="11700-7430"/>
    <s v="WIRE 6AWG CLASS 6 600V GRN/YEL UL 10107"/>
    <s v="Greenford UB6 7RL"/>
    <n v="330"/>
    <x v="2"/>
    <s v="Diesel"/>
    <n v="1.2209999999999999E-3"/>
  </r>
  <r>
    <d v="2023-01-01T00:00:00"/>
    <s v="S022516"/>
    <x v="100"/>
    <s v="PO138684"/>
    <s v="GRN178475"/>
    <s v="255-1640-150"/>
    <s v="CABLE CAT5E 24AWG SUNLIGHT &amp; OIL RESISTANT 150 FT"/>
    <s v="Greenford UB6 7RL"/>
    <n v="330"/>
    <x v="2"/>
    <s v="Diesel"/>
    <n v="1.2209999999999999E-3"/>
  </r>
  <r>
    <d v="2023-09-01T00:00:00"/>
    <s v="S001047"/>
    <x v="9"/>
    <s v="PO144580"/>
    <s v="GRN197841"/>
    <n v="66205215"/>
    <s v="2X8 ELEMENT PHOTO DIODE CDWO4 30MM THICK"/>
    <s v="81300 Johor Bahru Malaysia"/>
    <n v="6781"/>
    <x v="4"/>
    <s v="Aviation"/>
    <n v="1.1924057587200001"/>
  </r>
  <r>
    <d v="2023-01-01T00:00:00"/>
    <s v="S022516"/>
    <x v="100"/>
    <s v="PO141396"/>
    <s v="GRN178753"/>
    <n v="101023228"/>
    <s v="CABLE GLAND INSERT BLACK M20 2 X 5mm"/>
    <s v="Greenford UB6 7RL"/>
    <n v="330"/>
    <x v="2"/>
    <s v="Diesel"/>
    <n v="1.2209999999999999E-3"/>
  </r>
  <r>
    <d v="2023-01-01T00:00:00"/>
    <s v="S022516"/>
    <x v="100"/>
    <s v="PO138683"/>
    <s v="GRN178783"/>
    <s v="11700-7430"/>
    <s v="WIRE 6AWG CLASS 6 600V GRN/YEL UL 10107"/>
    <s v="Greenford UB6 7RL"/>
    <n v="330"/>
    <x v="2"/>
    <s v="Diesel"/>
    <n v="1.2209999999999999E-3"/>
  </r>
  <r>
    <d v="2023-01-01T00:00:00"/>
    <s v="S022516"/>
    <x v="100"/>
    <s v="PO140593"/>
    <s v="GRN179026"/>
    <n v="30200921"/>
    <s v="3G x 4mm2 CABLE STEEL BRAIDED NUMBERED CORES LAPP"/>
    <s v="Greenford UB6 7RL"/>
    <n v="330"/>
    <x v="2"/>
    <s v="Diesel"/>
    <n v="1.2209999999999999E-3"/>
  </r>
  <r>
    <d v="2023-09-01T00:00:00"/>
    <s v="S001047"/>
    <x v="9"/>
    <s v="PO144821"/>
    <s v="GRN197849"/>
    <n v="101026186"/>
    <s v="DIODE 2X8 ELEMENT PHOTO C DWO4 0.3MM THICK"/>
    <s v="81300 Johor Bahru Malaysia"/>
    <n v="6781"/>
    <x v="4"/>
    <s v="Aviation"/>
    <n v="1.1924057587200001"/>
  </r>
  <r>
    <d v="2023-01-01T00:00:00"/>
    <s v="S022516"/>
    <x v="100"/>
    <s v="PO138684"/>
    <s v="GRN179116"/>
    <n v="5745011"/>
    <s v="M16 x 1.5 CABLE GLAND NYLON BLACK IP68 + LOCKNUT"/>
    <s v="Greenford UB6 7RL"/>
    <n v="330"/>
    <x v="2"/>
    <s v="Diesel"/>
    <n v="1.2209999999999999E-3"/>
  </r>
  <r>
    <d v="2023-01-01T00:00:00"/>
    <s v="S022516"/>
    <x v="100"/>
    <s v="PO139487"/>
    <s v="GRN179117"/>
    <n v="5745011"/>
    <s v="M16 X 1.5 CABLE GLAND NYLON BLACK IP68 + LOCKNUT"/>
    <s v="Greenford UB6 7RL"/>
    <n v="330"/>
    <x v="2"/>
    <s v="Diesel"/>
    <n v="1.2209999999999999E-3"/>
  </r>
  <r>
    <d v="2023-01-01T00:00:00"/>
    <s v="S022516"/>
    <x v="100"/>
    <s v="PO138581"/>
    <s v="GRN179121"/>
    <n v="101031647"/>
    <s v="3G x 2.5mm2 CABLE OLFLEX CLASSIC 100 YY"/>
    <s v="Greenford UB6 7RL"/>
    <n v="330"/>
    <x v="2"/>
    <s v="Diesel"/>
    <n v="1.2209999999999999E-3"/>
  </r>
  <r>
    <d v="2023-01-01T00:00:00"/>
    <s v="S022516"/>
    <x v="100"/>
    <s v="PO138684"/>
    <s v="GRN179432"/>
    <n v="5745012"/>
    <s v="M20 x 1.5 CABLE GLAND NYLON BLACK IP68 + LOCKNUT"/>
    <s v="Greenford UB6 7RL"/>
    <n v="330"/>
    <x v="2"/>
    <s v="Diesel"/>
    <n v="1.2209999999999999E-3"/>
  </r>
  <r>
    <d v="2023-01-01T00:00:00"/>
    <s v="S022516"/>
    <x v="100"/>
    <s v="PO137492"/>
    <s v="GRN179435"/>
    <s v="255-1641-150"/>
    <s v="CABLE 3COND 14AWG 600V UL-AWM 150 FT"/>
    <s v="Greenford UB6 7RL"/>
    <n v="330"/>
    <x v="2"/>
    <s v="Diesel"/>
    <n v="1.2209999999999999E-3"/>
  </r>
  <r>
    <d v="2023-01-01T00:00:00"/>
    <s v="S022516"/>
    <x v="100"/>
    <s v="PO138684"/>
    <s v="GRN179539"/>
    <n v="5745012"/>
    <s v="M20 x 1.5 CABLE GLAND NYLON BLACK IP68 + LOCKNUT"/>
    <s v="Greenford UB6 7RL"/>
    <n v="330"/>
    <x v="2"/>
    <s v="Diesel"/>
    <n v="1.2209999999999999E-3"/>
  </r>
  <r>
    <d v="2023-01-01T00:00:00"/>
    <s v="S022516"/>
    <x v="100"/>
    <s v="PO141075"/>
    <s v="GRN179555"/>
    <n v="101031358"/>
    <s v="UNITRONIC LIYCY 3 x 0.14mm2 SHIELDED CABLE"/>
    <s v="Greenford UB6 7RL"/>
    <n v="330"/>
    <x v="2"/>
    <s v="Diesel"/>
    <n v="1.2209999999999999E-3"/>
  </r>
  <r>
    <d v="2023-01-01T00:00:00"/>
    <s v="S022516"/>
    <x v="100"/>
    <s v="PO138181"/>
    <s v="GRN179689"/>
    <n v="3045004"/>
    <s v="5G x 16mm2 STEEL BRAIDED CABLE NUMBERED CORES"/>
    <s v="Greenford UB6 7RL"/>
    <n v="330"/>
    <x v="2"/>
    <s v="Diesel"/>
    <n v="1.2209999999999999E-3"/>
  </r>
  <r>
    <d v="2023-09-01T00:00:00"/>
    <s v="S023373"/>
    <x v="44"/>
    <s v="PO145671"/>
    <s v="GRN197862"/>
    <n v="56202758"/>
    <s v="X-RAY GENERATOR HIGH VOLTAGE POWER SUPPLY"/>
    <s v="Pulborough RH20 2RY"/>
    <n v="420"/>
    <x v="2"/>
    <s v="Diesel"/>
    <n v="1.554E-3"/>
  </r>
  <r>
    <d v="2023-09-01T00:00:00"/>
    <s v="S023373"/>
    <x v="44"/>
    <s v="PO144549"/>
    <s v="GRN197863"/>
    <n v="56202191"/>
    <s v="HIGH VOLTAGE POWER SUPPLY"/>
    <s v="Pulborough RH20 2RY"/>
    <n v="420"/>
    <x v="2"/>
    <s v="Diesel"/>
    <n v="1.554E-3"/>
  </r>
  <r>
    <d v="2023-01-01T00:00:00"/>
    <s v="S022516"/>
    <x v="100"/>
    <s v="PO138683"/>
    <s v="GRN179727"/>
    <s v="11700-2473"/>
    <s v="GLAND INSERT 20X20 6-9 MM CABLE OD FOR SKINTOP CUB"/>
    <s v="Greenford UB6 7RL"/>
    <n v="330"/>
    <x v="2"/>
    <s v="Diesel"/>
    <n v="1.2209999999999999E-3"/>
  </r>
  <r>
    <d v="2023-09-01T00:00:00"/>
    <s v="S001571"/>
    <x v="10"/>
    <s v="PO143523"/>
    <s v="GRN197866"/>
    <s v="11700-5287"/>
    <s v="LASER SCANNER LMS141-15100 SECURITY PRIME"/>
    <s v="St Albans AL1 5BN"/>
    <n v="298"/>
    <x v="2"/>
    <s v="Diesel"/>
    <n v="1.1026E-3"/>
  </r>
  <r>
    <d v="2023-09-01T00:00:00"/>
    <s v="S001571"/>
    <x v="10"/>
    <s v="PO143524"/>
    <s v="GRN197867"/>
    <s v="11700-5287"/>
    <s v="LASER SCANNER LMS141-15100 SECURITY PRIME"/>
    <s v="St Albans AL1 5BN"/>
    <n v="298"/>
    <x v="2"/>
    <s v="Diesel"/>
    <n v="1.1026E-3"/>
  </r>
  <r>
    <d v="2023-01-01T00:00:00"/>
    <s v="S022516"/>
    <x v="100"/>
    <s v="PO139991"/>
    <s v="GRN179728"/>
    <n v="5745029"/>
    <s v="M25 EMC METAL CBL GLAND C/W LOCKNUT IP68"/>
    <s v="Greenford UB6 7RL"/>
    <n v="330"/>
    <x v="2"/>
    <s v="Diesel"/>
    <n v="1.2209999999999999E-3"/>
  </r>
  <r>
    <d v="2023-09-01T00:00:00"/>
    <s v="S001571"/>
    <x v="10"/>
    <s v="PO143525"/>
    <s v="GRN197871"/>
    <s v="11700-5287"/>
    <s v="LASER SCANNER LMS141-15100 SECURITY PRIME"/>
    <s v="St Albans AL1 5BN"/>
    <n v="298"/>
    <x v="2"/>
    <s v="Diesel"/>
    <n v="1.1026E-3"/>
  </r>
  <r>
    <d v="2023-09-01T00:00:00"/>
    <s v="S001571"/>
    <x v="10"/>
    <s v="PO145260"/>
    <s v="GRN197873"/>
    <s v="11700-1538"/>
    <s v="LASER SCANNER 190 DEG  1-40M OBJ DETECTOR"/>
    <s v="St Albans AL1 5BN"/>
    <n v="298"/>
    <x v="2"/>
    <s v="Diesel"/>
    <n v="1.1026E-3"/>
  </r>
  <r>
    <d v="2023-09-01T00:00:00"/>
    <s v="S001571"/>
    <x v="10"/>
    <s v="PO145471"/>
    <s v="GRN197874"/>
    <s v="11700-5373"/>
    <s v="HOOD LASER SENSOR LMS141 SERIES"/>
    <s v="St Albans AL1 5BN"/>
    <n v="298"/>
    <x v="2"/>
    <s v="Diesel"/>
    <n v="1.1026E-3"/>
  </r>
  <r>
    <d v="2023-01-01T00:00:00"/>
    <s v="S022516"/>
    <x v="100"/>
    <s v="PO141671"/>
    <s v="GRN179813"/>
    <n v="34204406"/>
    <s v="SURFACE MOUNT BASE SINGLE LEVER 1 ENTRY M20 H-B 10"/>
    <s v="Greenford UB6 7RL"/>
    <n v="330"/>
    <x v="2"/>
    <s v="Diesel"/>
    <n v="1.2209999999999999E-3"/>
  </r>
  <r>
    <d v="2023-01-01T00:00:00"/>
    <s v="S022516"/>
    <x v="100"/>
    <s v="PO138683"/>
    <s v="GRN179816"/>
    <n v="3045004"/>
    <s v="5G x 16mm2 STEEL BRAIDED CABLE NUMBERED CORES"/>
    <s v="Greenford UB6 7RL"/>
    <n v="330"/>
    <x v="2"/>
    <s v="Diesel"/>
    <n v="1.2209999999999999E-3"/>
  </r>
  <r>
    <d v="2023-01-01T00:00:00"/>
    <s v="S022516"/>
    <x v="100"/>
    <s v="PO139487"/>
    <s v="GRN179817"/>
    <n v="3045004"/>
    <s v="5G X 16MM2 STEEL BRAIDED CABLE NUMBERED CORES"/>
    <s v="Greenford UB6 7RL"/>
    <n v="330"/>
    <x v="2"/>
    <s v="Diesel"/>
    <n v="1.2209999999999999E-3"/>
  </r>
  <r>
    <d v="2023-01-01T00:00:00"/>
    <s v="S022516"/>
    <x v="100"/>
    <s v="PO138684"/>
    <s v="GRN179819"/>
    <s v="255-1639-150"/>
    <s v="CABLE 25COND 18AWG 600V BLK 150 FT"/>
    <s v="Greenford UB6 7RL"/>
    <n v="330"/>
    <x v="2"/>
    <s v="Diesel"/>
    <n v="1.2209999999999999E-3"/>
  </r>
  <r>
    <d v="2023-09-01T00:00:00"/>
    <s v="S001571"/>
    <x v="10"/>
    <s v="PO148203"/>
    <s v="GRN197881"/>
    <n v="101035717"/>
    <s v="ULTRASONIC DISTANCE SENSOR UM30 RANGE 30-350MM"/>
    <s v="St Albans AL1 5BN"/>
    <n v="298"/>
    <x v="2"/>
    <s v="Diesel"/>
    <n v="1.1026E-3"/>
  </r>
  <r>
    <d v="2023-09-01T00:00:00"/>
    <s v="S001571"/>
    <x v="10"/>
    <s v="PO149238"/>
    <s v="GRN197883"/>
    <n v="57205719"/>
    <s v="MOUNTING KIT 1"/>
    <s v="St Albans AL1 5BN"/>
    <n v="298"/>
    <x v="2"/>
    <s v="Diesel"/>
    <n v="1.1026E-3"/>
  </r>
  <r>
    <d v="2023-02-01T00:00:00"/>
    <s v="S022516"/>
    <x v="100"/>
    <s v="PO142823"/>
    <s v="GRN180261"/>
    <s v="11700-2473"/>
    <s v="GLAND INSERT 20X20 6-9 MM CABLE OD FOR SKINTOP CUB"/>
    <s v="Greenford UB6 7RL"/>
    <n v="330"/>
    <x v="2"/>
    <s v="Diesel"/>
    <n v="1.2209999999999999E-3"/>
  </r>
  <r>
    <d v="2023-09-01T00:00:00"/>
    <s v="S001571"/>
    <x v="10"/>
    <s v="PO149238"/>
    <s v="GRN197886"/>
    <n v="57205719"/>
    <s v="MOUNTING KIT 1"/>
    <s v="St Albans AL1 5BN"/>
    <n v="298"/>
    <x v="2"/>
    <s v="Diesel"/>
    <n v="1.1026E-3"/>
  </r>
  <r>
    <d v="2023-02-01T00:00:00"/>
    <s v="S022516"/>
    <x v="100"/>
    <s v="PO138181"/>
    <s v="GRN180389"/>
    <n v="3045004"/>
    <s v="5G x 16mm2 STEEL BRAIDED CABLE NUMBERED CORES"/>
    <s v="Greenford UB6 7RL"/>
    <n v="330"/>
    <x v="2"/>
    <s v="Diesel"/>
    <n v="1.2209999999999999E-3"/>
  </r>
  <r>
    <d v="2023-09-01T00:00:00"/>
    <s v="S001571"/>
    <x v="10"/>
    <s v="PO149374"/>
    <s v="GRN197888"/>
    <n v="57205720"/>
    <s v="MOUNTING KIT 2"/>
    <s v="St Albans AL1 5BN"/>
    <n v="298"/>
    <x v="2"/>
    <s v="Diesel"/>
    <n v="1.1026E-3"/>
  </r>
  <r>
    <d v="2023-02-01T00:00:00"/>
    <s v="S022516"/>
    <x v="100"/>
    <s v="PO141075"/>
    <s v="GRN180566"/>
    <n v="3045121"/>
    <s v="5G x 6.0mm2 CABLE OLFLEX CLASSIC 110SY"/>
    <s v="Greenford UB6 7RL"/>
    <n v="330"/>
    <x v="2"/>
    <s v="Diesel"/>
    <n v="1.2209999999999999E-3"/>
  </r>
  <r>
    <d v="2023-09-01T00:00:00"/>
    <s v="S001571"/>
    <x v="10"/>
    <s v="PO143521"/>
    <s v="GRN197893"/>
    <s v="11700-5287"/>
    <s v="LASER SCANNER LMS141-15100 SECURITY PRIME"/>
    <s v="St Albans AL1 5BN"/>
    <n v="298"/>
    <x v="2"/>
    <s v="Diesel"/>
    <n v="1.1026E-3"/>
  </r>
  <r>
    <d v="2023-02-01T00:00:00"/>
    <s v="S022516"/>
    <x v="100"/>
    <s v="PO140593"/>
    <s v="GRN180568"/>
    <n v="2145027"/>
    <s v="5G X 10MM2 CABLE STEEL BRAIDED COLOURED CORES"/>
    <s v="Greenford UB6 7RL"/>
    <n v="330"/>
    <x v="2"/>
    <s v="Diesel"/>
    <n v="1.2209999999999999E-3"/>
  </r>
  <r>
    <d v="2023-02-01T00:00:00"/>
    <s v="S022516"/>
    <x v="100"/>
    <s v="PO141671"/>
    <s v="GRN180573"/>
    <n v="34204406"/>
    <s v="SURFACE MOUNT BASE SINGLE LEVER 1 ENTRY M20 H-B 10"/>
    <s v="Greenford UB6 7RL"/>
    <n v="330"/>
    <x v="2"/>
    <s v="Diesel"/>
    <n v="1.2209999999999999E-3"/>
  </r>
  <r>
    <d v="2023-02-01T00:00:00"/>
    <s v="S022516"/>
    <x v="100"/>
    <s v="PO141671"/>
    <s v="GRN180700"/>
    <n v="2145029"/>
    <s v="5G X 25MM2 CABLE OLFLEX CLASSIC 100SY"/>
    <s v="Greenford UB6 7RL"/>
    <n v="330"/>
    <x v="2"/>
    <s v="Diesel"/>
    <n v="1.2209999999999999E-3"/>
  </r>
  <r>
    <d v="2023-02-01T00:00:00"/>
    <s v="S022516"/>
    <x v="100"/>
    <s v="PO140593"/>
    <s v="GRN180740"/>
    <s v="11700-2472"/>
    <s v="GLAND INSERT 20X20 4-6mm CABLE OD FOR SKINTOP"/>
    <s v="Greenford UB6 7RL"/>
    <n v="330"/>
    <x v="2"/>
    <s v="Diesel"/>
    <n v="1.2209999999999999E-3"/>
  </r>
  <r>
    <d v="2023-02-01T00:00:00"/>
    <s v="S022516"/>
    <x v="100"/>
    <s v="PO139991"/>
    <s v="GRN180797"/>
    <n v="5745029"/>
    <s v="M25 EMC METAL CBL GLAND C/W LOCKNUT IP68"/>
    <s v="Greenford UB6 7RL"/>
    <n v="330"/>
    <x v="2"/>
    <s v="Diesel"/>
    <n v="1.2209999999999999E-3"/>
  </r>
  <r>
    <d v="2023-02-01T00:00:00"/>
    <s v="S022516"/>
    <x v="100"/>
    <s v="PO142823"/>
    <s v="GRN180798"/>
    <n v="5745011"/>
    <s v="M16 X 1.5 CABLE GLAND NYLON BLACK IP68 + LOCKNUT"/>
    <s v="Greenford UB6 7RL"/>
    <n v="330"/>
    <x v="2"/>
    <s v="Diesel"/>
    <n v="1.2209999999999999E-3"/>
  </r>
  <r>
    <d v="2023-02-01T00:00:00"/>
    <s v="S022516"/>
    <x v="100"/>
    <s v="PO142823"/>
    <s v="GRN180847"/>
    <n v="34204406"/>
    <s v="SURFACE MOUNT BASE SINGLE LEVER 1 ENTRY M20 H-B 10"/>
    <s v="Greenford UB6 7RL"/>
    <n v="330"/>
    <x v="2"/>
    <s v="Diesel"/>
    <n v="1.2209999999999999E-3"/>
  </r>
  <r>
    <d v="2023-02-01T00:00:00"/>
    <s v="S022516"/>
    <x v="100"/>
    <s v="PO140593"/>
    <s v="GRN181173"/>
    <s v="11700-2472"/>
    <s v="GLAND INSERT 20X20 4-6mm CABLE OD FOR SKINTOP"/>
    <s v="Greenford UB6 7RL"/>
    <n v="330"/>
    <x v="2"/>
    <s v="Diesel"/>
    <n v="1.2209999999999999E-3"/>
  </r>
  <r>
    <d v="2023-02-01T00:00:00"/>
    <s v="S022516"/>
    <x v="100"/>
    <s v="PO142521"/>
    <s v="GRN181258"/>
    <n v="2145032"/>
    <s v="M50 EMC METAL CABLE GLAND C/W LOCKNUT IP68"/>
    <s v="Greenford UB6 7RL"/>
    <n v="330"/>
    <x v="2"/>
    <s v="Diesel"/>
    <n v="1.2209999999999999E-3"/>
  </r>
  <r>
    <d v="2023-02-01T00:00:00"/>
    <s v="S022516"/>
    <x v="100"/>
    <s v="PO142823"/>
    <s v="GRN181361"/>
    <n v="101031648"/>
    <s v="2G x 0.75mm2 CABLE OLFLEX CLASSIC 110 YY LAPP 1198"/>
    <s v="Greenford UB6 7RL"/>
    <n v="330"/>
    <x v="2"/>
    <s v="Diesel"/>
    <n v="1.2209999999999999E-3"/>
  </r>
  <r>
    <d v="2023-02-01T00:00:00"/>
    <s v="S022516"/>
    <x v="100"/>
    <s v="PO139487"/>
    <s v="GRN181516"/>
    <n v="5745029"/>
    <s v="M25 EMC METAL CBL GLAND C/W LOCKNUT IP68"/>
    <s v="Greenford UB6 7RL"/>
    <n v="330"/>
    <x v="2"/>
    <s v="Diesel"/>
    <n v="1.2209999999999999E-3"/>
  </r>
  <r>
    <d v="2023-02-01T00:00:00"/>
    <s v="S022516"/>
    <x v="100"/>
    <s v="PO143727"/>
    <s v="GRN181700"/>
    <n v="3145067"/>
    <s v="M16 EMC METAL CBL GLAND C/W LOCKNUT IP68"/>
    <s v="Greenford UB6 7RL"/>
    <n v="330"/>
    <x v="2"/>
    <s v="Diesel"/>
    <n v="1.2209999999999999E-3"/>
  </r>
  <r>
    <d v="2023-09-01T00:00:00"/>
    <s v="S001047"/>
    <x v="9"/>
    <s v="PO144821"/>
    <s v="GRN197920"/>
    <s v="11701-3091"/>
    <s v="SILICON PD - CDW04 - 5X5X10 THK - 8X2 ELEM - M13"/>
    <s v="81300 Johor Bahru Malaysia"/>
    <n v="6781"/>
    <x v="4"/>
    <s v="Aviation"/>
    <n v="1.1924057587200001"/>
  </r>
  <r>
    <d v="2023-02-01T00:00:00"/>
    <s v="S022516"/>
    <x v="100"/>
    <s v="PO143547"/>
    <s v="GRN181701"/>
    <n v="5745030"/>
    <s v="M32 EMC METAL CABLE GLAND C/W LOCKNUT IP68"/>
    <s v="Greenford UB6 7RL"/>
    <n v="330"/>
    <x v="2"/>
    <s v="Diesel"/>
    <n v="1.2209999999999999E-3"/>
  </r>
  <r>
    <d v="2023-02-01T00:00:00"/>
    <s v="S022516"/>
    <x v="100"/>
    <s v="PO142823"/>
    <s v="GRN181717"/>
    <n v="3045004"/>
    <s v="5G X 16MM2 STEEL BRAIDED CABLE NUMBERED CORES"/>
    <s v="Greenford UB6 7RL"/>
    <n v="330"/>
    <x v="2"/>
    <s v="Diesel"/>
    <n v="1.2209999999999999E-3"/>
  </r>
  <r>
    <d v="2023-02-01T00:00:00"/>
    <s v="S022516"/>
    <x v="100"/>
    <s v="PO143547"/>
    <s v="GRN181721"/>
    <s v="11700-2473"/>
    <s v="GLAND INSERT 20X20 6-9 MM CABLE OD FOR SKINTOP CUB"/>
    <s v="Greenford UB6 7RL"/>
    <n v="330"/>
    <x v="2"/>
    <s v="Diesel"/>
    <n v="1.2209999999999999E-3"/>
  </r>
  <r>
    <d v="2023-02-01T00:00:00"/>
    <s v="S022516"/>
    <x v="100"/>
    <s v="PO139991"/>
    <s v="GRN181820"/>
    <n v="5745031"/>
    <s v="M20 EMC METAL CABLE GLAND C/W LOCKNUT IP68"/>
    <s v="Greenford UB6 7RL"/>
    <n v="330"/>
    <x v="2"/>
    <s v="Diesel"/>
    <n v="1.2209999999999999E-3"/>
  </r>
  <r>
    <d v="2023-09-01T00:00:00"/>
    <s v="S001047"/>
    <x v="9"/>
    <s v="PO144821"/>
    <s v="GRN197926"/>
    <n v="101026186"/>
    <s v="DIODE 2X8 ELEMENT PHOTO C DWO4 0.3MM THICK"/>
    <s v="81300 Johor Bahru Malaysia"/>
    <n v="6781"/>
    <x v="4"/>
    <s v="Aviation"/>
    <n v="1.1924057587200001"/>
  </r>
  <r>
    <d v="2023-03-01T00:00:00"/>
    <s v="S022516"/>
    <x v="100"/>
    <s v="PO143909"/>
    <s v="GRN182117"/>
    <n v="3445283"/>
    <s v="HOUSING SIDE ENTRY H-B 10 TS-RO 16"/>
    <s v="Greenford UB6 7RL"/>
    <n v="330"/>
    <x v="2"/>
    <s v="Diesel"/>
    <n v="1.2209999999999999E-3"/>
  </r>
  <r>
    <d v="2023-03-01T00:00:00"/>
    <s v="S022516"/>
    <x v="100"/>
    <s v="PO141910"/>
    <s v="GRN182119"/>
    <s v="11700-2473"/>
    <s v="GLAND INSERT 20X20 6-9 MM CABLE OD FOR SKINTOP CUB"/>
    <s v="Greenford UB6 7RL"/>
    <n v="330"/>
    <x v="2"/>
    <s v="Diesel"/>
    <n v="1.2209999999999999E-3"/>
  </r>
  <r>
    <d v="2023-03-01T00:00:00"/>
    <s v="S022516"/>
    <x v="100"/>
    <s v="PO141910"/>
    <s v="GRN182127"/>
    <n v="101031648"/>
    <s v="2G x 0.75mm2 CABLE OLFLEX CLASSIC 110 YY LAPP 1198"/>
    <s v="Greenford UB6 7RL"/>
    <n v="330"/>
    <x v="2"/>
    <s v="Diesel"/>
    <n v="1.2209999999999999E-3"/>
  </r>
  <r>
    <d v="2023-03-01T00:00:00"/>
    <s v="S022516"/>
    <x v="100"/>
    <s v="PO142521"/>
    <s v="GRN182130"/>
    <n v="2145032"/>
    <s v="M50 EMC METAL CABLE GLAND C/W LOCKNUT IP68"/>
    <s v="Greenford UB6 7RL"/>
    <n v="330"/>
    <x v="2"/>
    <s v="Diesel"/>
    <n v="1.2209999999999999E-3"/>
  </r>
  <r>
    <d v="2023-03-01T00:00:00"/>
    <s v="S022516"/>
    <x v="100"/>
    <s v="PO143547"/>
    <s v="GRN182317"/>
    <s v="255-1639-150"/>
    <s v="CABLE 25COND 18AWG 600V BLK 150 FT"/>
    <s v="Greenford UB6 7RL"/>
    <n v="330"/>
    <x v="2"/>
    <s v="Diesel"/>
    <n v="1.2209999999999999E-3"/>
  </r>
  <r>
    <d v="2023-03-01T00:00:00"/>
    <s v="S022516"/>
    <x v="100"/>
    <s v="PO143547"/>
    <s v="GRN182319"/>
    <s v="11700-2592"/>
    <s v="GLAND INSERT 40X40 9-12 MM CABLE OD FOR SKINTOP CU"/>
    <s v="Greenford UB6 7RL"/>
    <n v="330"/>
    <x v="2"/>
    <s v="Diesel"/>
    <n v="1.2209999999999999E-3"/>
  </r>
  <r>
    <d v="2023-09-01T00:00:00"/>
    <s v="S023284"/>
    <x v="19"/>
    <s v="PO143148"/>
    <s v="GRN197947"/>
    <n v="101034024"/>
    <s v="MAIN CONTROL PANEL"/>
    <s v="Leicester LE19 2DT"/>
    <n v="144"/>
    <x v="1"/>
    <s v="Diesel"/>
    <n v="5.3280000000000001E-2"/>
  </r>
  <r>
    <d v="2023-09-01T00:00:00"/>
    <s v="S023284"/>
    <x v="19"/>
    <s v="PO141359"/>
    <s v="GRN197949"/>
    <s v="361-1010-1"/>
    <s v="P60DV - MAIN CONTROL PANEL"/>
    <s v="Leicester LE19 2DT"/>
    <n v="144"/>
    <x v="1"/>
    <s v="Diesel"/>
    <n v="5.3280000000000001E-2"/>
  </r>
  <r>
    <d v="2023-03-01T00:00:00"/>
    <s v="S022516"/>
    <x v="100"/>
    <s v="PO139487"/>
    <s v="GRN182321"/>
    <n v="3045004"/>
    <s v="5G X 16MM2 STEEL BRAIDED CABLE NUMBERED CORES"/>
    <s v="Greenford UB6 7RL"/>
    <n v="330"/>
    <x v="2"/>
    <s v="Diesel"/>
    <n v="1.2209999999999999E-3"/>
  </r>
  <r>
    <d v="2023-03-01T00:00:00"/>
    <s v="S022516"/>
    <x v="100"/>
    <s v="PO142823"/>
    <s v="GRN182322"/>
    <n v="101031647"/>
    <s v="3G x 2.5mm2 CABLE OLFLEX CLASSIC 100 YY LAPP 00100"/>
    <s v="Greenford UB6 7RL"/>
    <n v="330"/>
    <x v="2"/>
    <s v="Diesel"/>
    <n v="1.2209999999999999E-3"/>
  </r>
  <r>
    <d v="2023-10-01T00:00:00"/>
    <s v="S024099"/>
    <x v="47"/>
    <s v="PO143532"/>
    <s v="GRN200850"/>
    <s v="361-1040-1"/>
    <s v="FIRST FLOOR PLATFORM ASSEMBLY"/>
    <s v="Stafford ST16 3DR"/>
    <n v="49.6"/>
    <x v="3"/>
    <s v="Diesel"/>
    <n v="5.0430800000000005E-2"/>
  </r>
  <r>
    <d v="2023-03-01T00:00:00"/>
    <s v="S022516"/>
    <x v="100"/>
    <s v="PO139518"/>
    <s v="GRN182324"/>
    <s v="255-1639-150"/>
    <s v="CABLE 25COND 18AWG 600V BLK 150 FT"/>
    <s v="Greenford UB6 7RL"/>
    <n v="330"/>
    <x v="2"/>
    <s v="Diesel"/>
    <n v="1.2209999999999999E-3"/>
  </r>
  <r>
    <d v="2023-03-01T00:00:00"/>
    <s v="S022516"/>
    <x v="100"/>
    <s v="PO143473"/>
    <s v="GRN182354"/>
    <n v="101031647"/>
    <s v="3G x 2.5mm2 CABLE OLFLEX CLASSIC 100 YY LAPP 00100"/>
    <s v="Greenford UB6 7RL"/>
    <n v="330"/>
    <x v="2"/>
    <s v="Diesel"/>
    <n v="1.2209999999999999E-3"/>
  </r>
  <r>
    <d v="2023-03-01T00:00:00"/>
    <s v="S022516"/>
    <x v="100"/>
    <s v="PO143548"/>
    <s v="GRN182360"/>
    <s v="11700-2473"/>
    <s v="GLAND INSERT 20X20 6-9 MM CABLE OD FOR SKINTOP CUB"/>
    <s v="Greenford UB6 7RL"/>
    <n v="330"/>
    <x v="2"/>
    <s v="Diesel"/>
    <n v="1.2209999999999999E-3"/>
  </r>
  <r>
    <d v="2023-03-01T00:00:00"/>
    <s v="S022516"/>
    <x v="100"/>
    <s v="PO141910"/>
    <s v="GRN182576"/>
    <s v="255-1640-150"/>
    <s v="CABLE CAT5E 24AWG SUNLIGHT &amp; OIL RESISTANT 150 FT"/>
    <s v="Greenford UB6 7RL"/>
    <n v="330"/>
    <x v="2"/>
    <s v="Diesel"/>
    <n v="1.2209999999999999E-3"/>
  </r>
  <r>
    <d v="2023-03-01T00:00:00"/>
    <s v="S022516"/>
    <x v="100"/>
    <s v="PO141910"/>
    <s v="GRN182577"/>
    <s v="255-1640-150"/>
    <s v="CABLE CAT5E 24AWG SUNLIGHT &amp; OIL RESISTANT 150 FT"/>
    <s v="Greenford UB6 7RL"/>
    <n v="330"/>
    <x v="2"/>
    <s v="Diesel"/>
    <n v="1.2209999999999999E-3"/>
  </r>
  <r>
    <d v="2023-10-01T00:00:00"/>
    <s v="S023884"/>
    <x v="34"/>
    <s v="PO144987"/>
    <s v="GRN197982"/>
    <s v="11700-8535"/>
    <s v="GEARBOX LOW BACKLASH SERVO WORM"/>
    <s v="Stoke-on-Trent ST1 5SQ"/>
    <n v="13.2"/>
    <x v="1"/>
    <s v="Diesel"/>
    <n v="4.8839999999999995E-3"/>
  </r>
  <r>
    <d v="2023-03-01T00:00:00"/>
    <s v="S022516"/>
    <x v="100"/>
    <s v="PO144020"/>
    <s v="GRN182578"/>
    <n v="101031649"/>
    <s v="7G x 0.75mm2 CABLE OLFLEX CLASSIC 110 YY LAPP 1119"/>
    <s v="Greenford UB6 7RL"/>
    <n v="330"/>
    <x v="2"/>
    <s v="Diesel"/>
    <n v="1.2209999999999999E-3"/>
  </r>
  <r>
    <d v="2023-03-01T00:00:00"/>
    <s v="S022516"/>
    <x v="100"/>
    <s v="PO139518"/>
    <s v="GRN182580"/>
    <s v="255-1640-150"/>
    <s v="CABLE CAT5E 24AWG SUNLIGHT &amp; OIL RESISTANT 150 FT"/>
    <s v="Greenford UB6 7RL"/>
    <n v="330"/>
    <x v="2"/>
    <s v="Diesel"/>
    <n v="1.2209999999999999E-3"/>
  </r>
  <r>
    <d v="2023-03-01T00:00:00"/>
    <s v="S022516"/>
    <x v="100"/>
    <s v="PO143473"/>
    <s v="GRN182597"/>
    <n v="34204406"/>
    <s v="SURFACE MOUNT BASE SINGLE LEVER 1 ENTRY M20 H-B 10"/>
    <s v="Greenford UB6 7RL"/>
    <n v="330"/>
    <x v="2"/>
    <s v="Diesel"/>
    <n v="1.2209999999999999E-3"/>
  </r>
  <r>
    <d v="2023-03-01T00:00:00"/>
    <s v="S022516"/>
    <x v="100"/>
    <s v="PO143473"/>
    <s v="GRN182912"/>
    <n v="57205379"/>
    <s v="M25 CABLE GLAND - SKINTOP MS-M-XL"/>
    <s v="Greenford UB6 7RL"/>
    <n v="330"/>
    <x v="2"/>
    <s v="Diesel"/>
    <n v="1.2209999999999999E-3"/>
  </r>
  <r>
    <d v="2023-10-01T00:00:00"/>
    <s v="S001047"/>
    <x v="9"/>
    <s v="PO144580"/>
    <s v="GRN197990"/>
    <n v="66205215"/>
    <s v="2X8 ELEMENT PHOTO DIODE CDWO4 30MM THICK"/>
    <s v="81300 Johor Bahru Malaysia"/>
    <n v="6781"/>
    <x v="4"/>
    <s v="Aviation"/>
    <n v="1.1924057587200001"/>
  </r>
  <r>
    <d v="2023-10-01T00:00:00"/>
    <s v="S000892"/>
    <x v="16"/>
    <s v="PO149227"/>
    <s v="GRN197991"/>
    <n v="101033208"/>
    <s v="THERMOPLASTIC KNURLED KNOB M6 X 8 - BLACK"/>
    <s v="Stockport SK4 2JT"/>
    <n v="55"/>
    <x v="2"/>
    <s v="Diesel"/>
    <n v="2.0350000000000001E-4"/>
  </r>
  <r>
    <d v="2023-10-01T00:00:00"/>
    <s v="S000892"/>
    <x v="16"/>
    <s v="PO149522"/>
    <s v="GRN197992"/>
    <s v="11701-0133"/>
    <s v="BATTERY LITHIUM 3V CR2 EXTENDED TEMPERATURE RANGE"/>
    <s v="Stockport SK4 2JT"/>
    <n v="55"/>
    <x v="2"/>
    <s v="Diesel"/>
    <n v="2.0350000000000001E-4"/>
  </r>
  <r>
    <d v="2023-03-01T00:00:00"/>
    <s v="S022516"/>
    <x v="100"/>
    <s v="PO141671"/>
    <s v="GRN183066"/>
    <n v="3045193"/>
    <s v="5G X 1.5MM2 CABLE STEEL BRAIDED NUMBERED CORES"/>
    <s v="Greenford UB6 7RL"/>
    <n v="330"/>
    <x v="2"/>
    <s v="Diesel"/>
    <n v="1.2209999999999999E-3"/>
  </r>
  <r>
    <d v="2023-03-01T00:00:00"/>
    <s v="S022516"/>
    <x v="100"/>
    <s v="PO143548"/>
    <s v="GRN183087"/>
    <n v="2145032"/>
    <s v="M50 EMC METAL CABLE GLAND C/W LOCKNUT IP68"/>
    <s v="Greenford UB6 7RL"/>
    <n v="330"/>
    <x v="2"/>
    <s v="Diesel"/>
    <n v="1.2209999999999999E-3"/>
  </r>
  <r>
    <d v="2023-03-01T00:00:00"/>
    <s v="S022516"/>
    <x v="100"/>
    <s v="PO142823"/>
    <s v="GRN183336"/>
    <n v="30257932"/>
    <s v="12G X 0.75MM2 CABLE OLFLEX CLASSIC 110SY"/>
    <s v="Greenford UB6 7RL"/>
    <n v="330"/>
    <x v="2"/>
    <s v="Diesel"/>
    <n v="1.2209999999999999E-3"/>
  </r>
  <r>
    <d v="2023-03-01T00:00:00"/>
    <s v="S022516"/>
    <x v="100"/>
    <s v="PO139991"/>
    <s v="GRN183350"/>
    <n v="5745031"/>
    <s v="M20 EMC METAL CABLE GLAND C/W LOCKNUT IP68"/>
    <s v="Greenford UB6 7RL"/>
    <n v="330"/>
    <x v="2"/>
    <s v="Diesel"/>
    <n v="1.2209999999999999E-3"/>
  </r>
  <r>
    <d v="2023-03-01T00:00:00"/>
    <s v="S022516"/>
    <x v="100"/>
    <s v="PO143547"/>
    <s v="GRN183352"/>
    <s v="11700-2472"/>
    <s v="GLAND INSERT 20X20 4-6 MM CABLE OD FOR SKINTOP CUB"/>
    <s v="Greenford UB6 7RL"/>
    <n v="330"/>
    <x v="2"/>
    <s v="Diesel"/>
    <n v="1.2209999999999999E-3"/>
  </r>
  <r>
    <d v="2023-03-01T00:00:00"/>
    <s v="S022516"/>
    <x v="100"/>
    <s v="PO143547"/>
    <s v="GRN183357"/>
    <s v="11700-2472"/>
    <s v="GLAND INSERT 20X20 4-6 MM CABLE OD FOR SKINTOP CUB"/>
    <s v="Greenford UB6 7RL"/>
    <n v="330"/>
    <x v="2"/>
    <s v="Diesel"/>
    <n v="1.2209999999999999E-3"/>
  </r>
  <r>
    <d v="2023-03-01T00:00:00"/>
    <s v="S022516"/>
    <x v="100"/>
    <s v="PO144100"/>
    <s v="GRN183359"/>
    <n v="5745012"/>
    <s v="M20 X 1.5 CABLE GLAND NYLON BLACK IP68 + LOCKNUT"/>
    <s v="Greenford UB6 7RL"/>
    <n v="330"/>
    <x v="2"/>
    <s v="Diesel"/>
    <n v="1.2209999999999999E-3"/>
  </r>
  <r>
    <d v="2023-03-01T00:00:00"/>
    <s v="S022516"/>
    <x v="100"/>
    <s v="PO144087"/>
    <s v="GRN183360"/>
    <n v="5745013"/>
    <s v="M25 X 1.5 CABLE GLAND NYLON BLACK IP68 + LOCKNUT"/>
    <s v="Greenford UB6 7RL"/>
    <n v="330"/>
    <x v="2"/>
    <s v="Diesel"/>
    <n v="1.2209999999999999E-3"/>
  </r>
  <r>
    <d v="2023-03-01T00:00:00"/>
    <s v="S022516"/>
    <x v="100"/>
    <s v="PO141910"/>
    <s v="GRN183503"/>
    <n v="2145032"/>
    <s v="M50 EMC METAL CABLE GLAND C/W LOCKNUT IP68"/>
    <s v="Greenford UB6 7RL"/>
    <n v="330"/>
    <x v="2"/>
    <s v="Diesel"/>
    <n v="1.2209999999999999E-3"/>
  </r>
  <r>
    <d v="2023-03-01T00:00:00"/>
    <s v="S022516"/>
    <x v="100"/>
    <s v="PO138683"/>
    <s v="GRN183507"/>
    <n v="5745029"/>
    <s v="M25 EMC METAL CABLE GLAND C/W LOCKNUT IP68"/>
    <s v="Greenford UB6 7RL"/>
    <n v="330"/>
    <x v="2"/>
    <s v="Diesel"/>
    <n v="1.2209999999999999E-3"/>
  </r>
  <r>
    <d v="2023-03-01T00:00:00"/>
    <s v="S022516"/>
    <x v="100"/>
    <s v="PO141671"/>
    <s v="GRN183508"/>
    <n v="5745031"/>
    <s v="M20 EMC METAL CABLE GLAND C/W LOCKNUT IP68"/>
    <s v="Greenford UB6 7RL"/>
    <n v="330"/>
    <x v="2"/>
    <s v="Diesel"/>
    <n v="1.2209999999999999E-3"/>
  </r>
  <r>
    <d v="2023-03-01T00:00:00"/>
    <s v="S022516"/>
    <x v="100"/>
    <s v="PO139991"/>
    <s v="GRN183605"/>
    <n v="5745028"/>
    <s v="M40 EMC METAL CBL GLAND C/W LOCKNUT IP68"/>
    <s v="Greenford UB6 7RL"/>
    <n v="330"/>
    <x v="2"/>
    <s v="Diesel"/>
    <n v="1.2209999999999999E-3"/>
  </r>
  <r>
    <d v="2023-03-01T00:00:00"/>
    <s v="S022516"/>
    <x v="100"/>
    <s v="PO141671"/>
    <s v="GRN183630"/>
    <n v="5745028"/>
    <s v="M40 EMC METAL CBL GLAND C/W LOCKNUT IP68"/>
    <s v="Greenford UB6 7RL"/>
    <n v="330"/>
    <x v="2"/>
    <s v="Diesel"/>
    <n v="1.2209999999999999E-3"/>
  </r>
  <r>
    <d v="2023-03-01T00:00:00"/>
    <s v="S022516"/>
    <x v="100"/>
    <s v="PO143548"/>
    <s v="GRN183832"/>
    <n v="5745028"/>
    <s v="M40 EMC METAL CBL GLAND C/W LOCKNUT IP68"/>
    <s v="Greenford UB6 7RL"/>
    <n v="330"/>
    <x v="2"/>
    <s v="Diesel"/>
    <n v="1.2209999999999999E-3"/>
  </r>
  <r>
    <d v="2023-03-01T00:00:00"/>
    <s v="S022516"/>
    <x v="100"/>
    <s v="PO143547"/>
    <s v="GRN183835"/>
    <n v="5745028"/>
    <s v="M40 EMC METAL CBL GLAND C/W LOCKNUT IP68"/>
    <s v="Greenford UB6 7RL"/>
    <n v="330"/>
    <x v="2"/>
    <s v="Diesel"/>
    <n v="1.2209999999999999E-3"/>
  </r>
  <r>
    <d v="2023-03-01T00:00:00"/>
    <s v="S022516"/>
    <x v="100"/>
    <s v="PO138684"/>
    <s v="GRN183890"/>
    <s v="255-1639-150"/>
    <s v="CABLE 25COND 18AWG 600V BLK 150 FT"/>
    <s v="Greenford UB6 7RL"/>
    <n v="330"/>
    <x v="2"/>
    <s v="Diesel"/>
    <n v="1.2209999999999999E-3"/>
  </r>
  <r>
    <d v="2023-08-01T00:00:00"/>
    <s v="S002239"/>
    <x v="17"/>
    <s v="PO143492"/>
    <s v="GRN193067"/>
    <n v="101022020"/>
    <s v="TCU - HV, 3.0 ton, -40 to +55 C"/>
    <s v="UT 84104"/>
    <n v="4725"/>
    <x v="4"/>
    <s v="Aviation"/>
    <n v="8.3086819200000015"/>
  </r>
  <r>
    <d v="2023-03-01T00:00:00"/>
    <s v="S022516"/>
    <x v="100"/>
    <s v="PO141910"/>
    <s v="GRN183917"/>
    <n v="2145032"/>
    <s v="M50 EMC METAL CABLE GLAND C/W LOCKNUT IP68"/>
    <s v="Greenford UB6 7RL"/>
    <n v="330"/>
    <x v="2"/>
    <s v="Diesel"/>
    <n v="1.2209999999999999E-3"/>
  </r>
  <r>
    <d v="2023-03-01T00:00:00"/>
    <s v="S022516"/>
    <x v="100"/>
    <s v="PO142823"/>
    <s v="GRN183964"/>
    <n v="2145029"/>
    <s v="5G X 25MM2 CABLE OLFLEX CLASSIC 100SY"/>
    <s v="Greenford UB6 7RL"/>
    <n v="330"/>
    <x v="2"/>
    <s v="Diesel"/>
    <n v="1.2209999999999999E-3"/>
  </r>
  <r>
    <d v="2023-03-01T00:00:00"/>
    <s v="S022516"/>
    <x v="100"/>
    <s v="PO139487"/>
    <s v="GRN183978"/>
    <s v="11700-2472"/>
    <s v="GLAND INSERT 20X20 4-6mm CABLE OD FOR SKINTOP"/>
    <s v="Greenford UB6 7RL"/>
    <n v="330"/>
    <x v="2"/>
    <s v="Diesel"/>
    <n v="1.2209999999999999E-3"/>
  </r>
  <r>
    <d v="2023-10-01T00:00:00"/>
    <s v="S023375"/>
    <x v="13"/>
    <s v="PO142071"/>
    <s v="GRN198015"/>
    <n v="101028765"/>
    <s v="HV CABLE R24SL - R28SL 2MCOMET - P3/250-R24RASL-R"/>
    <s v="Boston Massachusetts"/>
    <n v="3154"/>
    <x v="0"/>
    <s v="Crude"/>
    <n v="2.5295079999999999"/>
  </r>
  <r>
    <d v="2023-10-01T00:00:00"/>
    <s v="S001121"/>
    <x v="5"/>
    <s v="PO148114"/>
    <s v="GRN198016"/>
    <n v="51205947"/>
    <s v="STRATIX 5700 MANAGED SWITCH"/>
    <s v="Salford M5 4BE"/>
    <n v="103.6"/>
    <x v="2"/>
    <s v="Diesel"/>
    <n v="3.8331999999999998E-4"/>
  </r>
  <r>
    <d v="2023-03-01T00:00:00"/>
    <s v="S022516"/>
    <x v="100"/>
    <s v="PO143473"/>
    <s v="GRN183996"/>
    <n v="3045009"/>
    <s v="12G X 0.75MM2 CABLE OLFLEX ROBUST 215C"/>
    <s v="Greenford UB6 7RL"/>
    <n v="330"/>
    <x v="2"/>
    <s v="Diesel"/>
    <n v="1.2209999999999999E-3"/>
  </r>
  <r>
    <d v="2023-04-01T00:00:00"/>
    <s v="S022516"/>
    <x v="100"/>
    <s v="PO141910"/>
    <s v="GRN184610"/>
    <n v="2145029"/>
    <s v="5G X 25MM2 CABLE OLFLEX CLASSIC 100SY"/>
    <s v="Greenford UB6 7RL"/>
    <n v="330"/>
    <x v="2"/>
    <s v="Diesel"/>
    <n v="1.2209999999999999E-3"/>
  </r>
  <r>
    <d v="2023-04-01T00:00:00"/>
    <s v="S022516"/>
    <x v="100"/>
    <s v="PO143547"/>
    <s v="GRN184611"/>
    <s v="255-1640-150"/>
    <s v="CABLE CAT5E 24AWG SUNLIGHT &amp; OIL RESISTANT 150 FT"/>
    <s v="Greenford UB6 7RL"/>
    <n v="330"/>
    <x v="2"/>
    <s v="Diesel"/>
    <n v="1.2209999999999999E-3"/>
  </r>
  <r>
    <d v="2023-10-01T00:00:00"/>
    <s v="S023284"/>
    <x v="19"/>
    <s v="PO146816"/>
    <s v="GRN198020"/>
    <n v="101023697"/>
    <s v="CAR VIEW PLAZA OPERATOR PANEL"/>
    <s v="Leicester LE19 2DT"/>
    <n v="144"/>
    <x v="1"/>
    <s v="Diesel"/>
    <n v="5.3280000000000001E-2"/>
  </r>
  <r>
    <d v="2023-10-01T00:00:00"/>
    <s v="S025431"/>
    <x v="0"/>
    <s v="PO142859"/>
    <s v="GRN198021"/>
    <s v="331-0754-2"/>
    <s v="SOURCE ASSEMBLY - 2 APERTURES WIDE"/>
    <s v="Boston Massachusetts"/>
    <n v="3154"/>
    <x v="0"/>
    <s v="Crude"/>
    <n v="2.5295079999999999"/>
  </r>
  <r>
    <d v="2023-04-01T00:00:00"/>
    <s v="S022516"/>
    <x v="100"/>
    <s v="PO143473"/>
    <s v="GRN184612"/>
    <n v="3045121"/>
    <s v="5G x 6.0mm2 CABLE OLFLEX CLASSIC 110SY"/>
    <s v="Greenford UB6 7RL"/>
    <n v="330"/>
    <x v="2"/>
    <s v="Diesel"/>
    <n v="1.2209999999999999E-3"/>
  </r>
  <r>
    <d v="2023-04-01T00:00:00"/>
    <s v="S022516"/>
    <x v="100"/>
    <s v="PO143548"/>
    <s v="GRN184768"/>
    <s v="11700-7430"/>
    <s v="WIRE 6AWG CLASS 6 600V GRN/YEL UL 10107"/>
    <s v="Greenford UB6 7RL"/>
    <n v="330"/>
    <x v="2"/>
    <s v="Diesel"/>
    <n v="1.2209999999999999E-3"/>
  </r>
  <r>
    <d v="2023-10-01T00:00:00"/>
    <s v="S024190"/>
    <x v="22"/>
    <s v="PO147774"/>
    <s v="GRN198024"/>
    <n v="40259812"/>
    <s v="COWL BASE SEAL"/>
    <s v="Stockport SK4 2JT"/>
    <n v="22.2"/>
    <x v="1"/>
    <s v="Diesel"/>
    <n v="8.2140000000000008E-3"/>
  </r>
  <r>
    <d v="2023-10-01T00:00:00"/>
    <s v="S024190"/>
    <x v="22"/>
    <s v="PO147259"/>
    <s v="GRN198025"/>
    <n v="40259953"/>
    <s v="TICO MOUNTING PAD 50 X 80 X 12.5"/>
    <s v="Stockport SK4 2JT"/>
    <n v="22.2"/>
    <x v="1"/>
    <s v="Diesel"/>
    <n v="8.2140000000000008E-3"/>
  </r>
  <r>
    <d v="2023-10-01T00:00:00"/>
    <s v="S024190"/>
    <x v="22"/>
    <s v="PO147270"/>
    <s v="GRN198026"/>
    <n v="101029156"/>
    <s v="GUIDE BUMP STOP"/>
    <s v="Stockport SK4 2JT"/>
    <n v="22.2"/>
    <x v="1"/>
    <s v="Diesel"/>
    <n v="8.2140000000000008E-3"/>
  </r>
  <r>
    <d v="2023-04-01T00:00:00"/>
    <s v="S022516"/>
    <x v="100"/>
    <s v="PO143477"/>
    <s v="GRN184772"/>
    <n v="101031647"/>
    <s v="3G x 2.5mm2 CABLE OLFLEX CLASSIC 100 YY LAPP 00100"/>
    <s v="Greenford UB6 7RL"/>
    <n v="330"/>
    <x v="2"/>
    <s v="Diesel"/>
    <n v="1.2209999999999999E-3"/>
  </r>
  <r>
    <d v="2023-04-01T00:00:00"/>
    <s v="S022516"/>
    <x v="100"/>
    <s v="PO141910"/>
    <s v="GRN184779"/>
    <s v="255-1640-150"/>
    <s v="CABLE CAT5E 24AWG SUNLIGHT &amp; OIL RESISTANT 150 FT"/>
    <s v="Greenford UB6 7RL"/>
    <n v="330"/>
    <x v="2"/>
    <s v="Diesel"/>
    <n v="1.2209999999999999E-3"/>
  </r>
  <r>
    <d v="2023-04-01T00:00:00"/>
    <s v="S022516"/>
    <x v="100"/>
    <s v="PO138683"/>
    <s v="GRN184994"/>
    <n v="5745028"/>
    <s v="M40 EMC METAL CABLE GLAND C/W LOCKNUT IP68"/>
    <s v="Greenford UB6 7RL"/>
    <n v="330"/>
    <x v="2"/>
    <s v="Diesel"/>
    <n v="1.2209999999999999E-3"/>
  </r>
  <r>
    <d v="2023-04-01T00:00:00"/>
    <s v="S022516"/>
    <x v="100"/>
    <s v="PO143477"/>
    <s v="GRN185016"/>
    <n v="30257932"/>
    <s v="12G X 0.75MM2 CABLE OLFLEX CLASSIC 110SY"/>
    <s v="Greenford UB6 7RL"/>
    <n v="330"/>
    <x v="2"/>
    <s v="Diesel"/>
    <n v="1.2209999999999999E-3"/>
  </r>
  <r>
    <d v="2023-10-01T00:00:00"/>
    <s v="S000892"/>
    <x v="16"/>
    <s v="PO149638"/>
    <s v="GRN198031"/>
    <n v="5745029"/>
    <s v="M25 EMC METAL CBL GLAND C/W LOCKNUT IP68"/>
    <s v="Stockport SK4 2JT"/>
    <n v="55"/>
    <x v="2"/>
    <s v="Diesel"/>
    <n v="2.0350000000000001E-4"/>
  </r>
  <r>
    <d v="2023-10-01T00:00:00"/>
    <s v="S022670"/>
    <x v="26"/>
    <s v="PO149474"/>
    <s v="GRN198032"/>
    <s v="11583-0384"/>
    <s v="SCREW SHCS M10X25MM LG SST"/>
    <s v="Congleton CW12 1HR"/>
    <n v="12.8"/>
    <x v="2"/>
    <s v="Diesel"/>
    <n v="4.7360000000000001E-5"/>
  </r>
  <r>
    <d v="2023-10-01T00:00:00"/>
    <s v="S022670"/>
    <x v="26"/>
    <s v="PO147835"/>
    <s v="GRN198033"/>
    <s v="11700-4139"/>
    <s v="NUT M5 FLANGE NYLOCK 18-8 SST"/>
    <s v="Congleton CW12 1HR"/>
    <n v="12.8"/>
    <x v="2"/>
    <s v="Diesel"/>
    <n v="4.7360000000000001E-5"/>
  </r>
  <r>
    <d v="2023-04-01T00:00:00"/>
    <s v="S022516"/>
    <x v="100"/>
    <s v="PO143473"/>
    <s v="GRN185019"/>
    <n v="30257932"/>
    <s v="12G X 0.75MM2 CABLE OLFLEX CLASSIC 110SY"/>
    <s v="Greenford UB6 7RL"/>
    <n v="330"/>
    <x v="2"/>
    <s v="Diesel"/>
    <n v="1.2209999999999999E-3"/>
  </r>
  <r>
    <d v="2023-04-01T00:00:00"/>
    <s v="S022516"/>
    <x v="100"/>
    <s v="PO141671"/>
    <s v="GRN185123"/>
    <n v="5745031"/>
    <s v="M20 EMC METAL CABLE GLAND C/W LOCKNUT IP68"/>
    <s v="Greenford UB6 7RL"/>
    <n v="330"/>
    <x v="2"/>
    <s v="Diesel"/>
    <n v="1.2209999999999999E-3"/>
  </r>
  <r>
    <d v="2023-04-01T00:00:00"/>
    <s v="S022516"/>
    <x v="100"/>
    <s v="PO142823"/>
    <s v="GRN185130"/>
    <n v="5745011"/>
    <s v="M16 X 1.5 CABLE GLAND NYLON BLACK IP68 + LOCKNUT"/>
    <s v="Greenford UB6 7RL"/>
    <n v="330"/>
    <x v="2"/>
    <s v="Diesel"/>
    <n v="1.2209999999999999E-3"/>
  </r>
  <r>
    <d v="2023-10-01T00:00:00"/>
    <s v="S024448"/>
    <x v="58"/>
    <s v="PO149010"/>
    <s v="GRN198037"/>
    <n v="10208926"/>
    <s v="MODULATOR CONTROL BOARD"/>
    <s v="California 94560"/>
    <n v="5214"/>
    <x v="0"/>
    <s v="Crude"/>
    <n v="0.4181628"/>
  </r>
  <r>
    <d v="2023-04-01T00:00:00"/>
    <s v="S022516"/>
    <x v="100"/>
    <s v="PO139487"/>
    <s v="GRN185131"/>
    <s v="11700-2472"/>
    <s v="GLAND INSERT 20X20 4-6mm CABLE OD FOR SKINTOP"/>
    <s v="Greenford UB6 7RL"/>
    <n v="330"/>
    <x v="2"/>
    <s v="Diesel"/>
    <n v="1.2209999999999999E-3"/>
  </r>
  <r>
    <d v="2023-04-01T00:00:00"/>
    <s v="S022516"/>
    <x v="100"/>
    <s v="PO145048"/>
    <s v="GRN185414"/>
    <n v="101020434"/>
    <s v="M25 COUNTER NUT WITH CUTTING EDGES FOR EMC CONTACT"/>
    <s v="Greenford UB6 7RL"/>
    <n v="330"/>
    <x v="2"/>
    <s v="Diesel"/>
    <n v="1.2209999999999999E-3"/>
  </r>
  <r>
    <d v="2023-04-01T00:00:00"/>
    <s v="S022516"/>
    <x v="100"/>
    <s v="PO143549"/>
    <s v="GRN185515"/>
    <s v="11700-2473"/>
    <s v="GLAND INSERT 20X20 6-9 MM CABLE OD FOR SKINTOP CUB"/>
    <s v="Greenford UB6 7RL"/>
    <n v="330"/>
    <x v="2"/>
    <s v="Diesel"/>
    <n v="1.2209999999999999E-3"/>
  </r>
  <r>
    <d v="2023-04-01T00:00:00"/>
    <s v="S022516"/>
    <x v="100"/>
    <s v="PO139991"/>
    <s v="GRN185716"/>
    <n v="5745028"/>
    <s v="M40 EMC METAL CBL GLAND C/W LOCKNUT IP68"/>
    <s v="Greenford UB6 7RL"/>
    <n v="330"/>
    <x v="2"/>
    <s v="Diesel"/>
    <n v="1.2209999999999999E-3"/>
  </r>
  <r>
    <d v="2023-04-01T00:00:00"/>
    <s v="S022516"/>
    <x v="100"/>
    <s v="PO143549"/>
    <s v="GRN185719"/>
    <n v="5745028"/>
    <s v="M40 EMC METAL CBL GLAND C/W LOCKNUT IP68"/>
    <s v="Greenford UB6 7RL"/>
    <n v="330"/>
    <x v="2"/>
    <s v="Diesel"/>
    <n v="1.2209999999999999E-3"/>
  </r>
  <r>
    <d v="2023-04-01T00:00:00"/>
    <s v="S022516"/>
    <x v="100"/>
    <s v="PO136150"/>
    <s v="GRN185832"/>
    <n v="23203082"/>
    <s v="FIELD CABLES - P60 PORTAL (EMEA)"/>
    <s v="Greenford UB6 7RL"/>
    <n v="330"/>
    <x v="2"/>
    <s v="Diesel"/>
    <n v="1.2209999999999999E-3"/>
  </r>
  <r>
    <d v="2023-04-01T00:00:00"/>
    <s v="S022516"/>
    <x v="100"/>
    <s v="PO141671"/>
    <s v="GRN185849"/>
    <n v="3045193"/>
    <s v="5G X 1.5MM2 CABLE STEEL BRAIDED NUMBERED CORES"/>
    <s v="Greenford UB6 7RL"/>
    <n v="330"/>
    <x v="2"/>
    <s v="Diesel"/>
    <n v="1.2209999999999999E-3"/>
  </r>
  <r>
    <d v="2023-04-01T00:00:00"/>
    <s v="S022516"/>
    <x v="100"/>
    <s v="PO143548"/>
    <s v="GRN185913"/>
    <s v="255-1640-150"/>
    <s v="CABLE CAT5E 24AWG SUNLIGHT &amp; OIL RESISTANT 150 FT"/>
    <s v="Greenford UB6 7RL"/>
    <n v="330"/>
    <x v="2"/>
    <s v="Diesel"/>
    <n v="1.2209999999999999E-3"/>
  </r>
  <r>
    <d v="2023-04-01T00:00:00"/>
    <s v="S022516"/>
    <x v="100"/>
    <s v="PO143657"/>
    <s v="GRN185988"/>
    <n v="101044714"/>
    <s v="2G x 1.5mm2 CABLE STEEL BRAIDED NUMBERED CORES LAP"/>
    <s v="Greenford UB6 7RL"/>
    <n v="330"/>
    <x v="2"/>
    <s v="Diesel"/>
    <n v="1.2209999999999999E-3"/>
  </r>
  <r>
    <d v="2023-04-01T00:00:00"/>
    <s v="S022516"/>
    <x v="100"/>
    <s v="PO136150"/>
    <s v="GRN186144"/>
    <n v="23203082"/>
    <s v="FIELD CABLES - P60 PORTAL (EMEA)"/>
    <s v="Greenford UB6 7RL"/>
    <n v="330"/>
    <x v="2"/>
    <s v="Diesel"/>
    <n v="1.2209999999999999E-3"/>
  </r>
  <r>
    <d v="2023-04-01T00:00:00"/>
    <s v="S022516"/>
    <x v="100"/>
    <s v="PO136150"/>
    <s v="GRN186173"/>
    <n v="23203082"/>
    <s v="FIELD CABLES - P60 PORTAL (EMEA)"/>
    <s v="Greenford UB6 7RL"/>
    <n v="330"/>
    <x v="2"/>
    <s v="Diesel"/>
    <n v="1.2209999999999999E-3"/>
  </r>
  <r>
    <d v="2023-04-01T00:00:00"/>
    <s v="S022516"/>
    <x v="100"/>
    <s v="PO144859"/>
    <s v="GRN186189"/>
    <s v="11700-2472"/>
    <s v="GLAND INSERT 20X20 4-6 MM CABLE OD FOR SKINTOP CUB"/>
    <s v="Greenford UB6 7RL"/>
    <n v="330"/>
    <x v="2"/>
    <s v="Diesel"/>
    <n v="1.2209999999999999E-3"/>
  </r>
  <r>
    <d v="2023-04-01T00:00:00"/>
    <s v="S022516"/>
    <x v="100"/>
    <s v="PO143547"/>
    <s v="GRN186229"/>
    <s v="255-1641-150"/>
    <s v="CABLE 3COND 14AWG 600V UL-AWM 150 FT"/>
    <s v="Greenford UB6 7RL"/>
    <n v="330"/>
    <x v="2"/>
    <s v="Diesel"/>
    <n v="1.2209999999999999E-3"/>
  </r>
  <r>
    <d v="2023-04-01T00:00:00"/>
    <s v="S022516"/>
    <x v="100"/>
    <s v="PO144859"/>
    <s v="GRN186230"/>
    <s v="255-1640-150"/>
    <s v="CABLE CAT5E 24AWG SUNLIGHT &amp; OIL RESISTANT 150 FT"/>
    <s v="Greenford UB6 7RL"/>
    <n v="330"/>
    <x v="2"/>
    <s v="Diesel"/>
    <n v="1.2209999999999999E-3"/>
  </r>
  <r>
    <d v="2023-04-01T00:00:00"/>
    <s v="S022516"/>
    <x v="100"/>
    <s v="PO144859"/>
    <s v="GRN186233"/>
    <n v="5745028"/>
    <s v="M40 EMC METAL CBL GLAND C/W LOCKNUT IP68"/>
    <s v="Greenford UB6 7RL"/>
    <n v="330"/>
    <x v="2"/>
    <s v="Diesel"/>
    <n v="1.2209999999999999E-3"/>
  </r>
  <r>
    <d v="2023-04-01T00:00:00"/>
    <s v="S022516"/>
    <x v="100"/>
    <s v="PO138683"/>
    <s v="GRN186246"/>
    <s v="11700-2472"/>
    <s v="GLAND INSERT 20X20 4-6mm CABLE OD FOR SKINTOP"/>
    <s v="Greenford UB6 7RL"/>
    <n v="330"/>
    <x v="2"/>
    <s v="Diesel"/>
    <n v="1.2209999999999999E-3"/>
  </r>
  <r>
    <d v="2023-05-01T00:00:00"/>
    <s v="S022516"/>
    <x v="100"/>
    <s v="PO143550"/>
    <s v="GRN186497"/>
    <s v="255-1639-150"/>
    <s v="CABLE 25COND 18AWG 600V BLK 150 FT"/>
    <s v="Greenford UB6 7RL"/>
    <n v="330"/>
    <x v="2"/>
    <s v="Diesel"/>
    <n v="1.2209999999999999E-3"/>
  </r>
  <r>
    <d v="2023-05-01T00:00:00"/>
    <s v="S022516"/>
    <x v="100"/>
    <s v="PO145579"/>
    <s v="GRN186626"/>
    <n v="101044714"/>
    <s v="2G X 1.5MM2 CABLE STEEL BRAIDED NUMBERED CORES"/>
    <s v="Greenford UB6 7RL"/>
    <n v="330"/>
    <x v="2"/>
    <s v="Diesel"/>
    <n v="1.2209999999999999E-3"/>
  </r>
  <r>
    <d v="2023-05-01T00:00:00"/>
    <s v="S022516"/>
    <x v="100"/>
    <s v="PO142823"/>
    <s v="GRN186745"/>
    <s v="11700-7430"/>
    <s v="WIRE 6AWG CLASS 6 600V GRN/YEL UL 10107"/>
    <s v="Greenford UB6 7RL"/>
    <n v="330"/>
    <x v="2"/>
    <s v="Diesel"/>
    <n v="1.2209999999999999E-3"/>
  </r>
  <r>
    <d v="2023-05-01T00:00:00"/>
    <s v="S022516"/>
    <x v="100"/>
    <s v="PO145639"/>
    <s v="GRN186778"/>
    <n v="57205379"/>
    <s v="M25 CABLE GLAND - SKINTOP MS-M-XL"/>
    <s v="Greenford UB6 7RL"/>
    <n v="330"/>
    <x v="2"/>
    <s v="Diesel"/>
    <n v="1.2209999999999999E-3"/>
  </r>
  <r>
    <d v="2023-05-01T00:00:00"/>
    <s v="S022516"/>
    <x v="100"/>
    <s v="PO145807"/>
    <s v="GRN186921"/>
    <n v="101044838"/>
    <s v="3G X 1.5MM2 CABLE STEEL BRAIDED NUMBERED CORES"/>
    <s v="Greenford UB6 7RL"/>
    <n v="330"/>
    <x v="2"/>
    <s v="Diesel"/>
    <n v="1.2209999999999999E-3"/>
  </r>
  <r>
    <d v="2023-05-01T00:00:00"/>
    <s v="S022516"/>
    <x v="100"/>
    <s v="PO144284"/>
    <s v="GRN186990"/>
    <n v="5745013"/>
    <s v="M25 X 1.5 CABLE GLAND NYLON BLACK IP68 + LOCKNUT"/>
    <s v="Greenford UB6 7RL"/>
    <n v="330"/>
    <x v="2"/>
    <s v="Diesel"/>
    <n v="1.2209999999999999E-3"/>
  </r>
  <r>
    <d v="2023-05-01T00:00:00"/>
    <s v="S022516"/>
    <x v="100"/>
    <s v="PO145798"/>
    <s v="GRN186991"/>
    <n v="3445283"/>
    <s v="HOUSING SIDE ENTRY H-B 10 TS-RO 16"/>
    <s v="Greenford UB6 7RL"/>
    <n v="330"/>
    <x v="2"/>
    <s v="Diesel"/>
    <n v="1.2209999999999999E-3"/>
  </r>
  <r>
    <d v="2023-05-01T00:00:00"/>
    <s v="S022516"/>
    <x v="100"/>
    <s v="PO143480"/>
    <s v="GRN187360"/>
    <n v="101031647"/>
    <s v="3G x 2.5mm2 CABLE OLFLEX CLASSIC 100 YY LAPP 00100"/>
    <s v="Greenford UB6 7RL"/>
    <n v="330"/>
    <x v="2"/>
    <s v="Diesel"/>
    <n v="1.2209999999999999E-3"/>
  </r>
  <r>
    <d v="2023-05-01T00:00:00"/>
    <s v="S022516"/>
    <x v="100"/>
    <s v="PO145771"/>
    <s v="GRN187439"/>
    <n v="5745011"/>
    <s v="M16 X 1.5 CABLE GLAND NYLON BLACK IP68 + LOCKNUT"/>
    <s v="Greenford UB6 7RL"/>
    <n v="330"/>
    <x v="2"/>
    <s v="Diesel"/>
    <n v="1.2209999999999999E-3"/>
  </r>
  <r>
    <d v="2023-05-01T00:00:00"/>
    <s v="S022516"/>
    <x v="100"/>
    <s v="PO145771"/>
    <s v="GRN187612"/>
    <n v="5745028"/>
    <s v="M40 EMC METAL CBL GLAND C/W LOCKNUT IP68"/>
    <s v="Greenford UB6 7RL"/>
    <n v="330"/>
    <x v="2"/>
    <s v="Diesel"/>
    <n v="1.2209999999999999E-3"/>
  </r>
  <r>
    <d v="2023-05-01T00:00:00"/>
    <s v="S022516"/>
    <x v="100"/>
    <s v="PO143548"/>
    <s v="GRN187631"/>
    <s v="255-1641-150"/>
    <s v="CABLE 3COND 14AWG 600V UL-AWM 150 FT"/>
    <s v="Greenford UB6 7RL"/>
    <n v="330"/>
    <x v="2"/>
    <s v="Diesel"/>
    <n v="1.2209999999999999E-3"/>
  </r>
  <r>
    <d v="2023-05-01T00:00:00"/>
    <s v="S022516"/>
    <x v="100"/>
    <s v="PO145048"/>
    <s v="GRN187633"/>
    <s v="255-1640-150"/>
    <s v="CABLE CAT5E 24AWG SUNLIGHT &amp; OIL RESISTANT 150 FT"/>
    <s v="Greenford UB6 7RL"/>
    <n v="330"/>
    <x v="2"/>
    <s v="Diesel"/>
    <n v="1.2209999999999999E-3"/>
  </r>
  <r>
    <d v="2023-05-01T00:00:00"/>
    <s v="S022516"/>
    <x v="100"/>
    <s v="PO145940"/>
    <s v="GRN187713"/>
    <n v="5745030"/>
    <s v="M32 EMC METAL CABLE GLAND C/W LOCKNUT IP68"/>
    <s v="Greenford UB6 7RL"/>
    <n v="330"/>
    <x v="2"/>
    <s v="Diesel"/>
    <n v="1.2209999999999999E-3"/>
  </r>
  <r>
    <d v="2023-05-01T00:00:00"/>
    <s v="S022516"/>
    <x v="100"/>
    <s v="PO145048"/>
    <s v="GRN187929"/>
    <s v="255-1640-150"/>
    <s v="CABLE CAT5E 24AWG SUNLIGHT &amp; OIL RESISTANT 150 FT"/>
    <s v="Greenford UB6 7RL"/>
    <n v="330"/>
    <x v="2"/>
    <s v="Diesel"/>
    <n v="1.2209999999999999E-3"/>
  </r>
  <r>
    <d v="2023-05-01T00:00:00"/>
    <s v="S022516"/>
    <x v="100"/>
    <s v="PO145848"/>
    <s v="GRN187930"/>
    <s v="255-1639-150"/>
    <s v="CABLE 25COND 18AWG 600V BLACK 150 FT"/>
    <s v="Greenford UB6 7RL"/>
    <n v="330"/>
    <x v="2"/>
    <s v="Diesel"/>
    <n v="1.2209999999999999E-3"/>
  </r>
  <r>
    <d v="2023-05-01T00:00:00"/>
    <s v="S022516"/>
    <x v="100"/>
    <s v="PO141910"/>
    <s v="GRN188268"/>
    <n v="34204406"/>
    <s v="SURFACE MOUNT BASE SINGLE LEVER 1 ENTRY M20 H-B 10"/>
    <s v="Greenford UB6 7RL"/>
    <n v="330"/>
    <x v="2"/>
    <s v="Diesel"/>
    <n v="1.2209999999999999E-3"/>
  </r>
  <r>
    <d v="2023-05-01T00:00:00"/>
    <s v="S022516"/>
    <x v="100"/>
    <s v="PO143477"/>
    <s v="GRN188270"/>
    <n v="34204406"/>
    <s v="SURFACE MOUNT BASE SINGLE LEVER 1 ENTRY M20 H-B 10"/>
    <s v="Greenford UB6 7RL"/>
    <n v="330"/>
    <x v="2"/>
    <s v="Diesel"/>
    <n v="1.2209999999999999E-3"/>
  </r>
  <r>
    <d v="2023-05-01T00:00:00"/>
    <s v="S022516"/>
    <x v="100"/>
    <s v="PO143694"/>
    <s v="GRN188326"/>
    <s v="11700-8710"/>
    <s v="CABLE 3COND 16AWG 600V UL-AWM"/>
    <s v="Greenford UB6 7RL"/>
    <n v="330"/>
    <x v="2"/>
    <s v="Diesel"/>
    <n v="1.2209999999999999E-3"/>
  </r>
  <r>
    <d v="2023-06-01T00:00:00"/>
    <s v="S022516"/>
    <x v="100"/>
    <s v="PO143548"/>
    <s v="GRN188676"/>
    <n v="3045004"/>
    <s v="5G X 16MM2 STEEL BRAIDED CABLE NUMBERED CORES"/>
    <s v="Greenford UB6 7RL"/>
    <n v="330"/>
    <x v="2"/>
    <s v="Diesel"/>
    <n v="1.2209999999999999E-3"/>
  </r>
  <r>
    <d v="2023-06-01T00:00:00"/>
    <s v="S022516"/>
    <x v="100"/>
    <s v="PO144100"/>
    <s v="GRN188679"/>
    <n v="5745012"/>
    <s v="M20 X 1.5 CABLE GLAND NYLON BLACK IP68 + LOCKNUT"/>
    <s v="Greenford UB6 7RL"/>
    <n v="330"/>
    <x v="2"/>
    <s v="Diesel"/>
    <n v="1.2209999999999999E-3"/>
  </r>
  <r>
    <d v="2023-06-01T00:00:00"/>
    <s v="S022516"/>
    <x v="100"/>
    <s v="PO143481"/>
    <s v="GRN188861"/>
    <n v="101031647"/>
    <s v="3G x 2.5mm2 CABLE OLFLEX CLASSIC 100 YY LAPP 00100"/>
    <s v="Greenford UB6 7RL"/>
    <n v="330"/>
    <x v="2"/>
    <s v="Diesel"/>
    <n v="1.2209999999999999E-3"/>
  </r>
  <r>
    <d v="2023-06-01T00:00:00"/>
    <s v="S022516"/>
    <x v="100"/>
    <s v="PO141910"/>
    <s v="GRN188986"/>
    <n v="5745012"/>
    <s v="M20 X 1.5 CABLE GLAND NYLON BLACK IP68 + LOCKNUT"/>
    <s v="Greenford UB6 7RL"/>
    <n v="330"/>
    <x v="2"/>
    <s v="Diesel"/>
    <n v="1.2209999999999999E-3"/>
  </r>
  <r>
    <d v="2023-06-01T00:00:00"/>
    <s v="S022516"/>
    <x v="100"/>
    <s v="PO144859"/>
    <s v="GRN189067"/>
    <n v="3045004"/>
    <s v="5G X 16MM2 STEEL BRAIDED CABLE NUMBERED CORES"/>
    <s v="Greenford UB6 7RL"/>
    <n v="330"/>
    <x v="2"/>
    <s v="Diesel"/>
    <n v="1.2209999999999999E-3"/>
  </r>
  <r>
    <d v="2023-06-01T00:00:00"/>
    <s v="S022516"/>
    <x v="100"/>
    <s v="PO145848"/>
    <s v="GRN189481"/>
    <s v="255-1639-150"/>
    <s v="CABLE 25COND 18AWG 600V BLACK 150 FT"/>
    <s v="Greenford UB6 7RL"/>
    <n v="330"/>
    <x v="2"/>
    <s v="Diesel"/>
    <n v="1.2209999999999999E-3"/>
  </r>
  <r>
    <d v="2023-06-01T00:00:00"/>
    <s v="S022516"/>
    <x v="100"/>
    <s v="PO145848"/>
    <s v="GRN189493"/>
    <s v="255-1639-150"/>
    <s v="CABLE 25COND 18AWG 600V BLACK 150 FT"/>
    <s v="Greenford UB6 7RL"/>
    <n v="330"/>
    <x v="2"/>
    <s v="Diesel"/>
    <n v="1.2209999999999999E-3"/>
  </r>
  <r>
    <d v="2023-06-01T00:00:00"/>
    <s v="S022516"/>
    <x v="100"/>
    <s v="PO145048"/>
    <s v="GRN189522"/>
    <s v="255-1640-150"/>
    <s v="CABLE CAT5E 24AWG SUNLIGHT &amp; OIL RESISTANT 150 FT"/>
    <s v="Greenford UB6 7RL"/>
    <n v="330"/>
    <x v="2"/>
    <s v="Diesel"/>
    <n v="1.2209999999999999E-3"/>
  </r>
  <r>
    <d v="2023-06-01T00:00:00"/>
    <s v="S022516"/>
    <x v="100"/>
    <s v="PO145048"/>
    <s v="GRN189803"/>
    <s v="255-1640-150"/>
    <s v="CABLE CAT5E 24AWG SUNLIGHT &amp; OIL RESISTANT 150 FT"/>
    <s v="Greenford UB6 7RL"/>
    <n v="330"/>
    <x v="2"/>
    <s v="Diesel"/>
    <n v="1.2209999999999999E-3"/>
  </r>
  <r>
    <d v="2023-06-01T00:00:00"/>
    <s v="S022516"/>
    <x v="100"/>
    <s v="PO144859"/>
    <s v="GRN189841"/>
    <n v="3045004"/>
    <s v="5G X 16MM2 STEEL BRAIDED CABLE NUMBERED CORES"/>
    <s v="Greenford UB6 7RL"/>
    <n v="330"/>
    <x v="2"/>
    <s v="Diesel"/>
    <n v="1.2209999999999999E-3"/>
  </r>
  <r>
    <d v="2023-10-01T00:00:00"/>
    <s v="S001047"/>
    <x v="9"/>
    <s v="PO144580"/>
    <s v="GRN198085"/>
    <n v="66205215"/>
    <s v="2X8 ELEMENT PHOTO DIODE CDWO4 30MM THICK"/>
    <s v="81300 Johor Bahru Malaysia"/>
    <n v="6781"/>
    <x v="4"/>
    <s v="Aviation"/>
    <n v="1.1924057587200001"/>
  </r>
  <r>
    <d v="2023-06-01T00:00:00"/>
    <s v="S022516"/>
    <x v="100"/>
    <s v="PO142823"/>
    <s v="GRN189912"/>
    <n v="5745011"/>
    <s v="M16 X 1.5 CABLE GLAND NYLON BLACK IP68 + LOCKNUT"/>
    <s v="Greenford UB6 7RL"/>
    <n v="330"/>
    <x v="2"/>
    <s v="Diesel"/>
    <n v="1.2209999999999999E-3"/>
  </r>
  <r>
    <d v="2023-10-01T00:00:00"/>
    <s v="S001047"/>
    <x v="9"/>
    <s v="PO144821"/>
    <s v="GRN198088"/>
    <s v="11701-3091"/>
    <s v="SILICON PD - CDW04 - 5X5X10 THK - 8X2 ELEM - M13"/>
    <s v="81300 Johor Bahru Malaysia"/>
    <n v="6781"/>
    <x v="4"/>
    <s v="Aviation"/>
    <n v="1.1924057587200001"/>
  </r>
  <r>
    <d v="2023-06-01T00:00:00"/>
    <s v="S022516"/>
    <x v="100"/>
    <s v="PO139487"/>
    <s v="GRN190376"/>
    <s v="11700-2472"/>
    <s v="GLAND INSERT 20X20 4-6mm CABLE OD FOR SKINTOP"/>
    <s v="Greenford UB6 7RL"/>
    <n v="330"/>
    <x v="2"/>
    <s v="Diesel"/>
    <n v="1.2209999999999999E-3"/>
  </r>
  <r>
    <d v="2023-06-01T00:00:00"/>
    <s v="S022516"/>
    <x v="100"/>
    <s v="PO144859"/>
    <s v="GRN190430"/>
    <n v="3045004"/>
    <s v="5G X 16MM2 STEEL BRAIDED CABLE NUMBERED CORES"/>
    <s v="Greenford UB6 7RL"/>
    <n v="330"/>
    <x v="2"/>
    <s v="Diesel"/>
    <n v="1.2209999999999999E-3"/>
  </r>
  <r>
    <d v="2023-10-01T00:00:00"/>
    <s v="S023413"/>
    <x v="15"/>
    <s v="PO148548"/>
    <s v="GRN198091"/>
    <n v="101048341"/>
    <s v="VISY ACCR ELECTRICAL HARDWARE"/>
    <s v="33100 Tampere, Finland"/>
    <n v="3916"/>
    <x v="2"/>
    <s v="Diesel"/>
    <n v="3.9815929999999999E-2"/>
  </r>
  <r>
    <d v="2023-07-01T00:00:00"/>
    <s v="S022516"/>
    <x v="100"/>
    <s v="PO143482"/>
    <s v="GRN191084"/>
    <n v="34204406"/>
    <s v="SURFACE MOUNT BASE SINGLE LEVER 1 ENTRY M20 H-B 10"/>
    <s v="Greenford UB6 7RL"/>
    <n v="330"/>
    <x v="2"/>
    <s v="Diesel"/>
    <n v="1.2209999999999999E-3"/>
  </r>
  <r>
    <d v="2023-07-01T00:00:00"/>
    <s v="S022516"/>
    <x v="100"/>
    <s v="PO144716"/>
    <s v="GRN191099"/>
    <n v="101020434"/>
    <s v="M25 COUNTER NUT WITH CUTTING EDGES FOR EMC CONTACT"/>
    <s v="Greenford UB6 7RL"/>
    <n v="330"/>
    <x v="2"/>
    <s v="Diesel"/>
    <n v="1.2209999999999999E-3"/>
  </r>
  <r>
    <d v="2023-07-01T00:00:00"/>
    <s v="S022516"/>
    <x v="100"/>
    <s v="PO145202"/>
    <s v="GRN191101"/>
    <n v="101044714"/>
    <s v="2G X 1.5MM2 CABLE STEEL BRAIDED NUMBERED CORES"/>
    <s v="Greenford UB6 7RL"/>
    <n v="330"/>
    <x v="2"/>
    <s v="Diesel"/>
    <n v="1.2209999999999999E-3"/>
  </r>
  <r>
    <d v="2023-07-01T00:00:00"/>
    <s v="S022516"/>
    <x v="100"/>
    <s v="PO146129"/>
    <s v="GRN191316"/>
    <s v="255-1639-330"/>
    <s v="CABLE 25COND 18AWG 600V BLK 330 FT"/>
    <s v="Greenford UB6 7RL"/>
    <n v="330"/>
    <x v="2"/>
    <s v="Diesel"/>
    <n v="1.2209999999999999E-3"/>
  </r>
  <r>
    <d v="2023-07-01T00:00:00"/>
    <s v="S022516"/>
    <x v="100"/>
    <s v="PO144716"/>
    <s v="GRN191634"/>
    <n v="30257932"/>
    <s v="12G X 0.75MM2 CABLE OLFLEX CLASSIC 110SY"/>
    <s v="Greenford UB6 7RL"/>
    <n v="330"/>
    <x v="2"/>
    <s v="Diesel"/>
    <n v="1.2209999999999999E-3"/>
  </r>
  <r>
    <d v="2023-07-01T00:00:00"/>
    <s v="S022516"/>
    <x v="100"/>
    <s v="PO143550"/>
    <s v="GRN191639"/>
    <s v="255-1640-150"/>
    <s v="CABLE CAT5E 24AWG SUNLIGHT &amp; OIL RESISTANT 150 FT"/>
    <s v="Greenford UB6 7RL"/>
    <n v="330"/>
    <x v="2"/>
    <s v="Diesel"/>
    <n v="1.2209999999999999E-3"/>
  </r>
  <r>
    <d v="2023-07-01T00:00:00"/>
    <s v="S022516"/>
    <x v="100"/>
    <s v="PO144716"/>
    <s v="GRN191641"/>
    <s v="11700-2472"/>
    <s v="GLAND INSERT 20X20 4-6 MM CABLE OD FOR SKINTOP CUB"/>
    <s v="Greenford UB6 7RL"/>
    <n v="330"/>
    <x v="2"/>
    <s v="Diesel"/>
    <n v="1.2209999999999999E-3"/>
  </r>
  <r>
    <d v="2023-07-01T00:00:00"/>
    <s v="S022516"/>
    <x v="100"/>
    <s v="PO144716"/>
    <s v="GRN191643"/>
    <s v="11700-2592"/>
    <s v="GLAND INSERT 40X40 9-12 MM CABLE OD FOR SKINTOP CU"/>
    <s v="Greenford UB6 7RL"/>
    <n v="330"/>
    <x v="2"/>
    <s v="Diesel"/>
    <n v="1.2209999999999999E-3"/>
  </r>
  <r>
    <d v="2023-07-01T00:00:00"/>
    <s v="S022516"/>
    <x v="100"/>
    <s v="PO145202"/>
    <s v="GRN191645"/>
    <n v="5745029"/>
    <s v="M25 EMC METAL CBL GLAND C/W LOCKNUT IP68"/>
    <s v="Greenford UB6 7RL"/>
    <n v="330"/>
    <x v="2"/>
    <s v="Diesel"/>
    <n v="1.2209999999999999E-3"/>
  </r>
  <r>
    <d v="2023-07-01T00:00:00"/>
    <s v="S022516"/>
    <x v="100"/>
    <s v="PO144716"/>
    <s v="GRN191837"/>
    <s v="11700-2473"/>
    <s v="GLAND INSERT 20X20 6-9 MM CABLE OD FOR SKINTOP CUB"/>
    <s v="Greenford UB6 7RL"/>
    <n v="330"/>
    <x v="2"/>
    <s v="Diesel"/>
    <n v="1.2209999999999999E-3"/>
  </r>
  <r>
    <d v="2023-07-01T00:00:00"/>
    <s v="S022516"/>
    <x v="100"/>
    <s v="PO143550"/>
    <s v="GRN191908"/>
    <s v="11700-7430"/>
    <s v="WIRE 6AWG CLASS 6 600V GRN/YEL UL 10107"/>
    <s v="Greenford UB6 7RL"/>
    <n v="330"/>
    <x v="2"/>
    <s v="Diesel"/>
    <n v="1.2209999999999999E-3"/>
  </r>
  <r>
    <d v="2023-07-01T00:00:00"/>
    <s v="S022516"/>
    <x v="100"/>
    <s v="PO145202"/>
    <s v="GRN191972"/>
    <s v="11700-7430"/>
    <s v="WIRE 6AWG CLASS 6 600V GRN/YEL UL 10107"/>
    <s v="Greenford UB6 7RL"/>
    <n v="330"/>
    <x v="2"/>
    <s v="Diesel"/>
    <n v="1.2209999999999999E-3"/>
  </r>
  <r>
    <d v="2023-07-01T00:00:00"/>
    <s v="S022516"/>
    <x v="100"/>
    <s v="PO144859"/>
    <s v="GRN191974"/>
    <s v="11700-7430"/>
    <s v="WIRE 6AWG CLASS 6 600V GRN/YEL UL 10107"/>
    <s v="Greenford UB6 7RL"/>
    <n v="330"/>
    <x v="2"/>
    <s v="Diesel"/>
    <n v="1.2209999999999999E-3"/>
  </r>
  <r>
    <d v="2023-10-01T00:00:00"/>
    <s v="S023413"/>
    <x v="15"/>
    <s v="PO143975"/>
    <s v="GRN198112"/>
    <s v="340-1583-1"/>
    <s v="VISY ACCR LITE ELECTRICAL HARDWARE"/>
    <s v="33100 Tampere, Finland"/>
    <n v="3916"/>
    <x v="2"/>
    <s v="Diesel"/>
    <n v="3.9815929999999999E-2"/>
  </r>
  <r>
    <d v="2023-07-01T00:00:00"/>
    <s v="S022516"/>
    <x v="100"/>
    <s v="PO145202"/>
    <s v="GRN191975"/>
    <s v="255-1640-150"/>
    <s v="CABLE CAT5E 24AWG SUNLIGHT &amp; OIL RESISTANT 150 FT"/>
    <s v="Greenford UB6 7RL"/>
    <n v="330"/>
    <x v="2"/>
    <s v="Diesel"/>
    <n v="1.2209999999999999E-3"/>
  </r>
  <r>
    <d v="2023-07-01T00:00:00"/>
    <s v="S022516"/>
    <x v="100"/>
    <s v="PO145048"/>
    <s v="GRN191976"/>
    <n v="30201776"/>
    <s v="2G X 0.75MM2 CABLE OLFLEX CLASSIC 110SY"/>
    <s v="Greenford UB6 7RL"/>
    <n v="330"/>
    <x v="2"/>
    <s v="Diesel"/>
    <n v="1.2209999999999999E-3"/>
  </r>
  <r>
    <d v="2023-07-01T00:00:00"/>
    <s v="S022516"/>
    <x v="100"/>
    <s v="PO144859"/>
    <s v="GRN191977"/>
    <s v="11700-7430"/>
    <s v="WIRE 6AWG CLASS 6 600V GRN/YEL UL 10107"/>
    <s v="Greenford UB6 7RL"/>
    <n v="330"/>
    <x v="2"/>
    <s v="Diesel"/>
    <n v="1.2209999999999999E-3"/>
  </r>
  <r>
    <d v="2023-07-01T00:00:00"/>
    <s v="S022516"/>
    <x v="100"/>
    <s v="PO145639"/>
    <s v="GRN191978"/>
    <s v="11700-7430"/>
    <s v="WIRE 6AWG CLASS 6 600V GRN/YEL UL 10107"/>
    <s v="Greenford UB6 7RL"/>
    <n v="330"/>
    <x v="2"/>
    <s v="Diesel"/>
    <n v="1.2209999999999999E-3"/>
  </r>
  <r>
    <d v="2023-07-01T00:00:00"/>
    <s v="S022516"/>
    <x v="100"/>
    <s v="PO146129"/>
    <s v="GRN192020"/>
    <s v="255-1639-330"/>
    <s v="CABLE 25COND 18AWG 600V BLK 330 FT"/>
    <s v="Greenford UB6 7RL"/>
    <n v="330"/>
    <x v="2"/>
    <s v="Diesel"/>
    <n v="1.2209999999999999E-3"/>
  </r>
  <r>
    <d v="2023-07-01T00:00:00"/>
    <s v="S022516"/>
    <x v="100"/>
    <s v="PO144716"/>
    <s v="GRN192159"/>
    <n v="5745030"/>
    <s v="M32 EMC METAL CABLE GLAND C/W LOCKNUT IP68"/>
    <s v="Greenford UB6 7RL"/>
    <n v="330"/>
    <x v="2"/>
    <s v="Diesel"/>
    <n v="1.2209999999999999E-3"/>
  </r>
  <r>
    <d v="2023-07-01T00:00:00"/>
    <s v="S022516"/>
    <x v="100"/>
    <s v="PO145048"/>
    <s v="GRN192311"/>
    <s v="255-1640-150"/>
    <s v="CABLE CAT5E 24AWG SUNLIGHT &amp; OIL RESISTANT 150 FT"/>
    <s v="Greenford UB6 7RL"/>
    <n v="330"/>
    <x v="2"/>
    <s v="Diesel"/>
    <n v="1.2209999999999999E-3"/>
  </r>
  <r>
    <d v="2023-07-01T00:00:00"/>
    <s v="S022516"/>
    <x v="100"/>
    <s v="PO145381"/>
    <s v="GRN192324"/>
    <s v="255-1640-150"/>
    <s v="CABLE CAT5E 24AWG SUNLIGHT &amp; OIL RESISTANT 150 FT"/>
    <s v="Greenford UB6 7RL"/>
    <n v="330"/>
    <x v="2"/>
    <s v="Diesel"/>
    <n v="1.2209999999999999E-3"/>
  </r>
  <r>
    <d v="2023-07-01T00:00:00"/>
    <s v="S022516"/>
    <x v="100"/>
    <s v="PO145848"/>
    <s v="GRN192629"/>
    <s v="255-1639-150"/>
    <s v="CABLE 25COND 18AWG 600V BLACK 150 FT"/>
    <s v="Greenford UB6 7RL"/>
    <n v="330"/>
    <x v="2"/>
    <s v="Diesel"/>
    <n v="1.2209999999999999E-3"/>
  </r>
  <r>
    <d v="2023-07-01T00:00:00"/>
    <s v="S022516"/>
    <x v="100"/>
    <s v="PO144859"/>
    <s v="GRN192896"/>
    <s v="11700-7430"/>
    <s v="WIRE 6AWG CLASS 6 600V GRN/YEL UL 10107"/>
    <s v="Greenford UB6 7RL"/>
    <n v="330"/>
    <x v="2"/>
    <s v="Diesel"/>
    <n v="1.2209999999999999E-3"/>
  </r>
  <r>
    <d v="2023-07-01T00:00:00"/>
    <s v="S022516"/>
    <x v="100"/>
    <s v="PO144859"/>
    <s v="GRN192899"/>
    <n v="3045004"/>
    <s v="5G X 16MM2 STEEL BRAIDED CABLE NUMBERED CORES"/>
    <s v="Greenford UB6 7RL"/>
    <n v="330"/>
    <x v="2"/>
    <s v="Diesel"/>
    <n v="1.2209999999999999E-3"/>
  </r>
  <r>
    <d v="2023-07-01T00:00:00"/>
    <s v="S022516"/>
    <x v="100"/>
    <s v="PO145202"/>
    <s v="GRN192906"/>
    <s v="255-1640-150"/>
    <s v="CABLE CAT5E 24AWG SUNLIGHT &amp; OIL RESISTANT 150 FT"/>
    <s v="Greenford UB6 7RL"/>
    <n v="330"/>
    <x v="2"/>
    <s v="Diesel"/>
    <n v="1.2209999999999999E-3"/>
  </r>
  <r>
    <d v="2023-08-01T00:00:00"/>
    <s v="S022516"/>
    <x v="100"/>
    <s v="PO144716"/>
    <s v="GRN193007"/>
    <s v="255-1641-150"/>
    <s v="CABLE 3COND 14AWG 600V UL-AWM 150 FT"/>
    <s v="Greenford UB6 7RL"/>
    <n v="330"/>
    <x v="2"/>
    <s v="Diesel"/>
    <n v="1.2209999999999999E-3"/>
  </r>
  <r>
    <d v="2023-08-01T00:00:00"/>
    <s v="S022516"/>
    <x v="100"/>
    <s v="PO145202"/>
    <s v="GRN193319"/>
    <s v="11700-2472"/>
    <s v="GLAND INSERT 20X20 4-6 MM CABLE OD FOR SKINTOP CUB"/>
    <s v="Greenford UB6 7RL"/>
    <n v="330"/>
    <x v="2"/>
    <s v="Diesel"/>
    <n v="1.2209999999999999E-3"/>
  </r>
  <r>
    <d v="2023-08-01T00:00:00"/>
    <s v="S022516"/>
    <x v="100"/>
    <s v="PO145202"/>
    <s v="GRN193320"/>
    <s v="255-1694-100"/>
    <s v="CABLE 4 PAIR 23AWG OUTDOOR RATED"/>
    <s v="Greenford UB6 7RL"/>
    <n v="330"/>
    <x v="2"/>
    <s v="Diesel"/>
    <n v="1.2209999999999999E-3"/>
  </r>
  <r>
    <d v="2023-08-01T00:00:00"/>
    <s v="S022516"/>
    <x v="100"/>
    <s v="PO144716"/>
    <s v="GRN193323"/>
    <s v="255-1641-150"/>
    <s v="CABLE 3COND 14AWG 600V UL-AWM 150 FT"/>
    <s v="Greenford UB6 7RL"/>
    <n v="330"/>
    <x v="2"/>
    <s v="Diesel"/>
    <n v="1.2209999999999999E-3"/>
  </r>
  <r>
    <d v="2023-08-01T00:00:00"/>
    <s v="S022516"/>
    <x v="100"/>
    <s v="PO144716"/>
    <s v="GRN193331"/>
    <s v="255-1641-150"/>
    <s v="CABLE 3COND 14AWG 600V UL-AWM 150 FT"/>
    <s v="Greenford UB6 7RL"/>
    <n v="330"/>
    <x v="2"/>
    <s v="Diesel"/>
    <n v="1.2209999999999999E-3"/>
  </r>
  <r>
    <d v="2023-08-01T00:00:00"/>
    <s v="S022516"/>
    <x v="100"/>
    <s v="PO143550"/>
    <s v="GRN193336"/>
    <s v="255-1641-150"/>
    <s v="CABLE 3COND 14AWG 600V UL-AWM 150 FT"/>
    <s v="Greenford UB6 7RL"/>
    <n v="330"/>
    <x v="2"/>
    <s v="Diesel"/>
    <n v="1.2209999999999999E-3"/>
  </r>
  <r>
    <d v="2023-10-01T00:00:00"/>
    <s v="S001121"/>
    <x v="5"/>
    <s v="PO147688"/>
    <s v="GRN198147"/>
    <n v="51200797"/>
    <s v="INTEGRATED LED LATCH MOUNT 24V AC/DC RED"/>
    <s v="Salford M5 4BE"/>
    <n v="103.6"/>
    <x v="2"/>
    <s v="Diesel"/>
    <n v="3.8331999999999998E-4"/>
  </r>
  <r>
    <d v="2023-08-01T00:00:00"/>
    <s v="S022516"/>
    <x v="100"/>
    <s v="PO144716"/>
    <s v="GRN193726"/>
    <s v="255-1641-150"/>
    <s v="CABLE 3COND 14AWG 600V UL-AWM 150 FT"/>
    <s v="Greenford UB6 7RL"/>
    <n v="330"/>
    <x v="2"/>
    <s v="Diesel"/>
    <n v="1.2209999999999999E-3"/>
  </r>
  <r>
    <d v="2023-10-01T00:00:00"/>
    <s v="S001121"/>
    <x v="5"/>
    <s v="PO143819"/>
    <s v="GRN198149"/>
    <n v="50205993"/>
    <s v="1492 JUMPER BARS CJR NO COVER 8 3 POLE BLACK"/>
    <s v="Salford M5 4BE"/>
    <n v="103.6"/>
    <x v="2"/>
    <s v="Diesel"/>
    <n v="3.8331999999999998E-4"/>
  </r>
  <r>
    <d v="2023-08-01T00:00:00"/>
    <s v="S022516"/>
    <x v="100"/>
    <s v="PO145202"/>
    <s v="GRN193740"/>
    <s v="11700-2473"/>
    <s v="GLAND INSERT 20X20 6-9 MM CABLE OD FOR SKINTOP CUB"/>
    <s v="Greenford UB6 7RL"/>
    <n v="330"/>
    <x v="2"/>
    <s v="Diesel"/>
    <n v="1.2209999999999999E-3"/>
  </r>
  <r>
    <d v="2023-10-01T00:00:00"/>
    <s v="S001121"/>
    <x v="5"/>
    <s v="PO145204"/>
    <s v="GRN198151"/>
    <n v="101027741"/>
    <s v="FUSED TERMINAL BLOCK NON-INDICATING 300V AC/DC 15A"/>
    <s v="Salford M5 4BE"/>
    <n v="103.6"/>
    <x v="2"/>
    <s v="Diesel"/>
    <n v="3.8331999999999998E-4"/>
  </r>
  <r>
    <d v="2023-08-01T00:00:00"/>
    <s v="S022516"/>
    <x v="100"/>
    <s v="PO145639"/>
    <s v="GRN193853"/>
    <s v="11700-7430"/>
    <s v="WIRE 6AWG CLASS 6 600V GRN/YEL UL 10107"/>
    <s v="Greenford UB6 7RL"/>
    <n v="330"/>
    <x v="2"/>
    <s v="Diesel"/>
    <n v="1.2209999999999999E-3"/>
  </r>
  <r>
    <d v="2023-08-01T00:00:00"/>
    <s v="S022516"/>
    <x v="100"/>
    <s v="PO145381"/>
    <s v="GRN193854"/>
    <s v="255-1640-150"/>
    <s v="CABLE CAT5E 24AWG SUNLIGHT &amp; OIL RESISTANT 150 FT"/>
    <s v="Greenford UB6 7RL"/>
    <n v="330"/>
    <x v="2"/>
    <s v="Diesel"/>
    <n v="1.2209999999999999E-3"/>
  </r>
  <r>
    <d v="2023-08-01T00:00:00"/>
    <s v="S022516"/>
    <x v="100"/>
    <s v="PO144716"/>
    <s v="GRN193855"/>
    <s v="255-1641-150"/>
    <s v="CABLE 3COND 14AWG 600V UL-AWM 150 FT"/>
    <s v="Greenford UB6 7RL"/>
    <n v="330"/>
    <x v="2"/>
    <s v="Diesel"/>
    <n v="1.2209999999999999E-3"/>
  </r>
  <r>
    <d v="2023-10-01T00:00:00"/>
    <s v="S024099"/>
    <x v="47"/>
    <s v="PO143529"/>
    <s v="GRN200851"/>
    <s v="361-1041-1"/>
    <s v="SECOND FLOOR PLATFORM ASSEMBLY"/>
    <s v="Stafford ST16 3DR"/>
    <n v="49.6"/>
    <x v="3"/>
    <s v="Diesel"/>
    <n v="5.0430800000000005E-2"/>
  </r>
  <r>
    <d v="2023-08-01T00:00:00"/>
    <s v="S022516"/>
    <x v="100"/>
    <s v="PO144716"/>
    <s v="GRN193877"/>
    <s v="255-1641-150"/>
    <s v="CABLE 3COND 14AWG 600V UL-AWM 150 FT"/>
    <s v="Greenford UB6 7RL"/>
    <n v="330"/>
    <x v="2"/>
    <s v="Diesel"/>
    <n v="1.2209999999999999E-3"/>
  </r>
  <r>
    <d v="2023-08-01T00:00:00"/>
    <s v="S022516"/>
    <x v="100"/>
    <s v="PO145381"/>
    <s v="GRN193915"/>
    <s v="11700-2472"/>
    <s v="GLAND INSERT 20X20 4-6 MM CABLE OD FOR SKINTOP CUB"/>
    <s v="Greenford UB6 7RL"/>
    <n v="330"/>
    <x v="2"/>
    <s v="Diesel"/>
    <n v="1.2209999999999999E-3"/>
  </r>
  <r>
    <d v="2023-10-01T00:00:00"/>
    <s v="S001121"/>
    <x v="5"/>
    <s v="PO147514"/>
    <s v="GRN198160"/>
    <n v="101028554"/>
    <s v="LIFELINE STAINLESS STEEL INSTALLATION KIT 20M (65."/>
    <s v="Salford M5 4BE"/>
    <n v="103.6"/>
    <x v="2"/>
    <s v="Diesel"/>
    <n v="3.8331999999999998E-4"/>
  </r>
  <r>
    <d v="2023-08-01T00:00:00"/>
    <s v="S022516"/>
    <x v="100"/>
    <s v="PO145202"/>
    <s v="GRN193932"/>
    <s v="11700-2592"/>
    <s v="GLAND INSERT 40X40 9-12 MM CABLE OD FOR SKINTOP CU"/>
    <s v="Greenford UB6 7RL"/>
    <n v="330"/>
    <x v="2"/>
    <s v="Diesel"/>
    <n v="1.2209999999999999E-3"/>
  </r>
  <r>
    <d v="2023-08-01T00:00:00"/>
    <s v="S022516"/>
    <x v="100"/>
    <s v="PO144716"/>
    <s v="GRN194158"/>
    <s v="255-1640-150"/>
    <s v="CABLE CAT5E 24AWG SUNLIGHT &amp; OIL RESISTANT 150 FT"/>
    <s v="Greenford UB6 7RL"/>
    <n v="330"/>
    <x v="2"/>
    <s v="Diesel"/>
    <n v="1.2209999999999999E-3"/>
  </r>
  <r>
    <d v="2023-10-01T00:00:00"/>
    <s v="S001121"/>
    <x v="5"/>
    <s v="PO148538"/>
    <s v="GRN198163"/>
    <n v="101041334"/>
    <s v="10 WAY TERMINAL JUMPER FOR 1492-WFB4"/>
    <s v="Salford M5 4BE"/>
    <n v="103.6"/>
    <x v="2"/>
    <s v="Diesel"/>
    <n v="3.8331999999999998E-4"/>
  </r>
  <r>
    <d v="2023-08-01T00:00:00"/>
    <s v="S022516"/>
    <x v="100"/>
    <s v="PO145202"/>
    <s v="GRN194395"/>
    <s v="11700-7430"/>
    <s v="WIRE 6AWG CLASS 6 600V GRN/YEL UL 10107"/>
    <s v="Greenford UB6 7RL"/>
    <n v="330"/>
    <x v="2"/>
    <s v="Diesel"/>
    <n v="1.2209999999999999E-3"/>
  </r>
  <r>
    <d v="2023-08-01T00:00:00"/>
    <s v="S022516"/>
    <x v="100"/>
    <s v="PO145202"/>
    <s v="GRN194453"/>
    <s v="255-1641-150"/>
    <s v="CABLE 3COND 14AWG 600V UL-AWM 150 FT"/>
    <s v="Greenford UB6 7RL"/>
    <n v="330"/>
    <x v="2"/>
    <s v="Diesel"/>
    <n v="1.2209999999999999E-3"/>
  </r>
  <r>
    <d v="2023-08-01T00:00:00"/>
    <s v="S022516"/>
    <x v="100"/>
    <s v="PO145202"/>
    <s v="GRN194463"/>
    <n v="5745028"/>
    <s v="M40 EMC METAL CBL GLAND C/W LOCKNUT IP68"/>
    <s v="Greenford UB6 7RL"/>
    <n v="330"/>
    <x v="2"/>
    <s v="Diesel"/>
    <n v="1.2209999999999999E-3"/>
  </r>
  <r>
    <d v="2023-08-01T00:00:00"/>
    <s v="S022516"/>
    <x v="100"/>
    <s v="PO145202"/>
    <s v="GRN194500"/>
    <n v="30201776"/>
    <s v="2G X 0.75MM2 CABLE OLFLEX CLASSIC 110SY"/>
    <s v="Greenford UB6 7RL"/>
    <n v="330"/>
    <x v="2"/>
    <s v="Diesel"/>
    <n v="1.2209999999999999E-3"/>
  </r>
  <r>
    <d v="2023-08-01T00:00:00"/>
    <s v="S022516"/>
    <x v="100"/>
    <s v="PO148541"/>
    <s v="GRN195017"/>
    <n v="5745013"/>
    <s v="M25 X 1.5 CABLE GLAND NYLON BLACK IP68 + LOCKNUT"/>
    <s v="Greenford UB6 7RL"/>
    <n v="330"/>
    <x v="2"/>
    <s v="Diesel"/>
    <n v="1.2209999999999999E-3"/>
  </r>
  <r>
    <d v="2023-09-01T00:00:00"/>
    <s v="S022516"/>
    <x v="100"/>
    <s v="PO144716"/>
    <s v="GRN195414"/>
    <n v="3045004"/>
    <s v="5G X 16MM2 STEEL BRAIDED CABLE NUMBERED CORES"/>
    <s v="Greenford UB6 7RL"/>
    <n v="330"/>
    <x v="2"/>
    <s v="Diesel"/>
    <n v="1.2209999999999999E-3"/>
  </r>
  <r>
    <d v="2023-09-01T00:00:00"/>
    <s v="S022516"/>
    <x v="100"/>
    <s v="PO145639"/>
    <s v="GRN195630"/>
    <s v="11700-7430"/>
    <s v="WIRE 6AWG CLASS 6 600V GRN/YEL UL 10107"/>
    <s v="Greenford UB6 7RL"/>
    <n v="330"/>
    <x v="2"/>
    <s v="Diesel"/>
    <n v="1.2209999999999999E-3"/>
  </r>
  <r>
    <d v="2023-09-01T00:00:00"/>
    <s v="S022516"/>
    <x v="100"/>
    <s v="PO145940"/>
    <s v="GRN196159"/>
    <n v="5745029"/>
    <s v="M25 EMC METAL CBL GLAND C/W LOCKNUT IP68"/>
    <s v="Greenford UB6 7RL"/>
    <n v="330"/>
    <x v="2"/>
    <s v="Diesel"/>
    <n v="1.2209999999999999E-3"/>
  </r>
  <r>
    <d v="2023-09-01T00:00:00"/>
    <s v="S022516"/>
    <x v="100"/>
    <s v="PO145202"/>
    <s v="GRN196188"/>
    <n v="2145029"/>
    <s v="5G X 25MM2 CABLE OLFLEX CLASSIC 100SY"/>
    <s v="Greenford UB6 7RL"/>
    <n v="330"/>
    <x v="2"/>
    <s v="Diesel"/>
    <n v="1.2209999999999999E-3"/>
  </r>
  <r>
    <d v="2023-09-01T00:00:00"/>
    <s v="S022516"/>
    <x v="100"/>
    <s v="PO145381"/>
    <s v="GRN196211"/>
    <n v="2145029"/>
    <s v="5G X 25MM2 CABLE OLFLEX CLASSIC 100SY"/>
    <s v="Greenford UB6 7RL"/>
    <n v="330"/>
    <x v="2"/>
    <s v="Diesel"/>
    <n v="1.2209999999999999E-3"/>
  </r>
  <r>
    <d v="2023-09-01T00:00:00"/>
    <s v="S022516"/>
    <x v="100"/>
    <s v="PO143550"/>
    <s v="GRN196371"/>
    <s v="11700-7431"/>
    <s v="WIRE 6AWG CLASS 6 600V BLACK UL 10107"/>
    <s v="Greenford UB6 7RL"/>
    <n v="330"/>
    <x v="2"/>
    <s v="Diesel"/>
    <n v="1.2209999999999999E-3"/>
  </r>
  <r>
    <d v="2023-09-01T00:00:00"/>
    <s v="S022516"/>
    <x v="100"/>
    <s v="PO144716"/>
    <s v="GRN196448"/>
    <s v="255-1640-150"/>
    <s v="CABLE CAT5E 24AWG SUNLIGHT &amp; OIL RESISTANT 150 FT"/>
    <s v="Greenford UB6 7RL"/>
    <n v="330"/>
    <x v="2"/>
    <s v="Diesel"/>
    <n v="1.2209999999999999E-3"/>
  </r>
  <r>
    <d v="2023-09-01T00:00:00"/>
    <s v="S022516"/>
    <x v="100"/>
    <s v="PO148998"/>
    <s v="GRN196517"/>
    <n v="30204938"/>
    <s v="5G X 1.5MM2 CABLE STEEL BRAIDED COLOURED CORES"/>
    <s v="Greenford UB6 7RL"/>
    <n v="330"/>
    <x v="2"/>
    <s v="Diesel"/>
    <n v="1.2209999999999999E-3"/>
  </r>
  <r>
    <d v="2023-09-01T00:00:00"/>
    <s v="S022516"/>
    <x v="100"/>
    <s v="PO149155"/>
    <s v="GRN196656"/>
    <n v="3145067"/>
    <s v="M16 EMC METAL CBL GLAND C/W LOCKNUT IP68"/>
    <s v="Greenford UB6 7RL"/>
    <n v="330"/>
    <x v="2"/>
    <s v="Diesel"/>
    <n v="1.2209999999999999E-3"/>
  </r>
  <r>
    <d v="2023-09-01T00:00:00"/>
    <s v="S022516"/>
    <x v="100"/>
    <s v="PO148276"/>
    <s v="GRN196708"/>
    <n v="5745012"/>
    <s v="M20 X 1.5 CABLE GLAND NYLON BLACK IP68 + LOCKNUT"/>
    <s v="Greenford UB6 7RL"/>
    <n v="330"/>
    <x v="2"/>
    <s v="Diesel"/>
    <n v="1.2209999999999999E-3"/>
  </r>
  <r>
    <d v="2023-09-01T00:00:00"/>
    <s v="S022516"/>
    <x v="100"/>
    <s v="PO145940"/>
    <s v="GRN196773"/>
    <n v="2145029"/>
    <s v="5G X 25MM2 CABLE OLFLEX CLASSIC 100SY"/>
    <s v="Greenford UB6 7RL"/>
    <n v="330"/>
    <x v="2"/>
    <s v="Diesel"/>
    <n v="1.2209999999999999E-3"/>
  </r>
  <r>
    <d v="2023-09-01T00:00:00"/>
    <s v="S022516"/>
    <x v="100"/>
    <s v="PO145202"/>
    <s v="GRN196797"/>
    <s v="255-1640-150"/>
    <s v="CABLE CAT5E 24AWG SUNLIGHT &amp; OIL RESISTANT 150 FT"/>
    <s v="Greenford UB6 7RL"/>
    <n v="330"/>
    <x v="2"/>
    <s v="Diesel"/>
    <n v="1.2209999999999999E-3"/>
  </r>
  <r>
    <d v="2023-09-01T00:00:00"/>
    <s v="S022516"/>
    <x v="100"/>
    <s v="PO145639"/>
    <s v="GRN196801"/>
    <n v="3045004"/>
    <s v="5G X 16MM2 STEEL BRAIDED CABLE NUMBERED CORES"/>
    <s v="Greenford UB6 7RL"/>
    <n v="330"/>
    <x v="2"/>
    <s v="Diesel"/>
    <n v="1.2209999999999999E-3"/>
  </r>
  <r>
    <d v="2023-09-01T00:00:00"/>
    <s v="S022516"/>
    <x v="100"/>
    <s v="PO145381"/>
    <s v="GRN196844"/>
    <n v="3045004"/>
    <s v="5G X 16MM2 STEEL BRAIDED CABLE NUMBERED CORES"/>
    <s v="Greenford UB6 7RL"/>
    <n v="330"/>
    <x v="2"/>
    <s v="Diesel"/>
    <n v="1.2209999999999999E-3"/>
  </r>
  <r>
    <d v="2023-09-01T00:00:00"/>
    <s v="S022516"/>
    <x v="100"/>
    <s v="PO145639"/>
    <s v="GRN196846"/>
    <n v="3045004"/>
    <s v="5G X 16MM2 STEEL BRAIDED CABLE NUMBERED CORES"/>
    <s v="Greenford UB6 7RL"/>
    <n v="330"/>
    <x v="2"/>
    <s v="Diesel"/>
    <n v="1.2209999999999999E-3"/>
  </r>
  <r>
    <d v="2023-09-01T00:00:00"/>
    <s v="S022516"/>
    <x v="100"/>
    <s v="PO144716"/>
    <s v="GRN196847"/>
    <n v="2145029"/>
    <s v="5G X 25MM2 CABLE OLFLEX CLASSIC 100SY"/>
    <s v="Greenford UB6 7RL"/>
    <n v="330"/>
    <x v="2"/>
    <s v="Diesel"/>
    <n v="1.2209999999999999E-3"/>
  </r>
  <r>
    <d v="2023-09-01T00:00:00"/>
    <s v="S022516"/>
    <x v="100"/>
    <s v="PO147552"/>
    <s v="GRN196883"/>
    <n v="30257932"/>
    <s v="12G X 0.75MM2 CABLE OLFLEX CLASSIC 110SY"/>
    <s v="Greenford UB6 7RL"/>
    <n v="330"/>
    <x v="2"/>
    <s v="Diesel"/>
    <n v="1.2209999999999999E-3"/>
  </r>
  <r>
    <d v="2023-09-01T00:00:00"/>
    <s v="S022516"/>
    <x v="100"/>
    <s v="PO145940"/>
    <s v="GRN196885"/>
    <n v="101031648"/>
    <s v="2G X 0.75MM2 CABLE OLFLEX CLASSIC 110 YY"/>
    <s v="Greenford UB6 7RL"/>
    <n v="330"/>
    <x v="2"/>
    <s v="Diesel"/>
    <n v="1.2209999999999999E-3"/>
  </r>
  <r>
    <d v="2023-09-01T00:00:00"/>
    <s v="S022516"/>
    <x v="100"/>
    <s v="PO145848"/>
    <s v="GRN196886"/>
    <s v="255-1639-150"/>
    <s v="CABLE 25COND 18AWG 600V BLACK 150 FT"/>
    <s v="Greenford UB6 7RL"/>
    <n v="330"/>
    <x v="2"/>
    <s v="Diesel"/>
    <n v="1.2209999999999999E-3"/>
  </r>
  <r>
    <d v="2023-09-01T00:00:00"/>
    <s v="S022516"/>
    <x v="100"/>
    <s v="PO148599"/>
    <s v="GRN196888"/>
    <s v="255-1641-150"/>
    <s v="CABLE 3COND 14AWG 600V UL-AWM 150 FT"/>
    <s v="Greenford UB6 7RL"/>
    <n v="330"/>
    <x v="2"/>
    <s v="Diesel"/>
    <n v="1.2209999999999999E-3"/>
  </r>
  <r>
    <d v="2023-09-01T00:00:00"/>
    <s v="S022516"/>
    <x v="100"/>
    <s v="PO149342"/>
    <s v="GRN197168"/>
    <n v="5745031"/>
    <s v="M20 EMC METAL CABLE GLAND C/W LOCKNUT IP68"/>
    <s v="Greenford UB6 7RL"/>
    <n v="330"/>
    <x v="2"/>
    <s v="Diesel"/>
    <n v="1.2209999999999999E-3"/>
  </r>
  <r>
    <d v="2023-09-01T00:00:00"/>
    <s v="S022516"/>
    <x v="100"/>
    <s v="PO145940"/>
    <s v="GRN197244"/>
    <s v="11700-2592"/>
    <s v="GLAND INSERT 40X40 9-12 MM CABLE OD FOR SKINTOP CU"/>
    <s v="Greenford UB6 7RL"/>
    <n v="330"/>
    <x v="2"/>
    <s v="Diesel"/>
    <n v="1.2209999999999999E-3"/>
  </r>
  <r>
    <d v="2023-09-01T00:00:00"/>
    <s v="S022516"/>
    <x v="100"/>
    <s v="PO147550"/>
    <s v="GRN197245"/>
    <s v="255-1641-150"/>
    <s v="CABLE 3COND 14AWG 600V UL-AWM 150 FT"/>
    <s v="Greenford UB6 7RL"/>
    <n v="330"/>
    <x v="2"/>
    <s v="Diesel"/>
    <n v="1.2209999999999999E-3"/>
  </r>
  <r>
    <d v="2023-09-01T00:00:00"/>
    <s v="S022516"/>
    <x v="100"/>
    <s v="PO149273"/>
    <s v="GRN197411"/>
    <n v="5745029"/>
    <s v="M25 EMC METAL CBL GLAND C/W LOCKNUT IP68"/>
    <s v="Greenford UB6 7RL"/>
    <n v="330"/>
    <x v="2"/>
    <s v="Diesel"/>
    <n v="1.2209999999999999E-3"/>
  </r>
  <r>
    <d v="2023-09-01T00:00:00"/>
    <s v="S022516"/>
    <x v="100"/>
    <s v="PO143547"/>
    <s v="GRN197577"/>
    <s v="11700-7431"/>
    <s v="WIRE 6AWG CLASS 6 600V BLACK UL 10107"/>
    <s v="Greenford UB6 7RL"/>
    <n v="330"/>
    <x v="2"/>
    <s v="Diesel"/>
    <n v="1.2209999999999999E-3"/>
  </r>
  <r>
    <d v="2023-09-01T00:00:00"/>
    <s v="S022516"/>
    <x v="100"/>
    <s v="PO149342"/>
    <s v="GRN197675"/>
    <n v="5745031"/>
    <s v="M20 EMC METAL CABLE GLAND C/W LOCKNUT IP68"/>
    <s v="Greenford UB6 7RL"/>
    <n v="330"/>
    <x v="2"/>
    <s v="Diesel"/>
    <n v="1.2209999999999999E-3"/>
  </r>
  <r>
    <d v="2023-09-01T00:00:00"/>
    <s v="S022516"/>
    <x v="100"/>
    <s v="PO148541"/>
    <s v="GRN197677"/>
    <n v="2145032"/>
    <s v="M50 EMC METAL CABLE GLAND C/W LOCKNUT IP68"/>
    <s v="Greenford UB6 7RL"/>
    <n v="330"/>
    <x v="2"/>
    <s v="Diesel"/>
    <n v="1.2209999999999999E-3"/>
  </r>
  <r>
    <d v="2023-09-01T00:00:00"/>
    <s v="S022516"/>
    <x v="100"/>
    <s v="PO145639"/>
    <s v="GRN197853"/>
    <n v="3045004"/>
    <s v="5G X 16MM2 STEEL BRAIDED CABLE NUMBERED CORES"/>
    <s v="Greenford UB6 7RL"/>
    <n v="330"/>
    <x v="2"/>
    <s v="Diesel"/>
    <n v="1.2209999999999999E-3"/>
  </r>
  <r>
    <d v="2023-10-01T00:00:00"/>
    <s v="S022516"/>
    <x v="100"/>
    <s v="PO149342"/>
    <s v="GRN198030"/>
    <n v="5745029"/>
    <s v="M25 EMC METAL CBL GLAND C/W LOCKNUT IP68"/>
    <s v="Greenford UB6 7RL"/>
    <n v="330"/>
    <x v="2"/>
    <s v="Diesel"/>
    <n v="1.2209999999999999E-3"/>
  </r>
  <r>
    <d v="2023-10-01T00:00:00"/>
    <s v="S022516"/>
    <x v="100"/>
    <s v="PO143549"/>
    <s v="GRN198051"/>
    <s v="11700-7431"/>
    <s v="WIRE 6AWG CLASS 6 600V BLACK UL 10107"/>
    <s v="Greenford UB6 7RL"/>
    <n v="330"/>
    <x v="2"/>
    <s v="Diesel"/>
    <n v="1.2209999999999999E-3"/>
  </r>
  <r>
    <d v="2023-10-01T00:00:00"/>
    <s v="S022516"/>
    <x v="100"/>
    <s v="PO143549"/>
    <s v="GRN198066"/>
    <s v="11700-7431"/>
    <s v="WIRE 6AWG CLASS 6 600V BLACK UL 10107"/>
    <s v="Greenford UB6 7RL"/>
    <n v="330"/>
    <x v="2"/>
    <s v="Diesel"/>
    <n v="1.2209999999999999E-3"/>
  </r>
  <r>
    <d v="2023-10-01T00:00:00"/>
    <s v="S022516"/>
    <x v="100"/>
    <s v="PO148896"/>
    <s v="GRN198339"/>
    <n v="2145032"/>
    <s v="M50 EMC METAL CABLE GLAND C/W LOCKNUT IP68"/>
    <s v="Greenford UB6 7RL"/>
    <n v="330"/>
    <x v="2"/>
    <s v="Diesel"/>
    <n v="1.2209999999999999E-3"/>
  </r>
  <r>
    <d v="2023-10-01T00:00:00"/>
    <s v="S025431"/>
    <x v="0"/>
    <s v="PO143319"/>
    <s v="GRN198207"/>
    <s v="11700-5189"/>
    <s v="HINGE GATE HEAVY DUTY PRIME"/>
    <s v="Boston Massachusetts"/>
    <n v="3154"/>
    <x v="0"/>
    <s v="Crude"/>
    <n v="2.5295079999999999"/>
  </r>
  <r>
    <d v="2023-10-01T00:00:00"/>
    <s v="S022516"/>
    <x v="100"/>
    <s v="PO149185"/>
    <s v="GRN198340"/>
    <n v="85202361"/>
    <s v="M25 BLANKING PLUG MALE THREAD BRASS"/>
    <s v="Greenford UB6 7RL"/>
    <n v="330"/>
    <x v="2"/>
    <s v="Diesel"/>
    <n v="1.2209999999999999E-3"/>
  </r>
  <r>
    <d v="2023-10-01T00:00:00"/>
    <s v="S022516"/>
    <x v="100"/>
    <s v="PO148896"/>
    <s v="GRN198341"/>
    <n v="2145032"/>
    <s v="M50 EMC METAL CABLE GLAND C/W LOCKNUT IP68"/>
    <s v="Greenford UB6 7RL"/>
    <n v="330"/>
    <x v="2"/>
    <s v="Diesel"/>
    <n v="1.2209999999999999E-3"/>
  </r>
  <r>
    <d v="2023-10-01T00:00:00"/>
    <s v="S022516"/>
    <x v="100"/>
    <s v="PO149725"/>
    <s v="GRN198424"/>
    <n v="5745031"/>
    <s v="M20 EMC METAL CABLE GLAND C/W LOCKNUT IP68"/>
    <s v="Greenford UB6 7RL"/>
    <n v="330"/>
    <x v="2"/>
    <s v="Diesel"/>
    <n v="1.2209999999999999E-3"/>
  </r>
  <r>
    <d v="2023-10-01T00:00:00"/>
    <s v="S022516"/>
    <x v="100"/>
    <s v="PO148276"/>
    <s v="GRN198442"/>
    <n v="5745012"/>
    <s v="M20 X 1.5 CABLE GLAND NYLON BLACK IP68 + LOCKNUT"/>
    <s v="Greenford UB6 7RL"/>
    <n v="330"/>
    <x v="2"/>
    <s v="Diesel"/>
    <n v="1.2209999999999999E-3"/>
  </r>
  <r>
    <d v="2023-10-01T00:00:00"/>
    <s v="S022516"/>
    <x v="100"/>
    <s v="PO148541"/>
    <s v="GRN198458"/>
    <n v="2145032"/>
    <s v="M50 EMC METAL CABLE GLAND C/W LOCKNUT IP68"/>
    <s v="Greenford UB6 7RL"/>
    <n v="330"/>
    <x v="2"/>
    <s v="Diesel"/>
    <n v="1.2209999999999999E-3"/>
  </r>
  <r>
    <d v="2023-10-01T00:00:00"/>
    <s v="S022516"/>
    <x v="100"/>
    <s v="PO145940"/>
    <s v="GRN198784"/>
    <s v="11700-2472"/>
    <s v="GLAND INSERT 20X20 4-6 MM CABLE OD FOR SKINTOP CUB"/>
    <s v="Greenford UB6 7RL"/>
    <n v="330"/>
    <x v="2"/>
    <s v="Diesel"/>
    <n v="1.2209999999999999E-3"/>
  </r>
  <r>
    <d v="2023-10-01T00:00:00"/>
    <s v="S022516"/>
    <x v="100"/>
    <s v="PO149816"/>
    <s v="GRN198967"/>
    <n v="5745031"/>
    <s v="M20 EMC METAL CABLE GLAND C/W LOCKNUT IP68"/>
    <s v="Greenford UB6 7RL"/>
    <n v="330"/>
    <x v="2"/>
    <s v="Diesel"/>
    <n v="1.2209999999999999E-3"/>
  </r>
  <r>
    <d v="2023-10-01T00:00:00"/>
    <s v="S022516"/>
    <x v="100"/>
    <s v="PO149816"/>
    <s v="GRN199386"/>
    <n v="5745031"/>
    <s v="M20 EMC METAL CABLE GLAND C/W LOCKNUT IP68"/>
    <s v="Greenford UB6 7RL"/>
    <n v="330"/>
    <x v="2"/>
    <s v="Diesel"/>
    <n v="1.2209999999999999E-3"/>
  </r>
  <r>
    <d v="2023-10-01T00:00:00"/>
    <s v="S022516"/>
    <x v="100"/>
    <s v="PO148276"/>
    <s v="GRN199388"/>
    <n v="5745012"/>
    <s v="M20 X 1.5 CABLE GLAND NYLON BLACK IP68 + LOCKNUT"/>
    <s v="Greenford UB6 7RL"/>
    <n v="330"/>
    <x v="2"/>
    <s v="Diesel"/>
    <n v="1.2209999999999999E-3"/>
  </r>
  <r>
    <d v="2023-10-01T00:00:00"/>
    <s v="S022516"/>
    <x v="100"/>
    <s v="PO144716"/>
    <s v="GRN199756"/>
    <n v="3045004"/>
    <s v="5G X 16MM2 STEEL BRAIDED CABLE NUMBERED CORES"/>
    <s v="Greenford UB6 7RL"/>
    <n v="330"/>
    <x v="2"/>
    <s v="Diesel"/>
    <n v="1.2209999999999999E-3"/>
  </r>
  <r>
    <d v="2023-10-01T00:00:00"/>
    <s v="S022516"/>
    <x v="100"/>
    <s v="PO150119"/>
    <s v="GRN199765"/>
    <n v="101044838"/>
    <s v="3G X 1.5MM2 CABLE STEEL BRAIDED NUMBERED CORES"/>
    <s v="Greenford UB6 7RL"/>
    <n v="330"/>
    <x v="2"/>
    <s v="Diesel"/>
    <n v="1.2209999999999999E-3"/>
  </r>
  <r>
    <d v="2023-10-01T00:00:00"/>
    <s v="S022516"/>
    <x v="100"/>
    <s v="PO143550"/>
    <s v="GRN199774"/>
    <s v="11700-7431"/>
    <s v="WIRE 6AWG CLASS 6 600V BLACK UL 10107"/>
    <s v="Greenford UB6 7RL"/>
    <n v="330"/>
    <x v="2"/>
    <s v="Diesel"/>
    <n v="1.2209999999999999E-3"/>
  </r>
  <r>
    <d v="2023-10-01T00:00:00"/>
    <s v="S022516"/>
    <x v="100"/>
    <s v="PO149816"/>
    <s v="GRN200117"/>
    <n v="5745031"/>
    <s v="M20 EMC METAL CABLE GLAND C/W LOCKNUT IP68"/>
    <s v="Greenford UB6 7RL"/>
    <n v="330"/>
    <x v="2"/>
    <s v="Diesel"/>
    <n v="1.2209999999999999E-3"/>
  </r>
  <r>
    <d v="2023-10-01T00:00:00"/>
    <s v="S022516"/>
    <x v="100"/>
    <s v="PO147550"/>
    <s v="GRN200119"/>
    <s v="11700-2473"/>
    <s v="GLAND INSERT 20X20 6-9 MM CABLE OD FOR SKINTOP CUB"/>
    <s v="Greenford UB6 7RL"/>
    <n v="330"/>
    <x v="2"/>
    <s v="Diesel"/>
    <n v="1.2209999999999999E-3"/>
  </r>
  <r>
    <d v="2023-10-01T00:00:00"/>
    <s v="S022516"/>
    <x v="100"/>
    <s v="PO141910"/>
    <s v="GRN200244"/>
    <n v="23203082"/>
    <s v="FIELD CABLES - P60 PORTAL (EMEA) RAPISCAN CARGO -"/>
    <s v="Greenford UB6 7RL"/>
    <n v="330"/>
    <x v="2"/>
    <s v="Diesel"/>
    <n v="1.2209999999999999E-3"/>
  </r>
  <r>
    <d v="2023-10-01T00:00:00"/>
    <s v="S022516"/>
    <x v="100"/>
    <s v="PO145381"/>
    <s v="GRN200245"/>
    <s v="255-1640-150"/>
    <s v="CABLE CAT5E 24AWG SUNLIGHT &amp; OIL RESISTANT 150 FT"/>
    <s v="Greenford UB6 7RL"/>
    <n v="330"/>
    <x v="2"/>
    <s v="Diesel"/>
    <n v="1.2209999999999999E-3"/>
  </r>
  <r>
    <d v="2023-10-01T00:00:00"/>
    <s v="S022516"/>
    <x v="100"/>
    <s v="PO145202"/>
    <s v="GRN200246"/>
    <s v="255-1639-150"/>
    <s v="CABLE 25COND 18AWG 600V BLK 150 FT"/>
    <s v="Greenford UB6 7RL"/>
    <n v="330"/>
    <x v="2"/>
    <s v="Diesel"/>
    <n v="1.2209999999999999E-3"/>
  </r>
  <r>
    <d v="2023-10-01T00:00:00"/>
    <s v="S022516"/>
    <x v="100"/>
    <s v="PO146129"/>
    <s v="GRN200248"/>
    <n v="2145029"/>
    <s v="5G X 25MM2 CABLE OLFLEX CLASSIC 100SY"/>
    <s v="Greenford UB6 7RL"/>
    <n v="330"/>
    <x v="2"/>
    <s v="Diesel"/>
    <n v="1.2209999999999999E-3"/>
  </r>
  <r>
    <d v="2023-10-01T00:00:00"/>
    <s v="S022516"/>
    <x v="100"/>
    <s v="PO147550"/>
    <s v="GRN200249"/>
    <s v="255-1641-150"/>
    <s v="CABLE 3COND 14AWG 600V UL-AWM 150 FT"/>
    <s v="Greenford UB6 7RL"/>
    <n v="330"/>
    <x v="2"/>
    <s v="Diesel"/>
    <n v="1.2209999999999999E-3"/>
  </r>
  <r>
    <d v="2023-10-01T00:00:00"/>
    <s v="S022516"/>
    <x v="100"/>
    <s v="PO143547"/>
    <s v="GRN200250"/>
    <s v="11700-7431"/>
    <s v="WIRE 6AWG CLASS 6 600V BLACK UL 10107"/>
    <s v="Greenford UB6 7RL"/>
    <n v="330"/>
    <x v="2"/>
    <s v="Diesel"/>
    <n v="1.2209999999999999E-3"/>
  </r>
  <r>
    <d v="2023-10-01T00:00:00"/>
    <s v="S022516"/>
    <x v="100"/>
    <s v="PO143548"/>
    <s v="GRN200251"/>
    <s v="11700-7431"/>
    <s v="WIRE 6AWG CLASS 6 600V BLACK UL 10107"/>
    <s v="Greenford UB6 7RL"/>
    <n v="330"/>
    <x v="2"/>
    <s v="Diesel"/>
    <n v="1.2209999999999999E-3"/>
  </r>
  <r>
    <d v="2023-10-01T00:00:00"/>
    <s v="S022516"/>
    <x v="100"/>
    <s v="PO145639"/>
    <s v="GRN200252"/>
    <s v="11700-7430"/>
    <s v="WIRE 6AWG CLASS 6 600V GRN/YEL UL 10107"/>
    <s v="Greenford UB6 7RL"/>
    <n v="330"/>
    <x v="2"/>
    <s v="Diesel"/>
    <n v="1.2209999999999999E-3"/>
  </r>
  <r>
    <d v="2023-10-01T00:00:00"/>
    <s v="S022516"/>
    <x v="100"/>
    <s v="PO145639"/>
    <s v="GRN200253"/>
    <n v="3045004"/>
    <s v="5G X 16MM2 STEEL BRAIDED CABLE NUMBERED CORES"/>
    <s v="Greenford UB6 7RL"/>
    <n v="330"/>
    <x v="2"/>
    <s v="Diesel"/>
    <n v="1.2209999999999999E-3"/>
  </r>
  <r>
    <d v="2023-10-01T00:00:00"/>
    <s v="S022516"/>
    <x v="100"/>
    <s v="PO149541"/>
    <s v="GRN200323"/>
    <n v="101044714"/>
    <s v="2G X 1.5MM2 CABLE STEEL BRAIDED NUMBERED CORES"/>
    <s v="Greenford UB6 7RL"/>
    <n v="330"/>
    <x v="2"/>
    <s v="Diesel"/>
    <n v="1.2209999999999999E-3"/>
  </r>
  <r>
    <d v="2023-10-01T00:00:00"/>
    <s v="S022516"/>
    <x v="100"/>
    <s v="PO150292"/>
    <s v="GRN200324"/>
    <n v="3045009"/>
    <s v="12G X 0.75MM2 CABLE OLFLEX ROBUST 215C"/>
    <s v="Greenford UB6 7RL"/>
    <n v="330"/>
    <x v="2"/>
    <s v="Diesel"/>
    <n v="1.2209999999999999E-3"/>
  </r>
  <r>
    <d v="2023-10-01T00:00:00"/>
    <s v="S022516"/>
    <x v="100"/>
    <s v="PO150370"/>
    <s v="GRN200378"/>
    <n v="101044714"/>
    <s v="2G X 1.5MM2 CABLE STEEL BRAIDED NUMBERED CORES"/>
    <s v="Greenford UB6 7RL"/>
    <n v="330"/>
    <x v="2"/>
    <s v="Diesel"/>
    <n v="1.2209999999999999E-3"/>
  </r>
  <r>
    <d v="2023-10-01T00:00:00"/>
    <s v="S022516"/>
    <x v="100"/>
    <s v="PO145940"/>
    <s v="GRN200619"/>
    <s v="11700-2592"/>
    <s v="GLAND INSERT 40X40 9-12 MM CABLE OD FOR SKINTOP CU"/>
    <s v="Greenford UB6 7RL"/>
    <n v="330"/>
    <x v="2"/>
    <s v="Diesel"/>
    <n v="1.2209999999999999E-3"/>
  </r>
  <r>
    <d v="2023-10-01T00:00:00"/>
    <s v="S022516"/>
    <x v="100"/>
    <s v="PO149342"/>
    <s v="GRN200621"/>
    <n v="5745029"/>
    <s v="M25 EMC METAL CBL GLAND C/W LOCKNUT IP68"/>
    <s v="Greenford UB6 7RL"/>
    <n v="330"/>
    <x v="2"/>
    <s v="Diesel"/>
    <n v="1.2209999999999999E-3"/>
  </r>
  <r>
    <d v="2023-10-01T00:00:00"/>
    <s v="S022516"/>
    <x v="100"/>
    <s v="PO150041"/>
    <s v="GRN200702"/>
    <n v="5745031"/>
    <s v="M20 EMC METAL CABLE GLAND C/W LOCKNUT IP68"/>
    <s v="Greenford UB6 7RL"/>
    <n v="330"/>
    <x v="2"/>
    <s v="Diesel"/>
    <n v="1.2209999999999999E-3"/>
  </r>
  <r>
    <d v="2023-10-01T00:00:00"/>
    <s v="S022516"/>
    <x v="100"/>
    <s v="PO150283"/>
    <s v="GRN200844"/>
    <n v="101044838"/>
    <s v="3G X 1.5MM2 CABLE STEEL BRAIDED NUMBERED CORES"/>
    <s v="Greenford UB6 7RL"/>
    <n v="330"/>
    <x v="2"/>
    <s v="Diesel"/>
    <n v="1.2209999999999999E-3"/>
  </r>
  <r>
    <d v="2023-10-01T00:00:00"/>
    <s v="S022516"/>
    <x v="100"/>
    <s v="PO150119"/>
    <s v="GRN200845"/>
    <n v="101044838"/>
    <s v="3G X 1.5MM2 CABLE STEEL BRAIDED NUMBERED CORES"/>
    <s v="Greenford UB6 7RL"/>
    <n v="330"/>
    <x v="2"/>
    <s v="Diesel"/>
    <n v="1.2209999999999999E-3"/>
  </r>
  <r>
    <d v="2023-10-01T00:00:00"/>
    <s v="S022516"/>
    <x v="100"/>
    <s v="PO147552"/>
    <s v="GRN200847"/>
    <n v="30257932"/>
    <s v="12G X 0.75MM2 CABLE OLFLEX CLASSIC 110SY"/>
    <s v="Greenford UB6 7RL"/>
    <n v="330"/>
    <x v="2"/>
    <s v="Diesel"/>
    <n v="1.2209999999999999E-3"/>
  </r>
  <r>
    <d v="2023-11-01T00:00:00"/>
    <s v="S022516"/>
    <x v="100"/>
    <s v="PO145639"/>
    <s v="GRN201017"/>
    <s v="11700-7430"/>
    <s v="WIRE 6AWG CLASS 6 600V GRN/YEL UL 10107"/>
    <s v="Greenford UB6 7RL"/>
    <n v="330"/>
    <x v="2"/>
    <s v="Diesel"/>
    <n v="1.2209999999999999E-3"/>
  </r>
  <r>
    <d v="2023-11-01T00:00:00"/>
    <s v="S022516"/>
    <x v="100"/>
    <s v="PO144716"/>
    <s v="GRN201109"/>
    <s v="255-1639-150"/>
    <s v="CABLE 25COND 18AWG 600V BLK 150 FT"/>
    <s v="Greenford UB6 7RL"/>
    <n v="330"/>
    <x v="2"/>
    <s v="Diesel"/>
    <n v="1.2209999999999999E-3"/>
  </r>
  <r>
    <d v="2023-11-01T00:00:00"/>
    <s v="S022516"/>
    <x v="100"/>
    <s v="PO145940"/>
    <s v="GRN201173"/>
    <s v="11700-2472"/>
    <s v="GLAND INSERT 20X20 4-6 MM CABLE OD FOR SKINTOP CUB"/>
    <s v="Greenford UB6 7RL"/>
    <n v="330"/>
    <x v="2"/>
    <s v="Diesel"/>
    <n v="1.2209999999999999E-3"/>
  </r>
  <r>
    <d v="2023-11-01T00:00:00"/>
    <s v="S022516"/>
    <x v="100"/>
    <s v="PO148599"/>
    <s v="GRN201299"/>
    <s v="255-1640-150"/>
    <s v="CABLE CAT5E 24AWG SUNLIGHT &amp; OIL RESISTANT 150 FT"/>
    <s v="Greenford UB6 7RL"/>
    <n v="330"/>
    <x v="2"/>
    <s v="Diesel"/>
    <n v="1.2209999999999999E-3"/>
  </r>
  <r>
    <d v="2023-11-01T00:00:00"/>
    <s v="S022516"/>
    <x v="100"/>
    <s v="PO149842"/>
    <s v="GRN201311"/>
    <s v="255-1640-150"/>
    <s v="CABLE CAT5E 24AWG SUNLIGHT &amp; OIL RESISTANT 150 FT"/>
    <s v="Greenford UB6 7RL"/>
    <n v="330"/>
    <x v="2"/>
    <s v="Diesel"/>
    <n v="1.2209999999999999E-3"/>
  </r>
  <r>
    <d v="2023-11-01T00:00:00"/>
    <s v="S022516"/>
    <x v="100"/>
    <s v="PO145848"/>
    <s v="GRN201333"/>
    <s v="255-1639-150"/>
    <s v="CABLE 25COND 18AWG 600V BLACK 150 FT"/>
    <s v="Greenford UB6 7RL"/>
    <n v="330"/>
    <x v="2"/>
    <s v="Diesel"/>
    <n v="1.2209999999999999E-3"/>
  </r>
  <r>
    <d v="2023-11-01T00:00:00"/>
    <s v="S022516"/>
    <x v="100"/>
    <s v="PO143549"/>
    <s v="GRN201720"/>
    <s v="11700-7431"/>
    <s v="WIRE 6AWG CLASS 6 600V BLACK UL 10107"/>
    <s v="Greenford UB6 7RL"/>
    <n v="330"/>
    <x v="2"/>
    <s v="Diesel"/>
    <n v="1.2209999999999999E-3"/>
  </r>
  <r>
    <d v="2023-11-01T00:00:00"/>
    <s v="S022516"/>
    <x v="100"/>
    <s v="PO148276"/>
    <s v="GRN201934"/>
    <n v="5745012"/>
    <s v="M20 X 1.5 CABLE GLAND NYLON BLACK IP68 + LOCKNUT"/>
    <s v="Greenford UB6 7RL"/>
    <n v="330"/>
    <x v="2"/>
    <s v="Diesel"/>
    <n v="1.2209999999999999E-3"/>
  </r>
  <r>
    <d v="2023-11-01T00:00:00"/>
    <s v="S022516"/>
    <x v="100"/>
    <s v="PO149547"/>
    <s v="GRN201988"/>
    <n v="3045009"/>
    <s v="12G X 0.75MM2 CABLE OLFLEX ROBUST 215C"/>
    <s v="Greenford UB6 7RL"/>
    <n v="330"/>
    <x v="2"/>
    <s v="Diesel"/>
    <n v="1.2209999999999999E-3"/>
  </r>
  <r>
    <d v="2023-11-01T00:00:00"/>
    <s v="S022516"/>
    <x v="100"/>
    <s v="PO148720"/>
    <s v="GRN202246"/>
    <s v="255-1639-150"/>
    <s v="CABLE 25COND 18AWG 600V BLACK 150 FT"/>
    <s v="Greenford UB6 7RL"/>
    <n v="330"/>
    <x v="2"/>
    <s v="Diesel"/>
    <n v="1.2209999999999999E-3"/>
  </r>
  <r>
    <d v="2023-11-01T00:00:00"/>
    <s v="S022516"/>
    <x v="100"/>
    <s v="PO148720"/>
    <s v="GRN202247"/>
    <s v="255-1639-150"/>
    <s v="CABLE 25COND 18AWG 600V BLACK 150 FT"/>
    <s v="Greenford UB6 7RL"/>
    <n v="330"/>
    <x v="2"/>
    <s v="Diesel"/>
    <n v="1.2209999999999999E-3"/>
  </r>
  <r>
    <d v="2023-11-01T00:00:00"/>
    <s v="S022516"/>
    <x v="100"/>
    <s v="PO150871"/>
    <s v="GRN202338"/>
    <n v="30257932"/>
    <s v="12G X 0.75MM2 CABLE OLFLEX CLASSIC 110SY"/>
    <s v="Greenford UB6 7RL"/>
    <n v="330"/>
    <x v="2"/>
    <s v="Diesel"/>
    <n v="1.2209999999999999E-3"/>
  </r>
  <r>
    <d v="2023-11-01T00:00:00"/>
    <s v="S022516"/>
    <x v="100"/>
    <s v="PO149541"/>
    <s v="GRN202343"/>
    <n v="101031358"/>
    <s v="UNITRONIC LIYCY 3 X 0.14MM2 SHIELDED CABLE"/>
    <s v="Greenford UB6 7RL"/>
    <n v="330"/>
    <x v="2"/>
    <s v="Diesel"/>
    <n v="1.2209999999999999E-3"/>
  </r>
  <r>
    <d v="2023-11-01T00:00:00"/>
    <s v="S022516"/>
    <x v="100"/>
    <s v="PO150119"/>
    <s v="GRN202453"/>
    <n v="34204406"/>
    <s v="SURFACE MOUNT BASE SINGLE LEVER 1 ENTRY M20 H-B 10"/>
    <s v="Greenford UB6 7RL"/>
    <n v="330"/>
    <x v="2"/>
    <s v="Diesel"/>
    <n v="1.2209999999999999E-3"/>
  </r>
  <r>
    <d v="2023-11-01T00:00:00"/>
    <s v="S022516"/>
    <x v="100"/>
    <s v="PO150520"/>
    <s v="GRN202454"/>
    <n v="5745011"/>
    <s v="M16 X 1.5 CABLE GLAND NYLON BLACK IP68 + LOCKNUT"/>
    <s v="Greenford UB6 7RL"/>
    <n v="330"/>
    <x v="2"/>
    <s v="Diesel"/>
    <n v="1.2209999999999999E-3"/>
  </r>
  <r>
    <d v="2023-11-01T00:00:00"/>
    <s v="S022516"/>
    <x v="100"/>
    <s v="PO150036"/>
    <s v="GRN202459"/>
    <n v="34202461"/>
    <s v="M25 TO M20 REDUCER NICKEL PLATED"/>
    <s v="Greenford UB6 7RL"/>
    <n v="330"/>
    <x v="2"/>
    <s v="Diesel"/>
    <n v="1.2209999999999999E-3"/>
  </r>
  <r>
    <d v="2023-11-01T00:00:00"/>
    <s v="S022516"/>
    <x v="100"/>
    <s v="PO149606"/>
    <s v="GRN202766"/>
    <n v="5745029"/>
    <s v="M25 EMC METAL CBL GLAND C/W LOCKNUT IP68"/>
    <s v="Greenford UB6 7RL"/>
    <n v="330"/>
    <x v="2"/>
    <s v="Diesel"/>
    <n v="1.2209999999999999E-3"/>
  </r>
  <r>
    <d v="2023-12-01T00:00:00"/>
    <s v="S022516"/>
    <x v="100"/>
    <s v="PO145639"/>
    <s v="GRN203284"/>
    <s v="11700-7430"/>
    <s v="WIRE 6AWG CLASS 6 600V GRN/YEL UL 10107"/>
    <s v="Greenford UB6 7RL"/>
    <n v="330"/>
    <x v="2"/>
    <s v="Diesel"/>
    <n v="1.2209999999999999E-3"/>
  </r>
  <r>
    <d v="2023-12-01T00:00:00"/>
    <s v="S022516"/>
    <x v="100"/>
    <s v="PO144716"/>
    <s v="GRN203308"/>
    <s v="255-1639-150"/>
    <s v="CABLE 25COND 18AWG 600V BLK 150 FT"/>
    <s v="Greenford UB6 7RL"/>
    <n v="330"/>
    <x v="2"/>
    <s v="Diesel"/>
    <n v="1.2209999999999999E-3"/>
  </r>
  <r>
    <d v="2023-12-01T00:00:00"/>
    <s v="S022516"/>
    <x v="100"/>
    <s v="PO150129"/>
    <s v="GRN203322"/>
    <n v="5745031"/>
    <s v="M20 EMC METAL CABLE GLAND C/W LOCKNUT IP68"/>
    <s v="Greenford UB6 7RL"/>
    <n v="330"/>
    <x v="2"/>
    <s v="Diesel"/>
    <n v="1.2209999999999999E-3"/>
  </r>
  <r>
    <d v="2023-12-01T00:00:00"/>
    <s v="S022516"/>
    <x v="100"/>
    <s v="PO145202"/>
    <s v="GRN203625"/>
    <s v="255-1640-150"/>
    <s v="CABLE CAT5E 24AWG SUNLIGHT &amp; OIL RESISTANT 150 FT"/>
    <s v="Greenford UB6 7RL"/>
    <n v="330"/>
    <x v="2"/>
    <s v="Diesel"/>
    <n v="1.2209999999999999E-3"/>
  </r>
  <r>
    <d v="2023-12-01T00:00:00"/>
    <s v="S022516"/>
    <x v="100"/>
    <s v="PO147552"/>
    <s v="GRN204083"/>
    <n v="30257932"/>
    <s v="12G X 0.75MM2 CABLE OLFLEX CLASSIC 110SY"/>
    <s v="Greenford UB6 7RL"/>
    <n v="330"/>
    <x v="2"/>
    <s v="Diesel"/>
    <n v="1.2209999999999999E-3"/>
  </r>
  <r>
    <d v="2023-12-01T00:00:00"/>
    <s v="S022516"/>
    <x v="100"/>
    <s v="PO148896"/>
    <s v="GRN204211"/>
    <s v="255-1640-150"/>
    <s v="CABLE CAT5E 24AWG SUNLIGHT &amp; OIL RESISTANT 150 FT"/>
    <s v="Greenford UB6 7RL"/>
    <n v="330"/>
    <x v="2"/>
    <s v="Diesel"/>
    <n v="1.2209999999999999E-3"/>
  </r>
  <r>
    <d v="2023-12-01T00:00:00"/>
    <s v="S022516"/>
    <x v="100"/>
    <s v="PO148964"/>
    <s v="GRN204212"/>
    <s v="255-1640-150"/>
    <s v="CABLE CAT5E 24AWG SUNLIGHT &amp; OIL RESISTANT 150 FT"/>
    <s v="Greenford UB6 7RL"/>
    <n v="330"/>
    <x v="2"/>
    <s v="Diesel"/>
    <n v="1.2209999999999999E-3"/>
  </r>
  <r>
    <d v="2023-12-01T00:00:00"/>
    <s v="S022516"/>
    <x v="100"/>
    <s v="PO148720"/>
    <s v="GRN204213"/>
    <s v="255-1640-150"/>
    <s v="CABLE CAT5E 24AWG SUNLIGHT &amp; OIL RESISTANT 150 FT"/>
    <s v="Greenford UB6 7RL"/>
    <n v="330"/>
    <x v="2"/>
    <s v="Diesel"/>
    <n v="1.2209999999999999E-3"/>
  </r>
  <r>
    <d v="2023-12-01T00:00:00"/>
    <s v="S022516"/>
    <x v="100"/>
    <s v="PO149342"/>
    <s v="GRN204214"/>
    <s v="255-1640-150"/>
    <s v="CABLE CAT5E 24AWG SUNLIGHT &amp; OIL RESISTANT 150 FT"/>
    <s v="Greenford UB6 7RL"/>
    <n v="330"/>
    <x v="2"/>
    <s v="Diesel"/>
    <n v="1.2209999999999999E-3"/>
  </r>
  <r>
    <d v="2023-12-01T00:00:00"/>
    <s v="S022516"/>
    <x v="100"/>
    <s v="PO150036"/>
    <s v="GRN204255"/>
    <n v="101031648"/>
    <s v="2G X 0.75MM2 CABLE OLFLEX CLASSIC 110 YY"/>
    <s v="Greenford UB6 7RL"/>
    <n v="330"/>
    <x v="2"/>
    <s v="Diesel"/>
    <n v="1.2209999999999999E-3"/>
  </r>
  <r>
    <d v="2023-12-01T00:00:00"/>
    <s v="S022516"/>
    <x v="100"/>
    <s v="PO147550"/>
    <s v="GRN204396"/>
    <s v="255-1641-150"/>
    <s v="CABLE 3COND 14AWG 600V UL-AWM 150 FT"/>
    <s v="Greenford UB6 7RL"/>
    <n v="330"/>
    <x v="2"/>
    <s v="Diesel"/>
    <n v="1.2209999999999999E-3"/>
  </r>
  <r>
    <d v="2023-12-01T00:00:00"/>
    <s v="S022516"/>
    <x v="100"/>
    <s v="PO149842"/>
    <s v="GRN204397"/>
    <s v="255-1640-150"/>
    <s v="CABLE CAT5E 24AWG SUNLIGHT &amp; OIL RESISTANT 150 FT"/>
    <s v="Greenford UB6 7RL"/>
    <n v="330"/>
    <x v="2"/>
    <s v="Diesel"/>
    <n v="1.2209999999999999E-3"/>
  </r>
  <r>
    <d v="2023-12-01T00:00:00"/>
    <s v="S022516"/>
    <x v="100"/>
    <s v="PO145940"/>
    <s v="GRN204434"/>
    <s v="11700-2472"/>
    <s v="GLAND INSERT 20X20 4-6 MM CABLE OD FOR SKINTOP CUB"/>
    <s v="Greenford UB6 7RL"/>
    <n v="330"/>
    <x v="2"/>
    <s v="Diesel"/>
    <n v="1.2209999999999999E-3"/>
  </r>
  <r>
    <d v="2023-12-01T00:00:00"/>
    <s v="S022516"/>
    <x v="100"/>
    <s v="PO150745"/>
    <s v="GRN204435"/>
    <n v="34204406"/>
    <s v="SURFACE MOUNT BASE SINGLE LEVER 1 ENTRY M20 H-B 10"/>
    <s v="Greenford UB6 7RL"/>
    <n v="330"/>
    <x v="2"/>
    <s v="Diesel"/>
    <n v="1.2209999999999999E-3"/>
  </r>
  <r>
    <d v="2023-12-01T00:00:00"/>
    <s v="S022516"/>
    <x v="100"/>
    <s v="PO147550"/>
    <s v="GRN204444"/>
    <s v="11700-2473"/>
    <s v="GLAND INSERT 20X20 6-9 MM CABLE OD FOR SKINTOP CUB"/>
    <s v="Greenford UB6 7RL"/>
    <n v="330"/>
    <x v="2"/>
    <s v="Diesel"/>
    <n v="1.2209999999999999E-3"/>
  </r>
  <r>
    <d v="2023-12-01T00:00:00"/>
    <s v="S022516"/>
    <x v="100"/>
    <s v="PO148276"/>
    <s v="GRN204446"/>
    <n v="5745012"/>
    <s v="M20 X 1.5 CABLE GLAND NYLON BLACK IP68 + LOCKNUT"/>
    <s v="Greenford UB6 7RL"/>
    <n v="330"/>
    <x v="2"/>
    <s v="Diesel"/>
    <n v="1.2209999999999999E-3"/>
  </r>
  <r>
    <d v="2023-12-01T00:00:00"/>
    <s v="S022516"/>
    <x v="100"/>
    <s v="PO149606"/>
    <s v="GRN204455"/>
    <n v="5745029"/>
    <s v="M25 EMC METAL CBL GLAND C/W LOCKNUT IP68"/>
    <s v="Greenford UB6 7RL"/>
    <n v="330"/>
    <x v="2"/>
    <s v="Diesel"/>
    <n v="1.2209999999999999E-3"/>
  </r>
  <r>
    <d v="2023-12-01T00:00:00"/>
    <s v="S022516"/>
    <x v="100"/>
    <s v="PO150041"/>
    <s v="GRN204456"/>
    <n v="5745029"/>
    <s v="M25 EMC METAL CABLE GLAND C/W LOCKNUT IP68"/>
    <s v="Greenford UB6 7RL"/>
    <n v="330"/>
    <x v="2"/>
    <s v="Diesel"/>
    <n v="1.2209999999999999E-3"/>
  </r>
  <r>
    <d v="2023-12-01T00:00:00"/>
    <s v="S022516"/>
    <x v="100"/>
    <s v="PO151531"/>
    <s v="GRN204457"/>
    <n v="101023228"/>
    <s v="CABLE GLAND INSERT BLACK M20 2 X 5mm"/>
    <s v="Greenford UB6 7RL"/>
    <n v="330"/>
    <x v="2"/>
    <s v="Diesel"/>
    <n v="1.2209999999999999E-3"/>
  </r>
  <r>
    <d v="2023-12-01T00:00:00"/>
    <s v="S022516"/>
    <x v="100"/>
    <s v="PO145579"/>
    <s v="GRN204615"/>
    <n v="1"/>
    <s v="freight inwards"/>
    <s v="Greenford UB6 7RL"/>
    <n v="330"/>
    <x v="2"/>
    <s v="Diesel"/>
    <n v="1.2209999999999999E-3"/>
  </r>
  <r>
    <d v="2023-10-01T00:00:00"/>
    <s v="S023413"/>
    <x v="15"/>
    <s v="PO148548"/>
    <s v="GRN198305"/>
    <n v="101042215"/>
    <s v="VALOPAA VP2225 M8 140W 0.7A"/>
    <s v="33100 Tampere, Finland"/>
    <n v="3916"/>
    <x v="2"/>
    <s v="Diesel"/>
    <n v="3.9815929999999999E-2"/>
  </r>
  <r>
    <d v="2023-12-01T00:00:00"/>
    <s v="S022516"/>
    <x v="100"/>
    <s v="PO149155"/>
    <s v="GRN204616"/>
    <n v="1"/>
    <s v="freight inwards"/>
    <s v="Greenford UB6 7RL"/>
    <n v="330"/>
    <x v="2"/>
    <s v="Diesel"/>
    <n v="1.2209999999999999E-3"/>
  </r>
  <r>
    <d v="2023-12-01T00:00:00"/>
    <s v="S022516"/>
    <x v="100"/>
    <s v="PO149273"/>
    <s v="GRN204617"/>
    <n v="1"/>
    <s v="freight inwards"/>
    <s v="Greenford UB6 7RL"/>
    <n v="330"/>
    <x v="2"/>
    <s v="Diesel"/>
    <n v="1.2209999999999999E-3"/>
  </r>
  <r>
    <d v="2023-12-01T00:00:00"/>
    <s v="S022516"/>
    <x v="100"/>
    <s v="PO148276"/>
    <s v="GRN204722"/>
    <n v="5745012"/>
    <s v="M20 X 1.5 CABLE GLAND NYLON BLACK IP68 + LOCKNUT"/>
    <s v="Greenford UB6 7RL"/>
    <n v="330"/>
    <x v="2"/>
    <s v="Diesel"/>
    <n v="1.2209999999999999E-3"/>
  </r>
  <r>
    <d v="2023-12-01T00:00:00"/>
    <s v="S022516"/>
    <x v="100"/>
    <s v="PO149155"/>
    <s v="GRN204723"/>
    <n v="5745012"/>
    <s v="M20 X 1.5 CABLE GLAND NYLON BLACK IP68 + LOCKNUT"/>
    <s v="Greenford UB6 7RL"/>
    <n v="330"/>
    <x v="2"/>
    <s v="Diesel"/>
    <n v="1.2209999999999999E-3"/>
  </r>
  <r>
    <d v="2023-12-01T00:00:00"/>
    <s v="S022516"/>
    <x v="100"/>
    <s v="PO150755"/>
    <s v="GRN204724"/>
    <n v="5745031"/>
    <s v="M20 EMC METAL CABLE GLAND C/W LOCKNUT IP68"/>
    <s v="Greenford UB6 7RL"/>
    <n v="330"/>
    <x v="2"/>
    <s v="Diesel"/>
    <n v="1.2209999999999999E-3"/>
  </r>
  <r>
    <d v="2023-12-01T00:00:00"/>
    <s v="S022516"/>
    <x v="100"/>
    <s v="PO145639"/>
    <s v="GRN204804"/>
    <s v="11700-7430"/>
    <s v="WIRE 6AWG CLASS 6 600V GRN/YEL UL 10107"/>
    <s v="Greenford UB6 7RL"/>
    <n v="330"/>
    <x v="2"/>
    <s v="Diesel"/>
    <n v="1.2209999999999999E-3"/>
  </r>
  <r>
    <d v="2023-12-01T00:00:00"/>
    <s v="S022516"/>
    <x v="100"/>
    <s v="PO145639"/>
    <s v="GRN204807"/>
    <s v="11700-7430"/>
    <s v="WIRE 6AWG CLASS 6 600V GRN/YEL UL 10107"/>
    <s v="Greenford UB6 7RL"/>
    <n v="330"/>
    <x v="2"/>
    <s v="Diesel"/>
    <n v="1.2209999999999999E-3"/>
  </r>
  <r>
    <d v="2023-01-01T00:00:00"/>
    <s v="S024743"/>
    <x v="101"/>
    <s v="PO141954"/>
    <s v="GRN178521"/>
    <n v="57207445"/>
    <s v="CARAVAN DOOR LOCK KNOB LEISURE PLUS F908"/>
    <s v="Stafford ST18 0PF"/>
    <n v="19.399999999999999"/>
    <x v="1"/>
    <s v="Diesel"/>
    <n v="7.1779999999999994E-5"/>
  </r>
  <r>
    <d v="2023-02-01T00:00:00"/>
    <s v="S024743"/>
    <x v="101"/>
    <s v="PO143431"/>
    <s v="GRN181121"/>
    <n v="57207445"/>
    <s v="CARAVAN DOOR LOCK KNOB LEISURE PLUS F908"/>
    <s v="Stafford ST18 0PF"/>
    <n v="19.399999999999999"/>
    <x v="1"/>
    <s v="Diesel"/>
    <n v="7.1779999999999994E-5"/>
  </r>
  <r>
    <d v="2023-04-01T00:00:00"/>
    <s v="S024743"/>
    <x v="101"/>
    <s v="PO144986"/>
    <s v="GRN185165"/>
    <n v="57207445"/>
    <s v="CARAVAN DOOR LOCK KNOB LEISURE PLUS F908"/>
    <s v="Stafford ST18 0PF"/>
    <n v="19.399999999999999"/>
    <x v="1"/>
    <s v="Diesel"/>
    <n v="7.1779999999999994E-5"/>
  </r>
  <r>
    <d v="2023-07-01T00:00:00"/>
    <s v="S024743"/>
    <x v="101"/>
    <s v="PO146363"/>
    <s v="GRN191545"/>
    <n v="57205926"/>
    <s v="DOMETIC DB1R WINDOW ROLLER BLIND - CREAM WHITE RAL"/>
    <s v="Stafford ST18 0PF"/>
    <n v="19.399999999999999"/>
    <x v="1"/>
    <s v="Diesel"/>
    <n v="7.1779999999999994E-5"/>
  </r>
  <r>
    <d v="2023-09-01T00:00:00"/>
    <s v="S024743"/>
    <x v="101"/>
    <s v="PO147808"/>
    <s v="GRN195559"/>
    <n v="57207445"/>
    <s v="CARAVAN DOOR LOCK KNOB LEISURE PLUS F908"/>
    <s v="Stafford ST18 0PF"/>
    <n v="19.399999999999999"/>
    <x v="1"/>
    <s v="Diesel"/>
    <n v="7.1779999999999994E-5"/>
  </r>
  <r>
    <d v="2023-09-01T00:00:00"/>
    <s v="S024743"/>
    <x v="101"/>
    <s v="PO147808"/>
    <s v="GRN195832"/>
    <n v="57207445"/>
    <s v="CARAVAN DOOR LOCK KNOB LEISURE PLUS F908"/>
    <s v="Stafford ST18 0PF"/>
    <n v="19.399999999999999"/>
    <x v="1"/>
    <s v="Diesel"/>
    <n v="7.1779999999999994E-5"/>
  </r>
  <r>
    <d v="2023-10-01T00:00:00"/>
    <s v="S024743"/>
    <x v="101"/>
    <s v="PO148988"/>
    <s v="GRN200682"/>
    <n v="57207445"/>
    <s v="CARAVAN DOOR LOCK KNOB LEISURE PLUS F908"/>
    <s v="Stafford ST18 0PF"/>
    <n v="19.399999999999999"/>
    <x v="1"/>
    <s v="Diesel"/>
    <n v="7.1779999999999994E-5"/>
  </r>
  <r>
    <d v="2023-10-01T00:00:00"/>
    <s v="S023284"/>
    <x v="19"/>
    <s v="PO143578"/>
    <s v="GRN198324"/>
    <s v="356-1249-1"/>
    <s v="STAINLESS STEEL BEACON BOX W/MOXA"/>
    <s v="Leicester LE19 2DT"/>
    <n v="144"/>
    <x v="1"/>
    <s v="Diesel"/>
    <n v="5.3280000000000001E-2"/>
  </r>
  <r>
    <d v="2023-11-01T00:00:00"/>
    <s v="S024743"/>
    <x v="101"/>
    <s v="PO148988"/>
    <s v="GRN202211"/>
    <n v="57207445"/>
    <s v="CARAVAN DOOR LOCK KNOB LEISURE PLUS F908"/>
    <s v="Stafford ST18 0PF"/>
    <n v="19.399999999999999"/>
    <x v="1"/>
    <s v="Diesel"/>
    <n v="7.1779999999999994E-5"/>
  </r>
  <r>
    <d v="2023-10-01T00:00:00"/>
    <s v="S023284"/>
    <x v="19"/>
    <s v="PO147445"/>
    <s v="GRN198326"/>
    <n v="101036440"/>
    <s v="FLOODLIGHT JUNCTION BOX"/>
    <s v="Leicester LE19 2DT"/>
    <n v="144"/>
    <x v="1"/>
    <s v="Diesel"/>
    <n v="5.3280000000000001E-2"/>
  </r>
  <r>
    <d v="2023-10-01T00:00:00"/>
    <s v="S023284"/>
    <x v="19"/>
    <s v="PO146252"/>
    <s v="GRN198328"/>
    <n v="101036440"/>
    <s v="FLOODLIGHT JUNCTION BOX"/>
    <s v="Leicester LE19 2DT"/>
    <n v="144"/>
    <x v="1"/>
    <s v="Diesel"/>
    <n v="5.3280000000000001E-2"/>
  </r>
  <r>
    <d v="2023-10-01T00:00:00"/>
    <s v="S024346"/>
    <x v="28"/>
    <s v="PO146752"/>
    <s v="GRN198329"/>
    <n v="89205386"/>
    <s v="HYDRAULIC OIL - UNIVIS HVI 26 (20L CONTAINER)"/>
    <s v="Stoke-On-Trent, ST6 4PB"/>
    <n v="10.4"/>
    <x v="3"/>
    <s v="Diesel"/>
    <n v="1.0574200000000001E-3"/>
  </r>
  <r>
    <d v="2023-10-01T00:00:00"/>
    <s v="S024346"/>
    <x v="28"/>
    <s v="PO148564"/>
    <s v="GRN198330"/>
    <n v="89205386"/>
    <s v="HYDRAULIC OIL - UNIVIS HVI 26 (20L CONTAINER)"/>
    <s v="Stoke-On-Trent, ST6 4PB"/>
    <n v="10.4"/>
    <x v="3"/>
    <s v="Diesel"/>
    <n v="1.0574200000000001E-3"/>
  </r>
  <r>
    <d v="2023-11-01T00:00:00"/>
    <s v="S024743"/>
    <x v="101"/>
    <s v="PO147808"/>
    <s v="GRN202212"/>
    <n v="57205926"/>
    <s v="DOMETIC DB1R WINDOW ROLLER BLIND - CREAM WHITE RAL"/>
    <s v="Stafford ST18 0PF"/>
    <n v="19.399999999999999"/>
    <x v="1"/>
    <s v="Diesel"/>
    <n v="7.1779999999999994E-5"/>
  </r>
  <r>
    <d v="2023-11-01T00:00:00"/>
    <s v="S024743"/>
    <x v="101"/>
    <s v="PO149860"/>
    <s v="GRN202213"/>
    <n v="57205926"/>
    <s v="DOMETIC DB1R WINDOW ROLLER BLIND - CREAM WHITE RAL"/>
    <s v="Stafford ST18 0PF"/>
    <n v="19.399999999999999"/>
    <x v="1"/>
    <s v="Diesel"/>
    <n v="7.1779999999999994E-5"/>
  </r>
  <r>
    <d v="2023-12-01T00:00:00"/>
    <s v="S024743"/>
    <x v="101"/>
    <s v="PO148988"/>
    <s v="GRN204033"/>
    <n v="57207445"/>
    <s v="CARAVAN DOOR LOCK KNOB LEISURE PLUS F908"/>
    <s v="Stafford ST18 0PF"/>
    <n v="19.399999999999999"/>
    <x v="1"/>
    <s v="Diesel"/>
    <n v="7.1779999999999994E-5"/>
  </r>
  <r>
    <d v="2023-12-01T00:00:00"/>
    <s v="S024743"/>
    <x v="101"/>
    <s v="PO147808"/>
    <s v="GRN204154"/>
    <n v="57205926"/>
    <s v="DOMETIC DB1R WINDOW ROLLER BLIND - CREAM WHITE RAL"/>
    <s v="Stafford ST18 0PF"/>
    <n v="19.399999999999999"/>
    <x v="1"/>
    <s v="Diesel"/>
    <n v="7.1779999999999994E-5"/>
  </r>
  <r>
    <d v="2023-12-01T00:00:00"/>
    <s v="S024743"/>
    <x v="101"/>
    <s v="PO148988"/>
    <s v="GRN204231"/>
    <n v="57207445"/>
    <s v="CARAVAN DOOR LOCK KNOB LEISURE PLUS F908"/>
    <s v="Stafford ST18 0PF"/>
    <n v="19.399999999999999"/>
    <x v="1"/>
    <s v="Diesel"/>
    <n v="7.1779999999999994E-5"/>
  </r>
  <r>
    <d v="2023-12-01T00:00:00"/>
    <s v="S024743"/>
    <x v="101"/>
    <s v="PO151019"/>
    <s v="GRN204376"/>
    <n v="57205926"/>
    <s v="DOMETIC DB1R WINDOW ROLLER BLIND - CREAM WHITE RAL"/>
    <s v="Stafford ST18 0PF"/>
    <n v="19.399999999999999"/>
    <x v="1"/>
    <s v="Diesel"/>
    <n v="7.1779999999999994E-5"/>
  </r>
  <r>
    <d v="2023-01-01T00:00:00"/>
    <s v="S024548"/>
    <x v="102"/>
    <s v="PO141364"/>
    <s v="GRN178458"/>
    <n v="57204542"/>
    <s v="INDICATING SILICA GEL ALUMINIUM CANISTER 40 GRAM"/>
    <s v="Merseyside L20 1BL"/>
    <n v="116.2"/>
    <x v="2"/>
    <s v="Diesel"/>
    <n v="4.2993999999999997E-4"/>
  </r>
  <r>
    <d v="2023-01-01T00:00:00"/>
    <s v="S024548"/>
    <x v="102"/>
    <s v="PO141469"/>
    <s v="GRN178610"/>
    <n v="57206350"/>
    <s v="FUNNEL WITH CLOSING LID 200mm SEALEY F99200"/>
    <s v="Merseyside L20 1BL"/>
    <n v="116.2"/>
    <x v="2"/>
    <s v="Diesel"/>
    <n v="4.2993999999999997E-4"/>
  </r>
  <r>
    <d v="2023-01-01T00:00:00"/>
    <s v="S024548"/>
    <x v="102"/>
    <s v="PO141469"/>
    <s v="GRN179380"/>
    <n v="57206350"/>
    <s v="FUNNEL WITH CLOSING LID 200mm SEALEY F99200"/>
    <s v="Merseyside L20 1BL"/>
    <n v="116.2"/>
    <x v="2"/>
    <s v="Diesel"/>
    <n v="4.2993999999999997E-4"/>
  </r>
  <r>
    <d v="2023-01-01T00:00:00"/>
    <s v="S024548"/>
    <x v="102"/>
    <s v="PO141544"/>
    <s v="GRN179381"/>
    <n v="57204892"/>
    <s v="CABLE ROLLER GUIDE"/>
    <s v="Merseyside L20 1BL"/>
    <n v="116.2"/>
    <x v="2"/>
    <s v="Diesel"/>
    <n v="4.2993999999999997E-4"/>
  </r>
  <r>
    <d v="2023-01-01T00:00:00"/>
    <s v="S024548"/>
    <x v="102"/>
    <s v="PO141544"/>
    <s v="GRN179582"/>
    <n v="57206071"/>
    <s v="HIGH DENSE FOAM 1000mm x 500mm x 50mm FLIGHTCASE W"/>
    <s v="Merseyside L20 1BL"/>
    <n v="116.2"/>
    <x v="2"/>
    <s v="Diesel"/>
    <n v="4.2993999999999997E-4"/>
  </r>
  <r>
    <d v="2023-01-01T00:00:00"/>
    <s v="S024548"/>
    <x v="102"/>
    <s v="PO141544"/>
    <s v="GRN179628"/>
    <n v="57257354"/>
    <s v="NO-DRILL UNIVERSAL VEHICLE MOUNT WITH 8&quot; FEMALE"/>
    <s v="Merseyside L20 1BL"/>
    <n v="116.2"/>
    <x v="2"/>
    <s v="Diesel"/>
    <n v="4.2993999999999997E-4"/>
  </r>
  <r>
    <d v="2023-02-01T00:00:00"/>
    <s v="S024548"/>
    <x v="102"/>
    <s v="PO142849"/>
    <s v="GRN180086"/>
    <n v="10208506"/>
    <s v="SAE15W/40 MULTIGRADE DIESEL ENGINE OIL (20L DRUM)"/>
    <s v="Merseyside L20 1BL"/>
    <n v="116.2"/>
    <x v="2"/>
    <s v="Diesel"/>
    <n v="4.2993999999999997E-4"/>
  </r>
  <r>
    <d v="2023-02-01T00:00:00"/>
    <s v="S024548"/>
    <x v="102"/>
    <s v="PO142419"/>
    <s v="GRN180149"/>
    <n v="57204542"/>
    <s v="INDICATING SILICA GEL ALUMINIUM CANISTER 40 GRAM"/>
    <s v="Merseyside L20 1BL"/>
    <n v="116.2"/>
    <x v="2"/>
    <s v="Diesel"/>
    <n v="4.2993999999999997E-4"/>
  </r>
  <r>
    <d v="2023-11-01T00:00:00"/>
    <s v="S024099"/>
    <x v="47"/>
    <s v="PO145107"/>
    <s v="GRN201055"/>
    <s v="340-1012-1"/>
    <s v="WELDMENT LINAC SUPPORT STRUCTURE"/>
    <s v="Stafford ST16 3DR"/>
    <n v="49.6"/>
    <x v="3"/>
    <s v="Diesel"/>
    <n v="5.0430800000000005E-2"/>
  </r>
  <r>
    <d v="2023-02-01T00:00:00"/>
    <s v="S024548"/>
    <x v="102"/>
    <s v="PO142419"/>
    <s v="GRN180258"/>
    <n v="57257355"/>
    <s v="TELE-POLE MALE 12&quot; LONG"/>
    <s v="Merseyside L20 1BL"/>
    <n v="116.2"/>
    <x v="2"/>
    <s v="Diesel"/>
    <n v="4.2993999999999997E-4"/>
  </r>
  <r>
    <d v="2023-02-01T00:00:00"/>
    <s v="S024548"/>
    <x v="102"/>
    <s v="PO141544"/>
    <s v="GRN180259"/>
    <n v="57257355"/>
    <s v="TELE-POLE MALE 12&quot; LONG"/>
    <s v="Merseyside L20 1BL"/>
    <n v="116.2"/>
    <x v="2"/>
    <s v="Diesel"/>
    <n v="4.2993999999999997E-4"/>
  </r>
  <r>
    <d v="2023-02-01T00:00:00"/>
    <s v="S024548"/>
    <x v="102"/>
    <s v="PO141544"/>
    <s v="GRN180503"/>
    <n v="57257354"/>
    <s v="NO-DRILL UNIVERSAL VEHICLE MOUNT WITH 8&quot; FEMALE"/>
    <s v="Merseyside L20 1BL"/>
    <n v="116.2"/>
    <x v="2"/>
    <s v="Diesel"/>
    <n v="4.2993999999999997E-4"/>
  </r>
  <r>
    <d v="2023-02-01T00:00:00"/>
    <s v="S024548"/>
    <x v="102"/>
    <s v="PO141544"/>
    <s v="GRN180507"/>
    <n v="57206071"/>
    <s v="HIGH DENSE FOAM 1000mm x 500mm x 50mm FLIGHTCASE W"/>
    <s v="Merseyside L20 1BL"/>
    <n v="116.2"/>
    <x v="2"/>
    <s v="Diesel"/>
    <n v="4.2993999999999997E-4"/>
  </r>
  <r>
    <d v="2023-02-01T00:00:00"/>
    <s v="S024548"/>
    <x v="102"/>
    <s v="PO142601"/>
    <s v="GRN180540"/>
    <n v="4945012"/>
    <s v="SECURITY HAND RAIL - WHITE MILENCO 2066"/>
    <s v="Merseyside L20 1BL"/>
    <n v="116.2"/>
    <x v="2"/>
    <s v="Diesel"/>
    <n v="4.2993999999999997E-4"/>
  </r>
  <r>
    <d v="2023-02-01T00:00:00"/>
    <s v="S024548"/>
    <x v="102"/>
    <s v="PO141544"/>
    <s v="GRN180983"/>
    <n v="57257356"/>
    <s v="DOUBLE SWING ARM WITH SWIVEL SOCKET MOUNT"/>
    <s v="Merseyside L20 1BL"/>
    <n v="116.2"/>
    <x v="2"/>
    <s v="Diesel"/>
    <n v="4.2993999999999997E-4"/>
  </r>
  <r>
    <d v="2023-02-01T00:00:00"/>
    <s v="S024548"/>
    <x v="102"/>
    <s v="PO142601"/>
    <s v="GRN180986"/>
    <n v="57205939"/>
    <s v="INDEX PLUNGER - COMPACT M12 X 1.5 STAINLESS STEEL"/>
    <s v="Merseyside L20 1BL"/>
    <n v="116.2"/>
    <x v="2"/>
    <s v="Diesel"/>
    <n v="4.2993999999999997E-4"/>
  </r>
  <r>
    <d v="2023-02-01T00:00:00"/>
    <s v="S024548"/>
    <x v="102"/>
    <s v="PO142419"/>
    <s v="GRN180989"/>
    <n v="57205939"/>
    <s v="INDEX PLUNGER - COMPACT M12 X 1.5 STAINLESS STEEL"/>
    <s v="Merseyside L20 1BL"/>
    <n v="116.2"/>
    <x v="2"/>
    <s v="Diesel"/>
    <n v="4.2993999999999997E-4"/>
  </r>
  <r>
    <d v="2023-02-01T00:00:00"/>
    <s v="S024548"/>
    <x v="102"/>
    <s v="PO141620"/>
    <s v="GRN180994"/>
    <n v="57206072"/>
    <s v="SPIDER UTILITY CASE FLIGHT CASE BRIEFCASE SP67 FLI"/>
    <s v="Merseyside L20 1BL"/>
    <n v="116.2"/>
    <x v="2"/>
    <s v="Diesel"/>
    <n v="4.2993999999999997E-4"/>
  </r>
  <r>
    <d v="2023-02-01T00:00:00"/>
    <s v="S024548"/>
    <x v="102"/>
    <s v="PO141620"/>
    <s v="GRN180997"/>
    <n v="57206072"/>
    <s v="SPIDER UTILITY CASE FLIGHT CASE BRIEFCASE SP67 FLI"/>
    <s v="Merseyside L20 1BL"/>
    <n v="116.2"/>
    <x v="2"/>
    <s v="Diesel"/>
    <n v="4.2993999999999997E-4"/>
  </r>
  <r>
    <d v="2023-02-01T00:00:00"/>
    <s v="S024548"/>
    <x v="102"/>
    <s v="PO142506"/>
    <s v="GRN181628"/>
    <n v="57206350"/>
    <s v="FUNNEL WITH CLOSING LID 200mm SEALEY F99200"/>
    <s v="Merseyside L20 1BL"/>
    <n v="116.2"/>
    <x v="2"/>
    <s v="Diesel"/>
    <n v="4.2993999999999997E-4"/>
  </r>
  <r>
    <d v="2023-10-01T00:00:00"/>
    <s v="S001121"/>
    <x v="5"/>
    <s v="PO149742"/>
    <s v="GRN198360"/>
    <s v="11700-6227"/>
    <s v="FACTORYTALK SE SITE EDITION STATION LICENSE 25 SCR"/>
    <s v="Salford M5 4BE"/>
    <n v="103.6"/>
    <x v="2"/>
    <s v="Diesel"/>
    <n v="3.8331999999999998E-4"/>
  </r>
  <r>
    <d v="2023-02-01T00:00:00"/>
    <s v="S024548"/>
    <x v="102"/>
    <s v="PO142601"/>
    <s v="GRN181634"/>
    <n v="57257355"/>
    <s v="TELE-POLE MALE 12&quot; LONG"/>
    <s v="Merseyside L20 1BL"/>
    <n v="116.2"/>
    <x v="2"/>
    <s v="Diesel"/>
    <n v="4.2993999999999997E-4"/>
  </r>
  <r>
    <d v="2023-10-01T00:00:00"/>
    <s v="S001121"/>
    <x v="5"/>
    <s v="PO149737"/>
    <s v="GRN198362"/>
    <s v="11700-6227"/>
    <s v="FACTORYTALK SE SITE EDITION STATION LICENSE 25 SCR"/>
    <s v="Salford M5 4BE"/>
    <n v="103.6"/>
    <x v="2"/>
    <s v="Diesel"/>
    <n v="3.8331999999999998E-4"/>
  </r>
  <r>
    <d v="2023-10-01T00:00:00"/>
    <s v="S001121"/>
    <x v="5"/>
    <s v="PO149743"/>
    <s v="GRN198366"/>
    <s v="11700-6227"/>
    <s v="FACTORYTALK SE SITE EDITION STATION LICENSE 25 SCR"/>
    <s v="Salford M5 4BE"/>
    <n v="103.6"/>
    <x v="2"/>
    <s v="Diesel"/>
    <n v="3.8331999999999998E-4"/>
  </r>
  <r>
    <d v="2023-03-01T00:00:00"/>
    <s v="S024548"/>
    <x v="102"/>
    <s v="PO142419"/>
    <s v="GRN182561"/>
    <n v="57254788"/>
    <s v="STAINLESS STEEL SLOTTED SHIM PACK PRECISION BRAND"/>
    <s v="Merseyside L20 1BL"/>
    <n v="116.2"/>
    <x v="2"/>
    <s v="Diesel"/>
    <n v="4.2993999999999997E-4"/>
  </r>
  <r>
    <d v="2023-03-01T00:00:00"/>
    <s v="S024548"/>
    <x v="102"/>
    <s v="PO142506"/>
    <s v="GRN182562"/>
    <n v="57206350"/>
    <s v="FUNNEL WITH CLOSING LID 200mm SEALEY F99200"/>
    <s v="Merseyside L20 1BL"/>
    <n v="116.2"/>
    <x v="2"/>
    <s v="Diesel"/>
    <n v="4.2993999999999997E-4"/>
  </r>
  <r>
    <d v="2023-03-01T00:00:00"/>
    <s v="S024548"/>
    <x v="102"/>
    <s v="PO142601"/>
    <s v="GRN182575"/>
    <n v="57204892"/>
    <s v="CABLE ROLLER GUIDE"/>
    <s v="Merseyside L20 1BL"/>
    <n v="116.2"/>
    <x v="2"/>
    <s v="Diesel"/>
    <n v="4.2993999999999997E-4"/>
  </r>
  <r>
    <d v="2023-03-01T00:00:00"/>
    <s v="S024548"/>
    <x v="102"/>
    <s v="PO142419"/>
    <s v="GRN182671"/>
    <n v="57206071"/>
    <s v="HIGH DENSE FOAM 1000mm x 500mm x 50mm FLIGHTCASE W"/>
    <s v="Merseyside L20 1BL"/>
    <n v="116.2"/>
    <x v="2"/>
    <s v="Diesel"/>
    <n v="4.2993999999999997E-4"/>
  </r>
  <r>
    <d v="2023-03-01T00:00:00"/>
    <s v="S024548"/>
    <x v="102"/>
    <s v="PO144136"/>
    <s v="GRN183701"/>
    <n v="10208506"/>
    <s v="SAE15W/40 MULTIGRADE DIESEL ENGINE OIL (20L DRUM)"/>
    <s v="Merseyside L20 1BL"/>
    <n v="116.2"/>
    <x v="2"/>
    <s v="Diesel"/>
    <n v="4.2993999999999997E-4"/>
  </r>
  <r>
    <d v="2023-03-01T00:00:00"/>
    <s v="S024548"/>
    <x v="102"/>
    <s v="PO144173"/>
    <s v="GRN183774"/>
    <n v="57204892"/>
    <s v="CABLE ROLLER GUIDE"/>
    <s v="Merseyside L20 1BL"/>
    <n v="116.2"/>
    <x v="2"/>
    <s v="Diesel"/>
    <n v="4.2993999999999997E-4"/>
  </r>
  <r>
    <d v="2023-03-01T00:00:00"/>
    <s v="S024548"/>
    <x v="102"/>
    <s v="PO144307"/>
    <s v="GRN183777"/>
    <n v="10208506"/>
    <s v="SAE15W/40 MULTIGRADE DIESEL ENGINE OIL (20L DRUM)"/>
    <s v="Merseyside L20 1BL"/>
    <n v="116.2"/>
    <x v="2"/>
    <s v="Diesel"/>
    <n v="4.2993999999999997E-4"/>
  </r>
  <r>
    <d v="2023-03-01T00:00:00"/>
    <s v="S024548"/>
    <x v="102"/>
    <s v="PO144307"/>
    <s v="GRN183861"/>
    <n v="57206350"/>
    <s v="FUNNEL WITH CLOSING LID 200MM"/>
    <s v="Merseyside L20 1BL"/>
    <n v="116.2"/>
    <x v="2"/>
    <s v="Diesel"/>
    <n v="4.2993999999999997E-4"/>
  </r>
  <r>
    <d v="2023-03-01T00:00:00"/>
    <s v="S024548"/>
    <x v="102"/>
    <s v="PO141544"/>
    <s v="GRN184073"/>
    <n v="57257356"/>
    <s v="DOUBLE SWING ARM WITH SWIVEL SOCKET MOUNT"/>
    <s v="Merseyside L20 1BL"/>
    <n v="116.2"/>
    <x v="2"/>
    <s v="Diesel"/>
    <n v="4.2993999999999997E-4"/>
  </r>
  <r>
    <d v="2023-03-01T00:00:00"/>
    <s v="S024548"/>
    <x v="102"/>
    <s v="PO142601"/>
    <s v="GRN184078"/>
    <n v="57257354"/>
    <s v="NO-DRILL UNIVERSAL VEHICLE MOUNT WITH 8&quot; FEMALE"/>
    <s v="Merseyside L20 1BL"/>
    <n v="116.2"/>
    <x v="2"/>
    <s v="Diesel"/>
    <n v="4.2993999999999997E-4"/>
  </r>
  <r>
    <d v="2023-03-01T00:00:00"/>
    <s v="S024548"/>
    <x v="102"/>
    <s v="PO144307"/>
    <s v="GRN184184"/>
    <n v="57204892"/>
    <s v="CABLE ROLLER GUIDE"/>
    <s v="Merseyside L20 1BL"/>
    <n v="116.2"/>
    <x v="2"/>
    <s v="Diesel"/>
    <n v="4.2993999999999997E-4"/>
  </r>
  <r>
    <d v="2023-03-01T00:00:00"/>
    <s v="S024548"/>
    <x v="102"/>
    <s v="PO142419"/>
    <s v="GRN184300"/>
    <n v="4945012"/>
    <s v="SECURITY HAND RAIL - WHITE MILENCO 2066"/>
    <s v="Merseyside L20 1BL"/>
    <n v="116.2"/>
    <x v="2"/>
    <s v="Diesel"/>
    <n v="4.2993999999999997E-4"/>
  </r>
  <r>
    <d v="2023-04-01T00:00:00"/>
    <s v="S024548"/>
    <x v="102"/>
    <s v="PO144016"/>
    <s v="GRN184585"/>
    <n v="57257354"/>
    <s v="NO-DRILL UNIVERSAL VEHICLE MOUNT WITH 8&quot; FEMALE"/>
    <s v="Merseyside L20 1BL"/>
    <n v="116.2"/>
    <x v="2"/>
    <s v="Diesel"/>
    <n v="4.2993999999999997E-4"/>
  </r>
  <r>
    <d v="2023-04-01T00:00:00"/>
    <s v="S024548"/>
    <x v="102"/>
    <s v="PO144016"/>
    <s v="GRN185834"/>
    <n v="57206350"/>
    <s v="FUNNEL WITH CLOSING LID 200MM"/>
    <s v="Merseyside L20 1BL"/>
    <n v="116.2"/>
    <x v="2"/>
    <s v="Diesel"/>
    <n v="4.2993999999999997E-4"/>
  </r>
  <r>
    <d v="2023-04-01T00:00:00"/>
    <s v="S024548"/>
    <x v="102"/>
    <s v="PO142506"/>
    <s v="GRN185918"/>
    <n v="58203440"/>
    <s v="SPLASHPROOF BLADE FUSEHOLDER"/>
    <s v="Merseyside L20 1BL"/>
    <n v="116.2"/>
    <x v="2"/>
    <s v="Diesel"/>
    <n v="4.2993999999999997E-4"/>
  </r>
  <r>
    <d v="2023-04-01T00:00:00"/>
    <s v="S024548"/>
    <x v="102"/>
    <s v="PO139919"/>
    <s v="GRN186038"/>
    <n v="57204542"/>
    <s v="INDICATING SILICA GEL ALUMINIUM CANISTER 40 GRAM"/>
    <s v="Merseyside L20 1BL"/>
    <n v="116.2"/>
    <x v="2"/>
    <s v="Diesel"/>
    <n v="4.2993999999999997E-4"/>
  </r>
  <r>
    <d v="2023-10-01T00:00:00"/>
    <s v="S000892"/>
    <x v="16"/>
    <s v="PO148193"/>
    <s v="GRN198404"/>
    <s v="11701-3349"/>
    <s v="TRIPLE SURFACE MOUNTED POWER SOCKET 12-24 V, 20 A"/>
    <s v="Stockport SK4 2JT"/>
    <n v="55"/>
    <x v="2"/>
    <s v="Diesel"/>
    <n v="2.0350000000000001E-4"/>
  </r>
  <r>
    <d v="2023-04-01T00:00:00"/>
    <s v="S024548"/>
    <x v="102"/>
    <s v="PO139919"/>
    <s v="GRN186146"/>
    <n v="57204542"/>
    <s v="INDICATING SILICA GEL ALUMINIUM CANISTER 40 GRAM"/>
    <s v="Merseyside L20 1BL"/>
    <n v="116.2"/>
    <x v="2"/>
    <s v="Diesel"/>
    <n v="4.2993999999999997E-4"/>
  </r>
  <r>
    <d v="2023-04-01T00:00:00"/>
    <s v="S024548"/>
    <x v="102"/>
    <s v="PO144016"/>
    <s v="GRN186239"/>
    <n v="57257354"/>
    <s v="NO-DRILL UNIVERSAL VEHICLE MOUNT WITH 8&quot; FEMALE"/>
    <s v="Merseyside L20 1BL"/>
    <n v="116.2"/>
    <x v="2"/>
    <s v="Diesel"/>
    <n v="4.2993999999999997E-4"/>
  </r>
  <r>
    <d v="2023-05-01T00:00:00"/>
    <s v="S024548"/>
    <x v="102"/>
    <s v="PO144307"/>
    <s v="GRN187145"/>
    <n v="57257354"/>
    <s v="NO-DRILL UNIVERSAL VEHICLE MOUNT WITH 8&quot; FEMALE"/>
    <s v="Merseyside L20 1BL"/>
    <n v="116.2"/>
    <x v="2"/>
    <s v="Diesel"/>
    <n v="4.2993999999999997E-4"/>
  </r>
  <r>
    <d v="2023-05-01T00:00:00"/>
    <s v="S024548"/>
    <x v="102"/>
    <s v="PO145886"/>
    <s v="GRN187281"/>
    <n v="10208506"/>
    <s v="SAE15W/40 MULTIGRADE DIESEL ENGINE OIL (20L DRUM)"/>
    <s v="Merseyside L20 1BL"/>
    <n v="116.2"/>
    <x v="2"/>
    <s v="Diesel"/>
    <n v="4.2993999999999997E-4"/>
  </r>
  <r>
    <d v="2023-05-01T00:00:00"/>
    <s v="S024548"/>
    <x v="102"/>
    <s v="PO144307"/>
    <s v="GRN187443"/>
    <n v="57204892"/>
    <s v="CABLE ROLLER GUIDE"/>
    <s v="Merseyside L20 1BL"/>
    <n v="116.2"/>
    <x v="2"/>
    <s v="Diesel"/>
    <n v="4.2993999999999997E-4"/>
  </r>
  <r>
    <d v="2023-05-01T00:00:00"/>
    <s v="S024548"/>
    <x v="102"/>
    <s v="PO144628"/>
    <s v="GRN187444"/>
    <n v="4945012"/>
    <s v="SECURITY HAND RAIL - WHITE MILENCO 2066"/>
    <s v="Merseyside L20 1BL"/>
    <n v="116.2"/>
    <x v="2"/>
    <s v="Diesel"/>
    <n v="4.2993999999999997E-4"/>
  </r>
  <r>
    <d v="2023-05-01T00:00:00"/>
    <s v="S024548"/>
    <x v="102"/>
    <s v="PO144307"/>
    <s v="GRN187445"/>
    <n v="4945012"/>
    <s v="SECURITY HAND RAIL - WHITE MILENCO 2066"/>
    <s v="Merseyside L20 1BL"/>
    <n v="116.2"/>
    <x v="2"/>
    <s v="Diesel"/>
    <n v="4.2993999999999997E-4"/>
  </r>
  <r>
    <d v="2023-10-01T00:00:00"/>
    <s v="S001121"/>
    <x v="5"/>
    <s v="PO147688"/>
    <s v="GRN198418"/>
    <n v="50205993"/>
    <s v="1492 JUMPER BARS CJR NO COVER 8 3 POLE BLACK"/>
    <s v="Salford M5 4BE"/>
    <n v="103.6"/>
    <x v="2"/>
    <s v="Diesel"/>
    <n v="3.8331999999999998E-4"/>
  </r>
  <r>
    <d v="2023-05-01T00:00:00"/>
    <s v="S024548"/>
    <x v="102"/>
    <s v="PO144628"/>
    <s v="GRN187448"/>
    <n v="57257356"/>
    <s v="DOUBLE SWING ARM WITH SWIVEL SOCKET MOUNT"/>
    <s v="Merseyside L20 1BL"/>
    <n v="116.2"/>
    <x v="2"/>
    <s v="Diesel"/>
    <n v="4.2993999999999997E-4"/>
  </r>
  <r>
    <d v="2023-05-01T00:00:00"/>
    <s v="S024548"/>
    <x v="102"/>
    <s v="PO144628"/>
    <s v="GRN187450"/>
    <n v="57257355"/>
    <s v="TELE-POLE MALE 12&quot; LONG"/>
    <s v="Merseyside L20 1BL"/>
    <n v="116.2"/>
    <x v="2"/>
    <s v="Diesel"/>
    <n v="4.2993999999999997E-4"/>
  </r>
  <r>
    <d v="2023-05-01T00:00:00"/>
    <s v="S024548"/>
    <x v="102"/>
    <s v="PO145869"/>
    <s v="GRN187451"/>
    <n v="57204542"/>
    <s v="INDICATING SILICA GEL ALUMINIUM CANISTER 40 GRAM"/>
    <s v="Merseyside L20 1BL"/>
    <n v="116.2"/>
    <x v="2"/>
    <s v="Diesel"/>
    <n v="4.2993999999999997E-4"/>
  </r>
  <r>
    <d v="2023-05-01T00:00:00"/>
    <s v="S024548"/>
    <x v="102"/>
    <s v="PO144307"/>
    <s v="GRN187491"/>
    <n v="58203440"/>
    <s v="SPLASHPROOF BLADE FUSEHOLDER"/>
    <s v="Merseyside L20 1BL"/>
    <n v="116.2"/>
    <x v="2"/>
    <s v="Diesel"/>
    <n v="4.2993999999999997E-4"/>
  </r>
  <r>
    <d v="2023-05-01T00:00:00"/>
    <s v="S024548"/>
    <x v="102"/>
    <s v="PO144307"/>
    <s v="GRN187493"/>
    <n v="57206350"/>
    <s v="FUNNEL WITH CLOSING LID 200MM"/>
    <s v="Merseyside L20 1BL"/>
    <n v="116.2"/>
    <x v="2"/>
    <s v="Diesel"/>
    <n v="4.2993999999999997E-4"/>
  </r>
  <r>
    <d v="2023-10-01T00:00:00"/>
    <s v="S000892"/>
    <x v="16"/>
    <s v="PO149776"/>
    <s v="GRN198429"/>
    <n v="101044665"/>
    <s v="5 PORT USB 3.0 EXTERNAL MULTI CARD READER"/>
    <s v="Stockport SK4 2JT"/>
    <n v="55"/>
    <x v="2"/>
    <s v="Diesel"/>
    <n v="2.0350000000000001E-4"/>
  </r>
  <r>
    <d v="2023-05-01T00:00:00"/>
    <s v="S024548"/>
    <x v="102"/>
    <s v="PO144628"/>
    <s v="GRN187500"/>
    <n v="57257354"/>
    <s v="NO-DRILL UNIVERSAL VEHICLE MOUNT WITH 8&quot; FEMALE"/>
    <s v="Merseyside L20 1BL"/>
    <n v="116.2"/>
    <x v="2"/>
    <s v="Diesel"/>
    <n v="4.2993999999999997E-4"/>
  </r>
  <r>
    <d v="2023-05-01T00:00:00"/>
    <s v="S024548"/>
    <x v="102"/>
    <s v="PO144016"/>
    <s v="GRN187518"/>
    <n v="57204892"/>
    <s v="CABLE ROLLER GUIDE"/>
    <s v="Merseyside L20 1BL"/>
    <n v="116.2"/>
    <x v="2"/>
    <s v="Diesel"/>
    <n v="4.2993999999999997E-4"/>
  </r>
  <r>
    <d v="2023-06-01T00:00:00"/>
    <s v="S024548"/>
    <x v="102"/>
    <s v="PO144307"/>
    <s v="GRN188442"/>
    <n v="57206071"/>
    <s v="HIGH DENSE FOAM 1000mm x 500mm x 50mm FLIGHTCASE W"/>
    <s v="Merseyside L20 1BL"/>
    <n v="116.2"/>
    <x v="2"/>
    <s v="Diesel"/>
    <n v="4.2993999999999997E-4"/>
  </r>
  <r>
    <d v="2023-06-01T00:00:00"/>
    <s v="S024548"/>
    <x v="102"/>
    <s v="PO144307"/>
    <s v="GRN188445"/>
    <n v="57206072"/>
    <s v="SPIDER UTILITY CASE FLIGHT CASE SP67 640 X 525 X 3"/>
    <s v="Merseyside L20 1BL"/>
    <n v="116.2"/>
    <x v="2"/>
    <s v="Diesel"/>
    <n v="4.2993999999999997E-4"/>
  </r>
  <r>
    <d v="2023-06-01T00:00:00"/>
    <s v="S024548"/>
    <x v="102"/>
    <s v="PO145407"/>
    <s v="GRN188447"/>
    <n v="4945012"/>
    <s v="SECURITY HAND RAIL - WHITE MILENCO 2066"/>
    <s v="Merseyside L20 1BL"/>
    <n v="116.2"/>
    <x v="2"/>
    <s v="Diesel"/>
    <n v="4.2993999999999997E-4"/>
  </r>
  <r>
    <d v="2023-06-01T00:00:00"/>
    <s v="S024548"/>
    <x v="102"/>
    <s v="PO144307"/>
    <s v="GRN188450"/>
    <n v="57254788"/>
    <s v="STAINLESS STEEL SLOTTED SHIM PACK PRECISION BRAND"/>
    <s v="Merseyside L20 1BL"/>
    <n v="116.2"/>
    <x v="2"/>
    <s v="Diesel"/>
    <n v="4.2993999999999997E-4"/>
  </r>
  <r>
    <d v="2023-06-01T00:00:00"/>
    <s v="S024548"/>
    <x v="102"/>
    <s v="PO144307"/>
    <s v="GRN188456"/>
    <n v="57205939"/>
    <s v="INDEX PLUNGER - COMPACT M12 X 1.5 STAINLESS STEEL"/>
    <s v="Merseyside L20 1BL"/>
    <n v="116.2"/>
    <x v="2"/>
    <s v="Diesel"/>
    <n v="4.2993999999999997E-4"/>
  </r>
  <r>
    <d v="2023-06-01T00:00:00"/>
    <s v="S024548"/>
    <x v="102"/>
    <s v="PO144307"/>
    <s v="GRN188501"/>
    <n v="57257356"/>
    <s v="DOUBLE SWING ARM WITH SWIVEL SOCKET MOUNT"/>
    <s v="Merseyside L20 1BL"/>
    <n v="116.2"/>
    <x v="2"/>
    <s v="Diesel"/>
    <n v="4.2993999999999997E-4"/>
  </r>
  <r>
    <d v="2023-06-01T00:00:00"/>
    <s v="S024548"/>
    <x v="102"/>
    <s v="PO144307"/>
    <s v="GRN188506"/>
    <n v="57257355"/>
    <s v="TELE-POLE MALE 12&quot; LONG"/>
    <s v="Merseyside L20 1BL"/>
    <n v="116.2"/>
    <x v="2"/>
    <s v="Diesel"/>
    <n v="4.2993999999999997E-4"/>
  </r>
  <r>
    <d v="2023-06-01T00:00:00"/>
    <s v="S024548"/>
    <x v="102"/>
    <s v="PO146464"/>
    <s v="GRN188847"/>
    <n v="10208506"/>
    <s v="SAE15W/40 MULTIGRADE DIESEL ENGINE OIL (20L DRUM)"/>
    <s v="Merseyside L20 1BL"/>
    <n v="116.2"/>
    <x v="2"/>
    <s v="Diesel"/>
    <n v="4.2993999999999997E-4"/>
  </r>
  <r>
    <d v="2023-06-01T00:00:00"/>
    <s v="S024548"/>
    <x v="102"/>
    <s v="PO146464"/>
    <s v="GRN189026"/>
    <n v="57204892"/>
    <s v="CABLE ROLLER GUIDE"/>
    <s v="Merseyside L20 1BL"/>
    <n v="116.2"/>
    <x v="2"/>
    <s v="Diesel"/>
    <n v="4.2993999999999997E-4"/>
  </r>
  <r>
    <d v="2023-06-01T00:00:00"/>
    <s v="S024548"/>
    <x v="102"/>
    <s v="PO146464"/>
    <s v="GRN189551"/>
    <n v="10208506"/>
    <s v="SAE15W/40 MULTIGRADE DIESEL ENGINE OIL (20L DRUM)"/>
    <s v="Merseyside L20 1BL"/>
    <n v="116.2"/>
    <x v="2"/>
    <s v="Diesel"/>
    <n v="4.2993999999999997E-4"/>
  </r>
  <r>
    <d v="2023-10-01T00:00:00"/>
    <s v="S025431"/>
    <x v="0"/>
    <s v="PO149569"/>
    <s v="GRN198459"/>
    <s v="332-1657-1"/>
    <s v="ASSY ZBV TRAFFIC LIGHT"/>
    <s v="Boston Massachusetts"/>
    <n v="3154"/>
    <x v="0"/>
    <s v="Crude"/>
    <n v="2.5295079999999999"/>
  </r>
  <r>
    <d v="2023-10-01T00:00:00"/>
    <s v="S025431"/>
    <x v="0"/>
    <s v="PO149568"/>
    <s v="GRN198461"/>
    <s v="11540-0018"/>
    <s v="PASTE SILICONE DIELECTRIC"/>
    <s v="Boston Massachusetts"/>
    <n v="3154"/>
    <x v="0"/>
    <s v="Crude"/>
    <n v="1.0118031999999999E-2"/>
  </r>
  <r>
    <d v="2023-06-01T00:00:00"/>
    <s v="S024548"/>
    <x v="102"/>
    <s v="PO146653"/>
    <s v="GRN189552"/>
    <n v="10208506"/>
    <s v="SAE15W/40 MULTIGRADE DIESEL ENGINE OIL (20L DRUM)"/>
    <s v="Merseyside L20 1BL"/>
    <n v="116.2"/>
    <x v="2"/>
    <s v="Diesel"/>
    <n v="4.2993999999999997E-4"/>
  </r>
  <r>
    <d v="2023-10-01T00:00:00"/>
    <s v="S001121"/>
    <x v="5"/>
    <s v="PO145031"/>
    <s v="GRN198465"/>
    <n v="50205993"/>
    <s v="1492 JUMPER BARS CJR NO COVER 8 3 POLE BLACK"/>
    <s v="Salford M5 4BE"/>
    <n v="103.6"/>
    <x v="2"/>
    <s v="Diesel"/>
    <n v="3.8331999999999998E-4"/>
  </r>
  <r>
    <d v="2023-06-01T00:00:00"/>
    <s v="S024548"/>
    <x v="102"/>
    <s v="PO146464"/>
    <s v="GRN189691"/>
    <n v="57257355"/>
    <s v="TELE-POLE MALE 12&quot; LONG"/>
    <s v="Merseyside L20 1BL"/>
    <n v="116.2"/>
    <x v="2"/>
    <s v="Diesel"/>
    <n v="4.2993999999999997E-4"/>
  </r>
  <r>
    <d v="2023-10-01T00:00:00"/>
    <s v="S001121"/>
    <x v="5"/>
    <s v="PO143183"/>
    <s v="GRN198467"/>
    <n v="50205993"/>
    <s v="1492 JUMPER BARS CJR NO COVER 8 3 POLE BLACK"/>
    <s v="Salford M5 4BE"/>
    <n v="103.6"/>
    <x v="2"/>
    <s v="Diesel"/>
    <n v="3.8331999999999998E-4"/>
  </r>
  <r>
    <d v="2023-06-01T00:00:00"/>
    <s v="S024548"/>
    <x v="102"/>
    <s v="PO144307"/>
    <s v="GRN189704"/>
    <n v="57257356"/>
    <s v="DOUBLE SWING ARM WITH SWIVEL SOCKET MOUNT"/>
    <s v="Merseyside L20 1BL"/>
    <n v="116.2"/>
    <x v="2"/>
    <s v="Diesel"/>
    <n v="4.2993999999999997E-4"/>
  </r>
  <r>
    <d v="2023-10-01T00:00:00"/>
    <s v="S001121"/>
    <x v="5"/>
    <s v="PO143186"/>
    <s v="GRN198471"/>
    <n v="50205993"/>
    <s v="1492 JUMPER BARS CJR NO COVER 8 3 POLE BLACK"/>
    <s v="Salford M5 4BE"/>
    <n v="103.6"/>
    <x v="2"/>
    <s v="Diesel"/>
    <n v="3.8331999999999998E-4"/>
  </r>
  <r>
    <d v="2023-06-01T00:00:00"/>
    <s v="S024548"/>
    <x v="102"/>
    <s v="PO144307"/>
    <s v="GRN189705"/>
    <n v="57257355"/>
    <s v="TELE-POLE MALE 12&quot; LONG"/>
    <s v="Merseyside L20 1BL"/>
    <n v="116.2"/>
    <x v="2"/>
    <s v="Diesel"/>
    <n v="4.2993999999999997E-4"/>
  </r>
  <r>
    <d v="2023-06-01T00:00:00"/>
    <s v="S024548"/>
    <x v="102"/>
    <s v="PO144307"/>
    <s v="GRN189708"/>
    <n v="57257354"/>
    <s v="NO-DRILL UNIVERSAL VEHICLE MOUNT WITH 8&quot; FEMALE"/>
    <s v="Merseyside L20 1BL"/>
    <n v="116.2"/>
    <x v="2"/>
    <s v="Diesel"/>
    <n v="4.2993999999999997E-4"/>
  </r>
  <r>
    <d v="2023-06-01T00:00:00"/>
    <s v="S024548"/>
    <x v="102"/>
    <s v="PO144307"/>
    <s v="GRN189835"/>
    <n v="57204892"/>
    <s v="CABLE ROLLER GUIDE"/>
    <s v="Merseyside L20 1BL"/>
    <n v="116.2"/>
    <x v="2"/>
    <s v="Diesel"/>
    <n v="4.2993999999999997E-4"/>
  </r>
  <r>
    <d v="2023-06-01T00:00:00"/>
    <s v="S024548"/>
    <x v="102"/>
    <s v="PO146653"/>
    <s v="GRN189900"/>
    <n v="57254788"/>
    <s v="STAINLESS STEEL SLOTTED SHIM PACK PRECISION BRAND"/>
    <s v="Merseyside L20 1BL"/>
    <n v="116.2"/>
    <x v="2"/>
    <s v="Diesel"/>
    <n v="4.2993999999999997E-4"/>
  </r>
  <r>
    <d v="2023-06-01T00:00:00"/>
    <s v="S024548"/>
    <x v="102"/>
    <s v="PO142506"/>
    <s v="GRN189911"/>
    <n v="58203440"/>
    <s v="SPLASHPROOF BLADE FUSEHOLDER"/>
    <s v="Merseyside L20 1BL"/>
    <n v="116.2"/>
    <x v="2"/>
    <s v="Diesel"/>
    <n v="4.2993999999999997E-4"/>
  </r>
  <r>
    <d v="2023-10-01T00:00:00"/>
    <s v="S000892"/>
    <x v="16"/>
    <s v="PO149776"/>
    <s v="GRN198478"/>
    <n v="3045002"/>
    <s v="PLUG LEAD STRAIGHT IEC C14 10A  - 5 MT LONG"/>
    <s v="Stockport SK4 2JT"/>
    <n v="55"/>
    <x v="2"/>
    <s v="Diesel"/>
    <n v="2.0350000000000001E-4"/>
  </r>
  <r>
    <d v="2023-06-01T00:00:00"/>
    <s v="S024548"/>
    <x v="102"/>
    <s v="PO146464"/>
    <s v="GRN190071"/>
    <n v="4945012"/>
    <s v="SECURITY HAND RAIL - WHITE MILENCO 2066"/>
    <s v="Merseyside L20 1BL"/>
    <n v="116.2"/>
    <x v="2"/>
    <s v="Diesel"/>
    <n v="4.2993999999999997E-4"/>
  </r>
  <r>
    <d v="2023-06-01T00:00:00"/>
    <s v="S024548"/>
    <x v="102"/>
    <s v="PO147033"/>
    <s v="GRN190431"/>
    <n v="57204542"/>
    <s v="INDICATING SILICA GEL ALUMINIUM CANISTER 40 GRAM"/>
    <s v="Merseyside L20 1BL"/>
    <n v="116.2"/>
    <x v="2"/>
    <s v="Diesel"/>
    <n v="4.2993999999999997E-4"/>
  </r>
  <r>
    <d v="2023-07-01T00:00:00"/>
    <s v="S024548"/>
    <x v="102"/>
    <s v="PO147033"/>
    <s v="GRN191382"/>
    <n v="57257356"/>
    <s v="DOUBLE SWING ARM WITH SWIVEL SOCKET MOUNT"/>
    <s v="Merseyside L20 1BL"/>
    <n v="116.2"/>
    <x v="2"/>
    <s v="Diesel"/>
    <n v="4.2993999999999997E-4"/>
  </r>
  <r>
    <d v="2023-07-01T00:00:00"/>
    <s v="S024548"/>
    <x v="102"/>
    <s v="PO146872"/>
    <s v="GRN191383"/>
    <n v="57257354"/>
    <s v="NO-DRILL UNIVERSAL VEHICLE MOUNT WITH 8&quot; FEMALE"/>
    <s v="Merseyside L20 1BL"/>
    <n v="116.2"/>
    <x v="2"/>
    <s v="Diesel"/>
    <n v="4.2993999999999997E-4"/>
  </r>
  <r>
    <d v="2023-07-01T00:00:00"/>
    <s v="S024548"/>
    <x v="102"/>
    <s v="PO147203"/>
    <s v="GRN191591"/>
    <n v="57204542"/>
    <s v="INDICATING SILICA GEL ALUMINIUM CANISTER 40 GRAM"/>
    <s v="Merseyside L20 1BL"/>
    <n v="116.2"/>
    <x v="2"/>
    <s v="Diesel"/>
    <n v="4.2993999999999997E-4"/>
  </r>
  <r>
    <d v="2023-07-01T00:00:00"/>
    <s v="S024548"/>
    <x v="102"/>
    <s v="PO144307"/>
    <s v="GRN192364"/>
    <n v="57206072"/>
    <s v="SPIDER UTILITY CASE FLIGHT CASE SP67 640 X 525 X 3"/>
    <s v="Merseyside L20 1BL"/>
    <n v="116.2"/>
    <x v="2"/>
    <s v="Diesel"/>
    <n v="4.2993999999999997E-4"/>
  </r>
  <r>
    <d v="2023-07-01T00:00:00"/>
    <s v="S024548"/>
    <x v="102"/>
    <s v="PO144307"/>
    <s v="GRN192366"/>
    <n v="57206071"/>
    <s v="HIGH DENSE FOAM 1000mm x 500mm x 50mm FLIGHTCASE W"/>
    <s v="Merseyside L20 1BL"/>
    <n v="116.2"/>
    <x v="2"/>
    <s v="Diesel"/>
    <n v="4.2993999999999997E-4"/>
  </r>
  <r>
    <d v="2023-10-01T00:00:00"/>
    <s v="S000892"/>
    <x v="16"/>
    <s v="PO149806"/>
    <s v="GRN198507"/>
    <n v="1"/>
    <s v="freight inwards"/>
    <s v="Stockport SK4 2JT"/>
    <n v="55"/>
    <x v="2"/>
    <s v="Diesel"/>
    <n v="2.0350000000000001E-4"/>
  </r>
  <r>
    <d v="2023-07-01T00:00:00"/>
    <s v="S024548"/>
    <x v="102"/>
    <s v="PO146872"/>
    <s v="GRN192367"/>
    <n v="57257354"/>
    <s v="NO-DRILL UNIVERSAL VEHICLE MOUNT WITH 8&quot; FEMALE"/>
    <s v="Merseyside L20 1BL"/>
    <n v="116.2"/>
    <x v="2"/>
    <s v="Diesel"/>
    <n v="4.2993999999999997E-4"/>
  </r>
  <r>
    <d v="2023-10-01T00:00:00"/>
    <s v="S000892"/>
    <x v="16"/>
    <s v="PO148797"/>
    <s v="GRN198510"/>
    <n v="34206384"/>
    <s v="FEMALE CRIMP CONTACT FOR D CONN 5/7.5A(bag of 100)"/>
    <s v="Stockport SK4 2JT"/>
    <n v="55"/>
    <x v="2"/>
    <s v="Diesel"/>
    <n v="2.0350000000000001E-4"/>
  </r>
  <r>
    <d v="2023-10-01T00:00:00"/>
    <s v="S001121"/>
    <x v="5"/>
    <s v="PO148758"/>
    <s v="GRN198513"/>
    <s v="11700-6227"/>
    <s v="FACTORYTALK SE SITE EDITION STATION LICENSE 25 SCR"/>
    <s v="Salford M5 4BE"/>
    <n v="103.6"/>
    <x v="2"/>
    <s v="Diesel"/>
    <n v="3.8331999999999998E-4"/>
  </r>
  <r>
    <d v="2023-10-01T00:00:00"/>
    <s v="S001121"/>
    <x v="5"/>
    <s v="PO148759"/>
    <s v="GRN198514"/>
    <s v="11700-6227"/>
    <s v="FACTORYTALK SE SITE EDITION STATION LICENSE 25 SCR"/>
    <s v="Salford M5 4BE"/>
    <n v="103.6"/>
    <x v="2"/>
    <s v="Diesel"/>
    <n v="3.8331999999999998E-4"/>
  </r>
  <r>
    <d v="2023-10-01T00:00:00"/>
    <s v="S001121"/>
    <x v="5"/>
    <s v="PO148733"/>
    <s v="GRN198516"/>
    <s v="11700-6227"/>
    <s v="FACTORYTALK SE SITE EDITION STATION LICENSE 25 SCR"/>
    <s v="Salford M5 4BE"/>
    <n v="103.6"/>
    <x v="2"/>
    <s v="Diesel"/>
    <n v="3.8331999999999998E-4"/>
  </r>
  <r>
    <d v="2023-10-01T00:00:00"/>
    <s v="S001121"/>
    <x v="5"/>
    <s v="PO148733"/>
    <s v="GRN198517"/>
    <n v="13204807"/>
    <s v="RSLINX CLASSIC SINGLE NODE"/>
    <s v="Salford M5 4BE"/>
    <n v="103.6"/>
    <x v="2"/>
    <s v="Diesel"/>
    <n v="3.8331999999999998E-4"/>
  </r>
  <r>
    <d v="2023-10-01T00:00:00"/>
    <s v="S001121"/>
    <x v="5"/>
    <s v="PO148763"/>
    <s v="GRN198518"/>
    <s v="11700-6227"/>
    <s v="FACTORYTALK SE SITE EDITION STATION LICENSE 25 SCR"/>
    <s v="Salford M5 4BE"/>
    <n v="103.6"/>
    <x v="2"/>
    <s v="Diesel"/>
    <n v="3.8331999999999998E-4"/>
  </r>
  <r>
    <d v="2023-10-01T00:00:00"/>
    <s v="S001121"/>
    <x v="5"/>
    <s v="PO148761"/>
    <s v="GRN198519"/>
    <s v="11700-6227"/>
    <s v="FACTORYTALK SE SITE EDITION STATION LICENSE 25 SCR"/>
    <s v="Salford M5 4BE"/>
    <n v="103.6"/>
    <x v="2"/>
    <s v="Diesel"/>
    <n v="3.8331999999999998E-4"/>
  </r>
  <r>
    <d v="2023-10-01T00:00:00"/>
    <s v="S026429"/>
    <x v="55"/>
    <s v="PO148505"/>
    <s v="GRN198520"/>
    <s v="11701-2817"/>
    <s v="SP PCB DC SUPPLY"/>
    <s v="35041 Marburg"/>
    <n v="1310"/>
    <x v="3"/>
    <s v="Diesel"/>
    <n v="0.13319425000000001"/>
  </r>
  <r>
    <d v="2023-10-01T00:00:00"/>
    <s v="S024448"/>
    <x v="58"/>
    <s v="PO146563"/>
    <s v="GRN198522"/>
    <n v="10208213"/>
    <s v="POWER SUPPLY ,12KJ/SEC, 0-20KV,400VAC 3PH FAST ANA"/>
    <s v="California 94560"/>
    <n v="5214"/>
    <x v="0"/>
    <s v="Crude"/>
    <n v="0.4181628"/>
  </r>
  <r>
    <d v="2023-10-01T00:00:00"/>
    <s v="S001121"/>
    <x v="5"/>
    <s v="PO148736"/>
    <s v="GRN198523"/>
    <n v="13204807"/>
    <s v="RSLINX CLASSIC SINGLE NODE"/>
    <s v="Salford M5 4BE"/>
    <n v="103.6"/>
    <x v="2"/>
    <s v="Diesel"/>
    <n v="3.8331999999999998E-4"/>
  </r>
  <r>
    <d v="2023-07-01T00:00:00"/>
    <s v="S024548"/>
    <x v="102"/>
    <s v="PO147868"/>
    <s v="GRN192477"/>
    <n v="57204892"/>
    <s v="CABLE ROLLER GUIDE"/>
    <s v="Merseyside L20 1BL"/>
    <n v="116.2"/>
    <x v="2"/>
    <s v="Diesel"/>
    <n v="4.2993999999999997E-4"/>
  </r>
  <r>
    <d v="2023-08-01T00:00:00"/>
    <s v="S024548"/>
    <x v="102"/>
    <s v="PO147868"/>
    <s v="GRN193017"/>
    <n v="4945012"/>
    <s v="SECURITY HAND RAIL - WHITE MILENCO 2066"/>
    <s v="Merseyside L20 1BL"/>
    <n v="116.2"/>
    <x v="2"/>
    <s v="Diesel"/>
    <n v="4.2993999999999997E-4"/>
  </r>
  <r>
    <d v="2023-08-01T00:00:00"/>
    <s v="S024548"/>
    <x v="102"/>
    <s v="PO145680"/>
    <s v="GRN193176"/>
    <n v="57206071"/>
    <s v="HIGH DENSE FOAM 1000mm x 500mm x 50mm FLIGHTCASE W"/>
    <s v="Merseyside L20 1BL"/>
    <n v="116.2"/>
    <x v="2"/>
    <s v="Diesel"/>
    <n v="4.2993999999999997E-4"/>
  </r>
  <r>
    <d v="2023-11-01T00:00:00"/>
    <s v="S025431"/>
    <x v="0"/>
    <s v="PO144616"/>
    <s v="GRN198532"/>
    <s v="354-0500-ZBV-C933"/>
    <s v="BACKSCATTER INSPECTION SYSTEM ZBV C-CLASS"/>
    <s v="Boston Massachusetts"/>
    <n v="3154"/>
    <x v="0"/>
    <s v="Crude"/>
    <n v="1.0118031999999999E-2"/>
  </r>
  <r>
    <d v="2023-08-01T00:00:00"/>
    <s v="S024548"/>
    <x v="102"/>
    <s v="PO147644"/>
    <s v="GRN193429"/>
    <n v="57204542"/>
    <s v="INDICATING SILICA GEL ALUMINIUM CANISTER 40 GRAM"/>
    <s v="Merseyside L20 1BL"/>
    <n v="116.2"/>
    <x v="2"/>
    <s v="Diesel"/>
    <n v="4.2993999999999997E-4"/>
  </r>
  <r>
    <d v="2023-08-01T00:00:00"/>
    <s v="S024548"/>
    <x v="102"/>
    <s v="PO146872"/>
    <s v="GRN193607"/>
    <n v="57257354"/>
    <s v="NO-DRILL UNIVERSAL VEHICLE MOUNT WITH 8&quot; FEMALE"/>
    <s v="Merseyside L20 1BL"/>
    <n v="116.2"/>
    <x v="2"/>
    <s v="Diesel"/>
    <n v="4.2993999999999997E-4"/>
  </r>
  <r>
    <d v="2023-08-01T00:00:00"/>
    <s v="S024548"/>
    <x v="102"/>
    <s v="PO146872"/>
    <s v="GRN194241"/>
    <n v="57204892"/>
    <s v="CABLE ROLLER GUIDE"/>
    <s v="Merseyside L20 1BL"/>
    <n v="116.2"/>
    <x v="2"/>
    <s v="Diesel"/>
    <n v="4.2993999999999997E-4"/>
  </r>
  <r>
    <d v="2023-08-01T00:00:00"/>
    <s v="S024548"/>
    <x v="102"/>
    <s v="PO147332"/>
    <s v="GRN194578"/>
    <n v="4945012"/>
    <s v="SECURITY HAND RAIL - WHITE MILENCO 2066"/>
    <s v="Merseyside L20 1BL"/>
    <n v="116.2"/>
    <x v="2"/>
    <s v="Diesel"/>
    <n v="4.2993999999999997E-4"/>
  </r>
  <r>
    <d v="2023-09-01T00:00:00"/>
    <s v="S024548"/>
    <x v="102"/>
    <s v="PO147868"/>
    <s v="GRN196510"/>
    <n v="57206071"/>
    <s v="HIGH DENSE FOAM 1000mm x 500mm x 50mm FLIGHTCASE W"/>
    <s v="Merseyside L20 1BL"/>
    <n v="116.2"/>
    <x v="2"/>
    <s v="Diesel"/>
    <n v="4.2993999999999997E-4"/>
  </r>
  <r>
    <d v="2023-09-01T00:00:00"/>
    <s v="S024548"/>
    <x v="102"/>
    <s v="PO147332"/>
    <s v="GRN196515"/>
    <n v="4945012"/>
    <s v="SECURITY HAND RAIL - WHITE MILENCO 2066"/>
    <s v="Merseyside L20 1BL"/>
    <n v="116.2"/>
    <x v="2"/>
    <s v="Diesel"/>
    <n v="4.2993999999999997E-4"/>
  </r>
  <r>
    <d v="2023-09-01T00:00:00"/>
    <s v="S024548"/>
    <x v="102"/>
    <s v="PO146872"/>
    <s v="GRN196519"/>
    <n v="57204892"/>
    <s v="CABLE ROLLER GUIDE"/>
    <s v="Merseyside L20 1BL"/>
    <n v="116.2"/>
    <x v="2"/>
    <s v="Diesel"/>
    <n v="4.2993999999999997E-4"/>
  </r>
  <r>
    <d v="2023-09-01T00:00:00"/>
    <s v="S024548"/>
    <x v="102"/>
    <s v="PO146872"/>
    <s v="GRN196520"/>
    <n v="57204892"/>
    <s v="CABLE ROLLER GUIDE"/>
    <s v="Merseyside L20 1BL"/>
    <n v="116.2"/>
    <x v="2"/>
    <s v="Diesel"/>
    <n v="4.2993999999999997E-4"/>
  </r>
  <r>
    <d v="2023-09-01T00:00:00"/>
    <s v="S024548"/>
    <x v="102"/>
    <s v="PO149280"/>
    <s v="GRN196521"/>
    <n v="10208506"/>
    <s v="SAE15W/40 MULTIGRADE DIESEL ENGINE OIL (20L DRUM)"/>
    <s v="Merseyside L20 1BL"/>
    <n v="116.2"/>
    <x v="2"/>
    <s v="Diesel"/>
    <n v="4.2993999999999997E-4"/>
  </r>
  <r>
    <d v="2023-09-01T00:00:00"/>
    <s v="S024548"/>
    <x v="102"/>
    <s v="PO147332"/>
    <s v="GRN196522"/>
    <n v="57257355"/>
    <s v="TELE-POLE MALE 12&quot; LONG"/>
    <s v="Merseyside L20 1BL"/>
    <n v="116.2"/>
    <x v="2"/>
    <s v="Diesel"/>
    <n v="4.2993999999999997E-4"/>
  </r>
  <r>
    <d v="2023-09-01T00:00:00"/>
    <s v="S024548"/>
    <x v="102"/>
    <s v="PO147868"/>
    <s v="GRN196530"/>
    <n v="57204892"/>
    <s v="CABLE ROLLER GUIDE"/>
    <s v="Merseyside L20 1BL"/>
    <n v="116.2"/>
    <x v="2"/>
    <s v="Diesel"/>
    <n v="4.2993999999999997E-4"/>
  </r>
  <r>
    <d v="2023-11-01T00:00:00"/>
    <s v="S024099"/>
    <x v="47"/>
    <s v="PO145108"/>
    <s v="GRN201630"/>
    <s v="340-1012-1"/>
    <s v="WELDMENT LINAC SUPPORT STRUCTURE"/>
    <s v="Stafford ST16 3DR"/>
    <n v="49.6"/>
    <x v="3"/>
    <s v="Diesel"/>
    <n v="5.0430800000000005E-2"/>
  </r>
  <r>
    <d v="2023-10-01T00:00:00"/>
    <s v="S025431"/>
    <x v="0"/>
    <s v="PO149642"/>
    <s v="GRN198608"/>
    <s v="11593-0114"/>
    <s v="VOLTAGE REGULATOR 190-240VAC 50/60H"/>
    <s v="Boston Massachusetts"/>
    <n v="3154"/>
    <x v="0"/>
    <s v="Crude"/>
    <n v="1.0118031999999999E-2"/>
  </r>
  <r>
    <d v="2023-09-01T00:00:00"/>
    <s v="S024548"/>
    <x v="102"/>
    <s v="PO148035"/>
    <s v="GRN196620"/>
    <n v="58203440"/>
    <s v="SPLASHPROOF BLADE FUSEHOLDER"/>
    <s v="Merseyside L20 1BL"/>
    <n v="116.2"/>
    <x v="2"/>
    <s v="Diesel"/>
    <n v="4.2993999999999997E-4"/>
  </r>
  <r>
    <d v="2023-09-01T00:00:00"/>
    <s v="S024548"/>
    <x v="102"/>
    <s v="PO147868"/>
    <s v="GRN196628"/>
    <n v="57257355"/>
    <s v="TELE-POLE MALE 12&quot; LONG"/>
    <s v="Merseyside L20 1BL"/>
    <n v="116.2"/>
    <x v="2"/>
    <s v="Diesel"/>
    <n v="4.2993999999999997E-4"/>
  </r>
  <r>
    <d v="2023-09-01T00:00:00"/>
    <s v="S024548"/>
    <x v="102"/>
    <s v="PO147033"/>
    <s v="GRN196631"/>
    <n v="57257356"/>
    <s v="DOUBLE SWING ARM WITH SWIVEL SOCKET MOUNT"/>
    <s v="Merseyside L20 1BL"/>
    <n v="116.2"/>
    <x v="2"/>
    <s v="Diesel"/>
    <n v="4.2993999999999997E-4"/>
  </r>
  <r>
    <d v="2023-09-01T00:00:00"/>
    <s v="S024548"/>
    <x v="102"/>
    <s v="PO147332"/>
    <s v="GRN196635"/>
    <n v="57257355"/>
    <s v="TELE-POLE MALE 12&quot; LONG"/>
    <s v="Merseyside L20 1BL"/>
    <n v="116.2"/>
    <x v="2"/>
    <s v="Diesel"/>
    <n v="4.2993999999999997E-4"/>
  </r>
  <r>
    <d v="2023-09-01T00:00:00"/>
    <s v="S024548"/>
    <x v="102"/>
    <s v="PO146872"/>
    <s v="GRN196641"/>
    <n v="57257354"/>
    <s v="NO-DRILL UNIVERSAL VEHICLE MOUNT WITH 8&quot; FEMALE"/>
    <s v="Merseyside L20 1BL"/>
    <n v="116.2"/>
    <x v="2"/>
    <s v="Diesel"/>
    <n v="4.2993999999999997E-4"/>
  </r>
  <r>
    <d v="2023-09-01T00:00:00"/>
    <s v="S024548"/>
    <x v="102"/>
    <s v="PO147868"/>
    <s v="GRN196870"/>
    <n v="57206071"/>
    <s v="HIGH DENSE FOAM 1000mm x 500mm x 50mm FLIGHTCASE W"/>
    <s v="Merseyside L20 1BL"/>
    <n v="116.2"/>
    <x v="2"/>
    <s v="Diesel"/>
    <n v="4.2993999999999997E-4"/>
  </r>
  <r>
    <d v="2023-09-01T00:00:00"/>
    <s v="S024548"/>
    <x v="102"/>
    <s v="PO147033"/>
    <s v="GRN196925"/>
    <n v="57257356"/>
    <s v="DOUBLE SWING ARM WITH SWIVEL SOCKET MOUNT"/>
    <s v="Merseyside L20 1BL"/>
    <n v="116.2"/>
    <x v="2"/>
    <s v="Diesel"/>
    <n v="4.2993999999999997E-4"/>
  </r>
  <r>
    <d v="2023-10-01T00:00:00"/>
    <s v="S023284"/>
    <x v="19"/>
    <s v="PO146816"/>
    <s v="GRN198618"/>
    <n v="101023697"/>
    <s v="CAR VIEW PLAZA OPERATOR PANEL"/>
    <s v="Leicester LE19 2DT"/>
    <n v="144"/>
    <x v="1"/>
    <s v="Diesel"/>
    <n v="5.3280000000000001E-2"/>
  </r>
  <r>
    <d v="2023-09-01T00:00:00"/>
    <s v="S024548"/>
    <x v="102"/>
    <s v="PO148035"/>
    <s v="GRN196926"/>
    <n v="57254788"/>
    <s v="STAINLESS STEEL SLOTTED SHIM PACK PRECISION BRAND"/>
    <s v="Merseyside L20 1BL"/>
    <n v="116.2"/>
    <x v="2"/>
    <s v="Diesel"/>
    <n v="4.2993999999999997E-4"/>
  </r>
  <r>
    <d v="2023-09-01T00:00:00"/>
    <s v="S024548"/>
    <x v="102"/>
    <s v="PO147868"/>
    <s v="GRN196927"/>
    <n v="57257354"/>
    <s v="NO-DRILL UNIVERSAL VEHICLE MOUNT WITH 8&quot; FEMALE"/>
    <s v="Merseyside L20 1BL"/>
    <n v="116.2"/>
    <x v="2"/>
    <s v="Diesel"/>
    <n v="4.2993999999999997E-4"/>
  </r>
  <r>
    <d v="2023-09-01T00:00:00"/>
    <s v="S024548"/>
    <x v="102"/>
    <s v="PO147868"/>
    <s v="GRN197632"/>
    <n v="57204892"/>
    <s v="CABLE ROLLER GUIDE"/>
    <s v="Merseyside L20 1BL"/>
    <n v="116.2"/>
    <x v="2"/>
    <s v="Diesel"/>
    <n v="4.2993999999999997E-4"/>
  </r>
  <r>
    <d v="2023-10-01T00:00:00"/>
    <s v="S024548"/>
    <x v="102"/>
    <s v="PO149280"/>
    <s v="GRN198055"/>
    <n v="10208506"/>
    <s v="SAE15W/40 MULTIGRADE DIESEL ENGINE OIL (20L DRUM)"/>
    <s v="Merseyside L20 1BL"/>
    <n v="116.2"/>
    <x v="2"/>
    <s v="Diesel"/>
    <n v="4.2993999999999997E-4"/>
  </r>
  <r>
    <d v="2023-10-01T00:00:00"/>
    <s v="S024548"/>
    <x v="102"/>
    <s v="PO149755"/>
    <s v="GRN198432"/>
    <n v="58203440"/>
    <s v="SPLASHPROOF BLADE FUSEHOLDER"/>
    <s v="Merseyside L20 1BL"/>
    <n v="116.2"/>
    <x v="2"/>
    <s v="Diesel"/>
    <n v="4.2993999999999997E-4"/>
  </r>
  <r>
    <d v="2023-10-01T00:00:00"/>
    <s v="S024548"/>
    <x v="102"/>
    <s v="PO148559"/>
    <s v="GRN198445"/>
    <n v="58203440"/>
    <s v="SPLASHPROOF BLADE FUSEHOLDER"/>
    <s v="Merseyside L20 1BL"/>
    <n v="116.2"/>
    <x v="2"/>
    <s v="Diesel"/>
    <n v="4.2993999999999997E-4"/>
  </r>
  <r>
    <d v="2023-10-01T00:00:00"/>
    <s v="S024548"/>
    <x v="102"/>
    <s v="PO148882"/>
    <s v="GRN198446"/>
    <n v="4945012"/>
    <s v="SECURITY HAND RAIL - WHITE MILENCO 2066"/>
    <s v="Merseyside L20 1BL"/>
    <n v="116.2"/>
    <x v="2"/>
    <s v="Diesel"/>
    <n v="4.2993999999999997E-4"/>
  </r>
  <r>
    <d v="2023-10-01T00:00:00"/>
    <s v="S024548"/>
    <x v="102"/>
    <s v="PO145680"/>
    <s v="GRN198463"/>
    <n v="57206071"/>
    <s v="HIGH DENSE FOAM 1000mm x 500mm x 50mm FLIGHTCASE W"/>
    <s v="Merseyside L20 1BL"/>
    <n v="116.2"/>
    <x v="2"/>
    <s v="Diesel"/>
    <n v="4.2993999999999997E-4"/>
  </r>
  <r>
    <d v="2023-10-01T00:00:00"/>
    <s v="S024548"/>
    <x v="102"/>
    <s v="PO147868"/>
    <s v="GRN199748"/>
    <n v="57206071"/>
    <s v="HIGH DENSE FOAM 1000mm x 500mm x 50mm FLIGHTCASE W"/>
    <s v="Merseyside L20 1BL"/>
    <n v="116.2"/>
    <x v="2"/>
    <s v="Diesel"/>
    <n v="4.2993999999999997E-4"/>
  </r>
  <r>
    <d v="2023-10-01T00:00:00"/>
    <s v="S024548"/>
    <x v="102"/>
    <s v="PO148035"/>
    <s v="GRN200225"/>
    <n v="57254788"/>
    <s v="STAINLESS STEEL SLOTTED SHIM PACK PRECISION BRAND"/>
    <s v="Merseyside L20 1BL"/>
    <n v="116.2"/>
    <x v="2"/>
    <s v="Diesel"/>
    <n v="4.2993999999999997E-4"/>
  </r>
  <r>
    <d v="2023-10-01T00:00:00"/>
    <s v="S023222"/>
    <x v="11"/>
    <s v="PO144700"/>
    <s v="GRN198637"/>
    <s v="11700-5342"/>
    <s v="CABLE 0.6 METER RJ45S TO RJ45S CAT5E"/>
    <s v="Wickford SS11 8YT"/>
    <n v="390"/>
    <x v="2"/>
    <s v="Diesel"/>
    <n v="1.4430000000000001E-3"/>
  </r>
  <r>
    <d v="2023-10-01T00:00:00"/>
    <s v="S024548"/>
    <x v="102"/>
    <s v="PO147868"/>
    <s v="GRN200229"/>
    <n v="57257356"/>
    <s v="DOUBLE SWING ARM WITH SWIVEL SOCKET MOUNT"/>
    <s v="Merseyside L20 1BL"/>
    <n v="116.2"/>
    <x v="2"/>
    <s v="Diesel"/>
    <n v="4.2993999999999997E-4"/>
  </r>
  <r>
    <d v="2023-11-01T00:00:00"/>
    <s v="S024548"/>
    <x v="102"/>
    <s v="PO149755"/>
    <s v="GRN201279"/>
    <n v="58203440"/>
    <s v="SPLASHPROOF BLADE FUSEHOLDER"/>
    <s v="Merseyside L20 1BL"/>
    <n v="116.2"/>
    <x v="2"/>
    <s v="Diesel"/>
    <n v="4.2993999999999997E-4"/>
  </r>
  <r>
    <d v="2023-11-01T00:00:00"/>
    <s v="S024548"/>
    <x v="102"/>
    <s v="PO145680"/>
    <s v="GRN201384"/>
    <n v="57206071"/>
    <s v="HIGH DENSE FOAM 1000mm x 500mm x 50mm FLIGHTCASE W"/>
    <s v="Merseyside L20 1BL"/>
    <n v="116.2"/>
    <x v="2"/>
    <s v="Diesel"/>
    <n v="4.2993999999999997E-4"/>
  </r>
  <r>
    <d v="2023-10-01T00:00:00"/>
    <s v="S024190"/>
    <x v="22"/>
    <s v="PO148400"/>
    <s v="GRN198649"/>
    <s v="340-1357-1"/>
    <s v="DOME CAMERA GASKET"/>
    <s v="Stockport SK4 2JT"/>
    <n v="22.2"/>
    <x v="1"/>
    <s v="Diesel"/>
    <n v="8.2140000000000008E-3"/>
  </r>
  <r>
    <d v="2023-10-01T00:00:00"/>
    <s v="S022670"/>
    <x v="26"/>
    <s v="PO147490"/>
    <s v="GRN198650"/>
    <s v="11583-0384"/>
    <s v="SCREW SHCS M10X25MM LG SST"/>
    <s v="Congleton CW12 1HR"/>
    <n v="12.8"/>
    <x v="2"/>
    <s v="Diesel"/>
    <n v="4.7360000000000001E-5"/>
  </r>
  <r>
    <d v="2023-10-01T00:00:00"/>
    <s v="S001121"/>
    <x v="5"/>
    <s v="PO143157"/>
    <s v="GRN198651"/>
    <n v="50205993"/>
    <s v="1492 JUMPER BARS CJR NO COVER 8 3 POLE BLACK"/>
    <s v="Salford M5 4BE"/>
    <n v="103.6"/>
    <x v="2"/>
    <s v="Diesel"/>
    <n v="3.8331999999999998E-4"/>
  </r>
  <r>
    <d v="2023-10-01T00:00:00"/>
    <s v="S001121"/>
    <x v="5"/>
    <s v="PO139724"/>
    <s v="GRN198652"/>
    <n v="3345049"/>
    <s v="TWO PIECE TERMINAL BASE 8 POINT SPRING CLAMP"/>
    <s v="Salford M5 4BE"/>
    <n v="103.6"/>
    <x v="2"/>
    <s v="Diesel"/>
    <n v="3.8331999999999998E-4"/>
  </r>
  <r>
    <d v="2023-10-01T00:00:00"/>
    <s v="S023284"/>
    <x v="19"/>
    <s v="PO146828"/>
    <s v="GRN198653"/>
    <n v="421010004"/>
    <s v="ON-SITE CONTROL PANEL GA HONG KONG"/>
    <s v="Leicester LE19 2DT"/>
    <n v="144"/>
    <x v="1"/>
    <s v="Diesel"/>
    <n v="5.3280000000000001E-2"/>
  </r>
  <r>
    <d v="2023-11-01T00:00:00"/>
    <s v="S024548"/>
    <x v="102"/>
    <s v="PO148882"/>
    <s v="GRN202059"/>
    <n v="4945012"/>
    <s v="SECURITY HAND RAIL - WHITE MILENCO 2066"/>
    <s v="Merseyside L20 1BL"/>
    <n v="116.2"/>
    <x v="2"/>
    <s v="Diesel"/>
    <n v="4.2993999999999997E-4"/>
  </r>
  <r>
    <d v="2023-11-01T00:00:00"/>
    <s v="S024548"/>
    <x v="102"/>
    <s v="PO149755"/>
    <s v="GRN202389"/>
    <n v="58203440"/>
    <s v="SPLASHPROOF BLADE FUSEHOLDER"/>
    <s v="Merseyside L20 1BL"/>
    <n v="116.2"/>
    <x v="2"/>
    <s v="Diesel"/>
    <n v="4.2993999999999997E-4"/>
  </r>
  <r>
    <d v="2023-11-01T00:00:00"/>
    <s v="S024548"/>
    <x v="102"/>
    <s v="PO149978"/>
    <s v="GRN202390"/>
    <n v="57254788"/>
    <s v="STAINLESS STEEL SLOTTED SHIM PACK PRECISION BRAND"/>
    <s v="Merseyside L20 1BL"/>
    <n v="116.2"/>
    <x v="2"/>
    <s v="Diesel"/>
    <n v="4.2993999999999997E-4"/>
  </r>
  <r>
    <d v="2023-11-01T00:00:00"/>
    <s v="S024548"/>
    <x v="102"/>
    <s v="PO147868"/>
    <s v="GRN202461"/>
    <n v="57206071"/>
    <s v="HIGH DENSE FOAM 1000mm x 500mm x 50mm FLIGHTCASE W"/>
    <s v="Merseyside L20 1BL"/>
    <n v="116.2"/>
    <x v="2"/>
    <s v="Diesel"/>
    <n v="4.2993999999999997E-4"/>
  </r>
  <r>
    <d v="2023-11-01T00:00:00"/>
    <s v="S024548"/>
    <x v="102"/>
    <s v="PO150438"/>
    <s v="GRN202462"/>
    <n v="4945012"/>
    <s v="SECURITY HAND RAIL - WHITE MILENCO 2066"/>
    <s v="Merseyside L20 1BL"/>
    <n v="116.2"/>
    <x v="2"/>
    <s v="Diesel"/>
    <n v="4.2993999999999997E-4"/>
  </r>
  <r>
    <d v="2023-11-01T00:00:00"/>
    <s v="S024548"/>
    <x v="102"/>
    <s v="PO148559"/>
    <s v="GRN202463"/>
    <n v="57206350"/>
    <s v="FUNNEL WITH CLOSING LID 200MM"/>
    <s v="Merseyside L20 1BL"/>
    <n v="116.2"/>
    <x v="2"/>
    <s v="Diesel"/>
    <n v="4.2993999999999997E-4"/>
  </r>
  <r>
    <d v="2023-10-01T00:00:00"/>
    <s v="S001121"/>
    <x v="5"/>
    <s v="PO149797"/>
    <s v="GRN198675"/>
    <s v="11700-4798"/>
    <s v="TERMINAL BASE ASSEMBLY"/>
    <s v="Salford M5 4BE"/>
    <n v="103.6"/>
    <x v="2"/>
    <s v="Diesel"/>
    <n v="3.8331999999999998E-4"/>
  </r>
  <r>
    <d v="2023-11-01T00:00:00"/>
    <s v="S024548"/>
    <x v="102"/>
    <s v="PO149369"/>
    <s v="GRN202604"/>
    <n v="57257356"/>
    <s v="DOUBLE SWING ARM WITH SWIVEL SOCKET MOUNT"/>
    <s v="Merseyside L20 1BL"/>
    <n v="116.2"/>
    <x v="2"/>
    <s v="Diesel"/>
    <n v="4.2993999999999997E-4"/>
  </r>
  <r>
    <d v="2023-11-01T00:00:00"/>
    <s v="S024548"/>
    <x v="102"/>
    <s v="PO151017"/>
    <s v="GRN203058"/>
    <n v="58203440"/>
    <s v="SPLASHPROOF BLADE FUSEHOLDER"/>
    <s v="Merseyside L20 1BL"/>
    <n v="116.2"/>
    <x v="2"/>
    <s v="Diesel"/>
    <n v="4.2993999999999997E-4"/>
  </r>
  <r>
    <d v="2023-12-01T00:00:00"/>
    <s v="S024548"/>
    <x v="102"/>
    <s v="PO151553"/>
    <s v="GRN203406"/>
    <n v="57257355"/>
    <s v="TELE-POLE MALE 12&quot; LONG"/>
    <s v="Merseyside L20 1BL"/>
    <n v="116.2"/>
    <x v="2"/>
    <s v="Diesel"/>
    <n v="4.2993999999999997E-4"/>
  </r>
  <r>
    <d v="2023-12-01T00:00:00"/>
    <s v="S024548"/>
    <x v="102"/>
    <s v="PO150438"/>
    <s v="GRN204034"/>
    <n v="57206350"/>
    <s v="FUNNEL WITH CLOSING LID 200MM"/>
    <s v="Merseyside L20 1BL"/>
    <n v="116.2"/>
    <x v="2"/>
    <s v="Diesel"/>
    <n v="4.2993999999999997E-4"/>
  </r>
  <r>
    <d v="2023-12-01T00:00:00"/>
    <s v="S024548"/>
    <x v="102"/>
    <s v="PO151286"/>
    <s v="GRN204363"/>
    <n v="4945012"/>
    <s v="SECURITY HAND RAIL - WHITE MILENCO 2066"/>
    <s v="Merseyside L20 1BL"/>
    <n v="116.2"/>
    <x v="2"/>
    <s v="Diesel"/>
    <n v="4.2993999999999997E-4"/>
  </r>
  <r>
    <d v="2023-12-01T00:00:00"/>
    <s v="S024548"/>
    <x v="102"/>
    <s v="PO150782"/>
    <s v="GRN204777"/>
    <n v="57257354"/>
    <s v="NO-DRILL UNIVERSAL VEHICLE MOUNT WITH 8&quot; FEMALE"/>
    <s v="Merseyside L20 1BL"/>
    <n v="116.2"/>
    <x v="2"/>
    <s v="Diesel"/>
    <n v="4.2993999999999997E-4"/>
  </r>
  <r>
    <d v="2023-10-01T00:00:00"/>
    <s v="S023284"/>
    <x v="19"/>
    <s v="PO143578"/>
    <s v="GRN198687"/>
    <s v="356-1249-1"/>
    <s v="STAINLESS STEEL BEACON BOX W/MOXA"/>
    <s v="Leicester LE19 2DT"/>
    <n v="144"/>
    <x v="1"/>
    <s v="Diesel"/>
    <n v="5.3280000000000001E-2"/>
  </r>
  <r>
    <d v="2023-01-01T00:00:00"/>
    <s v="S025058"/>
    <x v="103"/>
    <s v="PO140563"/>
    <s v="GRN178328"/>
    <n v="30201420"/>
    <s v="5G X 0.75MM2 CABLE STEEL BRAIDED NUMBERED CORES"/>
    <s v="Tamworth B77 4DU"/>
    <n v="110.2"/>
    <x v="2"/>
    <s v="Diesel"/>
    <n v="4.0773999999999997E-4"/>
  </r>
  <r>
    <d v="2023-10-01T00:00:00"/>
    <s v="S023284"/>
    <x v="19"/>
    <s v="PO142220"/>
    <s v="GRN198689"/>
    <s v="361-1082-1"/>
    <s v="P60DV - LOWER PORTAL PANEL"/>
    <s v="Leicester LE19 2DT"/>
    <n v="144"/>
    <x v="1"/>
    <s v="Diesel"/>
    <n v="5.3280000000000001E-2"/>
  </r>
  <r>
    <d v="2023-01-01T00:00:00"/>
    <s v="S025058"/>
    <x v="103"/>
    <s v="PO138529"/>
    <s v="GRN178420"/>
    <n v="2145054"/>
    <s v="ETHERNET PATCH CABLE M12 4-PIN TO RJ-45 20M LONG"/>
    <s v="Tamworth B77 4DU"/>
    <n v="110.2"/>
    <x v="2"/>
    <s v="Diesel"/>
    <n v="4.0773999999999997E-4"/>
  </r>
  <r>
    <d v="2023-01-01T00:00:00"/>
    <s v="S025058"/>
    <x v="103"/>
    <s v="PO141602"/>
    <s v="GRN178767"/>
    <n v="3045196"/>
    <s v="3G X 1.5MM2 CABLE STEEL BRAIDED COLOURED CORES"/>
    <s v="Tamworth B77 4DU"/>
    <n v="110.2"/>
    <x v="2"/>
    <s v="Diesel"/>
    <n v="4.0773999999999997E-4"/>
  </r>
  <r>
    <d v="2023-01-01T00:00:00"/>
    <s v="S025058"/>
    <x v="103"/>
    <s v="PO141672"/>
    <s v="GRN178768"/>
    <n v="30204513"/>
    <s v="5G X 0.75MM2 CABLE STEEL BRAIDED COLOURED CORES"/>
    <s v="Tamworth B77 4DU"/>
    <n v="110.2"/>
    <x v="2"/>
    <s v="Diesel"/>
    <n v="4.0773999999999997E-4"/>
  </r>
  <r>
    <d v="2023-01-01T00:00:00"/>
    <s v="S025058"/>
    <x v="103"/>
    <s v="PO140563"/>
    <s v="GRN178770"/>
    <n v="21203625"/>
    <s v="3G X 0.75MM2 CABLE STEEL BRAIDED NUMBERED CORES"/>
    <s v="Tamworth B77 4DU"/>
    <n v="110.2"/>
    <x v="2"/>
    <s v="Diesel"/>
    <n v="4.0773999999999997E-4"/>
  </r>
  <r>
    <d v="2023-01-01T00:00:00"/>
    <s v="S025058"/>
    <x v="103"/>
    <s v="PO141892"/>
    <s v="GRN178771"/>
    <n v="30201777"/>
    <s v="4G x 0.75mm2 CABLE STEEL BRAIDED NUMBERED CORES LA"/>
    <s v="Tamworth B77 4DU"/>
    <n v="110.2"/>
    <x v="2"/>
    <s v="Diesel"/>
    <n v="4.0773999999999997E-4"/>
  </r>
  <r>
    <d v="2023-01-01T00:00:00"/>
    <s v="S025058"/>
    <x v="103"/>
    <s v="PO141602"/>
    <s v="GRN178774"/>
    <n v="30201420"/>
    <s v="5G X 0.75MM2 CABLE STEEL BRAIDED NUMBERED CORES"/>
    <s v="Tamworth B77 4DU"/>
    <n v="110.2"/>
    <x v="2"/>
    <s v="Diesel"/>
    <n v="4.0773999999999997E-4"/>
  </r>
  <r>
    <d v="2023-01-01T00:00:00"/>
    <s v="S025058"/>
    <x v="103"/>
    <s v="PO139566"/>
    <s v="GRN178775"/>
    <n v="3045019"/>
    <s v="ETHERNET CABLE FOUR PAIRS 4 X 2 X AWG26/7 CAT 5E"/>
    <s v="Tamworth B77 4DU"/>
    <n v="110.2"/>
    <x v="2"/>
    <s v="Diesel"/>
    <n v="4.0773999999999997E-4"/>
  </r>
  <r>
    <d v="2023-01-01T00:00:00"/>
    <s v="S025058"/>
    <x v="103"/>
    <s v="PO139193"/>
    <s v="GRN178776"/>
    <n v="30201420"/>
    <s v="5G X 0.75MM2 CABLE STEEL BRAIDED NUMBERED CORES"/>
    <s v="Tamworth B77 4DU"/>
    <n v="110.2"/>
    <x v="2"/>
    <s v="Diesel"/>
    <n v="4.0773999999999997E-4"/>
  </r>
  <r>
    <d v="2023-01-01T00:00:00"/>
    <s v="S025058"/>
    <x v="103"/>
    <s v="PO140120"/>
    <s v="GRN179122"/>
    <n v="2145054"/>
    <s v="ETHERNET PATCH CABLE M12 4-PIN TO RJ-45 - 20M LONG"/>
    <s v="Tamworth B77 4DU"/>
    <n v="110.2"/>
    <x v="2"/>
    <s v="Diesel"/>
    <n v="4.0773999999999997E-4"/>
  </r>
  <r>
    <d v="2023-01-01T00:00:00"/>
    <s v="S025058"/>
    <x v="103"/>
    <s v="PO140589"/>
    <s v="GRN179123"/>
    <n v="30204938"/>
    <s v="5G x 1.5mm2 CABLE STEEL BRAIDED COLOURED CORES LAP"/>
    <s v="Tamworth B77 4DU"/>
    <n v="110.2"/>
    <x v="2"/>
    <s v="Diesel"/>
    <n v="4.0773999999999997E-4"/>
  </r>
  <r>
    <d v="2023-01-01T00:00:00"/>
    <s v="S025058"/>
    <x v="103"/>
    <s v="PO140563"/>
    <s v="GRN179124"/>
    <n v="21203625"/>
    <s v="3G X 0.75MM2 CABLE STEEL BRAIDED NUMBERED CORES"/>
    <s v="Tamworth B77 4DU"/>
    <n v="110.2"/>
    <x v="2"/>
    <s v="Diesel"/>
    <n v="4.0773999999999997E-4"/>
  </r>
  <r>
    <d v="2023-01-01T00:00:00"/>
    <s v="S025058"/>
    <x v="103"/>
    <s v="PO140563"/>
    <s v="GRN179436"/>
    <n v="30204149"/>
    <s v="7G X 0.75MM2 CABLE STEEL BRAIDED NUMBERED CORES"/>
    <s v="Tamworth B77 4DU"/>
    <n v="110.2"/>
    <x v="2"/>
    <s v="Diesel"/>
    <n v="4.0773999999999997E-4"/>
  </r>
  <r>
    <d v="2023-01-01T00:00:00"/>
    <s v="S025058"/>
    <x v="103"/>
    <s v="PO139339"/>
    <s v="GRN179437"/>
    <n v="30204149"/>
    <s v="7G X 0.75MM2 CABLE STEEL BRAIDED NUMBERED CORES"/>
    <s v="Tamworth B77 4DU"/>
    <n v="110.2"/>
    <x v="2"/>
    <s v="Diesel"/>
    <n v="4.0773999999999997E-4"/>
  </r>
  <r>
    <d v="2023-01-01T00:00:00"/>
    <s v="S025058"/>
    <x v="103"/>
    <s v="PO139735"/>
    <s v="GRN179438"/>
    <n v="30204513"/>
    <s v="5G x 0.75mm2 CABLE STEEL BRAIDED COLOURED CORES_x000a_LA"/>
    <s v="Tamworth B77 4DU"/>
    <n v="110.2"/>
    <x v="2"/>
    <s v="Diesel"/>
    <n v="4.0773999999999997E-4"/>
  </r>
  <r>
    <d v="2023-01-01T00:00:00"/>
    <s v="S025058"/>
    <x v="103"/>
    <s v="PO138692"/>
    <s v="GRN179439"/>
    <n v="21206725"/>
    <s v="I/O CABLE M12 FEMALE STRAIGHT 12 POLE OPEN WIRES"/>
    <s v="Tamworth B77 4DU"/>
    <n v="110.2"/>
    <x v="2"/>
    <s v="Diesel"/>
    <n v="4.0773999999999997E-4"/>
  </r>
  <r>
    <d v="2023-01-01T00:00:00"/>
    <s v="S025058"/>
    <x v="103"/>
    <s v="PO140120"/>
    <s v="GRN179440"/>
    <n v="2145054"/>
    <s v="ETHERNET PATCH CABLE M12 4-PIN TO RJ-45 - 20M LONG"/>
    <s v="Tamworth B77 4DU"/>
    <n v="110.2"/>
    <x v="2"/>
    <s v="Diesel"/>
    <n v="4.0773999999999997E-4"/>
  </r>
  <r>
    <d v="2023-01-01T00:00:00"/>
    <s v="S025058"/>
    <x v="103"/>
    <s v="PO133597"/>
    <s v="GRN179822"/>
    <n v="3045019"/>
    <s v="ETHERNET CABLE FOUR PAIRS 4 x 2 x AWG26/7 CAT 5E"/>
    <s v="Tamworth B77 4DU"/>
    <n v="110.2"/>
    <x v="2"/>
    <s v="Diesel"/>
    <n v="4.0773999999999997E-4"/>
  </r>
  <r>
    <d v="2023-01-01T00:00:00"/>
    <s v="S025058"/>
    <x v="103"/>
    <s v="PO139566"/>
    <s v="GRN179824"/>
    <n v="2145054"/>
    <s v="ETHERNET PATCH CABLE M12 4-PIN TO RJ-45 - 20M LONG"/>
    <s v="Tamworth B77 4DU"/>
    <n v="110.2"/>
    <x v="2"/>
    <s v="Diesel"/>
    <n v="4.0773999999999997E-4"/>
  </r>
  <r>
    <d v="2023-01-01T00:00:00"/>
    <s v="S025058"/>
    <x v="103"/>
    <s v="PO141892"/>
    <s v="GRN179825"/>
    <n v="3045197"/>
    <s v="7G X 1.5MM2 CABLE STEEL BRAIDED NUMBERED CORES"/>
    <s v="Tamworth B77 4DU"/>
    <n v="110.2"/>
    <x v="2"/>
    <s v="Diesel"/>
    <n v="4.0773999999999997E-4"/>
  </r>
  <r>
    <d v="2023-01-01T00:00:00"/>
    <s v="S025058"/>
    <x v="103"/>
    <s v="PO140563"/>
    <s v="GRN179827"/>
    <n v="3045199"/>
    <s v="3G X 2.5MM2 CABLE STEEL BRAIDED COLOURED CORES"/>
    <s v="Tamworth B77 4DU"/>
    <n v="110.2"/>
    <x v="2"/>
    <s v="Diesel"/>
    <n v="4.0773999999999997E-4"/>
  </r>
  <r>
    <d v="2023-01-01T00:00:00"/>
    <s v="S025058"/>
    <x v="103"/>
    <s v="PO138692"/>
    <s v="GRN179828"/>
    <n v="3045196"/>
    <s v="3G x 1.5mm2 CABLE STEEL BRAIDED COLOURED CORES"/>
    <s v="Tamworth B77 4DU"/>
    <n v="110.2"/>
    <x v="2"/>
    <s v="Diesel"/>
    <n v="4.0773999999999997E-4"/>
  </r>
  <r>
    <d v="2023-01-01T00:00:00"/>
    <s v="S025058"/>
    <x v="103"/>
    <s v="PO140563"/>
    <s v="GRN179829"/>
    <n v="21203625"/>
    <s v="3G X 0.75MM2 CABLE STEEL BRAIDED NUMBERED CORES"/>
    <s v="Tamworth B77 4DU"/>
    <n v="110.2"/>
    <x v="2"/>
    <s v="Diesel"/>
    <n v="4.0773999999999997E-4"/>
  </r>
  <r>
    <d v="2023-02-01T00:00:00"/>
    <s v="S025058"/>
    <x v="103"/>
    <s v="PO142525"/>
    <s v="GRN180400"/>
    <n v="21203625"/>
    <s v="3G X 0.75MM2 CABLE STEEL BRAIDED NUMBERED CORES"/>
    <s v="Tamworth B77 4DU"/>
    <n v="110.2"/>
    <x v="2"/>
    <s v="Diesel"/>
    <n v="4.0773999999999997E-4"/>
  </r>
  <r>
    <d v="2023-02-01T00:00:00"/>
    <s v="S025058"/>
    <x v="103"/>
    <s v="PO140120"/>
    <s v="GRN181198"/>
    <n v="2145054"/>
    <s v="ETHERNET PATCH CABLE M12 4-PIN TO RJ-45 - 20M LONG"/>
    <s v="Tamworth B77 4DU"/>
    <n v="110.2"/>
    <x v="2"/>
    <s v="Diesel"/>
    <n v="4.0773999999999997E-4"/>
  </r>
  <r>
    <d v="2023-02-01T00:00:00"/>
    <s v="S025058"/>
    <x v="103"/>
    <s v="PO143537"/>
    <s v="GRN181349"/>
    <s v="255-1643-20"/>
    <s v="WIRE 6AWG STRD BLK FLX PVC 7X150/36 20FT"/>
    <s v="Tamworth B77 4DU"/>
    <n v="110.2"/>
    <x v="2"/>
    <s v="Diesel"/>
    <n v="4.0773999999999997E-4"/>
  </r>
  <r>
    <d v="2023-02-01T00:00:00"/>
    <s v="S025058"/>
    <x v="103"/>
    <s v="PO142824"/>
    <s v="GRN181821"/>
    <n v="2145027"/>
    <s v="5G X 10MM2 CABLE STEEL BRAIDED COLOURED CORES"/>
    <s v="Tamworth B77 4DU"/>
    <n v="110.2"/>
    <x v="2"/>
    <s v="Diesel"/>
    <n v="4.0773999999999997E-4"/>
  </r>
  <r>
    <d v="2023-03-01T00:00:00"/>
    <s v="S025058"/>
    <x v="103"/>
    <s v="PO140120"/>
    <s v="GRN182197"/>
    <n v="2145054"/>
    <s v="ETHERNET PATCH CABLE M12 4-PIN TO RJ-45 - 20M LONG"/>
    <s v="Tamworth B77 4DU"/>
    <n v="110.2"/>
    <x v="2"/>
    <s v="Diesel"/>
    <n v="4.0773999999999997E-4"/>
  </r>
  <r>
    <d v="2023-03-01T00:00:00"/>
    <s v="S025058"/>
    <x v="103"/>
    <s v="PO143537"/>
    <s v="GRN182415"/>
    <n v="3045019"/>
    <s v="ETHERNET CABLE FOUR PAIRS 4 X 2 X AWG26/7 CAT 5E"/>
    <s v="Tamworth B77 4DU"/>
    <n v="110.2"/>
    <x v="2"/>
    <s v="Diesel"/>
    <n v="4.0773999999999997E-4"/>
  </r>
  <r>
    <d v="2023-03-01T00:00:00"/>
    <s v="S025058"/>
    <x v="103"/>
    <s v="PO141672"/>
    <s v="GRN182416"/>
    <n v="3045019"/>
    <s v="ETHERNET CABLE FOUR PAIRS 4 X 2 X AWG26/7 CAT 5E"/>
    <s v="Tamworth B77 4DU"/>
    <n v="110.2"/>
    <x v="2"/>
    <s v="Diesel"/>
    <n v="4.0773999999999997E-4"/>
  </r>
  <r>
    <d v="2023-03-01T00:00:00"/>
    <s v="S025058"/>
    <x v="103"/>
    <s v="PO139566"/>
    <s v="GRN182417"/>
    <n v="3045019"/>
    <s v="ETHERNET CABLE FOUR PAIRS 4 X 2 X AWG26/7 CAT 5E"/>
    <s v="Tamworth B77 4DU"/>
    <n v="110.2"/>
    <x v="2"/>
    <s v="Diesel"/>
    <n v="4.0773999999999997E-4"/>
  </r>
  <r>
    <d v="2023-03-01T00:00:00"/>
    <s v="S025058"/>
    <x v="103"/>
    <s v="PO141602"/>
    <s v="GRN182418"/>
    <n v="3045019"/>
    <s v="ETHERNET CABLE FOUR PAIRS 4 X 2 X AWG26/7 CAT 5E"/>
    <s v="Tamworth B77 4DU"/>
    <n v="110.2"/>
    <x v="2"/>
    <s v="Diesel"/>
    <n v="4.0773999999999997E-4"/>
  </r>
  <r>
    <d v="2023-03-01T00:00:00"/>
    <s v="S025058"/>
    <x v="103"/>
    <s v="PO143537"/>
    <s v="GRN182419"/>
    <s v="255-1643-20"/>
    <s v="WIRE 6AWG STRD BLK FLX PVC 7X150/36 20FT"/>
    <s v="Tamworth B77 4DU"/>
    <n v="110.2"/>
    <x v="2"/>
    <s v="Diesel"/>
    <n v="4.0773999999999997E-4"/>
  </r>
  <r>
    <d v="2023-03-01T00:00:00"/>
    <s v="S025058"/>
    <x v="103"/>
    <s v="PO139566"/>
    <s v="GRN182427"/>
    <n v="3045196"/>
    <s v="3G X 1.5MM2 CABLE STEEL BRAIDED COLOURED CORES"/>
    <s v="Tamworth B77 4DU"/>
    <n v="110.2"/>
    <x v="2"/>
    <s v="Diesel"/>
    <n v="4.0773999999999997E-4"/>
  </r>
  <r>
    <d v="2023-03-01T00:00:00"/>
    <s v="S025058"/>
    <x v="103"/>
    <s v="PO141672"/>
    <s v="GRN182428"/>
    <n v="30201420"/>
    <s v="5G X 0.75MM2 CABLE STEEL BRAIDED NUMBERED CORES"/>
    <s v="Tamworth B77 4DU"/>
    <n v="110.2"/>
    <x v="2"/>
    <s v="Diesel"/>
    <n v="4.0773999999999997E-4"/>
  </r>
  <r>
    <d v="2023-03-01T00:00:00"/>
    <s v="S025058"/>
    <x v="103"/>
    <s v="PO141892"/>
    <s v="GRN182430"/>
    <n v="2145027"/>
    <s v="5G X 10MM2 CABLE STEEL BRAIDED COLOURED CORES"/>
    <s v="Tamworth B77 4DU"/>
    <n v="110.2"/>
    <x v="2"/>
    <s v="Diesel"/>
    <n v="4.0773999999999997E-4"/>
  </r>
  <r>
    <d v="2023-03-01T00:00:00"/>
    <s v="S025058"/>
    <x v="103"/>
    <s v="PO140563"/>
    <s v="GRN182433"/>
    <n v="21206725"/>
    <s v="I/O CABLE M12 FEMALE STRAIGHT 12 POLE OPEN WIRES 2"/>
    <s v="Tamworth B77 4DU"/>
    <n v="110.2"/>
    <x v="2"/>
    <s v="Diesel"/>
    <n v="4.0773999999999997E-4"/>
  </r>
  <r>
    <d v="2023-03-01T00:00:00"/>
    <s v="S025058"/>
    <x v="103"/>
    <s v="PO138692"/>
    <s v="GRN182435"/>
    <n v="21206725"/>
    <s v="I/O CABLE M12 FEMALE STRAIGHT 12 POLE OPEN WIRES"/>
    <s v="Tamworth B77 4DU"/>
    <n v="110.2"/>
    <x v="2"/>
    <s v="Diesel"/>
    <n v="4.0773999999999997E-4"/>
  </r>
  <r>
    <d v="2023-03-01T00:00:00"/>
    <s v="S025058"/>
    <x v="103"/>
    <s v="PO143501"/>
    <s v="GRN183484"/>
    <n v="2145054"/>
    <s v="ETHERNET PATCH CABLE M12 4-PIN TO RJ-45 - 20M LONG"/>
    <s v="Tamworth B77 4DU"/>
    <n v="110.2"/>
    <x v="2"/>
    <s v="Diesel"/>
    <n v="4.0773999999999997E-4"/>
  </r>
  <r>
    <d v="2023-03-01T00:00:00"/>
    <s v="S025058"/>
    <x v="103"/>
    <s v="PO142525"/>
    <s v="GRN183490"/>
    <n v="21206725"/>
    <s v="I/O CABLE M12 FEMALE STRAIGHT 12 POLE OPEN WIRES 2"/>
    <s v="Tamworth B77 4DU"/>
    <n v="110.2"/>
    <x v="2"/>
    <s v="Diesel"/>
    <n v="4.0773999999999997E-4"/>
  </r>
  <r>
    <d v="2023-03-01T00:00:00"/>
    <s v="S025058"/>
    <x v="103"/>
    <s v="PO140563"/>
    <s v="GRN183491"/>
    <n v="21206725"/>
    <s v="I/O CABLE M12 FEMALE STRAIGHT 12 POLE OPEN WIRES 2"/>
    <s v="Tamworth B77 4DU"/>
    <n v="110.2"/>
    <x v="2"/>
    <s v="Diesel"/>
    <n v="4.0773999999999997E-4"/>
  </r>
  <r>
    <d v="2023-03-01T00:00:00"/>
    <s v="S025058"/>
    <x v="103"/>
    <s v="PO142525"/>
    <s v="GRN183493"/>
    <n v="21206725"/>
    <s v="I/O CABLE M12 FEMALE STRAIGHT 12 POLE OPEN WIRES 2"/>
    <s v="Tamworth B77 4DU"/>
    <n v="110.2"/>
    <x v="2"/>
    <s v="Diesel"/>
    <n v="4.0773999999999997E-4"/>
  </r>
  <r>
    <d v="2023-03-01T00:00:00"/>
    <s v="S025058"/>
    <x v="103"/>
    <s v="PO141076"/>
    <s v="GRN183502"/>
    <s v="255-1644-20"/>
    <s v="WIRE 6AWG 133/27 600V GRN/YEL UL 1283 20FT"/>
    <s v="Tamworth B77 4DU"/>
    <n v="110.2"/>
    <x v="2"/>
    <s v="Diesel"/>
    <n v="4.0773999999999997E-4"/>
  </r>
  <r>
    <d v="2023-03-01T00:00:00"/>
    <s v="S025058"/>
    <x v="103"/>
    <s v="PO144086"/>
    <s v="GRN183846"/>
    <n v="30257493"/>
    <s v="3G X 6MM2 CABLE STEEL BRAIDED COLOURED CORES"/>
    <s v="Tamworth B77 4DU"/>
    <n v="110.2"/>
    <x v="2"/>
    <s v="Diesel"/>
    <n v="4.0773999999999997E-4"/>
  </r>
  <r>
    <d v="2023-03-01T00:00:00"/>
    <s v="S025058"/>
    <x v="103"/>
    <s v="PO143501"/>
    <s v="GRN183892"/>
    <n v="30201777"/>
    <s v="4G x 0.75mm2 CABLE STEEL BRAIDED NUMBERED CORES LA"/>
    <s v="Tamworth B77 4DU"/>
    <n v="110.2"/>
    <x v="2"/>
    <s v="Diesel"/>
    <n v="4.0773999999999997E-4"/>
  </r>
  <r>
    <d v="2023-03-01T00:00:00"/>
    <s v="S025058"/>
    <x v="103"/>
    <s v="PO143501"/>
    <s v="GRN183893"/>
    <n v="21203625"/>
    <s v="3G X 0.75MM2 CABLE STEEL BRAIDED NUMBERED CORES"/>
    <s v="Tamworth B77 4DU"/>
    <n v="110.2"/>
    <x v="2"/>
    <s v="Diesel"/>
    <n v="4.0773999999999997E-4"/>
  </r>
  <r>
    <d v="2023-03-01T00:00:00"/>
    <s v="S025058"/>
    <x v="103"/>
    <s v="PO143537"/>
    <s v="GRN183894"/>
    <n v="3045019"/>
    <s v="ETHERNET CABLE FOUR PAIRS 4 X 2 X AWG26/7 CAT 5E"/>
    <s v="Tamworth B77 4DU"/>
    <n v="110.2"/>
    <x v="2"/>
    <s v="Diesel"/>
    <n v="4.0773999999999997E-4"/>
  </r>
  <r>
    <d v="2023-04-01T00:00:00"/>
    <s v="S025058"/>
    <x v="103"/>
    <s v="PO141672"/>
    <s v="GRN184613"/>
    <n v="3045197"/>
    <s v="7G X 1.5MM2 CABLE STEEL BRAIDED NUMBERED CORES"/>
    <s v="Tamworth B77 4DU"/>
    <n v="110.2"/>
    <x v="2"/>
    <s v="Diesel"/>
    <n v="4.0773999999999997E-4"/>
  </r>
  <r>
    <d v="2023-04-01T00:00:00"/>
    <s v="S025058"/>
    <x v="103"/>
    <s v="PO139566"/>
    <s v="GRN184832"/>
    <n v="3045019"/>
    <s v="ETHERNET CABLE FOUR PAIRS 4 X 2 X AWG26/7 CAT 5E"/>
    <s v="Tamworth B77 4DU"/>
    <n v="110.2"/>
    <x v="2"/>
    <s v="Diesel"/>
    <n v="4.0773999999999997E-4"/>
  </r>
  <r>
    <d v="2023-04-01T00:00:00"/>
    <s v="S025058"/>
    <x v="103"/>
    <s v="PO142525"/>
    <s v="GRN184833"/>
    <n v="3045019"/>
    <s v="ETHERNET CABLE FOUR PAIRS 4 X 2 X AWG26/7 CAT 5E"/>
    <s v="Tamworth B77 4DU"/>
    <n v="110.2"/>
    <x v="2"/>
    <s v="Diesel"/>
    <n v="4.0773999999999997E-4"/>
  </r>
  <r>
    <d v="2023-10-01T00:00:00"/>
    <s v="S024190"/>
    <x v="22"/>
    <s v="PO148556"/>
    <s v="GRN198767"/>
    <s v="340-1085-1"/>
    <s v="LINAC GLIDE STRIP"/>
    <s v="Stockport SK4 2JT"/>
    <n v="22.2"/>
    <x v="1"/>
    <s v="Diesel"/>
    <n v="8.2140000000000008E-3"/>
  </r>
  <r>
    <d v="2023-10-01T00:00:00"/>
    <s v="S000892"/>
    <x v="16"/>
    <s v="PO149320"/>
    <s v="GRN198769"/>
    <n v="21257524"/>
    <s v="PATCH CORD CAT 5E FTP PVC METAL SHIELD 10M BLUE"/>
    <s v="Stockport SK4 2JT"/>
    <n v="55"/>
    <x v="2"/>
    <s v="Diesel"/>
    <n v="2.0350000000000001E-4"/>
  </r>
  <r>
    <d v="2023-04-01T00:00:00"/>
    <s v="S025058"/>
    <x v="103"/>
    <s v="PO142824"/>
    <s v="GRN184834"/>
    <n v="30257493"/>
    <s v="3G X 6MM2 CABLE STEEL BRAIDED COLOURED CORES"/>
    <s v="Tamworth B77 4DU"/>
    <n v="110.2"/>
    <x v="2"/>
    <s v="Diesel"/>
    <n v="4.0773999999999997E-4"/>
  </r>
  <r>
    <d v="2023-04-01T00:00:00"/>
    <s v="S025058"/>
    <x v="103"/>
    <s v="PO138692"/>
    <s v="GRN184836"/>
    <n v="30257493"/>
    <s v="3G x 6mm2 CABLE STEEL BRAIDED COLOURED CORES"/>
    <s v="Tamworth B77 4DU"/>
    <n v="110.2"/>
    <x v="2"/>
    <s v="Diesel"/>
    <n v="4.0773999999999997E-4"/>
  </r>
  <r>
    <d v="2023-04-01T00:00:00"/>
    <s v="S025058"/>
    <x v="103"/>
    <s v="PO139339"/>
    <s v="GRN184837"/>
    <n v="30257493"/>
    <s v="3G x 6mm2 CABLE STEEL BRAIDED COLOURED CORES"/>
    <s v="Tamworth B77 4DU"/>
    <n v="110.2"/>
    <x v="2"/>
    <s v="Diesel"/>
    <n v="4.0773999999999997E-4"/>
  </r>
  <r>
    <d v="2023-04-01T00:00:00"/>
    <s v="S025058"/>
    <x v="103"/>
    <s v="PO140563"/>
    <s v="GRN184838"/>
    <n v="3045199"/>
    <s v="3G X 2.5MM2 CABLE STEEL BRAIDED COLOURED CORES"/>
    <s v="Tamworth B77 4DU"/>
    <n v="110.2"/>
    <x v="2"/>
    <s v="Diesel"/>
    <n v="4.0773999999999997E-4"/>
  </r>
  <r>
    <d v="2023-04-01T00:00:00"/>
    <s v="S025058"/>
    <x v="103"/>
    <s v="PO143728"/>
    <s v="GRN184839"/>
    <n v="3045197"/>
    <s v="7G X 1.5MM2 CABLE STEEL BRAIDED NUMBERED CORES"/>
    <s v="Tamworth B77 4DU"/>
    <n v="110.2"/>
    <x v="2"/>
    <s v="Diesel"/>
    <n v="4.0773999999999997E-4"/>
  </r>
  <r>
    <d v="2023-04-01T00:00:00"/>
    <s v="S025058"/>
    <x v="103"/>
    <s v="PO144717"/>
    <s v="GRN184895"/>
    <n v="3045197"/>
    <s v="7G X 1.5MM2 CABLE STEEL BRAIDED NUMBERED CORES"/>
    <s v="Tamworth B77 4DU"/>
    <n v="110.2"/>
    <x v="2"/>
    <s v="Diesel"/>
    <n v="4.0773999999999997E-4"/>
  </r>
  <r>
    <d v="2023-04-01T00:00:00"/>
    <s v="S025058"/>
    <x v="103"/>
    <s v="PO143503"/>
    <s v="GRN184896"/>
    <n v="3045196"/>
    <s v="3G X 1.5MM2 CABLE STEEL BRAIDED COLOURED CORES"/>
    <s v="Tamworth B77 4DU"/>
    <n v="110.2"/>
    <x v="2"/>
    <s v="Diesel"/>
    <n v="4.0773999999999997E-4"/>
  </r>
  <r>
    <d v="2023-04-01T00:00:00"/>
    <s v="S025058"/>
    <x v="103"/>
    <s v="PO143501"/>
    <s v="GRN184897"/>
    <n v="30201500"/>
    <s v="7G X 2.5MM2 CABLE STEEL BRAIDED NUMBERED CORES"/>
    <s v="Tamworth B77 4DU"/>
    <n v="110.2"/>
    <x v="2"/>
    <s v="Diesel"/>
    <n v="4.0773999999999997E-4"/>
  </r>
  <r>
    <d v="2023-04-01T00:00:00"/>
    <s v="S025058"/>
    <x v="103"/>
    <s v="PO139566"/>
    <s v="GRN184898"/>
    <n v="21203625"/>
    <s v="3G X 0.75MM2 CABLE STEEL BRAIDED NUMBERED CORES"/>
    <s v="Tamworth B77 4DU"/>
    <n v="110.2"/>
    <x v="2"/>
    <s v="Diesel"/>
    <n v="4.0773999999999997E-4"/>
  </r>
  <r>
    <d v="2023-04-01T00:00:00"/>
    <s v="S025058"/>
    <x v="103"/>
    <s v="PO143503"/>
    <s v="GRN184899"/>
    <n v="21203625"/>
    <s v="3G X 0.75MM2 CABLE STEEL BRAIDED NUMBERED CORES"/>
    <s v="Tamworth B77 4DU"/>
    <n v="110.2"/>
    <x v="2"/>
    <s v="Diesel"/>
    <n v="4.0773999999999997E-4"/>
  </r>
  <r>
    <d v="2023-04-01T00:00:00"/>
    <s v="S025058"/>
    <x v="103"/>
    <s v="PO143503"/>
    <s v="GRN184900"/>
    <n v="30201777"/>
    <s v="4G x 0.75mm2 CABLE STEEL BRAIDED NUMBERED CORES LA"/>
    <s v="Tamworth B77 4DU"/>
    <n v="110.2"/>
    <x v="2"/>
    <s v="Diesel"/>
    <n v="4.0773999999999997E-4"/>
  </r>
  <r>
    <d v="2023-04-01T00:00:00"/>
    <s v="S025058"/>
    <x v="103"/>
    <s v="PO140589"/>
    <s v="GRN185501"/>
    <n v="30204513"/>
    <s v="5G X 0.75MM2 CABLE STEEL BRAIDED COLOURED CORES"/>
    <s v="Tamworth B77 4DU"/>
    <n v="110.2"/>
    <x v="2"/>
    <s v="Diesel"/>
    <n v="4.0773999999999997E-4"/>
  </r>
  <r>
    <d v="2023-04-01T00:00:00"/>
    <s v="S025058"/>
    <x v="103"/>
    <s v="PO143504"/>
    <s v="GRN186100"/>
    <n v="30201777"/>
    <s v="4G x 0.75mm2 CABLE STEEL BRAIDED NUMBERED CORES LA"/>
    <s v="Tamworth B77 4DU"/>
    <n v="110.2"/>
    <x v="2"/>
    <s v="Diesel"/>
    <n v="4.0773999999999997E-4"/>
  </r>
  <r>
    <d v="2023-04-01T00:00:00"/>
    <s v="S025058"/>
    <x v="103"/>
    <s v="PO143501"/>
    <s v="GRN186101"/>
    <n v="30204149"/>
    <s v="7G X 0.75MM2 CABLE STEEL BRAIDED NUMBERED CORES"/>
    <s v="Tamworth B77 4DU"/>
    <n v="110.2"/>
    <x v="2"/>
    <s v="Diesel"/>
    <n v="4.0773999999999997E-4"/>
  </r>
  <r>
    <d v="2023-04-01T00:00:00"/>
    <s v="S025058"/>
    <x v="103"/>
    <s v="PO142824"/>
    <s v="GRN186102"/>
    <n v="30201420"/>
    <s v="5G X 0.75MM2 CABLE STEEL BRAIDED NUMBERED CORES"/>
    <s v="Tamworth B77 4DU"/>
    <n v="110.2"/>
    <x v="2"/>
    <s v="Diesel"/>
    <n v="4.0773999999999997E-4"/>
  </r>
  <r>
    <d v="2023-04-01T00:00:00"/>
    <s v="S025058"/>
    <x v="103"/>
    <s v="PO142670"/>
    <s v="GRN186103"/>
    <n v="3045064"/>
    <s v="5G X 4MM2 CABLE STEEL BRAIDED NUMBERED CORES"/>
    <s v="Tamworth B77 4DU"/>
    <n v="110.2"/>
    <x v="2"/>
    <s v="Diesel"/>
    <n v="4.0773999999999997E-4"/>
  </r>
  <r>
    <d v="2023-04-01T00:00:00"/>
    <s v="S025058"/>
    <x v="103"/>
    <s v="PO141892"/>
    <s v="GRN186104"/>
    <n v="3045197"/>
    <s v="7G X 1.5MM2 CABLE STEEL BRAIDED NUMBERED CORES"/>
    <s v="Tamworth B77 4DU"/>
    <n v="110.2"/>
    <x v="2"/>
    <s v="Diesel"/>
    <n v="4.0773999999999997E-4"/>
  </r>
  <r>
    <d v="2023-04-01T00:00:00"/>
    <s v="S025058"/>
    <x v="103"/>
    <s v="PO143504"/>
    <s v="GRN186125"/>
    <n v="30204149"/>
    <s v="7G X 0.75MM2 CABLE STEEL BRAIDED NUMBERED CORES"/>
    <s v="Tamworth B77 4DU"/>
    <n v="110.2"/>
    <x v="2"/>
    <s v="Diesel"/>
    <n v="4.0773999999999997E-4"/>
  </r>
  <r>
    <d v="2023-04-01T00:00:00"/>
    <s v="S025058"/>
    <x v="103"/>
    <s v="PO143503"/>
    <s v="GRN186127"/>
    <n v="2145054"/>
    <s v="ETHERNET PATCH CABLE M12 4-PIN TO RJ-45 - 20M LONG"/>
    <s v="Tamworth B77 4DU"/>
    <n v="110.2"/>
    <x v="2"/>
    <s v="Diesel"/>
    <n v="4.0773999999999997E-4"/>
  </r>
  <r>
    <d v="2023-04-01T00:00:00"/>
    <s v="S025058"/>
    <x v="103"/>
    <s v="PO143537"/>
    <s v="GRN186154"/>
    <n v="3045196"/>
    <s v="3G X 1.5MM2 CABLE STEEL BRAIDED COLOURED CORES"/>
    <s v="Tamworth B77 4DU"/>
    <n v="110.2"/>
    <x v="2"/>
    <s v="Diesel"/>
    <n v="4.0773999999999997E-4"/>
  </r>
  <r>
    <d v="2023-05-01T00:00:00"/>
    <s v="S025058"/>
    <x v="103"/>
    <s v="PO139339"/>
    <s v="GRN186725"/>
    <n v="30204149"/>
    <s v="7G X 0.75MM2 CABLE STEEL BRAIDED NUMBERED CORES"/>
    <s v="Tamworth B77 4DU"/>
    <n v="110.2"/>
    <x v="2"/>
    <s v="Diesel"/>
    <n v="4.0773999999999997E-4"/>
  </r>
  <r>
    <d v="2023-05-01T00:00:00"/>
    <s v="S025058"/>
    <x v="103"/>
    <s v="PO144717"/>
    <s v="GRN187425"/>
    <n v="30257493"/>
    <s v="3G X 6MM2 CABLE STEEL BRAIDED COLOURED CORES"/>
    <s v="Tamworth B77 4DU"/>
    <n v="110.2"/>
    <x v="2"/>
    <s v="Diesel"/>
    <n v="4.0773999999999997E-4"/>
  </r>
  <r>
    <d v="2023-05-01T00:00:00"/>
    <s v="S025058"/>
    <x v="103"/>
    <s v="PO142525"/>
    <s v="GRN187722"/>
    <n v="3045019"/>
    <s v="ETHERNET CABLE FOUR PAIRS 4 X 2 X AWG26/7 CAT 5E"/>
    <s v="Tamworth B77 4DU"/>
    <n v="110.2"/>
    <x v="2"/>
    <s v="Diesel"/>
    <n v="4.0773999999999997E-4"/>
  </r>
  <r>
    <d v="2023-05-01T00:00:00"/>
    <s v="S025058"/>
    <x v="103"/>
    <s v="PO145772"/>
    <s v="GRN187725"/>
    <n v="3045019"/>
    <s v="ETHERNET CABLE FOUR PAIRS 4 X 2 X AWG26/7 CAT 5E"/>
    <s v="Tamworth B77 4DU"/>
    <n v="110.2"/>
    <x v="2"/>
    <s v="Diesel"/>
    <n v="4.0773999999999997E-4"/>
  </r>
  <r>
    <d v="2023-05-01T00:00:00"/>
    <s v="S025058"/>
    <x v="103"/>
    <s v="PO143503"/>
    <s v="GRN187726"/>
    <n v="3045019"/>
    <s v="ETHERNET CABLE FOUR PAIRS 4 X 2 X AWG26/7 CAT 5E"/>
    <s v="Tamworth B77 4DU"/>
    <n v="110.2"/>
    <x v="2"/>
    <s v="Diesel"/>
    <n v="4.0773999999999997E-4"/>
  </r>
  <r>
    <d v="2023-05-01T00:00:00"/>
    <s v="S025058"/>
    <x v="103"/>
    <s v="PO143501"/>
    <s v="GRN187727"/>
    <n v="3045019"/>
    <s v="ETHERNET CABLE FOUR PAIRS 4 X 2 X AWG26/7 CAT 5E"/>
    <s v="Tamworth B77 4DU"/>
    <n v="110.2"/>
    <x v="2"/>
    <s v="Diesel"/>
    <n v="4.0773999999999997E-4"/>
  </r>
  <r>
    <d v="2023-05-01T00:00:00"/>
    <s v="S025058"/>
    <x v="103"/>
    <s v="PO143537"/>
    <s v="GRN187735"/>
    <n v="3045199"/>
    <s v="3G X 2.5MM2 CABLE STEEL BRAIDED COLOURED CORES"/>
    <s v="Tamworth B77 4DU"/>
    <n v="110.2"/>
    <x v="2"/>
    <s v="Diesel"/>
    <n v="4.0773999999999997E-4"/>
  </r>
  <r>
    <d v="2023-05-01T00:00:00"/>
    <s v="S025058"/>
    <x v="103"/>
    <s v="PO142824"/>
    <s v="GRN187736"/>
    <n v="3045199"/>
    <s v="3G X 2.5MM2 CABLE STEEL BRAIDED COLOURED CORES"/>
    <s v="Tamworth B77 4DU"/>
    <n v="110.2"/>
    <x v="2"/>
    <s v="Diesel"/>
    <n v="4.0773999999999997E-4"/>
  </r>
  <r>
    <d v="2023-05-01T00:00:00"/>
    <s v="S025058"/>
    <x v="103"/>
    <s v="PO142824"/>
    <s v="GRN187738"/>
    <n v="2145054"/>
    <s v="ETHERNET PATCH CABLE M12 4-PIN TO RJ-45 - 20M LONG"/>
    <s v="Tamworth B77 4DU"/>
    <n v="110.2"/>
    <x v="2"/>
    <s v="Diesel"/>
    <n v="4.0773999999999997E-4"/>
  </r>
  <r>
    <d v="2023-05-01T00:00:00"/>
    <s v="S025058"/>
    <x v="103"/>
    <s v="PO144717"/>
    <s v="GRN187749"/>
    <s v="11700-7431"/>
    <s v="WIRE 6AWG CLASS 6 600V BLACK UL 10107"/>
    <s v="Tamworth B77 4DU"/>
    <n v="110.2"/>
    <x v="2"/>
    <s v="Diesel"/>
    <n v="4.0773999999999997E-4"/>
  </r>
  <r>
    <d v="2023-05-01T00:00:00"/>
    <s v="S025058"/>
    <x v="103"/>
    <s v="PO143504"/>
    <s v="GRN187752"/>
    <n v="2145027"/>
    <s v="5G X 10MM2 CABLE STEEL BRAIDED COLOURED CORES"/>
    <s v="Tamworth B77 4DU"/>
    <n v="110.2"/>
    <x v="2"/>
    <s v="Diesel"/>
    <n v="4.0773999999999997E-4"/>
  </r>
  <r>
    <d v="2023-06-01T00:00:00"/>
    <s v="S025058"/>
    <x v="103"/>
    <s v="PO145941"/>
    <s v="GRN189010"/>
    <n v="101037337"/>
    <s v="SUPERFLEX 35MM2 SINGLE CORE CABLE EARTH - GRN/YEL"/>
    <s v="Tamworth B77 4DU"/>
    <n v="110.2"/>
    <x v="2"/>
    <s v="Diesel"/>
    <n v="4.0773999999999997E-4"/>
  </r>
  <r>
    <d v="2023-06-01T00:00:00"/>
    <s v="S025058"/>
    <x v="103"/>
    <s v="PO145472"/>
    <s v="GRN189013"/>
    <n v="3045197"/>
    <s v="7G X 1.5MM2 CABLE STEEL BRAIDED NUMBERED CORES"/>
    <s v="Tamworth B77 4DU"/>
    <n v="110.2"/>
    <x v="2"/>
    <s v="Diesel"/>
    <n v="4.0773999999999997E-4"/>
  </r>
  <r>
    <d v="2023-06-01T00:00:00"/>
    <s v="S025058"/>
    <x v="103"/>
    <s v="PO145203"/>
    <s v="GRN189014"/>
    <n v="3045197"/>
    <s v="7G X 1.5MM2 CABLE STEEL BRAIDED NUMBERED CORES"/>
    <s v="Tamworth B77 4DU"/>
    <n v="110.2"/>
    <x v="2"/>
    <s v="Diesel"/>
    <n v="4.0773999999999997E-4"/>
  </r>
  <r>
    <d v="2023-06-01T00:00:00"/>
    <s v="S025058"/>
    <x v="103"/>
    <s v="PO144860"/>
    <s v="GRN189017"/>
    <n v="30257493"/>
    <s v="3G X 6MM2 CABLE STEEL BRAIDED COLOURED CORES"/>
    <s v="Tamworth B77 4DU"/>
    <n v="110.2"/>
    <x v="2"/>
    <s v="Diesel"/>
    <n v="4.0773999999999997E-4"/>
  </r>
  <r>
    <d v="2023-06-01T00:00:00"/>
    <s v="S025058"/>
    <x v="103"/>
    <s v="PO143537"/>
    <s v="GRN189019"/>
    <n v="3045019"/>
    <s v="ETHERNET CABLE FOUR PAIRS 4 X 2 X AWG26/7 CAT 5E"/>
    <s v="Tamworth B77 4DU"/>
    <n v="110.2"/>
    <x v="2"/>
    <s v="Diesel"/>
    <n v="4.0773999999999997E-4"/>
  </r>
  <r>
    <d v="2023-06-01T00:00:00"/>
    <s v="S025058"/>
    <x v="103"/>
    <s v="PO143504"/>
    <s v="GRN189021"/>
    <n v="3045019"/>
    <s v="ETHERNET CABLE FOUR PAIRS 4 X 2 X AWG26/7 CAT 5E"/>
    <s v="Tamworth B77 4DU"/>
    <n v="110.2"/>
    <x v="2"/>
    <s v="Diesel"/>
    <n v="4.0773999999999997E-4"/>
  </r>
  <r>
    <d v="2023-06-01T00:00:00"/>
    <s v="S025058"/>
    <x v="103"/>
    <s v="PO142824"/>
    <s v="GRN189022"/>
    <n v="3045019"/>
    <s v="ETHERNET CABLE FOUR PAIRS 4 X 2 X AWG26/7 CAT 5E"/>
    <s v="Tamworth B77 4DU"/>
    <n v="110.2"/>
    <x v="2"/>
    <s v="Diesel"/>
    <n v="4.0773999999999997E-4"/>
  </r>
  <r>
    <d v="2023-10-01T00:00:00"/>
    <s v="S022670"/>
    <x v="26"/>
    <s v="PO149149"/>
    <s v="GRN198812"/>
    <s v="11700-5217"/>
    <s v="WASHER FLAT M18 GEOMET 500B"/>
    <s v="Congleton CW12 1HR"/>
    <n v="12.8"/>
    <x v="2"/>
    <s v="Diesel"/>
    <n v="4.7360000000000001E-5"/>
  </r>
  <r>
    <d v="2023-06-01T00:00:00"/>
    <s v="S025058"/>
    <x v="103"/>
    <s v="PO143505"/>
    <s v="GRN189072"/>
    <n v="2145027"/>
    <s v="5G X 10MM2 CABLE STEEL BRAIDED COLOURED CORES"/>
    <s v="Tamworth B77 4DU"/>
    <n v="110.2"/>
    <x v="2"/>
    <s v="Diesel"/>
    <n v="4.0773999999999997E-4"/>
  </r>
  <r>
    <d v="2023-06-01T00:00:00"/>
    <s v="S025058"/>
    <x v="103"/>
    <s v="PO145640"/>
    <s v="GRN189075"/>
    <n v="3045199"/>
    <s v="3G X 2.5MM2 CABLE STEEL BRAIDED COLOURED CORES"/>
    <s v="Tamworth B77 4DU"/>
    <n v="110.2"/>
    <x v="2"/>
    <s v="Diesel"/>
    <n v="4.0773999999999997E-4"/>
  </r>
  <r>
    <d v="2023-06-01T00:00:00"/>
    <s v="S025058"/>
    <x v="103"/>
    <s v="PO143537"/>
    <s v="GRN189890"/>
    <s v="255-1644-20"/>
    <s v="WIRE 6AWG 133/27 600V GRN/YEL UL 1283 20FT"/>
    <s v="Tamworth B77 4DU"/>
    <n v="110.2"/>
    <x v="2"/>
    <s v="Diesel"/>
    <n v="4.0773999999999997E-4"/>
  </r>
  <r>
    <d v="2023-06-01T00:00:00"/>
    <s v="S025058"/>
    <x v="103"/>
    <s v="PO142079"/>
    <s v="GRN190133"/>
    <n v="30200921"/>
    <s v="3G X 4MM2 CABLE STEEL BRAIDED NUMBERED CORES"/>
    <s v="Tamworth B77 4DU"/>
    <n v="110.2"/>
    <x v="2"/>
    <s v="Diesel"/>
    <n v="4.0773999999999997E-4"/>
  </r>
  <r>
    <d v="2023-06-01T00:00:00"/>
    <s v="S025058"/>
    <x v="103"/>
    <s v="PO143537"/>
    <s v="GRN190420"/>
    <n v="3045019"/>
    <s v="ETHERNET CABLE FOUR PAIRS 4 X 2 X AWG26/7 CAT 5E"/>
    <s v="Tamworth B77 4DU"/>
    <n v="110.2"/>
    <x v="2"/>
    <s v="Diesel"/>
    <n v="4.0773999999999997E-4"/>
  </r>
  <r>
    <d v="2023-06-01T00:00:00"/>
    <s v="S025058"/>
    <x v="103"/>
    <s v="PO143505"/>
    <s v="GRN190421"/>
    <n v="3045019"/>
    <s v="ETHERNET CABLE FOUR PAIRS 4 X 2 X AWG26/7 CAT 5E"/>
    <s v="Tamworth B77 4DU"/>
    <n v="110.2"/>
    <x v="2"/>
    <s v="Diesel"/>
    <n v="4.0773999999999997E-4"/>
  </r>
  <r>
    <d v="2023-06-01T00:00:00"/>
    <s v="S025058"/>
    <x v="103"/>
    <s v="PO144860"/>
    <s v="GRN190422"/>
    <n v="3045019"/>
    <s v="ETHERNET CABLE FOUR PAIRS 4 X 2 X AWG26/7 CAT 5E"/>
    <s v="Tamworth B77 4DU"/>
    <n v="110.2"/>
    <x v="2"/>
    <s v="Diesel"/>
    <n v="4.0773999999999997E-4"/>
  </r>
  <r>
    <d v="2023-06-01T00:00:00"/>
    <s v="S025058"/>
    <x v="103"/>
    <s v="PO142824"/>
    <s v="GRN190429"/>
    <n v="3045199"/>
    <s v="3G X 2.5MM2 CABLE STEEL BRAIDED COLOURED CORES"/>
    <s v="Tamworth B77 4DU"/>
    <n v="110.2"/>
    <x v="2"/>
    <s v="Diesel"/>
    <n v="4.0773999999999997E-4"/>
  </r>
  <r>
    <d v="2023-06-01T00:00:00"/>
    <s v="S025058"/>
    <x v="103"/>
    <s v="PO143501"/>
    <s v="GRN190444"/>
    <n v="21206725"/>
    <s v="I/O CABLE M12 FEMALE STRAIGHT 12 POLE OPEN WIRES 2"/>
    <s v="Tamworth B77 4DU"/>
    <n v="110.2"/>
    <x v="2"/>
    <s v="Diesel"/>
    <n v="4.0773999999999997E-4"/>
  </r>
  <r>
    <d v="2023-06-01T00:00:00"/>
    <s v="S025058"/>
    <x v="103"/>
    <s v="PO142525"/>
    <s v="GRN190445"/>
    <n v="21206725"/>
    <s v="I/O CABLE M12 FEMALE STRAIGHT 12 POLE OPEN WIRES 2"/>
    <s v="Tamworth B77 4DU"/>
    <n v="110.2"/>
    <x v="2"/>
    <s v="Diesel"/>
    <n v="4.0773999999999997E-4"/>
  </r>
  <r>
    <d v="2023-06-01T00:00:00"/>
    <s v="S025058"/>
    <x v="103"/>
    <s v="PO146194"/>
    <s v="GRN190448"/>
    <n v="101037336"/>
    <s v="SUPERFLEX 35MM2 SINGLE CORE CABLE - BLACK"/>
    <s v="Tamworth B77 4DU"/>
    <n v="110.2"/>
    <x v="2"/>
    <s v="Diesel"/>
    <n v="4.0773999999999997E-4"/>
  </r>
  <r>
    <d v="2023-06-01T00:00:00"/>
    <s v="S025058"/>
    <x v="103"/>
    <s v="PO144717"/>
    <s v="GRN190451"/>
    <s v="255-1644-20"/>
    <s v="WIRE 6AWG 133/27 600V GRN/YEL UL 1283 20FT"/>
    <s v="Tamworth B77 4DU"/>
    <n v="110.2"/>
    <x v="2"/>
    <s v="Diesel"/>
    <n v="4.0773999999999997E-4"/>
  </r>
  <r>
    <d v="2023-06-01T00:00:00"/>
    <s v="S025058"/>
    <x v="103"/>
    <s v="PO143507"/>
    <s v="GRN190453"/>
    <n v="2145054"/>
    <s v="ETHERNET PATCH CABLE M12 4-PIN TO RJ-45 - 20M LONG"/>
    <s v="Tamworth B77 4DU"/>
    <n v="110.2"/>
    <x v="2"/>
    <s v="Diesel"/>
    <n v="4.0773999999999997E-4"/>
  </r>
  <r>
    <d v="2023-10-01T00:00:00"/>
    <s v="S025431"/>
    <x v="0"/>
    <s v="PO140459"/>
    <s v="GRN198826"/>
    <s v="340-1290-1"/>
    <s v="ASSEMBLY OPERATOR CONSOLE"/>
    <s v="Boston Massachusetts"/>
    <n v="3154"/>
    <x v="0"/>
    <s v="Crude"/>
    <n v="2.5295079999999999"/>
  </r>
  <r>
    <d v="2023-06-01T00:00:00"/>
    <s v="S025058"/>
    <x v="103"/>
    <s v="PO144860"/>
    <s v="GRN190459"/>
    <n v="30257493"/>
    <s v="3G X 6MM2 CABLE STEEL BRAIDED COLOURED CORES"/>
    <s v="Tamworth B77 4DU"/>
    <n v="110.2"/>
    <x v="2"/>
    <s v="Diesel"/>
    <n v="4.0773999999999997E-4"/>
  </r>
  <r>
    <d v="2023-07-01T00:00:00"/>
    <s v="S025058"/>
    <x v="103"/>
    <s v="PO144860"/>
    <s v="GRN191851"/>
    <n v="3045196"/>
    <s v="3G X 1.5MM2 CABLE STEEL BRAIDED COLOURED CORES"/>
    <s v="Tamworth B77 4DU"/>
    <n v="110.2"/>
    <x v="2"/>
    <s v="Diesel"/>
    <n v="4.0773999999999997E-4"/>
  </r>
  <r>
    <d v="2023-07-01T00:00:00"/>
    <s v="S025058"/>
    <x v="103"/>
    <s v="PO142824"/>
    <s v="GRN191919"/>
    <n v="30204149"/>
    <s v="7G X 0.75MM2 CABLE STEEL BRAIDED NUMBERED CORES"/>
    <s v="Tamworth B77 4DU"/>
    <n v="110.2"/>
    <x v="2"/>
    <s v="Diesel"/>
    <n v="4.0773999999999997E-4"/>
  </r>
  <r>
    <d v="2023-07-01T00:00:00"/>
    <s v="S025058"/>
    <x v="103"/>
    <s v="PO144860"/>
    <s v="GRN191921"/>
    <n v="30201420"/>
    <s v="5G X 0.75MM2 CABLE STEEL BRAIDED NUMBERED CORES"/>
    <s v="Tamworth B77 4DU"/>
    <n v="110.2"/>
    <x v="2"/>
    <s v="Diesel"/>
    <n v="4.0773999999999997E-4"/>
  </r>
  <r>
    <d v="2023-07-01T00:00:00"/>
    <s v="S025058"/>
    <x v="103"/>
    <s v="PO143679"/>
    <s v="GRN191931"/>
    <n v="3045019"/>
    <s v="ETHERNET CABLE FOUR PAIRS 4 X 2 X AWG26/7 CAT 5E"/>
    <s v="Tamworth B77 4DU"/>
    <n v="110.2"/>
    <x v="2"/>
    <s v="Diesel"/>
    <n v="4.0773999999999997E-4"/>
  </r>
  <r>
    <d v="2023-07-01T00:00:00"/>
    <s v="S025058"/>
    <x v="103"/>
    <s v="PO143507"/>
    <s v="GRN191933"/>
    <n v="3045019"/>
    <s v="ETHERNET CABLE FOUR PAIRS 4 X 2 X AWG26/7 CAT 5E"/>
    <s v="Tamworth B77 4DU"/>
    <n v="110.2"/>
    <x v="2"/>
    <s v="Diesel"/>
    <n v="4.0773999999999997E-4"/>
  </r>
  <r>
    <d v="2023-07-01T00:00:00"/>
    <s v="S025058"/>
    <x v="103"/>
    <s v="PO144717"/>
    <s v="GRN191955"/>
    <n v="21203625"/>
    <s v="3G X 0.75MM2 CABLE STEEL BRAIDED NUMBERED CORES"/>
    <s v="Tamworth B77 4DU"/>
    <n v="110.2"/>
    <x v="2"/>
    <s v="Diesel"/>
    <n v="4.0773999999999997E-4"/>
  </r>
  <r>
    <d v="2023-07-01T00:00:00"/>
    <s v="S025058"/>
    <x v="103"/>
    <s v="PO143503"/>
    <s v="GRN191960"/>
    <n v="21206725"/>
    <s v="I/O CABLE M12 FEMALE STRAIGHT 12 POLE OPEN WIRES 2"/>
    <s v="Tamworth B77 4DU"/>
    <n v="110.2"/>
    <x v="2"/>
    <s v="Diesel"/>
    <n v="4.0773999999999997E-4"/>
  </r>
  <r>
    <d v="2023-10-01T00:00:00"/>
    <s v="S023284"/>
    <x v="19"/>
    <s v="PO146252"/>
    <s v="GRN198839"/>
    <n v="101032710"/>
    <s v="SUSPENSION LOCK JUNCTION BOX"/>
    <s v="Leicester LE19 2DT"/>
    <n v="144"/>
    <x v="1"/>
    <s v="Diesel"/>
    <n v="5.3280000000000001E-2"/>
  </r>
  <r>
    <d v="2023-10-01T00:00:00"/>
    <s v="S023284"/>
    <x v="19"/>
    <s v="PO146794"/>
    <s v="GRN198840"/>
    <n v="101011141"/>
    <s v="HONG KONG M6012 KIOSK CONTROL PANEL GA"/>
    <s v="Leicester LE19 2DT"/>
    <n v="144"/>
    <x v="1"/>
    <s v="Diesel"/>
    <n v="5.3280000000000001E-2"/>
  </r>
  <r>
    <d v="2023-10-01T00:00:00"/>
    <s v="S023284"/>
    <x v="19"/>
    <s v="PO140972"/>
    <s v="GRN198841"/>
    <s v="340-1074-1"/>
    <s v="CONDUIT JUNCTION BOX SOURCE SIDE – JUNCTION BOX TU"/>
    <s v="Leicester LE19 2DT"/>
    <n v="144"/>
    <x v="1"/>
    <s v="Diesel"/>
    <n v="5.3280000000000001E-2"/>
  </r>
  <r>
    <d v="2023-10-01T00:00:00"/>
    <s v="S023284"/>
    <x v="19"/>
    <s v="PO137837"/>
    <s v="GRN198842"/>
    <s v="340-1084-1"/>
    <s v="CONDUIT HORIZONTAL DETECTOR ENCLOSURE"/>
    <s v="Leicester LE19 2DT"/>
    <n v="144"/>
    <x v="1"/>
    <s v="Diesel"/>
    <n v="5.3280000000000001E-2"/>
  </r>
  <r>
    <d v="2023-10-01T00:00:00"/>
    <s v="S023284"/>
    <x v="19"/>
    <s v="PO131881"/>
    <s v="GRN198843"/>
    <s v="340-1073-1"/>
    <s v="CONDUIT JTN BOX DETECTOR SIDE-JTN BOX GROUND LEVEL"/>
    <s v="Leicester LE19 2DT"/>
    <n v="144"/>
    <x v="1"/>
    <s v="Diesel"/>
    <n v="5.3280000000000001E-2"/>
  </r>
  <r>
    <d v="2023-10-01T00:00:00"/>
    <s v="S023284"/>
    <x v="19"/>
    <s v="PO131880"/>
    <s v="GRN198845"/>
    <s v="340-1071-1"/>
    <s v="CONDUIT OUTDOOR EQUIPMENT RACK ASSY JUNCTION BOX"/>
    <s v="Leicester LE19 2DT"/>
    <n v="144"/>
    <x v="1"/>
    <s v="Diesel"/>
    <n v="5.3280000000000001E-2"/>
  </r>
  <r>
    <d v="2023-10-01T00:00:00"/>
    <s v="S023284"/>
    <x v="19"/>
    <s v="PO147450"/>
    <s v="GRN198847"/>
    <s v="340-1228-1"/>
    <s v="LAMP ASSY LED FLOOD 24V 45W BLACK HOUSING IP67"/>
    <s v="Leicester LE19 2DT"/>
    <n v="144"/>
    <x v="1"/>
    <s v="Diesel"/>
    <n v="5.3280000000000001E-2"/>
  </r>
  <r>
    <d v="2023-11-01T00:00:00"/>
    <s v="S024099"/>
    <x v="47"/>
    <s v="PO145109"/>
    <s v="GRN201748"/>
    <s v="340-1012-1"/>
    <s v="WELDMENT LINAC SUPPORT STRUCTURE"/>
    <s v="Stafford ST16 3DR"/>
    <n v="49.6"/>
    <x v="3"/>
    <s v="Diesel"/>
    <n v="5.0430800000000005E-2"/>
  </r>
  <r>
    <d v="2023-07-01T00:00:00"/>
    <s v="S025058"/>
    <x v="103"/>
    <s v="PO143501"/>
    <s v="GRN191963"/>
    <n v="21206725"/>
    <s v="I/O CABLE M12 FEMALE STRAIGHT 12 POLE OPEN WIRES 2"/>
    <s v="Tamworth B77 4DU"/>
    <n v="110.2"/>
    <x v="2"/>
    <s v="Diesel"/>
    <n v="4.0773999999999997E-4"/>
  </r>
  <r>
    <d v="2023-11-01T00:00:00"/>
    <s v="S024099"/>
    <x v="47"/>
    <s v="PO145110"/>
    <s v="GRN202234"/>
    <s v="340-1012-1"/>
    <s v="WELDMENT LINAC SUPPORT STRUCTURE"/>
    <s v="Stafford ST16 3DR"/>
    <n v="49.6"/>
    <x v="3"/>
    <s v="Diesel"/>
    <n v="5.0430800000000005E-2"/>
  </r>
  <r>
    <d v="2023-11-01T00:00:00"/>
    <s v="S024099"/>
    <x v="47"/>
    <s v="PO145111"/>
    <s v="GRN202280"/>
    <s v="340-1012-1"/>
    <s v="WELDMENT LINAC SUPPORT STRUCTURE"/>
    <s v="Stafford ST16 3DR"/>
    <n v="49.6"/>
    <x v="3"/>
    <s v="Diesel"/>
    <n v="5.0430800000000005E-2"/>
  </r>
  <r>
    <d v="2023-11-01T00:00:00"/>
    <s v="S024099"/>
    <x v="47"/>
    <s v="PO142134"/>
    <s v="GRN202911"/>
    <s v="340-1012-1"/>
    <s v="WELDMENT LINAC SUPPORT STRUCTURE"/>
    <s v="Stafford ST16 3DR"/>
    <n v="49.6"/>
    <x v="3"/>
    <s v="Diesel"/>
    <n v="5.0430800000000005E-2"/>
  </r>
  <r>
    <d v="2023-12-01T00:00:00"/>
    <s v="S024099"/>
    <x v="47"/>
    <s v="PO148606"/>
    <s v="GRN203443"/>
    <s v="340-1012-1"/>
    <s v="WELDMENT LINAC SUPPORT STRUCTURE"/>
    <s v="Stafford ST16 3DR"/>
    <n v="49.6"/>
    <x v="3"/>
    <s v="Diesel"/>
    <n v="5.0430800000000005E-2"/>
  </r>
  <r>
    <d v="2023-12-01T00:00:00"/>
    <s v="S024099"/>
    <x v="47"/>
    <s v="PO145112"/>
    <s v="GRN204205"/>
    <s v="340-1012-1"/>
    <s v="WELDMENT LINAC SUPPORT STRUCTURE"/>
    <s v="Stafford ST16 3DR"/>
    <n v="49.6"/>
    <x v="3"/>
    <s v="Diesel"/>
    <n v="5.0430800000000005E-2"/>
  </r>
  <r>
    <d v="2023-12-01T00:00:00"/>
    <s v="S024099"/>
    <x v="47"/>
    <s v="PO151780"/>
    <s v="GRN204556"/>
    <s v="361-1430-1"/>
    <s v="TREADPLATE INFILL"/>
    <s v="Stafford ST16 3DR"/>
    <n v="49.6"/>
    <x v="3"/>
    <s v="Diesel"/>
    <n v="5.0430800000000005E-2"/>
  </r>
  <r>
    <d v="2023-10-01T00:00:00"/>
    <s v="S025431"/>
    <x v="0"/>
    <s v="PO149504"/>
    <s v="GRN198861"/>
    <s v="11700-9377"/>
    <s v="VEHICLE DETECTION LOOP 6X10FT WITH 100 FOOT LEAD"/>
    <s v="Boston Massachusetts"/>
    <n v="3154"/>
    <x v="0"/>
    <s v="Crude"/>
    <n v="2.5295079999999999"/>
  </r>
  <r>
    <d v="2023-07-01T00:00:00"/>
    <s v="S025058"/>
    <x v="103"/>
    <s v="PO145580"/>
    <s v="GRN192626"/>
    <n v="30257493"/>
    <s v="3G X 6MM2 CABLE STEEL BRAIDED COLOURED CORES"/>
    <s v="Tamworth B77 4DU"/>
    <n v="110.2"/>
    <x v="2"/>
    <s v="Diesel"/>
    <n v="4.0773999999999997E-4"/>
  </r>
  <r>
    <d v="2023-07-01T00:00:00"/>
    <s v="S025058"/>
    <x v="103"/>
    <s v="PO144860"/>
    <s v="GRN192902"/>
    <s v="255-1643-20"/>
    <s v="WIRE 6AWG STRD BLK FLX PVC 7X150/36 20FT"/>
    <s v="Tamworth B77 4DU"/>
    <n v="110.2"/>
    <x v="2"/>
    <s v="Diesel"/>
    <n v="4.0773999999999997E-4"/>
  </r>
  <r>
    <d v="2023-10-01T00:00:00"/>
    <s v="S023284"/>
    <x v="19"/>
    <s v="PO144743"/>
    <s v="GRN198867"/>
    <n v="101044012"/>
    <s v="BEACON BOX ASSEMBLY"/>
    <s v="Leicester LE19 2DT"/>
    <n v="144"/>
    <x v="1"/>
    <s v="Diesel"/>
    <n v="5.3280000000000001E-2"/>
  </r>
  <r>
    <d v="2023-07-01T00:00:00"/>
    <s v="S025058"/>
    <x v="103"/>
    <s v="PO144717"/>
    <s v="GRN192904"/>
    <s v="11700-7431"/>
    <s v="WIRE 6AWG CLASS 6 600V BLACK UL 10107"/>
    <s v="Tamworth B77 4DU"/>
    <n v="110.2"/>
    <x v="2"/>
    <s v="Diesel"/>
    <n v="4.0773999999999997E-4"/>
  </r>
  <r>
    <d v="2023-08-01T00:00:00"/>
    <s v="S025058"/>
    <x v="103"/>
    <s v="PO147551"/>
    <s v="GRN194225"/>
    <n v="2145054"/>
    <s v="ETHERNET PATCH CABLE M12 4-PIN TO RJ-45 - 20M LONG"/>
    <s v="Tamworth B77 4DU"/>
    <n v="110.2"/>
    <x v="2"/>
    <s v="Diesel"/>
    <n v="4.0773999999999997E-4"/>
  </r>
  <r>
    <d v="2023-10-01T00:00:00"/>
    <s v="S023284"/>
    <x v="19"/>
    <s v="PO142410"/>
    <s v="GRN198872"/>
    <s v="361-1090-1"/>
    <s v="ENTRY/EXIT ZONE PANEL - P60DV"/>
    <s v="Leicester LE19 2DT"/>
    <n v="144"/>
    <x v="1"/>
    <s v="Diesel"/>
    <n v="5.3280000000000001E-2"/>
  </r>
  <r>
    <d v="2023-08-01T00:00:00"/>
    <s v="S025058"/>
    <x v="103"/>
    <s v="PO145640"/>
    <s v="GRN194235"/>
    <n v="3045196"/>
    <s v="3G X 1.5MM2 CABLE STEEL BRAIDED COLOURED CORES"/>
    <s v="Tamworth B77 4DU"/>
    <n v="110.2"/>
    <x v="2"/>
    <s v="Diesel"/>
    <n v="4.0773999999999997E-4"/>
  </r>
  <r>
    <d v="2023-08-01T00:00:00"/>
    <s v="S025058"/>
    <x v="103"/>
    <s v="PO146465"/>
    <s v="GRN194236"/>
    <n v="30201420"/>
    <s v="5G X 0.75MM2 CABLE STEEL BRAIDED NUMBERED CORES"/>
    <s v="Tamworth B77 4DU"/>
    <n v="110.2"/>
    <x v="2"/>
    <s v="Diesel"/>
    <n v="4.0773999999999997E-4"/>
  </r>
  <r>
    <d v="2023-08-01T00:00:00"/>
    <s v="S025058"/>
    <x v="103"/>
    <s v="PO145203"/>
    <s v="GRN194239"/>
    <n v="30201420"/>
    <s v="5G X 0.75MM2 CABLE STEEL BRAIDED NUMBERED CORES"/>
    <s v="Tamworth B77 4DU"/>
    <n v="110.2"/>
    <x v="2"/>
    <s v="Diesel"/>
    <n v="4.0773999999999997E-4"/>
  </r>
  <r>
    <d v="2023-08-01T00:00:00"/>
    <s v="S025058"/>
    <x v="103"/>
    <s v="PO145203"/>
    <s v="GRN194242"/>
    <n v="21203625"/>
    <s v="3G X 0.75MM2 CABLE STEEL BRAIDED NUMBERED CORES"/>
    <s v="Tamworth B77 4DU"/>
    <n v="110.2"/>
    <x v="2"/>
    <s v="Diesel"/>
    <n v="4.0773999999999997E-4"/>
  </r>
  <r>
    <d v="2023-08-01T00:00:00"/>
    <s v="S025058"/>
    <x v="103"/>
    <s v="PO142824"/>
    <s v="GRN194244"/>
    <n v="30204513"/>
    <s v="5G X 0.75MM2 CABLE STEEL BRAIDED COLOURED CORES"/>
    <s v="Tamworth B77 4DU"/>
    <n v="110.2"/>
    <x v="2"/>
    <s v="Diesel"/>
    <n v="4.0773999999999997E-4"/>
  </r>
  <r>
    <d v="2023-08-01T00:00:00"/>
    <s v="S025058"/>
    <x v="103"/>
    <s v="PO148125"/>
    <s v="GRN194247"/>
    <n v="30200921"/>
    <s v="3G X 4MM2 CABLE STEEL BRAIDED NUMBERED CORES"/>
    <s v="Tamworth B77 4DU"/>
    <n v="110.2"/>
    <x v="2"/>
    <s v="Diesel"/>
    <n v="4.0773999999999997E-4"/>
  </r>
  <r>
    <d v="2023-10-01T00:00:00"/>
    <s v="S000892"/>
    <x v="16"/>
    <s v="PO149888"/>
    <s v="GRN198891"/>
    <n v="101045243"/>
    <s v="MULTI PURPOSE WIPES LINT FREE 230 x 230 (100/Box)"/>
    <s v="Stockport SK4 2JT"/>
    <n v="55"/>
    <x v="2"/>
    <s v="Diesel"/>
    <n v="2.0350000000000001E-4"/>
  </r>
  <r>
    <d v="2023-08-01T00:00:00"/>
    <s v="S025058"/>
    <x v="103"/>
    <s v="PO146839"/>
    <s v="GRN194250"/>
    <n v="30201778"/>
    <s v="5G X 6MM2 CABLE STEEL BRAIDED COLOURED CORES"/>
    <s v="Tamworth B77 4DU"/>
    <n v="110.2"/>
    <x v="2"/>
    <s v="Diesel"/>
    <n v="4.0773999999999997E-4"/>
  </r>
  <r>
    <d v="2023-08-01T00:00:00"/>
    <s v="S025058"/>
    <x v="103"/>
    <s v="PO142824"/>
    <s v="GRN194454"/>
    <n v="3045019"/>
    <s v="ETHERNET CABLE FOUR PAIRS 4 X 2 X AWG26/7 CAT 5E"/>
    <s v="Tamworth B77 4DU"/>
    <n v="110.2"/>
    <x v="2"/>
    <s v="Diesel"/>
    <n v="4.0773999999999997E-4"/>
  </r>
  <r>
    <d v="2023-09-01T00:00:00"/>
    <s v="S025058"/>
    <x v="103"/>
    <s v="PO143537"/>
    <s v="GRN196078"/>
    <s v="255-1643-20"/>
    <s v="WIRE 6AWG STRD BLK FLX PVC 7X150/36 20FT"/>
    <s v="Tamworth B77 4DU"/>
    <n v="110.2"/>
    <x v="2"/>
    <s v="Diesel"/>
    <n v="4.0773999999999997E-4"/>
  </r>
  <r>
    <d v="2023-09-01T00:00:00"/>
    <s v="S025058"/>
    <x v="103"/>
    <s v="PO143537"/>
    <s v="GRN196079"/>
    <s v="255-1643-20"/>
    <s v="WIRE 6AWG STRD BLK FLX PVC 7X150/36 20FT"/>
    <s v="Tamworth B77 4DU"/>
    <n v="110.2"/>
    <x v="2"/>
    <s v="Diesel"/>
    <n v="4.0773999999999997E-4"/>
  </r>
  <r>
    <d v="2023-10-01T00:00:00"/>
    <s v="S001047"/>
    <x v="9"/>
    <s v="PO144580"/>
    <s v="GRN198926"/>
    <n v="66205215"/>
    <s v="2X8 ELEMENT PHOTO DIODE CDWO4 30MM THICK"/>
    <s v="81300 Johor Bahru Malaysia"/>
    <n v="6781"/>
    <x v="4"/>
    <s v="Aviation"/>
    <n v="1.1924057587200001"/>
  </r>
  <r>
    <d v="2023-10-01T00:00:00"/>
    <s v="S001047"/>
    <x v="9"/>
    <s v="PO138818"/>
    <s v="GRN198940"/>
    <n v="66205215"/>
    <s v="2x8 ELEMENT PHOTO DIODE CdWO4 30mm THICK"/>
    <s v="81300 Johor Bahru Malaysia"/>
    <n v="6781"/>
    <x v="4"/>
    <s v="Aviation"/>
    <n v="1.1924057587200001"/>
  </r>
  <r>
    <d v="2023-09-01T00:00:00"/>
    <s v="S025058"/>
    <x v="103"/>
    <s v="PO146573"/>
    <s v="GRN196158"/>
    <n v="30204149"/>
    <s v="7G X 0.75MM2 CABLE STEEL BRAIDED NUMBERED CORES"/>
    <s v="Tamworth B77 4DU"/>
    <n v="110.2"/>
    <x v="2"/>
    <s v="Diesel"/>
    <n v="4.0773999999999997E-4"/>
  </r>
  <r>
    <d v="2023-10-01T00:00:00"/>
    <s v="S001047"/>
    <x v="9"/>
    <s v="PO144821"/>
    <s v="GRN198942"/>
    <s v="11701-3091"/>
    <s v="SILICON PD - CDW04 - 5X5X10 THK - 8X2 ELEM - M13"/>
    <s v="81300 Johor Bahru Malaysia"/>
    <n v="6781"/>
    <x v="4"/>
    <s v="Aviation"/>
    <n v="1.1924057587200001"/>
  </r>
  <r>
    <d v="2023-10-01T00:00:00"/>
    <s v="S001121"/>
    <x v="5"/>
    <s v="PO149797"/>
    <s v="GRN198943"/>
    <s v="11700-4798"/>
    <s v="TERMINAL BASE ASSEMBLY"/>
    <s v="Salford M5 4BE"/>
    <n v="103.6"/>
    <x v="2"/>
    <s v="Diesel"/>
    <n v="3.8331999999999998E-4"/>
  </r>
  <r>
    <d v="2023-10-01T00:00:00"/>
    <s v="S001047"/>
    <x v="9"/>
    <s v="PO144821"/>
    <s v="GRN198947"/>
    <n v="101026186"/>
    <s v="DIODE 2X8 ELEMENT PHOTO CDWO4 0.3MM THICK"/>
    <s v="81300 Johor Bahru Malaysia"/>
    <n v="6781"/>
    <x v="4"/>
    <s v="Aviation"/>
    <n v="1.1924057587200001"/>
  </r>
  <r>
    <d v="2023-09-01T00:00:00"/>
    <s v="S025058"/>
    <x v="103"/>
    <s v="PO149096"/>
    <s v="GRN196161"/>
    <n v="30204149"/>
    <s v="7G X 0.75MM2 CABLE STEEL BRAIDED NUMBERED CORES"/>
    <s v="Tamworth B77 4DU"/>
    <n v="110.2"/>
    <x v="2"/>
    <s v="Diesel"/>
    <n v="4.0773999999999997E-4"/>
  </r>
  <r>
    <d v="2023-09-01T00:00:00"/>
    <s v="S025058"/>
    <x v="103"/>
    <s v="PO143537"/>
    <s v="GRN196346"/>
    <s v="255-1644-20"/>
    <s v="WIRE 6AWG 133/27 600V GREEN/YELLOW UL 1283 20 FT/"/>
    <s v="Tamworth B77 4DU"/>
    <n v="110.2"/>
    <x v="2"/>
    <s v="Diesel"/>
    <n v="4.0773999999999997E-4"/>
  </r>
  <r>
    <d v="2023-09-01T00:00:00"/>
    <s v="S025058"/>
    <x v="103"/>
    <s v="PO146573"/>
    <s v="GRN196905"/>
    <n v="3045196"/>
    <s v="3G X 1.5MM2 CABLE STEEL BRAIDED COLOURED CORES"/>
    <s v="Tamworth B77 4DU"/>
    <n v="110.2"/>
    <x v="2"/>
    <s v="Diesel"/>
    <n v="4.0773999999999997E-4"/>
  </r>
  <r>
    <d v="2023-09-01T00:00:00"/>
    <s v="S025058"/>
    <x v="103"/>
    <s v="PO149158"/>
    <s v="GRN196978"/>
    <n v="3045019"/>
    <s v="ETHERNET CABLE FOUR PAIRS 4 X 2 X AWG26/7 CAT 5E"/>
    <s v="Tamworth B77 4DU"/>
    <n v="110.2"/>
    <x v="2"/>
    <s v="Diesel"/>
    <n v="4.0773999999999997E-4"/>
  </r>
  <r>
    <d v="2023-09-01T00:00:00"/>
    <s v="S025058"/>
    <x v="103"/>
    <s v="PO142824"/>
    <s v="GRN196979"/>
    <n v="3045019"/>
    <s v="ETHERNET CABLE FOUR PAIRS 4 X 2 X AWG26/7 CAT 5E"/>
    <s v="Tamworth B77 4DU"/>
    <n v="110.2"/>
    <x v="2"/>
    <s v="Diesel"/>
    <n v="4.0773999999999997E-4"/>
  </r>
  <r>
    <d v="2023-09-01T00:00:00"/>
    <s v="S025058"/>
    <x v="103"/>
    <s v="PO147551"/>
    <s v="GRN196980"/>
    <n v="30204149"/>
    <s v="7G X 0.75MM2 CABLE STEEL BRAIDED NUMBERED CORES"/>
    <s v="Tamworth B77 4DU"/>
    <n v="110.2"/>
    <x v="2"/>
    <s v="Diesel"/>
    <n v="4.0773999999999997E-4"/>
  </r>
  <r>
    <d v="2023-08-01T00:00:00"/>
    <s v="S002239"/>
    <x v="17"/>
    <s v="PO143492"/>
    <s v="GRN193825"/>
    <n v="101022020"/>
    <s v="TCU - HV, 3.0 ton, -40 to +55 C"/>
    <s v="UT 84104"/>
    <n v="4725"/>
    <x v="4"/>
    <s v="Aviation"/>
    <n v="8.3086819200000015"/>
  </r>
  <r>
    <d v="2023-10-01T00:00:00"/>
    <s v="S023373"/>
    <x v="44"/>
    <s v="PO136443"/>
    <s v="GRN198957"/>
    <n v="56201438"/>
    <s v="HV UNIT 160KV 320WATTS NEG POL TO SPEC X4229"/>
    <s v="Pulborough RH20 2RY"/>
    <n v="420"/>
    <x v="2"/>
    <s v="Diesel"/>
    <n v="1.554E-3"/>
  </r>
  <r>
    <d v="2023-10-01T00:00:00"/>
    <s v="S001121"/>
    <x v="5"/>
    <s v="PO145031"/>
    <s v="GRN198958"/>
    <n v="50205993"/>
    <s v="1492 JUMPER BARS CJR NO COVER 8 3 POLE BLACK"/>
    <s v="Salford M5 4BE"/>
    <n v="103.6"/>
    <x v="2"/>
    <s v="Diesel"/>
    <n v="3.8331999999999998E-4"/>
  </r>
  <r>
    <d v="2023-10-01T00:00:00"/>
    <s v="S001121"/>
    <x v="5"/>
    <s v="PO147946"/>
    <s v="GRN198959"/>
    <n v="50205993"/>
    <s v="1492 JUMPER BARS CJR NO COVER 8 3 POLE BLACK"/>
    <s v="Salford M5 4BE"/>
    <n v="103.6"/>
    <x v="2"/>
    <s v="Diesel"/>
    <n v="3.8331999999999998E-4"/>
  </r>
  <r>
    <d v="2023-09-01T00:00:00"/>
    <s v="S025058"/>
    <x v="103"/>
    <s v="PO146573"/>
    <s v="GRN196981"/>
    <n v="30257493"/>
    <s v="3G X 6MM2 CABLE STEEL BRAIDED COLOURED CORES"/>
    <s v="Tamworth B77 4DU"/>
    <n v="110.2"/>
    <x v="2"/>
    <s v="Diesel"/>
    <n v="4.0773999999999997E-4"/>
  </r>
  <r>
    <d v="2023-09-01T00:00:00"/>
    <s v="S025058"/>
    <x v="103"/>
    <s v="PO145640"/>
    <s v="GRN196982"/>
    <s v="11700-7431"/>
    <s v="WIRE 6AWG CLASS 6 600V BLACK UL 10107"/>
    <s v="Tamworth B77 4DU"/>
    <n v="110.2"/>
    <x v="2"/>
    <s v="Diesel"/>
    <n v="4.0773999999999997E-4"/>
  </r>
  <r>
    <d v="2023-10-01T00:00:00"/>
    <s v="S023413"/>
    <x v="15"/>
    <s v="PO147491"/>
    <s v="GRN198964"/>
    <n v="42203630"/>
    <s v="VISY IRIS CONTAINER OCR SOFTWARE"/>
    <s v="33100 Tampere, Finland"/>
    <n v="3916"/>
    <x v="2"/>
    <s v="Diesel"/>
    <n v="3.9815929999999999E-2"/>
  </r>
  <r>
    <d v="2023-09-01T00:00:00"/>
    <s v="S025058"/>
    <x v="103"/>
    <s v="PO146465"/>
    <s v="GRN197040"/>
    <n v="3045197"/>
    <s v="7G X 1.5MM2 CABLE STEEL BRAIDED NUMBERED CORES"/>
    <s v="Tamworth B77 4DU"/>
    <n v="110.2"/>
    <x v="2"/>
    <s v="Diesel"/>
    <n v="4.0773999999999997E-4"/>
  </r>
  <r>
    <d v="2023-09-01T00:00:00"/>
    <s v="S025058"/>
    <x v="103"/>
    <s v="PO149084"/>
    <s v="GRN197651"/>
    <n v="30204149"/>
    <s v="7G X 0.75MM2 CABLE STEEL BRAIDED NUMBERED CORES"/>
    <s v="Tamworth B77 4DU"/>
    <n v="110.2"/>
    <x v="2"/>
    <s v="Diesel"/>
    <n v="4.0773999999999997E-4"/>
  </r>
  <r>
    <d v="2023-08-01T00:00:00"/>
    <s v="S002239"/>
    <x v="17"/>
    <s v="PO143492"/>
    <s v="GRN193827"/>
    <n v="101022020"/>
    <s v="TCU - HV, 3.0 ton, -40 to +55 C"/>
    <s v="UT 84104"/>
    <n v="4725"/>
    <x v="4"/>
    <s v="Aviation"/>
    <n v="8.3086819200000015"/>
  </r>
  <r>
    <d v="2023-08-01T00:00:00"/>
    <s v="S002239"/>
    <x v="17"/>
    <s v="PO143492"/>
    <s v="GRN194520"/>
    <n v="101022020"/>
    <s v="TCU - HV, 3.0 ton, -40 to +55 C"/>
    <s v="UT 84104"/>
    <n v="4725"/>
    <x v="4"/>
    <s v="Aviation"/>
    <n v="8.3086819200000015"/>
  </r>
  <r>
    <d v="2023-08-01T00:00:00"/>
    <s v="S002239"/>
    <x v="17"/>
    <s v="PO143492"/>
    <s v="GRN194522"/>
    <n v="101022020"/>
    <s v="TCU - HV, 3.0 ton, -40 to +55 C"/>
    <s v="UT 84104"/>
    <n v="4725"/>
    <x v="4"/>
    <s v="Aviation"/>
    <n v="8.3086819200000015"/>
  </r>
  <r>
    <d v="2023-08-01T00:00:00"/>
    <s v="S002239"/>
    <x v="17"/>
    <s v="PO143492"/>
    <s v="GRN194816"/>
    <n v="101022020"/>
    <s v="TCU - HV, 3.0 ton, -40 to +55 C"/>
    <s v="UT 84104"/>
    <n v="4725"/>
    <x v="4"/>
    <s v="Aviation"/>
    <n v="8.3086819200000015"/>
  </r>
  <r>
    <d v="2023-08-01T00:00:00"/>
    <s v="S002239"/>
    <x v="17"/>
    <s v="PO143492"/>
    <s v="GRN194818"/>
    <n v="101022020"/>
    <s v="TCU - HV, 3.0 ton, -40 to +55 C"/>
    <s v="UT 84104"/>
    <n v="4725"/>
    <x v="4"/>
    <s v="Aviation"/>
    <n v="8.3086819200000015"/>
  </r>
  <r>
    <d v="2023-08-01T00:00:00"/>
    <s v="S002239"/>
    <x v="17"/>
    <s v="PO143492"/>
    <s v="GRN194820"/>
    <n v="101022020"/>
    <s v="TCU - HV, 3.0 ton, -40 to +55 C"/>
    <s v="UT 84104"/>
    <n v="4725"/>
    <x v="4"/>
    <s v="Aviation"/>
    <n v="8.3086819200000015"/>
  </r>
  <r>
    <d v="2023-10-01T00:00:00"/>
    <s v="S022670"/>
    <x v="26"/>
    <s v="PO147490"/>
    <s v="GRN198975"/>
    <s v="11700-7009"/>
    <s v="WASHER TWO-PART LOCKING  3/4IN ZINC"/>
    <s v="Congleton CW12 1HR"/>
    <n v="12.8"/>
    <x v="2"/>
    <s v="Diesel"/>
    <n v="4.7360000000000001E-5"/>
  </r>
  <r>
    <d v="2023-09-01T00:00:00"/>
    <s v="S025058"/>
    <x v="103"/>
    <s v="PO149158"/>
    <s v="GRN197652"/>
    <n v="3045197"/>
    <s v="7G X 1.5MM2 CABLE STEEL BRAIDED NUMBERED CORES"/>
    <s v="Tamworth B77 4DU"/>
    <n v="110.2"/>
    <x v="2"/>
    <s v="Diesel"/>
    <n v="4.0773999999999997E-4"/>
  </r>
  <r>
    <d v="2023-10-01T00:00:00"/>
    <s v="S001571"/>
    <x v="10"/>
    <s v="PO149821"/>
    <s v="GRN198979"/>
    <n v="57205719"/>
    <s v="MOUNTING KIT 1"/>
    <s v="St Albans AL1 5BN"/>
    <n v="298"/>
    <x v="2"/>
    <s v="Diesel"/>
    <n v="1.1026E-3"/>
  </r>
  <r>
    <d v="2023-10-01T00:00:00"/>
    <s v="S025058"/>
    <x v="103"/>
    <s v="PO147660"/>
    <s v="GRN197978"/>
    <n v="3045193"/>
    <s v="5G X 1.5MM2 CABLE STEEL BRAIDED NUMBERED CORES"/>
    <s v="Tamworth B77 4DU"/>
    <n v="110.2"/>
    <x v="2"/>
    <s v="Diesel"/>
    <n v="4.0773999999999997E-4"/>
  </r>
  <r>
    <d v="2023-10-01T00:00:00"/>
    <s v="S025058"/>
    <x v="103"/>
    <s v="PO147551"/>
    <s v="GRN197979"/>
    <n v="21206725"/>
    <s v="I/O CABLE M12 FEMALE STRAIGHT 12 POLE OPEN WIRES 2"/>
    <s v="Tamworth B77 4DU"/>
    <n v="110.2"/>
    <x v="2"/>
    <s v="Diesel"/>
    <n v="4.0773999999999997E-4"/>
  </r>
  <r>
    <d v="2023-10-01T00:00:00"/>
    <s v="S025058"/>
    <x v="103"/>
    <s v="PO146573"/>
    <s v="GRN197980"/>
    <n v="30204149"/>
    <s v="7G X 0.75MM2 CABLE STEEL BRAIDED NUMBERED CORES"/>
    <s v="Tamworth B77 4DU"/>
    <n v="110.2"/>
    <x v="2"/>
    <s v="Diesel"/>
    <n v="4.0773999999999997E-4"/>
  </r>
  <r>
    <d v="2023-10-01T00:00:00"/>
    <s v="S025058"/>
    <x v="103"/>
    <s v="PO146573"/>
    <s v="GRN197981"/>
    <n v="30204149"/>
    <s v="7G X 0.75MM2 CABLE STEEL BRAIDED NUMBERED CORES"/>
    <s v="Tamworth B77 4DU"/>
    <n v="110.2"/>
    <x v="2"/>
    <s v="Diesel"/>
    <n v="4.0773999999999997E-4"/>
  </r>
  <r>
    <d v="2023-10-01T00:00:00"/>
    <s v="S025058"/>
    <x v="103"/>
    <s v="PO141076"/>
    <s v="GRN198427"/>
    <s v="255-1643-20"/>
    <s v="WIRE 6AWG STRD BLK FLX PVC 7X150/36 20FT"/>
    <s v="Tamworth B77 4DU"/>
    <n v="110.2"/>
    <x v="2"/>
    <s v="Diesel"/>
    <n v="4.0773999999999997E-4"/>
  </r>
  <r>
    <d v="2023-10-01T00:00:00"/>
    <s v="S025058"/>
    <x v="103"/>
    <s v="PO145203"/>
    <s v="GRN198622"/>
    <s v="255-1644-20"/>
    <s v="WIRE 6AWG 133/27 600V GRN/YEL UL 1283 20FT"/>
    <s v="Tamworth B77 4DU"/>
    <n v="110.2"/>
    <x v="2"/>
    <s v="Diesel"/>
    <n v="4.0773999999999997E-4"/>
  </r>
  <r>
    <d v="2023-10-01T00:00:00"/>
    <s v="S025058"/>
    <x v="103"/>
    <s v="PO146465"/>
    <s v="GRN198623"/>
    <n v="2145054"/>
    <s v="ETHERNET PATCH CABLE M12 4-PIN TO RJ-45 - 20M LONG"/>
    <s v="Tamworth B77 4DU"/>
    <n v="110.2"/>
    <x v="2"/>
    <s v="Diesel"/>
    <n v="4.0773999999999997E-4"/>
  </r>
  <r>
    <d v="2023-12-01T00:00:00"/>
    <s v="S024099"/>
    <x v="47"/>
    <s v="PO145113"/>
    <s v="GRN204573"/>
    <s v="340-1012-1"/>
    <s v="WELDMENT LINAC SUPPORT STRUCTURE"/>
    <s v="Stafford ST16 3DR"/>
    <n v="49.6"/>
    <x v="3"/>
    <s v="Diesel"/>
    <n v="5.0430800000000005E-2"/>
  </r>
  <r>
    <d v="2023-10-01T00:00:00"/>
    <s v="S025058"/>
    <x v="103"/>
    <s v="PO147184"/>
    <s v="GRN198624"/>
    <n v="30200921"/>
    <s v="3G X 4MM2 CABLE STEEL BRAIDED NUMBERED CORES"/>
    <s v="Tamworth B77 4DU"/>
    <n v="110.2"/>
    <x v="2"/>
    <s v="Diesel"/>
    <n v="4.0773999999999997E-4"/>
  </r>
  <r>
    <d v="2023-10-01T00:00:00"/>
    <s v="S025058"/>
    <x v="103"/>
    <s v="PO143537"/>
    <s v="GRN199322"/>
    <s v="255-1643-20"/>
    <s v="WIRE 6AWG STRAND BLACK FLEXIBLE PVC 7 X 150/36 20"/>
    <s v="Tamworth B77 4DU"/>
    <n v="110.2"/>
    <x v="2"/>
    <s v="Diesel"/>
    <n v="4.0773999999999997E-4"/>
  </r>
  <r>
    <d v="2023-10-01T00:00:00"/>
    <s v="S001121"/>
    <x v="5"/>
    <s v="PO148734"/>
    <s v="GRN199019"/>
    <n v="13204807"/>
    <s v="RSLINX CLASSIC SINGLE NODE"/>
    <s v="Salford M5 4BE"/>
    <n v="103.6"/>
    <x v="2"/>
    <s v="Diesel"/>
    <n v="3.8331999999999998E-4"/>
  </r>
  <r>
    <d v="2023-10-01T00:00:00"/>
    <s v="S025058"/>
    <x v="103"/>
    <s v="PO145212"/>
    <s v="GRN200540"/>
    <n v="3045019"/>
    <s v="ETHERNET CABLE FOUR PAIRS 4 X 2 X AWG26/7 CAT 5E"/>
    <s v="Tamworth B77 4DU"/>
    <n v="110.2"/>
    <x v="2"/>
    <s v="Diesel"/>
    <n v="4.0773999999999997E-4"/>
  </r>
  <r>
    <d v="2023-11-01T00:00:00"/>
    <s v="S025058"/>
    <x v="103"/>
    <s v="PO142824"/>
    <s v="GRN200885"/>
    <n v="3045019"/>
    <s v="ETHERNET CABLE FOUR PAIRS 4 X 2 X AWG26/7 CAT 5E"/>
    <s v="Tamworth B77 4DU"/>
    <n v="110.2"/>
    <x v="2"/>
    <s v="Diesel"/>
    <n v="4.0773999999999997E-4"/>
  </r>
  <r>
    <d v="2023-11-01T00:00:00"/>
    <s v="S025058"/>
    <x v="103"/>
    <s v="PO147551"/>
    <s v="GRN200886"/>
    <n v="21206725"/>
    <s v="I/O CABLE M12 FEMALE STRAIGHT 12 POLE OPEN WIRES 2"/>
    <s v="Tamworth B77 4DU"/>
    <n v="110.2"/>
    <x v="2"/>
    <s v="Diesel"/>
    <n v="4.0773999999999997E-4"/>
  </r>
  <r>
    <d v="2023-11-01T00:00:00"/>
    <s v="S025058"/>
    <x v="103"/>
    <s v="PO141076"/>
    <s v="GRN201122"/>
    <s v="255-1644-20"/>
    <s v="WIRE 6AWG 133/27 600V GREEN/YELLOW UL 1283 20 FT/"/>
    <s v="Tamworth B77 4DU"/>
    <n v="110.2"/>
    <x v="2"/>
    <s v="Diesel"/>
    <n v="4.0773999999999997E-4"/>
  </r>
  <r>
    <d v="2023-11-01T00:00:00"/>
    <s v="S025058"/>
    <x v="103"/>
    <s v="PO146573"/>
    <s v="GRN201640"/>
    <n v="3045196"/>
    <s v="3G X 1.5MM2 CABLE STEEL BRAIDED COLOURED CORES"/>
    <s v="Tamworth B77 4DU"/>
    <n v="110.2"/>
    <x v="2"/>
    <s v="Diesel"/>
    <n v="4.0773999999999997E-4"/>
  </r>
  <r>
    <d v="2023-11-01T00:00:00"/>
    <s v="S025058"/>
    <x v="103"/>
    <s v="PO142824"/>
    <s v="GRN201645"/>
    <n v="21203625"/>
    <s v="3G X 0.75MM2 CABLE STEEL BRAIDED NUMBERED CORES"/>
    <s v="Tamworth B77 4DU"/>
    <n v="110.2"/>
    <x v="2"/>
    <s v="Diesel"/>
    <n v="4.0773999999999997E-4"/>
  </r>
  <r>
    <d v="2023-11-01T00:00:00"/>
    <s v="S025058"/>
    <x v="103"/>
    <s v="PO145212"/>
    <s v="GRN201671"/>
    <n v="3045199"/>
    <s v="3G X 2.5MM2 CABLE STEEL BRAIDED COLOURED CORES"/>
    <s v="Tamworth B77 4DU"/>
    <n v="110.2"/>
    <x v="2"/>
    <s v="Diesel"/>
    <n v="4.0773999999999997E-4"/>
  </r>
  <r>
    <d v="2023-11-01T00:00:00"/>
    <s v="S025058"/>
    <x v="103"/>
    <s v="PO145212"/>
    <s v="GRN201688"/>
    <n v="3045019"/>
    <s v="ETHERNET CABLE FOUR PAIRS 4 X 2 X AWG26/7 CAT 5E"/>
    <s v="Tamworth B77 4DU"/>
    <n v="110.2"/>
    <x v="2"/>
    <s v="Diesel"/>
    <n v="4.0773999999999997E-4"/>
  </r>
  <r>
    <d v="2023-11-01T00:00:00"/>
    <s v="S025058"/>
    <x v="103"/>
    <s v="PO148644"/>
    <s v="GRN201698"/>
    <n v="30204149"/>
    <s v="7G X 0.75MM2 CABLE STEEL BRAIDED NUMBERED CORES"/>
    <s v="Tamworth B77 4DU"/>
    <n v="110.2"/>
    <x v="2"/>
    <s v="Diesel"/>
    <n v="4.0773999999999997E-4"/>
  </r>
  <r>
    <d v="2023-12-01T00:00:00"/>
    <s v="S024099"/>
    <x v="47"/>
    <s v="PO145106"/>
    <s v="GRN204781"/>
    <s v="340-1012-1"/>
    <s v="WELDMENT LINAC SUPPORT STRUCTURE"/>
    <s v="Stafford ST16 3DR"/>
    <n v="49.6"/>
    <x v="3"/>
    <s v="Diesel"/>
    <n v="5.0430800000000005E-2"/>
  </r>
  <r>
    <d v="2023-11-01T00:00:00"/>
    <s v="S025058"/>
    <x v="103"/>
    <s v="PO147627"/>
    <s v="GRN201797"/>
    <n v="30204938"/>
    <s v="5G X 1.5MM2 CABLE STEEL BRAIDED COLOURED CORES"/>
    <s v="Tamworth B77 4DU"/>
    <n v="110.2"/>
    <x v="2"/>
    <s v="Diesel"/>
    <n v="4.0773999999999997E-4"/>
  </r>
  <r>
    <d v="2023-10-01T00:00:00"/>
    <s v="S026602"/>
    <x v="12"/>
    <s v="PO149843"/>
    <s v="GRN199035"/>
    <n v="101047402"/>
    <s v="FAN BELT FOR ISUZU 4LE2"/>
    <s v="Watford WD24 7GG"/>
    <n v="302"/>
    <x v="2"/>
    <s v="Diesl"/>
    <n v="1.1173999999999999E-3"/>
  </r>
  <r>
    <d v="2023-11-01T00:00:00"/>
    <s v="S025058"/>
    <x v="103"/>
    <s v="PO147551"/>
    <s v="GRN201944"/>
    <n v="21203625"/>
    <s v="3G X 0.75MM2 CABLE STEEL BRAIDED NUMBERED CORES"/>
    <s v="Tamworth B77 4DU"/>
    <n v="110.2"/>
    <x v="2"/>
    <s v="Diesel"/>
    <n v="4.0773999999999997E-4"/>
  </r>
  <r>
    <d v="2023-11-01T00:00:00"/>
    <s v="S025058"/>
    <x v="103"/>
    <s v="PO148967"/>
    <s v="GRN202920"/>
    <n v="3045196"/>
    <s v="3G X 1.5MM2 CABLE STEEL BRAIDED COLOURED CORES"/>
    <s v="Tamworth B77 4DU"/>
    <n v="110.2"/>
    <x v="2"/>
    <s v="Diesel"/>
    <n v="4.0773999999999997E-4"/>
  </r>
  <r>
    <d v="2023-12-01T00:00:00"/>
    <s v="S025058"/>
    <x v="103"/>
    <s v="PO147551"/>
    <s v="GRN203502"/>
    <n v="21206725"/>
    <s v="I/O CABLE M12 FEMALE STRAIGHT 12 POLE OPEN WIRES 2"/>
    <s v="Tamworth B77 4DU"/>
    <n v="110.2"/>
    <x v="2"/>
    <s v="Diesel"/>
    <n v="4.0773999999999997E-4"/>
  </r>
  <r>
    <d v="2023-12-01T00:00:00"/>
    <s v="S025058"/>
    <x v="103"/>
    <s v="PO145212"/>
    <s v="GRN203503"/>
    <n v="3045019"/>
    <s v="ETHERNET CABLE FOUR PAIRS 4 X 2 X AWG26/7 CAT 5E"/>
    <s v="Tamworth B77 4DU"/>
    <n v="110.2"/>
    <x v="2"/>
    <s v="Diesel"/>
    <n v="4.0773999999999997E-4"/>
  </r>
  <r>
    <d v="2023-12-01T00:00:00"/>
    <s v="S025058"/>
    <x v="103"/>
    <s v="PO145472"/>
    <s v="GRN204263"/>
    <n v="3045019"/>
    <s v="ETHERNET CABLE FOUR PAIRS 4 X 2 X AWG26/7 CAT 5E"/>
    <s v="Tamworth B77 4DU"/>
    <n v="110.2"/>
    <x v="2"/>
    <s v="Diesel"/>
    <n v="4.0773999999999997E-4"/>
  </r>
  <r>
    <d v="2023-12-01T00:00:00"/>
    <s v="S025058"/>
    <x v="103"/>
    <s v="PO146465"/>
    <s v="GRN204265"/>
    <n v="3045199"/>
    <s v="3G X 2.5MM2 CABLE STEEL BRAIDED COLOURED CORES"/>
    <s v="Tamworth B77 4DU"/>
    <n v="110.2"/>
    <x v="2"/>
    <s v="Diesel"/>
    <n v="4.0773999999999997E-4"/>
  </r>
  <r>
    <d v="2023-12-01T00:00:00"/>
    <s v="S025058"/>
    <x v="103"/>
    <s v="PO147423"/>
    <s v="GRN204269"/>
    <n v="2145027"/>
    <s v="5G X 10MM2 CABLE STEEL BRAIDED COLOURED CORES"/>
    <s v="Tamworth B77 4DU"/>
    <n v="110.2"/>
    <x v="2"/>
    <s v="Diesel"/>
    <n v="4.0773999999999997E-4"/>
  </r>
  <r>
    <d v="2023-12-01T00:00:00"/>
    <s v="S025058"/>
    <x v="103"/>
    <s v="PO147627"/>
    <s v="GRN204271"/>
    <n v="30204938"/>
    <s v="5G X 1.5MM2 CABLE STEEL BRAIDED COLOURED CORES"/>
    <s v="Tamworth B77 4DU"/>
    <n v="110.2"/>
    <x v="2"/>
    <s v="Diesel"/>
    <n v="4.0773999999999997E-4"/>
  </r>
  <r>
    <d v="2023-12-01T00:00:00"/>
    <s v="S025058"/>
    <x v="103"/>
    <s v="PO146734"/>
    <s v="GRN204273"/>
    <n v="30200921"/>
    <s v="3G X 4MM2 CABLE STEEL BRAIDED NUMBERED CORES"/>
    <s v="Tamworth B77 4DU"/>
    <n v="110.2"/>
    <x v="2"/>
    <s v="Diesel"/>
    <n v="4.0773999999999997E-4"/>
  </r>
  <r>
    <d v="2023-12-01T00:00:00"/>
    <s v="S025058"/>
    <x v="103"/>
    <s v="PO145640"/>
    <s v="GRN204786"/>
    <s v="11700-7431"/>
    <s v="WIRE 6AWG CLASS 6 600V BLACK UL 10107"/>
    <s v="Tamworth B77 4DU"/>
    <n v="110.2"/>
    <x v="2"/>
    <s v="Diesel"/>
    <n v="4.0773999999999997E-4"/>
  </r>
  <r>
    <d v="2023-12-01T00:00:00"/>
    <s v="S025058"/>
    <x v="103"/>
    <s v="PO146465"/>
    <s v="GRN204787"/>
    <n v="2145054"/>
    <s v="ETHERNET PATCH CABLE M12 4-PIN TO RJ-45 - 20M LONG"/>
    <s v="Tamworth B77 4DU"/>
    <n v="110.2"/>
    <x v="2"/>
    <s v="Diesel"/>
    <n v="4.0773999999999997E-4"/>
  </r>
  <r>
    <d v="2023-12-01T00:00:00"/>
    <s v="S025058"/>
    <x v="103"/>
    <s v="PO150665"/>
    <s v="GRN204788"/>
    <n v="30204149"/>
    <s v="7G X 0.75MM2 CABLE STEEL BRAIDED NUMBERED CORES"/>
    <s v="Tamworth B77 4DU"/>
    <n v="110.2"/>
    <x v="2"/>
    <s v="Diesel"/>
    <n v="4.0773999999999997E-4"/>
  </r>
  <r>
    <d v="2023-12-01T00:00:00"/>
    <s v="S025058"/>
    <x v="103"/>
    <s v="PO146734"/>
    <s v="GRN204790"/>
    <n v="21203625"/>
    <s v="3G X 0.75MM2 CABLE STEEL BRAIDED NUMBERED CORES"/>
    <s v="Tamworth B77 4DU"/>
    <n v="110.2"/>
    <x v="2"/>
    <s v="Diesel"/>
    <n v="4.0773999999999997E-4"/>
  </r>
  <r>
    <d v="2023-12-01T00:00:00"/>
    <s v="S025058"/>
    <x v="103"/>
    <s v="PO147423"/>
    <s v="GRN204791"/>
    <n v="3045197"/>
    <s v="7G X 1.5MM2 CABLE STEEL BRAIDED NUMBERED CORES"/>
    <s v="Tamworth B77 4DU"/>
    <n v="110.2"/>
    <x v="2"/>
    <s v="Diesel"/>
    <n v="4.0773999999999997E-4"/>
  </r>
  <r>
    <d v="2023-12-01T00:00:00"/>
    <s v="S025058"/>
    <x v="103"/>
    <s v="PO146573"/>
    <s v="GRN204792"/>
    <n v="3045196"/>
    <s v="3G X 1.5MM2 CABLE STEEL BRAIDED COLOURED CORES"/>
    <s v="Tamworth B77 4DU"/>
    <n v="110.2"/>
    <x v="2"/>
    <s v="Diesel"/>
    <n v="4.0773999999999997E-4"/>
  </r>
  <r>
    <d v="2023-12-01T00:00:00"/>
    <s v="S025058"/>
    <x v="103"/>
    <s v="PO148644"/>
    <s v="GRN204985"/>
    <n v="30204149"/>
    <s v="7G X 0.75MM2 CABLE STEEL BRAIDED NUMBERED CORES"/>
    <s v="Tamworth B77 4DU"/>
    <n v="110.2"/>
    <x v="2"/>
    <s v="Diesel"/>
    <n v="4.0773999999999997E-4"/>
  </r>
  <r>
    <d v="2023-12-01T00:00:00"/>
    <s v="S025058"/>
    <x v="103"/>
    <s v="PO149914"/>
    <s v="GRN204986"/>
    <n v="30204149"/>
    <s v="7G X 0.75MM2 CABLE STEEL BRAIDED NUMBERED CORES"/>
    <s v="Tamworth B77 4DU"/>
    <n v="110.2"/>
    <x v="2"/>
    <s v="Diesel"/>
    <n v="4.0773999999999997E-4"/>
  </r>
  <r>
    <d v="2023-12-01T00:00:00"/>
    <s v="S025058"/>
    <x v="103"/>
    <s v="PO147660"/>
    <s v="GRN204987"/>
    <n v="30204149"/>
    <s v="7G X 0.75MM2 CABLE STEEL BRAIDED NUMBERED CORES"/>
    <s v="Tamworth B77 4DU"/>
    <n v="110.2"/>
    <x v="2"/>
    <s v="Diesel"/>
    <n v="4.0773999999999997E-4"/>
  </r>
  <r>
    <d v="2023-12-01T00:00:00"/>
    <s v="S025058"/>
    <x v="103"/>
    <s v="PO147551"/>
    <s v="GRN204988"/>
    <n v="30204149"/>
    <s v="7G X 0.75MM2 CABLE STEEL BRAIDED NUMBERED CORES"/>
    <s v="Tamworth B77 4DU"/>
    <n v="110.2"/>
    <x v="2"/>
    <s v="Diesel"/>
    <n v="4.0773999999999997E-4"/>
  </r>
  <r>
    <d v="2023-01-01T00:00:00"/>
    <s v="S023120"/>
    <x v="104"/>
    <s v="PO140605"/>
    <s v="GRN178766"/>
    <n v="101049600"/>
    <s v="ACTROS 5 HYDRAULIC STRONGBACK OPTION"/>
    <s v="Warrington WA5 1DF"/>
    <n v="76.400000000000006"/>
    <x v="2"/>
    <s v="Diesel"/>
    <n v="2.8268E-4"/>
  </r>
  <r>
    <d v="2023-01-01T00:00:00"/>
    <s v="S023120"/>
    <x v="104"/>
    <s v="PO140824"/>
    <s v="GRN178769"/>
    <n v="101049613"/>
    <s v="ROTATING BOOM HYDRAULIC OPTION"/>
    <s v="Warrington WA5 1DF"/>
    <n v="76.400000000000006"/>
    <x v="2"/>
    <s v="Diesel"/>
    <n v="2.8268E-4"/>
  </r>
  <r>
    <d v="2023-01-01T00:00:00"/>
    <s v="S023120"/>
    <x v="104"/>
    <s v="PO141546"/>
    <s v="GRN178773"/>
    <n v="101019285"/>
    <s v="42-54MM PROTECTIVE HOSE SLEEVE - BLACK (10M ROLL)"/>
    <s v="Warrington WA5 1DF"/>
    <n v="76.400000000000006"/>
    <x v="2"/>
    <s v="Diesel"/>
    <n v="2.8268E-4"/>
  </r>
  <r>
    <d v="2023-01-01T00:00:00"/>
    <s v="S023120"/>
    <x v="104"/>
    <s v="PO142211"/>
    <s v="GRN179397"/>
    <n v="101028504"/>
    <s v="3/8&quot; BSP MALE X 3/8&quot; BSP MALE EXTENDED BULKHEAD"/>
    <s v="Warrington WA5 1DF"/>
    <n v="76.400000000000006"/>
    <x v="2"/>
    <s v="Diesel"/>
    <n v="2.8268E-4"/>
  </r>
  <r>
    <d v="2023-02-01T00:00:00"/>
    <s v="S023120"/>
    <x v="104"/>
    <s v="PO140605"/>
    <s v="GRN179948"/>
    <n v="101049600"/>
    <s v="ACTROS 5 HYDRAULIC STRONGBACK OPTION"/>
    <s v="Warrington WA5 1DF"/>
    <n v="76.400000000000006"/>
    <x v="2"/>
    <s v="Diesel"/>
    <n v="2.8268E-4"/>
  </r>
  <r>
    <d v="2023-02-01T00:00:00"/>
    <s v="S023120"/>
    <x v="104"/>
    <s v="PO142588"/>
    <s v="GRN179949"/>
    <n v="57200710"/>
    <s v="FIXED BUSH 3/8&quot; BSP MALE X FEMALE"/>
    <s v="Warrington WA5 1DF"/>
    <n v="76.400000000000006"/>
    <x v="2"/>
    <s v="Diesel"/>
    <n v="2.8268E-4"/>
  </r>
  <r>
    <d v="2023-02-01T00:00:00"/>
    <s v="S023120"/>
    <x v="104"/>
    <s v="PO140605"/>
    <s v="GRN179951"/>
    <n v="101049704"/>
    <s v="ACTROS 5 - FIXED, LONG BOOM HYDRAULIC KIT"/>
    <s v="Warrington WA5 1DF"/>
    <n v="76.400000000000006"/>
    <x v="2"/>
    <s v="Diesel"/>
    <n v="2.8268E-4"/>
  </r>
  <r>
    <d v="2023-02-01T00:00:00"/>
    <s v="S023120"/>
    <x v="104"/>
    <s v="PO140605"/>
    <s v="GRN179953"/>
    <n v="101049703"/>
    <s v="ACTROS 5 - FIXED, SHORT BOOM HYDRAULIC KIT"/>
    <s v="Warrington WA5 1DF"/>
    <n v="76.400000000000006"/>
    <x v="2"/>
    <s v="Diesel"/>
    <n v="2.8268E-4"/>
  </r>
  <r>
    <d v="2023-02-01T00:00:00"/>
    <s v="S023120"/>
    <x v="104"/>
    <s v="PO142649"/>
    <s v="GRN179957"/>
    <s v="11701-2413"/>
    <s v="3/8&quot; - 12MM BRASS HOSE JOINER"/>
    <s v="Warrington WA5 1DF"/>
    <n v="76.400000000000006"/>
    <x v="2"/>
    <s v="Diesel"/>
    <n v="2.8268E-4"/>
  </r>
  <r>
    <d v="2023-02-01T00:00:00"/>
    <s v="S023120"/>
    <x v="104"/>
    <s v="PO142588"/>
    <s v="GRN180295"/>
    <n v="85202641"/>
    <s v="1/2&quot; DOWTY WASHER"/>
    <s v="Warrington WA5 1DF"/>
    <n v="76.400000000000006"/>
    <x v="2"/>
    <s v="Diesel"/>
    <n v="2.8268E-4"/>
  </r>
  <r>
    <d v="2023-02-01T00:00:00"/>
    <s v="S023120"/>
    <x v="104"/>
    <s v="PO141546"/>
    <s v="GRN180298"/>
    <n v="57207812"/>
    <s v="3/8TH NON RETURN VALVE LINES AND HOSES M968B"/>
    <s v="Warrington WA5 1DF"/>
    <n v="76.400000000000006"/>
    <x v="2"/>
    <s v="Diesel"/>
    <n v="2.8268E-4"/>
  </r>
  <r>
    <d v="2023-02-01T00:00:00"/>
    <s v="S023120"/>
    <x v="104"/>
    <s v="PO141997"/>
    <s v="GRN180299"/>
    <n v="101044078"/>
    <s v="1/2&quot; BSPP QUICK RELEASE COUPLING - FEMALE HOLMBURY"/>
    <s v="Warrington WA5 1DF"/>
    <n v="76.400000000000006"/>
    <x v="2"/>
    <s v="Diesel"/>
    <n v="2.8268E-4"/>
  </r>
  <r>
    <d v="2023-02-01T00:00:00"/>
    <s v="S023120"/>
    <x v="104"/>
    <s v="PO140605"/>
    <s v="GRN180581"/>
    <n v="101049704"/>
    <s v="ACTROS 5 - FIXED, LONG BOOM HYDRAULIC KIT"/>
    <s v="Warrington WA5 1DF"/>
    <n v="76.400000000000006"/>
    <x v="2"/>
    <s v="Diesel"/>
    <n v="2.8268E-4"/>
  </r>
  <r>
    <d v="2023-02-01T00:00:00"/>
    <s v="S023120"/>
    <x v="104"/>
    <s v="PO142649"/>
    <s v="GRN180595"/>
    <n v="57207812"/>
    <s v="3/8TH NON RETURN VALVE LINES AND HOSES M968B"/>
    <s v="Warrington WA5 1DF"/>
    <n v="76.400000000000006"/>
    <x v="2"/>
    <s v="Diesel"/>
    <n v="2.8268E-4"/>
  </r>
  <r>
    <d v="2023-02-01T00:00:00"/>
    <s v="S023120"/>
    <x v="104"/>
    <s v="PO142420"/>
    <s v="GRN180603"/>
    <n v="101019285"/>
    <s v="42-54MM PROTECTIVE HOSE SLEEVE - BLACK (10M ROLL)"/>
    <s v="Warrington WA5 1DF"/>
    <n v="76.400000000000006"/>
    <x v="2"/>
    <s v="Diesel"/>
    <n v="2.8268E-4"/>
  </r>
  <r>
    <d v="2023-02-01T00:00:00"/>
    <s v="S023120"/>
    <x v="104"/>
    <s v="PO140605"/>
    <s v="GRN180650"/>
    <n v="101049704"/>
    <s v="ACTROS 5 - FIXED, LONG BOOM HYDRAULIC KIT"/>
    <s v="Warrington WA5 1DF"/>
    <n v="76.400000000000006"/>
    <x v="2"/>
    <s v="Diesel"/>
    <n v="2.8268E-4"/>
  </r>
  <r>
    <d v="2023-02-01T00:00:00"/>
    <s v="S023120"/>
    <x v="104"/>
    <s v="PO142567"/>
    <s v="GRN180675"/>
    <n v="101049070"/>
    <s v="P + T (D TO S) 3/8&quot; ST X 90 880MM"/>
    <s v="Warrington WA5 1DF"/>
    <n v="76.400000000000006"/>
    <x v="2"/>
    <s v="Diesel"/>
    <n v="2.8268E-4"/>
  </r>
  <r>
    <d v="2023-02-01T00:00:00"/>
    <s v="S023120"/>
    <x v="104"/>
    <s v="PO140824"/>
    <s v="GRN181347"/>
    <n v="101049613"/>
    <s v="ROTATING BOOM HYDRAULIC OPTION"/>
    <s v="Warrington WA5 1DF"/>
    <n v="76.400000000000006"/>
    <x v="2"/>
    <s v="Diesel"/>
    <n v="2.8268E-4"/>
  </r>
  <r>
    <d v="2023-02-01T00:00:00"/>
    <s v="S023120"/>
    <x v="104"/>
    <s v="PO140605"/>
    <s v="GRN181352"/>
    <n v="101049600"/>
    <s v="ACTROS 5 HYDRAULIC STRONGBACK OPTION"/>
    <s v="Warrington WA5 1DF"/>
    <n v="76.400000000000006"/>
    <x v="2"/>
    <s v="Diesel"/>
    <n v="2.8268E-4"/>
  </r>
  <r>
    <d v="2023-09-01T00:00:00"/>
    <s v="S002239"/>
    <x v="17"/>
    <s v="PO143492"/>
    <s v="GRN195693"/>
    <n v="101022020"/>
    <s v="TCU - HV, 3.0 ton, -40 to +55 C"/>
    <s v="UT 84104"/>
    <n v="4725"/>
    <x v="4"/>
    <s v="Aviation"/>
    <n v="8.3086819200000015"/>
  </r>
  <r>
    <d v="2023-02-01T00:00:00"/>
    <s v="S023120"/>
    <x v="104"/>
    <s v="PO140605"/>
    <s v="GRN181355"/>
    <n v="101049604"/>
    <s v="LONG BOOM HYDRAULIC OPTION"/>
    <s v="Warrington WA5 1DF"/>
    <n v="76.400000000000006"/>
    <x v="2"/>
    <s v="Diesel"/>
    <n v="2.8268E-4"/>
  </r>
  <r>
    <d v="2023-02-01T00:00:00"/>
    <s v="S023120"/>
    <x v="104"/>
    <s v="PO143432"/>
    <s v="GRN181629"/>
    <n v="85202641"/>
    <s v="1/2&quot; DOWTY WASHER"/>
    <s v="Warrington WA5 1DF"/>
    <n v="76.400000000000006"/>
    <x v="2"/>
    <s v="Diesel"/>
    <n v="2.8268E-4"/>
  </r>
  <r>
    <d v="2023-02-01T00:00:00"/>
    <s v="S023120"/>
    <x v="104"/>
    <s v="PO143432"/>
    <s v="GRN181630"/>
    <n v="85202641"/>
    <s v="1/2&quot; DOWTY WASHER"/>
    <s v="Warrington WA5 1DF"/>
    <n v="76.400000000000006"/>
    <x v="2"/>
    <s v="Diesel"/>
    <n v="2.8268E-4"/>
  </r>
  <r>
    <d v="2023-10-01T00:00:00"/>
    <s v="S001121"/>
    <x v="5"/>
    <s v="PO144723"/>
    <s v="GRN199094"/>
    <n v="13204807"/>
    <s v="RSLINX CLASSIC SINGLE NODE"/>
    <s v="Salford M5 4BE"/>
    <n v="103.6"/>
    <x v="2"/>
    <s v="Diesel"/>
    <n v="3.8331999999999998E-4"/>
  </r>
  <r>
    <d v="2023-10-01T00:00:00"/>
    <s v="S026889"/>
    <x v="35"/>
    <s v="PO148525"/>
    <s v="GRN199096"/>
    <s v="341-1031-1"/>
    <s v="HORIZ DETECTOR ARRAY TRAY INNER"/>
    <s v="Stafford ST18 0PJ"/>
    <n v="50.6"/>
    <x v="2"/>
    <s v="Diesel"/>
    <n v="1.8722000000000001E-3"/>
  </r>
  <r>
    <d v="2023-10-01T00:00:00"/>
    <s v="S023222"/>
    <x v="11"/>
    <s v="PO143744"/>
    <s v="GRN199098"/>
    <s v="11700-5342"/>
    <s v="CABLE 0.6 METER RJ45S TO RJ45S CAT5E"/>
    <s v="Wickford SS11 8YT"/>
    <n v="390"/>
    <x v="2"/>
    <s v="Diesel"/>
    <n v="1.4430000000000001E-3"/>
  </r>
  <r>
    <d v="2023-02-01T00:00:00"/>
    <s v="S023120"/>
    <x v="104"/>
    <s v="PO143429"/>
    <s v="GRN181892"/>
    <n v="101049052"/>
    <s v="HORIZONTAL BOOM LOCK 1/4&quot; ST X 90 500MM"/>
    <s v="Warrington WA5 1DF"/>
    <n v="76.400000000000006"/>
    <x v="2"/>
    <s v="Diesel"/>
    <n v="2.8268E-4"/>
  </r>
  <r>
    <d v="2023-10-01T00:00:00"/>
    <s v="S001121"/>
    <x v="5"/>
    <s v="PO143183"/>
    <s v="GRN199100"/>
    <n v="101035626"/>
    <s v="PANELVIEW PLUS 7. 4.3&quot; SCREEN ALLEN BRADLEY 2711P-"/>
    <s v="Salford M5 4BE"/>
    <n v="103.6"/>
    <x v="2"/>
    <s v="Diesel"/>
    <n v="3.8331999999999998E-4"/>
  </r>
  <r>
    <d v="2023-03-01T00:00:00"/>
    <s v="S023120"/>
    <x v="104"/>
    <s v="PO143690"/>
    <s v="GRN182674"/>
    <s v="360-1012-1"/>
    <s v="COMET CHILLER HOSE KIT"/>
    <s v="Warrington WA5 1DF"/>
    <n v="76.400000000000006"/>
    <x v="2"/>
    <s v="Diesel"/>
    <n v="2.8268E-4"/>
  </r>
  <r>
    <d v="2023-10-01T00:00:00"/>
    <s v="S023413"/>
    <x v="15"/>
    <s v="PO148548"/>
    <s v="GRN199117"/>
    <n v="101048382"/>
    <s v="VISY ACCR GANTRY METALWORK"/>
    <s v="33100 Tampere, Finland"/>
    <n v="3916"/>
    <x v="2"/>
    <s v="Diesel"/>
    <n v="3.9815929999999999E-2"/>
  </r>
  <r>
    <d v="2023-10-01T00:00:00"/>
    <s v="S023413"/>
    <x v="15"/>
    <s v="PO148510"/>
    <s v="GRN199118"/>
    <s v="340-1582-1"/>
    <s v="VISY ACCR LITE MAST METALWORK"/>
    <s v="33100 Tampere, Finland"/>
    <n v="3916"/>
    <x v="2"/>
    <s v="Diesel"/>
    <n v="3.9815929999999999E-2"/>
  </r>
  <r>
    <d v="2023-03-01T00:00:00"/>
    <s v="S023120"/>
    <x v="104"/>
    <s v="PO140605"/>
    <s v="GRN182679"/>
    <n v="101049604"/>
    <s v="LONG BOOM HYDRAULIC OPTION"/>
    <s v="Warrington WA5 1DF"/>
    <n v="76.400000000000006"/>
    <x v="2"/>
    <s v="Diesel"/>
    <n v="2.8268E-4"/>
  </r>
  <r>
    <d v="2023-03-01T00:00:00"/>
    <s v="S023120"/>
    <x v="104"/>
    <s v="PO143432"/>
    <s v="GRN183022"/>
    <n v="101044078"/>
    <s v="1/2&quot; BSPP QUICK RELEASE COUPLING - FEMALE HOLMBURY"/>
    <s v="Warrington WA5 1DF"/>
    <n v="76.400000000000006"/>
    <x v="2"/>
    <s v="Diesel"/>
    <n v="2.8268E-4"/>
  </r>
  <r>
    <d v="2023-03-01T00:00:00"/>
    <s v="S023120"/>
    <x v="104"/>
    <s v="PO144101"/>
    <s v="GRN183036"/>
    <n v="57200717"/>
    <s v="3/8&quot; BSP SWEPT 90 DEG ELBOW X 3/8&quot; HOSE TAIL"/>
    <s v="Warrington WA5 1DF"/>
    <n v="76.400000000000006"/>
    <x v="2"/>
    <s v="Diesel"/>
    <n v="2.8268E-4"/>
  </r>
  <r>
    <d v="2023-03-01T00:00:00"/>
    <s v="S023120"/>
    <x v="104"/>
    <s v="PO144099"/>
    <s v="GRN183776"/>
    <n v="85202642"/>
    <s v="1/4&quot; DOWTY WASHER"/>
    <s v="Warrington WA5 1DF"/>
    <n v="76.400000000000006"/>
    <x v="2"/>
    <s v="Diesel"/>
    <n v="2.8268E-4"/>
  </r>
  <r>
    <d v="2023-03-01T00:00:00"/>
    <s v="S023120"/>
    <x v="104"/>
    <s v="PO144269"/>
    <s v="GRN183828"/>
    <n v="101045756"/>
    <s v="1/4&quot; BSP CONED BLANKING PLUG"/>
    <s v="Warrington WA5 1DF"/>
    <n v="76.400000000000006"/>
    <x v="2"/>
    <s v="Diesel"/>
    <n v="2.8268E-4"/>
  </r>
  <r>
    <d v="2023-03-01T00:00:00"/>
    <s v="S023120"/>
    <x v="104"/>
    <s v="PO144314"/>
    <s v="GRN183829"/>
    <n v="101044078"/>
    <s v="1/2&quot; BSPP QUICK RELEASE COUPLING - FEMALE HOLMBURY"/>
    <s v="Warrington WA5 1DF"/>
    <n v="76.400000000000006"/>
    <x v="2"/>
    <s v="Diesel"/>
    <n v="2.8268E-4"/>
  </r>
  <r>
    <d v="2023-10-01T00:00:00"/>
    <s v="S025431"/>
    <x v="0"/>
    <s v="PO149345"/>
    <s v="GRN199129"/>
    <s v="11540-0613"/>
    <s v="FILTER INTAKE 16X25X1INCH"/>
    <s v="Boston Massachusetts"/>
    <n v="3154"/>
    <x v="0"/>
    <s v="Crude"/>
    <n v="1.0118031999999999E-2"/>
  </r>
  <r>
    <d v="2023-03-01T00:00:00"/>
    <s v="S023120"/>
    <x v="104"/>
    <s v="PO142796"/>
    <s v="GRN183875"/>
    <n v="101011771"/>
    <s v="AXLE LOCKS UNDER FLOOR (L) 1/4&quot; ST X 90 1270MM(SW)"/>
    <s v="Warrington WA5 1DF"/>
    <n v="76.400000000000006"/>
    <x v="2"/>
    <s v="Diesel"/>
    <n v="2.8268E-4"/>
  </r>
  <r>
    <d v="2023-10-01T00:00:00"/>
    <s v="S025431"/>
    <x v="0"/>
    <s v="PO149387"/>
    <s v="GRN199131"/>
    <s v="11700-4810"/>
    <s v="SHROUD,FAN BARD"/>
    <s v="Boston Massachusetts"/>
    <n v="3154"/>
    <x v="0"/>
    <s v="Crude"/>
    <n v="1.0118031999999999E-2"/>
  </r>
  <r>
    <d v="2023-04-01T00:00:00"/>
    <s v="S023120"/>
    <x v="104"/>
    <s v="PO144870"/>
    <s v="GRN185199"/>
    <n v="23255895"/>
    <s v="TCU HOSE SET (CABSCAN OPTION) - M60 (BOF)"/>
    <s v="Warrington WA5 1DF"/>
    <n v="76.400000000000006"/>
    <x v="2"/>
    <s v="Diesel"/>
    <n v="2.8268E-4"/>
  </r>
  <r>
    <d v="2023-04-01T00:00:00"/>
    <s v="S023120"/>
    <x v="104"/>
    <s v="PO144269"/>
    <s v="GRN185386"/>
    <n v="101045756"/>
    <s v="1/4&quot; BSP CONED BLANKING PLUG"/>
    <s v="Warrington WA5 1DF"/>
    <n v="76.400000000000006"/>
    <x v="2"/>
    <s v="Diesel"/>
    <n v="2.8268E-4"/>
  </r>
  <r>
    <d v="2023-10-01T00:00:00"/>
    <s v="S026602"/>
    <x v="12"/>
    <s v="PO149665"/>
    <s v="GRN199135"/>
    <n v="101024565"/>
    <s v="FUEL FILTER"/>
    <s v="Watford WD24 7GG"/>
    <n v="302"/>
    <x v="2"/>
    <s v="Diesl"/>
    <n v="1.1173999999999999E-3"/>
  </r>
  <r>
    <d v="2023-04-01T00:00:00"/>
    <s v="S023120"/>
    <x v="104"/>
    <s v="PO145069"/>
    <s v="GRN185396"/>
    <s v="360-1023-1"/>
    <s v="COMET CHILLER FILTER HOSE KIT"/>
    <s v="Warrington WA5 1DF"/>
    <n v="76.400000000000006"/>
    <x v="2"/>
    <s v="Diesel"/>
    <n v="2.8268E-4"/>
  </r>
  <r>
    <d v="2023-10-01T00:00:00"/>
    <s v="S023274"/>
    <x v="54"/>
    <s v="PO149108"/>
    <s v="GRN199137"/>
    <n v="4245279"/>
    <s v="7&quot;COLOUR INDUSTRIAL REAR VIEW REVERSING CAMERA SYS"/>
    <s v="Wolverhampton WV10 7ED"/>
    <n v="70.400000000000006"/>
    <x v="2"/>
    <s v="Diesel"/>
    <n v="2.6048000000000005E-4"/>
  </r>
  <r>
    <d v="2023-04-01T00:00:00"/>
    <s v="S023120"/>
    <x v="104"/>
    <s v="PO144314"/>
    <s v="GRN185855"/>
    <n v="57200716"/>
    <s v="3/8&quot; BSP STRAIGHT FEMALE INSERT X 3/8&quot; HOSE TAIL"/>
    <s v="Warrington WA5 1DF"/>
    <n v="76.400000000000006"/>
    <x v="2"/>
    <s v="Diesel"/>
    <n v="2.8268E-4"/>
  </r>
  <r>
    <d v="2023-04-01T00:00:00"/>
    <s v="S023120"/>
    <x v="104"/>
    <s v="PO142420"/>
    <s v="GRN185869"/>
    <n v="101045373"/>
    <s v="TCU HOSE KIT - VAREX"/>
    <s v="Warrington WA5 1DF"/>
    <n v="76.400000000000006"/>
    <x v="2"/>
    <s v="Diesel"/>
    <n v="2.8268E-4"/>
  </r>
  <r>
    <d v="2023-04-01T00:00:00"/>
    <s v="S023120"/>
    <x v="104"/>
    <s v="PO140605"/>
    <s v="GRN185873"/>
    <n v="101049703"/>
    <s v="ACTROS 5 - FIXED, SHORT BOOM HYDRAULIC KIT"/>
    <s v="Warrington WA5 1DF"/>
    <n v="76.400000000000006"/>
    <x v="2"/>
    <s v="Diesel"/>
    <n v="2.8268E-4"/>
  </r>
  <r>
    <d v="2023-04-01T00:00:00"/>
    <s v="S023120"/>
    <x v="104"/>
    <s v="PO145404"/>
    <s v="GRN186179"/>
    <s v="360-1023-1"/>
    <s v="COMET CHILLER FILTER HOSE KIT"/>
    <s v="Warrington WA5 1DF"/>
    <n v="76.400000000000006"/>
    <x v="2"/>
    <s v="Diesel"/>
    <n v="2.8268E-4"/>
  </r>
  <r>
    <d v="2023-05-01T00:00:00"/>
    <s v="S023120"/>
    <x v="104"/>
    <s v="PO144314"/>
    <s v="GRN187446"/>
    <n v="101044079"/>
    <s v="1/2&quot; BSPP QUICK RELEASE COUPLING - MALE HOLMBURY L"/>
    <s v="Warrington WA5 1DF"/>
    <n v="76.400000000000006"/>
    <x v="2"/>
    <s v="Diesel"/>
    <n v="2.8268E-4"/>
  </r>
  <r>
    <d v="2023-10-01T00:00:00"/>
    <s v="S026602"/>
    <x v="12"/>
    <s v="PO149838"/>
    <s v="GRN199158"/>
    <s v="11701-3389"/>
    <s v="PERKINS RADIATOR 2485B280"/>
    <s v="Watford WD24 7GG"/>
    <n v="302"/>
    <x v="2"/>
    <s v="Diesl"/>
    <n v="1.1173999999999999E-3"/>
  </r>
  <r>
    <d v="2023-05-01T00:00:00"/>
    <s v="S023120"/>
    <x v="104"/>
    <s v="PO144314"/>
    <s v="GRN187467"/>
    <n v="57202432"/>
    <s v="3/8&quot; BSP PARALLEL MALE TO 1/2&quot; BSP PARALLEL MALE A"/>
    <s v="Warrington WA5 1DF"/>
    <n v="76.400000000000006"/>
    <x v="2"/>
    <s v="Diesel"/>
    <n v="2.8268E-4"/>
  </r>
  <r>
    <d v="2023-10-01T00:00:00"/>
    <s v="S022767"/>
    <x v="2"/>
    <s v="PO149070"/>
    <s v="GRN199164"/>
    <n v="30202403"/>
    <s v="FLEXIBLE BATTERY CABLE 25mm - BLACK LEYLAND AUTO W"/>
    <s v="Huddersfield HD1 3ES"/>
    <n v="180"/>
    <x v="2"/>
    <s v="Diesel"/>
    <n v="6.6599999999999993E-4"/>
  </r>
  <r>
    <d v="2023-05-01T00:00:00"/>
    <s v="S023120"/>
    <x v="104"/>
    <s v="PO144314"/>
    <s v="GRN187469"/>
    <n v="101044078"/>
    <s v="1/2&quot; BSPP QUICK RELEASE COUPLING - FEMALE HOLMBURY"/>
    <s v="Warrington WA5 1DF"/>
    <n v="76.400000000000006"/>
    <x v="2"/>
    <s v="Diesel"/>
    <n v="2.8268E-4"/>
  </r>
  <r>
    <d v="2023-12-01T00:00:00"/>
    <s v="S024099"/>
    <x v="47"/>
    <s v="PO150873"/>
    <s v="GRN205038"/>
    <s v="361-1271-1"/>
    <s v="STEP ASSEMBLY"/>
    <s v="Stafford ST16 3DR"/>
    <n v="49.6"/>
    <x v="3"/>
    <s v="Diesel"/>
    <n v="5.0430800000000005E-2"/>
  </r>
  <r>
    <d v="2023-10-01T00:00:00"/>
    <s v="S001121"/>
    <x v="5"/>
    <s v="PO146484"/>
    <s v="GRN199168"/>
    <n v="50205993"/>
    <s v="1492 JUMPER BARS CJR NO COVER 8 3 POLE BLACK"/>
    <s v="Salford M5 4BE"/>
    <n v="103.6"/>
    <x v="2"/>
    <s v="Diesel"/>
    <n v="3.8331999999999998E-4"/>
  </r>
  <r>
    <d v="2023-05-01T00:00:00"/>
    <s v="S023120"/>
    <x v="104"/>
    <s v="PO144598"/>
    <s v="GRN187474"/>
    <n v="57200716"/>
    <s v="3/8&quot; BSP STRAIGHT FEMALE INSERT X 3/8&quot; HOSE TAIL"/>
    <s v="Warrington WA5 1DF"/>
    <n v="76.400000000000006"/>
    <x v="2"/>
    <s v="Diesel"/>
    <n v="2.8268E-4"/>
  </r>
  <r>
    <d v="2023-05-01T00:00:00"/>
    <s v="S023120"/>
    <x v="104"/>
    <s v="PO145650"/>
    <s v="GRN188113"/>
    <n v="85202642"/>
    <s v="1/4&quot; DOWTY WASHER"/>
    <s v="Warrington WA5 1DF"/>
    <n v="76.400000000000006"/>
    <x v="2"/>
    <s v="Diesel"/>
    <n v="2.8268E-4"/>
  </r>
  <r>
    <d v="2023-06-01T00:00:00"/>
    <s v="S023120"/>
    <x v="104"/>
    <s v="PO144314"/>
    <s v="GRN188526"/>
    <n v="101049703"/>
    <s v="ACTROS 5 - FIXED, SHORT BOOM HYDRAULIC KIT"/>
    <s v="Warrington WA5 1DF"/>
    <n v="76.400000000000006"/>
    <x v="2"/>
    <s v="Diesel"/>
    <n v="2.8268E-4"/>
  </r>
  <r>
    <d v="2023-06-01T00:00:00"/>
    <s v="S023120"/>
    <x v="104"/>
    <s v="PO144314"/>
    <s v="GRN189274"/>
    <n v="57207812"/>
    <s v="3/8TH NON RETURN VALVE LINES AND HOSES M968B"/>
    <s v="Warrington WA5 1DF"/>
    <n v="76.400000000000006"/>
    <x v="2"/>
    <s v="Diesel"/>
    <n v="2.8268E-4"/>
  </r>
  <r>
    <d v="2023-06-01T00:00:00"/>
    <s v="S023120"/>
    <x v="104"/>
    <s v="PO144314"/>
    <s v="GRN189681"/>
    <n v="101045373"/>
    <s v="TCU HOSE KIT - VAREX"/>
    <s v="Warrington WA5 1DF"/>
    <n v="76.400000000000006"/>
    <x v="2"/>
    <s v="Diesel"/>
    <n v="2.8268E-4"/>
  </r>
  <r>
    <d v="2023-10-01T00:00:00"/>
    <s v="S022767"/>
    <x v="2"/>
    <s v="PO144140"/>
    <s v="GRN199181"/>
    <n v="30202404"/>
    <s v="FLEXIBLE BATTERY CABLE 25mm - RED LEYLAND AUTO WOO"/>
    <s v="Huddersfield HD1 3ES"/>
    <n v="180"/>
    <x v="2"/>
    <s v="Diesel"/>
    <n v="6.6599999999999993E-4"/>
  </r>
  <r>
    <d v="2023-06-01T00:00:00"/>
    <s v="S023120"/>
    <x v="104"/>
    <s v="PO144314"/>
    <s v="GRN190708"/>
    <n v="101044078"/>
    <s v="1/2&quot; BSPP QUICK RELEASE COUPLING - FEMALE HOLMBURY"/>
    <s v="Warrington WA5 1DF"/>
    <n v="76.400000000000006"/>
    <x v="2"/>
    <s v="Diesel"/>
    <n v="2.8268E-4"/>
  </r>
  <r>
    <d v="2023-06-01T00:00:00"/>
    <s v="S023120"/>
    <x v="104"/>
    <s v="PO147017"/>
    <s v="GRN190826"/>
    <n v="101049613"/>
    <s v="ROTATING BOOM HYDRAULIC OPTION"/>
    <s v="Warrington WA5 1DF"/>
    <n v="76.400000000000006"/>
    <x v="2"/>
    <s v="Diesel"/>
    <n v="2.8268E-4"/>
  </r>
  <r>
    <d v="2023-07-01T00:00:00"/>
    <s v="S023120"/>
    <x v="104"/>
    <s v="PO144598"/>
    <s v="GRN191169"/>
    <n v="101044079"/>
    <s v="1/2&quot; BSPP QUICK RELEASE COUPLING - MALE HOLMBURY L"/>
    <s v="Warrington WA5 1DF"/>
    <n v="76.400000000000006"/>
    <x v="2"/>
    <s v="Diesel"/>
    <n v="2.8268E-4"/>
  </r>
  <r>
    <d v="2023-07-01T00:00:00"/>
    <s v="S023120"/>
    <x v="104"/>
    <s v="PO144476"/>
    <s v="GRN191171"/>
    <n v="57207812"/>
    <s v="3/8TH NON RETURN VALVE LINES AND HOSES M968B"/>
    <s v="Warrington WA5 1DF"/>
    <n v="76.400000000000006"/>
    <x v="2"/>
    <s v="Diesel"/>
    <n v="2.8268E-4"/>
  </r>
  <r>
    <d v="2023-10-01T00:00:00"/>
    <s v="S001571"/>
    <x v="10"/>
    <s v="PO144724"/>
    <s v="GRN199188"/>
    <n v="4245252"/>
    <s v="LASER SENSOR LMS111-10100"/>
    <s v="St Albans AL1 5BN"/>
    <n v="298"/>
    <x v="2"/>
    <s v="Diesel"/>
    <n v="1.1026E-3"/>
  </r>
  <r>
    <d v="2023-07-01T00:00:00"/>
    <s v="S023120"/>
    <x v="104"/>
    <s v="PO147035"/>
    <s v="GRN191372"/>
    <s v="360-1012-1"/>
    <s v="COMET CHILLER HOSE KIT"/>
    <s v="Warrington WA5 1DF"/>
    <n v="76.400000000000006"/>
    <x v="2"/>
    <s v="Diesel"/>
    <n v="2.8268E-4"/>
  </r>
  <r>
    <d v="2023-07-01T00:00:00"/>
    <s v="S023120"/>
    <x v="104"/>
    <s v="PO144314"/>
    <s v="GRN191396"/>
    <n v="101049703"/>
    <s v="ACTROS 5 - FIXED, SHORT BOOM HYDRAULIC KIT"/>
    <s v="Warrington WA5 1DF"/>
    <n v="76.400000000000006"/>
    <x v="2"/>
    <s v="Diesel"/>
    <n v="2.8268E-4"/>
  </r>
  <r>
    <d v="2023-08-01T00:00:00"/>
    <s v="S023120"/>
    <x v="104"/>
    <s v="PO144625"/>
    <s v="GRN193296"/>
    <n v="57207812"/>
    <s v="3/8TH NON RETURN VALVE LINES AND HOSES M968B"/>
    <s v="Warrington WA5 1DF"/>
    <n v="76.400000000000006"/>
    <x v="2"/>
    <s v="Diesel"/>
    <n v="2.8268E-4"/>
  </r>
  <r>
    <d v="2023-08-01T00:00:00"/>
    <s v="S023120"/>
    <x v="104"/>
    <s v="PO146754"/>
    <s v="GRN193724"/>
    <n v="101049604"/>
    <s v="LONG BOOM HYDRAULIC OPTION"/>
    <s v="Warrington WA5 1DF"/>
    <n v="76.400000000000006"/>
    <x v="2"/>
    <s v="Diesel"/>
    <n v="2.8268E-4"/>
  </r>
  <r>
    <d v="2023-08-01T00:00:00"/>
    <s v="S023120"/>
    <x v="104"/>
    <s v="PO144476"/>
    <s v="GRN193725"/>
    <n v="101045373"/>
    <s v="TCU HOSE KIT - VAREX"/>
    <s v="Warrington WA5 1DF"/>
    <n v="76.400000000000006"/>
    <x v="2"/>
    <s v="Diesel"/>
    <n v="2.8268E-4"/>
  </r>
  <r>
    <d v="2023-08-01T00:00:00"/>
    <s v="S023120"/>
    <x v="104"/>
    <s v="PO144161"/>
    <s v="GRN193727"/>
    <n v="57200717"/>
    <s v="3/8&quot; BSP SWEPT 90 DEG ELBOW X 3/8&quot; HOSE TAIL"/>
    <s v="Warrington WA5 1DF"/>
    <n v="76.400000000000006"/>
    <x v="2"/>
    <s v="Diesel"/>
    <n v="2.8268E-4"/>
  </r>
  <r>
    <d v="2023-10-01T00:00:00"/>
    <s v="S026889"/>
    <x v="35"/>
    <s v="PO149640"/>
    <s v="GRN199196"/>
    <s v="340-1585-1"/>
    <s v="HORIZ DET TRAY SIEMENS SHTMTL ASSY (INNER)"/>
    <s v="Stafford ST18 0PJ"/>
    <n v="50.6"/>
    <x v="2"/>
    <s v="Diesel"/>
    <n v="1.8722000000000001E-3"/>
  </r>
  <r>
    <d v="2023-08-01T00:00:00"/>
    <s v="S023120"/>
    <x v="104"/>
    <s v="PO144314"/>
    <s v="GRN193842"/>
    <n v="101049703"/>
    <s v="ACTROS 5 - FIXED, SHORT BOOM HYDRAULIC KIT"/>
    <s v="Warrington WA5 1DF"/>
    <n v="76.400000000000006"/>
    <x v="2"/>
    <s v="Diesel"/>
    <n v="2.8268E-4"/>
  </r>
  <r>
    <d v="2023-08-01T00:00:00"/>
    <s v="S023120"/>
    <x v="104"/>
    <s v="PO147754"/>
    <s v="GRN193845"/>
    <n v="101049604"/>
    <s v="LONG BOOM HYDRAULIC OPTION"/>
    <s v="Warrington WA5 1DF"/>
    <n v="76.400000000000006"/>
    <x v="2"/>
    <s v="Diesel"/>
    <n v="2.8268E-4"/>
  </r>
  <r>
    <d v="2023-09-01T00:00:00"/>
    <s v="S023120"/>
    <x v="104"/>
    <s v="PO148772"/>
    <s v="GRN196469"/>
    <n v="57207812"/>
    <s v="3/8TH NON RETURN VALVE LINES AND HOSES M968B"/>
    <s v="Warrington WA5 1DF"/>
    <n v="76.400000000000006"/>
    <x v="2"/>
    <s v="Diesel"/>
    <n v="2.8268E-4"/>
  </r>
  <r>
    <d v="2023-09-01T00:00:00"/>
    <s v="S023120"/>
    <x v="104"/>
    <s v="PO148261"/>
    <s v="GRN196988"/>
    <n v="101044078"/>
    <s v="1/2&quot; BSPP FEMALE PORTED ISO A FEMALE QUICK RELEASE"/>
    <s v="Warrington WA5 1DF"/>
    <n v="76.400000000000006"/>
    <x v="2"/>
    <s v="Diesel"/>
    <n v="2.8268E-4"/>
  </r>
  <r>
    <d v="2023-10-01T00:00:00"/>
    <s v="S023120"/>
    <x v="104"/>
    <s v="PO148261"/>
    <s v="GRN199319"/>
    <n v="101049604"/>
    <s v="LONG BOOM HYDRAULIC OPTION"/>
    <s v="Warrington WA5 1DF"/>
    <n v="76.400000000000006"/>
    <x v="2"/>
    <s v="Diesel"/>
    <n v="2.8268E-4"/>
  </r>
  <r>
    <d v="2023-10-01T00:00:00"/>
    <s v="S023120"/>
    <x v="104"/>
    <s v="PO148958"/>
    <s v="GRN199511"/>
    <n v="101044078"/>
    <s v="1/2&quot; BSPP FEMALE PORTED ISO A FEMALE QUICK RELEASE"/>
    <s v="Warrington WA5 1DF"/>
    <n v="76.400000000000006"/>
    <x v="2"/>
    <s v="Diesel"/>
    <n v="2.8268E-4"/>
  </r>
  <r>
    <d v="2023-09-01T00:00:00"/>
    <s v="S002239"/>
    <x v="17"/>
    <s v="PO143492"/>
    <s v="GRN196533"/>
    <n v="101022020"/>
    <s v="TCU - HV, 3.0 ton, -40 to +55 C"/>
    <s v="UT 84104"/>
    <n v="4725"/>
    <x v="4"/>
    <s v="Aviation"/>
    <n v="8.3086819200000015"/>
  </r>
  <r>
    <d v="2023-10-01T00:00:00"/>
    <s v="S023120"/>
    <x v="104"/>
    <s v="PO148772"/>
    <s v="GRN199769"/>
    <n v="101044079"/>
    <s v="1/2&quot; BSPP QUICK RELEASE COUPLING - MALE"/>
    <s v="Warrington WA5 1DF"/>
    <n v="76.400000000000006"/>
    <x v="2"/>
    <s v="Diesel"/>
    <n v="2.8268E-4"/>
  </r>
  <r>
    <d v="2023-10-01T00:00:00"/>
    <s v="S023120"/>
    <x v="104"/>
    <s v="PO144161"/>
    <s v="GRN199782"/>
    <n v="57200717"/>
    <s v="3/8&quot; BSP SWEPT 90 DEG ELBOW X 3/8&quot; HOSE TAIL"/>
    <s v="Warrington WA5 1DF"/>
    <n v="76.400000000000006"/>
    <x v="2"/>
    <s v="Diesel"/>
    <n v="2.8268E-4"/>
  </r>
  <r>
    <d v="2023-10-01T00:00:00"/>
    <s v="S023120"/>
    <x v="104"/>
    <s v="PO149035"/>
    <s v="GRN199787"/>
    <s v="363-1114-1"/>
    <s v="T60 HYDRAULIC DRIVE/ STEER OPTION"/>
    <s v="Warrington WA5 1DF"/>
    <n v="76.400000000000006"/>
    <x v="2"/>
    <s v="Diesel"/>
    <n v="2.8268E-4"/>
  </r>
  <r>
    <d v="2023-10-01T00:00:00"/>
    <s v="S023120"/>
    <x v="104"/>
    <s v="PO150170"/>
    <s v="GRN200530"/>
    <n v="85200930"/>
    <s v="3/8&quot; DOWTY WASHER"/>
    <s v="Warrington WA5 1DF"/>
    <n v="76.400000000000006"/>
    <x v="2"/>
    <s v="Diesel"/>
    <n v="2.8268E-4"/>
  </r>
  <r>
    <d v="2023-10-01T00:00:00"/>
    <s v="S023120"/>
    <x v="104"/>
    <s v="PO149679"/>
    <s v="GRN200533"/>
    <s v="360-1023-1"/>
    <s v="COMET CHILLER FILTER HOSE KIT"/>
    <s v="Warrington WA5 1DF"/>
    <n v="76.400000000000006"/>
    <x v="2"/>
    <s v="Diesel"/>
    <n v="2.8268E-4"/>
  </r>
  <r>
    <d v="2023-11-01T00:00:00"/>
    <s v="S023120"/>
    <x v="104"/>
    <s v="PO148793"/>
    <s v="GRN202101"/>
    <n v="101049613"/>
    <s v="ROTATING BOOM HYDRAULIC OPTION"/>
    <s v="Warrington WA5 1DF"/>
    <n v="76.400000000000006"/>
    <x v="2"/>
    <s v="Diesel"/>
    <n v="2.8268E-4"/>
  </r>
  <r>
    <d v="2023-11-01T00:00:00"/>
    <s v="S023120"/>
    <x v="104"/>
    <s v="PO151186"/>
    <s v="GRN202440"/>
    <s v="360-1023-1"/>
    <s v="COMET CHILLER FILTER HOSE KIT"/>
    <s v="Warrington WA5 1DF"/>
    <n v="76.400000000000006"/>
    <x v="2"/>
    <s v="Diesel"/>
    <n v="2.8268E-4"/>
  </r>
  <r>
    <d v="2023-11-01T00:00:00"/>
    <s v="S023120"/>
    <x v="104"/>
    <s v="PO148958"/>
    <s v="GRN202443"/>
    <n v="85202641"/>
    <s v="1/2&quot; DOWTY WASHER"/>
    <s v="Warrington WA5 1DF"/>
    <n v="76.400000000000006"/>
    <x v="2"/>
    <s v="Diesel"/>
    <n v="2.8268E-4"/>
  </r>
  <r>
    <d v="2023-11-01T00:00:00"/>
    <s v="S023120"/>
    <x v="104"/>
    <s v="PO148772"/>
    <s v="GRN202445"/>
    <n v="57207812"/>
    <s v="3/8TH NON RETURN VALVE LINES AND HOSES M968B"/>
    <s v="Warrington WA5 1DF"/>
    <n v="76.400000000000006"/>
    <x v="2"/>
    <s v="Diesel"/>
    <n v="2.8268E-4"/>
  </r>
  <r>
    <d v="2023-11-01T00:00:00"/>
    <s v="S023120"/>
    <x v="104"/>
    <s v="PO149893"/>
    <s v="GRN202643"/>
    <n v="101040470"/>
    <s v="TCU HOSE KIT - ACTROS 5 FIXED, ETM SHORTENED"/>
    <s v="Warrington WA5 1DF"/>
    <n v="76.400000000000006"/>
    <x v="2"/>
    <s v="Diesel"/>
    <n v="2.8268E-4"/>
  </r>
  <r>
    <d v="2023-11-01T00:00:00"/>
    <s v="S023120"/>
    <x v="104"/>
    <s v="PO148958"/>
    <s v="GRN203019"/>
    <n v="101045373"/>
    <s v="TCU HOSE KIT - VAREX"/>
    <s v="Warrington WA5 1DF"/>
    <n v="76.400000000000006"/>
    <x v="2"/>
    <s v="Diesel"/>
    <n v="2.8268E-4"/>
  </r>
  <r>
    <d v="2023-11-01T00:00:00"/>
    <s v="S023120"/>
    <x v="104"/>
    <s v="PO148772"/>
    <s v="GRN203020"/>
    <s v="360-1012-1"/>
    <s v="COMET CHILLER HOSE KIT"/>
    <s v="Warrington WA5 1DF"/>
    <n v="76.400000000000006"/>
    <x v="2"/>
    <s v="Diesel"/>
    <n v="2.8268E-4"/>
  </r>
  <r>
    <d v="2023-12-01T00:00:00"/>
    <s v="S023120"/>
    <x v="104"/>
    <s v="PO151480"/>
    <s v="GRN203746"/>
    <n v="57200716"/>
    <s v="3/8&quot; BSP STRAIGHT FEMALE INSERT X 3/8&quot; HOSE TAIL"/>
    <s v="Warrington WA5 1DF"/>
    <n v="76.400000000000006"/>
    <x v="2"/>
    <s v="Diesel"/>
    <n v="2.8268E-4"/>
  </r>
  <r>
    <d v="2023-12-01T00:00:00"/>
    <s v="S023120"/>
    <x v="104"/>
    <s v="PO148772"/>
    <s v="GRN203752"/>
    <n v="101044079"/>
    <s v="1/2&quot; BSPP QUICK RELEASE COUPLING - MALE"/>
    <s v="Warrington WA5 1DF"/>
    <n v="76.400000000000006"/>
    <x v="2"/>
    <s v="Diesel"/>
    <n v="2.8268E-4"/>
  </r>
  <r>
    <d v="2023-12-01T00:00:00"/>
    <s v="S023120"/>
    <x v="104"/>
    <s v="PO148958"/>
    <s v="GRN203761"/>
    <n v="101044078"/>
    <s v="1/2&quot; BSPP FEMALE PORTED ISO A FEMALE QUICK RELEASE"/>
    <s v="Warrington WA5 1DF"/>
    <n v="76.400000000000006"/>
    <x v="2"/>
    <s v="Diesel"/>
    <n v="2.8268E-4"/>
  </r>
  <r>
    <d v="2023-12-01T00:00:00"/>
    <s v="S023120"/>
    <x v="104"/>
    <s v="PO149893"/>
    <s v="GRN203774"/>
    <s v="363-1106-1"/>
    <s v="T60 - FIXED, SHORT BOOM, DRIVE/ STEER HYDRAULIC KI"/>
    <s v="Warrington WA5 1DF"/>
    <n v="76.400000000000006"/>
    <x v="2"/>
    <s v="Diesel"/>
    <n v="2.8268E-4"/>
  </r>
  <r>
    <d v="2023-12-01T00:00:00"/>
    <s v="S023120"/>
    <x v="104"/>
    <s v="PO149679"/>
    <s v="GRN204151"/>
    <s v="360-1023-1"/>
    <s v="COMET CHILLER FILTER HOSE KIT"/>
    <s v="Warrington WA5 1DF"/>
    <n v="76.400000000000006"/>
    <x v="2"/>
    <s v="Diesel"/>
    <n v="2.8268E-4"/>
  </r>
  <r>
    <d v="2023-10-01T00:00:00"/>
    <s v="S023222"/>
    <x v="11"/>
    <s v="PO146369"/>
    <s v="GRN199243"/>
    <s v="11700-5344"/>
    <s v="CABLE 1.2 METER RJ45S TO RJ45S CAT5E"/>
    <s v="Wickford SS11 8YT"/>
    <n v="390"/>
    <x v="2"/>
    <s v="Diesel"/>
    <n v="1.4430000000000001E-3"/>
  </r>
  <r>
    <d v="2023-12-01T00:00:00"/>
    <s v="S023120"/>
    <x v="104"/>
    <s v="PO149893"/>
    <s v="GRN204233"/>
    <n v="57200717"/>
    <s v="3/8&quot; BSP SWEPT 90 DEG ELBOW X 3/8&quot; HOSE TAIL"/>
    <s v="Warrington WA5 1DF"/>
    <n v="76.400000000000006"/>
    <x v="2"/>
    <s v="Diesel"/>
    <n v="2.8268E-4"/>
  </r>
  <r>
    <d v="2023-12-01T00:00:00"/>
    <s v="S023120"/>
    <x v="104"/>
    <s v="PO148958"/>
    <s v="GRN204896"/>
    <n v="101044078"/>
    <s v="1/2&quot; BSPP FEMALE PORTED ISO A FEMALE QUICK RELEASE"/>
    <s v="Warrington WA5 1DF"/>
    <n v="76.400000000000006"/>
    <x v="2"/>
    <s v="Diesel"/>
    <n v="2.8268E-4"/>
  </r>
  <r>
    <d v="2023-02-01T00:00:00"/>
    <s v="S026499"/>
    <x v="105"/>
    <s v="PO140519"/>
    <s v="GRN181550"/>
    <s v="350-1028-1"/>
    <s v="ASSY ECHAIN 27 METERS (90 FT)"/>
    <s v="Nottingham NG15 0DX"/>
    <n v="133.4"/>
    <x v="2"/>
    <s v="Diesel"/>
    <n v="4.9357999999999997E-4"/>
  </r>
  <r>
    <d v="2023-10-01T00:00:00"/>
    <s v="S023222"/>
    <x v="11"/>
    <s v="PO146369"/>
    <s v="GRN199247"/>
    <s v="11700-7057"/>
    <s v="E-STOP BUTTON REAR MNT 40MM NON ILLUMINATED 2 NC M"/>
    <s v="Wickford SS11 8YT"/>
    <n v="390"/>
    <x v="2"/>
    <s v="Diesel"/>
    <n v="1.4430000000000001E-3"/>
  </r>
  <r>
    <d v="2023-03-01T00:00:00"/>
    <s v="S026499"/>
    <x v="105"/>
    <s v="PO141159"/>
    <s v="GRN182960"/>
    <s v="350-1028-1"/>
    <s v="ASSY ECHAIN 27 METERS (90 FT)"/>
    <s v="Nottingham NG15 0DX"/>
    <n v="133.4"/>
    <x v="2"/>
    <s v="Diesel"/>
    <n v="4.9357999999999997E-4"/>
  </r>
  <r>
    <d v="2023-03-01T00:00:00"/>
    <s v="S026499"/>
    <x v="105"/>
    <s v="PO141159"/>
    <s v="GRN183785"/>
    <s v="350-1028-1"/>
    <s v="ASSY ECHAIN 27 METERS (90 FT)"/>
    <s v="Nottingham NG15 0DX"/>
    <n v="133.4"/>
    <x v="2"/>
    <s v="Diesel"/>
    <n v="4.9357999999999997E-4"/>
  </r>
  <r>
    <d v="2023-10-01T00:00:00"/>
    <s v="S023222"/>
    <x v="11"/>
    <s v="PO145672"/>
    <s v="GRN199251"/>
    <s v="11700-7057"/>
    <s v="E-STOP BUTTON REAR MNT 40MM NON ILLUMINATED 2 NC M"/>
    <s v="Wickford SS11 8YT"/>
    <n v="390"/>
    <x v="2"/>
    <s v="Diesel"/>
    <n v="1.4430000000000001E-3"/>
  </r>
  <r>
    <d v="2023-03-01T00:00:00"/>
    <s v="S026499"/>
    <x v="105"/>
    <s v="PO141159"/>
    <s v="GRN184349"/>
    <s v="350-1028-1"/>
    <s v="ASSY ECHAIN 27 METERS (90 FT)"/>
    <s v="Nottingham NG15 0DX"/>
    <n v="133.4"/>
    <x v="2"/>
    <s v="Diesel"/>
    <n v="4.9357999999999997E-4"/>
  </r>
  <r>
    <d v="2023-04-01T00:00:00"/>
    <s v="S026499"/>
    <x v="105"/>
    <s v="PO141159"/>
    <s v="GRN186253"/>
    <s v="350-1028-1"/>
    <s v="ASSY ECHAIN 27 METERS (90 FT)"/>
    <s v="Nottingham NG15 0DX"/>
    <n v="133.4"/>
    <x v="2"/>
    <s v="Diesel"/>
    <n v="4.9357999999999997E-4"/>
  </r>
  <r>
    <d v="2023-05-01T00:00:00"/>
    <s v="S026499"/>
    <x v="105"/>
    <s v="PO141159"/>
    <s v="GRN186693"/>
    <s v="350-1028-1"/>
    <s v="ASSY ECHAIN 27 METERS (90 FT)"/>
    <s v="Nottingham NG15 0DX"/>
    <n v="133.4"/>
    <x v="2"/>
    <s v="Diesel"/>
    <n v="4.9357999999999997E-4"/>
  </r>
  <r>
    <d v="2023-10-01T00:00:00"/>
    <s v="S023222"/>
    <x v="11"/>
    <s v="PO149851"/>
    <s v="GRN199256"/>
    <n v="101027049"/>
    <s v="POWER CABLE PUR JACKET RKM52-10-RSM52 - 10M"/>
    <s v="Wickford SS11 8YT"/>
    <n v="390"/>
    <x v="2"/>
    <s v="Diesel"/>
    <n v="1.4430000000000001E-3"/>
  </r>
  <r>
    <d v="2023-10-01T00:00:00"/>
    <s v="S023222"/>
    <x v="11"/>
    <s v="PO140484"/>
    <s v="GRN199257"/>
    <s v="11700-0736"/>
    <s v="E-STOP SWITCH"/>
    <s v="Wickford SS11 8YT"/>
    <n v="390"/>
    <x v="2"/>
    <s v="Diesel"/>
    <n v="1.4430000000000001E-3"/>
  </r>
  <r>
    <d v="2023-05-01T00:00:00"/>
    <s v="S026499"/>
    <x v="105"/>
    <s v="PO142256"/>
    <s v="GRN187064"/>
    <s v="350-1028-1"/>
    <s v="ASSY ECHAIN 27 METERS (90 FT)"/>
    <s v="Nottingham NG15 0DX"/>
    <n v="133.4"/>
    <x v="2"/>
    <s v="Diesel"/>
    <n v="4.9357999999999997E-4"/>
  </r>
  <r>
    <d v="2023-06-01T00:00:00"/>
    <s v="S026499"/>
    <x v="105"/>
    <s v="PO146770"/>
    <s v="GRN190460"/>
    <s v="11701-2625"/>
    <s v="CABLE CARRIER 1665.040.075.120"/>
    <s v="Nottingham NG15 0DX"/>
    <n v="133.4"/>
    <x v="2"/>
    <s v="Diesel"/>
    <n v="4.9357999999999997E-4"/>
  </r>
  <r>
    <d v="2023-10-01T00:00:00"/>
    <s v="S023222"/>
    <x v="11"/>
    <s v="PO147446"/>
    <s v="GRN199260"/>
    <n v="101027049"/>
    <s v="POWER CABLE PUR JACKET RKM52-10-RSM52 - 10M"/>
    <s v="Wickford SS11 8YT"/>
    <n v="390"/>
    <x v="2"/>
    <s v="Diesel"/>
    <n v="1.4430000000000001E-3"/>
  </r>
  <r>
    <d v="2023-10-01T00:00:00"/>
    <s v="S023222"/>
    <x v="11"/>
    <s v="PO147446"/>
    <s v="GRN199261"/>
    <n v="101027049"/>
    <s v="POWER CABLE PUR JACKET RKM52-10-RSM52 - 10M"/>
    <s v="Wickford SS11 8YT"/>
    <n v="390"/>
    <x v="2"/>
    <s v="Diesel"/>
    <n v="1.4430000000000001E-3"/>
  </r>
  <r>
    <d v="2023-09-01T00:00:00"/>
    <s v="S026499"/>
    <x v="105"/>
    <s v="PO147990"/>
    <s v="GRN196935"/>
    <n v="101046399"/>
    <s v="ECHAIN ASSEMBLY 47 METERS (155 FT)"/>
    <s v="Nottingham NG15 0DX"/>
    <n v="133.4"/>
    <x v="2"/>
    <s v="Diesel"/>
    <n v="4.9357999999999997E-4"/>
  </r>
  <r>
    <d v="2023-10-01T00:00:00"/>
    <s v="S023222"/>
    <x v="11"/>
    <s v="PO148814"/>
    <s v="GRN199263"/>
    <n v="101027072"/>
    <s v="POWER CABLE PUR JACKET RKM52-1-RSM52 - 1M LONG"/>
    <s v="Wickford SS11 8YT"/>
    <n v="390"/>
    <x v="2"/>
    <s v="Diesel"/>
    <n v="1.4430000000000001E-3"/>
  </r>
  <r>
    <d v="2023-01-01T00:00:00"/>
    <s v="S023617"/>
    <x v="106"/>
    <s v="PO141070"/>
    <s v="GRN179043"/>
    <n v="23202263"/>
    <s v="GANTRY/PORTAL CABLE MANAGEMENT FASTENER KIT (BOF)"/>
    <s v="Nottingham NG15 0DX"/>
    <n v="126.2"/>
    <x v="1"/>
    <s v="Diesel"/>
    <n v="4.6693999999999999E-2"/>
  </r>
  <r>
    <d v="2023-01-01T00:00:00"/>
    <s v="S023617"/>
    <x v="106"/>
    <s v="PO142459"/>
    <s v="GRN179422"/>
    <s v="11561-0482"/>
    <s v="SCREW BTNMS SKT M10X25MM SST"/>
    <s v="Nottingham NG15 0DX"/>
    <n v="126.2"/>
    <x v="1"/>
    <s v="Diesel"/>
    <n v="4.6693999999999999E-2"/>
  </r>
  <r>
    <d v="2023-02-01T00:00:00"/>
    <s v="S023617"/>
    <x v="106"/>
    <s v="PO142745"/>
    <s v="GRN180301"/>
    <s v="11562-0075"/>
    <s v="NUT HEX 1/2-13 SST"/>
    <s v="Nottingham NG15 0DX"/>
    <n v="126.2"/>
    <x v="1"/>
    <s v="Diesel"/>
    <n v="4.6693999999999999E-2"/>
  </r>
  <r>
    <d v="2023-02-01T00:00:00"/>
    <s v="S023617"/>
    <x v="106"/>
    <s v="PO140796"/>
    <s v="GRN180303"/>
    <n v="85212840"/>
    <s v="M10 X 25 HEX SOCKET HD CAP SCREW 12.9"/>
    <s v="Nottingham NG15 0DX"/>
    <n v="126.2"/>
    <x v="1"/>
    <s v="Diesel"/>
    <n v="4.6693999999999999E-2"/>
  </r>
  <r>
    <d v="2023-02-01T00:00:00"/>
    <s v="S023617"/>
    <x v="106"/>
    <s v="PO141452"/>
    <s v="GRN180455"/>
    <n v="85258615"/>
    <s v="M3 X 25 POZI PAN HEAD SCREW A2"/>
    <s v="Nottingham NG15 0DX"/>
    <n v="126.2"/>
    <x v="1"/>
    <s v="Diesel"/>
    <n v="4.6693999999999999E-2"/>
  </r>
  <r>
    <d v="2023-10-01T00:00:00"/>
    <s v="S023222"/>
    <x v="11"/>
    <s v="PO149920"/>
    <s v="GRN199271"/>
    <n v="101027050"/>
    <s v="COMPACT MULTIPROTOCOL I/O MODULE TBEN-L1-16DXP"/>
    <s v="Wickford SS11 8YT"/>
    <n v="390"/>
    <x v="2"/>
    <s v="Diesel"/>
    <n v="1.4430000000000001E-3"/>
  </r>
  <r>
    <d v="2023-02-01T00:00:00"/>
    <s v="S023617"/>
    <x v="106"/>
    <s v="PO142745"/>
    <s v="GRN180796"/>
    <s v="11700-8976"/>
    <s v="WEDGE ANCHOR 1/2 THREAD X 8 1/2 LG"/>
    <s v="Nottingham NG15 0DX"/>
    <n v="126.2"/>
    <x v="1"/>
    <s v="Diesel"/>
    <n v="4.6693999999999999E-2"/>
  </r>
  <r>
    <d v="2023-02-01T00:00:00"/>
    <s v="S023617"/>
    <x v="106"/>
    <s v="PO142000"/>
    <s v="GRN181864"/>
    <n v="85213171"/>
    <s v="M6 x 16 HEX SOCKET HD CAP SCREW GRADE A2-70"/>
    <s v="Nottingham NG15 0DX"/>
    <n v="126.2"/>
    <x v="1"/>
    <s v="Diesel"/>
    <n v="4.6693999999999999E-2"/>
  </r>
  <r>
    <d v="2023-03-01T00:00:00"/>
    <s v="S023617"/>
    <x v="106"/>
    <s v="PO143110"/>
    <s v="GRN182595"/>
    <s v="11700-5179"/>
    <s v="WASHER FLAT M20 GEOMET 500B"/>
    <s v="Nottingham NG15 0DX"/>
    <n v="126.2"/>
    <x v="1"/>
    <s v="Diesel"/>
    <n v="4.6693999999999999E-2"/>
  </r>
  <r>
    <d v="2023-10-01T00:00:00"/>
    <s v="S023222"/>
    <x v="11"/>
    <s v="PO145483"/>
    <s v="GRN199277"/>
    <s v="11554-0683"/>
    <s v="CONN EURO MALE WIREABLE"/>
    <s v="Wickford SS11 8YT"/>
    <n v="390"/>
    <x v="2"/>
    <s v="Diesel"/>
    <n v="1.4430000000000001E-3"/>
  </r>
  <r>
    <d v="2023-03-01T00:00:00"/>
    <s v="S023617"/>
    <x v="106"/>
    <s v="PO143110"/>
    <s v="GRN183024"/>
    <n v="23202263"/>
    <s v="GANTRY/PORTAL CABLE MANAGEMENT FASTENER KIT (BOF)"/>
    <s v="Nottingham NG15 0DX"/>
    <n v="126.2"/>
    <x v="1"/>
    <s v="Diesel"/>
    <n v="4.6693999999999999E-2"/>
  </r>
  <r>
    <d v="2023-03-01T00:00:00"/>
    <s v="S023617"/>
    <x v="106"/>
    <s v="PO142647"/>
    <s v="GRN183030"/>
    <n v="85213418"/>
    <s v="M8 NYLON INSERT NUT GRADE A2-70"/>
    <s v="Nottingham NG15 0DX"/>
    <n v="126.2"/>
    <x v="1"/>
    <s v="Diesel"/>
    <n v="4.6693999999999999E-2"/>
  </r>
  <r>
    <d v="2023-10-01T00:00:00"/>
    <s v="S023222"/>
    <x v="11"/>
    <s v="PO143744"/>
    <s v="GRN199280"/>
    <s v="11700-5348"/>
    <s v="CABLE 2.0 METER RJ45S TO RJ45S CAT5E"/>
    <s v="Wickford SS11 8YT"/>
    <n v="390"/>
    <x v="2"/>
    <s v="Diesel"/>
    <n v="1.4430000000000001E-3"/>
  </r>
  <r>
    <d v="2023-10-01T00:00:00"/>
    <s v="S023222"/>
    <x v="11"/>
    <s v="PO146009"/>
    <s v="GRN199282"/>
    <n v="101027930"/>
    <s v="ETHERNET CABLE 4 PIN M12 MALE - 2M LONG"/>
    <s v="Wickford SS11 8YT"/>
    <n v="390"/>
    <x v="2"/>
    <s v="Diesel"/>
    <n v="1.4430000000000001E-3"/>
  </r>
  <r>
    <d v="2023-10-01T00:00:00"/>
    <s v="S023222"/>
    <x v="11"/>
    <s v="PO149137"/>
    <s v="GRN199283"/>
    <n v="21203605"/>
    <s v="SURECROSS DX80 PROGRAMMING TOOL/ADAPTOR CABLE"/>
    <s v="Wickford SS11 8YT"/>
    <n v="390"/>
    <x v="2"/>
    <s v="Diesel"/>
    <n v="1.4430000000000001E-3"/>
  </r>
  <r>
    <d v="2023-10-01T00:00:00"/>
    <s v="S023222"/>
    <x v="11"/>
    <s v="PO147263"/>
    <s v="GRN199286"/>
    <n v="101027016"/>
    <s v="MULTIPROTOCOL STATION BLCEN-8M12LT-4AI-VI-8XSG-P"/>
    <s v="Wickford SS11 8YT"/>
    <n v="390"/>
    <x v="2"/>
    <s v="Diesel"/>
    <n v="1.4430000000000001E-3"/>
  </r>
  <r>
    <d v="2023-10-01T00:00:00"/>
    <s v="S023222"/>
    <x v="11"/>
    <s v="PO147860"/>
    <s v="GRN199287"/>
    <n v="101027700"/>
    <s v="5-PIN M12/EURO STYLE CORDSET STRAIGHT - 9.14M LONG"/>
    <s v="Wickford SS11 8YT"/>
    <n v="390"/>
    <x v="2"/>
    <s v="Diesel"/>
    <n v="1.4430000000000001E-3"/>
  </r>
  <r>
    <d v="2023-03-01T00:00:00"/>
    <s v="S023617"/>
    <x v="106"/>
    <s v="PO143436"/>
    <s v="GRN183031"/>
    <n v="85213558"/>
    <s v="M8 FLAT WASHER FORM B A2"/>
    <s v="Nottingham NG15 0DX"/>
    <n v="126.2"/>
    <x v="1"/>
    <s v="Diesel"/>
    <n v="4.6693999999999999E-2"/>
  </r>
  <r>
    <d v="2023-03-01T00:00:00"/>
    <s v="S023617"/>
    <x v="106"/>
    <s v="PO144094"/>
    <s v="GRN183034"/>
    <n v="101048198"/>
    <s v="M10 WASHER LARGE (DIN 9021) A2"/>
    <s v="Nottingham NG15 0DX"/>
    <n v="126.2"/>
    <x v="1"/>
    <s v="Diesel"/>
    <n v="4.6693999999999999E-2"/>
  </r>
  <r>
    <d v="2023-03-01T00:00:00"/>
    <s v="S023617"/>
    <x v="106"/>
    <s v="PO143110"/>
    <s v="GRN183535"/>
    <n v="23202263"/>
    <s v="GANTRY/PORTAL CABLE MANAGEMENT FASTENER KIT (BOF)"/>
    <s v="Nottingham NG15 0DX"/>
    <n v="126.2"/>
    <x v="1"/>
    <s v="Diesel"/>
    <n v="4.6693999999999999E-2"/>
  </r>
  <r>
    <d v="2023-03-01T00:00:00"/>
    <s v="S023617"/>
    <x v="106"/>
    <s v="PO141549"/>
    <s v="GRN183613"/>
    <n v="85212122"/>
    <s v="M6 X 65 HEXAGON HEAD SCREW GRADE A2-70"/>
    <s v="Nottingham NG15 0DX"/>
    <n v="126.2"/>
    <x v="1"/>
    <s v="Diesel"/>
    <n v="4.6693999999999999E-2"/>
  </r>
  <r>
    <d v="2023-03-01T00:00:00"/>
    <s v="S023617"/>
    <x v="106"/>
    <s v="PO143436"/>
    <s v="GRN184071"/>
    <n v="101009927"/>
    <s v="5/32 &quot; (4MM) DIA X 11MM LONG BLIND RIVET ALUMINIUM"/>
    <s v="Nottingham NG15 0DX"/>
    <n v="126.2"/>
    <x v="1"/>
    <s v="Diesel"/>
    <n v="4.6693999999999999E-2"/>
  </r>
  <r>
    <d v="2023-04-01T00:00:00"/>
    <s v="S023617"/>
    <x v="106"/>
    <s v="PO143436"/>
    <s v="GRN184658"/>
    <n v="23202263"/>
    <s v="GANTRY/PORTAL CABLE MANAGEMENT FASTENER KIT (BOF)"/>
    <s v="Nottingham NG15 0DX"/>
    <n v="126.2"/>
    <x v="1"/>
    <s v="Diesel"/>
    <n v="4.6693999999999999E-2"/>
  </r>
  <r>
    <d v="2023-10-01T00:00:00"/>
    <s v="S001121"/>
    <x v="5"/>
    <s v="PO147831"/>
    <s v="GRN199294"/>
    <s v="11700-5551"/>
    <s v="AB POINT I/O MODULE WITH 8 CONFIGURABLE 24V DC POI"/>
    <s v="Salford M5 4BE"/>
    <n v="103.6"/>
    <x v="2"/>
    <s v="Diesel"/>
    <n v="3.8331999999999998E-4"/>
  </r>
  <r>
    <d v="2023-04-01T00:00:00"/>
    <s v="S023617"/>
    <x v="106"/>
    <s v="PO144798"/>
    <s v="GRN185317"/>
    <n v="85211351"/>
    <s v="M5 x 16 HEX SOCKET CSK HD SCREW GRADE A2-70"/>
    <s v="Nottingham NG15 0DX"/>
    <n v="126.2"/>
    <x v="1"/>
    <s v="Diesel"/>
    <n v="4.6693999999999999E-2"/>
  </r>
  <r>
    <d v="2023-04-01T00:00:00"/>
    <s v="S023617"/>
    <x v="106"/>
    <s v="PO143436"/>
    <s v="GRN185413"/>
    <n v="101009897"/>
    <s v="M8 X 25 CUP SQUARE BOLT (MUSHROOM) A2"/>
    <s v="Nottingham NG15 0DX"/>
    <n v="126.2"/>
    <x v="1"/>
    <s v="Diesel"/>
    <n v="4.6693999999999999E-2"/>
  </r>
  <r>
    <d v="2023-04-01T00:00:00"/>
    <s v="S023617"/>
    <x v="106"/>
    <s v="PO144583"/>
    <s v="GRN185748"/>
    <n v="85258615"/>
    <s v="M3 X 25 POZI PAN HEAD SCREW A2"/>
    <s v="Nottingham NG15 0DX"/>
    <n v="126.2"/>
    <x v="1"/>
    <s v="Diesel"/>
    <n v="4.6693999999999999E-2"/>
  </r>
  <r>
    <d v="2023-04-01T00:00:00"/>
    <s v="S023617"/>
    <x v="106"/>
    <s v="PO144851"/>
    <s v="GRN185833"/>
    <n v="85207424"/>
    <s v="M5 X 35 HEXAGON SOCKET BUTTON HEAD SCREW A2-70"/>
    <s v="Nottingham NG15 0DX"/>
    <n v="126.2"/>
    <x v="1"/>
    <s v="Diesel"/>
    <n v="4.6693999999999999E-2"/>
  </r>
  <r>
    <d v="2023-04-01T00:00:00"/>
    <s v="S023617"/>
    <x v="106"/>
    <s v="PO145394"/>
    <s v="GRN186039"/>
    <n v="85207424"/>
    <s v="M5 X 35 HEXAGON SOCKET BUTTON HEAD SCREW A2-70"/>
    <s v="Nottingham NG15 0DX"/>
    <n v="126.2"/>
    <x v="1"/>
    <s v="Diesel"/>
    <n v="4.6693999999999999E-2"/>
  </r>
  <r>
    <d v="2023-04-01T00:00:00"/>
    <s v="S023617"/>
    <x v="106"/>
    <s v="PO144989"/>
    <s v="GRN186187"/>
    <n v="85211351"/>
    <s v="M5 x 16 HEX SOCKET CSK HD SCREW GRADE A2-70"/>
    <s v="Nottingham NG15 0DX"/>
    <n v="126.2"/>
    <x v="1"/>
    <s v="Diesel"/>
    <n v="4.6693999999999999E-2"/>
  </r>
  <r>
    <d v="2023-04-01T00:00:00"/>
    <s v="S023617"/>
    <x v="106"/>
    <s v="PO144283"/>
    <s v="GRN186194"/>
    <s v="11700-5163"/>
    <s v="THREADED ROD M30MX3.5 316 SST 300MMLG"/>
    <s v="Nottingham NG15 0DX"/>
    <n v="126.2"/>
    <x v="1"/>
    <s v="Diesel"/>
    <n v="4.6693999999999999E-2"/>
  </r>
  <r>
    <d v="2023-04-01T00:00:00"/>
    <s v="S023617"/>
    <x v="106"/>
    <s v="PO144283"/>
    <s v="GRN186195"/>
    <s v="11700-5179"/>
    <s v="WASHER FLAT M20 GEOMET 500B"/>
    <s v="Nottingham NG15 0DX"/>
    <n v="126.2"/>
    <x v="1"/>
    <s v="Diesel"/>
    <n v="4.6693999999999999E-2"/>
  </r>
  <r>
    <d v="2023-04-01T00:00:00"/>
    <s v="S023617"/>
    <x v="106"/>
    <s v="PO145343"/>
    <s v="GRN186198"/>
    <n v="85211353"/>
    <s v="M5 x 25 HEXAGON SOCKET CSK HEAD SCREW GRADE A2-70"/>
    <s v="Nottingham NG15 0DX"/>
    <n v="126.2"/>
    <x v="1"/>
    <s v="Diesel"/>
    <n v="4.6693999999999999E-2"/>
  </r>
  <r>
    <d v="2023-04-01T00:00:00"/>
    <s v="S023617"/>
    <x v="106"/>
    <s v="PO144283"/>
    <s v="GRN186220"/>
    <n v="85211353"/>
    <s v="M5 x 25 HEXAGON SOCKET CSK HEAD SCREW GRADE A2-70"/>
    <s v="Nottingham NG15 0DX"/>
    <n v="126.2"/>
    <x v="1"/>
    <s v="Diesel"/>
    <n v="4.6693999999999999E-2"/>
  </r>
  <r>
    <d v="2023-04-01T00:00:00"/>
    <s v="S023617"/>
    <x v="106"/>
    <s v="PO145516"/>
    <s v="GRN186313"/>
    <n v="85213459"/>
    <s v="M4 x 12 HEXAGON SOCKET BUTTON HEAD SCREW A2-70"/>
    <s v="Nottingham NG15 0DX"/>
    <n v="126.2"/>
    <x v="1"/>
    <s v="Diesel"/>
    <n v="4.6693999999999999E-2"/>
  </r>
  <r>
    <d v="2023-05-01T00:00:00"/>
    <s v="S023617"/>
    <x v="106"/>
    <s v="PO145569"/>
    <s v="GRN186605"/>
    <s v="11701-2560"/>
    <s v="16MM X 8.2MM X 10MM SPACER - NYLON"/>
    <s v="Nottingham NG15 0DX"/>
    <n v="126.2"/>
    <x v="1"/>
    <s v="Diesel"/>
    <n v="4.6693999999999999E-2"/>
  </r>
  <r>
    <d v="2023-05-01T00:00:00"/>
    <s v="S023617"/>
    <x v="106"/>
    <s v="PO145685"/>
    <s v="GRN186828"/>
    <n v="85213151"/>
    <s v="M4 x 12 HEXAGON SOCKET HEAD CAP SCREW GRADE A2-70"/>
    <s v="Nottingham NG15 0DX"/>
    <n v="126.2"/>
    <x v="1"/>
    <s v="Diesel"/>
    <n v="4.6693999999999999E-2"/>
  </r>
  <r>
    <d v="2023-05-01T00:00:00"/>
    <s v="S023617"/>
    <x v="106"/>
    <s v="PO144851"/>
    <s v="GRN187083"/>
    <n v="23202263"/>
    <s v="GANTRY/PORTAL CABLE MANAGEMENT FASTENER KIT (BOF)"/>
    <s v="Nottingham NG15 0DX"/>
    <n v="126.2"/>
    <x v="1"/>
    <s v="Diesel"/>
    <n v="4.6693999999999999E-2"/>
  </r>
  <r>
    <d v="2023-05-01T00:00:00"/>
    <s v="S023617"/>
    <x v="106"/>
    <s v="PO144851"/>
    <s v="GRN187265"/>
    <n v="23202263"/>
    <s v="GANTRY/PORTAL CABLE MANAGEMENT FASTENER KIT (BOF)"/>
    <s v="Nottingham NG15 0DX"/>
    <n v="126.2"/>
    <x v="1"/>
    <s v="Diesel"/>
    <n v="4.6693999999999999E-2"/>
  </r>
  <r>
    <d v="2023-05-01T00:00:00"/>
    <s v="S023617"/>
    <x v="106"/>
    <s v="PO145394"/>
    <s v="GRN187270"/>
    <n v="85207424"/>
    <s v="M5 X 35 HEXAGON SOCKET BUTTON HEAD SCREW A2-70"/>
    <s v="Nottingham NG15 0DX"/>
    <n v="126.2"/>
    <x v="1"/>
    <s v="Diesel"/>
    <n v="4.6693999999999999E-2"/>
  </r>
  <r>
    <d v="2023-05-01T00:00:00"/>
    <s v="S023617"/>
    <x v="106"/>
    <s v="PO144807"/>
    <s v="GRN187279"/>
    <n v="85213457"/>
    <s v="M4 x 8 HEX SOCKET BUTTON HD SCREW GRADE A2-70"/>
    <s v="Nottingham NG15 0DX"/>
    <n v="126.2"/>
    <x v="1"/>
    <s v="Diesel"/>
    <n v="4.6693999999999999E-2"/>
  </r>
  <r>
    <d v="2023-05-01T00:00:00"/>
    <s v="S023617"/>
    <x v="106"/>
    <s v="PO144283"/>
    <s v="GRN187288"/>
    <n v="101009805"/>
    <s v="M10 FLAT WASHER (FORM G)"/>
    <s v="Nottingham NG15 0DX"/>
    <n v="126.2"/>
    <x v="1"/>
    <s v="Diesel"/>
    <n v="4.6693999999999999E-2"/>
  </r>
  <r>
    <d v="2023-05-01T00:00:00"/>
    <s v="S023617"/>
    <x v="106"/>
    <s v="PO145314"/>
    <s v="GRN187378"/>
    <s v="11700-8976"/>
    <s v="WEDGE ANCHOR 1/2 THREAD X 8 1/2 LG"/>
    <s v="Nottingham NG15 0DX"/>
    <n v="126.2"/>
    <x v="1"/>
    <s v="Diesel"/>
    <n v="4.6693999999999999E-2"/>
  </r>
  <r>
    <d v="2023-10-01T00:00:00"/>
    <s v="S025033"/>
    <x v="23"/>
    <s v="PO141688"/>
    <s v="GRN199321"/>
    <n v="101047544"/>
    <s v="10&quot; 54 WATT LED LIGHT BAR WITH DT CONNECTOR"/>
    <s v="Nantwich CW5 6DX"/>
    <n v="44.6"/>
    <x v="2"/>
    <s v="Diesel"/>
    <n v="1.6501999999999999E-4"/>
  </r>
  <r>
    <d v="2023-05-01T00:00:00"/>
    <s v="S023617"/>
    <x v="106"/>
    <s v="PO145849"/>
    <s v="GRN187747"/>
    <s v="C2182"/>
    <s v="Tape Measure, 5m"/>
    <s v="Nottingham NG15 0DX"/>
    <n v="126.2"/>
    <x v="1"/>
    <s v="Diesel"/>
    <n v="4.6693999999999999E-2"/>
  </r>
  <r>
    <d v="2023-05-01T00:00:00"/>
    <s v="S023617"/>
    <x v="106"/>
    <s v="PO144851"/>
    <s v="GRN187748"/>
    <n v="85213502"/>
    <s v="M10 FLAT WASHER (FORM A)"/>
    <s v="Nottingham NG15 0DX"/>
    <n v="126.2"/>
    <x v="1"/>
    <s v="Diesel"/>
    <n v="4.6693999999999999E-2"/>
  </r>
  <r>
    <d v="2023-10-01T00:00:00"/>
    <s v="S023284"/>
    <x v="19"/>
    <s v="PO141369"/>
    <s v="GRN199324"/>
    <s v="340-1084-1"/>
    <s v="CONDUIT HORIZONTAL DETECTOR ENCLOSURE – JUNCTION B"/>
    <s v="Leicester LE19 2DT"/>
    <n v="144"/>
    <x v="1"/>
    <s v="Diesel"/>
    <n v="5.3280000000000001E-2"/>
  </r>
  <r>
    <d v="2023-10-01T00:00:00"/>
    <s v="S024190"/>
    <x v="22"/>
    <s v="PO147690"/>
    <s v="GRN199325"/>
    <n v="40259812"/>
    <s v="COWL BASE SEAL"/>
    <s v="Stockport SK4 2JT"/>
    <n v="22.2"/>
    <x v="1"/>
    <s v="Diesel"/>
    <n v="8.2140000000000008E-3"/>
  </r>
  <r>
    <d v="2023-05-01T00:00:00"/>
    <s v="S023617"/>
    <x v="106"/>
    <s v="PO145569"/>
    <s v="GRN187915"/>
    <n v="85213678"/>
    <s v="M12 X 45 - B FLANGED HEXAGON HEAD BOLT GRADE 10.9"/>
    <s v="Nottingham NG15 0DX"/>
    <n v="126.2"/>
    <x v="1"/>
    <s v="Diesel"/>
    <n v="4.6693999999999999E-2"/>
  </r>
  <r>
    <d v="2023-05-01T00:00:00"/>
    <s v="S023617"/>
    <x v="106"/>
    <s v="PO144989"/>
    <s v="GRN187916"/>
    <n v="85213708"/>
    <s v="M16 x 50 - B FLANGED HEX HD BOLT GRADE 10.9"/>
    <s v="Nottingham NG15 0DX"/>
    <n v="126.2"/>
    <x v="1"/>
    <s v="Diesel"/>
    <n v="4.6693999999999999E-2"/>
  </r>
  <r>
    <d v="2023-05-01T00:00:00"/>
    <s v="S023617"/>
    <x v="106"/>
    <s v="PO145425"/>
    <s v="GRN187917"/>
    <s v="11700-8687"/>
    <s v="SCREW M12 X 210 SHCS GRADE 12.9'"/>
    <s v="Nottingham NG15 0DX"/>
    <n v="126.2"/>
    <x v="1"/>
    <s v="Diesel"/>
    <n v="4.6693999999999999E-2"/>
  </r>
  <r>
    <d v="2023-05-01T00:00:00"/>
    <s v="S023617"/>
    <x v="106"/>
    <s v="PO144989"/>
    <s v="GRN187974"/>
    <n v="85213708"/>
    <s v="M16 x 50 - B FLANGED HEX HD BOLT GRADE 10.9"/>
    <s v="Nottingham NG15 0DX"/>
    <n v="126.2"/>
    <x v="1"/>
    <s v="Diesel"/>
    <n v="4.6693999999999999E-2"/>
  </r>
  <r>
    <d v="2023-05-01T00:00:00"/>
    <s v="S023617"/>
    <x v="106"/>
    <s v="PO145594"/>
    <s v="GRN188090"/>
    <n v="85213943"/>
    <s v="M12 WEDGE-LOCK WASHER NORD LOCK NL12SP"/>
    <s v="Nottingham NG15 0DX"/>
    <n v="126.2"/>
    <x v="1"/>
    <s v="Diesel"/>
    <n v="4.6693999999999999E-2"/>
  </r>
  <r>
    <d v="2023-10-01T00:00:00"/>
    <s v="S000892"/>
    <x v="16"/>
    <s v="PO149467"/>
    <s v="GRN199333"/>
    <n v="21257524"/>
    <s v="PATCH CORD CAT 5E FTP PVC METAL SHIELD 10M BLUE"/>
    <s v="Stockport SK4 2JT"/>
    <n v="55"/>
    <x v="2"/>
    <s v="Diesel"/>
    <n v="2.0350000000000001E-4"/>
  </r>
  <r>
    <d v="2023-05-01T00:00:00"/>
    <s v="S023617"/>
    <x v="106"/>
    <s v="PO145343"/>
    <s v="GRN188091"/>
    <n v="101010092"/>
    <s v="25.4MM STANDARD ROUND RIBBED INSERT WHITE POLISHED"/>
    <s v="Nottingham NG15 0DX"/>
    <n v="126.2"/>
    <x v="1"/>
    <s v="Diesel"/>
    <n v="4.6693999999999999E-2"/>
  </r>
  <r>
    <d v="2023-10-01T00:00:00"/>
    <s v="S001571"/>
    <x v="10"/>
    <s v="PO145199"/>
    <s v="GRN199337"/>
    <s v="11700-5374"/>
    <s v="MOUNT LASER SENSOR WEATHER HOOD"/>
    <s v="St Albans AL1 5BN"/>
    <n v="298"/>
    <x v="2"/>
    <s v="Diesel"/>
    <n v="1.1026E-3"/>
  </r>
  <r>
    <d v="2023-05-01T00:00:00"/>
    <s v="S023617"/>
    <x v="106"/>
    <s v="PO145314"/>
    <s v="GRN188160"/>
    <s v="11700-8976"/>
    <s v="WEDGE ANCHOR 1/2 THREAD X 8 1/2 LG"/>
    <s v="Nottingham NG15 0DX"/>
    <n v="126.2"/>
    <x v="1"/>
    <s v="Diesel"/>
    <n v="4.6693999999999999E-2"/>
  </r>
  <r>
    <d v="2023-05-01T00:00:00"/>
    <s v="S023617"/>
    <x v="106"/>
    <s v="PO145343"/>
    <s v="GRN188279"/>
    <s v="11700-5179"/>
    <s v="WASHER FLAT M20 GEOMET 500B"/>
    <s v="Nottingham NG15 0DX"/>
    <n v="126.2"/>
    <x v="1"/>
    <s v="Diesel"/>
    <n v="4.6693999999999999E-2"/>
  </r>
  <r>
    <d v="2023-05-01T00:00:00"/>
    <s v="S023617"/>
    <x v="106"/>
    <s v="PO145609"/>
    <s v="GRN188280"/>
    <n v="85213170"/>
    <s v="M6 X 12 HEXAGON SOCKET HEAD CAP SCREW GRADE A2-70"/>
    <s v="Nottingham NG15 0DX"/>
    <n v="126.2"/>
    <x v="1"/>
    <s v="Diesel"/>
    <n v="4.6693999999999999E-2"/>
  </r>
  <r>
    <d v="2023-10-01T00:00:00"/>
    <s v="S024190"/>
    <x v="22"/>
    <s v="PO146914"/>
    <s v="GRN199345"/>
    <n v="101014001"/>
    <s v="GASKET DETECTOR BOX LID"/>
    <s v="Stockport SK4 2JT"/>
    <n v="22.2"/>
    <x v="1"/>
    <s v="Diesel"/>
    <n v="8.2140000000000008E-3"/>
  </r>
  <r>
    <d v="2023-06-01T00:00:00"/>
    <s v="S023617"/>
    <x v="106"/>
    <s v="PO146240"/>
    <s v="GRN188438"/>
    <n v="101009178"/>
    <s v="M20 LOCK NUT A2"/>
    <s v="Nottingham NG15 0DX"/>
    <n v="126.2"/>
    <x v="1"/>
    <s v="Diesel"/>
    <n v="4.6693999999999999E-2"/>
  </r>
  <r>
    <d v="2023-10-01T00:00:00"/>
    <s v="S024190"/>
    <x v="22"/>
    <s v="PO148400"/>
    <s v="GRN199347"/>
    <s v="340-1357-1"/>
    <s v="DOME CAMERA GASKET"/>
    <s v="Stockport SK4 2JT"/>
    <n v="22.2"/>
    <x v="1"/>
    <s v="Diesel"/>
    <n v="8.2140000000000008E-3"/>
  </r>
  <r>
    <d v="2023-10-01T00:00:00"/>
    <s v="S024190"/>
    <x v="22"/>
    <s v="PO149987"/>
    <s v="GRN199348"/>
    <s v="340-1387-1"/>
    <s v="PTZ CAMERA GASKET"/>
    <s v="Stockport SK4 2JT"/>
    <n v="22.2"/>
    <x v="1"/>
    <s v="Diesel"/>
    <n v="8.2140000000000008E-3"/>
  </r>
  <r>
    <d v="2023-06-01T00:00:00"/>
    <s v="S023617"/>
    <x v="106"/>
    <s v="PO145594"/>
    <s v="GRN188681"/>
    <n v="101010092"/>
    <s v="25.4MM STANDARD ROUND RIBBED INSERT WHITE POLISHED"/>
    <s v="Nottingham NG15 0DX"/>
    <n v="126.2"/>
    <x v="1"/>
    <s v="Diesel"/>
    <n v="4.6693999999999999E-2"/>
  </r>
  <r>
    <d v="2023-06-01T00:00:00"/>
    <s v="S023617"/>
    <x v="106"/>
    <s v="PO145675"/>
    <s v="GRN188796"/>
    <n v="85213335"/>
    <s v="M16 NUT GRADE 8"/>
    <s v="Nottingham NG15 0DX"/>
    <n v="126.2"/>
    <x v="1"/>
    <s v="Diesel"/>
    <n v="4.6693999999999999E-2"/>
  </r>
  <r>
    <d v="2023-10-01T00:00:00"/>
    <s v="S001121"/>
    <x v="5"/>
    <s v="PO147946"/>
    <s v="GRN199351"/>
    <n v="1"/>
    <s v="freight inwards"/>
    <s v="Salford M5 4BE"/>
    <n v="103.6"/>
    <x v="2"/>
    <s v="Diesel"/>
    <n v="3.8331999999999998E-4"/>
  </r>
  <r>
    <d v="2023-06-01T00:00:00"/>
    <s v="S023617"/>
    <x v="106"/>
    <s v="PO146631"/>
    <s v="GRN189308"/>
    <n v="85211351"/>
    <s v="M5 x 16 HEX SOCKET CSK HD SCREW GRADE A2-70"/>
    <s v="Nottingham NG15 0DX"/>
    <n v="126.2"/>
    <x v="1"/>
    <s v="Diesel"/>
    <n v="4.6693999999999999E-2"/>
  </r>
  <r>
    <d v="2023-06-01T00:00:00"/>
    <s v="S023617"/>
    <x v="106"/>
    <s v="PO146264"/>
    <s v="GRN189309"/>
    <s v="11700-5179"/>
    <s v="WASHER FLAT M20 GEOMET 500B"/>
    <s v="Nottingham NG15 0DX"/>
    <n v="126.2"/>
    <x v="1"/>
    <s v="Diesel"/>
    <n v="4.6693999999999999E-2"/>
  </r>
  <r>
    <d v="2023-06-01T00:00:00"/>
    <s v="S023617"/>
    <x v="106"/>
    <s v="PO146618"/>
    <s v="GRN189310"/>
    <n v="85211560"/>
    <s v="M10 X 65 HEXAGON HEAD BOLT GRADE A2-70"/>
    <s v="Nottingham NG15 0DX"/>
    <n v="126.2"/>
    <x v="1"/>
    <s v="Diesel"/>
    <n v="4.6693999999999999E-2"/>
  </r>
  <r>
    <d v="2023-06-01T00:00:00"/>
    <s v="S023617"/>
    <x v="106"/>
    <s v="PO145979"/>
    <s v="GRN189325"/>
    <n v="85211392"/>
    <s v="M8 x 70 HEX SOCKET CSK HD SCREW GRADE A2-70"/>
    <s v="Nottingham NG15 0DX"/>
    <n v="126.2"/>
    <x v="1"/>
    <s v="Diesel"/>
    <n v="4.6693999999999999E-2"/>
  </r>
  <r>
    <d v="2023-06-01T00:00:00"/>
    <s v="S023617"/>
    <x v="106"/>
    <s v="PO146647"/>
    <s v="GRN189347"/>
    <n v="101032415"/>
    <s v="ZG-90 ANTI-RUST PAINT WITH ZINC (BRUSHING) 900ML"/>
    <s v="Nottingham NG15 0DX"/>
    <n v="126.2"/>
    <x v="1"/>
    <s v="Diesel"/>
    <n v="4.6693999999999999E-2"/>
  </r>
  <r>
    <d v="2023-06-01T00:00:00"/>
    <s v="S023617"/>
    <x v="106"/>
    <s v="PO145979"/>
    <s v="GRN189348"/>
    <n v="23202263"/>
    <s v="GANTRY/PORTAL CABLE MANAGEMENT FASTENER KIT (BOF)"/>
    <s v="Nottingham NG15 0DX"/>
    <n v="126.2"/>
    <x v="1"/>
    <s v="Diesel"/>
    <n v="4.6693999999999999E-2"/>
  </r>
  <r>
    <d v="2023-06-01T00:00:00"/>
    <s v="S023617"/>
    <x v="106"/>
    <s v="PO145979"/>
    <s v="GRN189676"/>
    <n v="85213163"/>
    <s v="M5 x 25 HEX SOCKET HD CAP SCREW GRADE A2-70"/>
    <s v="Nottingham NG15 0DX"/>
    <n v="126.2"/>
    <x v="1"/>
    <s v="Diesel"/>
    <n v="4.6693999999999999E-2"/>
  </r>
  <r>
    <d v="2023-06-01T00:00:00"/>
    <s v="S023617"/>
    <x v="106"/>
    <s v="PO145878"/>
    <s v="GRN189677"/>
    <n v="85208393"/>
    <s v="M6 x 13 INSERT NUT TYPE D - ZINC ALLOY DIE CAST JE"/>
    <s v="Nottingham NG15 0DX"/>
    <n v="126.2"/>
    <x v="1"/>
    <s v="Diesel"/>
    <n v="4.6693999999999999E-2"/>
  </r>
  <r>
    <d v="2023-06-01T00:00:00"/>
    <s v="S023617"/>
    <x v="106"/>
    <s v="PO146298"/>
    <s v="GRN189721"/>
    <n v="85213952"/>
    <s v="M16 FLANGED ALL METAL HEXAGON NUT GRADE 10"/>
    <s v="Nottingham NG15 0DX"/>
    <n v="126.2"/>
    <x v="1"/>
    <s v="Diesel"/>
    <n v="4.6693999999999999E-2"/>
  </r>
  <r>
    <d v="2023-10-01T00:00:00"/>
    <s v="S023284"/>
    <x v="19"/>
    <s v="PO139364"/>
    <s v="GRN199367"/>
    <n v="101034024"/>
    <s v="MAIN CONTROL PANEL"/>
    <s v="Leicester LE19 2DT"/>
    <n v="144"/>
    <x v="1"/>
    <s v="Diesel"/>
    <n v="5.3280000000000001E-2"/>
  </r>
  <r>
    <d v="2023-06-01T00:00:00"/>
    <s v="S023617"/>
    <x v="106"/>
    <s v="PO145609"/>
    <s v="GRN189722"/>
    <n v="85213170"/>
    <s v="M6 X 12 HEXAGON SOCKET HEAD CAP SCREW GRADE A2-70"/>
    <s v="Nottingham NG15 0DX"/>
    <n v="126.2"/>
    <x v="1"/>
    <s v="Diesel"/>
    <n v="4.6693999999999999E-2"/>
  </r>
  <r>
    <d v="2023-06-01T00:00:00"/>
    <s v="S023617"/>
    <x v="106"/>
    <s v="PO146218"/>
    <s v="GRN189723"/>
    <n v="101010092"/>
    <s v="25.4MM STANDARD ROUND RIBBED INSERT WHITE POLISHED"/>
    <s v="Nottingham NG15 0DX"/>
    <n v="126.2"/>
    <x v="1"/>
    <s v="Diesel"/>
    <n v="4.6693999999999999E-2"/>
  </r>
  <r>
    <d v="2023-06-01T00:00:00"/>
    <s v="S023617"/>
    <x v="106"/>
    <s v="PO146680"/>
    <s v="GRN189725"/>
    <n v="85207706"/>
    <s v="M6 x 50 HEXAGON SOCKET BUTTON HEAD SCREW A2-70 MET"/>
    <s v="Nottingham NG15 0DX"/>
    <n v="126.2"/>
    <x v="1"/>
    <s v="Diesel"/>
    <n v="4.6693999999999999E-2"/>
  </r>
  <r>
    <d v="2023-06-01T00:00:00"/>
    <s v="S023617"/>
    <x v="106"/>
    <s v="PO145675"/>
    <s v="GRN189726"/>
    <n v="85213169"/>
    <s v="M6 x 10 HEX SOCKET HD CAP SCREW GRADE A2-70"/>
    <s v="Nottingham NG15 0DX"/>
    <n v="126.2"/>
    <x v="1"/>
    <s v="Diesel"/>
    <n v="4.6693999999999999E-2"/>
  </r>
  <r>
    <d v="2023-06-01T00:00:00"/>
    <s v="S023617"/>
    <x v="106"/>
    <s v="PO146856"/>
    <s v="GRN190271"/>
    <n v="101032415"/>
    <s v="ZG-90 ANTI-RUST PAINT WITH ZINC (BRUSHING) 900ML"/>
    <s v="Nottingham NG15 0DX"/>
    <n v="126.2"/>
    <x v="1"/>
    <s v="Diesel"/>
    <n v="4.6693999999999999E-2"/>
  </r>
  <r>
    <d v="2023-06-01T00:00:00"/>
    <s v="S023617"/>
    <x v="106"/>
    <s v="PO146240"/>
    <s v="GRN190277"/>
    <n v="85213708"/>
    <s v="M16 x 50 - B FLANGED HEX HD BOLT GRADE 10.9"/>
    <s v="Nottingham NG15 0DX"/>
    <n v="126.2"/>
    <x v="1"/>
    <s v="Diesel"/>
    <n v="4.6693999999999999E-2"/>
  </r>
  <r>
    <d v="2023-10-01T00:00:00"/>
    <s v="S001571"/>
    <x v="10"/>
    <s v="PO149374"/>
    <s v="GRN199379"/>
    <n v="57205719"/>
    <s v="MOUNTING KIT 1"/>
    <s v="St Albans AL1 5BN"/>
    <n v="298"/>
    <x v="2"/>
    <s v="Diesel"/>
    <n v="1.1026E-3"/>
  </r>
  <r>
    <d v="2023-06-01T00:00:00"/>
    <s v="S023617"/>
    <x v="106"/>
    <s v="PO145979"/>
    <s v="GRN190449"/>
    <n v="85211392"/>
    <s v="M8 x 70 HEX SOCKET CSK HD SCREW GRADE A2-70"/>
    <s v="Nottingham NG15 0DX"/>
    <n v="126.2"/>
    <x v="1"/>
    <s v="Diesel"/>
    <n v="4.6693999999999999E-2"/>
  </r>
  <r>
    <d v="2023-06-01T00:00:00"/>
    <s v="S023617"/>
    <x v="106"/>
    <s v="PO145979"/>
    <s v="GRN190640"/>
    <n v="23202263"/>
    <s v="GANTRY/PORTAL CABLE MANAGEMENT FASTENER KIT (BOF)"/>
    <s v="Nottingham NG15 0DX"/>
    <n v="126.2"/>
    <x v="1"/>
    <s v="Diesel"/>
    <n v="4.6693999999999999E-2"/>
  </r>
  <r>
    <d v="2023-07-01T00:00:00"/>
    <s v="S023617"/>
    <x v="106"/>
    <s v="PO146631"/>
    <s v="GRN190939"/>
    <s v="11700-5179"/>
    <s v="WASHER FLAT M20 GEOMET 500B"/>
    <s v="Nottingham NG15 0DX"/>
    <n v="126.2"/>
    <x v="1"/>
    <s v="Diesel"/>
    <n v="4.6693999999999999E-2"/>
  </r>
  <r>
    <d v="2023-07-01T00:00:00"/>
    <s v="S023617"/>
    <x v="106"/>
    <s v="PO145979"/>
    <s v="GRN191334"/>
    <n v="23202263"/>
    <s v="GANTRY/PORTAL CABLE MANAGEMENT FASTENER KIT (BOF)"/>
    <s v="Nottingham NG15 0DX"/>
    <n v="126.2"/>
    <x v="1"/>
    <s v="Diesel"/>
    <n v="4.6693999999999999E-2"/>
  </r>
  <r>
    <d v="2023-07-01T00:00:00"/>
    <s v="S023617"/>
    <x v="106"/>
    <s v="PO146298"/>
    <s v="GRN191337"/>
    <n v="85213952"/>
    <s v="M16 FLANGED ALL METAL HEXAGON NUT GRADE 10"/>
    <s v="Nottingham NG15 0DX"/>
    <n v="126.2"/>
    <x v="1"/>
    <s v="Diesel"/>
    <n v="4.6693999999999999E-2"/>
  </r>
  <r>
    <d v="2023-07-01T00:00:00"/>
    <s v="S023617"/>
    <x v="106"/>
    <s v="PO146218"/>
    <s v="GRN191339"/>
    <n v="101010092"/>
    <s v="25.4MM STANDARD ROUND RIBBED INSERT WHITE POLISHED"/>
    <s v="Nottingham NG15 0DX"/>
    <n v="126.2"/>
    <x v="1"/>
    <s v="Diesel"/>
    <n v="4.6693999999999999E-2"/>
  </r>
  <r>
    <d v="2023-07-01T00:00:00"/>
    <s v="S023617"/>
    <x v="106"/>
    <s v="PO145609"/>
    <s v="GRN191342"/>
    <n v="85213170"/>
    <s v="M6 X 12 HEXAGON SOCKET HEAD CAP SCREW GRADE A2-70"/>
    <s v="Nottingham NG15 0DX"/>
    <n v="126.2"/>
    <x v="1"/>
    <s v="Diesel"/>
    <n v="4.6693999999999999E-2"/>
  </r>
  <r>
    <d v="2023-10-01T00:00:00"/>
    <s v="S001571"/>
    <x v="10"/>
    <s v="PO148017"/>
    <s v="GRN199392"/>
    <n v="57205720"/>
    <s v="MOUNTING KIT 2"/>
    <s v="St Albans AL1 5BN"/>
    <n v="298"/>
    <x v="2"/>
    <s v="Diesel"/>
    <n v="1.1026E-3"/>
  </r>
  <r>
    <d v="2023-10-01T00:00:00"/>
    <s v="S000892"/>
    <x v="16"/>
    <s v="PO150085"/>
    <s v="GRN199393"/>
    <n v="21201413"/>
    <s v="PATCH CORD CAT 5E FTP PVC METAL SHIELD 0.5M  BLACK"/>
    <s v="Stockport SK4 2JT"/>
    <n v="55"/>
    <x v="2"/>
    <s v="Diesel"/>
    <n v="2.0350000000000001E-4"/>
  </r>
  <r>
    <d v="2023-10-01T00:00:00"/>
    <s v="S001571"/>
    <x v="10"/>
    <s v="PO148773"/>
    <s v="GRN199394"/>
    <n v="101018191"/>
    <s v="UC30-214162 ULTRASONIC SENSOR"/>
    <s v="St Albans AL1 5BN"/>
    <n v="298"/>
    <x v="2"/>
    <s v="Diesel"/>
    <n v="1.1026E-3"/>
  </r>
  <r>
    <d v="2023-10-01T00:00:00"/>
    <s v="S026889"/>
    <x v="35"/>
    <s v="PO145789"/>
    <s v="GRN199395"/>
    <s v="340-1480-1"/>
    <s v="HORIZ DET TRAY SHTMTL ASSY (INNER)"/>
    <s v="Stafford ST18 0PJ"/>
    <n v="50.6"/>
    <x v="2"/>
    <s v="Diesel"/>
    <n v="1.8722000000000001E-3"/>
  </r>
  <r>
    <d v="2023-07-01T00:00:00"/>
    <s v="S023617"/>
    <x v="106"/>
    <s v="PO146162"/>
    <s v="GRN191351"/>
    <n v="101009897"/>
    <s v="M8 X 25 CUP SQUARE BOLT (MUSHROOM) A2"/>
    <s v="Nottingham NG15 0DX"/>
    <n v="126.2"/>
    <x v="1"/>
    <s v="Diesel"/>
    <n v="4.6693999999999999E-2"/>
  </r>
  <r>
    <d v="2023-07-01T00:00:00"/>
    <s v="S023617"/>
    <x v="106"/>
    <s v="PO147180"/>
    <s v="GRN191354"/>
    <n v="85212842"/>
    <s v="M10 X 35 HEXAGON SOCKET HEAD CAP SCREW GRADE 12.9"/>
    <s v="Nottingham NG15 0DX"/>
    <n v="126.2"/>
    <x v="1"/>
    <s v="Diesel"/>
    <n v="4.6693999999999999E-2"/>
  </r>
  <r>
    <d v="2023-07-01T00:00:00"/>
    <s v="S023617"/>
    <x v="106"/>
    <s v="PO145675"/>
    <s v="GRN191358"/>
    <n v="85213169"/>
    <s v="M6 x 10 HEX SOCKET HD CAP SCREW GRADE A2-70"/>
    <s v="Nottingham NG15 0DX"/>
    <n v="126.2"/>
    <x v="1"/>
    <s v="Diesel"/>
    <n v="4.6693999999999999E-2"/>
  </r>
  <r>
    <d v="2023-07-01T00:00:00"/>
    <s v="S023617"/>
    <x v="106"/>
    <s v="PO146478"/>
    <s v="GRN191360"/>
    <n v="101010594"/>
    <s v="M8 x 40 HEXAGON SOCKET GRUB SCREW CUP POINT A2-70"/>
    <s v="Nottingham NG15 0DX"/>
    <n v="126.2"/>
    <x v="1"/>
    <s v="Diesel"/>
    <n v="4.6693999999999999E-2"/>
  </r>
  <r>
    <d v="2023-10-01T00:00:00"/>
    <s v="S025033"/>
    <x v="23"/>
    <s v="PO148813"/>
    <s v="GRN199408"/>
    <n v="101047544"/>
    <s v="10&quot; 54 WATT LED LIGHT BAR WITH DT CONNECTOR"/>
    <s v="Nantwich CW5 6DX"/>
    <n v="44.6"/>
    <x v="2"/>
    <s v="Diesel"/>
    <n v="1.6501999999999999E-4"/>
  </r>
  <r>
    <d v="2023-07-01T00:00:00"/>
    <s v="S023617"/>
    <x v="106"/>
    <s v="PO145979"/>
    <s v="GRN191361"/>
    <n v="85211392"/>
    <s v="M8 x 70 HEX SOCKET CSK HD SCREW GRADE A2-70"/>
    <s v="Nottingham NG15 0DX"/>
    <n v="126.2"/>
    <x v="1"/>
    <s v="Diesel"/>
    <n v="4.6693999999999999E-2"/>
  </r>
  <r>
    <d v="2023-07-01T00:00:00"/>
    <s v="S023617"/>
    <x v="106"/>
    <s v="PO147068"/>
    <s v="GRN191400"/>
    <n v="57256959"/>
    <s v="M3 CRINKLE WASHER BS4463 - A2"/>
    <s v="Nottingham NG15 0DX"/>
    <n v="126.2"/>
    <x v="1"/>
    <s v="Diesel"/>
    <n v="4.6693999999999999E-2"/>
  </r>
  <r>
    <d v="2023-07-01T00:00:00"/>
    <s v="S023617"/>
    <x v="106"/>
    <s v="PO147301"/>
    <s v="GRN191453"/>
    <n v="85204480"/>
    <s v="M3 NYLON WASHER - 3.2MM I/D X 8MM O/D X 0.8MM THIC"/>
    <s v="Nottingham NG15 0DX"/>
    <n v="126.2"/>
    <x v="1"/>
    <s v="Diesel"/>
    <n v="4.6693999999999999E-2"/>
  </r>
  <r>
    <d v="2023-07-01T00:00:00"/>
    <s v="S023617"/>
    <x v="106"/>
    <s v="PO147466"/>
    <s v="GRN191766"/>
    <n v="85213573"/>
    <s v="M16 HIGH STRENGTH FLAT WASHER HDG"/>
    <s v="Nottingham NG15 0DX"/>
    <n v="126.2"/>
    <x v="1"/>
    <s v="Diesel"/>
    <n v="4.6693999999999999E-2"/>
  </r>
  <r>
    <d v="2023-07-01T00:00:00"/>
    <s v="S023617"/>
    <x v="106"/>
    <s v="PO147421"/>
    <s v="GRN191767"/>
    <n v="85213573"/>
    <s v="M16 HIGH STRENGTH FLAT WASHER HDG"/>
    <s v="Nottingham NG15 0DX"/>
    <n v="126.2"/>
    <x v="1"/>
    <s v="Diesel"/>
    <n v="4.6693999999999999E-2"/>
  </r>
  <r>
    <d v="2023-10-01T00:00:00"/>
    <s v="S001121"/>
    <x v="5"/>
    <s v="PO147831"/>
    <s v="GRN199416"/>
    <n v="51200796"/>
    <s v="E-STOP PUSH BUTTON 40MM TWIST TO RELEASE - RED ILL"/>
    <s v="Salford M5 4BE"/>
    <n v="103.6"/>
    <x v="2"/>
    <s v="Diesel"/>
    <n v="3.8331999999999998E-4"/>
  </r>
  <r>
    <d v="2023-10-01T00:00:00"/>
    <s v="S001121"/>
    <x v="5"/>
    <s v="PO147419"/>
    <s v="GRN199417"/>
    <s v="11701-2845"/>
    <s v="PANEL VIEW 5310 6&quot; GRAPHIC TERMINAL"/>
    <s v="Salford M5 4BE"/>
    <n v="103.6"/>
    <x v="2"/>
    <s v="Diesel"/>
    <n v="3.8331999999999998E-4"/>
  </r>
  <r>
    <d v="2023-10-01T00:00:00"/>
    <s v="S001121"/>
    <x v="5"/>
    <s v="PO148195"/>
    <s v="GRN199419"/>
    <n v="50202565"/>
    <s v="TERMINAL END BARRIER 2.5MM - GREY"/>
    <s v="Salford M5 4BE"/>
    <n v="103.6"/>
    <x v="2"/>
    <s v="Diesel"/>
    <n v="3.8331999999999998E-4"/>
  </r>
  <r>
    <d v="2023-07-01T00:00:00"/>
    <s v="S023617"/>
    <x v="106"/>
    <s v="PO146631"/>
    <s v="GRN191770"/>
    <n v="85213418"/>
    <s v="M8 NYLON INSERT NUT GRADE A2-70"/>
    <s v="Nottingham NG15 0DX"/>
    <n v="126.2"/>
    <x v="1"/>
    <s v="Diesel"/>
    <n v="4.6693999999999999E-2"/>
  </r>
  <r>
    <d v="2023-07-01T00:00:00"/>
    <s v="S023617"/>
    <x v="106"/>
    <s v="PO145609"/>
    <s v="GRN191772"/>
    <n v="85213170"/>
    <s v="M6 X 12 HEXAGON SOCKET HEAD CAP SCREW GRADE A2-70"/>
    <s v="Nottingham NG15 0DX"/>
    <n v="126.2"/>
    <x v="1"/>
    <s v="Diesel"/>
    <n v="4.6693999999999999E-2"/>
  </r>
  <r>
    <d v="2023-07-01T00:00:00"/>
    <s v="S023617"/>
    <x v="106"/>
    <s v="PO147314"/>
    <s v="GRN191790"/>
    <n v="85209125"/>
    <s v="M16 x 60 HEX HEAD SCREW GRADE 8.8"/>
    <s v="Nottingham NG15 0DX"/>
    <n v="126.2"/>
    <x v="1"/>
    <s v="Diesel"/>
    <n v="4.6693999999999999E-2"/>
  </r>
  <r>
    <d v="2023-07-01T00:00:00"/>
    <s v="S023617"/>
    <x v="106"/>
    <s v="PO146352"/>
    <s v="GRN191802"/>
    <n v="85207433"/>
    <s v="M8 ADVEL EUROSERT 09408-72822 GRIP RANGE 0.5-3.0mm"/>
    <s v="Nottingham NG15 0DX"/>
    <n v="126.2"/>
    <x v="1"/>
    <s v="Diesel"/>
    <n v="4.6693999999999999E-2"/>
  </r>
  <r>
    <d v="2023-07-01T00:00:00"/>
    <s v="S023617"/>
    <x v="106"/>
    <s v="PO146264"/>
    <s v="GRN191804"/>
    <n v="101009927"/>
    <s v="5/32 &quot; (4MM) DIA X 11MM LONG BLIND RIVET ALUMINIUM"/>
    <s v="Nottingham NG15 0DX"/>
    <n v="126.2"/>
    <x v="1"/>
    <s v="Diesel"/>
    <n v="4.6693999999999999E-2"/>
  </r>
  <r>
    <d v="2023-07-01T00:00:00"/>
    <s v="S023617"/>
    <x v="106"/>
    <s v="PO146631"/>
    <s v="GRN191849"/>
    <n v="85213708"/>
    <s v="M16 x 50 - B FLANGED HEX HD BOLT GRADE 10.9"/>
    <s v="Nottingham NG15 0DX"/>
    <n v="126.2"/>
    <x v="1"/>
    <s v="Diesel"/>
    <n v="4.6693999999999999E-2"/>
  </r>
  <r>
    <d v="2023-07-01T00:00:00"/>
    <s v="S023617"/>
    <x v="106"/>
    <s v="PO147268"/>
    <s v="GRN191890"/>
    <n v="85213184"/>
    <s v="M8 x 25 HEX SOCKET HD CAP SCREW GRADE A2-70"/>
    <s v="Nottingham NG15 0DX"/>
    <n v="126.2"/>
    <x v="1"/>
    <s v="Diesel"/>
    <n v="4.6693999999999999E-2"/>
  </r>
  <r>
    <d v="2023-10-01T00:00:00"/>
    <s v="S001121"/>
    <x v="5"/>
    <s v="PO146484"/>
    <s v="GRN199434"/>
    <n v="1"/>
    <s v="freight inwards"/>
    <s v="Salford M5 4BE"/>
    <n v="103.6"/>
    <x v="2"/>
    <s v="Diesel"/>
    <n v="3.8331999999999998E-4"/>
  </r>
  <r>
    <d v="2023-07-01T00:00:00"/>
    <s v="S023617"/>
    <x v="106"/>
    <s v="PO147069"/>
    <s v="GRN191893"/>
    <n v="101009927"/>
    <s v="5/32 &quot; (4MM) DIA X 11MM LONG BLIND RIVET ALUMINIUM"/>
    <s v="Nottingham NG15 0DX"/>
    <n v="126.2"/>
    <x v="1"/>
    <s v="Diesel"/>
    <n v="4.6693999999999999E-2"/>
  </r>
  <r>
    <d v="2023-07-01T00:00:00"/>
    <s v="S023617"/>
    <x v="106"/>
    <s v="PO146967"/>
    <s v="GRN191895"/>
    <n v="85211325"/>
    <s v="M3 x 35 HEX SOCKET CSK HD SCREW GRADE A2-70"/>
    <s v="Nottingham NG15 0DX"/>
    <n v="126.2"/>
    <x v="1"/>
    <s v="Diesel"/>
    <n v="4.6693999999999999E-2"/>
  </r>
  <r>
    <d v="2023-07-01T00:00:00"/>
    <s v="S023617"/>
    <x v="106"/>
    <s v="PO147580"/>
    <s v="GRN191902"/>
    <n v="85209022"/>
    <s v="M10 x 70 HEX HEAD SCREW GRADE 8.8"/>
    <s v="Nottingham NG15 0DX"/>
    <n v="126.2"/>
    <x v="1"/>
    <s v="Diesel"/>
    <n v="4.6693999999999999E-2"/>
  </r>
  <r>
    <d v="2023-07-01T00:00:00"/>
    <s v="S023617"/>
    <x v="106"/>
    <s v="PO146433"/>
    <s v="GRN192071"/>
    <n v="101009927"/>
    <s v="5/32 &quot; (4MM) DIA X 11MM LONG BLIND RIVET ALUMINIUM"/>
    <s v="Nottingham NG15 0DX"/>
    <n v="126.2"/>
    <x v="1"/>
    <s v="Diesel"/>
    <n v="4.6693999999999999E-2"/>
  </r>
  <r>
    <d v="2023-07-01T00:00:00"/>
    <s v="S023617"/>
    <x v="106"/>
    <s v="PO147580"/>
    <s v="GRN192073"/>
    <n v="85213335"/>
    <s v="M16 NUT GRADE 8"/>
    <s v="Nottingham NG15 0DX"/>
    <n v="126.2"/>
    <x v="1"/>
    <s v="Diesel"/>
    <n v="4.6693999999999999E-2"/>
  </r>
  <r>
    <d v="2023-07-01T00:00:00"/>
    <s v="S023617"/>
    <x v="106"/>
    <s v="PO146631"/>
    <s v="GRN192362"/>
    <n v="23202263"/>
    <s v="GANTRY/PORTAL CABLE MANAGEMENT FASTENER KIT (BOF)"/>
    <s v="Nottingham NG15 0DX"/>
    <n v="126.2"/>
    <x v="1"/>
    <s v="Diesel"/>
    <n v="4.6693999999999999E-2"/>
  </r>
  <r>
    <d v="2023-07-01T00:00:00"/>
    <s v="S023617"/>
    <x v="106"/>
    <s v="PO146631"/>
    <s v="GRN192391"/>
    <s v="11700-5179"/>
    <s v="WASHER FLAT M20 GEOMET 500B"/>
    <s v="Nottingham NG15 0DX"/>
    <n v="126.2"/>
    <x v="1"/>
    <s v="Diesel"/>
    <n v="4.6693999999999999E-2"/>
  </r>
  <r>
    <d v="2023-07-01T00:00:00"/>
    <s v="S023617"/>
    <x v="106"/>
    <s v="PO147676"/>
    <s v="GRN192459"/>
    <n v="85213464"/>
    <s v="M5 x 20 HEXAGON SOCKET BUTTON HEAD SCREW A2-70"/>
    <s v="Nottingham NG15 0DX"/>
    <n v="126.2"/>
    <x v="1"/>
    <s v="Diesel"/>
    <n v="4.6693999999999999E-2"/>
  </r>
  <r>
    <d v="2023-07-01T00:00:00"/>
    <s v="S023617"/>
    <x v="106"/>
    <s v="PO146758"/>
    <s v="GRN192701"/>
    <n v="85207508"/>
    <s v="8 x 11/4&quot; QUICKSILVER TWIN THREAD CSK PRODRIVE REC"/>
    <s v="Nottingham NG15 0DX"/>
    <n v="126.2"/>
    <x v="1"/>
    <s v="Diesel"/>
    <n v="4.6693999999999999E-2"/>
  </r>
  <r>
    <d v="2023-07-01T00:00:00"/>
    <s v="S023617"/>
    <x v="106"/>
    <s v="PO146967"/>
    <s v="GRN192702"/>
    <n v="85212136"/>
    <s v="M8 x 20 HEX HEAD SCREW GRADE A2-70"/>
    <s v="Nottingham NG15 0DX"/>
    <n v="126.2"/>
    <x v="1"/>
    <s v="Diesel"/>
    <n v="4.6693999999999999E-2"/>
  </r>
  <r>
    <d v="2023-08-01T00:00:00"/>
    <s v="S023617"/>
    <x v="106"/>
    <s v="PO147138"/>
    <s v="GRN193018"/>
    <n v="85213376"/>
    <s v="M2.5 HEXAGON NUT GRADE A2-70"/>
    <s v="Nottingham NG15 0DX"/>
    <n v="126.2"/>
    <x v="1"/>
    <s v="Diesel"/>
    <n v="4.6693999999999999E-2"/>
  </r>
  <r>
    <d v="2023-08-01T00:00:00"/>
    <s v="S023617"/>
    <x v="106"/>
    <s v="PO146941"/>
    <s v="GRN193177"/>
    <n v="85212110"/>
    <s v="M6 x 20 HEX HEAD SCREW GRADE A2-70"/>
    <s v="Nottingham NG15 0DX"/>
    <n v="126.2"/>
    <x v="1"/>
    <s v="Diesel"/>
    <n v="4.6693999999999999E-2"/>
  </r>
  <r>
    <d v="2023-08-01T00:00:00"/>
    <s v="S023617"/>
    <x v="106"/>
    <s v="PO146913"/>
    <s v="GRN193178"/>
    <n v="85211353"/>
    <s v="M5 x 25 HEXAGON SOCKET CSK HEAD SCREW GRADE A2-70"/>
    <s v="Nottingham NG15 0DX"/>
    <n v="126.2"/>
    <x v="1"/>
    <s v="Diesel"/>
    <n v="4.6693999999999999E-2"/>
  </r>
  <r>
    <d v="2023-08-01T00:00:00"/>
    <s v="S023617"/>
    <x v="106"/>
    <s v="PO146478"/>
    <s v="GRN193680"/>
    <n v="101010594"/>
    <s v="M8 x 40 HEXAGON SOCKET GRUB SCREW CUP POINT A2-70"/>
    <s v="Nottingham NG15 0DX"/>
    <n v="126.2"/>
    <x v="1"/>
    <s v="Diesel"/>
    <n v="4.6693999999999999E-2"/>
  </r>
  <r>
    <d v="2023-08-01T00:00:00"/>
    <s v="S023617"/>
    <x v="106"/>
    <s v="PO147069"/>
    <s v="GRN194038"/>
    <n v="101009927"/>
    <s v="5/32 &quot; (4MM) DIA X 11MM LONG BLIND RIVET ALUMINIUM"/>
    <s v="Nottingham NG15 0DX"/>
    <n v="126.2"/>
    <x v="1"/>
    <s v="Diesel"/>
    <n v="4.6693999999999999E-2"/>
  </r>
  <r>
    <d v="2023-08-01T00:00:00"/>
    <s v="S023617"/>
    <x v="106"/>
    <s v="PO146631"/>
    <s v="GRN194039"/>
    <s v="11700-5179"/>
    <s v="WASHER FLAT M20 GEOMET 500B"/>
    <s v="Nottingham NG15 0DX"/>
    <n v="126.2"/>
    <x v="1"/>
    <s v="Diesel"/>
    <n v="4.6693999999999999E-2"/>
  </r>
  <r>
    <d v="2023-08-01T00:00:00"/>
    <s v="S023617"/>
    <x v="106"/>
    <s v="PO147401"/>
    <s v="GRN194041"/>
    <n v="85212110"/>
    <s v="M6 x 20 HEX HEAD SCREW GRADE A2-70"/>
    <s v="Nottingham NG15 0DX"/>
    <n v="126.2"/>
    <x v="1"/>
    <s v="Diesel"/>
    <n v="4.6693999999999999E-2"/>
  </r>
  <r>
    <d v="2023-08-01T00:00:00"/>
    <s v="S023617"/>
    <x v="106"/>
    <s v="PO146433"/>
    <s v="GRN194042"/>
    <n v="101009927"/>
    <s v="5/32 &quot; (4MM) DIA X 11MM LONG BLIND RIVET ALUMINIUM"/>
    <s v="Nottingham NG15 0DX"/>
    <n v="126.2"/>
    <x v="1"/>
    <s v="Diesel"/>
    <n v="4.6693999999999999E-2"/>
  </r>
  <r>
    <d v="2023-08-01T00:00:00"/>
    <s v="S023617"/>
    <x v="106"/>
    <s v="PO147676"/>
    <s v="GRN194043"/>
    <n v="85207705"/>
    <s v="M6 X 30 SOCKET HEAD COUNTERSUNK SCREW A2"/>
    <s v="Nottingham NG15 0DX"/>
    <n v="126.2"/>
    <x v="1"/>
    <s v="Diesel"/>
    <n v="4.6693999999999999E-2"/>
  </r>
  <r>
    <d v="2023-08-01T00:00:00"/>
    <s v="S023617"/>
    <x v="106"/>
    <s v="PO146631"/>
    <s v="GRN194078"/>
    <n v="23202263"/>
    <s v="GANTRY/PORTAL CABLE MANAGEMENT FASTENER KIT (BOF)"/>
    <s v="Nottingham NG15 0DX"/>
    <n v="126.2"/>
    <x v="1"/>
    <s v="Diesel"/>
    <n v="4.6693999999999999E-2"/>
  </r>
  <r>
    <d v="2023-08-01T00:00:00"/>
    <s v="S023617"/>
    <x v="106"/>
    <s v="PO146758"/>
    <s v="GRN194081"/>
    <n v="85210385"/>
    <s v="M12 x 45 HEX HEAD BOLT GRADE 8.8"/>
    <s v="Nottingham NG15 0DX"/>
    <n v="126.2"/>
    <x v="1"/>
    <s v="Diesel"/>
    <n v="4.6693999999999999E-2"/>
  </r>
  <r>
    <d v="2023-08-01T00:00:00"/>
    <s v="S023617"/>
    <x v="106"/>
    <s v="PO146218"/>
    <s v="GRN194083"/>
    <n v="101010092"/>
    <s v="25.4MM STANDARD ROUND RIBBED INSERT WHITE POLISHED"/>
    <s v="Nottingham NG15 0DX"/>
    <n v="126.2"/>
    <x v="1"/>
    <s v="Diesel"/>
    <n v="4.6693999999999999E-2"/>
  </r>
  <r>
    <d v="2023-08-01T00:00:00"/>
    <s v="S023617"/>
    <x v="106"/>
    <s v="PO146218"/>
    <s v="GRN194084"/>
    <n v="101010092"/>
    <s v="25.4MM STANDARD ROUND RIBBED INSERT WHITE POLISHED"/>
    <s v="Nottingham NG15 0DX"/>
    <n v="126.2"/>
    <x v="1"/>
    <s v="Diesel"/>
    <n v="4.6693999999999999E-2"/>
  </r>
  <r>
    <d v="2023-08-01T00:00:00"/>
    <s v="S023617"/>
    <x v="106"/>
    <s v="PO145979"/>
    <s v="GRN194085"/>
    <n v="85211392"/>
    <s v="M8 x 70 HEX SOCKET CSK HD SCREW GRADE A2-70"/>
    <s v="Nottingham NG15 0DX"/>
    <n v="126.2"/>
    <x v="1"/>
    <s v="Diesel"/>
    <n v="4.6693999999999999E-2"/>
  </r>
  <r>
    <d v="2023-08-01T00:00:00"/>
    <s v="S023617"/>
    <x v="106"/>
    <s v="PO146631"/>
    <s v="GRN194086"/>
    <s v="11700-5179"/>
    <s v="WASHER FLAT M20 GEOMET 500B"/>
    <s v="Nottingham NG15 0DX"/>
    <n v="126.2"/>
    <x v="1"/>
    <s v="Diesel"/>
    <n v="4.6693999999999999E-2"/>
  </r>
  <r>
    <d v="2023-08-01T00:00:00"/>
    <s v="S023617"/>
    <x v="106"/>
    <s v="PO146162"/>
    <s v="GRN194087"/>
    <n v="85207706"/>
    <s v="M6 x 50 HEXAGON SOCKET BUTTON HEAD SCREW A2-70 MET"/>
    <s v="Nottingham NG15 0DX"/>
    <n v="126.2"/>
    <x v="1"/>
    <s v="Diesel"/>
    <n v="4.6693999999999999E-2"/>
  </r>
  <r>
    <d v="2023-08-01T00:00:00"/>
    <s v="S023617"/>
    <x v="106"/>
    <s v="PO146352"/>
    <s v="GRN194090"/>
    <n v="85207433"/>
    <s v="M8 ADVEL EUROSERT 09408-72822 GRIP RANGE 0.5-3.0mm"/>
    <s v="Nottingham NG15 0DX"/>
    <n v="126.2"/>
    <x v="1"/>
    <s v="Diesel"/>
    <n v="4.6693999999999999E-2"/>
  </r>
  <r>
    <d v="2023-08-01T00:00:00"/>
    <s v="S023617"/>
    <x v="106"/>
    <s v="PO146836"/>
    <s v="GRN194092"/>
    <n v="85213171"/>
    <s v="M6 x 16 HEX SOCKET HD CAP SCREW GRADE A2-70"/>
    <s v="Nottingham NG15 0DX"/>
    <n v="126.2"/>
    <x v="1"/>
    <s v="Diesel"/>
    <n v="4.6693999999999999E-2"/>
  </r>
  <r>
    <d v="2023-08-01T00:00:00"/>
    <s v="S023617"/>
    <x v="106"/>
    <s v="PO146433"/>
    <s v="GRN194094"/>
    <n v="101009927"/>
    <s v="5/32 &quot; (4MM) DIA X 11MM LONG BLIND RIVET ALUMINIUM"/>
    <s v="Nottingham NG15 0DX"/>
    <n v="126.2"/>
    <x v="1"/>
    <s v="Diesel"/>
    <n v="4.6693999999999999E-2"/>
  </r>
  <r>
    <d v="2023-08-01T00:00:00"/>
    <s v="S023617"/>
    <x v="106"/>
    <s v="PO146836"/>
    <s v="GRN194095"/>
    <n v="85213171"/>
    <s v="M6 x 16 HEX SOCKET HD CAP SCREW GRADE A2-70"/>
    <s v="Nottingham NG15 0DX"/>
    <n v="126.2"/>
    <x v="1"/>
    <s v="Diesel"/>
    <n v="4.6693999999999999E-2"/>
  </r>
  <r>
    <d v="2023-08-01T00:00:00"/>
    <s v="S023617"/>
    <x v="106"/>
    <s v="PO145675"/>
    <s v="GRN194096"/>
    <n v="85213169"/>
    <s v="M6 x 10 HEX SOCKET HD CAP SCREW GRADE A2-70"/>
    <s v="Nottingham NG15 0DX"/>
    <n v="126.2"/>
    <x v="1"/>
    <s v="Diesel"/>
    <n v="4.6693999999999999E-2"/>
  </r>
  <r>
    <d v="2023-08-01T00:00:00"/>
    <s v="S023617"/>
    <x v="106"/>
    <s v="PO145676"/>
    <s v="GRN194099"/>
    <n v="85213909"/>
    <s v="M6 FLAT WASHER (FORM A)"/>
    <s v="Nottingham NG15 0DX"/>
    <n v="126.2"/>
    <x v="1"/>
    <s v="Diesel"/>
    <n v="4.6693999999999999E-2"/>
  </r>
  <r>
    <d v="2023-08-01T00:00:00"/>
    <s v="S023617"/>
    <x v="106"/>
    <s v="PO146433"/>
    <s v="GRN194100"/>
    <n v="101009927"/>
    <s v="5/32 &quot; (4MM) DIA X 11MM LONG BLIND RIVET ALUMINIUM"/>
    <s v="Nottingham NG15 0DX"/>
    <n v="126.2"/>
    <x v="1"/>
    <s v="Diesel"/>
    <n v="4.6693999999999999E-2"/>
  </r>
  <r>
    <d v="2023-07-01T00:00:00"/>
    <s v="S026947"/>
    <x v="107"/>
    <s v="PO143592"/>
    <s v="GRN191836"/>
    <s v="361-1109-1"/>
    <s v="HORIZONTAL DETECTOR BOX METALWORK ASSEMBLY"/>
    <s v="Manchester M34 3SW"/>
    <n v="64.599999999999994"/>
    <x v="3"/>
    <s v="Diesel"/>
    <n v="6.5682050000000006E-2"/>
  </r>
  <r>
    <d v="2023-08-01T00:00:00"/>
    <s v="S023617"/>
    <x v="106"/>
    <s v="PO146680"/>
    <s v="GRN194103"/>
    <n v="85207706"/>
    <s v="M6 x 50 HEXAGON SOCKET BUTTON HEAD SCREW A2-70 MET"/>
    <s v="Nottingham NG15 0DX"/>
    <n v="126.2"/>
    <x v="1"/>
    <s v="Diesel"/>
    <n v="4.6693999999999999E-2"/>
  </r>
  <r>
    <d v="2023-07-01T00:00:00"/>
    <s v="S026947"/>
    <x v="107"/>
    <s v="PO143592"/>
    <s v="GRN192373"/>
    <s v="361-1020-1"/>
    <s v="VERTICAL DETECTOR BOX END PLATE"/>
    <s v="Manchester M34 3SW"/>
    <n v="64.599999999999994"/>
    <x v="3"/>
    <s v="Diesel"/>
    <n v="6.5682050000000006E-2"/>
  </r>
  <r>
    <d v="2023-08-01T00:00:00"/>
    <s v="S023617"/>
    <x v="106"/>
    <s v="PO147314"/>
    <s v="GRN194104"/>
    <n v="85213337"/>
    <s v="M20 NUT GRADE 8"/>
    <s v="Nottingham NG15 0DX"/>
    <n v="126.2"/>
    <x v="1"/>
    <s v="Diesel"/>
    <n v="4.6693999999999999E-2"/>
  </r>
  <r>
    <d v="2023-08-01T00:00:00"/>
    <s v="S023617"/>
    <x v="106"/>
    <s v="PO147301"/>
    <s v="GRN194109"/>
    <n v="85204480"/>
    <s v="M3 NYLON WASHER - 3.2MM I/D X 8MM O/D X 0.8MM THIC"/>
    <s v="Nottingham NG15 0DX"/>
    <n v="126.2"/>
    <x v="1"/>
    <s v="Diesel"/>
    <n v="4.6693999999999999E-2"/>
  </r>
  <r>
    <d v="2023-08-01T00:00:00"/>
    <s v="S023617"/>
    <x v="106"/>
    <s v="PO147268"/>
    <s v="GRN194110"/>
    <n v="101009897"/>
    <s v="M8 X 25 CUP SQUARE BOLT (MUSHROOM) A2"/>
    <s v="Nottingham NG15 0DX"/>
    <n v="126.2"/>
    <x v="1"/>
    <s v="Diesel"/>
    <n v="4.6693999999999999E-2"/>
  </r>
  <r>
    <d v="2023-08-01T00:00:00"/>
    <s v="S023617"/>
    <x v="106"/>
    <s v="PO146264"/>
    <s v="GRN194113"/>
    <n v="101009927"/>
    <s v="5/32 &quot; (4MM) DIA X 11MM LONG BLIND RIVET ALUMINIUM"/>
    <s v="Nottingham NG15 0DX"/>
    <n v="126.2"/>
    <x v="1"/>
    <s v="Diesel"/>
    <n v="4.6693999999999999E-2"/>
  </r>
  <r>
    <d v="2023-08-01T00:00:00"/>
    <s v="S023617"/>
    <x v="106"/>
    <s v="PO147716"/>
    <s v="GRN194116"/>
    <s v="11701-3111"/>
    <s v="M3 X 8 POZI PAN HEAD SCREW A2"/>
    <s v="Nottingham NG15 0DX"/>
    <n v="126.2"/>
    <x v="1"/>
    <s v="Diesel"/>
    <n v="4.6693999999999999E-2"/>
  </r>
  <r>
    <d v="2023-08-01T00:00:00"/>
    <s v="S023617"/>
    <x v="106"/>
    <s v="PO146631"/>
    <s v="GRN194118"/>
    <n v="85213418"/>
    <s v="M8 NYLON INSERT NUT GRADE A2-70"/>
    <s v="Nottingham NG15 0DX"/>
    <n v="126.2"/>
    <x v="1"/>
    <s v="Diesel"/>
    <n v="4.6693999999999999E-2"/>
  </r>
  <r>
    <d v="2023-08-01T00:00:00"/>
    <s v="S023617"/>
    <x v="106"/>
    <s v="PO146758"/>
    <s v="GRN194119"/>
    <n v="85207508"/>
    <s v="8 x 11/4&quot; QUICKSILVER TWIN THREAD CSK PRODRIVE REC"/>
    <s v="Nottingham NG15 0DX"/>
    <n v="126.2"/>
    <x v="1"/>
    <s v="Diesel"/>
    <n v="4.6693999999999999E-2"/>
  </r>
  <r>
    <d v="2023-08-01T00:00:00"/>
    <s v="S023617"/>
    <x v="106"/>
    <s v="PO146631"/>
    <s v="GRN194120"/>
    <n v="85213708"/>
    <s v="M16 x 50 - B FLANGED HEX HD BOLT GRADE 10.9"/>
    <s v="Nottingham NG15 0DX"/>
    <n v="126.2"/>
    <x v="1"/>
    <s v="Diesel"/>
    <n v="4.6693999999999999E-2"/>
  </r>
  <r>
    <d v="2023-08-01T00:00:00"/>
    <s v="S023617"/>
    <x v="106"/>
    <s v="PO148316"/>
    <s v="GRN194123"/>
    <n v="85211541"/>
    <s v="M8 x 60 HEX HEAD BOLT GRADE A2-70"/>
    <s v="Nottingham NG15 0DX"/>
    <n v="126.2"/>
    <x v="1"/>
    <s v="Diesel"/>
    <n v="4.6693999999999999E-2"/>
  </r>
  <r>
    <d v="2023-08-01T00:00:00"/>
    <s v="S023617"/>
    <x v="106"/>
    <s v="PO146758"/>
    <s v="GRN194124"/>
    <n v="85207705"/>
    <s v="M6 x 30 SOCKET HEAD COUNTERSUNK SCREW A2 METTEX A2"/>
    <s v="Nottingham NG15 0DX"/>
    <n v="126.2"/>
    <x v="1"/>
    <s v="Diesel"/>
    <n v="4.6693999999999999E-2"/>
  </r>
  <r>
    <d v="2023-08-01T00:00:00"/>
    <s v="S023617"/>
    <x v="106"/>
    <s v="PO147258"/>
    <s v="GRN194427"/>
    <n v="85213537"/>
    <s v="M4 FLAT WASHER (FORM A) A2"/>
    <s v="Nottingham NG15 0DX"/>
    <n v="126.2"/>
    <x v="1"/>
    <s v="Diesel"/>
    <n v="4.6693999999999999E-2"/>
  </r>
  <r>
    <d v="2023-08-01T00:00:00"/>
    <s v="S023617"/>
    <x v="106"/>
    <s v="PO148359"/>
    <s v="GRN194429"/>
    <n v="85258615"/>
    <s v="M3 X 25 POZI PAN HEAD SCREW A2"/>
    <s v="Nottingham NG15 0DX"/>
    <n v="126.2"/>
    <x v="1"/>
    <s v="Diesel"/>
    <n v="4.6693999999999999E-2"/>
  </r>
  <r>
    <d v="2023-08-01T00:00:00"/>
    <s v="S023617"/>
    <x v="106"/>
    <s v="PO146936"/>
    <s v="GRN194431"/>
    <n v="85211392"/>
    <s v="M8 x 70 HEX SOCKET CSK HD SCREW GRADE A2-70"/>
    <s v="Nottingham NG15 0DX"/>
    <n v="126.2"/>
    <x v="1"/>
    <s v="Diesel"/>
    <n v="4.6693999999999999E-2"/>
  </r>
  <r>
    <d v="2023-08-01T00:00:00"/>
    <s v="S023617"/>
    <x v="106"/>
    <s v="PO147111"/>
    <s v="GRN194442"/>
    <n v="101009927"/>
    <s v="5/32 &quot; (4MM) DIA X 11MM LONG BLIND RIVET ALUMINIUM"/>
    <s v="Nottingham NG15 0DX"/>
    <n v="126.2"/>
    <x v="1"/>
    <s v="Diesel"/>
    <n v="4.6693999999999999E-2"/>
  </r>
  <r>
    <d v="2023-08-01T00:00:00"/>
    <s v="S023617"/>
    <x v="106"/>
    <s v="PO148359"/>
    <s v="GRN194485"/>
    <n v="85211515"/>
    <s v="M6 x 25 HEXAGON HEAD BOLT GRADE A2-70"/>
    <s v="Nottingham NG15 0DX"/>
    <n v="126.2"/>
    <x v="1"/>
    <s v="Diesel"/>
    <n v="4.6693999999999999E-2"/>
  </r>
  <r>
    <d v="2023-08-01T00:00:00"/>
    <s v="S023617"/>
    <x v="106"/>
    <s v="PO148612"/>
    <s v="GRN194598"/>
    <s v="11700-6894"/>
    <s v="NUT WING M8 X 1.25MM THRD 316SST"/>
    <s v="Nottingham NG15 0DX"/>
    <n v="126.2"/>
    <x v="1"/>
    <s v="Diesel"/>
    <n v="4.6693999999999999E-2"/>
  </r>
  <r>
    <d v="2023-08-01T00:00:00"/>
    <s v="S023617"/>
    <x v="106"/>
    <s v="PO148542"/>
    <s v="GRN194742"/>
    <n v="85207433"/>
    <s v="M8 ADVEL EUROSERT 09408-72822 GRIP RANGE 0.5-3.0mm"/>
    <s v="Nottingham NG15 0DX"/>
    <n v="126.2"/>
    <x v="1"/>
    <s v="Diesel"/>
    <n v="4.6693999999999999E-2"/>
  </r>
  <r>
    <d v="2023-08-01T00:00:00"/>
    <s v="S023617"/>
    <x v="106"/>
    <s v="PO147580"/>
    <s v="GRN194745"/>
    <s v="11700-3150"/>
    <s v="SCREW HEX M16X2 X 50MM SST"/>
    <s v="Nottingham NG15 0DX"/>
    <n v="126.2"/>
    <x v="1"/>
    <s v="Diesel"/>
    <n v="4.6693999999999999E-2"/>
  </r>
  <r>
    <d v="2023-08-01T00:00:00"/>
    <s v="S023617"/>
    <x v="106"/>
    <s v="PO146631"/>
    <s v="GRN195118"/>
    <n v="23202263"/>
    <s v="GANTRY/PORTAL CABLE MANAGEMENT FASTENER KIT (BOF)"/>
    <s v="Nottingham NG15 0DX"/>
    <n v="126.2"/>
    <x v="1"/>
    <s v="Diesel"/>
    <n v="4.6693999999999999E-2"/>
  </r>
  <r>
    <d v="2023-08-01T00:00:00"/>
    <s v="S023617"/>
    <x v="106"/>
    <s v="PO146478"/>
    <s v="GRN195186"/>
    <n v="101010594"/>
    <s v="M8 x 40 HEXAGON SOCKET GRUB SCREW CUP POINT A2-70"/>
    <s v="Nottingham NG15 0DX"/>
    <n v="126.2"/>
    <x v="1"/>
    <s v="Diesel"/>
    <n v="4.6693999999999999E-2"/>
  </r>
  <r>
    <d v="2023-08-01T00:00:00"/>
    <s v="S023617"/>
    <x v="106"/>
    <s v="PO146631"/>
    <s v="GRN195187"/>
    <n v="23202263"/>
    <s v="GANTRY/PORTAL CABLE MANAGEMENT FASTENER KIT (BOF)"/>
    <s v="Nottingham NG15 0DX"/>
    <n v="126.2"/>
    <x v="1"/>
    <s v="Diesel"/>
    <n v="4.6693999999999999E-2"/>
  </r>
  <r>
    <d v="2023-08-01T00:00:00"/>
    <s v="S023617"/>
    <x v="106"/>
    <s v="PO146631"/>
    <s v="GRN195188"/>
    <s v="11700-5179"/>
    <s v="WASHER FLAT M20 GEOMET 500B"/>
    <s v="Nottingham NG15 0DX"/>
    <n v="126.2"/>
    <x v="1"/>
    <s v="Diesel"/>
    <n v="4.6693999999999999E-2"/>
  </r>
  <r>
    <d v="2023-08-01T00:00:00"/>
    <s v="S023617"/>
    <x v="106"/>
    <s v="PO147301"/>
    <s v="GRN195189"/>
    <n v="85204480"/>
    <s v="M3 NYLON WASHER - 3.2MM I/D X 8MM O/D X 0.8MM THIC"/>
    <s v="Nottingham NG15 0DX"/>
    <n v="126.2"/>
    <x v="1"/>
    <s v="Diesel"/>
    <n v="4.6693999999999999E-2"/>
  </r>
  <r>
    <d v="2023-08-01T00:00:00"/>
    <s v="S023617"/>
    <x v="106"/>
    <s v="PO146680"/>
    <s v="GRN195190"/>
    <n v="85207706"/>
    <s v="M6 x 50 HEXAGON SOCKET BUTTON HEAD SCREW A2-70 MET"/>
    <s v="Nottingham NG15 0DX"/>
    <n v="126.2"/>
    <x v="1"/>
    <s v="Diesel"/>
    <n v="4.6693999999999999E-2"/>
  </r>
  <r>
    <d v="2023-08-01T00:00:00"/>
    <s v="S023617"/>
    <x v="106"/>
    <s v="PO146967"/>
    <s v="GRN195191"/>
    <n v="85211325"/>
    <s v="M3 x 35 HEX SOCKET CSK HD SCREW GRADE A2-70"/>
    <s v="Nottingham NG15 0DX"/>
    <n v="126.2"/>
    <x v="1"/>
    <s v="Diesel"/>
    <n v="4.6693999999999999E-2"/>
  </r>
  <r>
    <d v="2023-08-01T00:00:00"/>
    <s v="S023617"/>
    <x v="106"/>
    <s v="PO146967"/>
    <s v="GRN195196"/>
    <n v="85212136"/>
    <s v="M8 x 20 HEX HEAD SCREW GRADE A2-70"/>
    <s v="Nottingham NG15 0DX"/>
    <n v="126.2"/>
    <x v="1"/>
    <s v="Diesel"/>
    <n v="4.6693999999999999E-2"/>
  </r>
  <r>
    <d v="2023-08-01T00:00:00"/>
    <s v="S023617"/>
    <x v="106"/>
    <s v="PO147603"/>
    <s v="GRN195210"/>
    <n v="85207322"/>
    <s v="M6 PENNY WASHER"/>
    <s v="Nottingham NG15 0DX"/>
    <n v="126.2"/>
    <x v="1"/>
    <s v="Diesel"/>
    <n v="4.6693999999999999E-2"/>
  </r>
  <r>
    <d v="2023-08-01T00:00:00"/>
    <s v="S023617"/>
    <x v="106"/>
    <s v="PO148294"/>
    <s v="GRN195224"/>
    <n v="85209696"/>
    <s v="M10 x 40 HEX HEAD SCREW GRADE 10.9"/>
    <s v="Nottingham NG15 0DX"/>
    <n v="126.2"/>
    <x v="1"/>
    <s v="Diesel"/>
    <n v="4.6693999999999999E-2"/>
  </r>
  <r>
    <d v="2023-08-01T00:00:00"/>
    <s v="S023617"/>
    <x v="106"/>
    <s v="PO148294"/>
    <s v="GRN195225"/>
    <n v="85211369"/>
    <s v="M6 X 30 HEX SOCKET CSK HEAD SCREW GRADE A2-70"/>
    <s v="Nottingham NG15 0DX"/>
    <n v="126.2"/>
    <x v="1"/>
    <s v="Diesel"/>
    <n v="4.6693999999999999E-2"/>
  </r>
  <r>
    <d v="2023-08-01T00:00:00"/>
    <s v="S023617"/>
    <x v="106"/>
    <s v="PO146758"/>
    <s v="GRN195226"/>
    <n v="85212134"/>
    <s v="M8 X 16 HEXAGON HEAD SCREW GRADE A2-70"/>
    <s v="Nottingham NG15 0DX"/>
    <n v="126.2"/>
    <x v="1"/>
    <s v="Diesel"/>
    <n v="4.6693999999999999E-2"/>
  </r>
  <r>
    <d v="2023-08-01T00:00:00"/>
    <s v="S023617"/>
    <x v="106"/>
    <s v="PO146631"/>
    <s v="GRN195227"/>
    <n v="85213418"/>
    <s v="M8 NYLON INSERT NUT GRADE A2-70"/>
    <s v="Nottingham NG15 0DX"/>
    <n v="126.2"/>
    <x v="1"/>
    <s v="Diesel"/>
    <n v="4.6693999999999999E-2"/>
  </r>
  <r>
    <d v="2023-08-01T00:00:00"/>
    <s v="S023617"/>
    <x v="106"/>
    <s v="PO147111"/>
    <s v="GRN195229"/>
    <n v="85213502"/>
    <s v="M10 FLAT WASHER (FORM A)"/>
    <s v="Nottingham NG15 0DX"/>
    <n v="126.2"/>
    <x v="1"/>
    <s v="Diesel"/>
    <n v="4.6693999999999999E-2"/>
  </r>
  <r>
    <d v="2023-08-01T00:00:00"/>
    <s v="S023617"/>
    <x v="106"/>
    <s v="PO146353"/>
    <s v="GRN195231"/>
    <n v="85213943"/>
    <s v="M12 WEDGE-LOCK WASHER"/>
    <s v="Nottingham NG15 0DX"/>
    <n v="126.2"/>
    <x v="1"/>
    <s v="Diesel"/>
    <n v="4.6693999999999999E-2"/>
  </r>
  <r>
    <d v="2023-09-01T00:00:00"/>
    <s v="S023617"/>
    <x v="106"/>
    <s v="PO147676"/>
    <s v="GRN195516"/>
    <n v="85207705"/>
    <s v="M6 X 30 SOCKET HEAD COUNTERSUNK SCREW A2"/>
    <s v="Nottingham NG15 0DX"/>
    <n v="126.2"/>
    <x v="1"/>
    <s v="Diesel"/>
    <n v="4.6693999999999999E-2"/>
  </r>
  <r>
    <d v="2023-09-01T00:00:00"/>
    <s v="S023617"/>
    <x v="106"/>
    <s v="PO148294"/>
    <s v="GRN195523"/>
    <n v="101010092"/>
    <s v="25.4MM STANDARD ROUND RIBBED INSERT WHITE POLISHED"/>
    <s v="Nottingham NG15 0DX"/>
    <n v="126.2"/>
    <x v="1"/>
    <s v="Diesel"/>
    <n v="4.6693999999999999E-2"/>
  </r>
  <r>
    <d v="2023-09-01T00:00:00"/>
    <s v="S023617"/>
    <x v="106"/>
    <s v="PO147603"/>
    <s v="GRN195525"/>
    <n v="86201469"/>
    <s v="NO 8 X 1 1/2&quot; REC PAN HEAD SELF TAPPING SCREW AB"/>
    <s v="Nottingham NG15 0DX"/>
    <n v="126.2"/>
    <x v="1"/>
    <s v="Diesel"/>
    <n v="4.6693999999999999E-2"/>
  </r>
  <r>
    <d v="2023-09-01T00:00:00"/>
    <s v="S023617"/>
    <x v="106"/>
    <s v="PO147111"/>
    <s v="GRN195527"/>
    <n v="101009927"/>
    <s v="5/32 &quot; (4MM) DIA X 11MM LONG BLIND RIVET ALUMINIUM"/>
    <s v="Nottingham NG15 0DX"/>
    <n v="126.2"/>
    <x v="1"/>
    <s v="Diesel"/>
    <n v="4.6693999999999999E-2"/>
  </r>
  <r>
    <d v="2023-09-01T00:00:00"/>
    <s v="S023617"/>
    <x v="106"/>
    <s v="PO147853"/>
    <s v="GRN195529"/>
    <n v="85213558"/>
    <s v="M8 FLAT WASHER FORM B A2"/>
    <s v="Nottingham NG15 0DX"/>
    <n v="126.2"/>
    <x v="1"/>
    <s v="Diesel"/>
    <n v="4.6693999999999999E-2"/>
  </r>
  <r>
    <d v="2023-09-01T00:00:00"/>
    <s v="S023617"/>
    <x v="106"/>
    <s v="PO147301"/>
    <s v="GRN195606"/>
    <s v="11565-0238"/>
    <s v="WASHER LOCK M10 SST"/>
    <s v="Nottingham NG15 0DX"/>
    <n v="126.2"/>
    <x v="1"/>
    <s v="Diesel"/>
    <n v="4.6693999999999999E-2"/>
  </r>
  <r>
    <d v="2023-09-01T00:00:00"/>
    <s v="S023617"/>
    <x v="106"/>
    <s v="PO147268"/>
    <s v="GRN195608"/>
    <n v="101009897"/>
    <s v="M8 X 25 CUP SQUARE BOLT (MUSHROOM) A2"/>
    <s v="Nottingham NG15 0DX"/>
    <n v="126.2"/>
    <x v="1"/>
    <s v="Diesel"/>
    <n v="4.6693999999999999E-2"/>
  </r>
  <r>
    <d v="2023-09-01T00:00:00"/>
    <s v="S023617"/>
    <x v="106"/>
    <s v="PO146836"/>
    <s v="GRN195624"/>
    <n v="85213171"/>
    <s v="M6 x 16 HEX SOCKET HD CAP SCREW GRADE A2-70"/>
    <s v="Nottingham NG15 0DX"/>
    <n v="126.2"/>
    <x v="1"/>
    <s v="Diesel"/>
    <n v="4.6693999999999999E-2"/>
  </r>
  <r>
    <d v="2023-09-01T00:00:00"/>
    <s v="S023617"/>
    <x v="106"/>
    <s v="PO148542"/>
    <s v="GRN195626"/>
    <n v="85207433"/>
    <s v="M8 ADVEL EUROSERT 09408-72822 GRIP RANGE 0.5-3.0mm"/>
    <s v="Nottingham NG15 0DX"/>
    <n v="126.2"/>
    <x v="1"/>
    <s v="Diesel"/>
    <n v="4.6693999999999999E-2"/>
  </r>
  <r>
    <d v="2023-09-01T00:00:00"/>
    <s v="S023617"/>
    <x v="106"/>
    <s v="PO146936"/>
    <s v="GRN195629"/>
    <n v="85211392"/>
    <s v="M8 x 70 HEX SOCKET CSK HD SCREW GRADE A2-70"/>
    <s v="Nottingham NG15 0DX"/>
    <n v="126.2"/>
    <x v="1"/>
    <s v="Diesel"/>
    <n v="4.6693999999999999E-2"/>
  </r>
  <r>
    <d v="2023-09-01T00:00:00"/>
    <s v="S023617"/>
    <x v="106"/>
    <s v="PO148294"/>
    <s v="GRN195662"/>
    <n v="85213416"/>
    <s v="M5 NYLON INSERT NUT GRADE A2-70"/>
    <s v="Nottingham NG15 0DX"/>
    <n v="126.2"/>
    <x v="1"/>
    <s v="Diesel"/>
    <n v="4.6693999999999999E-2"/>
  </r>
  <r>
    <d v="2023-09-01T00:00:00"/>
    <s v="S023617"/>
    <x v="106"/>
    <s v="PO147580"/>
    <s v="GRN195867"/>
    <s v="11700-3150"/>
    <s v="SCREW HEX M16X2 X 50MM SST"/>
    <s v="Nottingham NG15 0DX"/>
    <n v="126.2"/>
    <x v="1"/>
    <s v="Diesel"/>
    <n v="4.6693999999999999E-2"/>
  </r>
  <r>
    <d v="2023-09-01T00:00:00"/>
    <s v="S023617"/>
    <x v="106"/>
    <s v="PO148932"/>
    <s v="GRN195982"/>
    <n v="85207706"/>
    <s v="M6 X 50 HEXAGON SOCKET BUTTON HEAD SCREW A2-70"/>
    <s v="Nottingham NG15 0DX"/>
    <n v="126.2"/>
    <x v="1"/>
    <s v="Diesel"/>
    <n v="4.6693999999999999E-2"/>
  </r>
  <r>
    <d v="2023-09-01T00:00:00"/>
    <s v="S023617"/>
    <x v="106"/>
    <s v="PO147301"/>
    <s v="GRN195983"/>
    <n v="85213142"/>
    <s v="M3 X 10 HEXAGON SOCKET HEAD CAP SCREW GRADE A2-70"/>
    <s v="Nottingham NG15 0DX"/>
    <n v="126.2"/>
    <x v="1"/>
    <s v="Diesel"/>
    <n v="4.6693999999999999E-2"/>
  </r>
  <r>
    <d v="2023-09-01T00:00:00"/>
    <s v="S023617"/>
    <x v="106"/>
    <s v="PO146162"/>
    <s v="GRN196279"/>
    <n v="101009897"/>
    <s v="M8 X 25 CUP SQUARE BOLT (MUSHROOM) A2"/>
    <s v="Nottingham NG15 0DX"/>
    <n v="126.2"/>
    <x v="1"/>
    <s v="Diesel"/>
    <n v="4.6693999999999999E-2"/>
  </r>
  <r>
    <d v="2023-09-01T00:00:00"/>
    <s v="S023617"/>
    <x v="106"/>
    <s v="PO146941"/>
    <s v="GRN196281"/>
    <n v="85212110"/>
    <s v="M6 x 20 HEX HEAD SCREW GRADE A2-70"/>
    <s v="Nottingham NG15 0DX"/>
    <n v="126.2"/>
    <x v="1"/>
    <s v="Diesel"/>
    <n v="4.6693999999999999E-2"/>
  </r>
  <r>
    <d v="2023-09-01T00:00:00"/>
    <s v="S023617"/>
    <x v="106"/>
    <s v="PO147069"/>
    <s v="GRN196320"/>
    <n v="101009927"/>
    <s v="5/32 &quot; (4MM) DIA X 11MM LONG BLIND RIVET ALUMINIUM"/>
    <s v="Nottingham NG15 0DX"/>
    <n v="126.2"/>
    <x v="1"/>
    <s v="Diesel"/>
    <n v="4.6693999999999999E-2"/>
  </r>
  <r>
    <d v="2023-09-01T00:00:00"/>
    <s v="S023617"/>
    <x v="106"/>
    <s v="PO147716"/>
    <s v="GRN196345"/>
    <s v="11701-3111"/>
    <s v="M3 X 8 POZI PAN HEAD SCREW A2"/>
    <s v="Nottingham NG15 0DX"/>
    <n v="126.2"/>
    <x v="1"/>
    <s v="Diesel"/>
    <n v="4.6693999999999999E-2"/>
  </r>
  <r>
    <d v="2023-09-01T00:00:00"/>
    <s v="S023617"/>
    <x v="106"/>
    <s v="PO147111"/>
    <s v="GRN196408"/>
    <n v="101009927"/>
    <s v="5/32 &quot; (4MM) DIA X 11MM LONG BLIND RIVET ALUMINIUM"/>
    <s v="Nottingham NG15 0DX"/>
    <n v="126.2"/>
    <x v="1"/>
    <s v="Diesel"/>
    <n v="4.6693999999999999E-2"/>
  </r>
  <r>
    <d v="2023-09-01T00:00:00"/>
    <s v="S023617"/>
    <x v="106"/>
    <s v="PO147111"/>
    <s v="GRN196416"/>
    <n v="101009927"/>
    <s v="5/32 &quot; (4MM) DIA X 11MM LONG BLIND RIVET ALUMINIUM"/>
    <s v="Nottingham NG15 0DX"/>
    <n v="126.2"/>
    <x v="1"/>
    <s v="Diesel"/>
    <n v="4.6693999999999999E-2"/>
  </r>
  <r>
    <d v="2023-09-01T00:00:00"/>
    <s v="S023617"/>
    <x v="106"/>
    <s v="PO148053"/>
    <s v="GRN196876"/>
    <n v="85213904"/>
    <s v="M6 x 20 HEXAGON SOCKET HEAD CAP SCREW GRADE 12.9"/>
    <s v="Nottingham NG15 0DX"/>
    <n v="126.2"/>
    <x v="1"/>
    <s v="Diesel"/>
    <n v="4.6693999999999999E-2"/>
  </r>
  <r>
    <d v="2023-09-01T00:00:00"/>
    <s v="S023617"/>
    <x v="106"/>
    <s v="PO147416"/>
    <s v="GRN196877"/>
    <n v="85213464"/>
    <s v="M5 x 20 HEXAGON SOCKET BUTTON HEAD SCREW A2-70"/>
    <s v="Nottingham NG15 0DX"/>
    <n v="126.2"/>
    <x v="1"/>
    <s v="Diesel"/>
    <n v="4.6693999999999999E-2"/>
  </r>
  <r>
    <d v="2023-09-01T00:00:00"/>
    <s v="S023617"/>
    <x v="106"/>
    <s v="PO146913"/>
    <s v="GRN196878"/>
    <n v="85211353"/>
    <s v="M5 x 25 HEXAGON SOCKET CSK HEAD SCREW GRADE A2-70"/>
    <s v="Nottingham NG15 0DX"/>
    <n v="126.2"/>
    <x v="1"/>
    <s v="Diesel"/>
    <n v="4.6693999999999999E-2"/>
  </r>
  <r>
    <d v="2023-09-01T00:00:00"/>
    <s v="S023617"/>
    <x v="106"/>
    <s v="PO146941"/>
    <s v="GRN196963"/>
    <n v="85212110"/>
    <s v="M6 x 20 HEX HEAD SCREW GRADE A2-70"/>
    <s v="Nottingham NG15 0DX"/>
    <n v="126.2"/>
    <x v="1"/>
    <s v="Diesel"/>
    <n v="4.6693999999999999E-2"/>
  </r>
  <r>
    <d v="2023-09-01T00:00:00"/>
    <s v="S023617"/>
    <x v="106"/>
    <s v="PO147401"/>
    <s v="GRN196964"/>
    <n v="85212110"/>
    <s v="M6 x 20 HEX HEAD SCREW GRADE A2-70"/>
    <s v="Nottingham NG15 0DX"/>
    <n v="126.2"/>
    <x v="1"/>
    <s v="Diesel"/>
    <n v="4.6693999999999999E-2"/>
  </r>
  <r>
    <d v="2023-09-01T00:00:00"/>
    <s v="S023617"/>
    <x v="106"/>
    <s v="PO147819"/>
    <s v="GRN197427"/>
    <s v="11562-0075"/>
    <s v="NUT HEX 1/2-13 SST"/>
    <s v="Nottingham NG15 0DX"/>
    <n v="126.2"/>
    <x v="1"/>
    <s v="Diesel"/>
    <n v="4.6693999999999999E-2"/>
  </r>
  <r>
    <d v="2023-09-01T00:00:00"/>
    <s v="S023617"/>
    <x v="106"/>
    <s v="PO147942"/>
    <s v="GRN197453"/>
    <n v="85213537"/>
    <s v="M4 FLAT WASHER (FORM A) A2"/>
    <s v="Nottingham NG15 0DX"/>
    <n v="126.2"/>
    <x v="1"/>
    <s v="Diesel"/>
    <n v="4.6693999999999999E-2"/>
  </r>
  <r>
    <d v="2023-09-01T00:00:00"/>
    <s v="S023617"/>
    <x v="106"/>
    <s v="PO146631"/>
    <s v="GRN197708"/>
    <n v="85213708"/>
    <s v="M16 x 50 - B FLANGED HEX HD BOLT GRADE 10.9"/>
    <s v="Nottingham NG15 0DX"/>
    <n v="126.2"/>
    <x v="1"/>
    <s v="Diesel"/>
    <n v="4.6693999999999999E-2"/>
  </r>
  <r>
    <d v="2023-10-01T00:00:00"/>
    <s v="S023617"/>
    <x v="106"/>
    <s v="PO145676"/>
    <s v="GRN198161"/>
    <n v="85213909"/>
    <s v="M6 FLAT WASHER (FORM A)"/>
    <s v="Nottingham NG15 0DX"/>
    <n v="126.2"/>
    <x v="1"/>
    <s v="Diesel"/>
    <n v="4.6693999999999999E-2"/>
  </r>
  <r>
    <d v="2023-10-01T00:00:00"/>
    <s v="S023617"/>
    <x v="106"/>
    <s v="PO147401"/>
    <s v="GRN198172"/>
    <n v="85213169"/>
    <s v="M6 x 10 HEX SOCKET HD CAP SCREW GRADE A2-70"/>
    <s v="Nottingham NG15 0DX"/>
    <n v="126.2"/>
    <x v="1"/>
    <s v="Diesel"/>
    <n v="4.6693999999999999E-2"/>
  </r>
  <r>
    <d v="2023-10-01T00:00:00"/>
    <s v="S023617"/>
    <x v="106"/>
    <s v="PO148932"/>
    <s v="GRN198180"/>
    <n v="85207706"/>
    <s v="M6 X 50 HEXAGON SOCKET BUTTON HEAD SCREW A2-70"/>
    <s v="Nottingham NG15 0DX"/>
    <n v="126.2"/>
    <x v="1"/>
    <s v="Diesel"/>
    <n v="4.6693999999999999E-2"/>
  </r>
  <r>
    <d v="2023-10-01T00:00:00"/>
    <s v="S023617"/>
    <x v="106"/>
    <s v="PO148542"/>
    <s v="GRN198405"/>
    <n v="85207433"/>
    <s v="M8 ADVEL EUROSERT 09408-72822 GRIP RANGE 0.5-3.0mm"/>
    <s v="Nottingham NG15 0DX"/>
    <n v="126.2"/>
    <x v="1"/>
    <s v="Diesel"/>
    <n v="4.6693999999999999E-2"/>
  </r>
  <r>
    <d v="2023-10-01T00:00:00"/>
    <s v="S023617"/>
    <x v="106"/>
    <s v="PO147676"/>
    <s v="GRN198406"/>
    <n v="85207705"/>
    <s v="M6 X 30 SOCKET HEAD COUNTERSUNK SCREW A2"/>
    <s v="Nottingham NG15 0DX"/>
    <n v="126.2"/>
    <x v="1"/>
    <s v="Diesel"/>
    <n v="4.6693999999999999E-2"/>
  </r>
  <r>
    <d v="2023-10-01T00:00:00"/>
    <s v="S023617"/>
    <x v="106"/>
    <s v="PO148294"/>
    <s v="GRN198476"/>
    <n v="101010092"/>
    <s v="25.4MM STANDARD ROUND RIBBED INSERT WHITE POLISHED"/>
    <s v="Nottingham NG15 0DX"/>
    <n v="126.2"/>
    <x v="1"/>
    <s v="Diesel"/>
    <n v="4.6693999999999999E-2"/>
  </r>
  <r>
    <d v="2023-10-01T00:00:00"/>
    <s v="S023617"/>
    <x v="106"/>
    <s v="PO147301"/>
    <s v="GRN198835"/>
    <n v="85213142"/>
    <s v="M3 X 10 HEXAGON SOCKET HEAD CAP SCREW GRADE A2-70"/>
    <s v="Nottingham NG15 0DX"/>
    <n v="126.2"/>
    <x v="1"/>
    <s v="Diesel"/>
    <n v="4.6693999999999999E-2"/>
  </r>
  <r>
    <d v="2023-10-01T00:00:00"/>
    <s v="S023617"/>
    <x v="106"/>
    <s v="PO149077"/>
    <s v="GRN199101"/>
    <n v="85213952"/>
    <s v="M16 FLANGED ALL METAL HEXAGON NUT GRADE 10"/>
    <s v="Nottingham NG15 0DX"/>
    <n v="126.2"/>
    <x v="1"/>
    <s v="Diesel"/>
    <n v="4.6693999999999999E-2"/>
  </r>
  <r>
    <d v="2023-07-01T00:00:00"/>
    <s v="S026947"/>
    <x v="107"/>
    <s v="PO143592"/>
    <s v="GRN192426"/>
    <s v="361-1078-1"/>
    <s v="DOWN SHOOTER DETECTOR BOX FABRICATION"/>
    <s v="Manchester M34 3SW"/>
    <n v="64.599999999999994"/>
    <x v="3"/>
    <s v="Diesel"/>
    <n v="6.5682050000000006E-2"/>
  </r>
  <r>
    <d v="2023-10-01T00:00:00"/>
    <s v="S023617"/>
    <x v="106"/>
    <s v="PO149567"/>
    <s v="GRN199155"/>
    <s v="11700-8976"/>
    <s v="WEDGE ANCHOR 1/2 THREAD X 8 1/2 LG"/>
    <s v="Nottingham NG15 0DX"/>
    <n v="126.2"/>
    <x v="1"/>
    <s v="Diesel"/>
    <n v="4.6693999999999999E-2"/>
  </r>
  <r>
    <d v="2023-10-01T00:00:00"/>
    <s v="S023617"/>
    <x v="106"/>
    <s v="PO147994"/>
    <s v="GRN199249"/>
    <n v="85213710"/>
    <s v="M16 x 60 - B FLANGED HEXAGON HEAD BOLT GRADE 10.9"/>
    <s v="Nottingham NG15 0DX"/>
    <n v="126.2"/>
    <x v="1"/>
    <s v="Diesel"/>
    <n v="4.6693999999999999E-2"/>
  </r>
  <r>
    <d v="2023-10-01T00:00:00"/>
    <s v="S023617"/>
    <x v="106"/>
    <s v="PO147942"/>
    <s v="GRN199672"/>
    <n v="85213909"/>
    <s v="M6 FLAT WASHER (FORM A)"/>
    <s v="Nottingham NG15 0DX"/>
    <n v="126.2"/>
    <x v="1"/>
    <s v="Diesel"/>
    <n v="4.6693999999999999E-2"/>
  </r>
  <r>
    <d v="2023-10-01T00:00:00"/>
    <s v="S023617"/>
    <x v="106"/>
    <s v="PO147416"/>
    <s v="GRN199768"/>
    <n v="85213464"/>
    <s v="M5 x 20 HEXAGON SOCKET BUTTON HEAD SCREW A2-70"/>
    <s v="Nottingham NG15 0DX"/>
    <n v="126.2"/>
    <x v="1"/>
    <s v="Diesel"/>
    <n v="4.6693999999999999E-2"/>
  </r>
  <r>
    <d v="2023-10-01T00:00:00"/>
    <s v="S023617"/>
    <x v="106"/>
    <s v="PO147942"/>
    <s v="GRN199770"/>
    <n v="85213182"/>
    <s v="M8 x 16 HEX SOCKET HD CAP SCREW GRADE A2-70"/>
    <s v="Nottingham NG15 0DX"/>
    <n v="126.2"/>
    <x v="1"/>
    <s v="Diesel"/>
    <n v="4.6693999999999999E-2"/>
  </r>
  <r>
    <d v="2023-10-01T00:00:00"/>
    <s v="S023617"/>
    <x v="106"/>
    <s v="PO148932"/>
    <s v="GRN199771"/>
    <n v="85207706"/>
    <s v="M6 X 50 HEXAGON SOCKET BUTTON HEAD SCREW A2-70"/>
    <s v="Nottingham NG15 0DX"/>
    <n v="126.2"/>
    <x v="1"/>
    <s v="Diesel"/>
    <n v="4.6693999999999999E-2"/>
  </r>
  <r>
    <d v="2023-10-01T00:00:00"/>
    <s v="S023617"/>
    <x v="106"/>
    <s v="PO147603"/>
    <s v="GRN200232"/>
    <n v="86201469"/>
    <s v="NO 8 X 1 1/2&quot; REC PAN HEAD SELF TAPPING SCREW AB"/>
    <s v="Nottingham NG15 0DX"/>
    <n v="126.2"/>
    <x v="1"/>
    <s v="Diesel"/>
    <n v="4.6693999999999999E-2"/>
  </r>
  <r>
    <d v="2023-10-01T00:00:00"/>
    <s v="S023617"/>
    <x v="106"/>
    <s v="PO147853"/>
    <s v="GRN200234"/>
    <n v="85213558"/>
    <s v="M8 FLAT WASHER FORM B A2"/>
    <s v="Nottingham NG15 0DX"/>
    <n v="126.2"/>
    <x v="1"/>
    <s v="Diesel"/>
    <n v="4.6693999999999999E-2"/>
  </r>
  <r>
    <d v="2023-11-01T00:00:00"/>
    <s v="S023617"/>
    <x v="106"/>
    <s v="PO148932"/>
    <s v="GRN201717"/>
    <n v="85207706"/>
    <s v="M6 X 50 HEXAGON SOCKET BUTTON HEAD SCREW A2-70"/>
    <s v="Nottingham NG15 0DX"/>
    <n v="126.2"/>
    <x v="1"/>
    <s v="Diesel"/>
    <n v="4.6693999999999999E-2"/>
  </r>
  <r>
    <d v="2023-11-01T00:00:00"/>
    <s v="S023617"/>
    <x v="106"/>
    <s v="PO148294"/>
    <s v="GRN201718"/>
    <n v="85213416"/>
    <s v="M5 NYLON INSERT NUT GRADE A2-70"/>
    <s v="Nottingham NG15 0DX"/>
    <n v="126.2"/>
    <x v="1"/>
    <s v="Diesel"/>
    <n v="4.6693999999999999E-2"/>
  </r>
  <r>
    <d v="2023-10-01T00:00:00"/>
    <s v="S001121"/>
    <x v="5"/>
    <s v="PO147688"/>
    <s v="GRN199581"/>
    <n v="50205993"/>
    <s v="1492 JUMPER BARS CJR NO COVER 8 3 POLE BLACK"/>
    <s v="Salford M5 4BE"/>
    <n v="103.6"/>
    <x v="2"/>
    <s v="Diesel"/>
    <n v="3.8331999999999998E-4"/>
  </r>
  <r>
    <d v="2023-09-01T00:00:00"/>
    <s v="S002239"/>
    <x v="17"/>
    <s v="PO143492"/>
    <s v="GRN196535"/>
    <n v="101022020"/>
    <s v="TCU - HV, 3.0 ton, -40 to +55 C"/>
    <s v="UT 84104"/>
    <n v="4725"/>
    <x v="4"/>
    <s v="Aviation"/>
    <n v="8.3086819200000015"/>
  </r>
  <r>
    <d v="2023-11-01T00:00:00"/>
    <s v="S026947"/>
    <x v="107"/>
    <s v="PO143781"/>
    <s v="GRN201526"/>
    <n v="101044155"/>
    <s v="VERTICAL DETECTOR ENCLOSURE FABRICATION"/>
    <s v="Manchester M34 3SW"/>
    <n v="64.599999999999994"/>
    <x v="3"/>
    <s v="Diesel"/>
    <n v="6.5682050000000006E-2"/>
  </r>
  <r>
    <d v="2023-11-01T00:00:00"/>
    <s v="S023617"/>
    <x v="106"/>
    <s v="PO147416"/>
    <s v="GRN201721"/>
    <n v="85213416"/>
    <s v="M5 NYLON INSERT NUT GRADE A2-70"/>
    <s v="Nottingham NG15 0DX"/>
    <n v="126.2"/>
    <x v="1"/>
    <s v="Diesel"/>
    <n v="4.6693999999999999E-2"/>
  </r>
  <r>
    <d v="2023-11-01T00:00:00"/>
    <s v="S023617"/>
    <x v="106"/>
    <s v="PO148542"/>
    <s v="GRN201723"/>
    <n v="85207433"/>
    <s v="M8 ADVEL EUROSERT 09408-72822 GRIP RANGE 0.5-3.0mm"/>
    <s v="Nottingham NG15 0DX"/>
    <n v="126.2"/>
    <x v="1"/>
    <s v="Diesel"/>
    <n v="4.6693999999999999E-2"/>
  </r>
  <r>
    <d v="2023-11-01T00:00:00"/>
    <s v="S023617"/>
    <x v="106"/>
    <s v="PO147603"/>
    <s v="GRN201724"/>
    <n v="86201469"/>
    <s v="NO 8 X 1 1/2&quot; REC PAN HEAD SELF TAPPING SCREW AB"/>
    <s v="Nottingham NG15 0DX"/>
    <n v="126.2"/>
    <x v="1"/>
    <s v="Diesel"/>
    <n v="4.6693999999999999E-2"/>
  </r>
  <r>
    <d v="2023-11-01T00:00:00"/>
    <s v="S023617"/>
    <x v="106"/>
    <s v="PO150002"/>
    <s v="GRN202035"/>
    <n v="85213708"/>
    <s v="M16 x 50 - B FLANGED HEX HD BOLT GRADE 10.9"/>
    <s v="Nottingham NG15 0DX"/>
    <n v="126.2"/>
    <x v="1"/>
    <s v="Diesel"/>
    <n v="4.6693999999999999E-2"/>
  </r>
  <r>
    <d v="2023-11-01T00:00:00"/>
    <s v="S023617"/>
    <x v="106"/>
    <s v="PO147416"/>
    <s v="GRN202291"/>
    <n v="85213464"/>
    <s v="M5 x 20 HEXAGON SOCKET BUTTON HEAD SCREW A2-70"/>
    <s v="Nottingham NG15 0DX"/>
    <n v="126.2"/>
    <x v="1"/>
    <s v="Diesel"/>
    <n v="4.6693999999999999E-2"/>
  </r>
  <r>
    <d v="2023-11-01T00:00:00"/>
    <s v="S023617"/>
    <x v="106"/>
    <s v="PO150002"/>
    <s v="GRN202403"/>
    <n v="85213708"/>
    <s v="M16 x 50 - B FLANGED HEX HD BOLT GRADE 10.9"/>
    <s v="Nottingham NG15 0DX"/>
    <n v="126.2"/>
    <x v="1"/>
    <s v="Diesel"/>
    <n v="4.6693999999999999E-2"/>
  </r>
  <r>
    <d v="2023-11-01T00:00:00"/>
    <s v="S023617"/>
    <x v="106"/>
    <s v="PO147416"/>
    <s v="GRN202418"/>
    <s v="11563-0085"/>
    <s v="WASHER FLAT M12ID SST 316"/>
    <s v="Nottingham NG15 0DX"/>
    <n v="126.2"/>
    <x v="1"/>
    <s v="Diesel"/>
    <n v="4.6693999999999999E-2"/>
  </r>
  <r>
    <d v="2023-11-01T00:00:00"/>
    <s v="S023617"/>
    <x v="106"/>
    <s v="PO149077"/>
    <s v="GRN203070"/>
    <n v="85213952"/>
    <s v="M16 FLANGED ALL METAL HEXAGON NUT GRADE 10"/>
    <s v="Nottingham NG15 0DX"/>
    <n v="126.2"/>
    <x v="1"/>
    <s v="Diesel"/>
    <n v="4.6693999999999999E-2"/>
  </r>
  <r>
    <d v="2023-12-01T00:00:00"/>
    <s v="S023617"/>
    <x v="106"/>
    <s v="PO147301"/>
    <s v="GRN203718"/>
    <n v="85213163"/>
    <s v="M5 x 25 HEX SOCKET HD CAP SCREW GRADE A2-70"/>
    <s v="Nottingham NG15 0DX"/>
    <n v="126.2"/>
    <x v="1"/>
    <s v="Diesel"/>
    <n v="4.6693999999999999E-2"/>
  </r>
  <r>
    <d v="2023-12-01T00:00:00"/>
    <s v="S023617"/>
    <x v="106"/>
    <s v="PO145979"/>
    <s v="GRN203750"/>
    <n v="23202263"/>
    <s v="GANTRY/PORTAL CABLE MANAGEMENT FASTENER KIT (BOF)"/>
    <s v="Nottingham NG15 0DX"/>
    <n v="126.2"/>
    <x v="1"/>
    <s v="Diesel"/>
    <n v="4.6693999999999999E-2"/>
  </r>
  <r>
    <d v="2023-12-01T00:00:00"/>
    <s v="S023617"/>
    <x v="106"/>
    <s v="PO148932"/>
    <s v="GRN204039"/>
    <n v="85207706"/>
    <s v="M6 X 50 HEXAGON SOCKET BUTTON HEAD SCREW A2-70"/>
    <s v="Nottingham NG15 0DX"/>
    <n v="126.2"/>
    <x v="1"/>
    <s v="Diesel"/>
    <n v="4.6693999999999999E-2"/>
  </r>
  <r>
    <d v="2023-12-01T00:00:00"/>
    <s v="S023617"/>
    <x v="106"/>
    <s v="PO147603"/>
    <s v="GRN204045"/>
    <n v="86201469"/>
    <s v="NO 8 X 1 1/2&quot; REC PAN HEAD SELF TAPPING SCREW AB"/>
    <s v="Nottingham NG15 0DX"/>
    <n v="126.2"/>
    <x v="1"/>
    <s v="Diesel"/>
    <n v="4.6693999999999999E-2"/>
  </r>
  <r>
    <d v="2023-12-01T00:00:00"/>
    <s v="S023617"/>
    <x v="106"/>
    <s v="PO148542"/>
    <s v="GRN204046"/>
    <s v="11701-3111"/>
    <s v="M3 X 8 POZI PAN HEAD SCREW A2"/>
    <s v="Nottingham NG15 0DX"/>
    <n v="126.2"/>
    <x v="1"/>
    <s v="Diesel"/>
    <n v="4.6693999999999999E-2"/>
  </r>
  <r>
    <d v="2023-12-01T00:00:00"/>
    <s v="S023617"/>
    <x v="106"/>
    <s v="PO147416"/>
    <s v="GRN204049"/>
    <n v="85213464"/>
    <s v="M5 x 20 HEXAGON SOCKET BUTTON HEAD SCREW A2-70"/>
    <s v="Nottingham NG15 0DX"/>
    <n v="126.2"/>
    <x v="1"/>
    <s v="Diesel"/>
    <n v="4.6693999999999999E-2"/>
  </r>
  <r>
    <d v="2023-12-01T00:00:00"/>
    <s v="S023617"/>
    <x v="106"/>
    <s v="PO151888"/>
    <s v="GRN204669"/>
    <n v="85207706"/>
    <s v="M6 X 50 HEXAGON SOCKET BUTTON HEAD SCREW A2-70"/>
    <s v="Nottingham NG15 0DX"/>
    <n v="126.2"/>
    <x v="1"/>
    <s v="Diesel"/>
    <n v="4.6693999999999999E-2"/>
  </r>
  <r>
    <d v="2023-10-01T00:00:00"/>
    <s v="S001121"/>
    <x v="5"/>
    <s v="PO145031"/>
    <s v="GRN199645"/>
    <n v="50205993"/>
    <s v="1492 JUMPER BARS CJR NO COVER 8 3 POLE BLACK"/>
    <s v="Salford M5 4BE"/>
    <n v="103.6"/>
    <x v="2"/>
    <s v="Diesel"/>
    <n v="3.8331999999999998E-4"/>
  </r>
  <r>
    <d v="2023-12-01T00:00:00"/>
    <s v="S023617"/>
    <x v="106"/>
    <s v="PO148932"/>
    <s v="GRN204798"/>
    <n v="85213418"/>
    <s v="M8 NYLON INSERT NUT GRADE A2-70"/>
    <s v="Nottingham NG15 0DX"/>
    <n v="126.2"/>
    <x v="1"/>
    <s v="Diesel"/>
    <n v="4.6693999999999999E-2"/>
  </r>
  <r>
    <d v="2023-12-01T00:00:00"/>
    <s v="S023617"/>
    <x v="106"/>
    <s v="PO151481"/>
    <s v="GRN204869"/>
    <n v="101009927"/>
    <s v="5/32 &quot; (4MM) DIA X 11MM LONG BLIND RIVET ALUMINIUM"/>
    <s v="Nottingham NG15 0DX"/>
    <n v="126.2"/>
    <x v="1"/>
    <s v="Diesel"/>
    <n v="4.6693999999999999E-2"/>
  </r>
  <r>
    <d v="2023-12-01T00:00:00"/>
    <s v="S023617"/>
    <x v="106"/>
    <s v="PO152077"/>
    <s v="GRN204924"/>
    <n v="85208393"/>
    <s v="M6 X 13 INSERT NUT TYPE D - ZINC ALLOY DIE CAST"/>
    <s v="Nottingham NG15 0DX"/>
    <n v="126.2"/>
    <x v="1"/>
    <s v="Diesel"/>
    <n v="4.6693999999999999E-2"/>
  </r>
  <r>
    <d v="2023-01-01T00:00:00"/>
    <s v="S024780"/>
    <x v="108"/>
    <s v="PO139779"/>
    <s v="GRN179278"/>
    <n v="40257883"/>
    <s v="ALUMINIUM LOUVRE 550mm x 550mm"/>
    <s v="Dudley DY1 1RB"/>
    <n v="99.8"/>
    <x v="2"/>
    <s v="Diesel"/>
    <n v="3.6926000000000005E-4"/>
  </r>
  <r>
    <d v="2023-04-01T00:00:00"/>
    <s v="S026682"/>
    <x v="109"/>
    <s v="PO142919"/>
    <s v="GRN185547"/>
    <s v="356-1160-1"/>
    <s v="ALUMINIUM LOUVRE 550MM X 800MM"/>
    <s v="Dudley DY2 8UB"/>
    <n v="110"/>
    <x v="2"/>
    <s v="Diesel"/>
    <n v="4.0700000000000003E-4"/>
  </r>
  <r>
    <d v="2023-06-01T00:00:00"/>
    <s v="S026682"/>
    <x v="109"/>
    <s v="PO143594"/>
    <s v="GRN189216"/>
    <s v="356-1160-1"/>
    <s v="ALUMINIUM LOUVRE 550MM X 800MM"/>
    <s v="Dudley DY2 8UB"/>
    <n v="110"/>
    <x v="2"/>
    <s v="Diesel"/>
    <n v="4.0700000000000003E-4"/>
  </r>
  <r>
    <d v="2023-10-01T00:00:00"/>
    <s v="S001571"/>
    <x v="10"/>
    <s v="PO149502"/>
    <s v="GRN199659"/>
    <n v="42205717"/>
    <s v="LASER MEASUREMENT SENSOR LMS511-11100 LITE OUTDOOR"/>
    <s v="St Albans AL1 5BN"/>
    <n v="298"/>
    <x v="2"/>
    <s v="Diesel"/>
    <n v="1.1026E-3"/>
  </r>
  <r>
    <d v="2023-06-01T00:00:00"/>
    <s v="S026682"/>
    <x v="109"/>
    <s v="PO145324"/>
    <s v="GRN189217"/>
    <s v="356-1160-1"/>
    <s v="ALUMINIUM LOUVRE 550MM X 800MM"/>
    <s v="Dudley DY2 8UB"/>
    <n v="110"/>
    <x v="2"/>
    <s v="Diesel"/>
    <n v="4.0700000000000003E-4"/>
  </r>
  <r>
    <d v="2023-07-01T00:00:00"/>
    <s v="S026682"/>
    <x v="109"/>
    <s v="PO146288"/>
    <s v="GRN191507"/>
    <s v="356-1160-1"/>
    <s v="ALUMINIUM LOUVRE 550MM X 800MM"/>
    <s v="Dudley DY2 8UB"/>
    <n v="110"/>
    <x v="2"/>
    <s v="Diesel"/>
    <n v="4.0700000000000003E-4"/>
  </r>
  <r>
    <d v="2023-07-01T00:00:00"/>
    <s v="S026682"/>
    <x v="109"/>
    <s v="PO145324"/>
    <s v="GRN191544"/>
    <n v="1"/>
    <s v="Powder Coating Signal with RAL9003"/>
    <s v="Dudley DY2 8UB"/>
    <n v="110"/>
    <x v="2"/>
    <s v="Diesel"/>
    <n v="4.0700000000000003E-4"/>
  </r>
  <r>
    <d v="2023-07-01T00:00:00"/>
    <s v="S026682"/>
    <x v="109"/>
    <s v="PO145324"/>
    <s v="GRN191636"/>
    <n v="1"/>
    <s v="Packing and Postage"/>
    <s v="Dudley DY2 8UB"/>
    <n v="110"/>
    <x v="2"/>
    <s v="Diesel"/>
    <n v="4.0700000000000003E-4"/>
  </r>
  <r>
    <d v="2023-10-01T00:00:00"/>
    <s v="S001571"/>
    <x v="10"/>
    <s v="PO147389"/>
    <s v="GRN199664"/>
    <n v="101032049"/>
    <s v="2D LIDAR LASER SENSOR TIM781-2174101"/>
    <s v="St Albans AL1 5BN"/>
    <n v="298"/>
    <x v="2"/>
    <s v="Diesel"/>
    <n v="1.1026E-3"/>
  </r>
  <r>
    <d v="2023-08-01T00:00:00"/>
    <s v="S026682"/>
    <x v="109"/>
    <s v="PO146288"/>
    <s v="GRN193683"/>
    <s v="356-1160-1"/>
    <s v="ALUMINIUM LOUVRE 550MM X 800MM"/>
    <s v="Dudley DY2 8UB"/>
    <n v="110"/>
    <x v="2"/>
    <s v="Diesel"/>
    <n v="4.0700000000000003E-4"/>
  </r>
  <r>
    <d v="2023-09-01T00:00:00"/>
    <s v="S026682"/>
    <x v="109"/>
    <s v="PO143594"/>
    <s v="GRN197124"/>
    <n v="1"/>
    <s v="Power Coating signal with RAL 9003"/>
    <s v="Dudley DY2 8UB"/>
    <n v="110"/>
    <x v="2"/>
    <s v="Diesel"/>
    <n v="4.0700000000000003E-4"/>
  </r>
  <r>
    <d v="2023-10-01T00:00:00"/>
    <s v="S026682"/>
    <x v="109"/>
    <s v="PO143595"/>
    <s v="GRN198995"/>
    <s v="356-1160-1"/>
    <s v="ALUMINIUM LOUVRE 550MM X 800MM"/>
    <s v="Dudley DY2 8UB"/>
    <n v="110"/>
    <x v="2"/>
    <s v="Diesel"/>
    <n v="4.0700000000000003E-4"/>
  </r>
  <r>
    <d v="2023-10-01T00:00:00"/>
    <s v="S026682"/>
    <x v="109"/>
    <s v="PO147520"/>
    <s v="GRN200365"/>
    <s v="356-1160-1"/>
    <s v="ALUMINIUM LOUVRE 550MM X 800MM"/>
    <s v="Dudley DY2 8UB"/>
    <n v="110"/>
    <x v="2"/>
    <s v="Diesel"/>
    <n v="4.0700000000000003E-4"/>
  </r>
  <r>
    <d v="2023-01-01T00:00:00"/>
    <s v="S022641"/>
    <x v="110"/>
    <s v="PO140232"/>
    <s v="GRN178283"/>
    <n v="21205946"/>
    <s v="M12 ROUND PLUG MALE STRAIGHT CONNECTOR 10M BLACK"/>
    <s v="Manchester M27 4FG"/>
    <n v="127"/>
    <x v="2"/>
    <s v="Diesel"/>
    <n v="4.6990000000000004E-4"/>
  </r>
  <r>
    <d v="2023-10-01T00:00:00"/>
    <s v="S001571"/>
    <x v="10"/>
    <s v="PO149502"/>
    <s v="GRN199671"/>
    <n v="42205717"/>
    <s v="LASER MEASUREMENT SENSOR LMS511-11100 LITE OUTDOOR"/>
    <s v="St Albans AL1 5BN"/>
    <n v="298"/>
    <x v="2"/>
    <s v="Diesel"/>
    <n v="1.1026E-3"/>
  </r>
  <r>
    <d v="2023-01-01T00:00:00"/>
    <s v="S022641"/>
    <x v="110"/>
    <s v="PO140240"/>
    <s v="GRN178284"/>
    <n v="101025505"/>
    <s v="SVS ECO VALVE PLUG FORM A 18mm 230V_x000a_MURR ELEKTRONI"/>
    <s v="Manchester M27 4FG"/>
    <n v="127"/>
    <x v="2"/>
    <s v="Diesel"/>
    <n v="4.6990000000000004E-4"/>
  </r>
  <r>
    <d v="2023-10-01T00:00:00"/>
    <s v="S000892"/>
    <x v="16"/>
    <s v="PO148797"/>
    <s v="GRN199673"/>
    <n v="3145105"/>
    <s v="STRAIGHT ADAPTOR FOR CONDUIT PMAFIX M20 PMA BVNV-M"/>
    <s v="Stockport SK4 2JT"/>
    <n v="55"/>
    <x v="2"/>
    <s v="Diesel"/>
    <n v="2.0350000000000001E-4"/>
  </r>
  <r>
    <d v="2023-10-01T00:00:00"/>
    <s v="S022767"/>
    <x v="2"/>
    <s v="PO144140"/>
    <s v="GRN199675"/>
    <n v="30202404"/>
    <s v="FLEXIBLE BATTERY CABLE 25mm - RED LEYLAND AUTO WOO"/>
    <s v="Huddersfield HD1 3ES"/>
    <n v="180"/>
    <x v="2"/>
    <s v="Diesel"/>
    <n v="6.6599999999999993E-4"/>
  </r>
  <r>
    <d v="2023-10-01T00:00:00"/>
    <s v="S001571"/>
    <x v="10"/>
    <s v="PO149821"/>
    <s v="GRN199676"/>
    <n v="42205718"/>
    <s v="WEATHER HOOD (180) VERTICAL MOUNTING"/>
    <s v="St Albans AL1 5BN"/>
    <n v="298"/>
    <x v="2"/>
    <s v="Diesel"/>
    <n v="1.1026E-3"/>
  </r>
  <r>
    <d v="2023-01-01T00:00:00"/>
    <s v="S022641"/>
    <x v="110"/>
    <s v="PO141902"/>
    <s v="GRN178357"/>
    <n v="21202055"/>
    <s v="M12 XTREME MALE STRAIGHT/M12 FEMALE 90DEG 10M LONG"/>
    <s v="Manchester M27 4FG"/>
    <n v="127"/>
    <x v="2"/>
    <s v="Diesel"/>
    <n v="4.6990000000000004E-4"/>
  </r>
  <r>
    <d v="2023-01-01T00:00:00"/>
    <s v="S022641"/>
    <x v="110"/>
    <s v="PO141674"/>
    <s v="GRN178394"/>
    <n v="101027024"/>
    <s v="CABLE ENTRY GROMMET 7MM - 8MM - KDT/X 07"/>
    <s v="Manchester M27 4FG"/>
    <n v="127"/>
    <x v="2"/>
    <s v="Diesel"/>
    <n v="4.6990000000000004E-4"/>
  </r>
  <r>
    <d v="2023-01-01T00:00:00"/>
    <s v="S022641"/>
    <x v="110"/>
    <s v="PO140232"/>
    <s v="GRN178406"/>
    <n v="21212164"/>
    <s v="M12 MALE CONNECTOR STRAIGHT WITH CABLE PUR-OB 4X0."/>
    <s v="Manchester M27 4FG"/>
    <n v="127"/>
    <x v="2"/>
    <s v="Diesel"/>
    <n v="4.6990000000000004E-4"/>
  </r>
  <r>
    <d v="2023-01-01T00:00:00"/>
    <s v="S022641"/>
    <x v="110"/>
    <s v="PO140232"/>
    <s v="GRN178407"/>
    <n v="21257477"/>
    <s v="M12 MALE CONNECTOR STRAIGHT WITH CABLE PUR-OB 4X0."/>
    <s v="Manchester M27 4FG"/>
    <n v="127"/>
    <x v="2"/>
    <s v="Diesel"/>
    <n v="4.6990000000000004E-4"/>
  </r>
  <r>
    <d v="2023-01-01T00:00:00"/>
    <s v="S022641"/>
    <x v="110"/>
    <s v="PO140211"/>
    <s v="GRN178409"/>
    <n v="21202054"/>
    <s v="M12 XTREME MALE STRAIGHT/M12 FEMALE 90DEG 5M LONG"/>
    <s v="Manchester M27 4FG"/>
    <n v="127"/>
    <x v="2"/>
    <s v="Diesel"/>
    <n v="4.6990000000000004E-4"/>
  </r>
  <r>
    <d v="2023-01-01T00:00:00"/>
    <s v="S022641"/>
    <x v="110"/>
    <s v="PO140225"/>
    <s v="GRN178419"/>
    <n v="31202060"/>
    <s v="FLANGE CONNECTION 70MM"/>
    <s v="Manchester M27 4FG"/>
    <n v="127"/>
    <x v="2"/>
    <s v="Diesel"/>
    <n v="4.6990000000000004E-4"/>
  </r>
  <r>
    <d v="2023-01-01T00:00:00"/>
    <s v="S022641"/>
    <x v="110"/>
    <s v="PO141610"/>
    <s v="GRN178425"/>
    <n v="31202066"/>
    <s v="40MM FLEXIBLE CONDUIT (25M PER ROLL)"/>
    <s v="Manchester M27 4FG"/>
    <n v="127"/>
    <x v="2"/>
    <s v="Diesel"/>
    <n v="4.6990000000000004E-4"/>
  </r>
  <r>
    <d v="2023-01-01T00:00:00"/>
    <s v="S022641"/>
    <x v="110"/>
    <s v="PO141677"/>
    <s v="GRN178426"/>
    <n v="31202060"/>
    <s v="70MM FLANGE CONNECTION"/>
    <s v="Manchester M27 4FG"/>
    <n v="127"/>
    <x v="2"/>
    <s v="Diesel"/>
    <n v="4.6990000000000004E-4"/>
  </r>
  <r>
    <d v="2023-01-01T00:00:00"/>
    <s v="S022641"/>
    <x v="110"/>
    <s v="PO141403"/>
    <s v="GRN178469"/>
    <n v="101022180"/>
    <s v="M12 FEMALE STRAIGHT WITH CABLE 4X0.34 - 5M LONG"/>
    <s v="Manchester M27 4FG"/>
    <n v="127"/>
    <x v="2"/>
    <s v="Diesel"/>
    <n v="4.6990000000000004E-4"/>
  </r>
  <r>
    <d v="2023-01-01T00:00:00"/>
    <s v="S022641"/>
    <x v="110"/>
    <s v="PO141078"/>
    <s v="GRN178597"/>
    <n v="1"/>
    <s v="Raw Material Surcharge"/>
    <s v="Manchester M27 4FG"/>
    <n v="127"/>
    <x v="2"/>
    <s v="Diesel"/>
    <n v="4.6990000000000004E-4"/>
  </r>
  <r>
    <d v="2023-01-01T00:00:00"/>
    <s v="S022641"/>
    <x v="110"/>
    <s v="PO140207"/>
    <s v="GRN178601"/>
    <n v="1"/>
    <s v="mat sur charge lines 1-4"/>
    <s v="Manchester M27 4FG"/>
    <n v="127"/>
    <x v="2"/>
    <s v="Diesel"/>
    <n v="4.6990000000000004E-4"/>
  </r>
  <r>
    <d v="2023-01-01T00:00:00"/>
    <s v="S022641"/>
    <x v="110"/>
    <s v="PO140601"/>
    <s v="GRN178671"/>
    <n v="1"/>
    <s v="Raw Material Surcharge"/>
    <s v="Manchester M27 4FG"/>
    <n v="127"/>
    <x v="2"/>
    <s v="Diesel"/>
    <n v="4.6990000000000004E-4"/>
  </r>
  <r>
    <d v="2023-01-01T00:00:00"/>
    <s v="S022641"/>
    <x v="110"/>
    <s v="PO140184"/>
    <s v="GRN178693"/>
    <n v="101021119"/>
    <s v="CABLE M12 FEMALE STRAIGHT 4 POLE OPEN WIRE 20MT"/>
    <s v="Manchester M27 4FG"/>
    <n v="127"/>
    <x v="2"/>
    <s v="Diesel"/>
    <n v="4.6990000000000004E-4"/>
  </r>
  <r>
    <d v="2023-01-01T00:00:00"/>
    <s v="S022641"/>
    <x v="110"/>
    <s v="PO140211"/>
    <s v="GRN178720"/>
    <n v="21202050"/>
    <s v="M12 EXTREAME MALE/MSUD VALVE PLUG FORM A 18mm 1.5M"/>
    <s v="Manchester M27 4FG"/>
    <n v="127"/>
    <x v="2"/>
    <s v="Diesel"/>
    <n v="4.6990000000000004E-4"/>
  </r>
  <r>
    <d v="2023-09-01T00:00:00"/>
    <s v="S002239"/>
    <x v="17"/>
    <s v="PO143492"/>
    <s v="GRN197214"/>
    <n v="101022020"/>
    <s v="TCU - HV, 3.0 ton, -40 to +55 C"/>
    <s v="UT 84104"/>
    <n v="4725"/>
    <x v="4"/>
    <s v="Aviation"/>
    <n v="8.3086819200000015"/>
  </r>
  <r>
    <d v="2023-01-01T00:00:00"/>
    <s v="S022641"/>
    <x v="110"/>
    <s v="PO140211"/>
    <s v="GRN178739"/>
    <n v="21202056"/>
    <s v="M12 TO NO PLUG LEAD 3M"/>
    <s v="Manchester M27 4FG"/>
    <n v="127"/>
    <x v="2"/>
    <s v="Diesel"/>
    <n v="4.6990000000000004E-4"/>
  </r>
  <r>
    <d v="2023-01-01T00:00:00"/>
    <s v="S022641"/>
    <x v="110"/>
    <s v="PO138276"/>
    <s v="GRN178787"/>
    <n v="31202062"/>
    <s v="FLEXIBLE CONDUIT 16mm  (50M per roll)"/>
    <s v="Manchester M27 4FG"/>
    <n v="127"/>
    <x v="2"/>
    <s v="Diesel"/>
    <n v="4.6990000000000004E-4"/>
  </r>
  <r>
    <d v="2023-01-01T00:00:00"/>
    <s v="S022641"/>
    <x v="110"/>
    <s v="PO140207"/>
    <s v="GRN178788"/>
    <n v="101027019"/>
    <s v="KDL/H CABLE ENTRY SYSTEM - KDL/H 24/12"/>
    <s v="Manchester M27 4FG"/>
    <n v="127"/>
    <x v="2"/>
    <s v="Diesel"/>
    <n v="4.6990000000000004E-4"/>
  </r>
  <r>
    <d v="2023-10-01T00:00:00"/>
    <s v="S001571"/>
    <x v="10"/>
    <s v="PO144724"/>
    <s v="GRN199702"/>
    <s v="11700-5287"/>
    <s v="LASER SCANNER LMS141-15100 SECURITY PRIME"/>
    <s v="St Albans AL1 5BN"/>
    <n v="298"/>
    <x v="2"/>
    <s v="Diesel"/>
    <n v="1.1026E-3"/>
  </r>
  <r>
    <d v="2023-01-01T00:00:00"/>
    <s v="S022641"/>
    <x v="110"/>
    <s v="PO141902"/>
    <s v="GRN178807"/>
    <n v="101027020"/>
    <s v="DUMMY GROMMET - BTK/X"/>
    <s v="Manchester M27 4FG"/>
    <n v="127"/>
    <x v="2"/>
    <s v="Diesel"/>
    <n v="4.6990000000000004E-4"/>
  </r>
  <r>
    <d v="2023-10-01T00:00:00"/>
    <s v="S026429"/>
    <x v="55"/>
    <s v="PO149699"/>
    <s v="GRN199707"/>
    <s v="11701-3708"/>
    <s v="SILAC INTERNAL COLLIMATOR +33/-31.5 DEG"/>
    <s v="35041 Marburg"/>
    <n v="1310"/>
    <x v="3"/>
    <s v="Diesel"/>
    <n v="0.13319425000000001"/>
  </r>
  <r>
    <d v="2023-01-01T00:00:00"/>
    <s v="S022641"/>
    <x v="110"/>
    <s v="PO141675"/>
    <s v="GRN178975"/>
    <n v="21202054"/>
    <s v="M12 XTREME MALE STRAIGHT/M12 FEMALE 90DEG 5M LONG"/>
    <s v="Manchester M27 4FG"/>
    <n v="127"/>
    <x v="2"/>
    <s v="Diesel"/>
    <n v="4.6990000000000004E-4"/>
  </r>
  <r>
    <d v="2023-01-01T00:00:00"/>
    <s v="S022641"/>
    <x v="110"/>
    <s v="PO140225"/>
    <s v="GRN179024"/>
    <n v="21212167"/>
    <s v="M12 MALE CONNECTOR STRAIGHT WITH CABLE PUR-OB"/>
    <s v="Manchester M27 4FG"/>
    <n v="127"/>
    <x v="2"/>
    <s v="Diesel"/>
    <n v="4.6990000000000004E-4"/>
  </r>
  <r>
    <d v="2023-01-01T00:00:00"/>
    <s v="S022641"/>
    <x v="110"/>
    <s v="PO140207"/>
    <s v="GRN179144"/>
    <n v="101037949"/>
    <s v="M12 TO 7/8ths POWER CABLE - 10M LONG"/>
    <s v="Manchester M27 4FG"/>
    <n v="127"/>
    <x v="2"/>
    <s v="Diesel"/>
    <n v="4.6990000000000004E-4"/>
  </r>
  <r>
    <d v="2023-01-01T00:00:00"/>
    <s v="S022641"/>
    <x v="110"/>
    <s v="PO140778"/>
    <s v="GRN179238"/>
    <n v="21212167"/>
    <s v="M12 MALE CONNECTOR STRAIGHT WITH CABLE PUR-OB"/>
    <s v="Manchester M27 4FG"/>
    <n v="127"/>
    <x v="2"/>
    <s v="Diesel"/>
    <n v="4.6990000000000004E-4"/>
  </r>
  <r>
    <d v="2023-01-01T00:00:00"/>
    <s v="S022641"/>
    <x v="110"/>
    <s v="PO141677"/>
    <s v="GRN179257"/>
    <n v="21203336"/>
    <s v="M12 FEMALE CONNECTOR STRAIGHT WITH CABLE PVC-JB 5"/>
    <s v="Manchester M27 4FG"/>
    <n v="127"/>
    <x v="2"/>
    <s v="Diesel"/>
    <n v="4.6990000000000004E-4"/>
  </r>
  <r>
    <d v="2023-01-01T00:00:00"/>
    <s v="S022641"/>
    <x v="110"/>
    <s v="PO141674"/>
    <s v="GRN179272"/>
    <n v="21202054"/>
    <s v="M12 XTREME MALE STRAIGHT/M12 FEMALE 90DEG 5M LONG"/>
    <s v="Manchester M27 4FG"/>
    <n v="127"/>
    <x v="2"/>
    <s v="Diesel"/>
    <n v="4.6990000000000004E-4"/>
  </r>
  <r>
    <d v="2023-01-01T00:00:00"/>
    <s v="S022641"/>
    <x v="110"/>
    <s v="PO140207"/>
    <s v="GRN179398"/>
    <n v="1"/>
    <s v="mat sur charge lines 15-18"/>
    <s v="Manchester M27 4FG"/>
    <n v="127"/>
    <x v="2"/>
    <s v="Diesel"/>
    <n v="4.6990000000000004E-4"/>
  </r>
  <r>
    <d v="2023-01-01T00:00:00"/>
    <s v="S022641"/>
    <x v="110"/>
    <s v="PO141902"/>
    <s v="GRN179413"/>
    <n v="31202062"/>
    <s v="FLEXIBLE CONDUIT 16MM TYPE EW-PA-M16/P11 (50M PER"/>
    <s v="Manchester M27 4FG"/>
    <n v="127"/>
    <x v="2"/>
    <s v="Diesel"/>
    <n v="4.6990000000000004E-4"/>
  </r>
  <r>
    <d v="2023-01-01T00:00:00"/>
    <s v="S022641"/>
    <x v="110"/>
    <s v="PO141677"/>
    <s v="GRN179515"/>
    <n v="31202062"/>
    <s v="FLEXIBLE CONDUIT 16MM TYPE EW-PA-M16/P11 (50M PER"/>
    <s v="Manchester M27 4FG"/>
    <n v="127"/>
    <x v="2"/>
    <s v="Diesel"/>
    <n v="4.6990000000000004E-4"/>
  </r>
  <r>
    <d v="2023-01-01T00:00:00"/>
    <s v="S022641"/>
    <x v="110"/>
    <s v="PO140280"/>
    <s v="GRN179517"/>
    <n v="31204901"/>
    <s v="M-TOP CONDUIT FITTING 90DEG TYPE VW 90 M25-K"/>
    <s v="Manchester M27 4FG"/>
    <n v="127"/>
    <x v="2"/>
    <s v="Diesel"/>
    <n v="4.6990000000000004E-4"/>
  </r>
  <r>
    <d v="2023-10-01T00:00:00"/>
    <s v="S001571"/>
    <x v="10"/>
    <s v="PO149552"/>
    <s v="GRN199722"/>
    <s v="101-00003"/>
    <s v="MOUNT, BRACKET, WEATHER HOOD, SICK"/>
    <s v="St Albans AL1 5BN"/>
    <n v="298"/>
    <x v="2"/>
    <s v="Diesel"/>
    <n v="1.1026E-3"/>
  </r>
  <r>
    <d v="2023-01-01T00:00:00"/>
    <s v="S022641"/>
    <x v="110"/>
    <s v="PO141079"/>
    <s v="GRN179518"/>
    <n v="31202082"/>
    <s v="32MM CLAMPING BRACKET"/>
    <s v="Manchester M27 4FG"/>
    <n v="127"/>
    <x v="2"/>
    <s v="Diesel"/>
    <n v="4.6990000000000004E-4"/>
  </r>
  <r>
    <d v="2023-01-01T00:00:00"/>
    <s v="S022641"/>
    <x v="110"/>
    <s v="PO141078"/>
    <s v="GRN179529"/>
    <n v="101028815"/>
    <s v="CABLE ENTRY GROMMET 4MM - 5MM - KDT/X 04"/>
    <s v="Manchester M27 4FG"/>
    <n v="127"/>
    <x v="2"/>
    <s v="Diesel"/>
    <n v="4.6990000000000004E-4"/>
  </r>
  <r>
    <d v="2023-01-01T00:00:00"/>
    <s v="S022641"/>
    <x v="110"/>
    <s v="PO141242"/>
    <s v="GRN179721"/>
    <n v="21202053"/>
    <s v="M12 XTREME MALE STRAIGHT/M12 FEMALE 90DEG 3M LONG"/>
    <s v="Manchester M27 4FG"/>
    <n v="127"/>
    <x v="2"/>
    <s v="Diesel"/>
    <n v="4.6990000000000004E-4"/>
  </r>
  <r>
    <d v="2023-02-01T00:00:00"/>
    <s v="S022641"/>
    <x v="110"/>
    <s v="PO140232"/>
    <s v="GRN180078"/>
    <n v="21212164"/>
    <s v="M12 MALE CONNECTOR STRAIGHT WITH CABLE PUR-OB 4X0."/>
    <s v="Manchester M27 4FG"/>
    <n v="127"/>
    <x v="2"/>
    <s v="Diesel"/>
    <n v="4.6990000000000004E-4"/>
  </r>
  <r>
    <d v="2023-02-01T00:00:00"/>
    <s v="S022641"/>
    <x v="110"/>
    <s v="PO142557"/>
    <s v="GRN180143"/>
    <n v="21202055"/>
    <s v="M12 XTREME MALE STRAIGHT/M12 FEMALE 90DEG 10M LONG"/>
    <s v="Manchester M27 4FG"/>
    <n v="127"/>
    <x v="2"/>
    <s v="Diesel"/>
    <n v="4.6990000000000004E-4"/>
  </r>
  <r>
    <d v="2023-02-01T00:00:00"/>
    <s v="S022641"/>
    <x v="110"/>
    <s v="PO140232"/>
    <s v="GRN180144"/>
    <n v="21205961"/>
    <s v="M12 ROUND PLUG CONNECTOR - M12 STRAIGHT 0.5MM2 PUR"/>
    <s v="Manchester M27 4FG"/>
    <n v="127"/>
    <x v="2"/>
    <s v="Diesel"/>
    <n v="4.6990000000000004E-4"/>
  </r>
  <r>
    <d v="2023-02-01T00:00:00"/>
    <s v="S022641"/>
    <x v="110"/>
    <s v="PO140207"/>
    <s v="GRN180148"/>
    <n v="101037949"/>
    <s v="M12 TO 7/8ths POWER CABLE - 10M LONG"/>
    <s v="Manchester M27 4FG"/>
    <n v="127"/>
    <x v="2"/>
    <s v="Diesel"/>
    <n v="4.6990000000000004E-4"/>
  </r>
  <r>
    <d v="2023-02-01T00:00:00"/>
    <s v="S022641"/>
    <x v="110"/>
    <s v="PO142557"/>
    <s v="GRN180203"/>
    <n v="101047875"/>
    <s v="M12 FEMALE 90 DEG 4 POLE WITH OPEN CABLE 10M"/>
    <s v="Manchester M27 4FG"/>
    <n v="127"/>
    <x v="2"/>
    <s v="Diesel"/>
    <n v="4.6990000000000004E-4"/>
  </r>
  <r>
    <d v="2023-02-01T00:00:00"/>
    <s v="S022641"/>
    <x v="110"/>
    <s v="PO140207"/>
    <s v="GRN180205"/>
    <n v="101047875"/>
    <s v="M12 FEMALE 90 DEG 4 POLE WITH OPEN CABLE 10M"/>
    <s v="Manchester M27 4FG"/>
    <n v="127"/>
    <x v="2"/>
    <s v="Diesel"/>
    <n v="4.6990000000000004E-4"/>
  </r>
  <r>
    <d v="2023-02-01T00:00:00"/>
    <s v="S022641"/>
    <x v="110"/>
    <s v="PO140232"/>
    <s v="GRN180230"/>
    <n v="21205946"/>
    <s v="M12 ROUND PLUG MALE STRAIGHT CONNECTOR 10M BLACK"/>
    <s v="Manchester M27 4FG"/>
    <n v="127"/>
    <x v="2"/>
    <s v="Diesel"/>
    <n v="4.6990000000000004E-4"/>
  </r>
  <r>
    <d v="2023-02-01T00:00:00"/>
    <s v="S022641"/>
    <x v="110"/>
    <s v="PO140232"/>
    <s v="GRN180231"/>
    <n v="21257477"/>
    <s v="M12 MALE CONNECTOR STRAIGHT WITH CABLE PUR-OB 4X0."/>
    <s v="Manchester M27 4FG"/>
    <n v="127"/>
    <x v="2"/>
    <s v="Diesel"/>
    <n v="4.6990000000000004E-4"/>
  </r>
  <r>
    <d v="2023-02-01T00:00:00"/>
    <s v="S022641"/>
    <x v="110"/>
    <s v="PO140523"/>
    <s v="GRN180232"/>
    <n v="21202053"/>
    <s v="M12 XTREME MALE STRAIGHT/M12 FEMALE 90DEG 3M LONG"/>
    <s v="Manchester M27 4FG"/>
    <n v="127"/>
    <x v="2"/>
    <s v="Diesel"/>
    <n v="4.6990000000000004E-4"/>
  </r>
  <r>
    <d v="2023-02-01T00:00:00"/>
    <s v="S022641"/>
    <x v="110"/>
    <s v="PO142557"/>
    <s v="GRN180243"/>
    <n v="21205961"/>
    <s v="M12 ROUND PLUG CONNECTOR - M12 STRAIGHT 0.5MM2 PUR"/>
    <s v="Manchester M27 4FG"/>
    <n v="127"/>
    <x v="2"/>
    <s v="Diesel"/>
    <n v="4.6990000000000004E-4"/>
  </r>
  <r>
    <d v="2023-02-01T00:00:00"/>
    <s v="S022641"/>
    <x v="110"/>
    <s v="PO140207"/>
    <s v="GRN180262"/>
    <n v="101032952"/>
    <s v="M12 0 DEG CODING PLUG JUMPER PINS 1-4 MURR ELEKTRO"/>
    <s v="Manchester M27 4FG"/>
    <n v="127"/>
    <x v="2"/>
    <s v="Diesel"/>
    <n v="4.6990000000000004E-4"/>
  </r>
  <r>
    <d v="2023-02-01T00:00:00"/>
    <s v="S022641"/>
    <x v="110"/>
    <s v="PO140232"/>
    <s v="GRN180332"/>
    <n v="34202380"/>
    <s v="T-COUPLER M12-MALE 5P/ 2 X M12-FEMALE 5P BR.2-4"/>
    <s v="Manchester M27 4FG"/>
    <n v="127"/>
    <x v="2"/>
    <s v="Diesel"/>
    <n v="4.6990000000000004E-4"/>
  </r>
  <r>
    <d v="2023-10-01T00:00:00"/>
    <s v="S025431"/>
    <x v="0"/>
    <s v="PO149938"/>
    <s v="GRN199746"/>
    <s v="11540-0018"/>
    <s v="PASTE SILICONE DIELECTRIC"/>
    <s v="Boston Massachusetts"/>
    <n v="3154"/>
    <x v="0"/>
    <s v="Crude"/>
    <n v="1.0118031999999999E-2"/>
  </r>
  <r>
    <d v="2023-02-01T00:00:00"/>
    <s v="S022641"/>
    <x v="110"/>
    <s v="PO140207"/>
    <s v="GRN180334"/>
    <n v="101032726"/>
    <s v="M12 MALE FLANGE PLUG A CODED REAR MOUNT 0.2M LONG"/>
    <s v="Manchester M27 4FG"/>
    <n v="127"/>
    <x v="2"/>
    <s v="Diesel"/>
    <n v="4.6990000000000004E-4"/>
  </r>
  <r>
    <d v="2023-02-01T00:00:00"/>
    <s v="S022641"/>
    <x v="110"/>
    <s v="PO140232"/>
    <s v="GRN180458"/>
    <n v="1"/>
    <s v="freight inwards"/>
    <s v="Manchester M27 4FG"/>
    <n v="127"/>
    <x v="2"/>
    <s v="Diesel"/>
    <n v="4.6990000000000004E-4"/>
  </r>
  <r>
    <d v="2023-02-01T00:00:00"/>
    <s v="S022641"/>
    <x v="110"/>
    <s v="PO141677"/>
    <s v="GRN180579"/>
    <n v="34202035"/>
    <s v="M12 DOUBLE VALVE PLUG"/>
    <s v="Manchester M27 4FG"/>
    <n v="127"/>
    <x v="2"/>
    <s v="Diesel"/>
    <n v="4.6990000000000004E-4"/>
  </r>
  <r>
    <d v="2023-02-01T00:00:00"/>
    <s v="S022641"/>
    <x v="110"/>
    <s v="PO142861"/>
    <s v="GRN180738"/>
    <n v="101047875"/>
    <s v="M12 FEMALE 90 DEG 4 POLE WITH OPEN CABLE 10M"/>
    <s v="Manchester M27 4FG"/>
    <n v="127"/>
    <x v="2"/>
    <s v="Diesel"/>
    <n v="4.6990000000000004E-4"/>
  </r>
  <r>
    <d v="2023-10-01T00:00:00"/>
    <s v="S025431"/>
    <x v="0"/>
    <s v="PO150088"/>
    <s v="GRN199757"/>
    <s v="331-2003-1"/>
    <s v="PCB ASSY TDTX PMT INTERFACE"/>
    <s v="Boston Massachusetts"/>
    <n v="3154"/>
    <x v="0"/>
    <s v="Crude"/>
    <n v="1.0118031999999999E-2"/>
  </r>
  <r>
    <d v="2023-10-01T00:00:00"/>
    <s v="S000892"/>
    <x v="16"/>
    <s v="PO150178"/>
    <s v="GRN199762"/>
    <n v="21201412"/>
    <s v="PATCH CORD CAT 5E FTP PVC METAL SHIELD BLACK - 2M"/>
    <s v="Stockport SK4 2JT"/>
    <n v="55"/>
    <x v="2"/>
    <s v="Diesel"/>
    <n v="2.0350000000000001E-4"/>
  </r>
  <r>
    <d v="2023-10-01T00:00:00"/>
    <s v="S000892"/>
    <x v="16"/>
    <s v="PO150178"/>
    <s v="GRN199763"/>
    <n v="3445203"/>
    <s v="STRAIGHT PLUG REWIREABLE M12 4AMP 4WAY"/>
    <s v="Stockport SK4 2JT"/>
    <n v="55"/>
    <x v="2"/>
    <s v="Diesel"/>
    <n v="2.0350000000000001E-4"/>
  </r>
  <r>
    <d v="2023-10-01T00:00:00"/>
    <s v="S000892"/>
    <x v="16"/>
    <s v="PO150178"/>
    <s v="GRN199764"/>
    <n v="21201412"/>
    <s v="PATCH CORD CAT 5E FTP PVC METAL SHIELD BLACK - 2M"/>
    <s v="Stockport SK4 2JT"/>
    <n v="55"/>
    <x v="2"/>
    <s v="Diesel"/>
    <n v="2.0350000000000001E-4"/>
  </r>
  <r>
    <d v="2023-02-01T00:00:00"/>
    <s v="S022641"/>
    <x v="110"/>
    <s v="PO141675"/>
    <s v="GRN180741"/>
    <n v="21202054"/>
    <s v="M12 XTREME MALE STRAIGHT/M12 FEMALE 90DEG 5M LONG"/>
    <s v="Manchester M27 4FG"/>
    <n v="127"/>
    <x v="2"/>
    <s v="Diesel"/>
    <n v="4.6990000000000004E-4"/>
  </r>
  <r>
    <d v="2023-10-01T00:00:00"/>
    <s v="S026602"/>
    <x v="12"/>
    <s v="PO149843"/>
    <s v="GRN199766"/>
    <n v="101049325"/>
    <s v="DIESEL OIL MOBIL DELVAC 1 5W-40 (4 LITRE)"/>
    <s v="Watford WD24 7GG"/>
    <n v="302"/>
    <x v="2"/>
    <s v="Diesl"/>
    <n v="1.1173999999999999E-3"/>
  </r>
  <r>
    <d v="2023-02-01T00:00:00"/>
    <s v="S022641"/>
    <x v="110"/>
    <s v="PO141675"/>
    <s v="GRN180742"/>
    <n v="21202056"/>
    <s v="M12 TO NO PLUG LEAD 3M"/>
    <s v="Manchester M27 4FG"/>
    <n v="127"/>
    <x v="2"/>
    <s v="Diesel"/>
    <n v="4.6990000000000004E-4"/>
  </r>
  <r>
    <d v="2023-02-01T00:00:00"/>
    <s v="S022641"/>
    <x v="110"/>
    <s v="PO142557"/>
    <s v="GRN180744"/>
    <n v="101037949"/>
    <s v="M12 TO 7/8ths POWER CABLE - 10M LONG"/>
    <s v="Manchester M27 4FG"/>
    <n v="127"/>
    <x v="2"/>
    <s v="Diesel"/>
    <n v="4.6990000000000004E-4"/>
  </r>
  <r>
    <d v="2023-02-01T00:00:00"/>
    <s v="S022641"/>
    <x v="110"/>
    <s v="PO140232"/>
    <s v="GRN180869"/>
    <n v="1"/>
    <s v="TOTAL RAW MATERIAL SURCHARGES LINES 4-7"/>
    <s v="Manchester M27 4FG"/>
    <n v="127"/>
    <x v="2"/>
    <s v="Diesel"/>
    <n v="4.6990000000000004E-4"/>
  </r>
  <r>
    <d v="2023-02-01T00:00:00"/>
    <s v="S022641"/>
    <x v="110"/>
    <s v="PO142557"/>
    <s v="GRN180889"/>
    <n v="1"/>
    <s v="Raw Material Surcharge"/>
    <s v="Manchester M27 4FG"/>
    <n v="127"/>
    <x v="2"/>
    <s v="Diesel"/>
    <n v="4.6990000000000004E-4"/>
  </r>
  <r>
    <d v="2023-02-01T00:00:00"/>
    <s v="S022641"/>
    <x v="110"/>
    <s v="PO140232"/>
    <s v="GRN180895"/>
    <n v="1"/>
    <s v="freight inwards"/>
    <s v="Manchester M27 4FG"/>
    <n v="127"/>
    <x v="2"/>
    <s v="Diesel"/>
    <n v="4.6990000000000004E-4"/>
  </r>
  <r>
    <d v="2023-10-01T00:00:00"/>
    <s v="S022845"/>
    <x v="24"/>
    <s v="PO147987"/>
    <s v="GRN199775"/>
    <n v="101044950"/>
    <s v="COMPLETE POWER MODULE NXC 30-40"/>
    <s v="Warrington WA3 3JD"/>
    <n v="118"/>
    <x v="3"/>
    <s v="Diesel"/>
    <n v="0.1199765"/>
  </r>
  <r>
    <d v="2023-02-01T00:00:00"/>
    <s v="S022641"/>
    <x v="110"/>
    <s v="PO141902"/>
    <s v="GRN180964"/>
    <n v="101027019"/>
    <s v="KDL/H CABLE ENTRY SYSTEM - KDL/H 24/12"/>
    <s v="Manchester M27 4FG"/>
    <n v="127"/>
    <x v="2"/>
    <s v="Diesel"/>
    <n v="4.6990000000000004E-4"/>
  </r>
  <r>
    <d v="2023-02-01T00:00:00"/>
    <s v="S022641"/>
    <x v="110"/>
    <s v="PO142862"/>
    <s v="GRN181019"/>
    <n v="21205961"/>
    <s v="M12 ROUND PLUG CONNECTOR - M12 STRAIGHT 0.5MM2 PUR"/>
    <s v="Manchester M27 4FG"/>
    <n v="127"/>
    <x v="2"/>
    <s v="Diesel"/>
    <n v="4.6990000000000004E-4"/>
  </r>
  <r>
    <d v="2023-02-01T00:00:00"/>
    <s v="S022641"/>
    <x v="110"/>
    <s v="PO141674"/>
    <s v="GRN181021"/>
    <n v="21212167"/>
    <s v="M12 MALE CONNECTOR STRAIGHT WITH CABLE PUR-OB"/>
    <s v="Manchester M27 4FG"/>
    <n v="127"/>
    <x v="2"/>
    <s v="Diesel"/>
    <n v="4.6990000000000004E-4"/>
  </r>
  <r>
    <d v="2023-02-01T00:00:00"/>
    <s v="S022641"/>
    <x v="110"/>
    <s v="PO142861"/>
    <s v="GRN181024"/>
    <n v="21202053"/>
    <s v="M12 XTREME MALE STRAIGHT/M12 FEMALE 90DEG 3M LONG"/>
    <s v="Manchester M27 4FG"/>
    <n v="127"/>
    <x v="2"/>
    <s v="Diesel"/>
    <n v="4.6990000000000004E-4"/>
  </r>
  <r>
    <d v="2023-02-01T00:00:00"/>
    <s v="S022641"/>
    <x v="110"/>
    <s v="PO142861"/>
    <s v="GRN181026"/>
    <n v="101047875"/>
    <s v="M12 FEMALE 90 DEG 4 POLE WITH OPEN CABLE 10M"/>
    <s v="Manchester M27 4FG"/>
    <n v="127"/>
    <x v="2"/>
    <s v="Diesel"/>
    <n v="4.6990000000000004E-4"/>
  </r>
  <r>
    <d v="2023-02-01T00:00:00"/>
    <s v="S022641"/>
    <x v="110"/>
    <s v="PO141078"/>
    <s v="GRN181030"/>
    <n v="21202055"/>
    <s v="M12 XTREME MALE STRAIGHT/M12 FEMALE 90DEG 10M LONG"/>
    <s v="Manchester M27 4FG"/>
    <n v="127"/>
    <x v="2"/>
    <s v="Diesel"/>
    <n v="4.6990000000000004E-4"/>
  </r>
  <r>
    <d v="2023-02-01T00:00:00"/>
    <s v="S022641"/>
    <x v="110"/>
    <s v="PO142557"/>
    <s v="GRN181085"/>
    <n v="31202063"/>
    <s v="FLEXIBLE CONDUIT 20MM TYPE EW-PA-M20/P16 (50M PER"/>
    <s v="Manchester M27 4FG"/>
    <n v="127"/>
    <x v="2"/>
    <s v="Diesel"/>
    <n v="4.6990000000000004E-4"/>
  </r>
  <r>
    <d v="2023-02-01T00:00:00"/>
    <s v="S022641"/>
    <x v="110"/>
    <s v="PO140280"/>
    <s v="GRN181105"/>
    <n v="1"/>
    <s v="freight inwards"/>
    <s v="Manchester M27 4FG"/>
    <n v="127"/>
    <x v="2"/>
    <s v="Diesel"/>
    <n v="4.6990000000000004E-4"/>
  </r>
  <r>
    <d v="2023-10-01T00:00:00"/>
    <s v="S001121"/>
    <x v="5"/>
    <s v="PO148902"/>
    <s v="GRN199789"/>
    <n v="50202565"/>
    <s v="TERMINAL END BARRIER 2.5MM - GREY"/>
    <s v="Salford M5 4BE"/>
    <n v="103.6"/>
    <x v="2"/>
    <s v="Diesel"/>
    <n v="3.8331999999999998E-4"/>
  </r>
  <r>
    <d v="2023-10-01T00:00:00"/>
    <s v="S001121"/>
    <x v="5"/>
    <s v="PO147851"/>
    <s v="GRN199791"/>
    <n v="51257436"/>
    <s v="LEGEND PLATE FRAME 30 X 50MM"/>
    <s v="Salford M5 4BE"/>
    <n v="103.6"/>
    <x v="2"/>
    <s v="Diesel"/>
    <n v="3.8331999999999998E-4"/>
  </r>
  <r>
    <d v="2023-02-01T00:00:00"/>
    <s v="S022641"/>
    <x v="110"/>
    <s v="PO141242"/>
    <s v="GRN181116"/>
    <n v="1"/>
    <s v="Raw Material Surcharge"/>
    <s v="Manchester M27 4FG"/>
    <n v="127"/>
    <x v="2"/>
    <s v="Diesel"/>
    <n v="4.6990000000000004E-4"/>
  </r>
  <r>
    <d v="2023-02-01T00:00:00"/>
    <s v="S022641"/>
    <x v="110"/>
    <s v="PO140207"/>
    <s v="GRN181120"/>
    <n v="1"/>
    <s v="freight inwards LINES 11-14 AND 19-20"/>
    <s v="Manchester M27 4FG"/>
    <n v="127"/>
    <x v="2"/>
    <s v="Diesel"/>
    <n v="4.6990000000000004E-4"/>
  </r>
  <r>
    <d v="2023-02-01T00:00:00"/>
    <s v="S022641"/>
    <x v="110"/>
    <s v="PO142557"/>
    <s v="GRN181158"/>
    <n v="1"/>
    <s v="Raw Material Surcharge"/>
    <s v="Manchester M27 4FG"/>
    <n v="127"/>
    <x v="2"/>
    <s v="Diesel"/>
    <n v="4.6990000000000004E-4"/>
  </r>
  <r>
    <d v="2023-02-01T00:00:00"/>
    <s v="S022641"/>
    <x v="110"/>
    <s v="PO142557"/>
    <s v="GRN181181"/>
    <n v="1"/>
    <s v="Raw Material Surcharge"/>
    <s v="Manchester M27 4FG"/>
    <n v="127"/>
    <x v="2"/>
    <s v="Diesel"/>
    <n v="4.6990000000000004E-4"/>
  </r>
  <r>
    <d v="2023-10-01T00:00:00"/>
    <s v="S000892"/>
    <x v="16"/>
    <s v="PO150178"/>
    <s v="GRN199801"/>
    <n v="30206272"/>
    <s v="SHIELDED SECURITY CABLE 4 x 18awg LSZH x 100M REEL"/>
    <s v="Stockport SK4 2JT"/>
    <n v="55"/>
    <x v="2"/>
    <s v="Diesel"/>
    <n v="2.0350000000000001E-4"/>
  </r>
  <r>
    <d v="2023-02-01T00:00:00"/>
    <s v="S022641"/>
    <x v="110"/>
    <s v="PO141902"/>
    <s v="GRN181194"/>
    <n v="1"/>
    <s v="Raw Material Surcharge"/>
    <s v="Manchester M27 4FG"/>
    <n v="127"/>
    <x v="2"/>
    <s v="Diesel"/>
    <n v="4.6990000000000004E-4"/>
  </r>
  <r>
    <d v="2023-02-01T00:00:00"/>
    <s v="S022641"/>
    <x v="110"/>
    <s v="PO142861"/>
    <s v="GRN181318"/>
    <n v="21202050"/>
    <s v="M12 EXTREAME MALE/MSUD VALVE PLUG FORM A 18mm 1.5M"/>
    <s v="Manchester M27 4FG"/>
    <n v="127"/>
    <x v="2"/>
    <s v="Diesel"/>
    <n v="4.6990000000000004E-4"/>
  </r>
  <r>
    <d v="2023-02-01T00:00:00"/>
    <s v="S022641"/>
    <x v="110"/>
    <s v="PO142862"/>
    <s v="GRN181350"/>
    <n v="21205946"/>
    <s v="M12 ROUND PLUG MALE STRAIGHT CONNECTOR 10M BLACK"/>
    <s v="Manchester M27 4FG"/>
    <n v="127"/>
    <x v="2"/>
    <s v="Diesel"/>
    <n v="4.6990000000000004E-4"/>
  </r>
  <r>
    <d v="2023-02-01T00:00:00"/>
    <s v="S022641"/>
    <x v="110"/>
    <s v="PO140280"/>
    <s v="GRN181416"/>
    <n v="34204812"/>
    <s v="12 DISTRIBUTION BOX WITH PLUG IN CONNECTION M23"/>
    <s v="Manchester M27 4FG"/>
    <n v="127"/>
    <x v="2"/>
    <s v="Diesel"/>
    <n v="4.6990000000000004E-4"/>
  </r>
  <r>
    <d v="2023-02-01T00:00:00"/>
    <s v="S022641"/>
    <x v="110"/>
    <s v="PO138583"/>
    <s v="GRN181429"/>
    <n v="101032725"/>
    <s v="M12 FEMALE FLANGE PLUG A CODED REAR MOUNT 0.2M LG"/>
    <s v="Manchester M27 4FG"/>
    <n v="127"/>
    <x v="2"/>
    <s v="Diesel"/>
    <n v="4.6990000000000004E-4"/>
  </r>
  <r>
    <d v="2023-02-01T00:00:00"/>
    <s v="S022641"/>
    <x v="110"/>
    <s v="PO140207"/>
    <s v="GRN181433"/>
    <n v="101032725"/>
    <s v="M12 FEMALE FLANGE PLUG A CODED REAR MOUNT 0.2M LG"/>
    <s v="Manchester M27 4FG"/>
    <n v="127"/>
    <x v="2"/>
    <s v="Diesel"/>
    <n v="4.6990000000000004E-4"/>
  </r>
  <r>
    <d v="2023-02-01T00:00:00"/>
    <s v="S022641"/>
    <x v="110"/>
    <s v="PO140232"/>
    <s v="GRN181435"/>
    <n v="34202380"/>
    <s v="T-COUPLER M12-MALE 5P/ 2 X M12-FEMALE 5P BR.2-4"/>
    <s v="Manchester M27 4FG"/>
    <n v="127"/>
    <x v="2"/>
    <s v="Diesel"/>
    <n v="4.6990000000000004E-4"/>
  </r>
  <r>
    <d v="2023-02-01T00:00:00"/>
    <s v="S022641"/>
    <x v="110"/>
    <s v="PO142557"/>
    <s v="GRN181513"/>
    <n v="1"/>
    <s v="Raw Material Surcharge"/>
    <s v="Manchester M27 4FG"/>
    <n v="127"/>
    <x v="2"/>
    <s v="Diesel"/>
    <n v="4.6990000000000004E-4"/>
  </r>
  <r>
    <d v="2023-02-01T00:00:00"/>
    <s v="S022641"/>
    <x v="110"/>
    <s v="PO141674"/>
    <s v="GRN181524"/>
    <n v="1"/>
    <s v="Raw Material Surcharge"/>
    <s v="Manchester M27 4FG"/>
    <n v="127"/>
    <x v="2"/>
    <s v="Diesel"/>
    <n v="4.6990000000000004E-4"/>
  </r>
  <r>
    <d v="2023-02-01T00:00:00"/>
    <s v="S022641"/>
    <x v="110"/>
    <s v="PO141902"/>
    <s v="GRN181525"/>
    <n v="1"/>
    <s v="Raw Material Surcharge"/>
    <s v="Manchester M27 4FG"/>
    <n v="127"/>
    <x v="2"/>
    <s v="Diesel"/>
    <n v="4.6990000000000004E-4"/>
  </r>
  <r>
    <d v="2023-02-01T00:00:00"/>
    <s v="S022641"/>
    <x v="110"/>
    <s v="PO141242"/>
    <s v="GRN181555"/>
    <n v="34202380"/>
    <s v="T-COUPLER M12-MALE 5P/ 2 X M12-FEMALE 5P BR.2-4"/>
    <s v="Manchester M27 4FG"/>
    <n v="127"/>
    <x v="2"/>
    <s v="Diesel"/>
    <n v="4.6990000000000004E-4"/>
  </r>
  <r>
    <d v="2023-02-01T00:00:00"/>
    <s v="S022641"/>
    <x v="110"/>
    <s v="PO141677"/>
    <s v="GRN181595"/>
    <n v="31202060"/>
    <s v="70MM FLANGE CONNECTION"/>
    <s v="Manchester M27 4FG"/>
    <n v="127"/>
    <x v="2"/>
    <s v="Diesel"/>
    <n v="4.6990000000000004E-4"/>
  </r>
  <r>
    <d v="2023-02-01T00:00:00"/>
    <s v="S022641"/>
    <x v="110"/>
    <s v="PO141902"/>
    <s v="GRN181785"/>
    <n v="101027023"/>
    <s v="CABLE ENTRY GROMMET 9MM - 10MM - KDT/X 09"/>
    <s v="Manchester M27 4FG"/>
    <n v="127"/>
    <x v="2"/>
    <s v="Diesel"/>
    <n v="4.6990000000000004E-4"/>
  </r>
  <r>
    <d v="2023-02-01T00:00:00"/>
    <s v="S022641"/>
    <x v="110"/>
    <s v="PO141078"/>
    <s v="GRN181786"/>
    <n v="31202077"/>
    <s v="12MM SPLIT CONDUIT - EWT-PA M12/P9 (50M PER ROLL)"/>
    <s v="Manchester M27 4FG"/>
    <n v="127"/>
    <x v="2"/>
    <s v="Diesel"/>
    <n v="4.6990000000000004E-4"/>
  </r>
  <r>
    <d v="2023-02-01T00:00:00"/>
    <s v="S022641"/>
    <x v="110"/>
    <s v="PO141674"/>
    <s v="GRN181898"/>
    <n v="101022180"/>
    <s v="M12 FEMALE STRAIGHT WITH CABLE 4X0.34 - 5M LONG"/>
    <s v="Manchester M27 4FG"/>
    <n v="127"/>
    <x v="2"/>
    <s v="Diesel"/>
    <n v="4.6990000000000004E-4"/>
  </r>
  <r>
    <d v="2023-03-01T00:00:00"/>
    <s v="S022641"/>
    <x v="110"/>
    <s v="PO140232"/>
    <s v="GRN182072"/>
    <n v="21212164"/>
    <s v="M12 MALE CONNECTOR STRAIGHT WITH CABLE PUR-OB 4X0."/>
    <s v="Manchester M27 4FG"/>
    <n v="127"/>
    <x v="2"/>
    <s v="Diesel"/>
    <n v="4.6990000000000004E-4"/>
  </r>
  <r>
    <d v="2023-03-01T00:00:00"/>
    <s v="S022641"/>
    <x v="110"/>
    <s v="PO143867"/>
    <s v="GRN182223"/>
    <n v="21212502"/>
    <s v="M12 MALE STRAIGHT/M12 FEMALE STRAIGHT PUR-OB 5M"/>
    <s v="Manchester M27 4FG"/>
    <n v="127"/>
    <x v="2"/>
    <s v="Diesel"/>
    <n v="4.6990000000000004E-4"/>
  </r>
  <r>
    <d v="2023-03-01T00:00:00"/>
    <s v="S022641"/>
    <x v="110"/>
    <s v="PO142861"/>
    <s v="GRN182227"/>
    <n v="21202050"/>
    <s v="M12 EXTREAME MALE/MSUD VALVE PLUG FORM A 18mm 1.5M"/>
    <s v="Manchester M27 4FG"/>
    <n v="127"/>
    <x v="2"/>
    <s v="Diesel"/>
    <n v="4.6990000000000004E-4"/>
  </r>
  <r>
    <d v="2023-03-01T00:00:00"/>
    <s v="S022641"/>
    <x v="110"/>
    <s v="PO142861"/>
    <s v="GRN182228"/>
    <n v="21202055"/>
    <s v="M12 XTREME MALE STRAIGHT/M12 FEMALE 90DEG 10M LONG"/>
    <s v="Manchester M27 4FG"/>
    <n v="127"/>
    <x v="2"/>
    <s v="Diesel"/>
    <n v="4.6990000000000004E-4"/>
  </r>
  <r>
    <d v="2023-03-01T00:00:00"/>
    <s v="S022641"/>
    <x v="110"/>
    <s v="PO142861"/>
    <s v="GRN182229"/>
    <n v="101047875"/>
    <s v="M12 FEMALE 90 DEG 4 POLE WITH OPEN CABLE 10M"/>
    <s v="Manchester M27 4FG"/>
    <n v="127"/>
    <x v="2"/>
    <s v="Diesel"/>
    <n v="4.6990000000000004E-4"/>
  </r>
  <r>
    <d v="2023-03-01T00:00:00"/>
    <s v="S022641"/>
    <x v="110"/>
    <s v="PO140523"/>
    <s v="GRN182230"/>
    <n v="21202053"/>
    <s v="M12 XTREME MALE STRAIGHT/M12 FEMALE 90DEG 3M LONG"/>
    <s v="Manchester M27 4FG"/>
    <n v="127"/>
    <x v="2"/>
    <s v="Diesel"/>
    <n v="4.6990000000000004E-4"/>
  </r>
  <r>
    <d v="2023-03-01T00:00:00"/>
    <s v="S022641"/>
    <x v="110"/>
    <s v="PO137979"/>
    <s v="GRN182549"/>
    <n v="21205946"/>
    <s v="M12 ROUND PLUG MALE STRAIGHT CONNECTOR 10M BLACK"/>
    <s v="Manchester M27 4FG"/>
    <n v="127"/>
    <x v="2"/>
    <s v="Diesel"/>
    <n v="4.6990000000000004E-4"/>
  </r>
  <r>
    <d v="2023-03-01T00:00:00"/>
    <s v="S022641"/>
    <x v="110"/>
    <s v="PO141674"/>
    <s v="GRN182603"/>
    <n v="1"/>
    <s v="Raw Material Surcharge"/>
    <s v="Manchester M27 4FG"/>
    <n v="127"/>
    <x v="2"/>
    <s v="Diesel"/>
    <n v="4.6990000000000004E-4"/>
  </r>
  <r>
    <d v="2023-10-01T00:00:00"/>
    <s v="S022670"/>
    <x v="26"/>
    <s v="PO147490"/>
    <s v="GRN199839"/>
    <s v="11583-0384"/>
    <s v="SCREW SHCS M10X25MM LG SST"/>
    <s v="Congleton CW12 1HR"/>
    <n v="12.8"/>
    <x v="2"/>
    <s v="Diesel"/>
    <n v="4.7360000000000001E-5"/>
  </r>
  <r>
    <d v="2023-03-01T00:00:00"/>
    <s v="S022641"/>
    <x v="110"/>
    <s v="PO140237"/>
    <s v="GRN182645"/>
    <n v="34202035"/>
    <s v="M12 DOUBLE VALVE PLUG"/>
    <s v="Manchester M27 4FG"/>
    <n v="127"/>
    <x v="2"/>
    <s v="Diesel"/>
    <n v="4.6990000000000004E-4"/>
  </r>
  <r>
    <d v="2023-03-01T00:00:00"/>
    <s v="S022641"/>
    <x v="110"/>
    <s v="PO143517"/>
    <s v="GRN182647"/>
    <n v="34202035"/>
    <s v="M12 DOUBLE VALVE PLUG"/>
    <s v="Manchester M27 4FG"/>
    <n v="127"/>
    <x v="2"/>
    <s v="Diesel"/>
    <n v="4.6990000000000004E-4"/>
  </r>
  <r>
    <d v="2023-10-01T00:00:00"/>
    <s v="S001121"/>
    <x v="5"/>
    <s v="PO143182"/>
    <s v="GRN199844"/>
    <n v="50205993"/>
    <s v="1492 JUMPER BARS CJR NO COVER 8 3 POLE BLACK"/>
    <s v="Salford M5 4BE"/>
    <n v="103.6"/>
    <x v="2"/>
    <s v="Diesel"/>
    <n v="3.8331999999999998E-4"/>
  </r>
  <r>
    <d v="2023-10-01T00:00:00"/>
    <s v="S001121"/>
    <x v="5"/>
    <s v="PO149729"/>
    <s v="GRN199845"/>
    <s v="11700-5551"/>
    <s v="AB POINT I/O MODULE WITH 8 CONFIGURABLE 24V DC POI"/>
    <s v="Salford M5 4BE"/>
    <n v="103.6"/>
    <x v="2"/>
    <s v="Diesel"/>
    <n v="3.8331999999999998E-4"/>
  </r>
  <r>
    <d v="2023-10-01T00:00:00"/>
    <s v="S001121"/>
    <x v="5"/>
    <s v="PO149924"/>
    <s v="GRN199846"/>
    <s v="11700-8526"/>
    <s v="AB ADDRESS RESERVE MODULE 1734-ARM"/>
    <s v="Salford M5 4BE"/>
    <n v="103.6"/>
    <x v="2"/>
    <s v="Diesel"/>
    <n v="3.8331999999999998E-4"/>
  </r>
  <r>
    <d v="2023-10-01T00:00:00"/>
    <s v="S001121"/>
    <x v="5"/>
    <s v="PO149846"/>
    <s v="GRN199847"/>
    <s v="11700-5551"/>
    <s v="AB POINT I/O MODULE WITH 8 CONFIGURABLE 24V DC POI"/>
    <s v="Salford M5 4BE"/>
    <n v="103.6"/>
    <x v="2"/>
    <s v="Diesel"/>
    <n v="3.8331999999999998E-4"/>
  </r>
  <r>
    <d v="2023-10-01T00:00:00"/>
    <s v="S001121"/>
    <x v="5"/>
    <s v="PO149846"/>
    <s v="GRN199848"/>
    <s v="11700-5551"/>
    <s v="AB POINT I/O MODULE WITH 8 CONFIGURABLE 24V DC POI"/>
    <s v="Salford M5 4BE"/>
    <n v="103.6"/>
    <x v="2"/>
    <s v="Diesel"/>
    <n v="3.8331999999999998E-4"/>
  </r>
  <r>
    <d v="2023-10-01T00:00:00"/>
    <s v="S001121"/>
    <x v="5"/>
    <s v="PO147946"/>
    <s v="GRN199849"/>
    <n v="50200869"/>
    <s v="TERMINAL END ANCHOR"/>
    <s v="Salford M5 4BE"/>
    <n v="103.6"/>
    <x v="2"/>
    <s v="Diesel"/>
    <n v="3.8331999999999998E-4"/>
  </r>
  <r>
    <d v="2023-03-01T00:00:00"/>
    <s v="S022641"/>
    <x v="110"/>
    <s v="PO143533"/>
    <s v="GRN182648"/>
    <s v="11700-3817"/>
    <s v="CLAMP CONDUIT 48MM"/>
    <s v="Manchester M27 4FG"/>
    <n v="127"/>
    <x v="2"/>
    <s v="Diesel"/>
    <n v="4.6990000000000004E-4"/>
  </r>
  <r>
    <d v="2023-03-01T00:00:00"/>
    <s v="S022641"/>
    <x v="110"/>
    <s v="PO141242"/>
    <s v="GRN182728"/>
    <n v="1"/>
    <s v="freight inwards"/>
    <s v="Manchester M27 4FG"/>
    <n v="127"/>
    <x v="2"/>
    <s v="Diesel"/>
    <n v="4.6990000000000004E-4"/>
  </r>
  <r>
    <d v="2023-03-01T00:00:00"/>
    <s v="S022641"/>
    <x v="110"/>
    <s v="PO140211"/>
    <s v="GRN182749"/>
    <n v="21202051"/>
    <s v="M12 TO M12 LEAD STRAIGHT - 3M LONG"/>
    <s v="Manchester M27 4FG"/>
    <n v="127"/>
    <x v="2"/>
    <s v="Diesel"/>
    <n v="4.6990000000000004E-4"/>
  </r>
  <r>
    <d v="2023-03-01T00:00:00"/>
    <s v="S022641"/>
    <x v="110"/>
    <s v="PO141902"/>
    <s v="GRN182850"/>
    <n v="1"/>
    <s v="Raw Material Surcharge"/>
    <s v="Manchester M27 4FG"/>
    <n v="127"/>
    <x v="2"/>
    <s v="Diesel"/>
    <n v="4.6990000000000004E-4"/>
  </r>
  <r>
    <d v="2023-03-01T00:00:00"/>
    <s v="S022641"/>
    <x v="110"/>
    <s v="PO143257"/>
    <s v="GRN183039"/>
    <n v="101046440"/>
    <s v="M12 MALE 0 DEG D CODE TO RJ45 0 DEG 25M CABLE"/>
    <s v="Manchester M27 4FG"/>
    <n v="127"/>
    <x v="2"/>
    <s v="Diesel"/>
    <n v="4.6990000000000004E-4"/>
  </r>
  <r>
    <d v="2023-03-01T00:00:00"/>
    <s v="S022641"/>
    <x v="110"/>
    <s v="PO140232"/>
    <s v="GRN183064"/>
    <n v="21205961"/>
    <s v="M12 ROUND PLUG CONNECTOR - M12 STRAIGHT 0.5MM2 PUR"/>
    <s v="Manchester M27 4FG"/>
    <n v="127"/>
    <x v="2"/>
    <s v="Diesel"/>
    <n v="4.6990000000000004E-4"/>
  </r>
  <r>
    <d v="2023-10-01T00:00:00"/>
    <s v="S023284"/>
    <x v="19"/>
    <s v="PO144007"/>
    <s v="GRN199863"/>
    <s v="361-1212-1"/>
    <s v="TOP VIEW LINAC - STAINLESS STEEL ARRAY BOX - DV60"/>
    <s v="Leicester LE19 2DT"/>
    <n v="144"/>
    <x v="1"/>
    <s v="Diesel"/>
    <n v="5.3280000000000001E-2"/>
  </r>
  <r>
    <d v="2023-03-01T00:00:00"/>
    <s v="S022641"/>
    <x v="110"/>
    <s v="PO140232"/>
    <s v="GRN183073"/>
    <n v="21257477"/>
    <s v="M12 MALE CONNECTOR STRAIGHT WITH CABLE PUR-OB 4X0."/>
    <s v="Manchester M27 4FG"/>
    <n v="127"/>
    <x v="2"/>
    <s v="Diesel"/>
    <n v="4.6990000000000004E-4"/>
  </r>
  <r>
    <d v="2023-03-01T00:00:00"/>
    <s v="S022641"/>
    <x v="110"/>
    <s v="PO140207"/>
    <s v="GRN183083"/>
    <n v="101047875"/>
    <s v="M12 FEMALE 90 DEG 4 POLE WITH OPEN CABLE 10M"/>
    <s v="Manchester M27 4FG"/>
    <n v="127"/>
    <x v="2"/>
    <s v="Diesel"/>
    <n v="4.6990000000000004E-4"/>
  </r>
  <r>
    <d v="2023-03-01T00:00:00"/>
    <s v="S022641"/>
    <x v="110"/>
    <s v="PO143508"/>
    <s v="GRN183093"/>
    <n v="21212164"/>
    <s v="M12 MALE CONNECTOR STRAIGHT WITH CABLE PUR-OB 4X0."/>
    <s v="Manchester M27 4FG"/>
    <n v="127"/>
    <x v="2"/>
    <s v="Diesel"/>
    <n v="4.6990000000000004E-4"/>
  </r>
  <r>
    <d v="2023-03-01T00:00:00"/>
    <s v="S022641"/>
    <x v="110"/>
    <s v="PO140207"/>
    <s v="GRN183206"/>
    <n v="101032725"/>
    <s v="M12 FEMALE FLANGE PLUG A CODED REAR MOUNT 0.2M LG"/>
    <s v="Manchester M27 4FG"/>
    <n v="127"/>
    <x v="2"/>
    <s v="Diesel"/>
    <n v="4.6990000000000004E-4"/>
  </r>
  <r>
    <d v="2023-03-01T00:00:00"/>
    <s v="S022641"/>
    <x v="110"/>
    <s v="PO142862"/>
    <s v="GRN183209"/>
    <n v="21212164"/>
    <s v="M12 MALE CONNECTOR STRAIGHT WITH CABLE PUR-OB 4X0."/>
    <s v="Manchester M27 4FG"/>
    <n v="127"/>
    <x v="2"/>
    <s v="Diesel"/>
    <n v="4.6990000000000004E-4"/>
  </r>
  <r>
    <d v="2023-03-01T00:00:00"/>
    <s v="S022641"/>
    <x v="110"/>
    <s v="PO140232"/>
    <s v="GRN183268"/>
    <n v="21205946"/>
    <s v="M12 ROUND PLUG MALE STRAIGHT CONNECTOR 10M BLACK"/>
    <s v="Manchester M27 4FG"/>
    <n v="127"/>
    <x v="2"/>
    <s v="Diesel"/>
    <n v="4.6990000000000004E-4"/>
  </r>
  <r>
    <d v="2023-03-01T00:00:00"/>
    <s v="S022641"/>
    <x v="110"/>
    <s v="PO143533"/>
    <s v="GRN183289"/>
    <n v="31202063"/>
    <s v="FLEXIBLE CONDUIT 20MM TYPE EW-PA-M20/P16 (50M PER"/>
    <s v="Manchester M27 4FG"/>
    <n v="127"/>
    <x v="2"/>
    <s v="Diesel"/>
    <n v="4.6990000000000004E-4"/>
  </r>
  <r>
    <d v="2023-10-01T00:00:00"/>
    <s v="S000892"/>
    <x v="16"/>
    <s v="PO150215"/>
    <s v="GRN199880"/>
    <n v="21203295"/>
    <s v="MAINS LEAD 3M 10A STRAIGHT C13 TO UK BS1363/A - BL"/>
    <s v="Stockport SK4 2JT"/>
    <n v="55"/>
    <x v="2"/>
    <s v="Diesel"/>
    <n v="2.0350000000000001E-4"/>
  </r>
  <r>
    <d v="2023-10-01T00:00:00"/>
    <s v="S000892"/>
    <x v="16"/>
    <s v="PO150191"/>
    <s v="GRN199888"/>
    <n v="1"/>
    <s v="freight inwards"/>
    <s v="Stockport SK4 2JT"/>
    <n v="55"/>
    <x v="2"/>
    <s v="Diesel"/>
    <n v="2.0350000000000001E-4"/>
  </r>
  <r>
    <d v="2023-10-01T00:00:00"/>
    <s v="S025033"/>
    <x v="23"/>
    <s v="PO149290"/>
    <s v="GRN199893"/>
    <s v="11701-2037"/>
    <s v="60W 4800 LUMEN SQUARE LED WORK LIGHT, 24V"/>
    <s v="Nantwich CW5 6DX"/>
    <n v="44.6"/>
    <x v="2"/>
    <s v="Diesel"/>
    <n v="1.6501999999999999E-4"/>
  </r>
  <r>
    <d v="2023-10-01T00:00:00"/>
    <s v="S025033"/>
    <x v="23"/>
    <s v="PO149747"/>
    <s v="GRN199894"/>
    <s v="11701-2037"/>
    <s v="60W 4800 LUMEN SQUARE LED WORK LIGHT, 24V"/>
    <s v="Nantwich CW5 6DX"/>
    <n v="44.6"/>
    <x v="2"/>
    <s v="Diesel"/>
    <n v="1.6501999999999999E-4"/>
  </r>
  <r>
    <d v="2023-10-01T00:00:00"/>
    <s v="S025033"/>
    <x v="23"/>
    <s v="PO148909"/>
    <s v="GRN199895"/>
    <s v="11701-2037"/>
    <s v="60W 4800 LUMEN SQUARE LED WORK LIGHT, 24V"/>
    <s v="Nantwich CW5 6DX"/>
    <n v="44.6"/>
    <x v="2"/>
    <s v="Diesel"/>
    <n v="1.6501999999999999E-4"/>
  </r>
  <r>
    <d v="2023-03-01T00:00:00"/>
    <s v="S022641"/>
    <x v="110"/>
    <s v="PO143517"/>
    <s v="GRN183297"/>
    <n v="31202091"/>
    <s v="GLAND 50MM"/>
    <s v="Manchester M27 4FG"/>
    <n v="127"/>
    <x v="2"/>
    <s v="Diesel"/>
    <n v="4.6990000000000004E-4"/>
  </r>
  <r>
    <d v="2023-03-01T00:00:00"/>
    <s v="S022641"/>
    <x v="110"/>
    <s v="PO143517"/>
    <s v="GRN183303"/>
    <n v="101047875"/>
    <s v="M12 FEMALE 90 DEG 4 POLE WITH OPEN CABLE 10M"/>
    <s v="Manchester M27 4FG"/>
    <n v="127"/>
    <x v="2"/>
    <s v="Diesel"/>
    <n v="4.6990000000000004E-4"/>
  </r>
  <r>
    <d v="2023-03-01T00:00:00"/>
    <s v="S022641"/>
    <x v="110"/>
    <s v="PO143739"/>
    <s v="GRN183305"/>
    <n v="101027023"/>
    <s v="CABLE ENTRY GROMMET 9MM - 10MM - KDT/X 09"/>
    <s v="Manchester M27 4FG"/>
    <n v="127"/>
    <x v="2"/>
    <s v="Diesel"/>
    <n v="4.6990000000000004E-4"/>
  </r>
  <r>
    <d v="2023-10-01T00:00:00"/>
    <s v="S001047"/>
    <x v="9"/>
    <s v="PO144821"/>
    <s v="GRN199904"/>
    <s v="11701-3091"/>
    <s v="SILICON PD - CDW04 - 5X5X10 THK - 8X2 ELEM - M13"/>
    <s v="81300 Johor Bahru Malaysia"/>
    <n v="6781"/>
    <x v="4"/>
    <s v="Aviation"/>
    <n v="1.1924057587200001"/>
  </r>
  <r>
    <d v="2023-03-01T00:00:00"/>
    <s v="S022641"/>
    <x v="110"/>
    <s v="PO140207"/>
    <s v="GRN183306"/>
    <n v="101037949"/>
    <s v="M12 TO 7/8ths POWER CABLE - 10M LONG"/>
    <s v="Manchester M27 4FG"/>
    <n v="127"/>
    <x v="2"/>
    <s v="Diesel"/>
    <n v="4.6990000000000004E-4"/>
  </r>
  <r>
    <d v="2023-03-01T00:00:00"/>
    <s v="S022641"/>
    <x v="110"/>
    <s v="PO144164"/>
    <s v="GRN183385"/>
    <n v="101022180"/>
    <s v="M12 FEMALE STRAIGHT WITH CABLE 4X0.34 - 5M LONG"/>
    <s v="Manchester M27 4FG"/>
    <n v="127"/>
    <x v="2"/>
    <s v="Diesel"/>
    <n v="4.6990000000000004E-4"/>
  </r>
  <r>
    <d v="2023-03-01T00:00:00"/>
    <s v="S022641"/>
    <x v="110"/>
    <s v="PO141677"/>
    <s v="GRN183398"/>
    <n v="34202035"/>
    <s v="M12 DOUBLE VALVE PLUG"/>
    <s v="Manchester M27 4FG"/>
    <n v="127"/>
    <x v="2"/>
    <s v="Diesel"/>
    <n v="4.6990000000000004E-4"/>
  </r>
  <r>
    <d v="2023-10-01T00:00:00"/>
    <s v="S001047"/>
    <x v="9"/>
    <s v="PO144821"/>
    <s v="GRN199914"/>
    <s v="11701-3091"/>
    <s v="SILICON PD - CDW04 - 5X5X10 THK - 8X2 ELEM - M13"/>
    <s v="81300 Johor Bahru Malaysia"/>
    <n v="6781"/>
    <x v="4"/>
    <s v="Aviation"/>
    <n v="1.1924057587200001"/>
  </r>
  <r>
    <d v="2023-10-01T00:00:00"/>
    <s v="S001121"/>
    <x v="5"/>
    <s v="PO149854"/>
    <s v="GRN199916"/>
    <s v="11700-6227"/>
    <s v="FACTORYTALK SE SITE EDITION STATION LICENSE 25 SCR"/>
    <s v="Salford M5 4BE"/>
    <n v="103.6"/>
    <x v="2"/>
    <s v="Diesel"/>
    <n v="3.8331999999999998E-4"/>
  </r>
  <r>
    <d v="2023-10-01T00:00:00"/>
    <s v="S001047"/>
    <x v="9"/>
    <s v="PO138818"/>
    <s v="GRN199917"/>
    <n v="66205215"/>
    <s v="2x8 ELEMENT PHOTO DIODE CdWO4 30mm THICK"/>
    <s v="81300 Johor Bahru Malaysia"/>
    <n v="6781"/>
    <x v="4"/>
    <s v="Aviation"/>
    <n v="1.1924057587200001"/>
  </r>
  <r>
    <d v="2023-10-01T00:00:00"/>
    <s v="S001121"/>
    <x v="5"/>
    <s v="PO149853"/>
    <s v="GRN199918"/>
    <s v="11700-6227"/>
    <s v="FACTORYTALK SE SITE EDITION STATION LICENSE 25 SCR"/>
    <s v="Salford M5 4BE"/>
    <n v="103.6"/>
    <x v="2"/>
    <s v="Diesel"/>
    <n v="3.8331999999999998E-4"/>
  </r>
  <r>
    <d v="2023-10-01T00:00:00"/>
    <s v="S001121"/>
    <x v="5"/>
    <s v="PO149830"/>
    <s v="GRN199919"/>
    <s v="11700-6227"/>
    <s v="FACTORYTALK SE SITE EDITION STATION LICENSE 25 SCR"/>
    <s v="Salford M5 4BE"/>
    <n v="103.6"/>
    <x v="2"/>
    <s v="Diesel"/>
    <n v="3.8331999999999998E-4"/>
  </r>
  <r>
    <d v="2023-10-01T00:00:00"/>
    <s v="S001047"/>
    <x v="9"/>
    <s v="PO144821"/>
    <s v="GRN199921"/>
    <n v="101026186"/>
    <s v="DIODE 2X8 ELEMENT PHOTO CDWO4 0.3MM THICK"/>
    <s v="81300 Johor Bahru Malaysia"/>
    <n v="6781"/>
    <x v="4"/>
    <s v="Aviation"/>
    <n v="1.1924057587200001"/>
  </r>
  <r>
    <d v="2023-10-01T00:00:00"/>
    <s v="S001047"/>
    <x v="9"/>
    <s v="PO144821"/>
    <s v="GRN199924"/>
    <n v="101026186"/>
    <s v="DIODE 2X8 ELEMENT PHOTO CDWO4 0.3MM THICK"/>
    <s v="81300 Johor Bahru Malaysia"/>
    <n v="6781"/>
    <x v="4"/>
    <s v="Aviation"/>
    <n v="1.1924057587200001"/>
  </r>
  <r>
    <d v="2023-10-01T00:00:00"/>
    <s v="S001047"/>
    <x v="9"/>
    <s v="PO138818"/>
    <s v="GRN199927"/>
    <n v="66205215"/>
    <s v="2x8 ELEMENT PHOTO DIODE CdWO4 30mm THICK"/>
    <s v="81300 Johor Bahru Malaysia"/>
    <n v="6781"/>
    <x v="4"/>
    <s v="Aviation"/>
    <n v="1.1924057587200001"/>
  </r>
  <r>
    <d v="2023-10-01T00:00:00"/>
    <s v="S001047"/>
    <x v="9"/>
    <s v="PO144821"/>
    <s v="GRN199931"/>
    <s v="11701-3091"/>
    <s v="SILICON PD - CDW04 - 5X5X10 THK - 8X2 ELEM - M13"/>
    <s v="81300 Johor Bahru Malaysia"/>
    <n v="6781"/>
    <x v="4"/>
    <s v="Aviation"/>
    <n v="1.1924057587200001"/>
  </r>
  <r>
    <d v="2023-03-01T00:00:00"/>
    <s v="S022641"/>
    <x v="110"/>
    <s v="PO141675"/>
    <s v="GRN183399"/>
    <n v="21202054"/>
    <s v="M12 XTREME MALE STRAIGHT/M12 FEMALE 90DEG 5M LONG"/>
    <s v="Manchester M27 4FG"/>
    <n v="127"/>
    <x v="2"/>
    <s v="Diesel"/>
    <n v="4.6990000000000004E-4"/>
  </r>
  <r>
    <d v="2023-10-01T00:00:00"/>
    <s v="S000892"/>
    <x v="16"/>
    <s v="PO150215"/>
    <s v="GRN199937"/>
    <n v="87207140"/>
    <s v="ECONOMY SYNTHETIC PAINT BRUSHES (SET OF 3)"/>
    <s v="Stockport SK4 2JT"/>
    <n v="55"/>
    <x v="2"/>
    <s v="Diesel"/>
    <n v="2.0350000000000001E-4"/>
  </r>
  <r>
    <d v="2023-10-01T00:00:00"/>
    <s v="S024448"/>
    <x v="58"/>
    <s v="PO149739"/>
    <s v="GRN199938"/>
    <n v="10208211"/>
    <s v="AUTOMATIC FREQUENCY CONTROL ASSY FIBER TRIGGER"/>
    <s v="California 94560"/>
    <n v="5214"/>
    <x v="0"/>
    <s v="Crude"/>
    <n v="0.4181628"/>
  </r>
  <r>
    <d v="2023-10-01T00:00:00"/>
    <s v="S024448"/>
    <x v="58"/>
    <s v="PO147617"/>
    <s v="GRN199940"/>
    <n v="101037904"/>
    <s v="LEVEL SWITCH ASSEMBLY"/>
    <s v="California 94560"/>
    <n v="5214"/>
    <x v="0"/>
    <s v="Crude"/>
    <n v="0.4181628"/>
  </r>
  <r>
    <d v="2023-03-01T00:00:00"/>
    <s v="S022641"/>
    <x v="110"/>
    <s v="PO142862"/>
    <s v="GRN183402"/>
    <n v="34202035"/>
    <s v="M12 DOUBLE VALVE PLUG"/>
    <s v="Manchester M27 4FG"/>
    <n v="127"/>
    <x v="2"/>
    <s v="Diesel"/>
    <n v="4.6990000000000004E-4"/>
  </r>
  <r>
    <d v="2023-03-01T00:00:00"/>
    <s v="S022641"/>
    <x v="110"/>
    <s v="PO144227"/>
    <s v="GRN183583"/>
    <n v="21212164"/>
    <s v="M12 MALE CONNECTOR STRAIGHT WITH CABLE PUR-OB 4X0."/>
    <s v="Manchester M27 4FG"/>
    <n v="127"/>
    <x v="2"/>
    <s v="Diesel"/>
    <n v="4.6990000000000004E-4"/>
  </r>
  <r>
    <d v="2023-10-01T00:00:00"/>
    <s v="S024448"/>
    <x v="58"/>
    <s v="PO149561"/>
    <s v="GRN199944"/>
    <s v="11701-3638"/>
    <s v="CABLE RF FLEX 9 SMA, MALE TO MALE 20 GHZ 14"/>
    <s v="California 94560"/>
    <n v="5214"/>
    <x v="0"/>
    <s v="Crude"/>
    <n v="0.4181628"/>
  </r>
  <r>
    <d v="2023-03-01T00:00:00"/>
    <s v="S022641"/>
    <x v="110"/>
    <s v="PO142557"/>
    <s v="GRN183584"/>
    <n v="101032726"/>
    <s v="M12 MALE FLANGE PLUG A CODED REAR MOUNT 0.2M LONG"/>
    <s v="Manchester M27 4FG"/>
    <n v="127"/>
    <x v="2"/>
    <s v="Diesel"/>
    <n v="4.6990000000000004E-4"/>
  </r>
  <r>
    <d v="2023-03-01T00:00:00"/>
    <s v="S022641"/>
    <x v="110"/>
    <s v="PO141675"/>
    <s v="GRN183587"/>
    <n v="21202056"/>
    <s v="M12 TO NO PLUG LEAD 3M"/>
    <s v="Manchester M27 4FG"/>
    <n v="127"/>
    <x v="2"/>
    <s v="Diesel"/>
    <n v="4.6990000000000004E-4"/>
  </r>
  <r>
    <d v="2023-03-01T00:00:00"/>
    <s v="S022641"/>
    <x v="110"/>
    <s v="PO144164"/>
    <s v="GRN183654"/>
    <n v="1"/>
    <s v="freight inwards"/>
    <s v="Manchester M27 4FG"/>
    <n v="127"/>
    <x v="2"/>
    <s v="Diesel"/>
    <n v="4.6990000000000004E-4"/>
  </r>
  <r>
    <d v="2023-03-01T00:00:00"/>
    <s v="S022641"/>
    <x v="110"/>
    <s v="PO137979"/>
    <s v="GRN183790"/>
    <n v="1"/>
    <s v="Raw Material Surcharge"/>
    <s v="Manchester M27 4FG"/>
    <n v="127"/>
    <x v="2"/>
    <s v="Diesel"/>
    <n v="4.6990000000000004E-4"/>
  </r>
  <r>
    <d v="2023-10-01T00:00:00"/>
    <s v="S024448"/>
    <x v="58"/>
    <s v="PO149607"/>
    <s v="GRN199951"/>
    <n v="101014516"/>
    <s v="20 MICRON PARTICLE FILTER, 2-5/8&quot; OD X 20&quot; LENGTH,"/>
    <s v="California 94560"/>
    <n v="5214"/>
    <x v="0"/>
    <s v="Crude"/>
    <n v="0.4181628"/>
  </r>
  <r>
    <d v="2023-03-01T00:00:00"/>
    <s v="S022641"/>
    <x v="110"/>
    <s v="PO140211"/>
    <s v="GRN183884"/>
    <n v="21202051"/>
    <s v="M12 TO M12 LEAD STRAIGHT - 3M LONG"/>
    <s v="Manchester M27 4FG"/>
    <n v="127"/>
    <x v="2"/>
    <s v="Diesel"/>
    <n v="4.6990000000000004E-4"/>
  </r>
  <r>
    <d v="2023-03-01T00:00:00"/>
    <s v="S022641"/>
    <x v="110"/>
    <s v="PO140211"/>
    <s v="GRN183885"/>
    <n v="21202051"/>
    <s v="M12 TO M12 LEAD STRAIGHT - 3M LONG"/>
    <s v="Manchester M27 4FG"/>
    <n v="127"/>
    <x v="2"/>
    <s v="Diesel"/>
    <n v="4.6990000000000004E-4"/>
  </r>
  <r>
    <d v="2023-03-01T00:00:00"/>
    <s v="S022641"/>
    <x v="110"/>
    <s v="PO143517"/>
    <s v="GRN184095"/>
    <n v="1"/>
    <s v="Raw Material Surcharge"/>
    <s v="Manchester M27 4FG"/>
    <n v="127"/>
    <x v="2"/>
    <s v="Diesel"/>
    <n v="4.6990000000000004E-4"/>
  </r>
  <r>
    <d v="2023-03-01T00:00:00"/>
    <s v="S022641"/>
    <x v="110"/>
    <s v="PO142557"/>
    <s v="GRN184249"/>
    <n v="1"/>
    <s v="Raw Material Surcharge"/>
    <s v="Manchester M27 4FG"/>
    <n v="127"/>
    <x v="2"/>
    <s v="Diesel"/>
    <n v="4.6990000000000004E-4"/>
  </r>
  <r>
    <d v="2023-03-01T00:00:00"/>
    <s v="S022641"/>
    <x v="110"/>
    <s v="PO143763"/>
    <s v="GRN184258"/>
    <s v="11701-2589"/>
    <s v="MUIW ANALOG COUPLER COMPONENT"/>
    <s v="Manchester M27 4FG"/>
    <n v="127"/>
    <x v="2"/>
    <s v="Diesel"/>
    <n v="4.6990000000000004E-4"/>
  </r>
  <r>
    <d v="2023-10-01T00:00:00"/>
    <s v="S001047"/>
    <x v="9"/>
    <s v="PO144821"/>
    <s v="GRN199961"/>
    <s v="11701-3091"/>
    <s v="SILICON PD - CDW04 - 5X5X10 THK - 8X2 ELEM - M13"/>
    <s v="81300 Johor Bahru Malaysia"/>
    <n v="6781"/>
    <x v="4"/>
    <s v="Aviation"/>
    <n v="1.1924057587200001"/>
  </r>
  <r>
    <d v="2023-03-01T00:00:00"/>
    <s v="S022641"/>
    <x v="110"/>
    <s v="PO140232"/>
    <s v="GRN184259"/>
    <n v="1"/>
    <s v="TOTAL RAW MATERIAL SURCHARGES LINES 1-3"/>
    <s v="Manchester M27 4FG"/>
    <n v="127"/>
    <x v="2"/>
    <s v="Diesel"/>
    <n v="4.6990000000000004E-4"/>
  </r>
  <r>
    <d v="2023-10-01T00:00:00"/>
    <s v="S001121"/>
    <x v="5"/>
    <s v="PO148977"/>
    <s v="GRN199966"/>
    <n v="13204807"/>
    <s v="RSLINX CLASSIC SINGLE NODE"/>
    <s v="Salford M5 4BE"/>
    <n v="103.6"/>
    <x v="2"/>
    <s v="Diesel"/>
    <n v="3.8331999999999998E-4"/>
  </r>
  <r>
    <d v="2023-10-01T00:00:00"/>
    <s v="S001121"/>
    <x v="5"/>
    <s v="PO148978"/>
    <s v="GRN199968"/>
    <n v="13204807"/>
    <s v="RSLINX CLASSIC SINGLE NODE"/>
    <s v="Salford M5 4BE"/>
    <n v="103.6"/>
    <x v="2"/>
    <s v="Diesel"/>
    <n v="3.8331999999999998E-4"/>
  </r>
  <r>
    <d v="2023-03-01T00:00:00"/>
    <s v="S022641"/>
    <x v="110"/>
    <s v="PO143518"/>
    <s v="GRN184280"/>
    <n v="34202035"/>
    <s v="M12 DOUBLE VALVE PLUG"/>
    <s v="Manchester M27 4FG"/>
    <n v="127"/>
    <x v="2"/>
    <s v="Diesel"/>
    <n v="4.6990000000000004E-4"/>
  </r>
  <r>
    <d v="2023-04-01T00:00:00"/>
    <s v="S022641"/>
    <x v="110"/>
    <s v="PO143518"/>
    <s v="GRN184593"/>
    <n v="101047875"/>
    <s v="M12 FEMALE 90 DEG 4 POLE WITH OPEN CABLE 10M"/>
    <s v="Manchester M27 4FG"/>
    <n v="127"/>
    <x v="2"/>
    <s v="Diesel"/>
    <n v="4.6990000000000004E-4"/>
  </r>
  <r>
    <d v="2023-10-01T00:00:00"/>
    <s v="S001047"/>
    <x v="9"/>
    <s v="PO144821"/>
    <s v="GRN199973"/>
    <n v="101026186"/>
    <s v="DIODE 2X8 ELEMENT PHOTO CDWO4 0.3MM THICK"/>
    <s v="81300 Johor Bahru Malaysia"/>
    <n v="6781"/>
    <x v="4"/>
    <s v="Aviation"/>
    <n v="1.1924057587200001"/>
  </r>
  <r>
    <d v="2023-04-01T00:00:00"/>
    <s v="S022641"/>
    <x v="110"/>
    <s v="PO143533"/>
    <s v="GRN184596"/>
    <n v="31202063"/>
    <s v="FLEXIBLE CONDUIT 20MM TYPE EW-PA-M20/P16 (50M PER"/>
    <s v="Manchester M27 4FG"/>
    <n v="127"/>
    <x v="2"/>
    <s v="Diesel"/>
    <n v="4.6990000000000004E-4"/>
  </r>
  <r>
    <d v="2023-04-01T00:00:00"/>
    <s v="S022641"/>
    <x v="110"/>
    <s v="PO142861"/>
    <s v="GRN184909"/>
    <n v="1"/>
    <s v="Raw Material Surcharge"/>
    <s v="Manchester M27 4FG"/>
    <n v="127"/>
    <x v="2"/>
    <s v="Diesel"/>
    <n v="4.6990000000000004E-4"/>
  </r>
  <r>
    <d v="2023-04-01T00:00:00"/>
    <s v="S022641"/>
    <x v="110"/>
    <s v="PO140601"/>
    <s v="GRN184956"/>
    <n v="21205961"/>
    <s v="M12 ROUND PLUG CONNECTOR - M12 STRAIGHT 0.5MM2 PUR"/>
    <s v="Manchester M27 4FG"/>
    <n v="127"/>
    <x v="2"/>
    <s v="Diesel"/>
    <n v="4.6990000000000004E-4"/>
  </r>
  <r>
    <d v="2023-04-01T00:00:00"/>
    <s v="S022641"/>
    <x v="110"/>
    <s v="PO140232"/>
    <s v="GRN184957"/>
    <n v="21205961"/>
    <s v="M12 ROUND PLUG CONNECTOR - M12 STRAIGHT 0.5MM2 PUR"/>
    <s v="Manchester M27 4FG"/>
    <n v="127"/>
    <x v="2"/>
    <s v="Diesel"/>
    <n v="4.6990000000000004E-4"/>
  </r>
  <r>
    <d v="2023-04-01T00:00:00"/>
    <s v="S022641"/>
    <x v="110"/>
    <s v="PO144515"/>
    <s v="GRN184968"/>
    <n v="101047745"/>
    <s v="M12 MALE 0 DEG A-CODE WITH CABLE - 20M LONG"/>
    <s v="Manchester M27 4FG"/>
    <n v="127"/>
    <x v="2"/>
    <s v="Diesel"/>
    <n v="4.6990000000000004E-4"/>
  </r>
  <r>
    <d v="2023-04-01T00:00:00"/>
    <s v="S022641"/>
    <x v="110"/>
    <s v="PO144733"/>
    <s v="GRN185005"/>
    <n v="101032726"/>
    <s v="M12 MALE FLANGE PLUG A CODED REAR MOUNT 0.2M LONG"/>
    <s v="Manchester M27 4FG"/>
    <n v="127"/>
    <x v="2"/>
    <s v="Diesel"/>
    <n v="4.6990000000000004E-4"/>
  </r>
  <r>
    <d v="2023-04-01T00:00:00"/>
    <s v="S022641"/>
    <x v="110"/>
    <s v="PO143739"/>
    <s v="GRN185430"/>
    <n v="1"/>
    <s v="freight inwards"/>
    <s v="Manchester M27 4FG"/>
    <n v="127"/>
    <x v="2"/>
    <s v="Diesel"/>
    <n v="4.6990000000000004E-4"/>
  </r>
  <r>
    <d v="2023-04-01T00:00:00"/>
    <s v="S022641"/>
    <x v="110"/>
    <s v="PO143517"/>
    <s v="GRN185431"/>
    <n v="1"/>
    <s v="freight inwards ( Raw-Mat. Surcharge"/>
    <s v="Manchester M27 4FG"/>
    <n v="127"/>
    <x v="2"/>
    <s v="Diesel"/>
    <n v="4.6990000000000004E-4"/>
  </r>
  <r>
    <d v="2023-04-01T00:00:00"/>
    <s v="S022641"/>
    <x v="110"/>
    <s v="PO144515"/>
    <s v="GRN185445"/>
    <n v="1"/>
    <s v="freight inwards"/>
    <s v="Manchester M27 4FG"/>
    <n v="127"/>
    <x v="2"/>
    <s v="Diesel"/>
    <n v="4.6990000000000004E-4"/>
  </r>
  <r>
    <d v="2023-04-01T00:00:00"/>
    <s v="S022641"/>
    <x v="110"/>
    <s v="PO143511"/>
    <s v="GRN185615"/>
    <n v="31202060"/>
    <s v="70MM FLANGE CONNECTION"/>
    <s v="Manchester M27 4FG"/>
    <n v="127"/>
    <x v="2"/>
    <s v="Diesel"/>
    <n v="4.6990000000000004E-4"/>
  </r>
  <r>
    <d v="2023-04-01T00:00:00"/>
    <s v="S022641"/>
    <x v="110"/>
    <s v="PO143508"/>
    <s v="GRN185624"/>
    <n v="31202060"/>
    <s v="70MM FLANGE CONNECTION"/>
    <s v="Manchester M27 4FG"/>
    <n v="127"/>
    <x v="2"/>
    <s v="Diesel"/>
    <n v="4.6990000000000004E-4"/>
  </r>
  <r>
    <d v="2023-04-01T00:00:00"/>
    <s v="S022641"/>
    <x v="110"/>
    <s v="PO141078"/>
    <s v="GRN185626"/>
    <s v="11700-3817"/>
    <s v="CLAMP CONDUIT 48MM"/>
    <s v="Manchester M27 4FG"/>
    <n v="127"/>
    <x v="2"/>
    <s v="Diesel"/>
    <n v="4.6990000000000004E-4"/>
  </r>
  <r>
    <d v="2023-04-01T00:00:00"/>
    <s v="S022641"/>
    <x v="110"/>
    <s v="PO141078"/>
    <s v="GRN185627"/>
    <s v="11700-5395"/>
    <s v="CLAMP CONDUIT 36MM"/>
    <s v="Manchester M27 4FG"/>
    <n v="127"/>
    <x v="2"/>
    <s v="Diesel"/>
    <n v="4.6990000000000004E-4"/>
  </r>
  <r>
    <d v="2023-04-01T00:00:00"/>
    <s v="S022641"/>
    <x v="110"/>
    <s v="PO141902"/>
    <s v="GRN185636"/>
    <n v="31202065"/>
    <s v="LEXIBLE CONDUIT 32MM TYPE EW-PA-M32/P29 (25M PER R"/>
    <s v="Manchester M27 4FG"/>
    <n v="127"/>
    <x v="2"/>
    <s v="Diesel"/>
    <n v="4.6990000000000004E-4"/>
  </r>
  <r>
    <d v="2023-04-01T00:00:00"/>
    <s v="S022641"/>
    <x v="110"/>
    <s v="PO142862"/>
    <s v="GRN185638"/>
    <n v="31202060"/>
    <s v="70MM FLANGE CONNECTION"/>
    <s v="Manchester M27 4FG"/>
    <n v="127"/>
    <x v="2"/>
    <s v="Diesel"/>
    <n v="4.6990000000000004E-4"/>
  </r>
  <r>
    <d v="2023-04-01T00:00:00"/>
    <s v="S022641"/>
    <x v="110"/>
    <s v="PO143518"/>
    <s v="GRN185640"/>
    <n v="31202091"/>
    <s v="GLAND 50MM"/>
    <s v="Manchester M27 4FG"/>
    <n v="127"/>
    <x v="2"/>
    <s v="Diesel"/>
    <n v="4.6990000000000004E-4"/>
  </r>
  <r>
    <d v="2023-04-01T00:00:00"/>
    <s v="S022641"/>
    <x v="110"/>
    <s v="PO143533"/>
    <s v="GRN185811"/>
    <n v="31202063"/>
    <s v="FLEXIBLE CONDUIT 20MM TYPE EW-PA-M20/P16 (50M PER"/>
    <s v="Manchester M27 4FG"/>
    <n v="127"/>
    <x v="2"/>
    <s v="Diesel"/>
    <n v="4.6990000000000004E-4"/>
  </r>
  <r>
    <d v="2023-04-01T00:00:00"/>
    <s v="S022641"/>
    <x v="110"/>
    <s v="PO144733"/>
    <s v="GRN185813"/>
    <n v="101027019"/>
    <s v="KDL/H CABLE ENTRY SYSTEM - KDL/H 24/12"/>
    <s v="Manchester M27 4FG"/>
    <n v="127"/>
    <x v="2"/>
    <s v="Diesel"/>
    <n v="4.6990000000000004E-4"/>
  </r>
  <r>
    <d v="2023-04-01T00:00:00"/>
    <s v="S022641"/>
    <x v="110"/>
    <s v="PO144887"/>
    <s v="GRN185843"/>
    <n v="101035928"/>
    <s v="M12 MALE STRAIGHT TO CABLE 4 CORE - 20M LONG MURR"/>
    <s v="Manchester M27 4FG"/>
    <n v="127"/>
    <x v="2"/>
    <s v="Diesel"/>
    <n v="4.6990000000000004E-4"/>
  </r>
  <r>
    <d v="2023-04-01T00:00:00"/>
    <s v="S022641"/>
    <x v="110"/>
    <s v="PO143716"/>
    <s v="GRN185965"/>
    <n v="21205961"/>
    <s v="M12 ROUND PLUG CONNECTOR - M12 STRAIGHT 0.5MM2 PUR"/>
    <s v="Manchester M27 4FG"/>
    <n v="127"/>
    <x v="2"/>
    <s v="Diesel"/>
    <n v="4.6990000000000004E-4"/>
  </r>
  <r>
    <d v="2023-04-01T00:00:00"/>
    <s v="S022641"/>
    <x v="110"/>
    <s v="PO144315"/>
    <s v="GRN185990"/>
    <n v="21212167"/>
    <s v="M12 MALE CONNECTOR STRAIGHT WITH CABLE PUR-OB"/>
    <s v="Manchester M27 4FG"/>
    <n v="127"/>
    <x v="2"/>
    <s v="Diesel"/>
    <n v="4.6990000000000004E-4"/>
  </r>
  <r>
    <d v="2023-04-01T00:00:00"/>
    <s v="S022641"/>
    <x v="110"/>
    <s v="PO144315"/>
    <s v="GRN185992"/>
    <n v="21202052"/>
    <s v="M12 XTREME MALE STRAIGHT/M12 FEMALE 90DEG  PUR-OB"/>
    <s v="Manchester M27 4FG"/>
    <n v="127"/>
    <x v="2"/>
    <s v="Diesel"/>
    <n v="4.6990000000000004E-4"/>
  </r>
  <r>
    <d v="2023-04-01T00:00:00"/>
    <s v="S022641"/>
    <x v="110"/>
    <s v="PO142862"/>
    <s v="GRN185996"/>
    <n v="21212164"/>
    <s v="M12 MALE CONNECTOR STRAIGHT WITH CABLE PUR-OB 4X0."/>
    <s v="Manchester M27 4FG"/>
    <n v="127"/>
    <x v="2"/>
    <s v="Diesel"/>
    <n v="4.6990000000000004E-4"/>
  </r>
  <r>
    <d v="2023-04-01T00:00:00"/>
    <s v="S022641"/>
    <x v="110"/>
    <s v="PO141902"/>
    <s v="GRN185997"/>
    <n v="101032725"/>
    <s v="M12 FEMALE FLANGE PLUG A CODED REAR MOUNT 0.2M LG"/>
    <s v="Manchester M27 4FG"/>
    <n v="127"/>
    <x v="2"/>
    <s v="Diesel"/>
    <n v="4.6990000000000004E-4"/>
  </r>
  <r>
    <d v="2023-04-01T00:00:00"/>
    <s v="S022641"/>
    <x v="110"/>
    <s v="PO144316"/>
    <s v="GRN186014"/>
    <n v="21202055"/>
    <s v="M12 XTREME MALE STRAIGHT/M12 FEMALE 90DEG 10M LONG"/>
    <s v="Manchester M27 4FG"/>
    <n v="127"/>
    <x v="2"/>
    <s v="Diesel"/>
    <n v="4.6990000000000004E-4"/>
  </r>
  <r>
    <d v="2023-04-01T00:00:00"/>
    <s v="S022641"/>
    <x v="110"/>
    <s v="PO143658"/>
    <s v="GRN186015"/>
    <n v="101021119"/>
    <s v="CABLE M12 FEMALE STRAIGHT 4 POLE OPEN WIRE 20MT"/>
    <s v="Manchester M27 4FG"/>
    <n v="127"/>
    <x v="2"/>
    <s v="Diesel"/>
    <n v="4.6990000000000004E-4"/>
  </r>
  <r>
    <d v="2023-10-01T00:00:00"/>
    <s v="S023284"/>
    <x v="19"/>
    <s v="PO143148"/>
    <s v="GRN200009"/>
    <n v="101034024"/>
    <s v="MAIN CONTROL PANEL"/>
    <s v="Leicester LE19 2DT"/>
    <n v="144"/>
    <x v="1"/>
    <s v="Diesel"/>
    <n v="5.3280000000000001E-2"/>
  </r>
  <r>
    <d v="2023-10-01T00:00:00"/>
    <s v="S023284"/>
    <x v="19"/>
    <s v="PO142075"/>
    <s v="GRN200010"/>
    <n v="101034024"/>
    <s v="MAIN CONTROL PANEL"/>
    <s v="Leicester LE19 2DT"/>
    <n v="144"/>
    <x v="1"/>
    <s v="Diesel"/>
    <n v="5.3280000000000001E-2"/>
  </r>
  <r>
    <d v="2023-04-01T00:00:00"/>
    <s v="S022641"/>
    <x v="110"/>
    <s v="PO142862"/>
    <s v="GRN186171"/>
    <n v="1"/>
    <s v="Raw Material Surcharge"/>
    <s v="Manchester M27 4FG"/>
    <n v="127"/>
    <x v="2"/>
    <s v="Diesel"/>
    <n v="4.6990000000000004E-4"/>
  </r>
  <r>
    <d v="2023-04-01T00:00:00"/>
    <s v="S022641"/>
    <x v="110"/>
    <s v="PO144887"/>
    <s v="GRN186182"/>
    <n v="1"/>
    <s v="freight inwards"/>
    <s v="Manchester M27 4FG"/>
    <n v="127"/>
    <x v="2"/>
    <s v="Diesel"/>
    <n v="4.6990000000000004E-4"/>
  </r>
  <r>
    <d v="2023-04-01T00:00:00"/>
    <s v="S022641"/>
    <x v="110"/>
    <s v="PO140601"/>
    <s v="GRN186225"/>
    <n v="1"/>
    <s v="Raw Material Surcharge"/>
    <s v="Manchester M27 4FG"/>
    <n v="127"/>
    <x v="2"/>
    <s v="Diesel"/>
    <n v="4.6990000000000004E-4"/>
  </r>
  <r>
    <d v="2023-10-01T00:00:00"/>
    <s v="S001121"/>
    <x v="5"/>
    <s v="PO143192"/>
    <s v="GRN200029"/>
    <n v="13204807"/>
    <s v="RSLINX CLASSIC SINGLE NODE"/>
    <s v="Salford M5 4BE"/>
    <n v="103.6"/>
    <x v="2"/>
    <s v="Diesel"/>
    <n v="3.8331999999999998E-4"/>
  </r>
  <r>
    <d v="2023-10-01T00:00:00"/>
    <s v="S001121"/>
    <x v="5"/>
    <s v="PO150132"/>
    <s v="GRN200030"/>
    <s v="11700-6227"/>
    <s v="FACTORYTALK SE SITE EDITION STATION LICENSE 25 SCR"/>
    <s v="Salford M5 4BE"/>
    <n v="103.6"/>
    <x v="2"/>
    <s v="Diesel"/>
    <n v="3.8331999999999998E-4"/>
  </r>
  <r>
    <d v="2023-10-01T00:00:00"/>
    <s v="S001121"/>
    <x v="5"/>
    <s v="PO149918"/>
    <s v="GRN200032"/>
    <s v="11700-6227"/>
    <s v="FACTORYTALK SE SITE EDITION STATION LICENSE 25 SCR"/>
    <s v="Salford M5 4BE"/>
    <n v="103.6"/>
    <x v="2"/>
    <s v="Diesel"/>
    <n v="3.8331999999999998E-4"/>
  </r>
  <r>
    <d v="2023-10-01T00:00:00"/>
    <s v="S001121"/>
    <x v="5"/>
    <s v="PO150136"/>
    <s v="GRN200033"/>
    <s v="11700-6227"/>
    <s v="FACTORYTALK SE SITE EDITION STATION LICENSE 25 SCR"/>
    <s v="Salford M5 4BE"/>
    <n v="103.6"/>
    <x v="2"/>
    <s v="Diesel"/>
    <n v="3.8331999999999998E-4"/>
  </r>
  <r>
    <d v="2023-10-01T00:00:00"/>
    <s v="S001121"/>
    <x v="5"/>
    <s v="PO150135"/>
    <s v="GRN200034"/>
    <s v="11700-6227"/>
    <s v="FACTORYTALK SE SITE EDITION STATION LICENSE 25 SCR"/>
    <s v="Salford M5 4BE"/>
    <n v="103.6"/>
    <x v="2"/>
    <s v="Diesel"/>
    <n v="3.8331999999999998E-4"/>
  </r>
  <r>
    <d v="2023-10-01T00:00:00"/>
    <s v="S001121"/>
    <x v="5"/>
    <s v="PO150133"/>
    <s v="GRN200035"/>
    <s v="11700-6227"/>
    <s v="FACTORYTALK SE SITE EDITION STATION LICENSE 25 SCR"/>
    <s v="Salford M5 4BE"/>
    <n v="103.6"/>
    <x v="2"/>
    <s v="Diesel"/>
    <n v="3.8331999999999998E-4"/>
  </r>
  <r>
    <d v="2023-10-01T00:00:00"/>
    <s v="S001121"/>
    <x v="5"/>
    <s v="PO149919"/>
    <s v="GRN200036"/>
    <s v="11700-6227"/>
    <s v="FACTORYTALK SE SITE EDITION STATION LICENSE 25 SCR"/>
    <s v="Salford M5 4BE"/>
    <n v="103.6"/>
    <x v="2"/>
    <s v="Diesel"/>
    <n v="3.8331999999999998E-4"/>
  </r>
  <r>
    <d v="2023-04-01T00:00:00"/>
    <s v="S022641"/>
    <x v="110"/>
    <s v="PO144316"/>
    <s v="GRN186284"/>
    <n v="21202055"/>
    <s v="M12 XTREME MALE STRAIGHT/M12 FEMALE 90DEG 10M LONG"/>
    <s v="Manchester M27 4FG"/>
    <n v="127"/>
    <x v="2"/>
    <s v="Diesel"/>
    <n v="4.6990000000000004E-4"/>
  </r>
  <r>
    <d v="2023-05-01T00:00:00"/>
    <s v="S022641"/>
    <x v="110"/>
    <s v="PO142557"/>
    <s v="GRN186487"/>
    <n v="34202380"/>
    <s v="T-COUPLER M12-MALE 5P/ 2 X M12-FEMALE 5P BR.2-4"/>
    <s v="Manchester M27 4FG"/>
    <n v="127"/>
    <x v="2"/>
    <s v="Diesel"/>
    <n v="4.6990000000000004E-4"/>
  </r>
  <r>
    <d v="2023-09-01T00:00:00"/>
    <s v="S002239"/>
    <x v="17"/>
    <s v="PO143492"/>
    <s v="GRN197215"/>
    <n v="101022020"/>
    <s v="TCU - HV, 3.0 ton, -40 to +55 C"/>
    <s v="UT 84104"/>
    <n v="4725"/>
    <x v="4"/>
    <s v="Aviation"/>
    <n v="8.3086819200000015"/>
  </r>
  <r>
    <d v="2023-09-01T00:00:00"/>
    <s v="S002239"/>
    <x v="17"/>
    <s v="PO143492"/>
    <s v="GRN197216"/>
    <n v="101022020"/>
    <s v="TCU - HV, 3.0 ton, -40 to +55 C"/>
    <s v="UT 84104"/>
    <n v="4725"/>
    <x v="4"/>
    <s v="Aviation"/>
    <n v="8.3086819200000015"/>
  </r>
  <r>
    <d v="2023-12-01T00:00:00"/>
    <s v="S026947"/>
    <x v="107"/>
    <s v="PO143621"/>
    <s v="GRN204336"/>
    <s v="361-1020-1"/>
    <s v="VERTICAL DETECTOR BOX END PLATE"/>
    <s v="Manchester M34 3SW"/>
    <n v="64.599999999999994"/>
    <x v="3"/>
    <s v="Diesel"/>
    <n v="6.5682050000000006E-2"/>
  </r>
  <r>
    <d v="2023-05-01T00:00:00"/>
    <s v="S022641"/>
    <x v="110"/>
    <s v="PO144733"/>
    <s v="GRN186602"/>
    <n v="1"/>
    <s v="Raw-Mat.Surcharge - LINE 10000"/>
    <s v="Manchester M27 4FG"/>
    <n v="127"/>
    <x v="2"/>
    <s v="Diesel"/>
    <n v="4.6990000000000004E-4"/>
  </r>
  <r>
    <d v="2023-05-01T00:00:00"/>
    <s v="S022641"/>
    <x v="110"/>
    <s v="PO143519"/>
    <s v="GRN186612"/>
    <n v="101032952"/>
    <s v="M12 0 DEG CODING PLUG JUMPER PINS 1-4 MURR ELEKTRO"/>
    <s v="Manchester M27 4FG"/>
    <n v="127"/>
    <x v="2"/>
    <s v="Diesel"/>
    <n v="4.6990000000000004E-4"/>
  </r>
  <r>
    <d v="2023-10-01T00:00:00"/>
    <s v="S001571"/>
    <x v="10"/>
    <s v="PO147650"/>
    <s v="GRN200055"/>
    <s v="11701-3108"/>
    <s v="MOUNTING KIT"/>
    <s v="St Albans AL1 5BN"/>
    <n v="298"/>
    <x v="2"/>
    <s v="Diesel"/>
    <n v="1.1026E-3"/>
  </r>
  <r>
    <d v="2023-10-01T00:00:00"/>
    <s v="S001571"/>
    <x v="10"/>
    <s v="PO145822"/>
    <s v="GRN200056"/>
    <n v="2145062"/>
    <s v="SUPPLY CABLE M12 x 5 4 OPEN WIRES 10M CORDLESS RF-"/>
    <s v="St Albans AL1 5BN"/>
    <n v="298"/>
    <x v="2"/>
    <s v="Diesel"/>
    <n v="1.1026E-3"/>
  </r>
  <r>
    <d v="2023-10-01T00:00:00"/>
    <s v="S001571"/>
    <x v="10"/>
    <s v="PO147474"/>
    <s v="GRN200057"/>
    <n v="101012395"/>
    <s v="SICK 2D LIDAR LASER SENSOR TIM351-2134001"/>
    <s v="St Albans AL1 5BN"/>
    <n v="298"/>
    <x v="2"/>
    <s v="Diesel"/>
    <n v="1.1026E-3"/>
  </r>
  <r>
    <d v="2023-10-01T00:00:00"/>
    <s v="S001571"/>
    <x v="10"/>
    <s v="PO149358"/>
    <s v="GRN200058"/>
    <n v="42205718"/>
    <s v="WEATHER HOOD (180) VERTICAL MOUNTING"/>
    <s v="St Albans AL1 5BN"/>
    <n v="298"/>
    <x v="2"/>
    <s v="Diesel"/>
    <n v="1.1026E-3"/>
  </r>
  <r>
    <d v="2023-10-01T00:00:00"/>
    <s v="S001571"/>
    <x v="10"/>
    <s v="PO144778"/>
    <s v="GRN200059"/>
    <s v="11700-1538"/>
    <s v="LASER SCANNER 190 DEG  1-40M OBJ DETECTOR"/>
    <s v="St Albans AL1 5BN"/>
    <n v="298"/>
    <x v="2"/>
    <s v="Diesel"/>
    <n v="1.1026E-3"/>
  </r>
  <r>
    <d v="2023-10-01T00:00:00"/>
    <s v="S001571"/>
    <x v="10"/>
    <s v="PO144238"/>
    <s v="GRN200060"/>
    <n v="21202430"/>
    <s v="ETHERNET PATCH CABLE M12 4-PIN TO RJ-45 - 10M LONG"/>
    <s v="St Albans AL1 5BN"/>
    <n v="298"/>
    <x v="2"/>
    <s v="Diesel"/>
    <n v="1.1026E-3"/>
  </r>
  <r>
    <d v="2023-10-01T00:00:00"/>
    <s v="S001571"/>
    <x v="10"/>
    <s v="PO145260"/>
    <s v="GRN200061"/>
    <s v="11700-1538"/>
    <s v="LASER SCANNER 190 DEG  1-40M OBJ DETECTOR"/>
    <s v="St Albans AL1 5BN"/>
    <n v="298"/>
    <x v="2"/>
    <s v="Diesel"/>
    <n v="1.1026E-3"/>
  </r>
  <r>
    <d v="2023-05-01T00:00:00"/>
    <s v="S022641"/>
    <x v="110"/>
    <s v="PO144316"/>
    <s v="GRN186630"/>
    <n v="21202054"/>
    <s v="M12 XTREME MALE STRAIGHT/M12 FEMALE 90DEG 5M LONG"/>
    <s v="Manchester M27 4FG"/>
    <n v="127"/>
    <x v="2"/>
    <s v="Diesel"/>
    <n v="4.6990000000000004E-4"/>
  </r>
  <r>
    <d v="2023-05-01T00:00:00"/>
    <s v="S022641"/>
    <x v="110"/>
    <s v="PO145628"/>
    <s v="GRN186727"/>
    <n v="101021119"/>
    <s v="CABLE M12 FEMALE STRAIGHT 4 POLE OPEN WIRE 20MT"/>
    <s v="Manchester M27 4FG"/>
    <n v="127"/>
    <x v="2"/>
    <s v="Diesel"/>
    <n v="4.6990000000000004E-4"/>
  </r>
  <r>
    <d v="2023-10-01T00:00:00"/>
    <s v="S001571"/>
    <x v="10"/>
    <s v="PO149117"/>
    <s v="GRN200064"/>
    <n v="101035717"/>
    <s v="ULTRASONIC DISTANCE SENSOR UM30 RANGE 30-350MM"/>
    <s v="St Albans AL1 5BN"/>
    <n v="298"/>
    <x v="2"/>
    <s v="Diesel"/>
    <n v="1.1026E-3"/>
  </r>
  <r>
    <d v="2023-05-01T00:00:00"/>
    <s v="S022641"/>
    <x v="110"/>
    <s v="PO142861"/>
    <s v="GRN186822"/>
    <n v="21202058"/>
    <s v="M12 TO M12 CAN BUS CABLE 10M"/>
    <s v="Manchester M27 4FG"/>
    <n v="127"/>
    <x v="2"/>
    <s v="Diesel"/>
    <n v="4.6990000000000004E-4"/>
  </r>
  <r>
    <d v="2023-05-01T00:00:00"/>
    <s v="S022641"/>
    <x v="110"/>
    <s v="PO141078"/>
    <s v="GRN186862"/>
    <n v="31202075"/>
    <s v="50MM FLEXIBLE CONDUIT (25M PER ROLL)"/>
    <s v="Manchester M27 4FG"/>
    <n v="127"/>
    <x v="2"/>
    <s v="Diesel"/>
    <n v="4.6990000000000004E-4"/>
  </r>
  <r>
    <d v="2023-05-01T00:00:00"/>
    <s v="S022641"/>
    <x v="110"/>
    <s v="PO143508"/>
    <s v="GRN186865"/>
    <n v="21202051"/>
    <s v="M12 TO M12 LEAD STRAIGHT - 3M LONG"/>
    <s v="Manchester M27 4FG"/>
    <n v="127"/>
    <x v="2"/>
    <s v="Diesel"/>
    <n v="4.6990000000000004E-4"/>
  </r>
  <r>
    <d v="2023-05-01T00:00:00"/>
    <s v="S022641"/>
    <x v="110"/>
    <s v="PO141078"/>
    <s v="GRN186866"/>
    <n v="1"/>
    <s v="Raw Material Surcharge"/>
    <s v="Manchester M27 4FG"/>
    <n v="127"/>
    <x v="2"/>
    <s v="Diesel"/>
    <n v="4.6990000000000004E-4"/>
  </r>
  <r>
    <d v="2023-05-01T00:00:00"/>
    <s v="S022641"/>
    <x v="110"/>
    <s v="PO143518"/>
    <s v="GRN186935"/>
    <n v="1"/>
    <s v="Raw Material Surcharge"/>
    <s v="Manchester M27 4FG"/>
    <n v="127"/>
    <x v="2"/>
    <s v="Diesel"/>
    <n v="4.6990000000000004E-4"/>
  </r>
  <r>
    <d v="2023-05-01T00:00:00"/>
    <s v="S022641"/>
    <x v="110"/>
    <s v="PO144315"/>
    <s v="GRN186939"/>
    <n v="1"/>
    <s v="freight inwards"/>
    <s v="Manchester M27 4FG"/>
    <n v="127"/>
    <x v="2"/>
    <s v="Diesel"/>
    <n v="4.6990000000000004E-4"/>
  </r>
  <r>
    <d v="2023-05-01T00:00:00"/>
    <s v="S022641"/>
    <x v="110"/>
    <s v="PO144316"/>
    <s v="GRN186950"/>
    <n v="1"/>
    <s v="freight inwards"/>
    <s v="Manchester M27 4FG"/>
    <n v="127"/>
    <x v="2"/>
    <s v="Diesel"/>
    <n v="4.6990000000000004E-4"/>
  </r>
  <r>
    <d v="2023-05-01T00:00:00"/>
    <s v="S022641"/>
    <x v="110"/>
    <s v="PO142557"/>
    <s v="GRN186964"/>
    <n v="1"/>
    <s v="Raw Material Surcharge"/>
    <s v="Manchester M27 4FG"/>
    <n v="127"/>
    <x v="2"/>
    <s v="Diesel"/>
    <n v="4.6990000000000004E-4"/>
  </r>
  <r>
    <d v="2023-05-01T00:00:00"/>
    <s v="S022641"/>
    <x v="110"/>
    <s v="PO143533"/>
    <s v="GRN187041"/>
    <n v="1"/>
    <s v="freight inwards"/>
    <s v="Manchester M27 4FG"/>
    <n v="127"/>
    <x v="2"/>
    <s v="Diesel"/>
    <n v="4.6990000000000004E-4"/>
  </r>
  <r>
    <d v="2023-05-01T00:00:00"/>
    <s v="S022641"/>
    <x v="110"/>
    <s v="PO144315"/>
    <s v="GRN187113"/>
    <n v="1"/>
    <s v="freight inwards"/>
    <s v="Manchester M27 4FG"/>
    <n v="127"/>
    <x v="2"/>
    <s v="Diesel"/>
    <n v="4.6990000000000004E-4"/>
  </r>
  <r>
    <d v="2023-10-01T00:00:00"/>
    <s v="S024190"/>
    <x v="22"/>
    <s v="PO149092"/>
    <s v="GRN200081"/>
    <n v="40259953"/>
    <s v="TICO MOUNTING PAD 50 X 80 X 12.5"/>
    <s v="Stockport SK4 2JT"/>
    <n v="22.2"/>
    <x v="1"/>
    <s v="Diesel"/>
    <n v="8.2140000000000008E-3"/>
  </r>
  <r>
    <d v="2023-10-01T00:00:00"/>
    <s v="S024190"/>
    <x v="22"/>
    <s v="PO148556"/>
    <s v="GRN200082"/>
    <s v="340-1085-1"/>
    <s v="LINAC GLIDE STRIP"/>
    <s v="Stockport SK4 2JT"/>
    <n v="22.2"/>
    <x v="1"/>
    <s v="Diesel"/>
    <n v="8.2140000000000008E-3"/>
  </r>
  <r>
    <d v="2023-05-01T00:00:00"/>
    <s v="S022641"/>
    <x v="110"/>
    <s v="PO140207"/>
    <s v="GRN187114"/>
    <n v="101032726"/>
    <s v="M12 MALE FLANGE PLUG A CODED REAR MOUNT 0.2M LONG"/>
    <s v="Manchester M27 4FG"/>
    <n v="127"/>
    <x v="2"/>
    <s v="Diesel"/>
    <n v="4.6990000000000004E-4"/>
  </r>
  <r>
    <d v="2023-05-01T00:00:00"/>
    <s v="S022641"/>
    <x v="110"/>
    <s v="PO143511"/>
    <s v="GRN187115"/>
    <n v="1"/>
    <s v="freight inwards"/>
    <s v="Manchester M27 4FG"/>
    <n v="127"/>
    <x v="2"/>
    <s v="Diesel"/>
    <n v="4.6990000000000004E-4"/>
  </r>
  <r>
    <d v="2023-05-01T00:00:00"/>
    <s v="S022641"/>
    <x v="110"/>
    <s v="PO143511"/>
    <s v="GRN187117"/>
    <n v="21202051"/>
    <s v="M12 TO M12 LEAD STRAIGHT - 3M LONG"/>
    <s v="Manchester M27 4FG"/>
    <n v="127"/>
    <x v="2"/>
    <s v="Diesel"/>
    <n v="4.6990000000000004E-4"/>
  </r>
  <r>
    <d v="2023-05-01T00:00:00"/>
    <s v="S022641"/>
    <x v="110"/>
    <s v="PO144316"/>
    <s v="GRN187119"/>
    <n v="1"/>
    <s v="Raw Material Surcharge"/>
    <s v="Manchester M27 4FG"/>
    <n v="127"/>
    <x v="2"/>
    <s v="Diesel"/>
    <n v="4.6990000000000004E-4"/>
  </r>
  <r>
    <d v="2023-05-01T00:00:00"/>
    <s v="S022641"/>
    <x v="110"/>
    <s v="PO141902"/>
    <s v="GRN187255"/>
    <n v="1"/>
    <s v="Raw Material Surcharge"/>
    <s v="Manchester M27 4FG"/>
    <n v="127"/>
    <x v="2"/>
    <s v="Diesel"/>
    <n v="4.6990000000000004E-4"/>
  </r>
  <r>
    <d v="2023-05-01T00:00:00"/>
    <s v="S022641"/>
    <x v="110"/>
    <s v="PO144315"/>
    <s v="GRN187323"/>
    <s v="11700-3817"/>
    <s v="CLAMP CONDUIT 48MM"/>
    <s v="Manchester M27 4FG"/>
    <n v="127"/>
    <x v="2"/>
    <s v="Diesel"/>
    <n v="4.6990000000000004E-4"/>
  </r>
  <r>
    <d v="2023-05-01T00:00:00"/>
    <s v="S022641"/>
    <x v="110"/>
    <s v="PO143508"/>
    <s v="GRN187325"/>
    <n v="31202065"/>
    <s v="FLEXIBLE CONDUIT 32MM TYPE EW-PA-M32/P29 (25M PER"/>
    <s v="Manchester M27 4FG"/>
    <n v="127"/>
    <x v="2"/>
    <s v="Diesel"/>
    <n v="4.6990000000000004E-4"/>
  </r>
  <r>
    <d v="2023-05-01T00:00:00"/>
    <s v="S022641"/>
    <x v="110"/>
    <s v="PO141902"/>
    <s v="GRN187418"/>
    <n v="1"/>
    <s v="Raw Material Surcharge"/>
    <s v="Manchester M27 4FG"/>
    <n v="127"/>
    <x v="2"/>
    <s v="Diesel"/>
    <n v="4.6990000000000004E-4"/>
  </r>
  <r>
    <d v="2023-05-01T00:00:00"/>
    <s v="S022641"/>
    <x v="110"/>
    <s v="PO143519"/>
    <s v="GRN187431"/>
    <n v="1"/>
    <s v="Raw Material Surcharge"/>
    <s v="Manchester M27 4FG"/>
    <n v="127"/>
    <x v="2"/>
    <s v="Diesel"/>
    <n v="4.6990000000000004E-4"/>
  </r>
  <r>
    <d v="2023-10-01T00:00:00"/>
    <s v="S001571"/>
    <x v="10"/>
    <s v="PO149821"/>
    <s v="GRN200095"/>
    <n v="57205719"/>
    <s v="MOUNTING KIT 1"/>
    <s v="St Albans AL1 5BN"/>
    <n v="298"/>
    <x v="2"/>
    <s v="Diesel"/>
    <n v="1.1026E-3"/>
  </r>
  <r>
    <d v="2023-05-01T00:00:00"/>
    <s v="S022641"/>
    <x v="110"/>
    <s v="PO141902"/>
    <s v="GRN187586"/>
    <n v="1"/>
    <s v="freight inwards againd invoice 510228754 18/04"/>
    <s v="Manchester M27 4FG"/>
    <n v="127"/>
    <x v="2"/>
    <s v="Diesel"/>
    <n v="4.6990000000000004E-4"/>
  </r>
  <r>
    <d v="2023-05-01T00:00:00"/>
    <s v="S022641"/>
    <x v="110"/>
    <s v="PO144315"/>
    <s v="GRN187622"/>
    <n v="21202051"/>
    <s v="M12 TO M12 LEAD STRAIGHT - 3M LONG"/>
    <s v="Manchester M27 4FG"/>
    <n v="127"/>
    <x v="2"/>
    <s v="Diesel"/>
    <n v="4.6990000000000004E-4"/>
  </r>
  <r>
    <d v="2023-10-01T00:00:00"/>
    <s v="S000892"/>
    <x v="16"/>
    <s v="PO150178"/>
    <s v="GRN200100"/>
    <n v="101044665"/>
    <s v="5 PORT USB 3.0 EXTERNAL MULTI CARD READER"/>
    <s v="Stockport SK4 2JT"/>
    <n v="55"/>
    <x v="2"/>
    <s v="Diesel"/>
    <n v="2.0350000000000001E-4"/>
  </r>
  <r>
    <d v="2023-05-01T00:00:00"/>
    <s v="S022641"/>
    <x v="110"/>
    <s v="PO145216"/>
    <s v="GRN187630"/>
    <n v="21202052"/>
    <s v="M12 XTREME MALE STRAIGHT/M12 FEMALE 90DEG  PUR-OB"/>
    <s v="Manchester M27 4FG"/>
    <n v="127"/>
    <x v="2"/>
    <s v="Diesel"/>
    <n v="4.6990000000000004E-4"/>
  </r>
  <r>
    <d v="2023-05-01T00:00:00"/>
    <s v="S022641"/>
    <x v="110"/>
    <s v="PO143533"/>
    <s v="GRN187632"/>
    <n v="31202075"/>
    <s v="50MM FLEXIBLE CONDUIT (25M PER ROLL)"/>
    <s v="Manchester M27 4FG"/>
    <n v="127"/>
    <x v="2"/>
    <s v="Diesel"/>
    <n v="4.6990000000000004E-4"/>
  </r>
  <r>
    <d v="2023-05-01T00:00:00"/>
    <s v="S022641"/>
    <x v="110"/>
    <s v="PO145752"/>
    <s v="GRN187886"/>
    <n v="101047875"/>
    <s v="M12 FEMALE 90 DEG 4 POLE WITH OPEN CABLE 10M"/>
    <s v="Manchester M27 4FG"/>
    <n v="127"/>
    <x v="2"/>
    <s v="Diesel"/>
    <n v="4.6990000000000004E-4"/>
  </r>
  <r>
    <d v="2023-05-01T00:00:00"/>
    <s v="S022641"/>
    <x v="110"/>
    <s v="PO142861"/>
    <s v="GRN187939"/>
    <n v="21202053"/>
    <s v="M12 XTREME MALE STRAIGHT/M12 FEMALE 90DEG 3M LONG"/>
    <s v="Manchester M27 4FG"/>
    <n v="127"/>
    <x v="2"/>
    <s v="Diesel"/>
    <n v="4.6990000000000004E-4"/>
  </r>
  <r>
    <d v="2023-10-01T00:00:00"/>
    <s v="S022845"/>
    <x v="24"/>
    <s v="PO148615"/>
    <s v="GRN200113"/>
    <n v="101042130"/>
    <s v="CONFIGURED 40KVA UPS SYSTEM WITH BATTERY PACK"/>
    <s v="Warrington WA3 3JD"/>
    <n v="118"/>
    <x v="3"/>
    <s v="Diesel"/>
    <n v="0.1199765"/>
  </r>
  <r>
    <d v="2023-10-01T00:00:00"/>
    <s v="S026602"/>
    <x v="12"/>
    <s v="PO150050"/>
    <s v="GRN200116"/>
    <n v="10204320"/>
    <s v="AIR FILTER OUTER - JCB"/>
    <s v="Watford WD24 7GG"/>
    <n v="302"/>
    <x v="2"/>
    <s v="Diesl"/>
    <n v="1.1173999999999999E-3"/>
  </r>
  <r>
    <d v="2023-05-01T00:00:00"/>
    <s v="S022641"/>
    <x v="110"/>
    <s v="PO145543"/>
    <s v="GRN187946"/>
    <n v="34202560"/>
    <s v="CABLE ENTRY PLATE METAL TYPE 149 (149 X 339MM)"/>
    <s v="Manchester M27 4FG"/>
    <n v="127"/>
    <x v="2"/>
    <s v="Diesel"/>
    <n v="4.6990000000000004E-4"/>
  </r>
  <r>
    <d v="2023-05-01T00:00:00"/>
    <s v="S022641"/>
    <x v="110"/>
    <s v="PO142862"/>
    <s v="GRN187947"/>
    <n v="21205946"/>
    <s v="M12 ROUND PLUG MALE STRAIGHT CONNECTOR 10M BLACK"/>
    <s v="Manchester M27 4FG"/>
    <n v="127"/>
    <x v="2"/>
    <s v="Diesel"/>
    <n v="4.6990000000000004E-4"/>
  </r>
  <r>
    <d v="2023-05-01T00:00:00"/>
    <s v="S022641"/>
    <x v="110"/>
    <s v="PO145752"/>
    <s v="GRN187950"/>
    <s v="11700-5395"/>
    <s v="CLAMP CONDUIT 36MM (UH-S M40/P36 stable holder)"/>
    <s v="Manchester M27 4FG"/>
    <n v="127"/>
    <x v="2"/>
    <s v="Diesel"/>
    <n v="4.6990000000000004E-4"/>
  </r>
  <r>
    <d v="2023-05-01T00:00:00"/>
    <s v="S022641"/>
    <x v="110"/>
    <s v="PO143512"/>
    <s v="GRN187953"/>
    <n v="31202060"/>
    <s v="70MM FLANGE CONNECTION"/>
    <s v="Manchester M27 4FG"/>
    <n v="127"/>
    <x v="2"/>
    <s v="Diesel"/>
    <n v="4.6990000000000004E-4"/>
  </r>
  <r>
    <d v="2023-05-01T00:00:00"/>
    <s v="S022641"/>
    <x v="110"/>
    <s v="PO146131"/>
    <s v="GRN188109"/>
    <n v="101046586"/>
    <s v="M12 FEMALE 0 DEG A-CODE CABLE 3M MURR ELEKTRONIK 7"/>
    <s v="Manchester M27 4FG"/>
    <n v="127"/>
    <x v="2"/>
    <s v="Diesel"/>
    <n v="4.6990000000000004E-4"/>
  </r>
  <r>
    <d v="2023-05-01T00:00:00"/>
    <s v="S022641"/>
    <x v="110"/>
    <s v="PO145216"/>
    <s v="GRN188110"/>
    <n v="21202052"/>
    <s v="M12 XTREME MALE STRAIGHT/M12 FEMALE 90DEG  PUR-OB"/>
    <s v="Manchester M27 4FG"/>
    <n v="127"/>
    <x v="2"/>
    <s v="Diesel"/>
    <n v="4.6990000000000004E-4"/>
  </r>
  <r>
    <d v="2023-10-01T00:00:00"/>
    <s v="S001121"/>
    <x v="5"/>
    <s v="PO149584"/>
    <s v="GRN200134"/>
    <n v="101025827"/>
    <s v="KEYSWITCH 2-POS LEFT REMOVAL MAINTAINED METAL"/>
    <s v="Salford M5 4BE"/>
    <n v="103.6"/>
    <x v="2"/>
    <s v="Diesel"/>
    <n v="3.8331999999999998E-4"/>
  </r>
  <r>
    <d v="2023-10-01T00:00:00"/>
    <s v="S001121"/>
    <x v="5"/>
    <s v="PO146484"/>
    <s v="GRN200135"/>
    <n v="50205991"/>
    <s v="1492 JUMPER BARS CJR NO COVER 8 5 POLE - BLACK"/>
    <s v="Salford M5 4BE"/>
    <n v="103.6"/>
    <x v="2"/>
    <s v="Diesel"/>
    <n v="3.8331999999999998E-4"/>
  </r>
  <r>
    <d v="2023-10-01T00:00:00"/>
    <s v="S001121"/>
    <x v="5"/>
    <s v="PO147992"/>
    <s v="GRN200136"/>
    <n v="51200794"/>
    <s v="1 HOLE YELLOW PLASTIC ENCLOSURE METRIC CONDUIT KNO"/>
    <s v="Salford M5 4BE"/>
    <n v="103.6"/>
    <x v="2"/>
    <s v="Diesel"/>
    <n v="3.8331999999999998E-4"/>
  </r>
  <r>
    <d v="2023-10-01T00:00:00"/>
    <s v="S001121"/>
    <x v="5"/>
    <s v="PO147851"/>
    <s v="GRN200137"/>
    <n v="5145010"/>
    <s v="INSPECTION DOOR INT SWITCH 2 X N/C SLIM MAGNETIC"/>
    <s v="Salford M5 4BE"/>
    <n v="103.6"/>
    <x v="2"/>
    <s v="Diesel"/>
    <n v="3.8331999999999998E-4"/>
  </r>
  <r>
    <d v="2023-10-01T00:00:00"/>
    <s v="S001121"/>
    <x v="5"/>
    <s v="PO147688"/>
    <s v="GRN200138"/>
    <n v="51200797"/>
    <s v="INTEGRATED LED LATCH MOUNT 24V AC/DC RED"/>
    <s v="Salford M5 4BE"/>
    <n v="103.6"/>
    <x v="2"/>
    <s v="Diesel"/>
    <n v="3.8331999999999998E-4"/>
  </r>
  <r>
    <d v="2023-05-01T00:00:00"/>
    <s v="S022641"/>
    <x v="110"/>
    <s v="PO145543"/>
    <s v="GRN188153"/>
    <n v="34202560"/>
    <s v="CABLE ENTRY PLATE METAL TYPE 149 (149 X 339MM)"/>
    <s v="Manchester M27 4FG"/>
    <n v="127"/>
    <x v="2"/>
    <s v="Diesel"/>
    <n v="4.6990000000000004E-4"/>
  </r>
  <r>
    <d v="2023-06-01T00:00:00"/>
    <s v="S022641"/>
    <x v="110"/>
    <s v="PO143519"/>
    <s v="GRN188437"/>
    <n v="34202035"/>
    <s v="M12 DOUBLE VALVE PLUG"/>
    <s v="Manchester M27 4FG"/>
    <n v="127"/>
    <x v="2"/>
    <s v="Diesel"/>
    <n v="4.6990000000000004E-4"/>
  </r>
  <r>
    <d v="2023-06-01T00:00:00"/>
    <s v="S022641"/>
    <x v="110"/>
    <s v="PO141078"/>
    <s v="GRN188615"/>
    <s v="11700-3817"/>
    <s v="CLAMP CONDUIT 48MM"/>
    <s v="Manchester M27 4FG"/>
    <n v="127"/>
    <x v="2"/>
    <s v="Diesel"/>
    <n v="4.6990000000000004E-4"/>
  </r>
  <r>
    <d v="2023-10-01T00:00:00"/>
    <s v="S023222"/>
    <x v="11"/>
    <s v="PO146369"/>
    <s v="GRN200142"/>
    <n v="101032680"/>
    <s v="TOWER LIGHT RED/YELLOW FLASHING INDICATOR 12-30VDC"/>
    <s v="Wickford SS11 8YT"/>
    <n v="390"/>
    <x v="2"/>
    <s v="Diesel"/>
    <n v="1.4430000000000001E-3"/>
  </r>
  <r>
    <d v="2023-10-01T00:00:00"/>
    <s v="S025033"/>
    <x v="23"/>
    <s v="PO148983"/>
    <s v="GRN200144"/>
    <n v="101045600"/>
    <s v="DEUTSCH 2 PINS AND MALE CONNECTOR"/>
    <s v="Nantwich CW5 6DX"/>
    <n v="44.6"/>
    <x v="2"/>
    <s v="Diesel"/>
    <n v="1.6501999999999999E-4"/>
  </r>
  <r>
    <d v="2023-06-01T00:00:00"/>
    <s v="S022641"/>
    <x v="110"/>
    <s v="PO143519"/>
    <s v="GRN188621"/>
    <n v="101047875"/>
    <s v="M12 FEMALE 90 DEG 4 POLE WITH OPEN CABLE 10M"/>
    <s v="Manchester M27 4FG"/>
    <n v="127"/>
    <x v="2"/>
    <s v="Diesel"/>
    <n v="4.6990000000000004E-4"/>
  </r>
  <r>
    <d v="2023-06-01T00:00:00"/>
    <s v="S022641"/>
    <x v="110"/>
    <s v="PO141902"/>
    <s v="GRN188623"/>
    <n v="21202055"/>
    <s v="M12 XTREME MALE STRAIGHT/M12 FEMALE 90DEG 10M LONG"/>
    <s v="Manchester M27 4FG"/>
    <n v="127"/>
    <x v="2"/>
    <s v="Diesel"/>
    <n v="4.6990000000000004E-4"/>
  </r>
  <r>
    <d v="2023-06-01T00:00:00"/>
    <s v="S022641"/>
    <x v="110"/>
    <s v="PO146131"/>
    <s v="GRN188867"/>
    <s v="11701-3046"/>
    <s v="M12 MALE A-CODE 5 X 0.75MM 10M"/>
    <s v="Manchester M27 4FG"/>
    <n v="127"/>
    <x v="2"/>
    <s v="Diesel"/>
    <n v="4.6990000000000004E-4"/>
  </r>
  <r>
    <d v="2023-06-01T00:00:00"/>
    <s v="S022641"/>
    <x v="110"/>
    <s v="PO144164"/>
    <s v="GRN188875"/>
    <n v="101022180"/>
    <s v="M12 FEMALE STRAIGHT WITH CABLE 4X0.34 - 5M LONG"/>
    <s v="Manchester M27 4FG"/>
    <n v="127"/>
    <x v="2"/>
    <s v="Diesel"/>
    <n v="4.6990000000000004E-4"/>
  </r>
  <r>
    <d v="2023-10-01T00:00:00"/>
    <s v="S025033"/>
    <x v="23"/>
    <s v="PO142817"/>
    <s v="GRN200149"/>
    <s v="11701-2037"/>
    <s v="60W 4800 LUMEN SQUARE LED WORK LIGHT, 24V"/>
    <s v="Nantwich CW5 6DX"/>
    <n v="44.6"/>
    <x v="2"/>
    <s v="Diesel"/>
    <n v="1.6501999999999999E-4"/>
  </r>
  <r>
    <d v="2023-06-01T00:00:00"/>
    <s v="S022641"/>
    <x v="110"/>
    <s v="PO145543"/>
    <s v="GRN188975"/>
    <n v="1"/>
    <s v="RAW SURCHARGE"/>
    <s v="Manchester M27 4FG"/>
    <n v="127"/>
    <x v="2"/>
    <s v="Diesel"/>
    <n v="4.6990000000000004E-4"/>
  </r>
  <r>
    <d v="2023-06-01T00:00:00"/>
    <s v="S022641"/>
    <x v="110"/>
    <s v="PO142862"/>
    <s v="GRN189027"/>
    <n v="21212164"/>
    <s v="M12 MALE CONNECTOR STRAIGHT WITH CABLE PUR-OB 4X0."/>
    <s v="Manchester M27 4FG"/>
    <n v="127"/>
    <x v="2"/>
    <s v="Diesel"/>
    <n v="4.6990000000000004E-4"/>
  </r>
  <r>
    <d v="2023-06-01T00:00:00"/>
    <s v="S022641"/>
    <x v="110"/>
    <s v="PO145926"/>
    <s v="GRN189028"/>
    <n v="101021119"/>
    <s v="CABLE M12 FEMALE STRAIGHT 4 POLE OPEN WIRE 20MT"/>
    <s v="Manchester M27 4FG"/>
    <n v="127"/>
    <x v="2"/>
    <s v="Diesel"/>
    <n v="4.6990000000000004E-4"/>
  </r>
  <r>
    <d v="2023-06-01T00:00:00"/>
    <s v="S022641"/>
    <x v="110"/>
    <s v="PO141078"/>
    <s v="GRN189034"/>
    <s v="11700-3817"/>
    <s v="CLAMP CONDUIT 48MM"/>
    <s v="Manchester M27 4FG"/>
    <n v="127"/>
    <x v="2"/>
    <s v="Diesel"/>
    <n v="4.6990000000000004E-4"/>
  </r>
  <r>
    <d v="2023-06-01T00:00:00"/>
    <s v="S022641"/>
    <x v="110"/>
    <s v="PO145216"/>
    <s v="GRN189222"/>
    <n v="1"/>
    <s v="Raw material surcharge"/>
    <s v="Manchester M27 4FG"/>
    <n v="127"/>
    <x v="2"/>
    <s v="Diesel"/>
    <n v="4.6990000000000004E-4"/>
  </r>
  <r>
    <d v="2023-06-01T00:00:00"/>
    <s v="S022641"/>
    <x v="110"/>
    <s v="PO142861"/>
    <s v="GRN189262"/>
    <n v="1"/>
    <s v="freight inwards - Material Sucharge"/>
    <s v="Manchester M27 4FG"/>
    <n v="127"/>
    <x v="2"/>
    <s v="Diesel"/>
    <n v="4.6990000000000004E-4"/>
  </r>
  <r>
    <d v="2023-06-01T00:00:00"/>
    <s v="S022641"/>
    <x v="110"/>
    <s v="PO141674"/>
    <s v="GRN189344"/>
    <n v="1"/>
    <s v="Material surchage"/>
    <s v="Manchester M27 4FG"/>
    <n v="127"/>
    <x v="2"/>
    <s v="Diesel"/>
    <n v="4.6990000000000004E-4"/>
  </r>
  <r>
    <d v="2023-10-01T00:00:00"/>
    <s v="S022670"/>
    <x v="26"/>
    <s v="PO149386"/>
    <s v="GRN200163"/>
    <s v="11700-7009"/>
    <s v="WASHER TWO-PART LOCKING  3/4IN ZINC"/>
    <s v="Congleton CW12 1HR"/>
    <n v="12.8"/>
    <x v="2"/>
    <s v="Diesel"/>
    <n v="4.7360000000000001E-5"/>
  </r>
  <r>
    <d v="2023-06-01T00:00:00"/>
    <s v="S022641"/>
    <x v="110"/>
    <s v="PO143533"/>
    <s v="GRN189391"/>
    <n v="31202077"/>
    <s v="12MM SPLIT CONDUIT - EWT-PA M12/P9 (50M PER ROLL)"/>
    <s v="Manchester M27 4FG"/>
    <n v="127"/>
    <x v="2"/>
    <s v="Diesel"/>
    <n v="4.6990000000000004E-4"/>
  </r>
  <r>
    <d v="2023-06-01T00:00:00"/>
    <s v="S022641"/>
    <x v="110"/>
    <s v="PO142862"/>
    <s v="GRN189394"/>
    <n v="1"/>
    <s v="freight inwards"/>
    <s v="Manchester M27 4FG"/>
    <n v="127"/>
    <x v="2"/>
    <s v="Diesel"/>
    <n v="4.6990000000000004E-4"/>
  </r>
  <r>
    <d v="2023-06-01T00:00:00"/>
    <s v="S022641"/>
    <x v="110"/>
    <s v="PO143508"/>
    <s v="GRN189395"/>
    <n v="1"/>
    <s v="Material Surchage"/>
    <s v="Manchester M27 4FG"/>
    <n v="127"/>
    <x v="2"/>
    <s v="Diesel"/>
    <n v="4.6990000000000004E-4"/>
  </r>
  <r>
    <d v="2023-10-01T00:00:00"/>
    <s v="S023284"/>
    <x v="19"/>
    <s v="PO145595"/>
    <s v="GRN200167"/>
    <n v="101023697"/>
    <s v="CAR VIEW PLAZA OPERATOR PANEL"/>
    <s v="Leicester LE19 2DT"/>
    <n v="144"/>
    <x v="1"/>
    <s v="Diesel"/>
    <n v="5.3280000000000001E-2"/>
  </r>
  <r>
    <d v="2023-06-01T00:00:00"/>
    <s v="S022641"/>
    <x v="110"/>
    <s v="PO141078"/>
    <s v="GRN189396"/>
    <n v="1"/>
    <s v="freight inwards"/>
    <s v="Manchester M27 4FG"/>
    <n v="127"/>
    <x v="2"/>
    <s v="Diesel"/>
    <n v="4.6990000000000004E-4"/>
  </r>
  <r>
    <d v="2023-06-01T00:00:00"/>
    <s v="S022641"/>
    <x v="110"/>
    <s v="PO141902"/>
    <s v="GRN189397"/>
    <n v="1"/>
    <s v="freight inwards"/>
    <s v="Manchester M27 4FG"/>
    <n v="127"/>
    <x v="2"/>
    <s v="Diesel"/>
    <n v="4.6990000000000004E-4"/>
  </r>
  <r>
    <d v="2023-06-01T00:00:00"/>
    <s v="S022641"/>
    <x v="110"/>
    <s v="PO143519"/>
    <s v="GRN189398"/>
    <n v="1"/>
    <s v="Material Charge"/>
    <s v="Manchester M27 4FG"/>
    <n v="127"/>
    <x v="2"/>
    <s v="Diesel"/>
    <n v="4.6990000000000004E-4"/>
  </r>
  <r>
    <d v="2023-06-01T00:00:00"/>
    <s v="S022641"/>
    <x v="110"/>
    <s v="PO145216"/>
    <s v="GRN189399"/>
    <n v="1"/>
    <s v="Material Surcharge"/>
    <s v="Manchester M27 4FG"/>
    <n v="127"/>
    <x v="2"/>
    <s v="Diesel"/>
    <n v="4.6990000000000004E-4"/>
  </r>
  <r>
    <d v="2023-06-01T00:00:00"/>
    <s v="S022641"/>
    <x v="110"/>
    <s v="PO143508"/>
    <s v="GRN189400"/>
    <n v="31202069"/>
    <s v="16MM CLIP"/>
    <s v="Manchester M27 4FG"/>
    <n v="127"/>
    <x v="2"/>
    <s v="Diesel"/>
    <n v="4.6990000000000004E-4"/>
  </r>
  <r>
    <d v="2023-06-01T00:00:00"/>
    <s v="S022641"/>
    <x v="110"/>
    <s v="PO143513"/>
    <s v="GRN189411"/>
    <n v="21212164"/>
    <s v="M12 MALE CONNECTOR STRAIGHT WITH CABLE PUR-OB 4X0."/>
    <s v="Manchester M27 4FG"/>
    <n v="127"/>
    <x v="2"/>
    <s v="Diesel"/>
    <n v="4.6990000000000004E-4"/>
  </r>
  <r>
    <d v="2023-06-01T00:00:00"/>
    <s v="S022641"/>
    <x v="110"/>
    <s v="PO144316"/>
    <s v="GRN189580"/>
    <n v="21202056"/>
    <s v="M12 TO NO PLUG LEAD - 3M LONG"/>
    <s v="Manchester M27 4FG"/>
    <n v="127"/>
    <x v="2"/>
    <s v="Diesel"/>
    <n v="4.6990000000000004E-4"/>
  </r>
  <r>
    <d v="2023-06-01T00:00:00"/>
    <s v="S022641"/>
    <x v="110"/>
    <s v="PO144315"/>
    <s v="GRN189582"/>
    <n v="21202053"/>
    <s v="M12 XTREME MALE STRAIGHT/M12 FEMALE 90DEG 3M LONG"/>
    <s v="Manchester M27 4FG"/>
    <n v="127"/>
    <x v="2"/>
    <s v="Diesel"/>
    <n v="4.6990000000000004E-4"/>
  </r>
  <r>
    <d v="2023-06-01T00:00:00"/>
    <s v="S022641"/>
    <x v="110"/>
    <s v="PO146696"/>
    <s v="GRN189591"/>
    <n v="21257413"/>
    <s v="M12 FEMALE CONNECTOR STRAIGHT + CABLE 5-POLE 1.5M"/>
    <s v="Manchester M27 4FG"/>
    <n v="127"/>
    <x v="2"/>
    <s v="Diesel"/>
    <n v="4.6990000000000004E-4"/>
  </r>
  <r>
    <d v="2023-06-01T00:00:00"/>
    <s v="S022641"/>
    <x v="110"/>
    <s v="PO146131"/>
    <s v="GRN189787"/>
    <s v="11701-3046"/>
    <s v="M12 MALE A-CODE 5 X 0.75MM 10M"/>
    <s v="Manchester M27 4FG"/>
    <n v="127"/>
    <x v="2"/>
    <s v="Diesel"/>
    <n v="4.6990000000000004E-4"/>
  </r>
  <r>
    <d v="2023-10-01T00:00:00"/>
    <s v="S025431"/>
    <x v="0"/>
    <s v="PO150288"/>
    <s v="GRN200182"/>
    <s v="11540-0331"/>
    <s v="AIR FILTER CHILLER"/>
    <s v="Boston Massachusetts"/>
    <n v="3154"/>
    <x v="0"/>
    <s v="Crude"/>
    <n v="1.0118031999999999E-2"/>
  </r>
  <r>
    <d v="2023-10-01T00:00:00"/>
    <s v="S025431"/>
    <x v="0"/>
    <s v="PO144993"/>
    <s v="GRN200183"/>
    <s v="332-1463-1"/>
    <s v="LASER ALIGNMENT PLATE ASSY"/>
    <s v="Boston Massachusetts"/>
    <n v="3154"/>
    <x v="0"/>
    <s v="Crude"/>
    <n v="1.0118031999999999E-2"/>
  </r>
  <r>
    <d v="2023-10-01T00:00:00"/>
    <s v="S026429"/>
    <x v="55"/>
    <s v="PO148567"/>
    <s v="GRN200185"/>
    <s v="11701-3368"/>
    <s v="SP PCB CONTROL BOARD CHILLER"/>
    <s v="35041 Marburg"/>
    <n v="1310"/>
    <x v="3"/>
    <s v="Diesel"/>
    <n v="0.13319425000000001"/>
  </r>
  <r>
    <d v="2023-06-01T00:00:00"/>
    <s v="S022641"/>
    <x v="110"/>
    <s v="PO146755"/>
    <s v="GRN189794"/>
    <n v="101021119"/>
    <s v="CABLE M12 FEMALE STRAIGHT 4 POLE OPEN WIRE 20MT"/>
    <s v="Manchester M27 4FG"/>
    <n v="127"/>
    <x v="2"/>
    <s v="Diesel"/>
    <n v="4.6990000000000004E-4"/>
  </r>
  <r>
    <d v="2023-06-01T00:00:00"/>
    <s v="S022641"/>
    <x v="110"/>
    <s v="PO144316"/>
    <s v="GRN189993"/>
    <n v="34202380"/>
    <s v="T-COUPLER M12-MALE 5P/ 2 X M12-FEMALE 5P BR.2-4"/>
    <s v="Manchester M27 4FG"/>
    <n v="127"/>
    <x v="2"/>
    <s v="Diesel"/>
    <n v="4.6990000000000004E-4"/>
  </r>
  <r>
    <d v="2023-06-01T00:00:00"/>
    <s v="S022641"/>
    <x v="110"/>
    <s v="PO142862"/>
    <s v="GRN190018"/>
    <n v="31202077"/>
    <s v="12MM SPLIT CONDUIT - EWT-PA M12/P9 (50M PER ROLL)"/>
    <s v="Manchester M27 4FG"/>
    <n v="127"/>
    <x v="2"/>
    <s v="Diesel"/>
    <n v="4.6990000000000004E-4"/>
  </r>
  <r>
    <d v="2023-06-01T00:00:00"/>
    <s v="S022641"/>
    <x v="110"/>
    <s v="PO142861"/>
    <s v="GRN190029"/>
    <n v="1"/>
    <s v="Material Surcharge"/>
    <s v="Manchester M27 4FG"/>
    <n v="127"/>
    <x v="2"/>
    <s v="Diesel"/>
    <n v="4.6990000000000004E-4"/>
  </r>
  <r>
    <d v="2023-06-01T00:00:00"/>
    <s v="S022641"/>
    <x v="110"/>
    <s v="PO146592"/>
    <s v="GRN190571"/>
    <s v="11700-3817"/>
    <s v="CLAMP CONDUIT 48MM"/>
    <s v="Manchester M27 4FG"/>
    <n v="127"/>
    <x v="2"/>
    <s v="Diesel"/>
    <n v="4.6990000000000004E-4"/>
  </r>
  <r>
    <d v="2023-06-01T00:00:00"/>
    <s v="S022641"/>
    <x v="110"/>
    <s v="PO143512"/>
    <s v="GRN190574"/>
    <n v="31202077"/>
    <s v="12MM SPLIT CONDUIT - EWT-PA M12/P9 (50M PER ROLL)"/>
    <s v="Manchester M27 4FG"/>
    <n v="127"/>
    <x v="2"/>
    <s v="Diesel"/>
    <n v="4.6990000000000004E-4"/>
  </r>
  <r>
    <d v="2023-06-01T00:00:00"/>
    <s v="S022641"/>
    <x v="110"/>
    <s v="PO142862"/>
    <s v="GRN190594"/>
    <n v="31202060"/>
    <s v="70MM FLANGE CONNECTION"/>
    <s v="Manchester M27 4FG"/>
    <n v="127"/>
    <x v="2"/>
    <s v="Diesel"/>
    <n v="4.6990000000000004E-4"/>
  </r>
  <r>
    <d v="2023-06-01T00:00:00"/>
    <s v="S022641"/>
    <x v="110"/>
    <s v="PO143519"/>
    <s v="GRN190611"/>
    <n v="31202091"/>
    <s v="GLAND 50MM"/>
    <s v="Manchester M27 4FG"/>
    <n v="127"/>
    <x v="2"/>
    <s v="Diesel"/>
    <n v="4.6990000000000004E-4"/>
  </r>
  <r>
    <d v="2023-06-01T00:00:00"/>
    <s v="S022641"/>
    <x v="110"/>
    <s v="PO143513"/>
    <s v="GRN190713"/>
    <n v="31202060"/>
    <s v="70MM FLANGE CONNECTION"/>
    <s v="Manchester M27 4FG"/>
    <n v="127"/>
    <x v="2"/>
    <s v="Diesel"/>
    <n v="4.6990000000000004E-4"/>
  </r>
  <r>
    <d v="2023-10-01T00:00:00"/>
    <s v="S026889"/>
    <x v="35"/>
    <s v="PO145785"/>
    <s v="GRN200208"/>
    <n v="101024926"/>
    <s v="RIGHT HAND SAWTOOTH SPINE"/>
    <s v="Stafford ST18 0PJ"/>
    <n v="50.6"/>
    <x v="2"/>
    <s v="Diesel"/>
    <n v="1.8722000000000001E-3"/>
  </r>
  <r>
    <d v="2023-10-01T00:00:00"/>
    <s v="S026889"/>
    <x v="35"/>
    <s v="PO149640"/>
    <s v="GRN200224"/>
    <s v="340-1585-1"/>
    <s v="HORIZ DET TRAY SIEMENS SHTMTL ASSY (INNER)"/>
    <s v="Stafford ST18 0PJ"/>
    <n v="50.6"/>
    <x v="2"/>
    <s v="Diesel"/>
    <n v="1.8722000000000001E-3"/>
  </r>
  <r>
    <d v="2023-06-01T00:00:00"/>
    <s v="S022641"/>
    <x v="110"/>
    <s v="PO144316"/>
    <s v="GRN190734"/>
    <n v="31202060"/>
    <s v="70MM FLANGE CONNECTION"/>
    <s v="Manchester M27 4FG"/>
    <n v="127"/>
    <x v="2"/>
    <s v="Diesel"/>
    <n v="4.6990000000000004E-4"/>
  </r>
  <r>
    <d v="2023-06-01T00:00:00"/>
    <s v="S022641"/>
    <x v="110"/>
    <s v="PO145628"/>
    <s v="GRN190736"/>
    <n v="21203421"/>
    <s v="M12 MALE STRAIGHT/M12 FEMALE STRAIGHT SHIELDED PUR"/>
    <s v="Manchester M27 4FG"/>
    <n v="127"/>
    <x v="2"/>
    <s v="Diesel"/>
    <n v="4.6990000000000004E-4"/>
  </r>
  <r>
    <d v="2023-06-01T00:00:00"/>
    <s v="S022641"/>
    <x v="110"/>
    <s v="PO143519"/>
    <s v="GRN190737"/>
    <n v="34202380"/>
    <s v="T-COUPLER M12-MALE 5P/ 2 X M12-FEMALE 5P BR.2-4"/>
    <s v="Manchester M27 4FG"/>
    <n v="127"/>
    <x v="2"/>
    <s v="Diesel"/>
    <n v="4.6990000000000004E-4"/>
  </r>
  <r>
    <d v="2023-10-01T00:00:00"/>
    <s v="S022670"/>
    <x v="26"/>
    <s v="PO149149"/>
    <s v="GRN200231"/>
    <s v="11700-5217"/>
    <s v="WASHER FLAT M18 GEOMET 500B"/>
    <s v="Congleton CW12 1HR"/>
    <n v="12.8"/>
    <x v="2"/>
    <s v="Diesel"/>
    <n v="4.7360000000000001E-5"/>
  </r>
  <r>
    <d v="2023-06-01T00:00:00"/>
    <s v="S022641"/>
    <x v="110"/>
    <s v="PO143520"/>
    <s v="GRN190741"/>
    <n v="101047875"/>
    <s v="M12 FEMALE 90 DEG 4 POLE WITH OPEN CABLE 10M"/>
    <s v="Manchester M27 4FG"/>
    <n v="127"/>
    <x v="2"/>
    <s v="Diesel"/>
    <n v="4.6990000000000004E-4"/>
  </r>
  <r>
    <d v="2023-06-01T00:00:00"/>
    <s v="S022641"/>
    <x v="110"/>
    <s v="PO143520"/>
    <s v="GRN190743"/>
    <n v="34202035"/>
    <s v="M12 DOUBLE VALVE PLUG"/>
    <s v="Manchester M27 4FG"/>
    <n v="127"/>
    <x v="2"/>
    <s v="Diesel"/>
    <n v="4.6990000000000004E-4"/>
  </r>
  <r>
    <d v="2023-07-01T00:00:00"/>
    <s v="S022641"/>
    <x v="110"/>
    <s v="PO143512"/>
    <s v="GRN190911"/>
    <n v="21212164"/>
    <s v="M12 MALE CONNECTOR STRAIGHT WITH CABLE PUR-OB 4X0."/>
    <s v="Manchester M27 4FG"/>
    <n v="127"/>
    <x v="2"/>
    <s v="Diesel"/>
    <n v="4.6990000000000004E-4"/>
  </r>
  <r>
    <d v="2023-07-01T00:00:00"/>
    <s v="S022641"/>
    <x v="110"/>
    <s v="PO145216"/>
    <s v="GRN191111"/>
    <n v="21202052"/>
    <s v="M12 XTREME MALE STRAIGHT/M12 FEMALE 90DEG  PUR-OB"/>
    <s v="Manchester M27 4FG"/>
    <n v="127"/>
    <x v="2"/>
    <s v="Diesel"/>
    <n v="4.6990000000000004E-4"/>
  </r>
  <r>
    <d v="2023-10-01T00:00:00"/>
    <s v="S000892"/>
    <x v="16"/>
    <s v="PO150387"/>
    <s v="GRN200238"/>
    <s v="11701-3723"/>
    <s v="CABLE M12-8M SHIELED FLYING LEADS 1.5M"/>
    <s v="Stockport SK4 2JT"/>
    <n v="55"/>
    <x v="2"/>
    <s v="Diesel"/>
    <n v="2.0350000000000001E-4"/>
  </r>
  <r>
    <d v="2023-06-01T00:00:00"/>
    <s v="S024622"/>
    <x v="111"/>
    <s v="PO139128"/>
    <s v="GRN189752"/>
    <n v="42205927"/>
    <s v="DRIVERLESS STEERING MODE INCLUDING POWERSTEERING"/>
    <s v="2491 BA Den Haag"/>
    <n v="753"/>
    <x v="3"/>
    <s v="Diesel"/>
    <n v="0.76561274999999995"/>
  </r>
  <r>
    <d v="2023-07-01T00:00:00"/>
    <s v="S022641"/>
    <x v="110"/>
    <s v="PO146960"/>
    <s v="GRN191344"/>
    <n v="101027021"/>
    <s v="CABLE ENTRY GROMMET 10MM -11MM - KDT/X 10"/>
    <s v="Manchester M27 4FG"/>
    <n v="127"/>
    <x v="2"/>
    <s v="Diesel"/>
    <n v="4.6990000000000004E-4"/>
  </r>
  <r>
    <d v="2023-07-01T00:00:00"/>
    <s v="S022641"/>
    <x v="110"/>
    <s v="PO144315"/>
    <s v="GRN191346"/>
    <n v="21212167"/>
    <s v="M12 MALE CONNECTOR STRAIGHT WITH CABLE PUR-OB"/>
    <s v="Manchester M27 4FG"/>
    <n v="127"/>
    <x v="2"/>
    <s v="Diesel"/>
    <n v="4.6990000000000004E-4"/>
  </r>
  <r>
    <d v="2023-07-01T00:00:00"/>
    <s v="S022641"/>
    <x v="110"/>
    <s v="PO144315"/>
    <s v="GRN191347"/>
    <n v="101047875"/>
    <s v="M12 FEMALE 90 DEG 4 POLE WITH OPEN CABLE 10M"/>
    <s v="Manchester M27 4FG"/>
    <n v="127"/>
    <x v="2"/>
    <s v="Diesel"/>
    <n v="4.6990000000000004E-4"/>
  </r>
  <r>
    <d v="2023-07-01T00:00:00"/>
    <s v="S022641"/>
    <x v="110"/>
    <s v="PO147010"/>
    <s v="GRN191424"/>
    <n v="101027019"/>
    <s v="KDL/H CABLE ENTRY SYSTEM - KDL/H 24/12"/>
    <s v="Manchester M27 4FG"/>
    <n v="127"/>
    <x v="2"/>
    <s v="Diesel"/>
    <n v="4.6990000000000004E-4"/>
  </r>
  <r>
    <d v="2023-07-01T00:00:00"/>
    <s v="S022641"/>
    <x v="110"/>
    <s v="PO142862"/>
    <s v="GRN191460"/>
    <n v="1"/>
    <s v="Raw Material Surcharge"/>
    <s v="Manchester M27 4FG"/>
    <n v="127"/>
    <x v="2"/>
    <s v="Diesel"/>
    <n v="4.6990000000000004E-4"/>
  </r>
  <r>
    <d v="2023-07-01T00:00:00"/>
    <s v="S022641"/>
    <x v="110"/>
    <s v="PO142862"/>
    <s v="GRN191664"/>
    <n v="1"/>
    <s v="Raw Material Surcharge"/>
    <s v="Manchester M27 4FG"/>
    <n v="127"/>
    <x v="2"/>
    <s v="Diesel"/>
    <n v="4.6990000000000004E-4"/>
  </r>
  <r>
    <d v="2023-07-01T00:00:00"/>
    <s v="S022641"/>
    <x v="110"/>
    <s v="PO143520"/>
    <s v="GRN191667"/>
    <n v="1"/>
    <s v="Raw Material Surcharge"/>
    <s v="Manchester M27 4FG"/>
    <n v="127"/>
    <x v="2"/>
    <s v="Diesel"/>
    <n v="4.6990000000000004E-4"/>
  </r>
  <r>
    <d v="2023-07-01T00:00:00"/>
    <s v="S022641"/>
    <x v="110"/>
    <s v="PO143520"/>
    <s v="GRN191669"/>
    <n v="1"/>
    <s v="Raw Material Surcharge"/>
    <s v="Manchester M27 4FG"/>
    <n v="127"/>
    <x v="2"/>
    <s v="Diesel"/>
    <n v="4.6990000000000004E-4"/>
  </r>
  <r>
    <d v="2023-07-01T00:00:00"/>
    <s v="S022641"/>
    <x v="110"/>
    <s v="PO144315"/>
    <s v="GRN191763"/>
    <n v="1"/>
    <s v="Raw Material Surcharge"/>
    <s v="Manchester M27 4FG"/>
    <n v="127"/>
    <x v="2"/>
    <s v="Diesel"/>
    <n v="4.6990000000000004E-4"/>
  </r>
  <r>
    <d v="2023-07-01T00:00:00"/>
    <s v="S022641"/>
    <x v="110"/>
    <s v="PO142365"/>
    <s v="GRN191824"/>
    <n v="21202050"/>
    <s v="M12 EXTREAME MALE/MSUD VALVE PLUG FORM A 18mm 1.5M"/>
    <s v="Manchester M27 4FG"/>
    <n v="127"/>
    <x v="2"/>
    <s v="Diesel"/>
    <n v="4.6990000000000004E-4"/>
  </r>
  <r>
    <d v="2023-07-01T00:00:00"/>
    <s v="S022641"/>
    <x v="110"/>
    <s v="PO144315"/>
    <s v="GRN191951"/>
    <n v="1"/>
    <s v="Raw Material Surcharge"/>
    <s v="Manchester M27 4FG"/>
    <n v="127"/>
    <x v="2"/>
    <s v="Diesel"/>
    <n v="4.6990000000000004E-4"/>
  </r>
  <r>
    <d v="2023-07-01T00:00:00"/>
    <s v="S022641"/>
    <x v="110"/>
    <s v="PO144315"/>
    <s v="GRN191952"/>
    <n v="1"/>
    <s v="Raw Material Surcharge"/>
    <s v="Manchester M27 4FG"/>
    <n v="127"/>
    <x v="2"/>
    <s v="Diesel"/>
    <n v="4.6990000000000004E-4"/>
  </r>
  <r>
    <d v="2023-07-01T00:00:00"/>
    <s v="S022641"/>
    <x v="110"/>
    <s v="PO140207"/>
    <s v="GRN192026"/>
    <n v="101032952"/>
    <s v="M12 0 DEG CODING PLUG JUMPER PINS 1-4 MURR ELEKTRO"/>
    <s v="Manchester M27 4FG"/>
    <n v="127"/>
    <x v="2"/>
    <s v="Diesel"/>
    <n v="4.6990000000000004E-4"/>
  </r>
  <r>
    <d v="2023-07-01T00:00:00"/>
    <s v="S022641"/>
    <x v="110"/>
    <s v="PO143514"/>
    <s v="GRN192048"/>
    <n v="21202056"/>
    <s v="M12 TO NO PLUG LEAD - 3M LONG"/>
    <s v="Manchester M27 4FG"/>
    <n v="127"/>
    <x v="2"/>
    <s v="Diesel"/>
    <n v="4.6990000000000004E-4"/>
  </r>
  <r>
    <d v="2023-10-01T00:00:00"/>
    <s v="S001047"/>
    <x v="9"/>
    <s v="PO138818"/>
    <s v="GRN200265"/>
    <n v="66205215"/>
    <s v="2x8 ELEMENT PHOTO DIODE CdWO4 30mm THICK"/>
    <s v="81300 Johor Bahru Malaysia"/>
    <n v="6781"/>
    <x v="4"/>
    <s v="Aviation"/>
    <n v="1.1924057587200001"/>
  </r>
  <r>
    <d v="2023-10-01T00:00:00"/>
    <s v="S022670"/>
    <x v="26"/>
    <s v="PO148928"/>
    <s v="GRN200266"/>
    <s v="11700-5243"/>
    <s v="BOLT HEX DIN933 M20 X 2.5 X 50MM GEOMET STL"/>
    <s v="Congleton CW12 1HR"/>
    <n v="12.8"/>
    <x v="2"/>
    <s v="Diesel"/>
    <n v="4.7360000000000001E-5"/>
  </r>
  <r>
    <d v="2023-07-01T00:00:00"/>
    <s v="S022641"/>
    <x v="110"/>
    <s v="PO147325"/>
    <s v="GRN192435"/>
    <n v="31202063"/>
    <s v="FLEXIBLE CONDUIT 20MM TYPE EW-PA-M20/P16 (50M PER"/>
    <s v="Manchester M27 4FG"/>
    <n v="127"/>
    <x v="2"/>
    <s v="Diesel"/>
    <n v="4.6990000000000004E-4"/>
  </r>
  <r>
    <d v="2023-07-01T00:00:00"/>
    <s v="S022641"/>
    <x v="110"/>
    <s v="PO143514"/>
    <s v="GRN192446"/>
    <n v="31202060"/>
    <s v="70MM FLANGE CONNECTION"/>
    <s v="Manchester M27 4FG"/>
    <n v="127"/>
    <x v="2"/>
    <s v="Diesel"/>
    <n v="4.6990000000000004E-4"/>
  </r>
  <r>
    <d v="2023-07-01T00:00:00"/>
    <s v="S022641"/>
    <x v="110"/>
    <s v="PO146850"/>
    <s v="GRN192447"/>
    <n v="31202070"/>
    <s v="20MM CLIP"/>
    <s v="Manchester M27 4FG"/>
    <n v="127"/>
    <x v="2"/>
    <s v="Diesel"/>
    <n v="4.6990000000000004E-4"/>
  </r>
  <r>
    <d v="2023-07-01T00:00:00"/>
    <s v="S022641"/>
    <x v="110"/>
    <s v="PO144887"/>
    <s v="GRN192456"/>
    <n v="101035928"/>
    <s v="M12 MALE STRAIGHT TO CABLE 4 CORE - 20M LONG MURR"/>
    <s v="Manchester M27 4FG"/>
    <n v="127"/>
    <x v="2"/>
    <s v="Diesel"/>
    <n v="4.6990000000000004E-4"/>
  </r>
  <r>
    <d v="2023-07-01T00:00:00"/>
    <s v="S022641"/>
    <x v="110"/>
    <s v="PO146850"/>
    <s v="GRN192458"/>
    <n v="31202070"/>
    <s v="20MM CLIP"/>
    <s v="Manchester M27 4FG"/>
    <n v="127"/>
    <x v="2"/>
    <s v="Diesel"/>
    <n v="4.6990000000000004E-4"/>
  </r>
  <r>
    <d v="2023-07-01T00:00:00"/>
    <s v="S022641"/>
    <x v="110"/>
    <s v="PO142861"/>
    <s v="GRN192460"/>
    <n v="21202054"/>
    <s v="M12 XTREME MALE STRAIGHT/M12 FEMALE 90DEG 5M LONG"/>
    <s v="Manchester M27 4FG"/>
    <n v="127"/>
    <x v="2"/>
    <s v="Diesel"/>
    <n v="4.6990000000000004E-4"/>
  </r>
  <r>
    <d v="2023-07-01T00:00:00"/>
    <s v="S022641"/>
    <x v="110"/>
    <s v="PO143514"/>
    <s v="GRN192461"/>
    <n v="21202056"/>
    <s v="M12 TO NO PLUG LEAD - 3M LONG"/>
    <s v="Manchester M27 4FG"/>
    <n v="127"/>
    <x v="2"/>
    <s v="Diesel"/>
    <n v="4.6990000000000004E-4"/>
  </r>
  <r>
    <d v="2023-10-01T00:00:00"/>
    <s v="S001047"/>
    <x v="9"/>
    <s v="PO140456"/>
    <s v="GRN200274"/>
    <n v="66205215"/>
    <s v="2X8 ELEMENT PHOTO DIODE CDWO4 30MM THICK"/>
    <s v="81300 Johor Bahru Malaysia"/>
    <n v="6781"/>
    <x v="4"/>
    <s v="Aviation"/>
    <n v="1.1924057587200001"/>
  </r>
  <r>
    <d v="2023-10-01T00:00:00"/>
    <s v="S001047"/>
    <x v="9"/>
    <s v="PO144580"/>
    <s v="GRN200276"/>
    <n v="66205215"/>
    <s v="2X8 ELEMENT PHOTO DIODE CDWO4 30MM THICK"/>
    <s v="81300 Johor Bahru Malaysia"/>
    <n v="6781"/>
    <x v="4"/>
    <s v="Aviation"/>
    <n v="1.1924057587200001"/>
  </r>
  <r>
    <d v="2023-07-01T00:00:00"/>
    <s v="S022641"/>
    <x v="110"/>
    <s v="PO143514"/>
    <s v="GRN192528"/>
    <n v="21202050"/>
    <s v="M12 EXTREAME MALE/MSUD VALVE PLUG FORM A 18mm 1.5M"/>
    <s v="Manchester M27 4FG"/>
    <n v="127"/>
    <x v="2"/>
    <s v="Diesel"/>
    <n v="4.6990000000000004E-4"/>
  </r>
  <r>
    <d v="2023-07-01T00:00:00"/>
    <s v="S022641"/>
    <x v="110"/>
    <s v="PO147597"/>
    <s v="GRN192545"/>
    <s v="11701-3307"/>
    <s v="7/8TH MALE WITH CABLE 10M, 5X1.5MM"/>
    <s v="Manchester M27 4FG"/>
    <n v="127"/>
    <x v="2"/>
    <s v="Diesel"/>
    <n v="4.6990000000000004E-4"/>
  </r>
  <r>
    <d v="2023-08-01T00:00:00"/>
    <s v="S022641"/>
    <x v="110"/>
    <s v="PO143513"/>
    <s v="GRN192936"/>
    <n v="21202051"/>
    <s v="M12 TO M12 LEAD STRAIGHT - 3M LONG"/>
    <s v="Manchester M27 4FG"/>
    <n v="127"/>
    <x v="2"/>
    <s v="Diesel"/>
    <n v="4.6990000000000004E-4"/>
  </r>
  <r>
    <d v="2023-08-01T00:00:00"/>
    <s v="S022641"/>
    <x v="110"/>
    <s v="PO146960"/>
    <s v="GRN192948"/>
    <n v="101022180"/>
    <s v="M12 FEMALE STRAIGHT WITH CABLE 4X0.34 - 5M LONG"/>
    <s v="Manchester M27 4FG"/>
    <n v="127"/>
    <x v="2"/>
    <s v="Diesel"/>
    <n v="4.6990000000000004E-4"/>
  </r>
  <r>
    <d v="2023-08-01T00:00:00"/>
    <s v="S022641"/>
    <x v="110"/>
    <s v="PO143520"/>
    <s v="GRN192950"/>
    <n v="31202089"/>
    <s v="32MM GLAND"/>
    <s v="Manchester M27 4FG"/>
    <n v="127"/>
    <x v="2"/>
    <s v="Diesel"/>
    <n v="4.6990000000000004E-4"/>
  </r>
  <r>
    <d v="2023-10-01T00:00:00"/>
    <s v="S001047"/>
    <x v="9"/>
    <s v="PO135463"/>
    <s v="GRN200284"/>
    <n v="66205215"/>
    <s v="2x8 ELEMENT PHOTO DIODE CdWO4 30mm THICK"/>
    <s v="81300 Johor Bahru Malaysia"/>
    <n v="6781"/>
    <x v="4"/>
    <s v="Aviation"/>
    <n v="1.1924057587200001"/>
  </r>
  <r>
    <d v="2023-10-01T00:00:00"/>
    <s v="S001047"/>
    <x v="9"/>
    <s v="PO131931"/>
    <s v="GRN200285"/>
    <n v="66205215"/>
    <s v="2x8 ELEMENT PHOTO DIODE CdWO4 30mm THICK"/>
    <s v="81300 Johor Bahru Malaysia"/>
    <n v="6781"/>
    <x v="4"/>
    <s v="Aviation"/>
    <n v="1.1924057587200001"/>
  </r>
  <r>
    <d v="2023-10-01T00:00:00"/>
    <s v="S001047"/>
    <x v="9"/>
    <s v="PO134439"/>
    <s v="GRN200288"/>
    <n v="66205215"/>
    <s v="2x8 ELEMENT PHOTO DIODE CdWO4 30mm THICK"/>
    <s v="81300 Johor Bahru Malaysia"/>
    <n v="6781"/>
    <x v="4"/>
    <s v="Aviation"/>
    <n v="1.1924057587200001"/>
  </r>
  <r>
    <d v="2023-08-01T00:00:00"/>
    <s v="S022641"/>
    <x v="110"/>
    <s v="PO147479"/>
    <s v="GRN192953"/>
    <n v="31202086"/>
    <s v="M16 CONDUIT GLAND (pack of 50)"/>
    <s v="Manchester M27 4FG"/>
    <n v="127"/>
    <x v="2"/>
    <s v="Diesel"/>
    <n v="4.6990000000000004E-4"/>
  </r>
  <r>
    <d v="2023-08-01T00:00:00"/>
    <s v="S022641"/>
    <x v="110"/>
    <s v="PO146755"/>
    <s v="GRN192954"/>
    <s v="11700-5395"/>
    <s v="CLAMP CONDUIT 36MM"/>
    <s v="Manchester M27 4FG"/>
    <n v="127"/>
    <x v="2"/>
    <s v="Diesel"/>
    <n v="4.6990000000000004E-4"/>
  </r>
  <r>
    <d v="2023-08-01T00:00:00"/>
    <s v="S022641"/>
    <x v="110"/>
    <s v="PO143520"/>
    <s v="GRN192956"/>
    <n v="31202091"/>
    <s v="GLAND 50MM"/>
    <s v="Manchester M27 4FG"/>
    <n v="127"/>
    <x v="2"/>
    <s v="Diesel"/>
    <n v="4.6990000000000004E-4"/>
  </r>
  <r>
    <d v="2023-10-01T00:00:00"/>
    <s v="S026602"/>
    <x v="12"/>
    <s v="PO150299"/>
    <s v="GRN200294"/>
    <s v="11540-0461"/>
    <s v="FILTER AIR FOR 15KW 1PH GENERATOR"/>
    <s v="Watford WD24 7GG"/>
    <n v="302"/>
    <x v="2"/>
    <s v="Diesl"/>
    <n v="1.1173999999999999E-3"/>
  </r>
  <r>
    <d v="2023-08-01T00:00:00"/>
    <s v="S022641"/>
    <x v="110"/>
    <s v="PO145752"/>
    <s v="GRN192968"/>
    <n v="101032952"/>
    <s v="M12 0 DEG CODING PLUG JUMPER PINS 1-4 MURR ELEKTRO"/>
    <s v="Manchester M27 4FG"/>
    <n v="127"/>
    <x v="2"/>
    <s v="Diesel"/>
    <n v="4.6990000000000004E-4"/>
  </r>
  <r>
    <d v="2023-08-01T00:00:00"/>
    <s v="S022641"/>
    <x v="110"/>
    <s v="PO143518"/>
    <s v="GRN192970"/>
    <n v="101032952"/>
    <s v="M12 0 DEG CODING PLUG JUMPER PINS 1-4 MURR ELEKTRO"/>
    <s v="Manchester M27 4FG"/>
    <n v="127"/>
    <x v="2"/>
    <s v="Diesel"/>
    <n v="4.6990000000000004E-4"/>
  </r>
  <r>
    <d v="2023-10-01T00:00:00"/>
    <s v="S000892"/>
    <x v="16"/>
    <s v="PO150353"/>
    <s v="GRN200297"/>
    <n v="21201413"/>
    <s v="PATCH CORD CAT 5E FTP PVC METAL SHIELD 0.5M  BLACK"/>
    <s v="Stockport SK4 2JT"/>
    <n v="55"/>
    <x v="2"/>
    <s v="Diesel"/>
    <n v="2.0350000000000001E-4"/>
  </r>
  <r>
    <d v="2023-08-01T00:00:00"/>
    <s v="S022641"/>
    <x v="110"/>
    <s v="PO143517"/>
    <s v="GRN192973"/>
    <n v="101032952"/>
    <s v="M12 0 DEG CODING PLUG JUMPER PINS 1-4 MURR ELEKTRO"/>
    <s v="Manchester M27 4FG"/>
    <n v="127"/>
    <x v="2"/>
    <s v="Diesel"/>
    <n v="4.6990000000000004E-4"/>
  </r>
  <r>
    <d v="2023-10-01T00:00:00"/>
    <s v="S001047"/>
    <x v="9"/>
    <s v="PO144821"/>
    <s v="GRN200301"/>
    <s v="11701-3091"/>
    <s v="SILICON PD - CDW04 - 5X5X10 THK - 8X2 ELEM - M13"/>
    <s v="81300 Johor Bahru Malaysia"/>
    <n v="6781"/>
    <x v="4"/>
    <s v="Aviation"/>
    <n v="1.1924057587200001"/>
  </r>
  <r>
    <d v="2023-08-01T00:00:00"/>
    <s v="S022641"/>
    <x v="110"/>
    <s v="PO142557"/>
    <s v="GRN192976"/>
    <n v="101032952"/>
    <s v="M12 0 DEG CODING PLUG JUMPER PINS 1-4 MURR ELEKTRO"/>
    <s v="Manchester M27 4FG"/>
    <n v="127"/>
    <x v="2"/>
    <s v="Diesel"/>
    <n v="4.6990000000000004E-4"/>
  </r>
  <r>
    <d v="2023-08-01T00:00:00"/>
    <s v="S022641"/>
    <x v="110"/>
    <s v="PO143520"/>
    <s v="GRN192979"/>
    <n v="101032952"/>
    <s v="M12 0 DEG CODING PLUG JUMPER PINS 1-4 MURR ELEKTRO"/>
    <s v="Manchester M27 4FG"/>
    <n v="127"/>
    <x v="2"/>
    <s v="Diesel"/>
    <n v="4.6990000000000004E-4"/>
  </r>
  <r>
    <d v="2023-08-01T00:00:00"/>
    <s v="S022641"/>
    <x v="110"/>
    <s v="PO142032"/>
    <s v="GRN192981"/>
    <n v="21202052"/>
    <s v="M12 XTREME MALE STRAIGHT/M12 FEMALE 90DEG  PUR-OB"/>
    <s v="Manchester M27 4FG"/>
    <n v="127"/>
    <x v="2"/>
    <s v="Diesel"/>
    <n v="4.6990000000000004E-4"/>
  </r>
  <r>
    <d v="2023-10-01T00:00:00"/>
    <s v="S001571"/>
    <x v="10"/>
    <s v="PO147474"/>
    <s v="GRN200306"/>
    <s v="11700-5287"/>
    <s v="LASER SCANNER LMS141-15100 SECURITY PRIME"/>
    <s v="St Albans AL1 5BN"/>
    <n v="298"/>
    <x v="2"/>
    <s v="Diesel"/>
    <n v="1.1026E-3"/>
  </r>
  <r>
    <d v="2023-10-01T00:00:00"/>
    <s v="S025431"/>
    <x v="0"/>
    <s v="PO150013"/>
    <s v="GRN200308"/>
    <s v="11700-6770"/>
    <s v="JUNCTION ASSEMBLY 150UHD"/>
    <s v="Boston Massachusetts"/>
    <n v="3154"/>
    <x v="0"/>
    <s v="Crude"/>
    <n v="1.0118031999999999E-2"/>
  </r>
  <r>
    <d v="2023-10-01T00:00:00"/>
    <s v="S025431"/>
    <x v="0"/>
    <s v="PO149965"/>
    <s v="GRN200309"/>
    <s v="11700-2321"/>
    <s v="ENCODER ROTARY R35I-4000/3-3/8+-LD/VO-5V-1-R-SH-M"/>
    <s v="Boston Massachusetts"/>
    <n v="3154"/>
    <x v="0"/>
    <s v="Crude"/>
    <n v="1.0118031999999999E-2"/>
  </r>
  <r>
    <d v="2023-08-01T00:00:00"/>
    <s v="S022641"/>
    <x v="110"/>
    <s v="PO143514"/>
    <s v="GRN192982"/>
    <n v="21212164"/>
    <s v="M12 MALE CONNECTOR STRAIGHT WITH CABLE PUR-OB 4X0."/>
    <s v="Manchester M27 4FG"/>
    <n v="127"/>
    <x v="2"/>
    <s v="Diesel"/>
    <n v="4.6990000000000004E-4"/>
  </r>
  <r>
    <d v="2023-10-01T00:00:00"/>
    <s v="S022845"/>
    <x v="24"/>
    <s v="PO143816"/>
    <s v="GRN200311"/>
    <n v="101042130"/>
    <s v="CONFIGURED 40KVA UPS SYSTEM WITH BATTERY PACK"/>
    <s v="Warrington WA3 3JD"/>
    <n v="118"/>
    <x v="3"/>
    <s v="Diesel"/>
    <n v="0.1199765"/>
  </r>
  <r>
    <d v="2023-10-01T00:00:00"/>
    <s v="S002239"/>
    <x v="17"/>
    <s v="PO143492"/>
    <s v="GRN198970"/>
    <n v="101022020"/>
    <s v="TCU - HV, 3.0 ton, -40 to +55 C"/>
    <s v="UT 84104"/>
    <n v="4725"/>
    <x v="4"/>
    <s v="Aviation"/>
    <n v="8.3086819200000015"/>
  </r>
  <r>
    <d v="2023-08-01T00:00:00"/>
    <s v="S022641"/>
    <x v="110"/>
    <s v="PO146960"/>
    <s v="GRN193034"/>
    <n v="101025505"/>
    <s v="SVS ECO VALVE PLUG FORM A 18mm 230V"/>
    <s v="Manchester M27 4FG"/>
    <n v="127"/>
    <x v="2"/>
    <s v="Diesel"/>
    <n v="4.6990000000000004E-4"/>
  </r>
  <r>
    <d v="2023-10-01T00:00:00"/>
    <s v="S002239"/>
    <x v="17"/>
    <s v="PO143492"/>
    <s v="GRN198971"/>
    <n v="101022020"/>
    <s v="TCU - HV, 3.0 ton, -40 to +55 C"/>
    <s v="UT 84104"/>
    <n v="4725"/>
    <x v="4"/>
    <s v="Aviation"/>
    <n v="8.3086819200000015"/>
  </r>
  <r>
    <d v="2023-10-01T00:00:00"/>
    <s v="S025431"/>
    <x v="0"/>
    <s v="PO147264"/>
    <s v="GRN200317"/>
    <s v="GKR-4203"/>
    <s v="GATEKEEPER DUAL ILPA SOLUTION WITH EMBEDDED PROCES"/>
    <s v="Boston Massachusetts"/>
    <n v="3154"/>
    <x v="0"/>
    <s v="Crude"/>
    <n v="1.0118031999999999E-2"/>
  </r>
  <r>
    <d v="2023-08-01T00:00:00"/>
    <s v="S022641"/>
    <x v="110"/>
    <s v="PO147597"/>
    <s v="GRN193197"/>
    <s v="11701-3307"/>
    <s v="7/8TH MALE WITH CABLE 10M, 5X1.5MM"/>
    <s v="Manchester M27 4FG"/>
    <n v="127"/>
    <x v="2"/>
    <s v="Diesel"/>
    <n v="4.6990000000000004E-4"/>
  </r>
  <r>
    <d v="2023-08-01T00:00:00"/>
    <s v="S022641"/>
    <x v="110"/>
    <s v="PO147681"/>
    <s v="GRN193397"/>
    <s v="11701-3336"/>
    <s v="M12 MALE 0° A-COD. SCREW TERMINAL 8-POL., MAX. 0.5"/>
    <s v="Manchester M27 4FG"/>
    <n v="127"/>
    <x v="2"/>
    <s v="Diesel"/>
    <n v="4.6990000000000004E-4"/>
  </r>
  <r>
    <d v="2023-08-01T00:00:00"/>
    <s v="S022641"/>
    <x v="110"/>
    <s v="PO143520"/>
    <s v="GRN193447"/>
    <n v="1"/>
    <s v="Raw Material Surcharge"/>
    <s v="Manchester M27 4FG"/>
    <n v="127"/>
    <x v="2"/>
    <s v="Diesel"/>
    <n v="4.6990000000000004E-4"/>
  </r>
  <r>
    <d v="2023-08-01T00:00:00"/>
    <s v="S022641"/>
    <x v="110"/>
    <s v="PO142032"/>
    <s v="GRN193521"/>
    <n v="1"/>
    <s v="Raw-Mat.Surcharge - Inv.9001349921"/>
    <s v="Manchester M27 4FG"/>
    <n v="127"/>
    <x v="2"/>
    <s v="Diesel"/>
    <n v="4.6990000000000004E-4"/>
  </r>
  <r>
    <d v="2023-10-01T00:00:00"/>
    <s v="S022767"/>
    <x v="2"/>
    <s v="PO149389"/>
    <s v="GRN200322"/>
    <n v="30202404"/>
    <s v="FLEXIBLE BATTERY CABLE 25mm - RED LEYLAND AUTO WOO"/>
    <s v="Huddersfield HD1 3ES"/>
    <n v="180"/>
    <x v="2"/>
    <s v="Diesel"/>
    <n v="6.6599999999999993E-4"/>
  </r>
  <r>
    <d v="2023-08-01T00:00:00"/>
    <s v="S022641"/>
    <x v="110"/>
    <s v="PO147167"/>
    <s v="GRN193535"/>
    <n v="88202508"/>
    <s v="KTN 5/23 MARKER SLEEVE (PACK QTY 1000)"/>
    <s v="Manchester M27 4FG"/>
    <n v="127"/>
    <x v="2"/>
    <s v="Diesel"/>
    <n v="4.6990000000000004E-4"/>
  </r>
  <r>
    <d v="2023-08-01T00:00:00"/>
    <s v="S022641"/>
    <x v="110"/>
    <s v="PO146850"/>
    <s v="GRN193555"/>
    <n v="31202087"/>
    <s v="M20 CONDUIT GLAND TYPE VG M20-K"/>
    <s v="Manchester M27 4FG"/>
    <n v="127"/>
    <x v="2"/>
    <s v="Diesel"/>
    <n v="4.6990000000000004E-4"/>
  </r>
  <r>
    <d v="2023-10-01T00:00:00"/>
    <s v="S001571"/>
    <x v="10"/>
    <s v="PO149821"/>
    <s v="GRN200326"/>
    <n v="1"/>
    <s v="freight inwards"/>
    <s v="St Albans AL1 5BN"/>
    <n v="298"/>
    <x v="2"/>
    <s v="Diesel"/>
    <n v="1.1026E-3"/>
  </r>
  <r>
    <d v="2023-08-01T00:00:00"/>
    <s v="S022641"/>
    <x v="110"/>
    <s v="PO146592"/>
    <s v="GRN193563"/>
    <n v="1"/>
    <s v="freight inwards"/>
    <s v="Manchester M27 4FG"/>
    <n v="127"/>
    <x v="2"/>
    <s v="Diesel"/>
    <n v="4.6990000000000004E-4"/>
  </r>
  <r>
    <d v="2023-10-01T00:00:00"/>
    <s v="S000892"/>
    <x v="16"/>
    <s v="PO150353"/>
    <s v="GRN200330"/>
    <s v="11553-0024"/>
    <s v="CONN RCPT 8POS 2ROW MINI FIT JR"/>
    <s v="Stockport SK4 2JT"/>
    <n v="55"/>
    <x v="2"/>
    <s v="Diesel"/>
    <n v="2.0350000000000001E-4"/>
  </r>
  <r>
    <d v="2023-08-01T00:00:00"/>
    <s v="S022641"/>
    <x v="110"/>
    <s v="PO142365"/>
    <s v="GRN193566"/>
    <n v="1"/>
    <s v="Raw-Mat.Surcharge 9% - Lines 1&amp;2 - Inv.9001297449"/>
    <s v="Manchester M27 4FG"/>
    <n v="127"/>
    <x v="2"/>
    <s v="Diesel"/>
    <n v="4.6990000000000004E-4"/>
  </r>
  <r>
    <d v="2023-08-01T00:00:00"/>
    <s v="S022641"/>
    <x v="110"/>
    <s v="PO140211"/>
    <s v="GRN193632"/>
    <n v="21202051"/>
    <s v="M12 TO M12 LEAD STRAIGHT - 3M LONG"/>
    <s v="Manchester M27 4FG"/>
    <n v="127"/>
    <x v="2"/>
    <s v="Diesel"/>
    <n v="4.6990000000000004E-4"/>
  </r>
  <r>
    <d v="2023-08-01T00:00:00"/>
    <s v="S022641"/>
    <x v="110"/>
    <s v="PO143512"/>
    <s v="GRN193633"/>
    <n v="21202051"/>
    <s v="M12 TO M12 LEAD STRAIGHT - 3M LONG"/>
    <s v="Manchester M27 4FG"/>
    <n v="127"/>
    <x v="2"/>
    <s v="Diesel"/>
    <n v="4.6990000000000004E-4"/>
  </r>
  <r>
    <d v="2023-08-01T00:00:00"/>
    <s v="S022641"/>
    <x v="110"/>
    <s v="PO144887"/>
    <s v="GRN193649"/>
    <n v="1"/>
    <s v="Raw-Mat.Surcharge 9% - LINE 2 - Inv.9001325223"/>
    <s v="Manchester M27 4FG"/>
    <n v="127"/>
    <x v="2"/>
    <s v="Diesel"/>
    <n v="4.6990000000000004E-4"/>
  </r>
  <r>
    <d v="2023-08-01T00:00:00"/>
    <s v="S022641"/>
    <x v="110"/>
    <s v="PO147597"/>
    <s v="GRN193686"/>
    <n v="1"/>
    <s v="freight inwards charged per delivery date"/>
    <s v="Manchester M27 4FG"/>
    <n v="127"/>
    <x v="2"/>
    <s v="Diesel"/>
    <n v="4.6990000000000004E-4"/>
  </r>
  <r>
    <d v="2023-08-01T00:00:00"/>
    <s v="S022641"/>
    <x v="110"/>
    <s v="PO142365"/>
    <s v="GRN193860"/>
    <n v="21202050"/>
    <s v="M12 EXTREAME MALE/MSUD VALVE PLUG FORM A 18mm 1.5M"/>
    <s v="Manchester M27 4FG"/>
    <n v="127"/>
    <x v="2"/>
    <s v="Diesel"/>
    <n v="4.6990000000000004E-4"/>
  </r>
  <r>
    <d v="2023-08-01T00:00:00"/>
    <s v="S022641"/>
    <x v="110"/>
    <s v="PO147996"/>
    <s v="GRN193861"/>
    <s v="11701-3336"/>
    <s v="M12 MALE 0° A-COD. SCREW TERMINAL 8-POL., MAX. 0.5"/>
    <s v="Manchester M27 4FG"/>
    <n v="127"/>
    <x v="2"/>
    <s v="Diesel"/>
    <n v="4.6990000000000004E-4"/>
  </r>
  <r>
    <d v="2023-08-01T00:00:00"/>
    <s v="S022641"/>
    <x v="110"/>
    <s v="PO147996"/>
    <s v="GRN193872"/>
    <n v="21212164"/>
    <s v="M12 MALE CONNECTOR STRAIGHT WITH CABLE PUR-OB 4X0."/>
    <s v="Manchester M27 4FG"/>
    <n v="127"/>
    <x v="2"/>
    <s v="Diesel"/>
    <n v="4.6990000000000004E-4"/>
  </r>
  <r>
    <d v="2023-08-01T00:00:00"/>
    <s v="S022641"/>
    <x v="110"/>
    <s v="PO147325"/>
    <s v="GRN193873"/>
    <s v="11701-3046"/>
    <s v="M12 MALE A-CODE 5 X 0.75MM 10M"/>
    <s v="Manchester M27 4FG"/>
    <n v="127"/>
    <x v="2"/>
    <s v="Diesel"/>
    <n v="4.6990000000000004E-4"/>
  </r>
  <r>
    <d v="2023-08-01T00:00:00"/>
    <s v="S022641"/>
    <x v="110"/>
    <s v="PO145752"/>
    <s v="GRN193928"/>
    <n v="34202380"/>
    <s v="T-COUPLER M12-MALE 5P/ 2 X M12-FEMALE 5P BR.2-4"/>
    <s v="Manchester M27 4FG"/>
    <n v="127"/>
    <x v="2"/>
    <s v="Diesel"/>
    <n v="4.6990000000000004E-4"/>
  </r>
  <r>
    <d v="2023-08-01T00:00:00"/>
    <s v="S022641"/>
    <x v="110"/>
    <s v="PO143512"/>
    <s v="GRN194143"/>
    <n v="31202061"/>
    <s v="70MM GASKET"/>
    <s v="Manchester M27 4FG"/>
    <n v="127"/>
    <x v="2"/>
    <s v="Diesel"/>
    <n v="4.6990000000000004E-4"/>
  </r>
  <r>
    <d v="2023-08-01T00:00:00"/>
    <s v="S022641"/>
    <x v="110"/>
    <s v="PO143513"/>
    <s v="GRN194440"/>
    <n v="31202061"/>
    <s v="70MM GASKET"/>
    <s v="Manchester M27 4FG"/>
    <n v="127"/>
    <x v="2"/>
    <s v="Diesel"/>
    <n v="4.6990000000000004E-4"/>
  </r>
  <r>
    <d v="2023-10-01T00:00:00"/>
    <s v="S000892"/>
    <x v="16"/>
    <s v="PO150353"/>
    <s v="GRN200346"/>
    <n v="101023013"/>
    <s v="BLACK STRAIN RELIEF HOOD FOR RJ45 PLUG"/>
    <s v="Stockport SK4 2JT"/>
    <n v="55"/>
    <x v="2"/>
    <s v="Diesel"/>
    <n v="2.0350000000000001E-4"/>
  </r>
  <r>
    <d v="2023-08-01T00:00:00"/>
    <s v="S022641"/>
    <x v="110"/>
    <s v="PO142365"/>
    <s v="GRN194457"/>
    <n v="1"/>
    <s v="Raw-Mat.Surcharge 9% - Lines 1&amp;2 - Inv.9001395676"/>
    <s v="Manchester M27 4FG"/>
    <n v="127"/>
    <x v="2"/>
    <s v="Diesel"/>
    <n v="4.6990000000000004E-4"/>
  </r>
  <r>
    <d v="2023-08-01T00:00:00"/>
    <s v="S022641"/>
    <x v="110"/>
    <s v="PO147996"/>
    <s v="GRN194498"/>
    <s v="11701-3337"/>
    <s v="M12 FEMALE 0° A-COD. WITH CABLE PUR 8X0.34 BK UL/C"/>
    <s v="Manchester M27 4FG"/>
    <n v="127"/>
    <x v="2"/>
    <s v="Diesel"/>
    <n v="4.6990000000000004E-4"/>
  </r>
  <r>
    <d v="2023-08-01T00:00:00"/>
    <s v="S022641"/>
    <x v="110"/>
    <s v="PO147996"/>
    <s v="GRN194553"/>
    <s v="11700-3817"/>
    <s v="CLAMP CONDUIT 48MM"/>
    <s v="Manchester M27 4FG"/>
    <n v="127"/>
    <x v="2"/>
    <s v="Diesel"/>
    <n v="4.6990000000000004E-4"/>
  </r>
  <r>
    <d v="2023-08-01T00:00:00"/>
    <s v="S022641"/>
    <x v="110"/>
    <s v="PO143508"/>
    <s v="GRN194955"/>
    <n v="21202050"/>
    <s v="M12 EXTREAME MALE/MSUD VALVE PLUG FORM A 18MM PUR"/>
    <s v="Manchester M27 4FG"/>
    <n v="127"/>
    <x v="2"/>
    <s v="Diesel"/>
    <n v="4.6990000000000004E-4"/>
  </r>
  <r>
    <d v="2023-08-01T00:00:00"/>
    <s v="S022641"/>
    <x v="110"/>
    <s v="PO146850"/>
    <s v="GRN195156"/>
    <n v="31202087"/>
    <s v="M20 CONDUIT GLAND TYPE VG M20-K"/>
    <s v="Manchester M27 4FG"/>
    <n v="127"/>
    <x v="2"/>
    <s v="Diesel"/>
    <n v="4.6990000000000004E-4"/>
  </r>
  <r>
    <d v="2023-10-01T00:00:00"/>
    <s v="S000892"/>
    <x v="16"/>
    <s v="PO150353"/>
    <s v="GRN200356"/>
    <n v="21201413"/>
    <s v="PATCH CORD CAT 5E FTP PVC METAL SHIELD 0.5M  BLACK"/>
    <s v="Stockport SK4 2JT"/>
    <n v="55"/>
    <x v="2"/>
    <s v="Diesel"/>
    <n v="2.0350000000000001E-4"/>
  </r>
  <r>
    <d v="2023-09-01T00:00:00"/>
    <s v="S022641"/>
    <x v="110"/>
    <s v="PO148712"/>
    <s v="GRN195463"/>
    <n v="21257413"/>
    <s v="M12 FEMALE CONNECTOR STRAIGHT + CABLE 5-POLE 1.5M"/>
    <s v="Manchester M27 4FG"/>
    <n v="127"/>
    <x v="2"/>
    <s v="Diesel"/>
    <n v="4.6990000000000004E-4"/>
  </r>
  <r>
    <d v="2023-09-01T00:00:00"/>
    <s v="S022641"/>
    <x v="110"/>
    <s v="PO145752"/>
    <s v="GRN195464"/>
    <n v="34202380"/>
    <s v="T-COUPLER M12-MALE 5P/ 2 X M12-FEMALE 5P BR.2-4"/>
    <s v="Manchester M27 4FG"/>
    <n v="127"/>
    <x v="2"/>
    <s v="Diesel"/>
    <n v="4.6990000000000004E-4"/>
  </r>
  <r>
    <d v="2023-09-01T00:00:00"/>
    <s v="S022641"/>
    <x v="110"/>
    <s v="PO140211"/>
    <s v="GRN195466"/>
    <n v="21202051"/>
    <s v="M12 TO M12 LEAD STRAIGHT - 3M LONG"/>
    <s v="Manchester M27 4FG"/>
    <n v="127"/>
    <x v="2"/>
    <s v="Diesel"/>
    <n v="4.6990000000000004E-4"/>
  </r>
  <r>
    <d v="2023-09-01T00:00:00"/>
    <s v="S022641"/>
    <x v="110"/>
    <s v="PO142557"/>
    <s v="GRN195483"/>
    <n v="21202050"/>
    <s v="M12 EXTREAME MALE/MSUD VALVE PLUG FORM A 18mm 1.5M"/>
    <s v="Manchester M27 4FG"/>
    <n v="127"/>
    <x v="2"/>
    <s v="Diesel"/>
    <n v="4.6990000000000004E-4"/>
  </r>
  <r>
    <d v="2023-10-01T00:00:00"/>
    <s v="S025431"/>
    <x v="0"/>
    <s v="PO143366"/>
    <s v="GRN200367"/>
    <s v="340-1381-1"/>
    <s v="ASSY PWR DIST PNL - 480V OPTION KIT"/>
    <s v="Boston Massachusetts"/>
    <n v="3154"/>
    <x v="0"/>
    <s v="Crude"/>
    <n v="2.5295079999999999"/>
  </r>
  <r>
    <d v="2023-09-01T00:00:00"/>
    <s v="S022641"/>
    <x v="110"/>
    <s v="PO148342"/>
    <s v="GRN195484"/>
    <n v="21212164"/>
    <s v="M12 MALE CONNECTOR STRAIGHT WITH CABLE PUR-OB 4X0."/>
    <s v="Manchester M27 4FG"/>
    <n v="127"/>
    <x v="2"/>
    <s v="Diesel"/>
    <n v="4.6990000000000004E-4"/>
  </r>
  <r>
    <d v="2023-09-01T00:00:00"/>
    <s v="S022641"/>
    <x v="110"/>
    <s v="PO148342"/>
    <s v="GRN195488"/>
    <n v="21202054"/>
    <s v="M12 XTREME MALE STRAIGHT/M12 FEMALE 90DEG 5M LONG"/>
    <s v="Manchester M27 4FG"/>
    <n v="127"/>
    <x v="2"/>
    <s v="Diesel"/>
    <n v="4.6990000000000004E-4"/>
  </r>
  <r>
    <d v="2023-09-01T00:00:00"/>
    <s v="S022641"/>
    <x v="110"/>
    <s v="PO148899"/>
    <s v="GRN195552"/>
    <n v="21257413"/>
    <s v="M12 FEMALE CONNECTOR STRAIGHT + CABLE 5-POLE 1.5M"/>
    <s v="Manchester M27 4FG"/>
    <n v="127"/>
    <x v="2"/>
    <s v="Diesel"/>
    <n v="4.6990000000000004E-4"/>
  </r>
  <r>
    <d v="2023-09-01T00:00:00"/>
    <s v="S024622"/>
    <x v="111"/>
    <s v="PO139219"/>
    <s v="GRN196976"/>
    <n v="101027859"/>
    <s v="BEDDRIJVEN Scan Drive Germany x3"/>
    <s v="2491 BA Den Haag"/>
    <n v="753"/>
    <x v="3"/>
    <s v="Diesel"/>
    <n v="0.76561274999999995"/>
  </r>
  <r>
    <d v="2023-09-01T00:00:00"/>
    <s v="S022641"/>
    <x v="110"/>
    <s v="PO148930"/>
    <s v="GRN195640"/>
    <n v="101021119"/>
    <s v="CABLE M12 FEMALE STRAIGHT 4 POLE OPEN WIRE 20MT"/>
    <s v="Manchester M27 4FG"/>
    <n v="127"/>
    <x v="2"/>
    <s v="Diesel"/>
    <n v="4.6990000000000004E-4"/>
  </r>
  <r>
    <d v="2023-09-01T00:00:00"/>
    <s v="S022641"/>
    <x v="110"/>
    <s v="PO147996"/>
    <s v="GRN195706"/>
    <s v="11701-3336"/>
    <s v="M12 MALE 0° A-COD. SCREW TERMINAL 8-POL., MAX. 0.5"/>
    <s v="Manchester M27 4FG"/>
    <n v="127"/>
    <x v="2"/>
    <s v="Diesel"/>
    <n v="4.6990000000000004E-4"/>
  </r>
  <r>
    <d v="2023-09-01T00:00:00"/>
    <s v="S022641"/>
    <x v="110"/>
    <s v="PO148178"/>
    <s v="GRN195923"/>
    <n v="31202063"/>
    <s v="FLEXIBLE CONDUIT 20MM TYPE EW-PA-M20/P16 (50M PER"/>
    <s v="Manchester M27 4FG"/>
    <n v="127"/>
    <x v="2"/>
    <s v="Diesel"/>
    <n v="4.6990000000000004E-4"/>
  </r>
  <r>
    <d v="2023-09-01T00:00:00"/>
    <s v="S022641"/>
    <x v="110"/>
    <s v="PO147996"/>
    <s v="GRN196142"/>
    <n v="34202035"/>
    <s v="M12 DOUBLE VALVE PLUG"/>
    <s v="Manchester M27 4FG"/>
    <n v="127"/>
    <x v="2"/>
    <s v="Diesel"/>
    <n v="4.6990000000000004E-4"/>
  </r>
  <r>
    <d v="2023-10-01T00:00:00"/>
    <s v="S026429"/>
    <x v="55"/>
    <s v="PO148505"/>
    <s v="GRN200388"/>
    <s v="11701-2866"/>
    <s v="ST 25-PIN D-SUB RIBBON CABLE WITH 3 CONNECTORS"/>
    <s v="35041 Marburg"/>
    <n v="1310"/>
    <x v="3"/>
    <s v="Diesel"/>
    <n v="0.13319425000000001"/>
  </r>
  <r>
    <d v="2023-09-01T00:00:00"/>
    <s v="S022641"/>
    <x v="110"/>
    <s v="PO142365"/>
    <s v="GRN196149"/>
    <n v="21202050"/>
    <s v="M12 EXTREAME MALE/MSUD VALVE PLUG FORM A 18mm 1.5M"/>
    <s v="Manchester M27 4FG"/>
    <n v="127"/>
    <x v="2"/>
    <s v="Diesel"/>
    <n v="4.6990000000000004E-4"/>
  </r>
  <r>
    <d v="2023-09-01T00:00:00"/>
    <s v="S022641"/>
    <x v="110"/>
    <s v="PO148732"/>
    <s v="GRN196162"/>
    <n v="21212164"/>
    <s v="M12 MALE CONNECTOR STRAIGHT WITH CABLE PUR-OB 4X0."/>
    <s v="Manchester M27 4FG"/>
    <n v="127"/>
    <x v="2"/>
    <s v="Diesel"/>
    <n v="4.6990000000000004E-4"/>
  </r>
  <r>
    <d v="2023-10-01T00:00:00"/>
    <s v="S001571"/>
    <x v="10"/>
    <s v="PO149502"/>
    <s v="GRN200391"/>
    <n v="1"/>
    <s v="freight inwards"/>
    <s v="St Albans AL1 5BN"/>
    <n v="298"/>
    <x v="2"/>
    <s v="Diesel"/>
    <n v="1.1026E-3"/>
  </r>
  <r>
    <d v="2023-09-01T00:00:00"/>
    <s v="S022641"/>
    <x v="110"/>
    <s v="PO147996"/>
    <s v="GRN196183"/>
    <n v="21202054"/>
    <s v="M12 XTREME MALE STRAIGHT/M12 FEMALE 90DEG 5M LONG"/>
    <s v="Manchester M27 4FG"/>
    <n v="127"/>
    <x v="2"/>
    <s v="Diesel"/>
    <n v="4.6990000000000004E-4"/>
  </r>
  <r>
    <d v="2023-09-01T00:00:00"/>
    <s v="S022641"/>
    <x v="110"/>
    <s v="PO148342"/>
    <s v="GRN196254"/>
    <n v="31202075"/>
    <s v="50MM FLEXIBLE CONDUIT (25M PER ROLL)"/>
    <s v="Manchester M27 4FG"/>
    <n v="127"/>
    <x v="2"/>
    <s v="Diesel"/>
    <n v="4.6990000000000004E-4"/>
  </r>
  <r>
    <d v="2023-09-01T00:00:00"/>
    <s v="S022641"/>
    <x v="110"/>
    <s v="PO148342"/>
    <s v="GRN196311"/>
    <s v="11701-3307"/>
    <s v="7/8TH MALE WITH CABLE 10M, 5X1.5MM"/>
    <s v="Manchester M27 4FG"/>
    <n v="127"/>
    <x v="2"/>
    <s v="Diesel"/>
    <n v="4.6990000000000004E-4"/>
  </r>
  <r>
    <d v="2023-09-01T00:00:00"/>
    <s v="S022641"/>
    <x v="110"/>
    <s v="PO142861"/>
    <s v="GRN196336"/>
    <n v="1"/>
    <s v="Raw-Mat.Surcharge 9% - LINE 15&amp;17 - Inv.9001325224"/>
    <s v="Manchester M27 4FG"/>
    <n v="127"/>
    <x v="2"/>
    <s v="Diesel"/>
    <n v="4.6990000000000004E-4"/>
  </r>
  <r>
    <d v="2023-09-01T00:00:00"/>
    <s v="S022641"/>
    <x v="110"/>
    <s v="PO143520"/>
    <s v="GRN196347"/>
    <n v="1"/>
    <s v="Raw Material Surcharge"/>
    <s v="Manchester M27 4FG"/>
    <n v="127"/>
    <x v="2"/>
    <s v="Diesel"/>
    <n v="4.6990000000000004E-4"/>
  </r>
  <r>
    <d v="2023-09-01T00:00:00"/>
    <s v="S022641"/>
    <x v="110"/>
    <s v="PO143518"/>
    <s v="GRN196349"/>
    <n v="1"/>
    <s v="Raw-Mat.Surcharge-Inv.510233383_26/07/23"/>
    <s v="Manchester M27 4FG"/>
    <n v="127"/>
    <x v="2"/>
    <s v="Diesel"/>
    <n v="4.6990000000000004E-4"/>
  </r>
  <r>
    <d v="2023-09-01T00:00:00"/>
    <s v="S022641"/>
    <x v="110"/>
    <s v="PO148452"/>
    <s v="GRN196370"/>
    <n v="101022180"/>
    <s v="M12 FEMALE 0° A-COD. WITH CABLE PUR 4X0.34 BLACK U"/>
    <s v="Manchester M27 4FG"/>
    <n v="127"/>
    <x v="2"/>
    <s v="Diesel"/>
    <n v="4.6990000000000004E-4"/>
  </r>
  <r>
    <d v="2023-09-01T00:00:00"/>
    <s v="S022641"/>
    <x v="110"/>
    <s v="PO143513"/>
    <s v="GRN196632"/>
    <n v="21202050"/>
    <s v="M12 EXTREAME MALE/MSUD VALVE PLUG FORM A 18mm 1.5M"/>
    <s v="Manchester M27 4FG"/>
    <n v="127"/>
    <x v="2"/>
    <s v="Diesel"/>
    <n v="4.6990000000000004E-4"/>
  </r>
  <r>
    <d v="2023-09-01T00:00:00"/>
    <s v="S022641"/>
    <x v="110"/>
    <s v="PO148712"/>
    <s v="GRN196633"/>
    <n v="101025505"/>
    <s v="SVS ECO VALVE PLUG FORM A 18mm 230V"/>
    <s v="Manchester M27 4FG"/>
    <n v="127"/>
    <x v="2"/>
    <s v="Diesel"/>
    <n v="4.6990000000000004E-4"/>
  </r>
  <r>
    <d v="2023-09-01T00:00:00"/>
    <s v="S022641"/>
    <x v="110"/>
    <s v="PO140211"/>
    <s v="GRN196634"/>
    <n v="21202051"/>
    <s v="M12 TO M12 LEAD STRAIGHT - 3M LONG"/>
    <s v="Manchester M27 4FG"/>
    <n v="127"/>
    <x v="2"/>
    <s v="Diesel"/>
    <n v="4.6990000000000004E-4"/>
  </r>
  <r>
    <d v="2023-09-01T00:00:00"/>
    <s v="S022641"/>
    <x v="110"/>
    <s v="PO142557"/>
    <s v="GRN196659"/>
    <n v="21202051"/>
    <s v="M12 TO M12 LEAD STRAIGHT - 3M LONG"/>
    <s v="Manchester M27 4FG"/>
    <n v="127"/>
    <x v="2"/>
    <s v="Diesel"/>
    <n v="4.6990000000000004E-4"/>
  </r>
  <r>
    <d v="2023-09-01T00:00:00"/>
    <s v="S022641"/>
    <x v="110"/>
    <s v="PO148529"/>
    <s v="GRN196664"/>
    <n v="21202054"/>
    <s v="M12 XTREME MALE STRAIGHT/M12 FEMALE 90DEG 5M LONG"/>
    <s v="Manchester M27 4FG"/>
    <n v="127"/>
    <x v="2"/>
    <s v="Diesel"/>
    <n v="4.6990000000000004E-4"/>
  </r>
  <r>
    <d v="2023-09-01T00:00:00"/>
    <s v="S022641"/>
    <x v="110"/>
    <s v="PO148732"/>
    <s v="GRN196752"/>
    <n v="31202087"/>
    <s v="M20 CONDUIT GLAND TYPE VG M20-K"/>
    <s v="Manchester M27 4FG"/>
    <n v="127"/>
    <x v="2"/>
    <s v="Diesel"/>
    <n v="4.6990000000000004E-4"/>
  </r>
  <r>
    <d v="2023-09-01T00:00:00"/>
    <s v="S022641"/>
    <x v="110"/>
    <s v="PO148529"/>
    <s v="GRN196753"/>
    <n v="31202091"/>
    <s v="GLAND 50MM"/>
    <s v="Manchester M27 4FG"/>
    <n v="127"/>
    <x v="2"/>
    <s v="Diesel"/>
    <n v="4.6990000000000004E-4"/>
  </r>
  <r>
    <d v="2023-09-01T00:00:00"/>
    <s v="S022641"/>
    <x v="110"/>
    <s v="PO149152"/>
    <s v="GRN196754"/>
    <n v="101025505"/>
    <s v="SVS ECO VALVE PLUG FORM A 18mm 230V"/>
    <s v="Manchester M27 4FG"/>
    <n v="127"/>
    <x v="2"/>
    <s v="Diesel"/>
    <n v="4.6990000000000004E-4"/>
  </r>
  <r>
    <d v="2023-10-01T00:00:00"/>
    <s v="S024622"/>
    <x v="111"/>
    <s v="PO140931"/>
    <s v="GRN200048"/>
    <n v="42205927"/>
    <s v="DRIVERLESS STEERING MODE INCLUDING POWERSTEERING"/>
    <s v="2491 BA Den Haag"/>
    <n v="753"/>
    <x v="3"/>
    <s v="Diesel"/>
    <n v="0.76561274999999995"/>
  </r>
  <r>
    <d v="2023-09-01T00:00:00"/>
    <s v="S022641"/>
    <x v="110"/>
    <s v="PO148899"/>
    <s v="GRN196756"/>
    <n v="101028815"/>
    <s v="CABLE ENTRY GROMMET 4MM - 5MM - KDT/X 04"/>
    <s v="Manchester M27 4FG"/>
    <n v="127"/>
    <x v="2"/>
    <s v="Diesel"/>
    <n v="4.6990000000000004E-4"/>
  </r>
  <r>
    <d v="2023-09-01T00:00:00"/>
    <s v="S022641"/>
    <x v="110"/>
    <s v="PO149098"/>
    <s v="GRN196890"/>
    <n v="21202051"/>
    <s v="M12 TO M12 LEAD STRAIGHT - 3M LONG"/>
    <s v="Manchester M27 4FG"/>
    <n v="127"/>
    <x v="2"/>
    <s v="Diesel"/>
    <n v="4.6990000000000004E-4"/>
  </r>
  <r>
    <d v="2023-09-01T00:00:00"/>
    <s v="S022641"/>
    <x v="110"/>
    <s v="PO148712"/>
    <s v="GRN197050"/>
    <n v="21212167"/>
    <s v="M12 MALE CONNECTOR STRAIGHT WITH CABLE PUR-OB"/>
    <s v="Manchester M27 4FG"/>
    <n v="127"/>
    <x v="2"/>
    <s v="Diesel"/>
    <n v="4.6990000000000004E-4"/>
  </r>
  <r>
    <d v="2023-09-01T00:00:00"/>
    <s v="S022641"/>
    <x v="110"/>
    <s v="PO149098"/>
    <s v="GRN197240"/>
    <s v="11701-3307"/>
    <s v="7/8TH MALE WITH CABLE 10M, 5X1.5MM"/>
    <s v="Manchester M27 4FG"/>
    <n v="127"/>
    <x v="2"/>
    <s v="Diesel"/>
    <n v="4.6990000000000004E-4"/>
  </r>
  <r>
    <d v="2023-09-01T00:00:00"/>
    <s v="S022641"/>
    <x v="110"/>
    <s v="PO142365"/>
    <s v="GRN197388"/>
    <n v="1"/>
    <s v="Raw-Mat.Surcharge 9% - Lines 1&amp;2 - Inv.9001486391"/>
    <s v="Manchester M27 4FG"/>
    <n v="127"/>
    <x v="2"/>
    <s v="Diesel"/>
    <n v="4.6990000000000004E-4"/>
  </r>
  <r>
    <d v="2023-09-01T00:00:00"/>
    <s v="S022641"/>
    <x v="110"/>
    <s v="PO147996"/>
    <s v="GRN197420"/>
    <n v="101032952"/>
    <s v="M12 0 DEG CODING PLUG JUMPER PINS 1-4"/>
    <s v="Manchester M27 4FG"/>
    <n v="127"/>
    <x v="2"/>
    <s v="Diesel"/>
    <n v="4.6990000000000004E-4"/>
  </r>
  <r>
    <d v="2023-09-01T00:00:00"/>
    <s v="S022641"/>
    <x v="110"/>
    <s v="PO148341"/>
    <s v="GRN197525"/>
    <s v="11700-5395"/>
    <s v="CLAMP CONDUIT 36MM"/>
    <s v="Manchester M27 4FG"/>
    <n v="127"/>
    <x v="2"/>
    <s v="Diesel"/>
    <n v="4.6990000000000004E-4"/>
  </r>
  <r>
    <d v="2023-09-01T00:00:00"/>
    <s v="S022641"/>
    <x v="110"/>
    <s v="PO148969"/>
    <s v="GRN197534"/>
    <s v="11700-5395"/>
    <s v="CLAMP CONDUIT 36MM"/>
    <s v="Manchester M27 4FG"/>
    <n v="127"/>
    <x v="2"/>
    <s v="Diesel"/>
    <n v="4.6990000000000004E-4"/>
  </r>
  <r>
    <d v="2023-09-01T00:00:00"/>
    <s v="S022641"/>
    <x v="110"/>
    <s v="PO148452"/>
    <s v="GRN197581"/>
    <s v="11700-3817"/>
    <s v="CLAMP CONDUIT 48MM"/>
    <s v="Manchester M27 4FG"/>
    <n v="127"/>
    <x v="2"/>
    <s v="Diesel"/>
    <n v="4.6990000000000004E-4"/>
  </r>
  <r>
    <d v="2023-09-01T00:00:00"/>
    <s v="S022641"/>
    <x v="110"/>
    <s v="PO148342"/>
    <s v="GRN197600"/>
    <n v="31202075"/>
    <s v="50MM FLEXIBLE CONDUIT (25M PER ROLL)"/>
    <s v="Manchester M27 4FG"/>
    <n v="127"/>
    <x v="2"/>
    <s v="Diesel"/>
    <n v="4.6990000000000004E-4"/>
  </r>
  <r>
    <d v="2023-09-01T00:00:00"/>
    <s v="S022641"/>
    <x v="110"/>
    <s v="PO145216"/>
    <s v="GRN197664"/>
    <n v="21202052"/>
    <s v="M12 XTREME MALE STRAIGHT/M12 FEMALE 90DEG  PUR-OB"/>
    <s v="Manchester M27 4FG"/>
    <n v="127"/>
    <x v="2"/>
    <s v="Diesel"/>
    <n v="4.6990000000000004E-4"/>
  </r>
  <r>
    <d v="2023-09-01T00:00:00"/>
    <s v="S022641"/>
    <x v="110"/>
    <s v="PO148452"/>
    <s v="GRN197670"/>
    <n v="21202054"/>
    <s v="M12 XTREME MALE STRAIGHT/M12 FEMALE 90DEG 5M LONG"/>
    <s v="Manchester M27 4FG"/>
    <n v="127"/>
    <x v="2"/>
    <s v="Diesel"/>
    <n v="4.6990000000000004E-4"/>
  </r>
  <r>
    <d v="2023-09-01T00:00:00"/>
    <s v="S022641"/>
    <x v="110"/>
    <s v="PO149186"/>
    <s v="GRN197684"/>
    <n v="34202035"/>
    <s v="M12 DOUBLE VALVE PLUG"/>
    <s v="Manchester M27 4FG"/>
    <n v="127"/>
    <x v="2"/>
    <s v="Diesel"/>
    <n v="4.6990000000000004E-4"/>
  </r>
  <r>
    <d v="2023-09-01T00:00:00"/>
    <s v="S022641"/>
    <x v="110"/>
    <s v="PO146755"/>
    <s v="GRN197687"/>
    <n v="21203421"/>
    <s v="M12 MALE STRAIGHT/M12 FEMALE STRAIGHT SHIELDED PUR"/>
    <s v="Manchester M27 4FG"/>
    <n v="127"/>
    <x v="2"/>
    <s v="Diesel"/>
    <n v="4.6990000000000004E-4"/>
  </r>
  <r>
    <d v="2023-09-01T00:00:00"/>
    <s v="S022641"/>
    <x v="110"/>
    <s v="PO148452"/>
    <s v="GRN197825"/>
    <n v="1"/>
    <s v="freight inwards for all items (Lines 10 to 100)"/>
    <s v="Manchester M27 4FG"/>
    <n v="127"/>
    <x v="2"/>
    <s v="Diesel"/>
    <n v="4.6990000000000004E-4"/>
  </r>
  <r>
    <d v="2023-10-01T00:00:00"/>
    <s v="S022641"/>
    <x v="110"/>
    <s v="PO148341"/>
    <s v="GRN198065"/>
    <n v="21202055"/>
    <s v="M12 XTREME MALE STRAIGHT/M12 FEMALE 90DEG 10M LONG"/>
    <s v="Manchester M27 4FG"/>
    <n v="127"/>
    <x v="2"/>
    <s v="Diesel"/>
    <n v="4.6990000000000004E-4"/>
  </r>
  <r>
    <d v="2023-10-01T00:00:00"/>
    <s v="S022641"/>
    <x v="110"/>
    <s v="PO143517"/>
    <s v="GRN198466"/>
    <n v="1"/>
    <s v="Freight"/>
    <s v="Manchester M27 4FG"/>
    <n v="127"/>
    <x v="2"/>
    <s v="Diesel"/>
    <n v="4.6990000000000004E-4"/>
  </r>
  <r>
    <d v="2023-10-01T00:00:00"/>
    <s v="S022641"/>
    <x v="110"/>
    <s v="PO140207"/>
    <s v="GRN198469"/>
    <n v="1"/>
    <s v="Mat SUR Charge - INV 510232910"/>
    <s v="Manchester M27 4FG"/>
    <n v="127"/>
    <x v="2"/>
    <s v="Diesel"/>
    <n v="4.6990000000000004E-4"/>
  </r>
  <r>
    <d v="2023-10-01T00:00:00"/>
    <s v="S022641"/>
    <x v="110"/>
    <s v="PO148969"/>
    <s v="GRN198641"/>
    <n v="1"/>
    <s v="freight inwards"/>
    <s v="Manchester M27 4FG"/>
    <n v="127"/>
    <x v="2"/>
    <s v="Diesel"/>
    <n v="4.6990000000000004E-4"/>
  </r>
  <r>
    <d v="2023-10-01T00:00:00"/>
    <s v="S022641"/>
    <x v="110"/>
    <s v="PO149257"/>
    <s v="GRN198849"/>
    <n v="31202062"/>
    <s v="FLEXIBLE CONDUIT 16MM TYPE EW-PA-M16/P11 (50M PER"/>
    <s v="Manchester M27 4FG"/>
    <n v="127"/>
    <x v="2"/>
    <s v="Diesel"/>
    <n v="4.6990000000000004E-4"/>
  </r>
  <r>
    <d v="2023-10-01T00:00:00"/>
    <s v="S022641"/>
    <x v="110"/>
    <s v="PO146755"/>
    <s v="GRN199151"/>
    <s v="11700-5395"/>
    <s v="CLAMP CONDUIT 36MM"/>
    <s v="Manchester M27 4FG"/>
    <n v="127"/>
    <x v="2"/>
    <s v="Diesel"/>
    <n v="4.6990000000000004E-4"/>
  </r>
  <r>
    <d v="2023-10-01T00:00:00"/>
    <s v="S022641"/>
    <x v="110"/>
    <s v="PO149277"/>
    <s v="GRN199169"/>
    <n v="34202035"/>
    <s v="M12 DOUBLE VALVE PLUG"/>
    <s v="Manchester M27 4FG"/>
    <n v="127"/>
    <x v="2"/>
    <s v="Diesel"/>
    <n v="4.6990000000000004E-4"/>
  </r>
  <r>
    <d v="2023-10-01T00:00:00"/>
    <s v="S022641"/>
    <x v="110"/>
    <s v="PO149152"/>
    <s v="GRN199180"/>
    <n v="31202060"/>
    <s v="70MM FLANGE CONNECTION"/>
    <s v="Manchester M27 4FG"/>
    <n v="127"/>
    <x v="2"/>
    <s v="Diesel"/>
    <n v="4.6990000000000004E-4"/>
  </r>
  <r>
    <d v="2023-10-01T00:00:00"/>
    <s v="S022641"/>
    <x v="110"/>
    <s v="PO145216"/>
    <s v="GRN199197"/>
    <n v="21202052"/>
    <s v="M12 XTREME MALE STRAIGHT/M12 FEMALE 90DEG  PUR-OB"/>
    <s v="Manchester M27 4FG"/>
    <n v="127"/>
    <x v="2"/>
    <s v="Diesel"/>
    <n v="4.6990000000000004E-4"/>
  </r>
  <r>
    <d v="2023-10-01T00:00:00"/>
    <s v="S022641"/>
    <x v="110"/>
    <s v="PO148732"/>
    <s v="GRN199198"/>
    <n v="21202054"/>
    <s v="M12 XTREME MALE STRAIGHT/M12 FEMALE 90DEG 5M LONG"/>
    <s v="Manchester M27 4FG"/>
    <n v="127"/>
    <x v="2"/>
    <s v="Diesel"/>
    <n v="4.6990000000000004E-4"/>
  </r>
  <r>
    <d v="2023-10-01T00:00:00"/>
    <s v="S022641"/>
    <x v="110"/>
    <s v="PO149257"/>
    <s v="GRN199202"/>
    <n v="31202063"/>
    <s v="FLEXIBLE CONDUIT 20MM TYPE EW-PA-M20/P16 (50M PER"/>
    <s v="Manchester M27 4FG"/>
    <n v="127"/>
    <x v="2"/>
    <s v="Diesel"/>
    <n v="4.6990000000000004E-4"/>
  </r>
  <r>
    <d v="2023-10-01T00:00:00"/>
    <s v="S022641"/>
    <x v="110"/>
    <s v="PO148712"/>
    <s v="GRN199305"/>
    <n v="21202055"/>
    <s v="M12 XTREME MALE STRAIGHT/M12 FEMALE 90DEG 10M LONG"/>
    <s v="Manchester M27 4FG"/>
    <n v="127"/>
    <x v="2"/>
    <s v="Diesel"/>
    <n v="4.6990000000000004E-4"/>
  </r>
  <r>
    <d v="2023-10-01T00:00:00"/>
    <s v="S022641"/>
    <x v="110"/>
    <s v="PO149344"/>
    <s v="GRN199359"/>
    <n v="31202098"/>
    <s v="M50 LOCKNUT"/>
    <s v="Manchester M27 4FG"/>
    <n v="127"/>
    <x v="2"/>
    <s v="Diesel"/>
    <n v="4.6990000000000004E-4"/>
  </r>
  <r>
    <d v="2023-10-01T00:00:00"/>
    <s v="S022641"/>
    <x v="110"/>
    <s v="PO148732"/>
    <s v="GRN199460"/>
    <n v="21205961"/>
    <s v="M12 ROUND PLUG CONNECTOR - M12 STRAIGHT 0.5MM2 PUR"/>
    <s v="Manchester M27 4FG"/>
    <n v="127"/>
    <x v="2"/>
    <s v="Diesel"/>
    <n v="4.6990000000000004E-4"/>
  </r>
  <r>
    <d v="2023-10-01T00:00:00"/>
    <s v="S022641"/>
    <x v="110"/>
    <s v="PO148452"/>
    <s v="GRN199837"/>
    <n v="34202380"/>
    <s v="T-COUPLER M12-MALE 5P/ 2 X M12-FEMALE 5P BR.2-4"/>
    <s v="Manchester M27 4FG"/>
    <n v="127"/>
    <x v="2"/>
    <s v="Diesel"/>
    <n v="4.6990000000000004E-4"/>
  </r>
  <r>
    <d v="2023-10-01T00:00:00"/>
    <s v="S022641"/>
    <x v="110"/>
    <s v="PO147996"/>
    <s v="GRN199838"/>
    <n v="21205961"/>
    <s v="M12 ROUND PLUG CONNECTOR - M12 STRAIGHT 0.5MM2 PUR"/>
    <s v="Manchester M27 4FG"/>
    <n v="127"/>
    <x v="2"/>
    <s v="Diesel"/>
    <n v="4.6990000000000004E-4"/>
  </r>
  <r>
    <d v="2023-10-01T00:00:00"/>
    <s v="S022641"/>
    <x v="110"/>
    <s v="PO149545"/>
    <s v="GRN200072"/>
    <n v="101025505"/>
    <s v="SVS ECO VALVE PLUG FORM A 18MM 230V"/>
    <s v="Manchester M27 4FG"/>
    <n v="127"/>
    <x v="2"/>
    <s v="Diesel"/>
    <n v="4.6990000000000004E-4"/>
  </r>
  <r>
    <d v="2023-10-01T00:00:00"/>
    <s v="S022641"/>
    <x v="110"/>
    <s v="PO149586"/>
    <s v="GRN200347"/>
    <n v="101022180"/>
    <s v="M12 FEMALE 0° A-COD. WITH CABLE PUR 4X0.34 BLACK U"/>
    <s v="Manchester M27 4FG"/>
    <n v="127"/>
    <x v="2"/>
    <s v="Diesel"/>
    <n v="4.6990000000000004E-4"/>
  </r>
  <r>
    <d v="2023-10-01T00:00:00"/>
    <s v="S022641"/>
    <x v="110"/>
    <s v="PO145216"/>
    <s v="GRN200574"/>
    <n v="1"/>
    <s v="Raw-Mat Surcharge - Inv.510236562-11/10/23- LINE 2"/>
    <s v="Manchester M27 4FG"/>
    <n v="127"/>
    <x v="2"/>
    <s v="Diesel"/>
    <n v="4.6990000000000004E-4"/>
  </r>
  <r>
    <d v="2023-10-01T00:00:00"/>
    <s v="S022641"/>
    <x v="110"/>
    <s v="PO149713"/>
    <s v="GRN200600"/>
    <n v="31202077"/>
    <s v="12MM SPLIT CONDUIT - EWT-PA M12/P9 (50M PER ROLL)"/>
    <s v="Manchester M27 4FG"/>
    <n v="127"/>
    <x v="2"/>
    <s v="Diesel"/>
    <n v="4.6990000000000004E-4"/>
  </r>
  <r>
    <d v="2023-10-01T00:00:00"/>
    <s v="S022641"/>
    <x v="110"/>
    <s v="PO150121"/>
    <s v="GRN200670"/>
    <s v="11700-3817"/>
    <s v="CLAMP CONDUIT 48MM"/>
    <s v="Manchester M27 4FG"/>
    <n v="127"/>
    <x v="2"/>
    <s v="Diesel"/>
    <n v="4.6990000000000004E-4"/>
  </r>
  <r>
    <d v="2023-10-01T00:00:00"/>
    <s v="S022641"/>
    <x v="110"/>
    <s v="PO150130"/>
    <s v="GRN200690"/>
    <n v="31202077"/>
    <s v="12MM SPLIT CONDUIT - EWT-PA M12/P9 (50M PER ROLL)"/>
    <s v="Manchester M27 4FG"/>
    <n v="127"/>
    <x v="2"/>
    <s v="Diesel"/>
    <n v="4.6990000000000004E-4"/>
  </r>
  <r>
    <d v="2023-10-01T00:00:00"/>
    <s v="S022641"/>
    <x v="110"/>
    <s v="PO149844"/>
    <s v="GRN200693"/>
    <n v="31202077"/>
    <s v="12MM SPLIT CONDUIT - EWT-PA M12/P9 (50M PER ROLL)"/>
    <s v="Manchester M27 4FG"/>
    <n v="127"/>
    <x v="2"/>
    <s v="Diesel"/>
    <n v="4.6990000000000004E-4"/>
  </r>
  <r>
    <d v="2023-11-01T00:00:00"/>
    <s v="S022641"/>
    <x v="110"/>
    <s v="PO147768"/>
    <s v="GRN200902"/>
    <n v="21202058"/>
    <s v="M12 TO M12 CAN BUS CABLE 10M"/>
    <s v="Manchester M27 4FG"/>
    <n v="127"/>
    <x v="2"/>
    <s v="Diesel"/>
    <n v="4.6990000000000004E-4"/>
  </r>
  <r>
    <d v="2023-11-01T00:00:00"/>
    <s v="S022641"/>
    <x v="110"/>
    <s v="PO149277"/>
    <s v="GRN201025"/>
    <n v="31202086"/>
    <s v="M16 CONDUIT GLAND"/>
    <s v="Manchester M27 4FG"/>
    <n v="127"/>
    <x v="2"/>
    <s v="Diesel"/>
    <n v="4.6990000000000004E-4"/>
  </r>
  <r>
    <d v="2023-11-01T00:00:00"/>
    <s v="S022641"/>
    <x v="110"/>
    <s v="PO148712"/>
    <s v="GRN201027"/>
    <n v="31202086"/>
    <s v="M16 CONDUIT GLAND"/>
    <s v="Manchester M27 4FG"/>
    <n v="127"/>
    <x v="2"/>
    <s v="Diesel"/>
    <n v="4.6990000000000004E-4"/>
  </r>
  <r>
    <d v="2023-11-01T00:00:00"/>
    <s v="S022641"/>
    <x v="110"/>
    <s v="PO150284"/>
    <s v="GRN201029"/>
    <n v="31202066"/>
    <s v="FLEXIBLE CONDUIT 40MM (25M PER ROLL) TYPE EW-PA/ E"/>
    <s v="Manchester M27 4FG"/>
    <n v="127"/>
    <x v="2"/>
    <s v="Diesel"/>
    <n v="4.6990000000000004E-4"/>
  </r>
  <r>
    <d v="2023-10-01T00:00:00"/>
    <s v="S023413"/>
    <x v="15"/>
    <s v="PO142304"/>
    <s v="GRN200504"/>
    <n v="101048325"/>
    <s v="VISY ACCR &amp; ANPR ELECTRICAL HARDWARE"/>
    <s v="33100 Tampere, Finland"/>
    <n v="3916"/>
    <x v="2"/>
    <s v="Diesel"/>
    <n v="3.9815929999999999E-2"/>
  </r>
  <r>
    <d v="2023-10-01T00:00:00"/>
    <s v="S023413"/>
    <x v="15"/>
    <s v="PO142304"/>
    <s v="GRN200505"/>
    <n v="101048324"/>
    <s v="LATTIX D4420 3-SIDED GANTRY 6085 X 5800 WITH"/>
    <s v="33100 Tampere, Finland"/>
    <n v="3916"/>
    <x v="2"/>
    <s v="Diesel"/>
    <n v="3.9815929999999999E-2"/>
  </r>
  <r>
    <d v="2023-11-01T00:00:00"/>
    <s v="S022641"/>
    <x v="110"/>
    <s v="PO148712"/>
    <s v="GRN201030"/>
    <n v="31202086"/>
    <s v="M16 CONDUIT GLAND"/>
    <s v="Manchester M27 4FG"/>
    <n v="127"/>
    <x v="2"/>
    <s v="Diesel"/>
    <n v="4.6990000000000004E-4"/>
  </r>
  <r>
    <d v="2023-11-01T00:00:00"/>
    <s v="S022641"/>
    <x v="110"/>
    <s v="PO149344"/>
    <s v="GRN201177"/>
    <n v="31202089"/>
    <s v="32MM GLAND"/>
    <s v="Manchester M27 4FG"/>
    <n v="127"/>
    <x v="2"/>
    <s v="Diesel"/>
    <n v="4.6990000000000004E-4"/>
  </r>
  <r>
    <d v="2023-11-01T00:00:00"/>
    <s v="S022641"/>
    <x v="110"/>
    <s v="PO149152"/>
    <s v="GRN201179"/>
    <n v="31202089"/>
    <s v="32MM GLAND"/>
    <s v="Manchester M27 4FG"/>
    <n v="127"/>
    <x v="2"/>
    <s v="Diesel"/>
    <n v="4.6990000000000004E-4"/>
  </r>
  <r>
    <d v="2023-11-01T00:00:00"/>
    <s v="S022641"/>
    <x v="110"/>
    <s v="PO149136"/>
    <s v="GRN201185"/>
    <n v="31202089"/>
    <s v="32MM GLAND"/>
    <s v="Manchester M27 4FG"/>
    <n v="127"/>
    <x v="2"/>
    <s v="Diesel"/>
    <n v="4.6990000000000004E-4"/>
  </r>
  <r>
    <d v="2023-11-01T00:00:00"/>
    <s v="S022641"/>
    <x v="110"/>
    <s v="PO150362"/>
    <s v="GRN201205"/>
    <n v="31202060"/>
    <s v="70MM FLANGE CONNECTION"/>
    <s v="Manchester M27 4FG"/>
    <n v="127"/>
    <x v="2"/>
    <s v="Diesel"/>
    <n v="4.6990000000000004E-4"/>
  </r>
  <r>
    <d v="2023-11-01T00:00:00"/>
    <s v="S022641"/>
    <x v="110"/>
    <s v="PO150362"/>
    <s v="GRN201260"/>
    <n v="101047875"/>
    <s v="M12 FEMALE 90 DEG 4 POLE WITH OPEN CABLE - 10M LON"/>
    <s v="Manchester M27 4FG"/>
    <n v="127"/>
    <x v="2"/>
    <s v="Diesel"/>
    <n v="4.6990000000000004E-4"/>
  </r>
  <r>
    <d v="2023-11-01T00:00:00"/>
    <s v="S022641"/>
    <x v="110"/>
    <s v="PO150459"/>
    <s v="GRN201397"/>
    <n v="88202806"/>
    <s v="KM 4/23 LABEL HOLDER (PACK QTY 1000)"/>
    <s v="Manchester M27 4FG"/>
    <n v="127"/>
    <x v="2"/>
    <s v="Diesel"/>
    <n v="4.6990000000000004E-4"/>
  </r>
  <r>
    <d v="2023-11-01T00:00:00"/>
    <s v="S022641"/>
    <x v="110"/>
    <s v="PO149728"/>
    <s v="GRN201402"/>
    <n v="31202086"/>
    <s v="M16 CONDUIT GLAND"/>
    <s v="Manchester M27 4FG"/>
    <n v="127"/>
    <x v="2"/>
    <s v="Diesel"/>
    <n v="4.6990000000000004E-4"/>
  </r>
  <r>
    <d v="2023-11-01T00:00:00"/>
    <s v="S022641"/>
    <x v="110"/>
    <s v="PO149844"/>
    <s v="GRN201407"/>
    <n v="31202086"/>
    <s v="M16 CONDUIT GLAND"/>
    <s v="Manchester M27 4FG"/>
    <n v="127"/>
    <x v="2"/>
    <s v="Diesel"/>
    <n v="4.6990000000000004E-4"/>
  </r>
  <r>
    <d v="2023-11-01T00:00:00"/>
    <s v="S022641"/>
    <x v="110"/>
    <s v="PO150296"/>
    <s v="GRN201408"/>
    <n v="31202086"/>
    <s v="M16 CONDUIT GLAND"/>
    <s v="Manchester M27 4FG"/>
    <n v="127"/>
    <x v="2"/>
    <s v="Diesel"/>
    <n v="4.6990000000000004E-4"/>
  </r>
  <r>
    <d v="2023-11-01T00:00:00"/>
    <s v="S022641"/>
    <x v="110"/>
    <s v="PO149152"/>
    <s v="GRN201409"/>
    <n v="31202086"/>
    <s v="M16 CONDUIT GLAND"/>
    <s v="Manchester M27 4FG"/>
    <n v="127"/>
    <x v="2"/>
    <s v="Diesel"/>
    <n v="4.6990000000000004E-4"/>
  </r>
  <r>
    <d v="2023-11-01T00:00:00"/>
    <s v="S022641"/>
    <x v="110"/>
    <s v="PO150296"/>
    <s v="GRN201447"/>
    <n v="31202091"/>
    <s v="GLAND 50MM"/>
    <s v="Manchester M27 4FG"/>
    <n v="127"/>
    <x v="2"/>
    <s v="Diesel"/>
    <n v="4.6990000000000004E-4"/>
  </r>
  <r>
    <d v="2023-11-01T00:00:00"/>
    <s v="S022641"/>
    <x v="110"/>
    <s v="PO147996"/>
    <s v="GRN201467"/>
    <n v="101047875"/>
    <s v="M12 FEMALE 90 DEG 4 POLE WITH OPEN CABLE - 10M LON"/>
    <s v="Manchester M27 4FG"/>
    <n v="127"/>
    <x v="2"/>
    <s v="Diesel"/>
    <n v="4.6990000000000004E-4"/>
  </r>
  <r>
    <d v="2023-11-01T00:00:00"/>
    <s v="S022641"/>
    <x v="110"/>
    <s v="PO150045"/>
    <s v="GRN201470"/>
    <n v="34202035"/>
    <s v="M12 DOUBLE VALVE PLUG"/>
    <s v="Manchester M27 4FG"/>
    <n v="127"/>
    <x v="2"/>
    <s v="Diesel"/>
    <n v="4.6990000000000004E-4"/>
  </r>
  <r>
    <d v="2023-11-01T00:00:00"/>
    <s v="S022641"/>
    <x v="110"/>
    <s v="PO147597"/>
    <s v="GRN201474"/>
    <n v="21205961"/>
    <s v="M12 ROUND PLUG CONNECTOR - M12 STRAIGHT 0.5MM2 PUR"/>
    <s v="Manchester M27 4FG"/>
    <n v="127"/>
    <x v="2"/>
    <s v="Diesel"/>
    <n v="4.6990000000000004E-4"/>
  </r>
  <r>
    <d v="2023-11-01T00:00:00"/>
    <s v="S022641"/>
    <x v="110"/>
    <s v="PO150459"/>
    <s v="GRN201860"/>
    <n v="1"/>
    <s v="freight inwards"/>
    <s v="Manchester M27 4FG"/>
    <n v="127"/>
    <x v="2"/>
    <s v="Diesel"/>
    <n v="4.6990000000000004E-4"/>
  </r>
  <r>
    <d v="2023-11-01T00:00:00"/>
    <s v="S022641"/>
    <x v="110"/>
    <s v="PO150943"/>
    <s v="GRN201906"/>
    <n v="21212167"/>
    <s v="M12 MALE CONNECTOR STRAIGHT WITH CABLE PUR-OB"/>
    <s v="Manchester M27 4FG"/>
    <n v="127"/>
    <x v="2"/>
    <s v="Diesel"/>
    <n v="4.6990000000000004E-4"/>
  </r>
  <r>
    <d v="2023-11-01T00:00:00"/>
    <s v="S022641"/>
    <x v="110"/>
    <s v="PO149098"/>
    <s v="GRN201908"/>
    <n v="21202051"/>
    <s v="M12 TO M12 LEAD STRAIGHT - 3M LONG"/>
    <s v="Manchester M27 4FG"/>
    <n v="127"/>
    <x v="2"/>
    <s v="Diesel"/>
    <n v="4.6990000000000004E-4"/>
  </r>
  <r>
    <d v="2023-10-01T00:00:00"/>
    <s v="S024190"/>
    <x v="22"/>
    <s v="PO147774"/>
    <s v="GRN200541"/>
    <n v="40259812"/>
    <s v="COWL BASE SEAL"/>
    <s v="Stockport SK4 2JT"/>
    <n v="22.2"/>
    <x v="1"/>
    <s v="Diesel"/>
    <n v="8.2140000000000008E-3"/>
  </r>
  <r>
    <d v="2023-10-01T00:00:00"/>
    <s v="S024190"/>
    <x v="22"/>
    <s v="PO148400"/>
    <s v="GRN200543"/>
    <s v="340-1357-1"/>
    <s v="DOME CAMERA GASKET"/>
    <s v="Stockport SK4 2JT"/>
    <n v="22.2"/>
    <x v="1"/>
    <s v="Diesel"/>
    <n v="8.2140000000000008E-3"/>
  </r>
  <r>
    <d v="2023-11-01T00:00:00"/>
    <s v="S022641"/>
    <x v="110"/>
    <s v="PO150372"/>
    <s v="GRN201910"/>
    <n v="21202055"/>
    <s v="M12 XTREME MALE STRAIGHT/M12 FEMALE 90DEG 10M LONG"/>
    <s v="Manchester M27 4FG"/>
    <n v="127"/>
    <x v="2"/>
    <s v="Diesel"/>
    <n v="4.6990000000000004E-4"/>
  </r>
  <r>
    <d v="2023-11-01T00:00:00"/>
    <s v="S022641"/>
    <x v="110"/>
    <s v="PO149728"/>
    <s v="GRN201940"/>
    <s v="11701-3046"/>
    <s v="M12 MALE A-CODE 5 X 0.75MM 10M"/>
    <s v="Manchester M27 4FG"/>
    <n v="127"/>
    <x v="2"/>
    <s v="Diesel"/>
    <n v="4.6990000000000004E-4"/>
  </r>
  <r>
    <d v="2023-11-01T00:00:00"/>
    <s v="S022641"/>
    <x v="110"/>
    <s v="PO149344"/>
    <s v="GRN201957"/>
    <n v="34202035"/>
    <s v="M12 DOUBLE VALVE PLUG"/>
    <s v="Manchester M27 4FG"/>
    <n v="127"/>
    <x v="2"/>
    <s v="Diesel"/>
    <n v="4.6990000000000004E-4"/>
  </r>
  <r>
    <d v="2023-11-01T00:00:00"/>
    <s v="S022641"/>
    <x v="110"/>
    <s v="PO150757"/>
    <s v="GRN202151"/>
    <n v="88202806"/>
    <s v="KM 4/23 LABEL HOLDER (PACK QTY 1000)"/>
    <s v="Manchester M27 4FG"/>
    <n v="127"/>
    <x v="2"/>
    <s v="Diesel"/>
    <n v="4.6990000000000004E-4"/>
  </r>
  <r>
    <d v="2023-10-01T00:00:00"/>
    <s v="S001121"/>
    <x v="5"/>
    <s v="PO150365"/>
    <s v="GRN200548"/>
    <s v="11700-5693"/>
    <s v="POWER METER ETHERNET/IP"/>
    <s v="Salford M5 4BE"/>
    <n v="103.6"/>
    <x v="2"/>
    <s v="Diesel"/>
    <n v="3.8331999999999998E-4"/>
  </r>
  <r>
    <d v="2023-10-01T00:00:00"/>
    <s v="S001121"/>
    <x v="5"/>
    <s v="PO150405"/>
    <s v="GRN200549"/>
    <n v="56204657"/>
    <s v="POWERFLEX 753 AC DRIVE WITH EMBEDDED I/O 37AMP"/>
    <s v="Salford M5 4BE"/>
    <n v="103.6"/>
    <x v="2"/>
    <s v="Diesel"/>
    <n v="3.8331999999999998E-4"/>
  </r>
  <r>
    <d v="2023-11-01T00:00:00"/>
    <s v="S022641"/>
    <x v="110"/>
    <s v="PO149844"/>
    <s v="GRN202152"/>
    <n v="34202380"/>
    <s v="T-COUPLER M12-MALE 5P/ 2 X M12-FEMALE 5P BR.2-4"/>
    <s v="Manchester M27 4FG"/>
    <n v="127"/>
    <x v="2"/>
    <s v="Diesel"/>
    <n v="4.6990000000000004E-4"/>
  </r>
  <r>
    <d v="2023-11-01T00:00:00"/>
    <s v="S022641"/>
    <x v="110"/>
    <s v="PO150746"/>
    <s v="GRN202153"/>
    <n v="101047875"/>
    <s v="M12 FEMALE 90 DEG 4 POLE WITH OPEN CABLE - 10M LON"/>
    <s v="Manchester M27 4FG"/>
    <n v="127"/>
    <x v="2"/>
    <s v="Diesel"/>
    <n v="4.6990000000000004E-4"/>
  </r>
  <r>
    <d v="2023-11-01T00:00:00"/>
    <s v="S022641"/>
    <x v="110"/>
    <s v="PO149844"/>
    <s v="GRN202154"/>
    <n v="21205961"/>
    <s v="M12 ROUND PLUG CONNECTOR - M12 STRAIGHT 0.5MM2 PUR"/>
    <s v="Manchester M27 4FG"/>
    <n v="127"/>
    <x v="2"/>
    <s v="Diesel"/>
    <n v="4.6990000000000004E-4"/>
  </r>
  <r>
    <d v="2023-11-01T00:00:00"/>
    <s v="S022641"/>
    <x v="110"/>
    <s v="PO150521"/>
    <s v="GRN202160"/>
    <n v="101021119"/>
    <s v="CABLE M12 FEMALE STRAIGHT 4 POLE OPEN WIRE 20MT"/>
    <s v="Manchester M27 4FG"/>
    <n v="127"/>
    <x v="2"/>
    <s v="Diesel"/>
    <n v="4.6990000000000004E-4"/>
  </r>
  <r>
    <d v="2023-11-01T00:00:00"/>
    <s v="S022641"/>
    <x v="110"/>
    <s v="PO149829"/>
    <s v="GRN202169"/>
    <s v="11701-3046"/>
    <s v="M12 MALE A-CODE 5 X 0.75MM 10M"/>
    <s v="Manchester M27 4FG"/>
    <n v="127"/>
    <x v="2"/>
    <s v="Diesel"/>
    <n v="4.6990000000000004E-4"/>
  </r>
  <r>
    <d v="2023-11-01T00:00:00"/>
    <s v="S022641"/>
    <x v="110"/>
    <s v="PO150656"/>
    <s v="GRN202205"/>
    <n v="31202062"/>
    <s v="FLEXIBLE CONDUIT 16MM TYPE EW-PA-M16/P11 (50M PER"/>
    <s v="Manchester M27 4FG"/>
    <n v="127"/>
    <x v="2"/>
    <s v="Diesel"/>
    <n v="4.6990000000000004E-4"/>
  </r>
  <r>
    <d v="2023-11-01T00:00:00"/>
    <s v="S022641"/>
    <x v="110"/>
    <s v="PO150666"/>
    <s v="GRN202206"/>
    <n v="31202077"/>
    <s v="12MM SPLIT CONDUIT - EWT-PA M12/P9 (50M PER ROLL)"/>
    <s v="Manchester M27 4FG"/>
    <n v="127"/>
    <x v="2"/>
    <s v="Diesel"/>
    <n v="4.6990000000000004E-4"/>
  </r>
  <r>
    <d v="2023-10-01T00:00:00"/>
    <s v="S001121"/>
    <x v="5"/>
    <s v="PO145204"/>
    <s v="GRN200558"/>
    <n v="50205993"/>
    <s v="1492 JUMPER BARS CJR NO COVER 8 3 POLE BLACK"/>
    <s v="Salford M5 4BE"/>
    <n v="103.6"/>
    <x v="2"/>
    <s v="Diesel"/>
    <n v="3.8331999999999998E-4"/>
  </r>
  <r>
    <d v="2023-11-01T00:00:00"/>
    <s v="S022641"/>
    <x v="110"/>
    <s v="PO150521"/>
    <s v="GRN202207"/>
    <n v="31202062"/>
    <s v="FLEXIBLE CONDUIT 16MM TYPE EW-PA-M16/P11 (50M PER"/>
    <s v="Manchester M27 4FG"/>
    <n v="127"/>
    <x v="2"/>
    <s v="Diesel"/>
    <n v="4.6990000000000004E-4"/>
  </r>
  <r>
    <d v="2023-11-01T00:00:00"/>
    <s v="S022641"/>
    <x v="110"/>
    <s v="PO149844"/>
    <s v="GRN202473"/>
    <n v="21202054"/>
    <s v="M12 XTREME MALE STRAIGHT/M12 FEMALE 90DEG 5M LONG"/>
    <s v="Manchester M27 4FG"/>
    <n v="127"/>
    <x v="2"/>
    <s v="Diesel"/>
    <n v="4.6990000000000004E-4"/>
  </r>
  <r>
    <d v="2023-11-01T00:00:00"/>
    <s v="S022641"/>
    <x v="110"/>
    <s v="PO150950"/>
    <s v="GRN202775"/>
    <n v="31202062"/>
    <s v="FLEXIBLE CONDUIT 16MM TYPE EW-PA-M16/P11 (50M PER"/>
    <s v="Manchester M27 4FG"/>
    <n v="127"/>
    <x v="2"/>
    <s v="Diesel"/>
    <n v="4.6990000000000004E-4"/>
  </r>
  <r>
    <d v="2023-11-01T00:00:00"/>
    <s v="S022641"/>
    <x v="110"/>
    <s v="PO150296"/>
    <s v="GRN202779"/>
    <n v="31202089"/>
    <s v="32MM GLAND"/>
    <s v="Manchester M27 4FG"/>
    <n v="127"/>
    <x v="2"/>
    <s v="Diesel"/>
    <n v="4.6990000000000004E-4"/>
  </r>
  <r>
    <d v="2023-11-01T00:00:00"/>
    <s v="S022641"/>
    <x v="110"/>
    <s v="PO149344"/>
    <s v="GRN202780"/>
    <n v="31202088"/>
    <s v="25MM CABLE GLAND"/>
    <s v="Manchester M27 4FG"/>
    <n v="127"/>
    <x v="2"/>
    <s v="Diesel"/>
    <n v="4.6990000000000004E-4"/>
  </r>
  <r>
    <d v="2023-11-01T00:00:00"/>
    <s v="S022641"/>
    <x v="110"/>
    <s v="PO149152"/>
    <s v="GRN202781"/>
    <n v="31202088"/>
    <s v="25MM CABLE GLAND"/>
    <s v="Manchester M27 4FG"/>
    <n v="127"/>
    <x v="2"/>
    <s v="Diesel"/>
    <n v="4.6990000000000004E-4"/>
  </r>
  <r>
    <d v="2023-12-01T00:00:00"/>
    <s v="S022641"/>
    <x v="110"/>
    <s v="PO150875"/>
    <s v="GRN203268"/>
    <n v="31202062"/>
    <s v="FLEXIBLE CONDUIT 16MM TYPE EW-PA-M16/P11 (50M PER"/>
    <s v="Manchester M27 4FG"/>
    <n v="127"/>
    <x v="2"/>
    <s v="Diesel"/>
    <n v="4.6990000000000004E-4"/>
  </r>
  <r>
    <d v="2023-10-01T00:00:00"/>
    <s v="S022670"/>
    <x v="26"/>
    <s v="PO146630"/>
    <s v="GRN200601"/>
    <n v="85212336"/>
    <s v="M24 X 180 R-XPT THROUGHBOLT"/>
    <s v="Congleton CW12 1HR"/>
    <n v="12.8"/>
    <x v="2"/>
    <s v="Diesel"/>
    <n v="4.7360000000000001E-5"/>
  </r>
  <r>
    <d v="2023-12-01T00:00:00"/>
    <s v="S022641"/>
    <x v="110"/>
    <s v="PO150534"/>
    <s v="GRN203269"/>
    <n v="31202077"/>
    <s v="12MM SPLIT CONDUIT - EWT-PA M12/P9 (50M PER ROLL)"/>
    <s v="Manchester M27 4FG"/>
    <n v="127"/>
    <x v="2"/>
    <s v="Diesel"/>
    <n v="4.6990000000000004E-4"/>
  </r>
  <r>
    <d v="2023-10-01T00:00:00"/>
    <s v="S022670"/>
    <x v="26"/>
    <s v="PO147490"/>
    <s v="GRN200603"/>
    <n v="101032416"/>
    <s v="M12 X 180 R-XPT THROUGHBOLT"/>
    <s v="Congleton CW12 1HR"/>
    <n v="12.8"/>
    <x v="2"/>
    <s v="Diesel"/>
    <n v="4.7360000000000001E-5"/>
  </r>
  <r>
    <d v="2023-12-01T00:00:00"/>
    <s v="S022641"/>
    <x v="110"/>
    <s v="PO151107"/>
    <s v="GRN203270"/>
    <n v="31202095"/>
    <s v="M25 LOCKNUT"/>
    <s v="Manchester M27 4FG"/>
    <n v="127"/>
    <x v="2"/>
    <s v="Diesel"/>
    <n v="4.6990000000000004E-4"/>
  </r>
  <r>
    <d v="2023-12-01T00:00:00"/>
    <s v="S022641"/>
    <x v="110"/>
    <s v="PO151438"/>
    <s v="GRN203534"/>
    <n v="21212164"/>
    <s v="M12 MALE CONNECTOR STRAIGHT WITH CABLE PUR-OB 4X0."/>
    <s v="Manchester M27 4FG"/>
    <n v="127"/>
    <x v="2"/>
    <s v="Diesel"/>
    <n v="4.6990000000000004E-4"/>
  </r>
  <r>
    <d v="2023-12-01T00:00:00"/>
    <s v="S022641"/>
    <x v="110"/>
    <s v="PO148899"/>
    <s v="GRN203635"/>
    <n v="34202380"/>
    <s v="T-COUPLER M12-MALE 5P/ 2 X M12-FEMALE 5P BR.2-4"/>
    <s v="Manchester M27 4FG"/>
    <n v="127"/>
    <x v="2"/>
    <s v="Diesel"/>
    <n v="4.6990000000000004E-4"/>
  </r>
  <r>
    <d v="2023-12-01T00:00:00"/>
    <s v="S022641"/>
    <x v="110"/>
    <s v="PO149098"/>
    <s v="GRN203641"/>
    <n v="21205961"/>
    <s v="M12 ROUND PLUG CONNECTOR - M12 STRAIGHT 0.5MM2 PUR"/>
    <s v="Manchester M27 4FG"/>
    <n v="127"/>
    <x v="2"/>
    <s v="Diesel"/>
    <n v="4.6990000000000004E-4"/>
  </r>
  <r>
    <d v="2023-12-01T00:00:00"/>
    <s v="S022641"/>
    <x v="110"/>
    <s v="PO149844"/>
    <s v="GRN203789"/>
    <n v="21205961"/>
    <s v="M12 ROUND PLUG CONNECTOR - M12 STRAIGHT 0.5MM2 PUR"/>
    <s v="Manchester M27 4FG"/>
    <n v="127"/>
    <x v="2"/>
    <s v="Diesel"/>
    <n v="4.6990000000000004E-4"/>
  </r>
  <r>
    <d v="2023-12-01T00:00:00"/>
    <s v="S022641"/>
    <x v="110"/>
    <s v="PO150860"/>
    <s v="GRN203941"/>
    <n v="31202063"/>
    <s v="FLEXIBLE CONDUIT 20MM TYPE EW-PA-M20/P16 (50M PER"/>
    <s v="Manchester M27 4FG"/>
    <n v="127"/>
    <x v="2"/>
    <s v="Diesel"/>
    <n v="4.6990000000000004E-4"/>
  </r>
  <r>
    <d v="2023-10-01T00:00:00"/>
    <s v="S025431"/>
    <x v="0"/>
    <s v="PO148570"/>
    <s v="GRN200611"/>
    <s v="11701-2477"/>
    <s v="SUINT2200LCD2U TRIPP LITE LINE PROTECTION DISTRIBU"/>
    <s v="Boston Massachusetts"/>
    <n v="3154"/>
    <x v="0"/>
    <s v="Crude"/>
    <n v="2.5295079999999999"/>
  </r>
  <r>
    <d v="2023-12-01T00:00:00"/>
    <s v="S022641"/>
    <x v="110"/>
    <s v="PO150746"/>
    <s v="GRN203943"/>
    <n v="31202094"/>
    <s v="M20 LOCKNUT TYPE KGM-M20X1.5"/>
    <s v="Manchester M27 4FG"/>
    <n v="127"/>
    <x v="2"/>
    <s v="Diesel"/>
    <n v="4.6990000000000004E-4"/>
  </r>
  <r>
    <d v="2023-10-01T00:00:00"/>
    <s v="S001047"/>
    <x v="9"/>
    <s v="PO144821"/>
    <s v="GRN200613"/>
    <n v="101026186"/>
    <s v="DIODE 2X8 ELEMENT PHOTO CDWO4 0.3MM THICK"/>
    <s v="81300 Johor Bahru Malaysia"/>
    <n v="6781"/>
    <x v="4"/>
    <s v="Aviation"/>
    <n v="1.1924057587200001"/>
  </r>
  <r>
    <d v="2023-12-01T00:00:00"/>
    <s v="S022641"/>
    <x v="110"/>
    <s v="PO151278"/>
    <s v="GRN203944"/>
    <n v="31202720"/>
    <s v="32MM END SLEEVE TYPE ET29 - GREY"/>
    <s v="Manchester M27 4FG"/>
    <n v="127"/>
    <x v="2"/>
    <s v="Diesel"/>
    <n v="4.6990000000000004E-4"/>
  </r>
  <r>
    <d v="2023-12-01T00:00:00"/>
    <s v="S022641"/>
    <x v="110"/>
    <s v="PO150860"/>
    <s v="GRN203994"/>
    <n v="1"/>
    <s v="freight inwards"/>
    <s v="Manchester M27 4FG"/>
    <n v="127"/>
    <x v="2"/>
    <s v="Diesel"/>
    <n v="4.6990000000000004E-4"/>
  </r>
  <r>
    <d v="2023-12-01T00:00:00"/>
    <s v="S022641"/>
    <x v="110"/>
    <s v="PO151438"/>
    <s v="GRN204100"/>
    <n v="1"/>
    <s v="freight inwards"/>
    <s v="Manchester M27 4FG"/>
    <n v="127"/>
    <x v="2"/>
    <s v="Diesel"/>
    <n v="4.6990000000000004E-4"/>
  </r>
  <r>
    <d v="2023-12-01T00:00:00"/>
    <s v="S022641"/>
    <x v="110"/>
    <s v="PO150943"/>
    <s v="GRN204276"/>
    <n v="101046586"/>
    <s v="M12 FEMALE 0° A-COD. WITH CABLE PUR 5X0.34 BK UL/C"/>
    <s v="Manchester M27 4FG"/>
    <n v="127"/>
    <x v="2"/>
    <s v="Diesel"/>
    <n v="4.6990000000000004E-4"/>
  </r>
  <r>
    <d v="2023-12-01T00:00:00"/>
    <s v="S022641"/>
    <x v="110"/>
    <s v="PO150943"/>
    <s v="GRN204278"/>
    <n v="101022180"/>
    <s v="M12 FEMALE 0° A-COD. WITH CABLE PUR 4X0.34 BLACK U"/>
    <s v="Manchester M27 4FG"/>
    <n v="127"/>
    <x v="2"/>
    <s v="Diesel"/>
    <n v="4.6990000000000004E-4"/>
  </r>
  <r>
    <d v="2023-12-01T00:00:00"/>
    <s v="S022641"/>
    <x v="110"/>
    <s v="PO150534"/>
    <s v="GRN204279"/>
    <n v="21203421"/>
    <s v="M12 MALE STRAIGHT/M12 FEMALE STRAIGHT SHIELDED PUR"/>
    <s v="Manchester M27 4FG"/>
    <n v="127"/>
    <x v="2"/>
    <s v="Diesel"/>
    <n v="4.6990000000000004E-4"/>
  </r>
  <r>
    <d v="2023-12-01T00:00:00"/>
    <s v="S022641"/>
    <x v="110"/>
    <s v="PO150045"/>
    <s v="GRN204314"/>
    <n v="21205961"/>
    <s v="M12 ROUND PLUG CONNECTOR - M12 STRAIGHT 0.5MM2 PUR"/>
    <s v="Manchester M27 4FG"/>
    <n v="127"/>
    <x v="2"/>
    <s v="Diesel"/>
    <n v="4.6990000000000004E-4"/>
  </r>
  <r>
    <d v="2023-12-01T00:00:00"/>
    <s v="S022641"/>
    <x v="110"/>
    <s v="PO150130"/>
    <s v="GRN204342"/>
    <n v="21205961"/>
    <s v="M12 ROUND PLUG CONNECTOR - M12 STRAIGHT 0.5MM2 PUR"/>
    <s v="Manchester M27 4FG"/>
    <n v="127"/>
    <x v="2"/>
    <s v="Diesel"/>
    <n v="4.6990000000000004E-4"/>
  </r>
  <r>
    <d v="2023-12-01T00:00:00"/>
    <s v="S022641"/>
    <x v="110"/>
    <s v="PO140280"/>
    <s v="GRN204622"/>
    <n v="1"/>
    <s v="freight inwards"/>
    <s v="Manchester M27 4FG"/>
    <n v="127"/>
    <x v="2"/>
    <s v="Diesel"/>
    <n v="4.6990000000000004E-4"/>
  </r>
  <r>
    <d v="2023-12-01T00:00:00"/>
    <s v="S022641"/>
    <x v="110"/>
    <s v="PO145543"/>
    <s v="GRN204623"/>
    <n v="1"/>
    <s v="freight inwards - Invoice 510230411 25/05/23"/>
    <s v="Manchester M27 4FG"/>
    <n v="127"/>
    <x v="2"/>
    <s v="Diesel"/>
    <n v="4.6990000000000004E-4"/>
  </r>
  <r>
    <d v="2023-12-01T00:00:00"/>
    <s v="S022641"/>
    <x v="110"/>
    <s v="PO150362"/>
    <s v="GRN204625"/>
    <n v="1"/>
    <s v="freight inwards"/>
    <s v="Manchester M27 4FG"/>
    <n v="127"/>
    <x v="2"/>
    <s v="Diesel"/>
    <n v="4.6990000000000004E-4"/>
  </r>
  <r>
    <d v="2023-12-01T00:00:00"/>
    <s v="S022641"/>
    <x v="110"/>
    <s v="PO150970"/>
    <s v="GRN204626"/>
    <n v="1"/>
    <s v="freight inwards"/>
    <s v="Manchester M27 4FG"/>
    <n v="127"/>
    <x v="2"/>
    <s v="Diesel"/>
    <n v="4.6990000000000004E-4"/>
  </r>
  <r>
    <d v="2023-10-01T00:00:00"/>
    <s v="S001047"/>
    <x v="9"/>
    <s v="PO131931"/>
    <s v="GRN200626"/>
    <n v="66205215"/>
    <s v="2x8 ELEMENT PHOTO DIODE CdWO4 30mm THICK"/>
    <s v="81300 Johor Bahru Malaysia"/>
    <n v="6781"/>
    <x v="4"/>
    <s v="Aviation"/>
    <n v="1.1924057587200001"/>
  </r>
  <r>
    <d v="2023-10-01T00:00:00"/>
    <s v="S001047"/>
    <x v="9"/>
    <s v="PO134439"/>
    <s v="GRN200628"/>
    <n v="66205215"/>
    <s v="2x8 ELEMENT PHOTO DIODE CdWO4 30mm THICK"/>
    <s v="81300 Johor Bahru Malaysia"/>
    <n v="6781"/>
    <x v="4"/>
    <s v="Aviation"/>
    <n v="1.1924057587200001"/>
  </r>
  <r>
    <d v="2023-10-01T00:00:00"/>
    <s v="S001047"/>
    <x v="9"/>
    <s v="PO135463"/>
    <s v="GRN200629"/>
    <n v="66205215"/>
    <s v="2x8 ELEMENT PHOTO DIODE CdWO4 30mm THICK"/>
    <s v="81300 Johor Bahru Malaysia"/>
    <n v="6781"/>
    <x v="4"/>
    <s v="Aviation"/>
    <n v="1.1924057587200001"/>
  </r>
  <r>
    <d v="2023-12-01T00:00:00"/>
    <s v="S022641"/>
    <x v="110"/>
    <s v="PO151535"/>
    <s v="GRN204628"/>
    <n v="1"/>
    <s v="freight inwards"/>
    <s v="Manchester M27 4FG"/>
    <n v="127"/>
    <x v="2"/>
    <s v="Diesel"/>
    <n v="4.6990000000000004E-4"/>
  </r>
  <r>
    <d v="2023-12-01T00:00:00"/>
    <s v="S022641"/>
    <x v="110"/>
    <s v="PO150970"/>
    <s v="GRN204675"/>
    <s v="11700-5344"/>
    <s v="CABLE 1.2 METER RJ45S TO RJ45S CAT5E"/>
    <s v="Manchester M27 4FG"/>
    <n v="127"/>
    <x v="2"/>
    <s v="Diesel"/>
    <n v="4.6990000000000004E-4"/>
  </r>
  <r>
    <d v="2023-12-01T00:00:00"/>
    <s v="S022641"/>
    <x v="110"/>
    <s v="PO150045"/>
    <s v="GRN204750"/>
    <n v="34202380"/>
    <s v="T-COUPLER M12-MALE 5P/ 2 X M12-FEMALE 5P BR.2-4"/>
    <s v="Manchester M27 4FG"/>
    <n v="127"/>
    <x v="2"/>
    <s v="Diesel"/>
    <n v="4.6990000000000004E-4"/>
  </r>
  <r>
    <d v="2023-12-01T00:00:00"/>
    <s v="S022641"/>
    <x v="110"/>
    <s v="PO150296"/>
    <s v="GRN204954"/>
    <n v="31202089"/>
    <s v="32MM GLAND"/>
    <s v="Manchester M27 4FG"/>
    <n v="127"/>
    <x v="2"/>
    <s v="Diesel"/>
    <n v="4.6990000000000004E-4"/>
  </r>
  <r>
    <d v="2023-10-01T00:00:00"/>
    <s v="S001047"/>
    <x v="9"/>
    <s v="PO144821"/>
    <s v="GRN200636"/>
    <s v="11701-3091"/>
    <s v="SILICON PD - CDW04 - 5X5X10 THK - 8X2 ELEM - M13"/>
    <s v="81300 Johor Bahru Malaysia"/>
    <n v="6781"/>
    <x v="4"/>
    <s v="Aviation"/>
    <n v="1.1924057587200001"/>
  </r>
  <r>
    <d v="2023-12-01T00:00:00"/>
    <s v="S022641"/>
    <x v="110"/>
    <s v="PO151438"/>
    <s v="GRN204955"/>
    <n v="31202060"/>
    <s v="70MM FLANGE CONNECTION"/>
    <s v="Manchester M27 4FG"/>
    <n v="127"/>
    <x v="2"/>
    <s v="Diesel"/>
    <n v="4.6990000000000004E-4"/>
  </r>
  <r>
    <d v="2023-12-01T00:00:00"/>
    <s v="S022641"/>
    <x v="110"/>
    <s v="PO151535"/>
    <s v="GRN204961"/>
    <s v="11700-3817"/>
    <s v="CLAMP CONDUIT 48MM"/>
    <s v="Manchester M27 4FG"/>
    <n v="127"/>
    <x v="2"/>
    <s v="Diesel"/>
    <n v="4.6990000000000004E-4"/>
  </r>
  <r>
    <d v="2023-01-01T00:00:00"/>
    <s v="S023329"/>
    <x v="112"/>
    <s v="PO134780"/>
    <s v="GRN179636"/>
    <n v="22204489"/>
    <s v="DAB PCA ONLY ND-DDC-PA TOP 32CH SE"/>
    <s v="Widnes WA8 0QR"/>
    <n v="91.6"/>
    <x v="2"/>
    <s v="Diesel"/>
    <n v="3.3891999999999993E-4"/>
  </r>
  <r>
    <d v="2023-03-01T00:00:00"/>
    <s v="S023329"/>
    <x v="112"/>
    <s v="PO135918"/>
    <s v="GRN182832"/>
    <n v="2245033"/>
    <s v="DAB ENSOR ASSEMBLY -G6003/M4507 ND-DDC-F ISS C"/>
    <s v="Widnes WA8 0QR"/>
    <n v="91.6"/>
    <x v="2"/>
    <s v="Diesel"/>
    <n v="3.3891999999999993E-4"/>
  </r>
  <r>
    <d v="2023-03-01T00:00:00"/>
    <s v="S023329"/>
    <x v="112"/>
    <s v="PO143442"/>
    <s v="GRN183745"/>
    <n v="57204810"/>
    <s v="RPS-HPSS COLLIMATOR SPACER TYPE 1 (RPS-00260.012)"/>
    <s v="Widnes WA8 0QR"/>
    <n v="91.6"/>
    <x v="2"/>
    <s v="Diesel"/>
    <n v="3.3891999999999993E-4"/>
  </r>
  <r>
    <d v="2023-03-01T00:00:00"/>
    <s v="S023329"/>
    <x v="112"/>
    <s v="PO141081"/>
    <s v="GRN183784"/>
    <n v="57211929"/>
    <s v="RPS-HPSS COLLIMATOR SPACER TYPE 3 (RPS-00260.014)"/>
    <s v="Widnes WA8 0QR"/>
    <n v="91.6"/>
    <x v="2"/>
    <s v="Diesel"/>
    <n v="3.3891999999999993E-4"/>
  </r>
  <r>
    <d v="2023-05-01T00:00:00"/>
    <s v="S023329"/>
    <x v="112"/>
    <s v="PO144912"/>
    <s v="GRN187940"/>
    <n v="57211929"/>
    <s v="RPS-HPSS COLLIMATOR SPACER TYPE 3 (RPS-00260.014)"/>
    <s v="Widnes WA8 0QR"/>
    <n v="91.6"/>
    <x v="2"/>
    <s v="Diesel"/>
    <n v="3.3891999999999993E-4"/>
  </r>
  <r>
    <d v="2023-05-01T00:00:00"/>
    <s v="S023329"/>
    <x v="112"/>
    <s v="PO133283"/>
    <s v="GRN188278"/>
    <n v="42206893"/>
    <s v="CONCENTRATOR (CLASSIC) FULL ASSEMBLY"/>
    <s v="Widnes WA8 0QR"/>
    <n v="91.6"/>
    <x v="2"/>
    <s v="Diesel"/>
    <n v="3.3891999999999993E-4"/>
  </r>
  <r>
    <d v="2023-08-01T00:00:00"/>
    <s v="S023329"/>
    <x v="112"/>
    <s v="PO133283"/>
    <s v="GRN193328"/>
    <n v="42206893"/>
    <s v="CONCENTRATOR (CLASSIC) FULL ASSEMBLY"/>
    <s v="Widnes WA8 0QR"/>
    <n v="91.6"/>
    <x v="2"/>
    <s v="Diesel"/>
    <n v="3.3891999999999993E-4"/>
  </r>
  <r>
    <d v="2023-08-01T00:00:00"/>
    <s v="S023329"/>
    <x v="112"/>
    <s v="PO145277"/>
    <s v="GRN193329"/>
    <n v="42206893"/>
    <s v="CONCENTRATOR (CLASSIC) FULL ASSEMBLY"/>
    <s v="Widnes WA8 0QR"/>
    <n v="91.6"/>
    <x v="2"/>
    <s v="Diesel"/>
    <n v="3.3891999999999993E-4"/>
  </r>
  <r>
    <d v="2023-09-01T00:00:00"/>
    <s v="S023329"/>
    <x v="112"/>
    <s v="PO143442"/>
    <s v="GRN196915"/>
    <n v="57204810"/>
    <s v="RPS-HPSS COLLIMATOR SPACER TYPE 1 (RPS-00260.012)"/>
    <s v="Widnes WA8 0QR"/>
    <n v="91.6"/>
    <x v="2"/>
    <s v="Diesel"/>
    <n v="3.3891999999999993E-4"/>
  </r>
  <r>
    <d v="2023-09-01T00:00:00"/>
    <s v="S023329"/>
    <x v="112"/>
    <s v="PO144916"/>
    <s v="GRN196919"/>
    <n v="42206851"/>
    <s v="CABLE CAR BUS EXTENSION UNIT (ND-CCX)"/>
    <s v="Widnes WA8 0QR"/>
    <n v="91.6"/>
    <x v="2"/>
    <s v="Diesel"/>
    <n v="3.3891999999999993E-4"/>
  </r>
  <r>
    <d v="2023-10-01T00:00:00"/>
    <s v="S023329"/>
    <x v="112"/>
    <s v="PO135918"/>
    <s v="GRN198022"/>
    <n v="22203269"/>
    <s v="DAB PCA ONLY ND-DDC-JC TOP 16CH"/>
    <s v="Widnes WA8 0QR"/>
    <n v="91.6"/>
    <x v="2"/>
    <s v="Diesel"/>
    <n v="3.3891999999999993E-4"/>
  </r>
  <r>
    <d v="2023-10-01T00:00:00"/>
    <s v="S023329"/>
    <x v="112"/>
    <s v="PO134780"/>
    <s v="GRN198023"/>
    <n v="22203269"/>
    <s v="DAB PCA ONLY ND-DDC-JC TOP 16CH"/>
    <s v="Widnes WA8 0QR"/>
    <n v="91.6"/>
    <x v="2"/>
    <s v="Diesel"/>
    <n v="3.3891999999999993E-4"/>
  </r>
  <r>
    <d v="2023-10-01T00:00:00"/>
    <s v="S023329"/>
    <x v="112"/>
    <s v="PO147318"/>
    <s v="GRN200460"/>
    <s v="340-2000-1"/>
    <s v="INTERFACE BOARD ASSEMBLY"/>
    <s v="Widnes WA8 0QR"/>
    <n v="91.6"/>
    <x v="2"/>
    <s v="Diesel"/>
    <n v="3.3891999999999993E-4"/>
  </r>
  <r>
    <d v="2023-10-01T00:00:00"/>
    <s v="S001047"/>
    <x v="9"/>
    <s v="PO135463"/>
    <s v="GRN200657"/>
    <n v="66205215"/>
    <s v="2x8 ELEMENT PHOTO DIODE CdWO4 30mm THICK"/>
    <s v="81300 Johor Bahru Malaysia"/>
    <n v="6781"/>
    <x v="4"/>
    <s v="Aviation"/>
    <n v="1.1924057587200001"/>
  </r>
  <r>
    <d v="2023-11-01T00:00:00"/>
    <s v="S023329"/>
    <x v="112"/>
    <s v="PO150154"/>
    <s v="GRN201425"/>
    <n v="57211931"/>
    <s v="RPS-HPSS COLLIMATOR SPACER TYPE 5 (RPS-00260.016)"/>
    <s v="Widnes WA8 0QR"/>
    <n v="91.6"/>
    <x v="2"/>
    <s v="Diesel"/>
    <n v="3.3891999999999993E-4"/>
  </r>
  <r>
    <d v="2023-12-01T00:00:00"/>
    <s v="S023329"/>
    <x v="112"/>
    <s v="PO150881"/>
    <s v="GRN203832"/>
    <n v="57211931"/>
    <s v="RPS-HPSS COLLIMATOR SPACER TYPE 5 (RPS-00260.016)"/>
    <s v="Widnes WA8 0QR"/>
    <n v="91.6"/>
    <x v="2"/>
    <s v="Diesel"/>
    <n v="3.3891999999999993E-4"/>
  </r>
  <r>
    <d v="2023-02-01T00:00:00"/>
    <s v="S022802"/>
    <x v="113"/>
    <s v="PO141995"/>
    <s v="GRN180181"/>
    <n v="101035583"/>
    <s v="BLACK TASK CHAIR MULTI-FUNCTIONAL EMBROIDERED LOGO"/>
    <s v="Cefn-y-bedd LL12 9YG"/>
    <n v="86"/>
    <x v="2"/>
    <s v="Diesel"/>
    <n v="3.1819999999999998E-4"/>
  </r>
  <r>
    <d v="2023-02-01T00:00:00"/>
    <s v="S022802"/>
    <x v="113"/>
    <s v="PO138874"/>
    <s v="GRN181671"/>
    <n v="1300116"/>
    <s v="BLUE TASK CHAIR MULTI-FUNCTIONAL(Black Components)"/>
    <s v="Cefn-y-bedd LL12 9YG"/>
    <n v="86"/>
    <x v="2"/>
    <s v="Diesel"/>
    <n v="3.1819999999999998E-4"/>
  </r>
  <r>
    <d v="2023-03-01T00:00:00"/>
    <s v="S022802"/>
    <x v="113"/>
    <s v="PO142292"/>
    <s v="GRN182213"/>
    <n v="3145098"/>
    <s v="65MM DIA DESK TIDY - ASH GREY"/>
    <s v="Cefn-y-bedd LL12 9YG"/>
    <n v="86"/>
    <x v="2"/>
    <s v="Diesel"/>
    <n v="3.1819999999999998E-4"/>
  </r>
  <r>
    <d v="2023-03-01T00:00:00"/>
    <s v="S022802"/>
    <x v="113"/>
    <s v="PO142507"/>
    <s v="GRN182281"/>
    <n v="101035583"/>
    <s v="BLACK TASK CHAIR MULTI-FUNCTIONAL EMBROIDERED LOGO"/>
    <s v="Cefn-y-bedd LL12 9YG"/>
    <n v="86"/>
    <x v="2"/>
    <s v="Diesel"/>
    <n v="3.1819999999999998E-4"/>
  </r>
  <r>
    <d v="2023-03-01T00:00:00"/>
    <s v="S022802"/>
    <x v="113"/>
    <s v="PO142507"/>
    <s v="GRN182366"/>
    <n v="101035583"/>
    <s v="BLACK TASK CHAIR MULTI-FUNCTIONAL EMBROIDERED LOGO"/>
    <s v="Cefn-y-bedd LL12 9YG"/>
    <n v="86"/>
    <x v="2"/>
    <s v="Diesel"/>
    <n v="3.1819999999999998E-4"/>
  </r>
  <r>
    <d v="2023-03-01T00:00:00"/>
    <s v="S022802"/>
    <x v="113"/>
    <s v="PO142292"/>
    <s v="GRN184015"/>
    <n v="1300116"/>
    <s v="BLUE TASK CHAIR MULTI-FUNCTIONAL (BLACK COMPONENTS"/>
    <s v="Cefn-y-bedd LL12 9YG"/>
    <n v="86"/>
    <x v="2"/>
    <s v="Diesel"/>
    <n v="3.1819999999999998E-4"/>
  </r>
  <r>
    <d v="2023-04-01T00:00:00"/>
    <s v="S022802"/>
    <x v="113"/>
    <s v="PO138874"/>
    <s v="GRN184756"/>
    <n v="1300116"/>
    <s v="BLUE TASK CHAIR MULTI-FUNCTIONAL(Black Components)"/>
    <s v="Cefn-y-bedd LL12 9YG"/>
    <n v="86"/>
    <x v="2"/>
    <s v="Diesel"/>
    <n v="3.1819999999999998E-4"/>
  </r>
  <r>
    <d v="2023-05-01T00:00:00"/>
    <s v="S022802"/>
    <x v="113"/>
    <s v="PO145542"/>
    <s v="GRN186688"/>
    <n v="1300116"/>
    <s v="BLUE TASK CHAIR MULTI-FUNCTIONAL (BLACK COMPONENTS"/>
    <s v="Cefn-y-bedd LL12 9YG"/>
    <n v="86"/>
    <x v="2"/>
    <s v="Diesel"/>
    <n v="3.1819999999999998E-4"/>
  </r>
  <r>
    <d v="2023-05-01T00:00:00"/>
    <s v="S022802"/>
    <x v="113"/>
    <s v="PO144014"/>
    <s v="GRN186689"/>
    <n v="101035583"/>
    <s v="BLACK TASK CHAIR MULTI-FUNCTIONAL EMBROIDERED LOGO"/>
    <s v="Cefn-y-bedd LL12 9YG"/>
    <n v="86"/>
    <x v="2"/>
    <s v="Diesel"/>
    <n v="3.1819999999999998E-4"/>
  </r>
  <r>
    <d v="2023-05-01T00:00:00"/>
    <s v="S022802"/>
    <x v="113"/>
    <s v="PO144144"/>
    <s v="GRN188388"/>
    <n v="101035583"/>
    <s v="BLACK TASK CHAIR MULTI-FUNCTIONAL EMBROIDERED LOGO"/>
    <s v="Cefn-y-bedd LL12 9YG"/>
    <n v="86"/>
    <x v="2"/>
    <s v="Diesel"/>
    <n v="3.1819999999999998E-4"/>
  </r>
  <r>
    <d v="2023-06-01T00:00:00"/>
    <s v="S022802"/>
    <x v="113"/>
    <s v="PO145808"/>
    <s v="GRN189383"/>
    <n v="3145098"/>
    <s v="65MM DIA DESK TIDY - ASH GREY"/>
    <s v="Cefn-y-bedd LL12 9YG"/>
    <n v="86"/>
    <x v="2"/>
    <s v="Diesel"/>
    <n v="3.1819999999999998E-4"/>
  </r>
  <r>
    <d v="2023-06-01T00:00:00"/>
    <s v="S022802"/>
    <x v="113"/>
    <s v="PO146468"/>
    <s v="GRN189385"/>
    <n v="1300116"/>
    <s v="BLUE TASK CHAIR MULTI-FUNCTIONAL (BLACK COMPONENTS"/>
    <s v="Cefn-y-bedd LL12 9YG"/>
    <n v="86"/>
    <x v="2"/>
    <s v="Diesel"/>
    <n v="3.1819999999999998E-4"/>
  </r>
  <r>
    <d v="2023-06-01T00:00:00"/>
    <s v="S022802"/>
    <x v="113"/>
    <s v="PO145808"/>
    <s v="GRN189656"/>
    <n v="3145098"/>
    <s v="65MM DIA DESK TIDY - ASH GREY"/>
    <s v="Cefn-y-bedd LL12 9YG"/>
    <n v="86"/>
    <x v="2"/>
    <s v="Diesel"/>
    <n v="3.1819999999999998E-4"/>
  </r>
  <r>
    <d v="2023-06-01T00:00:00"/>
    <s v="S022802"/>
    <x v="113"/>
    <s v="PO144144"/>
    <s v="GRN190471"/>
    <n v="101035583"/>
    <s v="BLACK TASK CHAIR MULTI-FUNCTIONAL EMBROIDERED LOGO"/>
    <s v="Cefn-y-bedd LL12 9YG"/>
    <n v="86"/>
    <x v="2"/>
    <s v="Diesel"/>
    <n v="3.1819999999999998E-4"/>
  </r>
  <r>
    <d v="2023-06-01T00:00:00"/>
    <s v="S022802"/>
    <x v="113"/>
    <s v="PO144144"/>
    <s v="GRN190472"/>
    <n v="1"/>
    <s v="Packaging of chairs"/>
    <s v="Cefn-y-bedd LL12 9YG"/>
    <n v="86"/>
    <x v="2"/>
    <s v="Diesel"/>
    <n v="3.1819999999999998E-4"/>
  </r>
  <r>
    <d v="2023-10-01T00:00:00"/>
    <s v="S023375"/>
    <x v="13"/>
    <s v="PO142807"/>
    <s v="GRN200688"/>
    <n v="13211992"/>
    <s v="R24SL CABLE FLANGE"/>
    <s v="Boston Massachusetts"/>
    <n v="3154"/>
    <x v="0"/>
    <s v="Crude"/>
    <n v="0.50590159999999995"/>
  </r>
  <r>
    <d v="2023-07-01T00:00:00"/>
    <s v="S022802"/>
    <x v="113"/>
    <s v="PO144144"/>
    <s v="GRN192448"/>
    <n v="101035583"/>
    <s v="BLACK TASK CHAIR MULTI-FUNCTIONAL EMBROIDERED LOGO"/>
    <s v="Cefn-y-bedd LL12 9YG"/>
    <n v="86"/>
    <x v="2"/>
    <s v="Diesel"/>
    <n v="3.1819999999999998E-4"/>
  </r>
  <r>
    <d v="2023-10-01T00:00:00"/>
    <s v="S000892"/>
    <x v="16"/>
    <s v="PO150471"/>
    <s v="GRN200692"/>
    <n v="3345033"/>
    <s v="CONTACT FEMALE MINI-FIT 18-24 AWG"/>
    <s v="Stockport SK4 2JT"/>
    <n v="55"/>
    <x v="2"/>
    <s v="Diesel"/>
    <n v="2.0350000000000001E-4"/>
  </r>
  <r>
    <d v="2023-10-01T00:00:00"/>
    <s v="S022802"/>
    <x v="113"/>
    <s v="PO148710"/>
    <s v="GRN200172"/>
    <n v="101035583"/>
    <s v="BLACK TASK CHAIR MULTI-FUNCTIONAL EMBROIDERED LOGO"/>
    <s v="Cefn-y-bedd LL12 9YG"/>
    <n v="86"/>
    <x v="2"/>
    <s v="Diesel"/>
    <n v="3.1819999999999998E-4"/>
  </r>
  <r>
    <d v="2023-11-01T00:00:00"/>
    <s v="S022802"/>
    <x v="113"/>
    <s v="PO148986"/>
    <s v="GRN201626"/>
    <n v="101035583"/>
    <s v="BLACK TASK CHAIR MULTI-FUNCTIONAL EMBROIDERED LOGO"/>
    <s v="Cefn-y-bedd LL12 9YG"/>
    <n v="86"/>
    <x v="2"/>
    <s v="Diesel"/>
    <n v="3.1819999999999998E-4"/>
  </r>
  <r>
    <d v="2023-01-01T00:00:00"/>
    <s v="S024503"/>
    <x v="114"/>
    <s v="PO134077"/>
    <s v="GRN178894"/>
    <n v="23259802"/>
    <s v="CONCENTRATOR-EB FULL ASSEMBLY"/>
    <s v="Saint Neots PE19 8YP"/>
    <n v="272"/>
    <x v="2"/>
    <s v="Diesel"/>
    <n v="1.0064E-3"/>
  </r>
  <r>
    <d v="2023-01-01T00:00:00"/>
    <s v="S024503"/>
    <x v="114"/>
    <s v="PO138629"/>
    <s v="GRN178899"/>
    <n v="42204952"/>
    <s v="ND-PINT-B PCBA ONLY"/>
    <s v="Saint Neots PE19 8YP"/>
    <n v="272"/>
    <x v="2"/>
    <s v="Diesel"/>
    <n v="1.0064E-3"/>
  </r>
  <r>
    <d v="2023-01-01T00:00:00"/>
    <s v="S024503"/>
    <x v="114"/>
    <s v="PO134077"/>
    <s v="GRN179295"/>
    <n v="23259802"/>
    <s v="CONCENTRATOR-EB FULL ASSEMBLY"/>
    <s v="Saint Neots PE19 8YP"/>
    <n v="272"/>
    <x v="2"/>
    <s v="Diesel"/>
    <n v="1.0064E-3"/>
  </r>
  <r>
    <d v="2023-11-01T00:00:00"/>
    <s v="S024622"/>
    <x v="111"/>
    <s v="PO139129"/>
    <s v="GRN202094"/>
    <n v="42205927"/>
    <s v="DRIVERLESS STEERING MODE INCLUDING POWERSTEERING"/>
    <s v="2491 BA Den Haag"/>
    <n v="753"/>
    <x v="3"/>
    <s v="Diesel"/>
    <n v="0.76561274999999995"/>
  </r>
  <r>
    <d v="2023-11-01T00:00:00"/>
    <s v="S024622"/>
    <x v="111"/>
    <s v="PO148549"/>
    <s v="GRN202095"/>
    <s v="356-1192-1"/>
    <s v="SCAN DRIVE Saudi  REDA M60-387"/>
    <s v="2491 BA Den Haag"/>
    <n v="753"/>
    <x v="3"/>
    <s v="Diesel"/>
    <n v="0.76561274999999995"/>
  </r>
  <r>
    <d v="2023-01-01T00:00:00"/>
    <s v="S024503"/>
    <x v="114"/>
    <s v="PO131583"/>
    <s v="GRN179575"/>
    <n v="101048066"/>
    <s v="DAB PCA ONLY ND-DDC-VX TOP 32CH"/>
    <s v="Saint Neots PE19 8YP"/>
    <n v="272"/>
    <x v="2"/>
    <s v="Diesel"/>
    <n v="1.0064E-3"/>
  </r>
  <r>
    <d v="2023-01-01T00:00:00"/>
    <s v="S024503"/>
    <x v="114"/>
    <s v="PO134074"/>
    <s v="GRN179759"/>
    <n v="101048066"/>
    <s v="DAB PCA ONLY ND-DDC-VX TOP 32CH"/>
    <s v="Saint Neots PE19 8YP"/>
    <n v="272"/>
    <x v="2"/>
    <s v="Diesel"/>
    <n v="1.0064E-3"/>
  </r>
  <r>
    <d v="2023-10-01T00:00:00"/>
    <s v="S024448"/>
    <x v="58"/>
    <s v="PO135823"/>
    <s v="GRN200712"/>
    <n v="101049193"/>
    <s v="6/4 MeV TURNKEY LINAC SYSTEM C/W CABSCAN (+32/-31)"/>
    <s v="California 94560"/>
    <n v="5214"/>
    <x v="0"/>
    <s v="Crude"/>
    <n v="0.4181628"/>
  </r>
  <r>
    <d v="2023-10-01T00:00:00"/>
    <s v="S024448"/>
    <x v="58"/>
    <s v="PO135823"/>
    <s v="GRN200713"/>
    <n v="13206361"/>
    <s v="ETM TCU 9.8KW 400V"/>
    <s v="California 94560"/>
    <n v="5214"/>
    <x v="0"/>
    <s v="Crude"/>
    <n v="0.4181628"/>
  </r>
  <r>
    <d v="2023-10-01T00:00:00"/>
    <s v="S024448"/>
    <x v="58"/>
    <s v="PO135823"/>
    <s v="GRN200716"/>
    <s v="340-1173-1"/>
    <s v="ETM 6MEV LINAC SYSTEM INTEGRATION KIT"/>
    <s v="California 94560"/>
    <n v="5214"/>
    <x v="0"/>
    <s v="Crude"/>
    <n v="0.4181628"/>
  </r>
  <r>
    <d v="2023-02-01T00:00:00"/>
    <s v="S024503"/>
    <x v="114"/>
    <s v="PO134074"/>
    <s v="GRN180567"/>
    <n v="101048066"/>
    <s v="DAB PCA ONLY ND-DDC-VX TOP 32CH"/>
    <s v="Saint Neots PE19 8YP"/>
    <n v="272"/>
    <x v="2"/>
    <s v="Diesel"/>
    <n v="1.0064E-3"/>
  </r>
  <r>
    <d v="2023-02-01T00:00:00"/>
    <s v="S024503"/>
    <x v="114"/>
    <s v="PO140458"/>
    <s v="GRN180794"/>
    <n v="101034323"/>
    <s v="REFERENCE DETECTOR SUBSYSTEM"/>
    <s v="Saint Neots PE19 8YP"/>
    <n v="272"/>
    <x v="2"/>
    <s v="Diesel"/>
    <n v="1.0064E-3"/>
  </r>
  <r>
    <d v="2023-10-01T00:00:00"/>
    <s v="S025431"/>
    <x v="0"/>
    <s v="PO149641"/>
    <s v="GRN200732"/>
    <n v="23110016"/>
    <s v="ADM BOX ASM"/>
    <s v="Boston Massachusetts"/>
    <n v="3154"/>
    <x v="0"/>
    <s v="Crude"/>
    <n v="2.5295079999999999"/>
  </r>
  <r>
    <d v="2023-10-01T00:00:00"/>
    <s v="S023375"/>
    <x v="13"/>
    <s v="PO150125"/>
    <s v="GRN200734"/>
    <n v="13211992"/>
    <s v="R24SL CABLE FLANGE COMET 4512-104-87131"/>
    <s v="Boston Massachusetts"/>
    <n v="3154"/>
    <x v="0"/>
    <s v="Crude"/>
    <n v="0.50590159999999995"/>
  </r>
  <r>
    <d v="2023-02-01T00:00:00"/>
    <s v="S024503"/>
    <x v="114"/>
    <s v="PO140458"/>
    <s v="GRN181472"/>
    <n v="101034323"/>
    <s v="REFERENCE DETECTOR SUBSYSTEM"/>
    <s v="Saint Neots PE19 8YP"/>
    <n v="272"/>
    <x v="2"/>
    <s v="Diesel"/>
    <n v="1.0064E-3"/>
  </r>
  <r>
    <d v="2023-02-01T00:00:00"/>
    <s v="S024503"/>
    <x v="114"/>
    <s v="PO132921"/>
    <s v="GRN181770"/>
    <s v="255-2048-1"/>
    <s v="ND-DDC-WD PCBA TOP 32CH BOTTOM 32CH"/>
    <s v="Saint Neots PE19 8YP"/>
    <n v="272"/>
    <x v="2"/>
    <s v="Diesel"/>
    <n v="1.0064E-3"/>
  </r>
  <r>
    <d v="2023-02-01T00:00:00"/>
    <s v="S024503"/>
    <x v="114"/>
    <s v="PO131255"/>
    <s v="GRN181771"/>
    <s v="255-2048-1"/>
    <s v="ND-DDC-WD PCBA TOP 32CH BOTTOM 32CH"/>
    <s v="Saint Neots PE19 8YP"/>
    <n v="272"/>
    <x v="2"/>
    <s v="Diesel"/>
    <n v="1.0064E-3"/>
  </r>
  <r>
    <d v="2023-03-01T00:00:00"/>
    <s v="S024503"/>
    <x v="114"/>
    <s v="PO132921"/>
    <s v="GRN183144"/>
    <s v="255-2048-1"/>
    <s v="ND-DDC-WD PCBA TOP 32CH BOTTOM 32CH"/>
    <s v="Saint Neots PE19 8YP"/>
    <n v="272"/>
    <x v="2"/>
    <s v="Diesel"/>
    <n v="1.0064E-3"/>
  </r>
  <r>
    <d v="2023-03-01T00:00:00"/>
    <s v="S024503"/>
    <x v="114"/>
    <s v="PO130668"/>
    <s v="GRN183512"/>
    <n v="22211813"/>
    <s v="DEHUMIDIFIER PSU PCA ONLY ND DEHUMPSU AA"/>
    <s v="Saint Neots PE19 8YP"/>
    <n v="272"/>
    <x v="2"/>
    <s v="Diesel"/>
    <n v="1.0064E-3"/>
  </r>
  <r>
    <d v="2023-03-01T00:00:00"/>
    <s v="S024503"/>
    <x v="114"/>
    <s v="PO134078"/>
    <s v="GRN183608"/>
    <n v="101022343"/>
    <s v="FOCUS SLAVE UNIT FULL ASSEMBLY"/>
    <s v="Saint Neots PE19 8YP"/>
    <n v="272"/>
    <x v="2"/>
    <s v="Diesel"/>
    <n v="1.0064E-3"/>
  </r>
  <r>
    <d v="2023-03-01T00:00:00"/>
    <s v="S024503"/>
    <x v="114"/>
    <s v="PO132921"/>
    <s v="GRN183609"/>
    <n v="101022343"/>
    <s v="FOCUS SLAVE UNIT FULL ASSEMBLY"/>
    <s v="Saint Neots PE19 8YP"/>
    <n v="272"/>
    <x v="2"/>
    <s v="Diesel"/>
    <n v="1.0064E-3"/>
  </r>
  <r>
    <d v="2023-03-01T00:00:00"/>
    <s v="S024503"/>
    <x v="114"/>
    <s v="PO132707"/>
    <s v="GRN183610"/>
    <n v="101022343"/>
    <s v="FOCUS SLAVE UNIT FULL ASSEMBLY"/>
    <s v="Saint Neots PE19 8YP"/>
    <n v="272"/>
    <x v="2"/>
    <s v="Diesel"/>
    <n v="1.0064E-3"/>
  </r>
  <r>
    <d v="2023-03-01T00:00:00"/>
    <s v="S024503"/>
    <x v="114"/>
    <s v="PO142210"/>
    <s v="GRN183789"/>
    <n v="101048066"/>
    <s v="DAB PCA ONLY ND-DDC-VX TOP 32CH"/>
    <s v="Saint Neots PE19 8YP"/>
    <n v="272"/>
    <x v="2"/>
    <s v="Diesel"/>
    <n v="1.0064E-3"/>
  </r>
  <r>
    <d v="2023-03-01T00:00:00"/>
    <s v="S024503"/>
    <x v="114"/>
    <s v="PO142821"/>
    <s v="GRN183930"/>
    <n v="101045791"/>
    <s v="M60 BX ELECTRONICS PANEL ASSEMBLY (ALLEN BRADLEY)"/>
    <s v="Saint Neots PE19 8YP"/>
    <n v="272"/>
    <x v="2"/>
    <s v="Diesel"/>
    <n v="1.0064E-3"/>
  </r>
  <r>
    <d v="2023-03-01T00:00:00"/>
    <s v="S024503"/>
    <x v="114"/>
    <s v="PO142101"/>
    <s v="GRN183988"/>
    <s v="332-2000-1"/>
    <s v="PCA PMT INTERFACE TDTX"/>
    <s v="Saint Neots PE19 8YP"/>
    <n v="272"/>
    <x v="2"/>
    <s v="Diesel"/>
    <n v="1.0064E-3"/>
  </r>
  <r>
    <d v="2023-10-01T00:00:00"/>
    <s v="S022670"/>
    <x v="26"/>
    <s v="PO148928"/>
    <s v="GRN200756"/>
    <s v="11700-5243"/>
    <s v="BOLT HEX DIN933 M20 X 2.5 X 50MM GEOMET STL"/>
    <s v="Congleton CW12 1HR"/>
    <n v="12.8"/>
    <x v="2"/>
    <s v="Diesel"/>
    <n v="4.7360000000000001E-5"/>
  </r>
  <r>
    <d v="2023-10-01T00:00:00"/>
    <s v="S022670"/>
    <x v="26"/>
    <s v="PO149386"/>
    <s v="GRN200757"/>
    <s v="11583-0384"/>
    <s v="SCREW SHCS M10X25MM LG SST"/>
    <s v="Congleton CW12 1HR"/>
    <n v="12.8"/>
    <x v="2"/>
    <s v="Diesel"/>
    <n v="4.7360000000000001E-5"/>
  </r>
  <r>
    <d v="2023-10-01T00:00:00"/>
    <s v="S022670"/>
    <x v="26"/>
    <s v="PO147835"/>
    <s v="GRN200758"/>
    <s v="11700-4139"/>
    <s v="NUT M5 FLANGE NYLOCK 18-8 SST"/>
    <s v="Congleton CW12 1HR"/>
    <n v="12.8"/>
    <x v="2"/>
    <s v="Diesel"/>
    <n v="4.7360000000000001E-5"/>
  </r>
  <r>
    <d v="2023-03-01T00:00:00"/>
    <s v="S024503"/>
    <x v="114"/>
    <s v="PO132921"/>
    <s v="GRN184307"/>
    <s v="255-2048-1"/>
    <s v="ND-DDC-WD PCBA TOP 32CH BOTTOM 32CH"/>
    <s v="Saint Neots PE19 8YP"/>
    <n v="272"/>
    <x v="2"/>
    <s v="Diesel"/>
    <n v="1.0064E-3"/>
  </r>
  <r>
    <d v="2023-10-01T00:00:00"/>
    <s v="S025431"/>
    <x v="0"/>
    <s v="PO146813"/>
    <s v="GRN200761"/>
    <n v="4300"/>
    <s v="FG GUARDIAN SHIELD AREA MONITOR GM"/>
    <s v="Boston Massachusetts"/>
    <n v="3154"/>
    <x v="0"/>
    <s v="Crude"/>
    <n v="2.5295079999999999"/>
  </r>
  <r>
    <d v="2023-10-01T00:00:00"/>
    <s v="S025431"/>
    <x v="0"/>
    <s v="PO146961"/>
    <s v="GRN200762"/>
    <n v="4300"/>
    <s v="FG GUARDIAN SHIELD AREA MONITOR GM"/>
    <s v="Boston Massachusetts"/>
    <n v="3154"/>
    <x v="0"/>
    <s v="Crude"/>
    <n v="2.5295079999999999"/>
  </r>
  <r>
    <d v="2023-10-01T00:00:00"/>
    <s v="S025431"/>
    <x v="0"/>
    <s v="PO148128"/>
    <s v="GRN200763"/>
    <n v="4300"/>
    <s v="FG GUARDIAN SHIELD AREA MONITOR GM"/>
    <s v="Boston Massachusetts"/>
    <n v="3154"/>
    <x v="0"/>
    <s v="Crude"/>
    <n v="2.5295079999999999"/>
  </r>
  <r>
    <d v="2023-10-01T00:00:00"/>
    <s v="S002239"/>
    <x v="17"/>
    <s v="PO143492"/>
    <s v="GRN198974"/>
    <n v="101022020"/>
    <s v="TCU - HV, 3.0 ton, -40 to +55 C"/>
    <s v="UT 84104"/>
    <n v="4725"/>
    <x v="4"/>
    <s v="Aviation"/>
    <n v="8.3086819200000015"/>
  </r>
  <r>
    <d v="2023-10-01T00:00:00"/>
    <s v="S000892"/>
    <x v="16"/>
    <s v="PO150215"/>
    <s v="GRN200766"/>
    <s v="11701-0133"/>
    <s v="BATTERY LITHIUM 3V CR2 EXTENDED TEMPERATURE RANGE"/>
    <s v="Stockport SK4 2JT"/>
    <n v="55"/>
    <x v="2"/>
    <s v="Diesel"/>
    <n v="2.0350000000000001E-4"/>
  </r>
  <r>
    <d v="2023-10-01T00:00:00"/>
    <s v="S002239"/>
    <x v="17"/>
    <s v="PO143492"/>
    <s v="GRN200047"/>
    <n v="101022020"/>
    <s v="TCU - HV, 3.0 ton, -40 to +55 C"/>
    <s v="UT 84104"/>
    <n v="4725"/>
    <x v="4"/>
    <s v="Aviation"/>
    <n v="8.3086819200000015"/>
  </r>
  <r>
    <d v="2023-10-01T00:00:00"/>
    <s v="S023375"/>
    <x v="13"/>
    <s v="PO150035"/>
    <s v="GRN200769"/>
    <s v="255-1220-1"/>
    <s v="XRAY TUBE 225KV METALIZED END"/>
    <s v="Boston Massachusetts"/>
    <n v="3154"/>
    <x v="0"/>
    <s v="Crude"/>
    <n v="2.5295079999999999"/>
  </r>
  <r>
    <d v="2023-10-01T00:00:00"/>
    <s v="S000892"/>
    <x v="16"/>
    <s v="PO150215"/>
    <s v="GRN200774"/>
    <n v="21203295"/>
    <s v="MAINS LEAD 3M 10A STRAIGHT C13 TO UK BS1363/A - BL"/>
    <s v="Stockport SK4 2JT"/>
    <n v="55"/>
    <x v="2"/>
    <s v="Diesel"/>
    <n v="2.0350000000000001E-4"/>
  </r>
  <r>
    <d v="2023-10-01T00:00:00"/>
    <s v="S000892"/>
    <x v="16"/>
    <s v="PO150215"/>
    <s v="GRN200775"/>
    <n v="101011726"/>
    <s v="M8 SHOCK MOUNT 120DAN MALE TO MALE NATURAL RUBBER"/>
    <s v="Stockport SK4 2JT"/>
    <n v="55"/>
    <x v="2"/>
    <s v="Diesel"/>
    <n v="2.0350000000000001E-4"/>
  </r>
  <r>
    <d v="2023-10-01T00:00:00"/>
    <s v="S000892"/>
    <x v="16"/>
    <s v="PO150215"/>
    <s v="GRN200776"/>
    <n v="21203295"/>
    <s v="MAINS LEAD 3M 10A STRAIGHT C13 TO UK BS1363/A - BL"/>
    <s v="Stockport SK4 2JT"/>
    <n v="55"/>
    <x v="2"/>
    <s v="Diesel"/>
    <n v="2.0350000000000001E-4"/>
  </r>
  <r>
    <d v="2023-10-01T00:00:00"/>
    <s v="S000892"/>
    <x v="16"/>
    <s v="PO150178"/>
    <s v="GRN200777"/>
    <n v="21201412"/>
    <s v="PATCH CORD CAT 5E FTP PVC METAL SHIELD BLACK - 2M"/>
    <s v="Stockport SK4 2JT"/>
    <n v="55"/>
    <x v="2"/>
    <s v="Diesel"/>
    <n v="2.0350000000000001E-4"/>
  </r>
  <r>
    <d v="2023-04-01T00:00:00"/>
    <s v="S024503"/>
    <x v="114"/>
    <s v="PO142821"/>
    <s v="GRN184595"/>
    <n v="101045791"/>
    <s v="M60 BX ELECTRONICS PANEL ASSEMBLY (ALLEN BRADLEY)"/>
    <s v="Saint Neots PE19 8YP"/>
    <n v="272"/>
    <x v="2"/>
    <s v="Diesel"/>
    <n v="1.0064E-3"/>
  </r>
  <r>
    <d v="2023-10-01T00:00:00"/>
    <s v="S000892"/>
    <x v="16"/>
    <s v="PO150353"/>
    <s v="GRN200779"/>
    <n v="21201413"/>
    <s v="PATCH CORD CAT 5E FTP PVC METAL SHIELD 0.5M  BLACK"/>
    <s v="Stockport SK4 2JT"/>
    <n v="55"/>
    <x v="2"/>
    <s v="Diesel"/>
    <n v="2.0350000000000001E-4"/>
  </r>
  <r>
    <d v="2023-10-01T00:00:00"/>
    <s v="S000892"/>
    <x v="16"/>
    <s v="PO150178"/>
    <s v="GRN200780"/>
    <n v="21201412"/>
    <s v="PATCH CORD CAT 5E FTP PVC METAL SHIELD BLACK - 2M"/>
    <s v="Stockport SK4 2JT"/>
    <n v="55"/>
    <x v="2"/>
    <s v="Diesel"/>
    <n v="2.0350000000000001E-4"/>
  </r>
  <r>
    <d v="2023-10-01T00:00:00"/>
    <s v="S000892"/>
    <x v="16"/>
    <s v="PO150178"/>
    <s v="GRN200783"/>
    <n v="21201412"/>
    <s v="PATCH CORD CAT 5E FTP PVC METAL SHIELD BLACK - 2M"/>
    <s v="Stockport SK4 2JT"/>
    <n v="55"/>
    <x v="2"/>
    <s v="Diesel"/>
    <n v="2.0350000000000001E-4"/>
  </r>
  <r>
    <d v="2023-10-01T00:00:00"/>
    <s v="S000892"/>
    <x v="16"/>
    <s v="PO150178"/>
    <s v="GRN200785"/>
    <s v="11548-0308"/>
    <s v="FUSE BLADE TYPE AUTOMOTIVE 15A"/>
    <s v="Stockport SK4 2JT"/>
    <n v="55"/>
    <x v="2"/>
    <s v="Diesel"/>
    <n v="2.0350000000000001E-4"/>
  </r>
  <r>
    <d v="2023-10-01T00:00:00"/>
    <s v="S001571"/>
    <x v="10"/>
    <s v="PO145199"/>
    <s v="GRN200788"/>
    <s v="11700-5287"/>
    <s v="LASER SCANNER LMS141-15100 SECURITY PRIME"/>
    <s v="St Albans AL1 5BN"/>
    <n v="298"/>
    <x v="2"/>
    <s v="Diesel"/>
    <n v="1.1026E-3"/>
  </r>
  <r>
    <d v="2023-04-01T00:00:00"/>
    <s v="S024503"/>
    <x v="114"/>
    <s v="PO134076"/>
    <s v="GRN184943"/>
    <n v="22211813"/>
    <s v="DEHUMIDIFIER PSU PCA ONLY ND DEHUMPSU AA"/>
    <s v="Saint Neots PE19 8YP"/>
    <n v="272"/>
    <x v="2"/>
    <s v="Diesel"/>
    <n v="1.0064E-3"/>
  </r>
  <r>
    <d v="2023-04-01T00:00:00"/>
    <s v="S024503"/>
    <x v="114"/>
    <s v="PO142212"/>
    <s v="GRN185104"/>
    <n v="23259802"/>
    <s v="CONCENTRATOR-EB FULL ASSEMBLY"/>
    <s v="Saint Neots PE19 8YP"/>
    <n v="272"/>
    <x v="2"/>
    <s v="Diesel"/>
    <n v="1.0064E-3"/>
  </r>
  <r>
    <d v="2023-04-01T00:00:00"/>
    <s v="S024503"/>
    <x v="114"/>
    <s v="PO142210"/>
    <s v="GRN185553"/>
    <n v="101048066"/>
    <s v="DAB PCA ONLY ND-DDC-VX TOP 32CH"/>
    <s v="Saint Neots PE19 8YP"/>
    <n v="272"/>
    <x v="2"/>
    <s v="Diesel"/>
    <n v="1.0064E-3"/>
  </r>
  <r>
    <d v="2023-04-01T00:00:00"/>
    <s v="S024503"/>
    <x v="114"/>
    <s v="PO135211"/>
    <s v="GRN185556"/>
    <n v="101034323"/>
    <s v="REFERENCE DETECTOR SUBSYSTEM"/>
    <s v="Saint Neots PE19 8YP"/>
    <n v="272"/>
    <x v="2"/>
    <s v="Diesel"/>
    <n v="1.0064E-3"/>
  </r>
  <r>
    <d v="2023-10-01T00:00:00"/>
    <s v="S001121"/>
    <x v="5"/>
    <s v="PO147688"/>
    <s v="GRN200805"/>
    <n v="50205993"/>
    <s v="1492 JUMPER BARS CJR NO COVER 8 3 POLE BLACK"/>
    <s v="Salford M5 4BE"/>
    <n v="103.6"/>
    <x v="2"/>
    <s v="Diesel"/>
    <n v="3.8331999999999998E-4"/>
  </r>
  <r>
    <d v="2023-10-01T00:00:00"/>
    <s v="S023413"/>
    <x v="15"/>
    <s v="PO142237"/>
    <s v="GRN200807"/>
    <n v="42203630"/>
    <s v="VISY IRIS CONTAINER OCR SOFTWARE"/>
    <s v="33100 Tampere, Finland"/>
    <n v="3916"/>
    <x v="2"/>
    <s v="Diesel"/>
    <n v="3.9815929999999999E-2"/>
  </r>
  <r>
    <d v="2023-04-01T00:00:00"/>
    <s v="S024503"/>
    <x v="114"/>
    <s v="PO135858"/>
    <s v="GRN185558"/>
    <n v="101034323"/>
    <s v="REFERENCE DETECTOR SUBSYSTEM"/>
    <s v="Saint Neots PE19 8YP"/>
    <n v="272"/>
    <x v="2"/>
    <s v="Diesel"/>
    <n v="1.0064E-3"/>
  </r>
  <r>
    <d v="2023-10-01T00:00:00"/>
    <s v="S001121"/>
    <x v="5"/>
    <s v="PO147946"/>
    <s v="GRN200811"/>
    <n v="50205993"/>
    <s v="1492 JUMPER BARS CJR NO COVER 8 3 POLE BLACK"/>
    <s v="Salford M5 4BE"/>
    <n v="103.6"/>
    <x v="2"/>
    <s v="Diesel"/>
    <n v="3.8331999999999998E-4"/>
  </r>
  <r>
    <d v="2023-10-01T00:00:00"/>
    <s v="S001121"/>
    <x v="5"/>
    <s v="PO146484"/>
    <s v="GRN200817"/>
    <n v="50205993"/>
    <s v="1492 JUMPER BARS CJR NO COVER 8 3 POLE BLACK"/>
    <s v="Salford M5 4BE"/>
    <n v="103.6"/>
    <x v="2"/>
    <s v="Diesel"/>
    <n v="3.8331999999999998E-4"/>
  </r>
  <r>
    <d v="2023-04-01T00:00:00"/>
    <s v="S024503"/>
    <x v="114"/>
    <s v="PO142210"/>
    <s v="GRN185637"/>
    <n v="101048066"/>
    <s v="DAB PCA ONLY ND-DDC-VX TOP 32CH"/>
    <s v="Saint Neots PE19 8YP"/>
    <n v="272"/>
    <x v="2"/>
    <s v="Diesel"/>
    <n v="1.0064E-3"/>
  </r>
  <r>
    <d v="2023-04-01T00:00:00"/>
    <s v="S024503"/>
    <x v="114"/>
    <s v="PO134074"/>
    <s v="GRN185960"/>
    <n v="101048066"/>
    <s v="DAB PCA ONLY ND-DDC-VX TOP 32CH"/>
    <s v="Saint Neots PE19 8YP"/>
    <n v="272"/>
    <x v="2"/>
    <s v="Diesel"/>
    <n v="1.0064E-3"/>
  </r>
  <r>
    <d v="2023-10-01T00:00:00"/>
    <s v="S025431"/>
    <x v="0"/>
    <s v="PO149116"/>
    <s v="GRN200825"/>
    <s v="11700-2170"/>
    <s v="3/8 TUBE X 1/4 NPT MALE PTC 90DEG SWIVEL ADAPTER"/>
    <s v="Boston Massachusetts"/>
    <n v="3154"/>
    <x v="0"/>
    <s v="Crude"/>
    <n v="1.0118031999999999E-2"/>
  </r>
  <r>
    <d v="2023-10-01T00:00:00"/>
    <s v="S022670"/>
    <x v="26"/>
    <s v="PO149386"/>
    <s v="GRN200829"/>
    <n v="85212336"/>
    <s v="M24 X 180 R-XPT THROUGHBOLT"/>
    <s v="Congleton CW12 1HR"/>
    <n v="12.8"/>
    <x v="2"/>
    <s v="Diesel"/>
    <n v="4.7360000000000001E-5"/>
  </r>
  <r>
    <d v="2023-10-01T00:00:00"/>
    <s v="S023274"/>
    <x v="54"/>
    <s v="PO149784"/>
    <s v="GRN200832"/>
    <n v="4245279"/>
    <s v="7&quot;COLOUR INDUSTRIAL REAR VIEW REVERSING CAMERA SYS"/>
    <s v="Wolverhampton WV10 7ED"/>
    <n v="70.400000000000006"/>
    <x v="2"/>
    <s v="Diesel"/>
    <n v="2.6048000000000005E-4"/>
  </r>
  <r>
    <d v="2023-04-01T00:00:00"/>
    <s v="S024503"/>
    <x v="114"/>
    <s v="PO142210"/>
    <s v="GRN186149"/>
    <n v="101048066"/>
    <s v="DAB PCA ONLY ND-DDC-VX TOP 32CH"/>
    <s v="Saint Neots PE19 8YP"/>
    <n v="272"/>
    <x v="2"/>
    <s v="Diesel"/>
    <n v="1.0064E-3"/>
  </r>
  <r>
    <d v="2023-04-01T00:00:00"/>
    <s v="S024503"/>
    <x v="114"/>
    <s v="PO134078"/>
    <s v="GRN186152"/>
    <n v="101022343"/>
    <s v="FOCUS SLAVE UNIT FULL ASSEMBLY"/>
    <s v="Saint Neots PE19 8YP"/>
    <n v="272"/>
    <x v="2"/>
    <s v="Diesel"/>
    <n v="1.0064E-3"/>
  </r>
  <r>
    <d v="2023-04-01T00:00:00"/>
    <s v="S024503"/>
    <x v="114"/>
    <s v="PO142212"/>
    <s v="GRN186307"/>
    <n v="23259802"/>
    <s v="CONCENTRATOR-EB FULL ASSEMBLY"/>
    <s v="Saint Neots PE19 8YP"/>
    <n v="272"/>
    <x v="2"/>
    <s v="Diesel"/>
    <n v="1.0064E-3"/>
  </r>
  <r>
    <d v="2023-10-01T00:00:00"/>
    <s v="S025431"/>
    <x v="0"/>
    <s v="PO150153"/>
    <s v="GRN200839"/>
    <s v="11700-1230"/>
    <s v="FILTER INLINE HIGH PRESSURE 5 MICRON"/>
    <s v="Boston Massachusetts"/>
    <n v="3154"/>
    <x v="0"/>
    <s v="Crude"/>
    <n v="1.0118031999999999E-2"/>
  </r>
  <r>
    <d v="2023-04-01T00:00:00"/>
    <s v="S024503"/>
    <x v="114"/>
    <s v="PO142210"/>
    <s v="GRN186386"/>
    <n v="101048066"/>
    <s v="DAB PCA ONLY ND-DDC-VX TOP 32CH"/>
    <s v="Saint Neots PE19 8YP"/>
    <n v="272"/>
    <x v="2"/>
    <s v="Diesel"/>
    <n v="1.0064E-3"/>
  </r>
  <r>
    <d v="2023-05-01T00:00:00"/>
    <s v="S024503"/>
    <x v="114"/>
    <s v="PO142821"/>
    <s v="GRN187375"/>
    <n v="101045791"/>
    <s v="M60 BX ELECTRONICS PANEL ASSEMBLY (ALLEN BRADLEY)"/>
    <s v="Saint Neots PE19 8YP"/>
    <n v="272"/>
    <x v="2"/>
    <s v="Diesel"/>
    <n v="1.0064E-3"/>
  </r>
  <r>
    <d v="2023-05-01T00:00:00"/>
    <s v="S024503"/>
    <x v="114"/>
    <s v="PO134074"/>
    <s v="GRN188069"/>
    <n v="101048066"/>
    <s v="DAB PCA ONLY ND-DDC-VX TOP 32CH"/>
    <s v="Saint Neots PE19 8YP"/>
    <n v="272"/>
    <x v="2"/>
    <s v="Diesel"/>
    <n v="1.0064E-3"/>
  </r>
  <r>
    <d v="2023-05-01T00:00:00"/>
    <s v="S024503"/>
    <x v="114"/>
    <s v="PO144820"/>
    <s v="GRN188141"/>
    <n v="101034323"/>
    <s v="REFERENCE DETECTOR SUBSYSTEM"/>
    <s v="Saint Neots PE19 8YP"/>
    <n v="272"/>
    <x v="2"/>
    <s v="Diesel"/>
    <n v="1.0064E-3"/>
  </r>
  <r>
    <d v="2023-05-01T00:00:00"/>
    <s v="S024503"/>
    <x v="114"/>
    <s v="PO142212"/>
    <s v="GRN188143"/>
    <n v="23259802"/>
    <s v="CONCENTRATOR-EB FULL ASSEMBLY"/>
    <s v="Saint Neots PE19 8YP"/>
    <n v="272"/>
    <x v="2"/>
    <s v="Diesel"/>
    <n v="1.0064E-3"/>
  </r>
  <r>
    <d v="2023-05-01T00:00:00"/>
    <s v="S024503"/>
    <x v="114"/>
    <s v="PO132921"/>
    <s v="GRN188274"/>
    <s v="255-2048-1"/>
    <s v="ND-DDC-WD PCBA TOP 32CH BOTTOM 32CH"/>
    <s v="Saint Neots PE19 8YP"/>
    <n v="272"/>
    <x v="2"/>
    <s v="Diesel"/>
    <n v="1.0064E-3"/>
  </r>
  <r>
    <d v="2023-11-01T00:00:00"/>
    <s v="S024622"/>
    <x v="111"/>
    <s v="PO140932"/>
    <s v="GRN203080"/>
    <n v="42205927"/>
    <s v="DRIVERLESS STEERING MODE INCLUDING POWERSTEERING"/>
    <s v="2491 BA Den Haag"/>
    <n v="753"/>
    <x v="3"/>
    <s v="Diesel"/>
    <n v="0.76561274999999995"/>
  </r>
  <r>
    <d v="2023-08-01T00:00:00"/>
    <s v="S026929"/>
    <x v="115"/>
    <s v="PO144553"/>
    <s v="GRN194762"/>
    <s v="340-1012-1"/>
    <s v="WELDMENT LINAC SUPPORT STRUCTURE"/>
    <s v="Oldham OL4 1LA"/>
    <n v="80.400000000000006"/>
    <x v="3"/>
    <s v="Diesel"/>
    <n v="8.1746700000000005E-2"/>
  </r>
  <r>
    <d v="2023-05-01T00:00:00"/>
    <s v="S024503"/>
    <x v="114"/>
    <s v="PO142210"/>
    <s v="GRN188308"/>
    <n v="101048066"/>
    <s v="DAB PCA ONLY ND-DDC-VX TOP 32CH"/>
    <s v="Saint Neots PE19 8YP"/>
    <n v="272"/>
    <x v="2"/>
    <s v="Diesel"/>
    <n v="1.0064E-3"/>
  </r>
  <r>
    <d v="2023-05-01T00:00:00"/>
    <s v="S024503"/>
    <x v="114"/>
    <s v="PO142210"/>
    <s v="GRN188327"/>
    <n v="101048066"/>
    <s v="DAB PCA ONLY ND-DDC-VX TOP 32CH"/>
    <s v="Saint Neots PE19 8YP"/>
    <n v="272"/>
    <x v="2"/>
    <s v="Diesel"/>
    <n v="1.0064E-3"/>
  </r>
  <r>
    <d v="2023-06-01T00:00:00"/>
    <s v="S024503"/>
    <x v="114"/>
    <s v="PO134076"/>
    <s v="GRN188546"/>
    <n v="22211813"/>
    <s v="DEHUMIDIFIER PSU PCA ONLY ND DEHUMPSU AA"/>
    <s v="Saint Neots PE19 8YP"/>
    <n v="272"/>
    <x v="2"/>
    <s v="Diesel"/>
    <n v="1.0064E-3"/>
  </r>
  <r>
    <d v="2023-06-01T00:00:00"/>
    <s v="S024503"/>
    <x v="114"/>
    <s v="PO135004"/>
    <s v="GRN188555"/>
    <s v="255-2049-1"/>
    <s v="ND-DDC-QD TOP 48 BOTTOM 16 PCB ASSEMBLY"/>
    <s v="Saint Neots PE19 8YP"/>
    <n v="272"/>
    <x v="2"/>
    <s v="Diesel"/>
    <n v="1.0064E-3"/>
  </r>
  <r>
    <d v="2023-06-01T00:00:00"/>
    <s v="S024503"/>
    <x v="114"/>
    <s v="PO140001"/>
    <s v="GRN188558"/>
    <s v="255-2049-1"/>
    <s v="ND-DDC-QD TOP 48 BOTTOM 16 PCB ASSEMBLY"/>
    <s v="Saint Neots PE19 8YP"/>
    <n v="272"/>
    <x v="2"/>
    <s v="Diesel"/>
    <n v="1.0064E-3"/>
  </r>
  <r>
    <d v="2023-06-01T00:00:00"/>
    <s v="S024503"/>
    <x v="114"/>
    <s v="PO140686"/>
    <s v="GRN188560"/>
    <s v="255-2049-1"/>
    <s v="ND-DDC-QD TOP 48 BOTTOM 16 PCB ASSEMBLY"/>
    <s v="Saint Neots PE19 8YP"/>
    <n v="272"/>
    <x v="2"/>
    <s v="Diesel"/>
    <n v="1.0064E-3"/>
  </r>
  <r>
    <d v="2023-06-01T00:00:00"/>
    <s v="S024503"/>
    <x v="114"/>
    <s v="PO144820"/>
    <s v="GRN188719"/>
    <n v="101034323"/>
    <s v="REFERENCE DETECTOR SUBSYSTEM"/>
    <s v="Saint Neots PE19 8YP"/>
    <n v="272"/>
    <x v="2"/>
    <s v="Diesel"/>
    <n v="1.0064E-3"/>
  </r>
  <r>
    <d v="2023-11-01T00:00:00"/>
    <s v="S025431"/>
    <x v="0"/>
    <s v="PO148935"/>
    <s v="GRN200890"/>
    <s v="331-1959-1"/>
    <s v="SERVO DRIVE PROGRAMMED SOURCE ASSY"/>
    <s v="Boston Massachusetts"/>
    <n v="3154"/>
    <x v="0"/>
    <s v="Crude"/>
    <n v="2.5295079999999999"/>
  </r>
  <r>
    <d v="2023-06-01T00:00:00"/>
    <s v="S024503"/>
    <x v="114"/>
    <s v="PO142212"/>
    <s v="GRN188723"/>
    <n v="23259802"/>
    <s v="CONCENTRATOR-EB FULL ASSEMBLY"/>
    <s v="Saint Neots PE19 8YP"/>
    <n v="272"/>
    <x v="2"/>
    <s v="Diesel"/>
    <n v="1.0064E-3"/>
  </r>
  <r>
    <d v="2023-06-01T00:00:00"/>
    <s v="S024503"/>
    <x v="114"/>
    <s v="PO142511"/>
    <s v="GRN189035"/>
    <s v="255-2049-1"/>
    <s v="ND-DDC-QD TOP 48 BOTTOM 16 PCB ASSEMBLY"/>
    <s v="Saint Neots PE19 8YP"/>
    <n v="272"/>
    <x v="2"/>
    <s v="Diesel"/>
    <n v="1.0064E-3"/>
  </r>
  <r>
    <d v="2023-06-01T00:00:00"/>
    <s v="S024503"/>
    <x v="114"/>
    <s v="PO133472"/>
    <s v="GRN189052"/>
    <s v="255-2048-1"/>
    <s v="ND-DDC-WD PCBA TOP 32CH BOTTOM 32CH"/>
    <s v="Saint Neots PE19 8YP"/>
    <n v="272"/>
    <x v="2"/>
    <s v="Diesel"/>
    <n v="1.0064E-3"/>
  </r>
  <r>
    <d v="2023-06-01T00:00:00"/>
    <s v="S024503"/>
    <x v="114"/>
    <s v="PO132921"/>
    <s v="GRN189055"/>
    <s v="255-2048-1"/>
    <s v="ND-DDC-WD PCBA TOP 32CH BOTTOM 32CH"/>
    <s v="Saint Neots PE19 8YP"/>
    <n v="272"/>
    <x v="2"/>
    <s v="Diesel"/>
    <n v="1.0064E-3"/>
  </r>
  <r>
    <d v="2023-06-01T00:00:00"/>
    <s v="S024503"/>
    <x v="114"/>
    <s v="PO142210"/>
    <s v="GRN189065"/>
    <n v="101048066"/>
    <s v="DAB PCA ONLY ND-DDC-VX TOP 32CH"/>
    <s v="Saint Neots PE19 8YP"/>
    <n v="272"/>
    <x v="2"/>
    <s v="Diesel"/>
    <n v="1.0064E-3"/>
  </r>
  <r>
    <d v="2023-06-01T00:00:00"/>
    <s v="S024503"/>
    <x v="114"/>
    <s v="PO142101"/>
    <s v="GRN189109"/>
    <n v="101046112"/>
    <s v="B.X. DETECTOR P.M.T. R.F. SEAL"/>
    <s v="Saint Neots PE19 8YP"/>
    <n v="272"/>
    <x v="2"/>
    <s v="Diesel"/>
    <n v="1.0064E-3"/>
  </r>
  <r>
    <d v="2023-06-01T00:00:00"/>
    <s v="S024503"/>
    <x v="114"/>
    <s v="PO142924"/>
    <s v="GRN189229"/>
    <n v="101047199"/>
    <s v="ND-PMTPREAMP-AC - PCBA ONLY"/>
    <s v="Saint Neots PE19 8YP"/>
    <n v="272"/>
    <x v="2"/>
    <s v="Diesel"/>
    <n v="1.0064E-3"/>
  </r>
  <r>
    <d v="2023-06-01T00:00:00"/>
    <s v="S024503"/>
    <x v="114"/>
    <s v="PO140458"/>
    <s v="GRN189230"/>
    <n v="42207077"/>
    <s v="RFLX_IDU (A) REFLEXION INTERGRATED DETECTOR UNIT"/>
    <s v="Saint Neots PE19 8YP"/>
    <n v="272"/>
    <x v="2"/>
    <s v="Diesel"/>
    <n v="1.0064E-3"/>
  </r>
  <r>
    <d v="2023-06-01T00:00:00"/>
    <s v="S024503"/>
    <x v="114"/>
    <s v="PO144726"/>
    <s v="GRN189313"/>
    <n v="22208676"/>
    <s v="ND-RDET-ACT2: REFERENCE DETECTOR 2: ASSEMBLED PCB"/>
    <s v="Saint Neots PE19 8YP"/>
    <n v="272"/>
    <x v="2"/>
    <s v="Diesel"/>
    <n v="1.0064E-3"/>
  </r>
  <r>
    <d v="2023-06-01T00:00:00"/>
    <s v="S024503"/>
    <x v="114"/>
    <s v="PO142212"/>
    <s v="GRN189327"/>
    <n v="23259802"/>
    <s v="CONCENTRATOR-EB FULL ASSEMBLY"/>
    <s v="Saint Neots PE19 8YP"/>
    <n v="272"/>
    <x v="2"/>
    <s v="Diesel"/>
    <n v="1.0064E-3"/>
  </r>
  <r>
    <d v="2023-06-01T00:00:00"/>
    <s v="S024503"/>
    <x v="114"/>
    <s v="PO142210"/>
    <s v="GRN189791"/>
    <n v="101048066"/>
    <s v="DAB PCA ONLY ND-DDC-VX TOP 32CH"/>
    <s v="Saint Neots PE19 8YP"/>
    <n v="272"/>
    <x v="2"/>
    <s v="Diesel"/>
    <n v="1.0064E-3"/>
  </r>
  <r>
    <d v="2023-06-01T00:00:00"/>
    <s v="S024503"/>
    <x v="114"/>
    <s v="PO134074"/>
    <s v="GRN189798"/>
    <n v="101048066"/>
    <s v="DAB PCA ONLY ND-DDC-VX TOP 32CH"/>
    <s v="Saint Neots PE19 8YP"/>
    <n v="272"/>
    <x v="2"/>
    <s v="Diesel"/>
    <n v="1.0064E-3"/>
  </r>
  <r>
    <d v="2023-06-01T00:00:00"/>
    <s v="S024503"/>
    <x v="114"/>
    <s v="PO144820"/>
    <s v="GRN189799"/>
    <n v="101034323"/>
    <s v="REFERENCE DETECTOR SUBSYSTEM"/>
    <s v="Saint Neots PE19 8YP"/>
    <n v="272"/>
    <x v="2"/>
    <s v="Diesel"/>
    <n v="1.0064E-3"/>
  </r>
  <r>
    <d v="2023-06-01T00:00:00"/>
    <s v="S024503"/>
    <x v="114"/>
    <s v="PO142212"/>
    <s v="GRN190397"/>
    <n v="23259802"/>
    <s v="CONCENTRATOR-EB FULL ASSEMBLY"/>
    <s v="Saint Neots PE19 8YP"/>
    <n v="272"/>
    <x v="2"/>
    <s v="Diesel"/>
    <n v="1.0064E-3"/>
  </r>
  <r>
    <d v="2023-11-01T00:00:00"/>
    <s v="S023284"/>
    <x v="19"/>
    <s v="PO149961"/>
    <s v="GRN200914"/>
    <s v="11700-5639"/>
    <s v="ETHERNET SWTICH INDUSTRIAL POEW/ 5 RJ45 PORTS"/>
    <s v="Leicester LE19 2DT"/>
    <n v="144"/>
    <x v="1"/>
    <s v="Diesel"/>
    <n v="5.3280000000000001E-2"/>
  </r>
  <r>
    <d v="2023-06-01T00:00:00"/>
    <s v="S024503"/>
    <x v="114"/>
    <s v="PO144817"/>
    <s v="GRN190399"/>
    <n v="23259802"/>
    <s v="CONCENTRATOR-EB FULL ASSEMBLY"/>
    <s v="Saint Neots PE19 8YP"/>
    <n v="272"/>
    <x v="2"/>
    <s v="Diesel"/>
    <n v="1.0064E-3"/>
  </r>
  <r>
    <d v="2023-11-01T00:00:00"/>
    <s v="S023284"/>
    <x v="19"/>
    <s v="PO143578"/>
    <s v="GRN200918"/>
    <s v="356-1249-1"/>
    <s v="STAINLESS STEEL BEACON BOX W/MOXA"/>
    <s v="Leicester LE19 2DT"/>
    <n v="144"/>
    <x v="1"/>
    <s v="Diesel"/>
    <n v="5.3280000000000001E-2"/>
  </r>
  <r>
    <d v="2023-11-01T00:00:00"/>
    <s v="S023284"/>
    <x v="19"/>
    <s v="PO138725"/>
    <s v="GRN200919"/>
    <s v="340-1011-1"/>
    <s v="SITE CONFIGURABLE ENCLOSURE WITH AC"/>
    <s v="Leicester LE19 2DT"/>
    <n v="144"/>
    <x v="1"/>
    <s v="Diesel"/>
    <n v="5.3280000000000001E-2"/>
  </r>
  <r>
    <d v="2023-11-01T00:00:00"/>
    <s v="S023284"/>
    <x v="19"/>
    <s v="PO147445"/>
    <s v="GRN200920"/>
    <n v="101032710"/>
    <s v="SUSPENSION LOCK JUNCTION BOX"/>
    <s v="Leicester LE19 2DT"/>
    <n v="144"/>
    <x v="1"/>
    <s v="Diesel"/>
    <n v="5.3280000000000001E-2"/>
  </r>
  <r>
    <d v="2023-11-01T00:00:00"/>
    <s v="S023284"/>
    <x v="19"/>
    <s v="PO146252"/>
    <s v="GRN200921"/>
    <n v="101032710"/>
    <s v="SUSPENSION LOCK JUNCTION BOX"/>
    <s v="Leicester LE19 2DT"/>
    <n v="144"/>
    <x v="1"/>
    <s v="Diesel"/>
    <n v="5.3280000000000001E-2"/>
  </r>
  <r>
    <d v="2023-11-01T00:00:00"/>
    <s v="S023284"/>
    <x v="19"/>
    <s v="PO148093"/>
    <s v="GRN200922"/>
    <s v="356-1231-1"/>
    <s v="GUARDIAN SHIELD POWER SUPPLY CABLE ASSEMBLY"/>
    <s v="Leicester LE19 2DT"/>
    <n v="144"/>
    <x v="1"/>
    <s v="Diesel"/>
    <n v="5.3280000000000001E-2"/>
  </r>
  <r>
    <d v="2023-11-01T00:00:00"/>
    <s v="S023284"/>
    <x v="19"/>
    <s v="PO147139"/>
    <s v="GRN200923"/>
    <s v="356-1231-1"/>
    <s v="GUARDIAN SHIELD POWER SUPPLY CABLE ASSEMBLY"/>
    <s v="Leicester LE19 2DT"/>
    <n v="144"/>
    <x v="1"/>
    <s v="Diesel"/>
    <n v="5.3280000000000001E-2"/>
  </r>
  <r>
    <d v="2023-11-01T00:00:00"/>
    <s v="S023284"/>
    <x v="19"/>
    <s v="PO146885"/>
    <s v="GRN200924"/>
    <n v="101049027"/>
    <s v="SITE POWER DISTRIBUTION BOARD"/>
    <s v="Leicester LE19 2DT"/>
    <n v="144"/>
    <x v="1"/>
    <s v="Diesel"/>
    <n v="5.3280000000000001E-2"/>
  </r>
  <r>
    <d v="2023-11-01T00:00:00"/>
    <s v="S025033"/>
    <x v="23"/>
    <s v="PO142817"/>
    <s v="GRN200926"/>
    <n v="101047544"/>
    <s v="10&quot; 54 WATT LED LIGHT BAR WITH DT CONNECTOR"/>
    <s v="Nantwich CW5 6DX"/>
    <n v="44.6"/>
    <x v="2"/>
    <s v="Diesel"/>
    <n v="1.6501999999999999E-4"/>
  </r>
  <r>
    <d v="2023-07-01T00:00:00"/>
    <s v="S024503"/>
    <x v="114"/>
    <s v="PO142511"/>
    <s v="GRN191199"/>
    <s v="255-2049-1"/>
    <s v="ND-DDC-QD TOP 48 BOTTOM 16 PCB ASSEMBLY"/>
    <s v="Saint Neots PE19 8YP"/>
    <n v="272"/>
    <x v="2"/>
    <s v="Diesel"/>
    <n v="1.0064E-3"/>
  </r>
  <r>
    <d v="2023-07-01T00:00:00"/>
    <s v="S024503"/>
    <x v="114"/>
    <s v="PO142210"/>
    <s v="GRN191209"/>
    <n v="101048066"/>
    <s v="DAB PCA ONLY ND-DDC-VX TOP 32CH"/>
    <s v="Saint Neots PE19 8YP"/>
    <n v="272"/>
    <x v="2"/>
    <s v="Diesel"/>
    <n v="1.0064E-3"/>
  </r>
  <r>
    <d v="2023-07-01T00:00:00"/>
    <s v="S024503"/>
    <x v="114"/>
    <s v="PO134076"/>
    <s v="GRN191246"/>
    <n v="22211813"/>
    <s v="DEHUMIDIFIER PSU PCA ONLY ND DEHUMPSU AA"/>
    <s v="Saint Neots PE19 8YP"/>
    <n v="272"/>
    <x v="2"/>
    <s v="Diesel"/>
    <n v="1.0064E-3"/>
  </r>
  <r>
    <d v="2023-07-01T00:00:00"/>
    <s v="S024503"/>
    <x v="114"/>
    <s v="PO142210"/>
    <s v="GRN191249"/>
    <n v="101048066"/>
    <s v="DAB PCA ONLY ND-DDC-VX TOP 32CH"/>
    <s v="Saint Neots PE19 8YP"/>
    <n v="272"/>
    <x v="2"/>
    <s v="Diesel"/>
    <n v="1.0064E-3"/>
  </r>
  <r>
    <d v="2023-07-01T00:00:00"/>
    <s v="S024503"/>
    <x v="114"/>
    <s v="PO142210"/>
    <s v="GRN191386"/>
    <n v="101048066"/>
    <s v="DAB PCA ONLY ND-DDC-VX TOP 32CH"/>
    <s v="Saint Neots PE19 8YP"/>
    <n v="272"/>
    <x v="2"/>
    <s v="Diesel"/>
    <n v="1.0064E-3"/>
  </r>
  <r>
    <d v="2023-07-01T00:00:00"/>
    <s v="S024503"/>
    <x v="114"/>
    <s v="PO136646"/>
    <s v="GRN191419"/>
    <n v="57256952"/>
    <s v="UNIVERSAL DAB MOUNTING BKT BRACE 36.3mm LONG"/>
    <s v="Saint Neots PE19 8YP"/>
    <n v="272"/>
    <x v="2"/>
    <s v="Diesel"/>
    <n v="1.0064E-3"/>
  </r>
  <r>
    <d v="2023-11-01T00:00:00"/>
    <s v="S023284"/>
    <x v="19"/>
    <s v="PO147654"/>
    <s v="GRN200951"/>
    <s v="363-1134-1"/>
    <s v="ACTUATOR JUNCTION BOXES"/>
    <s v="Leicester LE19 2DT"/>
    <n v="144"/>
    <x v="1"/>
    <s v="Diesel"/>
    <n v="5.3280000000000001E-2"/>
  </r>
  <r>
    <d v="2023-11-01T00:00:00"/>
    <s v="S023284"/>
    <x v="19"/>
    <s v="PO148093"/>
    <s v="GRN200952"/>
    <s v="363-1134-1"/>
    <s v="ACTUATOR JUNCTION BOXES"/>
    <s v="Leicester LE19 2DT"/>
    <n v="144"/>
    <x v="1"/>
    <s v="Diesel"/>
    <n v="5.3280000000000001E-2"/>
  </r>
  <r>
    <d v="2023-11-01T00:00:00"/>
    <s v="S023284"/>
    <x v="19"/>
    <s v="PO147509"/>
    <s v="GRN200954"/>
    <s v="356-1249-1"/>
    <s v="STAINLESS STEEL BEACON BOX W/MOXA"/>
    <s v="Leicester LE19 2DT"/>
    <n v="144"/>
    <x v="1"/>
    <s v="Diesel"/>
    <n v="5.3280000000000001E-2"/>
  </r>
  <r>
    <d v="2023-07-01T00:00:00"/>
    <s v="S024503"/>
    <x v="114"/>
    <s v="PO142210"/>
    <s v="GRN191500"/>
    <n v="101048066"/>
    <s v="DAB PCA ONLY ND-DDC-VX TOP 32CH"/>
    <s v="Saint Neots PE19 8YP"/>
    <n v="272"/>
    <x v="2"/>
    <s v="Diesel"/>
    <n v="1.0064E-3"/>
  </r>
  <r>
    <d v="2023-11-01T00:00:00"/>
    <s v="S023284"/>
    <x v="19"/>
    <s v="PO147444"/>
    <s v="GRN200961"/>
    <n v="101036339"/>
    <s v="CONTROL PENDANT ASSEMBLY"/>
    <s v="Leicester LE19 2DT"/>
    <n v="144"/>
    <x v="1"/>
    <s v="Diesel"/>
    <n v="5.3280000000000001E-2"/>
  </r>
  <r>
    <d v="2023-07-01T00:00:00"/>
    <s v="S024503"/>
    <x v="114"/>
    <s v="PO142210"/>
    <s v="GRN191562"/>
    <n v="101048066"/>
    <s v="DAB PCA ONLY ND-DDC-VX TOP 32CH"/>
    <s v="Saint Neots PE19 8YP"/>
    <n v="272"/>
    <x v="2"/>
    <s v="Diesel"/>
    <n v="1.0064E-3"/>
  </r>
  <r>
    <d v="2023-07-01T00:00:00"/>
    <s v="S024503"/>
    <x v="114"/>
    <s v="PO141621"/>
    <s v="GRN191567"/>
    <s v="331-2004-1"/>
    <s v="PCB ASSY TSB INTFC BD"/>
    <s v="Saint Neots PE19 8YP"/>
    <n v="272"/>
    <x v="2"/>
    <s v="Diesel"/>
    <n v="1.0064E-3"/>
  </r>
  <r>
    <d v="2023-07-01T00:00:00"/>
    <s v="S024503"/>
    <x v="114"/>
    <s v="PO144820"/>
    <s v="GRN191582"/>
    <n v="101034323"/>
    <s v="REFERENCE DETECTOR SUBSYSTEM"/>
    <s v="Saint Neots PE19 8YP"/>
    <n v="272"/>
    <x v="2"/>
    <s v="Diesel"/>
    <n v="1.0064E-3"/>
  </r>
  <r>
    <d v="2023-07-01T00:00:00"/>
    <s v="S024503"/>
    <x v="114"/>
    <s v="PO144818"/>
    <s v="GRN192687"/>
    <n v="101048066"/>
    <s v="DAB PCA ONLY ND-DDC-VX TOP 32CH"/>
    <s v="Saint Neots PE19 8YP"/>
    <n v="272"/>
    <x v="2"/>
    <s v="Diesel"/>
    <n v="1.0064E-3"/>
  </r>
  <r>
    <d v="2023-07-01T00:00:00"/>
    <s v="S024503"/>
    <x v="114"/>
    <s v="PO144818"/>
    <s v="GRN192689"/>
    <n v="101048066"/>
    <s v="DAB PCA ONLY ND-DDC-VX TOP 32CH"/>
    <s v="Saint Neots PE19 8YP"/>
    <n v="272"/>
    <x v="2"/>
    <s v="Diesel"/>
    <n v="1.0064E-3"/>
  </r>
  <r>
    <d v="2023-11-01T00:00:00"/>
    <s v="S001571"/>
    <x v="10"/>
    <s v="PO149821"/>
    <s v="GRN200968"/>
    <n v="57205719"/>
    <s v="MOUNTING KIT 1"/>
    <s v="St Albans AL1 5BN"/>
    <n v="298"/>
    <x v="2"/>
    <s v="Diesel"/>
    <n v="1.1026E-3"/>
  </r>
  <r>
    <d v="2023-07-01T00:00:00"/>
    <s v="S024503"/>
    <x v="114"/>
    <s v="PO144818"/>
    <s v="GRN192692"/>
    <n v="101048066"/>
    <s v="DAB PCA ONLY ND-DDC-VX TOP 32CH"/>
    <s v="Saint Neots PE19 8YP"/>
    <n v="272"/>
    <x v="2"/>
    <s v="Diesel"/>
    <n v="1.0064E-3"/>
  </r>
  <r>
    <d v="2023-11-01T00:00:00"/>
    <s v="S023375"/>
    <x v="13"/>
    <s v="PO142071"/>
    <s v="GRN200972"/>
    <n v="101028765"/>
    <s v="HV CABLE R24SL - R28SL 2MCOMET - P3/250-R24RASL-R"/>
    <s v="Boston Massachusetts"/>
    <n v="3154"/>
    <x v="0"/>
    <s v="Crude"/>
    <n v="2.5295079999999999"/>
  </r>
  <r>
    <d v="2023-07-01T00:00:00"/>
    <s v="S024503"/>
    <x v="114"/>
    <s v="PO144818"/>
    <s v="GRN192696"/>
    <n v="101048066"/>
    <s v="DAB PCA ONLY ND-DDC-VX TOP 32CH"/>
    <s v="Saint Neots PE19 8YP"/>
    <n v="272"/>
    <x v="2"/>
    <s v="Diesel"/>
    <n v="1.0064E-3"/>
  </r>
  <r>
    <d v="2023-07-01T00:00:00"/>
    <s v="S024503"/>
    <x v="114"/>
    <s v="PO144818"/>
    <s v="GRN192697"/>
    <n v="101048066"/>
    <s v="DAB PCA ONLY ND-DDC-VX TOP 32CH"/>
    <s v="Saint Neots PE19 8YP"/>
    <n v="272"/>
    <x v="2"/>
    <s v="Diesel"/>
    <n v="1.0064E-3"/>
  </r>
  <r>
    <d v="2023-09-01T00:00:00"/>
    <s v="S026929"/>
    <x v="115"/>
    <s v="PO144554"/>
    <s v="GRN195554"/>
    <s v="340-1012-1"/>
    <s v="WELDMENT LINAC SUPPORT STRUCTURE"/>
    <s v="Oldham OL4 1LA"/>
    <n v="80.400000000000006"/>
    <x v="3"/>
    <s v="Diesel"/>
    <n v="8.1746700000000005E-2"/>
  </r>
  <r>
    <d v="2023-07-01T00:00:00"/>
    <s v="S024503"/>
    <x v="114"/>
    <s v="PO144818"/>
    <s v="GRN192864"/>
    <n v="101048066"/>
    <s v="DAB PCA ONLY ND-DDC-VX TOP 32CH"/>
    <s v="Saint Neots PE19 8YP"/>
    <n v="272"/>
    <x v="2"/>
    <s v="Diesel"/>
    <n v="1.0064E-3"/>
  </r>
  <r>
    <d v="2023-11-01T00:00:00"/>
    <s v="S024448"/>
    <x v="58"/>
    <s v="PO135823"/>
    <s v="GRN201004"/>
    <n v="101049193"/>
    <s v="6/4 MeV TURNKEY LINAC SYSTEM C/W CABSCAN (+32/-31)"/>
    <s v="California 94560"/>
    <n v="5214"/>
    <x v="0"/>
    <s v="Crude"/>
    <n v="0.4181628"/>
  </r>
  <r>
    <d v="2023-11-01T00:00:00"/>
    <s v="S024448"/>
    <x v="58"/>
    <s v="PO144979"/>
    <s v="GRN201005"/>
    <n v="101029271"/>
    <s v="6/4 MeV LINAC 400pps SHORT COLLIMATOR CS TRGFILT E"/>
    <s v="California 94560"/>
    <n v="5214"/>
    <x v="0"/>
    <s v="Crude"/>
    <n v="0.4181628"/>
  </r>
  <r>
    <d v="2023-11-01T00:00:00"/>
    <s v="S024448"/>
    <x v="58"/>
    <s v="PO135823"/>
    <s v="GRN201006"/>
    <n v="101049193"/>
    <s v="6/4 MeV TURNKEY LINAC SYSTEM C/W CABSCAN (+32/-31)"/>
    <s v="California 94560"/>
    <n v="5214"/>
    <x v="0"/>
    <s v="Crude"/>
    <n v="0.4181628"/>
  </r>
  <r>
    <d v="2023-08-01T00:00:00"/>
    <s v="S024503"/>
    <x v="114"/>
    <s v="PO144817"/>
    <s v="GRN193162"/>
    <n v="23259802"/>
    <s v="CONCENTRATOR-EB FULL ASSEMBLY"/>
    <s v="Saint Neots PE19 8YP"/>
    <n v="272"/>
    <x v="2"/>
    <s v="Diesel"/>
    <n v="1.0064E-3"/>
  </r>
  <r>
    <d v="2023-08-01T00:00:00"/>
    <s v="S024503"/>
    <x v="114"/>
    <s v="PO142511"/>
    <s v="GRN193170"/>
    <s v="255-2049-1"/>
    <s v="ND-DDC-QD TOP 48 BOTTOM 16 PCB ASSEMBLY"/>
    <s v="Saint Neots PE19 8YP"/>
    <n v="272"/>
    <x v="2"/>
    <s v="Diesel"/>
    <n v="1.0064E-3"/>
  </r>
  <r>
    <d v="2023-08-01T00:00:00"/>
    <s v="S024503"/>
    <x v="114"/>
    <s v="PO142210"/>
    <s v="GRN193186"/>
    <n v="101048066"/>
    <s v="DAB PCA ONLY ND-DDC-VX TOP 32CH"/>
    <s v="Saint Neots PE19 8YP"/>
    <n v="272"/>
    <x v="2"/>
    <s v="Diesel"/>
    <n v="1.0064E-3"/>
  </r>
  <r>
    <d v="2023-08-01T00:00:00"/>
    <s v="S024503"/>
    <x v="114"/>
    <s v="PO142210"/>
    <s v="GRN193308"/>
    <n v="101048066"/>
    <s v="DAB PCA ONLY ND-DDC-VX TOP 32CH"/>
    <s v="Saint Neots PE19 8YP"/>
    <n v="272"/>
    <x v="2"/>
    <s v="Diesel"/>
    <n v="1.0064E-3"/>
  </r>
  <r>
    <d v="2023-08-01T00:00:00"/>
    <s v="S024503"/>
    <x v="114"/>
    <s v="PO144817"/>
    <s v="GRN193534"/>
    <n v="23259802"/>
    <s v="CONCENTRATOR-EB FULL ASSEMBLY"/>
    <s v="Saint Neots PE19 8YP"/>
    <n v="272"/>
    <x v="2"/>
    <s v="Diesel"/>
    <n v="1.0064E-3"/>
  </r>
  <r>
    <d v="2023-08-01T00:00:00"/>
    <s v="S024503"/>
    <x v="114"/>
    <s v="PO135211"/>
    <s v="GRN193846"/>
    <n v="101034323"/>
    <s v="REFERENCE DETECTOR SUBSYSTEM"/>
    <s v="Saint Neots PE19 8YP"/>
    <n v="272"/>
    <x v="2"/>
    <s v="Diesel"/>
    <n v="1.0064E-3"/>
  </r>
  <r>
    <d v="2023-08-01T00:00:00"/>
    <s v="S024503"/>
    <x v="114"/>
    <s v="PO135858"/>
    <s v="GRN193847"/>
    <n v="101034323"/>
    <s v="REFERENCE DETECTOR SUBSYSTEM"/>
    <s v="Saint Neots PE19 8YP"/>
    <n v="272"/>
    <x v="2"/>
    <s v="Diesel"/>
    <n v="1.0064E-3"/>
  </r>
  <r>
    <d v="2023-08-01T00:00:00"/>
    <s v="S024503"/>
    <x v="114"/>
    <s v="PO144817"/>
    <s v="GRN193925"/>
    <n v="23259802"/>
    <s v="CONCENTRATOR-EB FULL ASSEMBLY"/>
    <s v="Saint Neots PE19 8YP"/>
    <n v="272"/>
    <x v="2"/>
    <s v="Diesel"/>
    <n v="1.0064E-3"/>
  </r>
  <r>
    <d v="2023-08-01T00:00:00"/>
    <s v="S024503"/>
    <x v="114"/>
    <s v="PO135858"/>
    <s v="GRN193926"/>
    <n v="101034323"/>
    <s v="REFERENCE DETECTOR SUBSYSTEM"/>
    <s v="Saint Neots PE19 8YP"/>
    <n v="272"/>
    <x v="2"/>
    <s v="Diesel"/>
    <n v="1.0064E-3"/>
  </r>
  <r>
    <d v="2023-08-01T00:00:00"/>
    <s v="S024503"/>
    <x v="114"/>
    <s v="PO144820"/>
    <s v="GRN193927"/>
    <n v="101034323"/>
    <s v="REFERENCE DETECTOR SUBSYSTEM"/>
    <s v="Saint Neots PE19 8YP"/>
    <n v="272"/>
    <x v="2"/>
    <s v="Diesel"/>
    <n v="1.0064E-3"/>
  </r>
  <r>
    <d v="2023-11-01T00:00:00"/>
    <s v="S000892"/>
    <x v="16"/>
    <s v="PO150596"/>
    <s v="GRN201019"/>
    <n v="101013920"/>
    <s v="EATON 3000VA UPS UNINTERRUPTIBLE POWER SUPPLY"/>
    <s v="Stockport SK4 2JT"/>
    <n v="55"/>
    <x v="2"/>
    <s v="Diesel"/>
    <n v="2.0350000000000001E-4"/>
  </r>
  <r>
    <d v="2023-08-01T00:00:00"/>
    <s v="S024503"/>
    <x v="114"/>
    <s v="PO134076"/>
    <s v="GRN194001"/>
    <n v="22211813"/>
    <s v="DEHUMIDIFIER PSU PCA ONLY ND DEHUMPSU AA"/>
    <s v="Saint Neots PE19 8YP"/>
    <n v="272"/>
    <x v="2"/>
    <s v="Diesel"/>
    <n v="1.0064E-3"/>
  </r>
  <r>
    <d v="2023-08-01T00:00:00"/>
    <s v="S024503"/>
    <x v="114"/>
    <s v="PO142619"/>
    <s v="GRN194072"/>
    <n v="22208676"/>
    <s v="ND-RDET-ACT2: REFERENCE DETECTOR 2: ASSEMBLED PCB"/>
    <s v="Saint Neots PE19 8YP"/>
    <n v="272"/>
    <x v="2"/>
    <s v="Diesel"/>
    <n v="1.0064E-3"/>
  </r>
  <r>
    <d v="2023-11-01T00:00:00"/>
    <s v="S026602"/>
    <x v="12"/>
    <s v="PO150437"/>
    <s v="GRN201023"/>
    <n v="101049634"/>
    <s v="FUEL FILTER ASSEMBLY INCLUDING HEAD FOR ISUZU 4LE2"/>
    <s v="Watford WD24 7GG"/>
    <n v="302"/>
    <x v="2"/>
    <s v="Diesl"/>
    <n v="1.1173999999999999E-3"/>
  </r>
  <r>
    <d v="2023-08-01T00:00:00"/>
    <s v="S024503"/>
    <x v="114"/>
    <s v="PO143583"/>
    <s v="GRN194073"/>
    <n v="42204952"/>
    <s v="ND-PINT-B PCBA ONLY"/>
    <s v="Saint Neots PE19 8YP"/>
    <n v="272"/>
    <x v="2"/>
    <s v="Diesel"/>
    <n v="1.0064E-3"/>
  </r>
  <r>
    <d v="2023-08-01T00:00:00"/>
    <s v="S024503"/>
    <x v="114"/>
    <s v="PO144819"/>
    <s v="GRN194502"/>
    <s v="255-2048-1"/>
    <s v="ND-DDC-WD PCBA TOP 32CH BOTTOM 32CH"/>
    <s v="Saint Neots PE19 8YP"/>
    <n v="272"/>
    <x v="2"/>
    <s v="Diesel"/>
    <n v="1.0064E-3"/>
  </r>
  <r>
    <d v="2023-08-01T00:00:00"/>
    <s v="S024503"/>
    <x v="114"/>
    <s v="PO144819"/>
    <s v="GRN195067"/>
    <s v="255-2048-1"/>
    <s v="ND-DDC-WD PCBA TOP 32CH BOTTOM 32CH"/>
    <s v="Saint Neots PE19 8YP"/>
    <n v="272"/>
    <x v="2"/>
    <s v="Diesel"/>
    <n v="1.0064E-3"/>
  </r>
  <r>
    <d v="2023-08-01T00:00:00"/>
    <s v="S024503"/>
    <x v="114"/>
    <s v="PO144817"/>
    <s v="GRN195069"/>
    <n v="23259802"/>
    <s v="CONCENTRATOR-EB FULL ASSEMBLY"/>
    <s v="Saint Neots PE19 8YP"/>
    <n v="272"/>
    <x v="2"/>
    <s v="Diesel"/>
    <n v="1.0064E-3"/>
  </r>
  <r>
    <d v="2023-09-01T00:00:00"/>
    <s v="S024503"/>
    <x v="114"/>
    <s v="PO144818"/>
    <s v="GRN195360"/>
    <n v="101048066"/>
    <s v="DAB PCA ONLY ND-DDC-VX TOP 32CH"/>
    <s v="Saint Neots PE19 8YP"/>
    <n v="272"/>
    <x v="2"/>
    <s v="Diesel"/>
    <n v="1.0064E-3"/>
  </r>
  <r>
    <d v="2023-09-01T00:00:00"/>
    <s v="S024503"/>
    <x v="114"/>
    <s v="PO144817"/>
    <s v="GRN195361"/>
    <n v="23259802"/>
    <s v="CONCENTRATOR-EB FULL ASSEMBLY"/>
    <s v="Saint Neots PE19 8YP"/>
    <n v="272"/>
    <x v="2"/>
    <s v="Diesel"/>
    <n v="1.0064E-3"/>
  </r>
  <r>
    <d v="2023-11-01T00:00:00"/>
    <s v="S023413"/>
    <x v="15"/>
    <s v="PO150314"/>
    <s v="GRN201039"/>
    <n v="101042215"/>
    <s v="VALOPAA VP2225 M8 140W 0.7A"/>
    <s v="33100 Tampere, Finland"/>
    <n v="3916"/>
    <x v="2"/>
    <s v="Diesel"/>
    <n v="3.9815929999999999E-2"/>
  </r>
  <r>
    <d v="2023-09-01T00:00:00"/>
    <s v="S024503"/>
    <x v="114"/>
    <s v="PO134078"/>
    <s v="GRN195362"/>
    <n v="101022343"/>
    <s v="FOCUS SLAVE UNIT FULL ASSEMBLY"/>
    <s v="Saint Neots PE19 8YP"/>
    <n v="272"/>
    <x v="2"/>
    <s v="Diesel"/>
    <n v="1.0064E-3"/>
  </r>
  <r>
    <d v="2023-09-01T00:00:00"/>
    <s v="S024503"/>
    <x v="114"/>
    <s v="PO145264"/>
    <s v="GRN195366"/>
    <s v="361-1213-1"/>
    <s v="TOP VIEW LINAC -ARRAY CONTROLLER - DV60"/>
    <s v="Saint Neots PE19 8YP"/>
    <n v="272"/>
    <x v="2"/>
    <s v="Diesel"/>
    <n v="1.0064E-3"/>
  </r>
  <r>
    <d v="2023-09-01T00:00:00"/>
    <s v="S024503"/>
    <x v="114"/>
    <s v="PO144817"/>
    <s v="GRN195431"/>
    <n v="23259802"/>
    <s v="CONCENTRATOR-EB FULL ASSEMBLY"/>
    <s v="Saint Neots PE19 8YP"/>
    <n v="272"/>
    <x v="2"/>
    <s v="Diesel"/>
    <n v="1.0064E-3"/>
  </r>
  <r>
    <d v="2023-11-01T00:00:00"/>
    <s v="S025431"/>
    <x v="0"/>
    <s v="PO144782"/>
    <s v="GRN201049"/>
    <s v="11700-6970"/>
    <s v="XFMR 60HZ 45KVA 3P 480:400/231 - NEMA4 FLR MNT"/>
    <s v="Boston Massachusetts"/>
    <n v="3154"/>
    <x v="0"/>
    <s v="Crude"/>
    <n v="2.5295079999999999"/>
  </r>
  <r>
    <d v="2023-09-01T00:00:00"/>
    <s v="S024503"/>
    <x v="114"/>
    <s v="PO134077"/>
    <s v="GRN195435"/>
    <n v="23259802"/>
    <s v="CONCENTRATOR-EB FULL ASSEMBLY"/>
    <s v="Saint Neots PE19 8YP"/>
    <n v="272"/>
    <x v="2"/>
    <s v="Diesel"/>
    <n v="1.0064E-3"/>
  </r>
  <r>
    <d v="2023-09-01T00:00:00"/>
    <s v="S024503"/>
    <x v="114"/>
    <s v="PO144818"/>
    <s v="GRN195440"/>
    <n v="101048066"/>
    <s v="DAB PCA ONLY ND-DDC-VX TOP 32CH"/>
    <s v="Saint Neots PE19 8YP"/>
    <n v="272"/>
    <x v="2"/>
    <s v="Diesel"/>
    <n v="1.0064E-3"/>
  </r>
  <r>
    <d v="2023-11-01T00:00:00"/>
    <s v="S025431"/>
    <x v="0"/>
    <s v="PO140459"/>
    <s v="GRN201054"/>
    <s v="11700-6970"/>
    <s v="XFMR 60HZ 45KVA 3P 480:400/231 - NEMA4 FLR MNT"/>
    <s v="Boston Massachusetts"/>
    <n v="3154"/>
    <x v="0"/>
    <s v="Crude"/>
    <n v="2.5295079999999999"/>
  </r>
  <r>
    <d v="2023-09-01T00:00:00"/>
    <s v="S026929"/>
    <x v="115"/>
    <s v="PO144557"/>
    <s v="GRN195643"/>
    <s v="340-1012-1"/>
    <s v="WELDMENT LINAC SUPPORT STRUCTURE"/>
    <s v="Oldham OL4 1LA"/>
    <n v="80.400000000000006"/>
    <x v="3"/>
    <s v="Diesel"/>
    <n v="8.1746700000000005E-2"/>
  </r>
  <r>
    <d v="2023-11-01T00:00:00"/>
    <s v="S025033"/>
    <x v="23"/>
    <s v="PO149747"/>
    <s v="GRN201058"/>
    <n v="101047544"/>
    <s v="10&quot; 54 WATT LED LIGHT BAR WITH DT CONNECTOR"/>
    <s v="Nantwich CW5 6DX"/>
    <n v="44.6"/>
    <x v="2"/>
    <s v="Diesel"/>
    <n v="1.6501999999999999E-4"/>
  </r>
  <r>
    <d v="2023-11-01T00:00:00"/>
    <s v="S025033"/>
    <x v="23"/>
    <s v="PO149747"/>
    <s v="GRN201060"/>
    <n v="101045600"/>
    <s v="DEUTSCH 2 PINS AND MALE CONNECTOR"/>
    <s v="Nantwich CW5 6DX"/>
    <n v="44.6"/>
    <x v="2"/>
    <s v="Diesel"/>
    <n v="1.6501999999999999E-4"/>
  </r>
  <r>
    <d v="2023-09-01T00:00:00"/>
    <s v="S024503"/>
    <x v="114"/>
    <s v="PO140458"/>
    <s v="GRN195477"/>
    <n v="42207077"/>
    <s v="RFLX_IDU (A) REFLEXION INTERGRATED DETECTOR UNIT"/>
    <s v="Saint Neots PE19 8YP"/>
    <n v="272"/>
    <x v="2"/>
    <s v="Diesel"/>
    <n v="1.0064E-3"/>
  </r>
  <r>
    <d v="2023-09-01T00:00:00"/>
    <s v="S024503"/>
    <x v="114"/>
    <s v="PO134076"/>
    <s v="GRN195677"/>
    <n v="22211813"/>
    <s v="DEHUMIDIFIER PSU PCA ONLY ND DEHUMPSU AA"/>
    <s v="Saint Neots PE19 8YP"/>
    <n v="272"/>
    <x v="2"/>
    <s v="Diesel"/>
    <n v="1.0064E-3"/>
  </r>
  <r>
    <d v="2023-09-01T00:00:00"/>
    <s v="S024503"/>
    <x v="114"/>
    <s v="PO144818"/>
    <s v="GRN195708"/>
    <n v="101048066"/>
    <s v="DAB PCA ONLY ND-DDC-VX TOP 32CH"/>
    <s v="Saint Neots PE19 8YP"/>
    <n v="272"/>
    <x v="2"/>
    <s v="Diesel"/>
    <n v="1.0064E-3"/>
  </r>
  <r>
    <d v="2023-11-01T00:00:00"/>
    <s v="S024346"/>
    <x v="28"/>
    <s v="PO149498"/>
    <s v="GRN201066"/>
    <n v="89205386"/>
    <s v="HYDRAULIC OIL - UNIVIS HVI 26 (20L CONTAINER)"/>
    <s v="Stoke-On-Trent, ST6 4PB"/>
    <n v="10.4"/>
    <x v="3"/>
    <s v="Diesel"/>
    <n v="1.0574200000000001E-3"/>
  </r>
  <r>
    <d v="2023-09-01T00:00:00"/>
    <s v="S024503"/>
    <x v="114"/>
    <s v="PO144818"/>
    <s v="GRN195711"/>
    <n v="101048066"/>
    <s v="DAB PCA ONLY ND-DDC-VX TOP 32CH"/>
    <s v="Saint Neots PE19 8YP"/>
    <n v="272"/>
    <x v="2"/>
    <s v="Diesel"/>
    <n v="1.0064E-3"/>
  </r>
  <r>
    <d v="2023-09-01T00:00:00"/>
    <s v="S024503"/>
    <x v="114"/>
    <s v="PO143245"/>
    <s v="GRN196404"/>
    <n v="101047312"/>
    <s v="BX DETECTOR ASSEMBLY"/>
    <s v="Saint Neots PE19 8YP"/>
    <n v="272"/>
    <x v="2"/>
    <s v="Diesel"/>
    <n v="1.0064E-3"/>
  </r>
  <r>
    <d v="2023-09-01T00:00:00"/>
    <s v="S024503"/>
    <x v="114"/>
    <s v="PO144817"/>
    <s v="GRN196607"/>
    <n v="23259802"/>
    <s v="CONCENTRATOR-EB FULL ASSEMBLY"/>
    <s v="Saint Neots PE19 8YP"/>
    <n v="272"/>
    <x v="2"/>
    <s v="Diesel"/>
    <n v="1.0064E-3"/>
  </r>
  <r>
    <d v="2023-09-01T00:00:00"/>
    <s v="S024503"/>
    <x v="114"/>
    <s v="PO134077"/>
    <s v="GRN196814"/>
    <n v="23259802"/>
    <s v="CONCENTRATOR-EB FULL ASSEMBLY"/>
    <s v="Saint Neots PE19 8YP"/>
    <n v="272"/>
    <x v="2"/>
    <s v="Diesel"/>
    <n v="1.0064E-3"/>
  </r>
  <r>
    <d v="2023-09-01T00:00:00"/>
    <s v="S024503"/>
    <x v="114"/>
    <s v="PO144817"/>
    <s v="GRN196815"/>
    <n v="23259802"/>
    <s v="CONCENTRATOR-EB FULL ASSEMBLY"/>
    <s v="Saint Neots PE19 8YP"/>
    <n v="272"/>
    <x v="2"/>
    <s v="Diesel"/>
    <n v="1.0064E-3"/>
  </r>
  <r>
    <d v="2023-09-01T00:00:00"/>
    <s v="S024503"/>
    <x v="114"/>
    <s v="PO147587"/>
    <s v="GRN196819"/>
    <n v="42206851"/>
    <s v="CABLE CAR BUS EXTENSION UNIT (ND-CCX)"/>
    <s v="Saint Neots PE19 8YP"/>
    <n v="272"/>
    <x v="2"/>
    <s v="Diesel"/>
    <n v="1.0064E-3"/>
  </r>
  <r>
    <d v="2023-09-01T00:00:00"/>
    <s v="S024503"/>
    <x v="114"/>
    <s v="PO134838"/>
    <s v="GRN196983"/>
    <n v="101048066"/>
    <s v="DAB PCA ONLY ND-DDC-VX TOP 32CH"/>
    <s v="Saint Neots PE19 8YP"/>
    <n v="272"/>
    <x v="2"/>
    <s v="Diesel"/>
    <n v="1.0064E-3"/>
  </r>
  <r>
    <d v="2023-11-01T00:00:00"/>
    <s v="S023222"/>
    <x v="11"/>
    <s v="PO148603"/>
    <s v="GRN201081"/>
    <n v="101027470"/>
    <s v="TL50 TOWER LIGHT AUDIBLE - GREEN, YELLOW, RED"/>
    <s v="Wickford SS11 8YT"/>
    <n v="390"/>
    <x v="2"/>
    <s v="Diesel"/>
    <n v="1.4430000000000001E-3"/>
  </r>
  <r>
    <d v="2023-10-01T00:00:00"/>
    <s v="S002239"/>
    <x v="17"/>
    <s v="PO143492"/>
    <s v="GRN200316"/>
    <n v="101022020"/>
    <s v="TCU - HV, 3.0 ton, -40 to +55 C"/>
    <s v="UT 84104"/>
    <n v="4725"/>
    <x v="4"/>
    <s v="Aviation"/>
    <n v="8.3086819200000015"/>
  </r>
  <r>
    <d v="2023-09-01T00:00:00"/>
    <s v="S024503"/>
    <x v="114"/>
    <s v="PO144817"/>
    <s v="GRN197220"/>
    <n v="23259802"/>
    <s v="CONCENTRATOR-EB FULL ASSEMBLY"/>
    <s v="Saint Neots PE19 8YP"/>
    <n v="272"/>
    <x v="2"/>
    <s v="Diesel"/>
    <n v="1.0064E-3"/>
  </r>
  <r>
    <d v="2023-09-01T00:00:00"/>
    <s v="S024503"/>
    <x v="114"/>
    <s v="PO144817"/>
    <s v="GRN197374"/>
    <n v="23259802"/>
    <s v="CONCENTRATOR-EB FULL ASSEMBLY"/>
    <s v="Saint Neots PE19 8YP"/>
    <n v="272"/>
    <x v="2"/>
    <s v="Diesel"/>
    <n v="1.0064E-3"/>
  </r>
  <r>
    <d v="2023-09-01T00:00:00"/>
    <s v="S024503"/>
    <x v="114"/>
    <s v="PO143245"/>
    <s v="GRN197375"/>
    <n v="101047312"/>
    <s v="BX DETECTOR ASSEMBLY"/>
    <s v="Saint Neots PE19 8YP"/>
    <n v="272"/>
    <x v="2"/>
    <s v="Diesel"/>
    <n v="1.0064E-3"/>
  </r>
  <r>
    <d v="2023-11-01T00:00:00"/>
    <s v="S023222"/>
    <x v="11"/>
    <s v="PO148982"/>
    <s v="GRN201090"/>
    <s v="11700-7057"/>
    <s v="E-STOP BUTTON REAR MNT 40MM NON ILLUMINATED 2 NC M"/>
    <s v="Wickford SS11 8YT"/>
    <n v="390"/>
    <x v="2"/>
    <s v="Diesel"/>
    <n v="1.4430000000000001E-3"/>
  </r>
  <r>
    <d v="2023-09-01T00:00:00"/>
    <s v="S024503"/>
    <x v="114"/>
    <s v="PO142821"/>
    <s v="GRN197376"/>
    <s v="360-1018-1"/>
    <s v="M60 BX ELECTRONICS PANEL ASSEMBLY - MOXA VERSION"/>
    <s v="Saint Neots PE19 8YP"/>
    <n v="272"/>
    <x v="2"/>
    <s v="Diesel"/>
    <n v="1.0064E-3"/>
  </r>
  <r>
    <d v="2023-11-01T00:00:00"/>
    <s v="S023222"/>
    <x v="11"/>
    <s v="PO149589"/>
    <s v="GRN201092"/>
    <s v="11700-0736"/>
    <s v="BANNER SSA-EB1P-02ED1Q4 E-STOP SWITCH"/>
    <s v="Wickford SS11 8YT"/>
    <n v="390"/>
    <x v="2"/>
    <s v="Diesel"/>
    <n v="1.4430000000000001E-3"/>
  </r>
  <r>
    <d v="2023-09-01T00:00:00"/>
    <s v="S024503"/>
    <x v="114"/>
    <s v="PO144817"/>
    <s v="GRN197657"/>
    <n v="23259802"/>
    <s v="CONCENTRATOR-EB FULL ASSEMBLY"/>
    <s v="Saint Neots PE19 8YP"/>
    <n v="272"/>
    <x v="2"/>
    <s v="Diesel"/>
    <n v="1.0064E-3"/>
  </r>
  <r>
    <d v="2023-11-01T00:00:00"/>
    <s v="S023222"/>
    <x v="11"/>
    <s v="PO150142"/>
    <s v="GRN201094"/>
    <n v="101027071"/>
    <s v="M12 ETHERNET-PUR CABLE RSSD-RSSD-4416-1M"/>
    <s v="Wickford SS11 8YT"/>
    <n v="390"/>
    <x v="2"/>
    <s v="Diesel"/>
    <n v="1.4430000000000001E-3"/>
  </r>
  <r>
    <d v="2023-09-01T00:00:00"/>
    <s v="S024503"/>
    <x v="114"/>
    <s v="PO134078"/>
    <s v="GRN197658"/>
    <n v="101022343"/>
    <s v="FOCUS SLAVE UNIT FULL ASSEMBLY"/>
    <s v="Saint Neots PE19 8YP"/>
    <n v="272"/>
    <x v="2"/>
    <s v="Diesel"/>
    <n v="1.0064E-3"/>
  </r>
  <r>
    <d v="2023-09-01T00:00:00"/>
    <s v="S024503"/>
    <x v="114"/>
    <s v="PO144819"/>
    <s v="GRN197659"/>
    <s v="255-2048-1"/>
    <s v="ND-DDC-WD PCBA TOP 32CH BOTTOM 32CH"/>
    <s v="Saint Neots PE19 8YP"/>
    <n v="272"/>
    <x v="2"/>
    <s v="Diesel"/>
    <n v="1.0064E-3"/>
  </r>
  <r>
    <d v="2023-09-01T00:00:00"/>
    <s v="S024503"/>
    <x v="114"/>
    <s v="PO134074"/>
    <s v="GRN197663"/>
    <n v="101048066"/>
    <s v="DAB PCA ONLY ND-DDC-VX TOP 32CH"/>
    <s v="Saint Neots PE19 8YP"/>
    <n v="272"/>
    <x v="2"/>
    <s v="Diesel"/>
    <n v="1.0064E-3"/>
  </r>
  <r>
    <d v="2023-09-01T00:00:00"/>
    <s v="S024503"/>
    <x v="114"/>
    <s v="PO144817"/>
    <s v="GRN197733"/>
    <n v="23259802"/>
    <s v="CONCENTRATOR-EB FULL ASSEMBLY"/>
    <s v="Saint Neots PE19 8YP"/>
    <n v="272"/>
    <x v="2"/>
    <s v="Diesel"/>
    <n v="1.0064E-3"/>
  </r>
  <r>
    <d v="2023-09-01T00:00:00"/>
    <s v="S024503"/>
    <x v="114"/>
    <s v="PO142511"/>
    <s v="GRN197734"/>
    <s v="255-2049-1"/>
    <s v="ND-DDC-QD TOP 48 BOTTOM 16 PCB ASSEMBLY"/>
    <s v="Saint Neots PE19 8YP"/>
    <n v="272"/>
    <x v="2"/>
    <s v="Diesel"/>
    <n v="1.0064E-3"/>
  </r>
  <r>
    <d v="2023-09-01T00:00:00"/>
    <s v="S024503"/>
    <x v="114"/>
    <s v="PO147483"/>
    <s v="GRN197735"/>
    <s v="255-2049-1"/>
    <s v="ND-DDC-QD TOP 48 BOTTOM 16 PCB ASSEMBLY"/>
    <s v="Saint Neots PE19 8YP"/>
    <n v="272"/>
    <x v="2"/>
    <s v="Diesel"/>
    <n v="1.0064E-3"/>
  </r>
  <r>
    <d v="2023-09-01T00:00:00"/>
    <s v="S024503"/>
    <x v="114"/>
    <s v="PO142821"/>
    <s v="GRN197739"/>
    <s v="360-1018-1"/>
    <s v="M60 BX ELECTRONICS PANEL ASSEMBLY - MOXA VERSION"/>
    <s v="Saint Neots PE19 8YP"/>
    <n v="272"/>
    <x v="2"/>
    <s v="Diesel"/>
    <n v="1.0064E-3"/>
  </r>
  <r>
    <d v="2023-10-01T00:00:00"/>
    <s v="S024503"/>
    <x v="114"/>
    <s v="PO143280"/>
    <s v="GRN198019"/>
    <n v="101034323"/>
    <s v="REFERENCE DETECTOR SUBSYSTEM"/>
    <s v="Saint Neots PE19 8YP"/>
    <n v="272"/>
    <x v="2"/>
    <s v="Diesel"/>
    <n v="1.0064E-3"/>
  </r>
  <r>
    <d v="2023-10-01T00:00:00"/>
    <s v="S024503"/>
    <x v="114"/>
    <s v="PO134076"/>
    <s v="GRN198165"/>
    <n v="22211813"/>
    <s v="DEHUMIDIFIER PSU PCA ONLY ND DEHUMPSU AA"/>
    <s v="Saint Neots PE19 8YP"/>
    <n v="272"/>
    <x v="2"/>
    <s v="Diesel"/>
    <n v="1.0064E-3"/>
  </r>
  <r>
    <d v="2023-10-01T00:00:00"/>
    <s v="S024503"/>
    <x v="114"/>
    <s v="PO144817"/>
    <s v="GRN198457"/>
    <n v="23259802"/>
    <s v="CONCENTRATOR-EB FULL ASSEMBLY"/>
    <s v="Saint Neots PE19 8YP"/>
    <n v="272"/>
    <x v="2"/>
    <s v="Diesel"/>
    <n v="1.0064E-3"/>
  </r>
  <r>
    <d v="2023-10-01T00:00:00"/>
    <s v="S024503"/>
    <x v="114"/>
    <s v="PO146919"/>
    <s v="GRN198915"/>
    <n v="101047107"/>
    <s v="CIM(DCON) - CARGO INTERFACE MODULE (DCON)"/>
    <s v="Saint Neots PE19 8YP"/>
    <n v="272"/>
    <x v="2"/>
    <s v="Diesel"/>
    <n v="1.0064E-3"/>
  </r>
  <r>
    <d v="2023-10-01T00:00:00"/>
    <s v="S024503"/>
    <x v="114"/>
    <s v="PO142210"/>
    <s v="GRN198953"/>
    <n v="101048066"/>
    <s v="DAB PCA ONLY ND-DDC-VX TOP 32CH"/>
    <s v="Saint Neots PE19 8YP"/>
    <n v="272"/>
    <x v="2"/>
    <s v="Diesel"/>
    <n v="1.0064E-3"/>
  </r>
  <r>
    <d v="2023-10-01T00:00:00"/>
    <s v="S024503"/>
    <x v="114"/>
    <s v="PO134838"/>
    <s v="GRN198954"/>
    <n v="101048066"/>
    <s v="DAB PCA ONLY ND-DDC-VX TOP 32CH"/>
    <s v="Saint Neots PE19 8YP"/>
    <n v="272"/>
    <x v="2"/>
    <s v="Diesel"/>
    <n v="1.0064E-3"/>
  </r>
  <r>
    <d v="2023-10-01T00:00:00"/>
    <s v="S024503"/>
    <x v="114"/>
    <s v="PO142511"/>
    <s v="GRN199686"/>
    <s v="255-2049-1"/>
    <s v="ND-DDC-QD TOP 48 BOTTOM 16 PCB ASSEMBLY"/>
    <s v="Saint Neots PE19 8YP"/>
    <n v="272"/>
    <x v="2"/>
    <s v="Diesel"/>
    <n v="1.0064E-3"/>
  </r>
  <r>
    <d v="2023-10-01T00:00:00"/>
    <s v="S024503"/>
    <x v="114"/>
    <s v="PO144817"/>
    <s v="GRN199840"/>
    <n v="23259802"/>
    <s v="CONCENTRATOR-EB FULL ASSEMBLY"/>
    <s v="Saint Neots PE19 8YP"/>
    <n v="272"/>
    <x v="2"/>
    <s v="Diesel"/>
    <n v="1.0064E-3"/>
  </r>
  <r>
    <d v="2023-10-01T00:00:00"/>
    <s v="S024503"/>
    <x v="114"/>
    <s v="PO147482"/>
    <s v="GRN199942"/>
    <n v="22211813"/>
    <s v="DEHUMIDIFIER PSU PCA ONLY ND DEHUMPSU AA"/>
    <s v="Saint Neots PE19 8YP"/>
    <n v="272"/>
    <x v="2"/>
    <s v="Diesel"/>
    <n v="1.0064E-3"/>
  </r>
  <r>
    <d v="2023-10-01T00:00:00"/>
    <s v="S024503"/>
    <x v="114"/>
    <s v="PO142210"/>
    <s v="GRN200233"/>
    <n v="101048066"/>
    <s v="DAB PCA ONLY ND-DDC-VX TOP 32CH"/>
    <s v="Saint Neots PE19 8YP"/>
    <n v="272"/>
    <x v="2"/>
    <s v="Diesel"/>
    <n v="1.0064E-3"/>
  </r>
  <r>
    <d v="2023-10-01T00:00:00"/>
    <s v="S024503"/>
    <x v="114"/>
    <s v="PO138923"/>
    <s v="GRN200235"/>
    <n v="101048066"/>
    <s v="DAB PCA ONLY ND-DDC-VX TOP 32CH"/>
    <s v="Saint Neots PE19 8YP"/>
    <n v="272"/>
    <x v="2"/>
    <s v="Diesel"/>
    <n v="1.0064E-3"/>
  </r>
  <r>
    <d v="2023-10-01T00:00:00"/>
    <s v="S024503"/>
    <x v="114"/>
    <s v="PO143280"/>
    <s v="GRN200256"/>
    <n v="101034323"/>
    <s v="REFERENCE DETECTOR SUBSYSTEM"/>
    <s v="Saint Neots PE19 8YP"/>
    <n v="272"/>
    <x v="2"/>
    <s v="Diesel"/>
    <n v="1.0064E-3"/>
  </r>
  <r>
    <d v="2023-10-01T00:00:00"/>
    <s v="S024503"/>
    <x v="114"/>
    <s v="PO143280"/>
    <s v="GRN200264"/>
    <n v="101034323"/>
    <s v="REFERENCE DETECTOR SUBSYSTEM"/>
    <s v="Saint Neots PE19 8YP"/>
    <n v="272"/>
    <x v="2"/>
    <s v="Diesel"/>
    <n v="1.0064E-3"/>
  </r>
  <r>
    <d v="2023-10-01T00:00:00"/>
    <s v="S024503"/>
    <x v="114"/>
    <s v="PO143280"/>
    <s v="GRN200283"/>
    <n v="101034323"/>
    <s v="REFERENCE DETECTOR SUBSYSTEM"/>
    <s v="Saint Neots PE19 8YP"/>
    <n v="272"/>
    <x v="2"/>
    <s v="Diesel"/>
    <n v="1.0064E-3"/>
  </r>
  <r>
    <d v="2023-10-01T00:00:00"/>
    <s v="S024503"/>
    <x v="114"/>
    <s v="PO134078"/>
    <s v="GRN200291"/>
    <n v="101022343"/>
    <s v="FOCUS SLAVE UNIT FULL ASSEMBLY"/>
    <s v="Saint Neots PE19 8YP"/>
    <n v="272"/>
    <x v="2"/>
    <s v="Diesel"/>
    <n v="1.0064E-3"/>
  </r>
  <r>
    <d v="2023-10-01T00:00:00"/>
    <s v="S024503"/>
    <x v="114"/>
    <s v="PO147469"/>
    <s v="GRN200295"/>
    <n v="42207077"/>
    <s v="RFLX_IDU (A) REFLEXION INTERGRATED DETECTOR UNIT N"/>
    <s v="Saint Neots PE19 8YP"/>
    <n v="272"/>
    <x v="2"/>
    <s v="Diesel"/>
    <n v="1.0064E-3"/>
  </r>
  <r>
    <d v="2023-10-01T00:00:00"/>
    <s v="S024503"/>
    <x v="114"/>
    <s v="PO147587"/>
    <s v="GRN200546"/>
    <n v="42206851"/>
    <s v="CABLE CAR BUS EXTENSION UNIT (ND-CCX)"/>
    <s v="Saint Neots PE19 8YP"/>
    <n v="272"/>
    <x v="2"/>
    <s v="Diesel"/>
    <n v="1.0064E-3"/>
  </r>
  <r>
    <d v="2023-11-01T00:00:00"/>
    <s v="S001121"/>
    <x v="5"/>
    <s v="PO150616"/>
    <s v="GRN201127"/>
    <s v="11700-8852"/>
    <s v="CONTROLLER GUARDLOGIX SERIES 5380 PLC SIL2"/>
    <s v="Salford M5 4BE"/>
    <n v="103.6"/>
    <x v="2"/>
    <s v="Diesel"/>
    <n v="3.8331999999999998E-4"/>
  </r>
  <r>
    <d v="2023-11-01T00:00:00"/>
    <s v="S024503"/>
    <x v="114"/>
    <s v="PO144819"/>
    <s v="GRN200888"/>
    <s v="255-2048-1"/>
    <s v="ND-DDC-WD PCBA TOP 32CH BOTTOM 32CH"/>
    <s v="Saint Neots PE19 8YP"/>
    <n v="272"/>
    <x v="2"/>
    <s v="Diesel"/>
    <n v="1.0064E-3"/>
  </r>
  <r>
    <d v="2023-11-01T00:00:00"/>
    <s v="S024503"/>
    <x v="114"/>
    <s v="PO144818"/>
    <s v="GRN200905"/>
    <n v="101048066"/>
    <s v="DAB PCA ONLY ND-DDC-VX TOP 32CH"/>
    <s v="Saint Neots PE19 8YP"/>
    <n v="272"/>
    <x v="2"/>
    <s v="Diesel"/>
    <n v="1.0064E-3"/>
  </r>
  <r>
    <d v="2023-11-01T00:00:00"/>
    <s v="S024503"/>
    <x v="114"/>
    <s v="PO146919"/>
    <s v="GRN201103"/>
    <n v="101047107"/>
    <s v="CIM(DCON) - CARGO INTERFACE MODULE (DCON)"/>
    <s v="Saint Neots PE19 8YP"/>
    <n v="272"/>
    <x v="2"/>
    <s v="Diesel"/>
    <n v="1.0064E-3"/>
  </r>
  <r>
    <d v="2023-11-01T00:00:00"/>
    <s v="S024503"/>
    <x v="114"/>
    <s v="PO146740"/>
    <s v="GRN201104"/>
    <n v="101047107"/>
    <s v="CIM(DCON) - CARGO INTERFACE MODULE (DCON)"/>
    <s v="Saint Neots PE19 8YP"/>
    <n v="272"/>
    <x v="2"/>
    <s v="Diesel"/>
    <n v="1.0064E-3"/>
  </r>
  <r>
    <d v="2023-11-01T00:00:00"/>
    <s v="S024503"/>
    <x v="114"/>
    <s v="PO147587"/>
    <s v="GRN201106"/>
    <s v="340-2000-1"/>
    <s v="INTERFACE BOARD ASSEMBLY"/>
    <s v="Saint Neots PE19 8YP"/>
    <n v="272"/>
    <x v="2"/>
    <s v="Diesel"/>
    <n v="1.0064E-3"/>
  </r>
  <r>
    <d v="2023-11-01T00:00:00"/>
    <s v="S024503"/>
    <x v="114"/>
    <s v="PO147587"/>
    <s v="GRN201107"/>
    <n v="1"/>
    <s v="Tooling cost for item 340-20001 (Q11613)"/>
    <s v="Saint Neots PE19 8YP"/>
    <n v="272"/>
    <x v="2"/>
    <s v="Diesel"/>
    <n v="1.0064E-3"/>
  </r>
  <r>
    <d v="2023-11-01T00:00:00"/>
    <s v="S001121"/>
    <x v="5"/>
    <s v="PO150685"/>
    <s v="GRN201142"/>
    <n v="101036300"/>
    <s v="SELECTOR SWITCH NON-ILLUMINATED 3 POSITION BLACK"/>
    <s v="Salford M5 4BE"/>
    <n v="103.6"/>
    <x v="2"/>
    <s v="Diesel"/>
    <n v="3.8331999999999998E-4"/>
  </r>
  <r>
    <d v="2023-11-01T00:00:00"/>
    <s v="S024503"/>
    <x v="114"/>
    <s v="PO144818"/>
    <s v="GRN201108"/>
    <n v="101048066"/>
    <s v="DAB PCA ONLY ND-DDC-VX TOP 32CH"/>
    <s v="Saint Neots PE19 8YP"/>
    <n v="272"/>
    <x v="2"/>
    <s v="Diesel"/>
    <n v="1.0064E-3"/>
  </r>
  <r>
    <d v="2023-11-01T00:00:00"/>
    <s v="S024503"/>
    <x v="114"/>
    <s v="PO144820"/>
    <s v="GRN201110"/>
    <n v="101034323"/>
    <s v="REFERENCE DETECTOR SUBSYSTEM"/>
    <s v="Saint Neots PE19 8YP"/>
    <n v="272"/>
    <x v="2"/>
    <s v="Diesel"/>
    <n v="1.0064E-3"/>
  </r>
  <r>
    <d v="2023-11-01T00:00:00"/>
    <s v="S024503"/>
    <x v="114"/>
    <s v="PO142508"/>
    <s v="GRN201111"/>
    <n v="101034323"/>
    <s v="REFERENCE DETECTOR SUBSYSTEM"/>
    <s v="Saint Neots PE19 8YP"/>
    <n v="272"/>
    <x v="2"/>
    <s v="Diesel"/>
    <n v="1.0064E-3"/>
  </r>
  <r>
    <d v="2023-11-01T00:00:00"/>
    <s v="S024190"/>
    <x v="22"/>
    <s v="PO149337"/>
    <s v="GRN201151"/>
    <n v="101017188"/>
    <s v="GASKET DETECTOR ACCESS PANEL"/>
    <s v="Stockport SK4 2JT"/>
    <n v="22.2"/>
    <x v="1"/>
    <s v="Diesel"/>
    <n v="8.2140000000000008E-3"/>
  </r>
  <r>
    <d v="2023-11-01T00:00:00"/>
    <s v="S024503"/>
    <x v="114"/>
    <s v="PO147469"/>
    <s v="GRN201112"/>
    <n v="42207077"/>
    <s v="RFLX_IDU (A) REFLEXION INTERGRATED DETECTOR UNIT N"/>
    <s v="Saint Neots PE19 8YP"/>
    <n v="272"/>
    <x v="2"/>
    <s v="Diesel"/>
    <n v="1.0064E-3"/>
  </r>
  <r>
    <d v="2023-11-01T00:00:00"/>
    <s v="S024503"/>
    <x v="114"/>
    <s v="PO143245"/>
    <s v="GRN201392"/>
    <n v="101047312"/>
    <s v="BX DETECTOR ASSEMBLY"/>
    <s v="Saint Neots PE19 8YP"/>
    <n v="272"/>
    <x v="2"/>
    <s v="Diesel"/>
    <n v="1.0064E-3"/>
  </r>
  <r>
    <d v="2023-11-01T00:00:00"/>
    <s v="S024503"/>
    <x v="114"/>
    <s v="PO134076"/>
    <s v="GRN201453"/>
    <n v="22211813"/>
    <s v="DEHUMIDIFIER PSU PCA ONLY ND DEHUMPSU AA"/>
    <s v="Saint Neots PE19 8YP"/>
    <n v="272"/>
    <x v="2"/>
    <s v="Diesel"/>
    <n v="1.0064E-3"/>
  </r>
  <r>
    <d v="2023-11-01T00:00:00"/>
    <s v="S024503"/>
    <x v="114"/>
    <s v="PO147482"/>
    <s v="GRN201564"/>
    <n v="22211813"/>
    <s v="DEHUMIDIFIER PSU PCA ONLY ND DEHUMPSU AA"/>
    <s v="Saint Neots PE19 8YP"/>
    <n v="272"/>
    <x v="2"/>
    <s v="Diesel"/>
    <n v="1.0064E-3"/>
  </r>
  <r>
    <d v="2023-11-01T00:00:00"/>
    <s v="S022670"/>
    <x v="26"/>
    <s v="PO149149"/>
    <s v="GRN201166"/>
    <s v="11700-5217"/>
    <s v="WASHER FLAT M18 GEOMET 500B"/>
    <s v="Congleton CW12 1HR"/>
    <n v="12.8"/>
    <x v="2"/>
    <s v="Diesel"/>
    <n v="4.7360000000000001E-5"/>
  </r>
  <r>
    <d v="2023-11-01T00:00:00"/>
    <s v="S024503"/>
    <x v="114"/>
    <s v="PO134074"/>
    <s v="GRN201591"/>
    <n v="101048066"/>
    <s v="DAB PCA ONLY ND-DDC-VX TOP 32CH"/>
    <s v="Saint Neots PE19 8YP"/>
    <n v="272"/>
    <x v="2"/>
    <s v="Diesel"/>
    <n v="1.0064E-3"/>
  </r>
  <r>
    <d v="2023-11-01T00:00:00"/>
    <s v="S024503"/>
    <x v="114"/>
    <s v="PO149575"/>
    <s v="GRN201712"/>
    <n v="101048066"/>
    <s v="DAB PCA ONLY ND-DDC-VX TOP 32CH"/>
    <s v="Saint Neots PE19 8YP"/>
    <n v="272"/>
    <x v="2"/>
    <s v="Diesel"/>
    <n v="1.0064E-3"/>
  </r>
  <r>
    <d v="2023-11-01T00:00:00"/>
    <s v="S024190"/>
    <x v="22"/>
    <s v="PO148556"/>
    <s v="GRN201170"/>
    <s v="340-1085-1"/>
    <s v="LINAC GLIDE STRIP"/>
    <s v="Stockport SK4 2JT"/>
    <n v="22.2"/>
    <x v="1"/>
    <s v="Diesel"/>
    <n v="8.2140000000000008E-3"/>
  </r>
  <r>
    <d v="2023-11-01T00:00:00"/>
    <s v="S024448"/>
    <x v="58"/>
    <s v="PO147616"/>
    <s v="GRN201171"/>
    <s v="11701-3027"/>
    <s v="SF6 CYLINDER, 5LB, 99.95%, 4.2&quot; OD X 17&quot; L, DIN 6"/>
    <s v="California 94560"/>
    <n v="5214"/>
    <x v="0"/>
    <s v="Crude"/>
    <n v="0.4181628"/>
  </r>
  <r>
    <d v="2023-11-01T00:00:00"/>
    <s v="S024503"/>
    <x v="114"/>
    <s v="PO143245"/>
    <s v="GRN201713"/>
    <n v="101047312"/>
    <s v="BX DETECTOR ASSEMBLY"/>
    <s v="Saint Neots PE19 8YP"/>
    <n v="272"/>
    <x v="2"/>
    <s v="Diesel"/>
    <n v="1.0064E-3"/>
  </r>
  <r>
    <d v="2023-11-01T00:00:00"/>
    <s v="S024503"/>
    <x v="114"/>
    <s v="PO149700"/>
    <s v="GRN201754"/>
    <s v="255-2057-1LT"/>
    <s v="ND-TRIGSILAC PCA LESS TEST"/>
    <s v="Saint Neots PE19 8YP"/>
    <n v="272"/>
    <x v="2"/>
    <s v="Diesel"/>
    <n v="1.0064E-3"/>
  </r>
  <r>
    <d v="2023-11-01T00:00:00"/>
    <s v="S024503"/>
    <x v="114"/>
    <s v="PO142821"/>
    <s v="GRN201782"/>
    <s v="360-1018-1"/>
    <s v="M60 BX ELECTRONICS PANEL ASSEMBLY - MOXA VERSION"/>
    <s v="Saint Neots PE19 8YP"/>
    <n v="272"/>
    <x v="2"/>
    <s v="Diesel"/>
    <n v="1.0064E-3"/>
  </r>
  <r>
    <d v="2023-11-01T00:00:00"/>
    <s v="S024503"/>
    <x v="114"/>
    <s v="PO134074"/>
    <s v="GRN202348"/>
    <n v="101048066"/>
    <s v="DAB PCA ONLY ND-DDC-VX TOP 32CH"/>
    <s v="Saint Neots PE19 8YP"/>
    <n v="272"/>
    <x v="2"/>
    <s v="Diesel"/>
    <n v="1.0064E-3"/>
  </r>
  <r>
    <d v="2023-11-01T00:00:00"/>
    <s v="S024503"/>
    <x v="114"/>
    <s v="PO142511"/>
    <s v="GRN202452"/>
    <s v="255-2049-1"/>
    <s v="ND-DDC-QD TOP 48 BOTTOM 16 PCB ASSEMBLY"/>
    <s v="Saint Neots PE19 8YP"/>
    <n v="272"/>
    <x v="2"/>
    <s v="Diesel"/>
    <n v="1.0064E-3"/>
  </r>
  <r>
    <d v="2023-11-01T00:00:00"/>
    <s v="S024503"/>
    <x v="114"/>
    <s v="PO147469"/>
    <s v="GRN202536"/>
    <n v="42207077"/>
    <s v="RFLX_IDU (A) REFLEXION INTERGRATED DETECTOR UNIT N"/>
    <s v="Saint Neots PE19 8YP"/>
    <n v="272"/>
    <x v="2"/>
    <s v="Diesel"/>
    <n v="1.0064E-3"/>
  </r>
  <r>
    <d v="2023-11-01T00:00:00"/>
    <s v="S024503"/>
    <x v="114"/>
    <s v="PO147469"/>
    <s v="GRN202541"/>
    <n v="42207077"/>
    <s v="RFLX_IDU (A) REFLEXION INTERGRATED DETECTOR UNIT N"/>
    <s v="Saint Neots PE19 8YP"/>
    <n v="272"/>
    <x v="2"/>
    <s v="Diesel"/>
    <n v="1.0064E-3"/>
  </r>
  <r>
    <d v="2023-11-01T00:00:00"/>
    <s v="S001121"/>
    <x v="5"/>
    <s v="PO150131"/>
    <s v="GRN201197"/>
    <n v="50200869"/>
    <s v="TERMINAL END ANCHOR"/>
    <s v="Salford M5 4BE"/>
    <n v="103.6"/>
    <x v="2"/>
    <s v="Diesel"/>
    <n v="3.8331999999999998E-4"/>
  </r>
  <r>
    <d v="2023-11-01T00:00:00"/>
    <s v="S024503"/>
    <x v="114"/>
    <s v="PO142508"/>
    <s v="GRN202812"/>
    <n v="101034323"/>
    <s v="REFERENCE DETECTOR SUBSYSTEM"/>
    <s v="Saint Neots PE19 8YP"/>
    <n v="272"/>
    <x v="2"/>
    <s v="Diesel"/>
    <n v="1.0064E-3"/>
  </r>
  <r>
    <d v="2023-11-01T00:00:00"/>
    <s v="S023284"/>
    <x v="19"/>
    <s v="PO143152"/>
    <s v="GRN201204"/>
    <n v="101034024"/>
    <s v="MAIN CONTROL PANEL"/>
    <s v="Leicester LE19 2DT"/>
    <n v="144"/>
    <x v="1"/>
    <s v="Diesel"/>
    <n v="5.3280000000000001E-2"/>
  </r>
  <r>
    <d v="2023-11-01T00:00:00"/>
    <s v="S024503"/>
    <x v="114"/>
    <s v="PO143245"/>
    <s v="GRN202820"/>
    <n v="101047312"/>
    <s v="BX DETECTOR ASSEMBLY"/>
    <s v="Saint Neots PE19 8YP"/>
    <n v="272"/>
    <x v="2"/>
    <s v="Diesel"/>
    <n v="1.0064E-3"/>
  </r>
  <r>
    <d v="2023-11-01T00:00:00"/>
    <s v="S023849"/>
    <x v="6"/>
    <s v="PO150366"/>
    <s v="GRN201206"/>
    <n v="101045344"/>
    <s v="9/125 OS1 LC TO ST 2 FIBRE PATCH CABLE 10M"/>
    <s v="Warrington WA2 8TX"/>
    <n v="78.2"/>
    <x v="2"/>
    <s v="Diesel"/>
    <n v="2.8933999999999996E-4"/>
  </r>
  <r>
    <d v="2023-11-01T00:00:00"/>
    <s v="S023284"/>
    <x v="19"/>
    <s v="PO146043"/>
    <s v="GRN201210"/>
    <s v="356-1201-1"/>
    <s v="M60 BATTLE BOX"/>
    <s v="Leicester LE19 2DT"/>
    <n v="144"/>
    <x v="1"/>
    <s v="Diesel"/>
    <n v="5.3280000000000001E-2"/>
  </r>
  <r>
    <d v="2023-11-01T00:00:00"/>
    <s v="S024503"/>
    <x v="114"/>
    <s v="PO143245"/>
    <s v="GRN202823"/>
    <n v="101047312"/>
    <s v="BX DETECTOR ASSEMBLY"/>
    <s v="Saint Neots PE19 8YP"/>
    <n v="272"/>
    <x v="2"/>
    <s v="Diesel"/>
    <n v="1.0064E-3"/>
  </r>
  <r>
    <d v="2023-11-01T00:00:00"/>
    <s v="S024503"/>
    <x v="114"/>
    <s v="PO144817"/>
    <s v="GRN202978"/>
    <n v="23259802"/>
    <s v="CONCENTRATOR-EB FULL ASSEMBLY"/>
    <s v="Saint Neots PE19 8YP"/>
    <n v="272"/>
    <x v="2"/>
    <s v="Diesel"/>
    <n v="1.0064E-3"/>
  </r>
  <r>
    <d v="2023-11-01T00:00:00"/>
    <s v="S024503"/>
    <x v="114"/>
    <s v="PO134077"/>
    <s v="GRN203093"/>
    <n v="23259802"/>
    <s v="CONCENTRATOR-EB FULL ASSEMBLY"/>
    <s v="Saint Neots PE19 8YP"/>
    <n v="272"/>
    <x v="2"/>
    <s v="Diesel"/>
    <n v="1.0064E-3"/>
  </r>
  <r>
    <d v="2023-11-01T00:00:00"/>
    <s v="S024503"/>
    <x v="114"/>
    <s v="PO135919"/>
    <s v="GRN203096"/>
    <n v="23259802"/>
    <s v="CONCENTRATOR-EB FULL ASSEMBLY"/>
    <s v="Saint Neots PE19 8YP"/>
    <n v="272"/>
    <x v="2"/>
    <s v="Diesel"/>
    <n v="1.0064E-3"/>
  </r>
  <r>
    <d v="2023-11-01T00:00:00"/>
    <s v="S024503"/>
    <x v="114"/>
    <s v="PO136435"/>
    <s v="GRN203097"/>
    <n v="23259802"/>
    <s v="CONCENTRATOR-EB FULL ASSEMBLY"/>
    <s v="Saint Neots PE19 8YP"/>
    <n v="272"/>
    <x v="2"/>
    <s v="Diesel"/>
    <n v="1.0064E-3"/>
  </r>
  <r>
    <d v="2023-11-01T00:00:00"/>
    <s v="S024448"/>
    <x v="58"/>
    <s v="PO147616"/>
    <s v="GRN201220"/>
    <n v="101012487"/>
    <s v="SF6 CYLINDER 5 LB, 99.95%, 4.2&quot; OD X 17&quot; LONG"/>
    <s v="California 94560"/>
    <n v="5214"/>
    <x v="0"/>
    <s v="Crude"/>
    <n v="0.4181628"/>
  </r>
  <r>
    <d v="2023-11-01T00:00:00"/>
    <s v="S024448"/>
    <x v="58"/>
    <s v="PO147617"/>
    <s v="GRN201221"/>
    <n v="101012487"/>
    <s v="SF6 CYLINDER 5 LB, 99.95%, 4.2&quot; OD X 17&quot; LONG"/>
    <s v="California 94560"/>
    <n v="5214"/>
    <x v="0"/>
    <s v="Crude"/>
    <n v="0.4181628"/>
  </r>
  <r>
    <d v="2023-11-01T00:00:00"/>
    <s v="S024503"/>
    <x v="114"/>
    <s v="PO144817"/>
    <s v="GRN203098"/>
    <n v="23259802"/>
    <s v="CONCENTRATOR-EB FULL ASSEMBLY"/>
    <s v="Saint Neots PE19 8YP"/>
    <n v="272"/>
    <x v="2"/>
    <s v="Diesel"/>
    <n v="1.0064E-3"/>
  </r>
  <r>
    <d v="2023-12-01T00:00:00"/>
    <s v="S024503"/>
    <x v="114"/>
    <s v="PO144819"/>
    <s v="GRN203275"/>
    <s v="255-2048-1"/>
    <s v="ND-DDC-WD PCBA TOP 32CH BOTTOM 32CH"/>
    <s v="Saint Neots PE19 8YP"/>
    <n v="272"/>
    <x v="2"/>
    <s v="Diesel"/>
    <n v="1.0064E-3"/>
  </r>
  <r>
    <d v="2023-11-01T00:00:00"/>
    <s v="S001121"/>
    <x v="5"/>
    <s v="PO147946"/>
    <s v="GRN201236"/>
    <n v="13204807"/>
    <s v="RSLINX CLASSIC SINGLE NODE"/>
    <s v="Salford M5 4BE"/>
    <n v="103.6"/>
    <x v="2"/>
    <s v="Diesel"/>
    <n v="3.8331999999999998E-4"/>
  </r>
  <r>
    <d v="2023-11-01T00:00:00"/>
    <s v="S026429"/>
    <x v="55"/>
    <s v="PO148505"/>
    <s v="GRN201248"/>
    <s v="11701-2815"/>
    <s v="SP COOLING MEDIUM CHILLER (50L)"/>
    <s v="35041 Marburg"/>
    <n v="1310"/>
    <x v="3"/>
    <s v="Diesel"/>
    <n v="0.13319425000000001"/>
  </r>
  <r>
    <d v="2023-11-01T00:00:00"/>
    <s v="S026429"/>
    <x v="55"/>
    <s v="PO148505"/>
    <s v="GRN201250"/>
    <s v="11701-3375"/>
    <s v="SP FLOW SWITCH TCU-EXTENDED"/>
    <s v="35041 Marburg"/>
    <n v="1310"/>
    <x v="3"/>
    <s v="Diesel"/>
    <n v="0.13319425000000001"/>
  </r>
  <r>
    <d v="2023-12-01T00:00:00"/>
    <s v="S024503"/>
    <x v="114"/>
    <s v="PO139174"/>
    <s v="GRN203278"/>
    <n v="23259802"/>
    <s v="RAPISCAN COMPACT CONCENTRATOR (23259802) SIMPLIFIE"/>
    <s v="Saint Neots PE19 8YP"/>
    <n v="272"/>
    <x v="2"/>
    <s v="Diesel"/>
    <n v="1.0064E-3"/>
  </r>
  <r>
    <d v="2023-11-01T00:00:00"/>
    <s v="S001571"/>
    <x v="10"/>
    <s v="PO147695"/>
    <s v="GRN201255"/>
    <n v="57205720"/>
    <s v="MOUNTING KIT 2"/>
    <s v="St Albans AL1 5BN"/>
    <n v="298"/>
    <x v="2"/>
    <s v="Diesel"/>
    <n v="1.1026E-3"/>
  </r>
  <r>
    <d v="2023-12-01T00:00:00"/>
    <s v="S024503"/>
    <x v="114"/>
    <s v="PO134078"/>
    <s v="GRN203312"/>
    <n v="101022343"/>
    <s v="FOCUS SLAVE UNIT FULL ASSEMBLY"/>
    <s v="Saint Neots PE19 8YP"/>
    <n v="272"/>
    <x v="2"/>
    <s v="Diesel"/>
    <n v="1.0064E-3"/>
  </r>
  <r>
    <d v="2023-11-01T00:00:00"/>
    <s v="S000892"/>
    <x v="16"/>
    <s v="PO150353"/>
    <s v="GRN201259"/>
    <n v="21201413"/>
    <s v="PATCH CORD CAT 5E FTP PVC METAL SHIELD 0.5M  BLACK"/>
    <s v="Stockport SK4 2JT"/>
    <n v="55"/>
    <x v="2"/>
    <s v="Diesel"/>
    <n v="2.0350000000000001E-4"/>
  </r>
  <r>
    <d v="2023-12-01T00:00:00"/>
    <s v="S024503"/>
    <x v="114"/>
    <s v="PO143245"/>
    <s v="GRN203394"/>
    <n v="101047312"/>
    <s v="BX DETECTOR ASSEMBLY"/>
    <s v="Saint Neots PE19 8YP"/>
    <n v="272"/>
    <x v="2"/>
    <s v="Diesel"/>
    <n v="1.0064E-3"/>
  </r>
  <r>
    <d v="2023-12-01T00:00:00"/>
    <s v="S024503"/>
    <x v="114"/>
    <s v="PO146740"/>
    <s v="GRN203539"/>
    <n v="101047107"/>
    <s v="CIM(DCON) - CARGO INTERFACE MODULE (DCON)"/>
    <s v="Saint Neots PE19 8YP"/>
    <n v="272"/>
    <x v="2"/>
    <s v="Diesel"/>
    <n v="1.0064E-3"/>
  </r>
  <r>
    <d v="2023-12-01T00:00:00"/>
    <s v="S024503"/>
    <x v="114"/>
    <s v="PO134078"/>
    <s v="GRN203543"/>
    <n v="101022343"/>
    <s v="FOCUS SLAVE UNIT FULL ASSEMBLY"/>
    <s v="Saint Neots PE19 8YP"/>
    <n v="272"/>
    <x v="2"/>
    <s v="Diesel"/>
    <n v="1.0064E-3"/>
  </r>
  <r>
    <d v="2023-12-01T00:00:00"/>
    <s v="S024503"/>
    <x v="114"/>
    <s v="PO134076"/>
    <s v="GRN203550"/>
    <n v="22211813"/>
    <s v="DEHUMIDIFIER PSU PCA ONLY ND DEHUMPSU AA"/>
    <s v="Saint Neots PE19 8YP"/>
    <n v="272"/>
    <x v="2"/>
    <s v="Diesel"/>
    <n v="1.0064E-3"/>
  </r>
  <r>
    <d v="2023-12-01T00:00:00"/>
    <s v="S024503"/>
    <x v="114"/>
    <s v="PO142511"/>
    <s v="GRN203629"/>
    <s v="255-2049-1"/>
    <s v="ND-DDC-QD TOP 48 BOTTOM 16 PCB ASSEMBLY"/>
    <s v="Saint Neots PE19 8YP"/>
    <n v="272"/>
    <x v="2"/>
    <s v="Diesel"/>
    <n v="1.0064E-3"/>
  </r>
  <r>
    <d v="2023-12-01T00:00:00"/>
    <s v="S024503"/>
    <x v="114"/>
    <s v="PO147469"/>
    <s v="GRN203634"/>
    <n v="42207077"/>
    <s v="RFLX_IDU (A) REFLEXION INTERGRATED DETECTOR UNIT N"/>
    <s v="Saint Neots PE19 8YP"/>
    <n v="272"/>
    <x v="2"/>
    <s v="Diesel"/>
    <n v="1.0064E-3"/>
  </r>
  <r>
    <d v="2023-11-01T00:00:00"/>
    <s v="S001121"/>
    <x v="5"/>
    <s v="PO150747"/>
    <s v="GRN201274"/>
    <n v="50205249"/>
    <s v="TERMINAL FT SPRING CLAMP 2.5MM - BLUE"/>
    <s v="Salford M5 4BE"/>
    <n v="103.6"/>
    <x v="2"/>
    <s v="Diesel"/>
    <n v="3.8331999999999998E-4"/>
  </r>
  <r>
    <d v="2023-12-01T00:00:00"/>
    <s v="S024503"/>
    <x v="114"/>
    <s v="PO147469"/>
    <s v="GRN203835"/>
    <n v="42207077"/>
    <s v="RFLX_IDU (A) REFLEXION INTERGRATED DETECTOR UNIT N"/>
    <s v="Saint Neots PE19 8YP"/>
    <n v="272"/>
    <x v="2"/>
    <s v="Diesel"/>
    <n v="1.0064E-3"/>
  </r>
  <r>
    <d v="2023-11-01T00:00:00"/>
    <s v="S000892"/>
    <x v="16"/>
    <s v="PO150215"/>
    <s v="GRN201278"/>
    <n v="101019989"/>
    <s v="STEP LADDERS 3 TREAD STEEL"/>
    <s v="Stockport SK4 2JT"/>
    <n v="55"/>
    <x v="2"/>
    <s v="Diesel"/>
    <n v="2.0350000000000001E-4"/>
  </r>
  <r>
    <d v="2023-12-01T00:00:00"/>
    <s v="S024503"/>
    <x v="114"/>
    <s v="PO142508"/>
    <s v="GRN203836"/>
    <n v="101034323"/>
    <s v="REFERENCE DETECTOR SUBSYSTEM"/>
    <s v="Saint Neots PE19 8YP"/>
    <n v="272"/>
    <x v="2"/>
    <s v="Diesel"/>
    <n v="1.0064E-3"/>
  </r>
  <r>
    <d v="2023-12-01T00:00:00"/>
    <s v="S024503"/>
    <x v="114"/>
    <s v="PO135919"/>
    <s v="GRN203837"/>
    <n v="22208906"/>
    <s v="DAB PCA ONLY ND-DDC-V(B) TOP 32CH"/>
    <s v="Saint Neots PE19 8YP"/>
    <n v="272"/>
    <x v="2"/>
    <s v="Diesel"/>
    <n v="1.0064E-3"/>
  </r>
  <r>
    <d v="2023-11-01T00:00:00"/>
    <s v="S026429"/>
    <x v="55"/>
    <s v="PO148567"/>
    <s v="GRN201281"/>
    <s v="11701-3370"/>
    <s v="SP PRESSURE SENSOR (FAN) -B9"/>
    <s v="35041 Marburg"/>
    <n v="1310"/>
    <x v="3"/>
    <s v="Diesel"/>
    <n v="0.13319425000000001"/>
  </r>
  <r>
    <d v="2023-12-01T00:00:00"/>
    <s v="S024503"/>
    <x v="114"/>
    <s v="PO142821"/>
    <s v="GRN203861"/>
    <s v="360-1018-1"/>
    <s v="M60 BX ELECTRONICS PANEL ASSEMBLY - MOXA VERSION"/>
    <s v="Saint Neots PE19 8YP"/>
    <n v="272"/>
    <x v="2"/>
    <s v="Diesel"/>
    <n v="1.0064E-3"/>
  </r>
  <r>
    <d v="2023-11-01T00:00:00"/>
    <s v="S002239"/>
    <x v="17"/>
    <s v="PO143492"/>
    <s v="GRN201584"/>
    <n v="101022020"/>
    <s v="TCU - HV, 3.0 ton, -40 to +55 C"/>
    <s v="UT 84104"/>
    <n v="4725"/>
    <x v="4"/>
    <s v="Aviation"/>
    <n v="8.3086819200000015"/>
  </r>
  <r>
    <d v="2023-12-01T00:00:00"/>
    <s v="S024503"/>
    <x v="114"/>
    <s v="PO144819"/>
    <s v="GRN204354"/>
    <s v="255-2048-1"/>
    <s v="ND-DDC-WD PCBA TOP 32CH BOTTOM 32CH"/>
    <s v="Saint Neots PE19 8YP"/>
    <n v="272"/>
    <x v="2"/>
    <s v="Diesel"/>
    <n v="1.0064E-3"/>
  </r>
  <r>
    <d v="2023-11-01T00:00:00"/>
    <s v="S026429"/>
    <x v="55"/>
    <s v="PO148505"/>
    <s v="GRN201291"/>
    <s v="11701-2816"/>
    <s v="SP FILTER MAT SET FOR CHILLER"/>
    <s v="35041 Marburg"/>
    <n v="1310"/>
    <x v="3"/>
    <s v="Diesel"/>
    <n v="0.13319425000000001"/>
  </r>
  <r>
    <d v="2023-12-01T00:00:00"/>
    <s v="S024503"/>
    <x v="114"/>
    <s v="PO143245"/>
    <s v="GRN204684"/>
    <n v="101047312"/>
    <s v="BX DETECTOR ASSEMBLY"/>
    <s v="Saint Neots PE19 8YP"/>
    <n v="272"/>
    <x v="2"/>
    <s v="Diesel"/>
    <n v="1.0064E-3"/>
  </r>
  <r>
    <d v="2023-12-01T00:00:00"/>
    <s v="S024503"/>
    <x v="114"/>
    <s v="PO146919"/>
    <s v="GRN204687"/>
    <n v="101047107"/>
    <s v="CIM(DCON) - CARGO INTERFACE MODULE (DCON)"/>
    <s v="Saint Neots PE19 8YP"/>
    <n v="272"/>
    <x v="2"/>
    <s v="Diesel"/>
    <n v="1.0064E-3"/>
  </r>
  <r>
    <d v="2023-12-01T00:00:00"/>
    <s v="S024503"/>
    <x v="114"/>
    <s v="PO134077"/>
    <s v="GRN204974"/>
    <n v="23259802"/>
    <s v="CONCENTRATOR-EB FULL ASSEMBLY"/>
    <s v="Saint Neots PE19 8YP"/>
    <n v="272"/>
    <x v="2"/>
    <s v="Diesel"/>
    <n v="1.0064E-3"/>
  </r>
  <r>
    <d v="2023-12-01T00:00:00"/>
    <s v="S024503"/>
    <x v="114"/>
    <s v="PO134837"/>
    <s v="GRN204976"/>
    <n v="23259802"/>
    <s v="CONCENTRATOR-EB FULL ASSEMBLY"/>
    <s v="Saint Neots PE19 8YP"/>
    <n v="272"/>
    <x v="2"/>
    <s v="Diesel"/>
    <n v="1.0064E-3"/>
  </r>
  <r>
    <d v="2023-12-01T00:00:00"/>
    <s v="S024503"/>
    <x v="114"/>
    <s v="PO148731"/>
    <s v="GRN204978"/>
    <n v="23259802"/>
    <s v="CONCENTRATOR-EB FULL ASSEMBLY"/>
    <s v="Saint Neots PE19 8YP"/>
    <n v="272"/>
    <x v="2"/>
    <s v="Diesel"/>
    <n v="1.0064E-3"/>
  </r>
  <r>
    <d v="2023-12-01T00:00:00"/>
    <s v="S024503"/>
    <x v="114"/>
    <s v="PO143245"/>
    <s v="GRN204997"/>
    <n v="101047312"/>
    <s v="BX DETECTOR ASSEMBLY"/>
    <s v="Saint Neots PE19 8YP"/>
    <n v="272"/>
    <x v="2"/>
    <s v="Diesel"/>
    <n v="1.0064E-3"/>
  </r>
  <r>
    <d v="2023-12-01T00:00:00"/>
    <s v="S024503"/>
    <x v="114"/>
    <s v="PO147482"/>
    <s v="GRN204999"/>
    <n v="101047312"/>
    <s v="BX DETECTOR ASSEMBLY"/>
    <s v="Saint Neots PE19 8YP"/>
    <n v="272"/>
    <x v="2"/>
    <s v="Diesel"/>
    <n v="1.0064E-3"/>
  </r>
  <r>
    <d v="2023-11-01T00:00:00"/>
    <s v="S024448"/>
    <x v="58"/>
    <s v="PO150201"/>
    <s v="GRN201301"/>
    <n v="101014511"/>
    <s v="TCU COMPRESSOR VFD ASSY"/>
    <s v="California 94560"/>
    <n v="5214"/>
    <x v="0"/>
    <s v="Crude"/>
    <n v="0.4181628"/>
  </r>
  <r>
    <d v="2023-12-01T00:00:00"/>
    <s v="S024503"/>
    <x v="114"/>
    <s v="PO144818"/>
    <s v="GRN205055"/>
    <n v="101048066"/>
    <s v="DAB PCA ONLY ND-DDC-VX TOP 32CH"/>
    <s v="Saint Neots PE19 8YP"/>
    <n v="272"/>
    <x v="2"/>
    <s v="Diesel"/>
    <n v="1.0064E-3"/>
  </r>
  <r>
    <d v="2023-12-01T00:00:00"/>
    <s v="S024503"/>
    <x v="114"/>
    <s v="PO144819"/>
    <s v="GRN205061"/>
    <s v="255-2048-1"/>
    <s v="ND-DDC-WD PCBA TOP 32CH BOTTOM 32CH"/>
    <s v="Saint Neots PE19 8YP"/>
    <n v="272"/>
    <x v="2"/>
    <s v="Diesel"/>
    <n v="1.0064E-3"/>
  </r>
  <r>
    <d v="2023-01-01T00:00:00"/>
    <s v="S024119"/>
    <x v="116"/>
    <s v="PO141860"/>
    <s v="GRN179359"/>
    <n v="101032968"/>
    <s v="INTERCONNECTER DATA LEAD 50M LONG"/>
    <s v="LA22 0RL"/>
    <n v="248"/>
    <x v="2"/>
    <s v="Diesel"/>
    <n v="9.1760000000000008E-4"/>
  </r>
  <r>
    <d v="2023-01-01T00:00:00"/>
    <s v="S024119"/>
    <x v="116"/>
    <s v="PO139715"/>
    <s v="GRN179360"/>
    <n v="101050491"/>
    <s v="TRAFFIC LIGHT SIGN C/W OVERSIZE WARNING - SPANISH"/>
    <s v="LA22 0RL"/>
    <n v="248"/>
    <x v="2"/>
    <s v="Diesel"/>
    <n v="9.1760000000000008E-4"/>
  </r>
  <r>
    <d v="2023-01-01T00:00:00"/>
    <s v="S024119"/>
    <x v="116"/>
    <s v="PO138586"/>
    <s v="GRN179362"/>
    <n v="101028769"/>
    <s v="SPEED RADAR/STOP SIGN"/>
    <s v="LA22 0RL"/>
    <n v="248"/>
    <x v="2"/>
    <s v="Diesel"/>
    <n v="9.1760000000000008E-4"/>
  </r>
  <r>
    <d v="2023-01-01T00:00:00"/>
    <s v="S024119"/>
    <x v="116"/>
    <s v="PO139980"/>
    <s v="GRN179656"/>
    <n v="101028769"/>
    <s v="SPEED RADAR/STOP SIGN"/>
    <s v="LA22 0RL"/>
    <n v="248"/>
    <x v="2"/>
    <s v="Diesel"/>
    <n v="9.1760000000000008E-4"/>
  </r>
  <r>
    <d v="2023-09-01T00:00:00"/>
    <s v="S026929"/>
    <x v="115"/>
    <s v="PO144558"/>
    <s v="GRN196525"/>
    <s v="340-1012-1"/>
    <s v="WELDMENT LINAC SUPPORT STRUCTURE"/>
    <s v="Oldham OL4 1LA"/>
    <n v="80.400000000000006"/>
    <x v="3"/>
    <s v="Diesel"/>
    <n v="8.1746700000000005E-2"/>
  </r>
  <r>
    <d v="2023-11-01T00:00:00"/>
    <s v="S023284"/>
    <x v="19"/>
    <s v="PO148462"/>
    <s v="GRN201316"/>
    <n v="101036339"/>
    <s v="CONTROL PENDANT ASSEMBLY"/>
    <s v="Leicester LE19 2DT"/>
    <n v="144"/>
    <x v="1"/>
    <s v="Diesel"/>
    <n v="5.3280000000000001E-2"/>
  </r>
  <r>
    <d v="2023-02-01T00:00:00"/>
    <s v="S024119"/>
    <x v="116"/>
    <s v="PO139980"/>
    <s v="GRN179971"/>
    <n v="101028769"/>
    <s v="SPEED RADAR/STOP SIGN"/>
    <s v="LA22 0RL"/>
    <n v="248"/>
    <x v="2"/>
    <s v="Diesel"/>
    <n v="9.1760000000000008E-4"/>
  </r>
  <r>
    <d v="2023-02-01T00:00:00"/>
    <s v="S024119"/>
    <x v="116"/>
    <s v="PO139980"/>
    <s v="GRN180624"/>
    <n v="101028769"/>
    <s v="SPEED RADAR/STOP SIGN"/>
    <s v="LA22 0RL"/>
    <n v="248"/>
    <x v="2"/>
    <s v="Diesel"/>
    <n v="9.1760000000000008E-4"/>
  </r>
  <r>
    <d v="2023-02-01T00:00:00"/>
    <s v="S024119"/>
    <x v="116"/>
    <s v="PO139980"/>
    <s v="GRN181110"/>
    <n v="101028769"/>
    <s v="SPEED RADAR/STOP SIGN"/>
    <s v="LA22 0RL"/>
    <n v="248"/>
    <x v="2"/>
    <s v="Diesel"/>
    <n v="9.1760000000000008E-4"/>
  </r>
  <r>
    <d v="2023-02-01T00:00:00"/>
    <s v="S024119"/>
    <x v="116"/>
    <s v="PO139980"/>
    <s v="GRN181360"/>
    <n v="101036092"/>
    <s v="4 PIN DC POWER LEAD 24VDC 25M_x000a_PANDORA"/>
    <s v="LA22 0RL"/>
    <n v="248"/>
    <x v="2"/>
    <s v="Diesel"/>
    <n v="9.1760000000000008E-4"/>
  </r>
  <r>
    <d v="2023-03-01T00:00:00"/>
    <s v="S024119"/>
    <x v="116"/>
    <s v="PO142330"/>
    <s v="GRN182563"/>
    <n v="101028769"/>
    <s v="SPEED RADAR/STOP SIGN"/>
    <s v="LA22 0RL"/>
    <n v="248"/>
    <x v="2"/>
    <s v="Diesel"/>
    <n v="9.1760000000000008E-4"/>
  </r>
  <r>
    <d v="2023-03-01T00:00:00"/>
    <s v="S024119"/>
    <x v="116"/>
    <s v="PO143310"/>
    <s v="GRN183126"/>
    <n v="101028769"/>
    <s v="SPEED RADAR/STOP SIGN"/>
    <s v="LA22 0RL"/>
    <n v="248"/>
    <x v="2"/>
    <s v="Diesel"/>
    <n v="9.1760000000000008E-4"/>
  </r>
  <r>
    <d v="2023-03-01T00:00:00"/>
    <s v="S024119"/>
    <x v="116"/>
    <s v="PO144228"/>
    <s v="GRN183857"/>
    <n v="101036092"/>
    <s v="4 PIN DC POWER LEAD 24VDC - 25M LONG"/>
    <s v="LA22 0RL"/>
    <n v="248"/>
    <x v="2"/>
    <s v="Diesel"/>
    <n v="9.1760000000000008E-4"/>
  </r>
  <r>
    <d v="2023-03-01T00:00:00"/>
    <s v="S024119"/>
    <x v="116"/>
    <s v="PO139980"/>
    <s v="GRN183859"/>
    <n v="101028769"/>
    <s v="SPEED RADAR/STOP SIGN"/>
    <s v="LA22 0RL"/>
    <n v="248"/>
    <x v="2"/>
    <s v="Diesel"/>
    <n v="9.1760000000000008E-4"/>
  </r>
  <r>
    <d v="2023-04-01T00:00:00"/>
    <s v="S024119"/>
    <x v="116"/>
    <s v="PO143311"/>
    <s v="GRN184735"/>
    <n v="101028769"/>
    <s v="SPEED RADAR/STOP SIGN"/>
    <s v="LA22 0RL"/>
    <n v="248"/>
    <x v="2"/>
    <s v="Diesel"/>
    <n v="9.1760000000000008E-4"/>
  </r>
  <r>
    <d v="2023-04-01T00:00:00"/>
    <s v="S024119"/>
    <x v="116"/>
    <s v="PO138695"/>
    <s v="GRN184736"/>
    <n v="101028769"/>
    <s v="SPEED RADAR/STOP SIGN"/>
    <s v="LA22 0RL"/>
    <n v="248"/>
    <x v="2"/>
    <s v="Diesel"/>
    <n v="9.1760000000000008E-4"/>
  </r>
  <r>
    <d v="2023-04-01T00:00:00"/>
    <s v="S024119"/>
    <x v="116"/>
    <s v="PO138586"/>
    <s v="GRN184737"/>
    <n v="101028769"/>
    <s v="SPEED RADAR/STOP SIGN"/>
    <s v="LA22 0RL"/>
    <n v="248"/>
    <x v="2"/>
    <s v="Diesel"/>
    <n v="9.1760000000000008E-4"/>
  </r>
  <r>
    <d v="2023-04-01T00:00:00"/>
    <s v="S024119"/>
    <x v="116"/>
    <s v="PO139980"/>
    <s v="GRN185039"/>
    <n v="101028769"/>
    <s v="SPEED RADAR/STOP SIGN"/>
    <s v="LA22 0RL"/>
    <n v="248"/>
    <x v="2"/>
    <s v="Diesel"/>
    <n v="9.1760000000000008E-4"/>
  </r>
  <r>
    <d v="2023-04-01T00:00:00"/>
    <s v="S024119"/>
    <x v="116"/>
    <s v="PO141860"/>
    <s v="GRN185044"/>
    <n v="101032968"/>
    <s v="INTERCONNECTER DATA LEAD 50M LONG"/>
    <s v="LA22 0RL"/>
    <n v="248"/>
    <x v="2"/>
    <s v="Diesel"/>
    <n v="9.1760000000000008E-4"/>
  </r>
  <r>
    <d v="2023-04-01T00:00:00"/>
    <s v="S024119"/>
    <x v="116"/>
    <s v="PO141860"/>
    <s v="GRN185999"/>
    <n v="101032968"/>
    <s v="INTERCONNECTER DATA LEAD 50M LONG"/>
    <s v="LA22 0RL"/>
    <n v="248"/>
    <x v="2"/>
    <s v="Diesel"/>
    <n v="9.1760000000000008E-4"/>
  </r>
  <r>
    <d v="2023-05-01T00:00:00"/>
    <s v="S024119"/>
    <x v="116"/>
    <s v="PO141860"/>
    <s v="GRN186973"/>
    <n v="42205184"/>
    <s v="BASE FOR RADAR/REPEATER SIGN PANDORA SIGNS"/>
    <s v="LA22 0RL"/>
    <n v="248"/>
    <x v="2"/>
    <s v="Diesel"/>
    <n v="9.1760000000000008E-4"/>
  </r>
  <r>
    <d v="2023-05-01T00:00:00"/>
    <s v="S024119"/>
    <x v="116"/>
    <s v="PO143312"/>
    <s v="GRN186977"/>
    <n v="101028769"/>
    <s v="SPEED RADAR/STOP SIGN"/>
    <s v="LA22 0RL"/>
    <n v="248"/>
    <x v="2"/>
    <s v="Diesel"/>
    <n v="9.1760000000000008E-4"/>
  </r>
  <r>
    <d v="2023-05-01T00:00:00"/>
    <s v="S024119"/>
    <x v="116"/>
    <s v="PO144712"/>
    <s v="GRN186978"/>
    <n v="42205163"/>
    <s v="RADAR THEMOMETER SIGN"/>
    <s v="LA22 0RL"/>
    <n v="248"/>
    <x v="2"/>
    <s v="Diesel"/>
    <n v="9.1760000000000008E-4"/>
  </r>
  <r>
    <d v="2023-05-01T00:00:00"/>
    <s v="S024119"/>
    <x v="116"/>
    <s v="PO142330"/>
    <s v="GRN188250"/>
    <n v="101028769"/>
    <s v="SPEED RADAR/STOP SIGN"/>
    <s v="LA22 0RL"/>
    <n v="248"/>
    <x v="2"/>
    <s v="Diesel"/>
    <n v="9.1760000000000008E-4"/>
  </r>
  <r>
    <d v="2023-06-01T00:00:00"/>
    <s v="S024119"/>
    <x v="116"/>
    <s v="PO143313"/>
    <s v="GRN188812"/>
    <n v="101028769"/>
    <s v="SPEED RADAR/STOP SIGN"/>
    <s v="LA22 0RL"/>
    <n v="248"/>
    <x v="2"/>
    <s v="Diesel"/>
    <n v="9.1760000000000008E-4"/>
  </r>
  <r>
    <d v="2023-07-01T00:00:00"/>
    <s v="S024119"/>
    <x v="116"/>
    <s v="PO145049"/>
    <s v="GRN191918"/>
    <n v="101028769"/>
    <s v="SPEED RADAR/STOP SIGN"/>
    <s v="LA22 0RL"/>
    <n v="248"/>
    <x v="2"/>
    <s v="Diesel"/>
    <n v="9.1760000000000008E-4"/>
  </r>
  <r>
    <d v="2023-07-01T00:00:00"/>
    <s v="S024119"/>
    <x v="116"/>
    <s v="PO147645"/>
    <s v="GRN192072"/>
    <s v="11701-2675"/>
    <s v="3MPH INSERT DECAL"/>
    <s v="LA22 0RL"/>
    <n v="248"/>
    <x v="2"/>
    <s v="Diesel"/>
    <n v="9.1760000000000008E-4"/>
  </r>
  <r>
    <d v="2023-07-01T00:00:00"/>
    <s v="S024119"/>
    <x v="116"/>
    <s v="PO143314"/>
    <s v="GRN192617"/>
    <n v="101028769"/>
    <s v="SPEED RADAR/STOP SIGN"/>
    <s v="LA22 0RL"/>
    <n v="248"/>
    <x v="2"/>
    <s v="Diesel"/>
    <n v="9.1760000000000008E-4"/>
  </r>
  <r>
    <d v="2023-07-01T00:00:00"/>
    <s v="S024119"/>
    <x v="116"/>
    <s v="PO142330"/>
    <s v="GRN192618"/>
    <n v="101028769"/>
    <s v="SPEED RADAR/STOP SIGN"/>
    <s v="LA22 0RL"/>
    <n v="248"/>
    <x v="2"/>
    <s v="Diesel"/>
    <n v="9.1760000000000008E-4"/>
  </r>
  <r>
    <d v="2023-08-01T00:00:00"/>
    <s v="S024119"/>
    <x v="116"/>
    <s v="PO145581"/>
    <s v="GRN193513"/>
    <n v="101036092"/>
    <s v="4 PIN DC POWER LEAD 24VDC - 25M LONG"/>
    <s v="LA22 0RL"/>
    <n v="248"/>
    <x v="2"/>
    <s v="Diesel"/>
    <n v="9.1760000000000008E-4"/>
  </r>
  <r>
    <d v="2023-08-01T00:00:00"/>
    <s v="S024119"/>
    <x v="116"/>
    <s v="PO146285"/>
    <s v="GRN193664"/>
    <n v="101028769"/>
    <s v="SPEED RADAR/STOP SIGN"/>
    <s v="LA22 0RL"/>
    <n v="248"/>
    <x v="2"/>
    <s v="Diesel"/>
    <n v="9.1760000000000008E-4"/>
  </r>
  <r>
    <d v="2023-08-01T00:00:00"/>
    <s v="S024119"/>
    <x v="116"/>
    <s v="PO143897"/>
    <s v="GRN194915"/>
    <s v="11700-9941"/>
    <s v="CABLE TRAFFIC LIGHT SIGN C/W OVERSIZE WARNING - AR"/>
    <s v="LA22 0RL"/>
    <n v="248"/>
    <x v="2"/>
    <s v="Diesel"/>
    <n v="9.1760000000000008E-4"/>
  </r>
  <r>
    <d v="2023-09-01T00:00:00"/>
    <s v="S024119"/>
    <x v="116"/>
    <s v="PO145581"/>
    <s v="GRN196131"/>
    <n v="101036092"/>
    <s v="4 PIN DC POWER LEAD 24VDC - 25M LONG"/>
    <s v="LA22 0RL"/>
    <n v="248"/>
    <x v="2"/>
    <s v="Diesel"/>
    <n v="9.1760000000000008E-4"/>
  </r>
  <r>
    <d v="2023-09-01T00:00:00"/>
    <s v="S024119"/>
    <x v="116"/>
    <s v="PO147869"/>
    <s v="GRN196619"/>
    <n v="101028769"/>
    <s v="SPEED RADAR/STOP SIGN"/>
    <s v="LA22 0RL"/>
    <n v="248"/>
    <x v="2"/>
    <s v="Diesel"/>
    <n v="9.1760000000000008E-4"/>
  </r>
  <r>
    <d v="2023-09-01T00:00:00"/>
    <s v="S024119"/>
    <x v="116"/>
    <s v="PO145581"/>
    <s v="GRN196621"/>
    <n v="101036092"/>
    <s v="4 PIN DC POWER LEAD 24VDC - 25M LONG"/>
    <s v="LA22 0RL"/>
    <n v="248"/>
    <x v="2"/>
    <s v="Diesel"/>
    <n v="9.1760000000000008E-4"/>
  </r>
  <r>
    <d v="2023-10-01T00:00:00"/>
    <s v="S024119"/>
    <x v="116"/>
    <s v="PO145581"/>
    <s v="GRN199793"/>
    <n v="101036092"/>
    <s v="4 PIN DC POWER LEAD 24VDC - 25M LONG"/>
    <s v="LA22 0RL"/>
    <n v="248"/>
    <x v="2"/>
    <s v="Diesel"/>
    <n v="9.1760000000000008E-4"/>
  </r>
  <r>
    <d v="2023-11-01T00:00:00"/>
    <s v="S024119"/>
    <x v="116"/>
    <s v="PO148568"/>
    <s v="GRN201021"/>
    <n v="101028769"/>
    <s v="SPEED RADAR/STOP SIGN"/>
    <s v="LA22 0RL"/>
    <n v="248"/>
    <x v="2"/>
    <s v="Diesel"/>
    <n v="9.1760000000000008E-4"/>
  </r>
  <r>
    <d v="2023-11-01T00:00:00"/>
    <s v="S024119"/>
    <x v="116"/>
    <s v="PO148149"/>
    <s v="GRN201022"/>
    <n v="101028769"/>
    <s v="SPEED RADAR/STOP SIGN"/>
    <s v="LA22 0RL"/>
    <n v="248"/>
    <x v="2"/>
    <s v="Diesel"/>
    <n v="9.1760000000000008E-4"/>
  </r>
  <r>
    <d v="2023-11-01T00:00:00"/>
    <s v="S024119"/>
    <x v="116"/>
    <s v="PO149775"/>
    <s v="GRN201692"/>
    <s v="11700-9941"/>
    <s v="CABLE TRAFFIC LIGHT SIGN C/W OVERSIZE WARNING - AR"/>
    <s v="LA22 0RL"/>
    <n v="248"/>
    <x v="2"/>
    <s v="Diesel"/>
    <n v="9.1760000000000008E-4"/>
  </r>
  <r>
    <d v="2023-11-01T00:00:00"/>
    <s v="S024119"/>
    <x v="116"/>
    <s v="PO149506"/>
    <s v="GRN202041"/>
    <n v="101041395"/>
    <s v="TRAFFIC LIGHT SIGN C/W OVERSIZE WARNING - ARABIC"/>
    <s v="LA22 0RL"/>
    <n v="248"/>
    <x v="2"/>
    <s v="Diesel"/>
    <n v="9.1760000000000008E-4"/>
  </r>
  <r>
    <d v="2023-11-01T00:00:00"/>
    <s v="S024119"/>
    <x v="116"/>
    <s v="PO149093"/>
    <s v="GRN202042"/>
    <n v="101028769"/>
    <s v="SPEED RADAR/STOP SIGN"/>
    <s v="LA22 0RL"/>
    <n v="248"/>
    <x v="2"/>
    <s v="Diesel"/>
    <n v="9.1760000000000008E-4"/>
  </r>
  <r>
    <d v="2023-11-01T00:00:00"/>
    <s v="S024119"/>
    <x v="116"/>
    <s v="PO145581"/>
    <s v="GRN202236"/>
    <n v="101036092"/>
    <s v="4 PIN DC POWER LEAD 24VDC - 25M LONG"/>
    <s v="LA22 0RL"/>
    <n v="248"/>
    <x v="2"/>
    <s v="Diesel"/>
    <n v="9.1760000000000008E-4"/>
  </r>
  <r>
    <d v="2023-11-01T00:00:00"/>
    <s v="S024119"/>
    <x v="116"/>
    <s v="PO149775"/>
    <s v="GRN202237"/>
    <n v="101036092"/>
    <s v="4 PIN DC POWER LEAD 24VDC - 25M LONG"/>
    <s v="LA22 0RL"/>
    <n v="248"/>
    <x v="2"/>
    <s v="Diesel"/>
    <n v="9.1760000000000008E-4"/>
  </r>
  <r>
    <d v="2023-11-01T00:00:00"/>
    <s v="S023468"/>
    <x v="117"/>
    <s v="PO149271"/>
    <s v="GRN202715"/>
    <n v="101011252"/>
    <s v="PF6000S AUTOMATIC BARRIER"/>
    <s v="Tamworth B78 2EX"/>
    <n v="115"/>
    <x v="2"/>
    <s v="Diesel"/>
    <n v="4.2549999999999999E-4"/>
  </r>
  <r>
    <d v="2023-01-01T00:00:00"/>
    <s v="S022514"/>
    <x v="118"/>
    <s v="PO141623"/>
    <s v="GRN178422"/>
    <n v="101026738"/>
    <s v="2 AXIS INCLINATION SENSOR 0-360 DEG."/>
    <s v="Oldham OL1 4EL"/>
    <n v="135"/>
    <x v="2"/>
    <s v="Diesel"/>
    <n v="4.9950000000000005E-4"/>
  </r>
  <r>
    <d v="2023-01-01T00:00:00"/>
    <s v="S022514"/>
    <x v="118"/>
    <s v="PO141623"/>
    <s v="GRN178903"/>
    <n v="101026738"/>
    <s v="2 AXIS INCLINATION SENSOR 0-360 DEG."/>
    <s v="Oldham OL1 4EL"/>
    <n v="135"/>
    <x v="2"/>
    <s v="Diesel"/>
    <n v="4.9950000000000005E-4"/>
  </r>
  <r>
    <d v="2023-01-01T00:00:00"/>
    <s v="S022514"/>
    <x v="118"/>
    <s v="PO140805"/>
    <s v="GRN178904"/>
    <n v="1345036"/>
    <s v="MOBILE ENCODER"/>
    <s v="Oldham OL1 4EL"/>
    <n v="135"/>
    <x v="2"/>
    <s v="Diesel"/>
    <n v="4.9950000000000005E-4"/>
  </r>
  <r>
    <d v="2023-01-01T00:00:00"/>
    <s v="S022514"/>
    <x v="118"/>
    <s v="PO142103"/>
    <s v="GRN179164"/>
    <n v="5145092"/>
    <s v="M18 PROXIMITY SENSOR 8mm M12 PLUG"/>
    <s v="Oldham OL1 4EL"/>
    <n v="135"/>
    <x v="2"/>
    <s v="Diesel"/>
    <n v="4.9950000000000005E-4"/>
  </r>
  <r>
    <d v="2023-01-01T00:00:00"/>
    <s v="S022514"/>
    <x v="118"/>
    <s v="PO141623"/>
    <s v="GRN179384"/>
    <n v="101026738"/>
    <s v="2 AXIS INCLINATION SENSOR 0-360 DEG."/>
    <s v="Oldham OL1 4EL"/>
    <n v="135"/>
    <x v="2"/>
    <s v="Diesel"/>
    <n v="4.9950000000000005E-4"/>
  </r>
  <r>
    <d v="2023-01-01T00:00:00"/>
    <s v="S022514"/>
    <x v="118"/>
    <s v="PO141580"/>
    <s v="GRN179640"/>
    <n v="86201392"/>
    <s v="MOUNTING BRACKET"/>
    <s v="Oldham OL1 4EL"/>
    <n v="135"/>
    <x v="2"/>
    <s v="Diesel"/>
    <n v="4.9950000000000005E-4"/>
  </r>
  <r>
    <d v="2023-02-01T00:00:00"/>
    <s v="S022514"/>
    <x v="118"/>
    <s v="PO141580"/>
    <s v="GRN180150"/>
    <n v="21201393"/>
    <s v="M12 FEMALE RIGHT ANGLE 5-PIN PUR CABLE - 10M LONG"/>
    <s v="Oldham OL1 4EL"/>
    <n v="135"/>
    <x v="2"/>
    <s v="Diesel"/>
    <n v="4.9950000000000005E-4"/>
  </r>
  <r>
    <d v="2023-02-01T00:00:00"/>
    <s v="S022514"/>
    <x v="118"/>
    <s v="PO142747"/>
    <s v="GRN180587"/>
    <n v="2145015"/>
    <s v="M12 F LED TO M12 M CABLES"/>
    <s v="Oldham OL1 4EL"/>
    <n v="135"/>
    <x v="2"/>
    <s v="Diesel"/>
    <n v="4.9950000000000005E-4"/>
  </r>
  <r>
    <d v="2023-02-01T00:00:00"/>
    <s v="S022514"/>
    <x v="118"/>
    <s v="PO142798"/>
    <s v="GRN180731"/>
    <n v="21201393"/>
    <s v="M12 FEMALE RIGHT ANGLE 5-PIN PUR CABLE - 10M LONG"/>
    <s v="Oldham OL1 4EL"/>
    <n v="135"/>
    <x v="2"/>
    <s v="Diesel"/>
    <n v="4.9950000000000005E-4"/>
  </r>
  <r>
    <d v="2023-11-01T00:00:00"/>
    <s v="S023284"/>
    <x v="19"/>
    <s v="PO142075"/>
    <s v="GRN201378"/>
    <n v="101034024"/>
    <s v="MAIN CONTROL PANEL"/>
    <s v="Leicester LE19 2DT"/>
    <n v="144"/>
    <x v="1"/>
    <s v="Diesel"/>
    <n v="5.3280000000000001E-2"/>
  </r>
  <r>
    <d v="2023-02-01T00:00:00"/>
    <s v="S022514"/>
    <x v="118"/>
    <s v="PO142798"/>
    <s v="GRN180937"/>
    <n v="101026738"/>
    <s v="2 AXIS INCLINATION SENSOR 0-360 DEG."/>
    <s v="Oldham OL1 4EL"/>
    <n v="135"/>
    <x v="2"/>
    <s v="Diesel"/>
    <n v="4.9950000000000005E-4"/>
  </r>
  <r>
    <d v="2023-03-01T00:00:00"/>
    <s v="S022514"/>
    <x v="118"/>
    <s v="PO142623"/>
    <s v="GRN182399"/>
    <n v="2145014"/>
    <s v="M12 F LED TO M12 M CABLES"/>
    <s v="Oldham OL1 4EL"/>
    <n v="135"/>
    <x v="2"/>
    <s v="Diesel"/>
    <n v="4.9950000000000005E-4"/>
  </r>
  <r>
    <d v="2023-03-01T00:00:00"/>
    <s v="S022514"/>
    <x v="118"/>
    <s v="PO142623"/>
    <s v="GRN182441"/>
    <n v="101026738"/>
    <s v="2 AXIS INCLINATION SENSOR 0-360 DEG."/>
    <s v="Oldham OL1 4EL"/>
    <n v="135"/>
    <x v="2"/>
    <s v="Diesel"/>
    <n v="4.9950000000000005E-4"/>
  </r>
  <r>
    <d v="2023-11-01T00:00:00"/>
    <s v="S023222"/>
    <x v="11"/>
    <s v="PO147263"/>
    <s v="GRN201385"/>
    <n v="101027016"/>
    <s v="MULTIPROTOCOL STATION BLCEN-8M12LT-4AI-VI-8XSG-P"/>
    <s v="Wickford SS11 8YT"/>
    <n v="390"/>
    <x v="2"/>
    <s v="Diesel"/>
    <n v="1.4430000000000001E-3"/>
  </r>
  <r>
    <d v="2023-03-01T00:00:00"/>
    <s v="S022514"/>
    <x v="118"/>
    <s v="PO142512"/>
    <s v="GRN182443"/>
    <n v="21201393"/>
    <s v="M12 FEMALE RIGHT ANGLE 5-PIN PUR CABLE - 10M LONG"/>
    <s v="Oldham OL1 4EL"/>
    <n v="135"/>
    <x v="2"/>
    <s v="Diesel"/>
    <n v="4.9950000000000005E-4"/>
  </r>
  <r>
    <d v="2023-03-01T00:00:00"/>
    <s v="S022514"/>
    <x v="118"/>
    <s v="PO142623"/>
    <s v="GRN182655"/>
    <n v="21201393"/>
    <s v="M12 FEMALE RIGHT ANGLE 5-PIN PUR CABLE - 10M LONG"/>
    <s v="Oldham OL1 4EL"/>
    <n v="135"/>
    <x v="2"/>
    <s v="Diesel"/>
    <n v="4.9950000000000005E-4"/>
  </r>
  <r>
    <d v="2023-11-01T00:00:00"/>
    <s v="S025431"/>
    <x v="0"/>
    <s v="PO144812"/>
    <s v="GRN201389"/>
    <s v="255-1467-1"/>
    <s v="SHIPPING KIT DOWTHERM FS"/>
    <s v="Boston Massachusetts"/>
    <n v="3154"/>
    <x v="0"/>
    <s v="Crude"/>
    <n v="2.5295079999999999"/>
  </r>
  <r>
    <d v="2023-11-01T00:00:00"/>
    <s v="S023222"/>
    <x v="11"/>
    <s v="PO149589"/>
    <s v="GRN201390"/>
    <s v="11700-6191"/>
    <s v="CABLE RJ45S RJ45S 2.5M"/>
    <s v="Wickford SS11 8YT"/>
    <n v="390"/>
    <x v="2"/>
    <s v="Diesel"/>
    <n v="1.4430000000000001E-3"/>
  </r>
  <r>
    <d v="2023-03-01T00:00:00"/>
    <s v="S022514"/>
    <x v="118"/>
    <s v="PO141685"/>
    <s v="GRN182916"/>
    <s v="11701-2333"/>
    <s v="SAFETY THRU-BEAM SENSOR - EMITTER -- LONG RANGE"/>
    <s v="Oldham OL1 4EL"/>
    <n v="135"/>
    <x v="2"/>
    <s v="Diesel"/>
    <n v="4.9950000000000005E-4"/>
  </r>
  <r>
    <d v="2023-03-01T00:00:00"/>
    <s v="S022514"/>
    <x v="118"/>
    <s v="PO141623"/>
    <s v="GRN183370"/>
    <n v="101026738"/>
    <s v="2 AXIS INCLINATION SENSOR 0-360 DEG."/>
    <s v="Oldham OL1 4EL"/>
    <n v="135"/>
    <x v="2"/>
    <s v="Diesel"/>
    <n v="4.9950000000000005E-4"/>
  </r>
  <r>
    <d v="2023-11-01T00:00:00"/>
    <s v="S022767"/>
    <x v="2"/>
    <s v="PO144140"/>
    <s v="GRN201393"/>
    <n v="30202404"/>
    <s v="FLEXIBLE BATTERY CABLE 25mm - RED LEYLAND AUTO WOO"/>
    <s v="Huddersfield HD1 3ES"/>
    <n v="180"/>
    <x v="2"/>
    <s v="Diesel"/>
    <n v="6.6599999999999993E-4"/>
  </r>
  <r>
    <d v="2023-03-01T00:00:00"/>
    <s v="S022514"/>
    <x v="118"/>
    <s v="PO141685"/>
    <s v="GRN183377"/>
    <s v="11701-2333"/>
    <s v="SAFETY THRU-BEAM SENSOR - EMITTER -- LONG RANGE"/>
    <s v="Oldham OL1 4EL"/>
    <n v="135"/>
    <x v="2"/>
    <s v="Diesel"/>
    <n v="4.9950000000000005E-4"/>
  </r>
  <r>
    <d v="2023-03-01T00:00:00"/>
    <s v="S022514"/>
    <x v="118"/>
    <s v="PO142512"/>
    <s v="GRN183378"/>
    <s v="11701-2333"/>
    <s v="SAFETY THRU-BEAM SENSOR - EMITTER -- LONG RANGE"/>
    <s v="Oldham OL1 4EL"/>
    <n v="135"/>
    <x v="2"/>
    <s v="Diesel"/>
    <n v="4.9950000000000005E-4"/>
  </r>
  <r>
    <d v="2023-11-01T00:00:00"/>
    <s v="S002239"/>
    <x v="17"/>
    <s v="PO143492"/>
    <s v="GRN201587"/>
    <n v="101022020"/>
    <s v="TCU - HV, 3.0 ton, -40 to +55 C"/>
    <s v="UT 84104"/>
    <n v="4725"/>
    <x v="4"/>
    <s v="Aviation"/>
    <n v="8.3086819200000015"/>
  </r>
  <r>
    <d v="2023-03-01T00:00:00"/>
    <s v="S022514"/>
    <x v="118"/>
    <s v="PO142271"/>
    <s v="GRN183783"/>
    <n v="79205210"/>
    <s v="SAFETY CONTROL UNIT SB4-OR-4CP"/>
    <s v="Oldham OL1 4EL"/>
    <n v="135"/>
    <x v="2"/>
    <s v="Diesel"/>
    <n v="4.9950000000000005E-4"/>
  </r>
  <r>
    <d v="2023-11-01T00:00:00"/>
    <s v="S025431"/>
    <x v="0"/>
    <s v="PO147440"/>
    <s v="GRN201398"/>
    <s v="11700-7318"/>
    <s v="CONDUIT LIQUIDTIGHT 1-1/2IN 50FT LONG"/>
    <s v="Boston Massachusetts"/>
    <n v="3154"/>
    <x v="0"/>
    <s v="Crude"/>
    <n v="2.5295079999999999"/>
  </r>
  <r>
    <d v="2023-04-01T00:00:00"/>
    <s v="S022514"/>
    <x v="118"/>
    <s v="PO144416"/>
    <s v="GRN185543"/>
    <s v="11701-2333"/>
    <s v="SAFETY THRU-BEAM SENSOR - EMITTER -- LONG RANGE"/>
    <s v="Oldham OL1 4EL"/>
    <n v="135"/>
    <x v="2"/>
    <s v="Diesel"/>
    <n v="4.9950000000000005E-4"/>
  </r>
  <r>
    <d v="2023-04-01T00:00:00"/>
    <s v="S022514"/>
    <x v="118"/>
    <s v="PO135889"/>
    <s v="GRN185545"/>
    <s v="11701-2334"/>
    <s v="SAFETY THRU-BEAM SENSOR - RECEIVER - LONG RANGE"/>
    <s v="Oldham OL1 4EL"/>
    <n v="135"/>
    <x v="2"/>
    <s v="Diesel"/>
    <n v="4.9950000000000005E-4"/>
  </r>
  <r>
    <d v="2023-04-01T00:00:00"/>
    <s v="S022514"/>
    <x v="118"/>
    <s v="PO142422"/>
    <s v="GRN185546"/>
    <n v="79205210"/>
    <s v="SAFETY CONTROL UNIT SB4-OR-4CP"/>
    <s v="Oldham OL1 4EL"/>
    <n v="135"/>
    <x v="2"/>
    <s v="Diesel"/>
    <n v="4.9950000000000005E-4"/>
  </r>
  <r>
    <d v="2023-04-01T00:00:00"/>
    <s v="S022514"/>
    <x v="118"/>
    <s v="PO144339"/>
    <s v="GRN185595"/>
    <n v="21201393"/>
    <s v="M12 FEMALE RIGHT ANGLE 5-PIN PUR CABLE - 10M LONG"/>
    <s v="Oldham OL1 4EL"/>
    <n v="135"/>
    <x v="2"/>
    <s v="Diesel"/>
    <n v="4.9950000000000005E-4"/>
  </r>
  <r>
    <d v="2023-04-01T00:00:00"/>
    <s v="S022514"/>
    <x v="118"/>
    <s v="PO144416"/>
    <s v="GRN185622"/>
    <s v="11701-2333"/>
    <s v="SAFETY THRU-BEAM SENSOR - EMITTER -- LONG RANGE"/>
    <s v="Oldham OL1 4EL"/>
    <n v="135"/>
    <x v="2"/>
    <s v="Diesel"/>
    <n v="4.9950000000000005E-4"/>
  </r>
  <r>
    <d v="2023-04-01T00:00:00"/>
    <s v="S022514"/>
    <x v="118"/>
    <s v="PO143622"/>
    <s v="GRN185753"/>
    <n v="5145091"/>
    <s v="M18 PROX.SENSOR 5mm M12 PLUG"/>
    <s v="Oldham OL1 4EL"/>
    <n v="135"/>
    <x v="2"/>
    <s v="Diesel"/>
    <n v="4.9950000000000005E-4"/>
  </r>
  <r>
    <d v="2023-04-01T00:00:00"/>
    <s v="S022514"/>
    <x v="118"/>
    <s v="PO144456"/>
    <s v="GRN186006"/>
    <s v="11701-2334"/>
    <s v="SAFETY THRU-BEAM SENSOR - RECEIVER - LONG RANGE"/>
    <s v="Oldham OL1 4EL"/>
    <n v="135"/>
    <x v="2"/>
    <s v="Diesel"/>
    <n v="4.9950000000000005E-4"/>
  </r>
  <r>
    <d v="2023-04-01T00:00:00"/>
    <s v="S022514"/>
    <x v="118"/>
    <s v="PO141580"/>
    <s v="GRN186068"/>
    <n v="86201392"/>
    <s v="MOUNTING BRACKET"/>
    <s v="Oldham OL1 4EL"/>
    <n v="135"/>
    <x v="2"/>
    <s v="Diesel"/>
    <n v="4.9950000000000005E-4"/>
  </r>
  <r>
    <d v="2023-04-01T00:00:00"/>
    <s v="S022514"/>
    <x v="118"/>
    <s v="PO142798"/>
    <s v="GRN186071"/>
    <n v="86201392"/>
    <s v="MOUNTING BRACKET"/>
    <s v="Oldham OL1 4EL"/>
    <n v="135"/>
    <x v="2"/>
    <s v="Diesel"/>
    <n v="4.9950000000000005E-4"/>
  </r>
  <r>
    <d v="2023-04-01T00:00:00"/>
    <s v="S022514"/>
    <x v="118"/>
    <s v="PO142512"/>
    <s v="GRN186287"/>
    <n v="86201392"/>
    <s v="MOUNTING BRACKET"/>
    <s v="Oldham OL1 4EL"/>
    <n v="135"/>
    <x v="2"/>
    <s v="Diesel"/>
    <n v="4.9950000000000005E-4"/>
  </r>
  <r>
    <d v="2023-05-01T00:00:00"/>
    <s v="S022514"/>
    <x v="118"/>
    <s v="PO144416"/>
    <s v="GRN186538"/>
    <s v="11701-2334"/>
    <s v="SAFETY THRU-BEAM SENSOR - RECEIVER - LONG RANGE"/>
    <s v="Oldham OL1 4EL"/>
    <n v="135"/>
    <x v="2"/>
    <s v="Diesel"/>
    <n v="4.9950000000000005E-4"/>
  </r>
  <r>
    <d v="2023-05-01T00:00:00"/>
    <s v="S022514"/>
    <x v="118"/>
    <s v="PO144456"/>
    <s v="GRN186559"/>
    <n v="79205210"/>
    <s v="SAFETY CONTROL UNIT SB4-OR-4CP"/>
    <s v="Oldham OL1 4EL"/>
    <n v="135"/>
    <x v="2"/>
    <s v="Diesel"/>
    <n v="4.9950000000000005E-4"/>
  </r>
  <r>
    <d v="2023-05-01T00:00:00"/>
    <s v="S022514"/>
    <x v="118"/>
    <s v="PO145376"/>
    <s v="GRN186560"/>
    <n v="79205210"/>
    <s v="SAFETY CONTROL UNIT SB4-OR-4CP"/>
    <s v="Oldham OL1 4EL"/>
    <n v="135"/>
    <x v="2"/>
    <s v="Diesel"/>
    <n v="4.9950000000000005E-4"/>
  </r>
  <r>
    <d v="2023-05-01T00:00:00"/>
    <s v="S022514"/>
    <x v="118"/>
    <s v="PO145667"/>
    <s v="GRN187091"/>
    <n v="5145092"/>
    <s v="M18 PROXIMITY SENSOR 8mm M12 PLUG"/>
    <s v="Oldham OL1 4EL"/>
    <n v="135"/>
    <x v="2"/>
    <s v="Diesel"/>
    <n v="4.9950000000000005E-4"/>
  </r>
  <r>
    <d v="2023-05-01T00:00:00"/>
    <s v="S022514"/>
    <x v="118"/>
    <s v="PO144416"/>
    <s v="GRN187330"/>
    <n v="42201391"/>
    <s v="SAFETY THRU BEAM SENSOR (TRANSMITTER)"/>
    <s v="Oldham OL1 4EL"/>
    <n v="135"/>
    <x v="2"/>
    <s v="Diesel"/>
    <n v="4.9950000000000005E-4"/>
  </r>
  <r>
    <d v="2023-05-01T00:00:00"/>
    <s v="S022514"/>
    <x v="118"/>
    <s v="PO142624"/>
    <s v="GRN188272"/>
    <n v="42201390"/>
    <s v="SAFETY THRU BEAM SENSOR (RECEIVER)"/>
    <s v="Oldham OL1 4EL"/>
    <n v="135"/>
    <x v="2"/>
    <s v="Diesel"/>
    <n v="4.9950000000000005E-4"/>
  </r>
  <r>
    <d v="2023-05-01T00:00:00"/>
    <s v="S022514"/>
    <x v="118"/>
    <s v="PO141685"/>
    <s v="GRN188275"/>
    <s v="11701-2334"/>
    <s v="SAFETY THRU-BEAM SENSOR - RECEIVER - LONG RANGE"/>
    <s v="Oldham OL1 4EL"/>
    <n v="135"/>
    <x v="2"/>
    <s v="Diesel"/>
    <n v="4.9950000000000005E-4"/>
  </r>
  <r>
    <d v="2023-05-01T00:00:00"/>
    <s v="S022514"/>
    <x v="118"/>
    <s v="PO144416"/>
    <s v="GRN188347"/>
    <s v="11701-2334"/>
    <s v="SAFETY THRU-BEAM SENSOR - RECEIVER - LONG RANGE"/>
    <s v="Oldham OL1 4EL"/>
    <n v="135"/>
    <x v="2"/>
    <s v="Diesel"/>
    <n v="4.9950000000000005E-4"/>
  </r>
  <r>
    <d v="2023-05-01T00:00:00"/>
    <s v="S022514"/>
    <x v="118"/>
    <s v="PO142623"/>
    <s v="GRN188353"/>
    <n v="42201390"/>
    <s v="SAFETY THRU BEAM SENSOR (RECEIVER)"/>
    <s v="Oldham OL1 4EL"/>
    <n v="135"/>
    <x v="2"/>
    <s v="Diesel"/>
    <n v="4.9950000000000005E-4"/>
  </r>
  <r>
    <d v="2023-06-01T00:00:00"/>
    <s v="S022514"/>
    <x v="118"/>
    <s v="PO142623"/>
    <s v="GRN188434"/>
    <n v="42201390"/>
    <s v="SAFETY THRU BEAM SENSOR (RECEIVER)"/>
    <s v="Oldham OL1 4EL"/>
    <n v="135"/>
    <x v="2"/>
    <s v="Diesel"/>
    <n v="4.9950000000000005E-4"/>
  </r>
  <r>
    <d v="2023-06-01T00:00:00"/>
    <s v="S022514"/>
    <x v="118"/>
    <s v="PO144416"/>
    <s v="GRN188839"/>
    <n v="42201390"/>
    <s v="SAFETY THRU BEAM SENSOR (RECEIVER)"/>
    <s v="Oldham OL1 4EL"/>
    <n v="135"/>
    <x v="2"/>
    <s v="Diesel"/>
    <n v="4.9950000000000005E-4"/>
  </r>
  <r>
    <d v="2023-06-01T00:00:00"/>
    <s v="S022514"/>
    <x v="118"/>
    <s v="PO144416"/>
    <s v="GRN189251"/>
    <n v="42201391"/>
    <s v="SAFETY THRU BEAM SENSOR (TRANSMITTER)"/>
    <s v="Oldham OL1 4EL"/>
    <n v="135"/>
    <x v="2"/>
    <s v="Diesel"/>
    <n v="4.9950000000000005E-4"/>
  </r>
  <r>
    <d v="2023-06-01T00:00:00"/>
    <s v="S022514"/>
    <x v="118"/>
    <s v="PO142512"/>
    <s v="GRN190105"/>
    <n v="101026738"/>
    <s v="2 AXIS INCLINATION SENSOR 0-360 DEG."/>
    <s v="Oldham OL1 4EL"/>
    <n v="135"/>
    <x v="2"/>
    <s v="Diesel"/>
    <n v="4.9950000000000005E-4"/>
  </r>
  <r>
    <d v="2023-06-01T00:00:00"/>
    <s v="S022514"/>
    <x v="118"/>
    <s v="PO143622"/>
    <s v="GRN190735"/>
    <n v="42201391"/>
    <s v="SAFETY THRU BEAM SENSOR (TRANSMITTER)"/>
    <s v="Oldham OL1 4EL"/>
    <n v="135"/>
    <x v="2"/>
    <s v="Diesel"/>
    <n v="4.9950000000000005E-4"/>
  </r>
  <r>
    <d v="2023-06-01T00:00:00"/>
    <s v="S022514"/>
    <x v="118"/>
    <s v="PO145265"/>
    <s v="GRN190744"/>
    <n v="42201391"/>
    <s v="SAFETY THRU BEAM SENSOR (TRANSMITTER)"/>
    <s v="Oldham OL1 4EL"/>
    <n v="135"/>
    <x v="2"/>
    <s v="Diesel"/>
    <n v="4.9950000000000005E-4"/>
  </r>
  <r>
    <d v="2023-08-01T00:00:00"/>
    <s v="S022514"/>
    <x v="118"/>
    <s v="PO146364"/>
    <s v="GRN195205"/>
    <n v="86201392"/>
    <s v="MOUNTING BRACKET"/>
    <s v="Oldham OL1 4EL"/>
    <n v="135"/>
    <x v="2"/>
    <s v="Diesel"/>
    <n v="4.9950000000000005E-4"/>
  </r>
  <r>
    <d v="2023-09-01T00:00:00"/>
    <s v="S022514"/>
    <x v="118"/>
    <s v="PO149261"/>
    <s v="GRN197423"/>
    <n v="1345036"/>
    <s v="MOBILE ENCODER"/>
    <s v="Oldham OL1 4EL"/>
    <n v="135"/>
    <x v="2"/>
    <s v="Diesel"/>
    <n v="4.9950000000000005E-4"/>
  </r>
  <r>
    <d v="2023-09-01T00:00:00"/>
    <s v="S022514"/>
    <x v="118"/>
    <s v="PO149261"/>
    <s v="GRN197624"/>
    <n v="86201392"/>
    <s v="MOUNTING BRACKET"/>
    <s v="Oldham OL1 4EL"/>
    <n v="135"/>
    <x v="2"/>
    <s v="Diesel"/>
    <n v="4.9950000000000005E-4"/>
  </r>
  <r>
    <d v="2023-09-01T00:00:00"/>
    <s v="S022514"/>
    <x v="118"/>
    <s v="PO144416"/>
    <s v="GRN197722"/>
    <n v="42201390"/>
    <s v="SAFETY THRU BEAM SENSOR (RECEIVER)"/>
    <s v="Oldham OL1 4EL"/>
    <n v="135"/>
    <x v="2"/>
    <s v="Diesel"/>
    <n v="4.9950000000000005E-4"/>
  </r>
  <r>
    <d v="2023-09-01T00:00:00"/>
    <s v="S022514"/>
    <x v="118"/>
    <s v="PO144416"/>
    <s v="GRN197723"/>
    <n v="42201390"/>
    <s v="SAFETY THRU BEAM SENSOR (RECEIVER)"/>
    <s v="Oldham OL1 4EL"/>
    <n v="135"/>
    <x v="2"/>
    <s v="Diesel"/>
    <n v="4.9950000000000005E-4"/>
  </r>
  <r>
    <d v="2023-10-01T00:00:00"/>
    <s v="S022514"/>
    <x v="118"/>
    <s v="PO149307"/>
    <s v="GRN198216"/>
    <n v="42201390"/>
    <s v="SAFETY THRU BEAM SENSOR (RECEIVER)"/>
    <s v="Oldham OL1 4EL"/>
    <n v="135"/>
    <x v="2"/>
    <s v="Diesel"/>
    <n v="4.9950000000000005E-4"/>
  </r>
  <r>
    <d v="2023-10-01T00:00:00"/>
    <s v="S022514"/>
    <x v="118"/>
    <s v="PO149636"/>
    <s v="GRN198905"/>
    <n v="86201392"/>
    <s v="MOUNTING BRACKET"/>
    <s v="Oldham OL1 4EL"/>
    <n v="135"/>
    <x v="2"/>
    <s v="Diesel"/>
    <n v="4.9950000000000005E-4"/>
  </r>
  <r>
    <d v="2023-10-01T00:00:00"/>
    <s v="S022514"/>
    <x v="118"/>
    <s v="PO148467"/>
    <s v="GRN198951"/>
    <n v="101026738"/>
    <s v="2 AXIS INCLINATION SENSOR 0-360 DEG."/>
    <s v="Oldham OL1 4EL"/>
    <n v="135"/>
    <x v="2"/>
    <s v="Diesel"/>
    <n v="4.9950000000000005E-4"/>
  </r>
  <r>
    <d v="2023-11-01T00:00:00"/>
    <s v="S022514"/>
    <x v="118"/>
    <s v="PO151144"/>
    <s v="GRN202498"/>
    <n v="42201390"/>
    <s v="SAFETY THRU BEAM SENSOR (RECEIVER)"/>
    <s v="Oldham OL1 4EL"/>
    <n v="135"/>
    <x v="2"/>
    <s v="Diesel"/>
    <n v="4.9950000000000005E-4"/>
  </r>
  <r>
    <d v="2023-02-01T00:00:00"/>
    <s v="S026283"/>
    <x v="119"/>
    <s v="PO135984"/>
    <s v="GRN180194"/>
    <s v="340-1017-1"/>
    <s v="HORIZONTAL DETECTOR ENCLOSURE WELDMENT"/>
    <s v=" Newton Aycliffe DL5 6DW"/>
    <n v="302"/>
    <x v="1"/>
    <s v="Diesel"/>
    <n v="0.11173999999999999"/>
  </r>
  <r>
    <d v="2023-02-01T00:00:00"/>
    <s v="S026283"/>
    <x v="119"/>
    <s v="PO135984"/>
    <s v="GRN180195"/>
    <s v="340-1023-1"/>
    <s v="DETECTOR ENCLOSURE END"/>
    <s v=" Newton Aycliffe DL5 6DW"/>
    <n v="302"/>
    <x v="1"/>
    <s v="Diesel"/>
    <n v="0.11173999999999999"/>
  </r>
  <r>
    <d v="2023-02-01T00:00:00"/>
    <s v="S026283"/>
    <x v="119"/>
    <s v="PO135984"/>
    <s v="GRN180196"/>
    <s v="340-1024-1"/>
    <s v="DOOR ASSY DETECTOR ENCLOSURE"/>
    <s v=" Newton Aycliffe DL5 6DW"/>
    <n v="302"/>
    <x v="1"/>
    <s v="Diesel"/>
    <n v="0.11173999999999999"/>
  </r>
  <r>
    <d v="2023-02-01T00:00:00"/>
    <s v="S026283"/>
    <x v="119"/>
    <s v="PO135984"/>
    <s v="GRN180198"/>
    <s v="340-1016-1"/>
    <s v="VERTICAL DETECTOR ENCLOSURE WELDMENT"/>
    <s v=" Newton Aycliffe DL5 6DW"/>
    <n v="302"/>
    <x v="1"/>
    <s v="Diesel"/>
    <n v="0.11173999999999999"/>
  </r>
  <r>
    <d v="2023-02-01T00:00:00"/>
    <s v="S026283"/>
    <x v="119"/>
    <s v="PO135755"/>
    <s v="GRN180199"/>
    <n v="101024926"/>
    <s v="RIGHT HAND SAWTOOTH SPINE"/>
    <s v=" Newton Aycliffe DL5 6DW"/>
    <n v="302"/>
    <x v="1"/>
    <s v="Diesel"/>
    <n v="0.11173999999999999"/>
  </r>
  <r>
    <d v="2023-02-01T00:00:00"/>
    <s v="S026283"/>
    <x v="119"/>
    <s v="PO135755"/>
    <s v="GRN180200"/>
    <n v="101024929"/>
    <s v="LEFT HAND SAWTOOTH SPINE"/>
    <s v=" Newton Aycliffe DL5 6DW"/>
    <n v="302"/>
    <x v="1"/>
    <s v="Diesel"/>
    <n v="0.11173999999999999"/>
  </r>
  <r>
    <d v="2023-03-01T00:00:00"/>
    <s v="S026283"/>
    <x v="119"/>
    <s v="PO139423"/>
    <s v="GRN182107"/>
    <s v="340-1016-1"/>
    <s v="VERTICAL DETECTOR ENCLOSURE WELDMENT"/>
    <s v=" Newton Aycliffe DL5 6DW"/>
    <n v="302"/>
    <x v="1"/>
    <s v="Diesel"/>
    <n v="0.11173999999999999"/>
  </r>
  <r>
    <d v="2023-11-01T00:00:00"/>
    <s v="S002239"/>
    <x v="17"/>
    <s v="PO143492"/>
    <s v="GRN202115"/>
    <n v="101022020"/>
    <s v="TCU - HV, 3.0 ton, -40 to +55 C"/>
    <s v="UT 84104"/>
    <n v="4725"/>
    <x v="4"/>
    <s v="Aviation"/>
    <n v="8.3086819200000015"/>
  </r>
  <r>
    <d v="2023-03-01T00:00:00"/>
    <s v="S026283"/>
    <x v="119"/>
    <s v="PO135755"/>
    <s v="GRN182108"/>
    <n v="101024926"/>
    <s v="RIGHT HAND SAWTOOTH SPINE"/>
    <s v=" Newton Aycliffe DL5 6DW"/>
    <n v="302"/>
    <x v="1"/>
    <s v="Diesel"/>
    <n v="0.11173999999999999"/>
  </r>
  <r>
    <d v="2023-03-01T00:00:00"/>
    <s v="S026283"/>
    <x v="119"/>
    <s v="PO138948"/>
    <s v="GRN182122"/>
    <s v="340-1016-1"/>
    <s v="VERTICAL DETECTOR ENCLOSURE WELDMENT"/>
    <s v=" Newton Aycliffe DL5 6DW"/>
    <n v="302"/>
    <x v="1"/>
    <s v="Diesel"/>
    <n v="0.11173999999999999"/>
  </r>
  <r>
    <d v="2023-03-01T00:00:00"/>
    <s v="S026283"/>
    <x v="119"/>
    <s v="PO138946"/>
    <s v="GRN182125"/>
    <s v="340-1016-1"/>
    <s v="VERTICAL DETECTOR ENCLOSURE WELDMENT"/>
    <s v=" Newton Aycliffe DL5 6DW"/>
    <n v="302"/>
    <x v="1"/>
    <s v="Diesel"/>
    <n v="0.11173999999999999"/>
  </r>
  <r>
    <d v="2023-03-01T00:00:00"/>
    <s v="S026283"/>
    <x v="119"/>
    <s v="PO137391"/>
    <s v="GRN182126"/>
    <s v="340-1024-1"/>
    <s v="DOOR ASSY DETECTOR ENCLOSURE"/>
    <s v=" Newton Aycliffe DL5 6DW"/>
    <n v="302"/>
    <x v="1"/>
    <s v="Diesel"/>
    <n v="0.11173999999999999"/>
  </r>
  <r>
    <d v="2023-03-01T00:00:00"/>
    <s v="S026283"/>
    <x v="119"/>
    <s v="PO138948"/>
    <s v="GRN183130"/>
    <s v="340-1017-1"/>
    <s v="HORIZONTAL DETECTOR ENCLOSURE WELDMENT"/>
    <s v=" Newton Aycliffe DL5 6DW"/>
    <n v="302"/>
    <x v="1"/>
    <s v="Diesel"/>
    <n v="0.11173999999999999"/>
  </r>
  <r>
    <d v="2023-11-01T00:00:00"/>
    <s v="S001571"/>
    <x v="10"/>
    <s v="PO144724"/>
    <s v="GRN201466"/>
    <n v="5045161"/>
    <s v="WEATHER HOOD 190 DEGREE"/>
    <s v="St Albans AL1 5BN"/>
    <n v="298"/>
    <x v="2"/>
    <s v="Diesel"/>
    <n v="1.1026E-3"/>
  </r>
  <r>
    <d v="2023-03-01T00:00:00"/>
    <s v="S026283"/>
    <x v="119"/>
    <s v="PO138949"/>
    <s v="GRN183132"/>
    <s v="340-1016-1"/>
    <s v="VERTICAL DETECTOR ENCLOSURE WELDMENT"/>
    <s v=" Newton Aycliffe DL5 6DW"/>
    <n v="302"/>
    <x v="1"/>
    <s v="Diesel"/>
    <n v="0.11173999999999999"/>
  </r>
  <r>
    <d v="2023-03-01T00:00:00"/>
    <s v="S026283"/>
    <x v="119"/>
    <s v="PO138950"/>
    <s v="GRN183171"/>
    <s v="340-1016-1"/>
    <s v="VERTICAL DETECTOR ENCLOSURE WELDMENT"/>
    <s v=" Newton Aycliffe DL5 6DW"/>
    <n v="302"/>
    <x v="1"/>
    <s v="Diesel"/>
    <n v="0.11173999999999999"/>
  </r>
  <r>
    <d v="2023-03-01T00:00:00"/>
    <s v="S026283"/>
    <x v="119"/>
    <s v="PO141426"/>
    <s v="GRN183781"/>
    <s v="340-1017-1"/>
    <s v=" HORIZONTAL DETECTOR HOUSING"/>
    <s v=" Newton Aycliffe DL5 6DW"/>
    <n v="302"/>
    <x v="1"/>
    <s v="Diesel"/>
    <n v="0.11173999999999999"/>
  </r>
  <r>
    <d v="2023-03-01T00:00:00"/>
    <s v="S026283"/>
    <x v="119"/>
    <s v="PO138952"/>
    <s v="GRN183936"/>
    <s v="340-1023-1"/>
    <s v="DETECTOR ENCLOSURE END"/>
    <s v=" Newton Aycliffe DL5 6DW"/>
    <n v="302"/>
    <x v="1"/>
    <s v="Diesel"/>
    <n v="0.11173999999999999"/>
  </r>
  <r>
    <d v="2023-03-01T00:00:00"/>
    <s v="S026283"/>
    <x v="119"/>
    <s v="PO141426"/>
    <s v="GRN183939"/>
    <s v="340-1023-1"/>
    <s v="DETECTOR ENCLOSURE END PLATE"/>
    <s v=" Newton Aycliffe DL5 6DW"/>
    <n v="302"/>
    <x v="1"/>
    <s v="Diesel"/>
    <n v="0.11173999999999999"/>
  </r>
  <r>
    <d v="2023-03-01T00:00:00"/>
    <s v="S026283"/>
    <x v="119"/>
    <s v="PO141426"/>
    <s v="GRN183941"/>
    <s v="340-1024-1"/>
    <s v="DETECTOR ACCESS PANEL ASSY"/>
    <s v=" Newton Aycliffe DL5 6DW"/>
    <n v="302"/>
    <x v="1"/>
    <s v="Diesel"/>
    <n v="0.11173999999999999"/>
  </r>
  <r>
    <d v="2023-03-01T00:00:00"/>
    <s v="S026283"/>
    <x v="119"/>
    <s v="PO138950"/>
    <s v="GRN183942"/>
    <s v="340-1024-1"/>
    <s v="DOOR ASSY DETECTOR ENCLOSURE"/>
    <s v=" Newton Aycliffe DL5 6DW"/>
    <n v="302"/>
    <x v="1"/>
    <s v="Diesel"/>
    <n v="0.11173999999999999"/>
  </r>
  <r>
    <d v="2023-04-01T00:00:00"/>
    <s v="S026283"/>
    <x v="119"/>
    <s v="PO141426"/>
    <s v="GRN186070"/>
    <s v="340-1017-1"/>
    <s v=" HORIZONTAL DETECTOR HOUSING"/>
    <s v=" Newton Aycliffe DL5 6DW"/>
    <n v="302"/>
    <x v="1"/>
    <s v="Diesel"/>
    <n v="0.11173999999999999"/>
  </r>
  <r>
    <d v="2023-04-01T00:00:00"/>
    <s v="S026283"/>
    <x v="119"/>
    <s v="PO141426"/>
    <s v="GRN186073"/>
    <s v="340-1016-1"/>
    <s v="VERTICAL DETECTOR ENCLOSURE ASSY"/>
    <s v=" Newton Aycliffe DL5 6DW"/>
    <n v="302"/>
    <x v="1"/>
    <s v="Diesel"/>
    <n v="0.11173999999999999"/>
  </r>
  <r>
    <d v="2023-04-01T00:00:00"/>
    <s v="S026283"/>
    <x v="119"/>
    <s v="PO138951"/>
    <s v="GRN186240"/>
    <s v="340-1024-1"/>
    <s v="DOOR ASSY DETECTOR ENCLOSURE"/>
    <s v=" Newton Aycliffe DL5 6DW"/>
    <n v="302"/>
    <x v="1"/>
    <s v="Diesel"/>
    <n v="0.11173999999999999"/>
  </r>
  <r>
    <d v="2023-04-01T00:00:00"/>
    <s v="S026283"/>
    <x v="119"/>
    <s v="PO138951"/>
    <s v="GRN186242"/>
    <s v="340-1023-1"/>
    <s v="DETECTOR ENCLOSURE END"/>
    <s v=" Newton Aycliffe DL5 6DW"/>
    <n v="302"/>
    <x v="1"/>
    <s v="Diesel"/>
    <n v="0.11173999999999999"/>
  </r>
  <r>
    <d v="2023-11-01T00:00:00"/>
    <s v="S025431"/>
    <x v="0"/>
    <s v="PO141570"/>
    <s v="GRN201484"/>
    <s v="332-6128-1"/>
    <s v="OPTION ZBV DRIVER SCAN ACTIVATION"/>
    <s v="Boston Massachusetts"/>
    <n v="3154"/>
    <x v="0"/>
    <s v="Crude"/>
    <n v="1.0118031999999999E-2"/>
  </r>
  <r>
    <d v="2023-11-01T00:00:00"/>
    <s v="S001121"/>
    <x v="5"/>
    <s v="PO150806"/>
    <s v="GRN201485"/>
    <n v="79203284"/>
    <s v="SPRING CLAMP RELAY SOCKET - DIN RAIL MOUNTING"/>
    <s v="Salford M5 4BE"/>
    <n v="103.6"/>
    <x v="2"/>
    <s v="Diesel"/>
    <n v="3.8331999999999998E-4"/>
  </r>
  <r>
    <d v="2023-05-01T00:00:00"/>
    <s v="S026283"/>
    <x v="119"/>
    <s v="PO141426"/>
    <s v="GRN186976"/>
    <s v="340-1016-1"/>
    <s v="VERTICAL DETECTOR ENCLOSURE ASSY"/>
    <s v=" Newton Aycliffe DL5 6DW"/>
    <n v="302"/>
    <x v="1"/>
    <s v="Diesel"/>
    <n v="0.11173999999999999"/>
  </r>
  <r>
    <d v="2023-11-01T00:00:00"/>
    <s v="S001121"/>
    <x v="5"/>
    <s v="PO149714"/>
    <s v="GRN201488"/>
    <s v="11700-4798"/>
    <s v="TERMINAL BASE ASSEMBLY"/>
    <s v="Salford M5 4BE"/>
    <n v="103.6"/>
    <x v="2"/>
    <s v="Diesel"/>
    <n v="3.8331999999999998E-4"/>
  </r>
  <r>
    <d v="2023-11-01T00:00:00"/>
    <s v="S001121"/>
    <x v="5"/>
    <s v="PO149797"/>
    <s v="GRN201489"/>
    <s v="11700-4798"/>
    <s v="TERMINAL BASE ASSEMBLY"/>
    <s v="Salford M5 4BE"/>
    <n v="103.6"/>
    <x v="2"/>
    <s v="Diesel"/>
    <n v="3.8331999999999998E-4"/>
  </r>
  <r>
    <d v="2023-11-01T00:00:00"/>
    <s v="S025431"/>
    <x v="0"/>
    <s v="PO142859"/>
    <s v="GRN201490"/>
    <s v="331-0754-2"/>
    <s v="SOURCE ASSEMBLY - 2 APERTURES WIDE"/>
    <s v="Boston Massachusetts"/>
    <n v="3154"/>
    <x v="0"/>
    <s v="Crude"/>
    <n v="1.0118031999999999E-2"/>
  </r>
  <r>
    <d v="2023-11-01T00:00:00"/>
    <s v="S001121"/>
    <x v="5"/>
    <s v="PO149729"/>
    <s v="GRN201491"/>
    <n v="101027209"/>
    <s v="PLC POWER SUPPLY COMPACT I/O MODULE"/>
    <s v="Salford M5 4BE"/>
    <n v="103.6"/>
    <x v="2"/>
    <s v="Diesel"/>
    <n v="3.8331999999999998E-4"/>
  </r>
  <r>
    <d v="2023-11-01T00:00:00"/>
    <s v="S001121"/>
    <x v="5"/>
    <s v="PO148114"/>
    <s v="GRN201492"/>
    <n v="101027209"/>
    <s v="PLC POWER SUPPLY COMPACT I/O MODULE"/>
    <s v="Salford M5 4BE"/>
    <n v="103.6"/>
    <x v="2"/>
    <s v="Diesel"/>
    <n v="3.8331999999999998E-4"/>
  </r>
  <r>
    <d v="2023-05-01T00:00:00"/>
    <s v="S026283"/>
    <x v="119"/>
    <s v="PO138952"/>
    <s v="GRN187167"/>
    <s v="340-1017-1"/>
    <s v="HORIZONTAL DETECTOR ENCLOSURE WELDMENT"/>
    <s v=" Newton Aycliffe DL5 6DW"/>
    <n v="302"/>
    <x v="1"/>
    <s v="Diesel"/>
    <n v="0.11173999999999999"/>
  </r>
  <r>
    <d v="2023-11-01T00:00:00"/>
    <s v="S001121"/>
    <x v="5"/>
    <s v="PO149797"/>
    <s v="GRN201500"/>
    <s v="11700-4798"/>
    <s v="TERMINAL BASE ASSEMBLY"/>
    <s v="Salford M5 4BE"/>
    <n v="103.6"/>
    <x v="2"/>
    <s v="Diesel"/>
    <n v="3.8331999999999998E-4"/>
  </r>
  <r>
    <d v="2023-05-01T00:00:00"/>
    <s v="S026283"/>
    <x v="119"/>
    <s v="PO141426"/>
    <s v="GRN187229"/>
    <s v="340-1023-1"/>
    <s v="DETECTOR ENCLOSURE END PLATE"/>
    <s v=" Newton Aycliffe DL5 6DW"/>
    <n v="302"/>
    <x v="1"/>
    <s v="Diesel"/>
    <n v="0.11173999999999999"/>
  </r>
  <r>
    <d v="2023-06-01T00:00:00"/>
    <s v="S026283"/>
    <x v="119"/>
    <s v="PO141426"/>
    <s v="GRN188630"/>
    <s v="340-1016-1"/>
    <s v="VERTICAL DETECTOR ENCLOSURE ASSY"/>
    <s v=" Newton Aycliffe DL5 6DW"/>
    <n v="302"/>
    <x v="1"/>
    <s v="Diesel"/>
    <n v="0.11173999999999999"/>
  </r>
  <r>
    <d v="2023-06-01T00:00:00"/>
    <s v="S026283"/>
    <x v="119"/>
    <s v="PO138951"/>
    <s v="GRN188632"/>
    <s v="340-1017-1"/>
    <s v="HORIZONTAL DETECTOR ENCLOSURE WELDMENT"/>
    <s v=" Newton Aycliffe DL5 6DW"/>
    <n v="302"/>
    <x v="1"/>
    <s v="Diesel"/>
    <n v="0.11173999999999999"/>
  </r>
  <r>
    <d v="2023-11-01T00:00:00"/>
    <s v="S023222"/>
    <x v="11"/>
    <s v="PO146369"/>
    <s v="GRN201513"/>
    <s v="11700-8868"/>
    <s v="CABLE 4 METERS M12-12 RKS TO RSS"/>
    <s v="Wickford SS11 8YT"/>
    <n v="390"/>
    <x v="2"/>
    <s v="Diesel"/>
    <n v="1.4430000000000001E-3"/>
  </r>
  <r>
    <d v="2023-11-01T00:00:00"/>
    <s v="S023222"/>
    <x v="11"/>
    <s v="PO149851"/>
    <s v="GRN201514"/>
    <n v="101027049"/>
    <s v="POWER CABLE PUR JACKET RKM52-10-RSM52 - 10M"/>
    <s v="Wickford SS11 8YT"/>
    <n v="390"/>
    <x v="2"/>
    <s v="Diesel"/>
    <n v="1.4430000000000001E-3"/>
  </r>
  <r>
    <d v="2023-06-01T00:00:00"/>
    <s v="S026283"/>
    <x v="119"/>
    <s v="PO142488"/>
    <s v="GRN188635"/>
    <s v="340-1023-1"/>
    <s v="DETECTOR ENCLOSURE END PLATE"/>
    <s v=" Newton Aycliffe DL5 6DW"/>
    <n v="302"/>
    <x v="1"/>
    <s v="Diesel"/>
    <n v="0.11173999999999999"/>
  </r>
  <r>
    <d v="2023-06-01T00:00:00"/>
    <s v="S026283"/>
    <x v="119"/>
    <s v="PO142488"/>
    <s v="GRN188636"/>
    <s v="340-1024-1"/>
    <s v="DETECTOR ACCESS PANEL ASSY"/>
    <s v=" Newton Aycliffe DL5 6DW"/>
    <n v="302"/>
    <x v="1"/>
    <s v="Diesel"/>
    <n v="0.11173999999999999"/>
  </r>
  <r>
    <d v="2023-06-01T00:00:00"/>
    <s v="S026283"/>
    <x v="119"/>
    <s v="PO142488"/>
    <s v="GRN189283"/>
    <s v="340-1016-1"/>
    <s v="VERTICAL DETECTOR ENCLOSURE ASSY"/>
    <s v=" Newton Aycliffe DL5 6DW"/>
    <n v="302"/>
    <x v="1"/>
    <s v="Diesel"/>
    <n v="0.11173999999999999"/>
  </r>
  <r>
    <d v="2023-06-01T00:00:00"/>
    <s v="S026283"/>
    <x v="119"/>
    <s v="PO143128"/>
    <s v="GRN189285"/>
    <s v="340-1023-1"/>
    <s v="DETECTOR ENCLOSURE END PLATE"/>
    <s v=" Newton Aycliffe DL5 6DW"/>
    <n v="302"/>
    <x v="1"/>
    <s v="Diesel"/>
    <n v="0.11173999999999999"/>
  </r>
  <r>
    <d v="2023-06-01T00:00:00"/>
    <s v="S026283"/>
    <x v="119"/>
    <s v="PO143128"/>
    <s v="GRN190556"/>
    <s v="340-1016-1"/>
    <s v="VERTICAL DETECTOR ENCLOSURE ASSY"/>
    <s v=" Newton Aycliffe DL5 6DW"/>
    <n v="302"/>
    <x v="1"/>
    <s v="Diesel"/>
    <n v="0.11173999999999999"/>
  </r>
  <r>
    <d v="2023-07-01T00:00:00"/>
    <s v="S026283"/>
    <x v="119"/>
    <s v="PO143128"/>
    <s v="GRN191207"/>
    <s v="340-1016-1"/>
    <s v="VERTICAL DETECTOR ENCLOSURE ASSY"/>
    <s v=" Newton Aycliffe DL5 6DW"/>
    <n v="302"/>
    <x v="1"/>
    <s v="Diesel"/>
    <n v="0.11173999999999999"/>
  </r>
  <r>
    <d v="2023-09-01T00:00:00"/>
    <s v="S026929"/>
    <x v="115"/>
    <s v="PO144559"/>
    <s v="GRN197186"/>
    <s v="340-1012-1"/>
    <s v="WELDMENT LINAC SUPPORT STRUCTURE"/>
    <s v="Oldham OL4 1LA"/>
    <n v="80.400000000000006"/>
    <x v="3"/>
    <s v="Diesel"/>
    <n v="8.1746700000000005E-2"/>
  </r>
  <r>
    <d v="2023-07-01T00:00:00"/>
    <s v="S026283"/>
    <x v="119"/>
    <s v="PO138951"/>
    <s v="GRN191864"/>
    <s v="340-1016-1"/>
    <s v="VERTICAL DETECTOR ENCLOSURE WELDMENT"/>
    <s v=" Newton Aycliffe DL5 6DW"/>
    <n v="302"/>
    <x v="1"/>
    <s v="Diesel"/>
    <n v="0.11173999999999999"/>
  </r>
  <r>
    <d v="2023-07-01T00:00:00"/>
    <s v="S026283"/>
    <x v="119"/>
    <s v="PO138952"/>
    <s v="GRN191866"/>
    <s v="340-1016-1"/>
    <s v="VERTICAL DETECTOR ENCLOSURE WELDMENT"/>
    <s v=" Newton Aycliffe DL5 6DW"/>
    <n v="302"/>
    <x v="1"/>
    <s v="Diesel"/>
    <n v="0.11173999999999999"/>
  </r>
  <r>
    <d v="2023-08-01T00:00:00"/>
    <s v="S026283"/>
    <x v="119"/>
    <s v="PO143128"/>
    <s v="GRN193189"/>
    <s v="340-1017-1"/>
    <s v=" HORIZONTAL DETECTOR HOUSING"/>
    <s v=" Newton Aycliffe DL5 6DW"/>
    <n v="302"/>
    <x v="1"/>
    <s v="Diesel"/>
    <n v="0.11173999999999999"/>
  </r>
  <r>
    <d v="2023-08-01T00:00:00"/>
    <s v="S026283"/>
    <x v="119"/>
    <s v="PO143128"/>
    <s v="GRN193192"/>
    <s v="340-1017-1"/>
    <s v=" HORIZONTAL DETECTOR HOUSING"/>
    <s v=" Newton Aycliffe DL5 6DW"/>
    <n v="302"/>
    <x v="1"/>
    <s v="Diesel"/>
    <n v="0.11173999999999999"/>
  </r>
  <r>
    <d v="2023-08-01T00:00:00"/>
    <s v="S026283"/>
    <x v="119"/>
    <s v="PO143128"/>
    <s v="GRN193747"/>
    <s v="340-1017-1"/>
    <s v=" HORIZONTAL DETECTOR HOUSING"/>
    <s v=" Newton Aycliffe DL5 6DW"/>
    <n v="302"/>
    <x v="1"/>
    <s v="Diesel"/>
    <n v="0.11173999999999999"/>
  </r>
  <r>
    <d v="2023-11-01T00:00:00"/>
    <s v="S024190"/>
    <x v="22"/>
    <s v="PO148400"/>
    <s v="GRN201539"/>
    <s v="340-1357-1"/>
    <s v="DOME CAMERA GASKET"/>
    <s v="Stockport SK4 2JT"/>
    <n v="22.2"/>
    <x v="1"/>
    <s v="Diesel"/>
    <n v="8.2140000000000008E-3"/>
  </r>
  <r>
    <d v="2023-08-01T00:00:00"/>
    <s v="S026283"/>
    <x v="119"/>
    <s v="PO143128"/>
    <s v="GRN193748"/>
    <s v="340-1017-1"/>
    <s v=" HORIZONTAL DETECTOR HOUSING"/>
    <s v=" Newton Aycliffe DL5 6DW"/>
    <n v="302"/>
    <x v="1"/>
    <s v="Diesel"/>
    <n v="0.11173999999999999"/>
  </r>
  <r>
    <d v="2023-11-01T00:00:00"/>
    <s v="S024190"/>
    <x v="22"/>
    <s v="PO149337"/>
    <s v="GRN201541"/>
    <n v="101017188"/>
    <s v="GASKET DETECTOR ACCESS PANEL"/>
    <s v="Stockport SK4 2JT"/>
    <n v="22.2"/>
    <x v="1"/>
    <s v="Diesel"/>
    <n v="8.2140000000000008E-3"/>
  </r>
  <r>
    <d v="2023-08-01T00:00:00"/>
    <s v="S026283"/>
    <x v="119"/>
    <s v="PO143131"/>
    <s v="GRN194216"/>
    <s v="340-1016-1"/>
    <s v="VERTICAL DETECTOR ENCLOSURE ASSY"/>
    <s v=" Newton Aycliffe DL5 6DW"/>
    <n v="302"/>
    <x v="1"/>
    <s v="Diesel"/>
    <n v="0.11173999999999999"/>
  </r>
  <r>
    <d v="2023-11-01T00:00:00"/>
    <s v="S023222"/>
    <x v="11"/>
    <s v="PO149920"/>
    <s v="GRN201544"/>
    <s v="11700-5431"/>
    <s v="CABLE 5 PIN UNSHLD 4 METER"/>
    <s v="Wickford SS11 8YT"/>
    <n v="390"/>
    <x v="2"/>
    <s v="Diesel"/>
    <n v="1.4430000000000001E-3"/>
  </r>
  <r>
    <d v="2023-08-01T00:00:00"/>
    <s v="S026283"/>
    <x v="119"/>
    <s v="PO143128"/>
    <s v="GRN194218"/>
    <s v="340-1017-1"/>
    <s v=" HORIZONTAL DETECTOR HOUSING"/>
    <s v=" Newton Aycliffe DL5 6DW"/>
    <n v="302"/>
    <x v="1"/>
    <s v="Diesel"/>
    <n v="0.11173999999999999"/>
  </r>
  <r>
    <d v="2023-11-01T00:00:00"/>
    <s v="S001121"/>
    <x v="5"/>
    <s v="PO147831"/>
    <s v="GRN201550"/>
    <n v="88257610"/>
    <s v="LEGEND PLATE ROUND EMERGENCY STOP YELLOW 60MM DIA"/>
    <s v="Salford M5 4BE"/>
    <n v="103.6"/>
    <x v="2"/>
    <s v="Diesel"/>
    <n v="3.8331999999999998E-4"/>
  </r>
  <r>
    <d v="2023-08-01T00:00:00"/>
    <s v="S026283"/>
    <x v="119"/>
    <s v="PO143131"/>
    <s v="GRN194731"/>
    <s v="340-1016-1"/>
    <s v="VERTICAL DETECTOR ENCLOSURE ASSY"/>
    <s v=" Newton Aycliffe DL5 6DW"/>
    <n v="302"/>
    <x v="1"/>
    <s v="Diesel"/>
    <n v="0.11173999999999999"/>
  </r>
  <r>
    <d v="2023-09-01T00:00:00"/>
    <s v="S026283"/>
    <x v="119"/>
    <s v="PO143131"/>
    <s v="GRN196615"/>
    <s v="340-1016-1"/>
    <s v="VERTICAL DETECTOR ENCLOSURE ASSY"/>
    <s v=" Newton Aycliffe DL5 6DW"/>
    <n v="302"/>
    <x v="1"/>
    <s v="Diesel"/>
    <n v="0.11173999999999999"/>
  </r>
  <r>
    <d v="2023-09-01T00:00:00"/>
    <s v="S026283"/>
    <x v="119"/>
    <s v="PO143131"/>
    <s v="GRN197139"/>
    <s v="340-1016-1"/>
    <s v="VERTICAL DETECTOR ENCLOSURE ASSY"/>
    <s v=" Newton Aycliffe DL5 6DW"/>
    <n v="302"/>
    <x v="1"/>
    <s v="Diesel"/>
    <n v="0.11173999999999999"/>
  </r>
  <r>
    <d v="2023-09-01T00:00:00"/>
    <s v="S026283"/>
    <x v="119"/>
    <s v="PO143133"/>
    <s v="GRN197141"/>
    <s v="340-1016-1"/>
    <s v="VERTICAL DETECTOR ENCLOSURE ASSY"/>
    <s v=" Newton Aycliffe DL5 6DW"/>
    <n v="302"/>
    <x v="1"/>
    <s v="Diesel"/>
    <n v="0.11173999999999999"/>
  </r>
  <r>
    <d v="2023-10-01T00:00:00"/>
    <s v="S026283"/>
    <x v="119"/>
    <s v="PO143133"/>
    <s v="GRN198170"/>
    <s v="340-1016-1"/>
    <s v="VERTICAL DETECTOR ENCLOSURE ASSY"/>
    <s v=" Newton Aycliffe DL5 6DW"/>
    <n v="302"/>
    <x v="1"/>
    <s v="Diesel"/>
    <n v="0.11173999999999999"/>
  </r>
  <r>
    <d v="2023-11-01T00:00:00"/>
    <s v="S025431"/>
    <x v="0"/>
    <s v="PO147264"/>
    <s v="GRN201565"/>
    <s v="GKR-4203"/>
    <s v="GATEKEEPER DUAL ILPA SOLUTION WITH EMBEDDED PROCES"/>
    <s v="Boston Massachusetts"/>
    <n v="3154"/>
    <x v="0"/>
    <s v="Crude"/>
    <n v="1.0118031999999999E-2"/>
  </r>
  <r>
    <d v="2023-10-01T00:00:00"/>
    <s v="S026283"/>
    <x v="119"/>
    <s v="PO143133"/>
    <s v="GRN198596"/>
    <s v="340-1016-1"/>
    <s v="VERTICAL DETECTOR ENCLOSURE ASSY"/>
    <s v=" Newton Aycliffe DL5 6DW"/>
    <n v="302"/>
    <x v="1"/>
    <s v="Diesel"/>
    <n v="0.11173999999999999"/>
  </r>
  <r>
    <d v="2023-11-01T00:00:00"/>
    <s v="S001571"/>
    <x v="10"/>
    <s v="PO149821"/>
    <s v="GRN201568"/>
    <n v="57205720"/>
    <s v="MOUNTING KIT 2"/>
    <s v="St Albans AL1 5BN"/>
    <n v="298"/>
    <x v="2"/>
    <s v="Diesel"/>
    <n v="1.1026E-3"/>
  </r>
  <r>
    <d v="2023-11-01T00:00:00"/>
    <s v="S025431"/>
    <x v="0"/>
    <s v="PO150470"/>
    <s v="GRN201570"/>
    <s v="11540-0018"/>
    <s v="PASTE SILICONE DIELECTRIC"/>
    <s v="Boston Massachusetts"/>
    <n v="3154"/>
    <x v="0"/>
    <s v="Crude"/>
    <n v="1.0118031999999999E-2"/>
  </r>
  <r>
    <d v="2023-11-01T00:00:00"/>
    <s v="S001047"/>
    <x v="9"/>
    <s v="PO144821"/>
    <s v="GRN201573"/>
    <s v="11701-3091"/>
    <s v="SILICON PD - CDW04 - 5X5X10 THK - 8X2 ELEM - M13"/>
    <s v="81300 Johor Bahru Malaysia"/>
    <n v="6781"/>
    <x v="4"/>
    <s v="Aviation"/>
    <n v="1.1924057587200001"/>
  </r>
  <r>
    <d v="2023-10-01T00:00:00"/>
    <s v="S026283"/>
    <x v="119"/>
    <s v="PO143133"/>
    <s v="GRN199208"/>
    <s v="340-1016-1"/>
    <s v="VERTICAL DETECTOR ENCLOSURE ASSY"/>
    <s v=" Newton Aycliffe DL5 6DW"/>
    <n v="302"/>
    <x v="1"/>
    <s v="Diesel"/>
    <n v="0.11173999999999999"/>
  </r>
  <r>
    <d v="2023-11-01T00:00:00"/>
    <s v="S025431"/>
    <x v="0"/>
    <s v="PO141640"/>
    <s v="GRN201577"/>
    <s v="332-6128-1"/>
    <s v="OPTION ZBV DRIVER SCAN ACTIVATION"/>
    <s v="Boston Massachusetts"/>
    <n v="3154"/>
    <x v="0"/>
    <s v="Crude"/>
    <n v="1.0118031999999999E-2"/>
  </r>
  <r>
    <d v="2023-10-01T00:00:00"/>
    <s v="S026283"/>
    <x v="119"/>
    <s v="PO142490"/>
    <s v="GRN199955"/>
    <s v="340-1016-1"/>
    <s v="VERTICAL DETECTOR ENCLOSURE ASSY"/>
    <s v=" Newton Aycliffe DL5 6DW"/>
    <n v="302"/>
    <x v="1"/>
    <s v="Diesel"/>
    <n v="0.11173999999999999"/>
  </r>
  <r>
    <d v="2023-10-01T00:00:00"/>
    <s v="S026283"/>
    <x v="119"/>
    <s v="PO145223"/>
    <s v="GRN199976"/>
    <s v="340-1016-1"/>
    <s v="VERTICAL DETECTOR ENCLOSURE ASSY"/>
    <s v=" Newton Aycliffe DL5 6DW"/>
    <n v="302"/>
    <x v="1"/>
    <s v="Diesel"/>
    <n v="0.11173999999999999"/>
  </r>
  <r>
    <d v="2023-10-01T00:00:00"/>
    <s v="S026283"/>
    <x v="119"/>
    <s v="PO145224"/>
    <s v="GRN199977"/>
    <s v="340-1017-1"/>
    <s v=" HORIZONTAL DETECTOR HOUSING"/>
    <s v=" Newton Aycliffe DL5 6DW"/>
    <n v="302"/>
    <x v="1"/>
    <s v="Diesel"/>
    <n v="0.11173999999999999"/>
  </r>
  <r>
    <d v="2023-11-01T00:00:00"/>
    <s v="S025431"/>
    <x v="0"/>
    <s v="PO150351"/>
    <s v="GRN201583"/>
    <s v="332-1283-1"/>
    <s v="CABLE ASSEMBLY DUAL PMT SIGNAL"/>
    <s v="Boston Massachusetts"/>
    <n v="3154"/>
    <x v="0"/>
    <s v="Crude"/>
    <n v="1.0118031999999999E-2"/>
  </r>
  <r>
    <d v="2023-11-01T00:00:00"/>
    <s v="S002239"/>
    <x v="17"/>
    <s v="PO143492"/>
    <s v="GRN202117"/>
    <n v="101022020"/>
    <s v="TCU - HV, 3.0 ton, -40 to +55 C"/>
    <s v="UT 84104"/>
    <n v="4725"/>
    <x v="4"/>
    <s v="Aviation"/>
    <n v="8.3086819200000015"/>
  </r>
  <r>
    <d v="2023-11-01T00:00:00"/>
    <s v="S002239"/>
    <x v="17"/>
    <s v="PO143492"/>
    <s v="GRN202140"/>
    <n v="101022020"/>
    <s v="TCU - HV, 3.0 ton, -40 to +55 C"/>
    <s v="UT 84104"/>
    <n v="4725"/>
    <x v="4"/>
    <s v="Aviation"/>
    <n v="8.3086819200000015"/>
  </r>
  <r>
    <d v="2023-11-01T00:00:00"/>
    <s v="S002239"/>
    <x v="17"/>
    <s v="PO143492"/>
    <s v="GRN202745"/>
    <n v="101022020"/>
    <s v="TCU - HV, 3.0 ton, -40 to +55 C"/>
    <s v="UT 84104"/>
    <n v="4725"/>
    <x v="4"/>
    <s v="Aviation"/>
    <n v="8.3086819200000015"/>
  </r>
  <r>
    <d v="2023-11-01T00:00:00"/>
    <s v="S002239"/>
    <x v="17"/>
    <s v="PO143492"/>
    <s v="GRN203090"/>
    <n v="101022020"/>
    <s v="TCU - HV, 3.0 ton, -40 to +55 C"/>
    <s v="UT 84104"/>
    <n v="4725"/>
    <x v="4"/>
    <s v="Aviation"/>
    <n v="8.3086819200000015"/>
  </r>
  <r>
    <d v="2023-10-01T00:00:00"/>
    <s v="S026929"/>
    <x v="115"/>
    <s v="PO144560"/>
    <s v="GRN198347"/>
    <s v="340-1012-1"/>
    <s v="WELDMENT LINAC SUPPORT STRUCTURE"/>
    <s v="Oldham OL4 1LA"/>
    <n v="80.400000000000006"/>
    <x v="3"/>
    <s v="Diesel"/>
    <n v="8.1746700000000005E-2"/>
  </r>
  <r>
    <d v="2023-10-01T00:00:00"/>
    <s v="S026929"/>
    <x v="115"/>
    <s v="PO144561"/>
    <s v="GRN199033"/>
    <s v="340-1012-1"/>
    <s v="WELDMENT LINAC SUPPORT STRUCTURE"/>
    <s v="Oldham OL4 1LA"/>
    <n v="80.400000000000006"/>
    <x v="3"/>
    <s v="Diesel"/>
    <n v="8.1746700000000005E-2"/>
  </r>
  <r>
    <d v="2023-10-01T00:00:00"/>
    <s v="S026283"/>
    <x v="119"/>
    <s v="PO145225"/>
    <s v="GRN199978"/>
    <s v="340-1023-1"/>
    <s v="DETECTOR ENCLOSURE END PLATE"/>
    <s v=" Newton Aycliffe DL5 6DW"/>
    <n v="302"/>
    <x v="1"/>
    <s v="Diesel"/>
    <n v="0.11173999999999999"/>
  </r>
  <r>
    <d v="2023-10-01T00:00:00"/>
    <s v="S026283"/>
    <x v="119"/>
    <s v="PO145226"/>
    <s v="GRN199980"/>
    <s v="340-1024-1"/>
    <s v="DETECTOR ACCESS PANEL ASSY"/>
    <s v=" Newton Aycliffe DL5 6DW"/>
    <n v="302"/>
    <x v="1"/>
    <s v="Diesel"/>
    <n v="0.11173999999999999"/>
  </r>
  <r>
    <d v="2023-10-01T00:00:00"/>
    <s v="S026283"/>
    <x v="119"/>
    <s v="PO145225"/>
    <s v="GRN200340"/>
    <s v="340-1023-1"/>
    <s v="DETECTOR ENCLOSURE END PLATE"/>
    <s v=" Newton Aycliffe DL5 6DW"/>
    <n v="302"/>
    <x v="1"/>
    <s v="Diesel"/>
    <n v="0.11173999999999999"/>
  </r>
  <r>
    <d v="2023-11-01T00:00:00"/>
    <s v="S025431"/>
    <x v="0"/>
    <s v="PO150525"/>
    <s v="GRN201599"/>
    <s v="332-1657-1"/>
    <s v="ASSY ZBV TRAFFIC LIGHT"/>
    <s v="Boston Massachusetts"/>
    <n v="3154"/>
    <x v="0"/>
    <s v="Crude"/>
    <n v="1.0118031999999999E-2"/>
  </r>
  <r>
    <d v="2023-10-01T00:00:00"/>
    <s v="S026283"/>
    <x v="119"/>
    <s v="PO145225"/>
    <s v="GRN200341"/>
    <s v="340-1023-1"/>
    <s v="DETECTOR ENCLOSURE END PLATE"/>
    <s v=" Newton Aycliffe DL5 6DW"/>
    <n v="302"/>
    <x v="1"/>
    <s v="Diesel"/>
    <n v="0.11173999999999999"/>
  </r>
  <r>
    <d v="2023-10-01T00:00:00"/>
    <s v="S026283"/>
    <x v="119"/>
    <s v="PO145226"/>
    <s v="GRN200342"/>
    <s v="340-1024-1"/>
    <s v="DETECTOR ACCESS PANEL ASSY"/>
    <s v=" Newton Aycliffe DL5 6DW"/>
    <n v="302"/>
    <x v="1"/>
    <s v="Diesel"/>
    <n v="0.11173999999999999"/>
  </r>
  <r>
    <d v="2023-10-01T00:00:00"/>
    <s v="S026283"/>
    <x v="119"/>
    <s v="PO145224"/>
    <s v="GRN200343"/>
    <s v="340-1017-1"/>
    <s v=" HORIZONTAL DETECTOR HOUSING"/>
    <s v=" Newton Aycliffe DL5 6DW"/>
    <n v="302"/>
    <x v="1"/>
    <s v="Diesel"/>
    <n v="0.11173999999999999"/>
  </r>
  <r>
    <d v="2023-10-01T00:00:00"/>
    <s v="S026283"/>
    <x v="119"/>
    <s v="PO145223"/>
    <s v="GRN200344"/>
    <s v="340-1016-1"/>
    <s v="VERTICAL DETECTOR ENCLOSURE ASSY"/>
    <s v=" Newton Aycliffe DL5 6DW"/>
    <n v="302"/>
    <x v="1"/>
    <s v="Diesel"/>
    <n v="0.11173999999999999"/>
  </r>
  <r>
    <d v="2023-11-01T00:00:00"/>
    <s v="S026283"/>
    <x v="119"/>
    <s v="PO145223"/>
    <s v="GRN200932"/>
    <s v="340-1016-1"/>
    <s v="VERTICAL DETECTOR ENCLOSURE ASSY"/>
    <s v=" Newton Aycliffe DL5 6DW"/>
    <n v="302"/>
    <x v="1"/>
    <s v="Diesel"/>
    <n v="0.11173999999999999"/>
  </r>
  <r>
    <d v="2023-11-01T00:00:00"/>
    <s v="S026283"/>
    <x v="119"/>
    <s v="PO145223"/>
    <s v="GRN200937"/>
    <s v="340-1016-1"/>
    <s v="VERTICAL DETECTOR ENCLOSURE ASSY"/>
    <s v=" Newton Aycliffe DL5 6DW"/>
    <n v="302"/>
    <x v="1"/>
    <s v="Diesel"/>
    <n v="0.11173999999999999"/>
  </r>
  <r>
    <d v="2023-11-01T00:00:00"/>
    <s v="S026283"/>
    <x v="119"/>
    <s v="PO145224"/>
    <s v="GRN200942"/>
    <s v="340-1017-1"/>
    <s v=" HORIZONTAL DETECTOR HOUSING"/>
    <s v=" Newton Aycliffe DL5 6DW"/>
    <n v="302"/>
    <x v="1"/>
    <s v="Diesel"/>
    <n v="0.11173999999999999"/>
  </r>
  <r>
    <d v="2023-11-01T00:00:00"/>
    <s v="S026283"/>
    <x v="119"/>
    <s v="PO145225"/>
    <s v="GRN200943"/>
    <s v="340-1023-1"/>
    <s v="DETECTOR ENCLOSURE END PLATE"/>
    <s v=" Newton Aycliffe DL5 6DW"/>
    <n v="302"/>
    <x v="1"/>
    <s v="Diesel"/>
    <n v="0.11173999999999999"/>
  </r>
  <r>
    <d v="2023-11-01T00:00:00"/>
    <s v="S026283"/>
    <x v="119"/>
    <s v="PO145226"/>
    <s v="GRN200944"/>
    <s v="340-1024-1"/>
    <s v="DETECTOR ACCESS PANEL ASSY"/>
    <s v=" Newton Aycliffe DL5 6DW"/>
    <n v="302"/>
    <x v="1"/>
    <s v="Diesel"/>
    <n v="0.11173999999999999"/>
  </r>
  <r>
    <d v="2023-10-01T00:00:00"/>
    <s v="S026929"/>
    <x v="115"/>
    <s v="PO144562"/>
    <s v="GRN199562"/>
    <s v="340-1012-1"/>
    <s v="WELDMENT LINAC SUPPORT STRUCTURE"/>
    <s v="Oldham OL4 1LA"/>
    <n v="80.400000000000006"/>
    <x v="3"/>
    <s v="Diesel"/>
    <n v="8.1746700000000005E-2"/>
  </r>
  <r>
    <d v="2023-11-01T00:00:00"/>
    <s v="S026283"/>
    <x v="119"/>
    <s v="PO145223"/>
    <s v="GRN201324"/>
    <s v="340-1016-1"/>
    <s v="VERTICAL DETECTOR ENCLOSURE ASSY"/>
    <s v=" Newton Aycliffe DL5 6DW"/>
    <n v="302"/>
    <x v="1"/>
    <s v="Diesel"/>
    <n v="0.11173999999999999"/>
  </r>
  <r>
    <d v="2023-11-01T00:00:00"/>
    <s v="S026283"/>
    <x v="119"/>
    <s v="PO145223"/>
    <s v="GRN201325"/>
    <s v="340-1016-1"/>
    <s v="VERTICAL DETECTOR ENCLOSURE ASSY"/>
    <s v=" Newton Aycliffe DL5 6DW"/>
    <n v="302"/>
    <x v="1"/>
    <s v="Diesel"/>
    <n v="0.11173999999999999"/>
  </r>
  <r>
    <d v="2023-11-01T00:00:00"/>
    <s v="S026283"/>
    <x v="119"/>
    <s v="PO145224"/>
    <s v="GRN201326"/>
    <s v="340-1017-1"/>
    <s v=" HORIZONTAL DETECTOR HOUSING"/>
    <s v=" Newton Aycliffe DL5 6DW"/>
    <n v="302"/>
    <x v="1"/>
    <s v="Diesel"/>
    <n v="0.11173999999999999"/>
  </r>
  <r>
    <d v="2023-11-01T00:00:00"/>
    <s v="S026889"/>
    <x v="35"/>
    <s v="PO145790"/>
    <s v="GRN201636"/>
    <s v="340-1480-1"/>
    <s v="HORIZ DET TRAY SHTMTL ASSY (INNER)"/>
    <s v="Stafford ST18 0PJ"/>
    <n v="50.6"/>
    <x v="2"/>
    <s v="Diesel"/>
    <n v="1.8722000000000001E-3"/>
  </r>
  <r>
    <d v="2023-11-01T00:00:00"/>
    <s v="S026283"/>
    <x v="119"/>
    <s v="PO145225"/>
    <s v="GRN201327"/>
    <s v="340-1023-1"/>
    <s v="DETECTOR ENCLOSURE END PLATE"/>
    <s v=" Newton Aycliffe DL5 6DW"/>
    <n v="302"/>
    <x v="1"/>
    <s v="Diesel"/>
    <n v="0.11173999999999999"/>
  </r>
  <r>
    <d v="2023-11-01T00:00:00"/>
    <s v="S026283"/>
    <x v="119"/>
    <s v="PO145226"/>
    <s v="GRN201330"/>
    <s v="340-1024-1"/>
    <s v="DETECTOR ACCESS PANEL ASSY"/>
    <s v=" Newton Aycliffe DL5 6DW"/>
    <n v="302"/>
    <x v="1"/>
    <s v="Diesel"/>
    <n v="0.11173999999999999"/>
  </r>
  <r>
    <d v="2023-11-01T00:00:00"/>
    <s v="S026283"/>
    <x v="119"/>
    <s v="PO145223"/>
    <s v="GRN201728"/>
    <s v="340-1016-1"/>
    <s v="VERTICAL DETECTOR ENCLOSURE ASSY"/>
    <s v=" Newton Aycliffe DL5 6DW"/>
    <n v="302"/>
    <x v="1"/>
    <s v="Diesel"/>
    <n v="0.11173999999999999"/>
  </r>
  <r>
    <d v="2023-11-01T00:00:00"/>
    <s v="S026283"/>
    <x v="119"/>
    <s v="PO145224"/>
    <s v="GRN201730"/>
    <s v="340-1017-1"/>
    <s v=" HORIZONTAL DETECTOR HOUSING"/>
    <s v=" Newton Aycliffe DL5 6DW"/>
    <n v="302"/>
    <x v="1"/>
    <s v="Diesel"/>
    <n v="0.11173999999999999"/>
  </r>
  <r>
    <d v="2023-11-01T00:00:00"/>
    <s v="S026283"/>
    <x v="119"/>
    <s v="PO145225"/>
    <s v="GRN201731"/>
    <s v="340-1023-1"/>
    <s v="DETECTOR ENCLOSURE END PLATE"/>
    <s v=" Newton Aycliffe DL5 6DW"/>
    <n v="302"/>
    <x v="1"/>
    <s v="Diesel"/>
    <n v="0.11173999999999999"/>
  </r>
  <r>
    <d v="2023-11-01T00:00:00"/>
    <s v="S026283"/>
    <x v="119"/>
    <s v="PO145226"/>
    <s v="GRN201733"/>
    <s v="340-1024-1"/>
    <s v="DETECTOR ACCESS PANEL ASSY"/>
    <s v=" Newton Aycliffe DL5 6DW"/>
    <n v="302"/>
    <x v="1"/>
    <s v="Diesel"/>
    <n v="0.11173999999999999"/>
  </r>
  <r>
    <d v="2023-11-01T00:00:00"/>
    <s v="S026283"/>
    <x v="119"/>
    <s v="PO143128"/>
    <s v="GRN202404"/>
    <s v="340-1017-1"/>
    <s v=" HORIZONTAL DETECTOR HOUSING"/>
    <s v=" Newton Aycliffe DL5 6DW"/>
    <n v="302"/>
    <x v="1"/>
    <s v="Diesel"/>
    <n v="0.11173999999999999"/>
  </r>
  <r>
    <d v="2023-11-01T00:00:00"/>
    <s v="S026283"/>
    <x v="119"/>
    <s v="PO145223"/>
    <s v="GRN202424"/>
    <s v="340-1016-1"/>
    <s v="VERTICAL DETECTOR ENCLOSURE ASSY"/>
    <s v=" Newton Aycliffe DL5 6DW"/>
    <n v="302"/>
    <x v="1"/>
    <s v="Diesel"/>
    <n v="0.11173999999999999"/>
  </r>
  <r>
    <d v="2023-11-01T00:00:00"/>
    <s v="S026283"/>
    <x v="119"/>
    <s v="PO145224"/>
    <s v="GRN202426"/>
    <s v="340-1017-1"/>
    <s v=" HORIZONTAL DETECTOR HOUSING"/>
    <s v=" Newton Aycliffe DL5 6DW"/>
    <n v="302"/>
    <x v="1"/>
    <s v="Diesel"/>
    <n v="0.11173999999999999"/>
  </r>
  <r>
    <d v="2023-11-01T00:00:00"/>
    <s v="S026283"/>
    <x v="119"/>
    <s v="PO145225"/>
    <s v="GRN202428"/>
    <s v="340-1023-1"/>
    <s v="DETECTOR ENCLOSURE END PLATE"/>
    <s v=" Newton Aycliffe DL5 6DW"/>
    <n v="302"/>
    <x v="1"/>
    <s v="Diesel"/>
    <n v="0.11173999999999999"/>
  </r>
  <r>
    <d v="2023-11-01T00:00:00"/>
    <s v="S026283"/>
    <x v="119"/>
    <s v="PO145226"/>
    <s v="GRN202430"/>
    <s v="340-1024-1"/>
    <s v="DETECTOR ACCESS PANEL ASSY"/>
    <s v=" Newton Aycliffe DL5 6DW"/>
    <n v="302"/>
    <x v="1"/>
    <s v="Diesel"/>
    <n v="0.11173999999999999"/>
  </r>
  <r>
    <d v="2023-11-01T00:00:00"/>
    <s v="S026283"/>
    <x v="119"/>
    <s v="PO145226"/>
    <s v="GRN203218"/>
    <s v="340-1024-1"/>
    <s v="DETECTOR ACCESS PANEL ASSY"/>
    <s v=" Newton Aycliffe DL5 6DW"/>
    <n v="302"/>
    <x v="1"/>
    <s v="Diesel"/>
    <n v="0.11173999999999999"/>
  </r>
  <r>
    <d v="2023-11-01T00:00:00"/>
    <s v="S026283"/>
    <x v="119"/>
    <s v="PO145225"/>
    <s v="GRN203219"/>
    <s v="340-1023-1"/>
    <s v="DETECTOR ENCLOSURE END PLATE"/>
    <s v=" Newton Aycliffe DL5 6DW"/>
    <n v="302"/>
    <x v="1"/>
    <s v="Diesel"/>
    <n v="0.11173999999999999"/>
  </r>
  <r>
    <d v="2023-11-01T00:00:00"/>
    <s v="S026283"/>
    <x v="119"/>
    <s v="PO145224"/>
    <s v="GRN203223"/>
    <s v="340-1017-1"/>
    <s v=" HORIZONTAL DETECTOR HOUSING"/>
    <s v=" Newton Aycliffe DL5 6DW"/>
    <n v="302"/>
    <x v="1"/>
    <s v="Diesel"/>
    <n v="0.11173999999999999"/>
  </r>
  <r>
    <d v="2023-11-01T00:00:00"/>
    <s v="S026283"/>
    <x v="119"/>
    <s v="PO145223"/>
    <s v="GRN203234"/>
    <s v="340-1016-1"/>
    <s v="VERTICAL DETECTOR ENCLOSURE ASSY"/>
    <s v=" Newton Aycliffe DL5 6DW"/>
    <n v="302"/>
    <x v="1"/>
    <s v="Diesel"/>
    <n v="0.11173999999999999"/>
  </r>
  <r>
    <d v="2023-12-01T00:00:00"/>
    <s v="S026283"/>
    <x v="119"/>
    <s v="PO145223"/>
    <s v="GRN203884"/>
    <s v="340-1016-1"/>
    <s v="VERTICAL DETECTOR ENCLOSURE ASSY"/>
    <s v=" Newton Aycliffe DL5 6DW"/>
    <n v="302"/>
    <x v="1"/>
    <s v="Diesel"/>
    <n v="0.11173999999999999"/>
  </r>
  <r>
    <d v="2023-12-01T00:00:00"/>
    <s v="S026283"/>
    <x v="119"/>
    <s v="PO145224"/>
    <s v="GRN203887"/>
    <s v="340-1017-1"/>
    <s v=" HORIZONTAL DETECTOR HOUSING"/>
    <s v=" Newton Aycliffe DL5 6DW"/>
    <n v="302"/>
    <x v="1"/>
    <s v="Diesel"/>
    <n v="0.11173999999999999"/>
  </r>
  <r>
    <d v="2023-12-01T00:00:00"/>
    <s v="S026283"/>
    <x v="119"/>
    <s v="PO145225"/>
    <s v="GRN203889"/>
    <s v="340-1023-1"/>
    <s v="DETECTOR ENCLOSURE END PLATE"/>
    <s v=" Newton Aycliffe DL5 6DW"/>
    <n v="302"/>
    <x v="1"/>
    <s v="Diesel"/>
    <n v="0.11173999999999999"/>
  </r>
  <r>
    <d v="2023-12-01T00:00:00"/>
    <s v="S026283"/>
    <x v="119"/>
    <s v="PO145226"/>
    <s v="GRN203891"/>
    <s v="340-1024-1"/>
    <s v="DETECTOR ACCESS PANEL ASSY"/>
    <s v=" Newton Aycliffe DL5 6DW"/>
    <n v="302"/>
    <x v="1"/>
    <s v="Diesel"/>
    <n v="0.11173999999999999"/>
  </r>
  <r>
    <d v="2023-12-01T00:00:00"/>
    <s v="S026283"/>
    <x v="119"/>
    <s v="PO145223"/>
    <s v="GRN204831"/>
    <s v="340-1016-1"/>
    <s v="VERTICAL DETECTOR ENCLOSURE ASSY"/>
    <s v=" Newton Aycliffe DL5 6DW"/>
    <n v="302"/>
    <x v="1"/>
    <s v="Diesel"/>
    <n v="0.11173999999999999"/>
  </r>
  <r>
    <d v="2023-12-01T00:00:00"/>
    <s v="S026283"/>
    <x v="119"/>
    <s v="PO145226"/>
    <s v="GRN204832"/>
    <s v="340-1024-1"/>
    <s v="DETECTOR ACCESS PANEL ASSY"/>
    <s v=" Newton Aycliffe DL5 6DW"/>
    <n v="302"/>
    <x v="1"/>
    <s v="Diesel"/>
    <n v="0.11173999999999999"/>
  </r>
  <r>
    <d v="2023-12-01T00:00:00"/>
    <s v="S026283"/>
    <x v="119"/>
    <s v="PO145225"/>
    <s v="GRN204833"/>
    <s v="340-1023-1"/>
    <s v="DETECTOR ENCLOSURE END PLATE"/>
    <s v=" Newton Aycliffe DL5 6DW"/>
    <n v="302"/>
    <x v="1"/>
    <s v="Diesel"/>
    <n v="0.11173999999999999"/>
  </r>
  <r>
    <d v="2023-12-01T00:00:00"/>
    <s v="S026283"/>
    <x v="119"/>
    <s v="PO145224"/>
    <s v="GRN204834"/>
    <s v="340-1017-1"/>
    <s v=" HORIZONTAL DETECTOR HOUSING"/>
    <s v=" Newton Aycliffe DL5 6DW"/>
    <n v="302"/>
    <x v="1"/>
    <s v="Diesel"/>
    <n v="0.11173999999999999"/>
  </r>
  <r>
    <d v="2023-12-01T00:00:00"/>
    <s v="S026283"/>
    <x v="119"/>
    <s v="PO145223"/>
    <s v="GRN204842"/>
    <s v="340-1016-1"/>
    <s v="VERTICAL DETECTOR ENCLOSURE ASSY"/>
    <s v=" Newton Aycliffe DL5 6DW"/>
    <n v="302"/>
    <x v="1"/>
    <s v="Diesel"/>
    <n v="0.11173999999999999"/>
  </r>
  <r>
    <d v="2023-11-01T00:00:00"/>
    <s v="S000892"/>
    <x v="16"/>
    <s v="PO150913"/>
    <s v="GRN201693"/>
    <s v="11553-0338"/>
    <s v="CONN RCPT HSG 2 CIRCUITS 2ROW MINI-FIT JR"/>
    <s v="Stockport SK4 2JT"/>
    <n v="55"/>
    <x v="2"/>
    <s v="Diesel"/>
    <n v="2.0350000000000001E-4"/>
  </r>
  <r>
    <d v="2023-12-01T00:00:00"/>
    <s v="S026283"/>
    <x v="119"/>
    <s v="PO145226"/>
    <s v="GRN204843"/>
    <s v="340-1024-1"/>
    <s v="DETECTOR ACCESS PANEL ASSY"/>
    <s v=" Newton Aycliffe DL5 6DW"/>
    <n v="302"/>
    <x v="1"/>
    <s v="Diesel"/>
    <n v="0.11173999999999999"/>
  </r>
  <r>
    <d v="2023-11-01T00:00:00"/>
    <s v="S001121"/>
    <x v="5"/>
    <s v="PO145204"/>
    <s v="GRN201709"/>
    <n v="50205993"/>
    <s v="1492 JUMPER BARS CJR NO COVER 8 3 POLE BLACK"/>
    <s v="Salford M5 4BE"/>
    <n v="103.6"/>
    <x v="2"/>
    <s v="Diesel"/>
    <n v="3.8331999999999998E-4"/>
  </r>
  <r>
    <d v="2023-12-01T00:00:00"/>
    <s v="S026283"/>
    <x v="119"/>
    <s v="PO145225"/>
    <s v="GRN204844"/>
    <s v="340-1023-1"/>
    <s v="DETECTOR ENCLOSURE END PLATE"/>
    <s v=" Newton Aycliffe DL5 6DW"/>
    <n v="302"/>
    <x v="1"/>
    <s v="Diesel"/>
    <n v="0.11173999999999999"/>
  </r>
  <r>
    <d v="2023-12-01T00:00:00"/>
    <s v="S026283"/>
    <x v="119"/>
    <s v="PO145224"/>
    <s v="GRN204845"/>
    <s v="340-1017-1"/>
    <s v=" HORIZONTAL DETECTOR HOUSING"/>
    <s v=" Newton Aycliffe DL5 6DW"/>
    <n v="302"/>
    <x v="1"/>
    <s v="Diesel"/>
    <n v="0.11173999999999999"/>
  </r>
  <r>
    <d v="2023-07-01T00:00:00"/>
    <s v="S023844"/>
    <x v="120"/>
    <s v="PO147363"/>
    <s v="GRN192873"/>
    <n v="101029088"/>
    <s v="T60 STEP INFIL (WITHOUT BX OPTION)"/>
    <s v="Knypersley ST8 7PL"/>
    <n v="0.2"/>
    <x v="1"/>
    <s v="Diesel"/>
    <n v="7.3999999999999996E-5"/>
  </r>
  <r>
    <d v="2023-07-01T00:00:00"/>
    <s v="S023844"/>
    <x v="120"/>
    <s v="PO147368"/>
    <s v="GRN192875"/>
    <n v="101036327"/>
    <s v="SHELF UNIT"/>
    <s v="Knypersley ST8 7PL"/>
    <n v="0.2"/>
    <x v="1"/>
    <s v="Diesel"/>
    <n v="7.3999999999999996E-5"/>
  </r>
  <r>
    <d v="2023-07-01T00:00:00"/>
    <s v="S023844"/>
    <x v="120"/>
    <s v="PO147370"/>
    <s v="GRN192876"/>
    <n v="101035916"/>
    <s v="NETWORK SWITCH WALL CUPBOARD - M60"/>
    <s v="Knypersley ST8 7PL"/>
    <n v="0.2"/>
    <x v="1"/>
    <s v="Diesel"/>
    <n v="7.3999999999999996E-5"/>
  </r>
  <r>
    <d v="2023-07-01T00:00:00"/>
    <s v="S023844"/>
    <x v="120"/>
    <s v="PO147371"/>
    <s v="GRN192878"/>
    <n v="101035927"/>
    <s v="INTERIOR POD SHELF FOR RAD NUKE HOUSING - M60/ T60"/>
    <s v="Knypersley ST8 7PL"/>
    <n v="0.2"/>
    <x v="1"/>
    <s v="Diesel"/>
    <n v="7.3999999999999996E-5"/>
  </r>
  <r>
    <d v="2023-11-01T00:00:00"/>
    <s v="S000892"/>
    <x v="16"/>
    <s v="PO150913"/>
    <s v="GRN201719"/>
    <n v="101023013"/>
    <s v="BLACK STRAIN RELIEF HOOD FOR RJ45 PLUG"/>
    <s v="Stockport SK4 2JT"/>
    <n v="55"/>
    <x v="2"/>
    <s v="Diesel"/>
    <n v="2.0350000000000001E-4"/>
  </r>
  <r>
    <d v="2023-07-01T00:00:00"/>
    <s v="S023844"/>
    <x v="120"/>
    <s v="PO147374"/>
    <s v="GRN192879"/>
    <n v="101048224"/>
    <s v="MOTOROLA RADIO BASE HOUSING"/>
    <s v="Knypersley ST8 7PL"/>
    <n v="0.2"/>
    <x v="1"/>
    <s v="Diesel"/>
    <n v="7.3999999999999996E-5"/>
  </r>
  <r>
    <d v="2023-07-01T00:00:00"/>
    <s v="S023844"/>
    <x v="120"/>
    <s v="PO147576"/>
    <s v="GRN192881"/>
    <s v="363-1096-1"/>
    <s v="T60 DESKTOP  OPERATOR 3 POSITION"/>
    <s v="Knypersley ST8 7PL"/>
    <n v="0.2"/>
    <x v="1"/>
    <s v="Diesel"/>
    <n v="7.3999999999999996E-5"/>
  </r>
  <r>
    <d v="2023-07-01T00:00:00"/>
    <s v="S023844"/>
    <x v="120"/>
    <s v="PO147621"/>
    <s v="GRN192882"/>
    <n v="101027729"/>
    <s v="M60-BX SHELF BACKSPLASH"/>
    <s v="Knypersley ST8 7PL"/>
    <n v="0.2"/>
    <x v="1"/>
    <s v="Diesel"/>
    <n v="7.3999999999999996E-5"/>
  </r>
  <r>
    <d v="2023-07-01T00:00:00"/>
    <s v="S023844"/>
    <x v="120"/>
    <s v="PO147717"/>
    <s v="GRN192883"/>
    <s v="363-1069-1"/>
    <s v="T60 DESKTOP  OPERATORS  1 &amp; 2 POSITIONS"/>
    <s v="Knypersley ST8 7PL"/>
    <n v="0.2"/>
    <x v="1"/>
    <s v="Diesel"/>
    <n v="7.3999999999999996E-5"/>
  </r>
  <r>
    <d v="2023-08-01T00:00:00"/>
    <s v="S023844"/>
    <x v="120"/>
    <s v="PO147375"/>
    <s v="GRN192941"/>
    <n v="101036648"/>
    <s v="BLANKING PANEL"/>
    <s v="Knypersley ST8 7PL"/>
    <n v="0.2"/>
    <x v="1"/>
    <s v="Diesel"/>
    <n v="7.3999999999999996E-5"/>
  </r>
  <r>
    <d v="2023-08-01T00:00:00"/>
    <s v="S023844"/>
    <x v="120"/>
    <s v="PO147373"/>
    <s v="GRN192944"/>
    <n v="101036309"/>
    <s v="KICK PANEL"/>
    <s v="Knypersley ST8 7PL"/>
    <n v="0.2"/>
    <x v="1"/>
    <s v="Diesel"/>
    <n v="7.3999999999999996E-5"/>
  </r>
  <r>
    <d v="2023-08-01T00:00:00"/>
    <s v="S023844"/>
    <x v="120"/>
    <s v="PO147372"/>
    <s v="GRN192947"/>
    <n v="101036650"/>
    <s v="SWITCH CUPBOARD FILL-IN PANEL"/>
    <s v="Knypersley ST8 7PL"/>
    <n v="0.2"/>
    <x v="1"/>
    <s v="Diesel"/>
    <n v="7.3999999999999996E-5"/>
  </r>
  <r>
    <d v="2023-08-01T00:00:00"/>
    <s v="S023844"/>
    <x v="120"/>
    <s v="PO147363"/>
    <s v="GRN192949"/>
    <s v="356-1108-1"/>
    <s v="M60 STORAGE / AMENITY CUPBOARD CARCASS"/>
    <s v="Knypersley ST8 7PL"/>
    <n v="0.2"/>
    <x v="1"/>
    <s v="Diesel"/>
    <n v="7.3999999999999996E-5"/>
  </r>
  <r>
    <d v="2023-11-01T00:00:00"/>
    <s v="S023222"/>
    <x v="11"/>
    <s v="PO147446"/>
    <s v="GRN201732"/>
    <n v="101027038"/>
    <s v="M12 ETHERNET CABLE RSSD-RSSD-4416 - 10M LONG"/>
    <s v="Wickford SS11 8YT"/>
    <n v="390"/>
    <x v="2"/>
    <s v="Diesel"/>
    <n v="1.4430000000000001E-3"/>
  </r>
  <r>
    <d v="2023-08-01T00:00:00"/>
    <s v="S023844"/>
    <x v="120"/>
    <s v="PO147375"/>
    <s v="GRN192952"/>
    <n v="101036648"/>
    <s v="BLANKING PANEL"/>
    <s v="Knypersley ST8 7PL"/>
    <n v="0.2"/>
    <x v="1"/>
    <s v="Diesel"/>
    <n v="7.3999999999999996E-5"/>
  </r>
  <r>
    <d v="2023-08-01T00:00:00"/>
    <s v="S023844"/>
    <x v="120"/>
    <s v="PO147367"/>
    <s v="GRN192959"/>
    <n v="101036744"/>
    <s v="POD STORAGE CUPBOARD OPTION"/>
    <s v="Knypersley ST8 7PL"/>
    <n v="0.2"/>
    <x v="1"/>
    <s v="Diesel"/>
    <n v="7.3999999999999996E-5"/>
  </r>
  <r>
    <d v="2023-08-01T00:00:00"/>
    <s v="S023844"/>
    <x v="120"/>
    <s v="PO147621"/>
    <s v="GRN192962"/>
    <s v="356-1081-1"/>
    <s v="M60-ZBX WORKSTATION KICK PANEL"/>
    <s v="Knypersley ST8 7PL"/>
    <n v="0.2"/>
    <x v="1"/>
    <s v="Diesel"/>
    <n v="7.3999999999999996E-5"/>
  </r>
  <r>
    <d v="2023-08-01T00:00:00"/>
    <s v="S023844"/>
    <x v="120"/>
    <s v="PO147368"/>
    <s v="GRN192965"/>
    <n v="101036327"/>
    <s v="SHELF UNIT"/>
    <s v="Knypersley ST8 7PL"/>
    <n v="0.2"/>
    <x v="1"/>
    <s v="Diesel"/>
    <n v="7.3999999999999996E-5"/>
  </r>
  <r>
    <d v="2023-08-01T00:00:00"/>
    <s v="S023844"/>
    <x v="120"/>
    <s v="PO147369"/>
    <s v="GRN193076"/>
    <n v="101036340"/>
    <s v="OPERATORS CABIN DESKTOP - M60"/>
    <s v="Knypersley ST8 7PL"/>
    <n v="0.2"/>
    <x v="1"/>
    <s v="Diesel"/>
    <n v="7.3999999999999996E-5"/>
  </r>
  <r>
    <d v="2023-11-01T00:00:00"/>
    <s v="S023222"/>
    <x v="11"/>
    <s v="PO149744"/>
    <s v="GRN201743"/>
    <n v="101027070"/>
    <s v="ETHERNET CABLE PUR JACKET RSSD-RJ45S-4414-10M"/>
    <s v="Wickford SS11 8YT"/>
    <n v="390"/>
    <x v="2"/>
    <s v="Diesel"/>
    <n v="1.4430000000000001E-3"/>
  </r>
  <r>
    <d v="2023-08-01T00:00:00"/>
    <s v="S023844"/>
    <x v="120"/>
    <s v="PO148421"/>
    <s v="GRN194923"/>
    <n v="101029266"/>
    <s v="T60 WORKTOP LONG UPSTAND"/>
    <s v="Knypersley ST8 7PL"/>
    <n v="0.2"/>
    <x v="1"/>
    <s v="Diesel"/>
    <n v="7.3999999999999996E-5"/>
  </r>
  <r>
    <d v="2023-11-01T00:00:00"/>
    <s v="S001121"/>
    <x v="5"/>
    <s v="PO148064"/>
    <s v="GRN201745"/>
    <n v="51200797"/>
    <s v="INTEGRATED LED LATCH MOUNT 24V AC/DC RED"/>
    <s v="Salford M5 4BE"/>
    <n v="103.6"/>
    <x v="2"/>
    <s v="Diesel"/>
    <n v="3.8331999999999998E-4"/>
  </r>
  <r>
    <d v="2023-11-01T00:00:00"/>
    <s v="S001121"/>
    <x v="5"/>
    <s v="PO150878"/>
    <s v="GRN201746"/>
    <s v="11700-4798"/>
    <s v="TERMINAL BASE ASSEMBLY"/>
    <s v="Salford M5 4BE"/>
    <n v="103.6"/>
    <x v="2"/>
    <s v="Diesel"/>
    <n v="3.8331999999999998E-4"/>
  </r>
  <r>
    <d v="2023-11-01T00:00:00"/>
    <s v="S001121"/>
    <x v="5"/>
    <s v="PO149279"/>
    <s v="GRN201747"/>
    <n v="5145010"/>
    <s v="INSPECTION DOOR INT SWITCH 2 X N/C SLIM MAGNETIC"/>
    <s v="Salford M5 4BE"/>
    <n v="103.6"/>
    <x v="2"/>
    <s v="Diesel"/>
    <n v="3.8331999999999998E-4"/>
  </r>
  <r>
    <d v="2023-11-01T00:00:00"/>
    <s v="S026929"/>
    <x v="115"/>
    <s v="PO145079"/>
    <s v="GRN201315"/>
    <s v="340-1012-1"/>
    <s v="WELDMENT LINAC SUPPORT STRUCTURE"/>
    <s v="Oldham OL4 1LA"/>
    <n v="80.400000000000006"/>
    <x v="3"/>
    <s v="Diesel"/>
    <n v="8.1746700000000005E-2"/>
  </r>
  <r>
    <d v="2023-11-01T00:00:00"/>
    <s v="S001121"/>
    <x v="5"/>
    <s v="PO147992"/>
    <s v="GRN201749"/>
    <n v="51200794"/>
    <s v="1 HOLE YELLOW PLASTIC ENCLOSURE METRIC CONDUIT KNO"/>
    <s v="Salford M5 4BE"/>
    <n v="103.6"/>
    <x v="2"/>
    <s v="Diesel"/>
    <n v="3.8331999999999998E-4"/>
  </r>
  <r>
    <d v="2023-08-01T00:00:00"/>
    <s v="S023844"/>
    <x v="120"/>
    <s v="PO147375"/>
    <s v="GRN194926"/>
    <n v="101036648"/>
    <s v="BLANKING PANEL"/>
    <s v="Knypersley ST8 7PL"/>
    <n v="0.2"/>
    <x v="1"/>
    <s v="Diesel"/>
    <n v="7.3999999999999996E-5"/>
  </r>
  <r>
    <d v="2023-08-01T00:00:00"/>
    <s v="S023844"/>
    <x v="120"/>
    <s v="PO147374"/>
    <s v="GRN194927"/>
    <n v="101048224"/>
    <s v="MOTOROLA RADIO BASE HOUSING"/>
    <s v="Knypersley ST8 7PL"/>
    <n v="0.2"/>
    <x v="1"/>
    <s v="Diesel"/>
    <n v="7.3999999999999996E-5"/>
  </r>
  <r>
    <d v="2023-08-01T00:00:00"/>
    <s v="S023844"/>
    <x v="120"/>
    <s v="PO147373"/>
    <s v="GRN194928"/>
    <n v="101036309"/>
    <s v="KICK PANEL"/>
    <s v="Knypersley ST8 7PL"/>
    <n v="0.2"/>
    <x v="1"/>
    <s v="Diesel"/>
    <n v="7.3999999999999996E-5"/>
  </r>
  <r>
    <d v="2023-08-01T00:00:00"/>
    <s v="S023844"/>
    <x v="120"/>
    <s v="PO147372"/>
    <s v="GRN194930"/>
    <n v="101036650"/>
    <s v="SWITCH CUPBOARD FILL-IN PANEL"/>
    <s v="Knypersley ST8 7PL"/>
    <n v="0.2"/>
    <x v="1"/>
    <s v="Diesel"/>
    <n v="7.3999999999999996E-5"/>
  </r>
  <r>
    <d v="2023-08-01T00:00:00"/>
    <s v="S023844"/>
    <x v="120"/>
    <s v="PO147371"/>
    <s v="GRN194931"/>
    <n v="101035927"/>
    <s v="INTERIOR POD SHELF FOR RAD NUKE HOUSING - M60/ T60"/>
    <s v="Knypersley ST8 7PL"/>
    <n v="0.2"/>
    <x v="1"/>
    <s v="Diesel"/>
    <n v="7.3999999999999996E-5"/>
  </r>
  <r>
    <d v="2023-08-01T00:00:00"/>
    <s v="S023844"/>
    <x v="120"/>
    <s v="PO147370"/>
    <s v="GRN194933"/>
    <n v="101035916"/>
    <s v="NETWORK SWITCH WALL CUPBOARD - M60"/>
    <s v="Knypersley ST8 7PL"/>
    <n v="0.2"/>
    <x v="1"/>
    <s v="Diesel"/>
    <n v="7.3999999999999996E-5"/>
  </r>
  <r>
    <d v="2023-08-01T00:00:00"/>
    <s v="S023844"/>
    <x v="120"/>
    <s v="PO147369"/>
    <s v="GRN194935"/>
    <n v="101036340"/>
    <s v="OPERATORS CABIN DESKTOP - M60"/>
    <s v="Knypersley ST8 7PL"/>
    <n v="0.2"/>
    <x v="1"/>
    <s v="Diesel"/>
    <n v="7.3999999999999996E-5"/>
  </r>
  <r>
    <d v="2023-11-01T00:00:00"/>
    <s v="S026929"/>
    <x v="115"/>
    <s v="PO145080"/>
    <s v="GRN201763"/>
    <s v="340-1012-1"/>
    <s v="WELDMENT LINAC SUPPORT STRUCTURE"/>
    <s v="Oldham OL4 1LA"/>
    <n v="80.400000000000006"/>
    <x v="3"/>
    <s v="Diesel"/>
    <n v="8.1746700000000005E-2"/>
  </r>
  <r>
    <d v="2023-08-01T00:00:00"/>
    <s v="S023844"/>
    <x v="120"/>
    <s v="PO147368"/>
    <s v="GRN194936"/>
    <n v="101036327"/>
    <s v="SHELF UNIT"/>
    <s v="Knypersley ST8 7PL"/>
    <n v="0.2"/>
    <x v="1"/>
    <s v="Diesel"/>
    <n v="7.3999999999999996E-5"/>
  </r>
  <r>
    <d v="2023-08-01T00:00:00"/>
    <s v="S023844"/>
    <x v="120"/>
    <s v="PO147367"/>
    <s v="GRN194938"/>
    <n v="101036744"/>
    <s v="POD STORAGE CUPBOARD OPTION"/>
    <s v="Knypersley ST8 7PL"/>
    <n v="0.2"/>
    <x v="1"/>
    <s v="Diesel"/>
    <n v="7.3999999999999996E-5"/>
  </r>
  <r>
    <d v="2023-09-01T00:00:00"/>
    <s v="S023844"/>
    <x v="120"/>
    <s v="PO147367"/>
    <s v="GRN196295"/>
    <n v="101036744"/>
    <s v="POD STORAGE CUPBOARD OPTION"/>
    <s v="Knypersley ST8 7PL"/>
    <n v="0.2"/>
    <x v="1"/>
    <s v="Diesel"/>
    <n v="7.3999999999999996E-5"/>
  </r>
  <r>
    <d v="2023-09-01T00:00:00"/>
    <s v="S023844"/>
    <x v="120"/>
    <s v="PO147368"/>
    <s v="GRN196296"/>
    <n v="101036327"/>
    <s v="SHELF UNIT"/>
    <s v="Knypersley ST8 7PL"/>
    <n v="0.2"/>
    <x v="1"/>
    <s v="Diesel"/>
    <n v="7.3999999999999996E-5"/>
  </r>
  <r>
    <d v="2023-09-01T00:00:00"/>
    <s v="S023844"/>
    <x v="120"/>
    <s v="PO147369"/>
    <s v="GRN196297"/>
    <n v="101036340"/>
    <s v="OPERATORS CABIN DESKTOP - M60"/>
    <s v="Knypersley ST8 7PL"/>
    <n v="0.2"/>
    <x v="1"/>
    <s v="Diesel"/>
    <n v="7.3999999999999996E-5"/>
  </r>
  <r>
    <d v="2023-09-01T00:00:00"/>
    <s v="S023844"/>
    <x v="120"/>
    <s v="PO147370"/>
    <s v="GRN196298"/>
    <n v="101035916"/>
    <s v="NETWORK SWITCH WALL CUPBOARD - M60"/>
    <s v="Knypersley ST8 7PL"/>
    <n v="0.2"/>
    <x v="1"/>
    <s v="Diesel"/>
    <n v="7.3999999999999996E-5"/>
  </r>
  <r>
    <d v="2023-09-01T00:00:00"/>
    <s v="S023844"/>
    <x v="120"/>
    <s v="PO147371"/>
    <s v="GRN196301"/>
    <n v="101035927"/>
    <s v="INTERIOR POD SHELF FOR RAD NUKE HOUSING - M60/ T60"/>
    <s v="Knypersley ST8 7PL"/>
    <n v="0.2"/>
    <x v="1"/>
    <s v="Diesel"/>
    <n v="7.3999999999999996E-5"/>
  </r>
  <r>
    <d v="2023-09-01T00:00:00"/>
    <s v="S023844"/>
    <x v="120"/>
    <s v="PO147372"/>
    <s v="GRN196302"/>
    <n v="101036650"/>
    <s v="SWITCH CUPBOARD FILL-IN PANEL"/>
    <s v="Knypersley ST8 7PL"/>
    <n v="0.2"/>
    <x v="1"/>
    <s v="Diesel"/>
    <n v="7.3999999999999996E-5"/>
  </r>
  <r>
    <d v="2023-09-01T00:00:00"/>
    <s v="S023844"/>
    <x v="120"/>
    <s v="PO147373"/>
    <s v="GRN196303"/>
    <n v="101036309"/>
    <s v="KICK PANEL"/>
    <s v="Knypersley ST8 7PL"/>
    <n v="0.2"/>
    <x v="1"/>
    <s v="Diesel"/>
    <n v="7.3999999999999996E-5"/>
  </r>
  <r>
    <d v="2023-09-01T00:00:00"/>
    <s v="S023844"/>
    <x v="120"/>
    <s v="PO147374"/>
    <s v="GRN196304"/>
    <n v="101048224"/>
    <s v="MOTOROLA RADIO BASE HOUSING"/>
    <s v="Knypersley ST8 7PL"/>
    <n v="0.2"/>
    <x v="1"/>
    <s v="Diesel"/>
    <n v="7.3999999999999996E-5"/>
  </r>
  <r>
    <d v="2023-09-01T00:00:00"/>
    <s v="S023844"/>
    <x v="120"/>
    <s v="PO147375"/>
    <s v="GRN196305"/>
    <n v="101036648"/>
    <s v="BLANKING PANEL"/>
    <s v="Knypersley ST8 7PL"/>
    <n v="0.2"/>
    <x v="1"/>
    <s v="Diesel"/>
    <n v="7.3999999999999996E-5"/>
  </r>
  <r>
    <d v="2023-09-01T00:00:00"/>
    <s v="S023844"/>
    <x v="120"/>
    <s v="PO147621"/>
    <s v="GRN196306"/>
    <n v="101027729"/>
    <s v="M60-BX SHELF BACKSPLASH"/>
    <s v="Knypersley ST8 7PL"/>
    <n v="0.2"/>
    <x v="1"/>
    <s v="Diesel"/>
    <n v="7.3999999999999996E-5"/>
  </r>
  <r>
    <d v="2023-09-01T00:00:00"/>
    <s v="S023844"/>
    <x v="120"/>
    <s v="PO148043"/>
    <s v="GRN196576"/>
    <n v="101031782"/>
    <s v="POD DOOR INNER PANEL"/>
    <s v="Knypersley ST8 7PL"/>
    <n v="0.2"/>
    <x v="1"/>
    <s v="Diesel"/>
    <n v="7.3999999999999996E-5"/>
  </r>
  <r>
    <d v="2023-09-01T00:00:00"/>
    <s v="S023844"/>
    <x v="120"/>
    <s v="PO148716"/>
    <s v="GRN196735"/>
    <n v="101027724"/>
    <s v="M60-BX SHELF WORKTOP"/>
    <s v="Knypersley ST8 7PL"/>
    <n v="0.2"/>
    <x v="1"/>
    <s v="Diesel"/>
    <n v="7.3999999999999996E-5"/>
  </r>
  <r>
    <d v="2023-09-01T00:00:00"/>
    <s v="S023844"/>
    <x v="120"/>
    <s v="PO148717"/>
    <s v="GRN196739"/>
    <n v="101027724"/>
    <s v="M60-BX SHELF WORKTOP"/>
    <s v="Knypersley ST8 7PL"/>
    <n v="0.2"/>
    <x v="1"/>
    <s v="Diesel"/>
    <n v="7.3999999999999996E-5"/>
  </r>
  <r>
    <d v="2023-11-01T00:00:00"/>
    <s v="S001121"/>
    <x v="5"/>
    <s v="PO149846"/>
    <s v="GRN201781"/>
    <s v="11700-4798"/>
    <s v="TERMINAL BASE ASSEMBLY"/>
    <s v="Salford M5 4BE"/>
    <n v="103.6"/>
    <x v="2"/>
    <s v="Diesel"/>
    <n v="3.8331999999999998E-4"/>
  </r>
  <r>
    <d v="2023-09-01T00:00:00"/>
    <s v="S023844"/>
    <x v="120"/>
    <s v="PO149150"/>
    <s v="GRN196852"/>
    <n v="101027721"/>
    <s v="M60-BX WALL CUPBOARD A D COACH SYSTEMS"/>
    <s v="Knypersley ST8 7PL"/>
    <n v="0.2"/>
    <x v="1"/>
    <s v="Diesel"/>
    <n v="7.3999999999999996E-5"/>
  </r>
  <r>
    <d v="2023-10-01T00:00:00"/>
    <s v="S023844"/>
    <x v="120"/>
    <s v="PO147371"/>
    <s v="GRN198068"/>
    <n v="101035927"/>
    <s v="INTERIOR POD SHELF FOR RAD NUKE HOUSING - M60/ T60"/>
    <s v="Knypersley ST8 7PL"/>
    <n v="0.2"/>
    <x v="1"/>
    <s v="Diesel"/>
    <n v="7.3999999999999996E-5"/>
  </r>
  <r>
    <d v="2023-10-01T00:00:00"/>
    <s v="S023844"/>
    <x v="120"/>
    <s v="PO147373"/>
    <s v="GRN198069"/>
    <n v="101036309"/>
    <s v="KICK PANEL"/>
    <s v="Knypersley ST8 7PL"/>
    <n v="0.2"/>
    <x v="1"/>
    <s v="Diesel"/>
    <n v="7.3999999999999996E-5"/>
  </r>
  <r>
    <d v="2023-10-01T00:00:00"/>
    <s v="S023844"/>
    <x v="120"/>
    <s v="PO147363"/>
    <s v="GRN198070"/>
    <n v="101029088"/>
    <s v="T60 STEP INFIL (WITHOUT BX OPTION)"/>
    <s v="Knypersley ST8 7PL"/>
    <n v="0.2"/>
    <x v="1"/>
    <s v="Diesel"/>
    <n v="7.3999999999999996E-5"/>
  </r>
  <r>
    <d v="2023-10-01T00:00:00"/>
    <s v="S023844"/>
    <x v="120"/>
    <s v="PO147717"/>
    <s v="GRN198071"/>
    <s v="363-1069-1"/>
    <s v="T60 DESKTOP  OPERATORS  1 &amp; 2 POSITIONS"/>
    <s v="Knypersley ST8 7PL"/>
    <n v="0.2"/>
    <x v="1"/>
    <s v="Diesel"/>
    <n v="7.3999999999999996E-5"/>
  </r>
  <r>
    <d v="2023-10-01T00:00:00"/>
    <s v="S023844"/>
    <x v="120"/>
    <s v="PO148043"/>
    <s v="GRN198072"/>
    <n v="101031782"/>
    <s v="POD DOOR INNER PANEL"/>
    <s v="Knypersley ST8 7PL"/>
    <n v="0.2"/>
    <x v="1"/>
    <s v="Diesel"/>
    <n v="7.3999999999999996E-5"/>
  </r>
  <r>
    <d v="2023-10-01T00:00:00"/>
    <s v="S023844"/>
    <x v="120"/>
    <s v="PO148421"/>
    <s v="GRN198073"/>
    <n v="101029266"/>
    <s v="T60 WORKTOP LONG UPSTAND"/>
    <s v="Knypersley ST8 7PL"/>
    <n v="0.2"/>
    <x v="1"/>
    <s v="Diesel"/>
    <n v="7.3999999999999996E-5"/>
  </r>
  <r>
    <d v="2023-10-01T00:00:00"/>
    <s v="S023844"/>
    <x v="120"/>
    <s v="PO148717"/>
    <s v="GRN198074"/>
    <n v="101029526"/>
    <s v="T60 WALL CUPBOARD"/>
    <s v="Knypersley ST8 7PL"/>
    <n v="0.2"/>
    <x v="1"/>
    <s v="Diesel"/>
    <n v="7.3999999999999996E-5"/>
  </r>
  <r>
    <d v="2023-10-01T00:00:00"/>
    <s v="S023844"/>
    <x v="120"/>
    <s v="PO149357"/>
    <s v="GRN198075"/>
    <s v="363-1051-1"/>
    <s v="POD DOOR INNER PANEL"/>
    <s v="Knypersley ST8 7PL"/>
    <n v="0.2"/>
    <x v="1"/>
    <s v="Diesel"/>
    <n v="7.3999999999999996E-5"/>
  </r>
  <r>
    <d v="2023-10-01T00:00:00"/>
    <s v="S023844"/>
    <x v="120"/>
    <s v="PO147621"/>
    <s v="GRN198076"/>
    <n v="101029264"/>
    <s v="T60 EQUIPMENT ROOM WORKTOP"/>
    <s v="Knypersley ST8 7PL"/>
    <n v="0.2"/>
    <x v="1"/>
    <s v="Diesel"/>
    <n v="7.3999999999999996E-5"/>
  </r>
  <r>
    <d v="2023-10-01T00:00:00"/>
    <s v="S023844"/>
    <x v="120"/>
    <s v="PO147576"/>
    <s v="GRN198077"/>
    <s v="363-1096-1"/>
    <s v="T60 DESKTOP  OPERATOR 3 POSITION"/>
    <s v="Knypersley ST8 7PL"/>
    <n v="0.2"/>
    <x v="1"/>
    <s v="Diesel"/>
    <n v="7.3999999999999996E-5"/>
  </r>
  <r>
    <d v="2023-10-01T00:00:00"/>
    <s v="S023844"/>
    <x v="120"/>
    <s v="PO149357"/>
    <s v="GRN198100"/>
    <s v="363-1051-1"/>
    <s v="POD DOOR INNER PANEL"/>
    <s v="Knypersley ST8 7PL"/>
    <n v="0.2"/>
    <x v="1"/>
    <s v="Diesel"/>
    <n v="7.3999999999999996E-5"/>
  </r>
  <r>
    <d v="2023-10-01T00:00:00"/>
    <s v="S023844"/>
    <x v="120"/>
    <s v="PO147576"/>
    <s v="GRN199548"/>
    <s v="363-1096-1"/>
    <s v="T60 DESKTOP  OPERATOR 3 POSITION"/>
    <s v="Knypersley ST8 7PL"/>
    <n v="0.2"/>
    <x v="1"/>
    <s v="Diesel"/>
    <n v="7.3999999999999996E-5"/>
  </r>
  <r>
    <d v="2023-10-01T00:00:00"/>
    <s v="S023844"/>
    <x v="120"/>
    <s v="PO147621"/>
    <s v="GRN199550"/>
    <n v="101029264"/>
    <s v="T60 EQUIPMENT ROOM WORKTOP"/>
    <s v="Knypersley ST8 7PL"/>
    <n v="0.2"/>
    <x v="1"/>
    <s v="Diesel"/>
    <n v="7.3999999999999996E-5"/>
  </r>
  <r>
    <d v="2023-10-01T00:00:00"/>
    <s v="S023844"/>
    <x v="120"/>
    <s v="PO147717"/>
    <s v="GRN199558"/>
    <s v="363-1069-1"/>
    <s v="T60 DESKTOP  OPERATORS  1 &amp; 2 POSITIONS"/>
    <s v="Knypersley ST8 7PL"/>
    <n v="0.2"/>
    <x v="1"/>
    <s v="Diesel"/>
    <n v="7.3999999999999996E-5"/>
  </r>
  <r>
    <d v="2023-10-01T00:00:00"/>
    <s v="S023844"/>
    <x v="120"/>
    <s v="PO148421"/>
    <s v="GRN199561"/>
    <n v="101029266"/>
    <s v="T60 WORKTOP LONG UPSTAND"/>
    <s v="Knypersley ST8 7PL"/>
    <n v="0.2"/>
    <x v="1"/>
    <s v="Diesel"/>
    <n v="7.3999999999999996E-5"/>
  </r>
  <r>
    <d v="2023-11-01T00:00:00"/>
    <s v="S025431"/>
    <x v="0"/>
    <s v="PO147993"/>
    <s v="GRN201814"/>
    <s v="11700-5189"/>
    <s v="HINGE GATE HEAVY DUTY PRIME"/>
    <s v="Boston Massachusetts"/>
    <n v="3154"/>
    <x v="0"/>
    <s v="Crude"/>
    <n v="2.5295079999999999"/>
  </r>
  <r>
    <d v="2023-10-01T00:00:00"/>
    <s v="S023844"/>
    <x v="120"/>
    <s v="PO147367"/>
    <s v="GRN199867"/>
    <n v="101036744"/>
    <s v="POD STORAGE CUPBOARD OPTION"/>
    <s v="Knypersley ST8 7PL"/>
    <n v="0.2"/>
    <x v="1"/>
    <s v="Diesel"/>
    <n v="7.3999999999999996E-5"/>
  </r>
  <r>
    <d v="2023-10-01T00:00:00"/>
    <s v="S023844"/>
    <x v="120"/>
    <s v="PO147368"/>
    <s v="GRN199869"/>
    <n v="101036327"/>
    <s v="SHELF UNIT"/>
    <s v="Knypersley ST8 7PL"/>
    <n v="0.2"/>
    <x v="1"/>
    <s v="Diesel"/>
    <n v="7.3999999999999996E-5"/>
  </r>
  <r>
    <d v="2023-10-01T00:00:00"/>
    <s v="S023844"/>
    <x v="120"/>
    <s v="PO147370"/>
    <s v="GRN199871"/>
    <n v="101035916"/>
    <s v="NETWORK SWITCH WALL CUPBOARD - M60"/>
    <s v="Knypersley ST8 7PL"/>
    <n v="0.2"/>
    <x v="1"/>
    <s v="Diesel"/>
    <n v="7.3999999999999996E-5"/>
  </r>
  <r>
    <d v="2023-10-01T00:00:00"/>
    <s v="S023844"/>
    <x v="120"/>
    <s v="PO147372"/>
    <s v="GRN199872"/>
    <n v="101036650"/>
    <s v="SWITCH CUPBOARD FILL-IN PANEL"/>
    <s v="Knypersley ST8 7PL"/>
    <n v="0.2"/>
    <x v="1"/>
    <s v="Diesel"/>
    <n v="7.3999999999999996E-5"/>
  </r>
  <r>
    <d v="2023-10-01T00:00:00"/>
    <s v="S023844"/>
    <x v="120"/>
    <s v="PO147374"/>
    <s v="GRN199873"/>
    <n v="101048224"/>
    <s v="MOTOROLA RADIO BASE HOUSING"/>
    <s v="Knypersley ST8 7PL"/>
    <n v="0.2"/>
    <x v="1"/>
    <s v="Diesel"/>
    <n v="7.3999999999999996E-5"/>
  </r>
  <r>
    <d v="2023-10-01T00:00:00"/>
    <s v="S023844"/>
    <x v="120"/>
    <s v="PO147375"/>
    <s v="GRN199874"/>
    <n v="101036648"/>
    <s v="BLANKING PANEL"/>
    <s v="Knypersley ST8 7PL"/>
    <n v="0.2"/>
    <x v="1"/>
    <s v="Diesel"/>
    <n v="7.3999999999999996E-5"/>
  </r>
  <r>
    <d v="2023-12-01T00:00:00"/>
    <s v="S002239"/>
    <x v="17"/>
    <s v="PO143492"/>
    <s v="GRN203364"/>
    <n v="101022020"/>
    <s v="TCU - HV, 3.0 ton, -40 to +55 C"/>
    <s v="UT 84104"/>
    <n v="4725"/>
    <x v="4"/>
    <s v="Aviation"/>
    <n v="8.3086819200000015"/>
  </r>
  <r>
    <d v="2023-10-01T00:00:00"/>
    <s v="S023844"/>
    <x v="120"/>
    <s v="PO149150"/>
    <s v="GRN200129"/>
    <n v="101027721"/>
    <s v="M60-BX WALL CUPBOARD A D COACH SYSTEMS"/>
    <s v="Knypersley ST8 7PL"/>
    <n v="0.2"/>
    <x v="1"/>
    <s v="Diesel"/>
    <n v="7.3999999999999996E-5"/>
  </r>
  <r>
    <d v="2023-10-01T00:00:00"/>
    <s v="S023844"/>
    <x v="120"/>
    <s v="PO147621"/>
    <s v="GRN200145"/>
    <n v="101027729"/>
    <s v="M60-BX SHELF BACKSPLASH"/>
    <s v="Knypersley ST8 7PL"/>
    <n v="0.2"/>
    <x v="1"/>
    <s v="Diesel"/>
    <n v="7.3999999999999996E-5"/>
  </r>
  <r>
    <d v="2023-11-01T00:00:00"/>
    <s v="S000892"/>
    <x v="16"/>
    <s v="PO151015"/>
    <s v="GRN201833"/>
    <n v="3445173"/>
    <s v="D SOCKET 9 WAY SOLDER BUCKET FILTERED 5A"/>
    <s v="Stockport SK4 2JT"/>
    <n v="55"/>
    <x v="2"/>
    <s v="Diesel"/>
    <n v="2.0350000000000001E-4"/>
  </r>
  <r>
    <d v="2023-10-01T00:00:00"/>
    <s v="S023844"/>
    <x v="120"/>
    <s v="PO147369"/>
    <s v="GRN200696"/>
    <n v="101036340"/>
    <s v="OPERATORS CABIN DESKTOP - M60"/>
    <s v="Knypersley ST8 7PL"/>
    <n v="0.2"/>
    <x v="1"/>
    <s v="Diesel"/>
    <n v="7.3999999999999996E-5"/>
  </r>
  <r>
    <d v="2023-11-01T00:00:00"/>
    <s v="S001571"/>
    <x v="10"/>
    <s v="PO147650"/>
    <s v="GRN201836"/>
    <s v="11701-3108"/>
    <s v="MOUNTING KIT"/>
    <s v="St Albans AL1 5BN"/>
    <n v="298"/>
    <x v="2"/>
    <s v="Diesel"/>
    <n v="1.1026E-3"/>
  </r>
  <r>
    <d v="2023-11-01T00:00:00"/>
    <s v="S001571"/>
    <x v="10"/>
    <s v="PO144724"/>
    <s v="GRN201837"/>
    <n v="4245252"/>
    <s v="LASER SENSOR LMS111-10100"/>
    <s v="St Albans AL1 5BN"/>
    <n v="298"/>
    <x v="2"/>
    <s v="Diesel"/>
    <n v="1.1026E-3"/>
  </r>
  <r>
    <d v="2023-11-01T00:00:00"/>
    <s v="S001571"/>
    <x v="10"/>
    <s v="PO147474"/>
    <s v="GRN201838"/>
    <n v="101012395"/>
    <s v="SICK 2D LIDAR LASER SENSOR TIM351-2134001"/>
    <s v="St Albans AL1 5BN"/>
    <n v="298"/>
    <x v="2"/>
    <s v="Diesel"/>
    <n v="1.1026E-3"/>
  </r>
  <r>
    <d v="2023-11-01T00:00:00"/>
    <s v="S023844"/>
    <x v="120"/>
    <s v="PO147363"/>
    <s v="GRN201531"/>
    <s v="363-0605-1"/>
    <s v="T60 POD AMENITY CUPBOARD OPTION"/>
    <s v="Knypersley ST8 7PL"/>
    <n v="0.2"/>
    <x v="1"/>
    <s v="Diesel"/>
    <n v="7.3999999999999996E-5"/>
  </r>
  <r>
    <d v="2023-11-01T00:00:00"/>
    <s v="S023844"/>
    <x v="120"/>
    <s v="PO147373"/>
    <s v="GRN201532"/>
    <n v="101036309"/>
    <s v="KICK PANEL"/>
    <s v="Knypersley ST8 7PL"/>
    <n v="0.2"/>
    <x v="1"/>
    <s v="Diesel"/>
    <n v="7.3999999999999996E-5"/>
  </r>
  <r>
    <d v="2023-11-01T00:00:00"/>
    <s v="S001571"/>
    <x v="10"/>
    <s v="PO142294"/>
    <s v="GRN201842"/>
    <n v="4245252"/>
    <s v="LASER SENSOR LMS111-10100"/>
    <s v="St Albans AL1 5BN"/>
    <n v="298"/>
    <x v="2"/>
    <s v="Diesel"/>
    <n v="1.1026E-3"/>
  </r>
  <r>
    <d v="2023-11-01T00:00:00"/>
    <s v="S023844"/>
    <x v="120"/>
    <s v="PO147371"/>
    <s v="GRN201534"/>
    <n v="101035927"/>
    <s v="INTERIOR POD SHELF FOR RAD NUKE HOUSING - M60/ T60"/>
    <s v="Knypersley ST8 7PL"/>
    <n v="0.2"/>
    <x v="1"/>
    <s v="Diesel"/>
    <n v="7.3999999999999996E-5"/>
  </r>
  <r>
    <d v="2023-11-01T00:00:00"/>
    <s v="S023844"/>
    <x v="120"/>
    <s v="PO147367"/>
    <s v="GRN202194"/>
    <n v="101036744"/>
    <s v="POD STORAGE CUPBOARD OPTION"/>
    <s v="Knypersley ST8 7PL"/>
    <n v="0.2"/>
    <x v="1"/>
    <s v="Diesel"/>
    <n v="7.3999999999999996E-5"/>
  </r>
  <r>
    <d v="2023-11-01T00:00:00"/>
    <s v="S023844"/>
    <x v="120"/>
    <s v="PO151104"/>
    <s v="GRN202446"/>
    <n v="101027724"/>
    <s v="M60-BX SHELF WORKTOP"/>
    <s v="Knypersley ST8 7PL"/>
    <n v="0.2"/>
    <x v="1"/>
    <s v="Diesel"/>
    <n v="7.3999999999999996E-5"/>
  </r>
  <r>
    <d v="2023-11-01T00:00:00"/>
    <s v="S023844"/>
    <x v="120"/>
    <s v="PO151104"/>
    <s v="GRN202999"/>
    <n v="101027721"/>
    <s v="M60-BX WALL CUPBOARD"/>
    <s v="Knypersley ST8 7PL"/>
    <n v="0.2"/>
    <x v="1"/>
    <s v="Diesel"/>
    <n v="7.3999999999999996E-5"/>
  </r>
  <r>
    <d v="2023-11-01T00:00:00"/>
    <s v="S023844"/>
    <x v="120"/>
    <s v="PO151137"/>
    <s v="GRN203002"/>
    <n v="101027724"/>
    <s v="M60-BX SHELF WORKTOP"/>
    <s v="Knypersley ST8 7PL"/>
    <n v="0.2"/>
    <x v="1"/>
    <s v="Diesel"/>
    <n v="7.3999999999999996E-5"/>
  </r>
  <r>
    <d v="2023-11-01T00:00:00"/>
    <s v="S001121"/>
    <x v="5"/>
    <s v="PO150806"/>
    <s v="GRN201855"/>
    <n v="1"/>
    <s v="freight inwards"/>
    <s v="Salford M5 4BE"/>
    <n v="103.6"/>
    <x v="2"/>
    <s v="Diesel"/>
    <n v="3.8331999999999998E-4"/>
  </r>
  <r>
    <d v="2023-12-01T00:00:00"/>
    <s v="S023844"/>
    <x v="120"/>
    <s v="PO147369"/>
    <s v="GRN203993"/>
    <n v="101036340"/>
    <s v="OPERATORS CABIN DESKTOP - M60"/>
    <s v="Knypersley ST8 7PL"/>
    <n v="0.2"/>
    <x v="1"/>
    <s v="Diesel"/>
    <n v="7.3999999999999996E-5"/>
  </r>
  <r>
    <d v="2023-12-01T00:00:00"/>
    <s v="S023844"/>
    <x v="120"/>
    <s v="PO148421"/>
    <s v="GRN204295"/>
    <n v="101029266"/>
    <s v="T60 WORKTOP LONG UPSTAND"/>
    <s v="Knypersley ST8 7PL"/>
    <n v="0.2"/>
    <x v="1"/>
    <s v="Diesel"/>
    <n v="7.3999999999999996E-5"/>
  </r>
  <r>
    <d v="2023-11-01T00:00:00"/>
    <s v="S023222"/>
    <x v="11"/>
    <s v="PO150709"/>
    <s v="GRN201864"/>
    <n v="101027939"/>
    <s v="ETHERNET I/O MODULE 16 UNIVERSAL DIGITAL CHANNELS"/>
    <s v="Wickford SS11 8YT"/>
    <n v="390"/>
    <x v="2"/>
    <s v="Diesel"/>
    <n v="1.4430000000000001E-3"/>
  </r>
  <r>
    <d v="2023-12-01T00:00:00"/>
    <s v="S023844"/>
    <x v="120"/>
    <s v="PO150243"/>
    <s v="GRN204296"/>
    <n v="101029264"/>
    <s v="T60 EQUIPMENT ROOM WORKTOP"/>
    <s v="Knypersley ST8 7PL"/>
    <n v="0.2"/>
    <x v="1"/>
    <s v="Diesel"/>
    <n v="7.3999999999999996E-5"/>
  </r>
  <r>
    <d v="2023-12-01T00:00:00"/>
    <s v="S023844"/>
    <x v="120"/>
    <s v="PO151122"/>
    <s v="GRN204297"/>
    <n v="101029526"/>
    <s v="T60 WALL CUPBOARD"/>
    <s v="Knypersley ST8 7PL"/>
    <n v="0.2"/>
    <x v="1"/>
    <s v="Diesel"/>
    <n v="7.3999999999999996E-5"/>
  </r>
  <r>
    <d v="2023-12-01T00:00:00"/>
    <s v="S023844"/>
    <x v="120"/>
    <s v="PO151124"/>
    <s v="GRN204299"/>
    <n v="101029088"/>
    <s v="T60 STEP INFIL (WITHOUT BX OPTION)"/>
    <s v="Knypersley ST8 7PL"/>
    <n v="0.2"/>
    <x v="1"/>
    <s v="Diesel"/>
    <n v="7.3999999999999996E-5"/>
  </r>
  <r>
    <d v="2023-11-01T00:00:00"/>
    <s v="S024448"/>
    <x v="58"/>
    <s v="PO148617"/>
    <s v="GRN201873"/>
    <n v="10208211"/>
    <s v="AUTOMATIC FREQUENCY CONTROL ASSY FIBER TRIGGER"/>
    <s v="California 94560"/>
    <n v="5214"/>
    <x v="0"/>
    <s v="Crude"/>
    <n v="0.4181628"/>
  </r>
  <r>
    <d v="2023-11-01T00:00:00"/>
    <s v="S024190"/>
    <x v="22"/>
    <s v="PO150396"/>
    <s v="GRN201874"/>
    <n v="101014001"/>
    <s v="GASKET DETECTOR BOX LID"/>
    <s v="Stockport SK4 2JT"/>
    <n v="22.2"/>
    <x v="1"/>
    <s v="Diesel"/>
    <n v="8.2140000000000008E-3"/>
  </r>
  <r>
    <d v="2023-12-01T00:00:00"/>
    <s v="S023844"/>
    <x v="120"/>
    <s v="PO151124"/>
    <s v="GRN204322"/>
    <s v="363-1051-1"/>
    <s v="POD DOOR INNER PANEL"/>
    <s v="Knypersley ST8 7PL"/>
    <n v="0.2"/>
    <x v="1"/>
    <s v="Diesel"/>
    <n v="7.3999999999999996E-5"/>
  </r>
  <r>
    <d v="2023-12-01T00:00:00"/>
    <s v="S023844"/>
    <x v="120"/>
    <s v="PO151123"/>
    <s v="GRN204323"/>
    <n v="101031782"/>
    <s v="POD DOOR INNER PANEL"/>
    <s v="Knypersley ST8 7PL"/>
    <n v="0.2"/>
    <x v="1"/>
    <s v="Diesel"/>
    <n v="7.3999999999999996E-5"/>
  </r>
  <r>
    <d v="2023-12-01T00:00:00"/>
    <s v="S023844"/>
    <x v="120"/>
    <s v="PO151124"/>
    <s v="GRN204325"/>
    <n v="101029088"/>
    <s v="T60 STEP INFIL (WITHOUT BX OPTION)"/>
    <s v="Knypersley ST8 7PL"/>
    <n v="0.2"/>
    <x v="1"/>
    <s v="Diesel"/>
    <n v="7.3999999999999996E-5"/>
  </r>
  <r>
    <d v="2023-12-01T00:00:00"/>
    <s v="S023844"/>
    <x v="120"/>
    <s v="PO147363"/>
    <s v="GRN204326"/>
    <n v="101029088"/>
    <s v="T60 STEP INFIL (WITHOUT BX OPTION)"/>
    <s v="Knypersley ST8 7PL"/>
    <n v="0.2"/>
    <x v="1"/>
    <s v="Diesel"/>
    <n v="7.3999999999999996E-5"/>
  </r>
  <r>
    <d v="2023-12-01T00:00:00"/>
    <s v="S023844"/>
    <x v="120"/>
    <s v="PO149357"/>
    <s v="GRN204327"/>
    <s v="363-1051-1"/>
    <s v="POD DOOR INNER PANEL"/>
    <s v="Knypersley ST8 7PL"/>
    <n v="0.2"/>
    <x v="1"/>
    <s v="Diesel"/>
    <n v="7.3999999999999996E-5"/>
  </r>
  <r>
    <d v="2023-11-01T00:00:00"/>
    <s v="S026929"/>
    <x v="115"/>
    <s v="PO145081"/>
    <s v="GRN202853"/>
    <s v="340-1012-1"/>
    <s v="WELDMENT LINAC SUPPORT STRUCTURE"/>
    <s v="Oldham OL4 1LA"/>
    <n v="80.400000000000006"/>
    <x v="3"/>
    <s v="Diesel"/>
    <n v="8.1746700000000005E-2"/>
  </r>
  <r>
    <d v="2023-01-01T00:00:00"/>
    <s v="S024711"/>
    <x v="121"/>
    <s v="PO138815"/>
    <s v="GRN179217"/>
    <n v="13205360"/>
    <s v="CHECK-IN &amp; EQUIPMENT ROOM CONTAINER- PARTLY FITTED"/>
    <s v="Stoke-On-Trent ST9 9AN"/>
    <n v="6.8"/>
    <x v="1"/>
    <s v="Diesel"/>
    <n v="1.1957468160000002E-2"/>
  </r>
  <r>
    <d v="2023-01-01T00:00:00"/>
    <s v="S024711"/>
    <x v="121"/>
    <s v="PO138815"/>
    <s v="GRN179230"/>
    <n v="13205360"/>
    <s v="CHECK-IN &amp; EQUIPMENT ROOM CONTAINER- PARTLY FITTED"/>
    <s v="Stoke-On-Trent ST9 9AN"/>
    <n v="6.8"/>
    <x v="1"/>
    <s v="Diesel"/>
    <n v="1.1957468160000002E-2"/>
  </r>
  <r>
    <d v="2023-01-01T00:00:00"/>
    <s v="S024711"/>
    <x v="121"/>
    <s v="PO142262"/>
    <s v="GRN179745"/>
    <n v="13205360"/>
    <s v="PLATIINUM SPECIALIST SUBCON"/>
    <s v="Stoke-On-Trent ST9 9AN"/>
    <n v="6.8"/>
    <x v="1"/>
    <s v="Diesel"/>
    <n v="1.1957468160000002E-2"/>
  </r>
  <r>
    <d v="2023-02-01T00:00:00"/>
    <s v="S024711"/>
    <x v="121"/>
    <s v="PO138815"/>
    <s v="GRN180370"/>
    <n v="13205360"/>
    <s v="CHECK-IN &amp; EQUIPMENT ROOM CONTAINER- PARTLY FITTED"/>
    <s v="Stoke-On-Trent ST9 9AN"/>
    <n v="6.8"/>
    <x v="1"/>
    <s v="Diesel"/>
    <n v="1.1957468160000002E-2"/>
  </r>
  <r>
    <d v="2023-02-01T00:00:00"/>
    <s v="S024711"/>
    <x v="121"/>
    <s v="PO141300"/>
    <s v="GRN181878"/>
    <n v="13205360"/>
    <s v="CHECK-IN &amp; EQUIPMENT ROOM CONTAINER- PARTLY FITTED"/>
    <s v="Stoke-On-Trent ST9 9AN"/>
    <n v="6.8"/>
    <x v="1"/>
    <s v="Diesel"/>
    <n v="1.1957468160000002E-2"/>
  </r>
  <r>
    <d v="2023-03-01T00:00:00"/>
    <s v="S024711"/>
    <x v="121"/>
    <s v="PO141300"/>
    <s v="GRN184174"/>
    <n v="13205360"/>
    <s v="CHECK-IN &amp; EQUIPMENT ROOM CONTAINER- PARTLY FITTED"/>
    <s v="Stoke-On-Trent ST9 9AN"/>
    <n v="6.8"/>
    <x v="1"/>
    <s v="Diesel"/>
    <n v="1.1957468160000002E-2"/>
  </r>
  <r>
    <d v="2023-05-01T00:00:00"/>
    <s v="S024711"/>
    <x v="121"/>
    <s v="PO145521"/>
    <s v="GRN188007"/>
    <s v="101017265-P"/>
    <s v="CONTROL &amp; INSPECTION CONTAINER-GANTRY/PORTAL EMEA"/>
    <s v="Stoke-On-Trent ST9 9AN"/>
    <n v="6.8"/>
    <x v="1"/>
    <s v="Diesel"/>
    <n v="1.1957468160000002E-2"/>
  </r>
  <r>
    <d v="2023-05-01T00:00:00"/>
    <s v="S024711"/>
    <x v="121"/>
    <s v="PO145519"/>
    <s v="GRN188241"/>
    <s v="13254973-P"/>
    <s v="EQUIPMENT ROOM CONTAINER FITOUT"/>
    <s v="Stoke-On-Trent ST9 9AN"/>
    <n v="6.8"/>
    <x v="1"/>
    <s v="Diesel"/>
    <n v="1.1957468160000002E-2"/>
  </r>
  <r>
    <d v="2023-05-01T00:00:00"/>
    <s v="S024711"/>
    <x v="121"/>
    <s v="PO145519"/>
    <s v="GRN188245"/>
    <s v="13254973-P"/>
    <s v="EQUIPMENT ROOM CONTAINER FITOUT"/>
    <s v="Stoke-On-Trent ST9 9AN"/>
    <n v="6.8"/>
    <x v="1"/>
    <s v="Diesel"/>
    <n v="1.1957468160000002E-2"/>
  </r>
  <r>
    <d v="2023-05-01T00:00:00"/>
    <s v="S024711"/>
    <x v="121"/>
    <s v="PO145519"/>
    <s v="GRN188246"/>
    <s v="13254973-P"/>
    <s v="EQUIPMENT ROOM CONTAINER FITOUT"/>
    <s v="Stoke-On-Trent ST9 9AN"/>
    <n v="6.8"/>
    <x v="1"/>
    <s v="Diesel"/>
    <n v="1.1957468160000002E-2"/>
  </r>
  <r>
    <d v="2023-05-01T00:00:00"/>
    <s v="S024711"/>
    <x v="121"/>
    <s v="PO145519"/>
    <s v="GRN188247"/>
    <s v="13254973-P"/>
    <s v="EQUIPMENT ROOM CONTAINER FITOUT"/>
    <s v="Stoke-On-Trent ST9 9AN"/>
    <n v="6.8"/>
    <x v="1"/>
    <s v="Diesel"/>
    <n v="1.1957468160000002E-2"/>
  </r>
  <r>
    <d v="2023-06-01T00:00:00"/>
    <s v="S024711"/>
    <x v="121"/>
    <s v="PO145522"/>
    <s v="GRN189479"/>
    <s v="340-1589-1"/>
    <s v="DOUBLE EQUIPMENT ROOM CONTAINER"/>
    <s v="Stoke-On-Trent ST9 9AN"/>
    <n v="6.8"/>
    <x v="1"/>
    <s v="Diesel"/>
    <n v="1.1957468160000002E-2"/>
  </r>
  <r>
    <d v="2023-11-01T00:00:00"/>
    <s v="S000892"/>
    <x v="16"/>
    <s v="PO151015"/>
    <s v="GRN201936"/>
    <n v="3045002"/>
    <s v="PLUG LEAD STRAIGHT IEC C14 10A  - 5 MT LONG"/>
    <s v="Stockport SK4 2JT"/>
    <n v="55"/>
    <x v="2"/>
    <s v="Diesel"/>
    <n v="2.0350000000000001E-4"/>
  </r>
  <r>
    <d v="2023-06-01T00:00:00"/>
    <s v="S024711"/>
    <x v="121"/>
    <s v="PO145529"/>
    <s v="GRN190520"/>
    <s v="101017265-P"/>
    <s v="CONTROL &amp; INSPECTION CONTAINER-GANTRY/PORTAL EMEA"/>
    <s v="Stoke-On-Trent ST9 9AN"/>
    <n v="6.8"/>
    <x v="1"/>
    <s v="Diesel"/>
    <n v="1.1957468160000002E-2"/>
  </r>
  <r>
    <d v="2023-06-01T00:00:00"/>
    <s v="S024711"/>
    <x v="121"/>
    <s v="PO145533"/>
    <s v="GRN190521"/>
    <s v="13254973-P"/>
    <s v="EQUIPMENT ROOM CONTAINER FITOUT"/>
    <s v="Stoke-On-Trent ST9 9AN"/>
    <n v="6.8"/>
    <x v="1"/>
    <s v="Diesel"/>
    <n v="1.1957468160000002E-2"/>
  </r>
  <r>
    <d v="2023-06-01T00:00:00"/>
    <s v="S024711"/>
    <x v="121"/>
    <s v="PO145532"/>
    <s v="GRN190522"/>
    <s v="13254973-P"/>
    <s v="EQUIPMENT ROOM CONTAINER FITOUT"/>
    <s v="Stoke-On-Trent ST9 9AN"/>
    <n v="6.8"/>
    <x v="1"/>
    <s v="Diesel"/>
    <n v="1.1957468160000002E-2"/>
  </r>
  <r>
    <d v="2023-11-01T00:00:00"/>
    <s v="S000892"/>
    <x v="16"/>
    <s v="PO150215"/>
    <s v="GRN201942"/>
    <n v="85212378"/>
    <s v="M3 x 30 A2-70 STAINLESS STEEL CROSS RECESSED SCREW"/>
    <s v="Stockport SK4 2JT"/>
    <n v="55"/>
    <x v="2"/>
    <s v="Diesel"/>
    <n v="2.0350000000000001E-4"/>
  </r>
  <r>
    <d v="2023-06-01T00:00:00"/>
    <s v="S024711"/>
    <x v="121"/>
    <s v="PO145529"/>
    <s v="GRN190527"/>
    <s v="101017265-P"/>
    <s v="CONTROL &amp; INSPECTION CONTAINER-GANTRY/PORTAL EMEA"/>
    <s v="Stoke-On-Trent ST9 9AN"/>
    <n v="6.8"/>
    <x v="1"/>
    <s v="Diesel"/>
    <n v="1.1957468160000002E-2"/>
  </r>
  <r>
    <d v="2023-07-01T00:00:00"/>
    <s v="S024711"/>
    <x v="121"/>
    <s v="PO145533"/>
    <s v="GRN191652"/>
    <s v="13254973-P"/>
    <s v="EQUIPMENT ROOM CONTAINER FITOUT"/>
    <s v="Stoke-On-Trent ST9 9AN"/>
    <n v="6.8"/>
    <x v="1"/>
    <s v="Diesel"/>
    <n v="1.1957468160000002E-2"/>
  </r>
  <r>
    <d v="2023-07-01T00:00:00"/>
    <s v="S024711"/>
    <x v="121"/>
    <s v="PO145533"/>
    <s v="GRN191653"/>
    <s v="101017265-P"/>
    <s v="CONTROL &amp; INSPECTION CONTAINER-GANTRY/PORTAL EMEA"/>
    <s v="Stoke-On-Trent ST9 9AN"/>
    <n v="6.8"/>
    <x v="1"/>
    <s v="Diesel"/>
    <n v="1.1957468160000002E-2"/>
  </r>
  <r>
    <d v="2023-07-01T00:00:00"/>
    <s v="S024711"/>
    <x v="121"/>
    <s v="PO145532"/>
    <s v="GRN191654"/>
    <s v="101017265-P"/>
    <s v="CONTROL &amp; INSPECTION CONTAINER-GANTRY/PORTAL EMEA"/>
    <s v="Stoke-On-Trent ST9 9AN"/>
    <n v="6.8"/>
    <x v="1"/>
    <s v="Diesel"/>
    <n v="1.1957468160000002E-2"/>
  </r>
  <r>
    <d v="2023-07-01T00:00:00"/>
    <s v="S024711"/>
    <x v="121"/>
    <s v="PO145529"/>
    <s v="GRN191655"/>
    <s v="340-1589-1"/>
    <s v="DOUBLE EQUIPMENT ROOM CONTAINER"/>
    <s v="Stoke-On-Trent ST9 9AN"/>
    <n v="6.8"/>
    <x v="1"/>
    <s v="Diesel"/>
    <n v="1.1957468160000002E-2"/>
  </r>
  <r>
    <d v="2023-07-01T00:00:00"/>
    <s v="S024711"/>
    <x v="121"/>
    <s v="PO145534"/>
    <s v="GRN192834"/>
    <s v="101017265-P"/>
    <s v="CONTROL &amp; INSPECTION CONTAINER-GANTRY/PORTAL EMEA"/>
    <s v="Stoke-On-Trent ST9 9AN"/>
    <n v="6.8"/>
    <x v="1"/>
    <s v="Diesel"/>
    <n v="1.1957468160000002E-2"/>
  </r>
  <r>
    <d v="2023-07-01T00:00:00"/>
    <s v="S024711"/>
    <x v="121"/>
    <s v="PO145533"/>
    <s v="GRN192835"/>
    <s v="101017265-P"/>
    <s v="CONTROL &amp; INSPECTION CONTAINER-GANTRY/PORTAL EMEA"/>
    <s v="Stoke-On-Trent ST9 9AN"/>
    <n v="6.8"/>
    <x v="1"/>
    <s v="Diesel"/>
    <n v="1.1957468160000002E-2"/>
  </r>
  <r>
    <d v="2023-07-01T00:00:00"/>
    <s v="S024711"/>
    <x v="121"/>
    <s v="PO145535"/>
    <s v="GRN192836"/>
    <s v="13254973-P"/>
    <s v="EQUIPMENT ROOM CONTAINER FITOUT"/>
    <s v="Stoke-On-Trent ST9 9AN"/>
    <n v="6.8"/>
    <x v="1"/>
    <s v="Diesel"/>
    <n v="1.1957468160000002E-2"/>
  </r>
  <r>
    <d v="2023-07-01T00:00:00"/>
    <s v="S024711"/>
    <x v="121"/>
    <s v="PO145534"/>
    <s v="GRN192837"/>
    <s v="13254973-P"/>
    <s v="EQUIPMENT ROOM CONTAINER FITOUT"/>
    <s v="Stoke-On-Trent ST9 9AN"/>
    <n v="6.8"/>
    <x v="1"/>
    <s v="Diesel"/>
    <n v="1.1957468160000002E-2"/>
  </r>
  <r>
    <d v="2023-08-01T00:00:00"/>
    <s v="S024711"/>
    <x v="121"/>
    <s v="PO145534"/>
    <s v="GRN195111"/>
    <s v="340-1589-1"/>
    <s v="DOUBLE EQUIPMENT ROOM CONTAINER"/>
    <s v="Stoke-On-Trent ST9 9AN"/>
    <n v="6.8"/>
    <x v="1"/>
    <s v="Diesel"/>
    <n v="1.1957468160000002E-2"/>
  </r>
  <r>
    <d v="2023-08-01T00:00:00"/>
    <s v="S024711"/>
    <x v="121"/>
    <s v="PO145534"/>
    <s v="GRN195113"/>
    <s v="101017265-P"/>
    <s v="CONTROL &amp; INSPECTION CONTAINER-GANTRY/PORTAL EMEA"/>
    <s v="Stoke-On-Trent ST9 9AN"/>
    <n v="6.8"/>
    <x v="1"/>
    <s v="Diesel"/>
    <n v="1.1957468160000002E-2"/>
  </r>
  <r>
    <d v="2023-08-01T00:00:00"/>
    <s v="S024711"/>
    <x v="121"/>
    <s v="PO145535"/>
    <s v="GRN195115"/>
    <s v="101017265-P"/>
    <s v="CONTROL &amp; INSPECTION CONTAINER-GANTRY/PORTAL EMEA"/>
    <s v="Stoke-On-Trent ST9 9AN"/>
    <n v="6.8"/>
    <x v="1"/>
    <s v="Diesel"/>
    <n v="1.1957468160000002E-2"/>
  </r>
  <r>
    <d v="2023-09-01T00:00:00"/>
    <s v="S024711"/>
    <x v="121"/>
    <s v="PO145535"/>
    <s v="GRN195616"/>
    <s v="101017265-P"/>
    <s v="CONTROL &amp; INSPECTION CONTAINER-GANTRY/PORTAL EMEA"/>
    <s v="Stoke-On-Trent ST9 9AN"/>
    <n v="6.8"/>
    <x v="1"/>
    <s v="Diesel"/>
    <n v="1.1957468160000002E-2"/>
  </r>
  <r>
    <d v="2023-09-01T00:00:00"/>
    <s v="S024711"/>
    <x v="121"/>
    <s v="PO145537"/>
    <s v="GRN195617"/>
    <s v="13254973-P"/>
    <s v="EQUIPMENT ROOM CONTAINER FITOUT"/>
    <s v="Stoke-On-Trent ST9 9AN"/>
    <n v="6.8"/>
    <x v="1"/>
    <s v="Diesel"/>
    <n v="1.1957468160000002E-2"/>
  </r>
  <r>
    <d v="2023-09-01T00:00:00"/>
    <s v="S024711"/>
    <x v="121"/>
    <s v="PO145535"/>
    <s v="GRN196225"/>
    <s v="340-1589-1"/>
    <s v="DOUBLE EQUIPMENT ROOM CONTAINER"/>
    <s v="Stoke-On-Trent ST9 9AN"/>
    <n v="6.8"/>
    <x v="1"/>
    <s v="Diesel"/>
    <n v="1.1957468160000002E-2"/>
  </r>
  <r>
    <d v="2023-09-01T00:00:00"/>
    <s v="S024711"/>
    <x v="121"/>
    <s v="PO145535"/>
    <s v="GRN196227"/>
    <s v="340-1589-1"/>
    <s v="DOUBLE EQUIPMENT ROOM CONTAINER"/>
    <s v="Stoke-On-Trent ST9 9AN"/>
    <n v="6.8"/>
    <x v="1"/>
    <s v="Diesel"/>
    <n v="1.1957468160000002E-2"/>
  </r>
  <r>
    <d v="2023-09-01T00:00:00"/>
    <s v="S024711"/>
    <x v="121"/>
    <s v="PO145535"/>
    <s v="GRN197412"/>
    <s v="101017265-P"/>
    <s v="CONTROL &amp; INSPECTION CONTAINER-GANTRY/PORTAL EMEA"/>
    <s v="Stoke-On-Trent ST9 9AN"/>
    <n v="6.8"/>
    <x v="1"/>
    <s v="Diesel"/>
    <n v="1.1957468160000002E-2"/>
  </r>
  <r>
    <d v="2023-09-01T00:00:00"/>
    <s v="S024711"/>
    <x v="121"/>
    <s v="PO145536"/>
    <s v="GRN197413"/>
    <s v="340-1589-1"/>
    <s v="DOUBLE EQUIPMENT ROOM CONTAINER"/>
    <s v="Stoke-On-Trent ST9 9AN"/>
    <n v="6.8"/>
    <x v="1"/>
    <s v="Diesel"/>
    <n v="1.1957468160000002E-2"/>
  </r>
  <r>
    <d v="2023-09-01T00:00:00"/>
    <s v="S024711"/>
    <x v="121"/>
    <s v="PO145536"/>
    <s v="GRN197804"/>
    <s v="101017265-P"/>
    <s v="CONTROL &amp; INSPECTION CONTAINER-GANTRY/PORTAL EMEA"/>
    <s v="Stoke-On-Trent ST9 9AN"/>
    <n v="6.8"/>
    <x v="1"/>
    <s v="Diesel"/>
    <n v="1.1957468160000002E-2"/>
  </r>
  <r>
    <d v="2023-10-01T00:00:00"/>
    <s v="S024711"/>
    <x v="121"/>
    <s v="PO145539"/>
    <s v="GRN198447"/>
    <s v="101017265-P"/>
    <s v="CONTROL &amp; INSPECTION CONTAINER-GANTRY/PORTAL EMEA"/>
    <s v="Stoke-On-Trent ST9 9AN"/>
    <n v="6.8"/>
    <x v="1"/>
    <s v="Diesel"/>
    <n v="1.1957468160000002E-2"/>
  </r>
  <r>
    <d v="2023-10-01T00:00:00"/>
    <s v="S024711"/>
    <x v="121"/>
    <s v="PO145539"/>
    <s v="GRN198448"/>
    <s v="13254973-P"/>
    <s v="EQUIPMENT ROOM CONTAINER FITOUT"/>
    <s v="Stoke-On-Trent ST9 9AN"/>
    <n v="6.8"/>
    <x v="1"/>
    <s v="Diesel"/>
    <n v="1.1957468160000002E-2"/>
  </r>
  <r>
    <d v="2023-10-01T00:00:00"/>
    <s v="S024711"/>
    <x v="121"/>
    <s v="PO145538"/>
    <s v="GRN199777"/>
    <s v="101017265-P"/>
    <s v="CONTROL &amp; INSPECTION CONTAINER-GANTRY/PORTAL EMEA"/>
    <s v="Stoke-On-Trent ST9 9AN"/>
    <n v="6.8"/>
    <x v="1"/>
    <s v="Diesel"/>
    <n v="1.1957468160000002E-2"/>
  </r>
  <r>
    <d v="2023-10-01T00:00:00"/>
    <s v="S024711"/>
    <x v="121"/>
    <s v="PO148188"/>
    <s v="GRN199778"/>
    <s v="344-1440-1"/>
    <s v="10 FOOT EQUIPMENT ROOM CONTAINER FITOUT"/>
    <s v="Stoke-On-Trent ST9 9AN"/>
    <n v="6.8"/>
    <x v="1"/>
    <s v="Diesel"/>
    <n v="1.1957468160000002E-2"/>
  </r>
  <r>
    <d v="2023-10-01T00:00:00"/>
    <s v="S024711"/>
    <x v="121"/>
    <s v="PO145538"/>
    <s v="GRN200557"/>
    <s v="340-1589-1"/>
    <s v="DOUBLE EQUIPMENT ROOM CONTAINER"/>
    <s v="Stoke-On-Trent ST9 9AN"/>
    <n v="6.8"/>
    <x v="1"/>
    <s v="Diesel"/>
    <n v="1.1957468160000002E-2"/>
  </r>
  <r>
    <d v="2023-11-01T00:00:00"/>
    <s v="S026429"/>
    <x v="55"/>
    <s v="PO148505"/>
    <s v="GRN201984"/>
    <s v="11701-2820"/>
    <s v="SP INJECTOR UNIT SILAC PLATFORM"/>
    <s v="35041 Marburg"/>
    <n v="1310"/>
    <x v="3"/>
    <s v="Diesel"/>
    <n v="0.13319425000000001"/>
  </r>
  <r>
    <d v="2023-11-01T00:00:00"/>
    <s v="S022670"/>
    <x v="26"/>
    <s v="PO149386"/>
    <s v="GRN201985"/>
    <s v="11583-0384"/>
    <s v="SCREW SHCS M10X25MM LG SST"/>
    <s v="Congleton CW12 1HR"/>
    <n v="12.8"/>
    <x v="2"/>
    <s v="Diesel"/>
    <n v="4.7360000000000001E-5"/>
  </r>
  <r>
    <d v="2023-10-01T00:00:00"/>
    <s v="S024711"/>
    <x v="121"/>
    <s v="PO145537"/>
    <s v="GRN200562"/>
    <s v="101017265-P"/>
    <s v="CONTROL &amp; INSPECTION CONTAINER-GANTRY/PORTAL EMEA"/>
    <s v="Stoke-On-Trent ST9 9AN"/>
    <n v="6.8"/>
    <x v="1"/>
    <s v="Diesel"/>
    <n v="1.1957468160000002E-2"/>
  </r>
  <r>
    <d v="2023-11-01T00:00:00"/>
    <s v="S022670"/>
    <x v="26"/>
    <s v="PO148928"/>
    <s v="GRN201987"/>
    <s v="11700-5243"/>
    <s v="BOLT HEX DIN933 M20 X 2.5 X 50MM GEOMET STL"/>
    <s v="Congleton CW12 1HR"/>
    <n v="12.8"/>
    <x v="2"/>
    <s v="Diesel"/>
    <n v="4.7360000000000001E-5"/>
  </r>
  <r>
    <d v="2023-10-01T00:00:00"/>
    <s v="S024711"/>
    <x v="121"/>
    <s v="PO147158"/>
    <s v="GRN200564"/>
    <s v="101017265-P"/>
    <s v="CONTROL &amp; INSPECTION CONTAINER-GANTRY/PORTAL EMEA"/>
    <s v="Stoke-On-Trent ST9 9AN"/>
    <n v="6.8"/>
    <x v="1"/>
    <s v="Diesel"/>
    <n v="1.1957468160000002E-2"/>
  </r>
  <r>
    <d v="2023-11-01T00:00:00"/>
    <s v="S024711"/>
    <x v="121"/>
    <s v="PO147157"/>
    <s v="GRN201232"/>
    <s v="13254973-P"/>
    <s v="EQUIPMENT ROOM CONTAINER FITOUT"/>
    <s v="Stoke-On-Trent ST9 9AN"/>
    <n v="6.8"/>
    <x v="1"/>
    <s v="Diesel"/>
    <n v="1.1957468160000002E-2"/>
  </r>
  <r>
    <d v="2023-11-01T00:00:00"/>
    <s v="S024711"/>
    <x v="121"/>
    <s v="PO147158"/>
    <s v="GRN201313"/>
    <s v="101017265-P"/>
    <s v="CONTROL &amp; INSPECTION CONTAINER-GANTRY/PORTAL EMEA"/>
    <s v="Stoke-On-Trent ST9 9AN"/>
    <n v="6.8"/>
    <x v="1"/>
    <s v="Diesel"/>
    <n v="1.1957468160000002E-2"/>
  </r>
  <r>
    <d v="2023-11-01T00:00:00"/>
    <s v="S001121"/>
    <x v="5"/>
    <s v="PO147688"/>
    <s v="GRN201991"/>
    <n v="50205993"/>
    <s v="1492 JUMPER BARS CJR NO COVER 8 3 POLE BLACK"/>
    <s v="Salford M5 4BE"/>
    <n v="103.6"/>
    <x v="2"/>
    <s v="Diesel"/>
    <n v="3.8331999999999998E-4"/>
  </r>
  <r>
    <d v="2023-11-01T00:00:00"/>
    <s v="S024711"/>
    <x v="121"/>
    <s v="PO148188"/>
    <s v="GRN201924"/>
    <s v="344-1440-1"/>
    <s v="10 FOOT EQUIPMENT ROOM CONTAINER FITOUT"/>
    <s v="Stoke-On-Trent ST9 9AN"/>
    <n v="6.8"/>
    <x v="1"/>
    <s v="Diesel"/>
    <n v="1.1957468160000002E-2"/>
  </r>
  <r>
    <d v="2023-11-01T00:00:00"/>
    <s v="S024711"/>
    <x v="121"/>
    <s v="PO148188"/>
    <s v="GRN201925"/>
    <s v="344-1440-1"/>
    <s v="10 FOOT EQUIPMENT ROOM CONTAINER FITOUT"/>
    <s v="Stoke-On-Trent ST9 9AN"/>
    <n v="6.8"/>
    <x v="1"/>
    <s v="Diesel"/>
    <n v="1.1957468160000002E-2"/>
  </r>
  <r>
    <d v="2023-11-01T00:00:00"/>
    <s v="S024711"/>
    <x v="121"/>
    <s v="PO148188"/>
    <s v="GRN201928"/>
    <s v="344-1440-1"/>
    <s v="10 FOOT EQUIPMENT ROOM CONTAINER FITOUT"/>
    <s v="Stoke-On-Trent ST9 9AN"/>
    <n v="6.8"/>
    <x v="1"/>
    <s v="Diesel"/>
    <n v="1.1957468160000002E-2"/>
  </r>
  <r>
    <d v="2023-11-01T00:00:00"/>
    <s v="S024711"/>
    <x v="121"/>
    <s v="PO148188"/>
    <s v="GRN201929"/>
    <s v="344-1440-1"/>
    <s v="10 FOOT EQUIPMENT ROOM CONTAINER FITOUT"/>
    <s v="Stoke-On-Trent ST9 9AN"/>
    <n v="6.8"/>
    <x v="1"/>
    <s v="Diesel"/>
    <n v="1.1957468160000002E-2"/>
  </r>
  <r>
    <d v="2023-11-01T00:00:00"/>
    <s v="S024711"/>
    <x v="121"/>
    <s v="PO150581"/>
    <s v="GRN203006"/>
    <s v="340-1589-1"/>
    <s v="DOUBLE EQUIPMENT ROOM CONTAINER"/>
    <s v="Stoke-On-Trent ST9 9AN"/>
    <n v="6.8"/>
    <x v="1"/>
    <s v="Diesel"/>
    <n v="1.1957468160000002E-2"/>
  </r>
  <r>
    <d v="2023-11-01T00:00:00"/>
    <s v="S024711"/>
    <x v="121"/>
    <s v="PO148188"/>
    <s v="GRN203055"/>
    <s v="344-1440-1"/>
    <s v="10 FOOT EQUIPMENT ROOM CONTAINER FITOUT"/>
    <s v="Stoke-On-Trent ST9 9AN"/>
    <n v="6.8"/>
    <x v="1"/>
    <s v="Diesel"/>
    <n v="1.1957468160000002E-2"/>
  </r>
  <r>
    <d v="2023-11-01T00:00:00"/>
    <s v="S024711"/>
    <x v="121"/>
    <s v="PO147157"/>
    <s v="GRN203056"/>
    <s v="13254973-P"/>
    <s v="EQUIPMENT ROOM CONTAINER FITOUT"/>
    <s v="Stoke-On-Trent ST9 9AN"/>
    <n v="6.8"/>
    <x v="1"/>
    <s v="Diesel"/>
    <n v="1.1957468160000002E-2"/>
  </r>
  <r>
    <d v="2023-12-01T00:00:00"/>
    <s v="S024711"/>
    <x v="121"/>
    <s v="PO150582"/>
    <s v="GRN203713"/>
    <s v="340-1589-1"/>
    <s v="DOUBLE EQUIPMENT ROOM CONTAINER"/>
    <s v="Stoke-On-Trent ST9 9AN"/>
    <n v="6.8"/>
    <x v="1"/>
    <s v="Diesel"/>
    <n v="1.1957468160000002E-2"/>
  </r>
  <r>
    <d v="2023-02-01T00:00:00"/>
    <s v="S023772"/>
    <x v="122"/>
    <s v="PO141581"/>
    <s v="GRN180418"/>
    <n v="57203481"/>
    <s v="ANTI VIBRATION CAB MOUNT KMC SERIES IN 60 IRHD"/>
    <s v="Stoke-On-Trent ST9 9AN"/>
    <n v="396"/>
    <x v="2"/>
    <s v="Diesel"/>
    <n v="1.4652000000000001E-3"/>
  </r>
  <r>
    <d v="2023-03-01T00:00:00"/>
    <s v="S023772"/>
    <x v="122"/>
    <s v="PO141581"/>
    <s v="GRN183639"/>
    <n v="57203481"/>
    <s v="ANTI VIBRATION CAB MOUNT KMC SERIES IN 60 IRHD"/>
    <s v="Stoke-On-Trent ST9 9AN"/>
    <n v="396"/>
    <x v="2"/>
    <s v="Diesel"/>
    <n v="1.4652000000000001E-3"/>
  </r>
  <r>
    <d v="2023-03-01T00:00:00"/>
    <s v="S023772"/>
    <x v="122"/>
    <s v="PO142514"/>
    <s v="GRN183640"/>
    <n v="57203481"/>
    <s v="ANTI VIBRATION CAB MOUNT KMC SERIES IN 60 IRHD"/>
    <s v="Stoke-On-Trent ST9 9AN"/>
    <n v="396"/>
    <x v="2"/>
    <s v="Diesel"/>
    <n v="1.4652000000000001E-3"/>
  </r>
  <r>
    <d v="2023-04-01T00:00:00"/>
    <s v="S023772"/>
    <x v="122"/>
    <s v="PO142626"/>
    <s v="GRN185362"/>
    <n v="57203483"/>
    <s v="BUMP REBOUND WASHER"/>
    <s v="Stoke-On-Trent ST9 9AN"/>
    <n v="396"/>
    <x v="2"/>
    <s v="Diesel"/>
    <n v="1.4652000000000001E-3"/>
  </r>
  <r>
    <d v="2023-06-01T00:00:00"/>
    <s v="S023772"/>
    <x v="122"/>
    <s v="PO144186"/>
    <s v="GRN188485"/>
    <n v="57203483"/>
    <s v="BUMP REBOUND WASHER"/>
    <s v="Stoke-On-Trent ST9 9AN"/>
    <n v="396"/>
    <x v="2"/>
    <s v="Diesel"/>
    <n v="1.4652000000000001E-3"/>
  </r>
  <r>
    <d v="2023-06-01T00:00:00"/>
    <s v="S023772"/>
    <x v="122"/>
    <s v="PO144186"/>
    <s v="GRN188744"/>
    <n v="57203483"/>
    <s v="BUMP REBOUND WASHER"/>
    <s v="Stoke-On-Trent ST9 9AN"/>
    <n v="396"/>
    <x v="2"/>
    <s v="Diesel"/>
    <n v="1.4652000000000001E-3"/>
  </r>
  <r>
    <d v="2023-12-01T00:00:00"/>
    <s v="S026929"/>
    <x v="115"/>
    <s v="PO145083"/>
    <s v="GRN203602"/>
    <s v="340-1012-1"/>
    <s v="WELDMENT LINAC SUPPORT STRUCTURE"/>
    <s v="Oldham OL4 1LA"/>
    <n v="80.400000000000006"/>
    <x v="3"/>
    <s v="Diesel"/>
    <n v="8.1746700000000005E-2"/>
  </r>
  <r>
    <d v="2023-06-01T00:00:00"/>
    <s v="S023772"/>
    <x v="122"/>
    <s v="PO144186"/>
    <s v="GRN189779"/>
    <n v="57203483"/>
    <s v="BUMP REBOUND WASHER"/>
    <s v="Stoke-On-Trent ST9 9AN"/>
    <n v="396"/>
    <x v="2"/>
    <s v="Diesel"/>
    <n v="1.4652000000000001E-3"/>
  </r>
  <r>
    <d v="2023-06-01T00:00:00"/>
    <s v="S023772"/>
    <x v="122"/>
    <s v="PO143955"/>
    <s v="GRN190270"/>
    <n v="57203481"/>
    <s v="ANTI VIBRATION CAB MOUNT KMC SERIES IN 60 IRHD"/>
    <s v="Stoke-On-Trent ST9 9AN"/>
    <n v="396"/>
    <x v="2"/>
    <s v="Diesel"/>
    <n v="1.4652000000000001E-3"/>
  </r>
  <r>
    <d v="2023-08-01T00:00:00"/>
    <s v="S023772"/>
    <x v="122"/>
    <s v="PO144186"/>
    <s v="GRN193255"/>
    <n v="57203481"/>
    <s v="ANTI VIBRATION CAB MOUNT KMC SERIES IN 60 IRHD"/>
    <s v="Stoke-On-Trent ST9 9AN"/>
    <n v="396"/>
    <x v="2"/>
    <s v="Diesel"/>
    <n v="1.4652000000000001E-3"/>
  </r>
  <r>
    <d v="2023-08-01T00:00:00"/>
    <s v="S023772"/>
    <x v="122"/>
    <s v="PO143955"/>
    <s v="GRN194215"/>
    <n v="57203481"/>
    <s v="ANTI VIBRATION CAB MOUNT KMC SERIES IN 60 IRHD"/>
    <s v="Stoke-On-Trent ST9 9AN"/>
    <n v="396"/>
    <x v="2"/>
    <s v="Diesel"/>
    <n v="1.4652000000000001E-3"/>
  </r>
  <r>
    <d v="2023-09-01T00:00:00"/>
    <s v="S023772"/>
    <x v="122"/>
    <s v="PO143955"/>
    <s v="GRN195611"/>
    <n v="57203482"/>
    <s v="ANTI VIBRATION CAB MOUNT KMC SERIES IN 45 IRHD"/>
    <s v="Stoke-On-Trent ST9 9AN"/>
    <n v="396"/>
    <x v="2"/>
    <s v="Diesel"/>
    <n v="1.4652000000000001E-3"/>
  </r>
  <r>
    <d v="2023-09-01T00:00:00"/>
    <s v="S023772"/>
    <x v="122"/>
    <s v="PO144186"/>
    <s v="GRN195612"/>
    <n v="57203481"/>
    <s v="ANTI VIBRATION CAB MOUNT KMC SERIES IN 60 IRHD"/>
    <s v="Stoke-On-Trent ST9 9AN"/>
    <n v="396"/>
    <x v="2"/>
    <s v="Diesel"/>
    <n v="1.4652000000000001E-3"/>
  </r>
  <r>
    <d v="2023-09-01T00:00:00"/>
    <s v="S023772"/>
    <x v="122"/>
    <s v="PO147496"/>
    <s v="GRN196771"/>
    <n v="57203482"/>
    <s v="ANTI VIBRATION CAB MOUNT KMC SERIES IN 45 IRHD"/>
    <s v="Stoke-On-Trent ST9 9AN"/>
    <n v="396"/>
    <x v="2"/>
    <s v="Diesel"/>
    <n v="1.4652000000000001E-3"/>
  </r>
  <r>
    <d v="2023-09-01T00:00:00"/>
    <s v="S023772"/>
    <x v="122"/>
    <s v="PO147496"/>
    <s v="GRN197838"/>
    <n v="57203482"/>
    <s v="ANTI VIBRATION CAB MOUNT KMC SERIES IN 45 IRHD"/>
    <s v="Stoke-On-Trent ST9 9AN"/>
    <n v="396"/>
    <x v="2"/>
    <s v="Diesel"/>
    <n v="1.4652000000000001E-3"/>
  </r>
  <r>
    <d v="2023-10-01T00:00:00"/>
    <s v="S023772"/>
    <x v="122"/>
    <s v="PO144186"/>
    <s v="GRN198425"/>
    <n v="57203481"/>
    <s v="ANTI VIBRATION CAB MOUNT KMC SERIES IN 60 IRHD"/>
    <s v="Stoke-On-Trent ST9 9AN"/>
    <n v="396"/>
    <x v="2"/>
    <s v="Diesel"/>
    <n v="1.4652000000000001E-3"/>
  </r>
  <r>
    <d v="2023-10-01T00:00:00"/>
    <s v="S023772"/>
    <x v="122"/>
    <s v="PO144186"/>
    <s v="GRN200355"/>
    <n v="57203481"/>
    <s v="ANTI VIBRATION CAB MOUNT KMC SERIES IN 60 IRHD"/>
    <s v="Stoke-On-Trent ST9 9AN"/>
    <n v="396"/>
    <x v="2"/>
    <s v="Diesel"/>
    <n v="1.4652000000000001E-3"/>
  </r>
  <r>
    <d v="2023-10-01T00:00:00"/>
    <s v="S023772"/>
    <x v="122"/>
    <s v="PO144186"/>
    <s v="GRN200552"/>
    <n v="57203481"/>
    <s v="ANTI VIBRATION CAB MOUNT KMC SERIES IN 60 IRHD"/>
    <s v="Stoke-On-Trent ST9 9AN"/>
    <n v="396"/>
    <x v="2"/>
    <s v="Diesel"/>
    <n v="1.4652000000000001E-3"/>
  </r>
  <r>
    <d v="2023-10-01T00:00:00"/>
    <s v="S023772"/>
    <x v="122"/>
    <s v="PO149472"/>
    <s v="GRN200553"/>
    <n v="57203481"/>
    <s v="ANTI VIBRATION CAB MOUNT KMC SERIES IN 60 IRHD"/>
    <s v="Stoke-On-Trent ST9 9AN"/>
    <n v="396"/>
    <x v="2"/>
    <s v="Diesel"/>
    <n v="1.4652000000000001E-3"/>
  </r>
  <r>
    <d v="2023-11-01T00:00:00"/>
    <s v="S023772"/>
    <x v="122"/>
    <s v="PO144186"/>
    <s v="GRN202476"/>
    <n v="57203483"/>
    <s v="BUMP REBOUND WASHER"/>
    <s v="Stoke-On-Trent ST9 9AN"/>
    <n v="396"/>
    <x v="2"/>
    <s v="Diesel"/>
    <n v="1.4652000000000001E-3"/>
  </r>
  <r>
    <d v="2023-12-01T00:00:00"/>
    <s v="S023772"/>
    <x v="122"/>
    <s v="PO144186"/>
    <s v="GRN204013"/>
    <n v="57203481"/>
    <s v="ANTI VIBRATION CAB MOUNT KMC SERIES IN 60 IRHD"/>
    <s v="Stoke-On-Trent ST9 9AN"/>
    <n v="396"/>
    <x v="2"/>
    <s v="Diesel"/>
    <n v="1.4652000000000001E-3"/>
  </r>
  <r>
    <d v="2023-01-01T00:00:00"/>
    <s v="S022978"/>
    <x v="123"/>
    <s v="PO132584"/>
    <s v="GRN178532"/>
    <s v="340-1093-1"/>
    <s v="RACK 33U OUTDOOR"/>
    <s v="Walsall WS6 7AL"/>
    <n v="77"/>
    <x v="2"/>
    <s v="Diesel"/>
    <n v="2.8489999999999999E-4"/>
  </r>
  <r>
    <d v="2023-01-01T00:00:00"/>
    <s v="S022978"/>
    <x v="123"/>
    <s v="PO132584"/>
    <s v="GRN179474"/>
    <s v="340-1093-1"/>
    <s v="RACK 33U OUTDOOR"/>
    <s v="Walsall WS6 7AL"/>
    <n v="77"/>
    <x v="2"/>
    <s v="Diesel"/>
    <n v="2.8489999999999999E-4"/>
  </r>
  <r>
    <d v="2023-01-01T00:00:00"/>
    <s v="S022978"/>
    <x v="123"/>
    <s v="PO132584"/>
    <s v="GRN179475"/>
    <s v="340-1093-1"/>
    <s v="RACK 33U OUTDOOR"/>
    <s v="Walsall WS6 7AL"/>
    <n v="77"/>
    <x v="2"/>
    <s v="Diesel"/>
    <n v="2.8489999999999999E-4"/>
  </r>
  <r>
    <d v="2023-01-01T00:00:00"/>
    <s v="S022978"/>
    <x v="123"/>
    <s v="PO141350"/>
    <s v="GRN179757"/>
    <s v="340-1093-1"/>
    <s v="RACK 33U OUTDOOR"/>
    <s v="Walsall WS6 7AL"/>
    <n v="77"/>
    <x v="2"/>
    <s v="Diesel"/>
    <n v="2.8489999999999999E-4"/>
  </r>
  <r>
    <d v="2023-02-01T00:00:00"/>
    <s v="S022978"/>
    <x v="123"/>
    <s v="PO132584"/>
    <s v="GRN180426"/>
    <s v="340-1093-1"/>
    <s v="RACK 33U OUTDOOR"/>
    <s v="Walsall WS6 7AL"/>
    <n v="77"/>
    <x v="2"/>
    <s v="Diesel"/>
    <n v="2.8489999999999999E-4"/>
  </r>
  <r>
    <d v="2023-02-01T00:00:00"/>
    <s v="S022978"/>
    <x v="123"/>
    <s v="PO141350"/>
    <s v="GRN181605"/>
    <s v="340-1093-1"/>
    <s v="RACK 33U OUTDOOR"/>
    <s v="Walsall WS6 7AL"/>
    <n v="77"/>
    <x v="2"/>
    <s v="Diesel"/>
    <n v="2.8489999999999999E-4"/>
  </r>
  <r>
    <d v="2023-11-01T00:00:00"/>
    <s v="S001571"/>
    <x v="10"/>
    <s v="PO142294"/>
    <s v="GRN202061"/>
    <n v="4245252"/>
    <s v="LASER SENSOR LMS111-10100"/>
    <s v="St Albans AL1 5BN"/>
    <n v="298"/>
    <x v="2"/>
    <s v="Diesel"/>
    <n v="1.1026E-3"/>
  </r>
  <r>
    <d v="2023-11-01T00:00:00"/>
    <s v="S023849"/>
    <x v="6"/>
    <s v="PO150524"/>
    <s v="GRN202064"/>
    <n v="101007863"/>
    <s v="NETGEAR COMPATIBLE 10GBASE-LR SFP+1310NM 10KM"/>
    <s v="Warrington WA2 8TX"/>
    <n v="78.2"/>
    <x v="2"/>
    <s v="Diesel"/>
    <n v="2.8933999999999996E-4"/>
  </r>
  <r>
    <d v="2023-03-01T00:00:00"/>
    <s v="S022978"/>
    <x v="123"/>
    <s v="PO141350"/>
    <s v="GRN182828"/>
    <s v="340-1093-1"/>
    <s v="RACK 33U OUTDOOR"/>
    <s v="Walsall WS6 7AL"/>
    <n v="77"/>
    <x v="2"/>
    <s v="Diesel"/>
    <n v="2.8489999999999999E-4"/>
  </r>
  <r>
    <d v="2023-11-01T00:00:00"/>
    <s v="S001047"/>
    <x v="9"/>
    <s v="PO144821"/>
    <s v="GRN202066"/>
    <s v="11701-3091"/>
    <s v="SILICON PD - CDW04 - 5X5X10 THK - 8X2 ELEM - M13"/>
    <s v="81300 Johor Bahru Malaysia"/>
    <n v="6781"/>
    <x v="4"/>
    <s v="Aviation"/>
    <n v="1.1924057587200001"/>
  </r>
  <r>
    <d v="2023-03-01T00:00:00"/>
    <s v="S022978"/>
    <x v="123"/>
    <s v="PO141350"/>
    <s v="GRN183315"/>
    <s v="340-1093-1"/>
    <s v="RACK 33U OUTDOOR"/>
    <s v="Walsall WS6 7AL"/>
    <n v="77"/>
    <x v="2"/>
    <s v="Diesel"/>
    <n v="2.8489999999999999E-4"/>
  </r>
  <r>
    <d v="2023-11-01T00:00:00"/>
    <s v="S001047"/>
    <x v="9"/>
    <s v="PO144821"/>
    <s v="GRN202071"/>
    <n v="101026186"/>
    <s v="DIODE 2X8 ELEMENT PHOTO CDWO4 0.3MM THICK"/>
    <s v="81300 Johor Bahru Malaysia"/>
    <n v="6781"/>
    <x v="4"/>
    <s v="Aviation"/>
    <n v="1.1924057587200001"/>
  </r>
  <r>
    <d v="2023-03-01T00:00:00"/>
    <s v="S022978"/>
    <x v="123"/>
    <s v="PO141350"/>
    <s v="GRN183316"/>
    <s v="340-1093-1"/>
    <s v="RACK 33U OUTDOOR"/>
    <s v="Walsall WS6 7AL"/>
    <n v="77"/>
    <x v="2"/>
    <s v="Diesel"/>
    <n v="2.8489999999999999E-4"/>
  </r>
  <r>
    <d v="2023-11-01T00:00:00"/>
    <s v="S001047"/>
    <x v="9"/>
    <s v="PO135463"/>
    <s v="GRN202073"/>
    <n v="66205215"/>
    <s v="2x8 ELEMENT PHOTO DIODE CdWO4 30mm THICK"/>
    <s v="81300 Johor Bahru Malaysia"/>
    <n v="6781"/>
    <x v="4"/>
    <s v="Aviation"/>
    <n v="1.1924057587200001"/>
  </r>
  <r>
    <d v="2023-03-01T00:00:00"/>
    <s v="S022978"/>
    <x v="123"/>
    <s v="PO141350"/>
    <s v="GRN184208"/>
    <s v="340-1093-1"/>
    <s v="RACK 33U OUTDOOR"/>
    <s v="Walsall WS6 7AL"/>
    <n v="77"/>
    <x v="2"/>
    <s v="Diesel"/>
    <n v="2.8489999999999999E-4"/>
  </r>
  <r>
    <d v="2023-04-01T00:00:00"/>
    <s v="S022978"/>
    <x v="123"/>
    <s v="PO141350"/>
    <s v="GRN185365"/>
    <s v="340-1093-1"/>
    <s v="RACK 33U OUTDOOR"/>
    <s v="Walsall WS6 7AL"/>
    <n v="77"/>
    <x v="2"/>
    <s v="Diesel"/>
    <n v="2.8489999999999999E-4"/>
  </r>
  <r>
    <d v="2023-04-01T00:00:00"/>
    <s v="S022978"/>
    <x v="123"/>
    <s v="PO141350"/>
    <s v="GRN185381"/>
    <s v="340-1093-1"/>
    <s v="RACK 33U OUTDOOR"/>
    <s v="Walsall WS6 7AL"/>
    <n v="77"/>
    <x v="2"/>
    <s v="Diesel"/>
    <n v="2.8489999999999999E-4"/>
  </r>
  <r>
    <d v="2023-11-01T00:00:00"/>
    <s v="S001047"/>
    <x v="9"/>
    <s v="PO144821"/>
    <s v="GRN202078"/>
    <s v="11701-3091"/>
    <s v="SILICON PD - CDW04 - 5X5X10 THK - 8X2 ELEM - M13"/>
    <s v="81300 Johor Bahru Malaysia"/>
    <n v="6781"/>
    <x v="4"/>
    <s v="Aviation"/>
    <n v="1.1924057587200001"/>
  </r>
  <r>
    <d v="2023-11-01T00:00:00"/>
    <s v="S023222"/>
    <x v="11"/>
    <s v="PO146369"/>
    <s v="GRN202080"/>
    <s v="11700-5344"/>
    <s v="CABLE 1.2 METER RJ45S TO RJ45S CAT5E"/>
    <s v="Wickford SS11 8YT"/>
    <n v="390"/>
    <x v="2"/>
    <s v="Diesel"/>
    <n v="1.4430000000000001E-3"/>
  </r>
  <r>
    <d v="2023-11-01T00:00:00"/>
    <s v="S001121"/>
    <x v="5"/>
    <s v="PO149157"/>
    <s v="GRN202081"/>
    <n v="50257401"/>
    <s v="TERMINAL END BARRIER 2.5MM - BLUE"/>
    <s v="Salford M5 4BE"/>
    <n v="103.6"/>
    <x v="2"/>
    <s v="Diesel"/>
    <n v="3.8331999999999998E-4"/>
  </r>
  <r>
    <d v="2023-11-01T00:00:00"/>
    <s v="S001121"/>
    <x v="5"/>
    <s v="PO150806"/>
    <s v="GRN202083"/>
    <n v="79203284"/>
    <s v="SPRING CLAMP RELAY SOCKET - DIN RAIL MOUNTING"/>
    <s v="Salford M5 4BE"/>
    <n v="103.6"/>
    <x v="2"/>
    <s v="Diesel"/>
    <n v="3.8331999999999998E-4"/>
  </r>
  <r>
    <d v="2023-05-01T00:00:00"/>
    <s v="S022978"/>
    <x v="123"/>
    <s v="PO132584"/>
    <s v="GRN186590"/>
    <s v="340-1093-1"/>
    <s v="RACK 33U OUTDOOR"/>
    <s v="Walsall WS6 7AL"/>
    <n v="77"/>
    <x v="2"/>
    <s v="Diesel"/>
    <n v="2.8489999999999999E-4"/>
  </r>
  <r>
    <d v="2023-05-01T00:00:00"/>
    <s v="S022978"/>
    <x v="123"/>
    <s v="PO144574"/>
    <s v="GRN186850"/>
    <s v="11700-8852"/>
    <s v="CONTROLLER GUARDLOGIX SERIES 5380 PLC SIL2"/>
    <s v="Walsall WS6 7AL"/>
    <n v="77"/>
    <x v="2"/>
    <s v="Diesel"/>
    <n v="2.8489999999999999E-4"/>
  </r>
  <r>
    <d v="2023-05-01T00:00:00"/>
    <s v="S022978"/>
    <x v="123"/>
    <s v="PO132584"/>
    <s v="GRN187977"/>
    <s v="340-1093-1"/>
    <s v="RACK 33U OUTDOOR"/>
    <s v="Walsall WS6 7AL"/>
    <n v="77"/>
    <x v="2"/>
    <s v="Diesel"/>
    <n v="2.8489999999999999E-4"/>
  </r>
  <r>
    <d v="2023-06-01T00:00:00"/>
    <s v="S022978"/>
    <x v="123"/>
    <s v="PO146610"/>
    <s v="GRN189130"/>
    <s v="340-1093-1"/>
    <s v="RACK 33U OUTDOOR"/>
    <s v="Walsall WS6 7AL"/>
    <n v="77"/>
    <x v="2"/>
    <s v="Diesel"/>
    <n v="2.8489999999999999E-4"/>
  </r>
  <r>
    <d v="2023-07-01T00:00:00"/>
    <s v="S022978"/>
    <x v="123"/>
    <s v="PO142763"/>
    <s v="GRN190934"/>
    <n v="101031490"/>
    <s v="ACCR LIGHTING JUNCTION BOX"/>
    <s v="Walsall WS6 7AL"/>
    <n v="77"/>
    <x v="2"/>
    <s v="Diesel"/>
    <n v="2.8489999999999999E-4"/>
  </r>
  <r>
    <d v="2023-12-01T00:00:00"/>
    <s v="S026929"/>
    <x v="115"/>
    <s v="PO145082"/>
    <s v="GRN203712"/>
    <s v="340-1012-1"/>
    <s v="WELDMENT LINAC SUPPORT STRUCTURE"/>
    <s v="Oldham OL4 1LA"/>
    <n v="80.400000000000006"/>
    <x v="3"/>
    <s v="Diesel"/>
    <n v="8.1746700000000005E-2"/>
  </r>
  <r>
    <d v="2023-12-01T00:00:00"/>
    <s v="S026929"/>
    <x v="115"/>
    <s v="PO145084"/>
    <s v="GRN204803"/>
    <s v="340-1012-1"/>
    <s v="WELDMENT LINAC SUPPORT STRUCTURE"/>
    <s v="Oldham OL4 1LA"/>
    <n v="80.400000000000006"/>
    <x v="3"/>
    <s v="Diesel"/>
    <n v="8.1746700000000005E-2"/>
  </r>
  <r>
    <d v="2023-07-01T00:00:00"/>
    <s v="S022978"/>
    <x v="123"/>
    <s v="PO142965"/>
    <s v="GRN191181"/>
    <s v="340-1235-1"/>
    <s v="CABLE FLOODLIGHT POWER 60&quot;"/>
    <s v="Walsall WS6 7AL"/>
    <n v="77"/>
    <x v="2"/>
    <s v="Diesel"/>
    <n v="2.8489999999999999E-4"/>
  </r>
  <r>
    <d v="2023-07-01T00:00:00"/>
    <s v="S022978"/>
    <x v="123"/>
    <s v="PO143034"/>
    <s v="GRN191184"/>
    <s v="340-1235-1"/>
    <s v="CABLE FLOODLIGHT POWER 60&quot;"/>
    <s v="Walsall WS6 7AL"/>
    <n v="77"/>
    <x v="2"/>
    <s v="Diesel"/>
    <n v="2.8489999999999999E-4"/>
  </r>
  <r>
    <d v="2023-07-01T00:00:00"/>
    <s v="S022978"/>
    <x v="123"/>
    <s v="PO144921"/>
    <s v="GRN191185"/>
    <s v="340-1235-1"/>
    <s v="CABLE FLOODLIGHT POWER 60&quot;"/>
    <s v="Walsall WS6 7AL"/>
    <n v="77"/>
    <x v="2"/>
    <s v="Diesel"/>
    <n v="2.8489999999999999E-4"/>
  </r>
  <r>
    <d v="2023-07-01T00:00:00"/>
    <s v="S022978"/>
    <x v="123"/>
    <s v="PO143031"/>
    <s v="GRN191187"/>
    <s v="340-1235-1"/>
    <s v="CABLE FLOODLIGHT POWER 60&quot;"/>
    <s v="Walsall WS6 7AL"/>
    <n v="77"/>
    <x v="2"/>
    <s v="Diesel"/>
    <n v="2.8489999999999999E-4"/>
  </r>
  <r>
    <d v="2023-07-01T00:00:00"/>
    <s v="S022978"/>
    <x v="123"/>
    <s v="PO143032"/>
    <s v="GRN191188"/>
    <s v="340-1235-1"/>
    <s v="CABLE FLOODLIGHT POWER 60&quot;"/>
    <s v="Walsall WS6 7AL"/>
    <n v="77"/>
    <x v="2"/>
    <s v="Diesel"/>
    <n v="2.8489999999999999E-4"/>
  </r>
  <r>
    <d v="2023-11-01T00:00:00"/>
    <s v="S023284"/>
    <x v="19"/>
    <s v="PO142075"/>
    <s v="GRN202105"/>
    <n v="101034024"/>
    <s v="MAIN CONTROL PANEL"/>
    <s v="Leicester LE19 2DT"/>
    <n v="144"/>
    <x v="1"/>
    <s v="Diesel"/>
    <n v="5.3280000000000001E-2"/>
  </r>
  <r>
    <d v="2023-07-01T00:00:00"/>
    <s v="S022978"/>
    <x v="123"/>
    <s v="PO143049"/>
    <s v="GRN191189"/>
    <s v="340-1235-1"/>
    <s v="CABLE FLOODLIGHT POWER 60&quot;"/>
    <s v="Walsall WS6 7AL"/>
    <n v="77"/>
    <x v="2"/>
    <s v="Diesel"/>
    <n v="2.8489999999999999E-4"/>
  </r>
  <r>
    <d v="2023-11-01T00:00:00"/>
    <s v="S023284"/>
    <x v="19"/>
    <s v="PO143151"/>
    <s v="GRN202107"/>
    <n v="101034024"/>
    <s v="MAIN CONTROL PANEL"/>
    <s v="Leicester LE19 2DT"/>
    <n v="144"/>
    <x v="1"/>
    <s v="Diesel"/>
    <n v="5.3280000000000001E-2"/>
  </r>
  <r>
    <d v="2023-07-01T00:00:00"/>
    <s v="S022978"/>
    <x v="123"/>
    <s v="PO143044"/>
    <s v="GRN191190"/>
    <s v="340-1235-1"/>
    <s v="CABLE FLOODLIGHT POWER 60&quot;"/>
    <s v="Walsall WS6 7AL"/>
    <n v="77"/>
    <x v="2"/>
    <s v="Diesel"/>
    <n v="2.8489999999999999E-4"/>
  </r>
  <r>
    <d v="2023-11-01T00:00:00"/>
    <s v="S023284"/>
    <x v="19"/>
    <s v="PO147443"/>
    <s v="GRN202109"/>
    <n v="101034024"/>
    <s v="MAIN CONTROL PANEL"/>
    <s v="Leicester LE19 2DT"/>
    <n v="144"/>
    <x v="1"/>
    <s v="Diesel"/>
    <n v="5.3280000000000001E-2"/>
  </r>
  <r>
    <d v="2023-07-01T00:00:00"/>
    <s v="S022978"/>
    <x v="123"/>
    <s v="PO143043"/>
    <s v="GRN191191"/>
    <s v="340-1235-1"/>
    <s v="CABLE FLOODLIGHT POWER 60&quot;"/>
    <s v="Walsall WS6 7AL"/>
    <n v="77"/>
    <x v="2"/>
    <s v="Diesel"/>
    <n v="2.8489999999999999E-4"/>
  </r>
  <r>
    <d v="2023-12-01T00:00:00"/>
    <s v="S002239"/>
    <x v="17"/>
    <s v="PO143492"/>
    <s v="GRN203494"/>
    <n v="101022020"/>
    <s v="TCU - HV, 3.0 ton, -40 to +55 C"/>
    <s v="UT 84104"/>
    <n v="4725"/>
    <x v="4"/>
    <s v="Aviation"/>
    <n v="8.3086819200000015"/>
  </r>
  <r>
    <d v="2023-12-01T00:00:00"/>
    <s v="S002239"/>
    <x v="17"/>
    <s v="PO143492"/>
    <s v="GRN203747"/>
    <n v="101022020"/>
    <s v="TCU - HV, 3.0 ton, -40 to +55 C"/>
    <s v="UT 84104"/>
    <n v="4725"/>
    <x v="4"/>
    <s v="Aviation"/>
    <n v="8.3086819200000015"/>
  </r>
  <r>
    <d v="2023-07-01T00:00:00"/>
    <s v="S022978"/>
    <x v="123"/>
    <s v="PO143040"/>
    <s v="GRN191192"/>
    <s v="340-1235-1"/>
    <s v="CABLE FLOODLIGHT POWER 60&quot;"/>
    <s v="Walsall WS6 7AL"/>
    <n v="77"/>
    <x v="2"/>
    <s v="Diesel"/>
    <n v="2.8489999999999999E-4"/>
  </r>
  <r>
    <d v="2023-12-01T00:00:00"/>
    <s v="S002239"/>
    <x v="17"/>
    <s v="PO143492"/>
    <s v="GRN204418"/>
    <n v="101022020"/>
    <s v="TCU - HV, 3.0 ton, -40 to +55 C"/>
    <s v="UT 84104"/>
    <n v="4725"/>
    <x v="4"/>
    <s v="Aviation"/>
    <n v="8.3086819200000015"/>
  </r>
  <r>
    <d v="2023-12-01T00:00:00"/>
    <s v="S002239"/>
    <x v="17"/>
    <s v="PO143492"/>
    <s v="GRN204858"/>
    <n v="101022020"/>
    <s v="TCU - HV, 3.0 ton, -40 to +55 C"/>
    <s v="UT 84104"/>
    <n v="4725"/>
    <x v="4"/>
    <s v="Aviation"/>
    <n v="8.3086819200000015"/>
  </r>
  <r>
    <d v="2023-12-01T00:00:00"/>
    <s v="S026929"/>
    <x v="115"/>
    <s v="PO145085"/>
    <s v="GRN204925"/>
    <s v="340-1012-1"/>
    <s v="WELDMENT LINAC SUPPORT STRUCTURE"/>
    <s v="Oldham OL4 1LA"/>
    <n v="80.400000000000006"/>
    <x v="3"/>
    <s v="Diesel"/>
    <n v="8.1746700000000005E-2"/>
  </r>
  <r>
    <d v="2023-07-01T00:00:00"/>
    <s v="S022978"/>
    <x v="123"/>
    <s v="PO143037"/>
    <s v="GRN191194"/>
    <s v="340-1235-1"/>
    <s v="CABLE FLOODLIGHT POWER 60&quot;"/>
    <s v="Walsall WS6 7AL"/>
    <n v="77"/>
    <x v="2"/>
    <s v="Diesel"/>
    <n v="2.8489999999999999E-4"/>
  </r>
  <r>
    <d v="2023-01-01T00:00:00"/>
    <s v="S024711"/>
    <x v="121"/>
    <s v="PO141300"/>
    <s v="GRN178942"/>
    <n v="101012564"/>
    <s v="CHECK-IN CONTAINER FIT OUT"/>
    <s v="Stoke-On-Trent ST9 9AN"/>
    <n v="6.8"/>
    <x v="3"/>
    <s v="Diesel"/>
    <n v="6.9138999999999997E-3"/>
  </r>
  <r>
    <d v="2023-07-01T00:00:00"/>
    <s v="S022978"/>
    <x v="123"/>
    <s v="PO143036"/>
    <s v="GRN191196"/>
    <s v="340-1235-1"/>
    <s v="CABLE FLOODLIGHT POWER 60&quot;"/>
    <s v="Walsall WS6 7AL"/>
    <n v="77"/>
    <x v="2"/>
    <s v="Diesel"/>
    <n v="2.8489999999999999E-4"/>
  </r>
  <r>
    <d v="2023-07-01T00:00:00"/>
    <s v="S022978"/>
    <x v="123"/>
    <s v="PO143046"/>
    <s v="GRN191197"/>
    <s v="340-1235-1"/>
    <s v="CABLE FLOODLIGHT POWER 60&quot;"/>
    <s v="Walsall WS6 7AL"/>
    <n v="77"/>
    <x v="2"/>
    <s v="Diesel"/>
    <n v="2.8489999999999999E-4"/>
  </r>
  <r>
    <d v="2023-11-01T00:00:00"/>
    <s v="S026429"/>
    <x v="55"/>
    <s v="PO143493"/>
    <s v="GRN202131"/>
    <s v="11701-1819"/>
    <s v="SILAC® - PLATFORM LINEAR ACCELERATOR (FROM 3MEV UP"/>
    <s v="35041 Marburg"/>
    <n v="1310"/>
    <x v="3"/>
    <s v="Diesel"/>
    <n v="0.13319425000000001"/>
  </r>
  <r>
    <d v="2023-07-01T00:00:00"/>
    <s v="S022978"/>
    <x v="123"/>
    <s v="PO144920"/>
    <s v="GRN191198"/>
    <s v="340-1235-1"/>
    <s v="CABLE FLOODLIGHT POWER 60&quot;"/>
    <s v="Walsall WS6 7AL"/>
    <n v="77"/>
    <x v="2"/>
    <s v="Diesel"/>
    <n v="2.8489999999999999E-4"/>
  </r>
  <r>
    <d v="2023-12-01T00:00:00"/>
    <s v="S002239"/>
    <x v="17"/>
    <s v="PO143492"/>
    <s v="GRN204863"/>
    <n v="101022020"/>
    <s v="TCU - HV, 3.0 ton, -40 to +55 C"/>
    <s v="UT 84104"/>
    <n v="4725"/>
    <x v="4"/>
    <s v="Aviation"/>
    <n v="8.3086819200000015"/>
  </r>
  <r>
    <d v="2023-12-01T00:00:00"/>
    <s v="S002239"/>
    <x v="17"/>
    <s v="PO143492"/>
    <s v="GRN204873"/>
    <n v="101022020"/>
    <s v="TCU - HV, 3.0 ton, -40 to +55 C"/>
    <s v="UT 84104"/>
    <n v="4725"/>
    <x v="4"/>
    <s v="Aviation"/>
    <n v="8.3086819200000015"/>
  </r>
  <r>
    <d v="2023-11-01T00:00:00"/>
    <s v="S001121"/>
    <x v="5"/>
    <s v="PO150944"/>
    <s v="GRN202150"/>
    <n v="101027223"/>
    <s v="POWERFLEX 525 380-480V AC, 3 PHASE 10.5A 5HP 4KW N"/>
    <s v="Salford M5 4BE"/>
    <n v="103.6"/>
    <x v="2"/>
    <s v="Diesel"/>
    <n v="3.8331999999999998E-4"/>
  </r>
  <r>
    <d v="2023-07-01T00:00:00"/>
    <s v="S022978"/>
    <x v="123"/>
    <s v="PO144927"/>
    <s v="GRN191200"/>
    <s v="340-1235-1"/>
    <s v="CABLE FLOODLIGHT POWER 60&quot;"/>
    <s v="Walsall WS6 7AL"/>
    <n v="77"/>
    <x v="2"/>
    <s v="Diesel"/>
    <n v="2.8489999999999999E-4"/>
  </r>
  <r>
    <d v="2023-07-01T00:00:00"/>
    <s v="S022978"/>
    <x v="123"/>
    <s v="PO144928"/>
    <s v="GRN191201"/>
    <s v="340-1235-1"/>
    <s v="CABLE FLOODLIGHT POWER 60&quot;"/>
    <s v="Walsall WS6 7AL"/>
    <n v="77"/>
    <x v="2"/>
    <s v="Diesel"/>
    <n v="2.8489999999999999E-4"/>
  </r>
  <r>
    <d v="2023-07-01T00:00:00"/>
    <s v="S022978"/>
    <x v="123"/>
    <s v="PO144925"/>
    <s v="GRN191202"/>
    <s v="340-1235-1"/>
    <s v="CABLE FLOODLIGHT POWER 60&quot;"/>
    <s v="Walsall WS6 7AL"/>
    <n v="77"/>
    <x v="2"/>
    <s v="Diesel"/>
    <n v="2.8489999999999999E-4"/>
  </r>
  <r>
    <d v="2023-07-01T00:00:00"/>
    <s v="S022978"/>
    <x v="123"/>
    <s v="PO144918"/>
    <s v="GRN191204"/>
    <s v="340-1235-1"/>
    <s v="CABLE FLOODLIGHT POWER 60&quot;"/>
    <s v="Walsall WS6 7AL"/>
    <n v="77"/>
    <x v="2"/>
    <s v="Diesel"/>
    <n v="2.8489999999999999E-4"/>
  </r>
  <r>
    <d v="2023-07-01T00:00:00"/>
    <s v="S022978"/>
    <x v="123"/>
    <s v="PO144919"/>
    <s v="GRN191205"/>
    <s v="340-1235-1"/>
    <s v="CABLE FLOODLIGHT POWER 60&quot;"/>
    <s v="Walsall WS6 7AL"/>
    <n v="77"/>
    <x v="2"/>
    <s v="Diesel"/>
    <n v="2.8489999999999999E-4"/>
  </r>
  <r>
    <d v="2023-07-01T00:00:00"/>
    <s v="S022978"/>
    <x v="123"/>
    <s v="PO144924"/>
    <s v="GRN191206"/>
    <s v="340-1235-1"/>
    <s v="CABLE FLOODLIGHT POWER 60&quot;"/>
    <s v="Walsall WS6 7AL"/>
    <n v="77"/>
    <x v="2"/>
    <s v="Diesel"/>
    <n v="2.8489999999999999E-4"/>
  </r>
  <r>
    <d v="2023-07-01T00:00:00"/>
    <s v="S022978"/>
    <x v="123"/>
    <s v="PO144926"/>
    <s v="GRN191208"/>
    <s v="340-1235-1"/>
    <s v="CABLE FLOODLIGHT POWER 60&quot;"/>
    <s v="Walsall WS6 7AL"/>
    <n v="77"/>
    <x v="2"/>
    <s v="Diesel"/>
    <n v="2.8489999999999999E-4"/>
  </r>
  <r>
    <d v="2023-07-01T00:00:00"/>
    <s v="S022978"/>
    <x v="123"/>
    <s v="PO143004"/>
    <s v="GRN191211"/>
    <s v="340-1235-1"/>
    <s v="CABLE FLOODLIGHT POWER 60&quot;"/>
    <s v="Walsall WS6 7AL"/>
    <n v="77"/>
    <x v="2"/>
    <s v="Diesel"/>
    <n v="2.8489999999999999E-4"/>
  </r>
  <r>
    <d v="2023-07-01T00:00:00"/>
    <s v="S022978"/>
    <x v="123"/>
    <s v="PO143047"/>
    <s v="GRN191212"/>
    <s v="340-1235-1"/>
    <s v="CABLE FLOODLIGHT POWER 60&quot;"/>
    <s v="Walsall WS6 7AL"/>
    <n v="77"/>
    <x v="2"/>
    <s v="Diesel"/>
    <n v="2.8489999999999999E-4"/>
  </r>
  <r>
    <d v="2023-07-01T00:00:00"/>
    <s v="S022978"/>
    <x v="123"/>
    <s v="PO143048"/>
    <s v="GRN191213"/>
    <s v="340-1235-1"/>
    <s v="CABLE FLOODLIGHT POWER 60&quot;"/>
    <s v="Walsall WS6 7AL"/>
    <n v="77"/>
    <x v="2"/>
    <s v="Diesel"/>
    <n v="2.8489999999999999E-4"/>
  </r>
  <r>
    <d v="2023-07-01T00:00:00"/>
    <s v="S022978"/>
    <x v="123"/>
    <s v="PO144922"/>
    <s v="GRN191214"/>
    <s v="340-1235-1"/>
    <s v="CABLE FLOODLIGHT POWER 60&quot;"/>
    <s v="Walsall WS6 7AL"/>
    <n v="77"/>
    <x v="2"/>
    <s v="Diesel"/>
    <n v="2.8489999999999999E-4"/>
  </r>
  <r>
    <d v="2023-07-01T00:00:00"/>
    <s v="S022978"/>
    <x v="123"/>
    <s v="PO143039"/>
    <s v="GRN191216"/>
    <s v="340-1235-1"/>
    <s v="CABLE FLOODLIGHT POWER 60&quot;"/>
    <s v="Walsall WS6 7AL"/>
    <n v="77"/>
    <x v="2"/>
    <s v="Diesel"/>
    <n v="2.8489999999999999E-4"/>
  </r>
  <r>
    <d v="2023-07-01T00:00:00"/>
    <s v="S022978"/>
    <x v="123"/>
    <s v="PO144774"/>
    <s v="GRN191217"/>
    <s v="340-1235-1"/>
    <s v="CABLE FLOODLIGHT POWER 60&quot;"/>
    <s v="Walsall WS6 7AL"/>
    <n v="77"/>
    <x v="2"/>
    <s v="Diesel"/>
    <n v="2.8489999999999999E-4"/>
  </r>
  <r>
    <d v="2023-07-01T00:00:00"/>
    <s v="S022978"/>
    <x v="123"/>
    <s v="PO144770"/>
    <s v="GRN191218"/>
    <s v="340-1235-1"/>
    <s v="CABLE FLOODLIGHT POWER 60&quot;"/>
    <s v="Walsall WS6 7AL"/>
    <n v="77"/>
    <x v="2"/>
    <s v="Diesel"/>
    <n v="2.8489999999999999E-4"/>
  </r>
  <r>
    <d v="2023-07-01T00:00:00"/>
    <s v="S022978"/>
    <x v="123"/>
    <s v="PO144771"/>
    <s v="GRN191220"/>
    <s v="340-1235-1"/>
    <s v="CABLE FLOODLIGHT POWER 60&quot;"/>
    <s v="Walsall WS6 7AL"/>
    <n v="77"/>
    <x v="2"/>
    <s v="Diesel"/>
    <n v="2.8489999999999999E-4"/>
  </r>
  <r>
    <d v="2023-07-01T00:00:00"/>
    <s v="S022978"/>
    <x v="123"/>
    <s v="PO144772"/>
    <s v="GRN191221"/>
    <s v="340-1235-1"/>
    <s v="CABLE FLOODLIGHT POWER 60&quot;"/>
    <s v="Walsall WS6 7AL"/>
    <n v="77"/>
    <x v="2"/>
    <s v="Diesel"/>
    <n v="2.8489999999999999E-4"/>
  </r>
  <r>
    <d v="2023-07-01T00:00:00"/>
    <s v="S022978"/>
    <x v="123"/>
    <s v="PO144773"/>
    <s v="GRN191222"/>
    <s v="340-1235-1"/>
    <s v="CABLE FLOODLIGHT POWER 60&quot;"/>
    <s v="Walsall WS6 7AL"/>
    <n v="77"/>
    <x v="2"/>
    <s v="Diesel"/>
    <n v="2.8489999999999999E-4"/>
  </r>
  <r>
    <d v="2023-07-01T00:00:00"/>
    <s v="S022978"/>
    <x v="123"/>
    <s v="PO144767"/>
    <s v="GRN191223"/>
    <s v="340-1235-1"/>
    <s v="CABLE FLOODLIGHT POWER 60&quot;"/>
    <s v="Walsall WS6 7AL"/>
    <n v="77"/>
    <x v="2"/>
    <s v="Diesel"/>
    <n v="2.8489999999999999E-4"/>
  </r>
  <r>
    <d v="2023-07-01T00:00:00"/>
    <s v="S022978"/>
    <x v="123"/>
    <s v="PO144769"/>
    <s v="GRN191224"/>
    <s v="340-1235-1"/>
    <s v="CABLE FLOODLIGHT POWER 60&quot;"/>
    <s v="Walsall WS6 7AL"/>
    <n v="77"/>
    <x v="2"/>
    <s v="Diesel"/>
    <n v="2.8489999999999999E-4"/>
  </r>
  <r>
    <d v="2023-07-01T00:00:00"/>
    <s v="S022978"/>
    <x v="123"/>
    <s v="PO144768"/>
    <s v="GRN191225"/>
    <s v="340-1235-1"/>
    <s v="CABLE FLOODLIGHT POWER 60&quot;"/>
    <s v="Walsall WS6 7AL"/>
    <n v="77"/>
    <x v="2"/>
    <s v="Diesel"/>
    <n v="2.8489999999999999E-4"/>
  </r>
  <r>
    <d v="2023-07-01T00:00:00"/>
    <s v="S022978"/>
    <x v="123"/>
    <s v="PO143041"/>
    <s v="GRN191226"/>
    <s v="340-1235-1"/>
    <s v="CABLE FLOODLIGHT POWER 60&quot;"/>
    <s v="Walsall WS6 7AL"/>
    <n v="77"/>
    <x v="2"/>
    <s v="Diesel"/>
    <n v="2.8489999999999999E-4"/>
  </r>
  <r>
    <d v="2023-07-01T00:00:00"/>
    <s v="S022978"/>
    <x v="123"/>
    <s v="PO143042"/>
    <s v="GRN191227"/>
    <s v="340-1235-1"/>
    <s v="CABLE FLOODLIGHT POWER 60&quot;"/>
    <s v="Walsall WS6 7AL"/>
    <n v="77"/>
    <x v="2"/>
    <s v="Diesel"/>
    <n v="2.8489999999999999E-4"/>
  </r>
  <r>
    <d v="2023-07-01T00:00:00"/>
    <s v="S022978"/>
    <x v="123"/>
    <s v="PO143030"/>
    <s v="GRN191228"/>
    <s v="340-1235-1"/>
    <s v="CABLE FLOODLIGHT POWER 60&quot;"/>
    <s v="Walsall WS6 7AL"/>
    <n v="77"/>
    <x v="2"/>
    <s v="Diesel"/>
    <n v="2.8489999999999999E-4"/>
  </r>
  <r>
    <d v="2023-07-01T00:00:00"/>
    <s v="S022978"/>
    <x v="123"/>
    <s v="PO143033"/>
    <s v="GRN191229"/>
    <s v="340-1235-1"/>
    <s v="CABLE FLOODLIGHT POWER 60&quot;"/>
    <s v="Walsall WS6 7AL"/>
    <n v="77"/>
    <x v="2"/>
    <s v="Diesel"/>
    <n v="2.8489999999999999E-4"/>
  </r>
  <r>
    <d v="2023-07-01T00:00:00"/>
    <s v="S022978"/>
    <x v="123"/>
    <s v="PO143035"/>
    <s v="GRN191230"/>
    <s v="340-1235-1"/>
    <s v="CABLE FLOODLIGHT POWER 60&quot;"/>
    <s v="Walsall WS6 7AL"/>
    <n v="77"/>
    <x v="2"/>
    <s v="Diesel"/>
    <n v="2.8489999999999999E-4"/>
  </r>
  <r>
    <d v="2023-07-01T00:00:00"/>
    <s v="S022978"/>
    <x v="123"/>
    <s v="PO141350"/>
    <s v="GRN191237"/>
    <s v="340-1093-1"/>
    <s v="RACK 33U OUTDOOR"/>
    <s v="Walsall WS6 7AL"/>
    <n v="77"/>
    <x v="2"/>
    <s v="Diesel"/>
    <n v="2.8489999999999999E-4"/>
  </r>
  <r>
    <d v="2023-07-01T00:00:00"/>
    <s v="S022978"/>
    <x v="123"/>
    <s v="PO146806"/>
    <s v="GRN191256"/>
    <s v="255-1641-330"/>
    <s v="CABLE 3COND 14AWG 600V UL-AWM 330 FT"/>
    <s v="Walsall WS6 7AL"/>
    <n v="77"/>
    <x v="2"/>
    <s v="Diesel"/>
    <n v="2.8489999999999999E-4"/>
  </r>
  <r>
    <d v="2023-07-01T00:00:00"/>
    <s v="S022978"/>
    <x v="123"/>
    <s v="PO143030"/>
    <s v="GRN191260"/>
    <s v="340-1040-1"/>
    <s v="JUNCTION BOX SOURCE SIDE"/>
    <s v="Walsall WS6 7AL"/>
    <n v="77"/>
    <x v="2"/>
    <s v="Diesel"/>
    <n v="2.8489999999999999E-4"/>
  </r>
  <r>
    <d v="2023-07-01T00:00:00"/>
    <s v="S022978"/>
    <x v="123"/>
    <s v="PO143033"/>
    <s v="GRN191261"/>
    <s v="340-1040-1"/>
    <s v="JUNCTION BOX SOURCE SIDE"/>
    <s v="Walsall WS6 7AL"/>
    <n v="77"/>
    <x v="2"/>
    <s v="Diesel"/>
    <n v="2.8489999999999999E-4"/>
  </r>
  <r>
    <d v="2023-07-01T00:00:00"/>
    <s v="S022978"/>
    <x v="123"/>
    <s v="PO142965"/>
    <s v="GRN191262"/>
    <s v="340-1040-1"/>
    <s v="JUNCTION BOX SOURCE SIDE"/>
    <s v="Walsall WS6 7AL"/>
    <n v="77"/>
    <x v="2"/>
    <s v="Diesel"/>
    <n v="2.8489999999999999E-4"/>
  </r>
  <r>
    <d v="2023-07-01T00:00:00"/>
    <s v="S022978"/>
    <x v="123"/>
    <s v="PO143038"/>
    <s v="GRN191402"/>
    <s v="340-1235-1"/>
    <s v="CABLE FLOODLIGHT POWER 60&quot;"/>
    <s v="Walsall WS6 7AL"/>
    <n v="77"/>
    <x v="2"/>
    <s v="Diesel"/>
    <n v="2.8489999999999999E-4"/>
  </r>
  <r>
    <d v="2023-07-01T00:00:00"/>
    <s v="S022978"/>
    <x v="123"/>
    <s v="PO144923"/>
    <s v="GRN191403"/>
    <s v="340-1235-1"/>
    <s v="CABLE FLOODLIGHT POWER 60&quot;"/>
    <s v="Walsall WS6 7AL"/>
    <n v="77"/>
    <x v="2"/>
    <s v="Diesel"/>
    <n v="2.8489999999999999E-4"/>
  </r>
  <r>
    <d v="2023-07-01T00:00:00"/>
    <s v="S022978"/>
    <x v="123"/>
    <s v="PO143032"/>
    <s v="GRN191579"/>
    <s v="340-1040-1"/>
    <s v="JUNCTION BOX SOURCE SIDE"/>
    <s v="Walsall WS6 7AL"/>
    <n v="77"/>
    <x v="2"/>
    <s v="Diesel"/>
    <n v="2.8489999999999999E-4"/>
  </r>
  <r>
    <d v="2023-07-01T00:00:00"/>
    <s v="S022978"/>
    <x v="123"/>
    <s v="PO143032"/>
    <s v="GRN191580"/>
    <n v="1"/>
    <s v="freight inwards"/>
    <s v="Walsall WS6 7AL"/>
    <n v="77"/>
    <x v="2"/>
    <s v="Diesel"/>
    <n v="2.8489999999999999E-4"/>
  </r>
  <r>
    <d v="2023-07-01T00:00:00"/>
    <s v="S022978"/>
    <x v="123"/>
    <s v="PO143034"/>
    <s v="GRN191583"/>
    <s v="340-1040-1"/>
    <s v="JUNCTION BOX SOURCE SIDE"/>
    <s v="Walsall WS6 7AL"/>
    <n v="77"/>
    <x v="2"/>
    <s v="Diesel"/>
    <n v="2.8489999999999999E-4"/>
  </r>
  <r>
    <d v="2023-07-01T00:00:00"/>
    <s v="S022978"/>
    <x v="123"/>
    <s v="PO143031"/>
    <s v="GRN191620"/>
    <s v="340-1040-1"/>
    <s v="JUNCTION BOX SOURCE SIDE"/>
    <s v="Walsall WS6 7AL"/>
    <n v="77"/>
    <x v="2"/>
    <s v="Diesel"/>
    <n v="2.8489999999999999E-4"/>
  </r>
  <r>
    <d v="2023-07-01T00:00:00"/>
    <s v="S022978"/>
    <x v="123"/>
    <s v="PO142965"/>
    <s v="GRN191625"/>
    <s v="340-1041-1"/>
    <s v="JUNCTION BOX TUNNEL"/>
    <s v="Walsall WS6 7AL"/>
    <n v="77"/>
    <x v="2"/>
    <s v="Diesel"/>
    <n v="2.8489999999999999E-4"/>
  </r>
  <r>
    <d v="2023-07-01T00:00:00"/>
    <s v="S022978"/>
    <x v="123"/>
    <s v="PO143004"/>
    <s v="GRN191633"/>
    <s v="340-1041-1"/>
    <s v="JUNCTION BOX TUNNEL"/>
    <s v="Walsall WS6 7AL"/>
    <n v="77"/>
    <x v="2"/>
    <s v="Diesel"/>
    <n v="2.8489999999999999E-4"/>
  </r>
  <r>
    <d v="2023-07-01T00:00:00"/>
    <s v="S022978"/>
    <x v="123"/>
    <s v="PO143030"/>
    <s v="GRN191646"/>
    <s v="340-1041-1"/>
    <s v="JUNCTION BOX TUNNEL"/>
    <s v="Walsall WS6 7AL"/>
    <n v="77"/>
    <x v="2"/>
    <s v="Diesel"/>
    <n v="2.8489999999999999E-4"/>
  </r>
  <r>
    <d v="2023-07-01T00:00:00"/>
    <s v="S022978"/>
    <x v="123"/>
    <s v="PO143031"/>
    <s v="GRN191649"/>
    <s v="340-1041-1"/>
    <s v="JUNCTION BOX TUNNEL"/>
    <s v="Walsall WS6 7AL"/>
    <n v="77"/>
    <x v="2"/>
    <s v="Diesel"/>
    <n v="2.8489999999999999E-4"/>
  </r>
  <r>
    <d v="2023-07-01T00:00:00"/>
    <s v="S022978"/>
    <x v="123"/>
    <s v="PO143032"/>
    <s v="GRN191650"/>
    <s v="340-1041-1"/>
    <s v="JUNCTION BOX TUNNEL"/>
    <s v="Walsall WS6 7AL"/>
    <n v="77"/>
    <x v="2"/>
    <s v="Diesel"/>
    <n v="2.8489999999999999E-4"/>
  </r>
  <r>
    <d v="2023-07-01T00:00:00"/>
    <s v="S022978"/>
    <x v="123"/>
    <s v="PO143033"/>
    <s v="GRN191663"/>
    <s v="340-1041-1"/>
    <s v="JUNCTION BOX TUNNEL"/>
    <s v="Walsall WS6 7AL"/>
    <n v="77"/>
    <x v="2"/>
    <s v="Diesel"/>
    <n v="2.8489999999999999E-4"/>
  </r>
  <r>
    <d v="2023-07-01T00:00:00"/>
    <s v="S022978"/>
    <x v="123"/>
    <s v="PO143034"/>
    <s v="GRN191665"/>
    <s v="340-1041-1"/>
    <s v="JUNCTION BOX TUNNEL"/>
    <s v="Walsall WS6 7AL"/>
    <n v="77"/>
    <x v="2"/>
    <s v="Diesel"/>
    <n v="2.8489999999999999E-4"/>
  </r>
  <r>
    <d v="2023-07-01T00:00:00"/>
    <s v="S022978"/>
    <x v="123"/>
    <s v="PO143035"/>
    <s v="GRN191666"/>
    <s v="340-1043-1"/>
    <s v="JUNCTION BOX GROUND LEVEL"/>
    <s v="Walsall WS6 7AL"/>
    <n v="77"/>
    <x v="2"/>
    <s v="Diesel"/>
    <n v="2.8489999999999999E-4"/>
  </r>
  <r>
    <d v="2023-07-01T00:00:00"/>
    <s v="S022978"/>
    <x v="123"/>
    <s v="PO143036"/>
    <s v="GRN191668"/>
    <s v="340-1043-1"/>
    <s v="JUNCTION BOX GROUND LEVEL"/>
    <s v="Walsall WS6 7AL"/>
    <n v="77"/>
    <x v="2"/>
    <s v="Diesel"/>
    <n v="2.8489999999999999E-4"/>
  </r>
  <r>
    <d v="2023-01-01T00:00:00"/>
    <s v="S024426"/>
    <x v="124"/>
    <s v="PO138967"/>
    <s v="GRN179266"/>
    <n v="42258501"/>
    <s v="COMFORT CONTAINER C/W KITCHEN, SHOWER &amp; TOILET"/>
    <s v="Stowmarket IP14 4LE"/>
    <n v="330"/>
    <x v="3"/>
    <s v="Diesel"/>
    <n v="0.33552750000000003"/>
  </r>
  <r>
    <d v="2023-07-01T00:00:00"/>
    <s v="S022978"/>
    <x v="123"/>
    <s v="PO143037"/>
    <s v="GRN191672"/>
    <s v="340-1043-1"/>
    <s v="JUNCTION BOX GROUND LEVEL"/>
    <s v="Walsall WS6 7AL"/>
    <n v="77"/>
    <x v="2"/>
    <s v="Diesel"/>
    <n v="2.8489999999999999E-4"/>
  </r>
  <r>
    <d v="2023-07-01T00:00:00"/>
    <s v="S022978"/>
    <x v="123"/>
    <s v="PO143039"/>
    <s v="GRN191675"/>
    <s v="340-1041-1"/>
    <s v="JUNCTION BOX TUNNEL"/>
    <s v="Walsall WS6 7AL"/>
    <n v="77"/>
    <x v="2"/>
    <s v="Diesel"/>
    <n v="2.8489999999999999E-4"/>
  </r>
  <r>
    <d v="2023-07-01T00:00:00"/>
    <s v="S022978"/>
    <x v="123"/>
    <s v="PO143040"/>
    <s v="GRN191676"/>
    <s v="340-1041-1"/>
    <s v="JUNCTION BOX TUNNEL"/>
    <s v="Walsall WS6 7AL"/>
    <n v="77"/>
    <x v="2"/>
    <s v="Diesel"/>
    <n v="2.8489999999999999E-4"/>
  </r>
  <r>
    <d v="2023-07-01T00:00:00"/>
    <s v="S022978"/>
    <x v="123"/>
    <s v="PO143046"/>
    <s v="GRN191678"/>
    <s v="340-1041-1"/>
    <s v="JUNCTION BOX TUNNEL"/>
    <s v="Walsall WS6 7AL"/>
    <n v="77"/>
    <x v="2"/>
    <s v="Diesel"/>
    <n v="2.8489999999999999E-4"/>
  </r>
  <r>
    <d v="2023-07-01T00:00:00"/>
    <s v="S022978"/>
    <x v="123"/>
    <s v="PO143041"/>
    <s v="GRN191688"/>
    <s v="340-1043-1"/>
    <s v="JUNCTION BOX GROUND LEVEL"/>
    <s v="Walsall WS6 7AL"/>
    <n v="77"/>
    <x v="2"/>
    <s v="Diesel"/>
    <n v="2.8489999999999999E-4"/>
  </r>
  <r>
    <d v="2023-07-01T00:00:00"/>
    <s v="S022978"/>
    <x v="123"/>
    <s v="PO143042"/>
    <s v="GRN191689"/>
    <s v="340-1043-1"/>
    <s v="JUNCTION BOX GROUND LEVEL"/>
    <s v="Walsall WS6 7AL"/>
    <n v="77"/>
    <x v="2"/>
    <s v="Diesel"/>
    <n v="2.8489999999999999E-4"/>
  </r>
  <r>
    <d v="2023-07-01T00:00:00"/>
    <s v="S022978"/>
    <x v="123"/>
    <s v="PO143043"/>
    <s v="GRN191690"/>
    <s v="340-1043-1"/>
    <s v="JUNCTION BOX GROUND LEVEL"/>
    <s v="Walsall WS6 7AL"/>
    <n v="77"/>
    <x v="2"/>
    <s v="Diesel"/>
    <n v="2.8489999999999999E-4"/>
  </r>
  <r>
    <d v="2023-11-01T00:00:00"/>
    <s v="S022670"/>
    <x v="26"/>
    <s v="PO149149"/>
    <s v="GRN202245"/>
    <s v="11700-5217"/>
    <s v="WASHER FLAT M18 GEOMET 500B"/>
    <s v="Congleton CW12 1HR"/>
    <n v="12.8"/>
    <x v="2"/>
    <s v="Diesel"/>
    <n v="4.7360000000000001E-5"/>
  </r>
  <r>
    <d v="2023-07-01T00:00:00"/>
    <s v="S022978"/>
    <x v="123"/>
    <s v="PO143044"/>
    <s v="GRN191691"/>
    <s v="340-1043-1"/>
    <s v="JUNCTION BOX GROUND LEVEL"/>
    <s v="Walsall WS6 7AL"/>
    <n v="77"/>
    <x v="2"/>
    <s v="Diesel"/>
    <n v="2.8489999999999999E-4"/>
  </r>
  <r>
    <d v="2023-07-01T00:00:00"/>
    <s v="S022978"/>
    <x v="123"/>
    <s v="PO143047"/>
    <s v="GRN191693"/>
    <s v="340-1043-1"/>
    <s v="JUNCTION BOX GROUND LEVEL"/>
    <s v="Walsall WS6 7AL"/>
    <n v="77"/>
    <x v="2"/>
    <s v="Diesel"/>
    <n v="2.8489999999999999E-4"/>
  </r>
  <r>
    <d v="2023-07-01T00:00:00"/>
    <s v="S022978"/>
    <x v="123"/>
    <s v="PO143048"/>
    <s v="GRN191694"/>
    <s v="340-1043-1"/>
    <s v="JUNCTION BOX GROUND LEVEL"/>
    <s v="Walsall WS6 7AL"/>
    <n v="77"/>
    <x v="2"/>
    <s v="Diesel"/>
    <n v="2.8489999999999999E-4"/>
  </r>
  <r>
    <d v="2023-07-01T00:00:00"/>
    <s v="S022978"/>
    <x v="123"/>
    <s v="PO143049"/>
    <s v="GRN191695"/>
    <s v="340-1043-1"/>
    <s v="JUNCTION BOX GROUND LEVEL"/>
    <s v="Walsall WS6 7AL"/>
    <n v="77"/>
    <x v="2"/>
    <s v="Diesel"/>
    <n v="2.8489999999999999E-4"/>
  </r>
  <r>
    <d v="2023-11-01T00:00:00"/>
    <s v="S001121"/>
    <x v="5"/>
    <s v="PO147710"/>
    <s v="GRN202251"/>
    <n v="79200800"/>
    <s v="SCREW CONTACT BLOCK NORMALLY CLOSED LATCH MOUNT"/>
    <s v="Salford M5 4BE"/>
    <n v="103.6"/>
    <x v="2"/>
    <s v="Diesel"/>
    <n v="3.8331999999999998E-4"/>
  </r>
  <r>
    <d v="2023-07-01T00:00:00"/>
    <s v="S022978"/>
    <x v="123"/>
    <s v="PO144767"/>
    <s v="GRN191696"/>
    <s v="340-1075-1"/>
    <s v="TRAFFIC LIGHT ASSEMBLY"/>
    <s v="Walsall WS6 7AL"/>
    <n v="77"/>
    <x v="2"/>
    <s v="Diesel"/>
    <n v="2.8489999999999999E-4"/>
  </r>
  <r>
    <d v="2023-11-01T00:00:00"/>
    <s v="S001121"/>
    <x v="5"/>
    <s v="PO148733"/>
    <s v="GRN202253"/>
    <n v="88202577"/>
    <s v="LEGEND PLATE ROUND EMERGENCY STOP YELLOW 60MM DIA"/>
    <s v="Salford M5 4BE"/>
    <n v="103.6"/>
    <x v="2"/>
    <s v="Diesel"/>
    <n v="3.8331999999999998E-4"/>
  </r>
  <r>
    <d v="2023-11-01T00:00:00"/>
    <s v="S023284"/>
    <x v="19"/>
    <s v="PO147827"/>
    <s v="GRN202254"/>
    <n v="101023697"/>
    <s v="CAR VIEW PLAZA OPERATOR PANEL"/>
    <s v="Leicester LE19 2DT"/>
    <n v="144"/>
    <x v="1"/>
    <s v="Diesel"/>
    <n v="5.3280000000000001E-2"/>
  </r>
  <r>
    <d v="2023-11-01T00:00:00"/>
    <s v="S001121"/>
    <x v="5"/>
    <s v="PO150122"/>
    <s v="GRN202255"/>
    <n v="51257436"/>
    <s v="LEGEND PLATE FRAME 30 X 50MM"/>
    <s v="Salford M5 4BE"/>
    <n v="103.6"/>
    <x v="2"/>
    <s v="Diesel"/>
    <n v="3.8331999999999998E-4"/>
  </r>
  <r>
    <d v="2023-07-01T00:00:00"/>
    <s v="S022978"/>
    <x v="123"/>
    <s v="PO144768"/>
    <s v="GRN191698"/>
    <s v="340-1075-1"/>
    <s v="TRAFFIC LIGHT ASSEMBLY"/>
    <s v="Walsall WS6 7AL"/>
    <n v="77"/>
    <x v="2"/>
    <s v="Diesel"/>
    <n v="2.8489999999999999E-4"/>
  </r>
  <r>
    <d v="2023-07-01T00:00:00"/>
    <s v="S022978"/>
    <x v="123"/>
    <s v="PO144769"/>
    <s v="GRN191699"/>
    <s v="340-1075-1"/>
    <s v="TRAFFIC LIGHT ASSEMBLY"/>
    <s v="Walsall WS6 7AL"/>
    <n v="77"/>
    <x v="2"/>
    <s v="Diesel"/>
    <n v="2.8489999999999999E-4"/>
  </r>
  <r>
    <d v="2023-07-01T00:00:00"/>
    <s v="S022978"/>
    <x v="123"/>
    <s v="PO144770"/>
    <s v="GRN191700"/>
    <s v="340-1075-1"/>
    <s v="TRAFFIC LIGHT ASSEMBLY"/>
    <s v="Walsall WS6 7AL"/>
    <n v="77"/>
    <x v="2"/>
    <s v="Diesel"/>
    <n v="2.8489999999999999E-4"/>
  </r>
  <r>
    <d v="2023-07-01T00:00:00"/>
    <s v="S022978"/>
    <x v="123"/>
    <s v="PO144771"/>
    <s v="GRN191701"/>
    <s v="340-1075-1"/>
    <s v="TRAFFIC LIGHT ASSEMBLY"/>
    <s v="Walsall WS6 7AL"/>
    <n v="77"/>
    <x v="2"/>
    <s v="Diesel"/>
    <n v="2.8489999999999999E-4"/>
  </r>
  <r>
    <d v="2023-11-01T00:00:00"/>
    <s v="S001121"/>
    <x v="5"/>
    <s v="PO150523"/>
    <s v="GRN202260"/>
    <n v="5745118"/>
    <s v="PLASTIC LATCH"/>
    <s v="Salford M5 4BE"/>
    <n v="103.6"/>
    <x v="2"/>
    <s v="Diesel"/>
    <n v="3.8331999999999998E-4"/>
  </r>
  <r>
    <d v="2023-11-01T00:00:00"/>
    <s v="S001121"/>
    <x v="5"/>
    <s v="PO150865"/>
    <s v="GRN202261"/>
    <s v="11700-8526"/>
    <s v="AB ADDRESS RESERVE MODULE 1734-ARM"/>
    <s v="Salford M5 4BE"/>
    <n v="103.6"/>
    <x v="2"/>
    <s v="Diesel"/>
    <n v="3.8331999999999998E-4"/>
  </r>
  <r>
    <d v="2023-11-01T00:00:00"/>
    <s v="S024346"/>
    <x v="28"/>
    <s v="PO146752"/>
    <s v="GRN202265"/>
    <n v="89205386"/>
    <s v="HYDRAULIC OIL - UNIVIS HVI 26 (20L CONTAINER)"/>
    <s v="Stoke-On-Trent, ST6 4PB"/>
    <n v="10.4"/>
    <x v="3"/>
    <s v="Diesel"/>
    <n v="1.0574200000000001E-3"/>
  </r>
  <r>
    <d v="2023-07-01T00:00:00"/>
    <s v="S022978"/>
    <x v="123"/>
    <s v="PO144772"/>
    <s v="GRN191703"/>
    <s v="340-1075-1"/>
    <s v="TRAFFIC LIGHT ASSEMBLY"/>
    <s v="Walsall WS6 7AL"/>
    <n v="77"/>
    <x v="2"/>
    <s v="Diesel"/>
    <n v="2.8489999999999999E-4"/>
  </r>
  <r>
    <d v="2023-07-01T00:00:00"/>
    <s v="S022978"/>
    <x v="123"/>
    <s v="PO144773"/>
    <s v="GRN191711"/>
    <s v="340-1075-1"/>
    <s v="TRAFFIC LIGHT ASSEMBLY"/>
    <s v="Walsall WS6 7AL"/>
    <n v="77"/>
    <x v="2"/>
    <s v="Diesel"/>
    <n v="2.8489999999999999E-4"/>
  </r>
  <r>
    <d v="2023-07-01T00:00:00"/>
    <s v="S022978"/>
    <x v="123"/>
    <s v="PO144774"/>
    <s v="GRN191713"/>
    <s v="340-1075-1"/>
    <s v="TRAFFIC LIGHT ASSEMBLY"/>
    <s v="Walsall WS6 7AL"/>
    <n v="77"/>
    <x v="2"/>
    <s v="Diesel"/>
    <n v="2.8489999999999999E-4"/>
  </r>
  <r>
    <d v="2023-07-01T00:00:00"/>
    <s v="S022978"/>
    <x v="123"/>
    <s v="PO144918"/>
    <s v="GRN191714"/>
    <s v="340-1075-1"/>
    <s v="TRAFFIC LIGHT ASSEMBLY"/>
    <s v="Walsall WS6 7AL"/>
    <n v="77"/>
    <x v="2"/>
    <s v="Diesel"/>
    <n v="2.8489999999999999E-4"/>
  </r>
  <r>
    <d v="2023-07-01T00:00:00"/>
    <s v="S022978"/>
    <x v="123"/>
    <s v="PO144919"/>
    <s v="GRN191715"/>
    <s v="340-1075-1"/>
    <s v="TRAFFIC LIGHT ASSEMBLY"/>
    <s v="Walsall WS6 7AL"/>
    <n v="77"/>
    <x v="2"/>
    <s v="Diesel"/>
    <n v="2.8489999999999999E-4"/>
  </r>
  <r>
    <d v="2023-07-01T00:00:00"/>
    <s v="S022978"/>
    <x v="123"/>
    <s v="PO144920"/>
    <s v="GRN191716"/>
    <s v="340-1075-1"/>
    <s v="TRAFFIC LIGHT ASSEMBLY"/>
    <s v="Walsall WS6 7AL"/>
    <n v="77"/>
    <x v="2"/>
    <s v="Diesel"/>
    <n v="2.8489999999999999E-4"/>
  </r>
  <r>
    <d v="2023-07-01T00:00:00"/>
    <s v="S022978"/>
    <x v="123"/>
    <s v="PO144921"/>
    <s v="GRN191717"/>
    <s v="340-1075-1"/>
    <s v="TRAFFIC LIGHT ASSEMBLY"/>
    <s v="Walsall WS6 7AL"/>
    <n v="77"/>
    <x v="2"/>
    <s v="Diesel"/>
    <n v="2.8489999999999999E-4"/>
  </r>
  <r>
    <d v="2023-07-01T00:00:00"/>
    <s v="S022978"/>
    <x v="123"/>
    <s v="PO144922"/>
    <s v="GRN191719"/>
    <s v="340-1075-1"/>
    <s v="TRAFFIC LIGHT ASSEMBLY"/>
    <s v="Walsall WS6 7AL"/>
    <n v="77"/>
    <x v="2"/>
    <s v="Diesel"/>
    <n v="2.8489999999999999E-4"/>
  </r>
  <r>
    <d v="2023-07-01T00:00:00"/>
    <s v="S022978"/>
    <x v="123"/>
    <s v="PO144923"/>
    <s v="GRN191721"/>
    <s v="340-1075-1"/>
    <s v="TRAFFIC LIGHT ASSEMBLY"/>
    <s v="Walsall WS6 7AL"/>
    <n v="77"/>
    <x v="2"/>
    <s v="Diesel"/>
    <n v="2.8489999999999999E-4"/>
  </r>
  <r>
    <d v="2023-03-01T00:00:00"/>
    <s v="S024426"/>
    <x v="124"/>
    <s v="PO138967"/>
    <s v="GRN182972"/>
    <n v="42258501"/>
    <s v="COMFORT CONTAINER C/W KITCHEN, SHOWER &amp; TOILET"/>
    <s v="Stowmarket IP14 4LE"/>
    <n v="330"/>
    <x v="3"/>
    <s v="Diesel"/>
    <n v="0.33552750000000003"/>
  </r>
  <r>
    <d v="2023-07-01T00:00:00"/>
    <s v="S022978"/>
    <x v="123"/>
    <s v="PO144925"/>
    <s v="GRN191723"/>
    <s v="340-1075-1"/>
    <s v="TRAFFIC LIGHT ASSEMBLY"/>
    <s v="Walsall WS6 7AL"/>
    <n v="77"/>
    <x v="2"/>
    <s v="Diesel"/>
    <n v="2.8489999999999999E-4"/>
  </r>
  <r>
    <d v="2023-11-01T00:00:00"/>
    <s v="S026889"/>
    <x v="35"/>
    <s v="PO148804"/>
    <s v="GRN202282"/>
    <n v="101023734"/>
    <s v="VERTICAL ARRAY PLATE"/>
    <s v="Stafford ST18 0PJ"/>
    <n v="50.6"/>
    <x v="2"/>
    <s v="Diesel"/>
    <n v="1.8722000000000001E-3"/>
  </r>
  <r>
    <d v="2023-07-01T00:00:00"/>
    <s v="S022978"/>
    <x v="123"/>
    <s v="PO144926"/>
    <s v="GRN191724"/>
    <s v="340-1075-1"/>
    <s v="TRAFFIC LIGHT ASSEMBLY"/>
    <s v="Walsall WS6 7AL"/>
    <n v="77"/>
    <x v="2"/>
    <s v="Diesel"/>
    <n v="2.8489999999999999E-4"/>
  </r>
  <r>
    <d v="2023-07-01T00:00:00"/>
    <s v="S022978"/>
    <x v="123"/>
    <s v="PO144927"/>
    <s v="GRN191725"/>
    <s v="340-1075-1"/>
    <s v="TRAFFIC LIGHT ASSEMBLY"/>
    <s v="Walsall WS6 7AL"/>
    <n v="77"/>
    <x v="2"/>
    <s v="Diesel"/>
    <n v="2.8489999999999999E-4"/>
  </r>
  <r>
    <d v="2023-07-01T00:00:00"/>
    <s v="S022978"/>
    <x v="123"/>
    <s v="PO144928"/>
    <s v="GRN191726"/>
    <s v="340-1075-1"/>
    <s v="TRAFFIC LIGHT ASSEMBLY"/>
    <s v="Walsall WS6 7AL"/>
    <n v="77"/>
    <x v="2"/>
    <s v="Diesel"/>
    <n v="2.8489999999999999E-4"/>
  </r>
  <r>
    <d v="2023-07-01T00:00:00"/>
    <s v="S022978"/>
    <x v="123"/>
    <s v="PO144929"/>
    <s v="GRN191744"/>
    <s v="340-1235-1"/>
    <s v="CABLE FLOODLIGHT POWER 60&quot;"/>
    <s v="Walsall WS6 7AL"/>
    <n v="77"/>
    <x v="2"/>
    <s v="Diesel"/>
    <n v="2.8489999999999999E-4"/>
  </r>
  <r>
    <d v="2023-07-01T00:00:00"/>
    <s v="S022978"/>
    <x v="123"/>
    <s v="PO144936"/>
    <s v="GRN191745"/>
    <s v="340-1235-1"/>
    <s v="CABLE FLOODLIGHT POWER 60&quot;"/>
    <s v="Walsall WS6 7AL"/>
    <n v="77"/>
    <x v="2"/>
    <s v="Diesel"/>
    <n v="2.8489999999999999E-4"/>
  </r>
  <r>
    <d v="2023-11-01T00:00:00"/>
    <s v="S026889"/>
    <x v="35"/>
    <s v="PO145446"/>
    <s v="GRN202288"/>
    <s v="344-1391-1"/>
    <s v="HORIZONTAL SAWTOOTH SPINE"/>
    <s v="Stafford ST18 0PJ"/>
    <n v="50.6"/>
    <x v="2"/>
    <s v="Diesel"/>
    <n v="1.8722000000000001E-3"/>
  </r>
  <r>
    <d v="2023-07-01T00:00:00"/>
    <s v="S022978"/>
    <x v="123"/>
    <s v="PO142965"/>
    <s v="GRN191841"/>
    <n v="1"/>
    <s v="freight inwards"/>
    <s v="Walsall WS6 7AL"/>
    <n v="77"/>
    <x v="2"/>
    <s v="Diesel"/>
    <n v="2.8489999999999999E-4"/>
  </r>
  <r>
    <d v="2023-11-01T00:00:00"/>
    <s v="S024190"/>
    <x v="22"/>
    <s v="PO148556"/>
    <s v="GRN202290"/>
    <s v="340-1085-1"/>
    <s v="LINAC GLIDE STRIP"/>
    <s v="Stockport SK4 2JT"/>
    <n v="22.2"/>
    <x v="1"/>
    <s v="Diesel"/>
    <n v="8.2140000000000008E-3"/>
  </r>
  <r>
    <d v="2023-07-01T00:00:00"/>
    <s v="S022978"/>
    <x v="123"/>
    <s v="PO143004"/>
    <s v="GRN191842"/>
    <s v="340-1040-1"/>
    <s v="JUNCTION BOX SOURCE SIDE"/>
    <s v="Walsall WS6 7AL"/>
    <n v="77"/>
    <x v="2"/>
    <s v="Diesel"/>
    <n v="2.8489999999999999E-4"/>
  </r>
  <r>
    <d v="2023-07-01T00:00:00"/>
    <s v="S022978"/>
    <x v="123"/>
    <s v="PO143033"/>
    <s v="GRN192387"/>
    <s v="340-1011-1"/>
    <s v="SITE CONFIGURABLE ENCLOSURE WITH AC"/>
    <s v="Walsall WS6 7AL"/>
    <n v="77"/>
    <x v="2"/>
    <s v="Diesel"/>
    <n v="2.8489999999999999E-4"/>
  </r>
  <r>
    <d v="2023-11-01T00:00:00"/>
    <s v="S025431"/>
    <x v="0"/>
    <s v="PO144782"/>
    <s v="GRN202293"/>
    <s v="11700-6970"/>
    <s v="XFMR 60HZ 45KVA 3P 480:400/231 - NEMA4 FLR MNT"/>
    <s v="Boston Massachusetts"/>
    <n v="3154"/>
    <x v="0"/>
    <s v="Crude"/>
    <n v="2.5295079999999999"/>
  </r>
  <r>
    <d v="2023-11-01T00:00:00"/>
    <s v="S024190"/>
    <x v="22"/>
    <s v="PO149657"/>
    <s v="GRN202294"/>
    <s v="340-1357-1"/>
    <s v="DOME CAMERA GASKET"/>
    <s v="Stockport SK4 2JT"/>
    <n v="22.2"/>
    <x v="1"/>
    <s v="Diesel"/>
    <n v="8.2140000000000008E-3"/>
  </r>
  <r>
    <d v="2023-07-01T00:00:00"/>
    <s v="S022978"/>
    <x v="123"/>
    <s v="PO142965"/>
    <s v="GRN192388"/>
    <s v="340-1011-1"/>
    <s v="SITE CONFIGURABLE ENCLOSURE WITH AC"/>
    <s v="Walsall WS6 7AL"/>
    <n v="77"/>
    <x v="2"/>
    <s v="Diesel"/>
    <n v="2.8489999999999999E-4"/>
  </r>
  <r>
    <d v="2023-07-01T00:00:00"/>
    <s v="S022978"/>
    <x v="123"/>
    <s v="PO143039"/>
    <s v="GRN192418"/>
    <s v="340-1125-1"/>
    <s v="ENCLOSURE SYSTEM ENTRY/EXIT"/>
    <s v="Walsall WS6 7AL"/>
    <n v="77"/>
    <x v="2"/>
    <s v="Diesel"/>
    <n v="2.8489999999999999E-4"/>
  </r>
  <r>
    <d v="2023-11-01T00:00:00"/>
    <s v="S024190"/>
    <x v="22"/>
    <s v="PO150639"/>
    <s v="GRN202297"/>
    <n v="85205363"/>
    <s v="19MM EPDM BONDED WASHER"/>
    <s v="Stockport SK4 2JT"/>
    <n v="22.2"/>
    <x v="1"/>
    <s v="Diesel"/>
    <n v="8.2140000000000008E-3"/>
  </r>
  <r>
    <d v="2023-07-01T00:00:00"/>
    <s v="S022978"/>
    <x v="123"/>
    <s v="PO143035"/>
    <s v="GRN192419"/>
    <s v="340-1125-1"/>
    <s v="ENCLOSURE SYSTEM ENTRY/EXIT"/>
    <s v="Walsall WS6 7AL"/>
    <n v="77"/>
    <x v="2"/>
    <s v="Diesel"/>
    <n v="2.8489999999999999E-4"/>
  </r>
  <r>
    <d v="2023-11-01T00:00:00"/>
    <s v="S024190"/>
    <x v="22"/>
    <s v="PO146914"/>
    <s v="GRN202300"/>
    <n v="101014001"/>
    <s v="GASKET DETECTOR BOX LID"/>
    <s v="Stockport SK4 2JT"/>
    <n v="22.2"/>
    <x v="1"/>
    <s v="Diesel"/>
    <n v="8.2140000000000008E-3"/>
  </r>
  <r>
    <d v="2023-07-01T00:00:00"/>
    <s v="S022978"/>
    <x v="123"/>
    <s v="PO143040"/>
    <s v="GRN192421"/>
    <s v="340-1125-1"/>
    <s v="ENCLOSURE SYSTEM ENTRY/EXIT"/>
    <s v="Walsall WS6 7AL"/>
    <n v="77"/>
    <x v="2"/>
    <s v="Diesel"/>
    <n v="2.8489999999999999E-4"/>
  </r>
  <r>
    <d v="2023-07-01T00:00:00"/>
    <s v="S022978"/>
    <x v="123"/>
    <s v="PO143041"/>
    <s v="GRN192422"/>
    <s v="340-1125-1"/>
    <s v="ENCLOSURE SYSTEM ENTRY/EXIT"/>
    <s v="Walsall WS6 7AL"/>
    <n v="77"/>
    <x v="2"/>
    <s v="Diesel"/>
    <n v="2.8489999999999999E-4"/>
  </r>
  <r>
    <d v="2023-07-01T00:00:00"/>
    <s v="S022978"/>
    <x v="123"/>
    <s v="PO144929"/>
    <s v="GRN192472"/>
    <s v="340-1075-1"/>
    <s v="TRAFFIC LIGHT ASSEMBLY"/>
    <s v="Walsall WS6 7AL"/>
    <n v="77"/>
    <x v="2"/>
    <s v="Diesel"/>
    <n v="2.8489999999999999E-4"/>
  </r>
  <r>
    <d v="2023-11-01T00:00:00"/>
    <s v="S001571"/>
    <x v="10"/>
    <s v="PO147650"/>
    <s v="GRN202308"/>
    <s v="11701-3108"/>
    <s v="MOUNTING KIT"/>
    <s v="St Albans AL1 5BN"/>
    <n v="298"/>
    <x v="2"/>
    <s v="Diesel"/>
    <n v="1.1026E-3"/>
  </r>
  <r>
    <d v="2023-07-01T00:00:00"/>
    <s v="S022978"/>
    <x v="123"/>
    <s v="PO144936"/>
    <s v="GRN192473"/>
    <s v="340-1075-1"/>
    <s v="TRAFFIC LIGHT ASSEMBLY"/>
    <s v="Walsall WS6 7AL"/>
    <n v="77"/>
    <x v="2"/>
    <s v="Diesel"/>
    <n v="2.8489999999999999E-4"/>
  </r>
  <r>
    <d v="2023-07-01T00:00:00"/>
    <s v="S022978"/>
    <x v="123"/>
    <s v="PO143035"/>
    <s v="GRN192572"/>
    <s v="340-1040-1"/>
    <s v="JUNCTION BOX SOURCE SIDE"/>
    <s v="Walsall WS6 7AL"/>
    <n v="77"/>
    <x v="2"/>
    <s v="Diesel"/>
    <n v="2.8489999999999999E-4"/>
  </r>
  <r>
    <d v="2023-11-01T00:00:00"/>
    <s v="S001571"/>
    <x v="10"/>
    <s v="PO144239"/>
    <s v="GRN202312"/>
    <n v="57205720"/>
    <s v="MOUNTING KIT 2 SICK 2015624"/>
    <s v="St Albans AL1 5BN"/>
    <n v="298"/>
    <x v="2"/>
    <s v="Diesel"/>
    <n v="1.1026E-3"/>
  </r>
  <r>
    <d v="2023-07-01T00:00:00"/>
    <s v="S022978"/>
    <x v="123"/>
    <s v="PO143039"/>
    <s v="GRN192574"/>
    <s v="340-1040-1"/>
    <s v="JUNCTION BOX SOURCE SIDE"/>
    <s v="Walsall WS6 7AL"/>
    <n v="77"/>
    <x v="2"/>
    <s v="Diesel"/>
    <n v="2.8489999999999999E-4"/>
  </r>
  <r>
    <d v="2023-07-01T00:00:00"/>
    <s v="S022978"/>
    <x v="123"/>
    <s v="PO143040"/>
    <s v="GRN192575"/>
    <s v="340-1040-1"/>
    <s v="JUNCTION BOX SOURCE SIDE"/>
    <s v="Walsall WS6 7AL"/>
    <n v="77"/>
    <x v="2"/>
    <s v="Diesel"/>
    <n v="2.8489999999999999E-4"/>
  </r>
  <r>
    <d v="2023-07-01T00:00:00"/>
    <s v="S022978"/>
    <x v="123"/>
    <s v="PO143041"/>
    <s v="GRN192576"/>
    <s v="340-1040-1"/>
    <s v="JUNCTION BOX SOURCE SIDE"/>
    <s v="Walsall WS6 7AL"/>
    <n v="77"/>
    <x v="2"/>
    <s v="Diesel"/>
    <n v="2.8489999999999999E-4"/>
  </r>
  <r>
    <d v="2023-07-01T00:00:00"/>
    <s v="S022978"/>
    <x v="123"/>
    <s v="PO143041"/>
    <s v="GRN192578"/>
    <n v="1"/>
    <s v="freight inwards"/>
    <s v="Walsall WS6 7AL"/>
    <n v="77"/>
    <x v="2"/>
    <s v="Diesel"/>
    <n v="2.8489999999999999E-4"/>
  </r>
  <r>
    <d v="2023-07-01T00:00:00"/>
    <s v="S022978"/>
    <x v="123"/>
    <s v="PO143046"/>
    <s v="GRN192579"/>
    <s v="340-1040-1"/>
    <s v="JUNCTION BOX SOURCE SIDE"/>
    <s v="Walsall WS6 7AL"/>
    <n v="77"/>
    <x v="2"/>
    <s v="Diesel"/>
    <n v="2.8489999999999999E-4"/>
  </r>
  <r>
    <d v="2023-07-01T00:00:00"/>
    <s v="S022978"/>
    <x v="123"/>
    <s v="PO143035"/>
    <s v="GRN192583"/>
    <s v="340-1041-1"/>
    <s v="JUNCTION BOX TUNNEL"/>
    <s v="Walsall WS6 7AL"/>
    <n v="77"/>
    <x v="2"/>
    <s v="Diesel"/>
    <n v="2.8489999999999999E-4"/>
  </r>
  <r>
    <d v="2023-11-01T00:00:00"/>
    <s v="S001571"/>
    <x v="10"/>
    <s v="PO148773"/>
    <s v="GRN202336"/>
    <n v="21201458"/>
    <s v="I/O CABLE M12 X 8 8 OPEN WIRES 20M CORDLESS RF-DPM"/>
    <s v="St Albans AL1 5BN"/>
    <n v="298"/>
    <x v="2"/>
    <s v="Diesel"/>
    <n v="1.1026E-3"/>
  </r>
  <r>
    <d v="2023-07-01T00:00:00"/>
    <s v="S022978"/>
    <x v="123"/>
    <s v="PO143036"/>
    <s v="GRN192585"/>
    <s v="340-1041-1"/>
    <s v="JUNCTION BOX TUNNEL"/>
    <s v="Walsall WS6 7AL"/>
    <n v="77"/>
    <x v="2"/>
    <s v="Diesel"/>
    <n v="2.8489999999999999E-4"/>
  </r>
  <r>
    <d v="2023-07-01T00:00:00"/>
    <s v="S022978"/>
    <x v="123"/>
    <s v="PO143035"/>
    <s v="GRN192586"/>
    <n v="1"/>
    <s v="freight inwards"/>
    <s v="Walsall WS6 7AL"/>
    <n v="77"/>
    <x v="2"/>
    <s v="Diesel"/>
    <n v="2.8489999999999999E-4"/>
  </r>
  <r>
    <d v="2023-07-01T00:00:00"/>
    <s v="S022978"/>
    <x v="123"/>
    <s v="PO143037"/>
    <s v="GRN192587"/>
    <s v="340-1041-1"/>
    <s v="JUNCTION BOX TUNNEL"/>
    <s v="Walsall WS6 7AL"/>
    <n v="77"/>
    <x v="2"/>
    <s v="Diesel"/>
    <n v="2.8489999999999999E-4"/>
  </r>
  <r>
    <d v="2023-07-01T00:00:00"/>
    <s v="S022978"/>
    <x v="123"/>
    <s v="PO143041"/>
    <s v="GRN192588"/>
    <s v="340-1041-1"/>
    <s v="JUNCTION BOX TUNNEL"/>
    <s v="Walsall WS6 7AL"/>
    <n v="77"/>
    <x v="2"/>
    <s v="Diesel"/>
    <n v="2.8489999999999999E-4"/>
  </r>
  <r>
    <d v="2023-07-01T00:00:00"/>
    <s v="S022978"/>
    <x v="123"/>
    <s v="PO143042"/>
    <s v="GRN192590"/>
    <s v="340-1041-1"/>
    <s v="JUNCTION BOX TUNNEL"/>
    <s v="Walsall WS6 7AL"/>
    <n v="77"/>
    <x v="2"/>
    <s v="Diesel"/>
    <n v="2.8489999999999999E-4"/>
  </r>
  <r>
    <d v="2023-11-01T00:00:00"/>
    <s v="S001571"/>
    <x v="10"/>
    <s v="PO150629"/>
    <s v="GRN202347"/>
    <n v="2145062"/>
    <s v="SUPPLY CABLE M12 x 5 4 OPEN WIRES 10M CORDLESS RF-"/>
    <s v="St Albans AL1 5BN"/>
    <n v="298"/>
    <x v="2"/>
    <s v="Diesel"/>
    <n v="1.1026E-3"/>
  </r>
  <r>
    <d v="2023-07-01T00:00:00"/>
    <s v="S022978"/>
    <x v="123"/>
    <s v="PO143043"/>
    <s v="GRN192591"/>
    <s v="340-1041-1"/>
    <s v="JUNCTION BOX TUNNEL"/>
    <s v="Walsall WS6 7AL"/>
    <n v="77"/>
    <x v="2"/>
    <s v="Diesel"/>
    <n v="2.8489999999999999E-4"/>
  </r>
  <r>
    <d v="2023-07-01T00:00:00"/>
    <s v="S022978"/>
    <x v="123"/>
    <s v="PO143044"/>
    <s v="GRN192592"/>
    <s v="340-1041-1"/>
    <s v="JUNCTION BOX TUNNEL"/>
    <s v="Walsall WS6 7AL"/>
    <n v="77"/>
    <x v="2"/>
    <s v="Diesel"/>
    <n v="2.8489999999999999E-4"/>
  </r>
  <r>
    <d v="2023-11-01T00:00:00"/>
    <s v="S001571"/>
    <x v="10"/>
    <s v="PO149821"/>
    <s v="GRN202350"/>
    <n v="101018191"/>
    <s v="UC30-214162 ULTRASONIC SENSOR"/>
    <s v="St Albans AL1 5BN"/>
    <n v="298"/>
    <x v="2"/>
    <s v="Diesel"/>
    <n v="1.1026E-3"/>
  </r>
  <r>
    <d v="2023-07-01T00:00:00"/>
    <s v="S022978"/>
    <x v="123"/>
    <s v="PO143047"/>
    <s v="GRN192593"/>
    <s v="340-1041-1"/>
    <s v="JUNCTION BOX TUNNEL"/>
    <s v="Walsall WS6 7AL"/>
    <n v="77"/>
    <x v="2"/>
    <s v="Diesel"/>
    <n v="2.8489999999999999E-4"/>
  </r>
  <r>
    <d v="2023-07-01T00:00:00"/>
    <s v="S022978"/>
    <x v="123"/>
    <s v="PO143048"/>
    <s v="GRN192594"/>
    <s v="340-1041-1"/>
    <s v="JUNCTION BOX TUNNEL"/>
    <s v="Walsall WS6 7AL"/>
    <n v="77"/>
    <x v="2"/>
    <s v="Diesel"/>
    <n v="2.8489999999999999E-4"/>
  </r>
  <r>
    <d v="2023-11-01T00:00:00"/>
    <s v="S001571"/>
    <x v="10"/>
    <s v="PO145822"/>
    <s v="GRN202357"/>
    <n v="2145062"/>
    <s v="SUPPLY CABLE M12 x 5 4 OPEN WIRES 10M CORDLESS RF-"/>
    <s v="St Albans AL1 5BN"/>
    <n v="298"/>
    <x v="2"/>
    <s v="Diesel"/>
    <n v="1.1026E-3"/>
  </r>
  <r>
    <d v="2023-11-01T00:00:00"/>
    <s v="S001571"/>
    <x v="10"/>
    <s v="PO148017"/>
    <s v="GRN202361"/>
    <n v="21202430"/>
    <s v="ETHERNET PATCH CABLE M12 4-PIN TO RJ-45 - 10M LONG"/>
    <s v="St Albans AL1 5BN"/>
    <n v="298"/>
    <x v="2"/>
    <s v="Diesel"/>
    <n v="1.1026E-3"/>
  </r>
  <r>
    <d v="2023-11-01T00:00:00"/>
    <s v="S001571"/>
    <x v="10"/>
    <s v="PO147389"/>
    <s v="GRN202367"/>
    <n v="101032049"/>
    <s v="2D LIDAR LASER SENSOR TIM781-2174101"/>
    <s v="St Albans AL1 5BN"/>
    <n v="298"/>
    <x v="2"/>
    <s v="Diesel"/>
    <n v="1.1026E-3"/>
  </r>
  <r>
    <d v="2023-11-01T00:00:00"/>
    <s v="S001121"/>
    <x v="5"/>
    <s v="PO150944"/>
    <s v="GRN202369"/>
    <n v="79203284"/>
    <s v="SPRING CLAMP RELAY SOCKET - DIN RAIL MOUNTING"/>
    <s v="Salford M5 4BE"/>
    <n v="103.6"/>
    <x v="2"/>
    <s v="Diesel"/>
    <n v="3.8331999999999998E-4"/>
  </r>
  <r>
    <d v="2023-07-01T00:00:00"/>
    <s v="S022978"/>
    <x v="123"/>
    <s v="PO143049"/>
    <s v="GRN192596"/>
    <s v="340-1041-1"/>
    <s v="JUNCTION BOX TUNNEL"/>
    <s v="Walsall WS6 7AL"/>
    <n v="77"/>
    <x v="2"/>
    <s v="Diesel"/>
    <n v="2.8489999999999999E-4"/>
  </r>
  <r>
    <d v="2023-11-01T00:00:00"/>
    <s v="S001571"/>
    <x v="10"/>
    <s v="PO149999"/>
    <s v="GRN202371"/>
    <n v="21201457"/>
    <s v="SUPPLY CABLE M12 X 5 4 OPEN WIRES 20M CORDLESS"/>
    <s v="St Albans AL1 5BN"/>
    <n v="298"/>
    <x v="2"/>
    <s v="Diesel"/>
    <n v="1.1026E-3"/>
  </r>
  <r>
    <d v="2023-11-01T00:00:00"/>
    <s v="S001121"/>
    <x v="5"/>
    <s v="PO150944"/>
    <s v="GRN202372"/>
    <n v="79203284"/>
    <s v="SPRING CLAMP RELAY SOCKET - DIN RAIL MOUNTING"/>
    <s v="Salford M5 4BE"/>
    <n v="103.6"/>
    <x v="2"/>
    <s v="Diesel"/>
    <n v="3.8331999999999998E-4"/>
  </r>
  <r>
    <d v="2023-07-01T00:00:00"/>
    <s v="S022978"/>
    <x v="123"/>
    <s v="PO144767"/>
    <s v="GRN192598"/>
    <s v="340-1041-1"/>
    <s v="JUNCTION BOX TUNNEL"/>
    <s v="Walsall WS6 7AL"/>
    <n v="77"/>
    <x v="2"/>
    <s v="Diesel"/>
    <n v="2.8489999999999999E-4"/>
  </r>
  <r>
    <d v="2023-07-01T00:00:00"/>
    <s v="S022978"/>
    <x v="123"/>
    <s v="PO144768"/>
    <s v="GRN192599"/>
    <s v="340-1041-1"/>
    <s v="JUNCTION BOX TUNNEL"/>
    <s v="Walsall WS6 7AL"/>
    <n v="77"/>
    <x v="2"/>
    <s v="Diesel"/>
    <n v="2.8489999999999999E-4"/>
  </r>
  <r>
    <d v="2023-07-01T00:00:00"/>
    <s v="S022978"/>
    <x v="123"/>
    <s v="PO144769"/>
    <s v="GRN192600"/>
    <s v="340-1041-1"/>
    <s v="JUNCTION BOX TUNNEL"/>
    <s v="Walsall WS6 7AL"/>
    <n v="77"/>
    <x v="2"/>
    <s v="Diesel"/>
    <n v="2.8489999999999999E-4"/>
  </r>
  <r>
    <d v="2023-07-01T00:00:00"/>
    <s v="S022978"/>
    <x v="123"/>
    <s v="PO144771"/>
    <s v="GRN192602"/>
    <s v="340-1041-1"/>
    <s v="JUNCTION BOX TUNNEL"/>
    <s v="Walsall WS6 7AL"/>
    <n v="77"/>
    <x v="2"/>
    <s v="Diesel"/>
    <n v="2.8489999999999999E-4"/>
  </r>
  <r>
    <d v="2023-11-01T00:00:00"/>
    <s v="S023849"/>
    <x v="6"/>
    <s v="PO151109"/>
    <s v="GRN202378"/>
    <n v="101045344"/>
    <s v="9/125 OS1 LC TO ST 2 FIBRE PATCH CABLE 10M"/>
    <s v="Warrington WA2 8TX"/>
    <n v="78.2"/>
    <x v="2"/>
    <s v="Diesel"/>
    <n v="2.8933999999999996E-4"/>
  </r>
  <r>
    <d v="2023-07-01T00:00:00"/>
    <s v="S022978"/>
    <x v="123"/>
    <s v="PO144772"/>
    <s v="GRN192605"/>
    <s v="340-1041-1"/>
    <s v="JUNCTION BOX TUNNEL"/>
    <s v="Walsall WS6 7AL"/>
    <n v="77"/>
    <x v="2"/>
    <s v="Diesel"/>
    <n v="2.8489999999999999E-4"/>
  </r>
  <r>
    <d v="2023-07-01T00:00:00"/>
    <s v="S022978"/>
    <x v="123"/>
    <s v="PO144773"/>
    <s v="GRN192607"/>
    <s v="340-1041-1"/>
    <s v="JUNCTION BOX TUNNEL"/>
    <s v="Walsall WS6 7AL"/>
    <n v="77"/>
    <x v="2"/>
    <s v="Diesel"/>
    <n v="2.8489999999999999E-4"/>
  </r>
  <r>
    <d v="2023-07-01T00:00:00"/>
    <s v="S022978"/>
    <x v="123"/>
    <s v="PO144774"/>
    <s v="GRN192609"/>
    <s v="340-1041-1"/>
    <s v="JUNCTION BOX TUNNEL"/>
    <s v="Walsall WS6 7AL"/>
    <n v="77"/>
    <x v="2"/>
    <s v="Diesel"/>
    <n v="2.8489999999999999E-4"/>
  </r>
  <r>
    <d v="2023-11-01T00:00:00"/>
    <s v="S001571"/>
    <x v="10"/>
    <s v="PO149502"/>
    <s v="GRN202386"/>
    <n v="42205717"/>
    <s v="LASER MEASUREMENT SENSOR LMS511-11100 LITE OUTDOOR"/>
    <s v="St Albans AL1 5BN"/>
    <n v="298"/>
    <x v="2"/>
    <s v="Diesel"/>
    <n v="1.1026E-3"/>
  </r>
  <r>
    <d v="2023-11-01T00:00:00"/>
    <s v="S001571"/>
    <x v="10"/>
    <s v="PO144238"/>
    <s v="GRN202388"/>
    <n v="21202430"/>
    <s v="ETHERNET PATCH CABLE M12 4-PIN TO RJ-45 - 10M LONG"/>
    <s v="St Albans AL1 5BN"/>
    <n v="298"/>
    <x v="2"/>
    <s v="Diesel"/>
    <n v="1.1026E-3"/>
  </r>
  <r>
    <d v="2023-07-01T00:00:00"/>
    <s v="S022978"/>
    <x v="123"/>
    <s v="PO143033"/>
    <s v="GRN192630"/>
    <s v="340-1042-1"/>
    <s v="JUNCTION BOX DETECTOR SIDE"/>
    <s v="Walsall WS6 7AL"/>
    <n v="77"/>
    <x v="2"/>
    <s v="Diesel"/>
    <n v="2.8489999999999999E-4"/>
  </r>
  <r>
    <d v="2023-07-01T00:00:00"/>
    <s v="S022978"/>
    <x v="123"/>
    <s v="PO143032"/>
    <s v="GRN192632"/>
    <s v="340-1042-1"/>
    <s v="JUNCTION BOX DETECTOR SIDE"/>
    <s v="Walsall WS6 7AL"/>
    <n v="77"/>
    <x v="2"/>
    <s v="Diesel"/>
    <n v="2.8489999999999999E-4"/>
  </r>
  <r>
    <d v="2023-07-01T00:00:00"/>
    <s v="S022978"/>
    <x v="123"/>
    <s v="PO143034"/>
    <s v="GRN192633"/>
    <s v="340-1042-1"/>
    <s v="JUNCTION BOX DETECTOR SIDE"/>
    <s v="Walsall WS6 7AL"/>
    <n v="77"/>
    <x v="2"/>
    <s v="Diesel"/>
    <n v="2.8489999999999999E-4"/>
  </r>
  <r>
    <d v="2023-12-01T00:00:00"/>
    <s v="S002239"/>
    <x v="17"/>
    <s v="PO143492"/>
    <s v="GRN204876"/>
    <n v="101022020"/>
    <s v="TCU - HV, 3.0 ton, -40 to +55 C"/>
    <s v="UT 84104"/>
    <n v="4725"/>
    <x v="4"/>
    <s v="Aviation"/>
    <n v="8.3086819200000015"/>
  </r>
  <r>
    <d v="2023-07-01T00:00:00"/>
    <s v="S022978"/>
    <x v="123"/>
    <s v="PO144769"/>
    <s v="GRN192634"/>
    <s v="340-1043-1"/>
    <s v="JUNCTION BOX GROUND LEVEL"/>
    <s v="Walsall WS6 7AL"/>
    <n v="77"/>
    <x v="2"/>
    <s v="Diesel"/>
    <n v="2.8489999999999999E-4"/>
  </r>
  <r>
    <d v="2023-07-01T00:00:00"/>
    <s v="S022978"/>
    <x v="123"/>
    <s v="PO144772"/>
    <s v="GRN192635"/>
    <s v="340-1043-1"/>
    <s v="JUNCTION BOX GROUND LEVEL"/>
    <s v="Walsall WS6 7AL"/>
    <n v="77"/>
    <x v="2"/>
    <s v="Diesel"/>
    <n v="2.8489999999999999E-4"/>
  </r>
  <r>
    <d v="2023-07-01T00:00:00"/>
    <s v="S022978"/>
    <x v="123"/>
    <s v="PO144774"/>
    <s v="GRN192636"/>
    <s v="340-1043-1"/>
    <s v="JUNCTION BOX GROUND LEVEL"/>
    <s v="Walsall WS6 7AL"/>
    <n v="77"/>
    <x v="2"/>
    <s v="Diesel"/>
    <n v="2.8489999999999999E-4"/>
  </r>
  <r>
    <d v="2023-07-01T00:00:00"/>
    <s v="S022978"/>
    <x v="123"/>
    <s v="PO144768"/>
    <s v="GRN192637"/>
    <s v="340-1043-1"/>
    <s v="JUNCTION BOX GROUND LEVEL"/>
    <s v="Walsall WS6 7AL"/>
    <n v="77"/>
    <x v="2"/>
    <s v="Diesel"/>
    <n v="2.8489999999999999E-4"/>
  </r>
  <r>
    <d v="2023-11-01T00:00:00"/>
    <s v="S000892"/>
    <x v="16"/>
    <s v="PO150913"/>
    <s v="GRN202405"/>
    <s v="11553-0024"/>
    <s v="CONN RCPT 8POS 2ROW MINI FIT JR"/>
    <s v="Stockport SK4 2JT"/>
    <n v="55"/>
    <x v="2"/>
    <s v="Diesel"/>
    <n v="2.0350000000000001E-4"/>
  </r>
  <r>
    <d v="2023-07-01T00:00:00"/>
    <s v="S022978"/>
    <x v="123"/>
    <s v="PO144771"/>
    <s v="GRN192638"/>
    <s v="340-1043-1"/>
    <s v="JUNCTION BOX GROUND LEVEL"/>
    <s v="Walsall WS6 7AL"/>
    <n v="77"/>
    <x v="2"/>
    <s v="Diesel"/>
    <n v="2.8489999999999999E-4"/>
  </r>
  <r>
    <d v="2023-07-01T00:00:00"/>
    <s v="S022978"/>
    <x v="123"/>
    <s v="PO144773"/>
    <s v="GRN192639"/>
    <s v="340-1043-1"/>
    <s v="JUNCTION BOX GROUND LEVEL"/>
    <s v="Walsall WS6 7AL"/>
    <n v="77"/>
    <x v="2"/>
    <s v="Diesel"/>
    <n v="2.8489999999999999E-4"/>
  </r>
  <r>
    <d v="2023-07-01T00:00:00"/>
    <s v="S022978"/>
    <x v="123"/>
    <s v="PO144770"/>
    <s v="GRN192640"/>
    <s v="340-1043-1"/>
    <s v="JUNCTION BOX GROUND LEVEL"/>
    <s v="Walsall WS6 7AL"/>
    <n v="77"/>
    <x v="2"/>
    <s v="Diesel"/>
    <n v="2.8489999999999999E-4"/>
  </r>
  <r>
    <d v="2023-07-01T00:00:00"/>
    <s v="S022978"/>
    <x v="123"/>
    <s v="PO144922"/>
    <s v="GRN192641"/>
    <s v="340-1043-1"/>
    <s v="JUNCTION BOX GROUND LEVEL"/>
    <s v="Walsall WS6 7AL"/>
    <n v="77"/>
    <x v="2"/>
    <s v="Diesel"/>
    <n v="2.8489999999999999E-4"/>
  </r>
  <r>
    <d v="2023-07-01T00:00:00"/>
    <s v="S022978"/>
    <x v="123"/>
    <s v="PO144928"/>
    <s v="GRN192642"/>
    <s v="340-1043-1"/>
    <s v="JUNCTION BOX GROUND LEVEL"/>
    <s v="Walsall WS6 7AL"/>
    <n v="77"/>
    <x v="2"/>
    <s v="Diesel"/>
    <n v="2.8489999999999999E-4"/>
  </r>
  <r>
    <d v="2023-11-01T00:00:00"/>
    <s v="S022670"/>
    <x v="26"/>
    <s v="PO149386"/>
    <s v="GRN202427"/>
    <s v="11700-7009"/>
    <s v="WASHER TWO-PART LOCKING  3/4IN ZINC"/>
    <s v="Congleton CW12 1HR"/>
    <n v="12.8"/>
    <x v="2"/>
    <s v="Diesel"/>
    <n v="4.7360000000000001E-5"/>
  </r>
  <r>
    <d v="2023-07-01T00:00:00"/>
    <s v="S022978"/>
    <x v="123"/>
    <s v="PO144929"/>
    <s v="GRN192643"/>
    <s v="340-1043-1"/>
    <s v="JUNCTION BOX GROUND LEVEL"/>
    <s v="Walsall WS6 7AL"/>
    <n v="77"/>
    <x v="2"/>
    <s v="Diesel"/>
    <n v="2.8489999999999999E-4"/>
  </r>
  <r>
    <d v="2023-07-01T00:00:00"/>
    <s v="S022978"/>
    <x v="123"/>
    <s v="PO144925"/>
    <s v="GRN192644"/>
    <s v="340-1043-1"/>
    <s v="JUNCTION BOX GROUND LEVEL"/>
    <s v="Walsall WS6 7AL"/>
    <n v="77"/>
    <x v="2"/>
    <s v="Diesel"/>
    <n v="2.8489999999999999E-4"/>
  </r>
  <r>
    <d v="2023-07-01T00:00:00"/>
    <s v="S022978"/>
    <x v="123"/>
    <s v="PO144920"/>
    <s v="GRN192646"/>
    <s v="340-1043-1"/>
    <s v="JUNCTION BOX GROUND LEVEL"/>
    <s v="Walsall WS6 7AL"/>
    <n v="77"/>
    <x v="2"/>
    <s v="Diesel"/>
    <n v="2.8489999999999999E-4"/>
  </r>
  <r>
    <d v="2023-07-01T00:00:00"/>
    <s v="S022978"/>
    <x v="123"/>
    <s v="PO144927"/>
    <s v="GRN192661"/>
    <s v="340-1043-1"/>
    <s v="JUNCTION BOX GROUND LEVEL"/>
    <s v="Walsall WS6 7AL"/>
    <n v="77"/>
    <x v="2"/>
    <s v="Diesel"/>
    <n v="2.8489999999999999E-4"/>
  </r>
  <r>
    <d v="2023-07-01T00:00:00"/>
    <s v="S022978"/>
    <x v="123"/>
    <s v="PO144918"/>
    <s v="GRN192662"/>
    <s v="340-1043-1"/>
    <s v="JUNCTION BOX GROUND LEVEL"/>
    <s v="Walsall WS6 7AL"/>
    <n v="77"/>
    <x v="2"/>
    <s v="Diesel"/>
    <n v="2.8489999999999999E-4"/>
  </r>
  <r>
    <d v="2023-07-01T00:00:00"/>
    <s v="S022978"/>
    <x v="123"/>
    <s v="PO144926"/>
    <s v="GRN192663"/>
    <s v="340-1043-1"/>
    <s v="JUNCTION BOX GROUND LEVEL"/>
    <s v="Walsall WS6 7AL"/>
    <n v="77"/>
    <x v="2"/>
    <s v="Diesel"/>
    <n v="2.8489999999999999E-4"/>
  </r>
  <r>
    <d v="2023-07-01T00:00:00"/>
    <s v="S022978"/>
    <x v="123"/>
    <s v="PO144924"/>
    <s v="GRN192664"/>
    <s v="340-1043-1"/>
    <s v="JUNCTION BOX GROUND LEVEL"/>
    <s v="Walsall WS6 7AL"/>
    <n v="77"/>
    <x v="2"/>
    <s v="Diesel"/>
    <n v="2.8489999999999999E-4"/>
  </r>
  <r>
    <d v="2023-07-01T00:00:00"/>
    <s v="S022978"/>
    <x v="123"/>
    <s v="PO144919"/>
    <s v="GRN192665"/>
    <s v="340-1043-1"/>
    <s v="JUNCTION BOX GROUND LEVEL"/>
    <s v="Walsall WS6 7AL"/>
    <n v="77"/>
    <x v="2"/>
    <s v="Diesel"/>
    <n v="2.8489999999999999E-4"/>
  </r>
  <r>
    <d v="2023-07-01T00:00:00"/>
    <s v="S022978"/>
    <x v="123"/>
    <s v="PO144921"/>
    <s v="GRN192666"/>
    <s v="340-1043-1"/>
    <s v="JUNCTION BOX GROUND LEVEL"/>
    <s v="Walsall WS6 7AL"/>
    <n v="77"/>
    <x v="2"/>
    <s v="Diesel"/>
    <n v="2.8489999999999999E-4"/>
  </r>
  <r>
    <d v="2023-11-01T00:00:00"/>
    <s v="S001121"/>
    <x v="5"/>
    <s v="PO150865"/>
    <s v="GRN202439"/>
    <s v="11700-8558"/>
    <s v="MOTOR SERVO 3000RPM"/>
    <s v="Salford M5 4BE"/>
    <n v="103.6"/>
    <x v="2"/>
    <s v="Diesel"/>
    <n v="3.8331999999999998E-4"/>
  </r>
  <r>
    <d v="2023-07-01T00:00:00"/>
    <s v="S022978"/>
    <x v="123"/>
    <s v="PO142763"/>
    <s v="GRN192710"/>
    <n v="101031490"/>
    <s v="ACCR LIGHTING JUNCTION BOX"/>
    <s v="Walsall WS6 7AL"/>
    <n v="77"/>
    <x v="2"/>
    <s v="Diesel"/>
    <n v="2.8489999999999999E-4"/>
  </r>
  <r>
    <d v="2023-11-01T00:00:00"/>
    <s v="S026889"/>
    <x v="35"/>
    <s v="PO145444"/>
    <s v="GRN202441"/>
    <s v="344-1391-1"/>
    <s v="HORIZONTAL SAWTOOTH SPINE"/>
    <s v="Stafford ST18 0PJ"/>
    <n v="50.6"/>
    <x v="2"/>
    <s v="Diesel"/>
    <n v="1.8722000000000001E-3"/>
  </r>
  <r>
    <d v="2023-07-01T00:00:00"/>
    <s v="S022978"/>
    <x v="123"/>
    <s v="PO143004"/>
    <s v="GRN192718"/>
    <s v="340-1083-1"/>
    <s v="CONDUIT VERTICAL DETECTOR ENCLOSURE – JUNCTION BOX"/>
    <s v="Walsall WS6 7AL"/>
    <n v="77"/>
    <x v="2"/>
    <s v="Diesel"/>
    <n v="2.8489999999999999E-4"/>
  </r>
  <r>
    <d v="2023-07-01T00:00:00"/>
    <s v="S022978"/>
    <x v="123"/>
    <s v="PO142965"/>
    <s v="GRN192719"/>
    <s v="340-1083-1"/>
    <s v="CONDUIT VERTICAL DETECTOR ENCLOSURE – JUNCTION BOX"/>
    <s v="Walsall WS6 7AL"/>
    <n v="77"/>
    <x v="2"/>
    <s v="Diesel"/>
    <n v="2.8489999999999999E-4"/>
  </r>
  <r>
    <d v="2023-07-01T00:00:00"/>
    <s v="S022978"/>
    <x v="123"/>
    <s v="PO143030"/>
    <s v="GRN192720"/>
    <s v="340-1083-1"/>
    <s v="CONDUIT VERTICAL DETECTOR ENCLOSURE – JUNCTION BOX"/>
    <s v="Walsall WS6 7AL"/>
    <n v="77"/>
    <x v="2"/>
    <s v="Diesel"/>
    <n v="2.8489999999999999E-4"/>
  </r>
  <r>
    <d v="2023-07-01T00:00:00"/>
    <s v="S022978"/>
    <x v="123"/>
    <s v="PO143031"/>
    <s v="GRN192721"/>
    <s v="340-1083-1"/>
    <s v="CONDUIT VERTICAL DETECTOR ENCLOSURE – JUNCTION BOX"/>
    <s v="Walsall WS6 7AL"/>
    <n v="77"/>
    <x v="2"/>
    <s v="Diesel"/>
    <n v="2.8489999999999999E-4"/>
  </r>
  <r>
    <d v="2023-07-01T00:00:00"/>
    <s v="S022978"/>
    <x v="123"/>
    <s v="PO143032"/>
    <s v="GRN192722"/>
    <s v="340-1083-1"/>
    <s v="CONDUIT VERTICAL DETECTOR ENCLOSURE – JUNCTION BOX"/>
    <s v="Walsall WS6 7AL"/>
    <n v="77"/>
    <x v="2"/>
    <s v="Diesel"/>
    <n v="2.8489999999999999E-4"/>
  </r>
  <r>
    <d v="2023-11-01T00:00:00"/>
    <s v="S001121"/>
    <x v="5"/>
    <s v="PO151150"/>
    <s v="GRN202448"/>
    <n v="101036196"/>
    <s v="MOTOR POWER WITH BRAKE CONTINUOUS FLEX 10AWG - 20M"/>
    <s v="Salford M5 4BE"/>
    <n v="103.6"/>
    <x v="2"/>
    <s v="Diesel"/>
    <n v="3.8331999999999998E-4"/>
  </r>
  <r>
    <d v="2023-07-01T00:00:00"/>
    <s v="S022978"/>
    <x v="123"/>
    <s v="PO143033"/>
    <s v="GRN192723"/>
    <s v="340-1083-1"/>
    <s v="CONDUIT VERTICAL DETECTOR ENCLOSURE – JUNCTION BOX"/>
    <s v="Walsall WS6 7AL"/>
    <n v="77"/>
    <x v="2"/>
    <s v="Diesel"/>
    <n v="2.8489999999999999E-4"/>
  </r>
  <r>
    <d v="2023-07-01T00:00:00"/>
    <s v="S022978"/>
    <x v="123"/>
    <s v="PO143034"/>
    <s v="GRN192724"/>
    <s v="340-1083-1"/>
    <s v="CONDUIT VERTICAL DETECTOR ENCLOSURE – JUNCTION BOX"/>
    <s v="Walsall WS6 7AL"/>
    <n v="77"/>
    <x v="2"/>
    <s v="Diesel"/>
    <n v="2.8489999999999999E-4"/>
  </r>
  <r>
    <d v="2023-07-01T00:00:00"/>
    <s v="S022978"/>
    <x v="123"/>
    <s v="PO143035"/>
    <s v="GRN192725"/>
    <s v="340-1083-1"/>
    <s v="CONDUIT VERTICAL DETECTOR ENCLOSURE – JUNCTION BOX"/>
    <s v="Walsall WS6 7AL"/>
    <n v="77"/>
    <x v="2"/>
    <s v="Diesel"/>
    <n v="2.8489999999999999E-4"/>
  </r>
  <r>
    <d v="2023-07-01T00:00:00"/>
    <s v="S022978"/>
    <x v="123"/>
    <s v="PO143036"/>
    <s v="GRN192726"/>
    <s v="340-1083-1"/>
    <s v="CONDUIT VERTICAL DETECTOR ENCLOSURE – JUNCTION BOX"/>
    <s v="Walsall WS6 7AL"/>
    <n v="77"/>
    <x v="2"/>
    <s v="Diesel"/>
    <n v="2.8489999999999999E-4"/>
  </r>
  <r>
    <d v="2023-07-01T00:00:00"/>
    <s v="S022978"/>
    <x v="123"/>
    <s v="PO143037"/>
    <s v="GRN192727"/>
    <s v="340-1083-1"/>
    <s v="CONDUIT VERTICAL DETECTOR ENCLOSURE – JUNCTION BOX"/>
    <s v="Walsall WS6 7AL"/>
    <n v="77"/>
    <x v="2"/>
    <s v="Diesel"/>
    <n v="2.8489999999999999E-4"/>
  </r>
  <r>
    <d v="2023-07-01T00:00:00"/>
    <s v="S022978"/>
    <x v="123"/>
    <s v="PO143038"/>
    <s v="GRN192728"/>
    <s v="340-1083-1"/>
    <s v="CONDUIT VERTICAL DETECTOR ENCLOSURE – JUNCTION BOX"/>
    <s v="Walsall WS6 7AL"/>
    <n v="77"/>
    <x v="2"/>
    <s v="Diesel"/>
    <n v="2.8489999999999999E-4"/>
  </r>
  <r>
    <d v="2023-07-01T00:00:00"/>
    <s v="S022978"/>
    <x v="123"/>
    <s v="PO143039"/>
    <s v="GRN192729"/>
    <s v="340-1083-1"/>
    <s v="CONDUIT VERTICAL DETECTOR ENCLOSURE – JUNCTION BOX"/>
    <s v="Walsall WS6 7AL"/>
    <n v="77"/>
    <x v="2"/>
    <s v="Diesel"/>
    <n v="2.8489999999999999E-4"/>
  </r>
  <r>
    <d v="2023-07-01T00:00:00"/>
    <s v="S022978"/>
    <x v="123"/>
    <s v="PO143040"/>
    <s v="GRN192730"/>
    <s v="340-1083-1"/>
    <s v="CONDUIT VERTICAL DETECTOR ENCLOSURE – JUNCTION BOX"/>
    <s v="Walsall WS6 7AL"/>
    <n v="77"/>
    <x v="2"/>
    <s v="Diesel"/>
    <n v="2.8489999999999999E-4"/>
  </r>
  <r>
    <d v="2023-07-01T00:00:00"/>
    <s v="S022978"/>
    <x v="123"/>
    <s v="PO143041"/>
    <s v="GRN192731"/>
    <s v="340-1083-1"/>
    <s v="CONDUIT VERTICAL DETECTOR ENCLOSURE – JUNCTION BOX"/>
    <s v="Walsall WS6 7AL"/>
    <n v="77"/>
    <x v="2"/>
    <s v="Diesel"/>
    <n v="2.8489999999999999E-4"/>
  </r>
  <r>
    <d v="2023-07-01T00:00:00"/>
    <s v="S022978"/>
    <x v="123"/>
    <s v="PO143042"/>
    <s v="GRN192732"/>
    <s v="340-1083-1"/>
    <s v="CONDUIT VERTICAL DETECTOR ENCLOSURE – JUNCTION BOX"/>
    <s v="Walsall WS6 7AL"/>
    <n v="77"/>
    <x v="2"/>
    <s v="Diesel"/>
    <n v="2.8489999999999999E-4"/>
  </r>
  <r>
    <d v="2023-07-01T00:00:00"/>
    <s v="S022978"/>
    <x v="123"/>
    <s v="PO143043"/>
    <s v="GRN192733"/>
    <s v="340-1083-1"/>
    <s v="CONDUIT VERTICAL DETECTOR ENCLOSURE – JUNCTION BOX"/>
    <s v="Walsall WS6 7AL"/>
    <n v="77"/>
    <x v="2"/>
    <s v="Diesel"/>
    <n v="2.8489999999999999E-4"/>
  </r>
  <r>
    <d v="2023-07-01T00:00:00"/>
    <s v="S022978"/>
    <x v="123"/>
    <s v="PO143046"/>
    <s v="GRN192734"/>
    <s v="340-1083-1"/>
    <s v="CONDUIT VERTICAL DETECTOR ENCLOSURE – JUNCTION BOX"/>
    <s v="Walsall WS6 7AL"/>
    <n v="77"/>
    <x v="2"/>
    <s v="Diesel"/>
    <n v="2.8489999999999999E-4"/>
  </r>
  <r>
    <d v="2023-07-01T00:00:00"/>
    <s v="S022978"/>
    <x v="123"/>
    <s v="PO143047"/>
    <s v="GRN192735"/>
    <s v="340-1083-1"/>
    <s v="CONDUIT VERTICAL DETECTOR ENCLOSURE – JUNCTION BOX"/>
    <s v="Walsall WS6 7AL"/>
    <n v="77"/>
    <x v="2"/>
    <s v="Diesel"/>
    <n v="2.8489999999999999E-4"/>
  </r>
  <r>
    <d v="2023-07-01T00:00:00"/>
    <s v="S022978"/>
    <x v="123"/>
    <s v="PO143048"/>
    <s v="GRN192736"/>
    <s v="340-1083-1"/>
    <s v="CONDUIT VERTICAL DETECTOR ENCLOSURE – JUNCTION BOX"/>
    <s v="Walsall WS6 7AL"/>
    <n v="77"/>
    <x v="2"/>
    <s v="Diesel"/>
    <n v="2.8489999999999999E-4"/>
  </r>
  <r>
    <d v="2023-07-01T00:00:00"/>
    <s v="S022978"/>
    <x v="123"/>
    <s v="PO143044"/>
    <s v="GRN192737"/>
    <s v="340-1083-1"/>
    <s v="CONDUIT VERTICAL DETECTOR ENCLOSURE – JUNCTION BOX"/>
    <s v="Walsall WS6 7AL"/>
    <n v="77"/>
    <x v="2"/>
    <s v="Diesel"/>
    <n v="2.8489999999999999E-4"/>
  </r>
  <r>
    <d v="2023-11-01T00:00:00"/>
    <s v="S001121"/>
    <x v="5"/>
    <s v="PO150980"/>
    <s v="GRN202482"/>
    <n v="7945013"/>
    <s v="GP ICE CUBE RELAY 24VDC 4PDT WITH LED"/>
    <s v="Salford M5 4BE"/>
    <n v="103.6"/>
    <x v="2"/>
    <s v="Diesel"/>
    <n v="3.8331999999999998E-4"/>
  </r>
  <r>
    <d v="2023-07-01T00:00:00"/>
    <s v="S022978"/>
    <x v="123"/>
    <s v="PO143004"/>
    <s v="GRN192738"/>
    <s v="340-1042-1"/>
    <s v="JUNCTION BOX DETECTOR SIDE"/>
    <s v="Walsall WS6 7AL"/>
    <n v="77"/>
    <x v="2"/>
    <s v="Diesel"/>
    <n v="2.8489999999999999E-4"/>
  </r>
  <r>
    <d v="2023-07-01T00:00:00"/>
    <s v="S022978"/>
    <x v="123"/>
    <s v="PO143036"/>
    <s v="GRN192739"/>
    <s v="340-1042-1"/>
    <s v="JUNCTION BOX DETECTOR SIDE"/>
    <s v="Walsall WS6 7AL"/>
    <n v="77"/>
    <x v="2"/>
    <s v="Diesel"/>
    <n v="2.8489999999999999E-4"/>
  </r>
  <r>
    <d v="2023-07-01T00:00:00"/>
    <s v="S022978"/>
    <x v="123"/>
    <s v="PO143035"/>
    <s v="GRN192740"/>
    <s v="340-1042-1"/>
    <s v="JUNCTION BOX DETECTOR SIDE"/>
    <s v="Walsall WS6 7AL"/>
    <n v="77"/>
    <x v="2"/>
    <s v="Diesel"/>
    <n v="2.8489999999999999E-4"/>
  </r>
  <r>
    <d v="2023-07-01T00:00:00"/>
    <s v="S022978"/>
    <x v="123"/>
    <s v="PO143044"/>
    <s v="GRN192741"/>
    <s v="340-1125-1"/>
    <s v="ENCLOSURE SYSTEM ENTRY/EXIT"/>
    <s v="Walsall WS6 7AL"/>
    <n v="77"/>
    <x v="2"/>
    <s v="Diesel"/>
    <n v="2.8489999999999999E-4"/>
  </r>
  <r>
    <d v="2023-07-01T00:00:00"/>
    <s v="S022978"/>
    <x v="123"/>
    <s v="PO143043"/>
    <s v="GRN192742"/>
    <s v="340-1125-1"/>
    <s v="ENCLOSURE SYSTEM ENTRY/EXIT"/>
    <s v="Walsall WS6 7AL"/>
    <n v="77"/>
    <x v="2"/>
    <s v="Diesel"/>
    <n v="2.8489999999999999E-4"/>
  </r>
  <r>
    <d v="2023-07-01T00:00:00"/>
    <s v="S022978"/>
    <x v="123"/>
    <s v="PO143038"/>
    <s v="GRN192743"/>
    <s v="340-1042-1"/>
    <s v="JUNCTION BOX DETECTOR SIDE"/>
    <s v="Walsall WS6 7AL"/>
    <n v="77"/>
    <x v="2"/>
    <s v="Diesel"/>
    <n v="2.8489999999999999E-4"/>
  </r>
  <r>
    <d v="2023-11-01T00:00:00"/>
    <s v="S001121"/>
    <x v="5"/>
    <s v="PO150944"/>
    <s v="GRN202500"/>
    <s v="11700-8595"/>
    <s v="SEAL KIT MOTOR SHAFT"/>
    <s v="Salford M5 4BE"/>
    <n v="103.6"/>
    <x v="2"/>
    <s v="Diesel"/>
    <n v="3.8331999999999998E-4"/>
  </r>
  <r>
    <d v="2023-07-01T00:00:00"/>
    <s v="S022978"/>
    <x v="123"/>
    <s v="PO143039"/>
    <s v="GRN192744"/>
    <s v="340-1042-1"/>
    <s v="JUNCTION BOX DETECTOR SIDE"/>
    <s v="Walsall WS6 7AL"/>
    <n v="77"/>
    <x v="2"/>
    <s v="Diesel"/>
    <n v="2.8489999999999999E-4"/>
  </r>
  <r>
    <d v="2023-07-01T00:00:00"/>
    <s v="S022978"/>
    <x v="123"/>
    <s v="PO143037"/>
    <s v="GRN192745"/>
    <s v="340-1042-1"/>
    <s v="JUNCTION BOX DETECTOR SIDE"/>
    <s v="Walsall WS6 7AL"/>
    <n v="77"/>
    <x v="2"/>
    <s v="Diesel"/>
    <n v="2.8489999999999999E-4"/>
  </r>
  <r>
    <d v="2023-07-01T00:00:00"/>
    <s v="S022978"/>
    <x v="123"/>
    <s v="PO143036"/>
    <s v="GRN192746"/>
    <s v="340-1125-1"/>
    <s v="ENCLOSURE SYSTEM ENTRY/EXIT"/>
    <s v="Walsall WS6 7AL"/>
    <n v="77"/>
    <x v="2"/>
    <s v="Diesel"/>
    <n v="2.8489999999999999E-4"/>
  </r>
  <r>
    <d v="2023-11-01T00:00:00"/>
    <s v="S023284"/>
    <x v="19"/>
    <s v="PO144392"/>
    <s v="GRN202512"/>
    <n v="101032710"/>
    <s v="SUSPENSION LOCK JUNCTION BOX"/>
    <s v="Leicester LE19 2DT"/>
    <n v="144"/>
    <x v="1"/>
    <s v="Diesel"/>
    <n v="5.3280000000000001E-2"/>
  </r>
  <r>
    <d v="2023-07-01T00:00:00"/>
    <s v="S022978"/>
    <x v="123"/>
    <s v="PO143037"/>
    <s v="GRN192747"/>
    <s v="340-1125-1"/>
    <s v="ENCLOSURE SYSTEM ENTRY/EXIT"/>
    <s v="Walsall WS6 7AL"/>
    <n v="77"/>
    <x v="2"/>
    <s v="Diesel"/>
    <n v="2.8489999999999999E-4"/>
  </r>
  <r>
    <d v="2023-07-01T00:00:00"/>
    <s v="S022978"/>
    <x v="123"/>
    <s v="PO143042"/>
    <s v="GRN192748"/>
    <s v="340-1125-1"/>
    <s v="ENCLOSURE SYSTEM ENTRY/EXIT"/>
    <s v="Walsall WS6 7AL"/>
    <n v="77"/>
    <x v="2"/>
    <s v="Diesel"/>
    <n v="2.8489999999999999E-4"/>
  </r>
  <r>
    <d v="2023-07-01T00:00:00"/>
    <s v="S022978"/>
    <x v="123"/>
    <s v="PO143038"/>
    <s v="GRN192749"/>
    <s v="340-1125-1"/>
    <s v="ENCLOSURE SYSTEM ENTRY/EXIT"/>
    <s v="Walsall WS6 7AL"/>
    <n v="77"/>
    <x v="2"/>
    <s v="Diesel"/>
    <n v="2.8489999999999999E-4"/>
  </r>
  <r>
    <d v="2023-07-01T00:00:00"/>
    <s v="S022978"/>
    <x v="123"/>
    <s v="PO143047"/>
    <s v="GRN192750"/>
    <s v="340-1125-1"/>
    <s v="ENCLOSURE SYSTEM ENTRY/EXIT"/>
    <s v="Walsall WS6 7AL"/>
    <n v="77"/>
    <x v="2"/>
    <s v="Diesel"/>
    <n v="2.8489999999999999E-4"/>
  </r>
  <r>
    <d v="2023-07-01T00:00:00"/>
    <s v="S022978"/>
    <x v="123"/>
    <s v="PO143048"/>
    <s v="GRN192752"/>
    <s v="340-1125-1"/>
    <s v="ENCLOSURE SYSTEM ENTRY/EXIT"/>
    <s v="Walsall WS6 7AL"/>
    <n v="77"/>
    <x v="2"/>
    <s v="Diesel"/>
    <n v="2.8489999999999999E-4"/>
  </r>
  <r>
    <d v="2023-11-01T00:00:00"/>
    <s v="S001121"/>
    <x v="5"/>
    <s v="PO150759"/>
    <s v="GRN202522"/>
    <n v="13204807"/>
    <s v="RSLINX CLASSIC SINGLE NODE"/>
    <s v="Salford M5 4BE"/>
    <n v="103.6"/>
    <x v="2"/>
    <s v="Diesel"/>
    <n v="3.8331999999999998E-4"/>
  </r>
  <r>
    <d v="2023-07-01T00:00:00"/>
    <s v="S022978"/>
    <x v="123"/>
    <s v="PO143038"/>
    <s v="GRN192753"/>
    <s v="340-1041-1"/>
    <s v="JUNCTION BOX TUNNEL"/>
    <s v="Walsall WS6 7AL"/>
    <n v="77"/>
    <x v="2"/>
    <s v="Diesel"/>
    <n v="2.8489999999999999E-4"/>
  </r>
  <r>
    <d v="2023-07-01T00:00:00"/>
    <s v="S022978"/>
    <x v="123"/>
    <s v="PO144770"/>
    <s v="GRN192754"/>
    <s v="340-1041-1"/>
    <s v="JUNCTION BOX TUNNEL"/>
    <s v="Walsall WS6 7AL"/>
    <n v="77"/>
    <x v="2"/>
    <s v="Diesel"/>
    <n v="2.8489999999999999E-4"/>
  </r>
  <r>
    <d v="2023-07-01T00:00:00"/>
    <s v="S022978"/>
    <x v="123"/>
    <s v="PO144918"/>
    <s v="GRN192755"/>
    <s v="340-1041-1"/>
    <s v="JUNCTION BOX TUNNEL"/>
    <s v="Walsall WS6 7AL"/>
    <n v="77"/>
    <x v="2"/>
    <s v="Diesel"/>
    <n v="2.8489999999999999E-4"/>
  </r>
  <r>
    <d v="2023-07-01T00:00:00"/>
    <s v="S022978"/>
    <x v="123"/>
    <s v="PO143031"/>
    <s v="GRN192779"/>
    <s v="340-1011-1"/>
    <s v="SITE CONFIGURABLE ENCLOSURE WITH AC"/>
    <s v="Walsall WS6 7AL"/>
    <n v="77"/>
    <x v="2"/>
    <s v="Diesel"/>
    <n v="2.8489999999999999E-4"/>
  </r>
  <r>
    <d v="2023-07-01T00:00:00"/>
    <s v="S022978"/>
    <x v="123"/>
    <s v="PO143035"/>
    <s v="GRN192780"/>
    <s v="340-1011-1"/>
    <s v="SITE CONFIGURABLE ENCLOSURE WITH AC"/>
    <s v="Walsall WS6 7AL"/>
    <n v="77"/>
    <x v="2"/>
    <s v="Diesel"/>
    <n v="2.8489999999999999E-4"/>
  </r>
  <r>
    <d v="2023-07-01T00:00:00"/>
    <s v="S022978"/>
    <x v="123"/>
    <s v="PO143032"/>
    <s v="GRN192781"/>
    <s v="340-1011-1"/>
    <s v="SITE CONFIGURABLE ENCLOSURE WITH AC"/>
    <s v="Walsall WS6 7AL"/>
    <n v="77"/>
    <x v="2"/>
    <s v="Diesel"/>
    <n v="2.8489999999999999E-4"/>
  </r>
  <r>
    <d v="2023-07-01T00:00:00"/>
    <s v="S022978"/>
    <x v="123"/>
    <s v="PO143036"/>
    <s v="GRN192783"/>
    <s v="340-1011-1"/>
    <s v="SITE CONFIGURABLE ENCLOSURE WITH AC"/>
    <s v="Walsall WS6 7AL"/>
    <n v="77"/>
    <x v="2"/>
    <s v="Diesel"/>
    <n v="2.8489999999999999E-4"/>
  </r>
  <r>
    <d v="2023-07-01T00:00:00"/>
    <s v="S022978"/>
    <x v="123"/>
    <s v="PO143034"/>
    <s v="GRN192784"/>
    <s v="340-1011-1"/>
    <s v="SITE CONFIGURABLE ENCLOSURE WITH AC"/>
    <s v="Walsall WS6 7AL"/>
    <n v="77"/>
    <x v="2"/>
    <s v="Diesel"/>
    <n v="2.8489999999999999E-4"/>
  </r>
  <r>
    <d v="2023-07-01T00:00:00"/>
    <s v="S022978"/>
    <x v="123"/>
    <s v="PO143004"/>
    <s v="GRN192804"/>
    <s v="340-1011-1"/>
    <s v="SITE CONFIGURABLE ENCLOSURE WITH AC"/>
    <s v="Walsall WS6 7AL"/>
    <n v="77"/>
    <x v="2"/>
    <s v="Diesel"/>
    <n v="2.8489999999999999E-4"/>
  </r>
  <r>
    <d v="2023-08-01T00:00:00"/>
    <s v="S022978"/>
    <x v="123"/>
    <s v="PO143046"/>
    <s v="GRN193211"/>
    <s v="340-1011-1"/>
    <s v="SITE CONFIGURABLE ENCLOSURE WITH AC"/>
    <s v="Walsall WS6 7AL"/>
    <n v="77"/>
    <x v="2"/>
    <s v="Diesel"/>
    <n v="2.8489999999999999E-4"/>
  </r>
  <r>
    <d v="2023-08-01T00:00:00"/>
    <s v="S022978"/>
    <x v="123"/>
    <s v="PO143039"/>
    <s v="GRN193212"/>
    <s v="340-1011-1"/>
    <s v="SITE CONFIGURABLE ENCLOSURE WITH AC"/>
    <s v="Walsall WS6 7AL"/>
    <n v="77"/>
    <x v="2"/>
    <s v="Diesel"/>
    <n v="2.8489999999999999E-4"/>
  </r>
  <r>
    <d v="2023-08-01T00:00:00"/>
    <s v="S022978"/>
    <x v="123"/>
    <s v="PO144769"/>
    <s v="GRN193225"/>
    <s v="340-1125-1"/>
    <s v="ENCLOSURE SYSTEM ENTRY/EXIT"/>
    <s v="Walsall WS6 7AL"/>
    <n v="77"/>
    <x v="2"/>
    <s v="Diesel"/>
    <n v="2.8489999999999999E-4"/>
  </r>
  <r>
    <d v="2023-08-01T00:00:00"/>
    <s v="S022978"/>
    <x v="123"/>
    <s v="PO143049"/>
    <s v="GRN193226"/>
    <s v="340-1125-1"/>
    <s v="ENCLOSURE SYSTEM ENTRY/EXIT"/>
    <s v="Walsall WS6 7AL"/>
    <n v="77"/>
    <x v="2"/>
    <s v="Diesel"/>
    <n v="2.8489999999999999E-4"/>
  </r>
  <r>
    <d v="2023-08-01T00:00:00"/>
    <s v="S022978"/>
    <x v="123"/>
    <s v="PO143041"/>
    <s v="GRN193227"/>
    <s v="340-1042-1"/>
    <s v="JUNCTION BOX DETECTOR SIDE"/>
    <s v="Walsall WS6 7AL"/>
    <n v="77"/>
    <x v="2"/>
    <s v="Diesel"/>
    <n v="2.8489999999999999E-4"/>
  </r>
  <r>
    <d v="2023-08-01T00:00:00"/>
    <s v="S022978"/>
    <x v="123"/>
    <s v="PO143040"/>
    <s v="GRN193228"/>
    <s v="340-1042-1"/>
    <s v="JUNCTION BOX DETECTOR SIDE"/>
    <s v="Walsall WS6 7AL"/>
    <n v="77"/>
    <x v="2"/>
    <s v="Diesel"/>
    <n v="2.8489999999999999E-4"/>
  </r>
  <r>
    <d v="2023-08-01T00:00:00"/>
    <s v="S022978"/>
    <x v="123"/>
    <s v="PO143046"/>
    <s v="GRN193229"/>
    <s v="340-1042-1"/>
    <s v="JUNCTION BOX DETECTOR SIDE"/>
    <s v="Walsall WS6 7AL"/>
    <n v="77"/>
    <x v="2"/>
    <s v="Diesel"/>
    <n v="2.8489999999999999E-4"/>
  </r>
  <r>
    <d v="2023-08-01T00:00:00"/>
    <s v="S022978"/>
    <x v="123"/>
    <s v="PO144768"/>
    <s v="GRN193230"/>
    <s v="340-1125-1"/>
    <s v="ENCLOSURE SYSTEM ENTRY/EXIT"/>
    <s v="Walsall WS6 7AL"/>
    <n v="77"/>
    <x v="2"/>
    <s v="Diesel"/>
    <n v="2.8489999999999999E-4"/>
  </r>
  <r>
    <d v="2023-08-01T00:00:00"/>
    <s v="S022978"/>
    <x v="123"/>
    <s v="PO144767"/>
    <s v="GRN193231"/>
    <s v="340-1125-1"/>
    <s v="ENCLOSURE SYSTEM ENTRY/EXIT"/>
    <s v="Walsall WS6 7AL"/>
    <n v="77"/>
    <x v="2"/>
    <s v="Diesel"/>
    <n v="2.8489999999999999E-4"/>
  </r>
  <r>
    <d v="2023-08-01T00:00:00"/>
    <s v="S022978"/>
    <x v="123"/>
    <s v="PO144922"/>
    <s v="GRN193232"/>
    <s v="340-1041-1"/>
    <s v="JUNCTION BOX TUNNEL"/>
    <s v="Walsall WS6 7AL"/>
    <n v="77"/>
    <x v="2"/>
    <s v="Diesel"/>
    <n v="2.8489999999999999E-4"/>
  </r>
  <r>
    <d v="2023-08-01T00:00:00"/>
    <s v="S022978"/>
    <x v="123"/>
    <s v="PO144928"/>
    <s v="GRN193233"/>
    <s v="340-1041-1"/>
    <s v="JUNCTION BOX TUNNEL"/>
    <s v="Walsall WS6 7AL"/>
    <n v="77"/>
    <x v="2"/>
    <s v="Diesel"/>
    <n v="2.8489999999999999E-4"/>
  </r>
  <r>
    <d v="2023-08-01T00:00:00"/>
    <s v="S022978"/>
    <x v="123"/>
    <s v="PO143036"/>
    <s v="GRN193234"/>
    <s v="340-1040-1"/>
    <s v="JUNCTION BOX SOURCE SIDE"/>
    <s v="Walsall WS6 7AL"/>
    <n v="77"/>
    <x v="2"/>
    <s v="Diesel"/>
    <n v="2.8489999999999999E-4"/>
  </r>
  <r>
    <d v="2023-08-01T00:00:00"/>
    <s v="S022978"/>
    <x v="123"/>
    <s v="PO143042"/>
    <s v="GRN193235"/>
    <s v="340-1040-1"/>
    <s v="JUNCTION BOX SOURCE SIDE"/>
    <s v="Walsall WS6 7AL"/>
    <n v="77"/>
    <x v="2"/>
    <s v="Diesel"/>
    <n v="2.8489999999999999E-4"/>
  </r>
  <r>
    <d v="2023-08-01T00:00:00"/>
    <s v="S022978"/>
    <x v="123"/>
    <s v="PO143047"/>
    <s v="GRN193236"/>
    <s v="340-1040-1"/>
    <s v="JUNCTION BOX SOURCE SIDE"/>
    <s v="Walsall WS6 7AL"/>
    <n v="77"/>
    <x v="2"/>
    <s v="Diesel"/>
    <n v="2.8489999999999999E-4"/>
  </r>
  <r>
    <d v="2023-08-01T00:00:00"/>
    <s v="S022978"/>
    <x v="123"/>
    <s v="PO143048"/>
    <s v="GRN193237"/>
    <s v="340-1042-1"/>
    <s v="JUNCTION BOX DETECTOR SIDE"/>
    <s v="Walsall WS6 7AL"/>
    <n v="77"/>
    <x v="2"/>
    <s v="Diesel"/>
    <n v="2.8489999999999999E-4"/>
  </r>
  <r>
    <d v="2023-08-01T00:00:00"/>
    <s v="S022978"/>
    <x v="123"/>
    <s v="PO143049"/>
    <s v="GRN193238"/>
    <s v="340-1042-1"/>
    <s v="JUNCTION BOX DETECTOR SIDE"/>
    <s v="Walsall WS6 7AL"/>
    <n v="77"/>
    <x v="2"/>
    <s v="Diesel"/>
    <n v="2.8489999999999999E-4"/>
  </r>
  <r>
    <d v="2023-08-01T00:00:00"/>
    <s v="S022978"/>
    <x v="123"/>
    <s v="PO143047"/>
    <s v="GRN193239"/>
    <s v="340-1042-1"/>
    <s v="JUNCTION BOX DETECTOR SIDE"/>
    <s v="Walsall WS6 7AL"/>
    <n v="77"/>
    <x v="2"/>
    <s v="Diesel"/>
    <n v="2.8489999999999999E-4"/>
  </r>
  <r>
    <d v="2023-08-01T00:00:00"/>
    <s v="S022978"/>
    <x v="123"/>
    <s v="PO143049"/>
    <s v="GRN193240"/>
    <s v="340-1040-1"/>
    <s v="JUNCTION BOX SOURCE SIDE"/>
    <s v="Walsall WS6 7AL"/>
    <n v="77"/>
    <x v="2"/>
    <s v="Diesel"/>
    <n v="2.8489999999999999E-4"/>
  </r>
  <r>
    <d v="2023-08-01T00:00:00"/>
    <s v="S022978"/>
    <x v="123"/>
    <s v="PO143037"/>
    <s v="GRN193241"/>
    <s v="340-1040-1"/>
    <s v="JUNCTION BOX SOURCE SIDE"/>
    <s v="Walsall WS6 7AL"/>
    <n v="77"/>
    <x v="2"/>
    <s v="Diesel"/>
    <n v="2.8489999999999999E-4"/>
  </r>
  <r>
    <d v="2023-08-01T00:00:00"/>
    <s v="S022978"/>
    <x v="123"/>
    <s v="PO143048"/>
    <s v="GRN193242"/>
    <s v="340-1040-1"/>
    <s v="JUNCTION BOX SOURCE SIDE"/>
    <s v="Walsall WS6 7AL"/>
    <n v="77"/>
    <x v="2"/>
    <s v="Diesel"/>
    <n v="2.8489999999999999E-4"/>
  </r>
  <r>
    <d v="2023-08-01T00:00:00"/>
    <s v="S022978"/>
    <x v="123"/>
    <s v="PO143042"/>
    <s v="GRN193243"/>
    <s v="340-1042-1"/>
    <s v="JUNCTION BOX DETECTOR SIDE"/>
    <s v="Walsall WS6 7AL"/>
    <n v="77"/>
    <x v="2"/>
    <s v="Diesel"/>
    <n v="2.8489999999999999E-4"/>
  </r>
  <r>
    <d v="2023-11-01T00:00:00"/>
    <s v="S001571"/>
    <x v="10"/>
    <s v="PO150412"/>
    <s v="GRN202557"/>
    <n v="42205718"/>
    <s v="WEATHER HOOD (180) VERTICAL MOUNTING"/>
    <s v="St Albans AL1 5BN"/>
    <n v="298"/>
    <x v="2"/>
    <s v="Diesel"/>
    <n v="1.1026E-3"/>
  </r>
  <r>
    <d v="2023-08-01T00:00:00"/>
    <s v="S022978"/>
    <x v="123"/>
    <s v="PO143044"/>
    <s v="GRN193244"/>
    <s v="340-1042-1"/>
    <s v="JUNCTION BOX DETECTOR SIDE"/>
    <s v="Walsall WS6 7AL"/>
    <n v="77"/>
    <x v="2"/>
    <s v="Diesel"/>
    <n v="2.8489999999999999E-4"/>
  </r>
  <r>
    <d v="2023-08-01T00:00:00"/>
    <s v="S022978"/>
    <x v="123"/>
    <s v="PO143043"/>
    <s v="GRN193245"/>
    <s v="340-1042-1"/>
    <s v="JUNCTION BOX DETECTOR SIDE"/>
    <s v="Walsall WS6 7AL"/>
    <n v="77"/>
    <x v="2"/>
    <s v="Diesel"/>
    <n v="2.8489999999999999E-4"/>
  </r>
  <r>
    <d v="2023-08-01T00:00:00"/>
    <s v="S022978"/>
    <x v="123"/>
    <s v="PO144920"/>
    <s v="GRN193246"/>
    <s v="340-1041-1"/>
    <s v="JUNCTION BOX TUNNEL"/>
    <s v="Walsall WS6 7AL"/>
    <n v="77"/>
    <x v="2"/>
    <s v="Diesel"/>
    <n v="2.8489999999999999E-4"/>
  </r>
  <r>
    <d v="2023-08-01T00:00:00"/>
    <s v="S022978"/>
    <x v="123"/>
    <s v="PO144925"/>
    <s v="GRN193247"/>
    <s v="340-1041-1"/>
    <s v="JUNCTION BOX TUNNEL"/>
    <s v="Walsall WS6 7AL"/>
    <n v="77"/>
    <x v="2"/>
    <s v="Diesel"/>
    <n v="2.8489999999999999E-4"/>
  </r>
  <r>
    <d v="2023-08-01T00:00:00"/>
    <s v="S022978"/>
    <x v="123"/>
    <s v="PO144927"/>
    <s v="GRN193248"/>
    <s v="340-1041-1"/>
    <s v="JUNCTION BOX TUNNEL"/>
    <s v="Walsall WS6 7AL"/>
    <n v="77"/>
    <x v="2"/>
    <s v="Diesel"/>
    <n v="2.8489999999999999E-4"/>
  </r>
  <r>
    <d v="2023-11-01T00:00:00"/>
    <s v="S025431"/>
    <x v="0"/>
    <s v="PO148970"/>
    <s v="GRN202564"/>
    <s v="GKR-7051-5"/>
    <s v="ILLUMINATOR, WHITE LIGHT, EXTENSION ARM"/>
    <s v="Boston Massachusetts"/>
    <n v="3154"/>
    <x v="0"/>
    <s v="Crude"/>
    <n v="1.0118031999999999E-2"/>
  </r>
  <r>
    <d v="2023-08-01T00:00:00"/>
    <s v="S022978"/>
    <x v="123"/>
    <s v="PO144770"/>
    <s v="GRN193806"/>
    <s v="340-1125-1"/>
    <s v="ENCLOSURE SYSTEM ENTRY/EXIT"/>
    <s v="Walsall WS6 7AL"/>
    <n v="77"/>
    <x v="2"/>
    <s v="Diesel"/>
    <n v="2.8489999999999999E-4"/>
  </r>
  <r>
    <d v="2023-08-01T00:00:00"/>
    <s v="S022978"/>
    <x v="123"/>
    <s v="PO144771"/>
    <s v="GRN193807"/>
    <s v="340-1125-1"/>
    <s v="ENCLOSURE SYSTEM ENTRY/EXIT"/>
    <s v="Walsall WS6 7AL"/>
    <n v="77"/>
    <x v="2"/>
    <s v="Diesel"/>
    <n v="2.8489999999999999E-4"/>
  </r>
  <r>
    <d v="2023-08-01T00:00:00"/>
    <s v="S022978"/>
    <x v="123"/>
    <s v="PO144772"/>
    <s v="GRN193808"/>
    <s v="340-1125-1"/>
    <s v="ENCLOSURE SYSTEM ENTRY/EXIT"/>
    <s v="Walsall WS6 7AL"/>
    <n v="77"/>
    <x v="2"/>
    <s v="Diesel"/>
    <n v="2.8489999999999999E-4"/>
  </r>
  <r>
    <d v="2023-08-01T00:00:00"/>
    <s v="S022978"/>
    <x v="123"/>
    <s v="PO144773"/>
    <s v="GRN193809"/>
    <s v="340-1125-1"/>
    <s v="ENCLOSURE SYSTEM ENTRY/EXIT"/>
    <s v="Walsall WS6 7AL"/>
    <n v="77"/>
    <x v="2"/>
    <s v="Diesel"/>
    <n v="2.8489999999999999E-4"/>
  </r>
  <r>
    <d v="2023-08-01T00:00:00"/>
    <s v="S022978"/>
    <x v="123"/>
    <s v="PO143044"/>
    <s v="GRN193810"/>
    <s v="340-1040-1"/>
    <s v="JUNCTION BOX SOURCE SIDE"/>
    <s v="Walsall WS6 7AL"/>
    <n v="77"/>
    <x v="2"/>
    <s v="Diesel"/>
    <n v="2.8489999999999999E-4"/>
  </r>
  <r>
    <d v="2023-08-01T00:00:00"/>
    <s v="S022978"/>
    <x v="123"/>
    <s v="PO143043"/>
    <s v="GRN193811"/>
    <s v="340-1040-1"/>
    <s v="JUNCTION BOX SOURCE SIDE"/>
    <s v="Walsall WS6 7AL"/>
    <n v="77"/>
    <x v="2"/>
    <s v="Diesel"/>
    <n v="2.8489999999999999E-4"/>
  </r>
  <r>
    <d v="2023-11-01T00:00:00"/>
    <s v="S025431"/>
    <x v="0"/>
    <s v="PO151036"/>
    <s v="GRN202580"/>
    <s v="11700-5189"/>
    <s v="HINGE GATE HEAVY DUTY PRIME"/>
    <s v="Boston Massachusetts"/>
    <n v="3154"/>
    <x v="0"/>
    <s v="Crude"/>
    <n v="2.5295079999999999"/>
  </r>
  <r>
    <d v="2023-11-01T00:00:00"/>
    <s v="S023222"/>
    <x v="11"/>
    <s v="PO149920"/>
    <s v="GRN202581"/>
    <s v="11700-8868"/>
    <s v="CABLE 4 METERS M12-12 RKS TO RSS"/>
    <s v="Wickford SS11 8YT"/>
    <n v="390"/>
    <x v="2"/>
    <s v="Diesel"/>
    <n v="1.4430000000000001E-3"/>
  </r>
  <r>
    <d v="2023-11-01T00:00:00"/>
    <s v="S001571"/>
    <x v="10"/>
    <s v="PO149821"/>
    <s v="GRN202582"/>
    <n v="42205718"/>
    <s v="WEATHER HOOD (180) VERTICAL MOUNTING"/>
    <s v="St Albans AL1 5BN"/>
    <n v="298"/>
    <x v="2"/>
    <s v="Diesel"/>
    <n v="1.1026E-3"/>
  </r>
  <r>
    <d v="2023-11-01T00:00:00"/>
    <s v="S025431"/>
    <x v="0"/>
    <s v="PO150567"/>
    <s v="GRN202583"/>
    <s v="11700-5189"/>
    <s v="HINGE GATE HEAVY DUTY PRIME"/>
    <s v="Boston Massachusetts"/>
    <n v="3154"/>
    <x v="0"/>
    <s v="Crude"/>
    <n v="2.5295079999999999"/>
  </r>
  <r>
    <d v="2023-08-01T00:00:00"/>
    <s v="S022978"/>
    <x v="123"/>
    <s v="PO144769"/>
    <s v="GRN193812"/>
    <s v="340-1040-1"/>
    <s v="JUNCTION BOX SOURCE SIDE"/>
    <s v="Walsall WS6 7AL"/>
    <n v="77"/>
    <x v="2"/>
    <s v="Diesel"/>
    <n v="2.8489999999999999E-4"/>
  </r>
  <r>
    <d v="2023-11-01T00:00:00"/>
    <s v="S023222"/>
    <x v="11"/>
    <s v="PO143744"/>
    <s v="GRN202585"/>
    <s v="11700-5343"/>
    <s v="CABLE 0.9 METER RJ45S TO RJ45S CAT5E"/>
    <s v="Wickford SS11 8YT"/>
    <n v="390"/>
    <x v="2"/>
    <s v="Diesel"/>
    <n v="1.4430000000000001E-3"/>
  </r>
  <r>
    <d v="2023-11-01T00:00:00"/>
    <s v="S023222"/>
    <x v="11"/>
    <s v="PO145672"/>
    <s v="GRN202586"/>
    <s v="11700-8682"/>
    <s v="CORDSET M12 FEMALE STRAIGHT TO M12 MALE 90 DEGREE"/>
    <s v="Wickford SS11 8YT"/>
    <n v="390"/>
    <x v="2"/>
    <s v="Diesel"/>
    <n v="1.4430000000000001E-3"/>
  </r>
  <r>
    <d v="2023-11-01T00:00:00"/>
    <s v="S025431"/>
    <x v="0"/>
    <s v="PO149053"/>
    <s v="GRN202589"/>
    <s v="11700-5189"/>
    <s v="HINGE GATE HEAVY DUTY PRIME"/>
    <s v="Boston Massachusetts"/>
    <n v="3154"/>
    <x v="0"/>
    <s v="Crude"/>
    <n v="2.5295079999999999"/>
  </r>
  <r>
    <d v="2023-11-01T00:00:00"/>
    <s v="S025431"/>
    <x v="0"/>
    <s v="PO147993"/>
    <s v="GRN202590"/>
    <s v="11700-5189"/>
    <s v="HINGE GATE HEAVY DUTY PRIME"/>
    <s v="Boston Massachusetts"/>
    <n v="3154"/>
    <x v="0"/>
    <s v="Crude"/>
    <n v="2.5295079999999999"/>
  </r>
  <r>
    <d v="2023-11-01T00:00:00"/>
    <s v="S026889"/>
    <x v="35"/>
    <s v="PO145786"/>
    <s v="GRN202591"/>
    <n v="101024926"/>
    <s v="RIGHT HAND SAWTOOTH SPINE"/>
    <s v="Stafford ST18 0PJ"/>
    <n v="50.6"/>
    <x v="2"/>
    <s v="Diesel"/>
    <n v="1.8722000000000001E-3"/>
  </r>
  <r>
    <d v="2023-08-01T00:00:00"/>
    <s v="S022978"/>
    <x v="123"/>
    <s v="PO144929"/>
    <s v="GRN193835"/>
    <s v="340-1041-1"/>
    <s v="JUNCTION BOX TUNNEL"/>
    <s v="Walsall WS6 7AL"/>
    <n v="77"/>
    <x v="2"/>
    <s v="Diesel"/>
    <n v="2.8489999999999999E-4"/>
  </r>
  <r>
    <d v="2023-08-01T00:00:00"/>
    <s v="S022978"/>
    <x v="123"/>
    <s v="PO144921"/>
    <s v="GRN193836"/>
    <s v="340-1041-1"/>
    <s v="JUNCTION BOX TUNNEL"/>
    <s v="Walsall WS6 7AL"/>
    <n v="77"/>
    <x v="2"/>
    <s v="Diesel"/>
    <n v="2.8489999999999999E-4"/>
  </r>
  <r>
    <d v="2023-08-01T00:00:00"/>
    <s v="S022978"/>
    <x v="123"/>
    <s v="PO144924"/>
    <s v="GRN193837"/>
    <s v="340-1041-1"/>
    <s v="JUNCTION BOX TUNNEL"/>
    <s v="Walsall WS6 7AL"/>
    <n v="77"/>
    <x v="2"/>
    <s v="Diesel"/>
    <n v="2.8489999999999999E-4"/>
  </r>
  <r>
    <d v="2023-08-01T00:00:00"/>
    <s v="S022978"/>
    <x v="123"/>
    <s v="PO144919"/>
    <s v="GRN193838"/>
    <s v="340-1041-1"/>
    <s v="JUNCTION BOX TUNNEL"/>
    <s v="Walsall WS6 7AL"/>
    <n v="77"/>
    <x v="2"/>
    <s v="Diesel"/>
    <n v="2.8489999999999999E-4"/>
  </r>
  <r>
    <d v="2023-08-01T00:00:00"/>
    <s v="S022978"/>
    <x v="123"/>
    <s v="PO144926"/>
    <s v="GRN193839"/>
    <s v="340-1041-1"/>
    <s v="JUNCTION BOX TUNNEL"/>
    <s v="Walsall WS6 7AL"/>
    <n v="77"/>
    <x v="2"/>
    <s v="Diesel"/>
    <n v="2.8489999999999999E-4"/>
  </r>
  <r>
    <d v="2023-08-01T00:00:00"/>
    <s v="S022978"/>
    <x v="123"/>
    <s v="PO143036"/>
    <s v="GRN193886"/>
    <s v="340-1072-1"/>
    <s v="CONDUIT JUNCTION BOX SOURCE SIDE – JUNCTION BOX DE"/>
    <s v="Walsall WS6 7AL"/>
    <n v="77"/>
    <x v="2"/>
    <s v="Diesel"/>
    <n v="2.8489999999999999E-4"/>
  </r>
  <r>
    <d v="2023-08-01T00:00:00"/>
    <s v="S022978"/>
    <x v="123"/>
    <s v="PO143037"/>
    <s v="GRN193887"/>
    <s v="340-1072-1"/>
    <s v="CONDUIT JUNCTION BOX SOURCE SIDE – JUNCTION BOX DE"/>
    <s v="Walsall WS6 7AL"/>
    <n v="77"/>
    <x v="2"/>
    <s v="Diesel"/>
    <n v="2.8489999999999999E-4"/>
  </r>
  <r>
    <d v="2023-08-01T00:00:00"/>
    <s v="S022978"/>
    <x v="123"/>
    <s v="PO143046"/>
    <s v="GRN193888"/>
    <s v="340-1072-1"/>
    <s v="CONDUIT JUNCTION BOX SOURCE SIDE – JUNCTION BOX DE"/>
    <s v="Walsall WS6 7AL"/>
    <n v="77"/>
    <x v="2"/>
    <s v="Diesel"/>
    <n v="2.8489999999999999E-4"/>
  </r>
  <r>
    <d v="2023-08-01T00:00:00"/>
    <s v="S022978"/>
    <x v="123"/>
    <s v="PO143004"/>
    <s v="GRN193889"/>
    <s v="340-1072-1"/>
    <s v="CONDUIT JUNCTION BOX SOURCE SIDE – JUNCTION BOX DE"/>
    <s v="Walsall WS6 7AL"/>
    <n v="77"/>
    <x v="2"/>
    <s v="Diesel"/>
    <n v="2.8489999999999999E-4"/>
  </r>
  <r>
    <d v="2023-08-01T00:00:00"/>
    <s v="S022978"/>
    <x v="123"/>
    <s v="PO143033"/>
    <s v="GRN193890"/>
    <s v="340-1072-1"/>
    <s v="CONDUIT JUNCTION BOX SOURCE SIDE – JUNCTION BOX DE"/>
    <s v="Walsall WS6 7AL"/>
    <n v="77"/>
    <x v="2"/>
    <s v="Diesel"/>
    <n v="2.8489999999999999E-4"/>
  </r>
  <r>
    <d v="2023-08-01T00:00:00"/>
    <s v="S022978"/>
    <x v="123"/>
    <s v="PO143031"/>
    <s v="GRN193891"/>
    <s v="340-1072-1"/>
    <s v="CONDUIT JUNCTION BOX SOURCE SIDE – JUNCTION BOX DE"/>
    <s v="Walsall WS6 7AL"/>
    <n v="77"/>
    <x v="2"/>
    <s v="Diesel"/>
    <n v="2.8489999999999999E-4"/>
  </r>
  <r>
    <d v="2023-08-01T00:00:00"/>
    <s v="S022978"/>
    <x v="123"/>
    <s v="PO143032"/>
    <s v="GRN193892"/>
    <s v="340-1072-1"/>
    <s v="CONDUIT JUNCTION BOX SOURCE SIDE – JUNCTION BOX DE"/>
    <s v="Walsall WS6 7AL"/>
    <n v="77"/>
    <x v="2"/>
    <s v="Diesel"/>
    <n v="2.8489999999999999E-4"/>
  </r>
  <r>
    <d v="2023-08-01T00:00:00"/>
    <s v="S022978"/>
    <x v="123"/>
    <s v="PO143030"/>
    <s v="GRN193893"/>
    <s v="340-1072-1"/>
    <s v="CONDUIT JUNCTION BOX SOURCE SIDE – JUNCTION BOX DE"/>
    <s v="Walsall WS6 7AL"/>
    <n v="77"/>
    <x v="2"/>
    <s v="Diesel"/>
    <n v="2.8489999999999999E-4"/>
  </r>
  <r>
    <d v="2023-08-01T00:00:00"/>
    <s v="S022978"/>
    <x v="123"/>
    <s v="PO142965"/>
    <s v="GRN193894"/>
    <s v="340-1072-1"/>
    <s v="CONDUIT JUNCTION BOX SOURCE SIDE – JUNCTION BOX DE"/>
    <s v="Walsall WS6 7AL"/>
    <n v="77"/>
    <x v="2"/>
    <s v="Diesel"/>
    <n v="2.8489999999999999E-4"/>
  </r>
  <r>
    <d v="2023-08-01T00:00:00"/>
    <s v="S022978"/>
    <x v="123"/>
    <s v="PO143038"/>
    <s v="GRN193898"/>
    <s v="340-1072-1"/>
    <s v="CONDUIT JUNCTION BOX SOURCE SIDE – JUNCTION BOX DE"/>
    <s v="Walsall WS6 7AL"/>
    <n v="77"/>
    <x v="2"/>
    <s v="Diesel"/>
    <n v="2.8489999999999999E-4"/>
  </r>
  <r>
    <d v="2023-08-01T00:00:00"/>
    <s v="S022978"/>
    <x v="123"/>
    <s v="PO143043"/>
    <s v="GRN193900"/>
    <s v="340-1072-1"/>
    <s v="CONDUIT JUNCTION BOX SOURCE SIDE – JUNCTION BOX DE"/>
    <s v="Walsall WS6 7AL"/>
    <n v="77"/>
    <x v="2"/>
    <s v="Diesel"/>
    <n v="2.8489999999999999E-4"/>
  </r>
  <r>
    <d v="2023-11-01T00:00:00"/>
    <s v="S023373"/>
    <x v="44"/>
    <s v="PO149088"/>
    <s v="GRN202622"/>
    <n v="56202191"/>
    <s v="HIGH VOLTAGE POWER SUPPLY"/>
    <s v="Pulborough RH20 2RY"/>
    <n v="420"/>
    <x v="2"/>
    <s v="Diesel"/>
    <n v="1.554E-3"/>
  </r>
  <r>
    <d v="2023-03-01T00:00:00"/>
    <s v="S024426"/>
    <x v="124"/>
    <s v="PO138967"/>
    <s v="GRN183874"/>
    <n v="42258501"/>
    <s v="COMFORT CONTAINER C/W KITCHEN, SHOWER &amp; TOILET"/>
    <s v="Stowmarket IP14 4LE"/>
    <n v="330"/>
    <x v="3"/>
    <s v="Diesel"/>
    <n v="0.33552750000000003"/>
  </r>
  <r>
    <d v="2023-08-01T00:00:00"/>
    <s v="S022978"/>
    <x v="123"/>
    <s v="PO143042"/>
    <s v="GRN193901"/>
    <s v="340-1072-1"/>
    <s v="CONDUIT JUNCTION BOX SOURCE SIDE – JUNCTION BOX DE"/>
    <s v="Walsall WS6 7AL"/>
    <n v="77"/>
    <x v="2"/>
    <s v="Diesel"/>
    <n v="2.8489999999999999E-4"/>
  </r>
  <r>
    <d v="2023-11-01T00:00:00"/>
    <s v="S024867"/>
    <x v="27"/>
    <s v="PO150484"/>
    <s v="GRN202625"/>
    <n v="13208972"/>
    <s v="PERSONAL DOSIMETER (PULSE X-RAY &amp; GAMMA)  *"/>
    <s v="Wimborne BH21 7SQ"/>
    <n v="428"/>
    <x v="2"/>
    <s v="Diesel"/>
    <n v="1.5835999999999999E-3"/>
  </r>
  <r>
    <d v="2023-08-01T00:00:00"/>
    <s v="S022978"/>
    <x v="123"/>
    <s v="PO143047"/>
    <s v="GRN193903"/>
    <s v="340-1072-1"/>
    <s v="CONDUIT JUNCTION BOX SOURCE SIDE – JUNCTION BOX DE"/>
    <s v="Walsall WS6 7AL"/>
    <n v="77"/>
    <x v="2"/>
    <s v="Diesel"/>
    <n v="2.8489999999999999E-4"/>
  </r>
  <r>
    <d v="2023-08-01T00:00:00"/>
    <s v="S022978"/>
    <x v="123"/>
    <s v="PO143048"/>
    <s v="GRN193904"/>
    <s v="340-1072-1"/>
    <s v="CONDUIT JUNCTION BOX SOURCE SIDE – JUNCTION BOX DE"/>
    <s v="Walsall WS6 7AL"/>
    <n v="77"/>
    <x v="2"/>
    <s v="Diesel"/>
    <n v="2.8489999999999999E-4"/>
  </r>
  <r>
    <d v="2023-08-01T00:00:00"/>
    <s v="S022978"/>
    <x v="123"/>
    <s v="PO143041"/>
    <s v="GRN193905"/>
    <s v="340-1072-1"/>
    <s v="CONDUIT JUNCTION BOX SOURCE SIDE – JUNCTION BOX DE"/>
    <s v="Walsall WS6 7AL"/>
    <n v="77"/>
    <x v="2"/>
    <s v="Diesel"/>
    <n v="2.8489999999999999E-4"/>
  </r>
  <r>
    <d v="2023-08-01T00:00:00"/>
    <s v="S022978"/>
    <x v="123"/>
    <s v="PO143040"/>
    <s v="GRN193906"/>
    <s v="340-1072-1"/>
    <s v="CONDUIT JUNCTION BOX SOURCE SIDE – JUNCTION BOX DE"/>
    <s v="Walsall WS6 7AL"/>
    <n v="77"/>
    <x v="2"/>
    <s v="Diesel"/>
    <n v="2.8489999999999999E-4"/>
  </r>
  <r>
    <d v="2023-08-01T00:00:00"/>
    <s v="S022978"/>
    <x v="123"/>
    <s v="PO143039"/>
    <s v="GRN193907"/>
    <s v="340-1072-1"/>
    <s v="CONDUIT JUNCTION BOX SOURCE SIDE – JUNCTION BOX DE"/>
    <s v="Walsall WS6 7AL"/>
    <n v="77"/>
    <x v="2"/>
    <s v="Diesel"/>
    <n v="2.8489999999999999E-4"/>
  </r>
  <r>
    <d v="2023-08-01T00:00:00"/>
    <s v="S022978"/>
    <x v="123"/>
    <s v="PO143035"/>
    <s v="GRN193908"/>
    <s v="340-1072-1"/>
    <s v="CONDUIT JUNCTION BOX SOURCE SIDE – JUNCTION BOX DE"/>
    <s v="Walsall WS6 7AL"/>
    <n v="77"/>
    <x v="2"/>
    <s v="Diesel"/>
    <n v="2.8489999999999999E-4"/>
  </r>
  <r>
    <d v="2023-08-01T00:00:00"/>
    <s v="S022978"/>
    <x v="123"/>
    <s v="PO143034"/>
    <s v="GRN193909"/>
    <s v="340-1072-1"/>
    <s v="CONDUIT JUNCTION BOX SOURCE SIDE – JUNCTION BOX DE"/>
    <s v="Walsall WS6 7AL"/>
    <n v="77"/>
    <x v="2"/>
    <s v="Diesel"/>
    <n v="2.8489999999999999E-4"/>
  </r>
  <r>
    <d v="2023-08-01T00:00:00"/>
    <s v="S022978"/>
    <x v="123"/>
    <s v="PO143044"/>
    <s v="GRN193910"/>
    <s v="340-1072-1"/>
    <s v="CONDUIT JUNCTION BOX SOURCE SIDE – JUNCTION BOX DE"/>
    <s v="Walsall WS6 7AL"/>
    <n v="77"/>
    <x v="2"/>
    <s v="Diesel"/>
    <n v="2.8489999999999999E-4"/>
  </r>
  <r>
    <d v="2023-08-01T00:00:00"/>
    <s v="S022978"/>
    <x v="123"/>
    <s v="PO143046"/>
    <s v="GRN193916"/>
    <s v="340-1084-1"/>
    <s v="CONDUIT HORIZONTAL DETECTOR ENCLOSURE – JUNCTION B"/>
    <s v="Walsall WS6 7AL"/>
    <n v="77"/>
    <x v="2"/>
    <s v="Diesel"/>
    <n v="2.8489999999999999E-4"/>
  </r>
  <r>
    <d v="2023-08-01T00:00:00"/>
    <s v="S022978"/>
    <x v="123"/>
    <s v="PO143039"/>
    <s v="GRN193918"/>
    <s v="340-1084-1"/>
    <s v="CONDUIT HORIZONTAL DETECTOR ENCLOSURE – JUNCTION B"/>
    <s v="Walsall WS6 7AL"/>
    <n v="77"/>
    <x v="2"/>
    <s v="Diesel"/>
    <n v="2.8489999999999999E-4"/>
  </r>
  <r>
    <d v="2023-08-01T00:00:00"/>
    <s v="S022978"/>
    <x v="123"/>
    <s v="PO143040"/>
    <s v="GRN193919"/>
    <s v="340-1084-1"/>
    <s v="CONDUIT HORIZONTAL DETECTOR ENCLOSURE – JUNCTION B"/>
    <s v="Walsall WS6 7AL"/>
    <n v="77"/>
    <x v="2"/>
    <s v="Diesel"/>
    <n v="2.8489999999999999E-4"/>
  </r>
  <r>
    <d v="2023-11-01T00:00:00"/>
    <s v="S022767"/>
    <x v="2"/>
    <s v="PO144140"/>
    <s v="GRN202652"/>
    <n v="30202403"/>
    <s v="FLEXIBLE BATTERY CABLE 25mm - BLACK LEYLAND AUTO W"/>
    <s v="Huddersfield HD1 3ES"/>
    <n v="180"/>
    <x v="2"/>
    <s v="Diesel"/>
    <n v="6.6599999999999993E-4"/>
  </r>
  <r>
    <d v="2023-08-01T00:00:00"/>
    <s v="S022978"/>
    <x v="123"/>
    <s v="PO143041"/>
    <s v="GRN193920"/>
    <s v="340-1084-1"/>
    <s v="CONDUIT HORIZONTAL DETECTOR ENCLOSURE – JUNCTION B"/>
    <s v="Walsall WS6 7AL"/>
    <n v="77"/>
    <x v="2"/>
    <s v="Diesel"/>
    <n v="2.8489999999999999E-4"/>
  </r>
  <r>
    <d v="2023-11-01T00:00:00"/>
    <s v="S023373"/>
    <x v="44"/>
    <s v="PO144549"/>
    <s v="GRN202654"/>
    <n v="56202191"/>
    <s v="HIGH VOLTAGE POWER SUPPLY"/>
    <s v="Pulborough RH20 2RY"/>
    <n v="420"/>
    <x v="2"/>
    <s v="Diesel"/>
    <n v="1.554E-3"/>
  </r>
  <r>
    <d v="2023-08-01T00:00:00"/>
    <s v="S022978"/>
    <x v="123"/>
    <s v="PO143035"/>
    <s v="GRN193921"/>
    <s v="340-1084-1"/>
    <s v="CONDUIT HORIZONTAL DETECTOR ENCLOSURE – JUNCTION B"/>
    <s v="Walsall WS6 7AL"/>
    <n v="77"/>
    <x v="2"/>
    <s v="Diesel"/>
    <n v="2.8489999999999999E-4"/>
  </r>
  <r>
    <d v="2023-05-01T00:00:00"/>
    <s v="S024426"/>
    <x v="124"/>
    <s v="PO138967"/>
    <s v="GRN187438"/>
    <n v="42258501"/>
    <s v="COMFORT CONTAINER C/W KITCHEN, SHOWER &amp; TOILET"/>
    <s v="Stowmarket IP14 4LE"/>
    <n v="330"/>
    <x v="3"/>
    <s v="Diesel"/>
    <n v="0.33552750000000003"/>
  </r>
  <r>
    <d v="2023-08-01T00:00:00"/>
    <s v="S022978"/>
    <x v="123"/>
    <s v="PO143036"/>
    <s v="GRN193922"/>
    <s v="340-1084-1"/>
    <s v="CONDUIT HORIZONTAL DETECTOR ENCLOSURE – JUNCTION B"/>
    <s v="Walsall WS6 7AL"/>
    <n v="77"/>
    <x v="2"/>
    <s v="Diesel"/>
    <n v="2.8489999999999999E-4"/>
  </r>
  <r>
    <d v="2023-06-01T00:00:00"/>
    <s v="S024426"/>
    <x v="124"/>
    <s v="PO141663"/>
    <s v="GRN189908"/>
    <n v="42258501"/>
    <s v="COMFORT CONTAINER C/W KITCHEN, SHOWER &amp; TOILET"/>
    <s v="Stowmarket IP14 4LE"/>
    <n v="330"/>
    <x v="3"/>
    <s v="Diesel"/>
    <n v="0.33552750000000003"/>
  </r>
  <r>
    <d v="2023-06-01T00:00:00"/>
    <s v="S024426"/>
    <x v="124"/>
    <s v="PO138967"/>
    <s v="GRN189909"/>
    <n v="42258501"/>
    <s v="COMFORT CONTAINER C/W KITCHEN, SHOWER &amp; TOILET"/>
    <s v="Stowmarket IP14 4LE"/>
    <n v="330"/>
    <x v="3"/>
    <s v="Diesel"/>
    <n v="0.33552750000000003"/>
  </r>
  <r>
    <d v="2023-11-01T00:00:00"/>
    <s v="S026429"/>
    <x v="55"/>
    <s v="PO143493"/>
    <s v="GRN202661"/>
    <s v="11701-1819"/>
    <s v="SILAC® - PLATFORM LINEAR ACCELERATOR (FROM 3MEV UP"/>
    <s v="35041 Marburg"/>
    <n v="1310"/>
    <x v="3"/>
    <s v="Diesel"/>
    <n v="0.13319425000000001"/>
  </r>
  <r>
    <d v="2023-11-01T00:00:00"/>
    <s v="S026429"/>
    <x v="55"/>
    <s v="PO143493"/>
    <s v="GRN202662"/>
    <s v="11701-1819"/>
    <s v="SILAC® - PLATFORM LINEAR ACCELERATOR (FROM 3MEV UP"/>
    <s v="35041 Marburg"/>
    <n v="1310"/>
    <x v="3"/>
    <s v="Diesel"/>
    <n v="0.13319425000000001"/>
  </r>
  <r>
    <d v="2023-08-01T00:00:00"/>
    <s v="S022978"/>
    <x v="123"/>
    <s v="PO143037"/>
    <s v="GRN193923"/>
    <s v="340-1084-1"/>
    <s v="CONDUIT HORIZONTAL DETECTOR ENCLOSURE – JUNCTION B"/>
    <s v="Walsall WS6 7AL"/>
    <n v="77"/>
    <x v="2"/>
    <s v="Diesel"/>
    <n v="2.8489999999999999E-4"/>
  </r>
  <r>
    <d v="2023-08-01T00:00:00"/>
    <s v="S022978"/>
    <x v="123"/>
    <s v="PO143034"/>
    <s v="GRN193924"/>
    <s v="340-1084-1"/>
    <s v="CONDUIT HORIZONTAL DETECTOR ENCLOSURE – JUNCTION B"/>
    <s v="Walsall WS6 7AL"/>
    <n v="77"/>
    <x v="2"/>
    <s v="Diesel"/>
    <n v="2.8489999999999999E-4"/>
  </r>
  <r>
    <d v="2023-08-01T00:00:00"/>
    <s v="S022978"/>
    <x v="123"/>
    <s v="PO143032"/>
    <s v="GRN193936"/>
    <s v="340-1084-1"/>
    <s v="CONDUIT HORIZONTAL DETECTOR ENCLOSURE – JUNCTION B"/>
    <s v="Walsall WS6 7AL"/>
    <n v="77"/>
    <x v="2"/>
    <s v="Diesel"/>
    <n v="2.8489999999999999E-4"/>
  </r>
  <r>
    <d v="2023-08-01T00:00:00"/>
    <s v="S022978"/>
    <x v="123"/>
    <s v="PO143031"/>
    <s v="GRN193937"/>
    <s v="340-1084-1"/>
    <s v="CONDUIT HORIZONTAL DETECTOR ENCLOSURE – JUNCTION B"/>
    <s v="Walsall WS6 7AL"/>
    <n v="77"/>
    <x v="2"/>
    <s v="Diesel"/>
    <n v="2.8489999999999999E-4"/>
  </r>
  <r>
    <d v="2023-11-01T00:00:00"/>
    <s v="S001121"/>
    <x v="5"/>
    <s v="PO145031"/>
    <s v="GRN202674"/>
    <n v="50205991"/>
    <s v="1492 JUMPER BARS CJR NO COVER 8 5 POLE - BLACK"/>
    <s v="Salford M5 4BE"/>
    <n v="103.6"/>
    <x v="2"/>
    <s v="Diesel"/>
    <n v="3.8331999999999998E-4"/>
  </r>
  <r>
    <d v="2023-08-01T00:00:00"/>
    <s v="S022978"/>
    <x v="123"/>
    <s v="PO143033"/>
    <s v="GRN193939"/>
    <s v="340-1084-1"/>
    <s v="CONDUIT HORIZONTAL DETECTOR ENCLOSURE – JUNCTION B"/>
    <s v="Walsall WS6 7AL"/>
    <n v="77"/>
    <x v="2"/>
    <s v="Diesel"/>
    <n v="2.8489999999999999E-4"/>
  </r>
  <r>
    <d v="2023-08-01T00:00:00"/>
    <s v="S022978"/>
    <x v="123"/>
    <s v="PO142965"/>
    <s v="GRN193943"/>
    <s v="340-1084-1"/>
    <s v="CONDUIT HORIZONTAL DETECTOR ENCLOSURE – JUNCTION B"/>
    <s v="Walsall WS6 7AL"/>
    <n v="77"/>
    <x v="2"/>
    <s v="Diesel"/>
    <n v="2.8489999999999999E-4"/>
  </r>
  <r>
    <d v="2023-08-01T00:00:00"/>
    <s v="S022978"/>
    <x v="123"/>
    <s v="PO143030"/>
    <s v="GRN193944"/>
    <s v="340-1084-1"/>
    <s v="CONDUIT HORIZONTAL DETECTOR ENCLOSURE – JUNCTION B"/>
    <s v="Walsall WS6 7AL"/>
    <n v="77"/>
    <x v="2"/>
    <s v="Diesel"/>
    <n v="2.8489999999999999E-4"/>
  </r>
  <r>
    <d v="2023-08-01T00:00:00"/>
    <s v="S022978"/>
    <x v="123"/>
    <s v="PO143038"/>
    <s v="GRN193969"/>
    <s v="340-1084-1"/>
    <s v="CONDUIT HORIZONTAL DETECTOR ENCLOSURE – JUNCTION B"/>
    <s v="Walsall WS6 7AL"/>
    <n v="77"/>
    <x v="2"/>
    <s v="Diesel"/>
    <n v="2.8489999999999999E-4"/>
  </r>
  <r>
    <d v="2023-08-01T00:00:00"/>
    <s v="S022978"/>
    <x v="123"/>
    <s v="PO143044"/>
    <s v="GRN193970"/>
    <s v="340-1084-1"/>
    <s v="CONDUIT HORIZONTAL DETECTOR ENCLOSURE – JUNCTION B"/>
    <s v="Walsall WS6 7AL"/>
    <n v="77"/>
    <x v="2"/>
    <s v="Diesel"/>
    <n v="2.8489999999999999E-4"/>
  </r>
  <r>
    <d v="2023-08-01T00:00:00"/>
    <s v="S022978"/>
    <x v="123"/>
    <s v="PO143043"/>
    <s v="GRN193972"/>
    <s v="340-1084-1"/>
    <s v="CONDUIT HORIZONTAL DETECTOR ENCLOSURE – JUNCTION B"/>
    <s v="Walsall WS6 7AL"/>
    <n v="77"/>
    <x v="2"/>
    <s v="Diesel"/>
    <n v="2.8489999999999999E-4"/>
  </r>
  <r>
    <d v="2023-08-01T00:00:00"/>
    <s v="S022978"/>
    <x v="123"/>
    <s v="PO143042"/>
    <s v="GRN193973"/>
    <s v="340-1084-1"/>
    <s v="CONDUIT HORIZONTAL DETECTOR ENCLOSURE – JUNCTION B"/>
    <s v="Walsall WS6 7AL"/>
    <n v="77"/>
    <x v="2"/>
    <s v="Diesel"/>
    <n v="2.8489999999999999E-4"/>
  </r>
  <r>
    <d v="2023-08-01T00:00:00"/>
    <s v="S022978"/>
    <x v="123"/>
    <s v="PO143048"/>
    <s v="GRN193974"/>
    <s v="340-1084-1"/>
    <s v="CONDUIT HORIZONTAL DETECTOR ENCLOSURE – JUNCTION B"/>
    <s v="Walsall WS6 7AL"/>
    <n v="77"/>
    <x v="2"/>
    <s v="Diesel"/>
    <n v="2.8489999999999999E-4"/>
  </r>
  <r>
    <d v="2023-08-01T00:00:00"/>
    <s v="S022978"/>
    <x v="123"/>
    <s v="PO143047"/>
    <s v="GRN193975"/>
    <s v="340-1084-1"/>
    <s v="CONDUIT HORIZONTAL DETECTOR ENCLOSURE – JUNCTION B"/>
    <s v="Walsall WS6 7AL"/>
    <n v="77"/>
    <x v="2"/>
    <s v="Diesel"/>
    <n v="2.8489999999999999E-4"/>
  </r>
  <r>
    <d v="2023-08-01T00:00:00"/>
    <s v="S022978"/>
    <x v="123"/>
    <s v="PO143033"/>
    <s v="GRN193977"/>
    <s v="340-1073-1"/>
    <s v="CONDUIT JUNCTION BOX DETECTOR SIDE – JUNCTION BOX"/>
    <s v="Walsall WS6 7AL"/>
    <n v="77"/>
    <x v="2"/>
    <s v="Diesel"/>
    <n v="2.8489999999999999E-4"/>
  </r>
  <r>
    <d v="2023-08-01T00:00:00"/>
    <s v="S022978"/>
    <x v="123"/>
    <s v="PO143031"/>
    <s v="GRN193978"/>
    <s v="340-1073-1"/>
    <s v="CONDUIT JUNCTION BOX DETECTOR SIDE – JUNCTION BOX"/>
    <s v="Walsall WS6 7AL"/>
    <n v="77"/>
    <x v="2"/>
    <s v="Diesel"/>
    <n v="2.8489999999999999E-4"/>
  </r>
  <r>
    <d v="2023-08-01T00:00:00"/>
    <s v="S022978"/>
    <x v="123"/>
    <s v="PO143034"/>
    <s v="GRN193979"/>
    <s v="340-1073-1"/>
    <s v="CONDUIT JUNCTION BOX DETECTOR SIDE – JUNCTION BOX"/>
    <s v="Walsall WS6 7AL"/>
    <n v="77"/>
    <x v="2"/>
    <s v="Diesel"/>
    <n v="2.8489999999999999E-4"/>
  </r>
  <r>
    <d v="2023-08-01T00:00:00"/>
    <s v="S022978"/>
    <x v="123"/>
    <s v="PO143035"/>
    <s v="GRN193980"/>
    <s v="340-1073-1"/>
    <s v="CONDUIT JUNCTION BOX DETECTOR SIDE – JUNCTION BOX"/>
    <s v="Walsall WS6 7AL"/>
    <n v="77"/>
    <x v="2"/>
    <s v="Diesel"/>
    <n v="2.8489999999999999E-4"/>
  </r>
  <r>
    <d v="2023-11-01T00:00:00"/>
    <s v="S001571"/>
    <x v="10"/>
    <s v="PO150784"/>
    <s v="GRN202706"/>
    <n v="57205719"/>
    <s v="MOUNTING KIT 1"/>
    <s v="St Albans AL1 5BN"/>
    <n v="298"/>
    <x v="2"/>
    <s v="Diesel"/>
    <n v="1.1026E-3"/>
  </r>
  <r>
    <d v="2023-11-01T00:00:00"/>
    <s v="S001571"/>
    <x v="10"/>
    <s v="PO151020"/>
    <s v="GRN202708"/>
    <n v="57205720"/>
    <s v="MOUNTING KIT 2"/>
    <s v="St Albans AL1 5BN"/>
    <n v="298"/>
    <x v="2"/>
    <s v="Diesel"/>
    <n v="1.1026E-3"/>
  </r>
  <r>
    <d v="2023-11-01T00:00:00"/>
    <s v="S001571"/>
    <x v="10"/>
    <s v="PO148619"/>
    <s v="GRN202709"/>
    <n v="101012395"/>
    <s v="SICK 2D LIDAR LASER SENSOR TIM351-2134001"/>
    <s v="St Albans AL1 5BN"/>
    <n v="298"/>
    <x v="2"/>
    <s v="Diesel"/>
    <n v="1.1026E-3"/>
  </r>
  <r>
    <d v="2023-08-01T00:00:00"/>
    <s v="S022978"/>
    <x v="123"/>
    <s v="PO143004"/>
    <s v="GRN193984"/>
    <s v="340-1073-1"/>
    <s v="CONDUIT JUNCTION BOX DETECTOR SIDE – JUNCTION BOX"/>
    <s v="Walsall WS6 7AL"/>
    <n v="77"/>
    <x v="2"/>
    <s v="Diesel"/>
    <n v="2.8489999999999999E-4"/>
  </r>
  <r>
    <d v="2023-08-01T00:00:00"/>
    <s v="S022978"/>
    <x v="123"/>
    <s v="PO143032"/>
    <s v="GRN193989"/>
    <s v="340-1073-1"/>
    <s v="CONDUIT JUNCTION BOX DETECTOR SIDE – JUNCTION BOX"/>
    <s v="Walsall WS6 7AL"/>
    <n v="77"/>
    <x v="2"/>
    <s v="Diesel"/>
    <n v="2.8489999999999999E-4"/>
  </r>
  <r>
    <d v="2023-08-01T00:00:00"/>
    <s v="S022978"/>
    <x v="123"/>
    <s v="PO143041"/>
    <s v="GRN193990"/>
    <s v="340-1073-1"/>
    <s v="CONDUIT JUNCTION BOX DETECTOR SIDE – JUNCTION BOX"/>
    <s v="Walsall WS6 7AL"/>
    <n v="77"/>
    <x v="2"/>
    <s v="Diesel"/>
    <n v="2.8489999999999999E-4"/>
  </r>
  <r>
    <d v="2023-08-01T00:00:00"/>
    <s v="S022978"/>
    <x v="123"/>
    <s v="PO143043"/>
    <s v="GRN193991"/>
    <s v="340-1073-1"/>
    <s v="CONDUIT JUNCTION BOX DETECTOR SIDE – JUNCTION BOX"/>
    <s v="Walsall WS6 7AL"/>
    <n v="77"/>
    <x v="2"/>
    <s v="Diesel"/>
    <n v="2.8489999999999999E-4"/>
  </r>
  <r>
    <d v="2023-11-01T00:00:00"/>
    <s v="S023222"/>
    <x v="11"/>
    <s v="PO149589"/>
    <s v="GRN202720"/>
    <s v="11700-5607"/>
    <s v="CORDSET CAT5E ETHERNET M12 RJ45 8C"/>
    <s v="Wickford SS11 8YT"/>
    <n v="390"/>
    <x v="2"/>
    <s v="Diesel"/>
    <n v="1.4430000000000001E-3"/>
  </r>
  <r>
    <d v="2023-08-01T00:00:00"/>
    <s v="S022978"/>
    <x v="123"/>
    <s v="PO143037"/>
    <s v="GRN193992"/>
    <s v="340-1073-1"/>
    <s v="CONDUIT JUNCTION BOX DETECTOR SIDE – JUNCTION BOX"/>
    <s v="Walsall WS6 7AL"/>
    <n v="77"/>
    <x v="2"/>
    <s v="Diesel"/>
    <n v="2.8489999999999999E-4"/>
  </r>
  <r>
    <d v="2023-11-01T00:00:00"/>
    <s v="S001121"/>
    <x v="5"/>
    <s v="PO151165"/>
    <s v="GRN202724"/>
    <n v="101036192"/>
    <s v="MOTOR FEEDBACK CABLE CONTINUOUS FLEX - 5M LONG"/>
    <s v="Salford M5 4BE"/>
    <n v="103.6"/>
    <x v="2"/>
    <s v="Diesel"/>
    <n v="3.8331999999999998E-4"/>
  </r>
  <r>
    <d v="2023-08-01T00:00:00"/>
    <s v="S022978"/>
    <x v="123"/>
    <s v="PO143042"/>
    <s v="GRN193993"/>
    <s v="340-1073-1"/>
    <s v="CONDUIT JUNCTION BOX DETECTOR SIDE – JUNCTION BOX"/>
    <s v="Walsall WS6 7AL"/>
    <n v="77"/>
    <x v="2"/>
    <s v="Diesel"/>
    <n v="2.8489999999999999E-4"/>
  </r>
  <r>
    <d v="2023-08-01T00:00:00"/>
    <s v="S022978"/>
    <x v="123"/>
    <s v="PO143039"/>
    <s v="GRN193994"/>
    <s v="340-1073-1"/>
    <s v="CONDUIT JUNCTION BOX DETECTOR SIDE – JUNCTION BOX"/>
    <s v="Walsall WS6 7AL"/>
    <n v="77"/>
    <x v="2"/>
    <s v="Diesel"/>
    <n v="2.8489999999999999E-4"/>
  </r>
  <r>
    <d v="2023-08-01T00:00:00"/>
    <s v="S022978"/>
    <x v="123"/>
    <s v="PO143040"/>
    <s v="GRN193995"/>
    <s v="340-1073-1"/>
    <s v="CONDUIT JUNCTION BOX DETECTOR SIDE – JUNCTION BOX"/>
    <s v="Walsall WS6 7AL"/>
    <n v="77"/>
    <x v="2"/>
    <s v="Diesel"/>
    <n v="2.8489999999999999E-4"/>
  </r>
  <r>
    <d v="2023-08-01T00:00:00"/>
    <s v="S022978"/>
    <x v="123"/>
    <s v="PO143036"/>
    <s v="GRN193997"/>
    <s v="340-1073-1"/>
    <s v="CONDUIT JUNCTION BOX DETECTOR SIDE – JUNCTION BOX"/>
    <s v="Walsall WS6 7AL"/>
    <n v="77"/>
    <x v="2"/>
    <s v="Diesel"/>
    <n v="2.8489999999999999E-4"/>
  </r>
  <r>
    <d v="2023-08-01T00:00:00"/>
    <s v="S022978"/>
    <x v="123"/>
    <s v="PO143030"/>
    <s v="GRN193998"/>
    <s v="340-1073-1"/>
    <s v="CONDUIT JUNCTION BOX DETECTOR SIDE – JUNCTION BOX"/>
    <s v="Walsall WS6 7AL"/>
    <n v="77"/>
    <x v="2"/>
    <s v="Diesel"/>
    <n v="2.8489999999999999E-4"/>
  </r>
  <r>
    <d v="2023-11-01T00:00:00"/>
    <s v="S024190"/>
    <x v="22"/>
    <s v="PO149337"/>
    <s v="GRN202737"/>
    <n v="101017188"/>
    <s v="GASKET DETECTOR ACCESS PANEL"/>
    <s v="Stockport SK4 2JT"/>
    <n v="22.2"/>
    <x v="1"/>
    <s v="Diesel"/>
    <n v="8.2140000000000008E-3"/>
  </r>
  <r>
    <d v="2023-08-01T00:00:00"/>
    <s v="S022978"/>
    <x v="123"/>
    <s v="PO142965"/>
    <s v="GRN193999"/>
    <s v="340-1073-1"/>
    <s v="CONDUIT JUNCTION BOX DETECTOR SIDE – JUNCTION BOX"/>
    <s v="Walsall WS6 7AL"/>
    <n v="77"/>
    <x v="2"/>
    <s v="Diesel"/>
    <n v="2.8489999999999999E-4"/>
  </r>
  <r>
    <d v="2023-11-01T00:00:00"/>
    <s v="S024190"/>
    <x v="22"/>
    <s v="PO148400"/>
    <s v="GRN202739"/>
    <s v="340-1357-1"/>
    <s v="DOME CAMERA GASKET"/>
    <s v="Stockport SK4 2JT"/>
    <n v="22.2"/>
    <x v="1"/>
    <s v="Diesel"/>
    <n v="8.2140000000000008E-3"/>
  </r>
  <r>
    <d v="2023-11-01T00:00:00"/>
    <s v="S024190"/>
    <x v="22"/>
    <s v="PO150639"/>
    <s v="GRN202741"/>
    <n v="101029156"/>
    <s v="GUIDE BUMP STOP"/>
    <s v="Stockport SK4 2JT"/>
    <n v="22.2"/>
    <x v="1"/>
    <s v="Diesel"/>
    <n v="8.2140000000000008E-3"/>
  </r>
  <r>
    <d v="2023-11-01T00:00:00"/>
    <s v="S023375"/>
    <x v="13"/>
    <s v="PO150530"/>
    <s v="GRN202742"/>
    <n v="34202762"/>
    <s v="R28 CABLE FLANGE COMET 4512-104-87111"/>
    <s v="Boston Massachusetts"/>
    <n v="3154"/>
    <x v="0"/>
    <s v="Crude"/>
    <n v="2.5295079999999999"/>
  </r>
  <r>
    <d v="2023-08-01T00:00:00"/>
    <s v="S022978"/>
    <x v="123"/>
    <s v="PO144936"/>
    <s v="GRN194318"/>
    <s v="340-1041-1"/>
    <s v="JUNCTION BOX TUNNEL"/>
    <s v="Walsall WS6 7AL"/>
    <n v="77"/>
    <x v="2"/>
    <s v="Diesel"/>
    <n v="2.8489999999999999E-4"/>
  </r>
  <r>
    <d v="2023-11-01T00:00:00"/>
    <s v="S002239"/>
    <x v="17"/>
    <s v="PO149447"/>
    <s v="GRN203118"/>
    <n v="101022855"/>
    <s v="TIMER HOUR 6 DIGIT W/DEC"/>
    <s v="UT 84104"/>
    <n v="4725"/>
    <x v="4"/>
    <s v="Aviation"/>
    <n v="0.33234727680000004"/>
  </r>
  <r>
    <d v="2023-11-01T00:00:00"/>
    <s v="S002239"/>
    <x v="17"/>
    <s v="PO147797"/>
    <s v="GRN201829"/>
    <n v="101025662"/>
    <s v="TRANSDUCER FLOW/TEMP 1/2IN SST ROHS"/>
    <s v="UT 84104"/>
    <n v="4725"/>
    <x v="4"/>
    <s v="Aviation"/>
    <n v="0.33234727680000004"/>
  </r>
  <r>
    <d v="2023-08-01T00:00:00"/>
    <s v="S022978"/>
    <x v="123"/>
    <s v="PO144933"/>
    <s v="GRN194319"/>
    <s v="340-1041-1"/>
    <s v="JUNCTION BOX TUNNEL"/>
    <s v="Walsall WS6 7AL"/>
    <n v="77"/>
    <x v="2"/>
    <s v="Diesel"/>
    <n v="2.8489999999999999E-4"/>
  </r>
  <r>
    <d v="2023-11-01T00:00:00"/>
    <s v="S024448"/>
    <x v="58"/>
    <s v="PO144979"/>
    <s v="GRN202747"/>
    <n v="101029271"/>
    <s v="6/4 MeV LINAC 400pps SHORT COLLIMATOR CS TRGFILT E"/>
    <s v="California 94560"/>
    <n v="5214"/>
    <x v="0"/>
    <s v="Crude"/>
    <n v="0.4181628"/>
  </r>
  <r>
    <d v="2023-11-01T00:00:00"/>
    <s v="S024448"/>
    <x v="58"/>
    <s v="PO144979"/>
    <s v="GRN202748"/>
    <s v="340-1173-1"/>
    <s v="ETM 6MEV LINAC SYSTEM INTEGRATION KIT"/>
    <s v="California 94560"/>
    <n v="5214"/>
    <x v="0"/>
    <s v="Crude"/>
    <n v="0.4181628"/>
  </r>
  <r>
    <d v="2023-08-01T00:00:00"/>
    <s v="S022978"/>
    <x v="123"/>
    <s v="PO144932"/>
    <s v="GRN194320"/>
    <s v="340-1041-1"/>
    <s v="JUNCTION BOX TUNNEL"/>
    <s v="Walsall WS6 7AL"/>
    <n v="77"/>
    <x v="2"/>
    <s v="Diesel"/>
    <n v="2.8489999999999999E-4"/>
  </r>
  <r>
    <d v="2023-08-01T00:00:00"/>
    <s v="S022978"/>
    <x v="123"/>
    <s v="PO144941"/>
    <s v="GRN194321"/>
    <s v="340-1041-1"/>
    <s v="JUNCTION BOX TUNNEL"/>
    <s v="Walsall WS6 7AL"/>
    <n v="77"/>
    <x v="2"/>
    <s v="Diesel"/>
    <n v="2.8489999999999999E-4"/>
  </r>
  <r>
    <d v="2023-11-01T00:00:00"/>
    <s v="S022670"/>
    <x v="26"/>
    <s v="PO149935"/>
    <s v="GRN202751"/>
    <s v="11700-5217"/>
    <s v="WASHER FLAT M18 GEOMET 500B"/>
    <s v="Congleton CW12 1HR"/>
    <n v="12.8"/>
    <x v="2"/>
    <s v="Diesel"/>
    <n v="4.7360000000000001E-5"/>
  </r>
  <r>
    <d v="2023-11-01T00:00:00"/>
    <s v="S022670"/>
    <x v="26"/>
    <s v="PO149386"/>
    <s v="GRN202753"/>
    <n v="85212336"/>
    <s v="M24 X 180 R-XPT THROUGHBOLT"/>
    <s v="Congleton CW12 1HR"/>
    <n v="12.8"/>
    <x v="2"/>
    <s v="Diesel"/>
    <n v="4.7360000000000001E-5"/>
  </r>
  <r>
    <d v="2023-08-01T00:00:00"/>
    <s v="S022978"/>
    <x v="123"/>
    <s v="PO144931"/>
    <s v="GRN194322"/>
    <s v="340-1041-1"/>
    <s v="JUNCTION BOX TUNNEL"/>
    <s v="Walsall WS6 7AL"/>
    <n v="77"/>
    <x v="2"/>
    <s v="Diesel"/>
    <n v="2.8489999999999999E-4"/>
  </r>
  <r>
    <d v="2023-11-01T00:00:00"/>
    <s v="S000892"/>
    <x v="16"/>
    <s v="PO151279"/>
    <s v="GRN202756"/>
    <n v="101047503"/>
    <s v="STRAIGHT MALE CABLE MOUNT CONNECTOR, 5 CONTACTS"/>
    <s v="Stockport SK4 2JT"/>
    <n v="55"/>
    <x v="2"/>
    <s v="Diesel"/>
    <n v="2.0350000000000001E-4"/>
  </r>
  <r>
    <d v="2023-08-01T00:00:00"/>
    <s v="S022978"/>
    <x v="123"/>
    <s v="PO144940"/>
    <s v="GRN194323"/>
    <s v="340-1071-1"/>
    <s v="CONDUIT OUTDOOR EQUIPMENT RACK ASSY – JUNCTION BOX"/>
    <s v="Walsall WS6 7AL"/>
    <n v="77"/>
    <x v="2"/>
    <s v="Diesel"/>
    <n v="2.8489999999999999E-4"/>
  </r>
  <r>
    <d v="2023-08-01T00:00:00"/>
    <s v="S022978"/>
    <x v="123"/>
    <s v="PO144937"/>
    <s v="GRN194324"/>
    <s v="340-1041-1"/>
    <s v="JUNCTION BOX TUNNEL"/>
    <s v="Walsall WS6 7AL"/>
    <n v="77"/>
    <x v="2"/>
    <s v="Diesel"/>
    <n v="2.8489999999999999E-4"/>
  </r>
  <r>
    <d v="2023-08-01T00:00:00"/>
    <s v="S022978"/>
    <x v="123"/>
    <s v="PO144930"/>
    <s v="GRN194325"/>
    <s v="340-1041-1"/>
    <s v="JUNCTION BOX TUNNEL"/>
    <s v="Walsall WS6 7AL"/>
    <n v="77"/>
    <x v="2"/>
    <s v="Diesel"/>
    <n v="2.8489999999999999E-4"/>
  </r>
  <r>
    <d v="2023-08-01T00:00:00"/>
    <s v="S022978"/>
    <x v="123"/>
    <s v="PO144939"/>
    <s v="GRN194326"/>
    <s v="340-1041-1"/>
    <s v="JUNCTION BOX TUNNEL"/>
    <s v="Walsall WS6 7AL"/>
    <n v="77"/>
    <x v="2"/>
    <s v="Diesel"/>
    <n v="2.8489999999999999E-4"/>
  </r>
  <r>
    <d v="2023-08-01T00:00:00"/>
    <s v="S022978"/>
    <x v="123"/>
    <s v="PO144774"/>
    <s v="GRN194327"/>
    <s v="340-1040-1"/>
    <s v="JUNCTION BOX SOURCE SIDE"/>
    <s v="Walsall WS6 7AL"/>
    <n v="77"/>
    <x v="2"/>
    <s v="Diesel"/>
    <n v="2.8489999999999999E-4"/>
  </r>
  <r>
    <d v="2023-08-01T00:00:00"/>
    <s v="S022978"/>
    <x v="123"/>
    <s v="PO144773"/>
    <s v="GRN194329"/>
    <s v="340-1040-1"/>
    <s v="JUNCTION BOX SOURCE SIDE"/>
    <s v="Walsall WS6 7AL"/>
    <n v="77"/>
    <x v="2"/>
    <s v="Diesel"/>
    <n v="2.8489999999999999E-4"/>
  </r>
  <r>
    <d v="2023-08-01T00:00:00"/>
    <s v="S022978"/>
    <x v="123"/>
    <s v="PO144768"/>
    <s v="GRN194330"/>
    <s v="340-1040-1"/>
    <s v="JUNCTION BOX SOURCE SIDE"/>
    <s v="Walsall WS6 7AL"/>
    <n v="77"/>
    <x v="2"/>
    <s v="Diesel"/>
    <n v="2.8489999999999999E-4"/>
  </r>
  <r>
    <d v="2023-08-01T00:00:00"/>
    <s v="S022978"/>
    <x v="123"/>
    <s v="PO144771"/>
    <s v="GRN194331"/>
    <s v="340-1040-1"/>
    <s v="JUNCTION BOX SOURCE SIDE"/>
    <s v="Walsall WS6 7AL"/>
    <n v="77"/>
    <x v="2"/>
    <s v="Diesel"/>
    <n v="2.8489999999999999E-4"/>
  </r>
  <r>
    <d v="2023-08-01T00:00:00"/>
    <s v="S022978"/>
    <x v="123"/>
    <s v="PO144772"/>
    <s v="GRN194332"/>
    <s v="340-1040-1"/>
    <s v="JUNCTION BOX SOURCE SIDE"/>
    <s v="Walsall WS6 7AL"/>
    <n v="77"/>
    <x v="2"/>
    <s v="Diesel"/>
    <n v="2.8489999999999999E-4"/>
  </r>
  <r>
    <d v="2023-08-01T00:00:00"/>
    <s v="S022978"/>
    <x v="123"/>
    <s v="PO145190"/>
    <s v="GRN194333"/>
    <s v="340-1042-1"/>
    <s v="JUNCTION BOX DETECTOR SIDE"/>
    <s v="Walsall WS6 7AL"/>
    <n v="77"/>
    <x v="2"/>
    <s v="Diesel"/>
    <n v="2.8489999999999999E-4"/>
  </r>
  <r>
    <d v="2023-08-01T00:00:00"/>
    <s v="S022978"/>
    <x v="123"/>
    <s v="PO145189"/>
    <s v="GRN194334"/>
    <s v="340-1042-1"/>
    <s v="JUNCTION BOX DETECTOR SIDE"/>
    <s v="Walsall WS6 7AL"/>
    <n v="77"/>
    <x v="2"/>
    <s v="Diesel"/>
    <n v="2.8489999999999999E-4"/>
  </r>
  <r>
    <d v="2023-08-01T00:00:00"/>
    <s v="S022978"/>
    <x v="123"/>
    <s v="PO145186"/>
    <s v="GRN194335"/>
    <s v="340-1042-1"/>
    <s v="JUNCTION BOX DETECTOR SIDE"/>
    <s v="Walsall WS6 7AL"/>
    <n v="77"/>
    <x v="2"/>
    <s v="Diesel"/>
    <n v="2.8489999999999999E-4"/>
  </r>
  <r>
    <d v="2023-08-01T00:00:00"/>
    <s v="S022978"/>
    <x v="123"/>
    <s v="PO145187"/>
    <s v="GRN194337"/>
    <s v="340-1042-1"/>
    <s v="JUNCTION BOX DETECTOR SIDE"/>
    <s v="Walsall WS6 7AL"/>
    <n v="77"/>
    <x v="2"/>
    <s v="Diesel"/>
    <n v="2.8489999999999999E-4"/>
  </r>
  <r>
    <d v="2023-08-01T00:00:00"/>
    <s v="S022978"/>
    <x v="123"/>
    <s v="PO145188"/>
    <s v="GRN194338"/>
    <s v="340-1042-1"/>
    <s v="JUNCTION BOX DETECTOR SIDE"/>
    <s v="Walsall WS6 7AL"/>
    <n v="77"/>
    <x v="2"/>
    <s v="Diesel"/>
    <n v="2.8489999999999999E-4"/>
  </r>
  <r>
    <d v="2023-08-01T00:00:00"/>
    <s v="S022978"/>
    <x v="123"/>
    <s v="PO144919"/>
    <s v="GRN194340"/>
    <s v="340-1125-1"/>
    <s v="ENCLOSURE SYSTEM ENTRY/EXIT"/>
    <s v="Walsall WS6 7AL"/>
    <n v="77"/>
    <x v="2"/>
    <s v="Diesel"/>
    <n v="2.8489999999999999E-4"/>
  </r>
  <r>
    <d v="2023-08-01T00:00:00"/>
    <s v="S022978"/>
    <x v="123"/>
    <s v="PO144920"/>
    <s v="GRN194341"/>
    <s v="340-1125-1"/>
    <s v="ENCLOSURE SYSTEM ENTRY/EXIT"/>
    <s v="Walsall WS6 7AL"/>
    <n v="77"/>
    <x v="2"/>
    <s v="Diesel"/>
    <n v="2.8489999999999999E-4"/>
  </r>
  <r>
    <d v="2023-08-01T00:00:00"/>
    <s v="S022978"/>
    <x v="123"/>
    <s v="PO144774"/>
    <s v="GRN194342"/>
    <s v="340-1125-1"/>
    <s v="ENCLOSURE SYSTEM ENTRY/EXIT"/>
    <s v="Walsall WS6 7AL"/>
    <n v="77"/>
    <x v="2"/>
    <s v="Diesel"/>
    <n v="2.8489999999999999E-4"/>
  </r>
  <r>
    <d v="2023-08-01T00:00:00"/>
    <s v="S022978"/>
    <x v="123"/>
    <s v="PO144918"/>
    <s v="GRN194343"/>
    <s v="340-1125-1"/>
    <s v="ENCLOSURE SYSTEM ENTRY/EXIT"/>
    <s v="Walsall WS6 7AL"/>
    <n v="77"/>
    <x v="2"/>
    <s v="Diesel"/>
    <n v="2.8489999999999999E-4"/>
  </r>
  <r>
    <d v="2023-08-01T00:00:00"/>
    <s v="S022978"/>
    <x v="123"/>
    <s v="PO144938"/>
    <s v="GRN194398"/>
    <s v="340-1041-1"/>
    <s v="JUNCTION BOX TUNNEL"/>
    <s v="Walsall WS6 7AL"/>
    <n v="77"/>
    <x v="2"/>
    <s v="Diesel"/>
    <n v="2.8489999999999999E-4"/>
  </r>
  <r>
    <d v="2023-11-01T00:00:00"/>
    <s v="S023284"/>
    <x v="19"/>
    <s v="PO150429"/>
    <s v="GRN202786"/>
    <n v="101049458"/>
    <s v="MOXA JUNCTION BOX"/>
    <s v="Leicester LE19 2DT"/>
    <n v="144"/>
    <x v="1"/>
    <s v="Diesel"/>
    <n v="5.3280000000000001E-2"/>
  </r>
  <r>
    <d v="2023-11-01T00:00:00"/>
    <s v="S023284"/>
    <x v="19"/>
    <s v="PO145279"/>
    <s v="GRN202788"/>
    <n v="101035752"/>
    <s v="REMOTE IR FENCE OPTION"/>
    <s v="Leicester LE19 2DT"/>
    <n v="144"/>
    <x v="1"/>
    <s v="Diesel"/>
    <n v="5.3280000000000001E-2"/>
  </r>
  <r>
    <d v="2023-08-01T00:00:00"/>
    <s v="S022978"/>
    <x v="123"/>
    <s v="PO144774"/>
    <s v="GRN194402"/>
    <s v="340-1042-1"/>
    <s v="JUNCTION BOX DETECTOR SIDE"/>
    <s v="Walsall WS6 7AL"/>
    <n v="77"/>
    <x v="2"/>
    <s v="Diesel"/>
    <n v="2.8489999999999999E-4"/>
  </r>
  <r>
    <d v="2023-11-01T00:00:00"/>
    <s v="S025431"/>
    <x v="0"/>
    <s v="PO151132"/>
    <s v="GRN202792"/>
    <s v="255-1487-1"/>
    <s v="120KV POWERED SOURCE X-RAY MONO BLOCK"/>
    <s v="Boston Massachusetts"/>
    <n v="3154"/>
    <x v="0"/>
    <s v="Crude"/>
    <n v="2.5295079999999999"/>
  </r>
  <r>
    <d v="2023-08-01T00:00:00"/>
    <s v="S022978"/>
    <x v="123"/>
    <s v="PO144767"/>
    <s v="GRN194403"/>
    <s v="340-1040-1"/>
    <s v="JUNCTION BOX SOURCE SIDE"/>
    <s v="Walsall WS6 7AL"/>
    <n v="77"/>
    <x v="2"/>
    <s v="Diesel"/>
    <n v="2.8489999999999999E-4"/>
  </r>
  <r>
    <d v="2023-08-01T00:00:00"/>
    <s v="S022978"/>
    <x v="123"/>
    <s v="PO145191"/>
    <s v="GRN194845"/>
    <s v="340-1042-1"/>
    <s v="JUNCTION BOX DETECTOR SIDE"/>
    <s v="Walsall WS6 7AL"/>
    <n v="77"/>
    <x v="2"/>
    <s v="Diesel"/>
    <n v="2.8489999999999999E-4"/>
  </r>
  <r>
    <d v="2023-08-01T00:00:00"/>
    <s v="S022978"/>
    <x v="123"/>
    <s v="PO144772"/>
    <s v="GRN194846"/>
    <s v="340-1042-1"/>
    <s v="JUNCTION BOX DETECTOR SIDE"/>
    <s v="Walsall WS6 7AL"/>
    <n v="77"/>
    <x v="2"/>
    <s v="Diesel"/>
    <n v="2.8489999999999999E-4"/>
  </r>
  <r>
    <d v="2023-08-01T00:00:00"/>
    <s v="S022978"/>
    <x v="123"/>
    <s v="PO144769"/>
    <s v="GRN194847"/>
    <s v="340-1042-1"/>
    <s v="JUNCTION BOX DETECTOR SIDE"/>
    <s v="Walsall WS6 7AL"/>
    <n v="77"/>
    <x v="2"/>
    <s v="Diesel"/>
    <n v="2.8489999999999999E-4"/>
  </r>
  <r>
    <d v="2023-08-01T00:00:00"/>
    <s v="S022978"/>
    <x v="123"/>
    <s v="PO144928"/>
    <s v="GRN194848"/>
    <s v="340-1040-1"/>
    <s v="JUNCTION BOX SOURCE SIDE"/>
    <s v="Walsall WS6 7AL"/>
    <n v="77"/>
    <x v="2"/>
    <s v="Diesel"/>
    <n v="2.8489999999999999E-4"/>
  </r>
  <r>
    <d v="2023-08-01T00:00:00"/>
    <s v="S022978"/>
    <x v="123"/>
    <s v="PO144922"/>
    <s v="GRN194849"/>
    <s v="340-1040-1"/>
    <s v="JUNCTION BOX SOURCE SIDE"/>
    <s v="Walsall WS6 7AL"/>
    <n v="77"/>
    <x v="2"/>
    <s v="Diesel"/>
    <n v="2.8489999999999999E-4"/>
  </r>
  <r>
    <d v="2023-11-01T00:00:00"/>
    <s v="S025431"/>
    <x v="0"/>
    <s v="PO147185"/>
    <s v="GRN202799"/>
    <s v="11505-0836"/>
    <s v="ASSY AFC ELECTRONICS BOX"/>
    <s v="Boston Massachusetts"/>
    <n v="3154"/>
    <x v="0"/>
    <s v="Crude"/>
    <n v="2.5295079999999999"/>
  </r>
  <r>
    <d v="2023-08-01T00:00:00"/>
    <s v="S022978"/>
    <x v="123"/>
    <s v="PO144770"/>
    <s v="GRN194850"/>
    <s v="340-1040-1"/>
    <s v="JUNCTION BOX SOURCE SIDE"/>
    <s v="Walsall WS6 7AL"/>
    <n v="77"/>
    <x v="2"/>
    <s v="Diesel"/>
    <n v="2.8489999999999999E-4"/>
  </r>
  <r>
    <d v="2023-08-01T00:00:00"/>
    <s v="S022978"/>
    <x v="123"/>
    <s v="PO144930"/>
    <s v="GRN194853"/>
    <s v="340-1235-1"/>
    <s v="CABLE FLOODLIGHT POWER 60&quot;"/>
    <s v="Walsall WS6 7AL"/>
    <n v="77"/>
    <x v="2"/>
    <s v="Diesel"/>
    <n v="2.8489999999999999E-4"/>
  </r>
  <r>
    <d v="2023-11-01T00:00:00"/>
    <s v="S023284"/>
    <x v="19"/>
    <s v="PO147509"/>
    <s v="GRN202802"/>
    <s v="356-1249-1"/>
    <s v="STAINLESS STEEL BEACON BOX W/MOXA"/>
    <s v="Leicester LE19 2DT"/>
    <n v="144"/>
    <x v="1"/>
    <s v="Diesel"/>
    <n v="5.3280000000000001E-2"/>
  </r>
  <r>
    <d v="2023-11-01T00:00:00"/>
    <s v="S023284"/>
    <x v="19"/>
    <s v="PO147836"/>
    <s v="GRN202803"/>
    <s v="356-1249-1"/>
    <s v="STAINLESS STEEL BEACON BOX W/MOXA"/>
    <s v="Leicester LE19 2DT"/>
    <n v="144"/>
    <x v="1"/>
    <s v="Diesel"/>
    <n v="5.3280000000000001E-2"/>
  </r>
  <r>
    <d v="2023-11-01T00:00:00"/>
    <s v="S023284"/>
    <x v="19"/>
    <s v="PO143578"/>
    <s v="GRN202804"/>
    <s v="356-1249-1"/>
    <s v="STAINLESS STEEL BEACON BOX W/MOXA"/>
    <s v="Leicester LE19 2DT"/>
    <n v="144"/>
    <x v="1"/>
    <s v="Diesel"/>
    <n v="5.3280000000000001E-2"/>
  </r>
  <r>
    <d v="2023-08-01T00:00:00"/>
    <s v="S022978"/>
    <x v="123"/>
    <s v="PO144937"/>
    <s v="GRN194854"/>
    <s v="340-1235-2"/>
    <s v="CABLE FLOODLIGHT POWER 120&quot;"/>
    <s v="Walsall WS6 7AL"/>
    <n v="77"/>
    <x v="2"/>
    <s v="Diesel"/>
    <n v="2.8489999999999999E-4"/>
  </r>
  <r>
    <d v="2023-11-01T00:00:00"/>
    <s v="S023284"/>
    <x v="19"/>
    <s v="PO137838"/>
    <s v="GRN202806"/>
    <s v="340-1235-1"/>
    <s v="CABLE FLOODLIGHT POWER 60&quot;"/>
    <s v="Leicester LE19 2DT"/>
    <n v="144"/>
    <x v="1"/>
    <s v="Diesel"/>
    <n v="5.3280000000000001E-2"/>
  </r>
  <r>
    <d v="2023-11-01T00:00:00"/>
    <s v="S023284"/>
    <x v="19"/>
    <s v="PO141369"/>
    <s v="GRN202807"/>
    <s v="340-1235-2"/>
    <s v="CABLE FLOODLIGHT POWER 120&quot;"/>
    <s v="Leicester LE19 2DT"/>
    <n v="144"/>
    <x v="1"/>
    <s v="Diesel"/>
    <n v="5.3280000000000001E-2"/>
  </r>
  <r>
    <d v="2023-08-01T00:00:00"/>
    <s v="S022978"/>
    <x v="123"/>
    <s v="PO144937"/>
    <s v="GRN194855"/>
    <s v="340-1235-1"/>
    <s v="CABLE FLOODLIGHT POWER 60&quot;"/>
    <s v="Walsall WS6 7AL"/>
    <n v="77"/>
    <x v="2"/>
    <s v="Diesel"/>
    <n v="2.8489999999999999E-4"/>
  </r>
  <r>
    <d v="2023-11-01T00:00:00"/>
    <s v="S025431"/>
    <x v="0"/>
    <s v="PO150526"/>
    <s v="GRN202809"/>
    <s v="332-0637-1"/>
    <s v="ASSY VERT DET ADJUSTMENT LOWER"/>
    <s v="Boston Massachusetts"/>
    <n v="3154"/>
    <x v="0"/>
    <s v="Crude"/>
    <n v="2.5295079999999999"/>
  </r>
  <r>
    <d v="2023-11-01T00:00:00"/>
    <s v="S023284"/>
    <x v="19"/>
    <s v="PO149189"/>
    <s v="GRN202810"/>
    <n v="231010005"/>
    <s v="ON-SITE OPERATOR TRUNKING HONG KONG M6012"/>
    <s v="Leicester LE19 2DT"/>
    <n v="144"/>
    <x v="1"/>
    <s v="Diesel"/>
    <n v="5.3280000000000001E-2"/>
  </r>
  <r>
    <d v="2023-08-01T00:00:00"/>
    <s v="S022978"/>
    <x v="123"/>
    <s v="PO144931"/>
    <s v="GRN194856"/>
    <s v="340-1235-1"/>
    <s v="CABLE FLOODLIGHT POWER 60&quot;"/>
    <s v="Walsall WS6 7AL"/>
    <n v="77"/>
    <x v="2"/>
    <s v="Diesel"/>
    <n v="2.8489999999999999E-4"/>
  </r>
  <r>
    <d v="2023-11-01T00:00:00"/>
    <s v="S025431"/>
    <x v="0"/>
    <s v="PO150470"/>
    <s v="GRN202813"/>
    <s v="11700-2129"/>
    <s v="OIL INJECTOR .01CC POSITIVE DISPLACEMENT"/>
    <s v="Boston Massachusetts"/>
    <n v="3154"/>
    <x v="0"/>
    <s v="Crude"/>
    <n v="1.0118031999999999E-2"/>
  </r>
  <r>
    <d v="2023-11-01T00:00:00"/>
    <s v="S025431"/>
    <x v="0"/>
    <s v="PO149345"/>
    <s v="GRN202816"/>
    <s v="007-00002"/>
    <s v="DIGITAL PLC WITH SOFTWARE FOR 7046"/>
    <s v="Boston Massachusetts"/>
    <n v="3154"/>
    <x v="0"/>
    <s v="Crude"/>
    <n v="1.0118031999999999E-2"/>
  </r>
  <r>
    <d v="2023-08-01T00:00:00"/>
    <s v="S022978"/>
    <x v="123"/>
    <s v="PO144959"/>
    <s v="GRN194857"/>
    <s v="340-1235-1"/>
    <s v="CABLE FLOODLIGHT POWER 60&quot;"/>
    <s v="Walsall WS6 7AL"/>
    <n v="77"/>
    <x v="2"/>
    <s v="Diesel"/>
    <n v="2.8489999999999999E-4"/>
  </r>
  <r>
    <d v="2023-11-01T00:00:00"/>
    <s v="S023284"/>
    <x v="19"/>
    <s v="PO147445"/>
    <s v="GRN202819"/>
    <n v="101036532"/>
    <s v="STAINLESS STEEL ARRAY BOX"/>
    <s v="Leicester LE19 2DT"/>
    <n v="144"/>
    <x v="1"/>
    <s v="Diesel"/>
    <n v="5.3280000000000001E-2"/>
  </r>
  <r>
    <d v="2023-08-01T00:00:00"/>
    <s v="S022978"/>
    <x v="123"/>
    <s v="PO144934"/>
    <s v="GRN194858"/>
    <s v="340-1235-1"/>
    <s v="CABLE FLOODLIGHT POWER 60&quot;"/>
    <s v="Walsall WS6 7AL"/>
    <n v="77"/>
    <x v="2"/>
    <s v="Diesel"/>
    <n v="2.8489999999999999E-4"/>
  </r>
  <r>
    <d v="2023-08-01T00:00:00"/>
    <s v="S022978"/>
    <x v="123"/>
    <s v="PO144962"/>
    <s v="GRN194859"/>
    <s v="340-1235-1"/>
    <s v="CABLE FLOODLIGHT POWER 60&quot;"/>
    <s v="Walsall WS6 7AL"/>
    <n v="77"/>
    <x v="2"/>
    <s v="Diesel"/>
    <n v="2.8489999999999999E-4"/>
  </r>
  <r>
    <d v="2023-08-01T00:00:00"/>
    <s v="S022978"/>
    <x v="123"/>
    <s v="PO144933"/>
    <s v="GRN194860"/>
    <s v="340-1235-1"/>
    <s v="CABLE FLOODLIGHT POWER 60&quot;"/>
    <s v="Walsall WS6 7AL"/>
    <n v="77"/>
    <x v="2"/>
    <s v="Diesel"/>
    <n v="2.8489999999999999E-4"/>
  </r>
  <r>
    <d v="2023-08-01T00:00:00"/>
    <s v="S022978"/>
    <x v="123"/>
    <s v="PO144958"/>
    <s v="GRN194861"/>
    <s v="340-1235-1"/>
    <s v="CABLE FLOODLIGHT POWER 60&quot;"/>
    <s v="Walsall WS6 7AL"/>
    <n v="77"/>
    <x v="2"/>
    <s v="Diesel"/>
    <n v="2.8489999999999999E-4"/>
  </r>
  <r>
    <d v="2023-11-01T00:00:00"/>
    <s v="S000892"/>
    <x v="16"/>
    <s v="PO151119"/>
    <s v="GRN202827"/>
    <s v="11553-0024"/>
    <s v="CONN RCPT 8POS 2ROW MINI FIT JR"/>
    <s v="Stockport SK4 2JT"/>
    <n v="55"/>
    <x v="2"/>
    <s v="Diesel"/>
    <n v="2.0350000000000001E-4"/>
  </r>
  <r>
    <d v="2023-11-01T00:00:00"/>
    <s v="S000892"/>
    <x v="16"/>
    <s v="PO151310"/>
    <s v="GRN202828"/>
    <s v="11540-0564"/>
    <s v="NATURAL DEGREASER CAN 16 OZ"/>
    <s v="Stockport SK4 2JT"/>
    <n v="55"/>
    <x v="2"/>
    <s v="Diesel"/>
    <n v="2.0350000000000001E-4"/>
  </r>
  <r>
    <d v="2023-11-01T00:00:00"/>
    <s v="S025431"/>
    <x v="0"/>
    <s v="PO150839"/>
    <s v="GRN202829"/>
    <s v="255-1652-1"/>
    <s v="CONFIGURED UPS RACKMOUNT 5KVA IEC C20"/>
    <s v="Boston Massachusetts"/>
    <n v="3154"/>
    <x v="0"/>
    <s v="Crude"/>
    <n v="2.5295079999999999"/>
  </r>
  <r>
    <d v="2023-11-01T00:00:00"/>
    <s v="S022670"/>
    <x v="26"/>
    <s v="PO148928"/>
    <s v="GRN202831"/>
    <s v="11700-5243"/>
    <s v="BOLT HEX DIN933 M20 X 2.5 X 50MM GEOMET STL"/>
    <s v="Congleton CW12 1HR"/>
    <n v="12.8"/>
    <x v="2"/>
    <s v="Diesel"/>
    <n v="4.7360000000000001E-5"/>
  </r>
  <r>
    <d v="2023-08-01T00:00:00"/>
    <s v="S022978"/>
    <x v="123"/>
    <s v="PO145193"/>
    <s v="GRN194862"/>
    <s v="340-1235-1"/>
    <s v="CABLE FLOODLIGHT POWER 60&quot;"/>
    <s v="Walsall WS6 7AL"/>
    <n v="77"/>
    <x v="2"/>
    <s v="Diesel"/>
    <n v="2.8489999999999999E-4"/>
  </r>
  <r>
    <d v="2023-08-01T00:00:00"/>
    <s v="S022978"/>
    <x v="123"/>
    <s v="PO144961"/>
    <s v="GRN194863"/>
    <s v="340-1235-1"/>
    <s v="CABLE FLOODLIGHT POWER 60&quot;"/>
    <s v="Walsall WS6 7AL"/>
    <n v="77"/>
    <x v="2"/>
    <s v="Diesel"/>
    <n v="2.8489999999999999E-4"/>
  </r>
  <r>
    <d v="2023-08-01T00:00:00"/>
    <s v="S022978"/>
    <x v="123"/>
    <s v="PO144932"/>
    <s v="GRN194864"/>
    <s v="340-1235-1"/>
    <s v="CABLE FLOODLIGHT POWER 60&quot;"/>
    <s v="Walsall WS6 7AL"/>
    <n v="77"/>
    <x v="2"/>
    <s v="Diesel"/>
    <n v="2.8489999999999999E-4"/>
  </r>
  <r>
    <d v="2023-11-01T00:00:00"/>
    <s v="S022670"/>
    <x v="26"/>
    <s v="PO149386"/>
    <s v="GRN202835"/>
    <n v="101032416"/>
    <s v="M12 X 180 R-XPT THROUGHBOLT"/>
    <s v="Congleton CW12 1HR"/>
    <n v="12.8"/>
    <x v="2"/>
    <s v="Diesel"/>
    <n v="4.7360000000000001E-5"/>
  </r>
  <r>
    <d v="2023-08-01T00:00:00"/>
    <s v="S022978"/>
    <x v="123"/>
    <s v="PO144957"/>
    <s v="GRN194865"/>
    <s v="340-1235-1"/>
    <s v="CABLE FLOODLIGHT POWER 60&quot;"/>
    <s v="Walsall WS6 7AL"/>
    <n v="77"/>
    <x v="2"/>
    <s v="Diesel"/>
    <n v="2.8489999999999999E-4"/>
  </r>
  <r>
    <d v="2023-08-01T00:00:00"/>
    <s v="S022978"/>
    <x v="123"/>
    <s v="PO145192"/>
    <s v="GRN194866"/>
    <s v="340-1235-1"/>
    <s v="CABLE FLOODLIGHT POWER 60&quot;"/>
    <s v="Walsall WS6 7AL"/>
    <n v="77"/>
    <x v="2"/>
    <s v="Diesel"/>
    <n v="2.8489999999999999E-4"/>
  </r>
  <r>
    <d v="2023-03-01T00:00:00"/>
    <s v="S026569"/>
    <x v="125"/>
    <s v="PO139199"/>
    <s v="GRN182804"/>
    <n v="101044464"/>
    <s v="GENERATOR 27kVA 60Hz HI/LOW TEMP NON-EU"/>
    <s v="Tunstall ST6 5GF"/>
    <n v="5.8"/>
    <x v="3"/>
    <s v="Diesel"/>
    <n v="5.8971500000000003E-3"/>
  </r>
  <r>
    <d v="2023-08-01T00:00:00"/>
    <s v="S022978"/>
    <x v="123"/>
    <s v="PO145191"/>
    <s v="GRN194867"/>
    <s v="340-1235-1"/>
    <s v="CABLE FLOODLIGHT POWER 60&quot;"/>
    <s v="Walsall WS6 7AL"/>
    <n v="77"/>
    <x v="2"/>
    <s v="Diesel"/>
    <n v="2.8489999999999999E-4"/>
  </r>
  <r>
    <d v="2023-08-01T00:00:00"/>
    <s v="S022978"/>
    <x v="123"/>
    <s v="PO144956"/>
    <s v="GRN194868"/>
    <s v="340-1235-1"/>
    <s v="CABLE FLOODLIGHT POWER 60&quot;"/>
    <s v="Walsall WS6 7AL"/>
    <n v="77"/>
    <x v="2"/>
    <s v="Diesel"/>
    <n v="2.8489999999999999E-4"/>
  </r>
  <r>
    <d v="2023-08-01T00:00:00"/>
    <s v="S022978"/>
    <x v="123"/>
    <s v="PO144938"/>
    <s v="GRN194869"/>
    <s v="340-1235-1"/>
    <s v="CABLE FLOODLIGHT POWER 60&quot;"/>
    <s v="Walsall WS6 7AL"/>
    <n v="77"/>
    <x v="2"/>
    <s v="Diesel"/>
    <n v="2.8489999999999999E-4"/>
  </r>
  <r>
    <d v="2023-08-01T00:00:00"/>
    <s v="S022978"/>
    <x v="123"/>
    <s v="PO145190"/>
    <s v="GRN194870"/>
    <s v="340-1235-1"/>
    <s v="CABLE FLOODLIGHT POWER 60&quot;"/>
    <s v="Walsall WS6 7AL"/>
    <n v="77"/>
    <x v="2"/>
    <s v="Diesel"/>
    <n v="2.8489999999999999E-4"/>
  </r>
  <r>
    <d v="2023-08-01T00:00:00"/>
    <s v="S022978"/>
    <x v="123"/>
    <s v="PO144939"/>
    <s v="GRN194871"/>
    <s v="340-1235-1"/>
    <s v="CABLE FLOODLIGHT POWER 60&quot;"/>
    <s v="Walsall WS6 7AL"/>
    <n v="77"/>
    <x v="2"/>
    <s v="Diesel"/>
    <n v="2.8489999999999999E-4"/>
  </r>
  <r>
    <d v="2023-11-01T00:00:00"/>
    <s v="S025431"/>
    <x v="0"/>
    <s v="PO150393"/>
    <s v="GRN202860"/>
    <s v="332-1872-1"/>
    <s v="OPTION PLATE INTERIOR LASER ALIGNMENT"/>
    <s v="Boston Massachusetts"/>
    <n v="3154"/>
    <x v="0"/>
    <s v="Crude"/>
    <n v="1.0118031999999999E-2"/>
  </r>
  <r>
    <d v="2023-11-01T00:00:00"/>
    <s v="S025431"/>
    <x v="0"/>
    <s v="PO147440"/>
    <s v="GRN202861"/>
    <n v="4300"/>
    <s v="FG GUARDIAN SHIELD AREA MONITOR GM"/>
    <s v="Boston Massachusetts"/>
    <n v="3154"/>
    <x v="0"/>
    <s v="Crude"/>
    <n v="2.5295079999999999"/>
  </r>
  <r>
    <d v="2023-08-01T00:00:00"/>
    <s v="S022978"/>
    <x v="123"/>
    <s v="PO144955"/>
    <s v="GRN194872"/>
    <s v="340-1235-1"/>
    <s v="CABLE FLOODLIGHT POWER 60&quot;"/>
    <s v="Walsall WS6 7AL"/>
    <n v="77"/>
    <x v="2"/>
    <s v="Diesel"/>
    <n v="2.8489999999999999E-4"/>
  </r>
  <r>
    <d v="2023-11-01T00:00:00"/>
    <s v="S001571"/>
    <x v="10"/>
    <s v="PO150412"/>
    <s v="GRN202865"/>
    <n v="1"/>
    <s v="freight inwards"/>
    <s v="St Albans AL1 5BN"/>
    <n v="298"/>
    <x v="2"/>
    <s v="Diesel"/>
    <n v="1.1026E-3"/>
  </r>
  <r>
    <d v="2023-08-01T00:00:00"/>
    <s v="S022978"/>
    <x v="123"/>
    <s v="PO144940"/>
    <s v="GRN194873"/>
    <s v="340-1235-1"/>
    <s v="CABLE FLOODLIGHT POWER 60&quot;"/>
    <s v="Walsall WS6 7AL"/>
    <n v="77"/>
    <x v="2"/>
    <s v="Diesel"/>
    <n v="2.8489999999999999E-4"/>
  </r>
  <r>
    <d v="2023-08-01T00:00:00"/>
    <s v="S022978"/>
    <x v="123"/>
    <s v="PO145189"/>
    <s v="GRN194874"/>
    <s v="340-1235-1"/>
    <s v="CABLE FLOODLIGHT POWER 60&quot;"/>
    <s v="Walsall WS6 7AL"/>
    <n v="77"/>
    <x v="2"/>
    <s v="Diesel"/>
    <n v="2.8489999999999999E-4"/>
  </r>
  <r>
    <d v="2023-11-01T00:00:00"/>
    <s v="S001121"/>
    <x v="5"/>
    <s v="PO150865"/>
    <s v="GRN202872"/>
    <n v="1"/>
    <s v="freight inwards"/>
    <s v="Salford M5 4BE"/>
    <n v="103.6"/>
    <x v="2"/>
    <s v="Diesel"/>
    <n v="3.8331999999999998E-4"/>
  </r>
  <r>
    <d v="2023-11-01T00:00:00"/>
    <s v="S025431"/>
    <x v="0"/>
    <s v="PO144616"/>
    <s v="GRN202873"/>
    <s v="354-0500-ZBV-C934"/>
    <s v="BACKSCATTER INSPECTION SYSTEM ZBV C-CLASS"/>
    <s v="Boston Massachusetts"/>
    <n v="3154"/>
    <x v="0"/>
    <s v="Crude"/>
    <n v="2.5295079999999999"/>
  </r>
  <r>
    <d v="2023-11-01T00:00:00"/>
    <s v="S025431"/>
    <x v="0"/>
    <s v="PO148570"/>
    <s v="GRN202874"/>
    <s v="255-1699-1"/>
    <s v="CONFIGD BASIC CCTV DESKTOP COMPUTER 2TB"/>
    <s v="Boston Massachusetts"/>
    <n v="3154"/>
    <x v="0"/>
    <s v="Crude"/>
    <n v="2.5295079999999999"/>
  </r>
  <r>
    <d v="2023-11-01T00:00:00"/>
    <s v="S001047"/>
    <x v="9"/>
    <s v="PO148092"/>
    <s v="GRN202875"/>
    <n v="66205215"/>
    <s v="2X8 ELEMENT PHOTO DIODE CDWO4 30MM THICK"/>
    <s v="81300 Johor Bahru Malaysia"/>
    <n v="6781"/>
    <x v="4"/>
    <s v="Aviation"/>
    <n v="1.1924057587200001"/>
  </r>
  <r>
    <d v="2023-08-01T00:00:00"/>
    <s v="S022978"/>
    <x v="123"/>
    <s v="PO145187"/>
    <s v="GRN194875"/>
    <s v="340-1235-1"/>
    <s v="CABLE FLOODLIGHT POWER 60&quot;"/>
    <s v="Walsall WS6 7AL"/>
    <n v="77"/>
    <x v="2"/>
    <s v="Diesel"/>
    <n v="2.8489999999999999E-4"/>
  </r>
  <r>
    <d v="2023-11-01T00:00:00"/>
    <s v="S001047"/>
    <x v="9"/>
    <s v="PO134439"/>
    <s v="GRN202877"/>
    <n v="66205215"/>
    <s v="2x8 ELEMENT PHOTO DIODE CdWO4 30mm THICK"/>
    <s v="81300 Johor Bahru Malaysia"/>
    <n v="6781"/>
    <x v="4"/>
    <s v="Aviation"/>
    <n v="1.1924057587200001"/>
  </r>
  <r>
    <d v="2023-08-01T00:00:00"/>
    <s v="S022978"/>
    <x v="123"/>
    <s v="PO145188"/>
    <s v="GRN194876"/>
    <s v="340-1235-1"/>
    <s v="CABLE FLOODLIGHT POWER 60&quot;"/>
    <s v="Walsall WS6 7AL"/>
    <n v="77"/>
    <x v="2"/>
    <s v="Diesel"/>
    <n v="2.8489999999999999E-4"/>
  </r>
  <r>
    <d v="2023-11-01T00:00:00"/>
    <s v="S001047"/>
    <x v="9"/>
    <s v="PO144821"/>
    <s v="GRN202879"/>
    <s v="11701-3091"/>
    <s v="SILICON PD - CDW04 - 5X5X10 THK - 8X2 ELEM - M13"/>
    <s v="81300 Johor Bahru Malaysia"/>
    <n v="6781"/>
    <x v="4"/>
    <s v="Aviation"/>
    <n v="1.1924057587200001"/>
  </r>
  <r>
    <d v="2023-11-01T00:00:00"/>
    <s v="S001047"/>
    <x v="9"/>
    <s v="PO148011"/>
    <s v="GRN202881"/>
    <n v="66208596"/>
    <s v="SILICON PHOTODIODE - CdW04 16 CHANNELS (3.6 x 3.6"/>
    <s v="81300 Johor Bahru Malaysia"/>
    <n v="6781"/>
    <x v="4"/>
    <s v="Aviation"/>
    <n v="1.1924057587200001"/>
  </r>
  <r>
    <d v="2023-11-01T00:00:00"/>
    <s v="S001047"/>
    <x v="9"/>
    <s v="PO144821"/>
    <s v="GRN202882"/>
    <n v="101026186"/>
    <s v="DIODE 2X8 ELEMENT PHOTO CDWO4 0.3MM THICK"/>
    <s v="81300 Johor Bahru Malaysia"/>
    <n v="6781"/>
    <x v="4"/>
    <s v="Aviation"/>
    <n v="1.1924057587200001"/>
  </r>
  <r>
    <d v="2023-11-01T00:00:00"/>
    <s v="S001047"/>
    <x v="9"/>
    <s v="PO148092"/>
    <s v="GRN202883"/>
    <n v="66205215"/>
    <s v="2X8 ELEMENT PHOTO DIODE CDWO4 30MM THICK"/>
    <s v="81300 Johor Bahru Malaysia"/>
    <n v="6781"/>
    <x v="4"/>
    <s v="Aviation"/>
    <n v="1.1924057587200001"/>
  </r>
  <r>
    <d v="2023-11-01T00:00:00"/>
    <s v="S001047"/>
    <x v="9"/>
    <s v="PO134439"/>
    <s v="GRN202884"/>
    <n v="66205215"/>
    <s v="2x8 ELEMENT PHOTO DIODE CdWO4 30mm THICK"/>
    <s v="81300 Johor Bahru Malaysia"/>
    <n v="6781"/>
    <x v="4"/>
    <s v="Aviation"/>
    <n v="1.1924057587200001"/>
  </r>
  <r>
    <d v="2023-11-01T00:00:00"/>
    <s v="S001047"/>
    <x v="9"/>
    <s v="PO134439"/>
    <s v="GRN202892"/>
    <n v="66205215"/>
    <s v="2x8 ELEMENT PHOTO DIODE CdWO4 30mm THICK"/>
    <s v="81300 Johor Bahru Malaysia"/>
    <n v="6781"/>
    <x v="4"/>
    <s v="Aviation"/>
    <n v="1.1924057587200001"/>
  </r>
  <r>
    <d v="2023-08-01T00:00:00"/>
    <s v="S022978"/>
    <x v="123"/>
    <s v="PO144954"/>
    <s v="GRN194877"/>
    <s v="340-1235-1"/>
    <s v="CABLE FLOODLIGHT POWER 60&quot;"/>
    <s v="Walsall WS6 7AL"/>
    <n v="77"/>
    <x v="2"/>
    <s v="Diesel"/>
    <n v="2.8489999999999999E-4"/>
  </r>
  <r>
    <d v="2023-11-01T00:00:00"/>
    <s v="S001047"/>
    <x v="9"/>
    <s v="PO134439"/>
    <s v="GRN202894"/>
    <n v="66205215"/>
    <s v="2x8 ELEMENT PHOTO DIODE CdWO4 30mm THICK"/>
    <s v="81300 Johor Bahru Malaysia"/>
    <n v="6781"/>
    <x v="4"/>
    <s v="Aviation"/>
    <n v="1.1924057587200001"/>
  </r>
  <r>
    <d v="2023-08-01T00:00:00"/>
    <s v="S022978"/>
    <x v="123"/>
    <s v="PO144953"/>
    <s v="GRN194878"/>
    <s v="340-1235-1"/>
    <s v="CABLE FLOODLIGHT POWER 60&quot;"/>
    <s v="Walsall WS6 7AL"/>
    <n v="77"/>
    <x v="2"/>
    <s v="Diesel"/>
    <n v="2.8489999999999999E-4"/>
  </r>
  <r>
    <d v="2023-03-01T00:00:00"/>
    <s v="S026569"/>
    <x v="125"/>
    <s v="PO139199"/>
    <s v="GRN182807"/>
    <n v="101044464"/>
    <s v="GENERATOR 27kVA 60Hz HI/LOW TEMP NON-EU"/>
    <s v="Tunstall ST6 5GF"/>
    <n v="5.8"/>
    <x v="3"/>
    <s v="Diesel"/>
    <n v="5.8971500000000003E-3"/>
  </r>
  <r>
    <d v="2023-08-01T00:00:00"/>
    <s v="S022978"/>
    <x v="123"/>
    <s v="PO145186"/>
    <s v="GRN194879"/>
    <s v="340-1235-1"/>
    <s v="CABLE FLOODLIGHT POWER 60&quot;"/>
    <s v="Walsall WS6 7AL"/>
    <n v="77"/>
    <x v="2"/>
    <s v="Diesel"/>
    <n v="2.8489999999999999E-4"/>
  </r>
  <r>
    <d v="2023-08-01T00:00:00"/>
    <s v="S022978"/>
    <x v="123"/>
    <s v="PO145186"/>
    <s v="GRN194880"/>
    <n v="1"/>
    <s v="freight inwards"/>
    <s v="Walsall WS6 7AL"/>
    <n v="77"/>
    <x v="2"/>
    <s v="Diesel"/>
    <n v="2.8489999999999999E-4"/>
  </r>
  <r>
    <d v="2023-08-01T00:00:00"/>
    <s v="S022978"/>
    <x v="123"/>
    <s v="PO144963"/>
    <s v="GRN194882"/>
    <s v="340-1235-1"/>
    <s v="CABLE FLOODLIGHT POWER 60&quot;"/>
    <s v="Walsall WS6 7AL"/>
    <n v="77"/>
    <x v="2"/>
    <s v="Diesel"/>
    <n v="2.8489999999999999E-4"/>
  </r>
  <r>
    <d v="2023-08-01T00:00:00"/>
    <s v="S022978"/>
    <x v="123"/>
    <s v="PO144952"/>
    <s v="GRN194883"/>
    <s v="340-1235-1"/>
    <s v="CABLE FLOODLIGHT POWER 60&quot;"/>
    <s v="Walsall WS6 7AL"/>
    <n v="77"/>
    <x v="2"/>
    <s v="Diesel"/>
    <n v="2.8489999999999999E-4"/>
  </r>
  <r>
    <d v="2023-11-01T00:00:00"/>
    <s v="S025431"/>
    <x v="0"/>
    <s v="PO149345"/>
    <s v="GRN202923"/>
    <s v="302-1293-1"/>
    <s v="ASSY HVPS 160KVA 3MA"/>
    <s v="Boston Massachusetts"/>
    <n v="3154"/>
    <x v="0"/>
    <s v="Crude"/>
    <n v="2.5295079999999999"/>
  </r>
  <r>
    <d v="2023-08-01T00:00:00"/>
    <s v="S022978"/>
    <x v="123"/>
    <s v="PO144964"/>
    <s v="GRN194884"/>
    <s v="340-1235-1"/>
    <s v="CABLE FLOODLIGHT POWER 60&quot;"/>
    <s v="Walsall WS6 7AL"/>
    <n v="77"/>
    <x v="2"/>
    <s v="Diesel"/>
    <n v="2.8489999999999999E-4"/>
  </r>
  <r>
    <d v="2023-08-01T00:00:00"/>
    <s v="S022978"/>
    <x v="123"/>
    <s v="PO145188"/>
    <s v="GRN194886"/>
    <n v="1"/>
    <s v="freight inwards"/>
    <s v="Walsall WS6 7AL"/>
    <n v="77"/>
    <x v="2"/>
    <s v="Diesel"/>
    <n v="2.8489999999999999E-4"/>
  </r>
  <r>
    <d v="2023-08-01T00:00:00"/>
    <s v="S022978"/>
    <x v="123"/>
    <s v="PO145187"/>
    <s v="GRN194888"/>
    <n v="1"/>
    <s v="freight inwards"/>
    <s v="Walsall WS6 7AL"/>
    <n v="77"/>
    <x v="2"/>
    <s v="Diesel"/>
    <n v="2.8489999999999999E-4"/>
  </r>
  <r>
    <d v="2023-08-01T00:00:00"/>
    <s v="S022978"/>
    <x v="123"/>
    <s v="PO144951"/>
    <s v="GRN194889"/>
    <s v="340-1235-1"/>
    <s v="CABLE FLOODLIGHT POWER 60&quot;"/>
    <s v="Walsall WS6 7AL"/>
    <n v="77"/>
    <x v="2"/>
    <s v="Diesel"/>
    <n v="2.8489999999999999E-4"/>
  </r>
  <r>
    <d v="2023-11-01T00:00:00"/>
    <s v="S001121"/>
    <x v="5"/>
    <s v="PO150748"/>
    <s v="GRN202935"/>
    <s v="11700-6227"/>
    <s v="FACTORYTALK SE SITE EDITION STATION LICENSE 25 SCR"/>
    <s v="Salford M5 4BE"/>
    <n v="103.6"/>
    <x v="2"/>
    <s v="Diesel"/>
    <n v="3.8331999999999998E-4"/>
  </r>
  <r>
    <d v="2023-11-01T00:00:00"/>
    <s v="S001121"/>
    <x v="5"/>
    <s v="PO150749"/>
    <s v="GRN202936"/>
    <s v="11700-6227"/>
    <s v="FACTORYTALK SE SITE EDITION STATION LICENSE 25 SCR"/>
    <s v="Salford M5 4BE"/>
    <n v="103.6"/>
    <x v="2"/>
    <s v="Diesel"/>
    <n v="3.8331999999999998E-4"/>
  </r>
  <r>
    <d v="2023-08-01T00:00:00"/>
    <s v="S022978"/>
    <x v="123"/>
    <s v="PO145189"/>
    <s v="GRN194890"/>
    <n v="1"/>
    <s v="freight inwards"/>
    <s v="Walsall WS6 7AL"/>
    <n v="77"/>
    <x v="2"/>
    <s v="Diesel"/>
    <n v="2.8489999999999999E-4"/>
  </r>
  <r>
    <d v="2023-08-01T00:00:00"/>
    <s v="S022978"/>
    <x v="123"/>
    <s v="PO145190"/>
    <s v="GRN194891"/>
    <n v="1"/>
    <s v="freight inwards"/>
    <s v="Walsall WS6 7AL"/>
    <n v="77"/>
    <x v="2"/>
    <s v="Diesel"/>
    <n v="2.8489999999999999E-4"/>
  </r>
  <r>
    <d v="2023-08-01T00:00:00"/>
    <s v="S022978"/>
    <x v="123"/>
    <s v="PO145191"/>
    <s v="GRN194892"/>
    <n v="1"/>
    <s v="freight inwards"/>
    <s v="Walsall WS6 7AL"/>
    <n v="77"/>
    <x v="2"/>
    <s v="Diesel"/>
    <n v="2.8489999999999999E-4"/>
  </r>
  <r>
    <d v="2023-08-01T00:00:00"/>
    <s v="S022978"/>
    <x v="123"/>
    <s v="PO145192"/>
    <s v="GRN194894"/>
    <n v="1"/>
    <s v="freight inwards"/>
    <s v="Walsall WS6 7AL"/>
    <n v="77"/>
    <x v="2"/>
    <s v="Diesel"/>
    <n v="2.8489999999999999E-4"/>
  </r>
  <r>
    <d v="2023-08-01T00:00:00"/>
    <s v="S022978"/>
    <x v="123"/>
    <s v="PO145193"/>
    <s v="GRN194895"/>
    <n v="1"/>
    <s v="freight inwards"/>
    <s v="Walsall WS6 7AL"/>
    <n v="77"/>
    <x v="2"/>
    <s v="Diesel"/>
    <n v="2.8489999999999999E-4"/>
  </r>
  <r>
    <d v="2023-08-01T00:00:00"/>
    <s v="S022978"/>
    <x v="123"/>
    <s v="PO144950"/>
    <s v="GRN194896"/>
    <s v="340-1235-1"/>
    <s v="CABLE FLOODLIGHT POWER 60&quot;"/>
    <s v="Walsall WS6 7AL"/>
    <n v="77"/>
    <x v="2"/>
    <s v="Diesel"/>
    <n v="2.8489999999999999E-4"/>
  </r>
  <r>
    <d v="2023-08-01T00:00:00"/>
    <s v="S022978"/>
    <x v="123"/>
    <s v="PO145195"/>
    <s v="GRN194897"/>
    <s v="340-1235-3"/>
    <s v="CABLE FLOODLIGHT POWER 170&quot;"/>
    <s v="Walsall WS6 7AL"/>
    <n v="77"/>
    <x v="2"/>
    <s v="Diesel"/>
    <n v="2.8489999999999999E-4"/>
  </r>
  <r>
    <d v="2023-08-01T00:00:00"/>
    <s v="S022978"/>
    <x v="123"/>
    <s v="PO145195"/>
    <s v="GRN194898"/>
    <s v="340-1235-2"/>
    <s v="CABLE FLOODLIGHT POWER 120&quot;"/>
    <s v="Walsall WS6 7AL"/>
    <n v="77"/>
    <x v="2"/>
    <s v="Diesel"/>
    <n v="2.8489999999999999E-4"/>
  </r>
  <r>
    <d v="2023-11-01T00:00:00"/>
    <s v="S022767"/>
    <x v="2"/>
    <s v="PO144140"/>
    <s v="GRN202985"/>
    <n v="30202403"/>
    <s v="FLEXIBLE BATTERY CABLE 25mm - BLACK LEYLAND AUTO W"/>
    <s v="Huddersfield HD1 3ES"/>
    <n v="180"/>
    <x v="2"/>
    <s v="Diesel"/>
    <n v="6.6599999999999993E-4"/>
  </r>
  <r>
    <d v="2023-11-01T00:00:00"/>
    <s v="S023274"/>
    <x v="54"/>
    <s v="PO150674"/>
    <s v="GRN202986"/>
    <n v="4245279"/>
    <s v="7&quot;COLOUR INDUSTRIAL REAR VIEW REVERSING CAMERA SYS"/>
    <s v="Wolverhampton WV10 7ED"/>
    <n v="70.400000000000006"/>
    <x v="2"/>
    <s v="Diesel"/>
    <n v="2.6048000000000005E-4"/>
  </r>
  <r>
    <d v="2023-08-01T00:00:00"/>
    <s v="S022978"/>
    <x v="123"/>
    <s v="PO144949"/>
    <s v="GRN194899"/>
    <s v="340-1235-1"/>
    <s v="CABLE FLOODLIGHT POWER 60&quot;"/>
    <s v="Walsall WS6 7AL"/>
    <n v="77"/>
    <x v="2"/>
    <s v="Diesel"/>
    <n v="2.8489999999999999E-4"/>
  </r>
  <r>
    <d v="2023-08-01T00:00:00"/>
    <s v="S022978"/>
    <x v="123"/>
    <s v="PO144946"/>
    <s v="GRN194900"/>
    <s v="340-1235-1"/>
    <s v="CABLE FLOODLIGHT POWER 60&quot;"/>
    <s v="Walsall WS6 7AL"/>
    <n v="77"/>
    <x v="2"/>
    <s v="Diesel"/>
    <n v="2.8489999999999999E-4"/>
  </r>
  <r>
    <d v="2023-08-01T00:00:00"/>
    <s v="S022978"/>
    <x v="123"/>
    <s v="PO144947"/>
    <s v="GRN194901"/>
    <s v="340-1235-1"/>
    <s v="CABLE FLOODLIGHT POWER 60&quot;"/>
    <s v="Walsall WS6 7AL"/>
    <n v="77"/>
    <x v="2"/>
    <s v="Diesel"/>
    <n v="2.8489999999999999E-4"/>
  </r>
  <r>
    <d v="2023-08-01T00:00:00"/>
    <s v="S022978"/>
    <x v="123"/>
    <s v="PO144948"/>
    <s v="GRN194902"/>
    <s v="340-1235-1"/>
    <s v="CABLE FLOODLIGHT POWER 60&quot;"/>
    <s v="Walsall WS6 7AL"/>
    <n v="77"/>
    <x v="2"/>
    <s v="Diesel"/>
    <n v="2.8489999999999999E-4"/>
  </r>
  <r>
    <d v="2023-08-01T00:00:00"/>
    <s v="S022978"/>
    <x v="123"/>
    <s v="PO144945"/>
    <s v="GRN194903"/>
    <s v="340-1235-1"/>
    <s v="CABLE FLOODLIGHT POWER 60&quot;"/>
    <s v="Walsall WS6 7AL"/>
    <n v="77"/>
    <x v="2"/>
    <s v="Diesel"/>
    <n v="2.8489999999999999E-4"/>
  </r>
  <r>
    <d v="2023-08-01T00:00:00"/>
    <s v="S022978"/>
    <x v="123"/>
    <s v="PO145194"/>
    <s v="GRN194904"/>
    <s v="340-1235-2"/>
    <s v="CABLE FLOODLIGHT POWER 120&quot;"/>
    <s v="Walsall WS6 7AL"/>
    <n v="77"/>
    <x v="2"/>
    <s v="Diesel"/>
    <n v="2.8489999999999999E-4"/>
  </r>
  <r>
    <d v="2023-08-01T00:00:00"/>
    <s v="S022978"/>
    <x v="123"/>
    <s v="PO145194"/>
    <s v="GRN194905"/>
    <s v="340-1235-3"/>
    <s v="CABLE FLOODLIGHT POWER 170&quot;"/>
    <s v="Walsall WS6 7AL"/>
    <n v="77"/>
    <x v="2"/>
    <s v="Diesel"/>
    <n v="2.8489999999999999E-4"/>
  </r>
  <r>
    <d v="2023-08-01T00:00:00"/>
    <s v="S022978"/>
    <x v="123"/>
    <s v="PO144944"/>
    <s v="GRN194906"/>
    <s v="340-1235-1"/>
    <s v="CABLE FLOODLIGHT POWER 60&quot;"/>
    <s v="Walsall WS6 7AL"/>
    <n v="77"/>
    <x v="2"/>
    <s v="Diesel"/>
    <n v="2.8489999999999999E-4"/>
  </r>
  <r>
    <d v="2023-08-01T00:00:00"/>
    <s v="S022978"/>
    <x v="123"/>
    <s v="PO144943"/>
    <s v="GRN194907"/>
    <s v="340-1235-1"/>
    <s v="CABLE FLOODLIGHT POWER 60&quot;"/>
    <s v="Walsall WS6 7AL"/>
    <n v="77"/>
    <x v="2"/>
    <s v="Diesel"/>
    <n v="2.8489999999999999E-4"/>
  </r>
  <r>
    <d v="2023-08-01T00:00:00"/>
    <s v="S022978"/>
    <x v="123"/>
    <s v="PO144941"/>
    <s v="GRN194908"/>
    <s v="340-1235-1"/>
    <s v="CABLE FLOODLIGHT POWER 60&quot;"/>
    <s v="Walsall WS6 7AL"/>
    <n v="77"/>
    <x v="2"/>
    <s v="Diesel"/>
    <n v="2.8489999999999999E-4"/>
  </r>
  <r>
    <d v="2023-08-01T00:00:00"/>
    <s v="S022978"/>
    <x v="123"/>
    <s v="PO144942"/>
    <s v="GRN194909"/>
    <s v="340-1235-1"/>
    <s v="CABLE FLOODLIGHT POWER 60&quot;"/>
    <s v="Walsall WS6 7AL"/>
    <n v="77"/>
    <x v="2"/>
    <s v="Diesel"/>
    <n v="2.8489999999999999E-4"/>
  </r>
  <r>
    <d v="2023-08-01T00:00:00"/>
    <s v="S022978"/>
    <x v="123"/>
    <s v="PO144941"/>
    <s v="GRN194910"/>
    <s v="340-1235-2"/>
    <s v="CABLE FLOODLIGHT POWER 120&quot;"/>
    <s v="Walsall WS6 7AL"/>
    <n v="77"/>
    <x v="2"/>
    <s v="Diesel"/>
    <n v="2.8489999999999999E-4"/>
  </r>
  <r>
    <d v="2023-08-01T00:00:00"/>
    <s v="S022978"/>
    <x v="123"/>
    <s v="PO144941"/>
    <s v="GRN194911"/>
    <s v="340-1235-3"/>
    <s v="CABLE FLOODLIGHT POWER 170&quot;"/>
    <s v="Walsall WS6 7AL"/>
    <n v="77"/>
    <x v="2"/>
    <s v="Diesel"/>
    <n v="2.8489999999999999E-4"/>
  </r>
  <r>
    <d v="2023-08-01T00:00:00"/>
    <s v="S022978"/>
    <x v="123"/>
    <s v="PO144935"/>
    <s v="GRN194912"/>
    <s v="340-1235-1"/>
    <s v="CABLE FLOODLIGHT POWER 60&quot;"/>
    <s v="Walsall WS6 7AL"/>
    <n v="77"/>
    <x v="2"/>
    <s v="Diesel"/>
    <n v="2.8489999999999999E-4"/>
  </r>
  <r>
    <d v="2023-08-01T00:00:00"/>
    <s v="S022978"/>
    <x v="123"/>
    <s v="PO144941"/>
    <s v="GRN194914"/>
    <s v="340-1235-3"/>
    <s v="CABLE FLOODLIGHT POWER 170&quot;"/>
    <s v="Walsall WS6 7AL"/>
    <n v="77"/>
    <x v="2"/>
    <s v="Diesel"/>
    <n v="2.8489999999999999E-4"/>
  </r>
  <r>
    <d v="2023-08-01T00:00:00"/>
    <s v="S022978"/>
    <x v="123"/>
    <s v="PO143030"/>
    <s v="GRN194925"/>
    <s v="340-1074-1"/>
    <s v="CONDUIT JB1 - JB4"/>
    <s v="Walsall WS6 7AL"/>
    <n v="77"/>
    <x v="2"/>
    <s v="Diesel"/>
    <n v="2.8489999999999999E-4"/>
  </r>
  <r>
    <d v="2023-08-01T00:00:00"/>
    <s v="S022978"/>
    <x v="123"/>
    <s v="PO143035"/>
    <s v="GRN194929"/>
    <s v="340-1074-1"/>
    <s v="CONDUIT JB1 - JB4"/>
    <s v="Walsall WS6 7AL"/>
    <n v="77"/>
    <x v="2"/>
    <s v="Diesel"/>
    <n v="2.8489999999999999E-4"/>
  </r>
  <r>
    <d v="2023-08-01T00:00:00"/>
    <s v="S022978"/>
    <x v="123"/>
    <s v="PO143042"/>
    <s v="GRN194932"/>
    <s v="340-1074-1"/>
    <s v="CONDUIT JB1 - JB4"/>
    <s v="Walsall WS6 7AL"/>
    <n v="77"/>
    <x v="2"/>
    <s v="Diesel"/>
    <n v="2.8489999999999999E-4"/>
  </r>
  <r>
    <d v="2023-08-01T00:00:00"/>
    <s v="S022978"/>
    <x v="123"/>
    <s v="PO143004"/>
    <s v="GRN194937"/>
    <s v="340-1074-1"/>
    <s v="CONDUIT JB1 - JB4"/>
    <s v="Walsall WS6 7AL"/>
    <n v="77"/>
    <x v="2"/>
    <s v="Diesel"/>
    <n v="2.8489999999999999E-4"/>
  </r>
  <r>
    <d v="2023-08-01T00:00:00"/>
    <s v="S022978"/>
    <x v="123"/>
    <s v="PO143044"/>
    <s v="GRN194940"/>
    <s v="340-1074-1"/>
    <s v="CONDUIT JB1 - JB4"/>
    <s v="Walsall WS6 7AL"/>
    <n v="77"/>
    <x v="2"/>
    <s v="Diesel"/>
    <n v="2.8489999999999999E-4"/>
  </r>
  <r>
    <d v="2023-03-01T00:00:00"/>
    <s v="S026569"/>
    <x v="125"/>
    <s v="PO139199"/>
    <s v="GRN182808"/>
    <n v="101044464"/>
    <s v="GENERATOR 27kVA 60Hz HI/LOW TEMP NON-EU"/>
    <s v="Tunstall ST6 5GF"/>
    <n v="5.8"/>
    <x v="3"/>
    <s v="Diesel"/>
    <n v="5.8971500000000003E-3"/>
  </r>
  <r>
    <d v="2023-08-01T00:00:00"/>
    <s v="S022978"/>
    <x v="123"/>
    <s v="PO144769"/>
    <s v="GRN194941"/>
    <s v="340-1074-1"/>
    <s v="CONDUIT JB1 - JB4"/>
    <s v="Walsall WS6 7AL"/>
    <n v="77"/>
    <x v="2"/>
    <s v="Diesel"/>
    <n v="2.8489999999999999E-4"/>
  </r>
  <r>
    <d v="2023-08-01T00:00:00"/>
    <s v="S022978"/>
    <x v="123"/>
    <s v="PO143049"/>
    <s v="GRN194942"/>
    <s v="340-1074-1"/>
    <s v="CONDUIT JB1 - JB4"/>
    <s v="Walsall WS6 7AL"/>
    <n v="77"/>
    <x v="2"/>
    <s v="Diesel"/>
    <n v="2.8489999999999999E-4"/>
  </r>
  <r>
    <d v="2023-08-01T00:00:00"/>
    <s v="S022978"/>
    <x v="123"/>
    <s v="PO144771"/>
    <s v="GRN194944"/>
    <s v="340-1074-1"/>
    <s v="CONDUIT JB1 - JB4"/>
    <s v="Walsall WS6 7AL"/>
    <n v="77"/>
    <x v="2"/>
    <s v="Diesel"/>
    <n v="2.8489999999999999E-4"/>
  </r>
  <r>
    <d v="2023-08-01T00:00:00"/>
    <s v="S022978"/>
    <x v="123"/>
    <s v="PO143047"/>
    <s v="GRN194947"/>
    <s v="340-1074-1"/>
    <s v="CONDUIT JB1 - JB4"/>
    <s v="Walsall WS6 7AL"/>
    <n v="77"/>
    <x v="2"/>
    <s v="Diesel"/>
    <n v="2.8489999999999999E-4"/>
  </r>
  <r>
    <d v="2023-08-01T00:00:00"/>
    <s v="S022978"/>
    <x v="123"/>
    <s v="PO143046"/>
    <s v="GRN194953"/>
    <s v="340-1074-1"/>
    <s v="CONDUIT JB1 - JB4"/>
    <s v="Walsall WS6 7AL"/>
    <n v="77"/>
    <x v="2"/>
    <s v="Diesel"/>
    <n v="2.8489999999999999E-4"/>
  </r>
  <r>
    <d v="2023-11-01T00:00:00"/>
    <s v="S001571"/>
    <x v="10"/>
    <s v="PO150629"/>
    <s v="GRN203073"/>
    <n v="4245252"/>
    <s v="LASER SENSOR LMS111-10100"/>
    <s v="St Albans AL1 5BN"/>
    <n v="298"/>
    <x v="2"/>
    <s v="Diesel"/>
    <n v="1.1026E-3"/>
  </r>
  <r>
    <d v="2023-08-01T00:00:00"/>
    <s v="S022978"/>
    <x v="123"/>
    <s v="PO144935"/>
    <s v="GRN194957"/>
    <s v="340-1072-1"/>
    <s v="CONDUIT JUNCTION BOX SOURCE SIDE – JUNCTION BOX DE"/>
    <s v="Walsall WS6 7AL"/>
    <n v="77"/>
    <x v="2"/>
    <s v="Diesel"/>
    <n v="2.8489999999999999E-4"/>
  </r>
  <r>
    <d v="2023-08-01T00:00:00"/>
    <s v="S022978"/>
    <x v="123"/>
    <s v="PO144934"/>
    <s v="GRN194969"/>
    <s v="340-1072-1"/>
    <s v="CONDUIT JUNCTION BOX SOURCE SIDE – JUNCTION BOX DE"/>
    <s v="Walsall WS6 7AL"/>
    <n v="77"/>
    <x v="2"/>
    <s v="Diesel"/>
    <n v="2.8489999999999999E-4"/>
  </r>
  <r>
    <d v="2023-08-01T00:00:00"/>
    <s v="S022978"/>
    <x v="123"/>
    <s v="PO144933"/>
    <s v="GRN194974"/>
    <s v="340-1072-1"/>
    <s v="CONDUIT JUNCTION BOX SOURCE SIDE – JUNCTION BOX DE"/>
    <s v="Walsall WS6 7AL"/>
    <n v="77"/>
    <x v="2"/>
    <s v="Diesel"/>
    <n v="2.8489999999999999E-4"/>
  </r>
  <r>
    <d v="2023-08-01T00:00:00"/>
    <s v="S022978"/>
    <x v="123"/>
    <s v="PO144932"/>
    <s v="GRN194979"/>
    <s v="340-1072-1"/>
    <s v="CONDUIT JUNCTION BOX SOURCE SIDE – JUNCTION BOX DE"/>
    <s v="Walsall WS6 7AL"/>
    <n v="77"/>
    <x v="2"/>
    <s v="Diesel"/>
    <n v="2.8489999999999999E-4"/>
  </r>
  <r>
    <d v="2023-03-01T00:00:00"/>
    <s v="S026569"/>
    <x v="125"/>
    <s v="PO139199"/>
    <s v="GRN182809"/>
    <n v="101044464"/>
    <s v="GENERATOR 27kVA 60Hz HI/LOW TEMP NON-EU"/>
    <s v="Tunstall ST6 5GF"/>
    <n v="5.8"/>
    <x v="3"/>
    <s v="Diesel"/>
    <n v="5.8971500000000003E-3"/>
  </r>
  <r>
    <d v="2023-08-01T00:00:00"/>
    <s v="S022978"/>
    <x v="123"/>
    <s v="PO144931"/>
    <s v="GRN194981"/>
    <s v="340-1072-1"/>
    <s v="CONDUIT JUNCTION BOX SOURCE SIDE – JUNCTION BOX DE"/>
    <s v="Walsall WS6 7AL"/>
    <n v="77"/>
    <x v="2"/>
    <s v="Diesel"/>
    <n v="2.8489999999999999E-4"/>
  </r>
  <r>
    <d v="2023-01-01T00:00:00"/>
    <s v="S002239"/>
    <x v="17"/>
    <s v="PO139882"/>
    <s v="GRN179170"/>
    <n v="101015064"/>
    <s v="TRANSFORMER"/>
    <s v="UT 84104"/>
    <n v="4725"/>
    <x v="4"/>
    <s v="Aviation"/>
    <n v="0.33234727680000004"/>
  </r>
  <r>
    <d v="2023-08-01T00:00:00"/>
    <s v="S022978"/>
    <x v="123"/>
    <s v="PO144938"/>
    <s v="GRN194982"/>
    <s v="340-1072-1"/>
    <s v="CONDUIT JUNCTION BOX SOURCE SIDE – JUNCTION BOX DE"/>
    <s v="Walsall WS6 7AL"/>
    <n v="77"/>
    <x v="2"/>
    <s v="Diesel"/>
    <n v="2.8489999999999999E-4"/>
  </r>
  <r>
    <d v="2023-08-01T00:00:00"/>
    <s v="S002239"/>
    <x v="17"/>
    <s v="PO147628"/>
    <s v="GRN193540"/>
    <n v="10208434"/>
    <s v="VARAIN PLC CPU"/>
    <s v="UT 84104"/>
    <n v="4725"/>
    <x v="4"/>
    <s v="Aviation"/>
    <n v="0.33234727680000004"/>
  </r>
  <r>
    <d v="2023-06-01T00:00:00"/>
    <s v="S002239"/>
    <x v="17"/>
    <s v="PO143492"/>
    <s v="GRN188774"/>
    <s v="11701-3062"/>
    <s v="VAREX MI6 SSM LINAC (40:30 HE:LE) WITH CABSCAN"/>
    <s v="UT 84104"/>
    <n v="4725"/>
    <x v="4"/>
    <s v="Aviation"/>
    <n v="18.279100224000004"/>
  </r>
  <r>
    <d v="2023-08-01T00:00:00"/>
    <s v="S022978"/>
    <x v="123"/>
    <s v="PO144937"/>
    <s v="GRN194986"/>
    <s v="340-1072-1"/>
    <s v="CONDUIT JUNCTION BOX SOURCE SIDE – JUNCTION BOX DE"/>
    <s v="Walsall WS6 7AL"/>
    <n v="77"/>
    <x v="2"/>
    <s v="Diesel"/>
    <n v="2.8489999999999999E-4"/>
  </r>
  <r>
    <d v="2023-08-01T00:00:00"/>
    <s v="S022978"/>
    <x v="123"/>
    <s v="PO144930"/>
    <s v="GRN194989"/>
    <s v="340-1072-1"/>
    <s v="CONDUIT JUNCTION BOX SOURCE SIDE – JUNCTION BOX DE"/>
    <s v="Walsall WS6 7AL"/>
    <n v="77"/>
    <x v="2"/>
    <s v="Diesel"/>
    <n v="2.8489999999999999E-4"/>
  </r>
  <r>
    <d v="2023-08-01T00:00:00"/>
    <s v="S022978"/>
    <x v="123"/>
    <s v="PO144936"/>
    <s v="GRN194990"/>
    <s v="340-1072-1"/>
    <s v="CONDUIT JUNCTION BOX SOURCE SIDE – JUNCTION BOX DE"/>
    <s v="Walsall WS6 7AL"/>
    <n v="77"/>
    <x v="2"/>
    <s v="Diesel"/>
    <n v="2.8489999999999999E-4"/>
  </r>
  <r>
    <d v="2023-08-01T00:00:00"/>
    <s v="S022978"/>
    <x v="123"/>
    <s v="PO144926"/>
    <s v="GRN194991"/>
    <s v="340-1072-1"/>
    <s v="CONDUIT JUNCTION BOX SOURCE SIDE – JUNCTION BOX DE"/>
    <s v="Walsall WS6 7AL"/>
    <n v="77"/>
    <x v="2"/>
    <s v="Diesel"/>
    <n v="2.8489999999999999E-4"/>
  </r>
  <r>
    <d v="2023-11-01T00:00:00"/>
    <s v="S023375"/>
    <x v="13"/>
    <s v="PO150125"/>
    <s v="GRN203099"/>
    <n v="101028765"/>
    <s v="HV CABLE R24SL - R28SL 2M COMET - P3/250-R24RASL-R"/>
    <s v="Boston Massachusetts"/>
    <n v="3154"/>
    <x v="0"/>
    <s v="Crude"/>
    <n v="2.5295079999999999"/>
  </r>
  <r>
    <d v="2023-11-01T00:00:00"/>
    <s v="S023375"/>
    <x v="13"/>
    <s v="PO150400"/>
    <s v="GRN203100"/>
    <s v="11701-3673"/>
    <s v="P3/250  R24SLRA- R28SLRA-2M"/>
    <s v="Boston Massachusetts"/>
    <n v="3154"/>
    <x v="0"/>
    <s v="Crude"/>
    <n v="2.5295079999999999"/>
  </r>
  <r>
    <d v="2023-11-01T00:00:00"/>
    <s v="S001121"/>
    <x v="5"/>
    <s v="PO147514"/>
    <s v="GRN203107"/>
    <n v="101028554"/>
    <s v="LIFELINE STAINLESS STEEL INSTALLATION KIT 20M (65."/>
    <s v="Salford M5 4BE"/>
    <n v="103.6"/>
    <x v="2"/>
    <s v="Diesel"/>
    <n v="3.8331999999999998E-4"/>
  </r>
  <r>
    <d v="2023-11-01T00:00:00"/>
    <s v="S023222"/>
    <x v="11"/>
    <s v="PO145672"/>
    <s v="GRN203109"/>
    <s v="11700-6039"/>
    <s v="CONNECTOR M12 4POS FEMALE"/>
    <s v="Wickford SS11 8YT"/>
    <n v="390"/>
    <x v="2"/>
    <s v="Diesel"/>
    <n v="1.4430000000000001E-3"/>
  </r>
  <r>
    <d v="2023-08-01T00:00:00"/>
    <s v="S022978"/>
    <x v="123"/>
    <s v="PO144924"/>
    <s v="GRN194993"/>
    <s v="340-1072-1"/>
    <s v="CONDUIT JUNCTION BOX SOURCE SIDE – JUNCTION BOX DE"/>
    <s v="Walsall WS6 7AL"/>
    <n v="77"/>
    <x v="2"/>
    <s v="Diesel"/>
    <n v="2.8489999999999999E-4"/>
  </r>
  <r>
    <d v="2023-06-01T00:00:00"/>
    <s v="S002239"/>
    <x v="17"/>
    <s v="PO143492"/>
    <s v="GRN188786"/>
    <s v="11701-3062"/>
    <s v="VAREX MI6 SSM LINAC (40:30 HE:LE) WITH CABSCAN"/>
    <s v="UT 84104"/>
    <n v="4725"/>
    <x v="4"/>
    <s v="Aviation"/>
    <n v="18.279100224000004"/>
  </r>
  <r>
    <d v="2023-06-01T00:00:00"/>
    <s v="S002239"/>
    <x v="17"/>
    <s v="PO143492"/>
    <s v="GRN190144"/>
    <s v="11701-3062"/>
    <s v="VAREX MI6 SSM LINAC (40:30 HE:LE) WITH CABSCAN"/>
    <s v="UT 84104"/>
    <n v="4725"/>
    <x v="4"/>
    <s v="Aviation"/>
    <n v="18.279100224000004"/>
  </r>
  <r>
    <d v="2023-11-01T00:00:00"/>
    <s v="S026429"/>
    <x v="55"/>
    <s v="PO148505"/>
    <s v="GRN203125"/>
    <s v="11701-2820"/>
    <s v="SP INJECTOR UNIT SILAC PLATFORM"/>
    <s v="35041 Marburg"/>
    <n v="1310"/>
    <x v="3"/>
    <s v="Diesel"/>
    <n v="0.13319425000000001"/>
  </r>
  <r>
    <d v="2023-11-01T00:00:00"/>
    <s v="S001121"/>
    <x v="5"/>
    <s v="PO150759"/>
    <s v="GRN203126"/>
    <n v="13204807"/>
    <s v="RSLINX CLASSIC SINGLE NODE"/>
    <s v="Salford M5 4BE"/>
    <n v="103.6"/>
    <x v="2"/>
    <s v="Diesel"/>
    <n v="3.8331999999999998E-4"/>
  </r>
  <r>
    <d v="2023-08-01T00:00:00"/>
    <s v="S022978"/>
    <x v="123"/>
    <s v="PO144923"/>
    <s v="GRN194995"/>
    <s v="340-1072-1"/>
    <s v="CONDUIT JUNCTION BOX SOURCE SIDE – JUNCTION BOX DE"/>
    <s v="Walsall WS6 7AL"/>
    <n v="77"/>
    <x v="2"/>
    <s v="Diesel"/>
    <n v="2.8489999999999999E-4"/>
  </r>
  <r>
    <d v="2023-08-01T00:00:00"/>
    <s v="S022978"/>
    <x v="123"/>
    <s v="PO144921"/>
    <s v="GRN194996"/>
    <s v="340-1072-1"/>
    <s v="CONDUIT JUNCTION BOX SOURCE SIDE – JUNCTION BOX DE"/>
    <s v="Walsall WS6 7AL"/>
    <n v="77"/>
    <x v="2"/>
    <s v="Diesel"/>
    <n v="2.8489999999999999E-4"/>
  </r>
  <r>
    <d v="2023-11-01T00:00:00"/>
    <s v="S023284"/>
    <x v="19"/>
    <s v="PO143151"/>
    <s v="GRN203136"/>
    <n v="101034024"/>
    <s v="MAIN CONTROL PANEL"/>
    <s v="Leicester LE19 2DT"/>
    <n v="144"/>
    <x v="1"/>
    <s v="Diesel"/>
    <n v="5.3280000000000001E-2"/>
  </r>
  <r>
    <d v="2023-06-01T00:00:00"/>
    <s v="S002239"/>
    <x v="17"/>
    <s v="PO143492"/>
    <s v="GRN190718"/>
    <s v="11701-3062"/>
    <s v="VAREX MI6 SSM LINAC (40:30 HE:LE) WITH CABSCAN"/>
    <s v="UT 84104"/>
    <n v="4725"/>
    <x v="4"/>
    <s v="Aviation"/>
    <n v="18.279100224000004"/>
  </r>
  <r>
    <d v="2023-08-01T00:00:00"/>
    <s v="S022978"/>
    <x v="123"/>
    <s v="PO144919"/>
    <s v="GRN194997"/>
    <s v="340-1072-1"/>
    <s v="CONDUIT JUNCTION BOX SOURCE SIDE – JUNCTION BOX DE"/>
    <s v="Walsall WS6 7AL"/>
    <n v="77"/>
    <x v="2"/>
    <s v="Diesel"/>
    <n v="2.8489999999999999E-4"/>
  </r>
  <r>
    <d v="2023-08-01T00:00:00"/>
    <s v="S022978"/>
    <x v="123"/>
    <s v="PO144922"/>
    <s v="GRN194998"/>
    <s v="340-1072-1"/>
    <s v="CONDUIT JUNCTION BOX SOURCE SIDE – JUNCTION BOX DE"/>
    <s v="Walsall WS6 7AL"/>
    <n v="77"/>
    <x v="2"/>
    <s v="Diesel"/>
    <n v="2.8489999999999999E-4"/>
  </r>
  <r>
    <d v="2023-08-01T00:00:00"/>
    <s v="S022978"/>
    <x v="123"/>
    <s v="PO144928"/>
    <s v="GRN195000"/>
    <s v="340-1072-1"/>
    <s v="CONDUIT JUNCTION BOX SOURCE SIDE – JUNCTION BOX DE"/>
    <s v="Walsall WS6 7AL"/>
    <n v="77"/>
    <x v="2"/>
    <s v="Diesel"/>
    <n v="2.8489999999999999E-4"/>
  </r>
  <r>
    <d v="2023-08-01T00:00:00"/>
    <s v="S022978"/>
    <x v="123"/>
    <s v="PO144925"/>
    <s v="GRN195003"/>
    <s v="340-1072-1"/>
    <s v="CONDUIT JUNCTION BOX SOURCE SIDE – JUNCTION BOX DE"/>
    <s v="Walsall WS6 7AL"/>
    <n v="77"/>
    <x v="2"/>
    <s v="Diesel"/>
    <n v="2.8489999999999999E-4"/>
  </r>
  <r>
    <d v="2023-08-01T00:00:00"/>
    <s v="S022978"/>
    <x v="123"/>
    <s v="PO144920"/>
    <s v="GRN195004"/>
    <s v="340-1072-1"/>
    <s v="CONDUIT JUNCTION BOX SOURCE SIDE – JUNCTION BOX DE"/>
    <s v="Walsall WS6 7AL"/>
    <n v="77"/>
    <x v="2"/>
    <s v="Diesel"/>
    <n v="2.8489999999999999E-4"/>
  </r>
  <r>
    <d v="2023-08-01T00:00:00"/>
    <s v="S022978"/>
    <x v="123"/>
    <s v="PO144927"/>
    <s v="GRN195005"/>
    <s v="340-1072-1"/>
    <s v="CONDUIT JUNCTION BOX SOURCE SIDE – JUNCTION BOX DE"/>
    <s v="Walsall WS6 7AL"/>
    <n v="77"/>
    <x v="2"/>
    <s v="Diesel"/>
    <n v="2.8489999999999999E-4"/>
  </r>
  <r>
    <d v="2023-08-01T00:00:00"/>
    <s v="S022978"/>
    <x v="123"/>
    <s v="PO144929"/>
    <s v="GRN195006"/>
    <s v="340-1072-1"/>
    <s v="CONDUIT JUNCTION BOX SOURCE SIDE – JUNCTION BOX DE"/>
    <s v="Walsall WS6 7AL"/>
    <n v="77"/>
    <x v="2"/>
    <s v="Diesel"/>
    <n v="2.8489999999999999E-4"/>
  </r>
  <r>
    <d v="2023-08-01T00:00:00"/>
    <s v="S022978"/>
    <x v="123"/>
    <s v="PO144771"/>
    <s v="GRN195007"/>
    <s v="340-1072-1"/>
    <s v="CONDUIT JUNCTION BOX SOURCE SIDE – JUNCTION BOX DE"/>
    <s v="Walsall WS6 7AL"/>
    <n v="77"/>
    <x v="2"/>
    <s v="Diesel"/>
    <n v="2.8489999999999999E-4"/>
  </r>
  <r>
    <d v="2023-08-01T00:00:00"/>
    <s v="S022978"/>
    <x v="123"/>
    <s v="PO144773"/>
    <s v="GRN195008"/>
    <s v="340-1072-1"/>
    <s v="CONDUIT JUNCTION BOX SOURCE SIDE – JUNCTION BOX DE"/>
    <s v="Walsall WS6 7AL"/>
    <n v="77"/>
    <x v="2"/>
    <s v="Diesel"/>
    <n v="2.8489999999999999E-4"/>
  </r>
  <r>
    <d v="2023-08-01T00:00:00"/>
    <s v="S022978"/>
    <x v="123"/>
    <s v="PO144767"/>
    <s v="GRN195009"/>
    <s v="340-1072-1"/>
    <s v="CONDUIT JUNCTION BOX SOURCE SIDE – JUNCTION BOX DE"/>
    <s v="Walsall WS6 7AL"/>
    <n v="77"/>
    <x v="2"/>
    <s v="Diesel"/>
    <n v="2.8489999999999999E-4"/>
  </r>
  <r>
    <d v="2023-08-01T00:00:00"/>
    <s v="S022978"/>
    <x v="123"/>
    <s v="PO144770"/>
    <s v="GRN195010"/>
    <s v="340-1072-1"/>
    <s v="CONDUIT JUNCTION BOX SOURCE SIDE – JUNCTION BOX DE"/>
    <s v="Walsall WS6 7AL"/>
    <n v="77"/>
    <x v="2"/>
    <s v="Diesel"/>
    <n v="2.8489999999999999E-4"/>
  </r>
  <r>
    <d v="2023-08-01T00:00:00"/>
    <s v="S022978"/>
    <x v="123"/>
    <s v="PO144918"/>
    <s v="GRN195013"/>
    <s v="340-1072-1"/>
    <s v="CONDUIT JUNCTION BOX SOURCE SIDE – JUNCTION BOX DE"/>
    <s v="Walsall WS6 7AL"/>
    <n v="77"/>
    <x v="2"/>
    <s v="Diesel"/>
    <n v="2.8489999999999999E-4"/>
  </r>
  <r>
    <d v="2023-11-01T00:00:00"/>
    <s v="S025431"/>
    <x v="0"/>
    <s v="PO142859"/>
    <s v="GRN203168"/>
    <s v="331-0754-2"/>
    <s v="SOURCE ASSEMBLY - 2 APERTURES WIDE"/>
    <s v="Boston Massachusetts"/>
    <n v="3154"/>
    <x v="0"/>
    <s v="Crude"/>
    <n v="2.5295079999999999"/>
  </r>
  <r>
    <d v="2023-08-01T00:00:00"/>
    <s v="S022978"/>
    <x v="123"/>
    <s v="PO144769"/>
    <s v="GRN195014"/>
    <s v="340-1072-1"/>
    <s v="CONDUIT JUNCTION BOX SOURCE SIDE – JUNCTION BOX DE"/>
    <s v="Walsall WS6 7AL"/>
    <n v="77"/>
    <x v="2"/>
    <s v="Diesel"/>
    <n v="2.8489999999999999E-4"/>
  </r>
  <r>
    <d v="2023-08-01T00:00:00"/>
    <s v="S022978"/>
    <x v="123"/>
    <s v="PO144768"/>
    <s v="GRN195015"/>
    <s v="340-1072-1"/>
    <s v="CONDUIT JUNCTION BOX SOURCE SIDE – JUNCTION BOX DE"/>
    <s v="Walsall WS6 7AL"/>
    <n v="77"/>
    <x v="2"/>
    <s v="Diesel"/>
    <n v="2.8489999999999999E-4"/>
  </r>
  <r>
    <d v="2023-11-01T00:00:00"/>
    <s v="S001571"/>
    <x v="10"/>
    <s v="PO147650"/>
    <s v="GRN203174"/>
    <s v="11701-3108"/>
    <s v="MOUNTING KIT"/>
    <s v="St Albans AL1 5BN"/>
    <n v="298"/>
    <x v="2"/>
    <s v="Diesel"/>
    <n v="1.1026E-3"/>
  </r>
  <r>
    <d v="2023-08-01T00:00:00"/>
    <s v="S022978"/>
    <x v="123"/>
    <s v="PO144774"/>
    <s v="GRN195019"/>
    <s v="340-1072-1"/>
    <s v="CONDUIT JUNCTION BOX SOURCE SIDE – JUNCTION BOX DE"/>
    <s v="Walsall WS6 7AL"/>
    <n v="77"/>
    <x v="2"/>
    <s v="Diesel"/>
    <n v="2.8489999999999999E-4"/>
  </r>
  <r>
    <d v="2023-08-01T00:00:00"/>
    <s v="S022978"/>
    <x v="123"/>
    <s v="PO144772"/>
    <s v="GRN195021"/>
    <s v="340-1072-1"/>
    <s v="CONDUIT JUNCTION BOX SOURCE SIDE – JUNCTION BOX DE"/>
    <s v="Walsall WS6 7AL"/>
    <n v="77"/>
    <x v="2"/>
    <s v="Diesel"/>
    <n v="2.8489999999999999E-4"/>
  </r>
  <r>
    <d v="2023-11-01T00:00:00"/>
    <s v="S001571"/>
    <x v="10"/>
    <s v="PO149999"/>
    <s v="GRN203179"/>
    <n v="21201457"/>
    <s v="SUPPLY CABLE M12 X 5 4 OPEN WIRES 20M CORDLESS"/>
    <s v="St Albans AL1 5BN"/>
    <n v="298"/>
    <x v="2"/>
    <s v="Diesel"/>
    <n v="1.1026E-3"/>
  </r>
  <r>
    <d v="2023-08-01T00:00:00"/>
    <s v="S022978"/>
    <x v="123"/>
    <s v="PO143049"/>
    <s v="GRN195023"/>
    <s v="340-1072-1"/>
    <s v="CONDUIT JUNCTION BOX SOURCE SIDE – JUNCTION BOX DE"/>
    <s v="Walsall WS6 7AL"/>
    <n v="77"/>
    <x v="2"/>
    <s v="Diesel"/>
    <n v="2.8489999999999999E-4"/>
  </r>
  <r>
    <d v="2023-08-01T00:00:00"/>
    <s v="S022978"/>
    <x v="123"/>
    <s v="PO143038"/>
    <s v="GRN195024"/>
    <s v="340-1073-1"/>
    <s v="CONDUIT JUNCTION BOX DETECTOR SIDE – JUNCTION BOX"/>
    <s v="Walsall WS6 7AL"/>
    <n v="77"/>
    <x v="2"/>
    <s v="Diesel"/>
    <n v="2.8489999999999999E-4"/>
  </r>
  <r>
    <d v="2023-11-01T00:00:00"/>
    <s v="S000892"/>
    <x v="16"/>
    <s v="PO149356"/>
    <s v="GRN203188"/>
    <n v="56201971"/>
    <s v="POWER SUPPLY 48VDC 5A"/>
    <s v="Stockport SK4 2JT"/>
    <n v="55"/>
    <x v="2"/>
    <s v="Diesel"/>
    <n v="2.0350000000000001E-4"/>
  </r>
  <r>
    <d v="2023-08-01T00:00:00"/>
    <s v="S022978"/>
    <x v="123"/>
    <s v="PO143048"/>
    <s v="GRN195027"/>
    <s v="340-1073-1"/>
    <s v="CONDUIT JUNCTION BOX DETECTOR SIDE – JUNCTION BOX"/>
    <s v="Walsall WS6 7AL"/>
    <n v="77"/>
    <x v="2"/>
    <s v="Diesel"/>
    <n v="2.8489999999999999E-4"/>
  </r>
  <r>
    <d v="2023-08-01T00:00:00"/>
    <s v="S022978"/>
    <x v="123"/>
    <s v="PO144768"/>
    <s v="GRN195028"/>
    <s v="340-1073-1"/>
    <s v="CONDUIT JUNCTION BOX DETECTOR SIDE – JUNCTION BOX"/>
    <s v="Walsall WS6 7AL"/>
    <n v="77"/>
    <x v="2"/>
    <s v="Diesel"/>
    <n v="2.8489999999999999E-4"/>
  </r>
  <r>
    <d v="2023-08-01T00:00:00"/>
    <s v="S022978"/>
    <x v="123"/>
    <s v="PO144774"/>
    <s v="GRN195029"/>
    <s v="340-1073-1"/>
    <s v="CONDUIT JUNCTION BOX DETECTOR SIDE – JUNCTION BOX"/>
    <s v="Walsall WS6 7AL"/>
    <n v="77"/>
    <x v="2"/>
    <s v="Diesel"/>
    <n v="2.8489999999999999E-4"/>
  </r>
  <r>
    <d v="2023-08-01T00:00:00"/>
    <s v="S022978"/>
    <x v="123"/>
    <s v="PO144767"/>
    <s v="GRN195030"/>
    <s v="340-1073-1"/>
    <s v="CONDUIT JUNCTION BOX DETECTOR SIDE – JUNCTION BOX"/>
    <s v="Walsall WS6 7AL"/>
    <n v="77"/>
    <x v="2"/>
    <s v="Diesel"/>
    <n v="2.8489999999999999E-4"/>
  </r>
  <r>
    <d v="2023-08-01T00:00:00"/>
    <s v="S022978"/>
    <x v="123"/>
    <s v="PO144772"/>
    <s v="GRN195031"/>
    <s v="340-1073-1"/>
    <s v="CONDUIT JUNCTION BOX DETECTOR SIDE – JUNCTION BOX"/>
    <s v="Walsall WS6 7AL"/>
    <n v="77"/>
    <x v="2"/>
    <s v="Diesel"/>
    <n v="2.8489999999999999E-4"/>
  </r>
  <r>
    <d v="2023-08-01T00:00:00"/>
    <s v="S022978"/>
    <x v="123"/>
    <s v="PO144773"/>
    <s v="GRN195032"/>
    <s v="340-1073-1"/>
    <s v="CONDUIT JUNCTION BOX DETECTOR SIDE – JUNCTION BOX"/>
    <s v="Walsall WS6 7AL"/>
    <n v="77"/>
    <x v="2"/>
    <s v="Diesel"/>
    <n v="2.8489999999999999E-4"/>
  </r>
  <r>
    <d v="2023-08-01T00:00:00"/>
    <s v="S022978"/>
    <x v="123"/>
    <s v="PO144770"/>
    <s v="GRN195033"/>
    <s v="340-1073-1"/>
    <s v="CONDUIT JUNCTION BOX DETECTOR SIDE – JUNCTION BOX"/>
    <s v="Walsall WS6 7AL"/>
    <n v="77"/>
    <x v="2"/>
    <s v="Diesel"/>
    <n v="2.8489999999999999E-4"/>
  </r>
  <r>
    <d v="2023-08-01T00:00:00"/>
    <s v="S022978"/>
    <x v="123"/>
    <s v="PO144918"/>
    <s v="GRN195036"/>
    <s v="340-1073-1"/>
    <s v="CONDUIT JUNCTION BOX DETECTOR SIDE – JUNCTION BOX"/>
    <s v="Walsall WS6 7AL"/>
    <n v="77"/>
    <x v="2"/>
    <s v="Diesel"/>
    <n v="2.8489999999999999E-4"/>
  </r>
  <r>
    <d v="2023-08-01T00:00:00"/>
    <s v="S022978"/>
    <x v="123"/>
    <s v="PO144948"/>
    <s v="GRN195037"/>
    <s v="340-1073-1"/>
    <s v="CONDUIT JUNCTION BOX DETECTOR SIDE – JUNCTION BOX"/>
    <s v="Walsall WS6 7AL"/>
    <n v="77"/>
    <x v="2"/>
    <s v="Diesel"/>
    <n v="2.8489999999999999E-4"/>
  </r>
  <r>
    <d v="2023-08-01T00:00:00"/>
    <s v="S022978"/>
    <x v="123"/>
    <s v="PO144947"/>
    <s v="GRN195038"/>
    <s v="340-1073-1"/>
    <s v="CONDUIT JUNCTION BOX DETECTOR SIDE – JUNCTION BOX"/>
    <s v="Walsall WS6 7AL"/>
    <n v="77"/>
    <x v="2"/>
    <s v="Diesel"/>
    <n v="2.8489999999999999E-4"/>
  </r>
  <r>
    <d v="2023-08-01T00:00:00"/>
    <s v="S022978"/>
    <x v="123"/>
    <s v="PO144946"/>
    <s v="GRN195039"/>
    <s v="340-1073-1"/>
    <s v="CONDUIT JUNCTION BOX DETECTOR SIDE – JUNCTION BOX"/>
    <s v="Walsall WS6 7AL"/>
    <n v="77"/>
    <x v="2"/>
    <s v="Diesel"/>
    <n v="2.8489999999999999E-4"/>
  </r>
  <r>
    <d v="2023-08-01T00:00:00"/>
    <s v="S022978"/>
    <x v="123"/>
    <s v="PO144945"/>
    <s v="GRN195041"/>
    <s v="340-1073-1"/>
    <s v="CONDUIT JUNCTION BOX DETECTOR SIDE – JUNCTION BOX"/>
    <s v="Walsall WS6 7AL"/>
    <n v="77"/>
    <x v="2"/>
    <s v="Diesel"/>
    <n v="2.8489999999999999E-4"/>
  </r>
  <r>
    <d v="2023-08-01T00:00:00"/>
    <s v="S022978"/>
    <x v="123"/>
    <s v="PO144944"/>
    <s v="GRN195042"/>
    <s v="340-1073-1"/>
    <s v="CONDUIT JUNCTION BOX DETECTOR SIDE – JUNCTION BOX"/>
    <s v="Walsall WS6 7AL"/>
    <n v="77"/>
    <x v="2"/>
    <s v="Diesel"/>
    <n v="2.8489999999999999E-4"/>
  </r>
  <r>
    <d v="2023-08-01T00:00:00"/>
    <s v="S022978"/>
    <x v="123"/>
    <s v="PO144943"/>
    <s v="GRN195044"/>
    <s v="340-1073-1"/>
    <s v="CONDUIT JUNCTION BOX DETECTOR SIDE – JUNCTION BOX"/>
    <s v="Walsall WS6 7AL"/>
    <n v="77"/>
    <x v="2"/>
    <s v="Diesel"/>
    <n v="2.8489999999999999E-4"/>
  </r>
  <r>
    <d v="2023-12-01T00:00:00"/>
    <s v="S001121"/>
    <x v="5"/>
    <s v="PO151115"/>
    <s v="GRN203267"/>
    <s v="11700-4798"/>
    <s v="TERMINAL BASE ASSEMBLY"/>
    <s v="Salford M5 4BE"/>
    <n v="103.6"/>
    <x v="2"/>
    <s v="Diesel"/>
    <n v="3.8331999999999998E-4"/>
  </r>
  <r>
    <d v="2023-08-01T00:00:00"/>
    <s v="S022978"/>
    <x v="123"/>
    <s v="PO144942"/>
    <s v="GRN195045"/>
    <s v="340-1073-1"/>
    <s v="CONDUIT JUNCTION BOX DETECTOR SIDE – JUNCTION BOX"/>
    <s v="Walsall WS6 7AL"/>
    <n v="77"/>
    <x v="2"/>
    <s v="Diesel"/>
    <n v="2.8489999999999999E-4"/>
  </r>
  <r>
    <d v="2023-08-01T00:00:00"/>
    <s v="S022978"/>
    <x v="123"/>
    <s v="PO144941"/>
    <s v="GRN195046"/>
    <s v="340-1073-1"/>
    <s v="CONDUIT JUNCTION BOX DETECTOR SIDE – JUNCTION BOX"/>
    <s v="Walsall WS6 7AL"/>
    <n v="77"/>
    <x v="2"/>
    <s v="Diesel"/>
    <n v="2.8489999999999999E-4"/>
  </r>
  <r>
    <d v="2023-08-01T00:00:00"/>
    <s v="S022978"/>
    <x v="123"/>
    <s v="PO144940"/>
    <s v="GRN195047"/>
    <s v="340-1073-1"/>
    <s v="CONDUIT JUNCTION BOX DETECTOR SIDE – JUNCTION BOX"/>
    <s v="Walsall WS6 7AL"/>
    <n v="77"/>
    <x v="2"/>
    <s v="Diesel"/>
    <n v="2.8489999999999999E-4"/>
  </r>
  <r>
    <d v="2023-08-01T00:00:00"/>
    <s v="S022978"/>
    <x v="123"/>
    <s v="PO144939"/>
    <s v="GRN195049"/>
    <s v="340-1073-1"/>
    <s v="CONDUIT JUNCTION BOX DETECTOR SIDE – JUNCTION BOX"/>
    <s v="Walsall WS6 7AL"/>
    <n v="77"/>
    <x v="2"/>
    <s v="Diesel"/>
    <n v="2.8489999999999999E-4"/>
  </r>
  <r>
    <d v="2023-12-01T00:00:00"/>
    <s v="S001047"/>
    <x v="9"/>
    <s v="PO148092"/>
    <s v="GRN203272"/>
    <n v="66205215"/>
    <s v="2X8 ELEMENT PHOTO DIODE CDWO4 30MM THICK"/>
    <s v="81300 Johor Bahru Malaysia"/>
    <n v="6781"/>
    <x v="4"/>
    <s v="Aviation"/>
    <n v="1.1924057587200001"/>
  </r>
  <r>
    <d v="2023-12-01T00:00:00"/>
    <s v="S001047"/>
    <x v="9"/>
    <s v="PO134439"/>
    <s v="GRN203273"/>
    <n v="66205215"/>
    <s v="2x8 ELEMENT PHOTO DIODE CdWO4 30mm THICK"/>
    <s v="81300 Johor Bahru Malaysia"/>
    <n v="6781"/>
    <x v="4"/>
    <s v="Aviation"/>
    <n v="1.1924057587200001"/>
  </r>
  <r>
    <d v="2023-09-01T00:00:00"/>
    <s v="S022978"/>
    <x v="123"/>
    <s v="PO142965"/>
    <s v="GRN195329"/>
    <s v="340-1074-1"/>
    <s v="CONDUIT JB1 - JB4"/>
    <s v="Walsall WS6 7AL"/>
    <n v="77"/>
    <x v="2"/>
    <s v="Diesel"/>
    <n v="2.8489999999999999E-4"/>
  </r>
  <r>
    <d v="2023-09-01T00:00:00"/>
    <s v="S022978"/>
    <x v="123"/>
    <s v="PO143031"/>
    <s v="GRN195330"/>
    <s v="340-1074-1"/>
    <s v="CONDUIT JB1 - JB4"/>
    <s v="Walsall WS6 7AL"/>
    <n v="77"/>
    <x v="2"/>
    <s v="Diesel"/>
    <n v="2.8489999999999999E-4"/>
  </r>
  <r>
    <d v="2023-12-01T00:00:00"/>
    <s v="S022845"/>
    <x v="24"/>
    <s v="PO148910"/>
    <s v="GRN203277"/>
    <s v="340-1623-1"/>
    <s v="CONFIGURED 100KVA UPS SYSTEM WITH BATTERY PACK"/>
    <s v="Warrington WA3 3JD"/>
    <n v="118"/>
    <x v="3"/>
    <s v="Diesel"/>
    <n v="0.1199765"/>
  </r>
  <r>
    <d v="2023-09-01T00:00:00"/>
    <s v="S022978"/>
    <x v="123"/>
    <s v="PO143032"/>
    <s v="GRN195331"/>
    <s v="340-1074-1"/>
    <s v="CONDUIT JB1 - JB4"/>
    <s v="Walsall WS6 7AL"/>
    <n v="77"/>
    <x v="2"/>
    <s v="Diesel"/>
    <n v="2.8489999999999999E-4"/>
  </r>
  <r>
    <d v="2023-09-01T00:00:00"/>
    <s v="S022978"/>
    <x v="123"/>
    <s v="PO143033"/>
    <s v="GRN195332"/>
    <s v="340-1074-1"/>
    <s v="CONDUIT JB1 - JB4"/>
    <s v="Walsall WS6 7AL"/>
    <n v="77"/>
    <x v="2"/>
    <s v="Diesel"/>
    <n v="2.8489999999999999E-4"/>
  </r>
  <r>
    <d v="2023-09-01T00:00:00"/>
    <s v="S022978"/>
    <x v="123"/>
    <s v="PO143034"/>
    <s v="GRN195333"/>
    <s v="340-1074-1"/>
    <s v="CONDUIT JB1 - JB4"/>
    <s v="Walsall WS6 7AL"/>
    <n v="77"/>
    <x v="2"/>
    <s v="Diesel"/>
    <n v="2.8489999999999999E-4"/>
  </r>
  <r>
    <d v="2023-09-01T00:00:00"/>
    <s v="S022978"/>
    <x v="123"/>
    <s v="PO143036"/>
    <s v="GRN195334"/>
    <s v="340-1074-1"/>
    <s v="CONDUIT JB1 - JB4"/>
    <s v="Walsall WS6 7AL"/>
    <n v="77"/>
    <x v="2"/>
    <s v="Diesel"/>
    <n v="2.8489999999999999E-4"/>
  </r>
  <r>
    <d v="2023-09-01T00:00:00"/>
    <s v="S022978"/>
    <x v="123"/>
    <s v="PO143037"/>
    <s v="GRN195335"/>
    <s v="340-1074-1"/>
    <s v="CONDUIT JB1 - JB4"/>
    <s v="Walsall WS6 7AL"/>
    <n v="77"/>
    <x v="2"/>
    <s v="Diesel"/>
    <n v="2.8489999999999999E-4"/>
  </r>
  <r>
    <d v="2023-09-01T00:00:00"/>
    <s v="S022978"/>
    <x v="123"/>
    <s v="PO143038"/>
    <s v="GRN195336"/>
    <s v="340-1074-1"/>
    <s v="CONDUIT JB1 - JB4"/>
    <s v="Walsall WS6 7AL"/>
    <n v="77"/>
    <x v="2"/>
    <s v="Diesel"/>
    <n v="2.8489999999999999E-4"/>
  </r>
  <r>
    <d v="2023-09-01T00:00:00"/>
    <s v="S022978"/>
    <x v="123"/>
    <s v="PO143039"/>
    <s v="GRN195337"/>
    <s v="340-1074-1"/>
    <s v="CONDUIT JB1 - JB4"/>
    <s v="Walsall WS6 7AL"/>
    <n v="77"/>
    <x v="2"/>
    <s v="Diesel"/>
    <n v="2.8489999999999999E-4"/>
  </r>
  <r>
    <d v="2023-09-01T00:00:00"/>
    <s v="S022978"/>
    <x v="123"/>
    <s v="PO143040"/>
    <s v="GRN195338"/>
    <s v="340-1074-1"/>
    <s v="CONDUIT JB1 - JB4"/>
    <s v="Walsall WS6 7AL"/>
    <n v="77"/>
    <x v="2"/>
    <s v="Diesel"/>
    <n v="2.8489999999999999E-4"/>
  </r>
  <r>
    <d v="2023-12-01T00:00:00"/>
    <s v="S024190"/>
    <x v="22"/>
    <s v="PO148556"/>
    <s v="GRN203295"/>
    <s v="340-1085-1"/>
    <s v="LINAC GLIDE STRIP"/>
    <s v="Stockport SK4 2JT"/>
    <n v="22.2"/>
    <x v="1"/>
    <s v="Diesel"/>
    <n v="8.2140000000000008E-3"/>
  </r>
  <r>
    <d v="2023-12-01T00:00:00"/>
    <s v="S024190"/>
    <x v="22"/>
    <s v="PO149337"/>
    <s v="GRN203296"/>
    <n v="101017188"/>
    <s v="GASKET DETECTOR ACCESS PANEL"/>
    <s v="Stockport SK4 2JT"/>
    <n v="22.2"/>
    <x v="1"/>
    <s v="Diesel"/>
    <n v="8.2140000000000008E-3"/>
  </r>
  <r>
    <d v="2023-12-01T00:00:00"/>
    <s v="S023849"/>
    <x v="6"/>
    <s v="PO150945"/>
    <s v="GRN203297"/>
    <n v="101007863"/>
    <s v="NETGEAR COMPATIBLE 10GBASE-LR SFP+1310NM 10KM"/>
    <s v="Warrington WA2 8TX"/>
    <n v="78.2"/>
    <x v="2"/>
    <s v="Diesel"/>
    <n v="2.8933999999999996E-4"/>
  </r>
  <r>
    <d v="2023-09-01T00:00:00"/>
    <s v="S022978"/>
    <x v="123"/>
    <s v="PO143041"/>
    <s v="GRN195339"/>
    <s v="340-1074-1"/>
    <s v="CONDUIT JB1 - JB4"/>
    <s v="Walsall WS6 7AL"/>
    <n v="77"/>
    <x v="2"/>
    <s v="Diesel"/>
    <n v="2.8489999999999999E-4"/>
  </r>
  <r>
    <d v="2023-09-01T00:00:00"/>
    <s v="S022978"/>
    <x v="123"/>
    <s v="PO143043"/>
    <s v="GRN195340"/>
    <s v="340-1074-1"/>
    <s v="CONDUIT JB1 - JB4"/>
    <s v="Walsall WS6 7AL"/>
    <n v="77"/>
    <x v="2"/>
    <s v="Diesel"/>
    <n v="2.8489999999999999E-4"/>
  </r>
  <r>
    <d v="2023-09-01T00:00:00"/>
    <s v="S022978"/>
    <x v="123"/>
    <s v="PO143048"/>
    <s v="GRN195341"/>
    <s v="340-1074-1"/>
    <s v="CONDUIT JB1 - JB4"/>
    <s v="Walsall WS6 7AL"/>
    <n v="77"/>
    <x v="2"/>
    <s v="Diesel"/>
    <n v="2.8489999999999999E-4"/>
  </r>
  <r>
    <d v="2023-09-01T00:00:00"/>
    <s v="S022978"/>
    <x v="123"/>
    <s v="PO144772"/>
    <s v="GRN195342"/>
    <s v="340-1074-1"/>
    <s v="CONDUIT JB1 - JB4"/>
    <s v="Walsall WS6 7AL"/>
    <n v="77"/>
    <x v="2"/>
    <s v="Diesel"/>
    <n v="2.8489999999999999E-4"/>
  </r>
  <r>
    <d v="2023-12-01T00:00:00"/>
    <s v="S026889"/>
    <x v="35"/>
    <s v="PO149640"/>
    <s v="GRN203302"/>
    <s v="340-1585-1"/>
    <s v="HORIZ DET TRAY SIEMENS SHTMTL ASSY (INNER)"/>
    <s v="Stafford ST18 0PJ"/>
    <n v="50.6"/>
    <x v="2"/>
    <s v="Diesel"/>
    <n v="1.8722000000000001E-3"/>
  </r>
  <r>
    <d v="2023-12-01T00:00:00"/>
    <s v="S026889"/>
    <x v="35"/>
    <s v="PO150477"/>
    <s v="GRN203303"/>
    <s v="340-1585-1"/>
    <s v="HORIZ DET TRAY SIEMENS SHTMTL ASSY (INNER)"/>
    <s v="Stafford ST18 0PJ"/>
    <n v="50.6"/>
    <x v="2"/>
    <s v="Diesel"/>
    <n v="1.8722000000000001E-3"/>
  </r>
  <r>
    <d v="2023-12-01T00:00:00"/>
    <s v="S025431"/>
    <x v="0"/>
    <s v="PO151225"/>
    <s v="GRN203304"/>
    <s v="278-1000-1"/>
    <s v="CABLE HOOP PICKOFF/RESET SENSORS"/>
    <s v="Boston Massachusetts"/>
    <n v="3154"/>
    <x v="0"/>
    <s v="Crude"/>
    <n v="1.0118031999999999E-2"/>
  </r>
  <r>
    <d v="2023-12-01T00:00:00"/>
    <s v="S025431"/>
    <x v="0"/>
    <s v="PO151203"/>
    <s v="GRN203306"/>
    <s v="278-0613-1"/>
    <s v="ASSY SYSTEM CONTRLR CHASSIS"/>
    <s v="Boston Massachusetts"/>
    <n v="3154"/>
    <x v="0"/>
    <s v="Crude"/>
    <n v="1.0118031999999999E-2"/>
  </r>
  <r>
    <d v="2023-12-01T00:00:00"/>
    <s v="S025431"/>
    <x v="0"/>
    <s v="PO146489"/>
    <s v="GRN203307"/>
    <s v="315-1038-1"/>
    <s v="ASSEMBLY DETECTOR MODULE X-SCAN LCS GEN 2"/>
    <s v="Boston Massachusetts"/>
    <n v="3154"/>
    <x v="0"/>
    <s v="Crude"/>
    <n v="1.0118031999999999E-2"/>
  </r>
  <r>
    <d v="2023-09-01T00:00:00"/>
    <s v="S022978"/>
    <x v="123"/>
    <s v="PO144774"/>
    <s v="GRN195343"/>
    <s v="340-1074-1"/>
    <s v="CONDUIT JB1 - JB4"/>
    <s v="Walsall WS6 7AL"/>
    <n v="77"/>
    <x v="2"/>
    <s v="Diesel"/>
    <n v="2.8489999999999999E-4"/>
  </r>
  <r>
    <d v="2023-09-01T00:00:00"/>
    <s v="S022978"/>
    <x v="123"/>
    <s v="PO143030"/>
    <s v="GRN195671"/>
    <s v="340-1031-1"/>
    <s v="OUTDOOR EQUIPMENT RACK ASSY"/>
    <s v="Walsall WS6 7AL"/>
    <n v="77"/>
    <x v="2"/>
    <s v="Diesel"/>
    <n v="2.8489999999999999E-4"/>
  </r>
  <r>
    <d v="2023-09-01T00:00:00"/>
    <s v="S022978"/>
    <x v="123"/>
    <s v="PO147127"/>
    <s v="GRN195672"/>
    <s v="340-1108-1"/>
    <s v="PLC CONTROL DRAWER"/>
    <s v="Walsall WS6 7AL"/>
    <n v="77"/>
    <x v="2"/>
    <s v="Diesel"/>
    <n v="2.8489999999999999E-4"/>
  </r>
  <r>
    <d v="2023-09-01T00:00:00"/>
    <s v="S022978"/>
    <x v="123"/>
    <s v="PO144924"/>
    <s v="GRN195908"/>
    <s v="340-1125-1"/>
    <s v="ENCLOSURE SYSTEM ENTRY/EXIT"/>
    <s v="Walsall WS6 7AL"/>
    <n v="77"/>
    <x v="2"/>
    <s v="Diesel"/>
    <n v="2.8489999999999999E-4"/>
  </r>
  <r>
    <d v="2023-09-01T00:00:00"/>
    <s v="S022978"/>
    <x v="123"/>
    <s v="PO144921"/>
    <s v="GRN195909"/>
    <s v="340-1125-1"/>
    <s v="ENCLOSURE SYSTEM ENTRY/EXIT"/>
    <s v="Walsall WS6 7AL"/>
    <n v="77"/>
    <x v="2"/>
    <s v="Diesel"/>
    <n v="2.8489999999999999E-4"/>
  </r>
  <r>
    <d v="2023-09-01T00:00:00"/>
    <s v="S022978"/>
    <x v="123"/>
    <s v="PO144923"/>
    <s v="GRN195910"/>
    <s v="340-1125-1"/>
    <s v="ENCLOSURE SYSTEM ENTRY/EXIT"/>
    <s v="Walsall WS6 7AL"/>
    <n v="77"/>
    <x v="2"/>
    <s v="Diesel"/>
    <n v="2.8489999999999999E-4"/>
  </r>
  <r>
    <d v="2023-09-01T00:00:00"/>
    <s v="S022978"/>
    <x v="123"/>
    <s v="PO144767"/>
    <s v="GRN195911"/>
    <s v="340-1083-1"/>
    <s v="CONDUIT VERTICAL DETECTOR ENCLOSURE – JUNCTION BOX"/>
    <s v="Walsall WS6 7AL"/>
    <n v="77"/>
    <x v="2"/>
    <s v="Diesel"/>
    <n v="2.8489999999999999E-4"/>
  </r>
  <r>
    <d v="2023-09-01T00:00:00"/>
    <s v="S022978"/>
    <x v="123"/>
    <s v="PO144773"/>
    <s v="GRN195912"/>
    <s v="340-1083-1"/>
    <s v="CONDUIT VERTICAL DETECTOR ENCLOSURE – JUNCTION BOX"/>
    <s v="Walsall WS6 7AL"/>
    <n v="77"/>
    <x v="2"/>
    <s v="Diesel"/>
    <n v="2.8489999999999999E-4"/>
  </r>
  <r>
    <d v="2023-09-01T00:00:00"/>
    <s v="S022978"/>
    <x v="123"/>
    <s v="PO144771"/>
    <s v="GRN195913"/>
    <s v="340-1083-1"/>
    <s v="CONDUIT VERTICAL DETECTOR ENCLOSURE – JUNCTION BOX"/>
    <s v="Walsall WS6 7AL"/>
    <n v="77"/>
    <x v="2"/>
    <s v="Diesel"/>
    <n v="2.8489999999999999E-4"/>
  </r>
  <r>
    <d v="2023-09-01T00:00:00"/>
    <s v="S022978"/>
    <x v="123"/>
    <s v="PO144768"/>
    <s v="GRN195914"/>
    <s v="340-1083-1"/>
    <s v="CONDUIT VERTICAL DETECTOR ENCLOSURE – JUNCTION BOX"/>
    <s v="Walsall WS6 7AL"/>
    <n v="77"/>
    <x v="2"/>
    <s v="Diesel"/>
    <n v="2.8489999999999999E-4"/>
  </r>
  <r>
    <d v="2023-09-01T00:00:00"/>
    <s v="S022978"/>
    <x v="123"/>
    <s v="PO144774"/>
    <s v="GRN195916"/>
    <s v="340-1083-1"/>
    <s v="CONDUIT VERTICAL DETECTOR ENCLOSURE – JUNCTION BOX"/>
    <s v="Walsall WS6 7AL"/>
    <n v="77"/>
    <x v="2"/>
    <s v="Diesel"/>
    <n v="2.8489999999999999E-4"/>
  </r>
  <r>
    <d v="2023-09-01T00:00:00"/>
    <s v="S022978"/>
    <x v="123"/>
    <s v="PO144923"/>
    <s v="GRN195918"/>
    <s v="340-1083-1"/>
    <s v="CONDUIT VERTICAL DETECTOR ENCLOSURE – JUNCTION BOX"/>
    <s v="Walsall WS6 7AL"/>
    <n v="77"/>
    <x v="2"/>
    <s v="Diesel"/>
    <n v="2.8489999999999999E-4"/>
  </r>
  <r>
    <d v="2023-09-01T00:00:00"/>
    <s v="S022978"/>
    <x v="123"/>
    <s v="PO144926"/>
    <s v="GRN195919"/>
    <s v="340-1083-1"/>
    <s v="CONDUIT VERTICAL DETECTOR ENCLOSURE – JUNCTION BOX"/>
    <s v="Walsall WS6 7AL"/>
    <n v="77"/>
    <x v="2"/>
    <s v="Diesel"/>
    <n v="2.8489999999999999E-4"/>
  </r>
  <r>
    <d v="2023-09-01T00:00:00"/>
    <s v="S022978"/>
    <x v="123"/>
    <s v="PO144919"/>
    <s v="GRN195920"/>
    <s v="340-1083-1"/>
    <s v="CONDUIT VERTICAL DETECTOR ENCLOSURE – JUNCTION BOX"/>
    <s v="Walsall WS6 7AL"/>
    <n v="77"/>
    <x v="2"/>
    <s v="Diesel"/>
    <n v="2.8489999999999999E-4"/>
  </r>
  <r>
    <d v="2023-09-01T00:00:00"/>
    <s v="S022978"/>
    <x v="123"/>
    <s v="PO144924"/>
    <s v="GRN195921"/>
    <s v="340-1083-1"/>
    <s v="CONDUIT VERTICAL DETECTOR ENCLOSURE – JUNCTION BOX"/>
    <s v="Walsall WS6 7AL"/>
    <n v="77"/>
    <x v="2"/>
    <s v="Diesel"/>
    <n v="2.8489999999999999E-4"/>
  </r>
  <r>
    <d v="2023-09-01T00:00:00"/>
    <s v="S022978"/>
    <x v="123"/>
    <s v="PO144921"/>
    <s v="GRN195922"/>
    <s v="340-1083-1"/>
    <s v="CONDUIT VERTICAL DETECTOR ENCLOSURE – JUNCTION BOX"/>
    <s v="Walsall WS6 7AL"/>
    <n v="77"/>
    <x v="2"/>
    <s v="Diesel"/>
    <n v="2.8489999999999999E-4"/>
  </r>
  <r>
    <d v="2023-12-01T00:00:00"/>
    <s v="S022670"/>
    <x v="26"/>
    <s v="PO151208"/>
    <s v="GRN203330"/>
    <s v="11700-5243"/>
    <s v="BOLT HEX, DIN933 M20 X 2.5 X 50MM GEOMET STL"/>
    <s v="Congleton CW12 1HR"/>
    <n v="12.8"/>
    <x v="2"/>
    <s v="Diesel"/>
    <n v="4.7360000000000001E-5"/>
  </r>
  <r>
    <d v="2023-12-01T00:00:00"/>
    <s v="S026602"/>
    <x v="12"/>
    <s v="PO151412"/>
    <s v="GRN203332"/>
    <n v="101022660"/>
    <s v="AVR AUTOMATIC VOLTAGE REGULATOR"/>
    <s v="Watford WD24 7GG"/>
    <n v="302"/>
    <x v="2"/>
    <s v="Diesl"/>
    <n v="1.1173999999999999E-3"/>
  </r>
  <r>
    <d v="2023-09-01T00:00:00"/>
    <s v="S022978"/>
    <x v="123"/>
    <s v="PO144918"/>
    <s v="GRN195930"/>
    <s v="340-1083-1"/>
    <s v="CONDUIT VERTICAL DETECTOR ENCLOSURE – JUNCTION BOX"/>
    <s v="Walsall WS6 7AL"/>
    <n v="77"/>
    <x v="2"/>
    <s v="Diesel"/>
    <n v="2.8489999999999999E-4"/>
  </r>
  <r>
    <d v="2023-09-01T00:00:00"/>
    <s v="S022978"/>
    <x v="123"/>
    <s v="PO144927"/>
    <s v="GRN195932"/>
    <s v="340-1083-1"/>
    <s v="CONDUIT VERTICAL DETECTOR ENCLOSURE – JUNCTION BOX"/>
    <s v="Walsall WS6 7AL"/>
    <n v="77"/>
    <x v="2"/>
    <s v="Diesel"/>
    <n v="2.8489999999999999E-4"/>
  </r>
  <r>
    <d v="2023-12-01T00:00:00"/>
    <s v="S025431"/>
    <x v="0"/>
    <s v="PO151349"/>
    <s v="GRN203337"/>
    <s v="11540-0018"/>
    <s v="PASTE SILICONE DIELECTRIC"/>
    <s v="Boston Massachusetts"/>
    <n v="3154"/>
    <x v="0"/>
    <s v="Crude"/>
    <n v="1.0118031999999999E-2"/>
  </r>
  <r>
    <d v="2023-12-01T00:00:00"/>
    <s v="S025431"/>
    <x v="0"/>
    <s v="PO146489"/>
    <s v="GRN203338"/>
    <s v="315-1819-1"/>
    <s v="WARNING LIGHT MOUNT"/>
    <s v="Boston Massachusetts"/>
    <n v="3154"/>
    <x v="0"/>
    <s v="Crude"/>
    <n v="1.0118031999999999E-2"/>
  </r>
  <r>
    <d v="2023-09-01T00:00:00"/>
    <s v="S022978"/>
    <x v="123"/>
    <s v="PO144920"/>
    <s v="GRN195933"/>
    <s v="340-1083-1"/>
    <s v="CONDUIT VERTICAL DETECTOR ENCLOSURE – JUNCTION BOX"/>
    <s v="Walsall WS6 7AL"/>
    <n v="77"/>
    <x v="2"/>
    <s v="Diesel"/>
    <n v="2.8489999999999999E-4"/>
  </r>
  <r>
    <d v="2023-12-01T00:00:00"/>
    <s v="S025431"/>
    <x v="0"/>
    <s v="PO151256"/>
    <s v="GRN203342"/>
    <s v="11700-7815"/>
    <s v="1/2IN LIQUID LINE FILTER DRIER SOLDER"/>
    <s v="Boston Massachusetts"/>
    <n v="3154"/>
    <x v="0"/>
    <s v="Crude"/>
    <n v="1.0118031999999999E-2"/>
  </r>
  <r>
    <d v="2023-12-01T00:00:00"/>
    <s v="S025431"/>
    <x v="0"/>
    <s v="PO149568"/>
    <s v="GRN203343"/>
    <s v="11700-5523"/>
    <s v="SPEED DISPLAY 12 INCH 24V ETHERNET CONTROL W/MOUNT"/>
    <s v="Boston Massachusetts"/>
    <n v="3154"/>
    <x v="0"/>
    <s v="Crude"/>
    <n v="2.5295079999999999"/>
  </r>
  <r>
    <d v="2023-12-01T00:00:00"/>
    <s v="S025431"/>
    <x v="0"/>
    <s v="PO150567"/>
    <s v="GRN203345"/>
    <n v="4300"/>
    <s v="FG GUARDIAN SHIELD AREA MONITOR GM"/>
    <s v="Boston Massachusetts"/>
    <n v="3154"/>
    <x v="0"/>
    <s v="Crude"/>
    <n v="2.5295079999999999"/>
  </r>
  <r>
    <d v="2023-10-01T00:00:00"/>
    <s v="S002239"/>
    <x v="17"/>
    <s v="PO143492"/>
    <s v="GRN199697"/>
    <s v="11701-3062"/>
    <s v="VAREX MI6 SSM LINAC (40:30 HE:LE) WITH CABSCAN"/>
    <s v="UT 84104"/>
    <n v="4725"/>
    <x v="4"/>
    <s v="Aviation"/>
    <n v="18.279100224000004"/>
  </r>
  <r>
    <d v="2023-12-01T00:00:00"/>
    <s v="S001047"/>
    <x v="9"/>
    <s v="PO148669"/>
    <s v="GRN203351"/>
    <n v="66208596"/>
    <s v="SILICON PHOTODIODE - CdW04 16 CHANNELS (3.6 x 3.6"/>
    <s v="81300 Johor Bahru Malaysia"/>
    <n v="6781"/>
    <x v="4"/>
    <s v="Aviation"/>
    <n v="1.1924057587200001"/>
  </r>
  <r>
    <d v="2023-12-01T00:00:00"/>
    <s v="S001571"/>
    <x v="10"/>
    <s v="PO150784"/>
    <s v="GRN203352"/>
    <n v="57205719"/>
    <s v="MOUNTING KIT 1"/>
    <s v="St Albans AL1 5BN"/>
    <n v="298"/>
    <x v="2"/>
    <s v="Diesel"/>
    <n v="1.1026E-3"/>
  </r>
  <r>
    <d v="2023-09-01T00:00:00"/>
    <s v="S022978"/>
    <x v="123"/>
    <s v="PO144925"/>
    <s v="GRN195934"/>
    <s v="340-1083-1"/>
    <s v="CONDUIT VERTICAL DETECTOR ENCLOSURE – JUNCTION BOX"/>
    <s v="Walsall WS6 7AL"/>
    <n v="77"/>
    <x v="2"/>
    <s v="Diesel"/>
    <n v="2.8489999999999999E-4"/>
  </r>
  <r>
    <d v="2023-09-01T00:00:00"/>
    <s v="S022978"/>
    <x v="123"/>
    <s v="PO144928"/>
    <s v="GRN195935"/>
    <s v="340-1083-1"/>
    <s v="CONDUIT VERTICAL DETECTOR ENCLOSURE – JUNCTION BOX"/>
    <s v="Walsall WS6 7AL"/>
    <n v="77"/>
    <x v="2"/>
    <s v="Diesel"/>
    <n v="2.8489999999999999E-4"/>
  </r>
  <r>
    <d v="2023-12-01T00:00:00"/>
    <s v="S001571"/>
    <x v="10"/>
    <s v="PO151020"/>
    <s v="GRN203356"/>
    <n v="42205718"/>
    <s v="WEATHER HOOD (180) VERTICAL MOUNTING"/>
    <s v="St Albans AL1 5BN"/>
    <n v="298"/>
    <x v="2"/>
    <s v="Diesel"/>
    <n v="1.1026E-3"/>
  </r>
  <r>
    <d v="2023-12-01T00:00:00"/>
    <s v="S001121"/>
    <x v="5"/>
    <s v="PO151353"/>
    <s v="GRN203358"/>
    <n v="101036192"/>
    <s v="MOTOR FEEDBACK CABLE CONTINUOUS FLEX - 5M LONG"/>
    <s v="Salford M5 4BE"/>
    <n v="103.6"/>
    <x v="2"/>
    <s v="Diesel"/>
    <n v="3.8331999999999998E-4"/>
  </r>
  <r>
    <d v="2023-12-01T00:00:00"/>
    <s v="S001121"/>
    <x v="5"/>
    <s v="PO151187"/>
    <s v="GRN203359"/>
    <n v="1"/>
    <s v="freight inwards"/>
    <s v="Salford M5 4BE"/>
    <n v="103.6"/>
    <x v="2"/>
    <s v="Diesel"/>
    <n v="3.8331999999999998E-4"/>
  </r>
  <r>
    <d v="2023-09-01T00:00:00"/>
    <s v="S022978"/>
    <x v="123"/>
    <s v="PO144922"/>
    <s v="GRN195936"/>
    <s v="340-1083-1"/>
    <s v="CONDUIT VERTICAL DETECTOR ENCLOSURE – JUNCTION BOX"/>
    <s v="Walsall WS6 7AL"/>
    <n v="77"/>
    <x v="2"/>
    <s v="Diesel"/>
    <n v="2.8489999999999999E-4"/>
  </r>
  <r>
    <d v="2023-09-01T00:00:00"/>
    <s v="S022978"/>
    <x v="123"/>
    <s v="PO144770"/>
    <s v="GRN195937"/>
    <s v="340-1083-1"/>
    <s v="CONDUIT VERTICAL DETECTOR ENCLOSURE – JUNCTION BOX"/>
    <s v="Walsall WS6 7AL"/>
    <n v="77"/>
    <x v="2"/>
    <s v="Diesel"/>
    <n v="2.8489999999999999E-4"/>
  </r>
  <r>
    <d v="2023-11-01T00:00:00"/>
    <s v="S002239"/>
    <x v="17"/>
    <s v="PO143492"/>
    <s v="GRN201586"/>
    <s v="11701-3062"/>
    <s v="VAREX MI6 SSM LINAC (40:30 HE:LE) WITH CABSCAN"/>
    <s v="UT 84104"/>
    <n v="4725"/>
    <x v="4"/>
    <s v="Aviation"/>
    <n v="18.279100224000004"/>
  </r>
  <r>
    <d v="2023-11-01T00:00:00"/>
    <s v="S002239"/>
    <x v="17"/>
    <s v="PO143492"/>
    <s v="GRN202114"/>
    <s v="11701-3062"/>
    <s v="VAREX MI6 SSM LINAC (40:30 HE:LE) WITH CABSCAN"/>
    <s v="UT 84104"/>
    <n v="4725"/>
    <x v="4"/>
    <s v="Aviation"/>
    <n v="18.279100224000004"/>
  </r>
  <r>
    <d v="2023-09-01T00:00:00"/>
    <s v="S022978"/>
    <x v="123"/>
    <s v="PO144769"/>
    <s v="GRN195938"/>
    <s v="340-1083-1"/>
    <s v="CONDUIT VERTICAL DETECTOR ENCLOSURE – JUNCTION BOX"/>
    <s v="Walsall WS6 7AL"/>
    <n v="77"/>
    <x v="2"/>
    <s v="Diesel"/>
    <n v="2.8489999999999999E-4"/>
  </r>
  <r>
    <d v="2023-09-01T00:00:00"/>
    <s v="S022978"/>
    <x v="123"/>
    <s v="PO144772"/>
    <s v="GRN195939"/>
    <s v="340-1083-1"/>
    <s v="CONDUIT VERTICAL DETECTOR ENCLOSURE – JUNCTION BOX"/>
    <s v="Walsall WS6 7AL"/>
    <n v="77"/>
    <x v="2"/>
    <s v="Diesel"/>
    <n v="2.8489999999999999E-4"/>
  </r>
  <r>
    <d v="2023-09-01T00:00:00"/>
    <s v="S022978"/>
    <x v="123"/>
    <s v="PO143049"/>
    <s v="GRN195940"/>
    <s v="340-1083-1"/>
    <s v="CONDUIT VERTICAL DETECTOR ENCLOSURE – JUNCTION BOX"/>
    <s v="Walsall WS6 7AL"/>
    <n v="77"/>
    <x v="2"/>
    <s v="Diesel"/>
    <n v="2.8489999999999999E-4"/>
  </r>
  <r>
    <d v="2023-09-01T00:00:00"/>
    <s v="S022978"/>
    <x v="123"/>
    <s v="PO143034"/>
    <s v="GRN195941"/>
    <s v="340-1071-1"/>
    <s v="CONDUIT OUTDOOR EQUIPMENT RACK ASSY – JUNCTION BOX"/>
    <s v="Walsall WS6 7AL"/>
    <n v="77"/>
    <x v="2"/>
    <s v="Diesel"/>
    <n v="2.8489999999999999E-4"/>
  </r>
  <r>
    <d v="2023-09-01T00:00:00"/>
    <s v="S022978"/>
    <x v="123"/>
    <s v="PO143038"/>
    <s v="GRN195942"/>
    <s v="340-1071-1"/>
    <s v="CONDUIT OUTDOOR EQUIPMENT RACK ASSY – JUNCTION BOX"/>
    <s v="Walsall WS6 7AL"/>
    <n v="77"/>
    <x v="2"/>
    <s v="Diesel"/>
    <n v="2.8489999999999999E-4"/>
  </r>
  <r>
    <d v="2023-09-01T00:00:00"/>
    <s v="S022978"/>
    <x v="123"/>
    <s v="PO143044"/>
    <s v="GRN195943"/>
    <s v="340-1071-1"/>
    <s v="CONDUIT OUTDOOR EQUIPMENT RACK ASSY – JUNCTION BOX"/>
    <s v="Walsall WS6 7AL"/>
    <n v="77"/>
    <x v="2"/>
    <s v="Diesel"/>
    <n v="2.8489999999999999E-4"/>
  </r>
  <r>
    <d v="2023-09-01T00:00:00"/>
    <s v="S022978"/>
    <x v="123"/>
    <s v="PO143043"/>
    <s v="GRN195944"/>
    <s v="340-1071-1"/>
    <s v="CONDUIT OUTDOOR EQUIPMENT RACK ASSY – JUNCTION BOX"/>
    <s v="Walsall WS6 7AL"/>
    <n v="77"/>
    <x v="2"/>
    <s v="Diesel"/>
    <n v="2.8489999999999999E-4"/>
  </r>
  <r>
    <d v="2023-09-01T00:00:00"/>
    <s v="S022978"/>
    <x v="123"/>
    <s v="PO143042"/>
    <s v="GRN195945"/>
    <s v="340-1071-1"/>
    <s v="CONDUIT OUTDOOR EQUIPMENT RACK ASSY – JUNCTION BOX"/>
    <s v="Walsall WS6 7AL"/>
    <n v="77"/>
    <x v="2"/>
    <s v="Diesel"/>
    <n v="2.8489999999999999E-4"/>
  </r>
  <r>
    <d v="2023-09-01T00:00:00"/>
    <s v="S022978"/>
    <x v="123"/>
    <s v="PO143048"/>
    <s v="GRN195946"/>
    <s v="340-1071-1"/>
    <s v="CONDUIT OUTDOOR EQUIPMENT RACK ASSY – JUNCTION BOX"/>
    <s v="Walsall WS6 7AL"/>
    <n v="77"/>
    <x v="2"/>
    <s v="Diesel"/>
    <n v="2.8489999999999999E-4"/>
  </r>
  <r>
    <d v="2023-09-01T00:00:00"/>
    <s v="S022978"/>
    <x v="123"/>
    <s v="PO143038"/>
    <s v="GRN195947"/>
    <s v="340-1153-1"/>
    <s v="CONDUIT OUTDOOR EQUIPMENT RACK ASSY – SPEED SENSOR"/>
    <s v="Walsall WS6 7AL"/>
    <n v="77"/>
    <x v="2"/>
    <s v="Diesel"/>
    <n v="2.8489999999999999E-4"/>
  </r>
  <r>
    <d v="2023-09-01T00:00:00"/>
    <s v="S022978"/>
    <x v="123"/>
    <s v="PO144918"/>
    <s v="GRN195948"/>
    <s v="340-1153-1"/>
    <s v="CONDUIT OUTDOOR EQUIPMENT RACK ASSY – SPEED SENSOR"/>
    <s v="Walsall WS6 7AL"/>
    <n v="77"/>
    <x v="2"/>
    <s v="Diesel"/>
    <n v="2.8489999999999999E-4"/>
  </r>
  <r>
    <d v="2023-09-01T00:00:00"/>
    <s v="S022978"/>
    <x v="123"/>
    <s v="PO144770"/>
    <s v="GRN195949"/>
    <s v="340-1153-1"/>
    <s v="CONDUIT OUTDOOR EQUIPMENT RACK ASSY – SPEED SENSOR"/>
    <s v="Walsall WS6 7AL"/>
    <n v="77"/>
    <x v="2"/>
    <s v="Diesel"/>
    <n v="2.8489999999999999E-4"/>
  </r>
  <r>
    <d v="2023-09-01T00:00:00"/>
    <s v="S022978"/>
    <x v="123"/>
    <s v="PO144767"/>
    <s v="GRN195950"/>
    <s v="340-1153-1"/>
    <s v="CONDUIT OUTDOOR EQUIPMENT RACK ASSY – SPEED SENSOR"/>
    <s v="Walsall WS6 7AL"/>
    <n v="77"/>
    <x v="2"/>
    <s v="Diesel"/>
    <n v="2.8489999999999999E-4"/>
  </r>
  <r>
    <d v="2023-09-01T00:00:00"/>
    <s v="S022978"/>
    <x v="123"/>
    <s v="PO144773"/>
    <s v="GRN195951"/>
    <s v="340-1153-1"/>
    <s v="CONDUIT OUTDOOR EQUIPMENT RACK ASSY – SPEED SENSOR"/>
    <s v="Walsall WS6 7AL"/>
    <n v="77"/>
    <x v="2"/>
    <s v="Diesel"/>
    <n v="2.8489999999999999E-4"/>
  </r>
  <r>
    <d v="2023-09-01T00:00:00"/>
    <s v="S022978"/>
    <x v="123"/>
    <s v="PO144771"/>
    <s v="GRN195952"/>
    <s v="340-1153-1"/>
    <s v="CONDUIT OUTDOOR EQUIPMENT RACK ASSY – SPEED SENSOR"/>
    <s v="Walsall WS6 7AL"/>
    <n v="77"/>
    <x v="2"/>
    <s v="Diesel"/>
    <n v="2.8489999999999999E-4"/>
  </r>
  <r>
    <d v="2023-09-01T00:00:00"/>
    <s v="S022978"/>
    <x v="123"/>
    <s v="PO144768"/>
    <s v="GRN195953"/>
    <s v="340-1153-1"/>
    <s v="CONDUIT OUTDOOR EQUIPMENT RACK ASSY – SPEED SENSOR"/>
    <s v="Walsall WS6 7AL"/>
    <n v="77"/>
    <x v="2"/>
    <s v="Diesel"/>
    <n v="2.8489999999999999E-4"/>
  </r>
  <r>
    <d v="2023-09-01T00:00:00"/>
    <s v="S022978"/>
    <x v="123"/>
    <s v="PO144774"/>
    <s v="GRN195954"/>
    <s v="340-1153-1"/>
    <s v="CONDUIT OUTDOOR EQUIPMENT RACK ASSY – SPEED SENSOR"/>
    <s v="Walsall WS6 7AL"/>
    <n v="77"/>
    <x v="2"/>
    <s v="Diesel"/>
    <n v="2.8489999999999999E-4"/>
  </r>
  <r>
    <d v="2023-09-01T00:00:00"/>
    <s v="S022978"/>
    <x v="123"/>
    <s v="PO144772"/>
    <s v="GRN195955"/>
    <s v="340-1153-1"/>
    <s v="CONDUIT OUTDOOR EQUIPMENT RACK ASSY – SPEED SENSOR"/>
    <s v="Walsall WS6 7AL"/>
    <n v="77"/>
    <x v="2"/>
    <s v="Diesel"/>
    <n v="2.8489999999999999E-4"/>
  </r>
  <r>
    <d v="2023-09-01T00:00:00"/>
    <s v="S022978"/>
    <x v="123"/>
    <s v="PO143044"/>
    <s v="GRN195956"/>
    <s v="340-1153-1"/>
    <s v="CONDUIT OUTDOOR EQUIPMENT RACK ASSY – SPEED SENSOR"/>
    <s v="Walsall WS6 7AL"/>
    <n v="77"/>
    <x v="2"/>
    <s v="Diesel"/>
    <n v="2.8489999999999999E-4"/>
  </r>
  <r>
    <d v="2023-09-01T00:00:00"/>
    <s v="S022978"/>
    <x v="123"/>
    <s v="PO143043"/>
    <s v="GRN195957"/>
    <s v="340-1153-1"/>
    <s v="CONDUIT OUTDOOR EQUIPMENT RACK ASSY – SPEED SENSOR"/>
    <s v="Walsall WS6 7AL"/>
    <n v="77"/>
    <x v="2"/>
    <s v="Diesel"/>
    <n v="2.8489999999999999E-4"/>
  </r>
  <r>
    <d v="2023-09-01T00:00:00"/>
    <s v="S022978"/>
    <x v="123"/>
    <s v="PO143042"/>
    <s v="GRN195958"/>
    <s v="340-1153-1"/>
    <s v="CONDUIT OUTDOOR EQUIPMENT RACK ASSY – SPEED SENSOR"/>
    <s v="Walsall WS6 7AL"/>
    <n v="77"/>
    <x v="2"/>
    <s v="Diesel"/>
    <n v="2.8489999999999999E-4"/>
  </r>
  <r>
    <d v="2023-09-01T00:00:00"/>
    <s v="S022978"/>
    <x v="123"/>
    <s v="PO143049"/>
    <s v="GRN195959"/>
    <s v="340-1153-1"/>
    <s v="CONDUIT OUTDOOR EQUIPMENT RACK ASSY – SPEED SENSOR"/>
    <s v="Walsall WS6 7AL"/>
    <n v="77"/>
    <x v="2"/>
    <s v="Diesel"/>
    <n v="2.8489999999999999E-4"/>
  </r>
  <r>
    <d v="2023-09-01T00:00:00"/>
    <s v="S022978"/>
    <x v="123"/>
    <s v="PO143048"/>
    <s v="GRN195960"/>
    <s v="340-1153-1"/>
    <s v="CONDUIT OUTDOOR EQUIPMENT RACK ASSY – SPEED SENSOR"/>
    <s v="Walsall WS6 7AL"/>
    <n v="77"/>
    <x v="2"/>
    <s v="Diesel"/>
    <n v="2.8489999999999999E-4"/>
  </r>
  <r>
    <d v="2023-09-01T00:00:00"/>
    <s v="S022978"/>
    <x v="123"/>
    <s v="PO143047"/>
    <s v="GRN195961"/>
    <s v="340-1153-1"/>
    <s v="CONDUIT OUTDOOR EQUIPMENT RACK ASSY – SPEED SENSOR"/>
    <s v="Walsall WS6 7AL"/>
    <n v="77"/>
    <x v="2"/>
    <s v="Diesel"/>
    <n v="2.8489999999999999E-4"/>
  </r>
  <r>
    <d v="2023-09-01T00:00:00"/>
    <s v="S022978"/>
    <x v="123"/>
    <s v="PO143037"/>
    <s v="GRN195962"/>
    <s v="340-1153-1"/>
    <s v="CONDUIT OUTDOOR EQUIPMENT RACK ASSY – SPEED SENSOR"/>
    <s v="Walsall WS6 7AL"/>
    <n v="77"/>
    <x v="2"/>
    <s v="Diesel"/>
    <n v="2.8489999999999999E-4"/>
  </r>
  <r>
    <d v="2023-12-01T00:00:00"/>
    <s v="S026602"/>
    <x v="12"/>
    <s v="PO150340"/>
    <s v="GRN203426"/>
    <s v="11540-0247"/>
    <s v="FILTER AC AIR BARD"/>
    <s v="Watford WD24 7GG"/>
    <n v="302"/>
    <x v="2"/>
    <s v="Diesl"/>
    <n v="1.1173999999999999E-3"/>
  </r>
  <r>
    <d v="2023-09-01T00:00:00"/>
    <s v="S022978"/>
    <x v="123"/>
    <s v="PO143036"/>
    <s v="GRN195964"/>
    <s v="340-1153-1"/>
    <s v="CONDUIT OUTDOOR EQUIPMENT RACK ASSY – SPEED SENSOR"/>
    <s v="Walsall WS6 7AL"/>
    <n v="77"/>
    <x v="2"/>
    <s v="Diesel"/>
    <n v="2.8489999999999999E-4"/>
  </r>
  <r>
    <d v="2023-03-01T00:00:00"/>
    <s v="S026569"/>
    <x v="125"/>
    <s v="PO139199"/>
    <s v="GRN183674"/>
    <n v="101040567"/>
    <s v="GENERATOR 35KVA HI/LOW TEMP NON-EU EMISSIONS"/>
    <s v="Tunstall ST6 5GF"/>
    <n v="5.8"/>
    <x v="3"/>
    <s v="Diesel"/>
    <n v="5.8971500000000003E-3"/>
  </r>
  <r>
    <d v="2023-09-01T00:00:00"/>
    <s v="S022978"/>
    <x v="123"/>
    <s v="PO143035"/>
    <s v="GRN195965"/>
    <s v="340-1153-1"/>
    <s v="CONDUIT OUTDOOR EQUIPMENT RACK ASSY – SPEED SENSOR"/>
    <s v="Walsall WS6 7AL"/>
    <n v="77"/>
    <x v="2"/>
    <s v="Diesel"/>
    <n v="2.8489999999999999E-4"/>
  </r>
  <r>
    <d v="2023-09-01T00:00:00"/>
    <s v="S022978"/>
    <x v="123"/>
    <s v="PO143041"/>
    <s v="GRN195966"/>
    <s v="340-1153-1"/>
    <s v="CONDUIT OUTDOOR EQUIPMENT RACK ASSY – SPEED SENSOR"/>
    <s v="Walsall WS6 7AL"/>
    <n v="77"/>
    <x v="2"/>
    <s v="Diesel"/>
    <n v="2.8489999999999999E-4"/>
  </r>
  <r>
    <d v="2023-09-01T00:00:00"/>
    <s v="S022978"/>
    <x v="123"/>
    <s v="PO143040"/>
    <s v="GRN195967"/>
    <s v="340-1153-1"/>
    <s v="CONDUIT OUTDOOR EQUIPMENT RACK ASSY – SPEED SENSOR"/>
    <s v="Walsall WS6 7AL"/>
    <n v="77"/>
    <x v="2"/>
    <s v="Diesel"/>
    <n v="2.8489999999999999E-4"/>
  </r>
  <r>
    <d v="2023-09-01T00:00:00"/>
    <s v="S022978"/>
    <x v="123"/>
    <s v="PO143039"/>
    <s v="GRN195968"/>
    <s v="340-1153-1"/>
    <s v="CONDUIT OUTDOOR EQUIPMENT RACK ASSY – SPEED SENSOR"/>
    <s v="Walsall WS6 7AL"/>
    <n v="77"/>
    <x v="2"/>
    <s v="Diesel"/>
    <n v="2.8489999999999999E-4"/>
  </r>
  <r>
    <d v="2023-09-01T00:00:00"/>
    <s v="S022978"/>
    <x v="123"/>
    <s v="PO143046"/>
    <s v="GRN195969"/>
    <s v="340-1153-1"/>
    <s v="CONDUIT OUTDOOR EQUIPMENT RACK ASSY – SPEED SENSOR"/>
    <s v="Walsall WS6 7AL"/>
    <n v="77"/>
    <x v="2"/>
    <s v="Diesel"/>
    <n v="2.8489999999999999E-4"/>
  </r>
  <r>
    <d v="2023-09-01T00:00:00"/>
    <s v="S022978"/>
    <x v="123"/>
    <s v="PO143004"/>
    <s v="GRN195970"/>
    <s v="340-1153-1"/>
    <s v="CONDUIT OUTDOOR EQUIPMENT RACK ASSY – SPEED SENSOR"/>
    <s v="Walsall WS6 7AL"/>
    <n v="77"/>
    <x v="2"/>
    <s v="Diesel"/>
    <n v="2.8489999999999999E-4"/>
  </r>
  <r>
    <d v="2023-09-01T00:00:00"/>
    <s v="S022978"/>
    <x v="123"/>
    <s v="PO143032"/>
    <s v="GRN195971"/>
    <s v="340-1153-1"/>
    <s v="CONDUIT OUTDOOR EQUIPMENT RACK ASSY – SPEED SENSOR"/>
    <s v="Walsall WS6 7AL"/>
    <n v="77"/>
    <x v="2"/>
    <s v="Diesel"/>
    <n v="2.8489999999999999E-4"/>
  </r>
  <r>
    <d v="2023-09-01T00:00:00"/>
    <s v="S022978"/>
    <x v="123"/>
    <s v="PO143034"/>
    <s v="GRN195972"/>
    <s v="340-1153-1"/>
    <s v="CONDUIT OUTDOOR EQUIPMENT RACK ASSY – SPEED SENSOR"/>
    <s v="Walsall WS6 7AL"/>
    <n v="77"/>
    <x v="2"/>
    <s v="Diesel"/>
    <n v="2.8489999999999999E-4"/>
  </r>
  <r>
    <d v="2023-09-01T00:00:00"/>
    <s v="S022978"/>
    <x v="123"/>
    <s v="PO143031"/>
    <s v="GRN195973"/>
    <s v="340-1153-1"/>
    <s v="CONDUIT OUTDOOR EQUIPMENT RACK ASSY – SPEED SENSOR"/>
    <s v="Walsall WS6 7AL"/>
    <n v="77"/>
    <x v="2"/>
    <s v="Diesel"/>
    <n v="2.8489999999999999E-4"/>
  </r>
  <r>
    <d v="2023-12-01T00:00:00"/>
    <s v="S023222"/>
    <x v="11"/>
    <s v="PO143352"/>
    <s v="GRN203469"/>
    <n v="101027049"/>
    <s v="POWER CABLE PUR JACKET RKM52-10-RSM52 - 10M TURCK"/>
    <s v="Wickford SS11 8YT"/>
    <n v="390"/>
    <x v="2"/>
    <s v="Diesel"/>
    <n v="1.4430000000000001E-3"/>
  </r>
  <r>
    <d v="2023-12-01T00:00:00"/>
    <s v="S025033"/>
    <x v="23"/>
    <s v="PO142817"/>
    <s v="GRN203470"/>
    <n v="101047544"/>
    <s v="10&quot; 54 WATT LED LIGHT BAR WITH DT CONNECTOR"/>
    <s v="Nantwich CW5 6DX"/>
    <n v="44.6"/>
    <x v="2"/>
    <s v="Diesel"/>
    <n v="1.6501999999999999E-4"/>
  </r>
  <r>
    <d v="2023-09-01T00:00:00"/>
    <s v="S022978"/>
    <x v="123"/>
    <s v="PO143033"/>
    <s v="GRN195974"/>
    <s v="340-1153-1"/>
    <s v="CONDUIT OUTDOOR EQUIPMENT RACK ASSY – SPEED SENSOR"/>
    <s v="Walsall WS6 7AL"/>
    <n v="77"/>
    <x v="2"/>
    <s v="Diesel"/>
    <n v="2.8489999999999999E-4"/>
  </r>
  <r>
    <d v="2023-09-01T00:00:00"/>
    <s v="S022978"/>
    <x v="123"/>
    <s v="PO142965"/>
    <s v="GRN195975"/>
    <s v="340-1153-1"/>
    <s v="CONDUIT OUTDOOR EQUIPMENT RACK ASSY – SPEED SENSOR"/>
    <s v="Walsall WS6 7AL"/>
    <n v="77"/>
    <x v="2"/>
    <s v="Diesel"/>
    <n v="2.8489999999999999E-4"/>
  </r>
  <r>
    <d v="2023-12-01T00:00:00"/>
    <s v="S025033"/>
    <x v="23"/>
    <s v="PO150144"/>
    <s v="GRN203482"/>
    <s v="11701-2037"/>
    <s v="60W 4800 LUMEN SQUARE LED WORK LIGHT, 24V"/>
    <s v="Nantwich CW5 6DX"/>
    <n v="44.6"/>
    <x v="2"/>
    <s v="Diesel"/>
    <n v="1.6501999999999999E-4"/>
  </r>
  <r>
    <d v="2023-12-01T00:00:00"/>
    <s v="S025033"/>
    <x v="23"/>
    <s v="PO150301"/>
    <s v="GRN203484"/>
    <s v="11701-2037"/>
    <s v="60W 4800 LUMEN SQUARE LED WORK LIGHT, 24V"/>
    <s v="Nantwich CW5 6DX"/>
    <n v="44.6"/>
    <x v="2"/>
    <s v="Diesel"/>
    <n v="1.6501999999999999E-4"/>
  </r>
  <r>
    <d v="2023-12-01T00:00:00"/>
    <s v="S025033"/>
    <x v="23"/>
    <s v="PO150672"/>
    <s v="GRN203485"/>
    <s v="11701-2037"/>
    <s v="60W 4800 LUMEN SQUARE LED WORK LIGHT, 24V"/>
    <s v="Nantwich CW5 6DX"/>
    <n v="44.6"/>
    <x v="2"/>
    <s v="Diesel"/>
    <n v="1.6501999999999999E-4"/>
  </r>
  <r>
    <d v="2023-12-01T00:00:00"/>
    <s v="S025033"/>
    <x v="23"/>
    <s v="PO149921"/>
    <s v="GRN203487"/>
    <s v="11701-2037"/>
    <s v="60W 4800 LUMEN SQUARE LED WORK LIGHT, 24V"/>
    <s v="Nantwich CW5 6DX"/>
    <n v="44.6"/>
    <x v="2"/>
    <s v="Diesel"/>
    <n v="1.6501999999999999E-4"/>
  </r>
  <r>
    <d v="2023-09-01T00:00:00"/>
    <s v="S022978"/>
    <x v="123"/>
    <s v="PO143030"/>
    <s v="GRN195976"/>
    <s v="340-1153-1"/>
    <s v="CONDUIT OUTDOOR EQUIPMENT RACK ASSY – SPEED SENSOR"/>
    <s v="Walsall WS6 7AL"/>
    <n v="77"/>
    <x v="2"/>
    <s v="Diesel"/>
    <n v="2.8489999999999999E-4"/>
  </r>
  <r>
    <d v="2023-03-01T00:00:00"/>
    <s v="S026569"/>
    <x v="125"/>
    <s v="PO139049"/>
    <s v="GRN183788"/>
    <n v="101044471"/>
    <s v="GENERATOR 27kVA HI/LOW TEMP NON-EU"/>
    <s v="Tunstall ST6 5GF"/>
    <n v="5.8"/>
    <x v="3"/>
    <s v="Diesel"/>
    <n v="5.8971500000000003E-3"/>
  </r>
  <r>
    <d v="2023-12-01T00:00:00"/>
    <s v="S026429"/>
    <x v="55"/>
    <s v="PO143493"/>
    <s v="GRN203492"/>
    <s v="11701-1819"/>
    <s v="SILAC® - PLATFORM LINEAR ACCELERATOR (FROM 3MEV UP"/>
    <s v="35041 Marburg"/>
    <n v="1310"/>
    <x v="3"/>
    <s v="Diesel"/>
    <n v="0.13319425000000001"/>
  </r>
  <r>
    <d v="2023-11-01T00:00:00"/>
    <s v="S002239"/>
    <x v="17"/>
    <s v="PO143492"/>
    <s v="GRN202118"/>
    <s v="11701-3062"/>
    <s v="VAREX MI6 SSM LINAC (40:30 HE:LE) WITH CABSCAN"/>
    <s v="UT 84104"/>
    <n v="4725"/>
    <x v="4"/>
    <s v="Aviation"/>
    <n v="18.279100224000004"/>
  </r>
  <r>
    <d v="2023-11-01T00:00:00"/>
    <s v="S002239"/>
    <x v="17"/>
    <s v="PO143492"/>
    <s v="GRN202139"/>
    <s v="11701-3062"/>
    <s v="VAREX MI6 SSM LINAC (40:30 HE:LE) WITH CABSCAN"/>
    <s v="UT 84104"/>
    <n v="4725"/>
    <x v="4"/>
    <s v="Aviation"/>
    <n v="18.279100224000004"/>
  </r>
  <r>
    <d v="2023-09-01T00:00:00"/>
    <s v="S022978"/>
    <x v="123"/>
    <s v="PO144769"/>
    <s v="GRN195977"/>
    <s v="340-1153-1"/>
    <s v="CONDUIT OUTDOOR EQUIPMENT RACK ASSY – SPEED SENSOR"/>
    <s v="Walsall WS6 7AL"/>
    <n v="77"/>
    <x v="2"/>
    <s v="Diesel"/>
    <n v="2.8489999999999999E-4"/>
  </r>
  <r>
    <d v="2023-09-01T00:00:00"/>
    <s v="S022978"/>
    <x v="123"/>
    <s v="PO143047"/>
    <s v="GRN195978"/>
    <s v="340-1071-1"/>
    <s v="CONDUIT OUTDOOR EQUIPMENT RACK ASSY – JUNCTION BOX"/>
    <s v="Walsall WS6 7AL"/>
    <n v="77"/>
    <x v="2"/>
    <s v="Diesel"/>
    <n v="2.8489999999999999E-4"/>
  </r>
  <r>
    <d v="2023-09-01T00:00:00"/>
    <s v="S022978"/>
    <x v="123"/>
    <s v="PO143041"/>
    <s v="GRN195979"/>
    <s v="340-1071-1"/>
    <s v="CONDUIT OUTDOOR EQUIPMENT RACK ASSY – JUNCTION BOX"/>
    <s v="Walsall WS6 7AL"/>
    <n v="77"/>
    <x v="2"/>
    <s v="Diesel"/>
    <n v="2.8489999999999999E-4"/>
  </r>
  <r>
    <d v="2023-09-01T00:00:00"/>
    <s v="S022978"/>
    <x v="123"/>
    <s v="PO143040"/>
    <s v="GRN195994"/>
    <s v="340-1071-1"/>
    <s v="CONDUIT OUTDOOR EQUIPMENT RACK ASSY – JUNCTION BOX"/>
    <s v="Walsall WS6 7AL"/>
    <n v="77"/>
    <x v="2"/>
    <s v="Diesel"/>
    <n v="2.8489999999999999E-4"/>
  </r>
  <r>
    <d v="2023-09-01T00:00:00"/>
    <s v="S022978"/>
    <x v="123"/>
    <s v="PO143039"/>
    <s v="GRN195996"/>
    <s v="340-1071-1"/>
    <s v="CONDUIT OUTDOOR EQUIPMENT RACK ASSY – JUNCTION BOX"/>
    <s v="Walsall WS6 7AL"/>
    <n v="77"/>
    <x v="2"/>
    <s v="Diesel"/>
    <n v="2.8489999999999999E-4"/>
  </r>
  <r>
    <d v="2023-12-01T00:00:00"/>
    <s v="S001121"/>
    <x v="5"/>
    <s v="PO143683"/>
    <s v="GRN203505"/>
    <n v="13204807"/>
    <s v="RSLINX CLASSIC SINGLE NODE"/>
    <s v="Salford M5 4BE"/>
    <n v="103.6"/>
    <x v="2"/>
    <s v="Diesel"/>
    <n v="3.8331999999999998E-4"/>
  </r>
  <r>
    <d v="2023-12-01T00:00:00"/>
    <s v="S025431"/>
    <x v="0"/>
    <s v="PO150239"/>
    <s v="GRN203508"/>
    <s v="331-1359-1"/>
    <s v="ASSY STEPPER MOTOR DRIVER PCB"/>
    <s v="Boston Massachusetts"/>
    <n v="3154"/>
    <x v="0"/>
    <s v="Crude"/>
    <n v="1.0118031999999999E-2"/>
  </r>
  <r>
    <d v="2023-09-01T00:00:00"/>
    <s v="S022978"/>
    <x v="123"/>
    <s v="PO143046"/>
    <s v="GRN195998"/>
    <s v="340-1071-1"/>
    <s v="CONDUIT OUTDOOR EQUIPMENT RACK ASSY – JUNCTION BOX"/>
    <s v="Walsall WS6 7AL"/>
    <n v="77"/>
    <x v="2"/>
    <s v="Diesel"/>
    <n v="2.8489999999999999E-4"/>
  </r>
  <r>
    <d v="2023-12-01T00:00:00"/>
    <s v="S025431"/>
    <x v="0"/>
    <s v="PO151488"/>
    <s v="GRN203515"/>
    <s v="255-1740-1"/>
    <s v="XRAY TUBE 225KV TITANIUM WINDOW UNSHIELDED"/>
    <s v="Boston Massachusetts"/>
    <n v="3154"/>
    <x v="0"/>
    <s v="Crude"/>
    <n v="2.5295079999999999"/>
  </r>
  <r>
    <d v="2023-09-01T00:00:00"/>
    <s v="S022978"/>
    <x v="123"/>
    <s v="PO143037"/>
    <s v="GRN195999"/>
    <s v="340-1071-1"/>
    <s v="CONDUIT OUTDOOR EQUIPMENT RACK ASSY – JUNCTION BOX"/>
    <s v="Walsall WS6 7AL"/>
    <n v="77"/>
    <x v="2"/>
    <s v="Diesel"/>
    <n v="2.8489999999999999E-4"/>
  </r>
  <r>
    <d v="2023-09-01T00:00:00"/>
    <s v="S022978"/>
    <x v="123"/>
    <s v="PO143036"/>
    <s v="GRN196001"/>
    <s v="340-1071-1"/>
    <s v="CONDUIT OUTDOOR EQUIPMENT RACK ASSY – JUNCTION BOX"/>
    <s v="Walsall WS6 7AL"/>
    <n v="77"/>
    <x v="2"/>
    <s v="Diesel"/>
    <n v="2.8489999999999999E-4"/>
  </r>
  <r>
    <d v="2023-09-01T00:00:00"/>
    <s v="S022978"/>
    <x v="123"/>
    <s v="PO143035"/>
    <s v="GRN196004"/>
    <s v="340-1071-1"/>
    <s v="CONDUIT OUTDOOR EQUIPMENT RACK ASSY – JUNCTION BOX"/>
    <s v="Walsall WS6 7AL"/>
    <n v="77"/>
    <x v="2"/>
    <s v="Diesel"/>
    <n v="2.8489999999999999E-4"/>
  </r>
  <r>
    <d v="2023-09-01T00:00:00"/>
    <s v="S022978"/>
    <x v="123"/>
    <s v="PO143004"/>
    <s v="GRN196005"/>
    <s v="340-1071-1"/>
    <s v="CONDUIT OUTDOOR EQUIPMENT RACK ASSY – JUNCTION BOX"/>
    <s v="Walsall WS6 7AL"/>
    <n v="77"/>
    <x v="2"/>
    <s v="Diesel"/>
    <n v="2.8489999999999999E-4"/>
  </r>
  <r>
    <d v="2023-09-01T00:00:00"/>
    <s v="S022978"/>
    <x v="123"/>
    <s v="PO143032"/>
    <s v="GRN196006"/>
    <s v="340-1071-1"/>
    <s v="CONDUIT OUTDOOR EQUIPMENT RACK ASSY – JUNCTION BOX"/>
    <s v="Walsall WS6 7AL"/>
    <n v="77"/>
    <x v="2"/>
    <s v="Diesel"/>
    <n v="2.8489999999999999E-4"/>
  </r>
  <r>
    <d v="2023-09-01T00:00:00"/>
    <s v="S022978"/>
    <x v="123"/>
    <s v="PO143031"/>
    <s v="GRN196007"/>
    <s v="340-1071-1"/>
    <s v="CONDUIT OUTDOOR EQUIPMENT RACK ASSY – JUNCTION BOX"/>
    <s v="Walsall WS6 7AL"/>
    <n v="77"/>
    <x v="2"/>
    <s v="Diesel"/>
    <n v="2.8489999999999999E-4"/>
  </r>
  <r>
    <d v="2023-09-01T00:00:00"/>
    <s v="S022978"/>
    <x v="123"/>
    <s v="PO143033"/>
    <s v="GRN196008"/>
    <s v="340-1071-1"/>
    <s v="CONDUIT OUTDOOR EQUIPMENT RACK ASSY – JUNCTION BOX"/>
    <s v="Walsall WS6 7AL"/>
    <n v="77"/>
    <x v="2"/>
    <s v="Diesel"/>
    <n v="2.8489999999999999E-4"/>
  </r>
  <r>
    <d v="2023-09-01T00:00:00"/>
    <s v="S022978"/>
    <x v="123"/>
    <s v="PO142965"/>
    <s v="GRN196009"/>
    <s v="340-1071-1"/>
    <s v="CONDUIT OUTDOOR EQUIPMENT RACK ASSY – JUNCTION BOX"/>
    <s v="Walsall WS6 7AL"/>
    <n v="77"/>
    <x v="2"/>
    <s v="Diesel"/>
    <n v="2.8489999999999999E-4"/>
  </r>
  <r>
    <d v="2023-09-01T00:00:00"/>
    <s v="S022978"/>
    <x v="123"/>
    <s v="PO143030"/>
    <s v="GRN196010"/>
    <s v="340-1071-1"/>
    <s v="CONDUIT OUTDOOR EQUIPMENT RACK ASSY – JUNCTION BOX"/>
    <s v="Walsall WS6 7AL"/>
    <n v="77"/>
    <x v="2"/>
    <s v="Diesel"/>
    <n v="2.8489999999999999E-4"/>
  </r>
  <r>
    <d v="2023-09-01T00:00:00"/>
    <s v="S022978"/>
    <x v="123"/>
    <s v="PO144948"/>
    <s v="GRN196014"/>
    <s v="340-1041-1"/>
    <s v="JUNCTION BOX TUNNEL"/>
    <s v="Walsall WS6 7AL"/>
    <n v="77"/>
    <x v="2"/>
    <s v="Diesel"/>
    <n v="2.8489999999999999E-4"/>
  </r>
  <r>
    <d v="2023-12-01T00:00:00"/>
    <s v="S001571"/>
    <x v="10"/>
    <s v="PO148017"/>
    <s v="GRN203549"/>
    <n v="1"/>
    <s v="freight inwards"/>
    <s v="St Albans AL1 5BN"/>
    <n v="298"/>
    <x v="2"/>
    <s v="Diesel"/>
    <n v="1.1026E-3"/>
  </r>
  <r>
    <d v="2023-09-01T00:00:00"/>
    <s v="S022978"/>
    <x v="123"/>
    <s v="PO144947"/>
    <s v="GRN196015"/>
    <s v="340-1041-1"/>
    <s v="JUNCTION BOX TUNNEL"/>
    <s v="Walsall WS6 7AL"/>
    <n v="77"/>
    <x v="2"/>
    <s v="Diesel"/>
    <n v="2.8489999999999999E-4"/>
  </r>
  <r>
    <d v="2023-09-01T00:00:00"/>
    <s v="S022978"/>
    <x v="123"/>
    <s v="PO144946"/>
    <s v="GRN196016"/>
    <s v="340-1041-1"/>
    <s v="JUNCTION BOX TUNNEL"/>
    <s v="Walsall WS6 7AL"/>
    <n v="77"/>
    <x v="2"/>
    <s v="Diesel"/>
    <n v="2.8489999999999999E-4"/>
  </r>
  <r>
    <d v="2023-09-01T00:00:00"/>
    <s v="S022978"/>
    <x v="123"/>
    <s v="PO144945"/>
    <s v="GRN196017"/>
    <s v="340-1041-1"/>
    <s v="JUNCTION BOX TUNNEL"/>
    <s v="Walsall WS6 7AL"/>
    <n v="77"/>
    <x v="2"/>
    <s v="Diesel"/>
    <n v="2.8489999999999999E-4"/>
  </r>
  <r>
    <d v="2023-09-01T00:00:00"/>
    <s v="S022978"/>
    <x v="123"/>
    <s v="PO144944"/>
    <s v="GRN196018"/>
    <s v="340-1041-1"/>
    <s v="JUNCTION BOX TUNNEL"/>
    <s v="Walsall WS6 7AL"/>
    <n v="77"/>
    <x v="2"/>
    <s v="Diesel"/>
    <n v="2.8489999999999999E-4"/>
  </r>
  <r>
    <d v="2023-09-01T00:00:00"/>
    <s v="S022978"/>
    <x v="123"/>
    <s v="PO144943"/>
    <s v="GRN196019"/>
    <s v="340-1041-1"/>
    <s v="JUNCTION BOX TUNNEL"/>
    <s v="Walsall WS6 7AL"/>
    <n v="77"/>
    <x v="2"/>
    <s v="Diesel"/>
    <n v="2.8489999999999999E-4"/>
  </r>
  <r>
    <d v="2023-09-01T00:00:00"/>
    <s v="S022978"/>
    <x v="123"/>
    <s v="PO144942"/>
    <s v="GRN196020"/>
    <s v="340-1041-1"/>
    <s v="JUNCTION BOX TUNNEL"/>
    <s v="Walsall WS6 7AL"/>
    <n v="77"/>
    <x v="2"/>
    <s v="Diesel"/>
    <n v="2.8489999999999999E-4"/>
  </r>
  <r>
    <d v="2023-09-01T00:00:00"/>
    <s v="S022978"/>
    <x v="123"/>
    <s v="PO144923"/>
    <s v="GRN196021"/>
    <s v="340-1041-1"/>
    <s v="JUNCTION BOX TUNNEL"/>
    <s v="Walsall WS6 7AL"/>
    <n v="77"/>
    <x v="2"/>
    <s v="Diesel"/>
    <n v="2.8489999999999999E-4"/>
  </r>
  <r>
    <d v="2023-09-01T00:00:00"/>
    <s v="S022978"/>
    <x v="123"/>
    <s v="PO144935"/>
    <s v="GRN196023"/>
    <s v="340-1041-1"/>
    <s v="JUNCTION BOX TUNNEL"/>
    <s v="Walsall WS6 7AL"/>
    <n v="77"/>
    <x v="2"/>
    <s v="Diesel"/>
    <n v="2.8489999999999999E-4"/>
  </r>
  <r>
    <d v="2023-12-01T00:00:00"/>
    <s v="S022670"/>
    <x v="26"/>
    <s v="PO146630"/>
    <s v="GRN203574"/>
    <n v="85212336"/>
    <s v="M24 X 180 R-XPT THROUGHBOLT"/>
    <s v="Congleton CW12 1HR"/>
    <n v="12.8"/>
    <x v="2"/>
    <s v="Diesel"/>
    <n v="4.7360000000000001E-5"/>
  </r>
  <r>
    <d v="2023-09-01T00:00:00"/>
    <s v="S022978"/>
    <x v="123"/>
    <s v="PO144934"/>
    <s v="GRN196025"/>
    <s v="340-1041-1"/>
    <s v="JUNCTION BOX TUNNEL"/>
    <s v="Walsall WS6 7AL"/>
    <n v="77"/>
    <x v="2"/>
    <s v="Diesel"/>
    <n v="2.8489999999999999E-4"/>
  </r>
  <r>
    <d v="2023-09-01T00:00:00"/>
    <s v="S022978"/>
    <x v="123"/>
    <s v="PO144953"/>
    <s v="GRN196026"/>
    <s v="340-1072-1"/>
    <s v="CONDUIT JUNCTION BOX SOURCE SIDE – JUNCTION BOX DE"/>
    <s v="Walsall WS6 7AL"/>
    <n v="77"/>
    <x v="2"/>
    <s v="Diesel"/>
    <n v="2.8489999999999999E-4"/>
  </r>
  <r>
    <d v="2023-09-01T00:00:00"/>
    <s v="S022978"/>
    <x v="123"/>
    <s v="PO144952"/>
    <s v="GRN196027"/>
    <s v="340-1072-1"/>
    <s v="CONDUIT JUNCTION BOX SOURCE SIDE – JUNCTION BOX DE"/>
    <s v="Walsall WS6 7AL"/>
    <n v="77"/>
    <x v="2"/>
    <s v="Diesel"/>
    <n v="2.8489999999999999E-4"/>
  </r>
  <r>
    <d v="2023-12-01T00:00:00"/>
    <s v="S023222"/>
    <x v="11"/>
    <s v="PO143744"/>
    <s v="GRN203579"/>
    <s v="11700-5343"/>
    <s v="CABLE 0.9 METER RJ45S TO RJ45S CAT5E"/>
    <s v="Wickford SS11 8YT"/>
    <n v="390"/>
    <x v="2"/>
    <s v="Diesel"/>
    <n v="1.4430000000000001E-3"/>
  </r>
  <r>
    <d v="2023-12-01T00:00:00"/>
    <s v="S023222"/>
    <x v="11"/>
    <s v="PO145672"/>
    <s v="GRN203581"/>
    <s v="11700-5343"/>
    <s v="CABLE 0.9 METER RJ45S TO RJ45S CAT5E"/>
    <s v="Wickford SS11 8YT"/>
    <n v="390"/>
    <x v="2"/>
    <s v="Diesel"/>
    <n v="1.4430000000000001E-3"/>
  </r>
  <r>
    <d v="2023-12-01T00:00:00"/>
    <s v="S023222"/>
    <x v="11"/>
    <s v="PO150536"/>
    <s v="GRN203582"/>
    <s v="11700-5343"/>
    <s v="CABLE 0.9 METER RJ45S TO RJ45S CAT5E"/>
    <s v="Wickford SS11 8YT"/>
    <n v="390"/>
    <x v="2"/>
    <s v="Diesel"/>
    <n v="1.4430000000000001E-3"/>
  </r>
  <r>
    <d v="2023-12-01T00:00:00"/>
    <s v="S022767"/>
    <x v="2"/>
    <s v="PO151384"/>
    <s v="GRN203583"/>
    <n v="30202403"/>
    <s v="FLEXIBLE BATTERY CABLE 25mm - BLACK LEYLAND AUTO W"/>
    <s v="Huddersfield HD1 3ES"/>
    <n v="180"/>
    <x v="2"/>
    <s v="Diesel"/>
    <n v="6.6599999999999993E-4"/>
  </r>
  <r>
    <d v="2023-12-01T00:00:00"/>
    <s v="S023222"/>
    <x v="11"/>
    <s v="PO150536"/>
    <s v="GRN203584"/>
    <s v="11700-0736"/>
    <s v="BANNER SSA-EB1P-02ED1Q4 E-STOP SWITCH"/>
    <s v="Wickford SS11 8YT"/>
    <n v="390"/>
    <x v="2"/>
    <s v="Diesel"/>
    <n v="1.4430000000000001E-3"/>
  </r>
  <r>
    <d v="2023-09-01T00:00:00"/>
    <s v="S022978"/>
    <x v="123"/>
    <s v="PO144951"/>
    <s v="GRN196028"/>
    <s v="340-1072-1"/>
    <s v="CONDUIT JUNCTION BOX SOURCE SIDE – JUNCTION BOX DE"/>
    <s v="Walsall WS6 7AL"/>
    <n v="77"/>
    <x v="2"/>
    <s v="Diesel"/>
    <n v="2.8489999999999999E-4"/>
  </r>
  <r>
    <d v="2023-12-01T00:00:00"/>
    <s v="S023222"/>
    <x v="11"/>
    <s v="PO149920"/>
    <s v="GRN203587"/>
    <s v="11700-5431"/>
    <s v="CABLE 5 PIN UNSHLD 4 METER"/>
    <s v="Wickford SS11 8YT"/>
    <n v="390"/>
    <x v="2"/>
    <s v="Diesel"/>
    <n v="1.4430000000000001E-3"/>
  </r>
  <r>
    <d v="2023-12-01T00:00:00"/>
    <s v="S023222"/>
    <x v="11"/>
    <s v="PO148603"/>
    <s v="GRN203588"/>
    <s v="11700-5430"/>
    <s v="CABLE 4 PIN PANEL MOUNT SHLD 4 METER"/>
    <s v="Wickford SS11 8YT"/>
    <n v="390"/>
    <x v="2"/>
    <s v="Diesel"/>
    <n v="1.4430000000000001E-3"/>
  </r>
  <r>
    <d v="2023-12-01T00:00:00"/>
    <s v="S023375"/>
    <x v="13"/>
    <s v="PO149764"/>
    <s v="GRN203591"/>
    <s v="255-1740-1"/>
    <s v="XRAY TUBE 225KV TITANIUM WINDOW UNSHIELDED"/>
    <s v="Boston Massachusetts"/>
    <n v="3154"/>
    <x v="0"/>
    <s v="Crude"/>
    <n v="2.5295079999999999"/>
  </r>
  <r>
    <d v="2023-09-01T00:00:00"/>
    <s v="S022978"/>
    <x v="123"/>
    <s v="PO144950"/>
    <s v="GRN196029"/>
    <s v="340-1072-1"/>
    <s v="CONDUIT JUNCTION BOX SOURCE SIDE – JUNCTION BOX DE"/>
    <s v="Walsall WS6 7AL"/>
    <n v="77"/>
    <x v="2"/>
    <s v="Diesel"/>
    <n v="2.8489999999999999E-4"/>
  </r>
  <r>
    <d v="2023-09-01T00:00:00"/>
    <s v="S022978"/>
    <x v="123"/>
    <s v="PO144949"/>
    <s v="GRN196031"/>
    <s v="340-1072-1"/>
    <s v="CONDUIT JUNCTION BOX SOURCE SIDE – JUNCTION BOX DE"/>
    <s v="Walsall WS6 7AL"/>
    <n v="77"/>
    <x v="2"/>
    <s v="Diesel"/>
    <n v="2.8489999999999999E-4"/>
  </r>
  <r>
    <d v="2023-09-01T00:00:00"/>
    <s v="S022978"/>
    <x v="123"/>
    <s v="PO144948"/>
    <s v="GRN196033"/>
    <s v="340-1072-1"/>
    <s v="CONDUIT JUNCTION BOX SOURCE SIDE – JUNCTION BOX DE"/>
    <s v="Walsall WS6 7AL"/>
    <n v="77"/>
    <x v="2"/>
    <s v="Diesel"/>
    <n v="2.8489999999999999E-4"/>
  </r>
  <r>
    <d v="2023-09-01T00:00:00"/>
    <s v="S022978"/>
    <x v="123"/>
    <s v="PO144947"/>
    <s v="GRN196034"/>
    <s v="340-1072-1"/>
    <s v="CONDUIT JUNCTION BOX SOURCE SIDE – JUNCTION BOX DE"/>
    <s v="Walsall WS6 7AL"/>
    <n v="77"/>
    <x v="2"/>
    <s v="Diesel"/>
    <n v="2.8489999999999999E-4"/>
  </r>
  <r>
    <d v="2023-09-01T00:00:00"/>
    <s v="S022978"/>
    <x v="123"/>
    <s v="PO144946"/>
    <s v="GRN196035"/>
    <s v="340-1072-1"/>
    <s v="CONDUIT JUNCTION BOX SOURCE SIDE – JUNCTION BOX DE"/>
    <s v="Walsall WS6 7AL"/>
    <n v="77"/>
    <x v="2"/>
    <s v="Diesel"/>
    <n v="2.8489999999999999E-4"/>
  </r>
  <r>
    <d v="2023-09-01T00:00:00"/>
    <s v="S022978"/>
    <x v="123"/>
    <s v="PO144945"/>
    <s v="GRN196036"/>
    <s v="340-1072-1"/>
    <s v="CONDUIT JUNCTION BOX SOURCE SIDE – JUNCTION BOX DE"/>
    <s v="Walsall WS6 7AL"/>
    <n v="77"/>
    <x v="2"/>
    <s v="Diesel"/>
    <n v="2.8489999999999999E-4"/>
  </r>
  <r>
    <d v="2023-09-01T00:00:00"/>
    <s v="S022978"/>
    <x v="123"/>
    <s v="PO144944"/>
    <s v="GRN196037"/>
    <s v="340-1072-1"/>
    <s v="CONDUIT JUNCTION BOX SOURCE SIDE – JUNCTION BOX DE"/>
    <s v="Walsall WS6 7AL"/>
    <n v="77"/>
    <x v="2"/>
    <s v="Diesel"/>
    <n v="2.8489999999999999E-4"/>
  </r>
  <r>
    <d v="2023-03-01T00:00:00"/>
    <s v="S026569"/>
    <x v="125"/>
    <s v="PO143407"/>
    <s v="GRN184092"/>
    <n v="101046025"/>
    <s v="TRANSFER SWITCH PANEL 100A LOAD"/>
    <s v="Tunstall ST6 5GF"/>
    <n v="5.8"/>
    <x v="3"/>
    <s v="Diesel"/>
    <n v="5.8971500000000003E-3"/>
  </r>
  <r>
    <d v="2023-09-01T00:00:00"/>
    <s v="S022978"/>
    <x v="123"/>
    <s v="PO144943"/>
    <s v="GRN196038"/>
    <s v="340-1072-1"/>
    <s v="CONDUIT JUNCTION BOX SOURCE SIDE – JUNCTION BOX DE"/>
    <s v="Walsall WS6 7AL"/>
    <n v="77"/>
    <x v="2"/>
    <s v="Diesel"/>
    <n v="2.8489999999999999E-4"/>
  </r>
  <r>
    <d v="2023-09-01T00:00:00"/>
    <s v="S022978"/>
    <x v="123"/>
    <s v="PO144942"/>
    <s v="GRN196039"/>
    <s v="340-1072-1"/>
    <s v="CONDUIT JUNCTION BOX SOURCE SIDE – JUNCTION BOX DE"/>
    <s v="Walsall WS6 7AL"/>
    <n v="77"/>
    <x v="2"/>
    <s v="Diesel"/>
    <n v="2.8489999999999999E-4"/>
  </r>
  <r>
    <d v="2023-09-01T00:00:00"/>
    <s v="S022978"/>
    <x v="123"/>
    <s v="PO144941"/>
    <s v="GRN196041"/>
    <s v="340-1072-1"/>
    <s v="CONDUIT JUNCTION BOX SOURCE SIDE – JUNCTION BOX DE"/>
    <s v="Walsall WS6 7AL"/>
    <n v="77"/>
    <x v="2"/>
    <s v="Diesel"/>
    <n v="2.8489999999999999E-4"/>
  </r>
  <r>
    <d v="2023-09-01T00:00:00"/>
    <s v="S022978"/>
    <x v="123"/>
    <s v="PO144940"/>
    <s v="GRN196043"/>
    <s v="340-1072-1"/>
    <s v="CONDUIT JUNCTION BOX SOURCE SIDE – JUNCTION BOX DE"/>
    <s v="Walsall WS6 7AL"/>
    <n v="77"/>
    <x v="2"/>
    <s v="Diesel"/>
    <n v="2.8489999999999999E-4"/>
  </r>
  <r>
    <d v="2023-09-01T00:00:00"/>
    <s v="S022978"/>
    <x v="123"/>
    <s v="PO144939"/>
    <s v="GRN196044"/>
    <s v="340-1072-1"/>
    <s v="CONDUIT JUNCTION BOX SOURCE SIDE – JUNCTION BOX DE"/>
    <s v="Walsall WS6 7AL"/>
    <n v="77"/>
    <x v="2"/>
    <s v="Diesel"/>
    <n v="2.8489999999999999E-4"/>
  </r>
  <r>
    <d v="2023-12-01T00:00:00"/>
    <s v="S022767"/>
    <x v="2"/>
    <s v="PO149070"/>
    <s v="GRN203609"/>
    <n v="30202403"/>
    <s v="FLEXIBLE BATTERY CABLE 25mm - BLACK LEYLAND AUTO W"/>
    <s v="Huddersfield HD1 3ES"/>
    <n v="180"/>
    <x v="2"/>
    <s v="Diesel"/>
    <n v="6.6599999999999993E-4"/>
  </r>
  <r>
    <d v="2023-09-01T00:00:00"/>
    <s v="S022978"/>
    <x v="123"/>
    <s v="PO143030"/>
    <s v="GRN196447"/>
    <s v="340-1011-1"/>
    <s v="SITE CONFIGURABLE ENCLOSURE WITH AC"/>
    <s v="Walsall WS6 7AL"/>
    <n v="77"/>
    <x v="2"/>
    <s v="Diesel"/>
    <n v="2.8489999999999999E-4"/>
  </r>
  <r>
    <d v="2023-12-01T00:00:00"/>
    <s v="S024744"/>
    <x v="25"/>
    <s v="PO148792"/>
    <s v="GRN203611"/>
    <n v="101040789"/>
    <s v="PERSONNEL DOOR - INNER PANEL 21mm THICK"/>
    <s v="Huddersfield HD7 5JN"/>
    <n v="104.8"/>
    <x v="1"/>
    <s v="Diesel"/>
    <n v="3.8775999999999998E-2"/>
  </r>
  <r>
    <d v="2023-09-01T00:00:00"/>
    <s v="S022978"/>
    <x v="123"/>
    <s v="PO142965"/>
    <s v="GRN196454"/>
    <s v="340-1031-1"/>
    <s v="OUTDOOR EQUIPMENT RACK ASSY"/>
    <s v="Walsall WS6 7AL"/>
    <n v="77"/>
    <x v="2"/>
    <s v="Diesel"/>
    <n v="2.8489999999999999E-4"/>
  </r>
  <r>
    <d v="2023-12-01T00:00:00"/>
    <s v="S024744"/>
    <x v="25"/>
    <s v="PO148889"/>
    <s v="GRN203613"/>
    <n v="101040790"/>
    <s v="PERSONNEL DOOR - INNER PANEL 9mm THICK"/>
    <s v="Huddersfield HD7 5JN"/>
    <n v="104.8"/>
    <x v="1"/>
    <s v="Diesel"/>
    <n v="3.8775999999999998E-2"/>
  </r>
  <r>
    <d v="2023-09-01T00:00:00"/>
    <s v="S022978"/>
    <x v="123"/>
    <s v="PO143004"/>
    <s v="GRN196455"/>
    <s v="340-1031-1"/>
    <s v="OUTDOOR EQUIPMENT RACK ASSY"/>
    <s v="Walsall WS6 7AL"/>
    <n v="77"/>
    <x v="2"/>
    <s v="Diesel"/>
    <n v="2.8489999999999999E-4"/>
  </r>
  <r>
    <d v="2023-09-01T00:00:00"/>
    <s v="S022978"/>
    <x v="123"/>
    <s v="PO143033"/>
    <s v="GRN196457"/>
    <s v="340-1031-1"/>
    <s v="OUTDOOR EQUIPMENT RACK ASSY"/>
    <s v="Walsall WS6 7AL"/>
    <n v="77"/>
    <x v="2"/>
    <s v="Diesel"/>
    <n v="2.8489999999999999E-4"/>
  </r>
  <r>
    <d v="2023-09-01T00:00:00"/>
    <s v="S022978"/>
    <x v="123"/>
    <s v="PO143031"/>
    <s v="GRN196458"/>
    <s v="340-1031-1"/>
    <s v="OUTDOOR EQUIPMENT RACK ASSY"/>
    <s v="Walsall WS6 7AL"/>
    <n v="77"/>
    <x v="2"/>
    <s v="Diesel"/>
    <n v="2.8489999999999999E-4"/>
  </r>
  <r>
    <d v="2023-09-01T00:00:00"/>
    <s v="S022978"/>
    <x v="123"/>
    <s v="PO143032"/>
    <s v="GRN196459"/>
    <s v="340-1031-1"/>
    <s v="OUTDOOR EQUIPMENT RACK ASSY"/>
    <s v="Walsall WS6 7AL"/>
    <n v="77"/>
    <x v="2"/>
    <s v="Diesel"/>
    <n v="2.8489999999999999E-4"/>
  </r>
  <r>
    <d v="2023-12-01T00:00:00"/>
    <s v="S001121"/>
    <x v="5"/>
    <s v="PO143187"/>
    <s v="GRN203621"/>
    <n v="13204807"/>
    <s v="RSLINX CLASSIC SINGLE NODE"/>
    <s v="Salford M5 4BE"/>
    <n v="103.6"/>
    <x v="2"/>
    <s v="Diesel"/>
    <n v="3.8331999999999998E-4"/>
  </r>
  <r>
    <d v="2023-09-01T00:00:00"/>
    <s v="S022978"/>
    <x v="123"/>
    <s v="PO144774"/>
    <s v="GRN196476"/>
    <s v="340-1011-1"/>
    <s v="SITE CONFIGURABLE ENCLOSURE WITH AC"/>
    <s v="Walsall WS6 7AL"/>
    <n v="77"/>
    <x v="2"/>
    <s v="Diesel"/>
    <n v="2.8489999999999999E-4"/>
  </r>
  <r>
    <d v="2023-09-01T00:00:00"/>
    <s v="S022978"/>
    <x v="123"/>
    <s v="PO143041"/>
    <s v="GRN196477"/>
    <s v="340-1011-1"/>
    <s v="SITE CONFIGURABLE ENCLOSURE WITH AC"/>
    <s v="Walsall WS6 7AL"/>
    <n v="77"/>
    <x v="2"/>
    <s v="Diesel"/>
    <n v="2.8489999999999999E-4"/>
  </r>
  <r>
    <d v="2023-09-01T00:00:00"/>
    <s v="S022978"/>
    <x v="123"/>
    <s v="PO143048"/>
    <s v="GRN196478"/>
    <s v="340-1011-1"/>
    <s v="SITE CONFIGURABLE ENCLOSURE WITH AC"/>
    <s v="Walsall WS6 7AL"/>
    <n v="77"/>
    <x v="2"/>
    <s v="Diesel"/>
    <n v="2.8489999999999999E-4"/>
  </r>
  <r>
    <d v="2023-09-01T00:00:00"/>
    <s v="S022978"/>
    <x v="123"/>
    <s v="PO143047"/>
    <s v="GRN196479"/>
    <s v="340-1031-1"/>
    <s v="OUTDOOR EQUIPMENT RACK ASSY"/>
    <s v="Walsall WS6 7AL"/>
    <n v="77"/>
    <x v="2"/>
    <s v="Diesel"/>
    <n v="2.8489999999999999E-4"/>
  </r>
  <r>
    <d v="2023-09-01T00:00:00"/>
    <s v="S022978"/>
    <x v="123"/>
    <s v="PO143039"/>
    <s v="GRN196481"/>
    <s v="340-1031-1"/>
    <s v="OUTDOOR EQUIPMENT RACK ASSY"/>
    <s v="Walsall WS6 7AL"/>
    <n v="77"/>
    <x v="2"/>
    <s v="Diesel"/>
    <n v="2.8489999999999999E-4"/>
  </r>
  <r>
    <d v="2023-09-01T00:00:00"/>
    <s v="S022978"/>
    <x v="123"/>
    <s v="PO143037"/>
    <s v="GRN196482"/>
    <s v="340-1031-1"/>
    <s v="OUTDOOR EQUIPMENT RACK ASSY"/>
    <s v="Walsall WS6 7AL"/>
    <n v="77"/>
    <x v="2"/>
    <s v="Diesel"/>
    <n v="2.8489999999999999E-4"/>
  </r>
  <r>
    <d v="2023-09-01T00:00:00"/>
    <s v="S022978"/>
    <x v="123"/>
    <s v="PO143036"/>
    <s v="GRN196483"/>
    <s v="340-1031-1"/>
    <s v="OUTDOOR EQUIPMENT RACK ASSY"/>
    <s v="Walsall WS6 7AL"/>
    <n v="77"/>
    <x v="2"/>
    <s v="Diesel"/>
    <n v="2.8489999999999999E-4"/>
  </r>
  <r>
    <d v="2023-09-01T00:00:00"/>
    <s v="S022978"/>
    <x v="123"/>
    <s v="PO143035"/>
    <s v="GRN196484"/>
    <s v="340-1031-1"/>
    <s v="OUTDOOR EQUIPMENT RACK ASSY"/>
    <s v="Walsall WS6 7AL"/>
    <n v="77"/>
    <x v="2"/>
    <s v="Diesel"/>
    <n v="2.8489999999999999E-4"/>
  </r>
  <r>
    <d v="2023-09-01T00:00:00"/>
    <s v="S022978"/>
    <x v="123"/>
    <s v="PO143038"/>
    <s v="GRN196490"/>
    <s v="340-1031-1"/>
    <s v="OUTDOOR EQUIPMENT RACK ASSY"/>
    <s v="Walsall WS6 7AL"/>
    <n v="77"/>
    <x v="2"/>
    <s v="Diesel"/>
    <n v="2.8489999999999999E-4"/>
  </r>
  <r>
    <d v="2023-12-01T00:00:00"/>
    <s v="S025033"/>
    <x v="23"/>
    <s v="PO150466"/>
    <s v="GRN203647"/>
    <n v="101045600"/>
    <s v="DEUTSCH 2 PINS AND MALE CONNECTOR"/>
    <s v="Nantwich CW5 6DX"/>
    <n v="44.6"/>
    <x v="2"/>
    <s v="Diesel"/>
    <n v="1.6501999999999999E-4"/>
  </r>
  <r>
    <d v="2023-11-01T00:00:00"/>
    <s v="S002239"/>
    <x v="17"/>
    <s v="PO143492"/>
    <s v="GRN202744"/>
    <s v="11701-3062"/>
    <s v="VAREX MI6 SSM LINAC (40:30 HE:LE) WITH CABSCAN"/>
    <s v="UT 84104"/>
    <n v="4725"/>
    <x v="4"/>
    <s v="Aviation"/>
    <n v="18.279100224000004"/>
  </r>
  <r>
    <d v="2023-12-01T00:00:00"/>
    <s v="S025431"/>
    <x v="0"/>
    <s v="PO143366"/>
    <s v="GRN203661"/>
    <s v="340-1381-1"/>
    <s v="ASSY PWR DIST PNL - 480V OPTION KIT"/>
    <s v="Boston Massachusetts"/>
    <n v="3154"/>
    <x v="0"/>
    <s v="Crude"/>
    <n v="2.5295079999999999"/>
  </r>
  <r>
    <d v="2023-09-01T00:00:00"/>
    <s v="S022978"/>
    <x v="123"/>
    <s v="PO143041"/>
    <s v="GRN196491"/>
    <s v="340-1031-1"/>
    <s v="OUTDOOR EQUIPMENT RACK ASSY"/>
    <s v="Walsall WS6 7AL"/>
    <n v="77"/>
    <x v="2"/>
    <s v="Diesel"/>
    <n v="2.8489999999999999E-4"/>
  </r>
  <r>
    <d v="2023-12-01T00:00:00"/>
    <s v="S025431"/>
    <x v="0"/>
    <s v="PO151202"/>
    <s v="GRN203668"/>
    <s v="11701-3817"/>
    <s v="RADIATOR, LSS, RS-7899 (710A)"/>
    <s v="Boston Massachusetts"/>
    <n v="3154"/>
    <x v="0"/>
    <s v="Crude"/>
    <n v="2.5295079999999999"/>
  </r>
  <r>
    <d v="2023-09-01T00:00:00"/>
    <s v="S022978"/>
    <x v="123"/>
    <s v="PO143034"/>
    <s v="GRN196492"/>
    <s v="340-1031-1"/>
    <s v="OUTDOOR EQUIPMENT RACK ASSY"/>
    <s v="Walsall WS6 7AL"/>
    <n v="77"/>
    <x v="2"/>
    <s v="Diesel"/>
    <n v="2.8489999999999999E-4"/>
  </r>
  <r>
    <d v="2023-09-01T00:00:00"/>
    <s v="S022978"/>
    <x v="123"/>
    <s v="PO143040"/>
    <s v="GRN196493"/>
    <s v="340-1031-1"/>
    <s v="OUTDOOR EQUIPMENT RACK ASSY"/>
    <s v="Walsall WS6 7AL"/>
    <n v="77"/>
    <x v="2"/>
    <s v="Diesel"/>
    <n v="2.8489999999999999E-4"/>
  </r>
  <r>
    <d v="2023-09-01T00:00:00"/>
    <s v="S022978"/>
    <x v="123"/>
    <s v="PO144767"/>
    <s v="GRN196546"/>
    <s v="340-1042-1"/>
    <s v="JUNCTION BOX DETECTOR SIDE"/>
    <s v="Walsall WS6 7AL"/>
    <n v="77"/>
    <x v="2"/>
    <s v="Diesel"/>
    <n v="2.8489999999999999E-4"/>
  </r>
  <r>
    <d v="2023-09-01T00:00:00"/>
    <s v="S022978"/>
    <x v="123"/>
    <s v="PO144770"/>
    <s v="GRN196547"/>
    <s v="340-1042-1"/>
    <s v="JUNCTION BOX DETECTOR SIDE"/>
    <s v="Walsall WS6 7AL"/>
    <n v="77"/>
    <x v="2"/>
    <s v="Diesel"/>
    <n v="2.8489999999999999E-4"/>
  </r>
  <r>
    <d v="2023-09-01T00:00:00"/>
    <s v="S022978"/>
    <x v="123"/>
    <s v="PO144922"/>
    <s v="GRN196548"/>
    <s v="340-1042-1"/>
    <s v="JUNCTION BOX DETECTOR SIDE"/>
    <s v="Walsall WS6 7AL"/>
    <n v="77"/>
    <x v="2"/>
    <s v="Diesel"/>
    <n v="2.8489999999999999E-4"/>
  </r>
  <r>
    <d v="2023-09-01T00:00:00"/>
    <s v="S022978"/>
    <x v="123"/>
    <s v="PO144773"/>
    <s v="GRN196549"/>
    <s v="340-1042-1"/>
    <s v="JUNCTION BOX DETECTOR SIDE"/>
    <s v="Walsall WS6 7AL"/>
    <n v="77"/>
    <x v="2"/>
    <s v="Diesel"/>
    <n v="2.8489999999999999E-4"/>
  </r>
  <r>
    <d v="2023-09-01T00:00:00"/>
    <s v="S022978"/>
    <x v="123"/>
    <s v="PO144771"/>
    <s v="GRN196550"/>
    <s v="340-1042-1"/>
    <s v="JUNCTION BOX DETECTOR SIDE"/>
    <s v="Walsall WS6 7AL"/>
    <n v="77"/>
    <x v="2"/>
    <s v="Diesel"/>
    <n v="2.8489999999999999E-4"/>
  </r>
  <r>
    <d v="2023-09-01T00:00:00"/>
    <s v="S022978"/>
    <x v="123"/>
    <s v="PO144768"/>
    <s v="GRN196551"/>
    <s v="340-1042-1"/>
    <s v="JUNCTION BOX DETECTOR SIDE"/>
    <s v="Walsall WS6 7AL"/>
    <n v="77"/>
    <x v="2"/>
    <s v="Diesel"/>
    <n v="2.8489999999999999E-4"/>
  </r>
  <r>
    <d v="2023-04-01T00:00:00"/>
    <s v="S026569"/>
    <x v="125"/>
    <s v="PO139049"/>
    <s v="GRN184702"/>
    <n v="101044471"/>
    <s v="GENERATOR 27kVA HI/LOW TEMP NON-EU PRAMAC GDW35P/F"/>
    <s v="Tunstall ST6 5GF"/>
    <n v="5.8"/>
    <x v="3"/>
    <s v="Diesel"/>
    <n v="5.8971500000000003E-3"/>
  </r>
  <r>
    <d v="2023-09-01T00:00:00"/>
    <s v="S022978"/>
    <x v="123"/>
    <s v="PO144942"/>
    <s v="GRN196553"/>
    <s v="340-1074-1"/>
    <s v="CONDUIT JB1 - JB4"/>
    <s v="Walsall WS6 7AL"/>
    <n v="77"/>
    <x v="2"/>
    <s v="Diesel"/>
    <n v="2.8489999999999999E-4"/>
  </r>
  <r>
    <d v="2023-09-01T00:00:00"/>
    <s v="S022978"/>
    <x v="123"/>
    <s v="PO144943"/>
    <s v="GRN196554"/>
    <s v="340-1074-1"/>
    <s v="CONDUIT JB1 - JB4"/>
    <s v="Walsall WS6 7AL"/>
    <n v="77"/>
    <x v="2"/>
    <s v="Diesel"/>
    <n v="2.8489999999999999E-4"/>
  </r>
  <r>
    <d v="2023-09-01T00:00:00"/>
    <s v="S022978"/>
    <x v="123"/>
    <s v="PO144944"/>
    <s v="GRN196555"/>
    <s v="340-1074-1"/>
    <s v="CONDUIT JB1 - JB4"/>
    <s v="Walsall WS6 7AL"/>
    <n v="77"/>
    <x v="2"/>
    <s v="Diesel"/>
    <n v="2.8489999999999999E-4"/>
  </r>
  <r>
    <d v="2023-09-01T00:00:00"/>
    <s v="S022978"/>
    <x v="123"/>
    <s v="PO144945"/>
    <s v="GRN196556"/>
    <s v="340-1074-1"/>
    <s v="CONDUIT JB1 - JB4"/>
    <s v="Walsall WS6 7AL"/>
    <n v="77"/>
    <x v="2"/>
    <s v="Diesel"/>
    <n v="2.8489999999999999E-4"/>
  </r>
  <r>
    <d v="2023-09-01T00:00:00"/>
    <s v="S022978"/>
    <x v="123"/>
    <s v="PO144946"/>
    <s v="GRN196557"/>
    <s v="340-1074-1"/>
    <s v="CONDUIT JB1 - JB4"/>
    <s v="Walsall WS6 7AL"/>
    <n v="77"/>
    <x v="2"/>
    <s v="Diesel"/>
    <n v="2.8489999999999999E-4"/>
  </r>
  <r>
    <d v="2023-09-01T00:00:00"/>
    <s v="S022978"/>
    <x v="123"/>
    <s v="PO144947"/>
    <s v="GRN196559"/>
    <s v="340-1074-1"/>
    <s v="CONDUIT JB1 - JB4"/>
    <s v="Walsall WS6 7AL"/>
    <n v="77"/>
    <x v="2"/>
    <s v="Diesel"/>
    <n v="2.8489999999999999E-4"/>
  </r>
  <r>
    <d v="2023-09-01T00:00:00"/>
    <s v="S022978"/>
    <x v="123"/>
    <s v="PO144770"/>
    <s v="GRN196560"/>
    <s v="340-1074-1"/>
    <s v="CONDUIT JB1 - JB4"/>
    <s v="Walsall WS6 7AL"/>
    <n v="77"/>
    <x v="2"/>
    <s v="Diesel"/>
    <n v="2.8489999999999999E-4"/>
  </r>
  <r>
    <d v="2023-12-01T00:00:00"/>
    <s v="S023222"/>
    <x v="11"/>
    <s v="PO148982"/>
    <s v="GRN203738"/>
    <s v="11700-7057"/>
    <s v="E-STOP BUTTON REAR MNT 40MM NON ILLUMINATED 2 NC M"/>
    <s v="Wickford SS11 8YT"/>
    <n v="390"/>
    <x v="2"/>
    <s v="Diesel"/>
    <n v="1.4430000000000001E-3"/>
  </r>
  <r>
    <d v="2023-12-01T00:00:00"/>
    <s v="S023222"/>
    <x v="11"/>
    <s v="PO150142"/>
    <s v="GRN203739"/>
    <s v="11700-7057"/>
    <s v="E-STOP BUTTON REAR MNT 40MM NON ILLUMINATED 2 NC M"/>
    <s v="Wickford SS11 8YT"/>
    <n v="390"/>
    <x v="2"/>
    <s v="Diesel"/>
    <n v="1.4430000000000001E-3"/>
  </r>
  <r>
    <d v="2023-09-01T00:00:00"/>
    <s v="S022978"/>
    <x v="123"/>
    <s v="PO144948"/>
    <s v="GRN196561"/>
    <s v="340-1074-1"/>
    <s v="CONDUIT JB1 - JB4"/>
    <s v="Walsall WS6 7AL"/>
    <n v="77"/>
    <x v="2"/>
    <s v="Diesel"/>
    <n v="2.8489999999999999E-4"/>
  </r>
  <r>
    <d v="2023-09-01T00:00:00"/>
    <s v="S022978"/>
    <x v="123"/>
    <s v="PO144918"/>
    <s v="GRN196562"/>
    <s v="340-1074-1"/>
    <s v="CONDUIT JB1 - JB4"/>
    <s v="Walsall WS6 7AL"/>
    <n v="77"/>
    <x v="2"/>
    <s v="Diesel"/>
    <n v="2.8489999999999999E-4"/>
  </r>
  <r>
    <d v="2023-09-01T00:00:00"/>
    <s v="S022978"/>
    <x v="123"/>
    <s v="PO144939"/>
    <s v="GRN196563"/>
    <s v="340-1074-1"/>
    <s v="CONDUIT JB1 - JB4"/>
    <s v="Walsall WS6 7AL"/>
    <n v="77"/>
    <x v="2"/>
    <s v="Diesel"/>
    <n v="2.8489999999999999E-4"/>
  </r>
  <r>
    <d v="2023-11-01T00:00:00"/>
    <s v="S002239"/>
    <x v="17"/>
    <s v="PO143492"/>
    <s v="GRN203091"/>
    <s v="11701-3062"/>
    <s v="VAREX MI6 SSM LINAC (40:30 HE:LE) WITH CABSCAN"/>
    <s v="UT 84104"/>
    <n v="4725"/>
    <x v="4"/>
    <s v="Aviation"/>
    <n v="18.279100224000004"/>
  </r>
  <r>
    <d v="2023-12-01T00:00:00"/>
    <s v="S002239"/>
    <x v="17"/>
    <s v="PO143492"/>
    <s v="GRN203363"/>
    <s v="11701-3062"/>
    <s v="VAREX MI6 SSM LINAC (40:30 HE:LE) WITH CABSCAN"/>
    <s v="UT 84104"/>
    <n v="4725"/>
    <x v="4"/>
    <s v="Aviation"/>
    <n v="18.279100224000004"/>
  </r>
  <r>
    <d v="2023-12-01T00:00:00"/>
    <s v="S024190"/>
    <x v="22"/>
    <s v="PO150381"/>
    <s v="GRN203749"/>
    <s v="340-1387-1"/>
    <s v="PTZ CAMERA GASKET"/>
    <s v="Stockport SK4 2JT"/>
    <n v="22.2"/>
    <x v="1"/>
    <s v="Diesel"/>
    <n v="8.2140000000000008E-3"/>
  </r>
  <r>
    <d v="2023-09-01T00:00:00"/>
    <s v="S022978"/>
    <x v="123"/>
    <s v="PO144767"/>
    <s v="GRN196564"/>
    <s v="340-1074-1"/>
    <s v="CONDUIT JB1 - JB4"/>
    <s v="Walsall WS6 7AL"/>
    <n v="77"/>
    <x v="2"/>
    <s v="Diesel"/>
    <n v="2.8489999999999999E-4"/>
  </r>
  <r>
    <d v="2023-09-01T00:00:00"/>
    <s v="S022978"/>
    <x v="123"/>
    <s v="PO144940"/>
    <s v="GRN196565"/>
    <s v="340-1074-1"/>
    <s v="CONDUIT JB1 - JB4"/>
    <s v="Walsall WS6 7AL"/>
    <n v="77"/>
    <x v="2"/>
    <s v="Diesel"/>
    <n v="2.8489999999999999E-4"/>
  </r>
  <r>
    <d v="2023-09-01T00:00:00"/>
    <s v="S022978"/>
    <x v="123"/>
    <s v="PO144941"/>
    <s v="GRN196566"/>
    <s v="340-1074-1"/>
    <s v="CONDUIT JB1 - JB4"/>
    <s v="Walsall WS6 7AL"/>
    <n v="77"/>
    <x v="2"/>
    <s v="Diesel"/>
    <n v="2.8489999999999999E-4"/>
  </r>
  <r>
    <d v="2023-09-01T00:00:00"/>
    <s v="S022978"/>
    <x v="123"/>
    <s v="PO144773"/>
    <s v="GRN196567"/>
    <s v="340-1074-1"/>
    <s v="CONDUIT JB1 - JB4"/>
    <s v="Walsall WS6 7AL"/>
    <n v="77"/>
    <x v="2"/>
    <s v="Diesel"/>
    <n v="2.8489999999999999E-4"/>
  </r>
  <r>
    <d v="2023-09-01T00:00:00"/>
    <s v="S022978"/>
    <x v="123"/>
    <s v="PO144768"/>
    <s v="GRN196568"/>
    <s v="340-1074-1"/>
    <s v="CONDUIT JB1 - JB4"/>
    <s v="Walsall WS6 7AL"/>
    <n v="77"/>
    <x v="2"/>
    <s v="Diesel"/>
    <n v="2.8489999999999999E-4"/>
  </r>
  <r>
    <d v="2023-09-01T00:00:00"/>
    <s v="S022978"/>
    <x v="123"/>
    <s v="PO144920"/>
    <s v="GRN196570"/>
    <s v="340-1084-1"/>
    <s v="CONDUIT HORIZONTAL DETECTOR ENCLOSURE – JUNCTION B"/>
    <s v="Walsall WS6 7AL"/>
    <n v="77"/>
    <x v="2"/>
    <s v="Diesel"/>
    <n v="2.8489999999999999E-4"/>
  </r>
  <r>
    <d v="2023-12-01T00:00:00"/>
    <s v="S001571"/>
    <x v="10"/>
    <s v="PO145822"/>
    <s v="GRN203765"/>
    <n v="2145062"/>
    <s v="SUPPLY CABLE M12 x 5 4 OPEN WIRES 10M CORDLESS RF-"/>
    <s v="St Albans AL1 5BN"/>
    <n v="298"/>
    <x v="2"/>
    <s v="Diesel"/>
    <n v="1.1026E-3"/>
  </r>
  <r>
    <d v="2023-12-01T00:00:00"/>
    <s v="S001571"/>
    <x v="10"/>
    <s v="PO144239"/>
    <s v="GRN203766"/>
    <n v="57205720"/>
    <s v="MOUNTING KIT 2 SICK 2015624"/>
    <s v="St Albans AL1 5BN"/>
    <n v="298"/>
    <x v="2"/>
    <s v="Diesel"/>
    <n v="1.1026E-3"/>
  </r>
  <r>
    <d v="2023-09-01T00:00:00"/>
    <s v="S022978"/>
    <x v="123"/>
    <s v="PO144925"/>
    <s v="GRN196571"/>
    <s v="340-1084-1"/>
    <s v="CONDUIT HORIZONTAL DETECTOR ENCLOSURE – JUNCTION B"/>
    <s v="Walsall WS6 7AL"/>
    <n v="77"/>
    <x v="2"/>
    <s v="Diesel"/>
    <n v="2.8489999999999999E-4"/>
  </r>
  <r>
    <d v="2023-12-01T00:00:00"/>
    <s v="S001571"/>
    <x v="10"/>
    <s v="PO150968"/>
    <s v="GRN203768"/>
    <n v="101035717"/>
    <s v="ULTRASONIC DISTANCE SENSOR UM30 RANGE 30-350MM"/>
    <s v="St Albans AL1 5BN"/>
    <n v="298"/>
    <x v="2"/>
    <s v="Diesel"/>
    <n v="1.1026E-3"/>
  </r>
  <r>
    <d v="2023-09-01T00:00:00"/>
    <s v="S022978"/>
    <x v="123"/>
    <s v="PO144928"/>
    <s v="GRN196572"/>
    <s v="340-1084-1"/>
    <s v="CONDUIT HORIZONTAL DETECTOR ENCLOSURE – JUNCTION B"/>
    <s v="Walsall WS6 7AL"/>
    <n v="77"/>
    <x v="2"/>
    <s v="Diesel"/>
    <n v="2.8489999999999999E-4"/>
  </r>
  <r>
    <d v="2023-12-01T00:00:00"/>
    <s v="S001571"/>
    <x v="10"/>
    <s v="PO148619"/>
    <s v="GRN203770"/>
    <n v="21202430"/>
    <s v="ETHERNET PATCH CABLE M12 4-PIN TO RJ-45 - 10M LONG"/>
    <s v="St Albans AL1 5BN"/>
    <n v="298"/>
    <x v="2"/>
    <s v="Diesel"/>
    <n v="1.1026E-3"/>
  </r>
  <r>
    <d v="2023-12-01T00:00:00"/>
    <s v="S025431"/>
    <x v="0"/>
    <s v="PO151314"/>
    <s v="GRN203771"/>
    <s v="255-1430-6"/>
    <s v="HVPS 225KV SPLMN CYCLONE III FPGA W/ETHERNET SUP"/>
    <s v="Boston Massachusetts"/>
    <n v="3154"/>
    <x v="0"/>
    <s v="Crude"/>
    <n v="2.5295079999999999"/>
  </r>
  <r>
    <d v="2023-12-01T00:00:00"/>
    <s v="S001571"/>
    <x v="10"/>
    <s v="PO151020"/>
    <s v="GRN203773"/>
    <n v="2145062"/>
    <s v="SUPPLY CABLE M12 x 5 4 OPEN WIRES 10M CORDLESS RF-"/>
    <s v="St Albans AL1 5BN"/>
    <n v="298"/>
    <x v="2"/>
    <s v="Diesel"/>
    <n v="1.1026E-3"/>
  </r>
  <r>
    <d v="2023-09-01T00:00:00"/>
    <s v="S022978"/>
    <x v="123"/>
    <s v="PO144922"/>
    <s v="GRN196573"/>
    <s v="340-1084-1"/>
    <s v="CONDUIT HORIZONTAL DETECTOR ENCLOSURE – JUNCTION B"/>
    <s v="Walsall WS6 7AL"/>
    <n v="77"/>
    <x v="2"/>
    <s v="Diesel"/>
    <n v="2.8489999999999999E-4"/>
  </r>
  <r>
    <d v="2023-09-01T00:00:00"/>
    <s v="S022978"/>
    <x v="123"/>
    <s v="PO144770"/>
    <s v="GRN196574"/>
    <s v="340-1084-1"/>
    <s v="CONDUIT HORIZONTAL DETECTOR ENCLOSURE – JUNCTION B"/>
    <s v="Walsall WS6 7AL"/>
    <n v="77"/>
    <x v="2"/>
    <s v="Diesel"/>
    <n v="2.8489999999999999E-4"/>
  </r>
  <r>
    <d v="2023-09-01T00:00:00"/>
    <s v="S022978"/>
    <x v="123"/>
    <s v="PO144767"/>
    <s v="GRN196575"/>
    <s v="340-1084-1"/>
    <s v="CONDUIT HORIZONTAL DETECTOR ENCLOSURE – JUNCTION B"/>
    <s v="Walsall WS6 7AL"/>
    <n v="77"/>
    <x v="2"/>
    <s v="Diesel"/>
    <n v="2.8489999999999999E-4"/>
  </r>
  <r>
    <d v="2023-12-01T00:00:00"/>
    <s v="S001571"/>
    <x v="10"/>
    <s v="PO150399"/>
    <s v="GRN203778"/>
    <n v="21201457"/>
    <s v="SUPPLY CABLE M12 X 5 4 OPEN WIRES 20M CORDLESS"/>
    <s v="St Albans AL1 5BN"/>
    <n v="298"/>
    <x v="2"/>
    <s v="Diesel"/>
    <n v="1.1026E-3"/>
  </r>
  <r>
    <d v="2023-12-01T00:00:00"/>
    <s v="S023284"/>
    <x v="19"/>
    <s v="PO141868"/>
    <s v="GRN203779"/>
    <s v="340-1153-1"/>
    <s v="CONDUIT OUTDOOR EQUIPMENT RACK ASSY – SPEED SENSOR"/>
    <s v="Leicester LE19 2DT"/>
    <n v="144"/>
    <x v="1"/>
    <s v="Diesel"/>
    <n v="5.3280000000000001E-2"/>
  </r>
  <r>
    <d v="2023-12-01T00:00:00"/>
    <s v="S023284"/>
    <x v="19"/>
    <s v="PO131874"/>
    <s v="GRN203780"/>
    <s v="340-1153-1"/>
    <s v="CONDUIT RACK TO SPEED LASER"/>
    <s v="Leicester LE19 2DT"/>
    <n v="144"/>
    <x v="1"/>
    <s v="Diesel"/>
    <n v="5.3280000000000001E-2"/>
  </r>
  <r>
    <d v="2023-09-01T00:00:00"/>
    <s v="S022978"/>
    <x v="123"/>
    <s v="PO144773"/>
    <s v="GRN196577"/>
    <s v="340-1084-1"/>
    <s v="CONDUIT HORIZONTAL DETECTOR ENCLOSURE – JUNCTION B"/>
    <s v="Walsall WS6 7AL"/>
    <n v="77"/>
    <x v="2"/>
    <s v="Diesel"/>
    <n v="2.8489999999999999E-4"/>
  </r>
  <r>
    <d v="2023-12-01T00:00:00"/>
    <s v="S023284"/>
    <x v="19"/>
    <s v="PO147444"/>
    <s v="GRN203782"/>
    <n v="101036339"/>
    <s v="CONTROL PENDANT ASSEMBLY"/>
    <s v="Leicester LE19 2DT"/>
    <n v="144"/>
    <x v="1"/>
    <s v="Diesel"/>
    <n v="5.3280000000000001E-2"/>
  </r>
  <r>
    <d v="2023-09-01T00:00:00"/>
    <s v="S022978"/>
    <x v="123"/>
    <s v="PO144771"/>
    <s v="GRN196578"/>
    <s v="340-1084-1"/>
    <s v="CONDUIT HORIZONTAL DETECTOR ENCLOSURE – JUNCTION B"/>
    <s v="Walsall WS6 7AL"/>
    <n v="77"/>
    <x v="2"/>
    <s v="Diesel"/>
    <n v="2.8489999999999999E-4"/>
  </r>
  <r>
    <d v="2023-12-01T00:00:00"/>
    <s v="S024190"/>
    <x v="22"/>
    <s v="PO149092"/>
    <s v="GRN203785"/>
    <n v="40259953"/>
    <s v="TICO MOUNTING PAD 50 X 80 X 12.5"/>
    <s v="Stockport SK4 2JT"/>
    <n v="22.2"/>
    <x v="1"/>
    <s v="Diesel"/>
    <n v="8.2140000000000008E-3"/>
  </r>
  <r>
    <d v="2023-09-01T00:00:00"/>
    <s v="S022978"/>
    <x v="123"/>
    <s v="PO144768"/>
    <s v="GRN196579"/>
    <s v="340-1084-1"/>
    <s v="CONDUIT HORIZONTAL DETECTOR ENCLOSURE – JUNCTION B"/>
    <s v="Walsall WS6 7AL"/>
    <n v="77"/>
    <x v="2"/>
    <s v="Diesel"/>
    <n v="2.8489999999999999E-4"/>
  </r>
  <r>
    <d v="2023-09-01T00:00:00"/>
    <s v="S022978"/>
    <x v="123"/>
    <s v="PO144774"/>
    <s v="GRN196580"/>
    <s v="340-1084-1"/>
    <s v="CONDUIT HORIZONTAL DETECTOR ENCLOSURE – JUNCTION B"/>
    <s v="Walsall WS6 7AL"/>
    <n v="77"/>
    <x v="2"/>
    <s v="Diesel"/>
    <n v="2.8489999999999999E-4"/>
  </r>
  <r>
    <d v="2023-09-01T00:00:00"/>
    <s v="S022978"/>
    <x v="123"/>
    <s v="PO144772"/>
    <s v="GRN196582"/>
    <s v="340-1084-1"/>
    <s v="CONDUIT HORIZONTAL DETECTOR ENCLOSURE – JUNCTION B"/>
    <s v="Walsall WS6 7AL"/>
    <n v="77"/>
    <x v="2"/>
    <s v="Diesel"/>
    <n v="2.8489999999999999E-4"/>
  </r>
  <r>
    <d v="2023-12-01T00:00:00"/>
    <s v="S001571"/>
    <x v="10"/>
    <s v="PO149502"/>
    <s v="GRN203792"/>
    <n v="42205717"/>
    <s v="LASER MEASUREMENT SENSOR LMS511-11100 LITE OUTDOOR"/>
    <s v="St Albans AL1 5BN"/>
    <n v="298"/>
    <x v="2"/>
    <s v="Diesel"/>
    <n v="1.1026E-3"/>
  </r>
  <r>
    <d v="2023-12-01T00:00:00"/>
    <s v="S001571"/>
    <x v="10"/>
    <s v="PO144238"/>
    <s v="GRN203794"/>
    <n v="21202430"/>
    <s v="ETHERNET PATCH CABLE M12 4-PIN TO RJ-45 - 10M LONG"/>
    <s v="St Albans AL1 5BN"/>
    <n v="298"/>
    <x v="2"/>
    <s v="Diesel"/>
    <n v="1.1026E-3"/>
  </r>
  <r>
    <d v="2023-09-01T00:00:00"/>
    <s v="S022978"/>
    <x v="123"/>
    <s v="PO144769"/>
    <s v="GRN196583"/>
    <s v="340-1084-1"/>
    <s v="CONDUIT HORIZONTAL DETECTOR ENCLOSURE – JUNCTION B"/>
    <s v="Walsall WS6 7AL"/>
    <n v="77"/>
    <x v="2"/>
    <s v="Diesel"/>
    <n v="2.8489999999999999E-4"/>
  </r>
  <r>
    <d v="2023-09-01T00:00:00"/>
    <s v="S022978"/>
    <x v="123"/>
    <s v="PO143049"/>
    <s v="GRN196584"/>
    <s v="340-1084-1"/>
    <s v="CONDUIT HORIZONTAL DETECTOR ENCLOSURE – JUNCTION B"/>
    <s v="Walsall WS6 7AL"/>
    <n v="77"/>
    <x v="2"/>
    <s v="Diesel"/>
    <n v="2.8489999999999999E-4"/>
  </r>
  <r>
    <d v="2023-12-01T00:00:00"/>
    <s v="S023284"/>
    <x v="19"/>
    <s v="PO147827"/>
    <s v="GRN203799"/>
    <n v="101023697"/>
    <s v="CAR VIEW PLAZA OPERATOR PANEL"/>
    <s v="Leicester LE19 2DT"/>
    <n v="144"/>
    <x v="1"/>
    <s v="Diesel"/>
    <n v="5.3280000000000001E-2"/>
  </r>
  <r>
    <d v="2023-12-01T00:00:00"/>
    <s v="S023284"/>
    <x v="19"/>
    <s v="PO145626"/>
    <s v="GRN203801"/>
    <n v="101026530"/>
    <s v="T60 MAIN CONTROL PANEL"/>
    <s v="Leicester LE19 2DT"/>
    <n v="144"/>
    <x v="1"/>
    <s v="Diesel"/>
    <n v="5.3280000000000001E-2"/>
  </r>
  <r>
    <d v="2023-09-01T00:00:00"/>
    <s v="S022978"/>
    <x v="123"/>
    <s v="PO144923"/>
    <s v="GRN196585"/>
    <s v="340-1084-1"/>
    <s v="CONDUIT HORIZONTAL DETECTOR ENCLOSURE – JUNCTION B"/>
    <s v="Walsall WS6 7AL"/>
    <n v="77"/>
    <x v="2"/>
    <s v="Diesel"/>
    <n v="2.8489999999999999E-4"/>
  </r>
  <r>
    <d v="2023-12-01T00:00:00"/>
    <s v="S001571"/>
    <x v="10"/>
    <s v="PO147474"/>
    <s v="GRN203806"/>
    <n v="101012395"/>
    <s v="SICK 2D LIDAR LASER SENSOR TIM351-2134001"/>
    <s v="St Albans AL1 5BN"/>
    <n v="298"/>
    <x v="2"/>
    <s v="Diesel"/>
    <n v="1.1026E-3"/>
  </r>
  <r>
    <d v="2023-12-01T00:00:00"/>
    <s v="S023284"/>
    <x v="19"/>
    <s v="PO148460"/>
    <s v="GRN203808"/>
    <s v="356-1231-1"/>
    <s v="GUARDIAN SHIELD POWER SUPPLY CABLE ASSEMBLY"/>
    <s v="Leicester LE19 2DT"/>
    <n v="144"/>
    <x v="1"/>
    <s v="Diesel"/>
    <n v="5.3280000000000001E-2"/>
  </r>
  <r>
    <d v="2023-09-01T00:00:00"/>
    <s v="S022978"/>
    <x v="123"/>
    <s v="PO144926"/>
    <s v="GRN196586"/>
    <s v="340-1084-1"/>
    <s v="CONDUIT HORIZONTAL DETECTOR ENCLOSURE – JUNCTION B"/>
    <s v="Walsall WS6 7AL"/>
    <n v="77"/>
    <x v="2"/>
    <s v="Diesel"/>
    <n v="2.8489999999999999E-4"/>
  </r>
  <r>
    <d v="2023-09-01T00:00:00"/>
    <s v="S022978"/>
    <x v="123"/>
    <s v="PO144919"/>
    <s v="GRN196587"/>
    <s v="340-1084-1"/>
    <s v="CONDUIT HORIZONTAL DETECTOR ENCLOSURE – JUNCTION B"/>
    <s v="Walsall WS6 7AL"/>
    <n v="77"/>
    <x v="2"/>
    <s v="Diesel"/>
    <n v="2.8489999999999999E-4"/>
  </r>
  <r>
    <d v="2023-09-01T00:00:00"/>
    <s v="S022978"/>
    <x v="123"/>
    <s v="PO144924"/>
    <s v="GRN196588"/>
    <s v="340-1084-1"/>
    <s v="CONDUIT HORIZONTAL DETECTOR ENCLOSURE – JUNCTION B"/>
    <s v="Walsall WS6 7AL"/>
    <n v="77"/>
    <x v="2"/>
    <s v="Diesel"/>
    <n v="2.8489999999999999E-4"/>
  </r>
  <r>
    <d v="2023-09-01T00:00:00"/>
    <s v="S022978"/>
    <x v="123"/>
    <s v="PO144921"/>
    <s v="GRN196589"/>
    <s v="340-1084-1"/>
    <s v="CONDUIT HORIZONTAL DETECTOR ENCLOSURE – JUNCTION B"/>
    <s v="Walsall WS6 7AL"/>
    <n v="77"/>
    <x v="2"/>
    <s v="Diesel"/>
    <n v="2.8489999999999999E-4"/>
  </r>
  <r>
    <d v="2023-09-01T00:00:00"/>
    <s v="S022978"/>
    <x v="123"/>
    <s v="PO144918"/>
    <s v="GRN196591"/>
    <s v="340-1084-1"/>
    <s v="CONDUIT HORIZONTAL DETECTOR ENCLOSURE – JUNCTION B"/>
    <s v="Walsall WS6 7AL"/>
    <n v="77"/>
    <x v="2"/>
    <s v="Diesel"/>
    <n v="2.8489999999999999E-4"/>
  </r>
  <r>
    <d v="2023-09-01T00:00:00"/>
    <s v="S022978"/>
    <x v="123"/>
    <s v="PO144927"/>
    <s v="GRN196592"/>
    <s v="340-1084-1"/>
    <s v="CONDUIT HORIZONTAL DETECTOR ENCLOSURE – JUNCTION B"/>
    <s v="Walsall WS6 7AL"/>
    <n v="77"/>
    <x v="2"/>
    <s v="Diesel"/>
    <n v="2.8489999999999999E-4"/>
  </r>
  <r>
    <d v="2023-09-01T00:00:00"/>
    <s v="S022978"/>
    <x v="123"/>
    <s v="PO144918"/>
    <s v="GRN196594"/>
    <s v="340-1071-1"/>
    <s v="CONDUIT OUTDOOR EQUIPMENT RACK ASSY – JUNCTION BOX"/>
    <s v="Walsall WS6 7AL"/>
    <n v="77"/>
    <x v="2"/>
    <s v="Diesel"/>
    <n v="2.8489999999999999E-4"/>
  </r>
  <r>
    <d v="2023-09-01T00:00:00"/>
    <s v="S022978"/>
    <x v="123"/>
    <s v="PO144770"/>
    <s v="GRN196595"/>
    <s v="340-1071-1"/>
    <s v="CONDUIT OUTDOOR EQUIPMENT RACK ASSY – JUNCTION BOX"/>
    <s v="Walsall WS6 7AL"/>
    <n v="77"/>
    <x v="2"/>
    <s v="Diesel"/>
    <n v="2.8489999999999999E-4"/>
  </r>
  <r>
    <d v="2023-09-01T00:00:00"/>
    <s v="S022978"/>
    <x v="123"/>
    <s v="PO144767"/>
    <s v="GRN196596"/>
    <s v="340-1071-1"/>
    <s v="CONDUIT OUTDOOR EQUIPMENT RACK ASSY – JUNCTION BOX"/>
    <s v="Walsall WS6 7AL"/>
    <n v="77"/>
    <x v="2"/>
    <s v="Diesel"/>
    <n v="2.8489999999999999E-4"/>
  </r>
  <r>
    <d v="2023-09-01T00:00:00"/>
    <s v="S022978"/>
    <x v="123"/>
    <s v="PO144773"/>
    <s v="GRN196597"/>
    <s v="340-1071-1"/>
    <s v="CONDUIT OUTDOOR EQUIPMENT RACK ASSY – JUNCTION BOX"/>
    <s v="Walsall WS6 7AL"/>
    <n v="77"/>
    <x v="2"/>
    <s v="Diesel"/>
    <n v="2.8489999999999999E-4"/>
  </r>
  <r>
    <d v="2023-09-01T00:00:00"/>
    <s v="S022978"/>
    <x v="123"/>
    <s v="PO144771"/>
    <s v="GRN196598"/>
    <s v="340-1071-1"/>
    <s v="CONDUIT OUTDOOR EQUIPMENT RACK ASSY – JUNCTION BOX"/>
    <s v="Walsall WS6 7AL"/>
    <n v="77"/>
    <x v="2"/>
    <s v="Diesel"/>
    <n v="2.8489999999999999E-4"/>
  </r>
  <r>
    <d v="2023-09-01T00:00:00"/>
    <s v="S022978"/>
    <x v="123"/>
    <s v="PO144768"/>
    <s v="GRN196600"/>
    <s v="340-1071-1"/>
    <s v="CONDUIT OUTDOOR EQUIPMENT RACK ASSY – JUNCTION BOX"/>
    <s v="Walsall WS6 7AL"/>
    <n v="77"/>
    <x v="2"/>
    <s v="Diesel"/>
    <n v="2.8489999999999999E-4"/>
  </r>
  <r>
    <d v="2023-09-01T00:00:00"/>
    <s v="S022978"/>
    <x v="123"/>
    <s v="PO144774"/>
    <s v="GRN196601"/>
    <s v="340-1071-1"/>
    <s v="CONDUIT OUTDOOR EQUIPMENT RACK ASSY – JUNCTION BOX"/>
    <s v="Walsall WS6 7AL"/>
    <n v="77"/>
    <x v="2"/>
    <s v="Diesel"/>
    <n v="2.8489999999999999E-4"/>
  </r>
  <r>
    <d v="2023-09-01T00:00:00"/>
    <s v="S022978"/>
    <x v="123"/>
    <s v="PO144772"/>
    <s v="GRN196602"/>
    <s v="340-1071-1"/>
    <s v="CONDUIT OUTDOOR EQUIPMENT RACK ASSY – JUNCTION BOX"/>
    <s v="Walsall WS6 7AL"/>
    <n v="77"/>
    <x v="2"/>
    <s v="Diesel"/>
    <n v="2.8489999999999999E-4"/>
  </r>
  <r>
    <d v="2023-09-01T00:00:00"/>
    <s v="S022978"/>
    <x v="123"/>
    <s v="PO144769"/>
    <s v="GRN196603"/>
    <s v="340-1071-1"/>
    <s v="CONDUIT OUTDOOR EQUIPMENT RACK ASSY – JUNCTION BOX"/>
    <s v="Walsall WS6 7AL"/>
    <n v="77"/>
    <x v="2"/>
    <s v="Diesel"/>
    <n v="2.8489999999999999E-4"/>
  </r>
  <r>
    <d v="2023-09-01T00:00:00"/>
    <s v="S022978"/>
    <x v="123"/>
    <s v="PO143049"/>
    <s v="GRN196604"/>
    <s v="340-1071-1"/>
    <s v="CONDUIT OUTDOOR EQUIPMENT RACK ASSY – JUNCTION BOX"/>
    <s v="Walsall WS6 7AL"/>
    <n v="77"/>
    <x v="2"/>
    <s v="Diesel"/>
    <n v="2.8489999999999999E-4"/>
  </r>
  <r>
    <d v="2023-12-01T00:00:00"/>
    <s v="S025431"/>
    <x v="0"/>
    <s v="PO151597"/>
    <s v="GRN203828"/>
    <s v="255-1740-1"/>
    <s v="XRAY TUBE 225KV TITANIUM WINDOW UNSHIELDED"/>
    <s v="Boston Massachusetts"/>
    <n v="3154"/>
    <x v="0"/>
    <s v="Crude"/>
    <n v="2.5295079999999999"/>
  </r>
  <r>
    <d v="2023-09-01T00:00:00"/>
    <s v="S022978"/>
    <x v="123"/>
    <s v="PO144768"/>
    <s v="GRN197173"/>
    <s v="340-1011-1"/>
    <s v="SITE CONFIGURABLE ENCLOSURE WITH AC"/>
    <s v="Walsall WS6 7AL"/>
    <n v="77"/>
    <x v="2"/>
    <s v="Diesel"/>
    <n v="2.8489999999999999E-4"/>
  </r>
  <r>
    <d v="2023-09-01T00:00:00"/>
    <s v="S022978"/>
    <x v="123"/>
    <s v="PO143047"/>
    <s v="GRN197174"/>
    <s v="340-1011-1"/>
    <s v="SITE CONFIGURABLE ENCLOSURE WITH AC"/>
    <s v="Walsall WS6 7AL"/>
    <n v="77"/>
    <x v="2"/>
    <s v="Diesel"/>
    <n v="2.8489999999999999E-4"/>
  </r>
  <r>
    <d v="2023-09-01T00:00:00"/>
    <s v="S022978"/>
    <x v="123"/>
    <s v="PO143047"/>
    <s v="GRN197175"/>
    <s v="340-1031-1"/>
    <s v="OUTDOOR EQUIPMENT RACK ASSY"/>
    <s v="Walsall WS6 7AL"/>
    <n v="77"/>
    <x v="2"/>
    <s v="Diesel"/>
    <n v="2.8489999999999999E-4"/>
  </r>
  <r>
    <d v="2023-09-01T00:00:00"/>
    <s v="S022978"/>
    <x v="123"/>
    <s v="PO143048"/>
    <s v="GRN197176"/>
    <s v="340-1031-1"/>
    <s v="OUTDOOR EQUIPMENT RACK ASSY"/>
    <s v="Walsall WS6 7AL"/>
    <n v="77"/>
    <x v="2"/>
    <s v="Diesel"/>
    <n v="2.8489999999999999E-4"/>
  </r>
  <r>
    <d v="2023-09-01T00:00:00"/>
    <s v="S022978"/>
    <x v="123"/>
    <s v="PO143042"/>
    <s v="GRN197178"/>
    <s v="340-1031-1"/>
    <s v="OUTDOOR EQUIPMENT RACK ASSY"/>
    <s v="Walsall WS6 7AL"/>
    <n v="77"/>
    <x v="2"/>
    <s v="Diesel"/>
    <n v="2.8489999999999999E-4"/>
  </r>
  <r>
    <d v="2023-09-01T00:00:00"/>
    <s v="S022978"/>
    <x v="123"/>
    <s v="PO143043"/>
    <s v="GRN197179"/>
    <s v="340-1031-1"/>
    <s v="OUTDOOR EQUIPMENT RACK ASSY"/>
    <s v="Walsall WS6 7AL"/>
    <n v="77"/>
    <x v="2"/>
    <s v="Diesel"/>
    <n v="2.8489999999999999E-4"/>
  </r>
  <r>
    <d v="2023-09-01T00:00:00"/>
    <s v="S022978"/>
    <x v="123"/>
    <s v="PO143049"/>
    <s v="GRN197180"/>
    <s v="340-1031-1"/>
    <s v="OUTDOOR EQUIPMENT RACK ASSY"/>
    <s v="Walsall WS6 7AL"/>
    <n v="77"/>
    <x v="2"/>
    <s v="Diesel"/>
    <n v="2.8489999999999999E-4"/>
  </r>
  <r>
    <d v="2023-09-01T00:00:00"/>
    <s v="S022978"/>
    <x v="123"/>
    <s v="PO143044"/>
    <s v="GRN197181"/>
    <s v="340-1031-1"/>
    <s v="OUTDOOR EQUIPMENT RACK ASSY"/>
    <s v="Walsall WS6 7AL"/>
    <n v="77"/>
    <x v="2"/>
    <s v="Diesel"/>
    <n v="2.8489999999999999E-4"/>
  </r>
  <r>
    <d v="2023-09-01T00:00:00"/>
    <s v="S022978"/>
    <x v="123"/>
    <s v="PO144769"/>
    <s v="GRN197182"/>
    <s v="340-1031-1"/>
    <s v="OUTDOOR EQUIPMENT RACK ASSY"/>
    <s v="Walsall WS6 7AL"/>
    <n v="77"/>
    <x v="2"/>
    <s v="Diesel"/>
    <n v="2.8489999999999999E-4"/>
  </r>
  <r>
    <d v="2023-09-01T00:00:00"/>
    <s v="S022978"/>
    <x v="123"/>
    <s v="PO144768"/>
    <s v="GRN197183"/>
    <s v="340-1031-1"/>
    <s v="OUTDOOR EQUIPMENT RACK ASSY"/>
    <s v="Walsall WS6 7AL"/>
    <n v="77"/>
    <x v="2"/>
    <s v="Diesel"/>
    <n v="2.8489999999999999E-4"/>
  </r>
  <r>
    <d v="2023-09-01T00:00:00"/>
    <s v="S022978"/>
    <x v="123"/>
    <s v="PO143046"/>
    <s v="GRN197184"/>
    <s v="340-1031-1"/>
    <s v="OUTDOOR EQUIPMENT RACK ASSY"/>
    <s v="Walsall WS6 7AL"/>
    <n v="77"/>
    <x v="2"/>
    <s v="Diesel"/>
    <n v="2.8489999999999999E-4"/>
  </r>
  <r>
    <d v="2023-09-01T00:00:00"/>
    <s v="S022978"/>
    <x v="123"/>
    <s v="PO144767"/>
    <s v="GRN197185"/>
    <s v="340-1031-1"/>
    <s v="OUTDOOR EQUIPMENT RACK ASSY"/>
    <s v="Walsall WS6 7AL"/>
    <n v="77"/>
    <x v="2"/>
    <s v="Diesel"/>
    <n v="2.8489999999999999E-4"/>
  </r>
  <r>
    <d v="2023-09-01T00:00:00"/>
    <s v="S022978"/>
    <x v="123"/>
    <s v="PO144953"/>
    <s v="GRN197250"/>
    <s v="340-1041-1"/>
    <s v="JUNCTION BOX TUNNEL"/>
    <s v="Walsall WS6 7AL"/>
    <n v="77"/>
    <x v="2"/>
    <s v="Diesel"/>
    <n v="2.8489999999999999E-4"/>
  </r>
  <r>
    <d v="2023-09-01T00:00:00"/>
    <s v="S022978"/>
    <x v="123"/>
    <s v="PO144952"/>
    <s v="GRN197253"/>
    <s v="340-1041-1"/>
    <s v="JUNCTION BOX TUNNEL"/>
    <s v="Walsall WS6 7AL"/>
    <n v="77"/>
    <x v="2"/>
    <s v="Diesel"/>
    <n v="2.8489999999999999E-4"/>
  </r>
  <r>
    <d v="2023-09-01T00:00:00"/>
    <s v="S022978"/>
    <x v="123"/>
    <s v="PO144951"/>
    <s v="GRN197254"/>
    <s v="340-1041-1"/>
    <s v="JUNCTION BOX TUNNEL"/>
    <s v="Walsall WS6 7AL"/>
    <n v="77"/>
    <x v="2"/>
    <s v="Diesel"/>
    <n v="2.8489999999999999E-4"/>
  </r>
  <r>
    <d v="2023-09-01T00:00:00"/>
    <s v="S022978"/>
    <x v="123"/>
    <s v="PO144950"/>
    <s v="GRN197255"/>
    <s v="340-1041-1"/>
    <s v="JUNCTION BOX TUNNEL"/>
    <s v="Walsall WS6 7AL"/>
    <n v="77"/>
    <x v="2"/>
    <s v="Diesel"/>
    <n v="2.8489999999999999E-4"/>
  </r>
  <r>
    <d v="2023-09-01T00:00:00"/>
    <s v="S022978"/>
    <x v="123"/>
    <s v="PO144949"/>
    <s v="GRN197257"/>
    <s v="340-1041-1"/>
    <s v="JUNCTION BOX TUNNEL"/>
    <s v="Walsall WS6 7AL"/>
    <n v="77"/>
    <x v="2"/>
    <s v="Diesel"/>
    <n v="2.8489999999999999E-4"/>
  </r>
  <r>
    <d v="2023-09-01T00:00:00"/>
    <s v="S022978"/>
    <x v="123"/>
    <s v="PO144929"/>
    <s v="GRN197258"/>
    <s v="340-1040-1"/>
    <s v="JUNCTION BOX SOURCE SIDE"/>
    <s v="Walsall WS6 7AL"/>
    <n v="77"/>
    <x v="2"/>
    <s v="Diesel"/>
    <n v="2.8489999999999999E-4"/>
  </r>
  <r>
    <d v="2023-09-01T00:00:00"/>
    <s v="S022978"/>
    <x v="123"/>
    <s v="PO144926"/>
    <s v="GRN197260"/>
    <s v="340-1040-1"/>
    <s v="JUNCTION BOX SOURCE SIDE"/>
    <s v="Walsall WS6 7AL"/>
    <n v="77"/>
    <x v="2"/>
    <s v="Diesel"/>
    <n v="2.8489999999999999E-4"/>
  </r>
  <r>
    <d v="2023-09-01T00:00:00"/>
    <s v="S022978"/>
    <x v="123"/>
    <s v="PO144919"/>
    <s v="GRN197261"/>
    <s v="340-1040-1"/>
    <s v="JUNCTION BOX SOURCE SIDE"/>
    <s v="Walsall WS6 7AL"/>
    <n v="77"/>
    <x v="2"/>
    <s v="Diesel"/>
    <n v="2.8489999999999999E-4"/>
  </r>
  <r>
    <d v="2023-09-01T00:00:00"/>
    <s v="S022978"/>
    <x v="123"/>
    <s v="PO144918"/>
    <s v="GRN197269"/>
    <s v="340-1042-1"/>
    <s v="JUNCTION BOX DETECTOR SIDE"/>
    <s v="Walsall WS6 7AL"/>
    <n v="77"/>
    <x v="2"/>
    <s v="Diesel"/>
    <n v="2.8489999999999999E-4"/>
  </r>
  <r>
    <d v="2023-09-01T00:00:00"/>
    <s v="S022978"/>
    <x v="123"/>
    <s v="PO144921"/>
    <s v="GRN197272"/>
    <s v="340-1042-1"/>
    <s v="JUNCTION BOX DETECTOR SIDE"/>
    <s v="Walsall WS6 7AL"/>
    <n v="77"/>
    <x v="2"/>
    <s v="Diesel"/>
    <n v="2.8489999999999999E-4"/>
  </r>
  <r>
    <d v="2023-09-01T00:00:00"/>
    <s v="S022978"/>
    <x v="123"/>
    <s v="PO144927"/>
    <s v="GRN197273"/>
    <s v="340-1042-1"/>
    <s v="JUNCTION BOX DETECTOR SIDE"/>
    <s v="Walsall WS6 7AL"/>
    <n v="77"/>
    <x v="2"/>
    <s v="Diesel"/>
    <n v="2.8489999999999999E-4"/>
  </r>
  <r>
    <d v="2023-09-01T00:00:00"/>
    <s v="S022978"/>
    <x v="123"/>
    <s v="PO144928"/>
    <s v="GRN197278"/>
    <s v="340-1125-1"/>
    <s v="ENCLOSURE SYSTEM ENTRY/EXIT"/>
    <s v="Walsall WS6 7AL"/>
    <n v="77"/>
    <x v="2"/>
    <s v="Diesel"/>
    <n v="2.8489999999999999E-4"/>
  </r>
  <r>
    <d v="2023-09-01T00:00:00"/>
    <s v="S022978"/>
    <x v="123"/>
    <s v="PO144959"/>
    <s v="GRN197293"/>
    <s v="340-1041-1"/>
    <s v="JUNCTION BOX TUNNEL"/>
    <s v="Walsall WS6 7AL"/>
    <n v="77"/>
    <x v="2"/>
    <s v="Diesel"/>
    <n v="2.8489999999999999E-4"/>
  </r>
  <r>
    <d v="2023-09-01T00:00:00"/>
    <s v="S022978"/>
    <x v="123"/>
    <s v="PO144961"/>
    <s v="GRN197295"/>
    <s v="340-1041-1"/>
    <s v="JUNCTION BOX TUNNEL"/>
    <s v="Walsall WS6 7AL"/>
    <n v="77"/>
    <x v="2"/>
    <s v="Diesel"/>
    <n v="2.8489999999999999E-4"/>
  </r>
  <r>
    <d v="2023-09-01T00:00:00"/>
    <s v="S022978"/>
    <x v="123"/>
    <s v="PO144957"/>
    <s v="GRN197309"/>
    <s v="340-1041-1"/>
    <s v="JUNCTION BOX TUNNEL"/>
    <s v="Walsall WS6 7AL"/>
    <n v="77"/>
    <x v="2"/>
    <s v="Diesel"/>
    <n v="2.8489999999999999E-4"/>
  </r>
  <r>
    <d v="2023-09-01T00:00:00"/>
    <s v="S022978"/>
    <x v="123"/>
    <s v="PO144956"/>
    <s v="GRN197311"/>
    <s v="340-1041-1"/>
    <s v="JUNCTION BOX TUNNEL"/>
    <s v="Walsall WS6 7AL"/>
    <n v="77"/>
    <x v="2"/>
    <s v="Diesel"/>
    <n v="2.8489999999999999E-4"/>
  </r>
  <r>
    <d v="2023-09-01T00:00:00"/>
    <s v="S022978"/>
    <x v="123"/>
    <s v="PO144955"/>
    <s v="GRN197312"/>
    <s v="340-1041-1"/>
    <s v="JUNCTION BOX TUNNEL"/>
    <s v="Walsall WS6 7AL"/>
    <n v="77"/>
    <x v="2"/>
    <s v="Diesel"/>
    <n v="2.8489999999999999E-4"/>
  </r>
  <r>
    <d v="2023-09-01T00:00:00"/>
    <s v="S022978"/>
    <x v="123"/>
    <s v="PO144954"/>
    <s v="GRN197313"/>
    <s v="340-1041-1"/>
    <s v="JUNCTION BOX TUNNEL"/>
    <s v="Walsall WS6 7AL"/>
    <n v="77"/>
    <x v="2"/>
    <s v="Diesel"/>
    <n v="2.8489999999999999E-4"/>
  </r>
  <r>
    <d v="2023-09-01T00:00:00"/>
    <s v="S022978"/>
    <x v="123"/>
    <s v="PO144958"/>
    <s v="GRN197315"/>
    <s v="340-1041-1"/>
    <s v="JUNCTION BOX TUNNEL"/>
    <s v="Walsall WS6 7AL"/>
    <n v="77"/>
    <x v="2"/>
    <s v="Diesel"/>
    <n v="2.8489999999999999E-4"/>
  </r>
  <r>
    <d v="2023-09-01T00:00:00"/>
    <s v="S022978"/>
    <x v="123"/>
    <s v="PO144926"/>
    <s v="GRN197333"/>
    <s v="340-1125-1"/>
    <s v="ENCLOSURE SYSTEM ENTRY/EXIT"/>
    <s v="Walsall WS6 7AL"/>
    <n v="77"/>
    <x v="2"/>
    <s v="Diesel"/>
    <n v="2.8489999999999999E-4"/>
  </r>
  <r>
    <d v="2023-09-01T00:00:00"/>
    <s v="S022978"/>
    <x v="123"/>
    <s v="PO144927"/>
    <s v="GRN197334"/>
    <s v="340-1125-1"/>
    <s v="ENCLOSURE SYSTEM ENTRY/EXIT"/>
    <s v="Walsall WS6 7AL"/>
    <n v="77"/>
    <x v="2"/>
    <s v="Diesel"/>
    <n v="2.8489999999999999E-4"/>
  </r>
  <r>
    <d v="2023-09-01T00:00:00"/>
    <s v="S022978"/>
    <x v="123"/>
    <s v="PO144925"/>
    <s v="GRN197335"/>
    <s v="340-1125-1"/>
    <s v="ENCLOSURE SYSTEM ENTRY/EXIT"/>
    <s v="Walsall WS6 7AL"/>
    <n v="77"/>
    <x v="2"/>
    <s v="Diesel"/>
    <n v="2.8489999999999999E-4"/>
  </r>
  <r>
    <d v="2023-09-01T00:00:00"/>
    <s v="S022978"/>
    <x v="123"/>
    <s v="PO144923"/>
    <s v="GRN197337"/>
    <s v="340-1071-1"/>
    <s v="CONDUIT OUTDOOR EQUIPMENT RACK ASSY – JUNCTION BOX"/>
    <s v="Walsall WS6 7AL"/>
    <n v="77"/>
    <x v="2"/>
    <s v="Diesel"/>
    <n v="2.8489999999999999E-4"/>
  </r>
  <r>
    <d v="2023-09-01T00:00:00"/>
    <s v="S022978"/>
    <x v="123"/>
    <s v="PO144926"/>
    <s v="GRN197338"/>
    <s v="340-1071-1"/>
    <s v="CONDUIT OUTDOOR EQUIPMENT RACK ASSY – JUNCTION BOX"/>
    <s v="Walsall WS6 7AL"/>
    <n v="77"/>
    <x v="2"/>
    <s v="Diesel"/>
    <n v="2.8489999999999999E-4"/>
  </r>
  <r>
    <d v="2023-09-01T00:00:00"/>
    <s v="S022978"/>
    <x v="123"/>
    <s v="PO144919"/>
    <s v="GRN197339"/>
    <s v="340-1071-1"/>
    <s v="CONDUIT OUTDOOR EQUIPMENT RACK ASSY – JUNCTION BOX"/>
    <s v="Walsall WS6 7AL"/>
    <n v="77"/>
    <x v="2"/>
    <s v="Diesel"/>
    <n v="2.8489999999999999E-4"/>
  </r>
  <r>
    <d v="2023-09-01T00:00:00"/>
    <s v="S022978"/>
    <x v="123"/>
    <s v="PO144924"/>
    <s v="GRN197340"/>
    <s v="340-1071-1"/>
    <s v="CONDUIT OUTDOOR EQUIPMENT RACK ASSY – JUNCTION BOX"/>
    <s v="Walsall WS6 7AL"/>
    <n v="77"/>
    <x v="2"/>
    <s v="Diesel"/>
    <n v="2.8489999999999999E-4"/>
  </r>
  <r>
    <d v="2023-09-01T00:00:00"/>
    <s v="S022978"/>
    <x v="123"/>
    <s v="PO144921"/>
    <s v="GRN197341"/>
    <s v="340-1071-1"/>
    <s v="CONDUIT OUTDOOR EQUIPMENT RACK ASSY – JUNCTION BOX"/>
    <s v="Walsall WS6 7AL"/>
    <n v="77"/>
    <x v="2"/>
    <s v="Diesel"/>
    <n v="2.8489999999999999E-4"/>
  </r>
  <r>
    <d v="2023-09-01T00:00:00"/>
    <s v="S022978"/>
    <x v="123"/>
    <s v="PO144927"/>
    <s v="GRN197342"/>
    <s v="340-1071-1"/>
    <s v="CONDUIT OUTDOOR EQUIPMENT RACK ASSY – JUNCTION BOX"/>
    <s v="Walsall WS6 7AL"/>
    <n v="77"/>
    <x v="2"/>
    <s v="Diesel"/>
    <n v="2.8489999999999999E-4"/>
  </r>
  <r>
    <d v="2023-09-01T00:00:00"/>
    <s v="S022978"/>
    <x v="123"/>
    <s v="PO144920"/>
    <s v="GRN197343"/>
    <s v="340-1071-1"/>
    <s v="CONDUIT OUTDOOR EQUIPMENT RACK ASSY – JUNCTION BOX"/>
    <s v="Walsall WS6 7AL"/>
    <n v="77"/>
    <x v="2"/>
    <s v="Diesel"/>
    <n v="2.8489999999999999E-4"/>
  </r>
  <r>
    <d v="2023-09-01T00:00:00"/>
    <s v="S022978"/>
    <x v="123"/>
    <s v="PO144925"/>
    <s v="GRN197344"/>
    <s v="340-1071-1"/>
    <s v="CONDUIT OUTDOOR EQUIPMENT RACK ASSY – JUNCTION BOX"/>
    <s v="Walsall WS6 7AL"/>
    <n v="77"/>
    <x v="2"/>
    <s v="Diesel"/>
    <n v="2.8489999999999999E-4"/>
  </r>
  <r>
    <d v="2023-09-01T00:00:00"/>
    <s v="S022978"/>
    <x v="123"/>
    <s v="PO144928"/>
    <s v="GRN197345"/>
    <s v="340-1071-1"/>
    <s v="CONDUIT OUTDOOR EQUIPMENT RACK ASSY – JUNCTION BOX"/>
    <s v="Walsall WS6 7AL"/>
    <n v="77"/>
    <x v="2"/>
    <s v="Diesel"/>
    <n v="2.8489999999999999E-4"/>
  </r>
  <r>
    <d v="2023-09-01T00:00:00"/>
    <s v="S022978"/>
    <x v="123"/>
    <s v="PO144922"/>
    <s v="GRN197346"/>
    <s v="340-1071-1"/>
    <s v="CONDUIT OUTDOOR EQUIPMENT RACK ASSY – JUNCTION BOX"/>
    <s v="Walsall WS6 7AL"/>
    <n v="77"/>
    <x v="2"/>
    <s v="Diesel"/>
    <n v="2.8489999999999999E-4"/>
  </r>
  <r>
    <d v="2023-09-01T00:00:00"/>
    <s v="S022978"/>
    <x v="123"/>
    <s v="PO144954"/>
    <s v="GRN197347"/>
    <s v="340-1072-1"/>
    <s v="CONDUIT JUNCTION BOX SOURCE SIDE – JUNCTION BOX DE"/>
    <s v="Walsall WS6 7AL"/>
    <n v="77"/>
    <x v="2"/>
    <s v="Diesel"/>
    <n v="2.8489999999999999E-4"/>
  </r>
  <r>
    <d v="2023-09-01T00:00:00"/>
    <s v="S022978"/>
    <x v="123"/>
    <s v="PO144955"/>
    <s v="GRN197348"/>
    <s v="340-1072-1"/>
    <s v="CONDUIT JUNCTION BOX SOURCE SIDE – JUNCTION BOX DE"/>
    <s v="Walsall WS6 7AL"/>
    <n v="77"/>
    <x v="2"/>
    <s v="Diesel"/>
    <n v="2.8489999999999999E-4"/>
  </r>
  <r>
    <d v="2023-09-01T00:00:00"/>
    <s v="S022978"/>
    <x v="123"/>
    <s v="PO144956"/>
    <s v="GRN197349"/>
    <s v="340-1072-1"/>
    <s v="CONDUIT JUNCTION BOX SOURCE SIDE – JUNCTION BOX DE"/>
    <s v="Walsall WS6 7AL"/>
    <n v="77"/>
    <x v="2"/>
    <s v="Diesel"/>
    <n v="2.8489999999999999E-4"/>
  </r>
  <r>
    <d v="2023-09-01T00:00:00"/>
    <s v="S022978"/>
    <x v="123"/>
    <s v="PO144957"/>
    <s v="GRN197350"/>
    <s v="340-1072-1"/>
    <s v="CONDUIT JUNCTION BOX SOURCE SIDE – JUNCTION BOX DE"/>
    <s v="Walsall WS6 7AL"/>
    <n v="77"/>
    <x v="2"/>
    <s v="Diesel"/>
    <n v="2.8489999999999999E-4"/>
  </r>
  <r>
    <d v="2023-09-01T00:00:00"/>
    <s v="S022978"/>
    <x v="123"/>
    <s v="PO144958"/>
    <s v="GRN197351"/>
    <s v="340-1072-1"/>
    <s v="CONDUIT JUNCTION BOX SOURCE SIDE – JUNCTION BOX DE"/>
    <s v="Walsall WS6 7AL"/>
    <n v="77"/>
    <x v="2"/>
    <s v="Diesel"/>
    <n v="2.8489999999999999E-4"/>
  </r>
  <r>
    <d v="2023-09-01T00:00:00"/>
    <s v="S022978"/>
    <x v="123"/>
    <s v="PO144927"/>
    <s v="GRN197352"/>
    <s v="340-1040-1"/>
    <s v="JUNCTION BOX SOURCE SIDE"/>
    <s v="Walsall WS6 7AL"/>
    <n v="77"/>
    <x v="2"/>
    <s v="Diesel"/>
    <n v="2.8489999999999999E-4"/>
  </r>
  <r>
    <d v="2023-09-01T00:00:00"/>
    <s v="S022978"/>
    <x v="123"/>
    <s v="PO144920"/>
    <s v="GRN197353"/>
    <s v="340-1040-1"/>
    <s v="JUNCTION BOX SOURCE SIDE"/>
    <s v="Walsall WS6 7AL"/>
    <n v="77"/>
    <x v="2"/>
    <s v="Diesel"/>
    <n v="2.8489999999999999E-4"/>
  </r>
  <r>
    <d v="2023-09-01T00:00:00"/>
    <s v="S022978"/>
    <x v="123"/>
    <s v="PO144925"/>
    <s v="GRN197354"/>
    <s v="340-1040-1"/>
    <s v="JUNCTION BOX SOURCE SIDE"/>
    <s v="Walsall WS6 7AL"/>
    <n v="77"/>
    <x v="2"/>
    <s v="Diesel"/>
    <n v="2.8489999999999999E-4"/>
  </r>
  <r>
    <d v="2023-09-01T00:00:00"/>
    <s v="S022978"/>
    <x v="123"/>
    <s v="PO144948"/>
    <s v="GRN197355"/>
    <s v="340-1071-1"/>
    <s v="CONDUIT OUTDOOR EQUIPMENT RACK ASSY – JUNCTION BOX"/>
    <s v="Walsall WS6 7AL"/>
    <n v="77"/>
    <x v="2"/>
    <s v="Diesel"/>
    <n v="2.8489999999999999E-4"/>
  </r>
  <r>
    <d v="2023-09-01T00:00:00"/>
    <s v="S022978"/>
    <x v="123"/>
    <s v="PO144947"/>
    <s v="GRN197356"/>
    <s v="340-1071-1"/>
    <s v="CONDUIT OUTDOOR EQUIPMENT RACK ASSY – JUNCTION BOX"/>
    <s v="Walsall WS6 7AL"/>
    <n v="77"/>
    <x v="2"/>
    <s v="Diesel"/>
    <n v="2.8489999999999999E-4"/>
  </r>
  <r>
    <d v="2023-09-01T00:00:00"/>
    <s v="S022978"/>
    <x v="123"/>
    <s v="PO144946"/>
    <s v="GRN197357"/>
    <s v="340-1071-1"/>
    <s v="CONDUIT OUTDOOR EQUIPMENT RACK ASSY – JUNCTION BOX"/>
    <s v="Walsall WS6 7AL"/>
    <n v="77"/>
    <x v="2"/>
    <s v="Diesel"/>
    <n v="2.8489999999999999E-4"/>
  </r>
  <r>
    <d v="2023-09-01T00:00:00"/>
    <s v="S022978"/>
    <x v="123"/>
    <s v="PO144945"/>
    <s v="GRN197358"/>
    <s v="340-1071-1"/>
    <s v="CONDUIT OUTDOOR EQUIPMENT RACK ASSY – JUNCTION BOX"/>
    <s v="Walsall WS6 7AL"/>
    <n v="77"/>
    <x v="2"/>
    <s v="Diesel"/>
    <n v="2.8489999999999999E-4"/>
  </r>
  <r>
    <d v="2023-09-01T00:00:00"/>
    <s v="S022978"/>
    <x v="123"/>
    <s v="PO144944"/>
    <s v="GRN197359"/>
    <s v="340-1071-1"/>
    <s v="CONDUIT OUTDOOR EQUIPMENT RACK ASSY – JUNCTION BOX"/>
    <s v="Walsall WS6 7AL"/>
    <n v="77"/>
    <x v="2"/>
    <s v="Diesel"/>
    <n v="2.8489999999999999E-4"/>
  </r>
  <r>
    <d v="2023-09-01T00:00:00"/>
    <s v="S022978"/>
    <x v="123"/>
    <s v="PO144943"/>
    <s v="GRN197360"/>
    <s v="340-1071-1"/>
    <s v="CONDUIT OUTDOOR EQUIPMENT RACK ASSY – JUNCTION BOX"/>
    <s v="Walsall WS6 7AL"/>
    <n v="77"/>
    <x v="2"/>
    <s v="Diesel"/>
    <n v="2.8489999999999999E-4"/>
  </r>
  <r>
    <d v="2023-09-01T00:00:00"/>
    <s v="S022978"/>
    <x v="123"/>
    <s v="PO144942"/>
    <s v="GRN197361"/>
    <s v="340-1071-1"/>
    <s v="CONDUIT OUTDOOR EQUIPMENT RACK ASSY – JUNCTION BOX"/>
    <s v="Walsall WS6 7AL"/>
    <n v="77"/>
    <x v="2"/>
    <s v="Diesel"/>
    <n v="2.8489999999999999E-4"/>
  </r>
  <r>
    <d v="2023-12-01T00:00:00"/>
    <s v="S023222"/>
    <x v="11"/>
    <s v="PO142950"/>
    <s v="GRN203917"/>
    <n v="101027050"/>
    <s v="COMPACT MULTIPROTOCOL I/O MODULE TBEN-L1-16DXP TUR"/>
    <s v="Wickford SS11 8YT"/>
    <n v="390"/>
    <x v="2"/>
    <s v="Diesel"/>
    <n v="1.4430000000000001E-3"/>
  </r>
  <r>
    <d v="2023-09-01T00:00:00"/>
    <s v="S022978"/>
    <x v="123"/>
    <s v="PO144941"/>
    <s v="GRN197362"/>
    <s v="340-1071-1"/>
    <s v="CONDUIT OUTDOOR EQUIPMENT RACK ASSY – JUNCTION BOX"/>
    <s v="Walsall WS6 7AL"/>
    <n v="77"/>
    <x v="2"/>
    <s v="Diesel"/>
    <n v="2.8489999999999999E-4"/>
  </r>
  <r>
    <d v="2023-12-01T00:00:00"/>
    <s v="S023222"/>
    <x v="11"/>
    <s v="PO149851"/>
    <s v="GRN203920"/>
    <n v="101027049"/>
    <s v="POWER CABLE PUR JACKET RKM52-10-RSM52 - 10M"/>
    <s v="Wickford SS11 8YT"/>
    <n v="390"/>
    <x v="2"/>
    <s v="Diesel"/>
    <n v="1.4430000000000001E-3"/>
  </r>
  <r>
    <d v="2023-09-01T00:00:00"/>
    <s v="S022978"/>
    <x v="123"/>
    <s v="PO144939"/>
    <s v="GRN197363"/>
    <s v="340-1071-1"/>
    <s v="CONDUIT OUTDOOR EQUIPMENT RACK ASSY – JUNCTION BOX"/>
    <s v="Walsall WS6 7AL"/>
    <n v="77"/>
    <x v="2"/>
    <s v="Diesel"/>
    <n v="2.8489999999999999E-4"/>
  </r>
  <r>
    <d v="2023-09-01T00:00:00"/>
    <s v="S022978"/>
    <x v="123"/>
    <s v="PO144935"/>
    <s v="GRN197364"/>
    <s v="340-1071-1"/>
    <s v="CONDUIT OUTDOOR EQUIPMENT RACK ASSY – JUNCTION BOX"/>
    <s v="Walsall WS6 7AL"/>
    <n v="77"/>
    <x v="2"/>
    <s v="Diesel"/>
    <n v="2.8489999999999999E-4"/>
  </r>
  <r>
    <d v="2023-09-01T00:00:00"/>
    <s v="S022978"/>
    <x v="123"/>
    <s v="PO144934"/>
    <s v="GRN197365"/>
    <s v="340-1071-1"/>
    <s v="CONDUIT OUTDOOR EQUIPMENT RACK ASSY – JUNCTION BOX"/>
    <s v="Walsall WS6 7AL"/>
    <n v="77"/>
    <x v="2"/>
    <s v="Diesel"/>
    <n v="2.8489999999999999E-4"/>
  </r>
  <r>
    <d v="2023-12-01T00:00:00"/>
    <s v="S001121"/>
    <x v="5"/>
    <s v="PO151482"/>
    <s v="GRN203926"/>
    <s v="11700-4798"/>
    <s v="TERMINAL BASE ASSEMBLY"/>
    <s v="Salford M5 4BE"/>
    <n v="103.6"/>
    <x v="2"/>
    <s v="Diesel"/>
    <n v="3.8331999999999998E-4"/>
  </r>
  <r>
    <d v="2023-12-01T00:00:00"/>
    <s v="S023222"/>
    <x v="11"/>
    <s v="PO143352"/>
    <s v="GRN203927"/>
    <n v="101027038"/>
    <s v="M12 ETHERNET CABLE RSSD-RSSD-4416 - 10M LONG"/>
    <s v="Wickford SS11 8YT"/>
    <n v="390"/>
    <x v="2"/>
    <s v="Diesel"/>
    <n v="1.4430000000000001E-3"/>
  </r>
  <r>
    <d v="2023-12-01T00:00:00"/>
    <s v="S023222"/>
    <x v="11"/>
    <s v="PO147446"/>
    <s v="GRN203929"/>
    <n v="101027038"/>
    <s v="M12 ETHERNET CABLE RSSD-RSSD-4416 - 10M LONG"/>
    <s v="Wickford SS11 8YT"/>
    <n v="390"/>
    <x v="2"/>
    <s v="Diesel"/>
    <n v="1.4430000000000001E-3"/>
  </r>
  <r>
    <d v="2023-09-01T00:00:00"/>
    <s v="S022978"/>
    <x v="123"/>
    <s v="PO144933"/>
    <s v="GRN197366"/>
    <s v="340-1071-1"/>
    <s v="CONDUIT OUTDOOR EQUIPMENT RACK ASSY – JUNCTION BOX"/>
    <s v="Walsall WS6 7AL"/>
    <n v="77"/>
    <x v="2"/>
    <s v="Diesel"/>
    <n v="2.8489999999999999E-4"/>
  </r>
  <r>
    <d v="2023-09-01T00:00:00"/>
    <s v="S022978"/>
    <x v="123"/>
    <s v="PO144932"/>
    <s v="GRN197367"/>
    <s v="340-1071-1"/>
    <s v="CONDUIT OUTDOOR EQUIPMENT RACK ASSY – JUNCTION BOX"/>
    <s v="Walsall WS6 7AL"/>
    <n v="77"/>
    <x v="2"/>
    <s v="Diesel"/>
    <n v="2.8489999999999999E-4"/>
  </r>
  <r>
    <d v="2023-09-01T00:00:00"/>
    <s v="S022978"/>
    <x v="123"/>
    <s v="PO144938"/>
    <s v="GRN197368"/>
    <s v="340-1071-1"/>
    <s v="CONDUIT OUTDOOR EQUIPMENT RACK ASSY – JUNCTION BOX"/>
    <s v="Walsall WS6 7AL"/>
    <n v="77"/>
    <x v="2"/>
    <s v="Diesel"/>
    <n v="2.8489999999999999E-4"/>
  </r>
  <r>
    <d v="2023-09-01T00:00:00"/>
    <s v="S022978"/>
    <x v="123"/>
    <s v="PO144931"/>
    <s v="GRN197369"/>
    <s v="340-1071-1"/>
    <s v="CONDUIT OUTDOOR EQUIPMENT RACK ASSY – JUNCTION BOX"/>
    <s v="Walsall WS6 7AL"/>
    <n v="77"/>
    <x v="2"/>
    <s v="Diesel"/>
    <n v="2.8489999999999999E-4"/>
  </r>
  <r>
    <d v="2023-09-01T00:00:00"/>
    <s v="S022978"/>
    <x v="123"/>
    <s v="PO144937"/>
    <s v="GRN197370"/>
    <s v="340-1071-1"/>
    <s v="CONDUIT OUTDOOR EQUIPMENT RACK ASSY – JUNCTION BOX"/>
    <s v="Walsall WS6 7AL"/>
    <n v="77"/>
    <x v="2"/>
    <s v="Diesel"/>
    <n v="2.8489999999999999E-4"/>
  </r>
  <r>
    <d v="2023-09-01T00:00:00"/>
    <s v="S022978"/>
    <x v="123"/>
    <s v="PO144930"/>
    <s v="GRN197371"/>
    <s v="340-1071-1"/>
    <s v="CONDUIT OUTDOOR EQUIPMENT RACK ASSY – JUNCTION BOX"/>
    <s v="Walsall WS6 7AL"/>
    <n v="77"/>
    <x v="2"/>
    <s v="Diesel"/>
    <n v="2.8489999999999999E-4"/>
  </r>
  <r>
    <d v="2023-09-01T00:00:00"/>
    <s v="S022978"/>
    <x v="123"/>
    <s v="PO144936"/>
    <s v="GRN197372"/>
    <s v="340-1071-1"/>
    <s v="CONDUIT OUTDOOR EQUIPMENT RACK ASSY – JUNCTION BOX"/>
    <s v="Walsall WS6 7AL"/>
    <n v="77"/>
    <x v="2"/>
    <s v="Diesel"/>
    <n v="2.8489999999999999E-4"/>
  </r>
  <r>
    <d v="2023-09-01T00:00:00"/>
    <s v="S022978"/>
    <x v="123"/>
    <s v="PO144929"/>
    <s v="GRN197373"/>
    <s v="340-1071-1"/>
    <s v="CONDUIT OUTDOOR EQUIPMENT RACK ASSY – JUNCTION BOX"/>
    <s v="Walsall WS6 7AL"/>
    <n v="77"/>
    <x v="2"/>
    <s v="Diesel"/>
    <n v="2.8489999999999999E-4"/>
  </r>
  <r>
    <d v="2023-09-01T00:00:00"/>
    <s v="S022978"/>
    <x v="123"/>
    <s v="PO144920"/>
    <s v="GRN197378"/>
    <s v="340-1042-1"/>
    <s v="JUNCTION BOX DETECTOR SIDE"/>
    <s v="Walsall WS6 7AL"/>
    <n v="77"/>
    <x v="2"/>
    <s v="Diesel"/>
    <n v="2.8489999999999999E-4"/>
  </r>
  <r>
    <d v="2023-09-01T00:00:00"/>
    <s v="S022978"/>
    <x v="123"/>
    <s v="PO144925"/>
    <s v="GRN197379"/>
    <s v="340-1042-1"/>
    <s v="JUNCTION BOX DETECTOR SIDE"/>
    <s v="Walsall WS6 7AL"/>
    <n v="77"/>
    <x v="2"/>
    <s v="Diesel"/>
    <n v="2.8489999999999999E-4"/>
  </r>
  <r>
    <d v="2023-09-01T00:00:00"/>
    <s v="S022978"/>
    <x v="123"/>
    <s v="PO144928"/>
    <s v="GRN197380"/>
    <s v="340-1042-1"/>
    <s v="JUNCTION BOX DETECTOR SIDE"/>
    <s v="Walsall WS6 7AL"/>
    <n v="77"/>
    <x v="2"/>
    <s v="Diesel"/>
    <n v="2.8489999999999999E-4"/>
  </r>
  <r>
    <d v="2023-09-01T00:00:00"/>
    <s v="S022978"/>
    <x v="123"/>
    <s v="PO144918"/>
    <s v="GRN197382"/>
    <s v="340-1040-1"/>
    <s v="JUNCTION BOX SOURCE SIDE"/>
    <s v="Walsall WS6 7AL"/>
    <n v="77"/>
    <x v="2"/>
    <s v="Diesel"/>
    <n v="2.8489999999999999E-4"/>
  </r>
  <r>
    <d v="2023-09-01T00:00:00"/>
    <s v="S022978"/>
    <x v="123"/>
    <s v="PO144921"/>
    <s v="GRN197384"/>
    <s v="340-1040-1"/>
    <s v="JUNCTION BOX SOURCE SIDE"/>
    <s v="Walsall WS6 7AL"/>
    <n v="77"/>
    <x v="2"/>
    <s v="Diesel"/>
    <n v="2.8489999999999999E-4"/>
  </r>
  <r>
    <d v="2023-09-01T00:00:00"/>
    <s v="S022978"/>
    <x v="123"/>
    <s v="PO144924"/>
    <s v="GRN197385"/>
    <s v="340-1040-1"/>
    <s v="JUNCTION BOX SOURCE SIDE"/>
    <s v="Walsall WS6 7AL"/>
    <n v="77"/>
    <x v="2"/>
    <s v="Diesel"/>
    <n v="2.8489999999999999E-4"/>
  </r>
  <r>
    <d v="2023-09-01T00:00:00"/>
    <s v="S022978"/>
    <x v="123"/>
    <s v="PO144947"/>
    <s v="GRN197386"/>
    <s v="340-1084-1"/>
    <s v="CONDUIT HORIZONTAL DETECTOR ENCLOSURE – JUNCTION B"/>
    <s v="Walsall WS6 7AL"/>
    <n v="77"/>
    <x v="2"/>
    <s v="Diesel"/>
    <n v="2.8489999999999999E-4"/>
  </r>
  <r>
    <d v="2023-09-01T00:00:00"/>
    <s v="S022978"/>
    <x v="123"/>
    <s v="PO144946"/>
    <s v="GRN197387"/>
    <s v="340-1084-1"/>
    <s v="CONDUIT HORIZONTAL DETECTOR ENCLOSURE – JUNCTION B"/>
    <s v="Walsall WS6 7AL"/>
    <n v="77"/>
    <x v="2"/>
    <s v="Diesel"/>
    <n v="2.8489999999999999E-4"/>
  </r>
  <r>
    <d v="2023-09-01T00:00:00"/>
    <s v="S022978"/>
    <x v="123"/>
    <s v="PO144945"/>
    <s v="GRN197389"/>
    <s v="340-1084-1"/>
    <s v="CONDUIT HORIZONTAL DETECTOR ENCLOSURE – JUNCTION B"/>
    <s v="Walsall WS6 7AL"/>
    <n v="77"/>
    <x v="2"/>
    <s v="Diesel"/>
    <n v="2.8489999999999999E-4"/>
  </r>
  <r>
    <d v="2023-09-01T00:00:00"/>
    <s v="S022978"/>
    <x v="123"/>
    <s v="PO144948"/>
    <s v="GRN197391"/>
    <s v="340-1084-1"/>
    <s v="CONDUIT HORIZONTAL DETECTOR ENCLOSURE – JUNCTION B"/>
    <s v="Walsall WS6 7AL"/>
    <n v="77"/>
    <x v="2"/>
    <s v="Diesel"/>
    <n v="2.8489999999999999E-4"/>
  </r>
  <r>
    <d v="2023-12-01T00:00:00"/>
    <s v="S001121"/>
    <x v="5"/>
    <s v="PO151539"/>
    <s v="GRN203968"/>
    <s v="11700-6227"/>
    <s v="FACTORYTALK SE SITE EDITION STATION LICENSE 25 SCR"/>
    <s v="Salford M5 4BE"/>
    <n v="103.6"/>
    <x v="2"/>
    <s v="Diesel"/>
    <n v="3.8331999999999998E-4"/>
  </r>
  <r>
    <d v="2023-09-01T00:00:00"/>
    <s v="S022978"/>
    <x v="123"/>
    <s v="PO144944"/>
    <s v="GRN197392"/>
    <s v="340-1084-1"/>
    <s v="CONDUIT HORIZONTAL DETECTOR ENCLOSURE – JUNCTION B"/>
    <s v="Walsall WS6 7AL"/>
    <n v="77"/>
    <x v="2"/>
    <s v="Diesel"/>
    <n v="2.8489999999999999E-4"/>
  </r>
  <r>
    <d v="2023-09-01T00:00:00"/>
    <s v="S022978"/>
    <x v="123"/>
    <s v="PO144933"/>
    <s v="GRN197395"/>
    <s v="340-1084-1"/>
    <s v="CONDUIT HORIZONTAL DETECTOR ENCLOSURE – JUNCTION B"/>
    <s v="Walsall WS6 7AL"/>
    <n v="77"/>
    <x v="2"/>
    <s v="Diesel"/>
    <n v="2.8489999999999999E-4"/>
  </r>
  <r>
    <d v="2023-09-01T00:00:00"/>
    <s v="S022978"/>
    <x v="123"/>
    <s v="PO144943"/>
    <s v="GRN197396"/>
    <s v="340-1084-1"/>
    <s v="CONDUIT HORIZONTAL DETECTOR ENCLOSURE – JUNCTION B"/>
    <s v="Walsall WS6 7AL"/>
    <n v="77"/>
    <x v="2"/>
    <s v="Diesel"/>
    <n v="2.8489999999999999E-4"/>
  </r>
  <r>
    <d v="2023-12-01T00:00:00"/>
    <s v="S001121"/>
    <x v="5"/>
    <s v="PO143684"/>
    <s v="GRN203978"/>
    <n v="13204807"/>
    <s v="RSLINX CLASSIC SINGLE NODE"/>
    <s v="Salford M5 4BE"/>
    <n v="103.6"/>
    <x v="2"/>
    <s v="Diesel"/>
    <n v="3.8331999999999998E-4"/>
  </r>
  <r>
    <d v="2023-09-01T00:00:00"/>
    <s v="S022978"/>
    <x v="123"/>
    <s v="PO144942"/>
    <s v="GRN197397"/>
    <s v="340-1084-1"/>
    <s v="CONDUIT HORIZONTAL DETECTOR ENCLOSURE – JUNCTION B"/>
    <s v="Walsall WS6 7AL"/>
    <n v="77"/>
    <x v="2"/>
    <s v="Diesel"/>
    <n v="2.8489999999999999E-4"/>
  </r>
  <r>
    <d v="2023-09-01T00:00:00"/>
    <s v="S022978"/>
    <x v="123"/>
    <s v="PO144932"/>
    <s v="GRN197398"/>
    <s v="340-1084-1"/>
    <s v="CONDUIT HORIZONTAL DETECTOR ENCLOSURE – JUNCTION B"/>
    <s v="Walsall WS6 7AL"/>
    <n v="77"/>
    <x v="2"/>
    <s v="Diesel"/>
    <n v="2.8489999999999999E-4"/>
  </r>
  <r>
    <d v="2023-12-01T00:00:00"/>
    <s v="S024744"/>
    <x v="25"/>
    <s v="PO148792"/>
    <s v="GRN203982"/>
    <n v="101040789"/>
    <s v="PERSONNEL DOOR - INNER PANEL 21mm THICK"/>
    <s v="Huddersfield HD7 5JN"/>
    <n v="104.8"/>
    <x v="1"/>
    <s v="Diesel"/>
    <n v="3.8775999999999998E-2"/>
  </r>
  <r>
    <d v="2023-12-01T00:00:00"/>
    <s v="S024744"/>
    <x v="25"/>
    <s v="PO148889"/>
    <s v="GRN203983"/>
    <n v="101040790"/>
    <s v="PERSONNEL DOOR - INNER PANEL 9mm THICK"/>
    <s v="Huddersfield HD7 5JN"/>
    <n v="104.8"/>
    <x v="1"/>
    <s v="Diesel"/>
    <n v="3.8775999999999998E-2"/>
  </r>
  <r>
    <d v="2023-09-01T00:00:00"/>
    <s v="S022978"/>
    <x v="123"/>
    <s v="PO144941"/>
    <s v="GRN197399"/>
    <s v="340-1084-1"/>
    <s v="CONDUIT HORIZONTAL DETECTOR ENCLOSURE – JUNCTION B"/>
    <s v="Walsall WS6 7AL"/>
    <n v="77"/>
    <x v="2"/>
    <s v="Diesel"/>
    <n v="2.8489999999999999E-4"/>
  </r>
  <r>
    <d v="2023-09-01T00:00:00"/>
    <s v="S022978"/>
    <x v="123"/>
    <s v="PO144938"/>
    <s v="GRN197400"/>
    <s v="340-1084-1"/>
    <s v="CONDUIT HORIZONTAL DETECTOR ENCLOSURE – JUNCTION B"/>
    <s v="Walsall WS6 7AL"/>
    <n v="77"/>
    <x v="2"/>
    <s v="Diesel"/>
    <n v="2.8489999999999999E-4"/>
  </r>
  <r>
    <d v="2023-09-01T00:00:00"/>
    <s v="S022978"/>
    <x v="123"/>
    <s v="PO144935"/>
    <s v="GRN197401"/>
    <s v="340-1084-1"/>
    <s v="CONDUIT HORIZONTAL DETECTOR ENCLOSURE – JUNCTION B"/>
    <s v="Walsall WS6 7AL"/>
    <n v="77"/>
    <x v="2"/>
    <s v="Diesel"/>
    <n v="2.8489999999999999E-4"/>
  </r>
  <r>
    <d v="2023-09-01T00:00:00"/>
    <s v="S022978"/>
    <x v="123"/>
    <s v="PO144931"/>
    <s v="GRN197402"/>
    <s v="340-1084-1"/>
    <s v="CONDUIT HORIZONTAL DETECTOR ENCLOSURE – JUNCTION B"/>
    <s v="Walsall WS6 7AL"/>
    <n v="77"/>
    <x v="2"/>
    <s v="Diesel"/>
    <n v="2.8489999999999999E-4"/>
  </r>
  <r>
    <d v="2023-09-01T00:00:00"/>
    <s v="S022978"/>
    <x v="123"/>
    <s v="PO144934"/>
    <s v="GRN197403"/>
    <s v="340-1084-1"/>
    <s v="CONDUIT HORIZONTAL DETECTOR ENCLOSURE – JUNCTION B"/>
    <s v="Walsall WS6 7AL"/>
    <n v="77"/>
    <x v="2"/>
    <s v="Diesel"/>
    <n v="2.8489999999999999E-4"/>
  </r>
  <r>
    <d v="2023-09-01T00:00:00"/>
    <s v="S022978"/>
    <x v="123"/>
    <s v="PO144940"/>
    <s v="GRN197404"/>
    <s v="340-1084-1"/>
    <s v="CONDUIT HORIZONTAL DETECTOR ENCLOSURE – JUNCTION B"/>
    <s v="Walsall WS6 7AL"/>
    <n v="77"/>
    <x v="2"/>
    <s v="Diesel"/>
    <n v="2.8489999999999999E-4"/>
  </r>
  <r>
    <d v="2023-09-01T00:00:00"/>
    <s v="S022978"/>
    <x v="123"/>
    <s v="PO144937"/>
    <s v="GRN197405"/>
    <s v="340-1084-1"/>
    <s v="CONDUIT HORIZONTAL DETECTOR ENCLOSURE – JUNCTION B"/>
    <s v="Walsall WS6 7AL"/>
    <n v="77"/>
    <x v="2"/>
    <s v="Diesel"/>
    <n v="2.8489999999999999E-4"/>
  </r>
  <r>
    <d v="2023-09-01T00:00:00"/>
    <s v="S022978"/>
    <x v="123"/>
    <s v="PO144930"/>
    <s v="GRN197406"/>
    <s v="340-1084-1"/>
    <s v="CONDUIT HORIZONTAL DETECTOR ENCLOSURE – JUNCTION B"/>
    <s v="Walsall WS6 7AL"/>
    <n v="77"/>
    <x v="2"/>
    <s v="Diesel"/>
    <n v="2.8489999999999999E-4"/>
  </r>
  <r>
    <d v="2023-09-01T00:00:00"/>
    <s v="S022978"/>
    <x v="123"/>
    <s v="PO144939"/>
    <s v="GRN197408"/>
    <s v="340-1084-1"/>
    <s v="CONDUIT HORIZONTAL DETECTOR ENCLOSURE – JUNCTION B"/>
    <s v="Walsall WS6 7AL"/>
    <n v="77"/>
    <x v="2"/>
    <s v="Diesel"/>
    <n v="2.8489999999999999E-4"/>
  </r>
  <r>
    <d v="2023-09-01T00:00:00"/>
    <s v="S022978"/>
    <x v="123"/>
    <s v="PO144929"/>
    <s v="GRN197409"/>
    <s v="340-1084-1"/>
    <s v="CONDUIT HORIZONTAL DETECTOR ENCLOSURE – JUNCTION B"/>
    <s v="Walsall WS6 7AL"/>
    <n v="77"/>
    <x v="2"/>
    <s v="Diesel"/>
    <n v="2.8489999999999999E-4"/>
  </r>
  <r>
    <d v="2023-09-01T00:00:00"/>
    <s v="S022978"/>
    <x v="123"/>
    <s v="PO144936"/>
    <s v="GRN197410"/>
    <s v="340-1084-1"/>
    <s v="CONDUIT HORIZONTAL DETECTOR ENCLOSURE – JUNCTION B"/>
    <s v="Walsall WS6 7AL"/>
    <n v="77"/>
    <x v="2"/>
    <s v="Diesel"/>
    <n v="2.8489999999999999E-4"/>
  </r>
  <r>
    <d v="2023-09-01T00:00:00"/>
    <s v="S022978"/>
    <x v="123"/>
    <s v="PO143047"/>
    <s v="GRN197548"/>
    <s v="340-1381-1"/>
    <s v="ASSY PWR DIST PNL - 480V OPTION KIT"/>
    <s v="Walsall WS6 7AL"/>
    <n v="77"/>
    <x v="2"/>
    <s v="Diesel"/>
    <n v="2.8489999999999999E-4"/>
  </r>
  <r>
    <d v="2023-12-01T00:00:00"/>
    <s v="S001121"/>
    <x v="5"/>
    <s v="PO149915"/>
    <s v="GRN204002"/>
    <n v="51200794"/>
    <s v="1 HOLE YELLOW PLASTIC ENCLOSURE METRIC CONDUIT KNO"/>
    <s v="Salford M5 4BE"/>
    <n v="103.6"/>
    <x v="2"/>
    <s v="Diesel"/>
    <n v="3.8331999999999998E-4"/>
  </r>
  <r>
    <d v="2023-09-01T00:00:00"/>
    <s v="S022978"/>
    <x v="123"/>
    <s v="PO143046"/>
    <s v="GRN197552"/>
    <s v="340-1381-1"/>
    <s v="ASSY PWR DIST PNL - 480V OPTION KIT"/>
    <s v="Walsall WS6 7AL"/>
    <n v="77"/>
    <x v="2"/>
    <s v="Diesel"/>
    <n v="2.8489999999999999E-4"/>
  </r>
  <r>
    <d v="2023-12-01T00:00:00"/>
    <s v="S001121"/>
    <x v="5"/>
    <s v="PO143193"/>
    <s v="GRN204004"/>
    <n v="13204807"/>
    <s v="RSLINX CLASSIC SINGLE NODE"/>
    <s v="Salford M5 4BE"/>
    <n v="103.6"/>
    <x v="2"/>
    <s v="Diesel"/>
    <n v="3.8331999999999998E-4"/>
  </r>
  <r>
    <d v="2023-12-01T00:00:00"/>
    <s v="S001121"/>
    <x v="5"/>
    <s v="PO143189"/>
    <s v="GRN204005"/>
    <n v="13204807"/>
    <s v="RSLINX CLASSIC SINGLE NODE"/>
    <s v="Salford M5 4BE"/>
    <n v="103.6"/>
    <x v="2"/>
    <s v="Diesel"/>
    <n v="3.8331999999999998E-4"/>
  </r>
  <r>
    <d v="2023-09-01T00:00:00"/>
    <s v="S022978"/>
    <x v="123"/>
    <s v="PO143042"/>
    <s v="GRN197555"/>
    <s v="340-1381-1"/>
    <s v="ASSY PWR DIST PNL - 480V OPTION KIT"/>
    <s v="Walsall WS6 7AL"/>
    <n v="77"/>
    <x v="2"/>
    <s v="Diesel"/>
    <n v="2.8489999999999999E-4"/>
  </r>
  <r>
    <d v="2023-09-01T00:00:00"/>
    <s v="S022978"/>
    <x v="123"/>
    <s v="PO143041"/>
    <s v="GRN197558"/>
    <s v="340-1381-1"/>
    <s v="ASSY PWR DIST PNL - 480V OPTION KIT"/>
    <s v="Walsall WS6 7AL"/>
    <n v="77"/>
    <x v="2"/>
    <s v="Diesel"/>
    <n v="2.8489999999999999E-4"/>
  </r>
  <r>
    <d v="2023-12-01T00:00:00"/>
    <s v="S001121"/>
    <x v="5"/>
    <s v="PO151543"/>
    <s v="GRN204009"/>
    <s v="11700-8526"/>
    <s v="AB ADDRESS RESERVE MODULE 1734-ARM"/>
    <s v="Salford M5 4BE"/>
    <n v="103.6"/>
    <x v="2"/>
    <s v="Diesel"/>
    <n v="3.8331999999999998E-4"/>
  </r>
  <r>
    <d v="2023-12-01T00:00:00"/>
    <s v="S022670"/>
    <x v="26"/>
    <s v="PO149386"/>
    <s v="GRN204011"/>
    <s v="11583-0384"/>
    <s v="SCREW SHCS M10X25MM LG SST"/>
    <s v="Congleton CW12 1HR"/>
    <n v="12.8"/>
    <x v="2"/>
    <s v="Diesel"/>
    <n v="4.7360000000000001E-5"/>
  </r>
  <r>
    <d v="2023-09-01T00:00:00"/>
    <s v="S022978"/>
    <x v="123"/>
    <s v="PO143040"/>
    <s v="GRN197561"/>
    <s v="340-1381-1"/>
    <s v="ASSY PWR DIST PNL - 480V OPTION KIT"/>
    <s v="Walsall WS6 7AL"/>
    <n v="77"/>
    <x v="2"/>
    <s v="Diesel"/>
    <n v="2.8489999999999999E-4"/>
  </r>
  <r>
    <d v="2023-09-01T00:00:00"/>
    <s v="S022978"/>
    <x v="123"/>
    <s v="PO143038"/>
    <s v="GRN197563"/>
    <s v="340-1381-1"/>
    <s v="ASSY PWR DIST PNL - 480V OPTION KIT"/>
    <s v="Walsall WS6 7AL"/>
    <n v="77"/>
    <x v="2"/>
    <s v="Diesel"/>
    <n v="2.8489999999999999E-4"/>
  </r>
  <r>
    <d v="2023-09-01T00:00:00"/>
    <s v="S022978"/>
    <x v="123"/>
    <s v="PO143039"/>
    <s v="GRN197565"/>
    <s v="340-1381-1"/>
    <s v="ASSY PWR DIST PNL - 480V OPTION KIT"/>
    <s v="Walsall WS6 7AL"/>
    <n v="77"/>
    <x v="2"/>
    <s v="Diesel"/>
    <n v="2.8489999999999999E-4"/>
  </r>
  <r>
    <d v="2023-09-01T00:00:00"/>
    <s v="S022978"/>
    <x v="123"/>
    <s v="PO143036"/>
    <s v="GRN197566"/>
    <s v="340-1381-1"/>
    <s v="ASSY PWR DIST PNL - 480V OPTION KIT"/>
    <s v="Walsall WS6 7AL"/>
    <n v="77"/>
    <x v="2"/>
    <s v="Diesel"/>
    <n v="2.8489999999999999E-4"/>
  </r>
  <r>
    <d v="2023-09-01T00:00:00"/>
    <s v="S022978"/>
    <x v="123"/>
    <s v="PO143035"/>
    <s v="GRN197567"/>
    <s v="340-1381-1"/>
    <s v="ASSY PWR DIST PNL - 480V OPTION KIT"/>
    <s v="Walsall WS6 7AL"/>
    <n v="77"/>
    <x v="2"/>
    <s v="Diesel"/>
    <n v="2.8489999999999999E-4"/>
  </r>
  <r>
    <d v="2023-09-01T00:00:00"/>
    <s v="S022978"/>
    <x v="123"/>
    <s v="PO143034"/>
    <s v="GRN197568"/>
    <s v="340-1381-1"/>
    <s v="ASSY PWR DIST PNL - 480V OPTION KIT"/>
    <s v="Walsall WS6 7AL"/>
    <n v="77"/>
    <x v="2"/>
    <s v="Diesel"/>
    <n v="2.8489999999999999E-4"/>
  </r>
  <r>
    <d v="2023-09-01T00:00:00"/>
    <s v="S022978"/>
    <x v="123"/>
    <s v="PO143032"/>
    <s v="GRN197569"/>
    <s v="340-1381-1"/>
    <s v="ASSY PWR DIST PNL - 480V OPTION KIT"/>
    <s v="Walsall WS6 7AL"/>
    <n v="77"/>
    <x v="2"/>
    <s v="Diesel"/>
    <n v="2.8489999999999999E-4"/>
  </r>
  <r>
    <d v="2023-09-01T00:00:00"/>
    <s v="S022978"/>
    <x v="123"/>
    <s v="PO143033"/>
    <s v="GRN197570"/>
    <s v="340-1381-1"/>
    <s v="ASSY PWR DIST PNL - 480V OPTION KIT"/>
    <s v="Walsall WS6 7AL"/>
    <n v="77"/>
    <x v="2"/>
    <s v="Diesel"/>
    <n v="2.8489999999999999E-4"/>
  </r>
  <r>
    <d v="2023-09-01T00:00:00"/>
    <s v="S022978"/>
    <x v="123"/>
    <s v="PO143004"/>
    <s v="GRN197571"/>
    <s v="340-1381-1"/>
    <s v="ASSY PWR DIST PNL - 480V OPTION KIT"/>
    <s v="Walsall WS6 7AL"/>
    <n v="77"/>
    <x v="2"/>
    <s v="Diesel"/>
    <n v="2.8489999999999999E-4"/>
  </r>
  <r>
    <d v="2023-09-01T00:00:00"/>
    <s v="S022978"/>
    <x v="123"/>
    <s v="PO142965"/>
    <s v="GRN197572"/>
    <s v="340-1381-1"/>
    <s v="ASSY PWR DIST PNL - 480V OPTION KIT"/>
    <s v="Walsall WS6 7AL"/>
    <n v="77"/>
    <x v="2"/>
    <s v="Diesel"/>
    <n v="2.8489999999999999E-4"/>
  </r>
  <r>
    <d v="2023-09-01T00:00:00"/>
    <s v="S022978"/>
    <x v="123"/>
    <s v="PO143030"/>
    <s v="GRN197573"/>
    <s v="340-1381-1"/>
    <s v="ASSY PWR DIST PNL - 480V OPTION KIT"/>
    <s v="Walsall WS6 7AL"/>
    <n v="77"/>
    <x v="2"/>
    <s v="Diesel"/>
    <n v="2.8489999999999999E-4"/>
  </r>
  <r>
    <d v="2023-09-01T00:00:00"/>
    <s v="S022978"/>
    <x v="123"/>
    <s v="PO144919"/>
    <s v="GRN197574"/>
    <s v="340-1381-1"/>
    <s v="ASSY PWR DIST PNL - 480V OPTION KIT"/>
    <s v="Walsall WS6 7AL"/>
    <n v="77"/>
    <x v="2"/>
    <s v="Diesel"/>
    <n v="2.8489999999999999E-4"/>
  </r>
  <r>
    <d v="2023-09-01T00:00:00"/>
    <s v="S022978"/>
    <x v="123"/>
    <s v="PO143031"/>
    <s v="GRN197575"/>
    <s v="340-1381-1"/>
    <s v="ASSY PWR DIST PNL - 480V OPTION KIT"/>
    <s v="Walsall WS6 7AL"/>
    <n v="77"/>
    <x v="2"/>
    <s v="Diesel"/>
    <n v="2.8489999999999999E-4"/>
  </r>
  <r>
    <d v="2023-09-01T00:00:00"/>
    <s v="S022978"/>
    <x v="123"/>
    <s v="PO143037"/>
    <s v="GRN197576"/>
    <s v="340-1381-1"/>
    <s v="ASSY PWR DIST PNL - 480V OPTION KIT"/>
    <s v="Walsall WS6 7AL"/>
    <n v="77"/>
    <x v="2"/>
    <s v="Diesel"/>
    <n v="2.8489999999999999E-4"/>
  </r>
  <r>
    <d v="2023-09-01T00:00:00"/>
    <s v="S022978"/>
    <x v="123"/>
    <s v="PO144924"/>
    <s v="GRN197616"/>
    <s v="340-1075-1"/>
    <s v="TRAFFIC LIGHT ASSEMBLY"/>
    <s v="Walsall WS6 7AL"/>
    <n v="77"/>
    <x v="2"/>
    <s v="Diesel"/>
    <n v="2.8489999999999999E-4"/>
  </r>
  <r>
    <d v="2023-09-01T00:00:00"/>
    <s v="S022978"/>
    <x v="123"/>
    <s v="PO144922"/>
    <s v="GRN197617"/>
    <s v="340-1125-1"/>
    <s v="ENCLOSURE SYSTEM ENTRY/EXIT"/>
    <s v="Walsall WS6 7AL"/>
    <n v="77"/>
    <x v="2"/>
    <s v="Diesel"/>
    <n v="2.8489999999999999E-4"/>
  </r>
  <r>
    <d v="2023-09-01T00:00:00"/>
    <s v="S022978"/>
    <x v="123"/>
    <s v="PO144936"/>
    <s v="GRN197619"/>
    <s v="340-1043-1"/>
    <s v="JUNCTION BOX GROUND LEVEL"/>
    <s v="Walsall WS6 7AL"/>
    <n v="77"/>
    <x v="2"/>
    <s v="Diesel"/>
    <n v="2.8489999999999999E-4"/>
  </r>
  <r>
    <d v="2023-09-01T00:00:00"/>
    <s v="S022978"/>
    <x v="123"/>
    <s v="PO144939"/>
    <s v="GRN197620"/>
    <s v="340-1043-1"/>
    <s v="JUNCTION BOX GROUND LEVEL"/>
    <s v="Walsall WS6 7AL"/>
    <n v="77"/>
    <x v="2"/>
    <s v="Diesel"/>
    <n v="2.8489999999999999E-4"/>
  </r>
  <r>
    <d v="2023-09-01T00:00:00"/>
    <s v="S022978"/>
    <x v="123"/>
    <s v="PO144923"/>
    <s v="GRN197627"/>
    <s v="340-1125-1"/>
    <s v="ENCLOSURE SYSTEM ENTRY/EXIT"/>
    <s v="Walsall WS6 7AL"/>
    <n v="77"/>
    <x v="2"/>
    <s v="Diesel"/>
    <n v="2.8489999999999999E-4"/>
  </r>
  <r>
    <d v="2023-09-01T00:00:00"/>
    <s v="S022978"/>
    <x v="123"/>
    <s v="PO143049"/>
    <s v="GRN197800"/>
    <s v="340-1011-1"/>
    <s v="SITE CONFIGURABLE ENCLOSURE WITH AC"/>
    <s v="Walsall WS6 7AL"/>
    <n v="77"/>
    <x v="2"/>
    <s v="Diesel"/>
    <n v="2.8489999999999999E-4"/>
  </r>
  <r>
    <d v="2023-12-01T00:00:00"/>
    <s v="S022670"/>
    <x v="26"/>
    <s v="PO148928"/>
    <s v="GRN204040"/>
    <s v="11700-5243"/>
    <s v="BOLT HEX DIN933 M20 X 2.5 X 50MM GEOMET STL"/>
    <s v="Congleton CW12 1HR"/>
    <n v="12.8"/>
    <x v="2"/>
    <s v="Diesel"/>
    <n v="4.7360000000000001E-5"/>
  </r>
  <r>
    <d v="2023-09-01T00:00:00"/>
    <s v="S022978"/>
    <x v="123"/>
    <s v="PO143037"/>
    <s v="GRN197801"/>
    <s v="340-1011-1"/>
    <s v="SITE CONFIGURABLE ENCLOSURE WITH AC"/>
    <s v="Walsall WS6 7AL"/>
    <n v="77"/>
    <x v="2"/>
    <s v="Diesel"/>
    <n v="2.8489999999999999E-4"/>
  </r>
  <r>
    <d v="2023-09-01T00:00:00"/>
    <s v="S022978"/>
    <x v="123"/>
    <s v="PO143043"/>
    <s v="GRN197802"/>
    <s v="340-1011-1"/>
    <s v="SITE CONFIGURABLE ENCLOSURE WITH AC"/>
    <s v="Walsall WS6 7AL"/>
    <n v="77"/>
    <x v="2"/>
    <s v="Diesel"/>
    <n v="2.8489999999999999E-4"/>
  </r>
  <r>
    <d v="2023-09-01T00:00:00"/>
    <s v="S022978"/>
    <x v="123"/>
    <s v="PO143042"/>
    <s v="GRN197803"/>
    <s v="340-1011-1"/>
    <s v="SITE CONFIGURABLE ENCLOSURE WITH AC"/>
    <s v="Walsall WS6 7AL"/>
    <n v="77"/>
    <x v="2"/>
    <s v="Diesel"/>
    <n v="2.8489999999999999E-4"/>
  </r>
  <r>
    <d v="2023-09-01T00:00:00"/>
    <s v="S022978"/>
    <x v="123"/>
    <s v="PO144772"/>
    <s v="GRN197805"/>
    <s v="340-1031-1"/>
    <s v="OUTDOOR EQUIPMENT RACK ASSY"/>
    <s v="Walsall WS6 7AL"/>
    <n v="77"/>
    <x v="2"/>
    <s v="Diesel"/>
    <n v="2.8489999999999999E-4"/>
  </r>
  <r>
    <d v="2023-09-01T00:00:00"/>
    <s v="S022978"/>
    <x v="123"/>
    <s v="PO144774"/>
    <s v="GRN197806"/>
    <s v="340-1031-1"/>
    <s v="OUTDOOR EQUIPMENT RACK ASSY"/>
    <s v="Walsall WS6 7AL"/>
    <n v="77"/>
    <x v="2"/>
    <s v="Diesel"/>
    <n v="2.8489999999999999E-4"/>
  </r>
  <r>
    <d v="2023-09-01T00:00:00"/>
    <s v="S022978"/>
    <x v="123"/>
    <s v="PO144771"/>
    <s v="GRN197807"/>
    <s v="340-1031-1"/>
    <s v="OUTDOOR EQUIPMENT RACK ASSY"/>
    <s v="Walsall WS6 7AL"/>
    <n v="77"/>
    <x v="2"/>
    <s v="Diesel"/>
    <n v="2.8489999999999999E-4"/>
  </r>
  <r>
    <d v="2023-09-01T00:00:00"/>
    <s v="S022978"/>
    <x v="123"/>
    <s v="PO144770"/>
    <s v="GRN197808"/>
    <s v="340-1031-1"/>
    <s v="OUTDOOR EQUIPMENT RACK ASSY"/>
    <s v="Walsall WS6 7AL"/>
    <n v="77"/>
    <x v="2"/>
    <s v="Diesel"/>
    <n v="2.8489999999999999E-4"/>
  </r>
  <r>
    <d v="2023-09-01T00:00:00"/>
    <s v="S022978"/>
    <x v="123"/>
    <s v="PO144773"/>
    <s v="GRN197809"/>
    <s v="340-1031-1"/>
    <s v="OUTDOOR EQUIPMENT RACK ASSY"/>
    <s v="Walsall WS6 7AL"/>
    <n v="77"/>
    <x v="2"/>
    <s v="Diesel"/>
    <n v="2.8489999999999999E-4"/>
  </r>
  <r>
    <d v="2023-10-01T00:00:00"/>
    <s v="S022978"/>
    <x v="123"/>
    <s v="PO144929"/>
    <s v="GRN198114"/>
    <s v="340-1083-1"/>
    <s v="CONDUIT VERTICAL DETECTOR ENCLOSURE – JUNCTION BOX"/>
    <s v="Walsall WS6 7AL"/>
    <n v="77"/>
    <x v="2"/>
    <s v="Diesel"/>
    <n v="2.8489999999999999E-4"/>
  </r>
  <r>
    <d v="2023-10-01T00:00:00"/>
    <s v="S022978"/>
    <x v="123"/>
    <s v="PO144939"/>
    <s v="GRN198122"/>
    <s v="340-1083-1"/>
    <s v="CONDUIT VERTICAL DETECTOR ENCLOSURE – JUNCTION BOX"/>
    <s v="Walsall WS6 7AL"/>
    <n v="77"/>
    <x v="2"/>
    <s v="Diesel"/>
    <n v="2.8489999999999999E-4"/>
  </r>
  <r>
    <d v="2023-10-01T00:00:00"/>
    <s v="S022978"/>
    <x v="123"/>
    <s v="PO144936"/>
    <s v="GRN198130"/>
    <s v="340-1083-1"/>
    <s v="CONDUIT VERTICAL DETECTOR ENCLOSURE – JUNCTION BOX"/>
    <s v="Walsall WS6 7AL"/>
    <n v="77"/>
    <x v="2"/>
    <s v="Diesel"/>
    <n v="2.8489999999999999E-4"/>
  </r>
  <r>
    <d v="2023-10-01T00:00:00"/>
    <s v="S022978"/>
    <x v="123"/>
    <s v="PO144930"/>
    <s v="GRN198134"/>
    <s v="340-1083-1"/>
    <s v="CONDUIT VERTICAL DETECTOR ENCLOSURE – JUNCTION BOX"/>
    <s v="Walsall WS6 7AL"/>
    <n v="77"/>
    <x v="2"/>
    <s v="Diesel"/>
    <n v="2.8489999999999999E-4"/>
  </r>
  <r>
    <d v="2023-10-01T00:00:00"/>
    <s v="S022978"/>
    <x v="123"/>
    <s v="PO144937"/>
    <s v="GRN198135"/>
    <s v="340-1083-1"/>
    <s v="CONDUIT VERTICAL DETECTOR ENCLOSURE – JUNCTION BOX"/>
    <s v="Walsall WS6 7AL"/>
    <n v="77"/>
    <x v="2"/>
    <s v="Diesel"/>
    <n v="2.8489999999999999E-4"/>
  </r>
  <r>
    <d v="2023-10-01T00:00:00"/>
    <s v="S022978"/>
    <x v="123"/>
    <s v="PO144940"/>
    <s v="GRN198139"/>
    <s v="340-1083-1"/>
    <s v="CONDUIT VERTICAL DETECTOR ENCLOSURE – JUNCTION BOX"/>
    <s v="Walsall WS6 7AL"/>
    <n v="77"/>
    <x v="2"/>
    <s v="Diesel"/>
    <n v="2.8489999999999999E-4"/>
  </r>
  <r>
    <d v="2023-10-01T00:00:00"/>
    <s v="S022978"/>
    <x v="123"/>
    <s v="PO144931"/>
    <s v="GRN198140"/>
    <s v="340-1083-1"/>
    <s v="CONDUIT VERTICAL DETECTOR ENCLOSURE – JUNCTION BOX"/>
    <s v="Walsall WS6 7AL"/>
    <n v="77"/>
    <x v="2"/>
    <s v="Diesel"/>
    <n v="2.8489999999999999E-4"/>
  </r>
  <r>
    <d v="2023-10-01T00:00:00"/>
    <s v="S022978"/>
    <x v="123"/>
    <s v="PO144938"/>
    <s v="GRN198141"/>
    <s v="340-1083-1"/>
    <s v="CONDUIT VERTICAL DETECTOR ENCLOSURE – JUNCTION BOX"/>
    <s v="Walsall WS6 7AL"/>
    <n v="77"/>
    <x v="2"/>
    <s v="Diesel"/>
    <n v="2.8489999999999999E-4"/>
  </r>
  <r>
    <d v="2023-10-01T00:00:00"/>
    <s v="S022978"/>
    <x v="123"/>
    <s v="PO144941"/>
    <s v="GRN198142"/>
    <s v="340-1083-1"/>
    <s v="CONDUIT VERTICAL DETECTOR ENCLOSURE – JUNCTION BOX"/>
    <s v="Walsall WS6 7AL"/>
    <n v="77"/>
    <x v="2"/>
    <s v="Diesel"/>
    <n v="2.8489999999999999E-4"/>
  </r>
  <r>
    <d v="2023-10-01T00:00:00"/>
    <s v="S022978"/>
    <x v="123"/>
    <s v="PO144932"/>
    <s v="GRN198143"/>
    <s v="340-1083-1"/>
    <s v="CONDUIT VERTICAL DETECTOR ENCLOSURE – JUNCTION BOX"/>
    <s v="Walsall WS6 7AL"/>
    <n v="77"/>
    <x v="2"/>
    <s v="Diesel"/>
    <n v="2.8489999999999999E-4"/>
  </r>
  <r>
    <d v="2023-10-01T00:00:00"/>
    <s v="S022978"/>
    <x v="123"/>
    <s v="PO144933"/>
    <s v="GRN198144"/>
    <s v="340-1083-1"/>
    <s v="CONDUIT VERTICAL DETECTOR ENCLOSURE – JUNCTION BOX"/>
    <s v="Walsall WS6 7AL"/>
    <n v="77"/>
    <x v="2"/>
    <s v="Diesel"/>
    <n v="2.8489999999999999E-4"/>
  </r>
  <r>
    <d v="2023-10-01T00:00:00"/>
    <s v="S022978"/>
    <x v="123"/>
    <s v="PO144934"/>
    <s v="GRN198148"/>
    <s v="340-1083-1"/>
    <s v="CONDUIT VERTICAL DETECTOR ENCLOSURE – JUNCTION BOX"/>
    <s v="Walsall WS6 7AL"/>
    <n v="77"/>
    <x v="2"/>
    <s v="Diesel"/>
    <n v="2.8489999999999999E-4"/>
  </r>
  <r>
    <d v="2023-10-01T00:00:00"/>
    <s v="S022978"/>
    <x v="123"/>
    <s v="PO144935"/>
    <s v="GRN198150"/>
    <s v="340-1083-1"/>
    <s v="CONDUIT VERTICAL DETECTOR ENCLOSURE – JUNCTION BOX"/>
    <s v="Walsall WS6 7AL"/>
    <n v="77"/>
    <x v="2"/>
    <s v="Diesel"/>
    <n v="2.8489999999999999E-4"/>
  </r>
  <r>
    <d v="2023-10-01T00:00:00"/>
    <s v="S022978"/>
    <x v="123"/>
    <s v="PO144942"/>
    <s v="GRN198152"/>
    <s v="340-1083-1"/>
    <s v="CONDUIT VERTICAL DETECTOR ENCLOSURE – JUNCTION BOX"/>
    <s v="Walsall WS6 7AL"/>
    <n v="77"/>
    <x v="2"/>
    <s v="Diesel"/>
    <n v="2.8489999999999999E-4"/>
  </r>
  <r>
    <d v="2023-10-01T00:00:00"/>
    <s v="S022978"/>
    <x v="123"/>
    <s v="PO144943"/>
    <s v="GRN198154"/>
    <s v="340-1083-1"/>
    <s v="CONDUIT VERTICAL DETECTOR ENCLOSURE – JUNCTION BOX"/>
    <s v="Walsall WS6 7AL"/>
    <n v="77"/>
    <x v="2"/>
    <s v="Diesel"/>
    <n v="2.8489999999999999E-4"/>
  </r>
  <r>
    <d v="2023-10-01T00:00:00"/>
    <s v="S022978"/>
    <x v="123"/>
    <s v="PO144946"/>
    <s v="GRN198155"/>
    <s v="340-1083-1"/>
    <s v="CONDUIT VERTICAL DETECTOR ENCLOSURE – JUNCTION BOX"/>
    <s v="Walsall WS6 7AL"/>
    <n v="77"/>
    <x v="2"/>
    <s v="Diesel"/>
    <n v="2.8489999999999999E-4"/>
  </r>
  <r>
    <d v="2023-10-01T00:00:00"/>
    <s v="S022978"/>
    <x v="123"/>
    <s v="PO144948"/>
    <s v="GRN198162"/>
    <s v="340-1083-1"/>
    <s v="CONDUIT VERTICAL DETECTOR ENCLOSURE – JUNCTION BOX"/>
    <s v="Walsall WS6 7AL"/>
    <n v="77"/>
    <x v="2"/>
    <s v="Diesel"/>
    <n v="2.8489999999999999E-4"/>
  </r>
  <r>
    <d v="2023-10-01T00:00:00"/>
    <s v="S022978"/>
    <x v="123"/>
    <s v="PO144945"/>
    <s v="GRN198164"/>
    <s v="340-1083-1"/>
    <s v="CONDUIT VERTICAL DETECTOR ENCLOSURE – JUNCTION BOX"/>
    <s v="Walsall WS6 7AL"/>
    <n v="77"/>
    <x v="2"/>
    <s v="Diesel"/>
    <n v="2.8489999999999999E-4"/>
  </r>
  <r>
    <d v="2023-10-01T00:00:00"/>
    <s v="S022978"/>
    <x v="123"/>
    <s v="PO144944"/>
    <s v="GRN198166"/>
    <s v="340-1083-1"/>
    <s v="CONDUIT VERTICAL DETECTOR ENCLOSURE – JUNCTION BOX"/>
    <s v="Walsall WS6 7AL"/>
    <n v="77"/>
    <x v="2"/>
    <s v="Diesel"/>
    <n v="2.8489999999999999E-4"/>
  </r>
  <r>
    <d v="2023-10-01T00:00:00"/>
    <s v="S022978"/>
    <x v="123"/>
    <s v="PO144963"/>
    <s v="GRN198176"/>
    <s v="340-1073-1"/>
    <s v="CONDUIT JUNCTION BOX DETECTOR SIDE – JUNCTION BOX"/>
    <s v="Walsall WS6 7AL"/>
    <n v="77"/>
    <x v="2"/>
    <s v="Diesel"/>
    <n v="2.8489999999999999E-4"/>
  </r>
  <r>
    <d v="2023-10-01T00:00:00"/>
    <s v="S022978"/>
    <x v="123"/>
    <s v="PO144962"/>
    <s v="GRN198178"/>
    <s v="340-1073-1"/>
    <s v="CONDUIT JUNCTION BOX DETECTOR SIDE – JUNCTION BOX"/>
    <s v="Walsall WS6 7AL"/>
    <n v="77"/>
    <x v="2"/>
    <s v="Diesel"/>
    <n v="2.8489999999999999E-4"/>
  </r>
  <r>
    <d v="2023-10-01T00:00:00"/>
    <s v="S022978"/>
    <x v="123"/>
    <s v="PO144961"/>
    <s v="GRN198179"/>
    <s v="340-1073-1"/>
    <s v="CONDUIT JUNCTION BOX DETECTOR SIDE – JUNCTION BOX"/>
    <s v="Walsall WS6 7AL"/>
    <n v="77"/>
    <x v="2"/>
    <s v="Diesel"/>
    <n v="2.8489999999999999E-4"/>
  </r>
  <r>
    <d v="2023-10-01T00:00:00"/>
    <s v="S022978"/>
    <x v="123"/>
    <s v="PO144959"/>
    <s v="GRN198181"/>
    <s v="340-1073-1"/>
    <s v="CONDUIT JUNCTION BOX DETECTOR SIDE – JUNCTION BOX"/>
    <s v="Walsall WS6 7AL"/>
    <n v="77"/>
    <x v="2"/>
    <s v="Diesel"/>
    <n v="2.8489999999999999E-4"/>
  </r>
  <r>
    <d v="2023-10-01T00:00:00"/>
    <s v="S022978"/>
    <x v="123"/>
    <s v="PO144958"/>
    <s v="GRN198182"/>
    <s v="340-1073-1"/>
    <s v="CONDUIT JUNCTION BOX DETECTOR SIDE – JUNCTION BOX"/>
    <s v="Walsall WS6 7AL"/>
    <n v="77"/>
    <x v="2"/>
    <s v="Diesel"/>
    <n v="2.8489999999999999E-4"/>
  </r>
  <r>
    <d v="2023-10-01T00:00:00"/>
    <s v="S022978"/>
    <x v="123"/>
    <s v="PO144944"/>
    <s v="GRN198183"/>
    <s v="340-1043-1"/>
    <s v="JUNCTION BOX GROUND LEVEL"/>
    <s v="Walsall WS6 7AL"/>
    <n v="77"/>
    <x v="2"/>
    <s v="Diesel"/>
    <n v="2.8489999999999999E-4"/>
  </r>
  <r>
    <d v="2023-10-01T00:00:00"/>
    <s v="S022978"/>
    <x v="123"/>
    <s v="PO144957"/>
    <s v="GRN198184"/>
    <s v="340-1073-1"/>
    <s v="CONDUIT JUNCTION BOX DETECTOR SIDE – JUNCTION BOX"/>
    <s v="Walsall WS6 7AL"/>
    <n v="77"/>
    <x v="2"/>
    <s v="Diesel"/>
    <n v="2.8489999999999999E-4"/>
  </r>
  <r>
    <d v="2023-10-01T00:00:00"/>
    <s v="S022978"/>
    <x v="123"/>
    <s v="PO144956"/>
    <s v="GRN198185"/>
    <s v="340-1073-1"/>
    <s v="CONDUIT JUNCTION BOX DETECTOR SIDE – JUNCTION BOX"/>
    <s v="Walsall WS6 7AL"/>
    <n v="77"/>
    <x v="2"/>
    <s v="Diesel"/>
    <n v="2.8489999999999999E-4"/>
  </r>
  <r>
    <d v="2023-10-01T00:00:00"/>
    <s v="S022978"/>
    <x v="123"/>
    <s v="PO144945"/>
    <s v="GRN198186"/>
    <s v="340-1043-1"/>
    <s v="JUNCTION BOX GROUND LEVEL"/>
    <s v="Walsall WS6 7AL"/>
    <n v="77"/>
    <x v="2"/>
    <s v="Diesel"/>
    <n v="2.8489999999999999E-4"/>
  </r>
  <r>
    <d v="2023-10-01T00:00:00"/>
    <s v="S022978"/>
    <x v="123"/>
    <s v="PO144955"/>
    <s v="GRN198187"/>
    <s v="340-1073-1"/>
    <s v="CONDUIT JUNCTION BOX DETECTOR SIDE – JUNCTION BOX"/>
    <s v="Walsall WS6 7AL"/>
    <n v="77"/>
    <x v="2"/>
    <s v="Diesel"/>
    <n v="2.8489999999999999E-4"/>
  </r>
  <r>
    <d v="2023-10-01T00:00:00"/>
    <s v="S022978"/>
    <x v="123"/>
    <s v="PO144954"/>
    <s v="GRN198188"/>
    <s v="340-1073-1"/>
    <s v="CONDUIT JUNCTION BOX DETECTOR SIDE – JUNCTION BOX"/>
    <s v="Walsall WS6 7AL"/>
    <n v="77"/>
    <x v="2"/>
    <s v="Diesel"/>
    <n v="2.8489999999999999E-4"/>
  </r>
  <r>
    <d v="2023-12-01T00:00:00"/>
    <s v="S001571"/>
    <x v="10"/>
    <s v="PO151020"/>
    <s v="GRN204108"/>
    <n v="1"/>
    <s v="freight inwards"/>
    <s v="St Albans AL1 5BN"/>
    <n v="298"/>
    <x v="2"/>
    <s v="Diesel"/>
    <n v="1.1026E-3"/>
  </r>
  <r>
    <d v="2023-12-01T00:00:00"/>
    <s v="S026889"/>
    <x v="35"/>
    <s v="PO145791"/>
    <s v="GRN204115"/>
    <s v="340-1480-1"/>
    <s v="HORIZ DET TRAY SHTMTL ASSY (INNER)"/>
    <s v="Stafford ST18 0PJ"/>
    <n v="50.6"/>
    <x v="2"/>
    <s v="Diesel"/>
    <n v="1.8722000000000001E-3"/>
  </r>
  <r>
    <d v="2023-10-01T00:00:00"/>
    <s v="S022978"/>
    <x v="123"/>
    <s v="PO144953"/>
    <s v="GRN198189"/>
    <s v="340-1073-1"/>
    <s v="CONDUIT JUNCTION BOX DETECTOR SIDE – JUNCTION BOX"/>
    <s v="Walsall WS6 7AL"/>
    <n v="77"/>
    <x v="2"/>
    <s v="Diesel"/>
    <n v="2.8489999999999999E-4"/>
  </r>
  <r>
    <d v="2023-10-01T00:00:00"/>
    <s v="S022978"/>
    <x v="123"/>
    <s v="PO144952"/>
    <s v="GRN198190"/>
    <s v="340-1073-1"/>
    <s v="CONDUIT JUNCTION BOX DETECTOR SIDE – JUNCTION BOX"/>
    <s v="Walsall WS6 7AL"/>
    <n v="77"/>
    <x v="2"/>
    <s v="Diesel"/>
    <n v="2.8489999999999999E-4"/>
  </r>
  <r>
    <d v="2023-10-01T00:00:00"/>
    <s v="S022978"/>
    <x v="123"/>
    <s v="PO144951"/>
    <s v="GRN198191"/>
    <s v="340-1073-1"/>
    <s v="CONDUIT JUNCTION BOX DETECTOR SIDE – JUNCTION BOX"/>
    <s v="Walsall WS6 7AL"/>
    <n v="77"/>
    <x v="2"/>
    <s v="Diesel"/>
    <n v="2.8489999999999999E-4"/>
  </r>
  <r>
    <d v="2023-10-01T00:00:00"/>
    <s v="S022978"/>
    <x v="123"/>
    <s v="PO144950"/>
    <s v="GRN198192"/>
    <s v="340-1073-1"/>
    <s v="CONDUIT JUNCTION BOX DETECTOR SIDE – JUNCTION BOX"/>
    <s v="Walsall WS6 7AL"/>
    <n v="77"/>
    <x v="2"/>
    <s v="Diesel"/>
    <n v="2.8489999999999999E-4"/>
  </r>
  <r>
    <d v="2023-10-01T00:00:00"/>
    <s v="S022978"/>
    <x v="123"/>
    <s v="PO144949"/>
    <s v="GRN198193"/>
    <s v="340-1073-1"/>
    <s v="CONDUIT JUNCTION BOX DETECTOR SIDE – JUNCTION BOX"/>
    <s v="Walsall WS6 7AL"/>
    <n v="77"/>
    <x v="2"/>
    <s v="Diesel"/>
    <n v="2.8489999999999999E-4"/>
  </r>
  <r>
    <d v="2023-10-01T00:00:00"/>
    <s v="S022978"/>
    <x v="123"/>
    <s v="PO144964"/>
    <s v="GRN198195"/>
    <s v="340-1073-1"/>
    <s v="CONDUIT JUNCTION BOX DETECTOR SIDE – JUNCTION BOX"/>
    <s v="Walsall WS6 7AL"/>
    <n v="77"/>
    <x v="2"/>
    <s v="Diesel"/>
    <n v="2.8489999999999999E-4"/>
  </r>
  <r>
    <d v="2023-12-01T00:00:00"/>
    <s v="S000892"/>
    <x v="16"/>
    <s v="PO151741"/>
    <s v="GRN204146"/>
    <s v="11540-0564"/>
    <s v="NATURAL DEGREASER CAN 16 OZ"/>
    <s v="Stockport SK4 2JT"/>
    <n v="55"/>
    <x v="2"/>
    <s v="Diesel"/>
    <n v="2.0350000000000001E-4"/>
  </r>
  <r>
    <d v="2023-10-01T00:00:00"/>
    <s v="S022978"/>
    <x v="123"/>
    <s v="PO144948"/>
    <s v="GRN198196"/>
    <s v="340-1043-1"/>
    <s v="JUNCTION BOX GROUND LEVEL"/>
    <s v="Walsall WS6 7AL"/>
    <n v="77"/>
    <x v="2"/>
    <s v="Diesel"/>
    <n v="2.8489999999999999E-4"/>
  </r>
  <r>
    <d v="2023-10-01T00:00:00"/>
    <s v="S022978"/>
    <x v="123"/>
    <s v="PO144959"/>
    <s v="GRN198197"/>
    <s v="340-1072-1"/>
    <s v="CONDUIT JUNCTION BOX SOURCE SIDE – JUNCTION BOX DE"/>
    <s v="Walsall WS6 7AL"/>
    <n v="77"/>
    <x v="2"/>
    <s v="Diesel"/>
    <n v="2.8489999999999999E-4"/>
  </r>
  <r>
    <d v="2023-10-01T00:00:00"/>
    <s v="S022978"/>
    <x v="123"/>
    <s v="PO144961"/>
    <s v="GRN198199"/>
    <s v="340-1072-1"/>
    <s v="CONDUIT JUNCTION BOX SOURCE SIDE – JUNCTION BOX DE"/>
    <s v="Walsall WS6 7AL"/>
    <n v="77"/>
    <x v="2"/>
    <s v="Diesel"/>
    <n v="2.8489999999999999E-4"/>
  </r>
  <r>
    <d v="2023-10-01T00:00:00"/>
    <s v="S022978"/>
    <x v="123"/>
    <s v="PO144962"/>
    <s v="GRN198200"/>
    <s v="340-1072-1"/>
    <s v="CONDUIT JUNCTION BOX SOURCE SIDE – JUNCTION BOX DE"/>
    <s v="Walsall WS6 7AL"/>
    <n v="77"/>
    <x v="2"/>
    <s v="Diesel"/>
    <n v="2.8489999999999999E-4"/>
  </r>
  <r>
    <d v="2023-10-01T00:00:00"/>
    <s v="S022978"/>
    <x v="123"/>
    <s v="PO144963"/>
    <s v="GRN198201"/>
    <s v="340-1072-1"/>
    <s v="CONDUIT JUNCTION BOX SOURCE SIDE – JUNCTION BOX DE"/>
    <s v="Walsall WS6 7AL"/>
    <n v="77"/>
    <x v="2"/>
    <s v="Diesel"/>
    <n v="2.8489999999999999E-4"/>
  </r>
  <r>
    <d v="2023-10-01T00:00:00"/>
    <s v="S022978"/>
    <x v="123"/>
    <s v="PO144964"/>
    <s v="GRN198203"/>
    <s v="340-1072-1"/>
    <s v="CONDUIT JUNCTION BOX SOURCE SIDE – JUNCTION BOX DE"/>
    <s v="Walsall WS6 7AL"/>
    <n v="77"/>
    <x v="2"/>
    <s v="Diesel"/>
    <n v="2.8489999999999999E-4"/>
  </r>
  <r>
    <d v="2023-10-01T00:00:00"/>
    <s v="S022978"/>
    <x v="123"/>
    <s v="PO144947"/>
    <s v="GRN198208"/>
    <s v="340-1043-1"/>
    <s v="JUNCTION BOX GROUND LEVEL"/>
    <s v="Walsall WS6 7AL"/>
    <n v="77"/>
    <x v="2"/>
    <s v="Diesel"/>
    <n v="2.8489999999999999E-4"/>
  </r>
  <r>
    <d v="2023-10-01T00:00:00"/>
    <s v="S022978"/>
    <x v="123"/>
    <s v="PO144937"/>
    <s v="GRN198213"/>
    <s v="340-1042-1"/>
    <s v="JUNCTION BOX DETECTOR SIDE"/>
    <s v="Walsall WS6 7AL"/>
    <n v="77"/>
    <x v="2"/>
    <s v="Diesel"/>
    <n v="2.8489999999999999E-4"/>
  </r>
  <r>
    <d v="2023-10-01T00:00:00"/>
    <s v="S022978"/>
    <x v="123"/>
    <s v="PO144963"/>
    <s v="GRN198215"/>
    <s v="340-1042-1"/>
    <s v="JUNCTION BOX DETECTOR SIDE"/>
    <s v="Walsall WS6 7AL"/>
    <n v="77"/>
    <x v="2"/>
    <s v="Diesel"/>
    <n v="2.8489999999999999E-4"/>
  </r>
  <r>
    <d v="2023-10-01T00:00:00"/>
    <s v="S022978"/>
    <x v="123"/>
    <s v="PO144924"/>
    <s v="GRN198219"/>
    <s v="340-1042-1"/>
    <s v="JUNCTION BOX DETECTOR SIDE"/>
    <s v="Walsall WS6 7AL"/>
    <n v="77"/>
    <x v="2"/>
    <s v="Diesel"/>
    <n v="2.8489999999999999E-4"/>
  </r>
  <r>
    <d v="2023-10-01T00:00:00"/>
    <s v="S022978"/>
    <x v="123"/>
    <s v="PO144955"/>
    <s v="GRN198220"/>
    <s v="340-1043-1"/>
    <s v="JUNCTION BOX GROUND LEVEL"/>
    <s v="Walsall WS6 7AL"/>
    <n v="77"/>
    <x v="2"/>
    <s v="Diesel"/>
    <n v="2.8489999999999999E-4"/>
  </r>
  <r>
    <d v="2023-10-01T00:00:00"/>
    <s v="S022978"/>
    <x v="123"/>
    <s v="PO144919"/>
    <s v="GRN198222"/>
    <s v="340-1042-1"/>
    <s v="JUNCTION BOX DETECTOR SIDE"/>
    <s v="Walsall WS6 7AL"/>
    <n v="77"/>
    <x v="2"/>
    <s v="Diesel"/>
    <n v="2.8489999999999999E-4"/>
  </r>
  <r>
    <d v="2023-10-01T00:00:00"/>
    <s v="S022978"/>
    <x v="123"/>
    <s v="PO144926"/>
    <s v="GRN198223"/>
    <s v="340-1042-1"/>
    <s v="JUNCTION BOX DETECTOR SIDE"/>
    <s v="Walsall WS6 7AL"/>
    <n v="77"/>
    <x v="2"/>
    <s v="Diesel"/>
    <n v="2.8489999999999999E-4"/>
  </r>
  <r>
    <d v="2023-10-01T00:00:00"/>
    <s v="S022978"/>
    <x v="123"/>
    <s v="PO144929"/>
    <s v="GRN198224"/>
    <s v="340-1042-1"/>
    <s v="JUNCTION BOX DETECTOR SIDE"/>
    <s v="Walsall WS6 7AL"/>
    <n v="77"/>
    <x v="2"/>
    <s v="Diesel"/>
    <n v="2.8489999999999999E-4"/>
  </r>
  <r>
    <d v="2023-10-01T00:00:00"/>
    <s v="S022978"/>
    <x v="123"/>
    <s v="PO144936"/>
    <s v="GRN198225"/>
    <s v="340-1042-1"/>
    <s v="JUNCTION BOX DETECTOR SIDE"/>
    <s v="Walsall WS6 7AL"/>
    <n v="77"/>
    <x v="2"/>
    <s v="Diesel"/>
    <n v="2.8489999999999999E-4"/>
  </r>
  <r>
    <d v="2023-10-01T00:00:00"/>
    <s v="S022978"/>
    <x v="123"/>
    <s v="PO144939"/>
    <s v="GRN198226"/>
    <s v="340-1042-1"/>
    <s v="JUNCTION BOX DETECTOR SIDE"/>
    <s v="Walsall WS6 7AL"/>
    <n v="77"/>
    <x v="2"/>
    <s v="Diesel"/>
    <n v="2.8489999999999999E-4"/>
  </r>
  <r>
    <d v="2023-10-01T00:00:00"/>
    <s v="S022978"/>
    <x v="123"/>
    <s v="PO144930"/>
    <s v="GRN198227"/>
    <s v="340-1042-1"/>
    <s v="JUNCTION BOX DETECTOR SIDE"/>
    <s v="Walsall WS6 7AL"/>
    <n v="77"/>
    <x v="2"/>
    <s v="Diesel"/>
    <n v="2.8489999999999999E-4"/>
  </r>
  <r>
    <d v="2023-10-01T00:00:00"/>
    <s v="S022978"/>
    <x v="123"/>
    <s v="PO145192"/>
    <s v="GRN198228"/>
    <s v="340-1042-1"/>
    <s v="JUNCTION BOX DETECTOR SIDE"/>
    <s v="Walsall WS6 7AL"/>
    <n v="77"/>
    <x v="2"/>
    <s v="Diesel"/>
    <n v="2.8489999999999999E-4"/>
  </r>
  <r>
    <d v="2023-12-01T00:00:00"/>
    <s v="S000892"/>
    <x v="16"/>
    <s v="PO151785"/>
    <s v="GRN204177"/>
    <n v="56207072"/>
    <s v="LOGO!POWER 24 V / 1.3 A STABILIZED POWER SUPPLY IN"/>
    <s v="Stockport SK4 2JT"/>
    <n v="55"/>
    <x v="2"/>
    <s v="Diesel"/>
    <n v="2.0350000000000001E-4"/>
  </r>
  <r>
    <d v="2023-10-01T00:00:00"/>
    <s v="S022978"/>
    <x v="123"/>
    <s v="PO144941"/>
    <s v="GRN198230"/>
    <s v="340-1042-1"/>
    <s v="JUNCTION BOX DETECTOR SIDE"/>
    <s v="Walsall WS6 7AL"/>
    <n v="77"/>
    <x v="2"/>
    <s v="Diesel"/>
    <n v="2.8489999999999999E-4"/>
  </r>
  <r>
    <d v="2023-10-01T00:00:00"/>
    <s v="S022978"/>
    <x v="123"/>
    <s v="PO144938"/>
    <s v="GRN198231"/>
    <s v="340-1042-1"/>
    <s v="JUNCTION BOX DETECTOR SIDE"/>
    <s v="Walsall WS6 7AL"/>
    <n v="77"/>
    <x v="2"/>
    <s v="Diesel"/>
    <n v="2.8489999999999999E-4"/>
  </r>
  <r>
    <d v="2023-10-01T00:00:00"/>
    <s v="S022978"/>
    <x v="123"/>
    <s v="PO144931"/>
    <s v="GRN198232"/>
    <s v="340-1042-1"/>
    <s v="JUNCTION BOX DETECTOR SIDE"/>
    <s v="Walsall WS6 7AL"/>
    <n v="77"/>
    <x v="2"/>
    <s v="Diesel"/>
    <n v="2.8489999999999999E-4"/>
  </r>
  <r>
    <d v="2023-10-01T00:00:00"/>
    <s v="S022978"/>
    <x v="123"/>
    <s v="PO144954"/>
    <s v="GRN198233"/>
    <s v="340-1043-1"/>
    <s v="JUNCTION BOX GROUND LEVEL"/>
    <s v="Walsall WS6 7AL"/>
    <n v="77"/>
    <x v="2"/>
    <s v="Diesel"/>
    <n v="2.8489999999999999E-4"/>
  </r>
  <r>
    <d v="2023-10-01T00:00:00"/>
    <s v="S022978"/>
    <x v="123"/>
    <s v="PO144953"/>
    <s v="GRN198234"/>
    <s v="340-1043-1"/>
    <s v="JUNCTION BOX GROUND LEVEL"/>
    <s v="Walsall WS6 7AL"/>
    <n v="77"/>
    <x v="2"/>
    <s v="Diesel"/>
    <n v="2.8489999999999999E-4"/>
  </r>
  <r>
    <d v="2023-10-01T00:00:00"/>
    <s v="S022978"/>
    <x v="123"/>
    <s v="PO144952"/>
    <s v="GRN198235"/>
    <s v="340-1043-1"/>
    <s v="JUNCTION BOX GROUND LEVEL"/>
    <s v="Walsall WS6 7AL"/>
    <n v="77"/>
    <x v="2"/>
    <s v="Diesel"/>
    <n v="2.8489999999999999E-4"/>
  </r>
  <r>
    <d v="2023-10-01T00:00:00"/>
    <s v="S022978"/>
    <x v="123"/>
    <s v="PO144940"/>
    <s v="GRN198236"/>
    <s v="340-1042-1"/>
    <s v="JUNCTION BOX DETECTOR SIDE"/>
    <s v="Walsall WS6 7AL"/>
    <n v="77"/>
    <x v="2"/>
    <s v="Diesel"/>
    <n v="2.8489999999999999E-4"/>
  </r>
  <r>
    <d v="2023-10-01T00:00:00"/>
    <s v="S022978"/>
    <x v="123"/>
    <s v="PO144951"/>
    <s v="GRN198237"/>
    <s v="340-1043-1"/>
    <s v="JUNCTION BOX GROUND LEVEL"/>
    <s v="Walsall WS6 7AL"/>
    <n v="77"/>
    <x v="2"/>
    <s v="Diesel"/>
    <n v="2.8489999999999999E-4"/>
  </r>
  <r>
    <d v="2023-10-01T00:00:00"/>
    <s v="S022978"/>
    <x v="123"/>
    <s v="PO144950"/>
    <s v="GRN198238"/>
    <s v="340-1043-1"/>
    <s v="JUNCTION BOX GROUND LEVEL"/>
    <s v="Walsall WS6 7AL"/>
    <n v="77"/>
    <x v="2"/>
    <s v="Diesel"/>
    <n v="2.8489999999999999E-4"/>
  </r>
  <r>
    <d v="2023-10-01T00:00:00"/>
    <s v="S022978"/>
    <x v="123"/>
    <s v="PO144949"/>
    <s v="GRN198239"/>
    <s v="340-1043-1"/>
    <s v="JUNCTION BOX GROUND LEVEL"/>
    <s v="Walsall WS6 7AL"/>
    <n v="77"/>
    <x v="2"/>
    <s v="Diesel"/>
    <n v="2.8489999999999999E-4"/>
  </r>
  <r>
    <d v="2023-10-01T00:00:00"/>
    <s v="S022978"/>
    <x v="123"/>
    <s v="PO144767"/>
    <s v="GRN198241"/>
    <s v="340-1043-1"/>
    <s v="JUNCTION BOX GROUND LEVEL"/>
    <s v="Walsall WS6 7AL"/>
    <n v="77"/>
    <x v="2"/>
    <s v="Diesel"/>
    <n v="2.8489999999999999E-4"/>
  </r>
  <r>
    <d v="2023-06-01T00:00:00"/>
    <s v="S026569"/>
    <x v="125"/>
    <s v="PO139199"/>
    <s v="GRN189838"/>
    <n v="101044464"/>
    <s v="GENERATOR 27kVA 60Hz HI/LOW TEMP NON-EU"/>
    <s v="Tunstall ST6 5GF"/>
    <n v="5.8"/>
    <x v="3"/>
    <s v="Diesel"/>
    <n v="5.8971500000000003E-3"/>
  </r>
  <r>
    <d v="2023-10-01T00:00:00"/>
    <s v="S022978"/>
    <x v="123"/>
    <s v="PO144946"/>
    <s v="GRN198242"/>
    <s v="340-1043-1"/>
    <s v="JUNCTION BOX GROUND LEVEL"/>
    <s v="Walsall WS6 7AL"/>
    <n v="77"/>
    <x v="2"/>
    <s v="Diesel"/>
    <n v="2.8489999999999999E-4"/>
  </r>
  <r>
    <d v="2023-10-01T00:00:00"/>
    <s v="S022978"/>
    <x v="123"/>
    <s v="PO144963"/>
    <s v="GRN198243"/>
    <s v="340-1084-1"/>
    <s v="CONDUIT HORIZONTAL DETECTOR ENCLOSURE – JUNCTION B"/>
    <s v="Walsall WS6 7AL"/>
    <n v="77"/>
    <x v="2"/>
    <s v="Diesel"/>
    <n v="2.8489999999999999E-4"/>
  </r>
  <r>
    <d v="2023-10-01T00:00:00"/>
    <s v="S022978"/>
    <x v="123"/>
    <s v="PO144930"/>
    <s v="GRN198244"/>
    <s v="340-1043-1"/>
    <s v="JUNCTION BOX GROUND LEVEL"/>
    <s v="Walsall WS6 7AL"/>
    <n v="77"/>
    <x v="2"/>
    <s v="Diesel"/>
    <n v="2.8489999999999999E-4"/>
  </r>
  <r>
    <d v="2023-10-01T00:00:00"/>
    <s v="S022978"/>
    <x v="123"/>
    <s v="PO144937"/>
    <s v="GRN198245"/>
    <s v="340-1043-1"/>
    <s v="JUNCTION BOX GROUND LEVEL"/>
    <s v="Walsall WS6 7AL"/>
    <n v="77"/>
    <x v="2"/>
    <s v="Diesel"/>
    <n v="2.8489999999999999E-4"/>
  </r>
  <r>
    <d v="2023-10-01T00:00:00"/>
    <s v="S022978"/>
    <x v="123"/>
    <s v="PO144940"/>
    <s v="GRN198247"/>
    <s v="340-1043-1"/>
    <s v="JUNCTION BOX GROUND LEVEL"/>
    <s v="Walsall WS6 7AL"/>
    <n v="77"/>
    <x v="2"/>
    <s v="Diesel"/>
    <n v="2.8489999999999999E-4"/>
  </r>
  <r>
    <d v="2023-10-01T00:00:00"/>
    <s v="S022978"/>
    <x v="123"/>
    <s v="PO144962"/>
    <s v="GRN198248"/>
    <s v="340-1084-1"/>
    <s v="CONDUIT HORIZONTAL DETECTOR ENCLOSURE – JUNCTION B"/>
    <s v="Walsall WS6 7AL"/>
    <n v="77"/>
    <x v="2"/>
    <s v="Diesel"/>
    <n v="2.8489999999999999E-4"/>
  </r>
  <r>
    <d v="2023-10-01T00:00:00"/>
    <s v="S022978"/>
    <x v="123"/>
    <s v="PO144961"/>
    <s v="GRN198249"/>
    <s v="340-1084-1"/>
    <s v="CONDUIT HORIZONTAL DETECTOR ENCLOSURE – JUNCTION B"/>
    <s v="Walsall WS6 7AL"/>
    <n v="77"/>
    <x v="2"/>
    <s v="Diesel"/>
    <n v="2.8489999999999999E-4"/>
  </r>
  <r>
    <d v="2023-10-01T00:00:00"/>
    <s v="S022978"/>
    <x v="123"/>
    <s v="PO144959"/>
    <s v="GRN198250"/>
    <s v="340-1084-1"/>
    <s v="CONDUIT HORIZONTAL DETECTOR ENCLOSURE – JUNCTION B"/>
    <s v="Walsall WS6 7AL"/>
    <n v="77"/>
    <x v="2"/>
    <s v="Diesel"/>
    <n v="2.8489999999999999E-4"/>
  </r>
  <r>
    <d v="2023-10-01T00:00:00"/>
    <s v="S022978"/>
    <x v="123"/>
    <s v="PO144958"/>
    <s v="GRN198251"/>
    <s v="340-1084-1"/>
    <s v="CONDUIT HORIZONTAL DETECTOR ENCLOSURE – JUNCTION B"/>
    <s v="Walsall WS6 7AL"/>
    <n v="77"/>
    <x v="2"/>
    <s v="Diesel"/>
    <n v="2.8489999999999999E-4"/>
  </r>
  <r>
    <d v="2023-10-01T00:00:00"/>
    <s v="S022978"/>
    <x v="123"/>
    <s v="PO144957"/>
    <s v="GRN198252"/>
    <s v="340-1084-1"/>
    <s v="CONDUIT HORIZONTAL DETECTOR ENCLOSURE – JUNCTION B"/>
    <s v="Walsall WS6 7AL"/>
    <n v="77"/>
    <x v="2"/>
    <s v="Diesel"/>
    <n v="2.8489999999999999E-4"/>
  </r>
  <r>
    <d v="2023-10-01T00:00:00"/>
    <s v="S022978"/>
    <x v="123"/>
    <s v="PO144956"/>
    <s v="GRN198253"/>
    <s v="340-1084-1"/>
    <s v="CONDUIT HORIZONTAL DETECTOR ENCLOSURE – JUNCTION B"/>
    <s v="Walsall WS6 7AL"/>
    <n v="77"/>
    <x v="2"/>
    <s v="Diesel"/>
    <n v="2.8489999999999999E-4"/>
  </r>
  <r>
    <d v="2023-10-01T00:00:00"/>
    <s v="S022978"/>
    <x v="123"/>
    <s v="PO144931"/>
    <s v="GRN198266"/>
    <s v="340-1043-1"/>
    <s v="JUNCTION BOX GROUND LEVEL"/>
    <s v="Walsall WS6 7AL"/>
    <n v="77"/>
    <x v="2"/>
    <s v="Diesel"/>
    <n v="2.8489999999999999E-4"/>
  </r>
  <r>
    <d v="2023-10-01T00:00:00"/>
    <s v="S022978"/>
    <x v="123"/>
    <s v="PO144938"/>
    <s v="GRN198270"/>
    <s v="340-1043-1"/>
    <s v="JUNCTION BOX GROUND LEVEL"/>
    <s v="Walsall WS6 7AL"/>
    <n v="77"/>
    <x v="2"/>
    <s v="Diesel"/>
    <n v="2.8489999999999999E-4"/>
  </r>
  <r>
    <d v="2023-10-01T00:00:00"/>
    <s v="S022978"/>
    <x v="123"/>
    <s v="PO144941"/>
    <s v="GRN198273"/>
    <s v="340-1043-1"/>
    <s v="JUNCTION BOX GROUND LEVEL"/>
    <s v="Walsall WS6 7AL"/>
    <n v="77"/>
    <x v="2"/>
    <s v="Diesel"/>
    <n v="2.8489999999999999E-4"/>
  </r>
  <r>
    <d v="2023-10-01T00:00:00"/>
    <s v="S022978"/>
    <x v="123"/>
    <s v="PO144932"/>
    <s v="GRN198276"/>
    <s v="340-1043-1"/>
    <s v="JUNCTION BOX GROUND LEVEL"/>
    <s v="Walsall WS6 7AL"/>
    <n v="77"/>
    <x v="2"/>
    <s v="Diesel"/>
    <n v="2.8489999999999999E-4"/>
  </r>
  <r>
    <d v="2023-10-01T00:00:00"/>
    <s v="S022978"/>
    <x v="123"/>
    <s v="PO144933"/>
    <s v="GRN198277"/>
    <s v="340-1043-1"/>
    <s v="JUNCTION BOX GROUND LEVEL"/>
    <s v="Walsall WS6 7AL"/>
    <n v="77"/>
    <x v="2"/>
    <s v="Diesel"/>
    <n v="2.8489999999999999E-4"/>
  </r>
  <r>
    <d v="2023-10-01T00:00:00"/>
    <s v="S022978"/>
    <x v="123"/>
    <s v="PO144934"/>
    <s v="GRN198279"/>
    <s v="340-1043-1"/>
    <s v="JUNCTION BOX GROUND LEVEL"/>
    <s v="Walsall WS6 7AL"/>
    <n v="77"/>
    <x v="2"/>
    <s v="Diesel"/>
    <n v="2.8489999999999999E-4"/>
  </r>
  <r>
    <d v="2023-10-01T00:00:00"/>
    <s v="S022978"/>
    <x v="123"/>
    <s v="PO144955"/>
    <s v="GRN198280"/>
    <s v="340-1084-1"/>
    <s v="CONDUIT HORIZONTAL DETECTOR ENCLOSURE – JUNCTION B"/>
    <s v="Walsall WS6 7AL"/>
    <n v="77"/>
    <x v="2"/>
    <s v="Diesel"/>
    <n v="2.8489999999999999E-4"/>
  </r>
  <r>
    <d v="2023-10-01T00:00:00"/>
    <s v="S022978"/>
    <x v="123"/>
    <s v="PO144954"/>
    <s v="GRN198281"/>
    <s v="340-1084-1"/>
    <s v="CONDUIT HORIZONTAL DETECTOR ENCLOSURE – JUNCTION B"/>
    <s v="Walsall WS6 7AL"/>
    <n v="77"/>
    <x v="2"/>
    <s v="Diesel"/>
    <n v="2.8489999999999999E-4"/>
  </r>
  <r>
    <d v="2023-12-01T00:00:00"/>
    <s v="S001121"/>
    <x v="5"/>
    <s v="PO143188"/>
    <s v="GRN204228"/>
    <n v="13204807"/>
    <s v="RSLINX CLASSIC SINGLE NODE"/>
    <s v="Salford M5 4BE"/>
    <n v="103.6"/>
    <x v="2"/>
    <s v="Diesel"/>
    <n v="3.8331999999999998E-4"/>
  </r>
  <r>
    <d v="2023-10-01T00:00:00"/>
    <s v="S022978"/>
    <x v="123"/>
    <s v="PO144935"/>
    <s v="GRN198282"/>
    <s v="340-1043-1"/>
    <s v="JUNCTION BOX GROUND LEVEL"/>
    <s v="Walsall WS6 7AL"/>
    <n v="77"/>
    <x v="2"/>
    <s v="Diesel"/>
    <n v="2.8489999999999999E-4"/>
  </r>
  <r>
    <d v="2023-10-01T00:00:00"/>
    <s v="S022978"/>
    <x v="123"/>
    <s v="PO144953"/>
    <s v="GRN198283"/>
    <s v="340-1084-1"/>
    <s v="CONDUIT HORIZONTAL DETECTOR ENCLOSURE – JUNCTION B"/>
    <s v="Walsall WS6 7AL"/>
    <n v="77"/>
    <x v="2"/>
    <s v="Diesel"/>
    <n v="2.8489999999999999E-4"/>
  </r>
  <r>
    <d v="2023-10-01T00:00:00"/>
    <s v="S022978"/>
    <x v="123"/>
    <s v="PO144952"/>
    <s v="GRN198284"/>
    <s v="340-1084-1"/>
    <s v="CONDUIT HORIZONTAL DETECTOR ENCLOSURE – JUNCTION B"/>
    <s v="Walsall WS6 7AL"/>
    <n v="77"/>
    <x v="2"/>
    <s v="Diesel"/>
    <n v="2.8489999999999999E-4"/>
  </r>
  <r>
    <d v="2023-10-01T00:00:00"/>
    <s v="S022978"/>
    <x v="123"/>
    <s v="PO144951"/>
    <s v="GRN198285"/>
    <s v="340-1084-1"/>
    <s v="CONDUIT HORIZONTAL DETECTOR ENCLOSURE – JUNCTION B"/>
    <s v="Walsall WS6 7AL"/>
    <n v="77"/>
    <x v="2"/>
    <s v="Diesel"/>
    <n v="2.8489999999999999E-4"/>
  </r>
  <r>
    <d v="2023-12-01T00:00:00"/>
    <s v="S001121"/>
    <x v="5"/>
    <s v="PO151653"/>
    <s v="GRN204235"/>
    <s v="11700-4798"/>
    <s v="TERMINAL BASE ASSEMBLY"/>
    <s v="Salford M5 4BE"/>
    <n v="103.6"/>
    <x v="2"/>
    <s v="Diesel"/>
    <n v="3.8331999999999998E-4"/>
  </r>
  <r>
    <d v="2023-10-01T00:00:00"/>
    <s v="S022978"/>
    <x v="123"/>
    <s v="PO144950"/>
    <s v="GRN198287"/>
    <s v="340-1084-1"/>
    <s v="CONDUIT HORIZONTAL DETECTOR ENCLOSURE – JUNCTION B"/>
    <s v="Walsall WS6 7AL"/>
    <n v="77"/>
    <x v="2"/>
    <s v="Diesel"/>
    <n v="2.8489999999999999E-4"/>
  </r>
  <r>
    <d v="2023-10-01T00:00:00"/>
    <s v="S022978"/>
    <x v="123"/>
    <s v="PO144923"/>
    <s v="GRN198288"/>
    <s v="340-1043-1"/>
    <s v="JUNCTION BOX GROUND LEVEL"/>
    <s v="Walsall WS6 7AL"/>
    <n v="77"/>
    <x v="2"/>
    <s v="Diesel"/>
    <n v="2.8489999999999999E-4"/>
  </r>
  <r>
    <d v="2023-10-01T00:00:00"/>
    <s v="S022978"/>
    <x v="123"/>
    <s v="PO144949"/>
    <s v="GRN198289"/>
    <s v="340-1084-1"/>
    <s v="CONDUIT HORIZONTAL DETECTOR ENCLOSURE – JUNCTION B"/>
    <s v="Walsall WS6 7AL"/>
    <n v="77"/>
    <x v="2"/>
    <s v="Diesel"/>
    <n v="2.8489999999999999E-4"/>
  </r>
  <r>
    <d v="2023-10-01T00:00:00"/>
    <s v="S022978"/>
    <x v="123"/>
    <s v="PO143038"/>
    <s v="GRN198290"/>
    <s v="340-1043-1"/>
    <s v="JUNCTION BOX GROUND LEVEL"/>
    <s v="Walsall WS6 7AL"/>
    <n v="77"/>
    <x v="2"/>
    <s v="Diesel"/>
    <n v="2.8489999999999999E-4"/>
  </r>
  <r>
    <d v="2023-10-01T00:00:00"/>
    <s v="S022978"/>
    <x v="123"/>
    <s v="PO144956"/>
    <s v="GRN198292"/>
    <s v="340-1043-1"/>
    <s v="JUNCTION BOX GROUND LEVEL"/>
    <s v="Walsall WS6 7AL"/>
    <n v="77"/>
    <x v="2"/>
    <s v="Diesel"/>
    <n v="2.8489999999999999E-4"/>
  </r>
  <r>
    <d v="2023-10-01T00:00:00"/>
    <s v="S022978"/>
    <x v="123"/>
    <s v="PO145195"/>
    <s v="GRN198294"/>
    <s v="340-1235-1"/>
    <s v="CABLE FLOODLIGHT POWER 60&quot;"/>
    <s v="Walsall WS6 7AL"/>
    <n v="77"/>
    <x v="2"/>
    <s v="Diesel"/>
    <n v="2.8489999999999999E-4"/>
  </r>
  <r>
    <d v="2023-10-01T00:00:00"/>
    <s v="S022978"/>
    <x v="123"/>
    <s v="PO144957"/>
    <s v="GRN198295"/>
    <s v="340-1043-1"/>
    <s v="JUNCTION BOX GROUND LEVEL"/>
    <s v="Walsall WS6 7AL"/>
    <n v="77"/>
    <x v="2"/>
    <s v="Diesel"/>
    <n v="2.8489999999999999E-4"/>
  </r>
  <r>
    <d v="2023-10-01T00:00:00"/>
    <s v="S022978"/>
    <x v="123"/>
    <s v="PO144958"/>
    <s v="GRN198297"/>
    <s v="340-1043-1"/>
    <s v="JUNCTION BOX GROUND LEVEL"/>
    <s v="Walsall WS6 7AL"/>
    <n v="77"/>
    <x v="2"/>
    <s v="Diesel"/>
    <n v="2.8489999999999999E-4"/>
  </r>
  <r>
    <d v="2023-10-01T00:00:00"/>
    <s v="S022978"/>
    <x v="123"/>
    <s v="PO144942"/>
    <s v="GRN198298"/>
    <s v="340-1043-1"/>
    <s v="JUNCTION BOX GROUND LEVEL"/>
    <s v="Walsall WS6 7AL"/>
    <n v="77"/>
    <x v="2"/>
    <s v="Diesel"/>
    <n v="2.8489999999999999E-4"/>
  </r>
  <r>
    <d v="2023-10-01T00:00:00"/>
    <s v="S022978"/>
    <x v="123"/>
    <s v="PO144943"/>
    <s v="GRN198300"/>
    <s v="340-1043-1"/>
    <s v="JUNCTION BOX GROUND LEVEL"/>
    <s v="Walsall WS6 7AL"/>
    <n v="77"/>
    <x v="2"/>
    <s v="Diesel"/>
    <n v="2.8489999999999999E-4"/>
  </r>
  <r>
    <d v="2023-10-01T00:00:00"/>
    <s v="S022978"/>
    <x v="123"/>
    <s v="PO144963"/>
    <s v="GRN198311"/>
    <s v="340-1041-1"/>
    <s v="JUNCTION BOX TUNNEL"/>
    <s v="Walsall WS6 7AL"/>
    <n v="77"/>
    <x v="2"/>
    <s v="Diesel"/>
    <n v="2.8489999999999999E-4"/>
  </r>
  <r>
    <d v="2023-10-01T00:00:00"/>
    <s v="S022978"/>
    <x v="123"/>
    <s v="PO144929"/>
    <s v="GRN198313"/>
    <s v="340-1125-1"/>
    <s v="ENCLOSURE SYSTEM ENTRY/EXIT"/>
    <s v="Walsall WS6 7AL"/>
    <n v="77"/>
    <x v="2"/>
    <s v="Diesel"/>
    <n v="2.8489999999999999E-4"/>
  </r>
  <r>
    <d v="2023-10-01T00:00:00"/>
    <s v="S022978"/>
    <x v="123"/>
    <s v="PO144935"/>
    <s v="GRN198314"/>
    <s v="340-1125-1"/>
    <s v="ENCLOSURE SYSTEM ENTRY/EXIT"/>
    <s v="Walsall WS6 7AL"/>
    <n v="77"/>
    <x v="2"/>
    <s v="Diesel"/>
    <n v="2.8489999999999999E-4"/>
  </r>
  <r>
    <d v="2023-10-01T00:00:00"/>
    <s v="S022978"/>
    <x v="123"/>
    <s v="PO144934"/>
    <s v="GRN198315"/>
    <s v="340-1125-1"/>
    <s v="ENCLOSURE SYSTEM ENTRY/EXIT"/>
    <s v="Walsall WS6 7AL"/>
    <n v="77"/>
    <x v="2"/>
    <s v="Diesel"/>
    <n v="2.8489999999999999E-4"/>
  </r>
  <r>
    <d v="2023-10-01T00:00:00"/>
    <s v="S022978"/>
    <x v="123"/>
    <s v="PO144933"/>
    <s v="GRN198316"/>
    <s v="340-1125-1"/>
    <s v="ENCLOSURE SYSTEM ENTRY/EXIT"/>
    <s v="Walsall WS6 7AL"/>
    <n v="77"/>
    <x v="2"/>
    <s v="Diesel"/>
    <n v="2.8489999999999999E-4"/>
  </r>
  <r>
    <d v="2023-10-01T00:00:00"/>
    <s v="S022978"/>
    <x v="123"/>
    <s v="PO144932"/>
    <s v="GRN198317"/>
    <s v="340-1125-1"/>
    <s v="ENCLOSURE SYSTEM ENTRY/EXIT"/>
    <s v="Walsall WS6 7AL"/>
    <n v="77"/>
    <x v="2"/>
    <s v="Diesel"/>
    <n v="2.8489999999999999E-4"/>
  </r>
  <r>
    <d v="2023-10-01T00:00:00"/>
    <s v="S022978"/>
    <x v="123"/>
    <s v="PO144937"/>
    <s v="GRN198318"/>
    <s v="340-1125-1"/>
    <s v="ENCLOSURE SYSTEM ENTRY/EXIT"/>
    <s v="Walsall WS6 7AL"/>
    <n v="77"/>
    <x v="2"/>
    <s v="Diesel"/>
    <n v="2.8489999999999999E-4"/>
  </r>
  <r>
    <d v="2023-10-01T00:00:00"/>
    <s v="S022978"/>
    <x v="123"/>
    <s v="PO144931"/>
    <s v="GRN198319"/>
    <s v="340-1125-1"/>
    <s v="ENCLOSURE SYSTEM ENTRY/EXIT"/>
    <s v="Walsall WS6 7AL"/>
    <n v="77"/>
    <x v="2"/>
    <s v="Diesel"/>
    <n v="2.8489999999999999E-4"/>
  </r>
  <r>
    <d v="2023-10-01T00:00:00"/>
    <s v="S022978"/>
    <x v="123"/>
    <s v="PO144940"/>
    <s v="GRN198320"/>
    <s v="340-1125-1"/>
    <s v="ENCLOSURE SYSTEM ENTRY/EXIT"/>
    <s v="Walsall WS6 7AL"/>
    <n v="77"/>
    <x v="2"/>
    <s v="Diesel"/>
    <n v="2.8489999999999999E-4"/>
  </r>
  <r>
    <d v="2023-10-01T00:00:00"/>
    <s v="S022978"/>
    <x v="123"/>
    <s v="PO144930"/>
    <s v="GRN198321"/>
    <s v="340-1125-1"/>
    <s v="ENCLOSURE SYSTEM ENTRY/EXIT"/>
    <s v="Walsall WS6 7AL"/>
    <n v="77"/>
    <x v="2"/>
    <s v="Diesel"/>
    <n v="2.8489999999999999E-4"/>
  </r>
  <r>
    <d v="2023-10-01T00:00:00"/>
    <s v="S022978"/>
    <x v="123"/>
    <s v="PO144939"/>
    <s v="GRN198322"/>
    <s v="340-1125-1"/>
    <s v="ENCLOSURE SYSTEM ENTRY/EXIT"/>
    <s v="Walsall WS6 7AL"/>
    <n v="77"/>
    <x v="2"/>
    <s v="Diesel"/>
    <n v="2.8489999999999999E-4"/>
  </r>
  <r>
    <d v="2023-10-01T00:00:00"/>
    <s v="S022978"/>
    <x v="123"/>
    <s v="PO144936"/>
    <s v="GRN198323"/>
    <s v="340-1125-1"/>
    <s v="ENCLOSURE SYSTEM ENTRY/EXIT"/>
    <s v="Walsall WS6 7AL"/>
    <n v="77"/>
    <x v="2"/>
    <s v="Diesel"/>
    <n v="2.8489999999999999E-4"/>
  </r>
  <r>
    <d v="2023-10-01T00:00:00"/>
    <s v="S022978"/>
    <x v="123"/>
    <s v="PO144938"/>
    <s v="GRN198325"/>
    <s v="340-1125-1"/>
    <s v="ENCLOSURE SYSTEM ENTRY/EXIT"/>
    <s v="Walsall WS6 7AL"/>
    <n v="77"/>
    <x v="2"/>
    <s v="Diesel"/>
    <n v="2.8489999999999999E-4"/>
  </r>
  <r>
    <d v="2023-10-01T00:00:00"/>
    <s v="S022978"/>
    <x v="123"/>
    <s v="PO144930"/>
    <s v="GRN198331"/>
    <s v="340-1040-1"/>
    <s v="JUNCTION BOX SOURCE SIDE"/>
    <s v="Walsall WS6 7AL"/>
    <n v="77"/>
    <x v="2"/>
    <s v="Diesel"/>
    <n v="2.8489999999999999E-4"/>
  </r>
  <r>
    <d v="2023-10-01T00:00:00"/>
    <s v="S022978"/>
    <x v="123"/>
    <s v="PO144936"/>
    <s v="GRN198332"/>
    <s v="340-1040-1"/>
    <s v="JUNCTION BOX SOURCE SIDE"/>
    <s v="Walsall WS6 7AL"/>
    <n v="77"/>
    <x v="2"/>
    <s v="Diesel"/>
    <n v="2.8489999999999999E-4"/>
  </r>
  <r>
    <d v="2023-10-01T00:00:00"/>
    <s v="S022978"/>
    <x v="123"/>
    <s v="PO144939"/>
    <s v="GRN198334"/>
    <s v="340-1040-1"/>
    <s v="JUNCTION BOX SOURCE SIDE"/>
    <s v="Walsall WS6 7AL"/>
    <n v="77"/>
    <x v="2"/>
    <s v="Diesel"/>
    <n v="2.8489999999999999E-4"/>
  </r>
  <r>
    <d v="2023-10-01T00:00:00"/>
    <s v="S022978"/>
    <x v="123"/>
    <s v="PO144919"/>
    <s v="GRN198662"/>
    <s v="340-1031-1"/>
    <s v="OUTDOOR EQUIPMENT RACK ASSY"/>
    <s v="Walsall WS6 7AL"/>
    <n v="77"/>
    <x v="2"/>
    <s v="Diesel"/>
    <n v="2.8489999999999999E-4"/>
  </r>
  <r>
    <d v="2023-12-01T00:00:00"/>
    <s v="S026889"/>
    <x v="35"/>
    <s v="PO151235"/>
    <s v="GRN204288"/>
    <n v="101043987"/>
    <s v="VERTICAL ARRAY PLATE"/>
    <s v="Stafford ST18 0PJ"/>
    <n v="50.6"/>
    <x v="2"/>
    <s v="Diesel"/>
    <n v="1.8722000000000001E-3"/>
  </r>
  <r>
    <d v="2023-10-01T00:00:00"/>
    <s v="S022978"/>
    <x v="123"/>
    <s v="PO144921"/>
    <s v="GRN198663"/>
    <s v="340-1031-1"/>
    <s v="OUTDOOR EQUIPMENT RACK ASSY"/>
    <s v="Walsall WS6 7AL"/>
    <n v="77"/>
    <x v="2"/>
    <s v="Diesel"/>
    <n v="2.8489999999999999E-4"/>
  </r>
  <r>
    <d v="2023-10-01T00:00:00"/>
    <s v="S022978"/>
    <x v="123"/>
    <s v="PO144918"/>
    <s v="GRN198665"/>
    <s v="340-1031-1"/>
    <s v="OUTDOOR EQUIPMENT RACK ASSY"/>
    <s v="Walsall WS6 7AL"/>
    <n v="77"/>
    <x v="2"/>
    <s v="Diesel"/>
    <n v="2.8489999999999999E-4"/>
  </r>
  <r>
    <d v="2023-10-01T00:00:00"/>
    <s v="S022978"/>
    <x v="123"/>
    <s v="PO144920"/>
    <s v="GRN198666"/>
    <s v="340-1031-1"/>
    <s v="OUTDOOR EQUIPMENT RACK ASSY"/>
    <s v="Walsall WS6 7AL"/>
    <n v="77"/>
    <x v="2"/>
    <s v="Diesel"/>
    <n v="2.8489999999999999E-4"/>
  </r>
  <r>
    <d v="2023-10-01T00:00:00"/>
    <s v="S022978"/>
    <x v="123"/>
    <s v="PO144922"/>
    <s v="GRN198668"/>
    <s v="340-1031-1"/>
    <s v="OUTDOOR EQUIPMENT RACK ASSY"/>
    <s v="Walsall WS6 7AL"/>
    <n v="77"/>
    <x v="2"/>
    <s v="Diesel"/>
    <n v="2.8489999999999999E-4"/>
  </r>
  <r>
    <d v="2023-10-01T00:00:00"/>
    <s v="S022978"/>
    <x v="123"/>
    <s v="PO143044"/>
    <s v="GRN198676"/>
    <s v="340-1011-1"/>
    <s v="SITE CONFIGURABLE ENCLOSURE WITH AC"/>
    <s v="Walsall WS6 7AL"/>
    <n v="77"/>
    <x v="2"/>
    <s v="Diesel"/>
    <n v="2.8489999999999999E-4"/>
  </r>
  <r>
    <d v="2023-10-01T00:00:00"/>
    <s v="S022978"/>
    <x v="123"/>
    <s v="PO144769"/>
    <s v="GRN198678"/>
    <s v="340-1011-1"/>
    <s v="SITE CONFIGURABLE ENCLOSURE WITH AC"/>
    <s v="Walsall WS6 7AL"/>
    <n v="77"/>
    <x v="2"/>
    <s v="Diesel"/>
    <n v="2.8489999999999999E-4"/>
  </r>
  <r>
    <d v="2023-10-01T00:00:00"/>
    <s v="S022978"/>
    <x v="123"/>
    <s v="PO144771"/>
    <s v="GRN198680"/>
    <s v="340-1011-1"/>
    <s v="SITE CONFIGURABLE ENCLOSURE WITH AC"/>
    <s v="Walsall WS6 7AL"/>
    <n v="77"/>
    <x v="2"/>
    <s v="Diesel"/>
    <n v="2.8489999999999999E-4"/>
  </r>
  <r>
    <d v="2023-10-01T00:00:00"/>
    <s v="S022978"/>
    <x v="123"/>
    <s v="PO144772"/>
    <s v="GRN198682"/>
    <s v="340-1011-1"/>
    <s v="SITE CONFIGURABLE ENCLOSURE WITH AC"/>
    <s v="Walsall WS6 7AL"/>
    <n v="77"/>
    <x v="2"/>
    <s v="Diesel"/>
    <n v="2.8489999999999999E-4"/>
  </r>
  <r>
    <d v="2023-10-01T00:00:00"/>
    <s v="S022978"/>
    <x v="123"/>
    <s v="PO144773"/>
    <s v="GRN198683"/>
    <s v="340-1011-1"/>
    <s v="SITE CONFIGURABLE ENCLOSURE WITH AC"/>
    <s v="Walsall WS6 7AL"/>
    <n v="77"/>
    <x v="2"/>
    <s v="Diesel"/>
    <n v="2.8489999999999999E-4"/>
  </r>
  <r>
    <d v="2023-10-01T00:00:00"/>
    <s v="S022978"/>
    <x v="123"/>
    <s v="PO145194"/>
    <s v="GRN198694"/>
    <s v="340-1042-1"/>
    <s v="JUNCTION BOX DETECTOR SIDE"/>
    <s v="Walsall WS6 7AL"/>
    <n v="77"/>
    <x v="2"/>
    <s v="Diesel"/>
    <n v="2.8489999999999999E-4"/>
  </r>
  <r>
    <d v="2023-10-01T00:00:00"/>
    <s v="S022978"/>
    <x v="123"/>
    <s v="PO144932"/>
    <s v="GRN198696"/>
    <s v="340-1042-1"/>
    <s v="JUNCTION BOX DETECTOR SIDE"/>
    <s v="Walsall WS6 7AL"/>
    <n v="77"/>
    <x v="2"/>
    <s v="Diesel"/>
    <n v="2.8489999999999999E-4"/>
  </r>
  <r>
    <d v="2023-10-01T00:00:00"/>
    <s v="S022978"/>
    <x v="123"/>
    <s v="PO145193"/>
    <s v="GRN198697"/>
    <s v="340-1042-1"/>
    <s v="JUNCTION BOX DETECTOR SIDE"/>
    <s v="Walsall WS6 7AL"/>
    <n v="77"/>
    <x v="2"/>
    <s v="Diesel"/>
    <n v="2.8489999999999999E-4"/>
  </r>
  <r>
    <d v="2023-10-01T00:00:00"/>
    <s v="S022978"/>
    <x v="123"/>
    <s v="PO145190"/>
    <s v="GRN198715"/>
    <s v="340-1075-1"/>
    <s v="TRAFFIC LIGHT ASSEMBLY"/>
    <s v="Walsall WS6 7AL"/>
    <n v="77"/>
    <x v="2"/>
    <s v="Diesel"/>
    <n v="2.8489999999999999E-4"/>
  </r>
  <r>
    <d v="2023-10-01T00:00:00"/>
    <s v="S022978"/>
    <x v="123"/>
    <s v="PO145189"/>
    <s v="GRN198717"/>
    <s v="340-1075-1"/>
    <s v="TRAFFIC LIGHT ASSEMBLY"/>
    <s v="Walsall WS6 7AL"/>
    <n v="77"/>
    <x v="2"/>
    <s v="Diesel"/>
    <n v="2.8489999999999999E-4"/>
  </r>
  <r>
    <d v="2023-10-01T00:00:00"/>
    <s v="S022978"/>
    <x v="123"/>
    <s v="PO145188"/>
    <s v="GRN198718"/>
    <s v="340-1075-1"/>
    <s v="TRAFFIC LIGHT ASSEMBLY"/>
    <s v="Walsall WS6 7AL"/>
    <n v="77"/>
    <x v="2"/>
    <s v="Diesel"/>
    <n v="2.8489999999999999E-4"/>
  </r>
  <r>
    <d v="2023-10-01T00:00:00"/>
    <s v="S022978"/>
    <x v="123"/>
    <s v="PO145186"/>
    <s v="GRN198719"/>
    <s v="340-1075-1"/>
    <s v="TRAFFIC LIGHT ASSEMBLY"/>
    <s v="Walsall WS6 7AL"/>
    <n v="77"/>
    <x v="2"/>
    <s v="Diesel"/>
    <n v="2.8489999999999999E-4"/>
  </r>
  <r>
    <d v="2023-10-01T00:00:00"/>
    <s v="S022978"/>
    <x v="123"/>
    <s v="PO145187"/>
    <s v="GRN198721"/>
    <s v="340-1075-1"/>
    <s v="TRAFFIC LIGHT ASSEMBLY"/>
    <s v="Walsall WS6 7AL"/>
    <n v="77"/>
    <x v="2"/>
    <s v="Diesel"/>
    <n v="2.8489999999999999E-4"/>
  </r>
  <r>
    <d v="2023-12-01T00:00:00"/>
    <s v="S023222"/>
    <x v="11"/>
    <s v="PO149744"/>
    <s v="GRN204316"/>
    <s v="11700-6194"/>
    <s v="CBL M12 FEM 4POS M12 MALE 4POS 2M 4X18AWG GRAY UNS"/>
    <s v="Wickford SS11 8YT"/>
    <n v="390"/>
    <x v="2"/>
    <s v="Diesel"/>
    <n v="1.4430000000000001E-3"/>
  </r>
  <r>
    <d v="2023-12-01T00:00:00"/>
    <s v="S001121"/>
    <x v="5"/>
    <s v="PO148971"/>
    <s v="GRN204318"/>
    <n v="50202565"/>
    <s v="TERMINAL END BARRIER 2.5MM - GREY"/>
    <s v="Salford M5 4BE"/>
    <n v="103.6"/>
    <x v="2"/>
    <s v="Diesel"/>
    <n v="3.8331999999999998E-4"/>
  </r>
  <r>
    <d v="2023-12-01T00:00:00"/>
    <s v="S001121"/>
    <x v="5"/>
    <s v="PO151645"/>
    <s v="GRN204319"/>
    <n v="79203285"/>
    <s v="SLIM LINE RELAY 16 AMP CONTACT SPDT 24V DC"/>
    <s v="Salford M5 4BE"/>
    <n v="103.6"/>
    <x v="2"/>
    <s v="Diesel"/>
    <n v="3.8331999999999998E-4"/>
  </r>
  <r>
    <d v="2023-12-01T00:00:00"/>
    <s v="S023222"/>
    <x v="11"/>
    <s v="PO145483"/>
    <s v="GRN204321"/>
    <s v="11700-5344"/>
    <s v="CABLE 1.2 METER RJ45S TO RJ45S CAT5E"/>
    <s v="Wickford SS11 8YT"/>
    <n v="390"/>
    <x v="2"/>
    <s v="Diesel"/>
    <n v="1.4430000000000001E-3"/>
  </r>
  <r>
    <d v="2023-10-01T00:00:00"/>
    <s v="S022978"/>
    <x v="123"/>
    <s v="PO144964"/>
    <s v="GRN198722"/>
    <s v="340-1075-1"/>
    <s v="TRAFFIC LIGHT ASSEMBLY"/>
    <s v="Walsall WS6 7AL"/>
    <n v="77"/>
    <x v="2"/>
    <s v="Diesel"/>
    <n v="2.8489999999999999E-4"/>
  </r>
  <r>
    <d v="2023-10-01T00:00:00"/>
    <s v="S022978"/>
    <x v="123"/>
    <s v="PO144963"/>
    <s v="GRN198723"/>
    <s v="340-1075-1"/>
    <s v="TRAFFIC LIGHT ASSEMBLY"/>
    <s v="Walsall WS6 7AL"/>
    <n v="77"/>
    <x v="2"/>
    <s v="Diesel"/>
    <n v="2.8489999999999999E-4"/>
  </r>
  <r>
    <d v="2023-12-01T00:00:00"/>
    <s v="S023222"/>
    <x v="11"/>
    <s v="PO150368"/>
    <s v="GRN204324"/>
    <s v="11700-5344"/>
    <s v="CABLE 1.2 METER RJ45S TO RJ45S CAT5E"/>
    <s v="Wickford SS11 8YT"/>
    <n v="390"/>
    <x v="2"/>
    <s v="Diesel"/>
    <n v="1.4430000000000001E-3"/>
  </r>
  <r>
    <d v="2023-10-01T00:00:00"/>
    <s v="S022978"/>
    <x v="123"/>
    <s v="PO144962"/>
    <s v="GRN198724"/>
    <s v="340-1075-1"/>
    <s v="TRAFFIC LIGHT ASSEMBLY"/>
    <s v="Walsall WS6 7AL"/>
    <n v="77"/>
    <x v="2"/>
    <s v="Diesel"/>
    <n v="2.8489999999999999E-4"/>
  </r>
  <r>
    <d v="2023-10-01T00:00:00"/>
    <s v="S022978"/>
    <x v="123"/>
    <s v="PO144961"/>
    <s v="GRN198725"/>
    <s v="340-1075-1"/>
    <s v="TRAFFIC LIGHT ASSEMBLY"/>
    <s v="Walsall WS6 7AL"/>
    <n v="77"/>
    <x v="2"/>
    <s v="Diesel"/>
    <n v="2.8489999999999999E-4"/>
  </r>
  <r>
    <d v="2023-10-01T00:00:00"/>
    <s v="S022978"/>
    <x v="123"/>
    <s v="PO144959"/>
    <s v="GRN198726"/>
    <s v="340-1075-1"/>
    <s v="TRAFFIC LIGHT ASSEMBLY"/>
    <s v="Walsall WS6 7AL"/>
    <n v="77"/>
    <x v="2"/>
    <s v="Diesel"/>
    <n v="2.8489999999999999E-4"/>
  </r>
  <r>
    <d v="2023-12-01T00:00:00"/>
    <s v="S023222"/>
    <x v="11"/>
    <s v="PO150368"/>
    <s v="GRN204331"/>
    <s v="11700-4773"/>
    <s v="CABLE ASSY M12-5F FLY8ING LEADS 2M"/>
    <s v="Wickford SS11 8YT"/>
    <n v="390"/>
    <x v="2"/>
    <s v="Diesel"/>
    <n v="1.4430000000000001E-3"/>
  </r>
  <r>
    <d v="2023-12-01T00:00:00"/>
    <s v="S001121"/>
    <x v="5"/>
    <s v="PO150865"/>
    <s v="GRN204332"/>
    <n v="50205990"/>
    <s v="SPRING CLAMP TERMINAL BLOCK ONE CIRCUIT FUSE"/>
    <s v="Salford M5 4BE"/>
    <n v="103.6"/>
    <x v="2"/>
    <s v="Diesel"/>
    <n v="3.8331999999999998E-4"/>
  </r>
  <r>
    <d v="2023-10-01T00:00:00"/>
    <s v="S022978"/>
    <x v="123"/>
    <s v="PO144958"/>
    <s v="GRN198729"/>
    <s v="340-1075-1"/>
    <s v="TRAFFIC LIGHT ASSEMBLY"/>
    <s v="Walsall WS6 7AL"/>
    <n v="77"/>
    <x v="2"/>
    <s v="Diesel"/>
    <n v="2.8489999999999999E-4"/>
  </r>
  <r>
    <d v="2023-10-01T00:00:00"/>
    <s v="S022978"/>
    <x v="123"/>
    <s v="PO144957"/>
    <s v="GRN198730"/>
    <s v="340-1075-1"/>
    <s v="TRAFFIC LIGHT ASSEMBLY"/>
    <s v="Walsall WS6 7AL"/>
    <n v="77"/>
    <x v="2"/>
    <s v="Diesel"/>
    <n v="2.8489999999999999E-4"/>
  </r>
  <r>
    <d v="2023-07-01T00:00:00"/>
    <s v="S026569"/>
    <x v="125"/>
    <s v="PO141665"/>
    <s v="GRN191420"/>
    <n v="101044464"/>
    <s v="GENERATOR 27kVA 60Hz HI/LOW TEMP NON-EU PRAMAC GDW"/>
    <s v="Tunstall ST6 5GF"/>
    <n v="5.8"/>
    <x v="3"/>
    <s v="Diesel"/>
    <n v="5.8971500000000003E-3"/>
  </r>
  <r>
    <d v="2023-12-01T00:00:00"/>
    <s v="S000892"/>
    <x v="16"/>
    <s v="PO151865"/>
    <s v="GRN204338"/>
    <n v="101030958"/>
    <s v="AUTOMOTIVE BLADE FUSE 3A 32VDC - VIOLET"/>
    <s v="Stockport SK4 2JT"/>
    <n v="55"/>
    <x v="2"/>
    <s v="Diesel"/>
    <n v="2.0350000000000001E-4"/>
  </r>
  <r>
    <d v="2023-10-01T00:00:00"/>
    <s v="S022978"/>
    <x v="123"/>
    <s v="PO144956"/>
    <s v="GRN198731"/>
    <s v="340-1075-1"/>
    <s v="TRAFFIC LIGHT ASSEMBLY"/>
    <s v="Walsall WS6 7AL"/>
    <n v="77"/>
    <x v="2"/>
    <s v="Diesel"/>
    <n v="2.8489999999999999E-4"/>
  </r>
  <r>
    <d v="2023-10-01T00:00:00"/>
    <s v="S022978"/>
    <x v="123"/>
    <s v="PO144955"/>
    <s v="GRN198732"/>
    <s v="340-1075-1"/>
    <s v="TRAFFIC LIGHT ASSEMBLY"/>
    <s v="Walsall WS6 7AL"/>
    <n v="77"/>
    <x v="2"/>
    <s v="Diesel"/>
    <n v="2.8489999999999999E-4"/>
  </r>
  <r>
    <d v="2023-10-01T00:00:00"/>
    <s v="S022978"/>
    <x v="123"/>
    <s v="PO144954"/>
    <s v="GRN198733"/>
    <s v="340-1075-1"/>
    <s v="TRAFFIC LIGHT ASSEMBLY"/>
    <s v="Walsall WS6 7AL"/>
    <n v="77"/>
    <x v="2"/>
    <s v="Diesel"/>
    <n v="2.8489999999999999E-4"/>
  </r>
  <r>
    <d v="2023-10-01T00:00:00"/>
    <s v="S022978"/>
    <x v="123"/>
    <s v="PO144953"/>
    <s v="GRN198734"/>
    <s v="340-1075-1"/>
    <s v="TRAFFIC LIGHT ASSEMBLY"/>
    <s v="Walsall WS6 7AL"/>
    <n v="77"/>
    <x v="2"/>
    <s v="Diesel"/>
    <n v="2.8489999999999999E-4"/>
  </r>
  <r>
    <d v="2023-10-01T00:00:00"/>
    <s v="S022978"/>
    <x v="123"/>
    <s v="PO144952"/>
    <s v="GRN198735"/>
    <s v="340-1075-1"/>
    <s v="TRAFFIC LIGHT ASSEMBLY"/>
    <s v="Walsall WS6 7AL"/>
    <n v="77"/>
    <x v="2"/>
    <s v="Diesel"/>
    <n v="2.8489999999999999E-4"/>
  </r>
  <r>
    <d v="2023-12-01T00:00:00"/>
    <s v="S000892"/>
    <x v="16"/>
    <s v="PO151868"/>
    <s v="GRN204345"/>
    <n v="86201656"/>
    <s v="M8 RAWLBOLT EYE BOLT MASONARY FIXING"/>
    <s v="Stockport SK4 2JT"/>
    <n v="55"/>
    <x v="2"/>
    <s v="Diesel"/>
    <n v="2.0350000000000001E-4"/>
  </r>
  <r>
    <d v="2023-10-01T00:00:00"/>
    <s v="S022978"/>
    <x v="123"/>
    <s v="PO144951"/>
    <s v="GRN198738"/>
    <s v="340-1075-1"/>
    <s v="TRAFFIC LIGHT ASSEMBLY"/>
    <s v="Walsall WS6 7AL"/>
    <n v="77"/>
    <x v="2"/>
    <s v="Diesel"/>
    <n v="2.8489999999999999E-4"/>
  </r>
  <r>
    <d v="2023-10-01T00:00:00"/>
    <s v="S022978"/>
    <x v="123"/>
    <s v="PO144949"/>
    <s v="GRN198740"/>
    <s v="340-1075-1"/>
    <s v="TRAFFIC LIGHT ASSEMBLY"/>
    <s v="Walsall WS6 7AL"/>
    <n v="77"/>
    <x v="2"/>
    <s v="Diesel"/>
    <n v="2.8489999999999999E-4"/>
  </r>
  <r>
    <d v="2023-12-01T00:00:00"/>
    <s v="S023375"/>
    <x v="13"/>
    <s v="PO150400"/>
    <s v="GRN204353"/>
    <n v="13258883"/>
    <s v="MIR 225 WATER COOLED X-RAY TUBE"/>
    <s v="Boston Massachusetts"/>
    <n v="3154"/>
    <x v="0"/>
    <s v="Crude"/>
    <n v="2.5295079999999999"/>
  </r>
  <r>
    <d v="2023-10-01T00:00:00"/>
    <s v="S022978"/>
    <x v="123"/>
    <s v="PO144947"/>
    <s v="GRN198741"/>
    <s v="340-1075-1"/>
    <s v="TRAFFIC LIGHT ASSEMBLY"/>
    <s v="Walsall WS6 7AL"/>
    <n v="77"/>
    <x v="2"/>
    <s v="Diesel"/>
    <n v="2.8489999999999999E-4"/>
  </r>
  <r>
    <d v="2023-10-01T00:00:00"/>
    <s v="S022978"/>
    <x v="123"/>
    <s v="PO144946"/>
    <s v="GRN198743"/>
    <s v="340-1075-1"/>
    <s v="TRAFFIC LIGHT ASSEMBLY"/>
    <s v="Walsall WS6 7AL"/>
    <n v="77"/>
    <x v="2"/>
    <s v="Diesel"/>
    <n v="2.8489999999999999E-4"/>
  </r>
  <r>
    <d v="2023-10-01T00:00:00"/>
    <s v="S022978"/>
    <x v="123"/>
    <s v="PO144945"/>
    <s v="GRN198744"/>
    <s v="340-1075-1"/>
    <s v="TRAFFIC LIGHT ASSEMBLY"/>
    <s v="Walsall WS6 7AL"/>
    <n v="77"/>
    <x v="2"/>
    <s v="Diesel"/>
    <n v="2.8489999999999999E-4"/>
  </r>
  <r>
    <d v="2023-10-01T00:00:00"/>
    <s v="S022978"/>
    <x v="123"/>
    <s v="PO144944"/>
    <s v="GRN198745"/>
    <s v="340-1075-1"/>
    <s v="TRAFFIC LIGHT ASSEMBLY"/>
    <s v="Walsall WS6 7AL"/>
    <n v="77"/>
    <x v="2"/>
    <s v="Diesel"/>
    <n v="2.8489999999999999E-4"/>
  </r>
  <r>
    <d v="2023-12-01T00:00:00"/>
    <s v="S023222"/>
    <x v="11"/>
    <s v="PO148814"/>
    <s v="GRN204358"/>
    <s v="11700-7241"/>
    <s v="CABLE 5 METERS  M12-8 RKS TO RJ45S"/>
    <s v="Wickford SS11 8YT"/>
    <n v="390"/>
    <x v="2"/>
    <s v="Diesel"/>
    <n v="1.4430000000000001E-3"/>
  </r>
  <r>
    <d v="2023-12-01T00:00:00"/>
    <s v="S023222"/>
    <x v="11"/>
    <s v="PO147446"/>
    <s v="GRN204359"/>
    <n v="101027470"/>
    <s v="TL50 TOWER LIGHT AUDIBLE - GREEN, YELLOW, RED"/>
    <s v="Wickford SS11 8YT"/>
    <n v="390"/>
    <x v="2"/>
    <s v="Diesel"/>
    <n v="1.4430000000000001E-3"/>
  </r>
  <r>
    <d v="2023-10-01T00:00:00"/>
    <s v="S022978"/>
    <x v="123"/>
    <s v="PO144943"/>
    <s v="GRN198746"/>
    <s v="340-1075-1"/>
    <s v="TRAFFIC LIGHT ASSEMBLY"/>
    <s v="Walsall WS6 7AL"/>
    <n v="77"/>
    <x v="2"/>
    <s v="Diesel"/>
    <n v="2.8489999999999999E-4"/>
  </r>
  <r>
    <d v="2023-10-01T00:00:00"/>
    <s v="S022978"/>
    <x v="123"/>
    <s v="PO144942"/>
    <s v="GRN198747"/>
    <s v="340-1075-1"/>
    <s v="TRAFFIC LIGHT ASSEMBLY"/>
    <s v="Walsall WS6 7AL"/>
    <n v="77"/>
    <x v="2"/>
    <s v="Diesel"/>
    <n v="2.8489999999999999E-4"/>
  </r>
  <r>
    <d v="2023-10-01T00:00:00"/>
    <s v="S022978"/>
    <x v="123"/>
    <s v="PO143038"/>
    <s v="GRN198748"/>
    <s v="340-1075-1"/>
    <s v="TRAFFIC LIGHT ASSEMBLY"/>
    <s v="Walsall WS6 7AL"/>
    <n v="77"/>
    <x v="2"/>
    <s v="Diesel"/>
    <n v="2.8489999999999999E-4"/>
  </r>
  <r>
    <d v="2023-10-01T00:00:00"/>
    <s v="S022978"/>
    <x v="123"/>
    <s v="PO144935"/>
    <s v="GRN198749"/>
    <s v="340-1075-1"/>
    <s v="TRAFFIC LIGHT ASSEMBLY"/>
    <s v="Walsall WS6 7AL"/>
    <n v="77"/>
    <x v="2"/>
    <s v="Diesel"/>
    <n v="2.8489999999999999E-4"/>
  </r>
  <r>
    <d v="2023-10-01T00:00:00"/>
    <s v="S022978"/>
    <x v="123"/>
    <s v="PO144933"/>
    <s v="GRN198750"/>
    <s v="340-1075-1"/>
    <s v="TRAFFIC LIGHT ASSEMBLY"/>
    <s v="Walsall WS6 7AL"/>
    <n v="77"/>
    <x v="2"/>
    <s v="Diesel"/>
    <n v="2.8489999999999999E-4"/>
  </r>
  <r>
    <d v="2023-10-01T00:00:00"/>
    <s v="S022978"/>
    <x v="123"/>
    <s v="PO144932"/>
    <s v="GRN198752"/>
    <s v="340-1075-1"/>
    <s v="TRAFFIC LIGHT ASSEMBLY"/>
    <s v="Walsall WS6 7AL"/>
    <n v="77"/>
    <x v="2"/>
    <s v="Diesel"/>
    <n v="2.8489999999999999E-4"/>
  </r>
  <r>
    <d v="2023-10-01T00:00:00"/>
    <s v="S022978"/>
    <x v="123"/>
    <s v="PO144941"/>
    <s v="GRN198753"/>
    <s v="340-1075-1"/>
    <s v="TRAFFIC LIGHT ASSEMBLY"/>
    <s v="Walsall WS6 7AL"/>
    <n v="77"/>
    <x v="2"/>
    <s v="Diesel"/>
    <n v="2.8489999999999999E-4"/>
  </r>
  <r>
    <d v="2023-12-01T00:00:00"/>
    <s v="S025033"/>
    <x v="23"/>
    <s v="PO150376"/>
    <s v="GRN204368"/>
    <n v="101047544"/>
    <s v="10&quot; 54 WATT LED LIGHT BAR WITH DT CONNECTOR"/>
    <s v="Nantwich CW5 6DX"/>
    <n v="44.6"/>
    <x v="2"/>
    <s v="Diesel"/>
    <n v="1.6501999999999999E-4"/>
  </r>
  <r>
    <d v="2023-10-01T00:00:00"/>
    <s v="S022978"/>
    <x v="123"/>
    <s v="PO144938"/>
    <s v="GRN198754"/>
    <s v="340-1075-1"/>
    <s v="TRAFFIC LIGHT ASSEMBLY"/>
    <s v="Walsall WS6 7AL"/>
    <n v="77"/>
    <x v="2"/>
    <s v="Diesel"/>
    <n v="2.8489999999999999E-4"/>
  </r>
  <r>
    <d v="2023-10-01T00:00:00"/>
    <s v="S022978"/>
    <x v="123"/>
    <s v="PO144931"/>
    <s v="GRN198755"/>
    <s v="340-1075-1"/>
    <s v="TRAFFIC LIGHT ASSEMBLY"/>
    <s v="Walsall WS6 7AL"/>
    <n v="77"/>
    <x v="2"/>
    <s v="Diesel"/>
    <n v="2.8489999999999999E-4"/>
  </r>
  <r>
    <d v="2023-10-01T00:00:00"/>
    <s v="S022978"/>
    <x v="123"/>
    <s v="PO144940"/>
    <s v="GRN198756"/>
    <s v="340-1075-1"/>
    <s v="TRAFFIC LIGHT ASSEMBLY"/>
    <s v="Walsall WS6 7AL"/>
    <n v="77"/>
    <x v="2"/>
    <s v="Diesel"/>
    <n v="2.8489999999999999E-4"/>
  </r>
  <r>
    <d v="2023-10-01T00:00:00"/>
    <s v="S022978"/>
    <x v="123"/>
    <s v="PO144937"/>
    <s v="GRN198757"/>
    <s v="340-1075-1"/>
    <s v="TRAFFIC LIGHT ASSEMBLY"/>
    <s v="Walsall WS6 7AL"/>
    <n v="77"/>
    <x v="2"/>
    <s v="Diesel"/>
    <n v="2.8489999999999999E-4"/>
  </r>
  <r>
    <d v="2023-10-01T00:00:00"/>
    <s v="S022978"/>
    <x v="123"/>
    <s v="PO144930"/>
    <s v="GRN198759"/>
    <s v="340-1075-1"/>
    <s v="TRAFFIC LIGHT ASSEMBLY"/>
    <s v="Walsall WS6 7AL"/>
    <n v="77"/>
    <x v="2"/>
    <s v="Diesel"/>
    <n v="2.8489999999999999E-4"/>
  </r>
  <r>
    <d v="2023-10-01T00:00:00"/>
    <s v="S022978"/>
    <x v="123"/>
    <s v="PO144939"/>
    <s v="GRN198760"/>
    <s v="340-1075-1"/>
    <s v="TRAFFIC LIGHT ASSEMBLY"/>
    <s v="Walsall WS6 7AL"/>
    <n v="77"/>
    <x v="2"/>
    <s v="Diesel"/>
    <n v="2.8489999999999999E-4"/>
  </r>
  <r>
    <d v="2023-10-01T00:00:00"/>
    <s v="S022978"/>
    <x v="123"/>
    <s v="PO144950"/>
    <s v="GRN198761"/>
    <s v="340-1075-1"/>
    <s v="TRAFFIC LIGHT ASSEMBLY"/>
    <s v="Walsall WS6 7AL"/>
    <n v="77"/>
    <x v="2"/>
    <s v="Diesel"/>
    <n v="2.8489999999999999E-4"/>
  </r>
  <r>
    <d v="2023-10-01T00:00:00"/>
    <s v="S022978"/>
    <x v="123"/>
    <s v="PO144948"/>
    <s v="GRN198762"/>
    <s v="340-1075-1"/>
    <s v="TRAFFIC LIGHT ASSEMBLY"/>
    <s v="Walsall WS6 7AL"/>
    <n v="77"/>
    <x v="2"/>
    <s v="Diesel"/>
    <n v="2.8489999999999999E-4"/>
  </r>
  <r>
    <d v="2023-10-01T00:00:00"/>
    <s v="S022978"/>
    <x v="123"/>
    <s v="PO144934"/>
    <s v="GRN198763"/>
    <s v="340-1075-1"/>
    <s v="TRAFFIC LIGHT ASSEMBLY"/>
    <s v="Walsall WS6 7AL"/>
    <n v="77"/>
    <x v="2"/>
    <s v="Diesel"/>
    <n v="2.8489999999999999E-4"/>
  </r>
  <r>
    <d v="2023-10-01T00:00:00"/>
    <s v="S022978"/>
    <x v="123"/>
    <s v="PO145194"/>
    <s v="GRN198764"/>
    <s v="340-1235-1"/>
    <s v="CABLE FLOODLIGHT POWER 60&quot;"/>
    <s v="Walsall WS6 7AL"/>
    <n v="77"/>
    <x v="2"/>
    <s v="Diesel"/>
    <n v="2.8489999999999999E-4"/>
  </r>
  <r>
    <d v="2023-10-01T00:00:00"/>
    <s v="S022978"/>
    <x v="123"/>
    <s v="PO145193"/>
    <s v="GRN198765"/>
    <s v="340-1041-1"/>
    <s v="JUNCTION BOX TUNNEL"/>
    <s v="Walsall WS6 7AL"/>
    <n v="77"/>
    <x v="2"/>
    <s v="Diesel"/>
    <n v="2.8489999999999999E-4"/>
  </r>
  <r>
    <d v="2023-10-01T00:00:00"/>
    <s v="S022978"/>
    <x v="123"/>
    <s v="PO144964"/>
    <s v="GRN198777"/>
    <s v="340-1153-1"/>
    <s v="CONDUIT OUTDOOR EQUIPMENT RACK ASSY – SPEED SENSOR"/>
    <s v="Walsall WS6 7AL"/>
    <n v="77"/>
    <x v="2"/>
    <s v="Diesel"/>
    <n v="2.8489999999999999E-4"/>
  </r>
  <r>
    <d v="2023-10-01T00:00:00"/>
    <s v="S022978"/>
    <x v="123"/>
    <s v="PO144963"/>
    <s v="GRN198778"/>
    <s v="340-1153-1"/>
    <s v="CONDUIT OUTDOOR EQUIPMENT RACK ASSY – SPEED SENSOR"/>
    <s v="Walsall WS6 7AL"/>
    <n v="77"/>
    <x v="2"/>
    <s v="Diesel"/>
    <n v="2.8489999999999999E-4"/>
  </r>
  <r>
    <d v="2023-10-01T00:00:00"/>
    <s v="S022978"/>
    <x v="123"/>
    <s v="PO144962"/>
    <s v="GRN198779"/>
    <s v="340-1153-1"/>
    <s v="CONDUIT OUTDOOR EQUIPMENT RACK ASSY – SPEED SENSOR"/>
    <s v="Walsall WS6 7AL"/>
    <n v="77"/>
    <x v="2"/>
    <s v="Diesel"/>
    <n v="2.8489999999999999E-4"/>
  </r>
  <r>
    <d v="2023-10-01T00:00:00"/>
    <s v="S022978"/>
    <x v="123"/>
    <s v="PO144961"/>
    <s v="GRN198780"/>
    <s v="340-1153-1"/>
    <s v="CONDUIT OUTDOOR EQUIPMENT RACK ASSY – SPEED SENSOR"/>
    <s v="Walsall WS6 7AL"/>
    <n v="77"/>
    <x v="2"/>
    <s v="Diesel"/>
    <n v="2.8489999999999999E-4"/>
  </r>
  <r>
    <d v="2023-10-01T00:00:00"/>
    <s v="S022978"/>
    <x v="123"/>
    <s v="PO144959"/>
    <s v="GRN198781"/>
    <s v="340-1153-1"/>
    <s v="CONDUIT OUTDOOR EQUIPMENT RACK ASSY – SPEED SENSOR"/>
    <s v="Walsall WS6 7AL"/>
    <n v="77"/>
    <x v="2"/>
    <s v="Diesel"/>
    <n v="2.8489999999999999E-4"/>
  </r>
  <r>
    <d v="2023-10-01T00:00:00"/>
    <s v="S022978"/>
    <x v="123"/>
    <s v="PO144958"/>
    <s v="GRN198782"/>
    <s v="340-1153-1"/>
    <s v="CONDUIT OUTDOOR EQUIPMENT RACK ASSY – SPEED SENSOR"/>
    <s v="Walsall WS6 7AL"/>
    <n v="77"/>
    <x v="2"/>
    <s v="Diesel"/>
    <n v="2.8489999999999999E-4"/>
  </r>
  <r>
    <d v="2023-10-01T00:00:00"/>
    <s v="S022978"/>
    <x v="123"/>
    <s v="PO144957"/>
    <s v="GRN198783"/>
    <s v="340-1153-1"/>
    <s v="CONDUIT OUTDOOR EQUIPMENT RACK ASSY – SPEED SENSOR"/>
    <s v="Walsall WS6 7AL"/>
    <n v="77"/>
    <x v="2"/>
    <s v="Diesel"/>
    <n v="2.8489999999999999E-4"/>
  </r>
  <r>
    <d v="2023-10-01T00:00:00"/>
    <s v="S022978"/>
    <x v="123"/>
    <s v="PO144956"/>
    <s v="GRN198785"/>
    <s v="340-1153-1"/>
    <s v="CONDUIT OUTDOOR EQUIPMENT RACK ASSY – SPEED SENSOR"/>
    <s v="Walsall WS6 7AL"/>
    <n v="77"/>
    <x v="2"/>
    <s v="Diesel"/>
    <n v="2.8489999999999999E-4"/>
  </r>
  <r>
    <d v="2023-10-01T00:00:00"/>
    <s v="S022978"/>
    <x v="123"/>
    <s v="PO144955"/>
    <s v="GRN198786"/>
    <s v="340-1153-1"/>
    <s v="CONDUIT OUTDOOR EQUIPMENT RACK ASSY – SPEED SENSOR"/>
    <s v="Walsall WS6 7AL"/>
    <n v="77"/>
    <x v="2"/>
    <s v="Diesel"/>
    <n v="2.8489999999999999E-4"/>
  </r>
  <r>
    <d v="2023-10-01T00:00:00"/>
    <s v="S022978"/>
    <x v="123"/>
    <s v="PO144954"/>
    <s v="GRN198788"/>
    <s v="340-1153-1"/>
    <s v="CONDUIT OUTDOOR EQUIPMENT RACK ASSY – SPEED SENSOR"/>
    <s v="Walsall WS6 7AL"/>
    <n v="77"/>
    <x v="2"/>
    <s v="Diesel"/>
    <n v="2.8489999999999999E-4"/>
  </r>
  <r>
    <d v="2023-10-01T00:00:00"/>
    <s v="S022978"/>
    <x v="123"/>
    <s v="PO144953"/>
    <s v="GRN198789"/>
    <s v="340-1153-1"/>
    <s v="CONDUIT OUTDOOR EQUIPMENT RACK ASSY – SPEED SENSOR"/>
    <s v="Walsall WS6 7AL"/>
    <n v="77"/>
    <x v="2"/>
    <s v="Diesel"/>
    <n v="2.8489999999999999E-4"/>
  </r>
  <r>
    <d v="2023-12-01T00:00:00"/>
    <s v="S024190"/>
    <x v="22"/>
    <s v="PO149204"/>
    <s v="GRN204400"/>
    <n v="101014001"/>
    <s v="GASKET DETECTOR BOX LID"/>
    <s v="Stockport SK4 2JT"/>
    <n v="22.2"/>
    <x v="1"/>
    <s v="Diesel"/>
    <n v="8.2140000000000008E-3"/>
  </r>
  <r>
    <d v="2023-12-01T00:00:00"/>
    <s v="S024190"/>
    <x v="22"/>
    <s v="PO149337"/>
    <s v="GRN204401"/>
    <n v="101017188"/>
    <s v="GASKET DETECTOR ACCESS PANEL"/>
    <s v="Stockport SK4 2JT"/>
    <n v="22.2"/>
    <x v="1"/>
    <s v="Diesel"/>
    <n v="8.2140000000000008E-3"/>
  </r>
  <r>
    <d v="2023-12-01T00:00:00"/>
    <s v="S024190"/>
    <x v="22"/>
    <s v="PO148556"/>
    <s v="GRN204402"/>
    <s v="340-1085-1"/>
    <s v="LINAC GLIDE STRIP"/>
    <s v="Stockport SK4 2JT"/>
    <n v="22.2"/>
    <x v="1"/>
    <s v="Diesel"/>
    <n v="8.2140000000000008E-3"/>
  </r>
  <r>
    <d v="2023-10-01T00:00:00"/>
    <s v="S022978"/>
    <x v="123"/>
    <s v="PO144952"/>
    <s v="GRN198790"/>
    <s v="340-1153-1"/>
    <s v="CONDUIT OUTDOOR EQUIPMENT RACK ASSY – SPEED SENSOR"/>
    <s v="Walsall WS6 7AL"/>
    <n v="77"/>
    <x v="2"/>
    <s v="Diesel"/>
    <n v="2.8489999999999999E-4"/>
  </r>
  <r>
    <d v="2023-10-01T00:00:00"/>
    <s v="S022978"/>
    <x v="123"/>
    <s v="PO144951"/>
    <s v="GRN198791"/>
    <s v="340-1153-1"/>
    <s v="CONDUIT OUTDOOR EQUIPMENT RACK ASSY – SPEED SENSOR"/>
    <s v="Walsall WS6 7AL"/>
    <n v="77"/>
    <x v="2"/>
    <s v="Diesel"/>
    <n v="2.8489999999999999E-4"/>
  </r>
  <r>
    <d v="2023-10-01T00:00:00"/>
    <s v="S022978"/>
    <x v="123"/>
    <s v="PO144950"/>
    <s v="GRN198792"/>
    <s v="340-1153-1"/>
    <s v="CONDUIT OUTDOOR EQUIPMENT RACK ASSY – SPEED SENSOR"/>
    <s v="Walsall WS6 7AL"/>
    <n v="77"/>
    <x v="2"/>
    <s v="Diesel"/>
    <n v="2.8489999999999999E-4"/>
  </r>
  <r>
    <d v="2023-10-01T00:00:00"/>
    <s v="S022978"/>
    <x v="123"/>
    <s v="PO144949"/>
    <s v="GRN198793"/>
    <s v="340-1153-1"/>
    <s v="CONDUIT OUTDOOR EQUIPMENT RACK ASSY – SPEED SENSOR"/>
    <s v="Walsall WS6 7AL"/>
    <n v="77"/>
    <x v="2"/>
    <s v="Diesel"/>
    <n v="2.8489999999999999E-4"/>
  </r>
  <r>
    <d v="2023-12-01T00:00:00"/>
    <s v="S001121"/>
    <x v="5"/>
    <s v="PO151543"/>
    <s v="GRN204407"/>
    <n v="50200869"/>
    <s v="TERMINAL END ANCHOR"/>
    <s v="Salford M5 4BE"/>
    <n v="103.6"/>
    <x v="2"/>
    <s v="Diesel"/>
    <n v="3.8331999999999998E-4"/>
  </r>
  <r>
    <d v="2023-10-01T00:00:00"/>
    <s v="S022978"/>
    <x v="123"/>
    <s v="PO144948"/>
    <s v="GRN198794"/>
    <s v="340-1153-1"/>
    <s v="CONDUIT OUTDOOR EQUIPMENT RACK ASSY – SPEED SENSOR"/>
    <s v="Walsall WS6 7AL"/>
    <n v="77"/>
    <x v="2"/>
    <s v="Diesel"/>
    <n v="2.8489999999999999E-4"/>
  </r>
  <r>
    <d v="2023-12-01T00:00:00"/>
    <s v="S001121"/>
    <x v="5"/>
    <s v="PO151482"/>
    <s v="GRN204409"/>
    <n v="101044943"/>
    <s v="1492 TERMINAL BLOCK MARKER CARDS NUMBERED 1-20"/>
    <s v="Salford M5 4BE"/>
    <n v="103.6"/>
    <x v="2"/>
    <s v="Diesel"/>
    <n v="3.8331999999999998E-4"/>
  </r>
  <r>
    <d v="2023-12-01T00:00:00"/>
    <s v="S001121"/>
    <x v="5"/>
    <s v="PO150944"/>
    <s v="GRN204411"/>
    <n v="50200855"/>
    <s v="TERMINAL FT SPRING CLAMP 1.5MM (2 TO 2) - GREY"/>
    <s v="Salford M5 4BE"/>
    <n v="103.6"/>
    <x v="2"/>
    <s v="Diesel"/>
    <n v="3.8331999999999998E-4"/>
  </r>
  <r>
    <d v="2023-12-01T00:00:00"/>
    <s v="S023413"/>
    <x v="15"/>
    <s v="PO147491"/>
    <s v="GRN204412"/>
    <n v="42203630"/>
    <s v="VISY IRIS CONTAINER OCR SOFTWARE"/>
    <s v="33100 Tampere, Finland"/>
    <n v="3916"/>
    <x v="2"/>
    <s v="Diesel"/>
    <n v="3.9815929999999999E-2"/>
  </r>
  <r>
    <d v="2023-08-01T00:00:00"/>
    <s v="S026569"/>
    <x v="125"/>
    <s v="PO142106"/>
    <s v="GRN193301"/>
    <n v="101046025"/>
    <s v="TRANSFER SWITCH PANEL 100A LOAD"/>
    <s v="Tunstall ST6 5GF"/>
    <n v="5.8"/>
    <x v="3"/>
    <s v="Diesel"/>
    <n v="5.8971500000000003E-3"/>
  </r>
  <r>
    <d v="2023-12-01T00:00:00"/>
    <s v="S002239"/>
    <x v="17"/>
    <s v="PO143492"/>
    <s v="GRN203493"/>
    <s v="11701-3062"/>
    <s v="VAREX MI6 SSM LINAC (40:30 HE:LE) WITH CABSCAN"/>
    <s v="UT 84104"/>
    <n v="4725"/>
    <x v="4"/>
    <s v="Aviation"/>
    <n v="18.279100224000004"/>
  </r>
  <r>
    <d v="2023-12-01T00:00:00"/>
    <s v="S002239"/>
    <x v="17"/>
    <s v="PO143492"/>
    <s v="GRN203748"/>
    <s v="11701-3062"/>
    <s v="VAREX MI6 SSM LINAC (40:30 HE:LE) WITH CABSCAN"/>
    <s v="UT 84104"/>
    <n v="4725"/>
    <x v="4"/>
    <s v="Aviation"/>
    <n v="18.279100224000004"/>
  </r>
  <r>
    <d v="2023-12-01T00:00:00"/>
    <s v="S024448"/>
    <x v="58"/>
    <s v="PO135823"/>
    <s v="GRN204420"/>
    <n v="101049193"/>
    <s v="6/4 MeV TURNKEY LINAC SYSTEM C/W CABSCAN (+32/-31)"/>
    <s v="California 94560"/>
    <n v="5214"/>
    <x v="0"/>
    <s v="Crude"/>
    <n v="0.4181628"/>
  </r>
  <r>
    <d v="2023-12-01T00:00:00"/>
    <s v="S024448"/>
    <x v="58"/>
    <s v="PO135823"/>
    <s v="GRN204421"/>
    <n v="13206361"/>
    <s v="ETM TCU 9.8KW 400V"/>
    <s v="California 94560"/>
    <n v="5214"/>
    <x v="0"/>
    <s v="Crude"/>
    <n v="0.4181628"/>
  </r>
  <r>
    <d v="2023-10-01T00:00:00"/>
    <s v="S022978"/>
    <x v="123"/>
    <s v="PO144947"/>
    <s v="GRN198796"/>
    <s v="340-1153-1"/>
    <s v="CONDUIT OUTDOOR EQUIPMENT RACK ASSY – SPEED SENSOR"/>
    <s v="Walsall WS6 7AL"/>
    <n v="77"/>
    <x v="2"/>
    <s v="Diesel"/>
    <n v="2.8489999999999999E-4"/>
  </r>
  <r>
    <d v="2023-10-01T00:00:00"/>
    <s v="S022978"/>
    <x v="123"/>
    <s v="PO144946"/>
    <s v="GRN198797"/>
    <s v="340-1153-1"/>
    <s v="CONDUIT OUTDOOR EQUIPMENT RACK ASSY – SPEED SENSOR"/>
    <s v="Walsall WS6 7AL"/>
    <n v="77"/>
    <x v="2"/>
    <s v="Diesel"/>
    <n v="2.8489999999999999E-4"/>
  </r>
  <r>
    <d v="2023-10-01T00:00:00"/>
    <s v="S022978"/>
    <x v="123"/>
    <s v="PO144945"/>
    <s v="GRN198798"/>
    <s v="340-1153-1"/>
    <s v="CONDUIT OUTDOOR EQUIPMENT RACK ASSY – SPEED SENSOR"/>
    <s v="Walsall WS6 7AL"/>
    <n v="77"/>
    <x v="2"/>
    <s v="Diesel"/>
    <n v="2.8489999999999999E-4"/>
  </r>
  <r>
    <d v="2023-10-01T00:00:00"/>
    <s v="S022978"/>
    <x v="123"/>
    <s v="PO144944"/>
    <s v="GRN198799"/>
    <s v="340-1153-1"/>
    <s v="CONDUIT OUTDOOR EQUIPMENT RACK ASSY – SPEED SENSOR"/>
    <s v="Walsall WS6 7AL"/>
    <n v="77"/>
    <x v="2"/>
    <s v="Diesel"/>
    <n v="2.8489999999999999E-4"/>
  </r>
  <r>
    <d v="2023-12-01T00:00:00"/>
    <s v="S022670"/>
    <x v="26"/>
    <s v="PO149149"/>
    <s v="GRN204433"/>
    <s v="11700-5217"/>
    <s v="WASHER FLAT M18 GEOMET 500B"/>
    <s v="Congleton CW12 1HR"/>
    <n v="12.8"/>
    <x v="2"/>
    <s v="Diesel"/>
    <n v="4.7360000000000001E-5"/>
  </r>
  <r>
    <d v="2023-10-01T00:00:00"/>
    <s v="S022978"/>
    <x v="123"/>
    <s v="PO144943"/>
    <s v="GRN198800"/>
    <s v="340-1153-1"/>
    <s v="CONDUIT OUTDOOR EQUIPMENT RACK ASSY – SPEED SENSOR"/>
    <s v="Walsall WS6 7AL"/>
    <n v="77"/>
    <x v="2"/>
    <s v="Diesel"/>
    <n v="2.8489999999999999E-4"/>
  </r>
  <r>
    <d v="2023-10-01T00:00:00"/>
    <s v="S022978"/>
    <x v="123"/>
    <s v="PO144942"/>
    <s v="GRN198801"/>
    <s v="340-1153-1"/>
    <s v="CONDUIT OUTDOOR EQUIPMENT RACK ASSY – SPEED SENSOR"/>
    <s v="Walsall WS6 7AL"/>
    <n v="77"/>
    <x v="2"/>
    <s v="Diesel"/>
    <n v="2.8489999999999999E-4"/>
  </r>
  <r>
    <d v="2023-10-01T00:00:00"/>
    <s v="S022978"/>
    <x v="123"/>
    <s v="PO144923"/>
    <s v="GRN198802"/>
    <s v="340-1153-1"/>
    <s v="CONDUIT OUTDOOR EQUIPMENT RACK ASSY – SPEED SENSOR"/>
    <s v="Walsall WS6 7AL"/>
    <n v="77"/>
    <x v="2"/>
    <s v="Diesel"/>
    <n v="2.8489999999999999E-4"/>
  </r>
  <r>
    <d v="2023-10-01T00:00:00"/>
    <s v="S022978"/>
    <x v="123"/>
    <s v="PO144935"/>
    <s v="GRN198803"/>
    <s v="340-1153-1"/>
    <s v="CONDUIT OUTDOOR EQUIPMENT RACK ASSY – SPEED SENSOR"/>
    <s v="Walsall WS6 7AL"/>
    <n v="77"/>
    <x v="2"/>
    <s v="Diesel"/>
    <n v="2.8489999999999999E-4"/>
  </r>
  <r>
    <d v="2023-10-01T00:00:00"/>
    <s v="S022978"/>
    <x v="123"/>
    <s v="PO144934"/>
    <s v="GRN198804"/>
    <s v="340-1153-1"/>
    <s v="CONDUIT OUTDOOR EQUIPMENT RACK ASSY – SPEED SENSOR"/>
    <s v="Walsall WS6 7AL"/>
    <n v="77"/>
    <x v="2"/>
    <s v="Diesel"/>
    <n v="2.8489999999999999E-4"/>
  </r>
  <r>
    <d v="2023-12-01T00:00:00"/>
    <s v="S001121"/>
    <x v="5"/>
    <s v="PO151645"/>
    <s v="GRN204441"/>
    <n v="79208527"/>
    <s v="SPRING CLAMP RELAY SOCKET - PANEL/DIN RAIL MOUNT"/>
    <s v="Salford M5 4BE"/>
    <n v="103.6"/>
    <x v="2"/>
    <s v="Diesel"/>
    <n v="3.8331999999999998E-4"/>
  </r>
  <r>
    <d v="2023-10-01T00:00:00"/>
    <s v="S022978"/>
    <x v="123"/>
    <s v="PO144933"/>
    <s v="GRN198805"/>
    <s v="340-1153-1"/>
    <s v="CONDUIT OUTDOOR EQUIPMENT RACK ASSY – SPEED SENSOR"/>
    <s v="Walsall WS6 7AL"/>
    <n v="77"/>
    <x v="2"/>
    <s v="Diesel"/>
    <n v="2.8489999999999999E-4"/>
  </r>
  <r>
    <d v="2023-10-01T00:00:00"/>
    <s v="S022978"/>
    <x v="123"/>
    <s v="PO144932"/>
    <s v="GRN198807"/>
    <s v="340-1153-1"/>
    <s v="CONDUIT OUTDOOR EQUIPMENT RACK ASSY – SPEED SENSOR"/>
    <s v="Walsall WS6 7AL"/>
    <n v="77"/>
    <x v="2"/>
    <s v="Diesel"/>
    <n v="2.8489999999999999E-4"/>
  </r>
  <r>
    <d v="2023-12-01T00:00:00"/>
    <s v="S001121"/>
    <x v="5"/>
    <s v="PO151830"/>
    <s v="GRN204445"/>
    <s v="11700-8852"/>
    <s v="CONTROLLER GUARDLOGIX SERIES 5380 PLC SIL2"/>
    <s v="Salford M5 4BE"/>
    <n v="103.6"/>
    <x v="2"/>
    <s v="Diesel"/>
    <n v="3.8331999999999998E-4"/>
  </r>
  <r>
    <d v="2023-10-01T00:00:00"/>
    <s v="S022978"/>
    <x v="123"/>
    <s v="PO144941"/>
    <s v="GRN198808"/>
    <s v="340-1153-1"/>
    <s v="CONDUIT OUTDOOR EQUIPMENT RACK ASSY – SPEED SENSOR"/>
    <s v="Walsall WS6 7AL"/>
    <n v="77"/>
    <x v="2"/>
    <s v="Diesel"/>
    <n v="2.8489999999999999E-4"/>
  </r>
  <r>
    <d v="2023-10-01T00:00:00"/>
    <s v="S022978"/>
    <x v="123"/>
    <s v="PO144938"/>
    <s v="GRN198811"/>
    <s v="340-1153-1"/>
    <s v="CONDUIT OUTDOOR EQUIPMENT RACK ASSY – SPEED SENSOR"/>
    <s v="Walsall WS6 7AL"/>
    <n v="77"/>
    <x v="2"/>
    <s v="Diesel"/>
    <n v="2.8489999999999999E-4"/>
  </r>
  <r>
    <d v="2023-12-01T00:00:00"/>
    <s v="S023284"/>
    <x v="19"/>
    <s v="PO143151"/>
    <s v="GRN204450"/>
    <n v="101034024"/>
    <s v="MAIN CONTROL PANEL"/>
    <s v="Leicester LE19 2DT"/>
    <n v="144"/>
    <x v="1"/>
    <s v="Diesel"/>
    <n v="5.3280000000000001E-2"/>
  </r>
  <r>
    <d v="2023-12-01T00:00:00"/>
    <s v="S023284"/>
    <x v="19"/>
    <s v="PO147442"/>
    <s v="GRN204451"/>
    <n v="101034024"/>
    <s v="MAIN CONTROL PANEL"/>
    <s v="Leicester LE19 2DT"/>
    <n v="144"/>
    <x v="1"/>
    <s v="Diesel"/>
    <n v="5.3280000000000001E-2"/>
  </r>
  <r>
    <d v="2023-10-01T00:00:00"/>
    <s v="S022978"/>
    <x v="123"/>
    <s v="PO144931"/>
    <s v="GRN198813"/>
    <s v="340-1153-1"/>
    <s v="CONDUIT OUTDOOR EQUIPMENT RACK ASSY – SPEED SENSOR"/>
    <s v="Walsall WS6 7AL"/>
    <n v="77"/>
    <x v="2"/>
    <s v="Diesel"/>
    <n v="2.8489999999999999E-4"/>
  </r>
  <r>
    <d v="2023-10-01T00:00:00"/>
    <s v="S022978"/>
    <x v="123"/>
    <s v="PO144940"/>
    <s v="GRN198814"/>
    <s v="340-1153-1"/>
    <s v="CONDUIT OUTDOOR EQUIPMENT RACK ASSY – SPEED SENSOR"/>
    <s v="Walsall WS6 7AL"/>
    <n v="77"/>
    <x v="2"/>
    <s v="Diesel"/>
    <n v="2.8489999999999999E-4"/>
  </r>
  <r>
    <d v="2023-10-01T00:00:00"/>
    <s v="S022978"/>
    <x v="123"/>
    <s v="PO144937"/>
    <s v="GRN198815"/>
    <s v="340-1153-1"/>
    <s v="CONDUIT OUTDOOR EQUIPMENT RACK ASSY – SPEED SENSOR"/>
    <s v="Walsall WS6 7AL"/>
    <n v="77"/>
    <x v="2"/>
    <s v="Diesel"/>
    <n v="2.8489999999999999E-4"/>
  </r>
  <r>
    <d v="2023-10-01T00:00:00"/>
    <s v="S022978"/>
    <x v="123"/>
    <s v="PO144930"/>
    <s v="GRN198816"/>
    <s v="340-1153-1"/>
    <s v="CONDUIT OUTDOOR EQUIPMENT RACK ASSY – SPEED SENSOR"/>
    <s v="Walsall WS6 7AL"/>
    <n v="77"/>
    <x v="2"/>
    <s v="Diesel"/>
    <n v="2.8489999999999999E-4"/>
  </r>
  <r>
    <d v="2023-10-01T00:00:00"/>
    <s v="S022978"/>
    <x v="123"/>
    <s v="PO144939"/>
    <s v="GRN198817"/>
    <s v="340-1153-1"/>
    <s v="CONDUIT OUTDOOR EQUIPMENT RACK ASSY – SPEED SENSOR"/>
    <s v="Walsall WS6 7AL"/>
    <n v="77"/>
    <x v="2"/>
    <s v="Diesel"/>
    <n v="2.8489999999999999E-4"/>
  </r>
  <r>
    <d v="2023-10-01T00:00:00"/>
    <s v="S022978"/>
    <x v="123"/>
    <s v="PO144936"/>
    <s v="GRN198818"/>
    <s v="340-1153-1"/>
    <s v="CONDUIT OUTDOOR EQUIPMENT RACK ASSY – SPEED SENSOR"/>
    <s v="Walsall WS6 7AL"/>
    <n v="77"/>
    <x v="2"/>
    <s v="Diesel"/>
    <n v="2.8489999999999999E-4"/>
  </r>
  <r>
    <d v="2023-10-01T00:00:00"/>
    <s v="S022978"/>
    <x v="123"/>
    <s v="PO144929"/>
    <s v="GRN198819"/>
    <s v="340-1153-1"/>
    <s v="CONDUIT OUTDOOR EQUIPMENT RACK ASSY – SPEED SENSOR"/>
    <s v="Walsall WS6 7AL"/>
    <n v="77"/>
    <x v="2"/>
    <s v="Diesel"/>
    <n v="2.8489999999999999E-4"/>
  </r>
  <r>
    <d v="2023-10-01T00:00:00"/>
    <s v="S022978"/>
    <x v="123"/>
    <s v="PO144926"/>
    <s v="GRN198820"/>
    <s v="340-1153-1"/>
    <s v="CONDUIT OUTDOOR EQUIPMENT RACK ASSY – SPEED SENSOR"/>
    <s v="Walsall WS6 7AL"/>
    <n v="77"/>
    <x v="2"/>
    <s v="Diesel"/>
    <n v="2.8489999999999999E-4"/>
  </r>
  <r>
    <d v="2023-10-01T00:00:00"/>
    <s v="S022978"/>
    <x v="123"/>
    <s v="PO144919"/>
    <s v="GRN198821"/>
    <s v="340-1153-1"/>
    <s v="CONDUIT OUTDOOR EQUIPMENT RACK ASSY – SPEED SENSOR"/>
    <s v="Walsall WS6 7AL"/>
    <n v="77"/>
    <x v="2"/>
    <s v="Diesel"/>
    <n v="2.8489999999999999E-4"/>
  </r>
  <r>
    <d v="2023-10-01T00:00:00"/>
    <s v="S022978"/>
    <x v="123"/>
    <s v="PO144924"/>
    <s v="GRN198822"/>
    <s v="340-1153-1"/>
    <s v="CONDUIT OUTDOOR EQUIPMENT RACK ASSY – SPEED SENSOR"/>
    <s v="Walsall WS6 7AL"/>
    <n v="77"/>
    <x v="2"/>
    <s v="Diesel"/>
    <n v="2.8489999999999999E-4"/>
  </r>
  <r>
    <d v="2023-09-01T00:00:00"/>
    <s v="S026569"/>
    <x v="125"/>
    <s v="PO143138"/>
    <s v="GRN196063"/>
    <n v="101044464"/>
    <s v="GENERATOR 27kVA 60Hz HI/LOW TEMP NON-EU PRAMAC GDW"/>
    <s v="Tunstall ST6 5GF"/>
    <n v="5.8"/>
    <x v="3"/>
    <s v="Diesel"/>
    <n v="5.8971500000000003E-3"/>
  </r>
  <r>
    <d v="2023-10-01T00:00:00"/>
    <s v="S022978"/>
    <x v="123"/>
    <s v="PO144921"/>
    <s v="GRN198823"/>
    <s v="340-1153-1"/>
    <s v="CONDUIT OUTDOOR EQUIPMENT RACK ASSY – SPEED SENSOR"/>
    <s v="Walsall WS6 7AL"/>
    <n v="77"/>
    <x v="2"/>
    <s v="Diesel"/>
    <n v="2.8489999999999999E-4"/>
  </r>
  <r>
    <d v="2023-10-01T00:00:00"/>
    <s v="S022978"/>
    <x v="123"/>
    <s v="PO144927"/>
    <s v="GRN198824"/>
    <s v="340-1153-1"/>
    <s v="CONDUIT OUTDOOR EQUIPMENT RACK ASSY – SPEED SENSOR"/>
    <s v="Walsall WS6 7AL"/>
    <n v="77"/>
    <x v="2"/>
    <s v="Diesel"/>
    <n v="2.8489999999999999E-4"/>
  </r>
  <r>
    <d v="2023-10-01T00:00:00"/>
    <s v="S022978"/>
    <x v="123"/>
    <s v="PO144920"/>
    <s v="GRN198825"/>
    <s v="340-1153-1"/>
    <s v="CONDUIT OUTDOOR EQUIPMENT RACK ASSY – SPEED SENSOR"/>
    <s v="Walsall WS6 7AL"/>
    <n v="77"/>
    <x v="2"/>
    <s v="Diesel"/>
    <n v="2.8489999999999999E-4"/>
  </r>
  <r>
    <d v="2023-10-01T00:00:00"/>
    <s v="S022978"/>
    <x v="123"/>
    <s v="PO144925"/>
    <s v="GRN198827"/>
    <s v="340-1153-1"/>
    <s v="CONDUIT OUTDOOR EQUIPMENT RACK ASSY – SPEED SENSOR"/>
    <s v="Walsall WS6 7AL"/>
    <n v="77"/>
    <x v="2"/>
    <s v="Diesel"/>
    <n v="2.8489999999999999E-4"/>
  </r>
  <r>
    <d v="2023-10-01T00:00:00"/>
    <s v="S022978"/>
    <x v="123"/>
    <s v="PO144928"/>
    <s v="GRN198828"/>
    <s v="340-1153-1"/>
    <s v="CONDUIT OUTDOOR EQUIPMENT RACK ASSY – SPEED SENSOR"/>
    <s v="Walsall WS6 7AL"/>
    <n v="77"/>
    <x v="2"/>
    <s v="Diesel"/>
    <n v="2.8489999999999999E-4"/>
  </r>
  <r>
    <d v="2023-10-01T00:00:00"/>
    <s v="S022978"/>
    <x v="123"/>
    <s v="PO144922"/>
    <s v="GRN198829"/>
    <s v="340-1153-1"/>
    <s v="CONDUIT OUTDOOR EQUIPMENT RACK ASSY – SPEED SENSOR"/>
    <s v="Walsall WS6 7AL"/>
    <n v="77"/>
    <x v="2"/>
    <s v="Diesel"/>
    <n v="2.8489999999999999E-4"/>
  </r>
  <r>
    <d v="2023-10-01T00:00:00"/>
    <s v="S022978"/>
    <x v="123"/>
    <s v="PO145150"/>
    <s v="GRN198830"/>
    <s v="340-1290-1"/>
    <s v="ASSEMBLY OPERATOR CONSOLE"/>
    <s v="Walsall WS6 7AL"/>
    <n v="77"/>
    <x v="2"/>
    <s v="Diesel"/>
    <n v="2.8489999999999999E-4"/>
  </r>
  <r>
    <d v="2023-10-01T00:00:00"/>
    <s v="S022978"/>
    <x v="123"/>
    <s v="PO144931"/>
    <s v="GRN199464"/>
    <s v="340-1040-1"/>
    <s v="JUNCTION BOX SOURCE SIDE"/>
    <s v="Walsall WS6 7AL"/>
    <n v="77"/>
    <x v="2"/>
    <s v="Diesel"/>
    <n v="2.8489999999999999E-4"/>
  </r>
  <r>
    <d v="2023-12-01T00:00:00"/>
    <s v="S023222"/>
    <x v="11"/>
    <s v="PO150142"/>
    <s v="GRN204481"/>
    <s v="11700-7057"/>
    <s v="E-STOP BUTTON REAR MNT 40MM NON ILLUMINATED 2 NC M"/>
    <s v="Wickford SS11 8YT"/>
    <n v="390"/>
    <x v="2"/>
    <s v="Diesel"/>
    <n v="1.4430000000000001E-3"/>
  </r>
  <r>
    <d v="2023-10-01T00:00:00"/>
    <s v="S022978"/>
    <x v="123"/>
    <s v="PO144940"/>
    <s v="GRN199465"/>
    <s v="340-1040-1"/>
    <s v="JUNCTION BOX SOURCE SIDE"/>
    <s v="Walsall WS6 7AL"/>
    <n v="77"/>
    <x v="2"/>
    <s v="Diesel"/>
    <n v="2.8489999999999999E-4"/>
  </r>
  <r>
    <d v="2023-10-01T00:00:00"/>
    <s v="S022978"/>
    <x v="123"/>
    <s v="PO144937"/>
    <s v="GRN199467"/>
    <s v="340-1040-1"/>
    <s v="JUNCTION BOX SOURCE SIDE"/>
    <s v="Walsall WS6 7AL"/>
    <n v="77"/>
    <x v="2"/>
    <s v="Diesel"/>
    <n v="2.8489999999999999E-4"/>
  </r>
  <r>
    <d v="2023-10-01T00:00:00"/>
    <s v="S022978"/>
    <x v="123"/>
    <s v="PO144767"/>
    <s v="GRN199471"/>
    <s v="340-1011-1"/>
    <s v="SITE CONFIGURABLE ENCLOSURE WITH AC"/>
    <s v="Walsall WS6 7AL"/>
    <n v="77"/>
    <x v="2"/>
    <s v="Diesel"/>
    <n v="2.8489999999999999E-4"/>
  </r>
  <r>
    <d v="2023-10-01T00:00:00"/>
    <s v="S022978"/>
    <x v="123"/>
    <s v="PO144770"/>
    <s v="GRN199473"/>
    <s v="340-1011-1"/>
    <s v="SITE CONFIGURABLE ENCLOSURE WITH AC"/>
    <s v="Walsall WS6 7AL"/>
    <n v="77"/>
    <x v="2"/>
    <s v="Diesel"/>
    <n v="2.8489999999999999E-4"/>
  </r>
  <r>
    <d v="2023-12-01T00:00:00"/>
    <s v="S000892"/>
    <x v="16"/>
    <s v="PO151741"/>
    <s v="GRN204490"/>
    <n v="30202428"/>
    <s v="CABLE UNSHIELDED SINGLE PAIR 7/28 20AWG X 304MT"/>
    <s v="Stockport SK4 2JT"/>
    <n v="55"/>
    <x v="2"/>
    <s v="Diesel"/>
    <n v="2.0350000000000001E-4"/>
  </r>
  <r>
    <d v="2023-10-01T00:00:00"/>
    <s v="S022978"/>
    <x v="123"/>
    <s v="PO144922"/>
    <s v="GRN199476"/>
    <s v="340-1011-1"/>
    <s v="SITE CONFIGURABLE ENCLOSURE WITH AC"/>
    <s v="Walsall WS6 7AL"/>
    <n v="77"/>
    <x v="2"/>
    <s v="Diesel"/>
    <n v="2.8489999999999999E-4"/>
  </r>
  <r>
    <d v="2023-10-01T00:00:00"/>
    <s v="S022978"/>
    <x v="123"/>
    <s v="PO144928"/>
    <s v="GRN199479"/>
    <s v="340-1011-1"/>
    <s v="SITE CONFIGURABLE ENCLOSURE WITH AC"/>
    <s v="Walsall WS6 7AL"/>
    <n v="77"/>
    <x v="2"/>
    <s v="Diesel"/>
    <n v="2.8489999999999999E-4"/>
  </r>
  <r>
    <d v="2023-10-01T00:00:00"/>
    <s v="S022978"/>
    <x v="123"/>
    <s v="PO144925"/>
    <s v="GRN199482"/>
    <s v="340-1011-1"/>
    <s v="SITE CONFIGURABLE ENCLOSURE WITH AC"/>
    <s v="Walsall WS6 7AL"/>
    <n v="77"/>
    <x v="2"/>
    <s v="Diesel"/>
    <n v="2.8489999999999999E-4"/>
  </r>
  <r>
    <d v="2023-10-01T00:00:00"/>
    <s v="S022978"/>
    <x v="123"/>
    <s v="PO144920"/>
    <s v="GRN199484"/>
    <s v="340-1011-1"/>
    <s v="SITE CONFIGURABLE ENCLOSURE WITH AC"/>
    <s v="Walsall WS6 7AL"/>
    <n v="77"/>
    <x v="2"/>
    <s v="Diesel"/>
    <n v="2.8489999999999999E-4"/>
  </r>
  <r>
    <d v="2023-12-01T00:00:00"/>
    <s v="S023222"/>
    <x v="11"/>
    <s v="PO149908"/>
    <s v="GRN204496"/>
    <s v="11700-5343"/>
    <s v="CABLE 0.9 METER RJ45S TO RJ45S CAT5E"/>
    <s v="Wickford SS11 8YT"/>
    <n v="390"/>
    <x v="2"/>
    <s v="Diesel"/>
    <n v="1.4430000000000001E-3"/>
  </r>
  <r>
    <d v="2023-12-01T00:00:00"/>
    <s v="S023222"/>
    <x v="11"/>
    <s v="PO151654"/>
    <s v="GRN204497"/>
    <n v="101027050"/>
    <s v="COMPACT MULTIPROTOCOL I/O MODULE TBEN-L1-16DXP"/>
    <s v="Wickford SS11 8YT"/>
    <n v="390"/>
    <x v="2"/>
    <s v="Diesel"/>
    <n v="1.4430000000000001E-3"/>
  </r>
  <r>
    <d v="2023-10-01T00:00:00"/>
    <s v="S022978"/>
    <x v="123"/>
    <s v="PO144927"/>
    <s v="GRN199486"/>
    <s v="340-1011-1"/>
    <s v="SITE CONFIGURABLE ENCLOSURE WITH AC"/>
    <s v="Walsall WS6 7AL"/>
    <n v="77"/>
    <x v="2"/>
    <s v="Diesel"/>
    <n v="2.8489999999999999E-4"/>
  </r>
  <r>
    <d v="2023-10-01T00:00:00"/>
    <s v="S022978"/>
    <x v="123"/>
    <s v="PO144925"/>
    <s v="GRN199488"/>
    <s v="340-1031-1"/>
    <s v="OUTDOOR EQUIPMENT RACK ASSY"/>
    <s v="Walsall WS6 7AL"/>
    <n v="77"/>
    <x v="2"/>
    <s v="Diesel"/>
    <n v="2.8489999999999999E-4"/>
  </r>
  <r>
    <d v="2023-10-01T00:00:00"/>
    <s v="S022978"/>
    <x v="123"/>
    <s v="PO144928"/>
    <s v="GRN199491"/>
    <s v="340-1031-1"/>
    <s v="OUTDOOR EQUIPMENT RACK ASSY"/>
    <s v="Walsall WS6 7AL"/>
    <n v="77"/>
    <x v="2"/>
    <s v="Diesel"/>
    <n v="2.8489999999999999E-4"/>
  </r>
  <r>
    <d v="2023-10-01T00:00:00"/>
    <s v="S022978"/>
    <x v="123"/>
    <s v="PO144927"/>
    <s v="GRN199496"/>
    <s v="340-1031-1"/>
    <s v="OUTDOOR EQUIPMENT RACK ASSY"/>
    <s v="Walsall WS6 7AL"/>
    <n v="77"/>
    <x v="2"/>
    <s v="Diesel"/>
    <n v="2.8489999999999999E-4"/>
  </r>
  <r>
    <d v="2023-10-01T00:00:00"/>
    <s v="S022978"/>
    <x v="123"/>
    <s v="PO144938"/>
    <s v="GRN199501"/>
    <s v="340-1031-1"/>
    <s v="OUTDOOR EQUIPMENT RACK ASSY"/>
    <s v="Walsall WS6 7AL"/>
    <n v="77"/>
    <x v="2"/>
    <s v="Diesel"/>
    <n v="2.8489999999999999E-4"/>
  </r>
  <r>
    <d v="2023-10-01T00:00:00"/>
    <s v="S022978"/>
    <x v="123"/>
    <s v="PO144923"/>
    <s v="GRN199502"/>
    <s v="340-1031-1"/>
    <s v="OUTDOOR EQUIPMENT RACK ASSY"/>
    <s v="Walsall WS6 7AL"/>
    <n v="77"/>
    <x v="2"/>
    <s v="Diesel"/>
    <n v="2.8489999999999999E-4"/>
  </r>
  <r>
    <d v="2023-12-01T00:00:00"/>
    <s v="S001571"/>
    <x v="10"/>
    <s v="PO151351"/>
    <s v="GRN204508"/>
    <n v="21202696"/>
    <s v="I/O CABLE M12 X 8 8 OPEN WIRES 5M CORDLESS RF-DPM-"/>
    <s v="St Albans AL1 5BN"/>
    <n v="298"/>
    <x v="2"/>
    <s v="Diesel"/>
    <n v="1.1026E-3"/>
  </r>
  <r>
    <d v="2023-10-01T00:00:00"/>
    <s v="S022978"/>
    <x v="123"/>
    <s v="PO144942"/>
    <s v="GRN199503"/>
    <s v="340-1040-1"/>
    <s v="JUNCTION BOX SOURCE SIDE"/>
    <s v="Walsall WS6 7AL"/>
    <n v="77"/>
    <x v="2"/>
    <s v="Diesel"/>
    <n v="2.8489999999999999E-4"/>
  </r>
  <r>
    <d v="2023-12-01T00:00:00"/>
    <s v="S001571"/>
    <x v="10"/>
    <s v="PO151020"/>
    <s v="GRN204510"/>
    <n v="21201457"/>
    <s v="SUPPLY CABLE M12 X 5 4 OPEN WIRES 20M CORDLESS"/>
    <s v="St Albans AL1 5BN"/>
    <n v="298"/>
    <x v="2"/>
    <s v="Diesel"/>
    <n v="1.1026E-3"/>
  </r>
  <r>
    <d v="2023-10-01T00:00:00"/>
    <s v="S022978"/>
    <x v="123"/>
    <s v="PO143038"/>
    <s v="GRN199505"/>
    <s v="340-1040-1"/>
    <s v="JUNCTION BOX SOURCE SIDE"/>
    <s v="Walsall WS6 7AL"/>
    <n v="77"/>
    <x v="2"/>
    <s v="Diesel"/>
    <n v="2.8489999999999999E-4"/>
  </r>
  <r>
    <d v="2023-10-01T00:00:00"/>
    <s v="S022978"/>
    <x v="123"/>
    <s v="PO144923"/>
    <s v="GRN199506"/>
    <s v="340-1040-1"/>
    <s v="JUNCTION BOX SOURCE SIDE"/>
    <s v="Walsall WS6 7AL"/>
    <n v="77"/>
    <x v="2"/>
    <s v="Diesel"/>
    <n v="2.8489999999999999E-4"/>
  </r>
  <r>
    <d v="2023-12-01T00:00:00"/>
    <s v="S023222"/>
    <x v="11"/>
    <s v="PO151483"/>
    <s v="GRN204514"/>
    <s v="11700-0736"/>
    <s v="BANNER SSA-EB1P-02ED1Q4 E-STOP SWITCH"/>
    <s v="Wickford SS11 8YT"/>
    <n v="390"/>
    <x v="2"/>
    <s v="Diesel"/>
    <n v="1.4430000000000001E-3"/>
  </r>
  <r>
    <d v="2023-10-01T00:00:00"/>
    <s v="S022978"/>
    <x v="123"/>
    <s v="PO144934"/>
    <s v="GRN199507"/>
    <s v="340-1040-1"/>
    <s v="JUNCTION BOX SOURCE SIDE"/>
    <s v="Walsall WS6 7AL"/>
    <n v="77"/>
    <x v="2"/>
    <s v="Diesel"/>
    <n v="2.8489999999999999E-4"/>
  </r>
  <r>
    <d v="2023-12-01T00:00:00"/>
    <s v="S001121"/>
    <x v="5"/>
    <s v="PO150951"/>
    <s v="GRN204516"/>
    <s v="11700-4798"/>
    <s v="TERMINAL BASE ASSEMBLY"/>
    <s v="Salford M5 4BE"/>
    <n v="103.6"/>
    <x v="2"/>
    <s v="Diesel"/>
    <n v="3.8331999999999998E-4"/>
  </r>
  <r>
    <d v="2023-10-01T00:00:00"/>
    <s v="S022978"/>
    <x v="123"/>
    <s v="PO144933"/>
    <s v="GRN199510"/>
    <s v="340-1040-1"/>
    <s v="JUNCTION BOX SOURCE SIDE"/>
    <s v="Walsall WS6 7AL"/>
    <n v="77"/>
    <x v="2"/>
    <s v="Diesel"/>
    <n v="2.8489999999999999E-4"/>
  </r>
  <r>
    <d v="2023-10-01T00:00:00"/>
    <s v="S022978"/>
    <x v="123"/>
    <s v="PO144935"/>
    <s v="GRN199512"/>
    <s v="340-1040-1"/>
    <s v="JUNCTION BOX SOURCE SIDE"/>
    <s v="Walsall WS6 7AL"/>
    <n v="77"/>
    <x v="2"/>
    <s v="Diesel"/>
    <n v="2.8489999999999999E-4"/>
  </r>
  <r>
    <d v="2023-10-01T00:00:00"/>
    <s v="S022978"/>
    <x v="123"/>
    <s v="PO144932"/>
    <s v="GRN199514"/>
    <s v="340-1040-1"/>
    <s v="JUNCTION BOX SOURCE SIDE"/>
    <s v="Walsall WS6 7AL"/>
    <n v="77"/>
    <x v="2"/>
    <s v="Diesel"/>
    <n v="2.8489999999999999E-4"/>
  </r>
  <r>
    <d v="2023-10-01T00:00:00"/>
    <s v="S022978"/>
    <x v="123"/>
    <s v="PO144923"/>
    <s v="GRN199515"/>
    <s v="340-1042-1"/>
    <s v="JUNCTION BOX DETECTOR SIDE"/>
    <s v="Walsall WS6 7AL"/>
    <n v="77"/>
    <x v="2"/>
    <s v="Diesel"/>
    <n v="2.8489999999999999E-4"/>
  </r>
  <r>
    <d v="2023-10-01T00:00:00"/>
    <s v="S022978"/>
    <x v="123"/>
    <s v="PO144935"/>
    <s v="GRN199516"/>
    <s v="340-1042-1"/>
    <s v="JUNCTION BOX DETECTOR SIDE"/>
    <s v="Walsall WS6 7AL"/>
    <n v="77"/>
    <x v="2"/>
    <s v="Diesel"/>
    <n v="2.8489999999999999E-4"/>
  </r>
  <r>
    <d v="2023-12-01T00:00:00"/>
    <s v="S001121"/>
    <x v="5"/>
    <s v="PO151482"/>
    <s v="GRN204524"/>
    <n v="101027741"/>
    <s v="FUSED TERMINAL BLOCK NON-INDICATING 300V AC/DC 15A"/>
    <s v="Salford M5 4BE"/>
    <n v="103.6"/>
    <x v="2"/>
    <s v="Diesel"/>
    <n v="3.8331999999999998E-4"/>
  </r>
  <r>
    <d v="2023-10-01T00:00:00"/>
    <s v="S022978"/>
    <x v="123"/>
    <s v="PO144934"/>
    <s v="GRN199517"/>
    <s v="340-1042-1"/>
    <s v="JUNCTION BOX DETECTOR SIDE"/>
    <s v="Walsall WS6 7AL"/>
    <n v="77"/>
    <x v="2"/>
    <s v="Diesel"/>
    <n v="2.8489999999999999E-4"/>
  </r>
  <r>
    <d v="2023-10-01T00:00:00"/>
    <s v="S022978"/>
    <x v="123"/>
    <s v="PO144933"/>
    <s v="GRN199518"/>
    <s v="340-1042-1"/>
    <s v="JUNCTION BOX DETECTOR SIDE"/>
    <s v="Walsall WS6 7AL"/>
    <n v="77"/>
    <x v="2"/>
    <s v="Diesel"/>
    <n v="2.8489999999999999E-4"/>
  </r>
  <r>
    <d v="2023-10-01T00:00:00"/>
    <s v="S022978"/>
    <x v="123"/>
    <s v="PO144959"/>
    <s v="GRN199520"/>
    <s v="340-1074-1"/>
    <s v="CONDUIT JB1 - JB4"/>
    <s v="Walsall WS6 7AL"/>
    <n v="77"/>
    <x v="2"/>
    <s v="Diesel"/>
    <n v="2.8489999999999999E-4"/>
  </r>
  <r>
    <d v="2023-10-01T00:00:00"/>
    <s v="S022978"/>
    <x v="123"/>
    <s v="PO144964"/>
    <s v="GRN199521"/>
    <s v="340-1074-1"/>
    <s v="CONDUIT JB1 - JB4"/>
    <s v="Walsall WS6 7AL"/>
    <n v="77"/>
    <x v="2"/>
    <s v="Diesel"/>
    <n v="2.8489999999999999E-4"/>
  </r>
  <r>
    <d v="2023-10-01T00:00:00"/>
    <s v="S022978"/>
    <x v="123"/>
    <s v="PO144956"/>
    <s v="GRN199523"/>
    <s v="340-1074-1"/>
    <s v="CONDUIT JB1 - JB4"/>
    <s v="Walsall WS6 7AL"/>
    <n v="77"/>
    <x v="2"/>
    <s v="Diesel"/>
    <n v="2.8489999999999999E-4"/>
  </r>
  <r>
    <d v="2023-10-01T00:00:00"/>
    <s v="S022978"/>
    <x v="123"/>
    <s v="PO144949"/>
    <s v="GRN199525"/>
    <s v="340-1074-1"/>
    <s v="CONDUIT JB1 - JB4"/>
    <s v="Walsall WS6 7AL"/>
    <n v="77"/>
    <x v="2"/>
    <s v="Diesel"/>
    <n v="2.8489999999999999E-4"/>
  </r>
  <r>
    <d v="2023-10-01T00:00:00"/>
    <s v="S022978"/>
    <x v="123"/>
    <s v="PO144950"/>
    <s v="GRN199526"/>
    <s v="340-1074-1"/>
    <s v="CONDUIT JB1 - JB4"/>
    <s v="Walsall WS6 7AL"/>
    <n v="77"/>
    <x v="2"/>
    <s v="Diesel"/>
    <n v="2.8489999999999999E-4"/>
  </r>
  <r>
    <d v="2023-10-01T00:00:00"/>
    <s v="S022978"/>
    <x v="123"/>
    <s v="PO144951"/>
    <s v="GRN199527"/>
    <s v="340-1074-1"/>
    <s v="CONDUIT JB1 - JB4"/>
    <s v="Walsall WS6 7AL"/>
    <n v="77"/>
    <x v="2"/>
    <s v="Diesel"/>
    <n v="2.8489999999999999E-4"/>
  </r>
  <r>
    <d v="2023-10-01T00:00:00"/>
    <s v="S022978"/>
    <x v="123"/>
    <s v="PO144952"/>
    <s v="GRN199528"/>
    <s v="340-1074-1"/>
    <s v="CONDUIT JB1 - JB4"/>
    <s v="Walsall WS6 7AL"/>
    <n v="77"/>
    <x v="2"/>
    <s v="Diesel"/>
    <n v="2.8489999999999999E-4"/>
  </r>
  <r>
    <d v="2023-09-01T00:00:00"/>
    <s v="S026569"/>
    <x v="125"/>
    <s v="PO143407"/>
    <s v="GRN196807"/>
    <n v="101046025"/>
    <s v="TRANSFER SWITCH PANEL 100A LOAD"/>
    <s v="Tunstall ST6 5GF"/>
    <n v="5.8"/>
    <x v="3"/>
    <s v="Diesel"/>
    <n v="5.8971500000000003E-3"/>
  </r>
  <r>
    <d v="2023-09-01T00:00:00"/>
    <s v="S026569"/>
    <x v="125"/>
    <s v="PO142105"/>
    <s v="GRN197239"/>
    <s v="11701-2740"/>
    <s v="GENERATOR 34KVA 50HZ STAGE IIIA"/>
    <s v="Tunstall ST6 5GF"/>
    <n v="5.8"/>
    <x v="3"/>
    <s v="Diesel"/>
    <n v="5.8971500000000003E-3"/>
  </r>
  <r>
    <d v="2023-10-01T00:00:00"/>
    <s v="S022978"/>
    <x v="123"/>
    <s v="PO144953"/>
    <s v="GRN199529"/>
    <s v="340-1074-1"/>
    <s v="CONDUIT JB1 - JB4"/>
    <s v="Walsall WS6 7AL"/>
    <n v="77"/>
    <x v="2"/>
    <s v="Diesel"/>
    <n v="2.8489999999999999E-4"/>
  </r>
  <r>
    <d v="2023-10-01T00:00:00"/>
    <s v="S022978"/>
    <x v="123"/>
    <s v="PO144954"/>
    <s v="GRN199531"/>
    <s v="340-1074-1"/>
    <s v="CONDUIT JB1 - JB4"/>
    <s v="Walsall WS6 7AL"/>
    <n v="77"/>
    <x v="2"/>
    <s v="Diesel"/>
    <n v="2.8489999999999999E-4"/>
  </r>
  <r>
    <d v="2023-10-01T00:00:00"/>
    <s v="S022978"/>
    <x v="123"/>
    <s v="PO144955"/>
    <s v="GRN199532"/>
    <s v="340-1074-1"/>
    <s v="CONDUIT JB1 - JB4"/>
    <s v="Walsall WS6 7AL"/>
    <n v="77"/>
    <x v="2"/>
    <s v="Diesel"/>
    <n v="2.8489999999999999E-4"/>
  </r>
  <r>
    <d v="2023-10-01T00:00:00"/>
    <s v="S022978"/>
    <x v="123"/>
    <s v="PO144957"/>
    <s v="GRN199535"/>
    <s v="340-1074-1"/>
    <s v="CONDUIT JB1 - JB4"/>
    <s v="Walsall WS6 7AL"/>
    <n v="77"/>
    <x v="2"/>
    <s v="Diesel"/>
    <n v="2.8489999999999999E-4"/>
  </r>
  <r>
    <d v="2023-10-01T00:00:00"/>
    <s v="S022978"/>
    <x v="123"/>
    <s v="PO144958"/>
    <s v="GRN199536"/>
    <s v="340-1074-1"/>
    <s v="CONDUIT JB1 - JB4"/>
    <s v="Walsall WS6 7AL"/>
    <n v="77"/>
    <x v="2"/>
    <s v="Diesel"/>
    <n v="2.8489999999999999E-4"/>
  </r>
  <r>
    <d v="2023-10-01T00:00:00"/>
    <s v="S026569"/>
    <x v="125"/>
    <s v="PO143407"/>
    <s v="GRN198597"/>
    <n v="101046025"/>
    <s v="TRANSFER SWITCH PANEL 100A LOAD"/>
    <s v="Tunstall ST6 5GF"/>
    <n v="5.8"/>
    <x v="3"/>
    <s v="Diesel"/>
    <n v="5.8971500000000003E-3"/>
  </r>
  <r>
    <d v="2023-10-01T00:00:00"/>
    <s v="S022978"/>
    <x v="123"/>
    <s v="PO144961"/>
    <s v="GRN199538"/>
    <s v="340-1074-1"/>
    <s v="CONDUIT JB1 - JB4"/>
    <s v="Walsall WS6 7AL"/>
    <n v="77"/>
    <x v="2"/>
    <s v="Diesel"/>
    <n v="2.8489999999999999E-4"/>
  </r>
  <r>
    <d v="2023-12-01T00:00:00"/>
    <s v="S001121"/>
    <x v="5"/>
    <s v="PO151645"/>
    <s v="GRN204575"/>
    <n v="1"/>
    <s v="freight inwards"/>
    <s v="Salford M5 4BE"/>
    <n v="103.6"/>
    <x v="2"/>
    <s v="Diesel"/>
    <n v="3.8331999999999998E-4"/>
  </r>
  <r>
    <d v="2023-10-01T00:00:00"/>
    <s v="S022978"/>
    <x v="123"/>
    <s v="PO144962"/>
    <s v="GRN199540"/>
    <s v="340-1074-1"/>
    <s v="CONDUIT JB1 - JB4"/>
    <s v="Walsall WS6 7AL"/>
    <n v="77"/>
    <x v="2"/>
    <s v="Diesel"/>
    <n v="2.8489999999999999E-4"/>
  </r>
  <r>
    <d v="2023-10-01T00:00:00"/>
    <s v="S022978"/>
    <x v="123"/>
    <s v="PO144964"/>
    <s v="GRN199544"/>
    <s v="340-1083-1"/>
    <s v="CONDUIT VERTICAL DETECTOR ENCLOSURE – JUNCTION BOX"/>
    <s v="Walsall WS6 7AL"/>
    <n v="77"/>
    <x v="2"/>
    <s v="Diesel"/>
    <n v="2.8489999999999999E-4"/>
  </r>
  <r>
    <d v="2023-12-01T00:00:00"/>
    <s v="S026602"/>
    <x v="12"/>
    <s v="PO151412"/>
    <s v="GRN204580"/>
    <n v="101022860"/>
    <s v="DSE 7310 MKII CONTROL PANEL FOR (JCB) GENERATOR"/>
    <s v="Watford WD24 7GG"/>
    <n v="302"/>
    <x v="2"/>
    <s v="Diesl"/>
    <n v="1.1173999999999999E-3"/>
  </r>
  <r>
    <d v="2023-10-01T00:00:00"/>
    <s v="S022978"/>
    <x v="123"/>
    <s v="PO144963"/>
    <s v="GRN199545"/>
    <s v="340-1083-1"/>
    <s v="CONDUIT VERTICAL DETECTOR ENCLOSURE – JUNCTION BOX"/>
    <s v="Walsall WS6 7AL"/>
    <n v="77"/>
    <x v="2"/>
    <s v="Diesel"/>
    <n v="2.8489999999999999E-4"/>
  </r>
  <r>
    <d v="2023-10-01T00:00:00"/>
    <s v="S022978"/>
    <x v="123"/>
    <s v="PO144962"/>
    <s v="GRN199546"/>
    <s v="340-1083-1"/>
    <s v="CONDUIT VERTICAL DETECTOR ENCLOSURE – JUNCTION BOX"/>
    <s v="Walsall WS6 7AL"/>
    <n v="77"/>
    <x v="2"/>
    <s v="Diesel"/>
    <n v="2.8489999999999999E-4"/>
  </r>
  <r>
    <d v="2023-10-01T00:00:00"/>
    <s v="S022978"/>
    <x v="123"/>
    <s v="PO144961"/>
    <s v="GRN199547"/>
    <s v="340-1083-1"/>
    <s v="CONDUIT VERTICAL DETECTOR ENCLOSURE – JUNCTION BOX"/>
    <s v="Walsall WS6 7AL"/>
    <n v="77"/>
    <x v="2"/>
    <s v="Diesel"/>
    <n v="2.8489999999999999E-4"/>
  </r>
  <r>
    <d v="2023-10-01T00:00:00"/>
    <s v="S022978"/>
    <x v="123"/>
    <s v="PO144959"/>
    <s v="GRN199549"/>
    <s v="340-1083-1"/>
    <s v="CONDUIT VERTICAL DETECTOR ENCLOSURE – JUNCTION BOX"/>
    <s v="Walsall WS6 7AL"/>
    <n v="77"/>
    <x v="2"/>
    <s v="Diesel"/>
    <n v="2.8489999999999999E-4"/>
  </r>
  <r>
    <d v="2023-10-01T00:00:00"/>
    <s v="S022978"/>
    <x v="123"/>
    <s v="PO144958"/>
    <s v="GRN199551"/>
    <s v="340-1083-1"/>
    <s v="CONDUIT VERTICAL DETECTOR ENCLOSURE – JUNCTION BOX"/>
    <s v="Walsall WS6 7AL"/>
    <n v="77"/>
    <x v="2"/>
    <s v="Diesel"/>
    <n v="2.8489999999999999E-4"/>
  </r>
  <r>
    <d v="2023-10-01T00:00:00"/>
    <s v="S022978"/>
    <x v="123"/>
    <s v="PO144956"/>
    <s v="GRN199552"/>
    <s v="340-1083-1"/>
    <s v="CONDUIT VERTICAL DETECTOR ENCLOSURE – JUNCTION BOX"/>
    <s v="Walsall WS6 7AL"/>
    <n v="77"/>
    <x v="2"/>
    <s v="Diesel"/>
    <n v="2.8489999999999999E-4"/>
  </r>
  <r>
    <d v="2023-10-01T00:00:00"/>
    <s v="S022978"/>
    <x v="123"/>
    <s v="PO144957"/>
    <s v="GRN199553"/>
    <s v="340-1083-1"/>
    <s v="CONDUIT VERTICAL DETECTOR ENCLOSURE – JUNCTION BOX"/>
    <s v="Walsall WS6 7AL"/>
    <n v="77"/>
    <x v="2"/>
    <s v="Diesel"/>
    <n v="2.8489999999999999E-4"/>
  </r>
  <r>
    <d v="2023-10-01T00:00:00"/>
    <s v="S022978"/>
    <x v="123"/>
    <s v="PO144955"/>
    <s v="GRN199554"/>
    <s v="340-1083-1"/>
    <s v="CONDUIT VERTICAL DETECTOR ENCLOSURE – JUNCTION BOX"/>
    <s v="Walsall WS6 7AL"/>
    <n v="77"/>
    <x v="2"/>
    <s v="Diesel"/>
    <n v="2.8489999999999999E-4"/>
  </r>
  <r>
    <d v="2023-10-01T00:00:00"/>
    <s v="S022978"/>
    <x v="123"/>
    <s v="PO144954"/>
    <s v="GRN199555"/>
    <s v="340-1083-1"/>
    <s v="CONDUIT VERTICAL DETECTOR ENCLOSURE – JUNCTION BOX"/>
    <s v="Walsall WS6 7AL"/>
    <n v="77"/>
    <x v="2"/>
    <s v="Diesel"/>
    <n v="2.8489999999999999E-4"/>
  </r>
  <r>
    <d v="2023-10-01T00:00:00"/>
    <s v="S022978"/>
    <x v="123"/>
    <s v="PO144953"/>
    <s v="GRN199556"/>
    <s v="340-1083-1"/>
    <s v="CONDUIT VERTICAL DETECTOR ENCLOSURE – JUNCTION BOX"/>
    <s v="Walsall WS6 7AL"/>
    <n v="77"/>
    <x v="2"/>
    <s v="Diesel"/>
    <n v="2.8489999999999999E-4"/>
  </r>
  <r>
    <d v="2023-10-01T00:00:00"/>
    <s v="S022978"/>
    <x v="123"/>
    <s v="PO144952"/>
    <s v="GRN199559"/>
    <s v="340-1083-1"/>
    <s v="CONDUIT VERTICAL DETECTOR ENCLOSURE – JUNCTION BOX"/>
    <s v="Walsall WS6 7AL"/>
    <n v="77"/>
    <x v="2"/>
    <s v="Diesel"/>
    <n v="2.8489999999999999E-4"/>
  </r>
  <r>
    <d v="2023-10-01T00:00:00"/>
    <s v="S022978"/>
    <x v="123"/>
    <s v="PO144951"/>
    <s v="GRN199560"/>
    <s v="340-1083-1"/>
    <s v="CONDUIT VERTICAL DETECTOR ENCLOSURE – JUNCTION BOX"/>
    <s v="Walsall WS6 7AL"/>
    <n v="77"/>
    <x v="2"/>
    <s v="Diesel"/>
    <n v="2.8489999999999999E-4"/>
  </r>
  <r>
    <d v="2023-10-01T00:00:00"/>
    <s v="S022978"/>
    <x v="123"/>
    <s v="PO144949"/>
    <s v="GRN199563"/>
    <s v="340-1083-1"/>
    <s v="CONDUIT VERTICAL DETECTOR ENCLOSURE – JUNCTION BOX"/>
    <s v="Walsall WS6 7AL"/>
    <n v="77"/>
    <x v="2"/>
    <s v="Diesel"/>
    <n v="2.8489999999999999E-4"/>
  </r>
  <r>
    <d v="2023-10-01T00:00:00"/>
    <s v="S022978"/>
    <x v="123"/>
    <s v="PO144950"/>
    <s v="GRN199564"/>
    <s v="340-1083-1"/>
    <s v="CONDUIT VERTICAL DETECTOR ENCLOSURE – JUNCTION BOX"/>
    <s v="Walsall WS6 7AL"/>
    <n v="77"/>
    <x v="2"/>
    <s v="Diesel"/>
    <n v="2.8489999999999999E-4"/>
  </r>
  <r>
    <d v="2023-10-01T00:00:00"/>
    <s v="S022978"/>
    <x v="123"/>
    <s v="PO144943"/>
    <s v="GRN199567"/>
    <s v="340-1125-1"/>
    <s v="ENCLOSURE SYSTEM ENTRY/EXIT"/>
    <s v="Walsall WS6 7AL"/>
    <n v="77"/>
    <x v="2"/>
    <s v="Diesel"/>
    <n v="2.8489999999999999E-4"/>
  </r>
  <r>
    <d v="2023-10-01T00:00:00"/>
    <s v="S022978"/>
    <x v="123"/>
    <s v="PO144942"/>
    <s v="GRN199573"/>
    <s v="340-1125-1"/>
    <s v="ENCLOSURE SYSTEM ENTRY/EXIT"/>
    <s v="Walsall WS6 7AL"/>
    <n v="77"/>
    <x v="2"/>
    <s v="Diesel"/>
    <n v="2.8489999999999999E-4"/>
  </r>
  <r>
    <d v="2023-10-01T00:00:00"/>
    <s v="S022978"/>
    <x v="123"/>
    <s v="PO144941"/>
    <s v="GRN199575"/>
    <s v="340-1125-1"/>
    <s v="ENCLOSURE SYSTEM ENTRY/EXIT"/>
    <s v="Walsall WS6 7AL"/>
    <n v="77"/>
    <x v="2"/>
    <s v="Diesel"/>
    <n v="2.8489999999999999E-4"/>
  </r>
  <r>
    <d v="2023-10-01T00:00:00"/>
    <s v="S022978"/>
    <x v="123"/>
    <s v="PO144944"/>
    <s v="GRN199576"/>
    <s v="340-1125-1"/>
    <s v="ENCLOSURE SYSTEM ENTRY/EXIT"/>
    <s v="Walsall WS6 7AL"/>
    <n v="77"/>
    <x v="2"/>
    <s v="Diesel"/>
    <n v="2.8489999999999999E-4"/>
  </r>
  <r>
    <d v="2023-12-01T00:00:00"/>
    <s v="S022670"/>
    <x v="26"/>
    <s v="PO149149"/>
    <s v="GRN204627"/>
    <s v="11700-5217"/>
    <s v="WASHER FLAT M18 GEOMET 500B"/>
    <s v="Congleton CW12 1HR"/>
    <n v="12.8"/>
    <x v="2"/>
    <s v="Diesel"/>
    <n v="4.7360000000000001E-5"/>
  </r>
  <r>
    <d v="2023-10-01T00:00:00"/>
    <s v="S022978"/>
    <x v="123"/>
    <s v="PO144919"/>
    <s v="GRN200602"/>
    <s v="340-1011-1"/>
    <s v="SITE CONFIGURABLE ENCLOSURE WITH AC"/>
    <s v="Walsall WS6 7AL"/>
    <n v="77"/>
    <x v="2"/>
    <s v="Diesel"/>
    <n v="2.8489999999999999E-4"/>
  </r>
  <r>
    <d v="2023-12-01T00:00:00"/>
    <s v="S000892"/>
    <x v="16"/>
    <s v="PO143620"/>
    <s v="GRN204636"/>
    <n v="1"/>
    <s v="freight inwards for missing item on line 9"/>
    <s v="Stockport SK4 2JT"/>
    <n v="55"/>
    <x v="2"/>
    <s v="Diesel"/>
    <n v="2.0350000000000001E-4"/>
  </r>
  <r>
    <d v="2023-12-01T00:00:00"/>
    <s v="S001121"/>
    <x v="5"/>
    <s v="PO144718"/>
    <s v="GRN204638"/>
    <n v="1"/>
    <s v="freight inwards"/>
    <s v="Salford M5 4BE"/>
    <n v="103.6"/>
    <x v="2"/>
    <s v="Diesel"/>
    <n v="3.8331999999999998E-4"/>
  </r>
  <r>
    <d v="2023-12-01T00:00:00"/>
    <s v="S001121"/>
    <x v="5"/>
    <s v="PO149797"/>
    <s v="GRN204641"/>
    <n v="1"/>
    <s v="freight inwards"/>
    <s v="Salford M5 4BE"/>
    <n v="103.6"/>
    <x v="2"/>
    <s v="Diesel"/>
    <n v="3.8331999999999998E-4"/>
  </r>
  <r>
    <d v="2023-12-01T00:00:00"/>
    <s v="S001121"/>
    <x v="5"/>
    <s v="PO150460"/>
    <s v="GRN204644"/>
    <n v="1"/>
    <s v="freight inwards"/>
    <s v="Salford M5 4BE"/>
    <n v="103.6"/>
    <x v="2"/>
    <s v="Diesel"/>
    <n v="3.8331999999999998E-4"/>
  </r>
  <r>
    <d v="2023-12-01T00:00:00"/>
    <s v="S001121"/>
    <x v="5"/>
    <s v="PO150463"/>
    <s v="GRN204645"/>
    <n v="1"/>
    <s v="freight inwards"/>
    <s v="Salford M5 4BE"/>
    <n v="103.6"/>
    <x v="2"/>
    <s v="Diesel"/>
    <n v="3.8331999999999998E-4"/>
  </r>
  <r>
    <d v="2023-12-01T00:00:00"/>
    <s v="S001121"/>
    <x v="5"/>
    <s v="PO150758"/>
    <s v="GRN204646"/>
    <n v="1"/>
    <s v="freight inwards"/>
    <s v="Salford M5 4BE"/>
    <n v="103.6"/>
    <x v="2"/>
    <s v="Diesel"/>
    <n v="3.8331999999999998E-4"/>
  </r>
  <r>
    <d v="2023-12-01T00:00:00"/>
    <s v="S001121"/>
    <x v="5"/>
    <s v="PO150980"/>
    <s v="GRN204647"/>
    <n v="1"/>
    <s v="freight inwards"/>
    <s v="Salford M5 4BE"/>
    <n v="103.6"/>
    <x v="2"/>
    <s v="Diesel"/>
    <n v="3.8331999999999998E-4"/>
  </r>
  <r>
    <d v="2023-12-01T00:00:00"/>
    <s v="S001121"/>
    <x v="5"/>
    <s v="PO151724"/>
    <s v="GRN204649"/>
    <n v="1"/>
    <s v="freight inwards"/>
    <s v="Salford M5 4BE"/>
    <n v="103.6"/>
    <x v="2"/>
    <s v="Diesel"/>
    <n v="3.8331999999999998E-4"/>
  </r>
  <r>
    <d v="2023-10-01T00:00:00"/>
    <s v="S022978"/>
    <x v="123"/>
    <s v="PO144941"/>
    <s v="GRN200605"/>
    <s v="340-1011-1"/>
    <s v="SITE CONFIGURABLE ENCLOSURE WITH AC"/>
    <s v="Walsall WS6 7AL"/>
    <n v="77"/>
    <x v="2"/>
    <s v="Diesel"/>
    <n v="2.8489999999999999E-4"/>
  </r>
  <r>
    <d v="2023-10-01T00:00:00"/>
    <s v="S022978"/>
    <x v="123"/>
    <s v="PO144931"/>
    <s v="GRN200606"/>
    <s v="340-1011-1"/>
    <s v="SITE CONFIGURABLE ENCLOSURE WITH AC"/>
    <s v="Walsall WS6 7AL"/>
    <n v="77"/>
    <x v="2"/>
    <s v="Diesel"/>
    <n v="2.8489999999999999E-4"/>
  </r>
  <r>
    <d v="2023-10-01T00:00:00"/>
    <s v="S022978"/>
    <x v="123"/>
    <s v="PO144940"/>
    <s v="GRN200607"/>
    <s v="340-1011-1"/>
    <s v="SITE CONFIGURABLE ENCLOSURE WITH AC"/>
    <s v="Walsall WS6 7AL"/>
    <n v="77"/>
    <x v="2"/>
    <s v="Diesel"/>
    <n v="2.8489999999999999E-4"/>
  </r>
  <r>
    <d v="2023-10-01T00:00:00"/>
    <s v="S022978"/>
    <x v="123"/>
    <s v="PO144937"/>
    <s v="GRN200608"/>
    <s v="340-1011-1"/>
    <s v="SITE CONFIGURABLE ENCLOSURE WITH AC"/>
    <s v="Walsall WS6 7AL"/>
    <n v="77"/>
    <x v="2"/>
    <s v="Diesel"/>
    <n v="2.8489999999999999E-4"/>
  </r>
  <r>
    <d v="2023-10-01T00:00:00"/>
    <s v="S022978"/>
    <x v="123"/>
    <s v="PO144930"/>
    <s v="GRN200609"/>
    <s v="340-1011-1"/>
    <s v="SITE CONFIGURABLE ENCLOSURE WITH AC"/>
    <s v="Walsall WS6 7AL"/>
    <n v="77"/>
    <x v="2"/>
    <s v="Diesel"/>
    <n v="2.8489999999999999E-4"/>
  </r>
  <r>
    <d v="2023-12-01T00:00:00"/>
    <s v="S025431"/>
    <x v="0"/>
    <s v="PO147782"/>
    <s v="GRN204681"/>
    <s v="332-6079-1"/>
    <s v="OPTION KIT ZBV PRINTER/SCANNER"/>
    <s v="Boston Massachusetts"/>
    <n v="3154"/>
    <x v="0"/>
    <s v="Crude"/>
    <n v="2.5295079999999999"/>
  </r>
  <r>
    <d v="2023-10-01T00:00:00"/>
    <s v="S022978"/>
    <x v="123"/>
    <s v="PO144939"/>
    <s v="GRN200610"/>
    <s v="340-1011-1"/>
    <s v="SITE CONFIGURABLE ENCLOSURE WITH AC"/>
    <s v="Walsall WS6 7AL"/>
    <n v="77"/>
    <x v="2"/>
    <s v="Diesel"/>
    <n v="2.8489999999999999E-4"/>
  </r>
  <r>
    <d v="2023-10-01T00:00:00"/>
    <s v="S022978"/>
    <x v="123"/>
    <s v="PO144936"/>
    <s v="GRN200612"/>
    <s v="340-1011-1"/>
    <s v="SITE CONFIGURABLE ENCLOSURE WITH AC"/>
    <s v="Walsall WS6 7AL"/>
    <n v="77"/>
    <x v="2"/>
    <s v="Diesel"/>
    <n v="2.8489999999999999E-4"/>
  </r>
  <r>
    <d v="2023-10-01T00:00:00"/>
    <s v="S022978"/>
    <x v="123"/>
    <s v="PO144930"/>
    <s v="GRN200614"/>
    <s v="340-1031-1"/>
    <s v="OUTDOOR EQUIPMENT RACK ASSY"/>
    <s v="Walsall WS6 7AL"/>
    <n v="77"/>
    <x v="2"/>
    <s v="Diesel"/>
    <n v="2.8489999999999999E-4"/>
  </r>
  <r>
    <d v="2023-10-01T00:00:00"/>
    <s v="S022978"/>
    <x v="123"/>
    <s v="PO144929"/>
    <s v="GRN200615"/>
    <s v="340-1031-1"/>
    <s v="OUTDOOR EQUIPMENT RACK ASSY"/>
    <s v="Walsall WS6 7AL"/>
    <n v="77"/>
    <x v="2"/>
    <s v="Diesel"/>
    <n v="2.8489999999999999E-4"/>
  </r>
  <r>
    <d v="2023-10-01T00:00:00"/>
    <s v="S022978"/>
    <x v="123"/>
    <s v="PO144939"/>
    <s v="GRN200616"/>
    <s v="340-1031-1"/>
    <s v="OUTDOOR EQUIPMENT RACK ASSY"/>
    <s v="Walsall WS6 7AL"/>
    <n v="77"/>
    <x v="2"/>
    <s v="Diesel"/>
    <n v="2.8489999999999999E-4"/>
  </r>
  <r>
    <d v="2023-12-01T00:00:00"/>
    <s v="S023375"/>
    <x v="13"/>
    <s v="PO149536"/>
    <s v="GRN204689"/>
    <n v="101036260"/>
    <s v="X-RAY TUBE 225kV 134 DEGREE EMISSION ANGLE COMET 4"/>
    <s v="Boston Massachusetts"/>
    <n v="3154"/>
    <x v="0"/>
    <s v="Crude"/>
    <n v="2.5295079999999999"/>
  </r>
  <r>
    <d v="2023-10-01T00:00:00"/>
    <s v="S022978"/>
    <x v="123"/>
    <s v="PO144936"/>
    <s v="GRN200618"/>
    <s v="340-1031-1"/>
    <s v="OUTDOOR EQUIPMENT RACK ASSY"/>
    <s v="Walsall WS6 7AL"/>
    <n v="77"/>
    <x v="2"/>
    <s v="Diesel"/>
    <n v="2.8489999999999999E-4"/>
  </r>
  <r>
    <d v="2023-12-01T00:00:00"/>
    <s v="S023375"/>
    <x v="13"/>
    <s v="PO149592"/>
    <s v="GRN204692"/>
    <s v="255-1740-1"/>
    <s v="XRAY TUBE 225KV TITANIUM WINDOW UNSHIELDED"/>
    <s v="Boston Massachusetts"/>
    <n v="3154"/>
    <x v="0"/>
    <s v="Crude"/>
    <n v="2.5295079999999999"/>
  </r>
  <r>
    <d v="2023-10-01T00:00:00"/>
    <s v="S022978"/>
    <x v="123"/>
    <s v="PO144929"/>
    <s v="GRN200620"/>
    <s v="340-1011-1"/>
    <s v="SITE CONFIGURABLE ENCLOSURE WITH AC"/>
    <s v="Walsall WS6 7AL"/>
    <n v="77"/>
    <x v="2"/>
    <s v="Diesel"/>
    <n v="2.8489999999999999E-4"/>
  </r>
  <r>
    <d v="2023-10-01T00:00:00"/>
    <s v="S022978"/>
    <x v="123"/>
    <s v="PO144926"/>
    <s v="GRN200622"/>
    <s v="340-1011-1"/>
    <s v="SITE CONFIGURABLE ENCLOSURE WITH AC"/>
    <s v="Walsall WS6 7AL"/>
    <n v="77"/>
    <x v="2"/>
    <s v="Diesel"/>
    <n v="2.8489999999999999E-4"/>
  </r>
  <r>
    <d v="2023-10-01T00:00:00"/>
    <s v="S022978"/>
    <x v="123"/>
    <s v="PO144924"/>
    <s v="GRN200623"/>
    <s v="340-1011-1"/>
    <s v="SITE CONFIGURABLE ENCLOSURE WITH AC"/>
    <s v="Walsall WS6 7AL"/>
    <n v="77"/>
    <x v="2"/>
    <s v="Diesel"/>
    <n v="2.8489999999999999E-4"/>
  </r>
  <r>
    <d v="2023-10-01T00:00:00"/>
    <s v="S022978"/>
    <x v="123"/>
    <s v="PO144921"/>
    <s v="GRN200625"/>
    <s v="340-1011-1"/>
    <s v="SITE CONFIGURABLE ENCLOSURE WITH AC"/>
    <s v="Walsall WS6 7AL"/>
    <n v="77"/>
    <x v="2"/>
    <s v="Diesel"/>
    <n v="2.8489999999999999E-4"/>
  </r>
  <r>
    <d v="2023-10-01T00:00:00"/>
    <s v="S022978"/>
    <x v="123"/>
    <s v="PO144918"/>
    <s v="GRN200635"/>
    <s v="340-1011-1"/>
    <s v="SITE CONFIGURABLE ENCLOSURE WITH AC"/>
    <s v="Walsall WS6 7AL"/>
    <n v="77"/>
    <x v="2"/>
    <s v="Diesel"/>
    <n v="2.8489999999999999E-4"/>
  </r>
  <r>
    <d v="2023-10-01T00:00:00"/>
    <s v="S022978"/>
    <x v="123"/>
    <s v="PO144926"/>
    <s v="GRN200638"/>
    <s v="340-1031-1"/>
    <s v="OUTDOOR EQUIPMENT RACK ASSY"/>
    <s v="Walsall WS6 7AL"/>
    <n v="77"/>
    <x v="2"/>
    <s v="Diesel"/>
    <n v="2.8489999999999999E-4"/>
  </r>
  <r>
    <d v="2023-10-01T00:00:00"/>
    <s v="S022978"/>
    <x v="123"/>
    <s v="PO144924"/>
    <s v="GRN200639"/>
    <s v="340-1031-1"/>
    <s v="OUTDOOR EQUIPMENT RACK ASSY"/>
    <s v="Walsall WS6 7AL"/>
    <n v="77"/>
    <x v="2"/>
    <s v="Diesel"/>
    <n v="2.8489999999999999E-4"/>
  </r>
  <r>
    <d v="2023-12-01T00:00:00"/>
    <s v="S002239"/>
    <x v="17"/>
    <s v="PO143492"/>
    <s v="GRN204417"/>
    <s v="11701-3062"/>
    <s v="VAREX MI6 SSM LINAC (40:30 HE:LE) WITH CABSCAN"/>
    <s v="UT 84104"/>
    <n v="4725"/>
    <x v="4"/>
    <s v="Aviation"/>
    <n v="18.279100224000004"/>
  </r>
  <r>
    <d v="2023-12-01T00:00:00"/>
    <s v="S025431"/>
    <x v="0"/>
    <s v="PO151202"/>
    <s v="GRN204718"/>
    <s v="11700-4749"/>
    <s v="BRAKE KIT LH"/>
    <s v="Boston Massachusetts"/>
    <n v="3154"/>
    <x v="0"/>
    <s v="Crude"/>
    <n v="1.0118031999999999E-2"/>
  </r>
  <r>
    <d v="2023-10-01T00:00:00"/>
    <s v="S022978"/>
    <x v="123"/>
    <s v="PO143048"/>
    <s v="GRN200641"/>
    <s v="340-1381-1"/>
    <s v="ASSY PWR DIST PNL - 480V OPTION KIT"/>
    <s v="Walsall WS6 7AL"/>
    <n v="77"/>
    <x v="2"/>
    <s v="Diesel"/>
    <n v="2.8489999999999999E-4"/>
  </r>
  <r>
    <d v="2023-10-01T00:00:00"/>
    <s v="S022978"/>
    <x v="123"/>
    <s v="PO143043"/>
    <s v="GRN200642"/>
    <s v="340-1381-1"/>
    <s v="ASSY PWR DIST PNL - 480V OPTION KIT"/>
    <s v="Walsall WS6 7AL"/>
    <n v="77"/>
    <x v="2"/>
    <s v="Diesel"/>
    <n v="2.8489999999999999E-4"/>
  </r>
  <r>
    <d v="2023-10-01T00:00:00"/>
    <s v="S022978"/>
    <x v="123"/>
    <s v="PO143044"/>
    <s v="GRN200645"/>
    <s v="340-1381-1"/>
    <s v="ASSY PWR DIST PNL - 480V OPTION KIT"/>
    <s v="Walsall WS6 7AL"/>
    <n v="77"/>
    <x v="2"/>
    <s v="Diesel"/>
    <n v="2.8489999999999999E-4"/>
  </r>
  <r>
    <d v="2023-10-01T00:00:00"/>
    <s v="S022978"/>
    <x v="123"/>
    <s v="PO144945"/>
    <s v="GRN200647"/>
    <s v="340-1042-1"/>
    <s v="JUNCTION BOX DETECTOR SIDE"/>
    <s v="Walsall WS6 7AL"/>
    <n v="77"/>
    <x v="2"/>
    <s v="Diesel"/>
    <n v="2.8489999999999999E-4"/>
  </r>
  <r>
    <d v="2023-10-01T00:00:00"/>
    <s v="S022978"/>
    <x v="123"/>
    <s v="PO144942"/>
    <s v="GRN200648"/>
    <s v="340-1042-1"/>
    <s v="JUNCTION BOX DETECTOR SIDE"/>
    <s v="Walsall WS6 7AL"/>
    <n v="77"/>
    <x v="2"/>
    <s v="Diesel"/>
    <n v="2.8489999999999999E-4"/>
  </r>
  <r>
    <d v="2023-10-01T00:00:00"/>
    <s v="S022978"/>
    <x v="123"/>
    <s v="PO144943"/>
    <s v="GRN200649"/>
    <s v="340-1042-1"/>
    <s v="JUNCTION BOX DETECTOR SIDE"/>
    <s v="Walsall WS6 7AL"/>
    <n v="77"/>
    <x v="2"/>
    <s v="Diesel"/>
    <n v="2.8489999999999999E-4"/>
  </r>
  <r>
    <d v="2023-10-01T00:00:00"/>
    <s v="S022978"/>
    <x v="123"/>
    <s v="PO144944"/>
    <s v="GRN200651"/>
    <s v="340-1042-1"/>
    <s v="JUNCTION BOX DETECTOR SIDE"/>
    <s v="Walsall WS6 7AL"/>
    <n v="77"/>
    <x v="2"/>
    <s v="Diesel"/>
    <n v="2.8489999999999999E-4"/>
  </r>
  <r>
    <d v="2023-10-01T00:00:00"/>
    <s v="S022978"/>
    <x v="123"/>
    <s v="PO144952"/>
    <s v="GRN200652"/>
    <s v="340-1071-1"/>
    <s v="CONDUIT OUTDOOR EQUIPMENT RACK ASSY – JUNCTION BOX"/>
    <s v="Walsall WS6 7AL"/>
    <n v="77"/>
    <x v="2"/>
    <s v="Diesel"/>
    <n v="2.8489999999999999E-4"/>
  </r>
  <r>
    <d v="2023-10-01T00:00:00"/>
    <s v="S022978"/>
    <x v="123"/>
    <s v="PO145194"/>
    <s v="GRN200654"/>
    <s v="340-1071-1"/>
    <s v="CONDUIT OUTDOOR EQUIPMENT RACK ASSY – JUNCTION BOX"/>
    <s v="Walsall WS6 7AL"/>
    <n v="77"/>
    <x v="2"/>
    <s v="Diesel"/>
    <n v="2.8489999999999999E-4"/>
  </r>
  <r>
    <d v="2023-10-01T00:00:00"/>
    <s v="S022978"/>
    <x v="123"/>
    <s v="PO144949"/>
    <s v="GRN200656"/>
    <s v="340-1071-1"/>
    <s v="CONDUIT OUTDOOR EQUIPMENT RACK ASSY – JUNCTION BOX"/>
    <s v="Walsall WS6 7AL"/>
    <n v="77"/>
    <x v="2"/>
    <s v="Diesel"/>
    <n v="2.8489999999999999E-4"/>
  </r>
  <r>
    <d v="2023-10-01T00:00:00"/>
    <s v="S022978"/>
    <x v="123"/>
    <s v="PO144956"/>
    <s v="GRN200658"/>
    <s v="340-1071-1"/>
    <s v="CONDUIT OUTDOOR EQUIPMENT RACK ASSY – JUNCTION BOX"/>
    <s v="Walsall WS6 7AL"/>
    <n v="77"/>
    <x v="2"/>
    <s v="Diesel"/>
    <n v="2.8489999999999999E-4"/>
  </r>
  <r>
    <d v="2023-10-01T00:00:00"/>
    <s v="S022978"/>
    <x v="123"/>
    <s v="PO144949"/>
    <s v="GRN200659"/>
    <s v="340-1125-1"/>
    <s v="ENCLOSURE SYSTEM ENTRY/EXIT"/>
    <s v="Walsall WS6 7AL"/>
    <n v="77"/>
    <x v="2"/>
    <s v="Diesel"/>
    <n v="2.8489999999999999E-4"/>
  </r>
  <r>
    <d v="2023-10-01T00:00:00"/>
    <s v="S022978"/>
    <x v="123"/>
    <s v="PO144948"/>
    <s v="GRN200660"/>
    <s v="340-1125-1"/>
    <s v="ENCLOSURE SYSTEM ENTRY/EXIT"/>
    <s v="Walsall WS6 7AL"/>
    <n v="77"/>
    <x v="2"/>
    <s v="Diesel"/>
    <n v="2.8489999999999999E-4"/>
  </r>
  <r>
    <d v="2023-10-01T00:00:00"/>
    <s v="S022978"/>
    <x v="123"/>
    <s v="PO144947"/>
    <s v="GRN200661"/>
    <s v="340-1125-1"/>
    <s v="ENCLOSURE SYSTEM ENTRY/EXIT"/>
    <s v="Walsall WS6 7AL"/>
    <n v="77"/>
    <x v="2"/>
    <s v="Diesel"/>
    <n v="2.8489999999999999E-4"/>
  </r>
  <r>
    <d v="2023-10-01T00:00:00"/>
    <s v="S022978"/>
    <x v="123"/>
    <s v="PO144945"/>
    <s v="GRN200664"/>
    <s v="340-1125-1"/>
    <s v="ENCLOSURE SYSTEM ENTRY/EXIT"/>
    <s v="Walsall WS6 7AL"/>
    <n v="77"/>
    <x v="2"/>
    <s v="Diesel"/>
    <n v="2.8489999999999999E-4"/>
  </r>
  <r>
    <d v="2023-10-01T00:00:00"/>
    <s v="S022978"/>
    <x v="123"/>
    <s v="PO144944"/>
    <s v="GRN200665"/>
    <s v="340-1125-1"/>
    <s v="ENCLOSURE SYSTEM ENTRY/EXIT"/>
    <s v="Walsall WS6 7AL"/>
    <n v="77"/>
    <x v="2"/>
    <s v="Diesel"/>
    <n v="2.8489999999999999E-4"/>
  </r>
  <r>
    <d v="2023-10-01T00:00:00"/>
    <s v="S022978"/>
    <x v="123"/>
    <s v="PO144946"/>
    <s v="GRN200667"/>
    <s v="340-1125-1"/>
    <s v="ENCLOSURE SYSTEM ENTRY/EXIT"/>
    <s v="Walsall WS6 7AL"/>
    <n v="77"/>
    <x v="2"/>
    <s v="Diesel"/>
    <n v="2.8489999999999999E-4"/>
  </r>
  <r>
    <d v="2023-10-01T00:00:00"/>
    <s v="S022978"/>
    <x v="123"/>
    <s v="PO144940"/>
    <s v="GRN200676"/>
    <s v="340-1011-1"/>
    <s v="SITE CONFIGURABLE ENCLOSURE WITH AC"/>
    <s v="Walsall WS6 7AL"/>
    <n v="77"/>
    <x v="2"/>
    <s v="Diesel"/>
    <n v="2.8489999999999999E-4"/>
  </r>
  <r>
    <d v="2023-10-01T00:00:00"/>
    <s v="S022978"/>
    <x v="123"/>
    <s v="PO144940"/>
    <s v="GRN200679"/>
    <s v="340-1031-1"/>
    <s v="OUTDOOR EQUIPMENT RACK ASSY"/>
    <s v="Walsall WS6 7AL"/>
    <n v="77"/>
    <x v="2"/>
    <s v="Diesel"/>
    <n v="2.8489999999999999E-4"/>
  </r>
  <r>
    <d v="2023-10-01T00:00:00"/>
    <s v="S022978"/>
    <x v="123"/>
    <s v="PO144931"/>
    <s v="GRN200684"/>
    <s v="340-1031-1"/>
    <s v="OUTDOOR EQUIPMENT RACK ASSY"/>
    <s v="Walsall WS6 7AL"/>
    <n v="77"/>
    <x v="2"/>
    <s v="Diesel"/>
    <n v="2.8489999999999999E-4"/>
  </r>
  <r>
    <d v="2023-10-01T00:00:00"/>
    <s v="S022978"/>
    <x v="123"/>
    <s v="PO144937"/>
    <s v="GRN200708"/>
    <s v="340-1031-1"/>
    <s v="OUTDOOR EQUIPMENT RACK ASSY"/>
    <s v="Walsall WS6 7AL"/>
    <n v="77"/>
    <x v="2"/>
    <s v="Diesel"/>
    <n v="2.8489999999999999E-4"/>
  </r>
  <r>
    <d v="2023-10-01T00:00:00"/>
    <s v="S022978"/>
    <x v="123"/>
    <s v="PO144941"/>
    <s v="GRN200710"/>
    <s v="340-1031-1"/>
    <s v="OUTDOOR EQUIPMENT RACK ASSY"/>
    <s v="Walsall WS6 7AL"/>
    <n v="77"/>
    <x v="2"/>
    <s v="Diesel"/>
    <n v="2.8489999999999999E-4"/>
  </r>
  <r>
    <d v="2023-11-01T00:00:00"/>
    <s v="S022978"/>
    <x v="123"/>
    <s v="PO144931"/>
    <s v="GRN201113"/>
    <s v="340-1011-1"/>
    <s v="SITE CONFIGURABLE ENCLOSURE WITH AC"/>
    <s v="Walsall WS6 7AL"/>
    <n v="77"/>
    <x v="2"/>
    <s v="Diesel"/>
    <n v="2.8489999999999999E-4"/>
  </r>
  <r>
    <d v="2023-11-01T00:00:00"/>
    <s v="S022978"/>
    <x v="123"/>
    <s v="PO144937"/>
    <s v="GRN201114"/>
    <s v="340-1011-1"/>
    <s v="SITE CONFIGURABLE ENCLOSURE WITH AC"/>
    <s v="Walsall WS6 7AL"/>
    <n v="77"/>
    <x v="2"/>
    <s v="Diesel"/>
    <n v="2.8489999999999999E-4"/>
  </r>
  <r>
    <d v="2023-11-01T00:00:00"/>
    <s v="S022978"/>
    <x v="123"/>
    <s v="PO144940"/>
    <s v="GRN201115"/>
    <s v="340-1011-1"/>
    <s v="SITE CONFIGURABLE ENCLOSURE WITH AC"/>
    <s v="Walsall WS6 7AL"/>
    <n v="77"/>
    <x v="2"/>
    <s v="Diesel"/>
    <n v="2.8489999999999999E-4"/>
  </r>
  <r>
    <d v="2023-11-01T00:00:00"/>
    <s v="S022978"/>
    <x v="123"/>
    <s v="PO144932"/>
    <s v="GRN201261"/>
    <s v="340-1031-1"/>
    <s v="OUTDOOR EQUIPMENT RACK ASSY"/>
    <s v="Walsall WS6 7AL"/>
    <n v="77"/>
    <x v="2"/>
    <s v="Diesel"/>
    <n v="2.8489999999999999E-4"/>
  </r>
  <r>
    <d v="2023-12-01T00:00:00"/>
    <s v="S001571"/>
    <x v="10"/>
    <s v="PO147389"/>
    <s v="GRN204763"/>
    <n v="101032049"/>
    <s v="2D LIDAR LASER SENSOR TIM781-2174101"/>
    <s v="St Albans AL1 5BN"/>
    <n v="298"/>
    <x v="2"/>
    <s v="Diesel"/>
    <n v="1.1026E-3"/>
  </r>
  <r>
    <d v="2023-12-01T00:00:00"/>
    <s v="S001571"/>
    <x v="10"/>
    <s v="PO151590"/>
    <s v="GRN204764"/>
    <n v="21201457"/>
    <s v="SUPPLY CABLE M12 X 5 4 OPEN WIRES 20M CORDLESS"/>
    <s v="St Albans AL1 5BN"/>
    <n v="298"/>
    <x v="2"/>
    <s v="Diesel"/>
    <n v="1.1026E-3"/>
  </r>
  <r>
    <d v="2023-12-01T00:00:00"/>
    <s v="S001571"/>
    <x v="10"/>
    <s v="PO151582"/>
    <s v="GRN204765"/>
    <n v="57205719"/>
    <s v="MOUNTING KIT 1"/>
    <s v="St Albans AL1 5BN"/>
    <n v="298"/>
    <x v="2"/>
    <s v="Diesel"/>
    <n v="1.1026E-3"/>
  </r>
  <r>
    <d v="2023-12-01T00:00:00"/>
    <s v="S001571"/>
    <x v="10"/>
    <s v="PO151280"/>
    <s v="GRN204767"/>
    <n v="21201458"/>
    <s v="I/O CABLE M12 X 8 8 OPEN WIRES 20M CORDLESS RF-DPM"/>
    <s v="St Albans AL1 5BN"/>
    <n v="298"/>
    <x v="2"/>
    <s v="Diesel"/>
    <n v="1.1026E-3"/>
  </r>
  <r>
    <d v="2023-12-01T00:00:00"/>
    <s v="S001571"/>
    <x v="10"/>
    <s v="PO147474"/>
    <s v="GRN204768"/>
    <n v="101012395"/>
    <s v="SICK 2D LIDAR LASER SENSOR TIM351-2134001"/>
    <s v="St Albans AL1 5BN"/>
    <n v="298"/>
    <x v="2"/>
    <s v="Diesel"/>
    <n v="1.1026E-3"/>
  </r>
  <r>
    <d v="2023-11-01T00:00:00"/>
    <s v="S022978"/>
    <x v="123"/>
    <s v="PO145150"/>
    <s v="GRN201582"/>
    <s v="340-1290-1"/>
    <s v="ASSEMBLY OPERATOR CONSOLE"/>
    <s v="Walsall WS6 7AL"/>
    <n v="77"/>
    <x v="2"/>
    <s v="Diesel"/>
    <n v="2.8489999999999999E-4"/>
  </r>
  <r>
    <d v="2023-11-01T00:00:00"/>
    <s v="S022978"/>
    <x v="123"/>
    <s v="PO144946"/>
    <s v="GRN201764"/>
    <s v="340-1031-1"/>
    <s v="OUTDOOR EQUIPMENT RACK ASSY"/>
    <s v="Walsall WS6 7AL"/>
    <n v="77"/>
    <x v="2"/>
    <s v="Diesel"/>
    <n v="2.8489999999999999E-4"/>
  </r>
  <r>
    <d v="2023-11-01T00:00:00"/>
    <s v="S022978"/>
    <x v="123"/>
    <s v="PO144945"/>
    <s v="GRN201765"/>
    <s v="340-1031-1"/>
    <s v="OUTDOOR EQUIPMENT RACK ASSY"/>
    <s v="Walsall WS6 7AL"/>
    <n v="77"/>
    <x v="2"/>
    <s v="Diesel"/>
    <n v="2.8489999999999999E-4"/>
  </r>
  <r>
    <d v="2023-12-01T00:00:00"/>
    <s v="S001571"/>
    <x v="10"/>
    <s v="PO151020"/>
    <s v="GRN204774"/>
    <n v="21201457"/>
    <s v="SUPPLY CABLE M12 X 5 4 OPEN WIRES 20M CORDLESS"/>
    <s v="St Albans AL1 5BN"/>
    <n v="298"/>
    <x v="2"/>
    <s v="Diesel"/>
    <n v="1.1026E-3"/>
  </r>
  <r>
    <d v="2023-12-01T00:00:00"/>
    <s v="S001571"/>
    <x v="10"/>
    <s v="PO150629"/>
    <s v="GRN204776"/>
    <n v="101012395"/>
    <s v="SICK 2D LIDAR LASER SENSOR TIM351-2134001"/>
    <s v="St Albans AL1 5BN"/>
    <n v="298"/>
    <x v="2"/>
    <s v="Diesel"/>
    <n v="1.1026E-3"/>
  </r>
  <r>
    <d v="2023-11-01T00:00:00"/>
    <s v="S022978"/>
    <x v="123"/>
    <s v="PO144944"/>
    <s v="GRN201766"/>
    <s v="340-1031-1"/>
    <s v="OUTDOOR EQUIPMENT RACK ASSY"/>
    <s v="Walsall WS6 7AL"/>
    <n v="77"/>
    <x v="2"/>
    <s v="Diesel"/>
    <n v="2.8489999999999999E-4"/>
  </r>
  <r>
    <d v="2023-12-01T00:00:00"/>
    <s v="S023373"/>
    <x v="44"/>
    <s v="PO147453"/>
    <s v="GRN204778"/>
    <n v="56202191"/>
    <s v="HIGH VOLTAGE POWER SUPPLY"/>
    <s v="Pulborough RH20 2RY"/>
    <n v="420"/>
    <x v="2"/>
    <s v="Diesel"/>
    <n v="1.554E-3"/>
  </r>
  <r>
    <d v="2023-12-01T00:00:00"/>
    <s v="S024744"/>
    <x v="25"/>
    <s v="PO150544"/>
    <s v="GRN204779"/>
    <n v="101040790"/>
    <s v="PERSONNEL DOOR - INNER PANEL 9mm THICK"/>
    <s v="Huddersfield HD7 5JN"/>
    <n v="104.8"/>
    <x v="1"/>
    <s v="Diesel"/>
    <n v="3.8775999999999998E-2"/>
  </r>
  <r>
    <d v="2023-12-01T00:00:00"/>
    <s v="S023373"/>
    <x v="44"/>
    <s v="PO144549"/>
    <s v="GRN204780"/>
    <n v="56202191"/>
    <s v="HIGH VOLTAGE POWER SUPPLY"/>
    <s v="Pulborough RH20 2RY"/>
    <n v="420"/>
    <x v="2"/>
    <s v="Diesel"/>
    <n v="1.554E-3"/>
  </r>
  <r>
    <d v="2023-10-01T00:00:00"/>
    <s v="S026569"/>
    <x v="125"/>
    <s v="PO143138"/>
    <s v="GRN199167"/>
    <n v="101044464"/>
    <s v="GENERATOR 27kVA 60Hz HI/LOW TEMP NON-EU PRAMAC GDW"/>
    <s v="Tunstall ST6 5GF"/>
    <n v="5.8"/>
    <x v="3"/>
    <s v="Diesel"/>
    <n v="5.8971500000000003E-3"/>
  </r>
  <r>
    <d v="2023-11-01T00:00:00"/>
    <s v="S022978"/>
    <x v="123"/>
    <s v="PO144943"/>
    <s v="GRN201767"/>
    <s v="340-1031-1"/>
    <s v="OUTDOOR EQUIPMENT RACK ASSY"/>
    <s v="Walsall WS6 7AL"/>
    <n v="77"/>
    <x v="2"/>
    <s v="Diesel"/>
    <n v="2.8489999999999999E-4"/>
  </r>
  <r>
    <d v="2023-11-01T00:00:00"/>
    <s v="S022978"/>
    <x v="123"/>
    <s v="PO144932"/>
    <s v="GRN201768"/>
    <s v="340-1011-1"/>
    <s v="SITE CONFIGURABLE ENCLOSURE WITH AC"/>
    <s v="Walsall WS6 7AL"/>
    <n v="77"/>
    <x v="2"/>
    <s v="Diesel"/>
    <n v="2.8489999999999999E-4"/>
  </r>
  <r>
    <d v="2023-11-01T00:00:00"/>
    <s v="S022978"/>
    <x v="123"/>
    <s v="PO144938"/>
    <s v="GRN201769"/>
    <s v="340-1011-1"/>
    <s v="SITE CONFIGURABLE ENCLOSURE WITH AC"/>
    <s v="Walsall WS6 7AL"/>
    <n v="77"/>
    <x v="2"/>
    <s v="Diesel"/>
    <n v="2.8489999999999999E-4"/>
  </r>
  <r>
    <d v="2023-11-01T00:00:00"/>
    <s v="S022978"/>
    <x v="123"/>
    <s v="PO144948"/>
    <s v="GRN201772"/>
    <s v="340-1040-1"/>
    <s v="JUNCTION BOX SOURCE SIDE"/>
    <s v="Walsall WS6 7AL"/>
    <n v="77"/>
    <x v="2"/>
    <s v="Diesel"/>
    <n v="2.8489999999999999E-4"/>
  </r>
  <r>
    <d v="2023-11-01T00:00:00"/>
    <s v="S022978"/>
    <x v="123"/>
    <s v="PO144947"/>
    <s v="GRN201773"/>
    <s v="340-1040-1"/>
    <s v="JUNCTION BOX SOURCE SIDE"/>
    <s v="Walsall WS6 7AL"/>
    <n v="77"/>
    <x v="2"/>
    <s v="Diesel"/>
    <n v="2.8489999999999999E-4"/>
  </r>
  <r>
    <d v="2023-11-01T00:00:00"/>
    <s v="S022978"/>
    <x v="123"/>
    <s v="PO144946"/>
    <s v="GRN201775"/>
    <s v="340-1040-1"/>
    <s v="JUNCTION BOX SOURCE SIDE"/>
    <s v="Walsall WS6 7AL"/>
    <n v="77"/>
    <x v="2"/>
    <s v="Diesel"/>
    <n v="2.8489999999999999E-4"/>
  </r>
  <r>
    <d v="2023-11-01T00:00:00"/>
    <s v="S022978"/>
    <x v="123"/>
    <s v="PO144941"/>
    <s v="GRN201776"/>
    <s v="340-1011-1"/>
    <s v="SITE CONFIGURABLE ENCLOSURE WITH AC"/>
    <s v="Walsall WS6 7AL"/>
    <n v="77"/>
    <x v="2"/>
    <s v="Diesel"/>
    <n v="2.8489999999999999E-4"/>
  </r>
  <r>
    <d v="2023-11-01T00:00:00"/>
    <s v="S022978"/>
    <x v="123"/>
    <s v="PO145150"/>
    <s v="GRN201821"/>
    <s v="340-1290-1"/>
    <s v="ASSEMBLY OPERATOR CONSOLE"/>
    <s v="Walsall WS6 7AL"/>
    <n v="77"/>
    <x v="2"/>
    <s v="Diesel"/>
    <n v="2.8489999999999999E-4"/>
  </r>
  <r>
    <d v="2023-11-01T00:00:00"/>
    <s v="S022978"/>
    <x v="123"/>
    <s v="PO142879"/>
    <s v="GRN202116"/>
    <s v="340-1031-1"/>
    <s v="OUTDOOR EQUIPMENT RACK ASSY"/>
    <s v="Walsall WS6 7AL"/>
    <n v="77"/>
    <x v="2"/>
    <s v="Diesel"/>
    <n v="2.8489999999999999E-4"/>
  </r>
  <r>
    <d v="2023-11-01T00:00:00"/>
    <s v="S026569"/>
    <x v="125"/>
    <s v="PO139427"/>
    <s v="GRN202022"/>
    <s v="11701-1800"/>
    <s v="GENERATOR 35KVA STAGE V EU"/>
    <s v="Tunstall ST6 5GF"/>
    <n v="5.8"/>
    <x v="3"/>
    <s v="Diesel"/>
    <n v="5.8971500000000003E-3"/>
  </r>
  <r>
    <d v="2023-11-01T00:00:00"/>
    <s v="S022978"/>
    <x v="123"/>
    <s v="PO143038"/>
    <s v="GRN202123"/>
    <s v="340-1011-1"/>
    <s v="SITE CONFIGURABLE ENCLOSURE WITH AC"/>
    <s v="Walsall WS6 7AL"/>
    <n v="77"/>
    <x v="2"/>
    <s v="Diesel"/>
    <n v="2.8489999999999999E-4"/>
  </r>
  <r>
    <d v="2023-11-01T00:00:00"/>
    <s v="S022978"/>
    <x v="123"/>
    <s v="PO144934"/>
    <s v="GRN202125"/>
    <s v="340-1011-1"/>
    <s v="SITE CONFIGURABLE ENCLOSURE WITH AC"/>
    <s v="Walsall WS6 7AL"/>
    <n v="77"/>
    <x v="2"/>
    <s v="Diesel"/>
    <n v="2.8489999999999999E-4"/>
  </r>
  <r>
    <d v="2023-11-01T00:00:00"/>
    <s v="S022978"/>
    <x v="123"/>
    <s v="PO144935"/>
    <s v="GRN202130"/>
    <s v="340-1011-1"/>
    <s v="SITE CONFIGURABLE ENCLOSURE WITH AC"/>
    <s v="Walsall WS6 7AL"/>
    <n v="77"/>
    <x v="2"/>
    <s v="Diesel"/>
    <n v="2.8489999999999999E-4"/>
  </r>
  <r>
    <d v="2023-12-01T00:00:00"/>
    <s v="S001047"/>
    <x v="9"/>
    <s v="PO148092"/>
    <s v="GRN204815"/>
    <n v="66205215"/>
    <s v="2X8 ELEMENT PHOTO DIODE CDWO4 30MM THICK"/>
    <s v="81300 Johor Bahru Malaysia"/>
    <n v="6781"/>
    <x v="4"/>
    <s v="Aviation"/>
    <n v="1.1924057587200001"/>
  </r>
  <r>
    <d v="2023-12-01T00:00:00"/>
    <s v="S001047"/>
    <x v="9"/>
    <s v="PO144821"/>
    <s v="GRN204816"/>
    <n v="101026186"/>
    <s v="DIODE 2X8 ELEMENT PHOTO CDWO4 0.3MM THICK"/>
    <s v="81300 Johor Bahru Malaysia"/>
    <n v="6781"/>
    <x v="4"/>
    <s v="Aviation"/>
    <n v="1.1924057587200001"/>
  </r>
  <r>
    <d v="2023-11-01T00:00:00"/>
    <s v="S022978"/>
    <x v="123"/>
    <s v="PO144923"/>
    <s v="GRN202176"/>
    <s v="340-1011-1"/>
    <s v="SITE CONFIGURABLE ENCLOSURE WITH AC"/>
    <s v="Walsall WS6 7AL"/>
    <n v="77"/>
    <x v="2"/>
    <s v="Diesel"/>
    <n v="2.8489999999999999E-4"/>
  </r>
  <r>
    <d v="2023-11-01T00:00:00"/>
    <s v="S022978"/>
    <x v="123"/>
    <s v="PO144933"/>
    <s v="GRN202178"/>
    <s v="340-1011-1"/>
    <s v="SITE CONFIGURABLE ENCLOSURE WITH AC"/>
    <s v="Walsall WS6 7AL"/>
    <n v="77"/>
    <x v="2"/>
    <s v="Diesel"/>
    <n v="2.8489999999999999E-4"/>
  </r>
  <r>
    <d v="2023-11-01T00:00:00"/>
    <s v="S022978"/>
    <x v="123"/>
    <s v="PO144943"/>
    <s v="GRN202179"/>
    <s v="340-1011-1"/>
    <s v="SITE CONFIGURABLE ENCLOSURE WITH AC"/>
    <s v="Walsall WS6 7AL"/>
    <n v="77"/>
    <x v="2"/>
    <s v="Diesel"/>
    <n v="2.8489999999999999E-4"/>
  </r>
  <r>
    <d v="2023-11-01T00:00:00"/>
    <s v="S022978"/>
    <x v="123"/>
    <s v="PO144943"/>
    <s v="GRN202257"/>
    <s v="340-1040-1"/>
    <s v="JUNCTION BOX SOURCE SIDE"/>
    <s v="Walsall WS6 7AL"/>
    <n v="77"/>
    <x v="2"/>
    <s v="Diesel"/>
    <n v="2.8489999999999999E-4"/>
  </r>
  <r>
    <d v="2023-11-01T00:00:00"/>
    <s v="S022978"/>
    <x v="123"/>
    <s v="PO144944"/>
    <s v="GRN202258"/>
    <s v="340-1040-1"/>
    <s v="JUNCTION BOX SOURCE SIDE"/>
    <s v="Walsall WS6 7AL"/>
    <n v="77"/>
    <x v="2"/>
    <s v="Diesel"/>
    <n v="2.8489999999999999E-4"/>
  </r>
  <r>
    <d v="2023-11-01T00:00:00"/>
    <s v="S022978"/>
    <x v="123"/>
    <s v="PO144945"/>
    <s v="GRN202259"/>
    <s v="340-1040-1"/>
    <s v="JUNCTION BOX SOURCE SIDE"/>
    <s v="Walsall WS6 7AL"/>
    <n v="77"/>
    <x v="2"/>
    <s v="Diesel"/>
    <n v="2.8489999999999999E-4"/>
  </r>
  <r>
    <d v="2023-11-01T00:00:00"/>
    <s v="S022978"/>
    <x v="123"/>
    <s v="PO145150"/>
    <s v="GRN202317"/>
    <s v="340-1290-1"/>
    <s v="ASSEMBLY OPERATOR CONSOLE"/>
    <s v="Walsall WS6 7AL"/>
    <n v="77"/>
    <x v="2"/>
    <s v="Diesel"/>
    <n v="2.8489999999999999E-4"/>
  </r>
  <r>
    <d v="2023-11-01T00:00:00"/>
    <s v="S022978"/>
    <x v="123"/>
    <s v="PO143049"/>
    <s v="GRN202525"/>
    <s v="340-1381-1"/>
    <s v="ASSY PWR DIST PNL - 480V OPTION KIT"/>
    <s v="Walsall WS6 7AL"/>
    <n v="77"/>
    <x v="2"/>
    <s v="Diesel"/>
    <n v="2.8489999999999999E-4"/>
  </r>
  <r>
    <d v="2023-11-01T00:00:00"/>
    <s v="S022978"/>
    <x v="123"/>
    <s v="PO144769"/>
    <s v="GRN202527"/>
    <s v="340-1381-1"/>
    <s v="ASSY PWR DIST PNL - 480V OPTION KIT"/>
    <s v="Walsall WS6 7AL"/>
    <n v="77"/>
    <x v="2"/>
    <s v="Diesel"/>
    <n v="2.8489999999999999E-4"/>
  </r>
  <r>
    <d v="2023-11-01T00:00:00"/>
    <s v="S022978"/>
    <x v="123"/>
    <s v="PO144768"/>
    <s v="GRN202528"/>
    <s v="340-1381-1"/>
    <s v="ASSY PWR DIST PNL - 480V OPTION KIT"/>
    <s v="Walsall WS6 7AL"/>
    <n v="77"/>
    <x v="2"/>
    <s v="Diesel"/>
    <n v="2.8489999999999999E-4"/>
  </r>
  <r>
    <d v="2023-11-01T00:00:00"/>
    <s v="S022978"/>
    <x v="123"/>
    <s v="PO144767"/>
    <s v="GRN202529"/>
    <s v="340-1381-1"/>
    <s v="ASSY PWR DIST PNL - 480V OPTION KIT"/>
    <s v="Walsall WS6 7AL"/>
    <n v="77"/>
    <x v="2"/>
    <s v="Diesel"/>
    <n v="2.8489999999999999E-4"/>
  </r>
  <r>
    <d v="2023-11-01T00:00:00"/>
    <s v="S022978"/>
    <x v="123"/>
    <s v="PO144770"/>
    <s v="GRN202531"/>
    <s v="340-1381-1"/>
    <s v="ASSY PWR DIST PNL - 480V OPTION KIT"/>
    <s v="Walsall WS6 7AL"/>
    <n v="77"/>
    <x v="2"/>
    <s v="Diesel"/>
    <n v="2.8489999999999999E-4"/>
  </r>
  <r>
    <d v="2023-11-01T00:00:00"/>
    <s v="S022978"/>
    <x v="123"/>
    <s v="PO144772"/>
    <s v="GRN202533"/>
    <s v="340-1381-1"/>
    <s v="ASSY PWR DIST PNL - 480V OPTION KIT"/>
    <s v="Walsall WS6 7AL"/>
    <n v="77"/>
    <x v="2"/>
    <s v="Diesel"/>
    <n v="2.8489999999999999E-4"/>
  </r>
  <r>
    <d v="2023-11-01T00:00:00"/>
    <s v="S022978"/>
    <x v="123"/>
    <s v="PO144774"/>
    <s v="GRN202534"/>
    <s v="340-1381-1"/>
    <s v="ASSY PWR DIST PNL - 480V OPTION KIT"/>
    <s v="Walsall WS6 7AL"/>
    <n v="77"/>
    <x v="2"/>
    <s v="Diesel"/>
    <n v="2.8489999999999999E-4"/>
  </r>
  <r>
    <d v="2023-11-01T00:00:00"/>
    <s v="S022978"/>
    <x v="123"/>
    <s v="PO144771"/>
    <s v="GRN202535"/>
    <s v="340-1381-1"/>
    <s v="ASSY PWR DIST PNL - 480V OPTION KIT"/>
    <s v="Walsall WS6 7AL"/>
    <n v="77"/>
    <x v="2"/>
    <s v="Diesel"/>
    <n v="2.8489999999999999E-4"/>
  </r>
  <r>
    <d v="2023-11-01T00:00:00"/>
    <s v="S022978"/>
    <x v="123"/>
    <s v="PO144773"/>
    <s v="GRN202537"/>
    <s v="340-1381-1"/>
    <s v="ASSY PWR DIST PNL - 480V OPTION KIT"/>
    <s v="Walsall WS6 7AL"/>
    <n v="77"/>
    <x v="2"/>
    <s v="Diesel"/>
    <n v="2.8489999999999999E-4"/>
  </r>
  <r>
    <d v="2023-11-01T00:00:00"/>
    <s v="S022978"/>
    <x v="123"/>
    <s v="PO144938"/>
    <s v="GRN202538"/>
    <s v="340-1381-1"/>
    <s v="ASSY PWR DIST PNL - 480V OPTION KIT"/>
    <s v="Walsall WS6 7AL"/>
    <n v="77"/>
    <x v="2"/>
    <s v="Diesel"/>
    <n v="2.8489999999999999E-4"/>
  </r>
  <r>
    <d v="2023-11-01T00:00:00"/>
    <s v="S022978"/>
    <x v="123"/>
    <s v="PO144923"/>
    <s v="GRN202543"/>
    <s v="340-1381-1"/>
    <s v="ASSY PWR DIST PNL - 480V OPTION KIT"/>
    <s v="Walsall WS6 7AL"/>
    <n v="77"/>
    <x v="2"/>
    <s v="Diesel"/>
    <n v="2.8489999999999999E-4"/>
  </r>
  <r>
    <d v="2023-11-01T00:00:00"/>
    <s v="S022978"/>
    <x v="123"/>
    <s v="PO144920"/>
    <s v="GRN202544"/>
    <s v="340-1381-1"/>
    <s v="ASSY PWR DIST PNL - 480V OPTION KIT"/>
    <s v="Walsall WS6 7AL"/>
    <n v="77"/>
    <x v="2"/>
    <s v="Diesel"/>
    <n v="2.8489999999999999E-4"/>
  </r>
  <r>
    <d v="2023-11-01T00:00:00"/>
    <s v="S022978"/>
    <x v="123"/>
    <s v="PO144922"/>
    <s v="GRN202548"/>
    <s v="340-1381-1"/>
    <s v="ASSY PWR DIST PNL - 480V OPTION KIT"/>
    <s v="Walsall WS6 7AL"/>
    <n v="77"/>
    <x v="2"/>
    <s v="Diesel"/>
    <n v="2.8489999999999999E-4"/>
  </r>
  <r>
    <d v="2023-11-01T00:00:00"/>
    <s v="S022978"/>
    <x v="123"/>
    <s v="PO144918"/>
    <s v="GRN202550"/>
    <s v="340-1381-1"/>
    <s v="ASSY PWR DIST PNL - 480V OPTION KIT"/>
    <s v="Walsall WS6 7AL"/>
    <n v="77"/>
    <x v="2"/>
    <s v="Diesel"/>
    <n v="2.8489999999999999E-4"/>
  </r>
  <r>
    <d v="2023-11-01T00:00:00"/>
    <s v="S022978"/>
    <x v="123"/>
    <s v="PO144925"/>
    <s v="GRN202551"/>
    <s v="340-1381-1"/>
    <s v="ASSY PWR DIST PNL - 480V OPTION KIT"/>
    <s v="Walsall WS6 7AL"/>
    <n v="77"/>
    <x v="2"/>
    <s v="Diesel"/>
    <n v="2.8489999999999999E-4"/>
  </r>
  <r>
    <d v="2023-11-01T00:00:00"/>
    <s v="S022978"/>
    <x v="123"/>
    <s v="PO144927"/>
    <s v="GRN202553"/>
    <s v="340-1381-1"/>
    <s v="ASSY PWR DIST PNL - 480V OPTION KIT"/>
    <s v="Walsall WS6 7AL"/>
    <n v="77"/>
    <x v="2"/>
    <s v="Diesel"/>
    <n v="2.8489999999999999E-4"/>
  </r>
  <r>
    <d v="2023-11-01T00:00:00"/>
    <s v="S022978"/>
    <x v="123"/>
    <s v="PO144928"/>
    <s v="GRN202554"/>
    <s v="340-1381-1"/>
    <s v="ASSY PWR DIST PNL - 480V OPTION KIT"/>
    <s v="Walsall WS6 7AL"/>
    <n v="77"/>
    <x v="2"/>
    <s v="Diesel"/>
    <n v="2.8489999999999999E-4"/>
  </r>
  <r>
    <d v="2023-12-01T00:00:00"/>
    <s v="S022670"/>
    <x v="26"/>
    <s v="PO152062"/>
    <s v="GRN204852"/>
    <n v="85211415"/>
    <s v="M12 X 40 HEXAGON SOCKET CSK HEAD SCREW GRADE A2-70"/>
    <s v="Congleton CW12 1HR"/>
    <n v="12.8"/>
    <x v="2"/>
    <s v="Diesel"/>
    <n v="4.7360000000000001E-5"/>
  </r>
  <r>
    <d v="2023-12-01T00:00:00"/>
    <s v="S022670"/>
    <x v="26"/>
    <s v="PO149935"/>
    <s v="GRN204854"/>
    <s v="11700-5217"/>
    <s v="WASHER FLAT M18 GEOMET 500B"/>
    <s v="Congleton CW12 1HR"/>
    <n v="12.8"/>
    <x v="2"/>
    <s v="Diesel"/>
    <n v="4.7360000000000001E-5"/>
  </r>
  <r>
    <d v="2023-11-01T00:00:00"/>
    <s v="S022978"/>
    <x v="123"/>
    <s v="PO144924"/>
    <s v="GRN202559"/>
    <s v="340-1381-1"/>
    <s v="ASSY PWR DIST PNL - 480V OPTION KIT"/>
    <s v="Walsall WS6 7AL"/>
    <n v="77"/>
    <x v="2"/>
    <s v="Diesel"/>
    <n v="2.8489999999999999E-4"/>
  </r>
  <r>
    <d v="2023-12-01T00:00:00"/>
    <s v="S002239"/>
    <x v="17"/>
    <s v="PO143492"/>
    <s v="GRN204856"/>
    <s v="11701-3062"/>
    <s v="VAREX MI6 SSM LINAC (40:30 HE:LE) WITH CABSCAN"/>
    <s v="UT 84104"/>
    <n v="4725"/>
    <x v="4"/>
    <s v="Aviation"/>
    <n v="18.279100224000004"/>
  </r>
  <r>
    <d v="2023-12-01T00:00:00"/>
    <s v="S022670"/>
    <x v="26"/>
    <s v="PO151700"/>
    <s v="GRN204857"/>
    <s v="11700-7009"/>
    <s v="WASHER TWO-PART LOCKING  3/4IN ZINC"/>
    <s v="Congleton CW12 1HR"/>
    <n v="12.8"/>
    <x v="2"/>
    <s v="Diesel"/>
    <n v="4.7360000000000001E-5"/>
  </r>
  <r>
    <d v="2023-12-01T00:00:00"/>
    <s v="S002239"/>
    <x v="17"/>
    <s v="PO143492"/>
    <s v="GRN204866"/>
    <s v="11701-3062"/>
    <s v="VAREX MI6 SSM LINAC (40:30 HE:LE) WITH CABSCAN"/>
    <s v="UT 84104"/>
    <n v="4725"/>
    <x v="4"/>
    <s v="Aviation"/>
    <n v="18.279100224000004"/>
  </r>
  <r>
    <d v="2023-11-01T00:00:00"/>
    <s v="S022978"/>
    <x v="123"/>
    <s v="PO144926"/>
    <s v="GRN202560"/>
    <s v="340-1381-1"/>
    <s v="ASSY PWR DIST PNL - 480V OPTION KIT"/>
    <s v="Walsall WS6 7AL"/>
    <n v="77"/>
    <x v="2"/>
    <s v="Diesel"/>
    <n v="2.8489999999999999E-4"/>
  </r>
  <r>
    <d v="2023-11-01T00:00:00"/>
    <s v="S022978"/>
    <x v="123"/>
    <s v="PO144921"/>
    <s v="GRN202561"/>
    <s v="340-1381-1"/>
    <s v="ASSY PWR DIST PNL - 480V OPTION KIT"/>
    <s v="Walsall WS6 7AL"/>
    <n v="77"/>
    <x v="2"/>
    <s v="Diesel"/>
    <n v="2.8489999999999999E-4"/>
  </r>
  <r>
    <d v="2023-12-01T00:00:00"/>
    <s v="S002239"/>
    <x v="17"/>
    <s v="PO143492"/>
    <s v="GRN204871"/>
    <s v="11701-3062"/>
    <s v="VAREX MI6 SSM LINAC (40:30 HE:LE) WITH CABSCAN"/>
    <s v="UT 84104"/>
    <n v="4725"/>
    <x v="4"/>
    <s v="Aviation"/>
    <n v="18.279100224000004"/>
  </r>
  <r>
    <d v="2023-11-01T00:00:00"/>
    <s v="S022978"/>
    <x v="123"/>
    <s v="PO144933"/>
    <s v="GRN202761"/>
    <s v="340-1031-1"/>
    <s v="OUTDOOR EQUIPMENT RACK ASSY"/>
    <s v="Walsall WS6 7AL"/>
    <n v="77"/>
    <x v="2"/>
    <s v="Diesel"/>
    <n v="2.8489999999999999E-4"/>
  </r>
  <r>
    <d v="2023-11-01T00:00:00"/>
    <s v="S022978"/>
    <x v="123"/>
    <s v="PO142879"/>
    <s v="GRN202762"/>
    <s v="340-1031-1"/>
    <s v="OUTDOOR EQUIPMENT RACK ASSY"/>
    <s v="Walsall WS6 7AL"/>
    <n v="77"/>
    <x v="2"/>
    <s v="Diesel"/>
    <n v="2.8489999999999999E-4"/>
  </r>
  <r>
    <d v="2023-12-01T00:00:00"/>
    <s v="S002239"/>
    <x v="17"/>
    <s v="PO143492"/>
    <s v="GRN204875"/>
    <s v="11701-3062"/>
    <s v="VAREX MI6 SSM LINAC (40:30 HE:LE) WITH CABSCAN"/>
    <s v="UT 84104"/>
    <n v="4725"/>
    <x v="4"/>
    <s v="Aviation"/>
    <n v="18.279100224000004"/>
  </r>
  <r>
    <d v="2023-12-01T00:00:00"/>
    <s v="S022978"/>
    <x v="123"/>
    <s v="PO145150"/>
    <s v="GRN203619"/>
    <s v="340-1290-1"/>
    <s v="ASSEMBLY OPERATOR CONSOLE"/>
    <s v="Walsall WS6 7AL"/>
    <n v="77"/>
    <x v="2"/>
    <s v="Diesel"/>
    <n v="2.8489999999999999E-4"/>
  </r>
  <r>
    <d v="2023-12-01T00:00:00"/>
    <s v="S001121"/>
    <x v="5"/>
    <s v="PO150373"/>
    <s v="GRN204870"/>
    <n v="50200869"/>
    <s v="TERMINAL END ANCHOR"/>
    <s v="Salford M5 4BE"/>
    <n v="103.6"/>
    <x v="2"/>
    <s v="Diesel"/>
    <n v="3.8331999999999998E-4"/>
  </r>
  <r>
    <d v="2023-07-01T00:00:00"/>
    <s v="S002239"/>
    <x v="17"/>
    <s v="PO143492"/>
    <s v="GRN192193"/>
    <s v="361-0604-1"/>
    <s v="VAREX MI6 SSM LINAC (80 RAD) -15 / + 15 DEG"/>
    <s v="UT 84104"/>
    <n v="4725"/>
    <x v="4"/>
    <s v="Aviation"/>
    <n v="18.279100224000004"/>
  </r>
  <r>
    <d v="2023-12-01T00:00:00"/>
    <s v="S023222"/>
    <x v="11"/>
    <s v="PO150529"/>
    <s v="GRN204872"/>
    <s v="11700-5181"/>
    <s v="CORDSET MICROFAST 6-POS FEMALE TO MALE 10M"/>
    <s v="Wickford SS11 8YT"/>
    <n v="390"/>
    <x v="2"/>
    <s v="Diesel"/>
    <n v="1.4430000000000001E-3"/>
  </r>
  <r>
    <d v="2023-08-01T00:00:00"/>
    <s v="S002239"/>
    <x v="17"/>
    <s v="PO143492"/>
    <s v="GRN194819"/>
    <s v="361-0604-1"/>
    <s v="VAREX MI6 SSM LINAC (80 RAD) -15 / + 15 DEG"/>
    <s v="UT 84104"/>
    <n v="4725"/>
    <x v="4"/>
    <s v="Aviation"/>
    <n v="18.279100224000004"/>
  </r>
  <r>
    <d v="2023-12-01T00:00:00"/>
    <s v="S022978"/>
    <x v="123"/>
    <s v="PO145162"/>
    <s v="GRN203620"/>
    <s v="340-1290-1"/>
    <s v="ASSEMBLY OPERATOR CONSOLE"/>
    <s v="Walsall WS6 7AL"/>
    <n v="77"/>
    <x v="2"/>
    <s v="Diesel"/>
    <n v="2.8489999999999999E-4"/>
  </r>
  <r>
    <d v="2023-07-01T00:00:00"/>
    <s v="S002239"/>
    <x v="17"/>
    <s v="PO143492"/>
    <s v="GRN192190"/>
    <s v="361-0603-1"/>
    <s v="VAREX MI6 SSM LINAC (80 RAD) -23 / + 29 DEG"/>
    <s v="UT 84104"/>
    <n v="4725"/>
    <x v="4"/>
    <s v="Aviation"/>
    <n v="18.279100224000004"/>
  </r>
  <r>
    <d v="2023-08-01T00:00:00"/>
    <s v="S002239"/>
    <x v="17"/>
    <s v="PO143492"/>
    <s v="GRN194817"/>
    <s v="361-0603-1"/>
    <s v="VAREX MI6 SSM LINAC (80 RAD) -23 / + 29 DEG"/>
    <s v="UT 84104"/>
    <n v="4725"/>
    <x v="4"/>
    <s v="Aviation"/>
    <n v="18.279100224000004"/>
  </r>
  <r>
    <d v="2023-12-01T00:00:00"/>
    <s v="S023222"/>
    <x v="11"/>
    <s v="PO149589"/>
    <s v="GRN204877"/>
    <s v="11700-5607"/>
    <s v="CORDSET CAT5E ETHERNET M12 RJ45 8C"/>
    <s v="Wickford SS11 8YT"/>
    <n v="390"/>
    <x v="2"/>
    <s v="Diesel"/>
    <n v="1.4430000000000001E-3"/>
  </r>
  <r>
    <d v="2023-12-01T00:00:00"/>
    <s v="S022978"/>
    <x v="123"/>
    <s v="PO144947"/>
    <s v="GRN203816"/>
    <s v="340-1011-1"/>
    <s v="SITE CONFIGURABLE ENCLOSURE WITH AC"/>
    <s v="Walsall WS6 7AL"/>
    <n v="77"/>
    <x v="2"/>
    <s v="Diesel"/>
    <n v="2.8489999999999999E-4"/>
  </r>
  <r>
    <d v="2023-12-01T00:00:00"/>
    <s v="S022978"/>
    <x v="123"/>
    <s v="PO144944"/>
    <s v="GRN203817"/>
    <s v="340-1011-1"/>
    <s v="SITE CONFIGURABLE ENCLOSURE WITH AC"/>
    <s v="Walsall WS6 7AL"/>
    <n v="77"/>
    <x v="2"/>
    <s v="Diesel"/>
    <n v="2.8489999999999999E-4"/>
  </r>
  <r>
    <d v="2023-12-01T00:00:00"/>
    <s v="S022978"/>
    <x v="123"/>
    <s v="PO144951"/>
    <s v="GRN203819"/>
    <s v="340-1011-1"/>
    <s v="SITE CONFIGURABLE ENCLOSURE WITH AC"/>
    <s v="Walsall WS6 7AL"/>
    <n v="77"/>
    <x v="2"/>
    <s v="Diesel"/>
    <n v="2.8489999999999999E-4"/>
  </r>
  <r>
    <d v="2023-12-01T00:00:00"/>
    <s v="S022978"/>
    <x v="123"/>
    <s v="PO144945"/>
    <s v="GRN203820"/>
    <s v="340-1011-1"/>
    <s v="SITE CONFIGURABLE ENCLOSURE WITH AC"/>
    <s v="Walsall WS6 7AL"/>
    <n v="77"/>
    <x v="2"/>
    <s v="Diesel"/>
    <n v="2.8489999999999999E-4"/>
  </r>
  <r>
    <d v="2023-12-01T00:00:00"/>
    <s v="S022978"/>
    <x v="123"/>
    <s v="PO144942"/>
    <s v="GRN203823"/>
    <s v="340-1011-1"/>
    <s v="SITE CONFIGURABLE ENCLOSURE WITH AC"/>
    <s v="Walsall WS6 7AL"/>
    <n v="77"/>
    <x v="2"/>
    <s v="Diesel"/>
    <n v="2.8489999999999999E-4"/>
  </r>
  <r>
    <d v="2023-12-01T00:00:00"/>
    <s v="S022978"/>
    <x v="123"/>
    <s v="PO144935"/>
    <s v="GRN203825"/>
    <s v="340-1031-1"/>
    <s v="OUTDOOR EQUIPMENT RACK ASSY"/>
    <s v="Walsall WS6 7AL"/>
    <n v="77"/>
    <x v="2"/>
    <s v="Diesel"/>
    <n v="2.8489999999999999E-4"/>
  </r>
  <r>
    <d v="2023-12-01T00:00:00"/>
    <s v="S022978"/>
    <x v="123"/>
    <s v="PO144934"/>
    <s v="GRN203826"/>
    <s v="340-1031-1"/>
    <s v="OUTDOOR EQUIPMENT RACK ASSY"/>
    <s v="Walsall WS6 7AL"/>
    <n v="77"/>
    <x v="2"/>
    <s v="Diesel"/>
    <n v="2.8489999999999999E-4"/>
  </r>
  <r>
    <d v="2023-12-01T00:00:00"/>
    <s v="S026429"/>
    <x v="55"/>
    <s v="PO143493"/>
    <s v="GRN204888"/>
    <s v="11701-1819"/>
    <s v="SILAC® - PLATFORM LINEAR ACCELERATOR (FROM 3MEV UP"/>
    <s v="35041 Marburg"/>
    <n v="1310"/>
    <x v="3"/>
    <s v="Diesel"/>
    <n v="0.13319425000000001"/>
  </r>
  <r>
    <d v="2023-12-01T00:00:00"/>
    <s v="S022978"/>
    <x v="123"/>
    <s v="PO144947"/>
    <s v="GRN203827"/>
    <s v="340-1031-1"/>
    <s v="OUTDOOR EQUIPMENT RACK ASSY"/>
    <s v="Walsall WS6 7AL"/>
    <n v="77"/>
    <x v="2"/>
    <s v="Diesel"/>
    <n v="2.8489999999999999E-4"/>
  </r>
  <r>
    <d v="2023-12-01T00:00:00"/>
    <s v="S026429"/>
    <x v="55"/>
    <s v="PO143493"/>
    <s v="GRN204891"/>
    <s v="11701-1819"/>
    <s v="SILAC® - PLATFORM LINEAR ACCELERATOR (FROM 3MEV UP"/>
    <s v="35041 Marburg"/>
    <n v="1310"/>
    <x v="3"/>
    <s v="Diesel"/>
    <n v="0.13319425000000001"/>
  </r>
  <r>
    <d v="2023-12-01T00:00:00"/>
    <s v="S022978"/>
    <x v="123"/>
    <s v="PO144950"/>
    <s v="GRN204339"/>
    <s v="340-1011-1"/>
    <s v="SITE CONFIGURABLE ENCLOSURE WITH AC"/>
    <s v="Walsall WS6 7AL"/>
    <n v="77"/>
    <x v="2"/>
    <s v="Diesel"/>
    <n v="2.8489999999999999E-4"/>
  </r>
  <r>
    <d v="2023-11-01T00:00:00"/>
    <s v="S026569"/>
    <x v="125"/>
    <s v="PO145214"/>
    <s v="GRN202623"/>
    <n v="101044464"/>
    <s v="GENERATOR 27KVA 60HZ HI/LOW TEMP NON-EU 400V/3PH/6"/>
    <s v="Tunstall ST6 5GF"/>
    <n v="5.8"/>
    <x v="3"/>
    <s v="Diesel"/>
    <n v="5.8971500000000003E-3"/>
  </r>
  <r>
    <d v="2023-12-01T00:00:00"/>
    <s v="S023284"/>
    <x v="19"/>
    <s v="PO147832"/>
    <s v="GRN204894"/>
    <n v="101032710"/>
    <s v="SUSPENSION LOCK JUNCTION BOX"/>
    <s v="Leicester LE19 2DT"/>
    <n v="144"/>
    <x v="1"/>
    <s v="Diesel"/>
    <n v="5.3280000000000001E-2"/>
  </r>
  <r>
    <d v="2023-12-01T00:00:00"/>
    <s v="S022978"/>
    <x v="123"/>
    <s v="PO144952"/>
    <s v="GRN204340"/>
    <s v="340-1040-1"/>
    <s v="JUNCTION BOX SOURCE SIDE"/>
    <s v="Walsall WS6 7AL"/>
    <n v="77"/>
    <x v="2"/>
    <s v="Diesel"/>
    <n v="2.8489999999999999E-4"/>
  </r>
  <r>
    <d v="2023-12-01T00:00:00"/>
    <s v="S023284"/>
    <x v="19"/>
    <s v="PO142075"/>
    <s v="GRN204898"/>
    <n v="101034024"/>
    <s v="MAIN CONTROL PANEL"/>
    <s v="Leicester LE19 2DT"/>
    <n v="144"/>
    <x v="1"/>
    <s v="Diesel"/>
    <n v="5.3280000000000001E-2"/>
  </r>
  <r>
    <d v="2023-12-01T00:00:00"/>
    <s v="S023284"/>
    <x v="19"/>
    <s v="PO147830"/>
    <s v="GRN204900"/>
    <n v="101026530"/>
    <s v="T60 MAIN CONTROL PANEL"/>
    <s v="Leicester LE19 2DT"/>
    <n v="144"/>
    <x v="1"/>
    <s v="Diesel"/>
    <n v="5.3280000000000001E-2"/>
  </r>
  <r>
    <d v="2023-12-01T00:00:00"/>
    <s v="S022978"/>
    <x v="123"/>
    <s v="PO145191"/>
    <s v="GRN204341"/>
    <s v="340-1040-1"/>
    <s v="JUNCTION BOX SOURCE SIDE"/>
    <s v="Walsall WS6 7AL"/>
    <n v="77"/>
    <x v="2"/>
    <s v="Diesel"/>
    <n v="2.8489999999999999E-4"/>
  </r>
  <r>
    <d v="2023-12-01T00:00:00"/>
    <s v="S022978"/>
    <x v="123"/>
    <s v="PO144950"/>
    <s v="GRN204344"/>
    <s v="340-1040-1"/>
    <s v="JUNCTION BOX SOURCE SIDE"/>
    <s v="Walsall WS6 7AL"/>
    <n v="77"/>
    <x v="2"/>
    <s v="Diesel"/>
    <n v="2.8489999999999999E-4"/>
  </r>
  <r>
    <d v="2023-12-01T00:00:00"/>
    <s v="S022978"/>
    <x v="123"/>
    <s v="PO144949"/>
    <s v="GRN204362"/>
    <s v="340-1011-1"/>
    <s v="SITE CONFIGURABLE ENCLOSURE WITH AC"/>
    <s v="Walsall WS6 7AL"/>
    <n v="77"/>
    <x v="2"/>
    <s v="Diesel"/>
    <n v="2.8489999999999999E-4"/>
  </r>
  <r>
    <d v="2023-12-01T00:00:00"/>
    <s v="S022978"/>
    <x v="123"/>
    <s v="PO144948"/>
    <s v="GRN204364"/>
    <s v="340-1011-1"/>
    <s v="SITE CONFIGURABLE ENCLOSURE WITH AC"/>
    <s v="Walsall WS6 7AL"/>
    <n v="77"/>
    <x v="2"/>
    <s v="Diesel"/>
    <n v="2.8489999999999999E-4"/>
  </r>
  <r>
    <d v="2023-12-01T00:00:00"/>
    <s v="S022978"/>
    <x v="123"/>
    <s v="PO144954"/>
    <s v="GRN204465"/>
    <s v="340-1125-1"/>
    <s v="ENCLOSURE SYSTEM ENTRY/EXIT"/>
    <s v="Walsall WS6 7AL"/>
    <n v="77"/>
    <x v="2"/>
    <s v="Diesel"/>
    <n v="2.8489999999999999E-4"/>
  </r>
  <r>
    <d v="2023-12-01T00:00:00"/>
    <s v="S023284"/>
    <x v="19"/>
    <s v="PO143578"/>
    <s v="GRN204910"/>
    <n v="101036234"/>
    <s v="STAINLESS STEEL BEACON BOX"/>
    <s v="Leicester LE19 2DT"/>
    <n v="144"/>
    <x v="1"/>
    <s v="Diesel"/>
    <n v="5.3280000000000001E-2"/>
  </r>
  <r>
    <d v="2023-12-01T00:00:00"/>
    <s v="S023284"/>
    <x v="19"/>
    <s v="PO140973"/>
    <s v="GRN204912"/>
    <s v="340-1043-1"/>
    <s v="JUNCTION BOX GROUND LEVEL"/>
    <s v="Leicester LE19 2DT"/>
    <n v="144"/>
    <x v="1"/>
    <s v="Diesel"/>
    <n v="5.3280000000000001E-2"/>
  </r>
  <r>
    <d v="2023-12-01T00:00:00"/>
    <s v="S023284"/>
    <x v="19"/>
    <s v="PO143814"/>
    <s v="GRN204913"/>
    <s v="340-1043-1"/>
    <s v="JUNCTION BOX GROUND LEVEL"/>
    <s v="Leicester LE19 2DT"/>
    <n v="144"/>
    <x v="1"/>
    <s v="Diesel"/>
    <n v="5.3280000000000001E-2"/>
  </r>
  <r>
    <d v="2023-12-01T00:00:00"/>
    <s v="S022978"/>
    <x v="123"/>
    <s v="PO144951"/>
    <s v="GRN204466"/>
    <s v="340-1040-1"/>
    <s v="JUNCTION BOX SOURCE SIDE"/>
    <s v="Walsall WS6 7AL"/>
    <n v="77"/>
    <x v="2"/>
    <s v="Diesel"/>
    <n v="2.8489999999999999E-4"/>
  </r>
  <r>
    <d v="2023-12-01T00:00:00"/>
    <s v="S023284"/>
    <x v="19"/>
    <s v="PO143578"/>
    <s v="GRN204917"/>
    <s v="356-1249-1"/>
    <s v="STAINLESS STEEL BEACON BOX W/MOXA"/>
    <s v="Leicester LE19 2DT"/>
    <n v="144"/>
    <x v="1"/>
    <s v="Diesel"/>
    <n v="5.3280000000000001E-2"/>
  </r>
  <r>
    <d v="2023-12-01T00:00:00"/>
    <s v="S022978"/>
    <x v="123"/>
    <s v="PO145150"/>
    <s v="GRN204500"/>
    <s v="340-1290-1"/>
    <s v="ASSEMBLY OPERATOR CONSOLE"/>
    <s v="Walsall WS6 7AL"/>
    <n v="77"/>
    <x v="2"/>
    <s v="Diesel"/>
    <n v="2.8489999999999999E-4"/>
  </r>
  <r>
    <d v="2023-12-01T00:00:00"/>
    <s v="S023284"/>
    <x v="19"/>
    <s v="PO148462"/>
    <s v="GRN204921"/>
    <s v="331-8613-1"/>
    <s v="ENCLOSURE ASSY INTEGRATED OVERSIZE VEHICLE AND BAR"/>
    <s v="Leicester LE19 2DT"/>
    <n v="144"/>
    <x v="1"/>
    <s v="Diesel"/>
    <n v="5.3280000000000001E-2"/>
  </r>
  <r>
    <d v="2023-12-01T00:00:00"/>
    <s v="S022978"/>
    <x v="123"/>
    <s v="PO145150"/>
    <s v="GRN204501"/>
    <s v="340-1290-1"/>
    <s v="ASSEMBLY OPERATOR CONSOLE"/>
    <s v="Walsall WS6 7AL"/>
    <n v="77"/>
    <x v="2"/>
    <s v="Diesel"/>
    <n v="2.8489999999999999E-4"/>
  </r>
  <r>
    <d v="2023-12-01T00:00:00"/>
    <s v="S022978"/>
    <x v="123"/>
    <s v="PO144942"/>
    <s v="GRN204744"/>
    <s v="340-1381-1"/>
    <s v="ASSY PWR DIST PNL - 480V OPTION KIT"/>
    <s v="Walsall WS6 7AL"/>
    <n v="77"/>
    <x v="2"/>
    <s v="Diesel"/>
    <n v="2.8489999999999999E-4"/>
  </r>
  <r>
    <d v="2023-11-01T00:00:00"/>
    <s v="S026569"/>
    <x v="125"/>
    <s v="PO149932"/>
    <s v="GRN203065"/>
    <n v="101046025"/>
    <s v="100A LOAD TRANSFER SWITCH PANEL"/>
    <s v="Tunstall ST6 5GF"/>
    <n v="5.8"/>
    <x v="3"/>
    <s v="Diesel"/>
    <n v="5.8971500000000003E-3"/>
  </r>
  <r>
    <d v="2023-12-01T00:00:00"/>
    <s v="S022978"/>
    <x v="123"/>
    <s v="PO144935"/>
    <s v="GRN204746"/>
    <s v="340-1381-1"/>
    <s v="ASSY PWR DIST PNL - 480V OPTION KIT"/>
    <s v="Walsall WS6 7AL"/>
    <n v="77"/>
    <x v="2"/>
    <s v="Diesel"/>
    <n v="2.8489999999999999E-4"/>
  </r>
  <r>
    <d v="2023-12-01T00:00:00"/>
    <s v="S022978"/>
    <x v="123"/>
    <s v="PO144934"/>
    <s v="GRN204747"/>
    <s v="340-1381-1"/>
    <s v="ASSY PWR DIST PNL - 480V OPTION KIT"/>
    <s v="Walsall WS6 7AL"/>
    <n v="77"/>
    <x v="2"/>
    <s v="Diesel"/>
    <n v="2.8489999999999999E-4"/>
  </r>
  <r>
    <d v="2023-12-01T00:00:00"/>
    <s v="S022978"/>
    <x v="123"/>
    <s v="PO144933"/>
    <s v="GRN204748"/>
    <s v="340-1381-1"/>
    <s v="ASSY PWR DIST PNL - 480V OPTION KIT"/>
    <s v="Walsall WS6 7AL"/>
    <n v="77"/>
    <x v="2"/>
    <s v="Diesel"/>
    <n v="2.8489999999999999E-4"/>
  </r>
  <r>
    <d v="2023-12-01T00:00:00"/>
    <s v="S022978"/>
    <x v="123"/>
    <s v="PO144932"/>
    <s v="GRN204749"/>
    <s v="340-1381-1"/>
    <s v="ASSY PWR DIST PNL - 480V OPTION KIT"/>
    <s v="Walsall WS6 7AL"/>
    <n v="77"/>
    <x v="2"/>
    <s v="Diesel"/>
    <n v="2.8489999999999999E-4"/>
  </r>
  <r>
    <d v="2023-12-01T00:00:00"/>
    <s v="S022978"/>
    <x v="123"/>
    <s v="PO144931"/>
    <s v="GRN204751"/>
    <s v="340-1381-1"/>
    <s v="ASSY PWR DIST PNL - 480V OPTION KIT"/>
    <s v="Walsall WS6 7AL"/>
    <n v="77"/>
    <x v="2"/>
    <s v="Diesel"/>
    <n v="2.8489999999999999E-4"/>
  </r>
  <r>
    <d v="2023-12-01T00:00:00"/>
    <s v="S022978"/>
    <x v="123"/>
    <s v="PO144929"/>
    <s v="GRN204752"/>
    <s v="340-1381-1"/>
    <s v="ASSY PWR DIST PNL - 480V OPTION KIT"/>
    <s v="Walsall WS6 7AL"/>
    <n v="77"/>
    <x v="2"/>
    <s v="Diesel"/>
    <n v="2.8489999999999999E-4"/>
  </r>
  <r>
    <d v="2023-12-01T00:00:00"/>
    <s v="S022978"/>
    <x v="123"/>
    <s v="PO144930"/>
    <s v="GRN204754"/>
    <s v="340-1381-1"/>
    <s v="ASSY PWR DIST PNL - 480V OPTION KIT"/>
    <s v="Walsall WS6 7AL"/>
    <n v="77"/>
    <x v="2"/>
    <s v="Diesel"/>
    <n v="2.8489999999999999E-4"/>
  </r>
  <r>
    <d v="2023-12-01T00:00:00"/>
    <s v="S022978"/>
    <x v="123"/>
    <s v="PO144937"/>
    <s v="GRN204755"/>
    <s v="340-1381-1"/>
    <s v="ASSY PWR DIST PNL - 480V OPTION KIT"/>
    <s v="Walsall WS6 7AL"/>
    <n v="77"/>
    <x v="2"/>
    <s v="Diesel"/>
    <n v="2.8489999999999999E-4"/>
  </r>
  <r>
    <d v="2023-12-01T00:00:00"/>
    <s v="S022978"/>
    <x v="123"/>
    <s v="PO144936"/>
    <s v="GRN204757"/>
    <s v="340-1381-1"/>
    <s v="ASSY PWR DIST PNL - 480V OPTION KIT"/>
    <s v="Walsall WS6 7AL"/>
    <n v="77"/>
    <x v="2"/>
    <s v="Diesel"/>
    <n v="2.8489999999999999E-4"/>
  </r>
  <r>
    <d v="2023-09-01T00:00:00"/>
    <s v="S026949"/>
    <x v="126"/>
    <s v="PO147693"/>
    <s v="GRN196947"/>
    <s v="11701-3266"/>
    <s v="DIGITAL FIBRE OPTIC LINK MODULE"/>
    <s v="Wiltshire SN6 8TY"/>
    <n v="293.8"/>
    <x v="2"/>
    <s v="Diesel"/>
    <n v="1.0870600000000002E-3"/>
  </r>
  <r>
    <d v="2023-10-01T00:00:00"/>
    <s v="S026949"/>
    <x v="126"/>
    <s v="PO147693"/>
    <s v="GRN199190"/>
    <s v="11701-3266"/>
    <s v="DIGITAL FIBRE OPTIC LINK MODULE"/>
    <s v="Wiltshire SN6 8TY"/>
    <n v="293.8"/>
    <x v="2"/>
    <s v="Diesel"/>
    <n v="1.0870600000000002E-3"/>
  </r>
  <r>
    <d v="2023-05-01T00:00:00"/>
    <s v="S024439"/>
    <x v="127"/>
    <s v="PO145271"/>
    <s v="GRN187038"/>
    <n v="1445004"/>
    <s v="Testing and recalibration of your Fluke 451P"/>
    <s v="Macclesfield SK10 5JR"/>
    <n v="36.799999999999997"/>
    <x v="2"/>
    <s v="Diesel"/>
    <n v="1.3616E-4"/>
  </r>
  <r>
    <d v="2023-12-01T00:00:00"/>
    <s v="S024439"/>
    <x v="127"/>
    <s v="PO151343"/>
    <s v="GRN203476"/>
    <n v="1445004"/>
    <s v="RADMAN ASSOCIATES SUBCON"/>
    <s v="Macclesfield SK10 5JR"/>
    <n v="36.799999999999997"/>
    <x v="2"/>
    <s v="Diesel"/>
    <n v="1.3616E-4"/>
  </r>
  <r>
    <d v="2023-01-01T00:00:00"/>
    <s v="S022829"/>
    <x v="128"/>
    <s v="PO139784"/>
    <s v="GRN179333"/>
    <n v="8945004"/>
    <s v="CLASSMATE COMPLETE SHEET - SILVER (1.2M x 25M) RAW"/>
    <s v="Wakefield WF1 5PS"/>
    <n v="198.2"/>
    <x v="1"/>
    <s v="Diesel"/>
    <n v="7.3333999999999983E-2"/>
  </r>
  <r>
    <d v="2023-01-01T00:00:00"/>
    <s v="S022829"/>
    <x v="128"/>
    <s v="PO139784"/>
    <s v="GRN179808"/>
    <n v="8945004"/>
    <s v="CLASSMATE COMPLETE SHEET - SILVER (1.2M x 25M) RAW"/>
    <s v="Wakefield WF1 5PS"/>
    <n v="198.2"/>
    <x v="1"/>
    <s v="Diesel"/>
    <n v="7.3333999999999983E-2"/>
  </r>
  <r>
    <d v="2023-02-01T00:00:00"/>
    <s v="S022829"/>
    <x v="128"/>
    <s v="PO142515"/>
    <s v="GRN180257"/>
    <n v="8945004"/>
    <s v="CLASSMATE COMPLETE SHEET - SILVER (1.2M x 25M) RAW"/>
    <s v="Wakefield WF1 5PS"/>
    <n v="198.2"/>
    <x v="1"/>
    <s v="Diesel"/>
    <n v="7.3333999999999983E-2"/>
  </r>
  <r>
    <d v="2023-12-01T00:00:00"/>
    <s v="S022670"/>
    <x v="26"/>
    <s v="PO151208"/>
    <s v="GRN204981"/>
    <n v="101032416"/>
    <s v="M12 X 180 R-XPT THROUGHBOLT"/>
    <s v="Congleton CW12 1HR"/>
    <n v="12.8"/>
    <x v="2"/>
    <s v="Diesel"/>
    <n v="4.7360000000000001E-5"/>
  </r>
  <r>
    <d v="2023-02-01T00:00:00"/>
    <s v="S022829"/>
    <x v="128"/>
    <s v="PO139784"/>
    <s v="GRN181419"/>
    <n v="8945004"/>
    <s v="CLASSMATE COMPLETE SHEET - SILVER (1.2M x 25M) RAW"/>
    <s v="Wakefield WF1 5PS"/>
    <n v="198.2"/>
    <x v="1"/>
    <s v="Diesel"/>
    <n v="7.3333999999999983E-2"/>
  </r>
  <r>
    <d v="2023-04-01T00:00:00"/>
    <s v="S022829"/>
    <x v="128"/>
    <s v="PO139784"/>
    <s v="GRN184757"/>
    <n v="8945004"/>
    <s v="CLASSMATE COMPLETE SHEET - SILVER (1.2M x 25M) RAW"/>
    <s v="Wakefield WF1 5PS"/>
    <n v="198.2"/>
    <x v="1"/>
    <s v="Diesel"/>
    <n v="7.3333999999999983E-2"/>
  </r>
  <r>
    <d v="2023-04-01T00:00:00"/>
    <s v="S022829"/>
    <x v="128"/>
    <s v="PO144873"/>
    <s v="GRN185667"/>
    <n v="8945004"/>
    <s v="CLASSMATE COMPLETE SHEET - SILVER (1.2M x 25M) RAW"/>
    <s v="Wakefield WF1 5PS"/>
    <n v="198.2"/>
    <x v="1"/>
    <s v="Diesel"/>
    <n v="7.3333999999999983E-2"/>
  </r>
  <r>
    <d v="2023-05-01T00:00:00"/>
    <s v="S022829"/>
    <x v="128"/>
    <s v="PO144873"/>
    <s v="GRN187707"/>
    <n v="8945004"/>
    <s v="CLASSMATE COMPLETE SHEET - SILVER (1.2M x 25M) RAW"/>
    <s v="Wakefield WF1 5PS"/>
    <n v="198.2"/>
    <x v="1"/>
    <s v="Diesel"/>
    <n v="7.3333999999999983E-2"/>
  </r>
  <r>
    <d v="2023-05-01T00:00:00"/>
    <s v="S022829"/>
    <x v="128"/>
    <s v="PO144873"/>
    <s v="GRN187834"/>
    <n v="8945004"/>
    <s v="CLASSMATE COMPLETE SHEET - SILVER (1.2M x 25M) RAW"/>
    <s v="Wakefield WF1 5PS"/>
    <n v="198.2"/>
    <x v="1"/>
    <s v="Diesel"/>
    <n v="7.3333999999999983E-2"/>
  </r>
  <r>
    <d v="2023-05-01T00:00:00"/>
    <s v="S022829"/>
    <x v="128"/>
    <s v="PO146299"/>
    <s v="GRN188382"/>
    <n v="8945004"/>
    <s v="CLASSMATE COMPLETE SHEET - SILVER (1.2M x 25M) RAW"/>
    <s v="Wakefield WF1 5PS"/>
    <n v="198.2"/>
    <x v="1"/>
    <s v="Diesel"/>
    <n v="7.3333999999999983E-2"/>
  </r>
  <r>
    <d v="2023-06-01T00:00:00"/>
    <s v="S022829"/>
    <x v="128"/>
    <s v="PO145349"/>
    <s v="GRN189843"/>
    <n v="8945004"/>
    <s v="CLASSMATE COMPLETE SHEET - SILVER (1.2M x 25M) RAW"/>
    <s v="Wakefield WF1 5PS"/>
    <n v="198.2"/>
    <x v="1"/>
    <s v="Diesel"/>
    <n v="7.3333999999999983E-2"/>
  </r>
  <r>
    <d v="2023-06-01T00:00:00"/>
    <s v="S022829"/>
    <x v="128"/>
    <s v="PO146299"/>
    <s v="GRN189958"/>
    <n v="8945004"/>
    <s v="CLASSMATE COMPLETE SHEET - SILVER (1.2M x 25M) RAW"/>
    <s v="Wakefield WF1 5PS"/>
    <n v="198.2"/>
    <x v="1"/>
    <s v="Diesel"/>
    <n v="7.3333999999999983E-2"/>
  </r>
  <r>
    <d v="2023-06-01T00:00:00"/>
    <s v="S022829"/>
    <x v="128"/>
    <s v="PO146759"/>
    <s v="GRN190781"/>
    <n v="8945003"/>
    <s v="CLASSMATE SURFACE SHEET SILVER"/>
    <s v="Wakefield WF1 5PS"/>
    <n v="198.2"/>
    <x v="1"/>
    <s v="Diesel"/>
    <n v="7.3333999999999983E-2"/>
  </r>
  <r>
    <d v="2023-06-01T00:00:00"/>
    <s v="S022829"/>
    <x v="128"/>
    <s v="PO146299"/>
    <s v="GRN190784"/>
    <n v="8945004"/>
    <s v="CLASSMATE COMPLETE SHEET - SILVER (1.2M x 25M) RAW"/>
    <s v="Wakefield WF1 5PS"/>
    <n v="198.2"/>
    <x v="1"/>
    <s v="Diesel"/>
    <n v="7.3333999999999983E-2"/>
  </r>
  <r>
    <d v="2023-07-01T00:00:00"/>
    <s v="S022829"/>
    <x v="128"/>
    <s v="PO146299"/>
    <s v="GRN192087"/>
    <n v="8945004"/>
    <s v="CLASSMATE COMPLETE SHEET - SILVER (1.2M x 25M) RAW"/>
    <s v="Wakefield WF1 5PS"/>
    <n v="198.2"/>
    <x v="1"/>
    <s v="Diesel"/>
    <n v="7.3333999999999983E-2"/>
  </r>
  <r>
    <d v="2023-08-01T00:00:00"/>
    <s v="S022829"/>
    <x v="128"/>
    <s v="PO147607"/>
    <s v="GRN193124"/>
    <s v="11701-3340"/>
    <s v="DECORALE SURFACE SHEET - SKY (1.2M X 25M ROLL)"/>
    <s v="Wakefield WF1 5PS"/>
    <n v="198.2"/>
    <x v="1"/>
    <s v="Diesel"/>
    <n v="7.3333999999999983E-2"/>
  </r>
  <r>
    <d v="2023-08-01T00:00:00"/>
    <s v="S022829"/>
    <x v="128"/>
    <s v="PO147607"/>
    <s v="GRN194739"/>
    <s v="11701-3340"/>
    <s v="DECORALE SURFACE SHEET - SKY (1.2M X 25M ROLL)"/>
    <s v="Wakefield WF1 5PS"/>
    <n v="198.2"/>
    <x v="1"/>
    <s v="Diesel"/>
    <n v="7.3333999999999983E-2"/>
  </r>
  <r>
    <d v="2023-08-01T00:00:00"/>
    <s v="S022829"/>
    <x v="128"/>
    <s v="PO147632"/>
    <s v="GRN194741"/>
    <s v="11701-3341"/>
    <s v="DECORALE COMPLETE SHEET - SKY (1.2M X 25M ROLL)"/>
    <s v="Wakefield WF1 5PS"/>
    <n v="198.2"/>
    <x v="1"/>
    <s v="Diesel"/>
    <n v="7.3333999999999983E-2"/>
  </r>
  <r>
    <d v="2023-09-01T00:00:00"/>
    <s v="S022829"/>
    <x v="128"/>
    <s v="PO147607"/>
    <s v="GRN196365"/>
    <s v="11701-3340"/>
    <s v="DECORALE SURFACE SHEET - SKY (1.2M X 25M ROLL)"/>
    <s v="Wakefield WF1 5PS"/>
    <n v="198.2"/>
    <x v="1"/>
    <s v="Diesel"/>
    <n v="7.3333999999999983E-2"/>
  </r>
  <r>
    <d v="2023-09-01T00:00:00"/>
    <s v="S022829"/>
    <x v="128"/>
    <s v="PO147632"/>
    <s v="GRN196367"/>
    <s v="11701-3341"/>
    <s v="DECORALE COMPLETE SHEET - SKY (1.2M X 25M ROLL)"/>
    <s v="Wakefield WF1 5PS"/>
    <n v="198.2"/>
    <x v="1"/>
    <s v="Diesel"/>
    <n v="7.3333999999999983E-2"/>
  </r>
  <r>
    <d v="2023-09-01T00:00:00"/>
    <s v="S022829"/>
    <x v="128"/>
    <s v="PO147573"/>
    <s v="GRN196909"/>
    <n v="8945003"/>
    <s v="DECORALE SURFACE SHEET - SILVER (1.2M X 25M ROLL)"/>
    <s v="Wakefield WF1 5PS"/>
    <n v="198.2"/>
    <x v="1"/>
    <s v="Diesel"/>
    <n v="7.3333999999999983E-2"/>
  </r>
  <r>
    <d v="2023-09-01T00:00:00"/>
    <s v="S022829"/>
    <x v="128"/>
    <s v="PO147607"/>
    <s v="GRN196922"/>
    <s v="11701-3340"/>
    <s v="DECORALE SURFACE SHEET - SKY (1.2M X 25M ROLL)"/>
    <s v="Wakefield WF1 5PS"/>
    <n v="198.2"/>
    <x v="1"/>
    <s v="Diesel"/>
    <n v="7.3333999999999983E-2"/>
  </r>
  <r>
    <d v="2023-12-01T00:00:00"/>
    <s v="S022767"/>
    <x v="2"/>
    <s v="PO149070"/>
    <s v="GRN205006"/>
    <n v="30202403"/>
    <s v="FLEXIBLE BATTERY CABLE 25mm - BLACK LEYLAND AUTO W"/>
    <s v="Huddersfield HD1 3ES"/>
    <n v="180"/>
    <x v="2"/>
    <s v="Diesel"/>
    <n v="6.6599999999999993E-4"/>
  </r>
  <r>
    <d v="2023-10-01T00:00:00"/>
    <s v="S022829"/>
    <x v="128"/>
    <s v="PO147775"/>
    <s v="GRN200085"/>
    <n v="8945004"/>
    <s v="DECORALE COMPLETE SHEET - SILVER (1.2M X 25M ROLL)"/>
    <s v="Wakefield WF1 5PS"/>
    <n v="198.2"/>
    <x v="1"/>
    <s v="Diesel"/>
    <n v="7.3333999999999983E-2"/>
  </r>
  <r>
    <d v="2023-10-01T00:00:00"/>
    <s v="S022829"/>
    <x v="128"/>
    <s v="PO147775"/>
    <s v="GRN200175"/>
    <n v="8945004"/>
    <s v="DECORALE COMPLETE SHEET - SILVER (1.2M X 25M ROLL)"/>
    <s v="Wakefield WF1 5PS"/>
    <n v="198.2"/>
    <x v="1"/>
    <s v="Diesel"/>
    <n v="7.3333999999999983E-2"/>
  </r>
  <r>
    <d v="2023-11-01T00:00:00"/>
    <s v="S022829"/>
    <x v="128"/>
    <s v="PO149933"/>
    <s v="GRN202620"/>
    <n v="8945004"/>
    <s v="DECORALE COMPLETE SHEET - SILVER (1.2M X 25M ROLL)"/>
    <s v="Wakefield WF1 5PS"/>
    <n v="198.2"/>
    <x v="1"/>
    <s v="Diesel"/>
    <n v="7.3333999999999983E-2"/>
  </r>
  <r>
    <d v="2023-12-01T00:00:00"/>
    <s v="S000892"/>
    <x v="16"/>
    <s v="PO151574"/>
    <s v="GRN205023"/>
    <n v="101013920"/>
    <s v="EATON 3000VA UPS UNINTERRUPTIBLE POWER SUPPLY"/>
    <s v="Stockport SK4 2JT"/>
    <n v="55"/>
    <x v="2"/>
    <s v="Diesel"/>
    <n v="2.0350000000000001E-4"/>
  </r>
  <r>
    <d v="2023-11-01T00:00:00"/>
    <s v="S022829"/>
    <x v="128"/>
    <s v="PO147607"/>
    <s v="GRN202673"/>
    <s v="11701-3340"/>
    <s v="DECORALE SURFACE SHEET - SKY (1.2M X 25M ROLL)"/>
    <s v="Wakefield WF1 5PS"/>
    <n v="198.2"/>
    <x v="1"/>
    <s v="Diesel"/>
    <n v="7.3333999999999983E-2"/>
  </r>
  <r>
    <d v="2023-12-01T00:00:00"/>
    <s v="S022829"/>
    <x v="128"/>
    <s v="PO147775"/>
    <s v="GRN203615"/>
    <n v="8945004"/>
    <s v="DECORALE COMPLETE SHEET - SILVER (1.2M X 25M ROLL)"/>
    <s v="Wakefield WF1 5PS"/>
    <n v="198.2"/>
    <x v="1"/>
    <s v="Diesel"/>
    <n v="7.3333999999999983E-2"/>
  </r>
  <r>
    <d v="2023-12-01T00:00:00"/>
    <s v="S022829"/>
    <x v="128"/>
    <s v="PO149580"/>
    <s v="GRN204335"/>
    <s v="11701-3341"/>
    <s v="DECORALE COMPLETE SHEET - SKY (1.2M X 25M ROLL)"/>
    <s v="Wakefield WF1 5PS"/>
    <n v="198.2"/>
    <x v="1"/>
    <s v="Diesel"/>
    <n v="7.3333999999999983E-2"/>
  </r>
  <r>
    <d v="2023-01-01T00:00:00"/>
    <s v="S026848"/>
    <x v="129"/>
    <s v="PO141524"/>
    <s v="GRN178536"/>
    <n v="101015079"/>
    <s v="GLYCOL MIX, 55% ETHYLENE, 45% WATER (5 GALLON OR 2"/>
    <s v="Runcorn WA7 3DL"/>
    <n v="79.400000000000006"/>
    <x v="2"/>
    <s v="Diesel"/>
    <n v="2.9378E-4"/>
  </r>
  <r>
    <d v="2023-01-01T00:00:00"/>
    <s v="S026848"/>
    <x v="129"/>
    <s v="PO141524"/>
    <s v="GRN179087"/>
    <n v="101015079"/>
    <s v="GLYCOL MIX, 55% ETHYLENE, 45% WATER (5 GALLON OR 2"/>
    <s v="Runcorn WA7 3DL"/>
    <n v="79.400000000000006"/>
    <x v="2"/>
    <s v="Diesel"/>
    <n v="2.9378E-4"/>
  </r>
  <r>
    <d v="2023-12-01T00:00:00"/>
    <s v="S023222"/>
    <x v="11"/>
    <s v="PO142950"/>
    <s v="GRN205032"/>
    <n v="101027050"/>
    <s v="COMPACT MULTIPROTOCOL I/O MODULE TBEN-L1-16DXP TUR"/>
    <s v="Wickford SS11 8YT"/>
    <n v="390"/>
    <x v="2"/>
    <s v="Diesel"/>
    <n v="1.4430000000000001E-3"/>
  </r>
  <r>
    <d v="2023-01-01T00:00:00"/>
    <s v="S026848"/>
    <x v="129"/>
    <s v="PO141524"/>
    <s v="GRN179356"/>
    <n v="101015079"/>
    <s v="GLYCOL MIX, 55% ETHYLENE, 45% WATER (5 GALLON OR 2"/>
    <s v="Runcorn WA7 3DL"/>
    <n v="79.400000000000006"/>
    <x v="2"/>
    <s v="Diesel"/>
    <n v="2.9378E-4"/>
  </r>
  <r>
    <d v="2023-01-01T00:00:00"/>
    <s v="S026848"/>
    <x v="129"/>
    <s v="PO140407"/>
    <s v="GRN179357"/>
    <n v="101015079"/>
    <s v="GLYCOL MIX, 55% ETHYLENE, 45% WATER (5 GALLON OR 2"/>
    <s v="Runcorn WA7 3DL"/>
    <n v="79.400000000000006"/>
    <x v="2"/>
    <s v="Diesel"/>
    <n v="2.9378E-4"/>
  </r>
  <r>
    <d v="2023-01-01T00:00:00"/>
    <s v="S026848"/>
    <x v="129"/>
    <s v="PO141524"/>
    <s v="GRN179750"/>
    <n v="101015079"/>
    <s v="GLYCOL MIX, 55% ETHYLENE, 45% WATER (5 GALLON OR 2"/>
    <s v="Runcorn WA7 3DL"/>
    <n v="79.400000000000006"/>
    <x v="2"/>
    <s v="Diesel"/>
    <n v="2.9378E-4"/>
  </r>
  <r>
    <d v="2023-12-01T00:00:00"/>
    <s v="S026569"/>
    <x v="125"/>
    <s v="PO143138"/>
    <s v="GRN204467"/>
    <n v="101044464"/>
    <s v="GENERATOR 27kVA 60Hz HI/LOW TEMP NON-EU PRAMAC GDW"/>
    <s v="Tunstall ST6 5GF"/>
    <n v="5.8"/>
    <x v="3"/>
    <s v="Diesel"/>
    <n v="5.8971500000000003E-3"/>
  </r>
  <r>
    <d v="2023-02-01T00:00:00"/>
    <s v="S026848"/>
    <x v="129"/>
    <s v="PO142734"/>
    <s v="GRN180778"/>
    <n v="101015079"/>
    <s v="GLYCOL MIX, 55% ETHYLENE, 45% WATER (5 GALLON OR 2"/>
    <s v="Runcorn WA7 3DL"/>
    <n v="79.400000000000006"/>
    <x v="2"/>
    <s v="Diesel"/>
    <n v="2.9378E-4"/>
  </r>
  <r>
    <d v="2023-04-01T00:00:00"/>
    <s v="S026848"/>
    <x v="129"/>
    <s v="PO145068"/>
    <s v="GRN186021"/>
    <s v="255-1467-1"/>
    <s v="SHIPPING KIT DOWTHERM FS"/>
    <s v="Runcorn WA7 3DL"/>
    <n v="79.400000000000006"/>
    <x v="2"/>
    <s v="Diesel"/>
    <n v="2.9378E-4"/>
  </r>
  <r>
    <d v="2023-05-01T00:00:00"/>
    <s v="S026848"/>
    <x v="129"/>
    <s v="PO145824"/>
    <s v="GRN187510"/>
    <n v="101015079"/>
    <s v="GLYCOL MIX, 55% ETHYLENE, 45% WATER (5 GALLON OR 2"/>
    <s v="Runcorn WA7 3DL"/>
    <n v="79.400000000000006"/>
    <x v="2"/>
    <s v="Diesel"/>
    <n v="2.9378E-4"/>
  </r>
  <r>
    <d v="2023-06-01T00:00:00"/>
    <s v="S026848"/>
    <x v="129"/>
    <s v="PO145925"/>
    <s v="GRN189599"/>
    <s v="11701-2555"/>
    <s v="Q8 HINDEMITH LT HYDRAULIC OIL (20 LITRE CONTAINER)"/>
    <s v="Runcorn WA7 3DL"/>
    <n v="79.400000000000006"/>
    <x v="2"/>
    <s v="Diesel"/>
    <n v="2.9378E-4"/>
  </r>
  <r>
    <d v="2023-06-01T00:00:00"/>
    <s v="S026848"/>
    <x v="129"/>
    <s v="PO145954"/>
    <s v="GRN190012"/>
    <n v="101015079"/>
    <s v="GLYCOL MIX, 55% ETHYLENE, 45% WATER (5 GALLON/ 25L"/>
    <s v="Runcorn WA7 3DL"/>
    <n v="79.400000000000006"/>
    <x v="2"/>
    <s v="Diesel"/>
    <n v="2.9378E-4"/>
  </r>
  <r>
    <d v="2023-07-01T00:00:00"/>
    <s v="S026848"/>
    <x v="129"/>
    <s v="PO147300"/>
    <s v="GRN191357"/>
    <s v="11598-0840"/>
    <s v="WATER DISTILLED - 5 LITERS DRUM"/>
    <s v="Runcorn WA7 3DL"/>
    <n v="79.400000000000006"/>
    <x v="2"/>
    <s v="Diesel"/>
    <n v="2.9378E-4"/>
  </r>
  <r>
    <d v="2023-12-01T00:00:00"/>
    <s v="S001047"/>
    <x v="9"/>
    <s v="PO148092"/>
    <s v="GRN205046"/>
    <n v="66205215"/>
    <s v="2X8 ELEMENT PHOTO DIODE CDWO4 30MM THICK"/>
    <s v="81300 Johor Bahru Malaysia"/>
    <n v="6781"/>
    <x v="4"/>
    <s v="Aviation"/>
    <n v="1.1924057587200001"/>
  </r>
  <r>
    <d v="2023-07-01T00:00:00"/>
    <s v="S026848"/>
    <x v="129"/>
    <s v="PO145953"/>
    <s v="GRN192672"/>
    <n v="101015079"/>
    <s v="GLYCOL MIX, 55% ETHYLENE, 45% WATER (5 GALLON OR 2"/>
    <s v="Runcorn WA7 3DL"/>
    <n v="79.400000000000006"/>
    <x v="2"/>
    <s v="Diesel"/>
    <n v="2.9378E-4"/>
  </r>
  <r>
    <d v="2023-08-01T00:00:00"/>
    <s v="S026848"/>
    <x v="129"/>
    <s v="PO148412"/>
    <s v="GRN194286"/>
    <n v="101015079"/>
    <s v="GLYCOL MIX, 55% ETHYLENE, 45% WATER (25L)"/>
    <s v="Runcorn WA7 3DL"/>
    <n v="79.400000000000006"/>
    <x v="2"/>
    <s v="Diesel"/>
    <n v="2.9378E-4"/>
  </r>
  <r>
    <d v="2023-08-01T00:00:00"/>
    <s v="S026848"/>
    <x v="129"/>
    <s v="PO146641"/>
    <s v="GRN194723"/>
    <s v="11701-2555"/>
    <s v="Q8 HINDEMITH LT HYDRAULIC OIL (20 LITRE CONTAINER)"/>
    <s v="Runcorn WA7 3DL"/>
    <n v="79.400000000000006"/>
    <x v="2"/>
    <s v="Diesel"/>
    <n v="2.9378E-4"/>
  </r>
  <r>
    <d v="2023-09-01T00:00:00"/>
    <s v="S026848"/>
    <x v="129"/>
    <s v="PO147358"/>
    <s v="GRN196376"/>
    <n v="101015079"/>
    <s v="GLYCOL MIX, 55% ETHYLENE, 45% WATER (25L DRUM)"/>
    <s v="Runcorn WA7 3DL"/>
    <n v="79.400000000000006"/>
    <x v="2"/>
    <s v="Diesel"/>
    <n v="2.9378E-4"/>
  </r>
  <r>
    <d v="2023-09-01T00:00:00"/>
    <s v="S026848"/>
    <x v="129"/>
    <s v="PO147682"/>
    <s v="GRN196813"/>
    <n v="101015079"/>
    <s v="GLYCOL MIX, 55% ETHYLENE, 45% WATER (5 GALLON OR 2"/>
    <s v="Runcorn WA7 3DL"/>
    <n v="79.400000000000006"/>
    <x v="2"/>
    <s v="Diesel"/>
    <n v="2.9378E-4"/>
  </r>
  <r>
    <d v="2023-09-01T00:00:00"/>
    <s v="S026848"/>
    <x v="129"/>
    <s v="PO147682"/>
    <s v="GRN196848"/>
    <n v="101015079"/>
    <s v="GLYCOL MIX, 55% ETHYLENE, 45% WATER ((25 LITERS)"/>
    <s v="Runcorn WA7 3DL"/>
    <n v="79.400000000000006"/>
    <x v="2"/>
    <s v="Diesel"/>
    <n v="2.9378E-4"/>
  </r>
  <r>
    <d v="2023-11-01T00:00:00"/>
    <s v="S026848"/>
    <x v="129"/>
    <s v="PO150382"/>
    <s v="GRN201100"/>
    <s v="11701-3148-UOM"/>
    <s v="MORRIS LUBRICANTS ULTRALIFE MAX ANTIFREEZE 50/50 M"/>
    <s v="Runcorn WA7 3DL"/>
    <n v="79.400000000000006"/>
    <x v="2"/>
    <s v="Diesel"/>
    <n v="2.9378E-4"/>
  </r>
  <r>
    <d v="2023-12-01T00:00:00"/>
    <s v="S025431"/>
    <x v="0"/>
    <s v="PO151256"/>
    <s v="GRN205063"/>
    <s v="11701-3869"/>
    <s v="VALVE, EXPANSION, SQ BODY ONLY, 3/8&quot; ODS X 1"/>
    <s v="Boston Massachusetts"/>
    <n v="3154"/>
    <x v="0"/>
    <s v="Crude"/>
    <n v="1.0118031999999999E-2"/>
  </r>
  <r>
    <d v="2023-12-01T00:00:00"/>
    <s v="S024190"/>
    <x v="22"/>
    <s v="PO150639"/>
    <s v="GRN205067"/>
    <n v="101029156"/>
    <s v="GUIDE BUMP STOP"/>
    <s v="Stockport SK4 2JT"/>
    <n v="22.2"/>
    <x v="1"/>
    <s v="Diesel"/>
    <n v="8.2140000000000008E-3"/>
  </r>
  <r>
    <d v="2023-12-01T00:00:00"/>
    <s v="S024190"/>
    <x v="22"/>
    <s v="PO149657"/>
    <s v="GRN205069"/>
    <s v="340-1357-1"/>
    <s v="DOME CAMERA GASKET"/>
    <s v="Stockport SK4 2JT"/>
    <n v="22.2"/>
    <x v="1"/>
    <s v="Diesel"/>
    <n v="8.2140000000000008E-3"/>
  </r>
  <r>
    <d v="2023-12-01T00:00:00"/>
    <s v="S024190"/>
    <x v="22"/>
    <s v="PO149337"/>
    <s v="GRN205070"/>
    <n v="101017188"/>
    <s v="GASKET DETECTOR ACCESS PANEL"/>
    <s v="Stockport SK4 2JT"/>
    <n v="22.2"/>
    <x v="1"/>
    <s v="Diesel"/>
    <n v="8.2140000000000008E-3"/>
  </r>
  <r>
    <d v="2023-12-01T00:00:00"/>
    <s v="S024190"/>
    <x v="22"/>
    <s v="PO147690"/>
    <s v="GRN205072"/>
    <n v="40259812"/>
    <s v="COWL BASE SEAL"/>
    <s v="Stockport SK4 2JT"/>
    <n v="22.2"/>
    <x v="1"/>
    <s v="Diesel"/>
    <n v="8.2140000000000008E-3"/>
  </r>
  <r>
    <d v="2023-11-01T00:00:00"/>
    <s v="S026848"/>
    <x v="129"/>
    <s v="PO150382"/>
    <s v="GRN201581"/>
    <s v="11701-3148-UOM"/>
    <s v="MORRIS LUBRICANTS ULTRALIFE MAX ANTIFREEZE 50/50 M"/>
    <s v="Runcorn WA7 3DL"/>
    <n v="79.400000000000006"/>
    <x v="2"/>
    <s v="Diesel"/>
    <n v="2.9378E-4"/>
  </r>
  <r>
    <d v="2023-12-01T00:00:00"/>
    <s v="S024190"/>
    <x v="22"/>
    <s v="PO151394"/>
    <s v="GRN205074"/>
    <s v="340-1085-1"/>
    <s v="LINAC GLIDE STRIP"/>
    <s v="Stockport SK4 2JT"/>
    <n v="22.2"/>
    <x v="1"/>
    <s v="Diesel"/>
    <n v="8.2140000000000008E-3"/>
  </r>
  <r>
    <d v="2023-12-01T00:00:00"/>
    <s v="S026848"/>
    <x v="129"/>
    <s v="PO147682"/>
    <s v="GRN204880"/>
    <n v="101015079"/>
    <s v="GLYCOL MIX, 55% ETHYLENE, 45% WATER (25 LITERS)"/>
    <s v="Runcorn WA7 3DL"/>
    <n v="79.400000000000006"/>
    <x v="2"/>
    <s v="Diesel"/>
    <n v="2.9378E-4"/>
  </r>
  <r>
    <d v="2023-12-01T00:00:00"/>
    <s v="S024190"/>
    <x v="22"/>
    <s v="PO150639"/>
    <s v="GRN205076"/>
    <n v="85205363"/>
    <s v="19MM EPDM BONDED WASHER"/>
    <s v="Stockport SK4 2JT"/>
    <n v="22.2"/>
    <x v="1"/>
    <s v="Diesel"/>
    <n v="8.2140000000000008E-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651">
  <r>
    <s v="S025431"/>
    <x v="0"/>
    <s v="PO137870"/>
    <s v="GRN178264"/>
    <n v="56207344"/>
    <s v="POWERFLEX 525 AC DRIVE 480VAC 3 PHASE 15HP 11KW"/>
    <s v="Boston Massachusetts"/>
    <n v="3154"/>
    <x v="0"/>
    <s v="Crude"/>
    <n v="0.111298352"/>
  </r>
  <r>
    <s v="S025431"/>
    <x v="0"/>
    <s v="PO138363"/>
    <s v="GRN178265"/>
    <s v="331-0754-2"/>
    <s v="SOURCE ASSEMBLY - 2 APERTURES WIDE (x4 Panama)"/>
    <s v="Boston Massachusetts"/>
    <n v="3154"/>
    <x v="0"/>
    <s v="Crude"/>
    <n v="101.18031999999999"/>
  </r>
  <r>
    <s v="S022752"/>
    <x v="1"/>
    <s v="PO142380"/>
    <s v="GRN179446"/>
    <n v="57207450"/>
    <s v="1&quot; X 1&quot; X 1/8&quot; (25 X 25 X 3) ALUMINIUM ANGLE X 5M"/>
    <s v="Stoke ST8 7DN"/>
    <n v="0.4"/>
    <x v="1"/>
    <s v="Diesel"/>
    <n v="1.4799999999999999E-4"/>
  </r>
  <r>
    <s v="S022752"/>
    <x v="1"/>
    <s v="PO142866"/>
    <s v="GRN180245"/>
    <n v="57207453"/>
    <s v="2&quot; x 1&quot; x 1/8&quot; (50 x 25 x 3) ALUMINIUM ANGLE x 5M"/>
    <s v="Stoke ST8 7DN"/>
    <n v="0.4"/>
    <x v="1"/>
    <s v="Diesel"/>
    <n v="1.4799999999999999E-4"/>
  </r>
  <r>
    <s v="S022752"/>
    <x v="1"/>
    <s v="PO143974"/>
    <s v="GRN182667"/>
    <n v="101031800"/>
    <s v="1/2&quot; X 1/2&quot; X 1/16&quot; ALUMINIUM ANGLE 6063T6 X 5M LG"/>
    <s v="Stoke ST8 7DN"/>
    <n v="0.4"/>
    <x v="1"/>
    <s v="Diesel"/>
    <n v="1.4799999999999999E-4"/>
  </r>
  <r>
    <s v="S022752"/>
    <x v="1"/>
    <s v="PO146358"/>
    <s v="GRN190926"/>
    <n v="57212644"/>
    <s v="1 1/4 x 1 1/4 x 1/8  ALUMINIUM ANGLE - 5M"/>
    <s v="Stoke ST8 7DN"/>
    <n v="0.4"/>
    <x v="1"/>
    <s v="Diesel"/>
    <n v="1.4799999999999999E-4"/>
  </r>
  <r>
    <s v="S022752"/>
    <x v="1"/>
    <s v="PO146964"/>
    <s v="GRN191365"/>
    <n v="57207409"/>
    <s v="DOOR CAPPING DC2P22 - MILL FINISH (5M LONG)"/>
    <s v="Stoke ST8 7DN"/>
    <n v="0.4"/>
    <x v="1"/>
    <s v="Diesel"/>
    <n v="1.4799999999999999E-4"/>
  </r>
  <r>
    <s v="S022752"/>
    <x v="1"/>
    <s v="PO147743"/>
    <s v="GRN192601"/>
    <n v="57207409"/>
    <s v="DOOR CAPPING DC2P22 - MILL FINISH (5M LONG)"/>
    <s v="Stoke ST8 7DN"/>
    <n v="0.4"/>
    <x v="1"/>
    <s v="Diesel"/>
    <n v="1.4799999999999999E-4"/>
  </r>
  <r>
    <s v="S022752"/>
    <x v="1"/>
    <s v="PO147815"/>
    <s v="GRN193079"/>
    <n v="57207453"/>
    <s v="2&quot; x 1&quot; x 1/8&quot; (50 x 25 x 3) ALUMINIUM ANGLE x 5M"/>
    <s v="Stoke ST8 7DN"/>
    <n v="0.4"/>
    <x v="1"/>
    <s v="Diesel"/>
    <n v="1.4799999999999999E-4"/>
  </r>
  <r>
    <s v="S022752"/>
    <x v="1"/>
    <s v="PO148055"/>
    <s v="GRN193516"/>
    <n v="57212644"/>
    <s v="1 1/4 x 1 1/4 x 1/8  ALUMINIUM ANGLE - 5M"/>
    <s v="Stoke ST8 7DN"/>
    <n v="0.4"/>
    <x v="1"/>
    <s v="Diesel"/>
    <n v="1.4799999999999999E-4"/>
  </r>
  <r>
    <s v="S022752"/>
    <x v="1"/>
    <s v="PO147663"/>
    <s v="GRN193538"/>
    <n v="57212644"/>
    <s v="1 1/4 x 1 1/4 x 1/8  ALUMINIUM ANGLE - 5M"/>
    <s v="Stoke ST8 7DN"/>
    <n v="0.4"/>
    <x v="1"/>
    <s v="Diesel"/>
    <n v="1.4799999999999999E-4"/>
  </r>
  <r>
    <s v="S022752"/>
    <x v="1"/>
    <s v="PO148399"/>
    <s v="GRN194428"/>
    <n v="57212644"/>
    <s v="1 1/4 x 1 1/4 x 1/8  ALUMINIUM ANGLE - 5M"/>
    <s v="Stoke ST8 7DN"/>
    <n v="0.4"/>
    <x v="1"/>
    <s v="Diesel"/>
    <n v="1.4799999999999999E-4"/>
  </r>
  <r>
    <s v="S022752"/>
    <x v="1"/>
    <s v="PO149511"/>
    <s v="GRN197824"/>
    <n v="57207383"/>
    <s v="FH70 ALUMINIUM EXTRUSION x 5M LONG AALCO 29122"/>
    <s v="Stoke ST8 7DN"/>
    <n v="0.4"/>
    <x v="1"/>
    <s v="Diesel"/>
    <n v="1.4799999999999999E-4"/>
  </r>
  <r>
    <s v="S022752"/>
    <x v="1"/>
    <s v="PO148698"/>
    <s v="GRN198357"/>
    <n v="101031800"/>
    <s v="1/2&quot; X 1/2&quot; X 1/16&quot; ALUMINIUM ANGLE 6063T6 X 5M LG"/>
    <s v="Stoke ST8 7DN"/>
    <n v="0.4"/>
    <x v="1"/>
    <s v="Diesel"/>
    <n v="1.4799999999999999E-4"/>
  </r>
  <r>
    <s v="S022752"/>
    <x v="1"/>
    <s v="PO148561"/>
    <s v="GRN198358"/>
    <n v="57207452"/>
    <s v="2&quot; x 1 1/2&quot; x 1/8&quot; (50 x 38 x 3) ALUM ANGLE x 5M"/>
    <s v="Stoke ST8 7DN"/>
    <n v="0.4"/>
    <x v="1"/>
    <s v="Diesel"/>
    <n v="1.4799999999999999E-4"/>
  </r>
  <r>
    <s v="S022752"/>
    <x v="1"/>
    <s v="PO149141"/>
    <s v="GRN198361"/>
    <n v="57207452"/>
    <s v="2&quot; x 1 1/2&quot; x 1/8&quot; (50 x 38 x 3) ALUM ANGLE x 5M"/>
    <s v="Stoke ST8 7DN"/>
    <n v="0.4"/>
    <x v="1"/>
    <s v="Diesel"/>
    <n v="1.4799999999999999E-4"/>
  </r>
  <r>
    <s v="S022752"/>
    <x v="1"/>
    <s v="PO149612"/>
    <s v="GRN199021"/>
    <n v="57207383"/>
    <s v="FH70 ALUMINIUM EXTRUSION x 5M LONG AALCO 29122"/>
    <s v="Stoke ST8 7DN"/>
    <n v="0.4"/>
    <x v="1"/>
    <s v="Diesel"/>
    <n v="1.4799999999999999E-4"/>
  </r>
  <r>
    <s v="S022752"/>
    <x v="1"/>
    <s v="PO149839"/>
    <s v="GRN201831"/>
    <n v="57207453"/>
    <s v="2&quot; x 1&quot; x 1/8&quot; (50 x 25 x 3) ALUMINIUM ANGLE x 5M"/>
    <s v="Stoke ST8 7DN"/>
    <n v="0.4"/>
    <x v="1"/>
    <s v="Diesel"/>
    <n v="1.4799999999999999E-4"/>
  </r>
  <r>
    <s v="S022752"/>
    <x v="1"/>
    <s v="PO151383"/>
    <s v="GRN204216"/>
    <n v="57207450"/>
    <s v="1&quot; X 1&quot; X 1/8&quot; (25 X 25 X 3) ALUMINIUM ANGLE X 5M"/>
    <s v="Stoke ST8 7DN"/>
    <n v="0.4"/>
    <x v="1"/>
    <s v="Diesel"/>
    <n v="1.4799999999999999E-4"/>
  </r>
  <r>
    <s v="S022752"/>
    <x v="1"/>
    <s v="PO151775"/>
    <s v="GRN204971"/>
    <n v="101031800"/>
    <s v="1/2&quot; X 1/2&quot; X 1/16&quot; ALUMINIUM ANGLE 6063T6 X 5M LG"/>
    <s v="Stoke ST8 7DN"/>
    <n v="0.4"/>
    <x v="1"/>
    <s v="Diesel"/>
    <n v="1.4799999999999999E-4"/>
  </r>
  <r>
    <s v="S022767"/>
    <x v="2"/>
    <s v="PO141464"/>
    <s v="GRN178288"/>
    <n v="57202453"/>
    <s v="BATTERY HOLD-DOWN CLAMP WITH WING NUTS"/>
    <s v="Huddersfield HD1 3ES"/>
    <n v="180"/>
    <x v="2"/>
    <s v="Diesel"/>
    <n v="6.6599999999999993E-4"/>
  </r>
  <r>
    <s v="S022835"/>
    <x v="3"/>
    <s v="PO146469"/>
    <s v="GRN188878"/>
    <n v="13207789"/>
    <s v="7&quot; DASH MOUNT MONITOR"/>
    <s v="Bordon GU35 9QE"/>
    <n v="416"/>
    <x v="2"/>
    <s v="Diesel"/>
    <n v="1.5391999999999999E-3"/>
  </r>
  <r>
    <s v="S022835"/>
    <x v="3"/>
    <s v="PO151219"/>
    <s v="GRN202523"/>
    <n v="13207789"/>
    <s v="7&quot; DASH MOUNT MONITOR"/>
    <s v="Bordon GU35 9QE"/>
    <n v="416"/>
    <x v="2"/>
    <s v="Diesel"/>
    <n v="1.5391999999999999E-3"/>
  </r>
  <r>
    <s v="S025054"/>
    <x v="4"/>
    <s v="PO140085"/>
    <s v="GRN178944"/>
    <n v="101027721"/>
    <s v="M60-BX WALL CUPBOARD A D COACH SYSTEMS"/>
    <s v="Stoke ST8 7PL"/>
    <n v="0.05"/>
    <x v="1"/>
    <s v="Diesel"/>
    <n v="1.8499999999999999E-5"/>
  </r>
  <r>
    <s v="S025054"/>
    <x v="4"/>
    <s v="PO140591"/>
    <s v="GRN178945"/>
    <s v="356-1081-1"/>
    <s v="M60-ZBX WORKSTATION KICK PANEL"/>
    <s v="Stoke ST8 7PL"/>
    <n v="0.05"/>
    <x v="1"/>
    <s v="Diesel"/>
    <n v="1.8499999999999999E-5"/>
  </r>
  <r>
    <s v="S025054"/>
    <x v="4"/>
    <s v="PO138307"/>
    <s v="GRN179591"/>
    <n v="101035927"/>
    <s v="INTERIOR POD SHELF FOR RAD NUKE HOUSING - M60/ T60"/>
    <s v="Stoke ST8 7PL"/>
    <n v="0.05"/>
    <x v="1"/>
    <s v="Diesel"/>
    <n v="1.8499999999999999E-5"/>
  </r>
  <r>
    <s v="S025054"/>
    <x v="4"/>
    <s v="PO138812"/>
    <s v="GRN180525"/>
    <n v="101035916"/>
    <s v="NETWORK SWITCH WALL CUPBOARD - M60"/>
    <s v="Stoke ST8 7PL"/>
    <n v="0.05"/>
    <x v="1"/>
    <s v="Diesel"/>
    <n v="1.8499999999999999E-5"/>
  </r>
  <r>
    <s v="S025054"/>
    <x v="4"/>
    <s v="PO140591"/>
    <s v="GRN180526"/>
    <s v="356-1081-1"/>
    <s v="M60-ZBX WORKSTATION KICK PANEL"/>
    <s v="Stoke ST8 7PL"/>
    <n v="0.05"/>
    <x v="1"/>
    <s v="Diesel"/>
    <n v="1.8499999999999999E-5"/>
  </r>
  <r>
    <s v="S025054"/>
    <x v="4"/>
    <s v="PO139702"/>
    <s v="GRN180527"/>
    <n v="101027721"/>
    <s v="M60-BX WALL CUPBOARD A D COACH SYSTEMS"/>
    <s v="Stoke ST8 7PL"/>
    <n v="0.05"/>
    <x v="1"/>
    <s v="Diesel"/>
    <n v="1.8499999999999999E-5"/>
  </r>
  <r>
    <s v="S025054"/>
    <x v="4"/>
    <s v="PO140733"/>
    <s v="GRN180528"/>
    <n v="101030258"/>
    <s v="M60-BX CONTROL WORKSTATION KICK PANEL"/>
    <s v="Stoke ST8 7PL"/>
    <n v="0.05"/>
    <x v="1"/>
    <s v="Diesel"/>
    <n v="1.8499999999999999E-5"/>
  </r>
  <r>
    <s v="S025054"/>
    <x v="4"/>
    <s v="PO141952"/>
    <s v="GRN180915"/>
    <n v="101036744"/>
    <s v="POD STORAGE CUPBOARD OPTION"/>
    <s v="Stoke ST8 7PL"/>
    <n v="0.05"/>
    <x v="1"/>
    <s v="Diesel"/>
    <n v="1.8499999999999999E-5"/>
  </r>
  <r>
    <s v="S025054"/>
    <x v="4"/>
    <s v="PO140574"/>
    <s v="GRN180917"/>
    <s v="356-0622-1"/>
    <s v="POD STORAGE CUPBOARD OPTION (4-DOOR )"/>
    <s v="Stoke ST8 7PL"/>
    <n v="0.05"/>
    <x v="1"/>
    <s v="Diesel"/>
    <n v="1.8499999999999999E-5"/>
  </r>
  <r>
    <s v="S025054"/>
    <x v="4"/>
    <s v="PO140085"/>
    <s v="GRN181388"/>
    <n v="101027724"/>
    <s v="M60-BX SHELF WORKTOP"/>
    <s v="Stoke ST8 7PL"/>
    <n v="0.05"/>
    <x v="1"/>
    <s v="Diesel"/>
    <n v="1.8499999999999999E-5"/>
  </r>
  <r>
    <s v="S025054"/>
    <x v="4"/>
    <s v="PO141911"/>
    <s v="GRN181389"/>
    <n v="101035927"/>
    <s v="INTERIOR POD SHELF FOR RAD NUKE HOUSING - M60/ T60"/>
    <s v="Stoke ST8 7PL"/>
    <n v="0.05"/>
    <x v="1"/>
    <s v="Diesel"/>
    <n v="1.8499999999999999E-5"/>
  </r>
  <r>
    <s v="S025054"/>
    <x v="4"/>
    <s v="PO138812"/>
    <s v="GRN181390"/>
    <n v="101035927"/>
    <s v="INTERIOR POD SHELF FOR RAD NUKE HOUSING - M60/ T60"/>
    <s v="Stoke ST8 7PL"/>
    <n v="0.05"/>
    <x v="1"/>
    <s v="Diesel"/>
    <n v="1.8499999999999999E-5"/>
  </r>
  <r>
    <s v="S025054"/>
    <x v="4"/>
    <s v="PO141952"/>
    <s v="GRN181391"/>
    <n v="101048224"/>
    <s v="MOTOROLA RADIO BASE HOUSING"/>
    <s v="Stoke ST8 7PL"/>
    <n v="0.05"/>
    <x v="1"/>
    <s v="Diesel"/>
    <n v="1.8499999999999999E-5"/>
  </r>
  <r>
    <s v="S025054"/>
    <x v="4"/>
    <s v="PO139702"/>
    <s v="GRN181392"/>
    <n v="101027724"/>
    <s v="M60-BX SHELF WORKTOP"/>
    <s v="Stoke ST8 7PL"/>
    <n v="0.05"/>
    <x v="1"/>
    <s v="Diesel"/>
    <n v="1.8499999999999999E-5"/>
  </r>
  <r>
    <s v="S025054"/>
    <x v="4"/>
    <s v="PO140733"/>
    <s v="GRN181393"/>
    <n v="101027727"/>
    <s v="M60-BX CONTROL DESKTOP"/>
    <s v="Stoke ST8 7PL"/>
    <n v="0.05"/>
    <x v="1"/>
    <s v="Diesel"/>
    <n v="1.8499999999999999E-5"/>
  </r>
  <r>
    <s v="S025054"/>
    <x v="4"/>
    <s v="PO140733"/>
    <s v="GRN181601"/>
    <n v="101029838"/>
    <s v="MOTOROLA RADIO BASE HOUSING"/>
    <s v="Stoke ST8 7PL"/>
    <n v="0.05"/>
    <x v="1"/>
    <s v="Diesel"/>
    <n v="1.8499999999999999E-5"/>
  </r>
  <r>
    <s v="S025054"/>
    <x v="4"/>
    <s v="PO143722"/>
    <s v="GRN182066"/>
    <s v="356-1172-1"/>
    <s v="M60 NETWORK SWITCH CUPBOARD"/>
    <s v="Stoke ST8 7PL"/>
    <n v="0.05"/>
    <x v="1"/>
    <s v="Diesel"/>
    <n v="1.8499999999999999E-5"/>
  </r>
  <r>
    <s v="S025054"/>
    <x v="4"/>
    <s v="PO141911"/>
    <s v="GRN182070"/>
    <n v="101035916"/>
    <s v="NETWORK SWITCH WALL CUPBOARD - M60"/>
    <s v="Stoke ST8 7PL"/>
    <n v="0.05"/>
    <x v="1"/>
    <s v="Diesel"/>
    <n v="1.8499999999999999E-5"/>
  </r>
  <r>
    <s v="S025054"/>
    <x v="4"/>
    <s v="PO141911"/>
    <s v="GRN182499"/>
    <n v="101035927"/>
    <s v="INTERIOR POD SHELF FOR RAD NUKE HOUSING - M60/ T60"/>
    <s v="Stoke ST8 7PL"/>
    <n v="0.05"/>
    <x v="1"/>
    <s v="Diesel"/>
    <n v="1.8499999999999999E-5"/>
  </r>
  <r>
    <s v="S025054"/>
    <x v="4"/>
    <s v="PO140085"/>
    <s v="GRN182969"/>
    <n v="101029838"/>
    <s v="MOTOROLA RADIO BASE HOUSING"/>
    <s v="Stoke ST8 7PL"/>
    <n v="0.05"/>
    <x v="1"/>
    <s v="Diesel"/>
    <n v="1.8499999999999999E-5"/>
  </r>
  <r>
    <s v="S025054"/>
    <x v="4"/>
    <s v="PO141911"/>
    <s v="GRN183042"/>
    <n v="101036327"/>
    <s v="SHELF UNIT"/>
    <s v="Stoke ST8 7PL"/>
    <n v="0.05"/>
    <x v="1"/>
    <s v="Diesel"/>
    <n v="1.8499999999999999E-5"/>
  </r>
  <r>
    <s v="S025054"/>
    <x v="4"/>
    <s v="PO141911"/>
    <s v="GRN183494"/>
    <n v="101035916"/>
    <s v="NETWORK SWITCH WALL CUPBOARD - M60"/>
    <s v="Stoke ST8 7PL"/>
    <n v="0.05"/>
    <x v="1"/>
    <s v="Diesel"/>
    <n v="1.8499999999999999E-5"/>
  </r>
  <r>
    <s v="S025054"/>
    <x v="4"/>
    <s v="PO143722"/>
    <s v="GRN183495"/>
    <s v="356-1172-1"/>
    <s v="M60 NETWORK SWITCH CUPBOARD"/>
    <s v="Stoke ST8 7PL"/>
    <n v="0.05"/>
    <x v="1"/>
    <s v="Diesel"/>
    <n v="1.8499999999999999E-5"/>
  </r>
  <r>
    <s v="S025054"/>
    <x v="4"/>
    <s v="PO143516"/>
    <s v="GRN184351"/>
    <n v="101036340"/>
    <s v="OPERATORS CABIN DESKTOP - M60"/>
    <s v="Stoke ST8 7PL"/>
    <n v="0.05"/>
    <x v="1"/>
    <s v="Diesel"/>
    <n v="1.8499999999999999E-5"/>
  </r>
  <r>
    <s v="S025054"/>
    <x v="4"/>
    <s v="PO141952"/>
    <s v="GRN184916"/>
    <n v="101048224"/>
    <s v="MOTOROLA RADIO BASE HOUSING"/>
    <s v="Stoke ST8 7PL"/>
    <n v="0.05"/>
    <x v="1"/>
    <s v="Diesel"/>
    <n v="1.8499999999999999E-5"/>
  </r>
  <r>
    <s v="S025054"/>
    <x v="4"/>
    <s v="PO141911"/>
    <s v="GRN185856"/>
    <n v="101036309"/>
    <s v="KICK PANEL"/>
    <s v="Stoke ST8 7PL"/>
    <n v="0.05"/>
    <x v="1"/>
    <s v="Diesel"/>
    <n v="1.8499999999999999E-5"/>
  </r>
  <r>
    <s v="S025054"/>
    <x v="4"/>
    <s v="PO143516"/>
    <s v="GRN186027"/>
    <n v="101036340"/>
    <s v="OPERATORS CABIN DESKTOP - M60"/>
    <s v="Stoke ST8 7PL"/>
    <n v="0.05"/>
    <x v="1"/>
    <s v="Diesel"/>
    <n v="1.8499999999999999E-5"/>
  </r>
  <r>
    <s v="S025054"/>
    <x v="4"/>
    <s v="PO143515"/>
    <s v="GRN186032"/>
    <n v="101048224"/>
    <s v="MOTOROLA RADIO BASE HOUSING"/>
    <s v="Stoke ST8 7PL"/>
    <n v="0.05"/>
    <x v="1"/>
    <s v="Diesel"/>
    <n v="1.8499999999999999E-5"/>
  </r>
  <r>
    <s v="S025054"/>
    <x v="4"/>
    <s v="PO143516"/>
    <s v="GRN187173"/>
    <n v="101036744"/>
    <s v="POD STORAGE CUPBOARD OPTION"/>
    <s v="Stoke ST8 7PL"/>
    <n v="0.05"/>
    <x v="1"/>
    <s v="Diesel"/>
    <n v="1.8499999999999999E-5"/>
  </r>
  <r>
    <s v="S025054"/>
    <x v="4"/>
    <s v="PO143515"/>
    <s v="GRN187385"/>
    <n v="101036309"/>
    <s v="KICK PANEL"/>
    <s v="Stoke ST8 7PL"/>
    <n v="0.05"/>
    <x v="1"/>
    <s v="Diesel"/>
    <n v="1.8499999999999999E-5"/>
  </r>
  <r>
    <s v="S025054"/>
    <x v="4"/>
    <s v="PO143516"/>
    <s v="GRN187386"/>
    <n v="101036648"/>
    <s v="BLANKING PANEL"/>
    <s v="Stoke ST8 7PL"/>
    <n v="0.05"/>
    <x v="1"/>
    <s v="Diesel"/>
    <n v="1.8499999999999999E-5"/>
  </r>
  <r>
    <s v="S025054"/>
    <x v="4"/>
    <s v="PO140574"/>
    <s v="GRN187862"/>
    <s v="356-0622-1"/>
    <s v="POD STORAGE CUPBOARD OPTION (4-DOOR )"/>
    <s v="Stoke ST8 7PL"/>
    <n v="0.05"/>
    <x v="1"/>
    <s v="Diesel"/>
    <n v="1.8499999999999999E-5"/>
  </r>
  <r>
    <s v="S025054"/>
    <x v="4"/>
    <s v="PO145418"/>
    <s v="GRN188079"/>
    <n v="101036340"/>
    <s v="OPERATORS CABIN DESKTOP - M60"/>
    <s v="Stoke ST8 7PL"/>
    <n v="0.05"/>
    <x v="1"/>
    <s v="Diesel"/>
    <n v="1.8499999999999999E-5"/>
  </r>
  <r>
    <s v="S025054"/>
    <x v="4"/>
    <s v="PO143515"/>
    <s v="GRN188080"/>
    <n v="101035927"/>
    <s v="INTERIOR POD SHELF FOR RAD NUKE HOUSING - M60/ T60"/>
    <s v="Stoke ST8 7PL"/>
    <n v="0.05"/>
    <x v="1"/>
    <s v="Diesel"/>
    <n v="1.8499999999999999E-5"/>
  </r>
  <r>
    <s v="S025054"/>
    <x v="4"/>
    <s v="PO145817"/>
    <s v="GRN189997"/>
    <s v="356-1108-1"/>
    <s v="M60 STORAGE / AMENITY CUPBOARD CARCASS"/>
    <s v="Stoke ST8 7PL"/>
    <n v="0.05"/>
    <x v="1"/>
    <s v="Diesel"/>
    <n v="1.8499999999999999E-5"/>
  </r>
  <r>
    <s v="S001121"/>
    <x v="5"/>
    <s v="PO128571"/>
    <s v="GRN178382"/>
    <s v="11700-4779"/>
    <s v="POINT IO SAFE INPUT MODULE"/>
    <s v="Salford M5 4BE"/>
    <n v="103.6"/>
    <x v="2"/>
    <s v="Diesel"/>
    <n v="3.8331999999999998E-4"/>
  </r>
  <r>
    <s v="S001121"/>
    <x v="5"/>
    <s v="PO136097"/>
    <s v="GRN178384"/>
    <n v="50205991"/>
    <s v="1492 JUMPER BARS CJR NO COVER 8, 5 POLE BLACK"/>
    <s v="Salford M5 4BE"/>
    <n v="103.6"/>
    <x v="2"/>
    <s v="Diesel"/>
    <n v="3.8331999999999998E-4"/>
  </r>
  <r>
    <s v="S025054"/>
    <x v="4"/>
    <s v="PO144907"/>
    <s v="GRN191385"/>
    <n v="101047316"/>
    <s v="M60 SERVER / AMENITY CUPBOARD CARCASS"/>
    <s v="Stoke ST8 7PL"/>
    <n v="0.05"/>
    <x v="1"/>
    <s v="Diesel"/>
    <n v="1.8499999999999999E-5"/>
  </r>
  <r>
    <s v="S001121"/>
    <x v="5"/>
    <s v="PO139281"/>
    <s v="GRN178391"/>
    <n v="5145004"/>
    <s v="CONTACT BLOCK 1 N/O SCREW"/>
    <s v="Salford M5 4BE"/>
    <n v="103.6"/>
    <x v="2"/>
    <s v="Diesel"/>
    <n v="3.8331999999999998E-4"/>
  </r>
  <r>
    <s v="S025054"/>
    <x v="4"/>
    <s v="PO143516"/>
    <s v="GRN191387"/>
    <n v="101036744"/>
    <s v="POD STORAGE CUPBOARD OPTION"/>
    <s v="Stoke ST8 7PL"/>
    <n v="0.05"/>
    <x v="1"/>
    <s v="Diesel"/>
    <n v="1.8499999999999999E-5"/>
  </r>
  <r>
    <s v="S025054"/>
    <x v="4"/>
    <s v="PO147136"/>
    <s v="GRN195489"/>
    <n v="101027739"/>
    <s v="M60-BX SEAT ASSEMBLY A D COACH SYSTEMS"/>
    <s v="Stoke ST8 7PL"/>
    <n v="0.05"/>
    <x v="1"/>
    <s v="Diesel"/>
    <n v="1.8499999999999999E-5"/>
  </r>
  <r>
    <s v="S023849"/>
    <x v="6"/>
    <s v="PO141901"/>
    <s v="GRN178395"/>
    <n v="13208836"/>
    <s v="1000BASE-LX SFP CONNECTIVITY OVER 10KM"/>
    <s v="Warrington WA2 8TX"/>
    <n v="78.2"/>
    <x v="2"/>
    <s v="Diesel"/>
    <n v="2.8933999999999996E-4"/>
  </r>
  <r>
    <s v="S025054"/>
    <x v="4"/>
    <s v="PO147136"/>
    <s v="GRN196526"/>
    <n v="101027739"/>
    <s v="M60-BX SEAT ASSEMBLY A D COACH SYSTEMS"/>
    <s v="Stoke ST8 7PL"/>
    <n v="0.05"/>
    <x v="1"/>
    <s v="Diesel"/>
    <n v="1.8499999999999999E-5"/>
  </r>
  <r>
    <s v="S025054"/>
    <x v="4"/>
    <s v="PO147136"/>
    <s v="GRN199776"/>
    <n v="101027739"/>
    <s v="M60-BX SEAT ASSEMBLY A D COACH SYSTEMS"/>
    <s v="Stoke ST8 7PL"/>
    <n v="0.05"/>
    <x v="1"/>
    <s v="Diesel"/>
    <n v="1.8499999999999999E-5"/>
  </r>
  <r>
    <s v="S025054"/>
    <x v="4"/>
    <s v="PO147577"/>
    <s v="GRN201540"/>
    <n v="101027739"/>
    <s v="OPERATORS SEAT ASSEMBLY ( VEHICLE PNEUMATIC'S )"/>
    <s v="Stoke ST8 7PL"/>
    <n v="0.05"/>
    <x v="1"/>
    <s v="Diesel"/>
    <n v="1.8499999999999999E-5"/>
  </r>
  <r>
    <s v="S025054"/>
    <x v="4"/>
    <s v="PO147136"/>
    <s v="GRN201682"/>
    <n v="101027739"/>
    <s v="M60-BX SEAT ASSEMBLY A D COACH SYSTEMS"/>
    <s v="Stoke ST8 7PL"/>
    <n v="0.05"/>
    <x v="1"/>
    <s v="Diesel"/>
    <n v="1.8499999999999999E-5"/>
  </r>
  <r>
    <s v="S025054"/>
    <x v="4"/>
    <s v="PO147136"/>
    <s v="GRN204661"/>
    <n v="101027739"/>
    <s v="M60-BX SEAT ASSEMBLY A D COACH SYSTEMS"/>
    <s v="Stoke ST8 7PL"/>
    <n v="0.05"/>
    <x v="1"/>
    <s v="Diesel"/>
    <n v="1.8499999999999999E-5"/>
  </r>
  <r>
    <s v="S026058"/>
    <x v="7"/>
    <s v="PO140714"/>
    <s v="GRN178359"/>
    <n v="101030273"/>
    <s v="M60-BX WORKSTATION FRAME MOUNT BRACKET"/>
    <s v="Lichfield WS13 7SF"/>
    <n v="101.2"/>
    <x v="1"/>
    <s v="Diesel"/>
    <n v="3.7444000000000005E-2"/>
  </r>
  <r>
    <s v="S026058"/>
    <x v="7"/>
    <s v="PO138925"/>
    <s v="GRN178360"/>
    <n v="101012393"/>
    <s v="SECURITY HANDRAIL PLATE"/>
    <s v="Lichfield WS13 7SF"/>
    <n v="101.2"/>
    <x v="1"/>
    <s v="Diesel"/>
    <n v="3.7444000000000005E-2"/>
  </r>
  <r>
    <s v="S026058"/>
    <x v="7"/>
    <s v="PO140547"/>
    <s v="GRN178363"/>
    <n v="101031697"/>
    <s v="COVER PLATE - A25 - RAL 7011"/>
    <s v="Lichfield WS13 7SF"/>
    <n v="101.2"/>
    <x v="1"/>
    <s v="Diesel"/>
    <n v="3.7444000000000005E-2"/>
  </r>
  <r>
    <s v="S026058"/>
    <x v="7"/>
    <s v="PO139024"/>
    <s v="GRN178375"/>
    <n v="101023406"/>
    <s v="SCANDRIVE SUPPORT BRACKET - NOVA GREY"/>
    <s v="Lichfield WS13 7SF"/>
    <n v="101.2"/>
    <x v="1"/>
    <s v="Diesel"/>
    <n v="3.7444000000000005E-2"/>
  </r>
  <r>
    <s v="S026058"/>
    <x v="7"/>
    <s v="PO141430"/>
    <s v="GRN178376"/>
    <n v="40253677"/>
    <s v="GEARBOX OUTER PLATE"/>
    <s v="Lichfield WS13 7SF"/>
    <n v="101.2"/>
    <x v="1"/>
    <s v="Diesel"/>
    <n v="3.7444000000000005E-2"/>
  </r>
  <r>
    <s v="S026058"/>
    <x v="7"/>
    <s v="PO140256"/>
    <s v="GRN178377"/>
    <n v="40212455"/>
    <s v="REAR CHASSIS PLATE"/>
    <s v="Lichfield WS13 7SF"/>
    <n v="101.2"/>
    <x v="1"/>
    <s v="Diesel"/>
    <n v="3.7444000000000005E-2"/>
  </r>
  <r>
    <s v="S026058"/>
    <x v="7"/>
    <s v="PO138932"/>
    <s v="GRN178380"/>
    <n v="101023381"/>
    <s v="GEAR MOTOR MOUNTING BRACKET"/>
    <s v="Lichfield WS13 7SF"/>
    <n v="101.2"/>
    <x v="1"/>
    <s v="Diesel"/>
    <n v="3.7444000000000005E-2"/>
  </r>
  <r>
    <s v="S026058"/>
    <x v="7"/>
    <s v="PO141269"/>
    <s v="GRN178553"/>
    <n v="40256694"/>
    <s v="OCR CAMERA MOUNTING BRACKET M6007"/>
    <s v="Lichfield WS13 7SF"/>
    <n v="101.2"/>
    <x v="1"/>
    <s v="Diesel"/>
    <n v="3.7444000000000005E-2"/>
  </r>
  <r>
    <s v="S026058"/>
    <x v="7"/>
    <s v="PO132725"/>
    <s v="GRN178554"/>
    <s v="341-1007-1"/>
    <s v="BRKT OER RISER 200MM"/>
    <s v="Lichfield WS13 7SF"/>
    <n v="101.2"/>
    <x v="1"/>
    <s v="Diesel"/>
    <n v="3.7444000000000005E-2"/>
  </r>
  <r>
    <s v="S026058"/>
    <x v="7"/>
    <s v="PO140714"/>
    <s v="GRN178555"/>
    <n v="101030297"/>
    <s v="M60-BX CONTROL STATION U.P.S. SERVICE DOOR"/>
    <s v="Lichfield WS13 7SF"/>
    <n v="101.2"/>
    <x v="1"/>
    <s v="Diesel"/>
    <n v="3.7444000000000005E-2"/>
  </r>
  <r>
    <s v="S022275"/>
    <x v="8"/>
    <s v="PO135955"/>
    <s v="GRN178848"/>
    <n v="101050148"/>
    <s v="MERCEDES ACTROS 5 S/M FHS 3336 L - OMAN"/>
    <s v="70771 Leinfelden-Echterdingen"/>
    <n v="1446"/>
    <x v="3"/>
    <s v="Diesel"/>
    <n v="1.4702205000000002"/>
  </r>
  <r>
    <s v="S026058"/>
    <x v="7"/>
    <s v="PO140539"/>
    <s v="GRN178557"/>
    <s v="356-1078-1"/>
    <s v="M60-ZBX WORKSTATION KICK PANEL FIXING BRKT"/>
    <s v="Lichfield WS13 7SF"/>
    <n v="101.2"/>
    <x v="1"/>
    <s v="Diesel"/>
    <n v="3.7444000000000005E-2"/>
  </r>
  <r>
    <s v="S026058"/>
    <x v="7"/>
    <s v="PO139723"/>
    <s v="GRN178558"/>
    <n v="101025393"/>
    <s v="TOOL BOX STRENGTHENER PLATE"/>
    <s v="Lichfield WS13 7SF"/>
    <n v="101.2"/>
    <x v="1"/>
    <s v="Diesel"/>
    <n v="3.7444000000000005E-2"/>
  </r>
  <r>
    <s v="S026058"/>
    <x v="7"/>
    <s v="PO140713"/>
    <s v="GRN178559"/>
    <s v="340-1129-1"/>
    <s v="SHIELD SICK SENSOR"/>
    <s v="Lichfield WS13 7SF"/>
    <n v="101.2"/>
    <x v="1"/>
    <s v="Diesel"/>
    <n v="3.7444000000000005E-2"/>
  </r>
  <r>
    <s v="S001047"/>
    <x v="9"/>
    <s v="PO140456"/>
    <s v="GRN178439"/>
    <n v="66205215"/>
    <s v="2X8 ELEMENT PHOTO DIODE CDWO4 30MM THICK"/>
    <s v="81300 Johor Bahru Malaysia"/>
    <n v="6781"/>
    <x v="4"/>
    <s v="Aviation"/>
    <n v="1.1924057587200001"/>
  </r>
  <r>
    <s v="S001121"/>
    <x v="5"/>
    <s v="PO140106"/>
    <s v="GRN178440"/>
    <n v="13204807"/>
    <s v="RSLINX CLASSIC SINGLE NODE"/>
    <s v="Salford M5 4BE"/>
    <n v="103.6"/>
    <x v="2"/>
    <s v="Diesel"/>
    <n v="3.8331999999999998E-4"/>
  </r>
  <r>
    <s v="S001047"/>
    <x v="9"/>
    <s v="PO140822"/>
    <s v="GRN178441"/>
    <n v="6645002"/>
    <s v="SILICON PHOTODIODE - CDW04 - 5X5MM 20MM THICK"/>
    <s v="81300 Johor Bahru Malaysia"/>
    <n v="6781"/>
    <x v="4"/>
    <s v="Aviation"/>
    <n v="1.1924057587200001"/>
  </r>
  <r>
    <s v="S001047"/>
    <x v="9"/>
    <s v="PO134439"/>
    <s v="GRN178447"/>
    <n v="66205215"/>
    <s v="2x8 ELEMENT PHOTO DIODE CdWO4 30mm THICK"/>
    <s v="81300 Johor Bahru Malaysia"/>
    <n v="6781"/>
    <x v="4"/>
    <s v="Aviation"/>
    <n v="1.1924057587200001"/>
  </r>
  <r>
    <s v="S001121"/>
    <x v="5"/>
    <s v="PO141042"/>
    <s v="GRN178448"/>
    <n v="57207246"/>
    <s v="SAFEDGE PROFILE 0110S x 5M"/>
    <s v="Salford M5 4BE"/>
    <n v="103.6"/>
    <x v="2"/>
    <s v="Diesel"/>
    <n v="3.8331999999999998E-4"/>
  </r>
  <r>
    <s v="S026058"/>
    <x v="7"/>
    <s v="PO140256"/>
    <s v="GRN178560"/>
    <n v="40256694"/>
    <s v="OCR CAMERA MOUNTING BRACKET M6007"/>
    <s v="Lichfield WS13 7SF"/>
    <n v="101.2"/>
    <x v="1"/>
    <s v="Diesel"/>
    <n v="3.7444000000000005E-2"/>
  </r>
  <r>
    <s v="S026058"/>
    <x v="7"/>
    <s v="PO138925"/>
    <s v="GRN178561"/>
    <n v="101028703"/>
    <s v="BX-M60 SERVER MOUNTING PLATE -ZINTEC"/>
    <s v="Lichfield WS13 7SF"/>
    <n v="101.2"/>
    <x v="1"/>
    <s v="Diesel"/>
    <n v="3.7444000000000005E-2"/>
  </r>
  <r>
    <s v="S026058"/>
    <x v="7"/>
    <s v="PO140000"/>
    <s v="GRN178580"/>
    <n v="23254988"/>
    <s v="MATERIAL SEPERATION TEST PIECE ASSEMBLY (BOF)"/>
    <s v="Lichfield WS13 7SF"/>
    <n v="101.2"/>
    <x v="1"/>
    <s v="Diesel"/>
    <n v="3.7444000000000005E-2"/>
  </r>
  <r>
    <s v="S001571"/>
    <x v="10"/>
    <s v="PO140444"/>
    <s v="GRN178454"/>
    <n v="21201458"/>
    <s v="I/O CABLE M12 X 8 8 OPEN WIRES 20M CORDLESS_x000a_RF-DPM"/>
    <s v="St Albans AL1 5BN"/>
    <n v="298"/>
    <x v="2"/>
    <s v="Diesel"/>
    <n v="1.1026E-3"/>
  </r>
  <r>
    <s v="S001571"/>
    <x v="10"/>
    <s v="PO135408"/>
    <s v="GRN178456"/>
    <n v="4245252"/>
    <s v="LASER SENSOR LMS111-10100"/>
    <s v="St Albans AL1 5BN"/>
    <n v="298"/>
    <x v="2"/>
    <s v="Diesel"/>
    <n v="1.1026E-3"/>
  </r>
  <r>
    <s v="S001571"/>
    <x v="10"/>
    <s v="PO140121"/>
    <s v="GRN178457"/>
    <n v="21202430"/>
    <s v="ETHERNET PATCH CABLE M12 4-PIN TO RJ-45 10M LONG S"/>
    <s v="St Albans AL1 5BN"/>
    <n v="298"/>
    <x v="2"/>
    <s v="Diesel"/>
    <n v="1.1026E-3"/>
  </r>
  <r>
    <s v="S026058"/>
    <x v="7"/>
    <s v="PO140547"/>
    <s v="GRN178581"/>
    <n v="101024964"/>
    <s v="TAB PLATE HORIZONTAL ASSEMBLY -MOQ 25"/>
    <s v="Lichfield WS13 7SF"/>
    <n v="101.2"/>
    <x v="1"/>
    <s v="Diesel"/>
    <n v="3.7444000000000005E-2"/>
  </r>
  <r>
    <s v="S026058"/>
    <x v="7"/>
    <s v="PO140714"/>
    <s v="GRN178882"/>
    <n v="101030131"/>
    <s v="M60-BX WORKSTATION UNDER DESK PANEL"/>
    <s v="Lichfield WS13 7SF"/>
    <n v="101.2"/>
    <x v="1"/>
    <s v="Diesel"/>
    <n v="3.7444000000000005E-2"/>
  </r>
  <r>
    <s v="S001571"/>
    <x v="10"/>
    <s v="PO140464"/>
    <s v="GRN178460"/>
    <n v="42205638"/>
    <s v="THROUGH BEAM PHOTOELECTRIC SENSOR WSE12-3P2431"/>
    <s v="St Albans AL1 5BN"/>
    <n v="298"/>
    <x v="2"/>
    <s v="Diesel"/>
    <n v="1.1026E-3"/>
  </r>
  <r>
    <s v="S001571"/>
    <x v="10"/>
    <s v="PO140285"/>
    <s v="GRN178461"/>
    <n v="101018191"/>
    <s v="UC30-214162 ULTRASONIC SENSOR"/>
    <s v="St Albans AL1 5BN"/>
    <n v="298"/>
    <x v="2"/>
    <s v="Diesel"/>
    <n v="1.1026E-3"/>
  </r>
  <r>
    <s v="S026058"/>
    <x v="7"/>
    <s v="PO140539"/>
    <s v="GRN178883"/>
    <s v="356-1073-1"/>
    <s v="M60-ZBX WORKSTATION SIDE PANEL"/>
    <s v="Lichfield WS13 7SF"/>
    <n v="101.2"/>
    <x v="1"/>
    <s v="Diesel"/>
    <n v="3.7444000000000005E-2"/>
  </r>
  <r>
    <s v="S026058"/>
    <x v="7"/>
    <s v="PO138925"/>
    <s v="GRN178885"/>
    <n v="101034200"/>
    <s v="PANEL 14 IRON GREY RAL 7011"/>
    <s v="Lichfield WS13 7SF"/>
    <n v="101.2"/>
    <x v="1"/>
    <s v="Diesel"/>
    <n v="3.7444000000000005E-2"/>
  </r>
  <r>
    <s v="S026058"/>
    <x v="7"/>
    <s v="PO140253"/>
    <s v="GRN178958"/>
    <n v="40256318"/>
    <s v="WEATHER BAR - RAD NUKE DOOR-artic white"/>
    <s v="Lichfield WS13 7SF"/>
    <n v="101.2"/>
    <x v="1"/>
    <s v="Diesel"/>
    <n v="3.7444000000000005E-2"/>
  </r>
  <r>
    <s v="S026058"/>
    <x v="7"/>
    <s v="PO140226"/>
    <s v="GRN178961"/>
    <n v="101033372"/>
    <s v="M60-ZBX, DETECTOR PANEL  MECHANICAL INTERLOCK"/>
    <s v="Lichfield WS13 7SF"/>
    <n v="101.2"/>
    <x v="1"/>
    <s v="Diesel"/>
    <n v="3.7444000000000005E-2"/>
  </r>
  <r>
    <s v="S023222"/>
    <x v="11"/>
    <s v="PO140654"/>
    <s v="GRN178476"/>
    <s v="11700-3722"/>
    <s v="CORDSET M12-6F RKC 6T 2 M"/>
    <s v="Wickford SS11 8YT"/>
    <n v="390"/>
    <x v="2"/>
    <s v="Diesel"/>
    <n v="1.4430000000000001E-3"/>
  </r>
  <r>
    <s v="S023222"/>
    <x v="11"/>
    <s v="PO140654"/>
    <s v="GRN178477"/>
    <s v="11700-3722"/>
    <s v="CORDSET M12-6F RKC 6T 2 M"/>
    <s v="Wickford SS11 8YT"/>
    <n v="390"/>
    <x v="2"/>
    <s v="Diesel"/>
    <n v="1.4430000000000001E-3"/>
  </r>
  <r>
    <s v="S023222"/>
    <x v="11"/>
    <s v="PO138556"/>
    <s v="GRN178478"/>
    <s v="11700-5181"/>
    <s v="CORDSET MICROFAST 6-POS FEMALE TO MALE 10M"/>
    <s v="Wickford SS11 8YT"/>
    <n v="390"/>
    <x v="2"/>
    <s v="Diesel"/>
    <n v="1.4430000000000001E-3"/>
  </r>
  <r>
    <s v="S026058"/>
    <x v="7"/>
    <s v="PO139728"/>
    <s v="GRN178967"/>
    <n v="101045513"/>
    <s v="CONDUIT SUPPORT PLATE"/>
    <s v="Lichfield WS13 7SF"/>
    <n v="101.2"/>
    <x v="1"/>
    <s v="Diesel"/>
    <n v="3.7444000000000005E-2"/>
  </r>
  <r>
    <s v="S025431"/>
    <x v="0"/>
    <s v="PO141482"/>
    <s v="GRN178481"/>
    <s v="11700-1649"/>
    <s v="EPOXY 9.3 OZ"/>
    <s v="Boston Massachusetts"/>
    <n v="3154"/>
    <x v="0"/>
    <s v="Crude"/>
    <n v="1.0118031999999999E-2"/>
  </r>
  <r>
    <s v="S025431"/>
    <x v="0"/>
    <s v="PO141814"/>
    <s v="GRN178482"/>
    <s v="11700-5699"/>
    <s v="ETHERNET SWITCH 5-RJ45 AND 2-SFP"/>
    <s v="Boston Massachusetts"/>
    <n v="3154"/>
    <x v="0"/>
    <s v="Crude"/>
    <n v="2.0236063999999998E-2"/>
  </r>
  <r>
    <s v="S026058"/>
    <x v="7"/>
    <s v="PO140547"/>
    <s v="GRN178968"/>
    <n v="40253913"/>
    <s v="CONVEYOR START BOX MOUNTING BRACKET -A25"/>
    <s v="Lichfield WS13 7SF"/>
    <n v="101.2"/>
    <x v="1"/>
    <s v="Diesel"/>
    <n v="3.7444000000000005E-2"/>
  </r>
  <r>
    <s v="S026058"/>
    <x v="7"/>
    <s v="PO141024"/>
    <s v="GRN178972"/>
    <s v="350-1070-1"/>
    <s v="ARM ECHAIN"/>
    <s v="Lichfield WS13 7SF"/>
    <n v="101.2"/>
    <x v="1"/>
    <s v="Diesel"/>
    <n v="3.7444000000000005E-2"/>
  </r>
  <r>
    <s v="S026058"/>
    <x v="7"/>
    <s v="PO141163"/>
    <s v="GRN178976"/>
    <s v="350-1082-1"/>
    <s v="SHIM ECHAIN LOWER MOUNT"/>
    <s v="Lichfield WS13 7SF"/>
    <n v="101.2"/>
    <x v="1"/>
    <s v="Diesel"/>
    <n v="3.7444000000000005E-2"/>
  </r>
  <r>
    <s v="S026058"/>
    <x v="7"/>
    <s v="PO140253"/>
    <s v="GRN178982"/>
    <n v="101012393"/>
    <s v="SECURITY HANDRAIL PLATE"/>
    <s v="Lichfield WS13 7SF"/>
    <n v="101.2"/>
    <x v="1"/>
    <s v="Diesel"/>
    <n v="3.7444000000000005E-2"/>
  </r>
  <r>
    <s v="S026058"/>
    <x v="7"/>
    <s v="PO139723"/>
    <s v="GRN178984"/>
    <n v="101049881"/>
    <s v="DELL XE4 COMPUTER MOUNTING PLATE"/>
    <s v="Lichfield WS13 7SF"/>
    <n v="101.2"/>
    <x v="1"/>
    <s v="Diesel"/>
    <n v="3.7444000000000005E-2"/>
  </r>
  <r>
    <s v="S026058"/>
    <x v="7"/>
    <s v="PO140256"/>
    <s v="GRN178986"/>
    <n v="101037648"/>
    <s v="B.X.DETECTOR ASSY STRIKE PLATE (SMALL)"/>
    <s v="Lichfield WS13 7SF"/>
    <n v="101.2"/>
    <x v="1"/>
    <s v="Diesel"/>
    <n v="3.7444000000000005E-2"/>
  </r>
  <r>
    <s v="S026058"/>
    <x v="7"/>
    <s v="PO141269"/>
    <s v="GRN178990"/>
    <n v="40253676"/>
    <s v="GEARBOX PLATE"/>
    <s v="Lichfield WS13 7SF"/>
    <n v="101.2"/>
    <x v="1"/>
    <s v="Diesel"/>
    <n v="3.7444000000000005E-2"/>
  </r>
  <r>
    <s v="S001121"/>
    <x v="5"/>
    <s v="PO135940"/>
    <s v="GRN178520"/>
    <n v="50204193"/>
    <s v="ETHERNET DUAL PORT 10-100M INTERFACE MODULE"/>
    <s v="Salford M5 4BE"/>
    <n v="103.6"/>
    <x v="2"/>
    <s v="Diesel"/>
    <n v="3.8331999999999998E-4"/>
  </r>
  <r>
    <s v="S026058"/>
    <x v="7"/>
    <s v="PO139431"/>
    <s v="GRN179015"/>
    <n v="40259111"/>
    <s v="ANPR CAMERA MOUNTING PLATE -ARTIC WHITE"/>
    <s v="Lichfield WS13 7SF"/>
    <n v="101.2"/>
    <x v="1"/>
    <s v="Diesel"/>
    <n v="3.7444000000000005E-2"/>
  </r>
  <r>
    <s v="S026058"/>
    <x v="7"/>
    <s v="PO140256"/>
    <s v="GRN179016"/>
    <n v="101033732"/>
    <s v="T60 SOURCE ASSY, ADJUSTABLE MOUNTING BLOCK"/>
    <s v="Lichfield WS13 7SF"/>
    <n v="101.2"/>
    <x v="1"/>
    <s v="Diesel"/>
    <n v="3.7444000000000005E-2"/>
  </r>
  <r>
    <s v="S026058"/>
    <x v="7"/>
    <s v="PO140539"/>
    <s v="GRN179102"/>
    <s v="356-1068-1"/>
    <s v="M60-ZBX CONTROL WORKSTATION BACK PANEL"/>
    <s v="Lichfield WS13 7SF"/>
    <n v="101.2"/>
    <x v="1"/>
    <s v="Diesel"/>
    <n v="3.7444000000000005E-2"/>
  </r>
  <r>
    <s v="S026058"/>
    <x v="7"/>
    <s v="PO138925"/>
    <s v="GRN179171"/>
    <n v="101036229"/>
    <s v="PANEL 2 RAL 5015 SKY BLUE"/>
    <s v="Lichfield WS13 7SF"/>
    <n v="101.2"/>
    <x v="1"/>
    <s v="Diesel"/>
    <n v="3.7444000000000005E-2"/>
  </r>
  <r>
    <s v="S026058"/>
    <x v="7"/>
    <s v="PO140226"/>
    <s v="GRN179175"/>
    <n v="101021307"/>
    <s v="ANGLED LASER HOUSING, BX-M60"/>
    <s v="Lichfield WS13 7SF"/>
    <n v="101.2"/>
    <x v="1"/>
    <s v="Diesel"/>
    <n v="3.7444000000000005E-2"/>
  </r>
  <r>
    <s v="S026602"/>
    <x v="12"/>
    <s v="PO139867"/>
    <s v="GRN178534"/>
    <n v="101049325"/>
    <s v="DIESEL OIL MOBIL DELVAC 1 5W-40 (4 Litre)"/>
    <s v="Watford WD24 7GG"/>
    <n v="302"/>
    <x v="2"/>
    <s v="Diesl"/>
    <n v="1.1173999999999999E-3"/>
  </r>
  <r>
    <s v="S026058"/>
    <x v="7"/>
    <s v="PO141612"/>
    <s v="GRN179177"/>
    <n v="40255815"/>
    <s v="END STOP DOVETAIL BLOCK - DRIVERLESS M60"/>
    <s v="Lichfield WS13 7SF"/>
    <n v="101.2"/>
    <x v="1"/>
    <s v="Diesel"/>
    <n v="3.7444000000000005E-2"/>
  </r>
  <r>
    <s v="S026058"/>
    <x v="7"/>
    <s v="PO140253"/>
    <s v="GRN179178"/>
    <n v="101048081"/>
    <s v="FIBRE BOX MOUNTING ASSEMBLY"/>
    <s v="Lichfield WS13 7SF"/>
    <n v="101.2"/>
    <x v="1"/>
    <s v="Diesel"/>
    <n v="3.7444000000000005E-2"/>
  </r>
  <r>
    <s v="S001121"/>
    <x v="5"/>
    <s v="PO140112"/>
    <s v="GRN178538"/>
    <n v="5145004"/>
    <s v="CONTACT BLOCK 1 N/O SCREW"/>
    <s v="Salford M5 4BE"/>
    <n v="103.6"/>
    <x v="2"/>
    <s v="Diesel"/>
    <n v="3.8331999999999998E-4"/>
  </r>
  <r>
    <s v="S001121"/>
    <x v="5"/>
    <s v="PO140860"/>
    <s v="GRN178541"/>
    <n v="51204396"/>
    <s v="800F PUSH BUTTON - METAL FLUSH - WHITE REVERSE"/>
    <s v="Salford M5 4BE"/>
    <n v="103.6"/>
    <x v="2"/>
    <s v="Diesel"/>
    <n v="3.8331999999999998E-4"/>
  </r>
  <r>
    <s v="S001121"/>
    <x v="5"/>
    <s v="PO127749"/>
    <s v="GRN178542"/>
    <n v="50204185"/>
    <s v="POINT GUARD I/O SAFETY MODULE 8 POINT INPUT MODULE"/>
    <s v="Salford M5 4BE"/>
    <n v="103.6"/>
    <x v="2"/>
    <s v="Diesel"/>
    <n v="3.8331999999999998E-4"/>
  </r>
  <r>
    <s v="S026058"/>
    <x v="7"/>
    <s v="PO139729"/>
    <s v="GRN179180"/>
    <n v="101040781"/>
    <s v="HMI DISPLAY MOUNT BOX-BLACK ANODISE"/>
    <s v="Lichfield WS13 7SF"/>
    <n v="101.2"/>
    <x v="1"/>
    <s v="Diesel"/>
    <n v="3.7444000000000005E-2"/>
  </r>
  <r>
    <s v="S026058"/>
    <x v="7"/>
    <s v="PO139728"/>
    <s v="GRN179186"/>
    <n v="101045533"/>
    <s v="UPPER CONDUIT SUPPORT BAR"/>
    <s v="Lichfield WS13 7SF"/>
    <n v="101.2"/>
    <x v="1"/>
    <s v="Diesel"/>
    <n v="3.7444000000000005E-2"/>
  </r>
  <r>
    <s v="S026058"/>
    <x v="7"/>
    <s v="PO140226"/>
    <s v="GRN179191"/>
    <n v="101036252"/>
    <s v="UPS FIXING PLATE - M60"/>
    <s v="Lichfield WS13 7SF"/>
    <n v="101.2"/>
    <x v="1"/>
    <s v="Diesel"/>
    <n v="3.7444000000000005E-2"/>
  </r>
  <r>
    <s v="S026058"/>
    <x v="7"/>
    <s v="PO141803"/>
    <s v="GRN179198"/>
    <n v="101036926"/>
    <s v="COLLIMATOR OIL DRIP TRAY"/>
    <s v="Lichfield WS13 7SF"/>
    <n v="101.2"/>
    <x v="1"/>
    <s v="Diesel"/>
    <n v="3.7444000000000005E-2"/>
  </r>
  <r>
    <s v="S026058"/>
    <x v="7"/>
    <s v="PO139431"/>
    <s v="GRN179206"/>
    <n v="101023406"/>
    <s v="SCANDRIVE SUPPORT BRACKET - NOVA GREY"/>
    <s v="Lichfield WS13 7SF"/>
    <n v="101.2"/>
    <x v="1"/>
    <s v="Diesel"/>
    <n v="3.7444000000000005E-2"/>
  </r>
  <r>
    <s v="S026058"/>
    <x v="7"/>
    <s v="PO139723"/>
    <s v="GRN179482"/>
    <n v="101025141"/>
    <s v="MOUNTING PLATE ENH1750EXT"/>
    <s v="Lichfield WS13 7SF"/>
    <n v="101.2"/>
    <x v="1"/>
    <s v="Diesel"/>
    <n v="3.7444000000000005E-2"/>
  </r>
  <r>
    <s v="S026058"/>
    <x v="7"/>
    <s v="PO140256"/>
    <s v="GRN179483"/>
    <n v="101034043"/>
    <s v="LOCATION TENON"/>
    <s v="Lichfield WS13 7SF"/>
    <n v="101.2"/>
    <x v="1"/>
    <s v="Diesel"/>
    <n v="3.7444000000000005E-2"/>
  </r>
  <r>
    <s v="S026058"/>
    <x v="7"/>
    <s v="PO140226"/>
    <s v="GRN179485"/>
    <n v="101036927"/>
    <s v="LUBE UNIT/CONTROL GEAR BRACKET (ANGLED 3 DEG)"/>
    <s v="Lichfield WS13 7SF"/>
    <n v="101.2"/>
    <x v="1"/>
    <s v="Diesel"/>
    <n v="3.7444000000000005E-2"/>
  </r>
  <r>
    <s v="S026058"/>
    <x v="7"/>
    <s v="PO141430"/>
    <s v="GRN179487"/>
    <n v="40256233"/>
    <s v="OCR CAMERASUPPORT FRAME - M60 CABSCAN OPTION"/>
    <s v="Lichfield WS13 7SF"/>
    <n v="101.2"/>
    <x v="1"/>
    <s v="Diesel"/>
    <n v="3.7444000000000005E-2"/>
  </r>
  <r>
    <s v="S026058"/>
    <x v="7"/>
    <s v="PO140564"/>
    <s v="GRN179488"/>
    <n v="101045068"/>
    <s v="VERTICAL DETECTOR BOX TRANSPORT BRACKET - 2"/>
    <s v="Lichfield WS13 7SF"/>
    <n v="101.2"/>
    <x v="1"/>
    <s v="Diesel"/>
    <n v="3.7444000000000005E-2"/>
  </r>
  <r>
    <s v="S026058"/>
    <x v="7"/>
    <s v="PO140253"/>
    <s v="GRN179489"/>
    <n v="101012168"/>
    <s v="FIRE EXTINGUISHER BRACKET"/>
    <s v="Lichfield WS13 7SF"/>
    <n v="101.2"/>
    <x v="1"/>
    <s v="Diesel"/>
    <n v="3.7444000000000005E-2"/>
  </r>
  <r>
    <s v="S026058"/>
    <x v="7"/>
    <s v="PO138925"/>
    <s v="GRN179491"/>
    <n v="101012168"/>
    <s v="FIRE EXTINGUISHER BRACKET"/>
    <s v="Lichfield WS13 7SF"/>
    <n v="101.2"/>
    <x v="1"/>
    <s v="Diesel"/>
    <n v="3.7444000000000005E-2"/>
  </r>
  <r>
    <s v="S026058"/>
    <x v="7"/>
    <s v="PO139431"/>
    <s v="GRN179502"/>
    <n v="40256243"/>
    <s v="CHASSIS STIFFENER - NOVA GREY"/>
    <s v="Lichfield WS13 7SF"/>
    <n v="101.2"/>
    <x v="1"/>
    <s v="Diesel"/>
    <n v="3.7444000000000005E-2"/>
  </r>
  <r>
    <s v="S026058"/>
    <x v="7"/>
    <s v="PO140253"/>
    <s v="GRN179649"/>
    <n v="101010640"/>
    <s v="SIDE PANEL, SUPPORT ANGLE"/>
    <s v="Lichfield WS13 7SF"/>
    <n v="101.2"/>
    <x v="1"/>
    <s v="Diesel"/>
    <n v="3.7444000000000005E-2"/>
  </r>
  <r>
    <s v="S026058"/>
    <x v="7"/>
    <s v="PO141803"/>
    <s v="GRN179702"/>
    <n v="101037053"/>
    <s v="OIL DRIP TRAY BRACKET"/>
    <s v="Lichfield WS13 7SF"/>
    <n v="101.2"/>
    <x v="1"/>
    <s v="Diesel"/>
    <n v="3.7444000000000005E-2"/>
  </r>
  <r>
    <s v="S023375"/>
    <x v="13"/>
    <s v="PO139993"/>
    <s v="GRN178567"/>
    <n v="13211992"/>
    <s v="R24SL CABLE FLANGE"/>
    <s v="Boston Massachusetts"/>
    <n v="3154"/>
    <x v="0"/>
    <s v="Crude"/>
    <n v="0.50590159999999995"/>
  </r>
  <r>
    <s v="S023375"/>
    <x v="13"/>
    <s v="PO139993"/>
    <s v="GRN178568"/>
    <n v="13211992"/>
    <s v="R24SL CABLE FLANGE"/>
    <s v="Boston Massachusetts"/>
    <n v="3154"/>
    <x v="0"/>
    <s v="Crude"/>
    <n v="0.50590159999999995"/>
  </r>
  <r>
    <s v="S026058"/>
    <x v="7"/>
    <s v="PO142381"/>
    <s v="GRN179703"/>
    <n v="101049881"/>
    <s v="DELL XE4 COMPUTER MOUNTING PLATE"/>
    <s v="Lichfield WS13 7SF"/>
    <n v="101.2"/>
    <x v="1"/>
    <s v="Diesel"/>
    <n v="3.7444000000000005E-2"/>
  </r>
  <r>
    <s v="S000377"/>
    <x v="14"/>
    <s v="PO139162"/>
    <s v="GRN178571"/>
    <s v="11701-0952"/>
    <s v="CAMERA DOME FIXED 4 MP"/>
    <s v="Cheshire WA3 6GP"/>
    <n v="68"/>
    <x v="2"/>
    <s v="Diesel"/>
    <n v="2.5159999999999999E-4"/>
  </r>
  <r>
    <s v="S026058"/>
    <x v="7"/>
    <s v="PO139723"/>
    <s v="GRN179708"/>
    <n v="101032705"/>
    <s v="TOOLBOX MOUNTING BRACKET LEFT HAND - T60"/>
    <s v="Lichfield WS13 7SF"/>
    <n v="101.2"/>
    <x v="1"/>
    <s v="Diesel"/>
    <n v="3.7444000000000005E-2"/>
  </r>
  <r>
    <s v="S026058"/>
    <x v="7"/>
    <s v="PO141285"/>
    <s v="GRN179711"/>
    <n v="40259810"/>
    <s v="COWL TOP"/>
    <s v="Lichfield WS13 7SF"/>
    <n v="101.2"/>
    <x v="1"/>
    <s v="Diesel"/>
    <n v="3.7444000000000005E-2"/>
  </r>
  <r>
    <s v="S026058"/>
    <x v="7"/>
    <s v="PO140253"/>
    <s v="GRN180067"/>
    <n v="101047378"/>
    <s v="TRANSFORMER MOUNTING PLATE"/>
    <s v="Lichfield WS13 7SF"/>
    <n v="101.2"/>
    <x v="1"/>
    <s v="Diesel"/>
    <n v="3.7444000000000005E-2"/>
  </r>
  <r>
    <s v="S026058"/>
    <x v="7"/>
    <s v="PO139728"/>
    <s v="GRN180070"/>
    <n v="40251113"/>
    <s v="PROXIMITY SWITCH HOUSING"/>
    <s v="Lichfield WS13 7SF"/>
    <n v="101.2"/>
    <x v="1"/>
    <s v="Diesel"/>
    <n v="3.7444000000000005E-2"/>
  </r>
  <r>
    <s v="S026058"/>
    <x v="7"/>
    <s v="PO140547"/>
    <s v="GRN180076"/>
    <n v="101040447"/>
    <s v="TCU SUPPORT BRACKET -A25 RAL 7011"/>
    <s v="Lichfield WS13 7SF"/>
    <n v="101.2"/>
    <x v="1"/>
    <s v="Diesel"/>
    <n v="3.7444000000000005E-2"/>
  </r>
  <r>
    <s v="S026058"/>
    <x v="7"/>
    <s v="PO140226"/>
    <s v="GRN180077"/>
    <n v="101040392"/>
    <s v="GOTTING PANEL, CAB BRACKET"/>
    <s v="Lichfield WS13 7SF"/>
    <n v="101.2"/>
    <x v="1"/>
    <s v="Diesel"/>
    <n v="3.7444000000000005E-2"/>
  </r>
  <r>
    <s v="S026058"/>
    <x v="7"/>
    <s v="PO141628"/>
    <s v="GRN180156"/>
    <n v="40251113"/>
    <s v="PROXIMITY SWITCH HOUSING"/>
    <s v="Lichfield WS13 7SF"/>
    <n v="101.2"/>
    <x v="1"/>
    <s v="Diesel"/>
    <n v="3.7444000000000005E-2"/>
  </r>
  <r>
    <s v="S026602"/>
    <x v="12"/>
    <s v="PO140631"/>
    <s v="GRN178590"/>
    <n v="10208488"/>
    <s v="OIL FILTER FOR HRD270T1 GENERATOR"/>
    <s v="Watford WD24 7GG"/>
    <n v="302"/>
    <x v="2"/>
    <s v="Diesl"/>
    <n v="1.1173999999999999E-3"/>
  </r>
  <r>
    <s v="S026058"/>
    <x v="7"/>
    <s v="PO140228"/>
    <s v="GRN180159"/>
    <n v="101036252"/>
    <s v="UPS FIXING PLATE - M60"/>
    <s v="Lichfield WS13 7SF"/>
    <n v="101.2"/>
    <x v="1"/>
    <s v="Diesel"/>
    <n v="3.7444000000000005E-2"/>
  </r>
  <r>
    <s v="S026058"/>
    <x v="7"/>
    <s v="PO140227"/>
    <s v="GRN180161"/>
    <n v="101036927"/>
    <s v="LUBE UNIT/CONTROL GEAR BRACKET (ANGLED 3 DEG)"/>
    <s v="Lichfield WS13 7SF"/>
    <n v="101.2"/>
    <x v="1"/>
    <s v="Diesel"/>
    <n v="3.7444000000000005E-2"/>
  </r>
  <r>
    <s v="S026058"/>
    <x v="7"/>
    <s v="PO138929"/>
    <s v="GRN180165"/>
    <s v="340-1026-1"/>
    <s v="BRKT CONCENTRATOR MOUNT"/>
    <s v="Lichfield WS13 7SF"/>
    <n v="101.2"/>
    <x v="1"/>
    <s v="Diesel"/>
    <n v="3.7444000000000005E-2"/>
  </r>
  <r>
    <s v="S026058"/>
    <x v="7"/>
    <s v="PO139722"/>
    <s v="GRN180166"/>
    <n v="101012393"/>
    <s v="SECURITY HANDRAIL PLATE"/>
    <s v="Lichfield WS13 7SF"/>
    <n v="101.2"/>
    <x v="1"/>
    <s v="Diesel"/>
    <n v="3.7444000000000005E-2"/>
  </r>
  <r>
    <s v="S026058"/>
    <x v="7"/>
    <s v="PO139722"/>
    <s v="GRN180167"/>
    <n v="101012393"/>
    <s v="SECURITY HANDRAIL PLATE"/>
    <s v="Lichfield WS13 7SF"/>
    <n v="101.2"/>
    <x v="1"/>
    <s v="Diesel"/>
    <n v="3.7444000000000005E-2"/>
  </r>
  <r>
    <s v="S026058"/>
    <x v="7"/>
    <s v="PO139723"/>
    <s v="GRN180169"/>
    <n v="101036095"/>
    <s v="TOOL BOX REAR BRACKET ASSEMBLY"/>
    <s v="Lichfield WS13 7SF"/>
    <n v="101.2"/>
    <x v="1"/>
    <s v="Diesel"/>
    <n v="3.7444000000000005E-2"/>
  </r>
  <r>
    <s v="S026058"/>
    <x v="7"/>
    <s v="PO139728"/>
    <s v="GRN180170"/>
    <n v="101045067"/>
    <s v="VERTICAL DETECTOR BOX TRANSPORT BRACKET - 1"/>
    <s v="Lichfield WS13 7SF"/>
    <n v="101.2"/>
    <x v="1"/>
    <s v="Diesel"/>
    <n v="3.7444000000000005E-2"/>
  </r>
  <r>
    <s v="S026602"/>
    <x v="12"/>
    <s v="PO141754"/>
    <s v="GRN178611"/>
    <n v="10206819"/>
    <s v="DOWTY BONDED SEAL M22 - MOQ IS 50"/>
    <s v="Watford WD24 7GG"/>
    <n v="302"/>
    <x v="2"/>
    <s v="Diesl"/>
    <n v="1.1173999999999999E-3"/>
  </r>
  <r>
    <s v="S026058"/>
    <x v="7"/>
    <s v="PO140226"/>
    <s v="GRN180173"/>
    <n v="101036095"/>
    <s v="TOOL BOX REAR BRACKET ASSEMBLY"/>
    <s v="Lichfield WS13 7SF"/>
    <n v="101.2"/>
    <x v="1"/>
    <s v="Diesel"/>
    <n v="3.7444000000000005E-2"/>
  </r>
  <r>
    <s v="S026058"/>
    <x v="7"/>
    <s v="PO139723"/>
    <s v="GRN180224"/>
    <n v="101038131"/>
    <s v="FIXED OVER WIDTH LASER MECHANICAL ASSEMBLY"/>
    <s v="Lichfield WS13 7SF"/>
    <n v="101.2"/>
    <x v="1"/>
    <s v="Diesel"/>
    <n v="3.7444000000000005E-2"/>
  </r>
  <r>
    <s v="S026058"/>
    <x v="7"/>
    <s v="PO140253"/>
    <s v="GRN180319"/>
    <n v="101023381"/>
    <s v="GEAR MOTOR MOUNTING BRACKET"/>
    <s v="Lichfield WS13 7SF"/>
    <n v="101.2"/>
    <x v="1"/>
    <s v="Diesel"/>
    <n v="3.7444000000000005E-2"/>
  </r>
  <r>
    <s v="S001047"/>
    <x v="9"/>
    <s v="PO140456"/>
    <s v="GRN178616"/>
    <n v="66205215"/>
    <s v="2X8 ELEMENT PHOTO DIODE CDWO4 30MM THICK"/>
    <s v="81300 Johor Bahru Malaysia"/>
    <n v="6781"/>
    <x v="4"/>
    <s v="Aviation"/>
    <n v="1.1924057587200001"/>
  </r>
  <r>
    <s v="S001047"/>
    <x v="9"/>
    <s v="PO134439"/>
    <s v="GRN178617"/>
    <n v="66205215"/>
    <s v="2x8 ELEMENT PHOTO DIODE CdWO4 30mm THICK"/>
    <s v="81300 Johor Bahru Malaysia"/>
    <n v="6781"/>
    <x v="4"/>
    <s v="Aviation"/>
    <n v="1.1924057587200001"/>
  </r>
  <r>
    <s v="S025431"/>
    <x v="0"/>
    <s v="PO141847"/>
    <s v="GRN178618"/>
    <n v="50204184"/>
    <s v="8 CHANNEL SINK INPUT MODULE 24V DC"/>
    <s v="Boston Massachusetts"/>
    <n v="3154"/>
    <x v="0"/>
    <s v="Crude"/>
    <n v="2.0236063999999998E-2"/>
  </r>
  <r>
    <s v="S026058"/>
    <x v="7"/>
    <s v="PO140253"/>
    <s v="GRN180421"/>
    <n v="101047519"/>
    <s v="PC COVER"/>
    <s v="Lichfield WS13 7SF"/>
    <n v="101.2"/>
    <x v="1"/>
    <s v="Diesel"/>
    <n v="3.7444000000000005E-2"/>
  </r>
  <r>
    <s v="S026058"/>
    <x v="7"/>
    <s v="PO140226"/>
    <s v="GRN180425"/>
    <n v="101034200"/>
    <s v="PANEL 14"/>
    <s v="Lichfield WS13 7SF"/>
    <n v="101.2"/>
    <x v="1"/>
    <s v="Diesel"/>
    <n v="3.7444000000000005E-2"/>
  </r>
  <r>
    <s v="S026058"/>
    <x v="7"/>
    <s v="PO139722"/>
    <s v="GRN180762"/>
    <n v="101030273"/>
    <s v="M60-BX WORKSTATION FRAME MOUNT BRACKET"/>
    <s v="Lichfield WS13 7SF"/>
    <n v="101.2"/>
    <x v="1"/>
    <s v="Diesel"/>
    <n v="3.7444000000000005E-2"/>
  </r>
  <r>
    <s v="S026058"/>
    <x v="7"/>
    <s v="PO142381"/>
    <s v="GRN180763"/>
    <n v="101028703"/>
    <s v="BX-M60 SERVER MOUNTING PLATE"/>
    <s v="Lichfield WS13 7SF"/>
    <n v="101.2"/>
    <x v="1"/>
    <s v="Diesel"/>
    <n v="3.7444000000000005E-2"/>
  </r>
  <r>
    <s v="S026058"/>
    <x v="7"/>
    <s v="PO141628"/>
    <s v="GRN180765"/>
    <n v="40251113"/>
    <s v="PROXIMITY SWITCH HOUSING"/>
    <s v="Lichfield WS13 7SF"/>
    <n v="101.2"/>
    <x v="1"/>
    <s v="Diesel"/>
    <n v="3.7444000000000005E-2"/>
  </r>
  <r>
    <s v="S026058"/>
    <x v="7"/>
    <s v="PO139723"/>
    <s v="GRN180770"/>
    <n v="101028105"/>
    <s v="REAR CHASSIS PLATE"/>
    <s v="Lichfield WS13 7SF"/>
    <n v="101.2"/>
    <x v="1"/>
    <s v="Diesel"/>
    <n v="3.7444000000000005E-2"/>
  </r>
  <r>
    <s v="S026058"/>
    <x v="7"/>
    <s v="PO142076"/>
    <s v="GRN180803"/>
    <n v="101045992"/>
    <s v="P.M.T. HOUSING LID"/>
    <s v="Lichfield WS13 7SF"/>
    <n v="101.2"/>
    <x v="1"/>
    <s v="Diesel"/>
    <n v="3.7444000000000005E-2"/>
  </r>
  <r>
    <s v="S026058"/>
    <x v="7"/>
    <s v="PO140547"/>
    <s v="GRN180999"/>
    <n v="1"/>
    <s v="FAIR"/>
    <s v="Lichfield WS13 7SF"/>
    <n v="101.2"/>
    <x v="1"/>
    <s v="Diesel"/>
    <n v="3.7444000000000005E-2"/>
  </r>
  <r>
    <s v="S026058"/>
    <x v="7"/>
    <s v="PO140226"/>
    <s v="GRN181035"/>
    <n v="101036824"/>
    <s v="M60-BX WHEEL STAND ( 2-PORT )"/>
    <s v="Lichfield WS13 7SF"/>
    <n v="101.2"/>
    <x v="1"/>
    <s v="Diesel"/>
    <n v="3.7444000000000005E-2"/>
  </r>
  <r>
    <s v="S026058"/>
    <x v="7"/>
    <s v="PO142167"/>
    <s v="GRN181222"/>
    <n v="40212799"/>
    <s v="LASER SUPPORT BRACKET P60"/>
    <s v="Lichfield WS13 7SF"/>
    <n v="101.2"/>
    <x v="1"/>
    <s v="Diesel"/>
    <n v="3.7444000000000005E-2"/>
  </r>
  <r>
    <s v="S026058"/>
    <x v="7"/>
    <s v="PO142586"/>
    <s v="GRN181244"/>
    <n v="101025141"/>
    <s v="MOUNTING PLATE ENH1750EXT"/>
    <s v="Lichfield WS13 7SF"/>
    <n v="101.2"/>
    <x v="1"/>
    <s v="Diesel"/>
    <n v="3.7444000000000005E-2"/>
  </r>
  <r>
    <s v="S026058"/>
    <x v="7"/>
    <s v="PO142462"/>
    <s v="GRN181245"/>
    <n v="40256318"/>
    <s v="WEATHER BAR - RAD NUKE DOOR"/>
    <s v="Lichfield WS13 7SF"/>
    <n v="101.2"/>
    <x v="1"/>
    <s v="Diesel"/>
    <n v="3.7444000000000005E-2"/>
  </r>
  <r>
    <s v="S026058"/>
    <x v="7"/>
    <s v="PO142381"/>
    <s v="GRN181247"/>
    <n v="40258759"/>
    <s v="PRINTER SECURING PLATE FOR HP M252n PRINTER - M60"/>
    <s v="Lichfield WS13 7SF"/>
    <n v="101.2"/>
    <x v="1"/>
    <s v="Diesel"/>
    <n v="3.7444000000000005E-2"/>
  </r>
  <r>
    <s v="S026058"/>
    <x v="7"/>
    <s v="PO139729"/>
    <s v="GRN181250"/>
    <n v="40213217"/>
    <s v="PROXY SENSOR BRACKET 3"/>
    <s v="Lichfield WS13 7SF"/>
    <n v="101.2"/>
    <x v="1"/>
    <s v="Diesel"/>
    <n v="3.7444000000000005E-2"/>
  </r>
  <r>
    <s v="S026058"/>
    <x v="7"/>
    <s v="PO140253"/>
    <s v="GRN181346"/>
    <n v="101023372"/>
    <s v="TRANSFER BOX MOUNTING BRACKET"/>
    <s v="Lichfield WS13 7SF"/>
    <n v="101.2"/>
    <x v="1"/>
    <s v="Diesel"/>
    <n v="3.7444000000000005E-2"/>
  </r>
  <r>
    <s v="S026058"/>
    <x v="7"/>
    <s v="PO140227"/>
    <s v="GRN181370"/>
    <n v="101033372"/>
    <s v="M60-ZBX, DETECTOR PANEL  MECHANICAL INTERLOCK"/>
    <s v="Lichfield WS13 7SF"/>
    <n v="101.2"/>
    <x v="1"/>
    <s v="Diesel"/>
    <n v="3.7444000000000005E-2"/>
  </r>
  <r>
    <s v="S026602"/>
    <x v="12"/>
    <s v="PO141475"/>
    <s v="GRN178645"/>
    <n v="101020913"/>
    <s v="OIL PRESSURE SWITCH"/>
    <s v="Watford WD24 7GG"/>
    <n v="302"/>
    <x v="2"/>
    <s v="Diesl"/>
    <n v="1.1173999999999999E-3"/>
  </r>
  <r>
    <s v="S026058"/>
    <x v="7"/>
    <s v="PO138937"/>
    <s v="GRN181548"/>
    <n v="23254988"/>
    <s v="MATERIAL SEPERATION TEST PIECE ASSEMBLY (BOF)"/>
    <s v="Lichfield WS13 7SF"/>
    <n v="101.2"/>
    <x v="1"/>
    <s v="Diesel"/>
    <n v="3.7444000000000005E-2"/>
  </r>
  <r>
    <s v="S026058"/>
    <x v="7"/>
    <s v="PO140228"/>
    <s v="GRN181572"/>
    <n v="101039239"/>
    <s v="CONTROL PANEL FIXING BRACKET"/>
    <s v="Lichfield WS13 7SF"/>
    <n v="101.2"/>
    <x v="1"/>
    <s v="Diesel"/>
    <n v="3.7444000000000005E-2"/>
  </r>
  <r>
    <s v="S026058"/>
    <x v="7"/>
    <s v="PO139722"/>
    <s v="GRN181574"/>
    <n v="101039239"/>
    <s v="CONTROL PANEL FIXING BRACKET"/>
    <s v="Lichfield WS13 7SF"/>
    <n v="101.2"/>
    <x v="1"/>
    <s v="Diesel"/>
    <n v="3.7444000000000005E-2"/>
  </r>
  <r>
    <s v="S026058"/>
    <x v="7"/>
    <s v="PO139729"/>
    <s v="GRN181576"/>
    <n v="40256318"/>
    <s v="WEATHER BAR - RAD NUKE DOOR"/>
    <s v="Lichfield WS13 7SF"/>
    <n v="101.2"/>
    <x v="1"/>
    <s v="Diesel"/>
    <n v="3.7444000000000005E-2"/>
  </r>
  <r>
    <s v="S026058"/>
    <x v="7"/>
    <s v="PO140227"/>
    <s v="GRN181580"/>
    <n v="101040392"/>
    <s v="GOTTING PANEL, CAB BRACKET"/>
    <s v="Lichfield WS13 7SF"/>
    <n v="101.2"/>
    <x v="1"/>
    <s v="Diesel"/>
    <n v="3.7444000000000005E-2"/>
  </r>
  <r>
    <s v="S026058"/>
    <x v="7"/>
    <s v="PO139729"/>
    <s v="GRN181582"/>
    <n v="101040392"/>
    <s v="GOTTING PANEL, CAB BRACKET -NATURLA"/>
    <s v="Lichfield WS13 7SF"/>
    <n v="101.2"/>
    <x v="1"/>
    <s v="Diesel"/>
    <n v="3.7444000000000005E-2"/>
  </r>
  <r>
    <s v="S026058"/>
    <x v="7"/>
    <s v="PO142462"/>
    <s v="GRN181585"/>
    <n v="101023537"/>
    <s v="GEARMOTOR SUPPORT BRACKET"/>
    <s v="Lichfield WS13 7SF"/>
    <n v="101.2"/>
    <x v="1"/>
    <s v="Diesel"/>
    <n v="3.7444000000000005E-2"/>
  </r>
  <r>
    <s v="S023222"/>
    <x v="11"/>
    <s v="PO140006"/>
    <s v="GRN178654"/>
    <s v="11700-7824"/>
    <s v="M12 PANEL FEED THROUGH 8 POLE A-CODE"/>
    <s v="Wickford SS11 8YT"/>
    <n v="390"/>
    <x v="2"/>
    <s v="Diesel"/>
    <n v="1.4430000000000001E-3"/>
  </r>
  <r>
    <s v="S023413"/>
    <x v="15"/>
    <s v="PO139986"/>
    <s v="GRN178655"/>
    <n v="42203630"/>
    <s v="VISY IRIS CONTAINER OCR SOFTWARE"/>
    <s v="33100 Tampere, Finland"/>
    <n v="3916"/>
    <x v="2"/>
    <s v="Diesel"/>
    <n v="3.9815929999999999E-2"/>
  </r>
  <r>
    <s v="S026058"/>
    <x v="7"/>
    <s v="PO140228"/>
    <s v="GRN181613"/>
    <n v="101040392"/>
    <s v="GOTTING PANEL, CAB BRACKET"/>
    <s v="Lichfield WS13 7SF"/>
    <n v="101.2"/>
    <x v="1"/>
    <s v="Diesel"/>
    <n v="3.7444000000000005E-2"/>
  </r>
  <r>
    <s v="S026058"/>
    <x v="7"/>
    <s v="PO140228"/>
    <s v="GRN181653"/>
    <n v="101034200"/>
    <s v="PANEL 14"/>
    <s v="Lichfield WS13 7SF"/>
    <n v="101.2"/>
    <x v="1"/>
    <s v="Diesel"/>
    <n v="3.7444000000000005E-2"/>
  </r>
  <r>
    <s v="S026058"/>
    <x v="7"/>
    <s v="PO140227"/>
    <s v="GRN181654"/>
    <n v="101034200"/>
    <s v="PANEL 14"/>
    <s v="Lichfield WS13 7SF"/>
    <n v="101.2"/>
    <x v="1"/>
    <s v="Diesel"/>
    <n v="3.7444000000000005E-2"/>
  </r>
  <r>
    <s v="S026058"/>
    <x v="7"/>
    <s v="PO139722"/>
    <s v="GRN181656"/>
    <n v="101034200"/>
    <s v="PANEL 14 -IRON GREY RAL 7011"/>
    <s v="Lichfield WS13 7SF"/>
    <n v="101.2"/>
    <x v="1"/>
    <s v="Diesel"/>
    <n v="3.7444000000000005E-2"/>
  </r>
  <r>
    <s v="S026058"/>
    <x v="7"/>
    <s v="PO139729"/>
    <s v="GRN181665"/>
    <n v="101047519"/>
    <s v="PC COVER"/>
    <s v="Lichfield WS13 7SF"/>
    <n v="101.2"/>
    <x v="1"/>
    <s v="Diesel"/>
    <n v="3.7444000000000005E-2"/>
  </r>
  <r>
    <s v="S026058"/>
    <x v="7"/>
    <s v="PO142462"/>
    <s v="GRN181765"/>
    <n v="101023372"/>
    <s v="TRANSFER BOX MOUNTING BRACKET"/>
    <s v="Lichfield WS13 7SF"/>
    <n v="101.2"/>
    <x v="1"/>
    <s v="Diesel"/>
    <n v="3.7444000000000005E-2"/>
  </r>
  <r>
    <s v="S001121"/>
    <x v="5"/>
    <s v="PO140445"/>
    <s v="GRN178664"/>
    <n v="21205612"/>
    <s v="RJ45 PATCHCORD 4-PAIR HALOGEN-FREE TEAL - 2M LONG"/>
    <s v="Salford M5 4BE"/>
    <n v="103.6"/>
    <x v="2"/>
    <s v="Diesel"/>
    <n v="3.8331999999999998E-4"/>
  </r>
  <r>
    <s v="S001121"/>
    <x v="5"/>
    <s v="PO140078"/>
    <s v="GRN178665"/>
    <n v="50206128"/>
    <s v="TERMINAL FT SPRING CLAMP 1.5mm- GREEN"/>
    <s v="Salford M5 4BE"/>
    <n v="103.6"/>
    <x v="2"/>
    <s v="Diesel"/>
    <n v="3.8331999999999998E-4"/>
  </r>
  <r>
    <s v="S000892"/>
    <x v="16"/>
    <s v="PO142139"/>
    <s v="GRN178666"/>
    <n v="42208923"/>
    <s v="IMRAK 410 19&quot; WALL MOUNT CABINET 324 x 600 x 400mm"/>
    <s v="Stockport SK4 2JT"/>
    <n v="55"/>
    <x v="2"/>
    <s v="Diesel"/>
    <n v="2.0350000000000001E-4"/>
  </r>
  <r>
    <s v="S026058"/>
    <x v="7"/>
    <s v="PO138937"/>
    <s v="GRN181775"/>
    <n v="23254988"/>
    <s v="MATERIAL SEPERATION TEST PIECE ASSEMBLY (BOF)"/>
    <s v="Lichfield WS13 7SF"/>
    <n v="101.2"/>
    <x v="1"/>
    <s v="Diesel"/>
    <n v="3.7444000000000005E-2"/>
  </r>
  <r>
    <s v="S026058"/>
    <x v="7"/>
    <s v="PO139722"/>
    <s v="GRN182097"/>
    <n v="101033065"/>
    <s v="M60-BX WORKSTATION TOP FIXING ANGLE"/>
    <s v="Lichfield WS13 7SF"/>
    <n v="101.2"/>
    <x v="1"/>
    <s v="Diesel"/>
    <n v="3.7444000000000005E-2"/>
  </r>
  <r>
    <s v="S026058"/>
    <x v="7"/>
    <s v="PO139729"/>
    <s v="GRN182102"/>
    <n v="40256694"/>
    <s v="OCR CAMERA MOUNTING BRACKET M6007"/>
    <s v="Lichfield WS13 7SF"/>
    <n v="101.2"/>
    <x v="1"/>
    <s v="Diesel"/>
    <n v="3.7444000000000005E-2"/>
  </r>
  <r>
    <s v="S026058"/>
    <x v="7"/>
    <s v="PO140228"/>
    <s v="GRN182131"/>
    <n v="101036095"/>
    <s v="TOOL BOX REAR BRACKET ASSEMBLY"/>
    <s v="Lichfield WS13 7SF"/>
    <n v="101.2"/>
    <x v="1"/>
    <s v="Diesel"/>
    <n v="3.7444000000000005E-2"/>
  </r>
  <r>
    <s v="S026058"/>
    <x v="7"/>
    <s v="PO140227"/>
    <s v="GRN182132"/>
    <n v="101036095"/>
    <s v="TOOL BOX REAR BRACKET ASSEMBLY"/>
    <s v="Lichfield WS13 7SF"/>
    <n v="101.2"/>
    <x v="1"/>
    <s v="Diesel"/>
    <n v="3.7444000000000005E-2"/>
  </r>
  <r>
    <s v="S026058"/>
    <x v="7"/>
    <s v="PO143180"/>
    <s v="GRN182697"/>
    <n v="101039239"/>
    <s v="CONTROL PANEL FIXING BRACKET"/>
    <s v="Lichfield WS13 7SF"/>
    <n v="101.2"/>
    <x v="1"/>
    <s v="Diesel"/>
    <n v="3.7444000000000005E-2"/>
  </r>
  <r>
    <s v="S026058"/>
    <x v="7"/>
    <s v="PO143179"/>
    <s v="GRN182699"/>
    <n v="101039239"/>
    <s v="CONTROL PANEL FIXING BRACKET"/>
    <s v="Lichfield WS13 7SF"/>
    <n v="101.2"/>
    <x v="1"/>
    <s v="Diesel"/>
    <n v="3.7444000000000005E-2"/>
  </r>
  <r>
    <s v="S026058"/>
    <x v="7"/>
    <s v="PO143177"/>
    <s v="GRN182700"/>
    <n v="101039239"/>
    <s v="CONTROL PANEL FIXING BRACKET"/>
    <s v="Lichfield WS13 7SF"/>
    <n v="101.2"/>
    <x v="1"/>
    <s v="Diesel"/>
    <n v="3.7444000000000005E-2"/>
  </r>
  <r>
    <s v="S026058"/>
    <x v="7"/>
    <s v="PO143176"/>
    <s v="GRN182701"/>
    <n v="101039239"/>
    <s v="CONTROL PANEL FIXING BRACKET"/>
    <s v="Lichfield WS13 7SF"/>
    <n v="101.2"/>
    <x v="1"/>
    <s v="Diesel"/>
    <n v="3.7444000000000005E-2"/>
  </r>
  <r>
    <s v="S026058"/>
    <x v="7"/>
    <s v="PO143175"/>
    <s v="GRN182702"/>
    <n v="101039239"/>
    <s v="CONTROL PANEL FIXING BRACKET"/>
    <s v="Lichfield WS13 7SF"/>
    <n v="101.2"/>
    <x v="1"/>
    <s v="Diesel"/>
    <n v="3.7444000000000005E-2"/>
  </r>
  <r>
    <s v="S026058"/>
    <x v="7"/>
    <s v="PO143174"/>
    <s v="GRN182703"/>
    <n v="101039239"/>
    <s v="CONTROL PANEL FIXING BRACKET"/>
    <s v="Lichfield WS13 7SF"/>
    <n v="101.2"/>
    <x v="1"/>
    <s v="Diesel"/>
    <n v="3.7444000000000005E-2"/>
  </r>
  <r>
    <s v="S000892"/>
    <x v="16"/>
    <s v="PO142139"/>
    <s v="GRN178715"/>
    <n v="101037318"/>
    <s v="POWER CABLE C13 TO CEE7/7 - 2M LONG SCHURTER 6051."/>
    <s v="Stockport SK4 2JT"/>
    <n v="55"/>
    <x v="2"/>
    <s v="Diesel"/>
    <n v="2.0350000000000001E-4"/>
  </r>
  <r>
    <s v="S000892"/>
    <x v="16"/>
    <s v="PO142139"/>
    <s v="GRN178718"/>
    <n v="101017708"/>
    <s v="RS PRO 10M POWER CABLE ASSEMBLY C13 TO C14 (IEC)R"/>
    <s v="Stockport SK4 2JT"/>
    <n v="55"/>
    <x v="2"/>
    <s v="Diesel"/>
    <n v="2.0350000000000001E-4"/>
  </r>
  <r>
    <s v="S026058"/>
    <x v="7"/>
    <s v="PO143173"/>
    <s v="GRN182704"/>
    <n v="101039239"/>
    <s v="CONTROL PANEL FIXING BRACKET"/>
    <s v="Lichfield WS13 7SF"/>
    <n v="101.2"/>
    <x v="1"/>
    <s v="Diesel"/>
    <n v="3.7444000000000005E-2"/>
  </r>
  <r>
    <s v="S000892"/>
    <x v="16"/>
    <s v="PO142139"/>
    <s v="GRN178722"/>
    <n v="4245034"/>
    <s v="CABLE ENTRY SEAL FOR 19&quot; PANEL 1U - DAWN GREY"/>
    <s v="Stockport SK4 2JT"/>
    <n v="55"/>
    <x v="2"/>
    <s v="Diesel"/>
    <n v="2.0350000000000001E-4"/>
  </r>
  <r>
    <s v="S000892"/>
    <x v="16"/>
    <s v="PO142139"/>
    <s v="GRN178728"/>
    <n v="21202249"/>
    <s v="IEC STRAIGHT LEAD BLACK C13/C14 PLUG 10A 2M LONGR"/>
    <s v="Stockport SK4 2JT"/>
    <n v="55"/>
    <x v="2"/>
    <s v="Diesel"/>
    <n v="2.0350000000000001E-4"/>
  </r>
  <r>
    <s v="S000892"/>
    <x v="16"/>
    <s v="PO142139"/>
    <s v="GRN178730"/>
    <n v="21202249"/>
    <s v="IEC STRAIGHT LEAD BLACK C13/C14 PLUG 10A 2M LONGR"/>
    <s v="Stockport SK4 2JT"/>
    <n v="55"/>
    <x v="2"/>
    <s v="Diesel"/>
    <n v="2.0350000000000001E-4"/>
  </r>
  <r>
    <s v="S000892"/>
    <x v="16"/>
    <s v="PO142139"/>
    <s v="GRN178732"/>
    <n v="21202249"/>
    <s v="IEC STRAIGHT LEAD BLACK C13/C14 PLUG 10A 2M LONGR"/>
    <s v="Stockport SK4 2JT"/>
    <n v="55"/>
    <x v="2"/>
    <s v="Diesel"/>
    <n v="2.0350000000000001E-4"/>
  </r>
  <r>
    <s v="S000892"/>
    <x v="16"/>
    <s v="PO142139"/>
    <s v="GRN178733"/>
    <n v="21202249"/>
    <s v="IEC STRAIGHT LEAD BLACK C13/C14 PLUG 10A 2M LONGR"/>
    <s v="Stockport SK4 2JT"/>
    <n v="55"/>
    <x v="2"/>
    <s v="Diesel"/>
    <n v="2.0350000000000001E-4"/>
  </r>
  <r>
    <s v="S000892"/>
    <x v="16"/>
    <s v="PO142139"/>
    <s v="GRN178734"/>
    <n v="21202249"/>
    <s v="IEC STRAIGHT LEAD BLACK C13/C14 PLUG 10A 2M LONGR"/>
    <s v="Stockport SK4 2JT"/>
    <n v="55"/>
    <x v="2"/>
    <s v="Diesel"/>
    <n v="2.0350000000000001E-4"/>
  </r>
  <r>
    <s v="S001121"/>
    <x v="5"/>
    <s v="PO137920"/>
    <s v="GRN178736"/>
    <s v="11700-4776"/>
    <s v="POINT I/O ADAPTER BASE"/>
    <s v="Salford M5 4BE"/>
    <n v="103.6"/>
    <x v="2"/>
    <s v="Diesel"/>
    <n v="3.8331999999999998E-4"/>
  </r>
  <r>
    <s v="S000892"/>
    <x v="16"/>
    <s v="PO142139"/>
    <s v="GRN178738"/>
    <n v="101037318"/>
    <s v="POWER CABLE C13 TO CEE7/7 - 2M LONG SCHURTER 6051."/>
    <s v="Stockport SK4 2JT"/>
    <n v="55"/>
    <x v="2"/>
    <s v="Diesel"/>
    <n v="2.0350000000000001E-4"/>
  </r>
  <r>
    <s v="S026058"/>
    <x v="7"/>
    <s v="PO143172"/>
    <s v="GRN182705"/>
    <n v="101039239"/>
    <s v="CONTROL PANEL FIXING BRACKET"/>
    <s v="Lichfield WS13 7SF"/>
    <n v="101.2"/>
    <x v="1"/>
    <s v="Diesel"/>
    <n v="3.7444000000000005E-2"/>
  </r>
  <r>
    <s v="S026058"/>
    <x v="7"/>
    <s v="PO143171"/>
    <s v="GRN182706"/>
    <n v="101039239"/>
    <s v="CONTROL PANEL FIXING BRACKET"/>
    <s v="Lichfield WS13 7SF"/>
    <n v="101.2"/>
    <x v="1"/>
    <s v="Diesel"/>
    <n v="3.7444000000000005E-2"/>
  </r>
  <r>
    <s v="S026058"/>
    <x v="7"/>
    <s v="PO143169"/>
    <s v="GRN182707"/>
    <n v="101039239"/>
    <s v="CONTROL PANEL FIXING BRACKET"/>
    <s v="Lichfield WS13 7SF"/>
    <n v="101.2"/>
    <x v="1"/>
    <s v="Diesel"/>
    <n v="3.7444000000000005E-2"/>
  </r>
  <r>
    <s v="S001121"/>
    <x v="5"/>
    <s v="PO141861"/>
    <s v="GRN178742"/>
    <n v="50202565"/>
    <s v="TERMINAL END BARRIER 2.5MM - GREY"/>
    <s v="Salford M5 4BE"/>
    <n v="103.6"/>
    <x v="2"/>
    <s v="Diesel"/>
    <n v="3.8331999999999998E-4"/>
  </r>
  <r>
    <s v="S026058"/>
    <x v="7"/>
    <s v="PO143168"/>
    <s v="GRN182708"/>
    <n v="101039239"/>
    <s v="CONTROL PANEL FIXING BRACKET"/>
    <s v="Lichfield WS13 7SF"/>
    <n v="101.2"/>
    <x v="1"/>
    <s v="Diesel"/>
    <n v="3.7444000000000005E-2"/>
  </r>
  <r>
    <s v="S001047"/>
    <x v="9"/>
    <s v="PO140456"/>
    <s v="GRN178744"/>
    <n v="66205215"/>
    <s v="2X8 ELEMENT PHOTO DIODE CDWO4 30MM THICK"/>
    <s v="81300 Johor Bahru Malaysia"/>
    <n v="6781"/>
    <x v="4"/>
    <s v="Aviation"/>
    <n v="1.1924057587200001"/>
  </r>
  <r>
    <s v="S026058"/>
    <x v="7"/>
    <s v="PO143167"/>
    <s v="GRN182709"/>
    <n v="101039239"/>
    <s v="CONTROL PANEL FIXING BRACKET"/>
    <s v="Lichfield WS13 7SF"/>
    <n v="101.2"/>
    <x v="1"/>
    <s v="Diesel"/>
    <n v="3.7444000000000005E-2"/>
  </r>
  <r>
    <s v="S026058"/>
    <x v="7"/>
    <s v="PO143166"/>
    <s v="GRN182710"/>
    <n v="101039239"/>
    <s v="CONTROL PANEL FIXING BRACKET"/>
    <s v="Lichfield WS13 7SF"/>
    <n v="101.2"/>
    <x v="1"/>
    <s v="Diesel"/>
    <n v="3.7444000000000005E-2"/>
  </r>
  <r>
    <s v="S026058"/>
    <x v="7"/>
    <s v="PO143165"/>
    <s v="GRN182711"/>
    <n v="101039239"/>
    <s v="CONTROL PANEL FIXING BRACKET"/>
    <s v="Lichfield WS13 7SF"/>
    <n v="101.2"/>
    <x v="1"/>
    <s v="Diesel"/>
    <n v="3.7444000000000005E-2"/>
  </r>
  <r>
    <s v="S026058"/>
    <x v="7"/>
    <s v="PO143164"/>
    <s v="GRN182712"/>
    <n v="101040782"/>
    <s v="HMI DISPLAY MOUNT LID"/>
    <s v="Lichfield WS13 7SF"/>
    <n v="101.2"/>
    <x v="1"/>
    <s v="Diesel"/>
    <n v="3.7444000000000005E-2"/>
  </r>
  <r>
    <s v="S026058"/>
    <x v="7"/>
    <s v="PO143163"/>
    <s v="GRN182714"/>
    <n v="101039239"/>
    <s v="CONTROL PANEL FIXING BRACKET"/>
    <s v="Lichfield WS13 7SF"/>
    <n v="101.2"/>
    <x v="1"/>
    <s v="Diesel"/>
    <n v="3.7444000000000005E-2"/>
  </r>
  <r>
    <s v="S002239"/>
    <x v="17"/>
    <s v="PO147232"/>
    <s v="GRN191353"/>
    <n v="7645014"/>
    <s v="ASSEMBLY,RECT,,HI-V,7.5KV,1.4A,MODULE; (DIODE,S3HV"/>
    <s v="UT 84104"/>
    <n v="4725"/>
    <x v="4"/>
    <s v="Aviation"/>
    <n v="0.33234727680000004"/>
  </r>
  <r>
    <s v="S026058"/>
    <x v="7"/>
    <s v="PO143161"/>
    <s v="GRN182716"/>
    <n v="101040782"/>
    <s v="HMI DISPLAY MOUNT LID"/>
    <s v="Lichfield WS13 7SF"/>
    <n v="101.2"/>
    <x v="1"/>
    <s v="Diesel"/>
    <n v="3.7444000000000005E-2"/>
  </r>
  <r>
    <s v="S026058"/>
    <x v="7"/>
    <s v="PO143160"/>
    <s v="GRN182717"/>
    <n v="101039239"/>
    <s v="CONTROL PANEL FIXING BRACKET"/>
    <s v="Lichfield WS13 7SF"/>
    <n v="101.2"/>
    <x v="1"/>
    <s v="Diesel"/>
    <n v="3.7444000000000005E-2"/>
  </r>
  <r>
    <s v="S026058"/>
    <x v="7"/>
    <s v="PO143156"/>
    <s v="GRN182718"/>
    <n v="101040782"/>
    <s v="HMI DISPLAY MOUNT LID"/>
    <s v="Lichfield WS13 7SF"/>
    <n v="101.2"/>
    <x v="1"/>
    <s v="Diesel"/>
    <n v="3.7444000000000005E-2"/>
  </r>
  <r>
    <s v="S026058"/>
    <x v="7"/>
    <s v="PO142620"/>
    <s v="GRN182720"/>
    <n v="101023406"/>
    <s v="SCANDRIVE SUPPORT BRACKET"/>
    <s v="Lichfield WS13 7SF"/>
    <n v="101.2"/>
    <x v="1"/>
    <s v="Diesel"/>
    <n v="3.7444000000000005E-2"/>
  </r>
  <r>
    <s v="S026058"/>
    <x v="7"/>
    <s v="PO140228"/>
    <s v="GRN182721"/>
    <n v="101040476"/>
    <s v="101040476 -     SPELLMAN MOUNTING PLATE"/>
    <s v="Lichfield WS13 7SF"/>
    <n v="101.2"/>
    <x v="1"/>
    <s v="Diesel"/>
    <n v="3.7444000000000005E-2"/>
  </r>
  <r>
    <s v="S026058"/>
    <x v="7"/>
    <s v="PO139729"/>
    <s v="GRN182722"/>
    <n v="101043308"/>
    <s v="HILL ASSIST CAUTION BRACKET HDMI DISPLAY"/>
    <s v="Lichfield WS13 7SF"/>
    <n v="101.2"/>
    <x v="1"/>
    <s v="Diesel"/>
    <n v="3.7444000000000005E-2"/>
  </r>
  <r>
    <s v="S026058"/>
    <x v="7"/>
    <s v="PO141689"/>
    <s v="GRN182799"/>
    <n v="23212493"/>
    <s v="PENETRATION TEST PIECE ASSEMBLY"/>
    <s v="Lichfield WS13 7SF"/>
    <n v="101.2"/>
    <x v="1"/>
    <s v="Diesel"/>
    <n v="3.7444000000000005E-2"/>
  </r>
  <r>
    <s v="S026058"/>
    <x v="7"/>
    <s v="PO141024"/>
    <s v="GRN182805"/>
    <s v="350-1070-1"/>
    <s v="ARM ECHAIN"/>
    <s v="Lichfield WS13 7SF"/>
    <n v="101.2"/>
    <x v="1"/>
    <s v="Diesel"/>
    <n v="3.7444000000000005E-2"/>
  </r>
  <r>
    <s v="S023413"/>
    <x v="15"/>
    <s v="PO138587"/>
    <s v="GRN178762"/>
    <n v="42203630"/>
    <s v="VISY IRIS CONTAINER OCR SOFTWARE"/>
    <s v="33100 Tampere, Finland"/>
    <n v="3916"/>
    <x v="2"/>
    <s v="Diesel"/>
    <n v="3.9815929999999999E-2"/>
  </r>
  <r>
    <s v="S026058"/>
    <x v="7"/>
    <s v="PO142076"/>
    <s v="GRN182811"/>
    <n v="101047311"/>
    <s v="ZBX P.M.T. R.F. ENCLOSURE"/>
    <s v="Lichfield WS13 7SF"/>
    <n v="101.2"/>
    <x v="1"/>
    <s v="Diesel"/>
    <n v="3.7444000000000005E-2"/>
  </r>
  <r>
    <s v="S001121"/>
    <x v="5"/>
    <s v="PO137678"/>
    <s v="GRN178764"/>
    <n v="101027222"/>
    <s v="INCREMENTAL ENCODER POWERFLEX 520 CLASS"/>
    <s v="Salford M5 4BE"/>
    <n v="103.6"/>
    <x v="2"/>
    <s v="Diesel"/>
    <n v="3.8331999999999998E-4"/>
  </r>
  <r>
    <s v="S001121"/>
    <x v="5"/>
    <s v="PO140524"/>
    <s v="GRN178765"/>
    <n v="50205990"/>
    <s v="SPRING CLAMP TERMINAL BLOCK ONE CIRCUIT FUSE"/>
    <s v="Salford M5 4BE"/>
    <n v="103.6"/>
    <x v="2"/>
    <s v="Diesel"/>
    <n v="3.8331999999999998E-4"/>
  </r>
  <r>
    <s v="S026058"/>
    <x v="7"/>
    <s v="PO139729"/>
    <s v="GRN182816"/>
    <n v="101048081"/>
    <s v="FIBRE BOX MOUNTING ASSEMBLY"/>
    <s v="Lichfield WS13 7SF"/>
    <n v="101.2"/>
    <x v="1"/>
    <s v="Diesel"/>
    <n v="3.7444000000000005E-2"/>
  </r>
  <r>
    <s v="S026058"/>
    <x v="7"/>
    <s v="PO143161"/>
    <s v="GRN182819"/>
    <n v="101033065"/>
    <s v="M60-BX WORKSTATION TOP FIXING ANGLE"/>
    <s v="Lichfield WS13 7SF"/>
    <n v="101.2"/>
    <x v="1"/>
    <s v="Diesel"/>
    <n v="3.7444000000000005E-2"/>
  </r>
  <r>
    <s v="S026058"/>
    <x v="7"/>
    <s v="PO143156"/>
    <s v="GRN182821"/>
    <n v="101033065"/>
    <s v="M60-BX WORKSTATION TOP FIXING ANGLE"/>
    <s v="Lichfield WS13 7SF"/>
    <n v="101.2"/>
    <x v="1"/>
    <s v="Diesel"/>
    <n v="3.7444000000000005E-2"/>
  </r>
  <r>
    <s v="S026058"/>
    <x v="7"/>
    <s v="PO143160"/>
    <s v="GRN182835"/>
    <n v="101033065"/>
    <s v="M60-BX WORKSTATION TOP FIXING ANGLE"/>
    <s v="Lichfield WS13 7SF"/>
    <n v="101.2"/>
    <x v="1"/>
    <s v="Diesel"/>
    <n v="3.7444000000000005E-2"/>
  </r>
  <r>
    <s v="S026058"/>
    <x v="7"/>
    <s v="PO143164"/>
    <s v="GRN182840"/>
    <n v="101030273"/>
    <s v="M60-BX WORKSTATION FRAME MOUNT BRACKET"/>
    <s v="Lichfield WS13 7SF"/>
    <n v="101.2"/>
    <x v="1"/>
    <s v="Diesel"/>
    <n v="3.7444000000000005E-2"/>
  </r>
  <r>
    <s v="S026058"/>
    <x v="7"/>
    <s v="PO138929"/>
    <s v="GRN182913"/>
    <s v="341-1007-1"/>
    <s v="BRKT OER RISER 200MM"/>
    <s v="Lichfield WS13 7SF"/>
    <n v="101.2"/>
    <x v="1"/>
    <s v="Diesel"/>
    <n v="3.7444000000000005E-2"/>
  </r>
  <r>
    <s v="S026058"/>
    <x v="7"/>
    <s v="PO138929"/>
    <s v="GRN183086"/>
    <s v="340-1082-1"/>
    <s v="SITE INTEGRATION POST"/>
    <s v="Lichfield WS13 7SF"/>
    <n v="101.2"/>
    <x v="1"/>
    <s v="Diesel"/>
    <n v="3.7444000000000005E-2"/>
  </r>
  <r>
    <s v="S026058"/>
    <x v="7"/>
    <s v="PO143156"/>
    <s v="GRN183323"/>
    <n v="101023381"/>
    <s v="GEAR MOTOR MOUNTING BRACKET"/>
    <s v="Lichfield WS13 7SF"/>
    <n v="101.2"/>
    <x v="1"/>
    <s v="Diesel"/>
    <n v="3.7444000000000005E-2"/>
  </r>
  <r>
    <s v="S026058"/>
    <x v="7"/>
    <s v="PO142462"/>
    <s v="GRN183347"/>
    <s v="340-1082-1"/>
    <s v="SITE INTEGRATION POST"/>
    <s v="Lichfield WS13 7SF"/>
    <n v="101.2"/>
    <x v="1"/>
    <s v="Diesel"/>
    <n v="3.7444000000000005E-2"/>
  </r>
  <r>
    <s v="S026058"/>
    <x v="7"/>
    <s v="PO143143"/>
    <s v="GRN183348"/>
    <s v="340-1082-1"/>
    <s v="SITE INTEGRATION POST"/>
    <s v="Lichfield WS13 7SF"/>
    <n v="101.2"/>
    <x v="1"/>
    <s v="Diesel"/>
    <n v="3.7444000000000005E-2"/>
  </r>
  <r>
    <s v="S001571"/>
    <x v="10"/>
    <s v="PO140285"/>
    <s v="GRN178778"/>
    <n v="101035717"/>
    <s v="ULTRASONIC DISTANCE SENSOR UM30 RANGE 30-350MM"/>
    <s v="St Albans AL1 5BN"/>
    <n v="298"/>
    <x v="2"/>
    <s v="Diesel"/>
    <n v="1.1026E-3"/>
  </r>
  <r>
    <s v="S022767"/>
    <x v="2"/>
    <s v="PO142263"/>
    <s v="GRN178779"/>
    <n v="30202403"/>
    <s v="FLEXIBLE BATTERY CABLE 25mm - BLACK"/>
    <s v="Huddersfield HD1 3ES"/>
    <n v="180"/>
    <x v="2"/>
    <s v="Diesel"/>
    <n v="6.6599999999999993E-4"/>
  </r>
  <r>
    <s v="S026058"/>
    <x v="7"/>
    <s v="PO138935"/>
    <s v="GRN183416"/>
    <n v="101045513"/>
    <s v="CONDUIT SUPPORT PLATE"/>
    <s v="Lichfield WS13 7SF"/>
    <n v="101.2"/>
    <x v="1"/>
    <s v="Diesel"/>
    <n v="3.7444000000000005E-2"/>
  </r>
  <r>
    <s v="S026058"/>
    <x v="7"/>
    <s v="PO143180"/>
    <s v="GRN183419"/>
    <n v="101040781"/>
    <s v="HMI DISPLAY MOUNT BOX"/>
    <s v="Lichfield WS13 7SF"/>
    <n v="101.2"/>
    <x v="1"/>
    <s v="Diesel"/>
    <n v="3.7444000000000005E-2"/>
  </r>
  <r>
    <s v="S026058"/>
    <x v="7"/>
    <s v="PO143179"/>
    <s v="GRN183420"/>
    <n v="101040781"/>
    <s v="HMI DISPLAY MOUNT BOX"/>
    <s v="Lichfield WS13 7SF"/>
    <n v="101.2"/>
    <x v="1"/>
    <s v="Diesel"/>
    <n v="3.7444000000000005E-2"/>
  </r>
  <r>
    <s v="S026058"/>
    <x v="7"/>
    <s v="PO143161"/>
    <s v="GRN183421"/>
    <n v="101040781"/>
    <s v="HMI DISPLAY MOUNT BOX"/>
    <s v="Lichfield WS13 7SF"/>
    <n v="101.2"/>
    <x v="1"/>
    <s v="Diesel"/>
    <n v="3.7444000000000005E-2"/>
  </r>
  <r>
    <s v="S026058"/>
    <x v="7"/>
    <s v="PO143156"/>
    <s v="GRN183422"/>
    <n v="101040781"/>
    <s v="HMI DISPLAY MOUNT BOX"/>
    <s v="Lichfield WS13 7SF"/>
    <n v="101.2"/>
    <x v="1"/>
    <s v="Diesel"/>
    <n v="3.7444000000000005E-2"/>
  </r>
  <r>
    <s v="S026058"/>
    <x v="7"/>
    <s v="PO143160"/>
    <s v="GRN183423"/>
    <n v="101040781"/>
    <s v="HMI DISPLAY MOUNT BOX"/>
    <s v="Lichfield WS13 7SF"/>
    <n v="101.2"/>
    <x v="1"/>
    <s v="Diesel"/>
    <n v="3.7444000000000005E-2"/>
  </r>
  <r>
    <s v="S026058"/>
    <x v="7"/>
    <s v="PO143163"/>
    <s v="GRN183424"/>
    <n v="101040781"/>
    <s v="HMI DISPLAY MOUNT BOX"/>
    <s v="Lichfield WS13 7SF"/>
    <n v="101.2"/>
    <x v="1"/>
    <s v="Diesel"/>
    <n v="3.7444000000000005E-2"/>
  </r>
  <r>
    <s v="S026058"/>
    <x v="7"/>
    <s v="PO143164"/>
    <s v="GRN183428"/>
    <n v="101040781"/>
    <s v="HMI DISPLAY MOUNT BOX"/>
    <s v="Lichfield WS13 7SF"/>
    <n v="101.2"/>
    <x v="1"/>
    <s v="Diesel"/>
    <n v="3.7444000000000005E-2"/>
  </r>
  <r>
    <s v="S026058"/>
    <x v="7"/>
    <s v="PO143165"/>
    <s v="GRN183430"/>
    <n v="101040781"/>
    <s v="HMI DISPLAY MOUNT BOX"/>
    <s v="Lichfield WS13 7SF"/>
    <n v="101.2"/>
    <x v="1"/>
    <s v="Diesel"/>
    <n v="3.7444000000000005E-2"/>
  </r>
  <r>
    <s v="S026058"/>
    <x v="7"/>
    <s v="PO143166"/>
    <s v="GRN183432"/>
    <n v="101040781"/>
    <s v="HMI DISPLAY MOUNT BOX"/>
    <s v="Lichfield WS13 7SF"/>
    <n v="101.2"/>
    <x v="1"/>
    <s v="Diesel"/>
    <n v="3.7444000000000005E-2"/>
  </r>
  <r>
    <s v="S026058"/>
    <x v="7"/>
    <s v="PO143167"/>
    <s v="GRN183433"/>
    <n v="101040781"/>
    <s v="HMI DISPLAY MOUNT BOX"/>
    <s v="Lichfield WS13 7SF"/>
    <n v="101.2"/>
    <x v="1"/>
    <s v="Diesel"/>
    <n v="3.7444000000000005E-2"/>
  </r>
  <r>
    <s v="S026058"/>
    <x v="7"/>
    <s v="PO143168"/>
    <s v="GRN183434"/>
    <n v="101040781"/>
    <s v="HMI DISPLAY MOUNT BOX"/>
    <s v="Lichfield WS13 7SF"/>
    <n v="101.2"/>
    <x v="1"/>
    <s v="Diesel"/>
    <n v="3.7444000000000005E-2"/>
  </r>
  <r>
    <s v="S026058"/>
    <x v="7"/>
    <s v="PO143169"/>
    <s v="GRN183435"/>
    <n v="101040781"/>
    <s v="HMI DISPLAY MOUNT BOX"/>
    <s v="Lichfield WS13 7SF"/>
    <n v="101.2"/>
    <x v="1"/>
    <s v="Diesel"/>
    <n v="3.7444000000000005E-2"/>
  </r>
  <r>
    <s v="S026058"/>
    <x v="7"/>
    <s v="PO143171"/>
    <s v="GRN183436"/>
    <n v="101040781"/>
    <s v="HMI DISPLAY MOUNT BOX"/>
    <s v="Lichfield WS13 7SF"/>
    <n v="101.2"/>
    <x v="1"/>
    <s v="Diesel"/>
    <n v="3.7444000000000005E-2"/>
  </r>
  <r>
    <s v="S026058"/>
    <x v="7"/>
    <s v="PO143172"/>
    <s v="GRN183441"/>
    <n v="101040781"/>
    <s v="HMI DISPLAY MOUNT BOX"/>
    <s v="Lichfield WS13 7SF"/>
    <n v="101.2"/>
    <x v="1"/>
    <s v="Diesel"/>
    <n v="3.7444000000000005E-2"/>
  </r>
  <r>
    <s v="S026058"/>
    <x v="7"/>
    <s v="PO143173"/>
    <s v="GRN183443"/>
    <n v="101040781"/>
    <s v="HMI DISPLAY MOUNT BOX"/>
    <s v="Lichfield WS13 7SF"/>
    <n v="101.2"/>
    <x v="1"/>
    <s v="Diesel"/>
    <n v="3.7444000000000005E-2"/>
  </r>
  <r>
    <s v="S026058"/>
    <x v="7"/>
    <s v="PO143174"/>
    <s v="GRN183444"/>
    <n v="101040781"/>
    <s v="HMI DISPLAY MOUNT BOX"/>
    <s v="Lichfield WS13 7SF"/>
    <n v="101.2"/>
    <x v="1"/>
    <s v="Diesel"/>
    <n v="3.7444000000000005E-2"/>
  </r>
  <r>
    <s v="S026058"/>
    <x v="7"/>
    <s v="PO143175"/>
    <s v="GRN183446"/>
    <n v="101040781"/>
    <s v="HMI DISPLAY MOUNT BOX"/>
    <s v="Lichfield WS13 7SF"/>
    <n v="101.2"/>
    <x v="1"/>
    <s v="Diesel"/>
    <n v="3.7444000000000005E-2"/>
  </r>
  <r>
    <s v="S026058"/>
    <x v="7"/>
    <s v="PO143176"/>
    <s v="GRN183447"/>
    <n v="101040781"/>
    <s v="HMI DISPLAY MOUNT BOX"/>
    <s v="Lichfield WS13 7SF"/>
    <n v="101.2"/>
    <x v="1"/>
    <s v="Diesel"/>
    <n v="3.7444000000000005E-2"/>
  </r>
  <r>
    <s v="S026058"/>
    <x v="7"/>
    <s v="PO143177"/>
    <s v="GRN183448"/>
    <n v="101040781"/>
    <s v="HMI DISPLAY MOUNT BOX"/>
    <s v="Lichfield WS13 7SF"/>
    <n v="101.2"/>
    <x v="1"/>
    <s v="Diesel"/>
    <n v="3.7444000000000005E-2"/>
  </r>
  <r>
    <s v="S026058"/>
    <x v="7"/>
    <s v="PO143150"/>
    <s v="GRN183551"/>
    <s v="340-1026-1"/>
    <s v="BRKT CONCENTRATOR MOUNT"/>
    <s v="Lichfield WS13 7SF"/>
    <n v="101.2"/>
    <x v="1"/>
    <s v="Diesel"/>
    <n v="3.7444000000000005E-2"/>
  </r>
  <r>
    <s v="S026058"/>
    <x v="7"/>
    <s v="PO143149"/>
    <s v="GRN183552"/>
    <s v="340-1026-1"/>
    <s v="BRKT CONCENTRATOR MOUNT"/>
    <s v="Lichfield WS13 7SF"/>
    <n v="101.2"/>
    <x v="1"/>
    <s v="Diesel"/>
    <n v="3.7444000000000005E-2"/>
  </r>
  <r>
    <s v="S026058"/>
    <x v="7"/>
    <s v="PO142423"/>
    <s v="GRN183554"/>
    <s v="340-1126-1"/>
    <s v="MOUNT SPEED/TRAFFIC SIGN"/>
    <s v="Lichfield WS13 7SF"/>
    <n v="101.2"/>
    <x v="1"/>
    <s v="Diesel"/>
    <n v="3.7444000000000005E-2"/>
  </r>
  <r>
    <s v="S024448"/>
    <x v="18"/>
    <s v="PO135823"/>
    <s v="GRN178819"/>
    <n v="101049193"/>
    <s v="6/4 MeV TURNKEY LINAC SYSTEM C/W CABSCAN (+32/-31)"/>
    <s v="California 94560"/>
    <n v="5214"/>
    <x v="0"/>
    <s v="Crude"/>
    <n v="0.4181628"/>
  </r>
  <r>
    <s v="S024448"/>
    <x v="18"/>
    <s v="PO135823"/>
    <s v="Huddersfield HD1 3RR"/>
    <n v="13206361"/>
    <s v="ETM TCU 9.8KW 400V"/>
    <s v="California 94560"/>
    <n v="5214"/>
    <x v="0"/>
    <s v="Crude"/>
    <n v="0.4181628"/>
  </r>
  <r>
    <s v="S023284"/>
    <x v="19"/>
    <s v="PO131876"/>
    <s v="GRN178821"/>
    <s v="340-1072-1"/>
    <s v="CONDUIT JTN BOX SOURCE SIDE-JTN BOX DETECTOR SIDE"/>
    <s v="Leicester LE19 2DT"/>
    <n v="144"/>
    <x v="1"/>
    <s v="Diesel"/>
    <n v="5.3280000000000001E-2"/>
  </r>
  <r>
    <s v="S023284"/>
    <x v="19"/>
    <s v="PO138726"/>
    <s v="GRN178822"/>
    <s v="340-1075-1"/>
    <s v="TRAFFIC LIGHT ASSEMBLY"/>
    <s v="Leicester LE19 2DT"/>
    <n v="144"/>
    <x v="1"/>
    <s v="Diesel"/>
    <n v="5.3280000000000001E-2"/>
  </r>
  <r>
    <s v="S023284"/>
    <x v="19"/>
    <s v="PO131876"/>
    <s v="GRN178823"/>
    <s v="340-1011-1"/>
    <s v="MODIFIED ENCLOSURE SITE CONFIGURABLE"/>
    <s v="Leicester LE19 2DT"/>
    <n v="144"/>
    <x v="1"/>
    <s v="Diesel"/>
    <n v="5.3280000000000001E-2"/>
  </r>
  <r>
    <s v="S023284"/>
    <x v="19"/>
    <s v="PO131875"/>
    <s v="GRN178824"/>
    <s v="340-1011-1"/>
    <s v="MODIFIED ENCLOSURE SITE CONFIGURABLE"/>
    <s v="Leicester LE19 2DT"/>
    <n v="144"/>
    <x v="1"/>
    <s v="Diesel"/>
    <n v="5.3280000000000001E-2"/>
  </r>
  <r>
    <s v="S023284"/>
    <x v="19"/>
    <s v="PO131874"/>
    <s v="GRN178825"/>
    <s v="340-1105-1"/>
    <s v="POWER DISTRIBUTION ASSY"/>
    <s v="Leicester LE19 2DT"/>
    <n v="144"/>
    <x v="1"/>
    <s v="Diesel"/>
    <n v="5.3280000000000001E-2"/>
  </r>
  <r>
    <s v="S023284"/>
    <x v="19"/>
    <s v="PO136167"/>
    <s v="GRN178826"/>
    <n v="42255145"/>
    <s v="CONTROL PANEL - PORTAL"/>
    <s v="Leicester LE19 2DT"/>
    <n v="144"/>
    <x v="1"/>
    <s v="Diesel"/>
    <n v="5.3280000000000001E-2"/>
  </r>
  <r>
    <s v="S023284"/>
    <x v="19"/>
    <s v="PO136169"/>
    <s v="GRN178827"/>
    <n v="101048153"/>
    <s v="M60 INDIA BB OFFBOARD PANEL"/>
    <s v="Leicester LE19 2DT"/>
    <n v="144"/>
    <x v="1"/>
    <s v="Diesel"/>
    <n v="5.3280000000000001E-2"/>
  </r>
  <r>
    <s v="S023284"/>
    <x v="19"/>
    <s v="PO137838"/>
    <s v="GRN178828"/>
    <s v="340-1041-1"/>
    <s v="JUNCTION BOX TUNNEL"/>
    <s v="Leicester LE19 2DT"/>
    <n v="144"/>
    <x v="1"/>
    <s v="Diesel"/>
    <n v="5.3280000000000001E-2"/>
  </r>
  <r>
    <s v="S023284"/>
    <x v="19"/>
    <s v="PO131875"/>
    <s v="GRN178834"/>
    <s v="340-1072-1"/>
    <s v="CONDUIT JTN BOX SOURCE SIDE-JTN BOX DETECTOR SIDE"/>
    <s v="Leicester LE19 2DT"/>
    <n v="144"/>
    <x v="1"/>
    <s v="Diesel"/>
    <n v="5.3280000000000001E-2"/>
  </r>
  <r>
    <s v="S023284"/>
    <x v="19"/>
    <s v="PO131874"/>
    <s v="GRN178835"/>
    <s v="340-1041-1"/>
    <s v="JUNCTION BOX TUNNEL"/>
    <s v="Leicester LE19 2DT"/>
    <n v="144"/>
    <x v="1"/>
    <s v="Diesel"/>
    <n v="5.3280000000000001E-2"/>
  </r>
  <r>
    <s v="S023284"/>
    <x v="19"/>
    <s v="PO138936"/>
    <s v="GRN178836"/>
    <s v="340-1153-1"/>
    <s v="CONDUIT OUTDOOR EQUIPMENT RACK ASSY – SPEED SENSOR"/>
    <s v="Leicester LE19 2DT"/>
    <n v="144"/>
    <x v="1"/>
    <s v="Diesel"/>
    <n v="5.3280000000000001E-2"/>
  </r>
  <r>
    <s v="S023284"/>
    <x v="19"/>
    <s v="PO131873"/>
    <s v="GRN178837"/>
    <s v="340-1041-1"/>
    <s v="JUNCTION BOX TUNNEL"/>
    <s v="Leicester LE19 2DT"/>
    <n v="144"/>
    <x v="1"/>
    <s v="Diesel"/>
    <n v="5.3280000000000001E-2"/>
  </r>
  <r>
    <s v="S023284"/>
    <x v="19"/>
    <s v="PO133637"/>
    <s v="GRN178838"/>
    <s v="340-1153-1"/>
    <s v="CONDUIT RACK TO SPEED LASER"/>
    <s v="Leicester LE19 2DT"/>
    <n v="144"/>
    <x v="1"/>
    <s v="Diesel"/>
    <n v="5.3280000000000001E-2"/>
  </r>
  <r>
    <s v="S023284"/>
    <x v="19"/>
    <s v="PO131876"/>
    <s v="GRN178839"/>
    <s v="340-1074-1"/>
    <s v="CONDUIT JUNCTION BOX SOURCE SIDE - JTN BOX TUNNEL"/>
    <s v="Leicester LE19 2DT"/>
    <n v="144"/>
    <x v="1"/>
    <s v="Diesel"/>
    <n v="5.3280000000000001E-2"/>
  </r>
  <r>
    <s v="S026058"/>
    <x v="7"/>
    <s v="PO139729"/>
    <s v="GRN183557"/>
    <n v="101047378"/>
    <s v="TRANSFORMER MOUNTING PLATE"/>
    <s v="Lichfield WS13 7SF"/>
    <n v="101.2"/>
    <x v="1"/>
    <s v="Diesel"/>
    <n v="3.7444000000000005E-2"/>
  </r>
  <r>
    <s v="S026058"/>
    <x v="7"/>
    <s v="PO142076"/>
    <s v="GRN183558"/>
    <n v="101047311"/>
    <s v="ZBX P.M.T. R.F. ENCLOSURE"/>
    <s v="Lichfield WS13 7SF"/>
    <n v="101.2"/>
    <x v="1"/>
    <s v="Diesel"/>
    <n v="3.7444000000000005E-2"/>
  </r>
  <r>
    <s v="S026058"/>
    <x v="7"/>
    <s v="PO140230"/>
    <s v="GRN183565"/>
    <n v="101033372"/>
    <s v="M60-ZBX, DETECTOR PANEL  MECHANICAL INTERLOCK"/>
    <s v="Lichfield WS13 7SF"/>
    <n v="101.2"/>
    <x v="1"/>
    <s v="Diesel"/>
    <n v="3.7444000000000005E-2"/>
  </r>
  <r>
    <s v="S022275"/>
    <x v="8"/>
    <s v="PO135953"/>
    <s v="GRN178938"/>
    <n v="101047190"/>
    <s v="MERCEDES-BENZ ACTROS 5 S/M FHS 3336L (PANAMA)"/>
    <s v="70771 Leinfelden-Echterdingen"/>
    <n v="1446"/>
    <x v="3"/>
    <s v="Diesel"/>
    <n v="1.4702205000000002"/>
  </r>
  <r>
    <s v="S026058"/>
    <x v="7"/>
    <s v="PO140229"/>
    <s v="GRN183567"/>
    <n v="101033372"/>
    <s v="M60-ZBX, DETECTOR PANEL  MECHANICAL INTERLOCK"/>
    <s v="Lichfield WS13 7SF"/>
    <n v="101.2"/>
    <x v="1"/>
    <s v="Diesel"/>
    <n v="3.7444000000000005E-2"/>
  </r>
  <r>
    <s v="S026058"/>
    <x v="7"/>
    <s v="PO140230"/>
    <s v="GRN183791"/>
    <n v="40213217"/>
    <s v="PROXY SENSOR BRACKET 3"/>
    <s v="Lichfield WS13 7SF"/>
    <n v="101.2"/>
    <x v="1"/>
    <s v="Diesel"/>
    <n v="3.7444000000000005E-2"/>
  </r>
  <r>
    <s v="S026058"/>
    <x v="7"/>
    <s v="PO140229"/>
    <s v="GRN183794"/>
    <n v="40213217"/>
    <s v="PROXY SENSOR BRACKET 3"/>
    <s v="Lichfield WS13 7SF"/>
    <n v="101.2"/>
    <x v="1"/>
    <s v="Diesel"/>
    <n v="3.7444000000000005E-2"/>
  </r>
  <r>
    <s v="S026058"/>
    <x v="7"/>
    <s v="PO138935"/>
    <s v="GRN183923"/>
    <n v="101045536"/>
    <s v="SOURCE SIDE MOUNT PLATE"/>
    <s v="Lichfield WS13 7SF"/>
    <n v="101.2"/>
    <x v="1"/>
    <s v="Diesel"/>
    <n v="3.7444000000000005E-2"/>
  </r>
  <r>
    <s v="S026058"/>
    <x v="7"/>
    <s v="PO143143"/>
    <s v="GRN183928"/>
    <s v="340-1049-1"/>
    <s v="SICK SENSOR BRKT HORIZONTAL"/>
    <s v="Lichfield WS13 7SF"/>
    <n v="101.2"/>
    <x v="1"/>
    <s v="Diesel"/>
    <n v="3.7444000000000005E-2"/>
  </r>
  <r>
    <s v="S023284"/>
    <x v="19"/>
    <s v="PO131875"/>
    <s v="GRN178855"/>
    <s v="340-1071-1"/>
    <s v="CONDUIT OUTDOOR EQUIPMENT RACK ASSY JUNCTION BOX"/>
    <s v="Leicester LE19 2DT"/>
    <n v="144"/>
    <x v="1"/>
    <s v="Diesel"/>
    <n v="5.3280000000000001E-2"/>
  </r>
  <r>
    <s v="S023284"/>
    <x v="19"/>
    <s v="PO131876"/>
    <s v="GRN178857"/>
    <s v="340-1073-1"/>
    <s v="CONDUIT JTN BOX DETECTOR SIDE-JTN BOX GROUND LEVEL"/>
    <s v="Leicester LE19 2DT"/>
    <n v="144"/>
    <x v="1"/>
    <s v="Diesel"/>
    <n v="5.3280000000000001E-2"/>
  </r>
  <r>
    <s v="S026058"/>
    <x v="7"/>
    <s v="PO141690"/>
    <s v="GRN183970"/>
    <n v="23254988"/>
    <s v="CVI ANSI MATERIAL SEPARATION TEST PIECE 6/4 MEV (3"/>
    <s v="Lichfield WS13 7SF"/>
    <n v="101.2"/>
    <x v="1"/>
    <s v="Diesel"/>
    <n v="3.7444000000000005E-2"/>
  </r>
  <r>
    <s v="S026058"/>
    <x v="7"/>
    <s v="PO140228"/>
    <s v="GRN184102"/>
    <n v="101036824"/>
    <s v="M60-BX WHEEL STAND ( 2-PORT )"/>
    <s v="Lichfield WS13 7SF"/>
    <n v="101.2"/>
    <x v="1"/>
    <s v="Diesel"/>
    <n v="3.7444000000000005E-2"/>
  </r>
  <r>
    <s v="S001571"/>
    <x v="10"/>
    <s v="PO140450"/>
    <s v="GRN178861"/>
    <n v="21202696"/>
    <s v="I/O CABLE M12 X 8 8 OPEN WIRES 5M CORDLESS RF-DPM-"/>
    <s v="St Albans AL1 5BN"/>
    <n v="298"/>
    <x v="2"/>
    <s v="Diesel"/>
    <n v="1.1026E-3"/>
  </r>
  <r>
    <s v="S026058"/>
    <x v="7"/>
    <s v="PO143143"/>
    <s v="GRN184104"/>
    <s v="340-1050-1"/>
    <s v="TITAN SICK SENSOR BRKT"/>
    <s v="Lichfield WS13 7SF"/>
    <n v="101.2"/>
    <x v="1"/>
    <s v="Diesel"/>
    <n v="3.7444000000000005E-2"/>
  </r>
  <r>
    <s v="S026058"/>
    <x v="7"/>
    <s v="PO140229"/>
    <s v="GRN184108"/>
    <n v="101040476"/>
    <s v="101040476 -     SPELLMAN MOUNTING PLATE"/>
    <s v="Lichfield WS13 7SF"/>
    <n v="101.2"/>
    <x v="1"/>
    <s v="Diesel"/>
    <n v="3.7444000000000005E-2"/>
  </r>
  <r>
    <s v="S026058"/>
    <x v="7"/>
    <s v="PO140230"/>
    <s v="GRN184110"/>
    <n v="101040476"/>
    <s v="101040476 -     SPELLMAN MOUNTING PLATE"/>
    <s v="Lichfield WS13 7SF"/>
    <n v="101.2"/>
    <x v="1"/>
    <s v="Diesel"/>
    <n v="3.7444000000000005E-2"/>
  </r>
  <r>
    <s v="S023284"/>
    <x v="19"/>
    <s v="PO131876"/>
    <s v="GRN178865"/>
    <s v="340-1071-1"/>
    <s v="CONDUIT OUTDOOR EQUIPMENT RACK ASSY JUNCTION BOX"/>
    <s v="Leicester LE19 2DT"/>
    <n v="144"/>
    <x v="1"/>
    <s v="Diesel"/>
    <n v="5.3280000000000001E-2"/>
  </r>
  <r>
    <s v="S023284"/>
    <x v="19"/>
    <s v="PO137838"/>
    <s v="GRN178866"/>
    <s v="340-1042-1"/>
    <s v="JUNCTION BOX DETECTOR SIDE"/>
    <s v="Leicester LE19 2DT"/>
    <n v="144"/>
    <x v="1"/>
    <s v="Diesel"/>
    <n v="5.3280000000000001E-2"/>
  </r>
  <r>
    <s v="S023284"/>
    <x v="19"/>
    <s v="PO138399"/>
    <s v="GRN178873"/>
    <n v="101050017"/>
    <s v="SAFE TO FIRE DETECTION SYSTEM ELECTRICAL - P60 II"/>
    <s v="Leicester LE19 2DT"/>
    <n v="144"/>
    <x v="1"/>
    <s v="Diesel"/>
    <n v="5.3280000000000001E-2"/>
  </r>
  <r>
    <s v="S026058"/>
    <x v="7"/>
    <s v="PO140229"/>
    <s v="GRN184113"/>
    <n v="101034200"/>
    <s v="PANEL 14"/>
    <s v="Lichfield WS13 7SF"/>
    <n v="101.2"/>
    <x v="1"/>
    <s v="Diesel"/>
    <n v="3.7444000000000005E-2"/>
  </r>
  <r>
    <s v="S026058"/>
    <x v="7"/>
    <s v="PO140230"/>
    <s v="GRN184114"/>
    <n v="101034200"/>
    <s v="PANEL 14"/>
    <s v="Lichfield WS13 7SF"/>
    <n v="101.2"/>
    <x v="1"/>
    <s v="Diesel"/>
    <n v="3.7444000000000005E-2"/>
  </r>
  <r>
    <s v="S000920"/>
    <x v="20"/>
    <s v="PO141099"/>
    <s v="GRN178878"/>
    <n v="101038168"/>
    <s v="TRANSFORMER BOX 600 X 600 X 400 STAINLESS STEEL"/>
    <s v="Rotherham S66 8QY"/>
    <n v="165.4"/>
    <x v="2"/>
    <s v="Diesel"/>
    <n v="6.1197999999999992E-4"/>
  </r>
  <r>
    <s v="S026058"/>
    <x v="7"/>
    <s v="PO143156"/>
    <s v="GRN184123"/>
    <n v="40259111"/>
    <s v="ANPR CAMERA MOUNTING PLATE"/>
    <s v="Lichfield WS13 7SF"/>
    <n v="101.2"/>
    <x v="1"/>
    <s v="Diesel"/>
    <n v="3.7444000000000005E-2"/>
  </r>
  <r>
    <s v="S026058"/>
    <x v="7"/>
    <s v="PO143156"/>
    <s v="GRN184124"/>
    <n v="101036230"/>
    <s v="PANEL 3"/>
    <s v="Lichfield WS13 7SF"/>
    <n v="101.2"/>
    <x v="1"/>
    <s v="Diesel"/>
    <n v="3.7444000000000005E-2"/>
  </r>
  <r>
    <s v="S026058"/>
    <x v="7"/>
    <s v="PO143160"/>
    <s v="GRN184127"/>
    <n v="40259111"/>
    <s v="ANPR CAMERA MOUNTING PLATE"/>
    <s v="Lichfield WS13 7SF"/>
    <n v="101.2"/>
    <x v="1"/>
    <s v="Diesel"/>
    <n v="3.7444000000000005E-2"/>
  </r>
  <r>
    <s v="S026058"/>
    <x v="7"/>
    <s v="PO143161"/>
    <s v="GRN184128"/>
    <n v="40259111"/>
    <s v="ANPR CAMERA MOUNTING PLATE"/>
    <s v="Lichfield WS13 7SF"/>
    <n v="101.2"/>
    <x v="1"/>
    <s v="Diesel"/>
    <n v="3.7444000000000005E-2"/>
  </r>
  <r>
    <s v="S026058"/>
    <x v="7"/>
    <s v="PO143160"/>
    <s v="GRN184131"/>
    <n v="101036259"/>
    <s v="PANEL 5"/>
    <s v="Lichfield WS13 7SF"/>
    <n v="101.2"/>
    <x v="1"/>
    <s v="Diesel"/>
    <n v="3.7444000000000005E-2"/>
  </r>
  <r>
    <s v="S026058"/>
    <x v="7"/>
    <s v="PO143156"/>
    <s v="GRN184152"/>
    <n v="101038131"/>
    <s v="FIXED OVER WIDTH LASER MECHANICAL ASSEMBLY"/>
    <s v="Lichfield WS13 7SF"/>
    <n v="101.2"/>
    <x v="1"/>
    <s v="Diesel"/>
    <n v="3.7444000000000005E-2"/>
  </r>
  <r>
    <s v="S026058"/>
    <x v="7"/>
    <s v="PO143160"/>
    <s v="GRN184153"/>
    <n v="101038131"/>
    <s v="FIXED OVER WIDTH LASER MECHANICAL ASSEMBLY"/>
    <s v="Lichfield WS13 7SF"/>
    <n v="101.2"/>
    <x v="1"/>
    <s v="Diesel"/>
    <n v="3.7444000000000005E-2"/>
  </r>
  <r>
    <s v="S023413"/>
    <x v="15"/>
    <s v="PO138587"/>
    <s v="GRN178888"/>
    <n v="42203630"/>
    <s v="VISY IRIS CONTAINER OCR SOFTWARE"/>
    <s v="33100 Tampere, Finland"/>
    <n v="3916"/>
    <x v="2"/>
    <s v="Diesel"/>
    <n v="3.9815929999999999E-2"/>
  </r>
  <r>
    <s v="S026058"/>
    <x v="7"/>
    <s v="PO143161"/>
    <s v="GRN184154"/>
    <n v="101038131"/>
    <s v="FIXED OVER WIDTH LASER MECHANICAL ASSEMBLY"/>
    <s v="Lichfield WS13 7SF"/>
    <n v="101.2"/>
    <x v="1"/>
    <s v="Diesel"/>
    <n v="3.7444000000000005E-2"/>
  </r>
  <r>
    <s v="S023413"/>
    <x v="15"/>
    <s v="PO142237"/>
    <s v="GRN178891"/>
    <n v="42203630"/>
    <s v="VISY IRIS CONTAINER OCR SOFTWARE"/>
    <s v="33100 Tampere, Finland"/>
    <n v="3916"/>
    <x v="2"/>
    <s v="Diesel"/>
    <n v="3.9815929999999999E-2"/>
  </r>
  <r>
    <s v="S026058"/>
    <x v="7"/>
    <s v="PO143163"/>
    <s v="GRN184156"/>
    <n v="40252237"/>
    <s v="LASER BRACKET"/>
    <s v="Lichfield WS13 7SF"/>
    <n v="101.2"/>
    <x v="1"/>
    <s v="Diesel"/>
    <n v="3.7444000000000005E-2"/>
  </r>
  <r>
    <s v="S026058"/>
    <x v="7"/>
    <s v="PO143164"/>
    <s v="GRN184157"/>
    <n v="101038131"/>
    <s v="FIXED OVER WIDTH LASER MECHANICAL ASSEMBLY"/>
    <s v="Lichfield WS13 7SF"/>
    <n v="101.2"/>
    <x v="1"/>
    <s v="Diesel"/>
    <n v="3.7444000000000005E-2"/>
  </r>
  <r>
    <s v="S026058"/>
    <x v="7"/>
    <s v="PO143165"/>
    <s v="GRN184158"/>
    <n v="101038131"/>
    <s v="FIXED OVER WIDTH LASER MECHANICAL ASSEMBLY"/>
    <s v="Lichfield WS13 7SF"/>
    <n v="101.2"/>
    <x v="1"/>
    <s v="Diesel"/>
    <n v="3.7444000000000005E-2"/>
  </r>
  <r>
    <s v="S026058"/>
    <x v="7"/>
    <s v="PO143166"/>
    <s v="GRN184159"/>
    <n v="101038131"/>
    <s v="FIXED OVER WIDTH LASER MECHANICAL ASSEMBLY"/>
    <s v="Lichfield WS13 7SF"/>
    <n v="101.2"/>
    <x v="1"/>
    <s v="Diesel"/>
    <n v="3.7444000000000005E-2"/>
  </r>
  <r>
    <s v="S023222"/>
    <x v="11"/>
    <s v="PO140493"/>
    <s v="GRN178900"/>
    <n v="101027050"/>
    <s v="COMPACT MULTIPROTOCOL I/O MODULE TBEN-L1-16DXP TUR"/>
    <s v="Wickford SS11 8YT"/>
    <n v="390"/>
    <x v="2"/>
    <s v="Diesel"/>
    <n v="1.4430000000000001E-3"/>
  </r>
  <r>
    <s v="S023222"/>
    <x v="11"/>
    <s v="PO140493"/>
    <s v="GRN178902"/>
    <n v="101027072"/>
    <s v="POWER CABLE PUR JACKET RKM52-1-RSM52 - 1M LONG TUR"/>
    <s v="Wickford SS11 8YT"/>
    <n v="390"/>
    <x v="2"/>
    <s v="Diesel"/>
    <n v="1.4430000000000001E-3"/>
  </r>
  <r>
    <s v="S026058"/>
    <x v="7"/>
    <s v="PO143167"/>
    <s v="GRN184160"/>
    <n v="40252237"/>
    <s v="LASER BRACKET"/>
    <s v="Lichfield WS13 7SF"/>
    <n v="101.2"/>
    <x v="1"/>
    <s v="Diesel"/>
    <n v="3.7444000000000005E-2"/>
  </r>
  <r>
    <s v="S026058"/>
    <x v="7"/>
    <s v="PO143168"/>
    <s v="GRN184161"/>
    <n v="101038131"/>
    <s v="FIXED OVER WIDTH LASER MECHANICAL ASSEMBLY"/>
    <s v="Lichfield WS13 7SF"/>
    <n v="101.2"/>
    <x v="1"/>
    <s v="Diesel"/>
    <n v="3.7444000000000005E-2"/>
  </r>
  <r>
    <s v="S026058"/>
    <x v="7"/>
    <s v="PO143169"/>
    <s v="GRN184162"/>
    <n v="101038131"/>
    <s v="FIXED OVER WIDTH LASER MECHANICAL ASSEMBLY"/>
    <s v="Lichfield WS13 7SF"/>
    <n v="101.2"/>
    <x v="1"/>
    <s v="Diesel"/>
    <n v="3.7444000000000005E-2"/>
  </r>
  <r>
    <s v="S026058"/>
    <x v="7"/>
    <s v="PO143171"/>
    <s v="GRN184163"/>
    <n v="101038131"/>
    <s v="FIXED OVER WIDTH LASER MECHANICAL ASSEMBLY"/>
    <s v="Lichfield WS13 7SF"/>
    <n v="101.2"/>
    <x v="1"/>
    <s v="Diesel"/>
    <n v="3.7444000000000005E-2"/>
  </r>
  <r>
    <s v="S026058"/>
    <x v="7"/>
    <s v="PO143172"/>
    <s v="GRN184164"/>
    <n v="40252237"/>
    <s v="LASER BRACKET"/>
    <s v="Lichfield WS13 7SF"/>
    <n v="101.2"/>
    <x v="1"/>
    <s v="Diesel"/>
    <n v="3.7444000000000005E-2"/>
  </r>
  <r>
    <s v="S026058"/>
    <x v="7"/>
    <s v="PO143173"/>
    <s v="GRN184165"/>
    <n v="101038131"/>
    <s v="FIXED OVER WIDTH LASER MECHANICAL ASSEMBLY"/>
    <s v="Lichfield WS13 7SF"/>
    <n v="101.2"/>
    <x v="1"/>
    <s v="Diesel"/>
    <n v="3.7444000000000005E-2"/>
  </r>
  <r>
    <s v="S026058"/>
    <x v="7"/>
    <s v="PO143174"/>
    <s v="GRN184166"/>
    <n v="101038131"/>
    <s v="FIXED OVER WIDTH LASER MECHANICAL ASSEMBLY"/>
    <s v="Lichfield WS13 7SF"/>
    <n v="101.2"/>
    <x v="1"/>
    <s v="Diesel"/>
    <n v="3.7444000000000005E-2"/>
  </r>
  <r>
    <s v="S022275"/>
    <x v="8"/>
    <s v="PO135953"/>
    <s v="GRN178939"/>
    <n v="101047190"/>
    <s v="MERCEDES-BENZ ACTROS 5 S/M FHS 3336L (PANAMA)"/>
    <s v="70771 Leinfelden-Echterdingen"/>
    <n v="1446"/>
    <x v="3"/>
    <s v="Diesel"/>
    <n v="1.4702205000000002"/>
  </r>
  <r>
    <s v="S022275"/>
    <x v="8"/>
    <s v="PO135955"/>
    <s v="GRN178940"/>
    <n v="101047190"/>
    <s v="MERCEDES-BENZ ACTROS 5 S/M FHS 3336L (PANAMA)"/>
    <s v="70771 Leinfelden-Echterdingen"/>
    <n v="1446"/>
    <x v="3"/>
    <s v="Diesel"/>
    <n v="1.4702205000000002"/>
  </r>
  <r>
    <s v="S022275"/>
    <x v="8"/>
    <s v="PO135955"/>
    <s v="GRN178941"/>
    <n v="101047190"/>
    <s v="MERCEDES-BENZ ACTROS 5 S/M FHS 3336L (PANAMA)"/>
    <s v="70771 Leinfelden-Echterdingen"/>
    <n v="1446"/>
    <x v="3"/>
    <s v="Diesel"/>
    <n v="1.4702205000000002"/>
  </r>
  <r>
    <s v="S022275"/>
    <x v="8"/>
    <s v="PO135952"/>
    <s v="GRN181741"/>
    <n v="101050456"/>
    <s v="MERCEDES ACTROS 5 S/M FHS 2632 L - CROATIA"/>
    <s v="70771 Leinfelden-Echterdingen"/>
    <n v="1446"/>
    <x v="3"/>
    <s v="Diesel"/>
    <n v="1.4702205000000002"/>
  </r>
  <r>
    <s v="S026058"/>
    <x v="7"/>
    <s v="PO143175"/>
    <s v="GRN184167"/>
    <n v="101038131"/>
    <s v="FIXED OVER WIDTH LASER MECHANICAL ASSEMBLY"/>
    <s v="Lichfield WS13 7SF"/>
    <n v="101.2"/>
    <x v="1"/>
    <s v="Diesel"/>
    <n v="3.7444000000000005E-2"/>
  </r>
  <r>
    <s v="S026058"/>
    <x v="7"/>
    <s v="PO143176"/>
    <s v="GRN184168"/>
    <n v="101038131"/>
    <s v="FIXED OVER WIDTH LASER MECHANICAL ASSEMBLY"/>
    <s v="Lichfield WS13 7SF"/>
    <n v="101.2"/>
    <x v="1"/>
    <s v="Diesel"/>
    <n v="3.7444000000000005E-2"/>
  </r>
  <r>
    <s v="S026058"/>
    <x v="7"/>
    <s v="PO143177"/>
    <s v="GRN184170"/>
    <n v="101038131"/>
    <s v="FIXED OVER WIDTH LASER MECHANICAL ASSEMBLY"/>
    <s v="Lichfield WS13 7SF"/>
    <n v="101.2"/>
    <x v="1"/>
    <s v="Diesel"/>
    <n v="3.7444000000000005E-2"/>
  </r>
  <r>
    <s v="S026058"/>
    <x v="7"/>
    <s v="PO143179"/>
    <s v="GRN184171"/>
    <n v="101038131"/>
    <s v="FIXED OVER WIDTH LASER MECHANICAL ASSEMBLY"/>
    <s v="Lichfield WS13 7SF"/>
    <n v="101.2"/>
    <x v="1"/>
    <s v="Diesel"/>
    <n v="3.7444000000000005E-2"/>
  </r>
  <r>
    <s v="S026058"/>
    <x v="7"/>
    <s v="PO143180"/>
    <s v="GRN184173"/>
    <n v="101038131"/>
    <s v="FIXED OVER WIDTH LASER MECHANICAL ASSEMBLY"/>
    <s v="Lichfield WS13 7SF"/>
    <n v="101.2"/>
    <x v="1"/>
    <s v="Diesel"/>
    <n v="3.7444000000000005E-2"/>
  </r>
  <r>
    <s v="S001121"/>
    <x v="5"/>
    <s v="PO137920"/>
    <s v="GRN178948"/>
    <n v="101036193"/>
    <s v="MOTOR POWER WITH BRAKE CONTINUOUS FLEX 10AWG - 5M"/>
    <s v="Salford M5 4BE"/>
    <n v="103.6"/>
    <x v="2"/>
    <s v="Diesel"/>
    <n v="3.8331999999999998E-4"/>
  </r>
  <r>
    <s v="S001121"/>
    <x v="5"/>
    <s v="PO139753"/>
    <s v="GRN178949"/>
    <s v="11700-8852"/>
    <s v="CONTROLLER GUARDLOGIX SERIES 5380 PLC SIL2"/>
    <s v="Salford M5 4BE"/>
    <n v="103.6"/>
    <x v="2"/>
    <s v="Diesel"/>
    <n v="3.8331999999999998E-4"/>
  </r>
  <r>
    <s v="S026058"/>
    <x v="7"/>
    <s v="PO141292"/>
    <s v="GRN184178"/>
    <s v="350-1193-1"/>
    <s v="SPEED DISPLAY - POST"/>
    <s v="Lichfield WS13 7SF"/>
    <n v="101.2"/>
    <x v="1"/>
    <s v="Diesel"/>
    <n v="3.7444000000000005E-2"/>
  </r>
  <r>
    <s v="S000892"/>
    <x v="16"/>
    <s v="PO142303"/>
    <s v="GRN178954"/>
    <n v="101019989"/>
    <s v="STEP LADDERS 3 TREAD STEEL RS PRO 877-6819"/>
    <s v="Stockport SK4 2JT"/>
    <n v="55"/>
    <x v="2"/>
    <s v="Diesel"/>
    <n v="2.0350000000000001E-4"/>
  </r>
  <r>
    <s v="S026058"/>
    <x v="7"/>
    <s v="PO141286"/>
    <s v="GRN184181"/>
    <s v="361-1001-1"/>
    <s v="TERTIARY COLLIMATOR MOUNTING PLATE"/>
    <s v="Lichfield WS13 7SF"/>
    <n v="101.2"/>
    <x v="1"/>
    <s v="Diesel"/>
    <n v="3.7444000000000005E-2"/>
  </r>
  <r>
    <s v="S000892"/>
    <x v="16"/>
    <s v="PO142303"/>
    <s v="GRN178957"/>
    <n v="30202101"/>
    <s v="3 CORE FLEXIBLE MAINS CABLE BLACK 1.5mm2 RS PRO 77"/>
    <s v="Stockport SK4 2JT"/>
    <n v="55"/>
    <x v="2"/>
    <s v="Diesel"/>
    <n v="2.0350000000000001E-4"/>
  </r>
  <r>
    <s v="S026058"/>
    <x v="7"/>
    <s v="PO140227"/>
    <s v="GRN184187"/>
    <n v="101036824"/>
    <s v="M60-BX WHEEL STAND ( 2-PORT )"/>
    <s v="Lichfield WS13 7SF"/>
    <n v="101.2"/>
    <x v="1"/>
    <s v="Diesel"/>
    <n v="3.7444000000000005E-2"/>
  </r>
  <r>
    <s v="S001121"/>
    <x v="5"/>
    <s v="PO137677"/>
    <s v="GRN178959"/>
    <n v="101027223"/>
    <s v="POWERFLEX 525 380-480V AC, 3 PHASE 10.5A"/>
    <s v="Salford M5 4BE"/>
    <n v="103.6"/>
    <x v="2"/>
    <s v="Diesel"/>
    <n v="3.8331999999999998E-4"/>
  </r>
  <r>
    <s v="S026058"/>
    <x v="7"/>
    <s v="PO142025"/>
    <s v="GRN184188"/>
    <n v="23254988"/>
    <s v="CVI ANSI MATERIAL SEPARATION TEST PIECE 6/4 MEV (3"/>
    <s v="Lichfield WS13 7SF"/>
    <n v="101.2"/>
    <x v="1"/>
    <s v="Diesel"/>
    <n v="3.7444000000000005E-2"/>
  </r>
  <r>
    <s v="S026058"/>
    <x v="7"/>
    <s v="PO140229"/>
    <s v="GRN184189"/>
    <n v="101021307"/>
    <s v="ANGLED LASER HOUSING, BX-M60"/>
    <s v="Lichfield WS13 7SF"/>
    <n v="101.2"/>
    <x v="1"/>
    <s v="Diesel"/>
    <n v="3.7444000000000005E-2"/>
  </r>
  <r>
    <s v="S000892"/>
    <x v="16"/>
    <s v="PO142303"/>
    <s v="GRN178963"/>
    <n v="101031386"/>
    <s v="9 WAY D-SUB SOCKET CONNECTOR KIT MH CONNECTORS MHD"/>
    <s v="Stockport SK4 2JT"/>
    <n v="55"/>
    <x v="2"/>
    <s v="Diesel"/>
    <n v="2.0350000000000001E-4"/>
  </r>
  <r>
    <s v="S000892"/>
    <x v="16"/>
    <s v="PO142303"/>
    <s v="GRN178965"/>
    <n v="4245034"/>
    <s v="CABLE ENTRY SEAL FOR 19&quot; PANEL 1U - DAWN GREY"/>
    <s v="Stockport SK4 2JT"/>
    <n v="55"/>
    <x v="2"/>
    <s v="Diesel"/>
    <n v="2.0350000000000001E-4"/>
  </r>
  <r>
    <s v="S026058"/>
    <x v="7"/>
    <s v="PO143412"/>
    <s v="GRN184191"/>
    <n v="101024174"/>
    <s v="SUPPORT FOOT - TCU"/>
    <s v="Lichfield WS13 7SF"/>
    <n v="101.2"/>
    <x v="1"/>
    <s v="Diesel"/>
    <n v="3.7444000000000005E-2"/>
  </r>
  <r>
    <s v="S026058"/>
    <x v="7"/>
    <s v="PO140230"/>
    <s v="GRN184192"/>
    <n v="101021307"/>
    <s v="ANGLED LASER HOUSING, BX-M60"/>
    <s v="Lichfield WS13 7SF"/>
    <n v="101.2"/>
    <x v="1"/>
    <s v="Diesel"/>
    <n v="3.7444000000000005E-2"/>
  </r>
  <r>
    <s v="S026058"/>
    <x v="7"/>
    <s v="PO140227"/>
    <s v="GRN184194"/>
    <n v="101021307"/>
    <s v="ANGLED LASER HOUSING, BX-M60"/>
    <s v="Lichfield WS13 7SF"/>
    <n v="101.2"/>
    <x v="1"/>
    <s v="Diesel"/>
    <n v="3.7444000000000005E-2"/>
  </r>
  <r>
    <s v="S026058"/>
    <x v="7"/>
    <s v="PO143176"/>
    <s v="GRN184198"/>
    <n v="101038131"/>
    <s v="FIXED OVER WIDTH LASER MECHANICAL ASSEMBLY"/>
    <s v="Lichfield WS13 7SF"/>
    <n v="101.2"/>
    <x v="1"/>
    <s v="Diesel"/>
    <n v="3.7444000000000005E-2"/>
  </r>
  <r>
    <s v="S026058"/>
    <x v="7"/>
    <s v="PO143143"/>
    <s v="GRN185214"/>
    <s v="340-1034-1"/>
    <s v="BRKT DETECTOR ENCLOSURE MOUNT"/>
    <s v="Lichfield WS13 7SF"/>
    <n v="101.2"/>
    <x v="1"/>
    <s v="Diesel"/>
    <n v="3.7444000000000005E-2"/>
  </r>
  <r>
    <s v="S026058"/>
    <x v="7"/>
    <s v="PO142462"/>
    <s v="GRN185215"/>
    <s v="340-1034-1"/>
    <s v="BRKT DETECTOR ENCLOSURE MOUNT"/>
    <s v="Lichfield WS13 7SF"/>
    <n v="101.2"/>
    <x v="1"/>
    <s v="Diesel"/>
    <n v="3.7444000000000005E-2"/>
  </r>
  <r>
    <s v="S026058"/>
    <x v="7"/>
    <s v="PO140253"/>
    <s v="GRN185216"/>
    <n v="101038131"/>
    <s v="FIXED OVER WIDTH LASER MECHANICAL ASSEMBLY"/>
    <s v="Lichfield WS13 7SF"/>
    <n v="101.2"/>
    <x v="1"/>
    <s v="Diesel"/>
    <n v="3.7444000000000005E-2"/>
  </r>
  <r>
    <s v="S024540"/>
    <x v="21"/>
    <s v="PO140738"/>
    <s v="GRN178981"/>
    <n v="101015385"/>
    <s v="BX DETECTOR SCINTILLANT PANEL"/>
    <s v="Cambridge CB4 0DL"/>
    <n v="294"/>
    <x v="2"/>
    <s v="Diesel"/>
    <n v="1.0878000000000001E-3"/>
  </r>
  <r>
    <s v="S026058"/>
    <x v="7"/>
    <s v="PO143409"/>
    <s v="GRN185460"/>
    <s v="350-1080-1"/>
    <s v="BRACKET GAP SENSOR ZBX"/>
    <s v="Lichfield WS13 7SF"/>
    <n v="101.2"/>
    <x v="1"/>
    <s v="Diesel"/>
    <n v="3.7444000000000005E-2"/>
  </r>
  <r>
    <s v="S026058"/>
    <x v="7"/>
    <s v="PO143143"/>
    <s v="GRN185461"/>
    <s v="340-1059-1"/>
    <s v="STAND SPEED SENSOR"/>
    <s v="Lichfield WS13 7SF"/>
    <n v="101.2"/>
    <x v="1"/>
    <s v="Diesel"/>
    <n v="3.7444000000000005E-2"/>
  </r>
  <r>
    <s v="S026058"/>
    <x v="7"/>
    <s v="PO143143"/>
    <s v="GRN185463"/>
    <s v="341-1007-1"/>
    <s v="BRKT OER RISER 200MM"/>
    <s v="Lichfield WS13 7SF"/>
    <n v="101.2"/>
    <x v="1"/>
    <s v="Diesel"/>
    <n v="3.7444000000000005E-2"/>
  </r>
  <r>
    <s v="S026058"/>
    <x v="7"/>
    <s v="PO143165"/>
    <s v="GRN185465"/>
    <n v="101028703"/>
    <s v="BX-M60 SERVER MOUNTING PLATE"/>
    <s v="Lichfield WS13 7SF"/>
    <n v="101.2"/>
    <x v="1"/>
    <s v="Diesel"/>
    <n v="3.7444000000000005E-2"/>
  </r>
  <r>
    <s v="S026058"/>
    <x v="7"/>
    <s v="PO143164"/>
    <s v="GRN185467"/>
    <n v="101028703"/>
    <s v="BX-M60 SERVER MOUNTING PLATE"/>
    <s v="Lichfield WS13 7SF"/>
    <n v="101.2"/>
    <x v="1"/>
    <s v="Diesel"/>
    <n v="3.7444000000000005E-2"/>
  </r>
  <r>
    <s v="S026058"/>
    <x v="7"/>
    <s v="PO143163"/>
    <s v="GRN185468"/>
    <n v="101033065"/>
    <s v="M60-BX WORKSTATION TOP FIXING ANGLE"/>
    <s v="Lichfield WS13 7SF"/>
    <n v="101.2"/>
    <x v="1"/>
    <s v="Diesel"/>
    <n v="3.7444000000000005E-2"/>
  </r>
  <r>
    <s v="S026058"/>
    <x v="7"/>
    <s v="PO143166"/>
    <s v="GRN185469"/>
    <n v="101028703"/>
    <s v="BX-M60 SERVER MOUNTING PLATE"/>
    <s v="Lichfield WS13 7SF"/>
    <n v="101.2"/>
    <x v="1"/>
    <s v="Diesel"/>
    <n v="3.7444000000000005E-2"/>
  </r>
  <r>
    <s v="S023222"/>
    <x v="11"/>
    <s v="PO140502"/>
    <s v="GRN178989"/>
    <n v="101027071"/>
    <s v="M12 ETHERNET-PUR CABLE RSSD-RSSD-4416-1M TURCK BAN"/>
    <s v="Wickford SS11 8YT"/>
    <n v="390"/>
    <x v="2"/>
    <s v="Diesel"/>
    <n v="1.4430000000000001E-3"/>
  </r>
  <r>
    <s v="S026058"/>
    <x v="7"/>
    <s v="PO144154"/>
    <s v="GRN185470"/>
    <s v="340-1126-1"/>
    <s v="MOUNT SPEED/TRAFFIC SIGN"/>
    <s v="Lichfield WS13 7SF"/>
    <n v="101.2"/>
    <x v="1"/>
    <s v="Diesel"/>
    <n v="3.7444000000000005E-2"/>
  </r>
  <r>
    <s v="S026058"/>
    <x v="7"/>
    <s v="PO142423"/>
    <s v="GRN185471"/>
    <s v="350-1187-1"/>
    <s v="SPEED SENSOR BRACKET"/>
    <s v="Lichfield WS13 7SF"/>
    <n v="101.2"/>
    <x v="1"/>
    <s v="Diesel"/>
    <n v="3.7444000000000005E-2"/>
  </r>
  <r>
    <s v="S026058"/>
    <x v="7"/>
    <s v="PO138927"/>
    <s v="GRN185472"/>
    <n v="101012393"/>
    <s v="SECURITY HANDRAIL PLATE"/>
    <s v="Lichfield WS13 7SF"/>
    <n v="101.2"/>
    <x v="1"/>
    <s v="Diesel"/>
    <n v="3.7444000000000005E-2"/>
  </r>
  <r>
    <s v="S026058"/>
    <x v="7"/>
    <s v="PO143150"/>
    <s v="GRN185668"/>
    <s v="340-1082-1"/>
    <s v="SITE INTEGRATION POST"/>
    <s v="Lichfield WS13 7SF"/>
    <n v="101.2"/>
    <x v="1"/>
    <s v="Diesel"/>
    <n v="3.7444000000000005E-2"/>
  </r>
  <r>
    <s v="S026058"/>
    <x v="7"/>
    <s v="PO143149"/>
    <s v="GRN185669"/>
    <s v="340-1082-1"/>
    <s v="SITE INTEGRATION POST"/>
    <s v="Lichfield WS13 7SF"/>
    <n v="101.2"/>
    <x v="1"/>
    <s v="Diesel"/>
    <n v="3.7444000000000005E-2"/>
  </r>
  <r>
    <s v="S026058"/>
    <x v="7"/>
    <s v="PO143179"/>
    <s v="GRN185924"/>
    <n v="101030273"/>
    <s v="M60-BX WORKSTATION FRAME MOUNT BRACKET"/>
    <s v="Lichfield WS13 7SF"/>
    <n v="101.2"/>
    <x v="1"/>
    <s v="Diesel"/>
    <n v="3.7444000000000005E-2"/>
  </r>
  <r>
    <s v="S026058"/>
    <x v="7"/>
    <s v="PO143172"/>
    <s v="GRN185925"/>
    <n v="101030273"/>
    <s v="M60-BX WORKSTATION FRAME MOUNT BRACKET"/>
    <s v="Lichfield WS13 7SF"/>
    <n v="101.2"/>
    <x v="1"/>
    <s v="Diesel"/>
    <n v="3.7444000000000005E-2"/>
  </r>
  <r>
    <s v="S026058"/>
    <x v="7"/>
    <s v="PO143150"/>
    <s v="GRN185926"/>
    <s v="340-1026-1"/>
    <s v="BRKT CONCENTRATOR MOUNT"/>
    <s v="Lichfield WS13 7SF"/>
    <n v="101.2"/>
    <x v="1"/>
    <s v="Diesel"/>
    <n v="3.7444000000000005E-2"/>
  </r>
  <r>
    <s v="S026058"/>
    <x v="7"/>
    <s v="PO143161"/>
    <s v="GRN185927"/>
    <n v="101049881"/>
    <s v="DELL XE4 COMPUTER MOUNTING PLATE"/>
    <s v="Lichfield WS13 7SF"/>
    <n v="101.2"/>
    <x v="1"/>
    <s v="Diesel"/>
    <n v="3.7444000000000005E-2"/>
  </r>
  <r>
    <s v="S025431"/>
    <x v="0"/>
    <s v="PO141982"/>
    <s v="GRN179001"/>
    <s v="255-1467-1"/>
    <s v="SHIPPING KIT DOWTHERM FS"/>
    <s v="Boston Massachusetts"/>
    <n v="3154"/>
    <x v="0"/>
    <s v="Crude"/>
    <n v="2.5295079999999999"/>
  </r>
  <r>
    <s v="S025431"/>
    <x v="0"/>
    <s v="PO141806"/>
    <s v="GRN179002"/>
    <s v="11540-0018"/>
    <s v="PASTE SILICONE DIELECTRIC"/>
    <s v="Boston Massachusetts"/>
    <n v="3154"/>
    <x v="0"/>
    <s v="Crude"/>
    <n v="1.0118031999999999E-2"/>
  </r>
  <r>
    <s v="S026058"/>
    <x v="7"/>
    <s v="PO140229"/>
    <s v="GRN185929"/>
    <n v="101036824"/>
    <s v="M60-BX WHEEL STAND ( 2-PORT )"/>
    <s v="Lichfield WS13 7SF"/>
    <n v="101.2"/>
    <x v="1"/>
    <s v="Diesel"/>
    <n v="3.7444000000000005E-2"/>
  </r>
  <r>
    <s v="S026058"/>
    <x v="7"/>
    <s v="PO140230"/>
    <s v="GRN185930"/>
    <n v="101036824"/>
    <s v="M60-BX WHEEL STAND ( 2-PORT )"/>
    <s v="Lichfield WS13 7SF"/>
    <n v="101.2"/>
    <x v="1"/>
    <s v="Diesel"/>
    <n v="3.7444000000000005E-2"/>
  </r>
  <r>
    <s v="S026058"/>
    <x v="7"/>
    <s v="PO141024"/>
    <s v="GRN185931"/>
    <s v="350-1070-1"/>
    <s v="ARM ECHAIN"/>
    <s v="Lichfield WS13 7SF"/>
    <n v="101.2"/>
    <x v="1"/>
    <s v="Diesel"/>
    <n v="3.7444000000000005E-2"/>
  </r>
  <r>
    <s v="S026058"/>
    <x v="7"/>
    <s v="PO143160"/>
    <s v="GRN185932"/>
    <n v="40256694"/>
    <s v="OCR CAMERA MOUNTING BRACKET M6007"/>
    <s v="Lichfield WS13 7SF"/>
    <n v="101.2"/>
    <x v="1"/>
    <s v="Diesel"/>
    <n v="3.7444000000000005E-2"/>
  </r>
  <r>
    <s v="S026058"/>
    <x v="7"/>
    <s v="PO143161"/>
    <s v="GRN185934"/>
    <n v="40256694"/>
    <s v="OCR CAMERA MOUNTING BRACKET M6007"/>
    <s v="Lichfield WS13 7SF"/>
    <n v="101.2"/>
    <x v="1"/>
    <s v="Diesel"/>
    <n v="3.7444000000000005E-2"/>
  </r>
  <r>
    <s v="S026058"/>
    <x v="7"/>
    <s v="PO143160"/>
    <s v="GRN185935"/>
    <n v="40212461"/>
    <s v="OCR CAMERA BRACKET"/>
    <s v="Lichfield WS13 7SF"/>
    <n v="101.2"/>
    <x v="1"/>
    <s v="Diesel"/>
    <n v="3.7444000000000005E-2"/>
  </r>
  <r>
    <s v="S026058"/>
    <x v="7"/>
    <s v="PO143156"/>
    <s v="GRN185936"/>
    <n v="40212461"/>
    <s v="OCR CAMERA BRACKET"/>
    <s v="Lichfield WS13 7SF"/>
    <n v="101.2"/>
    <x v="1"/>
    <s v="Diesel"/>
    <n v="3.7444000000000005E-2"/>
  </r>
  <r>
    <s v="S000892"/>
    <x v="16"/>
    <s v="PO142378"/>
    <s v="GRN179022"/>
    <n v="21201412"/>
    <s v="PATCH CORD CAT 5E FTP PVC METAL SHIELD BLACK - 2M"/>
    <s v="Stockport SK4 2JT"/>
    <n v="55"/>
    <x v="2"/>
    <s v="Diesel"/>
    <n v="2.0350000000000001E-4"/>
  </r>
  <r>
    <s v="S000892"/>
    <x v="16"/>
    <s v="PO142378"/>
    <s v="GRN179023"/>
    <n v="101032903"/>
    <s v="POWER CABLE C13 TO BS1363 (UK PLUG) - 10M LONG RS"/>
    <s v="Stockport SK4 2JT"/>
    <n v="55"/>
    <x v="2"/>
    <s v="Diesel"/>
    <n v="2.0350000000000001E-4"/>
  </r>
  <r>
    <s v="S026058"/>
    <x v="7"/>
    <s v="PO143156"/>
    <s v="GRN185939"/>
    <n v="40256694"/>
    <s v="OCR CAMERA MOUNTING BRACKET M6007"/>
    <s v="Lichfield WS13 7SF"/>
    <n v="101.2"/>
    <x v="1"/>
    <s v="Diesel"/>
    <n v="3.7444000000000005E-2"/>
  </r>
  <r>
    <s v="S026058"/>
    <x v="7"/>
    <s v="PO143160"/>
    <s v="GRN185941"/>
    <n v="40256694"/>
    <s v="OCR CAMERA MOUNTING BRACKET M6007"/>
    <s v="Lichfield WS13 7SF"/>
    <n v="101.2"/>
    <x v="1"/>
    <s v="Diesel"/>
    <n v="3.7444000000000005E-2"/>
  </r>
  <r>
    <s v="S026058"/>
    <x v="7"/>
    <s v="PO143161"/>
    <s v="GRN185942"/>
    <n v="40256694"/>
    <s v="OCR CAMERA MOUNTING BRACKET M6007"/>
    <s v="Lichfield WS13 7SF"/>
    <n v="101.2"/>
    <x v="1"/>
    <s v="Diesel"/>
    <n v="3.7444000000000005E-2"/>
  </r>
  <r>
    <s v="S001571"/>
    <x v="10"/>
    <s v="PO138588"/>
    <s v="GRN179040"/>
    <n v="101018191"/>
    <s v="UC30-214162 ULTRASONIC SENSOR"/>
    <s v="St Albans AL1 5BN"/>
    <n v="298"/>
    <x v="2"/>
    <s v="Diesel"/>
    <n v="1.1026E-3"/>
  </r>
  <r>
    <s v="S026058"/>
    <x v="7"/>
    <s v="PO140248"/>
    <s v="GRN185948"/>
    <n v="101045535"/>
    <s v="FAR SIDE MOUNTING PLATE"/>
    <s v="Lichfield WS13 7SF"/>
    <n v="101.2"/>
    <x v="1"/>
    <s v="Diesel"/>
    <n v="3.7444000000000005E-2"/>
  </r>
  <r>
    <s v="S026058"/>
    <x v="7"/>
    <s v="PO142462"/>
    <s v="GRN185953"/>
    <n v="101045535"/>
    <s v="FAR SIDE MOUNTING PLATE"/>
    <s v="Lichfield WS13 7SF"/>
    <n v="101.2"/>
    <x v="1"/>
    <s v="Diesel"/>
    <n v="3.7444000000000005E-2"/>
  </r>
  <r>
    <s v="S026058"/>
    <x v="7"/>
    <s v="PO143412"/>
    <s v="GRN185957"/>
    <n v="101024174"/>
    <s v="SUPPORT FOOT - TCU"/>
    <s v="Lichfield WS13 7SF"/>
    <n v="101.2"/>
    <x v="1"/>
    <s v="Diesel"/>
    <n v="3.7444000000000005E-2"/>
  </r>
  <r>
    <s v="S026058"/>
    <x v="7"/>
    <s v="PO143149"/>
    <s v="GRN185958"/>
    <s v="340-1058-1"/>
    <s v="ELECTRICAL BOX MOUNTING PLATE"/>
    <s v="Lichfield WS13 7SF"/>
    <n v="101.2"/>
    <x v="1"/>
    <s v="Diesel"/>
    <n v="3.7444000000000005E-2"/>
  </r>
  <r>
    <s v="S026058"/>
    <x v="7"/>
    <s v="PO143149"/>
    <s v="GRN185959"/>
    <s v="340-1050-1"/>
    <s v="TITAN SICK SENSOR BRKT"/>
    <s v="Lichfield WS13 7SF"/>
    <n v="101.2"/>
    <x v="1"/>
    <s v="Diesel"/>
    <n v="3.7444000000000005E-2"/>
  </r>
  <r>
    <s v="S026058"/>
    <x v="7"/>
    <s v="PO140229"/>
    <s v="GRN185964"/>
    <n v="101036095"/>
    <s v="TOOL BOX REAR BRACKET ASSEMBLY"/>
    <s v="Lichfield WS13 7SF"/>
    <n v="101.2"/>
    <x v="1"/>
    <s v="Diesel"/>
    <n v="3.7444000000000005E-2"/>
  </r>
  <r>
    <s v="S026058"/>
    <x v="7"/>
    <s v="PO140230"/>
    <s v="GRN185966"/>
    <n v="101036095"/>
    <s v="TOOL BOX REAR BRACKET ASSEMBLY"/>
    <s v="Lichfield WS13 7SF"/>
    <n v="101.2"/>
    <x v="1"/>
    <s v="Diesel"/>
    <n v="3.7444000000000005E-2"/>
  </r>
  <r>
    <s v="S026058"/>
    <x v="7"/>
    <s v="PO140248"/>
    <s v="GRN185969"/>
    <s v="340-1049-1"/>
    <s v="SICK SENSOR BRKT HORIZONTAL"/>
    <s v="Lichfield WS13 7SF"/>
    <n v="101.2"/>
    <x v="1"/>
    <s v="Diesel"/>
    <n v="3.7444000000000005E-2"/>
  </r>
  <r>
    <s v="S026058"/>
    <x v="7"/>
    <s v="PO143160"/>
    <s v="GRN185972"/>
    <n v="101023372"/>
    <s v="TRANSFER BOX MOUNTING BRACKET"/>
    <s v="Lichfield WS13 7SF"/>
    <n v="101.2"/>
    <x v="1"/>
    <s v="Diesel"/>
    <n v="3.7444000000000005E-2"/>
  </r>
  <r>
    <s v="S024448"/>
    <x v="18"/>
    <s v="PO140262"/>
    <s v="GRN179060"/>
    <n v="101012487"/>
    <s v="SF6 CYLINDER 5 LB, 99.95%, 4.2&quot; OD X 17&quot; LONG"/>
    <s v="California 94560"/>
    <n v="5214"/>
    <x v="0"/>
    <s v="Crude"/>
    <n v="0.4181628"/>
  </r>
  <r>
    <s v="S026058"/>
    <x v="7"/>
    <s v="PO143161"/>
    <s v="GRN185974"/>
    <n v="40256228"/>
    <s v="TRANSFORMER BOX MOUNTING BRACKET"/>
    <s v="Lichfield WS13 7SF"/>
    <n v="101.2"/>
    <x v="1"/>
    <s v="Diesel"/>
    <n v="3.7444000000000005E-2"/>
  </r>
  <r>
    <s v="S026058"/>
    <x v="7"/>
    <s v="PO143156"/>
    <s v="GRN185975"/>
    <n v="101023372"/>
    <s v="TRANSFER BOX MOUNTING BRACKET"/>
    <s v="Lichfield WS13 7SF"/>
    <n v="101.2"/>
    <x v="1"/>
    <s v="Diesel"/>
    <n v="3.7444000000000005E-2"/>
  </r>
  <r>
    <s v="S026058"/>
    <x v="7"/>
    <s v="PO144629"/>
    <s v="GRN185977"/>
    <s v="350-1181-1"/>
    <s v="ZBX SENSOR BRKT 1"/>
    <s v="Lichfield WS13 7SF"/>
    <n v="101.2"/>
    <x v="1"/>
    <s v="Diesel"/>
    <n v="3.7444000000000005E-2"/>
  </r>
  <r>
    <s v="S026058"/>
    <x v="7"/>
    <s v="PO142423"/>
    <s v="GRN185980"/>
    <s v="350-1187-1"/>
    <s v="SPEED SENSOR BRACKET"/>
    <s v="Lichfield WS13 7SF"/>
    <n v="101.2"/>
    <x v="1"/>
    <s v="Diesel"/>
    <n v="3.7444000000000005E-2"/>
  </r>
  <r>
    <s v="S026058"/>
    <x v="7"/>
    <s v="PO138927"/>
    <s v="GRN186002"/>
    <n v="101036387"/>
    <s v="UPS SERVICE DOOR - M60  IRON GREY RAL 7011"/>
    <s v="Lichfield WS13 7SF"/>
    <n v="101.2"/>
    <x v="1"/>
    <s v="Diesel"/>
    <n v="3.7444000000000005E-2"/>
  </r>
  <r>
    <s v="S026058"/>
    <x v="7"/>
    <s v="PO143476"/>
    <s v="GRN186003"/>
    <n v="101047519"/>
    <s v="PC COVER"/>
    <s v="Lichfield WS13 7SF"/>
    <n v="101.2"/>
    <x v="1"/>
    <s v="Diesel"/>
    <n v="3.7444000000000005E-2"/>
  </r>
  <r>
    <s v="S026058"/>
    <x v="7"/>
    <s v="PO144629"/>
    <s v="GRN186005"/>
    <s v="356-1068-1"/>
    <s v="M60-ZBX CONTROL WORKSTATION BACK PANEL"/>
    <s v="Lichfield WS13 7SF"/>
    <n v="101.2"/>
    <x v="1"/>
    <s v="Diesel"/>
    <n v="3.7444000000000005E-2"/>
  </r>
  <r>
    <s v="S026058"/>
    <x v="7"/>
    <s v="PO140248"/>
    <s v="GRN186009"/>
    <s v="350-1018-1"/>
    <s v="PLATE MTG SENSOR EOT GANTRY"/>
    <s v="Lichfield WS13 7SF"/>
    <n v="101.2"/>
    <x v="1"/>
    <s v="Diesel"/>
    <n v="3.7444000000000005E-2"/>
  </r>
  <r>
    <s v="S026058"/>
    <x v="7"/>
    <s v="PO143465"/>
    <s v="GRN186010"/>
    <s v="350-1018-1"/>
    <s v="PLATE MTG SENSOR EOT GANTRY"/>
    <s v="Lichfield WS13 7SF"/>
    <n v="101.2"/>
    <x v="1"/>
    <s v="Diesel"/>
    <n v="3.7444000000000005E-2"/>
  </r>
  <r>
    <s v="S026058"/>
    <x v="7"/>
    <s v="PO138927"/>
    <s v="GRN186012"/>
    <n v="101036252"/>
    <s v="UPS FIXING PLATE - M60 - ZINTEC"/>
    <s v="Lichfield WS13 7SF"/>
    <n v="101.2"/>
    <x v="1"/>
    <s v="Diesel"/>
    <n v="3.7444000000000005E-2"/>
  </r>
  <r>
    <s v="S026058"/>
    <x v="7"/>
    <s v="PO143163"/>
    <s v="GRN186019"/>
    <n v="40259111"/>
    <s v="ANPR CAMERA MOUNTING PLATE"/>
    <s v="Lichfield WS13 7SF"/>
    <n v="101.2"/>
    <x v="1"/>
    <s v="Diesel"/>
    <n v="3.7444000000000005E-2"/>
  </r>
  <r>
    <s v="S023284"/>
    <x v="19"/>
    <s v="PO136167"/>
    <s v="GRN179085"/>
    <n v="42255145"/>
    <s v="CONTROL PANEL - PORTAL"/>
    <s v="Leicester LE19 2DT"/>
    <n v="144"/>
    <x v="1"/>
    <s v="Diesel"/>
    <n v="5.3280000000000001E-2"/>
  </r>
  <r>
    <s v="S026058"/>
    <x v="7"/>
    <s v="PO143164"/>
    <s v="GRN186020"/>
    <n v="101036252"/>
    <s v="UPS FIXING PLATE - M60"/>
    <s v="Lichfield WS13 7SF"/>
    <n v="101.2"/>
    <x v="1"/>
    <s v="Diesel"/>
    <n v="3.7444000000000005E-2"/>
  </r>
  <r>
    <s v="S026058"/>
    <x v="7"/>
    <s v="PO143165"/>
    <s v="GRN186022"/>
    <n v="101036252"/>
    <s v="UPS FIXING PLATE - M60"/>
    <s v="Lichfield WS13 7SF"/>
    <n v="101.2"/>
    <x v="1"/>
    <s v="Diesel"/>
    <n v="3.7444000000000005E-2"/>
  </r>
  <r>
    <s v="S026058"/>
    <x v="7"/>
    <s v="PO143166"/>
    <s v="GRN186023"/>
    <n v="101036252"/>
    <s v="UPS FIXING PLATE - M60"/>
    <s v="Lichfield WS13 7SF"/>
    <n v="101.2"/>
    <x v="1"/>
    <s v="Diesel"/>
    <n v="3.7444000000000005E-2"/>
  </r>
  <r>
    <s v="S026058"/>
    <x v="7"/>
    <s v="PO143161"/>
    <s v="GRN186181"/>
    <n v="101036314"/>
    <s v="PANEL 8"/>
    <s v="Lichfield WS13 7SF"/>
    <n v="101.2"/>
    <x v="1"/>
    <s v="Diesel"/>
    <n v="3.7444000000000005E-2"/>
  </r>
  <r>
    <s v="S002239"/>
    <x v="17"/>
    <s v="PO148016"/>
    <s v="GRN194044"/>
    <n v="7645014"/>
    <s v="ASSEMBLY,RECT,,HI-V,7.5KV,1.4A,MODULE; (DIODE,S3HV"/>
    <s v="UT 84104"/>
    <n v="4725"/>
    <x v="4"/>
    <s v="Aviation"/>
    <n v="0.33234727680000004"/>
  </r>
  <r>
    <s v="S026058"/>
    <x v="7"/>
    <s v="PO140229"/>
    <s v="GRN186751"/>
    <n v="101040392"/>
    <s v="GOTTING PANEL, CAB BRACKET"/>
    <s v="Lichfield WS13 7SF"/>
    <n v="101.2"/>
    <x v="1"/>
    <s v="Diesel"/>
    <n v="3.7444000000000005E-2"/>
  </r>
  <r>
    <s v="S026058"/>
    <x v="7"/>
    <s v="PO140230"/>
    <s v="GRN186753"/>
    <n v="101040392"/>
    <s v="GOTTING PANEL, CAB BRACKET"/>
    <s v="Lichfield WS13 7SF"/>
    <n v="101.2"/>
    <x v="1"/>
    <s v="Diesel"/>
    <n v="3.7444000000000005E-2"/>
  </r>
  <r>
    <s v="S026058"/>
    <x v="7"/>
    <s v="PO143163"/>
    <s v="GRN186754"/>
    <n v="40256228"/>
    <s v="TRANSFORMER BOX MOUNTING BRACKET"/>
    <s v="Lichfield WS13 7SF"/>
    <n v="101.2"/>
    <x v="1"/>
    <s v="Diesel"/>
    <n v="3.7444000000000005E-2"/>
  </r>
  <r>
    <s v="S026058"/>
    <x v="7"/>
    <s v="PO143164"/>
    <s v="GRN186755"/>
    <n v="40256228"/>
    <s v="TRANSFORMER BOX MOUNTING BRACKET"/>
    <s v="Lichfield WS13 7SF"/>
    <n v="101.2"/>
    <x v="1"/>
    <s v="Diesel"/>
    <n v="3.7444000000000005E-2"/>
  </r>
  <r>
    <s v="S026058"/>
    <x v="7"/>
    <s v="PO143165"/>
    <s v="GRN186756"/>
    <n v="40256228"/>
    <s v="TRANSFORMER BOX MOUNTING BRACKET"/>
    <s v="Lichfield WS13 7SF"/>
    <n v="101.2"/>
    <x v="1"/>
    <s v="Diesel"/>
    <n v="3.7444000000000005E-2"/>
  </r>
  <r>
    <s v="S001121"/>
    <x v="5"/>
    <s v="PO140089"/>
    <s v="GRN179105"/>
    <n v="13204807"/>
    <s v="RSLINX CLASSIC SINGLE NODE"/>
    <s v="Salford M5 4BE"/>
    <n v="103.6"/>
    <x v="2"/>
    <s v="Diesel"/>
    <n v="3.8331999999999998E-4"/>
  </r>
  <r>
    <s v="S001121"/>
    <x v="5"/>
    <s v="PO140091"/>
    <s v="GRN179106"/>
    <n v="13204807"/>
    <s v="RSLINX CLASSIC SINGLE NODE"/>
    <s v="Salford M5 4BE"/>
    <n v="103.6"/>
    <x v="2"/>
    <s v="Diesel"/>
    <n v="3.8331999999999998E-4"/>
  </r>
  <r>
    <s v="S001121"/>
    <x v="5"/>
    <s v="PO141324"/>
    <s v="GRN179107"/>
    <n v="13204807"/>
    <s v="RSLINX CLASSIC SINGLE NODE"/>
    <s v="Salford M5 4BE"/>
    <n v="103.6"/>
    <x v="2"/>
    <s v="Diesel"/>
    <n v="3.8331999999999998E-4"/>
  </r>
  <r>
    <s v="S001121"/>
    <x v="5"/>
    <s v="PO140086"/>
    <s v="GRN179108"/>
    <n v="13204807"/>
    <s v="RSLINX CLASSIC SINGLE NODE"/>
    <s v="Salford M5 4BE"/>
    <n v="103.6"/>
    <x v="2"/>
    <s v="Diesel"/>
    <n v="3.8331999999999998E-4"/>
  </r>
  <r>
    <s v="S001121"/>
    <x v="5"/>
    <s v="PO140090"/>
    <s v="GRN179109"/>
    <n v="13204807"/>
    <s v="RSLINX CLASSIC SINGLE NODE"/>
    <s v="Salford M5 4BE"/>
    <n v="103.6"/>
    <x v="2"/>
    <s v="Diesel"/>
    <n v="3.8331999999999998E-4"/>
  </r>
  <r>
    <s v="S001121"/>
    <x v="5"/>
    <s v="PO140088"/>
    <s v="GRN179110"/>
    <n v="13204807"/>
    <s v="RSLINX CLASSIC SINGLE NODE"/>
    <s v="Salford M5 4BE"/>
    <n v="103.6"/>
    <x v="2"/>
    <s v="Diesel"/>
    <n v="3.8331999999999998E-4"/>
  </r>
  <r>
    <s v="S001121"/>
    <x v="5"/>
    <s v="PO141322"/>
    <s v="GRN179111"/>
    <n v="13204807"/>
    <s v="RSLINX CLASSIC SINGLE NODE"/>
    <s v="Salford M5 4BE"/>
    <n v="103.6"/>
    <x v="2"/>
    <s v="Diesel"/>
    <n v="3.8331999999999998E-4"/>
  </r>
  <r>
    <s v="S026058"/>
    <x v="7"/>
    <s v="PO143166"/>
    <s v="GRN186757"/>
    <n v="40256228"/>
    <s v="TRANSFORMER BOX MOUNTING BRACKET"/>
    <s v="Lichfield WS13 7SF"/>
    <n v="101.2"/>
    <x v="1"/>
    <s v="Diesel"/>
    <n v="3.7444000000000005E-2"/>
  </r>
  <r>
    <s v="S026058"/>
    <x v="7"/>
    <s v="PO143149"/>
    <s v="GRN186758"/>
    <s v="340-1129-1"/>
    <s v="SHIELD SICK SENSOR"/>
    <s v="Lichfield WS13 7SF"/>
    <n v="101.2"/>
    <x v="1"/>
    <s v="Diesel"/>
    <n v="3.7444000000000005E-2"/>
  </r>
  <r>
    <s v="S026058"/>
    <x v="7"/>
    <s v="PO143149"/>
    <s v="GRN186759"/>
    <s v="341-1007-1"/>
    <s v="BRKT OER RISER 200MM"/>
    <s v="Lichfield WS13 7SF"/>
    <n v="101.2"/>
    <x v="1"/>
    <s v="Diesel"/>
    <n v="3.7444000000000005E-2"/>
  </r>
  <r>
    <s v="S026058"/>
    <x v="7"/>
    <s v="PO142462"/>
    <s v="GRN186762"/>
    <s v="340-1034-1"/>
    <s v="BRKT DETECTOR ENCLOSURE MOUNT"/>
    <s v="Lichfield WS13 7SF"/>
    <n v="101.2"/>
    <x v="1"/>
    <s v="Diesel"/>
    <n v="3.7444000000000005E-2"/>
  </r>
  <r>
    <s v="S026058"/>
    <x v="7"/>
    <s v="PO140248"/>
    <s v="GRN186772"/>
    <s v="350-1082-1"/>
    <s v="SHIM ECHAIN LOWER MOUNT"/>
    <s v="Lichfield WS13 7SF"/>
    <n v="101.2"/>
    <x v="1"/>
    <s v="Diesel"/>
    <n v="3.7444000000000005E-2"/>
  </r>
  <r>
    <s v="S026058"/>
    <x v="7"/>
    <s v="PO143465"/>
    <s v="GRN186773"/>
    <s v="350-1082-1"/>
    <s v="SHIM ECHAIN LOWER MOUNT"/>
    <s v="Lichfield WS13 7SF"/>
    <n v="101.2"/>
    <x v="1"/>
    <s v="Diesel"/>
    <n v="3.7444000000000005E-2"/>
  </r>
  <r>
    <s v="S026058"/>
    <x v="7"/>
    <s v="PO144151"/>
    <s v="GRN186922"/>
    <n v="1"/>
    <s v="FAIR"/>
    <s v="Lichfield WS13 7SF"/>
    <n v="101.2"/>
    <x v="1"/>
    <s v="Diesel"/>
    <n v="3.7444000000000005E-2"/>
  </r>
  <r>
    <s v="S026058"/>
    <x v="7"/>
    <s v="PO144629"/>
    <s v="GRN187035"/>
    <s v="350-1181-1"/>
    <s v="ZBX SENSOR BRKT 1"/>
    <s v="Lichfield WS13 7SF"/>
    <n v="101.2"/>
    <x v="1"/>
    <s v="Diesel"/>
    <n v="3.7444000000000005E-2"/>
  </r>
  <r>
    <s v="S026058"/>
    <x v="7"/>
    <s v="PO140252"/>
    <s v="GRN187066"/>
    <n v="23254988"/>
    <s v="MATERIAL SEPERATION TEST PIECE ASSEMBLY (BOF)"/>
    <s v="Lichfield WS13 7SF"/>
    <n v="101.2"/>
    <x v="1"/>
    <s v="Diesel"/>
    <n v="3.7444000000000005E-2"/>
  </r>
  <r>
    <s v="S026058"/>
    <x v="7"/>
    <s v="PO141796"/>
    <s v="GRN187068"/>
    <n v="23254988"/>
    <s v="CVI ANSI MATERIAL SEPARATION TEST PIECE 6/4 MEV (3"/>
    <s v="Lichfield WS13 7SF"/>
    <n v="101.2"/>
    <x v="1"/>
    <s v="Diesel"/>
    <n v="3.7444000000000005E-2"/>
  </r>
  <r>
    <s v="S026058"/>
    <x v="7"/>
    <s v="PO140228"/>
    <s v="GRN187214"/>
    <n v="101033372"/>
    <s v="M60-ZBX, DETECTOR PANEL  MECHANICAL INTERLOCK"/>
    <s v="Lichfield WS13 7SF"/>
    <n v="101.2"/>
    <x v="1"/>
    <s v="Diesel"/>
    <n v="3.7444000000000005E-2"/>
  </r>
  <r>
    <s v="S001571"/>
    <x v="10"/>
    <s v="PO140464"/>
    <s v="GRN179131"/>
    <n v="1"/>
    <s v="freight inwards"/>
    <s v="St Albans AL1 5BN"/>
    <n v="298"/>
    <x v="2"/>
    <s v="Diesel"/>
    <n v="1.1026E-3"/>
  </r>
  <r>
    <s v="S025431"/>
    <x v="0"/>
    <s v="PO138363"/>
    <s v="GRN179136"/>
    <s v="331-0754-2"/>
    <s v="SOURCE ASSEMBLY - 2 APERTURES WIDE (x4 Panama)"/>
    <s v="Boston Massachusetts"/>
    <n v="3154"/>
    <x v="0"/>
    <s v="Crude"/>
    <n v="101.18031999999999"/>
  </r>
  <r>
    <s v="S001047"/>
    <x v="9"/>
    <s v="PO140456"/>
    <s v="GRN179140"/>
    <n v="66205215"/>
    <s v="2X8 ELEMENT PHOTO DIODE CDWO4 30MM THICK"/>
    <s v="81300 Johor Bahru Malaysia"/>
    <n v="6781"/>
    <x v="4"/>
    <s v="Aviation"/>
    <n v="1.1924057587200001"/>
  </r>
  <r>
    <s v="S023284"/>
    <x v="19"/>
    <s v="PO136276"/>
    <s v="GRN179141"/>
    <n v="101048625"/>
    <s v="WEIGHBRIDGE JUNCTION BOX"/>
    <s v="Leicester LE19 2DT"/>
    <n v="144"/>
    <x v="1"/>
    <s v="Diesel"/>
    <n v="5.3280000000000001E-2"/>
  </r>
  <r>
    <s v="S001571"/>
    <x v="10"/>
    <s v="PO137597"/>
    <s v="GRN179143"/>
    <n v="101012395"/>
    <s v="SICK 2D LiDAR LASER SENSOR TIM351-2134001"/>
    <s v="St Albans AL1 5BN"/>
    <n v="298"/>
    <x v="2"/>
    <s v="Diesel"/>
    <n v="1.1026E-3"/>
  </r>
  <r>
    <s v="S026058"/>
    <x v="7"/>
    <s v="PO141690"/>
    <s v="GRN187224"/>
    <n v="23254988"/>
    <s v="CVI ANSI MATERIAL SEPARATION TEST PIECE 6/4 MEV (3"/>
    <s v="Lichfield WS13 7SF"/>
    <n v="101.2"/>
    <x v="1"/>
    <s v="Diesel"/>
    <n v="3.7444000000000005E-2"/>
  </r>
  <r>
    <s v="S023222"/>
    <x v="11"/>
    <s v="PO139360"/>
    <s v="GRN179146"/>
    <s v="11700-5344"/>
    <s v="CABLE 1.2 METER RJ45S TO RJ45S CAT5E"/>
    <s v="Wickford SS11 8YT"/>
    <n v="390"/>
    <x v="2"/>
    <s v="Diesel"/>
    <n v="1.4430000000000001E-3"/>
  </r>
  <r>
    <s v="S023222"/>
    <x v="11"/>
    <s v="PO139360"/>
    <s v="GRN179147"/>
    <s v="11700-5344"/>
    <s v="CABLE 1.2 METER RJ45S TO RJ45S CAT5E"/>
    <s v="Wickford SS11 8YT"/>
    <n v="390"/>
    <x v="2"/>
    <s v="Diesel"/>
    <n v="1.4430000000000001E-3"/>
  </r>
  <r>
    <s v="S023222"/>
    <x v="11"/>
    <s v="PO132105"/>
    <s v="GRN179148"/>
    <s v="11700-5344"/>
    <s v="CABLE 1.2 METER RJ45S TO RJ45S CAT5E"/>
    <s v="Wickford SS11 8YT"/>
    <n v="390"/>
    <x v="2"/>
    <s v="Diesel"/>
    <n v="1.4430000000000001E-3"/>
  </r>
  <r>
    <s v="S023222"/>
    <x v="11"/>
    <s v="PO140482"/>
    <s v="GRN179151"/>
    <n v="101027038"/>
    <s v="M12 ETHERNET CABLE RSSD-RSSD-4416 - 10M LONG"/>
    <s v="Wickford SS11 8YT"/>
    <n v="390"/>
    <x v="2"/>
    <s v="Diesel"/>
    <n v="1.4430000000000001E-3"/>
  </r>
  <r>
    <s v="S023222"/>
    <x v="11"/>
    <s v="PO141687"/>
    <s v="GRN179152"/>
    <s v="11700-5607"/>
    <s v="CORDSET CAT5E ETHERNET M12 RJ45 8C"/>
    <s v="Wickford SS11 8YT"/>
    <n v="390"/>
    <x v="2"/>
    <s v="Diesel"/>
    <n v="1.4430000000000001E-3"/>
  </r>
  <r>
    <s v="S026058"/>
    <x v="7"/>
    <s v="PO143149"/>
    <s v="GRN187230"/>
    <s v="340-1059-1"/>
    <s v="STAND SPEED SENSOR"/>
    <s v="Lichfield WS13 7SF"/>
    <n v="101.2"/>
    <x v="1"/>
    <s v="Diesel"/>
    <n v="3.7444000000000005E-2"/>
  </r>
  <r>
    <s v="S023284"/>
    <x v="19"/>
    <s v="PO131875"/>
    <s v="GRN179159"/>
    <s v="340-1042-1"/>
    <s v="JUNCTION BOX DETECTOR SIDE"/>
    <s v="Leicester LE19 2DT"/>
    <n v="144"/>
    <x v="1"/>
    <s v="Diesel"/>
    <n v="5.3280000000000001E-2"/>
  </r>
  <r>
    <s v="S026058"/>
    <x v="7"/>
    <s v="PO144151"/>
    <s v="GRN187235"/>
    <n v="101012305"/>
    <s v="INFRARED STAND FABRICATION"/>
    <s v="Lichfield WS13 7SF"/>
    <n v="101.2"/>
    <x v="1"/>
    <s v="Diesel"/>
    <n v="3.7444000000000005E-2"/>
  </r>
  <r>
    <s v="S026058"/>
    <x v="7"/>
    <s v="PO143976"/>
    <s v="GRN187534"/>
    <n v="101024965"/>
    <s v="TAB PLATE VERTICAL ASSEMBLY"/>
    <s v="Lichfield WS13 7SF"/>
    <n v="101.2"/>
    <x v="1"/>
    <s v="Diesel"/>
    <n v="3.7444000000000005E-2"/>
  </r>
  <r>
    <s v="S026058"/>
    <x v="7"/>
    <s v="PO142625"/>
    <s v="GRN187573"/>
    <n v="101024964"/>
    <s v="TAB PLATE HORIZONTAL ASSEMBLY"/>
    <s v="Lichfield WS13 7SF"/>
    <n v="101.2"/>
    <x v="1"/>
    <s v="Diesel"/>
    <n v="3.7444000000000005E-2"/>
  </r>
  <r>
    <s v="S026058"/>
    <x v="7"/>
    <s v="PO144971"/>
    <s v="GRN187734"/>
    <n v="1"/>
    <s v="FAIR"/>
    <s v="Lichfield WS13 7SF"/>
    <n v="101.2"/>
    <x v="1"/>
    <s v="Diesel"/>
    <n v="3.7444000000000005E-2"/>
  </r>
  <r>
    <s v="S002239"/>
    <x v="17"/>
    <s v="PO145692"/>
    <s v="GRN187855"/>
    <n v="10205709"/>
    <s v="ASSY PCB PLC INTERFACE PCB"/>
    <s v="UT 84104"/>
    <n v="4725"/>
    <x v="4"/>
    <s v="Aviation"/>
    <n v="0.33234727680000004"/>
  </r>
  <r>
    <s v="S026058"/>
    <x v="7"/>
    <s v="PO144154"/>
    <s v="GRN187764"/>
    <s v="340-1126-1"/>
    <s v="MOUNT SPEED/TRAFFIC SIGN"/>
    <s v="Lichfield WS13 7SF"/>
    <n v="101.2"/>
    <x v="1"/>
    <s v="Diesel"/>
    <n v="3.7444000000000005E-2"/>
  </r>
  <r>
    <s v="S026058"/>
    <x v="7"/>
    <s v="PO145036"/>
    <s v="GRN187765"/>
    <n v="101049881"/>
    <s v="DELL XE4 COMPUTER MOUNTING PLATE"/>
    <s v="Lichfield WS13 7SF"/>
    <n v="101.2"/>
    <x v="1"/>
    <s v="Diesel"/>
    <n v="3.7444000000000005E-2"/>
  </r>
  <r>
    <s v="S026058"/>
    <x v="7"/>
    <s v="PO143169"/>
    <s v="GRN187768"/>
    <n v="101033065"/>
    <s v="M60-BX WORKSTATION TOP FIXING ANGLE"/>
    <s v="Lichfield WS13 7SF"/>
    <n v="101.2"/>
    <x v="1"/>
    <s v="Diesel"/>
    <n v="3.7444000000000005E-2"/>
  </r>
  <r>
    <s v="S026058"/>
    <x v="7"/>
    <s v="PO143167"/>
    <s v="GRN187769"/>
    <n v="101028703"/>
    <s v="BX-M60 SERVER MOUNTING PLATE"/>
    <s v="Lichfield WS13 7SF"/>
    <n v="101.2"/>
    <x v="1"/>
    <s v="Diesel"/>
    <n v="3.7444000000000005E-2"/>
  </r>
  <r>
    <s v="S024448"/>
    <x v="18"/>
    <s v="PO140806"/>
    <s v="GRN179179"/>
    <n v="10208263"/>
    <s v="MOUNTING BASE,2 CONTACT BLOCKS,SPST,2NC CONTACTS"/>
    <s v="California 94560"/>
    <n v="5214"/>
    <x v="0"/>
    <s v="Crude"/>
    <n v="0.4181628"/>
  </r>
  <r>
    <s v="S026058"/>
    <x v="7"/>
    <s v="PO143168"/>
    <s v="GRN187772"/>
    <n v="101033065"/>
    <s v="M60-BX WORKSTATION TOP FIXING ANGLE"/>
    <s v="Lichfield WS13 7SF"/>
    <n v="101.2"/>
    <x v="1"/>
    <s v="Diesel"/>
    <n v="3.7444000000000005E-2"/>
  </r>
  <r>
    <s v="S024448"/>
    <x v="18"/>
    <s v="PO139033"/>
    <s v="GRN179181"/>
    <n v="101048054"/>
    <s v="FIBER OPTIC LINK ASSEMBLY, 18 INCHES LONG 200UM"/>
    <s v="California 94560"/>
    <n v="5214"/>
    <x v="0"/>
    <s v="Crude"/>
    <n v="0.4181628"/>
  </r>
  <r>
    <s v="S024448"/>
    <x v="18"/>
    <s v="PO138761"/>
    <s v="GRN179182"/>
    <n v="101023075"/>
    <s v="PULSE SYNC BOARD - 6/4 SERIAL DOSE COMMAND"/>
    <s v="California 94560"/>
    <n v="5214"/>
    <x v="0"/>
    <s v="Crude"/>
    <n v="0.4181628"/>
  </r>
  <r>
    <s v="S026058"/>
    <x v="7"/>
    <s v="PO143171"/>
    <s v="GRN187773"/>
    <n v="101033065"/>
    <s v="M60-BX WORKSTATION TOP FIXING ANGLE"/>
    <s v="Lichfield WS13 7SF"/>
    <n v="101.2"/>
    <x v="1"/>
    <s v="Diesel"/>
    <n v="3.7444000000000005E-2"/>
  </r>
  <r>
    <s v="S026058"/>
    <x v="7"/>
    <s v="PO143149"/>
    <s v="GRN187848"/>
    <s v="340-1049-1"/>
    <s v="SICK SENSOR BRKT HORIZONTAL"/>
    <s v="Lichfield WS13 7SF"/>
    <n v="101.2"/>
    <x v="1"/>
    <s v="Diesel"/>
    <n v="3.7444000000000005E-2"/>
  </r>
  <r>
    <s v="S001121"/>
    <x v="5"/>
    <s v="PO139034"/>
    <s v="GRN179187"/>
    <n v="3345049"/>
    <s v="TWO PIECE TERMINAL BASE 8 POINT SPRING CLAMP"/>
    <s v="Salford M5 4BE"/>
    <n v="103.6"/>
    <x v="2"/>
    <s v="Diesel"/>
    <n v="3.8331999999999998E-4"/>
  </r>
  <r>
    <s v="S026058"/>
    <x v="7"/>
    <s v="PO143169"/>
    <s v="GRN187849"/>
    <n v="101036252"/>
    <s v="UPS FIXING PLATE - M60"/>
    <s v="Lichfield WS13 7SF"/>
    <n v="101.2"/>
    <x v="1"/>
    <s v="Diesel"/>
    <n v="3.7444000000000005E-2"/>
  </r>
  <r>
    <s v="S026058"/>
    <x v="7"/>
    <s v="PO143171"/>
    <s v="GRN187852"/>
    <n v="101036252"/>
    <s v="UPS FIXING PLATE - M60"/>
    <s v="Lichfield WS13 7SF"/>
    <n v="101.2"/>
    <x v="1"/>
    <s v="Diesel"/>
    <n v="3.7444000000000005E-2"/>
  </r>
  <r>
    <s v="S026058"/>
    <x v="7"/>
    <s v="PO143168"/>
    <s v="GRN187853"/>
    <n v="101036252"/>
    <s v="UPS FIXING PLATE - M60"/>
    <s v="Lichfield WS13 7SF"/>
    <n v="101.2"/>
    <x v="1"/>
    <s v="Diesel"/>
    <n v="3.7444000000000005E-2"/>
  </r>
  <r>
    <s v="S026058"/>
    <x v="7"/>
    <s v="PO143167"/>
    <s v="GRN187856"/>
    <n v="101036252"/>
    <s v="UPS FIXING PLATE - M60"/>
    <s v="Lichfield WS13 7SF"/>
    <n v="101.2"/>
    <x v="1"/>
    <s v="Diesel"/>
    <n v="3.7444000000000005E-2"/>
  </r>
  <r>
    <s v="S026058"/>
    <x v="7"/>
    <s v="PO141024"/>
    <s v="GRN187858"/>
    <s v="350-1070-1"/>
    <s v="ARM ECHAIN"/>
    <s v="Lichfield WS13 7SF"/>
    <n v="101.2"/>
    <x v="1"/>
    <s v="Diesel"/>
    <n v="3.7444000000000005E-2"/>
  </r>
  <r>
    <s v="S026058"/>
    <x v="7"/>
    <s v="PO140564"/>
    <s v="GRN187861"/>
    <s v="350-1070-1"/>
    <s v="ARM ECHAIN"/>
    <s v="Lichfield WS13 7SF"/>
    <n v="101.2"/>
    <x v="1"/>
    <s v="Diesel"/>
    <n v="3.7444000000000005E-2"/>
  </r>
  <r>
    <s v="S025431"/>
    <x v="0"/>
    <s v="PO141531"/>
    <s v="GRN179204"/>
    <s v="331-1959-1"/>
    <s v="SERVO DRIVE PROGRAMMED SOURCE ASSY"/>
    <s v="Boston Massachusetts"/>
    <n v="3154"/>
    <x v="0"/>
    <s v="Crude"/>
    <n v="2.0236063999999998E-2"/>
  </r>
  <r>
    <s v="S026058"/>
    <x v="7"/>
    <s v="PO140248"/>
    <s v="GRN187863"/>
    <s v="340-1026-1"/>
    <s v="BRKT CONCENTRATOR MOUNT"/>
    <s v="Lichfield WS13 7SF"/>
    <n v="101.2"/>
    <x v="1"/>
    <s v="Diesel"/>
    <n v="3.7444000000000005E-2"/>
  </r>
  <r>
    <s v="S026058"/>
    <x v="7"/>
    <s v="PO145936"/>
    <s v="GRN187864"/>
    <s v="350-1181-1"/>
    <s v="ZBX SENSOR BRKT 1"/>
    <s v="Lichfield WS13 7SF"/>
    <n v="101.2"/>
    <x v="1"/>
    <s v="Diesel"/>
    <n v="3.7444000000000005E-2"/>
  </r>
  <r>
    <s v="S026058"/>
    <x v="7"/>
    <s v="PO143167"/>
    <s v="GRN187865"/>
    <n v="101049881"/>
    <s v="DELL XE4 COMPUTER MOUNTING PLATE"/>
    <s v="Lichfield WS13 7SF"/>
    <n v="101.2"/>
    <x v="1"/>
    <s v="Diesel"/>
    <n v="3.7444000000000005E-2"/>
  </r>
  <r>
    <s v="S026058"/>
    <x v="7"/>
    <s v="PO143169"/>
    <s v="GRN187866"/>
    <n v="101049881"/>
    <s v="DELL XE4 COMPUTER MOUNTING PLATE"/>
    <s v="Lichfield WS13 7SF"/>
    <n v="101.2"/>
    <x v="1"/>
    <s v="Diesel"/>
    <n v="3.7444000000000005E-2"/>
  </r>
  <r>
    <s v="S026058"/>
    <x v="7"/>
    <s v="PO143171"/>
    <s v="GRN187867"/>
    <n v="101049881"/>
    <s v="DELL XE4 COMPUTER MOUNTING PLATE"/>
    <s v="Lichfield WS13 7SF"/>
    <n v="101.2"/>
    <x v="1"/>
    <s v="Diesel"/>
    <n v="3.7444000000000005E-2"/>
  </r>
  <r>
    <s v="S026058"/>
    <x v="7"/>
    <s v="PO143168"/>
    <s v="GRN187869"/>
    <n v="101049881"/>
    <s v="DELL XE4 COMPUTER MOUNTING PLATE"/>
    <s v="Lichfield WS13 7SF"/>
    <n v="101.2"/>
    <x v="1"/>
    <s v="Diesel"/>
    <n v="3.7444000000000005E-2"/>
  </r>
  <r>
    <s v="S026058"/>
    <x v="7"/>
    <s v="PO142868"/>
    <s v="GRN187870"/>
    <n v="57207487"/>
    <s v="RETAINER PLATE STAINLESS STEEL"/>
    <s v="Lichfield WS13 7SF"/>
    <n v="101.2"/>
    <x v="1"/>
    <s v="Diesel"/>
    <n v="3.7444000000000005E-2"/>
  </r>
  <r>
    <s v="S026058"/>
    <x v="7"/>
    <s v="PO143171"/>
    <s v="GRN187872"/>
    <n v="40256318"/>
    <s v="WEATHER BAR - RAD NUKE DOOR"/>
    <s v="Lichfield WS13 7SF"/>
    <n v="101.2"/>
    <x v="1"/>
    <s v="Diesel"/>
    <n v="3.7444000000000005E-2"/>
  </r>
  <r>
    <s v="S026058"/>
    <x v="7"/>
    <s v="PO143168"/>
    <s v="GRN187873"/>
    <n v="40256318"/>
    <s v="WEATHER BAR - RAD NUKE DOOR"/>
    <s v="Lichfield WS13 7SF"/>
    <n v="101.2"/>
    <x v="1"/>
    <s v="Diesel"/>
    <n v="3.7444000000000005E-2"/>
  </r>
  <r>
    <s v="S026058"/>
    <x v="7"/>
    <s v="PO143169"/>
    <s v="GRN187874"/>
    <n v="40256318"/>
    <s v="WEATHER BAR - RAD NUKE DOOR"/>
    <s v="Lichfield WS13 7SF"/>
    <n v="101.2"/>
    <x v="1"/>
    <s v="Diesel"/>
    <n v="3.7444000000000005E-2"/>
  </r>
  <r>
    <s v="S026058"/>
    <x v="7"/>
    <s v="PO143167"/>
    <s v="GRN187876"/>
    <n v="40256318"/>
    <s v="WEATHER BAR - RAD NUKE DOOR"/>
    <s v="Lichfield WS13 7SF"/>
    <n v="101.2"/>
    <x v="1"/>
    <s v="Diesel"/>
    <n v="3.7444000000000005E-2"/>
  </r>
  <r>
    <s v="S026058"/>
    <x v="7"/>
    <s v="PO142868"/>
    <s v="GRN187877"/>
    <n v="40256318"/>
    <s v="WEATHER BAR - RAD NUKE DOOR"/>
    <s v="Lichfield WS13 7SF"/>
    <n v="101.2"/>
    <x v="1"/>
    <s v="Diesel"/>
    <n v="3.7444000000000005E-2"/>
  </r>
  <r>
    <s v="S026058"/>
    <x v="7"/>
    <s v="PO143344"/>
    <s v="GRN187878"/>
    <n v="101037053"/>
    <s v="OIL DRIP TRAY BRACKET"/>
    <s v="Lichfield WS13 7SF"/>
    <n v="101.2"/>
    <x v="1"/>
    <s v="Diesel"/>
    <n v="3.7444000000000005E-2"/>
  </r>
  <r>
    <s v="S026058"/>
    <x v="7"/>
    <s v="PO140227"/>
    <s v="GRN187911"/>
    <n v="101040476"/>
    <s v="101040476 -     SPELLMAN MOUNTING PLATE"/>
    <s v="Lichfield WS13 7SF"/>
    <n v="101.2"/>
    <x v="1"/>
    <s v="Diesel"/>
    <n v="3.7444000000000005E-2"/>
  </r>
  <r>
    <s v="S026058"/>
    <x v="7"/>
    <s v="PO143804"/>
    <s v="GRN188305"/>
    <n v="40251113"/>
    <s v="PROXIMITY SWITCH HOUSING"/>
    <s v="Lichfield WS13 7SF"/>
    <n v="101.2"/>
    <x v="1"/>
    <s v="Diesel"/>
    <n v="3.7444000000000005E-2"/>
  </r>
  <r>
    <s v="S026058"/>
    <x v="7"/>
    <s v="PO140248"/>
    <s v="GRN188306"/>
    <n v="40251113"/>
    <s v="PROXIMITY SWITCH HOUSING"/>
    <s v="Lichfield WS13 7SF"/>
    <n v="101.2"/>
    <x v="1"/>
    <s v="Diesel"/>
    <n v="3.7444000000000005E-2"/>
  </r>
  <r>
    <s v="S026058"/>
    <x v="7"/>
    <s v="PO145994"/>
    <s v="GRN188310"/>
    <s v="356-1185-1"/>
    <s v="GEAR MOTOR MOUNTING BRACKET"/>
    <s v="Lichfield WS13 7SF"/>
    <n v="101.2"/>
    <x v="1"/>
    <s v="Diesel"/>
    <n v="3.7444000000000005E-2"/>
  </r>
  <r>
    <s v="S026058"/>
    <x v="7"/>
    <s v="PO143169"/>
    <s v="GRN188311"/>
    <n v="40258759"/>
    <s v="PRINTER SECURING PLATE FOR HP M252n PRINTER - M60"/>
    <s v="Lichfield WS13 7SF"/>
    <n v="101.2"/>
    <x v="1"/>
    <s v="Diesel"/>
    <n v="3.7444000000000005E-2"/>
  </r>
  <r>
    <s v="S026058"/>
    <x v="7"/>
    <s v="PO143167"/>
    <s v="GRN188313"/>
    <n v="40258759"/>
    <s v="PRINTER SECURING PLATE FOR HP M252n PRINTER - M60"/>
    <s v="Lichfield WS13 7SF"/>
    <n v="101.2"/>
    <x v="1"/>
    <s v="Diesel"/>
    <n v="3.7444000000000005E-2"/>
  </r>
  <r>
    <s v="S023222"/>
    <x v="11"/>
    <s v="PO140502"/>
    <s v="GRN179249"/>
    <n v="101027071"/>
    <s v="M12 ETHERNET-PUR CABLE RSSD-RSSD-4416-1M TURCK BAN"/>
    <s v="Wickford SS11 8YT"/>
    <n v="390"/>
    <x v="2"/>
    <s v="Diesel"/>
    <n v="1.4430000000000001E-3"/>
  </r>
  <r>
    <s v="S023222"/>
    <x v="11"/>
    <s v="PO140493"/>
    <s v="GRN179251"/>
    <n v="101027072"/>
    <s v="POWER CABLE PUR JACKET RKM52-1-RSM52 - 1M LONG TUR"/>
    <s v="Wickford SS11 8YT"/>
    <n v="390"/>
    <x v="2"/>
    <s v="Diesel"/>
    <n v="1.4430000000000001E-3"/>
  </r>
  <r>
    <s v="S026058"/>
    <x v="7"/>
    <s v="PO143168"/>
    <s v="GRN188314"/>
    <n v="40258759"/>
    <s v="PRINTER SECURING PLATE FOR HP M252n PRINTER - M60"/>
    <s v="Lichfield WS13 7SF"/>
    <n v="101.2"/>
    <x v="1"/>
    <s v="Diesel"/>
    <n v="3.7444000000000005E-2"/>
  </r>
  <r>
    <s v="S023222"/>
    <x v="11"/>
    <s v="PO140469"/>
    <s v="GRN179253"/>
    <s v="11554-0683"/>
    <s v="CONN EURO MALE WIREABLE"/>
    <s v="Wickford SS11 8YT"/>
    <n v="390"/>
    <x v="2"/>
    <s v="Diesel"/>
    <n v="1.4430000000000001E-3"/>
  </r>
  <r>
    <s v="S023222"/>
    <x v="11"/>
    <s v="PO138721"/>
    <s v="GRN179254"/>
    <n v="101027038"/>
    <s v="M12 ETHERNET CABLE RSSD-RSSD-4416-10M"/>
    <s v="Wickford SS11 8YT"/>
    <n v="390"/>
    <x v="2"/>
    <s v="Diesel"/>
    <n v="1.4430000000000001E-3"/>
  </r>
  <r>
    <s v="S026058"/>
    <x v="7"/>
    <s v="PO143171"/>
    <s v="GRN188315"/>
    <n v="40258759"/>
    <s v="PRINTER SECURING PLATE FOR HP M252n PRINTER - M60"/>
    <s v="Lichfield WS13 7SF"/>
    <n v="101.2"/>
    <x v="1"/>
    <s v="Diesel"/>
    <n v="3.7444000000000005E-2"/>
  </r>
  <r>
    <s v="S026058"/>
    <x v="7"/>
    <s v="PO145823"/>
    <s v="GRN188316"/>
    <s v="356-1106-1"/>
    <s v="PRECISION XCTO 7920 BASE DELL.210-AMRM HORIZONTAL"/>
    <s v="Lichfield WS13 7SF"/>
    <n v="101.2"/>
    <x v="1"/>
    <s v="Diesel"/>
    <n v="3.7444000000000005E-2"/>
  </r>
  <r>
    <s v="S026058"/>
    <x v="7"/>
    <s v="PO140248"/>
    <s v="GRN188317"/>
    <n v="101045534"/>
    <s v="CLAMP BAR"/>
    <s v="Lichfield WS13 7SF"/>
    <n v="101.2"/>
    <x v="1"/>
    <s v="Diesel"/>
    <n v="3.7444000000000005E-2"/>
  </r>
  <r>
    <s v="S022275"/>
    <x v="8"/>
    <s v="PO138484"/>
    <s v="GRN184850"/>
    <s v="11701-1461"/>
    <s v="MERC--BENZ ACTROS5S/MFHS 3336L SAUDI ARAB"/>
    <s v="70771 Leinfelden-Echterdingen"/>
    <n v="1446"/>
    <x v="3"/>
    <s v="Diesel"/>
    <n v="1.4702205000000002"/>
  </r>
  <r>
    <s v="S026058"/>
    <x v="7"/>
    <s v="PO143149"/>
    <s v="GRN188320"/>
    <s v="340-1034-1"/>
    <s v="BRKT DETECTOR ENCLOSURE MOUNT"/>
    <s v="Lichfield WS13 7SF"/>
    <n v="101.2"/>
    <x v="1"/>
    <s v="Diesel"/>
    <n v="3.7444000000000005E-2"/>
  </r>
  <r>
    <s v="S026058"/>
    <x v="7"/>
    <s v="PO143166"/>
    <s v="GRN188906"/>
    <n v="101012168"/>
    <s v="FIRE EXTINGUISHER BRACKET"/>
    <s v="Lichfield WS13 7SF"/>
    <n v="101.2"/>
    <x v="1"/>
    <s v="Diesel"/>
    <n v="3.7444000000000005E-2"/>
  </r>
  <r>
    <s v="S026058"/>
    <x v="7"/>
    <s v="PO143165"/>
    <s v="GRN188907"/>
    <n v="101012168"/>
    <s v="FIRE EXTINGUISHER BRACKET"/>
    <s v="Lichfield WS13 7SF"/>
    <n v="101.2"/>
    <x v="1"/>
    <s v="Diesel"/>
    <n v="3.7444000000000005E-2"/>
  </r>
  <r>
    <s v="S026058"/>
    <x v="7"/>
    <s v="PO143164"/>
    <s v="GRN188908"/>
    <n v="101012168"/>
    <s v="FIRE EXTINGUISHER BRACKET"/>
    <s v="Lichfield WS13 7SF"/>
    <n v="101.2"/>
    <x v="1"/>
    <s v="Diesel"/>
    <n v="3.7444000000000005E-2"/>
  </r>
  <r>
    <s v="S026058"/>
    <x v="7"/>
    <s v="PO143163"/>
    <s v="GRN188909"/>
    <n v="101012168"/>
    <s v="FIRE EXTINGUISHER BRACKET"/>
    <s v="Lichfield WS13 7SF"/>
    <n v="101.2"/>
    <x v="1"/>
    <s v="Diesel"/>
    <n v="3.7444000000000005E-2"/>
  </r>
  <r>
    <s v="S026058"/>
    <x v="7"/>
    <s v="PO143175"/>
    <s v="GRN188910"/>
    <n v="101012168"/>
    <s v="FIRE EXTINGUISHER BRACKET"/>
    <s v="Lichfield WS13 7SF"/>
    <n v="101.2"/>
    <x v="1"/>
    <s v="Diesel"/>
    <n v="3.7444000000000005E-2"/>
  </r>
  <r>
    <s v="S026058"/>
    <x v="7"/>
    <s v="PO143174"/>
    <s v="GRN188911"/>
    <n v="101012168"/>
    <s v="FIRE EXTINGUISHER BRACKET"/>
    <s v="Lichfield WS13 7SF"/>
    <n v="101.2"/>
    <x v="1"/>
    <s v="Diesel"/>
    <n v="3.7444000000000005E-2"/>
  </r>
  <r>
    <s v="S000892"/>
    <x v="16"/>
    <s v="PO142548"/>
    <s v="GRN179279"/>
    <n v="101033571"/>
    <s v="LED DRIVER 230V - 24VDC 2.08A 50W CONSTANT VOLTAGE"/>
    <s v="Stockport SK4 2JT"/>
    <n v="55"/>
    <x v="2"/>
    <s v="Diesel"/>
    <n v="2.0350000000000001E-4"/>
  </r>
  <r>
    <s v="S026058"/>
    <x v="7"/>
    <s v="PO143173"/>
    <s v="GRN188912"/>
    <n v="101012168"/>
    <s v="FIRE EXTINGUISHER BRACKET"/>
    <s v="Lichfield WS13 7SF"/>
    <n v="101.2"/>
    <x v="1"/>
    <s v="Diesel"/>
    <n v="3.7444000000000005E-2"/>
  </r>
  <r>
    <s v="S026058"/>
    <x v="7"/>
    <s v="PO143172"/>
    <s v="GRN188913"/>
    <n v="101012168"/>
    <s v="FIRE EXTINGUISHER BRACKET"/>
    <s v="Lichfield WS13 7SF"/>
    <n v="101.2"/>
    <x v="1"/>
    <s v="Diesel"/>
    <n v="3.7444000000000005E-2"/>
  </r>
  <r>
    <s v="S026058"/>
    <x v="7"/>
    <s v="PO143171"/>
    <s v="GRN188917"/>
    <n v="101012168"/>
    <s v="FIRE EXTINGUISHER BRACKET"/>
    <s v="Lichfield WS13 7SF"/>
    <n v="101.2"/>
    <x v="1"/>
    <s v="Diesel"/>
    <n v="3.7444000000000005E-2"/>
  </r>
  <r>
    <s v="S026058"/>
    <x v="7"/>
    <s v="PO143168"/>
    <s v="GRN188918"/>
    <n v="101012168"/>
    <s v="FIRE EXTINGUISHER BRACKET"/>
    <s v="Lichfield WS13 7SF"/>
    <n v="101.2"/>
    <x v="1"/>
    <s v="Diesel"/>
    <n v="3.7444000000000005E-2"/>
  </r>
  <r>
    <s v="S026058"/>
    <x v="7"/>
    <s v="PO143167"/>
    <s v="GRN188920"/>
    <n v="101012168"/>
    <s v="FIRE EXTINGUISHER BRACKET"/>
    <s v="Lichfield WS13 7SF"/>
    <n v="101.2"/>
    <x v="1"/>
    <s v="Diesel"/>
    <n v="3.7444000000000005E-2"/>
  </r>
  <r>
    <s v="S026058"/>
    <x v="7"/>
    <s v="PO143169"/>
    <s v="GRN188921"/>
    <n v="101012168"/>
    <s v="FIRE EXTINGUISHER BRACKET"/>
    <s v="Lichfield WS13 7SF"/>
    <n v="101.2"/>
    <x v="1"/>
    <s v="Diesel"/>
    <n v="3.7444000000000005E-2"/>
  </r>
  <r>
    <s v="S026058"/>
    <x v="7"/>
    <s v="PO138927"/>
    <s v="GRN188922"/>
    <n v="101012168"/>
    <s v="FIRE EXTINGUISHER BRACKET"/>
    <s v="Lichfield WS13 7SF"/>
    <n v="101.2"/>
    <x v="1"/>
    <s v="Diesel"/>
    <n v="3.7444000000000005E-2"/>
  </r>
  <r>
    <s v="S026058"/>
    <x v="7"/>
    <s v="PO144154"/>
    <s v="GRN188923"/>
    <s v="340-1126-1"/>
    <s v="MOUNT SPEED/TRAFFIC SIGN"/>
    <s v="Lichfield WS13 7SF"/>
    <n v="101.2"/>
    <x v="1"/>
    <s v="Diesel"/>
    <n v="3.7444000000000005E-2"/>
  </r>
  <r>
    <s v="S026058"/>
    <x v="7"/>
    <s v="PO143172"/>
    <s v="GRN188926"/>
    <n v="101049881"/>
    <s v="DELL XE4 COMPUTER MOUNTING PLATE"/>
    <s v="Lichfield WS13 7SF"/>
    <n v="101.2"/>
    <x v="1"/>
    <s v="Diesel"/>
    <n v="3.7444000000000005E-2"/>
  </r>
  <r>
    <s v="S026058"/>
    <x v="7"/>
    <s v="PO143175"/>
    <s v="GRN188928"/>
    <n v="101049881"/>
    <s v="DELL XE4 COMPUTER MOUNTING PLATE"/>
    <s v="Lichfield WS13 7SF"/>
    <n v="101.2"/>
    <x v="1"/>
    <s v="Diesel"/>
    <n v="3.7444000000000005E-2"/>
  </r>
  <r>
    <s v="S026058"/>
    <x v="7"/>
    <s v="PO143174"/>
    <s v="GRN188930"/>
    <n v="101049881"/>
    <s v="DELL XE4 COMPUTER MOUNTING PLATE"/>
    <s v="Lichfield WS13 7SF"/>
    <n v="101.2"/>
    <x v="1"/>
    <s v="Diesel"/>
    <n v="3.7444000000000005E-2"/>
  </r>
  <r>
    <s v="S026058"/>
    <x v="7"/>
    <s v="PO143173"/>
    <s v="GRN188932"/>
    <n v="101049881"/>
    <s v="DELL XE4 COMPUTER MOUNTING PLATE"/>
    <s v="Lichfield WS13 7SF"/>
    <n v="101.2"/>
    <x v="1"/>
    <s v="Diesel"/>
    <n v="3.7444000000000005E-2"/>
  </r>
  <r>
    <s v="S001121"/>
    <x v="5"/>
    <s v="PO142377"/>
    <s v="GRN179297"/>
    <n v="13204807"/>
    <s v="RSLINX CLASSIC SINGLE NODE"/>
    <s v="Salford M5 4BE"/>
    <n v="103.6"/>
    <x v="2"/>
    <s v="Diesel"/>
    <n v="3.8331999999999998E-4"/>
  </r>
  <r>
    <s v="S001121"/>
    <x v="5"/>
    <s v="PO142375"/>
    <s v="GRN179298"/>
    <n v="13204807"/>
    <s v="RSLINX CLASSIC SINGLE NODE"/>
    <s v="Salford M5 4BE"/>
    <n v="103.6"/>
    <x v="2"/>
    <s v="Diesel"/>
    <n v="3.8331999999999998E-4"/>
  </r>
  <r>
    <s v="S026058"/>
    <x v="7"/>
    <s v="PO145036"/>
    <s v="GRN188933"/>
    <n v="101012393"/>
    <s v="SECURITY HANDRAIL PLATE"/>
    <s v="Lichfield WS13 7SF"/>
    <n v="101.2"/>
    <x v="1"/>
    <s v="Diesel"/>
    <n v="3.7444000000000005E-2"/>
  </r>
  <r>
    <s v="S026058"/>
    <x v="7"/>
    <s v="PO143167"/>
    <s v="GRN188934"/>
    <n v="101023537"/>
    <s v="GEARMOTOR SUPPORT BRACKET"/>
    <s v="Lichfield WS13 7SF"/>
    <n v="101.2"/>
    <x v="1"/>
    <s v="Diesel"/>
    <n v="3.7444000000000005E-2"/>
  </r>
  <r>
    <s v="S026058"/>
    <x v="7"/>
    <s v="PO143168"/>
    <s v="GRN188936"/>
    <n v="101023537"/>
    <s v="GEARMOTOR SUPPORT BRACKET"/>
    <s v="Lichfield WS13 7SF"/>
    <n v="101.2"/>
    <x v="1"/>
    <s v="Diesel"/>
    <n v="3.7444000000000005E-2"/>
  </r>
  <r>
    <s v="S025431"/>
    <x v="0"/>
    <s v="PO142535"/>
    <s v="GRN179303"/>
    <n v="101001478"/>
    <s v="FG, RAD DETCTION PANEL, EAGLE, CVI, WITH ENCLOSURE"/>
    <s v="Boston Massachusetts"/>
    <n v="3154"/>
    <x v="0"/>
    <s v="Crude"/>
    <n v="101.18031999999999"/>
  </r>
  <r>
    <s v="S026058"/>
    <x v="7"/>
    <s v="PO143171"/>
    <s v="GRN188937"/>
    <n v="101023537"/>
    <s v="GEARMOTOR SUPPORT BRACKET"/>
    <s v="Lichfield WS13 7SF"/>
    <n v="101.2"/>
    <x v="1"/>
    <s v="Diesel"/>
    <n v="3.7444000000000005E-2"/>
  </r>
  <r>
    <s v="S026058"/>
    <x v="7"/>
    <s v="PO145820"/>
    <s v="GRN188938"/>
    <n v="101029952"/>
    <s v="M60-BX WORKSTATION BACK PANEL"/>
    <s v="Lichfield WS13 7SF"/>
    <n v="101.2"/>
    <x v="1"/>
    <s v="Diesel"/>
    <n v="3.7444000000000005E-2"/>
  </r>
  <r>
    <s v="S026058"/>
    <x v="7"/>
    <s v="PO143169"/>
    <s v="GRN188940"/>
    <n v="101023537"/>
    <s v="GEARMOTOR SUPPORT BRACKET"/>
    <s v="Lichfield WS13 7SF"/>
    <n v="101.2"/>
    <x v="1"/>
    <s v="Diesel"/>
    <n v="3.7444000000000005E-2"/>
  </r>
  <r>
    <s v="S026058"/>
    <x v="7"/>
    <s v="PO143171"/>
    <s v="GRN188944"/>
    <n v="101023372"/>
    <s v="TRANSFER BOX MOUNTING BRACKET"/>
    <s v="Lichfield WS13 7SF"/>
    <n v="101.2"/>
    <x v="1"/>
    <s v="Diesel"/>
    <n v="3.7444000000000005E-2"/>
  </r>
  <r>
    <s v="S026058"/>
    <x v="7"/>
    <s v="PO143168"/>
    <s v="GRN188945"/>
    <n v="101023372"/>
    <s v="TRANSFER BOX MOUNTING BRACKET"/>
    <s v="Lichfield WS13 7SF"/>
    <n v="101.2"/>
    <x v="1"/>
    <s v="Diesel"/>
    <n v="3.7444000000000005E-2"/>
  </r>
  <r>
    <s v="S026058"/>
    <x v="7"/>
    <s v="PO143167"/>
    <s v="GRN188946"/>
    <n v="101023372"/>
    <s v="TRANSFER BOX MOUNTING BRACKET"/>
    <s v="Lichfield WS13 7SF"/>
    <n v="101.2"/>
    <x v="1"/>
    <s v="Diesel"/>
    <n v="3.7444000000000005E-2"/>
  </r>
  <r>
    <s v="S026058"/>
    <x v="7"/>
    <s v="PO143169"/>
    <s v="GRN188947"/>
    <n v="101023372"/>
    <s v="TRANSFER BOX MOUNTING BRACKET"/>
    <s v="Lichfield WS13 7SF"/>
    <n v="101.2"/>
    <x v="1"/>
    <s v="Diesel"/>
    <n v="3.7444000000000005E-2"/>
  </r>
  <r>
    <s v="S026058"/>
    <x v="7"/>
    <s v="PO143166"/>
    <s v="GRN188948"/>
    <n v="101023372"/>
    <s v="TRANSFER BOX MOUNTING BRACKET"/>
    <s v="Lichfield WS13 7SF"/>
    <n v="101.2"/>
    <x v="1"/>
    <s v="Diesel"/>
    <n v="3.7444000000000005E-2"/>
  </r>
  <r>
    <s v="S001047"/>
    <x v="9"/>
    <s v="PO138818"/>
    <s v="GRN179347"/>
    <n v="66205215"/>
    <s v="2x8 ELEMENT PHOTO DIODE CdWO4 30mm THICK"/>
    <s v="81300 Johor Bahru Malaysia"/>
    <n v="6781"/>
    <x v="4"/>
    <s v="Aviation"/>
    <n v="1.1924057587200001"/>
  </r>
  <r>
    <s v="S001047"/>
    <x v="9"/>
    <s v="PO134439"/>
    <s v="GRN179348"/>
    <n v="66205215"/>
    <s v="2x8 ELEMENT PHOTO DIODE CdWO4 30mm THICK"/>
    <s v="81300 Johor Bahru Malaysia"/>
    <n v="6781"/>
    <x v="4"/>
    <s v="Aviation"/>
    <n v="1.1924057587200001"/>
  </r>
  <r>
    <s v="S001047"/>
    <x v="9"/>
    <s v="PO140457"/>
    <s v="GRN179349"/>
    <n v="6645000"/>
    <s v="SILICON PHOTODIODE - CDW04 - 5X5MM 30mm THICK"/>
    <s v="81300 Johor Bahru Malaysia"/>
    <n v="6781"/>
    <x v="4"/>
    <s v="Aviation"/>
    <n v="1.1924057587200001"/>
  </r>
  <r>
    <s v="S026058"/>
    <x v="7"/>
    <s v="PO143165"/>
    <s v="GRN188949"/>
    <n v="101023372"/>
    <s v="TRANSFER BOX MOUNTING BRACKET"/>
    <s v="Lichfield WS13 7SF"/>
    <n v="101.2"/>
    <x v="1"/>
    <s v="Diesel"/>
    <n v="3.7444000000000005E-2"/>
  </r>
  <r>
    <s v="S026058"/>
    <x v="7"/>
    <s v="PO143164"/>
    <s v="GRN188950"/>
    <n v="101023372"/>
    <s v="TRANSFER BOX MOUNTING BRACKET"/>
    <s v="Lichfield WS13 7SF"/>
    <n v="101.2"/>
    <x v="1"/>
    <s v="Diesel"/>
    <n v="3.7444000000000005E-2"/>
  </r>
  <r>
    <s v="S026058"/>
    <x v="7"/>
    <s v="PO143163"/>
    <s v="GRN188951"/>
    <n v="101023372"/>
    <s v="TRANSFER BOX MOUNTING BRACKET"/>
    <s v="Lichfield WS13 7SF"/>
    <n v="101.2"/>
    <x v="1"/>
    <s v="Diesel"/>
    <n v="3.7444000000000005E-2"/>
  </r>
  <r>
    <s v="S026058"/>
    <x v="7"/>
    <s v="PO140248"/>
    <s v="GRN188985"/>
    <n v="101045532"/>
    <s v="MOTOR CONDUIT LOWER BRACKET"/>
    <s v="Lichfield WS13 7SF"/>
    <n v="101.2"/>
    <x v="1"/>
    <s v="Diesel"/>
    <n v="3.7444000000000005E-2"/>
  </r>
  <r>
    <s v="S026058"/>
    <x v="7"/>
    <s v="PO143150"/>
    <s v="GRN189057"/>
    <s v="340-1058-1"/>
    <s v="ELECTRICAL BOX MOUNTING PLATE"/>
    <s v="Lichfield WS13 7SF"/>
    <n v="101.2"/>
    <x v="1"/>
    <s v="Diesel"/>
    <n v="3.7444000000000005E-2"/>
  </r>
  <r>
    <s v="S026058"/>
    <x v="7"/>
    <s v="PO145055"/>
    <s v="GRN189060"/>
    <n v="101045536"/>
    <s v="SOURCE SIDE MOUNT PLATE"/>
    <s v="Lichfield WS13 7SF"/>
    <n v="101.2"/>
    <x v="1"/>
    <s v="Diesel"/>
    <n v="3.7444000000000005E-2"/>
  </r>
  <r>
    <s v="S026058"/>
    <x v="7"/>
    <s v="PO142868"/>
    <s v="GRN189063"/>
    <n v="101010640"/>
    <s v="SIDE PANEL, SUPPORT ANGLE"/>
    <s v="Lichfield WS13 7SF"/>
    <n v="101.2"/>
    <x v="1"/>
    <s v="Diesel"/>
    <n v="3.7444000000000005E-2"/>
  </r>
  <r>
    <s v="S026058"/>
    <x v="7"/>
    <s v="PO141269"/>
    <s v="GRN189108"/>
    <n v="1"/>
    <s v="FAIR FOR 40253676"/>
    <s v="Lichfield WS13 7SF"/>
    <n v="101.2"/>
    <x v="1"/>
    <s v="Diesel"/>
    <n v="3.7444000000000005E-2"/>
  </r>
  <r>
    <s v="S026058"/>
    <x v="7"/>
    <s v="PO143412"/>
    <s v="GRN189200"/>
    <n v="101024174"/>
    <s v="SUPPORT FOOT - TCU"/>
    <s v="Lichfield WS13 7SF"/>
    <n v="101.2"/>
    <x v="1"/>
    <s v="Diesel"/>
    <n v="3.7444000000000005E-2"/>
  </r>
  <r>
    <s v="S026058"/>
    <x v="7"/>
    <s v="PO146459"/>
    <s v="GRN189345"/>
    <s v="356-1176-1"/>
    <s v="ULTRASONIC SENSOR MOUNT"/>
    <s v="Lichfield WS13 7SF"/>
    <n v="101.2"/>
    <x v="1"/>
    <s v="Diesel"/>
    <n v="3.7444000000000005E-2"/>
  </r>
  <r>
    <s v="S026058"/>
    <x v="7"/>
    <s v="PO145347"/>
    <s v="GRN189353"/>
    <n v="40259811"/>
    <s v="COWL BASE"/>
    <s v="Lichfield WS13 7SF"/>
    <n v="101.2"/>
    <x v="1"/>
    <s v="Diesel"/>
    <n v="3.7444000000000005E-2"/>
  </r>
  <r>
    <s v="S026058"/>
    <x v="7"/>
    <s v="PO145346"/>
    <s v="GRN189358"/>
    <n v="40259810"/>
    <s v="COWL TOP"/>
    <s v="Lichfield WS13 7SF"/>
    <n v="101.2"/>
    <x v="1"/>
    <s v="Diesel"/>
    <n v="3.7444000000000005E-2"/>
  </r>
  <r>
    <s v="S026058"/>
    <x v="7"/>
    <s v="PO146302"/>
    <s v="GRN189360"/>
    <s v="350-1181-1"/>
    <s v="ZBX SENSOR BRKT 1"/>
    <s v="Lichfield WS13 7SF"/>
    <n v="101.2"/>
    <x v="1"/>
    <s v="Diesel"/>
    <n v="3.7444000000000005E-2"/>
  </r>
  <r>
    <s v="S026058"/>
    <x v="7"/>
    <s v="PO143171"/>
    <s v="GRN189367"/>
    <n v="101036259"/>
    <s v="PANEL 5"/>
    <s v="Lichfield WS13 7SF"/>
    <n v="101.2"/>
    <x v="1"/>
    <s v="Diesel"/>
    <n v="3.7444000000000005E-2"/>
  </r>
  <r>
    <s v="S026058"/>
    <x v="7"/>
    <s v="PO143476"/>
    <s v="GRN189369"/>
    <n v="101047519"/>
    <s v="PC COVER"/>
    <s v="Lichfield WS13 7SF"/>
    <n v="101.2"/>
    <x v="1"/>
    <s v="Diesel"/>
    <n v="3.7444000000000005E-2"/>
  </r>
  <r>
    <s v="S026058"/>
    <x v="7"/>
    <s v="PO143168"/>
    <s v="GRN189388"/>
    <n v="101036230"/>
    <s v="PANEL 3"/>
    <s v="Lichfield WS13 7SF"/>
    <n v="101.2"/>
    <x v="1"/>
    <s v="Diesel"/>
    <n v="3.7444000000000005E-2"/>
  </r>
  <r>
    <s v="S026058"/>
    <x v="7"/>
    <s v="PO143167"/>
    <s v="GRN189389"/>
    <n v="101036230"/>
    <s v="PANEL 3"/>
    <s v="Lichfield WS13 7SF"/>
    <n v="101.2"/>
    <x v="1"/>
    <s v="Diesel"/>
    <n v="3.7444000000000005E-2"/>
  </r>
  <r>
    <s v="S026058"/>
    <x v="7"/>
    <s v="PO143169"/>
    <s v="GRN189390"/>
    <n v="101036259"/>
    <s v="PANEL 5"/>
    <s v="Lichfield WS13 7SF"/>
    <n v="101.2"/>
    <x v="1"/>
    <s v="Diesel"/>
    <n v="3.7444000000000005E-2"/>
  </r>
  <r>
    <s v="S026058"/>
    <x v="7"/>
    <s v="PO145022"/>
    <s v="GRN189414"/>
    <s v="340-1082-1"/>
    <s v="SITE INTEGRATION POST"/>
    <s v="Lichfield WS13 7SF"/>
    <n v="101.2"/>
    <x v="1"/>
    <s v="Diesel"/>
    <n v="3.7444000000000005E-2"/>
  </r>
  <r>
    <s v="S026058"/>
    <x v="7"/>
    <s v="PO143150"/>
    <s v="GRN189416"/>
    <s v="340-1059-1"/>
    <s v="STAND SPEED SENSOR"/>
    <s v="Lichfield WS13 7SF"/>
    <n v="101.2"/>
    <x v="1"/>
    <s v="Diesel"/>
    <n v="3.7444000000000005E-2"/>
  </r>
  <r>
    <s v="S026058"/>
    <x v="7"/>
    <s v="PO143476"/>
    <s v="GRN189417"/>
    <n v="101047378"/>
    <s v="TRANSFORMER MOUNTING PLATE"/>
    <s v="Lichfield WS13 7SF"/>
    <n v="101.2"/>
    <x v="1"/>
    <s v="Diesel"/>
    <n v="3.7444000000000005E-2"/>
  </r>
  <r>
    <s v="S026058"/>
    <x v="7"/>
    <s v="PO143163"/>
    <s v="GRN189422"/>
    <n v="101023537"/>
    <s v="GEARMOTOR SUPPORT BRACKET"/>
    <s v="Lichfield WS13 7SF"/>
    <n v="101.2"/>
    <x v="1"/>
    <s v="Diesel"/>
    <n v="3.7444000000000005E-2"/>
  </r>
  <r>
    <s v="S026058"/>
    <x v="7"/>
    <s v="PO143164"/>
    <s v="GRN189423"/>
    <n v="101028105"/>
    <s v="REAR CHASSIS PLATE"/>
    <s v="Lichfield WS13 7SF"/>
    <n v="101.2"/>
    <x v="1"/>
    <s v="Diesel"/>
    <n v="3.7444000000000005E-2"/>
  </r>
  <r>
    <s v="S026058"/>
    <x v="7"/>
    <s v="PO143165"/>
    <s v="GRN189424"/>
    <n v="101028105"/>
    <s v="REAR CHASSIS PLATE"/>
    <s v="Lichfield WS13 7SF"/>
    <n v="101.2"/>
    <x v="1"/>
    <s v="Diesel"/>
    <n v="3.7444000000000005E-2"/>
  </r>
  <r>
    <s v="S026058"/>
    <x v="7"/>
    <s v="PO143166"/>
    <s v="GRN189425"/>
    <n v="101028105"/>
    <s v="REAR CHASSIS PLATE"/>
    <s v="Lichfield WS13 7SF"/>
    <n v="101.2"/>
    <x v="1"/>
    <s v="Diesel"/>
    <n v="3.7444000000000005E-2"/>
  </r>
  <r>
    <s v="S026058"/>
    <x v="7"/>
    <s v="PO143167"/>
    <s v="GRN189426"/>
    <n v="101028105"/>
    <s v="REAR CHASSIS PLATE"/>
    <s v="Lichfield WS13 7SF"/>
    <n v="101.2"/>
    <x v="1"/>
    <s v="Diesel"/>
    <n v="3.7444000000000005E-2"/>
  </r>
  <r>
    <s v="S026058"/>
    <x v="7"/>
    <s v="PO143168"/>
    <s v="GRN189427"/>
    <n v="101028105"/>
    <s v="REAR CHASSIS PLATE"/>
    <s v="Lichfield WS13 7SF"/>
    <n v="101.2"/>
    <x v="1"/>
    <s v="Diesel"/>
    <n v="3.7444000000000005E-2"/>
  </r>
  <r>
    <s v="S026058"/>
    <x v="7"/>
    <s v="PO143169"/>
    <s v="GRN189428"/>
    <n v="101028105"/>
    <s v="REAR CHASSIS PLATE"/>
    <s v="Lichfield WS13 7SF"/>
    <n v="101.2"/>
    <x v="1"/>
    <s v="Diesel"/>
    <n v="3.7444000000000005E-2"/>
  </r>
  <r>
    <s v="S026058"/>
    <x v="7"/>
    <s v="PO143171"/>
    <s v="GRN189429"/>
    <n v="101028105"/>
    <s v="REAR CHASSIS PLATE"/>
    <s v="Lichfield WS13 7SF"/>
    <n v="101.2"/>
    <x v="1"/>
    <s v="Diesel"/>
    <n v="3.7444000000000005E-2"/>
  </r>
  <r>
    <s v="S026058"/>
    <x v="7"/>
    <s v="PO143150"/>
    <s v="GRN189430"/>
    <s v="340-1049-1"/>
    <s v="SICK SENSOR BRKT HORIZONTAL"/>
    <s v="Lichfield WS13 7SF"/>
    <n v="101.2"/>
    <x v="1"/>
    <s v="Diesel"/>
    <n v="3.7444000000000005E-2"/>
  </r>
  <r>
    <s v="S026058"/>
    <x v="7"/>
    <s v="PO143173"/>
    <s v="GRN189658"/>
    <n v="101036252"/>
    <s v="UPS FIXING PLATE - M60"/>
    <s v="Lichfield WS13 7SF"/>
    <n v="101.2"/>
    <x v="1"/>
    <s v="Diesel"/>
    <n v="3.7444000000000005E-2"/>
  </r>
  <r>
    <s v="S026058"/>
    <x v="7"/>
    <s v="PO143175"/>
    <s v="GRN189659"/>
    <n v="40256318"/>
    <s v="WEATHER BAR - RAD NUKE DOOR"/>
    <s v="Lichfield WS13 7SF"/>
    <n v="101.2"/>
    <x v="1"/>
    <s v="Diesel"/>
    <n v="3.7444000000000005E-2"/>
  </r>
  <r>
    <s v="S026058"/>
    <x v="7"/>
    <s v="PO143174"/>
    <s v="GRN189661"/>
    <n v="101036252"/>
    <s v="UPS FIXING PLATE - M60"/>
    <s v="Lichfield WS13 7SF"/>
    <n v="101.2"/>
    <x v="1"/>
    <s v="Diesel"/>
    <n v="3.7444000000000005E-2"/>
  </r>
  <r>
    <s v="S026058"/>
    <x v="7"/>
    <s v="PO143172"/>
    <s v="GRN189662"/>
    <n v="101033065"/>
    <s v="M60-BX WORKSTATION TOP FIXING ANGLE"/>
    <s v="Lichfield WS13 7SF"/>
    <n v="101.2"/>
    <x v="1"/>
    <s v="Diesel"/>
    <n v="3.7444000000000005E-2"/>
  </r>
  <r>
    <s v="S026058"/>
    <x v="7"/>
    <s v="PO145021"/>
    <s v="GRN189664"/>
    <s v="340-1126-1"/>
    <s v="MOUNT SPEED/TRAFFIC SIGN"/>
    <s v="Lichfield WS13 7SF"/>
    <n v="101.2"/>
    <x v="1"/>
    <s v="Diesel"/>
    <n v="3.7444000000000005E-2"/>
  </r>
  <r>
    <s v="S026058"/>
    <x v="7"/>
    <s v="PO143412"/>
    <s v="GRN190342"/>
    <n v="101024174"/>
    <s v="SUPPORT FOOT - TCU"/>
    <s v="Lichfield WS13 7SF"/>
    <n v="101.2"/>
    <x v="1"/>
    <s v="Diesel"/>
    <n v="3.7444000000000005E-2"/>
  </r>
  <r>
    <s v="S002239"/>
    <x v="17"/>
    <s v="PO146063"/>
    <s v="GRN188039"/>
    <n v="101030409"/>
    <s v="ASSY PCB THYRATRON PULSER PCB"/>
    <s v="UT 84104"/>
    <n v="4725"/>
    <x v="4"/>
    <s v="Aviation"/>
    <n v="0.33234727680000004"/>
  </r>
  <r>
    <s v="S026058"/>
    <x v="7"/>
    <s v="PO140227"/>
    <s v="GRN190343"/>
    <n v="101039239"/>
    <s v="CONTROL PANEL FIXING BRACKET"/>
    <s v="Lichfield WS13 7SF"/>
    <n v="101.2"/>
    <x v="1"/>
    <s v="Diesel"/>
    <n v="3.7444000000000005E-2"/>
  </r>
  <r>
    <s v="S026058"/>
    <x v="7"/>
    <s v="PO140228"/>
    <s v="GRN190345"/>
    <n v="40213217"/>
    <s v="PROXY SENSOR BRACKET 3"/>
    <s v="Lichfield WS13 7SF"/>
    <n v="101.2"/>
    <x v="1"/>
    <s v="Diesel"/>
    <n v="3.7444000000000005E-2"/>
  </r>
  <r>
    <s v="S026058"/>
    <x v="7"/>
    <s v="PO140248"/>
    <s v="GRN190348"/>
    <s v="340-1034-1"/>
    <s v="BRKT DETECTOR ENCLOSURE MOUNT"/>
    <s v="Lichfield WS13 7SF"/>
    <n v="101.2"/>
    <x v="1"/>
    <s v="Diesel"/>
    <n v="3.7444000000000005E-2"/>
  </r>
  <r>
    <s v="S026058"/>
    <x v="7"/>
    <s v="PO138927"/>
    <s v="GRN190432"/>
    <n v="101039239"/>
    <s v="CONTROL PANEL FIXING BRACKET"/>
    <s v="Lichfield WS13 7SF"/>
    <n v="101.2"/>
    <x v="1"/>
    <s v="Diesel"/>
    <n v="3.7444000000000005E-2"/>
  </r>
  <r>
    <s v="S026058"/>
    <x v="7"/>
    <s v="PO143475"/>
    <s v="GRN190596"/>
    <n v="101023406"/>
    <s v="SCANDRIVE SUPPORT BRACKET"/>
    <s v="Lichfield WS13 7SF"/>
    <n v="101.2"/>
    <x v="1"/>
    <s v="Diesel"/>
    <n v="3.7444000000000005E-2"/>
  </r>
  <r>
    <s v="S026058"/>
    <x v="7"/>
    <s v="PO143171"/>
    <s v="GRN190625"/>
    <n v="40256243"/>
    <s v="CHASSIS STIFFENER"/>
    <s v="Lichfield WS13 7SF"/>
    <n v="101.2"/>
    <x v="1"/>
    <s v="Diesel"/>
    <n v="3.7444000000000005E-2"/>
  </r>
  <r>
    <s v="S024190"/>
    <x v="22"/>
    <s v="PO141583"/>
    <s v="GRN179429"/>
    <n v="101014001"/>
    <s v="GASKET DETECTOR BOX LID"/>
    <s v="Stockport SK4 2JT"/>
    <n v="22.2"/>
    <x v="1"/>
    <s v="Diesel"/>
    <n v="8.2140000000000008E-3"/>
  </r>
  <r>
    <s v="S026058"/>
    <x v="7"/>
    <s v="PO143168"/>
    <s v="GRN190626"/>
    <n v="40256243"/>
    <s v="CHASSIS STIFFENER"/>
    <s v="Lichfield WS13 7SF"/>
    <n v="101.2"/>
    <x v="1"/>
    <s v="Diesel"/>
    <n v="3.7444000000000005E-2"/>
  </r>
  <r>
    <s v="S026058"/>
    <x v="7"/>
    <s v="PO143167"/>
    <s v="GRN190627"/>
    <n v="40256243"/>
    <s v="CHASSIS STIFFENER"/>
    <s v="Lichfield WS13 7SF"/>
    <n v="101.2"/>
    <x v="1"/>
    <s v="Diesel"/>
    <n v="3.7444000000000005E-2"/>
  </r>
  <r>
    <s v="S026058"/>
    <x v="7"/>
    <s v="PO143166"/>
    <s v="GRN190628"/>
    <n v="40256243"/>
    <s v="CHASSIS STIFFENER"/>
    <s v="Lichfield WS13 7SF"/>
    <n v="101.2"/>
    <x v="1"/>
    <s v="Diesel"/>
    <n v="3.7444000000000005E-2"/>
  </r>
  <r>
    <s v="S000892"/>
    <x v="16"/>
    <s v="PO142580"/>
    <s v="GRN179433"/>
    <s v="11701-2452"/>
    <s v="RELAY 24VDC (4-32VDC) 6A 24-280VAC OUTPUT 1P SOLID"/>
    <s v="Stockport SK4 2JT"/>
    <n v="55"/>
    <x v="2"/>
    <s v="Diesel"/>
    <n v="2.0350000000000001E-4"/>
  </r>
  <r>
    <s v="S026602"/>
    <x v="12"/>
    <s v="PO140689"/>
    <s v="GRN179434"/>
    <n v="101043628"/>
    <s v="OIL FILTER"/>
    <s v="Watford WD24 7GG"/>
    <n v="302"/>
    <x v="2"/>
    <s v="Diesl"/>
    <n v="1.1173999999999999E-3"/>
  </r>
  <r>
    <s v="S026058"/>
    <x v="7"/>
    <s v="PO143165"/>
    <s v="GRN190629"/>
    <n v="40256243"/>
    <s v="CHASSIS STIFFENER"/>
    <s v="Lichfield WS13 7SF"/>
    <n v="101.2"/>
    <x v="1"/>
    <s v="Diesel"/>
    <n v="3.7444000000000005E-2"/>
  </r>
  <r>
    <s v="S026058"/>
    <x v="7"/>
    <s v="PO143164"/>
    <s v="GRN190630"/>
    <n v="40256243"/>
    <s v="CHASSIS STIFFENER"/>
    <s v="Lichfield WS13 7SF"/>
    <n v="101.2"/>
    <x v="1"/>
    <s v="Diesel"/>
    <n v="3.7444000000000005E-2"/>
  </r>
  <r>
    <s v="S026058"/>
    <x v="7"/>
    <s v="PO143163"/>
    <s v="GRN190631"/>
    <n v="40256243"/>
    <s v="CHASSIS STIFFENER"/>
    <s v="Lichfield WS13 7SF"/>
    <n v="101.2"/>
    <x v="1"/>
    <s v="Diesel"/>
    <n v="3.7444000000000005E-2"/>
  </r>
  <r>
    <s v="S026058"/>
    <x v="7"/>
    <s v="PO143169"/>
    <s v="GRN190634"/>
    <n v="40256243"/>
    <s v="CHASSIS STIFFENER"/>
    <s v="Lichfield WS13 7SF"/>
    <n v="101.2"/>
    <x v="1"/>
    <s v="Diesel"/>
    <n v="3.7444000000000005E-2"/>
  </r>
  <r>
    <s v="S026058"/>
    <x v="7"/>
    <s v="PO143165"/>
    <s v="GRN190637"/>
    <n v="101023537"/>
    <s v="GEARMOTOR SUPPORT BRACKET"/>
    <s v="Lichfield WS13 7SF"/>
    <n v="101.2"/>
    <x v="1"/>
    <s v="Diesel"/>
    <n v="3.7444000000000005E-2"/>
  </r>
  <r>
    <s v="S026058"/>
    <x v="7"/>
    <s v="PO143166"/>
    <s v="GRN190639"/>
    <n v="101023537"/>
    <s v="GEARMOTOR SUPPORT BRACKET"/>
    <s v="Lichfield WS13 7SF"/>
    <n v="101.2"/>
    <x v="1"/>
    <s v="Diesel"/>
    <n v="3.7444000000000005E-2"/>
  </r>
  <r>
    <s v="S001571"/>
    <x v="10"/>
    <s v="PO140450"/>
    <s v="GRN179441"/>
    <n v="5045161"/>
    <s v="WEATHER HOOD 190 DEGREE"/>
    <s v="St Albans AL1 5BN"/>
    <n v="298"/>
    <x v="2"/>
    <s v="Diesel"/>
    <n v="1.1026E-3"/>
  </r>
  <r>
    <s v="S001571"/>
    <x v="10"/>
    <s v="PO140121"/>
    <s v="GRN179442"/>
    <n v="21201457"/>
    <s v="SUPPLY CABLE M12 X 5 4 OPEN WIRES 20M CORDLESS"/>
    <s v="St Albans AL1 5BN"/>
    <n v="298"/>
    <x v="2"/>
    <s v="Diesel"/>
    <n v="1.1026E-3"/>
  </r>
  <r>
    <s v="S001571"/>
    <x v="10"/>
    <s v="PO140444"/>
    <s v="GRN179443"/>
    <n v="21201457"/>
    <s v="SUPPLY CABLE M12 X 5 4 OPEN WIRES 20M CORDLESS"/>
    <s v="St Albans AL1 5BN"/>
    <n v="298"/>
    <x v="2"/>
    <s v="Diesel"/>
    <n v="1.1026E-3"/>
  </r>
  <r>
    <s v="S001571"/>
    <x v="10"/>
    <s v="PO138588"/>
    <s v="GRN179444"/>
    <n v="101035717"/>
    <s v="ULTRASONIC DISTANCE SENSOR UM30 RANGE 30-350mm"/>
    <s v="St Albans AL1 5BN"/>
    <n v="298"/>
    <x v="2"/>
    <s v="Diesel"/>
    <n v="1.1026E-3"/>
  </r>
  <r>
    <s v="S001571"/>
    <x v="10"/>
    <s v="PO140450"/>
    <s v="GRN179445"/>
    <n v="42203606"/>
    <s v="PHOTOELECTRIC SENSOR WS/WE45-P260"/>
    <s v="St Albans AL1 5BN"/>
    <n v="298"/>
    <x v="2"/>
    <s v="Diesel"/>
    <n v="1.1026E-3"/>
  </r>
  <r>
    <s v="S026058"/>
    <x v="7"/>
    <s v="PO144629"/>
    <s v="GRN190641"/>
    <n v="40212799"/>
    <s v="LASER SUPPORT BRACKET P60"/>
    <s v="Lichfield WS13 7SF"/>
    <n v="101.2"/>
    <x v="1"/>
    <s v="Diesel"/>
    <n v="3.7444000000000005E-2"/>
  </r>
  <r>
    <s v="S026058"/>
    <x v="7"/>
    <s v="PO143150"/>
    <s v="GRN190656"/>
    <s v="340-1050-1"/>
    <s v="TITAN SICK SENSOR BRKT"/>
    <s v="Lichfield WS13 7SF"/>
    <n v="101.2"/>
    <x v="1"/>
    <s v="Diesel"/>
    <n v="3.7444000000000005E-2"/>
  </r>
  <r>
    <s v="S026058"/>
    <x v="7"/>
    <s v="PO143465"/>
    <s v="GRN190657"/>
    <n v="101045067"/>
    <s v="VERTICAL DETECTOR BOX TRANSPORT BRACKET - 1"/>
    <s v="Lichfield WS13 7SF"/>
    <n v="101.2"/>
    <x v="1"/>
    <s v="Diesel"/>
    <n v="3.7444000000000005E-2"/>
  </r>
  <r>
    <s v="S026058"/>
    <x v="7"/>
    <s v="PO144117"/>
    <s v="GRN190693"/>
    <n v="40212455"/>
    <s v="REAR CHASSIS PLATE"/>
    <s v="Lichfield WS13 7SF"/>
    <n v="101.2"/>
    <x v="1"/>
    <s v="Diesel"/>
    <n v="3.7444000000000005E-2"/>
  </r>
  <r>
    <s v="S026058"/>
    <x v="7"/>
    <s v="PO140248"/>
    <s v="GRN190699"/>
    <n v="101045067"/>
    <s v="VERTICAL DETECTOR BOX TRANSPORT BRACKET - 1"/>
    <s v="Lichfield WS13 7SF"/>
    <n v="101.2"/>
    <x v="1"/>
    <s v="Diesel"/>
    <n v="3.7444000000000005E-2"/>
  </r>
  <r>
    <s v="S026058"/>
    <x v="7"/>
    <s v="PO143414"/>
    <s v="GRN190701"/>
    <n v="101045068"/>
    <s v="VERTICAL DETECTOR BOX TRANSPORT BRACKET - 2"/>
    <s v="Lichfield WS13 7SF"/>
    <n v="101.2"/>
    <x v="1"/>
    <s v="Diesel"/>
    <n v="3.7444000000000005E-2"/>
  </r>
  <r>
    <s v="S026058"/>
    <x v="7"/>
    <s v="PO142423"/>
    <s v="GRN190830"/>
    <s v="350-1187-1"/>
    <s v="SPEED SENSOR BRACKET"/>
    <s v="Lichfield WS13 7SF"/>
    <n v="101.2"/>
    <x v="1"/>
    <s v="Diesel"/>
    <n v="3.7444000000000005E-2"/>
  </r>
  <r>
    <s v="S026058"/>
    <x v="7"/>
    <s v="PO143172"/>
    <s v="GRN190948"/>
    <n v="101036252"/>
    <s v="UPS FIXING PLATE - M60"/>
    <s v="Lichfield WS13 7SF"/>
    <n v="101.2"/>
    <x v="1"/>
    <s v="Diesel"/>
    <n v="3.7444000000000005E-2"/>
  </r>
  <r>
    <s v="S026058"/>
    <x v="7"/>
    <s v="PO143177"/>
    <s v="GRN190949"/>
    <n v="101033065"/>
    <s v="M60-BX WORKSTATION TOP FIXING ANGLE"/>
    <s v="Lichfield WS13 7SF"/>
    <n v="101.2"/>
    <x v="1"/>
    <s v="Diesel"/>
    <n v="3.7444000000000005E-2"/>
  </r>
  <r>
    <s v="S026058"/>
    <x v="7"/>
    <s v="PO146357"/>
    <s v="GRN190950"/>
    <n v="101046344"/>
    <s v="CAMERA MOUNTING BRACKET"/>
    <s v="Lichfield WS13 7SF"/>
    <n v="101.2"/>
    <x v="1"/>
    <s v="Diesel"/>
    <n v="3.7444000000000005E-2"/>
  </r>
  <r>
    <s v="S026058"/>
    <x v="7"/>
    <s v="PO143167"/>
    <s v="GRN190951"/>
    <n v="40212461"/>
    <s v="OCR CAMERA BRACKET"/>
    <s v="Lichfield WS13 7SF"/>
    <n v="101.2"/>
    <x v="1"/>
    <s v="Diesel"/>
    <n v="3.7444000000000005E-2"/>
  </r>
  <r>
    <s v="S026058"/>
    <x v="7"/>
    <s v="PO143169"/>
    <s v="GRN190956"/>
    <n v="40212461"/>
    <s v="OCR CAMERA BRACKET"/>
    <s v="Lichfield WS13 7SF"/>
    <n v="101.2"/>
    <x v="1"/>
    <s v="Diesel"/>
    <n v="3.7444000000000005E-2"/>
  </r>
  <r>
    <s v="S026058"/>
    <x v="7"/>
    <s v="PO143168"/>
    <s v="GRN190957"/>
    <n v="40212461"/>
    <s v="OCR CAMERA BRACKET"/>
    <s v="Lichfield WS13 7SF"/>
    <n v="101.2"/>
    <x v="1"/>
    <s v="Diesel"/>
    <n v="3.7444000000000005E-2"/>
  </r>
  <r>
    <s v="S026058"/>
    <x v="7"/>
    <s v="PO143171"/>
    <s v="GRN190958"/>
    <n v="40212461"/>
    <s v="OCR CAMERA BRACKET"/>
    <s v="Lichfield WS13 7SF"/>
    <n v="101.2"/>
    <x v="1"/>
    <s v="Diesel"/>
    <n v="3.7444000000000005E-2"/>
  </r>
  <r>
    <s v="S026058"/>
    <x v="7"/>
    <s v="PO145055"/>
    <s v="GRN190960"/>
    <s v="363-1023-1"/>
    <s v="TUBE SUPPORT BRACKETS - SIDE PANELS"/>
    <s v="Lichfield WS13 7SF"/>
    <n v="101.2"/>
    <x v="1"/>
    <s v="Diesel"/>
    <n v="3.7444000000000005E-2"/>
  </r>
  <r>
    <s v="S026058"/>
    <x v="7"/>
    <s v="PO145057"/>
    <s v="GRN190962"/>
    <s v="363-1024-1"/>
    <s v="TUBE SUPPORT BRACKET - SIDE PANELS"/>
    <s v="Lichfield WS13 7SF"/>
    <n v="101.2"/>
    <x v="1"/>
    <s v="Diesel"/>
    <n v="3.7444000000000005E-2"/>
  </r>
  <r>
    <s v="S026058"/>
    <x v="7"/>
    <s v="PO142055"/>
    <s v="GRN190964"/>
    <s v="363-1024-1"/>
    <s v="TUBE SUPPORT BRACKET - SIDE PANELS"/>
    <s v="Lichfield WS13 7SF"/>
    <n v="101.2"/>
    <x v="1"/>
    <s v="Diesel"/>
    <n v="3.7444000000000005E-2"/>
  </r>
  <r>
    <s v="S026058"/>
    <x v="7"/>
    <s v="PO143474"/>
    <s v="GRN190969"/>
    <n v="101021307"/>
    <s v="ANGLED LASER HOUSING, BX-M60"/>
    <s v="Lichfield WS13 7SF"/>
    <n v="101.2"/>
    <x v="1"/>
    <s v="Diesel"/>
    <n v="3.7444000000000005E-2"/>
  </r>
  <r>
    <s v="S026058"/>
    <x v="7"/>
    <s v="PO142423"/>
    <s v="GRN190970"/>
    <s v="340-1126-1"/>
    <s v="MOUNT SPEED/TRAFFIC SIGN"/>
    <s v="Lichfield WS13 7SF"/>
    <n v="101.2"/>
    <x v="1"/>
    <s v="Diesel"/>
    <n v="3.7444000000000005E-2"/>
  </r>
  <r>
    <s v="S026058"/>
    <x v="7"/>
    <s v="PO143171"/>
    <s v="GRN190995"/>
    <n v="40256228"/>
    <s v="TRANSFORMER BOX MOUNTING BRACKET"/>
    <s v="Lichfield WS13 7SF"/>
    <n v="101.2"/>
    <x v="1"/>
    <s v="Diesel"/>
    <n v="3.7444000000000005E-2"/>
  </r>
  <r>
    <s v="S026058"/>
    <x v="7"/>
    <s v="PO143169"/>
    <s v="GRN190996"/>
    <n v="40256694"/>
    <s v="OCR CAMERA MOUNTING BRACKET M6007"/>
    <s v="Lichfield WS13 7SF"/>
    <n v="101.2"/>
    <x v="1"/>
    <s v="Diesel"/>
    <n v="3.7444000000000005E-2"/>
  </r>
  <r>
    <s v="S026058"/>
    <x v="7"/>
    <s v="PO143168"/>
    <s v="GRN190997"/>
    <n v="40256694"/>
    <s v="OCR CAMERA MOUNTING BRACKET M6007"/>
    <s v="Lichfield WS13 7SF"/>
    <n v="101.2"/>
    <x v="1"/>
    <s v="Diesel"/>
    <n v="3.7444000000000005E-2"/>
  </r>
  <r>
    <s v="S026058"/>
    <x v="7"/>
    <s v="PO143167"/>
    <s v="GRN190998"/>
    <n v="40256228"/>
    <s v="TRANSFORMER BOX MOUNTING BRACKET"/>
    <s v="Lichfield WS13 7SF"/>
    <n v="101.2"/>
    <x v="1"/>
    <s v="Diesel"/>
    <n v="3.7444000000000005E-2"/>
  </r>
  <r>
    <s v="S026058"/>
    <x v="7"/>
    <s v="PO143163"/>
    <s v="GRN190999"/>
    <n v="40256694"/>
    <s v="OCR CAMERA MOUNTING BRACKET M6007"/>
    <s v="Lichfield WS13 7SF"/>
    <n v="101.2"/>
    <x v="1"/>
    <s v="Diesel"/>
    <n v="3.7444000000000005E-2"/>
  </r>
  <r>
    <s v="S026058"/>
    <x v="7"/>
    <s v="PO143165"/>
    <s v="GRN191000"/>
    <n v="40256694"/>
    <s v="OCR CAMERA MOUNTING BRACKET M6007"/>
    <s v="Lichfield WS13 7SF"/>
    <n v="101.2"/>
    <x v="1"/>
    <s v="Diesel"/>
    <n v="3.7444000000000005E-2"/>
  </r>
  <r>
    <s v="S026058"/>
    <x v="7"/>
    <s v="PO143166"/>
    <s v="GRN191001"/>
    <n v="40256694"/>
    <s v="OCR CAMERA MOUNTING BRACKET M6007"/>
    <s v="Lichfield WS13 7SF"/>
    <n v="101.2"/>
    <x v="1"/>
    <s v="Diesel"/>
    <n v="3.7444000000000005E-2"/>
  </r>
  <r>
    <s v="S026058"/>
    <x v="7"/>
    <s v="PO143164"/>
    <s v="GRN191002"/>
    <n v="40256694"/>
    <s v="OCR CAMERA MOUNTING BRACKET M6007"/>
    <s v="Lichfield WS13 7SF"/>
    <n v="101.2"/>
    <x v="1"/>
    <s v="Diesel"/>
    <n v="3.7444000000000005E-2"/>
  </r>
  <r>
    <s v="S026058"/>
    <x v="7"/>
    <s v="PO143163"/>
    <s v="GRN191012"/>
    <n v="40212461"/>
    <s v="OCR CAMERA BRACKET"/>
    <s v="Lichfield WS13 7SF"/>
    <n v="101.2"/>
    <x v="1"/>
    <s v="Diesel"/>
    <n v="3.7444000000000005E-2"/>
  </r>
  <r>
    <s v="S026058"/>
    <x v="7"/>
    <s v="PO143164"/>
    <s v="GRN191013"/>
    <n v="40212461"/>
    <s v="OCR CAMERA BRACKET"/>
    <s v="Lichfield WS13 7SF"/>
    <n v="101.2"/>
    <x v="1"/>
    <s v="Diesel"/>
    <n v="3.7444000000000005E-2"/>
  </r>
  <r>
    <s v="S026058"/>
    <x v="7"/>
    <s v="PO143165"/>
    <s v="GRN191014"/>
    <n v="40212461"/>
    <s v="OCR CAMERA BRACKET"/>
    <s v="Lichfield WS13 7SF"/>
    <n v="101.2"/>
    <x v="1"/>
    <s v="Diesel"/>
    <n v="3.7444000000000005E-2"/>
  </r>
  <r>
    <s v="S026058"/>
    <x v="7"/>
    <s v="PO143166"/>
    <s v="GRN191016"/>
    <n v="40212461"/>
    <s v="OCR CAMERA BRACKET"/>
    <s v="Lichfield WS13 7SF"/>
    <n v="101.2"/>
    <x v="1"/>
    <s v="Diesel"/>
    <n v="3.7444000000000005E-2"/>
  </r>
  <r>
    <s v="S026058"/>
    <x v="7"/>
    <s v="PO143168"/>
    <s v="GRN191020"/>
    <n v="40259111"/>
    <s v="ANPR CAMERA MOUNTING PLATE"/>
    <s v="Lichfield WS13 7SF"/>
    <n v="101.2"/>
    <x v="1"/>
    <s v="Diesel"/>
    <n v="3.7444000000000005E-2"/>
  </r>
  <r>
    <s v="S026058"/>
    <x v="7"/>
    <s v="PO143167"/>
    <s v="GRN191021"/>
    <n v="40259111"/>
    <s v="ANPR CAMERA MOUNTING PLATE"/>
    <s v="Lichfield WS13 7SF"/>
    <n v="101.2"/>
    <x v="1"/>
    <s v="Diesel"/>
    <n v="3.7444000000000005E-2"/>
  </r>
  <r>
    <s v="S026058"/>
    <x v="7"/>
    <s v="PO143169"/>
    <s v="GRN191022"/>
    <n v="40259111"/>
    <s v="ANPR CAMERA MOUNTING PLATE"/>
    <s v="Lichfield WS13 7SF"/>
    <n v="101.2"/>
    <x v="1"/>
    <s v="Diesel"/>
    <n v="3.7444000000000005E-2"/>
  </r>
  <r>
    <s v="S026058"/>
    <x v="7"/>
    <s v="PO143175"/>
    <s v="GRN191023"/>
    <n v="40259111"/>
    <s v="ANPR CAMERA MOUNTING PLATE"/>
    <s v="Lichfield WS13 7SF"/>
    <n v="101.2"/>
    <x v="1"/>
    <s v="Diesel"/>
    <n v="3.7444000000000005E-2"/>
  </r>
  <r>
    <s v="S026058"/>
    <x v="7"/>
    <s v="PO143174"/>
    <s v="GRN191024"/>
    <n v="40259111"/>
    <s v="ANPR CAMERA MOUNTING PLATE"/>
    <s v="Lichfield WS13 7SF"/>
    <n v="101.2"/>
    <x v="1"/>
    <s v="Diesel"/>
    <n v="3.7444000000000005E-2"/>
  </r>
  <r>
    <s v="S026058"/>
    <x v="7"/>
    <s v="PO143173"/>
    <s v="GRN191026"/>
    <n v="40259111"/>
    <s v="ANPR CAMERA MOUNTING PLATE"/>
    <s v="Lichfield WS13 7SF"/>
    <n v="101.2"/>
    <x v="1"/>
    <s v="Diesel"/>
    <n v="3.7444000000000005E-2"/>
  </r>
  <r>
    <s v="S026058"/>
    <x v="7"/>
    <s v="PO143172"/>
    <s v="GRN191027"/>
    <n v="40259111"/>
    <s v="ANPR CAMERA MOUNTING PLATE"/>
    <s v="Lichfield WS13 7SF"/>
    <n v="101.2"/>
    <x v="1"/>
    <s v="Diesel"/>
    <n v="3.7444000000000005E-2"/>
  </r>
  <r>
    <s v="S026058"/>
    <x v="7"/>
    <s v="PO145037"/>
    <s v="GRN191028"/>
    <n v="40259111"/>
    <s v="ANPR CAMERA MOUNTING PLATE"/>
    <s v="Lichfield WS13 7SF"/>
    <n v="101.2"/>
    <x v="1"/>
    <s v="Diesel"/>
    <n v="3.7444000000000005E-2"/>
  </r>
  <r>
    <s v="S026058"/>
    <x v="7"/>
    <s v="PO143171"/>
    <s v="GRN191061"/>
    <n v="40259111"/>
    <s v="ANPR CAMERA MOUNTING PLATE"/>
    <s v="Lichfield WS13 7SF"/>
    <n v="101.2"/>
    <x v="1"/>
    <s v="Diesel"/>
    <n v="3.7444000000000005E-2"/>
  </r>
  <r>
    <s v="S026058"/>
    <x v="7"/>
    <s v="PO145340"/>
    <s v="GRN191165"/>
    <n v="101026229"/>
    <s v="TAB PLATE HORIZONTAL ASSEMBLY"/>
    <s v="Lichfield WS13 7SF"/>
    <n v="101.2"/>
    <x v="1"/>
    <s v="Diesel"/>
    <n v="3.7444000000000005E-2"/>
  </r>
  <r>
    <s v="S026058"/>
    <x v="7"/>
    <s v="PO145341"/>
    <s v="GRN191166"/>
    <n v="101024965"/>
    <s v="TAB PLATE VERTICAL ASSEMBLY"/>
    <s v="Lichfield WS13 7SF"/>
    <n v="101.2"/>
    <x v="1"/>
    <s v="Diesel"/>
    <n v="3.7444000000000005E-2"/>
  </r>
  <r>
    <s v="S026058"/>
    <x v="7"/>
    <s v="PO143150"/>
    <s v="GRN191254"/>
    <s v="341-1007-1"/>
    <s v="BRKT OER RISER 200MM"/>
    <s v="Lichfield WS13 7SF"/>
    <n v="101.2"/>
    <x v="1"/>
    <s v="Diesel"/>
    <n v="3.7444000000000005E-2"/>
  </r>
  <r>
    <s v="S026058"/>
    <x v="7"/>
    <s v="PO143976"/>
    <s v="GRN191410"/>
    <n v="101037648"/>
    <s v="B.X.DETECTOR ASSY STRIKE PLATE (SMALL)"/>
    <s v="Lichfield WS13 7SF"/>
    <n v="101.2"/>
    <x v="1"/>
    <s v="Diesel"/>
    <n v="3.7444000000000005E-2"/>
  </r>
  <r>
    <s v="S026058"/>
    <x v="7"/>
    <s v="PO145342"/>
    <s v="GRN191446"/>
    <n v="101024964"/>
    <s v="TAB PLATE HORIZONTAL ASSEMBLY"/>
    <s v="Lichfield WS13 7SF"/>
    <n v="101.2"/>
    <x v="1"/>
    <s v="Diesel"/>
    <n v="3.7444000000000005E-2"/>
  </r>
  <r>
    <s v="S026058"/>
    <x v="7"/>
    <s v="PO145880"/>
    <s v="GRN191467"/>
    <n v="23254988"/>
    <s v="CVI ANSI MATERIAL SEPARATION TEST PIECE 6/4 MEV (3"/>
    <s v="Lichfield WS13 7SF"/>
    <n v="101.2"/>
    <x v="1"/>
    <s v="Diesel"/>
    <n v="3.7444000000000005E-2"/>
  </r>
  <r>
    <s v="S026058"/>
    <x v="7"/>
    <s v="PO143344"/>
    <s v="GRN191472"/>
    <n v="101037053"/>
    <s v="OIL DRIP TRAY BRACKET"/>
    <s v="Lichfield WS13 7SF"/>
    <n v="101.2"/>
    <x v="1"/>
    <s v="Diesel"/>
    <n v="3.7444000000000005E-2"/>
  </r>
  <r>
    <s v="S001121"/>
    <x v="5"/>
    <s v="PO131595"/>
    <s v="GRN179540"/>
    <n v="50204185"/>
    <s v="POINT GUARD I/O SAFETY MODULE 8 POINT INPUT MODULE"/>
    <s v="Salford M5 4BE"/>
    <n v="103.6"/>
    <x v="2"/>
    <s v="Diesel"/>
    <n v="3.8331999999999998E-4"/>
  </r>
  <r>
    <s v="S026058"/>
    <x v="7"/>
    <s v="PO143172"/>
    <s v="GRN191474"/>
    <n v="40258759"/>
    <s v="PRINTER SECURING PLATE FOR HP M252n PRINTER - M60"/>
    <s v="Lichfield WS13 7SF"/>
    <n v="101.2"/>
    <x v="1"/>
    <s v="Diesel"/>
    <n v="3.7444000000000005E-2"/>
  </r>
  <r>
    <s v="S026058"/>
    <x v="7"/>
    <s v="PO143173"/>
    <s v="GRN191475"/>
    <n v="40258759"/>
    <s v="PRINTER SECURING PLATE FOR HP M252n PRINTER - M60"/>
    <s v="Lichfield WS13 7SF"/>
    <n v="101.2"/>
    <x v="1"/>
    <s v="Diesel"/>
    <n v="3.7444000000000005E-2"/>
  </r>
  <r>
    <s v="S026058"/>
    <x v="7"/>
    <s v="PO143174"/>
    <s v="GRN191476"/>
    <n v="40258759"/>
    <s v="PRINTER SECURING PLATE FOR HP M252n PRINTER - M60"/>
    <s v="Lichfield WS13 7SF"/>
    <n v="101.2"/>
    <x v="1"/>
    <s v="Diesel"/>
    <n v="3.7444000000000005E-2"/>
  </r>
  <r>
    <s v="S026058"/>
    <x v="7"/>
    <s v="PO143175"/>
    <s v="GRN191478"/>
    <n v="40258759"/>
    <s v="PRINTER SECURING PLATE FOR HP M252n PRINTER - M60"/>
    <s v="Lichfield WS13 7SF"/>
    <n v="101.2"/>
    <x v="1"/>
    <s v="Diesel"/>
    <n v="3.7444000000000005E-2"/>
  </r>
  <r>
    <s v="S026058"/>
    <x v="7"/>
    <s v="PO143176"/>
    <s v="GRN191496"/>
    <n v="101033065"/>
    <s v="M60-BX WORKSTATION TOP FIXING ANGLE"/>
    <s v="Lichfield WS13 7SF"/>
    <n v="101.2"/>
    <x v="1"/>
    <s v="Diesel"/>
    <n v="3.7444000000000005E-2"/>
  </r>
  <r>
    <s v="S026058"/>
    <x v="7"/>
    <s v="PO145036"/>
    <s v="GRN191499"/>
    <n v="101049881"/>
    <s v="DELL XE4 COMPUTER MOUNTING PLATE"/>
    <s v="Lichfield WS13 7SF"/>
    <n v="101.2"/>
    <x v="1"/>
    <s v="Diesel"/>
    <n v="3.7444000000000005E-2"/>
  </r>
  <r>
    <s v="S026058"/>
    <x v="7"/>
    <s v="PO145823"/>
    <s v="GRN191509"/>
    <s v="356-1106-1"/>
    <s v="PRECISION XCTO 7920 BASE DELL.210-AMRM HORIZONTAL"/>
    <s v="Lichfield WS13 7SF"/>
    <n v="101.2"/>
    <x v="1"/>
    <s v="Diesel"/>
    <n v="3.7444000000000005E-2"/>
  </r>
  <r>
    <s v="S026058"/>
    <x v="7"/>
    <s v="PO145055"/>
    <s v="GRN191526"/>
    <n v="101025393"/>
    <s v="TOOL BOX STRENGTHENER PLATE"/>
    <s v="Lichfield WS13 7SF"/>
    <n v="101.2"/>
    <x v="1"/>
    <s v="Diesel"/>
    <n v="3.7444000000000005E-2"/>
  </r>
  <r>
    <s v="S026058"/>
    <x v="7"/>
    <s v="PO145036"/>
    <s v="GRN191534"/>
    <n v="57207487"/>
    <s v="RETAINER PLATE STAINLESS STEEL"/>
    <s v="Lichfield WS13 7SF"/>
    <n v="101.2"/>
    <x v="1"/>
    <s v="Diesel"/>
    <n v="3.7444000000000005E-2"/>
  </r>
  <r>
    <s v="S023222"/>
    <x v="11"/>
    <s v="PO140482"/>
    <s v="GRN179554"/>
    <n v="101027049"/>
    <s v="POWER CABLE PUR JACKET RKM52-10-RSM52 - 10M TURCK"/>
    <s v="Wickford SS11 8YT"/>
    <n v="390"/>
    <x v="2"/>
    <s v="Diesel"/>
    <n v="1.4430000000000001E-3"/>
  </r>
  <r>
    <s v="S026058"/>
    <x v="7"/>
    <s v="PO145051"/>
    <s v="GRN191540"/>
    <n v="101009385"/>
    <s v="BUDGET LOCK SPACER"/>
    <s v="Lichfield WS13 7SF"/>
    <n v="101.2"/>
    <x v="1"/>
    <s v="Diesel"/>
    <n v="3.7444000000000005E-2"/>
  </r>
  <r>
    <s v="S023222"/>
    <x v="11"/>
    <s v="PO140482"/>
    <s v="GRN179560"/>
    <n v="101027049"/>
    <s v="POWER CABLE PUR JACKET RKM52-10-RSM52 - 10M TURCK"/>
    <s v="Wickford SS11 8YT"/>
    <n v="390"/>
    <x v="2"/>
    <s v="Diesel"/>
    <n v="1.4430000000000001E-3"/>
  </r>
  <r>
    <s v="S023222"/>
    <x v="11"/>
    <s v="PO138724"/>
    <s v="GRN179561"/>
    <n v="101027049"/>
    <s v="POWER CABLE PUR JACKET RKM52-10-RSM52 - 10M"/>
    <s v="Wickford SS11 8YT"/>
    <n v="390"/>
    <x v="2"/>
    <s v="Diesel"/>
    <n v="1.4430000000000001E-3"/>
  </r>
  <r>
    <s v="S023222"/>
    <x v="11"/>
    <s v="PO140484"/>
    <s v="GRN179562"/>
    <n v="21203605"/>
    <s v="SURECROSS DX80 PROGRAMMING TOOL/ADAPTOR CABLE"/>
    <s v="Wickford SS11 8YT"/>
    <n v="390"/>
    <x v="2"/>
    <s v="Diesel"/>
    <n v="1.4430000000000001E-3"/>
  </r>
  <r>
    <s v="S026058"/>
    <x v="7"/>
    <s v="PO145021"/>
    <s v="GRN191548"/>
    <s v="340-1126-1"/>
    <s v="MOUNT SPEED/TRAFFIC SIGN"/>
    <s v="Lichfield WS13 7SF"/>
    <n v="101.2"/>
    <x v="1"/>
    <s v="Diesel"/>
    <n v="3.7444000000000005E-2"/>
  </r>
  <r>
    <s v="S026058"/>
    <x v="7"/>
    <s v="PO143474"/>
    <s v="GRN191570"/>
    <n v="101036927"/>
    <s v="LUBE UNIT/CONTROL GEAR BRACKET (ANGLED 3 DEG)"/>
    <s v="Lichfield WS13 7SF"/>
    <n v="101.2"/>
    <x v="1"/>
    <s v="Diesel"/>
    <n v="3.7444000000000005E-2"/>
  </r>
  <r>
    <s v="S023222"/>
    <x v="11"/>
    <s v="PO140493"/>
    <s v="GRN179573"/>
    <n v="101027050"/>
    <s v="COMPACT MULTIPROTOCOL I/O MODULE TBEN-L1-16DXP TUR"/>
    <s v="Wickford SS11 8YT"/>
    <n v="390"/>
    <x v="2"/>
    <s v="Diesel"/>
    <n v="1.4430000000000001E-3"/>
  </r>
  <r>
    <s v="S023222"/>
    <x v="11"/>
    <s v="PO138721"/>
    <s v="GRN179574"/>
    <n v="101027050"/>
    <s v="COMPACT MULTIPROTOCOL I/O MODULE TBEN-L1-16DXP"/>
    <s v="Wickford SS11 8YT"/>
    <n v="390"/>
    <x v="2"/>
    <s v="Diesel"/>
    <n v="1.4430000000000001E-3"/>
  </r>
  <r>
    <s v="S026058"/>
    <x v="7"/>
    <s v="PO143977"/>
    <s v="GRN191572"/>
    <n v="40255815"/>
    <s v="END STOP DOVETAIL BLOCK - DRIVERLESS M60"/>
    <s v="Lichfield WS13 7SF"/>
    <n v="101.2"/>
    <x v="1"/>
    <s v="Diesel"/>
    <n v="3.7444000000000005E-2"/>
  </r>
  <r>
    <s v="S000920"/>
    <x v="20"/>
    <s v="PO142581"/>
    <s v="GRN179577"/>
    <s v="11701-2431"/>
    <s v="INTEGRATED LOUVRE 330 X 110 X 8MM DEEP"/>
    <s v="Rotherham S66 8QY"/>
    <n v="165.4"/>
    <x v="2"/>
    <s v="Diesel"/>
    <n v="6.1197999999999992E-4"/>
  </r>
  <r>
    <s v="S023222"/>
    <x v="11"/>
    <s v="PO140493"/>
    <s v="GRN179578"/>
    <n v="101027050"/>
    <s v="COMPACT MULTIPROTOCOL I/O MODULE TBEN-L1-16DXP TUR"/>
    <s v="Wickford SS11 8YT"/>
    <n v="390"/>
    <x v="2"/>
    <s v="Diesel"/>
    <n v="1.4430000000000001E-3"/>
  </r>
  <r>
    <s v="S026058"/>
    <x v="7"/>
    <s v="PO143176"/>
    <s v="GRN191573"/>
    <n v="101049881"/>
    <s v="DELL XE4 COMPUTER MOUNTING PLATE"/>
    <s v="Lichfield WS13 7SF"/>
    <n v="101.2"/>
    <x v="1"/>
    <s v="Diesel"/>
    <n v="3.7444000000000005E-2"/>
  </r>
  <r>
    <s v="S026058"/>
    <x v="7"/>
    <s v="PO143177"/>
    <s v="GRN191777"/>
    <n v="101049881"/>
    <s v="DELL XE4 COMPUTER MOUNTING PLATE"/>
    <s v="Lichfield WS13 7SF"/>
    <n v="101.2"/>
    <x v="1"/>
    <s v="Diesel"/>
    <n v="3.7444000000000005E-2"/>
  </r>
  <r>
    <s v="S026058"/>
    <x v="7"/>
    <s v="PO143179"/>
    <s v="GRN191779"/>
    <n v="101028703"/>
    <s v="BX-M60 SERVER MOUNTING PLATE"/>
    <s v="Lichfield WS13 7SF"/>
    <n v="101.2"/>
    <x v="1"/>
    <s v="Diesel"/>
    <n v="3.7444000000000005E-2"/>
  </r>
  <r>
    <s v="S026058"/>
    <x v="7"/>
    <s v="PO143180"/>
    <s v="GRN191780"/>
    <n v="101049881"/>
    <s v="DELL XE4 COMPUTER MOUNTING PLATE"/>
    <s v="Lichfield WS13 7SF"/>
    <n v="101.2"/>
    <x v="1"/>
    <s v="Diesel"/>
    <n v="3.7444000000000005E-2"/>
  </r>
  <r>
    <s v="S026058"/>
    <x v="7"/>
    <s v="PO143475"/>
    <s v="GRN191787"/>
    <n v="101023406"/>
    <s v="SCANDRIVE SUPPORT BRACKET"/>
    <s v="Lichfield WS13 7SF"/>
    <n v="101.2"/>
    <x v="1"/>
    <s v="Diesel"/>
    <n v="3.7444000000000005E-2"/>
  </r>
  <r>
    <s v="S026058"/>
    <x v="7"/>
    <s v="PO142620"/>
    <s v="GRN191800"/>
    <n v="101023406"/>
    <s v="SCANDRIVE SUPPORT BRACKET"/>
    <s v="Lichfield WS13 7SF"/>
    <n v="101.2"/>
    <x v="1"/>
    <s v="Diesel"/>
    <n v="3.7444000000000005E-2"/>
  </r>
  <r>
    <s v="S026058"/>
    <x v="7"/>
    <s v="PO145036"/>
    <s v="GRN191815"/>
    <n v="101045513"/>
    <s v="CONDUIT SUPPORT PLATE"/>
    <s v="Lichfield WS13 7SF"/>
    <n v="101.2"/>
    <x v="1"/>
    <s v="Diesel"/>
    <n v="3.7444000000000005E-2"/>
  </r>
  <r>
    <s v="S026058"/>
    <x v="7"/>
    <s v="PO143977"/>
    <s v="GRN191819"/>
    <s v="340-1502-1"/>
    <s v="POLE MOUNT BRACKET TIM LASER"/>
    <s v="Lichfield WS13 7SF"/>
    <n v="101.2"/>
    <x v="1"/>
    <s v="Diesel"/>
    <n v="3.7444000000000005E-2"/>
  </r>
  <r>
    <s v="S025033"/>
    <x v="23"/>
    <s v="PO140715"/>
    <s v="GRN179609"/>
    <n v="101045600"/>
    <s v="DEUTSCH 2 PINS AND MALE CONNECTOR UTV PRODUCTS UTV"/>
    <s v="Nantwich CW5 6DX"/>
    <n v="44.6"/>
    <x v="2"/>
    <s v="Diesel"/>
    <n v="1.6501999999999999E-4"/>
  </r>
  <r>
    <s v="S026058"/>
    <x v="7"/>
    <s v="PO146731"/>
    <s v="GRN191894"/>
    <n v="1"/>
    <s v="FAIR"/>
    <s v="Lichfield WS13 7SF"/>
    <n v="101.2"/>
    <x v="1"/>
    <s v="Diesel"/>
    <n v="3.7444000000000005E-2"/>
  </r>
  <r>
    <s v="S026058"/>
    <x v="7"/>
    <s v="PO146831"/>
    <s v="GRN191896"/>
    <s v="361-1358-1"/>
    <s v="CLAMP PLATE ASSEMBLY"/>
    <s v="Lichfield WS13 7SF"/>
    <n v="101.2"/>
    <x v="1"/>
    <s v="Diesel"/>
    <n v="3.7444000000000005E-2"/>
  </r>
  <r>
    <s v="S026058"/>
    <x v="7"/>
    <s v="PO143977"/>
    <s v="GRN191915"/>
    <s v="331-8386-1"/>
    <s v="TRAY DRIPPER OIL"/>
    <s v="Lichfield WS13 7SF"/>
    <n v="101.2"/>
    <x v="1"/>
    <s v="Diesel"/>
    <n v="3.7444000000000005E-2"/>
  </r>
  <r>
    <s v="S026058"/>
    <x v="7"/>
    <s v="PO146731"/>
    <s v="GRN192041"/>
    <n v="1"/>
    <s v="FAIR"/>
    <s v="Lichfield WS13 7SF"/>
    <n v="101.2"/>
    <x v="1"/>
    <s v="Diesel"/>
    <n v="3.7444000000000005E-2"/>
  </r>
  <r>
    <s v="S026058"/>
    <x v="7"/>
    <s v="PO143179"/>
    <s v="GRN192125"/>
    <n v="40258759"/>
    <s v="PRINTER SECURING PLATE FOR HP M252n PRINTER - M60"/>
    <s v="Lichfield WS13 7SF"/>
    <n v="101.2"/>
    <x v="1"/>
    <s v="Diesel"/>
    <n v="3.7444000000000005E-2"/>
  </r>
  <r>
    <s v="S026058"/>
    <x v="7"/>
    <s v="PO143176"/>
    <s v="GRN192126"/>
    <n v="40258759"/>
    <s v="PRINTER SECURING PLATE FOR HP M252n PRINTER - M60"/>
    <s v="Lichfield WS13 7SF"/>
    <n v="101.2"/>
    <x v="1"/>
    <s v="Diesel"/>
    <n v="3.7444000000000005E-2"/>
  </r>
  <r>
    <s v="S026058"/>
    <x v="7"/>
    <s v="PO145051"/>
    <s v="GRN192127"/>
    <n v="40258759"/>
    <s v="PRINTER SECURING PLATE FOR HP M252n PRINTER - M60"/>
    <s v="Lichfield WS13 7SF"/>
    <n v="101.2"/>
    <x v="1"/>
    <s v="Diesel"/>
    <n v="3.7444000000000005E-2"/>
  </r>
  <r>
    <s v="S026058"/>
    <x v="7"/>
    <s v="PO145037"/>
    <s v="GRN192128"/>
    <n v="40256243"/>
    <s v="CHASSIS STIFFENER"/>
    <s v="Lichfield WS13 7SF"/>
    <n v="101.2"/>
    <x v="1"/>
    <s v="Diesel"/>
    <n v="3.7444000000000005E-2"/>
  </r>
  <r>
    <s v="S026058"/>
    <x v="7"/>
    <s v="PO145051"/>
    <s v="GRN192129"/>
    <n v="40258759"/>
    <s v="PRINTER SECURING PLATE FOR HP M252n PRINTER - M60"/>
    <s v="Lichfield WS13 7SF"/>
    <n v="101.2"/>
    <x v="1"/>
    <s v="Diesel"/>
    <n v="3.7444000000000005E-2"/>
  </r>
  <r>
    <s v="S026058"/>
    <x v="7"/>
    <s v="PO143177"/>
    <s v="GRN192130"/>
    <n v="40258759"/>
    <s v="PRINTER SECURING PLATE FOR HP M252n PRINTER - M60"/>
    <s v="Lichfield WS13 7SF"/>
    <n v="101.2"/>
    <x v="1"/>
    <s v="Diesel"/>
    <n v="3.7444000000000005E-2"/>
  </r>
  <r>
    <s v="S026058"/>
    <x v="7"/>
    <s v="PO143172"/>
    <s v="GRN192132"/>
    <n v="101023372"/>
    <s v="TRANSFER BOX MOUNTING BRACKET"/>
    <s v="Lichfield WS13 7SF"/>
    <n v="101.2"/>
    <x v="1"/>
    <s v="Diesel"/>
    <n v="3.7444000000000005E-2"/>
  </r>
  <r>
    <s v="S026058"/>
    <x v="7"/>
    <s v="PO143173"/>
    <s v="GRN192133"/>
    <n v="101023372"/>
    <s v="TRANSFER BOX MOUNTING BRACKET"/>
    <s v="Lichfield WS13 7SF"/>
    <n v="101.2"/>
    <x v="1"/>
    <s v="Diesel"/>
    <n v="3.7444000000000005E-2"/>
  </r>
  <r>
    <s v="S026058"/>
    <x v="7"/>
    <s v="PO143174"/>
    <s v="GRN192134"/>
    <n v="101023372"/>
    <s v="TRANSFER BOX MOUNTING BRACKET"/>
    <s v="Lichfield WS13 7SF"/>
    <n v="101.2"/>
    <x v="1"/>
    <s v="Diesel"/>
    <n v="3.7444000000000005E-2"/>
  </r>
  <r>
    <s v="S026058"/>
    <x v="7"/>
    <s v="PO143175"/>
    <s v="GRN192135"/>
    <n v="101023372"/>
    <s v="TRANSFER BOX MOUNTING BRACKET"/>
    <s v="Lichfield WS13 7SF"/>
    <n v="101.2"/>
    <x v="1"/>
    <s v="Diesel"/>
    <n v="3.7444000000000005E-2"/>
  </r>
  <r>
    <s v="S001571"/>
    <x v="10"/>
    <s v="PO137597"/>
    <s v="GRN179637"/>
    <n v="1"/>
    <s v="freight inwards"/>
    <s v="St Albans AL1 5BN"/>
    <n v="298"/>
    <x v="2"/>
    <s v="Diesel"/>
    <n v="1.1026E-3"/>
  </r>
  <r>
    <s v="S026058"/>
    <x v="7"/>
    <s v="PO143177"/>
    <s v="GRN192143"/>
    <n v="40256694"/>
    <s v="OCR CAMERA MOUNTING BRACKET M6007"/>
    <s v="Lichfield WS13 7SF"/>
    <n v="101.2"/>
    <x v="1"/>
    <s v="Diesel"/>
    <n v="3.7444000000000005E-2"/>
  </r>
  <r>
    <s v="S026058"/>
    <x v="7"/>
    <s v="PO143176"/>
    <s v="GRN192144"/>
    <n v="40256694"/>
    <s v="OCR CAMERA MOUNTING BRACKET M6007"/>
    <s v="Lichfield WS13 7SF"/>
    <n v="101.2"/>
    <x v="1"/>
    <s v="Diesel"/>
    <n v="3.7444000000000005E-2"/>
  </r>
  <r>
    <s v="S026058"/>
    <x v="7"/>
    <s v="PO143180"/>
    <s v="GRN192145"/>
    <n v="40256694"/>
    <s v="OCR CAMERA MOUNTING BRACKET M6007"/>
    <s v="Lichfield WS13 7SF"/>
    <n v="101.2"/>
    <x v="1"/>
    <s v="Diesel"/>
    <n v="3.7444000000000005E-2"/>
  </r>
  <r>
    <s v="S026058"/>
    <x v="7"/>
    <s v="PO143176"/>
    <s v="GRN192147"/>
    <n v="101023372"/>
    <s v="TRANSFER BOX MOUNTING BRACKET"/>
    <s v="Lichfield WS13 7SF"/>
    <n v="101.2"/>
    <x v="1"/>
    <s v="Diesel"/>
    <n v="3.7444000000000005E-2"/>
  </r>
  <r>
    <s v="S026058"/>
    <x v="7"/>
    <s v="PO143177"/>
    <s v="GRN192148"/>
    <n v="40256228"/>
    <s v="TRANSFORMER BOX MOUNTING BRACKET"/>
    <s v="Lichfield WS13 7SF"/>
    <n v="101.2"/>
    <x v="1"/>
    <s v="Diesel"/>
    <n v="3.7444000000000005E-2"/>
  </r>
  <r>
    <s v="S026058"/>
    <x v="7"/>
    <s v="PO143177"/>
    <s v="GRN192149"/>
    <n v="40256228"/>
    <s v="TRANSFORMER BOX MOUNTING BRACKET"/>
    <s v="Lichfield WS13 7SF"/>
    <n v="101.2"/>
    <x v="1"/>
    <s v="Diesel"/>
    <n v="3.7444000000000005E-2"/>
  </r>
  <r>
    <s v="S026058"/>
    <x v="7"/>
    <s v="PO143179"/>
    <s v="GRN192150"/>
    <n v="40256243"/>
    <s v="CHASSIS STIFFENER"/>
    <s v="Lichfield WS13 7SF"/>
    <n v="101.2"/>
    <x v="1"/>
    <s v="Diesel"/>
    <n v="3.7444000000000005E-2"/>
  </r>
  <r>
    <s v="S026058"/>
    <x v="7"/>
    <s v="PO143180"/>
    <s v="GRN192151"/>
    <n v="40256243"/>
    <s v="CHASSIS STIFFENER"/>
    <s v="Lichfield WS13 7SF"/>
    <n v="101.2"/>
    <x v="1"/>
    <s v="Diesel"/>
    <n v="3.7444000000000005E-2"/>
  </r>
  <r>
    <s v="S026058"/>
    <x v="7"/>
    <s v="PO145037"/>
    <s v="GRN192156"/>
    <n v="40256243"/>
    <s v="CHASSIS STIFFENER"/>
    <s v="Lichfield WS13 7SF"/>
    <n v="101.2"/>
    <x v="1"/>
    <s v="Diesel"/>
    <n v="3.7444000000000005E-2"/>
  </r>
  <r>
    <s v="S026058"/>
    <x v="7"/>
    <s v="PO145995"/>
    <s v="GRN192157"/>
    <s v="356-1185-1"/>
    <s v="GEAR MOTOR MOUNTING BRACKET"/>
    <s v="Lichfield WS13 7SF"/>
    <n v="101.2"/>
    <x v="1"/>
    <s v="Diesel"/>
    <n v="3.7444000000000005E-2"/>
  </r>
  <r>
    <s v="S026058"/>
    <x v="7"/>
    <s v="PO145015"/>
    <s v="GRN192204"/>
    <s v="340-1050-1"/>
    <s v="TITAN SICK SENSOR BRKT"/>
    <s v="Lichfield WS13 7SF"/>
    <n v="101.2"/>
    <x v="1"/>
    <s v="Diesel"/>
    <n v="3.7444000000000005E-2"/>
  </r>
  <r>
    <s v="S001121"/>
    <x v="5"/>
    <s v="PO140080"/>
    <s v="GRN179657"/>
    <n v="13204807"/>
    <s v="RSLINX CLASSIC SINGLE NODE"/>
    <s v="Salford M5 4BE"/>
    <n v="103.6"/>
    <x v="2"/>
    <s v="Diesel"/>
    <n v="3.8331999999999998E-4"/>
  </r>
  <r>
    <s v="S026058"/>
    <x v="7"/>
    <s v="PO145501"/>
    <s v="GRN192205"/>
    <s v="340-1050-1"/>
    <s v="TITAN SICK SENSOR BRKT"/>
    <s v="Lichfield WS13 7SF"/>
    <n v="101.2"/>
    <x v="1"/>
    <s v="Diesel"/>
    <n v="3.7444000000000005E-2"/>
  </r>
  <r>
    <s v="S026058"/>
    <x v="7"/>
    <s v="PO143173"/>
    <s v="GRN192214"/>
    <n v="40212461"/>
    <s v="OCR CAMERA BRACKET"/>
    <s v="Lichfield WS13 7SF"/>
    <n v="101.2"/>
    <x v="1"/>
    <s v="Diesel"/>
    <n v="3.7444000000000005E-2"/>
  </r>
  <r>
    <s v="S026058"/>
    <x v="7"/>
    <s v="PO143180"/>
    <s v="GRN192215"/>
    <n v="101028105"/>
    <s v="REAR CHASSIS PLATE"/>
    <s v="Lichfield WS13 7SF"/>
    <n v="101.2"/>
    <x v="1"/>
    <s v="Diesel"/>
    <n v="3.7444000000000005E-2"/>
  </r>
  <r>
    <s v="S026058"/>
    <x v="7"/>
    <s v="PO143179"/>
    <s v="GRN192216"/>
    <n v="40212461"/>
    <s v="OCR CAMERA BRACKET"/>
    <s v="Lichfield WS13 7SF"/>
    <n v="101.2"/>
    <x v="1"/>
    <s v="Diesel"/>
    <n v="3.7444000000000005E-2"/>
  </r>
  <r>
    <s v="S001121"/>
    <x v="5"/>
    <s v="PO141153"/>
    <s v="GRN179677"/>
    <n v="79200800"/>
    <s v="SCREW CONTACT BLOCK NORMALLY CLOSED LATCH MOUNT"/>
    <s v="Salford M5 4BE"/>
    <n v="103.6"/>
    <x v="2"/>
    <s v="Diesel"/>
    <n v="3.8331999999999998E-4"/>
  </r>
  <r>
    <s v="S026058"/>
    <x v="7"/>
    <s v="PO143177"/>
    <s v="GRN192218"/>
    <n v="101028105"/>
    <s v="REAR CHASSIS PLATE"/>
    <s v="Lichfield WS13 7SF"/>
    <n v="101.2"/>
    <x v="1"/>
    <s v="Diesel"/>
    <n v="3.7444000000000005E-2"/>
  </r>
  <r>
    <s v="S002239"/>
    <x v="17"/>
    <s v="PO147984"/>
    <s v="GRN194107"/>
    <n v="101030409"/>
    <s v="ASSY PCB THYRATRON PULSER PCB"/>
    <s v="UT 84104"/>
    <n v="4725"/>
    <x v="4"/>
    <s v="Aviation"/>
    <n v="0.33234727680000004"/>
  </r>
  <r>
    <s v="S002239"/>
    <x v="17"/>
    <s v="PO148628"/>
    <s v="GRN196300"/>
    <n v="101030409"/>
    <s v="ASSY PCB THYRATRON PULSER PCB"/>
    <s v="UT 84104"/>
    <n v="4725"/>
    <x v="4"/>
    <s v="Aviation"/>
    <n v="0.33234727680000004"/>
  </r>
  <r>
    <s v="S002239"/>
    <x v="17"/>
    <s v="PO144388"/>
    <s v="GRN185823"/>
    <n v="10205183"/>
    <s v="ASSY, PCB, TRIGGER GENERATOR"/>
    <s v="UT 84104"/>
    <n v="4725"/>
    <x v="4"/>
    <s v="Aviation"/>
    <n v="0.33234727680000004"/>
  </r>
  <r>
    <s v="S002239"/>
    <x v="17"/>
    <s v="PO147796"/>
    <s v="GRN193953"/>
    <n v="10205183"/>
    <s v="ASSY, PCB, TRIGGER GENERATOR"/>
    <s v="UT 84104"/>
    <n v="4725"/>
    <x v="4"/>
    <s v="Aviation"/>
    <n v="0.33234727680000004"/>
  </r>
  <r>
    <s v="S026058"/>
    <x v="7"/>
    <s v="PO143176"/>
    <s v="GRN192219"/>
    <n v="101028105"/>
    <s v="REAR CHASSIS PLATE"/>
    <s v="Lichfield WS13 7SF"/>
    <n v="101.2"/>
    <x v="1"/>
    <s v="Diesel"/>
    <n v="3.7444000000000005E-2"/>
  </r>
  <r>
    <s v="S026058"/>
    <x v="7"/>
    <s v="PO143175"/>
    <s v="GRN192220"/>
    <n v="101028105"/>
    <s v="REAR CHASSIS PLATE"/>
    <s v="Lichfield WS13 7SF"/>
    <n v="101.2"/>
    <x v="1"/>
    <s v="Diesel"/>
    <n v="3.7444000000000005E-2"/>
  </r>
  <r>
    <s v="S026058"/>
    <x v="7"/>
    <s v="PO143174"/>
    <s v="GRN192221"/>
    <n v="101028105"/>
    <s v="REAR CHASSIS PLATE"/>
    <s v="Lichfield WS13 7SF"/>
    <n v="101.2"/>
    <x v="1"/>
    <s v="Diesel"/>
    <n v="3.7444000000000005E-2"/>
  </r>
  <r>
    <s v="S026058"/>
    <x v="7"/>
    <s v="PO143173"/>
    <s v="GRN192222"/>
    <n v="101028105"/>
    <s v="REAR CHASSIS PLATE"/>
    <s v="Lichfield WS13 7SF"/>
    <n v="101.2"/>
    <x v="1"/>
    <s v="Diesel"/>
    <n v="3.7444000000000005E-2"/>
  </r>
  <r>
    <s v="S026058"/>
    <x v="7"/>
    <s v="PO143172"/>
    <s v="GRN192223"/>
    <n v="101028105"/>
    <s v="REAR CHASSIS PLATE"/>
    <s v="Lichfield WS13 7SF"/>
    <n v="101.2"/>
    <x v="1"/>
    <s v="Diesel"/>
    <n v="3.7444000000000005E-2"/>
  </r>
  <r>
    <s v="S026058"/>
    <x v="7"/>
    <s v="PO145037"/>
    <s v="GRN192225"/>
    <n v="40259111"/>
    <s v="ANPR CAMERA MOUNTING PLATE"/>
    <s v="Lichfield WS13 7SF"/>
    <n v="101.2"/>
    <x v="1"/>
    <s v="Diesel"/>
    <n v="3.7444000000000005E-2"/>
  </r>
  <r>
    <s v="S026058"/>
    <x v="7"/>
    <s v="PO143172"/>
    <s v="GRN192226"/>
    <n v="40256228"/>
    <s v="TRANSFORMER BOX MOUNTING BRACKET"/>
    <s v="Lichfield WS13 7SF"/>
    <n v="101.2"/>
    <x v="1"/>
    <s v="Diesel"/>
    <n v="3.7444000000000005E-2"/>
  </r>
  <r>
    <s v="S026058"/>
    <x v="7"/>
    <s v="PO143175"/>
    <s v="GRN192227"/>
    <n v="40256228"/>
    <s v="TRANSFORMER BOX MOUNTING BRACKET"/>
    <s v="Lichfield WS13 7SF"/>
    <n v="101.2"/>
    <x v="1"/>
    <s v="Diesel"/>
    <n v="3.7444000000000005E-2"/>
  </r>
  <r>
    <s v="S026058"/>
    <x v="7"/>
    <s v="PO143174"/>
    <s v="GRN192229"/>
    <n v="40256228"/>
    <s v="TRANSFORMER BOX MOUNTING BRACKET"/>
    <s v="Lichfield WS13 7SF"/>
    <n v="101.2"/>
    <x v="1"/>
    <s v="Diesel"/>
    <n v="3.7444000000000005E-2"/>
  </r>
  <r>
    <s v="S026058"/>
    <x v="7"/>
    <s v="PO145015"/>
    <s v="GRN192233"/>
    <s v="340-1049-1"/>
    <s v="SICK SENSOR BRKT HORIZONTAL"/>
    <s v="Lichfield WS13 7SF"/>
    <n v="101.2"/>
    <x v="1"/>
    <s v="Diesel"/>
    <n v="3.7444000000000005E-2"/>
  </r>
  <r>
    <s v="S002239"/>
    <x v="17"/>
    <s v="PO147771"/>
    <s v="GRN193960"/>
    <n v="2245010"/>
    <s v="ASSY,PCB,VACION POWER SUPPLY"/>
    <s v="UT 84104"/>
    <n v="4725"/>
    <x v="4"/>
    <s v="Aviation"/>
    <n v="0.33234727680000004"/>
  </r>
  <r>
    <s v="S002239"/>
    <x v="17"/>
    <s v="PO150528"/>
    <s v="GRN201396"/>
    <n v="2245010"/>
    <s v="ASSY,PCB,VACION POWER SUPPLY"/>
    <s v="UT 84104"/>
    <n v="4725"/>
    <x v="4"/>
    <s v="Aviation"/>
    <n v="0.33234727680000004"/>
  </r>
  <r>
    <s v="S026058"/>
    <x v="7"/>
    <s v="PO143476"/>
    <s v="GRN192234"/>
    <n v="101047378"/>
    <s v="TRANSFORMER MOUNTING PLATE"/>
    <s v="Lichfield WS13 7SF"/>
    <n v="101.2"/>
    <x v="1"/>
    <s v="Diesel"/>
    <n v="3.7444000000000005E-2"/>
  </r>
  <r>
    <s v="S026058"/>
    <x v="7"/>
    <s v="PO145051"/>
    <s v="GRN192236"/>
    <n v="101045533"/>
    <s v="UPPER CONDUIT SUPPORT BAR"/>
    <s v="Lichfield WS13 7SF"/>
    <n v="101.2"/>
    <x v="1"/>
    <s v="Diesel"/>
    <n v="3.7444000000000005E-2"/>
  </r>
  <r>
    <s v="S026058"/>
    <x v="7"/>
    <s v="PO145057"/>
    <s v="GRN192237"/>
    <n v="101032706"/>
    <s v="TOOLBOX REAR SUPPORT BRACKET - T60"/>
    <s v="Lichfield WS13 7SF"/>
    <n v="101.2"/>
    <x v="1"/>
    <s v="Diesel"/>
    <n v="3.7444000000000005E-2"/>
  </r>
  <r>
    <s v="S026058"/>
    <x v="7"/>
    <s v="PO146359"/>
    <s v="GRN192245"/>
    <n v="40259810"/>
    <s v="COWL TOP"/>
    <s v="Lichfield WS13 7SF"/>
    <n v="101.2"/>
    <x v="1"/>
    <s v="Diesel"/>
    <n v="3.7444000000000005E-2"/>
  </r>
  <r>
    <s v="S026058"/>
    <x v="7"/>
    <s v="PO146296"/>
    <s v="GRN192247"/>
    <n v="40259811"/>
    <s v="COWL BASE"/>
    <s v="Lichfield WS13 7SF"/>
    <n v="101.2"/>
    <x v="1"/>
    <s v="Diesel"/>
    <n v="3.7444000000000005E-2"/>
  </r>
  <r>
    <s v="S026058"/>
    <x v="7"/>
    <s v="PO145051"/>
    <s v="GRN192248"/>
    <n v="101045534"/>
    <s v="CLAMP BAR"/>
    <s v="Lichfield WS13 7SF"/>
    <n v="101.2"/>
    <x v="1"/>
    <s v="Diesel"/>
    <n v="3.7444000000000005E-2"/>
  </r>
  <r>
    <s v="S026058"/>
    <x v="7"/>
    <s v="PO145729"/>
    <s v="GRN192251"/>
    <n v="1"/>
    <s v="FAIR"/>
    <s v="Lichfield WS13 7SF"/>
    <n v="101.2"/>
    <x v="1"/>
    <s v="Diesel"/>
    <n v="3.7444000000000005E-2"/>
  </r>
  <r>
    <s v="S026058"/>
    <x v="7"/>
    <s v="PO145014"/>
    <s v="GRN192256"/>
    <s v="340-1026-1"/>
    <s v="BRKT CONCENTRATOR MOUNT"/>
    <s v="Lichfield WS13 7SF"/>
    <n v="101.2"/>
    <x v="1"/>
    <s v="Diesel"/>
    <n v="3.7444000000000005E-2"/>
  </r>
  <r>
    <s v="S026058"/>
    <x v="7"/>
    <s v="PO143976"/>
    <s v="GRN192258"/>
    <n v="101034043"/>
    <s v="LOCATION TENON"/>
    <s v="Lichfield WS13 7SF"/>
    <n v="101.2"/>
    <x v="1"/>
    <s v="Diesel"/>
    <n v="3.7444000000000005E-2"/>
  </r>
  <r>
    <s v="S026058"/>
    <x v="7"/>
    <s v="PO143180"/>
    <s v="GRN192263"/>
    <n v="40258759"/>
    <s v="PRINTER SECURING PLATE FOR HP M252n PRINTER - M60"/>
    <s v="Lichfield WS13 7SF"/>
    <n v="101.2"/>
    <x v="1"/>
    <s v="Diesel"/>
    <n v="3.7444000000000005E-2"/>
  </r>
  <r>
    <s v="S023222"/>
    <x v="11"/>
    <s v="PO140493"/>
    <s v="GRN179732"/>
    <n v="101027050"/>
    <s v="COMPACT MULTIPROTOCOL I/O MODULE TBEN-L1-16DXP TUR"/>
    <s v="Wickford SS11 8YT"/>
    <n v="390"/>
    <x v="2"/>
    <s v="Diesel"/>
    <n v="1.4430000000000001E-3"/>
  </r>
  <r>
    <s v="S026058"/>
    <x v="7"/>
    <s v="PO146902"/>
    <s v="GRN192264"/>
    <s v="359-1027-1"/>
    <s v="CLUTCH SENSOR ASSEMBLY"/>
    <s v="Lichfield WS13 7SF"/>
    <n v="101.2"/>
    <x v="1"/>
    <s v="Diesel"/>
    <n v="3.7444000000000005E-2"/>
  </r>
  <r>
    <s v="S025033"/>
    <x v="23"/>
    <s v="PO140130"/>
    <s v="GRN179735"/>
    <n v="101045600"/>
    <s v="DEUTSCH 2 PINS AND MALE CONNECTOR"/>
    <s v="Nantwich CW5 6DX"/>
    <n v="44.6"/>
    <x v="2"/>
    <s v="Diesel"/>
    <n v="1.6501999999999999E-4"/>
  </r>
  <r>
    <s v="S025033"/>
    <x v="23"/>
    <s v="PO141688"/>
    <s v="GRN179736"/>
    <n v="101047544"/>
    <s v="10&quot; 54 WATT LED LIGHT BAR WITH DT CONNECTOR"/>
    <s v="Nantwich CW5 6DX"/>
    <n v="44.6"/>
    <x v="2"/>
    <s v="Diesel"/>
    <n v="1.6501999999999999E-4"/>
  </r>
  <r>
    <s v="S025033"/>
    <x v="23"/>
    <s v="PO141688"/>
    <s v="GRN179737"/>
    <n v="101047544"/>
    <s v="10&quot; 54 WATT LED LIGHT BAR WITH DT CONNECTOR"/>
    <s v="Nantwich CW5 6DX"/>
    <n v="44.6"/>
    <x v="2"/>
    <s v="Diesel"/>
    <n v="1.6501999999999999E-4"/>
  </r>
  <r>
    <s v="S026058"/>
    <x v="7"/>
    <s v="PO145345"/>
    <s v="GRN192266"/>
    <n v="40213217"/>
    <s v="PROXY SENSOR BRACKET 3"/>
    <s v="Lichfield WS13 7SF"/>
    <n v="101.2"/>
    <x v="1"/>
    <s v="Diesel"/>
    <n v="3.7444000000000005E-2"/>
  </r>
  <r>
    <s v="S026058"/>
    <x v="7"/>
    <s v="PO142868"/>
    <s v="GRN192267"/>
    <n v="101027152"/>
    <s v="ROD GUIDE"/>
    <s v="Lichfield WS13 7SF"/>
    <n v="101.2"/>
    <x v="1"/>
    <s v="Diesel"/>
    <n v="3.7444000000000005E-2"/>
  </r>
  <r>
    <s v="S026058"/>
    <x v="7"/>
    <s v="PO145055"/>
    <s v="GRN192268"/>
    <n v="101045532"/>
    <s v="MOTOR CONDUIT LOWER BRACKET"/>
    <s v="Lichfield WS13 7SF"/>
    <n v="101.2"/>
    <x v="1"/>
    <s v="Diesel"/>
    <n v="3.7444000000000005E-2"/>
  </r>
  <r>
    <s v="S026058"/>
    <x v="7"/>
    <s v="PO145051"/>
    <s v="GRN192271"/>
    <n v="101040863"/>
    <s v="DRIVERS CAB MONITOR BASE"/>
    <s v="Lichfield WS13 7SF"/>
    <n v="101.2"/>
    <x v="1"/>
    <s v="Diesel"/>
    <n v="3.7444000000000005E-2"/>
  </r>
  <r>
    <s v="S026058"/>
    <x v="7"/>
    <s v="PO144286"/>
    <s v="GRN192274"/>
    <n v="101040782"/>
    <s v="HMI DISPLAY MOUNT LID"/>
    <s v="Lichfield WS13 7SF"/>
    <n v="101.2"/>
    <x v="1"/>
    <s v="Diesel"/>
    <n v="3.7444000000000005E-2"/>
  </r>
  <r>
    <s v="S026058"/>
    <x v="7"/>
    <s v="PO145042"/>
    <s v="GRN192275"/>
    <n v="101045516"/>
    <s v="MOTOR CABLE CONDUIT BRACKET"/>
    <s v="Lichfield WS13 7SF"/>
    <n v="101.2"/>
    <x v="1"/>
    <s v="Diesel"/>
    <n v="3.7444000000000005E-2"/>
  </r>
  <r>
    <s v="S026058"/>
    <x v="7"/>
    <s v="PO145933"/>
    <s v="GRN192278"/>
    <s v="340-1026-1"/>
    <s v="BRKT CONCENTRATOR MOUNT"/>
    <s v="Lichfield WS13 7SF"/>
    <n v="101.2"/>
    <x v="1"/>
    <s v="Diesel"/>
    <n v="3.7444000000000005E-2"/>
  </r>
  <r>
    <s v="S026058"/>
    <x v="7"/>
    <s v="PO143412"/>
    <s v="GRN192279"/>
    <n v="101024174"/>
    <s v="SUPPORT FOOT - TCU"/>
    <s v="Lichfield WS13 7SF"/>
    <n v="101.2"/>
    <x v="1"/>
    <s v="Diesel"/>
    <n v="3.7444000000000005E-2"/>
  </r>
  <r>
    <s v="S026058"/>
    <x v="7"/>
    <s v="PO145055"/>
    <s v="GRN192280"/>
    <n v="101024174"/>
    <s v="SUPPORT FOOT - TCU"/>
    <s v="Lichfield WS13 7SF"/>
    <n v="101.2"/>
    <x v="1"/>
    <s v="Diesel"/>
    <n v="3.7444000000000005E-2"/>
  </r>
  <r>
    <s v="S026058"/>
    <x v="7"/>
    <s v="PO145042"/>
    <s v="GRN192281"/>
    <n v="40212461"/>
    <s v="OCR CAMERA BRACKET"/>
    <s v="Lichfield WS13 7SF"/>
    <n v="101.2"/>
    <x v="1"/>
    <s v="Diesel"/>
    <n v="3.7444000000000005E-2"/>
  </r>
  <r>
    <s v="S026058"/>
    <x v="7"/>
    <s v="PO140248"/>
    <s v="GRN192282"/>
    <s v="340-1058-1"/>
    <s v="ELECTRICAL BOX MOUNTING PLATE"/>
    <s v="Lichfield WS13 7SF"/>
    <n v="101.2"/>
    <x v="1"/>
    <s v="Diesel"/>
    <n v="3.7444000000000005E-2"/>
  </r>
  <r>
    <s v="S026058"/>
    <x v="7"/>
    <s v="PO145018"/>
    <s v="GRN192283"/>
    <s v="340-1058-1"/>
    <s v="ELECTRICAL BOX MOUNTING PLATE"/>
    <s v="Lichfield WS13 7SF"/>
    <n v="101.2"/>
    <x v="1"/>
    <s v="Diesel"/>
    <n v="3.7444000000000005E-2"/>
  </r>
  <r>
    <s v="S001571"/>
    <x v="10"/>
    <s v="PO140285"/>
    <s v="GRN179784"/>
    <n v="101018191"/>
    <s v="UC30-214162 ULTRASONIC SENSOR"/>
    <s v="St Albans AL1 5BN"/>
    <n v="298"/>
    <x v="2"/>
    <s v="Diesel"/>
    <n v="1.1026E-3"/>
  </r>
  <r>
    <s v="S001571"/>
    <x v="10"/>
    <s v="PO141891"/>
    <s v="GRN179785"/>
    <n v="5745131"/>
    <s v="STANDARD MOUNTING SET FOR 190 / 270 D WEATHER HOOD"/>
    <s v="St Albans AL1 5BN"/>
    <n v="298"/>
    <x v="2"/>
    <s v="Diesel"/>
    <n v="1.1026E-3"/>
  </r>
  <r>
    <s v="S026058"/>
    <x v="7"/>
    <s v="PO143172"/>
    <s v="GRN192285"/>
    <n v="40256694"/>
    <s v="OCR CAMERA MOUNTING BRACKET M6007"/>
    <s v="Lichfield WS13 7SF"/>
    <n v="101.2"/>
    <x v="1"/>
    <s v="Diesel"/>
    <n v="3.7444000000000005E-2"/>
  </r>
  <r>
    <s v="S022275"/>
    <x v="8"/>
    <s v="PO138484"/>
    <s v="GRN185451"/>
    <s v="11701-1461"/>
    <s v="MERC--BENZ ACTROS5S/MFHS 3336L SAUDI ARAB"/>
    <s v="70771 Leinfelden-Echterdingen"/>
    <n v="1446"/>
    <x v="3"/>
    <s v="Diesel"/>
    <n v="1.4702205000000002"/>
  </r>
  <r>
    <s v="S026058"/>
    <x v="7"/>
    <s v="PO143174"/>
    <s v="GRN192286"/>
    <n v="40256694"/>
    <s v="OCR CAMERA MOUNTING BRACKET M6007"/>
    <s v="Lichfield WS13 7SF"/>
    <n v="101.2"/>
    <x v="1"/>
    <s v="Diesel"/>
    <n v="3.7444000000000005E-2"/>
  </r>
  <r>
    <s v="S001571"/>
    <x v="10"/>
    <s v="PO138588"/>
    <s v="GRN179790"/>
    <n v="5045161"/>
    <s v="WEATHER HOOD 190 DEGREE"/>
    <s v="St Albans AL1 5BN"/>
    <n v="298"/>
    <x v="2"/>
    <s v="Diesel"/>
    <n v="1.1026E-3"/>
  </r>
  <r>
    <s v="S026058"/>
    <x v="7"/>
    <s v="PO143175"/>
    <s v="GRN192287"/>
    <n v="40256694"/>
    <s v="OCR CAMERA MOUNTING BRACKET M6007"/>
    <s v="Lichfield WS13 7SF"/>
    <n v="101.2"/>
    <x v="1"/>
    <s v="Diesel"/>
    <n v="3.7444000000000005E-2"/>
  </r>
  <r>
    <s v="S026058"/>
    <x v="7"/>
    <s v="PO143173"/>
    <s v="GRN192289"/>
    <n v="40256694"/>
    <s v="OCR CAMERA MOUNTING BRACKET M6007"/>
    <s v="Lichfield WS13 7SF"/>
    <n v="101.2"/>
    <x v="1"/>
    <s v="Diesel"/>
    <n v="3.7444000000000005E-2"/>
  </r>
  <r>
    <s v="S026058"/>
    <x v="7"/>
    <s v="PO146831"/>
    <s v="GRN192292"/>
    <s v="361-1364-1"/>
    <s v="GUARD POST SUPPORT"/>
    <s v="Lichfield WS13 7SF"/>
    <n v="101.2"/>
    <x v="1"/>
    <s v="Diesel"/>
    <n v="3.7444000000000005E-2"/>
  </r>
  <r>
    <s v="S023222"/>
    <x v="11"/>
    <s v="PO138758"/>
    <s v="GRN179794"/>
    <s v="11700-7241"/>
    <s v="CABLE 5 METERS  M12-8 RKS TO RJ45S"/>
    <s v="Wickford SS11 8YT"/>
    <n v="390"/>
    <x v="2"/>
    <s v="Diesel"/>
    <n v="1.4430000000000001E-3"/>
  </r>
  <r>
    <s v="S023222"/>
    <x v="11"/>
    <s v="PO140490"/>
    <s v="GRN179795"/>
    <s v="11700-7241"/>
    <s v="CABLE 5 METERS  M12-8 RKS TO RJ45S"/>
    <s v="Wickford SS11 8YT"/>
    <n v="390"/>
    <x v="2"/>
    <s v="Diesel"/>
    <n v="1.4430000000000001E-3"/>
  </r>
  <r>
    <s v="S023222"/>
    <x v="11"/>
    <s v="PO141906"/>
    <s v="GRN179796"/>
    <s v="11700-7241"/>
    <s v="CABLE 5 METERS  M12-8 RKS TO RJ45S"/>
    <s v="Wickford SS11 8YT"/>
    <n v="390"/>
    <x v="2"/>
    <s v="Diesel"/>
    <n v="1.4430000000000001E-3"/>
  </r>
  <r>
    <s v="S023222"/>
    <x v="11"/>
    <s v="PO141687"/>
    <s v="GRN179798"/>
    <s v="11700-5607"/>
    <s v="CORDSET CAT5E ETHERNET M12 RJ45 8C"/>
    <s v="Wickford SS11 8YT"/>
    <n v="390"/>
    <x v="2"/>
    <s v="Diesel"/>
    <n v="1.4430000000000001E-3"/>
  </r>
  <r>
    <s v="S026058"/>
    <x v="7"/>
    <s v="PO143474"/>
    <s v="GRN192293"/>
    <n v="101033372"/>
    <s v="M60-ZBX, DETECTOR PANEL  MECHANICAL INTERLOCK"/>
    <s v="Lichfield WS13 7SF"/>
    <n v="101.2"/>
    <x v="1"/>
    <s v="Diesel"/>
    <n v="3.7444000000000005E-2"/>
  </r>
  <r>
    <s v="S023222"/>
    <x v="11"/>
    <s v="PO141687"/>
    <s v="GRN179802"/>
    <n v="42203604"/>
    <s v="SURECROSS DX80 NODE 2.4GHZ"/>
    <s v="Wickford SS11 8YT"/>
    <n v="390"/>
    <x v="2"/>
    <s v="Diesel"/>
    <n v="1.4430000000000001E-3"/>
  </r>
  <r>
    <s v="S023222"/>
    <x v="11"/>
    <s v="PO141906"/>
    <s v="GRN179803"/>
    <n v="42203604"/>
    <s v="SURECROSS DX80 NODE 2.4GHZ"/>
    <s v="Wickford SS11 8YT"/>
    <n v="390"/>
    <x v="2"/>
    <s v="Diesel"/>
    <n v="1.4430000000000001E-3"/>
  </r>
  <r>
    <s v="S023222"/>
    <x v="11"/>
    <s v="PO140484"/>
    <s v="GRN179804"/>
    <n v="42203604"/>
    <s v="SURECROSS DX80 NODE 2.4GHz"/>
    <s v="Wickford SS11 8YT"/>
    <n v="390"/>
    <x v="2"/>
    <s v="Diesel"/>
    <n v="1.4430000000000001E-3"/>
  </r>
  <r>
    <s v="S023222"/>
    <x v="11"/>
    <s v="PO141252"/>
    <s v="GRN179805"/>
    <n v="42206996"/>
    <s v="ANTENNA OMNI 2.4GHz 2 dBi RUBBER SWIVEL RP-SMA"/>
    <s v="Wickford SS11 8YT"/>
    <n v="390"/>
    <x v="2"/>
    <s v="Diesel"/>
    <n v="1.4430000000000001E-3"/>
  </r>
  <r>
    <s v="S026058"/>
    <x v="7"/>
    <s v="PO147503"/>
    <s v="GRN192305"/>
    <s v="350-1187-1"/>
    <s v="SPEED SENSOR BRACKET"/>
    <s v="Lichfield WS13 7SF"/>
    <n v="101.2"/>
    <x v="1"/>
    <s v="Diesel"/>
    <n v="3.7444000000000005E-2"/>
  </r>
  <r>
    <s v="S026058"/>
    <x v="7"/>
    <s v="PO143173"/>
    <s v="GRN192371"/>
    <n v="40256228"/>
    <s v="TRANSFORMER BOX MOUNTING BRACKET"/>
    <s v="Lichfield WS13 7SF"/>
    <n v="101.2"/>
    <x v="1"/>
    <s v="Diesel"/>
    <n v="3.7444000000000005E-2"/>
  </r>
  <r>
    <s v="S026058"/>
    <x v="7"/>
    <s v="PO146359"/>
    <s v="GRN192686"/>
    <n v="40259810"/>
    <s v="COWL TOP"/>
    <s v="Lichfield WS13 7SF"/>
    <n v="101.2"/>
    <x v="1"/>
    <s v="Diesel"/>
    <n v="3.7444000000000005E-2"/>
  </r>
  <r>
    <s v="S026058"/>
    <x v="7"/>
    <s v="PO146296"/>
    <s v="GRN192690"/>
    <n v="40259811"/>
    <s v="COWL BASE"/>
    <s v="Lichfield WS13 7SF"/>
    <n v="101.2"/>
    <x v="1"/>
    <s v="Diesel"/>
    <n v="3.7444000000000005E-2"/>
  </r>
  <r>
    <s v="S026058"/>
    <x v="7"/>
    <s v="PO145042"/>
    <s v="GRN192698"/>
    <n v="101031801"/>
    <s v="CAVITY BACKING PLATE"/>
    <s v="Lichfield WS13 7SF"/>
    <n v="101.2"/>
    <x v="1"/>
    <s v="Diesel"/>
    <n v="3.7444000000000005E-2"/>
  </r>
  <r>
    <s v="S026058"/>
    <x v="7"/>
    <s v="PO146939"/>
    <s v="GRN192700"/>
    <n v="101041856"/>
    <s v="ZBX CHILLER BASE ASSEMBLY"/>
    <s v="Lichfield WS13 7SF"/>
    <n v="101.2"/>
    <x v="1"/>
    <s v="Diesel"/>
    <n v="3.7444000000000005E-2"/>
  </r>
  <r>
    <s v="S026058"/>
    <x v="7"/>
    <s v="PO142868"/>
    <s v="GRN192703"/>
    <n v="40256318"/>
    <s v="WEATHER BAR - RAD NUKE DOOR"/>
    <s v="Lichfield WS13 7SF"/>
    <n v="101.2"/>
    <x v="1"/>
    <s v="Diesel"/>
    <n v="3.7444000000000005E-2"/>
  </r>
  <r>
    <s v="S001571"/>
    <x v="10"/>
    <s v="PO140450"/>
    <s v="GRN179815"/>
    <n v="42203606"/>
    <s v="PHOTOELECTRIC SENSOR WS/WE45-P260"/>
    <s v="St Albans AL1 5BN"/>
    <n v="298"/>
    <x v="2"/>
    <s v="Diesel"/>
    <n v="1.1026E-3"/>
  </r>
  <r>
    <s v="S026058"/>
    <x v="7"/>
    <s v="PO145021"/>
    <s v="GRN192806"/>
    <s v="340-1129-1"/>
    <s v="SHIELD SICK SENSOR"/>
    <s v="Lichfield WS13 7SF"/>
    <n v="101.2"/>
    <x v="1"/>
    <s v="Diesel"/>
    <n v="3.7444000000000005E-2"/>
  </r>
  <r>
    <s v="S026058"/>
    <x v="7"/>
    <s v="PO145501"/>
    <s v="GRN192807"/>
    <s v="340-1129-1"/>
    <s v="SHIELD SICK SENSOR"/>
    <s v="Lichfield WS13 7SF"/>
    <n v="101.2"/>
    <x v="1"/>
    <s v="Diesel"/>
    <n v="3.7444000000000005E-2"/>
  </r>
  <r>
    <s v="S026058"/>
    <x v="7"/>
    <s v="PO143150"/>
    <s v="GRN192812"/>
    <s v="340-1034-1"/>
    <s v="BRKT DETECTOR ENCLOSURE MOUNT"/>
    <s v="Lichfield WS13 7SF"/>
    <n v="101.2"/>
    <x v="1"/>
    <s v="Diesel"/>
    <n v="3.7444000000000005E-2"/>
  </r>
  <r>
    <s v="S026058"/>
    <x v="7"/>
    <s v="PO145014"/>
    <s v="GRN192816"/>
    <s v="340-1034-1"/>
    <s v="BRKT DETECTOR ENCLOSURE MOUNT"/>
    <s v="Lichfield WS13 7SF"/>
    <n v="101.2"/>
    <x v="1"/>
    <s v="Diesel"/>
    <n v="3.7444000000000005E-2"/>
  </r>
  <r>
    <s v="S026058"/>
    <x v="7"/>
    <s v="PO145015"/>
    <s v="GRN192817"/>
    <s v="340-1049-1"/>
    <s v="SICK SENSOR BRKT HORIZONTAL"/>
    <s v="Lichfield WS13 7SF"/>
    <n v="101.2"/>
    <x v="1"/>
    <s v="Diesel"/>
    <n v="3.7444000000000005E-2"/>
  </r>
  <r>
    <s v="S026058"/>
    <x v="7"/>
    <s v="PO146126"/>
    <s v="GRN192843"/>
    <s v="356-1185-1"/>
    <s v="GEAR MOTOR MOUNTING BRACKET"/>
    <s v="Lichfield WS13 7SF"/>
    <n v="101.2"/>
    <x v="1"/>
    <s v="Diesel"/>
    <n v="3.7444000000000005E-2"/>
  </r>
  <r>
    <s v="S026058"/>
    <x v="7"/>
    <s v="PO143175"/>
    <s v="GRN192845"/>
    <n v="40212461"/>
    <s v="OCR CAMERA BRACKET"/>
    <s v="Lichfield WS13 7SF"/>
    <n v="101.2"/>
    <x v="1"/>
    <s v="Diesel"/>
    <n v="3.7444000000000005E-2"/>
  </r>
  <r>
    <s v="S026058"/>
    <x v="7"/>
    <s v="PO143174"/>
    <s v="GRN192846"/>
    <n v="40212461"/>
    <s v="OCR CAMERA BRACKET"/>
    <s v="Lichfield WS13 7SF"/>
    <n v="101.2"/>
    <x v="1"/>
    <s v="Diesel"/>
    <n v="3.7444000000000005E-2"/>
  </r>
  <r>
    <s v="S026058"/>
    <x v="7"/>
    <s v="PO143173"/>
    <s v="GRN192848"/>
    <n v="40212461"/>
    <s v="OCR CAMERA BRACKET"/>
    <s v="Lichfield WS13 7SF"/>
    <n v="101.2"/>
    <x v="1"/>
    <s v="Diesel"/>
    <n v="3.7444000000000005E-2"/>
  </r>
  <r>
    <s v="S026058"/>
    <x v="7"/>
    <s v="PO143172"/>
    <s v="GRN192849"/>
    <n v="40212461"/>
    <s v="OCR CAMERA BRACKET"/>
    <s v="Lichfield WS13 7SF"/>
    <n v="101.2"/>
    <x v="1"/>
    <s v="Diesel"/>
    <n v="3.7444000000000005E-2"/>
  </r>
  <r>
    <s v="S026058"/>
    <x v="7"/>
    <s v="PO145057"/>
    <s v="GRN193035"/>
    <n v="40256318"/>
    <s v="WEATHER BAR - RAD NUKE DOOR"/>
    <s v="Lichfield WS13 7SF"/>
    <n v="101.2"/>
    <x v="1"/>
    <s v="Diesel"/>
    <n v="3.7444000000000005E-2"/>
  </r>
  <r>
    <s v="S026058"/>
    <x v="7"/>
    <s v="PO145018"/>
    <s v="GRN193065"/>
    <s v="340-1059-1"/>
    <s v="STAND SPEED SENSOR"/>
    <s v="Lichfield WS13 7SF"/>
    <n v="101.2"/>
    <x v="1"/>
    <s v="Diesel"/>
    <n v="3.7444000000000005E-2"/>
  </r>
  <r>
    <s v="S026058"/>
    <x v="7"/>
    <s v="PO145933"/>
    <s v="GRN193070"/>
    <s v="340-1034-1"/>
    <s v="BRKT DETECTOR ENCLOSURE MOUNT"/>
    <s v="Lichfield WS13 7SF"/>
    <n v="101.2"/>
    <x v="1"/>
    <s v="Diesel"/>
    <n v="3.7444000000000005E-2"/>
  </r>
  <r>
    <s v="S026058"/>
    <x v="7"/>
    <s v="PO145014"/>
    <s v="GRN193072"/>
    <s v="340-1034-1"/>
    <s v="BRKT DETECTOR ENCLOSURE MOUNT"/>
    <s v="Lichfield WS13 7SF"/>
    <n v="101.2"/>
    <x v="1"/>
    <s v="Diesel"/>
    <n v="3.7444000000000005E-2"/>
  </r>
  <r>
    <s v="S026058"/>
    <x v="7"/>
    <s v="PO145024"/>
    <s v="GRN193073"/>
    <s v="341-1007-1"/>
    <s v="BRKT OER RISER 200MM"/>
    <s v="Lichfield WS13 7SF"/>
    <n v="101.2"/>
    <x v="1"/>
    <s v="Diesel"/>
    <n v="3.7444000000000005E-2"/>
  </r>
  <r>
    <s v="S026058"/>
    <x v="7"/>
    <s v="PO142868"/>
    <s v="GRN193074"/>
    <n v="101010640"/>
    <s v="SIDE PANEL, SUPPORT ANGLE"/>
    <s v="Lichfield WS13 7SF"/>
    <n v="101.2"/>
    <x v="1"/>
    <s v="Diesel"/>
    <n v="3.7444000000000005E-2"/>
  </r>
  <r>
    <s v="S026058"/>
    <x v="7"/>
    <s v="PO143474"/>
    <s v="GRN193075"/>
    <n v="101036824"/>
    <s v="M60-BX WHEEL STAND ( 2-PORT )"/>
    <s v="Lichfield WS13 7SF"/>
    <n v="101.2"/>
    <x v="1"/>
    <s v="Diesel"/>
    <n v="3.7444000000000005E-2"/>
  </r>
  <r>
    <s v="S026058"/>
    <x v="7"/>
    <s v="PO143565"/>
    <s v="GRN193464"/>
    <n v="101009385"/>
    <s v="BUDGET LOCK SPACER"/>
    <s v="Lichfield WS13 7SF"/>
    <n v="101.2"/>
    <x v="1"/>
    <s v="Diesel"/>
    <n v="3.7444000000000005E-2"/>
  </r>
  <r>
    <s v="S026058"/>
    <x v="7"/>
    <s v="PO143565"/>
    <s v="GRN193465"/>
    <n v="101009385"/>
    <s v="BUDGET LOCK SPACER"/>
    <s v="Lichfield WS13 7SF"/>
    <n v="101.2"/>
    <x v="1"/>
    <s v="Diesel"/>
    <n v="3.7444000000000005E-2"/>
  </r>
  <r>
    <s v="S026058"/>
    <x v="7"/>
    <s v="PO142868"/>
    <s v="GRN193468"/>
    <n v="57207487"/>
    <s v="RETAINER PLATE STAINLESS STEEL"/>
    <s v="Lichfield WS13 7SF"/>
    <n v="101.2"/>
    <x v="1"/>
    <s v="Diesel"/>
    <n v="3.7444000000000005E-2"/>
  </r>
  <r>
    <s v="S001571"/>
    <x v="10"/>
    <s v="PO141246"/>
    <s v="GRN179876"/>
    <n v="1345178"/>
    <s v="ULTRASONIC SENSOR UM30-214118"/>
    <s v="St Albans AL1 5BN"/>
    <n v="298"/>
    <x v="2"/>
    <s v="Diesel"/>
    <n v="1.1026E-3"/>
  </r>
  <r>
    <s v="S026058"/>
    <x v="7"/>
    <s v="PO145347"/>
    <s v="GRN193475"/>
    <n v="40259811"/>
    <s v="COWL BASE"/>
    <s v="Lichfield WS13 7SF"/>
    <n v="101.2"/>
    <x v="1"/>
    <s v="Diesel"/>
    <n v="3.7444000000000005E-2"/>
  </r>
  <r>
    <s v="S000892"/>
    <x v="16"/>
    <s v="PO141490"/>
    <s v="GRN179883"/>
    <n v="3045009"/>
    <s v="12G X 0.75MM2 STEEL BRAIDED CONTROL CABLE"/>
    <s v="Stockport SK4 2JT"/>
    <n v="55"/>
    <x v="2"/>
    <s v="Diesel"/>
    <n v="2.0350000000000001E-4"/>
  </r>
  <r>
    <s v="S026058"/>
    <x v="7"/>
    <s v="PO145346"/>
    <s v="GRN193476"/>
    <n v="40259810"/>
    <s v="COWL TOP"/>
    <s v="Lichfield WS13 7SF"/>
    <n v="101.2"/>
    <x v="1"/>
    <s v="Diesel"/>
    <n v="3.7444000000000005E-2"/>
  </r>
  <r>
    <s v="S026058"/>
    <x v="7"/>
    <s v="PO143172"/>
    <s v="GRN194007"/>
    <n v="101036259"/>
    <s v="PANEL 5"/>
    <s v="Lichfield WS13 7SF"/>
    <n v="101.2"/>
    <x v="1"/>
    <s v="Diesel"/>
    <n v="3.7444000000000005E-2"/>
  </r>
  <r>
    <s v="S026058"/>
    <x v="7"/>
    <s v="PO143173"/>
    <s v="GRN194008"/>
    <n v="101036230"/>
    <s v="PANEL 3"/>
    <s v="Lichfield WS13 7SF"/>
    <n v="101.2"/>
    <x v="1"/>
    <s v="Diesel"/>
    <n v="3.7444000000000005E-2"/>
  </r>
  <r>
    <s v="S026058"/>
    <x v="7"/>
    <s v="PO143174"/>
    <s v="GRN194009"/>
    <n v="101036259"/>
    <s v="PANEL 5"/>
    <s v="Lichfield WS13 7SF"/>
    <n v="101.2"/>
    <x v="1"/>
    <s v="Diesel"/>
    <n v="3.7444000000000005E-2"/>
  </r>
  <r>
    <s v="S026058"/>
    <x v="7"/>
    <s v="PO143175"/>
    <s v="GRN194010"/>
    <n v="101036230"/>
    <s v="PANEL 3"/>
    <s v="Lichfield WS13 7SF"/>
    <n v="101.2"/>
    <x v="1"/>
    <s v="Diesel"/>
    <n v="3.7444000000000005E-2"/>
  </r>
  <r>
    <s v="S026058"/>
    <x v="7"/>
    <s v="PO143476"/>
    <s v="GRN194011"/>
    <n v="101047519"/>
    <s v="PC COVER"/>
    <s v="Lichfield WS13 7SF"/>
    <n v="101.2"/>
    <x v="1"/>
    <s v="Diesel"/>
    <n v="3.7444000000000005E-2"/>
  </r>
  <r>
    <s v="S026058"/>
    <x v="7"/>
    <s v="PO143476"/>
    <s v="GRN194013"/>
    <n v="101047519"/>
    <s v="PC COVER"/>
    <s v="Lichfield WS13 7SF"/>
    <n v="101.2"/>
    <x v="1"/>
    <s v="Diesel"/>
    <n v="3.7444000000000005E-2"/>
  </r>
  <r>
    <s v="S026058"/>
    <x v="7"/>
    <s v="PO143172"/>
    <s v="GRN194014"/>
    <n v="101036225"/>
    <s v="PANEL 1"/>
    <s v="Lichfield WS13 7SF"/>
    <n v="101.2"/>
    <x v="1"/>
    <s v="Diesel"/>
    <n v="3.7444000000000005E-2"/>
  </r>
  <r>
    <s v="S026058"/>
    <x v="7"/>
    <s v="PO143173"/>
    <s v="GRN194015"/>
    <n v="101036306"/>
    <s v="PANEL 7"/>
    <s v="Lichfield WS13 7SF"/>
    <n v="101.2"/>
    <x v="1"/>
    <s v="Diesel"/>
    <n v="3.7444000000000005E-2"/>
  </r>
  <r>
    <s v="S026058"/>
    <x v="7"/>
    <s v="PO143174"/>
    <s v="GRN194016"/>
    <n v="101036225"/>
    <s v="PANEL 1"/>
    <s v="Lichfield WS13 7SF"/>
    <n v="101.2"/>
    <x v="1"/>
    <s v="Diesel"/>
    <n v="3.7444000000000005E-2"/>
  </r>
  <r>
    <s v="S026058"/>
    <x v="7"/>
    <s v="PO143175"/>
    <s v="GRN194018"/>
    <n v="101036306"/>
    <s v="PANEL 7"/>
    <s v="Lichfield WS13 7SF"/>
    <n v="101.2"/>
    <x v="1"/>
    <s v="Diesel"/>
    <n v="3.7444000000000005E-2"/>
  </r>
  <r>
    <s v="S026058"/>
    <x v="7"/>
    <s v="PO143176"/>
    <s v="GRN194019"/>
    <n v="101036259"/>
    <s v="PANEL 5"/>
    <s v="Lichfield WS13 7SF"/>
    <n v="101.2"/>
    <x v="1"/>
    <s v="Diesel"/>
    <n v="3.7444000000000005E-2"/>
  </r>
  <r>
    <s v="S026058"/>
    <x v="7"/>
    <s v="PO143177"/>
    <s v="GRN194020"/>
    <n v="101036252"/>
    <s v="UPS FIXING PLATE - M60"/>
    <s v="Lichfield WS13 7SF"/>
    <n v="101.2"/>
    <x v="1"/>
    <s v="Diesel"/>
    <n v="3.7444000000000005E-2"/>
  </r>
  <r>
    <s v="S026058"/>
    <x v="7"/>
    <s v="PO143179"/>
    <s v="GRN194021"/>
    <n v="101036259"/>
    <s v="PANEL 5"/>
    <s v="Lichfield WS13 7SF"/>
    <n v="101.2"/>
    <x v="1"/>
    <s v="Diesel"/>
    <n v="3.7444000000000005E-2"/>
  </r>
  <r>
    <s v="S025431"/>
    <x v="0"/>
    <s v="PO131894"/>
    <s v="GRN179947"/>
    <s v="340-1381-1"/>
    <s v="ASSY PWR DIST PNL - 480V OPTION KIT"/>
    <s v="Boston Massachusetts"/>
    <n v="3154"/>
    <x v="0"/>
    <s v="Crude"/>
    <n v="25.295079999999999"/>
  </r>
  <r>
    <s v="S026058"/>
    <x v="7"/>
    <s v="PO143180"/>
    <s v="GRN194022"/>
    <n v="101036230"/>
    <s v="PANEL 3"/>
    <s v="Lichfield WS13 7SF"/>
    <n v="101.2"/>
    <x v="1"/>
    <s v="Diesel"/>
    <n v="3.7444000000000005E-2"/>
  </r>
  <r>
    <s v="S026058"/>
    <x v="7"/>
    <s v="PO145022"/>
    <s v="GRN194048"/>
    <s v="340-1082-1"/>
    <s v="SITE INTEGRATION POST"/>
    <s v="Lichfield WS13 7SF"/>
    <n v="101.2"/>
    <x v="1"/>
    <s v="Diesel"/>
    <n v="3.7444000000000005E-2"/>
  </r>
  <r>
    <s v="S026058"/>
    <x v="7"/>
    <s v="PO140248"/>
    <s v="GRN194049"/>
    <s v="340-1082-1"/>
    <s v="SITE INTEGRATION POST"/>
    <s v="Lichfield WS13 7SF"/>
    <n v="101.2"/>
    <x v="1"/>
    <s v="Diesel"/>
    <n v="3.7444000000000005E-2"/>
  </r>
  <r>
    <s v="S026058"/>
    <x v="7"/>
    <s v="PO147434"/>
    <s v="GRN194563"/>
    <n v="101047378"/>
    <s v="TRANSFORMER MOUNTING PLATE"/>
    <s v="Lichfield WS13 7SF"/>
    <n v="101.2"/>
    <x v="1"/>
    <s v="Diesel"/>
    <n v="3.7444000000000005E-2"/>
  </r>
  <r>
    <s v="S026058"/>
    <x v="7"/>
    <s v="PO145995"/>
    <s v="GRN194564"/>
    <s v="356-1185-1"/>
    <s v="GEAR MOTOR MOUNTING BRACKET"/>
    <s v="Lichfield WS13 7SF"/>
    <n v="101.2"/>
    <x v="1"/>
    <s v="Diesel"/>
    <n v="3.7444000000000005E-2"/>
  </r>
  <r>
    <s v="S026602"/>
    <x v="12"/>
    <s v="PO141754"/>
    <s v="GRN179958"/>
    <n v="10206805"/>
    <s v="BUCCANEER CHASSIS SOCKET 4 WAY"/>
    <s v="Watford WD24 7GG"/>
    <n v="302"/>
    <x v="2"/>
    <s v="Diesl"/>
    <n v="1.1173999999999999E-3"/>
  </r>
  <r>
    <s v="S026058"/>
    <x v="7"/>
    <s v="PO145057"/>
    <s v="GRN194567"/>
    <s v="350-1070-1"/>
    <s v="ARM ECHAIN"/>
    <s v="Lichfield WS13 7SF"/>
    <n v="101.2"/>
    <x v="1"/>
    <s v="Diesel"/>
    <n v="3.7444000000000005E-2"/>
  </r>
  <r>
    <s v="S026602"/>
    <x v="12"/>
    <s v="PO142665"/>
    <s v="GRN179960"/>
    <s v="11701-2461"/>
    <s v="OIL PRESSURE SWITCH JCB"/>
    <s v="Watford WD24 7GG"/>
    <n v="302"/>
    <x v="2"/>
    <s v="Diesl"/>
    <n v="1.1173999999999999E-3"/>
  </r>
  <r>
    <s v="S026058"/>
    <x v="7"/>
    <s v="PO145024"/>
    <s v="GRN194569"/>
    <s v="341-1007-1"/>
    <s v="BRKT OER RISER 200MM"/>
    <s v="Lichfield WS13 7SF"/>
    <n v="101.2"/>
    <x v="1"/>
    <s v="Diesel"/>
    <n v="3.7444000000000005E-2"/>
  </r>
  <r>
    <s v="S001121"/>
    <x v="5"/>
    <s v="PO136161"/>
    <s v="GRN179962"/>
    <n v="21205611"/>
    <s v="RJ45 PATCHCORD 4-PAIR HALOGEN-FREE TEAL - 1M LONG"/>
    <s v="Salford M5 4BE"/>
    <n v="103.6"/>
    <x v="2"/>
    <s v="Diesel"/>
    <n v="3.8331999999999998E-4"/>
  </r>
  <r>
    <s v="S022275"/>
    <x v="8"/>
    <s v="PO138484"/>
    <s v="GRN185599"/>
    <s v="11701-1461"/>
    <s v="MERC--BENZ ACTROS5S/MFHS 3336L SAUDI ARAB"/>
    <s v="70771 Leinfelden-Echterdingen"/>
    <n v="1446"/>
    <x v="3"/>
    <s v="Diesel"/>
    <n v="1.4702205000000002"/>
  </r>
  <r>
    <s v="S022275"/>
    <x v="8"/>
    <s v="PO140877"/>
    <s v="GRN190153"/>
    <s v="11701-2104"/>
    <s v="MERCEDES-BENZ ACTROS 5 S/M FHS 2632 L - EXPORT TO"/>
    <s v="70771 Leinfelden-Echterdingen"/>
    <n v="1446"/>
    <x v="3"/>
    <s v="Diesel"/>
    <n v="1.4702205000000002"/>
  </r>
  <r>
    <s v="S026058"/>
    <x v="7"/>
    <s v="PO145024"/>
    <s v="GRN194627"/>
    <s v="341-1007-1"/>
    <s v="BRKT OER RISER 200MM"/>
    <s v="Lichfield WS13 7SF"/>
    <n v="101.2"/>
    <x v="1"/>
    <s v="Diesel"/>
    <n v="3.7444000000000005E-2"/>
  </r>
  <r>
    <s v="S026058"/>
    <x v="7"/>
    <s v="PO145022"/>
    <s v="GRN194673"/>
    <s v="340-1082-1"/>
    <s v="SITE INTEGRATION POST"/>
    <s v="Lichfield WS13 7SF"/>
    <n v="101.2"/>
    <x v="1"/>
    <s v="Diesel"/>
    <n v="3.7444000000000005E-2"/>
  </r>
  <r>
    <s v="S026058"/>
    <x v="7"/>
    <s v="PO145995"/>
    <s v="GRN194756"/>
    <s v="356-1185-1"/>
    <s v="GEAR MOTOR MOUNTING BRACKET"/>
    <s v="Lichfield WS13 7SF"/>
    <n v="101.2"/>
    <x v="1"/>
    <s v="Diesel"/>
    <n v="3.7444000000000005E-2"/>
  </r>
  <r>
    <s v="S026058"/>
    <x v="7"/>
    <s v="PO145042"/>
    <s v="GRN194759"/>
    <n v="101040864"/>
    <s v="DRIVERS CAB MONITOR BACKING PLATE"/>
    <s v="Lichfield WS13 7SF"/>
    <n v="101.2"/>
    <x v="1"/>
    <s v="Diesel"/>
    <n v="3.7444000000000005E-2"/>
  </r>
  <r>
    <s v="S026058"/>
    <x v="7"/>
    <s v="PO147635"/>
    <s v="GRN194775"/>
    <s v="363-1083-1"/>
    <s v="SPLITTER LASER MOUNTING BRACKET"/>
    <s v="Lichfield WS13 7SF"/>
    <n v="101.2"/>
    <x v="1"/>
    <s v="Diesel"/>
    <n v="3.7444000000000005E-2"/>
  </r>
  <r>
    <s v="S026058"/>
    <x v="7"/>
    <s v="PO145051"/>
    <s v="GRN195056"/>
    <n v="101043308"/>
    <s v="HILL ASSIST CAUTION BRACKET HDMI DISPLAY"/>
    <s v="Lichfield WS13 7SF"/>
    <n v="101.2"/>
    <x v="1"/>
    <s v="Diesel"/>
    <n v="3.7444000000000005E-2"/>
  </r>
  <r>
    <s v="S026058"/>
    <x v="7"/>
    <s v="PO145042"/>
    <s v="GRN195057"/>
    <n v="101031801"/>
    <s v="CAVITY BACKING PLATE"/>
    <s v="Lichfield WS13 7SF"/>
    <n v="101.2"/>
    <x v="1"/>
    <s v="Diesel"/>
    <n v="3.7444000000000005E-2"/>
  </r>
  <r>
    <s v="S026058"/>
    <x v="7"/>
    <s v="PO145057"/>
    <s v="GRN195058"/>
    <n v="40256318"/>
    <s v="WEATHER BAR - RAD NUKE DOOR"/>
    <s v="Lichfield WS13 7SF"/>
    <n v="101.2"/>
    <x v="1"/>
    <s v="Diesel"/>
    <n v="3.7444000000000005E-2"/>
  </r>
  <r>
    <s v="S026058"/>
    <x v="7"/>
    <s v="PO142868"/>
    <s v="GRN195060"/>
    <n v="57207487"/>
    <s v="RETAINER PLATE STAINLESS STEEL"/>
    <s v="Lichfield WS13 7SF"/>
    <n v="101.2"/>
    <x v="1"/>
    <s v="Diesel"/>
    <n v="3.7444000000000005E-2"/>
  </r>
  <r>
    <s v="S026058"/>
    <x v="7"/>
    <s v="PO145018"/>
    <s v="GRN195517"/>
    <s v="340-1059-1"/>
    <s v="STAND SPEED SENSOR"/>
    <s v="Lichfield WS13 7SF"/>
    <n v="101.2"/>
    <x v="1"/>
    <s v="Diesel"/>
    <n v="3.7444000000000005E-2"/>
  </r>
  <r>
    <s v="S026058"/>
    <x v="7"/>
    <s v="PO147675"/>
    <s v="GRN195642"/>
    <s v="361-1408-1"/>
    <s v="GUARD COVER ASSEMBLY"/>
    <s v="Lichfield WS13 7SF"/>
    <n v="101.2"/>
    <x v="1"/>
    <s v="Diesel"/>
    <n v="3.7444000000000005E-2"/>
  </r>
  <r>
    <s v="S026058"/>
    <x v="7"/>
    <s v="PO145880"/>
    <s v="GRN195647"/>
    <n v="23254988"/>
    <s v="CVI ANSI MATERIAL SEPARATION TEST PIECE 6/4 MEV (3"/>
    <s v="Lichfield WS13 7SF"/>
    <n v="101.2"/>
    <x v="1"/>
    <s v="Diesel"/>
    <n v="3.7444000000000005E-2"/>
  </r>
  <r>
    <s v="S026058"/>
    <x v="7"/>
    <s v="PO145341"/>
    <s v="GRN195649"/>
    <n v="101024965"/>
    <s v="TAB PLATE VERTICAL ASSEMBLY"/>
    <s v="Lichfield WS13 7SF"/>
    <n v="101.2"/>
    <x v="1"/>
    <s v="Diesel"/>
    <n v="3.7444000000000005E-2"/>
  </r>
  <r>
    <s v="S026058"/>
    <x v="7"/>
    <s v="PO145014"/>
    <s v="GRN195683"/>
    <s v="340-1026-1"/>
    <s v="BRKT CONCENTRATOR MOUNT"/>
    <s v="Lichfield WS13 7SF"/>
    <n v="101.2"/>
    <x v="1"/>
    <s v="Diesel"/>
    <n v="3.7444000000000005E-2"/>
  </r>
  <r>
    <s v="S026058"/>
    <x v="7"/>
    <s v="PO146296"/>
    <s v="GRN195684"/>
    <n v="40259811"/>
    <s v="COWL BASE"/>
    <s v="Lichfield WS13 7SF"/>
    <n v="101.2"/>
    <x v="1"/>
    <s v="Diesel"/>
    <n v="3.7444000000000005E-2"/>
  </r>
  <r>
    <s v="S026058"/>
    <x v="7"/>
    <s v="PO146359"/>
    <s v="GRN195685"/>
    <n v="40259810"/>
    <s v="COWL TOP"/>
    <s v="Lichfield WS13 7SF"/>
    <n v="101.2"/>
    <x v="1"/>
    <s v="Diesel"/>
    <n v="3.7444000000000005E-2"/>
  </r>
  <r>
    <s v="S026058"/>
    <x v="7"/>
    <s v="PO147922"/>
    <s v="GRN195710"/>
    <s v="340-1565-1"/>
    <s v="STAND CONTROLER"/>
    <s v="Lichfield WS13 7SF"/>
    <n v="101.2"/>
    <x v="1"/>
    <s v="Diesel"/>
    <n v="3.7444000000000005E-2"/>
  </r>
  <r>
    <s v="S026058"/>
    <x v="7"/>
    <s v="PO143412"/>
    <s v="GRN195713"/>
    <n v="101024174"/>
    <s v="SUPPORT FOOT - TCU"/>
    <s v="Lichfield WS13 7SF"/>
    <n v="101.2"/>
    <x v="1"/>
    <s v="Diesel"/>
    <n v="3.7444000000000005E-2"/>
  </r>
  <r>
    <s v="S026058"/>
    <x v="7"/>
    <s v="PO143179"/>
    <s v="GRN195715"/>
    <n v="101033065"/>
    <s v="M60-BX WORKSTATION TOP FIXING ANGLE"/>
    <s v="Lichfield WS13 7SF"/>
    <n v="101.2"/>
    <x v="1"/>
    <s v="Diesel"/>
    <n v="3.7444000000000005E-2"/>
  </r>
  <r>
    <s v="S025431"/>
    <x v="0"/>
    <s v="PO142596"/>
    <s v="GRN180005"/>
    <s v="11700-5523"/>
    <s v="SPEED DISPLAY 12 INCH 24V ETHERNET CONTROL W/MOUNT"/>
    <s v="Boston Massachusetts"/>
    <n v="3154"/>
    <x v="0"/>
    <s v="Crude"/>
    <n v="10.118031999999999"/>
  </r>
  <r>
    <s v="S026058"/>
    <x v="7"/>
    <s v="PO143976"/>
    <s v="GRN195718"/>
    <n v="101033732"/>
    <s v="T60 SOURCE ASSY, ADJUSTABLE MOUNTING BLOCK"/>
    <s v="Lichfield WS13 7SF"/>
    <n v="101.2"/>
    <x v="1"/>
    <s v="Diesel"/>
    <n v="3.7444000000000005E-2"/>
  </r>
  <r>
    <s v="S026058"/>
    <x v="7"/>
    <s v="PO146359"/>
    <s v="GRN195719"/>
    <n v="40259810"/>
    <s v="COWL TOP"/>
    <s v="Lichfield WS13 7SF"/>
    <n v="101.2"/>
    <x v="1"/>
    <s v="Diesel"/>
    <n v="3.7444000000000005E-2"/>
  </r>
  <r>
    <s v="S026058"/>
    <x v="7"/>
    <s v="PO146296"/>
    <s v="GRN195721"/>
    <n v="40259811"/>
    <s v="COWL BASE"/>
    <s v="Lichfield WS13 7SF"/>
    <n v="101.2"/>
    <x v="1"/>
    <s v="Diesel"/>
    <n v="3.7444000000000005E-2"/>
  </r>
  <r>
    <s v="S022845"/>
    <x v="24"/>
    <s v="PO136165"/>
    <s v="GRN180011"/>
    <n v="101042130"/>
    <s v="CONFIGURED 40KVA UPS SYSTEM WITH BATTERY PACK"/>
    <s v="Warrington WA3 3JD"/>
    <n v="118"/>
    <x v="3"/>
    <s v="Diesel"/>
    <n v="0.1199765"/>
  </r>
  <r>
    <s v="S026058"/>
    <x v="7"/>
    <s v="PO143412"/>
    <s v="GRN195722"/>
    <n v="101024174"/>
    <s v="SUPPORT FOOT - TCU"/>
    <s v="Lichfield WS13 7SF"/>
    <n v="101.2"/>
    <x v="1"/>
    <s v="Diesel"/>
    <n v="3.7444000000000005E-2"/>
  </r>
  <r>
    <s v="S026058"/>
    <x v="7"/>
    <s v="PO145014"/>
    <s v="GRN195723"/>
    <s v="340-1026-1"/>
    <s v="BRKT CONCENTRATOR MOUNT"/>
    <s v="Lichfield WS13 7SF"/>
    <n v="101.2"/>
    <x v="1"/>
    <s v="Diesel"/>
    <n v="3.7444000000000005E-2"/>
  </r>
  <r>
    <s v="S026058"/>
    <x v="7"/>
    <s v="PO143180"/>
    <s v="GRN195726"/>
    <n v="101033065"/>
    <s v="M60-BX WORKSTATION TOP FIXING ANGLE"/>
    <s v="Lichfield WS13 7SF"/>
    <n v="101.2"/>
    <x v="1"/>
    <s v="Diesel"/>
    <n v="3.7444000000000005E-2"/>
  </r>
  <r>
    <s v="S002239"/>
    <x v="17"/>
    <s v="PO151534"/>
    <s v="GRN203660"/>
    <n v="2245010"/>
    <s v="ASSY,PCB,VACION POWER SUPPLY"/>
    <s v="UT 84104"/>
    <n v="4725"/>
    <x v="4"/>
    <s v="Aviation"/>
    <n v="0.33234727680000004"/>
  </r>
  <r>
    <s v="S002239"/>
    <x v="17"/>
    <s v="PO148519"/>
    <s v="GRN194587"/>
    <s v="11701-3289"/>
    <s v="ATTENUATOR FIXED 3DB"/>
    <s v="UT 84104"/>
    <n v="4725"/>
    <x v="4"/>
    <s v="Aviation"/>
    <n v="0.33234727680000004"/>
  </r>
  <r>
    <s v="S002239"/>
    <x v="17"/>
    <s v="PO147801"/>
    <s v="GRN203147"/>
    <n v="101025687"/>
    <s v="BNC CRIMP PLUG FOR RG-142A/U, 400/U CABLE, 50 OHM"/>
    <s v="UT 84104"/>
    <n v="4725"/>
    <x v="4"/>
    <s v="Aviation"/>
    <n v="0.33234727680000004"/>
  </r>
  <r>
    <s v="S002239"/>
    <x v="17"/>
    <s v="PO150003"/>
    <s v="GRN199585"/>
    <n v="101017521"/>
    <s v="CAP,0.001UF,10%,33KV,MI;"/>
    <s v="UT 84104"/>
    <n v="4725"/>
    <x v="4"/>
    <s v="Aviation"/>
    <n v="0.33234727680000004"/>
  </r>
  <r>
    <s v="S026058"/>
    <x v="7"/>
    <s v="PO147629"/>
    <s v="GRN195727"/>
    <s v="340-1502-1"/>
    <s v="POLE MOUNT BRACKET TIM LASER"/>
    <s v="Lichfield WS13 7SF"/>
    <n v="101.2"/>
    <x v="1"/>
    <s v="Diesel"/>
    <n v="3.7444000000000005E-2"/>
  </r>
  <r>
    <s v="S026058"/>
    <x v="7"/>
    <s v="PO148024"/>
    <s v="GRN195728"/>
    <n v="40213217"/>
    <s v="PROXY SENSOR BRACKET 3"/>
    <s v="Lichfield WS13 7SF"/>
    <n v="101.2"/>
    <x v="1"/>
    <s v="Diesel"/>
    <n v="3.7444000000000005E-2"/>
  </r>
  <r>
    <s v="S026058"/>
    <x v="7"/>
    <s v="PO142868"/>
    <s v="GRN195730"/>
    <n v="101027152"/>
    <s v="ROD GUIDE"/>
    <s v="Lichfield WS13 7SF"/>
    <n v="101.2"/>
    <x v="1"/>
    <s v="Diesel"/>
    <n v="3.7444000000000005E-2"/>
  </r>
  <r>
    <s v="S026058"/>
    <x v="7"/>
    <s v="PO145018"/>
    <s v="GRN195731"/>
    <s v="340-1058-1"/>
    <s v="ELECTRICAL BOX MOUNTING PLATE"/>
    <s v="Lichfield WS13 7SF"/>
    <n v="101.2"/>
    <x v="1"/>
    <s v="Diesel"/>
    <n v="3.7444000000000005E-2"/>
  </r>
  <r>
    <s v="S026058"/>
    <x v="7"/>
    <s v="PO145021"/>
    <s v="GRN195733"/>
    <s v="340-1129-1"/>
    <s v="SHIELD SICK SENSOR"/>
    <s v="Lichfield WS13 7SF"/>
    <n v="101.2"/>
    <x v="1"/>
    <s v="Diesel"/>
    <n v="3.7444000000000005E-2"/>
  </r>
  <r>
    <s v="S026058"/>
    <x v="7"/>
    <s v="PO145055"/>
    <s v="GRN195735"/>
    <n v="101045536"/>
    <s v="SOURCE SIDE MOUNT PLATE"/>
    <s v="Lichfield WS13 7SF"/>
    <n v="101.2"/>
    <x v="1"/>
    <s v="Diesel"/>
    <n v="3.7444000000000005E-2"/>
  </r>
  <r>
    <s v="S026058"/>
    <x v="7"/>
    <s v="PO147921"/>
    <s v="GRN195736"/>
    <s v="356-1106-1"/>
    <s v="PRECISION XCTO 7920 BASE DELL.210-AMRM HORIZONTAL"/>
    <s v="Lichfield WS13 7SF"/>
    <n v="101.2"/>
    <x v="1"/>
    <s v="Diesel"/>
    <n v="3.7444000000000005E-2"/>
  </r>
  <r>
    <s v="S026058"/>
    <x v="7"/>
    <s v="PO147730"/>
    <s v="GRN195739"/>
    <n v="101030273"/>
    <s v="M60-BX WORKSTATION FRAME MOUNT BRACKET"/>
    <s v="Lichfield WS13 7SF"/>
    <n v="101.2"/>
    <x v="1"/>
    <s v="Diesel"/>
    <n v="3.7444000000000005E-2"/>
  </r>
  <r>
    <s v="S026058"/>
    <x v="7"/>
    <s v="PO143474"/>
    <s v="GRN195742"/>
    <n v="101040392"/>
    <s v="GOTTING PANEL, CAB BRACKET"/>
    <s v="Lichfield WS13 7SF"/>
    <n v="101.2"/>
    <x v="1"/>
    <s v="Diesel"/>
    <n v="3.7444000000000005E-2"/>
  </r>
  <r>
    <s v="S026058"/>
    <x v="7"/>
    <s v="PO148024"/>
    <s v="GRN195743"/>
    <n v="101039239"/>
    <s v="CONTROL PANEL FIXING BRACKET"/>
    <s v="Lichfield WS13 7SF"/>
    <n v="101.2"/>
    <x v="1"/>
    <s v="Diesel"/>
    <n v="3.7444000000000005E-2"/>
  </r>
  <r>
    <s v="S026058"/>
    <x v="7"/>
    <s v="PO148196"/>
    <s v="GRN195754"/>
    <n v="40253913"/>
    <s v="EMERGENCY STOP BRACKET POST"/>
    <s v="Lichfield WS13 7SF"/>
    <n v="101.2"/>
    <x v="1"/>
    <s v="Diesel"/>
    <n v="3.7444000000000005E-2"/>
  </r>
  <r>
    <s v="S026058"/>
    <x v="7"/>
    <s v="PO143565"/>
    <s v="GRN195756"/>
    <n v="101032704"/>
    <s v="TOOLBOX MOUNTING BRACKET RIGHT HAND - T60"/>
    <s v="Lichfield WS13 7SF"/>
    <n v="101.2"/>
    <x v="1"/>
    <s v="Diesel"/>
    <n v="3.7444000000000005E-2"/>
  </r>
  <r>
    <s v="S026058"/>
    <x v="7"/>
    <s v="PO147733"/>
    <s v="GRN195757"/>
    <n v="101032225"/>
    <s v="CRYSTAL COVER (POWDER COATED ??? )"/>
    <s v="Lichfield WS13 7SF"/>
    <n v="101.2"/>
    <x v="1"/>
    <s v="Diesel"/>
    <n v="3.7444000000000005E-2"/>
  </r>
  <r>
    <s v="S026058"/>
    <x v="7"/>
    <s v="PO147734"/>
    <s v="GRN195760"/>
    <s v="356-1078-1"/>
    <s v="M60-ZBX WORKSTATION KICK PANEL FIXING BRKT"/>
    <s v="Lichfield WS13 7SF"/>
    <n v="101.2"/>
    <x v="1"/>
    <s v="Diesel"/>
    <n v="3.7444000000000005E-2"/>
  </r>
  <r>
    <s v="S026058"/>
    <x v="7"/>
    <s v="PO143977"/>
    <s v="GRN195761"/>
    <s v="331-1803-1"/>
    <s v="LUBRICATOR BRACKET"/>
    <s v="Lichfield WS13 7SF"/>
    <n v="101.2"/>
    <x v="1"/>
    <s v="Diesel"/>
    <n v="3.7444000000000005E-2"/>
  </r>
  <r>
    <s v="S026058"/>
    <x v="7"/>
    <s v="PO147731"/>
    <s v="GRN195765"/>
    <n v="101012393"/>
    <s v="SECURITY HANDRAIL PLATE"/>
    <s v="Lichfield WS13 7SF"/>
    <n v="101.2"/>
    <x v="1"/>
    <s v="Diesel"/>
    <n v="3.7444000000000005E-2"/>
  </r>
  <r>
    <s v="S026058"/>
    <x v="7"/>
    <s v="PO142868"/>
    <s v="GRN195769"/>
    <n v="101010640"/>
    <s v="SIDE PANEL, SUPPORT ANGLE"/>
    <s v="Lichfield WS13 7SF"/>
    <n v="101.2"/>
    <x v="1"/>
    <s v="Diesel"/>
    <n v="3.7444000000000005E-2"/>
  </r>
  <r>
    <s v="S026058"/>
    <x v="7"/>
    <s v="PO145051"/>
    <s v="GRN195771"/>
    <n v="101010640"/>
    <s v="SIDE PANEL, SUPPORT ANGLE"/>
    <s v="Lichfield WS13 7SF"/>
    <n v="101.2"/>
    <x v="1"/>
    <s v="Diesel"/>
    <n v="3.7444000000000005E-2"/>
  </r>
  <r>
    <s v="S026058"/>
    <x v="7"/>
    <s v="PO147672"/>
    <s v="GRN195772"/>
    <s v="363-1062-1"/>
    <s v="T60 PANEL 10"/>
    <s v="Lichfield WS13 7SF"/>
    <n v="101.2"/>
    <x v="1"/>
    <s v="Diesel"/>
    <n v="3.7444000000000005E-2"/>
  </r>
  <r>
    <s v="S026058"/>
    <x v="7"/>
    <s v="PO146902"/>
    <s v="GRN195773"/>
    <s v="359-1026-1"/>
    <s v="BATTERY DISCONNECT ASSEMBLY"/>
    <s v="Lichfield WS13 7SF"/>
    <n v="101.2"/>
    <x v="1"/>
    <s v="Diesel"/>
    <n v="3.7444000000000005E-2"/>
  </r>
  <r>
    <s v="S025431"/>
    <x v="0"/>
    <s v="PO142618"/>
    <s v="GRN180079"/>
    <s v="342-0501-1"/>
    <s v="ENHANCED DETECTION PANEL ENGLISH"/>
    <s v="Boston Massachusetts"/>
    <n v="3154"/>
    <x v="0"/>
    <s v="Crude"/>
    <n v="25.295079999999999"/>
  </r>
  <r>
    <s v="S026058"/>
    <x v="7"/>
    <s v="PO147734"/>
    <s v="GRN195777"/>
    <s v="356-1075-1"/>
    <s v="M60-ZBX WORKSTATION SIDE PANEL U.P.S. SIDE"/>
    <s v="Lichfield WS13 7SF"/>
    <n v="101.2"/>
    <x v="1"/>
    <s v="Diesel"/>
    <n v="3.7444000000000005E-2"/>
  </r>
  <r>
    <s v="S025431"/>
    <x v="0"/>
    <s v="PO142347"/>
    <s v="GRN180081"/>
    <s v="342-0500-EN-07"/>
    <s v="MINI Z 120KV HANDHELD BX SYS ENGLISH 7IN TABLET"/>
    <s v="Boston Massachusetts"/>
    <n v="3154"/>
    <x v="0"/>
    <s v="Crude"/>
    <n v="2.5295079999999999"/>
  </r>
  <r>
    <s v="S023284"/>
    <x v="19"/>
    <s v="PO131873"/>
    <s v="GRN180082"/>
    <n v="101036472"/>
    <s v="POPULATED RACK INTERFACE PANEL G60ZBX/P60 II"/>
    <s v="Leicester LE19 2DT"/>
    <n v="144"/>
    <x v="1"/>
    <s v="Diesel"/>
    <n v="5.3280000000000001E-2"/>
  </r>
  <r>
    <s v="S026058"/>
    <x v="7"/>
    <s v="PO143565"/>
    <s v="GRN195787"/>
    <n v="101032706"/>
    <s v="TOOLBOX REAR SUPPORT BRACKET - T60"/>
    <s v="Lichfield WS13 7SF"/>
    <n v="101.2"/>
    <x v="1"/>
    <s v="Diesel"/>
    <n v="3.7444000000000005E-2"/>
  </r>
  <r>
    <s v="S026058"/>
    <x v="7"/>
    <s v="PO147672"/>
    <s v="GRN195791"/>
    <n v="1"/>
    <s v="FAIR"/>
    <s v="Lichfield WS13 7SF"/>
    <n v="101.2"/>
    <x v="1"/>
    <s v="Diesel"/>
    <n v="3.7444000000000005E-2"/>
  </r>
  <r>
    <s v="S026058"/>
    <x v="7"/>
    <s v="PO143465"/>
    <s v="GRN195792"/>
    <n v="101045067"/>
    <s v="VERTICAL DETECTOR BOX TRANSPORT BRACKET - 1"/>
    <s v="Lichfield WS13 7SF"/>
    <n v="101.2"/>
    <x v="1"/>
    <s v="Diesel"/>
    <n v="3.7444000000000005E-2"/>
  </r>
  <r>
    <s v="S023284"/>
    <x v="19"/>
    <s v="PO131877"/>
    <s v="GRN180088"/>
    <n v="101036472"/>
    <s v="POPULATED RACK INTERFACE PANEL G60ZBX/P60 II"/>
    <s v="Leicester LE19 2DT"/>
    <n v="144"/>
    <x v="1"/>
    <s v="Diesel"/>
    <n v="5.3280000000000001E-2"/>
  </r>
  <r>
    <s v="S023284"/>
    <x v="19"/>
    <s v="PO131877"/>
    <s v="GRN180095"/>
    <s v="340-1235-2"/>
    <s v="CABLE FLOODLIGHT POWER 120&quot;"/>
    <s v="Leicester LE19 2DT"/>
    <n v="144"/>
    <x v="1"/>
    <s v="Diesel"/>
    <n v="5.3280000000000001E-2"/>
  </r>
  <r>
    <s v="S001047"/>
    <x v="9"/>
    <s v="PO131931"/>
    <s v="GRN180096"/>
    <n v="66205215"/>
    <s v="2x8 ELEMENT PHOTO DIODE CdWO4 30mm THICK"/>
    <s v="81300 Johor Bahru Malaysia"/>
    <n v="6781"/>
    <x v="4"/>
    <s v="Aviation"/>
    <n v="1.1924057587200001"/>
  </r>
  <r>
    <s v="S023284"/>
    <x v="19"/>
    <s v="PO131877"/>
    <s v="GRN180097"/>
    <s v="340-1235-1"/>
    <s v="CABLE FLOODLIGHT POWER 60&quot;"/>
    <s v="Leicester LE19 2DT"/>
    <n v="144"/>
    <x v="1"/>
    <s v="Diesel"/>
    <n v="5.3280000000000001E-2"/>
  </r>
  <r>
    <s v="S001047"/>
    <x v="9"/>
    <s v="PO138818"/>
    <s v="GRN180098"/>
    <n v="66205215"/>
    <s v="2x8 ELEMENT PHOTO DIODE CdWO4 30mm THICK"/>
    <s v="81300 Johor Bahru Malaysia"/>
    <n v="6781"/>
    <x v="4"/>
    <s v="Aviation"/>
    <n v="1.1924057587200001"/>
  </r>
  <r>
    <s v="S023284"/>
    <x v="19"/>
    <s v="PO131875"/>
    <s v="GRN180099"/>
    <s v="340-1108-1"/>
    <s v="PLC CONTROL DRAWER"/>
    <s v="Leicester LE19 2DT"/>
    <n v="144"/>
    <x v="1"/>
    <s v="Diesel"/>
    <n v="5.3280000000000001E-2"/>
  </r>
  <r>
    <s v="S001047"/>
    <x v="9"/>
    <s v="PO138818"/>
    <s v="GRN180101"/>
    <n v="66205215"/>
    <s v="2x8 ELEMENT PHOTO DIODE CdWO4 30mm THICK"/>
    <s v="81300 Johor Bahru Malaysia"/>
    <n v="6781"/>
    <x v="4"/>
    <s v="Aviation"/>
    <n v="1.1924057587200001"/>
  </r>
  <r>
    <s v="S023284"/>
    <x v="19"/>
    <s v="PO131873"/>
    <s v="GRN180102"/>
    <s v="340-1108-1"/>
    <s v="PLC CONTROL DRAWER"/>
    <s v="Leicester LE19 2DT"/>
    <n v="144"/>
    <x v="1"/>
    <s v="Diesel"/>
    <n v="5.3280000000000001E-2"/>
  </r>
  <r>
    <s v="S001047"/>
    <x v="9"/>
    <s v="PO131931"/>
    <s v="GRN180109"/>
    <n v="66205215"/>
    <s v="2x8 ELEMENT PHOTO DIODE CdWO4 30mm THICK"/>
    <s v="81300 Johor Bahru Malaysia"/>
    <n v="6781"/>
    <x v="4"/>
    <s v="Aviation"/>
    <n v="1.1924057587200001"/>
  </r>
  <r>
    <s v="S023284"/>
    <x v="19"/>
    <s v="PO131872"/>
    <s v="GRN180111"/>
    <s v="340-1108-1"/>
    <s v="PLC CONTROL DRAWER"/>
    <s v="Leicester LE19 2DT"/>
    <n v="144"/>
    <x v="1"/>
    <s v="Diesel"/>
    <n v="5.3280000000000001E-2"/>
  </r>
  <r>
    <s v="S023284"/>
    <x v="19"/>
    <s v="PO131876"/>
    <s v="GRN180112"/>
    <s v="340-1235-1"/>
    <s v="CABLE FLOODLIGHT POWER 60&quot;"/>
    <s v="Leicester LE19 2DT"/>
    <n v="144"/>
    <x v="1"/>
    <s v="Diesel"/>
    <n v="5.3280000000000001E-2"/>
  </r>
  <r>
    <s v="S023284"/>
    <x v="19"/>
    <s v="PO131876"/>
    <s v="GRN180113"/>
    <s v="340-1235-2"/>
    <s v="CABLE FLOODLIGHT POWER 120&quot;"/>
    <s v="Leicester LE19 2DT"/>
    <n v="144"/>
    <x v="1"/>
    <s v="Diesel"/>
    <n v="5.3280000000000001E-2"/>
  </r>
  <r>
    <s v="S023284"/>
    <x v="19"/>
    <s v="PO131875"/>
    <s v="GRN180116"/>
    <s v="340-1040-1"/>
    <s v="JUNCTION BOX SOURCE SIDE"/>
    <s v="Leicester LE19 2DT"/>
    <n v="144"/>
    <x v="1"/>
    <s v="Diesel"/>
    <n v="5.3280000000000001E-2"/>
  </r>
  <r>
    <s v="S023284"/>
    <x v="19"/>
    <s v="PO131877"/>
    <s v="GRN180119"/>
    <s v="340-1072-1"/>
    <s v="CONDUIT JTN BOX SOURCE SIDE-JTN BOX DETECTOR SIDE"/>
    <s v="Leicester LE19 2DT"/>
    <n v="144"/>
    <x v="1"/>
    <s v="Diesel"/>
    <n v="5.3280000000000001E-2"/>
  </r>
  <r>
    <s v="S001047"/>
    <x v="9"/>
    <s v="PO131931"/>
    <s v="GRN180120"/>
    <n v="66205215"/>
    <s v="2x8 ELEMENT PHOTO DIODE CdWO4 30mm THICK"/>
    <s v="81300 Johor Bahru Malaysia"/>
    <n v="6781"/>
    <x v="4"/>
    <s v="Aviation"/>
    <n v="1.1924057587200001"/>
  </r>
  <r>
    <s v="S001047"/>
    <x v="9"/>
    <s v="PO138818"/>
    <s v="GRN180121"/>
    <n v="66205215"/>
    <s v="2x8 ELEMENT PHOTO DIODE CdWO4 30mm THICK"/>
    <s v="81300 Johor Bahru Malaysia"/>
    <n v="6781"/>
    <x v="4"/>
    <s v="Aviation"/>
    <n v="1.1924057587200001"/>
  </r>
  <r>
    <s v="S001047"/>
    <x v="9"/>
    <s v="PO138818"/>
    <s v="GRN180122"/>
    <n v="66205215"/>
    <s v="2x8 ELEMENT PHOTO DIODE CdWO4 30mm THICK"/>
    <s v="81300 Johor Bahru Malaysia"/>
    <n v="6781"/>
    <x v="4"/>
    <s v="Aviation"/>
    <n v="1.1924057587200001"/>
  </r>
  <r>
    <s v="S001047"/>
    <x v="9"/>
    <s v="PO138818"/>
    <s v="GRN180123"/>
    <n v="66205215"/>
    <s v="2x8 ELEMENT PHOTO DIODE CdWO4 30mm THICK"/>
    <s v="81300 Johor Bahru Malaysia"/>
    <n v="6781"/>
    <x v="4"/>
    <s v="Aviation"/>
    <n v="1.1924057587200001"/>
  </r>
  <r>
    <s v="S023284"/>
    <x v="19"/>
    <s v="PO140530"/>
    <s v="GRN180130"/>
    <s v="340-1153-1"/>
    <s v="CONDUIT OUTDOOR EQUIPMENT RACK ASSY – SPEED SENSOR"/>
    <s v="Leicester LE19 2DT"/>
    <n v="144"/>
    <x v="1"/>
    <s v="Diesel"/>
    <n v="5.3280000000000001E-2"/>
  </r>
  <r>
    <s v="S023284"/>
    <x v="19"/>
    <s v="PO131876"/>
    <s v="GRN180131"/>
    <s v="340-1083-1"/>
    <s v="CONDUIT VERTICAL DETECTOR ENCLOSURE"/>
    <s v="Leicester LE19 2DT"/>
    <n v="144"/>
    <x v="1"/>
    <s v="Diesel"/>
    <n v="5.3280000000000001E-2"/>
  </r>
  <r>
    <s v="S026058"/>
    <x v="7"/>
    <s v="PO143475"/>
    <s v="GRN195793"/>
    <n v="101023406"/>
    <s v="SCANDRIVE SUPPORT BRACKET"/>
    <s v="Lichfield WS13 7SF"/>
    <n v="101.2"/>
    <x v="1"/>
    <s v="Diesel"/>
    <n v="3.7444000000000005E-2"/>
  </r>
  <r>
    <s v="S026058"/>
    <x v="7"/>
    <s v="PO143414"/>
    <s v="GRN195794"/>
    <n v="101045068"/>
    <s v="VERTICAL DETECTOR BOX TRANSPORT BRACKET - 2"/>
    <s v="Lichfield WS13 7SF"/>
    <n v="101.2"/>
    <x v="1"/>
    <s v="Diesel"/>
    <n v="3.7444000000000005E-2"/>
  </r>
  <r>
    <s v="S026058"/>
    <x v="7"/>
    <s v="PO147735"/>
    <s v="GRN195796"/>
    <n v="101012168"/>
    <s v="FIRE EXTINGUISHER BRACKET"/>
    <s v="Lichfield WS13 7SF"/>
    <n v="101.2"/>
    <x v="1"/>
    <s v="Diesel"/>
    <n v="3.7444000000000005E-2"/>
  </r>
  <r>
    <s v="S026058"/>
    <x v="7"/>
    <s v="PO145037"/>
    <s v="GRN195797"/>
    <n v="101028105"/>
    <s v="REAR CHASSIS PLATE"/>
    <s v="Lichfield WS13 7SF"/>
    <n v="101.2"/>
    <x v="1"/>
    <s v="Diesel"/>
    <n v="3.7444000000000005E-2"/>
  </r>
  <r>
    <s v="S026058"/>
    <x v="7"/>
    <s v="PO148169"/>
    <s v="GRN195798"/>
    <n v="101033065"/>
    <s v="M60-BX WORKSTATION TOP FIXING ANGLE"/>
    <s v="Lichfield WS13 7SF"/>
    <n v="101.2"/>
    <x v="1"/>
    <s v="Diesel"/>
    <n v="3.7444000000000005E-2"/>
  </r>
  <r>
    <s v="S026058"/>
    <x v="7"/>
    <s v="PO147629"/>
    <s v="GRN195800"/>
    <s v="363-1091-1"/>
    <s v="WORKSTATION SERVICE DOOR"/>
    <s v="Lichfield WS13 7SF"/>
    <n v="101.2"/>
    <x v="1"/>
    <s v="Diesel"/>
    <n v="3.7444000000000005E-2"/>
  </r>
  <r>
    <s v="S026058"/>
    <x v="7"/>
    <s v="PO147732"/>
    <s v="GRN195801"/>
    <n v="101029959"/>
    <s v="M60-BX WORKSTATION UNDER DESK PANEL"/>
    <s v="Lichfield WS13 7SF"/>
    <n v="101.2"/>
    <x v="1"/>
    <s v="Diesel"/>
    <n v="3.7444000000000005E-2"/>
  </r>
  <r>
    <s v="S026058"/>
    <x v="7"/>
    <s v="PO147732"/>
    <s v="GRN195802"/>
    <n v="101030297"/>
    <s v="M60-BX CONTROL STATION U.P.S. SERVICE DOOR"/>
    <s v="Lichfield WS13 7SF"/>
    <n v="101.2"/>
    <x v="1"/>
    <s v="Diesel"/>
    <n v="3.7444000000000005E-2"/>
  </r>
  <r>
    <s v="S024744"/>
    <x v="25"/>
    <s v="PO142518"/>
    <s v="GRN180153"/>
    <n v="101040789"/>
    <s v="PERSONNEL DOOR - INNER PANEL 21mm THICK"/>
    <s v="Huddersfield HD7 5JN"/>
    <n v="104.8"/>
    <x v="1"/>
    <s v="Diesel"/>
    <n v="3.8775999999999998E-2"/>
  </r>
  <r>
    <s v="S026058"/>
    <x v="7"/>
    <s v="PO147734"/>
    <s v="GRN195804"/>
    <s v="356-1068-1"/>
    <s v="M60-ZBX CONTROL WORKSTATION BACK PANEL"/>
    <s v="Lichfield WS13 7SF"/>
    <n v="101.2"/>
    <x v="1"/>
    <s v="Diesel"/>
    <n v="3.7444000000000005E-2"/>
  </r>
  <r>
    <s v="S026058"/>
    <x v="7"/>
    <s v="PO147732"/>
    <s v="GRN195805"/>
    <n v="101029952"/>
    <s v="M60-BX WORKSTATION BACK PANEL"/>
    <s v="Lichfield WS13 7SF"/>
    <n v="101.2"/>
    <x v="1"/>
    <s v="Diesel"/>
    <n v="3.7444000000000005E-2"/>
  </r>
  <r>
    <s v="S026058"/>
    <x v="7"/>
    <s v="PO147629"/>
    <s v="GRN195806"/>
    <s v="363-1065-1"/>
    <s v="T60 PANEL 13"/>
    <s v="Lichfield WS13 7SF"/>
    <n v="101.2"/>
    <x v="1"/>
    <s v="Diesel"/>
    <n v="3.7444000000000005E-2"/>
  </r>
  <r>
    <s v="S026058"/>
    <x v="7"/>
    <s v="PO146727"/>
    <s v="GRN195807"/>
    <n v="101012306"/>
    <s v="INFRARED FENCE TOP BRACKET"/>
    <s v="Lichfield WS13 7SF"/>
    <n v="101.2"/>
    <x v="1"/>
    <s v="Diesel"/>
    <n v="3.7444000000000005E-2"/>
  </r>
  <r>
    <s v="S026058"/>
    <x v="7"/>
    <s v="PO142423"/>
    <s v="GRN195808"/>
    <s v="340-1126-1"/>
    <s v="MOUNT SPEED/TRAFFIC SIGN"/>
    <s v="Lichfield WS13 7SF"/>
    <n v="101.2"/>
    <x v="1"/>
    <s v="Diesel"/>
    <n v="3.7444000000000005E-2"/>
  </r>
  <r>
    <s v="S026058"/>
    <x v="7"/>
    <s v="PO145015"/>
    <s v="GRN195809"/>
    <s v="340-1050-1"/>
    <s v="TITAN SICK SENSOR BRKT"/>
    <s v="Lichfield WS13 7SF"/>
    <n v="101.2"/>
    <x v="1"/>
    <s v="Diesel"/>
    <n v="3.7444000000000005E-2"/>
  </r>
  <r>
    <s v="S026058"/>
    <x v="7"/>
    <s v="PO147730"/>
    <s v="GRN195811"/>
    <n v="101030273"/>
    <s v="M60-BX WORKSTATION FRAME MOUNT BRACKET"/>
    <s v="Lichfield WS13 7SF"/>
    <n v="101.2"/>
    <x v="1"/>
    <s v="Diesel"/>
    <n v="3.7444000000000005E-2"/>
  </r>
  <r>
    <s v="S026058"/>
    <x v="7"/>
    <s v="PO148150"/>
    <s v="GRN195812"/>
    <n v="101050079"/>
    <s v="T640 SERVER MOUNTING PLATE"/>
    <s v="Lichfield WS13 7SF"/>
    <n v="101.2"/>
    <x v="1"/>
    <s v="Diesel"/>
    <n v="3.7444000000000005E-2"/>
  </r>
  <r>
    <s v="S026058"/>
    <x v="7"/>
    <s v="PO145021"/>
    <s v="GRN195813"/>
    <s v="340-1126-1"/>
    <s v="MOUNT SPEED/TRAFFIC SIGN"/>
    <s v="Lichfield WS13 7SF"/>
    <n v="101.2"/>
    <x v="1"/>
    <s v="Diesel"/>
    <n v="3.7444000000000005E-2"/>
  </r>
  <r>
    <s v="S026058"/>
    <x v="7"/>
    <s v="PO146727"/>
    <s v="GRN195814"/>
    <n v="101012305"/>
    <s v="INFRARED STAND FABRICATION"/>
    <s v="Lichfield WS13 7SF"/>
    <n v="101.2"/>
    <x v="1"/>
    <s v="Diesel"/>
    <n v="3.7444000000000005E-2"/>
  </r>
  <r>
    <s v="S026058"/>
    <x v="7"/>
    <s v="PO147733"/>
    <s v="GRN195815"/>
    <n v="101031786"/>
    <s v="LOCKSIDE DOOR CAPPING CHANNEL"/>
    <s v="Lichfield WS13 7SF"/>
    <n v="101.2"/>
    <x v="1"/>
    <s v="Diesel"/>
    <n v="3.7444000000000005E-2"/>
  </r>
  <r>
    <s v="S026058"/>
    <x v="7"/>
    <s v="PO147921"/>
    <s v="GRN195816"/>
    <n v="101031789"/>
    <s v="BOTTOM DOOR CAPPING"/>
    <s v="Lichfield WS13 7SF"/>
    <n v="101.2"/>
    <x v="1"/>
    <s v="Diesel"/>
    <n v="3.7444000000000005E-2"/>
  </r>
  <r>
    <s v="S026058"/>
    <x v="7"/>
    <s v="PO143180"/>
    <s v="GRN195817"/>
    <n v="101023537"/>
    <s v="GEARMOTOR SUPPORT BRACKET"/>
    <s v="Lichfield WS13 7SF"/>
    <n v="101.2"/>
    <x v="1"/>
    <s v="Diesel"/>
    <n v="3.7444000000000005E-2"/>
  </r>
  <r>
    <s v="S026058"/>
    <x v="7"/>
    <s v="PO143179"/>
    <s v="GRN195818"/>
    <n v="101012168"/>
    <s v="FIRE EXTINGUISHER BRACKET"/>
    <s v="Lichfield WS13 7SF"/>
    <n v="101.2"/>
    <x v="1"/>
    <s v="Diesel"/>
    <n v="3.7444000000000005E-2"/>
  </r>
  <r>
    <s v="S026058"/>
    <x v="7"/>
    <s v="PO143177"/>
    <s v="GRN195819"/>
    <n v="101012168"/>
    <s v="FIRE EXTINGUISHER BRACKET"/>
    <s v="Lichfield WS13 7SF"/>
    <n v="101.2"/>
    <x v="1"/>
    <s v="Diesel"/>
    <n v="3.7444000000000005E-2"/>
  </r>
  <r>
    <s v="S026058"/>
    <x v="7"/>
    <s v="PO143176"/>
    <s v="GRN195820"/>
    <n v="101023537"/>
    <s v="GEARMOTOR SUPPORT BRACKET"/>
    <s v="Lichfield WS13 7SF"/>
    <n v="101.2"/>
    <x v="1"/>
    <s v="Diesel"/>
    <n v="3.7444000000000005E-2"/>
  </r>
  <r>
    <s v="S026058"/>
    <x v="7"/>
    <s v="PO147735"/>
    <s v="GRN195822"/>
    <n v="101012168"/>
    <s v="FIRE EXTINGUISHER BRACKET"/>
    <s v="Lichfield WS13 7SF"/>
    <n v="101.2"/>
    <x v="1"/>
    <s v="Diesel"/>
    <n v="3.7444000000000005E-2"/>
  </r>
  <r>
    <s v="S022670"/>
    <x v="26"/>
    <s v="PO142749"/>
    <s v="GRN180185"/>
    <s v="11700-5217"/>
    <s v="WASHER FLAT M18 GEOMET 500B"/>
    <s v="Congleton CW12 1HR"/>
    <n v="12.8"/>
    <x v="2"/>
    <s v="Diesel"/>
    <n v="4.7360000000000001E-5"/>
  </r>
  <r>
    <s v="S026058"/>
    <x v="7"/>
    <s v="PO148170"/>
    <s v="GRN195823"/>
    <n v="57207487"/>
    <s v="RETAINER PLATE STAINLESS STEEL"/>
    <s v="Lichfield WS13 7SF"/>
    <n v="101.2"/>
    <x v="1"/>
    <s v="Diesel"/>
    <n v="3.7444000000000005E-2"/>
  </r>
  <r>
    <s v="S026058"/>
    <x v="7"/>
    <s v="PO143474"/>
    <s v="GRN195824"/>
    <n v="101036927"/>
    <s v="LUBE UNIT/CONTROL GEAR BRACKET (ANGLED 3 DEG)"/>
    <s v="Lichfield WS13 7SF"/>
    <n v="101.2"/>
    <x v="1"/>
    <s v="Diesel"/>
    <n v="3.7444000000000005E-2"/>
  </r>
  <r>
    <s v="S026058"/>
    <x v="7"/>
    <s v="PO143465"/>
    <s v="GRN195825"/>
    <s v="350-1018-1"/>
    <s v="PLATE MTG SENSOR EOT GANTRY"/>
    <s v="Lichfield WS13 7SF"/>
    <n v="101.2"/>
    <x v="1"/>
    <s v="Diesel"/>
    <n v="3.7444000000000005E-2"/>
  </r>
  <r>
    <s v="S026058"/>
    <x v="7"/>
    <s v="PO142868"/>
    <s v="GRN195826"/>
    <n v="57207487"/>
    <s v="RETAINER PLATE STAINLESS STEEL"/>
    <s v="Lichfield WS13 7SF"/>
    <n v="101.2"/>
    <x v="1"/>
    <s v="Diesel"/>
    <n v="3.7444000000000005E-2"/>
  </r>
  <r>
    <s v="S026058"/>
    <x v="7"/>
    <s v="PO143977"/>
    <s v="GRN195827"/>
    <n v="40255815"/>
    <s v="END STOP DOVETAIL BLOCK - DRIVERLESS M60"/>
    <s v="Lichfield WS13 7SF"/>
    <n v="101.2"/>
    <x v="1"/>
    <s v="Diesel"/>
    <n v="3.7444000000000005E-2"/>
  </r>
  <r>
    <s v="S026058"/>
    <x v="7"/>
    <s v="PO147736"/>
    <s v="GRN195828"/>
    <n v="101024964"/>
    <s v="TAB PLATE HORIZONTAL ASSEMBLY"/>
    <s v="Lichfield WS13 7SF"/>
    <n v="101.2"/>
    <x v="1"/>
    <s v="Diesel"/>
    <n v="3.7444000000000005E-2"/>
  </r>
  <r>
    <s v="S026058"/>
    <x v="7"/>
    <s v="PO143465"/>
    <s v="GRN195829"/>
    <s v="350-1082-1"/>
    <s v="SHIM ECHAIN LOWER MOUNT"/>
    <s v="Lichfield WS13 7SF"/>
    <n v="101.2"/>
    <x v="1"/>
    <s v="Diesel"/>
    <n v="3.7444000000000005E-2"/>
  </r>
  <r>
    <s v="S026058"/>
    <x v="7"/>
    <s v="PO145340"/>
    <s v="GRN195830"/>
    <n v="101026229"/>
    <s v="TAB PLATE HORIZONTAL ASSEMBLY"/>
    <s v="Lichfield WS13 7SF"/>
    <n v="101.2"/>
    <x v="1"/>
    <s v="Diesel"/>
    <n v="3.7444000000000005E-2"/>
  </r>
  <r>
    <s v="S026058"/>
    <x v="7"/>
    <s v="PO145342"/>
    <s v="GRN195831"/>
    <n v="101024964"/>
    <s v="TAB PLATE HORIZONTAL ASSEMBLY"/>
    <s v="Lichfield WS13 7SF"/>
    <n v="101.2"/>
    <x v="1"/>
    <s v="Diesel"/>
    <n v="3.7444000000000005E-2"/>
  </r>
  <r>
    <s v="S026058"/>
    <x v="7"/>
    <s v="PO145880"/>
    <s v="GRN196307"/>
    <n v="23254988"/>
    <s v="CVI ANSI MATERIAL SEPARATION TEST PIECE 6/4 MEV (3"/>
    <s v="Lichfield WS13 7SF"/>
    <n v="101.2"/>
    <x v="1"/>
    <s v="Diesel"/>
    <n v="3.7444000000000005E-2"/>
  </r>
  <r>
    <s v="S026058"/>
    <x v="7"/>
    <s v="PO145051"/>
    <s v="GRN196930"/>
    <n v="101045533"/>
    <s v="UPPER CONDUIT SUPPORT BAR"/>
    <s v="Lichfield WS13 7SF"/>
    <n v="101.2"/>
    <x v="1"/>
    <s v="Diesel"/>
    <n v="3.7444000000000005E-2"/>
  </r>
  <r>
    <s v="S026058"/>
    <x v="7"/>
    <s v="PO145036"/>
    <s v="GRN196931"/>
    <n v="101045513"/>
    <s v="CONDUIT SUPPORT PLATE"/>
    <s v="Lichfield WS13 7SF"/>
    <n v="101.2"/>
    <x v="1"/>
    <s v="Diesel"/>
    <n v="3.7444000000000005E-2"/>
  </r>
  <r>
    <s v="S026058"/>
    <x v="7"/>
    <s v="PO143177"/>
    <s v="GRN197014"/>
    <n v="101036259"/>
    <s v="PANEL 5"/>
    <s v="Lichfield WS13 7SF"/>
    <n v="101.2"/>
    <x v="1"/>
    <s v="Diesel"/>
    <n v="3.7444000000000005E-2"/>
  </r>
  <r>
    <s v="S026058"/>
    <x v="7"/>
    <s v="PO143474"/>
    <s v="GRN197022"/>
    <n v="101040476"/>
    <s v="101040476 -     SPELLMAN MOUNTING PLATE"/>
    <s v="Lichfield WS13 7SF"/>
    <n v="101.2"/>
    <x v="1"/>
    <s v="Diesel"/>
    <n v="3.7444000000000005E-2"/>
  </r>
  <r>
    <s v="S026058"/>
    <x v="7"/>
    <s v="PO145042"/>
    <s v="GRN197033"/>
    <n v="101045516"/>
    <s v="MOTOR CABLE CONDUIT BRACKET"/>
    <s v="Lichfield WS13 7SF"/>
    <n v="101.2"/>
    <x v="1"/>
    <s v="Diesel"/>
    <n v="3.7444000000000005E-2"/>
  </r>
  <r>
    <s v="S023375"/>
    <x v="13"/>
    <s v="PO139993"/>
    <s v="GRN180201"/>
    <n v="13211992"/>
    <s v="R24SL CABLE FLANGE"/>
    <s v="Boston Massachusetts"/>
    <n v="3154"/>
    <x v="0"/>
    <s v="Crude"/>
    <n v="0.50590159999999995"/>
  </r>
  <r>
    <s v="S026058"/>
    <x v="7"/>
    <s v="PO147735"/>
    <s v="GRN197039"/>
    <n v="101010640"/>
    <s v="SIDE PANEL, SUPPORT ANGLE"/>
    <s v="Lichfield WS13 7SF"/>
    <n v="101.2"/>
    <x v="1"/>
    <s v="Diesel"/>
    <n v="3.7444000000000005E-2"/>
  </r>
  <r>
    <s v="S026058"/>
    <x v="7"/>
    <s v="PO142868"/>
    <s v="GRN197042"/>
    <n v="101010640"/>
    <s v="SIDE PANEL, SUPPORT ANGLE"/>
    <s v="Lichfield WS13 7SF"/>
    <n v="101.2"/>
    <x v="1"/>
    <s v="Diesel"/>
    <n v="3.7444000000000005E-2"/>
  </r>
  <r>
    <s v="S026058"/>
    <x v="7"/>
    <s v="PO143474"/>
    <s v="GRN197043"/>
    <n v="101033372"/>
    <s v="M60-ZBX, DETECTOR PANEL  MECHANICAL INTERLOCK"/>
    <s v="Lichfield WS13 7SF"/>
    <n v="101.2"/>
    <x v="1"/>
    <s v="Diesel"/>
    <n v="3.7444000000000005E-2"/>
  </r>
  <r>
    <s v="S024190"/>
    <x v="22"/>
    <s v="PO142424"/>
    <s v="GRN180206"/>
    <s v="340-1110-1"/>
    <s v="COVER PLC CHASSIS (SHORT)"/>
    <s v="Stockport SK4 2JT"/>
    <n v="22.2"/>
    <x v="1"/>
    <s v="Diesel"/>
    <n v="8.2140000000000008E-3"/>
  </r>
  <r>
    <s v="S026058"/>
    <x v="7"/>
    <s v="PO148609"/>
    <s v="GRN197059"/>
    <n v="40254986"/>
    <s v="TWO LIGHT TRAFFIC LIGHT BRACKET"/>
    <s v="Lichfield WS13 7SF"/>
    <n v="101.2"/>
    <x v="1"/>
    <s v="Diesel"/>
    <n v="3.7444000000000005E-2"/>
  </r>
  <r>
    <s v="S026058"/>
    <x v="7"/>
    <s v="PO148799"/>
    <s v="GRN197061"/>
    <n v="101032704"/>
    <s v="TOOLBOX MOUNTING BRACKET RIGHT HAND - T60"/>
    <s v="Lichfield WS13 7SF"/>
    <n v="101.2"/>
    <x v="1"/>
    <s v="Diesel"/>
    <n v="3.7444000000000005E-2"/>
  </r>
  <r>
    <s v="S026058"/>
    <x v="7"/>
    <s v="PO148168"/>
    <s v="GRN197064"/>
    <n v="101032705"/>
    <s v="TOOLBOX MOUNTING BRACKET LEFT HAND - T60"/>
    <s v="Lichfield WS13 7SF"/>
    <n v="101.2"/>
    <x v="1"/>
    <s v="Diesel"/>
    <n v="3.7444000000000005E-2"/>
  </r>
  <r>
    <s v="S026058"/>
    <x v="7"/>
    <s v="PO147629"/>
    <s v="GRN197095"/>
    <n v="1"/>
    <s v="FAIR"/>
    <s v="Lichfield WS13 7SF"/>
    <n v="101.2"/>
    <x v="1"/>
    <s v="Diesel"/>
    <n v="3.7444000000000005E-2"/>
  </r>
  <r>
    <s v="S026058"/>
    <x v="7"/>
    <s v="PO147735"/>
    <s v="GRN197114"/>
    <n v="101024174"/>
    <s v="SUPPORT FOOT - TCU"/>
    <s v="Lichfield WS13 7SF"/>
    <n v="101.2"/>
    <x v="1"/>
    <s v="Diesel"/>
    <n v="3.7444000000000005E-2"/>
  </r>
  <r>
    <s v="S026058"/>
    <x v="7"/>
    <s v="PO145018"/>
    <s v="GRN197166"/>
    <s v="340-1058-1"/>
    <s v="ELECTRICAL BOX MOUNTING PLATE"/>
    <s v="Lichfield WS13 7SF"/>
    <n v="101.2"/>
    <x v="1"/>
    <s v="Diesel"/>
    <n v="3.7444000000000005E-2"/>
  </r>
  <r>
    <s v="S026058"/>
    <x v="7"/>
    <s v="PO149296"/>
    <s v="GRN197876"/>
    <s v="340-1672-1"/>
    <s v="SENSOR HOLDER BRACKET"/>
    <s v="Lichfield WS13 7SF"/>
    <n v="101.2"/>
    <x v="1"/>
    <s v="Diesel"/>
    <n v="3.7444000000000005E-2"/>
  </r>
  <r>
    <s v="S025431"/>
    <x v="0"/>
    <s v="PO140989"/>
    <s v="GRN180214"/>
    <s v="342-0500-EN-07"/>
    <s v="MINI Z 120KV HANDHELD BX SYS ENGLISH 7IN TABLET"/>
    <s v="Boston Massachusetts"/>
    <n v="3154"/>
    <x v="0"/>
    <s v="Crude"/>
    <n v="2.5295079999999999"/>
  </r>
  <r>
    <s v="S026058"/>
    <x v="7"/>
    <s v="PO145024"/>
    <s v="GRN197880"/>
    <s v="341-1007-1"/>
    <s v="BRKT OER RISER 200MM"/>
    <s v="Lichfield WS13 7SF"/>
    <n v="101.2"/>
    <x v="1"/>
    <s v="Diesel"/>
    <n v="3.7444000000000005E-2"/>
  </r>
  <r>
    <s v="S026058"/>
    <x v="7"/>
    <s v="PO145014"/>
    <s v="GRN197884"/>
    <s v="340-1034-1"/>
    <s v="BRKT DETECTOR ENCLOSURE MOUNT"/>
    <s v="Lichfield WS13 7SF"/>
    <n v="101.2"/>
    <x v="1"/>
    <s v="Diesel"/>
    <n v="3.7444000000000005E-2"/>
  </r>
  <r>
    <s v="S026058"/>
    <x v="7"/>
    <s v="PO145015"/>
    <s v="GRN197887"/>
    <s v="340-1050-1"/>
    <s v="TITAN SICK SENSOR BRKT"/>
    <s v="Lichfield WS13 7SF"/>
    <n v="101.2"/>
    <x v="1"/>
    <s v="Diesel"/>
    <n v="3.7444000000000005E-2"/>
  </r>
  <r>
    <s v="S025431"/>
    <x v="0"/>
    <s v="PO142444"/>
    <s v="GRN180218"/>
    <s v="331-8388-1"/>
    <s v="STICKER COLLIMATOR SIDE"/>
    <s v="Boston Massachusetts"/>
    <n v="3154"/>
    <x v="0"/>
    <s v="Crude"/>
    <n v="1.0118031999999999E-2"/>
  </r>
  <r>
    <s v="S026058"/>
    <x v="7"/>
    <s v="PO145880"/>
    <s v="GRN198303"/>
    <n v="23254988"/>
    <s v="CVI ANSI MATERIAL SEPARATION TEST PIECE 6/4 MEV (3"/>
    <s v="Lichfield WS13 7SF"/>
    <n v="101.2"/>
    <x v="1"/>
    <s v="Diesel"/>
    <n v="3.7444000000000005E-2"/>
  </r>
  <r>
    <s v="S026058"/>
    <x v="7"/>
    <s v="PO145018"/>
    <s v="GRN198351"/>
    <s v="340-1059-1"/>
    <s v="STAND SPEED SENSOR"/>
    <s v="Lichfield WS13 7SF"/>
    <n v="101.2"/>
    <x v="1"/>
    <s v="Diesel"/>
    <n v="3.7444000000000005E-2"/>
  </r>
  <r>
    <s v="S026058"/>
    <x v="7"/>
    <s v="PO148799"/>
    <s v="GRN198353"/>
    <s v="340-1049-1"/>
    <s v="SICK SENSOR BRKT HORIZONTAL"/>
    <s v="Lichfield WS13 7SF"/>
    <n v="101.2"/>
    <x v="1"/>
    <s v="Diesel"/>
    <n v="3.7444000000000005E-2"/>
  </r>
  <r>
    <s v="S026058"/>
    <x v="7"/>
    <s v="PO147733"/>
    <s v="GRN198355"/>
    <n v="101036095"/>
    <s v="TOOL BOX REAR BRACKET ASSEMBLY"/>
    <s v="Lichfield WS13 7SF"/>
    <n v="101.2"/>
    <x v="1"/>
    <s v="Diesel"/>
    <n v="3.7444000000000005E-2"/>
  </r>
  <r>
    <s v="S026058"/>
    <x v="7"/>
    <s v="PO141762"/>
    <s v="GRN198369"/>
    <s v="361-1001-1"/>
    <s v="TERTIARY COLLIMATOR MOUNTING PLATE"/>
    <s v="Lichfield WS13 7SF"/>
    <n v="101.2"/>
    <x v="1"/>
    <s v="Diesel"/>
    <n v="3.7444000000000005E-2"/>
  </r>
  <r>
    <s v="S026058"/>
    <x v="7"/>
    <s v="PO145014"/>
    <s v="GRN198371"/>
    <s v="340-1034-1"/>
    <s v="BRKT DETECTOR ENCLOSURE MOUNT"/>
    <s v="Lichfield WS13 7SF"/>
    <n v="101.2"/>
    <x v="1"/>
    <s v="Diesel"/>
    <n v="3.7444000000000005E-2"/>
  </r>
  <r>
    <s v="S026058"/>
    <x v="7"/>
    <s v="PO143977"/>
    <s v="GRN198388"/>
    <s v="331-8386-1"/>
    <s v="TRAY DRIPPER OIL"/>
    <s v="Lichfield WS13 7SF"/>
    <n v="101.2"/>
    <x v="1"/>
    <s v="Diesel"/>
    <n v="3.7444000000000005E-2"/>
  </r>
  <r>
    <s v="S026058"/>
    <x v="7"/>
    <s v="PO147635"/>
    <s v="GRN198389"/>
    <s v="363-1083-1"/>
    <s v="SPLITTER LASER MOUNTING BRACKET"/>
    <s v="Lichfield WS13 7SF"/>
    <n v="101.2"/>
    <x v="1"/>
    <s v="Diesel"/>
    <n v="3.7444000000000005E-2"/>
  </r>
  <r>
    <s v="S026058"/>
    <x v="7"/>
    <s v="PO143474"/>
    <s v="GRN198390"/>
    <n v="101040476"/>
    <s v="101040476 -     SPELLMAN MOUNTING PLATE"/>
    <s v="Lichfield WS13 7SF"/>
    <n v="101.2"/>
    <x v="1"/>
    <s v="Diesel"/>
    <n v="3.7444000000000005E-2"/>
  </r>
  <r>
    <s v="S026058"/>
    <x v="7"/>
    <s v="PO148667"/>
    <s v="GRN198392"/>
    <n v="101036252"/>
    <s v="UPS FIXING PLATE - M60"/>
    <s v="Lichfield WS13 7SF"/>
    <n v="101.2"/>
    <x v="1"/>
    <s v="Diesel"/>
    <n v="3.7444000000000005E-2"/>
  </r>
  <r>
    <s v="S026058"/>
    <x v="7"/>
    <s v="PO148131"/>
    <s v="GRN198393"/>
    <s v="356-1185-1"/>
    <s v="GEAR MOTOR MOUNTING BRACKET"/>
    <s v="Lichfield WS13 7SF"/>
    <n v="101.2"/>
    <x v="1"/>
    <s v="Diesel"/>
    <n v="3.7444000000000005E-2"/>
  </r>
  <r>
    <s v="S026058"/>
    <x v="7"/>
    <s v="PO145347"/>
    <s v="GRN198397"/>
    <n v="40259811"/>
    <s v="COWL BASE"/>
    <s v="Lichfield WS13 7SF"/>
    <n v="101.2"/>
    <x v="1"/>
    <s v="Diesel"/>
    <n v="3.7444000000000005E-2"/>
  </r>
  <r>
    <s v="S026058"/>
    <x v="7"/>
    <s v="PO145346"/>
    <s v="GRN198400"/>
    <n v="40259810"/>
    <s v="COWL TOP"/>
    <s v="Lichfield WS13 7SF"/>
    <n v="101.2"/>
    <x v="1"/>
    <s v="Diesel"/>
    <n v="3.7444000000000005E-2"/>
  </r>
  <r>
    <s v="S026058"/>
    <x v="7"/>
    <s v="PO143475"/>
    <s v="GRN198413"/>
    <n v="101023406"/>
    <s v="SCANDRIVE SUPPORT BRACKET"/>
    <s v="Lichfield WS13 7SF"/>
    <n v="101.2"/>
    <x v="1"/>
    <s v="Diesel"/>
    <n v="3.7444000000000005E-2"/>
  </r>
  <r>
    <s v="S026058"/>
    <x v="7"/>
    <s v="PO145015"/>
    <s v="GRN198414"/>
    <s v="340-1049-1"/>
    <s v="SICK SENSOR BRKT HORIZONTAL"/>
    <s v="Lichfield WS13 7SF"/>
    <n v="101.2"/>
    <x v="1"/>
    <s v="Diesel"/>
    <n v="3.7444000000000005E-2"/>
  </r>
  <r>
    <s v="S026058"/>
    <x v="7"/>
    <s v="PO146939"/>
    <s v="GRN198443"/>
    <n v="101041856"/>
    <s v="ZBX CHILLER BASE ASSEMBLY"/>
    <s v="Lichfield WS13 7SF"/>
    <n v="101.2"/>
    <x v="1"/>
    <s v="Diesel"/>
    <n v="3.7444000000000005E-2"/>
  </r>
  <r>
    <s v="S026058"/>
    <x v="7"/>
    <s v="PO143977"/>
    <s v="GRN198444"/>
    <s v="331-1803-1"/>
    <s v="LUBRICATOR BRACKET"/>
    <s v="Lichfield WS13 7SF"/>
    <n v="101.2"/>
    <x v="1"/>
    <s v="Diesel"/>
    <n v="3.7444000000000005E-2"/>
  </r>
  <r>
    <s v="S026058"/>
    <x v="7"/>
    <s v="PO148161"/>
    <s v="GRN199037"/>
    <n v="101036326"/>
    <s v="PANEL 9"/>
    <s v="Lichfield WS13 7SF"/>
    <n v="101.2"/>
    <x v="1"/>
    <s v="Diesel"/>
    <n v="3.7444000000000005E-2"/>
  </r>
  <r>
    <s v="S026058"/>
    <x v="7"/>
    <s v="PO148024"/>
    <s v="GRN199038"/>
    <n v="101036387"/>
    <s v="UPS SERVICE DOOR - M60"/>
    <s v="Lichfield WS13 7SF"/>
    <n v="101.2"/>
    <x v="1"/>
    <s v="Diesel"/>
    <n v="3.7444000000000005E-2"/>
  </r>
  <r>
    <s v="S026058"/>
    <x v="7"/>
    <s v="PO148023"/>
    <s v="GRN199039"/>
    <n v="101036314"/>
    <s v="PANEL 8"/>
    <s v="Lichfield WS13 7SF"/>
    <n v="101.2"/>
    <x v="1"/>
    <s v="Diesel"/>
    <n v="3.7444000000000005E-2"/>
  </r>
  <r>
    <s v="S026058"/>
    <x v="7"/>
    <s v="PO148022"/>
    <s v="GRN199040"/>
    <n v="101034200"/>
    <s v="PANEL 14"/>
    <s v="Lichfield WS13 7SF"/>
    <n v="101.2"/>
    <x v="1"/>
    <s v="Diesel"/>
    <n v="3.7444000000000005E-2"/>
  </r>
  <r>
    <s v="S026058"/>
    <x v="7"/>
    <s v="PO146359"/>
    <s v="GRN199041"/>
    <n v="40259810"/>
    <s v="COWL TOP"/>
    <s v="Lichfield WS13 7SF"/>
    <n v="101.2"/>
    <x v="1"/>
    <s v="Diesel"/>
    <n v="3.7444000000000005E-2"/>
  </r>
  <r>
    <s v="S026058"/>
    <x v="7"/>
    <s v="PO145347"/>
    <s v="GRN199042"/>
    <n v="40259811"/>
    <s v="COWL BASE"/>
    <s v="Lichfield WS13 7SF"/>
    <n v="101.2"/>
    <x v="1"/>
    <s v="Diesel"/>
    <n v="3.7444000000000005E-2"/>
  </r>
  <r>
    <s v="S026058"/>
    <x v="7"/>
    <s v="PO145346"/>
    <s v="GRN199044"/>
    <n v="40259810"/>
    <s v="COWL TOP"/>
    <s v="Lichfield WS13 7SF"/>
    <n v="101.2"/>
    <x v="1"/>
    <s v="Diesel"/>
    <n v="3.7444000000000005E-2"/>
  </r>
  <r>
    <s v="S026058"/>
    <x v="7"/>
    <s v="PO145055"/>
    <s v="GRN199045"/>
    <n v="101048081"/>
    <s v="FIBRE BOX MOUNTING ASSEMBLY"/>
    <s v="Lichfield WS13 7SF"/>
    <n v="101.2"/>
    <x v="1"/>
    <s v="Diesel"/>
    <n v="3.7444000000000005E-2"/>
  </r>
  <r>
    <s v="S026058"/>
    <x v="7"/>
    <s v="PO141628"/>
    <s v="GRN199046"/>
    <n v="40251113"/>
    <s v="PROXIMITY SWITCH HOUSING"/>
    <s v="Lichfield WS13 7SF"/>
    <n v="101.2"/>
    <x v="1"/>
    <s v="Diesel"/>
    <n v="3.7444000000000005E-2"/>
  </r>
  <r>
    <s v="S026058"/>
    <x v="7"/>
    <s v="PO143474"/>
    <s v="GRN199047"/>
    <n v="101040392"/>
    <s v="GOTTING PANEL, CAB BRACKET"/>
    <s v="Lichfield WS13 7SF"/>
    <n v="101.2"/>
    <x v="1"/>
    <s v="Diesel"/>
    <n v="3.7444000000000005E-2"/>
  </r>
  <r>
    <s v="S026058"/>
    <x v="7"/>
    <s v="PO148286"/>
    <s v="GRN199049"/>
    <n v="101009385"/>
    <s v="BUDGET LOCK SPACER"/>
    <s v="Lichfield WS13 7SF"/>
    <n v="101.2"/>
    <x v="1"/>
    <s v="Diesel"/>
    <n v="3.7444000000000005E-2"/>
  </r>
  <r>
    <s v="S026058"/>
    <x v="7"/>
    <s v="PO145042"/>
    <s v="GRN199050"/>
    <n v="101040864"/>
    <s v="DRIVERS CAB MONITOR BACKING PLATE"/>
    <s v="Lichfield WS13 7SF"/>
    <n v="101.2"/>
    <x v="1"/>
    <s v="Diesel"/>
    <n v="3.7444000000000005E-2"/>
  </r>
  <r>
    <s v="S026058"/>
    <x v="7"/>
    <s v="PO148170"/>
    <s v="GRN199051"/>
    <n v="57207487"/>
    <s v="RETAINER PLATE STAINLESS STEEL"/>
    <s v="Lichfield WS13 7SF"/>
    <n v="101.2"/>
    <x v="1"/>
    <s v="Diesel"/>
    <n v="3.7444000000000005E-2"/>
  </r>
  <r>
    <s v="S026058"/>
    <x v="7"/>
    <s v="PO147730"/>
    <s v="GRN199052"/>
    <n v="101030273"/>
    <s v="M60-BX WORKSTATION FRAME MOUNT BRACKET"/>
    <s v="Lichfield WS13 7SF"/>
    <n v="101.2"/>
    <x v="1"/>
    <s v="Diesel"/>
    <n v="3.7444000000000005E-2"/>
  </r>
  <r>
    <s v="S026058"/>
    <x v="7"/>
    <s v="PO147735"/>
    <s v="GRN199054"/>
    <n v="101012168"/>
    <s v="FIRE EXTINGUISHER BRACKET"/>
    <s v="Lichfield WS13 7SF"/>
    <n v="101.2"/>
    <x v="1"/>
    <s v="Diesel"/>
    <n v="3.7444000000000005E-2"/>
  </r>
  <r>
    <s v="S026058"/>
    <x v="7"/>
    <s v="PO147477"/>
    <s v="GRN199055"/>
    <n v="101025393"/>
    <s v="TOOL BOX STRENGTHENER PLATE"/>
    <s v="Lichfield WS13 7SF"/>
    <n v="101.2"/>
    <x v="1"/>
    <s v="Diesel"/>
    <n v="3.7444000000000005E-2"/>
  </r>
  <r>
    <s v="S026058"/>
    <x v="7"/>
    <s v="PO148169"/>
    <s v="GRN199066"/>
    <n v="101033065"/>
    <s v="M60-BX WORKSTATION TOP FIXING ANGLE"/>
    <s v="Lichfield WS13 7SF"/>
    <n v="101.2"/>
    <x v="1"/>
    <s v="Diesel"/>
    <n v="3.7444000000000005E-2"/>
  </r>
  <r>
    <s v="S026058"/>
    <x v="7"/>
    <s v="PO145014"/>
    <s v="GRN199069"/>
    <s v="340-1034-1"/>
    <s v="BRKT DETECTOR ENCLOSURE MOUNT"/>
    <s v="Lichfield WS13 7SF"/>
    <n v="101.2"/>
    <x v="1"/>
    <s v="Diesel"/>
    <n v="3.7444000000000005E-2"/>
  </r>
  <r>
    <s v="S026058"/>
    <x v="7"/>
    <s v="PO149243"/>
    <s v="GRN199070"/>
    <s v="356-1280-1"/>
    <s v="M60 COMPRESSOR BRACKET ASSEMBLY"/>
    <s v="Lichfield WS13 7SF"/>
    <n v="101.2"/>
    <x v="1"/>
    <s v="Diesel"/>
    <n v="3.7444000000000005E-2"/>
  </r>
  <r>
    <s v="S026058"/>
    <x v="7"/>
    <s v="PO147733"/>
    <s v="GRN199071"/>
    <n v="101031788"/>
    <s v="TOP DOOR CAPPING"/>
    <s v="Lichfield WS13 7SF"/>
    <n v="101.2"/>
    <x v="1"/>
    <s v="Diesel"/>
    <n v="3.7444000000000005E-2"/>
  </r>
  <r>
    <s v="S026058"/>
    <x v="7"/>
    <s v="PO148286"/>
    <s v="GRN199072"/>
    <n v="40256318"/>
    <s v="WEATHER BAR - RAD NUKE DOOR"/>
    <s v="Lichfield WS13 7SF"/>
    <n v="101.2"/>
    <x v="1"/>
    <s v="Diesel"/>
    <n v="3.7444000000000005E-2"/>
  </r>
  <r>
    <s v="S026058"/>
    <x v="7"/>
    <s v="PO147921"/>
    <s v="GRN199074"/>
    <n v="101031789"/>
    <s v="BOTTOM DOOR CAPPING"/>
    <s v="Lichfield WS13 7SF"/>
    <n v="101.2"/>
    <x v="1"/>
    <s v="Diesel"/>
    <n v="3.7444000000000005E-2"/>
  </r>
  <r>
    <s v="S026058"/>
    <x v="7"/>
    <s v="PO145057"/>
    <s v="GRN199075"/>
    <n v="101032705"/>
    <s v="TOOLBOX MOUNTING BRACKET LEFT HAND - T60"/>
    <s v="Lichfield WS13 7SF"/>
    <n v="101.2"/>
    <x v="1"/>
    <s v="Diesel"/>
    <n v="3.7444000000000005E-2"/>
  </r>
  <r>
    <s v="S026058"/>
    <x v="7"/>
    <s v="PO147735"/>
    <s v="GRN199076"/>
    <n v="101024174"/>
    <s v="SUPPORT FOOT - TCU"/>
    <s v="Lichfield WS13 7SF"/>
    <n v="101.2"/>
    <x v="1"/>
    <s v="Diesel"/>
    <n v="3.7444000000000005E-2"/>
  </r>
  <r>
    <s v="S026058"/>
    <x v="7"/>
    <s v="PO148485"/>
    <s v="GRN199077"/>
    <n v="40256694"/>
    <s v="OCR CAMERA MOUNTING BRACKET M6007"/>
    <s v="Lichfield WS13 7SF"/>
    <n v="101.2"/>
    <x v="1"/>
    <s v="Diesel"/>
    <n v="3.7444000000000005E-2"/>
  </r>
  <r>
    <s v="S026058"/>
    <x v="7"/>
    <s v="PO147734"/>
    <s v="GRN199078"/>
    <s v="363-1024-1"/>
    <s v="TUBE SUPPORT BRACKET - SIDE PANELS"/>
    <s v="Lichfield WS13 7SF"/>
    <n v="101.2"/>
    <x v="1"/>
    <s v="Diesel"/>
    <n v="3.7444000000000005E-2"/>
  </r>
  <r>
    <s v="S026058"/>
    <x v="7"/>
    <s v="PO147477"/>
    <s v="GRN199079"/>
    <n v="101027152"/>
    <s v="ROD GUIDE"/>
    <s v="Lichfield WS13 7SF"/>
    <n v="101.2"/>
    <x v="1"/>
    <s v="Diesel"/>
    <n v="3.7444000000000005E-2"/>
  </r>
  <r>
    <s v="S026058"/>
    <x v="7"/>
    <s v="PO147921"/>
    <s v="GRN199080"/>
    <s v="356-1106-1"/>
    <s v="PRECISION XCTO 7920 BASE DELL.210-AMRM HORIZONTAL"/>
    <s v="Lichfield WS13 7SF"/>
    <n v="101.2"/>
    <x v="1"/>
    <s v="Diesel"/>
    <n v="3.7444000000000005E-2"/>
  </r>
  <r>
    <s v="S026058"/>
    <x v="7"/>
    <s v="PO148609"/>
    <s v="GRN199081"/>
    <s v="341-1007-1"/>
    <s v="BRKT OER RISER 200MM"/>
    <s v="Lichfield WS13 7SF"/>
    <n v="101.2"/>
    <x v="1"/>
    <s v="Diesel"/>
    <n v="3.7444000000000005E-2"/>
  </r>
  <r>
    <s v="S025431"/>
    <x v="0"/>
    <s v="PO142718"/>
    <s v="GRN180285"/>
    <s v="11540-0018"/>
    <s v="PASTE SILICONE DIELECTRIC"/>
    <s v="Boston Massachusetts"/>
    <n v="3154"/>
    <x v="0"/>
    <s v="Crude"/>
    <n v="1.0118031999999999E-2"/>
  </r>
  <r>
    <s v="S026058"/>
    <x v="7"/>
    <s v="PO145344"/>
    <s v="GRN199082"/>
    <n v="101032834"/>
    <s v="LUDLUM RADIATION MONITOR CABLE COVER"/>
    <s v="Lichfield WS13 7SF"/>
    <n v="101.2"/>
    <x v="1"/>
    <s v="Diesel"/>
    <n v="3.7444000000000005E-2"/>
  </r>
  <r>
    <s v="S025431"/>
    <x v="0"/>
    <s v="PO141559"/>
    <s v="GRN180288"/>
    <s v="11504-0190"/>
    <s v="LOCK CYLINDER W/TWO KEYS"/>
    <s v="Boston Massachusetts"/>
    <n v="3154"/>
    <x v="0"/>
    <s v="Crude"/>
    <n v="1.0118031999999999E-2"/>
  </r>
  <r>
    <s v="S025431"/>
    <x v="0"/>
    <s v="PO142347"/>
    <s v="GRN180290"/>
    <s v="11540-0018"/>
    <s v="PASTE SILICONE DIELECTRIC"/>
    <s v="Boston Massachusetts"/>
    <n v="3154"/>
    <x v="0"/>
    <s v="Crude"/>
    <n v="1.0118031999999999E-2"/>
  </r>
  <r>
    <s v="S024190"/>
    <x v="22"/>
    <s v="PO142748"/>
    <s v="GRN180291"/>
    <n v="85205363"/>
    <s v="19MM EPDM BONDED WASHER"/>
    <s v="Stockport SK4 2JT"/>
    <n v="22.2"/>
    <x v="1"/>
    <s v="Diesel"/>
    <n v="8.2140000000000008E-3"/>
  </r>
  <r>
    <s v="S025431"/>
    <x v="0"/>
    <s v="PO142471"/>
    <s v="GRN180292"/>
    <s v="331-1258-1"/>
    <s v="ASSY COOLANT HIGH TEMPERATURE SWITCH"/>
    <s v="Boston Massachusetts"/>
    <n v="3154"/>
    <x v="0"/>
    <s v="Crude"/>
    <n v="1.0118031999999999E-2"/>
  </r>
  <r>
    <s v="S025431"/>
    <x v="0"/>
    <s v="PO142196"/>
    <s v="GRN180293"/>
    <s v="331-1359-1"/>
    <s v="ASSY STEPPER MOTOR DRIVER PCB"/>
    <s v="Boston Massachusetts"/>
    <n v="3154"/>
    <x v="0"/>
    <s v="Crude"/>
    <n v="2.5295079999999999"/>
  </r>
  <r>
    <s v="S025431"/>
    <x v="0"/>
    <s v="PO142386"/>
    <s v="GRN180294"/>
    <s v="11700-5247"/>
    <s v="POINT IO SAFE OUTPUT MODULE 8"/>
    <s v="Boston Massachusetts"/>
    <n v="3154"/>
    <x v="0"/>
    <s v="Crude"/>
    <n v="2.5295079999999999"/>
  </r>
  <r>
    <s v="S026058"/>
    <x v="7"/>
    <s v="PO145055"/>
    <s v="GRN199083"/>
    <n v="101047317"/>
    <s v="PLATE FOR DELL SERVER"/>
    <s v="Lichfield WS13 7SF"/>
    <n v="101.2"/>
    <x v="1"/>
    <s v="Diesel"/>
    <n v="3.7444000000000005E-2"/>
  </r>
  <r>
    <s v="S001571"/>
    <x v="10"/>
    <s v="PO140450"/>
    <s v="GRN180296"/>
    <n v="21202696"/>
    <s v="I/O CABLE M12 X 8 8 OPEN WIRES 5M CORDLESS RF-DPM-"/>
    <s v="St Albans AL1 5BN"/>
    <n v="298"/>
    <x v="2"/>
    <s v="Diesel"/>
    <n v="1.1026E-3"/>
  </r>
  <r>
    <s v="S023222"/>
    <x v="11"/>
    <s v="PO142558"/>
    <s v="GRN180297"/>
    <n v="101027071"/>
    <s v="M12 ETHERNET-PUR CABLE RSSD-RSSD-4416-1M TURCK BAN"/>
    <s v="Wickford SS11 8YT"/>
    <n v="390"/>
    <x v="2"/>
    <s v="Diesel"/>
    <n v="1.4430000000000001E-3"/>
  </r>
  <r>
    <s v="S026058"/>
    <x v="7"/>
    <s v="PO147922"/>
    <s v="GRN199084"/>
    <s v="340-1565-1"/>
    <s v="STAND CONTROLER"/>
    <s v="Lichfield WS13 7SF"/>
    <n v="101.2"/>
    <x v="1"/>
    <s v="Diesel"/>
    <n v="3.7444000000000005E-2"/>
  </r>
  <r>
    <s v="S026058"/>
    <x v="7"/>
    <s v="PO148023"/>
    <s v="GRN199087"/>
    <n v="101036314"/>
    <s v="PANEL 8"/>
    <s v="Lichfield WS13 7SF"/>
    <n v="101.2"/>
    <x v="1"/>
    <s v="Diesel"/>
    <n v="3.7444000000000005E-2"/>
  </r>
  <r>
    <s v="S026058"/>
    <x v="7"/>
    <s v="PO148022"/>
    <s v="GRN199089"/>
    <n v="101036230"/>
    <s v="PANEL 3"/>
    <s v="Lichfield WS13 7SF"/>
    <n v="101.2"/>
    <x v="1"/>
    <s v="Diesel"/>
    <n v="3.7444000000000005E-2"/>
  </r>
  <r>
    <s v="S026058"/>
    <x v="7"/>
    <s v="PO145037"/>
    <s v="GRN199297"/>
    <n v="101038131"/>
    <s v="FIXED OVER WIDTH LASER MECHANICAL ASSEMBLY"/>
    <s v="Lichfield WS13 7SF"/>
    <n v="101.2"/>
    <x v="1"/>
    <s v="Diesel"/>
    <n v="3.7444000000000005E-2"/>
  </r>
  <r>
    <s v="S023375"/>
    <x v="13"/>
    <s v="PO141592"/>
    <s v="GRN180304"/>
    <s v="11700-1347"/>
    <s v="CABLE HIGH VOLTAGE 250KV SPRING LOADED"/>
    <s v="Boston Massachusetts"/>
    <n v="3154"/>
    <x v="0"/>
    <s v="Crude"/>
    <n v="2.5295079999999999"/>
  </r>
  <r>
    <s v="S026058"/>
    <x v="7"/>
    <s v="PO143474"/>
    <s v="GRN199298"/>
    <n v="101036824"/>
    <s v="M60-BX WHEEL STAND ( 2-PORT )"/>
    <s v="Lichfield WS13 7SF"/>
    <n v="101.2"/>
    <x v="1"/>
    <s v="Diesel"/>
    <n v="3.7444000000000005E-2"/>
  </r>
  <r>
    <s v="S001571"/>
    <x v="10"/>
    <s v="PO140444"/>
    <s v="GRN180306"/>
    <n v="21201458"/>
    <s v="I/O CABLE M12 X 8 8 OPEN WIRES 20M CORDLESS_x000a_RF-DPM"/>
    <s v="St Albans AL1 5BN"/>
    <n v="298"/>
    <x v="2"/>
    <s v="Diesel"/>
    <n v="1.1026E-3"/>
  </r>
  <r>
    <s v="S000920"/>
    <x v="20"/>
    <s v="PO142684"/>
    <s v="GRN180307"/>
    <s v="11701-2431"/>
    <s v="INTEGRATED LOUVRE 330 X 110 X 8MM DEEP"/>
    <s v="Rotherham S66 8QY"/>
    <n v="165.4"/>
    <x v="2"/>
    <s v="Diesel"/>
    <n v="6.1197999999999992E-4"/>
  </r>
  <r>
    <s v="S026058"/>
    <x v="7"/>
    <s v="PO143474"/>
    <s v="GRN199299"/>
    <n v="101021307"/>
    <s v="ANGLED LASER HOUSING, BX-M60"/>
    <s v="Lichfield WS13 7SF"/>
    <n v="101.2"/>
    <x v="1"/>
    <s v="Diesel"/>
    <n v="3.7444000000000005E-2"/>
  </r>
  <r>
    <s v="S026058"/>
    <x v="7"/>
    <s v="PO148024"/>
    <s v="GRN199300"/>
    <n v="101040863"/>
    <s v="DRIVERS CAB MONITOR BASE"/>
    <s v="Lichfield WS13 7SF"/>
    <n v="101.2"/>
    <x v="1"/>
    <s v="Diesel"/>
    <n v="3.7444000000000005E-2"/>
  </r>
  <r>
    <s v="S026058"/>
    <x v="7"/>
    <s v="PO145042"/>
    <s v="GRN199301"/>
    <n v="40212461"/>
    <s v="OCR CAMERA BRACKET"/>
    <s v="Lichfield WS13 7SF"/>
    <n v="101.2"/>
    <x v="1"/>
    <s v="Diesel"/>
    <n v="3.7444000000000005E-2"/>
  </r>
  <r>
    <s v="S026058"/>
    <x v="7"/>
    <s v="PO145014"/>
    <s v="GRN199346"/>
    <s v="340-1034-1"/>
    <s v="BRKT DETECTOR ENCLOSURE MOUNT"/>
    <s v="Lichfield WS13 7SF"/>
    <n v="101.2"/>
    <x v="1"/>
    <s v="Diesel"/>
    <n v="3.7444000000000005E-2"/>
  </r>
  <r>
    <s v="S026058"/>
    <x v="7"/>
    <s v="PO145024"/>
    <s v="GRN199349"/>
    <s v="341-1007-1"/>
    <s v="BRKT OER RISER 200MM"/>
    <s v="Lichfield WS13 7SF"/>
    <n v="101.2"/>
    <x v="1"/>
    <s v="Diesel"/>
    <n v="3.7444000000000005E-2"/>
  </r>
  <r>
    <s v="S026058"/>
    <x v="7"/>
    <s v="PO147922"/>
    <s v="GRN199350"/>
    <s v="340-1565-1"/>
    <s v="STAND CONTROLER"/>
    <s v="Lichfield WS13 7SF"/>
    <n v="101.2"/>
    <x v="1"/>
    <s v="Diesel"/>
    <n v="3.7444000000000005E-2"/>
  </r>
  <r>
    <s v="S026058"/>
    <x v="7"/>
    <s v="PO143976"/>
    <s v="GRN199352"/>
    <n v="101033732"/>
    <s v="T60 SOURCE ASSY, ADJUSTABLE MOUNTING BLOCK"/>
    <s v="Lichfield WS13 7SF"/>
    <n v="101.2"/>
    <x v="1"/>
    <s v="Diesel"/>
    <n v="3.7444000000000005E-2"/>
  </r>
  <r>
    <s v="S026058"/>
    <x v="7"/>
    <s v="PO145021"/>
    <s v="GRN199354"/>
    <s v="340-1129-1"/>
    <s v="SHIELD SICK SENSOR"/>
    <s v="Lichfield WS13 7SF"/>
    <n v="101.2"/>
    <x v="1"/>
    <s v="Diesel"/>
    <n v="3.7444000000000005E-2"/>
  </r>
  <r>
    <s v="S026058"/>
    <x v="7"/>
    <s v="PO148799"/>
    <s v="GRN199381"/>
    <s v="340-1049-1"/>
    <s v="SICK SENSOR BRKT HORIZONTAL"/>
    <s v="Lichfield WS13 7SF"/>
    <n v="101.2"/>
    <x v="1"/>
    <s v="Diesel"/>
    <n v="3.7444000000000005E-2"/>
  </r>
  <r>
    <s v="S026058"/>
    <x v="7"/>
    <s v="PO145055"/>
    <s v="GRN199383"/>
    <n v="101048081"/>
    <s v="FIBRE BOX MOUNTING ASSEMBLY"/>
    <s v="Lichfield WS13 7SF"/>
    <n v="101.2"/>
    <x v="1"/>
    <s v="Diesel"/>
    <n v="3.7444000000000005E-2"/>
  </r>
  <r>
    <s v="S026058"/>
    <x v="7"/>
    <s v="PO145015"/>
    <s v="GRN199389"/>
    <s v="340-1050-1"/>
    <s v="TITAN SICK SENSOR BRKT"/>
    <s v="Lichfield WS13 7SF"/>
    <n v="101.2"/>
    <x v="1"/>
    <s v="Diesel"/>
    <n v="3.7444000000000005E-2"/>
  </r>
  <r>
    <s v="S026058"/>
    <x v="7"/>
    <s v="PO145341"/>
    <s v="GRN199422"/>
    <n v="101024965"/>
    <s v="TAB PLATE VERTICAL ASSEMBLY"/>
    <s v="Lichfield WS13 7SF"/>
    <n v="101.2"/>
    <x v="1"/>
    <s v="Diesel"/>
    <n v="3.7444000000000005E-2"/>
  </r>
  <r>
    <s v="S026058"/>
    <x v="7"/>
    <s v="PO145342"/>
    <s v="GRN199423"/>
    <n v="101024964"/>
    <s v="TAB PLATE HORIZONTAL ASSEMBLY"/>
    <s v="Lichfield WS13 7SF"/>
    <n v="101.2"/>
    <x v="1"/>
    <s v="Diesel"/>
    <n v="3.7444000000000005E-2"/>
  </r>
  <r>
    <s v="S026058"/>
    <x v="7"/>
    <s v="PO145340"/>
    <s v="GRN199425"/>
    <n v="101026229"/>
    <s v="TAB PLATE HORIZONTAL ASSEMBLY"/>
    <s v="Lichfield WS13 7SF"/>
    <n v="101.2"/>
    <x v="1"/>
    <s v="Diesel"/>
    <n v="3.7444000000000005E-2"/>
  </r>
  <r>
    <s v="S026058"/>
    <x v="7"/>
    <s v="PO147477"/>
    <s v="GRN199427"/>
    <n v="101027152"/>
    <s v="ROD GUIDE"/>
    <s v="Lichfield WS13 7SF"/>
    <n v="101.2"/>
    <x v="1"/>
    <s v="Diesel"/>
    <n v="3.7444000000000005E-2"/>
  </r>
  <r>
    <s v="S026058"/>
    <x v="7"/>
    <s v="PO142868"/>
    <s v="GRN199428"/>
    <n v="101027152"/>
    <s v="ROD GUIDE"/>
    <s v="Lichfield WS13 7SF"/>
    <n v="101.2"/>
    <x v="1"/>
    <s v="Diesel"/>
    <n v="3.7444000000000005E-2"/>
  </r>
  <r>
    <s v="S026058"/>
    <x v="7"/>
    <s v="PO148024"/>
    <s v="GRN199461"/>
    <n v="101040863"/>
    <s v="DRIVERS CAB MONITOR BASE"/>
    <s v="Lichfield WS13 7SF"/>
    <n v="101.2"/>
    <x v="1"/>
    <s v="Diesel"/>
    <n v="3.7444000000000005E-2"/>
  </r>
  <r>
    <s v="S026058"/>
    <x v="7"/>
    <s v="PO145014"/>
    <s v="GRN199474"/>
    <s v="340-1026-1"/>
    <s v="BRKT CONCENTRATOR MOUNT"/>
    <s v="Lichfield WS13 7SF"/>
    <n v="101.2"/>
    <x v="1"/>
    <s v="Diesel"/>
    <n v="3.7444000000000005E-2"/>
  </r>
  <r>
    <s v="S026058"/>
    <x v="7"/>
    <s v="PO147731"/>
    <s v="GRN199477"/>
    <n v="101012393"/>
    <s v="SECURITY HANDRAIL PLATE"/>
    <s v="Lichfield WS13 7SF"/>
    <n v="101.2"/>
    <x v="1"/>
    <s v="Diesel"/>
    <n v="3.7444000000000005E-2"/>
  </r>
  <r>
    <s v="S024448"/>
    <x v="18"/>
    <s v="PO135823"/>
    <s v="GRN180346"/>
    <n v="101049193"/>
    <s v="6/4 MeV TURNKEY LINAC SYSTEM C/W CABSCAN (+32/-31)"/>
    <s v="California 94560"/>
    <n v="5214"/>
    <x v="0"/>
    <s v="Crude"/>
    <n v="0.4181628"/>
  </r>
  <r>
    <s v="S026058"/>
    <x v="7"/>
    <s v="PO148023"/>
    <s v="GRN199611"/>
    <n v="101036314"/>
    <s v="PANEL 8"/>
    <s v="Lichfield WS13 7SF"/>
    <n v="101.2"/>
    <x v="1"/>
    <s v="Diesel"/>
    <n v="3.7444000000000005E-2"/>
  </r>
  <r>
    <s v="S024448"/>
    <x v="18"/>
    <s v="PO135823"/>
    <s v="GRN180349"/>
    <n v="13206361"/>
    <s v="ETM TCU 9.8KW 400V"/>
    <s v="California 94560"/>
    <n v="5214"/>
    <x v="0"/>
    <s v="Crude"/>
    <n v="0.4181628"/>
  </r>
  <r>
    <s v="S026058"/>
    <x v="7"/>
    <s v="PO148022"/>
    <s v="GRN199612"/>
    <n v="101036230"/>
    <s v="PANEL 3"/>
    <s v="Lichfield WS13 7SF"/>
    <n v="101.2"/>
    <x v="1"/>
    <s v="Diesel"/>
    <n v="3.7444000000000005E-2"/>
  </r>
  <r>
    <s v="S026058"/>
    <x v="7"/>
    <s v="PO148161"/>
    <s v="GRN199613"/>
    <n v="101036326"/>
    <s v="PANEL 9"/>
    <s v="Lichfield WS13 7SF"/>
    <n v="101.2"/>
    <x v="1"/>
    <s v="Diesel"/>
    <n v="3.7444000000000005E-2"/>
  </r>
  <r>
    <s v="S001571"/>
    <x v="10"/>
    <s v="PO140121"/>
    <s v="GRN180356"/>
    <n v="21201457"/>
    <s v="SUPPLY CABLE M12 X 5 4 OPEN WIRES 20M CORDLESS"/>
    <s v="St Albans AL1 5BN"/>
    <n v="298"/>
    <x v="2"/>
    <s v="Diesel"/>
    <n v="1.1026E-3"/>
  </r>
  <r>
    <s v="S026058"/>
    <x v="7"/>
    <s v="PO145015"/>
    <s v="GRN199614"/>
    <s v="340-1049-1"/>
    <s v="SICK SENSOR BRKT HORIZONTAL"/>
    <s v="Lichfield WS13 7SF"/>
    <n v="101.2"/>
    <x v="1"/>
    <s v="Diesel"/>
    <n v="3.7444000000000005E-2"/>
  </r>
  <r>
    <s v="S026058"/>
    <x v="7"/>
    <s v="PO145018"/>
    <s v="GRN199622"/>
    <s v="340-1058-1"/>
    <s v="ELECTRICAL BOX MOUNTING PLATE"/>
    <s v="Lichfield WS13 7SF"/>
    <n v="101.2"/>
    <x v="1"/>
    <s v="Diesel"/>
    <n v="3.7444000000000005E-2"/>
  </r>
  <r>
    <s v="S026058"/>
    <x v="7"/>
    <s v="PO145021"/>
    <s v="GRN199624"/>
    <s v="340-1129-1"/>
    <s v="SHIELD SICK SENSOR"/>
    <s v="Lichfield WS13 7SF"/>
    <n v="101.2"/>
    <x v="1"/>
    <s v="Diesel"/>
    <n v="3.7444000000000005E-2"/>
  </r>
  <r>
    <s v="S000920"/>
    <x v="20"/>
    <s v="PO142581"/>
    <s v="GRN180362"/>
    <s v="11701-2431"/>
    <s v="INTEGRATED LOUVRE 330 X 110 X 8MM DEEP"/>
    <s v="Rotherham S66 8QY"/>
    <n v="165.4"/>
    <x v="2"/>
    <s v="Diesel"/>
    <n v="6.1197999999999992E-4"/>
  </r>
  <r>
    <s v="S001571"/>
    <x v="10"/>
    <s v="PO140450"/>
    <s v="GRN180363"/>
    <n v="57203693"/>
    <s v="MOUNTING SYSTEM UNIVERSAL JOINT BEF-KK-W45"/>
    <s v="St Albans AL1 5BN"/>
    <n v="298"/>
    <x v="2"/>
    <s v="Diesel"/>
    <n v="1.1026E-3"/>
  </r>
  <r>
    <s v="S023284"/>
    <x v="19"/>
    <s v="PO131876"/>
    <s v="GRN180364"/>
    <n v="101036472"/>
    <s v="POPULATED RACK INTERFACE PANEL G60ZBX/P60 II"/>
    <s v="Leicester LE19 2DT"/>
    <n v="144"/>
    <x v="1"/>
    <s v="Diesel"/>
    <n v="5.3280000000000001E-2"/>
  </r>
  <r>
    <s v="S023284"/>
    <x v="19"/>
    <s v="PO131876"/>
    <s v="GRN180365"/>
    <s v="340-1235-3"/>
    <s v="CABLE FLOODLIGHT POWER 170&quot;"/>
    <s v="Leicester LE19 2DT"/>
    <n v="144"/>
    <x v="1"/>
    <s v="Diesel"/>
    <n v="5.3280000000000001E-2"/>
  </r>
  <r>
    <s v="S023284"/>
    <x v="19"/>
    <s v="PO131877"/>
    <s v="GRN180366"/>
    <s v="340-1235-3"/>
    <s v="CABLE FLOODLIGHT POWER 170&quot;"/>
    <s v="Leicester LE19 2DT"/>
    <n v="144"/>
    <x v="1"/>
    <s v="Diesel"/>
    <n v="5.3280000000000001E-2"/>
  </r>
  <r>
    <s v="S001121"/>
    <x v="5"/>
    <s v="PO137923"/>
    <s v="GRN180367"/>
    <n v="5745118"/>
    <s v="PLASTIC LATCH"/>
    <s v="Salford M5 4BE"/>
    <n v="103.6"/>
    <x v="2"/>
    <s v="Diesel"/>
    <n v="3.8331999999999998E-4"/>
  </r>
  <r>
    <s v="S023284"/>
    <x v="19"/>
    <s v="PO142266"/>
    <s v="GRN180368"/>
    <n v="101034024"/>
    <s v="westbury"/>
    <s v="Leicester LE19 2DT"/>
    <n v="144"/>
    <x v="1"/>
    <s v="Diesel"/>
    <n v="5.3280000000000001E-2"/>
  </r>
  <r>
    <s v="S026058"/>
    <x v="7"/>
    <s v="PO149991"/>
    <s v="GRN199629"/>
    <n v="101045532"/>
    <s v="MOTOR CONDUIT LOWER BRACKET"/>
    <s v="Lichfield WS13 7SF"/>
    <n v="101.2"/>
    <x v="1"/>
    <s v="Diesel"/>
    <n v="3.7444000000000005E-2"/>
  </r>
  <r>
    <s v="S026058"/>
    <x v="7"/>
    <s v="PO148485"/>
    <s v="GRN199633"/>
    <n v="40256694"/>
    <s v="OCR CAMERA MOUNTING BRACKET M6007"/>
    <s v="Lichfield WS13 7SF"/>
    <n v="101.2"/>
    <x v="1"/>
    <s v="Diesel"/>
    <n v="3.7444000000000005E-2"/>
  </r>
  <r>
    <s v="S024448"/>
    <x v="18"/>
    <s v="PO139764"/>
    <s v="GRN180375"/>
    <n v="101012487"/>
    <s v="SF6 CYLINDER 5 LB, 99.95%, 4.2&quot; OD x 17&quot; LONG"/>
    <s v="California 94560"/>
    <n v="5214"/>
    <x v="0"/>
    <s v="Crude"/>
    <n v="0.4181628"/>
  </r>
  <r>
    <s v="S001571"/>
    <x v="10"/>
    <s v="PO135068"/>
    <s v="GRN180380"/>
    <s v="11700-5287"/>
    <s v="LASER SCANNER LMS141-15100 SECURITY PRIME"/>
    <s v="St Albans AL1 5BN"/>
    <n v="298"/>
    <x v="2"/>
    <s v="Diesel"/>
    <n v="1.1026E-3"/>
  </r>
  <r>
    <s v="S026058"/>
    <x v="7"/>
    <s v="PO149560"/>
    <s v="GRN199638"/>
    <s v="340-1672-1"/>
    <s v="SENSOR HOLDER BRACKET"/>
    <s v="Lichfield WS13 7SF"/>
    <n v="101.2"/>
    <x v="1"/>
    <s v="Diesel"/>
    <n v="3.7444000000000005E-2"/>
  </r>
  <r>
    <s v="S026058"/>
    <x v="7"/>
    <s v="PO148024"/>
    <s v="GRN199640"/>
    <n v="40213217"/>
    <s v="PROXY SENSOR BRACKET 3"/>
    <s v="Lichfield WS13 7SF"/>
    <n v="101.2"/>
    <x v="1"/>
    <s v="Diesel"/>
    <n v="3.7444000000000005E-2"/>
  </r>
  <r>
    <s v="S026058"/>
    <x v="7"/>
    <s v="PO142868"/>
    <s v="GRN199677"/>
    <n v="57207487"/>
    <s v="RETAINER PLATE STAINLESS STEEL"/>
    <s v="Lichfield WS13 7SF"/>
    <n v="101.2"/>
    <x v="1"/>
    <s v="Diesel"/>
    <n v="3.7444000000000005E-2"/>
  </r>
  <r>
    <s v="S026058"/>
    <x v="7"/>
    <s v="PO145018"/>
    <s v="GRN199678"/>
    <s v="340-1059-1"/>
    <s v="STAND SPEED SENSOR"/>
    <s v="Lichfield WS13 7SF"/>
    <n v="101.2"/>
    <x v="1"/>
    <s v="Diesel"/>
    <n v="3.7444000000000005E-2"/>
  </r>
  <r>
    <s v="S025431"/>
    <x v="0"/>
    <s v="PO139923"/>
    <s v="GRN180388"/>
    <s v="332-0634-1"/>
    <s v="DETECTOR GROUND RIGHT"/>
    <s v="Boston Massachusetts"/>
    <n v="3154"/>
    <x v="0"/>
    <s v="Crude"/>
    <n v="2.5295079999999999"/>
  </r>
  <r>
    <s v="S026058"/>
    <x v="7"/>
    <s v="PO145014"/>
    <s v="GRN199679"/>
    <s v="340-1034-1"/>
    <s v="BRKT DETECTOR ENCLOSURE MOUNT"/>
    <s v="Lichfield WS13 7SF"/>
    <n v="101.2"/>
    <x v="1"/>
    <s v="Diesel"/>
    <n v="3.7444000000000005E-2"/>
  </r>
  <r>
    <s v="S026058"/>
    <x v="7"/>
    <s v="PO143475"/>
    <s v="GRN199680"/>
    <n v="101023406"/>
    <s v="SCANDRIVE SUPPORT BRACKET"/>
    <s v="Lichfield WS13 7SF"/>
    <n v="101.2"/>
    <x v="1"/>
    <s v="Diesel"/>
    <n v="3.7444000000000005E-2"/>
  </r>
  <r>
    <s v="S026058"/>
    <x v="7"/>
    <s v="PO148609"/>
    <s v="GRN199960"/>
    <s v="341-1007-1"/>
    <s v="BRKT OER RISER 200MM"/>
    <s v="Lichfield WS13 7SF"/>
    <n v="101.2"/>
    <x v="1"/>
    <s v="Diesel"/>
    <n v="3.7444000000000005E-2"/>
  </r>
  <r>
    <s v="S026058"/>
    <x v="7"/>
    <s v="PO145018"/>
    <s v="GRN199965"/>
    <s v="340-1059-1"/>
    <s v="STAND SPEED SENSOR"/>
    <s v="Lichfield WS13 7SF"/>
    <n v="101.2"/>
    <x v="1"/>
    <s v="Diesel"/>
    <n v="3.7444000000000005E-2"/>
  </r>
  <r>
    <s v="S026058"/>
    <x v="7"/>
    <s v="PO147734"/>
    <s v="GRN199972"/>
    <s v="363-1023-1"/>
    <s v="TUBE SUPPORT BRACKETS - SIDE PANELS"/>
    <s v="Lichfield WS13 7SF"/>
    <n v="101.2"/>
    <x v="1"/>
    <s v="Diesel"/>
    <n v="3.7444000000000005E-2"/>
  </r>
  <r>
    <s v="S026058"/>
    <x v="7"/>
    <s v="PO149452"/>
    <s v="GRN199975"/>
    <n v="101023406"/>
    <s v="SCANDRIVE SUPPORT BRACKET - nova grey"/>
    <s v="Lichfield WS13 7SF"/>
    <n v="101.2"/>
    <x v="1"/>
    <s v="Diesel"/>
    <n v="3.7444000000000005E-2"/>
  </r>
  <r>
    <s v="S026058"/>
    <x v="7"/>
    <s v="PO147731"/>
    <s v="GRN200006"/>
    <n v="101012393"/>
    <s v="SECURITY HANDRAIL PLATE"/>
    <s v="Lichfield WS13 7SF"/>
    <n v="101.2"/>
    <x v="1"/>
    <s v="Diesel"/>
    <n v="3.7444000000000005E-2"/>
  </r>
  <r>
    <s v="S026058"/>
    <x v="7"/>
    <s v="PO147734"/>
    <s v="GRN200422"/>
    <s v="356-1078-1"/>
    <s v="M60-ZBX WORKSTATION KICK PANEL FIXING BRKT"/>
    <s v="Lichfield WS13 7SF"/>
    <n v="101.2"/>
    <x v="1"/>
    <s v="Diesel"/>
    <n v="3.7444000000000005E-2"/>
  </r>
  <r>
    <s v="S026058"/>
    <x v="7"/>
    <s v="PO143977"/>
    <s v="GRN200476"/>
    <s v="331-8386-1"/>
    <s v="TRAY DRIPPER OIL"/>
    <s v="Lichfield WS13 7SF"/>
    <n v="101.2"/>
    <x v="1"/>
    <s v="Diesel"/>
    <n v="3.7444000000000005E-2"/>
  </r>
  <r>
    <s v="S026058"/>
    <x v="7"/>
    <s v="PO146359"/>
    <s v="GRN200480"/>
    <n v="40259810"/>
    <s v="COWL TOP"/>
    <s v="Lichfield WS13 7SF"/>
    <n v="101.2"/>
    <x v="1"/>
    <s v="Diesel"/>
    <n v="3.7444000000000005E-2"/>
  </r>
  <r>
    <s v="S026058"/>
    <x v="7"/>
    <s v="PO143474"/>
    <s v="GRN200490"/>
    <n v="101033372"/>
    <s v="M60-ZBX, DETECTOR PANEL  MECHANICAL INTERLOCK"/>
    <s v="Lichfield WS13 7SF"/>
    <n v="101.2"/>
    <x v="1"/>
    <s v="Diesel"/>
    <n v="3.7444000000000005E-2"/>
  </r>
  <r>
    <s v="S026058"/>
    <x v="7"/>
    <s v="PO142868"/>
    <s v="GRN200501"/>
    <n v="101010640"/>
    <s v="SIDE PANEL, SUPPORT ANGLE"/>
    <s v="Lichfield WS13 7SF"/>
    <n v="101.2"/>
    <x v="1"/>
    <s v="Diesel"/>
    <n v="3.7444000000000005E-2"/>
  </r>
  <r>
    <s v="S026602"/>
    <x v="12"/>
    <s v="PO140631"/>
    <s v="GRN180410"/>
    <s v="11540-0247"/>
    <s v="FILTER AC AIR BARD"/>
    <s v="Watford WD24 7GG"/>
    <n v="302"/>
    <x v="2"/>
    <s v="Diesl"/>
    <n v="1.1173999999999999E-3"/>
  </r>
  <r>
    <s v="S026058"/>
    <x v="7"/>
    <s v="PO146939"/>
    <s v="GRN200506"/>
    <n v="101041856"/>
    <s v="ZBX CHILLER BASE ASSEMBLY"/>
    <s v="Lichfield WS13 7SF"/>
    <n v="101.2"/>
    <x v="1"/>
    <s v="Diesel"/>
    <n v="3.7444000000000005E-2"/>
  </r>
  <r>
    <s v="S026058"/>
    <x v="7"/>
    <s v="PO143474"/>
    <s v="GRN200511"/>
    <n v="101036927"/>
    <s v="LUBE UNIT/CONTROL GEAR BRACKET (ANGLED 3 DEG)"/>
    <s v="Lichfield WS13 7SF"/>
    <n v="101.2"/>
    <x v="1"/>
    <s v="Diesel"/>
    <n v="3.7444000000000005E-2"/>
  </r>
  <r>
    <s v="S026058"/>
    <x v="7"/>
    <s v="PO149833"/>
    <s v="GRN200519"/>
    <s v="350-1018-1"/>
    <s v="PLATE MTG SENSOR EOT GANTRY"/>
    <s v="Lichfield WS13 7SF"/>
    <n v="101.2"/>
    <x v="1"/>
    <s v="Diesel"/>
    <n v="3.7444000000000005E-2"/>
  </r>
  <r>
    <s v="S026058"/>
    <x v="7"/>
    <s v="PO150166"/>
    <s v="GRN200913"/>
    <n v="101036314"/>
    <s v="PANEL 8"/>
    <s v="Lichfield WS13 7SF"/>
    <n v="101.2"/>
    <x v="1"/>
    <s v="Diesel"/>
    <n v="3.7444000000000005E-2"/>
  </r>
  <r>
    <s v="S026058"/>
    <x v="7"/>
    <s v="PO145014"/>
    <s v="GRN201345"/>
    <s v="340-1026-1"/>
    <s v="BRKT CONCENTRATOR MOUNT"/>
    <s v="Lichfield WS13 7SF"/>
    <n v="101.2"/>
    <x v="1"/>
    <s v="Diesel"/>
    <n v="3.7444000000000005E-2"/>
  </r>
  <r>
    <s v="S026058"/>
    <x v="7"/>
    <s v="PO145341"/>
    <s v="GRN201346"/>
    <n v="101024965"/>
    <s v="TAB PLATE VERTICAL ASSEMBLY"/>
    <s v="Lichfield WS13 7SF"/>
    <n v="101.2"/>
    <x v="1"/>
    <s v="Diesel"/>
    <n v="3.7444000000000005E-2"/>
  </r>
  <r>
    <s v="S026058"/>
    <x v="7"/>
    <s v="PO145342"/>
    <s v="GRN201347"/>
    <n v="101024964"/>
    <s v="TAB PLATE HORIZONTAL ASSEMBLY"/>
    <s v="Lichfield WS13 7SF"/>
    <n v="101.2"/>
    <x v="1"/>
    <s v="Diesel"/>
    <n v="3.7444000000000005E-2"/>
  </r>
  <r>
    <s v="S026058"/>
    <x v="7"/>
    <s v="PO148609"/>
    <s v="GRN201348"/>
    <s v="340-1049-1"/>
    <s v="SICK SENSOR BRKT HORIZONTAL"/>
    <s v="Lichfield WS13 7SF"/>
    <n v="101.2"/>
    <x v="1"/>
    <s v="Diesel"/>
    <n v="3.7444000000000005E-2"/>
  </r>
  <r>
    <s v="S026058"/>
    <x v="7"/>
    <s v="PO146359"/>
    <s v="GRN201349"/>
    <n v="40259810"/>
    <s v="COWL TOP"/>
    <s v="Lichfield WS13 7SF"/>
    <n v="101.2"/>
    <x v="1"/>
    <s v="Diesel"/>
    <n v="3.7444000000000005E-2"/>
  </r>
  <r>
    <s v="S026058"/>
    <x v="7"/>
    <s v="PO145340"/>
    <s v="GRN201350"/>
    <n v="101026229"/>
    <s v="TAB PLATE HORIZONTAL ASSEMBLY"/>
    <s v="Lichfield WS13 7SF"/>
    <n v="101.2"/>
    <x v="1"/>
    <s v="Diesel"/>
    <n v="3.7444000000000005E-2"/>
  </r>
  <r>
    <s v="S000920"/>
    <x v="20"/>
    <s v="PO142937"/>
    <s v="GRN180428"/>
    <s v="11701-2494"/>
    <s v="AE STAINLESS STEEL ENCLOSURE, (WHD) 200X300X120MM"/>
    <s v="Rotherham S66 8QY"/>
    <n v="165.4"/>
    <x v="2"/>
    <s v="Diesel"/>
    <n v="6.1197999999999992E-4"/>
  </r>
  <r>
    <s v="S026058"/>
    <x v="7"/>
    <s v="PO150197"/>
    <s v="GRN201351"/>
    <n v="101028105"/>
    <s v="REAR CHASSIS PLATE"/>
    <s v="Lichfield WS13 7SF"/>
    <n v="101.2"/>
    <x v="1"/>
    <s v="Diesel"/>
    <n v="3.7444000000000005E-2"/>
  </r>
  <r>
    <s v="S022670"/>
    <x v="26"/>
    <s v="PO141979"/>
    <s v="GRN180430"/>
    <n v="85213693"/>
    <s v="M14 x 50 - B FLANGED HEX HD BOLT GRADE 10.9"/>
    <s v="Congleton CW12 1HR"/>
    <n v="12.8"/>
    <x v="2"/>
    <s v="Diesel"/>
    <n v="4.7360000000000001E-5"/>
  </r>
  <r>
    <s v="S023375"/>
    <x v="13"/>
    <s v="PO141339"/>
    <s v="GRN180431"/>
    <n v="13206262"/>
    <s v="MXR-201/8M-R24SL TUBE"/>
    <s v="Boston Massachusetts"/>
    <n v="3154"/>
    <x v="0"/>
    <s v="Crude"/>
    <n v="2.5295079999999999"/>
  </r>
  <r>
    <s v="S022275"/>
    <x v="8"/>
    <s v="PO143491"/>
    <s v="GRN190155"/>
    <s v="11701-2583"/>
    <s v="MERCEDES-BENZ ACTROS 5 S/M FHS 2632 L - EXPORT TO"/>
    <s v="70771 Leinfelden-Echterdingen"/>
    <n v="1446"/>
    <x v="3"/>
    <s v="Diesel"/>
    <n v="1.4702205000000002"/>
  </r>
  <r>
    <s v="S026058"/>
    <x v="7"/>
    <s v="PO150195"/>
    <s v="GRN201352"/>
    <n v="101012393"/>
    <s v="SECURITY HANDRAIL PLATE"/>
    <s v="Lichfield WS13 7SF"/>
    <n v="101.2"/>
    <x v="1"/>
    <s v="Diesel"/>
    <n v="3.7444000000000005E-2"/>
  </r>
  <r>
    <s v="S026058"/>
    <x v="7"/>
    <s v="PO148485"/>
    <s v="GRN201353"/>
    <n v="101037053"/>
    <s v="OIL DRIP TRAY BRACKET"/>
    <s v="Lichfield WS13 7SF"/>
    <n v="101.2"/>
    <x v="1"/>
    <s v="Diesel"/>
    <n v="3.7444000000000005E-2"/>
  </r>
  <r>
    <s v="S026058"/>
    <x v="7"/>
    <s v="PO145024"/>
    <s v="GRN201354"/>
    <s v="341-1007-1"/>
    <s v="BRKT OER RISER 200MM"/>
    <s v="Lichfield WS13 7SF"/>
    <n v="101.2"/>
    <x v="1"/>
    <s v="Diesel"/>
    <n v="3.7444000000000005E-2"/>
  </r>
  <r>
    <s v="S026058"/>
    <x v="7"/>
    <s v="PO145342"/>
    <s v="GRN201355"/>
    <n v="101024964"/>
    <s v="TAB PLATE HORIZONTAL ASSEMBLY"/>
    <s v="Lichfield WS13 7SF"/>
    <n v="101.2"/>
    <x v="1"/>
    <s v="Diesel"/>
    <n v="3.7444000000000005E-2"/>
  </r>
  <r>
    <s v="S023222"/>
    <x v="11"/>
    <s v="PO140493"/>
    <s v="GRN180439"/>
    <n v="101027050"/>
    <s v="COMPACT MULTIPROTOCOL I/O MODULE TBEN-L1-16DXP TUR"/>
    <s v="Wickford SS11 8YT"/>
    <n v="390"/>
    <x v="2"/>
    <s v="Diesel"/>
    <n v="1.4430000000000001E-3"/>
  </r>
  <r>
    <s v="S026058"/>
    <x v="7"/>
    <s v="PO148021"/>
    <s v="GRN201356"/>
    <n v="101034043"/>
    <s v="LOCATION TENON"/>
    <s v="Lichfield WS13 7SF"/>
    <n v="101.2"/>
    <x v="1"/>
    <s v="Diesel"/>
    <n v="3.7444000000000005E-2"/>
  </r>
  <r>
    <s v="S023222"/>
    <x v="11"/>
    <s v="PO141687"/>
    <s v="GRN180442"/>
    <s v="11700-5607"/>
    <s v="CORDSET CAT5E ETHERNET M12 RJ45 8C"/>
    <s v="Wickford SS11 8YT"/>
    <n v="390"/>
    <x v="2"/>
    <s v="Diesel"/>
    <n v="1.4430000000000001E-3"/>
  </r>
  <r>
    <s v="S026058"/>
    <x v="7"/>
    <s v="PO149777"/>
    <s v="GRN201357"/>
    <n v="101040864"/>
    <s v="DRIVERS CAB MONITOR BACKING PLATE"/>
    <s v="Lichfield WS13 7SF"/>
    <n v="101.2"/>
    <x v="1"/>
    <s v="Diesel"/>
    <n v="3.7444000000000005E-2"/>
  </r>
  <r>
    <s v="S023222"/>
    <x v="11"/>
    <s v="PO140469"/>
    <s v="GRN180444"/>
    <s v="11554-0683"/>
    <s v="CONN EURO MALE WIREABLE"/>
    <s v="Wickford SS11 8YT"/>
    <n v="390"/>
    <x v="2"/>
    <s v="Diesel"/>
    <n v="1.4430000000000001E-3"/>
  </r>
  <r>
    <s v="S023222"/>
    <x v="11"/>
    <s v="PO140654"/>
    <s v="GRN180445"/>
    <s v="11700-3722"/>
    <s v="CORDSET M12-6F RKC 6T 2 M"/>
    <s v="Wickford SS11 8YT"/>
    <n v="390"/>
    <x v="2"/>
    <s v="Diesel"/>
    <n v="1.4430000000000001E-3"/>
  </r>
  <r>
    <s v="S026058"/>
    <x v="7"/>
    <s v="PO145021"/>
    <s v="GRN201358"/>
    <s v="340-1126-1"/>
    <s v="MOUNT SPEED/TRAFFIC SIGN"/>
    <s v="Lichfield WS13 7SF"/>
    <n v="101.2"/>
    <x v="1"/>
    <s v="Diesel"/>
    <n v="3.7444000000000005E-2"/>
  </r>
  <r>
    <s v="S000892"/>
    <x v="16"/>
    <s v="PO142942"/>
    <s v="GRN180447"/>
    <n v="3145105"/>
    <s v="STRAIGHT ADAPTOR FOR CONDUIT PMAFIX M20 PMA BVNV-M"/>
    <s v="Stockport SK4 2JT"/>
    <n v="55"/>
    <x v="2"/>
    <s v="Diesel"/>
    <n v="2.0350000000000001E-4"/>
  </r>
  <r>
    <s v="S023284"/>
    <x v="19"/>
    <s v="PO136169"/>
    <s v="GRN180448"/>
    <n v="101048153"/>
    <s v="M60 INDIA BB OFFBOARD PANEL"/>
    <s v="Leicester LE19 2DT"/>
    <n v="144"/>
    <x v="1"/>
    <s v="Diesel"/>
    <n v="5.3280000000000001E-2"/>
  </r>
  <r>
    <s v="S026058"/>
    <x v="7"/>
    <s v="PO147735"/>
    <s v="GRN201359"/>
    <n v="101012168"/>
    <s v="FIRE EXTINGUISHER BRACKET"/>
    <s v="Lichfield WS13 7SF"/>
    <n v="101.2"/>
    <x v="1"/>
    <s v="Diesel"/>
    <n v="3.7444000000000005E-2"/>
  </r>
  <r>
    <s v="S026058"/>
    <x v="7"/>
    <s v="PO147477"/>
    <s v="GRN201360"/>
    <n v="101025393"/>
    <s v="TOOL BOX STRENGTHENER PLATE"/>
    <s v="Lichfield WS13 7SF"/>
    <n v="101.2"/>
    <x v="1"/>
    <s v="Diesel"/>
    <n v="3.7444000000000005E-2"/>
  </r>
  <r>
    <s v="S026058"/>
    <x v="7"/>
    <s v="PO148485"/>
    <s v="GRN201361"/>
    <n v="101049881"/>
    <s v="DELL XE4 COMPUTER MOUNTING PLATE"/>
    <s v="Lichfield WS13 7SF"/>
    <n v="101.2"/>
    <x v="1"/>
    <s v="Diesel"/>
    <n v="3.7444000000000005E-2"/>
  </r>
  <r>
    <s v="S026058"/>
    <x v="7"/>
    <s v="PO149974"/>
    <s v="GRN201362"/>
    <n v="101025393"/>
    <s v="TOOL BOX STRENGTHENER PLATE"/>
    <s v="Lichfield WS13 7SF"/>
    <n v="101.2"/>
    <x v="1"/>
    <s v="Diesel"/>
    <n v="3.7444000000000005E-2"/>
  </r>
  <r>
    <s v="S026058"/>
    <x v="7"/>
    <s v="PO143474"/>
    <s v="GRN201365"/>
    <n v="101036824"/>
    <s v="M60-BX WHEEL STAND ( 2-PORT )"/>
    <s v="Lichfield WS13 7SF"/>
    <n v="101.2"/>
    <x v="1"/>
    <s v="Diesel"/>
    <n v="3.7444000000000005E-2"/>
  </r>
  <r>
    <s v="S026058"/>
    <x v="7"/>
    <s v="PO143976"/>
    <s v="GRN201368"/>
    <n v="101033732"/>
    <s v="T60 SOURCE ASSY, ADJUSTABLE MOUNTING BLOCK"/>
    <s v="Lichfield WS13 7SF"/>
    <n v="101.2"/>
    <x v="1"/>
    <s v="Diesel"/>
    <n v="3.7444000000000005E-2"/>
  </r>
  <r>
    <s v="S026058"/>
    <x v="7"/>
    <s v="PO143412"/>
    <s v="GRN201371"/>
    <n v="101024174"/>
    <s v="SUPPORT FOOT - TCU"/>
    <s v="Lichfield WS13 7SF"/>
    <n v="101.2"/>
    <x v="1"/>
    <s v="Diesel"/>
    <n v="3.7444000000000005E-2"/>
  </r>
  <r>
    <s v="S026058"/>
    <x v="7"/>
    <s v="PO147730"/>
    <s v="GRN201375"/>
    <n v="101030273"/>
    <s v="M60-BX WORKSTATION FRAME MOUNT BRACKET"/>
    <s v="Lichfield WS13 7SF"/>
    <n v="101.2"/>
    <x v="1"/>
    <s v="Diesel"/>
    <n v="3.7444000000000005E-2"/>
  </r>
  <r>
    <s v="S001121"/>
    <x v="5"/>
    <s v="PO133119"/>
    <s v="GRN180462"/>
    <n v="50204185"/>
    <s v="POINT GUARD I/O SAFETY MODULE 8 POINT INPUT MODULE"/>
    <s v="Salford M5 4BE"/>
    <n v="103.6"/>
    <x v="2"/>
    <s v="Diesel"/>
    <n v="3.8331999999999998E-4"/>
  </r>
  <r>
    <s v="S026058"/>
    <x v="7"/>
    <s v="PO147922"/>
    <s v="GRN201376"/>
    <s v="340-1565-1"/>
    <s v="STAND CONTROLER"/>
    <s v="Lichfield WS13 7SF"/>
    <n v="101.2"/>
    <x v="1"/>
    <s v="Diesel"/>
    <n v="3.7444000000000005E-2"/>
  </r>
  <r>
    <s v="S026058"/>
    <x v="7"/>
    <s v="PO148485"/>
    <s v="GRN201377"/>
    <n v="101037648"/>
    <s v="B.X.DETECTOR ASSY STRIKE PLATE (SMALL)"/>
    <s v="Lichfield WS13 7SF"/>
    <n v="101.2"/>
    <x v="1"/>
    <s v="Diesel"/>
    <n v="3.7444000000000005E-2"/>
  </r>
  <r>
    <s v="S026058"/>
    <x v="7"/>
    <s v="PO145995"/>
    <s v="GRN201380"/>
    <s v="356-1185-1"/>
    <s v="GEAR MOTOR MOUNTING BRACKET"/>
    <s v="Lichfield WS13 7SF"/>
    <n v="101.2"/>
    <x v="1"/>
    <s v="Diesel"/>
    <n v="3.7444000000000005E-2"/>
  </r>
  <r>
    <s v="S023413"/>
    <x v="15"/>
    <s v="PO139986"/>
    <s v="GRN180470"/>
    <n v="101048325"/>
    <s v="VISY ACCR &amp; ANPR ELECTRICAL HARDWARE"/>
    <s v="33100 Tampere, Finland"/>
    <n v="3916"/>
    <x v="2"/>
    <s v="Diesel"/>
    <n v="3.9815929999999999E-2"/>
  </r>
  <r>
    <s v="S026058"/>
    <x v="7"/>
    <s v="PO145051"/>
    <s v="GRN201388"/>
    <n v="101043308"/>
    <s v="HILL ASSIST CAUTION BRACKET HDMI DISPLAY"/>
    <s v="Lichfield WS13 7SF"/>
    <n v="101.2"/>
    <x v="1"/>
    <s v="Diesel"/>
    <n v="3.7444000000000005E-2"/>
  </r>
  <r>
    <s v="S024190"/>
    <x v="22"/>
    <s v="PO142424"/>
    <s v="GRN180473"/>
    <s v="340-1387-1"/>
    <s v="PTZ CAMERA GASKET"/>
    <s v="Stockport SK4 2JT"/>
    <n v="22.2"/>
    <x v="1"/>
    <s v="Diesel"/>
    <n v="8.2140000000000008E-3"/>
  </r>
  <r>
    <s v="S023413"/>
    <x v="15"/>
    <s v="PO138587"/>
    <s v="GRN180479"/>
    <n v="101048325"/>
    <s v="VISY ACCR &amp; ANPR ELECTRICAL HARDWARE"/>
    <s v="33100 Tampere, Finland"/>
    <n v="3916"/>
    <x v="2"/>
    <s v="Diesel"/>
    <n v="3.9815929999999999E-2"/>
  </r>
  <r>
    <s v="S026058"/>
    <x v="7"/>
    <s v="PO148150"/>
    <s v="GRN201410"/>
    <n v="101050079"/>
    <s v="T640 SERVER MOUNTING PLATE"/>
    <s v="Lichfield WS13 7SF"/>
    <n v="101.2"/>
    <x v="1"/>
    <s v="Diesel"/>
    <n v="3.7444000000000005E-2"/>
  </r>
  <r>
    <s v="S025431"/>
    <x v="0"/>
    <s v="PO142718"/>
    <s v="GRN180485"/>
    <s v="11540-0480"/>
    <s v="FILTER 5  WATER"/>
    <s v="Boston Massachusetts"/>
    <n v="3154"/>
    <x v="0"/>
    <s v="Crude"/>
    <n v="1.0118031999999999E-2"/>
  </r>
  <r>
    <s v="S025431"/>
    <x v="0"/>
    <s v="PO142471"/>
    <s v="GRN180486"/>
    <s v="11700-0347"/>
    <s v="DC-DC HVPS PROPORTIONAL"/>
    <s v="Boston Massachusetts"/>
    <n v="3154"/>
    <x v="0"/>
    <s v="Crude"/>
    <n v="2.5295079999999999"/>
  </r>
  <r>
    <s v="S026058"/>
    <x v="7"/>
    <s v="PO149452"/>
    <s v="GRN201411"/>
    <n v="101021307"/>
    <s v="ANGLED LASER HOUSING, BX-M60"/>
    <s v="Lichfield WS13 7SF"/>
    <n v="101.2"/>
    <x v="1"/>
    <s v="Diesel"/>
    <n v="3.7444000000000005E-2"/>
  </r>
  <r>
    <s v="S026058"/>
    <x v="7"/>
    <s v="PO143977"/>
    <s v="GRN201412"/>
    <n v="40255815"/>
    <s v="END STOP DOVETAIL BLOCK - DRIVERLESS M60"/>
    <s v="Lichfield WS13 7SF"/>
    <n v="101.2"/>
    <x v="1"/>
    <s v="Diesel"/>
    <n v="3.7444000000000005E-2"/>
  </r>
  <r>
    <s v="S026058"/>
    <x v="7"/>
    <s v="PO143474"/>
    <s v="GRN201413"/>
    <n v="101021307"/>
    <s v="ANGLED LASER HOUSING, BX-M60"/>
    <s v="Lichfield WS13 7SF"/>
    <n v="101.2"/>
    <x v="1"/>
    <s v="Diesel"/>
    <n v="3.7444000000000005E-2"/>
  </r>
  <r>
    <s v="S026058"/>
    <x v="7"/>
    <s v="PO149868"/>
    <s v="GRN201414"/>
    <s v="356-1028-1"/>
    <s v="XRAY WARNING LIGHT &amp; SIDE MARKER LIGHT MOUNT, BOOM"/>
    <s v="Lichfield WS13 7SF"/>
    <n v="101.2"/>
    <x v="1"/>
    <s v="Diesel"/>
    <n v="3.7444000000000005E-2"/>
  </r>
  <r>
    <s v="S026058"/>
    <x v="7"/>
    <s v="PO149974"/>
    <s v="GRN201423"/>
    <n v="101028105"/>
    <s v="REAR CHASSIS PLATE"/>
    <s v="Lichfield WS13 7SF"/>
    <n v="101.2"/>
    <x v="1"/>
    <s v="Diesel"/>
    <n v="3.7444000000000005E-2"/>
  </r>
  <r>
    <s v="S023413"/>
    <x v="15"/>
    <s v="PO138587"/>
    <s v="GRN180496"/>
    <n v="101048325"/>
    <s v="VISY ACCR &amp; ANPR ELECTRICAL HARDWARE"/>
    <s v="33100 Tampere, Finland"/>
    <n v="3916"/>
    <x v="2"/>
    <s v="Diesel"/>
    <n v="3.9815929999999999E-2"/>
  </r>
  <r>
    <s v="S024867"/>
    <x v="27"/>
    <s v="PO138703"/>
    <s v="GRN180497"/>
    <n v="13208972"/>
    <s v="PERSONAL DOSIMETER (PULSE X-RAY &amp; GAMMA)"/>
    <s v="Wimborne BH21 7SQ"/>
    <n v="428"/>
    <x v="2"/>
    <s v="Diesel"/>
    <n v="1.5835999999999999E-3"/>
  </r>
  <r>
    <s v="S023413"/>
    <x v="15"/>
    <s v="PO138587"/>
    <s v="GRN180499"/>
    <n v="101048325"/>
    <s v="VISY ACCR &amp; ANPR ELECTRICAL HARDWARE"/>
    <s v="33100 Tampere, Finland"/>
    <n v="3916"/>
    <x v="2"/>
    <s v="Diesel"/>
    <n v="3.9815929999999999E-2"/>
  </r>
  <r>
    <s v="S026058"/>
    <x v="7"/>
    <s v="PO145037"/>
    <s v="GRN201426"/>
    <n v="101038131"/>
    <s v="FIXED OVER WIDTH LASER MECHANICAL ASSEMBLY"/>
    <s v="Lichfield WS13 7SF"/>
    <n v="101.2"/>
    <x v="1"/>
    <s v="Diesel"/>
    <n v="3.7444000000000005E-2"/>
  </r>
  <r>
    <s v="S026058"/>
    <x v="7"/>
    <s v="PO147734"/>
    <s v="GRN201445"/>
    <s v="356-1068-1"/>
    <s v="M60-ZBX CONTROL WORKSTATION BACK PANEL"/>
    <s v="Lichfield WS13 7SF"/>
    <n v="101.2"/>
    <x v="1"/>
    <s v="Diesel"/>
    <n v="3.7444000000000005E-2"/>
  </r>
  <r>
    <s v="S026058"/>
    <x v="7"/>
    <s v="PO147732"/>
    <s v="GRN201450"/>
    <n v="101029952"/>
    <s v="M60-BX WORKSTATION BACK PANEL"/>
    <s v="Lichfield WS13 7SF"/>
    <n v="101.2"/>
    <x v="1"/>
    <s v="Diesel"/>
    <n v="3.7444000000000005E-2"/>
  </r>
  <r>
    <s v="S026058"/>
    <x v="7"/>
    <s v="PO148609"/>
    <s v="GRN201825"/>
    <s v="340-1049-1"/>
    <s v="SICK SENSOR BRKT HORIZONTAL"/>
    <s v="Lichfield WS13 7SF"/>
    <n v="101.2"/>
    <x v="1"/>
    <s v="Diesel"/>
    <n v="3.7444000000000005E-2"/>
  </r>
  <r>
    <s v="S026058"/>
    <x v="7"/>
    <s v="PO150404"/>
    <s v="GRN201828"/>
    <n v="101012306"/>
    <s v="INFRARED FENCE TOP BRACKET"/>
    <s v="Lichfield WS13 7SF"/>
    <n v="101.2"/>
    <x v="1"/>
    <s v="Diesel"/>
    <n v="3.7444000000000005E-2"/>
  </r>
  <r>
    <s v="S024346"/>
    <x v="28"/>
    <s v="PO141624"/>
    <s v="GRN180511"/>
    <n v="89205386"/>
    <s v="HYDRAULIC OIL - UNIVIS HVI 26 (20L CONTAINER)"/>
    <s v="Stoke-On-Trent, ST6 4PB"/>
    <n v="10.4"/>
    <x v="3"/>
    <s v="Diesel"/>
    <n v="1.0574200000000001E-3"/>
  </r>
  <r>
    <s v="S000892"/>
    <x v="16"/>
    <s v="PO142935"/>
    <s v="GRN180518"/>
    <n v="87208416"/>
    <s v="BASIC SERVICE TOOLKIT 56-PIECE"/>
    <s v="Stockport SK4 2JT"/>
    <n v="55"/>
    <x v="2"/>
    <s v="Diesel"/>
    <n v="2.0350000000000001E-4"/>
  </r>
  <r>
    <s v="S026058"/>
    <x v="7"/>
    <s v="PO150164"/>
    <s v="GRN201830"/>
    <n v="40253913"/>
    <s v="EMERGENCY STOP BRACKET POST"/>
    <s v="Lichfield WS13 7SF"/>
    <n v="101.2"/>
    <x v="1"/>
    <s v="Diesel"/>
    <n v="3.7444000000000005E-2"/>
  </r>
  <r>
    <s v="S026058"/>
    <x v="7"/>
    <s v="PO150164"/>
    <s v="GRN201840"/>
    <s v="340-1050-1"/>
    <s v="TITAN SICK SENSOR BRKT"/>
    <s v="Lichfield WS13 7SF"/>
    <n v="101.2"/>
    <x v="1"/>
    <s v="Diesel"/>
    <n v="3.7444000000000005E-2"/>
  </r>
  <r>
    <s v="S026058"/>
    <x v="7"/>
    <s v="PO145014"/>
    <s v="GRN201851"/>
    <s v="340-1034-1"/>
    <s v="BRKT DETECTOR ENCLOSURE MOUNT"/>
    <s v="Lichfield WS13 7SF"/>
    <n v="101.2"/>
    <x v="1"/>
    <s v="Diesel"/>
    <n v="3.7444000000000005E-2"/>
  </r>
  <r>
    <s v="S026058"/>
    <x v="7"/>
    <s v="PO149704"/>
    <s v="GRN201853"/>
    <s v="340-1502-1"/>
    <s v="POLE MOUNT BRACKET TIM LASER"/>
    <s v="Lichfield WS13 7SF"/>
    <n v="101.2"/>
    <x v="1"/>
    <s v="Diesel"/>
    <n v="3.7444000000000005E-2"/>
  </r>
  <r>
    <s v="S026058"/>
    <x v="7"/>
    <s v="PO145015"/>
    <s v="GRN201854"/>
    <s v="340-1049-1"/>
    <s v="SICK SENSOR BRKT HORIZONTAL"/>
    <s v="Lichfield WS13 7SF"/>
    <n v="101.2"/>
    <x v="1"/>
    <s v="Diesel"/>
    <n v="3.7444000000000005E-2"/>
  </r>
  <r>
    <s v="S026058"/>
    <x v="7"/>
    <s v="PO148609"/>
    <s v="GRN201859"/>
    <s v="341-1007-1"/>
    <s v="BRKT OER RISER 200MM"/>
    <s v="Lichfield WS13 7SF"/>
    <n v="101.2"/>
    <x v="1"/>
    <s v="Diesel"/>
    <n v="3.7444000000000005E-2"/>
  </r>
  <r>
    <s v="S026058"/>
    <x v="7"/>
    <s v="PO148024"/>
    <s v="GRN201870"/>
    <n v="40213217"/>
    <s v="PROXY SENSOR BRACKET 3"/>
    <s v="Lichfield WS13 7SF"/>
    <n v="101.2"/>
    <x v="1"/>
    <s v="Diesel"/>
    <n v="3.7444000000000005E-2"/>
  </r>
  <r>
    <s v="S026058"/>
    <x v="7"/>
    <s v="PO148485"/>
    <s v="GRN201909"/>
    <n v="40256694"/>
    <s v="OCR CAMERA MOUNTING BRACKET M6007"/>
    <s v="Lichfield WS13 7SF"/>
    <n v="101.2"/>
    <x v="1"/>
    <s v="Diesel"/>
    <n v="3.7444000000000005E-2"/>
  </r>
  <r>
    <s v="S026058"/>
    <x v="7"/>
    <s v="PO148150"/>
    <s v="GRN201911"/>
    <n v="101050079"/>
    <s v="T640 SERVER MOUNTING PLATE"/>
    <s v="Lichfield WS13 7SF"/>
    <n v="101.2"/>
    <x v="1"/>
    <s v="Diesel"/>
    <n v="3.7444000000000005E-2"/>
  </r>
  <r>
    <s v="S026058"/>
    <x v="7"/>
    <s v="PO149974"/>
    <s v="GRN201913"/>
    <n v="101036295"/>
    <s v="PANEL 6"/>
    <s v="Lichfield WS13 7SF"/>
    <n v="101.2"/>
    <x v="1"/>
    <s v="Diesel"/>
    <n v="3.7444000000000005E-2"/>
  </r>
  <r>
    <s v="S026058"/>
    <x v="7"/>
    <s v="PO143474"/>
    <s v="GRN201915"/>
    <n v="101040476"/>
    <s v="101040476 -     SPELLMAN MOUNTING PLATE"/>
    <s v="Lichfield WS13 7SF"/>
    <n v="101.2"/>
    <x v="1"/>
    <s v="Diesel"/>
    <n v="3.7444000000000005E-2"/>
  </r>
  <r>
    <s v="S026058"/>
    <x v="7"/>
    <s v="PO143412"/>
    <s v="GRN201921"/>
    <n v="101024174"/>
    <s v="SUPPORT FOOT - TCU"/>
    <s v="Lichfield WS13 7SF"/>
    <n v="101.2"/>
    <x v="1"/>
    <s v="Diesel"/>
    <n v="3.7444000000000005E-2"/>
  </r>
  <r>
    <s v="S026058"/>
    <x v="7"/>
    <s v="PO145346"/>
    <s v="GRN201926"/>
    <n v="40259810"/>
    <s v="COWL TOP"/>
    <s v="Lichfield WS13 7SF"/>
    <n v="101.2"/>
    <x v="1"/>
    <s v="Diesel"/>
    <n v="3.7444000000000005E-2"/>
  </r>
  <r>
    <s v="S026058"/>
    <x v="7"/>
    <s v="PO145347"/>
    <s v="GRN201948"/>
    <n v="40259811"/>
    <s v="COWL BASE"/>
    <s v="Lichfield WS13 7SF"/>
    <n v="101.2"/>
    <x v="1"/>
    <s v="Diesel"/>
    <n v="3.7444000000000005E-2"/>
  </r>
  <r>
    <s v="S026058"/>
    <x v="7"/>
    <s v="PO145015"/>
    <s v="GRN201949"/>
    <s v="340-1050-1"/>
    <s v="TITAN SICK SENSOR BRKT"/>
    <s v="Lichfield WS13 7SF"/>
    <n v="101.2"/>
    <x v="1"/>
    <s v="Diesel"/>
    <n v="3.7444000000000005E-2"/>
  </r>
  <r>
    <s v="S026058"/>
    <x v="7"/>
    <s v="PO145014"/>
    <s v="GRN201997"/>
    <s v="340-1034-1"/>
    <s v="BRKT DETECTOR ENCLOSURE MOUNT"/>
    <s v="Lichfield WS13 7SF"/>
    <n v="101.2"/>
    <x v="1"/>
    <s v="Diesel"/>
    <n v="3.7444000000000005E-2"/>
  </r>
  <r>
    <s v="S026058"/>
    <x v="7"/>
    <s v="PO148169"/>
    <s v="GRN202000"/>
    <n v="101033065"/>
    <s v="M60-BX WORKSTATION TOP FIXING ANGLE"/>
    <s v="Lichfield WS13 7SF"/>
    <n v="101.2"/>
    <x v="1"/>
    <s v="Diesel"/>
    <n v="3.7444000000000005E-2"/>
  </r>
  <r>
    <s v="S026058"/>
    <x v="7"/>
    <s v="PO150507"/>
    <s v="GRN202006"/>
    <n v="57207487"/>
    <s v="RETAINER PLATE STAINLESS STEEL"/>
    <s v="Lichfield WS13 7SF"/>
    <n v="101.2"/>
    <x v="1"/>
    <s v="Diesel"/>
    <n v="3.7444000000000005E-2"/>
  </r>
  <r>
    <s v="S026058"/>
    <x v="7"/>
    <s v="PO142868"/>
    <s v="GRN202007"/>
    <n v="57207487"/>
    <s v="RETAINER PLATE STAINLESS STEEL"/>
    <s v="Lichfield WS13 7SF"/>
    <n v="101.2"/>
    <x v="1"/>
    <s v="Diesel"/>
    <n v="3.7444000000000005E-2"/>
  </r>
  <r>
    <s v="S026058"/>
    <x v="7"/>
    <s v="PO143474"/>
    <s v="GRN202608"/>
    <n v="101036824"/>
    <s v="M60-BX WHEEL STAND ( 2-PORT )"/>
    <s v="Lichfield WS13 7SF"/>
    <n v="101.2"/>
    <x v="1"/>
    <s v="Diesel"/>
    <n v="3.7444000000000005E-2"/>
  </r>
  <r>
    <s v="S026058"/>
    <x v="7"/>
    <s v="PO145018"/>
    <s v="GRN202609"/>
    <s v="340-1059-1"/>
    <s v="STAND SPEED SENSOR"/>
    <s v="Lichfield WS13 7SF"/>
    <n v="101.2"/>
    <x v="1"/>
    <s v="Diesel"/>
    <n v="3.7444000000000005E-2"/>
  </r>
  <r>
    <s v="S026058"/>
    <x v="7"/>
    <s v="PO150506"/>
    <s v="GRN202610"/>
    <s v="331-1803-1"/>
    <s v="LUBRICATOR BRACKET"/>
    <s v="Lichfield WS13 7SF"/>
    <n v="101.2"/>
    <x v="1"/>
    <s v="Diesel"/>
    <n v="3.7444000000000005E-2"/>
  </r>
  <r>
    <s v="S026058"/>
    <x v="7"/>
    <s v="PO150506"/>
    <s v="GRN202621"/>
    <s v="331-8386-1"/>
    <s v="TRAY DRIPPER OIL"/>
    <s v="Lichfield WS13 7SF"/>
    <n v="101.2"/>
    <x v="1"/>
    <s v="Diesel"/>
    <n v="3.7444000000000005E-2"/>
  </r>
  <r>
    <s v="S026058"/>
    <x v="7"/>
    <s v="PO145021"/>
    <s v="GRN202624"/>
    <s v="340-1129-1"/>
    <s v="SHIELD SICK SENSOR"/>
    <s v="Lichfield WS13 7SF"/>
    <n v="101.2"/>
    <x v="1"/>
    <s v="Diesel"/>
    <n v="3.7444000000000005E-2"/>
  </r>
  <r>
    <s v="S026058"/>
    <x v="7"/>
    <s v="PO143977"/>
    <s v="GRN202645"/>
    <n v="40255815"/>
    <s v="END STOP DOVETAIL BLOCK - DRIVERLESS M60"/>
    <s v="Lichfield WS13 7SF"/>
    <n v="101.2"/>
    <x v="1"/>
    <s v="Diesel"/>
    <n v="3.7444000000000005E-2"/>
  </r>
  <r>
    <s v="S026058"/>
    <x v="7"/>
    <s v="PO150506"/>
    <s v="GRN202646"/>
    <n v="40258759"/>
    <s v="PRINTER SECURING PLATE FOR HP M252n PRINTER - M60"/>
    <s v="Lichfield WS13 7SF"/>
    <n v="101.2"/>
    <x v="1"/>
    <s v="Diesel"/>
    <n v="3.7444000000000005E-2"/>
  </r>
  <r>
    <s v="S026058"/>
    <x v="7"/>
    <s v="PO148024"/>
    <s v="GRN202648"/>
    <n v="40258759"/>
    <s v="PRINTER SECURING PLATE FOR HP M252n PRINTER - M60"/>
    <s v="Lichfield WS13 7SF"/>
    <n v="101.2"/>
    <x v="1"/>
    <s v="Diesel"/>
    <n v="3.7444000000000005E-2"/>
  </r>
  <r>
    <s v="S026058"/>
    <x v="7"/>
    <s v="PO149710"/>
    <s v="GRN202649"/>
    <n v="40259111"/>
    <s v="ANPR CAMERA MOUNTING PLATE"/>
    <s v="Lichfield WS13 7SF"/>
    <n v="101.2"/>
    <x v="1"/>
    <s v="Diesel"/>
    <n v="3.7444000000000005E-2"/>
  </r>
  <r>
    <s v="S026058"/>
    <x v="7"/>
    <s v="PO148485"/>
    <s v="GRN202655"/>
    <n v="40256243"/>
    <s v="CHASSIS STIFFENER"/>
    <s v="Lichfield WS13 7SF"/>
    <n v="101.2"/>
    <x v="1"/>
    <s v="Diesel"/>
    <n v="3.7444000000000005E-2"/>
  </r>
  <r>
    <s v="S026058"/>
    <x v="7"/>
    <s v="PO143475"/>
    <s v="GRN202658"/>
    <n v="101023406"/>
    <s v="SCANDRIVE SUPPORT BRACKET"/>
    <s v="Lichfield WS13 7SF"/>
    <n v="101.2"/>
    <x v="1"/>
    <s v="Diesel"/>
    <n v="3.7444000000000005E-2"/>
  </r>
  <r>
    <s v="S026058"/>
    <x v="7"/>
    <s v="PO151037"/>
    <s v="GRN202664"/>
    <n v="101045516"/>
    <s v="MOTOR CABLE CONDUIT BRACKET"/>
    <s v="Lichfield WS13 7SF"/>
    <n v="101.2"/>
    <x v="1"/>
    <s v="Diesel"/>
    <n v="3.7444000000000005E-2"/>
  </r>
  <r>
    <s v="S026058"/>
    <x v="7"/>
    <s v="PO142868"/>
    <s v="GRN202665"/>
    <n v="101010640"/>
    <s v="SIDE PANEL, SUPPORT ANGLE"/>
    <s v="Lichfield WS13 7SF"/>
    <n v="101.2"/>
    <x v="1"/>
    <s v="Diesel"/>
    <n v="3.7444000000000005E-2"/>
  </r>
  <r>
    <s v="S026058"/>
    <x v="7"/>
    <s v="PO150506"/>
    <s v="GRN202670"/>
    <n v="101041856"/>
    <s v="ZBX CHILLER BASE ASSEMBLY"/>
    <s v="Lichfield WS13 7SF"/>
    <n v="101.2"/>
    <x v="1"/>
    <s v="Diesel"/>
    <n v="3.7444000000000005E-2"/>
  </r>
  <r>
    <s v="S026058"/>
    <x v="7"/>
    <s v="PO146359"/>
    <s v="GRN202679"/>
    <n v="40259810"/>
    <s v="COWL TOP"/>
    <s v="Lichfield WS13 7SF"/>
    <n v="101.2"/>
    <x v="1"/>
    <s v="Diesel"/>
    <n v="3.7444000000000005E-2"/>
  </r>
  <r>
    <s v="S026058"/>
    <x v="7"/>
    <s v="PO143474"/>
    <s v="GRN202765"/>
    <n v="101021307"/>
    <s v="ANGLED LASER HOUSING, BX-M60"/>
    <s v="Lichfield WS13 7SF"/>
    <n v="101.2"/>
    <x v="1"/>
    <s v="Diesel"/>
    <n v="3.7444000000000005E-2"/>
  </r>
  <r>
    <s v="S001571"/>
    <x v="10"/>
    <s v="PO137597"/>
    <s v="GRN180570"/>
    <n v="101032049"/>
    <s v="2D LiDAR LASER SENSOR TIM781-2174101"/>
    <s v="St Albans AL1 5BN"/>
    <n v="298"/>
    <x v="2"/>
    <s v="Diesel"/>
    <n v="1.1026E-3"/>
  </r>
  <r>
    <s v="S026058"/>
    <x v="7"/>
    <s v="PO150858"/>
    <s v="GRN202769"/>
    <s v="326-1034-1"/>
    <s v="DAB SUPPORT BRACKET ASSY"/>
    <s v="Lichfield WS13 7SF"/>
    <n v="101.2"/>
    <x v="1"/>
    <s v="Diesel"/>
    <n v="3.7444000000000005E-2"/>
  </r>
  <r>
    <s v="S026058"/>
    <x v="7"/>
    <s v="PO145018"/>
    <s v="GRN203021"/>
    <s v="340-1058-1"/>
    <s v="ELECTRICAL BOX MOUNTING PLATE"/>
    <s v="Lichfield WS13 7SF"/>
    <n v="101.2"/>
    <x v="1"/>
    <s v="Diesel"/>
    <n v="3.7444000000000005E-2"/>
  </r>
  <r>
    <s v="S026058"/>
    <x v="7"/>
    <s v="PO145024"/>
    <s v="GRN203028"/>
    <s v="341-1007-1"/>
    <s v="BRKT OER RISER 200MM"/>
    <s v="Lichfield WS13 7SF"/>
    <n v="101.2"/>
    <x v="1"/>
    <s v="Diesel"/>
    <n v="3.7444000000000005E-2"/>
  </r>
  <r>
    <s v="S026058"/>
    <x v="7"/>
    <s v="PO149218"/>
    <s v="GRN203041"/>
    <n v="40256228"/>
    <s v="TRANSFORMER BOX MOUNTING BRACKET"/>
    <s v="Lichfield WS13 7SF"/>
    <n v="101.2"/>
    <x v="1"/>
    <s v="Diesel"/>
    <n v="3.7444000000000005E-2"/>
  </r>
  <r>
    <s v="S026058"/>
    <x v="7"/>
    <s v="PO145347"/>
    <s v="GRN203042"/>
    <n v="40259811"/>
    <s v="COWL BASE"/>
    <s v="Lichfield WS13 7SF"/>
    <n v="101.2"/>
    <x v="1"/>
    <s v="Diesel"/>
    <n v="3.7444000000000005E-2"/>
  </r>
  <r>
    <s v="S023413"/>
    <x v="15"/>
    <s v="PO139986"/>
    <s v="GRN180577"/>
    <n v="101048324"/>
    <s v="LATTIX D4420 3-SIDED GANTRY 6085 X 5800 WITH"/>
    <s v="33100 Tampere, Finland"/>
    <n v="3916"/>
    <x v="2"/>
    <s v="Diesel"/>
    <n v="3.9815929999999999E-2"/>
  </r>
  <r>
    <s v="S023413"/>
    <x v="15"/>
    <s v="PO138587"/>
    <s v="GRN180578"/>
    <n v="101048324"/>
    <s v="LATTIX D4420 3-SIDED GANTRY 6085 X 5800 WITH"/>
    <s v="33100 Tampere, Finland"/>
    <n v="3916"/>
    <x v="2"/>
    <s v="Diesel"/>
    <n v="3.9815929999999999E-2"/>
  </r>
  <r>
    <s v="S026058"/>
    <x v="7"/>
    <s v="PO145346"/>
    <s v="GRN203053"/>
    <n v="40259810"/>
    <s v="COWL TOP"/>
    <s v="Lichfield WS13 7SF"/>
    <n v="101.2"/>
    <x v="1"/>
    <s v="Diesel"/>
    <n v="3.7444000000000005E-2"/>
  </r>
  <r>
    <s v="S026058"/>
    <x v="7"/>
    <s v="PO145022"/>
    <s v="GRN203150"/>
    <s v="340-1082-1"/>
    <s v="SITE INTEGRATION POST"/>
    <s v="Lichfield WS13 7SF"/>
    <n v="101.2"/>
    <x v="1"/>
    <s v="Diesel"/>
    <n v="3.7444000000000005E-2"/>
  </r>
  <r>
    <s v="S023222"/>
    <x v="11"/>
    <s v="PO138721"/>
    <s v="GRN180582"/>
    <s v="11700-5344"/>
    <s v="CABLE 1.2 METER RJ45S TO RJ45S CAT5E"/>
    <s v="Wickford SS11 8YT"/>
    <n v="390"/>
    <x v="2"/>
    <s v="Diesel"/>
    <n v="1.4430000000000001E-3"/>
  </r>
  <r>
    <s v="S023222"/>
    <x v="11"/>
    <s v="PO141435"/>
    <s v="GRN180583"/>
    <s v="11700-5343"/>
    <s v="CABLE 0.9 METER RJ45S TO RJ45S CAT5E"/>
    <s v="Wickford SS11 8YT"/>
    <n v="390"/>
    <x v="2"/>
    <s v="Diesel"/>
    <n v="1.4430000000000001E-3"/>
  </r>
  <r>
    <s v="S023222"/>
    <x v="11"/>
    <s v="PO138721"/>
    <s v="GRN180584"/>
    <s v="11700-5607"/>
    <s v="CORDSET CAT5E ETHERNET M12 RJ45 8C"/>
    <s v="Wickford SS11 8YT"/>
    <n v="390"/>
    <x v="2"/>
    <s v="Diesel"/>
    <n v="1.4430000000000001E-3"/>
  </r>
  <r>
    <s v="S023222"/>
    <x v="11"/>
    <s v="PO140484"/>
    <s v="GRN180586"/>
    <n v="21203605"/>
    <s v="SURECROSS DX80 PROGRAMMING TOOL/ADAPTOR CABLE"/>
    <s v="Wickford SS11 8YT"/>
    <n v="390"/>
    <x v="2"/>
    <s v="Diesel"/>
    <n v="1.4430000000000001E-3"/>
  </r>
  <r>
    <s v="S026058"/>
    <x v="7"/>
    <s v="PO145022"/>
    <s v="GRN203151"/>
    <s v="340-1082-1"/>
    <s v="SITE INTEGRATION POST"/>
    <s v="Lichfield WS13 7SF"/>
    <n v="101.2"/>
    <x v="1"/>
    <s v="Diesel"/>
    <n v="3.7444000000000005E-2"/>
  </r>
  <r>
    <s v="S026058"/>
    <x v="7"/>
    <s v="PO146359"/>
    <s v="GRN203152"/>
    <n v="40259810"/>
    <s v="COWL TOP"/>
    <s v="Lichfield WS13 7SF"/>
    <n v="101.2"/>
    <x v="1"/>
    <s v="Diesel"/>
    <n v="3.7444000000000005E-2"/>
  </r>
  <r>
    <s v="S026058"/>
    <x v="7"/>
    <s v="PO145995"/>
    <s v="GRN203154"/>
    <s v="356-1185-1"/>
    <s v="GEAR MOTOR MOUNTING BRACKET"/>
    <s v="Lichfield WS13 7SF"/>
    <n v="101.2"/>
    <x v="1"/>
    <s v="Diesel"/>
    <n v="3.7444000000000005E-2"/>
  </r>
  <r>
    <s v="S026058"/>
    <x v="7"/>
    <s v="PO145018"/>
    <s v="GRN203157"/>
    <s v="340-1059-1"/>
    <s v="STAND SPEED SENSOR"/>
    <s v="Lichfield WS13 7SF"/>
    <n v="101.2"/>
    <x v="1"/>
    <s v="Diesel"/>
    <n v="3.7444000000000005E-2"/>
  </r>
  <r>
    <s v="S001121"/>
    <x v="5"/>
    <s v="PO140860"/>
    <s v="GRN180597"/>
    <n v="57207247"/>
    <s v="SAFEDGE PROFILE C RAIL TYPE C112/A ALUMINIUM x 3M5"/>
    <s v="Salford M5 4BE"/>
    <n v="103.6"/>
    <x v="2"/>
    <s v="Diesel"/>
    <n v="3.8331999999999998E-4"/>
  </r>
  <r>
    <s v="S026058"/>
    <x v="7"/>
    <s v="PO145995"/>
    <s v="GRN203159"/>
    <s v="356-1185-1"/>
    <s v="GEAR MOTOR MOUNTING BRACKET"/>
    <s v="Lichfield WS13 7SF"/>
    <n v="101.2"/>
    <x v="1"/>
    <s v="Diesel"/>
    <n v="3.7444000000000005E-2"/>
  </r>
  <r>
    <s v="S026058"/>
    <x v="7"/>
    <s v="PO147921"/>
    <s v="GRN203160"/>
    <n v="101031789"/>
    <s v="BOTTOM DOOR CAPPING"/>
    <s v="Lichfield WS13 7SF"/>
    <n v="101.2"/>
    <x v="1"/>
    <s v="Diesel"/>
    <n v="3.7444000000000005E-2"/>
  </r>
  <r>
    <s v="S026058"/>
    <x v="7"/>
    <s v="PO145995"/>
    <s v="GRN203161"/>
    <s v="356-1185-1"/>
    <s v="GEAR MOTOR MOUNTING BRACKET"/>
    <s v="Lichfield WS13 7SF"/>
    <n v="101.2"/>
    <x v="1"/>
    <s v="Diesel"/>
    <n v="3.7444000000000005E-2"/>
  </r>
  <r>
    <s v="S026058"/>
    <x v="7"/>
    <s v="PO145037"/>
    <s v="GRN203193"/>
    <n v="101038131"/>
    <s v="FIXED OVER WIDTH LASER MECHANICAL ASSEMBLY"/>
    <s v="Lichfield WS13 7SF"/>
    <n v="101.2"/>
    <x v="1"/>
    <s v="Diesel"/>
    <n v="3.7444000000000005E-2"/>
  </r>
  <r>
    <s v="S023284"/>
    <x v="19"/>
    <s v="PO131872"/>
    <s v="GRN180626"/>
    <s v="340-1083-1"/>
    <s v="CONDUIT VERTICAL DETECTOR ENCLOSURE"/>
    <s v="Leicester LE19 2DT"/>
    <n v="144"/>
    <x v="1"/>
    <s v="Diesel"/>
    <n v="5.3280000000000001E-2"/>
  </r>
  <r>
    <s v="S026058"/>
    <x v="7"/>
    <s v="PO147731"/>
    <s v="GRN203195"/>
    <n v="101012393"/>
    <s v="SECURITY HANDRAIL PLATE"/>
    <s v="Lichfield WS13 7SF"/>
    <n v="101.2"/>
    <x v="1"/>
    <s v="Diesel"/>
    <n v="3.7444000000000005E-2"/>
  </r>
  <r>
    <s v="S026058"/>
    <x v="7"/>
    <s v="PO149974"/>
    <s v="GRN203210"/>
    <s v="363-1023-1"/>
    <s v="TUBE SUPPORT BRACKETS - SIDE PANELS"/>
    <s v="Lichfield WS13 7SF"/>
    <n v="101.2"/>
    <x v="1"/>
    <s v="Diesel"/>
    <n v="3.7444000000000005E-2"/>
  </r>
  <r>
    <s v="S026058"/>
    <x v="7"/>
    <s v="PO149710"/>
    <s v="GRN203299"/>
    <n v="101023372"/>
    <s v="TRANSFER BOX MOUNTING BRACKET"/>
    <s v="Lichfield WS13 7SF"/>
    <n v="101.2"/>
    <x v="1"/>
    <s v="Diesel"/>
    <n v="3.7444000000000005E-2"/>
  </r>
  <r>
    <s v="S026058"/>
    <x v="7"/>
    <s v="PO145995"/>
    <s v="GRN203300"/>
    <s v="356-1185-1"/>
    <s v="GEAR MOTOR MOUNTING BRACKET"/>
    <s v="Lichfield WS13 7SF"/>
    <n v="101.2"/>
    <x v="1"/>
    <s v="Diesel"/>
    <n v="3.7444000000000005E-2"/>
  </r>
  <r>
    <s v="S025033"/>
    <x v="23"/>
    <s v="PO142742"/>
    <s v="GRN180638"/>
    <s v="11701-2037"/>
    <s v="60W 4800 LUMEN SQUARE LED WORK LIGHT, 24V"/>
    <s v="Nantwich CW5 6DX"/>
    <n v="44.6"/>
    <x v="2"/>
    <s v="Diesel"/>
    <n v="1.6501999999999999E-4"/>
  </r>
  <r>
    <s v="S026058"/>
    <x v="7"/>
    <s v="PO143474"/>
    <s v="GRN203301"/>
    <n v="101040392"/>
    <s v="GOTTING PANEL, CAB BRACKET"/>
    <s v="Lichfield WS13 7SF"/>
    <n v="101.2"/>
    <x v="1"/>
    <s v="Diesel"/>
    <n v="3.7444000000000005E-2"/>
  </r>
  <r>
    <s v="S001571"/>
    <x v="10"/>
    <s v="PO140444"/>
    <s v="GRN180643"/>
    <n v="57205719"/>
    <s v="MOUNTING KIT 1 SICK 2015623"/>
    <s v="St Albans AL1 5BN"/>
    <n v="298"/>
    <x v="2"/>
    <s v="Diesel"/>
    <n v="1.1026E-3"/>
  </r>
  <r>
    <s v="S026058"/>
    <x v="7"/>
    <s v="PO151022"/>
    <s v="GRN203383"/>
    <n v="40252847"/>
    <s v="LINEAR BEARING PACKER"/>
    <s v="Lichfield WS13 7SF"/>
    <n v="101.2"/>
    <x v="1"/>
    <s v="Diesel"/>
    <n v="3.7444000000000005E-2"/>
  </r>
  <r>
    <s v="S026058"/>
    <x v="7"/>
    <s v="PO145342"/>
    <s v="GRN203384"/>
    <n v="101024964"/>
    <s v="TAB PLATE HORIZONTAL ASSEMBLY"/>
    <s v="Lichfield WS13 7SF"/>
    <n v="101.2"/>
    <x v="1"/>
    <s v="Diesel"/>
    <n v="3.7444000000000005E-2"/>
  </r>
  <r>
    <s v="S026058"/>
    <x v="7"/>
    <s v="PO149243"/>
    <s v="GRN203542"/>
    <n v="1"/>
    <s v="FAIR"/>
    <s v="Lichfield WS13 7SF"/>
    <n v="101.2"/>
    <x v="1"/>
    <s v="Diesel"/>
    <n v="3.7444000000000005E-2"/>
  </r>
  <r>
    <s v="S026058"/>
    <x v="7"/>
    <s v="PO145022"/>
    <s v="GRN203566"/>
    <s v="340-1082-1"/>
    <s v="SITE INTEGRATION POST"/>
    <s v="Lichfield WS13 7SF"/>
    <n v="101.2"/>
    <x v="1"/>
    <s v="Diesel"/>
    <n v="3.7444000000000005E-2"/>
  </r>
  <r>
    <s v="S026058"/>
    <x v="7"/>
    <s v="PO146359"/>
    <s v="GRN203567"/>
    <n v="40259810"/>
    <s v="COWL TOP"/>
    <s v="Lichfield WS13 7SF"/>
    <n v="101.2"/>
    <x v="1"/>
    <s v="Diesel"/>
    <n v="3.7444000000000005E-2"/>
  </r>
  <r>
    <s v="S026058"/>
    <x v="7"/>
    <s v="PO150401"/>
    <s v="GRN203879"/>
    <s v="360-1048-1"/>
    <s v="WIND SENSOR MAST KIT WITH LASER OPTION - MECHANICA"/>
    <s v="Lichfield WS13 7SF"/>
    <n v="101.2"/>
    <x v="1"/>
    <s v="Diesel"/>
    <n v="3.7444000000000005E-2"/>
  </r>
  <r>
    <s v="S026058"/>
    <x v="7"/>
    <s v="PO145341"/>
    <s v="GRN203996"/>
    <n v="101024965"/>
    <s v="TAB PLATE VERTICAL ASSEMBLY"/>
    <s v="Lichfield WS13 7SF"/>
    <n v="101.2"/>
    <x v="1"/>
    <s v="Diesel"/>
    <n v="3.7444000000000005E-2"/>
  </r>
  <r>
    <s v="S026058"/>
    <x v="7"/>
    <s v="PO143977"/>
    <s v="GRN204035"/>
    <s v="331-1803-1"/>
    <s v="LUBRICATOR BRACKET"/>
    <s v="Lichfield WS13 7SF"/>
    <n v="101.2"/>
    <x v="1"/>
    <s v="Diesel"/>
    <n v="3.7444000000000005E-2"/>
  </r>
  <r>
    <s v="S026058"/>
    <x v="7"/>
    <s v="PO142868"/>
    <s v="GRN204037"/>
    <n v="101027152"/>
    <s v="ROD GUIDE"/>
    <s v="Lichfield WS13 7SF"/>
    <n v="101.2"/>
    <x v="1"/>
    <s v="Diesel"/>
    <n v="3.7444000000000005E-2"/>
  </r>
  <r>
    <s v="S026058"/>
    <x v="7"/>
    <s v="PO150507"/>
    <s v="GRN204038"/>
    <n v="57207487"/>
    <s v="RETAINER PLATE STAINLESS STEEL"/>
    <s v="Lichfield WS13 7SF"/>
    <n v="101.2"/>
    <x v="1"/>
    <s v="Diesel"/>
    <n v="3.7444000000000005E-2"/>
  </r>
  <r>
    <s v="S026058"/>
    <x v="7"/>
    <s v="PO148024"/>
    <s v="GRN204042"/>
    <n v="101040863"/>
    <s v="DRIVERS CAB MONITOR BASE"/>
    <s v="Lichfield WS13 7SF"/>
    <n v="101.2"/>
    <x v="1"/>
    <s v="Diesel"/>
    <n v="3.7444000000000005E-2"/>
  </r>
  <r>
    <s v="S026058"/>
    <x v="7"/>
    <s v="PO145021"/>
    <s v="GRN204044"/>
    <s v="340-1126-1"/>
    <s v="MOUNT SPEED/TRAFFIC SIGN"/>
    <s v="Lichfield WS13 7SF"/>
    <n v="101.2"/>
    <x v="1"/>
    <s v="Diesel"/>
    <n v="3.7444000000000005E-2"/>
  </r>
  <r>
    <s v="S002239"/>
    <x v="17"/>
    <s v="PO147802"/>
    <s v="GRN201083"/>
    <n v="101025702"/>
    <s v="CONTACTOR 4-POLE"/>
    <s v="UT 84104"/>
    <n v="4725"/>
    <x v="4"/>
    <s v="Aviation"/>
    <n v="0.33234727680000004"/>
  </r>
  <r>
    <s v="S002239"/>
    <x v="17"/>
    <s v="PO149583"/>
    <s v="GRN199086"/>
    <n v="101025612"/>
    <s v="CONTAINER SHIPPIN, PCB SPARES"/>
    <s v="UT 84104"/>
    <n v="4725"/>
    <x v="4"/>
    <s v="Aviation"/>
    <n v="0.33234727680000004"/>
  </r>
  <r>
    <s v="S026058"/>
    <x v="7"/>
    <s v="PO148168"/>
    <s v="GRN204048"/>
    <n v="101032705"/>
    <s v="TOOLBOX MOUNTING BRACKET LEFT HAND - T60"/>
    <s v="Lichfield WS13 7SF"/>
    <n v="101.2"/>
    <x v="1"/>
    <s v="Diesel"/>
    <n v="3.7444000000000005E-2"/>
  </r>
  <r>
    <s v="S023284"/>
    <x v="19"/>
    <s v="PO137837"/>
    <s v="GRN180669"/>
    <s v="340-1011-1"/>
    <s v="MODIFIED ENCLOSURE SITE CONFIGURABLE"/>
    <s v="Leicester LE19 2DT"/>
    <n v="144"/>
    <x v="1"/>
    <s v="Diesel"/>
    <n v="5.3280000000000001E-2"/>
  </r>
  <r>
    <s v="S023284"/>
    <x v="19"/>
    <s v="PO135275"/>
    <s v="GRN180670"/>
    <s v="340-1011-1"/>
    <s v="MODIFIED ENCLOSURE SITE CONFIGURABLE"/>
    <s v="Leicester LE19 2DT"/>
    <n v="144"/>
    <x v="1"/>
    <s v="Diesel"/>
    <n v="5.3280000000000001E-2"/>
  </r>
  <r>
    <s v="S025431"/>
    <x v="0"/>
    <s v="PO141971"/>
    <s v="GRN180672"/>
    <s v="11700-1190"/>
    <s v="OIL KLUBERSYNTH GEM 4-68N"/>
    <s v="Boston Massachusetts"/>
    <n v="3154"/>
    <x v="0"/>
    <s v="Crude"/>
    <n v="2.5295079999999999"/>
  </r>
  <r>
    <s v="S026058"/>
    <x v="7"/>
    <s v="PO143977"/>
    <s v="GRN204051"/>
    <s v="331-8386-1"/>
    <s v="TRAY DRIPPER OIL"/>
    <s v="Lichfield WS13 7SF"/>
    <n v="101.2"/>
    <x v="1"/>
    <s v="Diesel"/>
    <n v="3.7444000000000005E-2"/>
  </r>
  <r>
    <s v="S026058"/>
    <x v="7"/>
    <s v="PO148150"/>
    <s v="GRN204054"/>
    <n v="101050079"/>
    <s v="T640 SERVER MOUNTING PLATE"/>
    <s v="Lichfield WS13 7SF"/>
    <n v="101.2"/>
    <x v="1"/>
    <s v="Diesel"/>
    <n v="3.7444000000000005E-2"/>
  </r>
  <r>
    <s v="S026058"/>
    <x v="7"/>
    <s v="PO143474"/>
    <s v="GRN204055"/>
    <n v="101036927"/>
    <s v="LUBE UNIT/CONTROL GEAR BRACKET (ANGLED 3 DEG)"/>
    <s v="Lichfield WS13 7SF"/>
    <n v="101.2"/>
    <x v="1"/>
    <s v="Diesel"/>
    <n v="3.7444000000000005E-2"/>
  </r>
  <r>
    <s v="S001121"/>
    <x v="5"/>
    <s v="PO142074"/>
    <s v="GRN180681"/>
    <n v="5145010"/>
    <s v="INSPECTION DOOR INT SWITCH 2 X N/C SLIM MAGNETIC"/>
    <s v="Salford M5 4BE"/>
    <n v="103.6"/>
    <x v="2"/>
    <s v="Diesel"/>
    <n v="3.8331999999999998E-4"/>
  </r>
  <r>
    <s v="S023284"/>
    <x v="19"/>
    <s v="PO140530"/>
    <s v="GRN180682"/>
    <s v="340-1075-1"/>
    <s v="TRAFFIC LIGHT ASSEMBLY"/>
    <s v="Leicester LE19 2DT"/>
    <n v="144"/>
    <x v="1"/>
    <s v="Diesel"/>
    <n v="5.3280000000000001E-2"/>
  </r>
  <r>
    <s v="S023284"/>
    <x v="19"/>
    <s v="PO131876"/>
    <s v="GRN180683"/>
    <s v="340-1108-1"/>
    <s v="PLC CONTROL DRAWER"/>
    <s v="Leicester LE19 2DT"/>
    <n v="144"/>
    <x v="1"/>
    <s v="Diesel"/>
    <n v="5.3280000000000001E-2"/>
  </r>
  <r>
    <s v="S023284"/>
    <x v="19"/>
    <s v="PO139721"/>
    <s v="GRN180684"/>
    <s v="340-1235-1"/>
    <s v="CABLE FLOODLIGHT POWER 60&quot;"/>
    <s v="Leicester LE19 2DT"/>
    <n v="144"/>
    <x v="1"/>
    <s v="Diesel"/>
    <n v="5.3280000000000001E-2"/>
  </r>
  <r>
    <s v="S023284"/>
    <x v="19"/>
    <s v="PO139228"/>
    <s v="GRN180685"/>
    <s v="340-1235-1"/>
    <s v="CABLE FLOODLIGHT POWER 60&quot;"/>
    <s v="Leicester LE19 2DT"/>
    <n v="144"/>
    <x v="1"/>
    <s v="Diesel"/>
    <n v="5.3280000000000001E-2"/>
  </r>
  <r>
    <s v="S023284"/>
    <x v="19"/>
    <s v="PO140530"/>
    <s v="GRN180686"/>
    <s v="340-1153-1"/>
    <s v="CONDUIT OUTDOOR EQUIPMENT RACK ASSY – SPEED SENSOR"/>
    <s v="Leicester LE19 2DT"/>
    <n v="144"/>
    <x v="1"/>
    <s v="Diesel"/>
    <n v="5.3280000000000001E-2"/>
  </r>
  <r>
    <s v="S023284"/>
    <x v="19"/>
    <s v="PO140530"/>
    <s v="GRN180688"/>
    <s v="340-1075-1"/>
    <s v="TRAFFIC LIGHT ASSEMBLY"/>
    <s v="Leicester LE19 2DT"/>
    <n v="144"/>
    <x v="1"/>
    <s v="Diesel"/>
    <n v="5.3280000000000001E-2"/>
  </r>
  <r>
    <s v="S001121"/>
    <x v="5"/>
    <s v="PO140445"/>
    <s v="GRN180690"/>
    <n v="21205611"/>
    <s v="RJ45 PATCHCORD 4-PAIR HALOGEN-FREE TEAL - 1M LONG"/>
    <s v="Salford M5 4BE"/>
    <n v="103.6"/>
    <x v="2"/>
    <s v="Diesel"/>
    <n v="3.8331999999999998E-4"/>
  </r>
  <r>
    <s v="S001121"/>
    <x v="5"/>
    <s v="PO142232"/>
    <s v="GRN180691"/>
    <n v="51200794"/>
    <s v="ENCLOSURE PB STATION (YELLOW) 1 HOLE"/>
    <s v="Salford M5 4BE"/>
    <n v="103.6"/>
    <x v="2"/>
    <s v="Diesel"/>
    <n v="3.8331999999999998E-4"/>
  </r>
  <r>
    <s v="S024448"/>
    <x v="18"/>
    <s v="PO139033"/>
    <s v="GRN180692"/>
    <n v="10208278"/>
    <s v="MODULATOR #2, HIGH TOP,NO BIAS,FOR DUAL GUN DRIVER"/>
    <s v="California 94560"/>
    <n v="5214"/>
    <x v="0"/>
    <s v="Crude"/>
    <n v="0.4181628"/>
  </r>
  <r>
    <s v="S024448"/>
    <x v="18"/>
    <s v="PO138761"/>
    <s v="GRN180693"/>
    <n v="10208926"/>
    <s v="MODULATOR CONTROL BOARD"/>
    <s v="California 94560"/>
    <n v="5214"/>
    <x v="0"/>
    <s v="Crude"/>
    <n v="0.4181628"/>
  </r>
  <r>
    <s v="S026058"/>
    <x v="7"/>
    <s v="PO147734"/>
    <s v="GRN204057"/>
    <s v="356-1078-1"/>
    <s v="M60-ZBX WORKSTATION KICK PANEL FIXING BRKT"/>
    <s v="Lichfield WS13 7SF"/>
    <n v="101.2"/>
    <x v="1"/>
    <s v="Diesel"/>
    <n v="3.7444000000000005E-2"/>
  </r>
  <r>
    <s v="S024448"/>
    <x v="18"/>
    <s v="PO140072"/>
    <s v="GRN180695"/>
    <n v="101038236"/>
    <s v="GASKET, COMBO EMI &amp; ENVIRONMENTAL, 3/8&quot; THK x 3/4&quot;"/>
    <s v="California 94560"/>
    <n v="5214"/>
    <x v="0"/>
    <s v="Crude"/>
    <n v="0.4181628"/>
  </r>
  <r>
    <s v="S024448"/>
    <x v="18"/>
    <s v="PO135917"/>
    <s v="GRN180696"/>
    <n v="10208277"/>
    <s v="MODULATOR #1, LOW TOP, NO HEATER,FOR DUAL GUN"/>
    <s v="California 94560"/>
    <n v="5214"/>
    <x v="0"/>
    <s v="Crude"/>
    <n v="0.4181628"/>
  </r>
  <r>
    <s v="S026058"/>
    <x v="7"/>
    <s v="PO150681"/>
    <s v="GRN204058"/>
    <n v="101025393"/>
    <s v="TOOL BOX STRENGTHENER PLATE"/>
    <s v="Lichfield WS13 7SF"/>
    <n v="101.2"/>
    <x v="1"/>
    <s v="Diesel"/>
    <n v="3.7444000000000005E-2"/>
  </r>
  <r>
    <s v="S026058"/>
    <x v="7"/>
    <s v="PO150689"/>
    <s v="GRN204060"/>
    <n v="101030273"/>
    <s v="M60-BX WORKSTATION FRAME MOUNT BRACKET"/>
    <s v="Lichfield WS13 7SF"/>
    <n v="101.2"/>
    <x v="1"/>
    <s v="Diesel"/>
    <n v="3.7444000000000005E-2"/>
  </r>
  <r>
    <s v="S026058"/>
    <x v="7"/>
    <s v="PO151022"/>
    <s v="GRN204062"/>
    <n v="40254986"/>
    <s v="TWO LIGHT TRAFFIC LIGHT BRACKET"/>
    <s v="Lichfield WS13 7SF"/>
    <n v="101.2"/>
    <x v="1"/>
    <s v="Diesel"/>
    <n v="3.7444000000000005E-2"/>
  </r>
  <r>
    <s v="S026058"/>
    <x v="7"/>
    <s v="PO151323"/>
    <s v="GRN204064"/>
    <n v="101045516"/>
    <s v="MOTOR CABLE CONDUIT BRACKET"/>
    <s v="Lichfield WS13 7SF"/>
    <n v="101.2"/>
    <x v="1"/>
    <s v="Diesel"/>
    <n v="3.7444000000000005E-2"/>
  </r>
  <r>
    <s v="S026058"/>
    <x v="7"/>
    <s v="PO148024"/>
    <s v="GRN204065"/>
    <n v="40258759"/>
    <s v="PRINTER SECURING PLATE FOR HP M252n PRINTER - M60"/>
    <s v="Lichfield WS13 7SF"/>
    <n v="101.2"/>
    <x v="1"/>
    <s v="Diesel"/>
    <n v="3.7444000000000005E-2"/>
  </r>
  <r>
    <s v="S026058"/>
    <x v="7"/>
    <s v="PO143474"/>
    <s v="GRN204066"/>
    <n v="101036824"/>
    <s v="M60-BX WHEEL STAND ( 2-PORT )"/>
    <s v="Lichfield WS13 7SF"/>
    <n v="101.2"/>
    <x v="1"/>
    <s v="Diesel"/>
    <n v="3.7444000000000005E-2"/>
  </r>
  <r>
    <s v="S026058"/>
    <x v="7"/>
    <s v="PO150625"/>
    <s v="GRN204068"/>
    <n v="40212461"/>
    <s v="OCR CAMERA BRACKET"/>
    <s v="Lichfield WS13 7SF"/>
    <n v="101.2"/>
    <x v="1"/>
    <s v="Diesel"/>
    <n v="3.7444000000000005E-2"/>
  </r>
  <r>
    <s v="S002239"/>
    <x v="17"/>
    <s v="PO141419"/>
    <s v="GRN178751"/>
    <n v="10206831"/>
    <s v="CONTROLLER 8-CH OUTPUT"/>
    <s v="UT 84104"/>
    <n v="4725"/>
    <x v="4"/>
    <s v="Aviation"/>
    <n v="0.33234727680000004"/>
  </r>
  <r>
    <s v="S002239"/>
    <x v="17"/>
    <s v="PO147985"/>
    <s v="GRN193956"/>
    <n v="1345055"/>
    <s v="ELECTRON TUBE, THYRATRON"/>
    <s v="UT 84104"/>
    <n v="4725"/>
    <x v="4"/>
    <s v="Aviation"/>
    <n v="0.33234727680000004"/>
  </r>
  <r>
    <s v="S002239"/>
    <x v="17"/>
    <s v="PO149255"/>
    <s v="GRN197259"/>
    <n v="101036623"/>
    <s v="FAN, CYC 150/225 FAN PRESSURE SWITCH"/>
    <s v="UT 84104"/>
    <n v="4725"/>
    <x v="4"/>
    <s v="Aviation"/>
    <n v="0.33234727680000004"/>
  </r>
  <r>
    <s v="S001121"/>
    <x v="5"/>
    <s v="PO141042"/>
    <s v="GRN180715"/>
    <n v="5445001"/>
    <s v="REPLACEMENT BATTERY FOR 1756-L6*/B"/>
    <s v="Salford M5 4BE"/>
    <n v="103.6"/>
    <x v="2"/>
    <s v="Diesel"/>
    <n v="3.8331999999999998E-4"/>
  </r>
  <r>
    <s v="S026058"/>
    <x v="7"/>
    <s v="PO142868"/>
    <s v="GRN204069"/>
    <n v="101010640"/>
    <s v="SIDE PANEL, SUPPORT ANGLE"/>
    <s v="Lichfield WS13 7SF"/>
    <n v="101.2"/>
    <x v="1"/>
    <s v="Diesel"/>
    <n v="3.7444000000000005E-2"/>
  </r>
  <r>
    <s v="S026058"/>
    <x v="7"/>
    <s v="PO148485"/>
    <s v="GRN204093"/>
    <n v="101037053"/>
    <s v="OIL DRIP TRAY BRACKET"/>
    <s v="Lichfield WS13 7SF"/>
    <n v="101.2"/>
    <x v="1"/>
    <s v="Diesel"/>
    <n v="3.7444000000000005E-2"/>
  </r>
  <r>
    <s v="S001121"/>
    <x v="5"/>
    <s v="PO142165"/>
    <s v="GRN180725"/>
    <n v="51200796"/>
    <s v="E-STOP PUSH BUTTON 40MM TWIST TO RELEASE - RED ILL"/>
    <s v="Salford M5 4BE"/>
    <n v="103.6"/>
    <x v="2"/>
    <s v="Diesel"/>
    <n v="3.8331999999999998E-4"/>
  </r>
  <r>
    <s v="S001121"/>
    <x v="5"/>
    <s v="PO142274"/>
    <s v="GRN180726"/>
    <n v="51200796"/>
    <s v="E-STOP PUSH BUTTON 40MM TWIST TO RELEASE - RED ILL"/>
    <s v="Salford M5 4BE"/>
    <n v="103.6"/>
    <x v="2"/>
    <s v="Diesel"/>
    <n v="3.8331999999999998E-4"/>
  </r>
  <r>
    <s v="S023849"/>
    <x v="6"/>
    <s v="PO142998"/>
    <s v="GRN180727"/>
    <n v="101007863"/>
    <s v="NETGEAR COMPATIBLE 10GBASE-LR SFP+1310NM 10KM"/>
    <s v="Warrington WA2 8TX"/>
    <n v="78.2"/>
    <x v="2"/>
    <s v="Diesel"/>
    <n v="2.8933999999999996E-4"/>
  </r>
  <r>
    <s v="S026058"/>
    <x v="7"/>
    <s v="PO148169"/>
    <s v="GRN204095"/>
    <n v="101033065"/>
    <s v="M60-BX WORKSTATION TOP FIXING ANGLE"/>
    <s v="Lichfield WS13 7SF"/>
    <n v="101.2"/>
    <x v="1"/>
    <s v="Diesel"/>
    <n v="3.7444000000000005E-2"/>
  </r>
  <r>
    <s v="S001121"/>
    <x v="5"/>
    <s v="PO141765"/>
    <s v="GRN180729"/>
    <n v="21205612"/>
    <s v="RJ45 PATCHCORD 4-PAIR HALOGEN-FREE TEAL - 2M LONG"/>
    <s v="Salford M5 4BE"/>
    <n v="103.6"/>
    <x v="2"/>
    <s v="Diesel"/>
    <n v="3.8331999999999998E-4"/>
  </r>
  <r>
    <s v="S001121"/>
    <x v="5"/>
    <s v="PO142333"/>
    <s v="GRN180730"/>
    <n v="50205990"/>
    <s v="SPRING CLAMP TERMINAL BLOCK ONE CIRCUIT FUSE"/>
    <s v="Salford M5 4BE"/>
    <n v="103.6"/>
    <x v="2"/>
    <s v="Diesel"/>
    <n v="3.8331999999999998E-4"/>
  </r>
  <r>
    <s v="S026058"/>
    <x v="7"/>
    <s v="PO145042"/>
    <s v="GRN204105"/>
    <n v="101040864"/>
    <s v="DRIVERS CAB MONITOR BACKING PLATE"/>
    <s v="Lichfield WS13 7SF"/>
    <n v="101.2"/>
    <x v="1"/>
    <s v="Diesel"/>
    <n v="3.7444000000000005E-2"/>
  </r>
  <r>
    <s v="S026058"/>
    <x v="7"/>
    <s v="PO145015"/>
    <s v="GRN204128"/>
    <s v="340-1050-1"/>
    <s v="TITAN SICK SENSOR BRKT"/>
    <s v="Lichfield WS13 7SF"/>
    <n v="101.2"/>
    <x v="1"/>
    <s v="Diesel"/>
    <n v="3.7444000000000005E-2"/>
  </r>
  <r>
    <s v="S026058"/>
    <x v="7"/>
    <s v="PO145014"/>
    <s v="GRN204136"/>
    <s v="340-1034-1"/>
    <s v="BRKT DETECTOR ENCLOSURE MOUNT"/>
    <s v="Lichfield WS13 7SF"/>
    <n v="101.2"/>
    <x v="1"/>
    <s v="Diesel"/>
    <n v="3.7444000000000005E-2"/>
  </r>
  <r>
    <s v="S026058"/>
    <x v="7"/>
    <s v="PO145022"/>
    <s v="GRN204304"/>
    <s v="340-1082-1"/>
    <s v="SITE INTEGRATION POST"/>
    <s v="Lichfield WS13 7SF"/>
    <n v="101.2"/>
    <x v="1"/>
    <s v="Diesel"/>
    <n v="3.7444000000000005E-2"/>
  </r>
  <r>
    <s v="S026058"/>
    <x v="7"/>
    <s v="PO151062"/>
    <s v="GRN204992"/>
    <s v="356-1160-1"/>
    <s v="ALUMINIUM LOUVRE 549MM X 798MM"/>
    <s v="Lichfield WS13 7SF"/>
    <n v="101.2"/>
    <x v="1"/>
    <s v="Diesel"/>
    <n v="3.7444000000000005E-2"/>
  </r>
  <r>
    <s v="S026058"/>
    <x v="7"/>
    <s v="PO145022"/>
    <s v="GRN205002"/>
    <s v="340-1082-1"/>
    <s v="SITE INTEGRATION POST"/>
    <s v="Lichfield WS13 7SF"/>
    <n v="101.2"/>
    <x v="1"/>
    <s v="Diesel"/>
    <n v="3.7444000000000005E-2"/>
  </r>
  <r>
    <s v="S022560"/>
    <x v="29"/>
    <s v="PO142267"/>
    <s v="GRN178792"/>
    <n v="101031305"/>
    <s v="AXIS T94S02L RECESSED CAMERA MOUNT"/>
    <s v="Northampton NN4 7PY"/>
    <n v="214"/>
    <x v="2"/>
    <s v="Diesel"/>
    <n v="7.9179999999999987E-2"/>
  </r>
  <r>
    <s v="S022560"/>
    <x v="29"/>
    <s v="PO148020"/>
    <s v="GRN193267"/>
    <n v="13200950"/>
    <s v="MICROPHONE PLENA ALL CALL STATION"/>
    <s v="Northampton NN4 7PY"/>
    <n v="214"/>
    <x v="2"/>
    <s v="Diesel"/>
    <n v="7.9179999999999987E-2"/>
  </r>
  <r>
    <s v="S022800"/>
    <x v="30"/>
    <s v="PO144796"/>
    <s v="GRN187693"/>
    <n v="13206278"/>
    <s v="IMPRES™ LI-ION 2250MAH BATTERY FOR TWO-WAY RADIOS"/>
    <s v="SO51 9DH"/>
    <n v="384"/>
    <x v="2"/>
    <s v="Diesel"/>
    <n v="1.4207999999999998E-3"/>
  </r>
  <r>
    <s v="S022815"/>
    <x v="31"/>
    <s v="PO140019"/>
    <s v="GRN180322"/>
    <n v="1345082"/>
    <s v="AIRCON CONTROL MODULE ROUGHNECK 220/240V"/>
    <s v="95075 CERGY PONTOISE CEDEX"/>
    <n v="880"/>
    <x v="2"/>
    <s v="Diesel"/>
    <n v="3.2560000000000002E-3"/>
  </r>
  <r>
    <s v="S001121"/>
    <x v="5"/>
    <s v="PO142059"/>
    <s v="GRN180750"/>
    <n v="101034817"/>
    <s v="TERMINAL CENTRE JUMPER PLUG 4 POLE TO SUIT 1.5mm2"/>
    <s v="Salford M5 4BE"/>
    <n v="103.6"/>
    <x v="2"/>
    <s v="Diesel"/>
    <n v="3.8331999999999998E-4"/>
  </r>
  <r>
    <s v="S022815"/>
    <x v="31"/>
    <s v="PO138496"/>
    <s v="GRN180325"/>
    <n v="1345082"/>
    <s v="AIRCON CONTROL MODULE ROUGHNECK 220/240V"/>
    <s v="95075 CERGY PONTOISE CEDEX"/>
    <n v="880"/>
    <x v="2"/>
    <s v="Diesel"/>
    <n v="3.2560000000000002E-3"/>
  </r>
  <r>
    <s v="S022815"/>
    <x v="31"/>
    <s v="PO137424"/>
    <s v="GRN180326"/>
    <n v="1345082"/>
    <s v="AIRCON CONTROL MODULE ROUGHNECK 220/240V"/>
    <s v="95075 CERGY PONTOISE CEDEX"/>
    <n v="880"/>
    <x v="2"/>
    <s v="Diesel"/>
    <n v="3.2560000000000002E-3"/>
  </r>
  <r>
    <s v="S022815"/>
    <x v="31"/>
    <s v="PO137220"/>
    <s v="GRN180327"/>
    <n v="1345082"/>
    <s v="AIRCON CONTROL MODULE ROUGHNECK 220/240V"/>
    <s v="95075 CERGY PONTOISE CEDEX"/>
    <n v="880"/>
    <x v="2"/>
    <s v="Diesel"/>
    <n v="3.2560000000000002E-3"/>
  </r>
  <r>
    <s v="S022815"/>
    <x v="31"/>
    <s v="PO136422"/>
    <s v="GRN180329"/>
    <n v="1345082"/>
    <s v="AIRCON CONTROL MODULE ROUGHNECK 220/240V"/>
    <s v="95075 CERGY PONTOISE CEDEX"/>
    <n v="880"/>
    <x v="2"/>
    <s v="Diesel"/>
    <n v="3.2560000000000002E-3"/>
  </r>
  <r>
    <s v="S024744"/>
    <x v="25"/>
    <s v="PO142518"/>
    <s v="GRN180757"/>
    <n v="101040789"/>
    <s v="PERSONNEL DOOR - INNER PANEL 21mm THICK"/>
    <s v="Huddersfield HD7 5JN"/>
    <n v="104.8"/>
    <x v="1"/>
    <s v="Diesel"/>
    <n v="3.8775999999999998E-2"/>
  </r>
  <r>
    <s v="S024744"/>
    <x v="25"/>
    <s v="PO142518"/>
    <s v="GRN180758"/>
    <n v="101040789"/>
    <s v="PERSONNEL DOOR - INNER PANEL 21mm THICK"/>
    <s v="Huddersfield HD7 5JN"/>
    <n v="104.8"/>
    <x v="1"/>
    <s v="Diesel"/>
    <n v="3.8775999999999998E-2"/>
  </r>
  <r>
    <s v="S022815"/>
    <x v="31"/>
    <s v="PO137105"/>
    <s v="GRN180331"/>
    <n v="101045017"/>
    <s v="AIRCON UNIT MACH 10 AC - 115VAC 60 HZ 1 PHASE"/>
    <s v="95075 CERGY PONTOISE CEDEX"/>
    <n v="880"/>
    <x v="2"/>
    <s v="Diesel"/>
    <n v="3.2560000000000002E-3"/>
  </r>
  <r>
    <s v="S022815"/>
    <x v="31"/>
    <s v="PO141071"/>
    <s v="GRN180333"/>
    <n v="1345081"/>
    <s v="AIRCON UNIT ROUGHNECK 220/240V"/>
    <s v="95075 CERGY PONTOISE CEDEX"/>
    <n v="880"/>
    <x v="2"/>
    <s v="Diesel"/>
    <n v="3.2560000000000002E-3"/>
  </r>
  <r>
    <s v="S022815"/>
    <x v="31"/>
    <s v="PO136657"/>
    <s v="GRN180336"/>
    <n v="101045017"/>
    <s v="AIRCON UNIT MACH 10 AC - 115VAC 60 HZ 1 PHASE"/>
    <s v="95075 CERGY PONTOISE CEDEX"/>
    <n v="880"/>
    <x v="2"/>
    <s v="Diesel"/>
    <n v="3.2560000000000002E-3"/>
  </r>
  <r>
    <s v="S022815"/>
    <x v="31"/>
    <s v="PO142688"/>
    <s v="GRN183254"/>
    <n v="1345082"/>
    <s v="AIRCON CONTROL MODULE ROUGHNECK 220/240V"/>
    <s v="95075 CERGY PONTOISE CEDEX"/>
    <n v="880"/>
    <x v="2"/>
    <s v="Diesel"/>
    <n v="3.2560000000000002E-3"/>
  </r>
  <r>
    <s v="S022815"/>
    <x v="31"/>
    <s v="PO142851"/>
    <s v="GRN183258"/>
    <n v="1345082"/>
    <s v="AIRCON CONTROL MODULE ROUGHNECK 220/240V"/>
    <s v="95075 CERGY PONTOISE CEDEX"/>
    <n v="880"/>
    <x v="2"/>
    <s v="Diesel"/>
    <n v="3.2560000000000002E-3"/>
  </r>
  <r>
    <s v="S022815"/>
    <x v="31"/>
    <s v="PO144880"/>
    <s v="GRN186511"/>
    <n v="1345082"/>
    <s v="AIRCON CONTROL MODULE ROUGHNECK 220/240V"/>
    <s v="95075 CERGY PONTOISE CEDEX"/>
    <n v="880"/>
    <x v="2"/>
    <s v="Diesel"/>
    <n v="3.2560000000000002E-3"/>
  </r>
  <r>
    <s v="S022815"/>
    <x v="31"/>
    <s v="PO143749"/>
    <s v="GRN186855"/>
    <n v="101027758"/>
    <s v="CEILING ASSEMBLY COLEMAN MACH AC9470G7153"/>
    <s v="95075 CERGY PONTOISE CEDEX"/>
    <n v="880"/>
    <x v="2"/>
    <s v="Diesel"/>
    <n v="3.2560000000000002E-3"/>
  </r>
  <r>
    <s v="S022815"/>
    <x v="31"/>
    <s v="PO143267"/>
    <s v="GRN188520"/>
    <n v="1345081"/>
    <s v="AIRCON UNIT ROUGHNECK 220/240V"/>
    <s v="95075 CERGY PONTOISE CEDEX"/>
    <n v="880"/>
    <x v="2"/>
    <s v="Diesel"/>
    <n v="3.2560000000000002E-3"/>
  </r>
  <r>
    <s v="S022815"/>
    <x v="31"/>
    <s v="PO144255"/>
    <s v="GRN188522"/>
    <n v="1345081"/>
    <s v="AIRCON UNIT ROUGHNECK 220/240V"/>
    <s v="95075 CERGY PONTOISE CEDEX"/>
    <n v="880"/>
    <x v="2"/>
    <s v="Diesel"/>
    <n v="3.2560000000000002E-3"/>
  </r>
  <r>
    <s v="S022815"/>
    <x v="31"/>
    <s v="PO143267"/>
    <s v="GRN189728"/>
    <n v="1"/>
    <s v="freight inwards"/>
    <s v="95075 CERGY PONTOISE CEDEX"/>
    <n v="880"/>
    <x v="2"/>
    <s v="Diesel"/>
    <n v="3.2560000000000002E-3"/>
  </r>
  <r>
    <s v="S022815"/>
    <x v="31"/>
    <s v="PO146594"/>
    <s v="GRN189924"/>
    <n v="1"/>
    <s v="freight inwards"/>
    <s v="95075 CERGY PONTOISE CEDEX"/>
    <n v="880"/>
    <x v="2"/>
    <s v="Diesel"/>
    <n v="3.2560000000000002E-3"/>
  </r>
  <r>
    <s v="S022815"/>
    <x v="31"/>
    <s v="PO146595"/>
    <s v="GRN190568"/>
    <n v="1345081"/>
    <s v="MACH 10 ROOFTOP AIR CONDITIONER 3950 WATTS COOLING"/>
    <s v="95075 CERGY PONTOISE CEDEX"/>
    <n v="880"/>
    <x v="2"/>
    <s v="Diesel"/>
    <n v="3.2560000000000002E-3"/>
  </r>
  <r>
    <s v="S022815"/>
    <x v="31"/>
    <s v="PO143459"/>
    <s v="GRN192401"/>
    <n v="101024834"/>
    <s v="MACH 10 13.5K BTU A/C WHITE COLEMAN-MACH 45203-876"/>
    <s v="95075 CERGY PONTOISE CEDEX"/>
    <n v="880"/>
    <x v="2"/>
    <s v="Diesel"/>
    <n v="3.2560000000000002E-3"/>
  </r>
  <r>
    <s v="S022815"/>
    <x v="31"/>
    <s v="PO140672"/>
    <s v="GRN192403"/>
    <n v="101024834"/>
    <s v="MACH 10 13.5K BTU A/C WHITE COLEMAN-MACH 45203-876"/>
    <s v="95075 CERGY PONTOISE CEDEX"/>
    <n v="880"/>
    <x v="2"/>
    <s v="Diesel"/>
    <n v="3.2560000000000002E-3"/>
  </r>
  <r>
    <s v="S022815"/>
    <x v="31"/>
    <s v="PO140126"/>
    <s v="GRN192405"/>
    <n v="101024834"/>
    <s v="MACH 10 13.5K BTU A/C WHITE COLEMAN-MACH 45203-876"/>
    <s v="95075 CERGY PONTOISE CEDEX"/>
    <n v="880"/>
    <x v="2"/>
    <s v="Diesel"/>
    <n v="3.2560000000000002E-3"/>
  </r>
  <r>
    <s v="S022815"/>
    <x v="31"/>
    <s v="PO147510"/>
    <s v="GRN193119"/>
    <n v="101045017"/>
    <s v="AIRCON UNIT MACH 10 AC - 115VAC 60 HZ 1 PHASE"/>
    <s v="95075 CERGY PONTOISE CEDEX"/>
    <n v="880"/>
    <x v="2"/>
    <s v="Diesel"/>
    <n v="3.2560000000000002E-3"/>
  </r>
  <r>
    <s v="S001571"/>
    <x v="10"/>
    <s v="PO140285"/>
    <s v="GRN180795"/>
    <n v="101018191"/>
    <s v="UC30-214162 ULTRASONIC SENSOR"/>
    <s v="St Albans AL1 5BN"/>
    <n v="298"/>
    <x v="2"/>
    <s v="Diesel"/>
    <n v="1.1026E-3"/>
  </r>
  <r>
    <s v="S022815"/>
    <x v="31"/>
    <s v="PO148304"/>
    <s v="GRN201476"/>
    <n v="1345081"/>
    <s v="MACH 10 ROOFTOP AIR CONDITIONER 3950 WATTS COOLING"/>
    <s v="95075 CERGY PONTOISE CEDEX"/>
    <n v="880"/>
    <x v="2"/>
    <s v="Diesel"/>
    <n v="3.2560000000000002E-3"/>
  </r>
  <r>
    <s v="S022815"/>
    <x v="31"/>
    <s v="PO147850"/>
    <s v="GRN201477"/>
    <n v="101027758"/>
    <s v="CEILING ASSEMBLY COLEMAN MACH AC9470G7153"/>
    <s v="95075 CERGY PONTOISE CEDEX"/>
    <n v="880"/>
    <x v="2"/>
    <s v="Diesel"/>
    <n v="3.2560000000000002E-3"/>
  </r>
  <r>
    <s v="S022815"/>
    <x v="31"/>
    <s v="PO148987"/>
    <s v="GRN202837"/>
    <n v="101027758"/>
    <s v="CEILING ASSEMBLY COLEMAN MACH AC9470G7153"/>
    <s v="95075 CERGY PONTOISE CEDEX"/>
    <n v="880"/>
    <x v="2"/>
    <s v="Diesel"/>
    <n v="3.2560000000000002E-3"/>
  </r>
  <r>
    <s v="S022840"/>
    <x v="32"/>
    <s v="PO140433"/>
    <s v="GRN178486"/>
    <n v="101013778"/>
    <s v="SS PRESSED HINGE - T304ALBERT JAGGER 9810-6350"/>
    <s v="Walsall WS2 8HG"/>
    <n v="84.8"/>
    <x v="1"/>
    <s v="Diesel"/>
    <n v="3.1376000000000001E-2"/>
  </r>
  <r>
    <s v="S022840"/>
    <x v="32"/>
    <s v="PO140255"/>
    <s v="GRN178689"/>
    <n v="57207464"/>
    <s v="ROD LOCK 3 WAY WITH TONGUE TYPE A_x000a_ALBERT JAGGER 07"/>
    <s v="Walsall WS2 8HG"/>
    <n v="84.8"/>
    <x v="1"/>
    <s v="Diesel"/>
    <n v="3.1376000000000001E-2"/>
  </r>
  <r>
    <s v="S025431"/>
    <x v="0"/>
    <s v="PO140282"/>
    <s v="GRN180804"/>
    <s v="11700-0926"/>
    <s v="SENSOR FLOW SWITCH SPST N/O 0.50 GPM 3/8 NPT-JIC"/>
    <s v="Boston Massachusetts"/>
    <n v="3154"/>
    <x v="0"/>
    <s v="Crude"/>
    <n v="1.0118031999999999E-2"/>
  </r>
  <r>
    <s v="S022840"/>
    <x v="32"/>
    <s v="PO142345"/>
    <s v="GRN179091"/>
    <n v="57207466"/>
    <s v="FLUSH MOUNTED PADDLE HANDLE - RIGHT HAND"/>
    <s v="Walsall WS2 8HG"/>
    <n v="84.8"/>
    <x v="1"/>
    <s v="Diesel"/>
    <n v="3.1376000000000001E-2"/>
  </r>
  <r>
    <s v="S022840"/>
    <x v="32"/>
    <s v="PO140354"/>
    <s v="GRN179093"/>
    <n v="57205161"/>
    <s v="EXTRUDED SEAL EPDM - SIDE TUBE SEAL x 50M COIL"/>
    <s v="Walsall WS2 8HG"/>
    <n v="84.8"/>
    <x v="1"/>
    <s v="Diesel"/>
    <n v="3.1376000000000001E-2"/>
  </r>
  <r>
    <s v="S022840"/>
    <x v="32"/>
    <s v="PO141908"/>
    <s v="GRN179641"/>
    <n v="57205161"/>
    <s v="EXTRUDED SEAL EPDM - SIDE TUBE SEAL x 50M COIL"/>
    <s v="Walsall WS2 8HG"/>
    <n v="84.8"/>
    <x v="1"/>
    <s v="Diesel"/>
    <n v="3.1376000000000001E-2"/>
  </r>
  <r>
    <s v="S022840"/>
    <x v="32"/>
    <s v="PO141908"/>
    <s v="GRN180244"/>
    <n v="57207497"/>
    <s v="DOOR RETAINER HOOK - STAINLESS STEEL"/>
    <s v="Walsall WS2 8HG"/>
    <n v="84.8"/>
    <x v="1"/>
    <s v="Diesel"/>
    <n v="3.1376000000000001E-2"/>
  </r>
  <r>
    <s v="S022840"/>
    <x v="32"/>
    <s v="PO142826"/>
    <s v="GRN180405"/>
    <n v="57207466"/>
    <s v="FLUSH MOUNTED PADDLE HANDLE - RIGHT HAND"/>
    <s v="Walsall WS2 8HG"/>
    <n v="84.8"/>
    <x v="1"/>
    <s v="Diesel"/>
    <n v="3.1376000000000001E-2"/>
  </r>
  <r>
    <s v="S022840"/>
    <x v="32"/>
    <s v="PO140354"/>
    <s v="GRN180868"/>
    <n v="1"/>
    <s v="freight inwards"/>
    <s v="Walsall WS2 8HG"/>
    <n v="84.8"/>
    <x v="1"/>
    <s v="Diesel"/>
    <n v="3.1376000000000001E-2"/>
  </r>
  <r>
    <s v="S001121"/>
    <x v="5"/>
    <s v="PO142321"/>
    <s v="GRN180813"/>
    <n v="50202565"/>
    <s v="TERMINAL END BARRIER 2.5MM - GREY"/>
    <s v="Salford M5 4BE"/>
    <n v="103.6"/>
    <x v="2"/>
    <s v="Diesel"/>
    <n v="3.8331999999999998E-4"/>
  </r>
  <r>
    <s v="S001121"/>
    <x v="5"/>
    <s v="PO142496"/>
    <s v="GRN180814"/>
    <s v="11700-5248"/>
    <s v="MODULAR RS232 I/O 1734 RA4222337"/>
    <s v="Salford M5 4BE"/>
    <n v="103.6"/>
    <x v="2"/>
    <s v="Diesel"/>
    <n v="3.8331999999999998E-4"/>
  </r>
  <r>
    <s v="S022840"/>
    <x v="32"/>
    <s v="PO140433"/>
    <s v="GRN181842"/>
    <n v="101013778"/>
    <s v="SS PRESSED HINGE - T304ALBERT JAGGER 9810-6350"/>
    <s v="Walsall WS2 8HG"/>
    <n v="84.8"/>
    <x v="1"/>
    <s v="Diesel"/>
    <n v="3.1376000000000001E-2"/>
  </r>
  <r>
    <s v="S025431"/>
    <x v="0"/>
    <s v="PO142359"/>
    <s v="GRN180817"/>
    <s v="332-1447-1"/>
    <s v="COVER GROUND DETECTOR PLASTIC"/>
    <s v="Boston Massachusetts"/>
    <n v="3154"/>
    <x v="0"/>
    <s v="Crude"/>
    <n v="1.0118031999999999E-2"/>
  </r>
  <r>
    <s v="S025431"/>
    <x v="0"/>
    <s v="PO140459"/>
    <s v="GRN180818"/>
    <s v="319-1265-1"/>
    <s v="BLANKET GENSET PARTITION"/>
    <s v="Boston Massachusetts"/>
    <n v="3154"/>
    <x v="0"/>
    <s v="Crude"/>
    <n v="1.0118031999999999E-2"/>
  </r>
  <r>
    <s v="S022840"/>
    <x v="32"/>
    <s v="PO143941"/>
    <s v="GRN183478"/>
    <n v="57207496"/>
    <s v="PIANO HINGE 50MM OPEN FLAT TYPE UNDRILLED 1.8M SS"/>
    <s v="Walsall WS2 8HG"/>
    <n v="84.8"/>
    <x v="1"/>
    <s v="Diesel"/>
    <n v="3.1376000000000001E-2"/>
  </r>
  <r>
    <s v="S001121"/>
    <x v="5"/>
    <s v="PO143170"/>
    <s v="GRN180820"/>
    <n v="51206612"/>
    <s v="NEUTRAL TERMINAL 40 - 63 AMP"/>
    <s v="Salford M5 4BE"/>
    <n v="103.6"/>
    <x v="2"/>
    <s v="Diesel"/>
    <n v="3.8331999999999998E-4"/>
  </r>
  <r>
    <s v="S022840"/>
    <x v="32"/>
    <s v="PO144137"/>
    <s v="GRN183620"/>
    <n v="1"/>
    <s v="freight inwards"/>
    <s v="Walsall WS2 8HG"/>
    <n v="84.8"/>
    <x v="1"/>
    <s v="Diesel"/>
    <n v="3.1376000000000001E-2"/>
  </r>
  <r>
    <s v="S001571"/>
    <x v="10"/>
    <s v="PO141681"/>
    <s v="GRN180824"/>
    <s v="11700-1538"/>
    <s v="LASER SCANNER 190 DEG  1-40M OBJ DETECTOR"/>
    <s v="St Albans AL1 5BN"/>
    <n v="298"/>
    <x v="2"/>
    <s v="Diesel"/>
    <n v="1.1026E-3"/>
  </r>
  <r>
    <s v="S025033"/>
    <x v="23"/>
    <s v="PO142817"/>
    <s v="GRN180826"/>
    <n v="101047544"/>
    <s v="10&quot; 54 WATT LED LIGHT BAR WITH DT CONNECTOR"/>
    <s v="Nantwich CW5 6DX"/>
    <n v="44.6"/>
    <x v="2"/>
    <s v="Diesel"/>
    <n v="1.6501999999999999E-4"/>
  </r>
  <r>
    <s v="S022840"/>
    <x v="32"/>
    <s v="PO144763"/>
    <s v="GRN185152"/>
    <n v="101013778"/>
    <s v="SS PRESSED HINGE - T304 ALBERT JAGGER 9810-6350"/>
    <s v="Walsall WS2 8HG"/>
    <n v="84.8"/>
    <x v="1"/>
    <s v="Diesel"/>
    <n v="3.1376000000000001E-2"/>
  </r>
  <r>
    <s v="S022840"/>
    <x v="32"/>
    <s v="PO144763"/>
    <s v="GRN185189"/>
    <n v="101037467"/>
    <s v="PRESSED STEEL END SLAM - 34 x 40mm ALBERT JAGGER 2"/>
    <s v="Walsall WS2 8HG"/>
    <n v="84.8"/>
    <x v="1"/>
    <s v="Diesel"/>
    <n v="3.1376000000000001E-2"/>
  </r>
  <r>
    <s v="S001571"/>
    <x v="10"/>
    <s v="PO139191"/>
    <s v="GRN180836"/>
    <n v="101012401"/>
    <s v="MOUNTING KIT WITH SUNSHIELD FOR SICK2D LIDAR SENOR"/>
    <s v="St Albans AL1 5BN"/>
    <n v="298"/>
    <x v="2"/>
    <s v="Diesel"/>
    <n v="1.1026E-3"/>
  </r>
  <r>
    <s v="S022840"/>
    <x v="32"/>
    <s v="PO143941"/>
    <s v="GRN185353"/>
    <n v="57205161"/>
    <s v="EXTRUDED SEAL EPDM - SIDE TUBE SEAL x 50M COIL"/>
    <s v="Walsall WS2 8HG"/>
    <n v="84.8"/>
    <x v="1"/>
    <s v="Diesel"/>
    <n v="3.1376000000000001E-2"/>
  </r>
  <r>
    <s v="S001121"/>
    <x v="5"/>
    <s v="PO142659"/>
    <s v="GRN180839"/>
    <s v="11700-5248"/>
    <s v="MODULAR RS232 I/O 1734 RA4222337"/>
    <s v="Salford M5 4BE"/>
    <n v="103.6"/>
    <x v="2"/>
    <s v="Diesel"/>
    <n v="3.8331999999999998E-4"/>
  </r>
  <r>
    <s v="S022840"/>
    <x v="32"/>
    <s v="PO143852"/>
    <s v="GRN186510"/>
    <n v="57207467"/>
    <s v="DOOR HANDLE - TUBE (566mm) (PERSONNEL DOOR) ALBERT"/>
    <s v="Walsall WS2 8HG"/>
    <n v="84.8"/>
    <x v="1"/>
    <s v="Diesel"/>
    <n v="3.1376000000000001E-2"/>
  </r>
  <r>
    <s v="S022840"/>
    <x v="32"/>
    <s v="PO144196"/>
    <s v="GRN186877"/>
    <n v="101012494"/>
    <s v="RECESSED COMPRESSION DROP T LATCH - VECTOR T ALBER"/>
    <s v="Walsall WS2 8HG"/>
    <n v="84.8"/>
    <x v="1"/>
    <s v="Diesel"/>
    <n v="3.1376000000000001E-2"/>
  </r>
  <r>
    <s v="S022840"/>
    <x v="32"/>
    <s v="PO143941"/>
    <s v="GRN187365"/>
    <n v="57205161"/>
    <s v="EXTRUDED SEAL EPDM - SIDE TUBE SEAL x 50M COIL"/>
    <s v="Walsall WS2 8HG"/>
    <n v="84.8"/>
    <x v="1"/>
    <s v="Diesel"/>
    <n v="3.1376000000000001E-2"/>
  </r>
  <r>
    <s v="S022840"/>
    <x v="32"/>
    <s v="PO143852"/>
    <s v="GRN187374"/>
    <n v="57207464"/>
    <s v="ROD LOCK 3 WAY WITH TONGUE TYPE AALBERT JAGGER 07"/>
    <s v="Walsall WS2 8HG"/>
    <n v="84.8"/>
    <x v="1"/>
    <s v="Diesel"/>
    <n v="3.1376000000000001E-2"/>
  </r>
  <r>
    <s v="S022840"/>
    <x v="32"/>
    <s v="PO143854"/>
    <s v="GRN187379"/>
    <n v="57207470"/>
    <s v="STRIKER BOLT 3/8&quot;-16 UNC ALBERT JAGGER 9500/10335-"/>
    <s v="Walsall WS2 8HG"/>
    <n v="84.8"/>
    <x v="1"/>
    <s v="Diesel"/>
    <n v="3.1376000000000001E-2"/>
  </r>
  <r>
    <s v="S022840"/>
    <x v="32"/>
    <s v="PO144419"/>
    <s v="GRN187812"/>
    <n v="57207470"/>
    <s v="STRIKER BOLT 3/8&quot;-16 UNC ALBERT JAGGER 9500/10335-"/>
    <s v="Walsall WS2 8HG"/>
    <n v="84.8"/>
    <x v="1"/>
    <s v="Diesel"/>
    <n v="3.1376000000000001E-2"/>
  </r>
  <r>
    <s v="S022840"/>
    <x v="32"/>
    <s v="PO143941"/>
    <s v="GRN187813"/>
    <n v="57205161"/>
    <s v="EXTRUDED SEAL EPDM - SIDE TUBE SEAL x 50M COIL"/>
    <s v="Walsall WS2 8HG"/>
    <n v="84.8"/>
    <x v="1"/>
    <s v="Diesel"/>
    <n v="3.1376000000000001E-2"/>
  </r>
  <r>
    <s v="S022840"/>
    <x v="32"/>
    <s v="PO143854"/>
    <s v="GRN188612"/>
    <n v="57207470"/>
    <s v="STRIKER BOLT 3/8&quot;-16 UNC ALBERT JAGGER 9500/10335-"/>
    <s v="Walsall WS2 8HG"/>
    <n v="84.8"/>
    <x v="1"/>
    <s v="Diesel"/>
    <n v="3.1376000000000001E-2"/>
  </r>
  <r>
    <s v="S022840"/>
    <x v="32"/>
    <s v="PO143941"/>
    <s v="GRN188816"/>
    <n v="57207499"/>
    <s v="DOOR RETAINER PLASTIC BACK PLATE"/>
    <s v="Walsall WS2 8HG"/>
    <n v="84.8"/>
    <x v="1"/>
    <s v="Diesel"/>
    <n v="3.1376000000000001E-2"/>
  </r>
  <r>
    <s v="S022840"/>
    <x v="32"/>
    <s v="PO143852"/>
    <s v="GRN188885"/>
    <n v="57207464"/>
    <s v="ROD LOCK 3 WAY WITH TONGUE TYPE AALBERT JAGGER 07"/>
    <s v="Walsall WS2 8HG"/>
    <n v="84.8"/>
    <x v="1"/>
    <s v="Diesel"/>
    <n v="3.1376000000000001E-2"/>
  </r>
  <r>
    <s v="S022840"/>
    <x v="32"/>
    <s v="PO143854"/>
    <s v="GRN188890"/>
    <n v="57207471"/>
    <s v="ADJUSTABLE CAGED NUT ASSEMBLY 3/8&quot;-16 UNC ALBERT J"/>
    <s v="Walsall WS2 8HG"/>
    <n v="84.8"/>
    <x v="1"/>
    <s v="Diesel"/>
    <n v="3.1376000000000001E-2"/>
  </r>
  <r>
    <s v="S022840"/>
    <x v="32"/>
    <s v="PO143854"/>
    <s v="GRN189950"/>
    <n v="57207472"/>
    <s v="SLIMLINE LATCH WITH 2 POINT LEVER - RIGHT HAND ALB"/>
    <s v="Walsall WS2 8HG"/>
    <n v="84.8"/>
    <x v="1"/>
    <s v="Diesel"/>
    <n v="3.1376000000000001E-2"/>
  </r>
  <r>
    <s v="S022840"/>
    <x v="32"/>
    <s v="PO144419"/>
    <s v="GRN190374"/>
    <n v="57207472"/>
    <s v="SLIMLINE LATCH WITH 2 POINT LEVER - RIGHT HAND ALB"/>
    <s v="Walsall WS2 8HG"/>
    <n v="84.8"/>
    <x v="1"/>
    <s v="Diesel"/>
    <n v="3.1376000000000001E-2"/>
  </r>
  <r>
    <s v="S022840"/>
    <x v="32"/>
    <s v="PO146840"/>
    <s v="GRN190742"/>
    <n v="57207719"/>
    <s v="J SECTION SELF COLOUR ALUMINIUM EXTRUSION x 5M LG"/>
    <s v="Walsall WS2 8HG"/>
    <n v="84.8"/>
    <x v="1"/>
    <s v="Diesel"/>
    <n v="3.1376000000000001E-2"/>
  </r>
  <r>
    <s v="S022840"/>
    <x v="32"/>
    <s v="PO146334"/>
    <s v="GRN191294"/>
    <n v="57207496"/>
    <s v="PIANO HINGE 50MM OPEN FLAT TYPE UNDRILLED 1.8M SS"/>
    <s v="Walsall WS2 8HG"/>
    <n v="84.8"/>
    <x v="1"/>
    <s v="Diesel"/>
    <n v="3.1376000000000001E-2"/>
  </r>
  <r>
    <s v="S022840"/>
    <x v="32"/>
    <s v="PO147353"/>
    <s v="GRN191844"/>
    <n v="57207464"/>
    <s v="ROD LOCK 3 WAY WITH TONGUE TYPE A ALBERT JAGGER 07"/>
    <s v="Walsall WS2 8HG"/>
    <n v="84.8"/>
    <x v="1"/>
    <s v="Diesel"/>
    <n v="3.1376000000000001E-2"/>
  </r>
  <r>
    <s v="S022840"/>
    <x v="32"/>
    <s v="PO143852"/>
    <s v="GRN192088"/>
    <n v="57207466"/>
    <s v="FLUSH MOUNTED PADDLE HANDLE - RIGHT HAND"/>
    <s v="Walsall WS2 8HG"/>
    <n v="84.8"/>
    <x v="1"/>
    <s v="Diesel"/>
    <n v="3.1376000000000001E-2"/>
  </r>
  <r>
    <s v="S001121"/>
    <x v="5"/>
    <s v="PO142074"/>
    <s v="GRN180890"/>
    <n v="1"/>
    <s v="freight inwards"/>
    <s v="Salford M5 4BE"/>
    <n v="103.6"/>
    <x v="2"/>
    <s v="Diesel"/>
    <n v="3.8331999999999998E-4"/>
  </r>
  <r>
    <s v="S001121"/>
    <x v="5"/>
    <s v="PO142232"/>
    <s v="GRN180891"/>
    <n v="1"/>
    <s v="freight inwards"/>
    <s v="Salford M5 4BE"/>
    <n v="103.6"/>
    <x v="2"/>
    <s v="Diesel"/>
    <n v="3.8331999999999998E-4"/>
  </r>
  <r>
    <s v="S022840"/>
    <x v="32"/>
    <s v="PO147353"/>
    <s v="GRN193063"/>
    <n v="57207464"/>
    <s v="ROD LOCK 3 WAY WITH TONGUE TYPE A ALBERT JAGGER 07"/>
    <s v="Walsall WS2 8HG"/>
    <n v="84.8"/>
    <x v="1"/>
    <s v="Diesel"/>
    <n v="3.1376000000000001E-2"/>
  </r>
  <r>
    <s v="S022840"/>
    <x v="32"/>
    <s v="PO146334"/>
    <s v="GRN193262"/>
    <n v="57207497"/>
    <s v="DOOR RETAINER HOOK - STAINLESS STEEL"/>
    <s v="Walsall WS2 8HG"/>
    <n v="84.8"/>
    <x v="1"/>
    <s v="Diesel"/>
    <n v="3.1376000000000001E-2"/>
  </r>
  <r>
    <s v="S022840"/>
    <x v="32"/>
    <s v="PO146334"/>
    <s v="GRN193266"/>
    <n v="57207496"/>
    <s v="PIANO HINGE 50MM OPEN FLAT TYPE UNDRILLED 1.8M SS"/>
    <s v="Walsall WS2 8HG"/>
    <n v="84.8"/>
    <x v="1"/>
    <s v="Diesel"/>
    <n v="3.1376000000000001E-2"/>
  </r>
  <r>
    <s v="S022840"/>
    <x v="32"/>
    <s v="PO144419"/>
    <s v="GRN193268"/>
    <n v="57207466"/>
    <s v="FLUSH MOUNTED PADDLE HANDLE - RIGHT HAND"/>
    <s v="Walsall WS2 8HG"/>
    <n v="84.8"/>
    <x v="1"/>
    <s v="Diesel"/>
    <n v="3.1376000000000001E-2"/>
  </r>
  <r>
    <s v="S022840"/>
    <x v="32"/>
    <s v="PO143852"/>
    <s v="GRN193270"/>
    <n v="57207466"/>
    <s v="FLUSH MOUNTED PADDLE HANDLE - RIGHT HAND"/>
    <s v="Walsall WS2 8HG"/>
    <n v="84.8"/>
    <x v="1"/>
    <s v="Diesel"/>
    <n v="3.1376000000000001E-2"/>
  </r>
  <r>
    <s v="S022840"/>
    <x v="32"/>
    <s v="PO143852"/>
    <s v="GRN193271"/>
    <n v="57207466"/>
    <s v="FLUSH MOUNTED PADDLE HANDLE - RIGHT HAND"/>
    <s v="Walsall WS2 8HG"/>
    <n v="84.8"/>
    <x v="1"/>
    <s v="Diesel"/>
    <n v="3.1376000000000001E-2"/>
  </r>
  <r>
    <s v="S022840"/>
    <x v="32"/>
    <s v="PO144419"/>
    <s v="GRN193396"/>
    <n v="57207466"/>
    <s v="FLUSH MOUNTED PADDLE HANDLE - RIGHT HAND"/>
    <s v="Walsall WS2 8HG"/>
    <n v="84.8"/>
    <x v="1"/>
    <s v="Diesel"/>
    <n v="3.1376000000000001E-2"/>
  </r>
  <r>
    <s v="S026602"/>
    <x v="12"/>
    <s v="PO142616"/>
    <s v="GRN180909"/>
    <n v="10208027"/>
    <s v="DSR AVR (FOR JCB444)"/>
    <s v="Watford WD24 7GG"/>
    <n v="302"/>
    <x v="2"/>
    <s v="Diesl"/>
    <n v="1.1173999999999999E-3"/>
  </r>
  <r>
    <s v="S022840"/>
    <x v="32"/>
    <s v="PO147856"/>
    <s v="GRN193400"/>
    <n v="57207472"/>
    <s v="SLIMLINE LATCH WITH 2 POINT LEVER - RIGHT HAND ALB"/>
    <s v="Walsall WS2 8HG"/>
    <n v="84.8"/>
    <x v="1"/>
    <s v="Diesel"/>
    <n v="3.1376000000000001E-2"/>
  </r>
  <r>
    <s v="S022840"/>
    <x v="32"/>
    <s v="PO146334"/>
    <s v="GRN193401"/>
    <n v="57207497"/>
    <s v="DOOR RETAINER HOOK - STAINLESS STEEL"/>
    <s v="Walsall WS2 8HG"/>
    <n v="84.8"/>
    <x v="1"/>
    <s v="Diesel"/>
    <n v="3.1376000000000001E-2"/>
  </r>
  <r>
    <s v="S022840"/>
    <x v="32"/>
    <s v="PO147810"/>
    <s v="GRN193410"/>
    <n v="57207504"/>
    <s v="BUDGET LOCK UNIVERSAL - STAINLESS CASING &amp; TONGUE"/>
    <s v="Walsall WS2 8HG"/>
    <n v="84.8"/>
    <x v="1"/>
    <s v="Diesel"/>
    <n v="3.1376000000000001E-2"/>
  </r>
  <r>
    <s v="S022840"/>
    <x v="32"/>
    <s v="PO143852"/>
    <s v="GRN193422"/>
    <n v="57207466"/>
    <s v="FLUSH MOUNTED PADDLE HANDLE - RIGHT HAND"/>
    <s v="Walsall WS2 8HG"/>
    <n v="84.8"/>
    <x v="1"/>
    <s v="Diesel"/>
    <n v="3.1376000000000001E-2"/>
  </r>
  <r>
    <s v="S022840"/>
    <x v="32"/>
    <s v="PO143854"/>
    <s v="GRN193424"/>
    <n v="57207470"/>
    <s v="STRIKER BOLT 3/8&quot;-16 UNC ALBERT JAGGER 9500/10335-"/>
    <s v="Walsall WS2 8HG"/>
    <n v="84.8"/>
    <x v="1"/>
    <s v="Diesel"/>
    <n v="3.1376000000000001E-2"/>
  </r>
  <r>
    <s v="S022840"/>
    <x v="32"/>
    <s v="PO143941"/>
    <s v="GRN193426"/>
    <n v="57205161"/>
    <s v="EXTRUDED SEAL EPDM - SIDE TUBE SEAL x 50M COIL"/>
    <s v="Walsall WS2 8HG"/>
    <n v="84.8"/>
    <x v="1"/>
    <s v="Diesel"/>
    <n v="3.1376000000000001E-2"/>
  </r>
  <r>
    <s v="S001121"/>
    <x v="5"/>
    <s v="PO143158"/>
    <s v="GRN180925"/>
    <n v="51206612"/>
    <s v="NEUTRAL TERMINAL 40 - 63 AMP"/>
    <s v="Salford M5 4BE"/>
    <n v="103.6"/>
    <x v="2"/>
    <s v="Diesel"/>
    <n v="3.8331999999999998E-4"/>
  </r>
  <r>
    <s v="S000892"/>
    <x v="16"/>
    <s v="PO143384"/>
    <s v="GRN180929"/>
    <n v="101046440"/>
    <s v="M12 MALE 0 DEG D CODE TO RJ45 0 DEG 25M CABLE"/>
    <s v="Stockport SK4 2JT"/>
    <n v="55"/>
    <x v="2"/>
    <s v="Diesel"/>
    <n v="2.0350000000000001E-4"/>
  </r>
  <r>
    <s v="S022275"/>
    <x v="8"/>
    <s v="PO143491"/>
    <s v="GRN190158"/>
    <s v="11701-2583"/>
    <s v="MERCEDES-BENZ ACTROS 5 S/M FHS 2632 L - EXPORT TO"/>
    <s v="70771 Leinfelden-Echterdingen"/>
    <n v="1446"/>
    <x v="3"/>
    <s v="Diesel"/>
    <n v="1.4702205000000002"/>
  </r>
  <r>
    <s v="S022840"/>
    <x v="32"/>
    <s v="PO147854"/>
    <s v="GRN194539"/>
    <n v="57207465"/>
    <s v="DOOR HINGE 316 STAINLESS STEEL (PLANT ON HINGE) AL"/>
    <s v="Walsall WS2 8HG"/>
    <n v="84.8"/>
    <x v="1"/>
    <s v="Diesel"/>
    <n v="3.1376000000000001E-2"/>
  </r>
  <r>
    <s v="S022840"/>
    <x v="32"/>
    <s v="PO146334"/>
    <s v="GRN194630"/>
    <n v="57207498"/>
    <s v="DOOR RETAINER CATCH PLATE - STAINLESS STEEL"/>
    <s v="Walsall WS2 8HG"/>
    <n v="84.8"/>
    <x v="1"/>
    <s v="Diesel"/>
    <n v="3.1376000000000001E-2"/>
  </r>
  <r>
    <s v="S022840"/>
    <x v="32"/>
    <s v="PO147856"/>
    <s v="GRN194634"/>
    <n v="57207470"/>
    <s v="STRIKER BOLT 3/8&quot;-16 UNC ALBERT JAGGER 9500/10335-"/>
    <s v="Walsall WS2 8HG"/>
    <n v="84.8"/>
    <x v="1"/>
    <s v="Diesel"/>
    <n v="3.1376000000000001E-2"/>
  </r>
  <r>
    <s v="S022840"/>
    <x v="32"/>
    <s v="PO147856"/>
    <s v="GRN195208"/>
    <n v="57207471"/>
    <s v="ADJUSTABLE CAGED NUT ASSEMBLY 3/8&quot;-16 UNC ALBERT J"/>
    <s v="Walsall WS2 8HG"/>
    <n v="84.8"/>
    <x v="1"/>
    <s v="Diesel"/>
    <n v="3.1376000000000001E-2"/>
  </r>
  <r>
    <s v="S022840"/>
    <x v="32"/>
    <s v="PO147856"/>
    <s v="GRN195863"/>
    <n v="57207471"/>
    <s v="ADJUSTABLE CAGED NUT ASSEMBLY 3/8&quot;-16 UNC ALBERT J"/>
    <s v="Walsall WS2 8HG"/>
    <n v="84.8"/>
    <x v="1"/>
    <s v="Diesel"/>
    <n v="3.1376000000000001E-2"/>
  </r>
  <r>
    <s v="S022840"/>
    <x v="32"/>
    <s v="PO147854"/>
    <s v="GRN195931"/>
    <n v="101037467"/>
    <s v="PRESSED STEEL END SLAM - 34 x 40mm ALBERT JAGGER 2"/>
    <s v="Walsall WS2 8HG"/>
    <n v="84.8"/>
    <x v="1"/>
    <s v="Diesel"/>
    <n v="3.1376000000000001E-2"/>
  </r>
  <r>
    <s v="S022840"/>
    <x v="32"/>
    <s v="PO143852"/>
    <s v="GRN196430"/>
    <n v="57207466"/>
    <s v="FLUSH MOUNTED PADDLE HANDLE - RIGHT HAND"/>
    <s v="Walsall WS2 8HG"/>
    <n v="84.8"/>
    <x v="1"/>
    <s v="Diesel"/>
    <n v="3.1376000000000001E-2"/>
  </r>
  <r>
    <s v="S022840"/>
    <x v="32"/>
    <s v="PO147319"/>
    <s v="GRN196537"/>
    <n v="57207465"/>
    <s v="DOOR HINGE 316 STAINLESS STEEL (PLANT ON HINGE) AL"/>
    <s v="Walsall WS2 8HG"/>
    <n v="84.8"/>
    <x v="1"/>
    <s v="Diesel"/>
    <n v="3.1376000000000001E-2"/>
  </r>
  <r>
    <s v="S022840"/>
    <x v="32"/>
    <s v="PO147261"/>
    <s v="GRN196539"/>
    <n v="57205161"/>
    <s v="EXTRUDED SEAL EPDM - SIDE TUBE SEAL X 50M COIL"/>
    <s v="Walsall WS2 8HG"/>
    <n v="84.8"/>
    <x v="1"/>
    <s v="Diesel"/>
    <n v="3.1376000000000001E-2"/>
  </r>
  <r>
    <s v="S022840"/>
    <x v="32"/>
    <s v="PO144984"/>
    <s v="GRN196545"/>
    <n v="101013778"/>
    <s v="SS PRESSED HINGE - T304 ALBERT JAGGER 9810-6350"/>
    <s v="Walsall WS2 8HG"/>
    <n v="84.8"/>
    <x v="1"/>
    <s v="Diesel"/>
    <n v="3.1376000000000001E-2"/>
  </r>
  <r>
    <s v="S022840"/>
    <x v="32"/>
    <s v="PO148027"/>
    <s v="GRN196605"/>
    <n v="57207499"/>
    <s v="DOOR RETAINER PLASTIC BACK PLATE"/>
    <s v="Walsall WS2 8HG"/>
    <n v="84.8"/>
    <x v="1"/>
    <s v="Diesel"/>
    <n v="3.1376000000000001E-2"/>
  </r>
  <r>
    <s v="S022840"/>
    <x v="32"/>
    <s v="PO143854"/>
    <s v="GRN196668"/>
    <n v="57207470"/>
    <s v="STRIKER BOLT 3/8&quot;-16 UNC ALBERT JAGGER 9500/10335-"/>
    <s v="Walsall WS2 8HG"/>
    <n v="84.8"/>
    <x v="1"/>
    <s v="Diesel"/>
    <n v="3.1376000000000001E-2"/>
  </r>
  <r>
    <s v="S022840"/>
    <x v="32"/>
    <s v="PO143852"/>
    <s v="GRN196929"/>
    <n v="57207466"/>
    <s v="FLUSH MOUNTED PADDLE HANDLE - RIGHT HAND"/>
    <s v="Walsall WS2 8HG"/>
    <n v="84.8"/>
    <x v="1"/>
    <s v="Diesel"/>
    <n v="3.1376000000000001E-2"/>
  </r>
  <r>
    <s v="S022840"/>
    <x v="32"/>
    <s v="PO147856"/>
    <s v="GRN196932"/>
    <n v="57207498"/>
    <s v="DOOR RETAINER CATCH PLATE - STAINLESS STEEL"/>
    <s v="Walsall WS2 8HG"/>
    <n v="84.8"/>
    <x v="1"/>
    <s v="Diesel"/>
    <n v="3.1376000000000001E-2"/>
  </r>
  <r>
    <s v="S022840"/>
    <x v="32"/>
    <s v="PO147856"/>
    <s v="GRN196939"/>
    <n v="57207497"/>
    <s v="DOOR RETAINER HOOK - STAINLESS STEEL"/>
    <s v="Walsall WS2 8HG"/>
    <n v="84.8"/>
    <x v="1"/>
    <s v="Diesel"/>
    <n v="3.1376000000000001E-2"/>
  </r>
  <r>
    <s v="S022840"/>
    <x v="32"/>
    <s v="PO143852"/>
    <s v="GRN196941"/>
    <n v="57207464"/>
    <s v="ROD LOCK 3 WAY WITH TONGUE TYPE AALBERT JAGGER 07"/>
    <s v="Walsall WS2 8HG"/>
    <n v="84.8"/>
    <x v="1"/>
    <s v="Diesel"/>
    <n v="3.1376000000000001E-2"/>
  </r>
  <r>
    <s v="S022840"/>
    <x v="32"/>
    <s v="PO144984"/>
    <s v="GRN197049"/>
    <n v="101037467"/>
    <s v="PRESSED STEEL END SLAM - 34 x 40mm ALBERT JAGGER 2"/>
    <s v="Walsall WS2 8HG"/>
    <n v="84.8"/>
    <x v="1"/>
    <s v="Diesel"/>
    <n v="3.1376000000000001E-2"/>
  </r>
  <r>
    <s v="S022840"/>
    <x v="32"/>
    <s v="PO147854"/>
    <s v="GRN197686"/>
    <n v="101037467"/>
    <s v="PRESSED STEEL END SLAM - 34 x 40mm ALBERT JAGGER 2"/>
    <s v="Walsall WS2 8HG"/>
    <n v="84.8"/>
    <x v="1"/>
    <s v="Diesel"/>
    <n v="3.1376000000000001E-2"/>
  </r>
  <r>
    <s v="S022840"/>
    <x v="32"/>
    <s v="PO148560"/>
    <s v="GRN197691"/>
    <n v="57207497"/>
    <s v="DOOR RETAINER HOOK - STAINLESS STEEL"/>
    <s v="Walsall WS2 8HG"/>
    <n v="84.8"/>
    <x v="1"/>
    <s v="Diesel"/>
    <n v="3.1376000000000001E-2"/>
  </r>
  <r>
    <s v="S022840"/>
    <x v="32"/>
    <s v="PO146334"/>
    <s v="GRN197692"/>
    <n v="57207497"/>
    <s v="DOOR RETAINER HOOK - STAINLESS STEEL"/>
    <s v="Walsall WS2 8HG"/>
    <n v="84.8"/>
    <x v="1"/>
    <s v="Diesel"/>
    <n v="3.1376000000000001E-2"/>
  </r>
  <r>
    <s v="S022840"/>
    <x v="32"/>
    <s v="PO148027"/>
    <s v="GRN197694"/>
    <n v="57207499"/>
    <s v="DOOR RETAINER PLASTIC BACK PLATE"/>
    <s v="Walsall WS2 8HG"/>
    <n v="84.8"/>
    <x v="1"/>
    <s v="Diesel"/>
    <n v="3.1376000000000001E-2"/>
  </r>
  <r>
    <s v="S022840"/>
    <x v="32"/>
    <s v="PO144984"/>
    <s v="GRN197697"/>
    <n v="57207503"/>
    <s v="SPRING LIDDED ESCUTCHEON - POLISHED CHROME"/>
    <s v="Walsall WS2 8HG"/>
    <n v="84.8"/>
    <x v="1"/>
    <s v="Diesel"/>
    <n v="3.1376000000000001E-2"/>
  </r>
  <r>
    <s v="S022840"/>
    <x v="32"/>
    <s v="PO147261"/>
    <s v="GRN197698"/>
    <n v="57207503"/>
    <s v="SPRING LIDDED ESCUTCHEON - POLISHED CHROME"/>
    <s v="Walsall WS2 8HG"/>
    <n v="84.8"/>
    <x v="1"/>
    <s v="Diesel"/>
    <n v="3.1376000000000001E-2"/>
  </r>
  <r>
    <s v="S022840"/>
    <x v="32"/>
    <s v="PO147856"/>
    <s v="GRN197700"/>
    <n v="57207470"/>
    <s v="STRIKER BOLT 3/8&quot;-16 UNC ALBERT JAGGER 9500/10335-"/>
    <s v="Walsall WS2 8HG"/>
    <n v="84.8"/>
    <x v="1"/>
    <s v="Diesel"/>
    <n v="3.1376000000000001E-2"/>
  </r>
  <r>
    <s v="S022840"/>
    <x v="32"/>
    <s v="PO143854"/>
    <s v="GRN197721"/>
    <n v="57207471"/>
    <s v="ADJUSTABLE CAGED NUT ASSEMBLY 3/8&quot;-16 UNC ALBERT J"/>
    <s v="Walsall WS2 8HG"/>
    <n v="84.8"/>
    <x v="1"/>
    <s v="Diesel"/>
    <n v="3.1376000000000001E-2"/>
  </r>
  <r>
    <s v="S022840"/>
    <x v="32"/>
    <s v="PO147319"/>
    <s v="GRN197724"/>
    <n v="57207465"/>
    <s v="DOOR HINGE 316 STAINLESS STEEL (PLANT ON HINGE) AL"/>
    <s v="Walsall WS2 8HG"/>
    <n v="84.8"/>
    <x v="1"/>
    <s v="Diesel"/>
    <n v="3.1376000000000001E-2"/>
  </r>
  <r>
    <s v="S022840"/>
    <x v="32"/>
    <s v="PO143852"/>
    <s v="GRN197810"/>
    <n v="57207465"/>
    <s v="DOOR HINGE 316 STAINLESS STEEL (PLANT ON HINGE) AL"/>
    <s v="Walsall WS2 8HG"/>
    <n v="84.8"/>
    <x v="1"/>
    <s v="Diesel"/>
    <n v="3.1376000000000001E-2"/>
  </r>
  <r>
    <s v="S022840"/>
    <x v="32"/>
    <s v="PO143852"/>
    <s v="GRN197840"/>
    <n v="57207468"/>
    <s v="DOOR HANDLE - END (PERSONNEL DOOR) ALBERT JAGGER 9"/>
    <s v="Walsall WS2 8HG"/>
    <n v="84.8"/>
    <x v="1"/>
    <s v="Diesel"/>
    <n v="3.1376000000000001E-2"/>
  </r>
  <r>
    <s v="S022840"/>
    <x v="32"/>
    <s v="PO143854"/>
    <s v="GRN197892"/>
    <n v="57207470"/>
    <s v="STRIKER BOLT 3/8&quot;-16 UNC ALBERT JAGGER 9500/10335-"/>
    <s v="Walsall WS2 8HG"/>
    <n v="84.8"/>
    <x v="1"/>
    <s v="Diesel"/>
    <n v="3.1376000000000001E-2"/>
  </r>
  <r>
    <s v="S022840"/>
    <x v="32"/>
    <s v="PO149741"/>
    <s v="GRN198487"/>
    <n v="57207469"/>
    <s v="DOOR HANDLE - CENTRE (PERSONNEL DOOR) ALBERT JAGGE"/>
    <s v="Walsall WS2 8HG"/>
    <n v="84.8"/>
    <x v="1"/>
    <s v="Diesel"/>
    <n v="3.1376000000000001E-2"/>
  </r>
  <r>
    <s v="S001571"/>
    <x v="10"/>
    <s v="PO138697"/>
    <s v="GRN180985"/>
    <n v="4245252"/>
    <s v="LASER SENSOR LMS111-10100"/>
    <s v="St Albans AL1 5BN"/>
    <n v="298"/>
    <x v="2"/>
    <s v="Diesel"/>
    <n v="1.1026E-3"/>
  </r>
  <r>
    <s v="S022840"/>
    <x v="32"/>
    <s v="PO149585"/>
    <s v="GRN199255"/>
    <n v="57207496"/>
    <s v="PIANO HINGE 50MM OPEN FLAT TYPE UNDRILLED 1.8M SS"/>
    <s v="Walsall WS2 8HG"/>
    <n v="84.8"/>
    <x v="1"/>
    <s v="Diesel"/>
    <n v="3.1376000000000001E-2"/>
  </r>
  <r>
    <s v="S022840"/>
    <x v="32"/>
    <s v="PO147854"/>
    <s v="GRN199490"/>
    <n v="57207464"/>
    <s v="ROD LOCK 3 WAY WITH TONGUE TYPE A ALBERT JAGGER 07"/>
    <s v="Walsall WS2 8HG"/>
    <n v="84.8"/>
    <x v="1"/>
    <s v="Diesel"/>
    <n v="3.1376000000000001E-2"/>
  </r>
  <r>
    <s v="S022840"/>
    <x v="32"/>
    <s v="PO143854"/>
    <s v="GRN199492"/>
    <n v="57207472"/>
    <s v="SLIMLINE LATCH WITH 2 POINT LEVER - RIGHT HAND ALB"/>
    <s v="Walsall WS2 8HG"/>
    <n v="84.8"/>
    <x v="1"/>
    <s v="Diesel"/>
    <n v="3.1376000000000001E-2"/>
  </r>
  <r>
    <s v="S022840"/>
    <x v="32"/>
    <s v="PO146334"/>
    <s v="GRN199494"/>
    <n v="57207498"/>
    <s v="DOOR RETAINER CATCH PLATE - STAINLESS STEEL"/>
    <s v="Walsall WS2 8HG"/>
    <n v="84.8"/>
    <x v="1"/>
    <s v="Diesel"/>
    <n v="3.1376000000000001E-2"/>
  </r>
  <r>
    <s v="S001571"/>
    <x v="10"/>
    <s v="PO142815"/>
    <s v="GRN180995"/>
    <n v="21201458"/>
    <s v="I/O CABLE M12 X 8 8 OPEN WIRES 20M CORDLESS_x000a_RF-DPM"/>
    <s v="St Albans AL1 5BN"/>
    <n v="298"/>
    <x v="2"/>
    <s v="Diesel"/>
    <n v="1.1026E-3"/>
  </r>
  <r>
    <s v="S022840"/>
    <x v="32"/>
    <s v="PO147854"/>
    <s v="GRN199809"/>
    <n v="101013778"/>
    <s v="SS PRESSED HINGE - T304 ALBERT JAGGER 9810-6350"/>
    <s v="Walsall WS2 8HG"/>
    <n v="84.8"/>
    <x v="1"/>
    <s v="Diesel"/>
    <n v="3.1376000000000001E-2"/>
  </r>
  <r>
    <s v="S022840"/>
    <x v="32"/>
    <s v="PO144984"/>
    <s v="GRN199815"/>
    <n v="101013776"/>
    <s v="12mm SPRING BOLT ALBERT JAGGER 0837-001"/>
    <s v="Walsall WS2 8HG"/>
    <n v="84.8"/>
    <x v="1"/>
    <s v="Diesel"/>
    <n v="3.1376000000000001E-2"/>
  </r>
  <r>
    <s v="S022840"/>
    <x v="32"/>
    <s v="PO143852"/>
    <s v="GRN199822"/>
    <n v="57207465"/>
    <s v="DOOR HINGE 316 STAINLESS STEEL (PLANT ON HINGE) AL"/>
    <s v="Walsall WS2 8HG"/>
    <n v="84.8"/>
    <x v="1"/>
    <s v="Diesel"/>
    <n v="3.1376000000000001E-2"/>
  </r>
  <r>
    <s v="S022840"/>
    <x v="32"/>
    <s v="PO143854"/>
    <s v="GRN199826"/>
    <n v="57207472"/>
    <s v="SLIMLINE LATCH WITH 2 POINT LEVER - RIGHT HAND ALB"/>
    <s v="Walsall WS2 8HG"/>
    <n v="84.8"/>
    <x v="1"/>
    <s v="Diesel"/>
    <n v="3.1376000000000001E-2"/>
  </r>
  <r>
    <s v="S022845"/>
    <x v="24"/>
    <s v="PO139717"/>
    <s v="GRN181011"/>
    <n v="101042130"/>
    <s v="CONFIGURED 40KVA UPS SYSTEM WITH BATTERY PACK"/>
    <s v="Warrington WA3 3JD"/>
    <n v="118"/>
    <x v="3"/>
    <s v="Diesel"/>
    <n v="0.1199765"/>
  </r>
  <r>
    <s v="S022275"/>
    <x v="8"/>
    <s v="PO143491"/>
    <s v="GRN190159"/>
    <s v="11701-2583"/>
    <s v="MERCEDES-BENZ ACTROS 5 S/M FHS 2632 L - EXPORT TO"/>
    <s v="70771 Leinfelden-Echterdingen"/>
    <n v="1446"/>
    <x v="3"/>
    <s v="Diesel"/>
    <n v="1.4702205000000002"/>
  </r>
  <r>
    <s v="S022840"/>
    <x v="32"/>
    <s v="PO147854"/>
    <s v="GRN200315"/>
    <n v="57207466"/>
    <s v="FLUSH MOUNTED PADDLE HANDLE - RIGHT HAND"/>
    <s v="Walsall WS2 8HG"/>
    <n v="84.8"/>
    <x v="1"/>
    <s v="Diesel"/>
    <n v="3.1376000000000001E-2"/>
  </r>
  <r>
    <s v="S022840"/>
    <x v="32"/>
    <s v="PO150476"/>
    <s v="GRN200454"/>
    <n v="57207466"/>
    <s v="FLUSH MOUNTED PADDLE HANDLE - RIGHT HAND"/>
    <s v="Walsall WS2 8HG"/>
    <n v="84.8"/>
    <x v="1"/>
    <s v="Diesel"/>
    <n v="3.1376000000000001E-2"/>
  </r>
  <r>
    <s v="S022840"/>
    <x v="32"/>
    <s v="PO149621"/>
    <s v="GRN201013"/>
    <n v="57207496"/>
    <s v="PIANO HINGE 50MM OPEN FLAT TYPE UNDRILLED 1.8M SS"/>
    <s v="Walsall WS2 8HG"/>
    <n v="84.8"/>
    <x v="1"/>
    <s v="Diesel"/>
    <n v="3.1376000000000001E-2"/>
  </r>
  <r>
    <s v="S022840"/>
    <x v="32"/>
    <s v="PO147856"/>
    <s v="GRN201280"/>
    <n v="57207470"/>
    <s v="STRIKER BOLT 3/8&quot;-16 UNC ALBERT JAGGER 9500/10335-"/>
    <s v="Walsall WS2 8HG"/>
    <n v="84.8"/>
    <x v="1"/>
    <s v="Diesel"/>
    <n v="3.1376000000000001E-2"/>
  </r>
  <r>
    <s v="S022840"/>
    <x v="32"/>
    <s v="PO149621"/>
    <s v="GRN201292"/>
    <n v="57207496"/>
    <s v="PIANO HINGE 50MM OPEN FLAT TYPE UNDRILLED 1.8M SS"/>
    <s v="Walsall WS2 8HG"/>
    <n v="84.8"/>
    <x v="1"/>
    <s v="Diesel"/>
    <n v="3.1376000000000001E-2"/>
  </r>
  <r>
    <s v="S022840"/>
    <x v="32"/>
    <s v="PO149165"/>
    <s v="GRN201293"/>
    <n v="57207496"/>
    <s v="PIANO HINGE 50MM OPEN FLAT TYPE UNDRILLED 1.8M SS"/>
    <s v="Walsall WS2 8HG"/>
    <n v="84.8"/>
    <x v="1"/>
    <s v="Diesel"/>
    <n v="3.1376000000000001E-2"/>
  </r>
  <r>
    <s v="S022840"/>
    <x v="32"/>
    <s v="PO147353"/>
    <s v="GRN201295"/>
    <n v="57207464"/>
    <s v="ROD LOCK 3 WAY WITH TONGUE TYPE A ALBERT JAGGER 07"/>
    <s v="Walsall WS2 8HG"/>
    <n v="84.8"/>
    <x v="1"/>
    <s v="Diesel"/>
    <n v="3.1376000000000001E-2"/>
  </r>
  <r>
    <s v="S022840"/>
    <x v="32"/>
    <s v="PO143854"/>
    <s v="GRN201318"/>
    <n v="57207471"/>
    <s v="ADJUSTABLE CAGED NUT ASSEMBLY 3/8&quot;-16 UNC ALBERT J"/>
    <s v="Walsall WS2 8HG"/>
    <n v="84.8"/>
    <x v="1"/>
    <s v="Diesel"/>
    <n v="3.1376000000000001E-2"/>
  </r>
  <r>
    <s v="S022840"/>
    <x v="32"/>
    <s v="PO144984"/>
    <s v="GRN201321"/>
    <n v="57207503"/>
    <s v="SPRING LIDDED ESCUTCHEON - POLISHED CHROME"/>
    <s v="Walsall WS2 8HG"/>
    <n v="84.8"/>
    <x v="1"/>
    <s v="Diesel"/>
    <n v="3.1376000000000001E-2"/>
  </r>
  <r>
    <s v="S022840"/>
    <x v="32"/>
    <s v="PO147261"/>
    <s v="GRN201323"/>
    <n v="57207500"/>
    <s v="INSIDE BEZEL ASSEMBLY CLIP - GREEN"/>
    <s v="Walsall WS2 8HG"/>
    <n v="84.8"/>
    <x v="1"/>
    <s v="Diesel"/>
    <n v="3.1376000000000001E-2"/>
  </r>
  <r>
    <s v="S022840"/>
    <x v="32"/>
    <s v="PO147319"/>
    <s v="GRN201367"/>
    <n v="57207465"/>
    <s v="DOOR HINGE 316 STAINLESS STEEL (PLANT ON HINGE) AL"/>
    <s v="Walsall WS2 8HG"/>
    <n v="84.8"/>
    <x v="1"/>
    <s v="Diesel"/>
    <n v="3.1376000000000001E-2"/>
  </r>
  <r>
    <s v="S025431"/>
    <x v="0"/>
    <s v="PO142386"/>
    <s v="GRN181027"/>
    <s v="11700-5247"/>
    <s v="POINT IO SAFE OUTPUT MODULE 8"/>
    <s v="Boston Massachusetts"/>
    <n v="3154"/>
    <x v="0"/>
    <s v="Crude"/>
    <n v="1.0118031999999999E-2"/>
  </r>
  <r>
    <s v="S025431"/>
    <x v="0"/>
    <s v="PO141202"/>
    <s v="GRN181028"/>
    <s v="11700-2472"/>
    <s v="GLAND INSERT 20X20 4-6 MM CABLE OD FOR SKINTOP CUB"/>
    <s v="Boston Massachusetts"/>
    <n v="3154"/>
    <x v="0"/>
    <s v="Crude"/>
    <n v="1.0118031999999999E-2"/>
  </r>
  <r>
    <s v="S022840"/>
    <x v="32"/>
    <s v="PO143854"/>
    <s v="GRN203153"/>
    <n v="57207472"/>
    <s v="SLIMLINE LATCH WITH 2 POINT LEVER - RIGHT HAND ALB"/>
    <s v="Walsall WS2 8HG"/>
    <n v="84.8"/>
    <x v="1"/>
    <s v="Diesel"/>
    <n v="3.1376000000000001E-2"/>
  </r>
  <r>
    <s v="S022840"/>
    <x v="32"/>
    <s v="PO144984"/>
    <s v="GRN203163"/>
    <n v="101013778"/>
    <s v="SS PRESSED HINGE - T304 ALBERT JAGGER 9810-6350"/>
    <s v="Walsall WS2 8HG"/>
    <n v="84.8"/>
    <x v="1"/>
    <s v="Diesel"/>
    <n v="3.1376000000000001E-2"/>
  </r>
  <r>
    <s v="S022840"/>
    <x v="32"/>
    <s v="PO147319"/>
    <s v="GRN203166"/>
    <n v="57207465"/>
    <s v="DOOR HINGE 316 STAINLESS STEEL (PLANT ON HINGE) AL"/>
    <s v="Walsall WS2 8HG"/>
    <n v="84.8"/>
    <x v="1"/>
    <s v="Diesel"/>
    <n v="3.1376000000000001E-2"/>
  </r>
  <r>
    <s v="S022840"/>
    <x v="32"/>
    <s v="PO147353"/>
    <s v="GRN203167"/>
    <n v="57207464"/>
    <s v="ROD LOCK 3 WAY WITH TONGUE TYPE A ALBERT JAGGER 07"/>
    <s v="Walsall WS2 8HG"/>
    <n v="84.8"/>
    <x v="1"/>
    <s v="Diesel"/>
    <n v="3.1376000000000001E-2"/>
  </r>
  <r>
    <s v="S022840"/>
    <x v="32"/>
    <s v="PO147854"/>
    <s v="GRN203170"/>
    <n v="57207469"/>
    <s v="DOOR HANDLE - CENTRE (PERSONNEL DOOR) ALBERT JAGGE"/>
    <s v="Walsall WS2 8HG"/>
    <n v="84.8"/>
    <x v="1"/>
    <s v="Diesel"/>
    <n v="3.1376000000000001E-2"/>
  </r>
  <r>
    <s v="S022840"/>
    <x v="32"/>
    <s v="PO147856"/>
    <s v="GRN203172"/>
    <n v="57207470"/>
    <s v="STRIKER BOLT 3/8&quot;-16 UNC ALBERT JAGGER 9500/10335-"/>
    <s v="Walsall WS2 8HG"/>
    <n v="84.8"/>
    <x v="1"/>
    <s v="Diesel"/>
    <n v="3.1376000000000001E-2"/>
  </r>
  <r>
    <s v="S022840"/>
    <x v="32"/>
    <s v="PO149621"/>
    <s v="GRN203176"/>
    <n v="101037467"/>
    <s v="PRESSED STEEL END SLAM - 34 x 40mm ALBERT JAGGER 2"/>
    <s v="Walsall WS2 8HG"/>
    <n v="84.8"/>
    <x v="1"/>
    <s v="Diesel"/>
    <n v="3.1376000000000001E-2"/>
  </r>
  <r>
    <s v="S001121"/>
    <x v="5"/>
    <s v="PO142236"/>
    <s v="GRN181039"/>
    <s v="11700-6227"/>
    <s v="FACTORYTALK SE SITE EDITION STATION LICENSE"/>
    <s v="Salford M5 4BE"/>
    <n v="103.6"/>
    <x v="2"/>
    <s v="Diesel"/>
    <n v="3.8331999999999998E-4"/>
  </r>
  <r>
    <s v="S001121"/>
    <x v="5"/>
    <s v="PO142234"/>
    <s v="GRN181040"/>
    <s v="11700-6227"/>
    <s v="FACTORYTALK SE SITE EDITION STATION LICENSE"/>
    <s v="Salford M5 4BE"/>
    <n v="103.6"/>
    <x v="2"/>
    <s v="Diesel"/>
    <n v="3.8331999999999998E-4"/>
  </r>
  <r>
    <s v="S001121"/>
    <x v="5"/>
    <s v="PO142235"/>
    <s v="GRN181042"/>
    <s v="11700-6227"/>
    <s v="FACTORYTALK SE SITE EDITION STATION LICENSE"/>
    <s v="Salford M5 4BE"/>
    <n v="103.6"/>
    <x v="2"/>
    <s v="Diesel"/>
    <n v="3.8331999999999998E-4"/>
  </r>
  <r>
    <s v="S001121"/>
    <x v="5"/>
    <s v="PO142233"/>
    <s v="GRN181044"/>
    <s v="11700-6227"/>
    <s v="FACTORYTALK SE SITE EDITION STATION LICENSE"/>
    <s v="Salford M5 4BE"/>
    <n v="103.6"/>
    <x v="2"/>
    <s v="Diesel"/>
    <n v="3.8331999999999998E-4"/>
  </r>
  <r>
    <s v="S001047"/>
    <x v="9"/>
    <s v="PO138818"/>
    <s v="GRN181049"/>
    <n v="66205215"/>
    <s v="2x8 ELEMENT PHOTO DIODE CdWO4 30mm THICK"/>
    <s v="81300 Johor Bahru Malaysia"/>
    <n v="6781"/>
    <x v="4"/>
    <s v="Aviation"/>
    <n v="1.1924057587200001"/>
  </r>
  <r>
    <s v="S022840"/>
    <x v="32"/>
    <s v="PO149741"/>
    <s v="GRN203178"/>
    <n v="57207465"/>
    <s v="DOOR HINGE 316 STAINLESS STEEL (PLANT ON HINGE) AL"/>
    <s v="Walsall WS2 8HG"/>
    <n v="84.8"/>
    <x v="1"/>
    <s v="Diesel"/>
    <n v="3.1376000000000001E-2"/>
  </r>
  <r>
    <s v="S022840"/>
    <x v="32"/>
    <s v="PO150571"/>
    <s v="GRN203182"/>
    <n v="57207499"/>
    <s v="DOOR RETAINER PLASTIC BACK PLATE"/>
    <s v="Walsall WS2 8HG"/>
    <n v="84.8"/>
    <x v="1"/>
    <s v="Diesel"/>
    <n v="3.1376000000000001E-2"/>
  </r>
  <r>
    <s v="S022840"/>
    <x v="32"/>
    <s v="PO150302"/>
    <s v="GRN203184"/>
    <n v="57207497"/>
    <s v="DOOR RETAINER HOOK - STAINLESS STEEL"/>
    <s v="Walsall WS2 8HG"/>
    <n v="84.8"/>
    <x v="1"/>
    <s v="Diesel"/>
    <n v="3.1376000000000001E-2"/>
  </r>
  <r>
    <s v="S022840"/>
    <x v="32"/>
    <s v="PO148560"/>
    <s v="GRN203577"/>
    <n v="57207499"/>
    <s v="DOOR RETAINER PLASTIC BACK PLATE"/>
    <s v="Walsall WS2 8HG"/>
    <n v="84.8"/>
    <x v="1"/>
    <s v="Diesel"/>
    <n v="3.1376000000000001E-2"/>
  </r>
  <r>
    <s v="S022781"/>
    <x v="33"/>
    <s v="PO139606"/>
    <s v="GRN178282"/>
    <n v="8945022"/>
    <s v="OIL AND FUEL PIPE 3/8&quot;"/>
    <s v="Stoke-on-Trent ST6 2AX"/>
    <n v="9.4"/>
    <x v="1"/>
    <s v="Diesel"/>
    <n v="3.4780000000000002E-3"/>
  </r>
  <r>
    <s v="S022781"/>
    <x v="33"/>
    <s v="PO140269"/>
    <s v="GRN178286"/>
    <n v="101012554"/>
    <s v="BX DETECTOR FRAME RIGHT HAND SIDE"/>
    <s v="Stoke-on-Trent ST6 2AX"/>
    <n v="9.4"/>
    <x v="1"/>
    <s v="Diesel"/>
    <n v="3.4780000000000002E-3"/>
  </r>
  <r>
    <s v="S022781"/>
    <x v="33"/>
    <s v="PO140269"/>
    <s v="GRN178364"/>
    <n v="101013196"/>
    <s v="BX DETECTOR FRONT COVER PANEL"/>
    <s v="Stoke-on-Trent ST6 2AX"/>
    <n v="9.4"/>
    <x v="1"/>
    <s v="Diesel"/>
    <n v="3.4780000000000002E-3"/>
  </r>
  <r>
    <s v="S025033"/>
    <x v="23"/>
    <s v="PO143567"/>
    <s v="GRN181068"/>
    <n v="101047544"/>
    <s v="10&quot; 54 WATT LED LIGHT BAR WITH DT CONNECTOR"/>
    <s v="Nantwich CW5 6DX"/>
    <n v="44.6"/>
    <x v="2"/>
    <s v="Diesel"/>
    <n v="1.6501999999999999E-4"/>
  </r>
  <r>
    <s v="S022781"/>
    <x v="33"/>
    <s v="PO140269"/>
    <s v="GRN178584"/>
    <n v="101013401"/>
    <s v="BX DETECTOR BLANKING PLATE"/>
    <s v="Stoke-on-Trent ST6 2AX"/>
    <n v="9.4"/>
    <x v="1"/>
    <s v="Diesel"/>
    <n v="3.4780000000000002E-3"/>
  </r>
  <r>
    <s v="S022781"/>
    <x v="33"/>
    <s v="PO140495"/>
    <s v="GRN178585"/>
    <n v="23211673"/>
    <s v="CVI BX TEST PIECE BASE FRAME"/>
    <s v="Stoke-on-Trent ST6 2AX"/>
    <n v="9.4"/>
    <x v="1"/>
    <s v="Diesel"/>
    <n v="3.4780000000000002E-3"/>
  </r>
  <r>
    <s v="S001047"/>
    <x v="9"/>
    <s v="PO138818"/>
    <s v="GRN181072"/>
    <n v="66205215"/>
    <s v="2x8 ELEMENT PHOTO DIODE CdWO4 30mm THICK"/>
    <s v="81300 Johor Bahru Malaysia"/>
    <n v="6781"/>
    <x v="4"/>
    <s v="Aviation"/>
    <n v="1.1924057587200001"/>
  </r>
  <r>
    <s v="S026602"/>
    <x v="12"/>
    <s v="PO142755"/>
    <s v="GRN181075"/>
    <n v="101047402"/>
    <s v="FAN BELT FOR ISUZU 4LE2"/>
    <s v="Watford WD24 7GG"/>
    <n v="302"/>
    <x v="2"/>
    <s v="Diesl"/>
    <n v="1.1173999999999999E-3"/>
  </r>
  <r>
    <s v="S001121"/>
    <x v="5"/>
    <s v="PO143159"/>
    <s v="GRN181076"/>
    <n v="13204807"/>
    <s v="RSLINX CLASSIC SINGLE NODE"/>
    <s v="Salford M5 4BE"/>
    <n v="103.6"/>
    <x v="2"/>
    <s v="Diesel"/>
    <n v="3.8331999999999998E-4"/>
  </r>
  <r>
    <s v="S001121"/>
    <x v="5"/>
    <s v="PO143158"/>
    <s v="GRN181079"/>
    <n v="13204807"/>
    <s v="RSLINX CLASSIC SINGLE NODE"/>
    <s v="Salford M5 4BE"/>
    <n v="103.6"/>
    <x v="2"/>
    <s v="Diesel"/>
    <n v="3.8331999999999998E-4"/>
  </r>
  <r>
    <s v="S022781"/>
    <x v="33"/>
    <s v="PO139714"/>
    <s v="GRN178743"/>
    <n v="101045037"/>
    <s v="CHARGING VALVE 6.0g3 CHARGING PRESSURE"/>
    <s v="Stoke-on-Trent ST6 2AX"/>
    <n v="9.4"/>
    <x v="1"/>
    <s v="Diesel"/>
    <n v="3.4780000000000002E-3"/>
  </r>
  <r>
    <s v="S001121"/>
    <x v="5"/>
    <s v="PO143181"/>
    <s v="GRN181081"/>
    <n v="13204807"/>
    <s v="RSLINX CLASSIC SINGLE NODE"/>
    <s v="Salford M5 4BE"/>
    <n v="103.6"/>
    <x v="2"/>
    <s v="Diesel"/>
    <n v="3.8331999999999998E-4"/>
  </r>
  <r>
    <s v="S022781"/>
    <x v="33"/>
    <s v="PO140268"/>
    <s v="GRN178748"/>
    <n v="51258065"/>
    <s v="ACTUATOR LA12"/>
    <s v="Stoke-on-Trent ST6 2AX"/>
    <n v="9.4"/>
    <x v="1"/>
    <s v="Diesel"/>
    <n v="3.4780000000000002E-3"/>
  </r>
  <r>
    <s v="S022781"/>
    <x v="33"/>
    <s v="PO141289"/>
    <s v="GRN178749"/>
    <n v="40256966"/>
    <s v="VERTICAL BOOM ANPR CAMERA SPACER"/>
    <s v="Stoke-on-Trent ST6 2AX"/>
    <n v="9.4"/>
    <x v="1"/>
    <s v="Diesel"/>
    <n v="3.4780000000000002E-3"/>
  </r>
  <r>
    <s v="S022781"/>
    <x v="33"/>
    <s v="PO139375"/>
    <s v="GRN178750"/>
    <n v="101023639"/>
    <s v="SPACER - TRANSFER CASE CV SHAFT"/>
    <s v="Stoke-on-Trent ST6 2AX"/>
    <n v="9.4"/>
    <x v="1"/>
    <s v="Diesel"/>
    <n v="3.4780000000000002E-3"/>
  </r>
  <r>
    <s v="S001121"/>
    <x v="5"/>
    <s v="PO138736"/>
    <s v="GRN181094"/>
    <n v="101036193"/>
    <s v="MOTOR POWER WITH BRAKE CONTINUOUS FLEX 10AWG - 5M"/>
    <s v="Salford M5 4BE"/>
    <n v="103.6"/>
    <x v="2"/>
    <s v="Diesel"/>
    <n v="3.8331999999999998E-4"/>
  </r>
  <r>
    <s v="S001121"/>
    <x v="5"/>
    <s v="PO140103"/>
    <s v="GRN181096"/>
    <n v="13204807"/>
    <s v="RSLINX CLASSIC SINGLE NODE"/>
    <s v="Salford M5 4BE"/>
    <n v="103.6"/>
    <x v="2"/>
    <s v="Diesel"/>
    <n v="3.8331999999999998E-4"/>
  </r>
  <r>
    <s v="S001121"/>
    <x v="5"/>
    <s v="PO143170"/>
    <s v="GRN181097"/>
    <n v="13204807"/>
    <s v="RSLINX CLASSIC SINGLE NODE"/>
    <s v="Salford M5 4BE"/>
    <n v="103.6"/>
    <x v="2"/>
    <s v="Diesel"/>
    <n v="3.8331999999999998E-4"/>
  </r>
  <r>
    <s v="S001121"/>
    <x v="5"/>
    <s v="PO142374"/>
    <s v="GRN181100"/>
    <n v="13204807"/>
    <s v="RSLINX CLASSIC SINGLE NODE"/>
    <s v="Salford M5 4BE"/>
    <n v="103.6"/>
    <x v="2"/>
    <s v="Diesel"/>
    <n v="3.8331999999999998E-4"/>
  </r>
  <r>
    <s v="S022781"/>
    <x v="33"/>
    <s v="PO139374"/>
    <s v="GRN178752"/>
    <n v="101023638"/>
    <s v="GEARBOX CV SHAFT COUPLING"/>
    <s v="Stoke-on-Trent ST6 2AX"/>
    <n v="9.4"/>
    <x v="1"/>
    <s v="Diesel"/>
    <n v="3.4780000000000002E-3"/>
  </r>
  <r>
    <s v="S026602"/>
    <x v="12"/>
    <s v="PO141475"/>
    <s v="GRN181107"/>
    <s v="11550-0436"/>
    <s v="GENERATOR FILTER FUEL DIESEL"/>
    <s v="Watford WD24 7GG"/>
    <n v="302"/>
    <x v="2"/>
    <s v="Diesl"/>
    <n v="1.1173999999999999E-3"/>
  </r>
  <r>
    <s v="S022781"/>
    <x v="33"/>
    <s v="PO138840"/>
    <s v="GRN178755"/>
    <n v="57258354"/>
    <s v="301 L2 FOOT MOUNT PLANETARY GEAR UNIT 18.2:1 RATIO"/>
    <s v="Stoke-on-Trent ST6 2AX"/>
    <n v="9.4"/>
    <x v="1"/>
    <s v="Diesel"/>
    <n v="3.4780000000000002E-3"/>
  </r>
  <r>
    <s v="S022781"/>
    <x v="33"/>
    <s v="PO140266"/>
    <s v="GRN178756"/>
    <n v="42206332"/>
    <s v="FLEXXPUMP 404DLS DIRECT LUBRICATION SYSTEM F03 GRE"/>
    <s v="Stoke-on-Trent ST6 2AX"/>
    <n v="9.4"/>
    <x v="1"/>
    <s v="Diesel"/>
    <n v="3.4780000000000002E-3"/>
  </r>
  <r>
    <s v="S022781"/>
    <x v="33"/>
    <s v="PO139674"/>
    <s v="GRN178761"/>
    <s v="11700-8543"/>
    <s v="WHEEL BLOCK DRIVEN"/>
    <s v="Stoke-on-Trent ST6 2AX"/>
    <n v="9.4"/>
    <x v="1"/>
    <s v="Diesel"/>
    <n v="3.4780000000000002E-3"/>
  </r>
  <r>
    <s v="S022781"/>
    <x v="33"/>
    <s v="PO141043"/>
    <s v="GRN178841"/>
    <n v="101022345"/>
    <s v="ND-FOCUS MOUNTING BRACKET"/>
    <s v="Stoke-on-Trent ST6 2AX"/>
    <n v="9.4"/>
    <x v="1"/>
    <s v="Diesel"/>
    <n v="3.4780000000000002E-3"/>
  </r>
  <r>
    <s v="S022781"/>
    <x v="33"/>
    <s v="PO140561"/>
    <s v="GRN178906"/>
    <n v="40200945"/>
    <s v="DEEP GROOVE BALL BEARING 25 x 47 x 12mm 6005-2RSR"/>
    <s v="Stoke-on-Trent ST6 2AX"/>
    <n v="9.4"/>
    <x v="1"/>
    <s v="Diesel"/>
    <n v="3.4780000000000002E-3"/>
  </r>
  <r>
    <s v="S022781"/>
    <x v="33"/>
    <s v="PO140561"/>
    <s v="GRN178915"/>
    <n v="57256860"/>
    <s v="VFF WORM GEAR UNIT VF 44 FA1 20 P63 BN63B4 B3 VV"/>
    <s v="Stoke-on-Trent ST6 2AX"/>
    <n v="9.4"/>
    <x v="1"/>
    <s v="Diesel"/>
    <n v="3.4780000000000002E-3"/>
  </r>
  <r>
    <s v="S022781"/>
    <x v="33"/>
    <s v="PO141412"/>
    <s v="GRN178919"/>
    <n v="101047547"/>
    <s v="LIMIT SWITCH SLIDE FLAG, SUB-ASSEMBLY"/>
    <s v="Stoke-on-Trent ST6 2AX"/>
    <n v="9.4"/>
    <x v="1"/>
    <s v="Diesel"/>
    <n v="3.4780000000000002E-3"/>
  </r>
  <r>
    <s v="S022781"/>
    <x v="33"/>
    <s v="PO141642"/>
    <s v="GRN178943"/>
    <n v="101047119"/>
    <s v="G60 &amp; G60ZBX GANTRY JACKING KIT"/>
    <s v="Stoke-on-Trent ST6 2AX"/>
    <n v="9.4"/>
    <x v="1"/>
    <s v="Diesel"/>
    <n v="3.4780000000000002E-3"/>
  </r>
  <r>
    <s v="S022781"/>
    <x v="33"/>
    <s v="PO140265"/>
    <s v="GRN178950"/>
    <n v="34204875"/>
    <s v="SCAN DRIVE SENSOR PLUG PIN"/>
    <s v="Stoke-on-Trent ST6 2AX"/>
    <n v="9.4"/>
    <x v="1"/>
    <s v="Diesel"/>
    <n v="3.4780000000000002E-3"/>
  </r>
  <r>
    <s v="S001121"/>
    <x v="5"/>
    <s v="PO141325"/>
    <s v="GRN181122"/>
    <n v="13204807"/>
    <s v="RSLINX CLASSIC SINGLE NODE"/>
    <s v="Salford M5 4BE"/>
    <n v="103.6"/>
    <x v="2"/>
    <s v="Diesel"/>
    <n v="3.8331999999999998E-4"/>
  </r>
  <r>
    <s v="S000892"/>
    <x v="16"/>
    <s v="PO143341"/>
    <s v="GRN181123"/>
    <n v="87208416"/>
    <s v="BASIC SERVICE TOOLKIT 56-PIECE"/>
    <s v="Stockport SK4 2JT"/>
    <n v="55"/>
    <x v="2"/>
    <s v="Diesel"/>
    <n v="2.0350000000000001E-4"/>
  </r>
  <r>
    <s v="S022767"/>
    <x v="2"/>
    <s v="PO143467"/>
    <s v="GRN181132"/>
    <n v="30202403"/>
    <s v="FLEXIBLE BATTERY CABLE 25mm - BLACK LEYLAND AUTO W"/>
    <s v="Huddersfield HD1 3ES"/>
    <n v="180"/>
    <x v="2"/>
    <s v="Diesel"/>
    <n v="6.6599999999999993E-4"/>
  </r>
  <r>
    <s v="S026602"/>
    <x v="12"/>
    <s v="PO142599"/>
    <s v="GRN181138"/>
    <n v="10202880"/>
    <s v="E-STOP KIT (E stop button, contactors, adaptor)"/>
    <s v="Watford WD24 7GG"/>
    <n v="302"/>
    <x v="2"/>
    <s v="Diesl"/>
    <n v="1.1173999999999999E-3"/>
  </r>
  <r>
    <s v="S022781"/>
    <x v="33"/>
    <s v="PO138992"/>
    <s v="GRN179062"/>
    <n v="57258355"/>
    <s v="HD ENCODER MOTOR c/w 10M LEADS 9.2kW D132 UNIT_x000a_AND"/>
    <s v="Stoke-on-Trent ST6 2AX"/>
    <n v="9.4"/>
    <x v="1"/>
    <s v="Diesel"/>
    <n v="3.4780000000000002E-3"/>
  </r>
  <r>
    <s v="S001571"/>
    <x v="10"/>
    <s v="PO140285"/>
    <s v="GRN181151"/>
    <n v="101035717"/>
    <s v="ULTRASONIC DISTANCE SENSOR UM30 RANGE 30-350MM"/>
    <s v="St Albans AL1 5BN"/>
    <n v="298"/>
    <x v="2"/>
    <s v="Diesel"/>
    <n v="1.1026E-3"/>
  </r>
  <r>
    <s v="S026602"/>
    <x v="12"/>
    <s v="PO142754"/>
    <s v="GRN181152"/>
    <n v="101047402"/>
    <s v="FAN BELT FOR ISUZU 4LE2"/>
    <s v="Watford WD24 7GG"/>
    <n v="302"/>
    <x v="2"/>
    <s v="Diesl"/>
    <n v="1.1173999999999999E-3"/>
  </r>
  <r>
    <s v="S022781"/>
    <x v="33"/>
    <s v="PO139675"/>
    <s v="GRN179080"/>
    <s v="11700-4977"/>
    <s v="LEVELING FOOT M20X2.5X3&quot; PAD SST"/>
    <s v="Stoke-on-Trent ST6 2AX"/>
    <n v="9.4"/>
    <x v="1"/>
    <s v="Diesel"/>
    <n v="3.4780000000000002E-3"/>
  </r>
  <r>
    <s v="S022781"/>
    <x v="33"/>
    <s v="PO139950"/>
    <s v="GRN179082"/>
    <s v="11700-5872"/>
    <s v="ROUTING CLAMP STRUT-MOUNT 4-1/2&quot; ID STL-Z"/>
    <s v="Stoke-on-Trent ST6 2AX"/>
    <n v="9.4"/>
    <x v="1"/>
    <s v="Diesel"/>
    <n v="3.4780000000000002E-3"/>
  </r>
  <r>
    <s v="S023375"/>
    <x v="13"/>
    <s v="PO142807"/>
    <s v="GRN181159"/>
    <n v="13211992"/>
    <s v="R24SL CABLE FLANGE"/>
    <s v="Boston Massachusetts"/>
    <n v="3154"/>
    <x v="0"/>
    <s v="Crude"/>
    <n v="0.50590159999999995"/>
  </r>
  <r>
    <s v="S022781"/>
    <x v="33"/>
    <s v="PO139704"/>
    <s v="GRN179083"/>
    <n v="101008805"/>
    <s v="TRANSFER CASE PROP SHAFT COUPLING"/>
    <s v="Stoke-on-Trent ST6 2AX"/>
    <n v="9.4"/>
    <x v="1"/>
    <s v="Diesel"/>
    <n v="3.4780000000000002E-3"/>
  </r>
  <r>
    <s v="S023375"/>
    <x v="13"/>
    <s v="PO142774"/>
    <s v="GRN181162"/>
    <n v="13211992"/>
    <s v="R24SL CABLE FLANGE"/>
    <s v="Boston Massachusetts"/>
    <n v="3154"/>
    <x v="0"/>
    <s v="Crude"/>
    <n v="0.50590159999999995"/>
  </r>
  <r>
    <s v="S022781"/>
    <x v="33"/>
    <s v="PO141279"/>
    <s v="GRN179089"/>
    <n v="40203108"/>
    <s v="LINEAR RAIL"/>
    <s v="Stoke-on-Trent ST6 2AX"/>
    <n v="9.4"/>
    <x v="1"/>
    <s v="Diesel"/>
    <n v="3.4780000000000002E-3"/>
  </r>
  <r>
    <s v="S022781"/>
    <x v="33"/>
    <s v="PO140283"/>
    <s v="GRN179216"/>
    <n v="101045037"/>
    <s v="CHARGING VALVE 6.0g3 CHARGING PRESSURE"/>
    <s v="Stoke-on-Trent ST6 2AX"/>
    <n v="9.4"/>
    <x v="1"/>
    <s v="Diesel"/>
    <n v="3.4780000000000002E-3"/>
  </r>
  <r>
    <s v="S022781"/>
    <x v="33"/>
    <s v="PO140281"/>
    <s v="GRN179224"/>
    <n v="57258355"/>
    <s v="HD ENCODER MOTOR c/w 10M LEADS 9.2kW D132 UNIT_x000a_AND"/>
    <s v="Stoke-on-Trent ST6 2AX"/>
    <n v="9.4"/>
    <x v="1"/>
    <s v="Diesel"/>
    <n v="3.4780000000000002E-3"/>
  </r>
  <r>
    <s v="S022781"/>
    <x v="33"/>
    <s v="PO139855"/>
    <s v="GRN179277"/>
    <s v="11564-0072"/>
    <s v="GUIDE ROLLER SET DRS400"/>
    <s v="Stoke-on-Trent ST6 2AX"/>
    <n v="9.4"/>
    <x v="1"/>
    <s v="Diesel"/>
    <n v="3.4780000000000002E-3"/>
  </r>
  <r>
    <s v="S022781"/>
    <x v="33"/>
    <s v="PO141279"/>
    <s v="GRN179358"/>
    <n v="40259961"/>
    <s v="ROSAHL DEHUMIDIFYING O RING"/>
    <s v="Stoke-on-Trent ST6 2AX"/>
    <n v="9.4"/>
    <x v="1"/>
    <s v="Diesel"/>
    <n v="3.4780000000000002E-3"/>
  </r>
  <r>
    <s v="S000892"/>
    <x v="16"/>
    <s v="PO143052"/>
    <s v="GRN181175"/>
    <n v="101045243"/>
    <s v="MULTI PURPOSE WIPES LINT FREE 230 x 230 (100/Box)"/>
    <s v="Stockport SK4 2JT"/>
    <n v="55"/>
    <x v="2"/>
    <s v="Diesel"/>
    <n v="2.0350000000000001E-4"/>
  </r>
  <r>
    <s v="S022781"/>
    <x v="33"/>
    <s v="PO142523"/>
    <s v="GRN179372"/>
    <n v="40203109"/>
    <s v="LINEAR BEARING"/>
    <s v="Stoke-on-Trent ST6 2AX"/>
    <n v="9.4"/>
    <x v="1"/>
    <s v="Diesel"/>
    <n v="3.4780000000000002E-3"/>
  </r>
  <r>
    <s v="S000892"/>
    <x v="16"/>
    <s v="PO142664"/>
    <s v="GRN181180"/>
    <n v="101045243"/>
    <s v="MULTI PURPOSE WIPES LINT FREE 230 x 230 (100/Box)"/>
    <s v="Stockport SK4 2JT"/>
    <n v="55"/>
    <x v="2"/>
    <s v="Diesel"/>
    <n v="2.0350000000000001E-4"/>
  </r>
  <r>
    <s v="S022781"/>
    <x v="33"/>
    <s v="PO142524"/>
    <s v="GRN179379"/>
    <n v="40203109"/>
    <s v="LINEAR BEARING"/>
    <s v="Stoke-on-Trent ST6 2AX"/>
    <n v="9.4"/>
    <x v="1"/>
    <s v="Diesel"/>
    <n v="3.4780000000000002E-3"/>
  </r>
  <r>
    <s v="S022781"/>
    <x v="33"/>
    <s v="PO140265"/>
    <s v="GRN179407"/>
    <n v="101037451"/>
    <s v="BRACKET FOR END SLAM CATCH, BX DETECTOR PANEL ASSY"/>
    <s v="Stoke-on-Trent ST6 2AX"/>
    <n v="9.4"/>
    <x v="1"/>
    <s v="Diesel"/>
    <n v="3.4780000000000002E-3"/>
  </r>
  <r>
    <s v="S022781"/>
    <x v="33"/>
    <s v="PO140260"/>
    <s v="GRN179486"/>
    <n v="57205352"/>
    <s v="LUBRICANT - 75W90 SYNTHETIC AP1 MT1/GL5 (25L DRUM)"/>
    <s v="Stoke-on-Trent ST6 2AX"/>
    <n v="9.4"/>
    <x v="1"/>
    <s v="Diesel"/>
    <n v="3.4780000000000002E-3"/>
  </r>
  <r>
    <s v="S022781"/>
    <x v="33"/>
    <s v="PO140562"/>
    <s v="GRN179496"/>
    <n v="101041078"/>
    <s v="PNEUMATIC REG MOUNTING PLATE"/>
    <s v="Stoke-on-Trent ST6 2AX"/>
    <n v="9.4"/>
    <x v="1"/>
    <s v="Diesel"/>
    <n v="3.4780000000000002E-3"/>
  </r>
  <r>
    <s v="S023284"/>
    <x v="19"/>
    <s v="PO131876"/>
    <s v="GRN181187"/>
    <s v="340-1084-1"/>
    <s v="CONDUIT HORIZONTAL DETECTOR ENCLOSURE"/>
    <s v="Leicester LE19 2DT"/>
    <n v="144"/>
    <x v="1"/>
    <s v="Diesel"/>
    <n v="5.3280000000000001E-2"/>
  </r>
  <r>
    <s v="S023284"/>
    <x v="19"/>
    <s v="PO131877"/>
    <s v="GRN181188"/>
    <s v="340-1074-1"/>
    <s v="CONDUIT JUNCTION BOX SOURCE SIDE - JTN BOX TUNNEL"/>
    <s v="Leicester LE19 2DT"/>
    <n v="144"/>
    <x v="1"/>
    <s v="Diesel"/>
    <n v="5.3280000000000001E-2"/>
  </r>
  <r>
    <s v="S023284"/>
    <x v="19"/>
    <s v="PO139228"/>
    <s v="GRN181189"/>
    <s v="340-1043-1"/>
    <s v="JUNCTION BOX GROUND LEVEL"/>
    <s v="Leicester LE19 2DT"/>
    <n v="144"/>
    <x v="1"/>
    <s v="Diesel"/>
    <n v="5.3280000000000001E-2"/>
  </r>
  <r>
    <s v="S023284"/>
    <x v="19"/>
    <s v="PO135737"/>
    <s v="GRN181190"/>
    <s v="340-1108-1"/>
    <s v="PLC CONTROL DRAWER"/>
    <s v="Leicester LE19 2DT"/>
    <n v="144"/>
    <x v="1"/>
    <s v="Diesel"/>
    <n v="5.3280000000000001E-2"/>
  </r>
  <r>
    <s v="S023284"/>
    <x v="19"/>
    <s v="PO139935"/>
    <s v="GRN181191"/>
    <n v="101034024"/>
    <s v="MAIN CONTROL PANEL"/>
    <s v="Leicester LE19 2DT"/>
    <n v="144"/>
    <x v="1"/>
    <s v="Diesel"/>
    <n v="5.3280000000000001E-2"/>
  </r>
  <r>
    <s v="S023284"/>
    <x v="19"/>
    <s v="PO131877"/>
    <s v="GRN181192"/>
    <s v="340-1108-1"/>
    <s v="PLC CONTROL DRAWER"/>
    <s v="Leicester LE19 2DT"/>
    <n v="144"/>
    <x v="1"/>
    <s v="Diesel"/>
    <n v="5.3280000000000001E-2"/>
  </r>
  <r>
    <s v="S022781"/>
    <x v="33"/>
    <s v="PO139714"/>
    <s v="GRN179497"/>
    <n v="101041078"/>
    <s v="PNEUMATIC REG MOUNTING PLATE"/>
    <s v="Stoke-on-Trent ST6 2AX"/>
    <n v="9.4"/>
    <x v="1"/>
    <s v="Diesel"/>
    <n v="3.4780000000000002E-3"/>
  </r>
  <r>
    <s v="S022781"/>
    <x v="33"/>
    <s v="PO138831"/>
    <s v="GRN179538"/>
    <s v="340-1096-1"/>
    <s v="FOUNDATION BASE PLATE LINAC SIDE ASSY"/>
    <s v="Stoke-on-Trent ST6 2AX"/>
    <n v="9.4"/>
    <x v="1"/>
    <s v="Diesel"/>
    <n v="3.4780000000000002E-3"/>
  </r>
  <r>
    <s v="S023284"/>
    <x v="19"/>
    <s v="PO136167"/>
    <s v="GRN181203"/>
    <n v="42255148"/>
    <s v="CONTROL PANEL - MAIN PORTAL CONTROL PANEL"/>
    <s v="Leicester LE19 2DT"/>
    <n v="144"/>
    <x v="1"/>
    <s v="Diesel"/>
    <n v="5.3280000000000001E-2"/>
  </r>
  <r>
    <s v="S022781"/>
    <x v="33"/>
    <s v="PO139606"/>
    <s v="GRN179633"/>
    <n v="101030007"/>
    <s v="M60-BX CONTROL PANEL FIXING BRACKET"/>
    <s v="Stoke-on-Trent ST6 2AX"/>
    <n v="9.4"/>
    <x v="1"/>
    <s v="Diesel"/>
    <n v="3.4780000000000002E-3"/>
  </r>
  <r>
    <s v="S022781"/>
    <x v="33"/>
    <s v="PO141413"/>
    <s v="GRN179987"/>
    <s v="356-1122-1"/>
    <s v="SIDE PANEL SUPPORT BRACKET"/>
    <s v="Stoke-on-Trent ST6 2AX"/>
    <n v="9.4"/>
    <x v="1"/>
    <s v="Diesel"/>
    <n v="3.4780000000000002E-3"/>
  </r>
  <r>
    <s v="S023284"/>
    <x v="19"/>
    <s v="PO136167"/>
    <s v="GRN181236"/>
    <n v="42255148"/>
    <s v="CONTROL PANEL - MAIN PORTAL CONTROL PANEL"/>
    <s v="Leicester LE19 2DT"/>
    <n v="144"/>
    <x v="1"/>
    <s v="Diesel"/>
    <n v="5.3280000000000001E-2"/>
  </r>
  <r>
    <s v="S022781"/>
    <x v="33"/>
    <s v="PO140561"/>
    <s v="GRN179989"/>
    <n v="101015109"/>
    <s v="TIM351 LASER MOUNTING BLOCK"/>
    <s v="Stoke-on-Trent ST6 2AX"/>
    <n v="9.4"/>
    <x v="1"/>
    <s v="Diesel"/>
    <n v="3.4780000000000002E-3"/>
  </r>
  <r>
    <s v="S022781"/>
    <x v="33"/>
    <s v="PO140281"/>
    <s v="GRN180062"/>
    <n v="57258355"/>
    <s v="HD ENCODER MOTOR c/w 10M LEADS 9.2kW D132 UNIT_x000a_AND"/>
    <s v="Stoke-on-Trent ST6 2AX"/>
    <n v="9.4"/>
    <x v="1"/>
    <s v="Diesel"/>
    <n v="3.4780000000000002E-3"/>
  </r>
  <r>
    <s v="S022781"/>
    <x v="33"/>
    <s v="PO138992"/>
    <s v="GRN180063"/>
    <n v="57258355"/>
    <s v="HD ENCODER MOTOR c/w 10M LEADS 9.2kW D132 UNIT_x000a_AND"/>
    <s v="Stoke-on-Trent ST6 2AX"/>
    <n v="9.4"/>
    <x v="1"/>
    <s v="Diesel"/>
    <n v="3.4780000000000002E-3"/>
  </r>
  <r>
    <s v="S022781"/>
    <x v="33"/>
    <s v="PO139697"/>
    <s v="GRN180174"/>
    <n v="101029067"/>
    <s v="SSM LINAC SERVICE TOOL KIT"/>
    <s v="Stoke-on-Trent ST6 2AX"/>
    <n v="9.4"/>
    <x v="1"/>
    <s v="Diesel"/>
    <n v="3.4780000000000002E-3"/>
  </r>
  <r>
    <s v="S022781"/>
    <x v="33"/>
    <s v="PO141615"/>
    <s v="GRN180175"/>
    <n v="101010455"/>
    <s v="REMOVABLE DRIVERLESS LASER BRACKET"/>
    <s v="Stoke-on-Trent ST6 2AX"/>
    <n v="9.4"/>
    <x v="1"/>
    <s v="Diesel"/>
    <n v="3.4780000000000002E-3"/>
  </r>
  <r>
    <s v="S022781"/>
    <x v="33"/>
    <s v="PO142546"/>
    <s v="GRN180404"/>
    <n v="8945022"/>
    <s v="OIL AND FUEL PIPE 3/8&quot;"/>
    <s v="Stoke-on-Trent ST6 2AX"/>
    <n v="9.4"/>
    <x v="1"/>
    <s v="Diesel"/>
    <n v="3.4780000000000002E-3"/>
  </r>
  <r>
    <s v="S022781"/>
    <x v="33"/>
    <s v="PO142546"/>
    <s v="GRN180424"/>
    <n v="101049711"/>
    <s v="12MM BORE - FUELTEX COTTON OVERBRAID RUBBER FUEL H"/>
    <s v="Stoke-on-Trent ST6 2AX"/>
    <n v="9.4"/>
    <x v="1"/>
    <s v="Diesel"/>
    <n v="3.4780000000000002E-3"/>
  </r>
  <r>
    <s v="S022781"/>
    <x v="33"/>
    <s v="PO141413"/>
    <s v="GRN180435"/>
    <s v="356-1124-1"/>
    <s v="ADDITIONAL BOOM SIDE PANEL SUPPORT  RAIL"/>
    <s v="Stoke-on-Trent ST6 2AX"/>
    <n v="9.4"/>
    <x v="1"/>
    <s v="Diesel"/>
    <n v="3.4780000000000002E-3"/>
  </r>
  <r>
    <s v="S022781"/>
    <x v="33"/>
    <s v="PO138834"/>
    <s v="GRN180453"/>
    <n v="101029067"/>
    <s v="SSM LINAC SERVICE TOOL KIT"/>
    <s v="Stoke-on-Trent ST6 2AX"/>
    <n v="9.4"/>
    <x v="1"/>
    <s v="Diesel"/>
    <n v="3.4780000000000002E-3"/>
  </r>
  <r>
    <s v="S022781"/>
    <x v="33"/>
    <s v="PO139672"/>
    <s v="GRN180464"/>
    <s v="340-1039-1"/>
    <s v="ASSY FOUNDATION MOUNT BEAM STOP SIDE"/>
    <s v="Stoke-on-Trent ST6 2AX"/>
    <n v="9.4"/>
    <x v="1"/>
    <s v="Diesel"/>
    <n v="3.4780000000000002E-3"/>
  </r>
  <r>
    <s v="S022781"/>
    <x v="33"/>
    <s v="PO139672"/>
    <s v="GRN180543"/>
    <s v="340-1057-1"/>
    <s v="ENCLOSURE ALIGNMENT BOX"/>
    <s v="Stoke-on-Trent ST6 2AX"/>
    <n v="9.4"/>
    <x v="1"/>
    <s v="Diesel"/>
    <n v="3.4780000000000002E-3"/>
  </r>
  <r>
    <s v="S022781"/>
    <x v="33"/>
    <s v="PO139981"/>
    <s v="GRN180544"/>
    <n v="101017267"/>
    <s v="REAR PANEL SUPPORT ASSEMBLY"/>
    <s v="Stoke-on-Trent ST6 2AX"/>
    <n v="9.4"/>
    <x v="1"/>
    <s v="Diesel"/>
    <n v="3.4780000000000002E-3"/>
  </r>
  <r>
    <s v="S022781"/>
    <x v="33"/>
    <s v="PO142896"/>
    <s v="GRN180545"/>
    <n v="10256029"/>
    <s v="ENCODER GEARBOX REPAIR KIT - M4507"/>
    <s v="Stoke-on-Trent ST6 2AX"/>
    <n v="9.4"/>
    <x v="1"/>
    <s v="Diesel"/>
    <n v="3.4780000000000002E-3"/>
  </r>
  <r>
    <s v="S022781"/>
    <x v="33"/>
    <s v="PO142576"/>
    <s v="GRN180546"/>
    <s v="359-1018-1"/>
    <s v="SENSOR BRACKET HELPER AXLE"/>
    <s v="Stoke-on-Trent ST6 2AX"/>
    <n v="9.4"/>
    <x v="1"/>
    <s v="Diesel"/>
    <n v="3.4780000000000002E-3"/>
  </r>
  <r>
    <s v="S022781"/>
    <x v="33"/>
    <s v="PO139699"/>
    <s v="GRN180555"/>
    <n v="101044123"/>
    <s v="PANASONIC SPUR GEARBOX 180:1, 9.8Nm, 7.5rpm_x000a_PANASO"/>
    <s v="Stoke-on-Trent ST6 2AX"/>
    <n v="9.4"/>
    <x v="1"/>
    <s v="Diesel"/>
    <n v="3.4780000000000002E-3"/>
  </r>
  <r>
    <s v="S022781"/>
    <x v="33"/>
    <s v="PO141642"/>
    <s v="GRN180623"/>
    <n v="101045393"/>
    <s v="GANTRY WHEEL LASER ALIGNMENT KIT"/>
    <s v="Stoke-on-Trent ST6 2AX"/>
    <n v="9.4"/>
    <x v="1"/>
    <s v="Diesel"/>
    <n v="3.4780000000000002E-3"/>
  </r>
  <r>
    <s v="S022781"/>
    <x v="33"/>
    <s v="PO140264"/>
    <s v="GRN180625"/>
    <n v="101039973"/>
    <s v="PERSONNEL DOOR - LOCK SPACER TUBE"/>
    <s v="Stoke-on-Trent ST6 2AX"/>
    <n v="9.4"/>
    <x v="1"/>
    <s v="Diesel"/>
    <n v="3.4780000000000002E-3"/>
  </r>
  <r>
    <s v="S022781"/>
    <x v="33"/>
    <s v="PO142546"/>
    <s v="GRN180627"/>
    <n v="101050122"/>
    <s v="M16 X 1.5 BLANKING PLUG + SEAL"/>
    <s v="Stoke-on-Trent ST6 2AX"/>
    <n v="9.4"/>
    <x v="1"/>
    <s v="Diesel"/>
    <n v="3.4780000000000002E-3"/>
  </r>
  <r>
    <s v="S023222"/>
    <x v="11"/>
    <s v="PO140484"/>
    <s v="GRN181280"/>
    <s v="11700-4773"/>
    <s v="CABLE ASSY M12-5F FLY8ING LEADS 2M"/>
    <s v="Wickford SS11 8YT"/>
    <n v="390"/>
    <x v="2"/>
    <s v="Diesel"/>
    <n v="1.4430000000000001E-3"/>
  </r>
  <r>
    <s v="S002239"/>
    <x v="17"/>
    <s v="PO147797"/>
    <s v="GRN198011"/>
    <n v="101025657"/>
    <s v="FAN,AXIAL,ROHS"/>
    <s v="UT 84104"/>
    <n v="4725"/>
    <x v="4"/>
    <s v="Aviation"/>
    <n v="0.33234727680000004"/>
  </r>
  <r>
    <s v="S022781"/>
    <x v="33"/>
    <s v="PO140279"/>
    <s v="GRN180628"/>
    <n v="101008805"/>
    <s v="TRANSFER CASE PROP SHAFT COUPLING"/>
    <s v="Stoke-on-Trent ST6 2AX"/>
    <n v="9.4"/>
    <x v="1"/>
    <s v="Diesel"/>
    <n v="3.4780000000000002E-3"/>
  </r>
  <r>
    <s v="S022781"/>
    <x v="33"/>
    <s v="PO140283"/>
    <s v="GRN180629"/>
    <n v="101045037"/>
    <s v="CHARGING VALVE 6.0g3 CHARGING PRESSURE"/>
    <s v="Stoke-on-Trent ST6 2AX"/>
    <n v="9.4"/>
    <x v="1"/>
    <s v="Diesel"/>
    <n v="3.4780000000000002E-3"/>
  </r>
  <r>
    <s v="S022781"/>
    <x v="33"/>
    <s v="PO141279"/>
    <s v="GRN180630"/>
    <n v="40253357"/>
    <s v="PROXIMITY ACTIVATION FLAG"/>
    <s v="Stoke-on-Trent ST6 2AX"/>
    <n v="9.4"/>
    <x v="1"/>
    <s v="Diesel"/>
    <n v="3.4780000000000002E-3"/>
  </r>
  <r>
    <s v="S022781"/>
    <x v="33"/>
    <s v="PO140264"/>
    <s v="GRN180641"/>
    <n v="101030007"/>
    <s v="M60-BX CONTROL PANEL FIXING BRACKET"/>
    <s v="Stoke-on-Trent ST6 2AX"/>
    <n v="9.4"/>
    <x v="1"/>
    <s v="Diesel"/>
    <n v="3.4780000000000002E-3"/>
  </r>
  <r>
    <s v="S022781"/>
    <x v="33"/>
    <s v="PO140265"/>
    <s v="GRN181009"/>
    <n v="101029762"/>
    <s v="AXIS Mk II FIXED DOME CAMERA SPACER 100mm"/>
    <s v="Stoke-on-Trent ST6 2AX"/>
    <n v="9.4"/>
    <x v="1"/>
    <s v="Diesel"/>
    <n v="3.4780000000000002E-3"/>
  </r>
  <r>
    <s v="S022781"/>
    <x v="33"/>
    <s v="PO141474"/>
    <s v="GRN181308"/>
    <s v="340-1482-1"/>
    <s v="ADJUSTABLE MTG BKT, DETECTOR SPINE"/>
    <s v="Stoke-on-Trent ST6 2AX"/>
    <n v="9.4"/>
    <x v="1"/>
    <s v="Diesel"/>
    <n v="3.4780000000000002E-3"/>
  </r>
  <r>
    <s v="S022781"/>
    <x v="33"/>
    <s v="PO139983"/>
    <s v="GRN181327"/>
    <n v="101046730"/>
    <s v="M60 POD ACCESS STEP ASSEMBLY"/>
    <s v="Stoke-on-Trent ST6 2AX"/>
    <n v="9.4"/>
    <x v="1"/>
    <s v="Diesel"/>
    <n v="3.4780000000000002E-3"/>
  </r>
  <r>
    <s v="S022781"/>
    <x v="33"/>
    <s v="PO140260"/>
    <s v="GRN181341"/>
    <n v="101023970"/>
    <s v="AXIS Mk II FIXED DOME CAMERA SPACER 20mm"/>
    <s v="Stoke-on-Trent ST6 2AX"/>
    <n v="9.4"/>
    <x v="1"/>
    <s v="Diesel"/>
    <n v="3.4780000000000002E-3"/>
  </r>
  <r>
    <s v="S022781"/>
    <x v="33"/>
    <s v="PO142932"/>
    <s v="GRN181376"/>
    <s v="356-1167-1"/>
    <s v="RAD NUKE COMPARTMENT GLAND PLATE COVER"/>
    <s v="Stoke-on-Trent ST6 2AX"/>
    <n v="9.4"/>
    <x v="1"/>
    <s v="Diesel"/>
    <n v="3.4780000000000002E-3"/>
  </r>
  <r>
    <s v="S022781"/>
    <x v="33"/>
    <s v="PO141279"/>
    <s v="GRN181378"/>
    <n v="56204077"/>
    <s v="15KW D 160 MOTOR + HD ENCODER"/>
    <s v="Stoke-on-Trent ST6 2AX"/>
    <n v="9.4"/>
    <x v="1"/>
    <s v="Diesel"/>
    <n v="3.4780000000000002E-3"/>
  </r>
  <r>
    <s v="S022781"/>
    <x v="33"/>
    <s v="PO138820"/>
    <s v="GRN181379"/>
    <s v="340-1057-1"/>
    <s v="ENCLOSURE ALIGNMENT BOX"/>
    <s v="Stoke-on-Trent ST6 2AX"/>
    <n v="9.4"/>
    <x v="1"/>
    <s v="Diesel"/>
    <n v="3.4780000000000002E-3"/>
  </r>
  <r>
    <s v="S023284"/>
    <x v="19"/>
    <s v="PO138726"/>
    <s v="GRN181322"/>
    <s v="340-1083-1"/>
    <s v="CONDUIT VERTICAL DETECTOR ENCLOSURE"/>
    <s v="Leicester LE19 2DT"/>
    <n v="144"/>
    <x v="1"/>
    <s v="Diesel"/>
    <n v="5.3280000000000001E-2"/>
  </r>
  <r>
    <s v="S024744"/>
    <x v="25"/>
    <s v="PO142518"/>
    <s v="GRN181323"/>
    <n v="101040789"/>
    <s v="PERSONNEL DOOR - INNER PANEL 21mm THICK"/>
    <s v="Huddersfield HD7 5JN"/>
    <n v="104.8"/>
    <x v="1"/>
    <s v="Diesel"/>
    <n v="3.8775999999999998E-2"/>
  </r>
  <r>
    <s v="S022781"/>
    <x v="33"/>
    <s v="PO140562"/>
    <s v="GRN181468"/>
    <n v="40256966"/>
    <s v="VERTICAL BOOM ANPR CAMERA SPACER"/>
    <s v="Stoke-on-Trent ST6 2AX"/>
    <n v="9.4"/>
    <x v="1"/>
    <s v="Diesel"/>
    <n v="3.4780000000000002E-3"/>
  </r>
  <r>
    <s v="S024744"/>
    <x v="25"/>
    <s v="PO142518"/>
    <s v="GRN181325"/>
    <n v="101040789"/>
    <s v="PERSONNEL DOOR - INNER PANEL 21mm THICK"/>
    <s v="Huddersfield HD7 5JN"/>
    <n v="104.8"/>
    <x v="1"/>
    <s v="Diesel"/>
    <n v="3.8775999999999998E-2"/>
  </r>
  <r>
    <s v="S023284"/>
    <x v="19"/>
    <s v="PO131877"/>
    <s v="GRN181326"/>
    <s v="340-1083-1"/>
    <s v="CONDUIT VERTICAL DETECTOR ENCLOSURE"/>
    <s v="Leicester LE19 2DT"/>
    <n v="144"/>
    <x v="1"/>
    <s v="Diesel"/>
    <n v="5.3280000000000001E-2"/>
  </r>
  <r>
    <s v="S022781"/>
    <x v="33"/>
    <s v="PO142465"/>
    <s v="GRN181470"/>
    <n v="101045037"/>
    <s v="CHARGING VALVE 6.0g3 CHARGING PRESSURE"/>
    <s v="Stoke-on-Trent ST6 2AX"/>
    <n v="9.4"/>
    <x v="1"/>
    <s v="Diesel"/>
    <n v="3.4780000000000002E-3"/>
  </r>
  <r>
    <s v="S023284"/>
    <x v="19"/>
    <s v="PO138726"/>
    <s v="GRN181328"/>
    <s v="340-1259-1"/>
    <s v="CABLE DETECTOR POWER BEAM ALIGNMENT FIXTURE"/>
    <s v="Leicester LE19 2DT"/>
    <n v="144"/>
    <x v="1"/>
    <s v="Diesel"/>
    <n v="5.3280000000000001E-2"/>
  </r>
  <r>
    <s v="S022781"/>
    <x v="33"/>
    <s v="PO142425"/>
    <s v="GRN181471"/>
    <s v="11598-0583"/>
    <s v="LIFT ALL NYLON RATCHET TIE-DOWN STRAP 10FT"/>
    <s v="Stoke-on-Trent ST6 2AX"/>
    <n v="9.4"/>
    <x v="1"/>
    <s v="Diesel"/>
    <n v="3.4780000000000002E-3"/>
  </r>
  <r>
    <s v="S022781"/>
    <x v="33"/>
    <s v="PO139714"/>
    <s v="GRN181473"/>
    <n v="101039992"/>
    <s v="HYDRAULIC BULKHEAD BRACKET"/>
    <s v="Stoke-on-Trent ST6 2AX"/>
    <n v="9.4"/>
    <x v="1"/>
    <s v="Diesel"/>
    <n v="3.4780000000000002E-3"/>
  </r>
  <r>
    <s v="S022781"/>
    <x v="33"/>
    <s v="PO139981"/>
    <s v="GRN181487"/>
    <n v="101017267"/>
    <s v="REAR PANEL SUPPORT ASSEMBLY"/>
    <s v="Stoke-on-Trent ST6 2AX"/>
    <n v="9.4"/>
    <x v="1"/>
    <s v="Diesel"/>
    <n v="3.4780000000000002E-3"/>
  </r>
  <r>
    <s v="S022781"/>
    <x v="33"/>
    <s v="PO139951"/>
    <s v="GRN181490"/>
    <n v="101044123"/>
    <s v="PANASONIC SPUR GEARBOX 180:1, 9.8Nm, 7.5rpm_x000a_PANASO"/>
    <s v="Stoke-on-Trent ST6 2AX"/>
    <n v="9.4"/>
    <x v="1"/>
    <s v="Diesel"/>
    <n v="3.4780000000000002E-3"/>
  </r>
  <r>
    <s v="S022781"/>
    <x v="33"/>
    <s v="PO139714"/>
    <s v="GRN181508"/>
    <n v="101037555"/>
    <s v="RAD-NUKE RADAR HOUSING SEAL"/>
    <s v="Stoke-on-Trent ST6 2AX"/>
    <n v="9.4"/>
    <x v="1"/>
    <s v="Diesel"/>
    <n v="3.4780000000000002E-3"/>
  </r>
  <r>
    <s v="S022781"/>
    <x v="33"/>
    <s v="PO140279"/>
    <s v="GRN181510"/>
    <n v="101012394"/>
    <s v="SECURITY HANDRAIL SPACER"/>
    <s v="Stoke-on-Trent ST6 2AX"/>
    <n v="9.4"/>
    <x v="1"/>
    <s v="Diesel"/>
    <n v="3.4780000000000002E-3"/>
  </r>
  <r>
    <s v="S022781"/>
    <x v="33"/>
    <s v="PO140260"/>
    <s v="GRN181512"/>
    <n v="101011268"/>
    <s v="DOOR HINGE SPACER TUBE (33 x 9.53 x 1.6)"/>
    <s v="Stoke-on-Trent ST6 2AX"/>
    <n v="9.4"/>
    <x v="1"/>
    <s v="Diesel"/>
    <n v="3.4780000000000002E-3"/>
  </r>
  <r>
    <s v="S022781"/>
    <x v="33"/>
    <s v="PO141693"/>
    <s v="GRN181552"/>
    <s v="356-1124-1"/>
    <s v="ADDITIONAL BOOM SIDE PANEL SUPPORT  RAIL"/>
    <s v="Stoke-on-Trent ST6 2AX"/>
    <n v="9.4"/>
    <x v="1"/>
    <s v="Diesel"/>
    <n v="3.4780000000000002E-3"/>
  </r>
  <r>
    <s v="S023284"/>
    <x v="19"/>
    <s v="PO139721"/>
    <s v="GRN181340"/>
    <n v="101048625"/>
    <s v="WEIGHBRIDGE JUNCTION BOX"/>
    <s v="Leicester LE19 2DT"/>
    <n v="144"/>
    <x v="1"/>
    <s v="Diesel"/>
    <n v="5.3280000000000001E-2"/>
  </r>
  <r>
    <s v="S022781"/>
    <x v="33"/>
    <s v="PO140272"/>
    <s v="GRN181558"/>
    <n v="101013222"/>
    <s v="BX INTEGRATED DETECTOR UNIT BRACKET"/>
    <s v="Stoke-on-Trent ST6 2AX"/>
    <n v="9.4"/>
    <x v="1"/>
    <s v="Diesel"/>
    <n v="3.4780000000000002E-3"/>
  </r>
  <r>
    <s v="S023284"/>
    <x v="19"/>
    <s v="PO139228"/>
    <s v="GRN181342"/>
    <s v="340-1042-1"/>
    <s v="JUNCTION BOX DETECTOR SIDE"/>
    <s v="Leicester LE19 2DT"/>
    <n v="144"/>
    <x v="1"/>
    <s v="Diesel"/>
    <n v="5.3280000000000001E-2"/>
  </r>
  <r>
    <s v="S023284"/>
    <x v="19"/>
    <s v="PO139228"/>
    <s v="GRN181343"/>
    <s v="340-1041-1"/>
    <s v="JUNCTION BOX TUNNEL"/>
    <s v="Leicester LE19 2DT"/>
    <n v="144"/>
    <x v="1"/>
    <s v="Diesel"/>
    <n v="5.3280000000000001E-2"/>
  </r>
  <r>
    <s v="S022781"/>
    <x v="33"/>
    <s v="PO142897"/>
    <s v="GRN181599"/>
    <s v="356-1146-1"/>
    <s v="101023381 MODIFICATION"/>
    <s v="Stoke-on-Trent ST6 2AX"/>
    <n v="9.4"/>
    <x v="1"/>
    <s v="Diesel"/>
    <n v="3.4780000000000002E-3"/>
  </r>
  <r>
    <s v="S022781"/>
    <x v="33"/>
    <s v="PO139951"/>
    <s v="GRN181640"/>
    <n v="101045393"/>
    <s v="GANTRY WHEEL AND RAIL ALIGNMENT KIT"/>
    <s v="Stoke-on-Trent ST6 2AX"/>
    <n v="9.4"/>
    <x v="1"/>
    <s v="Diesel"/>
    <n v="3.4780000000000002E-3"/>
  </r>
  <r>
    <s v="S001121"/>
    <x v="5"/>
    <s v="PO140402"/>
    <s v="GRN181348"/>
    <n v="101014865"/>
    <s v="6k8 TERMINATORALLEN BRADLEY 440F-A1308"/>
    <s v="Salford M5 4BE"/>
    <n v="103.6"/>
    <x v="2"/>
    <s v="Diesel"/>
    <n v="3.8331999999999998E-4"/>
  </r>
  <r>
    <s v="S022781"/>
    <x v="33"/>
    <s v="PO141257"/>
    <s v="GRN181644"/>
    <n v="40250756"/>
    <s v="STEP ASSEMBLY - M60"/>
    <s v="Stoke-on-Trent ST6 2AX"/>
    <n v="9.4"/>
    <x v="1"/>
    <s v="Diesel"/>
    <n v="3.4780000000000002E-3"/>
  </r>
  <r>
    <s v="S022781"/>
    <x v="33"/>
    <s v="PO139951"/>
    <s v="GRN181645"/>
    <n v="101045885"/>
    <s v="ADJUSTMENT MOTOR MOUNTING BRACKET 01"/>
    <s v="Stoke-on-Trent ST6 2AX"/>
    <n v="9.4"/>
    <x v="1"/>
    <s v="Diesel"/>
    <n v="3.4780000000000002E-3"/>
  </r>
  <r>
    <s v="S022781"/>
    <x v="33"/>
    <s v="PO138820"/>
    <s v="GRN181646"/>
    <s v="340-1056-1"/>
    <s v="BASE PLATE ALIGNMENT BOX"/>
    <s v="Stoke-on-Trent ST6 2AX"/>
    <n v="9.4"/>
    <x v="1"/>
    <s v="Diesel"/>
    <n v="3.4780000000000002E-3"/>
  </r>
  <r>
    <s v="S022781"/>
    <x v="33"/>
    <s v="PO140271"/>
    <s v="GRN181668"/>
    <n v="101013196"/>
    <s v="BX DETECTOR FRONT COVER PANEL"/>
    <s v="Stoke-on-Trent ST6 2AX"/>
    <n v="9.4"/>
    <x v="1"/>
    <s v="Diesel"/>
    <n v="3.4780000000000002E-3"/>
  </r>
  <r>
    <s v="S022781"/>
    <x v="33"/>
    <s v="PO140260"/>
    <s v="GRN181714"/>
    <n v="8945022"/>
    <s v="OIL AND FUEL PIPE 3/8&quot;"/>
    <s v="Stoke-on-Trent ST6 2AX"/>
    <n v="9.4"/>
    <x v="1"/>
    <s v="Diesel"/>
    <n v="3.4780000000000002E-3"/>
  </r>
  <r>
    <s v="S001047"/>
    <x v="9"/>
    <s v="PO138818"/>
    <s v="GRN181356"/>
    <n v="66205215"/>
    <s v="2x8 ELEMENT PHOTO DIODE CdWO4 30mm THICK"/>
    <s v="81300 Johor Bahru Malaysia"/>
    <n v="6781"/>
    <x v="4"/>
    <s v="Aviation"/>
    <n v="1.1924057587200001"/>
  </r>
  <r>
    <s v="S022781"/>
    <x v="33"/>
    <s v="PO140260"/>
    <s v="GRN181725"/>
    <n v="101013196"/>
    <s v="BX DETECTOR FRONT COVER PANEL"/>
    <s v="Stoke-on-Trent ST6 2AX"/>
    <n v="9.4"/>
    <x v="1"/>
    <s v="Diesel"/>
    <n v="3.4780000000000002E-3"/>
  </r>
  <r>
    <s v="S022781"/>
    <x v="33"/>
    <s v="PO140279"/>
    <s v="GRN181742"/>
    <n v="40256427"/>
    <s v="INFRA-RED FENCE SUPPORT_x000a_ARCHER WOODNUTT"/>
    <s v="Stoke-on-Trent ST6 2AX"/>
    <n v="9.4"/>
    <x v="1"/>
    <s v="Diesel"/>
    <n v="3.4780000000000002E-3"/>
  </r>
  <r>
    <s v="S022781"/>
    <x v="33"/>
    <s v="PO142617"/>
    <s v="GRN181881"/>
    <n v="57205352"/>
    <s v="LUBRICANT - 75W90 SYNTHETIC AP1 MT1/GL5 (25L DRUM)"/>
    <s v="Stoke-on-Trent ST6 2AX"/>
    <n v="9.4"/>
    <x v="1"/>
    <s v="Diesel"/>
    <n v="3.4780000000000002E-3"/>
  </r>
  <r>
    <s v="S022781"/>
    <x v="33"/>
    <s v="PO140279"/>
    <s v="GRN182083"/>
    <n v="101027591"/>
    <s v="TCU RESERVOIR BRACKET"/>
    <s v="Stoke-on-Trent ST6 2AX"/>
    <n v="9.4"/>
    <x v="1"/>
    <s v="Diesel"/>
    <n v="3.4780000000000002E-3"/>
  </r>
  <r>
    <s v="S022781"/>
    <x v="33"/>
    <s v="PO140417"/>
    <s v="GRN182110"/>
    <n v="101023638"/>
    <s v="GEARBOX CV SHAFT COUPLING"/>
    <s v="Stoke-on-Trent ST6 2AX"/>
    <n v="9.4"/>
    <x v="1"/>
    <s v="Diesel"/>
    <n v="3.4780000000000002E-3"/>
  </r>
  <r>
    <s v="S022781"/>
    <x v="33"/>
    <s v="PO141613"/>
    <s v="GRN182113"/>
    <n v="101039385"/>
    <s v="FIXED DOVETAIL MOUNTING BLOCK - ACTROS 5"/>
    <s v="Stoke-on-Trent ST6 2AX"/>
    <n v="9.4"/>
    <x v="1"/>
    <s v="Diesel"/>
    <n v="3.4780000000000002E-3"/>
  </r>
  <r>
    <s v="S022781"/>
    <x v="33"/>
    <s v="PO138837"/>
    <s v="GRN182118"/>
    <s v="350-1007-1"/>
    <s v="DRIVESHAFT MACHINED"/>
    <s v="Stoke-on-Trent ST6 2AX"/>
    <n v="9.4"/>
    <x v="1"/>
    <s v="Diesel"/>
    <n v="3.4780000000000002E-3"/>
  </r>
  <r>
    <s v="S022781"/>
    <x v="33"/>
    <s v="PO139951"/>
    <s v="GRN182120"/>
    <s v="350-1007-1"/>
    <s v="DRIVESHAFT MACHINED"/>
    <s v="Stoke-on-Trent ST6 2AX"/>
    <n v="9.4"/>
    <x v="1"/>
    <s v="Diesel"/>
    <n v="3.4780000000000002E-3"/>
  </r>
  <r>
    <s v="S022781"/>
    <x v="33"/>
    <s v="PO139983"/>
    <s v="GRN182237"/>
    <n v="101046730"/>
    <s v="M60 POD ACCESS STEP ASSEMBLY"/>
    <s v="Stoke-on-Trent ST6 2AX"/>
    <n v="9.4"/>
    <x v="1"/>
    <s v="Diesel"/>
    <n v="3.4780000000000002E-3"/>
  </r>
  <r>
    <s v="S025431"/>
    <x v="0"/>
    <s v="PO138363"/>
    <s v="GRN181371"/>
    <s v="331-0754-2"/>
    <s v="SOURCE ASSEMBLY - 2 APERTURES WIDE (x1 Croatia)"/>
    <s v="Boston Massachusetts"/>
    <n v="3154"/>
    <x v="0"/>
    <s v="Crude"/>
    <n v="2.5295079999999999"/>
  </r>
  <r>
    <s v="S022781"/>
    <x v="33"/>
    <s v="PO143618"/>
    <s v="GRN182274"/>
    <n v="101026396"/>
    <s v="SHORE POWER MOUNTING BRACKET"/>
    <s v="Stoke-on-Trent ST6 2AX"/>
    <n v="9.4"/>
    <x v="1"/>
    <s v="Diesel"/>
    <n v="3.4780000000000002E-3"/>
  </r>
  <r>
    <s v="S022781"/>
    <x v="33"/>
    <s v="PO143086"/>
    <s v="GRN182310"/>
    <s v="359-1014-1"/>
    <s v="SIDE PANEL SUPPORT ASSEMBLY BB"/>
    <s v="Stoke-on-Trent ST6 2AX"/>
    <n v="9.4"/>
    <x v="1"/>
    <s v="Diesel"/>
    <n v="3.4780000000000002E-3"/>
  </r>
  <r>
    <s v="S022781"/>
    <x v="33"/>
    <s v="PO140876"/>
    <s v="GRN182315"/>
    <n v="101047401"/>
    <s v="NETWORK SWITCH MOUNTING PLATE"/>
    <s v="Stoke-on-Trent ST6 2AX"/>
    <n v="9.4"/>
    <x v="1"/>
    <s v="Diesel"/>
    <n v="3.4780000000000002E-3"/>
  </r>
  <r>
    <s v="S022781"/>
    <x v="33"/>
    <s v="PO138831"/>
    <s v="GRN182571"/>
    <s v="340-1096-1"/>
    <s v="FOUNDATION BASE PLATE LINAC SIDE ASSY"/>
    <s v="Stoke-on-Trent ST6 2AX"/>
    <n v="9.4"/>
    <x v="1"/>
    <s v="Diesel"/>
    <n v="3.4780000000000002E-3"/>
  </r>
  <r>
    <s v="S023884"/>
    <x v="34"/>
    <s v="PO141747"/>
    <s v="GRN181380"/>
    <s v="11700-8535"/>
    <s v="GEARBOX LOW BACKLASH SERVO WORM"/>
    <s v="Stoke-on-Trent ST1 5SQ"/>
    <n v="13.2"/>
    <x v="1"/>
    <s v="Diesel"/>
    <n v="4.8839999999999995E-3"/>
  </r>
  <r>
    <s v="S022781"/>
    <x v="33"/>
    <s v="PO140264"/>
    <s v="GRN182573"/>
    <n v="101040786"/>
    <s v="PERSONNEL DOOR - LOCK SIDE CAPPING"/>
    <s v="Stoke-on-Trent ST6 2AX"/>
    <n v="9.4"/>
    <x v="1"/>
    <s v="Diesel"/>
    <n v="3.4780000000000002E-3"/>
  </r>
  <r>
    <s v="S022781"/>
    <x v="33"/>
    <s v="PO140927"/>
    <s v="GRN182574"/>
    <n v="23211673"/>
    <s v="CVI BX TEST PIECE BASE FRAME"/>
    <s v="Stoke-on-Trent ST6 2AX"/>
    <n v="9.4"/>
    <x v="1"/>
    <s v="Diesel"/>
    <n v="3.4780000000000002E-3"/>
  </r>
  <r>
    <s v="S022781"/>
    <x v="33"/>
    <s v="PO140279"/>
    <s v="GRN182592"/>
    <n v="40255936"/>
    <s v="SECURITY HAND RAIL BRACKET"/>
    <s v="Stoke-on-Trent ST6 2AX"/>
    <n v="9.4"/>
    <x v="1"/>
    <s v="Diesel"/>
    <n v="3.4780000000000002E-3"/>
  </r>
  <r>
    <s v="S022781"/>
    <x v="33"/>
    <s v="PO143738"/>
    <s v="GRN182593"/>
    <n v="101040216"/>
    <s v="CLEVIS PIN - STAINLESS STEEL - 6mmWDS COMPONENTS"/>
    <s v="Stoke-on-Trent ST6 2AX"/>
    <n v="9.4"/>
    <x v="1"/>
    <s v="Diesel"/>
    <n v="3.4780000000000002E-3"/>
  </r>
  <r>
    <s v="S022781"/>
    <x v="33"/>
    <s v="PO143423"/>
    <s v="GRN182606"/>
    <s v="11700-8654"/>
    <s v="WASHER FLAT M48 FORM A SST A2"/>
    <s v="Stoke-on-Trent ST6 2AX"/>
    <n v="9.4"/>
    <x v="1"/>
    <s v="Diesel"/>
    <n v="3.4780000000000002E-3"/>
  </r>
  <r>
    <s v="S022781"/>
    <x v="33"/>
    <s v="PO143750"/>
    <s v="GRN182613"/>
    <s v="356-1167-1"/>
    <s v="RAD NUKE COMPARTMENT GLAND PLATE COVER"/>
    <s v="Stoke-on-Trent ST6 2AX"/>
    <n v="9.4"/>
    <x v="1"/>
    <s v="Diesel"/>
    <n v="3.4780000000000002E-3"/>
  </r>
  <r>
    <s v="S022781"/>
    <x v="33"/>
    <s v="PO140283"/>
    <s v="GRN182752"/>
    <n v="101040231"/>
    <s v="POD DOOR LOCK - RETURN SPRING STAINLESS STEEL_x000a_SPRI"/>
    <s v="Stoke-on-Trent ST6 2AX"/>
    <n v="9.4"/>
    <x v="1"/>
    <s v="Diesel"/>
    <n v="3.4780000000000002E-3"/>
  </r>
  <r>
    <s v="S022781"/>
    <x v="33"/>
    <s v="PO140283"/>
    <s v="GRN182753"/>
    <n v="101039992"/>
    <s v="HYDRAULIC BULKHEAD BRACKET"/>
    <s v="Stoke-on-Trent ST6 2AX"/>
    <n v="9.4"/>
    <x v="1"/>
    <s v="Diesel"/>
    <n v="3.4780000000000002E-3"/>
  </r>
  <r>
    <s v="S022781"/>
    <x v="33"/>
    <s v="PO140273"/>
    <s v="GRN182956"/>
    <n v="101013222"/>
    <s v="BX INTEGRATED DETECTOR UNIT BRACKET"/>
    <s v="Stoke-on-Trent ST6 2AX"/>
    <n v="9.4"/>
    <x v="1"/>
    <s v="Diesel"/>
    <n v="3.4780000000000002E-3"/>
  </r>
  <r>
    <s v="S022781"/>
    <x v="33"/>
    <s v="PO140283"/>
    <s v="GRN182961"/>
    <n v="101040194"/>
    <s v="SWIVEL ROD END FEMALE - 6mm STAINLESS STEEL_x000a_WDS CO"/>
    <s v="Stoke-on-Trent ST6 2AX"/>
    <n v="9.4"/>
    <x v="1"/>
    <s v="Diesel"/>
    <n v="3.4780000000000002E-3"/>
  </r>
  <r>
    <s v="S022781"/>
    <x v="33"/>
    <s v="PO142465"/>
    <s v="GRN182964"/>
    <n v="101010458"/>
    <s v="LASER YAW MOUNT"/>
    <s v="Stoke-on-Trent ST6 2AX"/>
    <n v="9.4"/>
    <x v="1"/>
    <s v="Diesel"/>
    <n v="3.4780000000000002E-3"/>
  </r>
  <r>
    <s v="S024448"/>
    <x v="18"/>
    <s v="PO135823"/>
    <s v="GRN181394"/>
    <n v="101049193"/>
    <s v="6/4 MeV TURNKEY LINAC SYSTEM C/W CABSCAN (+32/-31)"/>
    <s v="California 94560"/>
    <n v="5214"/>
    <x v="0"/>
    <s v="Crude"/>
    <n v="0.4181628"/>
  </r>
  <r>
    <s v="S024448"/>
    <x v="18"/>
    <s v="PO135823"/>
    <s v="GRN181395"/>
    <n v="13206361"/>
    <s v="ETM TCU 9.8KW 400V"/>
    <s v="California 94560"/>
    <n v="5214"/>
    <x v="0"/>
    <s v="Crude"/>
    <n v="0.4181628"/>
  </r>
  <r>
    <s v="S022781"/>
    <x v="33"/>
    <s v="PO140562"/>
    <s v="GRN182967"/>
    <n v="20253218"/>
    <s v="RAD NUKE SUPPORT FRAME  - M60"/>
    <s v="Stoke-on-Trent ST6 2AX"/>
    <n v="9.4"/>
    <x v="1"/>
    <s v="Diesel"/>
    <n v="3.4780000000000002E-3"/>
  </r>
  <r>
    <s v="S024190"/>
    <x v="22"/>
    <s v="PO142748"/>
    <s v="GRN181401"/>
    <n v="85205363"/>
    <s v="19MM EPDM BONDED WASHER"/>
    <s v="Stockport SK4 2JT"/>
    <n v="22.2"/>
    <x v="1"/>
    <s v="Diesel"/>
    <n v="8.2140000000000008E-3"/>
  </r>
  <r>
    <s v="S024190"/>
    <x v="22"/>
    <s v="PO142517"/>
    <s v="GRN181407"/>
    <n v="101014001"/>
    <s v="GASKET DETECTOR BOX LID"/>
    <s v="Stockport SK4 2JT"/>
    <n v="22.2"/>
    <x v="1"/>
    <s v="Diesel"/>
    <n v="8.2140000000000008E-3"/>
  </r>
  <r>
    <s v="S026889"/>
    <x v="35"/>
    <s v="PO141508"/>
    <s v="GRN181408"/>
    <n v="40252841"/>
    <s v="HORIZONTAL DETECTOR BOX ARRAY MOUNTING PLATE M60"/>
    <s v="Stafford ST18 0PJ"/>
    <n v="50.6"/>
    <x v="2"/>
    <s v="Diesel"/>
    <n v="1.8722000000000001E-3"/>
  </r>
  <r>
    <s v="S022781"/>
    <x v="33"/>
    <s v="PO139714"/>
    <s v="GRN182968"/>
    <n v="20253218"/>
    <s v="RAD NUKE SUPPORT FRAME  - M60"/>
    <s v="Stoke-on-Trent ST6 2AX"/>
    <n v="9.4"/>
    <x v="1"/>
    <s v="Diesel"/>
    <n v="3.4780000000000002E-3"/>
  </r>
  <r>
    <s v="S025431"/>
    <x v="0"/>
    <s v="PO141482"/>
    <s v="GRN181410"/>
    <s v="331-6073-1"/>
    <s v="KIT TOUCH-UP PAINT RAL 7035 PORTAL II"/>
    <s v="Boston Massachusetts"/>
    <n v="3154"/>
    <x v="0"/>
    <s v="Crude"/>
    <n v="1.0118031999999999E-2"/>
  </r>
  <r>
    <s v="S022781"/>
    <x v="33"/>
    <s v="PO140283"/>
    <s v="GRN182974"/>
    <n v="101040786"/>
    <s v="PERSONNEL DOOR - LOCK SIDE CAPPING"/>
    <s v="Stoke-on-Trent ST6 2AX"/>
    <n v="9.4"/>
    <x v="1"/>
    <s v="Diesel"/>
    <n v="3.4780000000000002E-3"/>
  </r>
  <r>
    <s v="S022781"/>
    <x v="33"/>
    <s v="PO143330"/>
    <s v="GRN183049"/>
    <n v="51258065"/>
    <s v="ACTUATOR LA12"/>
    <s v="Stoke-on-Trent ST6 2AX"/>
    <n v="9.4"/>
    <x v="1"/>
    <s v="Diesel"/>
    <n v="3.4780000000000002E-3"/>
  </r>
  <r>
    <s v="S026602"/>
    <x v="12"/>
    <s v="PO142754"/>
    <s v="GRN181413"/>
    <s v="11700-3773"/>
    <s v="ELEMENT FILTER AIR"/>
    <s v="Watford WD24 7GG"/>
    <n v="302"/>
    <x v="2"/>
    <s v="Diesl"/>
    <n v="1.1173999999999999E-3"/>
  </r>
  <r>
    <s v="S025431"/>
    <x v="0"/>
    <s v="PO142386"/>
    <s v="GRN181414"/>
    <n v="50204185"/>
    <s v="POINT GUARD I/O SAFETY MODULE 8 POINT INPUT MODULE"/>
    <s v="Boston Massachusetts"/>
    <n v="3154"/>
    <x v="0"/>
    <s v="Crude"/>
    <n v="1.0118031999999999E-2"/>
  </r>
  <r>
    <s v="S022781"/>
    <x v="33"/>
    <s v="PO139714"/>
    <s v="GRN183053"/>
    <n v="101037553"/>
    <s v="RAD-NUKE RADAR HOUSING"/>
    <s v="Stoke-on-Trent ST6 2AX"/>
    <n v="9.4"/>
    <x v="1"/>
    <s v="Diesel"/>
    <n v="3.4780000000000002E-3"/>
  </r>
  <r>
    <s v="S022781"/>
    <x v="33"/>
    <s v="PO143584"/>
    <s v="GRN183057"/>
    <n v="1"/>
    <s v="freight inwards"/>
    <s v="Stoke-on-Trent ST6 2AX"/>
    <n v="9.4"/>
    <x v="1"/>
    <s v="Diesel"/>
    <n v="3.4780000000000002E-3"/>
  </r>
  <r>
    <s v="S022781"/>
    <x v="33"/>
    <s v="PO140264"/>
    <s v="GRN183058"/>
    <n v="101032025"/>
    <s v="BEACON LIGHT TOWER MOUNTING PLATE"/>
    <s v="Stoke-on-Trent ST6 2AX"/>
    <n v="9.4"/>
    <x v="1"/>
    <s v="Diesel"/>
    <n v="3.4780000000000002E-3"/>
  </r>
  <r>
    <s v="S022781"/>
    <x v="33"/>
    <s v="PO140279"/>
    <s v="GRN183063"/>
    <n v="101011266"/>
    <s v="POD DOOR HINGE PACKER (68 x 24 x 3.2)"/>
    <s v="Stoke-on-Trent ST6 2AX"/>
    <n v="9.4"/>
    <x v="1"/>
    <s v="Diesel"/>
    <n v="3.4780000000000002E-3"/>
  </r>
  <r>
    <s v="S022781"/>
    <x v="33"/>
    <s v="PO138834"/>
    <s v="GRN183075"/>
    <n v="101029067"/>
    <s v="SSM LINAC SERVICE TOOL KIT"/>
    <s v="Stoke-on-Trent ST6 2AX"/>
    <n v="9.4"/>
    <x v="1"/>
    <s v="Diesel"/>
    <n v="3.4780000000000002E-3"/>
  </r>
  <r>
    <s v="S022781"/>
    <x v="33"/>
    <s v="PO138834"/>
    <s v="GRN183077"/>
    <n v="101029067"/>
    <s v="SSM LINAC SERVICE TOOL KIT"/>
    <s v="Stoke-on-Trent ST6 2AX"/>
    <n v="9.4"/>
    <x v="1"/>
    <s v="Diesel"/>
    <n v="3.4780000000000002E-3"/>
  </r>
  <r>
    <s v="S022781"/>
    <x v="33"/>
    <s v="PO143283"/>
    <s v="GRN183255"/>
    <s v="11700-5582"/>
    <s v="SWIVEL PAD FOOT M10 THRD"/>
    <s v="Stoke-on-Trent ST6 2AX"/>
    <n v="9.4"/>
    <x v="1"/>
    <s v="Diesel"/>
    <n v="3.4780000000000002E-3"/>
  </r>
  <r>
    <s v="S022781"/>
    <x v="33"/>
    <s v="PO143283"/>
    <s v="GRN183259"/>
    <s v="11700-4977"/>
    <s v="LEVELING FOOT M20X2.5X3&quot; PAD SST"/>
    <s v="Stoke-on-Trent ST6 2AX"/>
    <n v="9.4"/>
    <x v="1"/>
    <s v="Diesel"/>
    <n v="3.4780000000000002E-3"/>
  </r>
  <r>
    <s v="S022781"/>
    <x v="33"/>
    <s v="PO141613"/>
    <s v="GRN183262"/>
    <n v="101039385"/>
    <s v="FIXED DOVETAIL MOUNTING BLOCK - ACTROS 5"/>
    <s v="Stoke-on-Trent ST6 2AX"/>
    <n v="9.4"/>
    <x v="1"/>
    <s v="Diesel"/>
    <n v="3.4780000000000002E-3"/>
  </r>
  <r>
    <s v="S002239"/>
    <x v="17"/>
    <s v="PO149583"/>
    <s v="GRN198956"/>
    <s v="11540-0781"/>
    <s v="FILTER CARTRIDGE 30 MICRON OPTITEMP"/>
    <s v="UT 84104"/>
    <n v="4725"/>
    <x v="4"/>
    <s v="Aviation"/>
    <n v="0.33234727680000004"/>
  </r>
  <r>
    <s v="S022781"/>
    <x v="33"/>
    <s v="PO143424"/>
    <s v="GRN183331"/>
    <n v="57205352"/>
    <s v="LUBRICANT - 75W90 SYNTHETIC AP1 MT1/GL5 (25L DRUM)"/>
    <s v="Stoke-on-Trent ST6 2AX"/>
    <n v="9.4"/>
    <x v="1"/>
    <s v="Diesel"/>
    <n v="3.4780000000000002E-3"/>
  </r>
  <r>
    <s v="S022781"/>
    <x v="33"/>
    <s v="PO140264"/>
    <s v="GRN183400"/>
    <n v="101043076"/>
    <s v="SINGLE TOOLBOX REAR BRACKET ASSEMBLY"/>
    <s v="Stoke-on-Trent ST6 2AX"/>
    <n v="9.4"/>
    <x v="1"/>
    <s v="Diesel"/>
    <n v="3.4780000000000002E-3"/>
  </r>
  <r>
    <s v="S022781"/>
    <x v="33"/>
    <s v="PO141693"/>
    <s v="GRN183401"/>
    <s v="356-1122-1"/>
    <s v="SIDE PANEL SUPPORT BRACKET"/>
    <s v="Stoke-on-Trent ST6 2AX"/>
    <n v="9.4"/>
    <x v="1"/>
    <s v="Diesel"/>
    <n v="3.4780000000000002E-3"/>
  </r>
  <r>
    <s v="S022781"/>
    <x v="33"/>
    <s v="PO142990"/>
    <s v="GRN183403"/>
    <n v="51204877"/>
    <s v="SCAN DRIVE NORMALLY OPEN SENSOR"/>
    <s v="Stoke-on-Trent ST6 2AX"/>
    <n v="9.4"/>
    <x v="1"/>
    <s v="Diesel"/>
    <n v="3.4780000000000002E-3"/>
  </r>
  <r>
    <s v="S022781"/>
    <x v="33"/>
    <s v="PO143750"/>
    <s v="GRN183407"/>
    <s v="356-1167-1"/>
    <s v="RAD NUKE COMPARTMENT GLAND PLATE COVER"/>
    <s v="Stoke-on-Trent ST6 2AX"/>
    <n v="9.4"/>
    <x v="1"/>
    <s v="Diesel"/>
    <n v="3.4780000000000002E-3"/>
  </r>
  <r>
    <s v="S022781"/>
    <x v="33"/>
    <s v="PO143982"/>
    <s v="GRN183408"/>
    <n v="101044123"/>
    <s v="PANASONIC SPUR GEARBOX 180:1, 9.8Nm, 7.5rpm PANASO"/>
    <s v="Stoke-on-Trent ST6 2AX"/>
    <n v="9.4"/>
    <x v="1"/>
    <s v="Diesel"/>
    <n v="3.4780000000000002E-3"/>
  </r>
  <r>
    <s v="S001571"/>
    <x v="10"/>
    <s v="PO140655"/>
    <s v="GRN181438"/>
    <s v="11700-5287"/>
    <s v="LASER SCANNER LMS141-15100 SECURITY PRIME"/>
    <s v="St Albans AL1 5BN"/>
    <n v="298"/>
    <x v="2"/>
    <s v="Diesel"/>
    <n v="1.1026E-3"/>
  </r>
  <r>
    <s v="S022781"/>
    <x v="33"/>
    <s v="PO140272"/>
    <s v="GRN183413"/>
    <n v="101013196"/>
    <s v="BX DETECTOR FRONT COVER PANEL"/>
    <s v="Stoke-on-Trent ST6 2AX"/>
    <n v="9.4"/>
    <x v="1"/>
    <s v="Diesel"/>
    <n v="3.4780000000000002E-3"/>
  </r>
  <r>
    <s v="S022781"/>
    <x v="33"/>
    <s v="PO143748"/>
    <s v="GRN183418"/>
    <s v="11598-0583"/>
    <s v="LIFT ALL NYLON RATCHET TIE-DOWN STRAP 10FT"/>
    <s v="Stoke-on-Trent ST6 2AX"/>
    <n v="9.4"/>
    <x v="1"/>
    <s v="Diesel"/>
    <n v="3.4780000000000002E-3"/>
  </r>
  <r>
    <s v="S022781"/>
    <x v="33"/>
    <s v="PO143283"/>
    <s v="GRN183437"/>
    <s v="11700-4977"/>
    <s v="LEVELING FOOT M20X2.5X3&quot; PAD SST"/>
    <s v="Stoke-on-Trent ST6 2AX"/>
    <n v="9.4"/>
    <x v="1"/>
    <s v="Diesel"/>
    <n v="3.4780000000000002E-3"/>
  </r>
  <r>
    <s v="S022781"/>
    <x v="33"/>
    <s v="PO144105"/>
    <s v="GRN183440"/>
    <n v="89207148"/>
    <s v="ALPINE ANTIFREEZE EXTENDED RED 50% SOLUTION  X 5LT"/>
    <s v="Stoke-on-Trent ST6 2AX"/>
    <n v="9.4"/>
    <x v="1"/>
    <s v="Diesel"/>
    <n v="3.4780000000000002E-3"/>
  </r>
  <r>
    <s v="S022781"/>
    <x v="33"/>
    <s v="PO141362"/>
    <s v="GRN183533"/>
    <n v="101029067"/>
    <s v="SSM LINAC SERVICE TOOL KIT"/>
    <s v="Stoke-on-Trent ST6 2AX"/>
    <n v="9.4"/>
    <x v="1"/>
    <s v="Diesel"/>
    <n v="3.4780000000000002E-3"/>
  </r>
  <r>
    <s v="S022781"/>
    <x v="33"/>
    <s v="PO143943"/>
    <s v="GRN183591"/>
    <s v="11701-2348"/>
    <s v="PEWAG WINNER PROFILIFT ALPHA LIFTING POINT 1 TONNE"/>
    <s v="Stoke-on-Trent ST6 2AX"/>
    <n v="9.4"/>
    <x v="1"/>
    <s v="Diesel"/>
    <n v="3.4780000000000002E-3"/>
  </r>
  <r>
    <s v="S022781"/>
    <x v="33"/>
    <s v="PO143553"/>
    <s v="GRN183718"/>
    <n v="101009302"/>
    <s v="RAD NUKE COMPARTMENT GLAND PLATE"/>
    <s v="Stoke-on-Trent ST6 2AX"/>
    <n v="9.4"/>
    <x v="1"/>
    <s v="Diesel"/>
    <n v="3.4780000000000002E-3"/>
  </r>
  <r>
    <s v="S022781"/>
    <x v="33"/>
    <s v="PO138838"/>
    <s v="GRN183741"/>
    <s v="11598-1514"/>
    <s v="TOP CONNECTION SET DRS250 WHEEL BLOCK'"/>
    <s v="Stoke-on-Trent ST6 2AX"/>
    <n v="9.4"/>
    <x v="1"/>
    <s v="Diesel"/>
    <n v="3.4780000000000002E-3"/>
  </r>
  <r>
    <s v="S022781"/>
    <x v="33"/>
    <s v="PO138838"/>
    <s v="GRN183747"/>
    <s v="11700-8562"/>
    <s v="WHEEL BLOCK NON-DRIVEN'"/>
    <s v="Stoke-on-Trent ST6 2AX"/>
    <n v="9.4"/>
    <x v="1"/>
    <s v="Diesel"/>
    <n v="3.4780000000000002E-3"/>
  </r>
  <r>
    <s v="S022781"/>
    <x v="33"/>
    <s v="PO142031"/>
    <s v="GRN183809"/>
    <s v="340-1056-1"/>
    <s v="BASE PLATE ALIGNMENT BOX"/>
    <s v="Stoke-on-Trent ST6 2AX"/>
    <n v="9.4"/>
    <x v="1"/>
    <s v="Diesel"/>
    <n v="3.4780000000000002E-3"/>
  </r>
  <r>
    <s v="S022781"/>
    <x v="33"/>
    <s v="PO142029"/>
    <s v="GRN183812"/>
    <s v="340-1057-1"/>
    <s v="ENCLOSURE ALIGNMENT BOX"/>
    <s v="Stoke-on-Trent ST6 2AX"/>
    <n v="9.4"/>
    <x v="1"/>
    <s v="Diesel"/>
    <n v="3.4780000000000002E-3"/>
  </r>
  <r>
    <s v="S022781"/>
    <x v="33"/>
    <s v="PO139674"/>
    <s v="GRN183847"/>
    <s v="11700-8543"/>
    <s v="WHEEL BLOCK DRIVEN"/>
    <s v="Stoke-on-Trent ST6 2AX"/>
    <n v="9.4"/>
    <x v="1"/>
    <s v="Diesel"/>
    <n v="3.4780000000000002E-3"/>
  </r>
  <r>
    <s v="S022781"/>
    <x v="33"/>
    <s v="PO140260"/>
    <s v="GRN184053"/>
    <n v="101013194"/>
    <s v="BX DETECTOR HOUSING FABRICATION"/>
    <s v="Stoke-on-Trent ST6 2AX"/>
    <n v="9.4"/>
    <x v="1"/>
    <s v="Diesel"/>
    <n v="3.4780000000000002E-3"/>
  </r>
  <r>
    <s v="S022781"/>
    <x v="33"/>
    <s v="PO143421"/>
    <s v="GRN184100"/>
    <n v="101041078"/>
    <s v="PNEUMATIC REG MOUNTING PLATE"/>
    <s v="Stoke-on-Trent ST6 2AX"/>
    <n v="9.4"/>
    <x v="1"/>
    <s v="Diesel"/>
    <n v="3.4780000000000002E-3"/>
  </r>
  <r>
    <s v="S025431"/>
    <x v="0"/>
    <s v="PO141482"/>
    <s v="GRN181462"/>
    <s v="11700-1649"/>
    <s v="EPOXY 9.3 OZ"/>
    <s v="Boston Massachusetts"/>
    <n v="3154"/>
    <x v="0"/>
    <s v="Crude"/>
    <n v="1.0118031999999999E-2"/>
  </r>
  <r>
    <s v="S022781"/>
    <x v="33"/>
    <s v="PO142848"/>
    <s v="GRN184107"/>
    <n v="40255703"/>
    <s v="LASER OFFSET BRACKET"/>
    <s v="Stoke-on-Trent ST6 2AX"/>
    <n v="9.4"/>
    <x v="1"/>
    <s v="Diesel"/>
    <n v="3.4780000000000002E-3"/>
  </r>
  <r>
    <s v="S022781"/>
    <x v="33"/>
    <s v="PO143750"/>
    <s v="GRN184109"/>
    <s v="11700-9047"/>
    <s v="BUFFER - RUBBER DPG160"/>
    <s v="Stoke-on-Trent ST6 2AX"/>
    <n v="9.4"/>
    <x v="1"/>
    <s v="Diesel"/>
    <n v="3.4780000000000002E-3"/>
  </r>
  <r>
    <s v="S022781"/>
    <x v="33"/>
    <s v="PO143556"/>
    <s v="GRN184142"/>
    <n v="101039973"/>
    <s v="PERSONNEL DOOR - LOCK SPACER TUBE"/>
    <s v="Stoke-on-Trent ST6 2AX"/>
    <n v="9.4"/>
    <x v="1"/>
    <s v="Diesel"/>
    <n v="3.4780000000000002E-3"/>
  </r>
  <r>
    <s v="S022781"/>
    <x v="33"/>
    <s v="PO143553"/>
    <s v="GRN184210"/>
    <n v="101012394"/>
    <s v="SECURITY HANDRAIL SPACER"/>
    <s v="Stoke-on-Trent ST6 2AX"/>
    <n v="9.4"/>
    <x v="1"/>
    <s v="Diesel"/>
    <n v="3.4780000000000002E-3"/>
  </r>
  <r>
    <s v="S022781"/>
    <x v="33"/>
    <s v="PO143421"/>
    <s v="GRN184212"/>
    <n v="101035612"/>
    <s v="M60/T60 DOOR INTERLOCK SWITCH BRACKET(FRAME SIDE)"/>
    <s v="Stoke-on-Trent ST6 2AX"/>
    <n v="9.4"/>
    <x v="1"/>
    <s v="Diesel"/>
    <n v="3.4780000000000002E-3"/>
  </r>
  <r>
    <s v="S022781"/>
    <x v="33"/>
    <s v="PO140260"/>
    <s v="GRN184213"/>
    <n v="101029762"/>
    <s v="AXIS Mk II FIXED DOME CAMERA SPACER 100mm"/>
    <s v="Stoke-on-Trent ST6 2AX"/>
    <n v="9.4"/>
    <x v="1"/>
    <s v="Diesel"/>
    <n v="3.4780000000000002E-3"/>
  </r>
  <r>
    <s v="S022781"/>
    <x v="33"/>
    <s v="PO143421"/>
    <s v="GRN184215"/>
    <n v="101029762"/>
    <s v="AXIS Mk II FIXED DOME CAMERA SPACER 100mm"/>
    <s v="Stoke-on-Trent ST6 2AX"/>
    <n v="9.4"/>
    <x v="1"/>
    <s v="Diesel"/>
    <n v="3.4780000000000002E-3"/>
  </r>
  <r>
    <s v="S022781"/>
    <x v="33"/>
    <s v="PO142829"/>
    <s v="GRN184218"/>
    <n v="101045393"/>
    <s v="GANTRY WHEEL LASER ALIGNMENT KIT"/>
    <s v="Stoke-on-Trent ST6 2AX"/>
    <n v="9.4"/>
    <x v="1"/>
    <s v="Diesel"/>
    <n v="3.4780000000000002E-3"/>
  </r>
  <r>
    <s v="S022781"/>
    <x v="33"/>
    <s v="PO139670"/>
    <s v="GRN184225"/>
    <n v="101046730"/>
    <s v="M60 POD ACCESS STEP ASSEMBLY"/>
    <s v="Stoke-on-Trent ST6 2AX"/>
    <n v="9.4"/>
    <x v="1"/>
    <s v="Diesel"/>
    <n v="3.4780000000000002E-3"/>
  </r>
  <r>
    <s v="S022781"/>
    <x v="33"/>
    <s v="PO141257"/>
    <s v="GRN184227"/>
    <n v="40250756"/>
    <s v="STEP ASSEMBLY - M60"/>
    <s v="Stoke-on-Trent ST6 2AX"/>
    <n v="9.4"/>
    <x v="1"/>
    <s v="Diesel"/>
    <n v="3.4780000000000002E-3"/>
  </r>
  <r>
    <s v="S022781"/>
    <x v="33"/>
    <s v="PO144219"/>
    <s v="GRN184367"/>
    <n v="101050204"/>
    <s v="LASER MOUNTING PLATE"/>
    <s v="Stoke-on-Trent ST6 2AX"/>
    <n v="9.4"/>
    <x v="1"/>
    <s v="Diesel"/>
    <n v="3.4780000000000002E-3"/>
  </r>
  <r>
    <s v="S001121"/>
    <x v="5"/>
    <s v="PO140402"/>
    <s v="GRN181486"/>
    <n v="101036192"/>
    <s v="MOTOR FEEDBACK CABLE CONTINUOUS FLEX - 5M"/>
    <s v="Salford M5 4BE"/>
    <n v="103.6"/>
    <x v="2"/>
    <s v="Diesel"/>
    <n v="3.8331999999999998E-4"/>
  </r>
  <r>
    <s v="S022781"/>
    <x v="33"/>
    <s v="PO144288"/>
    <s v="GRN184368"/>
    <n v="101042178"/>
    <s v="FRONT GENERATOR SERVICE DOOR - GAS STRUT STIFFENER"/>
    <s v="Stoke-on-Trent ST6 2AX"/>
    <n v="9.4"/>
    <x v="1"/>
    <s v="Diesel"/>
    <n v="3.4780000000000002E-3"/>
  </r>
  <r>
    <s v="S022781"/>
    <x v="33"/>
    <s v="PO143643"/>
    <s v="GRN184589"/>
    <n v="101029067"/>
    <s v="SSM LINAC SERVICE TOOL KIT"/>
    <s v="Stoke-on-Trent ST6 2AX"/>
    <n v="9.4"/>
    <x v="1"/>
    <s v="Diesel"/>
    <n v="3.4780000000000002E-3"/>
  </r>
  <r>
    <s v="S022781"/>
    <x v="33"/>
    <s v="PO140279"/>
    <s v="GRN184597"/>
    <n v="101039973"/>
    <s v="PERSONNEL DOOR - LOCK SPACER TUBE"/>
    <s v="Stoke-on-Trent ST6 2AX"/>
    <n v="9.4"/>
    <x v="1"/>
    <s v="Diesel"/>
    <n v="3.4780000000000002E-3"/>
  </r>
  <r>
    <s v="S022781"/>
    <x v="33"/>
    <s v="PO144080"/>
    <s v="GRN184600"/>
    <s v="11701-2468"/>
    <s v="SMT GEARBOX"/>
    <s v="Stoke-on-Trent ST6 2AX"/>
    <n v="9.4"/>
    <x v="1"/>
    <s v="Diesel"/>
    <n v="3.4780000000000002E-3"/>
  </r>
  <r>
    <s v="S022781"/>
    <x v="33"/>
    <s v="PO142450"/>
    <s v="GRN184738"/>
    <n v="40250756"/>
    <s v="STEP ASSEMBLY - M60"/>
    <s v="Stoke-on-Trent ST6 2AX"/>
    <n v="9.4"/>
    <x v="1"/>
    <s v="Diesel"/>
    <n v="3.4780000000000002E-3"/>
  </r>
  <r>
    <s v="S022781"/>
    <x v="33"/>
    <s v="PO139983"/>
    <s v="GRN184739"/>
    <n v="101046730"/>
    <s v="M60 POD ACCESS STEP ASSEMBLY"/>
    <s v="Stoke-on-Trent ST6 2AX"/>
    <n v="9.4"/>
    <x v="1"/>
    <s v="Diesel"/>
    <n v="3.4780000000000002E-3"/>
  </r>
  <r>
    <s v="S022781"/>
    <x v="33"/>
    <s v="PO140260"/>
    <s v="GRN184740"/>
    <n v="101012554"/>
    <s v="BX DETECTOR FRAME RIGHT HAND SIDE"/>
    <s v="Stoke-on-Trent ST6 2AX"/>
    <n v="9.4"/>
    <x v="1"/>
    <s v="Diesel"/>
    <n v="3.4780000000000002E-3"/>
  </r>
  <r>
    <s v="S022781"/>
    <x v="33"/>
    <s v="PO140271"/>
    <s v="GRN184741"/>
    <n v="101012555"/>
    <s v="BX DETECTOR FRAME LEFT HAND SIDE"/>
    <s v="Stoke-on-Trent ST6 2AX"/>
    <n v="9.4"/>
    <x v="1"/>
    <s v="Diesel"/>
    <n v="3.4780000000000002E-3"/>
  </r>
  <r>
    <s v="S022781"/>
    <x v="33"/>
    <s v="PO140272"/>
    <s v="GRN184770"/>
    <n v="101012554"/>
    <s v="BX DETECTOR FRAME RIGHT HAND SIDE"/>
    <s v="Stoke-on-Trent ST6 2AX"/>
    <n v="9.4"/>
    <x v="1"/>
    <s v="Diesel"/>
    <n v="3.4780000000000002E-3"/>
  </r>
  <r>
    <s v="S000892"/>
    <x v="16"/>
    <s v="PO143693"/>
    <s v="GRN181499"/>
    <n v="101011726"/>
    <s v="M8 SHOCK MOUNT 120DAN MALE TO MALE NATURAL RUBBER"/>
    <s v="Stockport SK4 2JT"/>
    <n v="55"/>
    <x v="2"/>
    <s v="Diesel"/>
    <n v="2.0350000000000001E-4"/>
  </r>
  <r>
    <s v="S022781"/>
    <x v="33"/>
    <s v="PO143422"/>
    <s v="GRN184807"/>
    <n v="57258355"/>
    <s v="HD ENCODER MOTOR C/W 10M LEADS 9.2KW D132 UNIT"/>
    <s v="Stoke-on-Trent ST6 2AX"/>
    <n v="9.4"/>
    <x v="1"/>
    <s v="Diesel"/>
    <n v="3.4780000000000002E-3"/>
  </r>
  <r>
    <s v="S022781"/>
    <x v="33"/>
    <s v="PO141279"/>
    <s v="GRN184811"/>
    <n v="40253053"/>
    <s v="STOP SPACER -  M60 AXLE LOCK - MOQ 10"/>
    <s v="Stoke-on-Trent ST6 2AX"/>
    <n v="9.4"/>
    <x v="1"/>
    <s v="Diesel"/>
    <n v="3.4780000000000002E-3"/>
  </r>
  <r>
    <s v="S022781"/>
    <x v="33"/>
    <s v="PO140279"/>
    <s v="GRN185143"/>
    <n v="101008805"/>
    <s v="TRANSFER CASE PROP SHAFT COUPLING"/>
    <s v="Stoke-on-Trent ST6 2AX"/>
    <n v="9.4"/>
    <x v="1"/>
    <s v="Diesel"/>
    <n v="3.4780000000000002E-3"/>
  </r>
  <r>
    <s v="S022781"/>
    <x v="33"/>
    <s v="PO143638"/>
    <s v="GRN185146"/>
    <n v="101011267"/>
    <s v="DOOR PACKER (40 x 30 x 1.5)"/>
    <s v="Stoke-on-Trent ST6 2AX"/>
    <n v="9.4"/>
    <x v="1"/>
    <s v="Diesel"/>
    <n v="3.4780000000000002E-3"/>
  </r>
  <r>
    <s v="S022781"/>
    <x v="33"/>
    <s v="PO143982"/>
    <s v="GRN185147"/>
    <n v="101045902"/>
    <s v="ROTEX BLACKLASH-FREE JAW COUPLING - L66, I/D12"/>
    <s v="Stoke-on-Trent ST6 2AX"/>
    <n v="9.4"/>
    <x v="1"/>
    <s v="Diesel"/>
    <n v="3.4780000000000002E-3"/>
  </r>
  <r>
    <s v="S022781"/>
    <x v="33"/>
    <s v="PO144805"/>
    <s v="GRN185150"/>
    <s v="11700-2138-UOM"/>
    <s v="TUBING POLYURETHANE ID.245 OD.375 CLEAR"/>
    <s v="Stoke-on-Trent ST6 2AX"/>
    <n v="9.4"/>
    <x v="1"/>
    <s v="Diesel"/>
    <n v="3.4780000000000002E-3"/>
  </r>
  <r>
    <s v="S022781"/>
    <x v="33"/>
    <s v="PO143921"/>
    <s v="GRN185161"/>
    <s v="356-1114-1"/>
    <s v="TRANSFORMER BOX MOUNTING BRACKET"/>
    <s v="Stoke-on-Trent ST6 2AX"/>
    <n v="9.4"/>
    <x v="1"/>
    <s v="Diesel"/>
    <n v="3.4780000000000002E-3"/>
  </r>
  <r>
    <s v="S022781"/>
    <x v="33"/>
    <s v="PO143421"/>
    <s v="GRN185190"/>
    <n v="101008805"/>
    <s v="TRANSFER CASE PROP SHAFT COUPLING"/>
    <s v="Stoke-on-Trent ST6 2AX"/>
    <n v="9.4"/>
    <x v="1"/>
    <s v="Diesel"/>
    <n v="3.4780000000000002E-3"/>
  </r>
  <r>
    <s v="S022781"/>
    <x v="33"/>
    <s v="PO143750"/>
    <s v="GRN185191"/>
    <s v="11700-9047"/>
    <s v="BUFFER - RUBBER DPG160"/>
    <s v="Stoke-on-Trent ST6 2AX"/>
    <n v="9.4"/>
    <x v="1"/>
    <s v="Diesel"/>
    <n v="3.4780000000000002E-3"/>
  </r>
  <r>
    <s v="S025431"/>
    <x v="0"/>
    <s v="PO140134"/>
    <s v="GRN181514"/>
    <s v="11565-0282"/>
    <s v="WASHER SEALING .50ID EPDM"/>
    <s v="Boston Massachusetts"/>
    <n v="3154"/>
    <x v="0"/>
    <s v="Crude"/>
    <n v="1.0118031999999999E-2"/>
  </r>
  <r>
    <s v="S022781"/>
    <x v="33"/>
    <s v="PO143741"/>
    <s v="GRN185192"/>
    <n v="101040229"/>
    <s v="POD DOOR - LOCK TO LOWER LATCH CON-ROD"/>
    <s v="Stoke-on-Trent ST6 2AX"/>
    <n v="9.4"/>
    <x v="1"/>
    <s v="Diesel"/>
    <n v="3.4780000000000002E-3"/>
  </r>
  <r>
    <s v="S022781"/>
    <x v="33"/>
    <s v="PO143746"/>
    <s v="GRN185193"/>
    <n v="40255936"/>
    <s v="SECURITY HAND RAIL BRACKET"/>
    <s v="Stoke-on-Trent ST6 2AX"/>
    <n v="9.4"/>
    <x v="1"/>
    <s v="Diesel"/>
    <n v="3.4780000000000002E-3"/>
  </r>
  <r>
    <s v="S022781"/>
    <x v="33"/>
    <s v="PO144082"/>
    <s v="GRN185194"/>
    <n v="101013196"/>
    <s v="BX DETECTOR FRONT COVER PANEL"/>
    <s v="Stoke-on-Trent ST6 2AX"/>
    <n v="9.4"/>
    <x v="1"/>
    <s v="Diesel"/>
    <n v="3.4780000000000002E-3"/>
  </r>
  <r>
    <s v="S025431"/>
    <x v="0"/>
    <s v="PO139400"/>
    <s v="GRN181518"/>
    <n v="21206725"/>
    <s v="I/O CABLE M12 FEMALE STRAIGHT 12 POLE OPEN WIRES"/>
    <s v="Boston Massachusetts"/>
    <n v="3154"/>
    <x v="0"/>
    <s v="Crude"/>
    <n v="1.0118031999999999E-2"/>
  </r>
  <r>
    <s v="S022781"/>
    <x v="33"/>
    <s v="PO140273"/>
    <s v="GRN185195"/>
    <n v="101013196"/>
    <s v="BX DETECTOR FRONT COVER PANEL"/>
    <s v="Stoke-on-Trent ST6 2AX"/>
    <n v="9.4"/>
    <x v="1"/>
    <s v="Diesel"/>
    <n v="3.4780000000000002E-3"/>
  </r>
  <r>
    <s v="S022781"/>
    <x v="33"/>
    <s v="PO144080"/>
    <s v="GRN185197"/>
    <s v="11701-2468"/>
    <s v="SMT GEARBOX"/>
    <s v="Stoke-on-Trent ST6 2AX"/>
    <n v="9.4"/>
    <x v="1"/>
    <s v="Diesel"/>
    <n v="3.4780000000000002E-3"/>
  </r>
  <r>
    <s v="S022781"/>
    <x v="33"/>
    <s v="PO143860"/>
    <s v="GRN185223"/>
    <n v="101029067"/>
    <s v="SSM LINAC SERVICE TOOL KIT"/>
    <s v="Stoke-on-Trent ST6 2AX"/>
    <n v="9.4"/>
    <x v="1"/>
    <s v="Diesel"/>
    <n v="3.4780000000000002E-3"/>
  </r>
  <r>
    <s v="S022781"/>
    <x v="33"/>
    <s v="PO143746"/>
    <s v="GRN185363"/>
    <n v="40256966"/>
    <s v="VERTICAL BOOM ANPR CAMERA SPACER"/>
    <s v="Stoke-on-Trent ST6 2AX"/>
    <n v="9.4"/>
    <x v="1"/>
    <s v="Diesel"/>
    <n v="3.4780000000000002E-3"/>
  </r>
  <r>
    <s v="S022781"/>
    <x v="33"/>
    <s v="PO143745"/>
    <s v="GRN185387"/>
    <n v="101045037"/>
    <s v="CHARGING VALVE 6.0G3 CHARGING PRESSURE"/>
    <s v="Stoke-on-Trent ST6 2AX"/>
    <n v="9.4"/>
    <x v="1"/>
    <s v="Diesel"/>
    <n v="3.4780000000000002E-3"/>
  </r>
  <r>
    <s v="S022781"/>
    <x v="33"/>
    <s v="PO143745"/>
    <s v="GRN185388"/>
    <n v="101045037"/>
    <s v="CHARGING VALVE 6.0G3 CHARGING PRESSURE"/>
    <s v="Stoke-on-Trent ST6 2AX"/>
    <n v="9.4"/>
    <x v="1"/>
    <s v="Diesel"/>
    <n v="3.4780000000000002E-3"/>
  </r>
  <r>
    <s v="S022781"/>
    <x v="33"/>
    <s v="PO143735"/>
    <s v="GRN185443"/>
    <n v="101040194"/>
    <s v="SWIVEL ROD END FEMALE - 6mm STAINLESS STEELWDS CO"/>
    <s v="Stoke-on-Trent ST6 2AX"/>
    <n v="9.4"/>
    <x v="1"/>
    <s v="Diesel"/>
    <n v="3.4780000000000002E-3"/>
  </r>
  <r>
    <s v="S022781"/>
    <x v="33"/>
    <s v="PO143556"/>
    <s v="GRN185458"/>
    <n v="101039973"/>
    <s v="PERSONNEL DOOR - LOCK SPACER TUBE"/>
    <s v="Stoke-on-Trent ST6 2AX"/>
    <n v="9.4"/>
    <x v="1"/>
    <s v="Diesel"/>
    <n v="3.4780000000000002E-3"/>
  </r>
  <r>
    <s v="S022781"/>
    <x v="33"/>
    <s v="PO140272"/>
    <s v="GRN185690"/>
    <n v="101013194"/>
    <s v="BX DETECTOR HOUSING FABRICATION"/>
    <s v="Stoke-on-Trent ST6 2AX"/>
    <n v="9.4"/>
    <x v="1"/>
    <s v="Diesel"/>
    <n v="3.4780000000000002E-3"/>
  </r>
  <r>
    <s v="S022781"/>
    <x v="33"/>
    <s v="PO140271"/>
    <s v="GRN185692"/>
    <n v="101013194"/>
    <s v="BX DETECTOR HOUSING FABRICATION"/>
    <s v="Stoke-on-Trent ST6 2AX"/>
    <n v="9.4"/>
    <x v="1"/>
    <s v="Diesel"/>
    <n v="3.4780000000000002E-3"/>
  </r>
  <r>
    <s v="S022781"/>
    <x v="33"/>
    <s v="PO143981"/>
    <s v="GRN185711"/>
    <s v="11700-8653"/>
    <s v="KEY 14X9X150 - BS4235-1 FORM A"/>
    <s v="Stoke-on-Trent ST6 2AX"/>
    <n v="9.4"/>
    <x v="1"/>
    <s v="Diesel"/>
    <n v="3.4780000000000002E-3"/>
  </r>
  <r>
    <s v="S022781"/>
    <x v="33"/>
    <s v="PO141642"/>
    <s v="GRN185740"/>
    <n v="101045393"/>
    <s v="GANTRY WHEEL LASER ALIGNMENT KIT"/>
    <s v="Stoke-on-Trent ST6 2AX"/>
    <n v="9.4"/>
    <x v="1"/>
    <s v="Diesel"/>
    <n v="3.4780000000000002E-3"/>
  </r>
  <r>
    <s v="S022781"/>
    <x v="33"/>
    <s v="PO143746"/>
    <s v="GRN185747"/>
    <n v="57207666"/>
    <s v="REPLACEMENT SPINDLE EXTENSION FOR SWING HANDLE"/>
    <s v="Stoke-on-Trent ST6 2AX"/>
    <n v="9.4"/>
    <x v="1"/>
    <s v="Diesel"/>
    <n v="3.4780000000000002E-3"/>
  </r>
  <r>
    <s v="S022781"/>
    <x v="33"/>
    <s v="PO144219"/>
    <s v="GRN185824"/>
    <n v="101050169"/>
    <s v="RAIN COVER"/>
    <s v="Stoke-on-Trent ST6 2AX"/>
    <n v="9.4"/>
    <x v="1"/>
    <s v="Diesel"/>
    <n v="3.4780000000000002E-3"/>
  </r>
  <r>
    <s v="S022781"/>
    <x v="33"/>
    <s v="PO143986"/>
    <s v="GRN185825"/>
    <s v="350-1008-1"/>
    <s v="BRACKET TORQUE REACTION"/>
    <s v="Stoke-on-Trent ST6 2AX"/>
    <n v="9.4"/>
    <x v="1"/>
    <s v="Diesel"/>
    <n v="3.4780000000000002E-3"/>
  </r>
  <r>
    <s v="S022781"/>
    <x v="33"/>
    <s v="PO144960"/>
    <s v="GRN185827"/>
    <s v="340-1056-1"/>
    <s v="BASE PLATE ALIGNMENT BOX"/>
    <s v="Stoke-on-Trent ST6 2AX"/>
    <n v="9.4"/>
    <x v="1"/>
    <s v="Diesel"/>
    <n v="3.4780000000000002E-3"/>
  </r>
  <r>
    <s v="S022781"/>
    <x v="33"/>
    <s v="PO139714"/>
    <s v="GRN185828"/>
    <n v="40256427"/>
    <s v="INFRA-RED FENCE SUPPORT_x000a_ARCHER WOODNUTT"/>
    <s v="Stoke-on-Trent ST6 2AX"/>
    <n v="9.4"/>
    <x v="1"/>
    <s v="Diesel"/>
    <n v="3.4780000000000002E-3"/>
  </r>
  <r>
    <s v="S022781"/>
    <x v="33"/>
    <s v="PO140279"/>
    <s v="GRN185829"/>
    <n v="40256427"/>
    <s v="INFRA-RED FENCE SUPPORT_x000a_ARCHER WOODNUTT"/>
    <s v="Stoke-on-Trent ST6 2AX"/>
    <n v="9.4"/>
    <x v="1"/>
    <s v="Diesel"/>
    <n v="3.4780000000000002E-3"/>
  </r>
  <r>
    <s v="S022781"/>
    <x v="33"/>
    <s v="PO139945"/>
    <s v="GRN185830"/>
    <n v="101042624"/>
    <s v="HORIZONTAL FLOATING ROTATIONAL LEVER ASSEMBLY"/>
    <s v="Stoke-on-Trent ST6 2AX"/>
    <n v="9.4"/>
    <x v="1"/>
    <s v="Diesel"/>
    <n v="3.4780000000000002E-3"/>
  </r>
  <r>
    <s v="S022781"/>
    <x v="33"/>
    <s v="PO143424"/>
    <s v="GRN185844"/>
    <n v="57205352"/>
    <s v="LUBRICANT - 75W90 SYNTHETIC AP1 MT1/GL5 (25L DRUM)"/>
    <s v="Stoke-on-Trent ST6 2AX"/>
    <n v="9.4"/>
    <x v="1"/>
    <s v="Diesel"/>
    <n v="3.4780000000000002E-3"/>
  </r>
  <r>
    <s v="S022781"/>
    <x v="33"/>
    <s v="PO143743"/>
    <s v="GRN185845"/>
    <n v="101040786"/>
    <s v="PERSONNEL DOOR - LOCK SIDE CAPPING"/>
    <s v="Stoke-on-Trent ST6 2AX"/>
    <n v="9.4"/>
    <x v="1"/>
    <s v="Diesel"/>
    <n v="3.4780000000000002E-3"/>
  </r>
  <r>
    <s v="S001571"/>
    <x v="10"/>
    <s v="PO140450"/>
    <s v="GRN181563"/>
    <n v="4245252"/>
    <s v="LASER SENSOR LMS111-10100"/>
    <s v="St Albans AL1 5BN"/>
    <n v="298"/>
    <x v="2"/>
    <s v="Diesel"/>
    <n v="1.1026E-3"/>
  </r>
  <r>
    <s v="S001571"/>
    <x v="10"/>
    <s v="PO137917"/>
    <s v="GRN181565"/>
    <n v="101012395"/>
    <s v="SICK 2D LiDAR LASER SENSOR TIM351-2134001"/>
    <s v="St Albans AL1 5BN"/>
    <n v="298"/>
    <x v="2"/>
    <s v="Diesel"/>
    <n v="1.1026E-3"/>
  </r>
  <r>
    <s v="S022781"/>
    <x v="33"/>
    <s v="PO142850"/>
    <s v="GRN185946"/>
    <n v="101039999"/>
    <s v="G60 VBOOM STABILISING/BUILD FIXTURE - G60 ZBX"/>
    <s v="Stoke-on-Trent ST6 2AX"/>
    <n v="9.4"/>
    <x v="1"/>
    <s v="Diesel"/>
    <n v="3.4780000000000002E-3"/>
  </r>
  <r>
    <s v="S022781"/>
    <x v="33"/>
    <s v="PO141257"/>
    <s v="GRN186081"/>
    <n v="40250756"/>
    <s v="STEP ASSEMBLY - M60"/>
    <s v="Stoke-on-Trent ST6 2AX"/>
    <n v="9.4"/>
    <x v="1"/>
    <s v="Diesel"/>
    <n v="3.4780000000000002E-3"/>
  </r>
  <r>
    <s v="S022781"/>
    <x v="33"/>
    <s v="PO143638"/>
    <s v="GRN186158"/>
    <n v="101011268"/>
    <s v="DOOR HINGE SPACER TUBE (33 x 9.53 x 1.6)"/>
    <s v="Stoke-on-Trent ST6 2AX"/>
    <n v="9.4"/>
    <x v="1"/>
    <s v="Diesel"/>
    <n v="3.4780000000000002E-3"/>
  </r>
  <r>
    <s v="S022781"/>
    <x v="33"/>
    <s v="PO143421"/>
    <s v="GRN186159"/>
    <n v="101035611"/>
    <s v="M60/ T60 DOOR INTERLOCK SWITCH BRACKET (DOOR SIDE)"/>
    <s v="Stoke-on-Trent ST6 2AX"/>
    <n v="9.4"/>
    <x v="1"/>
    <s v="Diesel"/>
    <n v="3.4780000000000002E-3"/>
  </r>
  <r>
    <s v="S022781"/>
    <x v="33"/>
    <s v="PO145137"/>
    <s v="GRN186161"/>
    <n v="56204077"/>
    <s v="15KW D 160 MOTOR + HD ENCODER"/>
    <s v="Stoke-on-Trent ST6 2AX"/>
    <n v="9.4"/>
    <x v="1"/>
    <s v="Diesel"/>
    <n v="3.4780000000000002E-3"/>
  </r>
  <r>
    <s v="S022781"/>
    <x v="33"/>
    <s v="PO138321"/>
    <s v="GRN186378"/>
    <n v="56204076"/>
    <s v="TRANSFER BOX 2.5:1 REDUCTION"/>
    <s v="Stoke-on-Trent ST6 2AX"/>
    <n v="9.4"/>
    <x v="1"/>
    <s v="Diesel"/>
    <n v="3.4780000000000002E-3"/>
  </r>
  <r>
    <s v="S022781"/>
    <x v="33"/>
    <s v="PO140562"/>
    <s v="GRN186505"/>
    <n v="101049332"/>
    <s v="FIXED DOME NETWORK CAMERA SPACER"/>
    <s v="Stoke-on-Trent ST6 2AX"/>
    <n v="9.4"/>
    <x v="1"/>
    <s v="Diesel"/>
    <n v="3.4780000000000002E-3"/>
  </r>
  <r>
    <s v="S022781"/>
    <x v="33"/>
    <s v="PO140562"/>
    <s v="GRN186508"/>
    <n v="101037553"/>
    <s v="RAD-NUKE RADAR HOUSING"/>
    <s v="Stoke-on-Trent ST6 2AX"/>
    <n v="9.4"/>
    <x v="1"/>
    <s v="Diesel"/>
    <n v="3.4780000000000002E-3"/>
  </r>
  <r>
    <s v="S022781"/>
    <x v="33"/>
    <s v="PO143986"/>
    <s v="GRN186611"/>
    <s v="350-1007-1"/>
    <s v="DRIVESHAFT MACHINED"/>
    <s v="Stoke-on-Trent ST6 2AX"/>
    <n v="9.4"/>
    <x v="1"/>
    <s v="Diesel"/>
    <n v="3.4780000000000002E-3"/>
  </r>
  <r>
    <s v="S022781"/>
    <x v="33"/>
    <s v="PO143422"/>
    <s v="GRN186719"/>
    <n v="57258355"/>
    <s v="HD ENCODER MOTOR C/W 10M LEADS 9.2KW D132 UNIT"/>
    <s v="Stoke-on-Trent ST6 2AX"/>
    <n v="9.4"/>
    <x v="1"/>
    <s v="Diesel"/>
    <n v="3.4780000000000002E-3"/>
  </r>
  <r>
    <s v="S022781"/>
    <x v="33"/>
    <s v="PO139951"/>
    <s v="GRN186736"/>
    <s v="255-1764-1"/>
    <s v="WASHER FLAT M20 HARDENED STL-Z ZINC FLAKE"/>
    <s v="Stoke-on-Trent ST6 2AX"/>
    <n v="9.4"/>
    <x v="1"/>
    <s v="Diesel"/>
    <n v="3.4780000000000002E-3"/>
  </r>
  <r>
    <s v="S022781"/>
    <x v="33"/>
    <s v="PO143746"/>
    <s v="GRN186763"/>
    <n v="40256966"/>
    <s v="VERTICAL BOOM ANPR CAMERA SPACER"/>
    <s v="Stoke-on-Trent ST6 2AX"/>
    <n v="9.4"/>
    <x v="1"/>
    <s v="Diesel"/>
    <n v="3.4780000000000002E-3"/>
  </r>
  <r>
    <s v="S022781"/>
    <x v="33"/>
    <s v="PO143920"/>
    <s v="GRN186829"/>
    <s v="VM1000"/>
    <s v="FG VM1000 RPM"/>
    <s v="Stoke-on-Trent ST6 2AX"/>
    <n v="9.4"/>
    <x v="1"/>
    <s v="Diesel"/>
    <n v="3.4780000000000002E-3"/>
  </r>
  <r>
    <s v="S022781"/>
    <x v="33"/>
    <s v="PO145003"/>
    <s v="GRN186917"/>
    <s v="360-1024-1"/>
    <s v="M60-BX DETECTOR ASSEMBLY  HINGE PACKER 1MM  THICK"/>
    <s v="Stoke-on-Trent ST6 2AX"/>
    <n v="9.4"/>
    <x v="1"/>
    <s v="Diesel"/>
    <n v="3.4780000000000002E-3"/>
  </r>
  <r>
    <s v="S022781"/>
    <x v="33"/>
    <s v="PO145568"/>
    <s v="GRN186919"/>
    <n v="57257367"/>
    <s v="SELF SEALING ADAPTOR - HOSE CONNECTION"/>
    <s v="Stoke-on-Trent ST6 2AX"/>
    <n v="9.4"/>
    <x v="1"/>
    <s v="Diesel"/>
    <n v="3.4780000000000002E-3"/>
  </r>
  <r>
    <s v="S022781"/>
    <x v="33"/>
    <s v="PO145302"/>
    <s v="GRN186920"/>
    <n v="101037444"/>
    <s v="ZBX DETECTOR PANEL STRIKER PLATE"/>
    <s v="Stoke-on-Trent ST6 2AX"/>
    <n v="9.4"/>
    <x v="1"/>
    <s v="Diesel"/>
    <n v="3.4780000000000002E-3"/>
  </r>
  <r>
    <s v="S022781"/>
    <x v="33"/>
    <s v="PO145567"/>
    <s v="GRN186926"/>
    <s v="361-1254-1"/>
    <s v="M16 OVERSIZED WASHER"/>
    <s v="Stoke-on-Trent ST6 2AX"/>
    <n v="9.4"/>
    <x v="1"/>
    <s v="Diesel"/>
    <n v="3.4780000000000002E-3"/>
  </r>
  <r>
    <s v="S022781"/>
    <x v="33"/>
    <s v="PO143638"/>
    <s v="GRN186941"/>
    <n v="101011267"/>
    <s v="DOOR PACKER (40 x 30 x 1.5)"/>
    <s v="Stoke-on-Trent ST6 2AX"/>
    <n v="9.4"/>
    <x v="1"/>
    <s v="Diesel"/>
    <n v="3.4780000000000002E-3"/>
  </r>
  <r>
    <s v="S022781"/>
    <x v="33"/>
    <s v="PO143556"/>
    <s v="GRN186945"/>
    <n v="101038448"/>
    <s v="DOOR FRAME SPACER PLATE - M60"/>
    <s v="Stoke-on-Trent ST6 2AX"/>
    <n v="9.4"/>
    <x v="1"/>
    <s v="Diesel"/>
    <n v="3.4780000000000002E-3"/>
  </r>
  <r>
    <s v="S000892"/>
    <x v="16"/>
    <s v="PO143723"/>
    <s v="GRN181600"/>
    <n v="42202925"/>
    <s v="COMPACT ENCLOSURE SINGLE DOOR 500 X 500 X 210 WITH"/>
    <s v="Stockport SK4 2JT"/>
    <n v="55"/>
    <x v="2"/>
    <s v="Diesel"/>
    <n v="2.0350000000000001E-4"/>
  </r>
  <r>
    <s v="S022781"/>
    <x v="33"/>
    <s v="PO145638"/>
    <s v="GRN186946"/>
    <n v="51204877"/>
    <s v="SCAN DRIVE NORMALLY OPEN SENSOR"/>
    <s v="Stoke-on-Trent ST6 2AX"/>
    <n v="9.4"/>
    <x v="1"/>
    <s v="Diesel"/>
    <n v="3.4780000000000002E-3"/>
  </r>
  <r>
    <s v="S022781"/>
    <x v="33"/>
    <s v="PO143553"/>
    <s v="GRN186948"/>
    <n v="101009302"/>
    <s v="RAD NUKE COMPARTMENT GLAND PLATE"/>
    <s v="Stoke-on-Trent ST6 2AX"/>
    <n v="9.4"/>
    <x v="1"/>
    <s v="Diesel"/>
    <n v="3.4780000000000002E-3"/>
  </r>
  <r>
    <s v="S000892"/>
    <x v="16"/>
    <s v="PO143723"/>
    <s v="GRN181606"/>
    <n v="101044503"/>
    <s v="CONDUCTIVE ALUMINIUM TAPE, 10MM X 33M"/>
    <s v="Stockport SK4 2JT"/>
    <n v="55"/>
    <x v="2"/>
    <s v="Diesel"/>
    <n v="2.0350000000000001E-4"/>
  </r>
  <r>
    <s v="S022781"/>
    <x v="33"/>
    <s v="PO143746"/>
    <s v="GRN186949"/>
    <n v="57207666"/>
    <s v="REPLACEMENT SPINDLE EXTENSION FOR SWING HANDLE"/>
    <s v="Stoke-on-Trent ST6 2AX"/>
    <n v="9.4"/>
    <x v="1"/>
    <s v="Diesel"/>
    <n v="3.4780000000000002E-3"/>
  </r>
  <r>
    <s v="S022781"/>
    <x v="33"/>
    <s v="PO143981"/>
    <s v="GRN186952"/>
    <n v="101040211"/>
    <s v="SWIVEL ROD END MALE - 6mm STAINLESS STEELWDS COMP"/>
    <s v="Stoke-on-Trent ST6 2AX"/>
    <n v="9.4"/>
    <x v="1"/>
    <s v="Diesel"/>
    <n v="3.4780000000000002E-3"/>
  </r>
  <r>
    <s v="S022781"/>
    <x v="33"/>
    <s v="PO145463"/>
    <s v="GRN186968"/>
    <s v="361-1308-1"/>
    <s v="LOWER HORIZ ADJUSTMENT SUB-ASSEMBLY"/>
    <s v="Stoke-on-Trent ST6 2AX"/>
    <n v="9.4"/>
    <x v="1"/>
    <s v="Diesel"/>
    <n v="3.4780000000000002E-3"/>
  </r>
  <r>
    <s v="S022781"/>
    <x v="33"/>
    <s v="PO143283"/>
    <s v="GRN186971"/>
    <s v="11700-4977"/>
    <s v="LEVELING FOOT M20X2.5X3&quot; PAD SST"/>
    <s v="Stoke-on-Trent ST6 2AX"/>
    <n v="9.4"/>
    <x v="1"/>
    <s v="Diesel"/>
    <n v="3.4780000000000002E-3"/>
  </r>
  <r>
    <s v="S022781"/>
    <x v="33"/>
    <s v="PO143741"/>
    <s v="GRN186980"/>
    <n v="101040227"/>
    <s v="POD DOOR - LOCK TO UPPER LATCH CON-ROD"/>
    <s v="Stoke-on-Trent ST6 2AX"/>
    <n v="9.4"/>
    <x v="1"/>
    <s v="Diesel"/>
    <n v="3.4780000000000002E-3"/>
  </r>
  <r>
    <s v="S001121"/>
    <x v="5"/>
    <s v="PO143740"/>
    <s v="GRN181614"/>
    <n v="50200901"/>
    <s v="TERMINAL FT SPRING CLAMP 1.5MM- GREY"/>
    <s v="Salford M5 4BE"/>
    <n v="103.6"/>
    <x v="2"/>
    <s v="Diesel"/>
    <n v="3.8331999999999998E-4"/>
  </r>
  <r>
    <s v="S022781"/>
    <x v="33"/>
    <s v="PO143424"/>
    <s v="GRN186981"/>
    <n v="57205352"/>
    <s v="LUBRICANT - 75W90 SYNTHETIC AP1 MT1/GL5 (25L DRUM)"/>
    <s v="Stoke-on-Trent ST6 2AX"/>
    <n v="9.4"/>
    <x v="1"/>
    <s v="Diesel"/>
    <n v="3.4780000000000002E-3"/>
  </r>
  <r>
    <s v="S022781"/>
    <x v="33"/>
    <s v="PO138321"/>
    <s v="GRN187047"/>
    <n v="56204076"/>
    <s v="TRANSFER BOX 2.5:1 REDUCTION"/>
    <s v="Stoke-on-Trent ST6 2AX"/>
    <n v="9.4"/>
    <x v="1"/>
    <s v="Diesel"/>
    <n v="3.4780000000000002E-3"/>
  </r>
  <r>
    <s v="S022781"/>
    <x v="33"/>
    <s v="PO143282"/>
    <s v="GRN187050"/>
    <s v="340-1096-1"/>
    <s v="FOUNDATION BASE PLATE LINAC SIDE ASSY"/>
    <s v="Stoke-on-Trent ST6 2AX"/>
    <n v="9.4"/>
    <x v="1"/>
    <s v="Diesel"/>
    <n v="3.4780000000000002E-3"/>
  </r>
  <r>
    <s v="S022781"/>
    <x v="33"/>
    <s v="PO143422"/>
    <s v="GRN187051"/>
    <n v="57258355"/>
    <s v="HD ENCODER MOTOR C/W 10M LEADS 9.2KW D132 UNIT"/>
    <s v="Stoke-on-Trent ST6 2AX"/>
    <n v="9.4"/>
    <x v="1"/>
    <s v="Diesel"/>
    <n v="3.4780000000000002E-3"/>
  </r>
  <r>
    <s v="S022781"/>
    <x v="33"/>
    <s v="PO145590"/>
    <s v="GRN187237"/>
    <s v="11598-0114"/>
    <s v="PAD EYES264-1"/>
    <s v="Stoke-on-Trent ST6 2AX"/>
    <n v="9.4"/>
    <x v="1"/>
    <s v="Diesel"/>
    <n v="3.4780000000000002E-3"/>
  </r>
  <r>
    <s v="S022781"/>
    <x v="33"/>
    <s v="PO143638"/>
    <s v="GRN187239"/>
    <n v="101011266"/>
    <s v="POD DOOR HINGE PACKER (68 x 24 x 3.2)"/>
    <s v="Stoke-on-Trent ST6 2AX"/>
    <n v="9.4"/>
    <x v="1"/>
    <s v="Diesel"/>
    <n v="3.4780000000000002E-3"/>
  </r>
  <r>
    <s v="S022781"/>
    <x v="33"/>
    <s v="PO143981"/>
    <s v="GRN187240"/>
    <n v="101045885"/>
    <s v="ADJUSTMENT MOTOR MOUNTING BRACKET 01"/>
    <s v="Stoke-on-Trent ST6 2AX"/>
    <n v="9.4"/>
    <x v="1"/>
    <s v="Diesel"/>
    <n v="3.4780000000000002E-3"/>
  </r>
  <r>
    <s v="S022781"/>
    <x v="33"/>
    <s v="PO145564"/>
    <s v="GRN187247"/>
    <n v="31257671"/>
    <s v="1/4&quot; CLEAR BRAIDED HOSE"/>
    <s v="Stoke-on-Trent ST6 2AX"/>
    <n v="9.4"/>
    <x v="1"/>
    <s v="Diesel"/>
    <n v="3.4780000000000002E-3"/>
  </r>
  <r>
    <s v="S001121"/>
    <x v="5"/>
    <s v="PO138736"/>
    <s v="GRN181625"/>
    <n v="101036193"/>
    <s v="MOTOR POWER WITH BRAKE CONTINUOUS FLEX 10AWG - 5M"/>
    <s v="Salford M5 4BE"/>
    <n v="103.6"/>
    <x v="2"/>
    <s v="Diesel"/>
    <n v="3.8331999999999998E-4"/>
  </r>
  <r>
    <s v="S024744"/>
    <x v="25"/>
    <s v="PO139220"/>
    <s v="GRN181626"/>
    <n v="101040790"/>
    <s v="PERSONNEL DOOR - INNER PANEL 9mm THICK"/>
    <s v="Huddersfield HD7 5JN"/>
    <n v="104.8"/>
    <x v="1"/>
    <s v="Diesel"/>
    <n v="3.8775999999999998E-2"/>
  </r>
  <r>
    <s v="S024744"/>
    <x v="25"/>
    <s v="PO142518"/>
    <s v="GRN181627"/>
    <n v="101040789"/>
    <s v="PERSONNEL DOOR - INNER PANEL 21mm THICK"/>
    <s v="Huddersfield HD7 5JN"/>
    <n v="104.8"/>
    <x v="1"/>
    <s v="Diesel"/>
    <n v="3.8775999999999998E-2"/>
  </r>
  <r>
    <s v="S022781"/>
    <x v="33"/>
    <s v="PO145887"/>
    <s v="GRN187280"/>
    <n v="89207148"/>
    <s v="ALPINE ANTIFREEZE EXTENDED RED 50% SOLUTION  X 5LT"/>
    <s v="Stoke-on-Trent ST6 2AX"/>
    <n v="9.4"/>
    <x v="1"/>
    <s v="Diesel"/>
    <n v="3.4780000000000002E-3"/>
  </r>
  <r>
    <s v="S022781"/>
    <x v="33"/>
    <s v="PO145879"/>
    <s v="GRN187383"/>
    <n v="89207148"/>
    <s v="ALPINE ANTIFREEZE EXTENDED RED 50% SOLUTION  X 5LT"/>
    <s v="Stoke-on-Trent ST6 2AX"/>
    <n v="9.4"/>
    <x v="1"/>
    <s v="Diesel"/>
    <n v="3.4780000000000002E-3"/>
  </r>
  <r>
    <s v="S022781"/>
    <x v="33"/>
    <s v="PO143746"/>
    <s v="GRN187384"/>
    <n v="40256966"/>
    <s v="VERTICAL BOOM ANPR CAMERA SPACER"/>
    <s v="Stoke-on-Trent ST6 2AX"/>
    <n v="9.4"/>
    <x v="1"/>
    <s v="Diesel"/>
    <n v="3.4780000000000002E-3"/>
  </r>
  <r>
    <s v="S022781"/>
    <x v="33"/>
    <s v="PO143553"/>
    <s v="GRN187389"/>
    <n v="101012394"/>
    <s v="SECURITY HANDRAIL SPACER"/>
    <s v="Stoke-on-Trent ST6 2AX"/>
    <n v="9.4"/>
    <x v="1"/>
    <s v="Diesel"/>
    <n v="3.4780000000000002E-3"/>
  </r>
  <r>
    <s v="S023284"/>
    <x v="19"/>
    <s v="PO139228"/>
    <s v="GRN181635"/>
    <s v="340-1073-1"/>
    <s v="CONDUIT JTN BOX DETECTOR SIDE-JTN BOX GROUND LEVEL"/>
    <s v="Leicester LE19 2DT"/>
    <n v="144"/>
    <x v="1"/>
    <s v="Diesel"/>
    <n v="5.3280000000000001E-2"/>
  </r>
  <r>
    <s v="S023284"/>
    <x v="19"/>
    <s v="PO138729"/>
    <s v="GRN181637"/>
    <s v="340-1084-1"/>
    <s v="CONDUIT HORIZONTAL DETECTOR ENCLOSURE"/>
    <s v="Leicester LE19 2DT"/>
    <n v="144"/>
    <x v="1"/>
    <s v="Diesel"/>
    <n v="5.3280000000000001E-2"/>
  </r>
  <r>
    <s v="S023284"/>
    <x v="19"/>
    <s v="PO131877"/>
    <s v="GRN181638"/>
    <s v="340-1084-1"/>
    <s v="CONDUIT HORIZONTAL DETECTOR ENCLOSURE"/>
    <s v="Leicester LE19 2DT"/>
    <n v="144"/>
    <x v="1"/>
    <s v="Diesel"/>
    <n v="5.3280000000000001E-2"/>
  </r>
  <r>
    <s v="S022781"/>
    <x v="33"/>
    <s v="PO145688"/>
    <s v="GRN187390"/>
    <n v="89207148"/>
    <s v="ALPINE ANTIFREEZE EXTENDED RED 50% SOLUTION  X 5LT"/>
    <s v="Stoke-on-Trent ST6 2AX"/>
    <n v="9.4"/>
    <x v="1"/>
    <s v="Diesel"/>
    <n v="3.4780000000000002E-3"/>
  </r>
  <r>
    <s v="S023284"/>
    <x v="19"/>
    <s v="PO139364"/>
    <s v="GRN181641"/>
    <s v="340-1072-1"/>
    <s v="CONDUIT JUNCTION BOX SOURCE SIDE – JUNCTION BOX DE"/>
    <s v="Leicester LE19 2DT"/>
    <n v="144"/>
    <x v="1"/>
    <s v="Diesel"/>
    <n v="5.3280000000000001E-2"/>
  </r>
  <r>
    <s v="S023284"/>
    <x v="19"/>
    <s v="PO139228"/>
    <s v="GRN181642"/>
    <s v="340-1072-1"/>
    <s v="CONDUIT JUNCTION BOX SOURCE SIDE – JUNCTION BOX DE"/>
    <s v="Leicester LE19 2DT"/>
    <n v="144"/>
    <x v="1"/>
    <s v="Diesel"/>
    <n v="5.3280000000000001E-2"/>
  </r>
  <r>
    <s v="S022781"/>
    <x v="33"/>
    <s v="PO145498"/>
    <s v="GRN187391"/>
    <s v="361-1227-1"/>
    <s v="DV60 Ø120 COLUMN JACK PAD"/>
    <s v="Stoke-on-Trent ST6 2AX"/>
    <n v="9.4"/>
    <x v="1"/>
    <s v="Diesel"/>
    <n v="3.4780000000000002E-3"/>
  </r>
  <r>
    <s v="S022781"/>
    <x v="33"/>
    <s v="PO139669"/>
    <s v="GRN187394"/>
    <n v="101042625"/>
    <s v="HORIZONTAL FIXED ROTATIONAL LEVER ASSEMBLY"/>
    <s v="Stoke-on-Trent ST6 2AX"/>
    <n v="9.4"/>
    <x v="1"/>
    <s v="Diesel"/>
    <n v="3.4780000000000002E-3"/>
  </r>
  <r>
    <s v="S022781"/>
    <x v="33"/>
    <s v="PO140612"/>
    <s v="GRN187395"/>
    <n v="101043064"/>
    <s v="VERTICAL ROTATIONAL ADJUSTMENT ASSEMBLY"/>
    <s v="Stoke-on-Trent ST6 2AX"/>
    <n v="9.4"/>
    <x v="1"/>
    <s v="Diesel"/>
    <n v="3.4780000000000002E-3"/>
  </r>
  <r>
    <s v="S022781"/>
    <x v="33"/>
    <s v="PO139714"/>
    <s v="GRN187396"/>
    <n v="101027591"/>
    <s v="TCU RESERVOIR BRACKET"/>
    <s v="Stoke-on-Trent ST6 2AX"/>
    <n v="9.4"/>
    <x v="1"/>
    <s v="Diesel"/>
    <n v="3.4780000000000002E-3"/>
  </r>
  <r>
    <s v="S022781"/>
    <x v="33"/>
    <s v="PO143646"/>
    <s v="GRN187397"/>
    <n v="101027591"/>
    <s v="TCU RESERVOIR BRACKET"/>
    <s v="Stoke-on-Trent ST6 2AX"/>
    <n v="9.4"/>
    <x v="1"/>
    <s v="Diesel"/>
    <n v="3.4780000000000002E-3"/>
  </r>
  <r>
    <s v="S022781"/>
    <x v="33"/>
    <s v="PO143735"/>
    <s v="GRN187398"/>
    <n v="101040194"/>
    <s v="SWIVEL ROD END FEMALE - 6mm STAINLESS STEELWDS CO"/>
    <s v="Stoke-on-Trent ST6 2AX"/>
    <n v="9.4"/>
    <x v="1"/>
    <s v="Diesel"/>
    <n v="3.4780000000000002E-3"/>
  </r>
  <r>
    <s v="S024346"/>
    <x v="28"/>
    <s v="PO141624"/>
    <s v="GRN181658"/>
    <n v="89205386"/>
    <s v="HYDRAULIC OIL - UNIVIS HVI 26 (20L CONTAINER)"/>
    <s v="Stoke-On-Trent, ST6 4PB"/>
    <n v="10.4"/>
    <x v="3"/>
    <s v="Diesel"/>
    <n v="1.0574200000000001E-3"/>
  </r>
  <r>
    <s v="S022275"/>
    <x v="8"/>
    <s v="PO143491"/>
    <s v="GRN190161"/>
    <s v="11701-2583"/>
    <s v="MERCEDES-BENZ ACTROS 5 S/M FHS 2632 L - EXPORT TO"/>
    <s v="70771 Leinfelden-Echterdingen"/>
    <n v="1446"/>
    <x v="3"/>
    <s v="Diesel"/>
    <n v="1.4702205000000002"/>
  </r>
  <r>
    <s v="S026889"/>
    <x v="35"/>
    <s v="PO141529"/>
    <s v="GRN181660"/>
    <n v="101024923"/>
    <s v="HORIZONTAL SAWTOOTH SPINE"/>
    <s v="Stafford ST18 0PJ"/>
    <n v="50.6"/>
    <x v="2"/>
    <s v="Diesel"/>
    <n v="1.8722000000000001E-3"/>
  </r>
  <r>
    <s v="S022781"/>
    <x v="33"/>
    <s v="PO143556"/>
    <s v="GRN187400"/>
    <n v="101039808"/>
    <s v="PERSONNEL DOOR - LOCK BRACE"/>
    <s v="Stoke-on-Trent ST6 2AX"/>
    <n v="9.4"/>
    <x v="1"/>
    <s v="Diesel"/>
    <n v="3.4780000000000002E-3"/>
  </r>
  <r>
    <s v="S022781"/>
    <x v="33"/>
    <s v="PO143980"/>
    <s v="GRN187401"/>
    <n v="101017267"/>
    <s v="REAR PANEL SUPPORT ASSEMBLY"/>
    <s v="Stoke-on-Trent ST6 2AX"/>
    <n v="9.4"/>
    <x v="1"/>
    <s v="Diesel"/>
    <n v="3.4780000000000002E-3"/>
  </r>
  <r>
    <s v="S022781"/>
    <x v="33"/>
    <s v="PO145704"/>
    <s v="GRN187408"/>
    <n v="86202616"/>
    <s v="STAINLESS STEEL EXT CIRCLIP DIN 471 - 10mm x 1mm"/>
    <s v="Stoke-on-Trent ST6 2AX"/>
    <n v="9.4"/>
    <x v="1"/>
    <s v="Diesel"/>
    <n v="3.4780000000000002E-3"/>
  </r>
  <r>
    <s v="S022781"/>
    <x v="33"/>
    <s v="PO143643"/>
    <s v="GRN187680"/>
    <n v="101029067"/>
    <s v="SSM LINAC SERVICE TOOL KIT"/>
    <s v="Stoke-on-Trent ST6 2AX"/>
    <n v="9.4"/>
    <x v="1"/>
    <s v="Diesel"/>
    <n v="3.4780000000000002E-3"/>
  </r>
  <r>
    <s v="S001571"/>
    <x v="10"/>
    <s v="PO143659"/>
    <s v="GRN181672"/>
    <n v="42205638"/>
    <s v="THROUGH BEAM PHOTOELECTRIC SENSOR WSE12-3P2431 SIC"/>
    <s v="St Albans AL1 5BN"/>
    <n v="298"/>
    <x v="2"/>
    <s v="Diesel"/>
    <n v="1.1026E-3"/>
  </r>
  <r>
    <s v="S001571"/>
    <x v="10"/>
    <s v="PO143575"/>
    <s v="GRN181673"/>
    <n v="42203606"/>
    <s v="PHOTOELECTRIC SENSOR"/>
    <s v="St Albans AL1 5BN"/>
    <n v="298"/>
    <x v="2"/>
    <s v="Diesel"/>
    <n v="1.1026E-3"/>
  </r>
  <r>
    <s v="S023284"/>
    <x v="19"/>
    <s v="PO140530"/>
    <s v="GRN181674"/>
    <s v="340-1153-1"/>
    <s v="CONDUIT OUTDOOR EQUIPMENT RACK ASSY – SPEED SENSOR"/>
    <s v="Leicester LE19 2DT"/>
    <n v="144"/>
    <x v="1"/>
    <s v="Diesel"/>
    <n v="5.3280000000000001E-2"/>
  </r>
  <r>
    <s v="S023284"/>
    <x v="19"/>
    <s v="PO139228"/>
    <s v="GRN181675"/>
    <s v="340-1083-1"/>
    <s v="CONDUIT VERTICAL DETECTOR ENCLOSURE"/>
    <s v="Leicester LE19 2DT"/>
    <n v="144"/>
    <x v="1"/>
    <s v="Diesel"/>
    <n v="5.3280000000000001E-2"/>
  </r>
  <r>
    <s v="S023284"/>
    <x v="19"/>
    <s v="PO139364"/>
    <s v="GRN181676"/>
    <s v="340-1083-1"/>
    <s v="CONDUIT VERTICAL DETECTOR ENCLOSURE"/>
    <s v="Leicester LE19 2DT"/>
    <n v="144"/>
    <x v="1"/>
    <s v="Diesel"/>
    <n v="5.3280000000000001E-2"/>
  </r>
  <r>
    <s v="S023284"/>
    <x v="19"/>
    <s v="PO139228"/>
    <s v="GRN181677"/>
    <s v="340-1071-1"/>
    <s v="CONDUIT OUTDOOR EQUIPMENT RACK ASSY JUNCTION BOX"/>
    <s v="Leicester LE19 2DT"/>
    <n v="144"/>
    <x v="1"/>
    <s v="Diesel"/>
    <n v="5.3280000000000001E-2"/>
  </r>
  <r>
    <s v="S023284"/>
    <x v="19"/>
    <s v="PO139228"/>
    <s v="GRN181678"/>
    <s v="340-1084-1"/>
    <s v="CONDUIT HORIZONTAL DETECTOR ENCLOSURE"/>
    <s v="Leicester LE19 2DT"/>
    <n v="144"/>
    <x v="1"/>
    <s v="Diesel"/>
    <n v="5.3280000000000001E-2"/>
  </r>
  <r>
    <s v="S022781"/>
    <x v="33"/>
    <s v="PO145071"/>
    <s v="GRN187686"/>
    <n v="101042465"/>
    <s v="FREESTANDING LIGHTBAR MOUNTING PLATE"/>
    <s v="Stoke-on-Trent ST6 2AX"/>
    <n v="9.4"/>
    <x v="1"/>
    <s v="Diesel"/>
    <n v="3.4780000000000002E-3"/>
  </r>
  <r>
    <s v="S023284"/>
    <x v="19"/>
    <s v="PO138936"/>
    <s v="GRN181680"/>
    <s v="340-1153-1"/>
    <s v="CONDUIT OUTDOOR EQUIPMENT RACK ASSY – SPEED SENSOR"/>
    <s v="Leicester LE19 2DT"/>
    <n v="144"/>
    <x v="1"/>
    <s v="Diesel"/>
    <n v="5.3280000000000001E-2"/>
  </r>
  <r>
    <s v="S023284"/>
    <x v="19"/>
    <s v="PO139228"/>
    <s v="GRN181681"/>
    <s v="340-1153-1"/>
    <s v="CONDUIT OUTDOOR EQUIPMENT RACK ASSY – SPEED SENSOR"/>
    <s v="Leicester LE19 2DT"/>
    <n v="144"/>
    <x v="1"/>
    <s v="Diesel"/>
    <n v="5.3280000000000001E-2"/>
  </r>
  <r>
    <s v="S022781"/>
    <x v="33"/>
    <s v="PO143421"/>
    <s v="GRN187688"/>
    <n v="101008805"/>
    <s v="TRANSFER CASE PROP SHAFT COUPLING"/>
    <s v="Stoke-on-Trent ST6 2AX"/>
    <n v="9.4"/>
    <x v="1"/>
    <s v="Diesel"/>
    <n v="3.4780000000000002E-3"/>
  </r>
  <r>
    <s v="S022781"/>
    <x v="33"/>
    <s v="PO145950"/>
    <s v="GRN187691"/>
    <n v="101011476"/>
    <s v="CARTRIDGE FOR FLEXXPUMP 400 WITH GREASE F03"/>
    <s v="Stoke-on-Trent ST6 2AX"/>
    <n v="9.4"/>
    <x v="1"/>
    <s v="Diesel"/>
    <n v="3.4780000000000002E-3"/>
  </r>
  <r>
    <s v="S022781"/>
    <x v="33"/>
    <s v="PO143748"/>
    <s v="GRN187692"/>
    <s v="11598-0583"/>
    <s v="LIFT ALL NYLON RATCHET TIE-DOWN STRAP 10FT"/>
    <s v="Stoke-on-Trent ST6 2AX"/>
    <n v="9.4"/>
    <x v="1"/>
    <s v="Diesel"/>
    <n v="3.4780000000000002E-3"/>
  </r>
  <r>
    <s v="S022781"/>
    <x v="33"/>
    <s v="PO143556"/>
    <s v="GRN187694"/>
    <n v="101039973"/>
    <s v="PERSONNEL DOOR - LOCK SPACER TUBE"/>
    <s v="Stoke-on-Trent ST6 2AX"/>
    <n v="9.4"/>
    <x v="1"/>
    <s v="Diesel"/>
    <n v="3.4780000000000002E-3"/>
  </r>
  <r>
    <s v="S022781"/>
    <x v="33"/>
    <s v="PO143283"/>
    <s v="GRN187699"/>
    <s v="11700-4977"/>
    <s v="LEVELING FOOT M20X2.5X3&quot; PAD SST"/>
    <s v="Stoke-on-Trent ST6 2AX"/>
    <n v="9.4"/>
    <x v="1"/>
    <s v="Diesel"/>
    <n v="3.4780000000000002E-3"/>
  </r>
  <r>
    <s v="S022781"/>
    <x v="33"/>
    <s v="PO143421"/>
    <s v="GRN187825"/>
    <n v="101029762"/>
    <s v="AXIS Mk II FIXED DOME CAMERA SPACER 100mm"/>
    <s v="Stoke-on-Trent ST6 2AX"/>
    <n v="9.4"/>
    <x v="1"/>
    <s v="Diesel"/>
    <n v="3.4780000000000002E-3"/>
  </r>
  <r>
    <s v="S022781"/>
    <x v="33"/>
    <s v="PO143637"/>
    <s v="GRN187845"/>
    <n v="101010458"/>
    <s v="LASER YAW MOUNT"/>
    <s v="Stoke-on-Trent ST6 2AX"/>
    <n v="9.4"/>
    <x v="1"/>
    <s v="Diesel"/>
    <n v="3.4780000000000002E-3"/>
  </r>
  <r>
    <s v="S022781"/>
    <x v="33"/>
    <s v="PO143282"/>
    <s v="GRN187902"/>
    <s v="340-1039-1"/>
    <s v="ASSY FOUNDATION MOUNT BEAM STOP SIDE"/>
    <s v="Stoke-on-Trent ST6 2AX"/>
    <n v="9.4"/>
    <x v="1"/>
    <s v="Diesel"/>
    <n v="3.4780000000000002E-3"/>
  </r>
  <r>
    <s v="S022781"/>
    <x v="33"/>
    <s v="PO138831"/>
    <s v="GRN187903"/>
    <s v="340-1039-1"/>
    <s v="ASSY FOUNDATION MOUNT BEAM STOP SIDE"/>
    <s v="Stoke-on-Trent ST6 2AX"/>
    <n v="9.4"/>
    <x v="1"/>
    <s v="Diesel"/>
    <n v="3.4780000000000002E-3"/>
  </r>
  <r>
    <s v="S000892"/>
    <x v="16"/>
    <s v="PO143780"/>
    <s v="GRN181697"/>
    <n v="3445203"/>
    <s v="STRAIGHT PLUG REWIREABLE M12 4AMP 4WAY"/>
    <s v="Stockport SK4 2JT"/>
    <n v="55"/>
    <x v="2"/>
    <s v="Diesel"/>
    <n v="2.0350000000000001E-4"/>
  </r>
  <r>
    <s v="S022781"/>
    <x v="33"/>
    <s v="PO142850"/>
    <s v="GRN187904"/>
    <n v="101039999"/>
    <s v="G60 VBOOM STABILISING/BUILD FIXTURE - G60 ZBX"/>
    <s v="Stoke-on-Trent ST6 2AX"/>
    <n v="9.4"/>
    <x v="1"/>
    <s v="Diesel"/>
    <n v="3.4780000000000002E-3"/>
  </r>
  <r>
    <s v="S022781"/>
    <x v="33"/>
    <s v="PO139983"/>
    <s v="GRN187955"/>
    <n v="101046730"/>
    <s v="M60 POD ACCESS STEP ASSEMBLY"/>
    <s v="Stoke-on-Trent ST6 2AX"/>
    <n v="9.4"/>
    <x v="1"/>
    <s v="Diesel"/>
    <n v="3.4780000000000002E-3"/>
  </r>
  <r>
    <s v="S022781"/>
    <x v="33"/>
    <s v="PO139714"/>
    <s v="GRN187958"/>
    <n v="101030074"/>
    <s v="CABLE ROLLER GUIDEPOST"/>
    <s v="Stoke-on-Trent ST6 2AX"/>
    <n v="9.4"/>
    <x v="1"/>
    <s v="Diesel"/>
    <n v="3.4780000000000002E-3"/>
  </r>
  <r>
    <s v="S022781"/>
    <x v="33"/>
    <s v="PO143741"/>
    <s v="GRN187962"/>
    <n v="101040227"/>
    <s v="POD DOOR - LOCK TO UPPER LATCH CON-ROD"/>
    <s v="Stoke-on-Trent ST6 2AX"/>
    <n v="9.4"/>
    <x v="1"/>
    <s v="Diesel"/>
    <n v="3.4780000000000002E-3"/>
  </r>
  <r>
    <s v="S022781"/>
    <x v="33"/>
    <s v="PO143421"/>
    <s v="GRN187969"/>
    <n v="101008805"/>
    <s v="TRANSFER CASE PROP SHAFT COUPLING"/>
    <s v="Stoke-on-Trent ST6 2AX"/>
    <n v="9.4"/>
    <x v="1"/>
    <s v="Diesel"/>
    <n v="3.4780000000000002E-3"/>
  </r>
  <r>
    <s v="S022781"/>
    <x v="33"/>
    <s v="PO144756"/>
    <s v="GRN187971"/>
    <s v="356-1177-1"/>
    <s v="SPECIAL WASHER"/>
    <s v="Stoke-on-Trent ST6 2AX"/>
    <n v="9.4"/>
    <x v="1"/>
    <s v="Diesel"/>
    <n v="3.4780000000000002E-3"/>
  </r>
  <r>
    <s v="S022781"/>
    <x v="33"/>
    <s v="PO143743"/>
    <s v="GRN188010"/>
    <n v="101040786"/>
    <s v="PERSONNEL DOOR - LOCK SIDE CAPPING"/>
    <s v="Stoke-on-Trent ST6 2AX"/>
    <n v="9.4"/>
    <x v="1"/>
    <s v="Diesel"/>
    <n v="3.4780000000000002E-3"/>
  </r>
  <r>
    <s v="S022781"/>
    <x v="33"/>
    <s v="PO145220"/>
    <s v="GRN188019"/>
    <s v="350-1202-1"/>
    <s v="GAP LASER BRACKET"/>
    <s v="Stoke-on-Trent ST6 2AX"/>
    <n v="9.4"/>
    <x v="1"/>
    <s v="Diesel"/>
    <n v="3.4780000000000002E-3"/>
  </r>
  <r>
    <s v="S022781"/>
    <x v="33"/>
    <s v="PO143743"/>
    <s v="GRN188021"/>
    <n v="101040786"/>
    <s v="PERSONNEL DOOR - LOCK SIDE CAPPING"/>
    <s v="Stoke-on-Trent ST6 2AX"/>
    <n v="9.4"/>
    <x v="1"/>
    <s v="Diesel"/>
    <n v="3.4780000000000002E-3"/>
  </r>
  <r>
    <s v="S022781"/>
    <x v="33"/>
    <s v="PO143980"/>
    <s v="GRN188022"/>
    <n v="101017267"/>
    <s v="REAR PANEL SUPPORT ASSEMBLY"/>
    <s v="Stoke-on-Trent ST6 2AX"/>
    <n v="9.4"/>
    <x v="1"/>
    <s v="Diesel"/>
    <n v="3.4780000000000002E-3"/>
  </r>
  <r>
    <s v="S022781"/>
    <x v="33"/>
    <s v="PO143646"/>
    <s v="GRN188027"/>
    <n v="101039992"/>
    <s v="HYDRAULIC BULKHEAD BRACKET"/>
    <s v="Stoke-on-Trent ST6 2AX"/>
    <n v="9.4"/>
    <x v="1"/>
    <s v="Diesel"/>
    <n v="3.4780000000000002E-3"/>
  </r>
  <r>
    <s v="S022781"/>
    <x v="33"/>
    <s v="PO143421"/>
    <s v="GRN188028"/>
    <n v="101023639"/>
    <s v="SPACER - TRANSFER CASE CV SHAFT"/>
    <s v="Stoke-on-Trent ST6 2AX"/>
    <n v="9.4"/>
    <x v="1"/>
    <s v="Diesel"/>
    <n v="3.4780000000000002E-3"/>
  </r>
  <r>
    <s v="S022781"/>
    <x v="33"/>
    <s v="PO140283"/>
    <s v="GRN188041"/>
    <n v="101039992"/>
    <s v="HYDRAULIC BULKHEAD BRACKET"/>
    <s v="Stoke-on-Trent ST6 2AX"/>
    <n v="9.4"/>
    <x v="1"/>
    <s v="Diesel"/>
    <n v="3.4780000000000002E-3"/>
  </r>
  <r>
    <s v="S022781"/>
    <x v="33"/>
    <s v="PO143750"/>
    <s v="GRN188045"/>
    <s v="356-1167-1"/>
    <s v="RAD NUKE COMPARTMENT GLAND PLATE COVER"/>
    <s v="Stoke-on-Trent ST6 2AX"/>
    <n v="9.4"/>
    <x v="1"/>
    <s v="Diesel"/>
    <n v="3.4780000000000002E-3"/>
  </r>
  <r>
    <s v="S001121"/>
    <x v="5"/>
    <s v="PO143158"/>
    <s v="GRN181727"/>
    <n v="79204208"/>
    <s v="MCB 3 POLE + N 40A C TYPE"/>
    <s v="Salford M5 4BE"/>
    <n v="103.6"/>
    <x v="2"/>
    <s v="Diesel"/>
    <n v="3.8331999999999998E-4"/>
  </r>
  <r>
    <s v="S001121"/>
    <x v="5"/>
    <s v="PO142435"/>
    <s v="GRN181728"/>
    <n v="50204185"/>
    <s v="POINT GUARD I/O SAFETY MODULE 8 POINT INPUT MODULE"/>
    <s v="Salford M5 4BE"/>
    <n v="103.6"/>
    <x v="2"/>
    <s v="Diesel"/>
    <n v="3.8331999999999998E-4"/>
  </r>
  <r>
    <s v="S001121"/>
    <x v="5"/>
    <s v="PO143747"/>
    <s v="GRN181729"/>
    <n v="101025827"/>
    <s v="KEYSWITCH 2-POS LEFT REMOVAL MAINTAINED METAL"/>
    <s v="Salford M5 4BE"/>
    <n v="103.6"/>
    <x v="2"/>
    <s v="Diesel"/>
    <n v="3.8331999999999998E-4"/>
  </r>
  <r>
    <s v="S026602"/>
    <x v="12"/>
    <s v="PO142667"/>
    <s v="GRN181732"/>
    <n v="101013924"/>
    <s v="FUEL FILTER"/>
    <s v="Watford WD24 7GG"/>
    <n v="302"/>
    <x v="2"/>
    <s v="Diesl"/>
    <n v="1.1173999999999999E-3"/>
  </r>
  <r>
    <s v="S026602"/>
    <x v="12"/>
    <s v="PO142755"/>
    <s v="GRN181733"/>
    <s v="11540-0247"/>
    <s v="FILTER AC AIR BARD"/>
    <s v="Watford WD24 7GG"/>
    <n v="302"/>
    <x v="2"/>
    <s v="Diesl"/>
    <n v="1.1173999999999999E-3"/>
  </r>
  <r>
    <s v="S022781"/>
    <x v="33"/>
    <s v="PO143556"/>
    <s v="GRN188048"/>
    <n v="101039808"/>
    <s v="PERSONNEL DOOR - LOCK BRACE"/>
    <s v="Stoke-on-Trent ST6 2AX"/>
    <n v="9.4"/>
    <x v="1"/>
    <s v="Diesel"/>
    <n v="3.4780000000000002E-3"/>
  </r>
  <r>
    <s v="S001121"/>
    <x v="5"/>
    <s v="PO137920"/>
    <s v="GRN181735"/>
    <n v="101035622"/>
    <s v="PANELVIEW 5310 TERMINAL 10.3&quot; SCREEN"/>
    <s v="Salford M5 4BE"/>
    <n v="103.6"/>
    <x v="2"/>
    <s v="Diesel"/>
    <n v="3.8331999999999998E-4"/>
  </r>
  <r>
    <s v="S022275"/>
    <x v="8"/>
    <s v="PO143491"/>
    <s v="GRN190162"/>
    <s v="11701-2583"/>
    <s v="MERCEDES-BENZ ACTROS 5 S/M FHS 2632 L - EXPORT TO"/>
    <s v="70771 Leinfelden-Echterdingen"/>
    <n v="1446"/>
    <x v="3"/>
    <s v="Diesel"/>
    <n v="1.4702205000000002"/>
  </r>
  <r>
    <s v="S022781"/>
    <x v="33"/>
    <s v="PO143643"/>
    <s v="GRN188052"/>
    <n v="101029067"/>
    <s v="SSM LINAC SERVICE TOOL KIT"/>
    <s v="Stoke-on-Trent ST6 2AX"/>
    <n v="9.4"/>
    <x v="1"/>
    <s v="Diesel"/>
    <n v="3.4780000000000002E-3"/>
  </r>
  <r>
    <s v="S024448"/>
    <x v="18"/>
    <s v="PO135903"/>
    <s v="GRN181744"/>
    <n v="10208926"/>
    <s v="MODULATOR CONTROL BOARD"/>
    <s v="California 94560"/>
    <n v="5214"/>
    <x v="0"/>
    <s v="Crude"/>
    <n v="0.4181628"/>
  </r>
  <r>
    <s v="S022781"/>
    <x v="33"/>
    <s v="PO143748"/>
    <s v="GRN188057"/>
    <s v="11598-0583"/>
    <s v="LIFT ALL NYLON RATCHET TIE-DOWN STRAP 10FT"/>
    <s v="Stoke-on-Trent ST6 2AX"/>
    <n v="9.4"/>
    <x v="1"/>
    <s v="Diesel"/>
    <n v="3.4780000000000002E-3"/>
  </r>
  <r>
    <s v="S022781"/>
    <x v="33"/>
    <s v="PO146212"/>
    <s v="GRN188105"/>
    <n v="101020964"/>
    <s v="SPACER HYDRAULIC POWER PACK"/>
    <s v="Stoke-on-Trent ST6 2AX"/>
    <n v="9.4"/>
    <x v="1"/>
    <s v="Diesel"/>
    <n v="3.4780000000000002E-3"/>
  </r>
  <r>
    <s v="S022781"/>
    <x v="33"/>
    <s v="PO143556"/>
    <s v="GRN188107"/>
    <n v="101039973"/>
    <s v="PERSONNEL DOOR - LOCK SPACER TUBE"/>
    <s v="Stoke-on-Trent ST6 2AX"/>
    <n v="9.4"/>
    <x v="1"/>
    <s v="Diesel"/>
    <n v="3.4780000000000002E-3"/>
  </r>
  <r>
    <s v="S022781"/>
    <x v="33"/>
    <s v="PO145763"/>
    <s v="GRN188108"/>
    <n v="101013229"/>
    <s v="BX DETECTOR ASSEMBLY FRONT COVER SEAL"/>
    <s v="Stoke-on-Trent ST6 2AX"/>
    <n v="9.4"/>
    <x v="1"/>
    <s v="Diesel"/>
    <n v="3.4780000000000002E-3"/>
  </r>
  <r>
    <s v="S022781"/>
    <x v="33"/>
    <s v="PO140273"/>
    <s v="GRN188271"/>
    <n v="101012554"/>
    <s v="BX DETECTOR FRAME RIGHT HAND SIDE"/>
    <s v="Stoke-on-Trent ST6 2AX"/>
    <n v="9.4"/>
    <x v="1"/>
    <s v="Diesel"/>
    <n v="3.4780000000000002E-3"/>
  </r>
  <r>
    <s v="S022781"/>
    <x v="33"/>
    <s v="PO145930"/>
    <s v="GRN188273"/>
    <s v="360-1026-1"/>
    <s v="RAD DETECTION UNIT HOUSING"/>
    <s v="Stoke-on-Trent ST6 2AX"/>
    <n v="9.4"/>
    <x v="1"/>
    <s v="Diesel"/>
    <n v="3.4780000000000002E-3"/>
  </r>
  <r>
    <s v="S022781"/>
    <x v="33"/>
    <s v="PO140273"/>
    <s v="GRN188276"/>
    <n v="101013194"/>
    <s v="BX DETECTOR HOUSING FABRICATION"/>
    <s v="Stoke-on-Trent ST6 2AX"/>
    <n v="9.4"/>
    <x v="1"/>
    <s v="Diesel"/>
    <n v="3.4780000000000002E-3"/>
  </r>
  <r>
    <s v="S022781"/>
    <x v="33"/>
    <s v="PO143422"/>
    <s v="GRN188282"/>
    <n v="57258355"/>
    <s v="HD ENCODER MOTOR C/W 10M LEADS 9.2KW D132 UNIT"/>
    <s v="Stoke-on-Trent ST6 2AX"/>
    <n v="9.4"/>
    <x v="1"/>
    <s v="Diesel"/>
    <n v="3.4780000000000002E-3"/>
  </r>
  <r>
    <s v="S001121"/>
    <x v="5"/>
    <s v="PO143661"/>
    <s v="GRN181759"/>
    <n v="51257435"/>
    <s v="LEGEND PLATE 30 x 50 mm SNAP-IN PLATE ONLY ALUMINI"/>
    <s v="Salford M5 4BE"/>
    <n v="103.6"/>
    <x v="2"/>
    <s v="Diesel"/>
    <n v="3.8331999999999998E-4"/>
  </r>
  <r>
    <s v="S001121"/>
    <x v="5"/>
    <s v="PO141751"/>
    <s v="GRN181760"/>
    <n v="50204184"/>
    <s v="8 CHANNEL SINK INPUT MODULE 24V DC"/>
    <s v="Salford M5 4BE"/>
    <n v="103.6"/>
    <x v="2"/>
    <s v="Diesel"/>
    <n v="3.8331999999999998E-4"/>
  </r>
  <r>
    <s v="S022781"/>
    <x v="33"/>
    <s v="PO144975"/>
    <s v="GRN188294"/>
    <s v="11598-1514"/>
    <s v="TOP CONNECTION SET DRS250 WHEEL BLOCK"/>
    <s v="Stoke-on-Trent ST6 2AX"/>
    <n v="9.4"/>
    <x v="1"/>
    <s v="Diesel"/>
    <n v="3.4780000000000002E-3"/>
  </r>
  <r>
    <s v="S022781"/>
    <x v="33"/>
    <s v="PO145499"/>
    <s v="GRN188337"/>
    <n v="101024736"/>
    <s v="L8 LADDERGUARD WIDE SHORT- GALVANISED STEEL"/>
    <s v="Stoke-on-Trent ST6 2AX"/>
    <n v="9.4"/>
    <x v="1"/>
    <s v="Diesel"/>
    <n v="3.4780000000000002E-3"/>
  </r>
  <r>
    <s v="S022781"/>
    <x v="33"/>
    <s v="PO146293"/>
    <s v="GRN188488"/>
    <n v="40259961"/>
    <s v="ROSAHL DEHUMIDIFYING O RING"/>
    <s v="Stoke-on-Trent ST6 2AX"/>
    <n v="9.4"/>
    <x v="1"/>
    <s v="Diesel"/>
    <n v="3.4780000000000002E-3"/>
  </r>
  <r>
    <s v="S022781"/>
    <x v="33"/>
    <s v="PO143735"/>
    <s v="GRN188499"/>
    <n v="101040194"/>
    <s v="SWIVEL ROD END FEMALE - 6mm STAINLESS STEELWDS CO"/>
    <s v="Stoke-on-Trent ST6 2AX"/>
    <n v="9.4"/>
    <x v="1"/>
    <s v="Diesel"/>
    <n v="3.4780000000000002E-3"/>
  </r>
  <r>
    <s v="S022781"/>
    <x v="33"/>
    <s v="PO139983"/>
    <s v="GRN188514"/>
    <n v="101046730"/>
    <s v="M60 POD ACCESS STEP ASSEMBLY"/>
    <s v="Stoke-on-Trent ST6 2AX"/>
    <n v="9.4"/>
    <x v="1"/>
    <s v="Diesel"/>
    <n v="3.4780000000000002E-3"/>
  </r>
  <r>
    <s v="S022781"/>
    <x v="33"/>
    <s v="PO143741"/>
    <s v="GRN188516"/>
    <n v="101040231"/>
    <s v="POD DOOR LOCK - RETURN SPRING STAINLESS STEELSPRI"/>
    <s v="Stoke-on-Trent ST6 2AX"/>
    <n v="9.4"/>
    <x v="1"/>
    <s v="Diesel"/>
    <n v="3.4780000000000002E-3"/>
  </r>
  <r>
    <s v="S022781"/>
    <x v="33"/>
    <s v="PO143646"/>
    <s v="GRN188554"/>
    <n v="101027591"/>
    <s v="TCU RESERVOIR BRACKET"/>
    <s v="Stoke-on-Trent ST6 2AX"/>
    <n v="9.4"/>
    <x v="1"/>
    <s v="Diesel"/>
    <n v="3.4780000000000002E-3"/>
  </r>
  <r>
    <s v="S022781"/>
    <x v="33"/>
    <s v="PO143646"/>
    <s v="GRN188559"/>
    <n v="101023970"/>
    <s v="AXIS Mk II FIXED DOME CAMERA SPACER 20mm"/>
    <s v="Stoke-on-Trent ST6 2AX"/>
    <n v="9.4"/>
    <x v="1"/>
    <s v="Diesel"/>
    <n v="3.4780000000000002E-3"/>
  </r>
  <r>
    <s v="S001047"/>
    <x v="9"/>
    <s v="PO140456"/>
    <s v="GRN181780"/>
    <n v="66205215"/>
    <s v="2X8 ELEMENT PHOTO DIODE CDWO4 30MM THICK"/>
    <s v="81300 Johor Bahru Malaysia"/>
    <n v="6781"/>
    <x v="4"/>
    <s v="Aviation"/>
    <n v="1.1924057587200001"/>
  </r>
  <r>
    <s v="S001047"/>
    <x v="9"/>
    <s v="PO140456"/>
    <s v="GRN181782"/>
    <n v="66205215"/>
    <s v="2X8 ELEMENT PHOTO DIODE CDWO4 30MM THICK"/>
    <s v="81300 Johor Bahru Malaysia"/>
    <n v="6781"/>
    <x v="4"/>
    <s v="Aviation"/>
    <n v="1.1924057587200001"/>
  </r>
  <r>
    <s v="S001047"/>
    <x v="9"/>
    <s v="PO140457"/>
    <s v="GRN181783"/>
    <n v="66208596"/>
    <s v="SILICON PHOTODIODE - CdW04 16 CHANNELS"/>
    <s v="81300 Johor Bahru Malaysia"/>
    <n v="6781"/>
    <x v="4"/>
    <s v="Aviation"/>
    <n v="1.1924057587200001"/>
  </r>
  <r>
    <s v="S022781"/>
    <x v="33"/>
    <s v="PO143645"/>
    <s v="GRN188562"/>
    <n v="101041552"/>
    <s v="DRIVERLESS MARKER BRACKET PACKER"/>
    <s v="Stoke-on-Trent ST6 2AX"/>
    <n v="9.4"/>
    <x v="1"/>
    <s v="Diesel"/>
    <n v="3.4780000000000002E-3"/>
  </r>
  <r>
    <s v="S022781"/>
    <x v="33"/>
    <s v="PO143556"/>
    <s v="GRN188573"/>
    <n v="101045279"/>
    <s v="PLATE FOR DELL PRECISON 5820"/>
    <s v="Stoke-on-Trent ST6 2AX"/>
    <n v="9.4"/>
    <x v="1"/>
    <s v="Diesel"/>
    <n v="3.4780000000000002E-3"/>
  </r>
  <r>
    <s v="S022781"/>
    <x v="33"/>
    <s v="PO143643"/>
    <s v="GRN188649"/>
    <n v="101029067"/>
    <s v="SSM LINAC SERVICE TOOL KIT"/>
    <s v="Stoke-on-Trent ST6 2AX"/>
    <n v="9.4"/>
    <x v="1"/>
    <s v="Diesel"/>
    <n v="3.4780000000000002E-3"/>
  </r>
  <r>
    <s v="S022781"/>
    <x v="33"/>
    <s v="PO143637"/>
    <s v="GRN188651"/>
    <n v="101010457"/>
    <s v="REAR LASER BRACKET"/>
    <s v="Stoke-on-Trent ST6 2AX"/>
    <n v="9.4"/>
    <x v="1"/>
    <s v="Diesel"/>
    <n v="3.4780000000000002E-3"/>
  </r>
  <r>
    <s v="S022781"/>
    <x v="33"/>
    <s v="PO143746"/>
    <s v="GRN188652"/>
    <n v="40256966"/>
    <s v="VERTICAL BOOM ANPR CAMERA SPACER"/>
    <s v="Stoke-on-Trent ST6 2AX"/>
    <n v="9.4"/>
    <x v="1"/>
    <s v="Diesel"/>
    <n v="3.4780000000000002E-3"/>
  </r>
  <r>
    <s v="S022781"/>
    <x v="33"/>
    <s v="PO143283"/>
    <s v="GRN188653"/>
    <s v="11700-5872"/>
    <s v="ROUTING CLAMP STRUT-MOUNT 4-1/2&quot; ID STL-Z"/>
    <s v="Stoke-on-Trent ST6 2AX"/>
    <n v="9.4"/>
    <x v="1"/>
    <s v="Diesel"/>
    <n v="3.4780000000000002E-3"/>
  </r>
  <r>
    <s v="S022781"/>
    <x v="33"/>
    <s v="PO145763"/>
    <s v="GRN188654"/>
    <n v="101013196"/>
    <s v="BX DETECTOR FRONT COVER PANEL"/>
    <s v="Stoke-on-Trent ST6 2AX"/>
    <n v="9.4"/>
    <x v="1"/>
    <s v="Diesel"/>
    <n v="3.4780000000000002E-3"/>
  </r>
  <r>
    <s v="S022781"/>
    <x v="33"/>
    <s v="PO143643"/>
    <s v="GRN188656"/>
    <n v="101029067"/>
    <s v="SSM LINAC SERVICE TOOL KIT"/>
    <s v="Stoke-on-Trent ST6 2AX"/>
    <n v="9.4"/>
    <x v="1"/>
    <s v="Diesel"/>
    <n v="3.4780000000000002E-3"/>
  </r>
  <r>
    <s v="S022781"/>
    <x v="33"/>
    <s v="PO145704"/>
    <s v="GRN188685"/>
    <n v="40258152"/>
    <s v="BASE PLATE"/>
    <s v="Stoke-on-Trent ST6 2AX"/>
    <n v="9.4"/>
    <x v="1"/>
    <s v="Diesel"/>
    <n v="3.4780000000000002E-3"/>
  </r>
  <r>
    <s v="S023222"/>
    <x v="11"/>
    <s v="PO140021"/>
    <s v="GRN181800"/>
    <s v="11700-5363"/>
    <s v="CABLE 4 METERS RJ45S RJ45S 841-4M"/>
    <s v="Wickford SS11 8YT"/>
    <n v="390"/>
    <x v="2"/>
    <s v="Diesel"/>
    <n v="1.4430000000000001E-3"/>
  </r>
  <r>
    <s v="S022781"/>
    <x v="33"/>
    <s v="PO143422"/>
    <s v="GRN188763"/>
    <n v="57258355"/>
    <s v="HD ENCODER MOTOR C/W 10M LEADS 9.2KW D132 UNIT"/>
    <s v="Stoke-on-Trent ST6 2AX"/>
    <n v="9.4"/>
    <x v="1"/>
    <s v="Diesel"/>
    <n v="3.4780000000000002E-3"/>
  </r>
  <r>
    <s v="S023222"/>
    <x v="11"/>
    <s v="PO141906"/>
    <s v="GRN181803"/>
    <s v="11700-7241"/>
    <s v="CABLE 5 METERS  M12-8 RKS TO RJ45S"/>
    <s v="Wickford SS11 8YT"/>
    <n v="390"/>
    <x v="2"/>
    <s v="Diesel"/>
    <n v="1.4430000000000001E-3"/>
  </r>
  <r>
    <s v="S022781"/>
    <x v="33"/>
    <s v="PO145930"/>
    <s v="GRN188820"/>
    <s v="360-1026-1"/>
    <s v="RAD DETECTION UNIT HOUSING"/>
    <s v="Stoke-on-Trent ST6 2AX"/>
    <n v="9.4"/>
    <x v="1"/>
    <s v="Diesel"/>
    <n v="3.4780000000000002E-3"/>
  </r>
  <r>
    <s v="S023222"/>
    <x v="11"/>
    <s v="PO140469"/>
    <s v="GRN181806"/>
    <s v="11700-6937"/>
    <s v="CABLE ASSY RJ45 TO RJ45 3.5 METERS STRANDED SHIELD"/>
    <s v="Wickford SS11 8YT"/>
    <n v="390"/>
    <x v="2"/>
    <s v="Diesel"/>
    <n v="1.4430000000000001E-3"/>
  </r>
  <r>
    <s v="S022781"/>
    <x v="33"/>
    <s v="PO143421"/>
    <s v="GRN188823"/>
    <n v="101041078"/>
    <s v="PNEUMATIC REG MOUNTING PLATE"/>
    <s v="Stoke-on-Trent ST6 2AX"/>
    <n v="9.4"/>
    <x v="1"/>
    <s v="Diesel"/>
    <n v="3.4780000000000002E-3"/>
  </r>
  <r>
    <s v="S023222"/>
    <x v="11"/>
    <s v="PO140469"/>
    <s v="GRN181808"/>
    <s v="11700-6937"/>
    <s v="CABLE ASSY RJ45 TO RJ45 3.5 METERS STRANDED SHIELD"/>
    <s v="Wickford SS11 8YT"/>
    <n v="390"/>
    <x v="2"/>
    <s v="Diesel"/>
    <n v="1.4430000000000001E-3"/>
  </r>
  <r>
    <s v="S023222"/>
    <x v="11"/>
    <s v="PO140469"/>
    <s v="GRN181811"/>
    <s v="11700-7057"/>
    <s v="E-STOP BUTTON REAR MNT 40MM NON ILLUMIN 2 NC M12-5"/>
    <s v="Wickford SS11 8YT"/>
    <n v="390"/>
    <x v="2"/>
    <s v="Diesel"/>
    <n v="1.4430000000000001E-3"/>
  </r>
  <r>
    <s v="S023222"/>
    <x v="11"/>
    <s v="PO141687"/>
    <s v="GRN181812"/>
    <s v="11700-7057"/>
    <s v="E-STOP BUTTON REAR MNT 40MM NON ILLUMINATED 2 NC M"/>
    <s v="Wickford SS11 8YT"/>
    <n v="390"/>
    <x v="2"/>
    <s v="Diesel"/>
    <n v="1.4430000000000001E-3"/>
  </r>
  <r>
    <s v="S023222"/>
    <x v="11"/>
    <s v="PO143596"/>
    <s v="GRN181813"/>
    <n v="21203605"/>
    <s v="SURECROSS DX80 PROGRAMMING TOOL/ADAPTOR CABLE"/>
    <s v="Wickford SS11 8YT"/>
    <n v="390"/>
    <x v="2"/>
    <s v="Diesel"/>
    <n v="1.4430000000000001E-3"/>
  </r>
  <r>
    <s v="S023849"/>
    <x v="6"/>
    <s v="PO143531"/>
    <s v="GRN181815"/>
    <n v="101007863"/>
    <s v="NETGEAR COMPATIBLE 10GBASE-LR SFP+1310NM 10KM"/>
    <s v="Warrington WA2 8TX"/>
    <n v="78.2"/>
    <x v="2"/>
    <s v="Diesel"/>
    <n v="2.8933999999999996E-4"/>
  </r>
  <r>
    <s v="S022781"/>
    <x v="33"/>
    <s v="PO143556"/>
    <s v="GRN188826"/>
    <n v="101038448"/>
    <s v="DOOR FRAME SPACER PLATE - M60"/>
    <s v="Stoke-on-Trent ST6 2AX"/>
    <n v="9.4"/>
    <x v="1"/>
    <s v="Diesel"/>
    <n v="3.4780000000000002E-3"/>
  </r>
  <r>
    <s v="S022781"/>
    <x v="33"/>
    <s v="PO146256"/>
    <s v="GRN188832"/>
    <n v="34204874"/>
    <s v="SCAN DRIVE SENSOR PLUG"/>
    <s v="Stoke-on-Trent ST6 2AX"/>
    <n v="9.4"/>
    <x v="1"/>
    <s v="Diesel"/>
    <n v="3.4780000000000002E-3"/>
  </r>
  <r>
    <s v="S022781"/>
    <x v="33"/>
    <s v="PO145419"/>
    <s v="GRN188834"/>
    <s v="11700-5582"/>
    <s v="SWIVEL PAD FOOT M10 THRD"/>
    <s v="Stoke-on-Trent ST6 2AX"/>
    <n v="9.4"/>
    <x v="1"/>
    <s v="Diesel"/>
    <n v="3.4780000000000002E-3"/>
  </r>
  <r>
    <s v="S022781"/>
    <x v="33"/>
    <s v="PO146111"/>
    <s v="GRN188837"/>
    <s v="356-1211-1"/>
    <s v="LASER YAW MOUNT"/>
    <s v="Stoke-on-Trent ST6 2AX"/>
    <n v="9.4"/>
    <x v="1"/>
    <s v="Diesel"/>
    <n v="3.4780000000000002E-3"/>
  </r>
  <r>
    <s v="S001571"/>
    <x v="10"/>
    <s v="PO142815"/>
    <s v="GRN181822"/>
    <n v="101032049"/>
    <s v="2D LIDAR LASER SENSOR TIM781-2174101"/>
    <s v="St Albans AL1 5BN"/>
    <n v="298"/>
    <x v="2"/>
    <s v="Diesel"/>
    <n v="1.1026E-3"/>
  </r>
  <r>
    <s v="S022781"/>
    <x v="33"/>
    <s v="PO145838"/>
    <s v="GRN188840"/>
    <s v="11700-6590"/>
    <s v="CONNECTING LINK3/16IN THK 1/2IN OPENING 316SST"/>
    <s v="Stoke-on-Trent ST6 2AX"/>
    <n v="9.4"/>
    <x v="1"/>
    <s v="Diesel"/>
    <n v="3.4780000000000002E-3"/>
  </r>
  <r>
    <s v="S022781"/>
    <x v="33"/>
    <s v="PO143283"/>
    <s v="GRN188842"/>
    <s v="11700-5872"/>
    <s v="ROUTING CLAMP STRUT-MOUNT 4-1/2&quot; ID STL-Z"/>
    <s v="Stoke-on-Trent ST6 2AX"/>
    <n v="9.4"/>
    <x v="1"/>
    <s v="Diesel"/>
    <n v="3.4780000000000002E-3"/>
  </r>
  <r>
    <s v="S026602"/>
    <x v="12"/>
    <s v="PO143597"/>
    <s v="GRN181825"/>
    <s v="11550-0406"/>
    <s v="FILTER ELEMENT 30MICRON H2O SEPERAT"/>
    <s v="Watford WD24 7GG"/>
    <n v="302"/>
    <x v="2"/>
    <s v="Diesl"/>
    <n v="1.1173999999999999E-3"/>
  </r>
  <r>
    <s v="S022781"/>
    <x v="33"/>
    <s v="PO145417"/>
    <s v="GRN188852"/>
    <s v="11700-4977"/>
    <s v="LEVELING FOOT M20X2.5X3&quot; PAD SST"/>
    <s v="Stoke-on-Trent ST6 2AX"/>
    <n v="9.4"/>
    <x v="1"/>
    <s v="Diesel"/>
    <n v="3.4780000000000002E-3"/>
  </r>
  <r>
    <s v="S022781"/>
    <x v="33"/>
    <s v="PO143645"/>
    <s v="GRN188853"/>
    <n v="101039385"/>
    <s v="FIXED DOVETAIL MOUNTING BLOCK - ACTROS 5"/>
    <s v="Stoke-on-Trent ST6 2AX"/>
    <n v="9.4"/>
    <x v="1"/>
    <s v="Diesel"/>
    <n v="3.4780000000000002E-3"/>
  </r>
  <r>
    <s v="S022781"/>
    <x v="33"/>
    <s v="PO143424"/>
    <s v="GRN188856"/>
    <n v="57205352"/>
    <s v="LUBRICANT - 75W90 SYNTHETIC AP1 MT1/GL5 (25L DRUM)"/>
    <s v="Stoke-on-Trent ST6 2AX"/>
    <n v="9.4"/>
    <x v="1"/>
    <s v="Diesel"/>
    <n v="3.4780000000000002E-3"/>
  </r>
  <r>
    <s v="S002239"/>
    <x v="17"/>
    <s v="PO151695"/>
    <s v="GRN204707"/>
    <s v="11540-0781"/>
    <s v="FILTER CARTRIDGE 30 MICRON OPTITEMP"/>
    <s v="UT 84104"/>
    <n v="4725"/>
    <x v="4"/>
    <s v="Aviation"/>
    <n v="0.33234727680000004"/>
  </r>
  <r>
    <s v="S022781"/>
    <x v="33"/>
    <s v="PO145704"/>
    <s v="GRN188891"/>
    <n v="51259239"/>
    <s v="LINEAR SOLENOID V45-N-24VDC 100%ED"/>
    <s v="Stoke-on-Trent ST6 2AX"/>
    <n v="9.4"/>
    <x v="1"/>
    <s v="Diesel"/>
    <n v="3.4780000000000002E-3"/>
  </r>
  <r>
    <s v="S022781"/>
    <x v="33"/>
    <s v="PO143735"/>
    <s v="GRN188895"/>
    <n v="101040194"/>
    <s v="SWIVEL ROD END FEMALE - 6mm STAINLESS STEELWDS CO"/>
    <s v="Stoke-on-Trent ST6 2AX"/>
    <n v="9.4"/>
    <x v="1"/>
    <s v="Diesel"/>
    <n v="3.4780000000000002E-3"/>
  </r>
  <r>
    <s v="S022781"/>
    <x v="33"/>
    <s v="PO145568"/>
    <s v="GRN188974"/>
    <n v="40212017"/>
    <s v="CAB SCAN/COLLIMATOR MOUNTING BRACKET"/>
    <s v="Stoke-on-Trent ST6 2AX"/>
    <n v="9.4"/>
    <x v="1"/>
    <s v="Diesel"/>
    <n v="3.4780000000000002E-3"/>
  </r>
  <r>
    <s v="S022781"/>
    <x v="33"/>
    <s v="PO145350"/>
    <s v="GRN188995"/>
    <n v="101043076"/>
    <s v="SINGLE TOOLBOX REAR BRACKET ASSEMBLY-NOVA GREY"/>
    <s v="Stoke-on-Trent ST6 2AX"/>
    <n v="9.4"/>
    <x v="1"/>
    <s v="Diesel"/>
    <n v="3.4780000000000002E-3"/>
  </r>
  <r>
    <s v="S022781"/>
    <x v="33"/>
    <s v="PO143553"/>
    <s v="GRN189000"/>
    <n v="101012394"/>
    <s v="SECURITY HANDRAIL SPACER - MOQ 20"/>
    <s v="Stoke-on-Trent ST6 2AX"/>
    <n v="9.4"/>
    <x v="1"/>
    <s v="Diesel"/>
    <n v="3.4780000000000002E-3"/>
  </r>
  <r>
    <s v="S022781"/>
    <x v="33"/>
    <s v="PO142850"/>
    <s v="GRN189006"/>
    <n v="101039999"/>
    <s v="G60 VBOOM STABILISING/BUILD FIXTURE - G60 ZBX"/>
    <s v="Stoke-on-Trent ST6 2AX"/>
    <n v="9.4"/>
    <x v="1"/>
    <s v="Diesel"/>
    <n v="3.4780000000000002E-3"/>
  </r>
  <r>
    <s v="S022781"/>
    <x v="33"/>
    <s v="PO145350"/>
    <s v="GRN189018"/>
    <n v="101043076"/>
    <s v="SINGLE TOOLBOX REAR BRACKET ASSEMBLY-NOVA GREY"/>
    <s v="Stoke-on-Trent ST6 2AX"/>
    <n v="9.4"/>
    <x v="1"/>
    <s v="Diesel"/>
    <n v="3.4780000000000002E-3"/>
  </r>
  <r>
    <s v="S022781"/>
    <x v="33"/>
    <s v="PO146125"/>
    <s v="GRN189024"/>
    <s v="359-1025-1"/>
    <s v="P. A. MICROPHONE MODULE CRADLE"/>
    <s v="Stoke-on-Trent ST6 2AX"/>
    <n v="9.4"/>
    <x v="1"/>
    <s v="Diesel"/>
    <n v="3.4780000000000002E-3"/>
  </r>
  <r>
    <s v="S022781"/>
    <x v="33"/>
    <s v="PO143748"/>
    <s v="GRN189042"/>
    <s v="11598-0583"/>
    <s v="LIFT ALL NYLON RATCHET TIE-DOWN STRAP 10FT"/>
    <s v="Stoke-on-Trent ST6 2AX"/>
    <n v="9.4"/>
    <x v="1"/>
    <s v="Diesel"/>
    <n v="3.4780000000000002E-3"/>
  </r>
  <r>
    <s v="S022781"/>
    <x v="33"/>
    <s v="PO143939"/>
    <s v="GRN189078"/>
    <n v="101029067"/>
    <s v="SSM LINAC SERVICE TOOL KIT"/>
    <s v="Stoke-on-Trent ST6 2AX"/>
    <n v="9.4"/>
    <x v="1"/>
    <s v="Diesel"/>
    <n v="3.4780000000000002E-3"/>
  </r>
  <r>
    <s v="S022781"/>
    <x v="33"/>
    <s v="PO143646"/>
    <s v="GRN189102"/>
    <n v="101030074"/>
    <s v="CABLE ROLLER GUIDEPOST"/>
    <s v="Stoke-on-Trent ST6 2AX"/>
    <n v="9.4"/>
    <x v="1"/>
    <s v="Diesel"/>
    <n v="3.4780000000000002E-3"/>
  </r>
  <r>
    <s v="S022781"/>
    <x v="33"/>
    <s v="PO143981"/>
    <s v="GRN189365"/>
    <n v="101040211"/>
    <s v="SWIVEL ROD END MALE - 6mm STAINLESS STEELWDS COMP"/>
    <s v="Stoke-on-Trent ST6 2AX"/>
    <n v="9.4"/>
    <x v="1"/>
    <s v="Diesel"/>
    <n v="3.4780000000000002E-3"/>
  </r>
  <r>
    <s v="S022781"/>
    <x v="33"/>
    <s v="PO146534"/>
    <s v="GRN189368"/>
    <n v="101036146"/>
    <s v="FIXING STUD"/>
    <s v="Stoke-on-Trent ST6 2AX"/>
    <n v="9.4"/>
    <x v="1"/>
    <s v="Diesel"/>
    <n v="3.4780000000000002E-3"/>
  </r>
  <r>
    <s v="S022781"/>
    <x v="33"/>
    <s v="PO143556"/>
    <s v="GRN189370"/>
    <n v="101039808"/>
    <s v="PERSONNEL DOOR - LOCK BRACE"/>
    <s v="Stoke-on-Trent ST6 2AX"/>
    <n v="9.4"/>
    <x v="1"/>
    <s v="Diesel"/>
    <n v="3.4780000000000002E-3"/>
  </r>
  <r>
    <s v="S022781"/>
    <x v="33"/>
    <s v="PO143556"/>
    <s v="GRN189373"/>
    <n v="101039973"/>
    <s v="PERSONNEL DOOR - LOCK SPACER TUBE"/>
    <s v="Stoke-on-Trent ST6 2AX"/>
    <n v="9.4"/>
    <x v="1"/>
    <s v="Diesel"/>
    <n v="3.4780000000000002E-3"/>
  </r>
  <r>
    <s v="S022781"/>
    <x v="33"/>
    <s v="PO143553"/>
    <s v="GRN189374"/>
    <n v="101009302"/>
    <s v="RAD NUKE COMPARTMENT GLAND PLATE"/>
    <s v="Stoke-on-Trent ST6 2AX"/>
    <n v="9.4"/>
    <x v="1"/>
    <s v="Diesel"/>
    <n v="3.4780000000000002E-3"/>
  </r>
  <r>
    <s v="S022781"/>
    <x v="33"/>
    <s v="PO145328"/>
    <s v="GRN189384"/>
    <n v="42206332"/>
    <s v="FLEXXPUMP 404DLS DIRECT LUBRICATION SYSTEM F03 GRE"/>
    <s v="Stoke-on-Trent ST6 2AX"/>
    <n v="9.4"/>
    <x v="1"/>
    <s v="Diesel"/>
    <n v="3.4780000000000002E-3"/>
  </r>
  <r>
    <s v="S024448"/>
    <x v="18"/>
    <s v="PO135823"/>
    <s v="GRN181853"/>
    <n v="13206360"/>
    <s v="6/4 MeV TURNKEY LINAC SYSTEM C/W CABSCAN (+32/-31)"/>
    <s v="California 94560"/>
    <n v="5214"/>
    <x v="0"/>
    <s v="Crude"/>
    <n v="0.4181628"/>
  </r>
  <r>
    <s v="S024448"/>
    <x v="18"/>
    <s v="PO135823"/>
    <s v="GRN181854"/>
    <n v="13206361"/>
    <s v="ETM TCU 9.8KW 400V"/>
    <s v="California 94560"/>
    <n v="5214"/>
    <x v="0"/>
    <s v="Crude"/>
    <n v="0.4181628"/>
  </r>
  <r>
    <s v="S022781"/>
    <x v="33"/>
    <s v="PO145704"/>
    <s v="GRN189433"/>
    <n v="57258166"/>
    <s v="ANGLED BALL JOINT DIN 71802-16-M10-CS"/>
    <s v="Stoke-on-Trent ST6 2AX"/>
    <n v="9.4"/>
    <x v="1"/>
    <s v="Diesel"/>
    <n v="3.4780000000000002E-3"/>
  </r>
  <r>
    <s v="S022781"/>
    <x v="33"/>
    <s v="PO142850"/>
    <s v="GRN189470"/>
    <n v="101039999"/>
    <s v="G60 VBOOM STABILISING/BUILD FIXTURE - G60 ZBX"/>
    <s v="Stoke-on-Trent ST6 2AX"/>
    <n v="9.4"/>
    <x v="1"/>
    <s v="Diesel"/>
    <n v="3.4780000000000002E-3"/>
  </r>
  <r>
    <s v="S022781"/>
    <x v="33"/>
    <s v="PO146221"/>
    <s v="GRN189504"/>
    <n v="89207148"/>
    <s v="ALPINE ANTIFREEZE EXTENDED RED 50% SOLUTION  X 5LT"/>
    <s v="Stoke-on-Trent ST6 2AX"/>
    <n v="9.4"/>
    <x v="1"/>
    <s v="Diesel"/>
    <n v="3.4780000000000002E-3"/>
  </r>
  <r>
    <s v="S022781"/>
    <x v="33"/>
    <s v="PO142850"/>
    <s v="GRN189596"/>
    <n v="101039999"/>
    <s v="G60 VBOOM STABILISING/BUILD FIXTURE - G60 ZBX"/>
    <s v="Stoke-on-Trent ST6 2AX"/>
    <n v="9.4"/>
    <x v="1"/>
    <s v="Diesel"/>
    <n v="3.4780000000000002E-3"/>
  </r>
  <r>
    <s v="S022781"/>
    <x v="33"/>
    <s v="PO146643"/>
    <s v="GRN189600"/>
    <n v="101010457"/>
    <s v="REAR LASER BRACKET"/>
    <s v="Stoke-on-Trent ST6 2AX"/>
    <n v="9.4"/>
    <x v="1"/>
    <s v="Diesel"/>
    <n v="3.4780000000000002E-3"/>
  </r>
  <r>
    <s v="S000892"/>
    <x v="16"/>
    <s v="PO143341"/>
    <s v="GRN181879"/>
    <n v="87208416"/>
    <s v="BASIC SERVICE TOOLKIT 56-PIECE"/>
    <s v="Stockport SK4 2JT"/>
    <n v="55"/>
    <x v="2"/>
    <s v="Diesel"/>
    <n v="2.0350000000000001E-4"/>
  </r>
  <r>
    <s v="S022781"/>
    <x v="33"/>
    <s v="PO138321"/>
    <s v="GRN189644"/>
    <n v="56204076"/>
    <s v="TRANSFER BOX 2.5:1 REDUCTION"/>
    <s v="Stoke-on-Trent ST6 2AX"/>
    <n v="9.4"/>
    <x v="1"/>
    <s v="Diesel"/>
    <n v="3.4780000000000002E-3"/>
  </r>
  <r>
    <s v="S022781"/>
    <x v="33"/>
    <s v="PO142850"/>
    <s v="GRN189710"/>
    <n v="101039999"/>
    <s v="G60 VBOOM STABILISING/BUILD FIXTURE - G60 ZBX"/>
    <s v="Stoke-on-Trent ST6 2AX"/>
    <n v="9.4"/>
    <x v="1"/>
    <s v="Diesel"/>
    <n v="3.4780000000000002E-3"/>
  </r>
  <r>
    <s v="S001047"/>
    <x v="9"/>
    <s v="PO140457"/>
    <s v="GRN181887"/>
    <n v="66208596"/>
    <s v="SILICON PHOTODIODE - CdW04 16 CHANNELS"/>
    <s v="81300 Johor Bahru Malaysia"/>
    <n v="6781"/>
    <x v="4"/>
    <s v="Aviation"/>
    <n v="1.1924057587200001"/>
  </r>
  <r>
    <s v="S022781"/>
    <x v="33"/>
    <s v="PO145998"/>
    <s v="GRN189781"/>
    <s v="350-1008-1"/>
    <s v="BRACKET TORQUE REACTION"/>
    <s v="Stoke-on-Trent ST6 2AX"/>
    <n v="9.4"/>
    <x v="1"/>
    <s v="Diesel"/>
    <n v="3.4780000000000002E-3"/>
  </r>
  <r>
    <s v="S025431"/>
    <x v="0"/>
    <s v="PO142191"/>
    <s v="GRN181890"/>
    <s v="354-1042-1"/>
    <s v="DETECTOR INTEGRATED NEUTRON/GAMMA"/>
    <s v="Boston Massachusetts"/>
    <n v="3154"/>
    <x v="0"/>
    <s v="Crude"/>
    <n v="1.0118031999999999E-2"/>
  </r>
  <r>
    <s v="S022781"/>
    <x v="33"/>
    <s v="PO141279"/>
    <s v="GRN189782"/>
    <n v="10211914"/>
    <s v="VALVE COIL 24V DC FOR SF6"/>
    <s v="Stoke-on-Trent ST6 2AX"/>
    <n v="9.4"/>
    <x v="1"/>
    <s v="Diesel"/>
    <n v="3.4780000000000002E-3"/>
  </r>
  <r>
    <s v="S022781"/>
    <x v="33"/>
    <s v="PO144080"/>
    <s v="GRN189783"/>
    <s v="11701-2468"/>
    <s v="SMT GEARBOX"/>
    <s v="Stoke-on-Trent ST6 2AX"/>
    <n v="9.4"/>
    <x v="1"/>
    <s v="Diesel"/>
    <n v="3.4780000000000002E-3"/>
  </r>
  <r>
    <s v="S022781"/>
    <x v="33"/>
    <s v="PO145420"/>
    <s v="GRN189784"/>
    <s v="11700-5872"/>
    <s v="ROUTING CLAMP STRUT-MOUNT 4-1/2&quot; ID STL-Z"/>
    <s v="Stoke-on-Trent ST6 2AX"/>
    <n v="9.4"/>
    <x v="1"/>
    <s v="Diesel"/>
    <n v="3.4780000000000002E-3"/>
  </r>
  <r>
    <s v="S022781"/>
    <x v="33"/>
    <s v="PO141742"/>
    <s v="GRN189818"/>
    <n v="23211673"/>
    <s v="CVI BX TEST PIECE BASE FRAME"/>
    <s v="Stoke-on-Trent ST6 2AX"/>
    <n v="9.4"/>
    <x v="1"/>
    <s v="Diesel"/>
    <n v="3.4780000000000002E-3"/>
  </r>
  <r>
    <s v="S022781"/>
    <x v="33"/>
    <s v="PO142318"/>
    <s v="GRN189832"/>
    <n v="56204076"/>
    <s v="TRANSFER BOX 2.5:1 REDUCTION"/>
    <s v="Stoke-on-Trent ST6 2AX"/>
    <n v="9.4"/>
    <x v="1"/>
    <s v="Diesel"/>
    <n v="3.4780000000000002E-3"/>
  </r>
  <r>
    <s v="S022781"/>
    <x v="33"/>
    <s v="PO143741"/>
    <s v="GRN189952"/>
    <n v="101040227"/>
    <s v="POD DOOR - LOCK TO UPPER LATCH CON-ROD"/>
    <s v="Stoke-on-Trent ST6 2AX"/>
    <n v="9.4"/>
    <x v="1"/>
    <s v="Diesel"/>
    <n v="3.4780000000000002E-3"/>
  </r>
  <r>
    <s v="S022781"/>
    <x v="33"/>
    <s v="PO143741"/>
    <s v="GRN189953"/>
    <n v="101040227"/>
    <s v="POD DOOR - LOCK TO UPPER LATCH CON-ROD"/>
    <s v="Stoke-on-Trent ST6 2AX"/>
    <n v="9.4"/>
    <x v="1"/>
    <s v="Diesel"/>
    <n v="3.4780000000000002E-3"/>
  </r>
  <r>
    <s v="S022781"/>
    <x v="33"/>
    <s v="PO143743"/>
    <s v="GRN189956"/>
    <n v="101040786"/>
    <s v="PERSONNEL DOOR - LOCK SIDE CAPPING"/>
    <s v="Stoke-on-Trent ST6 2AX"/>
    <n v="9.4"/>
    <x v="1"/>
    <s v="Diesel"/>
    <n v="3.4780000000000002E-3"/>
  </r>
  <r>
    <s v="S022781"/>
    <x v="33"/>
    <s v="PO143282"/>
    <s v="GRN190041"/>
    <s v="340-1039-1"/>
    <s v="ASSY FOUNDATION MOUNT BEAM STOP SIDE"/>
    <s v="Stoke-on-Trent ST6 2AX"/>
    <n v="9.4"/>
    <x v="1"/>
    <s v="Diesel"/>
    <n v="3.4780000000000002E-3"/>
  </r>
  <r>
    <s v="S022781"/>
    <x v="33"/>
    <s v="PO143715"/>
    <s v="GRN190042"/>
    <s v="340-1039-1"/>
    <s v="ASSY FOUNDATION MOUNT BEAM STOP SIDE"/>
    <s v="Stoke-on-Trent ST6 2AX"/>
    <n v="9.4"/>
    <x v="1"/>
    <s v="Diesel"/>
    <n v="3.4780000000000002E-3"/>
  </r>
  <r>
    <s v="S023284"/>
    <x v="19"/>
    <s v="PO141867"/>
    <s v="GRN181914"/>
    <s v="340-1073-1"/>
    <s v="CONDUIT JUNCTION BOX DETECTOR SIDE – JUNCTION BOX"/>
    <s v="Leicester LE19 2DT"/>
    <n v="144"/>
    <x v="1"/>
    <s v="Diesel"/>
    <n v="5.3280000000000001E-2"/>
  </r>
  <r>
    <s v="S023284"/>
    <x v="19"/>
    <s v="PO141868"/>
    <s v="GRN181916"/>
    <s v="340-1153-1"/>
    <s v="CONDUIT OUTDOOR EQUIPMENT RACK ASSY – SPEED SENSOR"/>
    <s v="Leicester LE19 2DT"/>
    <n v="144"/>
    <x v="1"/>
    <s v="Diesel"/>
    <n v="5.3280000000000001E-2"/>
  </r>
  <r>
    <s v="S023284"/>
    <x v="19"/>
    <s v="PO141868"/>
    <s v="GRN181917"/>
    <s v="340-1083-1"/>
    <s v="CONDUIT VERTICAL DETECTOR ENCLOSURE – JUNCTION BOX"/>
    <s v="Leicester LE19 2DT"/>
    <n v="144"/>
    <x v="1"/>
    <s v="Diesel"/>
    <n v="5.3280000000000001E-2"/>
  </r>
  <r>
    <s v="S023284"/>
    <x v="19"/>
    <s v="PO141868"/>
    <s v="GRN181918"/>
    <s v="340-1084-1"/>
    <s v="CONDUIT HORIZONTAL DETECTOR ENCLOSURE – JUNCTION B"/>
    <s v="Leicester LE19 2DT"/>
    <n v="144"/>
    <x v="1"/>
    <s v="Diesel"/>
    <n v="5.3280000000000001E-2"/>
  </r>
  <r>
    <s v="S023284"/>
    <x v="19"/>
    <s v="PO131876"/>
    <s v="GRN181919"/>
    <s v="340-1105-1"/>
    <s v="POWER DISTRIBUTION ASSY"/>
    <s v="Leicester LE19 2DT"/>
    <n v="144"/>
    <x v="1"/>
    <s v="Diesel"/>
    <n v="5.3280000000000001E-2"/>
  </r>
  <r>
    <s v="S023284"/>
    <x v="19"/>
    <s v="PO139228"/>
    <s v="GRN181920"/>
    <s v="340-1259-1"/>
    <s v="CABLE DETECTOR POWER BEAM ALIGNMENT FIXTURE"/>
    <s v="Leicester LE19 2DT"/>
    <n v="144"/>
    <x v="1"/>
    <s v="Diesel"/>
    <n v="5.3280000000000001E-2"/>
  </r>
  <r>
    <s v="S023284"/>
    <x v="19"/>
    <s v="PO141868"/>
    <s v="GRN181922"/>
    <s v="340-1235-1"/>
    <s v="CABLE FLOODLIGHT POWER 60&quot;"/>
    <s v="Leicester LE19 2DT"/>
    <n v="144"/>
    <x v="1"/>
    <s v="Diesel"/>
    <n v="5.3280000000000001E-2"/>
  </r>
  <r>
    <s v="S024867"/>
    <x v="27"/>
    <s v="PO138703"/>
    <s v="GRN181923"/>
    <n v="101038757"/>
    <s v="RADIATION PERSONAL DOSIMETER"/>
    <s v="Wimborne BH21 7SQ"/>
    <n v="428"/>
    <x v="2"/>
    <s v="Diesel"/>
    <n v="1.5835999999999999E-3"/>
  </r>
  <r>
    <s v="S023222"/>
    <x v="11"/>
    <s v="PO140469"/>
    <s v="GRN181925"/>
    <s v="11700-5342"/>
    <s v="CABLE 0.6 METER RJ45S TO RJ45S CAT5E"/>
    <s v="Wickford SS11 8YT"/>
    <n v="390"/>
    <x v="2"/>
    <s v="Diesel"/>
    <n v="1.4430000000000001E-3"/>
  </r>
  <r>
    <s v="S023222"/>
    <x v="11"/>
    <s v="PO138721"/>
    <s v="GRN181929"/>
    <s v="11700-5344"/>
    <s v="CABLE 1.2 METER RJ45S TO RJ45S CAT5E"/>
    <s v="Wickford SS11 8YT"/>
    <n v="390"/>
    <x v="2"/>
    <s v="Diesel"/>
    <n v="1.4430000000000001E-3"/>
  </r>
  <r>
    <s v="S023222"/>
    <x v="11"/>
    <s v="PO138721"/>
    <s v="GRN181935"/>
    <s v="11700-7241"/>
    <s v="CABLE 5 METERS  M12-8 RKS TO RJ45S"/>
    <s v="Wickford SS11 8YT"/>
    <n v="390"/>
    <x v="2"/>
    <s v="Diesel"/>
    <n v="1.4430000000000001E-3"/>
  </r>
  <r>
    <s v="S023222"/>
    <x v="11"/>
    <s v="PO141687"/>
    <s v="GRN181937"/>
    <s v="11700-6937"/>
    <s v="CABLE ASSY RJ45 TO RJ45 3.5 METERS STRANDED SHIELD"/>
    <s v="Wickford SS11 8YT"/>
    <n v="390"/>
    <x v="2"/>
    <s v="Diesel"/>
    <n v="1.4430000000000001E-3"/>
  </r>
  <r>
    <s v="S023222"/>
    <x v="11"/>
    <s v="PO141906"/>
    <s v="GRN181938"/>
    <s v="11700-7241"/>
    <s v="CABLE 5 METERS  M12-8 RKS TO RJ45S"/>
    <s v="Wickford SS11 8YT"/>
    <n v="390"/>
    <x v="2"/>
    <s v="Diesel"/>
    <n v="1.4430000000000001E-3"/>
  </r>
  <r>
    <s v="S022781"/>
    <x v="33"/>
    <s v="PO143750"/>
    <s v="GRN190076"/>
    <s v="356-1167-1"/>
    <s v="RAD NUKE COMPARTMENT GLAND PLATE COVER"/>
    <s v="Stoke-on-Trent ST6 2AX"/>
    <n v="9.4"/>
    <x v="1"/>
    <s v="Diesel"/>
    <n v="3.4780000000000002E-3"/>
  </r>
  <r>
    <s v="S023222"/>
    <x v="11"/>
    <s v="PO141435"/>
    <s v="GRN181942"/>
    <s v="11700-5341"/>
    <s v="CABLE 0.3 METER RJ45S TO RJ45S CAT5E"/>
    <s v="Wickford SS11 8YT"/>
    <n v="390"/>
    <x v="2"/>
    <s v="Diesel"/>
    <n v="1.4430000000000001E-3"/>
  </r>
  <r>
    <s v="S023222"/>
    <x v="11"/>
    <s v="PO140469"/>
    <s v="GRN181943"/>
    <s v="11700-6937"/>
    <s v="CABLE ASSY RJ45 TO RJ45 3.5 METERS STRANDED SHIELD"/>
    <s v="Wickford SS11 8YT"/>
    <n v="390"/>
    <x v="2"/>
    <s v="Diesel"/>
    <n v="1.4430000000000001E-3"/>
  </r>
  <r>
    <s v="S022781"/>
    <x v="33"/>
    <s v="PO143745"/>
    <s v="GRN190102"/>
    <n v="101045037"/>
    <s v="CHARGING VALVE 6.0G3 CHARGING PRESSURE"/>
    <s v="Stoke-on-Trent ST6 2AX"/>
    <n v="9.4"/>
    <x v="1"/>
    <s v="Diesel"/>
    <n v="3.4780000000000002E-3"/>
  </r>
  <r>
    <s v="S022781"/>
    <x v="33"/>
    <s v="PO143980"/>
    <s v="GRN190129"/>
    <n v="101017267"/>
    <s v="REAR PANEL SUPPORT ASSEMBLY"/>
    <s v="Stoke-on-Trent ST6 2AX"/>
    <n v="9.4"/>
    <x v="1"/>
    <s v="Diesel"/>
    <n v="3.4780000000000002E-3"/>
  </r>
  <r>
    <s v="S022781"/>
    <x v="33"/>
    <s v="PO145850"/>
    <s v="GRN190131"/>
    <n v="42206332"/>
    <s v="FLEXXPUMP 404DLS DIRECT LUBRICATION SYSTEM F03 GRE"/>
    <s v="Stoke-on-Trent ST6 2AX"/>
    <n v="9.4"/>
    <x v="1"/>
    <s v="Diesel"/>
    <n v="3.4780000000000002E-3"/>
  </r>
  <r>
    <s v="S022781"/>
    <x v="33"/>
    <s v="PO143421"/>
    <s v="GRN190334"/>
    <n v="101029762"/>
    <s v="AXIS Mk II FIXED DOME CAMERA SPACER 100mm"/>
    <s v="Stoke-on-Trent ST6 2AX"/>
    <n v="9.4"/>
    <x v="1"/>
    <s v="Diesel"/>
    <n v="3.4780000000000002E-3"/>
  </r>
  <r>
    <s v="S022781"/>
    <x v="33"/>
    <s v="PO143421"/>
    <s v="GRN190352"/>
    <n v="101023638"/>
    <s v="GEARBOX CV SHAFT COUPLING"/>
    <s v="Stoke-on-Trent ST6 2AX"/>
    <n v="9.4"/>
    <x v="1"/>
    <s v="Diesel"/>
    <n v="3.4780000000000002E-3"/>
  </r>
  <r>
    <s v="S022781"/>
    <x v="33"/>
    <s v="PO145417"/>
    <s v="GRN190370"/>
    <s v="11700-4977"/>
    <s v="LEVELING FOOT M20X2.5X3&quot; PAD SST"/>
    <s v="Stoke-on-Trent ST6 2AX"/>
    <n v="9.4"/>
    <x v="1"/>
    <s v="Diesel"/>
    <n v="3.4780000000000002E-3"/>
  </r>
  <r>
    <s v="S022781"/>
    <x v="33"/>
    <s v="PO145421"/>
    <s v="GRN190526"/>
    <n v="101037487"/>
    <s v="BX DOOR RETAINER PLATE"/>
    <s v="Stoke-on-Trent ST6 2AX"/>
    <n v="9.4"/>
    <x v="1"/>
    <s v="Diesel"/>
    <n v="3.4780000000000002E-3"/>
  </r>
  <r>
    <s v="S022781"/>
    <x v="33"/>
    <s v="PO145562"/>
    <s v="GRN190528"/>
    <n v="101044324"/>
    <s v="T25 DETECTOR SPINE ASSY RUNNING STRIP"/>
    <s v="Stoke-on-Trent ST6 2AX"/>
    <n v="9.4"/>
    <x v="1"/>
    <s v="Diesel"/>
    <n v="3.4780000000000002E-3"/>
  </r>
  <r>
    <s v="S022781"/>
    <x v="33"/>
    <s v="PO145419"/>
    <s v="GRN190529"/>
    <s v="11700-5582"/>
    <s v="SWIVEL PAD FOOT M10 THRD"/>
    <s v="Stoke-on-Trent ST6 2AX"/>
    <n v="9.4"/>
    <x v="1"/>
    <s v="Diesel"/>
    <n v="3.4780000000000002E-3"/>
  </r>
  <r>
    <s v="S022781"/>
    <x v="33"/>
    <s v="PO143556"/>
    <s v="GRN190530"/>
    <n v="101039973"/>
    <s v="PERSONNEL DOOR - LOCK SPACER TUBE"/>
    <s v="Stoke-on-Trent ST6 2AX"/>
    <n v="9.4"/>
    <x v="1"/>
    <s v="Diesel"/>
    <n v="3.4780000000000002E-3"/>
  </r>
  <r>
    <s v="S022781"/>
    <x v="33"/>
    <s v="PO143421"/>
    <s v="GRN190531"/>
    <n v="101035612"/>
    <s v="M60/T60 DOOR INTERLOCK SWITCH BRACKET(FRAME SIDE)"/>
    <s v="Stoke-on-Trent ST6 2AX"/>
    <n v="9.4"/>
    <x v="1"/>
    <s v="Diesel"/>
    <n v="3.4780000000000002E-3"/>
  </r>
  <r>
    <s v="S022781"/>
    <x v="33"/>
    <s v="PO143556"/>
    <s v="GRN190532"/>
    <n v="101039808"/>
    <s v="PERSONNEL DOOR - LOCK BRACE"/>
    <s v="Stoke-on-Trent ST6 2AX"/>
    <n v="9.4"/>
    <x v="1"/>
    <s v="Diesel"/>
    <n v="3.4780000000000002E-3"/>
  </r>
  <r>
    <s v="S022781"/>
    <x v="33"/>
    <s v="PO143646"/>
    <s v="GRN190533"/>
    <n v="101027591"/>
    <s v="TCU RESERVOIR BRACKET"/>
    <s v="Stoke-on-Trent ST6 2AX"/>
    <n v="9.4"/>
    <x v="1"/>
    <s v="Diesel"/>
    <n v="3.4780000000000002E-3"/>
  </r>
  <r>
    <s v="S022781"/>
    <x v="33"/>
    <s v="PO139669"/>
    <s v="GRN190891"/>
    <n v="101043365"/>
    <s v="BOTTOM VERTICAL ADJUSTMENT ASSEMBLY"/>
    <s v="Stoke-on-Trent ST6 2AX"/>
    <n v="9.4"/>
    <x v="1"/>
    <s v="Diesel"/>
    <n v="3.4780000000000002E-3"/>
  </r>
  <r>
    <s v="S022781"/>
    <x v="33"/>
    <s v="PO139212"/>
    <s v="GRN190917"/>
    <n v="56204076"/>
    <s v="TRANSFER BOX 2.5:1 REDUCTION"/>
    <s v="Stoke-on-Trent ST6 2AX"/>
    <n v="9.4"/>
    <x v="1"/>
    <s v="Diesel"/>
    <n v="3.4780000000000002E-3"/>
  </r>
  <r>
    <s v="S023284"/>
    <x v="19"/>
    <s v="PO136652"/>
    <s v="GRN181988"/>
    <s v="340-1031-1"/>
    <s v="OUTDOOR EQUIPMENT RACK ASSY"/>
    <s v="Leicester LE19 2DT"/>
    <n v="144"/>
    <x v="1"/>
    <s v="Diesel"/>
    <n v="5.3280000000000001E-2"/>
  </r>
  <r>
    <s v="S022781"/>
    <x v="33"/>
    <s v="PO138321"/>
    <s v="GRN190918"/>
    <n v="56204076"/>
    <s v="TRANSFER BOX 2.5:1 REDUCTION"/>
    <s v="Stoke-on-Trent ST6 2AX"/>
    <n v="9.4"/>
    <x v="1"/>
    <s v="Diesel"/>
    <n v="3.4780000000000002E-3"/>
  </r>
  <r>
    <s v="S025431"/>
    <x v="0"/>
    <s v="PO143319"/>
    <s v="GRN181990"/>
    <s v="11701-0429"/>
    <s v="MULTI-FUNCTION PRINTER LASER COLOR 120V"/>
    <s v="Boston Massachusetts"/>
    <n v="3154"/>
    <x v="0"/>
    <s v="Crude"/>
    <n v="2.5295079999999999"/>
  </r>
  <r>
    <s v="S001047"/>
    <x v="9"/>
    <s v="PO140457"/>
    <s v="GRN181991"/>
    <n v="66208596"/>
    <s v="SILICON PHOTODIODE - CdW04 16 CHANNELS"/>
    <s v="81300 Johor Bahru Malaysia"/>
    <n v="6781"/>
    <x v="4"/>
    <s v="Aviation"/>
    <n v="1.1924057587200001"/>
  </r>
  <r>
    <s v="S001047"/>
    <x v="9"/>
    <s v="PO140457"/>
    <s v="GRN181992"/>
    <n v="66208596"/>
    <s v="SILICON PHOTODIODE - CdW04 16 CHANNELS"/>
    <s v="81300 Johor Bahru Malaysia"/>
    <n v="6781"/>
    <x v="4"/>
    <s v="Aviation"/>
    <n v="1.1924057587200001"/>
  </r>
  <r>
    <s v="S001047"/>
    <x v="9"/>
    <s v="PO140456"/>
    <s v="GRN181994"/>
    <n v="66205215"/>
    <s v="2X8 ELEMENT PHOTO DIODE CDWO4 30MM THICK"/>
    <s v="81300 Johor Bahru Malaysia"/>
    <n v="6781"/>
    <x v="4"/>
    <s v="Aviation"/>
    <n v="1.1924057587200001"/>
  </r>
  <r>
    <s v="S001047"/>
    <x v="9"/>
    <s v="PO140456"/>
    <s v="GRN181995"/>
    <n v="66205215"/>
    <s v="2X8 ELEMENT PHOTO DIODE CDWO4 30MM THICK"/>
    <s v="81300 Johor Bahru Malaysia"/>
    <n v="6781"/>
    <x v="4"/>
    <s v="Aviation"/>
    <n v="1.1924057587200001"/>
  </r>
  <r>
    <s v="S001047"/>
    <x v="9"/>
    <s v="PO140456"/>
    <s v="GRN181996"/>
    <n v="66205215"/>
    <s v="2X8 ELEMENT PHOTO DIODE CDWO4 30MM THICK"/>
    <s v="81300 Johor Bahru Malaysia"/>
    <n v="6781"/>
    <x v="4"/>
    <s v="Aviation"/>
    <n v="1.1924057587200001"/>
  </r>
  <r>
    <s v="S022781"/>
    <x v="33"/>
    <s v="PO143421"/>
    <s v="GRN190919"/>
    <n v="101008805"/>
    <s v="TRANSFER CASE PROP SHAFT COUPLING"/>
    <s v="Stoke-on-Trent ST6 2AX"/>
    <n v="9.4"/>
    <x v="1"/>
    <s v="Diesel"/>
    <n v="3.4780000000000002E-3"/>
  </r>
  <r>
    <s v="S022781"/>
    <x v="33"/>
    <s v="PO144080"/>
    <s v="GRN191104"/>
    <s v="11701-2468"/>
    <s v="SMT GEARBOX"/>
    <s v="Stoke-on-Trent ST6 2AX"/>
    <n v="9.4"/>
    <x v="1"/>
    <s v="Diesel"/>
    <n v="3.4780000000000002E-3"/>
  </r>
  <r>
    <s v="S022781"/>
    <x v="33"/>
    <s v="PO139983"/>
    <s v="GRN191108"/>
    <n v="101046730"/>
    <s v="M60 POD ACCESS STEP ASSEMBLY"/>
    <s v="Stoke-on-Trent ST6 2AX"/>
    <n v="9.4"/>
    <x v="1"/>
    <s v="Diesel"/>
    <n v="3.4780000000000002E-3"/>
  </r>
  <r>
    <s v="S022781"/>
    <x v="33"/>
    <s v="PO141742"/>
    <s v="GRN191112"/>
    <n v="23259590"/>
    <s v="WIRE DETECTION ASSEMBLY RX"/>
    <s v="Stoke-on-Trent ST6 2AX"/>
    <n v="9.4"/>
    <x v="1"/>
    <s v="Diesel"/>
    <n v="3.4780000000000002E-3"/>
  </r>
  <r>
    <s v="S022781"/>
    <x v="33"/>
    <s v="PO147120"/>
    <s v="GRN191462"/>
    <s v="356-1242-1"/>
    <s v="VISOR MOUNT FOR CAMERA"/>
    <s v="Stoke-on-Trent ST6 2AX"/>
    <n v="9.4"/>
    <x v="1"/>
    <s v="Diesel"/>
    <n v="3.4780000000000002E-3"/>
  </r>
  <r>
    <s v="S022781"/>
    <x v="33"/>
    <s v="PO143424"/>
    <s v="GRN191607"/>
    <n v="57205352"/>
    <s v="LUBRICANT - 75W90 SYNTHETIC AP1 MT1/GL5 (25L DRUM)"/>
    <s v="Stoke-on-Trent ST6 2AX"/>
    <n v="9.4"/>
    <x v="1"/>
    <s v="Diesel"/>
    <n v="3.4780000000000002E-3"/>
  </r>
  <r>
    <s v="S022767"/>
    <x v="2"/>
    <s v="PO141627"/>
    <s v="GRN182013"/>
    <n v="30202403"/>
    <s v="FLEXIBLE BATTERY CABLE 25mm - BLACK"/>
    <s v="Huddersfield HD1 3ES"/>
    <n v="180"/>
    <x v="2"/>
    <s v="Diesel"/>
    <n v="6.6599999999999993E-4"/>
  </r>
  <r>
    <s v="S022781"/>
    <x v="33"/>
    <s v="PO143553"/>
    <s v="GRN191608"/>
    <n v="101009302"/>
    <s v="RAD NUKE COMPARTMENT GLAND PLATE"/>
    <s v="Stoke-on-Trent ST6 2AX"/>
    <n v="9.4"/>
    <x v="1"/>
    <s v="Diesel"/>
    <n v="3.4780000000000002E-3"/>
  </r>
  <r>
    <s v="S022781"/>
    <x v="33"/>
    <s v="PO143981"/>
    <s v="GRN191609"/>
    <n v="42206332"/>
    <s v="FLEXXPUMP 404DLS DIRECT LUBRICATION SYSTEM F03 GRE"/>
    <s v="Stoke-on-Trent ST6 2AX"/>
    <n v="9.4"/>
    <x v="1"/>
    <s v="Diesel"/>
    <n v="3.4780000000000002E-3"/>
  </r>
  <r>
    <s v="S023284"/>
    <x v="19"/>
    <s v="PO131873"/>
    <s v="GRN182016"/>
    <s v="340-1011-1"/>
    <s v="MODIFIED ENCLOSURE SITE CONFIGURABLE"/>
    <s v="Leicester LE19 2DT"/>
    <n v="144"/>
    <x v="1"/>
    <s v="Diesel"/>
    <n v="5.3280000000000001E-2"/>
  </r>
  <r>
    <s v="S023222"/>
    <x v="11"/>
    <s v="PO140484"/>
    <s v="GRN182017"/>
    <s v="11700-4773"/>
    <s v="CABLE ASSY M12-5F FLY8ING LEADS 2M"/>
    <s v="Wickford SS11 8YT"/>
    <n v="390"/>
    <x v="2"/>
    <s v="Diesel"/>
    <n v="1.4430000000000001E-3"/>
  </r>
  <r>
    <s v="S022781"/>
    <x v="33"/>
    <s v="PO143735"/>
    <s v="GRN191610"/>
    <n v="101040194"/>
    <s v="SWIVEL ROD END FEMALE - 6mm STAINLESS STEELWDS CO"/>
    <s v="Stoke-on-Trent ST6 2AX"/>
    <n v="9.4"/>
    <x v="1"/>
    <s v="Diesel"/>
    <n v="3.4780000000000002E-3"/>
  </r>
  <r>
    <s v="S022781"/>
    <x v="33"/>
    <s v="PO143556"/>
    <s v="GRN191611"/>
    <n v="101038448"/>
    <s v="DOOR FRAME SPACER PLATE - M60"/>
    <s v="Stoke-on-Trent ST6 2AX"/>
    <n v="9.4"/>
    <x v="1"/>
    <s v="Diesel"/>
    <n v="3.4780000000000002E-3"/>
  </r>
  <r>
    <s v="S022781"/>
    <x v="33"/>
    <s v="PO143646"/>
    <s v="GRN191612"/>
    <n v="101023970"/>
    <s v="AXIS Mk II FIXED DOME CAMERA SPACER 20mm"/>
    <s v="Stoke-on-Trent ST6 2AX"/>
    <n v="9.4"/>
    <x v="1"/>
    <s v="Diesel"/>
    <n v="3.4780000000000002E-3"/>
  </r>
  <r>
    <s v="S022781"/>
    <x v="33"/>
    <s v="PO143422"/>
    <s v="GRN191644"/>
    <n v="57258355"/>
    <s v="HD ENCODER MOTOR C/W 10M LEADS 9.2KW D132 UNIT"/>
    <s v="Stoke-on-Trent ST6 2AX"/>
    <n v="9.4"/>
    <x v="1"/>
    <s v="Diesel"/>
    <n v="3.4780000000000002E-3"/>
  </r>
  <r>
    <s v="S022781"/>
    <x v="33"/>
    <s v="PO145009"/>
    <s v="GRN191692"/>
    <s v="340-1096-1"/>
    <s v="FOUNDATION BASE PLATE LINAC SIDE ASSY"/>
    <s v="Stoke-on-Trent ST6 2AX"/>
    <n v="9.4"/>
    <x v="1"/>
    <s v="Diesel"/>
    <n v="3.4780000000000002E-3"/>
  </r>
  <r>
    <s v="S022781"/>
    <x v="33"/>
    <s v="PO143741"/>
    <s v="GRN191865"/>
    <n v="101040227"/>
    <s v="POD DOOR - LOCK TO UPPER LATCH CON-ROD"/>
    <s v="Stoke-on-Trent ST6 2AX"/>
    <n v="9.4"/>
    <x v="1"/>
    <s v="Diesel"/>
    <n v="3.4780000000000002E-3"/>
  </r>
  <r>
    <s v="S001121"/>
    <x v="5"/>
    <s v="PO143819"/>
    <s v="GRN182027"/>
    <n v="50200869"/>
    <s v="TERMINAL END ANCHOR"/>
    <s v="Salford M5 4BE"/>
    <n v="103.6"/>
    <x v="2"/>
    <s v="Diesel"/>
    <n v="3.8331999999999998E-4"/>
  </r>
  <r>
    <s v="S022781"/>
    <x v="33"/>
    <s v="PO143282"/>
    <s v="GRN191871"/>
    <s v="340-1039-1"/>
    <s v="ASSY FOUNDATION MOUNT BEAM STOP SIDE"/>
    <s v="Stoke-on-Trent ST6 2AX"/>
    <n v="9.4"/>
    <x v="1"/>
    <s v="Diesel"/>
    <n v="3.4780000000000002E-3"/>
  </r>
  <r>
    <s v="S001121"/>
    <x v="5"/>
    <s v="PO143819"/>
    <s v="GRN182033"/>
    <n v="34202579"/>
    <s v="TERMINAL CENTRE JUMPER PLUG 3 POLE TO SUIT 1.5MM"/>
    <s v="Salford M5 4BE"/>
    <n v="103.6"/>
    <x v="2"/>
    <s v="Diesel"/>
    <n v="3.8331999999999998E-4"/>
  </r>
  <r>
    <s v="S001571"/>
    <x v="10"/>
    <s v="PO142952"/>
    <s v="GRN182040"/>
    <n v="101032049"/>
    <s v="2D LIDAR LASER SENSOR TIM781-2174101"/>
    <s v="St Albans AL1 5BN"/>
    <n v="298"/>
    <x v="2"/>
    <s v="Diesel"/>
    <n v="1.1026E-3"/>
  </r>
  <r>
    <s v="S022781"/>
    <x v="33"/>
    <s v="PO146462"/>
    <s v="GRN191907"/>
    <s v="11598-1514"/>
    <s v="TOP CONNECTION SET DRS250 WHEEL BLOCK"/>
    <s v="Stoke-on-Trent ST6 2AX"/>
    <n v="9.4"/>
    <x v="1"/>
    <s v="Diesel"/>
    <n v="3.4780000000000002E-3"/>
  </r>
  <r>
    <s v="S022781"/>
    <x v="33"/>
    <s v="PO145419"/>
    <s v="GRN191910"/>
    <s v="11700-5582"/>
    <s v="SWIVEL PAD FOOT M10 THRD"/>
    <s v="Stoke-on-Trent ST6 2AX"/>
    <n v="9.4"/>
    <x v="1"/>
    <s v="Diesel"/>
    <n v="3.4780000000000002E-3"/>
  </r>
  <r>
    <s v="S022781"/>
    <x v="33"/>
    <s v="PO143748"/>
    <s v="GRN191916"/>
    <s v="11598-0583"/>
    <s v="LIFT ALL NYLON RATCHET TIE-DOWN STRAP 10FT"/>
    <s v="Stoke-on-Trent ST6 2AX"/>
    <n v="9.4"/>
    <x v="1"/>
    <s v="Diesel"/>
    <n v="3.4780000000000002E-3"/>
  </r>
  <r>
    <s v="S001571"/>
    <x v="10"/>
    <s v="PO142815"/>
    <s v="GRN182062"/>
    <n v="42203606"/>
    <s v="PHOTOELECTRIC SENSOR"/>
    <s v="St Albans AL1 5BN"/>
    <n v="298"/>
    <x v="2"/>
    <s v="Diesel"/>
    <n v="1.1026E-3"/>
  </r>
  <r>
    <s v="S022781"/>
    <x v="33"/>
    <s v="PO145420"/>
    <s v="GRN191932"/>
    <s v="11700-5872"/>
    <s v="ROUTING CLAMP STRUT-MOUNT 4-1/2&quot; ID STL-Z"/>
    <s v="Stoke-on-Trent ST6 2AX"/>
    <n v="9.4"/>
    <x v="1"/>
    <s v="Diesel"/>
    <n v="3.4780000000000002E-3"/>
  </r>
  <r>
    <s v="S001571"/>
    <x v="10"/>
    <s v="PO142999"/>
    <s v="GRN182068"/>
    <n v="101032049"/>
    <s v="2D LIDAR LASER SENSOR TIM781-2174101"/>
    <s v="St Albans AL1 5BN"/>
    <n v="298"/>
    <x v="2"/>
    <s v="Diesel"/>
    <n v="1.1026E-3"/>
  </r>
  <r>
    <s v="S022781"/>
    <x v="33"/>
    <s v="PO145417"/>
    <s v="GRN191958"/>
    <s v="11700-4977"/>
    <s v="LEVELING FOOT M20X2.5X3&quot; PAD SST"/>
    <s v="Stoke-on-Trent ST6 2AX"/>
    <n v="9.4"/>
    <x v="1"/>
    <s v="Diesel"/>
    <n v="3.4780000000000002E-3"/>
  </r>
  <r>
    <s v="S022781"/>
    <x v="33"/>
    <s v="PO139212"/>
    <s v="GRN191971"/>
    <n v="56204076"/>
    <s v="TRANSFER BOX 2.5:1 REDUCTION"/>
    <s v="Stoke-on-Trent ST6 2AX"/>
    <n v="9.4"/>
    <x v="1"/>
    <s v="Diesel"/>
    <n v="3.4780000000000002E-3"/>
  </r>
  <r>
    <s v="S026602"/>
    <x v="12"/>
    <s v="PO143597"/>
    <s v="GRN182071"/>
    <s v="11550-0407"/>
    <s v="FILTER OIL DIESEL"/>
    <s v="Watford WD24 7GG"/>
    <n v="302"/>
    <x v="2"/>
    <s v="Diesl"/>
    <n v="1.1173999999999999E-3"/>
  </r>
  <r>
    <s v="S022781"/>
    <x v="33"/>
    <s v="PO146535"/>
    <s v="GRN191980"/>
    <n v="101024736"/>
    <s v="L8 LADDERGUARD WIDE SHORT- GALVANISED STEEL"/>
    <s v="Stoke-on-Trent ST6 2AX"/>
    <n v="9.4"/>
    <x v="1"/>
    <s v="Diesel"/>
    <n v="3.4780000000000002E-3"/>
  </r>
  <r>
    <s v="S022781"/>
    <x v="33"/>
    <s v="PO143750"/>
    <s v="GRN192033"/>
    <s v="356-1167-1"/>
    <s v="RAD NUKE COMPARTMENT GLAND PLATE COVER"/>
    <s v="Stoke-on-Trent ST6 2AX"/>
    <n v="9.4"/>
    <x v="1"/>
    <s v="Diesel"/>
    <n v="3.4780000000000002E-3"/>
  </r>
  <r>
    <s v="S022781"/>
    <x v="33"/>
    <s v="PO143421"/>
    <s v="GRN192034"/>
    <n v="101041078"/>
    <s v="PNEUMATIC REG MOUNTING PLATE"/>
    <s v="Stoke-on-Trent ST6 2AX"/>
    <n v="9.4"/>
    <x v="1"/>
    <s v="Diesel"/>
    <n v="3.4780000000000002E-3"/>
  </r>
  <r>
    <s v="S022781"/>
    <x v="33"/>
    <s v="PO144756"/>
    <s v="GRN192035"/>
    <s v="356-1177-1"/>
    <s v="SPECIAL WASHER"/>
    <s v="Stoke-on-Trent ST6 2AX"/>
    <n v="9.4"/>
    <x v="1"/>
    <s v="Diesel"/>
    <n v="3.4780000000000002E-3"/>
  </r>
  <r>
    <s v="S022781"/>
    <x v="33"/>
    <s v="PO145003"/>
    <s v="GRN192036"/>
    <s v="360-1024-1"/>
    <s v="M60-BX DETECTOR ASSEMBLY  HINGE PACKER 1MM  THICK"/>
    <s v="Stoke-on-Trent ST6 2AX"/>
    <n v="9.4"/>
    <x v="1"/>
    <s v="Diesel"/>
    <n v="3.4780000000000002E-3"/>
  </r>
  <r>
    <s v="S022781"/>
    <x v="33"/>
    <s v="PO143745"/>
    <s v="GRN192037"/>
    <n v="101045037"/>
    <s v="CHARGING VALVE 6.0G3 CHARGING PRESSURE"/>
    <s v="Stoke-on-Trent ST6 2AX"/>
    <n v="9.4"/>
    <x v="1"/>
    <s v="Diesel"/>
    <n v="3.4780000000000002E-3"/>
  </r>
  <r>
    <s v="S023222"/>
    <x v="11"/>
    <s v="PO140493"/>
    <s v="GRN182081"/>
    <n v="101027072"/>
    <s v="POWER CABLE PUR JACKET RKM52-1-RSM52 - 1M LONG TUR"/>
    <s v="Wickford SS11 8YT"/>
    <n v="390"/>
    <x v="2"/>
    <s v="Diesel"/>
    <n v="1.4430000000000001E-3"/>
  </r>
  <r>
    <s v="S022781"/>
    <x v="33"/>
    <s v="PO146111"/>
    <s v="GRN192038"/>
    <s v="356-1211-1"/>
    <s v="LASER YAW MOUNT"/>
    <s v="Stoke-on-Trent ST6 2AX"/>
    <n v="9.4"/>
    <x v="1"/>
    <s v="Diesel"/>
    <n v="3.4780000000000002E-3"/>
  </r>
  <r>
    <s v="S023222"/>
    <x v="11"/>
    <s v="PO140482"/>
    <s v="GRN182084"/>
    <n v="101027038"/>
    <s v="M12 ETHERNET CABLE RSSD-RSSD-4416 - 10M LONG"/>
    <s v="Wickford SS11 8YT"/>
    <n v="390"/>
    <x v="2"/>
    <s v="Diesel"/>
    <n v="1.4430000000000001E-3"/>
  </r>
  <r>
    <s v="S023222"/>
    <x v="11"/>
    <s v="PO142816"/>
    <s v="GRN182085"/>
    <n v="101027038"/>
    <s v="M12 ETHERNET CABLE RSSD-RSSD-4416 - 10M LONG"/>
    <s v="Wickford SS11 8YT"/>
    <n v="390"/>
    <x v="2"/>
    <s v="Diesel"/>
    <n v="1.4430000000000001E-3"/>
  </r>
  <r>
    <s v="S022781"/>
    <x v="33"/>
    <s v="PO143980"/>
    <s v="GRN192039"/>
    <n v="101017267"/>
    <s v="REAR PANEL SUPPORT ASSEMBLY"/>
    <s v="Stoke-on-Trent ST6 2AX"/>
    <n v="9.4"/>
    <x v="1"/>
    <s v="Diesel"/>
    <n v="3.4780000000000002E-3"/>
  </r>
  <r>
    <s v="S022781"/>
    <x v="33"/>
    <s v="PO143645"/>
    <s v="GRN192116"/>
    <n v="101039385"/>
    <s v="FIXED DOVETAIL MOUNTING BLOCK - ACTROS 5"/>
    <s v="Stoke-on-Trent ST6 2AX"/>
    <n v="9.4"/>
    <x v="1"/>
    <s v="Diesel"/>
    <n v="3.4780000000000002E-3"/>
  </r>
  <r>
    <s v="S022781"/>
    <x v="33"/>
    <s v="PO142005"/>
    <s v="GRN192301"/>
    <n v="101043064"/>
    <s v="VERTICAL ROTATIONAL ADJUSTMENT ASSEMBLY"/>
    <s v="Stoke-on-Trent ST6 2AX"/>
    <n v="9.4"/>
    <x v="1"/>
    <s v="Diesel"/>
    <n v="3.4780000000000002E-3"/>
  </r>
  <r>
    <s v="S023375"/>
    <x v="13"/>
    <s v="PO140065"/>
    <s v="GRN182101"/>
    <n v="101036260"/>
    <s v="X-RAY TUBE 225kV 134 DEGREE EMISSION ANGLE_x000a_COMET 4"/>
    <s v="Boston Massachusetts"/>
    <n v="3154"/>
    <x v="0"/>
    <s v="Crude"/>
    <n v="2.5295079999999999"/>
  </r>
  <r>
    <s v="S022781"/>
    <x v="33"/>
    <s v="PO143920"/>
    <s v="GRN192308"/>
    <s v="VM1000"/>
    <s v="FG VM1000 RPM"/>
    <s v="Stoke-on-Trent ST6 2AX"/>
    <n v="9.4"/>
    <x v="1"/>
    <s v="Diesel"/>
    <n v="3.4780000000000002E-3"/>
  </r>
  <r>
    <s v="S022767"/>
    <x v="2"/>
    <s v="PO143872"/>
    <s v="GRN182103"/>
    <n v="30202403"/>
    <s v="FLEXIBLE BATTERY CABLE 25mm - BLACK LEYLAND AUTO W"/>
    <s v="Huddersfield HD1 3ES"/>
    <n v="180"/>
    <x v="2"/>
    <s v="Diesel"/>
    <n v="6.6599999999999993E-4"/>
  </r>
  <r>
    <s v="S022781"/>
    <x v="33"/>
    <s v="PO142004"/>
    <s v="GRN192317"/>
    <n v="101044867"/>
    <s v="G60HP VERTICAL DETECTOR BOX, LIFTING LUG"/>
    <s v="Stoke-on-Trent ST6 2AX"/>
    <n v="9.4"/>
    <x v="1"/>
    <s v="Diesel"/>
    <n v="3.4780000000000002E-3"/>
  </r>
  <r>
    <s v="S022781"/>
    <x v="33"/>
    <s v="PO143420"/>
    <s v="GRN192376"/>
    <n v="101010455"/>
    <s v="REMOVABLE DRIVERLESS LASER BRACKET"/>
    <s v="Stoke-on-Trent ST6 2AX"/>
    <n v="9.4"/>
    <x v="1"/>
    <s v="Diesel"/>
    <n v="3.4780000000000002E-3"/>
  </r>
  <r>
    <s v="S022781"/>
    <x v="33"/>
    <s v="PO143643"/>
    <s v="GRN192381"/>
    <n v="101029067"/>
    <s v="SSM LINAC SERVICE TOOL KIT"/>
    <s v="Stoke-on-Trent ST6 2AX"/>
    <n v="9.4"/>
    <x v="1"/>
    <s v="Diesel"/>
    <n v="3.4780000000000002E-3"/>
  </r>
  <r>
    <s v="S022781"/>
    <x v="33"/>
    <s v="PO143939"/>
    <s v="GRN192382"/>
    <n v="101029067"/>
    <s v="SSM LINAC SERVICE TOOL KIT"/>
    <s v="Stoke-on-Trent ST6 2AX"/>
    <n v="9.4"/>
    <x v="1"/>
    <s v="Diesel"/>
    <n v="3.4780000000000002E-3"/>
  </r>
  <r>
    <s v="S022781"/>
    <x v="33"/>
    <s v="PO142704"/>
    <s v="GRN192451"/>
    <n v="23254678"/>
    <s v="FOOT AND E-STOP BRACKET ASSEMBLY - PORTAL (BOF) E"/>
    <s v="Stoke-on-Trent ST6 2AX"/>
    <n v="9.4"/>
    <x v="1"/>
    <s v="Diesel"/>
    <n v="3.4780000000000002E-3"/>
  </r>
  <r>
    <s v="S022781"/>
    <x v="33"/>
    <s v="PO144080"/>
    <s v="GRN192478"/>
    <s v="11701-2468"/>
    <s v="SMT GEARBOX"/>
    <s v="Stoke-on-Trent ST6 2AX"/>
    <n v="9.4"/>
    <x v="1"/>
    <s v="Diesel"/>
    <n v="3.4780000000000002E-3"/>
  </r>
  <r>
    <s v="S022781"/>
    <x v="33"/>
    <s v="PO146070"/>
    <s v="GRN192482"/>
    <s v="11701-2468"/>
    <s v="SMT GEARBOX"/>
    <s v="Stoke-on-Trent ST6 2AX"/>
    <n v="9.4"/>
    <x v="1"/>
    <s v="Diesel"/>
    <n v="3.4780000000000002E-3"/>
  </r>
  <r>
    <s v="S022781"/>
    <x v="33"/>
    <s v="PO143556"/>
    <s v="GRN192485"/>
    <n v="101045279"/>
    <s v="PLATE FOR DELL PRECISON 5820"/>
    <s v="Stoke-on-Trent ST6 2AX"/>
    <n v="9.4"/>
    <x v="1"/>
    <s v="Diesel"/>
    <n v="3.4780000000000002E-3"/>
  </r>
  <r>
    <s v="S022781"/>
    <x v="33"/>
    <s v="PO146255"/>
    <s v="GRN192486"/>
    <n v="101010835"/>
    <s v="ECCENTRIC ROLLER ASSEMBLY"/>
    <s v="Stoke-on-Trent ST6 2AX"/>
    <n v="9.4"/>
    <x v="1"/>
    <s v="Diesel"/>
    <n v="3.4780000000000002E-3"/>
  </r>
  <r>
    <s v="S022781"/>
    <x v="33"/>
    <s v="PO142318"/>
    <s v="GRN192625"/>
    <n v="56204076"/>
    <s v="TRANSFER BOX 2.5:1 REDUCTION"/>
    <s v="Stoke-on-Trent ST6 2AX"/>
    <n v="9.4"/>
    <x v="1"/>
    <s v="Diesel"/>
    <n v="3.4780000000000002E-3"/>
  </r>
  <r>
    <s v="S022781"/>
    <x v="33"/>
    <s v="PO139212"/>
    <s v="GRN192794"/>
    <n v="56204076"/>
    <s v="TRANSFER BOX 2.5:1 REDUCTION"/>
    <s v="Stoke-on-Trent ST6 2AX"/>
    <n v="9.4"/>
    <x v="1"/>
    <s v="Diesel"/>
    <n v="3.4780000000000002E-3"/>
  </r>
  <r>
    <s v="S022781"/>
    <x v="33"/>
    <s v="PO143590"/>
    <s v="GRN192958"/>
    <n v="101046730"/>
    <s v="M60 POD ACCESS STEP ASSEMBLY"/>
    <s v="Stoke-on-Trent ST6 2AX"/>
    <n v="9.4"/>
    <x v="1"/>
    <s v="Diesel"/>
    <n v="3.4780000000000002E-3"/>
  </r>
  <r>
    <s v="S022781"/>
    <x v="33"/>
    <s v="PO143553"/>
    <s v="GRN193060"/>
    <n v="101032025"/>
    <s v="BEACON LIGHT TOWER MOUNTING PLATE"/>
    <s v="Stoke-on-Trent ST6 2AX"/>
    <n v="9.4"/>
    <x v="1"/>
    <s v="Diesel"/>
    <n v="3.4780000000000002E-3"/>
  </r>
  <r>
    <s v="S022781"/>
    <x v="33"/>
    <s v="PO143421"/>
    <s v="GRN193084"/>
    <n v="101023638"/>
    <s v="GEARBOX CV SHAFT COUPLING"/>
    <s v="Stoke-on-Trent ST6 2AX"/>
    <n v="9.4"/>
    <x v="1"/>
    <s v="Diesel"/>
    <n v="3.4780000000000002E-3"/>
  </r>
  <r>
    <s v="S022781"/>
    <x v="33"/>
    <s v="PO145350"/>
    <s v="GRN193087"/>
    <n v="101037555"/>
    <s v="RAD-NUKE RADAR HOUSING SEAL"/>
    <s v="Stoke-on-Trent ST6 2AX"/>
    <n v="9.4"/>
    <x v="1"/>
    <s v="Diesel"/>
    <n v="3.4780000000000002E-3"/>
  </r>
  <r>
    <s v="S022781"/>
    <x v="33"/>
    <s v="PO146114"/>
    <s v="GRN193088"/>
    <s v="361-1317-1"/>
    <s v="DOWNSHOOT DET BOX STOOL ASSEMBLY"/>
    <s v="Stoke-on-Trent ST6 2AX"/>
    <n v="9.4"/>
    <x v="1"/>
    <s v="Diesel"/>
    <n v="3.4780000000000002E-3"/>
  </r>
  <r>
    <s v="S022781"/>
    <x v="33"/>
    <s v="PO145357"/>
    <s v="GRN193091"/>
    <n v="40259961"/>
    <s v="ROSAHL DEHUMIDIFYING O RING"/>
    <s v="Stoke-on-Trent ST6 2AX"/>
    <n v="9.4"/>
    <x v="1"/>
    <s v="Diesel"/>
    <n v="3.4780000000000002E-3"/>
  </r>
  <r>
    <s v="S022781"/>
    <x v="33"/>
    <s v="PO143554"/>
    <s v="GRN193094"/>
    <n v="101037451"/>
    <s v="BRACKET FOR END SLAM CATCH, BX DETECTOR PANEL ASSY"/>
    <s v="Stoke-on-Trent ST6 2AX"/>
    <n v="9.4"/>
    <x v="1"/>
    <s v="Diesel"/>
    <n v="3.4780000000000002E-3"/>
  </r>
  <r>
    <s v="S022781"/>
    <x v="33"/>
    <s v="PO143646"/>
    <s v="GRN193096"/>
    <n v="101039992"/>
    <s v="HYDRAULIC BULKHEAD BRACKET"/>
    <s v="Stoke-on-Trent ST6 2AX"/>
    <n v="9.4"/>
    <x v="1"/>
    <s v="Diesel"/>
    <n v="3.4780000000000002E-3"/>
  </r>
  <r>
    <s v="S022781"/>
    <x v="33"/>
    <s v="PO143743"/>
    <s v="GRN193098"/>
    <n v="101040786"/>
    <s v="PERSONNEL DOOR - LOCK SIDE CAPPING"/>
    <s v="Stoke-on-Trent ST6 2AX"/>
    <n v="9.4"/>
    <x v="1"/>
    <s v="Diesel"/>
    <n v="3.4780000000000002E-3"/>
  </r>
  <r>
    <s v="S022781"/>
    <x v="33"/>
    <s v="PO143646"/>
    <s v="GRN193101"/>
    <n v="101030074"/>
    <s v="CABLE ROLLER GUIDEPOST"/>
    <s v="Stoke-on-Trent ST6 2AX"/>
    <n v="9.4"/>
    <x v="1"/>
    <s v="Diesel"/>
    <n v="3.4780000000000002E-3"/>
  </r>
  <r>
    <s v="S022781"/>
    <x v="33"/>
    <s v="PO145424"/>
    <s v="GRN193131"/>
    <n v="40255936"/>
    <s v="SECURITY HAND RAIL BRACKET"/>
    <s v="Stoke-on-Trent ST6 2AX"/>
    <n v="9.4"/>
    <x v="1"/>
    <s v="Diesel"/>
    <n v="3.4780000000000002E-3"/>
  </r>
  <r>
    <s v="S022781"/>
    <x v="33"/>
    <s v="PO147604"/>
    <s v="GRN193136"/>
    <s v="361-1390-1"/>
    <s v="1MM THICK SHIM FOR FLOORING PLATE"/>
    <s v="Stoke-on-Trent ST6 2AX"/>
    <n v="9.4"/>
    <x v="1"/>
    <s v="Diesel"/>
    <n v="3.4780000000000002E-3"/>
  </r>
  <r>
    <s v="S022781"/>
    <x v="33"/>
    <s v="PO145002"/>
    <s v="GRN193179"/>
    <n v="40250759"/>
    <s v="UPPER STEP FABRICATION"/>
    <s v="Stoke-on-Trent ST6 2AX"/>
    <n v="9.4"/>
    <x v="1"/>
    <s v="Diesel"/>
    <n v="3.4780000000000002E-3"/>
  </r>
  <r>
    <s v="S022781"/>
    <x v="33"/>
    <s v="PO147923"/>
    <s v="GRN193321"/>
    <n v="57202950"/>
    <s v="SPACER COUPLING ELEMENT"/>
    <s v="Stoke-on-Trent ST6 2AX"/>
    <n v="9.4"/>
    <x v="1"/>
    <s v="Diesel"/>
    <n v="3.4780000000000002E-3"/>
  </r>
  <r>
    <s v="S022781"/>
    <x v="33"/>
    <s v="PO142615"/>
    <s v="GRN193340"/>
    <n v="101013222"/>
    <s v="BX INTEGRATED DETECTOR UNIT BRACKET"/>
    <s v="Stoke-on-Trent ST6 2AX"/>
    <n v="9.4"/>
    <x v="1"/>
    <s v="Diesel"/>
    <n v="3.4780000000000002E-3"/>
  </r>
  <r>
    <s v="S022275"/>
    <x v="8"/>
    <s v="PO143491"/>
    <s v="GRN190283"/>
    <s v="11701-2583"/>
    <s v="MERCEDES-BENZ ACTROS 5 S/M FHS 2632 L - EXPORT TO"/>
    <s v="70771 Leinfelden-Echterdingen"/>
    <n v="1446"/>
    <x v="3"/>
    <s v="Diesel"/>
    <n v="1.4702205000000002"/>
  </r>
  <r>
    <s v="S022275"/>
    <x v="8"/>
    <s v="PO140877"/>
    <s v="GRN191033"/>
    <s v="11701-2104"/>
    <s v="MERCEDES-BENZ ACTROS 5 S/M FHS 2632 L - EXPORT TO"/>
    <s v="70771 Leinfelden-Echterdingen"/>
    <n v="1446"/>
    <x v="3"/>
    <s v="Diesel"/>
    <n v="1.4702205000000002"/>
  </r>
  <r>
    <s v="S022781"/>
    <x v="33"/>
    <s v="PO143283"/>
    <s v="GRN193439"/>
    <s v="11700-4977"/>
    <s v="LEVELING FOOT M20X2.5X3&quot; PAD SST"/>
    <s v="Stoke-on-Trent ST6 2AX"/>
    <n v="9.4"/>
    <x v="1"/>
    <s v="Diesel"/>
    <n v="3.4780000000000002E-3"/>
  </r>
  <r>
    <s v="S022781"/>
    <x v="33"/>
    <s v="PO143554"/>
    <s v="GRN193441"/>
    <n v="101036313"/>
    <s v="DRIVERLESS MARKER TOP BRACKET"/>
    <s v="Stoke-on-Trent ST6 2AX"/>
    <n v="9.4"/>
    <x v="1"/>
    <s v="Diesel"/>
    <n v="3.4780000000000002E-3"/>
  </r>
  <r>
    <s v="S022781"/>
    <x v="33"/>
    <s v="PO143735"/>
    <s v="GRN193450"/>
    <n v="101040194"/>
    <s v="SWIVEL ROD END FEMALE - 6mm STAINLESS STEELWDS CO"/>
    <s v="Stoke-on-Trent ST6 2AX"/>
    <n v="9.4"/>
    <x v="1"/>
    <s v="Diesel"/>
    <n v="3.4780000000000002E-3"/>
  </r>
  <r>
    <s v="S022781"/>
    <x v="33"/>
    <s v="PO146897"/>
    <s v="GRN193454"/>
    <n v="101012394"/>
    <s v="SECURITY HANDRAIL SPACER"/>
    <s v="Stoke-on-Trent ST6 2AX"/>
    <n v="9.4"/>
    <x v="1"/>
    <s v="Diesel"/>
    <n v="3.4780000000000002E-3"/>
  </r>
  <r>
    <s v="S022781"/>
    <x v="33"/>
    <s v="PO143981"/>
    <s v="GRN193458"/>
    <n v="101040211"/>
    <s v="SWIVEL ROD END MALE - 6mm STAINLESS STEELWDS COMP"/>
    <s v="Stoke-on-Trent ST6 2AX"/>
    <n v="9.4"/>
    <x v="1"/>
    <s v="Diesel"/>
    <n v="3.4780000000000002E-3"/>
  </r>
  <r>
    <s v="S022781"/>
    <x v="33"/>
    <s v="PO145562"/>
    <s v="GRN193459"/>
    <n v="101044324"/>
    <s v="T25 DETECTOR SPINE ASSY RUNNING STRIP"/>
    <s v="Stoke-on-Trent ST6 2AX"/>
    <n v="9.4"/>
    <x v="1"/>
    <s v="Diesel"/>
    <n v="3.4780000000000002E-3"/>
  </r>
  <r>
    <s v="S022781"/>
    <x v="33"/>
    <s v="PO142318"/>
    <s v="GRN193614"/>
    <n v="56204076"/>
    <s v="TRANSFER BOX 2.5:1 REDUCTION"/>
    <s v="Stoke-on-Trent ST6 2AX"/>
    <n v="9.4"/>
    <x v="1"/>
    <s v="Diesel"/>
    <n v="3.4780000000000002E-3"/>
  </r>
  <r>
    <s v="S022781"/>
    <x v="33"/>
    <s v="PO147961"/>
    <s v="GRN193637"/>
    <n v="51259239"/>
    <s v="LINEAR SOLENOID V45-N-24VDC 100%ED"/>
    <s v="Stoke-on-Trent ST6 2AX"/>
    <n v="9.4"/>
    <x v="1"/>
    <s v="Diesel"/>
    <n v="3.4780000000000002E-3"/>
  </r>
  <r>
    <s v="S001047"/>
    <x v="9"/>
    <s v="PO140456"/>
    <s v="GRN182174"/>
    <n v="66205215"/>
    <s v="2X8 ELEMENT PHOTO DIODE CDWO4 30MM THICK"/>
    <s v="81300 Johor Bahru Malaysia"/>
    <n v="6781"/>
    <x v="4"/>
    <s v="Aviation"/>
    <n v="1.1924057587200001"/>
  </r>
  <r>
    <s v="S022781"/>
    <x v="33"/>
    <s v="PO146829"/>
    <s v="GRN193697"/>
    <s v="361-1354-1"/>
    <s v="DAVIT ASSEMBLY"/>
    <s v="Stoke-on-Trent ST6 2AX"/>
    <n v="9.4"/>
    <x v="1"/>
    <s v="Diesel"/>
    <n v="3.4780000000000002E-3"/>
  </r>
  <r>
    <s v="S022781"/>
    <x v="33"/>
    <s v="PO146533"/>
    <s v="GRN194231"/>
    <n v="101029067"/>
    <s v="SSM LINAC SERVICE TOOL KIT"/>
    <s v="Stoke-on-Trent ST6 2AX"/>
    <n v="9.4"/>
    <x v="1"/>
    <s v="Diesel"/>
    <n v="3.4780000000000002E-3"/>
  </r>
  <r>
    <s v="S001121"/>
    <x v="5"/>
    <s v="PO143819"/>
    <s v="GRN182181"/>
    <n v="101036300"/>
    <s v="3 POSITION SELECTOR SWITCH NON-ILLUMINATED BLACK"/>
    <s v="Salford M5 4BE"/>
    <n v="103.6"/>
    <x v="2"/>
    <s v="Diesel"/>
    <n v="3.8331999999999998E-4"/>
  </r>
  <r>
    <s v="S001571"/>
    <x v="10"/>
    <s v="PO142295"/>
    <s v="GRN182184"/>
    <n v="5045161"/>
    <s v="WEATHER HOOD 190 DEGREE"/>
    <s v="St Albans AL1 5BN"/>
    <n v="298"/>
    <x v="2"/>
    <s v="Diesel"/>
    <n v="1.1026E-3"/>
  </r>
  <r>
    <s v="S022781"/>
    <x v="33"/>
    <s v="PO143741"/>
    <s v="GRN194274"/>
    <n v="101040231"/>
    <s v="POD DOOR LOCK - RETURN SPRING STAINLESS STEELSPRI"/>
    <s v="Stoke-on-Trent ST6 2AX"/>
    <n v="9.4"/>
    <x v="1"/>
    <s v="Diesel"/>
    <n v="3.4780000000000002E-3"/>
  </r>
  <r>
    <s v="S022781"/>
    <x v="33"/>
    <s v="PO143743"/>
    <s v="GRN194277"/>
    <n v="101040786"/>
    <s v="PERSONNEL DOOR - LOCK SIDE CAPPING"/>
    <s v="Stoke-on-Trent ST6 2AX"/>
    <n v="9.4"/>
    <x v="1"/>
    <s v="Diesel"/>
    <n v="3.4780000000000002E-3"/>
  </r>
  <r>
    <s v="S022781"/>
    <x v="33"/>
    <s v="PO145415"/>
    <s v="GRN194284"/>
    <s v="11598-0583"/>
    <s v="LIFT ALL NYLON RATCHET TIE-DOWN STRAP 10FT"/>
    <s v="Stoke-on-Trent ST6 2AX"/>
    <n v="9.4"/>
    <x v="1"/>
    <s v="Diesel"/>
    <n v="3.4780000000000002E-3"/>
  </r>
  <r>
    <s v="S022781"/>
    <x v="33"/>
    <s v="PO142615"/>
    <s v="GRN194300"/>
    <n v="101013222"/>
    <s v="BX INTEGRATED DETECTOR UNIT BRACKET"/>
    <s v="Stoke-on-Trent ST6 2AX"/>
    <n v="9.4"/>
    <x v="1"/>
    <s v="Diesel"/>
    <n v="3.4780000000000002E-3"/>
  </r>
  <r>
    <s v="S001571"/>
    <x v="10"/>
    <s v="PO140464"/>
    <s v="GRN182190"/>
    <n v="42205933"/>
    <s v="SICK LASER SCANNER LMS 511-20100 PRO SICK 1047782"/>
    <s v="St Albans AL1 5BN"/>
    <n v="298"/>
    <x v="2"/>
    <s v="Diesel"/>
    <n v="1.1026E-3"/>
  </r>
  <r>
    <s v="S001571"/>
    <x v="10"/>
    <s v="PO140464"/>
    <s v="GRN182193"/>
    <n v="42205933"/>
    <s v="SICK LASER SCANNER LMS 511-20100 PRO SICK 1047782"/>
    <s v="St Albans AL1 5BN"/>
    <n v="298"/>
    <x v="2"/>
    <s v="Diesel"/>
    <n v="1.1026E-3"/>
  </r>
  <r>
    <s v="S001571"/>
    <x v="10"/>
    <s v="PO142815"/>
    <s v="GRN182195"/>
    <n v="42205933"/>
    <s v="SICK LASER SCANNER LMS 511-20100 PRO SICK 1047782"/>
    <s v="St Albans AL1 5BN"/>
    <n v="298"/>
    <x v="2"/>
    <s v="Diesel"/>
    <n v="1.1026E-3"/>
  </r>
  <r>
    <s v="S023884"/>
    <x v="34"/>
    <s v="PO141747"/>
    <s v="GRN182196"/>
    <s v="11700-8535"/>
    <s v="GEARBOX LOW BACKLASH SERVO WORM"/>
    <s v="Stoke-on-Trent ST1 5SQ"/>
    <n v="13.2"/>
    <x v="1"/>
    <s v="Diesel"/>
    <n v="4.8839999999999995E-3"/>
  </r>
  <r>
    <s v="S022781"/>
    <x v="33"/>
    <s v="PO143553"/>
    <s v="GRN194303"/>
    <n v="101020061"/>
    <s v="CONCENTRATOR MOUNTING PLATE"/>
    <s v="Stoke-on-Trent ST6 2AX"/>
    <n v="9.4"/>
    <x v="1"/>
    <s v="Diesel"/>
    <n v="3.4780000000000002E-3"/>
  </r>
  <r>
    <s v="S022781"/>
    <x v="33"/>
    <s v="PO147923"/>
    <s v="GRN194304"/>
    <n v="101014202"/>
    <s v="DOOR FRAME INFILL"/>
    <s v="Stoke-on-Trent ST6 2AX"/>
    <n v="9.4"/>
    <x v="1"/>
    <s v="Diesel"/>
    <n v="3.4780000000000002E-3"/>
  </r>
  <r>
    <s v="S001571"/>
    <x v="10"/>
    <s v="PO138588"/>
    <s v="GRN182199"/>
    <n v="101032049"/>
    <s v="2D LiDAR LASER SENSOR TIM781-2174101"/>
    <s v="St Albans AL1 5BN"/>
    <n v="298"/>
    <x v="2"/>
    <s v="Diesel"/>
    <n v="1.1026E-3"/>
  </r>
  <r>
    <s v="S002239"/>
    <x v="17"/>
    <s v="PO145919"/>
    <s v="GRN187724"/>
    <n v="101015078"/>
    <s v="FILTER, 5 MICRON, 10&quot; X 2.5&quot;"/>
    <s v="UT 84104"/>
    <n v="4725"/>
    <x v="4"/>
    <s v="Aviation"/>
    <n v="0.33234727680000004"/>
  </r>
  <r>
    <s v="S022781"/>
    <x v="33"/>
    <s v="PO147723"/>
    <s v="GRN194307"/>
    <n v="101030007"/>
    <s v="M60-BX CONTROL PANEL FIXING BRACKET"/>
    <s v="Stoke-on-Trent ST6 2AX"/>
    <n v="9.4"/>
    <x v="1"/>
    <s v="Diesel"/>
    <n v="3.4780000000000002E-3"/>
  </r>
  <r>
    <s v="S022781"/>
    <x v="33"/>
    <s v="PO148030"/>
    <s v="GRN194313"/>
    <n v="101038448"/>
    <s v="DOOR FRAME SPACER PLATE - M60"/>
    <s v="Stoke-on-Trent ST6 2AX"/>
    <n v="9.4"/>
    <x v="1"/>
    <s v="Diesel"/>
    <n v="3.4780000000000002E-3"/>
  </r>
  <r>
    <s v="S022781"/>
    <x v="33"/>
    <s v="PO147724"/>
    <s v="GRN194314"/>
    <n v="101035612"/>
    <s v="M60/T60 DOOR INTERLOCK SWITCH BRACKET(FRAME SIDE)"/>
    <s v="Stoke-on-Trent ST6 2AX"/>
    <n v="9.4"/>
    <x v="1"/>
    <s v="Diesel"/>
    <n v="3.4780000000000002E-3"/>
  </r>
  <r>
    <s v="S022781"/>
    <x v="33"/>
    <s v="PO145562"/>
    <s v="GRN194315"/>
    <n v="101044324"/>
    <s v="T25 DETECTOR SPINE ASSY RUNNING STRIP"/>
    <s v="Stoke-on-Trent ST6 2AX"/>
    <n v="9.4"/>
    <x v="1"/>
    <s v="Diesel"/>
    <n v="3.4780000000000002E-3"/>
  </r>
  <r>
    <s v="S022781"/>
    <x v="33"/>
    <s v="PO146897"/>
    <s v="GRN194317"/>
    <n v="57211882"/>
    <s v="GROMMET 25.4 X 3.0 X 21.0"/>
    <s v="Stoke-on-Trent ST6 2AX"/>
    <n v="9.4"/>
    <x v="1"/>
    <s v="Diesel"/>
    <n v="3.4780000000000002E-3"/>
  </r>
  <r>
    <s v="S022781"/>
    <x v="33"/>
    <s v="PO146114"/>
    <s v="GRN194389"/>
    <s v="361-1317-1"/>
    <s v="DOWNSHOOT DET BOX STOOL ASSEMBLY"/>
    <s v="Stoke-on-Trent ST6 2AX"/>
    <n v="9.4"/>
    <x v="1"/>
    <s v="Diesel"/>
    <n v="3.4780000000000002E-3"/>
  </r>
  <r>
    <s v="S001047"/>
    <x v="9"/>
    <s v="PO140457"/>
    <s v="GRN182220"/>
    <n v="66208596"/>
    <s v="SILICON PHOTODIODE - CdW04 16 CHANNELS"/>
    <s v="81300 Johor Bahru Malaysia"/>
    <n v="6781"/>
    <x v="4"/>
    <s v="Aviation"/>
    <n v="1.1924057587200001"/>
  </r>
  <r>
    <s v="S022781"/>
    <x v="33"/>
    <s v="PO145562"/>
    <s v="GRN194390"/>
    <n v="101044324"/>
    <s v="T25 DETECTOR SPINE ASSY RUNNING STRIP"/>
    <s v="Stoke-on-Trent ST6 2AX"/>
    <n v="9.4"/>
    <x v="1"/>
    <s v="Diesel"/>
    <n v="3.4780000000000002E-3"/>
  </r>
  <r>
    <s v="S001121"/>
    <x v="5"/>
    <s v="PO143159"/>
    <s v="GRN182225"/>
    <n v="1"/>
    <s v="freight inwards"/>
    <s v="Salford M5 4BE"/>
    <n v="103.6"/>
    <x v="2"/>
    <s v="Diesel"/>
    <n v="3.8331999999999998E-4"/>
  </r>
  <r>
    <s v="S022781"/>
    <x v="33"/>
    <s v="PO143943"/>
    <s v="GRN194391"/>
    <s v="11701-2348"/>
    <s v="PEWAG WINNER PROFILIFT ALPHA LIFTING POINT 1 TONNE"/>
    <s v="Stoke-on-Trent ST6 2AX"/>
    <n v="9.4"/>
    <x v="1"/>
    <s v="Diesel"/>
    <n v="3.4780000000000002E-3"/>
  </r>
  <r>
    <s v="S022781"/>
    <x v="33"/>
    <s v="PO147653"/>
    <s v="GRN194392"/>
    <s v="356-1204-1"/>
    <s v="M60 CAB HMI SCREEN MOUNT"/>
    <s v="Stoke-on-Trent ST6 2AX"/>
    <n v="9.4"/>
    <x v="1"/>
    <s v="Diesel"/>
    <n v="3.4780000000000002E-3"/>
  </r>
  <r>
    <s v="S022781"/>
    <x v="33"/>
    <s v="PO143982"/>
    <s v="GRN194393"/>
    <n v="101044123"/>
    <s v="PANASONIC SPUR GEARBOX 180:1, 9.8Nm, 7.5rpm PANASO"/>
    <s v="Stoke-on-Trent ST6 2AX"/>
    <n v="9.4"/>
    <x v="1"/>
    <s v="Diesel"/>
    <n v="3.4780000000000002E-3"/>
  </r>
  <r>
    <s v="S022781"/>
    <x v="33"/>
    <s v="PO146895"/>
    <s v="GRN194492"/>
    <s v="255-1764-1"/>
    <s v="WASHER FLAT M20 HARDENED STL-Z ZINC FLAKE"/>
    <s v="Stoke-on-Trent ST6 2AX"/>
    <n v="9.4"/>
    <x v="1"/>
    <s v="Diesel"/>
    <n v="3.4780000000000002E-3"/>
  </r>
  <r>
    <s v="S022781"/>
    <x v="33"/>
    <s v="PO144975"/>
    <s v="GRN194494"/>
    <s v="11598-1514"/>
    <s v="TOP CONNECTION SET DRS250 WHEEL BLOCK"/>
    <s v="Stoke-on-Trent ST6 2AX"/>
    <n v="9.4"/>
    <x v="1"/>
    <s v="Diesel"/>
    <n v="3.4780000000000002E-3"/>
  </r>
  <r>
    <s v="S022781"/>
    <x v="33"/>
    <s v="PO142318"/>
    <s v="GRN194507"/>
    <n v="1"/>
    <s v="freight inwards LINES 6/7/8"/>
    <s v="Stoke-on-Trent ST6 2AX"/>
    <n v="9.4"/>
    <x v="1"/>
    <s v="Diesel"/>
    <n v="3.4780000000000002E-3"/>
  </r>
  <r>
    <s v="S022781"/>
    <x v="33"/>
    <s v="PO145562"/>
    <s v="GRN194617"/>
    <n v="101044324"/>
    <s v="T25 DETECTOR SPINE ASSY RUNNING STRIP"/>
    <s v="Stoke-on-Trent ST6 2AX"/>
    <n v="9.4"/>
    <x v="1"/>
    <s v="Diesel"/>
    <n v="3.4780000000000002E-3"/>
  </r>
  <r>
    <s v="S022781"/>
    <x v="33"/>
    <s v="PO143556"/>
    <s v="GRN194618"/>
    <n v="101037487"/>
    <s v="BX DOOR RETAINER PLATE"/>
    <s v="Stoke-on-Trent ST6 2AX"/>
    <n v="9.4"/>
    <x v="1"/>
    <s v="Diesel"/>
    <n v="3.4780000000000002E-3"/>
  </r>
  <r>
    <s v="S022781"/>
    <x v="33"/>
    <s v="PO145419"/>
    <s v="GRN194619"/>
    <s v="11700-5582"/>
    <s v="SWIVEL PAD FOOT M10 THRD"/>
    <s v="Stoke-on-Trent ST6 2AX"/>
    <n v="9.4"/>
    <x v="1"/>
    <s v="Diesel"/>
    <n v="3.4780000000000002E-3"/>
  </r>
  <r>
    <s v="S022781"/>
    <x v="33"/>
    <s v="PO143646"/>
    <s v="GRN194621"/>
    <n v="101039992"/>
    <s v="HYDRAULIC BULKHEAD BRACKET"/>
    <s v="Stoke-on-Trent ST6 2AX"/>
    <n v="9.4"/>
    <x v="1"/>
    <s v="Diesel"/>
    <n v="3.4780000000000002E-3"/>
  </r>
  <r>
    <s v="S022781"/>
    <x v="33"/>
    <s v="PO145417"/>
    <s v="GRN194622"/>
    <s v="11700-4977"/>
    <s v="LEVELING FOOT M20X2.5X3&quot; PAD SST"/>
    <s v="Stoke-on-Trent ST6 2AX"/>
    <n v="9.4"/>
    <x v="1"/>
    <s v="Diesel"/>
    <n v="3.4780000000000002E-3"/>
  </r>
  <r>
    <s v="S022781"/>
    <x v="33"/>
    <s v="PO145420"/>
    <s v="GRN194629"/>
    <s v="11700-5872"/>
    <s v="ROUTING CLAMP STRUT-MOUNT 4-1/2&quot; ID STL-Z"/>
    <s v="Stoke-on-Trent ST6 2AX"/>
    <n v="9.4"/>
    <x v="1"/>
    <s v="Diesel"/>
    <n v="3.4780000000000002E-3"/>
  </r>
  <r>
    <s v="S022781"/>
    <x v="33"/>
    <s v="PO143421"/>
    <s v="GRN194633"/>
    <n v="101008805"/>
    <s v="TRANSFER CASE PROP SHAFT COUPLING"/>
    <s v="Stoke-on-Trent ST6 2AX"/>
    <n v="9.4"/>
    <x v="1"/>
    <s v="Diesel"/>
    <n v="3.4780000000000002E-3"/>
  </r>
  <r>
    <s v="S022781"/>
    <x v="33"/>
    <s v="PO143750"/>
    <s v="GRN194640"/>
    <s v="11700-9047"/>
    <s v="BUFFER - RUBBER DPG160"/>
    <s v="Stoke-on-Trent ST6 2AX"/>
    <n v="9.4"/>
    <x v="1"/>
    <s v="Diesel"/>
    <n v="3.4780000000000002E-3"/>
  </r>
  <r>
    <s v="S022781"/>
    <x v="33"/>
    <s v="PO147723"/>
    <s v="GRN194641"/>
    <n v="101045279"/>
    <s v="PLATE FOR DELL PRECISON 5820"/>
    <s v="Stoke-on-Trent ST6 2AX"/>
    <n v="9.4"/>
    <x v="1"/>
    <s v="Diesel"/>
    <n v="3.4780000000000002E-3"/>
  </r>
  <r>
    <s v="S023849"/>
    <x v="6"/>
    <s v="PO143531"/>
    <s v="GRN182290"/>
    <n v="101007863"/>
    <s v="NETGEAR COMPATIBLE 10GBASE-LR SFP+1310NM 10KM"/>
    <s v="Warrington WA2 8TX"/>
    <n v="78.2"/>
    <x v="2"/>
    <s v="Diesel"/>
    <n v="2.8933999999999996E-4"/>
  </r>
  <r>
    <s v="S022781"/>
    <x v="33"/>
    <s v="PO142615"/>
    <s v="GRN194642"/>
    <n v="101013401"/>
    <s v="BX DETECTOR BLANKING PLATE"/>
    <s v="Stoke-on-Trent ST6 2AX"/>
    <n v="9.4"/>
    <x v="1"/>
    <s v="Diesel"/>
    <n v="3.4780000000000002E-3"/>
  </r>
  <r>
    <s v="S022781"/>
    <x v="33"/>
    <s v="PO143646"/>
    <s v="GRN194643"/>
    <n v="101027591"/>
    <s v="TCU RESERVOIR BRACKET"/>
    <s v="Stoke-on-Trent ST6 2AX"/>
    <n v="9.4"/>
    <x v="1"/>
    <s v="Diesel"/>
    <n v="3.4780000000000002E-3"/>
  </r>
  <r>
    <s v="S022781"/>
    <x v="33"/>
    <s v="PO145499"/>
    <s v="GRN194645"/>
    <n v="101024736"/>
    <s v="L8 LADDERGUARD WIDE SHORT- GALVANISED STEEL"/>
    <s v="Stoke-on-Trent ST6 2AX"/>
    <n v="9.4"/>
    <x v="1"/>
    <s v="Diesel"/>
    <n v="3.4780000000000002E-3"/>
  </r>
  <r>
    <s v="S022781"/>
    <x v="33"/>
    <s v="PO141642"/>
    <s v="GRN194648"/>
    <n v="101045393"/>
    <s v="GANTRY WHEEL LASER ALIGNMENT KIT"/>
    <s v="Stoke-on-Trent ST6 2AX"/>
    <n v="9.4"/>
    <x v="1"/>
    <s v="Diesel"/>
    <n v="3.4780000000000002E-3"/>
  </r>
  <r>
    <s v="S023849"/>
    <x v="6"/>
    <s v="PO140872"/>
    <s v="GRN182298"/>
    <n v="101007863"/>
    <s v="NETGEAR COMPATIBLE 10GBASE-LR SFP+1310NM 10KM"/>
    <s v="Warrington WA2 8TX"/>
    <n v="78.2"/>
    <x v="2"/>
    <s v="Diesel"/>
    <n v="2.8933999999999996E-4"/>
  </r>
  <r>
    <s v="S022781"/>
    <x v="33"/>
    <s v="PO143735"/>
    <s v="GRN194651"/>
    <n v="101040194"/>
    <s v="SWIVEL ROD END FEMALE - 6mm STAINLESS STEELWDS CO"/>
    <s v="Stoke-on-Trent ST6 2AX"/>
    <n v="9.4"/>
    <x v="1"/>
    <s v="Diesel"/>
    <n v="3.4780000000000002E-3"/>
  </r>
  <r>
    <s v="S001121"/>
    <x v="5"/>
    <s v="PO143765"/>
    <s v="GRN182307"/>
    <s v="11701-2534"/>
    <s v="KEYSWITCH 2-POS LEFT REMOVAL MAINTAINED METAL KEY"/>
    <s v="Salford M5 4BE"/>
    <n v="103.6"/>
    <x v="2"/>
    <s v="Diesel"/>
    <n v="3.8331999999999998E-4"/>
  </r>
  <r>
    <s v="S022781"/>
    <x v="33"/>
    <s v="PO145009"/>
    <s v="GRN194654"/>
    <s v="340-1039-1"/>
    <s v="ASSY FOUNDATION MOUNT BEAM STOP SIDE"/>
    <s v="Stoke-on-Trent ST6 2AX"/>
    <n v="9.4"/>
    <x v="1"/>
    <s v="Diesel"/>
    <n v="3.4780000000000002E-3"/>
  </r>
  <r>
    <s v="S022781"/>
    <x v="33"/>
    <s v="PO143981"/>
    <s v="GRN194655"/>
    <n v="101040211"/>
    <s v="SWIVEL ROD END MALE - 6mm STAINLESS STEELWDS COMP"/>
    <s v="Stoke-on-Trent ST6 2AX"/>
    <n v="9.4"/>
    <x v="1"/>
    <s v="Diesel"/>
    <n v="3.4780000000000002E-3"/>
  </r>
  <r>
    <s v="S022781"/>
    <x v="33"/>
    <s v="PO145567"/>
    <s v="GRN194657"/>
    <s v="361-1254-1"/>
    <s v="M16 OVERSIZED WASHER"/>
    <s v="Stoke-on-Trent ST6 2AX"/>
    <n v="9.4"/>
    <x v="1"/>
    <s v="Diesel"/>
    <n v="3.4780000000000002E-3"/>
  </r>
  <r>
    <s v="S022781"/>
    <x v="33"/>
    <s v="PO145498"/>
    <s v="GRN194669"/>
    <s v="361-1227-1"/>
    <s v="DV60 Ø120 COLUMN JACK PAD"/>
    <s v="Stoke-on-Trent ST6 2AX"/>
    <n v="9.4"/>
    <x v="1"/>
    <s v="Diesel"/>
    <n v="3.4780000000000002E-3"/>
  </r>
  <r>
    <s v="S022781"/>
    <x v="33"/>
    <s v="PO143741"/>
    <s v="GRN194676"/>
    <n v="101040227"/>
    <s v="POD DOOR - LOCK TO UPPER LATCH CON-ROD"/>
    <s v="Stoke-on-Trent ST6 2AX"/>
    <n v="9.4"/>
    <x v="1"/>
    <s v="Diesel"/>
    <n v="3.4780000000000002E-3"/>
  </r>
  <r>
    <s v="S022781"/>
    <x v="33"/>
    <s v="PO143743"/>
    <s v="GRN194690"/>
    <n v="101040786"/>
    <s v="PERSONNEL DOOR - LOCK SIDE CAPPING"/>
    <s v="Stoke-on-Trent ST6 2AX"/>
    <n v="9.4"/>
    <x v="1"/>
    <s v="Diesel"/>
    <n v="3.4780000000000002E-3"/>
  </r>
  <r>
    <s v="S022781"/>
    <x v="33"/>
    <s v="PO147724"/>
    <s v="GRN194709"/>
    <s v="356-1082-1"/>
    <s v="M60-ZBX WORKSTATION KICK PANEL FIXING PLATE"/>
    <s v="Stoke-on-Trent ST6 2AX"/>
    <n v="9.4"/>
    <x v="1"/>
    <s v="Diesel"/>
    <n v="3.4780000000000002E-3"/>
  </r>
  <r>
    <s v="S001571"/>
    <x v="10"/>
    <s v="PO142815"/>
    <s v="GRN182327"/>
    <n v="101032049"/>
    <s v="2D LIDAR LASER SENSOR TIM781-2174101"/>
    <s v="St Albans AL1 5BN"/>
    <n v="298"/>
    <x v="2"/>
    <s v="Diesel"/>
    <n v="1.1026E-3"/>
  </r>
  <r>
    <s v="S022781"/>
    <x v="33"/>
    <s v="PO143981"/>
    <s v="GRN194755"/>
    <n v="101045885"/>
    <s v="ADJUSTMENT MOTOR MOUNTING BRACKET 01"/>
    <s v="Stoke-on-Trent ST6 2AX"/>
    <n v="9.4"/>
    <x v="1"/>
    <s v="Diesel"/>
    <n v="3.4780000000000002E-3"/>
  </r>
  <r>
    <s v="S001571"/>
    <x v="10"/>
    <s v="PO140444"/>
    <s v="GRN182334"/>
    <n v="57205719"/>
    <s v="MOUNTING KIT 1 SICK 2015623"/>
    <s v="St Albans AL1 5BN"/>
    <n v="298"/>
    <x v="2"/>
    <s v="Diesel"/>
    <n v="1.1026E-3"/>
  </r>
  <r>
    <s v="S001571"/>
    <x v="10"/>
    <s v="PO140450"/>
    <s v="GRN182336"/>
    <n v="57203693"/>
    <s v="MOUNTING SYSTEM UNIVERSAL JOINT BEF-KK-W45"/>
    <s v="St Albans AL1 5BN"/>
    <n v="298"/>
    <x v="2"/>
    <s v="Diesel"/>
    <n v="1.1026E-3"/>
  </r>
  <r>
    <s v="S022781"/>
    <x v="33"/>
    <s v="PO142318"/>
    <s v="GRN194893"/>
    <n v="1"/>
    <s v="freight inwards LINES 9/10/11"/>
    <s v="Stoke-on-Trent ST6 2AX"/>
    <n v="9.4"/>
    <x v="1"/>
    <s v="Diesel"/>
    <n v="3.4780000000000002E-3"/>
  </r>
  <r>
    <s v="S022781"/>
    <x v="33"/>
    <s v="PO148262"/>
    <s v="GRN195251"/>
    <s v="361-1419-1"/>
    <s v="SITE SHIM ASSEMBLY"/>
    <s v="Stoke-on-Trent ST6 2AX"/>
    <n v="9.4"/>
    <x v="1"/>
    <s v="Diesel"/>
    <n v="3.4780000000000002E-3"/>
  </r>
  <r>
    <s v="S022781"/>
    <x v="33"/>
    <s v="PO146917"/>
    <s v="GRN195659"/>
    <n v="101024736"/>
    <s v="L8 LADDERGUARD WIDE SHORT- GALVANISED STEEL"/>
    <s v="Stoke-on-Trent ST6 2AX"/>
    <n v="9.4"/>
    <x v="1"/>
    <s v="Diesel"/>
    <n v="3.4780000000000002E-3"/>
  </r>
  <r>
    <s v="S024448"/>
    <x v="18"/>
    <s v="PO136676"/>
    <s v="GRN182344"/>
    <n v="101041134"/>
    <s v="6/4MeV LINAC BEAM LINE SPARE"/>
    <s v="California 94560"/>
    <n v="5214"/>
    <x v="0"/>
    <s v="Crude"/>
    <n v="0.4181628"/>
  </r>
  <r>
    <s v="S022781"/>
    <x v="33"/>
    <s v="PO148417"/>
    <s v="GRN195786"/>
    <s v="361-1414-1"/>
    <s v="ADAPTOR"/>
    <s v="Stoke-on-Trent ST6 2AX"/>
    <n v="9.4"/>
    <x v="1"/>
    <s v="Diesel"/>
    <n v="3.4780000000000002E-3"/>
  </r>
  <r>
    <s v="S022781"/>
    <x v="33"/>
    <s v="PO145562"/>
    <s v="GRN195868"/>
    <n v="101044324"/>
    <s v="T25 DETECTOR SPINE ASSY RUNNING STRIP"/>
    <s v="Stoke-on-Trent ST6 2AX"/>
    <n v="9.4"/>
    <x v="1"/>
    <s v="Diesel"/>
    <n v="3.4780000000000002E-3"/>
  </r>
  <r>
    <s v="S022781"/>
    <x v="33"/>
    <s v="PO143283"/>
    <s v="GRN195869"/>
    <s v="11700-4977"/>
    <s v="LEVELING FOOT M20X2.5X3&quot; PAD SST"/>
    <s v="Stoke-on-Trent ST6 2AX"/>
    <n v="9.4"/>
    <x v="1"/>
    <s v="Diesel"/>
    <n v="3.4780000000000002E-3"/>
  </r>
  <r>
    <s v="S022781"/>
    <x v="33"/>
    <s v="PO143421"/>
    <s v="GRN195870"/>
    <n v="101008805"/>
    <s v="TRANSFER CASE PROP SHAFT COUPLING"/>
    <s v="Stoke-on-Trent ST6 2AX"/>
    <n v="9.4"/>
    <x v="1"/>
    <s v="Diesel"/>
    <n v="3.4780000000000002E-3"/>
  </r>
  <r>
    <s v="S022781"/>
    <x v="33"/>
    <s v="PO147723"/>
    <s v="GRN195871"/>
    <n v="101049332"/>
    <s v="FIXED DOME NETWORK CAMERA SPACER"/>
    <s v="Stoke-on-Trent ST6 2AX"/>
    <n v="9.4"/>
    <x v="1"/>
    <s v="Diesel"/>
    <n v="3.4780000000000002E-3"/>
  </r>
  <r>
    <s v="S022781"/>
    <x v="33"/>
    <s v="PO145420"/>
    <s v="GRN195872"/>
    <s v="11700-5872"/>
    <s v="ROUTING CLAMP STRUT-MOUNT 4-1/2&quot; ID STL-Z"/>
    <s v="Stoke-on-Trent ST6 2AX"/>
    <n v="9.4"/>
    <x v="1"/>
    <s v="Diesel"/>
    <n v="3.4780000000000002E-3"/>
  </r>
  <r>
    <s v="S022781"/>
    <x v="33"/>
    <s v="PO143748"/>
    <s v="GRN195873"/>
    <s v="11598-0583"/>
    <s v="LIFT ALL NYLON RATCHET TIE-DOWN STRAP 10FT"/>
    <s v="Stoke-on-Trent ST6 2AX"/>
    <n v="9.4"/>
    <x v="1"/>
    <s v="Diesel"/>
    <n v="3.4780000000000002E-3"/>
  </r>
  <r>
    <s v="S022781"/>
    <x v="33"/>
    <s v="PO148028"/>
    <s v="GRN195874"/>
    <n v="101009302"/>
    <s v="RAD NUKE COMPARTMENT GLAND PLATE"/>
    <s v="Stoke-on-Trent ST6 2AX"/>
    <n v="9.4"/>
    <x v="1"/>
    <s v="Diesel"/>
    <n v="3.4780000000000002E-3"/>
  </r>
  <r>
    <s v="S022781"/>
    <x v="33"/>
    <s v="PO143421"/>
    <s v="GRN195875"/>
    <n v="101008805"/>
    <s v="TRANSFER CASE PROP SHAFT COUPLING"/>
    <s v="Stoke-on-Trent ST6 2AX"/>
    <n v="9.4"/>
    <x v="1"/>
    <s v="Diesel"/>
    <n v="3.4780000000000002E-3"/>
  </r>
  <r>
    <s v="S022781"/>
    <x v="33"/>
    <s v="PO143283"/>
    <s v="GRN195876"/>
    <s v="11700-5582"/>
    <s v="SWIVEL PAD FOOT M10 THRD"/>
    <s v="Stoke-on-Trent ST6 2AX"/>
    <n v="9.4"/>
    <x v="1"/>
    <s v="Diesel"/>
    <n v="3.4780000000000002E-3"/>
  </r>
  <r>
    <s v="S022845"/>
    <x v="24"/>
    <s v="PO140399"/>
    <s v="GRN182387"/>
    <n v="13207984"/>
    <s v="IS-UNITY-DP CARD"/>
    <s v="Warrington WA3 3JD"/>
    <n v="118"/>
    <x v="3"/>
    <s v="Diesel"/>
    <n v="0.1199765"/>
  </r>
  <r>
    <s v="S022781"/>
    <x v="33"/>
    <s v="PO148030"/>
    <s v="GRN195878"/>
    <n v="101011267"/>
    <s v="DOOR PACKER (40 x 30 x 1.5)"/>
    <s v="Stoke-on-Trent ST6 2AX"/>
    <n v="9.4"/>
    <x v="1"/>
    <s v="Diesel"/>
    <n v="3.4780000000000002E-3"/>
  </r>
  <r>
    <s v="S022781"/>
    <x v="33"/>
    <s v="PO143986"/>
    <s v="GRN195882"/>
    <s v="350-1008-1"/>
    <s v="BRACKET TORQUE REACTION"/>
    <s v="Stoke-on-Trent ST6 2AX"/>
    <n v="9.4"/>
    <x v="1"/>
    <s v="Diesel"/>
    <n v="3.4780000000000002E-3"/>
  </r>
  <r>
    <s v="S022781"/>
    <x v="33"/>
    <s v="PO148030"/>
    <s v="GRN195889"/>
    <n v="101038448"/>
    <s v="DOOR FRAME SPACER PLATE - M60"/>
    <s v="Stoke-on-Trent ST6 2AX"/>
    <n v="9.4"/>
    <x v="1"/>
    <s v="Diesel"/>
    <n v="3.4780000000000002E-3"/>
  </r>
  <r>
    <s v="S022781"/>
    <x v="33"/>
    <s v="PO143981"/>
    <s v="GRN195893"/>
    <s v="11700-8653"/>
    <s v="KEY 14X9X150 - BS4235-1 FORM A"/>
    <s v="Stoke-on-Trent ST6 2AX"/>
    <n v="9.4"/>
    <x v="1"/>
    <s v="Diesel"/>
    <n v="3.4780000000000002E-3"/>
  </r>
  <r>
    <s v="S022781"/>
    <x v="33"/>
    <s v="PO143283"/>
    <s v="GRN195894"/>
    <s v="11700-5872"/>
    <s v="ROUTING CLAMP STRUT-MOUNT 4-1/2&quot; ID STL-Z"/>
    <s v="Stoke-on-Trent ST6 2AX"/>
    <n v="9.4"/>
    <x v="1"/>
    <s v="Diesel"/>
    <n v="3.4780000000000002E-3"/>
  </r>
  <r>
    <s v="S022781"/>
    <x v="33"/>
    <s v="PO147723"/>
    <s v="GRN195895"/>
    <n v="101039973"/>
    <s v="PERSONNEL DOOR - LOCK SPACER TUBE"/>
    <s v="Stoke-on-Trent ST6 2AX"/>
    <n v="9.4"/>
    <x v="1"/>
    <s v="Diesel"/>
    <n v="3.4780000000000002E-3"/>
  </r>
  <r>
    <s v="S022781"/>
    <x v="33"/>
    <s v="PO147723"/>
    <s v="GRN195896"/>
    <n v="101039808"/>
    <s v="PERSONNEL DOOR - LOCK BRACE"/>
    <s v="Stoke-on-Trent ST6 2AX"/>
    <n v="9.4"/>
    <x v="1"/>
    <s v="Diesel"/>
    <n v="3.4780000000000002E-3"/>
  </r>
  <r>
    <s v="S022781"/>
    <x v="33"/>
    <s v="PO147724"/>
    <s v="GRN195901"/>
    <n v="101012394"/>
    <s v="SECURITY HANDRAIL SPACER"/>
    <s v="Stoke-on-Trent ST6 2AX"/>
    <n v="9.4"/>
    <x v="1"/>
    <s v="Diesel"/>
    <n v="3.4780000000000002E-3"/>
  </r>
  <r>
    <s v="S022781"/>
    <x v="33"/>
    <s v="PO148396"/>
    <s v="GRN195902"/>
    <s v="363-1049-1"/>
    <s v="POD DOOR, LOCK TO UPPER LATCH CON-ROD"/>
    <s v="Stoke-on-Trent ST6 2AX"/>
    <n v="9.4"/>
    <x v="1"/>
    <s v="Diesel"/>
    <n v="3.4780000000000002E-3"/>
  </r>
  <r>
    <s v="S022781"/>
    <x v="33"/>
    <s v="PO147728"/>
    <s v="GRN195906"/>
    <n v="101040211"/>
    <s v="SWIVEL ROD END MALE - 6mm STAINLESS STEEL WDS COMP"/>
    <s v="Stoke-on-Trent ST6 2AX"/>
    <n v="9.4"/>
    <x v="1"/>
    <s v="Diesel"/>
    <n v="3.4780000000000002E-3"/>
  </r>
  <r>
    <s v="S022781"/>
    <x v="33"/>
    <s v="PO148122"/>
    <s v="GRN196222"/>
    <s v="11701-2468"/>
    <s v="SMT GEARBOX"/>
    <s v="Stoke-on-Trent ST6 2AX"/>
    <n v="9.4"/>
    <x v="1"/>
    <s v="Diesel"/>
    <n v="3.4780000000000002E-3"/>
  </r>
  <r>
    <s v="S022781"/>
    <x v="33"/>
    <s v="PO146533"/>
    <s v="GRN196246"/>
    <n v="101029067"/>
    <s v="SSM LINAC SERVICE TOOL KIT"/>
    <s v="Stoke-on-Trent ST6 2AX"/>
    <n v="9.4"/>
    <x v="1"/>
    <s v="Diesel"/>
    <n v="3.4780000000000002E-3"/>
  </r>
  <r>
    <s v="S022781"/>
    <x v="33"/>
    <s v="PO147436"/>
    <s v="GRN196287"/>
    <n v="101024736"/>
    <s v="L8 LADDERGUARD WIDE SHORT- GALVANISED STEEL"/>
    <s v="Stoke-on-Trent ST6 2AX"/>
    <n v="9.4"/>
    <x v="1"/>
    <s v="Diesel"/>
    <n v="3.4780000000000002E-3"/>
  </r>
  <r>
    <s v="S022781"/>
    <x v="33"/>
    <s v="PO143590"/>
    <s v="GRN196288"/>
    <n v="101046730"/>
    <s v="M60 POD ACCESS STEP ASSEMBLY"/>
    <s v="Stoke-on-Trent ST6 2AX"/>
    <n v="9.4"/>
    <x v="1"/>
    <s v="Diesel"/>
    <n v="3.4780000000000002E-3"/>
  </r>
  <r>
    <s v="S022781"/>
    <x v="33"/>
    <s v="PO143590"/>
    <s v="GRN196289"/>
    <n v="101046730"/>
    <s v="M60 POD ACCESS STEP ASSEMBLY"/>
    <s v="Stoke-on-Trent ST6 2AX"/>
    <n v="9.4"/>
    <x v="1"/>
    <s v="Diesel"/>
    <n v="3.4780000000000002E-3"/>
  </r>
  <r>
    <s v="S022781"/>
    <x v="33"/>
    <s v="PO143590"/>
    <s v="GRN196290"/>
    <n v="101046730"/>
    <s v="M60 POD ACCESS STEP ASSEMBLY"/>
    <s v="Stoke-on-Trent ST6 2AX"/>
    <n v="9.4"/>
    <x v="1"/>
    <s v="Diesel"/>
    <n v="3.4780000000000002E-3"/>
  </r>
  <r>
    <s v="S022781"/>
    <x v="33"/>
    <s v="PO143590"/>
    <s v="GRN196291"/>
    <n v="101046730"/>
    <s v="M60 POD ACCESS STEP ASSEMBLY"/>
    <s v="Stoke-on-Trent ST6 2AX"/>
    <n v="9.4"/>
    <x v="1"/>
    <s v="Diesel"/>
    <n v="3.4780000000000002E-3"/>
  </r>
  <r>
    <s v="S022781"/>
    <x v="33"/>
    <s v="PO142318"/>
    <s v="GRN196518"/>
    <n v="56204076"/>
    <s v="TRANSFER BOX 2.5:1 REDUCTION"/>
    <s v="Stoke-on-Trent ST6 2AX"/>
    <n v="9.4"/>
    <x v="1"/>
    <s v="Diesel"/>
    <n v="3.4780000000000002E-3"/>
  </r>
  <r>
    <s v="S000892"/>
    <x v="16"/>
    <s v="PO144027"/>
    <s v="GRN182440"/>
    <n v="101041993"/>
    <s v="M12 FEMALECONNECTOR, A-CODED 8 PIN BINDER 99-0486-"/>
    <s v="Stockport SK4 2JT"/>
    <n v="55"/>
    <x v="2"/>
    <s v="Diesel"/>
    <n v="2.0350000000000001E-4"/>
  </r>
  <r>
    <s v="S022781"/>
    <x v="33"/>
    <s v="PO147624"/>
    <s v="GRN196671"/>
    <n v="51258065"/>
    <s v="ACTUATOR LA12"/>
    <s v="Stoke-on-Trent ST6 2AX"/>
    <n v="9.4"/>
    <x v="1"/>
    <s v="Diesel"/>
    <n v="3.4780000000000002E-3"/>
  </r>
  <r>
    <s v="S022781"/>
    <x v="33"/>
    <s v="PO144756"/>
    <s v="GRN196672"/>
    <s v="356-1177-1"/>
    <s v="SPECIAL WASHER"/>
    <s v="Stoke-on-Trent ST6 2AX"/>
    <n v="9.4"/>
    <x v="1"/>
    <s v="Diesel"/>
    <n v="3.4780000000000002E-3"/>
  </r>
  <r>
    <s v="S023222"/>
    <x v="11"/>
    <s v="PO140484"/>
    <s v="GRN182454"/>
    <n v="101027470"/>
    <s v="TL50 TOWER LIGHT AUDIBLE - GREEN, YELLOW, RED"/>
    <s v="Wickford SS11 8YT"/>
    <n v="390"/>
    <x v="2"/>
    <s v="Diesel"/>
    <n v="1.4430000000000001E-3"/>
  </r>
  <r>
    <s v="S023222"/>
    <x v="11"/>
    <s v="PO140493"/>
    <s v="GRN182456"/>
    <n v="101027050"/>
    <s v="COMPACT MULTIPROTOCOL I/O MODULE TBEN-L1-16DXP TUR"/>
    <s v="Wickford SS11 8YT"/>
    <n v="390"/>
    <x v="2"/>
    <s v="Diesel"/>
    <n v="1.4430000000000001E-3"/>
  </r>
  <r>
    <s v="S022781"/>
    <x v="33"/>
    <s v="PO147724"/>
    <s v="GRN196680"/>
    <n v="101012394"/>
    <s v="SECURITY HANDRAIL SPACER"/>
    <s v="Stoke-on-Trent ST6 2AX"/>
    <n v="9.4"/>
    <x v="1"/>
    <s v="Diesel"/>
    <n v="3.4780000000000002E-3"/>
  </r>
  <r>
    <s v="S023222"/>
    <x v="11"/>
    <s v="PO139360"/>
    <s v="GRN182459"/>
    <s v="11700-5363"/>
    <s v="CABLE 4 METERS RJ45S RJ45S 841-4M"/>
    <s v="Wickford SS11 8YT"/>
    <n v="390"/>
    <x v="2"/>
    <s v="Diesel"/>
    <n v="1.4430000000000001E-3"/>
  </r>
  <r>
    <s v="S023222"/>
    <x v="11"/>
    <s v="PO139360"/>
    <s v="GRN182460"/>
    <s v="11700-5363"/>
    <s v="CABLE 4 METERS RJ45S RJ45S 841-4M"/>
    <s v="Wickford SS11 8YT"/>
    <n v="390"/>
    <x v="2"/>
    <s v="Diesel"/>
    <n v="1.4430000000000001E-3"/>
  </r>
  <r>
    <s v="S022781"/>
    <x v="33"/>
    <s v="PO143646"/>
    <s v="GRN196834"/>
    <n v="101030074"/>
    <s v="CABLE ROLLER GUIDEPOST"/>
    <s v="Stoke-on-Trent ST6 2AX"/>
    <n v="9.4"/>
    <x v="1"/>
    <s v="Diesel"/>
    <n v="3.4780000000000002E-3"/>
  </r>
  <r>
    <s v="S023222"/>
    <x v="11"/>
    <s v="PO139360"/>
    <s v="GRN182463"/>
    <s v="11700-5363"/>
    <s v="CABLE 4 METERS RJ45S RJ45S 841-4M"/>
    <s v="Wickford SS11 8YT"/>
    <n v="390"/>
    <x v="2"/>
    <s v="Diesel"/>
    <n v="1.4430000000000001E-3"/>
  </r>
  <r>
    <s v="S023222"/>
    <x v="11"/>
    <s v="PO140021"/>
    <s v="GRN182464"/>
    <s v="11700-5363"/>
    <s v="CABLE 4 METERS RJ45S RJ45S 841-4M"/>
    <s v="Wickford SS11 8YT"/>
    <n v="390"/>
    <x v="2"/>
    <s v="Diesel"/>
    <n v="1.4430000000000001E-3"/>
  </r>
  <r>
    <s v="S023222"/>
    <x v="11"/>
    <s v="PO140021"/>
    <s v="GRN182465"/>
    <s v="11700-5363"/>
    <s v="CABLE 4 METERS RJ45S RJ45S 841-4M"/>
    <s v="Wickford SS11 8YT"/>
    <n v="390"/>
    <x v="2"/>
    <s v="Diesel"/>
    <n v="1.4430000000000001E-3"/>
  </r>
  <r>
    <s v="S022781"/>
    <x v="33"/>
    <s v="PO139212"/>
    <s v="GRN197120"/>
    <n v="56204076"/>
    <s v="TRANSFER BOX 2.5:1 REDUCTION"/>
    <s v="Stoke-on-Trent ST6 2AX"/>
    <n v="9.4"/>
    <x v="1"/>
    <s v="Diesel"/>
    <n v="3.4780000000000002E-3"/>
  </r>
  <r>
    <s v="S023222"/>
    <x v="11"/>
    <s v="PO140502"/>
    <s v="GRN182467"/>
    <s v="11700-5607"/>
    <s v="CORDSET CAT5E ETHERNET M12 RJ45 8C"/>
    <s v="Wickford SS11 8YT"/>
    <n v="390"/>
    <x v="2"/>
    <s v="Diesel"/>
    <n v="1.4430000000000001E-3"/>
  </r>
  <r>
    <s v="S023222"/>
    <x v="11"/>
    <s v="PO140469"/>
    <s v="GRN182468"/>
    <s v="11554-0683"/>
    <s v="CONN EURO MALE WIREABLE"/>
    <s v="Wickford SS11 8YT"/>
    <n v="390"/>
    <x v="2"/>
    <s v="Diesel"/>
    <n v="1.4430000000000001E-3"/>
  </r>
  <r>
    <s v="S023222"/>
    <x v="11"/>
    <s v="PO140482"/>
    <s v="GRN182469"/>
    <n v="101027038"/>
    <s v="M12 ETHERNET CABLE RSSD-RSSD-4416 - 10M LONG"/>
    <s v="Wickford SS11 8YT"/>
    <n v="390"/>
    <x v="2"/>
    <s v="Diesel"/>
    <n v="1.4430000000000001E-3"/>
  </r>
  <r>
    <s v="S022781"/>
    <x v="33"/>
    <s v="PO142318"/>
    <s v="GRN197121"/>
    <n v="56204076"/>
    <s v="TRANSFER BOX 2.5:1 REDUCTION"/>
    <s v="Stoke-on-Trent ST6 2AX"/>
    <n v="9.4"/>
    <x v="1"/>
    <s v="Diesel"/>
    <n v="3.4780000000000002E-3"/>
  </r>
  <r>
    <s v="S023222"/>
    <x v="11"/>
    <s v="PO141906"/>
    <s v="GRN182472"/>
    <s v="11700-5431"/>
    <s v="CABLE 5 PIN UNSHLD 4 METER"/>
    <s v="Wickford SS11 8YT"/>
    <n v="390"/>
    <x v="2"/>
    <s v="Diesel"/>
    <n v="1.4430000000000001E-3"/>
  </r>
  <r>
    <s v="S023222"/>
    <x v="11"/>
    <s v="PO141687"/>
    <s v="GRN182473"/>
    <s v="11700-5431"/>
    <s v="CABLE 5 PIN UNSHLD 4 METER"/>
    <s v="Wickford SS11 8YT"/>
    <n v="390"/>
    <x v="2"/>
    <s v="Diesel"/>
    <n v="1.4430000000000001E-3"/>
  </r>
  <r>
    <s v="S023222"/>
    <x v="11"/>
    <s v="PO138721"/>
    <s v="GRN182474"/>
    <s v="11700-5431"/>
    <s v="CABLE 5 PIN UNSHLD 4 METER"/>
    <s v="Wickford SS11 8YT"/>
    <n v="390"/>
    <x v="2"/>
    <s v="Diesel"/>
    <n v="1.4430000000000001E-3"/>
  </r>
  <r>
    <s v="S023222"/>
    <x v="11"/>
    <s v="PO140490"/>
    <s v="GRN182475"/>
    <n v="101027930"/>
    <s v="ETHERNET CABLE 4 PIN M12 MALE - 2M LONG"/>
    <s v="Wickford SS11 8YT"/>
    <n v="390"/>
    <x v="2"/>
    <s v="Diesel"/>
    <n v="1.4430000000000001E-3"/>
  </r>
  <r>
    <s v="S022781"/>
    <x v="33"/>
    <s v="PO143422"/>
    <s v="GRN197198"/>
    <n v="57258355"/>
    <s v="HD ENCODER MOTOR C/W 10M LEADS 9.2KW D132 UNIT"/>
    <s v="Stoke-on-Trent ST6 2AX"/>
    <n v="9.4"/>
    <x v="1"/>
    <s v="Diesel"/>
    <n v="3.4780000000000002E-3"/>
  </r>
  <r>
    <s v="S023222"/>
    <x v="11"/>
    <s v="PO142816"/>
    <s v="GRN182477"/>
    <n v="101027038"/>
    <s v="M12 ETHERNET CABLE RSSD-RSSD-4416 - 10M LONG"/>
    <s v="Wickford SS11 8YT"/>
    <n v="390"/>
    <x v="2"/>
    <s v="Diesel"/>
    <n v="1.4430000000000001E-3"/>
  </r>
  <r>
    <s v="S022781"/>
    <x v="33"/>
    <s v="PO143637"/>
    <s v="GRN197285"/>
    <n v="101010457"/>
    <s v="REAR LASER BRACKET"/>
    <s v="Stoke-on-Trent ST6 2AX"/>
    <n v="9.4"/>
    <x v="1"/>
    <s v="Diesel"/>
    <n v="3.4780000000000002E-3"/>
  </r>
  <r>
    <s v="S023222"/>
    <x v="11"/>
    <s v="PO141212"/>
    <s v="GRN182479"/>
    <s v="11700-3722"/>
    <s v="CORDSET M12-6F RKC 6T 2 M"/>
    <s v="Wickford SS11 8YT"/>
    <n v="390"/>
    <x v="2"/>
    <s v="Diesel"/>
    <n v="1.4430000000000001E-3"/>
  </r>
  <r>
    <s v="S001121"/>
    <x v="5"/>
    <s v="PO143819"/>
    <s v="GRN182480"/>
    <n v="13204807"/>
    <s v="RSLINX CLASSIC SINGLE NODE"/>
    <s v="Salford M5 4BE"/>
    <n v="103.6"/>
    <x v="2"/>
    <s v="Diesel"/>
    <n v="3.8331999999999998E-4"/>
  </r>
  <r>
    <s v="S001121"/>
    <x v="5"/>
    <s v="PO140095"/>
    <s v="GRN182481"/>
    <n v="13204807"/>
    <s v="RSLINX CLASSIC SINGLE NODE"/>
    <s v="Salford M5 4BE"/>
    <n v="103.6"/>
    <x v="2"/>
    <s v="Diesel"/>
    <n v="3.8331999999999998E-4"/>
  </r>
  <r>
    <s v="S022781"/>
    <x v="33"/>
    <s v="PO143988"/>
    <s v="GRN197287"/>
    <n v="40256427"/>
    <s v="INFRA-RED FENCE SUPPORT"/>
    <s v="Stoke-on-Trent ST6 2AX"/>
    <n v="9.4"/>
    <x v="1"/>
    <s v="Diesel"/>
    <n v="3.4780000000000002E-3"/>
  </r>
  <r>
    <s v="S001121"/>
    <x v="5"/>
    <s v="PO144011"/>
    <s v="GRN182483"/>
    <s v="11700-6227"/>
    <s v="FACTORYTALK SE SITE EDITION STATION LICENSE"/>
    <s v="Salford M5 4BE"/>
    <n v="103.6"/>
    <x v="2"/>
    <s v="Diesel"/>
    <n v="3.8331999999999998E-4"/>
  </r>
  <r>
    <s v="S001121"/>
    <x v="5"/>
    <s v="PO140096"/>
    <s v="GRN182484"/>
    <n v="13204807"/>
    <s v="RSLINX CLASSIC SINGLE NODE"/>
    <s v="Salford M5 4BE"/>
    <n v="103.6"/>
    <x v="2"/>
    <s v="Diesel"/>
    <n v="3.8331999999999998E-4"/>
  </r>
  <r>
    <s v="S001121"/>
    <x v="5"/>
    <s v="PO140094"/>
    <s v="GRN182485"/>
    <n v="13204807"/>
    <s v="RSLINX CLASSIC SINGLE NODE"/>
    <s v="Salford M5 4BE"/>
    <n v="103.6"/>
    <x v="2"/>
    <s v="Diesel"/>
    <n v="3.8331999999999998E-4"/>
  </r>
  <r>
    <s v="S001121"/>
    <x v="5"/>
    <s v="PO140093"/>
    <s v="GRN182486"/>
    <n v="13204807"/>
    <s v="RSLINX CLASSIC SINGLE NODE"/>
    <s v="Salford M5 4BE"/>
    <n v="103.6"/>
    <x v="2"/>
    <s v="Diesel"/>
    <n v="3.8331999999999998E-4"/>
  </r>
  <r>
    <s v="S022781"/>
    <x v="33"/>
    <s v="PO143590"/>
    <s v="GRN197291"/>
    <n v="101046730"/>
    <s v="M60 POD ACCESS STEP ASSEMBLY"/>
    <s v="Stoke-on-Trent ST6 2AX"/>
    <n v="9.4"/>
    <x v="1"/>
    <s v="Diesel"/>
    <n v="3.4780000000000002E-3"/>
  </r>
  <r>
    <s v="S023222"/>
    <x v="11"/>
    <s v="PO143293"/>
    <s v="GRN182490"/>
    <n v="101027038"/>
    <s v="M12 ETHERNET CABLE RSSD-RSSD-4416 - 10M LONG"/>
    <s v="Wickford SS11 8YT"/>
    <n v="390"/>
    <x v="2"/>
    <s v="Diesel"/>
    <n v="1.4430000000000001E-3"/>
  </r>
  <r>
    <s v="S022781"/>
    <x v="33"/>
    <s v="PO149450"/>
    <s v="GRN197383"/>
    <s v="11700-8655"/>
    <s v="CIRCLIP I/D48MM (DIN471) SST"/>
    <s v="Stoke-on-Trent ST6 2AX"/>
    <n v="9.4"/>
    <x v="1"/>
    <s v="Diesel"/>
    <n v="3.4780000000000002E-3"/>
  </r>
  <r>
    <s v="S023222"/>
    <x v="11"/>
    <s v="PO143357"/>
    <s v="GRN182498"/>
    <s v="11554-0683"/>
    <s v="CONN EURO MALE WIREABLE"/>
    <s v="Wickford SS11 8YT"/>
    <n v="390"/>
    <x v="2"/>
    <s v="Diesel"/>
    <n v="1.4430000000000001E-3"/>
  </r>
  <r>
    <s v="S022781"/>
    <x v="33"/>
    <s v="PO149216"/>
    <s v="GRN197426"/>
    <n v="101022440"/>
    <s v="TOP HAT WASHER"/>
    <s v="Stoke-on-Trent ST6 2AX"/>
    <n v="9.4"/>
    <x v="1"/>
    <s v="Diesel"/>
    <n v="3.4780000000000002E-3"/>
  </r>
  <r>
    <s v="S022781"/>
    <x v="33"/>
    <s v="PO143421"/>
    <s v="GRN197432"/>
    <n v="101023638"/>
    <s v="GEARBOX CV SHAFT COUPLING"/>
    <s v="Stoke-on-Trent ST6 2AX"/>
    <n v="9.4"/>
    <x v="1"/>
    <s v="Diesel"/>
    <n v="3.4780000000000002E-3"/>
  </r>
  <r>
    <s v="S022781"/>
    <x v="33"/>
    <s v="PO142850"/>
    <s v="GRN197550"/>
    <n v="101039999"/>
    <s v="G60 VBOOM STABILISING/BUILD FIXTURE - G60 ZBX"/>
    <s v="Stoke-on-Trent ST6 2AX"/>
    <n v="9.4"/>
    <x v="1"/>
    <s v="Diesel"/>
    <n v="3.4780000000000002E-3"/>
  </r>
  <r>
    <s v="S022781"/>
    <x v="33"/>
    <s v="PO139212"/>
    <s v="GRN197556"/>
    <n v="1"/>
    <s v="freight inwards"/>
    <s v="Stoke-on-Trent ST6 2AX"/>
    <n v="9.4"/>
    <x v="1"/>
    <s v="Diesel"/>
    <n v="3.4780000000000002E-3"/>
  </r>
  <r>
    <s v="S022781"/>
    <x v="33"/>
    <s v="PO148387"/>
    <s v="GRN197645"/>
    <s v="340-1618-1"/>
    <s v="BASE COVER SIEMENS MODULATOR"/>
    <s v="Stoke-on-Trent ST6 2AX"/>
    <n v="9.4"/>
    <x v="1"/>
    <s v="Diesel"/>
    <n v="3.4780000000000002E-3"/>
  </r>
  <r>
    <s v="S022781"/>
    <x v="33"/>
    <s v="PO149215"/>
    <s v="GRN197668"/>
    <n v="86202616"/>
    <s v="STAINLESS STEEL EXT CIRCLIP DIN 471 - 10mm x 1mm"/>
    <s v="Stoke-on-Trent ST6 2AX"/>
    <n v="9.4"/>
    <x v="1"/>
    <s v="Diesel"/>
    <n v="3.4780000000000002E-3"/>
  </r>
  <r>
    <s v="S022781"/>
    <x v="33"/>
    <s v="PO148618"/>
    <s v="GRN197669"/>
    <s v="340-1482-1"/>
    <s v="ADJUSTABLE MTG BKT, DETECTOR SPINE"/>
    <s v="Stoke-on-Trent ST6 2AX"/>
    <n v="9.4"/>
    <x v="1"/>
    <s v="Diesel"/>
    <n v="3.4780000000000002E-3"/>
  </r>
  <r>
    <s v="S022781"/>
    <x v="33"/>
    <s v="PO147924"/>
    <s v="GRN197671"/>
    <n v="42206332"/>
    <s v="FLEXXPUMP 404DLS DIRECT LUBRICATION SYSTEM F03 GRE"/>
    <s v="Stoke-on-Trent ST6 2AX"/>
    <n v="9.4"/>
    <x v="1"/>
    <s v="Diesel"/>
    <n v="3.4780000000000002E-3"/>
  </r>
  <r>
    <s v="S022781"/>
    <x v="33"/>
    <s v="PO145415"/>
    <s v="GRN197672"/>
    <s v="11598-0583"/>
    <s v="LIFT ALL NYLON RATCHET TIE-DOWN STRAP 10FT"/>
    <s v="Stoke-on-Trent ST6 2AX"/>
    <n v="9.4"/>
    <x v="1"/>
    <s v="Diesel"/>
    <n v="3.4780000000000002E-3"/>
  </r>
  <r>
    <s v="S022781"/>
    <x v="33"/>
    <s v="PO143553"/>
    <s v="GRN197674"/>
    <n v="101036100"/>
    <s v="DRIVERLESS MARKER BOTTOM BRACKET"/>
    <s v="Stoke-on-Trent ST6 2AX"/>
    <n v="9.4"/>
    <x v="1"/>
    <s v="Diesel"/>
    <n v="3.4780000000000002E-3"/>
  </r>
  <r>
    <s v="S022781"/>
    <x v="33"/>
    <s v="PO143554"/>
    <s v="GRN197676"/>
    <n v="101036101"/>
    <s v="SIGN POST BOTTOM RETAINING BRACKET"/>
    <s v="Stoke-on-Trent ST6 2AX"/>
    <n v="9.4"/>
    <x v="1"/>
    <s v="Diesel"/>
    <n v="3.4780000000000002E-3"/>
  </r>
  <r>
    <s v="S022781"/>
    <x v="33"/>
    <s v="PO149202"/>
    <s v="GRN197680"/>
    <s v="356-1272-1"/>
    <s v="SAND FILTER CLAMP"/>
    <s v="Stoke-on-Trent ST6 2AX"/>
    <n v="9.4"/>
    <x v="1"/>
    <s v="Diesel"/>
    <n v="3.4780000000000002E-3"/>
  </r>
  <r>
    <s v="S023284"/>
    <x v="19"/>
    <s v="PO136167"/>
    <s v="GRN182526"/>
    <n v="101034024"/>
    <s v="MAIN CONTROL PANEL"/>
    <s v="Leicester LE19 2DT"/>
    <n v="144"/>
    <x v="1"/>
    <s v="Diesel"/>
    <n v="5.3280000000000001E-2"/>
  </r>
  <r>
    <s v="S022781"/>
    <x v="33"/>
    <s v="PO144080"/>
    <s v="GRN197794"/>
    <s v="11701-2468"/>
    <s v="SMT GEARBOX"/>
    <s v="Stoke-on-Trent ST6 2AX"/>
    <n v="9.4"/>
    <x v="1"/>
    <s v="Diesel"/>
    <n v="3.4780000000000002E-3"/>
  </r>
  <r>
    <s v="S022781"/>
    <x v="33"/>
    <s v="PO147723"/>
    <s v="GRN197895"/>
    <n v="101030007"/>
    <s v="M60-BX CONTROL PANEL FIXING BRACKET"/>
    <s v="Stoke-on-Trent ST6 2AX"/>
    <n v="9.4"/>
    <x v="1"/>
    <s v="Diesel"/>
    <n v="3.4780000000000002E-3"/>
  </r>
  <r>
    <s v="S022781"/>
    <x v="33"/>
    <s v="PO147723"/>
    <s v="GRN197900"/>
    <n v="101030227"/>
    <s v="CONTROL PANEL RETAINING BRACKET"/>
    <s v="Stoke-on-Trent ST6 2AX"/>
    <n v="9.4"/>
    <x v="1"/>
    <s v="Diesel"/>
    <n v="3.4780000000000002E-3"/>
  </r>
  <r>
    <s v="S022781"/>
    <x v="33"/>
    <s v="PO143421"/>
    <s v="GRN197903"/>
    <n v="101041078"/>
    <s v="PNEUMATIC REG MOUNTING PLATE"/>
    <s v="Stoke-on-Trent ST6 2AX"/>
    <n v="9.4"/>
    <x v="1"/>
    <s v="Diesel"/>
    <n v="3.4780000000000002E-3"/>
  </r>
  <r>
    <s v="S022781"/>
    <x v="33"/>
    <s v="PO143554"/>
    <s v="GRN197906"/>
    <n v="101037444"/>
    <s v="ZBX DETECTOR PANEL STRIKER PLATE"/>
    <s v="Stoke-on-Trent ST6 2AX"/>
    <n v="9.4"/>
    <x v="1"/>
    <s v="Diesel"/>
    <n v="3.4780000000000002E-3"/>
  </r>
  <r>
    <s v="S022781"/>
    <x v="33"/>
    <s v="PO148031"/>
    <s v="GRN197911"/>
    <n v="101040216"/>
    <s v="CLEVIS PIN - STAINLESS STEEL - 6mm WDS COMPONENTS"/>
    <s v="Stoke-on-Trent ST6 2AX"/>
    <n v="9.4"/>
    <x v="1"/>
    <s v="Diesel"/>
    <n v="3.4780000000000002E-3"/>
  </r>
  <r>
    <s v="S022781"/>
    <x v="33"/>
    <s v="PO143646"/>
    <s v="GRN197917"/>
    <n v="101039992"/>
    <s v="HYDRAULIC BULKHEAD BRACKET"/>
    <s v="Stoke-on-Trent ST6 2AX"/>
    <n v="9.4"/>
    <x v="1"/>
    <s v="Diesel"/>
    <n v="3.4780000000000002E-3"/>
  </r>
  <r>
    <s v="S023284"/>
    <x v="19"/>
    <s v="PO137837"/>
    <s v="GRN182550"/>
    <s v="340-1011-1"/>
    <s v="MODIFIED ENCLOSURE SITE CONFIGURABLE"/>
    <s v="Leicester LE19 2DT"/>
    <n v="144"/>
    <x v="1"/>
    <s v="Diesel"/>
    <n v="5.3280000000000001E-2"/>
  </r>
  <r>
    <s v="S022781"/>
    <x v="33"/>
    <s v="PO149219"/>
    <s v="GRN197919"/>
    <n v="101040194"/>
    <s v="SWIVEL ROD END FEMALE - 6mm STAINLESS STEEL WDS CO"/>
    <s v="Stoke-on-Trent ST6 2AX"/>
    <n v="9.4"/>
    <x v="1"/>
    <s v="Diesel"/>
    <n v="3.4780000000000002E-3"/>
  </r>
  <r>
    <s v="S023284"/>
    <x v="19"/>
    <s v="PO139364"/>
    <s v="GRN182552"/>
    <s v="340-1041-1"/>
    <s v="JUNCTION BOX TUNNEL"/>
    <s v="Leicester LE19 2DT"/>
    <n v="144"/>
    <x v="1"/>
    <s v="Diesel"/>
    <n v="5.3280000000000001E-2"/>
  </r>
  <r>
    <s v="S001121"/>
    <x v="5"/>
    <s v="PO143992"/>
    <s v="GRN182553"/>
    <n v="51257435"/>
    <s v="LEGEND PLATE 30 x 50 mm SNAP-IN PLATE ONLY ALUMINI"/>
    <s v="Salford M5 4BE"/>
    <n v="103.6"/>
    <x v="2"/>
    <s v="Diesel"/>
    <n v="3.8331999999999998E-4"/>
  </r>
  <r>
    <s v="S023284"/>
    <x v="19"/>
    <s v="PO139364"/>
    <s v="GRN182554"/>
    <n v="101035548"/>
    <s v="G60 ZBX DRIVE MOTOR PANEL"/>
    <s v="Leicester LE19 2DT"/>
    <n v="144"/>
    <x v="1"/>
    <s v="Diesel"/>
    <n v="5.3280000000000001E-2"/>
  </r>
  <r>
    <s v="S023284"/>
    <x v="19"/>
    <s v="PO141867"/>
    <s v="GRN182555"/>
    <s v="340-1072-1"/>
    <s v="CONDUIT JUNCTION BOX SOURCE SIDE – JUNCTION BOX DE"/>
    <s v="Leicester LE19 2DT"/>
    <n v="144"/>
    <x v="1"/>
    <s v="Diesel"/>
    <n v="5.3280000000000001E-2"/>
  </r>
  <r>
    <s v="S023284"/>
    <x v="19"/>
    <s v="PO139228"/>
    <s v="GRN182556"/>
    <s v="340-1074-1"/>
    <s v="CONDUIT JUNCTION BOX SOURCE SIDE – JUNCTION BOX TU"/>
    <s v="Leicester LE19 2DT"/>
    <n v="144"/>
    <x v="1"/>
    <s v="Diesel"/>
    <n v="5.3280000000000001E-2"/>
  </r>
  <r>
    <s v="S023284"/>
    <x v="19"/>
    <s v="PO131877"/>
    <s v="GRN182557"/>
    <s v="340-1105-1"/>
    <s v="POWER DISTRIBUTION ASSY"/>
    <s v="Leicester LE19 2DT"/>
    <n v="144"/>
    <x v="1"/>
    <s v="Diesel"/>
    <n v="5.3280000000000001E-2"/>
  </r>
  <r>
    <s v="S023284"/>
    <x v="19"/>
    <s v="PO139364"/>
    <s v="GRN182558"/>
    <s v="340-1108-1"/>
    <s v="PLC CONTROL DRAWER"/>
    <s v="Leicester LE19 2DT"/>
    <n v="144"/>
    <x v="1"/>
    <s v="Diesel"/>
    <n v="5.3280000000000001E-2"/>
  </r>
  <r>
    <s v="S022781"/>
    <x v="33"/>
    <s v="PO147724"/>
    <s v="GRN197921"/>
    <n v="101040194"/>
    <s v="SWIVEL ROD END FEMALE - 6mm STAINLESS STEEL WDS CO"/>
    <s v="Stoke-on-Trent ST6 2AX"/>
    <n v="9.4"/>
    <x v="1"/>
    <s v="Diesel"/>
    <n v="3.4780000000000002E-3"/>
  </r>
  <r>
    <s v="S023284"/>
    <x v="19"/>
    <s v="PO139228"/>
    <s v="GRN182560"/>
    <s v="340-1105-1"/>
    <s v="POWER DISTRIBUTION ASSY"/>
    <s v="Leicester LE19 2DT"/>
    <n v="144"/>
    <x v="1"/>
    <s v="Diesel"/>
    <n v="5.3280000000000001E-2"/>
  </r>
  <r>
    <s v="S022781"/>
    <x v="33"/>
    <s v="PO143553"/>
    <s v="GRN197922"/>
    <n v="101020061"/>
    <s v="CONCENTRATOR MOUNTING PLATE"/>
    <s v="Stoke-on-Trent ST6 2AX"/>
    <n v="9.4"/>
    <x v="1"/>
    <s v="Diesel"/>
    <n v="3.4780000000000002E-3"/>
  </r>
  <r>
    <s v="S022781"/>
    <x v="33"/>
    <s v="PO143553"/>
    <s v="GRN197923"/>
    <n v="101013770"/>
    <s v="BX DETECTOR ASSEMBLY STRIKE PLATE"/>
    <s v="Stoke-on-Trent ST6 2AX"/>
    <n v="9.4"/>
    <x v="1"/>
    <s v="Diesel"/>
    <n v="3.4780000000000002E-3"/>
  </r>
  <r>
    <s v="S022781"/>
    <x v="33"/>
    <s v="PO143420"/>
    <s v="GRN197924"/>
    <n v="101010455"/>
    <s v="REMOVABLE DRIVERLESS LASER BRACKET"/>
    <s v="Stoke-on-Trent ST6 2AX"/>
    <n v="9.4"/>
    <x v="1"/>
    <s v="Diesel"/>
    <n v="3.4780000000000002E-3"/>
  </r>
  <r>
    <s v="S022781"/>
    <x v="33"/>
    <s v="PO143645"/>
    <s v="GRN197930"/>
    <n v="101039385"/>
    <s v="FIXED DOVETAIL MOUNTING BLOCK - ACTROS 5"/>
    <s v="Stoke-on-Trent ST6 2AX"/>
    <n v="9.4"/>
    <x v="1"/>
    <s v="Diesel"/>
    <n v="3.4780000000000002E-3"/>
  </r>
  <r>
    <s v="S022781"/>
    <x v="33"/>
    <s v="PO148028"/>
    <s v="GRN197933"/>
    <n v="40255936"/>
    <s v="SECURITY HAND RAIL BRACKET"/>
    <s v="Stoke-on-Trent ST6 2AX"/>
    <n v="9.4"/>
    <x v="1"/>
    <s v="Diesel"/>
    <n v="3.4780000000000002E-3"/>
  </r>
  <r>
    <s v="S022781"/>
    <x v="33"/>
    <s v="PO143637"/>
    <s v="GRN197936"/>
    <n v="101010457"/>
    <s v="REAR LASER BRACKET"/>
    <s v="Stoke-on-Trent ST6 2AX"/>
    <n v="9.4"/>
    <x v="1"/>
    <s v="Diesel"/>
    <n v="3.4780000000000002E-3"/>
  </r>
  <r>
    <s v="S022781"/>
    <x v="33"/>
    <s v="PO146632"/>
    <s v="GRN197942"/>
    <n v="101035611"/>
    <s v="M60/ T60 DOOR INTERLOCK SWITCH BRACKET (DOOR SIDE)"/>
    <s v="Stoke-on-Trent ST6 2AX"/>
    <n v="9.4"/>
    <x v="1"/>
    <s v="Diesel"/>
    <n v="3.4780000000000002E-3"/>
  </r>
  <r>
    <s v="S022781"/>
    <x v="33"/>
    <s v="PO146111"/>
    <s v="GRN197944"/>
    <s v="356-1211-1"/>
    <s v="LASER YAW MOUNT"/>
    <s v="Stoke-on-Trent ST6 2AX"/>
    <n v="9.4"/>
    <x v="1"/>
    <s v="Diesel"/>
    <n v="3.4780000000000002E-3"/>
  </r>
  <r>
    <s v="S022781"/>
    <x v="33"/>
    <s v="PO148164"/>
    <s v="GRN197955"/>
    <n v="42211904"/>
    <s v="COMPRESSOR 230V 140L YIELD AT 8BAR"/>
    <s v="Stoke-on-Trent ST6 2AX"/>
    <n v="9.4"/>
    <x v="1"/>
    <s v="Diesel"/>
    <n v="3.4780000000000002E-3"/>
  </r>
  <r>
    <s v="S022781"/>
    <x v="33"/>
    <s v="PO148546"/>
    <s v="GRN197956"/>
    <n v="1"/>
    <s v="freight inwards"/>
    <s v="Stoke-on-Trent ST6 2AX"/>
    <n v="9.4"/>
    <x v="1"/>
    <s v="Diesel"/>
    <n v="3.4780000000000002E-3"/>
  </r>
  <r>
    <s v="S022781"/>
    <x v="33"/>
    <s v="PO141642"/>
    <s v="GRN198003"/>
    <n v="101045393"/>
    <s v="GANTRY WHEEL LASER ALIGNMENT KIT"/>
    <s v="Stoke-on-Trent ST6 2AX"/>
    <n v="9.4"/>
    <x v="1"/>
    <s v="Diesel"/>
    <n v="3.4780000000000002E-3"/>
  </r>
  <r>
    <s v="S022781"/>
    <x v="33"/>
    <s v="PO145007"/>
    <s v="GRN198004"/>
    <n v="51258065"/>
    <s v="ACTUATOR LA12"/>
    <s v="Stoke-on-Trent ST6 2AX"/>
    <n v="9.4"/>
    <x v="1"/>
    <s v="Diesel"/>
    <n v="3.4780000000000002E-3"/>
  </r>
  <r>
    <s v="S022781"/>
    <x v="33"/>
    <s v="PO148097"/>
    <s v="GRN198005"/>
    <n v="1"/>
    <s v="freight inwards -"/>
    <s v="Stoke-on-Trent ST6 2AX"/>
    <n v="9.4"/>
    <x v="1"/>
    <s v="Diesel"/>
    <n v="3.4780000000000002E-3"/>
  </r>
  <r>
    <s v="S022781"/>
    <x v="33"/>
    <s v="PO142615"/>
    <s v="GRN198006"/>
    <n v="101013222"/>
    <s v="BX INTEGRATED DETECTOR UNIT BRACKET"/>
    <s v="Stoke-on-Trent ST6 2AX"/>
    <n v="9.4"/>
    <x v="1"/>
    <s v="Diesel"/>
    <n v="3.4780000000000002E-3"/>
  </r>
  <r>
    <s v="S022781"/>
    <x v="33"/>
    <s v="PO143988"/>
    <s v="GRN198007"/>
    <n v="40256427"/>
    <s v="INFRA-RED FENCE SUPPORT"/>
    <s v="Stoke-on-Trent ST6 2AX"/>
    <n v="9.4"/>
    <x v="1"/>
    <s v="Diesel"/>
    <n v="3.4780000000000002E-3"/>
  </r>
  <r>
    <s v="S022781"/>
    <x v="33"/>
    <s v="PO143745"/>
    <s v="GRN198035"/>
    <n v="101045037"/>
    <s v="CHARGING VALVE 6.0G3 CHARGING PRESSURE"/>
    <s v="Stoke-on-Trent ST6 2AX"/>
    <n v="9.4"/>
    <x v="1"/>
    <s v="Diesel"/>
    <n v="3.4780000000000002E-3"/>
  </r>
  <r>
    <s v="S023284"/>
    <x v="19"/>
    <s v="PO138726"/>
    <s v="GRN182590"/>
    <s v="340-1075-1"/>
    <s v="TRAFFIC LIGHT ASSEMBLY"/>
    <s v="Leicester LE19 2DT"/>
    <n v="144"/>
    <x v="1"/>
    <s v="Diesel"/>
    <n v="5.3280000000000001E-2"/>
  </r>
  <r>
    <s v="S023284"/>
    <x v="19"/>
    <s v="PO139228"/>
    <s v="GRN182591"/>
    <s v="340-1075-1"/>
    <s v="TRAFFIC LIGHT ASSEMBLY"/>
    <s v="Leicester LE19 2DT"/>
    <n v="144"/>
    <x v="1"/>
    <s v="Diesel"/>
    <n v="5.3280000000000001E-2"/>
  </r>
  <r>
    <s v="S022781"/>
    <x v="33"/>
    <s v="PO145003"/>
    <s v="GRN198036"/>
    <s v="360-1024-1"/>
    <s v="M60-BX DETECTOR ASSEMBLY  HINGE PACKER 1MM  THICK"/>
    <s v="Stoke-on-Trent ST6 2AX"/>
    <n v="9.4"/>
    <x v="1"/>
    <s v="Diesel"/>
    <n v="3.4780000000000002E-3"/>
  </r>
  <r>
    <s v="S022781"/>
    <x v="33"/>
    <s v="PO149202"/>
    <s v="GRN198067"/>
    <s v="356-1277-1"/>
    <s v="NETWORK CAMERA SUPPORT POST"/>
    <s v="Stoke-on-Trent ST6 2AX"/>
    <n v="9.4"/>
    <x v="1"/>
    <s v="Diesel"/>
    <n v="3.4780000000000002E-3"/>
  </r>
  <r>
    <s v="S022781"/>
    <x v="33"/>
    <s v="PO145328"/>
    <s v="GRN198120"/>
    <n v="42206332"/>
    <s v="FLEXXPUMP 404DLS DIRECT LUBRICATION SYSTEM F03 GRE"/>
    <s v="Stoke-on-Trent ST6 2AX"/>
    <n v="9.4"/>
    <x v="1"/>
    <s v="Diesel"/>
    <n v="3.4780000000000002E-3"/>
  </r>
  <r>
    <s v="S022781"/>
    <x v="33"/>
    <s v="PO142006"/>
    <s v="GRN198342"/>
    <n v="101042625"/>
    <s v="HORIZONTAL FIXED ROTATIONAL LEVER ASSEMBLY"/>
    <s v="Stoke-on-Trent ST6 2AX"/>
    <n v="9.4"/>
    <x v="1"/>
    <s v="Diesel"/>
    <n v="3.4780000000000002E-3"/>
  </r>
  <r>
    <s v="S022781"/>
    <x v="33"/>
    <s v="PO142318"/>
    <s v="GRN198426"/>
    <n v="1"/>
    <s v="freight inwards LINES 12/13"/>
    <s v="Stoke-on-Trent ST6 2AX"/>
    <n v="9.4"/>
    <x v="1"/>
    <s v="Diesel"/>
    <n v="3.4780000000000002E-3"/>
  </r>
  <r>
    <s v="S022781"/>
    <x v="33"/>
    <s v="PO149670"/>
    <s v="GRN198571"/>
    <n v="101011476"/>
    <s v="CARTRIDGE FOR FLEXXPUMP 400 WITH GREASE F03"/>
    <s v="Stoke-on-Trent ST6 2AX"/>
    <n v="9.4"/>
    <x v="1"/>
    <s v="Diesel"/>
    <n v="3.4780000000000002E-3"/>
  </r>
  <r>
    <s v="S022781"/>
    <x v="33"/>
    <s v="PO143283"/>
    <s v="GRN198573"/>
    <s v="11700-4977"/>
    <s v="LEVELING FOOT M20X2.5X3&quot; PAD SST"/>
    <s v="Stoke-on-Trent ST6 2AX"/>
    <n v="9.4"/>
    <x v="1"/>
    <s v="Diesel"/>
    <n v="3.4780000000000002E-3"/>
  </r>
  <r>
    <s v="S022781"/>
    <x v="33"/>
    <s v="PO148396"/>
    <s v="GRN198578"/>
    <s v="363-1049-1"/>
    <s v="POD DOOR, LOCK TO UPPER LATCH CON-ROD"/>
    <s v="Stoke-on-Trent ST6 2AX"/>
    <n v="9.4"/>
    <x v="1"/>
    <s v="Diesel"/>
    <n v="3.4780000000000002E-3"/>
  </r>
  <r>
    <s v="S022781"/>
    <x v="33"/>
    <s v="PO145421"/>
    <s v="GRN198583"/>
    <n v="101037487"/>
    <s v="BX DOOR RETAINER PLATE"/>
    <s v="Stoke-on-Trent ST6 2AX"/>
    <n v="9.4"/>
    <x v="1"/>
    <s v="Diesel"/>
    <n v="3.4780000000000002E-3"/>
  </r>
  <r>
    <s v="S022781"/>
    <x v="33"/>
    <s v="PO142318"/>
    <s v="GRN198613"/>
    <n v="56204076"/>
    <s v="TRANSFER BOX 2.5:1 REDUCTION"/>
    <s v="Stoke-on-Trent ST6 2AX"/>
    <n v="9.4"/>
    <x v="1"/>
    <s v="Diesel"/>
    <n v="3.4780000000000002E-3"/>
  </r>
  <r>
    <s v="S001571"/>
    <x v="10"/>
    <s v="PO138697"/>
    <s v="GRN182607"/>
    <n v="101012395"/>
    <s v="SICK 2D LiDAR LASER SENSOR TIM351-2134001"/>
    <s v="St Albans AL1 5BN"/>
    <n v="298"/>
    <x v="2"/>
    <s v="Diesel"/>
    <n v="1.1026E-3"/>
  </r>
  <r>
    <s v="S001571"/>
    <x v="10"/>
    <s v="PO140464"/>
    <s v="GRN182608"/>
    <n v="101012395"/>
    <s v="SICK 2D LIDAR LASER SENSOR TIM351-2134001"/>
    <s v="St Albans AL1 5BN"/>
    <n v="298"/>
    <x v="2"/>
    <s v="Diesel"/>
    <n v="1.1026E-3"/>
  </r>
  <r>
    <s v="S001571"/>
    <x v="10"/>
    <s v="PO138037"/>
    <s v="GRN182609"/>
    <n v="101012395"/>
    <s v="SICK 2D LiDAR LASER SENSOR TIM351-2134001"/>
    <s v="St Albans AL1 5BN"/>
    <n v="298"/>
    <x v="2"/>
    <s v="Diesel"/>
    <n v="1.1026E-3"/>
  </r>
  <r>
    <s v="S001571"/>
    <x v="10"/>
    <s v="PO137917"/>
    <s v="GRN182610"/>
    <n v="101012395"/>
    <s v="SICK 2D LiDAR LASER SENSOR TIM351-2134001"/>
    <s v="St Albans AL1 5BN"/>
    <n v="298"/>
    <x v="2"/>
    <s v="Diesel"/>
    <n v="1.1026E-3"/>
  </r>
  <r>
    <s v="S022781"/>
    <x v="33"/>
    <s v="PO143421"/>
    <s v="GRN198627"/>
    <n v="101029762"/>
    <s v="AXIS Mk II FIXED DOME CAMERA SPACER 100mm"/>
    <s v="Stoke-on-Trent ST6 2AX"/>
    <n v="9.4"/>
    <x v="1"/>
    <s v="Diesel"/>
    <n v="3.4780000000000002E-3"/>
  </r>
  <r>
    <s v="S022781"/>
    <x v="33"/>
    <s v="PO147723"/>
    <s v="GRN198628"/>
    <n v="101011266"/>
    <s v="POD DOOR HINGE PACKER (68 x 24 x 3.2)"/>
    <s v="Stoke-on-Trent ST6 2AX"/>
    <n v="9.4"/>
    <x v="1"/>
    <s v="Diesel"/>
    <n v="3.4780000000000002E-3"/>
  </r>
  <r>
    <s v="S022781"/>
    <x v="33"/>
    <s v="PO147923"/>
    <s v="GRN198630"/>
    <n v="101014202"/>
    <s v="DOOR FRAME INFILL"/>
    <s v="Stoke-on-Trent ST6 2AX"/>
    <n v="9.4"/>
    <x v="1"/>
    <s v="Diesel"/>
    <n v="3.4780000000000002E-3"/>
  </r>
  <r>
    <s v="S022781"/>
    <x v="33"/>
    <s v="PO148381"/>
    <s v="GRN198632"/>
    <n v="101034629"/>
    <s v="FOLDING POD STEP TRAY"/>
    <s v="Stoke-on-Trent ST6 2AX"/>
    <n v="9.4"/>
    <x v="1"/>
    <s v="Diesel"/>
    <n v="3.4780000000000002E-3"/>
  </r>
  <r>
    <s v="S022781"/>
    <x v="33"/>
    <s v="PO145350"/>
    <s v="GRN198636"/>
    <n v="101037555"/>
    <s v="RAD-NUKE RADAR HOUSING SEAL"/>
    <s v="Stoke-on-Trent ST6 2AX"/>
    <n v="9.4"/>
    <x v="1"/>
    <s v="Diesel"/>
    <n v="3.4780000000000002E-3"/>
  </r>
  <r>
    <s v="S022781"/>
    <x v="33"/>
    <s v="PO148388"/>
    <s v="GRN198638"/>
    <s v="340-1630-1"/>
    <s v="SIEMENS COLLIMATOR BOTTOM MOUNT RH"/>
    <s v="Stoke-on-Trent ST6 2AX"/>
    <n v="9.4"/>
    <x v="1"/>
    <s v="Diesel"/>
    <n v="3.4780000000000002E-3"/>
  </r>
  <r>
    <s v="S022781"/>
    <x v="33"/>
    <s v="PO149671"/>
    <s v="GRN198686"/>
    <s v="356-1012-1"/>
    <s v="FUEL TANK FEED UNIT ADAPTOR"/>
    <s v="Stoke-on-Trent ST6 2AX"/>
    <n v="9.4"/>
    <x v="1"/>
    <s v="Diesel"/>
    <n v="3.4780000000000002E-3"/>
  </r>
  <r>
    <s v="S001121"/>
    <x v="5"/>
    <s v="PO143279"/>
    <s v="GRN182625"/>
    <s v="11539-0009"/>
    <s v="TERMINAL RING 1/4-HOLE  16-12AWG"/>
    <s v="Salford M5 4BE"/>
    <n v="103.6"/>
    <x v="2"/>
    <s v="Diesel"/>
    <n v="3.8331999999999998E-4"/>
  </r>
  <r>
    <s v="S023849"/>
    <x v="6"/>
    <s v="PO144084"/>
    <s v="GRN182628"/>
    <n v="101007863"/>
    <s v="NETGEAR COMPATIBLE 10GBASE-LR SFP+1310NM 10KM"/>
    <s v="Warrington WA2 8TX"/>
    <n v="78.2"/>
    <x v="2"/>
    <s v="Diesel"/>
    <n v="2.8933999999999996E-4"/>
  </r>
  <r>
    <s v="S001121"/>
    <x v="5"/>
    <s v="PO140078"/>
    <s v="GRN182632"/>
    <n v="88257610"/>
    <s v="LEGEND PLATE ROUND EMERGENCY STOP"/>
    <s v="Salford M5 4BE"/>
    <n v="103.6"/>
    <x v="2"/>
    <s v="Diesel"/>
    <n v="3.8331999999999998E-4"/>
  </r>
  <r>
    <s v="S001121"/>
    <x v="5"/>
    <s v="PO143819"/>
    <s v="GRN182633"/>
    <n v="34202579"/>
    <s v="TERMINAL CENTRE JUMPER PLUG 3 POLE TO SUIT 1.5MM"/>
    <s v="Salford M5 4BE"/>
    <n v="103.6"/>
    <x v="2"/>
    <s v="Diesel"/>
    <n v="3.8331999999999998E-4"/>
  </r>
  <r>
    <s v="S001121"/>
    <x v="5"/>
    <s v="PO142074"/>
    <s v="GRN182634"/>
    <n v="101035626"/>
    <s v="PANELVIEW PLUS 7. 4.3&quot; SCREEN ALLEN BRADLEY 2711P-"/>
    <s v="Salford M5 4BE"/>
    <n v="103.6"/>
    <x v="2"/>
    <s v="Diesel"/>
    <n v="3.8331999999999998E-4"/>
  </r>
  <r>
    <s v="S022781"/>
    <x v="33"/>
    <s v="PO148440"/>
    <s v="GRN198688"/>
    <s v="360-1030-1"/>
    <s v="M60 BX SIDE PANEL SICK LASER BLOCK"/>
    <s v="Stoke-on-Trent ST6 2AX"/>
    <n v="9.4"/>
    <x v="1"/>
    <s v="Diesel"/>
    <n v="3.4780000000000002E-3"/>
  </r>
  <r>
    <s v="S022781"/>
    <x v="33"/>
    <s v="PO149215"/>
    <s v="GRN198691"/>
    <n v="51259239"/>
    <s v="LINEAR SOLENOID V45-N-24VDC 100%ED"/>
    <s v="Stoke-on-Trent ST6 2AX"/>
    <n v="9.4"/>
    <x v="1"/>
    <s v="Diesel"/>
    <n v="3.4780000000000002E-3"/>
  </r>
  <r>
    <s v="S022781"/>
    <x v="33"/>
    <s v="PO147727"/>
    <s v="GRN198695"/>
    <n v="101017267"/>
    <s v="REAR PANEL SUPPORT ASSEMBLY"/>
    <s v="Stoke-on-Trent ST6 2AX"/>
    <n v="9.4"/>
    <x v="1"/>
    <s v="Diesel"/>
    <n v="3.4780000000000002E-3"/>
  </r>
  <r>
    <s v="S022781"/>
    <x v="33"/>
    <s v="PO149363"/>
    <s v="GRN198703"/>
    <n v="89207148"/>
    <s v="ALPINE ANTIFREEZE EXTENDED RED 50% SOLUTION  X 5LT"/>
    <s v="Stoke-on-Trent ST6 2AX"/>
    <n v="9.4"/>
    <x v="1"/>
    <s v="Diesel"/>
    <n v="3.4780000000000002E-3"/>
  </r>
  <r>
    <s v="S022781"/>
    <x v="33"/>
    <s v="PO149233"/>
    <s v="GRN198795"/>
    <s v="340-1666-1"/>
    <s v="COLLIMATOR BOTTOM BRACKET, SILAC"/>
    <s v="Stoke-on-Trent ST6 2AX"/>
    <n v="9.4"/>
    <x v="1"/>
    <s v="Diesel"/>
    <n v="3.4780000000000002E-3"/>
  </r>
  <r>
    <s v="S022781"/>
    <x v="33"/>
    <s v="PO148387"/>
    <s v="GRN198806"/>
    <s v="340-1629-1"/>
    <s v="SIEMENS COLLIMATOR BRACE"/>
    <s v="Stoke-on-Trent ST6 2AX"/>
    <n v="9.4"/>
    <x v="1"/>
    <s v="Diesel"/>
    <n v="3.4780000000000002E-3"/>
  </r>
  <r>
    <s v="S022781"/>
    <x v="33"/>
    <s v="PO145009"/>
    <s v="GRN198941"/>
    <s v="340-1039-1"/>
    <s v="ASSY FOUNDATION MOUNT BEAM STOP SIDE"/>
    <s v="Stoke-on-Trent ST6 2AX"/>
    <n v="9.4"/>
    <x v="1"/>
    <s v="Diesel"/>
    <n v="3.4780000000000002E-3"/>
  </r>
  <r>
    <s v="S022781"/>
    <x v="33"/>
    <s v="PO143282"/>
    <s v="GRN198950"/>
    <s v="340-1039-1"/>
    <s v="ASSY FOUNDATION MOUNT BEAM STOP SIDE"/>
    <s v="Stoke-on-Trent ST6 2AX"/>
    <n v="9.4"/>
    <x v="1"/>
    <s v="Diesel"/>
    <n v="3.4780000000000002E-3"/>
  </r>
  <r>
    <s v="S022781"/>
    <x v="33"/>
    <s v="PO142615"/>
    <s v="GRN198997"/>
    <n v="101012555"/>
    <s v="BX DETECTOR FRAME LEFT HAND SIDE"/>
    <s v="Stoke-on-Trent ST6 2AX"/>
    <n v="9.4"/>
    <x v="1"/>
    <s v="Diesel"/>
    <n v="3.4780000000000002E-3"/>
  </r>
  <r>
    <s v="S022781"/>
    <x v="33"/>
    <s v="PO148378"/>
    <s v="GRN199090"/>
    <s v="340-1649-1"/>
    <s v="WEDGE SIEMENS LINAC ADJUSTABLE"/>
    <s v="Stoke-on-Trent ST6 2AX"/>
    <n v="9.4"/>
    <x v="1"/>
    <s v="Diesel"/>
    <n v="3.4780000000000002E-3"/>
  </r>
  <r>
    <s v="S022781"/>
    <x v="33"/>
    <s v="PO149512"/>
    <s v="GRN199186"/>
    <s v="255-1756-40"/>
    <s v="UNISTRUT 1-5/8IN X1-5/8IN SLOTTED"/>
    <s v="Stoke-on-Trent ST6 2AX"/>
    <n v="9.4"/>
    <x v="1"/>
    <s v="Diesel"/>
    <n v="3.4780000000000002E-3"/>
  </r>
  <r>
    <s v="S022781"/>
    <x v="33"/>
    <s v="PO149225"/>
    <s v="GRN199201"/>
    <n v="101040231"/>
    <s v="POD DOOR LOCK - RETURN SPRING STAINLESS STEEL SPRI"/>
    <s v="Stoke-on-Trent ST6 2AX"/>
    <n v="9.4"/>
    <x v="1"/>
    <s v="Diesel"/>
    <n v="3.4780000000000002E-3"/>
  </r>
  <r>
    <s v="S022781"/>
    <x v="33"/>
    <s v="PO143553"/>
    <s v="GRN199223"/>
    <n v="101020061"/>
    <s v="CONCENTRATOR MOUNTING PLATE"/>
    <s v="Stoke-on-Trent ST6 2AX"/>
    <n v="9.4"/>
    <x v="1"/>
    <s v="Diesel"/>
    <n v="3.4780000000000002E-3"/>
  </r>
  <r>
    <s v="S022781"/>
    <x v="33"/>
    <s v="PO145415"/>
    <s v="GRN199237"/>
    <s v="11598-0583"/>
    <s v="LIFT ALL NYLON RATCHET TIE-DOWN STRAP 10FT"/>
    <s v="Stoke-on-Trent ST6 2AX"/>
    <n v="9.4"/>
    <x v="1"/>
    <s v="Diesel"/>
    <n v="3.4780000000000002E-3"/>
  </r>
  <r>
    <s v="S022781"/>
    <x v="33"/>
    <s v="PO149219"/>
    <s v="GRN199250"/>
    <n v="101040194"/>
    <s v="SWIVEL ROD END FEMALE - 6mm STAINLESS STEEL WDS CO"/>
    <s v="Stoke-on-Trent ST6 2AX"/>
    <n v="9.4"/>
    <x v="1"/>
    <s v="Diesel"/>
    <n v="3.4780000000000002E-3"/>
  </r>
  <r>
    <s v="S022781"/>
    <x v="33"/>
    <s v="PO143282"/>
    <s v="GRN199266"/>
    <s v="340-1096-1"/>
    <s v="FOUNDATION BASE PLATE LINAC SIDE ASSY"/>
    <s v="Stoke-on-Trent ST6 2AX"/>
    <n v="9.4"/>
    <x v="1"/>
    <s v="Diesel"/>
    <n v="3.4780000000000002E-3"/>
  </r>
  <r>
    <s v="S022781"/>
    <x v="33"/>
    <s v="PO145009"/>
    <s v="GRN199268"/>
    <s v="340-1039-1"/>
    <s v="ASSY FOUNDATION MOUNT BEAM STOP SIDE"/>
    <s v="Stoke-on-Trent ST6 2AX"/>
    <n v="9.4"/>
    <x v="1"/>
    <s v="Diesel"/>
    <n v="3.4780000000000002E-3"/>
  </r>
  <r>
    <s v="S022781"/>
    <x v="33"/>
    <s v="PO148378"/>
    <s v="GRN199355"/>
    <s v="340-1649-1"/>
    <s v="WEDGE SIEMENS LINAC ADJUSTABLE"/>
    <s v="Stoke-on-Trent ST6 2AX"/>
    <n v="9.4"/>
    <x v="1"/>
    <s v="Diesel"/>
    <n v="3.4780000000000002E-3"/>
  </r>
  <r>
    <s v="S022781"/>
    <x v="33"/>
    <s v="PO148378"/>
    <s v="GRN199436"/>
    <s v="340-1649-1"/>
    <s v="WEDGE SIEMENS LINAC ADJUSTABLE"/>
    <s v="Stoke-on-Trent ST6 2AX"/>
    <n v="9.4"/>
    <x v="1"/>
    <s v="Diesel"/>
    <n v="3.4780000000000002E-3"/>
  </r>
  <r>
    <s v="S022781"/>
    <x v="33"/>
    <s v="PO145419"/>
    <s v="GRN199455"/>
    <s v="11700-5582"/>
    <s v="SWIVEL PAD FOOT M10 THRD"/>
    <s v="Stoke-on-Trent ST6 2AX"/>
    <n v="9.4"/>
    <x v="1"/>
    <s v="Diesel"/>
    <n v="3.4780000000000002E-3"/>
  </r>
  <r>
    <s v="S022781"/>
    <x v="33"/>
    <s v="PO145562"/>
    <s v="GRN199457"/>
    <n v="101044324"/>
    <s v="T25 DETECTOR SPINE ASSY RUNNING STRIP"/>
    <s v="Stoke-on-Trent ST6 2AX"/>
    <n v="9.4"/>
    <x v="1"/>
    <s v="Diesel"/>
    <n v="3.4780000000000002E-3"/>
  </r>
  <r>
    <s v="S022781"/>
    <x v="33"/>
    <s v="PO148030"/>
    <s v="GRN199463"/>
    <n v="101011267"/>
    <s v="DOOR PACKER (40 x 30 x 1.5)"/>
    <s v="Stoke-on-Trent ST6 2AX"/>
    <n v="9.4"/>
    <x v="1"/>
    <s v="Diesel"/>
    <n v="3.4780000000000002E-3"/>
  </r>
  <r>
    <s v="S022781"/>
    <x v="33"/>
    <s v="PO148028"/>
    <s v="GRN199469"/>
    <n v="40255936"/>
    <s v="SECURITY HAND RAIL BRACKET"/>
    <s v="Stoke-on-Trent ST6 2AX"/>
    <n v="9.4"/>
    <x v="1"/>
    <s v="Diesel"/>
    <n v="3.4780000000000002E-3"/>
  </r>
  <r>
    <s v="S022781"/>
    <x v="33"/>
    <s v="PO148028"/>
    <s v="GRN199475"/>
    <n v="101009302"/>
    <s v="RAD NUKE COMPARTMENT GLAND PLATE"/>
    <s v="Stoke-on-Trent ST6 2AX"/>
    <n v="9.4"/>
    <x v="1"/>
    <s v="Diesel"/>
    <n v="3.4780000000000002E-3"/>
  </r>
  <r>
    <s v="S022781"/>
    <x v="33"/>
    <s v="PO149215"/>
    <s v="GRN199493"/>
    <n v="40255935"/>
    <s v="BATTERY CLAMP BRACKET - M60"/>
    <s v="Stoke-on-Trent ST6 2AX"/>
    <n v="9.4"/>
    <x v="1"/>
    <s v="Diesel"/>
    <n v="3.4780000000000002E-3"/>
  </r>
  <r>
    <s v="S022781"/>
    <x v="33"/>
    <s v="PO145417"/>
    <s v="GRN199498"/>
    <s v="11700-4977"/>
    <s v="LEVELING FOOT M20X2.5X3&quot; PAD SST"/>
    <s v="Stoke-on-Trent ST6 2AX"/>
    <n v="9.4"/>
    <x v="1"/>
    <s v="Diesel"/>
    <n v="3.4780000000000002E-3"/>
  </r>
  <r>
    <s v="S023884"/>
    <x v="34"/>
    <s v="PO141747"/>
    <s v="GRN182690"/>
    <n v="1"/>
    <s v="freight inwards"/>
    <s v="Stoke-on-Trent ST1 5SQ"/>
    <n v="13.2"/>
    <x v="1"/>
    <s v="Diesel"/>
    <n v="4.8839999999999995E-3"/>
  </r>
  <r>
    <s v="S022781"/>
    <x v="33"/>
    <s v="PO145420"/>
    <s v="GRN199537"/>
    <s v="11700-5872"/>
    <s v="ROUTING CLAMP STRUT-MOUNT 4-1/2&quot; ID STL-Z"/>
    <s v="Stoke-on-Trent ST6 2AX"/>
    <n v="9.4"/>
    <x v="1"/>
    <s v="Diesel"/>
    <n v="3.4780000000000002E-3"/>
  </r>
  <r>
    <s v="S022781"/>
    <x v="33"/>
    <s v="PO148523"/>
    <s v="GRN199541"/>
    <n v="40254985"/>
    <s v="RIGHT HAND POST - OVERHEIGHT BARRIER"/>
    <s v="Stoke-on-Trent ST6 2AX"/>
    <n v="9.4"/>
    <x v="1"/>
    <s v="Diesel"/>
    <n v="3.4780000000000002E-3"/>
  </r>
  <r>
    <s v="S022781"/>
    <x v="33"/>
    <s v="PO142615"/>
    <s v="GRN199610"/>
    <n v="101013222"/>
    <s v="BX INTEGRATED DETECTOR UNIT BRACKET"/>
    <s v="Stoke-on-Trent ST6 2AX"/>
    <n v="9.4"/>
    <x v="1"/>
    <s v="Diesel"/>
    <n v="3.4780000000000002E-3"/>
  </r>
  <r>
    <s v="S022781"/>
    <x v="33"/>
    <s v="PO145562"/>
    <s v="GRN199637"/>
    <n v="101044324"/>
    <s v="T25 DETECTOR SPINE ASSY RUNNING STRIP"/>
    <s v="Stoke-on-Trent ST6 2AX"/>
    <n v="9.4"/>
    <x v="1"/>
    <s v="Diesel"/>
    <n v="3.4780000000000002E-3"/>
  </r>
  <r>
    <s v="S022781"/>
    <x v="33"/>
    <s v="PO149930"/>
    <s v="GRN199639"/>
    <s v="255-1561-10"/>
    <s v="MODIFIED DIN RAIL SLOTTED 35 X 7.5 MM X 10CM"/>
    <s v="Stoke-on-Trent ST6 2AX"/>
    <n v="9.4"/>
    <x v="1"/>
    <s v="Diesel"/>
    <n v="3.4780000000000002E-3"/>
  </r>
  <r>
    <s v="S022781"/>
    <x v="33"/>
    <s v="PO145424"/>
    <s v="GRN199695"/>
    <n v="57207666"/>
    <s v="REPLACEMENT SPINDLE EXTENSION FOR SWING HANDLE"/>
    <s v="Stoke-on-Trent ST6 2AX"/>
    <n v="9.4"/>
    <x v="1"/>
    <s v="Diesel"/>
    <n v="3.4780000000000002E-3"/>
  </r>
  <r>
    <s v="S022781"/>
    <x v="33"/>
    <s v="PO143591"/>
    <s v="GRN199700"/>
    <n v="101046730"/>
    <s v="M60 POD ACCESS STEP ASSEMBLY"/>
    <s v="Stoke-on-Trent ST6 2AX"/>
    <n v="9.4"/>
    <x v="1"/>
    <s v="Diesel"/>
    <n v="3.4780000000000002E-3"/>
  </r>
  <r>
    <s v="S022781"/>
    <x v="33"/>
    <s v="PO147924"/>
    <s v="GRN199711"/>
    <n v="42206332"/>
    <s v="FLEXXPUMP 404DLS DIRECT LUBRICATION SYSTEM F03 GRE"/>
    <s v="Stoke-on-Trent ST6 2AX"/>
    <n v="9.4"/>
    <x v="1"/>
    <s v="Diesel"/>
    <n v="3.4780000000000002E-3"/>
  </r>
  <r>
    <s v="S022781"/>
    <x v="33"/>
    <s v="PO145562"/>
    <s v="GRN199714"/>
    <n v="101044324"/>
    <s v="T25 DETECTOR SPINE ASSY RUNNING STRIP"/>
    <s v="Stoke-on-Trent ST6 2AX"/>
    <n v="9.4"/>
    <x v="1"/>
    <s v="Diesel"/>
    <n v="3.4780000000000002E-3"/>
  </r>
  <r>
    <s v="S022781"/>
    <x v="33"/>
    <s v="PO147728"/>
    <s v="GRN199715"/>
    <n v="101040231"/>
    <s v="POD DOOR LOCK - RETURN SPRING STAINLESS STEEL SPRI"/>
    <s v="Stoke-on-Trent ST6 2AX"/>
    <n v="9.4"/>
    <x v="1"/>
    <s v="Diesel"/>
    <n v="3.4780000000000002E-3"/>
  </r>
  <r>
    <s v="S022781"/>
    <x v="33"/>
    <s v="PO145562"/>
    <s v="GRN199814"/>
    <n v="101044324"/>
    <s v="T25 DETECTOR SPINE ASSY RUNNING STRIP"/>
    <s v="Stoke-on-Trent ST6 2AX"/>
    <n v="9.4"/>
    <x v="1"/>
    <s v="Diesel"/>
    <n v="3.4780000000000002E-3"/>
  </r>
  <r>
    <s v="S022781"/>
    <x v="33"/>
    <s v="PO146533"/>
    <s v="GRN199829"/>
    <n v="101029067"/>
    <s v="SSM LINAC SERVICE TOOL KIT"/>
    <s v="Stoke-on-Trent ST6 2AX"/>
    <n v="9.4"/>
    <x v="1"/>
    <s v="Diesel"/>
    <n v="3.4780000000000002E-3"/>
  </r>
  <r>
    <s v="S022781"/>
    <x v="33"/>
    <s v="PO148388"/>
    <s v="GRN199830"/>
    <s v="340-1630-1"/>
    <s v="SIEMENS COLLIMATOR BOTTOM MOUNT RH"/>
    <s v="Stoke-on-Trent ST6 2AX"/>
    <n v="9.4"/>
    <x v="1"/>
    <s v="Diesel"/>
    <n v="3.4780000000000002E-3"/>
  </r>
  <r>
    <s v="S022781"/>
    <x v="33"/>
    <s v="PO149559"/>
    <s v="GRN200120"/>
    <s v="255-1558-1"/>
    <s v="KIT 1 GALLON OIL KLUBERSYNTH GEM 4-68N"/>
    <s v="Stoke-on-Trent ST6 2AX"/>
    <n v="9.4"/>
    <x v="1"/>
    <s v="Diesel"/>
    <n v="3.4780000000000002E-3"/>
  </r>
  <r>
    <s v="S022781"/>
    <x v="33"/>
    <s v="PO148388"/>
    <s v="GRN200171"/>
    <s v="340-1631-1"/>
    <s v="SIEMENS TCU EXTENSION MOUNT"/>
    <s v="Stoke-on-Trent ST6 2AX"/>
    <n v="9.4"/>
    <x v="1"/>
    <s v="Diesel"/>
    <n v="3.4780000000000002E-3"/>
  </r>
  <r>
    <s v="S022781"/>
    <x v="33"/>
    <s v="PO150074"/>
    <s v="GRN200370"/>
    <s v="361-1420-1"/>
    <s v="TOP ACCR CAMERA MOUNTING BRACKET P60 DV"/>
    <s v="Stoke-on-Trent ST6 2AX"/>
    <n v="9.4"/>
    <x v="1"/>
    <s v="Diesel"/>
    <n v="3.4780000000000002E-3"/>
  </r>
  <r>
    <s v="S022781"/>
    <x v="33"/>
    <s v="PO149726"/>
    <s v="GRN200400"/>
    <n v="40259206"/>
    <s v="FRIDGE RESTRAINING BRACKET"/>
    <s v="Stoke-on-Trent ST6 2AX"/>
    <n v="9.4"/>
    <x v="1"/>
    <s v="Diesel"/>
    <n v="3.4780000000000002E-3"/>
  </r>
  <r>
    <s v="S022781"/>
    <x v="33"/>
    <s v="PO143745"/>
    <s v="GRN200401"/>
    <n v="101045037"/>
    <s v="CHARGING VALVE 6.0G3 CHARGING PRESSURE"/>
    <s v="Stoke-on-Trent ST6 2AX"/>
    <n v="9.4"/>
    <x v="1"/>
    <s v="Diesel"/>
    <n v="3.4780000000000002E-3"/>
  </r>
  <r>
    <s v="S022781"/>
    <x v="33"/>
    <s v="PO147724"/>
    <s v="GRN200405"/>
    <n v="101035612"/>
    <s v="M60/T60 DOOR INTERLOCK SWITCH BRACKET(FRAME SIDE)"/>
    <s v="Stoke-on-Trent ST6 2AX"/>
    <n v="9.4"/>
    <x v="1"/>
    <s v="Diesel"/>
    <n v="3.4780000000000002E-3"/>
  </r>
  <r>
    <s v="S022781"/>
    <x v="33"/>
    <s v="PO149216"/>
    <s v="GRN200407"/>
    <n v="101022440"/>
    <s v="TOP HAT WASHER"/>
    <s v="Stoke-on-Trent ST6 2AX"/>
    <n v="9.4"/>
    <x v="1"/>
    <s v="Diesel"/>
    <n v="3.4780000000000002E-3"/>
  </r>
  <r>
    <s v="S022781"/>
    <x v="33"/>
    <s v="PO143421"/>
    <s v="GRN200408"/>
    <n v="101041078"/>
    <s v="PNEUMATIC REG MOUNTING PLATE"/>
    <s v="Stoke-on-Trent ST6 2AX"/>
    <n v="9.4"/>
    <x v="1"/>
    <s v="Diesel"/>
    <n v="3.4780000000000002E-3"/>
  </r>
  <r>
    <s v="S022781"/>
    <x v="33"/>
    <s v="PO143553"/>
    <s v="GRN200410"/>
    <n v="101032025"/>
    <s v="BEACON LIGHT TOWER MOUNTING PLATE"/>
    <s v="Stoke-on-Trent ST6 2AX"/>
    <n v="9.4"/>
    <x v="1"/>
    <s v="Diesel"/>
    <n v="3.4780000000000002E-3"/>
  </r>
  <r>
    <s v="S022781"/>
    <x v="33"/>
    <s v="PO144756"/>
    <s v="GRN200411"/>
    <s v="356-1177-1"/>
    <s v="SPECIAL WASHER"/>
    <s v="Stoke-on-Trent ST6 2AX"/>
    <n v="9.4"/>
    <x v="1"/>
    <s v="Diesel"/>
    <n v="3.4780000000000002E-3"/>
  </r>
  <r>
    <s v="S022781"/>
    <x v="33"/>
    <s v="PO146111"/>
    <s v="GRN200412"/>
    <s v="356-1211-1"/>
    <s v="LASER YAW MOUNT"/>
    <s v="Stoke-on-Trent ST6 2AX"/>
    <n v="9.4"/>
    <x v="1"/>
    <s v="Diesel"/>
    <n v="3.4780000000000002E-3"/>
  </r>
  <r>
    <s v="S022781"/>
    <x v="33"/>
    <s v="PO148802"/>
    <s v="GRN200413"/>
    <n v="101029762"/>
    <s v="AXIS Mk II FIXED DOME CAMERA SPACER 100mm"/>
    <s v="Stoke-on-Trent ST6 2AX"/>
    <n v="9.4"/>
    <x v="1"/>
    <s v="Diesel"/>
    <n v="3.4780000000000002E-3"/>
  </r>
  <r>
    <s v="S022781"/>
    <x v="33"/>
    <s v="PO143553"/>
    <s v="GRN200414"/>
    <n v="101028602"/>
    <s v="UPS FIXING PLATE (T60)"/>
    <s v="Stoke-on-Trent ST6 2AX"/>
    <n v="9.4"/>
    <x v="1"/>
    <s v="Diesel"/>
    <n v="3.4780000000000002E-3"/>
  </r>
  <r>
    <s v="S022781"/>
    <x v="33"/>
    <s v="PO145003"/>
    <s v="GRN200477"/>
    <s v="360-1024-1"/>
    <s v="M60-BX DETECTOR ASSEMBLY  HINGE PACKER 1MM  THICK"/>
    <s v="Stoke-on-Trent ST6 2AX"/>
    <n v="9.4"/>
    <x v="1"/>
    <s v="Diesel"/>
    <n v="3.4780000000000002E-3"/>
  </r>
  <r>
    <s v="S022781"/>
    <x v="33"/>
    <s v="PO147116"/>
    <s v="GRN200478"/>
    <n v="51204877"/>
    <s v="SCAN DRIVE NORMALLY OPEN SENSOR"/>
    <s v="Stoke-on-Trent ST6 2AX"/>
    <n v="9.4"/>
    <x v="1"/>
    <s v="Diesel"/>
    <n v="3.4780000000000002E-3"/>
  </r>
  <r>
    <s v="S022781"/>
    <x v="33"/>
    <s v="PO143646"/>
    <s v="GRN200479"/>
    <n v="101030074"/>
    <s v="CABLE ROLLER GUIDEPOST"/>
    <s v="Stoke-on-Trent ST6 2AX"/>
    <n v="9.4"/>
    <x v="1"/>
    <s v="Diesel"/>
    <n v="3.4780000000000002E-3"/>
  </r>
  <r>
    <s v="S022781"/>
    <x v="33"/>
    <s v="PO147728"/>
    <s v="GRN200481"/>
    <n v="101040231"/>
    <s v="POD DOOR LOCK - RETURN SPRING STAINLESS STEEL SPRI"/>
    <s v="Stoke-on-Trent ST6 2AX"/>
    <n v="9.4"/>
    <x v="1"/>
    <s v="Diesel"/>
    <n v="3.4780000000000002E-3"/>
  </r>
  <r>
    <s v="S022781"/>
    <x v="33"/>
    <s v="PO143637"/>
    <s v="GRN200483"/>
    <n v="101010457"/>
    <s v="REAR LASER BRACKET"/>
    <s v="Stoke-on-Trent ST6 2AX"/>
    <n v="9.4"/>
    <x v="1"/>
    <s v="Diesel"/>
    <n v="3.4780000000000002E-3"/>
  </r>
  <r>
    <s v="S022781"/>
    <x v="33"/>
    <s v="PO143553"/>
    <s v="GRN200484"/>
    <n v="101036100"/>
    <s v="DRIVERLESS MARKER BOTTOM BRACKET"/>
    <s v="Stoke-on-Trent ST6 2AX"/>
    <n v="9.4"/>
    <x v="1"/>
    <s v="Diesel"/>
    <n v="3.4780000000000002E-3"/>
  </r>
  <r>
    <s v="S022781"/>
    <x v="33"/>
    <s v="PO150198"/>
    <s v="GRN200485"/>
    <n v="101008805"/>
    <s v="TRANSFER CASE PROP SHAFT COUPLING"/>
    <s v="Stoke-on-Trent ST6 2AX"/>
    <n v="9.4"/>
    <x v="1"/>
    <s v="Diesel"/>
    <n v="3.4780000000000002E-3"/>
  </r>
  <r>
    <s v="S001571"/>
    <x v="10"/>
    <s v="PO135068"/>
    <s v="GRN182739"/>
    <s v="11700-1538"/>
    <s v="LASER SCANNER 190 DEG  1-40M OBJ DETECTOR"/>
    <s v="St Albans AL1 5BN"/>
    <n v="298"/>
    <x v="2"/>
    <s v="Diesel"/>
    <n v="1.1026E-3"/>
  </r>
  <r>
    <s v="S001571"/>
    <x v="10"/>
    <s v="PO138588"/>
    <s v="GRN182740"/>
    <s v="11700-5287"/>
    <s v="LASER SCANNER LMS141-15100 SECURITY PRIME"/>
    <s v="St Albans AL1 5BN"/>
    <n v="298"/>
    <x v="2"/>
    <s v="Diesel"/>
    <n v="1.1026E-3"/>
  </r>
  <r>
    <s v="S001571"/>
    <x v="10"/>
    <s v="PO140444"/>
    <s v="GRN182741"/>
    <n v="21201458"/>
    <s v="I/O CABLE M12 X 8 8 OPEN WIRES 20M CORDLESS_x000a_RF-DPM"/>
    <s v="St Albans AL1 5BN"/>
    <n v="298"/>
    <x v="2"/>
    <s v="Diesel"/>
    <n v="1.1026E-3"/>
  </r>
  <r>
    <s v="S001571"/>
    <x v="10"/>
    <s v="PO141891"/>
    <s v="GRN182742"/>
    <n v="5745131"/>
    <s v="STANDARD MOUNTING SET FOR 190 / 270 D WEATHER HOOD"/>
    <s v="St Albans AL1 5BN"/>
    <n v="298"/>
    <x v="2"/>
    <s v="Diesel"/>
    <n v="1.1026E-3"/>
  </r>
  <r>
    <s v="S001571"/>
    <x v="10"/>
    <s v="PO141246"/>
    <s v="GRN182743"/>
    <n v="21202430"/>
    <s v="ETHERNET PATCH CABLE M12 4-PIN TO RJ-45 - 10M LONG"/>
    <s v="St Albans AL1 5BN"/>
    <n v="298"/>
    <x v="2"/>
    <s v="Diesel"/>
    <n v="1.1026E-3"/>
  </r>
  <r>
    <s v="S023222"/>
    <x v="11"/>
    <s v="PO143293"/>
    <s v="GRN182744"/>
    <n v="101027050"/>
    <s v="COMPACT MULTIPROTOCOL I/O MODULE TBEN-L1-16DXP TUR"/>
    <s v="Wickford SS11 8YT"/>
    <n v="390"/>
    <x v="2"/>
    <s v="Diesel"/>
    <n v="1.4430000000000001E-3"/>
  </r>
  <r>
    <s v="S022781"/>
    <x v="33"/>
    <s v="PO143554"/>
    <s v="GRN200486"/>
    <n v="101036101"/>
    <s v="SIGN POST BOTTOM RETAINING BRACKET"/>
    <s v="Stoke-on-Trent ST6 2AX"/>
    <n v="9.4"/>
    <x v="1"/>
    <s v="Diesel"/>
    <n v="3.4780000000000002E-3"/>
  </r>
  <r>
    <s v="S022781"/>
    <x v="33"/>
    <s v="PO149225"/>
    <s v="GRN200487"/>
    <n v="101039808"/>
    <s v="PERSONNEL DOOR - LOCK BRACE"/>
    <s v="Stoke-on-Trent ST6 2AX"/>
    <n v="9.4"/>
    <x v="1"/>
    <s v="Diesel"/>
    <n v="3.4780000000000002E-3"/>
  </r>
  <r>
    <s v="S022781"/>
    <x v="33"/>
    <s v="PO147728"/>
    <s v="GRN200488"/>
    <n v="101040227"/>
    <s v="POD DOOR - LOCK TO UPPER LATCH CON-ROD"/>
    <s v="Stoke-on-Trent ST6 2AX"/>
    <n v="9.4"/>
    <x v="1"/>
    <s v="Diesel"/>
    <n v="3.4780000000000002E-3"/>
  </r>
  <r>
    <s v="S022781"/>
    <x v="33"/>
    <s v="PO149225"/>
    <s v="GRN200489"/>
    <n v="101040231"/>
    <s v="POD DOOR LOCK - RETURN SPRING STAINLESS STEEL SPRI"/>
    <s v="Stoke-on-Trent ST6 2AX"/>
    <n v="9.4"/>
    <x v="1"/>
    <s v="Diesel"/>
    <n v="3.4780000000000002E-3"/>
  </r>
  <r>
    <s v="S023222"/>
    <x v="11"/>
    <s v="PO143355"/>
    <s v="GRN182751"/>
    <s v="11554-0683"/>
    <s v="CONN EURO MALE WIREABLE"/>
    <s v="Wickford SS11 8YT"/>
    <n v="390"/>
    <x v="2"/>
    <s v="Diesel"/>
    <n v="1.4430000000000001E-3"/>
  </r>
  <r>
    <s v="S022781"/>
    <x v="33"/>
    <s v="PO147728"/>
    <s v="GRN200491"/>
    <n v="101040786"/>
    <s v="PERSONNEL DOOR - LOCK SIDE CAPPING"/>
    <s v="Stoke-on-Trent ST6 2AX"/>
    <n v="9.4"/>
    <x v="1"/>
    <s v="Diesel"/>
    <n v="3.4780000000000002E-3"/>
  </r>
  <r>
    <s v="S022781"/>
    <x v="33"/>
    <s v="PO147728"/>
    <s v="GRN200493"/>
    <n v="101040787"/>
    <s v="PERSONNEL DOOR - HINGE SIDE CAPPING"/>
    <s v="Stoke-on-Trent ST6 2AX"/>
    <n v="9.4"/>
    <x v="1"/>
    <s v="Diesel"/>
    <n v="3.4780000000000002E-3"/>
  </r>
  <r>
    <s v="S022781"/>
    <x v="33"/>
    <s v="PO147728"/>
    <s v="GRN200494"/>
    <n v="101040788"/>
    <s v="PERSONNEL DOOR - TOP / BOTTOM CAPPING"/>
    <s v="Stoke-on-Trent ST6 2AX"/>
    <n v="9.4"/>
    <x v="1"/>
    <s v="Diesel"/>
    <n v="3.4780000000000002E-3"/>
  </r>
  <r>
    <s v="S022781"/>
    <x v="33"/>
    <s v="PO149225"/>
    <s v="GRN200495"/>
    <n v="101039808"/>
    <s v="PERSONNEL DOOR - LOCK BRACE"/>
    <s v="Stoke-on-Trent ST6 2AX"/>
    <n v="9.4"/>
    <x v="1"/>
    <s v="Diesel"/>
    <n v="3.4780000000000002E-3"/>
  </r>
  <r>
    <s v="S022781"/>
    <x v="33"/>
    <s v="PO142850"/>
    <s v="GRN200496"/>
    <n v="101039999"/>
    <s v="G60 VBOOM STABILISING/BUILD FIXTURE - G60 ZBX"/>
    <s v="Stoke-on-Trent ST6 2AX"/>
    <n v="9.4"/>
    <x v="1"/>
    <s v="Diesel"/>
    <n v="3.4780000000000002E-3"/>
  </r>
  <r>
    <s v="S022781"/>
    <x v="33"/>
    <s v="PO145009"/>
    <s v="GRN200498"/>
    <s v="340-1096-1"/>
    <s v="FOUNDATION BASE PLATE LINAC SIDE ASSY"/>
    <s v="Stoke-on-Trent ST6 2AX"/>
    <n v="9.4"/>
    <x v="1"/>
    <s v="Diesel"/>
    <n v="3.4780000000000002E-3"/>
  </r>
  <r>
    <s v="S022781"/>
    <x v="33"/>
    <s v="PO143590"/>
    <s v="GRN200499"/>
    <n v="101046730"/>
    <s v="M60 POD ACCESS STEP ASSEMBLY"/>
    <s v="Stoke-on-Trent ST6 2AX"/>
    <n v="9.4"/>
    <x v="1"/>
    <s v="Diesel"/>
    <n v="3.4780000000000002E-3"/>
  </r>
  <r>
    <s v="S022781"/>
    <x v="33"/>
    <s v="PO149225"/>
    <s v="GRN200500"/>
    <n v="101040229"/>
    <s v="POD DOOR - LOCK TO LOWER LATCH CON-ROD"/>
    <s v="Stoke-on-Trent ST6 2AX"/>
    <n v="9.4"/>
    <x v="1"/>
    <s v="Diesel"/>
    <n v="3.4780000000000002E-3"/>
  </r>
  <r>
    <s v="S022781"/>
    <x v="33"/>
    <s v="PO148028"/>
    <s v="GRN200503"/>
    <n v="40255936"/>
    <s v="SECURITY HAND RAIL BRACKET"/>
    <s v="Stoke-on-Trent ST6 2AX"/>
    <n v="9.4"/>
    <x v="1"/>
    <s v="Diesel"/>
    <n v="3.4780000000000002E-3"/>
  </r>
  <r>
    <s v="S022781"/>
    <x v="33"/>
    <s v="PO143554"/>
    <s v="GRN200514"/>
    <n v="101037444"/>
    <s v="ZBX DETECTOR PANEL STRIKER PLATE"/>
    <s v="Stoke-on-Trent ST6 2AX"/>
    <n v="9.4"/>
    <x v="1"/>
    <s v="Diesel"/>
    <n v="3.4780000000000002E-3"/>
  </r>
  <r>
    <s v="S022781"/>
    <x v="33"/>
    <s v="PO143645"/>
    <s v="GRN200515"/>
    <n v="40255818"/>
    <s v="DOVETAIL BLOCK - DRIVERLESS M60"/>
    <s v="Stoke-on-Trent ST6 2AX"/>
    <n v="9.4"/>
    <x v="1"/>
    <s v="Diesel"/>
    <n v="3.4780000000000002E-3"/>
  </r>
  <r>
    <s v="S022781"/>
    <x v="33"/>
    <s v="PO143420"/>
    <s v="GRN200516"/>
    <n v="101010455"/>
    <s v="REMOVABLE DRIVERLESS LASER BRACKET"/>
    <s v="Stoke-on-Trent ST6 2AX"/>
    <n v="9.4"/>
    <x v="1"/>
    <s v="Diesel"/>
    <n v="3.4780000000000002E-3"/>
  </r>
  <r>
    <s v="S022781"/>
    <x v="33"/>
    <s v="PO143646"/>
    <s v="GRN200520"/>
    <n v="101027591"/>
    <s v="TCU RESERVOIR BRACKET"/>
    <s v="Stoke-on-Trent ST6 2AX"/>
    <n v="9.4"/>
    <x v="1"/>
    <s v="Diesel"/>
    <n v="3.4780000000000002E-3"/>
  </r>
  <r>
    <s v="S022781"/>
    <x v="33"/>
    <s v="PO143553"/>
    <s v="GRN200521"/>
    <n v="101013770"/>
    <s v="BX DETECTOR ASSEMBLY STRIKE PLATE"/>
    <s v="Stoke-on-Trent ST6 2AX"/>
    <n v="9.4"/>
    <x v="1"/>
    <s v="Diesel"/>
    <n v="3.4780000000000002E-3"/>
  </r>
  <r>
    <s v="S022781"/>
    <x v="33"/>
    <s v="PO149454"/>
    <s v="GRN200531"/>
    <n v="101013770"/>
    <s v="BX DETECTOR ASSEMBLY STRIKE PLATE"/>
    <s v="Stoke-on-Trent ST6 2AX"/>
    <n v="9.4"/>
    <x v="1"/>
    <s v="Diesel"/>
    <n v="3.4780000000000002E-3"/>
  </r>
  <r>
    <s v="S001047"/>
    <x v="9"/>
    <s v="PO140456"/>
    <s v="GRN182797"/>
    <n v="66205215"/>
    <s v="2X8 ELEMENT PHOTO DIODE CDWO4 30MM THICK"/>
    <s v="81300 Johor Bahru Malaysia"/>
    <n v="6781"/>
    <x v="4"/>
    <s v="Aviation"/>
    <n v="1.1924057587200001"/>
  </r>
  <r>
    <s v="S001047"/>
    <x v="9"/>
    <s v="PO140457"/>
    <s v="GRN182798"/>
    <n v="66208596"/>
    <s v="SILICON PHOTODIODE - CdW04 16 CHANNELS"/>
    <s v="81300 Johor Bahru Malaysia"/>
    <n v="6781"/>
    <x v="4"/>
    <s v="Aviation"/>
    <n v="1.1924057587200001"/>
  </r>
  <r>
    <s v="S022781"/>
    <x v="33"/>
    <s v="PO147723"/>
    <s v="GRN200539"/>
    <n v="101030007"/>
    <s v="M60-BX CONTROL PANEL FIXING BRACKET"/>
    <s v="Stoke-on-Trent ST6 2AX"/>
    <n v="9.4"/>
    <x v="1"/>
    <s v="Diesel"/>
    <n v="3.4780000000000002E-3"/>
  </r>
  <r>
    <s v="S022781"/>
    <x v="33"/>
    <s v="PO143646"/>
    <s v="GRN200544"/>
    <n v="101039992"/>
    <s v="HYDRAULIC BULKHEAD BRACKET"/>
    <s v="Stoke-on-Trent ST6 2AX"/>
    <n v="9.4"/>
    <x v="1"/>
    <s v="Diesel"/>
    <n v="3.4780000000000002E-3"/>
  </r>
  <r>
    <s v="S025033"/>
    <x v="23"/>
    <s v="PO143458"/>
    <s v="GRN182801"/>
    <n v="101047544"/>
    <s v="10&quot; 54 WATT LED LIGHT BAR WITH DT CONNECTOR"/>
    <s v="Nantwich CW5 6DX"/>
    <n v="44.6"/>
    <x v="2"/>
    <s v="Diesel"/>
    <n v="1.6501999999999999E-4"/>
  </r>
  <r>
    <s v="S022781"/>
    <x v="33"/>
    <s v="PO149531"/>
    <s v="GRN200747"/>
    <s v="11598-1514"/>
    <s v="TOP CONNECTION SET DRS250 WHEEL BLOCK"/>
    <s v="Stoke-on-Trent ST6 2AX"/>
    <n v="9.4"/>
    <x v="1"/>
    <s v="Diesel"/>
    <n v="3.4780000000000002E-3"/>
  </r>
  <r>
    <s v="S022275"/>
    <x v="8"/>
    <s v="PO140877"/>
    <s v="GRN191431"/>
    <s v="11701-2104"/>
    <s v="MERCEDES-BENZ ACTROS 5 S/M FHS 2632 L - EXPORT TO"/>
    <s v="70771 Leinfelden-Echterdingen"/>
    <n v="1446"/>
    <x v="3"/>
    <s v="Diesel"/>
    <n v="1.4702205000000002"/>
  </r>
  <r>
    <s v="S022781"/>
    <x v="33"/>
    <s v="PO148097"/>
    <s v="GRN200889"/>
    <s v="350-1007-1"/>
    <s v="DRIVESHAFT MACHINED"/>
    <s v="Stoke-on-Trent ST6 2AX"/>
    <n v="9.4"/>
    <x v="1"/>
    <s v="Diesel"/>
    <n v="3.4780000000000002E-3"/>
  </r>
  <r>
    <s v="S022275"/>
    <x v="8"/>
    <s v="PO140877"/>
    <s v="GRN197160"/>
    <s v="11701-2104"/>
    <s v="MERCEDES-BENZ ACTROS 5 S/M FHS 2632 L - EXPORT TO"/>
    <s v="70771 Leinfelden-Echterdingen"/>
    <n v="1446"/>
    <x v="3"/>
    <s v="Diesel"/>
    <n v="1.4702205000000002"/>
  </r>
  <r>
    <s v="S022275"/>
    <x v="8"/>
    <s v="PO140877"/>
    <s v="GRN197959"/>
    <s v="11701-2104"/>
    <s v="MERCEDES-BENZ ACTROS 5 S/M FHS 2632 L - EXPORT TO"/>
    <s v="70771 Leinfelden-Echterdingen"/>
    <n v="1446"/>
    <x v="3"/>
    <s v="Diesel"/>
    <n v="1.4702205000000002"/>
  </r>
  <r>
    <s v="S022275"/>
    <x v="8"/>
    <s v="PO143491"/>
    <s v="GRN198848"/>
    <s v="11701-2583"/>
    <s v="MERCEDES-BENZ ACTROS 5 S/M FHS 2632 L - EXPORT TO"/>
    <s v="70771 Leinfelden-Echterdingen"/>
    <n v="1446"/>
    <x v="3"/>
    <s v="Diesel"/>
    <n v="1.4702205000000002"/>
  </r>
  <r>
    <s v="S022781"/>
    <x v="33"/>
    <s v="PO142318"/>
    <s v="GRN201031"/>
    <n v="56204076"/>
    <s v="TRANSFER BOX 2.5:1 REDUCTION"/>
    <s v="Stoke-on-Trent ST6 2AX"/>
    <n v="9.4"/>
    <x v="1"/>
    <s v="Diesel"/>
    <n v="3.4780000000000002E-3"/>
  </r>
  <r>
    <s v="S022781"/>
    <x v="33"/>
    <s v="PO143591"/>
    <s v="GRN201093"/>
    <n v="101046730"/>
    <s v="M60 POD ACCESS STEP ASSEMBLY"/>
    <s v="Stoke-on-Trent ST6 2AX"/>
    <n v="9.4"/>
    <x v="1"/>
    <s v="Diesel"/>
    <n v="3.4780000000000002E-3"/>
  </r>
  <r>
    <s v="S022781"/>
    <x v="33"/>
    <s v="PO148378"/>
    <s v="GRN201096"/>
    <s v="340-1649-1"/>
    <s v="WEDGE SIEMENS LINAC ADJUSTABLE"/>
    <s v="Stoke-on-Trent ST6 2AX"/>
    <n v="9.4"/>
    <x v="1"/>
    <s v="Diesel"/>
    <n v="3.4780000000000002E-3"/>
  </r>
  <r>
    <s v="S022781"/>
    <x v="33"/>
    <s v="PO142007"/>
    <s v="GRN201097"/>
    <n v="101042625"/>
    <s v="HORIZONTAL FIXED ROTATIONAL LEVER ASSEMBLY"/>
    <s v="Stoke-on-Trent ST6 2AX"/>
    <n v="9.4"/>
    <x v="1"/>
    <s v="Diesel"/>
    <n v="3.4780000000000002E-3"/>
  </r>
  <r>
    <s v="S022781"/>
    <x v="33"/>
    <s v="PO148378"/>
    <s v="GRN201098"/>
    <s v="340-1649-1"/>
    <s v="WEDGE SIEMENS LINAC ADJUSTABLE"/>
    <s v="Stoke-on-Trent ST6 2AX"/>
    <n v="9.4"/>
    <x v="1"/>
    <s v="Diesel"/>
    <n v="3.4780000000000002E-3"/>
  </r>
  <r>
    <s v="S022781"/>
    <x v="33"/>
    <s v="PO148028"/>
    <s v="GRN201099"/>
    <n v="40255936"/>
    <s v="SECURITY HAND RAIL BRACKET"/>
    <s v="Stoke-on-Trent ST6 2AX"/>
    <n v="9.4"/>
    <x v="1"/>
    <s v="Diesel"/>
    <n v="3.4780000000000002E-3"/>
  </r>
  <r>
    <s v="S022781"/>
    <x v="33"/>
    <s v="PO145419"/>
    <s v="GRN201137"/>
    <s v="11700-5582"/>
    <s v="SWIVEL PAD FOOT M10 THRD"/>
    <s v="Stoke-on-Trent ST6 2AX"/>
    <n v="9.4"/>
    <x v="1"/>
    <s v="Diesel"/>
    <n v="3.4780000000000002E-3"/>
  </r>
  <r>
    <s v="S022781"/>
    <x v="33"/>
    <s v="PO149456"/>
    <s v="GRN201149"/>
    <n v="101045037"/>
    <s v="CHARGING VALVE 6.0G3 CHARGING PRESSURE"/>
    <s v="Stoke-on-Trent ST6 2AX"/>
    <n v="9.4"/>
    <x v="1"/>
    <s v="Diesel"/>
    <n v="3.4780000000000002E-3"/>
  </r>
  <r>
    <s v="S022781"/>
    <x v="33"/>
    <s v="PO147728"/>
    <s v="GRN201152"/>
    <n v="101040231"/>
    <s v="POD DOOR LOCK - RETURN SPRING STAINLESS STEEL SPRI"/>
    <s v="Stoke-on-Trent ST6 2AX"/>
    <n v="9.4"/>
    <x v="1"/>
    <s v="Diesel"/>
    <n v="3.4780000000000002E-3"/>
  </r>
  <r>
    <s v="S022781"/>
    <x v="33"/>
    <s v="PO142850"/>
    <s v="GRN201154"/>
    <n v="101039999"/>
    <s v="G60 VBOOM STABILISING/BUILD FIXTURE - G60 ZBX"/>
    <s v="Stoke-on-Trent ST6 2AX"/>
    <n v="9.4"/>
    <x v="1"/>
    <s v="Diesel"/>
    <n v="3.4780000000000002E-3"/>
  </r>
  <r>
    <s v="S022781"/>
    <x v="33"/>
    <s v="PO150548"/>
    <s v="GRN201159"/>
    <n v="101040962"/>
    <s v="FIXED DOVETAIL 210 O/C CLAMPING PLATE - ACTROS 5"/>
    <s v="Stoke-on-Trent ST6 2AX"/>
    <n v="9.4"/>
    <x v="1"/>
    <s v="Diesel"/>
    <n v="3.4780000000000002E-3"/>
  </r>
  <r>
    <s v="S022781"/>
    <x v="33"/>
    <s v="PO147728"/>
    <s v="GRN201160"/>
    <n v="101040211"/>
    <s v="SWIVEL ROD END MALE - 6mm STAINLESS STEEL WDS COMP"/>
    <s v="Stoke-on-Trent ST6 2AX"/>
    <n v="9.4"/>
    <x v="1"/>
    <s v="Diesel"/>
    <n v="3.4780000000000002E-3"/>
  </r>
  <r>
    <s v="S022781"/>
    <x v="33"/>
    <s v="PO148381"/>
    <s v="GRN201167"/>
    <n v="101034629"/>
    <s v="FOLDING POD STEP TRAY"/>
    <s v="Stoke-on-Trent ST6 2AX"/>
    <n v="9.4"/>
    <x v="1"/>
    <s v="Diesel"/>
    <n v="3.4780000000000002E-3"/>
  </r>
  <r>
    <s v="S022781"/>
    <x v="33"/>
    <s v="PO145417"/>
    <s v="GRN201195"/>
    <s v="11700-4977"/>
    <s v="LEVELING FOOT M20X2.5X3&quot; PAD SST"/>
    <s v="Stoke-on-Trent ST6 2AX"/>
    <n v="9.4"/>
    <x v="1"/>
    <s v="Diesel"/>
    <n v="3.4780000000000002E-3"/>
  </r>
  <r>
    <s v="S022781"/>
    <x v="33"/>
    <s v="PO148030"/>
    <s v="GRN201319"/>
    <n v="101038448"/>
    <s v="DOOR FRAME SPACER PLATE - M60"/>
    <s v="Stoke-on-Trent ST6 2AX"/>
    <n v="9.4"/>
    <x v="1"/>
    <s v="Diesel"/>
    <n v="3.4780000000000002E-3"/>
  </r>
  <r>
    <s v="S022781"/>
    <x v="33"/>
    <s v="PO150508"/>
    <s v="GRN201332"/>
    <s v="356-1211-1"/>
    <s v="LASER YAW MOUNT"/>
    <s v="Stoke-on-Trent ST6 2AX"/>
    <n v="9.4"/>
    <x v="1"/>
    <s v="Diesel"/>
    <n v="3.4780000000000002E-3"/>
  </r>
  <r>
    <s v="S022781"/>
    <x v="33"/>
    <s v="PO145420"/>
    <s v="GRN201342"/>
    <s v="11700-5872"/>
    <s v="ROUTING CLAMP STRUT-MOUNT 4-1/2&quot; ID STL-Z"/>
    <s v="Stoke-on-Trent ST6 2AX"/>
    <n v="9.4"/>
    <x v="1"/>
    <s v="Diesel"/>
    <n v="3.4780000000000002E-3"/>
  </r>
  <r>
    <s v="S022781"/>
    <x v="33"/>
    <s v="PO143553"/>
    <s v="GRN201363"/>
    <n v="101036100"/>
    <s v="DRIVERLESS MARKER BOTTOM BRACKET"/>
    <s v="Stoke-on-Trent ST6 2AX"/>
    <n v="9.4"/>
    <x v="1"/>
    <s v="Diesel"/>
    <n v="3.4780000000000002E-3"/>
  </r>
  <r>
    <s v="S001121"/>
    <x v="5"/>
    <s v="PO144043"/>
    <s v="GRN182846"/>
    <s v="11700-6227"/>
    <s v="FACTORYTALK SE SITE EDITION STATION LICENSE"/>
    <s v="Salford M5 4BE"/>
    <n v="103.6"/>
    <x v="2"/>
    <s v="Diesel"/>
    <n v="3.8331999999999998E-4"/>
  </r>
  <r>
    <s v="S022781"/>
    <x v="33"/>
    <s v="PO143554"/>
    <s v="GRN201364"/>
    <n v="101036101"/>
    <s v="SIGN POST BOTTOM RETAINING BRACKET"/>
    <s v="Stoke-on-Trent ST6 2AX"/>
    <n v="9.4"/>
    <x v="1"/>
    <s v="Diesel"/>
    <n v="3.4780000000000002E-3"/>
  </r>
  <r>
    <s v="S022781"/>
    <x v="33"/>
    <s v="PO149454"/>
    <s v="GRN201435"/>
    <n v="101027591"/>
    <s v="TCU RESERVOIR BRACKET"/>
    <s v="Stoke-on-Trent ST6 2AX"/>
    <n v="9.4"/>
    <x v="1"/>
    <s v="Diesel"/>
    <n v="3.4780000000000002E-3"/>
  </r>
  <r>
    <s v="S001571"/>
    <x v="10"/>
    <s v="PO142295"/>
    <s v="GRN182851"/>
    <n v="1"/>
    <s v="freight inwards"/>
    <s v="St Albans AL1 5BN"/>
    <n v="298"/>
    <x v="2"/>
    <s v="Diesel"/>
    <n v="1.1026E-3"/>
  </r>
  <r>
    <s v="S022781"/>
    <x v="33"/>
    <s v="PO149677"/>
    <s v="GRN201446"/>
    <n v="101024736"/>
    <s v="L8 LADDERGUARD WIDE SHORT- GALVANISED STEEL"/>
    <s v="Stoke-on-Trent ST6 2AX"/>
    <n v="9.4"/>
    <x v="1"/>
    <s v="Diesel"/>
    <n v="3.4780000000000002E-3"/>
  </r>
  <r>
    <s v="S022781"/>
    <x v="33"/>
    <s v="PO149233"/>
    <s v="GRN201460"/>
    <s v="340-1665-1"/>
    <s v="COLLIMATOR SUPPORT BRACKET, SILAC"/>
    <s v="Stoke-on-Trent ST6 2AX"/>
    <n v="9.4"/>
    <x v="1"/>
    <s v="Diesel"/>
    <n v="3.4780000000000002E-3"/>
  </r>
  <r>
    <s v="S022781"/>
    <x v="33"/>
    <s v="PO145353"/>
    <s v="GRN201473"/>
    <n v="20253218"/>
    <s v="RAD NUKE SUPPORT FRAME  - M60"/>
    <s v="Stoke-on-Trent ST6 2AX"/>
    <n v="9.4"/>
    <x v="1"/>
    <s v="Diesel"/>
    <n v="3.4780000000000002E-3"/>
  </r>
  <r>
    <s v="S022781"/>
    <x v="33"/>
    <s v="PO143553"/>
    <s v="GRN201961"/>
    <n v="101020061"/>
    <s v="CONCENTRATOR MOUNTING PLATE"/>
    <s v="Stoke-on-Trent ST6 2AX"/>
    <n v="9.4"/>
    <x v="1"/>
    <s v="Diesel"/>
    <n v="3.4780000000000002E-3"/>
  </r>
  <r>
    <s v="S022781"/>
    <x v="33"/>
    <s v="PO147727"/>
    <s v="GRN201964"/>
    <n v="101017267"/>
    <s v="REAR PANEL SUPPORT ASSEMBLY"/>
    <s v="Stoke-on-Trent ST6 2AX"/>
    <n v="9.4"/>
    <x v="1"/>
    <s v="Diesel"/>
    <n v="3.4780000000000002E-3"/>
  </r>
  <r>
    <s v="S022781"/>
    <x v="33"/>
    <s v="PO147923"/>
    <s v="GRN201969"/>
    <n v="101023970"/>
    <s v="AXIS Mk II FIXED DOME CAMERA SPACER 20mm"/>
    <s v="Stoke-on-Trent ST6 2AX"/>
    <n v="9.4"/>
    <x v="1"/>
    <s v="Diesel"/>
    <n v="3.4780000000000002E-3"/>
  </r>
  <r>
    <s v="S022781"/>
    <x v="33"/>
    <s v="PO148028"/>
    <s v="GRN201970"/>
    <n v="40255936"/>
    <s v="SECURITY HAND RAIL BRACKET"/>
    <s v="Stoke-on-Trent ST6 2AX"/>
    <n v="9.4"/>
    <x v="1"/>
    <s v="Diesel"/>
    <n v="3.4780000000000002E-3"/>
  </r>
  <r>
    <s v="S001047"/>
    <x v="9"/>
    <s v="PO140456"/>
    <s v="GRN182870"/>
    <n v="66205215"/>
    <s v="2X8 ELEMENT PHOTO DIODE CDWO4 30MM THICK"/>
    <s v="81300 Johor Bahru Malaysia"/>
    <n v="6781"/>
    <x v="4"/>
    <s v="Aviation"/>
    <n v="1.1924057587200001"/>
  </r>
  <r>
    <s v="S022781"/>
    <x v="33"/>
    <s v="PO147723"/>
    <s v="GRN201975"/>
    <n v="101011268"/>
    <s v="DOOR HINGE SPACER TUBE (33 x 9.53 x 1.6)"/>
    <s v="Stoke-on-Trent ST6 2AX"/>
    <n v="9.4"/>
    <x v="1"/>
    <s v="Diesel"/>
    <n v="3.4780000000000002E-3"/>
  </r>
  <r>
    <s v="S022781"/>
    <x v="33"/>
    <s v="PO143554"/>
    <s v="GRN201983"/>
    <n v="101036313"/>
    <s v="DRIVERLESS MARKER TOP BRACKET"/>
    <s v="Stoke-on-Trent ST6 2AX"/>
    <n v="9.4"/>
    <x v="1"/>
    <s v="Diesel"/>
    <n v="3.4780000000000002E-3"/>
  </r>
  <r>
    <s v="S022781"/>
    <x v="33"/>
    <s v="PO149215"/>
    <s v="GRN201986"/>
    <n v="40258152"/>
    <s v="BASE PLATE"/>
    <s v="Stoke-on-Trent ST6 2AX"/>
    <n v="9.4"/>
    <x v="1"/>
    <s v="Diesel"/>
    <n v="3.4780000000000002E-3"/>
  </r>
  <r>
    <s v="S024448"/>
    <x v="18"/>
    <s v="PO135823"/>
    <s v="GRN182876"/>
    <n v="101029271"/>
    <s v="6/4 MeV LINAC 400pps SHORT COLLIMATOR CS TRGFILT"/>
    <s v="California 94560"/>
    <n v="5214"/>
    <x v="0"/>
    <s v="Crude"/>
    <n v="0.4181628"/>
  </r>
  <r>
    <s v="S024448"/>
    <x v="18"/>
    <s v="PO135823"/>
    <s v="GRN182878"/>
    <n v="101027540"/>
    <s v="THERMAL CONTROL UNIT(TCU) 400 VAC, FOR M60 MOBILE"/>
    <s v="California 94560"/>
    <n v="5214"/>
    <x v="0"/>
    <s v="Crude"/>
    <n v="0.4181628"/>
  </r>
  <r>
    <s v="S022781"/>
    <x v="33"/>
    <s v="PO145415"/>
    <s v="GRN201990"/>
    <s v="11598-0583"/>
    <s v="LIFT ALL NYLON RATCHET TIE-DOWN STRAP 10FT"/>
    <s v="Stoke-on-Trent ST6 2AX"/>
    <n v="9.4"/>
    <x v="1"/>
    <s v="Diesel"/>
    <n v="3.4780000000000002E-3"/>
  </r>
  <r>
    <s v="S022781"/>
    <x v="33"/>
    <s v="PO149705"/>
    <s v="GRN201994"/>
    <s v="340-1056-1"/>
    <s v="BASE PLATE ALIGNMENT BOX"/>
    <s v="Stoke-on-Trent ST6 2AX"/>
    <n v="9.4"/>
    <x v="1"/>
    <s v="Diesel"/>
    <n v="3.4780000000000002E-3"/>
  </r>
  <r>
    <s v="S022781"/>
    <x v="33"/>
    <s v="PO147728"/>
    <s v="GRN202030"/>
    <n v="101040211"/>
    <s v="SWIVEL ROD END MALE - 6mm STAINLESS STEEL WDS COMP"/>
    <s v="Stoke-on-Trent ST6 2AX"/>
    <n v="9.4"/>
    <x v="1"/>
    <s v="Diesel"/>
    <n v="3.4780000000000002E-3"/>
  </r>
  <r>
    <s v="S022781"/>
    <x v="33"/>
    <s v="PO147723"/>
    <s v="GRN202031"/>
    <n v="101011266"/>
    <s v="POD DOOR HINGE PACKER (68 x 24 x 3.2)"/>
    <s v="Stoke-on-Trent ST6 2AX"/>
    <n v="9.4"/>
    <x v="1"/>
    <s v="Diesel"/>
    <n v="3.4780000000000002E-3"/>
  </r>
  <r>
    <s v="S022781"/>
    <x v="33"/>
    <s v="PO147724"/>
    <s v="GRN202032"/>
    <n v="101040194"/>
    <s v="SWIVEL ROD END FEMALE - 6mm STAINLESS STEEL WDS CO"/>
    <s v="Stoke-on-Trent ST6 2AX"/>
    <n v="9.4"/>
    <x v="1"/>
    <s v="Diesel"/>
    <n v="3.4780000000000002E-3"/>
  </r>
  <r>
    <s v="S022781"/>
    <x v="33"/>
    <s v="PO150392"/>
    <s v="GRN202039"/>
    <n v="101040216"/>
    <s v="CLEVIS PIN - STAINLESS STEEL - 6mm WDS COMPONENTS"/>
    <s v="Stoke-on-Trent ST6 2AX"/>
    <n v="9.4"/>
    <x v="1"/>
    <s v="Diesel"/>
    <n v="3.4780000000000002E-3"/>
  </r>
  <r>
    <s v="S022781"/>
    <x v="33"/>
    <s v="PO149388"/>
    <s v="GRN202040"/>
    <n v="101013401"/>
    <s v="BX DETECTOR BLANKING PLATE"/>
    <s v="Stoke-on-Trent ST6 2AX"/>
    <n v="9.4"/>
    <x v="1"/>
    <s v="Diesel"/>
    <n v="3.4780000000000002E-3"/>
  </r>
  <r>
    <s v="S022781"/>
    <x v="33"/>
    <s v="PO142615"/>
    <s v="GRN202563"/>
    <n v="101012554"/>
    <s v="BX DETECTOR FRAME RIGHT HAND SIDE"/>
    <s v="Stoke-on-Trent ST6 2AX"/>
    <n v="9.4"/>
    <x v="1"/>
    <s v="Diesel"/>
    <n v="3.4780000000000002E-3"/>
  </r>
  <r>
    <s v="S022781"/>
    <x v="33"/>
    <s v="PO142850"/>
    <s v="GRN202566"/>
    <n v="101039999"/>
    <s v="G60 VBOOM STABILISING/BUILD FIXTURE - G60 ZBX"/>
    <s v="Stoke-on-Trent ST6 2AX"/>
    <n v="9.4"/>
    <x v="1"/>
    <s v="Diesel"/>
    <n v="3.4780000000000002E-3"/>
  </r>
  <r>
    <s v="S022781"/>
    <x v="33"/>
    <s v="PO150385"/>
    <s v="GRN202682"/>
    <n v="101035611"/>
    <s v="M60/ T60 DOOR INTERLOCK SWITCH BRACKET (DOOR SIDE)"/>
    <s v="Stoke-on-Trent ST6 2AX"/>
    <n v="9.4"/>
    <x v="1"/>
    <s v="Diesel"/>
    <n v="3.4780000000000002E-3"/>
  </r>
  <r>
    <s v="S022781"/>
    <x v="33"/>
    <s v="PO150694"/>
    <s v="GRN202683"/>
    <s v="360-1024-1"/>
    <s v="M60-T60-BX DETECTOR ASSEMBLY  HINGE PACKER 1.0 MM"/>
    <s v="Stoke-on-Trent ST6 2AX"/>
    <n v="9.4"/>
    <x v="1"/>
    <s v="Diesel"/>
    <n v="3.4780000000000002E-3"/>
  </r>
  <r>
    <s v="S022781"/>
    <x v="33"/>
    <s v="PO148030"/>
    <s v="GRN202685"/>
    <n v="101011267"/>
    <s v="DOOR PACKER (40 x 30 x 1.5)"/>
    <s v="Stoke-on-Trent ST6 2AX"/>
    <n v="9.4"/>
    <x v="1"/>
    <s v="Diesel"/>
    <n v="3.4780000000000002E-3"/>
  </r>
  <r>
    <s v="S022781"/>
    <x v="33"/>
    <s v="PO143645"/>
    <s v="GRN202691"/>
    <n v="40255814"/>
    <s v="FIXED DOVETAIL BLOCK - DRIVERLESS M60"/>
    <s v="Stoke-on-Trent ST6 2AX"/>
    <n v="9.4"/>
    <x v="1"/>
    <s v="Diesel"/>
    <n v="3.4780000000000002E-3"/>
  </r>
  <r>
    <s v="S022781"/>
    <x v="33"/>
    <s v="PO144756"/>
    <s v="GRN202696"/>
    <s v="356-1177-1"/>
    <s v="SPECIAL WASHER"/>
    <s v="Stoke-on-Trent ST6 2AX"/>
    <n v="9.4"/>
    <x v="1"/>
    <s v="Diesel"/>
    <n v="3.4780000000000002E-3"/>
  </r>
  <r>
    <s v="S022781"/>
    <x v="33"/>
    <s v="PO143553"/>
    <s v="GRN202697"/>
    <n v="101013770"/>
    <s v="BX DETECTOR ASSEMBLY STRIKE PLATE"/>
    <s v="Stoke-on-Trent ST6 2AX"/>
    <n v="9.4"/>
    <x v="1"/>
    <s v="Diesel"/>
    <n v="3.4780000000000002E-3"/>
  </r>
  <r>
    <s v="S001571"/>
    <x v="10"/>
    <s v="PO140285"/>
    <s v="GRN182919"/>
    <n v="101032049"/>
    <s v="2D LIDAR LASER SENSOR TIM781-2174101"/>
    <s v="St Albans AL1 5BN"/>
    <n v="298"/>
    <x v="2"/>
    <s v="Diesel"/>
    <n v="1.1026E-3"/>
  </r>
  <r>
    <s v="S001571"/>
    <x v="10"/>
    <s v="PO138588"/>
    <s v="GRN182920"/>
    <n v="101032049"/>
    <s v="2D LiDAR LASER SENSOR TIM781-2174101"/>
    <s v="St Albans AL1 5BN"/>
    <n v="298"/>
    <x v="2"/>
    <s v="Diesel"/>
    <n v="1.1026E-3"/>
  </r>
  <r>
    <s v="S001571"/>
    <x v="10"/>
    <s v="PO137917"/>
    <s v="GRN182921"/>
    <n v="101032049"/>
    <s v="2D LiDAR LASER SENSOR TIM781-2174101"/>
    <s v="St Albans AL1 5BN"/>
    <n v="298"/>
    <x v="2"/>
    <s v="Diesel"/>
    <n v="1.1026E-3"/>
  </r>
  <r>
    <s v="S001571"/>
    <x v="10"/>
    <s v="PO138037"/>
    <s v="GRN182922"/>
    <n v="101032049"/>
    <s v="2D LiDAR LASER SENSOR TIM781-2174101"/>
    <s v="St Albans AL1 5BN"/>
    <n v="298"/>
    <x v="2"/>
    <s v="Diesel"/>
    <n v="1.1026E-3"/>
  </r>
  <r>
    <s v="S001571"/>
    <x v="10"/>
    <s v="PO142815"/>
    <s v="GRN182923"/>
    <n v="21202430"/>
    <s v="ETHERNET PATCH CABLE M12 4-PIN TO RJ-45 - 10M LONG"/>
    <s v="St Albans AL1 5BN"/>
    <n v="298"/>
    <x v="2"/>
    <s v="Diesel"/>
    <n v="1.1026E-3"/>
  </r>
  <r>
    <s v="S001571"/>
    <x v="10"/>
    <s v="PO140285"/>
    <s v="GRN182924"/>
    <n v="101018191"/>
    <s v="UC30-214162 ULTRASONIC SENSOR"/>
    <s v="St Albans AL1 5BN"/>
    <n v="298"/>
    <x v="2"/>
    <s v="Diesel"/>
    <n v="1.1026E-3"/>
  </r>
  <r>
    <s v="S022781"/>
    <x v="33"/>
    <s v="PO150210"/>
    <s v="GRN202701"/>
    <n v="101039808"/>
    <s v="PERSONNEL DOOR - LOCK BRACE"/>
    <s v="Stoke-on-Trent ST6 2AX"/>
    <n v="9.4"/>
    <x v="1"/>
    <s v="Diesel"/>
    <n v="3.4780000000000002E-3"/>
  </r>
  <r>
    <s v="S022781"/>
    <x v="33"/>
    <s v="PO149727"/>
    <s v="GRN202757"/>
    <n v="57258355"/>
    <s v="HD ENCODER MOTOR C/W 10M LEADS 9.2KW D132 UNIT"/>
    <s v="Stoke-on-Trent ST6 2AX"/>
    <n v="9.4"/>
    <x v="1"/>
    <s v="Diesel"/>
    <n v="3.4780000000000002E-3"/>
  </r>
  <r>
    <s v="S022781"/>
    <x v="33"/>
    <s v="PO149727"/>
    <s v="GRN202758"/>
    <n v="57258355"/>
    <s v="HD ENCODER MOTOR C/W 10M LEADS 9.2KW D132 UNIT"/>
    <s v="Stoke-on-Trent ST6 2AX"/>
    <n v="9.4"/>
    <x v="1"/>
    <s v="Diesel"/>
    <n v="3.4780000000000002E-3"/>
  </r>
  <r>
    <s v="S022781"/>
    <x v="33"/>
    <s v="PO150473"/>
    <s v="GRN202768"/>
    <n v="1"/>
    <s v="freight inwards"/>
    <s v="Stoke-on-Trent ST6 2AX"/>
    <n v="9.4"/>
    <x v="1"/>
    <s v="Diesel"/>
    <n v="3.4780000000000002E-3"/>
  </r>
  <r>
    <s v="S022781"/>
    <x v="33"/>
    <s v="PO149388"/>
    <s v="GRN202776"/>
    <n v="101013222"/>
    <s v="BX INTEGRATED DETECTOR UNIT BRACKET"/>
    <s v="Stoke-on-Trent ST6 2AX"/>
    <n v="9.4"/>
    <x v="1"/>
    <s v="Diesel"/>
    <n v="3.4780000000000002E-3"/>
  </r>
  <r>
    <s v="S022781"/>
    <x v="33"/>
    <s v="PO142615"/>
    <s v="GRN202777"/>
    <n v="101013222"/>
    <s v="BX INTEGRATED DETECTOR UNIT BRACKET"/>
    <s v="Stoke-on-Trent ST6 2AX"/>
    <n v="9.4"/>
    <x v="1"/>
    <s v="Diesel"/>
    <n v="3.4780000000000002E-3"/>
  </r>
  <r>
    <s v="S025431"/>
    <x v="0"/>
    <s v="PO143707"/>
    <s v="GRN182951"/>
    <n v="101035556"/>
    <s v="KINETIX 5700 DUAL AXIS INVERTER 23A"/>
    <s v="Boston Massachusetts"/>
    <n v="3154"/>
    <x v="0"/>
    <s v="Crude"/>
    <n v="2.5295079999999999"/>
  </r>
  <r>
    <s v="S022781"/>
    <x v="33"/>
    <s v="PO148388"/>
    <s v="GRN202778"/>
    <s v="340-1630-1"/>
    <s v="SIEMENS COLLIMATOR BOTTOM MOUNT RH"/>
    <s v="Stoke-on-Trent ST6 2AX"/>
    <n v="9.4"/>
    <x v="1"/>
    <s v="Diesel"/>
    <n v="3.4780000000000002E-3"/>
  </r>
  <r>
    <s v="S022781"/>
    <x v="33"/>
    <s v="PO150859"/>
    <s v="GRN202782"/>
    <n v="57205352"/>
    <s v="LUBRICANT - 75W90 SYNTHETIC AP1 MT1/GL5 (25L DRUM)"/>
    <s v="Stoke-on-Trent ST6 2AX"/>
    <n v="9.4"/>
    <x v="1"/>
    <s v="Diesel"/>
    <n v="3.4780000000000002E-3"/>
  </r>
  <r>
    <s v="S022781"/>
    <x v="33"/>
    <s v="PO143554"/>
    <s v="GRN202784"/>
    <n v="101036102"/>
    <s v="SIGN POST TOP RETAINING BRACKET"/>
    <s v="Stoke-on-Trent ST6 2AX"/>
    <n v="9.4"/>
    <x v="1"/>
    <s v="Diesel"/>
    <n v="3.4780000000000002E-3"/>
  </r>
  <r>
    <s v="S022781"/>
    <x v="33"/>
    <s v="PO147465"/>
    <s v="GRN202817"/>
    <n v="42211904"/>
    <s v="COMPRESSOR 230V 140L YIELD AT 8BAR"/>
    <s v="Stoke-on-Trent ST6 2AX"/>
    <n v="9.4"/>
    <x v="1"/>
    <s v="Diesel"/>
    <n v="3.4780000000000002E-3"/>
  </r>
  <r>
    <s v="S024883"/>
    <x v="36"/>
    <s v="PO138693"/>
    <s v="GRN182963"/>
    <n v="101017264"/>
    <s v="CONTAINER OFFICE CONTROL/INPSECTION PARTLY FITTED."/>
    <s v="Manchester M44 5FZ"/>
    <n v="79.2"/>
    <x v="3"/>
    <s v="Diesel"/>
    <n v="8.0526600000000004E-2"/>
  </r>
  <r>
    <s v="S022781"/>
    <x v="33"/>
    <s v="PO143593"/>
    <s v="GRN202954"/>
    <n v="101046730"/>
    <s v="M60 POD ACCESS STEP ASSEMBLY"/>
    <s v="Stoke-on-Trent ST6 2AX"/>
    <n v="9.4"/>
    <x v="1"/>
    <s v="Diesel"/>
    <n v="3.4780000000000002E-3"/>
  </r>
  <r>
    <s v="S022781"/>
    <x v="33"/>
    <s v="PO143591"/>
    <s v="GRN202955"/>
    <n v="101046730"/>
    <s v="M60 POD ACCESS STEP ASSEMBLY"/>
    <s v="Stoke-on-Trent ST6 2AX"/>
    <n v="9.4"/>
    <x v="1"/>
    <s v="Diesel"/>
    <n v="3.4780000000000002E-3"/>
  </r>
  <r>
    <s v="S022781"/>
    <x v="33"/>
    <s v="PO148416"/>
    <s v="GRN202957"/>
    <n v="40250756"/>
    <s v="STEP ASSEMBLY - M60"/>
    <s v="Stoke-on-Trent ST6 2AX"/>
    <n v="9.4"/>
    <x v="1"/>
    <s v="Diesel"/>
    <n v="3.4780000000000002E-3"/>
  </r>
  <r>
    <s v="S022781"/>
    <x v="33"/>
    <s v="PO147728"/>
    <s v="GRN203045"/>
    <n v="101040227"/>
    <s v="POD DOOR - LOCK TO UPPER LATCH CON-ROD"/>
    <s v="Stoke-on-Trent ST6 2AX"/>
    <n v="9.4"/>
    <x v="1"/>
    <s v="Diesel"/>
    <n v="3.4780000000000002E-3"/>
  </r>
  <r>
    <s v="S022781"/>
    <x v="33"/>
    <s v="PO145009"/>
    <s v="GRN203240"/>
    <s v="340-1039-1"/>
    <s v="ASSY FOUNDATION MOUNT BEAM STOP SIDE"/>
    <s v="Stoke-on-Trent ST6 2AX"/>
    <n v="9.4"/>
    <x v="1"/>
    <s v="Diesel"/>
    <n v="3.4780000000000002E-3"/>
  </r>
  <r>
    <s v="S022781"/>
    <x v="33"/>
    <s v="PO150285"/>
    <s v="GRN203323"/>
    <s v="356-1277-1"/>
    <s v="NETWORK CAMERA SUPPORT POST"/>
    <s v="Stoke-on-Trent ST6 2AX"/>
    <n v="9.4"/>
    <x v="1"/>
    <s v="Diesel"/>
    <n v="3.4780000000000002E-3"/>
  </r>
  <r>
    <s v="S022781"/>
    <x v="33"/>
    <s v="PO150385"/>
    <s v="GRN203586"/>
    <n v="101029158"/>
    <s v="DRIVERLESS LASER BASE PLATE"/>
    <s v="Stoke-on-Trent ST6 2AX"/>
    <n v="9.4"/>
    <x v="1"/>
    <s v="Diesel"/>
    <n v="3.4780000000000002E-3"/>
  </r>
  <r>
    <s v="S022781"/>
    <x v="33"/>
    <s v="PO145009"/>
    <s v="GRN203610"/>
    <s v="340-1096-1"/>
    <s v="FOUNDATION BASE PLATE LINAC SIDE ASSY"/>
    <s v="Stoke-on-Trent ST6 2AX"/>
    <n v="9.4"/>
    <x v="1"/>
    <s v="Diesel"/>
    <n v="3.4780000000000002E-3"/>
  </r>
  <r>
    <s v="S022275"/>
    <x v="8"/>
    <s v="PO143491"/>
    <s v="GRN198850"/>
    <s v="11701-2583"/>
    <s v="MERCEDES-BENZ ACTROS 5 S/M FHS 2632 L - EXPORT TO"/>
    <s v="70771 Leinfelden-Echterdingen"/>
    <n v="1446"/>
    <x v="3"/>
    <s v="Diesel"/>
    <n v="1.4702205000000002"/>
  </r>
  <r>
    <s v="S022781"/>
    <x v="33"/>
    <s v="PO144148"/>
    <s v="GRN203632"/>
    <s v="356-1182-1"/>
    <s v="PARTS TO CONVERT 56204076 TO 11701-2406"/>
    <s v="Stoke-on-Trent ST6 2AX"/>
    <n v="9.4"/>
    <x v="1"/>
    <s v="Diesel"/>
    <n v="3.4780000000000002E-3"/>
  </r>
  <r>
    <s v="S022781"/>
    <x v="33"/>
    <s v="PO143637"/>
    <s v="GRN203833"/>
    <n v="101010457"/>
    <s v="REAR LASER BRACKET"/>
    <s v="Stoke-on-Trent ST6 2AX"/>
    <n v="9.4"/>
    <x v="1"/>
    <s v="Diesel"/>
    <n v="3.4780000000000002E-3"/>
  </r>
  <r>
    <s v="S022781"/>
    <x v="33"/>
    <s v="PO143745"/>
    <s v="GRN203865"/>
    <n v="101045037"/>
    <s v="CHARGING VALVE 6.0G3 CHARGING PRESSURE"/>
    <s v="Stoke-on-Trent ST6 2AX"/>
    <n v="9.4"/>
    <x v="1"/>
    <s v="Diesel"/>
    <n v="3.4780000000000002E-3"/>
  </r>
  <r>
    <s v="S022781"/>
    <x v="33"/>
    <s v="PO150209"/>
    <s v="GRN203867"/>
    <n v="57207666"/>
    <s v="REPLACEMENT SPINDLE EXTENSION FOR SWING HANDLE"/>
    <s v="Stoke-on-Trent ST6 2AX"/>
    <n v="9.4"/>
    <x v="1"/>
    <s v="Diesel"/>
    <n v="3.4780000000000002E-3"/>
  </r>
  <r>
    <s v="S022781"/>
    <x v="33"/>
    <s v="PO145419"/>
    <s v="GRN203869"/>
    <s v="11700-5582"/>
    <s v="SWIVEL PAD FOOT M10 THRD"/>
    <s v="Stoke-on-Trent ST6 2AX"/>
    <n v="9.4"/>
    <x v="1"/>
    <s v="Diesel"/>
    <n v="3.4780000000000002E-3"/>
  </r>
  <r>
    <s v="S022781"/>
    <x v="33"/>
    <s v="PO143421"/>
    <s v="GRN203871"/>
    <n v="101041078"/>
    <s v="PNEUMATIC REG MOUNTING PLATE"/>
    <s v="Stoke-on-Trent ST6 2AX"/>
    <n v="9.4"/>
    <x v="1"/>
    <s v="Diesel"/>
    <n v="3.4780000000000002E-3"/>
  </r>
  <r>
    <s v="S026889"/>
    <x v="35"/>
    <s v="PO142499"/>
    <s v="GRN182984"/>
    <s v="341-1031-1"/>
    <s v="HORIZ DETECTOR ARRAY TRAY INNER"/>
    <s v="Stafford ST18 0PJ"/>
    <n v="50.6"/>
    <x v="2"/>
    <s v="Diesel"/>
    <n v="1.8722000000000001E-3"/>
  </r>
  <r>
    <s v="S022781"/>
    <x v="33"/>
    <s v="PO145003"/>
    <s v="GRN203872"/>
    <s v="360-1024-1"/>
    <s v="M60-BX DETECTOR ASSEMBLY  HINGE PACKER 1MM  THICK"/>
    <s v="Stoke-on-Trent ST6 2AX"/>
    <n v="9.4"/>
    <x v="1"/>
    <s v="Diesel"/>
    <n v="3.4780000000000002E-3"/>
  </r>
  <r>
    <s v="S022781"/>
    <x v="33"/>
    <s v="PO143646"/>
    <s v="GRN203874"/>
    <n v="101039992"/>
    <s v="HYDRAULIC BULKHEAD BRACKET"/>
    <s v="Stoke-on-Trent ST6 2AX"/>
    <n v="9.4"/>
    <x v="1"/>
    <s v="Diesel"/>
    <n v="3.4780000000000002E-3"/>
  </r>
  <r>
    <s v="S024448"/>
    <x v="18"/>
    <s v="PO143753"/>
    <s v="GRN182993"/>
    <n v="101041754"/>
    <s v="MODULATOR CONTROL BOARD, 800HZ"/>
    <s v="California 94560"/>
    <n v="5214"/>
    <x v="0"/>
    <s v="Crude"/>
    <n v="0.4181628"/>
  </r>
  <r>
    <s v="S023375"/>
    <x v="13"/>
    <s v="PO139993"/>
    <s v="GRN182994"/>
    <n v="101028765"/>
    <s v="HV CABLE R24SL - R28SL 2M_x000a_COMET - P3/250-R24RASL-R"/>
    <s v="Boston Massachusetts"/>
    <n v="3154"/>
    <x v="0"/>
    <s v="Crude"/>
    <n v="2.5295079999999999"/>
  </r>
  <r>
    <s v="S022781"/>
    <x v="33"/>
    <s v="PO146111"/>
    <s v="GRN203878"/>
    <s v="356-1211-1"/>
    <s v="LASER YAW MOUNT"/>
    <s v="Stoke-on-Trent ST6 2AX"/>
    <n v="9.4"/>
    <x v="1"/>
    <s v="Diesel"/>
    <n v="3.4780000000000002E-3"/>
  </r>
  <r>
    <s v="S022781"/>
    <x v="33"/>
    <s v="PO145415"/>
    <s v="GRN203880"/>
    <s v="11598-0583"/>
    <s v="LIFT ALL NYLON RATCHET TIE-DOWN STRAP 10FT"/>
    <s v="Stoke-on-Trent ST6 2AX"/>
    <n v="9.4"/>
    <x v="1"/>
    <s v="Diesel"/>
    <n v="3.4780000000000002E-3"/>
  </r>
  <r>
    <s v="S022781"/>
    <x v="33"/>
    <s v="PO143988"/>
    <s v="GRN203890"/>
    <n v="40256427"/>
    <s v="INFRA-RED FENCE SUPPORT"/>
    <s v="Stoke-on-Trent ST6 2AX"/>
    <n v="9.4"/>
    <x v="1"/>
    <s v="Diesel"/>
    <n v="3.4780000000000002E-3"/>
  </r>
  <r>
    <s v="S023413"/>
    <x v="15"/>
    <s v="PO139986"/>
    <s v="GRN183008"/>
    <n v="42203630"/>
    <s v="VISY IRIS CONTAINER OCR SOFTWARE"/>
    <s v="33100 Tampere, Finland"/>
    <n v="3916"/>
    <x v="2"/>
    <s v="Diesel"/>
    <n v="3.9815929999999999E-2"/>
  </r>
  <r>
    <s v="S000892"/>
    <x v="16"/>
    <s v="PO144230"/>
    <s v="GRN183011"/>
    <n v="101044665"/>
    <s v="5 PORT USB 3.0 EXTERNAL MULTI CARD READER"/>
    <s v="Stockport SK4 2JT"/>
    <n v="55"/>
    <x v="2"/>
    <s v="Diesel"/>
    <n v="2.0350000000000001E-4"/>
  </r>
  <r>
    <s v="S023413"/>
    <x v="15"/>
    <s v="PO142334"/>
    <s v="GRN183012"/>
    <n v="42203630"/>
    <s v="VISY IRIS CONTAINER OCR SOFTWARE"/>
    <s v="33100 Tampere, Finland"/>
    <n v="3916"/>
    <x v="2"/>
    <s v="Diesel"/>
    <n v="3.9815929999999999E-2"/>
  </r>
  <r>
    <s v="S023413"/>
    <x v="15"/>
    <s v="PO143315"/>
    <s v="GRN183014"/>
    <n v="42203630"/>
    <s v="VISY IRIS CONTAINER OCR SOFTWARE"/>
    <s v="33100 Tampere, Finland"/>
    <n v="3916"/>
    <x v="2"/>
    <s v="Diesel"/>
    <n v="3.9815929999999999E-2"/>
  </r>
  <r>
    <s v="S022781"/>
    <x v="33"/>
    <s v="PO143553"/>
    <s v="GRN203896"/>
    <n v="101020061"/>
    <s v="CONCENTRATOR MOUNTING PLATE"/>
    <s v="Stoke-on-Trent ST6 2AX"/>
    <n v="9.4"/>
    <x v="1"/>
    <s v="Diesel"/>
    <n v="3.4780000000000002E-3"/>
  </r>
  <r>
    <s v="S001121"/>
    <x v="5"/>
    <s v="PO143157"/>
    <s v="GRN183018"/>
    <n v="51206612"/>
    <s v="NEUTRAL TERMINAL 40 - 63 AMP"/>
    <s v="Salford M5 4BE"/>
    <n v="103.6"/>
    <x v="2"/>
    <s v="Diesel"/>
    <n v="3.8331999999999998E-4"/>
  </r>
  <r>
    <s v="S022781"/>
    <x v="33"/>
    <s v="PO143645"/>
    <s v="GRN203903"/>
    <n v="101039385"/>
    <s v="FIXED DOVETAIL MOUNTING BLOCK - ACTROS 5"/>
    <s v="Stoke-on-Trent ST6 2AX"/>
    <n v="9.4"/>
    <x v="1"/>
    <s v="Diesel"/>
    <n v="3.4780000000000002E-3"/>
  </r>
  <r>
    <s v="S022781"/>
    <x v="33"/>
    <s v="PO143420"/>
    <s v="GRN203904"/>
    <n v="101010455"/>
    <s v="REMOVABLE DRIVERLESS LASER BRACKET"/>
    <s v="Stoke-on-Trent ST6 2AX"/>
    <n v="9.4"/>
    <x v="1"/>
    <s v="Diesel"/>
    <n v="3.4780000000000002E-3"/>
  </r>
  <r>
    <s v="S022781"/>
    <x v="33"/>
    <s v="PO145417"/>
    <s v="GRN203905"/>
    <s v="11700-4977"/>
    <s v="LEVELING FOOT M20X2.5X3&quot; PAD SST"/>
    <s v="Stoke-on-Trent ST6 2AX"/>
    <n v="9.4"/>
    <x v="1"/>
    <s v="Diesel"/>
    <n v="3.4780000000000002E-3"/>
  </r>
  <r>
    <s v="S022781"/>
    <x v="33"/>
    <s v="PO150732"/>
    <s v="GRN204075"/>
    <n v="57207666"/>
    <s v="REPLACEMENT SPINDLE EXTENSION FOR SWING HANDLE"/>
    <s v="Stoke-on-Trent ST6 2AX"/>
    <n v="9.4"/>
    <x v="1"/>
    <s v="Diesel"/>
    <n v="3.4780000000000002E-3"/>
  </r>
  <r>
    <s v="S022781"/>
    <x v="33"/>
    <s v="PO147724"/>
    <s v="GRN204079"/>
    <n v="101035612"/>
    <s v="M60/T60 DOOR INTERLOCK SWITCH BRACKET(FRAME SIDE)"/>
    <s v="Stoke-on-Trent ST6 2AX"/>
    <n v="9.4"/>
    <x v="1"/>
    <s v="Diesel"/>
    <n v="3.4780000000000002E-3"/>
  </r>
  <r>
    <s v="S022781"/>
    <x v="33"/>
    <s v="PO148028"/>
    <s v="GRN204080"/>
    <n v="101043076"/>
    <s v="SINGLE TOOLBOX REAR BRACKET ASSEMBLY"/>
    <s v="Stoke-on-Trent ST6 2AX"/>
    <n v="9.4"/>
    <x v="1"/>
    <s v="Diesel"/>
    <n v="3.4780000000000002E-3"/>
  </r>
  <r>
    <s v="S022781"/>
    <x v="33"/>
    <s v="PO147723"/>
    <s v="GRN204156"/>
    <n v="101049332"/>
    <s v="FIXED DOME NETWORK CAMERA SPACER"/>
    <s v="Stoke-on-Trent ST6 2AX"/>
    <n v="9.4"/>
    <x v="1"/>
    <s v="Diesel"/>
    <n v="3.4780000000000002E-3"/>
  </r>
  <r>
    <s v="S022781"/>
    <x v="33"/>
    <s v="PO150473"/>
    <s v="GRN204157"/>
    <s v="11700-8543"/>
    <s v="WHEEL BLOCK DRIVEN"/>
    <s v="Stoke-on-Trent ST6 2AX"/>
    <n v="9.4"/>
    <x v="1"/>
    <s v="Diesel"/>
    <n v="3.4780000000000002E-3"/>
  </r>
  <r>
    <s v="S022781"/>
    <x v="33"/>
    <s v="PO149216"/>
    <s v="GRN204158"/>
    <n v="101022440"/>
    <s v="TOP HAT WASHER"/>
    <s v="Stoke-on-Trent ST6 2AX"/>
    <n v="9.4"/>
    <x v="1"/>
    <s v="Diesel"/>
    <n v="3.4780000000000002E-3"/>
  </r>
  <r>
    <s v="S022781"/>
    <x v="33"/>
    <s v="PO147724"/>
    <s v="GRN204161"/>
    <n v="101035612"/>
    <s v="M60/T60 DOOR INTERLOCK SWITCH BRACKET(FRAME SIDE)"/>
    <s v="Stoke-on-Trent ST6 2AX"/>
    <n v="9.4"/>
    <x v="1"/>
    <s v="Diesel"/>
    <n v="3.4780000000000002E-3"/>
  </r>
  <r>
    <s v="S022781"/>
    <x v="33"/>
    <s v="PO147727"/>
    <s v="GRN204163"/>
    <n v="101017267"/>
    <s v="REAR PANEL SUPPORT ASSEMBLY"/>
    <s v="Stoke-on-Trent ST6 2AX"/>
    <n v="9.4"/>
    <x v="1"/>
    <s v="Diesel"/>
    <n v="3.4780000000000002E-3"/>
  </r>
  <r>
    <s v="S022781"/>
    <x v="33"/>
    <s v="PO150732"/>
    <s v="GRN204164"/>
    <s v="356-1211-1"/>
    <s v="LASER YAW MOUNT"/>
    <s v="Stoke-on-Trent ST6 2AX"/>
    <n v="9.4"/>
    <x v="1"/>
    <s v="Diesel"/>
    <n v="3.4780000000000002E-3"/>
  </r>
  <r>
    <s v="S022781"/>
    <x v="33"/>
    <s v="PO148030"/>
    <s v="GRN204165"/>
    <n v="101028703"/>
    <s v="BX-M60 SERVER MOUNTING PLATE"/>
    <s v="Stoke-on-Trent ST6 2AX"/>
    <n v="9.4"/>
    <x v="1"/>
    <s v="Diesel"/>
    <n v="3.4780000000000002E-3"/>
  </r>
  <r>
    <s v="S022781"/>
    <x v="33"/>
    <s v="PO150200"/>
    <s v="GRN204167"/>
    <s v="356-1177-1"/>
    <s v="SPECIAL WASHER"/>
    <s v="Stoke-on-Trent ST6 2AX"/>
    <n v="9.4"/>
    <x v="1"/>
    <s v="Diesel"/>
    <n v="3.4780000000000002E-3"/>
  </r>
  <r>
    <s v="S022781"/>
    <x v="33"/>
    <s v="PO147624"/>
    <s v="GRN204170"/>
    <n v="51258065"/>
    <s v="ACTUATOR LA12"/>
    <s v="Stoke-on-Trent ST6 2AX"/>
    <n v="9.4"/>
    <x v="1"/>
    <s v="Diesel"/>
    <n v="3.4780000000000002E-3"/>
  </r>
  <r>
    <s v="S022781"/>
    <x v="33"/>
    <s v="PO148440"/>
    <s v="GRN204172"/>
    <s v="360-1030-1"/>
    <s v="M60 BX SIDE PANEL SICK LASER BLOCK"/>
    <s v="Stoke-on-Trent ST6 2AX"/>
    <n v="9.4"/>
    <x v="1"/>
    <s v="Diesel"/>
    <n v="3.4780000000000002E-3"/>
  </r>
  <r>
    <s v="S022781"/>
    <x v="33"/>
    <s v="PO148802"/>
    <s v="GRN204174"/>
    <n v="101029762"/>
    <s v="AXIS Mk II FIXED DOME CAMERA SPACER 100mm"/>
    <s v="Stoke-on-Trent ST6 2AX"/>
    <n v="9.4"/>
    <x v="1"/>
    <s v="Diesel"/>
    <n v="3.4780000000000002E-3"/>
  </r>
  <r>
    <s v="S022781"/>
    <x v="33"/>
    <s v="PO148028"/>
    <s v="GRN204175"/>
    <n v="101009302"/>
    <s v="RAD NUKE COMPARTMENT GLAND PLATE"/>
    <s v="Stoke-on-Trent ST6 2AX"/>
    <n v="9.4"/>
    <x v="1"/>
    <s v="Diesel"/>
    <n v="3.4780000000000002E-3"/>
  </r>
  <r>
    <s v="S022781"/>
    <x v="33"/>
    <s v="PO147924"/>
    <s v="GRN204176"/>
    <n v="42206332"/>
    <s v="FLEXXPUMP 404DLS DIRECT LUBRICATION SYSTEM F03 GRE"/>
    <s v="Stoke-on-Trent ST6 2AX"/>
    <n v="9.4"/>
    <x v="1"/>
    <s v="Diesel"/>
    <n v="3.4780000000000002E-3"/>
  </r>
  <r>
    <s v="S022781"/>
    <x v="33"/>
    <s v="PO148381"/>
    <s v="GRN204190"/>
    <n v="101034629"/>
    <s v="FOLDING POD STEP TRAY"/>
    <s v="Stoke-on-Trent ST6 2AX"/>
    <n v="9.4"/>
    <x v="1"/>
    <s v="Diesel"/>
    <n v="3.4780000000000002E-3"/>
  </r>
  <r>
    <s v="S022781"/>
    <x v="33"/>
    <s v="PO150385"/>
    <s v="GRN204210"/>
    <n v="101029157"/>
    <s v="DRIVERLESS LASER CARRIAGE PLATE"/>
    <s v="Stoke-on-Trent ST6 2AX"/>
    <n v="9.4"/>
    <x v="1"/>
    <s v="Diesel"/>
    <n v="3.4780000000000002E-3"/>
  </r>
  <r>
    <s v="S022781"/>
    <x v="33"/>
    <s v="PO147723"/>
    <s v="GRN204215"/>
    <n v="101011266"/>
    <s v="POD DOOR HINGE PACKER (68 x 24 x 3.2)"/>
    <s v="Stoke-on-Trent ST6 2AX"/>
    <n v="9.4"/>
    <x v="1"/>
    <s v="Diesel"/>
    <n v="3.4780000000000002E-3"/>
  </r>
  <r>
    <s v="S022670"/>
    <x v="26"/>
    <s v="PO143446"/>
    <s v="GRN183065"/>
    <n v="101032416"/>
    <s v="M12 X 180 R-XPT THROUGHBOLT"/>
    <s v="Congleton CW12 1HR"/>
    <n v="12.8"/>
    <x v="2"/>
    <s v="Diesel"/>
    <n v="4.7360000000000001E-5"/>
  </r>
  <r>
    <s v="S022781"/>
    <x v="33"/>
    <s v="PO145420"/>
    <s v="GRN204252"/>
    <s v="11700-5872"/>
    <s v="ROUTING CLAMP STRUT-MOUNT 4-1/2&quot; ID STL-Z"/>
    <s v="Stoke-on-Trent ST6 2AX"/>
    <n v="9.4"/>
    <x v="1"/>
    <s v="Diesel"/>
    <n v="3.4780000000000002E-3"/>
  </r>
  <r>
    <s v="S022781"/>
    <x v="33"/>
    <s v="PO150199"/>
    <s v="GRN204253"/>
    <n v="101023639"/>
    <s v="SPACER - TRANSFER CASE CV SHAFT"/>
    <s v="Stoke-on-Trent ST6 2AX"/>
    <n v="9.4"/>
    <x v="1"/>
    <s v="Diesel"/>
    <n v="3.4780000000000002E-3"/>
  </r>
  <r>
    <s v="S022781"/>
    <x v="33"/>
    <s v="PO143554"/>
    <s v="GRN204696"/>
    <n v="101037451"/>
    <s v="BRACKET FOR END SLAM CATCH, BX DETECTOR PANEL ASSY"/>
    <s v="Stoke-on-Trent ST6 2AX"/>
    <n v="9.4"/>
    <x v="1"/>
    <s v="Diesel"/>
    <n v="3.4780000000000002E-3"/>
  </r>
  <r>
    <s v="S022781"/>
    <x v="33"/>
    <s v="PO150385"/>
    <s v="GRN204700"/>
    <n v="101037487"/>
    <s v="BX DOOR RETAINER PLATE"/>
    <s v="Stoke-on-Trent ST6 2AX"/>
    <n v="9.4"/>
    <x v="1"/>
    <s v="Diesel"/>
    <n v="3.4780000000000002E-3"/>
  </r>
  <r>
    <s v="S022781"/>
    <x v="33"/>
    <s v="PO150210"/>
    <s v="GRN204703"/>
    <n v="101039992"/>
    <s v="HYDRAULIC BULKHEAD BRACKET"/>
    <s v="Stoke-on-Trent ST6 2AX"/>
    <n v="9.4"/>
    <x v="1"/>
    <s v="Diesel"/>
    <n v="3.4780000000000002E-3"/>
  </r>
  <r>
    <s v="S022670"/>
    <x v="26"/>
    <s v="PO143446"/>
    <s v="GRN183078"/>
    <n v="85212336"/>
    <s v="M24 X 180 R-XPT THROUGHBOLT"/>
    <s v="Congleton CW12 1HR"/>
    <n v="12.8"/>
    <x v="2"/>
    <s v="Diesel"/>
    <n v="4.7360000000000001E-5"/>
  </r>
  <r>
    <s v="S022781"/>
    <x v="33"/>
    <s v="PO148030"/>
    <s v="GRN204731"/>
    <n v="101011267"/>
    <s v="DOOR PACKER (40 x 30 x 1.5)"/>
    <s v="Stoke-on-Trent ST6 2AX"/>
    <n v="9.4"/>
    <x v="1"/>
    <s v="Diesel"/>
    <n v="3.4780000000000002E-3"/>
  </r>
  <r>
    <s v="S022781"/>
    <x v="33"/>
    <s v="PO150723"/>
    <s v="GRN204761"/>
    <n v="101027591"/>
    <s v="TCU RESERVOIR BRACKET"/>
    <s v="Stoke-on-Trent ST6 2AX"/>
    <n v="9.4"/>
    <x v="1"/>
    <s v="Diesel"/>
    <n v="3.4780000000000002E-3"/>
  </r>
  <r>
    <s v="S022781"/>
    <x v="33"/>
    <s v="PO142615"/>
    <s v="GRN204770"/>
    <n v="101013222"/>
    <s v="BX INTEGRATED DETECTOR UNIT BRACKET"/>
    <s v="Stoke-on-Trent ST6 2AX"/>
    <n v="9.4"/>
    <x v="1"/>
    <s v="Diesel"/>
    <n v="3.4780000000000002E-3"/>
  </r>
  <r>
    <s v="S022781"/>
    <x v="33"/>
    <s v="PO150733"/>
    <s v="GRN204835"/>
    <n v="57258355"/>
    <s v="HD ENCODER MOTOR C/W 10M LEADS 9.2KW D132 UNIT"/>
    <s v="Stoke-on-Trent ST6 2AX"/>
    <n v="9.4"/>
    <x v="1"/>
    <s v="Diesel"/>
    <n v="3.4780000000000002E-3"/>
  </r>
  <r>
    <s v="S022781"/>
    <x v="33"/>
    <s v="PO150517"/>
    <s v="GRN204836"/>
    <n v="57258355"/>
    <s v="HD ENCODER MOTOR C/W 10M LEADS 9.2KW D132 UNIT"/>
    <s v="Stoke-on-Trent ST6 2AX"/>
    <n v="9.4"/>
    <x v="1"/>
    <s v="Diesel"/>
    <n v="3.4780000000000002E-3"/>
  </r>
  <r>
    <s v="S022781"/>
    <x v="33"/>
    <s v="PO149442"/>
    <s v="GRN204840"/>
    <n v="101008805"/>
    <s v="TRANSFER CASE PROP SHAFT COUPLING"/>
    <s v="Stoke-on-Trent ST6 2AX"/>
    <n v="9.4"/>
    <x v="1"/>
    <s v="Diesel"/>
    <n v="3.4780000000000002E-3"/>
  </r>
  <r>
    <s v="S022781"/>
    <x v="33"/>
    <s v="PO143283"/>
    <s v="GRN204859"/>
    <s v="11700-5582"/>
    <s v="SWIVEL PAD FOOT M10 THRD"/>
    <s v="Stoke-on-Trent ST6 2AX"/>
    <n v="9.4"/>
    <x v="1"/>
    <s v="Diesel"/>
    <n v="3.4780000000000002E-3"/>
  </r>
  <r>
    <s v="S022781"/>
    <x v="33"/>
    <s v="PO147923"/>
    <s v="GRN204864"/>
    <n v="101014202"/>
    <s v="DOOR FRAME INFILL"/>
    <s v="Stoke-on-Trent ST6 2AX"/>
    <n v="9.4"/>
    <x v="1"/>
    <s v="Diesel"/>
    <n v="3.4780000000000002E-3"/>
  </r>
  <r>
    <s v="S022781"/>
    <x v="33"/>
    <s v="PO151181"/>
    <s v="GRN204874"/>
    <s v="255-1756-40"/>
    <s v="UNISTRUT 1-5/8IN X1-5/8IN SLOTTED"/>
    <s v="Stoke-on-Trent ST6 2AX"/>
    <n v="9.4"/>
    <x v="1"/>
    <s v="Diesel"/>
    <n v="3.4780000000000002E-3"/>
  </r>
  <r>
    <s v="S022781"/>
    <x v="33"/>
    <s v="PO145420"/>
    <s v="GRN204963"/>
    <s v="11700-5872"/>
    <s v="ROUTING CLAMP STRUT-MOUNT 4-1/2&quot; ID STL-Z"/>
    <s v="Stoke-on-Trent ST6 2AX"/>
    <n v="9.4"/>
    <x v="1"/>
    <s v="Diesel"/>
    <n v="3.4780000000000002E-3"/>
  </r>
  <r>
    <s v="S022781"/>
    <x v="33"/>
    <s v="PO142704"/>
    <s v="GRN205024"/>
    <n v="23254678"/>
    <s v="FOOT AND E-STOP BRACKET ASSEMBLY - PORTAL (BOF) E"/>
    <s v="Stoke-on-Trent ST6 2AX"/>
    <n v="9.4"/>
    <x v="1"/>
    <s v="Diesel"/>
    <n v="3.4780000000000002E-3"/>
  </r>
  <r>
    <s v="S022781"/>
    <x v="33"/>
    <s v="PO147849"/>
    <s v="GRN205058"/>
    <n v="1"/>
    <s v="freight inwards TBC"/>
    <s v="Stoke-on-Trent ST6 2AX"/>
    <n v="9.4"/>
    <x v="1"/>
    <s v="Diesel"/>
    <n v="3.4780000000000002E-3"/>
  </r>
  <r>
    <s v="S022781"/>
    <x v="33"/>
    <s v="PO149701"/>
    <s v="GRN205073"/>
    <s v="11701-3614"/>
    <s v="2.12M EXTENDED MAST SYSTEM"/>
    <s v="Stoke-on-Trent ST6 2AX"/>
    <n v="9.4"/>
    <x v="1"/>
    <s v="Diesel"/>
    <n v="3.4780000000000002E-3"/>
  </r>
  <r>
    <s v="S022781"/>
    <x v="33"/>
    <s v="PO151964"/>
    <s v="GRN205075"/>
    <s v="363-1198-1"/>
    <s v="RETAINING BRACKET"/>
    <s v="Stoke-on-Trent ST6 2AX"/>
    <n v="9.4"/>
    <x v="1"/>
    <s v="Diesel"/>
    <n v="3.4780000000000002E-3"/>
  </r>
  <r>
    <s v="S000377"/>
    <x v="14"/>
    <s v="PO137628"/>
    <s v="GRN178438"/>
    <n v="101017705"/>
    <s v="AXIS CAMERA STATION 5 LICENCE (4-PACK)"/>
    <s v="Cheshire WA3 6GP"/>
    <n v="68"/>
    <x v="2"/>
    <s v="Diesel"/>
    <n v="2.5159999999999999E-4"/>
  </r>
  <r>
    <s v="S000377"/>
    <x v="14"/>
    <s v="PO137889"/>
    <s v="GRN178649"/>
    <s v="11701-0952"/>
    <s v="CAMERA DOME FIXED 4 MP"/>
    <s v="Cheshire WA3 6GP"/>
    <n v="68"/>
    <x v="2"/>
    <s v="Diesel"/>
    <n v="2.5159999999999999E-4"/>
  </r>
  <r>
    <s v="S000377"/>
    <x v="14"/>
    <s v="PO137889"/>
    <s v="GRN178650"/>
    <s v="11701-0952"/>
    <s v="CAMERA DOME FIXED 4 MP"/>
    <s v="Cheshire WA3 6GP"/>
    <n v="68"/>
    <x v="2"/>
    <s v="Diesel"/>
    <n v="2.5159999999999999E-4"/>
  </r>
  <r>
    <s v="S000377"/>
    <x v="14"/>
    <s v="PO139319"/>
    <s v="GRN178651"/>
    <s v="11701-0952"/>
    <s v="CAMERA DOME FIXED 4 MP"/>
    <s v="Cheshire WA3 6GP"/>
    <n v="68"/>
    <x v="2"/>
    <s v="Diesel"/>
    <n v="2.5159999999999999E-4"/>
  </r>
  <r>
    <s v="S000377"/>
    <x v="14"/>
    <s v="PO140809"/>
    <s v="GRN178741"/>
    <n v="51206632"/>
    <s v="VARIO2 W8 LONG RANGE WHITE LIGHT WITH 3 ANGLE OPTI"/>
    <s v="Cheshire WA3 6GP"/>
    <n v="68"/>
    <x v="2"/>
    <s v="Diesel"/>
    <n v="2.5159999999999999E-4"/>
  </r>
  <r>
    <s v="S023284"/>
    <x v="19"/>
    <s v="PO139935"/>
    <s v="GRN183111"/>
    <n v="101034024"/>
    <s v="MAIN CONTROL PANEL"/>
    <s v="Leicester LE19 2DT"/>
    <n v="144"/>
    <x v="1"/>
    <s v="Diesel"/>
    <n v="5.3280000000000001E-2"/>
  </r>
  <r>
    <s v="S025431"/>
    <x v="0"/>
    <s v="PO143702"/>
    <s v="GRN183116"/>
    <s v="11700-5471"/>
    <s v="POWER ADAPTER REPLACEMENT FOR PANASONIC TOUGHPAD F"/>
    <s v="Boston Massachusetts"/>
    <n v="3154"/>
    <x v="0"/>
    <s v="Crude"/>
    <n v="1.0118031999999999E-2"/>
  </r>
  <r>
    <s v="S000377"/>
    <x v="14"/>
    <s v="PO142186"/>
    <s v="GRN178896"/>
    <s v="11700-4733"/>
    <s v="MNT WALL/ POLE FOR AXIS PTZ AND DOME CAMERAS"/>
    <s v="Cheshire WA3 6GP"/>
    <n v="68"/>
    <x v="2"/>
    <s v="Diesel"/>
    <n v="2.5159999999999999E-4"/>
  </r>
  <r>
    <s v="S000377"/>
    <x v="14"/>
    <s v="PO139971"/>
    <s v="GRN178897"/>
    <n v="101049130"/>
    <s v="P1378 NETWORK CAMERA 4K AXIS 01810-001"/>
    <s v="Cheshire WA3 6GP"/>
    <n v="68"/>
    <x v="2"/>
    <s v="Diesel"/>
    <n v="2.5159999999999999E-4"/>
  </r>
  <r>
    <s v="S000377"/>
    <x v="14"/>
    <s v="PO141132"/>
    <s v="GRN178994"/>
    <s v="11700-5957"/>
    <s v="SFW LICENSE AXIS CAMERA STATION CORE DEVICE"/>
    <s v="Cheshire WA3 6GP"/>
    <n v="68"/>
    <x v="2"/>
    <s v="Diesel"/>
    <n v="2.5159999999999999E-4"/>
  </r>
  <r>
    <s v="S000377"/>
    <x v="14"/>
    <s v="PO142019"/>
    <s v="GRN179077"/>
    <n v="101013626"/>
    <s v="AXIS T91L61 WALL AND POLE MOUNT - PTZ DOME CAMERA"/>
    <s v="Cheshire WA3 6GP"/>
    <n v="68"/>
    <x v="2"/>
    <s v="Diesel"/>
    <n v="2.5159999999999999E-4"/>
  </r>
  <r>
    <s v="S000377"/>
    <x v="14"/>
    <s v="PO142186"/>
    <s v="GRN179078"/>
    <s v="11700-4733"/>
    <s v="MNT WALL/ POLE FOR AXIS PTZ AND DOME CAMERAS"/>
    <s v="Cheshire WA3 6GP"/>
    <n v="68"/>
    <x v="2"/>
    <s v="Diesel"/>
    <n v="2.5159999999999999E-4"/>
  </r>
  <r>
    <s v="S000377"/>
    <x v="14"/>
    <s v="PO142061"/>
    <s v="GRN179301"/>
    <s v="11700-6932"/>
    <s v="CAMERA POLE MOUNT 100-410MM"/>
    <s v="Cheshire WA3 6GP"/>
    <n v="68"/>
    <x v="2"/>
    <s v="Diesel"/>
    <n v="2.5159999999999999E-4"/>
  </r>
  <r>
    <s v="S000377"/>
    <x v="14"/>
    <s v="PO140380"/>
    <s v="GRN179302"/>
    <n v="101017154"/>
    <s v="AXIS P1468-LE NETWORK CAMERA AXIS 01055-001"/>
    <s v="Cheshire WA3 6GP"/>
    <n v="68"/>
    <x v="2"/>
    <s v="Diesel"/>
    <n v="2.5159999999999999E-4"/>
  </r>
  <r>
    <s v="S000377"/>
    <x v="14"/>
    <s v="PO138563"/>
    <s v="GRN179541"/>
    <n v="101013626"/>
    <s v="AXIS T91L61 WALL AND POLE MOUNT - PTZ DOME CAMERA"/>
    <s v="Cheshire WA3 6GP"/>
    <n v="68"/>
    <x v="2"/>
    <s v="Diesel"/>
    <n v="2.5159999999999999E-4"/>
  </r>
  <r>
    <s v="S000377"/>
    <x v="14"/>
    <s v="PO141346"/>
    <s v="GRN179546"/>
    <n v="101017335"/>
    <s v="ALL IN ONE NETWORK MICROPHONE CONSOLE 2N SIP MIC"/>
    <s v="Cheshire WA3 6GP"/>
    <n v="68"/>
    <x v="2"/>
    <s v="Diesel"/>
    <n v="2.5159999999999999E-4"/>
  </r>
  <r>
    <s v="S000377"/>
    <x v="14"/>
    <s v="PO139973"/>
    <s v="GRN179723"/>
    <s v="11700-4734"/>
    <s v="CAMERA NETWORK PTZ 60HZ"/>
    <s v="Cheshire WA3 6GP"/>
    <n v="68"/>
    <x v="2"/>
    <s v="Diesel"/>
    <n v="2.5159999999999999E-4"/>
  </r>
  <r>
    <s v="S023222"/>
    <x v="11"/>
    <s v="PO140469"/>
    <s v="GRN183145"/>
    <s v="11700-5342"/>
    <s v="CABLE 0.6 METER RJ45S TO RJ45S CAT5E"/>
    <s v="Wickford SS11 8YT"/>
    <n v="390"/>
    <x v="2"/>
    <s v="Diesel"/>
    <n v="1.4430000000000001E-3"/>
  </r>
  <r>
    <s v="S023222"/>
    <x v="11"/>
    <s v="PO143357"/>
    <s v="GRN183146"/>
    <s v="11700-5342"/>
    <s v="CABLE 0.6 METER RJ45S TO RJ45S CAT5E"/>
    <s v="Wickford SS11 8YT"/>
    <n v="390"/>
    <x v="2"/>
    <s v="Diesel"/>
    <n v="1.4430000000000001E-3"/>
  </r>
  <r>
    <s v="S023222"/>
    <x v="11"/>
    <s v="PO141435"/>
    <s v="GRN183147"/>
    <s v="11700-5342"/>
    <s v="CABLE 0.6 METER RJ45S TO RJ45S CAT5E"/>
    <s v="Wickford SS11 8YT"/>
    <n v="390"/>
    <x v="2"/>
    <s v="Diesel"/>
    <n v="1.4430000000000001E-3"/>
  </r>
  <r>
    <s v="S023222"/>
    <x v="11"/>
    <s v="PO138743"/>
    <s v="GRN183148"/>
    <s v="11700-6901"/>
    <s v="CABLE M12 MALE 4 PAIRS 8 COND 24AWG SHIELDED 1M"/>
    <s v="Wickford SS11 8YT"/>
    <n v="390"/>
    <x v="2"/>
    <s v="Diesel"/>
    <n v="1.4430000000000001E-3"/>
  </r>
  <r>
    <s v="S023222"/>
    <x v="11"/>
    <s v="PO143355"/>
    <s v="GRN183149"/>
    <s v="11700-5344"/>
    <s v="CABLE 1.2 METER RJ45S TO RJ45S CAT5E"/>
    <s v="Wickford SS11 8YT"/>
    <n v="390"/>
    <x v="2"/>
    <s v="Diesel"/>
    <n v="1.4430000000000001E-3"/>
  </r>
  <r>
    <s v="S023222"/>
    <x v="11"/>
    <s v="PO143744"/>
    <s v="GRN183150"/>
    <s v="11700-5348"/>
    <s v="CABLE 2.0 METER RJ45S TO RJ45S CAT5E"/>
    <s v="Wickford SS11 8YT"/>
    <n v="390"/>
    <x v="2"/>
    <s v="Diesel"/>
    <n v="1.4430000000000001E-3"/>
  </r>
  <r>
    <s v="S023222"/>
    <x v="11"/>
    <s v="PO144126"/>
    <s v="GRN183152"/>
    <s v="11700-5348"/>
    <s v="CABLE 2.0 METER RJ45S TO RJ45S CAT5E"/>
    <s v="Wickford SS11 8YT"/>
    <n v="390"/>
    <x v="2"/>
    <s v="Diesel"/>
    <n v="1.4430000000000001E-3"/>
  </r>
  <r>
    <s v="S023222"/>
    <x v="11"/>
    <s v="PO140469"/>
    <s v="GRN183154"/>
    <s v="11700-5342"/>
    <s v="CABLE 0.6 METER RJ45S TO RJ45S CAT5E"/>
    <s v="Wickford SS11 8YT"/>
    <n v="390"/>
    <x v="2"/>
    <s v="Diesel"/>
    <n v="1.4430000000000001E-3"/>
  </r>
  <r>
    <s v="S000377"/>
    <x v="14"/>
    <s v="PO139972"/>
    <s v="GRN179738"/>
    <n v="51206093"/>
    <s v="REMOTE CONTROL FOR VARIO ILLUMINATOR"/>
    <s v="Cheshire WA3 6GP"/>
    <n v="68"/>
    <x v="2"/>
    <s v="Diesel"/>
    <n v="2.5159999999999999E-4"/>
  </r>
  <r>
    <s v="S000377"/>
    <x v="14"/>
    <s v="PO138603"/>
    <s v="GRN179792"/>
    <n v="5745081"/>
    <s v="COLUMN MOUNT WITH BALL JOINT WFWCA"/>
    <s v="Cheshire WA3 6GP"/>
    <n v="68"/>
    <x v="2"/>
    <s v="Diesel"/>
    <n v="2.5159999999999999E-4"/>
  </r>
  <r>
    <s v="S023222"/>
    <x v="11"/>
    <s v="PO141906"/>
    <s v="GRN183162"/>
    <s v="11700-5431"/>
    <s v="CABLE 5 PIN UNSHLD 4 METER"/>
    <s v="Wickford SS11 8YT"/>
    <n v="390"/>
    <x v="2"/>
    <s v="Diesel"/>
    <n v="1.4430000000000001E-3"/>
  </r>
  <r>
    <s v="S023222"/>
    <x v="11"/>
    <s v="PO141906"/>
    <s v="GRN183164"/>
    <s v="11700-5431"/>
    <s v="CABLE 5 PIN UNSHLD 4 METER"/>
    <s v="Wickford SS11 8YT"/>
    <n v="390"/>
    <x v="2"/>
    <s v="Diesel"/>
    <n v="1.4430000000000001E-3"/>
  </r>
  <r>
    <s v="S000377"/>
    <x v="14"/>
    <s v="PO139971"/>
    <s v="GRN179793"/>
    <n v="101049130"/>
    <s v="P1378 NETWORK CAMERA 4K AXIS 01810-001"/>
    <s v="Cheshire WA3 6GP"/>
    <n v="68"/>
    <x v="2"/>
    <s v="Diesel"/>
    <n v="2.5159999999999999E-4"/>
  </r>
  <r>
    <s v="S023222"/>
    <x v="11"/>
    <s v="PO140469"/>
    <s v="GRN183170"/>
    <s v="11700-5342"/>
    <s v="CABLE 0.6 METER RJ45S TO RJ45S CAT5E"/>
    <s v="Wickford SS11 8YT"/>
    <n v="390"/>
    <x v="2"/>
    <s v="Diesel"/>
    <n v="1.4430000000000001E-3"/>
  </r>
  <r>
    <s v="S000377"/>
    <x v="14"/>
    <s v="PO139968"/>
    <s v="GRN179866"/>
    <n v="42203458"/>
    <s v="JOYSTICK AXIS T8311"/>
    <s v="Cheshire WA3 6GP"/>
    <n v="68"/>
    <x v="2"/>
    <s v="Diesel"/>
    <n v="2.5159999999999999E-4"/>
  </r>
  <r>
    <s v="S023222"/>
    <x v="11"/>
    <s v="PO143355"/>
    <s v="GRN183173"/>
    <s v="11700-5342"/>
    <s v="CABLE 0.6 METER RJ45S TO RJ45S CAT5E"/>
    <s v="Wickford SS11 8YT"/>
    <n v="390"/>
    <x v="2"/>
    <s v="Diesel"/>
    <n v="1.4430000000000001E-3"/>
  </r>
  <r>
    <s v="S000377"/>
    <x v="14"/>
    <s v="PO139972"/>
    <s v="GRN179924"/>
    <n v="51207013"/>
    <s v="VARIO w4-2 MULTI ANGLE WHITE LIGHT-3 ANGLE OPTIONS"/>
    <s v="Cheshire WA3 6GP"/>
    <n v="68"/>
    <x v="2"/>
    <s v="Diesel"/>
    <n v="2.5159999999999999E-4"/>
  </r>
  <r>
    <s v="S023222"/>
    <x v="11"/>
    <s v="PO143357"/>
    <s v="GRN183175"/>
    <s v="11700-5430"/>
    <s v="CABLE 4 PIN PANEL MOUNT SHLD 4 METER"/>
    <s v="Wickford SS11 8YT"/>
    <n v="390"/>
    <x v="2"/>
    <s v="Diesel"/>
    <n v="1.4430000000000001E-3"/>
  </r>
  <r>
    <s v="S000377"/>
    <x v="14"/>
    <s v="PO140809"/>
    <s v="GRN180191"/>
    <n v="51206632"/>
    <s v="VARIO2 W8 LONG RANGE WHITE LIGHT WITH 3 ANGLE OPTI"/>
    <s v="Cheshire WA3 6GP"/>
    <n v="68"/>
    <x v="2"/>
    <s v="Diesel"/>
    <n v="2.5159999999999999E-4"/>
  </r>
  <r>
    <s v="S000377"/>
    <x v="14"/>
    <s v="PO139973"/>
    <s v="GRN180237"/>
    <s v="11700-6719"/>
    <s v="CAMERA NETWORK FIXED DOME 4 SENSORS SEAMLESSLY STI"/>
    <s v="Cheshire WA3 6GP"/>
    <n v="68"/>
    <x v="2"/>
    <s v="Diesel"/>
    <n v="2.5159999999999999E-4"/>
  </r>
  <r>
    <s v="S000377"/>
    <x v="14"/>
    <s v="PO139973"/>
    <s v="GRN180254"/>
    <s v="11700-6094"/>
    <s v="AIR CONDITIONER SPECTRACOOL 6000/8000 BTU W/ HEAT"/>
    <s v="Cheshire WA3 6GP"/>
    <n v="68"/>
    <x v="2"/>
    <s v="Diesel"/>
    <n v="2.5159999999999999E-4"/>
  </r>
  <r>
    <s v="S000377"/>
    <x v="14"/>
    <s v="PO137944"/>
    <s v="GRN180271"/>
    <n v="51207013"/>
    <s v="VARIO w4-2 MULTI ANGLE WHITE LIGHT-3 ANGLE OPTIONS"/>
    <s v="Cheshire WA3 6GP"/>
    <n v="68"/>
    <x v="2"/>
    <s v="Diesel"/>
    <n v="2.5159999999999999E-4"/>
  </r>
  <r>
    <s v="S000377"/>
    <x v="14"/>
    <s v="PO142017"/>
    <s v="GRN180305"/>
    <n v="42208070"/>
    <s v="AXIS P3905-R NETWORK CAMERA"/>
    <s v="Cheshire WA3 6GP"/>
    <n v="68"/>
    <x v="2"/>
    <s v="Diesel"/>
    <n v="2.5159999999999999E-4"/>
  </r>
  <r>
    <s v="S000377"/>
    <x v="14"/>
    <s v="PO142017"/>
    <s v="GRN180384"/>
    <n v="42208070"/>
    <s v="AXIS P3905-R NETWORK CAMERA"/>
    <s v="Cheshire WA3 6GP"/>
    <n v="68"/>
    <x v="2"/>
    <s v="Diesel"/>
    <n v="2.5159999999999999E-4"/>
  </r>
  <r>
    <s v="S000377"/>
    <x v="14"/>
    <s v="PO141028"/>
    <s v="GRN180429"/>
    <n v="42202131"/>
    <s v="CORNER BRACKET T91A64 AXIS 5017-641"/>
    <s v="Cheshire WA3 6GP"/>
    <n v="68"/>
    <x v="2"/>
    <s v="Diesel"/>
    <n v="2.5159999999999999E-4"/>
  </r>
  <r>
    <s v="S000377"/>
    <x v="14"/>
    <s v="PO132220"/>
    <s v="GRN180697"/>
    <s v="11700-6094"/>
    <s v="AIR CONDITIONER SPECTRACOOL 6000/8000 BTU W/ HEAT"/>
    <s v="Cheshire WA3 6GP"/>
    <n v="68"/>
    <x v="2"/>
    <s v="Diesel"/>
    <n v="2.5159999999999999E-4"/>
  </r>
  <r>
    <s v="S000377"/>
    <x v="14"/>
    <s v="PO138603"/>
    <s v="GRN180745"/>
    <n v="101031503"/>
    <s v="T96B05 OUTDOOR HOUSING"/>
    <s v="Cheshire WA3 6GP"/>
    <n v="68"/>
    <x v="2"/>
    <s v="Diesel"/>
    <n v="2.5159999999999999E-4"/>
  </r>
  <r>
    <s v="S024190"/>
    <x v="22"/>
    <s v="PO142517"/>
    <s v="GRN183194"/>
    <n v="101014001"/>
    <s v="GASKET DETECTOR BOX LID"/>
    <s v="Stockport SK4 2JT"/>
    <n v="22.2"/>
    <x v="1"/>
    <s v="Diesel"/>
    <n v="8.2140000000000008E-3"/>
  </r>
  <r>
    <s v="S000377"/>
    <x v="14"/>
    <s v="PO141826"/>
    <s v="GRN180748"/>
    <n v="51206093"/>
    <s v="REMOTE CONTROL FOR VARIO ILLUMINATOR"/>
    <s v="Cheshire WA3 6GP"/>
    <n v="68"/>
    <x v="2"/>
    <s v="Diesel"/>
    <n v="2.5159999999999999E-4"/>
  </r>
  <r>
    <s v="S024190"/>
    <x v="22"/>
    <s v="PO143444"/>
    <s v="GRN183197"/>
    <s v="340-1110-1"/>
    <s v="COVER PLC CHASSIS (SHORT)"/>
    <s v="Stockport SK4 2JT"/>
    <n v="22.2"/>
    <x v="1"/>
    <s v="Diesel"/>
    <n v="8.2140000000000008E-3"/>
  </r>
  <r>
    <s v="S000377"/>
    <x v="14"/>
    <s v="PO142119"/>
    <s v="GRN180751"/>
    <n v="42203458"/>
    <s v="JOYSTICK AXIS T8311"/>
    <s v="Cheshire WA3 6GP"/>
    <n v="68"/>
    <x v="2"/>
    <s v="Diesel"/>
    <n v="2.5159999999999999E-4"/>
  </r>
  <r>
    <s v="S000377"/>
    <x v="14"/>
    <s v="PO141217"/>
    <s v="GRN180752"/>
    <n v="51206094"/>
    <s v="VARIO W4 LENS - 120H X 50V"/>
    <s v="Cheshire WA3 6GP"/>
    <n v="68"/>
    <x v="2"/>
    <s v="Diesel"/>
    <n v="2.5159999999999999E-4"/>
  </r>
  <r>
    <s v="S000377"/>
    <x v="14"/>
    <s v="PO139971"/>
    <s v="GRN180753"/>
    <n v="101017154"/>
    <s v="AXIS P1468-LE NETWORK CAMERA AXIS 01055-001"/>
    <s v="Cheshire WA3 6GP"/>
    <n v="68"/>
    <x v="2"/>
    <s v="Diesel"/>
    <n v="2.5159999999999999E-4"/>
  </r>
  <r>
    <s v="S000377"/>
    <x v="14"/>
    <s v="PO143139"/>
    <s v="GRN180754"/>
    <n v="42202127"/>
    <s v="AXIS T8133 HIGH POE 30W MIDSPAN 1-PORT (UK)"/>
    <s v="Cheshire WA3 6GP"/>
    <n v="68"/>
    <x v="2"/>
    <s v="Diesel"/>
    <n v="2.5159999999999999E-4"/>
  </r>
  <r>
    <s v="S000377"/>
    <x v="14"/>
    <s v="PO139968"/>
    <s v="GRN180856"/>
    <n v="42203806"/>
    <s v="PTZ DOME NETWORK CAMERA"/>
    <s v="Cheshire WA3 6GP"/>
    <n v="68"/>
    <x v="2"/>
    <s v="Diesel"/>
    <n v="2.5159999999999999E-4"/>
  </r>
  <r>
    <s v="S000892"/>
    <x v="16"/>
    <s v="PO144282"/>
    <s v="GRN183211"/>
    <n v="30202428"/>
    <s v="CABLE UNSHIELDED SINGLE PAIR 7/28 20AWG X 304MT"/>
    <s v="Stockport SK4 2JT"/>
    <n v="55"/>
    <x v="2"/>
    <s v="Diesel"/>
    <n v="2.0350000000000001E-4"/>
  </r>
  <r>
    <s v="S000377"/>
    <x v="14"/>
    <s v="PO141871"/>
    <s v="GRN180872"/>
    <n v="42203806"/>
    <s v="PTZ DOME NETWORK CAMERA"/>
    <s v="Cheshire WA3 6GP"/>
    <n v="68"/>
    <x v="2"/>
    <s v="Diesel"/>
    <n v="2.5159999999999999E-4"/>
  </r>
  <r>
    <s v="S000377"/>
    <x v="14"/>
    <s v="PO141871"/>
    <s v="GRN180874"/>
    <n v="51206632"/>
    <s v="VARIO2 W8 LONG RANGE WHITE LIGHT WITH 3 ANGLE OPTI"/>
    <s v="Cheshire WA3 6GP"/>
    <n v="68"/>
    <x v="2"/>
    <s v="Diesel"/>
    <n v="2.5159999999999999E-4"/>
  </r>
  <r>
    <s v="S000377"/>
    <x v="14"/>
    <s v="PO139975"/>
    <s v="GRN180875"/>
    <s v="11700-6094"/>
    <s v="AIR CONDITIONER SPECTRACOOL 6000/8000 BTU W/ HEAT"/>
    <s v="Cheshire WA3 6GP"/>
    <n v="68"/>
    <x v="2"/>
    <s v="Diesel"/>
    <n v="2.5159999999999999E-4"/>
  </r>
  <r>
    <s v="S000377"/>
    <x v="14"/>
    <s v="PO138603"/>
    <s v="GRN181016"/>
    <s v="11700-5957"/>
    <s v="SFW LICENSE AXIS CAMERA STATION CORE DEVICE"/>
    <s v="Cheshire WA3 6GP"/>
    <n v="68"/>
    <x v="2"/>
    <s v="Diesel"/>
    <n v="2.5159999999999999E-4"/>
  </r>
  <r>
    <s v="S000377"/>
    <x v="14"/>
    <s v="PO142458"/>
    <s v="GRN181036"/>
    <n v="101009883"/>
    <s v="AXIS CAMERA STATION 5 - CORE DEVICE LICENCE AXIS 0"/>
    <s v="Cheshire WA3 6GP"/>
    <n v="68"/>
    <x v="2"/>
    <s v="Diesel"/>
    <n v="2.5159999999999999E-4"/>
  </r>
  <r>
    <s v="S024346"/>
    <x v="28"/>
    <s v="PO143956"/>
    <s v="GRN183220"/>
    <n v="89205386"/>
    <s v="HYDRAULIC OIL - UNIVIS HVI 26 (20L CONTAINER)"/>
    <s v="Stoke-On-Trent, ST6 4PB"/>
    <n v="10.4"/>
    <x v="3"/>
    <s v="Diesel"/>
    <n v="1.0574200000000001E-3"/>
  </r>
  <r>
    <s v="S000377"/>
    <x v="14"/>
    <s v="PO141586"/>
    <s v="GRN181053"/>
    <n v="101017705"/>
    <s v="AXIS CAMERA STATION 5 LICENCE (4-PACK)"/>
    <s v="Cheshire WA3 6GP"/>
    <n v="68"/>
    <x v="2"/>
    <s v="Diesel"/>
    <n v="2.5159999999999999E-4"/>
  </r>
  <r>
    <s v="S000377"/>
    <x v="14"/>
    <s v="PO141850"/>
    <s v="GRN181093"/>
    <n v="51208970"/>
    <s v="VARIO W8 LENS - 120H X 50V"/>
    <s v="Cheshire WA3 6GP"/>
    <n v="68"/>
    <x v="2"/>
    <s v="Diesel"/>
    <n v="2.5159999999999999E-4"/>
  </r>
  <r>
    <s v="S000377"/>
    <x v="14"/>
    <s v="PO142487"/>
    <s v="GRN181184"/>
    <n v="5745081"/>
    <s v="COLUMN MOUNT WITH BALL JOINT WFWCA"/>
    <s v="Cheshire WA3 6GP"/>
    <n v="68"/>
    <x v="2"/>
    <s v="Diesel"/>
    <n v="2.5159999999999999E-4"/>
  </r>
  <r>
    <s v="S000377"/>
    <x v="14"/>
    <s v="PO140213"/>
    <s v="GRN181185"/>
    <n v="101031305"/>
    <s v="AXIS T94S02L RECESSED CAMERA MOUNT"/>
    <s v="Cheshire WA3 6GP"/>
    <n v="68"/>
    <x v="2"/>
    <s v="Diesel"/>
    <n v="2.5159999999999999E-4"/>
  </r>
  <r>
    <s v="S001047"/>
    <x v="9"/>
    <s v="PO140456"/>
    <s v="GRN183246"/>
    <n v="66205215"/>
    <s v="2X8 ELEMENT PHOTO DIODE CDWO4 30MM THICK"/>
    <s v="81300 Johor Bahru Malaysia"/>
    <n v="6781"/>
    <x v="4"/>
    <s v="Aviation"/>
    <n v="1.1924057587200001"/>
  </r>
  <r>
    <s v="S001047"/>
    <x v="9"/>
    <s v="PO135463"/>
    <s v="GRN183248"/>
    <n v="66205215"/>
    <s v="2x8 ELEMENT PHOTO DIODE CdWO4 30mm THICK"/>
    <s v="81300 Johor Bahru Malaysia"/>
    <n v="6781"/>
    <x v="4"/>
    <s v="Aviation"/>
    <n v="1.1924057587200001"/>
  </r>
  <r>
    <s v="S000377"/>
    <x v="14"/>
    <s v="PO139967"/>
    <s v="GRN181265"/>
    <n v="101017154"/>
    <s v="AXIS P1468-LE NETWORK CAMERA AXIS 01055-001"/>
    <s v="Cheshire WA3 6GP"/>
    <n v="68"/>
    <x v="2"/>
    <s v="Diesel"/>
    <n v="2.5159999999999999E-4"/>
  </r>
  <r>
    <s v="S000377"/>
    <x v="14"/>
    <s v="PO139968"/>
    <s v="GRN181290"/>
    <n v="42203458"/>
    <s v="JOYSTICK AXIS T8311"/>
    <s v="Cheshire WA3 6GP"/>
    <n v="68"/>
    <x v="2"/>
    <s v="Diesel"/>
    <n v="2.5159999999999999E-4"/>
  </r>
  <r>
    <s v="S000377"/>
    <x v="14"/>
    <s v="PO143662"/>
    <s v="GRN181466"/>
    <n v="42202127"/>
    <s v="AXIS T8133 HIGH POE 30W MIDSPAN 1-PORT (UK)"/>
    <s v="Cheshire WA3 6GP"/>
    <n v="68"/>
    <x v="2"/>
    <s v="Diesel"/>
    <n v="2.5159999999999999E-4"/>
  </r>
  <r>
    <s v="S000377"/>
    <x v="14"/>
    <s v="PO141217"/>
    <s v="GRN181531"/>
    <n v="42202221"/>
    <s v="FIXED NETWORK CAMERA AXIS Q1785-LE"/>
    <s v="Cheshire WA3 6GP"/>
    <n v="68"/>
    <x v="2"/>
    <s v="Diesel"/>
    <n v="2.5159999999999999E-4"/>
  </r>
  <r>
    <s v="S000377"/>
    <x v="14"/>
    <s v="PO140944"/>
    <s v="GRN181571"/>
    <s v="11700-6244"/>
    <s v="CABLE ASSY RJ45-RJ45 CAT5E BLU 20FT"/>
    <s v="Cheshire WA3 6GP"/>
    <n v="68"/>
    <x v="2"/>
    <s v="Diesel"/>
    <n v="2.5159999999999999E-4"/>
  </r>
  <r>
    <s v="S000377"/>
    <x v="14"/>
    <s v="PO143662"/>
    <s v="GRN181573"/>
    <n v="101017335"/>
    <s v="ALL IN ONE NETWORK MICROPHONE CONSOLE 2N SIP MIC"/>
    <s v="Cheshire WA3 6GP"/>
    <n v="68"/>
    <x v="2"/>
    <s v="Diesel"/>
    <n v="2.5159999999999999E-4"/>
  </r>
  <r>
    <s v="S000377"/>
    <x v="14"/>
    <s v="PO143720"/>
    <s v="GRN181575"/>
    <n v="42202127"/>
    <s v="AXIS T8133 HIGH POE 30W MIDSPAN 1-PORT (UK)"/>
    <s v="Cheshire WA3 6GP"/>
    <n v="68"/>
    <x v="2"/>
    <s v="Diesel"/>
    <n v="2.5159999999999999E-4"/>
  </r>
  <r>
    <s v="S000377"/>
    <x v="14"/>
    <s v="PO142119"/>
    <s v="GRN181746"/>
    <n v="42206664"/>
    <s v="NETWORK CAMERA Q1785-LE"/>
    <s v="Cheshire WA3 6GP"/>
    <n v="68"/>
    <x v="2"/>
    <s v="Diesel"/>
    <n v="2.5159999999999999E-4"/>
  </r>
  <r>
    <s v="S002239"/>
    <x v="17"/>
    <s v="PO147386"/>
    <s v="GRN193636"/>
    <n v="101015078"/>
    <s v="FILTER, 5 MICRON, 10&quot; X 2.5&quot;"/>
    <s v="UT 84104"/>
    <n v="4725"/>
    <x v="4"/>
    <s v="Aviation"/>
    <n v="0.33234727680000004"/>
  </r>
  <r>
    <s v="S002239"/>
    <x v="17"/>
    <s v="PO147386"/>
    <s v="GRN195363"/>
    <n v="101015078"/>
    <s v="FILTER, 5 MICRON, 10&quot; X 2.5&quot;"/>
    <s v="UT 84104"/>
    <n v="4725"/>
    <x v="4"/>
    <s v="Aviation"/>
    <n v="0.33234727680000004"/>
  </r>
  <r>
    <s v="S002239"/>
    <x v="17"/>
    <s v="PO148616"/>
    <s v="GRN196299"/>
    <n v="101015078"/>
    <s v="FILTER, 5 MICRON, 10&quot; X 2.5&quot;"/>
    <s v="UT 84104"/>
    <n v="4725"/>
    <x v="4"/>
    <s v="Aviation"/>
    <n v="0.33234727680000004"/>
  </r>
  <r>
    <s v="S000377"/>
    <x v="14"/>
    <s v="PO140944"/>
    <s v="GRN181774"/>
    <s v="11700-6932"/>
    <s v="CAMERA POLE MOUNT 100-410MM"/>
    <s v="Cheshire WA3 6GP"/>
    <n v="68"/>
    <x v="2"/>
    <s v="Diesel"/>
    <n v="2.5159999999999999E-4"/>
  </r>
  <r>
    <s v="S000377"/>
    <x v="14"/>
    <s v="PO141850"/>
    <s v="GRN181776"/>
    <n v="42206664"/>
    <s v="NETWORK CAMERA Q1785-LE"/>
    <s v="Cheshire WA3 6GP"/>
    <n v="68"/>
    <x v="2"/>
    <s v="Diesel"/>
    <n v="2.5159999999999999E-4"/>
  </r>
  <r>
    <s v="S000377"/>
    <x v="14"/>
    <s v="PO139967"/>
    <s v="GRN181784"/>
    <n v="101017154"/>
    <s v="AXIS P1468-LE NETWORK CAMERA AXIS 01055-001"/>
    <s v="Cheshire WA3 6GP"/>
    <n v="68"/>
    <x v="2"/>
    <s v="Diesel"/>
    <n v="2.5159999999999999E-4"/>
  </r>
  <r>
    <s v="S000377"/>
    <x v="14"/>
    <s v="PO140165"/>
    <s v="GRN181823"/>
    <n v="101026758"/>
    <s v="M3058-PLVE NETWORK CAMERA AXIS 01178-001"/>
    <s v="Cheshire WA3 6GP"/>
    <n v="68"/>
    <x v="2"/>
    <s v="Diesel"/>
    <n v="2.5159999999999999E-4"/>
  </r>
  <r>
    <s v="S000377"/>
    <x v="14"/>
    <s v="PO139737"/>
    <s v="GRN181844"/>
    <n v="101026758"/>
    <s v="M3058-PLVE NETWORK CAMERA AXIS 01178-001"/>
    <s v="Cheshire WA3 6GP"/>
    <n v="68"/>
    <x v="2"/>
    <s v="Diesel"/>
    <n v="2.5159999999999999E-4"/>
  </r>
  <r>
    <s v="S001047"/>
    <x v="9"/>
    <s v="PO140457"/>
    <s v="GRN183271"/>
    <n v="66204255"/>
    <s v="SILICON PHOTDIODE CDWO4 - 5 X 10.7MM X 30MM THICK"/>
    <s v="81300 Johor Bahru Malaysia"/>
    <n v="6781"/>
    <x v="4"/>
    <s v="Aviation"/>
    <n v="1.1924057587200001"/>
  </r>
  <r>
    <s v="S000377"/>
    <x v="14"/>
    <s v="PO141217"/>
    <s v="GRN181883"/>
    <n v="42202221"/>
    <s v="FIXED NETWORK CAMERA AXIS Q1785-LE"/>
    <s v="Cheshire WA3 6GP"/>
    <n v="68"/>
    <x v="2"/>
    <s v="Diesel"/>
    <n v="2.5159999999999999E-4"/>
  </r>
  <r>
    <s v="S000377"/>
    <x v="14"/>
    <s v="PO139975"/>
    <s v="GRN181908"/>
    <s v="11700-6094"/>
    <s v="AIR CONDITIONER SPECTRACOOL 6000/8000 BTU W/ HEAT"/>
    <s v="Cheshire WA3 6GP"/>
    <n v="68"/>
    <x v="2"/>
    <s v="Diesel"/>
    <n v="2.5159999999999999E-4"/>
  </r>
  <r>
    <s v="S000377"/>
    <x v="14"/>
    <s v="PO139967"/>
    <s v="GRN181939"/>
    <n v="101017154"/>
    <s v="AXIS P1468-LE NETWORK CAMERA AXIS 01055-001"/>
    <s v="Cheshire WA3 6GP"/>
    <n v="68"/>
    <x v="2"/>
    <s v="Diesel"/>
    <n v="2.5159999999999999E-4"/>
  </r>
  <r>
    <s v="S000377"/>
    <x v="14"/>
    <s v="PO143795"/>
    <s v="GRN181955"/>
    <n v="101017335"/>
    <s v="ALL IN ONE NETWORK MICROPHONE CONSOLE 2N SIP MIC"/>
    <s v="Cheshire WA3 6GP"/>
    <n v="68"/>
    <x v="2"/>
    <s v="Diesel"/>
    <n v="2.5159999999999999E-4"/>
  </r>
  <r>
    <s v="S000892"/>
    <x v="16"/>
    <s v="PO143723"/>
    <s v="GRN183277"/>
    <n v="86201656"/>
    <s v="M8 RAWLBOLT EYE BOLT MASONARY FIXING"/>
    <s v="Stockport SK4 2JT"/>
    <n v="55"/>
    <x v="2"/>
    <s v="Diesel"/>
    <n v="2.0350000000000001E-4"/>
  </r>
  <r>
    <s v="S000377"/>
    <x v="14"/>
    <s v="PO138603"/>
    <s v="GRN181958"/>
    <n v="42205010"/>
    <s v="OUTDOOR CAMERA HOUSING T92E20"/>
    <s v="Cheshire WA3 6GP"/>
    <n v="68"/>
    <x v="2"/>
    <s v="Diesel"/>
    <n v="2.5159999999999999E-4"/>
  </r>
  <r>
    <s v="S000892"/>
    <x v="16"/>
    <s v="PO141582"/>
    <s v="GRN183279"/>
    <n v="86201656"/>
    <s v="M8 RAWLBOLT EYE BOLT MASONARY FIXING"/>
    <s v="Stockport SK4 2JT"/>
    <n v="55"/>
    <x v="2"/>
    <s v="Diesel"/>
    <n v="2.0350000000000001E-4"/>
  </r>
  <r>
    <s v="S000892"/>
    <x v="16"/>
    <s v="PO144024"/>
    <s v="GRN183280"/>
    <n v="101045243"/>
    <s v="MULTI PURPOSE WIPES LINT FREE 230 x 230 (100/Box)"/>
    <s v="Stockport SK4 2JT"/>
    <n v="55"/>
    <x v="2"/>
    <s v="Diesel"/>
    <n v="2.0350000000000001E-4"/>
  </r>
  <r>
    <s v="S000377"/>
    <x v="14"/>
    <s v="PO139971"/>
    <s v="GRN181962"/>
    <n v="42205010"/>
    <s v="OUTDOOR CAMERA HOUSING T92E20"/>
    <s v="Cheshire WA3 6GP"/>
    <n v="68"/>
    <x v="2"/>
    <s v="Diesel"/>
    <n v="2.5159999999999999E-4"/>
  </r>
  <r>
    <s v="S025431"/>
    <x v="0"/>
    <s v="PO142386"/>
    <s v="GRN183284"/>
    <n v="50204186"/>
    <s v="8 CHANNEL SOURCE OUTPUT MODULE 24V DC"/>
    <s v="Boston Massachusetts"/>
    <n v="3154"/>
    <x v="0"/>
    <s v="Crude"/>
    <n v="1.0118031999999999E-2"/>
  </r>
  <r>
    <s v="S022845"/>
    <x v="24"/>
    <s v="PO142545"/>
    <s v="GRN183285"/>
    <n v="101023072"/>
    <s v="UPS BATTERY 12V 33AH (for 56204310  - VERTIV/NXC)"/>
    <s v="Warrington WA3 3JD"/>
    <n v="118"/>
    <x v="3"/>
    <s v="Diesel"/>
    <n v="0.1199765"/>
  </r>
  <r>
    <s v="S023284"/>
    <x v="19"/>
    <s v="PO131877"/>
    <s v="GRN183286"/>
    <s v="340-1011-1"/>
    <s v="MODIFIED ENCLOSURE SITE CONFIGURABLE"/>
    <s v="Leicester LE19 2DT"/>
    <n v="144"/>
    <x v="1"/>
    <s v="Diesel"/>
    <n v="5.3280000000000001E-2"/>
  </r>
  <r>
    <s v="S000377"/>
    <x v="14"/>
    <s v="PO142119"/>
    <s v="GRN182069"/>
    <n v="51206093"/>
    <s v="REMOTE CONTROL FOR VARIO ILLUMINATOR"/>
    <s v="Cheshire WA3 6GP"/>
    <n v="68"/>
    <x v="2"/>
    <s v="Diesel"/>
    <n v="2.5159999999999999E-4"/>
  </r>
  <r>
    <s v="S000377"/>
    <x v="14"/>
    <s v="PO143795"/>
    <s v="GRN182186"/>
    <n v="101031503"/>
    <s v="T96B05 OUTDOOR HOUSING"/>
    <s v="Cheshire WA3 6GP"/>
    <n v="68"/>
    <x v="2"/>
    <s v="Diesel"/>
    <n v="2.5159999999999999E-4"/>
  </r>
  <r>
    <s v="S000892"/>
    <x v="16"/>
    <s v="PO144282"/>
    <s v="GRN183292"/>
    <s v="11553-0338"/>
    <s v="CONN RCPT HSG 2 CIRCUITS 2ROW MINI-FIT JR"/>
    <s v="Stockport SK4 2JT"/>
    <n v="55"/>
    <x v="2"/>
    <s v="Diesel"/>
    <n v="2.0350000000000001E-4"/>
  </r>
  <r>
    <s v="S023284"/>
    <x v="19"/>
    <s v="PO139640"/>
    <s v="GRN183294"/>
    <s v="340-1042-1"/>
    <s v="JUNCTION BOX DETECTOR SIDE"/>
    <s v="Leicester LE19 2DT"/>
    <n v="144"/>
    <x v="1"/>
    <s v="Diesel"/>
    <n v="5.3280000000000001E-2"/>
  </r>
  <r>
    <s v="S023284"/>
    <x v="19"/>
    <s v="PO141867"/>
    <s v="GRN183295"/>
    <s v="340-1074-1"/>
    <s v="CONDUIT JB1 - JB4"/>
    <s v="Leicester LE19 2DT"/>
    <n v="144"/>
    <x v="1"/>
    <s v="Diesel"/>
    <n v="5.3280000000000001E-2"/>
  </r>
  <r>
    <s v="S001121"/>
    <x v="5"/>
    <s v="PO143157"/>
    <s v="GRN183296"/>
    <n v="88257610"/>
    <s v="LEGEND PLATE ROUND EMERGENCY STOP YELLOW 60MM DIA"/>
    <s v="Salford M5 4BE"/>
    <n v="103.6"/>
    <x v="2"/>
    <s v="Diesel"/>
    <n v="3.8331999999999998E-4"/>
  </r>
  <r>
    <s v="S000377"/>
    <x v="14"/>
    <s v="PO143796"/>
    <s v="GRN182187"/>
    <n v="42208070"/>
    <s v="AXIS P3905-R NETWORK CAMERA"/>
    <s v="Cheshire WA3 6GP"/>
    <n v="68"/>
    <x v="2"/>
    <s v="Diesel"/>
    <n v="2.5159999999999999E-4"/>
  </r>
  <r>
    <s v="S023284"/>
    <x v="19"/>
    <s v="PO139640"/>
    <s v="GRN183299"/>
    <s v="340-1073-1"/>
    <s v="CONDUIT JUNCTION BOX DETECTOR SIDE – JUNCTION BOX"/>
    <s v="Leicester LE19 2DT"/>
    <n v="144"/>
    <x v="1"/>
    <s v="Diesel"/>
    <n v="5.3280000000000001E-2"/>
  </r>
  <r>
    <s v="S023284"/>
    <x v="19"/>
    <s v="PO138725"/>
    <s v="GRN183301"/>
    <s v="340-1072-1"/>
    <s v="CONDUIT JUNCTION BOX SOURCE SIDE – JUNCTION BOX DE"/>
    <s v="Leicester LE19 2DT"/>
    <n v="144"/>
    <x v="1"/>
    <s v="Diesel"/>
    <n v="5.3280000000000001E-2"/>
  </r>
  <r>
    <s v="S023284"/>
    <x v="19"/>
    <s v="PO138725"/>
    <s v="GRN183302"/>
    <s v="340-1072-1"/>
    <s v="CONDUIT JUNCTION BOX SOURCE SIDE – JUNCTION BOX DE"/>
    <s v="Leicester LE19 2DT"/>
    <n v="144"/>
    <x v="1"/>
    <s v="Diesel"/>
    <n v="5.3280000000000001E-2"/>
  </r>
  <r>
    <s v="S000377"/>
    <x v="14"/>
    <s v="PO142293"/>
    <s v="GRN182188"/>
    <n v="42203458"/>
    <s v="JOYSTICK AXIS T8311"/>
    <s v="Cheshire WA3 6GP"/>
    <n v="68"/>
    <x v="2"/>
    <s v="Diesel"/>
    <n v="2.5159999999999999E-4"/>
  </r>
  <r>
    <s v="S000377"/>
    <x v="14"/>
    <s v="PO139162"/>
    <s v="GRN182189"/>
    <s v="11701-0952"/>
    <s v="CAMERA DOME FIXED 4 MP"/>
    <s v="Cheshire WA3 6GP"/>
    <n v="68"/>
    <x v="2"/>
    <s v="Diesel"/>
    <n v="2.5159999999999999E-4"/>
  </r>
  <r>
    <s v="S000377"/>
    <x v="14"/>
    <s v="PO143083"/>
    <s v="GRN182206"/>
    <s v="11700-6719"/>
    <s v="CAMERA NETWORK FIXED DOME 4 SENSORS SEAMLESSLY STI"/>
    <s v="Cheshire WA3 6GP"/>
    <n v="68"/>
    <x v="2"/>
    <s v="Diesel"/>
    <n v="2.5159999999999999E-4"/>
  </r>
  <r>
    <s v="S023284"/>
    <x v="19"/>
    <s v="PO138725"/>
    <s v="GRN183309"/>
    <s v="340-1073-1"/>
    <s v="CONDUIT JTN BOX DETECTOR SIDE-JTN BOX GROUND LEVEL"/>
    <s v="Leicester LE19 2DT"/>
    <n v="144"/>
    <x v="1"/>
    <s v="Diesel"/>
    <n v="5.3280000000000001E-2"/>
  </r>
  <r>
    <s v="S023284"/>
    <x v="19"/>
    <s v="PO141867"/>
    <s v="GRN183312"/>
    <s v="340-1071-1"/>
    <s v="CONDUIT OUTDOOR EQUIPMENT RACK ASSY – JUNCTION BOX"/>
    <s v="Leicester LE19 2DT"/>
    <n v="144"/>
    <x v="1"/>
    <s v="Diesel"/>
    <n v="5.3280000000000001E-2"/>
  </r>
  <r>
    <s v="S023284"/>
    <x v="19"/>
    <s v="PO138726"/>
    <s v="GRN183313"/>
    <s v="340-1125-1"/>
    <s v="ENCLOSURE SYSTEM ENTRY/EXIT"/>
    <s v="Leicester LE19 2DT"/>
    <n v="144"/>
    <x v="1"/>
    <s v="Diesel"/>
    <n v="5.3280000000000001E-2"/>
  </r>
  <r>
    <s v="S000377"/>
    <x v="14"/>
    <s v="PO141871"/>
    <s v="GRN182328"/>
    <n v="42203806"/>
    <s v="PTZ DOME NETWORK CAMERA"/>
    <s v="Cheshire WA3 6GP"/>
    <n v="68"/>
    <x v="2"/>
    <s v="Diesel"/>
    <n v="2.5159999999999999E-4"/>
  </r>
  <r>
    <s v="S000377"/>
    <x v="14"/>
    <s v="PO138603"/>
    <s v="GRN182339"/>
    <n v="101017335"/>
    <s v="ALL IN ONE NETWORK MICROPHONE CONSOLE 2N SIP MIC"/>
    <s v="Cheshire WA3 6GP"/>
    <n v="68"/>
    <x v="2"/>
    <s v="Diesel"/>
    <n v="2.5159999999999999E-4"/>
  </r>
  <r>
    <s v="S000377"/>
    <x v="14"/>
    <s v="PO143083"/>
    <s v="GRN182489"/>
    <s v="11700-5957"/>
    <s v="SFW LICENSE AXIS CAMERA STATION CORE DEVICE"/>
    <s v="Cheshire WA3 6GP"/>
    <n v="68"/>
    <x v="2"/>
    <s v="Diesel"/>
    <n v="2.5159999999999999E-4"/>
  </r>
  <r>
    <s v="S023284"/>
    <x v="19"/>
    <s v="PO139364"/>
    <s v="GRN183317"/>
    <s v="331-8613-1"/>
    <s v="ENCLOSURE ASSY INTEGRATED OVERSIZE VEHICLE AND BAR"/>
    <s v="Leicester LE19 2DT"/>
    <n v="144"/>
    <x v="1"/>
    <s v="Diesel"/>
    <n v="5.3280000000000001E-2"/>
  </r>
  <r>
    <s v="S000377"/>
    <x v="14"/>
    <s v="PO140380"/>
    <s v="GRN182639"/>
    <n v="51206093"/>
    <s v="REMOTE CONTROL FOR VARIO ILLUMINATOR"/>
    <s v="Cheshire WA3 6GP"/>
    <n v="68"/>
    <x v="2"/>
    <s v="Diesel"/>
    <n v="2.5159999999999999E-4"/>
  </r>
  <r>
    <s v="S023284"/>
    <x v="19"/>
    <s v="PO141965"/>
    <s v="GRN183320"/>
    <s v="340-1259-1"/>
    <s v="CABLE DETECTOR POWER BEAM ALIGNMENT FIXTURE"/>
    <s v="Leicester LE19 2DT"/>
    <n v="144"/>
    <x v="1"/>
    <s v="Diesel"/>
    <n v="5.3280000000000001E-2"/>
  </r>
  <r>
    <s v="S023284"/>
    <x v="19"/>
    <s v="PO131879"/>
    <s v="GRN183322"/>
    <n v="101036472"/>
    <s v="POPULATED RACK INTERFACE PANEL G60ZBX/P60 II"/>
    <s v="Leicester LE19 2DT"/>
    <n v="144"/>
    <x v="1"/>
    <s v="Diesel"/>
    <n v="5.3280000000000001E-2"/>
  </r>
  <r>
    <s v="S000377"/>
    <x v="14"/>
    <s v="PO142061"/>
    <s v="GRN182747"/>
    <s v="11700-6719"/>
    <s v="CAMERA NETWORK FIXED DOME 4 SENSORS SEAMLESSLY STI"/>
    <s v="Cheshire WA3 6GP"/>
    <n v="68"/>
    <x v="2"/>
    <s v="Diesel"/>
    <n v="2.5159999999999999E-4"/>
  </r>
  <r>
    <s v="S024448"/>
    <x v="18"/>
    <s v="PO134128"/>
    <s v="GRN183324"/>
    <n v="10208213"/>
    <s v="POWER SUPPLY ,12KJ/SEC, 0-20KV,400VAC 3PH FAST"/>
    <s v="California 94560"/>
    <n v="5214"/>
    <x v="0"/>
    <s v="Crude"/>
    <n v="0.4181628"/>
  </r>
  <r>
    <s v="S023284"/>
    <x v="19"/>
    <s v="PO136276"/>
    <s v="GRN183325"/>
    <n v="101048625"/>
    <s v="WEIGHBRIDGE JUNCTION BOX"/>
    <s v="Leicester LE19 2DT"/>
    <n v="144"/>
    <x v="1"/>
    <s v="Diesel"/>
    <n v="5.3280000000000001E-2"/>
  </r>
  <r>
    <s v="S025431"/>
    <x v="0"/>
    <s v="PO140459"/>
    <s v="GRN183326"/>
    <s v="11701-2386"/>
    <s v="DELL XE4 SFF DESKTOP PC - 1TB SSD"/>
    <s v="Boston Massachusetts"/>
    <n v="3154"/>
    <x v="0"/>
    <s v="Crude"/>
    <n v="1.0118031999999999E-2"/>
  </r>
  <r>
    <s v="S025431"/>
    <x v="0"/>
    <s v="PO138652"/>
    <s v="GRN183327"/>
    <s v="11701-2386"/>
    <s v="DELL XE4 SFF DESKTOP PC - 1TB SSD"/>
    <s v="Boston Massachusetts"/>
    <n v="3154"/>
    <x v="0"/>
    <s v="Crude"/>
    <n v="1.0118031999999999E-2"/>
  </r>
  <r>
    <s v="S025431"/>
    <x v="0"/>
    <s v="PO137077"/>
    <s v="GRN183328"/>
    <s v="11701-2386"/>
    <s v="DELL XE4 SFF DESKTOP PC - 1TB SSD"/>
    <s v="Boston Massachusetts"/>
    <n v="3154"/>
    <x v="0"/>
    <s v="Crude"/>
    <n v="1.0118031999999999E-2"/>
  </r>
  <r>
    <s v="S000377"/>
    <x v="14"/>
    <s v="PO143331"/>
    <s v="GRN182754"/>
    <n v="101017154"/>
    <s v="AXIS P1468-LE BULLET CAMERA"/>
    <s v="Cheshire WA3 6GP"/>
    <n v="68"/>
    <x v="2"/>
    <s v="Diesel"/>
    <n v="2.5159999999999999E-4"/>
  </r>
  <r>
    <s v="S023284"/>
    <x v="19"/>
    <s v="PO138725"/>
    <s v="GRN183330"/>
    <s v="340-1073-1"/>
    <s v="CONDUIT JTN BOX DETECTOR SIDE-JTN BOX GROUND LEVEL"/>
    <s v="Leicester LE19 2DT"/>
    <n v="144"/>
    <x v="1"/>
    <s v="Diesel"/>
    <n v="5.3280000000000001E-2"/>
  </r>
  <r>
    <s v="S000377"/>
    <x v="14"/>
    <s v="PO142046"/>
    <s v="GRN182756"/>
    <n v="51206632"/>
    <s v="VARIO2 W8 LONG RANGE WHITE LIGHT WITH 3 ANGLE OPTI"/>
    <s v="Cheshire WA3 6GP"/>
    <n v="68"/>
    <x v="2"/>
    <s v="Diesel"/>
    <n v="2.5159999999999999E-4"/>
  </r>
  <r>
    <s v="S000377"/>
    <x v="14"/>
    <s v="PO138563"/>
    <s v="GRN182759"/>
    <n v="51207013"/>
    <s v="VARIO w4-2 MULTI ANGLE WHITE LIGHT-3 ANGLE OPTIONS"/>
    <s v="Cheshire WA3 6GP"/>
    <n v="68"/>
    <x v="2"/>
    <s v="Diesel"/>
    <n v="2.5159999999999999E-4"/>
  </r>
  <r>
    <s v="S024448"/>
    <x v="18"/>
    <s v="PO140072"/>
    <s v="GRN183333"/>
    <n v="101038236"/>
    <s v="GASKET, COMBO EMI &amp; ENVIRONMENTAL, 3/8&quot; THK x 3/4&quot;"/>
    <s v="California 94560"/>
    <n v="5214"/>
    <x v="0"/>
    <s v="Crude"/>
    <n v="0.4181628"/>
  </r>
  <r>
    <s v="S000377"/>
    <x v="14"/>
    <s v="PO140380"/>
    <s v="GRN182875"/>
    <n v="42203806"/>
    <s v="PTZ DOME NETWORK CAMERA"/>
    <s v="Cheshire WA3 6GP"/>
    <n v="68"/>
    <x v="2"/>
    <s v="Diesel"/>
    <n v="2.5159999999999999E-4"/>
  </r>
  <r>
    <s v="S000377"/>
    <x v="14"/>
    <s v="PO140165"/>
    <s v="GRN182895"/>
    <n v="101026758"/>
    <s v="M3058-PLVE NETWORK CAMERA AXIS 01178-001"/>
    <s v="Cheshire WA3 6GP"/>
    <n v="68"/>
    <x v="2"/>
    <s v="Diesel"/>
    <n v="2.5159999999999999E-4"/>
  </r>
  <r>
    <s v="S000377"/>
    <x v="14"/>
    <s v="PO142293"/>
    <s v="GRN182917"/>
    <n v="42203458"/>
    <s v="JOYSTICK AXIS T8311"/>
    <s v="Cheshire WA3 6GP"/>
    <n v="68"/>
    <x v="2"/>
    <s v="Diesel"/>
    <n v="2.5159999999999999E-4"/>
  </r>
  <r>
    <s v="S023284"/>
    <x v="19"/>
    <s v="PO138729"/>
    <s v="GRN183337"/>
    <n v="101036472"/>
    <s v="POPULATED RACK INTERFACE PANEL G60ZBX/P60 II"/>
    <s v="Leicester LE19 2DT"/>
    <n v="144"/>
    <x v="1"/>
    <s v="Diesel"/>
    <n v="5.3280000000000001E-2"/>
  </r>
  <r>
    <s v="S023284"/>
    <x v="19"/>
    <s v="PO131878"/>
    <s v="GRN183338"/>
    <s v="340-1072-1"/>
    <s v="CONDUIT JTN BOX SOURCE SIDE-JTN BOX DETECTOR SIDE"/>
    <s v="Leicester LE19 2DT"/>
    <n v="144"/>
    <x v="1"/>
    <s v="Diesel"/>
    <n v="5.3280000000000001E-2"/>
  </r>
  <r>
    <s v="S000377"/>
    <x v="14"/>
    <s v="PO144030"/>
    <s v="GRN182975"/>
    <n v="42205145"/>
    <s v="AXIS TQ6501-E PARAPET MOUNT"/>
    <s v="Cheshire WA3 6GP"/>
    <n v="68"/>
    <x v="2"/>
    <s v="Diesel"/>
    <n v="2.5159999999999999E-4"/>
  </r>
  <r>
    <s v="S000377"/>
    <x v="14"/>
    <s v="PO139969"/>
    <s v="GRN182979"/>
    <n v="101013626"/>
    <s v="AXIS T91L61 WALL AND POLE MOUNT - PTZ DOME CAMERA"/>
    <s v="Cheshire WA3 6GP"/>
    <n v="68"/>
    <x v="2"/>
    <s v="Diesel"/>
    <n v="2.5159999999999999E-4"/>
  </r>
  <r>
    <s v="S023284"/>
    <x v="19"/>
    <s v="PO139364"/>
    <s v="GRN183341"/>
    <n v="101036472"/>
    <s v="POPULATED RACK INTERFACE PANEL"/>
    <s v="Leicester LE19 2DT"/>
    <n v="144"/>
    <x v="1"/>
    <s v="Diesel"/>
    <n v="5.3280000000000001E-2"/>
  </r>
  <r>
    <s v="S000377"/>
    <x v="14"/>
    <s v="PO143795"/>
    <s v="GRN182987"/>
    <n v="101009883"/>
    <s v="AXIS CAMERA STATION 5 - CORE DEVICE LICENCE"/>
    <s v="Cheshire WA3 6GP"/>
    <n v="68"/>
    <x v="2"/>
    <s v="Diesel"/>
    <n v="2.5159999999999999E-4"/>
  </r>
  <r>
    <s v="S000377"/>
    <x v="14"/>
    <s v="PO141217"/>
    <s v="GRN183006"/>
    <n v="51206093"/>
    <s v="REMOTE CONTROL FOR VARIO ILLUMINATOR"/>
    <s v="Cheshire WA3 6GP"/>
    <n v="68"/>
    <x v="2"/>
    <s v="Diesel"/>
    <n v="2.5159999999999999E-4"/>
  </r>
  <r>
    <s v="S023284"/>
    <x v="19"/>
    <s v="PO139228"/>
    <s v="GRN183344"/>
    <n v="101036472"/>
    <s v="POPULATED RACK INTERFACE PANEL G60ZBX/P60 II"/>
    <s v="Leicester LE19 2DT"/>
    <n v="144"/>
    <x v="1"/>
    <s v="Diesel"/>
    <n v="5.3280000000000001E-2"/>
  </r>
  <r>
    <s v="S000377"/>
    <x v="14"/>
    <s v="PO139967"/>
    <s v="GRN183181"/>
    <n v="101031503"/>
    <s v="T96B05 OUTDOOR HOUSING AXIS 5505-911"/>
    <s v="Cheshire WA3 6GP"/>
    <n v="68"/>
    <x v="2"/>
    <s v="Diesel"/>
    <n v="2.5159999999999999E-4"/>
  </r>
  <r>
    <s v="S000377"/>
    <x v="14"/>
    <s v="PO141346"/>
    <s v="GRN183274"/>
    <n v="42208070"/>
    <s v="AXIS P3905-R NETWORK CAMERA"/>
    <s v="Cheshire WA3 6GP"/>
    <n v="68"/>
    <x v="2"/>
    <s v="Diesel"/>
    <n v="2.5159999999999999E-4"/>
  </r>
  <r>
    <s v="S000377"/>
    <x v="14"/>
    <s v="PO144222"/>
    <s v="GRN183276"/>
    <n v="101026758"/>
    <s v="M3058-PLVE NETWORK CAMERA"/>
    <s v="Cheshire WA3 6GP"/>
    <n v="68"/>
    <x v="2"/>
    <s v="Diesel"/>
    <n v="2.5159999999999999E-4"/>
  </r>
  <r>
    <s v="S025431"/>
    <x v="0"/>
    <s v="PO143599"/>
    <s v="GRN183349"/>
    <s v="11518-0612"/>
    <s v="FILTER HIGH EFFICIENCY 6IN X 12IN"/>
    <s v="Boston Massachusetts"/>
    <n v="3154"/>
    <x v="0"/>
    <s v="Crude"/>
    <n v="1.0118031999999999E-2"/>
  </r>
  <r>
    <s v="S000377"/>
    <x v="14"/>
    <s v="PO143795"/>
    <s v="GRN183319"/>
    <n v="42205145"/>
    <s v="AXIS TQ6501-E PARAPET MOUNT"/>
    <s v="Cheshire WA3 6GP"/>
    <n v="68"/>
    <x v="2"/>
    <s v="Diesel"/>
    <n v="2.5159999999999999E-4"/>
  </r>
  <r>
    <s v="S000377"/>
    <x v="14"/>
    <s v="PO139969"/>
    <s v="GRN183394"/>
    <n v="101013626"/>
    <s v="AXIS T91L61 WALL AND POLE MOUNT - PTZ DOME CAMERA"/>
    <s v="Cheshire WA3 6GP"/>
    <n v="68"/>
    <x v="2"/>
    <s v="Diesel"/>
    <n v="2.5159999999999999E-4"/>
  </r>
  <r>
    <s v="S000377"/>
    <x v="14"/>
    <s v="PO139975"/>
    <s v="GRN183467"/>
    <s v="11700-6094"/>
    <s v="AIR CONDITIONER SPECTRACOOL 6000/8000 BTU W/ HEAT"/>
    <s v="Cheshire WA3 6GP"/>
    <n v="68"/>
    <x v="2"/>
    <s v="Diesel"/>
    <n v="2.5159999999999999E-4"/>
  </r>
  <r>
    <s v="S000377"/>
    <x v="14"/>
    <s v="PO138563"/>
    <s v="GRN183471"/>
    <s v="11700-4734"/>
    <s v="CAMERA NETWORK PTZ 60HZ"/>
    <s v="Cheshire WA3 6GP"/>
    <n v="68"/>
    <x v="2"/>
    <s v="Diesel"/>
    <n v="2.5159999999999999E-4"/>
  </r>
  <r>
    <s v="S000377"/>
    <x v="14"/>
    <s v="PO141826"/>
    <s v="GRN183492"/>
    <n v="51206093"/>
    <s v="REMOTE CONTROL FOR VARIO ILLUMINATOR"/>
    <s v="Cheshire WA3 6GP"/>
    <n v="68"/>
    <x v="2"/>
    <s v="Diesel"/>
    <n v="2.5159999999999999E-4"/>
  </r>
  <r>
    <s v="S022670"/>
    <x v="26"/>
    <s v="PO143446"/>
    <s v="GRN183362"/>
    <s v="11700-5243"/>
    <s v="BOLT HEX DIN933 M20 X 2.5 X 50MM GEOMET STL"/>
    <s v="Congleton CW12 1HR"/>
    <n v="12.8"/>
    <x v="2"/>
    <s v="Diesel"/>
    <n v="4.7360000000000001E-5"/>
  </r>
  <r>
    <s v="S000377"/>
    <x v="14"/>
    <s v="PO144256"/>
    <s v="GRN183670"/>
    <n v="42206664"/>
    <s v="NETWORK CAMERA BULLET STYLE Q1785-LE"/>
    <s v="Cheshire WA3 6GP"/>
    <n v="68"/>
    <x v="2"/>
    <s v="Diesel"/>
    <n v="2.5159999999999999E-4"/>
  </r>
  <r>
    <s v="S000377"/>
    <x v="14"/>
    <s v="PO144256"/>
    <s v="GRN183671"/>
    <n v="42206664"/>
    <s v="NETWORK CAMERA BULLET STYLE Q1785-LE"/>
    <s v="Cheshire WA3 6GP"/>
    <n v="68"/>
    <x v="2"/>
    <s v="Diesel"/>
    <n v="2.5159999999999999E-4"/>
  </r>
  <r>
    <s v="S000377"/>
    <x v="14"/>
    <s v="PO143983"/>
    <s v="GRN183765"/>
    <n v="101009883"/>
    <s v="AXIS CAMERA STATION 5 - CORE DEVICE LICENCE"/>
    <s v="Cheshire WA3 6GP"/>
    <n v="68"/>
    <x v="2"/>
    <s v="Diesel"/>
    <n v="2.5159999999999999E-4"/>
  </r>
  <r>
    <s v="S000377"/>
    <x v="14"/>
    <s v="PO143983"/>
    <s v="GRN183766"/>
    <n v="101009883"/>
    <s v="AXIS CAMERA STATION 5 - CORE DEVICE LICENCE"/>
    <s v="Cheshire WA3 6GP"/>
    <n v="68"/>
    <x v="2"/>
    <s v="Diesel"/>
    <n v="2.5159999999999999E-4"/>
  </r>
  <r>
    <s v="S024867"/>
    <x v="27"/>
    <s v="PO141825"/>
    <s v="GRN183372"/>
    <n v="13208972"/>
    <s v="PERSONAL DOSIMETER (PULSE X-RAY &amp; GAMMA) POLIMASTE"/>
    <s v="Wimborne BH21 7SQ"/>
    <n v="428"/>
    <x v="2"/>
    <s v="Diesel"/>
    <n v="1.5835999999999999E-3"/>
  </r>
  <r>
    <s v="S001121"/>
    <x v="5"/>
    <s v="PO138278"/>
    <s v="GRN183373"/>
    <n v="50204183"/>
    <s v="2-PORT ETHERNET/IP I/O ADAPTOR MODULE"/>
    <s v="Salford M5 4BE"/>
    <n v="103.6"/>
    <x v="2"/>
    <s v="Diesel"/>
    <n v="3.8331999999999998E-4"/>
  </r>
  <r>
    <s v="S000377"/>
    <x v="14"/>
    <s v="PO143795"/>
    <s v="GRN183769"/>
    <s v="11700-5957"/>
    <s v="SFW LICENSE AXIS CAMERA STATION CORE DEVICE"/>
    <s v="Cheshire WA3 6GP"/>
    <n v="68"/>
    <x v="2"/>
    <s v="Diesel"/>
    <n v="2.5159999999999999E-4"/>
  </r>
  <r>
    <s v="S000377"/>
    <x v="14"/>
    <s v="PO141826"/>
    <s v="GRN183793"/>
    <n v="51206094"/>
    <s v="VARIO W4 LENS - 120H X 50V"/>
    <s v="Cheshire WA3 6GP"/>
    <n v="68"/>
    <x v="2"/>
    <s v="Diesel"/>
    <n v="2.5159999999999999E-4"/>
  </r>
  <r>
    <s v="S000377"/>
    <x v="14"/>
    <s v="PO139162"/>
    <s v="GRN183795"/>
    <s v="11701-0952"/>
    <s v="CAMERA DOME FIXED 4 MP"/>
    <s v="Cheshire WA3 6GP"/>
    <n v="68"/>
    <x v="2"/>
    <s v="Diesel"/>
    <n v="2.5159999999999999E-4"/>
  </r>
  <r>
    <s v="S000377"/>
    <x v="14"/>
    <s v="PO142487"/>
    <s v="GRN183949"/>
    <n v="51207013"/>
    <s v="VARIO W4-2 MULTI ANGLE WHITE LIGHT-3 ANGLE OPTIONS"/>
    <s v="Cheshire WA3 6GP"/>
    <n v="68"/>
    <x v="2"/>
    <s v="Diesel"/>
    <n v="2.5159999999999999E-4"/>
  </r>
  <r>
    <s v="S023413"/>
    <x v="15"/>
    <s v="PO143315"/>
    <s v="GRN183382"/>
    <n v="42203630"/>
    <s v="VISY IRIS CONTAINER OCR SOFTWARE"/>
    <s v="33100 Tampere, Finland"/>
    <n v="3916"/>
    <x v="2"/>
    <s v="Diesel"/>
    <n v="3.9815929999999999E-2"/>
  </r>
  <r>
    <s v="S023413"/>
    <x v="15"/>
    <s v="PO138587"/>
    <s v="GRN183383"/>
    <n v="42203630"/>
    <s v="VISY IRIS CONTAINER OCR SOFTWARE"/>
    <s v="33100 Tampere, Finland"/>
    <n v="3916"/>
    <x v="2"/>
    <s v="Diesel"/>
    <n v="3.9815929999999999E-2"/>
  </r>
  <r>
    <s v="S023413"/>
    <x v="15"/>
    <s v="PO139719"/>
    <s v="GRN183384"/>
    <n v="42203630"/>
    <s v="VISY IRIS CONTAINER OCR SOFTWARE"/>
    <s v="33100 Tampere, Finland"/>
    <n v="3916"/>
    <x v="2"/>
    <s v="Diesel"/>
    <n v="3.9815929999999999E-2"/>
  </r>
  <r>
    <s v="S000377"/>
    <x v="14"/>
    <s v="PO142017"/>
    <s v="GRN183950"/>
    <n v="42208070"/>
    <s v="AXIS P3905-R NETWORK CAMERA"/>
    <s v="Cheshire WA3 6GP"/>
    <n v="68"/>
    <x v="2"/>
    <s v="Diesel"/>
    <n v="2.5159999999999999E-4"/>
  </r>
  <r>
    <s v="S000377"/>
    <x v="14"/>
    <s v="PO139975"/>
    <s v="GRN183983"/>
    <s v="11700-6094"/>
    <s v="AIR CONDITIONER SPECTRACOOL 6000/8000 BTU W/ HEAT"/>
    <s v="Cheshire WA3 6GP"/>
    <n v="68"/>
    <x v="2"/>
    <s v="Diesel"/>
    <n v="2.5159999999999999E-4"/>
  </r>
  <r>
    <s v="S000377"/>
    <x v="14"/>
    <s v="PO142119"/>
    <s v="GRN184002"/>
    <n v="42203458"/>
    <s v="JOYSTICK AXIS T8311"/>
    <s v="Cheshire WA3 6GP"/>
    <n v="68"/>
    <x v="2"/>
    <s v="Diesel"/>
    <n v="2.5159999999999999E-4"/>
  </r>
  <r>
    <s v="S000377"/>
    <x v="14"/>
    <s v="PO144003"/>
    <s v="GRN184041"/>
    <s v="11700-5957"/>
    <s v="SFW LICENSE AXIS CAMERA STATION CORE DEVICE"/>
    <s v="Cheshire WA3 6GP"/>
    <n v="68"/>
    <x v="2"/>
    <s v="Diesel"/>
    <n v="2.5159999999999999E-4"/>
  </r>
  <r>
    <s v="S000377"/>
    <x v="14"/>
    <s v="PO144609"/>
    <s v="GRN184091"/>
    <n v="42208898"/>
    <s v="AXIS C1310-E NETWORK HORN SPEAKER"/>
    <s v="Cheshire WA3 6GP"/>
    <n v="68"/>
    <x v="2"/>
    <s v="Diesel"/>
    <n v="2.5159999999999999E-4"/>
  </r>
  <r>
    <s v="S000377"/>
    <x v="14"/>
    <s v="PO138603"/>
    <s v="GRN184094"/>
    <n v="51206093"/>
    <s v="REMOTE CONTROL FOR VARIO ILLUMINATOR"/>
    <s v="Cheshire WA3 6GP"/>
    <n v="68"/>
    <x v="2"/>
    <s v="Diesel"/>
    <n v="2.5159999999999999E-4"/>
  </r>
  <r>
    <s v="S000377"/>
    <x v="14"/>
    <s v="PO139319"/>
    <s v="GRN184266"/>
    <s v="11701-0952"/>
    <s v="CAMERA DOME FIXED 4 MP"/>
    <s v="Cheshire WA3 6GP"/>
    <n v="68"/>
    <x v="2"/>
    <s v="Diesel"/>
    <n v="2.5159999999999999E-4"/>
  </r>
  <r>
    <s v="S000377"/>
    <x v="14"/>
    <s v="PO139975"/>
    <s v="GRN184332"/>
    <s v="11700-6094"/>
    <s v="AIR CONDITIONER SPECTRACOOL 6000/8000 BTU W/ HEAT"/>
    <s v="Cheshire WA3 6GP"/>
    <n v="68"/>
    <x v="2"/>
    <s v="Diesel"/>
    <n v="2.5159999999999999E-4"/>
  </r>
  <r>
    <s v="S000377"/>
    <x v="14"/>
    <s v="PO144256"/>
    <s v="GRN184584"/>
    <n v="51208970"/>
    <s v="VARIO W8 LENS - 120H X 50V"/>
    <s v="Cheshire WA3 6GP"/>
    <n v="68"/>
    <x v="2"/>
    <s v="Diesel"/>
    <n v="2.5159999999999999E-4"/>
  </r>
  <r>
    <s v="S000377"/>
    <x v="14"/>
    <s v="PO144694"/>
    <s v="GRN184679"/>
    <s v="11701-2477"/>
    <s v="SUINT2200LCD2U TRIPP LITE LINE PROTECTION DISTRIBU"/>
    <s v="Cheshire WA3 6GP"/>
    <n v="68"/>
    <x v="2"/>
    <s v="Diesel"/>
    <n v="2.5159999999999999E-4"/>
  </r>
  <r>
    <s v="S000377"/>
    <x v="14"/>
    <s v="PO143333"/>
    <s v="GRN184685"/>
    <n v="21207160"/>
    <s v="NETWORK CABLE COUPLER IP66"/>
    <s v="Cheshire WA3 6GP"/>
    <n v="68"/>
    <x v="2"/>
    <s v="Diesel"/>
    <n v="2.5159999999999999E-4"/>
  </r>
  <r>
    <s v="S000377"/>
    <x v="14"/>
    <s v="PO143333"/>
    <s v="GRN184750"/>
    <n v="51207013"/>
    <s v="VARIO W4-2 MULTI ANGLE WHITE LIGHT-3 ANGLE OPTIONS"/>
    <s v="Cheshire WA3 6GP"/>
    <n v="68"/>
    <x v="2"/>
    <s v="Diesel"/>
    <n v="2.5159999999999999E-4"/>
  </r>
  <r>
    <s v="S000377"/>
    <x v="14"/>
    <s v="PO143333"/>
    <s v="GRN184752"/>
    <n v="51206094"/>
    <s v="VARIO W4 LENS - 120H X 50V"/>
    <s v="Cheshire WA3 6GP"/>
    <n v="68"/>
    <x v="2"/>
    <s v="Diesel"/>
    <n v="2.5159999999999999E-4"/>
  </r>
  <r>
    <s v="S000377"/>
    <x v="14"/>
    <s v="PO144663"/>
    <s v="GRN184936"/>
    <n v="101049130"/>
    <s v="P1378 NETWORK CAMERA 4K"/>
    <s v="Cheshire WA3 6GP"/>
    <n v="68"/>
    <x v="2"/>
    <s v="Diesel"/>
    <n v="2.5159999999999999E-4"/>
  </r>
  <r>
    <s v="S000377"/>
    <x v="14"/>
    <s v="PO138563"/>
    <s v="GRN184941"/>
    <n v="101013626"/>
    <s v="AXIS T91L61 WALL AND POLE MOUNT - PTZ DOME CAMERA"/>
    <s v="Cheshire WA3 6GP"/>
    <n v="68"/>
    <x v="2"/>
    <s v="Diesel"/>
    <n v="2.5159999999999999E-4"/>
  </r>
  <r>
    <s v="S000377"/>
    <x v="14"/>
    <s v="PO141028"/>
    <s v="GRN184942"/>
    <n v="42202131"/>
    <s v="CORNER BRACKET T91A64 AXIS 5017-641"/>
    <s v="Cheshire WA3 6GP"/>
    <n v="68"/>
    <x v="2"/>
    <s v="Diesel"/>
    <n v="2.5159999999999999E-4"/>
  </r>
  <r>
    <s v="S000377"/>
    <x v="14"/>
    <s v="PO138563"/>
    <s v="GRN184945"/>
    <n v="101049130"/>
    <s v="P1378 NETWORK CAMERA 4K"/>
    <s v="Cheshire WA3 6GP"/>
    <n v="68"/>
    <x v="2"/>
    <s v="Diesel"/>
    <n v="2.5159999999999999E-4"/>
  </r>
  <r>
    <s v="S000377"/>
    <x v="14"/>
    <s v="PO143083"/>
    <s v="GRN184946"/>
    <s v="11700-6719"/>
    <s v="CAMERA NETWORK FIXED DOME 4 SENSORS SEAMLESSLY STI"/>
    <s v="Cheshire WA3 6GP"/>
    <n v="68"/>
    <x v="2"/>
    <s v="Diesel"/>
    <n v="2.5159999999999999E-4"/>
  </r>
  <r>
    <s v="S000377"/>
    <x v="14"/>
    <s v="PO144761"/>
    <s v="GRN184976"/>
    <n v="42206664"/>
    <s v="NETWORK CAMERA BULLET STYLE Q1785-LE"/>
    <s v="Cheshire WA3 6GP"/>
    <n v="68"/>
    <x v="2"/>
    <s v="Diesel"/>
    <n v="2.5159999999999999E-4"/>
  </r>
  <r>
    <s v="S000377"/>
    <x v="14"/>
    <s v="PO140944"/>
    <s v="GRN185003"/>
    <s v="11700-4734"/>
    <s v="CAMERA NETWORK PTZ 60HZ"/>
    <s v="Cheshire WA3 6GP"/>
    <n v="68"/>
    <x v="2"/>
    <s v="Diesel"/>
    <n v="2.5159999999999999E-4"/>
  </r>
  <r>
    <s v="S000377"/>
    <x v="14"/>
    <s v="PO138603"/>
    <s v="GRN185008"/>
    <n v="42208070"/>
    <s v="AXIS P3905-R NETWORK CAMERA"/>
    <s v="Cheshire WA3 6GP"/>
    <n v="68"/>
    <x v="2"/>
    <s v="Diesel"/>
    <n v="2.5159999999999999E-4"/>
  </r>
  <r>
    <s v="S000377"/>
    <x v="14"/>
    <s v="PO143331"/>
    <s v="GRN185009"/>
    <n v="51206094"/>
    <s v="VARIO W4 LENS - 120H X 50V"/>
    <s v="Cheshire WA3 6GP"/>
    <n v="68"/>
    <x v="2"/>
    <s v="Diesel"/>
    <n v="2.5159999999999999E-4"/>
  </r>
  <r>
    <s v="S000377"/>
    <x v="14"/>
    <s v="PO139975"/>
    <s v="GRN185010"/>
    <s v="11700-6244"/>
    <s v="CABLE ASSY RJ45-RJ45 CAT5E BLU 20FT"/>
    <s v="Cheshire WA3 6GP"/>
    <n v="68"/>
    <x v="2"/>
    <s v="Diesel"/>
    <n v="2.5159999999999999E-4"/>
  </r>
  <r>
    <s v="S000377"/>
    <x v="14"/>
    <s v="PO144694"/>
    <s v="GRN185051"/>
    <s v="11701-2477"/>
    <s v="SUINT2200LCD2U TRIPP LITE LINE PROTECTION DISTRIBU"/>
    <s v="Cheshire WA3 6GP"/>
    <n v="68"/>
    <x v="2"/>
    <s v="Diesel"/>
    <n v="2.5159999999999999E-4"/>
  </r>
  <r>
    <s v="S000377"/>
    <x v="14"/>
    <s v="PO144829"/>
    <s v="GRN185153"/>
    <n v="42203806"/>
    <s v="PTZ DOME NETWORK CAMERA"/>
    <s v="Cheshire WA3 6GP"/>
    <n v="68"/>
    <x v="2"/>
    <s v="Diesel"/>
    <n v="2.5159999999999999E-4"/>
  </r>
  <r>
    <s v="S000377"/>
    <x v="14"/>
    <s v="PO144663"/>
    <s v="GRN185205"/>
    <n v="42208898"/>
    <s v="AXIS C1310-E NETWORK HORN SPEAKER"/>
    <s v="Cheshire WA3 6GP"/>
    <n v="68"/>
    <x v="2"/>
    <s v="Diesel"/>
    <n v="2.5159999999999999E-4"/>
  </r>
  <r>
    <s v="S000377"/>
    <x v="14"/>
    <s v="PO143795"/>
    <s v="GRN185206"/>
    <n v="101017335"/>
    <s v="ALL IN ONE NETWORK MICROPHONE CONSOLE 2N SIP MIC"/>
    <s v="Cheshire WA3 6GP"/>
    <n v="68"/>
    <x v="2"/>
    <s v="Diesel"/>
    <n v="2.5159999999999999E-4"/>
  </r>
  <r>
    <s v="S000377"/>
    <x v="14"/>
    <s v="PO139975"/>
    <s v="GRN185207"/>
    <n v="51206093"/>
    <s v="REMOTE CONTROL FOR VARIO ILLUMINATOR"/>
    <s v="Cheshire WA3 6GP"/>
    <n v="68"/>
    <x v="2"/>
    <s v="Diesel"/>
    <n v="2.5159999999999999E-4"/>
  </r>
  <r>
    <s v="S000377"/>
    <x v="14"/>
    <s v="PO143331"/>
    <s v="GRN185209"/>
    <n v="51207013"/>
    <s v="VARIO W4-2 MULTI ANGLE WHITE LIGHT-3 ANGLE OPTIONS"/>
    <s v="Cheshire WA3 6GP"/>
    <n v="68"/>
    <x v="2"/>
    <s v="Diesel"/>
    <n v="2.5159999999999999E-4"/>
  </r>
  <r>
    <s v="S000377"/>
    <x v="14"/>
    <s v="PO143083"/>
    <s v="GRN185222"/>
    <s v="11700-6719"/>
    <s v="CAMERA NETWORK FIXED DOME 4 SENSORS SEAMLESSLY STI"/>
    <s v="Cheshire WA3 6GP"/>
    <n v="68"/>
    <x v="2"/>
    <s v="Diesel"/>
    <n v="2.5159999999999999E-4"/>
  </r>
  <r>
    <s v="S000377"/>
    <x v="14"/>
    <s v="PO144694"/>
    <s v="GRN185375"/>
    <s v="11701-2478"/>
    <s v="WEBCARDLX TRIPP LITE  LINE PROTECTION DISTRIBUTION"/>
    <s v="Cheshire WA3 6GP"/>
    <n v="68"/>
    <x v="2"/>
    <s v="Diesel"/>
    <n v="2.5159999999999999E-4"/>
  </r>
  <r>
    <s v="S000377"/>
    <x v="14"/>
    <s v="PO140944"/>
    <s v="GRN185433"/>
    <s v="11700-6719"/>
    <s v="CAMERA NETWORK FIXED DOME 4 SENSORS SEAMLESSLY STI"/>
    <s v="Cheshire WA3 6GP"/>
    <n v="68"/>
    <x v="2"/>
    <s v="Diesel"/>
    <n v="2.5159999999999999E-4"/>
  </r>
  <r>
    <s v="S000377"/>
    <x v="14"/>
    <s v="PO145168"/>
    <s v="GRN185519"/>
    <n v="101009883"/>
    <s v="AXIS CAMERA STATION 5 - CORE DEVICE LICENCE"/>
    <s v="Cheshire WA3 6GP"/>
    <n v="68"/>
    <x v="2"/>
    <s v="Diesel"/>
    <n v="2.5159999999999999E-4"/>
  </r>
  <r>
    <s v="S000377"/>
    <x v="14"/>
    <s v="PO142293"/>
    <s v="GRN185749"/>
    <n v="42203458"/>
    <s v="JOYSTICK AXIS T8311"/>
    <s v="Cheshire WA3 6GP"/>
    <n v="68"/>
    <x v="2"/>
    <s v="Diesel"/>
    <n v="2.5159999999999999E-4"/>
  </r>
  <r>
    <s v="S000377"/>
    <x v="14"/>
    <s v="PO144852"/>
    <s v="GRN185755"/>
    <n v="42203806"/>
    <s v="PTZ DOME NETWORK CAMERA"/>
    <s v="Cheshire WA3 6GP"/>
    <n v="68"/>
    <x v="2"/>
    <s v="Diesel"/>
    <n v="2.5159999999999999E-4"/>
  </r>
  <r>
    <s v="S000377"/>
    <x v="14"/>
    <s v="PO144852"/>
    <s v="GRN185776"/>
    <n v="42203806"/>
    <s v="PTZ DOME NETWORK CAMERA"/>
    <s v="Cheshire WA3 6GP"/>
    <n v="68"/>
    <x v="2"/>
    <s v="Diesel"/>
    <n v="2.5159999999999999E-4"/>
  </r>
  <r>
    <s v="S000377"/>
    <x v="14"/>
    <s v="PO139975"/>
    <s v="GRN185841"/>
    <s v="11700-4734"/>
    <s v="CAMERA NETWORK PTZ 60HZ"/>
    <s v="Cheshire WA3 6GP"/>
    <n v="68"/>
    <x v="2"/>
    <s v="Diesel"/>
    <n v="2.5159999999999999E-4"/>
  </r>
  <r>
    <s v="S000377"/>
    <x v="14"/>
    <s v="PO145330"/>
    <s v="GRN185906"/>
    <n v="42203806"/>
    <s v="PTZ DOME NETWORK CAMERA"/>
    <s v="Cheshire WA3 6GP"/>
    <n v="68"/>
    <x v="2"/>
    <s v="Diesel"/>
    <n v="2.5159999999999999E-4"/>
  </r>
  <r>
    <s v="S000377"/>
    <x v="14"/>
    <s v="PO144694"/>
    <s v="GRN185908"/>
    <s v="11701-2478"/>
    <s v="WEBCARDLX TRIPP LITE  LINE PROTECTION DISTRIBUTION"/>
    <s v="Cheshire WA3 6GP"/>
    <n v="68"/>
    <x v="2"/>
    <s v="Diesel"/>
    <n v="2.5159999999999999E-4"/>
  </r>
  <r>
    <s v="S000377"/>
    <x v="14"/>
    <s v="PO139101"/>
    <s v="GRN185919"/>
    <s v="11700-5957"/>
    <s v="SFW LICENSE AXIS CAMERA STATION CORE DEVICE"/>
    <s v="Cheshire WA3 6GP"/>
    <n v="68"/>
    <x v="2"/>
    <s v="Diesel"/>
    <n v="2.5159999999999999E-4"/>
  </r>
  <r>
    <s v="S000377"/>
    <x v="14"/>
    <s v="PO144345"/>
    <s v="GRN185920"/>
    <n v="101009883"/>
    <s v="AXIS CAMERA STATION 5 - CORE DEVICE LICENCE"/>
    <s v="Cheshire WA3 6GP"/>
    <n v="68"/>
    <x v="2"/>
    <s v="Diesel"/>
    <n v="2.5159999999999999E-4"/>
  </r>
  <r>
    <s v="S000377"/>
    <x v="14"/>
    <s v="PO144468"/>
    <s v="GRN185922"/>
    <n v="101009883"/>
    <s v="AXIS CAMERA STATION 5 - CORE DEVICE LICENCE"/>
    <s v="Cheshire WA3 6GP"/>
    <n v="68"/>
    <x v="2"/>
    <s v="Diesel"/>
    <n v="2.5159999999999999E-4"/>
  </r>
  <r>
    <s v="S000377"/>
    <x v="14"/>
    <s v="PO144538"/>
    <s v="GRN185923"/>
    <s v="11700-5957"/>
    <s v="SFW LICENSE AXIS CAMERA STATION CORE DEVICE"/>
    <s v="Cheshire WA3 6GP"/>
    <n v="68"/>
    <x v="2"/>
    <s v="Diesel"/>
    <n v="2.5159999999999999E-4"/>
  </r>
  <r>
    <s v="S023375"/>
    <x v="13"/>
    <s v="PO144188"/>
    <s v="GRN183450"/>
    <n v="101036328"/>
    <s v="COMET X-RAY MAINTENANCE TOOL KIT"/>
    <s v="Boston Massachusetts"/>
    <n v="3154"/>
    <x v="0"/>
    <s v="Crude"/>
    <n v="2.5295079999999999"/>
  </r>
  <r>
    <s v="S000377"/>
    <x v="14"/>
    <s v="PO145330"/>
    <s v="GRN185928"/>
    <n v="42203806"/>
    <s v="PTZ DOME NETWORK CAMERA"/>
    <s v="Cheshire WA3 6GP"/>
    <n v="68"/>
    <x v="2"/>
    <s v="Diesel"/>
    <n v="2.5159999999999999E-4"/>
  </r>
  <r>
    <s v="S023284"/>
    <x v="19"/>
    <s v="PO138725"/>
    <s v="GRN183454"/>
    <n v="101035548"/>
    <s v="G60 ZBX DRIVE MOTOR PANEL"/>
    <s v="Leicester LE19 2DT"/>
    <n v="144"/>
    <x v="1"/>
    <s v="Diesel"/>
    <n v="5.3280000000000001E-2"/>
  </r>
  <r>
    <s v="S000377"/>
    <x v="14"/>
    <s v="PO145500"/>
    <s v="GRN186168"/>
    <n v="101038455"/>
    <s v="AXIS M5075-G EU PALM-SIZED PTZ CAMERA WITH 5X OPTI"/>
    <s v="Cheshire WA3 6GP"/>
    <n v="68"/>
    <x v="2"/>
    <s v="Diesel"/>
    <n v="2.5159999999999999E-4"/>
  </r>
  <r>
    <s v="S000377"/>
    <x v="14"/>
    <s v="PO145502"/>
    <s v="GRN186169"/>
    <n v="101038455"/>
    <s v="AXIS M5075-G EU PALM-SIZED PTZ CAMERA WITH 5X OPTI"/>
    <s v="Cheshire WA3 6GP"/>
    <n v="68"/>
    <x v="2"/>
    <s v="Diesel"/>
    <n v="2.5159999999999999E-4"/>
  </r>
  <r>
    <s v="S000377"/>
    <x v="14"/>
    <s v="PO145545"/>
    <s v="GRN186260"/>
    <n v="42208898"/>
    <s v="AXIS C1310-E NETWORK HORN SPEAKER"/>
    <s v="Cheshire WA3 6GP"/>
    <n v="68"/>
    <x v="2"/>
    <s v="Diesel"/>
    <n v="2.5159999999999999E-4"/>
  </r>
  <r>
    <s v="S024346"/>
    <x v="28"/>
    <s v="PO143956"/>
    <s v="GRN183468"/>
    <n v="89205386"/>
    <s v="HYDRAULIC OIL - UNIVIS HVI 26 (20L CONTAINER)"/>
    <s v="Stoke-On-Trent, ST6 4PB"/>
    <n v="10.4"/>
    <x v="3"/>
    <s v="Diesel"/>
    <n v="1.0574200000000001E-3"/>
  </r>
  <r>
    <s v="S000377"/>
    <x v="14"/>
    <s v="PO139975"/>
    <s v="GRN186387"/>
    <s v="11700-4734"/>
    <s v="CAMERA NETWORK PTZ 60HZ"/>
    <s v="Cheshire WA3 6GP"/>
    <n v="68"/>
    <x v="2"/>
    <s v="Diesel"/>
    <n v="2.5159999999999999E-4"/>
  </r>
  <r>
    <s v="S000377"/>
    <x v="14"/>
    <s v="PO144694"/>
    <s v="GRN186391"/>
    <s v="11701-2478"/>
    <s v="WEBCARDLX TRIPP LITE  LINE PROTECTION DISTRIBUTION"/>
    <s v="Cheshire WA3 6GP"/>
    <n v="68"/>
    <x v="2"/>
    <s v="Diesel"/>
    <n v="2.5159999999999999E-4"/>
  </r>
  <r>
    <s v="S023222"/>
    <x v="11"/>
    <s v="PO140873"/>
    <s v="GRN183472"/>
    <n v="7945146"/>
    <s v="VEHICLE DETECTION SENSOR Q7M FLAT-PAK MODEL"/>
    <s v="Wickford SS11 8YT"/>
    <n v="390"/>
    <x v="2"/>
    <s v="Diesel"/>
    <n v="1.4430000000000001E-3"/>
  </r>
  <r>
    <s v="S023222"/>
    <x v="11"/>
    <s v="PO143712"/>
    <s v="GRN183473"/>
    <n v="21203605"/>
    <s v="SURECROSS DX80 PROGRAMMING TOOL/ADAPTOR CABLE"/>
    <s v="Wickford SS11 8YT"/>
    <n v="390"/>
    <x v="2"/>
    <s v="Diesel"/>
    <n v="1.4430000000000001E-3"/>
  </r>
  <r>
    <s v="S022275"/>
    <x v="8"/>
    <s v="PO143491"/>
    <s v="GRN198851"/>
    <s v="11701-2583"/>
    <s v="MERCEDES-BENZ ACTROS 5 S/M FHS 2632 L - EXPORT TO"/>
    <s v="70771 Leinfelden-Echterdingen"/>
    <n v="1446"/>
    <x v="3"/>
    <s v="Diesel"/>
    <n v="1.4702205000000002"/>
  </r>
  <r>
    <s v="S023222"/>
    <x v="11"/>
    <s v="PO143596"/>
    <s v="GRN183475"/>
    <n v="42203603"/>
    <s v="SURECROSS DX80 2.4GHz GATEWAY"/>
    <s v="Wickford SS11 8YT"/>
    <n v="390"/>
    <x v="2"/>
    <s v="Diesel"/>
    <n v="1.4430000000000001E-3"/>
  </r>
  <r>
    <s v="S022275"/>
    <x v="8"/>
    <s v="PO143491"/>
    <s v="GRN200705"/>
    <s v="11701-2583"/>
    <s v="MERCEDES-BENZ ACTROS 5 S/M FHS 2632 L - EXPORT TO"/>
    <s v="70771 Leinfelden-Echterdingen"/>
    <n v="1446"/>
    <x v="3"/>
    <s v="Diesel"/>
    <n v="1.4702205000000002"/>
  </r>
  <r>
    <s v="S026602"/>
    <x v="12"/>
    <s v="PO142599"/>
    <s v="GRN183477"/>
    <n v="10206826"/>
    <s v="RADIATOR"/>
    <s v="Watford WD24 7GG"/>
    <n v="302"/>
    <x v="2"/>
    <s v="Diesl"/>
    <n v="1.1173999999999999E-3"/>
  </r>
  <r>
    <s v="S000377"/>
    <x v="14"/>
    <s v="PO141871"/>
    <s v="GRN186392"/>
    <n v="51206093"/>
    <s v="REMOTE CONTROL FOR VARIO ILLUMINATOR"/>
    <s v="Cheshire WA3 6GP"/>
    <n v="68"/>
    <x v="2"/>
    <s v="Diesel"/>
    <n v="2.5159999999999999E-4"/>
  </r>
  <r>
    <s v="S022275"/>
    <x v="8"/>
    <s v="PO143491"/>
    <s v="GRN200706"/>
    <s v="11701-2583"/>
    <s v="MERCEDES-BENZ ACTROS 5 S/M FHS 2632 L - EXPORT TO"/>
    <s v="70771 Leinfelden-Echterdingen"/>
    <n v="1446"/>
    <x v="3"/>
    <s v="Diesel"/>
    <n v="1.4702205000000002"/>
  </r>
  <r>
    <s v="S000377"/>
    <x v="14"/>
    <s v="PO139975"/>
    <s v="GRN186397"/>
    <s v="11700-6719"/>
    <s v="CAMERA NETWORK FIXED DOME 4 SENSORS SEAMLESSLY STI"/>
    <s v="Cheshire WA3 6GP"/>
    <n v="68"/>
    <x v="2"/>
    <s v="Diesel"/>
    <n v="2.5159999999999999E-4"/>
  </r>
  <r>
    <s v="S026602"/>
    <x v="12"/>
    <s v="PO141475"/>
    <s v="GRN183485"/>
    <n v="10206826"/>
    <s v="RADIATOR"/>
    <s v="Watford WD24 7GG"/>
    <n v="302"/>
    <x v="2"/>
    <s v="Diesl"/>
    <n v="1.1173999999999999E-3"/>
  </r>
  <r>
    <s v="S000377"/>
    <x v="14"/>
    <s v="PO143714"/>
    <s v="GRN186400"/>
    <n v="51203437"/>
    <s v="RAYLUX 200 SERIES LED WHITE LIGHT 30-60DEG"/>
    <s v="Cheshire WA3 6GP"/>
    <n v="68"/>
    <x v="2"/>
    <s v="Diesel"/>
    <n v="2.5159999999999999E-4"/>
  </r>
  <r>
    <s v="S000377"/>
    <x v="14"/>
    <s v="PO142753"/>
    <s v="GRN186513"/>
    <n v="101026758"/>
    <s v="M3058-PLVE NETWORK CAMERA AXIS 01178-001"/>
    <s v="Cheshire WA3 6GP"/>
    <n v="68"/>
    <x v="2"/>
    <s v="Diesel"/>
    <n v="2.5159999999999999E-4"/>
  </r>
  <r>
    <s v="S024448"/>
    <x v="18"/>
    <s v="PO142740"/>
    <s v="GRN183488"/>
    <n v="101036867"/>
    <s v="HORNER PROGRAMMING CABLE KIT"/>
    <s v="California 94560"/>
    <n v="5214"/>
    <x v="0"/>
    <s v="Crude"/>
    <n v="0.4181628"/>
  </r>
  <r>
    <s v="S000377"/>
    <x v="14"/>
    <s v="PO145742"/>
    <s v="GRN186760"/>
    <n v="42206664"/>
    <s v="NETWORK CAMERA BULLET STYLE Q1785-LE"/>
    <s v="Cheshire WA3 6GP"/>
    <n v="68"/>
    <x v="2"/>
    <s v="Diesel"/>
    <n v="2.5159999999999999E-4"/>
  </r>
  <r>
    <s v="S000377"/>
    <x v="14"/>
    <s v="PO142753"/>
    <s v="GRN186807"/>
    <n v="5745081"/>
    <s v="COLUMN MOUNT WITH BALL JOINT WFWCA"/>
    <s v="Cheshire WA3 6GP"/>
    <n v="68"/>
    <x v="2"/>
    <s v="Diesel"/>
    <n v="2.5159999999999999E-4"/>
  </r>
  <r>
    <s v="S000377"/>
    <x v="14"/>
    <s v="PO139969"/>
    <s v="GRN186808"/>
    <n v="5745081"/>
    <s v="COLUMN MOUNT WITH BALL JOINT WFWCA"/>
    <s v="Cheshire WA3 6GP"/>
    <n v="68"/>
    <x v="2"/>
    <s v="Diesel"/>
    <n v="2.5159999999999999E-4"/>
  </r>
  <r>
    <s v="S000377"/>
    <x v="14"/>
    <s v="PO138603"/>
    <s v="GRN186809"/>
    <n v="5745081"/>
    <s v="COLUMN MOUNT WITH BALL JOINT WFWCA"/>
    <s v="Cheshire WA3 6GP"/>
    <n v="68"/>
    <x v="2"/>
    <s v="Diesel"/>
    <n v="2.5159999999999999E-4"/>
  </r>
  <r>
    <s v="S000377"/>
    <x v="14"/>
    <s v="PO143333"/>
    <s v="GRN186810"/>
    <n v="5745081"/>
    <s v="COLUMN MOUNT WITH BALL JOINT WFWCA"/>
    <s v="Cheshire WA3 6GP"/>
    <n v="68"/>
    <x v="2"/>
    <s v="Diesel"/>
    <n v="2.5159999999999999E-4"/>
  </r>
  <r>
    <s v="S000377"/>
    <x v="14"/>
    <s v="PO143795"/>
    <s v="GRN186812"/>
    <n v="101017335"/>
    <s v="ALL IN ONE NETWORK MICROPHONE CONSOLE 2N SIP MIC"/>
    <s v="Cheshire WA3 6GP"/>
    <n v="68"/>
    <x v="2"/>
    <s v="Diesel"/>
    <n v="2.5159999999999999E-4"/>
  </r>
  <r>
    <s v="S000377"/>
    <x v="14"/>
    <s v="PO143083"/>
    <s v="GRN186813"/>
    <s v="11700-6719"/>
    <s v="CAMERA NETWORK FIXED DOME 4 SENSORS SEAMLESSLY STI"/>
    <s v="Cheshire WA3 6GP"/>
    <n v="68"/>
    <x v="2"/>
    <s v="Diesel"/>
    <n v="2.5159999999999999E-4"/>
  </r>
  <r>
    <s v="S025431"/>
    <x v="0"/>
    <s v="PO140459"/>
    <s v="GRN183496"/>
    <s v="291-1064-1"/>
    <s v="KIT RADAR SPEED SENSOR RS232 PROGRAMMED"/>
    <s v="Boston Massachusetts"/>
    <n v="3154"/>
    <x v="0"/>
    <s v="Crude"/>
    <n v="2.5295079999999999"/>
  </r>
  <r>
    <s v="S025431"/>
    <x v="0"/>
    <s v="PO140134"/>
    <s v="GRN183497"/>
    <s v="11701-2386"/>
    <s v="DELL XE4 SFF DESKTOP PC - 1TB SSD"/>
    <s v="Boston Massachusetts"/>
    <n v="3154"/>
    <x v="0"/>
    <s v="Crude"/>
    <n v="1.0118031999999999E-2"/>
  </r>
  <r>
    <s v="S023413"/>
    <x v="15"/>
    <s v="PO138587"/>
    <s v="GRN183499"/>
    <n v="101048324"/>
    <s v="LATTIX D4420 3-SIDED GANTRY 6085 X 5800 WITH"/>
    <s v="33100 Tampere, Finland"/>
    <n v="3916"/>
    <x v="2"/>
    <s v="Diesel"/>
    <n v="3.9815929999999999E-2"/>
  </r>
  <r>
    <s v="S000377"/>
    <x v="14"/>
    <s v="PO144694"/>
    <s v="GRN186817"/>
    <s v="11701-2477"/>
    <s v="SUINT2200LCD2U TRIPP LITE LINE PROTECTION DISTRIBU"/>
    <s v="Cheshire WA3 6GP"/>
    <n v="68"/>
    <x v="2"/>
    <s v="Diesel"/>
    <n v="2.5159999999999999E-4"/>
  </r>
  <r>
    <s v="S000892"/>
    <x v="16"/>
    <s v="PO144373"/>
    <s v="GRN183501"/>
    <s v="11553-0338"/>
    <s v="CONN RCPT HSG 2 CIRCUITS 2ROW MINI-FIT JR"/>
    <s v="Stockport SK4 2JT"/>
    <n v="55"/>
    <x v="2"/>
    <s v="Diesel"/>
    <n v="2.0350000000000001E-4"/>
  </r>
  <r>
    <s v="S000377"/>
    <x v="14"/>
    <s v="PO143334"/>
    <s v="GRN186838"/>
    <n v="101017154"/>
    <s v="AXIS P1468-LE BULLET CAMERA"/>
    <s v="Cheshire WA3 6GP"/>
    <n v="68"/>
    <x v="2"/>
    <s v="Diesel"/>
    <n v="2.5159999999999999E-4"/>
  </r>
  <r>
    <s v="S000377"/>
    <x v="14"/>
    <s v="PO144852"/>
    <s v="GRN186923"/>
    <n v="101009883"/>
    <s v="AXIS CAMERA STATION 5 - CORE DEVICE LICENCE"/>
    <s v="Cheshire WA3 6GP"/>
    <n v="68"/>
    <x v="2"/>
    <s v="Diesel"/>
    <n v="2.5159999999999999E-4"/>
  </r>
  <r>
    <s v="S023413"/>
    <x v="15"/>
    <s v="PO138587"/>
    <s v="GRN183504"/>
    <n v="101048325"/>
    <s v="VISY ACCR &amp; ANPR ELECTRICAL HARDWARE"/>
    <s v="33100 Tampere, Finland"/>
    <n v="3916"/>
    <x v="2"/>
    <s v="Diesel"/>
    <n v="3.9815929999999999E-2"/>
  </r>
  <r>
    <s v="S001121"/>
    <x v="5"/>
    <s v="PO142777"/>
    <s v="GRN183505"/>
    <n v="50205991"/>
    <s v="1492 JUMPER BARS CJR NO COVER 8 5 POLE - BLACK"/>
    <s v="Salford M5 4BE"/>
    <n v="103.6"/>
    <x v="2"/>
    <s v="Diesel"/>
    <n v="3.8331999999999998E-4"/>
  </r>
  <r>
    <s v="S000377"/>
    <x v="14"/>
    <s v="PO145041"/>
    <s v="GRN186924"/>
    <n v="101009883"/>
    <s v="AXIS CAMERA STATION 5 - CORE DEVICE LICENCE"/>
    <s v="Cheshire WA3 6GP"/>
    <n v="68"/>
    <x v="2"/>
    <s v="Diesel"/>
    <n v="2.5159999999999999E-4"/>
  </r>
  <r>
    <s v="S000377"/>
    <x v="14"/>
    <s v="PO145793"/>
    <s v="GRN187103"/>
    <n v="101026758"/>
    <s v="M3058-PLVE NETWORK CAMERA"/>
    <s v="Cheshire WA3 6GP"/>
    <n v="68"/>
    <x v="2"/>
    <s v="Diesel"/>
    <n v="2.5159999999999999E-4"/>
  </r>
  <r>
    <s v="S023413"/>
    <x v="15"/>
    <s v="PO139318"/>
    <s v="GRN183509"/>
    <n v="101048324"/>
    <s v="LATTIX D4420 3-SIDED GANTRY 6085 X 5800 WITH"/>
    <s v="33100 Tampere, Finland"/>
    <n v="3916"/>
    <x v="2"/>
    <s v="Diesel"/>
    <n v="3.9815929999999999E-2"/>
  </r>
  <r>
    <s v="S024448"/>
    <x v="18"/>
    <s v="PO136343"/>
    <s v="GRN183511"/>
    <n v="101040742"/>
    <s v="CAP CH 18KV POS, 8KJ/S, 0.25% P-P, NO AC CONT,"/>
    <s v="California 94560"/>
    <n v="5214"/>
    <x v="0"/>
    <s v="Crude"/>
    <n v="0.4181628"/>
  </r>
  <r>
    <s v="S000377"/>
    <x v="14"/>
    <s v="PO143796"/>
    <s v="GRN187104"/>
    <n v="42208898"/>
    <s v="AXIS C1310-E NETWORK HORN SPEAKER"/>
    <s v="Cheshire WA3 6GP"/>
    <n v="68"/>
    <x v="2"/>
    <s v="Diesel"/>
    <n v="2.5159999999999999E-4"/>
  </r>
  <r>
    <s v="S000377"/>
    <x v="14"/>
    <s v="PO144003"/>
    <s v="GRN187348"/>
    <n v="5745081"/>
    <s v="COLUMN MOUNT WITH BALL JOINT WFWCA"/>
    <s v="Cheshire WA3 6GP"/>
    <n v="68"/>
    <x v="2"/>
    <s v="Diesel"/>
    <n v="2.5159999999999999E-4"/>
  </r>
  <r>
    <s v="S001047"/>
    <x v="9"/>
    <s v="PO140456"/>
    <s v="GRN183514"/>
    <n v="66205215"/>
    <s v="2X8 ELEMENT PHOTO DIODE CDWO4 30MM THICK"/>
    <s v="81300 Johor Bahru Malaysia"/>
    <n v="6781"/>
    <x v="4"/>
    <s v="Aviation"/>
    <n v="1.1924057587200001"/>
  </r>
  <r>
    <s v="S000377"/>
    <x v="14"/>
    <s v="PO140352"/>
    <s v="GRN187349"/>
    <s v="11700-5699"/>
    <s v="ETHERNET SWITCH 5-RJ45 AND 2-SFP"/>
    <s v="Cheshire WA3 6GP"/>
    <n v="68"/>
    <x v="2"/>
    <s v="Diesel"/>
    <n v="2.5159999999999999E-4"/>
  </r>
  <r>
    <s v="S000377"/>
    <x v="14"/>
    <s v="PO143796"/>
    <s v="GRN187410"/>
    <n v="51206093"/>
    <s v="REMOTE CONTROL FOR VARIO ILLUMINATOR"/>
    <s v="Cheshire WA3 6GP"/>
    <n v="68"/>
    <x v="2"/>
    <s v="Diesel"/>
    <n v="2.5159999999999999E-4"/>
  </r>
  <r>
    <s v="S000377"/>
    <x v="14"/>
    <s v="PO145914"/>
    <s v="GRN187411"/>
    <n v="42206664"/>
    <s v="NETWORK CAMERA BULLET STYLE Q1785-LE"/>
    <s v="Cheshire WA3 6GP"/>
    <n v="68"/>
    <x v="2"/>
    <s v="Diesel"/>
    <n v="2.5159999999999999E-4"/>
  </r>
  <r>
    <s v="S000377"/>
    <x v="14"/>
    <s v="PO143331"/>
    <s v="GRN187480"/>
    <n v="42205010"/>
    <s v="OUTDOOR CAMERA HOUSING T92E20"/>
    <s v="Cheshire WA3 6GP"/>
    <n v="68"/>
    <x v="2"/>
    <s v="Diesel"/>
    <n v="2.5159999999999999E-4"/>
  </r>
  <r>
    <s v="S000377"/>
    <x v="14"/>
    <s v="PO145168"/>
    <s v="GRN187603"/>
    <n v="42205010"/>
    <s v="OUTDOOR CAMERA HOUSING T92E20"/>
    <s v="Cheshire WA3 6GP"/>
    <n v="68"/>
    <x v="2"/>
    <s v="Diesel"/>
    <n v="2.5159999999999999E-4"/>
  </r>
  <r>
    <s v="S000377"/>
    <x v="14"/>
    <s v="PO144538"/>
    <s v="GRN187604"/>
    <s v="11700-6719"/>
    <s v="CAMERA NETWORK FIXED DOME 4 SENSORS SEAMLESSLY STI"/>
    <s v="Cheshire WA3 6GP"/>
    <n v="68"/>
    <x v="2"/>
    <s v="Diesel"/>
    <n v="2.5159999999999999E-4"/>
  </r>
  <r>
    <s v="S000377"/>
    <x v="14"/>
    <s v="PO143795"/>
    <s v="GRN187605"/>
    <n v="101013626"/>
    <s v="AXIS T91L61 WALL AND POLE MOUNT - PTZ DOME CAMERA"/>
    <s v="Cheshire WA3 6GP"/>
    <n v="68"/>
    <x v="2"/>
    <s v="Diesel"/>
    <n v="2.5159999999999999E-4"/>
  </r>
  <r>
    <s v="S000377"/>
    <x v="14"/>
    <s v="PO146107"/>
    <s v="GRN187607"/>
    <n v="42208898"/>
    <s v="AXIS C1310-E NETWORK HORN SPEAKER"/>
    <s v="Cheshire WA3 6GP"/>
    <n v="68"/>
    <x v="2"/>
    <s v="Diesel"/>
    <n v="2.5159999999999999E-4"/>
  </r>
  <r>
    <s v="S000377"/>
    <x v="14"/>
    <s v="PO143333"/>
    <s v="GRN188065"/>
    <n v="42205010"/>
    <s v="OUTDOOR CAMERA HOUSING T92E20"/>
    <s v="Cheshire WA3 6GP"/>
    <n v="68"/>
    <x v="2"/>
    <s v="Diesel"/>
    <n v="2.5159999999999999E-4"/>
  </r>
  <r>
    <s v="S000377"/>
    <x v="14"/>
    <s v="PO144852"/>
    <s v="GRN188146"/>
    <n v="42203806"/>
    <s v="PTZ DOME NETWORK CAMERA"/>
    <s v="Cheshire WA3 6GP"/>
    <n v="68"/>
    <x v="2"/>
    <s v="Diesel"/>
    <n v="2.5159999999999999E-4"/>
  </r>
  <r>
    <s v="S000377"/>
    <x v="14"/>
    <s v="PO143331"/>
    <s v="GRN188147"/>
    <n v="5745081"/>
    <s v="COLUMN MOUNT WITH BALL JOINT WFWCA"/>
    <s v="Cheshire WA3 6GP"/>
    <n v="68"/>
    <x v="2"/>
    <s v="Diesel"/>
    <n v="2.5159999999999999E-4"/>
  </r>
  <r>
    <s v="S000377"/>
    <x v="14"/>
    <s v="PO146082"/>
    <s v="GRN188343"/>
    <s v="11701-2477"/>
    <s v="SUINT2200LCD2U TRIPP LITE LINE PROTECTION DISTRIBU"/>
    <s v="Cheshire WA3 6GP"/>
    <n v="68"/>
    <x v="2"/>
    <s v="Diesel"/>
    <n v="2.5159999999999999E-4"/>
  </r>
  <r>
    <s v="S000377"/>
    <x v="14"/>
    <s v="PO144663"/>
    <s v="GRN188497"/>
    <n v="101049130"/>
    <s v="P1378 NETWORK CAMERA 4K"/>
    <s v="Cheshire WA3 6GP"/>
    <n v="68"/>
    <x v="2"/>
    <s v="Diesel"/>
    <n v="2.5159999999999999E-4"/>
  </r>
  <r>
    <s v="S000377"/>
    <x v="14"/>
    <s v="PO142753"/>
    <s v="GRN188605"/>
    <n v="101049130"/>
    <s v="P1378 NETWORK CAMERA 4K AXIS 01810-001"/>
    <s v="Cheshire WA3 6GP"/>
    <n v="68"/>
    <x v="2"/>
    <s v="Diesel"/>
    <n v="2.5159999999999999E-4"/>
  </r>
  <r>
    <s v="S000377"/>
    <x v="14"/>
    <s v="PO144694"/>
    <s v="GRN188610"/>
    <s v="11701-2477"/>
    <s v="SUINT2200LCD2U TRIPP LITE LINE PROTECTION DISTRIBU"/>
    <s v="Cheshire WA3 6GP"/>
    <n v="68"/>
    <x v="2"/>
    <s v="Diesel"/>
    <n v="2.5159999999999999E-4"/>
  </r>
  <r>
    <s v="S000377"/>
    <x v="14"/>
    <s v="PO144663"/>
    <s v="GRN188829"/>
    <s v="11700-6719"/>
    <s v="CAMERA NETWORK FIXED DOME 4 SENSORS SEAMLESSLY STI"/>
    <s v="Cheshire WA3 6GP"/>
    <n v="68"/>
    <x v="2"/>
    <s v="Diesel"/>
    <n v="2.5159999999999999E-4"/>
  </r>
  <r>
    <s v="S000377"/>
    <x v="14"/>
    <s v="PO143796"/>
    <s v="GRN189376"/>
    <n v="42208070"/>
    <s v="AXIS P3905-R NETWORK CAMERA"/>
    <s v="Cheshire WA3 6GP"/>
    <n v="68"/>
    <x v="2"/>
    <s v="Diesel"/>
    <n v="2.5159999999999999E-4"/>
  </r>
  <r>
    <s v="S000377"/>
    <x v="14"/>
    <s v="PO143795"/>
    <s v="GRN189511"/>
    <n v="101017154"/>
    <s v="AXIS P1468-LE BULLET CAMERA"/>
    <s v="Cheshire WA3 6GP"/>
    <n v="68"/>
    <x v="2"/>
    <s v="Diesel"/>
    <n v="2.5159999999999999E-4"/>
  </r>
  <r>
    <s v="S000377"/>
    <x v="14"/>
    <s v="PO144694"/>
    <s v="GRN189593"/>
    <s v="11701-2477"/>
    <s v="SUINT2200LCD2U TRIPP LITE LINE PROTECTION DISTRIBU"/>
    <s v="Cheshire WA3 6GP"/>
    <n v="68"/>
    <x v="2"/>
    <s v="Diesel"/>
    <n v="2.5159999999999999E-4"/>
  </r>
  <r>
    <s v="S000377"/>
    <x v="14"/>
    <s v="PO145545"/>
    <s v="GRN189647"/>
    <n v="42202127"/>
    <s v="AXIS T8133 HIGH POE 30W MIDSPAN 1-PORT (UK)"/>
    <s v="Cheshire WA3 6GP"/>
    <n v="68"/>
    <x v="2"/>
    <s v="Diesel"/>
    <n v="2.5159999999999999E-4"/>
  </r>
  <r>
    <s v="S000377"/>
    <x v="14"/>
    <s v="PO145041"/>
    <s v="GRN189650"/>
    <s v="11700-6094"/>
    <s v="AIR CONDITIONER SPECTRACOOL 6000/8000 BTU W/ HEAT"/>
    <s v="Cheshire WA3 6GP"/>
    <n v="68"/>
    <x v="2"/>
    <s v="Diesel"/>
    <n v="2.5159999999999999E-4"/>
  </r>
  <r>
    <s v="S000377"/>
    <x v="14"/>
    <s v="PO144003"/>
    <s v="GRN189651"/>
    <n v="5745081"/>
    <s v="COLUMN MOUNT WITH BALL JOINT WFWCA"/>
    <s v="Cheshire WA3 6GP"/>
    <n v="68"/>
    <x v="2"/>
    <s v="Diesel"/>
    <n v="2.5159999999999999E-4"/>
  </r>
  <r>
    <s v="S000377"/>
    <x v="14"/>
    <s v="PO144852"/>
    <s v="GRN189670"/>
    <n v="101013626"/>
    <s v="AXIS T91L61 WALL AND POLE MOUNT - PTZ DOME CAMERA"/>
    <s v="Cheshire WA3 6GP"/>
    <n v="68"/>
    <x v="2"/>
    <s v="Diesel"/>
    <n v="2.5159999999999999E-4"/>
  </r>
  <r>
    <s v="S000377"/>
    <x v="14"/>
    <s v="PO139969"/>
    <s v="GRN189678"/>
    <n v="101049130"/>
    <s v="P1378 NETWORK CAMERA 4K AXIS 01810-001"/>
    <s v="Cheshire WA3 6GP"/>
    <n v="68"/>
    <x v="2"/>
    <s v="Diesel"/>
    <n v="2.5159999999999999E-4"/>
  </r>
  <r>
    <s v="S000377"/>
    <x v="14"/>
    <s v="PO146521"/>
    <s v="GRN189684"/>
    <n v="101038455"/>
    <s v="AXIS M5075-G EU PALM-SIZED PTZ CAMERA WITH 5X OPTI"/>
    <s v="Cheshire WA3 6GP"/>
    <n v="68"/>
    <x v="2"/>
    <s v="Diesel"/>
    <n v="2.5159999999999999E-4"/>
  </r>
  <r>
    <s v="S000377"/>
    <x v="14"/>
    <s v="PO144609"/>
    <s v="GRN189760"/>
    <n v="42208898"/>
    <s v="AXIS C1310-E NETWORK HORN SPEAKER"/>
    <s v="Cheshire WA3 6GP"/>
    <n v="68"/>
    <x v="2"/>
    <s v="Diesel"/>
    <n v="2.5159999999999999E-4"/>
  </r>
  <r>
    <s v="S000377"/>
    <x v="14"/>
    <s v="PO144694"/>
    <s v="GRN189762"/>
    <s v="11701-2477"/>
    <s v="SUINT2200LCD2U TRIPP LITE LINE PROTECTION DISTRIBU"/>
    <s v="Cheshire WA3 6GP"/>
    <n v="68"/>
    <x v="2"/>
    <s v="Diesel"/>
    <n v="2.5159999999999999E-4"/>
  </r>
  <r>
    <s v="S000377"/>
    <x v="14"/>
    <s v="PO144663"/>
    <s v="GRN189763"/>
    <n v="101017335"/>
    <s v="ALL IN ONE NETWORK MICROPHONE CONSOLE 2N SIP MIC"/>
    <s v="Cheshire WA3 6GP"/>
    <n v="68"/>
    <x v="2"/>
    <s v="Diesel"/>
    <n v="2.5159999999999999E-4"/>
  </r>
  <r>
    <s v="S000377"/>
    <x v="14"/>
    <s v="PO143335"/>
    <s v="GRN189959"/>
    <n v="101017154"/>
    <s v="AXIS P1468-LE BULLET CAMERA"/>
    <s v="Cheshire WA3 6GP"/>
    <n v="68"/>
    <x v="2"/>
    <s v="Diesel"/>
    <n v="2.5159999999999999E-4"/>
  </r>
  <r>
    <s v="S000377"/>
    <x v="14"/>
    <s v="PO146284"/>
    <s v="GRN189971"/>
    <s v="11700-5957"/>
    <s v="SFW LICENSE AXIS CAMERA STATION CORE DEVICE"/>
    <s v="Cheshire WA3 6GP"/>
    <n v="68"/>
    <x v="2"/>
    <s v="Diesel"/>
    <n v="2.5159999999999999E-4"/>
  </r>
  <r>
    <s v="S000377"/>
    <x v="14"/>
    <s v="PO146188"/>
    <s v="GRN190028"/>
    <s v="11700-5957"/>
    <s v="SFW LICENSE AXIS CAMERA STATION CORE DEVICE"/>
    <s v="Cheshire WA3 6GP"/>
    <n v="68"/>
    <x v="2"/>
    <s v="Diesel"/>
    <n v="2.5159999999999999E-4"/>
  </r>
  <r>
    <s v="S000377"/>
    <x v="14"/>
    <s v="PO144694"/>
    <s v="GRN190196"/>
    <s v="11701-2477"/>
    <s v="SUINT2200LCD2U TRIPP LITE LINE PROTECTION DISTRIBU"/>
    <s v="Cheshire WA3 6GP"/>
    <n v="68"/>
    <x v="2"/>
    <s v="Diesel"/>
    <n v="2.5159999999999999E-4"/>
  </r>
  <r>
    <s v="S000377"/>
    <x v="14"/>
    <s v="PO144663"/>
    <s v="GRN190315"/>
    <s v="11700-6719"/>
    <s v="CAMERA NETWORK FIXED DOME 4 SENSORS SEAMLESSLY STI"/>
    <s v="Cheshire WA3 6GP"/>
    <n v="68"/>
    <x v="2"/>
    <s v="Diesel"/>
    <n v="2.5159999999999999E-4"/>
  </r>
  <r>
    <s v="S000377"/>
    <x v="14"/>
    <s v="PO145920"/>
    <s v="GRN190335"/>
    <n v="101009883"/>
    <s v="AXIS CAMERA STATION 5 - CORE DEVICE LICENCE"/>
    <s v="Cheshire WA3 6GP"/>
    <n v="68"/>
    <x v="2"/>
    <s v="Diesel"/>
    <n v="2.5159999999999999E-4"/>
  </r>
  <r>
    <s v="S000377"/>
    <x v="14"/>
    <s v="PO138603"/>
    <s v="GRN190869"/>
    <n v="101017335"/>
    <s v="ALL IN ONE NETWORK MICROPHONE CONSOLE 2N SIP MIC"/>
    <s v="Cheshire WA3 6GP"/>
    <n v="68"/>
    <x v="2"/>
    <s v="Diesel"/>
    <n v="2.5159999999999999E-4"/>
  </r>
  <r>
    <s v="S000377"/>
    <x v="14"/>
    <s v="PO143795"/>
    <s v="GRN190884"/>
    <n v="101026758"/>
    <s v="M3058-PLVE NETWORK CAMERA"/>
    <s v="Cheshire WA3 6GP"/>
    <n v="68"/>
    <x v="2"/>
    <s v="Diesel"/>
    <n v="2.5159999999999999E-4"/>
  </r>
  <r>
    <s v="S000377"/>
    <x v="14"/>
    <s v="PO144694"/>
    <s v="GRN190888"/>
    <s v="11701-2478"/>
    <s v="WEBCARDLX TRIPP LITE  LINE PROTECTION DISTRIBUTION"/>
    <s v="Cheshire WA3 6GP"/>
    <n v="68"/>
    <x v="2"/>
    <s v="Diesel"/>
    <n v="2.5159999999999999E-4"/>
  </r>
  <r>
    <s v="S023222"/>
    <x v="11"/>
    <s v="PO143293"/>
    <s v="GRN183581"/>
    <n v="101027470"/>
    <s v="TL50 TOWER LIGHT AUDIBLE - GREEN, YELLOW, RED"/>
    <s v="Wickford SS11 8YT"/>
    <n v="390"/>
    <x v="2"/>
    <s v="Diesel"/>
    <n v="1.4430000000000001E-3"/>
  </r>
  <r>
    <s v="S025431"/>
    <x v="0"/>
    <s v="PO143319"/>
    <s v="GRN183582"/>
    <s v="11701-0429"/>
    <s v="MULTI-FUNCTION PRINTER LASER COLOR 120V"/>
    <s v="Boston Massachusetts"/>
    <n v="3154"/>
    <x v="0"/>
    <s v="Crude"/>
    <n v="2.5295079999999999"/>
  </r>
  <r>
    <s v="S000377"/>
    <x v="14"/>
    <s v="PO145858"/>
    <s v="GRN190890"/>
    <n v="101031305"/>
    <s v="AXIS TM3208 RECESSED CAMERA MOUNT"/>
    <s v="Cheshire WA3 6GP"/>
    <n v="68"/>
    <x v="2"/>
    <s v="Diesel"/>
    <n v="2.5159999999999999E-4"/>
  </r>
  <r>
    <s v="S000377"/>
    <x v="14"/>
    <s v="PO143336"/>
    <s v="GRN190959"/>
    <n v="101017154"/>
    <s v="AXIS P1468-LE BULLET CAMERA"/>
    <s v="Cheshire WA3 6GP"/>
    <n v="68"/>
    <x v="2"/>
    <s v="Diesel"/>
    <n v="2.5159999999999999E-4"/>
  </r>
  <r>
    <s v="S000377"/>
    <x v="14"/>
    <s v="PO143796"/>
    <s v="GRN191080"/>
    <n v="42208898"/>
    <s v="AXIS C1310-E NETWORK HORN SPEAKER"/>
    <s v="Cheshire WA3 6GP"/>
    <n v="68"/>
    <x v="2"/>
    <s v="Diesel"/>
    <n v="2.5159999999999999E-4"/>
  </r>
  <r>
    <s v="S000377"/>
    <x v="14"/>
    <s v="PO142487"/>
    <s v="GRN191081"/>
    <n v="101049130"/>
    <s v="P1378 NETWORK CAMERA 4K AXIS 01810-001"/>
    <s v="Cheshire WA3 6GP"/>
    <n v="68"/>
    <x v="2"/>
    <s v="Diesel"/>
    <n v="2.5159999999999999E-4"/>
  </r>
  <r>
    <s v="S000377"/>
    <x v="14"/>
    <s v="PO143331"/>
    <s v="GRN191082"/>
    <n v="101049130"/>
    <s v="P1378 NETWORK CAMERA 4K"/>
    <s v="Cheshire WA3 6GP"/>
    <n v="68"/>
    <x v="2"/>
    <s v="Diesel"/>
    <n v="2.5159999999999999E-4"/>
  </r>
  <r>
    <s v="S000377"/>
    <x v="14"/>
    <s v="PO143796"/>
    <s v="GRN191296"/>
    <n v="42208898"/>
    <s v="AXIS C1310-E NETWORK HORN SPEAKER"/>
    <s v="Cheshire WA3 6GP"/>
    <n v="68"/>
    <x v="2"/>
    <s v="Diesel"/>
    <n v="2.5159999999999999E-4"/>
  </r>
  <r>
    <s v="S000377"/>
    <x v="14"/>
    <s v="PO144663"/>
    <s v="GRN191328"/>
    <s v="11700-6719"/>
    <s v="CAMERA NETWORK FIXED DOME 4 SENSORS SEAMLESSLY STI"/>
    <s v="Cheshire WA3 6GP"/>
    <n v="68"/>
    <x v="2"/>
    <s v="Diesel"/>
    <n v="2.5159999999999999E-4"/>
  </r>
  <r>
    <s v="S000377"/>
    <x v="14"/>
    <s v="PO143335"/>
    <s v="GRN191395"/>
    <n v="51206093"/>
    <s v="REMOTE CONTROL FOR VARIO ILLUMINATOR ( VAR-RC-V1)"/>
    <s v="Cheshire WA3 6GP"/>
    <n v="68"/>
    <x v="2"/>
    <s v="Diesel"/>
    <n v="2.5159999999999999E-4"/>
  </r>
  <r>
    <s v="S000377"/>
    <x v="14"/>
    <s v="PO147149"/>
    <s v="GRN191697"/>
    <n v="42202127"/>
    <s v="AXIS T8133 HIGH POE 30W MIDSPAN 1-PORT (UK)"/>
    <s v="Cheshire WA3 6GP"/>
    <n v="68"/>
    <x v="2"/>
    <s v="Diesel"/>
    <n v="2.5159999999999999E-4"/>
  </r>
  <r>
    <s v="S001121"/>
    <x v="5"/>
    <s v="PO142321"/>
    <s v="GRN183594"/>
    <n v="50205250"/>
    <s v="TERMINAL FT SPRING CLAMP 1.5MM - GREEN/YELLOW"/>
    <s v="Salford M5 4BE"/>
    <n v="103.6"/>
    <x v="2"/>
    <s v="Diesel"/>
    <n v="3.8331999999999998E-4"/>
  </r>
  <r>
    <s v="S001121"/>
    <x v="5"/>
    <s v="PO140078"/>
    <s v="GRN183595"/>
    <n v="50205250"/>
    <s v="TERMINAL FT SPRING CLAMP 1.5mm - GREEN/YELLOW"/>
    <s v="Salford M5 4BE"/>
    <n v="103.6"/>
    <x v="2"/>
    <s v="Diesel"/>
    <n v="3.8331999999999998E-4"/>
  </r>
  <r>
    <s v="S001571"/>
    <x v="10"/>
    <s v="PO140464"/>
    <s v="GRN183596"/>
    <n v="101012395"/>
    <s v="SICK 2D LIDAR LASER SENSOR TIM351-2134001"/>
    <s v="St Albans AL1 5BN"/>
    <n v="298"/>
    <x v="2"/>
    <s v="Diesel"/>
    <n v="1.1026E-3"/>
  </r>
  <r>
    <s v="S000377"/>
    <x v="14"/>
    <s v="PO143796"/>
    <s v="GRN191704"/>
    <n v="51206094"/>
    <s v="VARIO W4 LENS - 120H X 50V"/>
    <s v="Cheshire WA3 6GP"/>
    <n v="68"/>
    <x v="2"/>
    <s v="Diesel"/>
    <n v="2.5159999999999999E-4"/>
  </r>
  <r>
    <s v="S000377"/>
    <x v="14"/>
    <s v="PO144694"/>
    <s v="GRN191957"/>
    <s v="11701-2477"/>
    <s v="SUINT2200LCD2U TRIPP LITE LINE PROTECTION DISTRIBU"/>
    <s v="Cheshire WA3 6GP"/>
    <n v="68"/>
    <x v="2"/>
    <s v="Diesel"/>
    <n v="2.5159999999999999E-4"/>
  </r>
  <r>
    <s v="S000377"/>
    <x v="14"/>
    <s v="PO143333"/>
    <s v="GRN192059"/>
    <n v="101049130"/>
    <s v="P1378 NETWORK CAMERA 4K"/>
    <s v="Cheshire WA3 6GP"/>
    <n v="68"/>
    <x v="2"/>
    <s v="Diesel"/>
    <n v="2.5159999999999999E-4"/>
  </r>
  <r>
    <s v="S000377"/>
    <x v="14"/>
    <s v="PO144852"/>
    <s v="GRN192060"/>
    <s v="11700-6719"/>
    <s v="CAMERA NETWORK FIXED DOME 4 SENSORS SEAMLESSLY STI"/>
    <s v="Cheshire WA3 6GP"/>
    <n v="68"/>
    <x v="2"/>
    <s v="Diesel"/>
    <n v="2.5159999999999999E-4"/>
  </r>
  <r>
    <s v="S000377"/>
    <x v="14"/>
    <s v="PO144852"/>
    <s v="GRN192232"/>
    <n v="101013626"/>
    <s v="AXIS T91L61 WALL AND POLE MOUNT - PTZ DOME CAMERA"/>
    <s v="Cheshire WA3 6GP"/>
    <n v="68"/>
    <x v="2"/>
    <s v="Diesel"/>
    <n v="2.5159999999999999E-4"/>
  </r>
  <r>
    <s v="S000377"/>
    <x v="14"/>
    <s v="PO147402"/>
    <s v="GRN192319"/>
    <n v="42208898"/>
    <s v="AXIS C1310-E NETWORK HORN SPEAKER"/>
    <s v="Cheshire WA3 6GP"/>
    <n v="68"/>
    <x v="2"/>
    <s v="Diesel"/>
    <n v="2.5159999999999999E-4"/>
  </r>
  <r>
    <s v="S000377"/>
    <x v="14"/>
    <s v="PO147534"/>
    <s v="GRN192502"/>
    <s v="11700-5957"/>
    <s v="SFW LICENSE AXIS CAMERA STATION CORE DEVICE"/>
    <s v="Cheshire WA3 6GP"/>
    <n v="68"/>
    <x v="2"/>
    <s v="Diesel"/>
    <n v="2.5159999999999999E-4"/>
  </r>
  <r>
    <s v="S000377"/>
    <x v="14"/>
    <s v="PO147874"/>
    <s v="GRN192652"/>
    <s v="11701-3351"/>
    <s v="NETWORK I/O RELAY MODULE POE OR 12/24 VDC"/>
    <s v="Cheshire WA3 6GP"/>
    <n v="68"/>
    <x v="2"/>
    <s v="Diesel"/>
    <n v="2.5159999999999999E-4"/>
  </r>
  <r>
    <s v="S000377"/>
    <x v="14"/>
    <s v="PO147874"/>
    <s v="GRN192838"/>
    <s v="11701-3351"/>
    <s v="NETWORK I/O RELAY MODULE POE OR 12/24 VDC"/>
    <s v="Cheshire WA3 6GP"/>
    <n v="68"/>
    <x v="2"/>
    <s v="Diesel"/>
    <n v="2.5159999999999999E-4"/>
  </r>
  <r>
    <s v="S000377"/>
    <x v="14"/>
    <s v="PO143665"/>
    <s v="GRN192841"/>
    <n v="101017335"/>
    <s v="ALL IN ONE NETWORK MICROPHONE CONSOLE 2N SIP MIC"/>
    <s v="Cheshire WA3 6GP"/>
    <n v="68"/>
    <x v="2"/>
    <s v="Diesel"/>
    <n v="2.5159999999999999E-4"/>
  </r>
  <r>
    <s v="S000377"/>
    <x v="14"/>
    <s v="PO147816"/>
    <s v="GRN192842"/>
    <s v="11700-6932"/>
    <s v="CAMERA POLE MOUNT 100-410MM"/>
    <s v="Cheshire WA3 6GP"/>
    <n v="68"/>
    <x v="2"/>
    <s v="Diesel"/>
    <n v="2.5159999999999999E-4"/>
  </r>
  <r>
    <s v="S000892"/>
    <x v="16"/>
    <s v="PO144481"/>
    <s v="GRN183616"/>
    <n v="101044665"/>
    <s v="5 PORT USB 3.0 EXTERNAL MULTI CARD READER"/>
    <s v="Stockport SK4 2JT"/>
    <n v="55"/>
    <x v="2"/>
    <s v="Diesel"/>
    <n v="2.0350000000000001E-4"/>
  </r>
  <r>
    <s v="S000377"/>
    <x v="14"/>
    <s v="PO145041"/>
    <s v="GRN192847"/>
    <s v="11700-6719"/>
    <s v="CAMERA NETWORK FIXED DOME 4 SENSORS SEAMLESSLY STI"/>
    <s v="Cheshire WA3 6GP"/>
    <n v="68"/>
    <x v="2"/>
    <s v="Diesel"/>
    <n v="2.5159999999999999E-4"/>
  </r>
  <r>
    <s v="S000892"/>
    <x v="16"/>
    <s v="PO144467"/>
    <s v="GRN183619"/>
    <s v="11553-0338"/>
    <s v="CONN RCPT HSG 2 CIRCUITS 2ROW MINI-FIT JR"/>
    <s v="Stockport SK4 2JT"/>
    <n v="55"/>
    <x v="2"/>
    <s v="Diesel"/>
    <n v="2.0350000000000001E-4"/>
  </r>
  <r>
    <s v="S000377"/>
    <x v="14"/>
    <s v="PO141871"/>
    <s v="GRN192852"/>
    <n v="101049130"/>
    <s v="P1378 NETWORK CAMERA 4K AXIS 01810-001"/>
    <s v="Cheshire WA3 6GP"/>
    <n v="68"/>
    <x v="2"/>
    <s v="Diesel"/>
    <n v="2.5159999999999999E-4"/>
  </r>
  <r>
    <s v="S000377"/>
    <x v="14"/>
    <s v="PO142061"/>
    <s v="GRN192859"/>
    <n v="42205010"/>
    <s v="OUTDOOR CAMERA HOUSING T92E20"/>
    <s v="Cheshire WA3 6GP"/>
    <n v="68"/>
    <x v="2"/>
    <s v="Diesel"/>
    <n v="2.5159999999999999E-4"/>
  </r>
  <r>
    <s v="S000377"/>
    <x v="14"/>
    <s v="PO142017"/>
    <s v="GRN192863"/>
    <n v="42208070"/>
    <s v="AXIS P3905-R NETWORK CAMERA"/>
    <s v="Cheshire WA3 6GP"/>
    <n v="68"/>
    <x v="2"/>
    <s v="Diesel"/>
    <n v="2.5159999999999999E-4"/>
  </r>
  <r>
    <s v="S000892"/>
    <x v="16"/>
    <s v="PO144450"/>
    <s v="GRN183623"/>
    <n v="34208660"/>
    <s v="CABLE MOUNT MALE 3P STRAIGHT PLUG 16A 230V"/>
    <s v="Stockport SK4 2JT"/>
    <n v="55"/>
    <x v="2"/>
    <s v="Diesel"/>
    <n v="2.0350000000000001E-4"/>
  </r>
  <r>
    <s v="S023222"/>
    <x v="11"/>
    <s v="PO140873"/>
    <s v="GRN183624"/>
    <s v="11700-5153"/>
    <s v="CONN BULKHEAD MICROFAST 6 POS 2M FLYING LEADS"/>
    <s v="Wickford SS11 8YT"/>
    <n v="390"/>
    <x v="2"/>
    <s v="Diesel"/>
    <n v="1.4430000000000001E-3"/>
  </r>
  <r>
    <s v="S000377"/>
    <x v="14"/>
    <s v="PO143892"/>
    <s v="GRN193264"/>
    <n v="42202127"/>
    <s v="AXIS T8133 HIGH POE 30W MIDSPAN 1-PORT (UK)"/>
    <s v="Cheshire WA3 6GP"/>
    <n v="68"/>
    <x v="2"/>
    <s v="Diesel"/>
    <n v="2.5159999999999999E-4"/>
  </r>
  <r>
    <s v="S023222"/>
    <x v="11"/>
    <s v="PO141906"/>
    <s v="GRN183626"/>
    <s v="11700-6937"/>
    <s v="CABLE ASSY RJ45 TO RJ45 3.5 METERS STRANDED SHIELD"/>
    <s v="Wickford SS11 8YT"/>
    <n v="390"/>
    <x v="2"/>
    <s v="Diesel"/>
    <n v="1.4430000000000001E-3"/>
  </r>
  <r>
    <s v="S023222"/>
    <x v="11"/>
    <s v="PO143355"/>
    <s v="GRN183628"/>
    <s v="11700-5345"/>
    <s v="CABLE 1.5 METER RJ45S TO RJ45S CAT5E"/>
    <s v="Wickford SS11 8YT"/>
    <n v="390"/>
    <x v="2"/>
    <s v="Diesel"/>
    <n v="1.4430000000000001E-3"/>
  </r>
  <r>
    <s v="S000377"/>
    <x v="14"/>
    <s v="PO145545"/>
    <s v="GRN193265"/>
    <n v="101031503"/>
    <s v="T96B05 OUTDOOR HOUSING"/>
    <s v="Cheshire WA3 6GP"/>
    <n v="68"/>
    <x v="2"/>
    <s v="Diesel"/>
    <n v="2.5159999999999999E-4"/>
  </r>
  <r>
    <s v="S000377"/>
    <x v="14"/>
    <s v="PO147816"/>
    <s v="GRN193269"/>
    <s v="11700-6932"/>
    <s v="CAMERA POLE MOUNT 100-410MM"/>
    <s v="Cheshire WA3 6GP"/>
    <n v="68"/>
    <x v="2"/>
    <s v="Diesel"/>
    <n v="2.5159999999999999E-4"/>
  </r>
  <r>
    <s v="S000377"/>
    <x v="14"/>
    <s v="PO145168"/>
    <s v="GRN193272"/>
    <s v="11700-4733"/>
    <s v="MNT WALL/ POLE FOR AXIS PTZ AND DOME CAMERAS"/>
    <s v="Cheshire WA3 6GP"/>
    <n v="68"/>
    <x v="2"/>
    <s v="Diesel"/>
    <n v="2.5159999999999999E-4"/>
  </r>
  <r>
    <s v="S000377"/>
    <x v="14"/>
    <s v="PO146977"/>
    <s v="GRN193335"/>
    <s v="11700-6094"/>
    <s v="AIR CONDITIONER SPECTRACOOL 6000/8000 BTU W/ HEAT"/>
    <s v="Cheshire WA3 6GP"/>
    <n v="68"/>
    <x v="2"/>
    <s v="Diesel"/>
    <n v="2.5159999999999999E-4"/>
  </r>
  <r>
    <s v="S000377"/>
    <x v="14"/>
    <s v="PO146284"/>
    <s v="GRN193470"/>
    <s v="11701-2477"/>
    <s v="SUINT2200LCD2U TRIPP LITE LINE PROTECTION DISTRIBU"/>
    <s v="Cheshire WA3 6GP"/>
    <n v="68"/>
    <x v="2"/>
    <s v="Diesel"/>
    <n v="2.5159999999999999E-4"/>
  </r>
  <r>
    <s v="S000377"/>
    <x v="14"/>
    <s v="PO146082"/>
    <s v="GRN193471"/>
    <s v="11701-2477"/>
    <s v="SUINT2200LCD2U TRIPP LITE LINE PROTECTION DISTRIBU"/>
    <s v="Cheshire WA3 6GP"/>
    <n v="68"/>
    <x v="2"/>
    <s v="Diesel"/>
    <n v="2.5159999999999999E-4"/>
  </r>
  <r>
    <s v="S000377"/>
    <x v="14"/>
    <s v="PO144609"/>
    <s v="GRN193856"/>
    <n v="42205010"/>
    <s v="OUTDOOR CAMERA HOUSING T92E20"/>
    <s v="Cheshire WA3 6GP"/>
    <n v="68"/>
    <x v="2"/>
    <s v="Diesel"/>
    <n v="2.5159999999999999E-4"/>
  </r>
  <r>
    <s v="S000377"/>
    <x v="14"/>
    <s v="PO147816"/>
    <s v="GRN193857"/>
    <s v="11701-0952"/>
    <s v="CAMERA DOME FIXED 4 MP"/>
    <s v="Cheshire WA3 6GP"/>
    <n v="68"/>
    <x v="2"/>
    <s v="Diesel"/>
    <n v="2.5159999999999999E-4"/>
  </r>
  <r>
    <s v="S000377"/>
    <x v="14"/>
    <s v="PO147816"/>
    <s v="GRN193878"/>
    <s v="11700-6932"/>
    <s v="CAMERA POLE MOUNT 100-410MM"/>
    <s v="Cheshire WA3 6GP"/>
    <n v="68"/>
    <x v="2"/>
    <s v="Diesel"/>
    <n v="2.5159999999999999E-4"/>
  </r>
  <r>
    <s v="S000377"/>
    <x v="14"/>
    <s v="PO148056"/>
    <s v="GRN193881"/>
    <n v="101017335"/>
    <s v="ALL IN ONE NETWORK MICROPHONE CONSOLE 2N SIP MIC"/>
    <s v="Cheshire WA3 6GP"/>
    <n v="68"/>
    <x v="2"/>
    <s v="Diesel"/>
    <n v="2.5159999999999999E-4"/>
  </r>
  <r>
    <s v="S000377"/>
    <x v="14"/>
    <s v="PO144538"/>
    <s v="GRN193882"/>
    <s v="11700-6719"/>
    <s v="CAMERA NETWORK FIXED DOME 4 SENSORS SEAMLESSLY STI"/>
    <s v="Cheshire WA3 6GP"/>
    <n v="68"/>
    <x v="2"/>
    <s v="Diesel"/>
    <n v="2.5159999999999999E-4"/>
  </r>
  <r>
    <s v="S000377"/>
    <x v="14"/>
    <s v="PO145545"/>
    <s v="GRN193940"/>
    <n v="101017154"/>
    <s v="AXIS P1468-LE BULLET CAMERA"/>
    <s v="Cheshire WA3 6GP"/>
    <n v="68"/>
    <x v="2"/>
    <s v="Diesel"/>
    <n v="2.5159999999999999E-4"/>
  </r>
  <r>
    <s v="S000377"/>
    <x v="14"/>
    <s v="PO148062"/>
    <s v="GRN193964"/>
    <s v="11701-0952"/>
    <s v="CAMERA DOME FIXED 4 MP"/>
    <s v="Cheshire WA3 6GP"/>
    <n v="68"/>
    <x v="2"/>
    <s v="Diesel"/>
    <n v="2.5159999999999999E-4"/>
  </r>
  <r>
    <s v="S022767"/>
    <x v="2"/>
    <s v="PO142750"/>
    <s v="GRN183668"/>
    <n v="30202404"/>
    <s v="FLEXIBLE BATTERY CABLE 25mm - RED"/>
    <s v="Huddersfield HD1 3ES"/>
    <n v="180"/>
    <x v="2"/>
    <s v="Diesel"/>
    <n v="6.6599999999999993E-4"/>
  </r>
  <r>
    <s v="S000377"/>
    <x v="14"/>
    <s v="PO148439"/>
    <s v="GRN194352"/>
    <n v="42202127"/>
    <s v="AXIS T8133 HIGH POE 30W MIDSPAN 1-PORT (UK)"/>
    <s v="Cheshire WA3 6GP"/>
    <n v="68"/>
    <x v="2"/>
    <s v="Diesel"/>
    <n v="2.5159999999999999E-4"/>
  </r>
  <r>
    <s v="S000377"/>
    <x v="14"/>
    <s v="PO145168"/>
    <s v="GRN194356"/>
    <s v="11700-6719"/>
    <s v="CAMERA NETWORK FIXED DOME 4 SENSORS SEAMLESSLY STI"/>
    <s v="Cheshire WA3 6GP"/>
    <n v="68"/>
    <x v="2"/>
    <s v="Diesel"/>
    <n v="2.5159999999999999E-4"/>
  </r>
  <r>
    <s v="S000377"/>
    <x v="14"/>
    <s v="PO147521"/>
    <s v="GRN194360"/>
    <s v="11700-6094"/>
    <s v="AIR CONDITIONER SPECTRACOOL 6000/8000 BTU W/ HEAT"/>
    <s v="Cheshire WA3 6GP"/>
    <n v="68"/>
    <x v="2"/>
    <s v="Diesel"/>
    <n v="2.5159999999999999E-4"/>
  </r>
  <r>
    <s v="S022275"/>
    <x v="8"/>
    <s v="PO147746"/>
    <s v="GRN200977"/>
    <s v="11701-3352"/>
    <s v="MERCEDES-BENZ ACTROS 5 S/M FHS 2633 L EXPORT TO AR"/>
    <s v="70771 Leinfelden-Echterdingen"/>
    <n v="1446"/>
    <x v="3"/>
    <s v="Diesel"/>
    <n v="1.4702205000000002"/>
  </r>
  <r>
    <s v="S000377"/>
    <x v="14"/>
    <s v="PO144609"/>
    <s v="GRN194922"/>
    <n v="51206094"/>
    <s v="VARIO W4 LENS - 120H X 50V"/>
    <s v="Cheshire WA3 6GP"/>
    <n v="68"/>
    <x v="2"/>
    <s v="Diesel"/>
    <n v="2.5159999999999999E-4"/>
  </r>
  <r>
    <s v="S000377"/>
    <x v="14"/>
    <s v="PO145545"/>
    <s v="GRN194924"/>
    <n v="101017335"/>
    <s v="ALL IN ONE NETWORK MICROPHONE CONSOLE 2N SIP MIC"/>
    <s v="Cheshire WA3 6GP"/>
    <n v="68"/>
    <x v="2"/>
    <s v="Diesel"/>
    <n v="2.5159999999999999E-4"/>
  </r>
  <r>
    <s v="S000377"/>
    <x v="14"/>
    <s v="PO148600"/>
    <s v="GRN194934"/>
    <s v="11700-6932"/>
    <s v="CAMERA POLE MOUNT 100-410MM"/>
    <s v="Cheshire WA3 6GP"/>
    <n v="68"/>
    <x v="2"/>
    <s v="Diesel"/>
    <n v="2.5159999999999999E-4"/>
  </r>
  <r>
    <s v="S000377"/>
    <x v="14"/>
    <s v="PO143796"/>
    <s v="GRN194943"/>
    <n v="42208898"/>
    <s v="AXIS C1310-E NETWORK HORN SPEAKER"/>
    <s v="Cheshire WA3 6GP"/>
    <n v="68"/>
    <x v="2"/>
    <s v="Diesel"/>
    <n v="2.5159999999999999E-4"/>
  </r>
  <r>
    <s v="S000377"/>
    <x v="14"/>
    <s v="PO147912"/>
    <s v="GRN194945"/>
    <n v="101013626"/>
    <s v="AXIS T91L61 WALL AND POLE MOUNT - PTZ DOME CAMERA"/>
    <s v="Cheshire WA3 6GP"/>
    <n v="68"/>
    <x v="2"/>
    <s v="Diesel"/>
    <n v="2.5159999999999999E-4"/>
  </r>
  <r>
    <s v="S000377"/>
    <x v="14"/>
    <s v="PO147816"/>
    <s v="GRN194978"/>
    <s v="11700-6932"/>
    <s v="CAMERA POLE MOUNT 100-410MM"/>
    <s v="Cheshire WA3 6GP"/>
    <n v="68"/>
    <x v="2"/>
    <s v="Diesel"/>
    <n v="2.5159999999999999E-4"/>
  </r>
  <r>
    <s v="S000377"/>
    <x v="14"/>
    <s v="PO143892"/>
    <s v="GRN195253"/>
    <n v="42202127"/>
    <s v="AXIS T8133 HIGH POE 30W MIDSPAN 1-PORT (UK)"/>
    <s v="Cheshire WA3 6GP"/>
    <n v="68"/>
    <x v="2"/>
    <s v="Diesel"/>
    <n v="2.5159999999999999E-4"/>
  </r>
  <r>
    <s v="S000377"/>
    <x v="14"/>
    <s v="PO142017"/>
    <s v="GRN195364"/>
    <n v="42208070"/>
    <s v="AXIS P3905-R NETWORK CAMERA"/>
    <s v="Cheshire WA3 6GP"/>
    <n v="68"/>
    <x v="2"/>
    <s v="Diesel"/>
    <n v="2.5159999999999999E-4"/>
  </r>
  <r>
    <s v="S000377"/>
    <x v="14"/>
    <s v="PO147928"/>
    <s v="GRN195365"/>
    <s v="11701-0952"/>
    <s v="CAMERA DOME FIXED 4 MP"/>
    <s v="Cheshire WA3 6GP"/>
    <n v="68"/>
    <x v="2"/>
    <s v="Diesel"/>
    <n v="2.5159999999999999E-4"/>
  </r>
  <r>
    <s v="S000377"/>
    <x v="14"/>
    <s v="PO147928"/>
    <s v="GRN195423"/>
    <s v="11700-5957"/>
    <s v="SFW LICENSE AXIS CAMERA STATION CORE DEVICE"/>
    <s v="Cheshire WA3 6GP"/>
    <n v="68"/>
    <x v="2"/>
    <s v="Diesel"/>
    <n v="2.5159999999999999E-4"/>
  </r>
  <r>
    <s v="S000377"/>
    <x v="14"/>
    <s v="PO147928"/>
    <s v="GRN195490"/>
    <s v="11701-0952"/>
    <s v="CAMERA DOME FIXED 4 MP"/>
    <s v="Cheshire WA3 6GP"/>
    <n v="68"/>
    <x v="2"/>
    <s v="Diesel"/>
    <n v="2.5159999999999999E-4"/>
  </r>
  <r>
    <s v="S000377"/>
    <x v="14"/>
    <s v="PO148389"/>
    <s v="GRN195565"/>
    <n v="56203746"/>
    <s v="MAINS ADAPTOR PS-24 SUPPORT 24VAC"/>
    <s v="Cheshire WA3 6GP"/>
    <n v="68"/>
    <x v="2"/>
    <s v="Diesel"/>
    <n v="2.5159999999999999E-4"/>
  </r>
  <r>
    <s v="S000377"/>
    <x v="14"/>
    <s v="PO148354"/>
    <s v="GRN195566"/>
    <n v="56203746"/>
    <s v="MAINS ADAPTOR PS-24 SUPPORT 24VAC"/>
    <s v="Cheshire WA3 6GP"/>
    <n v="68"/>
    <x v="2"/>
    <s v="Diesel"/>
    <n v="2.5159999999999999E-4"/>
  </r>
  <r>
    <s v="S000377"/>
    <x v="14"/>
    <s v="PO142061"/>
    <s v="GRN195569"/>
    <n v="42205010"/>
    <s v="OUTDOOR CAMERA HOUSING T92E20"/>
    <s v="Cheshire WA3 6GP"/>
    <n v="68"/>
    <x v="2"/>
    <s v="Diesel"/>
    <n v="2.5159999999999999E-4"/>
  </r>
  <r>
    <s v="S000377"/>
    <x v="14"/>
    <s v="PO142061"/>
    <s v="GRN195907"/>
    <s v="11700-6719"/>
    <s v="CAMERA NETWORK FIXED DOME 4 SENSORS SEAMLESSLY STI"/>
    <s v="Cheshire WA3 6GP"/>
    <n v="68"/>
    <x v="2"/>
    <s v="Diesel"/>
    <n v="2.5159999999999999E-4"/>
  </r>
  <r>
    <s v="S000377"/>
    <x v="14"/>
    <s v="PO148393"/>
    <s v="GRN195984"/>
    <n v="101038455"/>
    <s v="AXIS M5075-G EU PALM-SIZED PTZ CAMERA WITH 5X OPTI"/>
    <s v="Cheshire WA3 6GP"/>
    <n v="68"/>
    <x v="2"/>
    <s v="Diesel"/>
    <n v="2.5159999999999999E-4"/>
  </r>
  <r>
    <s v="S000377"/>
    <x v="14"/>
    <s v="PO147816"/>
    <s v="GRN196151"/>
    <s v="11700-6932"/>
    <s v="CAMERA POLE MOUNT 100-410MM"/>
    <s v="Cheshire WA3 6GP"/>
    <n v="68"/>
    <x v="2"/>
    <s v="Diesel"/>
    <n v="2.5159999999999999E-4"/>
  </r>
  <r>
    <s v="S000377"/>
    <x v="14"/>
    <s v="PO147610"/>
    <s v="GRN196233"/>
    <n v="101013626"/>
    <s v="AXIS T91L61 WALL AND POLE MOUNT - PTZ DOME CAMERA"/>
    <s v="Cheshire WA3 6GP"/>
    <n v="68"/>
    <x v="2"/>
    <s v="Diesel"/>
    <n v="2.5159999999999999E-4"/>
  </r>
  <r>
    <s v="S000377"/>
    <x v="14"/>
    <s v="PO147521"/>
    <s v="GRN196234"/>
    <n v="101017154"/>
    <s v="AXIS P1468-LE BULLET CAMERA"/>
    <s v="Cheshire WA3 6GP"/>
    <n v="68"/>
    <x v="2"/>
    <s v="Diesel"/>
    <n v="2.5159999999999999E-4"/>
  </r>
  <r>
    <s v="S000377"/>
    <x v="14"/>
    <s v="PO149019"/>
    <s v="GRN196259"/>
    <s v="11701-2477"/>
    <s v="SUINT2200LCD2U TRIPP LITE LINE PROTECTION DISTRIBU"/>
    <s v="Cheshire WA3 6GP"/>
    <n v="68"/>
    <x v="2"/>
    <s v="Diesel"/>
    <n v="2.5159999999999999E-4"/>
  </r>
  <r>
    <s v="S000377"/>
    <x v="14"/>
    <s v="PO147521"/>
    <s v="GRN196412"/>
    <s v="11700-6094"/>
    <s v="AIR CONDITIONER SPECTRACOOL 6000/8000 BTU W/ HEAT"/>
    <s v="Cheshire WA3 6GP"/>
    <n v="68"/>
    <x v="2"/>
    <s v="Diesel"/>
    <n v="2.5159999999999999E-4"/>
  </r>
  <r>
    <s v="S000377"/>
    <x v="14"/>
    <s v="PO145351"/>
    <s v="GRN196523"/>
    <n v="101026758"/>
    <s v="M3058-PLVE NETWORK CAMERA"/>
    <s v="Cheshire WA3 6GP"/>
    <n v="68"/>
    <x v="2"/>
    <s v="Diesel"/>
    <n v="2.5159999999999999E-4"/>
  </r>
  <r>
    <s v="S000377"/>
    <x v="14"/>
    <s v="PO145858"/>
    <s v="GRN196531"/>
    <n v="101031305"/>
    <s v="AXIS TM3208 RECESSED CAMERA MOUNT"/>
    <s v="Cheshire WA3 6GP"/>
    <n v="68"/>
    <x v="2"/>
    <s v="Diesel"/>
    <n v="2.5159999999999999E-4"/>
  </r>
  <r>
    <s v="S000377"/>
    <x v="14"/>
    <s v="PO149019"/>
    <s v="GRN196544"/>
    <s v="11701-2471"/>
    <s v="TRIPPLITE UPS - 2200VA - 230V - DOUBLE CONVERSION"/>
    <s v="Cheshire WA3 6GP"/>
    <n v="68"/>
    <x v="2"/>
    <s v="Diesel"/>
    <n v="2.5159999999999999E-4"/>
  </r>
  <r>
    <s v="S000377"/>
    <x v="14"/>
    <s v="PO143665"/>
    <s v="GRN196712"/>
    <n v="101017335"/>
    <s v="ALL IN ONE NETWORK MICROPHONE CONSOLE 2N SIP MIC"/>
    <s v="Cheshire WA3 6GP"/>
    <n v="68"/>
    <x v="2"/>
    <s v="Diesel"/>
    <n v="2.5159999999999999E-4"/>
  </r>
  <r>
    <s v="S000377"/>
    <x v="14"/>
    <s v="PO143665"/>
    <s v="GRN196840"/>
    <n v="42208898"/>
    <s v="AXIS C1310-E NETWORK HORN SPEAKER"/>
    <s v="Cheshire WA3 6GP"/>
    <n v="68"/>
    <x v="2"/>
    <s v="Diesel"/>
    <n v="2.5159999999999999E-4"/>
  </r>
  <r>
    <s v="S000377"/>
    <x v="14"/>
    <s v="PO145351"/>
    <s v="GRN197241"/>
    <n v="101026758"/>
    <s v="M3058-PLVE NETWORK CAMERA"/>
    <s v="Cheshire WA3 6GP"/>
    <n v="68"/>
    <x v="2"/>
    <s v="Diesel"/>
    <n v="2.5159999999999999E-4"/>
  </r>
  <r>
    <s v="S026889"/>
    <x v="35"/>
    <s v="PO142921"/>
    <s v="GRN183719"/>
    <s v="344-1391-1"/>
    <s v="HORIZONTAL SAWTOOTH SPINE"/>
    <s v="Stafford ST18 0PJ"/>
    <n v="50.6"/>
    <x v="2"/>
    <s v="Diesel"/>
    <n v="1.8722000000000001E-3"/>
  </r>
  <r>
    <s v="S000377"/>
    <x v="14"/>
    <s v="PO147521"/>
    <s v="GRN198008"/>
    <n v="101017154"/>
    <s v="AXIS P1468-LE BULLET CAMERA"/>
    <s v="Cheshire WA3 6GP"/>
    <n v="68"/>
    <x v="2"/>
    <s v="Diesel"/>
    <n v="2.5159999999999999E-4"/>
  </r>
  <r>
    <s v="S026889"/>
    <x v="35"/>
    <s v="PO144064"/>
    <s v="GRN183723"/>
    <s v="361-1027-1"/>
    <s v="DV60 HORIZONTAL ARRAY PLATE"/>
    <s v="Stafford ST18 0PJ"/>
    <n v="50.6"/>
    <x v="2"/>
    <s v="Diesel"/>
    <n v="1.8722000000000001E-3"/>
  </r>
  <r>
    <s v="S000892"/>
    <x v="16"/>
    <s v="PO144432"/>
    <s v="GRN183727"/>
    <n v="21203295"/>
    <s v="MAINS LEAD 3M 10A STRAIGHT C13 TO UK BS1363/A - BL"/>
    <s v="Stockport SK4 2JT"/>
    <n v="55"/>
    <x v="2"/>
    <s v="Diesel"/>
    <n v="2.0350000000000001E-4"/>
  </r>
  <r>
    <s v="S000377"/>
    <x v="14"/>
    <s v="PO149019"/>
    <s v="GRN198009"/>
    <s v="11701-2471"/>
    <s v="TRIPPLITE UPS - 2200VA - 230V - DOUBLE CONVERSION"/>
    <s v="Cheshire WA3 6GP"/>
    <n v="68"/>
    <x v="2"/>
    <s v="Diesel"/>
    <n v="2.5159999999999999E-4"/>
  </r>
  <r>
    <s v="S000377"/>
    <x v="14"/>
    <s v="PO149390"/>
    <s v="GRN198012"/>
    <n v="42208898"/>
    <s v="AXIS C1310-E NETWORK HORN SPEAKER"/>
    <s v="Cheshire WA3 6GP"/>
    <n v="68"/>
    <x v="2"/>
    <s v="Diesel"/>
    <n v="2.5159999999999999E-4"/>
  </r>
  <r>
    <s v="S000377"/>
    <x v="14"/>
    <s v="PO143665"/>
    <s v="GRN198013"/>
    <n v="101017335"/>
    <s v="ALL IN ONE NETWORK MICROPHONE CONSOLE 2N SIP MIC"/>
    <s v="Cheshire WA3 6GP"/>
    <n v="68"/>
    <x v="2"/>
    <s v="Diesel"/>
    <n v="2.5159999999999999E-4"/>
  </r>
  <r>
    <s v="S000892"/>
    <x v="16"/>
    <s v="PO144405"/>
    <s v="GRN183739"/>
    <n v="101045243"/>
    <s v="MULTI PURPOSE WIPES LINT FREE 230 x 230 (100/Box)"/>
    <s v="Stockport SK4 2JT"/>
    <n v="55"/>
    <x v="2"/>
    <s v="Diesel"/>
    <n v="2.0350000000000001E-4"/>
  </r>
  <r>
    <s v="S000377"/>
    <x v="14"/>
    <s v="PO142017"/>
    <s v="GRN198014"/>
    <n v="42208070"/>
    <s v="AXIS P3905-R NETWORK CAMERA"/>
    <s v="Cheshire WA3 6GP"/>
    <n v="68"/>
    <x v="2"/>
    <s v="Diesel"/>
    <n v="2.5159999999999999E-4"/>
  </r>
  <r>
    <s v="S000377"/>
    <x v="14"/>
    <s v="PO147816"/>
    <s v="GRN198095"/>
    <s v="11700-6932"/>
    <s v="CAMERA POLE MOUNT 100-410MM"/>
    <s v="Cheshire WA3 6GP"/>
    <n v="68"/>
    <x v="2"/>
    <s v="Diesel"/>
    <n v="2.5159999999999999E-4"/>
  </r>
  <r>
    <s v="S023222"/>
    <x v="11"/>
    <s v="PO143357"/>
    <s v="GRN183742"/>
    <s v="11700-5430"/>
    <s v="CABLE 4 PIN PANEL MOUNT SHLD 4 METER"/>
    <s v="Wickford SS11 8YT"/>
    <n v="390"/>
    <x v="2"/>
    <s v="Diesel"/>
    <n v="1.4430000000000001E-3"/>
  </r>
  <r>
    <s v="S000377"/>
    <x v="14"/>
    <s v="PO149144"/>
    <s v="GRN198472"/>
    <n v="101017335"/>
    <s v="ALL IN ONE NETWORK MICROPHONE CONSOLE 2N SIP MIC"/>
    <s v="Cheshire WA3 6GP"/>
    <n v="68"/>
    <x v="2"/>
    <s v="Diesel"/>
    <n v="2.5159999999999999E-4"/>
  </r>
  <r>
    <s v="S000377"/>
    <x v="14"/>
    <s v="PO145920"/>
    <s v="GRN198708"/>
    <s v="11700-6719"/>
    <s v="CAMERA NETWORK FIXED DOME 4 SENSORS SEAMLESSLY STI"/>
    <s v="Cheshire WA3 6GP"/>
    <n v="68"/>
    <x v="2"/>
    <s v="Diesel"/>
    <n v="2.5159999999999999E-4"/>
  </r>
  <r>
    <s v="S026602"/>
    <x v="12"/>
    <s v="PO144026"/>
    <s v="GRN183746"/>
    <s v="11550-0436"/>
    <s v="GENERATOR FILTER FUEL DIESEL"/>
    <s v="Watford WD24 7GG"/>
    <n v="302"/>
    <x v="2"/>
    <s v="Diesl"/>
    <n v="1.1173999999999999E-3"/>
  </r>
  <r>
    <s v="S000377"/>
    <x v="14"/>
    <s v="PO147816"/>
    <s v="GRN198871"/>
    <s v="11700-6932"/>
    <s v="CAMERA POLE MOUNT 100-410MM"/>
    <s v="Cheshire WA3 6GP"/>
    <n v="68"/>
    <x v="2"/>
    <s v="Diesel"/>
    <n v="2.5159999999999999E-4"/>
  </r>
  <r>
    <s v="S000377"/>
    <x v="14"/>
    <s v="PO149004"/>
    <s v="GRN198877"/>
    <s v="11700-5957"/>
    <s v="SFW LICENSE AXIS CAMERA STATION CORE DEVICE"/>
    <s v="Cheshire WA3 6GP"/>
    <n v="68"/>
    <x v="2"/>
    <s v="Diesel"/>
    <n v="2.5159999999999999E-4"/>
  </r>
  <r>
    <s v="S000377"/>
    <x v="14"/>
    <s v="PO148934"/>
    <s v="GRN199148"/>
    <n v="42202127"/>
    <s v="AXIS T8133 HIGH POE 30W MIDSPAN 1-PORT (UK)"/>
    <s v="Cheshire WA3 6GP"/>
    <n v="68"/>
    <x v="2"/>
    <s v="Diesel"/>
    <n v="2.5159999999999999E-4"/>
  </r>
  <r>
    <s v="S000377"/>
    <x v="14"/>
    <s v="PO142061"/>
    <s v="GRN199160"/>
    <n v="42205010"/>
    <s v="OUTDOOR CAMERA HOUSING T92E20"/>
    <s v="Cheshire WA3 6GP"/>
    <n v="68"/>
    <x v="2"/>
    <s v="Diesel"/>
    <n v="2.5159999999999999E-4"/>
  </r>
  <r>
    <s v="S000377"/>
    <x v="14"/>
    <s v="PO149004"/>
    <s v="GRN199166"/>
    <s v="11700-5957"/>
    <s v="SFW LICENSE AXIS CAMERA STATION CORE DEVICE"/>
    <s v="Cheshire WA3 6GP"/>
    <n v="68"/>
    <x v="2"/>
    <s v="Diesel"/>
    <n v="2.5159999999999999E-4"/>
  </r>
  <r>
    <s v="S000377"/>
    <x v="14"/>
    <s v="PO149620"/>
    <s v="GRN199173"/>
    <n v="101017335"/>
    <s v="ALL IN ONE NETWORK MICROPHONE CONSOLE 2N SIP MIC"/>
    <s v="Cheshire WA3 6GP"/>
    <n v="68"/>
    <x v="2"/>
    <s v="Diesel"/>
    <n v="2.5159999999999999E-4"/>
  </r>
  <r>
    <s v="S000377"/>
    <x v="14"/>
    <s v="PO149655"/>
    <s v="GRN199254"/>
    <s v="340-1384-1"/>
    <s v="CABLE ASSY CAM2 POE SIGNAL"/>
    <s v="Cheshire WA3 6GP"/>
    <n v="68"/>
    <x v="2"/>
    <s v="Diesel"/>
    <n v="2.5159999999999999E-4"/>
  </r>
  <r>
    <s v="S000377"/>
    <x v="14"/>
    <s v="PO147534"/>
    <s v="GRN199323"/>
    <s v="11700-5957"/>
    <s v="SFW LICENSE AXIS CAMERA STATION CORE DEVICE"/>
    <s v="Cheshire WA3 6GP"/>
    <n v="68"/>
    <x v="2"/>
    <s v="Diesel"/>
    <n v="2.5159999999999999E-4"/>
  </r>
  <r>
    <s v="S000377"/>
    <x v="14"/>
    <s v="PO149834"/>
    <s v="GRN199341"/>
    <s v="11700-6719"/>
    <s v="CAMERA NETWORK FIXED DOME 4 SENSORS SEAMLESSLY STI"/>
    <s v="Cheshire WA3 6GP"/>
    <n v="68"/>
    <x v="2"/>
    <s v="Diesel"/>
    <n v="2.5159999999999999E-4"/>
  </r>
  <r>
    <s v="S000377"/>
    <x v="14"/>
    <s v="PO147852"/>
    <s v="GRN199413"/>
    <n v="5745081"/>
    <s v="COLUMN MOUNT WITH BALL JOINT WFWCA"/>
    <s v="Cheshire WA3 6GP"/>
    <n v="68"/>
    <x v="2"/>
    <s v="Diesel"/>
    <n v="2.5159999999999999E-4"/>
  </r>
  <r>
    <s v="S000377"/>
    <x v="14"/>
    <s v="PO149988"/>
    <s v="GRN199709"/>
    <s v="11700-4733"/>
    <s v="MNT WALL/ POLE FOR AXIS PTZ AND DOME CAMERAS"/>
    <s v="Cheshire WA3 6GP"/>
    <n v="68"/>
    <x v="2"/>
    <s v="Diesel"/>
    <n v="2.5159999999999999E-4"/>
  </r>
  <r>
    <s v="S000377"/>
    <x v="14"/>
    <s v="PO147928"/>
    <s v="GRN199994"/>
    <n v="101049130"/>
    <s v="P1378 NETWORK CAMERA 4K"/>
    <s v="Cheshire WA3 6GP"/>
    <n v="68"/>
    <x v="2"/>
    <s v="Diesel"/>
    <n v="2.5159999999999999E-4"/>
  </r>
  <r>
    <s v="S001121"/>
    <x v="5"/>
    <s v="PO143158"/>
    <s v="GRN183779"/>
    <n v="50205991"/>
    <s v="1492 JUMPER BARS CJR NO COVER 8 5 POLE - BLACK"/>
    <s v="Salford M5 4BE"/>
    <n v="103.6"/>
    <x v="2"/>
    <s v="Diesel"/>
    <n v="3.8331999999999998E-4"/>
  </r>
  <r>
    <s v="S001121"/>
    <x v="5"/>
    <s v="PO143157"/>
    <s v="GRN183780"/>
    <n v="50205991"/>
    <s v="1492 JUMPER BARS CJR NO COVER 8 5 POLE - BLACK"/>
    <s v="Salford M5 4BE"/>
    <n v="103.6"/>
    <x v="2"/>
    <s v="Diesel"/>
    <n v="3.8331999999999998E-4"/>
  </r>
  <r>
    <s v="S000377"/>
    <x v="14"/>
    <s v="PO147816"/>
    <s v="GRN199997"/>
    <s v="11700-6932"/>
    <s v="CAMERA POLE MOUNT 100-410MM"/>
    <s v="Cheshire WA3 6GP"/>
    <n v="68"/>
    <x v="2"/>
    <s v="Diesel"/>
    <n v="2.5159999999999999E-4"/>
  </r>
  <r>
    <s v="S001121"/>
    <x v="5"/>
    <s v="PO142321"/>
    <s v="GRN183782"/>
    <n v="50205250"/>
    <s v="TERMINAL FT SPRING CLAMP 1.5MM - GREEN/YELLOW"/>
    <s v="Salford M5 4BE"/>
    <n v="103.6"/>
    <x v="2"/>
    <s v="Diesel"/>
    <n v="3.8331999999999998E-4"/>
  </r>
  <r>
    <s v="S000377"/>
    <x v="14"/>
    <s v="PO149390"/>
    <s v="GRN199998"/>
    <n v="42208898"/>
    <s v="AXIS C1310-E NETWORK HORN SPEAKER"/>
    <s v="Cheshire WA3 6GP"/>
    <n v="68"/>
    <x v="2"/>
    <s v="Diesel"/>
    <n v="2.5159999999999999E-4"/>
  </r>
  <r>
    <s v="S000377"/>
    <x v="14"/>
    <s v="PO145858"/>
    <s v="GRN199999"/>
    <n v="101031305"/>
    <s v="AXIS TM3208 RECESSED CAMERA MOUNT"/>
    <s v="Cheshire WA3 6GP"/>
    <n v="68"/>
    <x v="2"/>
    <s v="Diesel"/>
    <n v="2.5159999999999999E-4"/>
  </r>
  <r>
    <s v="S000377"/>
    <x v="14"/>
    <s v="PO149620"/>
    <s v="GRN200000"/>
    <n v="42208070"/>
    <s v="AXIS P3905-R NETWORK CAMERA"/>
    <s v="Cheshire WA3 6GP"/>
    <n v="68"/>
    <x v="2"/>
    <s v="Diesel"/>
    <n v="2.5159999999999999E-4"/>
  </r>
  <r>
    <s v="S001121"/>
    <x v="5"/>
    <s v="PO140445"/>
    <s v="GRN183786"/>
    <n v="21205611"/>
    <s v="RJ45 PATCHCORD 4-PAIR HALOGEN-FREE TEAL - 1M LONG"/>
    <s v="Salford M5 4BE"/>
    <n v="103.6"/>
    <x v="2"/>
    <s v="Diesel"/>
    <n v="3.8331999999999998E-4"/>
  </r>
  <r>
    <s v="S022275"/>
    <x v="8"/>
    <s v="PO143491"/>
    <s v="GRN201588"/>
    <s v="11701-2583"/>
    <s v="MERCEDES-BENZ ACTROS 5 S/M FHS 2632 L - EXPORT TO"/>
    <s v="70771 Leinfelden-Echterdingen"/>
    <n v="1446"/>
    <x v="3"/>
    <s v="Diesel"/>
    <n v="1.4702205000000002"/>
  </r>
  <r>
    <s v="S000377"/>
    <x v="14"/>
    <s v="PO148600"/>
    <s v="GRN200003"/>
    <s v="11700-6932"/>
    <s v="CAMERA POLE MOUNT 100-410MM"/>
    <s v="Cheshire WA3 6GP"/>
    <n v="68"/>
    <x v="2"/>
    <s v="Diesel"/>
    <n v="2.5159999999999999E-4"/>
  </r>
  <r>
    <s v="S000377"/>
    <x v="14"/>
    <s v="PO149197"/>
    <s v="GRN200004"/>
    <n v="101017154"/>
    <s v="AXIS P1468-LE BULLET CAMERA"/>
    <s v="Cheshire WA3 6GP"/>
    <n v="68"/>
    <x v="2"/>
    <s v="Diesel"/>
    <n v="2.5159999999999999E-4"/>
  </r>
  <r>
    <s v="S000377"/>
    <x v="14"/>
    <s v="PO149620"/>
    <s v="GRN200005"/>
    <n v="42208070"/>
    <s v="AXIS P3905-R NETWORK CAMERA"/>
    <s v="Cheshire WA3 6GP"/>
    <n v="68"/>
    <x v="2"/>
    <s v="Diesel"/>
    <n v="2.5159999999999999E-4"/>
  </r>
  <r>
    <s v="S000377"/>
    <x v="14"/>
    <s v="PO149144"/>
    <s v="GRN200069"/>
    <n v="101017335"/>
    <s v="ALL IN ONE NETWORK MICROPHONE CONSOLE 2N SIP MIC"/>
    <s v="Cheshire WA3 6GP"/>
    <n v="68"/>
    <x v="2"/>
    <s v="Diesel"/>
    <n v="2.5159999999999999E-4"/>
  </r>
  <r>
    <s v="S000377"/>
    <x v="14"/>
    <s v="PO149620"/>
    <s v="GRN200158"/>
    <n v="101026758"/>
    <s v="M3058-PLVE NETWORK CAMERA"/>
    <s v="Cheshire WA3 6GP"/>
    <n v="68"/>
    <x v="2"/>
    <s v="Diesel"/>
    <n v="2.5159999999999999E-4"/>
  </r>
  <r>
    <s v="S000377"/>
    <x v="14"/>
    <s v="PO149004"/>
    <s v="GRN200206"/>
    <s v="11700-5957"/>
    <s v="SFW LICENSE AXIS CAMERA STATION CORE DEVICE"/>
    <s v="Cheshire WA3 6GP"/>
    <n v="68"/>
    <x v="2"/>
    <s v="Diesel"/>
    <n v="2.5159999999999999E-4"/>
  </r>
  <r>
    <s v="S000377"/>
    <x v="14"/>
    <s v="PO149004"/>
    <s v="GRN200254"/>
    <s v="11700-5957"/>
    <s v="SFW LICENSE AXIS CAMERA STATION CORE DEVICE"/>
    <s v="Cheshire WA3 6GP"/>
    <n v="68"/>
    <x v="2"/>
    <s v="Diesel"/>
    <n v="2.5159999999999999E-4"/>
  </r>
  <r>
    <s v="S000377"/>
    <x v="14"/>
    <s v="PO149004"/>
    <s v="GRN200289"/>
    <s v="11700-5957"/>
    <s v="SFW LICENSE AXIS CAMERA STATION CORE DEVICE"/>
    <s v="Cheshire WA3 6GP"/>
    <n v="68"/>
    <x v="2"/>
    <s v="Diesel"/>
    <n v="2.5159999999999999E-4"/>
  </r>
  <r>
    <s v="S000377"/>
    <x v="14"/>
    <s v="PO149746"/>
    <s v="GRN200392"/>
    <n v="101031503"/>
    <s v="T96B05 OUTDOOR HOUSING"/>
    <s v="Cheshire WA3 6GP"/>
    <n v="68"/>
    <x v="2"/>
    <s v="Diesel"/>
    <n v="2.5159999999999999E-4"/>
  </r>
  <r>
    <s v="S000377"/>
    <x v="14"/>
    <s v="PO149635"/>
    <s v="GRN200536"/>
    <n v="42208070"/>
    <s v="AXIS P3905-R NETWORK CAMERA"/>
    <s v="Cheshire WA3 6GP"/>
    <n v="68"/>
    <x v="2"/>
    <s v="Diesel"/>
    <n v="2.5159999999999999E-4"/>
  </r>
  <r>
    <s v="S023222"/>
    <x v="11"/>
    <s v="PO143357"/>
    <s v="GRN183801"/>
    <s v="11700-5345"/>
    <s v="CABLE 1.5 METER RJ45S TO RJ45S CAT5E"/>
    <s v="Wickford SS11 8YT"/>
    <n v="390"/>
    <x v="2"/>
    <s v="Diesel"/>
    <n v="1.4430000000000001E-3"/>
  </r>
  <r>
    <s v="S000377"/>
    <x v="14"/>
    <s v="PO149834"/>
    <s v="GRN200537"/>
    <s v="11700-6719"/>
    <s v="CAMERA NETWORK FIXED DOME 4 SENSORS SEAMLESSLY STI"/>
    <s v="Cheshire WA3 6GP"/>
    <n v="68"/>
    <x v="2"/>
    <s v="Diesel"/>
    <n v="2.5159999999999999E-4"/>
  </r>
  <r>
    <s v="S000377"/>
    <x v="14"/>
    <s v="PO150361"/>
    <s v="GRN200550"/>
    <s v="11701-3769"/>
    <s v="NETWORK CAMERA AXIS P1375 1080P"/>
    <s v="Cheshire WA3 6GP"/>
    <n v="68"/>
    <x v="2"/>
    <s v="Diesel"/>
    <n v="2.5159999999999999E-4"/>
  </r>
  <r>
    <s v="S023222"/>
    <x v="11"/>
    <s v="PO143357"/>
    <s v="GRN183810"/>
    <s v="11700-0736"/>
    <s v="BANNER SSA-EB1P-02ED1Q4 E-STOP SWITCH"/>
    <s v="Wickford SS11 8YT"/>
    <n v="390"/>
    <x v="2"/>
    <s v="Diesel"/>
    <n v="1.4430000000000001E-3"/>
  </r>
  <r>
    <s v="S000377"/>
    <x v="14"/>
    <s v="PO142017"/>
    <s v="GRN200722"/>
    <n v="42208070"/>
    <s v="AXIS P3905-R NETWORK CAMERA"/>
    <s v="Cheshire WA3 6GP"/>
    <n v="68"/>
    <x v="2"/>
    <s v="Diesel"/>
    <n v="2.5159999999999999E-4"/>
  </r>
  <r>
    <s v="S023222"/>
    <x v="11"/>
    <s v="PO143355"/>
    <s v="GRN183813"/>
    <s v="11700-0736"/>
    <s v="BANNER SSA-EB1P-02ED1Q4 E-STOP SWITCH"/>
    <s v="Wickford SS11 8YT"/>
    <n v="390"/>
    <x v="2"/>
    <s v="Diesel"/>
    <n v="1.4430000000000001E-3"/>
  </r>
  <r>
    <s v="S000377"/>
    <x v="14"/>
    <s v="PO142061"/>
    <s v="GRN200802"/>
    <n v="42205010"/>
    <s v="OUTDOOR CAMERA HOUSING T92E20"/>
    <s v="Cheshire WA3 6GP"/>
    <n v="68"/>
    <x v="2"/>
    <s v="Diesel"/>
    <n v="2.5159999999999999E-4"/>
  </r>
  <r>
    <s v="S024190"/>
    <x v="22"/>
    <s v="PO143444"/>
    <s v="GRN183817"/>
    <s v="340-1110-1"/>
    <s v="COVER PLC CHASSIS (SHORT)"/>
    <s v="Stockport SK4 2JT"/>
    <n v="22.2"/>
    <x v="1"/>
    <s v="Diesel"/>
    <n v="8.2140000000000008E-3"/>
  </r>
  <r>
    <s v="S000377"/>
    <x v="14"/>
    <s v="PO148056"/>
    <s v="GRN200904"/>
    <s v="11701-0952"/>
    <s v="CAMERA DOME FIXED 4 MP"/>
    <s v="Cheshire WA3 6GP"/>
    <n v="68"/>
    <x v="2"/>
    <s v="Diesel"/>
    <n v="2.5159999999999999E-4"/>
  </r>
  <r>
    <s v="S024190"/>
    <x v="22"/>
    <s v="PO143444"/>
    <s v="GRN183822"/>
    <n v="85205363"/>
    <s v="19MM EPDM BONDED WASHER"/>
    <s v="Stockport SK4 2JT"/>
    <n v="22.2"/>
    <x v="1"/>
    <s v="Diesel"/>
    <n v="8.2140000000000008E-3"/>
  </r>
  <r>
    <s v="S000377"/>
    <x v="14"/>
    <s v="PO149834"/>
    <s v="GRN201235"/>
    <s v="11700-6719"/>
    <s v="CAMERA NETWORK FIXED DOME 4 SENSORS SEAMLESSLY STI"/>
    <s v="Cheshire WA3 6GP"/>
    <n v="68"/>
    <x v="2"/>
    <s v="Diesel"/>
    <n v="2.5159999999999999E-4"/>
  </r>
  <r>
    <s v="S000377"/>
    <x v="14"/>
    <s v="PO150561"/>
    <s v="GRN201266"/>
    <s v="11701-3769"/>
    <s v="NETWORK CAMERA AXIS P1375 1080P"/>
    <s v="Cheshire WA3 6GP"/>
    <n v="68"/>
    <x v="2"/>
    <s v="Diesel"/>
    <n v="2.5159999999999999E-4"/>
  </r>
  <r>
    <s v="S000377"/>
    <x v="14"/>
    <s v="PO147928"/>
    <s v="GRN201543"/>
    <n v="42208070"/>
    <s v="AXIS P3905-R NETWORK CAMERA"/>
    <s v="Cheshire WA3 6GP"/>
    <n v="68"/>
    <x v="2"/>
    <s v="Diesel"/>
    <n v="2.5159999999999999E-4"/>
  </r>
  <r>
    <s v="S000377"/>
    <x v="14"/>
    <s v="PO149390"/>
    <s v="GRN201546"/>
    <n v="101049130"/>
    <s v="P1378 NETWORK CAMERA 4K"/>
    <s v="Cheshire WA3 6GP"/>
    <n v="68"/>
    <x v="2"/>
    <s v="Diesel"/>
    <n v="2.5159999999999999E-4"/>
  </r>
  <r>
    <s v="S000377"/>
    <x v="14"/>
    <s v="PO147521"/>
    <s v="GRN201552"/>
    <n v="101031503"/>
    <s v="T96B05 OUTDOOR HOUSING"/>
    <s v="Cheshire WA3 6GP"/>
    <n v="68"/>
    <x v="2"/>
    <s v="Diesel"/>
    <n v="2.5159999999999999E-4"/>
  </r>
  <r>
    <s v="S000377"/>
    <x v="14"/>
    <s v="PO149197"/>
    <s v="GRN201553"/>
    <n v="101017154"/>
    <s v="AXIS P1468-LE BULLET CAMERA"/>
    <s v="Cheshire WA3 6GP"/>
    <n v="68"/>
    <x v="2"/>
    <s v="Diesel"/>
    <n v="2.5159999999999999E-4"/>
  </r>
  <r>
    <s v="S000377"/>
    <x v="14"/>
    <s v="PO149620"/>
    <s v="GRN201592"/>
    <n v="101017335"/>
    <s v="ALL IN ONE NETWORK MICROPHONE CONSOLE 2N SIP MIC"/>
    <s v="Cheshire WA3 6GP"/>
    <n v="68"/>
    <x v="2"/>
    <s v="Diesel"/>
    <n v="2.5159999999999999E-4"/>
  </r>
  <r>
    <s v="S000377"/>
    <x v="14"/>
    <s v="PO149834"/>
    <s v="GRN201593"/>
    <s v="11700-6719"/>
    <s v="CAMERA NETWORK FIXED DOME 4 SENSORS SEAMLESSLY STI"/>
    <s v="Cheshire WA3 6GP"/>
    <n v="68"/>
    <x v="2"/>
    <s v="Diesel"/>
    <n v="2.5159999999999999E-4"/>
  </r>
  <r>
    <s v="S000892"/>
    <x v="16"/>
    <s v="PO144543"/>
    <s v="GRN183838"/>
    <n v="34208933"/>
    <s v="SWITCH DISCONNECTOR 4 POLE DIN RAIL 63A 22 KW IP65"/>
    <s v="Stockport SK4 2JT"/>
    <n v="55"/>
    <x v="2"/>
    <s v="Diesel"/>
    <n v="2.0350000000000001E-4"/>
  </r>
  <r>
    <s v="S000377"/>
    <x v="14"/>
    <s v="PO149708"/>
    <s v="GRN201600"/>
    <s v="11700-6094"/>
    <s v="AIR CONDITIONER SPECTRACOOL 6000/8000 BTU W/ HEAT"/>
    <s v="Cheshire WA3 6GP"/>
    <n v="68"/>
    <x v="2"/>
    <s v="Diesel"/>
    <n v="2.5159999999999999E-4"/>
  </r>
  <r>
    <s v="S000377"/>
    <x v="14"/>
    <s v="PO150615"/>
    <s v="GRN201871"/>
    <n v="13200949"/>
    <s v="PLENA MIXING AMPLIFIER 120 WATT"/>
    <s v="Cheshire WA3 6GP"/>
    <n v="68"/>
    <x v="2"/>
    <s v="Diesel"/>
    <n v="2.5159999999999999E-4"/>
  </r>
  <r>
    <s v="S000377"/>
    <x v="14"/>
    <s v="PO150638"/>
    <s v="GRN202104"/>
    <s v="11700-6932"/>
    <s v="CAMERA POLE MOUNT 100-410MM"/>
    <s v="Cheshire WA3 6GP"/>
    <n v="68"/>
    <x v="2"/>
    <s v="Diesel"/>
    <n v="2.5159999999999999E-4"/>
  </r>
  <r>
    <s v="S000377"/>
    <x v="14"/>
    <s v="PO143665"/>
    <s v="GRN202106"/>
    <n v="42208898"/>
    <s v="AXIS C1310-E NETWORK HORN SPEAKER"/>
    <s v="Cheshire WA3 6GP"/>
    <n v="68"/>
    <x v="2"/>
    <s v="Diesel"/>
    <n v="2.5159999999999999E-4"/>
  </r>
  <r>
    <s v="S000377"/>
    <x v="14"/>
    <s v="PO150039"/>
    <s v="GRN202108"/>
    <n v="101017154"/>
    <s v="AXIS P1468-LE BULLET CAMERA"/>
    <s v="Cheshire WA3 6GP"/>
    <n v="68"/>
    <x v="2"/>
    <s v="Diesel"/>
    <n v="2.5159999999999999E-4"/>
  </r>
  <r>
    <s v="S000377"/>
    <x v="14"/>
    <s v="PO148699"/>
    <s v="GRN202250"/>
    <n v="21207160"/>
    <s v="NETWORK CABLE COUPLER IP66"/>
    <s v="Cheshire WA3 6GP"/>
    <n v="68"/>
    <x v="2"/>
    <s v="Diesel"/>
    <n v="2.5159999999999999E-4"/>
  </r>
  <r>
    <s v="S000377"/>
    <x v="14"/>
    <s v="PO149390"/>
    <s v="GRN202345"/>
    <s v="11701-0952"/>
    <s v="CAMERA DOME FIXED 4 MP"/>
    <s v="Cheshire WA3 6GP"/>
    <n v="68"/>
    <x v="2"/>
    <s v="Diesel"/>
    <n v="2.5159999999999999E-4"/>
  </r>
  <r>
    <s v="S000377"/>
    <x v="14"/>
    <s v="PO149390"/>
    <s v="GRN202592"/>
    <s v="11701-0952"/>
    <s v="CAMERA DOME FIXED 4 MP"/>
    <s v="Cheshire WA3 6GP"/>
    <n v="68"/>
    <x v="2"/>
    <s v="Diesel"/>
    <n v="2.5159999999999999E-4"/>
  </r>
  <r>
    <s v="S000377"/>
    <x v="14"/>
    <s v="PO148056"/>
    <s v="GRN202595"/>
    <s v="11701-0952"/>
    <s v="CAMERA DOME FIXED 4 MP"/>
    <s v="Cheshire WA3 6GP"/>
    <n v="68"/>
    <x v="2"/>
    <s v="Diesel"/>
    <n v="2.5159999999999999E-4"/>
  </r>
  <r>
    <s v="S000377"/>
    <x v="14"/>
    <s v="PO150963"/>
    <s v="GRN202726"/>
    <s v="11701-3769"/>
    <s v="NETWORK CAMERA AXIS P1375 1080P"/>
    <s v="Cheshire WA3 6GP"/>
    <n v="68"/>
    <x v="2"/>
    <s v="Diesel"/>
    <n v="2.5159999999999999E-4"/>
  </r>
  <r>
    <s v="S000892"/>
    <x v="16"/>
    <s v="PO142303"/>
    <s v="GRN183852"/>
    <n v="101019989"/>
    <s v="STEP LADDERS 3 TREAD STEEL RS PRO 877-6819"/>
    <s v="Stockport SK4 2JT"/>
    <n v="55"/>
    <x v="2"/>
    <s v="Diesel"/>
    <n v="2.0350000000000001E-4"/>
  </r>
  <r>
    <s v="S000377"/>
    <x v="14"/>
    <s v="PO150380"/>
    <s v="GRN202734"/>
    <n v="51206094"/>
    <s v="VARIO W4 LENS - 120H X 50V"/>
    <s v="Cheshire WA3 6GP"/>
    <n v="68"/>
    <x v="2"/>
    <s v="Diesel"/>
    <n v="2.5159999999999999E-4"/>
  </r>
  <r>
    <s v="S000377"/>
    <x v="14"/>
    <s v="PO149620"/>
    <s v="GRN202746"/>
    <n v="5745081"/>
    <s v="COLUMN MOUNT WITH BALL JOINT WFWCA"/>
    <s v="Cheshire WA3 6GP"/>
    <n v="68"/>
    <x v="2"/>
    <s v="Diesel"/>
    <n v="2.5159999999999999E-4"/>
  </r>
  <r>
    <s v="S000377"/>
    <x v="14"/>
    <s v="PO150599"/>
    <s v="GRN202750"/>
    <n v="42208070"/>
    <s v="AXIS P3905-R NETWORK CAMERA"/>
    <s v="Cheshire WA3 6GP"/>
    <n v="68"/>
    <x v="2"/>
    <s v="Diesel"/>
    <n v="2.5159999999999999E-4"/>
  </r>
  <r>
    <s v="S000377"/>
    <x v="14"/>
    <s v="PO142017"/>
    <s v="GRN202808"/>
    <n v="42208070"/>
    <s v="AXIS P3905-R NETWORK CAMERA"/>
    <s v="Cheshire WA3 6GP"/>
    <n v="68"/>
    <x v="2"/>
    <s v="Diesel"/>
    <n v="2.5159999999999999E-4"/>
  </r>
  <r>
    <s v="S000377"/>
    <x v="14"/>
    <s v="PO149144"/>
    <s v="GRN203317"/>
    <s v="11701-0952"/>
    <s v="CAMERA DOME FIXED 4 MP"/>
    <s v="Cheshire WA3 6GP"/>
    <n v="68"/>
    <x v="2"/>
    <s v="Diesel"/>
    <n v="2.5159999999999999E-4"/>
  </r>
  <r>
    <s v="S000377"/>
    <x v="14"/>
    <s v="PO151410"/>
    <s v="GRN203361"/>
    <n v="101038455"/>
    <s v="AXIS M5075-G EU PALM-SIZED PTZ CAMERA WITH 5X OPTI"/>
    <s v="Cheshire WA3 6GP"/>
    <n v="68"/>
    <x v="2"/>
    <s v="Diesel"/>
    <n v="2.5159999999999999E-4"/>
  </r>
  <r>
    <s v="S000377"/>
    <x v="14"/>
    <s v="PO142061"/>
    <s v="GRN203368"/>
    <n v="42205010"/>
    <s v="OUTDOOR CAMERA HOUSING T92E20"/>
    <s v="Cheshire WA3 6GP"/>
    <n v="68"/>
    <x v="2"/>
    <s v="Diesel"/>
    <n v="2.5159999999999999E-4"/>
  </r>
  <r>
    <s v="S000377"/>
    <x v="14"/>
    <s v="PO149197"/>
    <s v="GRN203813"/>
    <n v="101017154"/>
    <s v="AXIS P1468-LE BULLET CAMERA"/>
    <s v="Cheshire WA3 6GP"/>
    <n v="68"/>
    <x v="2"/>
    <s v="Diesel"/>
    <n v="2.5159999999999999E-4"/>
  </r>
  <r>
    <s v="S000377"/>
    <x v="14"/>
    <s v="PO143665"/>
    <s v="GRN203846"/>
    <n v="42208898"/>
    <s v="AXIS C1310-E NETWORK HORN SPEAKER"/>
    <s v="Cheshire WA3 6GP"/>
    <n v="68"/>
    <x v="2"/>
    <s v="Diesel"/>
    <n v="2.5159999999999999E-4"/>
  </r>
  <r>
    <s v="S000377"/>
    <x v="14"/>
    <s v="PO150039"/>
    <s v="GRN204403"/>
    <n v="21207160"/>
    <s v="NETWORK CABLE COUPLER IP66"/>
    <s v="Cheshire WA3 6GP"/>
    <n v="68"/>
    <x v="2"/>
    <s v="Diesel"/>
    <n v="2.5159999999999999E-4"/>
  </r>
  <r>
    <s v="S000377"/>
    <x v="14"/>
    <s v="PO151012"/>
    <s v="GRN204404"/>
    <n v="42208898"/>
    <s v="AXIS C1310-E NETWORK HORN SPEAKER"/>
    <s v="Cheshire WA3 6GP"/>
    <n v="68"/>
    <x v="2"/>
    <s v="Diesel"/>
    <n v="2.5159999999999999E-4"/>
  </r>
  <r>
    <s v="S000377"/>
    <x v="14"/>
    <s v="PO150039"/>
    <s v="GRN204405"/>
    <n v="21207160"/>
    <s v="NETWORK CABLE COUPLER IP66"/>
    <s v="Cheshire WA3 6GP"/>
    <n v="68"/>
    <x v="2"/>
    <s v="Diesel"/>
    <n v="2.5159999999999999E-4"/>
  </r>
  <r>
    <s v="S000377"/>
    <x v="14"/>
    <s v="PO149929"/>
    <s v="GRN204406"/>
    <n v="42205010"/>
    <s v="OUTDOOR CAMERA HOUSING T92E20"/>
    <s v="Cheshire WA3 6GP"/>
    <n v="68"/>
    <x v="2"/>
    <s v="Diesel"/>
    <n v="2.5159999999999999E-4"/>
  </r>
  <r>
    <s v="S024190"/>
    <x v="22"/>
    <s v="PO144341"/>
    <s v="GRN183869"/>
    <s v="340-1110-2"/>
    <s v="COVER PLC CHASSIS (LONG)"/>
    <s v="Stockport SK4 2JT"/>
    <n v="22.2"/>
    <x v="1"/>
    <s v="Diesel"/>
    <n v="8.2140000000000008E-3"/>
  </r>
  <r>
    <s v="S000377"/>
    <x v="14"/>
    <s v="PO149390"/>
    <s v="GRN204408"/>
    <s v="11701-0952"/>
    <s v="CAMERA DOME FIXED 4 MP"/>
    <s v="Cheshire WA3 6GP"/>
    <n v="68"/>
    <x v="2"/>
    <s v="Diesel"/>
    <n v="2.5159999999999999E-4"/>
  </r>
  <r>
    <s v="S000377"/>
    <x v="14"/>
    <s v="PO149144"/>
    <s v="GRN204436"/>
    <s v="11701-0952"/>
    <s v="CAMERA DOME FIXED 4 MP"/>
    <s v="Cheshire WA3 6GP"/>
    <n v="68"/>
    <x v="2"/>
    <s v="Diesel"/>
    <n v="2.5159999999999999E-4"/>
  </r>
  <r>
    <s v="S001571"/>
    <x v="10"/>
    <s v="PO140450"/>
    <s v="GRN183872"/>
    <n v="21202696"/>
    <s v="I/O CABLE M12 X 8 8 OPEN WIRES 5M CORDLESS RF-DPM-"/>
    <s v="St Albans AL1 5BN"/>
    <n v="298"/>
    <x v="2"/>
    <s v="Diesel"/>
    <n v="1.1026E-3"/>
  </r>
  <r>
    <s v="S000377"/>
    <x v="14"/>
    <s v="PO149834"/>
    <s v="GRN204442"/>
    <s v="11700-6719"/>
    <s v="CAMERA NETWORK FIXED DOME 4 SENSORS SEAMLESSLY STI"/>
    <s v="Cheshire WA3 6GP"/>
    <n v="68"/>
    <x v="2"/>
    <s v="Diesel"/>
    <n v="2.5159999999999999E-4"/>
  </r>
  <r>
    <s v="S022275"/>
    <x v="8"/>
    <s v="PO143491"/>
    <s v="GRN201589"/>
    <s v="11701-2583"/>
    <s v="MERCEDES-BENZ ACTROS 5 S/M FHS 2632 L - EXPORT TO"/>
    <s v="70771 Leinfelden-Echterdingen"/>
    <n v="1446"/>
    <x v="3"/>
    <s v="Diesel"/>
    <n v="1.4702205000000002"/>
  </r>
  <r>
    <s v="S000377"/>
    <x v="14"/>
    <s v="PO150638"/>
    <s v="GRN204461"/>
    <s v="11700-6932"/>
    <s v="CAMERA POLE MOUNT 100-410MM"/>
    <s v="Cheshire WA3 6GP"/>
    <n v="68"/>
    <x v="2"/>
    <s v="Diesel"/>
    <n v="2.5159999999999999E-4"/>
  </r>
  <r>
    <s v="S000377"/>
    <x v="14"/>
    <s v="PO150081"/>
    <s v="GRN204464"/>
    <n v="51207013"/>
    <s v="VARIO W4-2 MULTI ANGLE WHITE LIGHT-3 ANGLE OPTIONS"/>
    <s v="Cheshire WA3 6GP"/>
    <n v="68"/>
    <x v="2"/>
    <s v="Diesel"/>
    <n v="2.5159999999999999E-4"/>
  </r>
  <r>
    <s v="S000377"/>
    <x v="14"/>
    <s v="PO150104"/>
    <s v="GRN204469"/>
    <n v="101013626"/>
    <s v="AXIS T91L61 WALL AND POLE MOUNT - PTZ DOME CAMERA"/>
    <s v="Cheshire WA3 6GP"/>
    <n v="68"/>
    <x v="2"/>
    <s v="Diesel"/>
    <n v="2.5159999999999999E-4"/>
  </r>
  <r>
    <s v="S000377"/>
    <x v="14"/>
    <s v="PO150599"/>
    <s v="GRN204473"/>
    <n v="51206094"/>
    <s v="VARIO W4 LENS - 120H X 50V"/>
    <s v="Cheshire WA3 6GP"/>
    <n v="68"/>
    <x v="2"/>
    <s v="Diesel"/>
    <n v="2.5159999999999999E-4"/>
  </r>
  <r>
    <s v="S000377"/>
    <x v="14"/>
    <s v="PO148699"/>
    <s v="GRN204475"/>
    <n v="21207160"/>
    <s v="NETWORK CABLE COUPLER IP66"/>
    <s v="Cheshire WA3 6GP"/>
    <n v="68"/>
    <x v="2"/>
    <s v="Diesel"/>
    <n v="2.5159999999999999E-4"/>
  </r>
  <r>
    <s v="S000377"/>
    <x v="14"/>
    <s v="PO149144"/>
    <s v="GRN204487"/>
    <n v="101031503"/>
    <s v="T96B05 OUTDOOR HOUSING"/>
    <s v="Cheshire WA3 6GP"/>
    <n v="68"/>
    <x v="2"/>
    <s v="Diesel"/>
    <n v="2.5159999999999999E-4"/>
  </r>
  <r>
    <s v="S000377"/>
    <x v="14"/>
    <s v="PO150599"/>
    <s v="GRN204489"/>
    <n v="5745081"/>
    <s v="COLUMN MOUNT WITH BALL JOINT WFWCA"/>
    <s v="Cheshire WA3 6GP"/>
    <n v="68"/>
    <x v="2"/>
    <s v="Diesel"/>
    <n v="2.5159999999999999E-4"/>
  </r>
  <r>
    <s v="S000377"/>
    <x v="14"/>
    <s v="PO149144"/>
    <s v="GRN204492"/>
    <n v="101026758"/>
    <s v="M4318-PLVE NETWORK CAMERA"/>
    <s v="Cheshire WA3 6GP"/>
    <n v="68"/>
    <x v="2"/>
    <s v="Diesel"/>
    <n v="2.5159999999999999E-4"/>
  </r>
  <r>
    <s v="S000377"/>
    <x v="14"/>
    <s v="PO150039"/>
    <s v="GRN204806"/>
    <n v="101017154"/>
    <s v="AXIS P1468-LE BULLET CAMERA"/>
    <s v="Cheshire WA3 6GP"/>
    <n v="68"/>
    <x v="2"/>
    <s v="Diesel"/>
    <n v="2.5159999999999999E-4"/>
  </r>
  <r>
    <s v="S023692"/>
    <x v="37"/>
    <s v="PO141783"/>
    <s v="GRN178273"/>
    <n v="56200816"/>
    <s v="UNIVERSAL BATTERY CHARGER 1600 24V/60A/110-230V"/>
    <s v="Loudwater HP10 9QR"/>
    <n v="298"/>
    <x v="2"/>
    <s v="Diesel"/>
    <n v="1.1025999999999999E-2"/>
  </r>
  <r>
    <s v="S023692"/>
    <x v="37"/>
    <s v="PO141215"/>
    <s v="GRN178583"/>
    <n v="54200852"/>
    <s v="BATTERY - CYCLIC GEL -12V/100AH (T881 TERMINALS)"/>
    <s v="Loudwater HP10 9QR"/>
    <n v="298"/>
    <x v="2"/>
    <s v="Diesel"/>
    <n v="1.1025999999999999E-2"/>
  </r>
  <r>
    <s v="S023692"/>
    <x v="37"/>
    <s v="PO141215"/>
    <s v="GRN179588"/>
    <n v="54203695"/>
    <s v="CYCLIC DUTY GEL BATTERY 12V/40AH ANTARES 66040"/>
    <s v="Loudwater HP10 9QR"/>
    <n v="298"/>
    <x v="2"/>
    <s v="Diesel"/>
    <n v="1.1025999999999999E-2"/>
  </r>
  <r>
    <s v="S023692"/>
    <x v="37"/>
    <s v="PO142222"/>
    <s v="GRN179589"/>
    <n v="54203695"/>
    <s v="CYCLIC DUTY GEL BATTERY 12V/40AH ANTARES 66040"/>
    <s v="Loudwater HP10 9QR"/>
    <n v="298"/>
    <x v="2"/>
    <s v="Diesel"/>
    <n v="1.1025999999999999E-2"/>
  </r>
  <r>
    <s v="S001571"/>
    <x v="10"/>
    <s v="PO142815"/>
    <s v="GRN183891"/>
    <n v="21201457"/>
    <s v="SUPPLY CABLE M12 X 5 4 OPEN WIRES 20M CORDLESS"/>
    <s v="St Albans AL1 5BN"/>
    <n v="298"/>
    <x v="2"/>
    <s v="Diesel"/>
    <n v="1.1026E-3"/>
  </r>
  <r>
    <s v="S023692"/>
    <x v="37"/>
    <s v="PO137629"/>
    <s v="GRN179718"/>
    <n v="56200816"/>
    <s v="UNIVERSAL BATTERY CHARGER 1600 24V/60A/110-230V"/>
    <s v="Loudwater HP10 9QR"/>
    <n v="298"/>
    <x v="2"/>
    <s v="Diesel"/>
    <n v="1.1025999999999999E-2"/>
  </r>
  <r>
    <s v="S023692"/>
    <x v="37"/>
    <s v="PO142756"/>
    <s v="GRN180061"/>
    <n v="54200852"/>
    <s v="BATTERY - CYCLIC GEL -12V/100AH (T881 TERMINALS)"/>
    <s v="Loudwater HP10 9QR"/>
    <n v="298"/>
    <x v="2"/>
    <s v="Diesel"/>
    <n v="1.1025999999999999E-2"/>
  </r>
  <r>
    <s v="S023692"/>
    <x v="37"/>
    <s v="PO142431"/>
    <s v="GRN180308"/>
    <n v="56200816"/>
    <s v="UNIVERSAL BATTERY CHARGER 1600 24V/60A/110-230V"/>
    <s v="Loudwater HP10 9QR"/>
    <n v="298"/>
    <x v="2"/>
    <s v="Diesel"/>
    <n v="1.1025999999999999E-2"/>
  </r>
  <r>
    <s v="S023692"/>
    <x v="37"/>
    <s v="PO141853"/>
    <s v="GRN180337"/>
    <n v="54200891"/>
    <s v="ASC+AUX BATTERY PROTECT 24V/190A"/>
    <s v="Loudwater HP10 9QR"/>
    <n v="298"/>
    <x v="2"/>
    <s v="Diesel"/>
    <n v="1.1025999999999999E-2"/>
  </r>
  <r>
    <s v="S001047"/>
    <x v="9"/>
    <s v="PO140457"/>
    <s v="GRN183896"/>
    <n v="66204255"/>
    <s v="SILICON PHOTDIODE CDWO4 - 5 X 10.7MM X 30MM THICK"/>
    <s v="81300 Johor Bahru Malaysia"/>
    <n v="6781"/>
    <x v="4"/>
    <s v="Aviation"/>
    <n v="1.1924057587200001"/>
  </r>
  <r>
    <s v="S023692"/>
    <x v="37"/>
    <s v="PO141215"/>
    <s v="GRN180341"/>
    <n v="54203853"/>
    <s v="STUD TERMINAL COVER SMALL - BLACK"/>
    <s v="Loudwater HP10 9QR"/>
    <n v="298"/>
    <x v="2"/>
    <s v="Diesel"/>
    <n v="1.1025999999999999E-2"/>
  </r>
  <r>
    <s v="S023692"/>
    <x v="37"/>
    <s v="PO142204"/>
    <s v="GRN180342"/>
    <n v="54206763"/>
    <s v="ASC + COMPACT - BATTERY PROTECT 24V"/>
    <s v="Loudwater HP10 9QR"/>
    <n v="298"/>
    <x v="2"/>
    <s v="Diesel"/>
    <n v="1.1025999999999999E-2"/>
  </r>
  <r>
    <s v="S023692"/>
    <x v="37"/>
    <s v="PO141215"/>
    <s v="GRN180353"/>
    <n v="101047265"/>
    <s v="UNIVERSAL POWER CHARGER 240V/50A 700W"/>
    <s v="Loudwater HP10 9QR"/>
    <n v="298"/>
    <x v="2"/>
    <s v="Diesel"/>
    <n v="1.1025999999999999E-2"/>
  </r>
  <r>
    <s v="S023692"/>
    <x v="37"/>
    <s v="PO142899"/>
    <s v="GRN180357"/>
    <n v="56200816"/>
    <s v="UNIVERSAL BATTERY CHARGER 1600 24V/60A/110-230V"/>
    <s v="Loudwater HP10 9QR"/>
    <n v="298"/>
    <x v="2"/>
    <s v="Diesel"/>
    <n v="1.1025999999999999E-2"/>
  </r>
  <r>
    <s v="S023692"/>
    <x v="37"/>
    <s v="PO142062"/>
    <s v="GRN180358"/>
    <n v="101047265"/>
    <s v="UNIVERSAL POWER CHARGER 240V/50A 700W"/>
    <s v="Loudwater HP10 9QR"/>
    <n v="298"/>
    <x v="2"/>
    <s v="Diesel"/>
    <n v="1.1025999999999999E-2"/>
  </r>
  <r>
    <s v="S023692"/>
    <x v="37"/>
    <s v="PO139998"/>
    <s v="GRN180806"/>
    <n v="54200817"/>
    <s v="INTELLIGENT BATTERY GAUGE ADVANCED"/>
    <s v="Loudwater HP10 9QR"/>
    <n v="298"/>
    <x v="2"/>
    <s v="Diesel"/>
    <n v="1.1025999999999999E-2"/>
  </r>
  <r>
    <s v="S023692"/>
    <x v="37"/>
    <s v="PO139998"/>
    <s v="GRN181329"/>
    <n v="101047265"/>
    <s v="UNIVERSAL POWER CHARGER 240V/50A 700W"/>
    <s v="Loudwater HP10 9QR"/>
    <n v="298"/>
    <x v="2"/>
    <s v="Diesel"/>
    <n v="1.1025999999999999E-2"/>
  </r>
  <r>
    <s v="S023692"/>
    <x v="37"/>
    <s v="PO135695"/>
    <s v="GRN181509"/>
    <n v="1"/>
    <s v="Pallet"/>
    <s v="Loudwater HP10 9QR"/>
    <n v="298"/>
    <x v="2"/>
    <s v="Diesel"/>
    <n v="1.1025999999999999E-2"/>
  </r>
  <r>
    <s v="S023692"/>
    <x v="37"/>
    <s v="PO142899"/>
    <s v="GRN181753"/>
    <n v="1"/>
    <s v="freight inwards"/>
    <s v="Loudwater HP10 9QR"/>
    <n v="298"/>
    <x v="2"/>
    <s v="Diesel"/>
    <n v="1.1025999999999999E-2"/>
  </r>
  <r>
    <s v="S023692"/>
    <x v="37"/>
    <s v="PO139998"/>
    <s v="GRN181807"/>
    <n v="101047265"/>
    <s v="UNIVERSAL POWER CHARGER 240V/50A 700W"/>
    <s v="Loudwater HP10 9QR"/>
    <n v="298"/>
    <x v="2"/>
    <s v="Diesel"/>
    <n v="1.1025999999999999E-2"/>
  </r>
  <r>
    <s v="S023692"/>
    <x v="37"/>
    <s v="PO139998"/>
    <s v="GRN181831"/>
    <n v="54203695"/>
    <s v="CYCLIC DUTY GEL BATTERY 12V/40AH ANTARES 66040"/>
    <s v="Loudwater HP10 9QR"/>
    <n v="298"/>
    <x v="2"/>
    <s v="Diesel"/>
    <n v="1.1025999999999999E-2"/>
  </r>
  <r>
    <s v="S023692"/>
    <x v="37"/>
    <s v="PO139698"/>
    <s v="GRN181834"/>
    <n v="54203695"/>
    <s v="CYCLIC DUTY GEL BATTERY 12V/40AH"/>
    <s v="Loudwater HP10 9QR"/>
    <n v="298"/>
    <x v="2"/>
    <s v="Diesel"/>
    <n v="1.1025999999999999E-2"/>
  </r>
  <r>
    <s v="S023692"/>
    <x v="37"/>
    <s v="PO141215"/>
    <s v="GRN181872"/>
    <n v="1"/>
    <s v="freight inwards"/>
    <s v="Loudwater HP10 9QR"/>
    <n v="298"/>
    <x v="2"/>
    <s v="Diesel"/>
    <n v="1.1025999999999999E-2"/>
  </r>
  <r>
    <s v="S023692"/>
    <x v="37"/>
    <s v="PO142222"/>
    <s v="GRN182365"/>
    <n v="54203853"/>
    <s v="STUD TERMINAL COVER SMALL - BLACK"/>
    <s v="Loudwater HP10 9QR"/>
    <n v="298"/>
    <x v="2"/>
    <s v="Diesel"/>
    <n v="1.1025999999999999E-2"/>
  </r>
  <r>
    <s v="S023692"/>
    <x v="37"/>
    <s v="PO142062"/>
    <s v="GRN182944"/>
    <n v="101047265"/>
    <s v="UNIVERSAL POWER CHARGER 240V/50A 700W"/>
    <s v="Loudwater HP10 9QR"/>
    <n v="298"/>
    <x v="2"/>
    <s v="Diesel"/>
    <n v="1.1025999999999999E-2"/>
  </r>
  <r>
    <s v="S023692"/>
    <x v="37"/>
    <s v="PO139998"/>
    <s v="GRN183486"/>
    <n v="54200817"/>
    <s v="INTELLIGENT BATTERY GAUGE ADVANCED"/>
    <s v="Loudwater HP10 9QR"/>
    <n v="298"/>
    <x v="2"/>
    <s v="Diesel"/>
    <n v="1.1025999999999999E-2"/>
  </r>
  <r>
    <s v="S023692"/>
    <x v="37"/>
    <s v="PO139998"/>
    <s v="GRN183487"/>
    <n v="54203695"/>
    <s v="CYCLIC DUTY GEL BATTERY 12V/40AH ANTARES 66040"/>
    <s v="Loudwater HP10 9QR"/>
    <n v="298"/>
    <x v="2"/>
    <s v="Diesel"/>
    <n v="1.1025999999999999E-2"/>
  </r>
  <r>
    <s v="S023692"/>
    <x v="37"/>
    <s v="PO139998"/>
    <s v="GRN183625"/>
    <n v="54203695"/>
    <s v="CYCLIC DUTY GEL BATTERY 12V/40AH ANTARES 66040"/>
    <s v="Loudwater HP10 9QR"/>
    <n v="298"/>
    <x v="2"/>
    <s v="Diesel"/>
    <n v="1.1025999999999999E-2"/>
  </r>
  <r>
    <s v="S023692"/>
    <x v="37"/>
    <s v="PO139998"/>
    <s v="GRN183849"/>
    <n v="1"/>
    <s v="freight inwards"/>
    <s v="Loudwater HP10 9QR"/>
    <n v="298"/>
    <x v="2"/>
    <s v="Diesel"/>
    <n v="1.1025999999999999E-2"/>
  </r>
  <r>
    <s v="S023692"/>
    <x v="37"/>
    <s v="PO142756"/>
    <s v="GRN186686"/>
    <n v="54200852"/>
    <s v="BATTERY - CYCLIC GEL -12V/100AH (T881 TERMINALS)"/>
    <s v="Loudwater HP10 9QR"/>
    <n v="298"/>
    <x v="2"/>
    <s v="Diesel"/>
    <n v="1.1025999999999999E-2"/>
  </r>
  <r>
    <s v="S023692"/>
    <x v="37"/>
    <s v="PO145574"/>
    <s v="GRN186912"/>
    <n v="56200816"/>
    <s v="UNIVERSAL BATTERY CHARGER 1600 24V/60A/110-230V"/>
    <s v="Loudwater HP10 9QR"/>
    <n v="298"/>
    <x v="2"/>
    <s v="Diesel"/>
    <n v="1.1025999999999999E-2"/>
  </r>
  <r>
    <s v="S023692"/>
    <x v="37"/>
    <s v="PO142324"/>
    <s v="GRN187933"/>
    <n v="1"/>
    <s v="freight inwards"/>
    <s v="Loudwater HP10 9QR"/>
    <n v="298"/>
    <x v="2"/>
    <s v="Diesel"/>
    <n v="1.1025999999999999E-2"/>
  </r>
  <r>
    <s v="S023692"/>
    <x v="37"/>
    <s v="PO142324"/>
    <s v="GRN187935"/>
    <n v="54203853"/>
    <s v="STUD TERMINAL COVER SMALL - BLACK"/>
    <s v="Loudwater HP10 9QR"/>
    <n v="298"/>
    <x v="2"/>
    <s v="Diesel"/>
    <n v="1.1025999999999999E-2"/>
  </r>
  <r>
    <s v="S023692"/>
    <x v="37"/>
    <s v="PO143797"/>
    <s v="GRN188435"/>
    <n v="54200817"/>
    <s v="INTELLIGENT BATTERY GAUGE ADVANCED"/>
    <s v="Loudwater HP10 9QR"/>
    <n v="298"/>
    <x v="2"/>
    <s v="Diesel"/>
    <n v="1.1025999999999999E-2"/>
  </r>
  <r>
    <s v="S023692"/>
    <x v="37"/>
    <s v="PO139998"/>
    <s v="GRN188471"/>
    <n v="101047265"/>
    <s v="UNIVERSAL POWER CHARGER 240V/50A 700W"/>
    <s v="Loudwater HP10 9QR"/>
    <n v="298"/>
    <x v="2"/>
    <s v="Diesel"/>
    <n v="1.1025999999999999E-2"/>
  </r>
  <r>
    <s v="S023692"/>
    <x v="37"/>
    <s v="PO143797"/>
    <s v="GRN191093"/>
    <n v="54200817"/>
    <s v="INTELLIGENT BATTERY GAUGE ADVANCED"/>
    <s v="Loudwater HP10 9QR"/>
    <n v="298"/>
    <x v="2"/>
    <s v="Diesel"/>
    <n v="1.1025999999999999E-2"/>
  </r>
  <r>
    <s v="S023692"/>
    <x v="37"/>
    <s v="PO147841"/>
    <s v="GRN193009"/>
    <n v="54200817"/>
    <s v="INTELLIGENT BATTERY GAUGE ADVANCED"/>
    <s v="Loudwater HP10 9QR"/>
    <n v="298"/>
    <x v="2"/>
    <s v="Diesel"/>
    <n v="1.1025999999999999E-2"/>
  </r>
  <r>
    <s v="S000920"/>
    <x v="20"/>
    <s v="PO142581"/>
    <s v="GRN183953"/>
    <s v="11701-2431"/>
    <s v="INTEGRATED LOUVRE 330 X 110 X 8MM DEEP"/>
    <s v="Rotherham S66 8QY"/>
    <n v="165.4"/>
    <x v="2"/>
    <s v="Diesel"/>
    <n v="6.1197999999999992E-4"/>
  </r>
  <r>
    <s v="S000920"/>
    <x v="20"/>
    <s v="PO142684"/>
    <s v="GRN183955"/>
    <s v="11701-2431"/>
    <s v="INTEGRATED LOUVRE 330 X 110 X 8MM DEEP"/>
    <s v="Rotherham S66 8QY"/>
    <n v="165.4"/>
    <x v="2"/>
    <s v="Diesel"/>
    <n v="6.1197999999999992E-4"/>
  </r>
  <r>
    <s v="S023692"/>
    <x v="37"/>
    <s v="PO142312"/>
    <s v="GRN194744"/>
    <n v="54200852"/>
    <s v="BATTERY - CYCLIC GEL -12V/100AH (T881 TERMINALS)"/>
    <s v="Loudwater HP10 9QR"/>
    <n v="298"/>
    <x v="2"/>
    <s v="Diesel"/>
    <n v="1.1025999999999999E-2"/>
  </r>
  <r>
    <s v="S023222"/>
    <x v="11"/>
    <s v="PO143293"/>
    <s v="GRN183959"/>
    <n v="101027070"/>
    <s v="ETHERNET CABLE PUR JACKET RSSD-RJ45S-4414-10M TURC"/>
    <s v="Wickford SS11 8YT"/>
    <n v="390"/>
    <x v="2"/>
    <s v="Diesel"/>
    <n v="1.4430000000000001E-3"/>
  </r>
  <r>
    <s v="S023222"/>
    <x v="11"/>
    <s v="PO140482"/>
    <s v="GRN183960"/>
    <n v="101027070"/>
    <s v="ETHERNET CABLE PUR JACKET RSSD-RJ45S-4414-10M TURC"/>
    <s v="Wickford SS11 8YT"/>
    <n v="390"/>
    <x v="2"/>
    <s v="Diesel"/>
    <n v="1.4430000000000001E-3"/>
  </r>
  <r>
    <s v="S023692"/>
    <x v="37"/>
    <s v="PO148683"/>
    <s v="GRN196128"/>
    <n v="54212115"/>
    <s v="ASC + COMPACT - BATTERY PROTECT 24V"/>
    <s v="Loudwater HP10 9QR"/>
    <n v="298"/>
    <x v="2"/>
    <s v="Diesel"/>
    <n v="1.1025999999999999E-2"/>
  </r>
  <r>
    <s v="S023222"/>
    <x v="11"/>
    <s v="PO140482"/>
    <s v="GRN183968"/>
    <n v="101027070"/>
    <s v="ETHERNET CABLE PUR JACKET RSSD-RJ45S-4414-10M TURC"/>
    <s v="Wickford SS11 8YT"/>
    <n v="390"/>
    <x v="2"/>
    <s v="Diesel"/>
    <n v="1.4430000000000001E-3"/>
  </r>
  <r>
    <s v="S023692"/>
    <x v="37"/>
    <s v="PO148135"/>
    <s v="GRN196150"/>
    <n v="56200816"/>
    <s v="UNIVERSAL BATTERY CHARGER 1600 24V/60A/110-230V"/>
    <s v="Loudwater HP10 9QR"/>
    <n v="298"/>
    <x v="2"/>
    <s v="Diesel"/>
    <n v="1.1025999999999999E-2"/>
  </r>
  <r>
    <s v="S023692"/>
    <x v="37"/>
    <s v="PO148683"/>
    <s v="GRN199433"/>
    <n v="54200852"/>
    <s v="BATTERY - CYCLIC GEL -12V/100AH (T881 TERMINALS)"/>
    <s v="Loudwater HP10 9QR"/>
    <n v="298"/>
    <x v="2"/>
    <s v="Diesel"/>
    <n v="1.1025999999999999E-2"/>
  </r>
  <r>
    <s v="S023692"/>
    <x v="37"/>
    <s v="PO150966"/>
    <s v="GRN201834"/>
    <n v="54200817"/>
    <s v="INTELLIGENT BATTERY GAUGE ADVANCED"/>
    <s v="Loudwater HP10 9QR"/>
    <n v="298"/>
    <x v="2"/>
    <s v="Diesel"/>
    <n v="1.1025999999999999E-2"/>
  </r>
  <r>
    <s v="S023692"/>
    <x v="37"/>
    <s v="PO142324"/>
    <s v="GRN204301"/>
    <n v="1"/>
    <s v="freight inwards"/>
    <s v="Loudwater HP10 9QR"/>
    <n v="298"/>
    <x v="2"/>
    <s v="Diesel"/>
    <n v="1.1025999999999999E-2"/>
  </r>
  <r>
    <s v="S023692"/>
    <x v="37"/>
    <s v="PO142324"/>
    <s v="GRN204302"/>
    <n v="1"/>
    <s v="freight inwards"/>
    <s v="Loudwater HP10 9QR"/>
    <n v="298"/>
    <x v="2"/>
    <s v="Diesel"/>
    <n v="1.1025999999999999E-2"/>
  </r>
  <r>
    <s v="S023692"/>
    <x v="37"/>
    <s v="PO151777"/>
    <s v="GRN204351"/>
    <n v="56200816"/>
    <s v="UNIVERSAL BATTERY CHARGER 1600 24V/60A/110-230V"/>
    <s v="Loudwater HP10 9QR"/>
    <n v="298"/>
    <x v="2"/>
    <s v="Diesel"/>
    <n v="1.1025999999999999E-2"/>
  </r>
  <r>
    <s v="S023222"/>
    <x v="11"/>
    <s v="PO143712"/>
    <s v="GRN183987"/>
    <n v="42203603"/>
    <s v="SURECROSS DX80 2.4GHz GATEWAY"/>
    <s v="Wickford SS11 8YT"/>
    <n v="390"/>
    <x v="2"/>
    <s v="Diesel"/>
    <n v="1.4430000000000001E-3"/>
  </r>
  <r>
    <s v="S023692"/>
    <x v="37"/>
    <s v="PO150371"/>
    <s v="GRN204462"/>
    <n v="54200852"/>
    <s v="BATTERY - CYCLIC GEL -12V/100AH (T881 TERMINALS)"/>
    <s v="Loudwater HP10 9QR"/>
    <n v="298"/>
    <x v="2"/>
    <s v="Diesel"/>
    <n v="1.1025999999999999E-2"/>
  </r>
  <r>
    <s v="S023692"/>
    <x v="37"/>
    <s v="PO142062"/>
    <s v="GRN204586"/>
    <n v="1"/>
    <s v="freight inwards"/>
    <s v="Loudwater HP10 9QR"/>
    <n v="298"/>
    <x v="2"/>
    <s v="Diesel"/>
    <n v="1.1025999999999999E-2"/>
  </r>
  <r>
    <s v="S023222"/>
    <x v="11"/>
    <s v="PO141906"/>
    <s v="GRN183990"/>
    <s v="11700-7057"/>
    <s v="E-STOP BUTTON REAR MNT 40MM NON ILLUMINATED 2 NC M"/>
    <s v="Wickford SS11 8YT"/>
    <n v="390"/>
    <x v="2"/>
    <s v="Diesel"/>
    <n v="1.4430000000000001E-3"/>
  </r>
  <r>
    <s v="S023284"/>
    <x v="19"/>
    <s v="PO137837"/>
    <s v="GRN183991"/>
    <s v="340-1105-1"/>
    <s v="POWER DISTRIBUTION ASSY"/>
    <s v="Leicester LE19 2DT"/>
    <n v="144"/>
    <x v="1"/>
    <s v="Diesel"/>
    <n v="5.3280000000000001E-2"/>
  </r>
  <r>
    <s v="S026526"/>
    <x v="38"/>
    <s v="PO140590"/>
    <s v="GRN178740"/>
    <s v="356-0615-1"/>
    <s v="M60-ZBX CONTROL WORKSTATION FRAME"/>
    <s v="Plymouth PL7 5ET"/>
    <n v="484"/>
    <x v="2"/>
    <s v="Diesel"/>
    <n v="1.7907999999999999E-3"/>
  </r>
  <r>
    <s v="S026526"/>
    <x v="38"/>
    <s v="PO140590"/>
    <s v="GRN179401"/>
    <n v="1"/>
    <s v="freight inwards"/>
    <s v="Plymouth PL7 5ET"/>
    <n v="484"/>
    <x v="2"/>
    <s v="Diesel"/>
    <n v="1.7907999999999999E-3"/>
  </r>
  <r>
    <s v="S023284"/>
    <x v="19"/>
    <s v="PO140973"/>
    <s v="GRN184000"/>
    <s v="255-1588-75"/>
    <s v="CABLE MILITARY-GRADE ARMORED MTP TRUNK  75 METERS"/>
    <s v="Leicester LE19 2DT"/>
    <n v="144"/>
    <x v="1"/>
    <s v="Diesel"/>
    <n v="5.3280000000000001E-2"/>
  </r>
  <r>
    <s v="S026526"/>
    <x v="38"/>
    <s v="PO142498"/>
    <s v="GRN180848"/>
    <n v="57211710"/>
    <s v="BLOCK FOR CABLE BINDER F"/>
    <s v="Plymouth PL7 5ET"/>
    <n v="484"/>
    <x v="2"/>
    <s v="Diesel"/>
    <n v="1.7907999999999999E-3"/>
  </r>
  <r>
    <s v="S026526"/>
    <x v="38"/>
    <s v="PO138813"/>
    <s v="GRN181400"/>
    <n v="101037957"/>
    <s v="T-NUT FOR SUBSEQUENT INSERTION WITH SPRING - M6"/>
    <s v="Plymouth PL7 5ET"/>
    <n v="484"/>
    <x v="2"/>
    <s v="Diesel"/>
    <n v="1.7907999999999999E-3"/>
  </r>
  <r>
    <s v="S022845"/>
    <x v="24"/>
    <s v="PO138705"/>
    <s v="GRN184006"/>
    <n v="101042130"/>
    <s v="CONFIGURED 40KVA UPS SYSTEM WITH BATTERY PACK"/>
    <s v="Warrington WA3 3JD"/>
    <n v="118"/>
    <x v="3"/>
    <s v="Diesel"/>
    <n v="0.1199765"/>
  </r>
  <r>
    <s v="S026526"/>
    <x v="38"/>
    <s v="PO140590"/>
    <s v="GRN182604"/>
    <n v="1"/>
    <s v="freight inwards"/>
    <s v="Plymouth PL7 5ET"/>
    <n v="484"/>
    <x v="2"/>
    <s v="Diesel"/>
    <n v="1.7907999999999999E-3"/>
  </r>
  <r>
    <s v="S026526"/>
    <x v="38"/>
    <s v="PO139397"/>
    <s v="GRN183740"/>
    <n v="101033110"/>
    <s v="MAGNETIC CATCH_x000a_MAYTEC 1.65.2101"/>
    <s v="Plymouth PL7 5ET"/>
    <n v="484"/>
    <x v="2"/>
    <s v="Diesel"/>
    <n v="1.7907999999999999E-3"/>
  </r>
  <r>
    <s v="S026526"/>
    <x v="38"/>
    <s v="PO140132"/>
    <s v="GRN183743"/>
    <n v="101041182"/>
    <s v="HINGE - LEFT HAND MATEC 1.62.41L"/>
    <s v="Plymouth PL7 5ET"/>
    <n v="484"/>
    <x v="2"/>
    <s v="Diesel"/>
    <n v="1.7907999999999999E-3"/>
  </r>
  <r>
    <s v="S001571"/>
    <x v="10"/>
    <s v="PO141169"/>
    <s v="GRN184016"/>
    <s v="11700-1538"/>
    <s v="LASER SCANNER 190 DEG  1-40M OBJ DETECTOR"/>
    <s v="St Albans AL1 5BN"/>
    <n v="298"/>
    <x v="2"/>
    <s v="Diesel"/>
    <n v="1.1026E-3"/>
  </r>
  <r>
    <s v="S026526"/>
    <x v="38"/>
    <s v="PO142467"/>
    <s v="GRN184081"/>
    <n v="101035931"/>
    <s v="OPERATORS WORKSTATION FRAME - M60 POD (UPGRADE)"/>
    <s v="Plymouth PL7 5ET"/>
    <n v="484"/>
    <x v="2"/>
    <s v="Diesel"/>
    <n v="1.7907999999999999E-3"/>
  </r>
  <r>
    <s v="S026526"/>
    <x v="38"/>
    <s v="PO142467"/>
    <s v="GRN184248"/>
    <n v="1"/>
    <s v="freight inwards"/>
    <s v="Plymouth PL7 5ET"/>
    <n v="484"/>
    <x v="2"/>
    <s v="Diesel"/>
    <n v="1.7907999999999999E-3"/>
  </r>
  <r>
    <s v="S024744"/>
    <x v="25"/>
    <s v="PO139220"/>
    <s v="GRN184026"/>
    <n v="101040790"/>
    <s v="PERSONNEL DOOR - INNER PANEL 9mm THICK"/>
    <s v="Huddersfield HD7 5JN"/>
    <n v="104.8"/>
    <x v="1"/>
    <s v="Diesel"/>
    <n v="3.8775999999999998E-2"/>
  </r>
  <r>
    <s v="S001121"/>
    <x v="5"/>
    <s v="PO136097"/>
    <s v="GRN184031"/>
    <n v="50205993"/>
    <s v="1492 JUMPER BARS CJR NO COVER 8, 3 POLE BLACK"/>
    <s v="Salford M5 4BE"/>
    <n v="103.6"/>
    <x v="2"/>
    <s v="Diesel"/>
    <n v="3.8331999999999998E-4"/>
  </r>
  <r>
    <s v="S026526"/>
    <x v="38"/>
    <s v="PO144584"/>
    <s v="GRN184924"/>
    <n v="101033110"/>
    <s v="MAGNETIC CATCH MAYTEC 1.65.2101"/>
    <s v="Plymouth PL7 5ET"/>
    <n v="484"/>
    <x v="2"/>
    <s v="Diesel"/>
    <n v="1.7907999999999999E-3"/>
  </r>
  <r>
    <s v="S001121"/>
    <x v="5"/>
    <s v="PO138737"/>
    <s v="GRN184038"/>
    <n v="50205993"/>
    <s v="1492 JUMPER BARS CJR NO COVER 8  3 POLE BLACK"/>
    <s v="Salford M5 4BE"/>
    <n v="103.6"/>
    <x v="2"/>
    <s v="Diesel"/>
    <n v="3.8331999999999998E-4"/>
  </r>
  <r>
    <s v="S001121"/>
    <x v="5"/>
    <s v="PO137984"/>
    <s v="GRN184039"/>
    <n v="50205993"/>
    <s v="1492 JUMPER BARS CJR NO COVER 8, 3 POLE BLACK"/>
    <s v="Salford M5 4BE"/>
    <n v="103.6"/>
    <x v="2"/>
    <s v="Diesel"/>
    <n v="3.8331999999999998E-4"/>
  </r>
  <r>
    <s v="S001121"/>
    <x v="5"/>
    <s v="PO139696"/>
    <s v="GRN184040"/>
    <n v="50205993"/>
    <s v="1492 JUMPER BARS CJR NO COVER 8  3 POLE BLACK"/>
    <s v="Salford M5 4BE"/>
    <n v="103.6"/>
    <x v="2"/>
    <s v="Diesel"/>
    <n v="3.8331999999999998E-4"/>
  </r>
  <r>
    <s v="S026526"/>
    <x v="38"/>
    <s v="PO140132"/>
    <s v="GRN185022"/>
    <n v="101037957"/>
    <s v="T-NUT FOR SUBSEQUENT INSERTION WITH SPRING - M6 MA"/>
    <s v="Plymouth PL7 5ET"/>
    <n v="484"/>
    <x v="2"/>
    <s v="Diesel"/>
    <n v="1.7907999999999999E-3"/>
  </r>
  <r>
    <s v="S026526"/>
    <x v="38"/>
    <s v="PO140132"/>
    <s v="GRN185300"/>
    <n v="1"/>
    <s v="freight inwards"/>
    <s v="Plymouth PL7 5ET"/>
    <n v="484"/>
    <x v="2"/>
    <s v="Diesel"/>
    <n v="1.7907999999999999E-3"/>
  </r>
  <r>
    <s v="S026526"/>
    <x v="38"/>
    <s v="PO145262"/>
    <s v="GRN185805"/>
    <n v="57211710"/>
    <s v="BLOCK FOR CABLE BINDER F"/>
    <s v="Plymouth PL7 5ET"/>
    <n v="484"/>
    <x v="2"/>
    <s v="Diesel"/>
    <n v="1.7907999999999999E-3"/>
  </r>
  <r>
    <s v="S026526"/>
    <x v="38"/>
    <s v="PO145401"/>
    <s v="GRN186079"/>
    <n v="57211710"/>
    <s v="BLOCK FOR CABLE BINDER F"/>
    <s v="Plymouth PL7 5ET"/>
    <n v="484"/>
    <x v="2"/>
    <s v="Diesel"/>
    <n v="1.7907999999999999E-3"/>
  </r>
  <r>
    <s v="S026526"/>
    <x v="38"/>
    <s v="PO145259"/>
    <s v="GRN186370"/>
    <n v="101047522"/>
    <s v="PC SUPPORT FRAME"/>
    <s v="Plymouth PL7 5ET"/>
    <n v="484"/>
    <x v="2"/>
    <s v="Diesel"/>
    <n v="1.7907999999999999E-3"/>
  </r>
  <r>
    <s v="S026526"/>
    <x v="38"/>
    <s v="PO145728"/>
    <s v="GRN186791"/>
    <n v="57211710"/>
    <s v="BLOCK FOR CABLE BINDER F"/>
    <s v="Plymouth PL7 5ET"/>
    <n v="484"/>
    <x v="2"/>
    <s v="Diesel"/>
    <n v="1.7907999999999999E-3"/>
  </r>
  <r>
    <s v="S026526"/>
    <x v="38"/>
    <s v="PO139397"/>
    <s v="GRN187032"/>
    <n v="101037957"/>
    <s v="T-NUT FOR SUBSEQUENT INSERTION WITH SPRING - M6_x000a_MA"/>
    <s v="Plymouth PL7 5ET"/>
    <n v="484"/>
    <x v="2"/>
    <s v="Diesel"/>
    <n v="1.7907999999999999E-3"/>
  </r>
  <r>
    <s v="S026526"/>
    <x v="38"/>
    <s v="PO140132"/>
    <s v="GRN188365"/>
    <n v="101027733"/>
    <s v="M60-BX WORKSTATION FRAME MAYTEC"/>
    <s v="Plymouth PL7 5ET"/>
    <n v="484"/>
    <x v="2"/>
    <s v="Diesel"/>
    <n v="1.7907999999999999E-3"/>
  </r>
  <r>
    <s v="S026526"/>
    <x v="38"/>
    <s v="PO144343"/>
    <s v="GRN189332"/>
    <n v="101035931"/>
    <s v="OPERATORS WORKSTATION FRAME - M60 POD (UPGRADE)"/>
    <s v="Plymouth PL7 5ET"/>
    <n v="484"/>
    <x v="2"/>
    <s v="Diesel"/>
    <n v="1.7907999999999999E-3"/>
  </r>
  <r>
    <s v="S026526"/>
    <x v="38"/>
    <s v="PO142467"/>
    <s v="GRN189334"/>
    <n v="101035931"/>
    <s v="OPERATORS WORKSTATION FRAME - M60 POD (UPGRADE)"/>
    <s v="Plymouth PL7 5ET"/>
    <n v="484"/>
    <x v="2"/>
    <s v="Diesel"/>
    <n v="1.7907999999999999E-3"/>
  </r>
  <r>
    <s v="S026526"/>
    <x v="38"/>
    <s v="PO144343"/>
    <s v="GRN189777"/>
    <n v="1"/>
    <s v="freight inwards"/>
    <s v="Plymouth PL7 5ET"/>
    <n v="484"/>
    <x v="2"/>
    <s v="Diesel"/>
    <n v="1.7907999999999999E-3"/>
  </r>
  <r>
    <s v="S026526"/>
    <x v="38"/>
    <s v="PO145395"/>
    <s v="GRN190952"/>
    <n v="101047522"/>
    <s v="PC SUPPORT FRAME"/>
    <s v="Plymouth PL7 5ET"/>
    <n v="484"/>
    <x v="2"/>
    <s v="Diesel"/>
    <n v="1.7907999999999999E-3"/>
  </r>
  <r>
    <s v="S026526"/>
    <x v="38"/>
    <s v="PO145844"/>
    <s v="GRN191769"/>
    <n v="101041182"/>
    <s v="HINGE - LEFT HAND MATEC 1.62.41L"/>
    <s v="Plymouth PL7 5ET"/>
    <n v="484"/>
    <x v="2"/>
    <s v="Diesel"/>
    <n v="1.7907999999999999E-3"/>
  </r>
  <r>
    <s v="S001121"/>
    <x v="5"/>
    <s v="PO143159"/>
    <s v="GRN184068"/>
    <n v="51206612"/>
    <s v="NEUTRAL TERMINAL 40 - 63 AMP"/>
    <s v="Salford M5 4BE"/>
    <n v="103.6"/>
    <x v="2"/>
    <s v="Diesel"/>
    <n v="3.8331999999999998E-4"/>
  </r>
  <r>
    <s v="S026526"/>
    <x v="38"/>
    <s v="PO145333"/>
    <s v="GRN191987"/>
    <n v="101035931"/>
    <s v="OPERATORS WORKSTATION FRAME - M60 POD (UPGRADE)"/>
    <s v="Plymouth PL7 5ET"/>
    <n v="484"/>
    <x v="2"/>
    <s v="Diesel"/>
    <n v="1.7907999999999999E-3"/>
  </r>
  <r>
    <s v="S026526"/>
    <x v="38"/>
    <s v="PO145333"/>
    <s v="GRN191988"/>
    <n v="101033110"/>
    <s v="MAGNETIC CATCH MAYTEC 1.65.2101"/>
    <s v="Plymouth PL7 5ET"/>
    <n v="484"/>
    <x v="2"/>
    <s v="Diesel"/>
    <n v="1.7907999999999999E-3"/>
  </r>
  <r>
    <s v="S026526"/>
    <x v="38"/>
    <s v="PO145473"/>
    <s v="GRN191989"/>
    <n v="101035931"/>
    <s v="OPERATORS WORKSTATION FRAME - M60 POD (UPGRADE)"/>
    <s v="Plymouth PL7 5ET"/>
    <n v="484"/>
    <x v="2"/>
    <s v="Diesel"/>
    <n v="1.7907999999999999E-3"/>
  </r>
  <r>
    <s v="S026526"/>
    <x v="38"/>
    <s v="PO145728"/>
    <s v="GRN191990"/>
    <n v="57211710"/>
    <s v="BLOCK FOR CABLE BINDER F"/>
    <s v="Plymouth PL7 5ET"/>
    <n v="484"/>
    <x v="2"/>
    <s v="Diesel"/>
    <n v="1.7907999999999999E-3"/>
  </r>
  <r>
    <s v="S026526"/>
    <x v="38"/>
    <s v="PO146921"/>
    <s v="GRN191991"/>
    <n v="101037957"/>
    <s v="T-NUT FOR SUBSEQUENT INSERTION WITH SPRING - M6"/>
    <s v="Plymouth PL7 5ET"/>
    <n v="484"/>
    <x v="2"/>
    <s v="Diesel"/>
    <n v="1.7907999999999999E-3"/>
  </r>
  <r>
    <s v="S026526"/>
    <x v="38"/>
    <s v="PO146620"/>
    <s v="GRN192337"/>
    <n v="101033110"/>
    <s v="MAGNETIC CATCH"/>
    <s v="Plymouth PL7 5ET"/>
    <n v="484"/>
    <x v="2"/>
    <s v="Diesel"/>
    <n v="1.7907999999999999E-3"/>
  </r>
  <r>
    <s v="S026526"/>
    <x v="38"/>
    <s v="PO146620"/>
    <s v="GRN192338"/>
    <n v="101033110"/>
    <s v="MAGNETIC CATCH"/>
    <s v="Plymouth PL7 5ET"/>
    <n v="484"/>
    <x v="2"/>
    <s v="Diesel"/>
    <n v="1.7907999999999999E-3"/>
  </r>
  <r>
    <s v="S022275"/>
    <x v="8"/>
    <s v="PO143491"/>
    <s v="GRN202121"/>
    <s v="11701-2583"/>
    <s v="MERCEDES-BENZ ACTROS 5 S/M FHS 2632 L - EXPORT TO"/>
    <s v="70771 Leinfelden-Echterdingen"/>
    <n v="1446"/>
    <x v="3"/>
    <s v="Diesel"/>
    <n v="1.4702205000000002"/>
  </r>
  <r>
    <s v="S026526"/>
    <x v="38"/>
    <s v="PO142467"/>
    <s v="GRN192339"/>
    <n v="101035931"/>
    <s v="OPERATORS WORKSTATION FRAME - M60 POD (UPGRADE)"/>
    <s v="Plymouth PL7 5ET"/>
    <n v="484"/>
    <x v="2"/>
    <s v="Diesel"/>
    <n v="1.7907999999999999E-3"/>
  </r>
  <r>
    <s v="S026526"/>
    <x v="38"/>
    <s v="PO146290"/>
    <s v="GRN192356"/>
    <n v="101047522"/>
    <s v="PC SUPPORT FRAME"/>
    <s v="Plymouth PL7 5ET"/>
    <n v="484"/>
    <x v="2"/>
    <s v="Diesel"/>
    <n v="1.7907999999999999E-3"/>
  </r>
  <r>
    <s v="S022275"/>
    <x v="8"/>
    <s v="PO143491"/>
    <s v="GRN202124"/>
    <s v="11701-2583"/>
    <s v="MERCEDES-BENZ ACTROS 5 S/M FHS 2632 L - EXPORT TO"/>
    <s v="70771 Leinfelden-Echterdingen"/>
    <n v="1446"/>
    <x v="3"/>
    <s v="Diesel"/>
    <n v="1.4702205000000002"/>
  </r>
  <r>
    <s v="S026526"/>
    <x v="38"/>
    <s v="PO146928"/>
    <s v="GRN192358"/>
    <n v="57211710"/>
    <s v="BLOCK FOR CABLE BINDER F"/>
    <s v="Plymouth PL7 5ET"/>
    <n v="484"/>
    <x v="2"/>
    <s v="Diesel"/>
    <n v="1.7907999999999999E-3"/>
  </r>
  <r>
    <s v="S026526"/>
    <x v="38"/>
    <s v="PO145333"/>
    <s v="GRN192802"/>
    <n v="1"/>
    <s v="freight inwards - JMK26926"/>
    <s v="Plymouth PL7 5ET"/>
    <n v="484"/>
    <x v="2"/>
    <s v="Diesel"/>
    <n v="1.7907999999999999E-3"/>
  </r>
  <r>
    <s v="S026526"/>
    <x v="38"/>
    <s v="PO147608"/>
    <s v="GRN193172"/>
    <n v="101027733"/>
    <s v="M60-BX WORKSTATION FRAME MAYTEC"/>
    <s v="Plymouth PL7 5ET"/>
    <n v="484"/>
    <x v="2"/>
    <s v="Diesel"/>
    <n v="1.7907999999999999E-3"/>
  </r>
  <r>
    <s v="S026526"/>
    <x v="38"/>
    <s v="PO146387"/>
    <s v="GRN193364"/>
    <n v="101035931"/>
    <s v="OPERATORS WORKSTATION FRAME - M60 POD (UPGRADE)"/>
    <s v="Plymouth PL7 5ET"/>
    <n v="484"/>
    <x v="2"/>
    <s v="Diesel"/>
    <n v="1.7907999999999999E-3"/>
  </r>
  <r>
    <s v="S026526"/>
    <x v="38"/>
    <s v="PO142467"/>
    <s v="GRN193650"/>
    <n v="1"/>
    <s v="freight inwards"/>
    <s v="Plymouth PL7 5ET"/>
    <n v="484"/>
    <x v="2"/>
    <s v="Diesel"/>
    <n v="1.7907999999999999E-3"/>
  </r>
  <r>
    <s v="S026526"/>
    <x v="38"/>
    <s v="PO146620"/>
    <s v="GRN193868"/>
    <n v="101033110"/>
    <s v="MAGNETIC CATCH"/>
    <s v="Plymouth PL7 5ET"/>
    <n v="484"/>
    <x v="2"/>
    <s v="Diesel"/>
    <n v="1.7907999999999999E-3"/>
  </r>
  <r>
    <s v="S026526"/>
    <x v="38"/>
    <s v="PO145728"/>
    <s v="GRN193869"/>
    <n v="57211710"/>
    <s v="BLOCK FOR CABLE BINDER F"/>
    <s v="Plymouth PL7 5ET"/>
    <n v="484"/>
    <x v="2"/>
    <s v="Diesel"/>
    <n v="1.7907999999999999E-3"/>
  </r>
  <r>
    <s v="S026526"/>
    <x v="38"/>
    <s v="PO146921"/>
    <s v="GRN193876"/>
    <n v="101037957"/>
    <s v="T-NUT FOR SUBSEQUENT INSERTION WITH SPRING - M6"/>
    <s v="Plymouth PL7 5ET"/>
    <n v="484"/>
    <x v="2"/>
    <s v="Diesel"/>
    <n v="1.7907999999999999E-3"/>
  </r>
  <r>
    <s v="S026526"/>
    <x v="38"/>
    <s v="PO148057"/>
    <s v="GRN193996"/>
    <n v="1"/>
    <s v="freight inwards"/>
    <s v="Plymouth PL7 5ET"/>
    <n v="484"/>
    <x v="2"/>
    <s v="Diesel"/>
    <n v="1.7907999999999999E-3"/>
  </r>
  <r>
    <s v="S026526"/>
    <x v="38"/>
    <s v="PO145844"/>
    <s v="GRN194069"/>
    <n v="101041182"/>
    <s v="HINGE - LEFT HAND MATEC 1.62.41L"/>
    <s v="Plymouth PL7 5ET"/>
    <n v="484"/>
    <x v="2"/>
    <s v="Diesel"/>
    <n v="1.7907999999999999E-3"/>
  </r>
  <r>
    <s v="S026526"/>
    <x v="38"/>
    <s v="PO147492"/>
    <s v="GRN194070"/>
    <n v="57211710"/>
    <s v="BLOCK FOR CABLE BINDER F"/>
    <s v="Plymouth PL7 5ET"/>
    <n v="484"/>
    <x v="2"/>
    <s v="Diesel"/>
    <n v="1.7907999999999999E-3"/>
  </r>
  <r>
    <s v="S026526"/>
    <x v="38"/>
    <s v="PO146387"/>
    <s v="GRN194533"/>
    <n v="1"/>
    <s v="freight inwards - DEL164793"/>
    <s v="Plymouth PL7 5ET"/>
    <n v="484"/>
    <x v="2"/>
    <s v="Diesel"/>
    <n v="1.7907999999999999E-3"/>
  </r>
  <r>
    <s v="S026526"/>
    <x v="38"/>
    <s v="PO147665"/>
    <s v="GRN194722"/>
    <n v="101033110"/>
    <s v="MAGNETIC CATCH"/>
    <s v="Plymouth PL7 5ET"/>
    <n v="484"/>
    <x v="2"/>
    <s v="Diesel"/>
    <n v="1.7907999999999999E-3"/>
  </r>
  <r>
    <s v="S026526"/>
    <x v="38"/>
    <s v="PO148051"/>
    <s v="GRN196402"/>
    <n v="101047522"/>
    <s v="PC SUPPORT FRAME"/>
    <s v="Plymouth PL7 5ET"/>
    <n v="484"/>
    <x v="2"/>
    <s v="Diesel"/>
    <n v="1.7907999999999999E-3"/>
  </r>
  <r>
    <s v="S026526"/>
    <x v="38"/>
    <s v="PO145844"/>
    <s v="GRN196496"/>
    <n v="101041182"/>
    <s v="HINGE - LEFT HAND MATEC 1.62.41L"/>
    <s v="Plymouth PL7 5ET"/>
    <n v="484"/>
    <x v="2"/>
    <s v="Diesel"/>
    <n v="1.7907999999999999E-3"/>
  </r>
  <r>
    <s v="S026526"/>
    <x v="38"/>
    <s v="PO147634"/>
    <s v="GRN196501"/>
    <s v="363-0610-1"/>
    <s v="T60 EQUIPMENT ROOM  STORAGE RACK &amp; WORK STATION"/>
    <s v="Plymouth PL7 5ET"/>
    <n v="484"/>
    <x v="2"/>
    <s v="Diesel"/>
    <n v="1.7907999999999999E-3"/>
  </r>
  <r>
    <s v="S026526"/>
    <x v="38"/>
    <s v="PO147448"/>
    <s v="GRN196502"/>
    <s v="363-0603-1"/>
    <s v="T60 WORKSTATION FRAME"/>
    <s v="Plymouth PL7 5ET"/>
    <n v="484"/>
    <x v="2"/>
    <s v="Diesel"/>
    <n v="1.7907999999999999E-3"/>
  </r>
  <r>
    <s v="S026526"/>
    <x v="38"/>
    <s v="PO147608"/>
    <s v="GRN196503"/>
    <n v="101027733"/>
    <s v="M60-BX WORKSTATION FRAME MAYTEC"/>
    <s v="Plymouth PL7 5ET"/>
    <n v="484"/>
    <x v="2"/>
    <s v="Diesel"/>
    <n v="1.7907999999999999E-3"/>
  </r>
  <r>
    <s v="S026526"/>
    <x v="38"/>
    <s v="PO149382"/>
    <s v="GRN197171"/>
    <n v="101033110"/>
    <s v="MAGNETIC CATCH"/>
    <s v="Plymouth PL7 5ET"/>
    <n v="484"/>
    <x v="2"/>
    <s v="Diesel"/>
    <n v="1.7907999999999999E-3"/>
  </r>
  <r>
    <s v="S026526"/>
    <x v="38"/>
    <s v="PO147634"/>
    <s v="GRN197233"/>
    <n v="1"/>
    <s v="freight inwards"/>
    <s v="Plymouth PL7 5ET"/>
    <n v="484"/>
    <x v="2"/>
    <s v="Diesel"/>
    <n v="1.7907999999999999E-3"/>
  </r>
  <r>
    <s v="S026526"/>
    <x v="38"/>
    <s v="PO147448"/>
    <s v="GRN197235"/>
    <n v="1"/>
    <s v="freight inwards"/>
    <s v="Plymouth PL7 5ET"/>
    <n v="484"/>
    <x v="2"/>
    <s v="Diesel"/>
    <n v="1.7907999999999999E-3"/>
  </r>
  <r>
    <s v="S026526"/>
    <x v="38"/>
    <s v="PO148565"/>
    <s v="GRN197715"/>
    <n v="101041182"/>
    <s v="HINGE - LEFT HAND"/>
    <s v="Plymouth PL7 5ET"/>
    <n v="484"/>
    <x v="2"/>
    <s v="Diesel"/>
    <n v="1.7907999999999999E-3"/>
  </r>
  <r>
    <s v="S026526"/>
    <x v="38"/>
    <s v="PO147365"/>
    <s v="GRN197716"/>
    <n v="101037957"/>
    <s v="T-NUT FOR SUBSEQUENT INSERTION WITH SPRING - M6"/>
    <s v="Plymouth PL7 5ET"/>
    <n v="484"/>
    <x v="2"/>
    <s v="Diesel"/>
    <n v="1.7907999999999999E-3"/>
  </r>
  <r>
    <s v="S026526"/>
    <x v="38"/>
    <s v="PO147665"/>
    <s v="GRN197717"/>
    <n v="101033110"/>
    <s v="MAGNETIC CATCH"/>
    <s v="Plymouth PL7 5ET"/>
    <n v="484"/>
    <x v="2"/>
    <s v="Diesel"/>
    <n v="1.7907999999999999E-3"/>
  </r>
  <r>
    <s v="S026526"/>
    <x v="38"/>
    <s v="PO148557"/>
    <s v="GRN197719"/>
    <n v="57211710"/>
    <s v="BLOCK FOR CABLE BINDER F"/>
    <s v="Plymouth PL7 5ET"/>
    <n v="484"/>
    <x v="2"/>
    <s v="Diesel"/>
    <n v="1.7907999999999999E-3"/>
  </r>
  <r>
    <s v="S026526"/>
    <x v="38"/>
    <s v="PO149513"/>
    <s v="GRN197832"/>
    <n v="101033110"/>
    <s v="MAGNETIC CATCH"/>
    <s v="Plymouth PL7 5ET"/>
    <n v="484"/>
    <x v="2"/>
    <s v="Diesel"/>
    <n v="1.7907999999999999E-3"/>
  </r>
  <r>
    <s v="S001571"/>
    <x v="10"/>
    <s v="PO140285"/>
    <s v="GRN184132"/>
    <n v="4245252"/>
    <s v="LASER SENSOR LMS111-10100"/>
    <s v="St Albans AL1 5BN"/>
    <n v="298"/>
    <x v="2"/>
    <s v="Diesel"/>
    <n v="1.1026E-3"/>
  </r>
  <r>
    <s v="S026526"/>
    <x v="38"/>
    <s v="PO148565"/>
    <s v="GRN197902"/>
    <n v="1"/>
    <s v="freight inwards - related to 1.324FM6.99 on Nov."/>
    <s v="Plymouth PL7 5ET"/>
    <n v="484"/>
    <x v="2"/>
    <s v="Diesel"/>
    <n v="1.7907999999999999E-3"/>
  </r>
  <r>
    <s v="S026526"/>
    <x v="38"/>
    <s v="PO146387"/>
    <s v="GRN198310"/>
    <n v="101035931"/>
    <s v="OPERATORS WORKSTATION FRAME - M60 POD (UPGRADE)"/>
    <s v="Plymouth PL7 5ET"/>
    <n v="484"/>
    <x v="2"/>
    <s v="Diesel"/>
    <n v="1.7907999999999999E-3"/>
  </r>
  <r>
    <s v="S026526"/>
    <x v="38"/>
    <s v="PO146387"/>
    <s v="GRN198654"/>
    <n v="1"/>
    <s v="freight inwards - DEL166443 - INV0095455"/>
    <s v="Plymouth PL7 5ET"/>
    <n v="484"/>
    <x v="2"/>
    <s v="Diesel"/>
    <n v="1.7907999999999999E-3"/>
  </r>
  <r>
    <s v="S026526"/>
    <x v="38"/>
    <s v="PO146387"/>
    <s v="GRN198868"/>
    <n v="1"/>
    <s v="freight inwards - DEL166895 - INV0095789"/>
    <s v="Plymouth PL7 5ET"/>
    <n v="484"/>
    <x v="2"/>
    <s v="Diesel"/>
    <n v="1.7907999999999999E-3"/>
  </r>
  <r>
    <s v="S026526"/>
    <x v="38"/>
    <s v="PO147608"/>
    <s v="GRN199353"/>
    <n v="1"/>
    <s v="freight inwards - DEL166189/ INV0095234"/>
    <s v="Plymouth PL7 5ET"/>
    <n v="484"/>
    <x v="2"/>
    <s v="Diesel"/>
    <n v="1.7907999999999999E-3"/>
  </r>
  <r>
    <s v="S026526"/>
    <x v="38"/>
    <s v="PO147608"/>
    <s v="GRN201633"/>
    <s v="356-0615-1"/>
    <s v="M60-ZBX CONTROL WORKSTATION FRAME"/>
    <s v="Plymouth PL7 5ET"/>
    <n v="484"/>
    <x v="2"/>
    <s v="Diesel"/>
    <n v="1.7907999999999999E-3"/>
  </r>
  <r>
    <s v="S026526"/>
    <x v="38"/>
    <s v="PO148565"/>
    <s v="GRN201770"/>
    <n v="101041182"/>
    <s v="HINGE - LEFT HAND"/>
    <s v="Plymouth PL7 5ET"/>
    <n v="484"/>
    <x v="2"/>
    <s v="Diesel"/>
    <n v="1.7907999999999999E-3"/>
  </r>
  <r>
    <s v="S026526"/>
    <x v="38"/>
    <s v="PO146620"/>
    <s v="GRN201806"/>
    <n v="101047522"/>
    <s v="PC SUPPORT FRAME"/>
    <s v="Plymouth PL7 5ET"/>
    <n v="484"/>
    <x v="2"/>
    <s v="Diesel"/>
    <n v="1.7907999999999999E-3"/>
  </r>
  <r>
    <s v="S026526"/>
    <x v="38"/>
    <s v="PO148565"/>
    <s v="GRN202431"/>
    <n v="101037957"/>
    <s v="T-NUT FOR SUBSEQUENT INSERTION WITH SPRING - M6"/>
    <s v="Plymouth PL7 5ET"/>
    <n v="484"/>
    <x v="2"/>
    <s v="Diesel"/>
    <n v="1.7907999999999999E-3"/>
  </r>
  <r>
    <s v="S026526"/>
    <x v="38"/>
    <s v="PO148565"/>
    <s v="GRN202432"/>
    <n v="101041182"/>
    <s v="HINGE - LEFT HAND"/>
    <s v="Plymouth PL7 5ET"/>
    <n v="484"/>
    <x v="2"/>
    <s v="Diesel"/>
    <n v="1.7907999999999999E-3"/>
  </r>
  <r>
    <s v="S026526"/>
    <x v="38"/>
    <s v="PO147365"/>
    <s v="GRN202434"/>
    <n v="101037957"/>
    <s v="T-NUT FOR SUBSEQUENT INSERTION WITH SPRING - M6"/>
    <s v="Plymouth PL7 5ET"/>
    <n v="484"/>
    <x v="2"/>
    <s v="Diesel"/>
    <n v="1.7907999999999999E-3"/>
  </r>
  <r>
    <s v="S026526"/>
    <x v="38"/>
    <s v="PO147665"/>
    <s v="GRN202436"/>
    <n v="101033110"/>
    <s v="MAGNETIC CATCH"/>
    <s v="Plymouth PL7 5ET"/>
    <n v="484"/>
    <x v="2"/>
    <s v="Diesel"/>
    <n v="1.7907999999999999E-3"/>
  </r>
  <r>
    <s v="S026526"/>
    <x v="38"/>
    <s v="PO150965"/>
    <s v="GRN202517"/>
    <n v="1"/>
    <s v="freight inwards"/>
    <s v="Plymouth PL7 5ET"/>
    <n v="484"/>
    <x v="2"/>
    <s v="Diesel"/>
    <n v="1.7907999999999999E-3"/>
  </r>
  <r>
    <s v="S026526"/>
    <x v="38"/>
    <s v="PO147634"/>
    <s v="GRN202653"/>
    <s v="363-0610-1"/>
    <s v="T60 EQUIPMENT ROOM  STORAGE RACK &amp; WORK STATION"/>
    <s v="Plymouth PL7 5ET"/>
    <n v="484"/>
    <x v="2"/>
    <s v="Diesel"/>
    <n v="1.7907999999999999E-3"/>
  </r>
  <r>
    <s v="S026526"/>
    <x v="38"/>
    <s v="PO147634"/>
    <s v="GRN202876"/>
    <n v="1"/>
    <s v="freight inwards - INV0095965"/>
    <s v="Plymouth PL7 5ET"/>
    <n v="484"/>
    <x v="2"/>
    <s v="Diesel"/>
    <n v="1.7907999999999999E-3"/>
  </r>
  <r>
    <s v="S026526"/>
    <x v="38"/>
    <s v="PO146620"/>
    <s v="GRN203489"/>
    <n v="101047522"/>
    <s v="PC SUPPORT FRAME - INV0093977"/>
    <s v="Plymouth PL7 5ET"/>
    <n v="484"/>
    <x v="2"/>
    <s v="Diesel"/>
    <n v="1.7907999999999999E-3"/>
  </r>
  <r>
    <s v="S026526"/>
    <x v="38"/>
    <s v="PO147608"/>
    <s v="GRN203554"/>
    <n v="1"/>
    <s v="freight inwards - INV0096392 / JMK27346"/>
    <s v="Plymouth PL7 5ET"/>
    <n v="484"/>
    <x v="2"/>
    <s v="Diesel"/>
    <n v="1.7907999999999999E-3"/>
  </r>
  <r>
    <s v="S026526"/>
    <x v="38"/>
    <s v="PO146387"/>
    <s v="GRN203569"/>
    <n v="101035931"/>
    <s v="OPERATORS WORKSTATION FRAME - M60 POD (UPGRADE)"/>
    <s v="Plymouth PL7 5ET"/>
    <n v="484"/>
    <x v="2"/>
    <s v="Diesel"/>
    <n v="1.7907999999999999E-3"/>
  </r>
  <r>
    <s v="S026526"/>
    <x v="38"/>
    <s v="PO147448"/>
    <s v="GRN203575"/>
    <n v="1"/>
    <s v="freight inwards"/>
    <s v="Plymouth PL7 5ET"/>
    <n v="484"/>
    <x v="2"/>
    <s v="Diesel"/>
    <n v="1.7907999999999999E-3"/>
  </r>
  <r>
    <s v="S026526"/>
    <x v="38"/>
    <s v="PO147929"/>
    <s v="GRN203576"/>
    <n v="1"/>
    <s v="freight inwards"/>
    <s v="Plymouth PL7 5ET"/>
    <n v="484"/>
    <x v="2"/>
    <s v="Diesel"/>
    <n v="1.7907999999999999E-3"/>
  </r>
  <r>
    <s v="S026526"/>
    <x v="38"/>
    <s v="PO150965"/>
    <s v="GRN203600"/>
    <n v="101033110"/>
    <s v="MAGNETIC CATCH"/>
    <s v="Plymouth PL7 5ET"/>
    <n v="484"/>
    <x v="2"/>
    <s v="Diesel"/>
    <n v="1.7907999999999999E-3"/>
  </r>
  <r>
    <s v="S026526"/>
    <x v="38"/>
    <s v="PO150127"/>
    <s v="GRN203601"/>
    <n v="101041182"/>
    <s v="HINGE - LEFT HAND"/>
    <s v="Plymouth PL7 5ET"/>
    <n v="484"/>
    <x v="2"/>
    <s v="Diesel"/>
    <n v="1.7907999999999999E-3"/>
  </r>
  <r>
    <s v="S026526"/>
    <x v="38"/>
    <s v="PO151391"/>
    <s v="GRN203612"/>
    <n v="101037957"/>
    <s v="T-NUT FOR SUBSEQUENT INSERTION WITH SPRING - M6"/>
    <s v="Plymouth PL7 5ET"/>
    <n v="484"/>
    <x v="2"/>
    <s v="Diesel"/>
    <n v="1.7907999999999999E-3"/>
  </r>
  <r>
    <s v="S026526"/>
    <x v="38"/>
    <s v="PO148557"/>
    <s v="GRN203616"/>
    <n v="57211710"/>
    <s v="BLOCK FOR CABLE BINDER F"/>
    <s v="Plymouth PL7 5ET"/>
    <n v="484"/>
    <x v="2"/>
    <s v="Diesel"/>
    <n v="1.7907999999999999E-3"/>
  </r>
  <r>
    <s v="S026526"/>
    <x v="38"/>
    <s v="PO147608"/>
    <s v="GRN203759"/>
    <n v="101027733"/>
    <s v="M60-BX WORKSTATION FRAME MAYTEC"/>
    <s v="Plymouth PL7 5ET"/>
    <n v="484"/>
    <x v="2"/>
    <s v="Diesel"/>
    <n v="1.7907999999999999E-3"/>
  </r>
  <r>
    <s v="S026526"/>
    <x v="38"/>
    <s v="PO150107"/>
    <s v="GRN203767"/>
    <s v="363-0603-1"/>
    <s v="T60 WORKSTATION FRAME"/>
    <s v="Plymouth PL7 5ET"/>
    <n v="484"/>
    <x v="2"/>
    <s v="Diesel"/>
    <n v="1.7907999999999999E-3"/>
  </r>
  <r>
    <s v="S026526"/>
    <x v="38"/>
    <s v="PO148051"/>
    <s v="GRN203815"/>
    <n v="101047522"/>
    <s v="PC SUPPORT FRAME - INV0095560"/>
    <s v="Plymouth PL7 5ET"/>
    <n v="484"/>
    <x v="2"/>
    <s v="Diesel"/>
    <n v="1.7907999999999999E-3"/>
  </r>
  <r>
    <s v="S026526"/>
    <x v="38"/>
    <s v="PO147608"/>
    <s v="GRN203992"/>
    <n v="1"/>
    <s v="freight inwards - JMK27348 / INV0097932"/>
    <s v="Plymouth PL7 5ET"/>
    <n v="484"/>
    <x v="2"/>
    <s v="Diesel"/>
    <n v="1.7907999999999999E-3"/>
  </r>
  <r>
    <s v="S026526"/>
    <x v="38"/>
    <s v="PO148557"/>
    <s v="GRN204022"/>
    <n v="1"/>
    <s v="freight inwards - related to 1.71.2020F2 - Oct"/>
    <s v="Plymouth PL7 5ET"/>
    <n v="484"/>
    <x v="2"/>
    <s v="Diesel"/>
    <n v="1.7907999999999999E-3"/>
  </r>
  <r>
    <s v="S026526"/>
    <x v="38"/>
    <s v="PO150107"/>
    <s v="GRN204148"/>
    <n v="1"/>
    <s v="freight inwards - JMK27753 / INV0097933"/>
    <s v="Plymouth PL7 5ET"/>
    <n v="484"/>
    <x v="2"/>
    <s v="Diesel"/>
    <n v="1.7907999999999999E-3"/>
  </r>
  <r>
    <s v="S026526"/>
    <x v="38"/>
    <s v="PO148565"/>
    <s v="GRN204591"/>
    <n v="1"/>
    <s v="freight inwards - related to 1.62.41L delivery-Nov"/>
    <s v="Plymouth PL7 5ET"/>
    <n v="484"/>
    <x v="2"/>
    <s v="Diesel"/>
    <n v="1.7907999999999999E-3"/>
  </r>
  <r>
    <s v="S026526"/>
    <x v="38"/>
    <s v="PO146921"/>
    <s v="GRN204756"/>
    <n v="1"/>
    <s v="freight inwards"/>
    <s v="Plymouth PL7 5ET"/>
    <n v="484"/>
    <x v="2"/>
    <s v="Diesel"/>
    <n v="1.7907999999999999E-3"/>
  </r>
  <r>
    <s v="S024574"/>
    <x v="39"/>
    <s v="PO146984"/>
    <s v="GRN193520"/>
    <n v="101039400"/>
    <s v="CHILLER 4.5kW CC 10L/m 400V 50Hz SS IP54 w/ FILTER"/>
    <s v="Barrow upon Soar LE12 8LD"/>
    <n v="128"/>
    <x v="2"/>
    <s v="Diesel"/>
    <n v="4.7360000000000002E-4"/>
  </r>
  <r>
    <s v="S024574"/>
    <x v="39"/>
    <s v="PO146984"/>
    <s v="GRN200841"/>
    <n v="101039400"/>
    <s v="CHILLER 4.5kW CC 10L/m 400V 50Hz SS IP54 w/ FILTER"/>
    <s v="Barrow upon Soar LE12 8LD"/>
    <n v="128"/>
    <x v="2"/>
    <s v="Diesel"/>
    <n v="4.7360000000000002E-4"/>
  </r>
  <r>
    <s v="S024574"/>
    <x v="39"/>
    <s v="PO146984"/>
    <s v="GRN201509"/>
    <n v="101039400"/>
    <s v="CHILLER 4.5kW CC 10L/m 400V 50Hz SS IP54 w/ FILTER"/>
    <s v="Barrow upon Soar LE12 8LD"/>
    <n v="128"/>
    <x v="2"/>
    <s v="Diesel"/>
    <n v="4.7360000000000002E-4"/>
  </r>
  <r>
    <s v="S024574"/>
    <x v="39"/>
    <s v="PO146984"/>
    <s v="GRN202600"/>
    <n v="101039400"/>
    <s v="CHILLER 4.5kW CC 10L/m 400V 50Hz SS IP54 w/ FILTER"/>
    <s v="Barrow upon Soar LE12 8LD"/>
    <n v="128"/>
    <x v="2"/>
    <s v="Diesel"/>
    <n v="4.7360000000000002E-4"/>
  </r>
  <r>
    <s v="S024574"/>
    <x v="39"/>
    <s v="PO146984"/>
    <s v="GRN204772"/>
    <n v="101039400"/>
    <s v="CHILLER 4.5kW CC 10L/m 400V 50Hz SS IP54 w/ FILTER"/>
    <s v="Barrow upon Soar LE12 8LD"/>
    <n v="128"/>
    <x v="2"/>
    <s v="Diesel"/>
    <n v="4.7360000000000002E-4"/>
  </r>
  <r>
    <s v="S026652"/>
    <x v="40"/>
    <s v="PO142014"/>
    <s v="GRN178653"/>
    <s v="11550-0160"/>
    <s v="GLOVES DISPOSABLE NITRILE"/>
    <s v="Preston PR2 9ZD"/>
    <n v="128.4"/>
    <x v="2"/>
    <s v="Diesel"/>
    <n v="4.7508000000000001E-4"/>
  </r>
  <r>
    <s v="S026652"/>
    <x v="40"/>
    <s v="PO143522"/>
    <s v="GRN181569"/>
    <s v="11550-0160"/>
    <s v="GLOVES DISPOSABLE NITRILE"/>
    <s v="Preston PR2 9ZD"/>
    <n v="128.4"/>
    <x v="2"/>
    <s v="Diesel"/>
    <n v="4.7508000000000001E-4"/>
  </r>
  <r>
    <s v="S026652"/>
    <x v="40"/>
    <s v="PO144451"/>
    <s v="GRN184098"/>
    <n v="101045242"/>
    <s v="BLUE POWDER FREE NITRILE GLOVES SIZE XL (100/Box)"/>
    <s v="Preston PR2 9ZD"/>
    <n v="128.4"/>
    <x v="2"/>
    <s v="Diesel"/>
    <n v="4.7508000000000001E-4"/>
  </r>
  <r>
    <s v="S026652"/>
    <x v="40"/>
    <s v="PO143624"/>
    <s v="GRN184254"/>
    <n v="101045242"/>
    <s v="BLUE POWDER FREE NITRILE GLOVES SIZE XL (100/Box)"/>
    <s v="Preston PR2 9ZD"/>
    <n v="128.4"/>
    <x v="2"/>
    <s v="Diesel"/>
    <n v="4.7508000000000001E-4"/>
  </r>
  <r>
    <s v="S026652"/>
    <x v="40"/>
    <s v="PO144811"/>
    <s v="GRN185006"/>
    <n v="101045242"/>
    <s v="BLUE POWDER FREE NITRILE GLOVES SIZE XL (100/Box)"/>
    <s v="Preston PR2 9ZD"/>
    <n v="128.4"/>
    <x v="2"/>
    <s v="Diesel"/>
    <n v="4.7508000000000001E-4"/>
  </r>
  <r>
    <s v="S026652"/>
    <x v="40"/>
    <s v="PO145208"/>
    <s v="GRN185656"/>
    <n v="101045242"/>
    <s v="BLUE POWDER FREE NITRILE GLOVES SIZE XL (100/Box)"/>
    <s v="Preston PR2 9ZD"/>
    <n v="128.4"/>
    <x v="2"/>
    <s v="Diesel"/>
    <n v="4.7508000000000001E-4"/>
  </r>
  <r>
    <s v="S026652"/>
    <x v="40"/>
    <s v="PO145412"/>
    <s v="GRN185879"/>
    <n v="101045242"/>
    <s v="BLUE POWDER FREE NITRILE GLOVES SIZE XL (100/Box)"/>
    <s v="Preston PR2 9ZD"/>
    <n v="128.4"/>
    <x v="2"/>
    <s v="Diesel"/>
    <n v="4.7508000000000001E-4"/>
  </r>
  <r>
    <s v="S026652"/>
    <x v="40"/>
    <s v="PO143993"/>
    <s v="GRN189271"/>
    <s v="11550-0160"/>
    <s v="GLOVES DISPOSABLE NITRILE"/>
    <s v="Preston PR2 9ZD"/>
    <n v="128.4"/>
    <x v="2"/>
    <s v="Diesel"/>
    <n v="4.7508000000000001E-4"/>
  </r>
  <r>
    <s v="S001571"/>
    <x v="10"/>
    <s v="PO142295"/>
    <s v="GRN184203"/>
    <n v="5045161"/>
    <s v="WEATHER HOOD 190 DEGREE"/>
    <s v="St Albans AL1 5BN"/>
    <n v="298"/>
    <x v="2"/>
    <s v="Diesel"/>
    <n v="1.1026E-3"/>
  </r>
  <r>
    <s v="S026652"/>
    <x v="40"/>
    <s v="PO147536"/>
    <s v="GRN192082"/>
    <s v="11550-0160"/>
    <s v="GLOVES DISPOSABLE NITRILE"/>
    <s v="Preston PR2 9ZD"/>
    <n v="128.4"/>
    <x v="2"/>
    <s v="Diesel"/>
    <n v="4.7508000000000001E-4"/>
  </r>
  <r>
    <s v="S026652"/>
    <x v="40"/>
    <s v="PO148290"/>
    <s v="GRN193962"/>
    <n v="101045242"/>
    <s v="BLUE POWDER FREE NITRILE GLOVES SIZE XL (100/Box)"/>
    <s v="Preston PR2 9ZD"/>
    <n v="128.4"/>
    <x v="2"/>
    <s v="Diesel"/>
    <n v="4.7508000000000001E-4"/>
  </r>
  <r>
    <s v="S026652"/>
    <x v="40"/>
    <s v="PO151969"/>
    <s v="GRN204830"/>
    <s v="11550-0160"/>
    <s v="GLOVES DISPOSABLE NITRILE - X-Large -7005XL"/>
    <s v="Preston PR2 9ZD"/>
    <n v="128.4"/>
    <x v="2"/>
    <s v="Diesel"/>
    <n v="4.7508000000000001E-4"/>
  </r>
  <r>
    <s v="S025040"/>
    <x v="41"/>
    <s v="PO138605"/>
    <s v="GRN178390"/>
    <s v="11700-7590"/>
    <s v="SQL SERVER 2017 STANDARD IOT 5 CAL"/>
    <s v="63263 Neu-Isenburg, Germany"/>
    <n v="1298"/>
    <x v="2"/>
    <s v="Diesel"/>
    <n v="4.8025999999999998E-3"/>
  </r>
  <r>
    <s v="S025040"/>
    <x v="41"/>
    <s v="PO142120"/>
    <s v="GRN180987"/>
    <s v="11700-7590"/>
    <s v="SQL SERVER 2017 STANDARD IOT 5 CAL"/>
    <s v="63263 Neu-Isenburg, Germany"/>
    <n v="1298"/>
    <x v="2"/>
    <s v="Diesel"/>
    <n v="4.8025999999999998E-3"/>
  </r>
  <r>
    <s v="S025040"/>
    <x v="41"/>
    <s v="PO142120"/>
    <s v="GRN182076"/>
    <s v="11700-7590"/>
    <s v="SQL SERVER 2017 STANDARD IOT 5 CAL"/>
    <s v="63263 Neu-Isenburg, Germany"/>
    <n v="1298"/>
    <x v="2"/>
    <s v="Diesel"/>
    <n v="4.8025999999999998E-3"/>
  </r>
  <r>
    <s v="S025040"/>
    <x v="41"/>
    <s v="PO139320"/>
    <s v="GRN182652"/>
    <s v="11700-7590"/>
    <s v="SQL SERVER 2017 STANDARD IOT 5 CAL"/>
    <s v="63263 Neu-Isenburg, Germany"/>
    <n v="1298"/>
    <x v="2"/>
    <s v="Diesel"/>
    <n v="4.8025999999999998E-3"/>
  </r>
  <r>
    <s v="S025040"/>
    <x v="41"/>
    <s v="PO138605"/>
    <s v="GRN182653"/>
    <s v="11700-7590"/>
    <s v="SQL SERVER 2017 STANDARD IOT 5 CAL"/>
    <s v="63263 Neu-Isenburg, Germany"/>
    <n v="1298"/>
    <x v="2"/>
    <s v="Diesel"/>
    <n v="4.8025999999999998E-3"/>
  </r>
  <r>
    <s v="S025040"/>
    <x v="41"/>
    <s v="PO138605"/>
    <s v="GRN184330"/>
    <s v="11700-7590"/>
    <s v="SQL SERVER 2017 STANDARD IOT 5 CAL"/>
    <s v="63263 Neu-Isenburg, Germany"/>
    <n v="1298"/>
    <x v="2"/>
    <s v="Diesel"/>
    <n v="4.8025999999999998E-3"/>
  </r>
  <r>
    <s v="S025040"/>
    <x v="41"/>
    <s v="PO139320"/>
    <s v="GRN185132"/>
    <s v="11700-7590"/>
    <s v="SQL SERVER 2017 STANDARD IOT 5 CAL"/>
    <s v="63263 Neu-Isenburg, Germany"/>
    <n v="1298"/>
    <x v="2"/>
    <s v="Diesel"/>
    <n v="4.8025999999999998E-3"/>
  </r>
  <r>
    <s v="S025040"/>
    <x v="41"/>
    <s v="PO138605"/>
    <s v="GRN185133"/>
    <s v="11700-7590"/>
    <s v="SQL SERVER 2017 STANDARD IOT 5 CAL"/>
    <s v="63263 Neu-Isenburg, Germany"/>
    <n v="1298"/>
    <x v="2"/>
    <s v="Diesel"/>
    <n v="4.8025999999999998E-3"/>
  </r>
  <r>
    <s v="S025040"/>
    <x v="41"/>
    <s v="PO140946"/>
    <s v="GRN185698"/>
    <s v="11700-7590"/>
    <s v="SQL SERVER 2017 STANDARD IOT 5 CAL"/>
    <s v="63263 Neu-Isenburg, Germany"/>
    <n v="1298"/>
    <x v="2"/>
    <s v="Diesel"/>
    <n v="4.8025999999999998E-3"/>
  </r>
  <r>
    <s v="S001121"/>
    <x v="5"/>
    <s v="PO140109"/>
    <s v="GRN184229"/>
    <n v="50205993"/>
    <s v="1492 JUMPER BARS CJR NO COVER 8  3 POLE BLACK"/>
    <s v="Salford M5 4BE"/>
    <n v="103.6"/>
    <x v="2"/>
    <s v="Diesel"/>
    <n v="3.8331999999999998E-4"/>
  </r>
  <r>
    <s v="S001121"/>
    <x v="5"/>
    <s v="PO143159"/>
    <s v="GRN184230"/>
    <n v="50205993"/>
    <s v="1492 JUMPER BARS CJR NO COVER 8 3 POLE BLACK"/>
    <s v="Salford M5 4BE"/>
    <n v="103.6"/>
    <x v="2"/>
    <s v="Diesel"/>
    <n v="3.8331999999999998E-4"/>
  </r>
  <r>
    <s v="S001121"/>
    <x v="5"/>
    <s v="PO143158"/>
    <s v="GRN184231"/>
    <n v="50205993"/>
    <s v="1492 JUMPER BARS CJR NO COVER 8 3 POLE BLACK"/>
    <s v="Salford M5 4BE"/>
    <n v="103.6"/>
    <x v="2"/>
    <s v="Diesel"/>
    <n v="3.8331999999999998E-4"/>
  </r>
  <r>
    <s v="S001121"/>
    <x v="5"/>
    <s v="PO139758"/>
    <s v="GRN184232"/>
    <n v="50205991"/>
    <s v="1492 JUMPER BARS CJR NO COVER 8  5 POLE BLACK"/>
    <s v="Salford M5 4BE"/>
    <n v="103.6"/>
    <x v="2"/>
    <s v="Diesel"/>
    <n v="3.8331999999999998E-4"/>
  </r>
  <r>
    <s v="S001121"/>
    <x v="5"/>
    <s v="PO140837"/>
    <s v="GRN184233"/>
    <n v="50205993"/>
    <s v="1492 JUMPER BARS CJR NO COVER 8  3 POLE BLACK"/>
    <s v="Salford M5 4BE"/>
    <n v="103.6"/>
    <x v="2"/>
    <s v="Diesel"/>
    <n v="3.8331999999999998E-4"/>
  </r>
  <r>
    <s v="S001121"/>
    <x v="5"/>
    <s v="PO140969"/>
    <s v="GRN184235"/>
    <n v="50205993"/>
    <s v="1492 JUMPER BARS CJR NO COVER 8 3 POLE BLACK"/>
    <s v="Salford M5 4BE"/>
    <n v="103.6"/>
    <x v="2"/>
    <s v="Diesel"/>
    <n v="3.8331999999999998E-4"/>
  </r>
  <r>
    <s v="S025040"/>
    <x v="41"/>
    <s v="PO140382"/>
    <s v="GRN186257"/>
    <s v="11700-7590"/>
    <s v="SQL SERVER 2017 STANDARD IOT 5 CAL"/>
    <s v="63263 Neu-Isenburg, Germany"/>
    <n v="1298"/>
    <x v="2"/>
    <s v="Diesel"/>
    <n v="4.8025999999999998E-3"/>
  </r>
  <r>
    <s v="S023416"/>
    <x v="42"/>
    <s v="PO140773"/>
    <s v="GRN178978"/>
    <n v="101008520"/>
    <s v="X-RAY &amp; GAMMA RADIATION DOSIMETER"/>
    <s v="Liverpool L1 4LN"/>
    <n v="114"/>
    <x v="2"/>
    <s v="Diesel"/>
    <n v="4.2180000000000001E-4"/>
  </r>
  <r>
    <s v="S001121"/>
    <x v="5"/>
    <s v="PO140524"/>
    <s v="GRN184238"/>
    <n v="50205993"/>
    <s v="1492 JUMPER BARS CJR NO COVER 8  3 POLE BLACK"/>
    <s v="Salford M5 4BE"/>
    <n v="103.6"/>
    <x v="2"/>
    <s v="Diesel"/>
    <n v="3.8331999999999998E-4"/>
  </r>
  <r>
    <s v="S001121"/>
    <x v="5"/>
    <s v="PO140445"/>
    <s v="GRN184239"/>
    <n v="50205993"/>
    <s v="1492 JUMPER BARS CJR NO COVER 8  3 POLE BLACK"/>
    <s v="Salford M5 4BE"/>
    <n v="103.6"/>
    <x v="2"/>
    <s v="Diesel"/>
    <n v="3.8331999999999998E-4"/>
  </r>
  <r>
    <s v="S023416"/>
    <x v="42"/>
    <s v="PO142432"/>
    <s v="GRN180596"/>
    <n v="101008520"/>
    <s v="X-RAY &amp; GAMMA RADIATION DOSIMETER"/>
    <s v="Liverpool L1 4LN"/>
    <n v="114"/>
    <x v="2"/>
    <s v="Diesel"/>
    <n v="4.2180000000000001E-4"/>
  </r>
  <r>
    <s v="S023416"/>
    <x v="42"/>
    <s v="PO143984"/>
    <s v="GRN185504"/>
    <n v="101008521"/>
    <s v="WALL BRACKET (TO MOUNT DOSIMETER) ATOMTEX AT1123-d"/>
    <s v="Liverpool L1 4LN"/>
    <n v="114"/>
    <x v="2"/>
    <s v="Diesel"/>
    <n v="4.2180000000000001E-4"/>
  </r>
  <r>
    <s v="S023416"/>
    <x v="42"/>
    <s v="PO143984"/>
    <s v="GRN188765"/>
    <n v="101008522"/>
    <s v="REMOTE AUDIBLE &amp; VISUAL ALARM (Vertical) 2M CABLE"/>
    <s v="Liverpool L1 4LN"/>
    <n v="114"/>
    <x v="2"/>
    <s v="Diesel"/>
    <n v="4.2180000000000001E-4"/>
  </r>
  <r>
    <s v="S001571"/>
    <x v="10"/>
    <s v="PO141891"/>
    <s v="GRN184257"/>
    <s v="11700-5373"/>
    <s v="HOOD LASER SENSOR LMS141 SERIES"/>
    <s v="St Albans AL1 5BN"/>
    <n v="298"/>
    <x v="2"/>
    <s v="Diesel"/>
    <n v="1.1026E-3"/>
  </r>
  <r>
    <s v="S023416"/>
    <x v="42"/>
    <s v="PO146753"/>
    <s v="GRN193902"/>
    <n v="101008520"/>
    <s v="X-RAY &amp; GAMMA RADIATION DOSIMETER"/>
    <s v="Liverpool L1 4LN"/>
    <n v="114"/>
    <x v="2"/>
    <s v="Diesel"/>
    <n v="4.2180000000000001E-4"/>
  </r>
  <r>
    <s v="S023416"/>
    <x v="42"/>
    <s v="PO150406"/>
    <s v="GRN202593"/>
    <n v="101008521"/>
    <s v="WALL BRACKET (TO MOUNT DOSIMETER) ATOMTEX AT1123-d"/>
    <s v="Liverpool L1 4LN"/>
    <n v="114"/>
    <x v="2"/>
    <s v="Diesel"/>
    <n v="4.2180000000000001E-4"/>
  </r>
  <r>
    <s v="S023730"/>
    <x v="43"/>
    <s v="PO133552"/>
    <s v="GRN178781"/>
    <n v="101037570"/>
    <s v="COLLIMATOR ASSEMBLY"/>
    <s v="Liverpool L3 7EB"/>
    <n v="115"/>
    <x v="1"/>
    <s v="Diesel"/>
    <n v="4.2549999999999999E-4"/>
  </r>
  <r>
    <s v="S000892"/>
    <x v="16"/>
    <s v="PO144626"/>
    <s v="GRN184261"/>
    <s v="11548-0308"/>
    <s v="FUSE BLADE TYPE AUTOMOTIVE 15A"/>
    <s v="Stockport SK4 2JT"/>
    <n v="55"/>
    <x v="2"/>
    <s v="Diesel"/>
    <n v="2.0350000000000001E-4"/>
  </r>
  <r>
    <s v="S001571"/>
    <x v="10"/>
    <s v="PO138588"/>
    <s v="GRN184262"/>
    <s v="11700-5287"/>
    <s v="LASER SCANNER LMS141-15100 SECURITY PRIME"/>
    <s v="St Albans AL1 5BN"/>
    <n v="298"/>
    <x v="2"/>
    <s v="Diesel"/>
    <n v="1.1026E-3"/>
  </r>
  <r>
    <s v="S001571"/>
    <x v="10"/>
    <s v="PO140285"/>
    <s v="GRN184265"/>
    <n v="4245252"/>
    <s v="LASER SENSOR LMS111-10100"/>
    <s v="St Albans AL1 5BN"/>
    <n v="298"/>
    <x v="2"/>
    <s v="Diesel"/>
    <n v="1.1026E-3"/>
  </r>
  <r>
    <s v="S023730"/>
    <x v="43"/>
    <s v="PO137700"/>
    <s v="GRN178782"/>
    <n v="101037570"/>
    <s v="COLLIMATOR ASSEMBLY"/>
    <s v="Liverpool L3 7EB"/>
    <n v="115"/>
    <x v="1"/>
    <s v="Diesel"/>
    <n v="4.2549999999999999E-4"/>
  </r>
  <r>
    <s v="S023730"/>
    <x v="43"/>
    <s v="PO139685"/>
    <s v="GRN178790"/>
    <n v="101040661"/>
    <s v="RPS-HPSS COLLIMATOR - EXTERNAL COLLIMATOR PLATE"/>
    <s v="Liverpool L3 7EB"/>
    <n v="115"/>
    <x v="1"/>
    <s v="Diesel"/>
    <n v="4.2549999999999999E-4"/>
  </r>
  <r>
    <s v="S023730"/>
    <x v="43"/>
    <s v="PO139932"/>
    <s v="GRN178798"/>
    <n v="101040661"/>
    <s v="RPS-HPSS COLLIMATOR - EXTERNAL COLLIMATOR PLATE"/>
    <s v="Liverpool L3 7EB"/>
    <n v="115"/>
    <x v="1"/>
    <s v="Diesel"/>
    <n v="4.2549999999999999E-4"/>
  </r>
  <r>
    <s v="S023730"/>
    <x v="43"/>
    <s v="PO136115"/>
    <s v="GRN178802"/>
    <n v="23212646"/>
    <s v="AUTO Z TEST PIECE KIT (BOF)"/>
    <s v="Liverpool L3 7EB"/>
    <n v="115"/>
    <x v="1"/>
    <s v="Diesel"/>
    <n v="4.2549999999999999E-4"/>
  </r>
  <r>
    <s v="S023730"/>
    <x v="43"/>
    <s v="PO141659"/>
    <s v="GRN178803"/>
    <s v="340-1389-1"/>
    <s v="HIGH DENSITY ALERT OPTION"/>
    <s v="Liverpool L3 7EB"/>
    <n v="115"/>
    <x v="1"/>
    <s v="Diesel"/>
    <n v="4.2549999999999999E-4"/>
  </r>
  <r>
    <s v="S026602"/>
    <x v="12"/>
    <s v="PO144353"/>
    <s v="GRN184290"/>
    <n v="101049325"/>
    <s v="DIESEL OIL MOBIL DELVAC 1 5W-40 (4 Litre)"/>
    <s v="Watford WD24 7GG"/>
    <n v="302"/>
    <x v="2"/>
    <s v="Diesl"/>
    <n v="1.1173999999999999E-3"/>
  </r>
  <r>
    <s v="S023730"/>
    <x v="43"/>
    <s v="PO138810"/>
    <s v="GRN178804"/>
    <s v="340-1389-1"/>
    <s v="HIGH DENSITY ALERT OPTION"/>
    <s v="Liverpool L3 7EB"/>
    <n v="115"/>
    <x v="1"/>
    <s v="Diesel"/>
    <n v="4.2549999999999999E-4"/>
  </r>
  <r>
    <s v="S024744"/>
    <x v="25"/>
    <s v="PO144437"/>
    <s v="GRN184292"/>
    <n v="101040789"/>
    <s v="PERSONNEL DOOR - INNER PANEL 21mm THICK"/>
    <s v="Huddersfield HD7 5JN"/>
    <n v="104.8"/>
    <x v="1"/>
    <s v="Diesel"/>
    <n v="3.8775999999999998E-2"/>
  </r>
  <r>
    <s v="S023730"/>
    <x v="43"/>
    <s v="PO138921"/>
    <s v="GRN178806"/>
    <n v="101045034"/>
    <s v="INSERT FILTER, 64.5 DEG, 5.25MM TUNGSTEN, MI6 SSM"/>
    <s v="Liverpool L3 7EB"/>
    <n v="115"/>
    <x v="1"/>
    <s v="Diesel"/>
    <n v="4.2549999999999999E-4"/>
  </r>
  <r>
    <s v="S023730"/>
    <x v="43"/>
    <s v="PO140571"/>
    <s v="GRN178881"/>
    <n v="101040661"/>
    <s v="RPS-HPSS COLLIMATOR - EXTERNAL COLLIMATOR PLATE"/>
    <s v="Liverpool L3 7EB"/>
    <n v="115"/>
    <x v="1"/>
    <s v="Diesel"/>
    <n v="4.2549999999999999E-4"/>
  </r>
  <r>
    <s v="S023730"/>
    <x v="43"/>
    <s v="PO141255"/>
    <s v="GRN179252"/>
    <n v="40256050"/>
    <s v="BUMPSTOP BRACKET - AXLE LOCKS"/>
    <s v="Liverpool L3 7EB"/>
    <n v="115"/>
    <x v="1"/>
    <s v="Diesel"/>
    <n v="4.2549999999999999E-4"/>
  </r>
  <r>
    <s v="S023730"/>
    <x v="43"/>
    <s v="PO138804"/>
    <s v="GRN180047"/>
    <n v="101038149"/>
    <s v="VAREX COLLIMATOR ASSEMBLY"/>
    <s v="Liverpool L3 7EB"/>
    <n v="115"/>
    <x v="1"/>
    <s v="Diesel"/>
    <n v="4.2549999999999999E-4"/>
  </r>
  <r>
    <s v="S023730"/>
    <x v="43"/>
    <s v="PO138802"/>
    <s v="GRN180051"/>
    <n v="101037705"/>
    <s v="VAREX COLLIMATOR ASSEMBLY"/>
    <s v="Liverpool L3 7EB"/>
    <n v="115"/>
    <x v="1"/>
    <s v="Diesel"/>
    <n v="4.2549999999999999E-4"/>
  </r>
  <r>
    <s v="S023730"/>
    <x v="43"/>
    <s v="PO136889"/>
    <s v="GRN180053"/>
    <n v="101037705"/>
    <s v="VAREX COLLIMATOR ASSEMBLY"/>
    <s v="Liverpool L3 7EB"/>
    <n v="115"/>
    <x v="1"/>
    <s v="Diesel"/>
    <n v="4.2549999999999999E-4"/>
  </r>
  <r>
    <s v="S023730"/>
    <x v="43"/>
    <s v="PO142538"/>
    <s v="GRN180054"/>
    <s v="340-1565-1"/>
    <s v="STAND CONTROLER"/>
    <s v="Liverpool L3 7EB"/>
    <n v="115"/>
    <x v="1"/>
    <s v="Diesel"/>
    <n v="4.2549999999999999E-4"/>
  </r>
  <r>
    <s v="S023730"/>
    <x v="43"/>
    <s v="PO141303"/>
    <s v="GRN180509"/>
    <n v="101042378"/>
    <s v="MATERIALS FOR INSTALLATION OF G60 II 32.4 MTR RAIL"/>
    <s v="Liverpool L3 7EB"/>
    <n v="115"/>
    <x v="1"/>
    <s v="Diesel"/>
    <n v="4.2549999999999999E-4"/>
  </r>
  <r>
    <s v="S023730"/>
    <x v="43"/>
    <s v="PO143090"/>
    <s v="GRN180940"/>
    <n v="101024216"/>
    <s v="INSERT FILTER 64.5 DEG 7.0 TUNGSTEN - MI6 SSM"/>
    <s v="Liverpool L3 7EB"/>
    <n v="115"/>
    <x v="1"/>
    <s v="Diesel"/>
    <n v="4.2549999999999999E-4"/>
  </r>
  <r>
    <s v="S023730"/>
    <x v="43"/>
    <s v="PO143425"/>
    <s v="GRN180941"/>
    <s v="350-1095-1"/>
    <s v="BUFFER SPACER"/>
    <s v="Liverpool L3 7EB"/>
    <n v="115"/>
    <x v="1"/>
    <s v="Diesel"/>
    <n v="4.2549999999999999E-4"/>
  </r>
  <r>
    <s v="S023730"/>
    <x v="43"/>
    <s v="PO137728"/>
    <s v="GRN181080"/>
    <n v="101048041"/>
    <s v="AXLE LOCKS ASSY-SPRINGS"/>
    <s v="Liverpool L3 7EB"/>
    <n v="115"/>
    <x v="1"/>
    <s v="Diesel"/>
    <n v="4.2549999999999999E-4"/>
  </r>
  <r>
    <s v="S023730"/>
    <x v="43"/>
    <s v="PO142426"/>
    <s v="GRN181082"/>
    <s v="350-1144-1"/>
    <s v="BLOCK SPACER SENSOR"/>
    <s v="Liverpool L3 7EB"/>
    <n v="115"/>
    <x v="1"/>
    <s v="Diesel"/>
    <n v="4.2549999999999999E-4"/>
  </r>
  <r>
    <s v="S023730"/>
    <x v="43"/>
    <s v="PO141051"/>
    <s v="GRN181166"/>
    <n v="40254021"/>
    <s v="A55 CRANE GANTRY RAIL 10.8M LONG"/>
    <s v="Liverpool L3 7EB"/>
    <n v="115"/>
    <x v="1"/>
    <s v="Diesel"/>
    <n v="4.2549999999999999E-4"/>
  </r>
  <r>
    <s v="S023730"/>
    <x v="43"/>
    <s v="PO139941"/>
    <s v="GRN181275"/>
    <n v="101048439"/>
    <s v="CVI ANSI GRID RES NYLON TEST PIECE FIXTURE KIT"/>
    <s v="Liverpool L3 7EB"/>
    <n v="115"/>
    <x v="1"/>
    <s v="Diesel"/>
    <n v="4.2549999999999999E-4"/>
  </r>
  <r>
    <s v="S023730"/>
    <x v="43"/>
    <s v="PO140218"/>
    <s v="GRN181533"/>
    <n v="101037570"/>
    <s v="COLLIMATOR ASSEMBLY"/>
    <s v="Liverpool L3 7EB"/>
    <n v="115"/>
    <x v="1"/>
    <s v="Diesel"/>
    <n v="4.2549999999999999E-4"/>
  </r>
  <r>
    <s v="S023730"/>
    <x v="43"/>
    <s v="PO133552"/>
    <s v="GRN181534"/>
    <n v="101037570"/>
    <s v="COLLIMATOR ASSEMBLY"/>
    <s v="Liverpool L3 7EB"/>
    <n v="115"/>
    <x v="1"/>
    <s v="Diesel"/>
    <n v="4.2549999999999999E-4"/>
  </r>
  <r>
    <s v="S023284"/>
    <x v="19"/>
    <s v="PO139935"/>
    <s v="GRN184341"/>
    <n v="101034024"/>
    <s v="MAIN CONTROL PANEL"/>
    <s v="Leicester LE19 2DT"/>
    <n v="144"/>
    <x v="1"/>
    <s v="Diesel"/>
    <n v="5.3280000000000001E-2"/>
  </r>
  <r>
    <s v="S023730"/>
    <x v="43"/>
    <s v="PO133553"/>
    <s v="GRN181535"/>
    <n v="101037570"/>
    <s v="COLLIMATOR ASSEMBLY"/>
    <s v="Liverpool L3 7EB"/>
    <n v="115"/>
    <x v="1"/>
    <s v="Diesel"/>
    <n v="4.2549999999999999E-4"/>
  </r>
  <r>
    <s v="S023730"/>
    <x v="43"/>
    <s v="PO139688"/>
    <s v="GRN181539"/>
    <n v="101045789"/>
    <s v="TUNGSTEN FIN - G60HP, HORIZONTAL KIT"/>
    <s v="Liverpool L3 7EB"/>
    <n v="115"/>
    <x v="1"/>
    <s v="Diesel"/>
    <n v="4.2549999999999999E-4"/>
  </r>
  <r>
    <s v="S023730"/>
    <x v="43"/>
    <s v="PO139933"/>
    <s v="GRN181541"/>
    <n v="101045828"/>
    <s v="TUNGSTEN FIN - G60HP VERTICAL KIT"/>
    <s v="Liverpool L3 7EB"/>
    <n v="115"/>
    <x v="1"/>
    <s v="Diesel"/>
    <n v="4.2549999999999999E-4"/>
  </r>
  <r>
    <s v="S023730"/>
    <x v="43"/>
    <s v="PO138804"/>
    <s v="GRN181607"/>
    <n v="101038149"/>
    <s v="VAREX COLLIMATOR ASSEMBLY"/>
    <s v="Liverpool L3 7EB"/>
    <n v="115"/>
    <x v="1"/>
    <s v="Diesel"/>
    <n v="4.2549999999999999E-4"/>
  </r>
  <r>
    <s v="S023730"/>
    <x v="43"/>
    <s v="PO139537"/>
    <s v="GRN181608"/>
    <n v="101038149"/>
    <s v="VAREX COLLIMATOR ASSEMBLY"/>
    <s v="Liverpool L3 7EB"/>
    <n v="115"/>
    <x v="1"/>
    <s v="Diesel"/>
    <n v="4.2549999999999999E-4"/>
  </r>
  <r>
    <s v="S023884"/>
    <x v="34"/>
    <s v="PO142115"/>
    <s v="GRN184356"/>
    <s v="11700-8535"/>
    <s v="GEARBOX LOW BACKLASH SERVO WORM"/>
    <s v="Stoke-on-Trent ST1 5SQ"/>
    <n v="13.2"/>
    <x v="1"/>
    <s v="Diesel"/>
    <n v="4.8839999999999995E-3"/>
  </r>
  <r>
    <s v="S023730"/>
    <x v="43"/>
    <s v="PO139943"/>
    <s v="GRN181609"/>
    <n v="101038149"/>
    <s v="VAREX COLLIMATOR ASSEMBLY"/>
    <s v="Liverpool L3 7EB"/>
    <n v="115"/>
    <x v="1"/>
    <s v="Diesel"/>
    <n v="4.2549999999999999E-4"/>
  </r>
  <r>
    <s v="S023730"/>
    <x v="43"/>
    <s v="PO139695"/>
    <s v="GRN181679"/>
    <n v="57207094"/>
    <s v="HIGH-FLOW NON-SHRINK CEMENTITIOUS GROUT 25KG BAG"/>
    <s v="Liverpool L3 7EB"/>
    <n v="115"/>
    <x v="1"/>
    <s v="Diesel"/>
    <n v="4.2549999999999999E-4"/>
  </r>
  <r>
    <s v="S023730"/>
    <x v="43"/>
    <s v="PO141303"/>
    <s v="GRN181683"/>
    <n v="57207094"/>
    <s v="HIGH-FLOW NON-SHRINK CEMENTITIOUS GROUT 25KG BAG"/>
    <s v="Liverpool L3 7EB"/>
    <n v="115"/>
    <x v="1"/>
    <s v="Diesel"/>
    <n v="4.2549999999999999E-4"/>
  </r>
  <r>
    <s v="S023730"/>
    <x v="43"/>
    <s v="PO140297"/>
    <s v="GRN181965"/>
    <n v="57258746"/>
    <s v="UNIVERSAL DAB MOUNTING BRACKET BRACE 40.17mm LONG"/>
    <s v="Liverpool L3 7EB"/>
    <n v="115"/>
    <x v="1"/>
    <s v="Diesel"/>
    <n v="4.2549999999999999E-4"/>
  </r>
  <r>
    <s v="S023730"/>
    <x v="43"/>
    <s v="PO140221"/>
    <s v="GRN181966"/>
    <n v="101037705"/>
    <s v="VAREX COLLIMATOR ASSEMBLY"/>
    <s v="Liverpool L3 7EB"/>
    <n v="115"/>
    <x v="1"/>
    <s v="Diesel"/>
    <n v="4.2549999999999999E-4"/>
  </r>
  <r>
    <s v="S023730"/>
    <x v="43"/>
    <s v="PO140220"/>
    <s v="GRN181968"/>
    <n v="101037706"/>
    <s v="ETM SHORTENED, COLLIMATOR ASSEMBLY"/>
    <s v="Liverpool L3 7EB"/>
    <n v="115"/>
    <x v="1"/>
    <s v="Diesel"/>
    <n v="4.2549999999999999E-4"/>
  </r>
  <r>
    <s v="S023730"/>
    <x v="43"/>
    <s v="PO143105"/>
    <s v="GRN181969"/>
    <n v="101038149"/>
    <s v="VAREX COLLIMATOR ASSEMBLY"/>
    <s v="Liverpool L3 7EB"/>
    <n v="115"/>
    <x v="1"/>
    <s v="Diesel"/>
    <n v="4.2549999999999999E-4"/>
  </r>
  <r>
    <s v="S023730"/>
    <x v="43"/>
    <s v="PO140221"/>
    <s v="GRN181970"/>
    <n v="101037705"/>
    <s v="VAREX COLLIMATOR ASSEMBLY"/>
    <s v="Liverpool L3 7EB"/>
    <n v="115"/>
    <x v="1"/>
    <s v="Diesel"/>
    <n v="4.2549999999999999E-4"/>
  </r>
  <r>
    <s v="S025431"/>
    <x v="0"/>
    <s v="PO139288"/>
    <s v="GRN184528"/>
    <s v="291-1064-1"/>
    <s v="KIT RADAR SPEED SENSOR RS232 PROGRAMMED"/>
    <s v="Boston Massachusetts"/>
    <n v="3154"/>
    <x v="0"/>
    <s v="Crude"/>
    <n v="2.5295079999999999"/>
  </r>
  <r>
    <s v="S023730"/>
    <x v="43"/>
    <s v="PO140220"/>
    <s v="GRN181971"/>
    <n v="101037705"/>
    <s v="VAREX COLLIMATOR ASSEMBLY"/>
    <s v="Liverpool L3 7EB"/>
    <n v="115"/>
    <x v="1"/>
    <s v="Diesel"/>
    <n v="4.2549999999999999E-4"/>
  </r>
  <r>
    <s v="S023730"/>
    <x v="43"/>
    <s v="PO139720"/>
    <s v="GRN182087"/>
    <n v="101044364"/>
    <s v="HIGH PEN DAB COLLIMATOR COVER BRACKET"/>
    <s v="Liverpool L3 7EB"/>
    <n v="115"/>
    <x v="1"/>
    <s v="Diesel"/>
    <n v="4.2549999999999999E-4"/>
  </r>
  <r>
    <s v="S023730"/>
    <x v="43"/>
    <s v="PO139536"/>
    <s v="GRN182982"/>
    <n v="101038149"/>
    <s v="VAREX COLLIMATOR ASSEMBLY"/>
    <s v="Liverpool L3 7EB"/>
    <n v="115"/>
    <x v="1"/>
    <s v="Diesel"/>
    <n v="4.2549999999999999E-4"/>
  </r>
  <r>
    <s v="S023730"/>
    <x v="43"/>
    <s v="PO141540"/>
    <s v="GRN183123"/>
    <n v="101025468"/>
    <s v="DETECTOR ACCESS PANEL ASSEMBLY - CONDUIT"/>
    <s v="Liverpool L3 7EB"/>
    <n v="115"/>
    <x v="1"/>
    <s v="Diesel"/>
    <n v="4.2549999999999999E-4"/>
  </r>
  <r>
    <s v="S023730"/>
    <x v="43"/>
    <s v="PO137728"/>
    <s v="GRN183125"/>
    <n v="101048041"/>
    <s v="AXLE LOCKS ASSY-SPRINGS"/>
    <s v="Liverpool L3 7EB"/>
    <n v="115"/>
    <x v="1"/>
    <s v="Diesel"/>
    <n v="4.2549999999999999E-4"/>
  </r>
  <r>
    <s v="S023730"/>
    <x v="43"/>
    <s v="PO137728"/>
    <s v="GRN183179"/>
    <n v="101048041"/>
    <s v="AXLE LOCKS ASSY-SPRINGS"/>
    <s v="Liverpool L3 7EB"/>
    <n v="115"/>
    <x v="1"/>
    <s v="Diesel"/>
    <n v="4.2549999999999999E-4"/>
  </r>
  <r>
    <s v="S023730"/>
    <x v="43"/>
    <s v="PO141051"/>
    <s v="GRN183288"/>
    <n v="40254021"/>
    <s v="A55 CRANE GANTRY RAIL 10.8M LONG"/>
    <s v="Liverpool L3 7EB"/>
    <n v="115"/>
    <x v="1"/>
    <s v="Diesel"/>
    <n v="4.2549999999999999E-4"/>
  </r>
  <r>
    <s v="S023730"/>
    <x v="43"/>
    <s v="PO142428"/>
    <s v="GRN183339"/>
    <n v="23212646"/>
    <s v="AUTO Z TEST PIECE KIT (BOF)"/>
    <s v="Liverpool L3 7EB"/>
    <n v="115"/>
    <x v="1"/>
    <s v="Diesel"/>
    <n v="4.2549999999999999E-4"/>
  </r>
  <r>
    <s v="S023730"/>
    <x v="43"/>
    <s v="PO142460"/>
    <s v="GRN183340"/>
    <s v="340-1389-1"/>
    <s v="HIGH DENSITY ALERT OPTION"/>
    <s v="Liverpool L3 7EB"/>
    <n v="115"/>
    <x v="1"/>
    <s v="Diesel"/>
    <n v="4.2549999999999999E-4"/>
  </r>
  <r>
    <s v="S023730"/>
    <x v="43"/>
    <s v="PO141659"/>
    <s v="GRN183342"/>
    <s v="340-1389-1"/>
    <s v="HIGH DENSITY ALERT OPTION"/>
    <s v="Liverpool L3 7EB"/>
    <n v="115"/>
    <x v="1"/>
    <s v="Diesel"/>
    <n v="4.2549999999999999E-4"/>
  </r>
  <r>
    <s v="S023730"/>
    <x v="43"/>
    <s v="PO138810"/>
    <s v="GRN183343"/>
    <s v="340-1389-1"/>
    <s v="HIGH DENSITY ALERT OPTION"/>
    <s v="Liverpool L3 7EB"/>
    <n v="115"/>
    <x v="1"/>
    <s v="Diesel"/>
    <n v="4.2549999999999999E-4"/>
  </r>
  <r>
    <s v="S023730"/>
    <x v="43"/>
    <s v="PO142692"/>
    <s v="GRN183597"/>
    <n v="101031634"/>
    <s v="COLLIMATOR FILTER 64.5 DEG 7mm TUNGSTEN ETM SHORT"/>
    <s v="Liverpool L3 7EB"/>
    <n v="115"/>
    <x v="1"/>
    <s v="Diesel"/>
    <n v="4.2549999999999999E-4"/>
  </r>
  <r>
    <s v="S023730"/>
    <x v="43"/>
    <s v="PO144291"/>
    <s v="GRN183598"/>
    <n v="101013892"/>
    <s v="COLLIMATOR INSERT FILTER 63 DEG 7mm TUNGSTEN - ETM"/>
    <s v="Liverpool L3 7EB"/>
    <n v="115"/>
    <x v="1"/>
    <s v="Diesel"/>
    <n v="4.2549999999999999E-4"/>
  </r>
  <r>
    <s v="S023730"/>
    <x v="43"/>
    <s v="PO139690"/>
    <s v="GRN183699"/>
    <n v="101042378"/>
    <s v="MATERIALS FOR INSTALLATION OF G60 II 32.4 MTR RAIL"/>
    <s v="Liverpool L3 7EB"/>
    <n v="115"/>
    <x v="1"/>
    <s v="Diesel"/>
    <n v="4.2549999999999999E-4"/>
  </r>
  <r>
    <s v="S023730"/>
    <x v="43"/>
    <s v="PO141303"/>
    <s v="GRN183823"/>
    <n v="101042378"/>
    <s v="MATERIALS FOR INSTALLATION OF G60 II 32.4 MTR RAIL"/>
    <s v="Liverpool L3 7EB"/>
    <n v="115"/>
    <x v="1"/>
    <s v="Diesel"/>
    <n v="4.2549999999999999E-4"/>
  </r>
  <r>
    <s v="S023730"/>
    <x v="43"/>
    <s v="PO141303"/>
    <s v="GRN184116"/>
    <n v="101042378"/>
    <s v="MATERIALS FOR INSTALLATION OF G60 II 32.4 MTR RAIL"/>
    <s v="Liverpool L3 7EB"/>
    <n v="115"/>
    <x v="1"/>
    <s v="Diesel"/>
    <n v="4.2549999999999999E-4"/>
  </r>
  <r>
    <s v="S023730"/>
    <x v="43"/>
    <s v="PO141303"/>
    <s v="GRN184117"/>
    <n v="101042378"/>
    <s v="MATERIALS FOR INSTALLATION OF G60 II 32.4 MTR RAIL"/>
    <s v="Liverpool L3 7EB"/>
    <n v="115"/>
    <x v="1"/>
    <s v="Diesel"/>
    <n v="4.2549999999999999E-4"/>
  </r>
  <r>
    <s v="S023730"/>
    <x v="43"/>
    <s v="PO141303"/>
    <s v="GRN184217"/>
    <n v="101042378"/>
    <s v="MATERIALS FOR INSTALLATION OF G60 II 32.4 MTR RAIL"/>
    <s v="Liverpool L3 7EB"/>
    <n v="115"/>
    <x v="1"/>
    <s v="Diesel"/>
    <n v="4.2549999999999999E-4"/>
  </r>
  <r>
    <s v="S023284"/>
    <x v="19"/>
    <s v="PO131878"/>
    <s v="GRN184579"/>
    <n v="101036472"/>
    <s v="POPULATED RACK INTERFACE PANEL G60ZBX/P60 II"/>
    <s v="Leicester LE19 2DT"/>
    <n v="144"/>
    <x v="1"/>
    <s v="Diesel"/>
    <n v="5.3280000000000001E-2"/>
  </r>
  <r>
    <s v="S023284"/>
    <x v="19"/>
    <s v="PO131878"/>
    <s v="GRN184580"/>
    <s v="340-1073-1"/>
    <s v="CONDUIT JTN BOX DETECTOR SIDE-JTN BOX GROUND LEVEL"/>
    <s v="Leicester LE19 2DT"/>
    <n v="144"/>
    <x v="1"/>
    <s v="Diesel"/>
    <n v="5.3280000000000001E-2"/>
  </r>
  <r>
    <s v="S023284"/>
    <x v="19"/>
    <s v="PO131878"/>
    <s v="GRN184581"/>
    <s v="340-1108-1"/>
    <s v="PLC CONTROL DRAWER"/>
    <s v="Leicester LE19 2DT"/>
    <n v="144"/>
    <x v="1"/>
    <s v="Diesel"/>
    <n v="5.3280000000000001E-2"/>
  </r>
  <r>
    <s v="S001121"/>
    <x v="5"/>
    <s v="PO143819"/>
    <s v="GRN184582"/>
    <n v="88257610"/>
    <s v="LEGEND PLATE ROUND EMERGENCY STOP YELLOW 60MM DIA"/>
    <s v="Salford M5 4BE"/>
    <n v="103.6"/>
    <x v="2"/>
    <s v="Diesel"/>
    <n v="3.8331999999999998E-4"/>
  </r>
  <r>
    <s v="S001121"/>
    <x v="5"/>
    <s v="PO143158"/>
    <s v="GRN184583"/>
    <n v="88257610"/>
    <s v="LEGEND PLATE ROUND EMERGENCY STOP YELLOW 60MM DIA"/>
    <s v="Salford M5 4BE"/>
    <n v="103.6"/>
    <x v="2"/>
    <s v="Diesel"/>
    <n v="3.8331999999999998E-4"/>
  </r>
  <r>
    <s v="S023730"/>
    <x v="43"/>
    <s v="PO139930"/>
    <s v="GRN184760"/>
    <n v="101042378"/>
    <s v="MATERIALS FOR INSTALLATION OF G60 II 32.4 MTR RAIL"/>
    <s v="Liverpool L3 7EB"/>
    <n v="115"/>
    <x v="1"/>
    <s v="Diesel"/>
    <n v="4.2549999999999999E-4"/>
  </r>
  <r>
    <s v="S023730"/>
    <x v="43"/>
    <s v="PO140579"/>
    <s v="GRN184849"/>
    <n v="101042113"/>
    <s v="COLLIMATOR ASSEMBLY - A25"/>
    <s v="Liverpool L3 7EB"/>
    <n v="115"/>
    <x v="1"/>
    <s v="Diesel"/>
    <n v="4.2549999999999999E-4"/>
  </r>
  <r>
    <s v="S023730"/>
    <x v="43"/>
    <s v="PO139932"/>
    <s v="GRN185163"/>
    <n v="101044365"/>
    <s v="HIGH PEN DAB COLLIMATOR - X-RAY ABSORBER"/>
    <s v="Liverpool L3 7EB"/>
    <n v="115"/>
    <x v="1"/>
    <s v="Diesel"/>
    <n v="4.2549999999999999E-4"/>
  </r>
  <r>
    <s v="S001047"/>
    <x v="9"/>
    <s v="PO140457"/>
    <s v="GRN184587"/>
    <n v="66204255"/>
    <s v="SILICON PHOTDIODE CDWO4 - 5 X 10.7MM X 30MM THICK"/>
    <s v="81300 Johor Bahru Malaysia"/>
    <n v="6781"/>
    <x v="4"/>
    <s v="Aviation"/>
    <n v="1.1924057587200001"/>
  </r>
  <r>
    <s v="S001121"/>
    <x v="5"/>
    <s v="PO143713"/>
    <s v="GRN184588"/>
    <n v="101028554"/>
    <s v="STAINLESS STEEL INSTALLATION KIT 20M UV RESISTANT"/>
    <s v="Salford M5 4BE"/>
    <n v="103.6"/>
    <x v="2"/>
    <s v="Diesel"/>
    <n v="3.8331999999999998E-4"/>
  </r>
  <r>
    <s v="S023730"/>
    <x v="43"/>
    <s v="PO139685"/>
    <s v="GRN185164"/>
    <n v="101044365"/>
    <s v="HIGH PEN DAB COLLIMATOR - X-RAY ABSORBER"/>
    <s v="Liverpool L3 7EB"/>
    <n v="115"/>
    <x v="1"/>
    <s v="Diesel"/>
    <n v="4.2549999999999999E-4"/>
  </r>
  <r>
    <s v="S023730"/>
    <x v="43"/>
    <s v="PO142732"/>
    <s v="GRN185296"/>
    <n v="101049597"/>
    <s v="TEST RING 6MM X 250 DIA STEEL WIRE"/>
    <s v="Liverpool L3 7EB"/>
    <n v="115"/>
    <x v="1"/>
    <s v="Diesel"/>
    <n v="4.2549999999999999E-4"/>
  </r>
  <r>
    <s v="S023730"/>
    <x v="43"/>
    <s v="PO138811"/>
    <s v="GRN185342"/>
    <s v="340-1032-1"/>
    <s v="BEAM STOP VERTICAL (FULL HEIGHT)"/>
    <s v="Liverpool L3 7EB"/>
    <n v="115"/>
    <x v="1"/>
    <s v="Diesel"/>
    <n v="4.2549999999999999E-4"/>
  </r>
  <r>
    <s v="S023730"/>
    <x v="43"/>
    <s v="PO144644"/>
    <s v="GRN185552"/>
    <n v="101044362"/>
    <s v="HIGH PEN DAB REAR MOUNTING BLOCK"/>
    <s v="Liverpool L3 7EB"/>
    <n v="115"/>
    <x v="1"/>
    <s v="Diesel"/>
    <n v="4.2549999999999999E-4"/>
  </r>
  <r>
    <s v="S023730"/>
    <x v="43"/>
    <s v="PO140378"/>
    <s v="GRN185555"/>
    <n v="101044362"/>
    <s v="HIGH PEN DAB REAR MOUNTING BLOCK"/>
    <s v="Liverpool L3 7EB"/>
    <n v="115"/>
    <x v="1"/>
    <s v="Diesel"/>
    <n v="4.2549999999999999E-4"/>
  </r>
  <r>
    <s v="S023730"/>
    <x v="43"/>
    <s v="PO139720"/>
    <s v="GRN185559"/>
    <n v="101044362"/>
    <s v="HIGH PEN DAB REAR MOUNTING BLOCK"/>
    <s v="Liverpool L3 7EB"/>
    <n v="115"/>
    <x v="1"/>
    <s v="Diesel"/>
    <n v="4.2549999999999999E-4"/>
  </r>
  <r>
    <s v="S023730"/>
    <x v="43"/>
    <s v="PO140568"/>
    <s v="GRN185606"/>
    <n v="101036410"/>
    <s v="I.R FENCE LASER TOOL BOX NYLON ASSEMBLY"/>
    <s v="Liverpool L3 7EB"/>
    <n v="115"/>
    <x v="1"/>
    <s v="Diesel"/>
    <n v="4.2549999999999999E-4"/>
  </r>
  <r>
    <s v="S023730"/>
    <x v="43"/>
    <s v="PO140571"/>
    <s v="GRN185610"/>
    <n v="101044363"/>
    <s v="HIGH PEN DAB REAR MOUNTING PLATE"/>
    <s v="Liverpool L3 7EB"/>
    <n v="115"/>
    <x v="1"/>
    <s v="Diesel"/>
    <n v="4.2549999999999999E-4"/>
  </r>
  <r>
    <s v="S023730"/>
    <x v="43"/>
    <s v="PO144917"/>
    <s v="GRN186076"/>
    <n v="101043392"/>
    <s v="PUSHBUTTON MOUNTING PLATE"/>
    <s v="Liverpool L3 7EB"/>
    <n v="115"/>
    <x v="1"/>
    <s v="Diesel"/>
    <n v="4.2549999999999999E-4"/>
  </r>
  <r>
    <s v="S023284"/>
    <x v="19"/>
    <s v="PO139937"/>
    <s v="GRN184601"/>
    <s v="340-1108-1"/>
    <s v="PLC CONTROL DRAWER"/>
    <s v="Leicester LE19 2DT"/>
    <n v="144"/>
    <x v="1"/>
    <s v="Diesel"/>
    <n v="5.3280000000000001E-2"/>
  </r>
  <r>
    <s v="S023730"/>
    <x v="43"/>
    <s v="PO142949"/>
    <s v="GRN186077"/>
    <s v="341-1042-1"/>
    <s v="CVI PLASTIC WIRE TEST PIECE ASSY 3MM – 7MM"/>
    <s v="Liverpool L3 7EB"/>
    <n v="115"/>
    <x v="1"/>
    <s v="Diesel"/>
    <n v="4.2549999999999999E-4"/>
  </r>
  <r>
    <s v="S023730"/>
    <x v="43"/>
    <s v="PO141303"/>
    <s v="GRN186078"/>
    <n v="101042378"/>
    <s v="MATERIALS FOR INSTALLATION OF G60 II 32.4 MTR RAIL"/>
    <s v="Liverpool L3 7EB"/>
    <n v="115"/>
    <x v="1"/>
    <s v="Diesel"/>
    <n v="4.2549999999999999E-4"/>
  </r>
  <r>
    <s v="S023730"/>
    <x v="43"/>
    <s v="PO140571"/>
    <s v="GRN186083"/>
    <n v="101044365"/>
    <s v="HIGH PEN DAB COLLIMATOR - X-RAY ABSORBER"/>
    <s v="Liverpool L3 7EB"/>
    <n v="115"/>
    <x v="1"/>
    <s v="Diesel"/>
    <n v="4.2549999999999999E-4"/>
  </r>
  <r>
    <s v="S001047"/>
    <x v="9"/>
    <s v="PO141631"/>
    <s v="GRN184605"/>
    <n v="66208596"/>
    <s v="SILICON PHOTODIODE - CdW04 16 CHANNELS"/>
    <s v="81300 Johor Bahru Malaysia"/>
    <n v="6781"/>
    <x v="4"/>
    <s v="Aviation"/>
    <n v="1.1924057587200001"/>
  </r>
  <r>
    <s v="S001047"/>
    <x v="9"/>
    <s v="PO131931"/>
    <s v="GRN184606"/>
    <n v="66205215"/>
    <s v="2x8 ELEMENT PHOTO DIODE CdWO4 30mm THICK"/>
    <s v="81300 Johor Bahru Malaysia"/>
    <n v="6781"/>
    <x v="4"/>
    <s v="Aviation"/>
    <n v="1.1924057587200001"/>
  </r>
  <r>
    <s v="S001047"/>
    <x v="9"/>
    <s v="PO140456"/>
    <s v="GRN184607"/>
    <n v="66205215"/>
    <s v="2X8 ELEMENT PHOTO DIODE CDWO4 30MM THICK"/>
    <s v="81300 Johor Bahru Malaysia"/>
    <n v="6781"/>
    <x v="4"/>
    <s v="Aviation"/>
    <n v="1.1924057587200001"/>
  </r>
  <r>
    <s v="S023730"/>
    <x v="43"/>
    <s v="PO141307"/>
    <s v="GRN186567"/>
    <n v="40254021"/>
    <s v="A55 CRANE GANTRY RAIL 10.8M LONG"/>
    <s v="Liverpool L3 7EB"/>
    <n v="115"/>
    <x v="1"/>
    <s v="Diesel"/>
    <n v="4.2549999999999999E-4"/>
  </r>
  <r>
    <s v="S023730"/>
    <x v="43"/>
    <s v="PO141051"/>
    <s v="GRN186568"/>
    <n v="40254021"/>
    <s v="A55 CRANE GANTRY RAIL 10.8M LONG"/>
    <s v="Liverpool L3 7EB"/>
    <n v="115"/>
    <x v="1"/>
    <s v="Diesel"/>
    <n v="4.2549999999999999E-4"/>
  </r>
  <r>
    <s v="S023730"/>
    <x v="43"/>
    <s v="PO139691"/>
    <s v="GRN186570"/>
    <s v="340-1032-1"/>
    <s v="BEAM STOP VERTICAL (FULL HEIGHT)"/>
    <s v="Liverpool L3 7EB"/>
    <n v="115"/>
    <x v="1"/>
    <s v="Diesel"/>
    <n v="4.2549999999999999E-4"/>
  </r>
  <r>
    <s v="S023730"/>
    <x v="43"/>
    <s v="PO131811"/>
    <s v="GRN186571"/>
    <s v="340-1032-1"/>
    <s v="BEAM STOP VERTICAL (FULL HEIGHT)"/>
    <s v="Liverpool L3 7EB"/>
    <n v="115"/>
    <x v="1"/>
    <s v="Diesel"/>
    <n v="4.2549999999999999E-4"/>
  </r>
  <r>
    <s v="S023730"/>
    <x v="43"/>
    <s v="PO131811"/>
    <s v="GRN186572"/>
    <s v="340-1032-1"/>
    <s v="BEAM STOP VERTICAL (FULL HEIGHT)"/>
    <s v="Liverpool L3 7EB"/>
    <n v="115"/>
    <x v="1"/>
    <s v="Diesel"/>
    <n v="4.2549999999999999E-4"/>
  </r>
  <r>
    <s v="S023730"/>
    <x v="43"/>
    <s v="PO131812"/>
    <s v="GRN186573"/>
    <s v="340-1032-1"/>
    <s v="BEAM STOP VERTICAL (FULL HEIGHT)"/>
    <s v="Liverpool L3 7EB"/>
    <n v="115"/>
    <x v="1"/>
    <s v="Diesel"/>
    <n v="4.2549999999999999E-4"/>
  </r>
  <r>
    <s v="S023730"/>
    <x v="43"/>
    <s v="PO140849"/>
    <s v="GRN186702"/>
    <n v="101043363"/>
    <s v="LOWER VERTICAL ADJUSTMENT SUB-ASSEMBLY"/>
    <s v="Liverpool L3 7EB"/>
    <n v="115"/>
    <x v="1"/>
    <s v="Diesel"/>
    <n v="4.2549999999999999E-4"/>
  </r>
  <r>
    <s v="S023730"/>
    <x v="43"/>
    <s v="PO145380"/>
    <s v="GRN186832"/>
    <n v="101038151"/>
    <s v="COLLIMATOR MOUNTING BRACKET WEAR PLATE"/>
    <s v="Liverpool L3 7EB"/>
    <n v="115"/>
    <x v="1"/>
    <s v="Diesel"/>
    <n v="4.2549999999999999E-4"/>
  </r>
  <r>
    <s v="S023730"/>
    <x v="43"/>
    <s v="PO140571"/>
    <s v="GRN187010"/>
    <n v="101044365"/>
    <s v="HIGH PEN DAB COLLIMATOR - X-RAY ABSORBER"/>
    <s v="Liverpool L3 7EB"/>
    <n v="115"/>
    <x v="1"/>
    <s v="Diesel"/>
    <n v="4.2549999999999999E-4"/>
  </r>
  <r>
    <s v="S023284"/>
    <x v="19"/>
    <s v="PO138729"/>
    <s v="GRN184619"/>
    <s v="340-1042-1"/>
    <s v="JUNCTION BOX DETECTOR SIDE"/>
    <s v="Leicester LE19 2DT"/>
    <n v="144"/>
    <x v="1"/>
    <s v="Diesel"/>
    <n v="5.3280000000000001E-2"/>
  </r>
  <r>
    <s v="S023284"/>
    <x v="19"/>
    <s v="PO131877"/>
    <s v="GRN184630"/>
    <s v="340-1043-1"/>
    <s v="JUNCTION BOX GROUND LEVEL"/>
    <s v="Leicester LE19 2DT"/>
    <n v="144"/>
    <x v="1"/>
    <s v="Diesel"/>
    <n v="5.3280000000000001E-2"/>
  </r>
  <r>
    <s v="S023284"/>
    <x v="19"/>
    <s v="PO138725"/>
    <s v="GRN184631"/>
    <s v="340-1043-1"/>
    <s v="JUNCTION BOX GROUND LEVEL"/>
    <s v="Leicester LE19 2DT"/>
    <n v="144"/>
    <x v="1"/>
    <s v="Diesel"/>
    <n v="5.3280000000000001E-2"/>
  </r>
  <r>
    <s v="S023730"/>
    <x v="43"/>
    <s v="PO141425"/>
    <s v="GRN187071"/>
    <n v="40258747"/>
    <s v="RPS-HRSS-CRYSTAL SPACER FRONT"/>
    <s v="Liverpool L3 7EB"/>
    <n v="115"/>
    <x v="1"/>
    <s v="Diesel"/>
    <n v="4.2549999999999999E-4"/>
  </r>
  <r>
    <s v="S023284"/>
    <x v="19"/>
    <s v="PO138726"/>
    <s v="GRN184633"/>
    <s v="340-1108-1"/>
    <s v="PLC CONTROL DRAWER"/>
    <s v="Leicester LE19 2DT"/>
    <n v="144"/>
    <x v="1"/>
    <s v="Diesel"/>
    <n v="5.3280000000000001E-2"/>
  </r>
  <r>
    <s v="S023730"/>
    <x v="43"/>
    <s v="PO140298"/>
    <s v="GRN187073"/>
    <n v="40258748"/>
    <s v="RPS-HRSS-CRYSTAL SPACER-REAR"/>
    <s v="Liverpool L3 7EB"/>
    <n v="115"/>
    <x v="1"/>
    <s v="Diesel"/>
    <n v="4.2549999999999999E-4"/>
  </r>
  <r>
    <s v="S023284"/>
    <x v="19"/>
    <s v="PO139364"/>
    <s v="GRN184636"/>
    <s v="340-1105-1"/>
    <s v="POWER DISTRIBUTION ASSY"/>
    <s v="Leicester LE19 2DT"/>
    <n v="144"/>
    <x v="1"/>
    <s v="Diesel"/>
    <n v="5.3280000000000001E-2"/>
  </r>
  <r>
    <s v="S023730"/>
    <x v="43"/>
    <s v="PO141352"/>
    <s v="GRN187074"/>
    <n v="40254821"/>
    <s v="CVI ANSI SPATIAL RESOLUTION GRID TEST PIECE"/>
    <s v="Liverpool L3 7EB"/>
    <n v="115"/>
    <x v="1"/>
    <s v="Diesel"/>
    <n v="4.2549999999999999E-4"/>
  </r>
  <r>
    <s v="S023730"/>
    <x v="43"/>
    <s v="PO131812"/>
    <s v="GRN187108"/>
    <s v="340-1032-1"/>
    <s v="BEAM STOP VERTICAL (FULL HEIGHT)"/>
    <s v="Liverpool L3 7EB"/>
    <n v="115"/>
    <x v="1"/>
    <s v="Diesel"/>
    <n v="4.2549999999999999E-4"/>
  </r>
  <r>
    <s v="S023284"/>
    <x v="19"/>
    <s v="PO131878"/>
    <s v="GRN184640"/>
    <s v="340-1105-1"/>
    <s v="POWER DISTRIBUTION ASSY"/>
    <s v="Leicester LE19 2DT"/>
    <n v="144"/>
    <x v="1"/>
    <s v="Diesel"/>
    <n v="5.3280000000000001E-2"/>
  </r>
  <r>
    <s v="S023284"/>
    <x v="19"/>
    <s v="PO141867"/>
    <s v="GRN184644"/>
    <s v="340-1043-1"/>
    <s v="JUNCTION BOX GROUND LEVEL"/>
    <s v="Leicester LE19 2DT"/>
    <n v="144"/>
    <x v="1"/>
    <s v="Diesel"/>
    <n v="5.3280000000000001E-2"/>
  </r>
  <r>
    <s v="S023284"/>
    <x v="19"/>
    <s v="PO131876"/>
    <s v="GRN184647"/>
    <s v="340-1042-1"/>
    <s v="JUNCTION BOX DETECTOR SIDE"/>
    <s v="Leicester LE19 2DT"/>
    <n v="144"/>
    <x v="1"/>
    <s v="Diesel"/>
    <n v="5.3280000000000001E-2"/>
  </r>
  <r>
    <s v="S022845"/>
    <x v="24"/>
    <s v="PO143664"/>
    <s v="GRN184649"/>
    <n v="101025123"/>
    <s v="RAPISCAN 100KVA UPS WITH 10 MINUTES AUTONOMY"/>
    <s v="Warrington WA3 3JD"/>
    <n v="118"/>
    <x v="3"/>
    <s v="Diesel"/>
    <n v="0.1199765"/>
  </r>
  <r>
    <s v="S023284"/>
    <x v="19"/>
    <s v="PO139364"/>
    <s v="GRN184651"/>
    <s v="340-1125-1"/>
    <s v="ENCLOSURE SYSTEM ENTRY/EXIT"/>
    <s v="Leicester LE19 2DT"/>
    <n v="144"/>
    <x v="1"/>
    <s v="Diesel"/>
    <n v="5.3280000000000001E-2"/>
  </r>
  <r>
    <s v="S023284"/>
    <x v="19"/>
    <s v="PO139937"/>
    <s v="GRN184655"/>
    <s v="340-1042-1"/>
    <s v="JUNCTION BOX DETECTOR SIDE"/>
    <s v="Leicester LE19 2DT"/>
    <n v="144"/>
    <x v="1"/>
    <s v="Diesel"/>
    <n v="5.3280000000000001E-2"/>
  </r>
  <r>
    <s v="S023284"/>
    <x v="19"/>
    <s v="PO138725"/>
    <s v="GRN184656"/>
    <s v="340-1071-1"/>
    <s v="CONDUIT OUTDOOR EQUIPMENT RACK ASSY JUNCTION BOX"/>
    <s v="Leicester LE19 2DT"/>
    <n v="144"/>
    <x v="1"/>
    <s v="Diesel"/>
    <n v="5.3280000000000001E-2"/>
  </r>
  <r>
    <s v="S022845"/>
    <x v="24"/>
    <s v="PO140970"/>
    <s v="GRN184657"/>
    <n v="101042130"/>
    <s v="CONFIGURED 40KVA UPS SYSTEM WITH BATTERY PACK"/>
    <s v="Warrington WA3 3JD"/>
    <n v="118"/>
    <x v="3"/>
    <s v="Diesel"/>
    <n v="0.1199765"/>
  </r>
  <r>
    <s v="S023730"/>
    <x v="43"/>
    <s v="PO141658"/>
    <s v="GRN187109"/>
    <s v="340-1032-1"/>
    <s v="BEAM STOP VERTICAL (FULL HEIGHT)"/>
    <s v="Liverpool L3 7EB"/>
    <n v="115"/>
    <x v="1"/>
    <s v="Diesel"/>
    <n v="4.2549999999999999E-4"/>
  </r>
  <r>
    <s v="S023284"/>
    <x v="19"/>
    <s v="PO137837"/>
    <s v="GRN184659"/>
    <s v="340-1084-1"/>
    <s v="CONDUIT HORIZONTAL DETECTOR ENCLOSURE"/>
    <s v="Leicester LE19 2DT"/>
    <n v="144"/>
    <x v="1"/>
    <s v="Diesel"/>
    <n v="5.3280000000000001E-2"/>
  </r>
  <r>
    <s v="S023284"/>
    <x v="19"/>
    <s v="PO131879"/>
    <s v="GRN184660"/>
    <s v="340-1084-1"/>
    <s v="CONDUIT HORIZONTAL DETECTOR ENCLOSURE"/>
    <s v="Leicester LE19 2DT"/>
    <n v="144"/>
    <x v="1"/>
    <s v="Diesel"/>
    <n v="5.3280000000000001E-2"/>
  </r>
  <r>
    <s v="S023284"/>
    <x v="19"/>
    <s v="PO138726"/>
    <s v="GRN184661"/>
    <s v="340-1074-1"/>
    <s v="CONDUIT JUNCTION BOX SOURCE SIDE – JUNCTION BOX TU"/>
    <s v="Leicester LE19 2DT"/>
    <n v="144"/>
    <x v="1"/>
    <s v="Diesel"/>
    <n v="5.3280000000000001E-2"/>
  </r>
  <r>
    <s v="S023284"/>
    <x v="19"/>
    <s v="PO131877"/>
    <s v="GRN184662"/>
    <s v="340-1073-1"/>
    <s v="CONDUIT JTN BOX DETECTOR SIDE-JTN BOX GROUND LEVEL"/>
    <s v="Leicester LE19 2DT"/>
    <n v="144"/>
    <x v="1"/>
    <s v="Diesel"/>
    <n v="5.3280000000000001E-2"/>
  </r>
  <r>
    <s v="S023730"/>
    <x v="43"/>
    <s v="PO143127"/>
    <s v="GRN187110"/>
    <s v="340-1032-1"/>
    <s v="BEAM STOP VERTICAL (FULL HEIGHT)"/>
    <s v="Liverpool L3 7EB"/>
    <n v="115"/>
    <x v="1"/>
    <s v="Diesel"/>
    <n v="4.2549999999999999E-4"/>
  </r>
  <r>
    <s v="S023284"/>
    <x v="19"/>
    <s v="PO131878"/>
    <s v="GRN184664"/>
    <s v="340-1071-1"/>
    <s v="CONDUIT OUTDOOR EQUIPMENT RACK ASSY JUNCTION BOX"/>
    <s v="Leicester LE19 2DT"/>
    <n v="144"/>
    <x v="1"/>
    <s v="Diesel"/>
    <n v="5.3280000000000001E-2"/>
  </r>
  <r>
    <s v="S023284"/>
    <x v="19"/>
    <s v="PO131877"/>
    <s v="GRN184665"/>
    <s v="340-1040-1"/>
    <s v="JUNCTION BOX SOURCE SIDE"/>
    <s v="Leicester LE19 2DT"/>
    <n v="144"/>
    <x v="1"/>
    <s v="Diesel"/>
    <n v="5.3280000000000001E-2"/>
  </r>
  <r>
    <s v="S023284"/>
    <x v="19"/>
    <s v="PO141867"/>
    <s v="GRN184667"/>
    <s v="340-1040-1"/>
    <s v="JUNCTION BOX SOURCE SIDE"/>
    <s v="Leicester LE19 2DT"/>
    <n v="144"/>
    <x v="1"/>
    <s v="Diesel"/>
    <n v="5.3280000000000001E-2"/>
  </r>
  <r>
    <s v="S023284"/>
    <x v="19"/>
    <s v="PO140603"/>
    <s v="GRN184668"/>
    <n v="42213066"/>
    <s v="OPERATOR STATION"/>
    <s v="Leicester LE19 2DT"/>
    <n v="144"/>
    <x v="1"/>
    <s v="Diesel"/>
    <n v="5.3280000000000001E-2"/>
  </r>
  <r>
    <s v="S023284"/>
    <x v="19"/>
    <s v="PO140603"/>
    <s v="GRN184669"/>
    <s v="340-1040-1"/>
    <s v="JUNCTION BOX SOURCE SIDE"/>
    <s v="Leicester LE19 2DT"/>
    <n v="144"/>
    <x v="1"/>
    <s v="Diesel"/>
    <n v="5.3280000000000001E-2"/>
  </r>
  <r>
    <s v="S023284"/>
    <x v="19"/>
    <s v="PO131876"/>
    <s v="GRN184672"/>
    <s v="340-1040-1"/>
    <s v="JUNCTION BOX SOURCE SIDE"/>
    <s v="Leicester LE19 2DT"/>
    <n v="144"/>
    <x v="1"/>
    <s v="Diesel"/>
    <n v="5.3280000000000001E-2"/>
  </r>
  <r>
    <s v="S023284"/>
    <x v="19"/>
    <s v="PO139228"/>
    <s v="GRN184673"/>
    <s v="340-1040-1"/>
    <s v="JUNCTION BOX SOURCE SIDE"/>
    <s v="Leicester LE19 2DT"/>
    <n v="144"/>
    <x v="1"/>
    <s v="Diesel"/>
    <n v="5.3280000000000001E-2"/>
  </r>
  <r>
    <s v="S023284"/>
    <x v="19"/>
    <s v="PO139721"/>
    <s v="GRN184674"/>
    <s v="340-1071-1"/>
    <s v="CONDUIT OUTDOOR EQUIPMENT RACK ASSY JUNCTION BOX"/>
    <s v="Leicester LE19 2DT"/>
    <n v="144"/>
    <x v="1"/>
    <s v="Diesel"/>
    <n v="5.3280000000000001E-2"/>
  </r>
  <r>
    <s v="S023284"/>
    <x v="19"/>
    <s v="PO141867"/>
    <s v="GRN184675"/>
    <s v="340-1043-1"/>
    <s v="JUNCTION BOX GROUND LEVEL"/>
    <s v="Leicester LE19 2DT"/>
    <n v="144"/>
    <x v="1"/>
    <s v="Diesel"/>
    <n v="5.3280000000000001E-2"/>
  </r>
  <r>
    <s v="S023284"/>
    <x v="19"/>
    <s v="PO138725"/>
    <s v="GRN184676"/>
    <s v="340-1072-1"/>
    <s v="CONDUIT JUNCTION BOX SOURCE SIDE – JUNCTION BOX DE"/>
    <s v="Leicester LE19 2DT"/>
    <n v="144"/>
    <x v="1"/>
    <s v="Diesel"/>
    <n v="5.3280000000000001E-2"/>
  </r>
  <r>
    <s v="S023730"/>
    <x v="43"/>
    <s v="PO144900"/>
    <s v="GRN187112"/>
    <s v="340-1033-1"/>
    <s v="BEAM STOP HORIZONTAL (FULL WIDTH)"/>
    <s v="Liverpool L3 7EB"/>
    <n v="115"/>
    <x v="1"/>
    <s v="Diesel"/>
    <n v="4.2549999999999999E-4"/>
  </r>
  <r>
    <s v="S023730"/>
    <x v="43"/>
    <s v="PO143029"/>
    <s v="GRN187198"/>
    <s v="361-1089-1"/>
    <s v="LOWER SLIDE GUIDE KIT"/>
    <s v="Liverpool L3 7EB"/>
    <n v="115"/>
    <x v="1"/>
    <s v="Diesel"/>
    <n v="4.2549999999999999E-4"/>
  </r>
  <r>
    <s v="S023730"/>
    <x v="43"/>
    <s v="PO132020"/>
    <s v="GRN187205"/>
    <n v="101024924"/>
    <s v="RIGHT HAND DETECTOR BOX ENCLOSURE ASSEMBLY"/>
    <s v="Liverpool L3 7EB"/>
    <n v="115"/>
    <x v="1"/>
    <s v="Diesel"/>
    <n v="4.2549999999999999E-4"/>
  </r>
  <r>
    <s v="S023730"/>
    <x v="43"/>
    <s v="PO141224"/>
    <s v="GRN187207"/>
    <n v="101024921"/>
    <s v="HORIZONTAL DETECTOR BOX ENCLOSURE ASSEMBLY"/>
    <s v="Liverpool L3 7EB"/>
    <n v="115"/>
    <x v="1"/>
    <s v="Diesel"/>
    <n v="4.2549999999999999E-4"/>
  </r>
  <r>
    <s v="S023730"/>
    <x v="43"/>
    <s v="PO139689"/>
    <s v="GRN187208"/>
    <n v="101024924"/>
    <s v="RIGHT HAND DETECTOR BOX ENCLOSURE ASSEMBLY"/>
    <s v="Liverpool L3 7EB"/>
    <n v="115"/>
    <x v="1"/>
    <s v="Diesel"/>
    <n v="4.2549999999999999E-4"/>
  </r>
  <r>
    <s v="S023730"/>
    <x v="43"/>
    <s v="PO139788"/>
    <s v="GRN187210"/>
    <n v="101024927"/>
    <s v="LEFT HAND DETECTOR BOX ENCLOSURE ASSEMBLY"/>
    <s v="Liverpool L3 7EB"/>
    <n v="115"/>
    <x v="1"/>
    <s v="Diesel"/>
    <n v="4.2549999999999999E-4"/>
  </r>
  <r>
    <s v="S023730"/>
    <x v="43"/>
    <s v="PO141224"/>
    <s v="GRN187211"/>
    <n v="101024924"/>
    <s v="RIGHT HAND DETECTOR BOX ENCLOSURE ASSEMBLY"/>
    <s v="Liverpool L3 7EB"/>
    <n v="115"/>
    <x v="1"/>
    <s v="Diesel"/>
    <n v="4.2549999999999999E-4"/>
  </r>
  <r>
    <s v="S022275"/>
    <x v="8"/>
    <s v="PO143491"/>
    <s v="GRN202657"/>
    <s v="11701-2583"/>
    <s v="MERCEDES-BENZ ACTROS 5 S/M FHS 2632 L - EXPORT TO"/>
    <s v="70771 Leinfelden-Echterdingen"/>
    <n v="1446"/>
    <x v="3"/>
    <s v="Diesel"/>
    <n v="1.4702205000000002"/>
  </r>
  <r>
    <s v="S022275"/>
    <x v="8"/>
    <s v="PO143491"/>
    <s v="GRN202659"/>
    <s v="11701-2583"/>
    <s v="MERCEDES-BENZ ACTROS 5 S/M FHS 2632 L - EXPORT TO"/>
    <s v="70771 Leinfelden-Echterdingen"/>
    <n v="1446"/>
    <x v="3"/>
    <s v="Diesel"/>
    <n v="1.4702205000000002"/>
  </r>
  <r>
    <s v="S023730"/>
    <x v="43"/>
    <s v="PO143090"/>
    <s v="GRN187212"/>
    <n v="101024216"/>
    <s v="INSERT FILTER 64.5 DEG 7.0 TUNGSTEN - MI6 SSM"/>
    <s v="Liverpool L3 7EB"/>
    <n v="115"/>
    <x v="1"/>
    <s v="Diesel"/>
    <n v="4.2549999999999999E-4"/>
  </r>
  <r>
    <s v="S022275"/>
    <x v="8"/>
    <s v="PO143491"/>
    <s v="GRN202660"/>
    <s v="11701-2583"/>
    <s v="MERCEDES-BENZ ACTROS 5 S/M FHS 2632 L - EXPORT TO"/>
    <s v="70771 Leinfelden-Echterdingen"/>
    <n v="1446"/>
    <x v="3"/>
    <s v="Diesel"/>
    <n v="1.4702205000000002"/>
  </r>
  <r>
    <s v="S022275"/>
    <x v="8"/>
    <s v="PO143491"/>
    <s v="GRN203491"/>
    <s v="11701-2583"/>
    <s v="MERCEDES-BENZ ACTROS 5 S/M FHS 2632 L - EXPORT TO"/>
    <s v="70771 Leinfelden-Echterdingen"/>
    <n v="1446"/>
    <x v="3"/>
    <s v="Diesel"/>
    <n v="1.4702205000000002"/>
  </r>
  <r>
    <s v="S023730"/>
    <x v="43"/>
    <s v="PO141046"/>
    <s v="GRN187213"/>
    <n v="101024930"/>
    <s v="HORIZONTAL ARRAY BLOCK"/>
    <s v="Liverpool L3 7EB"/>
    <n v="115"/>
    <x v="1"/>
    <s v="Diesel"/>
    <n v="4.2549999999999999E-4"/>
  </r>
  <r>
    <s v="S023730"/>
    <x v="43"/>
    <s v="PO140570"/>
    <s v="GRN187216"/>
    <n v="101040868"/>
    <s v="VERTICAL DETECTOR BOX FABRICATION"/>
    <s v="Liverpool L3 7EB"/>
    <n v="115"/>
    <x v="1"/>
    <s v="Diesel"/>
    <n v="4.2549999999999999E-4"/>
  </r>
  <r>
    <s v="S002239"/>
    <x v="17"/>
    <s v="PO151352"/>
    <s v="GRN203350"/>
    <n v="101015078"/>
    <s v="FILTER, 5 MICRON, 10&quot; X 2.5&quot;"/>
    <s v="UT 84104"/>
    <n v="4725"/>
    <x v="4"/>
    <s v="Aviation"/>
    <n v="0.33234727680000004"/>
  </r>
  <r>
    <s v="S002239"/>
    <x v="17"/>
    <s v="PO147799"/>
    <s v="GRN203119"/>
    <n v="101025673"/>
    <s v="FITTING, FERRULE, 0.825 ID, BR"/>
    <s v="UT 84104"/>
    <n v="4725"/>
    <x v="4"/>
    <s v="Aviation"/>
    <n v="0.33234727680000004"/>
  </r>
  <r>
    <s v="S023284"/>
    <x v="19"/>
    <s v="PO139721"/>
    <s v="GRN184713"/>
    <s v="340-1074-1"/>
    <s v="CONDUIT JUNCTION BOX SOURCE SIDE – JUNCTION BOX TU"/>
    <s v="Leicester LE19 2DT"/>
    <n v="144"/>
    <x v="1"/>
    <s v="Diesel"/>
    <n v="5.3280000000000001E-2"/>
  </r>
  <r>
    <s v="S023730"/>
    <x v="43"/>
    <s v="PO143090"/>
    <s v="GRN187421"/>
    <n v="101024216"/>
    <s v="INSERT FILTER 64.5 DEG 7.0 TUNGSTEN - MI6 SSM"/>
    <s v="Liverpool L3 7EB"/>
    <n v="115"/>
    <x v="1"/>
    <s v="Diesel"/>
    <n v="4.2549999999999999E-4"/>
  </r>
  <r>
    <s v="S023284"/>
    <x v="19"/>
    <s v="PO131878"/>
    <s v="GRN184720"/>
    <s v="340-1084-1"/>
    <s v="CONDUIT HORIZONTAL DETECTOR ENCLOSURE"/>
    <s v="Leicester LE19 2DT"/>
    <n v="144"/>
    <x v="1"/>
    <s v="Diesel"/>
    <n v="5.3280000000000001E-2"/>
  </r>
  <r>
    <s v="S001121"/>
    <x v="5"/>
    <s v="PO140098"/>
    <s v="GRN184721"/>
    <n v="13204807"/>
    <s v="RSLINX CLASSIC SINGLE NODE"/>
    <s v="Salford M5 4BE"/>
    <n v="103.6"/>
    <x v="2"/>
    <s v="Diesel"/>
    <n v="3.8331999999999998E-4"/>
  </r>
  <r>
    <s v="S001121"/>
    <x v="5"/>
    <s v="PO140099"/>
    <s v="GRN184722"/>
    <n v="13204807"/>
    <s v="RSLINX CLASSIC SINGLE NODE"/>
    <s v="Salford M5 4BE"/>
    <n v="103.6"/>
    <x v="2"/>
    <s v="Diesel"/>
    <n v="3.8331999999999998E-4"/>
  </r>
  <r>
    <s v="S001121"/>
    <x v="5"/>
    <s v="PO140097"/>
    <s v="GRN184723"/>
    <n v="13204807"/>
    <s v="RSLINX CLASSIC SINGLE NODE"/>
    <s v="Salford M5 4BE"/>
    <n v="103.6"/>
    <x v="2"/>
    <s v="Diesel"/>
    <n v="3.8331999999999998E-4"/>
  </r>
  <r>
    <s v="S023284"/>
    <x v="19"/>
    <s v="PO131877"/>
    <s v="GRN184724"/>
    <s v="340-1071-1"/>
    <s v="CONDUIT OUTDOOR EQUIPMENT RACK ASSY JUNCTION BOX"/>
    <s v="Leicester LE19 2DT"/>
    <n v="144"/>
    <x v="1"/>
    <s v="Diesel"/>
    <n v="5.3280000000000001E-2"/>
  </r>
  <r>
    <s v="S001121"/>
    <x v="5"/>
    <s v="PO143157"/>
    <s v="GRN184726"/>
    <n v="13204807"/>
    <s v="RSLINX CLASSIC SINGLE NODE"/>
    <s v="Salford M5 4BE"/>
    <n v="103.6"/>
    <x v="2"/>
    <s v="Diesel"/>
    <n v="3.8331999999999998E-4"/>
  </r>
  <r>
    <s v="S001121"/>
    <x v="5"/>
    <s v="PO140092"/>
    <s v="GRN184727"/>
    <n v="13204807"/>
    <s v="RSLINX CLASSIC SINGLE NODE"/>
    <s v="Salford M5 4BE"/>
    <n v="103.6"/>
    <x v="2"/>
    <s v="Diesel"/>
    <n v="3.8331999999999998E-4"/>
  </r>
  <r>
    <s v="S023284"/>
    <x v="19"/>
    <s v="PO139364"/>
    <s v="GRN184729"/>
    <s v="340-1040-1"/>
    <s v="JUNCTION BOX SOURCE SIDE"/>
    <s v="Leicester LE19 2DT"/>
    <n v="144"/>
    <x v="1"/>
    <s v="Diesel"/>
    <n v="5.3280000000000001E-2"/>
  </r>
  <r>
    <s v="S001121"/>
    <x v="5"/>
    <s v="PO140100"/>
    <s v="GRN184730"/>
    <n v="13204807"/>
    <s v="RSLINX CLASSIC SINGLE NODE"/>
    <s v="Salford M5 4BE"/>
    <n v="103.6"/>
    <x v="2"/>
    <s v="Diesel"/>
    <n v="3.8331999999999998E-4"/>
  </r>
  <r>
    <s v="S023284"/>
    <x v="19"/>
    <s v="PO139640"/>
    <s v="GRN184731"/>
    <s v="340-1042-1"/>
    <s v="JUNCTION BOX DETECTOR SIDE"/>
    <s v="Leicester LE19 2DT"/>
    <n v="144"/>
    <x v="1"/>
    <s v="Diesel"/>
    <n v="5.3280000000000001E-2"/>
  </r>
  <r>
    <s v="S023284"/>
    <x v="19"/>
    <s v="PO140972"/>
    <s v="GRN184732"/>
    <n v="101036472"/>
    <s v="POPULATED RACK INTERFACE PANEL"/>
    <s v="Leicester LE19 2DT"/>
    <n v="144"/>
    <x v="1"/>
    <s v="Diesel"/>
    <n v="5.3280000000000001E-2"/>
  </r>
  <r>
    <s v="S023730"/>
    <x v="43"/>
    <s v="PO144175"/>
    <s v="GRN188119"/>
    <s v="361-1223-1"/>
    <s v="TUNGSTEN FIN - DV DOWN SHOOTER KIT"/>
    <s v="Liverpool L3 7EB"/>
    <n v="115"/>
    <x v="1"/>
    <s v="Diesel"/>
    <n v="4.2549999999999999E-4"/>
  </r>
  <r>
    <s v="S023730"/>
    <x v="43"/>
    <s v="PO140849"/>
    <s v="GRN188161"/>
    <n v="101041446"/>
    <s v="2880MM TERTIARY COLLIMATOR ASSEMBLY"/>
    <s v="Liverpool L3 7EB"/>
    <n v="115"/>
    <x v="1"/>
    <s v="Diesel"/>
    <n v="4.2549999999999999E-4"/>
  </r>
  <r>
    <s v="S023730"/>
    <x v="43"/>
    <s v="PO145837"/>
    <s v="GRN188163"/>
    <n v="40259231"/>
    <s v="SPRING SUPPORT"/>
    <s v="Liverpool L3 7EB"/>
    <n v="115"/>
    <x v="1"/>
    <s v="Diesel"/>
    <n v="4.2549999999999999E-4"/>
  </r>
  <r>
    <s v="S023730"/>
    <x v="43"/>
    <s v="PO140297"/>
    <s v="GRN188164"/>
    <n v="40258747"/>
    <s v="RPS-HRSS-CRYSTAL SPACER FRONT"/>
    <s v="Liverpool L3 7EB"/>
    <n v="115"/>
    <x v="1"/>
    <s v="Diesel"/>
    <n v="4.2549999999999999E-4"/>
  </r>
  <r>
    <s v="S023730"/>
    <x v="43"/>
    <s v="PO140572"/>
    <s v="GRN188165"/>
    <n v="40258748"/>
    <s v="RPS-HRSS-CRYSTAL SPACER-REAR"/>
    <s v="Liverpool L3 7EB"/>
    <n v="115"/>
    <x v="1"/>
    <s v="Diesel"/>
    <n v="4.2549999999999999E-4"/>
  </r>
  <r>
    <s v="S023730"/>
    <x v="43"/>
    <s v="PO140298"/>
    <s v="GRN188166"/>
    <n v="40258747"/>
    <s v="RPS-HRSS-CRYSTAL SPACER FRONT"/>
    <s v="Liverpool L3 7EB"/>
    <n v="115"/>
    <x v="1"/>
    <s v="Diesel"/>
    <n v="4.2549999999999999E-4"/>
  </r>
  <r>
    <s v="S023730"/>
    <x v="43"/>
    <s v="PO146414"/>
    <s v="GRN188430"/>
    <n v="101024716"/>
    <s v="VAREX COLLIMATOR TOP MOUNT"/>
    <s v="Liverpool L3 7EB"/>
    <n v="115"/>
    <x v="1"/>
    <s v="Diesel"/>
    <n v="4.2549999999999999E-4"/>
  </r>
  <r>
    <s v="S023284"/>
    <x v="19"/>
    <s v="PO137837"/>
    <s v="GRN184743"/>
    <s v="340-1074-1"/>
    <s v="CONDUIT JUNCTION BOX SOURCE SIDE - JTN BOX TUNNEL"/>
    <s v="Leicester LE19 2DT"/>
    <n v="144"/>
    <x v="1"/>
    <s v="Diesel"/>
    <n v="5.3280000000000001E-2"/>
  </r>
  <r>
    <s v="S023284"/>
    <x v="19"/>
    <s v="PO138726"/>
    <s v="GRN184744"/>
    <s v="340-1074-1"/>
    <s v="CONDUIT JUNCTION BOX SOURCE SIDE – JUNCTION BOX TU"/>
    <s v="Leicester LE19 2DT"/>
    <n v="144"/>
    <x v="1"/>
    <s v="Diesel"/>
    <n v="5.3280000000000001E-2"/>
  </r>
  <r>
    <s v="S023284"/>
    <x v="19"/>
    <s v="PO131878"/>
    <s v="GRN184745"/>
    <s v="340-1074-1"/>
    <s v="CONDUIT JUNCTION BOX SOURCE SIDE - JTN BOX TUNNEL"/>
    <s v="Leicester LE19 2DT"/>
    <n v="144"/>
    <x v="1"/>
    <s v="Diesel"/>
    <n v="5.3280000000000001E-2"/>
  </r>
  <r>
    <s v="S023730"/>
    <x v="43"/>
    <s v="PO141046"/>
    <s v="GRN188466"/>
    <s v="326-1011-1"/>
    <s v="CAR SCANNER SECOND COLLIMATOR S/A"/>
    <s v="Liverpool L3 7EB"/>
    <n v="115"/>
    <x v="1"/>
    <s v="Diesel"/>
    <n v="4.2549999999999999E-4"/>
  </r>
  <r>
    <s v="S001121"/>
    <x v="5"/>
    <s v="PO143162"/>
    <s v="GRN184747"/>
    <n v="13204807"/>
    <s v="RSLINX CLASSIC SINGLE NODE"/>
    <s v="Salford M5 4BE"/>
    <n v="103.6"/>
    <x v="2"/>
    <s v="Diesel"/>
    <n v="3.8331999999999998E-4"/>
  </r>
  <r>
    <s v="S001121"/>
    <x v="5"/>
    <s v="PO140102"/>
    <s v="GRN184748"/>
    <n v="13204807"/>
    <s v="RSLINX CLASSIC SINGLE NODE"/>
    <s v="Salford M5 4BE"/>
    <n v="103.6"/>
    <x v="2"/>
    <s v="Diesel"/>
    <n v="3.8331999999999998E-4"/>
  </r>
  <r>
    <s v="S001121"/>
    <x v="5"/>
    <s v="PO140101"/>
    <s v="GRN184749"/>
    <n v="13204807"/>
    <s v="RSLINX CLASSIC SINGLE NODE"/>
    <s v="Salford M5 4BE"/>
    <n v="103.6"/>
    <x v="2"/>
    <s v="Diesel"/>
    <n v="3.8331999999999998E-4"/>
  </r>
  <r>
    <s v="S023730"/>
    <x v="43"/>
    <s v="PO146301"/>
    <s v="GRN188476"/>
    <n v="40259813"/>
    <s v="INSECT SCREEN"/>
    <s v="Liverpool L3 7EB"/>
    <n v="115"/>
    <x v="1"/>
    <s v="Diesel"/>
    <n v="4.2549999999999999E-4"/>
  </r>
  <r>
    <s v="S023730"/>
    <x v="43"/>
    <s v="PO141134"/>
    <s v="GRN188666"/>
    <s v="361-0602-1"/>
    <s v="BEAM STOP ASSEMBLY"/>
    <s v="Liverpool L3 7EB"/>
    <n v="115"/>
    <x v="1"/>
    <s v="Diesel"/>
    <n v="4.2549999999999999E-4"/>
  </r>
  <r>
    <s v="S023730"/>
    <x v="43"/>
    <s v="PO142857"/>
    <s v="GRN188667"/>
    <s v="361-1036-1"/>
    <s v="HORIZONTAL BEAM STOP"/>
    <s v="Liverpool L3 7EB"/>
    <n v="115"/>
    <x v="1"/>
    <s v="Diesel"/>
    <n v="4.2549999999999999E-4"/>
  </r>
  <r>
    <s v="S001047"/>
    <x v="9"/>
    <s v="PO140456"/>
    <s v="GRN184754"/>
    <n v="66205215"/>
    <s v="2X8 ELEMENT PHOTO DIODE CDWO4 30MM THICK"/>
    <s v="81300 Johor Bahru Malaysia"/>
    <n v="6781"/>
    <x v="4"/>
    <s v="Aviation"/>
    <n v="1.1924057587200001"/>
  </r>
  <r>
    <s v="S023730"/>
    <x v="43"/>
    <s v="PO140297"/>
    <s v="GRN189521"/>
    <n v="40258747"/>
    <s v="RPS-HRSS-CRYSTAL SPACER FRONT"/>
    <s v="Liverpool L3 7EB"/>
    <n v="115"/>
    <x v="1"/>
    <s v="Diesel"/>
    <n v="4.2549999999999999E-4"/>
  </r>
  <r>
    <s v="S023730"/>
    <x v="43"/>
    <s v="PO140572"/>
    <s v="GRN189524"/>
    <n v="40258748"/>
    <s v="RPS-HRSS-CRYSTAL SPACER-REAR"/>
    <s v="Liverpool L3 7EB"/>
    <n v="115"/>
    <x v="1"/>
    <s v="Diesel"/>
    <n v="4.2549999999999999E-4"/>
  </r>
  <r>
    <s v="S001047"/>
    <x v="9"/>
    <s v="PO140457"/>
    <s v="GRN184759"/>
    <n v="66204255"/>
    <s v="SILICON PHOTDIODE CDWO4 - 5 X 10.7MM X 30MM THICK"/>
    <s v="81300 Johor Bahru Malaysia"/>
    <n v="6781"/>
    <x v="4"/>
    <s v="Aviation"/>
    <n v="1.1924057587200001"/>
  </r>
  <r>
    <s v="S023730"/>
    <x v="43"/>
    <s v="PO143817"/>
    <s v="GRN189526"/>
    <n v="40258747"/>
    <s v="RPS-HRSS-CRYSTAL SPACER FRONT"/>
    <s v="Liverpool L3 7EB"/>
    <n v="115"/>
    <x v="1"/>
    <s v="Diesel"/>
    <n v="4.2549999999999999E-4"/>
  </r>
  <r>
    <s v="S022845"/>
    <x v="24"/>
    <s v="PO143212"/>
    <s v="GRN184762"/>
    <n v="101042130"/>
    <s v="CONFIGURED 40KVA UPS SYSTEM WITH BATTERY PACK"/>
    <s v="Warrington WA3 3JD"/>
    <n v="118"/>
    <x v="3"/>
    <s v="Diesel"/>
    <n v="0.1199765"/>
  </r>
  <r>
    <s v="S001121"/>
    <x v="5"/>
    <s v="PO143181"/>
    <s v="GRN184764"/>
    <n v="1"/>
    <s v="freight inwards"/>
    <s v="Salford M5 4BE"/>
    <n v="103.6"/>
    <x v="2"/>
    <s v="Diesel"/>
    <n v="3.8331999999999998E-4"/>
  </r>
  <r>
    <s v="S000892"/>
    <x v="16"/>
    <s v="PO144732"/>
    <s v="GRN184765"/>
    <n v="101019989"/>
    <s v="STEP LADDERS 3 TREAD STEEL"/>
    <s v="Stockport SK4 2JT"/>
    <n v="55"/>
    <x v="2"/>
    <s v="Diesel"/>
    <n v="2.0350000000000001E-4"/>
  </r>
  <r>
    <s v="S023730"/>
    <x v="43"/>
    <s v="PO144069"/>
    <s v="GRN189701"/>
    <n v="101044362"/>
    <s v="HIGH PEN DAB REAR MOUNTING BLOCK"/>
    <s v="Liverpool L3 7EB"/>
    <n v="115"/>
    <x v="1"/>
    <s v="Diesel"/>
    <n v="4.2549999999999999E-4"/>
  </r>
  <r>
    <s v="S023284"/>
    <x v="19"/>
    <s v="PO132622"/>
    <s v="GRN184769"/>
    <n v="101037417"/>
    <s v="RAIL CONTROL PANEL"/>
    <s v="Leicester LE19 2DT"/>
    <n v="144"/>
    <x v="1"/>
    <s v="Diesel"/>
    <n v="5.3280000000000001E-2"/>
  </r>
  <r>
    <s v="S023730"/>
    <x v="43"/>
    <s v="PO140378"/>
    <s v="GRN189703"/>
    <n v="101044364"/>
    <s v="HIGH PEN DAB COLLIMATOR COVER BRACKET"/>
    <s v="Liverpool L3 7EB"/>
    <n v="115"/>
    <x v="1"/>
    <s v="Diesel"/>
    <n v="4.2549999999999999E-4"/>
  </r>
  <r>
    <s v="S023730"/>
    <x v="43"/>
    <s v="PO143111"/>
    <s v="GRN190740"/>
    <s v="340-1025-1"/>
    <s v="DOOR LINAC SHIELDING (RIGHT)"/>
    <s v="Liverpool L3 7EB"/>
    <n v="115"/>
    <x v="1"/>
    <s v="Diesel"/>
    <n v="4.2549999999999999E-4"/>
  </r>
  <r>
    <s v="S023730"/>
    <x v="43"/>
    <s v="PO143559"/>
    <s v="GRN190814"/>
    <n v="101040907"/>
    <s v="DRIVERLESS PANEL COVER"/>
    <s v="Liverpool L3 7EB"/>
    <n v="115"/>
    <x v="1"/>
    <s v="Diesel"/>
    <n v="4.2549999999999999E-4"/>
  </r>
  <r>
    <s v="S023730"/>
    <x v="43"/>
    <s v="PO143718"/>
    <s v="GRN190816"/>
    <n v="23212646"/>
    <s v="AUTO Z TEST PIECE KIT (BOF)"/>
    <s v="Liverpool L3 7EB"/>
    <n v="115"/>
    <x v="1"/>
    <s v="Diesel"/>
    <n v="4.2549999999999999E-4"/>
  </r>
  <r>
    <s v="S024448"/>
    <x v="18"/>
    <s v="PO140806"/>
    <s v="GRN184781"/>
    <n v="101005437"/>
    <s v="AFC CONTROL MODULE"/>
    <s v="California 94560"/>
    <n v="5214"/>
    <x v="0"/>
    <s v="Crude"/>
    <n v="0.4181628"/>
  </r>
  <r>
    <s v="S023730"/>
    <x v="43"/>
    <s v="PO143105"/>
    <s v="GRN190889"/>
    <n v="101038149"/>
    <s v="VAREX COLLIMATOR ASSEMBLY"/>
    <s v="Liverpool L3 7EB"/>
    <n v="115"/>
    <x v="1"/>
    <s v="Diesel"/>
    <n v="4.2549999999999999E-4"/>
  </r>
  <r>
    <s v="S001047"/>
    <x v="9"/>
    <s v="PO131931"/>
    <s v="GRN184790"/>
    <n v="66205215"/>
    <s v="2x8 ELEMENT PHOTO DIODE CdWO4 30mm THICK"/>
    <s v="81300 Johor Bahru Malaysia"/>
    <n v="6781"/>
    <x v="4"/>
    <s v="Aviation"/>
    <n v="1.1924057587200001"/>
  </r>
  <r>
    <s v="S001047"/>
    <x v="9"/>
    <s v="PO141631"/>
    <s v="GRN184791"/>
    <n v="66208596"/>
    <s v="SILICON PHOTODIODE - CdW04 16 CHANNELS"/>
    <s v="81300 Johor Bahru Malaysia"/>
    <n v="6781"/>
    <x v="4"/>
    <s v="Aviation"/>
    <n v="1.1924057587200001"/>
  </r>
  <r>
    <s v="S022275"/>
    <x v="8"/>
    <s v="PO147746"/>
    <s v="GRN204414"/>
    <s v="11701-3352"/>
    <s v="MERCEDES-BENZ ACTROS 5 S/M FHS 2633 L EXPORT TO AR"/>
    <s v="70771 Leinfelden-Echterdingen"/>
    <n v="1446"/>
    <x v="3"/>
    <s v="Diesel"/>
    <n v="1.4702205000000002"/>
  </r>
  <r>
    <s v="S001047"/>
    <x v="9"/>
    <s v="PO140456"/>
    <s v="GRN184794"/>
    <n v="66205215"/>
    <s v="2X8 ELEMENT PHOTO DIODE CDWO4 30MM THICK"/>
    <s v="81300 Johor Bahru Malaysia"/>
    <n v="6781"/>
    <x v="4"/>
    <s v="Aviation"/>
    <n v="1.1924057587200001"/>
  </r>
  <r>
    <s v="S023730"/>
    <x v="43"/>
    <s v="PO145705"/>
    <s v="GRN190937"/>
    <n v="101013649"/>
    <s v="COLLIMATOR MOUNTING BRACKET INNER"/>
    <s v="Liverpool L3 7EB"/>
    <n v="115"/>
    <x v="1"/>
    <s v="Diesel"/>
    <n v="4.2549999999999999E-4"/>
  </r>
  <r>
    <s v="S023730"/>
    <x v="43"/>
    <s v="PO145706"/>
    <s v="GRN190938"/>
    <n v="101015264"/>
    <s v="SHUTTER SOLENOID BRACKET"/>
    <s v="Liverpool L3 7EB"/>
    <n v="115"/>
    <x v="1"/>
    <s v="Diesel"/>
    <n v="4.2549999999999999E-4"/>
  </r>
  <r>
    <s v="S023730"/>
    <x v="43"/>
    <s v="PO143817"/>
    <s v="GRN190940"/>
    <n v="40258747"/>
    <s v="RPS-HRSS-CRYSTAL SPACER FRONT"/>
    <s v="Liverpool L3 7EB"/>
    <n v="115"/>
    <x v="1"/>
    <s v="Diesel"/>
    <n v="4.2549999999999999E-4"/>
  </r>
  <r>
    <s v="S001571"/>
    <x v="10"/>
    <s v="PO143452"/>
    <s v="GRN184801"/>
    <n v="101012395"/>
    <s v="SICK 2D LIDAR LASER SENSOR TIM351-2134001"/>
    <s v="St Albans AL1 5BN"/>
    <n v="298"/>
    <x v="2"/>
    <s v="Diesel"/>
    <n v="1.1026E-3"/>
  </r>
  <r>
    <s v="S023730"/>
    <x v="43"/>
    <s v="PO146301"/>
    <s v="GRN190941"/>
    <n v="40259813"/>
    <s v="INSECT SCREEN"/>
    <s v="Liverpool L3 7EB"/>
    <n v="115"/>
    <x v="1"/>
    <s v="Diesel"/>
    <n v="4.2549999999999999E-4"/>
  </r>
  <r>
    <s v="S023730"/>
    <x v="43"/>
    <s v="PO145706"/>
    <s v="GRN191159"/>
    <n v="101015263"/>
    <s v="SHUTTER"/>
    <s v="Liverpool L3 7EB"/>
    <n v="115"/>
    <x v="1"/>
    <s v="Diesel"/>
    <n v="4.2549999999999999E-4"/>
  </r>
  <r>
    <s v="S023730"/>
    <x v="43"/>
    <s v="PO145005"/>
    <s v="GRN191280"/>
    <n v="101037705"/>
    <s v="VAREX COLLIMATOR ASSEMBLY"/>
    <s v="Liverpool L3 7EB"/>
    <n v="115"/>
    <x v="1"/>
    <s v="Diesel"/>
    <n v="4.2549999999999999E-4"/>
  </r>
  <r>
    <s v="S000892"/>
    <x v="16"/>
    <s v="PO144732"/>
    <s v="GRN184808"/>
    <n v="21201413"/>
    <s v="PATCH CORD CAT 5E FTP PVC METAL SHIELD 0.5M  BLACK"/>
    <s v="Stockport SK4 2JT"/>
    <n v="55"/>
    <x v="2"/>
    <s v="Diesel"/>
    <n v="2.0350000000000001E-4"/>
  </r>
  <r>
    <s v="S023730"/>
    <x v="43"/>
    <s v="PO143625"/>
    <s v="GRN191281"/>
    <n v="101037705"/>
    <s v="VAREX COLLIMATOR ASSEMBLY"/>
    <s v="Liverpool L3 7EB"/>
    <n v="115"/>
    <x v="1"/>
    <s v="Diesel"/>
    <n v="4.2549999999999999E-4"/>
  </r>
  <r>
    <s v="S001571"/>
    <x v="10"/>
    <s v="PO143523"/>
    <s v="GRN184812"/>
    <s v="11700-1538"/>
    <s v="LASER SCANNER 190 DEG  1-40M OBJ DETECTOR"/>
    <s v="St Albans AL1 5BN"/>
    <n v="298"/>
    <x v="2"/>
    <s v="Diesel"/>
    <n v="1.1026E-3"/>
  </r>
  <r>
    <s v="S023730"/>
    <x v="43"/>
    <s v="PO140221"/>
    <s v="GRN191282"/>
    <n v="101037705"/>
    <s v="VAREX COLLIMATOR ASSEMBLY"/>
    <s v="Liverpool L3 7EB"/>
    <n v="115"/>
    <x v="1"/>
    <s v="Diesel"/>
    <n v="4.2549999999999999E-4"/>
  </r>
  <r>
    <s v="S000892"/>
    <x v="16"/>
    <s v="PO144732"/>
    <s v="GRN184820"/>
    <n v="101037318"/>
    <s v="POWER CABLE C13 TO CEE7/7 - 2M LONG SCHURTER 6051."/>
    <s v="Stockport SK4 2JT"/>
    <n v="55"/>
    <x v="2"/>
    <s v="Diesel"/>
    <n v="2.0350000000000001E-4"/>
  </r>
  <r>
    <s v="S023730"/>
    <x v="43"/>
    <s v="PO141360"/>
    <s v="GRN191283"/>
    <n v="101037705"/>
    <s v="VAREX COLLIMATOR ASSEMBLY"/>
    <s v="Liverpool L3 7EB"/>
    <n v="115"/>
    <x v="1"/>
    <s v="Diesel"/>
    <n v="4.2549999999999999E-4"/>
  </r>
  <r>
    <s v="S023730"/>
    <x v="43"/>
    <s v="PO143629"/>
    <s v="GRN191284"/>
    <n v="101037705"/>
    <s v="VAREX COLLIMATOR ASSEMBLY"/>
    <s v="Liverpool L3 7EB"/>
    <n v="115"/>
    <x v="1"/>
    <s v="Diesel"/>
    <n v="4.2549999999999999E-4"/>
  </r>
  <r>
    <s v="S023730"/>
    <x v="43"/>
    <s v="PO143105"/>
    <s v="GRN191285"/>
    <n v="101038149"/>
    <s v="VAREX COLLIMATOR ASSEMBLY"/>
    <s v="Liverpool L3 7EB"/>
    <n v="115"/>
    <x v="1"/>
    <s v="Diesel"/>
    <n v="4.2549999999999999E-4"/>
  </r>
  <r>
    <s v="S024448"/>
    <x v="18"/>
    <s v="PO141722"/>
    <s v="GRN184828"/>
    <n v="101012487"/>
    <s v="SF6 CYLINDER 5 LB, 99.95%, 4.2&quot; OD X 17&quot; LONG"/>
    <s v="California 94560"/>
    <n v="5214"/>
    <x v="0"/>
    <s v="Crude"/>
    <n v="0.4181628"/>
  </r>
  <r>
    <s v="S023730"/>
    <x v="43"/>
    <s v="PO145368"/>
    <s v="GRN191287"/>
    <n v="101025462"/>
    <s v="SUPPORT PLATE FOR CCX"/>
    <s v="Liverpool L3 7EB"/>
    <n v="115"/>
    <x v="1"/>
    <s v="Diesel"/>
    <n v="4.2549999999999999E-4"/>
  </r>
  <r>
    <s v="S023730"/>
    <x v="43"/>
    <s v="PO143111"/>
    <s v="GRN191584"/>
    <s v="340-1025-1"/>
    <s v="DOOR LINAC SHIELDING (RIGHT)"/>
    <s v="Liverpool L3 7EB"/>
    <n v="115"/>
    <x v="1"/>
    <s v="Diesel"/>
    <n v="4.2549999999999999E-4"/>
  </r>
  <r>
    <s v="S023730"/>
    <x v="43"/>
    <s v="PO143114"/>
    <s v="GRN191585"/>
    <s v="340-1025-1"/>
    <s v="DOOR LINAC SHIELDING (RIGHT)"/>
    <s v="Liverpool L3 7EB"/>
    <n v="115"/>
    <x v="1"/>
    <s v="Diesel"/>
    <n v="4.2549999999999999E-4"/>
  </r>
  <r>
    <s v="S023730"/>
    <x v="43"/>
    <s v="PO145313"/>
    <s v="GRN191878"/>
    <s v="361-1221-1"/>
    <s v="INSERT FILTER, +29 / -23 DEG 7MM TUNGSTEN, MI6 SSM"/>
    <s v="Liverpool L3 7EB"/>
    <n v="115"/>
    <x v="1"/>
    <s v="Diesel"/>
    <n v="4.2549999999999999E-4"/>
  </r>
  <r>
    <s v="S023730"/>
    <x v="43"/>
    <s v="PO147595"/>
    <s v="GRN191880"/>
    <n v="101015272"/>
    <s v="THREADED BAR"/>
    <s v="Liverpool L3 7EB"/>
    <n v="115"/>
    <x v="1"/>
    <s v="Diesel"/>
    <n v="4.2549999999999999E-4"/>
  </r>
  <r>
    <s v="S023730"/>
    <x v="43"/>
    <s v="PO146815"/>
    <s v="GRN191979"/>
    <n v="101042055"/>
    <s v="CALIBRATION TEST PIECE ASSEMBLY"/>
    <s v="Liverpool L3 7EB"/>
    <n v="115"/>
    <x v="1"/>
    <s v="Diesel"/>
    <n v="4.2549999999999999E-4"/>
  </r>
  <r>
    <s v="S023730"/>
    <x v="43"/>
    <s v="PO144069"/>
    <s v="GRN192051"/>
    <n v="101044362"/>
    <s v="HIGH PEN DAB REAR MOUNTING BLOCK"/>
    <s v="Liverpool L3 7EB"/>
    <n v="115"/>
    <x v="1"/>
    <s v="Diesel"/>
    <n v="4.2549999999999999E-4"/>
  </r>
  <r>
    <s v="S023730"/>
    <x v="43"/>
    <s v="PO143560"/>
    <s v="GRN192053"/>
    <n v="57258746"/>
    <s v="UNIVERSAL DAB MOUNTING BRACKET BRACE 40.17mm LONG"/>
    <s v="Liverpool L3 7EB"/>
    <n v="115"/>
    <x v="1"/>
    <s v="Diesel"/>
    <n v="4.2549999999999999E-4"/>
  </r>
  <r>
    <s v="S023730"/>
    <x v="43"/>
    <s v="PO145429"/>
    <s v="GRN192054"/>
    <n v="101044363"/>
    <s v="HIGH PEN DAB REAR MOUNTING PLATE"/>
    <s v="Liverpool L3 7EB"/>
    <n v="115"/>
    <x v="1"/>
    <s v="Diesel"/>
    <n v="4.2549999999999999E-4"/>
  </r>
  <r>
    <s v="S023730"/>
    <x v="43"/>
    <s v="PO144902"/>
    <s v="GRN192086"/>
    <s v="340-1032-1"/>
    <s v="BEAM STOP VERTICAL (FULL HEIGHT)"/>
    <s v="Liverpool L3 7EB"/>
    <n v="115"/>
    <x v="1"/>
    <s v="Diesel"/>
    <n v="4.2549999999999999E-4"/>
  </r>
  <r>
    <s v="S023730"/>
    <x v="43"/>
    <s v="PO143127"/>
    <s v="GRN192090"/>
    <s v="340-1032-1"/>
    <s v="BEAM STOP VERTICAL (FULL HEIGHT)"/>
    <s v="Liverpool L3 7EB"/>
    <n v="115"/>
    <x v="1"/>
    <s v="Diesel"/>
    <n v="4.2549999999999999E-4"/>
  </r>
  <r>
    <s v="S022275"/>
    <x v="8"/>
    <s v="PO148008"/>
    <s v="GRN204564"/>
    <s v="11701-3428"/>
    <s v="MERCEDES-BENZ ACTROS 5 S/M FHS 2632 L EXPORT TO LI"/>
    <s v="70771 Leinfelden-Echterdingen"/>
    <n v="1446"/>
    <x v="3"/>
    <s v="Diesel"/>
    <n v="1.4702205000000002"/>
  </r>
  <r>
    <s v="S000920"/>
    <x v="20"/>
    <s v="PO142684"/>
    <s v="GRN184851"/>
    <s v="11701-2431"/>
    <s v="INTEGRATED LOUVRE 330 X 110 X 8MM DEEP"/>
    <s v="Rotherham S66 8QY"/>
    <n v="165.4"/>
    <x v="2"/>
    <s v="Diesel"/>
    <n v="6.1197999999999992E-4"/>
  </r>
  <r>
    <s v="S023730"/>
    <x v="43"/>
    <s v="PO145705"/>
    <s v="GRN192197"/>
    <n v="40258206"/>
    <s v="SECONDARY COLLIMATOR RIGHT HAND - M60 CABSCAN ASSY"/>
    <s v="Liverpool L3 7EB"/>
    <n v="115"/>
    <x v="1"/>
    <s v="Diesel"/>
    <n v="4.2549999999999999E-4"/>
  </r>
  <r>
    <s v="S023730"/>
    <x v="43"/>
    <s v="PO145379"/>
    <s v="GRN192310"/>
    <n v="101029537"/>
    <s v="CONCENTRATOR SUPPORT BRACKET"/>
    <s v="Liverpool L3 7EB"/>
    <n v="115"/>
    <x v="1"/>
    <s v="Diesel"/>
    <n v="4.2549999999999999E-4"/>
  </r>
  <r>
    <s v="S023730"/>
    <x v="43"/>
    <s v="PO145373"/>
    <s v="GRN192312"/>
    <n v="101025496"/>
    <s v="END STOP"/>
    <s v="Liverpool L3 7EB"/>
    <n v="115"/>
    <x v="1"/>
    <s v="Diesel"/>
    <n v="4.2549999999999999E-4"/>
  </r>
  <r>
    <s v="S023730"/>
    <x v="43"/>
    <s v="PO146576"/>
    <s v="GRN192314"/>
    <n v="101024216"/>
    <s v="INSERT FILTER 64.5 DEG 7.0 TUNGSTEN - MI6 SSM"/>
    <s v="Liverpool L3 7EB"/>
    <n v="115"/>
    <x v="1"/>
    <s v="Diesel"/>
    <n v="4.2549999999999999E-4"/>
  </r>
  <r>
    <s v="S023730"/>
    <x v="43"/>
    <s v="PO143105"/>
    <s v="GRN192327"/>
    <n v="101038149"/>
    <s v="VAREX COLLIMATOR ASSEMBLY"/>
    <s v="Liverpool L3 7EB"/>
    <n v="115"/>
    <x v="1"/>
    <s v="Diesel"/>
    <n v="4.2549999999999999E-4"/>
  </r>
  <r>
    <s v="S023730"/>
    <x v="43"/>
    <s v="PO146815"/>
    <s v="GRN192631"/>
    <n v="101042055"/>
    <s v="CALIBRATION TEST PIECE ASSEMBLY"/>
    <s v="Liverpool L3 7EB"/>
    <n v="115"/>
    <x v="1"/>
    <s v="Diesel"/>
    <n v="4.2549999999999999E-4"/>
  </r>
  <r>
    <s v="S023730"/>
    <x v="43"/>
    <s v="PO145159"/>
    <s v="GRN193154"/>
    <s v="340-1025-1"/>
    <s v="DOOR LINAC SHIELDING (RIGHT)"/>
    <s v="Liverpool L3 7EB"/>
    <n v="115"/>
    <x v="1"/>
    <s v="Diesel"/>
    <n v="4.2549999999999999E-4"/>
  </r>
  <r>
    <s v="S023730"/>
    <x v="43"/>
    <s v="PO143114"/>
    <s v="GRN193155"/>
    <s v="340-1025-1"/>
    <s v="DOOR LINAC SHIELDING (RIGHT)"/>
    <s v="Liverpool L3 7EB"/>
    <n v="115"/>
    <x v="1"/>
    <s v="Diesel"/>
    <n v="4.2549999999999999E-4"/>
  </r>
  <r>
    <s v="S023730"/>
    <x v="43"/>
    <s v="PO146301"/>
    <s v="GRN193361"/>
    <n v="40259813"/>
    <s v="INSECT SCREEN"/>
    <s v="Liverpool L3 7EB"/>
    <n v="115"/>
    <x v="1"/>
    <s v="Diesel"/>
    <n v="4.2549999999999999E-4"/>
  </r>
  <r>
    <s v="S023730"/>
    <x v="43"/>
    <s v="PO145379"/>
    <s v="GRN193362"/>
    <n v="101029537"/>
    <s v="CONCENTRATOR SUPPORT BRACKET"/>
    <s v="Liverpool L3 7EB"/>
    <n v="115"/>
    <x v="1"/>
    <s v="Diesel"/>
    <n v="4.2549999999999999E-4"/>
  </r>
  <r>
    <s v="S023730"/>
    <x v="43"/>
    <s v="PO146576"/>
    <s v="GRN193490"/>
    <n v="101024216"/>
    <s v="INSERT FILTER 64.5 DEG 7.0 TUNGSTEN - MI6 SSM"/>
    <s v="Liverpool L3 7EB"/>
    <n v="115"/>
    <x v="1"/>
    <s v="Diesel"/>
    <n v="4.2549999999999999E-4"/>
  </r>
  <r>
    <s v="S023730"/>
    <x v="43"/>
    <s v="PO145382"/>
    <s v="GRN193523"/>
    <n v="40259813"/>
    <s v="INSECT SCREEN"/>
    <s v="Liverpool L3 7EB"/>
    <n v="115"/>
    <x v="1"/>
    <s v="Diesel"/>
    <n v="4.2549999999999999E-4"/>
  </r>
  <r>
    <s v="S000892"/>
    <x v="16"/>
    <s v="PO144732"/>
    <s v="GRN184904"/>
    <n v="101028605"/>
    <s v="C14 CABLE MOUNT PLUG MALE 10A SCREW REWIREABLE"/>
    <s v="Stockport SK4 2JT"/>
    <n v="55"/>
    <x v="2"/>
    <s v="Diesel"/>
    <n v="2.0350000000000001E-4"/>
  </r>
  <r>
    <s v="S023730"/>
    <x v="43"/>
    <s v="PO144900"/>
    <s v="GRN193673"/>
    <s v="340-1033-1"/>
    <s v="BEAM STOP HORIZONTAL (FULL WIDTH)"/>
    <s v="Liverpool L3 7EB"/>
    <n v="115"/>
    <x v="1"/>
    <s v="Diesel"/>
    <n v="4.2549999999999999E-4"/>
  </r>
  <r>
    <s v="S023730"/>
    <x v="43"/>
    <s v="PO144902"/>
    <s v="GRN193675"/>
    <s v="340-1033-1"/>
    <s v="BEAM STOP HORIZONTAL (FULL WIDTH)"/>
    <s v="Liverpool L3 7EB"/>
    <n v="115"/>
    <x v="1"/>
    <s v="Diesel"/>
    <n v="4.2549999999999999E-4"/>
  </r>
  <r>
    <s v="S023730"/>
    <x v="43"/>
    <s v="PO143127"/>
    <s v="GRN193678"/>
    <s v="340-1032-1"/>
    <s v="BEAM STOP VERTICAL (FULL HEIGHT)"/>
    <s v="Liverpool L3 7EB"/>
    <n v="115"/>
    <x v="1"/>
    <s v="Diesel"/>
    <n v="4.2549999999999999E-4"/>
  </r>
  <r>
    <s v="S023730"/>
    <x v="43"/>
    <s v="PO145597"/>
    <s v="GRN193688"/>
    <n v="101038149"/>
    <s v="VAREX COLLIMATOR ASSEMBLY"/>
    <s v="Liverpool L3 7EB"/>
    <n v="115"/>
    <x v="1"/>
    <s v="Diesel"/>
    <n v="4.2549999999999999E-4"/>
  </r>
  <r>
    <s v="S023730"/>
    <x v="43"/>
    <s v="PO144176"/>
    <s v="GRN193691"/>
    <s v="361-1215-1"/>
    <s v="TUNGSTEN FIN - DV SIDE SHOOTER, HORIZONTAL KIT"/>
    <s v="Liverpool L3 7EB"/>
    <n v="115"/>
    <x v="1"/>
    <s v="Diesel"/>
    <n v="4.2549999999999999E-4"/>
  </r>
  <r>
    <s v="S023884"/>
    <x v="34"/>
    <s v="PO142510"/>
    <s v="GRN184914"/>
    <s v="11700-8535"/>
    <s v="GEARBOX LOW BACKLASH SERVO WORM"/>
    <s v="Stoke-on-Trent ST1 5SQ"/>
    <n v="13.2"/>
    <x v="1"/>
    <s v="Diesel"/>
    <n v="4.8839999999999995E-3"/>
  </r>
  <r>
    <s v="S023730"/>
    <x v="43"/>
    <s v="PO144000"/>
    <s v="GRN193692"/>
    <n v="101045789"/>
    <s v="TUNGSTEN FIN - G60HP, HORIZONTAL KIT"/>
    <s v="Liverpool L3 7EB"/>
    <n v="115"/>
    <x v="1"/>
    <s v="Diesel"/>
    <n v="4.2549999999999999E-4"/>
  </r>
  <r>
    <s v="S023730"/>
    <x v="43"/>
    <s v="PO145597"/>
    <s v="GRN193694"/>
    <n v="101038149"/>
    <s v="VAREX COLLIMATOR ASSEMBLY"/>
    <s v="Liverpool L3 7EB"/>
    <n v="115"/>
    <x v="1"/>
    <s v="Diesel"/>
    <n v="4.2549999999999999E-4"/>
  </r>
  <r>
    <s v="S023730"/>
    <x v="43"/>
    <s v="PO141989"/>
    <s v="GRN193702"/>
    <n v="101043363"/>
    <s v="LOWER VERTICAL ADJUSTMENT SUB-ASSEMBLY"/>
    <s v="Liverpool L3 7EB"/>
    <n v="115"/>
    <x v="1"/>
    <s v="Diesel"/>
    <n v="4.2549999999999999E-4"/>
  </r>
  <r>
    <s v="S000892"/>
    <x v="16"/>
    <s v="PO144732"/>
    <s v="GRN184918"/>
    <n v="21201414"/>
    <s v="PATCH CORD CAT 5E FTP PVC METAL SHIELD 1M - BLACK"/>
    <s v="Stockport SK4 2JT"/>
    <n v="55"/>
    <x v="2"/>
    <s v="Diesel"/>
    <n v="2.0350000000000001E-4"/>
  </r>
  <r>
    <s v="S023730"/>
    <x v="43"/>
    <s v="PO143629"/>
    <s v="GRN193703"/>
    <n v="101037705"/>
    <s v="VAREX COLLIMATOR ASSEMBLY"/>
    <s v="Liverpool L3 7EB"/>
    <n v="115"/>
    <x v="1"/>
    <s v="Diesel"/>
    <n v="4.2549999999999999E-4"/>
  </r>
  <r>
    <s v="S000892"/>
    <x v="16"/>
    <s v="PO144833"/>
    <s v="GRN184920"/>
    <n v="101046240"/>
    <s v="ROCOL MOLY-DISULPHIDE, OXYLUBE SPRAY - 400ML"/>
    <s v="Stockport SK4 2JT"/>
    <n v="55"/>
    <x v="2"/>
    <s v="Diesel"/>
    <n v="2.0350000000000001E-4"/>
  </r>
  <r>
    <s v="S023730"/>
    <x v="43"/>
    <s v="PO143559"/>
    <s v="GRN193705"/>
    <n v="101033830"/>
    <s v="TOOLBOX BATTERY SETTING OUT JIG"/>
    <s v="Liverpool L3 7EB"/>
    <n v="115"/>
    <x v="1"/>
    <s v="Diesel"/>
    <n v="4.2549999999999999E-4"/>
  </r>
  <r>
    <s v="S000892"/>
    <x v="16"/>
    <s v="PO144732"/>
    <s v="GRN184922"/>
    <n v="21201414"/>
    <s v="PATCH CORD CAT 5E FTP PVC METAL SHIELD 1M - BLACK"/>
    <s v="Stockport SK4 2JT"/>
    <n v="55"/>
    <x v="2"/>
    <s v="Diesel"/>
    <n v="2.0350000000000001E-4"/>
  </r>
  <r>
    <s v="S000892"/>
    <x v="16"/>
    <s v="PO144732"/>
    <s v="GRN184923"/>
    <n v="86201656"/>
    <s v="M8 RAWLBOLT EYE BOLT MASONARY FIXING"/>
    <s v="Stockport SK4 2JT"/>
    <n v="55"/>
    <x v="2"/>
    <s v="Diesel"/>
    <n v="2.0350000000000001E-4"/>
  </r>
  <r>
    <s v="S023730"/>
    <x v="43"/>
    <s v="PO146634"/>
    <s v="GRN193709"/>
    <n v="101033830"/>
    <s v="TOOLBOX BATTERY SETTING OUT JIG"/>
    <s v="Liverpool L3 7EB"/>
    <n v="115"/>
    <x v="1"/>
    <s v="Diesel"/>
    <n v="4.2549999999999999E-4"/>
  </r>
  <r>
    <s v="S023730"/>
    <x v="43"/>
    <s v="PO143559"/>
    <s v="GRN193710"/>
    <n v="101014167"/>
    <s v="DETECTOR ASSY SHIELD PLATE"/>
    <s v="Liverpool L3 7EB"/>
    <n v="115"/>
    <x v="1"/>
    <s v="Diesel"/>
    <n v="4.2549999999999999E-4"/>
  </r>
  <r>
    <s v="S023730"/>
    <x v="43"/>
    <s v="PO145370"/>
    <s v="GRN193730"/>
    <n v="101025468"/>
    <s v="DETECTOR ACCESS PANEL ASSEMBLY - CONDUIT"/>
    <s v="Liverpool L3 7EB"/>
    <n v="115"/>
    <x v="1"/>
    <s v="Diesel"/>
    <n v="4.2549999999999999E-4"/>
  </r>
  <r>
    <s v="S023730"/>
    <x v="43"/>
    <s v="PO145365"/>
    <s v="GRN193731"/>
    <n v="101017190"/>
    <s v="DETECTOR ACCESS PANEL VENTED"/>
    <s v="Liverpool L3 7EB"/>
    <n v="115"/>
    <x v="1"/>
    <s v="Diesel"/>
    <n v="4.2549999999999999E-4"/>
  </r>
  <r>
    <s v="S023730"/>
    <x v="43"/>
    <s v="PO145364"/>
    <s v="GRN193733"/>
    <n v="101017187"/>
    <s v="DETECTOR ACCESS PANEL"/>
    <s v="Liverpool L3 7EB"/>
    <n v="115"/>
    <x v="1"/>
    <s v="Diesel"/>
    <n v="4.2549999999999999E-4"/>
  </r>
  <r>
    <s v="S023730"/>
    <x v="43"/>
    <s v="PO144900"/>
    <s v="GRN194224"/>
    <s v="340-1033-1"/>
    <s v="BEAM STOP HORIZONTAL (FULL WIDTH)"/>
    <s v="Liverpool L3 7EB"/>
    <n v="115"/>
    <x v="1"/>
    <s v="Diesel"/>
    <n v="4.2549999999999999E-4"/>
  </r>
  <r>
    <s v="S023730"/>
    <x v="43"/>
    <s v="PO144902"/>
    <s v="GRN194226"/>
    <s v="340-1032-1"/>
    <s v="BEAM STOP VERTICAL (FULL HEIGHT)"/>
    <s v="Liverpool L3 7EB"/>
    <n v="115"/>
    <x v="1"/>
    <s v="Diesel"/>
    <n v="4.2549999999999999E-4"/>
  </r>
  <r>
    <s v="S023373"/>
    <x v="44"/>
    <s v="PO140141"/>
    <s v="GRN184935"/>
    <n v="13205147"/>
    <s v="X-RAY GENERATOR : 0 TO 160KV, 0-30MA, 1.8KW"/>
    <s v="Pulborough RH20 2RY"/>
    <n v="420"/>
    <x v="2"/>
    <s v="Diesel"/>
    <n v="1.554E-3"/>
  </r>
  <r>
    <s v="S023730"/>
    <x v="43"/>
    <s v="PO143127"/>
    <s v="GRN194253"/>
    <s v="340-1032-1"/>
    <s v="BEAM STOP VERTICAL (FULL HEIGHT)"/>
    <s v="Liverpool L3 7EB"/>
    <n v="115"/>
    <x v="1"/>
    <s v="Diesel"/>
    <n v="4.2549999999999999E-4"/>
  </r>
  <r>
    <s v="S000892"/>
    <x v="16"/>
    <s v="PO144834"/>
    <s v="GRN184938"/>
    <n v="101032903"/>
    <s v="POWER CABLE C13 TO BS1363 (UK PLUG) - 10M LONG"/>
    <s v="Stockport SK4 2JT"/>
    <n v="55"/>
    <x v="2"/>
    <s v="Diesel"/>
    <n v="2.0350000000000001E-4"/>
  </r>
  <r>
    <s v="S023730"/>
    <x v="43"/>
    <s v="PO143817"/>
    <s v="GRN194692"/>
    <n v="40258748"/>
    <s v="RPS-HRSS-CRYSTAL SPACER-REAR"/>
    <s v="Liverpool L3 7EB"/>
    <n v="115"/>
    <x v="1"/>
    <s v="Diesel"/>
    <n v="4.2549999999999999E-4"/>
  </r>
  <r>
    <s v="S023730"/>
    <x v="43"/>
    <s v="PO143105"/>
    <s v="GRN194725"/>
    <n v="101038149"/>
    <s v="VAREX COLLIMATOR ASSEMBLY"/>
    <s v="Liverpool L3 7EB"/>
    <n v="115"/>
    <x v="1"/>
    <s v="Diesel"/>
    <n v="4.2549999999999999E-4"/>
  </r>
  <r>
    <s v="S023730"/>
    <x v="43"/>
    <s v="PO143626"/>
    <s v="GRN194726"/>
    <n v="101037705"/>
    <s v="VAREX COLLIMATOR ASSEMBLY"/>
    <s v="Liverpool L3 7EB"/>
    <n v="115"/>
    <x v="1"/>
    <s v="Diesel"/>
    <n v="4.2549999999999999E-4"/>
  </r>
  <r>
    <s v="S023730"/>
    <x v="43"/>
    <s v="PO143626"/>
    <s v="GRN194727"/>
    <n v="101037705"/>
    <s v="VAREX COLLIMATOR ASSEMBLY"/>
    <s v="Liverpool L3 7EB"/>
    <n v="115"/>
    <x v="1"/>
    <s v="Diesel"/>
    <n v="4.2549999999999999E-4"/>
  </r>
  <r>
    <s v="S023730"/>
    <x v="43"/>
    <s v="PO143627"/>
    <s v="GRN194729"/>
    <n v="101037705"/>
    <s v="VAREX COLLIMATOR ASSEMBLY"/>
    <s v="Liverpool L3 7EB"/>
    <n v="115"/>
    <x v="1"/>
    <s v="Diesel"/>
    <n v="4.2549999999999999E-4"/>
  </r>
  <r>
    <s v="S026602"/>
    <x v="12"/>
    <s v="PO144638"/>
    <s v="GRN184944"/>
    <n v="1"/>
    <s v="freight inwards"/>
    <s v="Watford WD24 7GG"/>
    <n v="302"/>
    <x v="2"/>
    <s v="Diesl"/>
    <n v="1.1173999999999999E-3"/>
  </r>
  <r>
    <s v="S023730"/>
    <x v="43"/>
    <s v="PO145382"/>
    <s v="GRN194732"/>
    <n v="40259813"/>
    <s v="INSECT SCREEN"/>
    <s v="Liverpool L3 7EB"/>
    <n v="115"/>
    <x v="1"/>
    <s v="Diesel"/>
    <n v="4.2549999999999999E-4"/>
  </r>
  <r>
    <s v="S023730"/>
    <x v="43"/>
    <s v="PO146301"/>
    <s v="GRN194734"/>
    <n v="40259813"/>
    <s v="INSECT SCREEN"/>
    <s v="Liverpool L3 7EB"/>
    <n v="115"/>
    <x v="1"/>
    <s v="Diesel"/>
    <n v="4.2549999999999999E-4"/>
  </r>
  <r>
    <s v="S024867"/>
    <x v="27"/>
    <s v="PO138703"/>
    <s v="GRN184947"/>
    <n v="13208972"/>
    <s v="PERSONAL DOSIMETER (PULSE X-RAY &amp; GAMMA)"/>
    <s v="Wimborne BH21 7SQ"/>
    <n v="428"/>
    <x v="2"/>
    <s v="Diesel"/>
    <n v="1.5835999999999999E-3"/>
  </r>
  <r>
    <s v="S025431"/>
    <x v="0"/>
    <s v="PO141243"/>
    <s v="GRN184948"/>
    <s v="8870AP"/>
    <s v="VD580 W/CAN"/>
    <s v="Boston Massachusetts"/>
    <n v="3154"/>
    <x v="0"/>
    <s v="Crude"/>
    <n v="1.0118031999999999E-2"/>
  </r>
  <r>
    <s v="S001121"/>
    <x v="5"/>
    <s v="PO144246"/>
    <s v="GRN184949"/>
    <n v="21205611"/>
    <s v="RJ45 PATCHCORD 4-PAIR HALOGEN-FREE TEAL - 1M LONG"/>
    <s v="Salford M5 4BE"/>
    <n v="103.6"/>
    <x v="2"/>
    <s v="Diesel"/>
    <n v="3.8331999999999998E-4"/>
  </r>
  <r>
    <s v="S023730"/>
    <x v="43"/>
    <s v="PO146576"/>
    <s v="GRN194735"/>
    <n v="101024216"/>
    <s v="INSERT FILTER 64.5 DEG 7.0 TUNGSTEN - MI6 SSM"/>
    <s v="Liverpool L3 7EB"/>
    <n v="115"/>
    <x v="1"/>
    <s v="Diesel"/>
    <n v="4.2549999999999999E-4"/>
  </r>
  <r>
    <s v="S001121"/>
    <x v="5"/>
    <s v="PO144246"/>
    <s v="GRN184951"/>
    <n v="50200868"/>
    <s v="TERMINAL END BARRIER GREY 1.5MM (2 TO 2)"/>
    <s v="Salford M5 4BE"/>
    <n v="103.6"/>
    <x v="2"/>
    <s v="Diesel"/>
    <n v="3.8331999999999998E-4"/>
  </r>
  <r>
    <s v="S001121"/>
    <x v="5"/>
    <s v="PO144246"/>
    <s v="GRN184952"/>
    <n v="21205611"/>
    <s v="RJ45 PATCHCORD 4-PAIR HALOGEN-FREE TEAL - 1M LONG"/>
    <s v="Salford M5 4BE"/>
    <n v="103.6"/>
    <x v="2"/>
    <s v="Diesel"/>
    <n v="3.8331999999999998E-4"/>
  </r>
  <r>
    <s v="S026889"/>
    <x v="35"/>
    <s v="PO143913"/>
    <s v="GRN184953"/>
    <s v="340-1480-1"/>
    <s v="HORIZ DET TRAY SHTMTL ASSY (INNER)"/>
    <s v="Stafford ST18 0PJ"/>
    <n v="50.6"/>
    <x v="2"/>
    <s v="Diesel"/>
    <n v="1.8722000000000001E-3"/>
  </r>
  <r>
    <s v="S025431"/>
    <x v="0"/>
    <s v="PO144370"/>
    <s v="GRN184954"/>
    <s v="11581-0024"/>
    <s v="SCREW PHMS PHIL 6-32X.50 SST"/>
    <s v="Boston Massachusetts"/>
    <n v="3154"/>
    <x v="0"/>
    <s v="Crude"/>
    <n v="1.0118031999999999E-2"/>
  </r>
  <r>
    <s v="S023730"/>
    <x v="43"/>
    <s v="PO146228"/>
    <s v="GRN194736"/>
    <n v="101024216"/>
    <s v="INSERT FILTER 64.5 DEG 7.0 TUNGSTEN - MI6 SSM"/>
    <s v="Liverpool L3 7EB"/>
    <n v="115"/>
    <x v="1"/>
    <s v="Diesel"/>
    <n v="4.2549999999999999E-4"/>
  </r>
  <r>
    <s v="S023730"/>
    <x v="43"/>
    <s v="PO143560"/>
    <s v="GRN194737"/>
    <n v="57258746"/>
    <s v="UNIVERSAL DAB MOUNTING BRACKET BRACE 40.17mm LONG"/>
    <s v="Liverpool L3 7EB"/>
    <n v="115"/>
    <x v="1"/>
    <s v="Diesel"/>
    <n v="4.2549999999999999E-4"/>
  </r>
  <r>
    <s v="S000892"/>
    <x v="16"/>
    <s v="PO144732"/>
    <s v="GRN184958"/>
    <n v="101033208"/>
    <s v="THERMOPLASTIC KNURLED KNOB M6 x 8 - BLACK RS PRO 7"/>
    <s v="Stockport SK4 2JT"/>
    <n v="55"/>
    <x v="2"/>
    <s v="Diesel"/>
    <n v="2.0350000000000001E-4"/>
  </r>
  <r>
    <s v="S023730"/>
    <x v="43"/>
    <s v="PO145368"/>
    <s v="GRN194738"/>
    <n v="101025462"/>
    <s v="SUPPORT PLATE FOR CCX"/>
    <s v="Liverpool L3 7EB"/>
    <n v="115"/>
    <x v="1"/>
    <s v="Diesel"/>
    <n v="4.2549999999999999E-4"/>
  </r>
  <r>
    <s v="S023884"/>
    <x v="34"/>
    <s v="PO142510"/>
    <s v="GRN184966"/>
    <s v="11700-8535"/>
    <s v="GEARBOX LOW BACKLASH SERVO WORM"/>
    <s v="Stoke-on-Trent ST1 5SQ"/>
    <n v="13.2"/>
    <x v="1"/>
    <s v="Diesel"/>
    <n v="4.8839999999999995E-3"/>
  </r>
  <r>
    <s v="S023730"/>
    <x v="43"/>
    <s v="PO145705"/>
    <s v="GRN194769"/>
    <n v="1"/>
    <s v="freight inwards"/>
    <s v="Liverpool L3 7EB"/>
    <n v="115"/>
    <x v="1"/>
    <s v="Diesel"/>
    <n v="4.2549999999999999E-4"/>
  </r>
  <r>
    <s v="S023730"/>
    <x v="43"/>
    <s v="PO145429"/>
    <s v="GRN194780"/>
    <n v="101044365"/>
    <s v="HIGH PEN DAB COLLIMATOR - X-RAY ABSORBER"/>
    <s v="Liverpool L3 7EB"/>
    <n v="115"/>
    <x v="1"/>
    <s v="Diesel"/>
    <n v="4.2549999999999999E-4"/>
  </r>
  <r>
    <s v="S002239"/>
    <x v="17"/>
    <s v="PO148589"/>
    <s v="GRN195471"/>
    <n v="101044076"/>
    <s v="FIXED ATTENUATOR 10DB 2W TNC M/F (50FP-010-H4)"/>
    <s v="UT 84104"/>
    <n v="4725"/>
    <x v="4"/>
    <s v="Aviation"/>
    <n v="0.33234727680000004"/>
  </r>
  <r>
    <s v="S002239"/>
    <x v="17"/>
    <s v="PO142448"/>
    <s v="GRN181285"/>
    <n v="5845010"/>
    <s v="FUSE 1/2 AMP 250V SLO-BLO"/>
    <s v="UT 84104"/>
    <n v="4725"/>
    <x v="4"/>
    <s v="Aviation"/>
    <n v="0.33234727680000004"/>
  </r>
  <r>
    <s v="S002239"/>
    <x v="17"/>
    <s v="PO145692"/>
    <s v="GRN188863"/>
    <s v="11701-3050"/>
    <s v="LIC ASSY, BEAM CENTERLINE FINAL, M6"/>
    <s v="UT 84104"/>
    <n v="4725"/>
    <x v="4"/>
    <s v="Aviation"/>
    <n v="0.33234727680000004"/>
  </r>
  <r>
    <s v="S023730"/>
    <x v="43"/>
    <s v="PO146228"/>
    <s v="GRN194781"/>
    <n v="101044365"/>
    <s v="HIGH PEN DAB COLLIMATOR - X-RAY ABSORBER"/>
    <s v="Liverpool L3 7EB"/>
    <n v="115"/>
    <x v="1"/>
    <s v="Diesel"/>
    <n v="4.2549999999999999E-4"/>
  </r>
  <r>
    <s v="S023730"/>
    <x v="43"/>
    <s v="PO145429"/>
    <s v="GRN194782"/>
    <n v="101044365"/>
    <s v="HIGH PEN DAB COLLIMATOR - X-RAY ABSORBER"/>
    <s v="Liverpool L3 7EB"/>
    <n v="115"/>
    <x v="1"/>
    <s v="Diesel"/>
    <n v="4.2549999999999999E-4"/>
  </r>
  <r>
    <s v="S000892"/>
    <x v="16"/>
    <s v="PO144875"/>
    <s v="GRN184977"/>
    <n v="34208933"/>
    <s v="SWITCH DISCONNECTOR 4 POLE DIN RAIL 63A 22 KW IP65"/>
    <s v="Stockport SK4 2JT"/>
    <n v="55"/>
    <x v="2"/>
    <s v="Diesel"/>
    <n v="2.0350000000000001E-4"/>
  </r>
  <r>
    <s v="S000892"/>
    <x v="16"/>
    <s v="PO144875"/>
    <s v="GRN184978"/>
    <n v="34208933"/>
    <s v="SWITCH DISCONNECTOR 4 POLE DIN RAIL 63A 22 KW IP65"/>
    <s v="Stockport SK4 2JT"/>
    <n v="55"/>
    <x v="2"/>
    <s v="Diesel"/>
    <n v="2.0350000000000001E-4"/>
  </r>
  <r>
    <s v="S000892"/>
    <x v="16"/>
    <s v="PO144875"/>
    <s v="GRN184980"/>
    <n v="101011726"/>
    <s v="M8 SHOCK MOUNT 120DAN MALE TO MALE NATURAL RUBBER"/>
    <s v="Stockport SK4 2JT"/>
    <n v="55"/>
    <x v="2"/>
    <s v="Diesel"/>
    <n v="2.0350000000000001E-4"/>
  </r>
  <r>
    <s v="S023730"/>
    <x v="43"/>
    <s v="PO143817"/>
    <s v="GRN194851"/>
    <n v="40258748"/>
    <s v="RPS-HRSS-CRYSTAL SPACER-REAR"/>
    <s v="Liverpool L3 7EB"/>
    <n v="115"/>
    <x v="1"/>
    <s v="Diesel"/>
    <n v="4.2549999999999999E-4"/>
  </r>
  <r>
    <s v="S023730"/>
    <x v="43"/>
    <s v="PO148620"/>
    <s v="GRN195262"/>
    <n v="57258746"/>
    <s v="UNIVERSAL DAB MOUNTING BRACKET BRACE 40.17mm LONG"/>
    <s v="Liverpool L3 7EB"/>
    <n v="115"/>
    <x v="1"/>
    <s v="Diesel"/>
    <n v="4.2549999999999999E-4"/>
  </r>
  <r>
    <s v="S023730"/>
    <x v="43"/>
    <s v="PO145375"/>
    <s v="GRN196058"/>
    <n v="101026763"/>
    <s v="HORIZONTAL DETECTOR PLATE ASSEMBLY"/>
    <s v="Liverpool L3 7EB"/>
    <n v="115"/>
    <x v="1"/>
    <s v="Diesel"/>
    <n v="4.2549999999999999E-4"/>
  </r>
  <r>
    <s v="S023730"/>
    <x v="43"/>
    <s v="PO148237"/>
    <s v="GRN196319"/>
    <s v="361-1395-1"/>
    <s v="DV60 FLOOR ANCHOR KIT"/>
    <s v="Liverpool L3 7EB"/>
    <n v="115"/>
    <x v="1"/>
    <s v="Diesel"/>
    <n v="4.2549999999999999E-4"/>
  </r>
  <r>
    <s v="S023284"/>
    <x v="19"/>
    <s v="PO139721"/>
    <s v="GRN184991"/>
    <s v="340-1043-1"/>
    <s v="JUNCTION BOX GROUND LEVEL"/>
    <s v="Leicester LE19 2DT"/>
    <n v="144"/>
    <x v="1"/>
    <s v="Diesel"/>
    <n v="5.3280000000000001E-2"/>
  </r>
  <r>
    <s v="S023849"/>
    <x v="6"/>
    <s v="PO143531"/>
    <s v="GRN184993"/>
    <n v="101007863"/>
    <s v="NETGEAR COMPATIBLE 10GBASE-LR SFP+1310NM 10KM"/>
    <s v="Warrington WA2 8TX"/>
    <n v="78.2"/>
    <x v="2"/>
    <s v="Diesel"/>
    <n v="2.8933999999999996E-4"/>
  </r>
  <r>
    <s v="S023730"/>
    <x v="43"/>
    <s v="PO143560"/>
    <s v="GRN196323"/>
    <n v="101040661"/>
    <s v="RPS-HPSS COLLIMATOR - EXTERNAL COLLIMATOR PLATE"/>
    <s v="Liverpool L3 7EB"/>
    <n v="115"/>
    <x v="1"/>
    <s v="Diesel"/>
    <n v="4.2549999999999999E-4"/>
  </r>
  <r>
    <s v="S023222"/>
    <x v="11"/>
    <s v="PO138721"/>
    <s v="GRN184995"/>
    <n v="101027038"/>
    <s v="M12 ETHERNET CABLE RSSD-RSSD-4416-10M"/>
    <s v="Wickford SS11 8YT"/>
    <n v="390"/>
    <x v="2"/>
    <s v="Diesel"/>
    <n v="1.4430000000000001E-3"/>
  </r>
  <r>
    <s v="S023730"/>
    <x v="43"/>
    <s v="PO144902"/>
    <s v="GRN196434"/>
    <s v="340-1032-1"/>
    <s v="BEAM STOP VERTICAL (FULL HEIGHT)"/>
    <s v="Liverpool L3 7EB"/>
    <n v="115"/>
    <x v="1"/>
    <s v="Diesel"/>
    <n v="4.2549999999999999E-4"/>
  </r>
  <r>
    <s v="S023730"/>
    <x v="43"/>
    <s v="PO144900"/>
    <s v="GRN196438"/>
    <s v="340-1033-1"/>
    <s v="BEAM STOP HORIZONTAL (FULL WIDTH)"/>
    <s v="Liverpool L3 7EB"/>
    <n v="115"/>
    <x v="1"/>
    <s v="Diesel"/>
    <n v="4.2549999999999999E-4"/>
  </r>
  <r>
    <s v="S023730"/>
    <x v="43"/>
    <s v="PO147926"/>
    <s v="GRN196444"/>
    <s v="340-1584-1"/>
    <s v="COLLIMATOR INSERT FILTER, 63 DEGREES, 7MM, TUNGSTE"/>
    <s v="Liverpool L3 7EB"/>
    <n v="115"/>
    <x v="1"/>
    <s v="Diesel"/>
    <n v="4.2549999999999999E-4"/>
  </r>
  <r>
    <s v="S023730"/>
    <x v="43"/>
    <s v="PO145429"/>
    <s v="GRN196933"/>
    <n v="101044365"/>
    <s v="HIGH PEN DAB COLLIMATOR - X-RAY ABSORBER"/>
    <s v="Liverpool L3 7EB"/>
    <n v="115"/>
    <x v="1"/>
    <s v="Diesel"/>
    <n v="4.2549999999999999E-4"/>
  </r>
  <r>
    <s v="S023730"/>
    <x v="43"/>
    <s v="PO145379"/>
    <s v="GRN197098"/>
    <n v="101029537"/>
    <s v="CONCENTRATOR SUPPORT BRACKET"/>
    <s v="Liverpool L3 7EB"/>
    <n v="115"/>
    <x v="1"/>
    <s v="Diesel"/>
    <n v="4.2549999999999999E-4"/>
  </r>
  <r>
    <s v="S023730"/>
    <x v="43"/>
    <s v="PO145365"/>
    <s v="GRN197099"/>
    <n v="101017190"/>
    <s v="DETECTOR ACCESS PANEL VENTED"/>
    <s v="Liverpool L3 7EB"/>
    <n v="115"/>
    <x v="1"/>
    <s v="Diesel"/>
    <n v="4.2549999999999999E-4"/>
  </r>
  <r>
    <s v="S001571"/>
    <x v="10"/>
    <s v="PO135068"/>
    <s v="GRN185004"/>
    <s v="11700-1538"/>
    <s v="LASER SCANNER 190 DEG  1-40M OBJ DETECTOR"/>
    <s v="St Albans AL1 5BN"/>
    <n v="298"/>
    <x v="2"/>
    <s v="Diesel"/>
    <n v="1.1026E-3"/>
  </r>
  <r>
    <s v="S023730"/>
    <x v="43"/>
    <s v="PO145364"/>
    <s v="GRN197100"/>
    <n v="101017187"/>
    <s v="DETECTOR ACCESS PANEL"/>
    <s v="Liverpool L3 7EB"/>
    <n v="115"/>
    <x v="1"/>
    <s v="Diesel"/>
    <n v="4.2549999999999999E-4"/>
  </r>
  <r>
    <s v="S023730"/>
    <x v="43"/>
    <s v="PO145364"/>
    <s v="GRN197101"/>
    <n v="101017187"/>
    <s v="DETECTOR ACCESS PANEL"/>
    <s v="Liverpool L3 7EB"/>
    <n v="115"/>
    <x v="1"/>
    <s v="Diesel"/>
    <n v="4.2549999999999999E-4"/>
  </r>
  <r>
    <s v="S023730"/>
    <x v="43"/>
    <s v="PO143559"/>
    <s v="GRN197102"/>
    <n v="101014167"/>
    <s v="DETECTOR ASSY SHIELD PLATE"/>
    <s v="Liverpool L3 7EB"/>
    <n v="115"/>
    <x v="1"/>
    <s v="Diesel"/>
    <n v="4.2549999999999999E-4"/>
  </r>
  <r>
    <s v="S023730"/>
    <x v="43"/>
    <s v="PO145373"/>
    <s v="GRN197104"/>
    <n v="101025496"/>
    <s v="END STOP"/>
    <s v="Liverpool L3 7EB"/>
    <n v="115"/>
    <x v="1"/>
    <s v="Diesel"/>
    <n v="4.2549999999999999E-4"/>
  </r>
  <r>
    <s v="S023730"/>
    <x v="43"/>
    <s v="PO145379"/>
    <s v="GRN197105"/>
    <n v="101029537"/>
    <s v="CONCENTRATOR SUPPORT BRACKET"/>
    <s v="Liverpool L3 7EB"/>
    <n v="115"/>
    <x v="1"/>
    <s v="Diesel"/>
    <n v="4.2549999999999999E-4"/>
  </r>
  <r>
    <s v="S023730"/>
    <x v="43"/>
    <s v="PO146471"/>
    <s v="GRN197106"/>
    <s v="360-1021-1"/>
    <s v="M60-ZBX - CONDENSATION DRIP TRAY ASSY FOR A/C UNIT"/>
    <s v="Liverpool L3 7EB"/>
    <n v="115"/>
    <x v="1"/>
    <s v="Diesel"/>
    <n v="4.2549999999999999E-4"/>
  </r>
  <r>
    <s v="S000892"/>
    <x v="16"/>
    <s v="PO144732"/>
    <s v="GRN185011"/>
    <n v="21201414"/>
    <s v="PATCH CORD CAT 5E FTP PVC METAL SHIELD 1M - BLACK"/>
    <s v="Stockport SK4 2JT"/>
    <n v="55"/>
    <x v="2"/>
    <s v="Diesel"/>
    <n v="2.0350000000000001E-4"/>
  </r>
  <r>
    <s v="S023730"/>
    <x v="43"/>
    <s v="PO147740"/>
    <s v="GRN197109"/>
    <n v="101042055"/>
    <s v="CALIBRATION TEST PIECE ASSEMBLY"/>
    <s v="Liverpool L3 7EB"/>
    <n v="115"/>
    <x v="1"/>
    <s v="Diesel"/>
    <n v="4.2549999999999999E-4"/>
  </r>
  <r>
    <s v="S023730"/>
    <x v="43"/>
    <s v="PO143559"/>
    <s v="GRN197110"/>
    <n v="101040907"/>
    <s v="DRIVERLESS PANEL COVER"/>
    <s v="Liverpool L3 7EB"/>
    <n v="115"/>
    <x v="1"/>
    <s v="Diesel"/>
    <n v="4.2549999999999999E-4"/>
  </r>
  <r>
    <s v="S023730"/>
    <x v="43"/>
    <s v="PO146576"/>
    <s v="GRN197162"/>
    <n v="101024216"/>
    <s v="INSERT FILTER 64.5 DEG 7.0 TUNGSTEN - MI6 SSM"/>
    <s v="Liverpool L3 7EB"/>
    <n v="115"/>
    <x v="1"/>
    <s v="Diesel"/>
    <n v="4.2549999999999999E-4"/>
  </r>
  <r>
    <s v="S023730"/>
    <x v="43"/>
    <s v="PO146576"/>
    <s v="GRN197163"/>
    <n v="101024216"/>
    <s v="INSERT FILTER 64.5 DEG 7.0 TUNGSTEN - MI6 SSM"/>
    <s v="Liverpool L3 7EB"/>
    <n v="115"/>
    <x v="1"/>
    <s v="Diesel"/>
    <n v="4.2549999999999999E-4"/>
  </r>
  <r>
    <s v="S023730"/>
    <x v="43"/>
    <s v="PO145375"/>
    <s v="GRN197303"/>
    <n v="101026763"/>
    <s v="HORIZONTAL DETECTOR PLATE ASSEMBLY"/>
    <s v="Liverpool L3 7EB"/>
    <n v="115"/>
    <x v="1"/>
    <s v="Diesel"/>
    <n v="4.2549999999999999E-4"/>
  </r>
  <r>
    <s v="S023730"/>
    <x v="43"/>
    <s v="PO145375"/>
    <s v="GRN197507"/>
    <n v="101026763"/>
    <s v="HORIZONTAL DETECTOR PLATE ASSEMBLY"/>
    <s v="Liverpool L3 7EB"/>
    <n v="115"/>
    <x v="1"/>
    <s v="Diesel"/>
    <n v="4.2549999999999999E-4"/>
  </r>
  <r>
    <s v="S023730"/>
    <x v="43"/>
    <s v="PO145358"/>
    <s v="GRN197828"/>
    <s v="101024924-1"/>
    <s v="RIGHT HAND DETECTOR BOX ENCLOSURE ASSEMBLY - GREY"/>
    <s v="Liverpool L3 7EB"/>
    <n v="115"/>
    <x v="1"/>
    <s v="Diesel"/>
    <n v="4.2549999999999999E-4"/>
  </r>
  <r>
    <s v="S023730"/>
    <x v="43"/>
    <s v="PO145365"/>
    <s v="GRN197830"/>
    <n v="101017190"/>
    <s v="DETECTOR ACCESS PANEL VENTED"/>
    <s v="Liverpool L3 7EB"/>
    <n v="115"/>
    <x v="1"/>
    <s v="Diesel"/>
    <n v="4.2549999999999999E-4"/>
  </r>
  <r>
    <s v="S023730"/>
    <x v="43"/>
    <s v="PO145370"/>
    <s v="GRN197831"/>
    <n v="101025468"/>
    <s v="DETECTOR ACCESS PANEL ASSEMBLY - CONDUIT"/>
    <s v="Liverpool L3 7EB"/>
    <n v="115"/>
    <x v="1"/>
    <s v="Diesel"/>
    <n v="4.2549999999999999E-4"/>
  </r>
  <r>
    <s v="S023730"/>
    <x v="43"/>
    <s v="PO145382"/>
    <s v="GRN197996"/>
    <n v="40259813"/>
    <s v="INSECT SCREEN"/>
    <s v="Liverpool L3 7EB"/>
    <n v="115"/>
    <x v="1"/>
    <s v="Diesel"/>
    <n v="4.2549999999999999E-4"/>
  </r>
  <r>
    <s v="S023730"/>
    <x v="43"/>
    <s v="PO143560"/>
    <s v="GRN197997"/>
    <n v="57258746"/>
    <s v="UNIVERSAL DAB MOUNTING BRACKET BRACE 40.17mm LONG"/>
    <s v="Liverpool L3 7EB"/>
    <n v="115"/>
    <x v="1"/>
    <s v="Diesel"/>
    <n v="4.2549999999999999E-4"/>
  </r>
  <r>
    <s v="S023730"/>
    <x v="43"/>
    <s v="PO145368"/>
    <s v="GRN197998"/>
    <n v="101025462"/>
    <s v="SUPPORT PLATE FOR CCX"/>
    <s v="Liverpool L3 7EB"/>
    <n v="115"/>
    <x v="1"/>
    <s v="Diesel"/>
    <n v="4.2549999999999999E-4"/>
  </r>
  <r>
    <s v="S023730"/>
    <x v="43"/>
    <s v="PO147926"/>
    <s v="GRN197999"/>
    <s v="340-1584-1"/>
    <s v="COLLIMATOR INSERT FILTER, 63 DEGREES, 7MM, TUNGSTE"/>
    <s v="Liverpool L3 7EB"/>
    <n v="115"/>
    <x v="1"/>
    <s v="Diesel"/>
    <n v="4.2549999999999999E-4"/>
  </r>
  <r>
    <s v="S023730"/>
    <x v="43"/>
    <s v="PO143817"/>
    <s v="GRN198000"/>
    <n v="40258747"/>
    <s v="RPS-HRSS-CRYSTAL SPACER FRONT"/>
    <s v="Liverpool L3 7EB"/>
    <n v="115"/>
    <x v="1"/>
    <s v="Diesel"/>
    <n v="4.2549999999999999E-4"/>
  </r>
  <r>
    <s v="S023730"/>
    <x v="43"/>
    <s v="PO143628"/>
    <s v="GRN198343"/>
    <n v="101037705"/>
    <s v="VAREX COLLIMATOR ASSEMBLY"/>
    <s v="Liverpool L3 7EB"/>
    <n v="115"/>
    <x v="1"/>
    <s v="Diesel"/>
    <n v="4.2549999999999999E-4"/>
  </r>
  <r>
    <s v="S023730"/>
    <x v="43"/>
    <s v="PO141759"/>
    <s v="GRN198344"/>
    <n v="101037705"/>
    <s v="VAREX COLLIMATOR ASSEMBLY"/>
    <s v="Liverpool L3 7EB"/>
    <n v="115"/>
    <x v="1"/>
    <s v="Diesel"/>
    <n v="4.2549999999999999E-4"/>
  </r>
  <r>
    <s v="S023730"/>
    <x v="43"/>
    <s v="PO143628"/>
    <s v="GRN198349"/>
    <n v="101037705"/>
    <s v="VAREX COLLIMATOR ASSEMBLY"/>
    <s v="Liverpool L3 7EB"/>
    <n v="115"/>
    <x v="1"/>
    <s v="Diesel"/>
    <n v="4.2549999999999999E-4"/>
  </r>
  <r>
    <s v="S023730"/>
    <x v="43"/>
    <s v="PO143627"/>
    <s v="GRN198350"/>
    <n v="101037705"/>
    <s v="VAREX COLLIMATOR ASSEMBLY"/>
    <s v="Liverpool L3 7EB"/>
    <n v="115"/>
    <x v="1"/>
    <s v="Diesel"/>
    <n v="4.2549999999999999E-4"/>
  </r>
  <r>
    <s v="S001571"/>
    <x v="10"/>
    <s v="PO138697"/>
    <s v="GRN185040"/>
    <n v="4245252"/>
    <s v="LASER SENSOR LMS111-10100"/>
    <s v="St Albans AL1 5BN"/>
    <n v="298"/>
    <x v="2"/>
    <s v="Diesel"/>
    <n v="1.1026E-3"/>
  </r>
  <r>
    <s v="S001571"/>
    <x v="10"/>
    <s v="PO144724"/>
    <s v="GRN185041"/>
    <n v="101018191"/>
    <s v="UC30-214162 ULTRASONIC SENSOR"/>
    <s v="St Albans AL1 5BN"/>
    <n v="298"/>
    <x v="2"/>
    <s v="Diesel"/>
    <n v="1.1026E-3"/>
  </r>
  <r>
    <s v="S001571"/>
    <x v="10"/>
    <s v="PO144724"/>
    <s v="GRN185042"/>
    <n v="101018191"/>
    <s v="UC30-214162 ULTRASONIC SENSOR"/>
    <s v="St Albans AL1 5BN"/>
    <n v="298"/>
    <x v="2"/>
    <s v="Diesel"/>
    <n v="1.1026E-3"/>
  </r>
  <r>
    <s v="S000892"/>
    <x v="16"/>
    <s v="PO144875"/>
    <s v="GRN185043"/>
    <n v="101044665"/>
    <s v="5 PORT USB 3.0 EXTERNAL MULTI CARD READER"/>
    <s v="Stockport SK4 2JT"/>
    <n v="55"/>
    <x v="2"/>
    <s v="Diesel"/>
    <n v="2.0350000000000001E-4"/>
  </r>
  <r>
    <s v="S023730"/>
    <x v="43"/>
    <s v="PO143628"/>
    <s v="GRN198354"/>
    <n v="101037705"/>
    <s v="VAREX COLLIMATOR ASSEMBLY"/>
    <s v="Liverpool L3 7EB"/>
    <n v="115"/>
    <x v="1"/>
    <s v="Diesel"/>
    <n v="4.2549999999999999E-4"/>
  </r>
  <r>
    <s v="S001121"/>
    <x v="5"/>
    <s v="PO143170"/>
    <s v="GRN185045"/>
    <n v="79204208"/>
    <s v="MCB 3 POLE + N 40A C TYPE"/>
    <s v="Salford M5 4BE"/>
    <n v="103.6"/>
    <x v="2"/>
    <s v="Diesel"/>
    <n v="3.8331999999999998E-4"/>
  </r>
  <r>
    <s v="S023730"/>
    <x v="43"/>
    <s v="PO145428"/>
    <s v="GRN198380"/>
    <n v="101033830"/>
    <s v="TOOLBOX BATTERY SETTING OUT JIG"/>
    <s v="Liverpool L3 7EB"/>
    <n v="115"/>
    <x v="1"/>
    <s v="Diesel"/>
    <n v="4.2549999999999999E-4"/>
  </r>
  <r>
    <s v="S023730"/>
    <x v="43"/>
    <s v="PO143105"/>
    <s v="GRN199064"/>
    <n v="101038149"/>
    <s v="VAREX COLLIMATOR ASSEMBLY"/>
    <s v="Liverpool L3 7EB"/>
    <n v="115"/>
    <x v="1"/>
    <s v="Diesel"/>
    <n v="4.2549999999999999E-4"/>
  </r>
  <r>
    <s v="S023730"/>
    <x v="43"/>
    <s v="PO145429"/>
    <s v="GRN199372"/>
    <n v="101044365"/>
    <s v="HIGH PEN DAB COLLIMATOR - X-RAY ABSORBER"/>
    <s v="Liverpool L3 7EB"/>
    <n v="115"/>
    <x v="1"/>
    <s v="Diesel"/>
    <n v="4.2549999999999999E-4"/>
  </r>
  <r>
    <s v="S023730"/>
    <x v="43"/>
    <s v="PO143105"/>
    <s v="GRN199396"/>
    <n v="101038149"/>
    <s v="VAREX COLLIMATOR ASSEMBLY"/>
    <s v="Liverpool L3 7EB"/>
    <n v="115"/>
    <x v="1"/>
    <s v="Diesel"/>
    <n v="4.2549999999999999E-4"/>
  </r>
  <r>
    <s v="S023730"/>
    <x v="43"/>
    <s v="PO145063"/>
    <s v="GRN199403"/>
    <n v="101038149"/>
    <s v="VAREX COLLIMATOR ASSEMBLY"/>
    <s v="Liverpool L3 7EB"/>
    <n v="115"/>
    <x v="1"/>
    <s v="Diesel"/>
    <n v="4.2549999999999999E-4"/>
  </r>
  <r>
    <s v="S001047"/>
    <x v="9"/>
    <s v="PO134439"/>
    <s v="GRN185082"/>
    <n v="66205215"/>
    <s v="2x8 ELEMENT PHOTO DIODE CdWO4 30mm THICK"/>
    <s v="81300 Johor Bahru Malaysia"/>
    <n v="6781"/>
    <x v="4"/>
    <s v="Aviation"/>
    <n v="1.1924057587200001"/>
  </r>
  <r>
    <s v="S001047"/>
    <x v="9"/>
    <s v="PO140457"/>
    <s v="GRN185083"/>
    <n v="66204255"/>
    <s v="SILICON PHOTDIODE CDWO4 - 5 X 10.7MM X 30MM THICK"/>
    <s v="81300 Johor Bahru Malaysia"/>
    <n v="6781"/>
    <x v="4"/>
    <s v="Aviation"/>
    <n v="1.1924057587200001"/>
  </r>
  <r>
    <s v="S001047"/>
    <x v="9"/>
    <s v="PO131931"/>
    <s v="GRN185084"/>
    <n v="66205215"/>
    <s v="2x8 ELEMENT PHOTO DIODE CdWO4 30mm THICK"/>
    <s v="81300 Johor Bahru Malaysia"/>
    <n v="6781"/>
    <x v="4"/>
    <s v="Aviation"/>
    <n v="1.1924057587200001"/>
  </r>
  <r>
    <s v="S023730"/>
    <x v="43"/>
    <s v="PO145365"/>
    <s v="GRN199405"/>
    <n v="101017190"/>
    <s v="DETECTOR ACCESS PANEL VENTED"/>
    <s v="Liverpool L3 7EB"/>
    <n v="115"/>
    <x v="1"/>
    <s v="Diesel"/>
    <n v="4.2549999999999999E-4"/>
  </r>
  <r>
    <s v="S023730"/>
    <x v="43"/>
    <s v="PO149890"/>
    <s v="GRN199406"/>
    <s v="340-1578-1"/>
    <s v="SIEMENS COLLIMATOR ASSEMBLY"/>
    <s v="Liverpool L3 7EB"/>
    <n v="115"/>
    <x v="1"/>
    <s v="Diesel"/>
    <n v="4.2549999999999999E-4"/>
  </r>
  <r>
    <s v="S023730"/>
    <x v="43"/>
    <s v="PO143817"/>
    <s v="GRN199410"/>
    <n v="40258747"/>
    <s v="RPS-HRSS-CRYSTAL SPACER FRONT"/>
    <s v="Liverpool L3 7EB"/>
    <n v="115"/>
    <x v="1"/>
    <s v="Diesel"/>
    <n v="4.2549999999999999E-4"/>
  </r>
  <r>
    <s v="S023730"/>
    <x v="43"/>
    <s v="PO148807"/>
    <s v="GRN199412"/>
    <n v="101033830"/>
    <s v="TOOLBOX BATTERY SETTING OUT JIG"/>
    <s v="Liverpool L3 7EB"/>
    <n v="115"/>
    <x v="1"/>
    <s v="Diesel"/>
    <n v="4.2549999999999999E-4"/>
  </r>
  <r>
    <s v="S023730"/>
    <x v="43"/>
    <s v="PO147739"/>
    <s v="GRN199414"/>
    <n v="101036410"/>
    <s v="I.R FENCE LASER TOOL BOX NYLON ASSEMBLY"/>
    <s v="Liverpool L3 7EB"/>
    <n v="115"/>
    <x v="1"/>
    <s v="Diesel"/>
    <n v="4.2549999999999999E-4"/>
  </r>
  <r>
    <s v="S023730"/>
    <x v="43"/>
    <s v="PO147926"/>
    <s v="GRN199443"/>
    <s v="340-1584-1"/>
    <s v="COLLIMATOR INSERT FILTER, 63 DEGREES, 7MM, TUNGSTE"/>
    <s v="Liverpool L3 7EB"/>
    <n v="115"/>
    <x v="1"/>
    <s v="Diesel"/>
    <n v="4.2549999999999999E-4"/>
  </r>
  <r>
    <s v="S023730"/>
    <x v="43"/>
    <s v="PO143817"/>
    <s v="GRN199444"/>
    <n v="40258748"/>
    <s v="RPS-HRSS-CRYSTAL SPACER-REAR"/>
    <s v="Liverpool L3 7EB"/>
    <n v="115"/>
    <x v="1"/>
    <s v="Diesel"/>
    <n v="4.2549999999999999E-4"/>
  </r>
  <r>
    <s v="S023730"/>
    <x v="43"/>
    <s v="PO145368"/>
    <s v="GRN199445"/>
    <n v="101025462"/>
    <s v="SUPPORT PLATE FOR CCX"/>
    <s v="Liverpool L3 7EB"/>
    <n v="115"/>
    <x v="1"/>
    <s v="Diesel"/>
    <n v="4.2549999999999999E-4"/>
  </r>
  <r>
    <s v="S023730"/>
    <x v="43"/>
    <s v="PO145365"/>
    <s v="GRN199446"/>
    <n v="101017190"/>
    <s v="DETECTOR ACCESS PANEL VENTED"/>
    <s v="Liverpool L3 7EB"/>
    <n v="115"/>
    <x v="1"/>
    <s v="Diesel"/>
    <n v="4.2549999999999999E-4"/>
  </r>
  <r>
    <s v="S023730"/>
    <x v="43"/>
    <s v="PO145382"/>
    <s v="GRN199447"/>
    <n v="40259813"/>
    <s v="INSECT SCREEN"/>
    <s v="Liverpool L3 7EB"/>
    <n v="115"/>
    <x v="1"/>
    <s v="Diesel"/>
    <n v="4.2549999999999999E-4"/>
  </r>
  <r>
    <s v="S023730"/>
    <x v="43"/>
    <s v="PO145364"/>
    <s v="GRN199448"/>
    <n v="101017187"/>
    <s v="DETECTOR ACCESS PANEL"/>
    <s v="Liverpool L3 7EB"/>
    <n v="115"/>
    <x v="1"/>
    <s v="Diesel"/>
    <n v="4.2549999999999999E-4"/>
  </r>
  <r>
    <s v="S023730"/>
    <x v="43"/>
    <s v="PO145373"/>
    <s v="GRN199449"/>
    <n v="101025496"/>
    <s v="END STOP"/>
    <s v="Liverpool L3 7EB"/>
    <n v="115"/>
    <x v="1"/>
    <s v="Diesel"/>
    <n v="4.2549999999999999E-4"/>
  </r>
  <r>
    <s v="S023730"/>
    <x v="43"/>
    <s v="PO145379"/>
    <s v="GRN199450"/>
    <n v="101029537"/>
    <s v="CONCENTRATOR SUPPORT BRACKET"/>
    <s v="Liverpool L3 7EB"/>
    <n v="115"/>
    <x v="1"/>
    <s v="Diesel"/>
    <n v="4.2549999999999999E-4"/>
  </r>
  <r>
    <s v="S023730"/>
    <x v="43"/>
    <s v="PO145365"/>
    <s v="GRN199451"/>
    <n v="101017190"/>
    <s v="DETECTOR ACCESS PANEL VENTED"/>
    <s v="Liverpool L3 7EB"/>
    <n v="115"/>
    <x v="1"/>
    <s v="Diesel"/>
    <n v="4.2549999999999999E-4"/>
  </r>
  <r>
    <s v="S023730"/>
    <x v="43"/>
    <s v="PO145370"/>
    <s v="GRN199452"/>
    <n v="101025468"/>
    <s v="DETECTOR ACCESS PANEL ASSEMBLY - CONDUIT"/>
    <s v="Liverpool L3 7EB"/>
    <n v="115"/>
    <x v="1"/>
    <s v="Diesel"/>
    <n v="4.2549999999999999E-4"/>
  </r>
  <r>
    <s v="S000892"/>
    <x v="16"/>
    <s v="PO144732"/>
    <s v="GRN185107"/>
    <n v="101017708"/>
    <s v="RS PRO 10M POWER CABLE ASSEMBLY C13 TO C14 (IEC)R"/>
    <s v="Stockport SK4 2JT"/>
    <n v="55"/>
    <x v="2"/>
    <s v="Diesel"/>
    <n v="2.0350000000000001E-4"/>
  </r>
  <r>
    <s v="S000892"/>
    <x v="16"/>
    <s v="PO145012"/>
    <s v="GRN185108"/>
    <n v="101033208"/>
    <s v="THERMOPLASTIC KNURLED KNOB M6 x 8 - BLACK RS PRO 7"/>
    <s v="Stockport SK4 2JT"/>
    <n v="55"/>
    <x v="2"/>
    <s v="Diesel"/>
    <n v="2.0350000000000001E-4"/>
  </r>
  <r>
    <s v="S023730"/>
    <x v="43"/>
    <s v="PO150078"/>
    <s v="GRN199513"/>
    <n v="57207094"/>
    <s v="HIGH-FLOW NON-SHRINK CEMENTITIOUS GROUT 25KG BAG"/>
    <s v="Liverpool L3 7EB"/>
    <n v="115"/>
    <x v="1"/>
    <s v="Diesel"/>
    <n v="4.2549999999999999E-4"/>
  </r>
  <r>
    <s v="S023730"/>
    <x v="43"/>
    <s v="PO144902"/>
    <s v="GRN199716"/>
    <s v="340-1033-1"/>
    <s v="BEAM STOP HORIZONTAL (FULL WIDTH)"/>
    <s v="Liverpool L3 7EB"/>
    <n v="115"/>
    <x v="1"/>
    <s v="Diesel"/>
    <n v="4.2549999999999999E-4"/>
  </r>
  <r>
    <s v="S023730"/>
    <x v="43"/>
    <s v="PO145375"/>
    <s v="GRN199818"/>
    <n v="101026763"/>
    <s v="HORIZONTAL DETECTOR PLATE ASSEMBLY"/>
    <s v="Liverpool L3 7EB"/>
    <n v="115"/>
    <x v="1"/>
    <s v="Diesel"/>
    <n v="4.2549999999999999E-4"/>
  </r>
  <r>
    <s v="S023730"/>
    <x v="43"/>
    <s v="PO145370"/>
    <s v="GRN199820"/>
    <n v="101025468"/>
    <s v="DETECTOR ACCESS PANEL ASSEMBLY - CONDUIT"/>
    <s v="Liverpool L3 7EB"/>
    <n v="115"/>
    <x v="1"/>
    <s v="Diesel"/>
    <n v="4.2549999999999999E-4"/>
  </r>
  <r>
    <s v="S001121"/>
    <x v="5"/>
    <s v="PO144718"/>
    <s v="GRN185118"/>
    <s v="11700-5248"/>
    <s v="MODULAR RS232 I/O 1734 RA4222337"/>
    <s v="Salford M5 4BE"/>
    <n v="103.6"/>
    <x v="2"/>
    <s v="Diesel"/>
    <n v="3.8331999999999998E-4"/>
  </r>
  <r>
    <s v="S023730"/>
    <x v="43"/>
    <s v="PO146688"/>
    <s v="GRN199983"/>
    <n v="101042055"/>
    <s v="CALIBRATION TEST PIECE ASSEMBLY"/>
    <s v="Liverpool L3 7EB"/>
    <n v="115"/>
    <x v="1"/>
    <s v="Diesel"/>
    <n v="4.2549999999999999E-4"/>
  </r>
  <r>
    <s v="S023730"/>
    <x v="43"/>
    <s v="PO147740"/>
    <s v="GRN199984"/>
    <n v="101042055"/>
    <s v="CALIBRATION TEST PIECE ASSEMBLY"/>
    <s v="Liverpool L3 7EB"/>
    <n v="115"/>
    <x v="1"/>
    <s v="Diesel"/>
    <n v="4.2549999999999999E-4"/>
  </r>
  <r>
    <s v="S025431"/>
    <x v="0"/>
    <s v="PO144023"/>
    <s v="GRN185128"/>
    <s v="11540-0018"/>
    <s v="PASTE SILICONE DIELECTRIC"/>
    <s v="Boston Massachusetts"/>
    <n v="3154"/>
    <x v="0"/>
    <s v="Crude"/>
    <n v="1.0118031999999999E-2"/>
  </r>
  <r>
    <s v="S023730"/>
    <x v="43"/>
    <s v="PO146688"/>
    <s v="GRN199985"/>
    <n v="101042055"/>
    <s v="CALIBRATION TEST PIECE ASSEMBLY"/>
    <s v="Liverpool L3 7EB"/>
    <n v="115"/>
    <x v="1"/>
    <s v="Diesel"/>
    <n v="4.2549999999999999E-4"/>
  </r>
  <r>
    <s v="S023730"/>
    <x v="43"/>
    <s v="PO149154"/>
    <s v="GRN199989"/>
    <s v="361-1429-1"/>
    <s v="TERTIARY COLLIMATOR GUIDE PLATE"/>
    <s v="Liverpool L3 7EB"/>
    <n v="115"/>
    <x v="1"/>
    <s v="Diesel"/>
    <n v="4.2549999999999999E-4"/>
  </r>
  <r>
    <s v="S023730"/>
    <x v="43"/>
    <s v="PO148037"/>
    <s v="GRN200292"/>
    <n v="101037706"/>
    <s v="ETM SHORTENED, COLLIMATOR ASSEMBLY"/>
    <s v="Liverpool L3 7EB"/>
    <n v="115"/>
    <x v="1"/>
    <s v="Diesel"/>
    <n v="4.2549999999999999E-4"/>
  </r>
  <r>
    <s v="S023730"/>
    <x v="43"/>
    <s v="PO145358"/>
    <s v="GRN200430"/>
    <s v="101024924-1"/>
    <s v="RIGHT HAND DETECTOR BOX ENCLOSURE ASSEMBLY - GREY"/>
    <s v="Liverpool L3 7EB"/>
    <n v="115"/>
    <x v="1"/>
    <s v="Diesel"/>
    <n v="4.2549999999999999E-4"/>
  </r>
  <r>
    <s v="S023730"/>
    <x v="43"/>
    <s v="PO149835"/>
    <s v="GRN200835"/>
    <s v="350-1144-1"/>
    <s v="BLOCK SPACER SENSOR"/>
    <s v="Liverpool L3 7EB"/>
    <n v="115"/>
    <x v="1"/>
    <s v="Diesel"/>
    <n v="4.2549999999999999E-4"/>
  </r>
  <r>
    <s v="S025431"/>
    <x v="0"/>
    <s v="PO143574"/>
    <s v="GRN185135"/>
    <s v="8870AP"/>
    <s v="VD580 W/CAN"/>
    <s v="Boston Massachusetts"/>
    <n v="3154"/>
    <x v="0"/>
    <s v="Crude"/>
    <n v="1.0118031999999999E-2"/>
  </r>
  <r>
    <s v="S023730"/>
    <x v="43"/>
    <s v="PO149890"/>
    <s v="GRN201010"/>
    <s v="340-1578-1"/>
    <s v="SIEMENS COLLIMATOR ASSEMBLY"/>
    <s v="Liverpool L3 7EB"/>
    <n v="115"/>
    <x v="1"/>
    <s v="Diesel"/>
    <n v="4.2549999999999999E-4"/>
  </r>
  <r>
    <s v="S023730"/>
    <x v="43"/>
    <s v="PO145358"/>
    <s v="GRN201032"/>
    <s v="101024924-1"/>
    <s v="RIGHT HAND DETECTOR BOX ENCLOSURE ASSEMBLY - GREY"/>
    <s v="Liverpool L3 7EB"/>
    <n v="115"/>
    <x v="1"/>
    <s v="Diesel"/>
    <n v="4.2549999999999999E-4"/>
  </r>
  <r>
    <s v="S023730"/>
    <x v="43"/>
    <s v="PO143560"/>
    <s v="GRN201085"/>
    <n v="57258746"/>
    <s v="UNIVERSAL DAB MOUNTING BRACKET BRACE 40.17mm LONG"/>
    <s v="Liverpool L3 7EB"/>
    <n v="115"/>
    <x v="1"/>
    <s v="Diesel"/>
    <n v="4.2549999999999999E-4"/>
  </r>
  <r>
    <s v="S023730"/>
    <x v="43"/>
    <s v="PO150474"/>
    <s v="GRN201118"/>
    <s v="350-1144-1"/>
    <s v="BLOCK SPACER SENSOR"/>
    <s v="Liverpool L3 7EB"/>
    <n v="115"/>
    <x v="1"/>
    <s v="Diesel"/>
    <n v="4.2549999999999999E-4"/>
  </r>
  <r>
    <s v="S023730"/>
    <x v="43"/>
    <s v="PO145382"/>
    <s v="GRN201129"/>
    <n v="40259813"/>
    <s v="INSECT SCREEN"/>
    <s v="Liverpool L3 7EB"/>
    <n v="115"/>
    <x v="1"/>
    <s v="Diesel"/>
    <n v="4.2549999999999999E-4"/>
  </r>
  <r>
    <s v="S025431"/>
    <x v="0"/>
    <s v="PO144362"/>
    <s v="GRN185145"/>
    <s v="11701-2430"/>
    <s v="METAL PULLEY THERMOKING COMPRESSSOR"/>
    <s v="Boston Massachusetts"/>
    <n v="3154"/>
    <x v="0"/>
    <s v="Crude"/>
    <n v="1.0118031999999999E-2"/>
  </r>
  <r>
    <s v="S023730"/>
    <x v="43"/>
    <s v="PO145379"/>
    <s v="GRN201138"/>
    <n v="101029537"/>
    <s v="CONCENTRATOR SUPPORT BRACKET"/>
    <s v="Liverpool L3 7EB"/>
    <n v="115"/>
    <x v="1"/>
    <s v="Diesel"/>
    <n v="4.2549999999999999E-4"/>
  </r>
  <r>
    <s v="S023730"/>
    <x v="43"/>
    <s v="PO145364"/>
    <s v="GRN201331"/>
    <n v="101017187"/>
    <s v="DETECTOR ACCESS PANEL"/>
    <s v="Liverpool L3 7EB"/>
    <n v="115"/>
    <x v="1"/>
    <s v="Diesel"/>
    <n v="4.2549999999999999E-4"/>
  </r>
  <r>
    <s v="S023730"/>
    <x v="43"/>
    <s v="PO145358"/>
    <s v="GRN201422"/>
    <s v="101024927-1"/>
    <s v="LEFT HAND DETECTOR BOX ENCLOSURE ASSEMBLY - GREY"/>
    <s v="Liverpool L3 7EB"/>
    <n v="115"/>
    <x v="1"/>
    <s v="Diesel"/>
    <n v="4.2549999999999999E-4"/>
  </r>
  <r>
    <s v="S025431"/>
    <x v="0"/>
    <s v="PO144023"/>
    <s v="GRN185149"/>
    <s v="11540-0480"/>
    <s v="FILTER 5  WATER"/>
    <s v="Boston Massachusetts"/>
    <n v="3154"/>
    <x v="0"/>
    <s v="Crude"/>
    <n v="1.0118031999999999E-2"/>
  </r>
  <r>
    <s v="S023730"/>
    <x v="43"/>
    <s v="PO149717"/>
    <s v="GRN201430"/>
    <n v="101042055"/>
    <s v="CALIBRATION TEST PIECE ASSEMBLY"/>
    <s v="Liverpool L3 7EB"/>
    <n v="115"/>
    <x v="1"/>
    <s v="Diesel"/>
    <n v="4.2549999999999999E-4"/>
  </r>
  <r>
    <s v="S023730"/>
    <x v="43"/>
    <s v="PO145379"/>
    <s v="GRN201431"/>
    <n v="101029537"/>
    <s v="CONCENTRATOR SUPPORT BRACKET"/>
    <s v="Liverpool L3 7EB"/>
    <n v="115"/>
    <x v="1"/>
    <s v="Diesel"/>
    <n v="4.2549999999999999E-4"/>
  </r>
  <r>
    <s v="S023730"/>
    <x v="43"/>
    <s v="PO145382"/>
    <s v="GRN201432"/>
    <n v="40259813"/>
    <s v="INSECT SCREEN"/>
    <s v="Liverpool L3 7EB"/>
    <n v="115"/>
    <x v="1"/>
    <s v="Diesel"/>
    <n v="4.2549999999999999E-4"/>
  </r>
  <r>
    <s v="S023730"/>
    <x v="43"/>
    <s v="PO143560"/>
    <s v="GRN201433"/>
    <n v="57258746"/>
    <s v="UNIVERSAL DAB MOUNTING BRACKET BRACE 40.17mm LONG"/>
    <s v="Liverpool L3 7EB"/>
    <n v="115"/>
    <x v="1"/>
    <s v="Diesel"/>
    <n v="4.2549999999999999E-4"/>
  </r>
  <r>
    <s v="S023730"/>
    <x v="43"/>
    <s v="PO143817"/>
    <s v="GRN201434"/>
    <n v="40258747"/>
    <s v="RPS-HRSS-CRYSTAL SPACER FRONT"/>
    <s v="Liverpool L3 7EB"/>
    <n v="115"/>
    <x v="1"/>
    <s v="Diesel"/>
    <n v="4.2549999999999999E-4"/>
  </r>
  <r>
    <s v="S023730"/>
    <x v="43"/>
    <s v="PO145373"/>
    <s v="GRN201436"/>
    <n v="101025496"/>
    <s v="END STOP"/>
    <s v="Liverpool L3 7EB"/>
    <n v="115"/>
    <x v="1"/>
    <s v="Diesel"/>
    <n v="4.2549999999999999E-4"/>
  </r>
  <r>
    <s v="S023730"/>
    <x v="43"/>
    <s v="PO143559"/>
    <s v="GRN201437"/>
    <n v="101014167"/>
    <s v="DETECTOR ASSY SHIELD PLATE"/>
    <s v="Liverpool L3 7EB"/>
    <n v="115"/>
    <x v="1"/>
    <s v="Diesel"/>
    <n v="4.2549999999999999E-4"/>
  </r>
  <r>
    <s v="S023730"/>
    <x v="43"/>
    <s v="PO145368"/>
    <s v="GRN201439"/>
    <n v="101025462"/>
    <s v="SUPPORT PLATE FOR CCX"/>
    <s v="Liverpool L3 7EB"/>
    <n v="115"/>
    <x v="1"/>
    <s v="Diesel"/>
    <n v="4.2549999999999999E-4"/>
  </r>
  <r>
    <s v="S023730"/>
    <x v="43"/>
    <s v="PO143559"/>
    <s v="GRN201440"/>
    <n v="101040907"/>
    <s v="DRIVERLESS PANEL COVER"/>
    <s v="Liverpool L3 7EB"/>
    <n v="115"/>
    <x v="1"/>
    <s v="Diesel"/>
    <n v="4.2549999999999999E-4"/>
  </r>
  <r>
    <s v="S023730"/>
    <x v="43"/>
    <s v="PO150214"/>
    <s v="GRN201441"/>
    <n v="101024216"/>
    <s v="INSERT FILTER 64.5 DEG 7.0 TUNGSTEN - MI6 SSM"/>
    <s v="Liverpool L3 7EB"/>
    <n v="115"/>
    <x v="1"/>
    <s v="Diesel"/>
    <n v="4.2549999999999999E-4"/>
  </r>
  <r>
    <s v="S023730"/>
    <x v="43"/>
    <s v="PO150395"/>
    <s v="GRN201442"/>
    <n v="40258747"/>
    <s v="RPS-HRSS-CRYSTAL SPACER FRONT"/>
    <s v="Liverpool L3 7EB"/>
    <n v="115"/>
    <x v="1"/>
    <s v="Diesel"/>
    <n v="4.2549999999999999E-4"/>
  </r>
  <r>
    <s v="S023730"/>
    <x v="43"/>
    <s v="PO149497"/>
    <s v="GRN201458"/>
    <n v="101044364"/>
    <s v="HIGH PEN DAB COLLIMATOR COVER BRACKET"/>
    <s v="Liverpool L3 7EB"/>
    <n v="115"/>
    <x v="1"/>
    <s v="Diesel"/>
    <n v="4.2549999999999999E-4"/>
  </r>
  <r>
    <s v="S023730"/>
    <x v="43"/>
    <s v="PO143629"/>
    <s v="GRN201461"/>
    <n v="101037705"/>
    <s v="VAREX COLLIMATOR ASSEMBLY"/>
    <s v="Liverpool L3 7EB"/>
    <n v="115"/>
    <x v="1"/>
    <s v="Diesel"/>
    <n v="4.2549999999999999E-4"/>
  </r>
  <r>
    <s v="S000892"/>
    <x v="16"/>
    <s v="PO144732"/>
    <s v="GRN185179"/>
    <n v="3445203"/>
    <s v="STRAIGHT PLUG REWIREABLE M12 4AMP 4WAY"/>
    <s v="Stockport SK4 2JT"/>
    <n v="55"/>
    <x v="2"/>
    <s v="Diesel"/>
    <n v="2.0350000000000001E-4"/>
  </r>
  <r>
    <s v="S022275"/>
    <x v="8"/>
    <s v="PO148008"/>
    <s v="GRN204893"/>
    <s v="11701-3428"/>
    <s v="MERCEDES-BENZ ACTROS 5 S/M FHS 2632 L EXPORT TO LI"/>
    <s v="70771 Leinfelden-Echterdingen"/>
    <n v="1446"/>
    <x v="3"/>
    <s v="Diesel"/>
    <n v="1.4702205000000002"/>
  </r>
  <r>
    <s v="S001047"/>
    <x v="9"/>
    <s v="PO134439"/>
    <s v="GRN185181"/>
    <n v="66205215"/>
    <s v="2x8 ELEMENT PHOTO DIODE CdWO4 30mm THICK"/>
    <s v="81300 Johor Bahru Malaysia"/>
    <n v="6781"/>
    <x v="4"/>
    <s v="Aviation"/>
    <n v="1.1924057587200001"/>
  </r>
  <r>
    <s v="S023730"/>
    <x v="43"/>
    <s v="PO148249"/>
    <s v="GRN201462"/>
    <n v="101037705"/>
    <s v="VAREX COLLIMATOR ASSEMBLY"/>
    <s v="Liverpool L3 7EB"/>
    <n v="115"/>
    <x v="1"/>
    <s v="Diesel"/>
    <n v="4.2549999999999999E-4"/>
  </r>
  <r>
    <s v="S023730"/>
    <x v="43"/>
    <s v="PO149907"/>
    <s v="GRN201463"/>
    <n v="101038149"/>
    <s v="VAREX COLLIMATOR ASSEMBLY"/>
    <s v="Liverpool L3 7EB"/>
    <n v="115"/>
    <x v="1"/>
    <s v="Diesel"/>
    <n v="4.2549999999999999E-4"/>
  </r>
  <r>
    <s v="S000892"/>
    <x v="16"/>
    <s v="PO145012"/>
    <s v="GRN185186"/>
    <n v="101033208"/>
    <s v="THERMOPLASTIC KNURLED KNOB M6 x 8 - BLACK RS PRO 7"/>
    <s v="Stockport SK4 2JT"/>
    <n v="55"/>
    <x v="2"/>
    <s v="Diesel"/>
    <n v="2.0350000000000001E-4"/>
  </r>
  <r>
    <s v="S023730"/>
    <x v="43"/>
    <s v="PO143105"/>
    <s v="GRN201464"/>
    <n v="101038149"/>
    <s v="VAREX COLLIMATOR ASSEMBLY"/>
    <s v="Liverpool L3 7EB"/>
    <n v="115"/>
    <x v="1"/>
    <s v="Diesel"/>
    <n v="4.2549999999999999E-4"/>
  </r>
  <r>
    <s v="S023730"/>
    <x v="43"/>
    <s v="PO145597"/>
    <s v="GRN201468"/>
    <n v="101037570"/>
    <s v="COLLIMATOR ASSEMBLY"/>
    <s v="Liverpool L3 7EB"/>
    <n v="115"/>
    <x v="1"/>
    <s v="Diesel"/>
    <n v="4.2549999999999999E-4"/>
  </r>
  <r>
    <s v="S023730"/>
    <x v="43"/>
    <s v="PO145364"/>
    <s v="GRN201469"/>
    <n v="101017187"/>
    <s v="DETECTOR ACCESS PANEL"/>
    <s v="Liverpool L3 7EB"/>
    <n v="115"/>
    <x v="1"/>
    <s v="Diesel"/>
    <n v="4.2549999999999999E-4"/>
  </r>
  <r>
    <s v="S023730"/>
    <x v="43"/>
    <s v="PO145375"/>
    <s v="GRN201529"/>
    <n v="101026763"/>
    <s v="HORIZONTAL DETECTOR PLATE ASSEMBLY"/>
    <s v="Liverpool L3 7EB"/>
    <n v="115"/>
    <x v="1"/>
    <s v="Diesel"/>
    <n v="4.2549999999999999E-4"/>
  </r>
  <r>
    <s v="S023730"/>
    <x v="43"/>
    <s v="PO145597"/>
    <s v="GRN201530"/>
    <n v="101038149"/>
    <s v="VAREX COLLIMATOR ASSEMBLY"/>
    <s v="Liverpool L3 7EB"/>
    <n v="115"/>
    <x v="1"/>
    <s v="Diesel"/>
    <n v="4.2549999999999999E-4"/>
  </r>
  <r>
    <s v="S023730"/>
    <x v="43"/>
    <s v="PO145370"/>
    <s v="GRN201580"/>
    <n v="101025468"/>
    <s v="DETECTOR ACCESS PANEL ASSEMBLY - CONDUIT"/>
    <s v="Liverpool L3 7EB"/>
    <n v="115"/>
    <x v="1"/>
    <s v="Diesel"/>
    <n v="4.2549999999999999E-4"/>
  </r>
  <r>
    <s v="S023730"/>
    <x v="43"/>
    <s v="PO149890"/>
    <s v="GRN202003"/>
    <s v="340-1578-1"/>
    <s v="SIEMENS COLLIMATOR ASSEMBLY"/>
    <s v="Liverpool L3 7EB"/>
    <n v="115"/>
    <x v="1"/>
    <s v="Diesel"/>
    <n v="4.2549999999999999E-4"/>
  </r>
  <r>
    <s v="S023730"/>
    <x v="43"/>
    <s v="PO150024"/>
    <s v="GRN202004"/>
    <s v="340-1389-1"/>
    <s v="HIGH DENSITY ALERT OPTION"/>
    <s v="Liverpool L3 7EB"/>
    <n v="115"/>
    <x v="1"/>
    <s v="Diesel"/>
    <n v="4.2549999999999999E-4"/>
  </r>
  <r>
    <s v="S023730"/>
    <x v="43"/>
    <s v="PO146656"/>
    <s v="GRN202005"/>
    <n v="101026046"/>
    <s v="CVI TUNGSTEN WIRE TEST PIECE ASSY 0.5MM - 2.5MM"/>
    <s v="Liverpool L3 7EB"/>
    <n v="115"/>
    <x v="1"/>
    <s v="Diesel"/>
    <n v="4.2549999999999999E-4"/>
  </r>
  <r>
    <s v="S024190"/>
    <x v="22"/>
    <s v="PO143444"/>
    <s v="GRN185198"/>
    <s v="340-1357-1"/>
    <s v="DOME CAMERA GASKET"/>
    <s v="Stockport SK4 2JT"/>
    <n v="22.2"/>
    <x v="1"/>
    <s v="Diesel"/>
    <n v="8.2140000000000008E-3"/>
  </r>
  <r>
    <s v="S023730"/>
    <x v="43"/>
    <s v="PO142135"/>
    <s v="GRN202483"/>
    <s v="340-1025-1"/>
    <s v="DOOR LINAC SHIELDING (RIGHT)"/>
    <s v="Liverpool L3 7EB"/>
    <n v="115"/>
    <x v="1"/>
    <s v="Diesel"/>
    <n v="4.2549999999999999E-4"/>
  </r>
  <r>
    <s v="S024190"/>
    <x v="22"/>
    <s v="PO144990"/>
    <s v="GRN185200"/>
    <n v="85205363"/>
    <s v="19MM EPDM BONDED WASHER"/>
    <s v="Stockport SK4 2JT"/>
    <n v="22.2"/>
    <x v="1"/>
    <s v="Diesel"/>
    <n v="8.2140000000000008E-3"/>
  </r>
  <r>
    <s v="S001571"/>
    <x v="10"/>
    <s v="PO138588"/>
    <s v="GRN185202"/>
    <s v="11700-5287"/>
    <s v="LASER SCANNER LMS141-15100 SECURITY PRIME"/>
    <s v="St Albans AL1 5BN"/>
    <n v="298"/>
    <x v="2"/>
    <s v="Diesel"/>
    <n v="1.1026E-3"/>
  </r>
  <r>
    <s v="S001571"/>
    <x v="10"/>
    <s v="PO140285"/>
    <s v="GRN185203"/>
    <s v="11700-5287"/>
    <s v="LASER SCANNER LMS141-15100 SECURITY PRIME"/>
    <s v="St Albans AL1 5BN"/>
    <n v="298"/>
    <x v="2"/>
    <s v="Diesel"/>
    <n v="1.1026E-3"/>
  </r>
  <r>
    <s v="S023730"/>
    <x v="43"/>
    <s v="PO142137"/>
    <s v="GRN202485"/>
    <s v="340-1025-1"/>
    <s v="DOOR LINAC SHIELDING (RIGHT)"/>
    <s v="Liverpool L3 7EB"/>
    <n v="115"/>
    <x v="1"/>
    <s v="Diesel"/>
    <n v="4.2549999999999999E-4"/>
  </r>
  <r>
    <s v="S023730"/>
    <x v="43"/>
    <s v="PO142138"/>
    <s v="GRN202486"/>
    <s v="340-1030-1"/>
    <s v="DOOR LINAC SHIELDING (LEFT)"/>
    <s v="Liverpool L3 7EB"/>
    <n v="115"/>
    <x v="1"/>
    <s v="Diesel"/>
    <n v="4.2549999999999999E-4"/>
  </r>
  <r>
    <s v="S023730"/>
    <x v="43"/>
    <s v="PO148433"/>
    <s v="GRN202492"/>
    <s v="340-1025-1"/>
    <s v="DOOR LINAC SHIELDING (RIGHT)"/>
    <s v="Liverpool L3 7EB"/>
    <n v="115"/>
    <x v="1"/>
    <s v="Diesel"/>
    <n v="4.2549999999999999E-4"/>
  </r>
  <r>
    <s v="S023730"/>
    <x v="43"/>
    <s v="PO145159"/>
    <s v="GRN202495"/>
    <s v="340-1025-1"/>
    <s v="DOOR LINAC SHIELDING (RIGHT)"/>
    <s v="Liverpool L3 7EB"/>
    <n v="115"/>
    <x v="1"/>
    <s v="Diesel"/>
    <n v="4.2549999999999999E-4"/>
  </r>
  <r>
    <s v="S001571"/>
    <x v="10"/>
    <s v="PO140450"/>
    <s v="GRN185210"/>
    <n v="4245252"/>
    <s v="LASER SENSOR LMS111-10100"/>
    <s v="St Albans AL1 5BN"/>
    <n v="298"/>
    <x v="2"/>
    <s v="Diesel"/>
    <n v="1.1026E-3"/>
  </r>
  <r>
    <s v="S001047"/>
    <x v="9"/>
    <s v="PO140457"/>
    <s v="GRN185211"/>
    <n v="66204255"/>
    <s v="SILICON PHOTDIODE CDWO4 - 5 X 10.7MM X 30MM THICK"/>
    <s v="81300 Johor Bahru Malaysia"/>
    <n v="6781"/>
    <x v="4"/>
    <s v="Aviation"/>
    <n v="1.1924057587200001"/>
  </r>
  <r>
    <s v="S001571"/>
    <x v="10"/>
    <s v="PO140450"/>
    <s v="GRN185212"/>
    <n v="4245252"/>
    <s v="LASER SENSOR LMS111-10100"/>
    <s v="St Albans AL1 5BN"/>
    <n v="298"/>
    <x v="2"/>
    <s v="Diesel"/>
    <n v="1.1026E-3"/>
  </r>
  <r>
    <s v="S000892"/>
    <x v="16"/>
    <s v="PO142139"/>
    <s v="GRN185213"/>
    <n v="42208923"/>
    <s v="IMRAK 410 19&quot; WALL MOUNT CABINET 324 x 600 x 400mm"/>
    <s v="Stockport SK4 2JT"/>
    <n v="55"/>
    <x v="2"/>
    <s v="Diesel"/>
    <n v="2.0350000000000001E-4"/>
  </r>
  <r>
    <s v="S023730"/>
    <x v="43"/>
    <s v="PO144902"/>
    <s v="GRN202602"/>
    <s v="340-1032-1"/>
    <s v="BEAM STOP VERTICAL (FULL HEIGHT)"/>
    <s v="Liverpool L3 7EB"/>
    <n v="115"/>
    <x v="1"/>
    <s v="Diesel"/>
    <n v="4.2549999999999999E-4"/>
  </r>
  <r>
    <s v="S023730"/>
    <x v="43"/>
    <s v="PO144902"/>
    <s v="GRN202686"/>
    <s v="340-1032-1"/>
    <s v="BEAM STOP VERTICAL (FULL HEIGHT)"/>
    <s v="Liverpool L3 7EB"/>
    <n v="115"/>
    <x v="1"/>
    <s v="Diesel"/>
    <n v="4.2549999999999999E-4"/>
  </r>
  <r>
    <s v="S023730"/>
    <x v="43"/>
    <s v="PO148430"/>
    <s v="GRN202687"/>
    <s v="340-1032-1"/>
    <s v="BEAM STOP VERTICAL (FULL HEIGHT)"/>
    <s v="Liverpool L3 7EB"/>
    <n v="115"/>
    <x v="1"/>
    <s v="Diesel"/>
    <n v="4.2549999999999999E-4"/>
  </r>
  <r>
    <s v="S023730"/>
    <x v="43"/>
    <s v="PO145379"/>
    <s v="GRN202722"/>
    <n v="101029537"/>
    <s v="CONCENTRATOR SUPPORT BRACKET"/>
    <s v="Liverpool L3 7EB"/>
    <n v="115"/>
    <x v="1"/>
    <s v="Diesel"/>
    <n v="4.2549999999999999E-4"/>
  </r>
  <r>
    <s v="S023730"/>
    <x v="43"/>
    <s v="PO145364"/>
    <s v="GRN202727"/>
    <n v="101017187"/>
    <s v="DETECTOR ACCESS PANEL"/>
    <s v="Liverpool L3 7EB"/>
    <n v="115"/>
    <x v="1"/>
    <s v="Diesel"/>
    <n v="4.2549999999999999E-4"/>
  </r>
  <r>
    <s v="S023730"/>
    <x v="43"/>
    <s v="PO151197"/>
    <s v="GRN202730"/>
    <s v="361-1445-1"/>
    <s v="M20 SCREWED ROD X 160LG"/>
    <s v="Liverpool L3 7EB"/>
    <n v="115"/>
    <x v="1"/>
    <s v="Diesel"/>
    <n v="4.2549999999999999E-4"/>
  </r>
  <r>
    <s v="S023730"/>
    <x v="43"/>
    <s v="PO145365"/>
    <s v="GRN202732"/>
    <n v="101017190"/>
    <s v="DETECTOR ACCESS PANEL VENTED"/>
    <s v="Liverpool L3 7EB"/>
    <n v="115"/>
    <x v="1"/>
    <s v="Diesel"/>
    <n v="4.2549999999999999E-4"/>
  </r>
  <r>
    <s v="S023730"/>
    <x v="43"/>
    <s v="PO145373"/>
    <s v="GRN202738"/>
    <n v="101025496"/>
    <s v="END STOP"/>
    <s v="Liverpool L3 7EB"/>
    <n v="115"/>
    <x v="1"/>
    <s v="Diesel"/>
    <n v="4.2549999999999999E-4"/>
  </r>
  <r>
    <s v="S023730"/>
    <x v="43"/>
    <s v="PO146228"/>
    <s v="GRN202743"/>
    <n v="101024216"/>
    <s v="INSERT FILTER 64.5 DEG 7.0 TUNGSTEN - MI6 SSM"/>
    <s v="Liverpool L3 7EB"/>
    <n v="115"/>
    <x v="1"/>
    <s v="Diesel"/>
    <n v="4.2549999999999999E-4"/>
  </r>
  <r>
    <s v="S023730"/>
    <x v="43"/>
    <s v="PO150214"/>
    <s v="GRN202749"/>
    <n v="101024216"/>
    <s v="INSERT FILTER 64.5 DEG 7.0 TUNGSTEN - MI6 SSM"/>
    <s v="Liverpool L3 7EB"/>
    <n v="115"/>
    <x v="1"/>
    <s v="Diesel"/>
    <n v="4.2549999999999999E-4"/>
  </r>
  <r>
    <s v="S023730"/>
    <x v="43"/>
    <s v="PO145382"/>
    <s v="GRN202755"/>
    <n v="40259813"/>
    <s v="INSECT SCREEN"/>
    <s v="Liverpool L3 7EB"/>
    <n v="115"/>
    <x v="1"/>
    <s v="Diesel"/>
    <n v="4.2549999999999999E-4"/>
  </r>
  <r>
    <s v="S023730"/>
    <x v="43"/>
    <s v="PO149214"/>
    <s v="GRN202783"/>
    <n v="101015263"/>
    <s v="SHUTTER"/>
    <s v="Liverpool L3 7EB"/>
    <n v="115"/>
    <x v="1"/>
    <s v="Diesel"/>
    <n v="4.2549999999999999E-4"/>
  </r>
  <r>
    <s v="S001047"/>
    <x v="9"/>
    <s v="PO140457"/>
    <s v="GRN185230"/>
    <n v="66204255"/>
    <s v="SILICON PHOTDIODE CDWO4 - 5 X 10.7MM X 30MM THICK"/>
    <s v="81300 Johor Bahru Malaysia"/>
    <n v="6781"/>
    <x v="4"/>
    <s v="Aviation"/>
    <n v="1.1924057587200001"/>
  </r>
  <r>
    <s v="S001047"/>
    <x v="9"/>
    <s v="PO131931"/>
    <s v="GRN185231"/>
    <n v="66205215"/>
    <s v="2x8 ELEMENT PHOTO DIODE CdWO4 30mm THICK"/>
    <s v="81300 Johor Bahru Malaysia"/>
    <n v="6781"/>
    <x v="4"/>
    <s v="Aviation"/>
    <n v="1.1924057587200001"/>
  </r>
  <r>
    <s v="S023730"/>
    <x v="43"/>
    <s v="PO147740"/>
    <s v="GRN202856"/>
    <n v="101042055"/>
    <s v="CALIBRATION TEST PIECE ASSEMBLY"/>
    <s v="Liverpool L3 7EB"/>
    <n v="115"/>
    <x v="1"/>
    <s v="Diesel"/>
    <n v="4.2549999999999999E-4"/>
  </r>
  <r>
    <s v="S023284"/>
    <x v="19"/>
    <s v="PO138729"/>
    <s v="GRN185233"/>
    <s v="340-1042-1"/>
    <s v="JUNCTION BOX DETECTOR SIDE"/>
    <s v="Leicester LE19 2DT"/>
    <n v="144"/>
    <x v="1"/>
    <s v="Diesel"/>
    <n v="5.3280000000000001E-2"/>
  </r>
  <r>
    <s v="S023284"/>
    <x v="19"/>
    <s v="PO140973"/>
    <s v="GRN185234"/>
    <s v="340-1259-1"/>
    <s v="CABLE DETECTOR POWER BEAM ALIGNMENT FIXTURE"/>
    <s v="Leicester LE19 2DT"/>
    <n v="144"/>
    <x v="1"/>
    <s v="Diesel"/>
    <n v="5.3280000000000001E-2"/>
  </r>
  <r>
    <s v="S023730"/>
    <x v="43"/>
    <s v="PO150872"/>
    <s v="GRN202991"/>
    <s v="361-1395-1"/>
    <s v="DV60 FLOOR ANCHOR KIT"/>
    <s v="Liverpool L3 7EB"/>
    <n v="115"/>
    <x v="1"/>
    <s v="Diesel"/>
    <n v="4.2549999999999999E-4"/>
  </r>
  <r>
    <s v="S023284"/>
    <x v="19"/>
    <s v="PO140973"/>
    <s v="GRN185236"/>
    <s v="340-1259-1"/>
    <s v="CABLE DETECTOR POWER BEAM ALIGNMENT FIXTURE"/>
    <s v="Leicester LE19 2DT"/>
    <n v="144"/>
    <x v="1"/>
    <s v="Diesel"/>
    <n v="5.3280000000000001E-2"/>
  </r>
  <r>
    <s v="S024883"/>
    <x v="36"/>
    <s v="PO138693"/>
    <s v="GRN185237"/>
    <n v="101017269"/>
    <s v="OPENING DOUBLE GLAZED WINDOW 800 x 800"/>
    <s v="Manchester M44 5FZ"/>
    <n v="79.2"/>
    <x v="3"/>
    <s v="Diesel"/>
    <n v="8.0526600000000004E-2"/>
  </r>
  <r>
    <s v="S023284"/>
    <x v="19"/>
    <s v="PO131879"/>
    <s v="GRN185238"/>
    <s v="340-1235-1"/>
    <s v="CABLE FLOODLIGHT POWER 60&quot;"/>
    <s v="Leicester LE19 2DT"/>
    <n v="144"/>
    <x v="1"/>
    <s v="Diesel"/>
    <n v="5.3280000000000001E-2"/>
  </r>
  <r>
    <s v="S023730"/>
    <x v="43"/>
    <s v="PO142857"/>
    <s v="GRN203421"/>
    <s v="361-1036-1"/>
    <s v="HORIZONTAL BEAM STOP"/>
    <s v="Liverpool L3 7EB"/>
    <n v="115"/>
    <x v="1"/>
    <s v="Diesel"/>
    <n v="4.2549999999999999E-4"/>
  </r>
  <r>
    <s v="S023284"/>
    <x v="19"/>
    <s v="PO131879"/>
    <s v="GRN185240"/>
    <s v="340-1235-3"/>
    <s v="CABLE FLOODLIGHT POWER 170&quot;"/>
    <s v="Leicester LE19 2DT"/>
    <n v="144"/>
    <x v="1"/>
    <s v="Diesel"/>
    <n v="5.3280000000000001E-2"/>
  </r>
  <r>
    <s v="S023730"/>
    <x v="43"/>
    <s v="PO141759"/>
    <s v="GRN203453"/>
    <s v="361-0602-1"/>
    <s v="BEAM STOP ASSEMBLY"/>
    <s v="Liverpool L3 7EB"/>
    <n v="115"/>
    <x v="1"/>
    <s v="Diesel"/>
    <n v="4.2549999999999999E-4"/>
  </r>
  <r>
    <s v="S023284"/>
    <x v="19"/>
    <s v="PO131879"/>
    <s v="GRN185242"/>
    <s v="340-1235-2"/>
    <s v="CABLE FLOODLIGHT POWER 120&quot;"/>
    <s v="Leicester LE19 2DT"/>
    <n v="144"/>
    <x v="1"/>
    <s v="Diesel"/>
    <n v="5.3280000000000001E-2"/>
  </r>
  <r>
    <s v="S023730"/>
    <x v="43"/>
    <s v="PO144902"/>
    <s v="GRN204014"/>
    <s v="340-1032-1"/>
    <s v="BEAM STOP VERTICAL (FULL HEIGHT)"/>
    <s v="Liverpool L3 7EB"/>
    <n v="115"/>
    <x v="1"/>
    <s v="Diesel"/>
    <n v="4.2549999999999999E-4"/>
  </r>
  <r>
    <s v="S023284"/>
    <x v="19"/>
    <s v="PO131878"/>
    <s v="GRN185244"/>
    <s v="340-1235-1"/>
    <s v="CABLE FLOODLIGHT POWER 60&quot;"/>
    <s v="Leicester LE19 2DT"/>
    <n v="144"/>
    <x v="1"/>
    <s v="Diesel"/>
    <n v="5.3280000000000001E-2"/>
  </r>
  <r>
    <s v="S023730"/>
    <x v="43"/>
    <s v="PO150692"/>
    <s v="GRN204015"/>
    <n v="101024216"/>
    <s v="INSERT FILTER 64.5 DEG 7.0 TUNGSTEN - MI6 SSM"/>
    <s v="Liverpool L3 7EB"/>
    <n v="115"/>
    <x v="1"/>
    <s v="Diesel"/>
    <n v="4.2549999999999999E-4"/>
  </r>
  <r>
    <s v="S023284"/>
    <x v="19"/>
    <s v="PO131878"/>
    <s v="GRN185246"/>
    <s v="340-1235-2"/>
    <s v="CABLE FLOODLIGHT POWER 120&quot;"/>
    <s v="Leicester LE19 2DT"/>
    <n v="144"/>
    <x v="1"/>
    <s v="Diesel"/>
    <n v="5.3280000000000001E-2"/>
  </r>
  <r>
    <s v="S023730"/>
    <x v="43"/>
    <s v="PO145364"/>
    <s v="GRN204017"/>
    <n v="101017187"/>
    <s v="DETECTOR ACCESS PANEL"/>
    <s v="Liverpool L3 7EB"/>
    <n v="115"/>
    <x v="1"/>
    <s v="Diesel"/>
    <n v="4.2549999999999999E-4"/>
  </r>
  <r>
    <s v="S023284"/>
    <x v="19"/>
    <s v="PO141868"/>
    <s v="GRN185248"/>
    <s v="340-1235-1"/>
    <s v="CABLE FLOODLIGHT POWER 60&quot;"/>
    <s v="Leicester LE19 2DT"/>
    <n v="144"/>
    <x v="1"/>
    <s v="Diesel"/>
    <n v="5.3280000000000001E-2"/>
  </r>
  <r>
    <s v="S023730"/>
    <x v="43"/>
    <s v="PO145365"/>
    <s v="GRN204018"/>
    <n v="101017190"/>
    <s v="DETECTOR ACCESS PANEL VENTED"/>
    <s v="Liverpool L3 7EB"/>
    <n v="115"/>
    <x v="1"/>
    <s v="Diesel"/>
    <n v="4.2549999999999999E-4"/>
  </r>
  <r>
    <s v="S023284"/>
    <x v="19"/>
    <s v="PO131878"/>
    <s v="GRN185250"/>
    <s v="340-1235-3"/>
    <s v="CABLE FLOODLIGHT POWER 170&quot;"/>
    <s v="Leicester LE19 2DT"/>
    <n v="144"/>
    <x v="1"/>
    <s v="Diesel"/>
    <n v="5.3280000000000001E-2"/>
  </r>
  <r>
    <s v="S023730"/>
    <x v="43"/>
    <s v="PO150677"/>
    <s v="GRN204019"/>
    <n v="40258747"/>
    <s v="RPS-HRSS-CRYSTAL SPACER FRONT"/>
    <s v="Liverpool L3 7EB"/>
    <n v="115"/>
    <x v="1"/>
    <s v="Diesel"/>
    <n v="4.2549999999999999E-4"/>
  </r>
  <r>
    <s v="S023284"/>
    <x v="19"/>
    <s v="PO138726"/>
    <s v="GRN185252"/>
    <s v="340-1259-1"/>
    <s v="CABLE DETECTOR POWER BEAM ALIGNMENT FIXTURE"/>
    <s v="Leicester LE19 2DT"/>
    <n v="144"/>
    <x v="1"/>
    <s v="Diesel"/>
    <n v="5.3280000000000001E-2"/>
  </r>
  <r>
    <s v="S025033"/>
    <x v="23"/>
    <s v="PO145054"/>
    <s v="GRN185254"/>
    <n v="101045600"/>
    <s v="DEUTSCH 2 PINS AND MALE CONNECTOR"/>
    <s v="Nantwich CW5 6DX"/>
    <n v="44.6"/>
    <x v="2"/>
    <s v="Diesel"/>
    <n v="1.6501999999999999E-4"/>
  </r>
  <r>
    <s v="S023730"/>
    <x v="43"/>
    <s v="PO145382"/>
    <s v="GRN204020"/>
    <n v="40259813"/>
    <s v="INSECT SCREEN"/>
    <s v="Liverpool L3 7EB"/>
    <n v="115"/>
    <x v="1"/>
    <s v="Diesel"/>
    <n v="4.2549999999999999E-4"/>
  </r>
  <r>
    <s v="S023284"/>
    <x v="19"/>
    <s v="PO131879"/>
    <s v="GRN185260"/>
    <s v="340-1074-1"/>
    <s v="CONDUIT JUNCTION BOX SOURCE SIDE - JTN BOX TUNNEL"/>
    <s v="Leicester LE19 2DT"/>
    <n v="144"/>
    <x v="1"/>
    <s v="Diesel"/>
    <n v="5.3280000000000001E-2"/>
  </r>
  <r>
    <s v="S023284"/>
    <x v="19"/>
    <s v="PO131872"/>
    <s v="GRN185261"/>
    <s v="340-1153-1"/>
    <s v="CONDUIT RACK TO SPEED LASER"/>
    <s v="Leicester LE19 2DT"/>
    <n v="144"/>
    <x v="1"/>
    <s v="Diesel"/>
    <n v="5.3280000000000001E-2"/>
  </r>
  <r>
    <s v="S023284"/>
    <x v="19"/>
    <s v="PO131880"/>
    <s v="GRN185262"/>
    <s v="340-1074-1"/>
    <s v="CONDUIT JUNCTION BOX SOURCE SIDE - JTN BOX TUNNEL"/>
    <s v="Leicester LE19 2DT"/>
    <n v="144"/>
    <x v="1"/>
    <s v="Diesel"/>
    <n v="5.3280000000000001E-2"/>
  </r>
  <r>
    <s v="S023284"/>
    <x v="19"/>
    <s v="PO131879"/>
    <s v="GRN185263"/>
    <s v="340-1071-1"/>
    <s v="CONDUIT OUTDOOR EQUIPMENT RACK ASSY JUNCTION BOX"/>
    <s v="Leicester LE19 2DT"/>
    <n v="144"/>
    <x v="1"/>
    <s v="Diesel"/>
    <n v="5.3280000000000001E-2"/>
  </r>
  <r>
    <s v="S023730"/>
    <x v="43"/>
    <s v="PO145368"/>
    <s v="GRN204025"/>
    <n v="101025462"/>
    <s v="SUPPORT PLATE FOR CCX"/>
    <s v="Liverpool L3 7EB"/>
    <n v="115"/>
    <x v="1"/>
    <s v="Diesel"/>
    <n v="4.2549999999999999E-4"/>
  </r>
  <r>
    <s v="S023730"/>
    <x v="43"/>
    <s v="PO145379"/>
    <s v="GRN204027"/>
    <n v="101029537"/>
    <s v="CONCENTRATOR SUPPORT BRACKET"/>
    <s v="Liverpool L3 7EB"/>
    <n v="115"/>
    <x v="1"/>
    <s v="Diesel"/>
    <n v="4.2549999999999999E-4"/>
  </r>
  <r>
    <s v="S023730"/>
    <x v="43"/>
    <s v="PO150677"/>
    <s v="GRN204028"/>
    <n v="40258748"/>
    <s v="RPS-HRSS-CRYSTAL SPACER-REAR"/>
    <s v="Liverpool L3 7EB"/>
    <n v="115"/>
    <x v="1"/>
    <s v="Diesel"/>
    <n v="4.2549999999999999E-4"/>
  </r>
  <r>
    <s v="S023730"/>
    <x v="43"/>
    <s v="PO145373"/>
    <s v="GRN204036"/>
    <n v="101025496"/>
    <s v="END STOP"/>
    <s v="Liverpool L3 7EB"/>
    <n v="115"/>
    <x v="1"/>
    <s v="Diesel"/>
    <n v="4.2549999999999999E-4"/>
  </r>
  <r>
    <s v="S000892"/>
    <x v="16"/>
    <s v="PO145012"/>
    <s v="GRN185280"/>
    <s v="11540-0669"/>
    <s v="FOAM TAPE VHB DBL SIDED BLK 108FT/ROLL"/>
    <s v="Stockport SK4 2JT"/>
    <n v="55"/>
    <x v="2"/>
    <s v="Diesel"/>
    <n v="2.0350000000000001E-4"/>
  </r>
  <r>
    <s v="S000892"/>
    <x v="16"/>
    <s v="PO145010"/>
    <s v="GRN185282"/>
    <s v="11701-0133"/>
    <s v="BATTERY LITHIUM 3V CR2 EXTENDED TEMPERATURE RANGE"/>
    <s v="Stockport SK4 2JT"/>
    <n v="55"/>
    <x v="2"/>
    <s v="Diesel"/>
    <n v="2.0350000000000001E-4"/>
  </r>
  <r>
    <s v="S023730"/>
    <x v="43"/>
    <s v="PO151285"/>
    <s v="GRN204041"/>
    <n v="101042055"/>
    <s v="CALIBRATION TEST PIECE ASSEMBLY"/>
    <s v="Liverpool L3 7EB"/>
    <n v="115"/>
    <x v="1"/>
    <s v="Diesel"/>
    <n v="4.2549999999999999E-4"/>
  </r>
  <r>
    <s v="S023730"/>
    <x v="43"/>
    <s v="PO148246"/>
    <s v="GRN204043"/>
    <n v="101042055"/>
    <s v="CALIBRATION TEST PIECE ASSEMBLY"/>
    <s v="Liverpool L3 7EB"/>
    <n v="115"/>
    <x v="1"/>
    <s v="Diesel"/>
    <n v="4.2549999999999999E-4"/>
  </r>
  <r>
    <s v="S023730"/>
    <x v="43"/>
    <s v="PO148807"/>
    <s v="GRN204047"/>
    <n v="101033830"/>
    <s v="TOOLBOX BATTERY SETTING OUT JIG"/>
    <s v="Liverpool L3 7EB"/>
    <n v="115"/>
    <x v="1"/>
    <s v="Diesel"/>
    <n v="4.2549999999999999E-4"/>
  </r>
  <r>
    <s v="S024867"/>
    <x v="27"/>
    <s v="PO139870"/>
    <s v="GRN185289"/>
    <n v="101038757"/>
    <s v="RADIATION PERSONAL DOSIMETER"/>
    <s v="Wimborne BH21 7SQ"/>
    <n v="428"/>
    <x v="2"/>
    <s v="Diesel"/>
    <n v="1.5835999999999999E-3"/>
  </r>
  <r>
    <s v="S024867"/>
    <x v="27"/>
    <s v="PO141825"/>
    <s v="GRN185290"/>
    <n v="101038757"/>
    <s v="RADIATION PERSONAL DOSIMETER"/>
    <s v="Wimborne BH21 7SQ"/>
    <n v="428"/>
    <x v="2"/>
    <s v="Diesel"/>
    <n v="1.5835999999999999E-3"/>
  </r>
  <r>
    <s v="S000892"/>
    <x v="16"/>
    <s v="PO145006"/>
    <s v="GRN185291"/>
    <s v="11598-1314"/>
    <s v="PADLOCK SET/KEYS"/>
    <s v="Stockport SK4 2JT"/>
    <n v="55"/>
    <x v="2"/>
    <s v="Diesel"/>
    <n v="2.0350000000000001E-4"/>
  </r>
  <r>
    <s v="S023730"/>
    <x v="43"/>
    <s v="PO145159"/>
    <s v="GRN204298"/>
    <s v="340-1030-1"/>
    <s v="DOOR LINAC SHIELDING (LEFT)"/>
    <s v="Liverpool L3 7EB"/>
    <n v="115"/>
    <x v="1"/>
    <s v="Diesel"/>
    <n v="4.2549999999999999E-4"/>
  </r>
  <r>
    <s v="S026889"/>
    <x v="35"/>
    <s v="PO144673"/>
    <s v="GRN185297"/>
    <n v="101023734"/>
    <s v="VERTICAL ARRAY PLATE"/>
    <s v="Stafford ST18 0PJ"/>
    <n v="50.6"/>
    <x v="2"/>
    <s v="Diesel"/>
    <n v="1.8722000000000001E-3"/>
  </r>
  <r>
    <s v="S023730"/>
    <x v="43"/>
    <s v="PO146169"/>
    <s v="GRN204818"/>
    <s v="326-0617-2"/>
    <s v="CVI IEC 3 LAYER &amp; CALIBRATION MAT SEP TEST PIECE A"/>
    <s v="Liverpool L3 7EB"/>
    <n v="115"/>
    <x v="1"/>
    <s v="Diesel"/>
    <n v="4.2549999999999999E-4"/>
  </r>
  <r>
    <s v="S023730"/>
    <x v="43"/>
    <s v="PO149890"/>
    <s v="GRN204820"/>
    <s v="340-1578-1"/>
    <s v="SIEMENS COLLIMATOR ASSEMBLY"/>
    <s v="Liverpool L3 7EB"/>
    <n v="115"/>
    <x v="1"/>
    <s v="Diesel"/>
    <n v="4.2549999999999999E-4"/>
  </r>
  <r>
    <s v="S023730"/>
    <x v="43"/>
    <s v="PO143629"/>
    <s v="GRN204846"/>
    <n v="101037705"/>
    <s v="VAREX COLLIMATOR ASSEMBLY"/>
    <s v="Liverpool L3 7EB"/>
    <n v="115"/>
    <x v="1"/>
    <s v="Diesel"/>
    <n v="4.2549999999999999E-4"/>
  </r>
  <r>
    <s v="S023730"/>
    <x v="43"/>
    <s v="PO147738"/>
    <s v="GRN204847"/>
    <n v="101037705"/>
    <s v="VAREX COLLIMATOR ASSEMBLY"/>
    <s v="Liverpool L3 7EB"/>
    <n v="115"/>
    <x v="1"/>
    <s v="Diesel"/>
    <n v="4.2549999999999999E-4"/>
  </r>
  <r>
    <s v="S023730"/>
    <x v="43"/>
    <s v="PO148249"/>
    <s v="GRN204849"/>
    <n v="101037705"/>
    <s v="VAREX COLLIMATOR ASSEMBLY"/>
    <s v="Liverpool L3 7EB"/>
    <n v="115"/>
    <x v="1"/>
    <s v="Diesel"/>
    <n v="4.2549999999999999E-4"/>
  </r>
  <r>
    <s v="S023730"/>
    <x v="43"/>
    <s v="PO150483"/>
    <s v="GRN204850"/>
    <n v="101037705"/>
    <s v="VAREX COLLIMATOR ASSEMBLY"/>
    <s v="Liverpool L3 7EB"/>
    <n v="115"/>
    <x v="1"/>
    <s v="Diesel"/>
    <n v="4.2549999999999999E-4"/>
  </r>
  <r>
    <s v="S023730"/>
    <x v="43"/>
    <s v="PO146169"/>
    <s v="GRN204916"/>
    <s v="326-0617-2"/>
    <s v="CVI IEC 3 LAYER &amp; CALIBRATION MAT SEP TEST PIECE A"/>
    <s v="Liverpool L3 7EB"/>
    <n v="115"/>
    <x v="1"/>
    <s v="Diesel"/>
    <n v="4.2549999999999999E-4"/>
  </r>
  <r>
    <s v="S023730"/>
    <x v="43"/>
    <s v="PO146169"/>
    <s v="GRN204918"/>
    <s v="326-0617-2"/>
    <s v="CVI IEC 3 LAYER &amp; CALIBRATION MAT SEP TEST PIECE A"/>
    <s v="Liverpool L3 7EB"/>
    <n v="115"/>
    <x v="1"/>
    <s v="Diesel"/>
    <n v="4.2549999999999999E-4"/>
  </r>
  <r>
    <s v="S023730"/>
    <x v="43"/>
    <s v="PO146169"/>
    <s v="GRN204979"/>
    <s v="326-0617-2"/>
    <s v="CVI IEC 3 LAYER &amp; CALIBRATION MAT SEP TEST PIECE A"/>
    <s v="Liverpool L3 7EB"/>
    <n v="115"/>
    <x v="1"/>
    <s v="Diesel"/>
    <n v="4.2549999999999999E-4"/>
  </r>
  <r>
    <s v="S023730"/>
    <x v="43"/>
    <s v="PO145159"/>
    <s v="GRN204994"/>
    <s v="340-1025-1"/>
    <s v="DOOR LINAC SHIELDING (RIGHT)"/>
    <s v="Liverpool L3 7EB"/>
    <n v="115"/>
    <x v="1"/>
    <s v="Diesel"/>
    <n v="4.2549999999999999E-4"/>
  </r>
  <r>
    <s v="S022768"/>
    <x v="45"/>
    <s v="PO140003"/>
    <s v="GRN178277"/>
    <n v="3445197"/>
    <s v="2 CONDUCTOR THROUGH TERMINAL BLOCK 2.5MM2 - GREY"/>
    <s v="Newcastle-Under-Lyme ST5 7UH"/>
    <n v="12.4"/>
    <x v="2"/>
    <s v="Diesel"/>
    <n v="4.5880000000000001E-5"/>
  </r>
  <r>
    <s v="S022768"/>
    <x v="45"/>
    <s v="PO139999"/>
    <s v="GRN178278"/>
    <n v="101016688"/>
    <s v="ASTRO HIGH INTENSITY LED STRIP LIGHT 12 LED - 24V"/>
    <s v="Newcastle-Under-Lyme ST5 7UH"/>
    <n v="12.4"/>
    <x v="2"/>
    <s v="Diesel"/>
    <n v="4.5880000000000001E-5"/>
  </r>
  <r>
    <s v="S022768"/>
    <x v="45"/>
    <s v="PO141737"/>
    <s v="GRN178279"/>
    <n v="58201547"/>
    <s v="FUSE QUICK ACTING FF FA MIN 3.15A  5 X 20MM"/>
    <s v="Newcastle-Under-Lyme ST5 7UH"/>
    <n v="12.4"/>
    <x v="2"/>
    <s v="Diesel"/>
    <n v="4.5880000000000001E-5"/>
  </r>
  <r>
    <s v="S022768"/>
    <x v="45"/>
    <s v="PO140831"/>
    <s v="GRN178280"/>
    <n v="58201547"/>
    <s v="FUSE QUICK ACTING FF FA MIN 3.15A  5 X 20MM"/>
    <s v="Newcastle-Under-Lyme ST5 7UH"/>
    <n v="12.4"/>
    <x v="2"/>
    <s v="Diesel"/>
    <n v="4.5880000000000001E-5"/>
  </r>
  <r>
    <s v="S022768"/>
    <x v="45"/>
    <s v="PO140852"/>
    <s v="GRN178366"/>
    <n v="34203290"/>
    <s v="2-CONDUCTOR THROUGH TERMINAL BLOCK 1.5MM2 - GREY"/>
    <s v="Newcastle-Under-Lyme ST5 7UH"/>
    <n v="12.4"/>
    <x v="2"/>
    <s v="Diesel"/>
    <n v="4.5880000000000001E-5"/>
  </r>
  <r>
    <s v="S001047"/>
    <x v="9"/>
    <s v="PO142188"/>
    <s v="GRN185332"/>
    <n v="66205215"/>
    <s v="2X8 ELEMENT PHOTO DIODE CDWO4 30MM THICK"/>
    <s v="81300 Johor Bahru Malaysia"/>
    <n v="6781"/>
    <x v="4"/>
    <s v="Aviation"/>
    <n v="1.1924057587200001"/>
  </r>
  <r>
    <s v="S022768"/>
    <x v="45"/>
    <s v="PO140383"/>
    <s v="GRN178368"/>
    <n v="57200913"/>
    <s v="COMPACT ENCLOSURE AE PAINTED  300 x 300 x 210"/>
    <s v="Newcastle-Under-Lyme ST5 7UH"/>
    <n v="12.4"/>
    <x v="2"/>
    <s v="Diesel"/>
    <n v="4.5880000000000001E-5"/>
  </r>
  <r>
    <s v="S022768"/>
    <x v="45"/>
    <s v="PO139999"/>
    <s v="GRN178410"/>
    <n v="101022627"/>
    <s v="BNC CABLE ASSEMBLY STRAIGHT PLUG RG58 50OHM - 0.5M"/>
    <s v="Newcastle-Under-Lyme ST5 7UH"/>
    <n v="12.4"/>
    <x v="2"/>
    <s v="Diesel"/>
    <n v="4.5880000000000001E-5"/>
  </r>
  <r>
    <s v="S001047"/>
    <x v="9"/>
    <s v="PO142188"/>
    <s v="GRN185340"/>
    <n v="66205215"/>
    <s v="2X8 ELEMENT PHOTO DIODE CDWO4 30MM THICK"/>
    <s v="81300 Johor Bahru Malaysia"/>
    <n v="6781"/>
    <x v="4"/>
    <s v="Aviation"/>
    <n v="1.1924057587200001"/>
  </r>
  <r>
    <s v="S022768"/>
    <x v="45"/>
    <s v="PO142047"/>
    <s v="GRN178462"/>
    <n v="3445207"/>
    <s v="PUSH-IN TYPE JUMPER BAR INSULATED 5-WAY - LIGHT GR"/>
    <s v="Newcastle-Under-Lyme ST5 7UH"/>
    <n v="12.4"/>
    <x v="2"/>
    <s v="Diesel"/>
    <n v="4.5880000000000001E-5"/>
  </r>
  <r>
    <s v="S022768"/>
    <x v="45"/>
    <s v="PO141854"/>
    <s v="GRN178463"/>
    <n v="34201348"/>
    <s v="TERMINAL END ANCHOR"/>
    <s v="Newcastle-Under-Lyme ST5 7UH"/>
    <n v="12.4"/>
    <x v="2"/>
    <s v="Diesel"/>
    <n v="4.5880000000000001E-5"/>
  </r>
  <r>
    <s v="S022768"/>
    <x v="45"/>
    <s v="PO140003"/>
    <s v="GRN178613"/>
    <n v="34203309"/>
    <s v="NARROW SLOT TRUNKING GREY 50 X 75 X 2M LONG"/>
    <s v="Newcastle-Under-Lyme ST5 7UH"/>
    <n v="12.4"/>
    <x v="2"/>
    <s v="Diesel"/>
    <n v="4.5880000000000001E-5"/>
  </r>
  <r>
    <s v="S022768"/>
    <x v="45"/>
    <s v="PO139999"/>
    <s v="GRN178614"/>
    <n v="101010879"/>
    <s v="LED FLASHING BEACON - AMBER"/>
    <s v="Newcastle-Under-Lyme ST5 7UH"/>
    <n v="12.4"/>
    <x v="2"/>
    <s v="Diesel"/>
    <n v="4.5880000000000001E-5"/>
  </r>
  <r>
    <s v="S022768"/>
    <x v="45"/>
    <s v="PO140383"/>
    <s v="GRN178615"/>
    <n v="101020030"/>
    <s v="MOUNTING ANGLES FOR 482.6mm (19&quot;) U MARKING PANELS"/>
    <s v="Newcastle-Under-Lyme ST5 7UH"/>
    <n v="12.4"/>
    <x v="2"/>
    <s v="Diesel"/>
    <n v="4.5880000000000001E-5"/>
  </r>
  <r>
    <s v="S022768"/>
    <x v="45"/>
    <s v="PO142223"/>
    <s v="GRN178983"/>
    <n v="34204356"/>
    <s v="TERMINAL BLOCK 3 CONDUCTOR THROUGH 1.5MM2 - GREY"/>
    <s v="Newcastle-Under-Lyme ST5 7UH"/>
    <n v="12.4"/>
    <x v="2"/>
    <s v="Diesel"/>
    <n v="4.5880000000000001E-5"/>
  </r>
  <r>
    <s v="S001047"/>
    <x v="9"/>
    <s v="PO142188"/>
    <s v="GRN185358"/>
    <n v="66205215"/>
    <s v="2X8 ELEMENT PHOTO DIODE CDWO4 30MM THICK"/>
    <s v="81300 Johor Bahru Malaysia"/>
    <n v="6781"/>
    <x v="4"/>
    <s v="Aviation"/>
    <n v="1.1924057587200001"/>
  </r>
  <r>
    <s v="S022768"/>
    <x v="45"/>
    <s v="PO142224"/>
    <s v="GRN178985"/>
    <n v="3445037"/>
    <s v="END BRACKET FOR TS 35 EW 35"/>
    <s v="Newcastle-Under-Lyme ST5 7UH"/>
    <n v="12.4"/>
    <x v="2"/>
    <s v="Diesel"/>
    <n v="4.5880000000000001E-5"/>
  </r>
  <r>
    <s v="S001121"/>
    <x v="5"/>
    <s v="PO144246"/>
    <s v="GRN185361"/>
    <n v="21205611"/>
    <s v="RJ45 PATCHCORD 4-PAIR HALOGEN-FREE TEAL - 1M LONG"/>
    <s v="Salford M5 4BE"/>
    <n v="103.6"/>
    <x v="2"/>
    <s v="Diesel"/>
    <n v="3.8331999999999998E-4"/>
  </r>
  <r>
    <s v="S022768"/>
    <x v="45"/>
    <s v="PO142223"/>
    <s v="GRN178987"/>
    <n v="101010879"/>
    <s v="LED FLASHING BEACON - AMBER"/>
    <s v="Newcastle-Under-Lyme ST5 7UH"/>
    <n v="12.4"/>
    <x v="2"/>
    <s v="Diesel"/>
    <n v="4.5880000000000001E-5"/>
  </r>
  <r>
    <s v="S022768"/>
    <x v="45"/>
    <s v="PO142047"/>
    <s v="GRN178988"/>
    <s v="11536-0768"/>
    <s v="MARKER CARDS 11-20 HORIZONTAL"/>
    <s v="Newcastle-Under-Lyme ST5 7UH"/>
    <n v="12.4"/>
    <x v="2"/>
    <s v="Diesel"/>
    <n v="4.5880000000000001E-5"/>
  </r>
  <r>
    <s v="S022768"/>
    <x v="45"/>
    <s v="PO142325"/>
    <s v="GRN179247"/>
    <n v="101020030"/>
    <s v="MOUNTING ANGLES FOR 482.6mm (19&quot;) U MARKING PANELS"/>
    <s v="Newcastle-Under-Lyme ST5 7UH"/>
    <n v="12.4"/>
    <x v="2"/>
    <s v="Diesel"/>
    <n v="4.5880000000000001E-5"/>
  </r>
  <r>
    <s v="S022768"/>
    <x v="45"/>
    <s v="PO142325"/>
    <s v="GRN179385"/>
    <n v="3445038"/>
    <s v="DIN RAIL SLOTTED TS 35 X 7.5 X 2M STEEL ZN"/>
    <s v="Newcastle-Under-Lyme ST5 7UH"/>
    <n v="12.4"/>
    <x v="2"/>
    <s v="Diesel"/>
    <n v="4.5880000000000001E-5"/>
  </r>
  <r>
    <s v="S022768"/>
    <x v="45"/>
    <s v="PO142409"/>
    <s v="GRN179388"/>
    <s v="11701-2379"/>
    <s v="MAXI BLADE FUSE 20A"/>
    <s v="Newcastle-Under-Lyme ST5 7UH"/>
    <n v="12.4"/>
    <x v="2"/>
    <s v="Diesel"/>
    <n v="4.5880000000000001E-5"/>
  </r>
  <r>
    <s v="S022768"/>
    <x v="45"/>
    <s v="PO139999"/>
    <s v="GRN179389"/>
    <n v="101022627"/>
    <s v="BNC CABLE ASSEMBLY STRAIGHT PLUG RG58 50OHM - 0.5M"/>
    <s v="Newcastle-Under-Lyme ST5 7UH"/>
    <n v="12.4"/>
    <x v="2"/>
    <s v="Diesel"/>
    <n v="4.5880000000000001E-5"/>
  </r>
  <r>
    <s v="S022768"/>
    <x v="45"/>
    <s v="PO138609"/>
    <s v="GRN179392"/>
    <n v="51203629"/>
    <s v="E-STOP SHROUD FLUSH MOUNTED"/>
    <s v="Newcastle-Under-Lyme ST5 7UH"/>
    <n v="12.4"/>
    <x v="2"/>
    <s v="Diesel"/>
    <n v="4.5880000000000001E-5"/>
  </r>
  <r>
    <s v="S001047"/>
    <x v="9"/>
    <s v="PO140457"/>
    <s v="GRN185372"/>
    <n v="101040967"/>
    <s v="SILICON PD - CDWO4 - 5x5x20 THK - 8x2 ELEMOSI OPT"/>
    <s v="81300 Johor Bahru Malaysia"/>
    <n v="6781"/>
    <x v="4"/>
    <s v="Aviation"/>
    <n v="1.1924057587200001"/>
  </r>
  <r>
    <s v="S022768"/>
    <x v="45"/>
    <s v="PO138527"/>
    <s v="GRN179396"/>
    <n v="42201388"/>
    <s v="TERMINAL BOX PAINTED NO GLAND PLATE 150 x 150 x 80"/>
    <s v="Newcastle-Under-Lyme ST5 7UH"/>
    <n v="12.4"/>
    <x v="2"/>
    <s v="Diesel"/>
    <n v="4.5880000000000001E-5"/>
  </r>
  <r>
    <s v="S001047"/>
    <x v="9"/>
    <s v="PO142188"/>
    <s v="GRN185374"/>
    <n v="66205215"/>
    <s v="2X8 ELEMENT PHOTO DIODE CDWO4 30MM THICK"/>
    <s v="81300 Johor Bahru Malaysia"/>
    <n v="6781"/>
    <x v="4"/>
    <s v="Aviation"/>
    <n v="1.1924057587200001"/>
  </r>
  <r>
    <s v="S022768"/>
    <x v="45"/>
    <s v="PO140003"/>
    <s v="GRN179399"/>
    <n v="34204356"/>
    <s v="3 CONDUCTOR THROUGH TERMINAL BLOCK 1.5mm2 - GREY"/>
    <s v="Newcastle-Under-Lyme ST5 7UH"/>
    <n v="12.4"/>
    <x v="2"/>
    <s v="Diesel"/>
    <n v="4.5880000000000001E-5"/>
  </r>
  <r>
    <s v="S022768"/>
    <x v="45"/>
    <s v="PO139649"/>
    <s v="GRN179400"/>
    <n v="51203629"/>
    <s v="E-STOP SHROUD FLUSH MOUNTED OMRON A22Z-EG2"/>
    <s v="Newcastle-Under-Lyme ST5 7UH"/>
    <n v="12.4"/>
    <x v="2"/>
    <s v="Diesel"/>
    <n v="4.5880000000000001E-5"/>
  </r>
  <r>
    <s v="S022768"/>
    <x v="45"/>
    <s v="PO142158"/>
    <s v="GRN179402"/>
    <n v="101037545"/>
    <s v="MOUNTING CARRIER FOR 3 CONDUCTOR TERMINAL BLOCK. W"/>
    <s v="Newcastle-Under-Lyme ST5 7UH"/>
    <n v="12.4"/>
    <x v="2"/>
    <s v="Diesel"/>
    <n v="4.5880000000000001E-5"/>
  </r>
  <r>
    <s v="S022768"/>
    <x v="45"/>
    <s v="PO138607"/>
    <s v="GRN179409"/>
    <n v="101016688"/>
    <s v="ASTRO HIGH INTENSITY LED STRIP LIGHT 12 LED - 24V"/>
    <s v="Newcastle-Under-Lyme ST5 7UH"/>
    <n v="12.4"/>
    <x v="2"/>
    <s v="Diesel"/>
    <n v="4.5880000000000001E-5"/>
  </r>
  <r>
    <s v="S001571"/>
    <x v="10"/>
    <s v="PO144724"/>
    <s v="GRN185382"/>
    <n v="1"/>
    <s v="freight inwards"/>
    <s v="St Albans AL1 5BN"/>
    <n v="298"/>
    <x v="2"/>
    <s v="Diesel"/>
    <n v="1.1026E-3"/>
  </r>
  <r>
    <s v="S024346"/>
    <x v="28"/>
    <s v="PO144485"/>
    <s v="GRN185383"/>
    <n v="89205386"/>
    <s v="HYDRAULIC OIL - UNIVIS HVI 26 (20L CONTAINER)"/>
    <s v="Stoke-On-Trent, ST6 4PB"/>
    <n v="10.4"/>
    <x v="3"/>
    <s v="Diesel"/>
    <n v="1.0574200000000001E-3"/>
  </r>
  <r>
    <s v="S022768"/>
    <x v="45"/>
    <s v="PO140598"/>
    <s v="GRN179411"/>
    <n v="3445197"/>
    <s v="2 CONDUCTOR THROUGH TERMINAL BLOCK 2.5MM2 - GREY"/>
    <s v="Newcastle-Under-Lyme ST5 7UH"/>
    <n v="12.4"/>
    <x v="2"/>
    <s v="Diesel"/>
    <n v="4.5880000000000001E-5"/>
  </r>
  <r>
    <s v="S022768"/>
    <x v="45"/>
    <s v="PO142572"/>
    <s v="GRN179568"/>
    <s v="11554-1011"/>
    <s v="CONN 5 COND TERM BLOCK W/LEVERS"/>
    <s v="Newcastle-Under-Lyme ST5 7UH"/>
    <n v="12.4"/>
    <x v="2"/>
    <s v="Diesel"/>
    <n v="4.5880000000000001E-5"/>
  </r>
  <r>
    <s v="S022768"/>
    <x v="45"/>
    <s v="PO140003"/>
    <s v="GRN179891"/>
    <n v="34206333"/>
    <s v="CABLE SOCKET GDM 3009 BLACK 3P+E PG9"/>
    <s v="Newcastle-Under-Lyme ST5 7UH"/>
    <n v="12.4"/>
    <x v="2"/>
    <s v="Diesel"/>
    <n v="4.5880000000000001E-5"/>
  </r>
  <r>
    <s v="S022768"/>
    <x v="45"/>
    <s v="PO140003"/>
    <s v="GRN179892"/>
    <n v="51203629"/>
    <s v="E-STOP SHROUD FLUSH MOUNTED OMRON A22Z-EG2"/>
    <s v="Newcastle-Under-Lyme ST5 7UH"/>
    <n v="12.4"/>
    <x v="2"/>
    <s v="Diesel"/>
    <n v="4.5880000000000001E-5"/>
  </r>
  <r>
    <s v="S022768"/>
    <x v="45"/>
    <s v="PO140002"/>
    <s v="GRN179894"/>
    <n v="34204212"/>
    <s v="PUSH-IN TYPE JUMPER BAR INSULATED 4-WAY 32A -"/>
    <s v="Newcastle-Under-Lyme ST5 7UH"/>
    <n v="12.4"/>
    <x v="2"/>
    <s v="Diesel"/>
    <n v="4.5880000000000001E-5"/>
  </r>
  <r>
    <s v="S022670"/>
    <x v="26"/>
    <s v="PO143446"/>
    <s v="GRN185389"/>
    <n v="85211274"/>
    <s v="M12 x 45 HEX SOCKET CSK HD SCREW GRADE 8.8"/>
    <s v="Congleton CW12 1HR"/>
    <n v="12.8"/>
    <x v="2"/>
    <s v="Diesel"/>
    <n v="4.7360000000000001E-5"/>
  </r>
  <r>
    <s v="S022768"/>
    <x v="45"/>
    <s v="PO139692"/>
    <s v="GRN179895"/>
    <n v="3445038"/>
    <s v="DIN RAIL SLOTTED TS 35 X 7.5 X 2M STEEL ZN"/>
    <s v="Newcastle-Under-Lyme ST5 7UH"/>
    <n v="12.4"/>
    <x v="2"/>
    <s v="Diesel"/>
    <n v="4.5880000000000001E-5"/>
  </r>
  <r>
    <s v="S022768"/>
    <x v="45"/>
    <s v="PO139999"/>
    <s v="GRN179899"/>
    <n v="101022627"/>
    <s v="BNC CABLE ASSEMBLY STRAIGHT PLUG RG58 50OHM - 0.5M"/>
    <s v="Newcastle-Under-Lyme ST5 7UH"/>
    <n v="12.4"/>
    <x v="2"/>
    <s v="Diesel"/>
    <n v="4.5880000000000001E-5"/>
  </r>
  <r>
    <s v="S022768"/>
    <x v="45"/>
    <s v="PO142578"/>
    <s v="GRN179902"/>
    <n v="101008169"/>
    <s v="PANEL COOLING FAN 230 V PHASE 1"/>
    <s v="Newcastle-Under-Lyme ST5 7UH"/>
    <n v="12.4"/>
    <x v="2"/>
    <s v="Diesel"/>
    <n v="4.5880000000000001E-5"/>
  </r>
  <r>
    <s v="S022768"/>
    <x v="45"/>
    <s v="PO142757"/>
    <s v="GRN179923"/>
    <n v="3445037"/>
    <s v="END BRACKET FOR TS 35 EW 35"/>
    <s v="Newcastle-Under-Lyme ST5 7UH"/>
    <n v="12.4"/>
    <x v="2"/>
    <s v="Diesel"/>
    <n v="4.5880000000000001E-5"/>
  </r>
  <r>
    <s v="S000892"/>
    <x v="16"/>
    <s v="PO145012"/>
    <s v="GRN185397"/>
    <n v="101028605"/>
    <s v="C14 CABLE MOUNT PLUG MALE 10A SCREW REWIREABLE"/>
    <s v="Stockport SK4 2JT"/>
    <n v="55"/>
    <x v="2"/>
    <s v="Diesel"/>
    <n v="2.0350000000000001E-4"/>
  </r>
  <r>
    <s v="S022768"/>
    <x v="45"/>
    <s v="PO142578"/>
    <s v="GRN180037"/>
    <n v="101008169"/>
    <s v="PANEL COOLING FAN 230 V PHASE 1"/>
    <s v="Newcastle-Under-Lyme ST5 7UH"/>
    <n v="12.4"/>
    <x v="2"/>
    <s v="Diesel"/>
    <n v="4.5880000000000001E-5"/>
  </r>
  <r>
    <s v="S022768"/>
    <x v="45"/>
    <s v="PO142325"/>
    <s v="GRN180039"/>
    <n v="101026870"/>
    <s v="LED FLASHING BEACON 20-30V AC/DC"/>
    <s v="Newcastle-Under-Lyme ST5 7UH"/>
    <n v="12.4"/>
    <x v="2"/>
    <s v="Diesel"/>
    <n v="4.5880000000000001E-5"/>
  </r>
  <r>
    <s v="S022768"/>
    <x v="45"/>
    <s v="PO142757"/>
    <s v="GRN180040"/>
    <n v="101026870"/>
    <s v="LED FLASHING BEACON 20-30V AC/DC"/>
    <s v="Newcastle-Under-Lyme ST5 7UH"/>
    <n v="12.4"/>
    <x v="2"/>
    <s v="Diesel"/>
    <n v="4.5880000000000001E-5"/>
  </r>
  <r>
    <s v="S022768"/>
    <x v="45"/>
    <s v="PO142224"/>
    <s v="GRN180466"/>
    <n v="3445204"/>
    <s v="PUSH-IN TYPE JUMPER BAR INSULATED 2-WAY 25A LIGHT"/>
    <s v="Newcastle-Under-Lyme ST5 7UH"/>
    <n v="12.4"/>
    <x v="2"/>
    <s v="Diesel"/>
    <n v="4.5880000000000001E-5"/>
  </r>
  <r>
    <s v="S022768"/>
    <x v="45"/>
    <s v="PO142047"/>
    <s v="GRN180467"/>
    <s v="11701-0122"/>
    <s v="INVERTER MODULE, 24V, DIN RAIL"/>
    <s v="Newcastle-Under-Lyme ST5 7UH"/>
    <n v="12.4"/>
    <x v="2"/>
    <s v="Diesel"/>
    <n v="4.5880000000000001E-5"/>
  </r>
  <r>
    <s v="S022768"/>
    <x v="45"/>
    <s v="PO139999"/>
    <s v="GRN180471"/>
    <n v="101010879"/>
    <s v="LED FLASHING BEACON - AMBER"/>
    <s v="Newcastle-Under-Lyme ST5 7UH"/>
    <n v="12.4"/>
    <x v="2"/>
    <s v="Diesel"/>
    <n v="4.5880000000000001E-5"/>
  </r>
  <r>
    <s v="S022768"/>
    <x v="45"/>
    <s v="PO141511"/>
    <s v="GRN180480"/>
    <s v="11700-8173"/>
    <s v="ENCLOSURE RACK CABINET 12U 600MMX900MM W/ SHOCK PA"/>
    <s v="Newcastle-Under-Lyme ST5 7UH"/>
    <n v="12.4"/>
    <x v="2"/>
    <s v="Diesel"/>
    <n v="4.5880000000000001E-5"/>
  </r>
  <r>
    <s v="S022768"/>
    <x v="45"/>
    <s v="PO140003"/>
    <s v="GRN180519"/>
    <n v="3445038"/>
    <s v="DIN RAIL SLOTTED TS 35 X 7.5 X 2M STEEL ZN"/>
    <s v="Newcastle-Under-Lyme ST5 7UH"/>
    <n v="12.4"/>
    <x v="2"/>
    <s v="Diesel"/>
    <n v="4.5880000000000001E-5"/>
  </r>
  <r>
    <s v="S022768"/>
    <x v="45"/>
    <s v="PO142224"/>
    <s v="GRN180520"/>
    <n v="3445197"/>
    <s v="2 CONDUCTOR THROUGH TERMINAL BLOCK 2.5MM2 - GREY"/>
    <s v="Newcastle-Under-Lyme ST5 7UH"/>
    <n v="12.4"/>
    <x v="2"/>
    <s v="Diesel"/>
    <n v="4.5880000000000001E-5"/>
  </r>
  <r>
    <s v="S022768"/>
    <x v="45"/>
    <s v="PO142121"/>
    <s v="GRN180521"/>
    <n v="42201388"/>
    <s v="TERMINAL BOX PAINTED NO GLAND PLATE 150 X 150 X 80"/>
    <s v="Newcastle-Under-Lyme ST5 7UH"/>
    <n v="12.4"/>
    <x v="2"/>
    <s v="Diesel"/>
    <n v="4.5880000000000001E-5"/>
  </r>
  <r>
    <s v="S022768"/>
    <x v="45"/>
    <s v="PO140383"/>
    <s v="GRN180728"/>
    <n v="3445333"/>
    <s v="4 POLE 125A DISCONNECTOR"/>
    <s v="Newcastle-Under-Lyme ST5 7UH"/>
    <n v="12.4"/>
    <x v="2"/>
    <s v="Diesel"/>
    <n v="4.5880000000000001E-5"/>
  </r>
  <r>
    <s v="S022768"/>
    <x v="45"/>
    <s v="PO142409"/>
    <s v="GRN180732"/>
    <s v="11701-2378"/>
    <s v="32V IN-LINE BLADE MAXI FUSE HOLDER, 6AWG LEADS 60A"/>
    <s v="Newcastle-Under-Lyme ST5 7UH"/>
    <n v="12.4"/>
    <x v="2"/>
    <s v="Diesel"/>
    <n v="4.5880000000000001E-5"/>
  </r>
  <r>
    <s v="S022768"/>
    <x v="45"/>
    <s v="PO142224"/>
    <s v="GRN180807"/>
    <n v="3445037"/>
    <s v="END BRACKET FOR TS 35 EW 35"/>
    <s v="Newcastle-Under-Lyme ST5 7UH"/>
    <n v="12.4"/>
    <x v="2"/>
    <s v="Diesel"/>
    <n v="4.5880000000000001E-5"/>
  </r>
  <r>
    <s v="S022768"/>
    <x v="45"/>
    <s v="PO140003"/>
    <s v="GRN180809"/>
    <n v="5845003"/>
    <s v="1A FUSE FOR ASK1"/>
    <s v="Newcastle-Under-Lyme ST5 7UH"/>
    <n v="12.4"/>
    <x v="2"/>
    <s v="Diesel"/>
    <n v="4.5880000000000001E-5"/>
  </r>
  <r>
    <s v="S022768"/>
    <x v="45"/>
    <s v="PO139999"/>
    <s v="GRN180810"/>
    <n v="101016688"/>
    <s v="ASTRO HIGH INTENSITY LED STRIP LIGHT 12 LED - 24V"/>
    <s v="Newcastle-Under-Lyme ST5 7UH"/>
    <n v="12.4"/>
    <x v="2"/>
    <s v="Diesel"/>
    <n v="4.5880000000000001E-5"/>
  </r>
  <r>
    <s v="S022768"/>
    <x v="45"/>
    <s v="PO142223"/>
    <s v="GRN180812"/>
    <n v="34204212"/>
    <s v="PUSH-IN TYPE JUMPER BAR INSULATED 4-WAY 32A -"/>
    <s v="Newcastle-Under-Lyme ST5 7UH"/>
    <n v="12.4"/>
    <x v="2"/>
    <s v="Diesel"/>
    <n v="4.5880000000000001E-5"/>
  </r>
  <r>
    <s v="S022768"/>
    <x v="45"/>
    <s v="PO143088"/>
    <s v="GRN180901"/>
    <s v="11700-4533"/>
    <s v="FERRULE 18AWG X 8MM L NON-INSULATED"/>
    <s v="Newcastle-Under-Lyme ST5 7UH"/>
    <n v="12.4"/>
    <x v="2"/>
    <s v="Diesel"/>
    <n v="4.5880000000000001E-5"/>
  </r>
  <r>
    <s v="S022768"/>
    <x v="45"/>
    <s v="PO142223"/>
    <s v="GRN180904"/>
    <n v="50202800"/>
    <s v="2-CONDUCTOR FUSED DISCONNECT TERMINAL BLOCK - GREY"/>
    <s v="Newcastle-Under-Lyme ST5 7UH"/>
    <n v="12.4"/>
    <x v="2"/>
    <s v="Diesel"/>
    <n v="4.5880000000000001E-5"/>
  </r>
  <r>
    <s v="S001121"/>
    <x v="5"/>
    <s v="PO143178"/>
    <s v="GRN185432"/>
    <n v="13204807"/>
    <s v="RSLINX CLASSIC SINGLE NODE"/>
    <s v="Salford M5 4BE"/>
    <n v="103.6"/>
    <x v="2"/>
    <s v="Diesel"/>
    <n v="3.8331999999999998E-4"/>
  </r>
  <r>
    <s v="S022768"/>
    <x v="45"/>
    <s v="PO140003"/>
    <s v="GRN180905"/>
    <n v="50202800"/>
    <s v="2-CONDUCTOR FUSED DISCONNECT TERMINAL BLOCK - GREY"/>
    <s v="Newcastle-Under-Lyme ST5 7UH"/>
    <n v="12.4"/>
    <x v="2"/>
    <s v="Diesel"/>
    <n v="4.5880000000000001E-5"/>
  </r>
  <r>
    <s v="S001121"/>
    <x v="5"/>
    <s v="PO144718"/>
    <s v="GRN185434"/>
    <s v="11700-6227"/>
    <s v="FACTORYTALK SE SITE EDITION STATION LICENSE"/>
    <s v="Salford M5 4BE"/>
    <n v="103.6"/>
    <x v="2"/>
    <s v="Diesel"/>
    <n v="3.8331999999999998E-4"/>
  </r>
  <r>
    <s v="S022473"/>
    <x v="46"/>
    <s v="PO136157"/>
    <s v="GRN178365"/>
    <n v="101048794"/>
    <s v="TURNTABLE ASSEMBLY"/>
    <s v="Stoke-on-Trent ST4 8HX"/>
    <n v="24.2"/>
    <x v="3"/>
    <s v="Diesel"/>
    <n v="2.4605350000000002E-2"/>
  </r>
  <r>
    <s v="S001121"/>
    <x v="5"/>
    <s v="PO144721"/>
    <s v="GRN185438"/>
    <s v="11700-6227"/>
    <s v="FACTORYTALK SE SITE EDITION STATION LICENSE"/>
    <s v="Salford M5 4BE"/>
    <n v="103.6"/>
    <x v="2"/>
    <s v="Diesel"/>
    <n v="3.8331999999999998E-4"/>
  </r>
  <r>
    <s v="S022768"/>
    <x v="45"/>
    <s v="PO142489"/>
    <s v="GRN180907"/>
    <n v="3445024"/>
    <s v="PLUG SOCKET OUTLET 3P+N+E 2X AUX PINS/IP67 63A"/>
    <s v="Newcastle-Under-Lyme ST5 7UH"/>
    <n v="12.4"/>
    <x v="2"/>
    <s v="Diesel"/>
    <n v="4.5880000000000001E-5"/>
  </r>
  <r>
    <s v="S001121"/>
    <x v="5"/>
    <s v="PO144722"/>
    <s v="GRN185440"/>
    <s v="11700-6227"/>
    <s v="FACTORYTALK SE SITE EDITION STATION LICENSE"/>
    <s v="Salford M5 4BE"/>
    <n v="103.6"/>
    <x v="2"/>
    <s v="Diesel"/>
    <n v="3.8331999999999998E-4"/>
  </r>
  <r>
    <s v="S022768"/>
    <x v="45"/>
    <s v="PO142121"/>
    <s v="GRN180962"/>
    <s v="11700-8173"/>
    <s v="ENCLOSURE RACK CABINET 12U 600MMX900MM W/ SHOCK PA"/>
    <s v="Newcastle-Under-Lyme ST5 7UH"/>
    <n v="12.4"/>
    <x v="2"/>
    <s v="Diesel"/>
    <n v="4.5880000000000001E-5"/>
  </r>
  <r>
    <s v="S022768"/>
    <x v="45"/>
    <s v="PO140947"/>
    <s v="GRN180963"/>
    <s v="11700-8173"/>
    <s v="ENCLOSURE RACK CABINET 12U 600MMX900MM W/ SHOCK PA"/>
    <s v="Newcastle-Under-Lyme ST5 7UH"/>
    <n v="12.4"/>
    <x v="2"/>
    <s v="Diesel"/>
    <n v="4.5880000000000001E-5"/>
  </r>
  <r>
    <s v="S001571"/>
    <x v="10"/>
    <s v="PO143452"/>
    <s v="GRN185444"/>
    <n v="1"/>
    <s v="freight inwards"/>
    <s v="St Albans AL1 5BN"/>
    <n v="298"/>
    <x v="2"/>
    <s v="Diesel"/>
    <n v="1.1026E-3"/>
  </r>
  <r>
    <s v="S022768"/>
    <x v="45"/>
    <s v="PO143088"/>
    <s v="GRN181108"/>
    <s v="11700-4534"/>
    <s v="FERRULE 16AWG X 8MM L NON-INSULATED"/>
    <s v="Newcastle-Under-Lyme ST5 7UH"/>
    <n v="12.4"/>
    <x v="2"/>
    <s v="Diesel"/>
    <n v="4.5880000000000001E-5"/>
  </r>
  <r>
    <s v="S022768"/>
    <x v="45"/>
    <s v="PO143088"/>
    <s v="GRN181277"/>
    <s v="11700-6311"/>
    <s v="FERRULE 20AWG X 8MM L NON-INSULATED"/>
    <s v="Newcastle-Under-Lyme ST5 7UH"/>
    <n v="12.4"/>
    <x v="2"/>
    <s v="Diesel"/>
    <n v="4.5880000000000001E-5"/>
  </r>
  <r>
    <s v="S001121"/>
    <x v="5"/>
    <s v="PO140105"/>
    <s v="GRN185447"/>
    <n v="13204807"/>
    <s v="RSLINX CLASSIC SINGLE NODE"/>
    <s v="Salford M5 4BE"/>
    <n v="103.6"/>
    <x v="2"/>
    <s v="Diesel"/>
    <n v="3.8331999999999998E-4"/>
  </r>
  <r>
    <s v="S001121"/>
    <x v="5"/>
    <s v="PO140075"/>
    <s v="GRN185448"/>
    <s v="11700-6227"/>
    <s v="FACTORYTALK SE SITE EDITION STATION LICENSE"/>
    <s v="Salford M5 4BE"/>
    <n v="103.6"/>
    <x v="2"/>
    <s v="Diesel"/>
    <n v="3.8331999999999998E-4"/>
  </r>
  <r>
    <s v="S022768"/>
    <x v="45"/>
    <s v="PO142325"/>
    <s v="GRN181319"/>
    <n v="3445038"/>
    <s v="DIN RAIL SLOTTED TS 35 X 7.5 X 2M STEEL ZN"/>
    <s v="Newcastle-Under-Lyme ST5 7UH"/>
    <n v="12.4"/>
    <x v="2"/>
    <s v="Diesel"/>
    <n v="4.5880000000000001E-5"/>
  </r>
  <r>
    <s v="S022768"/>
    <x v="45"/>
    <s v="PO140003"/>
    <s v="GRN181520"/>
    <n v="3445038"/>
    <s v="DIN RAIL SLOTTED TS 35 X 7.5 X 2M STEEL ZN"/>
    <s v="Newcastle-Under-Lyme ST5 7UH"/>
    <n v="12.4"/>
    <x v="2"/>
    <s v="Diesel"/>
    <n v="4.5880000000000001E-5"/>
  </r>
  <r>
    <s v="S024099"/>
    <x v="47"/>
    <s v="PO139363"/>
    <s v="GRN178428"/>
    <s v="340-1012-1"/>
    <s v="WELDMENT LINAC SUPPORT STRUCTURE"/>
    <s v="Stafford ST16 3DR"/>
    <n v="49.6"/>
    <x v="3"/>
    <s v="Diesel"/>
    <n v="5.0430800000000005E-2"/>
  </r>
  <r>
    <s v="S022768"/>
    <x v="45"/>
    <s v="PO142941"/>
    <s v="GRN181551"/>
    <n v="4945011"/>
    <s v="WALL MOUNTING BRACKET WITH FIXINGS (PACK OF 4)"/>
    <s v="Newcastle-Under-Lyme ST5 7UH"/>
    <n v="12.4"/>
    <x v="2"/>
    <s v="Diesel"/>
    <n v="4.5880000000000001E-5"/>
  </r>
  <r>
    <s v="S022768"/>
    <x v="45"/>
    <s v="PO140947"/>
    <s v="GRN181553"/>
    <s v="11537-0368"/>
    <s v="TERMINAL BLOCK 4POS THRU GRAY"/>
    <s v="Newcastle-Under-Lyme ST5 7UH"/>
    <n v="12.4"/>
    <x v="2"/>
    <s v="Diesel"/>
    <n v="4.5880000000000001E-5"/>
  </r>
  <r>
    <s v="S022768"/>
    <x v="45"/>
    <s v="PO138609"/>
    <s v="GRN181619"/>
    <n v="3445333"/>
    <s v="4 POLE 125A DISCONNECTOR"/>
    <s v="Newcastle-Under-Lyme ST5 7UH"/>
    <n v="12.4"/>
    <x v="2"/>
    <s v="Diesel"/>
    <n v="4.5880000000000001E-5"/>
  </r>
  <r>
    <s v="S022768"/>
    <x v="45"/>
    <s v="PO140003"/>
    <s v="GRN181693"/>
    <n v="51203629"/>
    <s v="E-STOP SHROUD FLUSH MOUNTED OMRON A22Z-EG2"/>
    <s v="Newcastle-Under-Lyme ST5 7UH"/>
    <n v="12.4"/>
    <x v="2"/>
    <s v="Diesel"/>
    <n v="4.5880000000000001E-5"/>
  </r>
  <r>
    <s v="S022768"/>
    <x v="45"/>
    <s v="PO140003"/>
    <s v="GRN181694"/>
    <n v="50206630"/>
    <s v="NON-FUSED TERMINAL BLOCK CABLE MOUNT 10 WAY 630V"/>
    <s v="Newcastle-Under-Lyme ST5 7UH"/>
    <n v="12.4"/>
    <x v="2"/>
    <s v="Diesel"/>
    <n v="4.5880000000000001E-5"/>
  </r>
  <r>
    <s v="S022768"/>
    <x v="45"/>
    <s v="PO139692"/>
    <s v="GRN181695"/>
    <n v="3445197"/>
    <s v="2 CONDUCTOR THROUGH TERMINAL BLOCK 2.5MM2 - GREY"/>
    <s v="Newcastle-Under-Lyme ST5 7UH"/>
    <n v="12.4"/>
    <x v="2"/>
    <s v="Diesel"/>
    <n v="4.5880000000000001E-5"/>
  </r>
  <r>
    <s v="S022768"/>
    <x v="45"/>
    <s v="PO139999"/>
    <s v="GRN181839"/>
    <n v="101020030"/>
    <s v="MOUNTING ANGLES FOR 482.6mm (19&quot;) U MARKING PANELS"/>
    <s v="Newcastle-Under-Lyme ST5 7UH"/>
    <n v="12.4"/>
    <x v="2"/>
    <s v="Diesel"/>
    <n v="4.5880000000000001E-5"/>
  </r>
  <r>
    <s v="S022768"/>
    <x v="45"/>
    <s v="PO143799"/>
    <s v="GRN181846"/>
    <n v="101033607"/>
    <s v="MOUNTING CARRIER FOR 5-CONDUCTOR TERMINAL BLOCK WA"/>
    <s v="Newcastle-Under-Lyme ST5 7UH"/>
    <n v="12.4"/>
    <x v="2"/>
    <s v="Diesel"/>
    <n v="4.5880000000000001E-5"/>
  </r>
  <r>
    <s v="S022768"/>
    <x v="45"/>
    <s v="PO138607"/>
    <s v="GRN182226"/>
    <n v="101041977"/>
    <s v="INDUCTIVE PROXIMITY SENSORS, 40MM, M12 4 PIN"/>
    <s v="Newcastle-Under-Lyme ST5 7UH"/>
    <n v="12.4"/>
    <x v="2"/>
    <s v="Diesel"/>
    <n v="4.5880000000000001E-5"/>
  </r>
  <r>
    <s v="S022768"/>
    <x v="45"/>
    <s v="PO142325"/>
    <s v="GRN182337"/>
    <n v="57205894"/>
    <s v="CHASSIS PLATE FOR IP66 BOX 350 x 250 x 2mm"/>
    <s v="Newcastle-Under-Lyme ST5 7UH"/>
    <n v="12.4"/>
    <x v="2"/>
    <s v="Diesel"/>
    <n v="4.5880000000000001E-5"/>
  </r>
  <r>
    <s v="S022768"/>
    <x v="45"/>
    <s v="PO142121"/>
    <s v="GRN182341"/>
    <n v="42201388"/>
    <s v="TERMINAL BOX PAINTED NO GLAND PLATE 150 X 150 X 80"/>
    <s v="Newcastle-Under-Lyme ST5 7UH"/>
    <n v="12.4"/>
    <x v="2"/>
    <s v="Diesel"/>
    <n v="4.5880000000000001E-5"/>
  </r>
  <r>
    <s v="S022768"/>
    <x v="45"/>
    <s v="PO142224"/>
    <s v="GRN182345"/>
    <n v="5845003"/>
    <s v="1A FUSE FOR ASK1"/>
    <s v="Newcastle-Under-Lyme ST5 7UH"/>
    <n v="12.4"/>
    <x v="2"/>
    <s v="Diesel"/>
    <n v="4.5880000000000001E-5"/>
  </r>
  <r>
    <s v="S022768"/>
    <x v="45"/>
    <s v="PO143721"/>
    <s v="GRN182584"/>
    <n v="42201477"/>
    <s v="ENCLOSURE EB WALL MOUNTING 150 X 150 X 80MM"/>
    <s v="Newcastle-Under-Lyme ST5 7UH"/>
    <n v="12.4"/>
    <x v="2"/>
    <s v="Diesel"/>
    <n v="4.5880000000000001E-5"/>
  </r>
  <r>
    <s v="S022768"/>
    <x v="45"/>
    <s v="PO142223"/>
    <s v="GRN182586"/>
    <n v="34204212"/>
    <s v="PUSH-IN TYPE JUMPER BAR INSULATED 4-WAY 32A -"/>
    <s v="Newcastle-Under-Lyme ST5 7UH"/>
    <n v="12.4"/>
    <x v="2"/>
    <s v="Diesel"/>
    <n v="4.5880000000000001E-5"/>
  </r>
  <r>
    <s v="S022768"/>
    <x v="45"/>
    <s v="PO143088"/>
    <s v="GRN183092"/>
    <n v="3445334"/>
    <s v="KEY LOCK FOR NEW ISOBAR DOOR CATCH"/>
    <s v="Newcastle-Under-Lyme ST5 7UH"/>
    <n v="12.4"/>
    <x v="2"/>
    <s v="Diesel"/>
    <n v="4.5880000000000001E-5"/>
  </r>
  <r>
    <s v="S023373"/>
    <x v="44"/>
    <s v="PO139985"/>
    <s v="GRN185481"/>
    <n v="56202191"/>
    <s v="HIGH VOLTAGE POWER SUPPLY"/>
    <s v="Pulborough RH20 2RY"/>
    <n v="420"/>
    <x v="2"/>
    <s v="Diesel"/>
    <n v="1.554E-3"/>
  </r>
  <r>
    <s v="S022768"/>
    <x v="45"/>
    <s v="PO144271"/>
    <s v="GRN183094"/>
    <n v="4245267"/>
    <s v="OUTLET FILTER PANEL"/>
    <s v="Newcastle-Under-Lyme ST5 7UH"/>
    <n v="12.4"/>
    <x v="2"/>
    <s v="Diesel"/>
    <n v="4.5880000000000001E-5"/>
  </r>
  <r>
    <s v="S022768"/>
    <x v="45"/>
    <s v="PO144271"/>
    <s v="GRN183095"/>
    <n v="101008170"/>
    <s v="FILTER UNIT"/>
    <s v="Newcastle-Under-Lyme ST5 7UH"/>
    <n v="12.4"/>
    <x v="2"/>
    <s v="Diesel"/>
    <n v="4.5880000000000001E-5"/>
  </r>
  <r>
    <s v="S022768"/>
    <x v="45"/>
    <s v="PO141603"/>
    <s v="GRN183096"/>
    <n v="101031486"/>
    <s v="COMPACT SPLICING CONNECTOR 5-WAY WAGO 221-415"/>
    <s v="Newcastle-Under-Lyme ST5 7UH"/>
    <n v="12.4"/>
    <x v="2"/>
    <s v="Diesel"/>
    <n v="4.5880000000000001E-5"/>
  </r>
  <r>
    <s v="S022768"/>
    <x v="45"/>
    <s v="PO139999"/>
    <s v="GRN183098"/>
    <n v="101010879"/>
    <s v="LED FLASHING BEACON - AMBER"/>
    <s v="Newcastle-Under-Lyme ST5 7UH"/>
    <n v="12.4"/>
    <x v="2"/>
    <s v="Diesel"/>
    <n v="4.5880000000000001E-5"/>
  </r>
  <r>
    <s v="S022768"/>
    <x v="45"/>
    <s v="PO143799"/>
    <s v="GRN183099"/>
    <n v="101010879"/>
    <s v="LED FLASHING BEACON - AMBER"/>
    <s v="Newcastle-Under-Lyme ST5 7UH"/>
    <n v="12.4"/>
    <x v="2"/>
    <s v="Diesel"/>
    <n v="4.5880000000000001E-5"/>
  </r>
  <r>
    <s v="S022768"/>
    <x v="45"/>
    <s v="PO140383"/>
    <s v="GRN183101"/>
    <n v="3445038"/>
    <s v="DIN RAIL SLOTTED TS 35 X 7.5 X 2M STEEL ZN"/>
    <s v="Newcastle-Under-Lyme ST5 7UH"/>
    <n v="12.4"/>
    <x v="2"/>
    <s v="Diesel"/>
    <n v="4.5880000000000001E-5"/>
  </r>
  <r>
    <s v="S022768"/>
    <x v="45"/>
    <s v="PO143373"/>
    <s v="GRN183120"/>
    <n v="101010879"/>
    <s v="LED FLASHING BEACON - AMBER"/>
    <s v="Newcastle-Under-Lyme ST5 7UH"/>
    <n v="12.4"/>
    <x v="2"/>
    <s v="Diesel"/>
    <n v="4.5880000000000001E-5"/>
  </r>
  <r>
    <s v="S022768"/>
    <x v="45"/>
    <s v="PO140947"/>
    <s v="GRN183465"/>
    <s v="11700-8173"/>
    <s v="ENCLOSURE RACK CABINET 12U 600MMX900MM W/ SHOCK PA"/>
    <s v="Newcastle-Under-Lyme ST5 7UH"/>
    <n v="12.4"/>
    <x v="2"/>
    <s v="Diesel"/>
    <n v="4.5880000000000001E-5"/>
  </r>
  <r>
    <s v="S023222"/>
    <x v="11"/>
    <s v="PO143361"/>
    <s v="GRN185506"/>
    <s v="11554-0683"/>
    <s v="CONN EURO MALE WIREABLE"/>
    <s v="Wickford SS11 8YT"/>
    <n v="390"/>
    <x v="2"/>
    <s v="Diesel"/>
    <n v="1.4430000000000001E-3"/>
  </r>
  <r>
    <s v="S023222"/>
    <x v="11"/>
    <s v="PO141435"/>
    <s v="GRN185512"/>
    <s v="11700-5342"/>
    <s v="CABLE 0.6 METER RJ45S TO RJ45S CAT5E"/>
    <s v="Wickford SS11 8YT"/>
    <n v="390"/>
    <x v="2"/>
    <s v="Diesel"/>
    <n v="1.4430000000000001E-3"/>
  </r>
  <r>
    <s v="S023222"/>
    <x v="11"/>
    <s v="PO143357"/>
    <s v="GRN185513"/>
    <s v="11700-5430"/>
    <s v="CABLE 4 PIN PANEL MOUNT SHLD 4 METER"/>
    <s v="Wickford SS11 8YT"/>
    <n v="390"/>
    <x v="2"/>
    <s v="Diesel"/>
    <n v="1.4430000000000001E-3"/>
  </r>
  <r>
    <s v="S023222"/>
    <x v="11"/>
    <s v="PO142558"/>
    <s v="GRN185514"/>
    <n v="101027049"/>
    <s v="POWER CABLE PUR JACKET RKM52-10-RSM52 - 10M TURCK"/>
    <s v="Wickford SS11 8YT"/>
    <n v="390"/>
    <x v="2"/>
    <s v="Diesel"/>
    <n v="1.4430000000000001E-3"/>
  </r>
  <r>
    <s v="S022768"/>
    <x v="45"/>
    <s v="PO138609"/>
    <s v="GRN183470"/>
    <n v="3445333"/>
    <s v="4 POLE 125A DISCONNECTOR"/>
    <s v="Newcastle-Under-Lyme ST5 7UH"/>
    <n v="12.4"/>
    <x v="2"/>
    <s v="Diesel"/>
    <n v="4.5880000000000001E-5"/>
  </r>
  <r>
    <s v="S002239"/>
    <x v="17"/>
    <s v="PO143492"/>
    <s v="GRN183263"/>
    <n v="101022019"/>
    <s v="LINATRON Mi6SSM - (80 rad/min) c/w CANSCAN"/>
    <s v="UT 84104"/>
    <n v="4725"/>
    <x v="4"/>
    <s v="Aviation"/>
    <n v="18.279100224000004"/>
  </r>
  <r>
    <s v="S023222"/>
    <x v="11"/>
    <s v="PO140482"/>
    <s v="GRN185518"/>
    <n v="101027049"/>
    <s v="POWER CABLE PUR JACKET RKM52-10-RSM52 - 10M TURCK"/>
    <s v="Wickford SS11 8YT"/>
    <n v="390"/>
    <x v="2"/>
    <s v="Diesel"/>
    <n v="1.4430000000000001E-3"/>
  </r>
  <r>
    <s v="S022768"/>
    <x v="45"/>
    <s v="PO143373"/>
    <s v="GRN183500"/>
    <n v="51203629"/>
    <s v="E-STOP SHROUD FLUSH MOUNTED"/>
    <s v="Newcastle-Under-Lyme ST5 7UH"/>
    <n v="12.4"/>
    <x v="2"/>
    <s v="Diesel"/>
    <n v="4.5880000000000001E-5"/>
  </r>
  <r>
    <s v="S023222"/>
    <x v="11"/>
    <s v="PO140482"/>
    <s v="GRN185520"/>
    <n v="101027049"/>
    <s v="POWER CABLE PUR JACKET RKM52-10-RSM52 - 10M TURCK"/>
    <s v="Wickford SS11 8YT"/>
    <n v="390"/>
    <x v="2"/>
    <s v="Diesel"/>
    <n v="1.4430000000000001E-3"/>
  </r>
  <r>
    <s v="S023222"/>
    <x v="11"/>
    <s v="PO142816"/>
    <s v="GRN185521"/>
    <n v="101027049"/>
    <s v="POWER CABLE PUR JACKET RKM52-10-RSM52 - 10M TURCK"/>
    <s v="Wickford SS11 8YT"/>
    <n v="390"/>
    <x v="2"/>
    <s v="Diesel"/>
    <n v="1.4430000000000001E-3"/>
  </r>
  <r>
    <s v="S023222"/>
    <x v="11"/>
    <s v="PO144533"/>
    <s v="GRN185523"/>
    <s v="11529-0343"/>
    <s v="BRACKET MTG INFRARED SENSOR"/>
    <s v="Wickford SS11 8YT"/>
    <n v="390"/>
    <x v="2"/>
    <s v="Diesel"/>
    <n v="1.4430000000000001E-3"/>
  </r>
  <r>
    <s v="S022768"/>
    <x v="45"/>
    <s v="PO144448"/>
    <s v="GRN183637"/>
    <s v="11537-0371"/>
    <s v="TERMINAL BLOCK 4 COND THRU RED"/>
    <s v="Newcastle-Under-Lyme ST5 7UH"/>
    <n v="12.4"/>
    <x v="2"/>
    <s v="Diesel"/>
    <n v="4.5880000000000001E-5"/>
  </r>
  <r>
    <s v="S023222"/>
    <x v="11"/>
    <s v="PO144599"/>
    <s v="GRN185526"/>
    <n v="101027049"/>
    <s v="POWER CABLE PUR JACKET RKM52-10-RSM52 - 10M"/>
    <s v="Wickford SS11 8YT"/>
    <n v="390"/>
    <x v="2"/>
    <s v="Diesel"/>
    <n v="1.4430000000000001E-3"/>
  </r>
  <r>
    <s v="S023222"/>
    <x v="11"/>
    <s v="PO142816"/>
    <s v="GRN185527"/>
    <n v="101027049"/>
    <s v="POWER CABLE PUR JACKET RKM52-10-RSM52 - 10M TURCK"/>
    <s v="Wickford SS11 8YT"/>
    <n v="390"/>
    <x v="2"/>
    <s v="Diesel"/>
    <n v="1.4430000000000001E-3"/>
  </r>
  <r>
    <s v="S023222"/>
    <x v="11"/>
    <s v="PO143293"/>
    <s v="GRN185528"/>
    <n v="101027049"/>
    <s v="POWER CABLE PUR JACKET RKM52-10-RSM52 - 10M TURCK"/>
    <s v="Wickford SS11 8YT"/>
    <n v="390"/>
    <x v="2"/>
    <s v="Diesel"/>
    <n v="1.4430000000000001E-3"/>
  </r>
  <r>
    <s v="S022768"/>
    <x v="45"/>
    <s v="PO144415"/>
    <s v="GRN183638"/>
    <s v="11536-0585"/>
    <s v="MARKER CARDS 1-10 HORIZONTAL"/>
    <s v="Newcastle-Under-Lyme ST5 7UH"/>
    <n v="12.4"/>
    <x v="2"/>
    <s v="Diesel"/>
    <n v="4.5880000000000001E-5"/>
  </r>
  <r>
    <s v="S022768"/>
    <x v="45"/>
    <s v="PO138607"/>
    <s v="GRN183646"/>
    <s v="11700-8173"/>
    <s v="ENCLOSURE RACK CABINET 12U 600MMX900MM W/ SHOCK PA"/>
    <s v="Newcastle-Under-Lyme ST5 7UH"/>
    <n v="12.4"/>
    <x v="2"/>
    <s v="Diesel"/>
    <n v="4.5880000000000001E-5"/>
  </r>
  <r>
    <s v="S022768"/>
    <x v="45"/>
    <s v="PO138607"/>
    <s v="GRN183694"/>
    <s v="11700-8173"/>
    <s v="ENCLOSURE RACK CABINET 12U 600MMX900MM W/ SHOCK PA"/>
    <s v="Newcastle-Under-Lyme ST5 7UH"/>
    <n v="12.4"/>
    <x v="2"/>
    <s v="Diesel"/>
    <n v="4.5880000000000001E-5"/>
  </r>
  <r>
    <s v="S022768"/>
    <x v="45"/>
    <s v="PO138609"/>
    <s v="GRN183700"/>
    <n v="3445334"/>
    <s v="KEY LOCK FOR NEW ISOBAR DOOR CATCH"/>
    <s v="Newcastle-Under-Lyme ST5 7UH"/>
    <n v="12.4"/>
    <x v="2"/>
    <s v="Diesel"/>
    <n v="4.5880000000000001E-5"/>
  </r>
  <r>
    <s v="S001571"/>
    <x v="10"/>
    <s v="PO143452"/>
    <s v="GRN185536"/>
    <n v="21201457"/>
    <s v="SUPPLY CABLE M12 X 5 4 OPEN WIRES 20M CORDLESS"/>
    <s v="St Albans AL1 5BN"/>
    <n v="298"/>
    <x v="2"/>
    <s v="Diesel"/>
    <n v="1.1026E-3"/>
  </r>
  <r>
    <s v="S001571"/>
    <x v="10"/>
    <s v="PO143453"/>
    <s v="GRN185538"/>
    <n v="101012395"/>
    <s v="SICK 2D LIDAR LASER SENSOR TIM351-2134001"/>
    <s v="St Albans AL1 5BN"/>
    <n v="298"/>
    <x v="2"/>
    <s v="Diesel"/>
    <n v="1.1026E-3"/>
  </r>
  <r>
    <s v="S022768"/>
    <x v="45"/>
    <s v="PO144448"/>
    <s v="GRN183715"/>
    <s v="11537-0229"/>
    <s v="PLATE END FUSE BLOCK"/>
    <s v="Newcastle-Under-Lyme ST5 7UH"/>
    <n v="12.4"/>
    <x v="2"/>
    <s v="Diesel"/>
    <n v="4.5880000000000001E-5"/>
  </r>
  <r>
    <s v="S022768"/>
    <x v="45"/>
    <s v="PO141603"/>
    <s v="GRN183895"/>
    <n v="34201348"/>
    <s v="TERMINAL END ANCHOR"/>
    <s v="Newcastle-Under-Lyme ST5 7UH"/>
    <n v="12.4"/>
    <x v="2"/>
    <s v="Diesel"/>
    <n v="4.5880000000000001E-5"/>
  </r>
  <r>
    <s v="S022768"/>
    <x v="45"/>
    <s v="PO143762"/>
    <s v="GRN183897"/>
    <n v="3445183"/>
    <s v="INLET CAP"/>
    <s v="Newcastle-Under-Lyme ST5 7UH"/>
    <n v="12.4"/>
    <x v="2"/>
    <s v="Diesel"/>
    <n v="4.5880000000000001E-5"/>
  </r>
  <r>
    <s v="S022768"/>
    <x v="45"/>
    <s v="PO144415"/>
    <s v="GRN183898"/>
    <s v="11536-0585"/>
    <s v="MARKER CARDS 1-10 HORIZONTAL"/>
    <s v="Newcastle-Under-Lyme ST5 7UH"/>
    <n v="12.4"/>
    <x v="2"/>
    <s v="Diesel"/>
    <n v="4.5880000000000001E-5"/>
  </r>
  <r>
    <s v="S022768"/>
    <x v="45"/>
    <s v="PO144448"/>
    <s v="GRN183900"/>
    <s v="11515-0195"/>
    <s v="FERRULE 16AWG BLACK"/>
    <s v="Newcastle-Under-Lyme ST5 7UH"/>
    <n v="12.4"/>
    <x v="2"/>
    <s v="Diesel"/>
    <n v="4.5880000000000001E-5"/>
  </r>
  <r>
    <s v="S023222"/>
    <x v="11"/>
    <s v="PO141435"/>
    <s v="GRN185550"/>
    <s v="11700-5342"/>
    <s v="CABLE 0.6 METER RJ45S TO RJ45S CAT5E"/>
    <s v="Wickford SS11 8YT"/>
    <n v="390"/>
    <x v="2"/>
    <s v="Diesel"/>
    <n v="1.4430000000000001E-3"/>
  </r>
  <r>
    <s v="S023222"/>
    <x v="11"/>
    <s v="PO140469"/>
    <s v="GRN185551"/>
    <s v="11554-0683"/>
    <s v="CONN EURO MALE WIREABLE"/>
    <s v="Wickford SS11 8YT"/>
    <n v="390"/>
    <x v="2"/>
    <s v="Diesel"/>
    <n v="1.4430000000000001E-3"/>
  </r>
  <r>
    <s v="S022768"/>
    <x v="45"/>
    <s v="PO143774"/>
    <s v="GRN184021"/>
    <s v="11701-2575"/>
    <s v="WALL BOX METAL M32 STRAIGHT DS6"/>
    <s v="Newcastle-Under-Lyme ST5 7UH"/>
    <n v="12.4"/>
    <x v="2"/>
    <s v="Diesel"/>
    <n v="4.5880000000000001E-5"/>
  </r>
  <r>
    <s v="S022768"/>
    <x v="45"/>
    <s v="PO143774"/>
    <s v="GRN184197"/>
    <s v="11701-2578"/>
    <s v="POLY HANDLE WITH GLAND"/>
    <s v="Newcastle-Under-Lyme ST5 7UH"/>
    <n v="12.4"/>
    <x v="2"/>
    <s v="Diesel"/>
    <n v="4.5880000000000001E-5"/>
  </r>
  <r>
    <s v="S022768"/>
    <x v="45"/>
    <s v="PO144448"/>
    <s v="GRN184316"/>
    <s v="11503-0258"/>
    <s v="POWER SUPPLY DIN RAIL 24VDC 20A"/>
    <s v="Newcastle-Under-Lyme ST5 7UH"/>
    <n v="12.4"/>
    <x v="2"/>
    <s v="Diesel"/>
    <n v="4.5880000000000001E-5"/>
  </r>
  <r>
    <s v="S022768"/>
    <x v="45"/>
    <s v="PO138609"/>
    <s v="GRN184572"/>
    <n v="3445333"/>
    <s v="4 POLE 125A DISCONNECTOR"/>
    <s v="Newcastle-Under-Lyme ST5 7UH"/>
    <n v="12.4"/>
    <x v="2"/>
    <s v="Diesel"/>
    <n v="4.5880000000000001E-5"/>
  </r>
  <r>
    <s v="S022768"/>
    <x v="45"/>
    <s v="PO138609"/>
    <s v="GRN184573"/>
    <n v="51203629"/>
    <s v="E-STOP SHROUD FLUSH MOUNTED"/>
    <s v="Newcastle-Under-Lyme ST5 7UH"/>
    <n v="12.4"/>
    <x v="2"/>
    <s v="Diesel"/>
    <n v="4.5880000000000001E-5"/>
  </r>
  <r>
    <s v="S022768"/>
    <x v="45"/>
    <s v="PO138607"/>
    <s v="GRN184574"/>
    <n v="101016688"/>
    <s v="ASTRO HIGH INTENSITY LED STRIP LIGHT 12 LED - 24V"/>
    <s v="Newcastle-Under-Lyme ST5 7UH"/>
    <n v="12.4"/>
    <x v="2"/>
    <s v="Diesel"/>
    <n v="4.5880000000000001E-5"/>
  </r>
  <r>
    <s v="S022768"/>
    <x v="45"/>
    <s v="PO140383"/>
    <s v="GRN184575"/>
    <n v="3445204"/>
    <s v="PUSH-IN TYPE JUMPER BAR INSULATED 2-WAY 25A LIGHT"/>
    <s v="Newcastle-Under-Lyme ST5 7UH"/>
    <n v="12.4"/>
    <x v="2"/>
    <s v="Diesel"/>
    <n v="4.5880000000000001E-5"/>
  </r>
  <r>
    <s v="S023222"/>
    <x v="11"/>
    <s v="PO144700"/>
    <s v="GRN185576"/>
    <n v="101027470"/>
    <s v="TL50 TOWER LIGHT AUDIBLE - GREEN, YELLOW, RED"/>
    <s v="Wickford SS11 8YT"/>
    <n v="390"/>
    <x v="2"/>
    <s v="Diesel"/>
    <n v="1.4430000000000001E-3"/>
  </r>
  <r>
    <s v="S022768"/>
    <x v="45"/>
    <s v="PO143734"/>
    <s v="GRN184576"/>
    <n v="34203305"/>
    <s v="NARROW SLOT TRUNKING GREY 25 X 75 X 2M LONG"/>
    <s v="Newcastle-Under-Lyme ST5 7UH"/>
    <n v="12.4"/>
    <x v="2"/>
    <s v="Diesel"/>
    <n v="4.5880000000000001E-5"/>
  </r>
  <r>
    <s v="S022768"/>
    <x v="45"/>
    <s v="PO138609"/>
    <s v="GRN184996"/>
    <n v="3445334"/>
    <s v="KEY LOCK FOR NEW ISOBAR DOOR CATCH"/>
    <s v="Newcastle-Under-Lyme ST5 7UH"/>
    <n v="12.4"/>
    <x v="2"/>
    <s v="Diesel"/>
    <n v="4.5880000000000001E-5"/>
  </r>
  <r>
    <s v="S022768"/>
    <x v="45"/>
    <s v="PO138609"/>
    <s v="GRN184997"/>
    <n v="3445334"/>
    <s v="KEY LOCK FOR NEW ISOBAR DOOR CATCH"/>
    <s v="Newcastle-Under-Lyme ST5 7UH"/>
    <n v="12.4"/>
    <x v="2"/>
    <s v="Diesel"/>
    <n v="4.5880000000000001E-5"/>
  </r>
  <r>
    <s v="S022768"/>
    <x v="45"/>
    <s v="PO140947"/>
    <s v="GRN184998"/>
    <n v="3445334"/>
    <s v="KEY LOCK FOR NEW ISOBAR DOOR CATCH"/>
    <s v="Newcastle-Under-Lyme ST5 7UH"/>
    <n v="12.4"/>
    <x v="2"/>
    <s v="Diesel"/>
    <n v="4.5880000000000001E-5"/>
  </r>
  <r>
    <s v="S026820"/>
    <x v="0"/>
    <s v="PO144240"/>
    <s v="GRN185588"/>
    <s v="GKR-4201"/>
    <s v="GATEKEEPER DUAL ILPA SOLUTION WITH EMBEDDED PROCES"/>
    <s v="Boston Massachusetts"/>
    <n v="3154"/>
    <x v="0"/>
    <s v="Crude"/>
    <n v="2.5295079999999999"/>
  </r>
  <r>
    <s v="S022768"/>
    <x v="45"/>
    <s v="PO143088"/>
    <s v="GRN184999"/>
    <n v="3445334"/>
    <s v="KEY LOCK FOR NEW ISOBAR DOOR CATCH"/>
    <s v="Newcastle-Under-Lyme ST5 7UH"/>
    <n v="12.4"/>
    <x v="2"/>
    <s v="Diesel"/>
    <n v="4.5880000000000001E-5"/>
  </r>
  <r>
    <s v="S022768"/>
    <x v="45"/>
    <s v="PO140947"/>
    <s v="GRN185024"/>
    <s v="11536-0545"/>
    <s v="SOLDER SPLICES 22-18 RED"/>
    <s v="Newcastle-Under-Lyme ST5 7UH"/>
    <n v="12.4"/>
    <x v="2"/>
    <s v="Diesel"/>
    <n v="4.5880000000000001E-5"/>
  </r>
  <r>
    <s v="S022768"/>
    <x v="45"/>
    <s v="PO144445"/>
    <s v="GRN185025"/>
    <s v="11701-0122"/>
    <s v="INVERTER MODULE, 24V, DIN RAIL"/>
    <s v="Newcastle-Under-Lyme ST5 7UH"/>
    <n v="12.4"/>
    <x v="2"/>
    <s v="Diesel"/>
    <n v="4.5880000000000001E-5"/>
  </r>
  <r>
    <s v="S022768"/>
    <x v="45"/>
    <s v="PO144448"/>
    <s v="GRN185026"/>
    <s v="11515-0193"/>
    <s v="FERRULE 12AWG GREY"/>
    <s v="Newcastle-Under-Lyme ST5 7UH"/>
    <n v="12.4"/>
    <x v="2"/>
    <s v="Diesel"/>
    <n v="4.5880000000000001E-5"/>
  </r>
  <r>
    <s v="S022768"/>
    <x v="45"/>
    <s v="PO143376"/>
    <s v="GRN185050"/>
    <n v="101010879"/>
    <s v="LED FLASHING BEACON - AMBER"/>
    <s v="Newcastle-Under-Lyme ST5 7UH"/>
    <n v="12.4"/>
    <x v="2"/>
    <s v="Diesel"/>
    <n v="4.5880000000000001E-5"/>
  </r>
  <r>
    <s v="S022768"/>
    <x v="45"/>
    <s v="PO145017"/>
    <s v="GRN185235"/>
    <n v="3445038"/>
    <s v="DIN RAIL SLOTTED TS 35 X 7.5 X 2M STEEL ZN"/>
    <s v="Newcastle-Under-Lyme ST5 7UH"/>
    <n v="12.4"/>
    <x v="2"/>
    <s v="Diesel"/>
    <n v="4.5880000000000001E-5"/>
  </r>
  <r>
    <s v="S024448"/>
    <x v="18"/>
    <s v="PO142407"/>
    <s v="GRN185596"/>
    <n v="101012487"/>
    <s v="SF6 CYLINDER 5 LB, 99.95%, 4.2&quot; OD X 17&quot; LONG"/>
    <s v="California 94560"/>
    <n v="5214"/>
    <x v="0"/>
    <s v="Crude"/>
    <n v="0.4181628"/>
  </r>
  <r>
    <s v="S024099"/>
    <x v="47"/>
    <s v="PO139366"/>
    <s v="GRN179788"/>
    <s v="340-1012-1"/>
    <s v="WELDMENT LINAC SUPPORT STRUCTURE"/>
    <s v="Stafford ST16 3DR"/>
    <n v="49.6"/>
    <x v="3"/>
    <s v="Diesel"/>
    <n v="5.0430800000000005E-2"/>
  </r>
  <r>
    <s v="S025431"/>
    <x v="0"/>
    <s v="PO141630"/>
    <s v="GRN185601"/>
    <n v="101023855"/>
    <s v="TPM SOFTWARE KCLOE"/>
    <s v="Boston Massachusetts"/>
    <n v="3154"/>
    <x v="0"/>
    <s v="Crude"/>
    <n v="1.0118031999999999E-2"/>
  </r>
  <r>
    <s v="S022768"/>
    <x v="45"/>
    <s v="PO145025"/>
    <s v="GRN185239"/>
    <n v="3445038"/>
    <s v="DIN RAIL SLOTTED TS 35 X 7.5 X 2M STEEL ZN"/>
    <s v="Newcastle-Under-Lyme ST5 7UH"/>
    <n v="12.4"/>
    <x v="2"/>
    <s v="Diesel"/>
    <n v="4.5880000000000001E-5"/>
  </r>
  <r>
    <s v="S023413"/>
    <x v="15"/>
    <s v="PO139318"/>
    <s v="GRN185605"/>
    <n v="101048324"/>
    <s v="LATTIX D4420 3-SIDED GANTRY 6085 X 5800 WITH"/>
    <s v="33100 Tampere, Finland"/>
    <n v="3916"/>
    <x v="2"/>
    <s v="Diesel"/>
    <n v="3.9815929999999999E-2"/>
  </r>
  <r>
    <s v="S022768"/>
    <x v="45"/>
    <s v="PO145017"/>
    <s v="GRN185241"/>
    <n v="34205053"/>
    <s v="TERMINAL RAIL OUTLET RJ45-RJ45 COUPLER IP20 CAT6"/>
    <s v="Newcastle-Under-Lyme ST5 7UH"/>
    <n v="12.4"/>
    <x v="2"/>
    <s v="Diesel"/>
    <n v="4.5880000000000001E-5"/>
  </r>
  <r>
    <s v="S023413"/>
    <x v="15"/>
    <s v="PO140971"/>
    <s v="GRN185607"/>
    <n v="101048324"/>
    <s v="LATTIX D4420 3-SIDED GANTRY 6085 X 5800 WITH"/>
    <s v="33100 Tampere, Finland"/>
    <n v="3916"/>
    <x v="2"/>
    <s v="Diesel"/>
    <n v="3.9815929999999999E-2"/>
  </r>
  <r>
    <s v="S023413"/>
    <x v="15"/>
    <s v="PO138587"/>
    <s v="GRN185609"/>
    <n v="101048324"/>
    <s v="LATTIX D4420 3-SIDED GANTRY 6085 X 5800 WITH"/>
    <s v="33100 Tampere, Finland"/>
    <n v="3916"/>
    <x v="2"/>
    <s v="Diesel"/>
    <n v="3.9815929999999999E-2"/>
  </r>
  <r>
    <s v="S022768"/>
    <x v="45"/>
    <s v="PO144861"/>
    <s v="GRN185243"/>
    <s v="11701-0122"/>
    <s v="INVERTER MODULE, 24V, DIN RAIL"/>
    <s v="Newcastle-Under-Lyme ST5 7UH"/>
    <n v="12.4"/>
    <x v="2"/>
    <s v="Diesel"/>
    <n v="4.5880000000000001E-5"/>
  </r>
  <r>
    <s v="S022768"/>
    <x v="45"/>
    <s v="PO145043"/>
    <s v="GRN185245"/>
    <n v="101041977"/>
    <s v="INDUCTIVE PROXIMITY SENSORS, 40MM, M12 4 PIN SCHNE"/>
    <s v="Newcastle-Under-Lyme ST5 7UH"/>
    <n v="12.4"/>
    <x v="2"/>
    <s v="Diesel"/>
    <n v="4.5880000000000001E-5"/>
  </r>
  <r>
    <s v="S022768"/>
    <x v="45"/>
    <s v="PO145043"/>
    <s v="GRN185439"/>
    <s v="11537-0368"/>
    <s v="TERMINAL BLOCK 4POS THRU GRAY"/>
    <s v="Newcastle-Under-Lyme ST5 7UH"/>
    <n v="12.4"/>
    <x v="2"/>
    <s v="Diesel"/>
    <n v="4.5880000000000001E-5"/>
  </r>
  <r>
    <s v="S002239"/>
    <x v="17"/>
    <s v="PO143492"/>
    <s v="GRN186635"/>
    <n v="101022019"/>
    <s v="LINATRON Mi6SSM - (80 rad/min) c/w CANSCAN"/>
    <s v="UT 84104"/>
    <n v="4725"/>
    <x v="4"/>
    <s v="Aviation"/>
    <n v="18.279100224000004"/>
  </r>
  <r>
    <s v="S022768"/>
    <x v="45"/>
    <s v="PO140947"/>
    <s v="GRN185466"/>
    <n v="42201388"/>
    <s v="TERMINAL BOX PAINTED NO GLAND PLATE 150 X 150 X 80"/>
    <s v="Newcastle-Under-Lyme ST5 7UH"/>
    <n v="12.4"/>
    <x v="2"/>
    <s v="Diesel"/>
    <n v="4.5880000000000001E-5"/>
  </r>
  <r>
    <s v="S022768"/>
    <x v="45"/>
    <s v="PO145025"/>
    <s v="GRN185483"/>
    <n v="3445206"/>
    <s v="PUSH-IN TYPE JUMPER BAR INSULATED 4-WAY 25A - LIGH"/>
    <s v="Newcastle-Under-Lyme ST5 7UH"/>
    <n v="12.4"/>
    <x v="2"/>
    <s v="Diesel"/>
    <n v="4.5880000000000001E-5"/>
  </r>
  <r>
    <s v="S022768"/>
    <x v="45"/>
    <s v="PO139999"/>
    <s v="GRN185503"/>
    <n v="101031484"/>
    <s v="COMPACT SPLICING CONNECTOR 2-WAY WAGO 221-412"/>
    <s v="Newcastle-Under-Lyme ST5 7UH"/>
    <n v="12.4"/>
    <x v="2"/>
    <s v="Diesel"/>
    <n v="4.5880000000000001E-5"/>
  </r>
  <r>
    <s v="S022768"/>
    <x v="45"/>
    <s v="PO145025"/>
    <s v="GRN185639"/>
    <s v="11536-0585"/>
    <s v="MARKER CARDS 1-10 HORIZONTAL"/>
    <s v="Newcastle-Under-Lyme ST5 7UH"/>
    <n v="12.4"/>
    <x v="2"/>
    <s v="Diesel"/>
    <n v="4.5880000000000001E-5"/>
  </r>
  <r>
    <s v="S022768"/>
    <x v="45"/>
    <s v="PO145017"/>
    <s v="GRN185641"/>
    <s v="11536-0585"/>
    <s v="MARKER CARDS 1-10 HORIZONTAL"/>
    <s v="Newcastle-Under-Lyme ST5 7UH"/>
    <n v="12.4"/>
    <x v="2"/>
    <s v="Diesel"/>
    <n v="4.5880000000000001E-5"/>
  </r>
  <r>
    <s v="S022768"/>
    <x v="45"/>
    <s v="PO140002"/>
    <s v="GRN185647"/>
    <s v="11536-0545"/>
    <s v="SOLDER SPLICES 22-18 RED"/>
    <s v="Newcastle-Under-Lyme ST5 7UH"/>
    <n v="12.4"/>
    <x v="2"/>
    <s v="Diesel"/>
    <n v="4.5880000000000001E-5"/>
  </r>
  <r>
    <s v="S022768"/>
    <x v="45"/>
    <s v="PO140002"/>
    <s v="GRN185734"/>
    <n v="101041977"/>
    <s v="INDUCTIVE PROXIMITY SENSORS, 40MM, M12 4 PIN_x000a_SCHNE"/>
    <s v="Newcastle-Under-Lyme ST5 7UH"/>
    <n v="12.4"/>
    <x v="2"/>
    <s v="Diesel"/>
    <n v="4.5880000000000001E-5"/>
  </r>
  <r>
    <s v="S022768"/>
    <x v="45"/>
    <s v="PO145169"/>
    <s v="GRN185736"/>
    <n v="34206333"/>
    <s v="CABLE SOCKET GDM 3009 BLACK 3P+E PG9"/>
    <s v="Newcastle-Under-Lyme ST5 7UH"/>
    <n v="12.4"/>
    <x v="2"/>
    <s v="Diesel"/>
    <n v="4.5880000000000001E-5"/>
  </r>
  <r>
    <s v="S022768"/>
    <x v="45"/>
    <s v="PO142325"/>
    <s v="GRN185850"/>
    <n v="3445037"/>
    <s v="END BRACKET FOR TS 35 EW 35"/>
    <s v="Newcastle-Under-Lyme ST5 7UH"/>
    <n v="12.4"/>
    <x v="2"/>
    <s v="Diesel"/>
    <n v="4.5880000000000001E-5"/>
  </r>
  <r>
    <s v="S022768"/>
    <x v="45"/>
    <s v="PO143376"/>
    <s v="GRN185857"/>
    <n v="34206333"/>
    <s v="CABLE SOCKET GDM 3009 BLACK 3P+E PG9"/>
    <s v="Newcastle-Under-Lyme ST5 7UH"/>
    <n v="12.4"/>
    <x v="2"/>
    <s v="Diesel"/>
    <n v="4.5880000000000001E-5"/>
  </r>
  <r>
    <s v="S024099"/>
    <x v="47"/>
    <s v="PO139367"/>
    <s v="GRN179966"/>
    <s v="340-1025-1"/>
    <s v="DOOR LINAC SHIELDING (RIGHT)"/>
    <s v="Stafford ST16 3DR"/>
    <n v="49.6"/>
    <x v="3"/>
    <s v="Diesel"/>
    <n v="5.0430800000000005E-2"/>
  </r>
  <r>
    <s v="S022768"/>
    <x v="45"/>
    <s v="PO145043"/>
    <s v="GRN186183"/>
    <s v="11700-4535"/>
    <s v="FERRULE 14AWG X 10MM L NON-INSULATED"/>
    <s v="Newcastle-Under-Lyme ST5 7UH"/>
    <n v="12.4"/>
    <x v="2"/>
    <s v="Diesel"/>
    <n v="4.5880000000000001E-5"/>
  </r>
  <r>
    <s v="S022768"/>
    <x v="45"/>
    <s v="PO145546"/>
    <s v="GRN186185"/>
    <n v="3445336"/>
    <s v="MCB 1POLE TYPE D 10KA 16A"/>
    <s v="Newcastle-Under-Lyme ST5 7UH"/>
    <n v="12.4"/>
    <x v="2"/>
    <s v="Diesel"/>
    <n v="4.5880000000000001E-5"/>
  </r>
  <r>
    <s v="S022768"/>
    <x v="45"/>
    <s v="PO143088"/>
    <s v="GRN186304"/>
    <s v="11554-1261"/>
    <s v="FERRULE 6AWG UNINSULATED"/>
    <s v="Newcastle-Under-Lyme ST5 7UH"/>
    <n v="12.4"/>
    <x v="2"/>
    <s v="Diesel"/>
    <n v="4.5880000000000001E-5"/>
  </r>
  <r>
    <s v="S022768"/>
    <x v="45"/>
    <s v="PO145025"/>
    <s v="GRN186311"/>
    <n v="34205053"/>
    <s v="TERMINAL RAIL OUTLET RJ45-RJ45 COUPLER IP20 CAT6"/>
    <s v="Newcastle-Under-Lyme ST5 7UH"/>
    <n v="12.4"/>
    <x v="2"/>
    <s v="Diesel"/>
    <n v="4.5880000000000001E-5"/>
  </r>
  <r>
    <s v="S022768"/>
    <x v="45"/>
    <s v="PO145154"/>
    <s v="GRN186425"/>
    <n v="3445332"/>
    <s v="BLANKING PLATE"/>
    <s v="Newcastle-Under-Lyme ST5 7UH"/>
    <n v="12.4"/>
    <x v="2"/>
    <s v="Diesel"/>
    <n v="4.5880000000000001E-5"/>
  </r>
  <r>
    <s v="S022768"/>
    <x v="45"/>
    <s v="PO145154"/>
    <s v="GRN186427"/>
    <n v="3445332"/>
    <s v="BLANKING PLATE"/>
    <s v="Newcastle-Under-Lyme ST5 7UH"/>
    <n v="12.4"/>
    <x v="2"/>
    <s v="Diesel"/>
    <n v="4.5880000000000001E-5"/>
  </r>
  <r>
    <s v="S022768"/>
    <x v="45"/>
    <s v="PO145631"/>
    <s v="GRN186441"/>
    <n v="101027213"/>
    <s v="BLUE FLUSH ILLUMITED PUSHBUTTON HEAD SCHNEIDER ELE"/>
    <s v="Newcastle-Under-Lyme ST5 7UH"/>
    <n v="12.4"/>
    <x v="2"/>
    <s v="Diesel"/>
    <n v="4.5880000000000001E-5"/>
  </r>
  <r>
    <s v="S022768"/>
    <x v="45"/>
    <s v="PO141511"/>
    <s v="GRN186613"/>
    <s v="11700-8173"/>
    <s v="ENCLOSURE RACK CABINET 12U 600MMX900MM W/ SHOCK PA"/>
    <s v="Newcastle-Under-Lyme ST5 7UH"/>
    <n v="12.4"/>
    <x v="2"/>
    <s v="Diesel"/>
    <n v="4.5880000000000001E-5"/>
  </r>
  <r>
    <s v="S001047"/>
    <x v="9"/>
    <s v="PO142188"/>
    <s v="GRN185642"/>
    <n v="66205215"/>
    <s v="2X8 ELEMENT PHOTO DIODE CDWO4 30MM THICK"/>
    <s v="81300 Johor Bahru Malaysia"/>
    <n v="6781"/>
    <x v="4"/>
    <s v="Aviation"/>
    <n v="1.1924057587200001"/>
  </r>
  <r>
    <s v="S022768"/>
    <x v="45"/>
    <s v="PO145644"/>
    <s v="GRN186632"/>
    <n v="101027234"/>
    <s v="GREEN FLUSH ILLUMITED PUSHBUTTON HEAD SCHNEIDER EL"/>
    <s v="Newcastle-Under-Lyme ST5 7UH"/>
    <n v="12.4"/>
    <x v="2"/>
    <s v="Diesel"/>
    <n v="4.5880000000000001E-5"/>
  </r>
  <r>
    <s v="S022768"/>
    <x v="45"/>
    <s v="PO145631"/>
    <s v="GRN186644"/>
    <n v="101024465"/>
    <s v="CONTROL RELAY - 3 NO + 2 NC 24 V DC COIL"/>
    <s v="Newcastle-Under-Lyme ST5 7UH"/>
    <n v="12.4"/>
    <x v="2"/>
    <s v="Diesel"/>
    <n v="4.5880000000000001E-5"/>
  </r>
  <r>
    <s v="S022768"/>
    <x v="45"/>
    <s v="PO143378"/>
    <s v="GRN186648"/>
    <n v="101010879"/>
    <s v="LED FLASHING BEACON - AMBER"/>
    <s v="Newcastle-Under-Lyme ST5 7UH"/>
    <n v="12.4"/>
    <x v="2"/>
    <s v="Diesel"/>
    <n v="4.5880000000000001E-5"/>
  </r>
  <r>
    <s v="S022768"/>
    <x v="45"/>
    <s v="PO143088"/>
    <s v="GRN186800"/>
    <s v="11554-1261"/>
    <s v="FERRULE 6AWG UNINSULATED"/>
    <s v="Newcastle-Under-Lyme ST5 7UH"/>
    <n v="12.4"/>
    <x v="2"/>
    <s v="Diesel"/>
    <n v="4.5880000000000001E-5"/>
  </r>
  <r>
    <s v="S022768"/>
    <x v="45"/>
    <s v="PO145154"/>
    <s v="GRN186802"/>
    <n v="3445332"/>
    <s v="BLANKING PLATE"/>
    <s v="Newcastle-Under-Lyme ST5 7UH"/>
    <n v="12.4"/>
    <x v="2"/>
    <s v="Diesel"/>
    <n v="4.5880000000000001E-5"/>
  </r>
  <r>
    <s v="S025431"/>
    <x v="0"/>
    <s v="PO140453"/>
    <s v="GRN185654"/>
    <n v="4300"/>
    <s v="FG GUARDIAN SHIELD AREA MONITOR GM"/>
    <s v="Boston Massachusetts"/>
    <n v="3154"/>
    <x v="0"/>
    <s v="Crude"/>
    <n v="2.5295079999999999"/>
  </r>
  <r>
    <s v="S022768"/>
    <x v="45"/>
    <s v="PO145025"/>
    <s v="GRN186805"/>
    <n v="34205053"/>
    <s v="TERMINAL RAIL OUTLET RJ45-RJ45 COUPLER IP20 CAT6"/>
    <s v="Newcastle-Under-Lyme ST5 7UH"/>
    <n v="12.4"/>
    <x v="2"/>
    <s v="Diesel"/>
    <n v="4.5880000000000001E-5"/>
  </r>
  <r>
    <s v="S025431"/>
    <x v="0"/>
    <s v="PO143500"/>
    <s v="GRN185657"/>
    <n v="101035558"/>
    <s v="KINETIX 5700 UNVIERSAL FEEDBACK CONNECTOR KIT"/>
    <s v="Boston Massachusetts"/>
    <n v="3154"/>
    <x v="0"/>
    <s v="Crude"/>
    <n v="2.5295079999999999"/>
  </r>
  <r>
    <s v="S000892"/>
    <x v="16"/>
    <s v="PO145281"/>
    <s v="GRN185658"/>
    <n v="21201413"/>
    <s v="PATCH CORD CAT 5E FTP PVC METAL SHIELD 0.5M  BLACK"/>
    <s v="Stockport SK4 2JT"/>
    <n v="55"/>
    <x v="2"/>
    <s v="Diesel"/>
    <n v="2.0350000000000001E-4"/>
  </r>
  <r>
    <s v="S022768"/>
    <x v="45"/>
    <s v="PO145025"/>
    <s v="GRN186823"/>
    <s v="11700-5648"/>
    <s v="MARKER CARDS A B P N PE PEN L1 L2 L3 GROUND"/>
    <s v="Newcastle-Under-Lyme ST5 7UH"/>
    <n v="12.4"/>
    <x v="2"/>
    <s v="Diesel"/>
    <n v="4.5880000000000001E-5"/>
  </r>
  <r>
    <s v="S026889"/>
    <x v="35"/>
    <s v="PO144643"/>
    <s v="GRN185664"/>
    <s v="340-1480-1"/>
    <s v="HORIZ DET TRAY SHTMTL ASSY (INNER)"/>
    <s v="Stafford ST18 0PJ"/>
    <n v="50.6"/>
    <x v="2"/>
    <s v="Diesel"/>
    <n v="1.8722000000000001E-3"/>
  </r>
  <r>
    <s v="S022768"/>
    <x v="45"/>
    <s v="PO145017"/>
    <s v="GRN186824"/>
    <s v="11700-5648"/>
    <s v="MARKER CARDS A B P N PE PEN L1 L2 L3 GROUND"/>
    <s v="Newcastle-Under-Lyme ST5 7UH"/>
    <n v="12.4"/>
    <x v="2"/>
    <s v="Diesel"/>
    <n v="4.5880000000000001E-5"/>
  </r>
  <r>
    <s v="S022768"/>
    <x v="45"/>
    <s v="PO145154"/>
    <s v="GRN186825"/>
    <n v="3445332"/>
    <s v="BLANKING PLATE"/>
    <s v="Newcastle-Under-Lyme ST5 7UH"/>
    <n v="12.4"/>
    <x v="2"/>
    <s v="Diesel"/>
    <n v="4.5880000000000001E-5"/>
  </r>
  <r>
    <s v="S022768"/>
    <x v="45"/>
    <s v="PO145017"/>
    <s v="GRN186826"/>
    <n v="34205053"/>
    <s v="TERMINAL RAIL OUTLET RJ45-RJ45 COUPLER IP20 CAT6"/>
    <s v="Newcastle-Under-Lyme ST5 7UH"/>
    <n v="12.4"/>
    <x v="2"/>
    <s v="Diesel"/>
    <n v="4.5880000000000001E-5"/>
  </r>
  <r>
    <s v="S022768"/>
    <x v="45"/>
    <s v="PO143799"/>
    <s v="GRN187309"/>
    <n v="3445198"/>
    <s v="2 CONDUCTOR THROUGH TERMINAL BLOCK 2.5MM2 - GREEN/"/>
    <s v="Newcastle-Under-Lyme ST5 7UH"/>
    <n v="12.4"/>
    <x v="2"/>
    <s v="Diesel"/>
    <n v="4.5880000000000001E-5"/>
  </r>
  <r>
    <s v="S001571"/>
    <x v="10"/>
    <s v="PO141246"/>
    <s v="GRN185672"/>
    <n v="4245252"/>
    <s v="LASER SENSOR LMS111-10100"/>
    <s v="St Albans AL1 5BN"/>
    <n v="298"/>
    <x v="2"/>
    <s v="Diesel"/>
    <n v="1.1026E-3"/>
  </r>
  <r>
    <s v="S022768"/>
    <x v="45"/>
    <s v="PO143688"/>
    <s v="GRN187310"/>
    <s v="11554-1261"/>
    <s v="FERRULE 6AWG UNINSULATED"/>
    <s v="Newcastle-Under-Lyme ST5 7UH"/>
    <n v="12.4"/>
    <x v="2"/>
    <s v="Diesel"/>
    <n v="4.5880000000000001E-5"/>
  </r>
  <r>
    <s v="S022768"/>
    <x v="45"/>
    <s v="PO145794"/>
    <s v="GRN187311"/>
    <n v="101010879"/>
    <s v="LED FLASHING BEACON - AMBER"/>
    <s v="Newcastle-Under-Lyme ST5 7UH"/>
    <n v="12.4"/>
    <x v="2"/>
    <s v="Diesel"/>
    <n v="4.5880000000000001E-5"/>
  </r>
  <r>
    <s v="S025033"/>
    <x v="23"/>
    <s v="PO145200"/>
    <s v="GRN185680"/>
    <s v="11701-2037"/>
    <s v="60W 4800 LUMEN SQUARE LED WORK LIGHT, 24V"/>
    <s v="Nantwich CW5 6DX"/>
    <n v="44.6"/>
    <x v="2"/>
    <s v="Diesel"/>
    <n v="1.6501999999999999E-4"/>
  </r>
  <r>
    <s v="S022768"/>
    <x v="45"/>
    <s v="PO145854"/>
    <s v="GRN187313"/>
    <n v="101028302"/>
    <s v="LED SCENELITE SI8 LIGHT 10-32V - WHITE LABCRAFT S1"/>
    <s v="Newcastle-Under-Lyme ST5 7UH"/>
    <n v="12.4"/>
    <x v="2"/>
    <s v="Diesel"/>
    <n v="4.5880000000000001E-5"/>
  </r>
  <r>
    <s v="S022768"/>
    <x v="45"/>
    <s v="PO144258"/>
    <s v="GRN187314"/>
    <n v="3445334"/>
    <s v="KEY LOCK FOR NEW ISOBAR DOOR CATCH"/>
    <s v="Newcastle-Under-Lyme ST5 7UH"/>
    <n v="12.4"/>
    <x v="2"/>
    <s v="Diesel"/>
    <n v="4.5880000000000001E-5"/>
  </r>
  <r>
    <s v="S022768"/>
    <x v="45"/>
    <s v="PO145739"/>
    <s v="GRN187315"/>
    <n v="101009116"/>
    <s v="PANEL COOLING FAN 230VAC 1 PHASE"/>
    <s v="Newcastle-Under-Lyme ST5 7UH"/>
    <n v="12.4"/>
    <x v="2"/>
    <s v="Diesel"/>
    <n v="4.5880000000000001E-5"/>
  </r>
  <r>
    <s v="S022768"/>
    <x v="45"/>
    <s v="PO145761"/>
    <s v="GRN187316"/>
    <n v="42201388"/>
    <s v="TERMINAL BOX PAINTED NO GLAND PLATE 150 X 150 X 80"/>
    <s v="Newcastle-Under-Lyme ST5 7UH"/>
    <n v="12.4"/>
    <x v="2"/>
    <s v="Diesel"/>
    <n v="4.5880000000000001E-5"/>
  </r>
  <r>
    <s v="S022768"/>
    <x v="45"/>
    <s v="PO145854"/>
    <s v="GRN187533"/>
    <n v="101028302"/>
    <s v="LED SCENELITE SI8 LIGHT 10-32V - WHITE LABCRAFT S1"/>
    <s v="Newcastle-Under-Lyme ST5 7UH"/>
    <n v="12.4"/>
    <x v="2"/>
    <s v="Diesel"/>
    <n v="4.5880000000000001E-5"/>
  </r>
  <r>
    <s v="S022768"/>
    <x v="45"/>
    <s v="PO140002"/>
    <s v="GRN187535"/>
    <s v="11700-4533"/>
    <s v="FERRULE 18AWG X 8MM L NON-INSULATED"/>
    <s v="Newcastle-Under-Lyme ST5 7UH"/>
    <n v="12.4"/>
    <x v="2"/>
    <s v="Diesel"/>
    <n v="4.5880000000000001E-5"/>
  </r>
  <r>
    <s v="S000892"/>
    <x v="16"/>
    <s v="PO145219"/>
    <s v="GRN185695"/>
    <n v="101045243"/>
    <s v="MULTI PURPOSE WIPES LINT FREE 230 x 230 (100/Box)"/>
    <s v="Stockport SK4 2JT"/>
    <n v="55"/>
    <x v="2"/>
    <s v="Diesel"/>
    <n v="2.0350000000000001E-4"/>
  </r>
  <r>
    <s v="S022768"/>
    <x v="45"/>
    <s v="PO145761"/>
    <s v="GRN187581"/>
    <n v="3445334"/>
    <s v="KEY LOCK FOR NEW ISOBAR DOOR CATCH"/>
    <s v="Newcastle-Under-Lyme ST5 7UH"/>
    <n v="12.4"/>
    <x v="2"/>
    <s v="Diesel"/>
    <n v="4.5880000000000001E-5"/>
  </r>
  <r>
    <s v="S022768"/>
    <x v="45"/>
    <s v="PO145631"/>
    <s v="GRN187719"/>
    <n v="3445333"/>
    <s v="4 POLE 125A DISCONNECTOR"/>
    <s v="Newcastle-Under-Lyme ST5 7UH"/>
    <n v="12.4"/>
    <x v="2"/>
    <s v="Diesel"/>
    <n v="4.5880000000000001E-5"/>
  </r>
  <r>
    <s v="S000892"/>
    <x v="16"/>
    <s v="PO145311"/>
    <s v="GRN185700"/>
    <n v="101011726"/>
    <s v="M8 SHOCK MOUNT 120DAN MALE TO MALE NATURAL RUBBER"/>
    <s v="Stockport SK4 2JT"/>
    <n v="55"/>
    <x v="2"/>
    <s v="Diesel"/>
    <n v="2.0350000000000001E-4"/>
  </r>
  <r>
    <s v="S000892"/>
    <x v="16"/>
    <s v="PO145311"/>
    <s v="GRN185703"/>
    <n v="21203295"/>
    <s v="MAINS LEAD 3M 10A STRAIGHT C13 TO UK BS1363/A - BL"/>
    <s v="Stockport SK4 2JT"/>
    <n v="55"/>
    <x v="2"/>
    <s v="Diesel"/>
    <n v="2.0350000000000001E-4"/>
  </r>
  <r>
    <s v="S002239"/>
    <x v="17"/>
    <s v="PO143492"/>
    <s v="GRN187259"/>
    <n v="101022019"/>
    <s v="LINATRON Mi6SSM - (80 rad/min) c/w CANSCAN"/>
    <s v="UT 84104"/>
    <n v="4725"/>
    <x v="4"/>
    <s v="Aviation"/>
    <n v="18.279100224000004"/>
  </r>
  <r>
    <s v="S022768"/>
    <x v="45"/>
    <s v="PO145546"/>
    <s v="GRN187900"/>
    <n v="3445336"/>
    <s v="MCB 1POLE TYPE D 10KA 16A"/>
    <s v="Newcastle-Under-Lyme ST5 7UH"/>
    <n v="12.4"/>
    <x v="2"/>
    <s v="Diesel"/>
    <n v="4.5880000000000001E-5"/>
  </r>
  <r>
    <s v="S022768"/>
    <x v="45"/>
    <s v="PO145631"/>
    <s v="GRN188118"/>
    <n v="101027236"/>
    <s v="MULTI 9 C60N MCB 4P 2A - C CURVE - 415 V 10KA"/>
    <s v="Newcastle-Under-Lyme ST5 7UH"/>
    <n v="12.4"/>
    <x v="2"/>
    <s v="Diesel"/>
    <n v="4.5880000000000001E-5"/>
  </r>
  <r>
    <s v="S022768"/>
    <x v="45"/>
    <s v="PO143799"/>
    <s v="GRN188158"/>
    <n v="50206630"/>
    <s v="NON-FUSED TERMINAL BLOCK CABLE MOUNT 10 WAY 630V"/>
    <s v="Newcastle-Under-Lyme ST5 7UH"/>
    <n v="12.4"/>
    <x v="2"/>
    <s v="Diesel"/>
    <n v="4.5880000000000001E-5"/>
  </r>
  <r>
    <s v="S022768"/>
    <x v="45"/>
    <s v="PO145854"/>
    <s v="GRN188242"/>
    <s v="11701-3015"/>
    <s v="M12 4 PIN D-CODE TO RJ45 1M"/>
    <s v="Newcastle-Under-Lyme ST5 7UH"/>
    <n v="12.4"/>
    <x v="2"/>
    <s v="Diesel"/>
    <n v="4.5880000000000001E-5"/>
  </r>
  <r>
    <s v="S022768"/>
    <x v="45"/>
    <s v="PO145921"/>
    <s v="GRN188513"/>
    <s v="11554-1261"/>
    <s v="FERRULE 6AWG UNINSULATED"/>
    <s v="Newcastle-Under-Lyme ST5 7UH"/>
    <n v="12.4"/>
    <x v="2"/>
    <s v="Diesel"/>
    <n v="4.5880000000000001E-5"/>
  </r>
  <r>
    <s v="S022768"/>
    <x v="45"/>
    <s v="PO143380"/>
    <s v="GRN189123"/>
    <n v="4245267"/>
    <s v="OUTLET FILTER PANEL"/>
    <s v="Newcastle-Under-Lyme ST5 7UH"/>
    <n v="12.4"/>
    <x v="2"/>
    <s v="Diesel"/>
    <n v="4.5880000000000001E-5"/>
  </r>
  <r>
    <s v="S022768"/>
    <x v="45"/>
    <s v="PO145546"/>
    <s v="GRN189129"/>
    <n v="3445332"/>
    <s v="BLANKING PLATE"/>
    <s v="Newcastle-Under-Lyme ST5 7UH"/>
    <n v="12.4"/>
    <x v="2"/>
    <s v="Diesel"/>
    <n v="4.5880000000000001E-5"/>
  </r>
  <r>
    <s v="S022768"/>
    <x v="45"/>
    <s v="PO143380"/>
    <s v="GRN189288"/>
    <n v="101010879"/>
    <s v="LED FLASHING BEACON - AMBER"/>
    <s v="Newcastle-Under-Lyme ST5 7UH"/>
    <n v="12.4"/>
    <x v="2"/>
    <s v="Diesel"/>
    <n v="4.5880000000000001E-5"/>
  </r>
  <r>
    <s v="S022768"/>
    <x v="45"/>
    <s v="PO145631"/>
    <s v="GRN189290"/>
    <s v="11537-0368"/>
    <s v="TERMINAL BLOCK 4POS THRU GRAY"/>
    <s v="Newcastle-Under-Lyme ST5 7UH"/>
    <n v="12.4"/>
    <x v="2"/>
    <s v="Diesel"/>
    <n v="4.5880000000000001E-5"/>
  </r>
  <r>
    <s v="S022768"/>
    <x v="45"/>
    <s v="PO143799"/>
    <s v="GRN189302"/>
    <n v="101010879"/>
    <s v="LED FLASHING BEACON - AMBER"/>
    <s v="Newcastle-Under-Lyme ST5 7UH"/>
    <n v="12.4"/>
    <x v="2"/>
    <s v="Diesel"/>
    <n v="4.5880000000000001E-5"/>
  </r>
  <r>
    <s v="S000892"/>
    <x v="16"/>
    <s v="PO145311"/>
    <s v="GRN185720"/>
    <n v="21201413"/>
    <s v="PATCH CORD CAT 5E FTP PVC METAL SHIELD 0.5M  BLACK"/>
    <s v="Stockport SK4 2JT"/>
    <n v="55"/>
    <x v="2"/>
    <s v="Diesel"/>
    <n v="2.0350000000000001E-4"/>
  </r>
  <r>
    <s v="S022768"/>
    <x v="45"/>
    <s v="PO145043"/>
    <s v="GRN189329"/>
    <s v="11700-4533"/>
    <s v="FERRULE 18AWG X 8MM L NON-INSULATED"/>
    <s v="Newcastle-Under-Lyme ST5 7UH"/>
    <n v="12.4"/>
    <x v="2"/>
    <s v="Diesel"/>
    <n v="4.5880000000000001E-5"/>
  </r>
  <r>
    <s v="S022768"/>
    <x v="45"/>
    <s v="PO146395"/>
    <s v="GRN189464"/>
    <s v="11701-3015"/>
    <s v="M12 4 PIN D-CODE TO RJ45 1M"/>
    <s v="Newcastle-Under-Lyme ST5 7UH"/>
    <n v="12.4"/>
    <x v="2"/>
    <s v="Diesel"/>
    <n v="4.5880000000000001E-5"/>
  </r>
  <r>
    <s v="S000892"/>
    <x v="16"/>
    <s v="PO145281"/>
    <s v="GRN185724"/>
    <n v="4245034"/>
    <s v="CABLE ENTRY SEAL FOR 19&quot; PANEL 1U - DAWN GREY"/>
    <s v="Stockport SK4 2JT"/>
    <n v="55"/>
    <x v="2"/>
    <s v="Diesel"/>
    <n v="2.0350000000000001E-4"/>
  </r>
  <r>
    <s v="S022768"/>
    <x v="45"/>
    <s v="PO146683"/>
    <s v="GRN189467"/>
    <n v="101028122"/>
    <s v="CROSS-CONNECTOR ZQV 1.5N/2"/>
    <s v="Newcastle-Under-Lyme ST5 7UH"/>
    <n v="12.4"/>
    <x v="2"/>
    <s v="Diesel"/>
    <n v="4.5880000000000001E-5"/>
  </r>
  <r>
    <s v="S022768"/>
    <x v="45"/>
    <s v="PO146561"/>
    <s v="GRN189491"/>
    <n v="101027257"/>
    <s v="THERMAL MAGNETIC MOTOR CIRCUIT BREAKER 3P - 9-14A"/>
    <s v="Newcastle-Under-Lyme ST5 7UH"/>
    <n v="12.4"/>
    <x v="2"/>
    <s v="Diesel"/>
    <n v="4.5880000000000001E-5"/>
  </r>
  <r>
    <s v="S022768"/>
    <x v="45"/>
    <s v="PO145043"/>
    <s v="GRN189509"/>
    <n v="34206333"/>
    <s v="CABLE SOCKET GDM 3009 BLACK 3P+E PG9"/>
    <s v="Newcastle-Under-Lyme ST5 7UH"/>
    <n v="12.4"/>
    <x v="2"/>
    <s v="Diesel"/>
    <n v="4.5880000000000001E-5"/>
  </r>
  <r>
    <s v="S022768"/>
    <x v="45"/>
    <s v="PO145043"/>
    <s v="GRN189671"/>
    <n v="101041977"/>
    <s v="INDUCTIVE PROXIMITY SENSORS, 40MM, M12 4 PIN SCHNE"/>
    <s v="Newcastle-Under-Lyme ST5 7UH"/>
    <n v="12.4"/>
    <x v="2"/>
    <s v="Diesel"/>
    <n v="4.5880000000000001E-5"/>
  </r>
  <r>
    <s v="S022768"/>
    <x v="45"/>
    <s v="PO145043"/>
    <s v="GRN189977"/>
    <n v="4245267"/>
    <s v="OUTLET FILTER PANEL"/>
    <s v="Newcastle-Under-Lyme ST5 7UH"/>
    <n v="12.4"/>
    <x v="2"/>
    <s v="Diesel"/>
    <n v="4.5880000000000001E-5"/>
  </r>
  <r>
    <s v="S022768"/>
    <x v="45"/>
    <s v="PO142313"/>
    <s v="GRN190118"/>
    <n v="101031814"/>
    <s v="15A SCREW MOUNT ATO BLADE FUSE BLOCK 32VDC"/>
    <s v="Newcastle-Under-Lyme ST5 7UH"/>
    <n v="12.4"/>
    <x v="2"/>
    <s v="Diesel"/>
    <n v="4.5880000000000001E-5"/>
  </r>
  <r>
    <s v="S022768"/>
    <x v="45"/>
    <s v="PO144032"/>
    <s v="GRN191072"/>
    <n v="5845003"/>
    <s v="1A FUSE FOR ASK1"/>
    <s v="Newcastle-Under-Lyme ST5 7UH"/>
    <n v="12.4"/>
    <x v="2"/>
    <s v="Diesel"/>
    <n v="4.5880000000000001E-5"/>
  </r>
  <r>
    <s v="S000892"/>
    <x v="16"/>
    <s v="PO145281"/>
    <s v="GRN185737"/>
    <n v="101023013"/>
    <s v="BLACK STRAIN RELIEF HOOD FOR RJ45 PLUG"/>
    <s v="Stockport SK4 2JT"/>
    <n v="55"/>
    <x v="2"/>
    <s v="Diesel"/>
    <n v="2.0350000000000001E-4"/>
  </r>
  <r>
    <s v="S022768"/>
    <x v="45"/>
    <s v="PO143893"/>
    <s v="GRN191074"/>
    <n v="101031879"/>
    <s v="SNAP ACTION LIMIT SWITCH PLUNGER NO/NC"/>
    <s v="Newcastle-Under-Lyme ST5 7UH"/>
    <n v="12.4"/>
    <x v="2"/>
    <s v="Diesel"/>
    <n v="4.5880000000000001E-5"/>
  </r>
  <r>
    <s v="S022768"/>
    <x v="45"/>
    <s v="PO143383"/>
    <s v="GRN191266"/>
    <n v="101010879"/>
    <s v="LED FLASHING BEACON - AMBER"/>
    <s v="Newcastle-Under-Lyme ST5 7UH"/>
    <n v="12.4"/>
    <x v="2"/>
    <s v="Diesel"/>
    <n v="4.5880000000000001E-5"/>
  </r>
  <r>
    <s v="S022768"/>
    <x v="45"/>
    <s v="PO138609"/>
    <s v="GRN191370"/>
    <n v="3445334"/>
    <s v="KEY LOCK FOR NEW ISOBAR DOOR CATCH"/>
    <s v="Newcastle-Under-Lyme ST5 7UH"/>
    <n v="12.4"/>
    <x v="2"/>
    <s v="Diesel"/>
    <n v="4.5880000000000001E-5"/>
  </r>
  <r>
    <s v="S026889"/>
    <x v="35"/>
    <s v="PO142499"/>
    <s v="GRN185742"/>
    <s v="341-1031-1"/>
    <s v="HORIZ DETECTOR ARRAY TRAY INNER"/>
    <s v="Stafford ST18 0PJ"/>
    <n v="50.6"/>
    <x v="2"/>
    <s v="Diesel"/>
    <n v="1.8722000000000001E-3"/>
  </r>
  <r>
    <s v="S000892"/>
    <x v="16"/>
    <s v="PO145311"/>
    <s v="GRN185745"/>
    <n v="101024844"/>
    <s v="M12 CABLE GLAND WITH LOCKNUT NYLON IP68"/>
    <s v="Stockport SK4 2JT"/>
    <n v="55"/>
    <x v="2"/>
    <s v="Diesel"/>
    <n v="2.0350000000000001E-4"/>
  </r>
  <r>
    <s v="S022768"/>
    <x v="45"/>
    <s v="PO143383"/>
    <s v="GRN191445"/>
    <n v="4245267"/>
    <s v="OUTLET FILTER PANEL"/>
    <s v="Newcastle-Under-Lyme ST5 7UH"/>
    <n v="12.4"/>
    <x v="2"/>
    <s v="Diesel"/>
    <n v="4.5880000000000001E-5"/>
  </r>
  <r>
    <s v="S022768"/>
    <x v="45"/>
    <s v="PO147364"/>
    <s v="GRN191485"/>
    <s v="11700-8283"/>
    <s v="CABLE ORGANIZER RACKMOUNT 1U"/>
    <s v="Newcastle-Under-Lyme ST5 7UH"/>
    <n v="12.4"/>
    <x v="2"/>
    <s v="Diesel"/>
    <n v="4.5880000000000001E-5"/>
  </r>
  <r>
    <s v="S022768"/>
    <x v="45"/>
    <s v="PO145546"/>
    <s v="GRN192153"/>
    <n v="3445332"/>
    <s v="BLANKING PLATE"/>
    <s v="Newcastle-Under-Lyme ST5 7UH"/>
    <n v="12.4"/>
    <x v="2"/>
    <s v="Diesel"/>
    <n v="4.5880000000000001E-5"/>
  </r>
  <r>
    <s v="S022768"/>
    <x v="45"/>
    <s v="PO147618"/>
    <s v="GRN192276"/>
    <n v="101027211"/>
    <s v="BLACK SELECTOR SWITCH 2-POSITION STAY PUT 1NO SCHN"/>
    <s v="Newcastle-Under-Lyme ST5 7UH"/>
    <n v="12.4"/>
    <x v="2"/>
    <s v="Diesel"/>
    <n v="4.5880000000000001E-5"/>
  </r>
  <r>
    <s v="S000892"/>
    <x v="16"/>
    <s v="PO145311"/>
    <s v="GRN185751"/>
    <n v="101019989"/>
    <s v="STEP LADDERS 3 TREAD STEEL"/>
    <s v="Stockport SK4 2JT"/>
    <n v="55"/>
    <x v="2"/>
    <s v="Diesel"/>
    <n v="2.0350000000000001E-4"/>
  </r>
  <r>
    <s v="S022768"/>
    <x v="45"/>
    <s v="PO145043"/>
    <s v="GRN192535"/>
    <s v="11554-1261"/>
    <s v="FERRULE 6AWG UNINSULATED"/>
    <s v="Newcastle-Under-Lyme ST5 7UH"/>
    <n v="12.4"/>
    <x v="2"/>
    <s v="Diesel"/>
    <n v="4.5880000000000001E-5"/>
  </r>
  <r>
    <s v="S024190"/>
    <x v="22"/>
    <s v="PO145309"/>
    <s v="GRN185754"/>
    <n v="40259812"/>
    <s v="COWL BASE SEAL"/>
    <s v="Stockport SK4 2JT"/>
    <n v="22.2"/>
    <x v="1"/>
    <s v="Diesel"/>
    <n v="8.2140000000000008E-3"/>
  </r>
  <r>
    <s v="S022768"/>
    <x v="45"/>
    <s v="PO146561"/>
    <s v="GRN192541"/>
    <n v="101040725"/>
    <s v="RCCD 4P 63A 300mA S - TYPE B-SI SCHNEIDER ELECTRIC"/>
    <s v="Newcastle-Under-Lyme ST5 7UH"/>
    <n v="12.4"/>
    <x v="2"/>
    <s v="Diesel"/>
    <n v="4.5880000000000001E-5"/>
  </r>
  <r>
    <s v="S024190"/>
    <x v="22"/>
    <s v="PO145211"/>
    <s v="GRN185756"/>
    <n v="101017188"/>
    <s v="GASKET DETECTOR ACCESS PANEL"/>
    <s v="Stockport SK4 2JT"/>
    <n v="22.2"/>
    <x v="1"/>
    <s v="Diesel"/>
    <n v="8.2140000000000008E-3"/>
  </r>
  <r>
    <s v="S022768"/>
    <x v="45"/>
    <s v="PO146561"/>
    <s v="GRN192707"/>
    <n v="101027306"/>
    <s v="MULTI 9 C60N MCB - 1P - 40A C-CURVE 240V - 10KA"/>
    <s v="Newcastle-Under-Lyme ST5 7UH"/>
    <n v="12.4"/>
    <x v="2"/>
    <s v="Diesel"/>
    <n v="4.5880000000000001E-5"/>
  </r>
  <r>
    <s v="S024190"/>
    <x v="22"/>
    <s v="PO144341"/>
    <s v="GRN185759"/>
    <s v="340-1110-1"/>
    <s v="COVER PLC CHASSIS (SHORT)"/>
    <s v="Stockport SK4 2JT"/>
    <n v="22.2"/>
    <x v="1"/>
    <s v="Diesel"/>
    <n v="8.2140000000000008E-3"/>
  </r>
  <r>
    <s v="S022768"/>
    <x v="45"/>
    <s v="PO144032"/>
    <s v="GRN192708"/>
    <n v="3445037"/>
    <s v="END BRACKET FOR TS 35 EW 35"/>
    <s v="Newcastle-Under-Lyme ST5 7UH"/>
    <n v="12.4"/>
    <x v="2"/>
    <s v="Diesel"/>
    <n v="4.5880000000000001E-5"/>
  </r>
  <r>
    <s v="S022768"/>
    <x v="45"/>
    <s v="PO145043"/>
    <s v="GRN192709"/>
    <n v="3445334"/>
    <s v="KEY LOCK FOR NEW ISOBAR DOOR CATCH"/>
    <s v="Newcastle-Under-Lyme ST5 7UH"/>
    <n v="12.4"/>
    <x v="2"/>
    <s v="Diesel"/>
    <n v="4.5880000000000001E-5"/>
  </r>
  <r>
    <s v="S024190"/>
    <x v="22"/>
    <s v="PO143878"/>
    <s v="GRN185762"/>
    <n v="101014001"/>
    <s v="GASKET DETECTOR BOX LID"/>
    <s v="Stockport SK4 2JT"/>
    <n v="22.2"/>
    <x v="1"/>
    <s v="Diesel"/>
    <n v="8.2140000000000008E-3"/>
  </r>
  <r>
    <s v="S023222"/>
    <x v="11"/>
    <s v="PO140502"/>
    <s v="GRN185764"/>
    <s v="11700-5607"/>
    <s v="CORDSET CAT5E ETHERNET M12 RJ45 8C"/>
    <s v="Wickford SS11 8YT"/>
    <n v="390"/>
    <x v="2"/>
    <s v="Diesel"/>
    <n v="1.4430000000000001E-3"/>
  </r>
  <r>
    <s v="S023222"/>
    <x v="11"/>
    <s v="PO141189"/>
    <s v="GRN185765"/>
    <s v="11700-1083"/>
    <s v="CABLE RJ45 TO FLYING LEADS 8 COND 24AWG 1 METER"/>
    <s v="Wickford SS11 8YT"/>
    <n v="390"/>
    <x v="2"/>
    <s v="Diesel"/>
    <n v="1.4430000000000001E-3"/>
  </r>
  <r>
    <s v="S023222"/>
    <x v="11"/>
    <s v="PO138724"/>
    <s v="GRN185766"/>
    <n v="101027049"/>
    <s v="POWER CABLE PUR JACKET RKM52-10-RSM52 - 10M"/>
    <s v="Wickford SS11 8YT"/>
    <n v="390"/>
    <x v="2"/>
    <s v="Diesel"/>
    <n v="1.4430000000000001E-3"/>
  </r>
  <r>
    <s v="S023284"/>
    <x v="19"/>
    <s v="PO138729"/>
    <s v="GRN185767"/>
    <s v="340-1040-1"/>
    <s v="JUNCTION BOX SOURCE SIDE"/>
    <s v="Leicester LE19 2DT"/>
    <n v="144"/>
    <x v="1"/>
    <s v="Diesel"/>
    <n v="5.3280000000000001E-2"/>
  </r>
  <r>
    <s v="S023222"/>
    <x v="11"/>
    <s v="PO144319"/>
    <s v="GRN185768"/>
    <n v="101027049"/>
    <s v="POWER CABLE PUR JACKET RKM52-10-RSM52 - 10M"/>
    <s v="Wickford SS11 8YT"/>
    <n v="390"/>
    <x v="2"/>
    <s v="Diesel"/>
    <n v="1.4430000000000001E-3"/>
  </r>
  <r>
    <s v="S022768"/>
    <x v="45"/>
    <s v="PO143985"/>
    <s v="GRN193010"/>
    <n v="101022627"/>
    <s v="BNC CABLE ASSEMBLY STRAIGHT PLUG RG58 50OHM - 0.5M"/>
    <s v="Newcastle-Under-Lyme ST5 7UH"/>
    <n v="12.4"/>
    <x v="2"/>
    <s v="Diesel"/>
    <n v="4.5880000000000001E-5"/>
  </r>
  <r>
    <s v="S022768"/>
    <x v="45"/>
    <s v="PO147364"/>
    <s v="GRN193041"/>
    <s v="11700-8283"/>
    <s v="CABLE ORGANIZER RACKMOUNT 1U"/>
    <s v="Newcastle-Under-Lyme ST5 7UH"/>
    <n v="12.4"/>
    <x v="2"/>
    <s v="Diesel"/>
    <n v="4.5880000000000001E-5"/>
  </r>
  <r>
    <s v="S023284"/>
    <x v="19"/>
    <s v="PO131877"/>
    <s v="GRN185771"/>
    <s v="340-1041-1"/>
    <s v="JUNCTION BOX TUNNEL"/>
    <s v="Leicester LE19 2DT"/>
    <n v="144"/>
    <x v="1"/>
    <s v="Diesel"/>
    <n v="5.3280000000000001E-2"/>
  </r>
  <r>
    <s v="S023222"/>
    <x v="11"/>
    <s v="PO144700"/>
    <s v="GRN185772"/>
    <s v="11700-0736"/>
    <s v="BANNER SSA-EB1P-02ED1Q4 E-STOP SWITCH"/>
    <s v="Wickford SS11 8YT"/>
    <n v="390"/>
    <x v="2"/>
    <s v="Diesel"/>
    <n v="1.4430000000000001E-3"/>
  </r>
  <r>
    <s v="S023222"/>
    <x v="11"/>
    <s v="PO143358"/>
    <s v="GRN185773"/>
    <s v="11554-0683"/>
    <s v="CONN EURO MALE WIREABLE"/>
    <s v="Wickford SS11 8YT"/>
    <n v="390"/>
    <x v="2"/>
    <s v="Diesel"/>
    <n v="1.4430000000000001E-3"/>
  </r>
  <r>
    <s v="S023222"/>
    <x v="11"/>
    <s v="PO141687"/>
    <s v="GRN185774"/>
    <s v="11700-7057"/>
    <s v="E-STOP BUTTON REAR MNT 40MM NON ILLUMINATED 2 NC M"/>
    <s v="Wickford SS11 8YT"/>
    <n v="390"/>
    <x v="2"/>
    <s v="Diesel"/>
    <n v="1.4430000000000001E-3"/>
  </r>
  <r>
    <s v="S023222"/>
    <x v="11"/>
    <s v="PO143350"/>
    <s v="GRN185775"/>
    <n v="101027038"/>
    <s v="M12 ETHERNET CABLE RSSD-RSSD-4416 - 10M LONG"/>
    <s v="Wickford SS11 8YT"/>
    <n v="390"/>
    <x v="2"/>
    <s v="Diesel"/>
    <n v="1.4430000000000001E-3"/>
  </r>
  <r>
    <s v="S022768"/>
    <x v="45"/>
    <s v="PO144258"/>
    <s v="GRN193081"/>
    <n v="3445248"/>
    <s v="END PLATE FOR 1.5MM2 - 2.5MM2 TERMINAL 0.8MM THICK"/>
    <s v="Newcastle-Under-Lyme ST5 7UH"/>
    <n v="12.4"/>
    <x v="2"/>
    <s v="Diesel"/>
    <n v="4.5880000000000001E-5"/>
  </r>
  <r>
    <s v="S001047"/>
    <x v="9"/>
    <s v="PO142188"/>
    <s v="GRN185778"/>
    <n v="66205215"/>
    <s v="2X8 ELEMENT PHOTO DIODE CDWO4 30MM THICK"/>
    <s v="81300 Johor Bahru Malaysia"/>
    <n v="6781"/>
    <x v="4"/>
    <s v="Aviation"/>
    <n v="1.1924057587200001"/>
  </r>
  <r>
    <s v="S022768"/>
    <x v="45"/>
    <s v="PO142313"/>
    <s v="GRN193085"/>
    <n v="34203305"/>
    <s v="NARROW SLOT TRUNKING GREY 25 X 75 X 2M LONG"/>
    <s v="Newcastle-Under-Lyme ST5 7UH"/>
    <n v="12.4"/>
    <x v="2"/>
    <s v="Diesel"/>
    <n v="4.5880000000000001E-5"/>
  </r>
  <r>
    <s v="S001047"/>
    <x v="9"/>
    <s v="PO140457"/>
    <s v="GRN185780"/>
    <n v="101040967"/>
    <s v="SILICON PD - CDWO4 - 5x5x20 THK - 8x2 ELEMOSI OPT"/>
    <s v="81300 Johor Bahru Malaysia"/>
    <n v="6781"/>
    <x v="4"/>
    <s v="Aviation"/>
    <n v="1.1924057587200001"/>
  </r>
  <r>
    <s v="S022768"/>
    <x v="45"/>
    <s v="PO145207"/>
    <s v="GRN193190"/>
    <s v="11701-1880"/>
    <s v="S8VK-W THREE PHASE/TWO PHASE INPUT PSU, 480W 24VDC"/>
    <s v="Newcastle-Under-Lyme ST5 7UH"/>
    <n v="12.4"/>
    <x v="2"/>
    <s v="Diesel"/>
    <n v="4.5880000000000001E-5"/>
  </r>
  <r>
    <s v="S022768"/>
    <x v="45"/>
    <s v="PO147364"/>
    <s v="GRN193282"/>
    <s v="11700-8283"/>
    <s v="CABLE ORGANIZER RACKMOUNT 1U"/>
    <s v="Newcastle-Under-Lyme ST5 7UH"/>
    <n v="12.4"/>
    <x v="2"/>
    <s v="Diesel"/>
    <n v="4.5880000000000001E-5"/>
  </r>
  <r>
    <s v="S022768"/>
    <x v="45"/>
    <s v="PO145043"/>
    <s v="GRN193290"/>
    <n v="101010879"/>
    <s v="LED FLASHING BEACON - AMBER"/>
    <s v="Newcastle-Under-Lyme ST5 7UH"/>
    <n v="12.4"/>
    <x v="2"/>
    <s v="Diesel"/>
    <n v="4.5880000000000001E-5"/>
  </r>
  <r>
    <s v="S022768"/>
    <x v="45"/>
    <s v="PO144452"/>
    <s v="GRN193312"/>
    <n v="34206333"/>
    <s v="CABLE SOCKET GDM 3009 BLACK 3P+E PG9"/>
    <s v="Newcastle-Under-Lyme ST5 7UH"/>
    <n v="12.4"/>
    <x v="2"/>
    <s v="Diesel"/>
    <n v="4.5880000000000001E-5"/>
  </r>
  <r>
    <s v="S022768"/>
    <x v="45"/>
    <s v="PO147364"/>
    <s v="GRN193322"/>
    <s v="11700-8283"/>
    <s v="CABLE ORGANIZER RACKMOUNT 1U"/>
    <s v="Newcastle-Under-Lyme ST5 7UH"/>
    <n v="12.4"/>
    <x v="2"/>
    <s v="Diesel"/>
    <n v="4.5880000000000001E-5"/>
  </r>
  <r>
    <s v="S022768"/>
    <x v="45"/>
    <s v="PO145169"/>
    <s v="GRN193342"/>
    <s v="11700-5648"/>
    <s v="MARKER CARDS A B P N PE PEN L1 L2 L3 GROUND"/>
    <s v="Newcastle-Under-Lyme ST5 7UH"/>
    <n v="12.4"/>
    <x v="2"/>
    <s v="Diesel"/>
    <n v="4.5880000000000001E-5"/>
  </r>
  <r>
    <s v="S022768"/>
    <x v="45"/>
    <s v="PO147533"/>
    <s v="GRN193358"/>
    <n v="5845004"/>
    <s v="2A FUSE FOR ASK1 WEIDMULLER 0430900000"/>
    <s v="Newcastle-Under-Lyme ST5 7UH"/>
    <n v="12.4"/>
    <x v="2"/>
    <s v="Diesel"/>
    <n v="4.5880000000000001E-5"/>
  </r>
  <r>
    <s v="S022768"/>
    <x v="45"/>
    <s v="PO145169"/>
    <s v="GRN193359"/>
    <n v="101026870"/>
    <s v="LED FLASHING BEACON 20-30V AC/DC"/>
    <s v="Newcastle-Under-Lyme ST5 7UH"/>
    <n v="12.4"/>
    <x v="2"/>
    <s v="Diesel"/>
    <n v="4.5880000000000001E-5"/>
  </r>
  <r>
    <s v="S022768"/>
    <x v="45"/>
    <s v="PO147855"/>
    <s v="GRN193360"/>
    <n v="101031814"/>
    <s v="15A SCREW MOUNT ATO BLADE FUSE BLOCK 32VDC LITTLEF"/>
    <s v="Newcastle-Under-Lyme ST5 7UH"/>
    <n v="12.4"/>
    <x v="2"/>
    <s v="Diesel"/>
    <n v="4.5880000000000001E-5"/>
  </r>
  <r>
    <s v="S026602"/>
    <x v="12"/>
    <s v="PO142951"/>
    <s v="GRN185790"/>
    <n v="101032533"/>
    <s v="BASE FUSE ASSEMBLY"/>
    <s v="Watford WD24 7GG"/>
    <n v="302"/>
    <x v="2"/>
    <s v="Diesl"/>
    <n v="1.1173999999999999E-3"/>
  </r>
  <r>
    <s v="S023284"/>
    <x v="19"/>
    <s v="PO137837"/>
    <s v="GRN185791"/>
    <s v="340-1105-1"/>
    <s v="POWER DISTRIBUTION ASSY"/>
    <s v="Leicester LE19 2DT"/>
    <n v="144"/>
    <x v="1"/>
    <s v="Diesel"/>
    <n v="5.3280000000000001E-2"/>
  </r>
  <r>
    <s v="S022768"/>
    <x v="45"/>
    <s v="PO148137"/>
    <s v="GRN193552"/>
    <n v="101024465"/>
    <s v="CONTROL RELAY - 3 NO + 2 NC 24 V DC COIL"/>
    <s v="Newcastle-Under-Lyme ST5 7UH"/>
    <n v="12.4"/>
    <x v="2"/>
    <s v="Diesel"/>
    <n v="4.5880000000000001E-5"/>
  </r>
  <r>
    <s v="S023284"/>
    <x v="19"/>
    <s v="PO131879"/>
    <s v="GRN185793"/>
    <s v="340-1105-1"/>
    <s v="POWER DISTRIBUTION ASSY"/>
    <s v="Leicester LE19 2DT"/>
    <n v="144"/>
    <x v="1"/>
    <s v="Diesel"/>
    <n v="5.3280000000000001E-2"/>
  </r>
  <r>
    <s v="S022768"/>
    <x v="45"/>
    <s v="PO145043"/>
    <s v="GRN193634"/>
    <n v="101010880"/>
    <s v="LED FLASHING BEACON - RED"/>
    <s v="Newcastle-Under-Lyme ST5 7UH"/>
    <n v="12.4"/>
    <x v="2"/>
    <s v="Diesel"/>
    <n v="4.5880000000000001E-5"/>
  </r>
  <r>
    <s v="S023284"/>
    <x v="19"/>
    <s v="PO138726"/>
    <s v="GRN185795"/>
    <s v="340-1105-1"/>
    <s v="POWER DISTRIBUTION ASSY"/>
    <s v="Leicester LE19 2DT"/>
    <n v="144"/>
    <x v="1"/>
    <s v="Diesel"/>
    <n v="5.3280000000000001E-2"/>
  </r>
  <r>
    <s v="S023284"/>
    <x v="19"/>
    <s v="PO140972"/>
    <s v="GRN185796"/>
    <s v="340-1105-1"/>
    <s v="POWER DISTRIBUTION ASSY"/>
    <s v="Leicester LE19 2DT"/>
    <n v="144"/>
    <x v="1"/>
    <s v="Diesel"/>
    <n v="5.3280000000000001E-2"/>
  </r>
  <r>
    <s v="S022768"/>
    <x v="45"/>
    <s v="PO145169"/>
    <s v="GRN193732"/>
    <n v="34205053"/>
    <s v="TERMINAL RAIL OUTLET RJ45-RJ45 COUPLER IP20 CAT6"/>
    <s v="Newcastle-Under-Lyme ST5 7UH"/>
    <n v="12.4"/>
    <x v="2"/>
    <s v="Diesel"/>
    <n v="4.5880000000000001E-5"/>
  </r>
  <r>
    <s v="S023284"/>
    <x v="19"/>
    <s v="PO140972"/>
    <s v="GRN185798"/>
    <s v="340-1108-1"/>
    <s v="PLC CONTROL DRAWER"/>
    <s v="Leicester LE19 2DT"/>
    <n v="144"/>
    <x v="1"/>
    <s v="Diesel"/>
    <n v="5.3280000000000001E-2"/>
  </r>
  <r>
    <s v="S022768"/>
    <x v="45"/>
    <s v="PO145631"/>
    <s v="GRN194055"/>
    <s v="11700-4533"/>
    <s v="FERRULE 18AWG X 8MM L NON-INSULATED"/>
    <s v="Newcastle-Under-Lyme ST5 7UH"/>
    <n v="12.4"/>
    <x v="2"/>
    <s v="Diesel"/>
    <n v="4.5880000000000001E-5"/>
  </r>
  <r>
    <s v="S022768"/>
    <x v="45"/>
    <s v="PO148137"/>
    <s v="GRN194056"/>
    <s v="11701-1880"/>
    <s v="S8VK-W THREE PHASE/TWO PHASE INPUT PSU, 480W 24VDC"/>
    <s v="Newcastle-Under-Lyme ST5 7UH"/>
    <n v="12.4"/>
    <x v="2"/>
    <s v="Diesel"/>
    <n v="4.5880000000000001E-5"/>
  </r>
  <r>
    <s v="S022768"/>
    <x v="45"/>
    <s v="PO145169"/>
    <s v="GRN194140"/>
    <s v="11536-0585"/>
    <s v="MARKER CARDS 1-10 HORIZONTAL"/>
    <s v="Newcastle-Under-Lyme ST5 7UH"/>
    <n v="12.4"/>
    <x v="2"/>
    <s v="Diesel"/>
    <n v="4.5880000000000001E-5"/>
  </r>
  <r>
    <s v="S022768"/>
    <x v="45"/>
    <s v="PO148137"/>
    <s v="GRN194174"/>
    <n v="101027219"/>
    <s v="INTERFACE PLUG-IN RELAY ZELIO RSB 2 C/O 24 VDC-8A"/>
    <s v="Newcastle-Under-Lyme ST5 7UH"/>
    <n v="12.4"/>
    <x v="2"/>
    <s v="Diesel"/>
    <n v="4.5880000000000001E-5"/>
  </r>
  <r>
    <s v="S000892"/>
    <x v="16"/>
    <s v="PO144732"/>
    <s v="GRN185803"/>
    <s v="11553-0338"/>
    <s v="CONN RCPT HSG 2 CIRCUITS 2ROW MINI-FIT JR"/>
    <s v="Stockport SK4 2JT"/>
    <n v="55"/>
    <x v="2"/>
    <s v="Diesel"/>
    <n v="2.0350000000000001E-4"/>
  </r>
  <r>
    <s v="S000892"/>
    <x v="16"/>
    <s v="PO145354"/>
    <s v="GRN185804"/>
    <n v="101045243"/>
    <s v="MULTI PURPOSE WIPES LINT FREE 230 x 230 (100/Box)"/>
    <s v="Stockport SK4 2JT"/>
    <n v="55"/>
    <x v="2"/>
    <s v="Diesel"/>
    <n v="2.0350000000000001E-4"/>
  </r>
  <r>
    <s v="S022768"/>
    <x v="45"/>
    <s v="PO147618"/>
    <s v="GRN194176"/>
    <s v="11701-3326"/>
    <s v="MOUNTING CARRIER FOR 2-CONDUCTOR TERMINAL BLOCK"/>
    <s v="Newcastle-Under-Lyme ST5 7UH"/>
    <n v="12.4"/>
    <x v="2"/>
    <s v="Diesel"/>
    <n v="4.5880000000000001E-5"/>
  </r>
  <r>
    <s v="S022768"/>
    <x v="45"/>
    <s v="PO145169"/>
    <s v="GRN194177"/>
    <n v="58201547"/>
    <s v="FUSE QUICK ACTING FF FA MIN 3.15A  5 X 20MM"/>
    <s v="Newcastle-Under-Lyme ST5 7UH"/>
    <n v="12.4"/>
    <x v="2"/>
    <s v="Diesel"/>
    <n v="4.5880000000000001E-5"/>
  </r>
  <r>
    <s v="S022768"/>
    <x v="45"/>
    <s v="PO145546"/>
    <s v="GRN194178"/>
    <n v="34206333"/>
    <s v="CABLE SOCKET GDM 3009 BLACK 3P+E PG9"/>
    <s v="Newcastle-Under-Lyme ST5 7UH"/>
    <n v="12.4"/>
    <x v="2"/>
    <s v="Diesel"/>
    <n v="4.5880000000000001E-5"/>
  </r>
  <r>
    <s v="S022768"/>
    <x v="45"/>
    <s v="PO148026"/>
    <s v="GRN194213"/>
    <s v="11701-3384"/>
    <s v="TRENCH COVER - STEEL PLATE 2500MM X 625MM X 13MM"/>
    <s v="Newcastle-Under-Lyme ST5 7UH"/>
    <n v="12.4"/>
    <x v="2"/>
    <s v="Diesel"/>
    <n v="4.5880000000000001E-5"/>
  </r>
  <r>
    <s v="S022768"/>
    <x v="45"/>
    <s v="PO148137"/>
    <s v="GRN194217"/>
    <n v="101027214"/>
    <s v="INTERFACE PLUG-IN RELAY 24VDC - 16 A"/>
    <s v="Newcastle-Under-Lyme ST5 7UH"/>
    <n v="12.4"/>
    <x v="2"/>
    <s v="Diesel"/>
    <n v="4.5880000000000001E-5"/>
  </r>
  <r>
    <s v="S022768"/>
    <x v="45"/>
    <s v="PO145169"/>
    <s v="GRN194220"/>
    <n v="3445334"/>
    <s v="KEY LOCK FOR NEW ISOBAR DOOR CATCH"/>
    <s v="Newcastle-Under-Lyme ST5 7UH"/>
    <n v="12.4"/>
    <x v="2"/>
    <s v="Diesel"/>
    <n v="4.5880000000000001E-5"/>
  </r>
  <r>
    <s v="S022768"/>
    <x v="45"/>
    <s v="PO145169"/>
    <s v="GRN194394"/>
    <n v="3445248"/>
    <s v="END PLATE FOR 1.5MM2 - 2.5MM2 TERMINAL 0.8MM THICK"/>
    <s v="Newcastle-Under-Lyme ST5 7UH"/>
    <n v="12.4"/>
    <x v="2"/>
    <s v="Diesel"/>
    <n v="4.5880000000000001E-5"/>
  </r>
  <r>
    <s v="S023284"/>
    <x v="19"/>
    <s v="PO131880"/>
    <s v="GRN185812"/>
    <n v="101036472"/>
    <s v="POPULATED RACK INTERFACE PANEL G60ZBX/P60 II"/>
    <s v="Leicester LE19 2DT"/>
    <n v="144"/>
    <x v="1"/>
    <s v="Diesel"/>
    <n v="5.3280000000000001E-2"/>
  </r>
  <r>
    <s v="S022768"/>
    <x v="45"/>
    <s v="PO145546"/>
    <s v="GRN194396"/>
    <n v="34205053"/>
    <s v="TERMINAL RAIL OUTLET RJ45-RJ45 COUPLER IP20 CAT6"/>
    <s v="Newcastle-Under-Lyme ST5 7UH"/>
    <n v="12.4"/>
    <x v="2"/>
    <s v="Diesel"/>
    <n v="4.5880000000000001E-5"/>
  </r>
  <r>
    <s v="S023284"/>
    <x v="19"/>
    <s v="PO131877"/>
    <s v="GRN185814"/>
    <s v="340-1042-1"/>
    <s v="JUNCTION BOX DETECTOR SIDE"/>
    <s v="Leicester LE19 2DT"/>
    <n v="144"/>
    <x v="1"/>
    <s v="Diesel"/>
    <n v="5.3280000000000001E-2"/>
  </r>
  <r>
    <s v="S023284"/>
    <x v="19"/>
    <s v="PO131878"/>
    <s v="GRN185815"/>
    <s v="340-1042-1"/>
    <s v="JUNCTION BOX DETECTOR SIDE"/>
    <s v="Leicester LE19 2DT"/>
    <n v="144"/>
    <x v="1"/>
    <s v="Diesel"/>
    <n v="5.3280000000000001E-2"/>
  </r>
  <r>
    <s v="S022768"/>
    <x v="45"/>
    <s v="PO145169"/>
    <s v="GRN194761"/>
    <n v="3445207"/>
    <s v="PUSH-IN TYPE JUMPER BAR INSULATED 5-WAY - LIGHT GR"/>
    <s v="Newcastle-Under-Lyme ST5 7UH"/>
    <n v="12.4"/>
    <x v="2"/>
    <s v="Diesel"/>
    <n v="4.5880000000000001E-5"/>
  </r>
  <r>
    <s v="S022768"/>
    <x v="45"/>
    <s v="PO145043"/>
    <s v="GRN194951"/>
    <n v="101010879"/>
    <s v="LED FLASHING BEACON - AMBER"/>
    <s v="Newcastle-Under-Lyme ST5 7UH"/>
    <n v="12.4"/>
    <x v="2"/>
    <s v="Diesel"/>
    <n v="4.5880000000000001E-5"/>
  </r>
  <r>
    <s v="S022768"/>
    <x v="45"/>
    <s v="PO145169"/>
    <s v="GRN194952"/>
    <n v="3445197"/>
    <s v="2 CONDUCTOR THROUGH TERMINAL BLOCK 2.5MM2 - GREY"/>
    <s v="Newcastle-Under-Lyme ST5 7UH"/>
    <n v="12.4"/>
    <x v="2"/>
    <s v="Diesel"/>
    <n v="4.5880000000000001E-5"/>
  </r>
  <r>
    <s v="S002239"/>
    <x v="17"/>
    <s v="PO143492"/>
    <s v="GRN187978"/>
    <n v="101022019"/>
    <s v="LINATRON Mi6SSM - (80 rad/min) c/w CANSCAN"/>
    <s v="UT 84104"/>
    <n v="4725"/>
    <x v="4"/>
    <s v="Aviation"/>
    <n v="18.279100224000004"/>
  </r>
  <r>
    <s v="S026602"/>
    <x v="12"/>
    <s v="PO143839"/>
    <s v="GRN185820"/>
    <n v="101049325"/>
    <s v="DIESEL OIL MOBIL DELVAC 1 5W-40 (4 Litre)"/>
    <s v="Watford WD24 7GG"/>
    <n v="302"/>
    <x v="2"/>
    <s v="Diesl"/>
    <n v="1.1173999999999999E-3"/>
  </r>
  <r>
    <s v="S024448"/>
    <x v="18"/>
    <s v="PO136343"/>
    <s v="GRN185821"/>
    <n v="101040742"/>
    <s v="CAP CH 18KV POS, 8KJ/S, 0.25% P-P, NO AC CONT,"/>
    <s v="California 94560"/>
    <n v="5214"/>
    <x v="0"/>
    <s v="Crude"/>
    <n v="0.4181628"/>
  </r>
  <r>
    <s v="S002239"/>
    <x v="17"/>
    <s v="PO143492"/>
    <s v="GRN191941"/>
    <n v="101022019"/>
    <s v="LINATRON Mi6SSM - (80 rad/min) c/w CANSCAN"/>
    <s v="UT 84104"/>
    <n v="4725"/>
    <x v="4"/>
    <s v="Aviation"/>
    <n v="18.279100224000004"/>
  </r>
  <r>
    <s v="S022768"/>
    <x v="45"/>
    <s v="PO145546"/>
    <s v="GRN194954"/>
    <n v="3445198"/>
    <s v="2 CONDUCTOR THROUGH TERMINAL BLOCK 2.5MM2 - GREEN/"/>
    <s v="Newcastle-Under-Lyme ST5 7UH"/>
    <n v="12.4"/>
    <x v="2"/>
    <s v="Diesel"/>
    <n v="4.5880000000000001E-5"/>
  </r>
  <r>
    <s v="S022768"/>
    <x v="45"/>
    <s v="PO145644"/>
    <s v="GRN194956"/>
    <n v="101026870"/>
    <s v="LED FLASHING BEACON 20-30V AC/DC"/>
    <s v="Newcastle-Under-Lyme ST5 7UH"/>
    <n v="12.4"/>
    <x v="2"/>
    <s v="Diesel"/>
    <n v="4.5880000000000001E-5"/>
  </r>
  <r>
    <s v="S022768"/>
    <x v="45"/>
    <s v="PO145169"/>
    <s v="GRN195100"/>
    <n v="101033607"/>
    <s v="MOUNTING CARRIER FOR 5-CONDUCTOR TERMINAL BLOCK WA"/>
    <s v="Newcastle-Under-Lyme ST5 7UH"/>
    <n v="12.4"/>
    <x v="2"/>
    <s v="Diesel"/>
    <n v="4.5880000000000001E-5"/>
  </r>
  <r>
    <s v="S022768"/>
    <x v="45"/>
    <s v="PO145355"/>
    <s v="GRN195103"/>
    <n v="58201547"/>
    <s v="FUSE QUICK ACTING FF FA MIN 3.15A  5 X 20MM"/>
    <s v="Newcastle-Under-Lyme ST5 7UH"/>
    <n v="12.4"/>
    <x v="2"/>
    <s v="Diesel"/>
    <n v="4.5880000000000001E-5"/>
  </r>
  <r>
    <s v="S022768"/>
    <x v="45"/>
    <s v="PO142063"/>
    <s v="GRN195105"/>
    <n v="101016688"/>
    <s v="ASTRO HIGH INTENSITY LED STRIP LIGHT 12 LED - 24V"/>
    <s v="Newcastle-Under-Lyme ST5 7UH"/>
    <n v="12.4"/>
    <x v="2"/>
    <s v="Diesel"/>
    <n v="4.5880000000000001E-5"/>
  </r>
  <r>
    <s v="S022768"/>
    <x v="45"/>
    <s v="PO147855"/>
    <s v="GRN195163"/>
    <n v="101027211"/>
    <s v="BLACK SELECTOR SWITCH 2-POSITION STAY PUT 1NO SCHN"/>
    <s v="Newcastle-Under-Lyme ST5 7UH"/>
    <n v="12.4"/>
    <x v="2"/>
    <s v="Diesel"/>
    <n v="4.5880000000000001E-5"/>
  </r>
  <r>
    <s v="S022768"/>
    <x v="45"/>
    <s v="PO145921"/>
    <s v="GRN195348"/>
    <n v="3445197"/>
    <s v="2 CONDUCTOR THROUGH TERMINAL BLOCK 2.5MM2 - GREY"/>
    <s v="Newcastle-Under-Lyme ST5 7UH"/>
    <n v="12.4"/>
    <x v="2"/>
    <s v="Diesel"/>
    <n v="4.5880000000000001E-5"/>
  </r>
  <r>
    <s v="S022768"/>
    <x v="45"/>
    <s v="PO145546"/>
    <s v="GRN195349"/>
    <s v="11700-5648"/>
    <s v="MARKER CARDS A B P N PE PEN L1 L2 L3 GROUND"/>
    <s v="Newcastle-Under-Lyme ST5 7UH"/>
    <n v="12.4"/>
    <x v="2"/>
    <s v="Diesel"/>
    <n v="4.5880000000000001E-5"/>
  </r>
  <r>
    <s v="S022768"/>
    <x v="45"/>
    <s v="PO148474"/>
    <s v="GRN195354"/>
    <s v="11700-8283"/>
    <s v="CABLE ORGANIZER RACKMOUNT 1U"/>
    <s v="Newcastle-Under-Lyme ST5 7UH"/>
    <n v="12.4"/>
    <x v="2"/>
    <s v="Diesel"/>
    <n v="4.5880000000000001E-5"/>
  </r>
  <r>
    <s v="S022768"/>
    <x v="45"/>
    <s v="PO148801"/>
    <s v="GRN195369"/>
    <n v="101031485"/>
    <s v="COMPACT SPLICING CONNECTOR 3-WAY WAGO 221-413"/>
    <s v="Newcastle-Under-Lyme ST5 7UH"/>
    <n v="12.4"/>
    <x v="2"/>
    <s v="Diesel"/>
    <n v="4.5880000000000001E-5"/>
  </r>
  <r>
    <s v="S022768"/>
    <x v="45"/>
    <s v="PO142313"/>
    <s v="GRN195370"/>
    <s v="11700-4535"/>
    <s v="FERRULE 14AWG X 10MM L NON-INSULATED"/>
    <s v="Newcastle-Under-Lyme ST5 7UH"/>
    <n v="12.4"/>
    <x v="2"/>
    <s v="Diesel"/>
    <n v="4.5880000000000001E-5"/>
  </r>
  <r>
    <s v="S001121"/>
    <x v="5"/>
    <s v="PO143178"/>
    <s v="GRN185837"/>
    <n v="1"/>
    <s v="freight inwards"/>
    <s v="Salford M5 4BE"/>
    <n v="103.6"/>
    <x v="2"/>
    <s v="Diesel"/>
    <n v="3.8331999999999998E-4"/>
  </r>
  <r>
    <s v="S022768"/>
    <x v="45"/>
    <s v="PO148890"/>
    <s v="GRN195506"/>
    <s v="11537-0368"/>
    <s v="TERMINAL BLOCK 4POS THRU GRAY"/>
    <s v="Newcastle-Under-Lyme ST5 7UH"/>
    <n v="12.4"/>
    <x v="2"/>
    <s v="Diesel"/>
    <n v="4.5880000000000001E-5"/>
  </r>
  <r>
    <s v="S022768"/>
    <x v="45"/>
    <s v="PO148697"/>
    <s v="GRN195619"/>
    <n v="101028729"/>
    <s v="INTERFACE PLUG IN RELAY ZELIO RSL 1/CO 24VDC 6A"/>
    <s v="Newcastle-Under-Lyme ST5 7UH"/>
    <n v="12.4"/>
    <x v="2"/>
    <s v="Diesel"/>
    <n v="4.5880000000000001E-5"/>
  </r>
  <r>
    <s v="S022768"/>
    <x v="45"/>
    <s v="PO148474"/>
    <s v="GRN195663"/>
    <n v="101026870"/>
    <s v="LED FLASHING BEACON 20-30V AC/DC"/>
    <s v="Newcastle-Under-Lyme ST5 7UH"/>
    <n v="12.4"/>
    <x v="2"/>
    <s v="Diesel"/>
    <n v="4.5880000000000001E-5"/>
  </r>
  <r>
    <s v="S022768"/>
    <x v="45"/>
    <s v="PO148697"/>
    <s v="GRN195758"/>
    <n v="101028122"/>
    <s v="CROSS-CONNECTOR ZQV 1.5N/2"/>
    <s v="Newcastle-Under-Lyme ST5 7UH"/>
    <n v="12.4"/>
    <x v="2"/>
    <s v="Diesel"/>
    <n v="4.5880000000000001E-5"/>
  </r>
  <r>
    <s v="S022768"/>
    <x v="45"/>
    <s v="PO145921"/>
    <s v="GRN195926"/>
    <n v="3445207"/>
    <s v="PUSH-IN TYPE JUMPER BAR INSULATED 5-WAY - LIGHT GR"/>
    <s v="Newcastle-Under-Lyme ST5 7UH"/>
    <n v="12.4"/>
    <x v="2"/>
    <s v="Diesel"/>
    <n v="4.5880000000000001E-5"/>
  </r>
  <r>
    <s v="S022768"/>
    <x v="45"/>
    <s v="PO148684"/>
    <s v="GRN196137"/>
    <n v="10203541"/>
    <s v="TEMPERATURE CONTROLLER/PROCESS TWO RELAY"/>
    <s v="Newcastle-Under-Lyme ST5 7UH"/>
    <n v="12.4"/>
    <x v="2"/>
    <s v="Diesel"/>
    <n v="4.5880000000000001E-5"/>
  </r>
  <r>
    <s v="S022768"/>
    <x v="45"/>
    <s v="PO148474"/>
    <s v="GRN196154"/>
    <s v="11700-8283"/>
    <s v="CABLE ORGANIZER RACKMOUNT 1U"/>
    <s v="Newcastle-Under-Lyme ST5 7UH"/>
    <n v="12.4"/>
    <x v="2"/>
    <s v="Diesel"/>
    <n v="4.5880000000000001E-5"/>
  </r>
  <r>
    <s v="S026602"/>
    <x v="12"/>
    <s v="PO145210"/>
    <s v="GRN185848"/>
    <n v="101047402"/>
    <s v="FAN BELT FOR ISUZU 4LE2"/>
    <s v="Watford WD24 7GG"/>
    <n v="302"/>
    <x v="2"/>
    <s v="Diesl"/>
    <n v="1.1173999999999999E-3"/>
  </r>
  <r>
    <s v="S022768"/>
    <x v="45"/>
    <s v="PO148890"/>
    <s v="GRN196220"/>
    <s v="11700-8283"/>
    <s v="PO Ack Line 1: R0014802"/>
    <s v="Newcastle-Under-Lyme ST5 7UH"/>
    <n v="12.4"/>
    <x v="2"/>
    <s v="Diesel"/>
    <n v="4.5880000000000001E-5"/>
  </r>
  <r>
    <s v="S022768"/>
    <x v="45"/>
    <s v="PO145921"/>
    <s v="GRN196248"/>
    <n v="3445198"/>
    <s v="2 CONDUCTOR THROUGH TERMINAL BLOCK 2.5MM2 - GREEN/"/>
    <s v="Newcastle-Under-Lyme ST5 7UH"/>
    <n v="12.4"/>
    <x v="2"/>
    <s v="Diesel"/>
    <n v="4.5880000000000001E-5"/>
  </r>
  <r>
    <s v="S001047"/>
    <x v="9"/>
    <s v="PO142188"/>
    <s v="GRN185852"/>
    <n v="66205215"/>
    <s v="2X8 ELEMENT PHOTO DIODE CDWO4 30MM THICK"/>
    <s v="81300 Johor Bahru Malaysia"/>
    <n v="6781"/>
    <x v="4"/>
    <s v="Aviation"/>
    <n v="1.1924057587200001"/>
  </r>
  <r>
    <s v="S001047"/>
    <x v="9"/>
    <s v="PO142188"/>
    <s v="GRN185854"/>
    <n v="66205215"/>
    <s v="2X8 ELEMENT PHOTO DIODE CDWO4 30MM THICK"/>
    <s v="81300 Johor Bahru Malaysia"/>
    <n v="6781"/>
    <x v="4"/>
    <s v="Aviation"/>
    <n v="1.1924057587200001"/>
  </r>
  <r>
    <s v="S022768"/>
    <x v="45"/>
    <s v="PO149100"/>
    <s v="GRN196249"/>
    <s v="11700-5587"/>
    <s v="INDUSTRIAL ETHERNET SWITCH USB CONFIGURED 8 PORT"/>
    <s v="Newcastle-Under-Lyme ST5 7UH"/>
    <n v="12.4"/>
    <x v="2"/>
    <s v="Diesel"/>
    <n v="4.5880000000000001E-5"/>
  </r>
  <r>
    <s v="S022768"/>
    <x v="45"/>
    <s v="PO143383"/>
    <s v="GRN196407"/>
    <n v="58201547"/>
    <s v="FUSE QUICK ACTING FF FA MIN 3.15A  5 X 20MM"/>
    <s v="Newcastle-Under-Lyme ST5 7UH"/>
    <n v="12.4"/>
    <x v="2"/>
    <s v="Diesel"/>
    <n v="4.5880000000000001E-5"/>
  </r>
  <r>
    <s v="S022768"/>
    <x v="45"/>
    <s v="PO148697"/>
    <s v="GRN196451"/>
    <n v="101028122"/>
    <s v="CROSS-CONNECTOR ZQV 1.5N/2"/>
    <s v="Newcastle-Under-Lyme ST5 7UH"/>
    <n v="12.4"/>
    <x v="2"/>
    <s v="Diesel"/>
    <n v="4.5880000000000001E-5"/>
  </r>
  <r>
    <s v="S022768"/>
    <x v="45"/>
    <s v="PO149005"/>
    <s v="GRN196453"/>
    <n v="101028731"/>
    <s v="MINIATURE PLUG IN RELAY ZELIO RXM 4 C/O 24VDC 6A S"/>
    <s v="Newcastle-Under-Lyme ST5 7UH"/>
    <n v="12.4"/>
    <x v="2"/>
    <s v="Diesel"/>
    <n v="4.5880000000000001E-5"/>
  </r>
  <r>
    <s v="S022768"/>
    <x v="45"/>
    <s v="PO145355"/>
    <s v="GRN196488"/>
    <s v="11536-0585"/>
    <s v="MARKER CARDS 1-10 HORIZONTAL"/>
    <s v="Newcastle-Under-Lyme ST5 7UH"/>
    <n v="12.4"/>
    <x v="2"/>
    <s v="Diesel"/>
    <n v="4.5880000000000001E-5"/>
  </r>
  <r>
    <s v="S022768"/>
    <x v="45"/>
    <s v="PO149190"/>
    <s v="GRN196497"/>
    <n v="3445206"/>
    <s v="PUSH-IN TYPE JUMPER BAR INSULATED 4-WAY 25A - LIGH"/>
    <s v="Newcastle-Under-Lyme ST5 7UH"/>
    <n v="12.4"/>
    <x v="2"/>
    <s v="Diesel"/>
    <n v="4.5880000000000001E-5"/>
  </r>
  <r>
    <s v="S022768"/>
    <x v="45"/>
    <s v="PO142314"/>
    <s v="GRN196498"/>
    <n v="3445206"/>
    <s v="PUSH-IN TYPE JUMPER BAR INSULATED 4-WAY 25A -"/>
    <s v="Newcastle-Under-Lyme ST5 7UH"/>
    <n v="12.4"/>
    <x v="2"/>
    <s v="Diesel"/>
    <n v="4.5880000000000001E-5"/>
  </r>
  <r>
    <s v="S022768"/>
    <x v="45"/>
    <s v="PO147533"/>
    <s v="GRN196499"/>
    <n v="101027261"/>
    <s v="MULTI 9 C60N MCB - 2P - 6A C-CURVE 415V - 10KA"/>
    <s v="Newcastle-Under-Lyme ST5 7UH"/>
    <n v="12.4"/>
    <x v="2"/>
    <s v="Diesel"/>
    <n v="4.5880000000000001E-5"/>
  </r>
  <r>
    <s v="S022768"/>
    <x v="45"/>
    <s v="PO148801"/>
    <s v="GRN196500"/>
    <n v="101027316"/>
    <s v="A4C TERMINAL PUSH IN 1.5MM2 500V 17.5A DARK BEIGE"/>
    <s v="Newcastle-Under-Lyme ST5 7UH"/>
    <n v="12.4"/>
    <x v="2"/>
    <s v="Diesel"/>
    <n v="4.5880000000000001E-5"/>
  </r>
  <r>
    <s v="S022768"/>
    <x v="45"/>
    <s v="PO148474"/>
    <s v="GRN196543"/>
    <n v="101033607"/>
    <s v="MOUNTING CARRIER FOR 5-CONDUCTOR TERMINAL BLOCK WA"/>
    <s v="Newcastle-Under-Lyme ST5 7UH"/>
    <n v="12.4"/>
    <x v="2"/>
    <s v="Diesel"/>
    <n v="4.5880000000000001E-5"/>
  </r>
  <r>
    <s v="S022768"/>
    <x v="45"/>
    <s v="PO148697"/>
    <s v="GRN196552"/>
    <n v="101027246"/>
    <s v="AUXILIARY CONTACT -1 OC- 380-415 V - 3A - FOR C60"/>
    <s v="Newcastle-Under-Lyme ST5 7UH"/>
    <n v="12.4"/>
    <x v="2"/>
    <s v="Diesel"/>
    <n v="4.5880000000000001E-5"/>
  </r>
  <r>
    <s v="S022768"/>
    <x v="45"/>
    <s v="PO145921"/>
    <s v="GRN196558"/>
    <n v="3445197"/>
    <s v="2 CONDUCTOR THROUGH TERMINAL BLOCK 2.5MM2 - GREY"/>
    <s v="Newcastle-Under-Lyme ST5 7UH"/>
    <n v="12.4"/>
    <x v="2"/>
    <s v="Diesel"/>
    <n v="4.5880000000000001E-5"/>
  </r>
  <r>
    <s v="S023222"/>
    <x v="11"/>
    <s v="PO141435"/>
    <s v="GRN185888"/>
    <s v="11700-5342"/>
    <s v="CABLE 0.6 METER RJ45S TO RJ45S CAT5E"/>
    <s v="Wickford SS11 8YT"/>
    <n v="390"/>
    <x v="2"/>
    <s v="Diesel"/>
    <n v="1.4430000000000001E-3"/>
  </r>
  <r>
    <s v="S022768"/>
    <x v="45"/>
    <s v="PO149095"/>
    <s v="GRN196662"/>
    <s v="11700-8283"/>
    <s v="CABLE ORGANIZER RACKMOUNT 1U"/>
    <s v="Newcastle-Under-Lyme ST5 7UH"/>
    <n v="12.4"/>
    <x v="2"/>
    <s v="Diesel"/>
    <n v="4.5880000000000001E-5"/>
  </r>
  <r>
    <s v="S023222"/>
    <x v="11"/>
    <s v="PO143357"/>
    <s v="GRN185892"/>
    <s v="11700-6194"/>
    <s v="CBL M12 FEM 4POS M12 MALE 4POS 2M 4X18AWG GRAY UNS"/>
    <s v="Wickford SS11 8YT"/>
    <n v="390"/>
    <x v="2"/>
    <s v="Diesel"/>
    <n v="1.4430000000000001E-3"/>
  </r>
  <r>
    <s v="S023222"/>
    <x v="11"/>
    <s v="PO143361"/>
    <s v="GRN185894"/>
    <s v="11700-5430"/>
    <s v="CABLE 4 PIN PANEL MOUNT SHLD 4 METER"/>
    <s v="Wickford SS11 8YT"/>
    <n v="390"/>
    <x v="2"/>
    <s v="Diesel"/>
    <n v="1.4430000000000001E-3"/>
  </r>
  <r>
    <s v="S023222"/>
    <x v="11"/>
    <s v="PO140873"/>
    <s v="GRN185895"/>
    <s v="11700-5430"/>
    <s v="CABLE 4 PIN PANEL MOUNT SHLD 4 METER"/>
    <s v="Wickford SS11 8YT"/>
    <n v="390"/>
    <x v="2"/>
    <s v="Diesel"/>
    <n v="1.4430000000000001E-3"/>
  </r>
  <r>
    <s v="S023222"/>
    <x v="11"/>
    <s v="PO143358"/>
    <s v="GRN185900"/>
    <s v="11700-5430"/>
    <s v="CABLE 4 PIN PANEL MOUNT SHLD 4 METER"/>
    <s v="Wickford SS11 8YT"/>
    <n v="390"/>
    <x v="2"/>
    <s v="Diesel"/>
    <n v="1.4430000000000001E-3"/>
  </r>
  <r>
    <s v="S023222"/>
    <x v="11"/>
    <s v="PO141906"/>
    <s v="GRN185901"/>
    <s v="11700-5431"/>
    <s v="CABLE 5 PIN UNSHLD 4 METER"/>
    <s v="Wickford SS11 8YT"/>
    <n v="390"/>
    <x v="2"/>
    <s v="Diesel"/>
    <n v="1.4430000000000001E-3"/>
  </r>
  <r>
    <s v="S023222"/>
    <x v="11"/>
    <s v="PO141687"/>
    <s v="GRN185903"/>
    <s v="11700-5431"/>
    <s v="CABLE 5 PIN UNSHLD 4 METER"/>
    <s v="Wickford SS11 8YT"/>
    <n v="390"/>
    <x v="2"/>
    <s v="Diesel"/>
    <n v="1.4430000000000001E-3"/>
  </r>
  <r>
    <s v="S022768"/>
    <x v="45"/>
    <s v="PO149190"/>
    <s v="GRN196774"/>
    <n v="4245267"/>
    <s v="OUTLET FILTER PANEL"/>
    <s v="Newcastle-Under-Lyme ST5 7UH"/>
    <n v="12.4"/>
    <x v="2"/>
    <s v="Diesel"/>
    <n v="4.5880000000000001E-5"/>
  </r>
  <r>
    <s v="S022768"/>
    <x v="45"/>
    <s v="PO147420"/>
    <s v="GRN196775"/>
    <s v="340-1477-1"/>
    <s v="SWITCH 8 PORT DETECTOR ETHERNET CONFIGURED"/>
    <s v="Newcastle-Under-Lyme ST5 7UH"/>
    <n v="12.4"/>
    <x v="2"/>
    <s v="Diesel"/>
    <n v="4.5880000000000001E-5"/>
  </r>
  <r>
    <s v="S022768"/>
    <x v="45"/>
    <s v="PO149190"/>
    <s v="GRN196777"/>
    <n v="34206333"/>
    <s v="CABLE SOCKET GDM 3009 BLACK 3P+E PG9"/>
    <s v="Newcastle-Under-Lyme ST5 7UH"/>
    <n v="12.4"/>
    <x v="2"/>
    <s v="Diesel"/>
    <n v="4.5880000000000001E-5"/>
  </r>
  <r>
    <s v="S025431"/>
    <x v="0"/>
    <s v="PO143362"/>
    <s v="GRN185911"/>
    <s v="11700-5523"/>
    <s v="SPEED DISPLAY 12 INCH 24V ETHERNET CONTROL W/MOUNT"/>
    <s v="Boston Massachusetts"/>
    <n v="3154"/>
    <x v="0"/>
    <s v="Crude"/>
    <n v="2.5295079999999999"/>
  </r>
  <r>
    <s v="S022768"/>
    <x v="45"/>
    <s v="PO148474"/>
    <s v="GRN196940"/>
    <s v="11700-8283"/>
    <s v="CABLE ORGANIZER RACKMOUNT 1U"/>
    <s v="Newcastle-Under-Lyme ST5 7UH"/>
    <n v="12.4"/>
    <x v="2"/>
    <s v="Diesel"/>
    <n v="4.5880000000000001E-5"/>
  </r>
  <r>
    <s v="S022768"/>
    <x v="45"/>
    <s v="PO148684"/>
    <s v="GRN196997"/>
    <n v="1"/>
    <s v="freight inwards"/>
    <s v="Newcastle-Under-Lyme ST5 7UH"/>
    <n v="12.4"/>
    <x v="2"/>
    <s v="Diesel"/>
    <n v="4.5880000000000001E-5"/>
  </r>
  <r>
    <s v="S026889"/>
    <x v="35"/>
    <s v="PO144643"/>
    <s v="GRN185915"/>
    <s v="340-1480-1"/>
    <s v="HORIZ DET TRAY SHTMTL ASSY (INNER)"/>
    <s v="Stafford ST18 0PJ"/>
    <n v="50.6"/>
    <x v="2"/>
    <s v="Diesel"/>
    <n v="1.8722000000000001E-3"/>
  </r>
  <r>
    <s v="S022768"/>
    <x v="45"/>
    <s v="PO146722"/>
    <s v="GRN197091"/>
    <s v="11700-6311"/>
    <s v="FERRULE 20AWG X 8MM L NON-INSULATED"/>
    <s v="Newcastle-Under-Lyme ST5 7UH"/>
    <n v="12.4"/>
    <x v="2"/>
    <s v="Diesel"/>
    <n v="4.5880000000000001E-5"/>
  </r>
  <r>
    <s v="S022768"/>
    <x v="45"/>
    <s v="PO149095"/>
    <s v="GRN197424"/>
    <n v="101027315"/>
    <s v="MULTI 9 - RCCB 2P-40A - CLASS A SI - 240V - 26MA S"/>
    <s v="Newcastle-Under-Lyme ST5 7UH"/>
    <n v="12.4"/>
    <x v="2"/>
    <s v="Diesel"/>
    <n v="4.5880000000000001E-5"/>
  </r>
  <r>
    <s v="S022768"/>
    <x v="45"/>
    <s v="PO145921"/>
    <s v="GRN197425"/>
    <n v="34205053"/>
    <s v="TERMINAL RAIL OUTLET RJ45-RJ45 COUPLER IP20 CAT6"/>
    <s v="Newcastle-Under-Lyme ST5 7UH"/>
    <n v="12.4"/>
    <x v="2"/>
    <s v="Diesel"/>
    <n v="4.5880000000000001E-5"/>
  </r>
  <r>
    <s v="S022768"/>
    <x v="45"/>
    <s v="PO149269"/>
    <s v="GRN197554"/>
    <s v="11701-3594"/>
    <s v="MALE 8 WAY M12 TO SENSOR ACTUATOR CABLE 1.5M"/>
    <s v="Newcastle-Under-Lyme ST5 7UH"/>
    <n v="12.4"/>
    <x v="2"/>
    <s v="Diesel"/>
    <n v="4.5880000000000001E-5"/>
  </r>
  <r>
    <s v="S022768"/>
    <x v="45"/>
    <s v="PO149256"/>
    <s v="GRN197718"/>
    <s v="11701-2809"/>
    <s v="BASIC CRIMPING TOOL"/>
    <s v="Newcastle-Under-Lyme ST5 7UH"/>
    <n v="12.4"/>
    <x v="2"/>
    <s v="Diesel"/>
    <n v="4.5880000000000001E-5"/>
  </r>
  <r>
    <s v="S022768"/>
    <x v="45"/>
    <s v="PO142063"/>
    <s v="GRN197896"/>
    <n v="101016688"/>
    <s v="ASTRO HIGH INTENSITY LED STRIP LIGHT 12 LED - 24V"/>
    <s v="Newcastle-Under-Lyme ST5 7UH"/>
    <n v="12.4"/>
    <x v="2"/>
    <s v="Diesel"/>
    <n v="4.5880000000000001E-5"/>
  </r>
  <r>
    <s v="S022768"/>
    <x v="45"/>
    <s v="PO148801"/>
    <s v="GRN198117"/>
    <n v="101010879"/>
    <s v="LED FLASHING BEACON - AMBER"/>
    <s v="Newcastle-Under-Lyme ST5 7UH"/>
    <n v="12.4"/>
    <x v="2"/>
    <s v="Diesel"/>
    <n v="4.5880000000000001E-5"/>
  </r>
  <r>
    <s v="S022768"/>
    <x v="45"/>
    <s v="PO145921"/>
    <s v="GRN198118"/>
    <n v="3445197"/>
    <s v="2 CONDUCTOR THROUGH TERMINAL BLOCK 2.5MM2 - GREY"/>
    <s v="Newcastle-Under-Lyme ST5 7UH"/>
    <n v="12.4"/>
    <x v="2"/>
    <s v="Diesel"/>
    <n v="4.5880000000000001E-5"/>
  </r>
  <r>
    <s v="S022768"/>
    <x v="45"/>
    <s v="PO148474"/>
    <s v="GRN198119"/>
    <n v="101020030"/>
    <s v="MOUNTING ANGLES FOR 482.6MM (19&quot;) U MARKING PANELS"/>
    <s v="Newcastle-Under-Lyme ST5 7UH"/>
    <n v="12.4"/>
    <x v="2"/>
    <s v="Diesel"/>
    <n v="4.5880000000000001E-5"/>
  </r>
  <r>
    <s v="S022768"/>
    <x v="45"/>
    <s v="PO149269"/>
    <s v="GRN198377"/>
    <s v="11701-3594"/>
    <s v="MALE 8 WAY M12 TO SENSOR ACTUATOR CABLE 1.5M"/>
    <s v="Newcastle-Under-Lyme ST5 7UH"/>
    <n v="12.4"/>
    <x v="2"/>
    <s v="Diesel"/>
    <n v="4.5880000000000001E-5"/>
  </r>
  <r>
    <s v="S022768"/>
    <x v="45"/>
    <s v="PO149005"/>
    <s v="GRN198378"/>
    <n v="101031486"/>
    <s v="COMPACT SPLICING CONNECTOR 5-WAY WAGO 221-415"/>
    <s v="Newcastle-Under-Lyme ST5 7UH"/>
    <n v="12.4"/>
    <x v="2"/>
    <s v="Diesel"/>
    <n v="4.5880000000000001E-5"/>
  </r>
  <r>
    <s v="S022768"/>
    <x v="45"/>
    <s v="PO149015"/>
    <s v="GRN198379"/>
    <n v="101026870"/>
    <s v="LED FLASHING BEACON 20-30V AC/DC"/>
    <s v="Newcastle-Under-Lyme ST5 7UH"/>
    <n v="12.4"/>
    <x v="2"/>
    <s v="Diesel"/>
    <n v="4.5880000000000001E-5"/>
  </r>
  <r>
    <s v="S022768"/>
    <x v="45"/>
    <s v="PO149095"/>
    <s v="GRN198381"/>
    <n v="101031879"/>
    <s v="SNAP ACTION LIMIT SWITCH PLUNGER NO/NC"/>
    <s v="Newcastle-Under-Lyme ST5 7UH"/>
    <n v="12.4"/>
    <x v="2"/>
    <s v="Diesel"/>
    <n v="4.5880000000000001E-5"/>
  </r>
  <r>
    <s v="S022768"/>
    <x v="45"/>
    <s v="PO149269"/>
    <s v="GRN198385"/>
    <n v="3445024"/>
    <s v="PLUG SOCKET OUTLET 3P+N+E 2X AUX PINS/IP67 63A"/>
    <s v="Newcastle-Under-Lyme ST5 7UH"/>
    <n v="12.4"/>
    <x v="2"/>
    <s v="Diesel"/>
    <n v="4.5880000000000001E-5"/>
  </r>
  <r>
    <s v="S022768"/>
    <x v="45"/>
    <s v="PO149757"/>
    <s v="GRN198832"/>
    <s v="11537-0368"/>
    <s v="TERMINAL BLOCK 4POS THRU GRAY"/>
    <s v="Newcastle-Under-Lyme ST5 7UH"/>
    <n v="12.4"/>
    <x v="2"/>
    <s v="Diesel"/>
    <n v="4.5880000000000001E-5"/>
  </r>
  <r>
    <s v="S022768"/>
    <x v="45"/>
    <s v="PO145921"/>
    <s v="GRN199120"/>
    <n v="3445198"/>
    <s v="2 CONDUCTOR THROUGH TERMINAL BLOCK 2.5MM2 - GREEN/"/>
    <s v="Newcastle-Under-Lyme ST5 7UH"/>
    <n v="12.4"/>
    <x v="2"/>
    <s v="Diesel"/>
    <n v="4.5880000000000001E-5"/>
  </r>
  <r>
    <s v="S022768"/>
    <x v="45"/>
    <s v="PO145921"/>
    <s v="GRN199296"/>
    <s v="11700-4533"/>
    <s v="FERRULE 18AWG X 8MM L NON-INSULATED"/>
    <s v="Newcastle-Under-Lyme ST5 7UH"/>
    <n v="12.4"/>
    <x v="2"/>
    <s v="Diesel"/>
    <n v="4.5880000000000001E-5"/>
  </r>
  <r>
    <s v="S022768"/>
    <x v="45"/>
    <s v="PO149836"/>
    <s v="GRN199306"/>
    <n v="3445038"/>
    <s v="DIN RAIL SLOTTED TS 35 X 7.5 X 2M STEEL ZN"/>
    <s v="Newcastle-Under-Lyme ST5 7UH"/>
    <n v="12.4"/>
    <x v="2"/>
    <s v="Diesel"/>
    <n v="4.5880000000000001E-5"/>
  </r>
  <r>
    <s v="S022768"/>
    <x v="45"/>
    <s v="PO145921"/>
    <s v="GRN199307"/>
    <n v="34205053"/>
    <s v="TERMINAL RAIL OUTLET RJ45-RJ45 COUPLER IP20 CAT6"/>
    <s v="Newcastle-Under-Lyme ST5 7UH"/>
    <n v="12.4"/>
    <x v="2"/>
    <s v="Diesel"/>
    <n v="4.5880000000000001E-5"/>
  </r>
  <r>
    <s v="S022768"/>
    <x v="45"/>
    <s v="PO145921"/>
    <s v="GRN199362"/>
    <n v="3445248"/>
    <s v="END PLATE FOR 1.5MM2 - 2.5MM2 TERMINAL 0.8MM THICK"/>
    <s v="Newcastle-Under-Lyme ST5 7UH"/>
    <n v="12.4"/>
    <x v="2"/>
    <s v="Diesel"/>
    <n v="4.5880000000000001E-5"/>
  </r>
  <r>
    <s v="S022768"/>
    <x v="45"/>
    <s v="PO149836"/>
    <s v="GRN199365"/>
    <n v="101041977"/>
    <s v="INDUCTIVE PROXIMITY SENSORS, 40MM, M12 4 PIN SCHNE"/>
    <s v="Newcastle-Under-Lyme ST5 7UH"/>
    <n v="12.4"/>
    <x v="2"/>
    <s v="Diesel"/>
    <n v="4.5880000000000001E-5"/>
  </r>
  <r>
    <s v="S022768"/>
    <x v="45"/>
    <s v="PO149444"/>
    <s v="GRN199369"/>
    <n v="2145032"/>
    <s v="M50 EMC METAL CABLE GLAND C/W LOCKNUT IP68"/>
    <s v="Newcastle-Under-Lyme ST5 7UH"/>
    <n v="12.4"/>
    <x v="2"/>
    <s v="Diesel"/>
    <n v="4.5880000000000001E-5"/>
  </r>
  <r>
    <s v="S022768"/>
    <x v="45"/>
    <s v="PO149518"/>
    <s v="GRN199370"/>
    <s v="11701-3594"/>
    <s v="MALE 8 WAY M12 TO SENSOR ACTUATOR CABLE 1.5M"/>
    <s v="Newcastle-Under-Lyme ST5 7UH"/>
    <n v="12.4"/>
    <x v="2"/>
    <s v="Diesel"/>
    <n v="4.5880000000000001E-5"/>
  </r>
  <r>
    <s v="S022768"/>
    <x v="45"/>
    <s v="PO149005"/>
    <s v="GRN199373"/>
    <n v="50206630"/>
    <s v="NON-FUSED TERMINAL BLOCK CABLE MOUNT 10 WAY 630V P"/>
    <s v="Newcastle-Under-Lyme ST5 7UH"/>
    <n v="12.4"/>
    <x v="2"/>
    <s v="Diesel"/>
    <n v="4.5880000000000001E-5"/>
  </r>
  <r>
    <s v="S024099"/>
    <x v="47"/>
    <s v="PO139365"/>
    <s v="GRN179968"/>
    <s v="340-1025-1"/>
    <s v="DOOR LINAC SHIELDING (RIGHT)"/>
    <s v="Stafford ST16 3DR"/>
    <n v="49.6"/>
    <x v="3"/>
    <s v="Diesel"/>
    <n v="5.0430800000000005E-2"/>
  </r>
  <r>
    <s v="S025431"/>
    <x v="0"/>
    <s v="PO144387"/>
    <s v="GRN185952"/>
    <s v="332-1853-1"/>
    <s v="KIT ZBV 4TH GEN LAPTOP UPGRADE"/>
    <s v="Boston Massachusetts"/>
    <n v="3154"/>
    <x v="0"/>
    <s v="Crude"/>
    <n v="2.5295079999999999"/>
  </r>
  <r>
    <s v="S022768"/>
    <x v="45"/>
    <s v="PO149040"/>
    <s v="GRN199374"/>
    <s v="11700-5648"/>
    <s v="MARKER CARDS A B P N PE PEN L1 L2 L3 GROUND"/>
    <s v="Newcastle-Under-Lyme ST5 7UH"/>
    <n v="12.4"/>
    <x v="2"/>
    <s v="Diesel"/>
    <n v="4.5880000000000001E-5"/>
  </r>
  <r>
    <s v="S022768"/>
    <x v="45"/>
    <s v="PO148801"/>
    <s v="GRN199376"/>
    <n v="101010879"/>
    <s v="LED FLASHING BEACON - AMBER"/>
    <s v="Newcastle-Under-Lyme ST5 7UH"/>
    <n v="12.4"/>
    <x v="2"/>
    <s v="Diesel"/>
    <n v="4.5880000000000001E-5"/>
  </r>
  <r>
    <s v="S022768"/>
    <x v="45"/>
    <s v="PO149836"/>
    <s v="GRN199819"/>
    <n v="3445038"/>
    <s v="DIN RAIL SLOTTED TS 35 X 7.5 X 2M STEEL ZN"/>
    <s v="Newcastle-Under-Lyme ST5 7UH"/>
    <n v="12.4"/>
    <x v="2"/>
    <s v="Diesel"/>
    <n v="4.5880000000000001E-5"/>
  </r>
  <r>
    <s v="S022768"/>
    <x v="45"/>
    <s v="PO150120"/>
    <s v="GRN199821"/>
    <s v="11701-3672"/>
    <s v="SWITCH DISCONNECTOR 125A 3 + N POLE"/>
    <s v="Newcastle-Under-Lyme ST5 7UH"/>
    <n v="12.4"/>
    <x v="2"/>
    <s v="Diesel"/>
    <n v="4.5880000000000001E-5"/>
  </r>
  <r>
    <s v="S022768"/>
    <x v="45"/>
    <s v="PO149963"/>
    <s v="GRN199855"/>
    <n v="101023014"/>
    <s v="CAT5E MALE RJ45 CONNECTOR STRAIGHT MOUNT SHIELDED"/>
    <s v="Newcastle-Under-Lyme ST5 7UH"/>
    <n v="12.4"/>
    <x v="2"/>
    <s v="Diesel"/>
    <n v="4.5880000000000001E-5"/>
  </r>
  <r>
    <s v="S022768"/>
    <x v="45"/>
    <s v="PO150120"/>
    <s v="GRN199947"/>
    <s v="11701-3672"/>
    <s v="SWITCH DISCONNECTOR 125A 3 + N POLE"/>
    <s v="Newcastle-Under-Lyme ST5 7UH"/>
    <n v="12.4"/>
    <x v="2"/>
    <s v="Diesel"/>
    <n v="4.5880000000000001E-5"/>
  </r>
  <r>
    <s v="S022768"/>
    <x v="45"/>
    <s v="PO149095"/>
    <s v="GRN200104"/>
    <n v="101031484"/>
    <s v="COMPACT SPLICING CONNECTOR 2-WAY WAGO 221-412"/>
    <s v="Newcastle-Under-Lyme ST5 7UH"/>
    <n v="12.4"/>
    <x v="2"/>
    <s v="Diesel"/>
    <n v="4.5880000000000001E-5"/>
  </r>
  <r>
    <s v="S022768"/>
    <x v="45"/>
    <s v="PO149518"/>
    <s v="GRN200105"/>
    <s v="11701-3594"/>
    <s v="MALE 8 WAY M12 TO SENSOR ACTUATOR CABLE 1.5M"/>
    <s v="Newcastle-Under-Lyme ST5 7UH"/>
    <n v="12.4"/>
    <x v="2"/>
    <s v="Diesel"/>
    <n v="4.5880000000000001E-5"/>
  </r>
  <r>
    <s v="S022768"/>
    <x v="45"/>
    <s v="PO149836"/>
    <s v="GRN200181"/>
    <n v="101041977"/>
    <s v="INDUCTIVE PROXIMITY SENSORS, 40MM, M12 4 PIN SCHNE"/>
    <s v="Newcastle-Under-Lyme ST5 7UH"/>
    <n v="12.4"/>
    <x v="2"/>
    <s v="Diesel"/>
    <n v="4.5880000000000001E-5"/>
  </r>
  <r>
    <s v="S022768"/>
    <x v="45"/>
    <s v="PO149526"/>
    <s v="GRN200328"/>
    <n v="101020030"/>
    <s v="MOUNTING ANGLES FOR 482.6MM (19&quot;) U MARKING PANELS"/>
    <s v="Newcastle-Under-Lyme ST5 7UH"/>
    <n v="12.4"/>
    <x v="2"/>
    <s v="Diesel"/>
    <n v="4.5880000000000001E-5"/>
  </r>
  <r>
    <s v="S001571"/>
    <x v="10"/>
    <s v="PO142815"/>
    <s v="GRN185967"/>
    <n v="101012395"/>
    <s v="SICK 2D LIDAR LASER SENSOR TIM351-2134001"/>
    <s v="St Albans AL1 5BN"/>
    <n v="298"/>
    <x v="2"/>
    <s v="Diesel"/>
    <n v="1.1026E-3"/>
  </r>
  <r>
    <s v="S023884"/>
    <x v="34"/>
    <s v="PO142510"/>
    <s v="GRN185968"/>
    <s v="11700-8535"/>
    <s v="GEARBOX LOW BACKLASH SERVO WORM"/>
    <s v="Stoke-on-Trent ST1 5SQ"/>
    <n v="13.2"/>
    <x v="1"/>
    <s v="Diesel"/>
    <n v="4.8839999999999995E-3"/>
  </r>
  <r>
    <s v="S022768"/>
    <x v="45"/>
    <s v="PO150176"/>
    <s v="GRN200461"/>
    <n v="101026870"/>
    <s v="LED FLASHING BEACON 20-30V AC/DC"/>
    <s v="Newcastle-Under-Lyme ST5 7UH"/>
    <n v="12.4"/>
    <x v="2"/>
    <s v="Diesel"/>
    <n v="4.5880000000000001E-5"/>
  </r>
  <r>
    <s v="S025431"/>
    <x v="0"/>
    <s v="PO131894"/>
    <s v="GRN185970"/>
    <s v="340-1381-1"/>
    <s v="ASSY PWR DIST PNL - 480V OPTION KIT"/>
    <s v="Boston Massachusetts"/>
    <n v="3154"/>
    <x v="0"/>
    <s v="Crude"/>
    <n v="2.5295079999999999"/>
  </r>
  <r>
    <s v="S001571"/>
    <x v="10"/>
    <s v="PO144724"/>
    <s v="GRN185971"/>
    <s v="11700-5374"/>
    <s v="MOUNT LASER SENSOR WEATHER HOOD"/>
    <s v="St Albans AL1 5BN"/>
    <n v="298"/>
    <x v="2"/>
    <s v="Diesel"/>
    <n v="1.1026E-3"/>
  </r>
  <r>
    <s v="S022768"/>
    <x v="45"/>
    <s v="PO150244"/>
    <s v="GRN200653"/>
    <s v="11701-3672"/>
    <s v="SWITCH DISCONNECTOR 125A 3 + N POLE"/>
    <s v="Newcastle-Under-Lyme ST5 7UH"/>
    <n v="12.4"/>
    <x v="2"/>
    <s v="Diesel"/>
    <n v="4.5880000000000001E-5"/>
  </r>
  <r>
    <s v="S001571"/>
    <x v="10"/>
    <s v="PO142815"/>
    <s v="GRN185973"/>
    <n v="21201457"/>
    <s v="SUPPLY CABLE M12 X 5 4 OPEN WIRES 20M CORDLESS"/>
    <s v="St Albans AL1 5BN"/>
    <n v="298"/>
    <x v="2"/>
    <s v="Diesel"/>
    <n v="1.1026E-3"/>
  </r>
  <r>
    <s v="S022768"/>
    <x v="45"/>
    <s v="PO142063"/>
    <s v="GRN200655"/>
    <n v="101016688"/>
    <s v="ASTRO HIGH INTENSITY LED STRIP LIGHT 12 LED - 24V"/>
    <s v="Newcastle-Under-Lyme ST5 7UH"/>
    <n v="12.4"/>
    <x v="2"/>
    <s v="Diesel"/>
    <n v="4.5880000000000001E-5"/>
  </r>
  <r>
    <s v="S022768"/>
    <x v="45"/>
    <s v="PO150176"/>
    <s v="GRN200743"/>
    <s v="11537-0213"/>
    <s v="TERMINAL BLOCK END STOP"/>
    <s v="Newcastle-Under-Lyme ST5 7UH"/>
    <n v="12.4"/>
    <x v="2"/>
    <s v="Diesel"/>
    <n v="4.5880000000000001E-5"/>
  </r>
  <r>
    <s v="S022768"/>
    <x v="45"/>
    <s v="PO149455"/>
    <s v="GRN200744"/>
    <n v="10203541"/>
    <s v="TEMPERATURE CONTROLLER/PROCESS TWO RELAY OUTPUTS W"/>
    <s v="Newcastle-Under-Lyme ST5 7UH"/>
    <n v="12.4"/>
    <x v="2"/>
    <s v="Diesel"/>
    <n v="4.5880000000000001E-5"/>
  </r>
  <r>
    <s v="S022768"/>
    <x v="45"/>
    <s v="PO150176"/>
    <s v="GRN200745"/>
    <n v="101033607"/>
    <s v="MOUNTING CARRIER FOR 5-CONDUCTOR TERMINAL BLOCK WA"/>
    <s v="Newcastle-Under-Lyme ST5 7UH"/>
    <n v="12.4"/>
    <x v="2"/>
    <s v="Diesel"/>
    <n v="4.5880000000000001E-5"/>
  </r>
  <r>
    <s v="S022768"/>
    <x v="45"/>
    <s v="PO150244"/>
    <s v="GRN200887"/>
    <s v="11700-8283"/>
    <s v="CABLE ORGANIZER RACKMOUNT 1U"/>
    <s v="Newcastle-Under-Lyme ST5 7UH"/>
    <n v="12.4"/>
    <x v="2"/>
    <s v="Diesel"/>
    <n v="4.5880000000000001E-5"/>
  </r>
  <r>
    <s v="S022768"/>
    <x v="45"/>
    <s v="PO150176"/>
    <s v="GRN200906"/>
    <n v="34205053"/>
    <s v="TERMINAL RAIL OUTLET RJ45-RJ45 COUPLER IP20 CAT6"/>
    <s v="Newcastle-Under-Lyme ST5 7UH"/>
    <n v="12.4"/>
    <x v="2"/>
    <s v="Diesel"/>
    <n v="4.5880000000000001E-5"/>
  </r>
  <r>
    <s v="S022768"/>
    <x v="45"/>
    <s v="PO150267"/>
    <s v="GRN200941"/>
    <s v="11701-3723"/>
    <s v="CABLE M12-8M SHIELED FLYING LEADS 1.5M"/>
    <s v="Newcastle-Under-Lyme ST5 7UH"/>
    <n v="12.4"/>
    <x v="2"/>
    <s v="Diesel"/>
    <n v="4.5880000000000001E-5"/>
  </r>
  <r>
    <s v="S022768"/>
    <x v="45"/>
    <s v="PO149836"/>
    <s v="GRN201105"/>
    <s v="11700-8283"/>
    <s v="CABLE ORGANIZER RACKMOUNT 1U"/>
    <s v="Newcastle-Under-Lyme ST5 7UH"/>
    <n v="12.4"/>
    <x v="2"/>
    <s v="Diesel"/>
    <n v="4.5880000000000001E-5"/>
  </r>
  <r>
    <s v="S022768"/>
    <x v="45"/>
    <s v="PO150120"/>
    <s v="GRN201217"/>
    <s v="11701-3672"/>
    <s v="SWITCH DISCONNECTOR 125A 3 + N POLE"/>
    <s v="Newcastle-Under-Lyme ST5 7UH"/>
    <n v="12.4"/>
    <x v="2"/>
    <s v="Diesel"/>
    <n v="4.5880000000000001E-5"/>
  </r>
  <r>
    <s v="S022768"/>
    <x v="45"/>
    <s v="PO150696"/>
    <s v="GRN201218"/>
    <s v="11537-0368"/>
    <s v="TERMINAL BLOCK 4POS THRU GRAY"/>
    <s v="Newcastle-Under-Lyme ST5 7UH"/>
    <n v="12.4"/>
    <x v="2"/>
    <s v="Diesel"/>
    <n v="4.5880000000000001E-5"/>
  </r>
  <r>
    <s v="S022768"/>
    <x v="45"/>
    <s v="PO150244"/>
    <s v="GRN201219"/>
    <s v="11701-3672"/>
    <s v="SWITCH DISCONNECTOR 125A 3 + N POLE"/>
    <s v="Newcastle-Under-Lyme ST5 7UH"/>
    <n v="12.4"/>
    <x v="2"/>
    <s v="Diesel"/>
    <n v="4.5880000000000001E-5"/>
  </r>
  <r>
    <s v="S022768"/>
    <x v="45"/>
    <s v="PO150568"/>
    <s v="GRN201298"/>
    <n v="101047303"/>
    <s v="DIGITAL AUDIO CABLE 3-PAIR 24 AWG(7X32)"/>
    <s v="Newcastle-Under-Lyme ST5 7UH"/>
    <n v="12.4"/>
    <x v="2"/>
    <s v="Diesel"/>
    <n v="4.5880000000000001E-5"/>
  </r>
  <r>
    <s v="S022768"/>
    <x v="45"/>
    <s v="PO145921"/>
    <s v="GRN201312"/>
    <s v="11700-4533"/>
    <s v="FERRULE 18AWG X 8MM L NON-INSULATED"/>
    <s v="Newcastle-Under-Lyme ST5 7UH"/>
    <n v="12.4"/>
    <x v="2"/>
    <s v="Diesel"/>
    <n v="4.5880000000000001E-5"/>
  </r>
  <r>
    <s v="S022768"/>
    <x v="45"/>
    <s v="PO149836"/>
    <s v="GRN201416"/>
    <n v="34203309"/>
    <s v="NARROW SLOT TRUNKING GREY 50 X 75 X 2M LONG"/>
    <s v="Newcastle-Under-Lyme ST5 7UH"/>
    <n v="12.4"/>
    <x v="2"/>
    <s v="Diesel"/>
    <n v="4.5880000000000001E-5"/>
  </r>
  <r>
    <s v="S022768"/>
    <x v="45"/>
    <s v="PO149526"/>
    <s v="GRN201418"/>
    <n v="101020030"/>
    <s v="MOUNTING ANGLES FOR 482.6MM (19&quot;) U MARKING PANELS"/>
    <s v="Newcastle-Under-Lyme ST5 7UH"/>
    <n v="12.4"/>
    <x v="2"/>
    <s v="Diesel"/>
    <n v="4.5880000000000001E-5"/>
  </r>
  <r>
    <s v="S022768"/>
    <x v="45"/>
    <s v="PO150787"/>
    <s v="GRN201516"/>
    <n v="101017348"/>
    <s v="TESYS VARIO - EMERGENCY STOP SWITCH DISCONNECTOR"/>
    <s v="Newcastle-Under-Lyme ST5 7UH"/>
    <n v="12.4"/>
    <x v="2"/>
    <s v="Diesel"/>
    <n v="4.5880000000000001E-5"/>
  </r>
  <r>
    <s v="S022768"/>
    <x v="45"/>
    <s v="PO149836"/>
    <s v="GRN201687"/>
    <s v="11700-5648"/>
    <s v="MARKER CARDS A B P N PE PEN L1 L2 L3 GROUND"/>
    <s v="Newcastle-Under-Lyme ST5 7UH"/>
    <n v="12.4"/>
    <x v="2"/>
    <s v="Diesel"/>
    <n v="4.5880000000000001E-5"/>
  </r>
  <r>
    <s v="S022768"/>
    <x v="45"/>
    <s v="PO150056"/>
    <s v="GRN201757"/>
    <n v="3445198"/>
    <s v="2 CONDUCTOR THROUGH TERMINAL BLOCK 2.5MM2 - GREEN/"/>
    <s v="Newcastle-Under-Lyme ST5 7UH"/>
    <n v="12.4"/>
    <x v="2"/>
    <s v="Diesel"/>
    <n v="4.5880000000000001E-5"/>
  </r>
  <r>
    <s v="S022768"/>
    <x v="45"/>
    <s v="PO150448"/>
    <s v="GRN201758"/>
    <n v="34203305"/>
    <s v="NARROW SLOT TRUNKING GREY 25 X 75 X 2M LONG"/>
    <s v="Newcastle-Under-Lyme ST5 7UH"/>
    <n v="12.4"/>
    <x v="2"/>
    <s v="Diesel"/>
    <n v="4.5880000000000001E-5"/>
  </r>
  <r>
    <s v="S022768"/>
    <x v="45"/>
    <s v="PO149836"/>
    <s v="GRN202072"/>
    <n v="3445207"/>
    <s v="PUSH-IN TYPE JUMPER BAR INSULATED 5-WAY - LIGHT GR"/>
    <s v="Newcastle-Under-Lyme ST5 7UH"/>
    <n v="12.4"/>
    <x v="2"/>
    <s v="Diesel"/>
    <n v="4.5880000000000001E-5"/>
  </r>
  <r>
    <s v="S022768"/>
    <x v="45"/>
    <s v="PO151184"/>
    <s v="GRN202268"/>
    <s v="11554-1011"/>
    <s v="CONN 5 COND TERM BLOCK W/LEVERS"/>
    <s v="Newcastle-Under-Lyme ST5 7UH"/>
    <n v="12.4"/>
    <x v="2"/>
    <s v="Diesel"/>
    <n v="4.5880000000000001E-5"/>
  </r>
  <r>
    <s v="S022768"/>
    <x v="45"/>
    <s v="PO149757"/>
    <s v="GRN202269"/>
    <n v="101016688"/>
    <s v="ASTRO HIGH INTENSITY LED STRIP LIGHT 12 LED - 24V"/>
    <s v="Newcastle-Under-Lyme ST5 7UH"/>
    <n v="12.4"/>
    <x v="2"/>
    <s v="Diesel"/>
    <n v="4.5880000000000001E-5"/>
  </r>
  <r>
    <s v="S022768"/>
    <x v="45"/>
    <s v="PO150176"/>
    <s v="GRN202271"/>
    <n v="101022627"/>
    <s v="BNC CABLE ASSEMBLY STRAIGHT PLUG RG58 50OHM - 0.5M"/>
    <s v="Newcastle-Under-Lyme ST5 7UH"/>
    <n v="12.4"/>
    <x v="2"/>
    <s v="Diesel"/>
    <n v="4.5880000000000001E-5"/>
  </r>
  <r>
    <s v="S022768"/>
    <x v="45"/>
    <s v="PO149836"/>
    <s v="GRN202272"/>
    <n v="101010879"/>
    <s v="LED FLASHING BEACON - AMBER"/>
    <s v="Newcastle-Under-Lyme ST5 7UH"/>
    <n v="12.4"/>
    <x v="2"/>
    <s v="Diesel"/>
    <n v="4.5880000000000001E-5"/>
  </r>
  <r>
    <s v="S022768"/>
    <x v="45"/>
    <s v="PO142063"/>
    <s v="GRN202824"/>
    <n v="101016688"/>
    <s v="ASTRO HIGH INTENSITY LED STRIP LIGHT 12 LED - 24V"/>
    <s v="Newcastle-Under-Lyme ST5 7UH"/>
    <n v="12.4"/>
    <x v="2"/>
    <s v="Diesel"/>
    <n v="4.5880000000000001E-5"/>
  </r>
  <r>
    <s v="S022768"/>
    <x v="45"/>
    <s v="PO150448"/>
    <s v="GRN203030"/>
    <n v="101041977"/>
    <s v="INDUCTIVE PROXIMITY SENSORS, 40MM, M12 4 PIN SCHNE"/>
    <s v="Newcastle-Under-Lyme ST5 7UH"/>
    <n v="12.4"/>
    <x v="2"/>
    <s v="Diesel"/>
    <n v="4.5880000000000001E-5"/>
  </r>
  <r>
    <s v="S022768"/>
    <x v="45"/>
    <s v="PO149836"/>
    <s v="GRN203314"/>
    <s v="11700-4533"/>
    <s v="FERRULE 18AWG X 8MM L NON-INSULATED"/>
    <s v="Newcastle-Under-Lyme ST5 7UH"/>
    <n v="12.4"/>
    <x v="2"/>
    <s v="Diesel"/>
    <n v="4.5880000000000001E-5"/>
  </r>
  <r>
    <s v="S022768"/>
    <x v="45"/>
    <s v="PO151415"/>
    <s v="GRN203329"/>
    <n v="5845004"/>
    <s v="2A FUSE FOR ASK1 WEIDMULLER 0430900000"/>
    <s v="Newcastle-Under-Lyme ST5 7UH"/>
    <n v="12.4"/>
    <x v="2"/>
    <s v="Diesel"/>
    <n v="4.5880000000000001E-5"/>
  </r>
  <r>
    <s v="S023284"/>
    <x v="19"/>
    <s v="PO144567"/>
    <s v="GRN186018"/>
    <n v="1"/>
    <s v="freight inwards"/>
    <s v="Leicester LE19 2DT"/>
    <n v="144"/>
    <x v="1"/>
    <s v="Diesel"/>
    <n v="5.3280000000000001E-2"/>
  </r>
  <r>
    <s v="S022768"/>
    <x v="45"/>
    <s v="PO150056"/>
    <s v="GRN203334"/>
    <n v="3445206"/>
    <s v="PUSH-IN TYPE JUMPER BAR INSULATED 4-WAY 25A - LIGH"/>
    <s v="Newcastle-Under-Lyme ST5 7UH"/>
    <n v="12.4"/>
    <x v="2"/>
    <s v="Diesel"/>
    <n v="4.5880000000000001E-5"/>
  </r>
  <r>
    <s v="S022768"/>
    <x v="45"/>
    <s v="PO150831"/>
    <s v="GRN203336"/>
    <n v="3445197"/>
    <s v="2 CONDUCTOR THROUGH TERMINAL BLOCK 2.5MM2 - GREY"/>
    <s v="Newcastle-Under-Lyme ST5 7UH"/>
    <n v="12.4"/>
    <x v="2"/>
    <s v="Diesel"/>
    <n v="4.5880000000000001E-5"/>
  </r>
  <r>
    <s v="S022768"/>
    <x v="45"/>
    <s v="PO151185"/>
    <s v="GRN203339"/>
    <n v="3445248"/>
    <s v="END PLATE FOR 1.5MM2 - 2.5MM2 TERMINAL 0.8MM THICK"/>
    <s v="Newcastle-Under-Lyme ST5 7UH"/>
    <n v="12.4"/>
    <x v="2"/>
    <s v="Diesel"/>
    <n v="4.5880000000000001E-5"/>
  </r>
  <r>
    <s v="S022768"/>
    <x v="45"/>
    <s v="PO151521"/>
    <s v="GRN203441"/>
    <n v="3445248"/>
    <s v="END PLATE FOR 1.5MM2 - 2.5MM2 TERMINAL 0.8MM THICK"/>
    <s v="Newcastle-Under-Lyme ST5 7UH"/>
    <n v="12.4"/>
    <x v="2"/>
    <s v="Diesel"/>
    <n v="4.5880000000000001E-5"/>
  </r>
  <r>
    <s v="S022768"/>
    <x v="45"/>
    <s v="PO151184"/>
    <s v="GRN203708"/>
    <n v="101010879"/>
    <s v="LED FLASHING BEACON - AMBER"/>
    <s v="Newcastle-Under-Lyme ST5 7UH"/>
    <n v="12.4"/>
    <x v="2"/>
    <s v="Diesel"/>
    <n v="4.5880000000000001E-5"/>
  </r>
  <r>
    <s v="S022768"/>
    <x v="45"/>
    <s v="PO150831"/>
    <s v="GRN203962"/>
    <n v="34203305"/>
    <s v="NARROW SLOT TRUNKING GREY 25 X 75 X 2M LONG"/>
    <s v="Newcastle-Under-Lyme ST5 7UH"/>
    <n v="12.4"/>
    <x v="2"/>
    <s v="Diesel"/>
    <n v="4.5880000000000001E-5"/>
  </r>
  <r>
    <s v="S022768"/>
    <x v="45"/>
    <s v="PO150176"/>
    <s v="GRN203971"/>
    <n v="51203629"/>
    <s v="E-STOP SHROUD FLUSH MOUNTED"/>
    <s v="Newcastle-Under-Lyme ST5 7UH"/>
    <n v="12.4"/>
    <x v="2"/>
    <s v="Diesel"/>
    <n v="4.5880000000000001E-5"/>
  </r>
  <r>
    <s v="S022768"/>
    <x v="45"/>
    <s v="PO151720"/>
    <s v="GRN204281"/>
    <n v="3445198"/>
    <s v="2 CONDUCTOR THROUGH TERMINAL BLOCK 2.5MM2 - GREEN/"/>
    <s v="Newcastle-Under-Lyme ST5 7UH"/>
    <n v="12.4"/>
    <x v="2"/>
    <s v="Diesel"/>
    <n v="4.5880000000000001E-5"/>
  </r>
  <r>
    <s v="S022768"/>
    <x v="45"/>
    <s v="PO151355"/>
    <s v="GRN204285"/>
    <n v="101028302"/>
    <s v="LED SCENELITE SI8 LIGHT 10-32V - WHITE LABCRAFT S1"/>
    <s v="Newcastle-Under-Lyme ST5 7UH"/>
    <n v="12.4"/>
    <x v="2"/>
    <s v="Diesel"/>
    <n v="4.5880000000000001E-5"/>
  </r>
  <r>
    <s v="S022768"/>
    <x v="45"/>
    <s v="PO151415"/>
    <s v="GRN204286"/>
    <n v="101031484"/>
    <s v="COMPACT SPLICING CONNECTOR 2-WAY"/>
    <s v="Newcastle-Under-Lyme ST5 7UH"/>
    <n v="12.4"/>
    <x v="2"/>
    <s v="Diesel"/>
    <n v="4.5880000000000001E-5"/>
  </r>
  <r>
    <s v="S022768"/>
    <x v="45"/>
    <s v="PO151355"/>
    <s v="GRN204291"/>
    <n v="101031879"/>
    <s v="SNAP ACTION LIMIT SWITCH PLUNGER NO/NC"/>
    <s v="Newcastle-Under-Lyme ST5 7UH"/>
    <n v="12.4"/>
    <x v="2"/>
    <s v="Diesel"/>
    <n v="4.5880000000000001E-5"/>
  </r>
  <r>
    <s v="S022768"/>
    <x v="45"/>
    <s v="PO150244"/>
    <s v="GRN204292"/>
    <n v="101031486"/>
    <s v="COMPACT SPLICING CONNECTOR 5-WAY WAGO 221-415"/>
    <s v="Newcastle-Under-Lyme ST5 7UH"/>
    <n v="12.4"/>
    <x v="2"/>
    <s v="Diesel"/>
    <n v="4.5880000000000001E-5"/>
  </r>
  <r>
    <s v="S023284"/>
    <x v="19"/>
    <s v="PO136027"/>
    <s v="GRN186037"/>
    <s v="340-1108-1"/>
    <s v="PLC CONTROL DRAWER"/>
    <s v="Leicester LE19 2DT"/>
    <n v="144"/>
    <x v="1"/>
    <s v="Diesel"/>
    <n v="5.3280000000000001E-2"/>
  </r>
  <r>
    <s v="S022768"/>
    <x v="45"/>
    <s v="PO150176"/>
    <s v="GRN204294"/>
    <n v="3445038"/>
    <s v="DIN RAIL SLOTTED TS 35 X 7.5 X 2M STEEL ZN"/>
    <s v="Newcastle-Under-Lyme ST5 7UH"/>
    <n v="12.4"/>
    <x v="2"/>
    <s v="Diesel"/>
    <n v="4.5880000000000001E-5"/>
  </r>
  <r>
    <s v="S022768"/>
    <x v="45"/>
    <s v="PO150244"/>
    <s v="GRN204493"/>
    <s v="11700-8283"/>
    <s v="CABLE ORGANIZER RACKMOUNT 1U"/>
    <s v="Newcastle-Under-Lyme ST5 7UH"/>
    <n v="12.4"/>
    <x v="2"/>
    <s v="Diesel"/>
    <n v="4.5880000000000001E-5"/>
  </r>
  <r>
    <s v="S022768"/>
    <x v="45"/>
    <s v="PO151819"/>
    <s v="GRN204588"/>
    <n v="101031484"/>
    <s v="COMPACT SPLICING CONNECTOR 2-WAY"/>
    <s v="Newcastle-Under-Lyme ST5 7UH"/>
    <n v="12.4"/>
    <x v="2"/>
    <s v="Diesel"/>
    <n v="4.5880000000000001E-5"/>
  </r>
  <r>
    <s v="S022768"/>
    <x v="45"/>
    <s v="PO151727"/>
    <s v="GRN204727"/>
    <n v="101028729"/>
    <s v="INTERFACE PLUG IN RELAY ZELIO RSL 1/CO 24VDC 6A"/>
    <s v="Newcastle-Under-Lyme ST5 7UH"/>
    <n v="12.4"/>
    <x v="2"/>
    <s v="Diesel"/>
    <n v="4.5880000000000001E-5"/>
  </r>
  <r>
    <s v="S022768"/>
    <x v="45"/>
    <s v="PO150176"/>
    <s v="GRN204742"/>
    <n v="3445038"/>
    <s v="DIN RAIL SLOTTED TS 35 X 7.5 X 2M STEEL ZN"/>
    <s v="Newcastle-Under-Lyme ST5 7UH"/>
    <n v="12.4"/>
    <x v="2"/>
    <s v="Diesel"/>
    <n v="4.5880000000000001E-5"/>
  </r>
  <r>
    <s v="S022768"/>
    <x v="45"/>
    <s v="PO150696"/>
    <s v="GRN204794"/>
    <s v="11537-0368"/>
    <s v="TERMINAL BLOCK 4POS THRU GRAY"/>
    <s v="Newcastle-Under-Lyme ST5 7UH"/>
    <n v="12.4"/>
    <x v="2"/>
    <s v="Diesel"/>
    <n v="4.5880000000000001E-5"/>
  </r>
  <r>
    <s v="S022768"/>
    <x v="45"/>
    <s v="PO152070"/>
    <s v="GRN204885"/>
    <n v="101028028"/>
    <s v="BLACK SELECTOR SWITCH 2-POSITION STAY PUT 1NO 6OOV"/>
    <s v="Newcastle-Under-Lyme ST5 7UH"/>
    <n v="12.4"/>
    <x v="2"/>
    <s v="Diesel"/>
    <n v="4.5880000000000001E-5"/>
  </r>
  <r>
    <s v="S022768"/>
    <x v="45"/>
    <s v="PO151720"/>
    <s v="GRN204903"/>
    <s v="11700-5648"/>
    <s v="MARKER CARDS A B P N PE PEN L1 L2 L3 GROUND"/>
    <s v="Newcastle-Under-Lyme ST5 7UH"/>
    <n v="12.4"/>
    <x v="2"/>
    <s v="Diesel"/>
    <n v="4.5880000000000001E-5"/>
  </r>
  <r>
    <s v="S022768"/>
    <x v="45"/>
    <s v="PO150244"/>
    <s v="GRN204905"/>
    <s v="11700-5648"/>
    <s v="MARKER CARDS A B P N PE PEN L1 L2 L3 GROUND"/>
    <s v="Newcastle-Under-Lyme ST5 7UH"/>
    <n v="12.4"/>
    <x v="2"/>
    <s v="Diesel"/>
    <n v="4.5880000000000001E-5"/>
  </r>
  <r>
    <s v="S022842"/>
    <x v="48"/>
    <s v="PO143994"/>
    <s v="GRN185442"/>
    <s v="340-0601-1"/>
    <s v="KIT TOUCH UP PAINT P60"/>
    <s v="Stoke-on-Trent ST6 2PZ"/>
    <n v="9.1999999999999993"/>
    <x v="1"/>
    <s v="Diesel"/>
    <n v="3.4039999999999999E-3"/>
  </r>
  <r>
    <s v="S022842"/>
    <x v="48"/>
    <s v="PO148287"/>
    <s v="GRN194189"/>
    <n v="89208993"/>
    <s v="SIKAFLEX 221 ADHESIVE SEALENT 300ML WHITE"/>
    <s v="Stoke-on-Trent ST6 2PZ"/>
    <n v="9.1999999999999993"/>
    <x v="1"/>
    <s v="Diesel"/>
    <n v="3.4039999999999999E-3"/>
  </r>
  <r>
    <s v="S022842"/>
    <x v="48"/>
    <s v="PO148287"/>
    <s v="GRN196719"/>
    <n v="89208993"/>
    <s v="SIKAFLEX 221 ADHESIVE SEALENT 300ML WHITE"/>
    <s v="Stoke-on-Trent ST6 2PZ"/>
    <n v="9.1999999999999993"/>
    <x v="1"/>
    <s v="Diesel"/>
    <n v="3.4039999999999999E-3"/>
  </r>
  <r>
    <s v="S022842"/>
    <x v="48"/>
    <s v="PO149993"/>
    <s v="GRN199330"/>
    <n v="89208993"/>
    <s v="SIKAFLEX 221 ADHESIVE SEALENT 300ML WHITE"/>
    <s v="Stoke-on-Trent ST6 2PZ"/>
    <n v="9.1999999999999993"/>
    <x v="1"/>
    <s v="Diesel"/>
    <n v="3.4039999999999999E-3"/>
  </r>
  <r>
    <s v="S026094"/>
    <x v="49"/>
    <s v="PO140521"/>
    <s v="GRN178342"/>
    <n v="101031779"/>
    <s v="M60 MOBILE DETECTOR BOX CABLES - HORIZONTAL"/>
    <s v="Llanelli SA14 9UU"/>
    <n v="324"/>
    <x v="2"/>
    <s v="Diesel"/>
    <n v="1.1987999999999999E-3"/>
  </r>
  <r>
    <s v="S026094"/>
    <x v="49"/>
    <s v="PO139952"/>
    <s v="GRN179061"/>
    <n v="101022633"/>
    <s v="HIGH VOLTAGE CABLE - SHV PLUG TO SHV PLUG 500mm"/>
    <s v="Llanelli SA14 9UU"/>
    <n v="324"/>
    <x v="2"/>
    <s v="Diesel"/>
    <n v="1.1987999999999999E-3"/>
  </r>
  <r>
    <s v="S026094"/>
    <x v="49"/>
    <s v="PO140160"/>
    <s v="GRN179063"/>
    <n v="101031318"/>
    <s v="VAREX SSM SAFETY CABLE ASSEMBLY (12M)"/>
    <s v="Llanelli SA14 9UU"/>
    <n v="324"/>
    <x v="2"/>
    <s v="Diesel"/>
    <n v="1.1987999999999999E-3"/>
  </r>
  <r>
    <s v="S026094"/>
    <x v="49"/>
    <s v="PO140385"/>
    <s v="GRN179065"/>
    <n v="101032027"/>
    <s v="CONCENTRATOR TRIGGER CABLE (CLASSIC) 2.5M LONG"/>
    <s v="Llanelli SA14 9UU"/>
    <n v="324"/>
    <x v="2"/>
    <s v="Diesel"/>
    <n v="1.1987999999999999E-3"/>
  </r>
  <r>
    <s v="S026094"/>
    <x v="49"/>
    <s v="PO139966"/>
    <s v="GRN179067"/>
    <n v="101031356"/>
    <s v="OPEN WIRES TO 25-WAY D TYPE CABLE ASSEMBLY - 10M"/>
    <s v="Llanelli SA14 9UU"/>
    <n v="324"/>
    <x v="2"/>
    <s v="Diesel"/>
    <n v="1.1987999999999999E-3"/>
  </r>
  <r>
    <s v="S026094"/>
    <x v="49"/>
    <s v="PO139952"/>
    <s v="GRN179090"/>
    <n v="101022633"/>
    <s v="HIGH VOLTAGE CABLE - SHV PLUG TO SHV PLUG 500mm"/>
    <s v="Llanelli SA14 9UU"/>
    <n v="324"/>
    <x v="2"/>
    <s v="Diesel"/>
    <n v="1.1987999999999999E-3"/>
  </r>
  <r>
    <s v="S001571"/>
    <x v="10"/>
    <s v="PO138697"/>
    <s v="GRN186084"/>
    <n v="101035717"/>
    <s v="ULTRASONIC DISTANCE SENSOR UM30 RANGE 30-350mm"/>
    <s v="St Albans AL1 5BN"/>
    <n v="298"/>
    <x v="2"/>
    <s v="Diesel"/>
    <n v="1.1026E-3"/>
  </r>
  <r>
    <s v="S024190"/>
    <x v="22"/>
    <s v="PO145206"/>
    <s v="GRN186086"/>
    <s v="340-1085-1"/>
    <s v="LINAC GLIDE STRIP"/>
    <s v="Stockport SK4 2JT"/>
    <n v="22.2"/>
    <x v="1"/>
    <s v="Diesel"/>
    <n v="8.2140000000000008E-3"/>
  </r>
  <r>
    <s v="S026094"/>
    <x v="49"/>
    <s v="PO139952"/>
    <s v="GRN179099"/>
    <n v="101022633"/>
    <s v="HIGH VOLTAGE CABLE - SHV PLUG TO SHV PLUG 500mm"/>
    <s v="Llanelli SA14 9UU"/>
    <n v="324"/>
    <x v="2"/>
    <s v="Diesel"/>
    <n v="1.1987999999999999E-3"/>
  </r>
  <r>
    <s v="S026094"/>
    <x v="49"/>
    <s v="PO139952"/>
    <s v="GRN179199"/>
    <n v="101031312"/>
    <s v="VAREX SSM TRIGGER CABLE ASSEMBLY (6M)"/>
    <s v="Llanelli SA14 9UU"/>
    <n v="324"/>
    <x v="2"/>
    <s v="Diesel"/>
    <n v="1.1987999999999999E-3"/>
  </r>
  <r>
    <s v="S026094"/>
    <x v="49"/>
    <s v="PO138149"/>
    <s v="GRN179201"/>
    <s v="340-1319-1"/>
    <s v="CABLE KIT P60 LINAC ETM"/>
    <s v="Llanelli SA14 9UU"/>
    <n v="324"/>
    <x v="2"/>
    <s v="Diesel"/>
    <n v="1.1987999999999999E-3"/>
  </r>
  <r>
    <s v="S026094"/>
    <x v="49"/>
    <s v="PO138149"/>
    <s v="GRN179289"/>
    <s v="340-1319-1"/>
    <s v="CABLE KIT P60 LINAC ETM"/>
    <s v="Llanelli SA14 9UU"/>
    <n v="324"/>
    <x v="2"/>
    <s v="Diesel"/>
    <n v="1.1987999999999999E-3"/>
  </r>
  <r>
    <s v="S026094"/>
    <x v="49"/>
    <s v="PO139957"/>
    <s v="GRN179671"/>
    <n v="101045244"/>
    <s v="CONDUIT OUTDOOR RACK - FAR SIDE GANTRY MOTOR"/>
    <s v="Llanelli SA14 9UU"/>
    <n v="324"/>
    <x v="2"/>
    <s v="Diesel"/>
    <n v="1.1987999999999999E-3"/>
  </r>
  <r>
    <s v="S026094"/>
    <x v="49"/>
    <s v="PO139700"/>
    <s v="GRN179699"/>
    <n v="101037339"/>
    <s v="G60 ZBX - INPUT POWER CABLE KIT 100M"/>
    <s v="Llanelli SA14 9UU"/>
    <n v="324"/>
    <x v="2"/>
    <s v="Diesel"/>
    <n v="1.1987999999999999E-3"/>
  </r>
  <r>
    <s v="S026094"/>
    <x v="49"/>
    <s v="PO139957"/>
    <s v="GRN179700"/>
    <n v="101037339"/>
    <s v="G60 ZBX - INPUT POWER CABLE KIT 100M"/>
    <s v="Llanelli SA14 9UU"/>
    <n v="324"/>
    <x v="2"/>
    <s v="Diesel"/>
    <n v="1.1987999999999999E-3"/>
  </r>
  <r>
    <s v="S026094"/>
    <x v="49"/>
    <s v="PO138612"/>
    <s v="GRN179886"/>
    <n v="101044893"/>
    <s v="VERTICAL DETECTOR DAB CABLE'S SUB ASSEMBLY"/>
    <s v="Llanelli SA14 9UU"/>
    <n v="324"/>
    <x v="2"/>
    <s v="Diesel"/>
    <n v="1.1987999999999999E-3"/>
  </r>
  <r>
    <s v="S026094"/>
    <x v="49"/>
    <s v="PO138566"/>
    <s v="GRN179887"/>
    <n v="101031312"/>
    <s v="VAREX SSM TRIGGER CABLE ASSEMBLY (6M)"/>
    <s v="Llanelli SA14 9UU"/>
    <n v="324"/>
    <x v="2"/>
    <s v="Diesel"/>
    <n v="1.1987999999999999E-3"/>
  </r>
  <r>
    <s v="S026094"/>
    <x v="49"/>
    <s v="PO139956"/>
    <s v="GRN179888"/>
    <n v="101031312"/>
    <s v="VAREX SSM TRIGGER CABLE ASSEMBLY (6M)"/>
    <s v="Llanelli SA14 9UU"/>
    <n v="324"/>
    <x v="2"/>
    <s v="Diesel"/>
    <n v="1.1987999999999999E-3"/>
  </r>
  <r>
    <s v="S026094"/>
    <x v="49"/>
    <s v="PO139965"/>
    <s v="GRN179991"/>
    <n v="101037834"/>
    <s v="VAREX 6MeV TRIGGER CABLE 8M (DET BOX - TERMINALS)"/>
    <s v="Llanelli SA14 9UU"/>
    <n v="324"/>
    <x v="2"/>
    <s v="Diesel"/>
    <n v="1.1987999999999999E-3"/>
  </r>
  <r>
    <s v="S026094"/>
    <x v="49"/>
    <s v="PO140385"/>
    <s v="GRN179992"/>
    <n v="101032027"/>
    <s v="CONCENTRATOR TRIGGER CABLE (CLASSIC) 2.5M LONG"/>
    <s v="Llanelli SA14 9UU"/>
    <n v="324"/>
    <x v="2"/>
    <s v="Diesel"/>
    <n v="1.1987999999999999E-3"/>
  </r>
  <r>
    <s v="S025431"/>
    <x v="0"/>
    <s v="PO143498"/>
    <s v="GRN186136"/>
    <s v="332-1648-1"/>
    <s v="ASSEMBLY TX VERTICAL DETECTOR LOWER"/>
    <s v="Boston Massachusetts"/>
    <n v="3154"/>
    <x v="0"/>
    <s v="Crude"/>
    <n v="2.5295079999999999"/>
  </r>
  <r>
    <s v="S026094"/>
    <x v="49"/>
    <s v="PO140385"/>
    <s v="GRN179993"/>
    <n v="101037819"/>
    <s v="ETM 6MeV LINAC TRIGGER CABLE 13M"/>
    <s v="Llanelli SA14 9UU"/>
    <n v="324"/>
    <x v="2"/>
    <s v="Diesel"/>
    <n v="1.1987999999999999E-3"/>
  </r>
  <r>
    <s v="S026094"/>
    <x v="49"/>
    <s v="PO138566"/>
    <s v="GRN179994"/>
    <n v="101031312"/>
    <s v="VAREX SSM TRIGGER CABLE ASSEMBLY (6M)"/>
    <s v="Llanelli SA14 9UU"/>
    <n v="324"/>
    <x v="2"/>
    <s v="Diesel"/>
    <n v="1.1987999999999999E-3"/>
  </r>
  <r>
    <s v="S026094"/>
    <x v="49"/>
    <s v="PO139956"/>
    <s v="GRN179995"/>
    <n v="101031366"/>
    <s v="OPEN WIRES TO 9-WAY D TYPE CABLE ASSEMBLY - 10M"/>
    <s v="Llanelli SA14 9UU"/>
    <n v="324"/>
    <x v="2"/>
    <s v="Diesel"/>
    <n v="1.1987999999999999E-3"/>
  </r>
  <r>
    <s v="S026094"/>
    <x v="49"/>
    <s v="PO139952"/>
    <s v="GRN179996"/>
    <s v="331-8556-1"/>
    <s v="CABLE ASSY HOOP POWER 4 METER"/>
    <s v="Llanelli SA14 9UU"/>
    <n v="324"/>
    <x v="2"/>
    <s v="Diesel"/>
    <n v="1.1987999999999999E-3"/>
  </r>
  <r>
    <s v="S026094"/>
    <x v="49"/>
    <s v="PO139700"/>
    <s v="GRN179997"/>
    <n v="101032027"/>
    <s v="CONCENTRATOR TRIGGER CABLE (CLASSIC) 2.5M LONG"/>
    <s v="Llanelli SA14 9UU"/>
    <n v="324"/>
    <x v="2"/>
    <s v="Diesel"/>
    <n v="1.1987999999999999E-3"/>
  </r>
  <r>
    <s v="S026094"/>
    <x v="49"/>
    <s v="PO139643"/>
    <s v="GRN179998"/>
    <s v="340-1475-1"/>
    <s v="CABLE ASSY M12 90 DEG FEMALE 5F TO M12 STRI MALE 5"/>
    <s v="Llanelli SA14 9UU"/>
    <n v="324"/>
    <x v="2"/>
    <s v="Diesel"/>
    <n v="1.1987999999999999E-3"/>
  </r>
  <r>
    <s v="S026094"/>
    <x v="49"/>
    <s v="PO138612"/>
    <s v="GRN179999"/>
    <n v="101044846"/>
    <s v="HORIZONTAL DETECTOR DAB CABLE'S SUB ASSEMBLY"/>
    <s v="Llanelli SA14 9UU"/>
    <n v="324"/>
    <x v="2"/>
    <s v="Diesel"/>
    <n v="1.1987999999999999E-3"/>
  </r>
  <r>
    <s v="S026094"/>
    <x v="49"/>
    <s v="PO139957"/>
    <s v="GRN180000"/>
    <n v="101042856"/>
    <s v="DAB POWER CABLE CONC3-PSU1"/>
    <s v="Llanelli SA14 9UU"/>
    <n v="324"/>
    <x v="2"/>
    <s v="Diesel"/>
    <n v="1.1987999999999999E-3"/>
  </r>
  <r>
    <s v="S026094"/>
    <x v="49"/>
    <s v="PO133559"/>
    <s v="GRN180007"/>
    <s v="340-1458-1"/>
    <s v="CABLE KIT P60 LINAC VAREX"/>
    <s v="Llanelli SA14 9UU"/>
    <n v="324"/>
    <x v="2"/>
    <s v="Diesel"/>
    <n v="1.1987999999999999E-3"/>
  </r>
  <r>
    <s v="S026094"/>
    <x v="49"/>
    <s v="PO139642"/>
    <s v="GRN180008"/>
    <n v="101043348"/>
    <s v="REWORKED STANDARD DAB CABLE ASSEMBLIES (H'ZNTL)"/>
    <s v="Llanelli SA14 9UU"/>
    <n v="324"/>
    <x v="2"/>
    <s v="Diesel"/>
    <n v="1.1987999999999999E-3"/>
  </r>
  <r>
    <s v="S026094"/>
    <x v="49"/>
    <s v="PO139642"/>
    <s v="GRN180009"/>
    <n v="101042881"/>
    <s v="DAB POWER CABLE CONC3-PSU2"/>
    <s v="Llanelli SA14 9UU"/>
    <n v="324"/>
    <x v="2"/>
    <s v="Diesel"/>
    <n v="1.1987999999999999E-3"/>
  </r>
  <r>
    <s v="S026094"/>
    <x v="49"/>
    <s v="PO140160"/>
    <s v="GRN180208"/>
    <n v="101031317"/>
    <s v="VAREX SSM ETHERNET CABLE ASSEMBLY (12M)"/>
    <s v="Llanelli SA14 9UU"/>
    <n v="324"/>
    <x v="2"/>
    <s v="Diesel"/>
    <n v="1.1987999999999999E-3"/>
  </r>
  <r>
    <s v="S026094"/>
    <x v="49"/>
    <s v="PO140385"/>
    <s v="GRN180209"/>
    <n v="101029179"/>
    <s v="ETM 2.5MeV LINAC TRIGGER CABLE 9M"/>
    <s v="Llanelli SA14 9UU"/>
    <n v="324"/>
    <x v="2"/>
    <s v="Diesel"/>
    <n v="1.1987999999999999E-3"/>
  </r>
  <r>
    <s v="S026094"/>
    <x v="49"/>
    <s v="PO139957"/>
    <s v="GRN180210"/>
    <n v="101042941"/>
    <s v="CONDUIT HORIZONTAL DETECTOR ENCLOSURE"/>
    <s v="Llanelli SA14 9UU"/>
    <n v="324"/>
    <x v="2"/>
    <s v="Diesel"/>
    <n v="1.1987999999999999E-3"/>
  </r>
  <r>
    <s v="S026094"/>
    <x v="49"/>
    <s v="PO139952"/>
    <s v="GRN180211"/>
    <n v="101031779"/>
    <s v="M60 MOBILE DETECTOR BOX CABLES - HORIZONTAL"/>
    <s v="Llanelli SA14 9UU"/>
    <n v="324"/>
    <x v="2"/>
    <s v="Diesel"/>
    <n v="1.1987999999999999E-3"/>
  </r>
  <r>
    <s v="S026094"/>
    <x v="49"/>
    <s v="PO140521"/>
    <s v="GRN180233"/>
    <n v="101045514"/>
    <s v="CONCENTRATOR TRIGGER CABLE (CLASSIC) 1.5M LONG"/>
    <s v="Llanelli SA14 9UU"/>
    <n v="324"/>
    <x v="2"/>
    <s v="Diesel"/>
    <n v="1.1987999999999999E-3"/>
  </r>
  <r>
    <s v="S026094"/>
    <x v="49"/>
    <s v="PO141290"/>
    <s v="GRN180234"/>
    <n v="101043948"/>
    <s v="DETECTOR CONTROL CABLE HPP V4 TO 9 WAY D 650mm"/>
    <s v="Llanelli SA14 9UU"/>
    <n v="324"/>
    <x v="2"/>
    <s v="Diesel"/>
    <n v="1.1987999999999999E-3"/>
  </r>
  <r>
    <s v="S026094"/>
    <x v="49"/>
    <s v="PO140532"/>
    <s v="GRN180235"/>
    <n v="101047790"/>
    <s v="G60 II CABLE ASSY SPEED DISPLAY POWER"/>
    <s v="Llanelli SA14 9UU"/>
    <n v="324"/>
    <x v="2"/>
    <s v="Diesel"/>
    <n v="1.1987999999999999E-3"/>
  </r>
  <r>
    <s v="S026094"/>
    <x v="49"/>
    <s v="PO139643"/>
    <s v="GRN180236"/>
    <s v="340-1475-1"/>
    <s v="CABLE ASSY M12 90 DEG FEMALE 5F TO M12 STRI MALE 5"/>
    <s v="Llanelli SA14 9UU"/>
    <n v="324"/>
    <x v="2"/>
    <s v="Diesel"/>
    <n v="1.1987999999999999E-3"/>
  </r>
  <r>
    <s v="S026094"/>
    <x v="49"/>
    <s v="PO140160"/>
    <s v="GRN180411"/>
    <n v="101031317"/>
    <s v="VAREX SSM ETHERNET CABLE ASSEMBLY (12M)"/>
    <s v="Llanelli SA14 9UU"/>
    <n v="324"/>
    <x v="2"/>
    <s v="Diesel"/>
    <n v="1.1987999999999999E-3"/>
  </r>
  <r>
    <s v="S026094"/>
    <x v="49"/>
    <s v="PO140160"/>
    <s v="GRN180413"/>
    <n v="101031317"/>
    <s v="VAREX SSM ETHERNET CABLE ASSEMBLY (12M)"/>
    <s v="Llanelli SA14 9UU"/>
    <n v="324"/>
    <x v="2"/>
    <s v="Diesel"/>
    <n v="1.1987999999999999E-3"/>
  </r>
  <r>
    <s v="S026094"/>
    <x v="49"/>
    <s v="PO140532"/>
    <s v="GRN180414"/>
    <n v="101047791"/>
    <s v="G60 II CABLE ASSY SPEED DISPLAY SIGNAL"/>
    <s v="Llanelli SA14 9UU"/>
    <n v="324"/>
    <x v="2"/>
    <s v="Diesel"/>
    <n v="1.1987999999999999E-3"/>
  </r>
  <r>
    <s v="S026094"/>
    <x v="49"/>
    <s v="PO138566"/>
    <s v="GRN180450"/>
    <n v="101032027"/>
    <s v="CONCENTRATOR TRIGGER CABLE (CLASSIC) 2.5M LONG"/>
    <s v="Llanelli SA14 9UU"/>
    <n v="324"/>
    <x v="2"/>
    <s v="Diesel"/>
    <n v="1.1987999999999999E-3"/>
  </r>
  <r>
    <s v="S026094"/>
    <x v="49"/>
    <s v="PO140385"/>
    <s v="GRN180571"/>
    <n v="101044846"/>
    <s v="HORIZONTAL DETECTOR DAB CABLE'S SUB ASSEMBLY"/>
    <s v="Llanelli SA14 9UU"/>
    <n v="324"/>
    <x v="2"/>
    <s v="Diesel"/>
    <n v="1.1987999999999999E-3"/>
  </r>
  <r>
    <s v="S026094"/>
    <x v="49"/>
    <s v="PO140532"/>
    <s v="GRN180572"/>
    <n v="101047790"/>
    <s v="G60 II CABLE ASSY SPEED DISPLAY POWER"/>
    <s v="Llanelli SA14 9UU"/>
    <n v="324"/>
    <x v="2"/>
    <s v="Diesel"/>
    <n v="1.1987999999999999E-3"/>
  </r>
  <r>
    <s v="S026094"/>
    <x v="49"/>
    <s v="PO141348"/>
    <s v="GRN180574"/>
    <s v="340-1203-1"/>
    <s v="DAB POWER CABLE CONC1-PSU1"/>
    <s v="Llanelli SA14 9UU"/>
    <n v="324"/>
    <x v="2"/>
    <s v="Diesel"/>
    <n v="1.1987999999999999E-3"/>
  </r>
  <r>
    <s v="S026094"/>
    <x v="49"/>
    <s v="PO139642"/>
    <s v="GRN180576"/>
    <s v="340-1217-1"/>
    <s v="DAB POWER CABLE CONC5-PSU1"/>
    <s v="Llanelli SA14 9UU"/>
    <n v="324"/>
    <x v="2"/>
    <s v="Diesel"/>
    <n v="1.1987999999999999E-3"/>
  </r>
  <r>
    <s v="S026094"/>
    <x v="49"/>
    <s v="PO140532"/>
    <s v="GRN180657"/>
    <n v="101047791"/>
    <s v="G60 II CABLE ASSY SPEED DISPLAY SIGNAL"/>
    <s v="Llanelli SA14 9UU"/>
    <n v="324"/>
    <x v="2"/>
    <s v="Diesel"/>
    <n v="1.1987999999999999E-3"/>
  </r>
  <r>
    <s v="S026094"/>
    <x v="49"/>
    <s v="PO139965"/>
    <s v="GRN180661"/>
    <n v="101031312"/>
    <s v="VAREX SSM TRIGGER CABLE ASSEMBLY (6M)"/>
    <s v="Llanelli SA14 9UU"/>
    <n v="324"/>
    <x v="2"/>
    <s v="Diesel"/>
    <n v="1.1987999999999999E-3"/>
  </r>
  <r>
    <s v="S023413"/>
    <x v="15"/>
    <s v="PO140449"/>
    <s v="GRN186190"/>
    <n v="101048325"/>
    <s v="VISY ACCR &amp; ANPR ELECTRICAL HARDWARE"/>
    <s v="33100 Tampere, Finland"/>
    <n v="3916"/>
    <x v="2"/>
    <s v="Diesel"/>
    <n v="3.9815929999999999E-2"/>
  </r>
  <r>
    <s v="S023413"/>
    <x v="15"/>
    <s v="PO140971"/>
    <s v="GRN186191"/>
    <n v="101048325"/>
    <s v="VISY ACCR &amp; ANPR ELECTRICAL HARDWARE"/>
    <s v="33100 Tampere, Finland"/>
    <n v="3916"/>
    <x v="2"/>
    <s v="Diesel"/>
    <n v="3.9815929999999999E-2"/>
  </r>
  <r>
    <s v="S023413"/>
    <x v="15"/>
    <s v="PO139318"/>
    <s v="GRN186193"/>
    <n v="101048325"/>
    <s v="VISY ACCR &amp; ANPR ELECTRICAL HARDWARE"/>
    <s v="33100 Tampere, Finland"/>
    <n v="3916"/>
    <x v="2"/>
    <s v="Diesel"/>
    <n v="3.9815929999999999E-2"/>
  </r>
  <r>
    <s v="S026094"/>
    <x v="49"/>
    <s v="PO139643"/>
    <s v="GRN180663"/>
    <s v="340-1475-1"/>
    <s v="CABLE ASSY M12 90 DEG FEMALE 5F TO M12 STRI MALE 5"/>
    <s v="Llanelli SA14 9UU"/>
    <n v="324"/>
    <x v="2"/>
    <s v="Diesel"/>
    <n v="1.1987999999999999E-3"/>
  </r>
  <r>
    <s v="S026094"/>
    <x v="49"/>
    <s v="PO140385"/>
    <s v="GRN180664"/>
    <n v="101022633"/>
    <s v="HIGH VOLTAGE CABLE - SHV PLUG TO SHV PLUG 500mm"/>
    <s v="Llanelli SA14 9UU"/>
    <n v="324"/>
    <x v="2"/>
    <s v="Diesel"/>
    <n v="1.1987999999999999E-3"/>
  </r>
  <r>
    <s v="S026094"/>
    <x v="49"/>
    <s v="PO142225"/>
    <s v="GRN180840"/>
    <n v="101044893"/>
    <s v="VERTICAL DETECTOR DAB CABLE'S SUB ASSEMBLY"/>
    <s v="Llanelli SA14 9UU"/>
    <n v="324"/>
    <x v="2"/>
    <s v="Diesel"/>
    <n v="1.1987999999999999E-3"/>
  </r>
  <r>
    <s v="S025431"/>
    <x v="0"/>
    <s v="PO144146"/>
    <s v="GRN186202"/>
    <s v="299-1296-1"/>
    <s v="ASSY PMT ABS INJECTION MOLDED"/>
    <s v="Boston Massachusetts"/>
    <n v="3154"/>
    <x v="0"/>
    <s v="Crude"/>
    <n v="2.5295079999999999"/>
  </r>
  <r>
    <s v="S026094"/>
    <x v="49"/>
    <s v="PO140385"/>
    <s v="GRN180842"/>
    <n v="101044846"/>
    <s v="HORIZONTAL DETECTOR DAB CABLE'S SUB ASSEMBLY"/>
    <s v="Llanelli SA14 9UU"/>
    <n v="324"/>
    <x v="2"/>
    <s v="Diesel"/>
    <n v="1.1987999999999999E-3"/>
  </r>
  <r>
    <s v="S023222"/>
    <x v="11"/>
    <s v="PO144319"/>
    <s v="GRN186218"/>
    <s v="11700-0736"/>
    <s v="BANNER SSA-EB1P-02ED1Q4 E-STOP SWITCH"/>
    <s v="Wickford SS11 8YT"/>
    <n v="390"/>
    <x v="2"/>
    <s v="Diesel"/>
    <n v="1.4430000000000001E-3"/>
  </r>
  <r>
    <s v="S023222"/>
    <x v="11"/>
    <s v="PO144700"/>
    <s v="GRN186219"/>
    <s v="11700-0736"/>
    <s v="BANNER SSA-EB1P-02ED1Q4 E-STOP SWITCH"/>
    <s v="Wickford SS11 8YT"/>
    <n v="390"/>
    <x v="2"/>
    <s v="Diesel"/>
    <n v="1.4430000000000001E-3"/>
  </r>
  <r>
    <s v="S026094"/>
    <x v="49"/>
    <s v="PO138149"/>
    <s v="GRN180843"/>
    <s v="340-1319-1"/>
    <s v="CABLE KIT P60 LINAC ETM"/>
    <s v="Llanelli SA14 9UU"/>
    <n v="324"/>
    <x v="2"/>
    <s v="Diesel"/>
    <n v="1.1987999999999999E-3"/>
  </r>
  <r>
    <s v="S026094"/>
    <x v="49"/>
    <s v="PO142758"/>
    <s v="GRN180850"/>
    <n v="101031366"/>
    <s v="OPEN WIRES TO 9-WAY D TYPE CABLE ASSEMBLY - 10M"/>
    <s v="Llanelli SA14 9UU"/>
    <n v="324"/>
    <x v="2"/>
    <s v="Diesel"/>
    <n v="1.1987999999999999E-3"/>
  </r>
  <r>
    <s v="S026094"/>
    <x v="49"/>
    <s v="PO142758"/>
    <s v="GRN181010"/>
    <n v="101037559"/>
    <s v="SHUTTER MICROSWITCH CABLE ASSEMBLY - 10M"/>
    <s v="Llanelli SA14 9UU"/>
    <n v="324"/>
    <x v="2"/>
    <s v="Diesel"/>
    <n v="1.1987999999999999E-3"/>
  </r>
  <r>
    <s v="S026094"/>
    <x v="49"/>
    <s v="PO140160"/>
    <s v="GRN181294"/>
    <n v="101031309"/>
    <s v="VAREX SSM POWER CABLE ASSEMBLY (12M)"/>
    <s v="Llanelli SA14 9UU"/>
    <n v="324"/>
    <x v="2"/>
    <s v="Diesel"/>
    <n v="1.1987999999999999E-3"/>
  </r>
  <r>
    <s v="S026094"/>
    <x v="49"/>
    <s v="PO139642"/>
    <s v="GRN181353"/>
    <n v="101042941"/>
    <s v="CONDUIT HORIZONTAL DETECTOR ENCLOSURE"/>
    <s v="Llanelli SA14 9UU"/>
    <n v="324"/>
    <x v="2"/>
    <s v="Diesel"/>
    <n v="1.1987999999999999E-3"/>
  </r>
  <r>
    <s v="S026094"/>
    <x v="49"/>
    <s v="PO140385"/>
    <s v="GRN181357"/>
    <n v="101032027"/>
    <s v="CONCENTRATOR TRIGGER CABLE (CLASSIC) 2.5M LONG"/>
    <s v="Llanelli SA14 9UU"/>
    <n v="324"/>
    <x v="2"/>
    <s v="Diesel"/>
    <n v="1.1987999999999999E-3"/>
  </r>
  <r>
    <s v="S026094"/>
    <x v="49"/>
    <s v="PO143089"/>
    <s v="GRN181366"/>
    <s v="340-1203-1"/>
    <s v="DAB POWER CABLE CONC1-PSU1"/>
    <s v="Llanelli SA14 9UU"/>
    <n v="324"/>
    <x v="2"/>
    <s v="Diesel"/>
    <n v="1.1987999999999999E-3"/>
  </r>
  <r>
    <s v="S026094"/>
    <x v="49"/>
    <s v="PO139965"/>
    <s v="GRN181441"/>
    <n v="101037834"/>
    <s v="VAREX 6MeV TRIGGER CABLE 8M (DET BOX - TERMINALS)"/>
    <s v="Llanelli SA14 9UU"/>
    <n v="324"/>
    <x v="2"/>
    <s v="Diesel"/>
    <n v="1.1987999999999999E-3"/>
  </r>
  <r>
    <s v="S026094"/>
    <x v="49"/>
    <s v="PO143089"/>
    <s v="GRN181443"/>
    <s v="340-1458-1"/>
    <s v="CABLE KIT P60 LINAC VAREX"/>
    <s v="Llanelli SA14 9UU"/>
    <n v="324"/>
    <x v="2"/>
    <s v="Diesel"/>
    <n v="1.1987999999999999E-3"/>
  </r>
  <r>
    <s v="S026094"/>
    <x v="49"/>
    <s v="PO133559"/>
    <s v="GRN181444"/>
    <s v="340-1458-1"/>
    <s v="CABLE KIT P60 LINAC VAREX"/>
    <s v="Llanelli SA14 9UU"/>
    <n v="324"/>
    <x v="2"/>
    <s v="Diesel"/>
    <n v="1.1987999999999999E-3"/>
  </r>
  <r>
    <s v="S026094"/>
    <x v="49"/>
    <s v="PO143092"/>
    <s v="GRN181526"/>
    <s v="340-1203-1"/>
    <s v="DAB POWER CABLE CONC1-PSU1"/>
    <s v="Llanelli SA14 9UU"/>
    <n v="324"/>
    <x v="2"/>
    <s v="Diesel"/>
    <n v="1.1987999999999999E-3"/>
  </r>
  <r>
    <s v="S026094"/>
    <x v="49"/>
    <s v="PO141295"/>
    <s v="GRN181711"/>
    <n v="101047790"/>
    <s v="G60 II CABLE ASSY SPEED DISPLAY POWER"/>
    <s v="Llanelli SA14 9UU"/>
    <n v="324"/>
    <x v="2"/>
    <s v="Diesel"/>
    <n v="1.1987999999999999E-3"/>
  </r>
  <r>
    <s v="S026094"/>
    <x v="49"/>
    <s v="PO142389"/>
    <s v="GRN181713"/>
    <s v="354-1056-1"/>
    <s v="CABLE RTID POWER"/>
    <s v="Llanelli SA14 9UU"/>
    <n v="324"/>
    <x v="2"/>
    <s v="Diesel"/>
    <n v="1.1987999999999999E-3"/>
  </r>
  <r>
    <s v="S026094"/>
    <x v="49"/>
    <s v="PO142225"/>
    <s v="GRN181715"/>
    <n v="101044893"/>
    <s v="VERTICAL DETECTOR DAB CABLE'S SUB ASSEMBLY"/>
    <s v="Llanelli SA14 9UU"/>
    <n v="324"/>
    <x v="2"/>
    <s v="Diesel"/>
    <n v="1.1987999999999999E-3"/>
  </r>
  <r>
    <s v="S026094"/>
    <x v="49"/>
    <s v="PO143091"/>
    <s v="GRN181720"/>
    <s v="340-1203-1"/>
    <s v="DAB POWER CABLE CONC1-PSU1"/>
    <s v="Llanelli SA14 9UU"/>
    <n v="324"/>
    <x v="2"/>
    <s v="Diesel"/>
    <n v="1.1987999999999999E-3"/>
  </r>
  <r>
    <s v="S026094"/>
    <x v="49"/>
    <s v="PO141295"/>
    <s v="GRN181794"/>
    <n v="101047791"/>
    <s v="G60 II CABLE ASSY SPEED DISPLAY SIGNAL"/>
    <s v="Llanelli SA14 9UU"/>
    <n v="324"/>
    <x v="2"/>
    <s v="Diesel"/>
    <n v="1.1987999999999999E-3"/>
  </r>
  <r>
    <s v="S026094"/>
    <x v="49"/>
    <s v="PO143092"/>
    <s v="GRN181796"/>
    <s v="340-1458-1"/>
    <s v="CABLE KIT P60 LINAC VAREX"/>
    <s v="Llanelli SA14 9UU"/>
    <n v="324"/>
    <x v="2"/>
    <s v="Diesel"/>
    <n v="1.1987999999999999E-3"/>
  </r>
  <r>
    <s v="S026094"/>
    <x v="49"/>
    <s v="PO143091"/>
    <s v="GRN181798"/>
    <s v="340-1458-1"/>
    <s v="CABLE KIT P60 LINAC VAREX"/>
    <s v="Llanelli SA14 9UU"/>
    <n v="324"/>
    <x v="2"/>
    <s v="Diesel"/>
    <n v="1.1987999999999999E-3"/>
  </r>
  <r>
    <s v="S025431"/>
    <x v="0"/>
    <s v="PO141531"/>
    <s v="GRN186252"/>
    <s v="291-1064-1"/>
    <s v="KIT RADAR SPEED SENSOR RS232 PROGRAMMED"/>
    <s v="Boston Massachusetts"/>
    <n v="3154"/>
    <x v="0"/>
    <s v="Crude"/>
    <n v="2.5295079999999999"/>
  </r>
  <r>
    <s v="S026094"/>
    <x v="49"/>
    <s v="PO143093"/>
    <s v="GRN181901"/>
    <s v="340-1203-1"/>
    <s v="DAB POWER CABLE CONC1-PSU1"/>
    <s v="Llanelli SA14 9UU"/>
    <n v="324"/>
    <x v="2"/>
    <s v="Diesel"/>
    <n v="1.1987999999999999E-3"/>
  </r>
  <r>
    <s v="S025431"/>
    <x v="0"/>
    <s v="PO142471"/>
    <s v="GRN186255"/>
    <s v="291-1064-1"/>
    <s v="KIT RADAR SPEED SENSOR RS232 PROGRAMMED"/>
    <s v="Boston Massachusetts"/>
    <n v="3154"/>
    <x v="0"/>
    <s v="Crude"/>
    <n v="2.5295079999999999"/>
  </r>
  <r>
    <s v="S022845"/>
    <x v="24"/>
    <s v="PO138705"/>
    <s v="GRN186256"/>
    <n v="101042130"/>
    <s v="CONFIGURED 40KVA UPS SYSTEM WITH BATTERY PACK"/>
    <s v="Warrington WA3 3JD"/>
    <n v="118"/>
    <x v="3"/>
    <s v="Diesel"/>
    <n v="0.1199765"/>
  </r>
  <r>
    <s v="S026094"/>
    <x v="49"/>
    <s v="PO143094"/>
    <s v="GRN182030"/>
    <s v="340-1203-1"/>
    <s v="DAB POWER CABLE CONC1-PSU1"/>
    <s v="Llanelli SA14 9UU"/>
    <n v="324"/>
    <x v="2"/>
    <s v="Diesel"/>
    <n v="1.1987999999999999E-3"/>
  </r>
  <r>
    <s v="S023375"/>
    <x v="13"/>
    <s v="PO143809"/>
    <s v="GRN186259"/>
    <n v="13206263"/>
    <s v="MXR-201/8M-R28SL TUBE"/>
    <s v="Boston Massachusetts"/>
    <n v="3154"/>
    <x v="0"/>
    <s v="Crude"/>
    <n v="2.5295079999999999"/>
  </r>
  <r>
    <s v="S026094"/>
    <x v="49"/>
    <s v="PO142389"/>
    <s v="GRN182138"/>
    <s v="354-1081-1"/>
    <s v="CABLE RTID CONTROL"/>
    <s v="Llanelli SA14 9UU"/>
    <n v="324"/>
    <x v="2"/>
    <s v="Diesel"/>
    <n v="1.1987999999999999E-3"/>
  </r>
  <r>
    <s v="S026094"/>
    <x v="49"/>
    <s v="PO143091"/>
    <s v="GRN182139"/>
    <s v="340-1346-1"/>
    <s v="P60 II CABLE ASSY SPEED DISPLAY SIGNAL"/>
    <s v="Llanelli SA14 9UU"/>
    <n v="324"/>
    <x v="2"/>
    <s v="Diesel"/>
    <n v="1.1987999999999999E-3"/>
  </r>
  <r>
    <s v="S026094"/>
    <x v="49"/>
    <s v="PO143095"/>
    <s v="GRN182140"/>
    <s v="340-1350-1"/>
    <s v="P60 II CABLE ASSY SPEED DISPLAY SERIAL COMMUNICATI"/>
    <s v="Llanelli SA14 9UU"/>
    <n v="324"/>
    <x v="2"/>
    <s v="Diesel"/>
    <n v="1.1987999999999999E-3"/>
  </r>
  <r>
    <s v="S026094"/>
    <x v="49"/>
    <s v="PO138612"/>
    <s v="GRN182142"/>
    <n v="101046442"/>
    <s v="RAD MON DOSEVIEWER CABLE ASSY"/>
    <s v="Llanelli SA14 9UU"/>
    <n v="324"/>
    <x v="2"/>
    <s v="Diesel"/>
    <n v="1.1987999999999999E-3"/>
  </r>
  <r>
    <s v="S000892"/>
    <x v="16"/>
    <s v="PO145311"/>
    <s v="GRN186280"/>
    <n v="101019989"/>
    <s v="STEP LADDERS 3 TREAD STEEL"/>
    <s v="Stockport SK4 2JT"/>
    <n v="55"/>
    <x v="2"/>
    <s v="Diesel"/>
    <n v="2.0350000000000001E-4"/>
  </r>
  <r>
    <s v="S026094"/>
    <x v="49"/>
    <s v="PO143094"/>
    <s v="GRN182144"/>
    <s v="340-1458-1"/>
    <s v="CABLE KIT P60 LINAC VAREX"/>
    <s v="Llanelli SA14 9UU"/>
    <n v="324"/>
    <x v="2"/>
    <s v="Diesel"/>
    <n v="1.1987999999999999E-3"/>
  </r>
  <r>
    <s v="S026094"/>
    <x v="49"/>
    <s v="PO140385"/>
    <s v="GRN182145"/>
    <n v="101044846"/>
    <s v="HORIZONTAL DETECTOR DAB CABLE'S SUB ASSEMBLY"/>
    <s v="Llanelli SA14 9UU"/>
    <n v="324"/>
    <x v="2"/>
    <s v="Diesel"/>
    <n v="1.1987999999999999E-3"/>
  </r>
  <r>
    <s v="S026094"/>
    <x v="49"/>
    <s v="PO143093"/>
    <s v="GRN182357"/>
    <s v="340-1458-1"/>
    <s v="CABLE KIT P60 LINAC VAREX"/>
    <s v="Llanelli SA14 9UU"/>
    <n v="324"/>
    <x v="2"/>
    <s v="Diesel"/>
    <n v="1.1987999999999999E-3"/>
  </r>
  <r>
    <s v="S026094"/>
    <x v="49"/>
    <s v="PO143095"/>
    <s v="GRN182928"/>
    <s v="340-1203-1"/>
    <s v="DAB POWER CABLE CONC1-PSU1"/>
    <s v="Llanelli SA14 9UU"/>
    <n v="324"/>
    <x v="2"/>
    <s v="Diesel"/>
    <n v="1.1987999999999999E-3"/>
  </r>
  <r>
    <s v="S026094"/>
    <x v="49"/>
    <s v="PO143095"/>
    <s v="GRN182945"/>
    <s v="340-1346-1"/>
    <s v="P60 II CABLE ASSY SPEED DISPLAY SIGNAL"/>
    <s v="Llanelli SA14 9UU"/>
    <n v="324"/>
    <x v="2"/>
    <s v="Diesel"/>
    <n v="1.1987999999999999E-3"/>
  </r>
  <r>
    <s v="S026094"/>
    <x v="49"/>
    <s v="PO139642"/>
    <s v="GRN182983"/>
    <n v="101042856"/>
    <s v="DAB POWER CABLE CONC3-PSU1"/>
    <s v="Llanelli SA14 9UU"/>
    <n v="324"/>
    <x v="2"/>
    <s v="Diesel"/>
    <n v="1.1987999999999999E-3"/>
  </r>
  <r>
    <s v="S026094"/>
    <x v="49"/>
    <s v="PO143317"/>
    <s v="GRN183204"/>
    <n v="21206151"/>
    <s v="M60 MOBILE DETECTOR BOX CABLES - VERTICAL PHOENIX"/>
    <s v="Llanelli SA14 9UU"/>
    <n v="324"/>
    <x v="2"/>
    <s v="Diesel"/>
    <n v="1.1987999999999999E-3"/>
  </r>
  <r>
    <s v="S026094"/>
    <x v="49"/>
    <s v="PO139965"/>
    <s v="GRN183365"/>
    <n v="101031312"/>
    <s v="VAREX SSM TRIGGER CABLE ASSEMBLY (6M)"/>
    <s v="Llanelli SA14 9UU"/>
    <n v="324"/>
    <x v="2"/>
    <s v="Diesel"/>
    <n v="1.1987999999999999E-3"/>
  </r>
  <r>
    <s v="S026094"/>
    <x v="49"/>
    <s v="PO140160"/>
    <s v="GRN183366"/>
    <n v="101031317"/>
    <s v="VAREX SSM ETHERNET CABLE ASSEMBLY (12M)"/>
    <s v="Llanelli SA14 9UU"/>
    <n v="324"/>
    <x v="2"/>
    <s v="Diesel"/>
    <n v="1.1987999999999999E-3"/>
  </r>
  <r>
    <s v="S026094"/>
    <x v="49"/>
    <s v="PO139956"/>
    <s v="GRN183391"/>
    <n v="101037834"/>
    <s v="VAREX 6MeV TRIGGER CABLE 8M (DET BOX - TERMINALS)"/>
    <s v="Llanelli SA14 9UU"/>
    <n v="324"/>
    <x v="2"/>
    <s v="Diesel"/>
    <n v="1.1987999999999999E-3"/>
  </r>
  <r>
    <s v="S026094"/>
    <x v="49"/>
    <s v="PO143317"/>
    <s v="GRN183392"/>
    <n v="101037834"/>
    <s v="VAREX 6MeV TRIGGER CABLE 8M (DET BOX - TERMINALS)"/>
    <s v="Llanelli SA14 9UU"/>
    <n v="324"/>
    <x v="2"/>
    <s v="Diesel"/>
    <n v="1.1987999999999999E-3"/>
  </r>
  <r>
    <s v="S026094"/>
    <x v="49"/>
    <s v="PO139956"/>
    <s v="GRN183393"/>
    <n v="101031312"/>
    <s v="VAREX SSM TRIGGER CABLE ASSEMBLY (6M)"/>
    <s v="Llanelli SA14 9UU"/>
    <n v="324"/>
    <x v="2"/>
    <s v="Diesel"/>
    <n v="1.1987999999999999E-3"/>
  </r>
  <r>
    <s v="S026094"/>
    <x v="49"/>
    <s v="PO143095"/>
    <s v="GRN183406"/>
    <s v="340-1458-1"/>
    <s v="CABLE KIT P60 LINAC VAREX"/>
    <s v="Llanelli SA14 9UU"/>
    <n v="324"/>
    <x v="2"/>
    <s v="Diesel"/>
    <n v="1.1987999999999999E-3"/>
  </r>
  <r>
    <s v="S026094"/>
    <x v="49"/>
    <s v="PO143321"/>
    <s v="GRN183675"/>
    <n v="101032027"/>
    <s v="CONCENTRATOR TRIGGER CABLE (CLASSIC) 2.5M LONG"/>
    <s v="Llanelli SA14 9UU"/>
    <n v="324"/>
    <x v="2"/>
    <s v="Diesel"/>
    <n v="1.1987999999999999E-3"/>
  </r>
  <r>
    <s v="S026094"/>
    <x v="49"/>
    <s v="PO143317"/>
    <s v="GRN183678"/>
    <n v="101031312"/>
    <s v="VAREX SSM TRIGGER CABLE ASSEMBLY (6M)"/>
    <s v="Llanelli SA14 9UU"/>
    <n v="324"/>
    <x v="2"/>
    <s v="Diesel"/>
    <n v="1.1987999999999999E-3"/>
  </r>
  <r>
    <s v="S026094"/>
    <x v="49"/>
    <s v="PO143096"/>
    <s v="GRN183680"/>
    <s v="340-1347-1"/>
    <s v="P60 II CABLE ASSY SPEED DISPLAY POWER"/>
    <s v="Llanelli SA14 9UU"/>
    <n v="324"/>
    <x v="2"/>
    <s v="Diesel"/>
    <n v="1.1987999999999999E-3"/>
  </r>
  <r>
    <s v="S026094"/>
    <x v="49"/>
    <s v="PO143093"/>
    <s v="GRN183681"/>
    <s v="340-1347-1"/>
    <s v="P60 II CABLE ASSY SPEED DISPLAY POWER"/>
    <s v="Llanelli SA14 9UU"/>
    <n v="324"/>
    <x v="2"/>
    <s v="Diesel"/>
    <n v="1.1987999999999999E-3"/>
  </r>
  <r>
    <s v="S026094"/>
    <x v="49"/>
    <s v="PO143095"/>
    <s v="GRN183683"/>
    <s v="340-1347-1"/>
    <s v="P60 II CABLE ASSY SPEED DISPLAY POWER"/>
    <s v="Llanelli SA14 9UU"/>
    <n v="324"/>
    <x v="2"/>
    <s v="Diesel"/>
    <n v="1.1987999999999999E-3"/>
  </r>
  <r>
    <s v="S024099"/>
    <x v="47"/>
    <s v="PO140921"/>
    <s v="GRN180433"/>
    <s v="340-1012-1"/>
    <s v="WELDMENT LINAC SUPPORT STRUCTURE"/>
    <s v="Stafford ST16 3DR"/>
    <n v="49.6"/>
    <x v="3"/>
    <s v="Diesel"/>
    <n v="5.0430800000000005E-2"/>
  </r>
  <r>
    <s v="S024099"/>
    <x v="47"/>
    <s v="PO138881"/>
    <s v="GRN180930"/>
    <s v="340-1012-1"/>
    <s v="WELDMENT LINAC SUPPORT STRUCTURE"/>
    <s v="Stafford ST16 3DR"/>
    <n v="49.6"/>
    <x v="3"/>
    <s v="Diesel"/>
    <n v="5.0430800000000005E-2"/>
  </r>
  <r>
    <s v="S024099"/>
    <x v="47"/>
    <s v="PO140922"/>
    <s v="GRN181012"/>
    <s v="340-1025-1"/>
    <s v="DOOR LINAC SHIELDING (RIGHT)"/>
    <s v="Stafford ST16 3DR"/>
    <n v="49.6"/>
    <x v="3"/>
    <s v="Diesel"/>
    <n v="5.0430800000000005E-2"/>
  </r>
  <r>
    <s v="S026094"/>
    <x v="49"/>
    <s v="PO143317"/>
    <s v="GRN183692"/>
    <n v="101031779"/>
    <s v="M60 MOBILE DETECTOR BOX CABLES - HORIZONTAL"/>
    <s v="Llanelli SA14 9UU"/>
    <n v="324"/>
    <x v="2"/>
    <s v="Diesel"/>
    <n v="1.1987999999999999E-3"/>
  </r>
  <r>
    <s v="S026094"/>
    <x v="49"/>
    <s v="PO140385"/>
    <s v="GRN183693"/>
    <n v="101044846"/>
    <s v="HORIZONTAL DETECTOR DAB CABLE'S SUB ASSEMBLY"/>
    <s v="Llanelli SA14 9UU"/>
    <n v="324"/>
    <x v="2"/>
    <s v="Diesel"/>
    <n v="1.1987999999999999E-3"/>
  </r>
  <r>
    <s v="S026094"/>
    <x v="49"/>
    <s v="PO143095"/>
    <s v="GRN183702"/>
    <s v="340-1458-1"/>
    <s v="CABLE KIT P60 LINAC VAREX"/>
    <s v="Llanelli SA14 9UU"/>
    <n v="324"/>
    <x v="2"/>
    <s v="Diesel"/>
    <n v="1.1987999999999999E-3"/>
  </r>
  <r>
    <s v="S026094"/>
    <x v="49"/>
    <s v="PO143097"/>
    <s v="GRN183735"/>
    <s v="340-1203-1"/>
    <s v="DAB POWER CABLE CONC1-PSU1"/>
    <s v="Llanelli SA14 9UU"/>
    <n v="324"/>
    <x v="2"/>
    <s v="Diesel"/>
    <n v="1.1987999999999999E-3"/>
  </r>
  <r>
    <s v="S026094"/>
    <x v="49"/>
    <s v="PO143800"/>
    <s v="GRN183796"/>
    <s v="340-1350-1"/>
    <s v="P60 II CABLE ASSY SPEED DISPLAY SERIAL COMMUNICATI"/>
    <s v="Llanelli SA14 9UU"/>
    <n v="324"/>
    <x v="2"/>
    <s v="Diesel"/>
    <n v="1.1987999999999999E-3"/>
  </r>
  <r>
    <s v="S023284"/>
    <x v="19"/>
    <s v="PO138725"/>
    <s v="GRN186383"/>
    <n v="101034024"/>
    <s v="MAIN CONTROL PANEL"/>
    <s v="Leicester LE19 2DT"/>
    <n v="144"/>
    <x v="1"/>
    <s v="Diesel"/>
    <n v="5.3280000000000001E-2"/>
  </r>
  <r>
    <s v="S002239"/>
    <x v="17"/>
    <s v="PO143492"/>
    <s v="GRN192409"/>
    <n v="101022019"/>
    <s v="LINATRON Mi6SSM - (80 rad/min) c/w CANSCAN"/>
    <s v="UT 84104"/>
    <n v="4725"/>
    <x v="4"/>
    <s v="Aviation"/>
    <n v="18.279100224000004"/>
  </r>
  <r>
    <s v="S026094"/>
    <x v="49"/>
    <s v="PO143097"/>
    <s v="GRN183797"/>
    <s v="340-1220-1"/>
    <s v="DAB POWER CABLE CONC5-PSU4"/>
    <s v="Llanelli SA14 9UU"/>
    <n v="324"/>
    <x v="2"/>
    <s v="Diesel"/>
    <n v="1.1987999999999999E-3"/>
  </r>
  <r>
    <s v="S026094"/>
    <x v="49"/>
    <s v="PO143800"/>
    <s v="GRN184062"/>
    <n v="101044846"/>
    <s v="HORIZONTAL DETECTOR DAB CABLE'S SUB ASSEMBLY"/>
    <s v="Llanelli SA14 9UU"/>
    <n v="324"/>
    <x v="2"/>
    <s v="Diesel"/>
    <n v="1.1987999999999999E-3"/>
  </r>
  <r>
    <s v="S026094"/>
    <x v="49"/>
    <s v="PO143096"/>
    <s v="GRN184063"/>
    <s v="340-1458-1"/>
    <s v="CABLE KIT P60 LINAC VAREX"/>
    <s v="Llanelli SA14 9UU"/>
    <n v="324"/>
    <x v="2"/>
    <s v="Diesel"/>
    <n v="1.1987999999999999E-3"/>
  </r>
  <r>
    <s v="S026094"/>
    <x v="49"/>
    <s v="PO140385"/>
    <s v="GRN184144"/>
    <n v="101044846"/>
    <s v="HORIZONTAL DETECTOR DAB CABLE'S SUB ASSEMBLY"/>
    <s v="Llanelli SA14 9UU"/>
    <n v="324"/>
    <x v="2"/>
    <s v="Diesel"/>
    <n v="1.1987999999999999E-3"/>
  </r>
  <r>
    <s v="S022845"/>
    <x v="24"/>
    <s v="PO140970"/>
    <s v="GRN186393"/>
    <n v="101042130"/>
    <s v="CONFIGURED 40KVA UPS SYSTEM WITH BATTERY PACK"/>
    <s v="Warrington WA3 3JD"/>
    <n v="118"/>
    <x v="3"/>
    <s v="Diesel"/>
    <n v="0.1199765"/>
  </r>
  <r>
    <s v="S023222"/>
    <x v="11"/>
    <s v="PO140654"/>
    <s v="GRN186394"/>
    <s v="11700-3722"/>
    <s v="CORDSET M12-6F RKC 6T 2 M"/>
    <s v="Wickford SS11 8YT"/>
    <n v="390"/>
    <x v="2"/>
    <s v="Diesel"/>
    <n v="1.4430000000000001E-3"/>
  </r>
  <r>
    <s v="S023222"/>
    <x v="11"/>
    <s v="PO141435"/>
    <s v="GRN186396"/>
    <s v="11700-5343"/>
    <s v="CABLE 0.9 METER RJ45S TO RJ45S CAT5E"/>
    <s v="Wickford SS11 8YT"/>
    <n v="390"/>
    <x v="2"/>
    <s v="Diesel"/>
    <n v="1.4430000000000001E-3"/>
  </r>
  <r>
    <s v="S026094"/>
    <x v="49"/>
    <s v="PO142225"/>
    <s v="GRN184145"/>
    <n v="101044893"/>
    <s v="VERTICAL DETECTOR DAB CABLE'S SUB ASSEMBLY"/>
    <s v="Llanelli SA14 9UU"/>
    <n v="324"/>
    <x v="2"/>
    <s v="Diesel"/>
    <n v="1.1987999999999999E-3"/>
  </r>
  <r>
    <s v="S026094"/>
    <x v="49"/>
    <s v="PO140532"/>
    <s v="GRN184146"/>
    <n v="101047790"/>
    <s v="G60 II CABLE ASSY SPEED DISPLAY POWER"/>
    <s v="Llanelli SA14 9UU"/>
    <n v="324"/>
    <x v="2"/>
    <s v="Diesel"/>
    <n v="1.1987999999999999E-3"/>
  </r>
  <r>
    <s v="S026094"/>
    <x v="49"/>
    <s v="PO143321"/>
    <s v="GRN184151"/>
    <n v="101032027"/>
    <s v="CONCENTRATOR TRIGGER CABLE (CLASSIC) 2.5M LONG"/>
    <s v="Llanelli SA14 9UU"/>
    <n v="324"/>
    <x v="2"/>
    <s v="Diesel"/>
    <n v="1.1987999999999999E-3"/>
  </r>
  <r>
    <s v="S026094"/>
    <x v="49"/>
    <s v="PO143098"/>
    <s v="GRN184169"/>
    <s v="340-1203-1"/>
    <s v="DAB POWER CABLE CONC1-PSU1"/>
    <s v="Llanelli SA14 9UU"/>
    <n v="324"/>
    <x v="2"/>
    <s v="Diesel"/>
    <n v="1.1987999999999999E-3"/>
  </r>
  <r>
    <s v="S024099"/>
    <x v="47"/>
    <s v="PO138882"/>
    <s v="GRN181659"/>
    <s v="340-1012-1"/>
    <s v="WELDMENT LINAC SUPPORT STRUCTURE"/>
    <s v="Stafford ST16 3DR"/>
    <n v="49.6"/>
    <x v="3"/>
    <s v="Diesel"/>
    <n v="5.0430800000000005E-2"/>
  </r>
  <r>
    <s v="S024448"/>
    <x v="18"/>
    <s v="PO145070"/>
    <s v="GRN186410"/>
    <n v="10208230"/>
    <s v="PULSE SYNC BOARD ASSEMBLY POSITIVE LOGIC OUTPUT"/>
    <s v="California 94560"/>
    <n v="5214"/>
    <x v="0"/>
    <s v="Crude"/>
    <n v="0.4181628"/>
  </r>
  <r>
    <s v="S026889"/>
    <x v="35"/>
    <s v="PO144064"/>
    <s v="GRN186415"/>
    <s v="361-1027-1"/>
    <s v="DV60 HORIZONTAL ARRAY PLATE"/>
    <s v="Stafford ST18 0PJ"/>
    <n v="50.6"/>
    <x v="2"/>
    <s v="Diesel"/>
    <n v="1.8722000000000001E-3"/>
  </r>
  <r>
    <s v="S026094"/>
    <x v="49"/>
    <s v="PO138612"/>
    <s v="GRN184302"/>
    <n v="101044893"/>
    <s v="VERTICAL DETECTOR DAB CABLE'S SUB ASSEMBLY"/>
    <s v="Llanelli SA14 9UU"/>
    <n v="324"/>
    <x v="2"/>
    <s v="Diesel"/>
    <n v="1.1987999999999999E-3"/>
  </r>
  <r>
    <s v="S023849"/>
    <x v="6"/>
    <s v="PO143531"/>
    <s v="GRN186424"/>
    <n v="101007863"/>
    <s v="NETGEAR COMPATIBLE 10GBASE-LR SFP+1310NM 10KM"/>
    <s v="Warrington WA2 8TX"/>
    <n v="78.2"/>
    <x v="2"/>
    <s v="Diesel"/>
    <n v="2.8933999999999996E-4"/>
  </r>
  <r>
    <s v="S026094"/>
    <x v="49"/>
    <s v="PO143769"/>
    <s v="GRN184305"/>
    <s v="361-1194-1"/>
    <s v="VAREX - ARRAY CONTROLLER INTERNAL TRIGGER CABLE (1"/>
    <s v="Llanelli SA14 9UU"/>
    <n v="324"/>
    <x v="2"/>
    <s v="Diesel"/>
    <n v="1.1987999999999999E-3"/>
  </r>
  <r>
    <s v="S023284"/>
    <x v="19"/>
    <s v="PO139962"/>
    <s v="GRN186426"/>
    <n v="101034024"/>
    <s v="MAIN CONTROL PANEL"/>
    <s v="Leicester LE19 2DT"/>
    <n v="144"/>
    <x v="1"/>
    <s v="Diesel"/>
    <n v="5.3280000000000001E-2"/>
  </r>
  <r>
    <s v="S026094"/>
    <x v="49"/>
    <s v="PO143099"/>
    <s v="GRN184309"/>
    <s v="340-1203-1"/>
    <s v="DAB POWER CABLE CONC1-PSU1"/>
    <s v="Llanelli SA14 9UU"/>
    <n v="324"/>
    <x v="2"/>
    <s v="Diesel"/>
    <n v="1.1987999999999999E-3"/>
  </r>
  <r>
    <s v="S023284"/>
    <x v="19"/>
    <s v="PO139936"/>
    <s v="GRN186428"/>
    <n v="101034024"/>
    <s v="MAIN CONTROL PANEL"/>
    <s v="Leicester LE19 2DT"/>
    <n v="144"/>
    <x v="1"/>
    <s v="Diesel"/>
    <n v="5.3280000000000001E-2"/>
  </r>
  <r>
    <s v="S023284"/>
    <x v="19"/>
    <s v="PO138726"/>
    <s v="GRN186430"/>
    <s v="340-1108-1"/>
    <s v="PLC CONTROL DRAWER"/>
    <s v="Leicester LE19 2DT"/>
    <n v="144"/>
    <x v="1"/>
    <s v="Diesel"/>
    <n v="5.3280000000000001E-2"/>
  </r>
  <r>
    <s v="S023284"/>
    <x v="19"/>
    <s v="PO131880"/>
    <s v="GRN186431"/>
    <s v="340-1072-1"/>
    <s v="CONDUIT JTN BOX SOURCE SIDE-JTN BOX DETECTOR SIDE"/>
    <s v="Leicester LE19 2DT"/>
    <n v="144"/>
    <x v="1"/>
    <s v="Diesel"/>
    <n v="5.3280000000000001E-2"/>
  </r>
  <r>
    <s v="S023284"/>
    <x v="19"/>
    <s v="PO139937"/>
    <s v="GRN186432"/>
    <s v="340-1072-1"/>
    <s v="CONDUIT JUNCTION BOX SOURCE SIDE – JUNCTION BOX DE"/>
    <s v="Leicester LE19 2DT"/>
    <n v="144"/>
    <x v="1"/>
    <s v="Diesel"/>
    <n v="5.3280000000000001E-2"/>
  </r>
  <r>
    <s v="S023284"/>
    <x v="19"/>
    <s v="PO131875"/>
    <s v="GRN186433"/>
    <s v="340-1153-1"/>
    <s v="CONDUIT RACK TO SPEED LASER"/>
    <s v="Leicester LE19 2DT"/>
    <n v="144"/>
    <x v="1"/>
    <s v="Diesel"/>
    <n v="5.3280000000000001E-2"/>
  </r>
  <r>
    <s v="S023284"/>
    <x v="19"/>
    <s v="PO138936"/>
    <s v="GRN186434"/>
    <s v="340-1153-1"/>
    <s v="CONDUIT OUTDOOR EQUIPMENT RACK ASSY – SPEED SENSOR"/>
    <s v="Leicester LE19 2DT"/>
    <n v="144"/>
    <x v="1"/>
    <s v="Diesel"/>
    <n v="5.3280000000000001E-2"/>
  </r>
  <r>
    <s v="S023284"/>
    <x v="19"/>
    <s v="PO131879"/>
    <s v="GRN186435"/>
    <s v="340-1073-1"/>
    <s v="CONDUIT JTN BOX DETECTOR SIDE-JTN BOX GROUND LEVEL"/>
    <s v="Leicester LE19 2DT"/>
    <n v="144"/>
    <x v="1"/>
    <s v="Diesel"/>
    <n v="5.3280000000000001E-2"/>
  </r>
  <r>
    <s v="S023284"/>
    <x v="19"/>
    <s v="PO131880"/>
    <s v="GRN186436"/>
    <s v="340-1073-1"/>
    <s v="CONDUIT JTN BOX DETECTOR SIDE-JTN BOX GROUND LEVEL"/>
    <s v="Leicester LE19 2DT"/>
    <n v="144"/>
    <x v="1"/>
    <s v="Diesel"/>
    <n v="5.3280000000000001E-2"/>
  </r>
  <r>
    <s v="S023284"/>
    <x v="19"/>
    <s v="PO137837"/>
    <s v="GRN186437"/>
    <s v="340-1011-1"/>
    <s v="MODIFIED ENCLOSURE SITE CONFIGURABLE"/>
    <s v="Leicester LE19 2DT"/>
    <n v="144"/>
    <x v="1"/>
    <s v="Diesel"/>
    <n v="5.3280000000000001E-2"/>
  </r>
  <r>
    <s v="S023284"/>
    <x v="19"/>
    <s v="PO139964"/>
    <s v="GRN186439"/>
    <s v="340-1041-1"/>
    <s v="JUNCTION BOX TUNNEL"/>
    <s v="Leicester LE19 2DT"/>
    <n v="144"/>
    <x v="1"/>
    <s v="Diesel"/>
    <n v="5.3280000000000001E-2"/>
  </r>
  <r>
    <s v="S026094"/>
    <x v="49"/>
    <s v="PO143321"/>
    <s v="GRN184547"/>
    <n v="101032027"/>
    <s v="CONCENTRATOR TRIGGER CABLE (CLASSIC) 2.5M LONG"/>
    <s v="Llanelli SA14 9UU"/>
    <n v="324"/>
    <x v="2"/>
    <s v="Diesel"/>
    <n v="1.1987999999999999E-3"/>
  </r>
  <r>
    <s v="S023284"/>
    <x v="19"/>
    <s v="PO131876"/>
    <s v="GRN186442"/>
    <s v="340-1041-1"/>
    <s v="JUNCTION BOX TUNNEL"/>
    <s v="Leicester LE19 2DT"/>
    <n v="144"/>
    <x v="1"/>
    <s v="Diesel"/>
    <n v="5.3280000000000001E-2"/>
  </r>
  <r>
    <s v="S023284"/>
    <x v="19"/>
    <s v="PO138726"/>
    <s v="GRN186443"/>
    <s v="340-1125-1"/>
    <s v="ENCLOSURE SYSTEM ENTRY/EXIT"/>
    <s v="Leicester LE19 2DT"/>
    <n v="144"/>
    <x v="1"/>
    <s v="Diesel"/>
    <n v="5.3280000000000001E-2"/>
  </r>
  <r>
    <s v="S023284"/>
    <x v="19"/>
    <s v="PO131878"/>
    <s v="GRN186444"/>
    <s v="340-1043-1"/>
    <s v="JUNCTION BOX GROUND LEVEL"/>
    <s v="Leicester LE19 2DT"/>
    <n v="144"/>
    <x v="1"/>
    <s v="Diesel"/>
    <n v="5.3280000000000001E-2"/>
  </r>
  <r>
    <s v="S023284"/>
    <x v="19"/>
    <s v="PO140973"/>
    <s v="GRN186445"/>
    <s v="340-1043-1"/>
    <s v="JUNCTION BOX GROUND LEVEL"/>
    <s v="Leicester LE19 2DT"/>
    <n v="144"/>
    <x v="1"/>
    <s v="Diesel"/>
    <n v="5.3280000000000001E-2"/>
  </r>
  <r>
    <s v="S023284"/>
    <x v="19"/>
    <s v="PO141867"/>
    <s v="GRN186446"/>
    <s v="340-1074-1"/>
    <s v="CONDUIT JB1 - JB4"/>
    <s v="Leicester LE19 2DT"/>
    <n v="144"/>
    <x v="1"/>
    <s v="Diesel"/>
    <n v="5.3280000000000001E-2"/>
  </r>
  <r>
    <s v="S023284"/>
    <x v="19"/>
    <s v="PO140400"/>
    <s v="GRN186447"/>
    <s v="340-1071-1"/>
    <s v="CONDUIT OUTDOOR EQUIPMENT RACK ASSY JUNCTION BOX"/>
    <s v="Leicester LE19 2DT"/>
    <n v="144"/>
    <x v="1"/>
    <s v="Diesel"/>
    <n v="5.3280000000000001E-2"/>
  </r>
  <r>
    <s v="S023284"/>
    <x v="19"/>
    <s v="PO131879"/>
    <s v="GRN186448"/>
    <s v="340-1072-1"/>
    <s v="CONDUIT JTN BOX SOURCE SIDE-JTN BOX DETECTOR SIDE"/>
    <s v="Leicester LE19 2DT"/>
    <n v="144"/>
    <x v="1"/>
    <s v="Diesel"/>
    <n v="5.3280000000000001E-2"/>
  </r>
  <r>
    <s v="S002239"/>
    <x v="17"/>
    <s v="PO143492"/>
    <s v="GRN193062"/>
    <n v="101022019"/>
    <s v="LINATRON Mi6SSM - (80 rad/min) c/w CANSCAN"/>
    <s v="UT 84104"/>
    <n v="4725"/>
    <x v="4"/>
    <s v="Aviation"/>
    <n v="18.279100224000004"/>
  </r>
  <r>
    <s v="S002239"/>
    <x v="17"/>
    <s v="PO143492"/>
    <s v="GRN199204"/>
    <n v="101022019"/>
    <s v="LINATRON Mi6SSM - (80 rad/min) c/w CANSCAN"/>
    <s v="UT 84104"/>
    <n v="4725"/>
    <x v="4"/>
    <s v="Aviation"/>
    <n v="18.279100224000004"/>
  </r>
  <r>
    <s v="S002239"/>
    <x v="17"/>
    <s v="PO143492"/>
    <s v="GRN202395"/>
    <n v="101022019"/>
    <s v="LINATRON Mi6SSM - (80 rad/min) c/w CANSCAN"/>
    <s v="UT 84104"/>
    <n v="4725"/>
    <x v="4"/>
    <s v="Aviation"/>
    <n v="18.279100224000004"/>
  </r>
  <r>
    <s v="S002239"/>
    <x v="17"/>
    <s v="PO132842"/>
    <s v="GRN179684"/>
    <n v="101037721"/>
    <s v="LINATRON Mi6SSM LOW DOSE(15 &amp; 30 rad/min versions)"/>
    <s v="UT 84104"/>
    <n v="4725"/>
    <x v="4"/>
    <s v="Aviation"/>
    <n v="18.279100224000004"/>
  </r>
  <r>
    <s v="S026094"/>
    <x v="49"/>
    <s v="PO139956"/>
    <s v="GRN184563"/>
    <n v="101031312"/>
    <s v="VAREX SSM TRIGGER CABLE ASSEMBLY (6M)"/>
    <s v="Llanelli SA14 9UU"/>
    <n v="324"/>
    <x v="2"/>
    <s v="Diesel"/>
    <n v="1.1987999999999999E-3"/>
  </r>
  <r>
    <s v="S026094"/>
    <x v="49"/>
    <s v="PO138615"/>
    <s v="GRN184564"/>
    <s v="340-1220-1"/>
    <s v="DAB POWER CABLE CONC5-PSU4"/>
    <s v="Llanelli SA14 9UU"/>
    <n v="324"/>
    <x v="2"/>
    <s v="Diesel"/>
    <n v="1.1987999999999999E-3"/>
  </r>
  <r>
    <s v="S026094"/>
    <x v="49"/>
    <s v="PO140385"/>
    <s v="GRN184565"/>
    <n v="101022633"/>
    <s v="HIGH VOLTAGE CABLE - SHV PLUG TO SHV PLUG 500mm"/>
    <s v="Llanelli SA14 9UU"/>
    <n v="324"/>
    <x v="2"/>
    <s v="Diesel"/>
    <n v="1.1987999999999999E-3"/>
  </r>
  <r>
    <s v="S026094"/>
    <x v="49"/>
    <s v="PO143987"/>
    <s v="GRN184566"/>
    <n v="101022633"/>
    <s v="HIGH VOLTAGE CABLE - SHV PLUG TO SHV PLUG 500mm"/>
    <s v="Llanelli SA14 9UU"/>
    <n v="324"/>
    <x v="2"/>
    <s v="Diesel"/>
    <n v="1.1987999999999999E-3"/>
  </r>
  <r>
    <s v="S026094"/>
    <x v="49"/>
    <s v="PO144040"/>
    <s v="GRN184569"/>
    <n v="101022633"/>
    <s v="HIGH VOLTAGE CABLE - SHV PLUG TO SHV PLUG 500mm"/>
    <s v="Llanelli SA14 9UU"/>
    <n v="324"/>
    <x v="2"/>
    <s v="Diesel"/>
    <n v="1.1987999999999999E-3"/>
  </r>
  <r>
    <s v="S026094"/>
    <x v="49"/>
    <s v="PO138612"/>
    <s v="GRN184570"/>
    <n v="101044846"/>
    <s v="HORIZONTAL DETECTOR DAB CABLE'S SUB ASSEMBLY"/>
    <s v="Llanelli SA14 9UU"/>
    <n v="324"/>
    <x v="2"/>
    <s v="Diesel"/>
    <n v="1.1987999999999999E-3"/>
  </r>
  <r>
    <s v="S026094"/>
    <x v="49"/>
    <s v="PO141869"/>
    <s v="GRN184571"/>
    <s v="340-1350-1"/>
    <s v="P60 II CABLE ASSY SPEED DISPLAY SERIAL COMMUNICATI"/>
    <s v="Llanelli SA14 9UU"/>
    <n v="324"/>
    <x v="2"/>
    <s v="Diesel"/>
    <n v="1.1987999999999999E-3"/>
  </r>
  <r>
    <s v="S023375"/>
    <x v="13"/>
    <s v="PO140065"/>
    <s v="GRN186506"/>
    <n v="101036260"/>
    <s v="X-RAY TUBE 225kV 134 DEGREE EMISSION ANGLE_x000a_COMET 4"/>
    <s v="Boston Massachusetts"/>
    <n v="3154"/>
    <x v="0"/>
    <s v="Crude"/>
    <n v="2.5295079999999999"/>
  </r>
  <r>
    <s v="S026094"/>
    <x v="49"/>
    <s v="PO143097"/>
    <s v="GRN184818"/>
    <s v="340-1458-1"/>
    <s v="CABLE KIT P60 LINAC VAREX"/>
    <s v="Llanelli SA14 9UU"/>
    <n v="324"/>
    <x v="2"/>
    <s v="Diesel"/>
    <n v="1.1987999999999999E-3"/>
  </r>
  <r>
    <s v="S026094"/>
    <x v="49"/>
    <s v="PO141855"/>
    <s v="GRN184825"/>
    <s v="340-1458-1"/>
    <s v="CABLE KIT P60 LINAC VAREX"/>
    <s v="Llanelli SA14 9UU"/>
    <n v="324"/>
    <x v="2"/>
    <s v="Diesel"/>
    <n v="1.1987999999999999E-3"/>
  </r>
  <r>
    <s v="S026094"/>
    <x v="49"/>
    <s v="PO143317"/>
    <s v="GRN184826"/>
    <n v="101031312"/>
    <s v="VAREX SSM TRIGGER CABLE ASSEMBLY (6M)"/>
    <s v="Llanelli SA14 9UU"/>
    <n v="324"/>
    <x v="2"/>
    <s v="Diesel"/>
    <n v="1.1987999999999999E-3"/>
  </r>
  <r>
    <s v="S026094"/>
    <x v="49"/>
    <s v="PO143321"/>
    <s v="GRN184827"/>
    <n v="101031312"/>
    <s v="VAREX SSM TRIGGER CABLE ASSEMBLY (6M)"/>
    <s v="Llanelli SA14 9UU"/>
    <n v="324"/>
    <x v="2"/>
    <s v="Diesel"/>
    <n v="1.1987999999999999E-3"/>
  </r>
  <r>
    <s v="S023284"/>
    <x v="19"/>
    <s v="PO138725"/>
    <s v="GRN186516"/>
    <n v="101035548"/>
    <s v="G60 ZBX DRIVE MOTOR PANEL"/>
    <s v="Leicester LE19 2DT"/>
    <n v="144"/>
    <x v="1"/>
    <s v="Diesel"/>
    <n v="5.3280000000000001E-2"/>
  </r>
  <r>
    <s v="S023284"/>
    <x v="19"/>
    <s v="PO140972"/>
    <s v="GRN186518"/>
    <n v="101035548"/>
    <s v="G60 ZBX DRIVE MOTOR PANEL"/>
    <s v="Leicester LE19 2DT"/>
    <n v="144"/>
    <x v="1"/>
    <s v="Diesel"/>
    <n v="5.3280000000000001E-2"/>
  </r>
  <r>
    <s v="S026094"/>
    <x v="49"/>
    <s v="PO143099"/>
    <s v="GRN185077"/>
    <s v="340-1458-1"/>
    <s v="CABLE KIT P60 LINAC VAREX"/>
    <s v="Llanelli SA14 9UU"/>
    <n v="324"/>
    <x v="2"/>
    <s v="Diesel"/>
    <n v="1.1987999999999999E-3"/>
  </r>
  <r>
    <s v="S001571"/>
    <x v="10"/>
    <s v="PO145450"/>
    <s v="GRN186526"/>
    <n v="101035717"/>
    <s v="ULTRASONIC DISTANCE SENSOR UM30 RANGE 30-350MM"/>
    <s v="St Albans AL1 5BN"/>
    <n v="298"/>
    <x v="2"/>
    <s v="Diesel"/>
    <n v="1.1026E-3"/>
  </r>
  <r>
    <s v="S001571"/>
    <x v="10"/>
    <s v="PO144980"/>
    <s v="GRN186532"/>
    <s v="11701-1659"/>
    <s v="SIDE MOUNTING FOR SWITCHING AUTOMATION LIGHT GRIDS"/>
    <s v="St Albans AL1 5BN"/>
    <n v="298"/>
    <x v="2"/>
    <s v="Diesel"/>
    <n v="1.1026E-3"/>
  </r>
  <r>
    <s v="S026094"/>
    <x v="49"/>
    <s v="PO143957"/>
    <s v="GRN185078"/>
    <s v="340-1352-1"/>
    <s v="POWER SUPPLY 40W 24VDC 1.67A WITH LOCKING CONNECTO"/>
    <s v="Llanelli SA14 9UU"/>
    <n v="324"/>
    <x v="2"/>
    <s v="Diesel"/>
    <n v="1.1987999999999999E-3"/>
  </r>
  <r>
    <s v="S024099"/>
    <x v="47"/>
    <s v="PO138895"/>
    <s v="GRN182148"/>
    <s v="340-1025-1"/>
    <s v="DOOR LINAC SHIELDING (RIGHT)"/>
    <s v="Stafford ST16 3DR"/>
    <n v="49.6"/>
    <x v="3"/>
    <s v="Diesel"/>
    <n v="5.0430800000000005E-2"/>
  </r>
  <r>
    <s v="S026094"/>
    <x v="49"/>
    <s v="PO138612"/>
    <s v="GRN185089"/>
    <n v="101046442"/>
    <s v="RAD MON DOSEVIEWER CABLE ASSY"/>
    <s v="Llanelli SA14 9UU"/>
    <n v="324"/>
    <x v="2"/>
    <s v="Diesel"/>
    <n v="1.1987999999999999E-3"/>
  </r>
  <r>
    <s v="S026094"/>
    <x v="49"/>
    <s v="PO141327"/>
    <s v="GRN185090"/>
    <s v="340-1458-1"/>
    <s v="CABLE KIT P60 LINAC VAREX"/>
    <s v="Llanelli SA14 9UU"/>
    <n v="324"/>
    <x v="2"/>
    <s v="Diesel"/>
    <n v="1.1987999999999999E-3"/>
  </r>
  <r>
    <s v="S026094"/>
    <x v="49"/>
    <s v="PO143321"/>
    <s v="GRN185094"/>
    <n v="21206151"/>
    <s v="M60 MOBILE DETECTOR BOX CABLES - VERTICAL PHOENIX"/>
    <s v="Llanelli SA14 9UU"/>
    <n v="324"/>
    <x v="2"/>
    <s v="Diesel"/>
    <n v="1.1987999999999999E-3"/>
  </r>
  <r>
    <s v="S001571"/>
    <x v="10"/>
    <s v="PO141477"/>
    <s v="GRN186543"/>
    <n v="4245252"/>
    <s v="LASER SENSOR LMS111-10100"/>
    <s v="St Albans AL1 5BN"/>
    <n v="298"/>
    <x v="2"/>
    <s v="Diesel"/>
    <n v="1.1026E-3"/>
  </r>
  <r>
    <s v="S001571"/>
    <x v="10"/>
    <s v="PO141788"/>
    <s v="GRN186544"/>
    <n v="4245252"/>
    <s v="LASER SENSOR LMS111-10100"/>
    <s v="St Albans AL1 5BN"/>
    <n v="298"/>
    <x v="2"/>
    <s v="Diesel"/>
    <n v="1.1026E-3"/>
  </r>
  <r>
    <s v="S000892"/>
    <x v="16"/>
    <s v="PO145674"/>
    <s v="GRN186547"/>
    <s v="11553-0024"/>
    <s v="CONN RCPT 8POS 2ROW MINI FIT JR (pack of 5)"/>
    <s v="Stockport SK4 2JT"/>
    <n v="55"/>
    <x v="2"/>
    <s v="Diesel"/>
    <n v="2.0350000000000001E-4"/>
  </r>
  <r>
    <s v="S000892"/>
    <x v="16"/>
    <s v="PO145673"/>
    <s v="GRN186549"/>
    <s v="11553-0024"/>
    <s v="CONN RCPT 8POS 2ROW MINI FIT JR (pack of 5)"/>
    <s v="Stockport SK4 2JT"/>
    <n v="55"/>
    <x v="2"/>
    <s v="Diesel"/>
    <n v="2.0350000000000001E-4"/>
  </r>
  <r>
    <s v="S026094"/>
    <x v="49"/>
    <s v="PO143098"/>
    <s v="GRN185098"/>
    <s v="340-1221-1"/>
    <s v="DAB POWER CABLE CONC6-PSU1"/>
    <s v="Llanelli SA14 9UU"/>
    <n v="324"/>
    <x v="2"/>
    <s v="Diesel"/>
    <n v="1.1987999999999999E-3"/>
  </r>
  <r>
    <s v="S026094"/>
    <x v="49"/>
    <s v="PO138615"/>
    <s v="GRN185099"/>
    <s v="340-1218-1"/>
    <s v="DAB POWER CABLE CONC5-PSU2"/>
    <s v="Llanelli SA14 9UU"/>
    <n v="324"/>
    <x v="2"/>
    <s v="Diesel"/>
    <n v="1.1987999999999999E-3"/>
  </r>
  <r>
    <s v="S026094"/>
    <x v="49"/>
    <s v="PO138612"/>
    <s v="GRN185102"/>
    <s v="340-1217-1"/>
    <s v="DAB POWER CABLE CONC5-PSU1"/>
    <s v="Llanelli SA14 9UU"/>
    <n v="324"/>
    <x v="2"/>
    <s v="Diesel"/>
    <n v="1.1987999999999999E-3"/>
  </r>
  <r>
    <s v="S026094"/>
    <x v="49"/>
    <s v="PO138612"/>
    <s v="GRN185168"/>
    <n v="101046442"/>
    <s v="RAD MON DOSEVIEWER CABLE ASSY"/>
    <s v="Llanelli SA14 9UU"/>
    <n v="324"/>
    <x v="2"/>
    <s v="Diesel"/>
    <n v="1.1987999999999999E-3"/>
  </r>
  <r>
    <s v="S026094"/>
    <x v="49"/>
    <s v="PO141327"/>
    <s v="GRN185274"/>
    <s v="340-1458-1"/>
    <s v="CABLE KIT P60 LINAC VAREX"/>
    <s v="Llanelli SA14 9UU"/>
    <n v="324"/>
    <x v="2"/>
    <s v="Diesel"/>
    <n v="1.1987999999999999E-3"/>
  </r>
  <r>
    <s v="S026094"/>
    <x v="49"/>
    <s v="PO143098"/>
    <s v="GRN185360"/>
    <s v="340-1458-1"/>
    <s v="CABLE KIT P60 LINAC VAREX"/>
    <s v="Llanelli SA14 9UU"/>
    <n v="324"/>
    <x v="2"/>
    <s v="Diesel"/>
    <n v="1.1987999999999999E-3"/>
  </r>
  <r>
    <s v="S026094"/>
    <x v="49"/>
    <s v="PO143098"/>
    <s v="GRN185366"/>
    <s v="340-1458-1"/>
    <s v="CABLE KIT P60 LINAC VAREX"/>
    <s v="Llanelli SA14 9UU"/>
    <n v="324"/>
    <x v="2"/>
    <s v="Diesel"/>
    <n v="1.1987999999999999E-3"/>
  </r>
  <r>
    <s v="S026094"/>
    <x v="49"/>
    <s v="PO143104"/>
    <s v="GRN185367"/>
    <s v="340-1458-1"/>
    <s v="CABLE KIT P60 LINAC VAREX"/>
    <s v="Llanelli SA14 9UU"/>
    <n v="324"/>
    <x v="2"/>
    <s v="Diesel"/>
    <n v="1.1987999999999999E-3"/>
  </r>
  <r>
    <s v="S024099"/>
    <x v="47"/>
    <s v="PO138896"/>
    <s v="GRN182149"/>
    <s v="340-1025-1"/>
    <s v="DOOR LINAC SHIELDING (RIGHT)"/>
    <s v="Stafford ST16 3DR"/>
    <n v="49.6"/>
    <x v="3"/>
    <s v="Diesel"/>
    <n v="5.0430800000000005E-2"/>
  </r>
  <r>
    <s v="S026094"/>
    <x v="49"/>
    <s v="PO143102"/>
    <s v="GRN185368"/>
    <s v="340-1458-1"/>
    <s v="CABLE KIT P60 LINAC VAREX"/>
    <s v="Llanelli SA14 9UU"/>
    <n v="324"/>
    <x v="2"/>
    <s v="Diesel"/>
    <n v="1.1987999999999999E-3"/>
  </r>
  <r>
    <s v="S026094"/>
    <x v="49"/>
    <s v="PO139700"/>
    <s v="GRN185429"/>
    <n v="101044846"/>
    <s v="HORIZONTAL DETECTOR DAB CABLE'S SUB ASSEMBLY"/>
    <s v="Llanelli SA14 9UU"/>
    <n v="324"/>
    <x v="2"/>
    <s v="Diesel"/>
    <n v="1.1987999999999999E-3"/>
  </r>
  <r>
    <s v="S026094"/>
    <x v="49"/>
    <s v="PO143106"/>
    <s v="GRN185533"/>
    <s v="340-1458-1"/>
    <s v="CABLE KIT P60 LINAC VAREX"/>
    <s v="Llanelli SA14 9UU"/>
    <n v="324"/>
    <x v="2"/>
    <s v="Diesel"/>
    <n v="1.1987999999999999E-3"/>
  </r>
  <r>
    <s v="S026094"/>
    <x v="49"/>
    <s v="PO143107"/>
    <s v="GRN185534"/>
    <s v="340-1458-1"/>
    <s v="CABLE KIT P60 LINAC VAREX"/>
    <s v="Llanelli SA14 9UU"/>
    <n v="324"/>
    <x v="2"/>
    <s v="Diesel"/>
    <n v="1.1987999999999999E-3"/>
  </r>
  <r>
    <s v="S026094"/>
    <x v="49"/>
    <s v="PO139642"/>
    <s v="GRN185715"/>
    <n v="101045244"/>
    <s v="CONDUIT OUTDOOR RACK - FAR SIDE GANTRY MOTOR"/>
    <s v="Llanelli SA14 9UU"/>
    <n v="324"/>
    <x v="2"/>
    <s v="Diesel"/>
    <n v="1.1987999999999999E-3"/>
  </r>
  <r>
    <s v="S026094"/>
    <x v="49"/>
    <s v="PO140950"/>
    <s v="GRN185718"/>
    <n v="101045244"/>
    <s v="CONDUIT OUTDOOR RACK - FAR SIDE GANTRY MOTOR"/>
    <s v="Llanelli SA14 9UU"/>
    <n v="324"/>
    <x v="2"/>
    <s v="Diesel"/>
    <n v="1.1987999999999999E-3"/>
  </r>
  <r>
    <s v="S026094"/>
    <x v="49"/>
    <s v="PO144259"/>
    <s v="GRN185779"/>
    <s v="354-1056-1"/>
    <s v="CABLE RTID POWER"/>
    <s v="Llanelli SA14 9UU"/>
    <n v="324"/>
    <x v="2"/>
    <s v="Diesel"/>
    <n v="1.1987999999999999E-3"/>
  </r>
  <r>
    <s v="S026094"/>
    <x v="49"/>
    <s v="PO143099"/>
    <s v="GRN185781"/>
    <s v="340-1350-1"/>
    <s v="P60 II CABLE ASSY SPEED DISPLAY SERIAL COMMUNICATI"/>
    <s v="Llanelli SA14 9UU"/>
    <n v="324"/>
    <x v="2"/>
    <s v="Diesel"/>
    <n v="1.1987999999999999E-3"/>
  </r>
  <r>
    <s v="S026094"/>
    <x v="49"/>
    <s v="PO143102"/>
    <s v="GRN185782"/>
    <s v="340-1346-1"/>
    <s v="P60 II CABLE ASSY SPEED DISPLAY SIGNAL"/>
    <s v="Llanelli SA14 9UU"/>
    <n v="324"/>
    <x v="2"/>
    <s v="Diesel"/>
    <n v="1.1987999999999999E-3"/>
  </r>
  <r>
    <s v="S026094"/>
    <x v="49"/>
    <s v="PO143104"/>
    <s v="GRN185783"/>
    <s v="340-1350-1"/>
    <s v="P60 II CABLE ASSY SPEED DISPLAY SERIAL COMMUNICATI"/>
    <s v="Llanelli SA14 9UU"/>
    <n v="324"/>
    <x v="2"/>
    <s v="Diesel"/>
    <n v="1.1987999999999999E-3"/>
  </r>
  <r>
    <s v="S026094"/>
    <x v="49"/>
    <s v="PO143107"/>
    <s v="GRN185784"/>
    <s v="340-1458-1"/>
    <s v="CABLE KIT P60 LINAC VAREX"/>
    <s v="Llanelli SA14 9UU"/>
    <n v="324"/>
    <x v="2"/>
    <s v="Diesel"/>
    <n v="1.1987999999999999E-3"/>
  </r>
  <r>
    <s v="S000892"/>
    <x v="16"/>
    <s v="PO145311"/>
    <s v="GRN186596"/>
    <n v="34200755"/>
    <s v="MALE INSERT HAN 3A SCREW TERMINATION"/>
    <s v="Stockport SK4 2JT"/>
    <n v="55"/>
    <x v="2"/>
    <s v="Diesel"/>
    <n v="2.0350000000000001E-4"/>
  </r>
  <r>
    <s v="S026094"/>
    <x v="49"/>
    <s v="PO139643"/>
    <s v="GRN185785"/>
    <s v="340-1475-1"/>
    <s v="CABLE ASSY M12 90 DEG FEMALE 5F TO M12 STRI MALE 5"/>
    <s v="Llanelli SA14 9UU"/>
    <n v="324"/>
    <x v="2"/>
    <s v="Diesel"/>
    <n v="1.1987999999999999E-3"/>
  </r>
  <r>
    <s v="S023413"/>
    <x v="15"/>
    <s v="PO143975"/>
    <s v="GRN186604"/>
    <s v="340-1582-1"/>
    <s v="VISY ACCR LITE MAST METALWORK"/>
    <s v="33100 Tampere, Finland"/>
    <n v="3916"/>
    <x v="2"/>
    <s v="Diesel"/>
    <n v="3.9815929999999999E-2"/>
  </r>
  <r>
    <s v="S026094"/>
    <x v="49"/>
    <s v="PO143102"/>
    <s v="GRN185786"/>
    <s v="340-1204-1"/>
    <s v="DAB POWER CABLE CONC1-PSU2"/>
    <s v="Llanelli SA14 9UU"/>
    <n v="324"/>
    <x v="2"/>
    <s v="Diesel"/>
    <n v="1.1987999999999999E-3"/>
  </r>
  <r>
    <s v="S026094"/>
    <x v="49"/>
    <s v="PO144610"/>
    <s v="GRN185787"/>
    <n v="101031356"/>
    <s v="OPEN WIRES TO 25-WAY D TYPE CABLE ASSEMBLY - 10M"/>
    <s v="Llanelli SA14 9UU"/>
    <n v="324"/>
    <x v="2"/>
    <s v="Diesel"/>
    <n v="1.1987999999999999E-3"/>
  </r>
  <r>
    <s v="S026094"/>
    <x v="49"/>
    <s v="PO143987"/>
    <s v="GRN185788"/>
    <n v="101037559"/>
    <s v="SHUTTER MICROSWITCH CABLE ASSEMBLY - 10M"/>
    <s v="Llanelli SA14 9UU"/>
    <n v="324"/>
    <x v="2"/>
    <s v="Diesel"/>
    <n v="1.1987999999999999E-3"/>
  </r>
  <r>
    <s v="S026602"/>
    <x v="12"/>
    <s v="PO145402"/>
    <s v="GRN186608"/>
    <s v="11590-0267"/>
    <s v="SOLENOID FUEL 2203 M"/>
    <s v="Watford WD24 7GG"/>
    <n v="302"/>
    <x v="2"/>
    <s v="Diesl"/>
    <n v="1.1173999999999999E-3"/>
  </r>
  <r>
    <s v="S026602"/>
    <x v="12"/>
    <s v="PO145416"/>
    <s v="GRN186609"/>
    <s v="11700-3773"/>
    <s v="ELEMENT FILTER AIR"/>
    <s v="Watford WD24 7GG"/>
    <n v="302"/>
    <x v="2"/>
    <s v="Diesl"/>
    <n v="1.1173999999999999E-3"/>
  </r>
  <r>
    <s v="S026094"/>
    <x v="49"/>
    <s v="PO143104"/>
    <s v="GRN185789"/>
    <s v="340-1203-1"/>
    <s v="DAB POWER CABLE CONC1-PSU1"/>
    <s v="Llanelli SA14 9UU"/>
    <n v="324"/>
    <x v="2"/>
    <s v="Diesel"/>
    <n v="1.1987999999999999E-3"/>
  </r>
  <r>
    <s v="S026094"/>
    <x v="49"/>
    <s v="PO143102"/>
    <s v="GRN185797"/>
    <s v="340-1203-1"/>
    <s v="DAB POWER CABLE CONC1-PSU1"/>
    <s v="Llanelli SA14 9UU"/>
    <n v="324"/>
    <x v="2"/>
    <s v="Diesel"/>
    <n v="1.1987999999999999E-3"/>
  </r>
  <r>
    <s v="S026094"/>
    <x v="49"/>
    <s v="PO138149"/>
    <s v="GRN186188"/>
    <s v="340-1319-1"/>
    <s v="CABLE KIT P60 LINAC ETM"/>
    <s v="Llanelli SA14 9UU"/>
    <n v="324"/>
    <x v="2"/>
    <s v="Diesel"/>
    <n v="1.1987999999999999E-3"/>
  </r>
  <r>
    <s v="S026094"/>
    <x v="49"/>
    <s v="PO143322"/>
    <s v="GRN186222"/>
    <n v="101031312"/>
    <s v="VAREX SSM TRIGGER CABLE ASSEMBLY (6M)"/>
    <s v="Llanelli SA14 9UU"/>
    <n v="324"/>
    <x v="2"/>
    <s v="Diesel"/>
    <n v="1.1987999999999999E-3"/>
  </r>
  <r>
    <s v="S026094"/>
    <x v="49"/>
    <s v="PO143107"/>
    <s v="GRN186224"/>
    <s v="340-1347-1"/>
    <s v="P60 II CABLE ASSY SPEED DISPLAY POWER"/>
    <s v="Llanelli SA14 9UU"/>
    <n v="324"/>
    <x v="2"/>
    <s v="Diesel"/>
    <n v="1.1987999999999999E-3"/>
  </r>
  <r>
    <s v="S001121"/>
    <x v="5"/>
    <s v="PO143158"/>
    <s v="GRN186618"/>
    <n v="79200800"/>
    <s v="SCREW CONTACT BLOCK NORMALLY CLOSED LATCH MOUNT"/>
    <s v="Salford M5 4BE"/>
    <n v="103.6"/>
    <x v="2"/>
    <s v="Diesel"/>
    <n v="3.8331999999999998E-4"/>
  </r>
  <r>
    <s v="S023849"/>
    <x v="6"/>
    <s v="PO144317"/>
    <s v="GRN186619"/>
    <n v="101007863"/>
    <s v="NETGEAR COMPATIBLE 10GBASE-LR SFP+1310NM 10KM"/>
    <s v="Warrington WA2 8TX"/>
    <n v="78.2"/>
    <x v="2"/>
    <s v="Diesel"/>
    <n v="2.8933999999999996E-4"/>
  </r>
  <r>
    <s v="S026094"/>
    <x v="49"/>
    <s v="PO143106"/>
    <s v="GRN186226"/>
    <s v="340-1203-1"/>
    <s v="DAB POWER CABLE CONC1-PSU1"/>
    <s v="Llanelli SA14 9UU"/>
    <n v="324"/>
    <x v="2"/>
    <s v="Diesel"/>
    <n v="1.1987999999999999E-3"/>
  </r>
  <r>
    <s v="S026094"/>
    <x v="49"/>
    <s v="PO138566"/>
    <s v="GRN186227"/>
    <n v="101032027"/>
    <s v="CONCENTRATOR TRIGGER CABLE (CLASSIC) 2.5M LONG"/>
    <s v="Llanelli SA14 9UU"/>
    <n v="324"/>
    <x v="2"/>
    <s v="Diesel"/>
    <n v="1.1987999999999999E-3"/>
  </r>
  <r>
    <s v="S026602"/>
    <x v="12"/>
    <s v="PO145514"/>
    <s v="GRN186623"/>
    <n v="101047402"/>
    <s v="FAN BELT FOR ISUZU 4LE2"/>
    <s v="Watford WD24 7GG"/>
    <n v="302"/>
    <x v="2"/>
    <s v="Diesl"/>
    <n v="1.1173999999999999E-3"/>
  </r>
  <r>
    <s v="S026889"/>
    <x v="35"/>
    <s v="PO144171"/>
    <s v="GRN186625"/>
    <s v="356-1132-1"/>
    <s v="VERTICAL ARRAY PLATE"/>
    <s v="Stafford ST18 0PJ"/>
    <n v="50.6"/>
    <x v="2"/>
    <s v="Diesel"/>
    <n v="1.8722000000000001E-3"/>
  </r>
  <r>
    <s v="S026094"/>
    <x v="49"/>
    <s v="PO143106"/>
    <s v="GRN186228"/>
    <s v="340-1346-1"/>
    <s v="P60 II CABLE ASSY SPEED DISPLAY SIGNAL"/>
    <s v="Llanelli SA14 9UU"/>
    <n v="324"/>
    <x v="2"/>
    <s v="Diesel"/>
    <n v="1.1987999999999999E-3"/>
  </r>
  <r>
    <s v="S023375"/>
    <x v="13"/>
    <s v="PO142774"/>
    <s v="GRN186627"/>
    <n v="101036260"/>
    <s v="X-RAY TUBE 225kV 134 DEGREE EMISSION ANGLECOMET 4"/>
    <s v="Boston Massachusetts"/>
    <n v="3154"/>
    <x v="0"/>
    <s v="Crude"/>
    <n v="2.5295079999999999"/>
  </r>
  <r>
    <s v="S026094"/>
    <x v="49"/>
    <s v="PO143321"/>
    <s v="GRN186232"/>
    <n v="101037834"/>
    <s v="VAREX 6MeV TRIGGER CABLE 8M (DET BOX - TERMINALS)"/>
    <s v="Llanelli SA14 9UU"/>
    <n v="324"/>
    <x v="2"/>
    <s v="Diesel"/>
    <n v="1.1987999999999999E-3"/>
  </r>
  <r>
    <s v="S026094"/>
    <x v="49"/>
    <s v="PO142758"/>
    <s v="GRN186309"/>
    <n v="101031366"/>
    <s v="OPEN WIRES TO 9-WAY D TYPE CABLE ASSEMBLY - 10M"/>
    <s v="Llanelli SA14 9UU"/>
    <n v="324"/>
    <x v="2"/>
    <s v="Diesel"/>
    <n v="1.1987999999999999E-3"/>
  </r>
  <r>
    <s v="S026094"/>
    <x v="49"/>
    <s v="PO144170"/>
    <s v="GRN186462"/>
    <s v="361-1134-1"/>
    <s v="VAREX SSM CABLE KIT (8M)"/>
    <s v="Llanelli SA14 9UU"/>
    <n v="324"/>
    <x v="2"/>
    <s v="Diesel"/>
    <n v="1.1987999999999999E-3"/>
  </r>
  <r>
    <s v="S026094"/>
    <x v="49"/>
    <s v="PO144259"/>
    <s v="GRN186474"/>
    <n v="101031309"/>
    <s v="VAREX SSM POWER CABLE ASSEMBLY (12M)"/>
    <s v="Llanelli SA14 9UU"/>
    <n v="324"/>
    <x v="2"/>
    <s v="Diesel"/>
    <n v="1.1987999999999999E-3"/>
  </r>
  <r>
    <s v="S002239"/>
    <x v="17"/>
    <s v="PO132842"/>
    <s v="GRN179686"/>
    <n v="101037721"/>
    <s v="LINATRON Mi6SSM LOW DOSE(15 &amp; 30 rad/min versions)"/>
    <s v="UT 84104"/>
    <n v="4725"/>
    <x v="4"/>
    <s v="Aviation"/>
    <n v="18.279100224000004"/>
  </r>
  <r>
    <s v="S002239"/>
    <x v="17"/>
    <s v="PO132842"/>
    <s v="GRN180029"/>
    <n v="101037721"/>
    <s v="LINATRON Mi6SSM LOW DOSE(15 &amp; 30 rad/min versions)"/>
    <s v="UT 84104"/>
    <n v="4725"/>
    <x v="4"/>
    <s v="Aviation"/>
    <n v="18.279100224000004"/>
  </r>
  <r>
    <s v="S024448"/>
    <x v="18"/>
    <s v="PO135823"/>
    <s v="GRN186637"/>
    <n v="101049193"/>
    <s v="6/4 MeV TURNKEY LINAC SYSTEM C/W CABSCAN (+32/-31)"/>
    <s v="California 94560"/>
    <n v="5214"/>
    <x v="0"/>
    <s v="Crude"/>
    <n v="0.4181628"/>
  </r>
  <r>
    <s v="S024448"/>
    <x v="18"/>
    <s v="PO135823"/>
    <s v="GRN186638"/>
    <n v="13206361"/>
    <s v="ETM TCU 9.8KW 400V"/>
    <s v="California 94560"/>
    <n v="5214"/>
    <x v="0"/>
    <s v="Crude"/>
    <n v="0.4181628"/>
  </r>
  <r>
    <s v="S026094"/>
    <x v="49"/>
    <s v="PO143107"/>
    <s v="GRN186492"/>
    <s v="340-1203-1"/>
    <s v="DAB POWER CABLE CONC1-PSU1"/>
    <s v="Llanelli SA14 9UU"/>
    <n v="324"/>
    <x v="2"/>
    <s v="Diesel"/>
    <n v="1.1987999999999999E-3"/>
  </r>
  <r>
    <s v="S026094"/>
    <x v="49"/>
    <s v="PO143322"/>
    <s v="GRN186501"/>
    <n v="101031779"/>
    <s v="M60 MOBILE DETECTOR BOX CABLES - HORIZONTAL"/>
    <s v="Llanelli SA14 9UU"/>
    <n v="324"/>
    <x v="2"/>
    <s v="Diesel"/>
    <n v="1.1987999999999999E-3"/>
  </r>
  <r>
    <s v="S022670"/>
    <x v="26"/>
    <s v="PO144514"/>
    <s v="GRN186656"/>
    <n v="85212336"/>
    <s v="M24 X 180 R-XPT THROUGHBOLT"/>
    <s v="Congleton CW12 1HR"/>
    <n v="12.8"/>
    <x v="2"/>
    <s v="Diesel"/>
    <n v="4.7360000000000001E-5"/>
  </r>
  <r>
    <s v="S026094"/>
    <x v="49"/>
    <s v="PO141962"/>
    <s v="GRN186770"/>
    <s v="319-1168-1"/>
    <s v="ASSEMBLY DOOR SAFETY SWITCH"/>
    <s v="Llanelli SA14 9UU"/>
    <n v="324"/>
    <x v="2"/>
    <s v="Diesel"/>
    <n v="1.1987999999999999E-3"/>
  </r>
  <r>
    <s v="S026094"/>
    <x v="49"/>
    <s v="PO133559"/>
    <s v="GRN187150"/>
    <s v="340-1458-1"/>
    <s v="CABLE KIT P60 LINAC VAREX"/>
    <s v="Llanelli SA14 9UU"/>
    <n v="324"/>
    <x v="2"/>
    <s v="Diesel"/>
    <n v="1.1987999999999999E-3"/>
  </r>
  <r>
    <s v="S026094"/>
    <x v="49"/>
    <s v="PO143108"/>
    <s v="GRN187151"/>
    <s v="340-1458-1"/>
    <s v="CABLE KIT P60 LINAC VAREX"/>
    <s v="Llanelli SA14 9UU"/>
    <n v="324"/>
    <x v="2"/>
    <s v="Diesel"/>
    <n v="1.1987999999999999E-3"/>
  </r>
  <r>
    <s v="S026094"/>
    <x v="49"/>
    <s v="PO140950"/>
    <s v="GRN187152"/>
    <s v="340-1458-1"/>
    <s v="CABLE KIT P60 LINAC VAREX"/>
    <s v="Llanelli SA14 9UU"/>
    <n v="324"/>
    <x v="2"/>
    <s v="Diesel"/>
    <n v="1.1987999999999999E-3"/>
  </r>
  <r>
    <s v="S026094"/>
    <x v="49"/>
    <s v="PO143800"/>
    <s v="GRN187462"/>
    <s v="340-1206-1"/>
    <s v="DAB POWER CABLE CONC1-PSU4"/>
    <s v="Llanelli SA14 9UU"/>
    <n v="324"/>
    <x v="2"/>
    <s v="Diesel"/>
    <n v="1.1987999999999999E-3"/>
  </r>
  <r>
    <s v="S026094"/>
    <x v="49"/>
    <s v="PO144160"/>
    <s v="GRN187575"/>
    <s v="356-1145-1"/>
    <s v="M60 IRAQ - OFFBOARD JUNCTION BOX CABLE"/>
    <s v="Llanelli SA14 9UU"/>
    <n v="324"/>
    <x v="2"/>
    <s v="Diesel"/>
    <n v="1.1987999999999999E-3"/>
  </r>
  <r>
    <s v="S026094"/>
    <x v="49"/>
    <s v="PO141348"/>
    <s v="GRN187767"/>
    <n v="101032027"/>
    <s v="CONCENTRATOR TRIGGER CABLE (CLASSIC) 2.5M LONG"/>
    <s v="Llanelli SA14 9UU"/>
    <n v="324"/>
    <x v="2"/>
    <s v="Diesel"/>
    <n v="1.1987999999999999E-3"/>
  </r>
  <r>
    <s v="S026094"/>
    <x v="49"/>
    <s v="PO143108"/>
    <s v="GRN187778"/>
    <s v="340-1203-1"/>
    <s v="DAB POWER CABLE CONC1-PSU1"/>
    <s v="Llanelli SA14 9UU"/>
    <n v="324"/>
    <x v="2"/>
    <s v="Diesel"/>
    <n v="1.1987999999999999E-3"/>
  </r>
  <r>
    <s v="S026094"/>
    <x v="49"/>
    <s v="PO143322"/>
    <s v="GRN187808"/>
    <n v="101031312"/>
    <s v="VAREX SSM TRIGGER CABLE ASSEMBLY (6M)"/>
    <s v="Llanelli SA14 9UU"/>
    <n v="324"/>
    <x v="2"/>
    <s v="Diesel"/>
    <n v="1.1987999999999999E-3"/>
  </r>
  <r>
    <s v="S026094"/>
    <x v="49"/>
    <s v="PO141869"/>
    <s v="GRN187836"/>
    <n v="101046442"/>
    <s v="RAD MON DOSEVIEWER CABLE ASSY"/>
    <s v="Llanelli SA14 9UU"/>
    <n v="324"/>
    <x v="2"/>
    <s v="Diesel"/>
    <n v="1.1987999999999999E-3"/>
  </r>
  <r>
    <s v="S026094"/>
    <x v="49"/>
    <s v="PO143108"/>
    <s v="GRN187934"/>
    <s v="340-1216-1"/>
    <s v="DAB POWER CABLE CONC4-PSU4"/>
    <s v="Llanelli SA14 9UU"/>
    <n v="324"/>
    <x v="2"/>
    <s v="Diesel"/>
    <n v="1.1987999999999999E-3"/>
  </r>
  <r>
    <s v="S026094"/>
    <x v="49"/>
    <s v="PO138149"/>
    <s v="GRN188020"/>
    <s v="340-1319-1"/>
    <s v="CABLE KIT P60 LINAC ETM"/>
    <s v="Llanelli SA14 9UU"/>
    <n v="324"/>
    <x v="2"/>
    <s v="Diesel"/>
    <n v="1.1987999999999999E-3"/>
  </r>
  <r>
    <s v="S026094"/>
    <x v="49"/>
    <s v="PO144611"/>
    <s v="GRN188023"/>
    <s v="332-8274-1"/>
    <s v="CABLE ASSY RELAY FOR SINGLE BATTERY CHARGER"/>
    <s v="Llanelli SA14 9UU"/>
    <n v="324"/>
    <x v="2"/>
    <s v="Diesel"/>
    <n v="1.1987999999999999E-3"/>
  </r>
  <r>
    <s v="S026094"/>
    <x v="49"/>
    <s v="PO144498"/>
    <s v="GRN188024"/>
    <s v="332-8274-1"/>
    <s v="CABLE ASSY RELAY FOR SINGLE BATTERY CHARGER"/>
    <s v="Llanelli SA14 9UU"/>
    <n v="324"/>
    <x v="2"/>
    <s v="Diesel"/>
    <n v="1.1987999999999999E-3"/>
  </r>
  <r>
    <s v="S026094"/>
    <x v="49"/>
    <s v="PO143800"/>
    <s v="GRN188032"/>
    <n v="101031312"/>
    <s v="VAREX SSM TRIGGER CABLE ASSEMBLY (6M)"/>
    <s v="Llanelli SA14 9UU"/>
    <n v="324"/>
    <x v="2"/>
    <s v="Diesel"/>
    <n v="1.1987999999999999E-3"/>
  </r>
  <r>
    <s v="S026094"/>
    <x v="49"/>
    <s v="PO141348"/>
    <s v="GRN188238"/>
    <s v="340-1206-1"/>
    <s v="DAB POWER CABLE CONC1-PSU4"/>
    <s v="Llanelli SA14 9UU"/>
    <n v="324"/>
    <x v="2"/>
    <s v="Diesel"/>
    <n v="1.1987999999999999E-3"/>
  </r>
  <r>
    <s v="S001571"/>
    <x v="10"/>
    <s v="PO140444"/>
    <s v="GRN186710"/>
    <n v="57205720"/>
    <s v="MOUNTING KIT 2 SICK 2015624"/>
    <s v="St Albans AL1 5BN"/>
    <n v="298"/>
    <x v="2"/>
    <s v="Diesel"/>
    <n v="1.1026E-3"/>
  </r>
  <r>
    <s v="S023284"/>
    <x v="19"/>
    <s v="PO140972"/>
    <s v="GRN186713"/>
    <s v="340-1072-1"/>
    <s v="CONDUIT JUNCTION BOX SOURCE SIDE – JUNCTION BOX DE"/>
    <s v="Leicester LE19 2DT"/>
    <n v="144"/>
    <x v="1"/>
    <s v="Diesel"/>
    <n v="5.3280000000000001E-2"/>
  </r>
  <r>
    <s v="S023284"/>
    <x v="19"/>
    <s v="PO138725"/>
    <s v="GRN186714"/>
    <s v="340-1011-1"/>
    <s v="SITE CONFIGURABLE ENCLOSURE WITH AC"/>
    <s v="Leicester LE19 2DT"/>
    <n v="144"/>
    <x v="1"/>
    <s v="Diesel"/>
    <n v="5.3280000000000001E-2"/>
  </r>
  <r>
    <s v="S023284"/>
    <x v="19"/>
    <s v="PO138725"/>
    <s v="GRN186716"/>
    <n v="101034024"/>
    <s v="MAIN CONTROL PANEL"/>
    <s v="Leicester LE19 2DT"/>
    <n v="144"/>
    <x v="1"/>
    <s v="Diesel"/>
    <n v="5.3280000000000001E-2"/>
  </r>
  <r>
    <s v="S026889"/>
    <x v="35"/>
    <s v="PO145075"/>
    <s v="GRN186717"/>
    <n v="101024926"/>
    <s v="RIGHT HAND SAWTOOTH SPINE"/>
    <s v="Stafford ST18 0PJ"/>
    <n v="50.6"/>
    <x v="2"/>
    <s v="Diesel"/>
    <n v="1.8722000000000001E-3"/>
  </r>
  <r>
    <s v="S026094"/>
    <x v="49"/>
    <s v="PO144587"/>
    <s v="GRN188493"/>
    <n v="101044846"/>
    <s v="HORIZONTAL DETECTOR DAB CABLE'S SUB ASSEMBLY"/>
    <s v="Llanelli SA14 9UU"/>
    <n v="324"/>
    <x v="2"/>
    <s v="Diesel"/>
    <n v="1.1987999999999999E-3"/>
  </r>
  <r>
    <s v="S000892"/>
    <x v="16"/>
    <s v="PO142139"/>
    <s v="GRN186722"/>
    <n v="42208923"/>
    <s v="IMRAK 410 19&quot; WALL MOUNT CABINET 324 x 600 x 400mm"/>
    <s v="Stockport SK4 2JT"/>
    <n v="55"/>
    <x v="2"/>
    <s v="Diesel"/>
    <n v="2.0350000000000001E-4"/>
  </r>
  <r>
    <s v="S026094"/>
    <x v="49"/>
    <s v="PO143323"/>
    <s v="GRN188893"/>
    <n v="101031312"/>
    <s v="VAREX SSM TRIGGER CABLE ASSEMBLY (6M)"/>
    <s v="Llanelli SA14 9UU"/>
    <n v="324"/>
    <x v="2"/>
    <s v="Diesel"/>
    <n v="1.1987999999999999E-3"/>
  </r>
  <r>
    <s v="S026094"/>
    <x v="49"/>
    <s v="PO144662"/>
    <s v="GRN189232"/>
    <s v="340-1347-1"/>
    <s v="P60 II CABLE ASSY SPEED DISPLAY POWER"/>
    <s v="Llanelli SA14 9UU"/>
    <n v="324"/>
    <x v="2"/>
    <s v="Diesel"/>
    <n v="1.1987999999999999E-3"/>
  </r>
  <r>
    <s v="S026094"/>
    <x v="49"/>
    <s v="PO143800"/>
    <s v="GRN189234"/>
    <n v="101031312"/>
    <s v="VAREX SSM TRIGGER CABLE ASSEMBLY (6M)"/>
    <s v="Llanelli SA14 9UU"/>
    <n v="324"/>
    <x v="2"/>
    <s v="Diesel"/>
    <n v="1.1987999999999999E-3"/>
  </r>
  <r>
    <s v="S000892"/>
    <x v="16"/>
    <s v="PO145764"/>
    <s v="GRN186728"/>
    <n v="30206272"/>
    <s v="SHIELDED SECURITY CABLE 4 x 18awg LSZH x 100M REEL"/>
    <s v="Stockport SK4 2JT"/>
    <n v="55"/>
    <x v="2"/>
    <s v="Diesel"/>
    <n v="2.0350000000000001E-4"/>
  </r>
  <r>
    <s v="S023375"/>
    <x v="13"/>
    <s v="PO145548"/>
    <s v="GRN186731"/>
    <n v="101022713"/>
    <s v="CABLE MG XRC 5M"/>
    <s v="Boston Massachusetts"/>
    <n v="3154"/>
    <x v="0"/>
    <s v="Crude"/>
    <n v="0.50590159999999995"/>
  </r>
  <r>
    <s v="S000892"/>
    <x v="16"/>
    <s v="PO145764"/>
    <s v="GRN186732"/>
    <n v="3445173"/>
    <s v="D SOCKET 9 WAY SOLDER BUCKET FILTERED 5A"/>
    <s v="Stockport SK4 2JT"/>
    <n v="55"/>
    <x v="2"/>
    <s v="Diesel"/>
    <n v="2.0350000000000001E-4"/>
  </r>
  <r>
    <s v="S000892"/>
    <x v="16"/>
    <s v="PO145311"/>
    <s v="GRN186734"/>
    <n v="101033208"/>
    <s v="THERMOPLASTIC KNURLED KNOB M6 x 8 - BLACK RS PRO 7"/>
    <s v="Stockport SK4 2JT"/>
    <n v="55"/>
    <x v="2"/>
    <s v="Diesel"/>
    <n v="2.0350000000000001E-4"/>
  </r>
  <r>
    <s v="S026094"/>
    <x v="49"/>
    <s v="PO143323"/>
    <s v="GRN189241"/>
    <n v="21206151"/>
    <s v="M60 MOBILE DETECTOR BOX CABLES - VERTICAL PHOENIX"/>
    <s v="Llanelli SA14 9UU"/>
    <n v="324"/>
    <x v="2"/>
    <s v="Diesel"/>
    <n v="1.1987999999999999E-3"/>
  </r>
  <r>
    <s v="S026094"/>
    <x v="49"/>
    <s v="PO138612"/>
    <s v="GRN190004"/>
    <s v="340-1217-1"/>
    <s v="DAB POWER CABLE CONC5-PSU1"/>
    <s v="Llanelli SA14 9UU"/>
    <n v="324"/>
    <x v="2"/>
    <s v="Diesel"/>
    <n v="1.1987999999999999E-3"/>
  </r>
  <r>
    <s v="S024190"/>
    <x v="22"/>
    <s v="PO145206"/>
    <s v="GRN186740"/>
    <s v="340-1085-1"/>
    <s v="LINAC GLIDE STRIP"/>
    <s v="Stockport SK4 2JT"/>
    <n v="22.2"/>
    <x v="1"/>
    <s v="Diesel"/>
    <n v="8.2140000000000008E-3"/>
  </r>
  <r>
    <s v="S026094"/>
    <x v="49"/>
    <s v="PO143324"/>
    <s v="GRN190013"/>
    <n v="101032027"/>
    <s v="CONCENTRATOR TRIGGER CABLE (CLASSIC) 2.5M LONG"/>
    <s v="Llanelli SA14 9UU"/>
    <n v="324"/>
    <x v="2"/>
    <s v="Diesel"/>
    <n v="1.1987999999999999E-3"/>
  </r>
  <r>
    <s v="S000892"/>
    <x v="16"/>
    <s v="PO142139"/>
    <s v="GRN186742"/>
    <n v="42208923"/>
    <s v="IMRAK 410 19&quot; WALL MOUNT CABINET 324 x 600 x 400mm"/>
    <s v="Stockport SK4 2JT"/>
    <n v="55"/>
    <x v="2"/>
    <s v="Diesel"/>
    <n v="2.0350000000000001E-4"/>
  </r>
  <r>
    <s v="S024190"/>
    <x v="22"/>
    <s v="PO145396"/>
    <s v="GRN186743"/>
    <n v="101014001"/>
    <s v="GASKET DETECTOR BOX LID"/>
    <s v="Stockport SK4 2JT"/>
    <n v="22.2"/>
    <x v="1"/>
    <s v="Diesel"/>
    <n v="8.2140000000000008E-3"/>
  </r>
  <r>
    <s v="S024190"/>
    <x v="22"/>
    <s v="PO145278"/>
    <s v="GRN186744"/>
    <n v="101014001"/>
    <s v="GASKET DETECTOR BOX LID"/>
    <s v="Stockport SK4 2JT"/>
    <n v="22.2"/>
    <x v="1"/>
    <s v="Diesel"/>
    <n v="8.2140000000000008E-3"/>
  </r>
  <r>
    <s v="S026094"/>
    <x v="49"/>
    <s v="PO144662"/>
    <s v="GRN190020"/>
    <s v="340-1206-1"/>
    <s v="DAB POWER CABLE CONC1-PSU4"/>
    <s v="Llanelli SA14 9UU"/>
    <n v="324"/>
    <x v="2"/>
    <s v="Diesel"/>
    <n v="1.1987999999999999E-3"/>
  </r>
  <r>
    <s v="S001571"/>
    <x v="10"/>
    <s v="PO135068"/>
    <s v="GRN186746"/>
    <s v="11700-1538"/>
    <s v="LASER SCANNER 190 DEG  1-40M OBJ DETECTOR"/>
    <s v="St Albans AL1 5BN"/>
    <n v="298"/>
    <x v="2"/>
    <s v="Diesel"/>
    <n v="1.1026E-3"/>
  </r>
  <r>
    <s v="S026094"/>
    <x v="49"/>
    <s v="PO143800"/>
    <s v="GRN190021"/>
    <s v="340-1206-1"/>
    <s v="DAB POWER CABLE CONC1-PSU4"/>
    <s v="Llanelli SA14 9UU"/>
    <n v="324"/>
    <x v="2"/>
    <s v="Diesel"/>
    <n v="1.1987999999999999E-3"/>
  </r>
  <r>
    <s v="S026094"/>
    <x v="49"/>
    <s v="PO133559"/>
    <s v="GRN190022"/>
    <s v="340-1458-1"/>
    <s v="CABLE KIT P60 LINAC VAREX"/>
    <s v="Llanelli SA14 9UU"/>
    <n v="324"/>
    <x v="2"/>
    <s v="Diesel"/>
    <n v="1.1987999999999999E-3"/>
  </r>
  <r>
    <s v="S026094"/>
    <x v="49"/>
    <s v="PO139642"/>
    <s v="GRN190033"/>
    <s v="340-1203-1"/>
    <s v="DAB POWER CABLE CONC1-PSU1"/>
    <s v="Llanelli SA14 9UU"/>
    <n v="324"/>
    <x v="2"/>
    <s v="Diesel"/>
    <n v="1.1987999999999999E-3"/>
  </r>
  <r>
    <s v="S026094"/>
    <x v="49"/>
    <s v="PO143800"/>
    <s v="GRN190119"/>
    <n v="101037834"/>
    <s v="VAREX 6MeV TRIGGER CABLE 8M (DET BOX - TERMINALS)"/>
    <s v="Llanelli SA14 9UU"/>
    <n v="324"/>
    <x v="2"/>
    <s v="Diesel"/>
    <n v="1.1987999999999999E-3"/>
  </r>
  <r>
    <s v="S026094"/>
    <x v="49"/>
    <s v="PO144854"/>
    <s v="GRN190122"/>
    <s v="340-1206-1"/>
    <s v="DAB POWER CABLE CONC1-PSU4"/>
    <s v="Llanelli SA14 9UU"/>
    <n v="324"/>
    <x v="2"/>
    <s v="Diesel"/>
    <n v="1.1987999999999999E-3"/>
  </r>
  <r>
    <s v="S026094"/>
    <x v="49"/>
    <s v="PO144662"/>
    <s v="GRN190123"/>
    <s v="340-1206-1"/>
    <s v="DAB POWER CABLE CONC1-PSU4"/>
    <s v="Llanelli SA14 9UU"/>
    <n v="324"/>
    <x v="2"/>
    <s v="Diesel"/>
    <n v="1.1987999999999999E-3"/>
  </r>
  <r>
    <s v="S026094"/>
    <x v="49"/>
    <s v="PO138612"/>
    <s v="GRN190125"/>
    <s v="340-1217-1"/>
    <s v="DAB POWER CABLE CONC5-PSU1"/>
    <s v="Llanelli SA14 9UU"/>
    <n v="324"/>
    <x v="2"/>
    <s v="Diesel"/>
    <n v="1.1987999999999999E-3"/>
  </r>
  <r>
    <s v="S026094"/>
    <x v="49"/>
    <s v="PO139642"/>
    <s v="GRN190126"/>
    <s v="340-1216-1"/>
    <s v="DAB POWER CABLE CONC4-PSU4"/>
    <s v="Llanelli SA14 9UU"/>
    <n v="324"/>
    <x v="2"/>
    <s v="Diesel"/>
    <n v="1.1987999999999999E-3"/>
  </r>
  <r>
    <s v="S026094"/>
    <x v="49"/>
    <s v="PO138615"/>
    <s v="GRN190128"/>
    <s v="340-1218-1"/>
    <s v="DAB POWER CABLE CONC5-PSU2"/>
    <s v="Llanelli SA14 9UU"/>
    <n v="324"/>
    <x v="2"/>
    <s v="Diesel"/>
    <n v="1.1987999999999999E-3"/>
  </r>
  <r>
    <s v="S026094"/>
    <x v="49"/>
    <s v="PO140950"/>
    <s v="GRN190245"/>
    <s v="340-1203-1"/>
    <s v="DAB POWER CABLE CONC1-PSU1"/>
    <s v="Llanelli SA14 9UU"/>
    <n v="324"/>
    <x v="2"/>
    <s v="Diesel"/>
    <n v="1.1987999999999999E-3"/>
  </r>
  <r>
    <s v="S026094"/>
    <x v="49"/>
    <s v="PO146448"/>
    <s v="GRN190246"/>
    <s v="340-1214-1"/>
    <s v="DAB POWER CABLE CONC4-PSU2"/>
    <s v="Llanelli SA14 9UU"/>
    <n v="324"/>
    <x v="2"/>
    <s v="Diesel"/>
    <n v="1.1987999999999999E-3"/>
  </r>
  <r>
    <s v="S026094"/>
    <x v="49"/>
    <s v="PO146447"/>
    <s v="GRN190248"/>
    <s v="340-1211-1"/>
    <s v="DAB POWER CABLE CONC3-PSU3"/>
    <s v="Llanelli SA14 9UU"/>
    <n v="324"/>
    <x v="2"/>
    <s v="Diesel"/>
    <n v="1.1987999999999999E-3"/>
  </r>
  <r>
    <s v="S026094"/>
    <x v="49"/>
    <s v="PO144662"/>
    <s v="GRN190316"/>
    <s v="340-1346-1"/>
    <s v="P60 II CABLE ASSY SPEED DISPLAY SIGNAL"/>
    <s v="Llanelli SA14 9UU"/>
    <n v="324"/>
    <x v="2"/>
    <s v="Diesel"/>
    <n v="1.1987999999999999E-3"/>
  </r>
  <r>
    <s v="S026094"/>
    <x v="49"/>
    <s v="PO144587"/>
    <s v="GRN190319"/>
    <n v="101031312"/>
    <s v="VAREX SSM TRIGGER CABLE ASSEMBLY (6M)"/>
    <s v="Llanelli SA14 9UU"/>
    <n v="324"/>
    <x v="2"/>
    <s v="Diesel"/>
    <n v="1.1987999999999999E-3"/>
  </r>
  <r>
    <s v="S001047"/>
    <x v="9"/>
    <s v="PO142188"/>
    <s v="GRN186764"/>
    <n v="66205215"/>
    <s v="2X8 ELEMENT PHOTO DIODE CDWO4 30MM THICK"/>
    <s v="81300 Johor Bahru Malaysia"/>
    <n v="6781"/>
    <x v="4"/>
    <s v="Aviation"/>
    <n v="1.1924057587200001"/>
  </r>
  <r>
    <s v="S026094"/>
    <x v="49"/>
    <s v="PO140950"/>
    <s v="GRN190320"/>
    <s v="340-1475-1"/>
    <s v="CABLE ASSY M12 90 DEG FEMALE 5F TO M12 STRI MALE 5"/>
    <s v="Llanelli SA14 9UU"/>
    <n v="324"/>
    <x v="2"/>
    <s v="Diesel"/>
    <n v="1.1987999999999999E-3"/>
  </r>
  <r>
    <s v="S026094"/>
    <x v="49"/>
    <s v="PO138149"/>
    <s v="GRN190351"/>
    <s v="340-1319-1"/>
    <s v="CABLE KIT P60 LINAC ETM"/>
    <s v="Llanelli SA14 9UU"/>
    <n v="324"/>
    <x v="2"/>
    <s v="Diesel"/>
    <n v="1.1987999999999999E-3"/>
  </r>
  <r>
    <s v="S001047"/>
    <x v="9"/>
    <s v="PO142160"/>
    <s v="GRN186769"/>
    <n v="66208596"/>
    <s v="SILICON PHOTODIODE - CdW04 16 CHANNELS"/>
    <s v="81300 Johor Bahru Malaysia"/>
    <n v="6781"/>
    <x v="4"/>
    <s v="Aviation"/>
    <n v="1.1924057587200001"/>
  </r>
  <r>
    <s v="S026094"/>
    <x v="49"/>
    <s v="PO144587"/>
    <s v="GRN190871"/>
    <n v="101044846"/>
    <s v="HORIZONTAL DETECTOR DAB CABLE'S SUB ASSEMBLY"/>
    <s v="Llanelli SA14 9UU"/>
    <n v="324"/>
    <x v="2"/>
    <s v="Diesel"/>
    <n v="1.1987999999999999E-3"/>
  </r>
  <r>
    <s v="S001047"/>
    <x v="9"/>
    <s v="PO140457"/>
    <s v="GRN186771"/>
    <n v="101040968"/>
    <s v="SILICON PD - CDWO4 - 5x5x5 THK - 8x2 ELEM - POSI"/>
    <s v="81300 Johor Bahru Malaysia"/>
    <n v="6781"/>
    <x v="4"/>
    <s v="Aviation"/>
    <n v="1.1924057587200001"/>
  </r>
  <r>
    <s v="S026094"/>
    <x v="49"/>
    <s v="PO143324"/>
    <s v="GRN190873"/>
    <n v="101031779"/>
    <s v="M60 MOBILE DETECTOR BOX CABLES - HORIZONTAL"/>
    <s v="Llanelli SA14 9UU"/>
    <n v="324"/>
    <x v="2"/>
    <s v="Diesel"/>
    <n v="1.1987999999999999E-3"/>
  </r>
  <r>
    <s v="S026094"/>
    <x v="49"/>
    <s v="PO143324"/>
    <s v="GRN191160"/>
    <n v="101031312"/>
    <s v="VAREX SSM TRIGGER CABLE ASSEMBLY (6M)"/>
    <s v="Llanelli SA14 9UU"/>
    <n v="324"/>
    <x v="2"/>
    <s v="Diesel"/>
    <n v="1.1987999999999999E-3"/>
  </r>
  <r>
    <s v="S000892"/>
    <x v="16"/>
    <s v="PO145764"/>
    <s v="GRN186776"/>
    <n v="30206272"/>
    <s v="SHIELDED SECURITY CABLE 4 x 18awg LSZH x 100M REEL"/>
    <s v="Stockport SK4 2JT"/>
    <n v="55"/>
    <x v="2"/>
    <s v="Diesel"/>
    <n v="2.0350000000000001E-4"/>
  </r>
  <r>
    <s v="S026094"/>
    <x v="49"/>
    <s v="PO144854"/>
    <s v="GRN191174"/>
    <s v="340-1206-1"/>
    <s v="DAB POWER CABLE CONC1-PSU4"/>
    <s v="Llanelli SA14 9UU"/>
    <n v="324"/>
    <x v="2"/>
    <s v="Diesel"/>
    <n v="1.1987999999999999E-3"/>
  </r>
  <r>
    <s v="S000892"/>
    <x v="16"/>
    <s v="PO145311"/>
    <s v="GRN186779"/>
    <s v="11553-0338"/>
    <s v="CONN RCPT HSG 2 CIRCUITS 2ROW MINI-FIT JR"/>
    <s v="Stockport SK4 2JT"/>
    <n v="55"/>
    <x v="2"/>
    <s v="Diesel"/>
    <n v="2.0350000000000001E-4"/>
  </r>
  <r>
    <s v="S000892"/>
    <x v="16"/>
    <s v="PO145764"/>
    <s v="GRN186780"/>
    <n v="3445203"/>
    <s v="STRAIGHT PLUG REWIREABLE M12 4AMP 4WAY"/>
    <s v="Stockport SK4 2JT"/>
    <n v="55"/>
    <x v="2"/>
    <s v="Diesel"/>
    <n v="2.0350000000000001E-4"/>
  </r>
  <r>
    <s v="S000892"/>
    <x v="16"/>
    <s v="PO145311"/>
    <s v="GRN186781"/>
    <s v="11553-0338"/>
    <s v="CONN RCPT HSG 2 CIRCUITS 2ROW MINI-FIT JR"/>
    <s v="Stockport SK4 2JT"/>
    <n v="55"/>
    <x v="2"/>
    <s v="Diesel"/>
    <n v="2.0350000000000001E-4"/>
  </r>
  <r>
    <s v="S000892"/>
    <x v="16"/>
    <s v="PO145311"/>
    <s v="GRN186783"/>
    <n v="21201414"/>
    <s v="PATCH CORD CAT 5E FTP PVC METAL SHIELD 1M - BLACK"/>
    <s v="Stockport SK4 2JT"/>
    <n v="55"/>
    <x v="2"/>
    <s v="Diesel"/>
    <n v="2.0350000000000001E-4"/>
  </r>
  <r>
    <s v="S026094"/>
    <x v="49"/>
    <s v="PO133559"/>
    <s v="GRN191175"/>
    <s v="340-1458-1"/>
    <s v="CABLE KIT P60 LINAC VAREX"/>
    <s v="Llanelli SA14 9UU"/>
    <n v="324"/>
    <x v="2"/>
    <s v="Diesel"/>
    <n v="1.1987999999999999E-3"/>
  </r>
  <r>
    <s v="S026094"/>
    <x v="49"/>
    <s v="PO144854"/>
    <s v="GRN192119"/>
    <s v="340-1206-1"/>
    <s v="DAB POWER CABLE CONC1-PSU4"/>
    <s v="Llanelli SA14 9UU"/>
    <n v="324"/>
    <x v="2"/>
    <s v="Diesel"/>
    <n v="1.1987999999999999E-3"/>
  </r>
  <r>
    <s v="S026094"/>
    <x v="49"/>
    <s v="PO141348"/>
    <s v="GRN192120"/>
    <s v="340-1206-1"/>
    <s v="DAB POWER CABLE CONC1-PSU4"/>
    <s v="Llanelli SA14 9UU"/>
    <n v="324"/>
    <x v="2"/>
    <s v="Diesel"/>
    <n v="1.1987999999999999E-3"/>
  </r>
  <r>
    <s v="S000892"/>
    <x v="16"/>
    <s v="PO145311"/>
    <s v="GRN186794"/>
    <n v="21201414"/>
    <s v="PATCH CORD CAT 5E FTP PVC METAL SHIELD 1M - BLACK"/>
    <s v="Stockport SK4 2JT"/>
    <n v="55"/>
    <x v="2"/>
    <s v="Diesel"/>
    <n v="2.0350000000000001E-4"/>
  </r>
  <r>
    <s v="S026094"/>
    <x v="49"/>
    <s v="PO144587"/>
    <s v="GRN192121"/>
    <n v="101044893"/>
    <s v="VERTICAL DETECTOR DAB CABLE'S SUB ASSEMBLY"/>
    <s v="Llanelli SA14 9UU"/>
    <n v="324"/>
    <x v="2"/>
    <s v="Diesel"/>
    <n v="1.1987999999999999E-3"/>
  </r>
  <r>
    <s v="S026094"/>
    <x v="49"/>
    <s v="PO142315"/>
    <s v="GRN192577"/>
    <n v="101031356"/>
    <s v="OPEN WIRES TO 25-WAY D TYPE CABLE ASSEMBLY - 10M"/>
    <s v="Llanelli SA14 9UU"/>
    <n v="324"/>
    <x v="2"/>
    <s v="Diesel"/>
    <n v="1.1987999999999999E-3"/>
  </r>
  <r>
    <s v="S026094"/>
    <x v="49"/>
    <s v="PO142064"/>
    <s v="GRN192581"/>
    <s v="331-8556-1"/>
    <s v="CABLE ASSY HOOP POWER 4 METER"/>
    <s v="Llanelli SA14 9UU"/>
    <n v="324"/>
    <x v="2"/>
    <s v="Diesel"/>
    <n v="1.1987999999999999E-3"/>
  </r>
  <r>
    <s v="S026094"/>
    <x v="49"/>
    <s v="PO144587"/>
    <s v="GRN192584"/>
    <n v="101037834"/>
    <s v="VAREX 6MeV TRIGGER CABLE 8M (DET BOX - TERMINALS)"/>
    <s v="Llanelli SA14 9UU"/>
    <n v="324"/>
    <x v="2"/>
    <s v="Diesel"/>
    <n v="1.1987999999999999E-3"/>
  </r>
  <r>
    <s v="S026094"/>
    <x v="49"/>
    <s v="PO146539"/>
    <s v="GRN192589"/>
    <s v="340-1458-1"/>
    <s v="CABLE KIT P60 LINAC VAREX"/>
    <s v="Llanelli SA14 9UU"/>
    <n v="324"/>
    <x v="2"/>
    <s v="Diesel"/>
    <n v="1.1987999999999999E-3"/>
  </r>
  <r>
    <s v="S026094"/>
    <x v="49"/>
    <s v="PO142064"/>
    <s v="GRN192597"/>
    <n v="21206151"/>
    <s v="M60 MOBILE DETECTOR BOX CABLES - VERTICAL PHOENIX"/>
    <s v="Llanelli SA14 9UU"/>
    <n v="324"/>
    <x v="2"/>
    <s v="Diesel"/>
    <n v="1.1987999999999999E-3"/>
  </r>
  <r>
    <s v="S026094"/>
    <x v="49"/>
    <s v="PO144854"/>
    <s v="GRN192603"/>
    <s v="340-1219-1"/>
    <s v="DAB POWER CABLE CONC5-PSU3"/>
    <s v="Llanelli SA14 9UU"/>
    <n v="324"/>
    <x v="2"/>
    <s v="Diesel"/>
    <n v="1.1987999999999999E-3"/>
  </r>
  <r>
    <s v="S026094"/>
    <x v="49"/>
    <s v="PO144662"/>
    <s v="GRN192608"/>
    <s v="340-1203-1"/>
    <s v="DAB POWER CABLE CONC1-PSU1"/>
    <s v="Llanelli SA14 9UU"/>
    <n v="324"/>
    <x v="2"/>
    <s v="Diesel"/>
    <n v="1.1987999999999999E-3"/>
  </r>
  <r>
    <s v="S026094"/>
    <x v="49"/>
    <s v="PO144610"/>
    <s v="GRN192611"/>
    <n v="101031531"/>
    <s v="VAREX SSM CABLE KIT (12M)"/>
    <s v="Llanelli SA14 9UU"/>
    <n v="324"/>
    <x v="2"/>
    <s v="Diesel"/>
    <n v="1.1987999999999999E-3"/>
  </r>
  <r>
    <s v="S026094"/>
    <x v="49"/>
    <s v="PO144854"/>
    <s v="GRN192612"/>
    <s v="340-1346-1"/>
    <s v="P60 II CABLE ASSY SPEED DISPLAY SIGNAL"/>
    <s v="Llanelli SA14 9UU"/>
    <n v="324"/>
    <x v="2"/>
    <s v="Diesel"/>
    <n v="1.1987999999999999E-3"/>
  </r>
  <r>
    <s v="S024448"/>
    <x v="18"/>
    <s v="PO145315"/>
    <s v="GRN186819"/>
    <n v="10208230"/>
    <s v="PULSE SYNC BOARD ASSEMBLY POSITIVE LOGIC OUTPUT"/>
    <s v="California 94560"/>
    <n v="5214"/>
    <x v="0"/>
    <s v="Crude"/>
    <n v="0.4181628"/>
  </r>
  <r>
    <s v="S026094"/>
    <x v="49"/>
    <s v="PO144587"/>
    <s v="GRN192613"/>
    <n v="101031312"/>
    <s v="VAREX SSM TRIGGER CABLE ASSEMBLY (6M)"/>
    <s v="Llanelli SA14 9UU"/>
    <n v="324"/>
    <x v="2"/>
    <s v="Diesel"/>
    <n v="1.1987999999999999E-3"/>
  </r>
  <r>
    <s v="S026094"/>
    <x v="49"/>
    <s v="PO143096"/>
    <s v="GRN193049"/>
    <s v="340-1203-1"/>
    <s v="DAB POWER CABLE CONC1-PSU1"/>
    <s v="Llanelli SA14 9UU"/>
    <n v="324"/>
    <x v="2"/>
    <s v="Diesel"/>
    <n v="1.1987999999999999E-3"/>
  </r>
  <r>
    <s v="S026094"/>
    <x v="49"/>
    <s v="PO143095"/>
    <s v="GRN193050"/>
    <s v="340-1203-1"/>
    <s v="DAB POWER CABLE CONC1-PSU1"/>
    <s v="Llanelli SA14 9UU"/>
    <n v="324"/>
    <x v="2"/>
    <s v="Diesel"/>
    <n v="1.1987999999999999E-3"/>
  </r>
  <r>
    <s v="S026094"/>
    <x v="49"/>
    <s v="PO139010"/>
    <s v="GRN193053"/>
    <s v="340-1347-1"/>
    <s v="P60 II CABLE ASSY SPEED DISPLAY POWER"/>
    <s v="Llanelli SA14 9UU"/>
    <n v="324"/>
    <x v="2"/>
    <s v="Diesel"/>
    <n v="1.1987999999999999E-3"/>
  </r>
  <r>
    <s v="S026094"/>
    <x v="49"/>
    <s v="PO138612"/>
    <s v="GRN193054"/>
    <s v="340-1347-1"/>
    <s v="P60 II CABLE ASSY SPEED DISPLAY POWER"/>
    <s v="Llanelli SA14 9UU"/>
    <n v="324"/>
    <x v="2"/>
    <s v="Diesel"/>
    <n v="1.1987999999999999E-3"/>
  </r>
  <r>
    <s v="S026094"/>
    <x v="49"/>
    <s v="PO143800"/>
    <s v="GRN193056"/>
    <n v="101031531"/>
    <s v="VAREX SSM CABLE KIT (12M)"/>
    <s v="Llanelli SA14 9UU"/>
    <n v="324"/>
    <x v="2"/>
    <s v="Diesel"/>
    <n v="1.1987999999999999E-3"/>
  </r>
  <r>
    <s v="S026094"/>
    <x v="49"/>
    <s v="PO142048"/>
    <s v="GRN193157"/>
    <n v="101031779"/>
    <s v="M60 MOBILE DETECTOR BOX CABLES - HORIZONTAL"/>
    <s v="Llanelli SA14 9UU"/>
    <n v="324"/>
    <x v="2"/>
    <s v="Diesel"/>
    <n v="1.1987999999999999E-3"/>
  </r>
  <r>
    <s v="S026094"/>
    <x v="49"/>
    <s v="PO146765"/>
    <s v="GRN193163"/>
    <s v="331-8265-1"/>
    <s v="CABLE ASSY ADAPTER LUBRICATOR POWER"/>
    <s v="Llanelli SA14 9UU"/>
    <n v="324"/>
    <x v="2"/>
    <s v="Diesel"/>
    <n v="1.1987999999999999E-3"/>
  </r>
  <r>
    <s v="S026094"/>
    <x v="49"/>
    <s v="PO144610"/>
    <s v="GRN193166"/>
    <s v="340-1215-1"/>
    <s v="DAB POWER CABLE CONC4-PSU3"/>
    <s v="Llanelli SA14 9UU"/>
    <n v="324"/>
    <x v="2"/>
    <s v="Diesel"/>
    <n v="1.1987999999999999E-3"/>
  </r>
  <r>
    <s v="S026094"/>
    <x v="49"/>
    <s v="PO146916"/>
    <s v="GRN193167"/>
    <n v="101039286"/>
    <s v="CABLE ASSEMBLY MALE 9WAY D SUB IP67 20M"/>
    <s v="Llanelli SA14 9UU"/>
    <n v="324"/>
    <x v="2"/>
    <s v="Diesel"/>
    <n v="1.1987999999999999E-3"/>
  </r>
  <r>
    <s v="S026094"/>
    <x v="49"/>
    <s v="PO142315"/>
    <s v="GRN193168"/>
    <n v="101043948"/>
    <s v="DETECTOR CONTROL CABLE HPP V4 TO 9 WAY D 650mm"/>
    <s v="Llanelli SA14 9UU"/>
    <n v="324"/>
    <x v="2"/>
    <s v="Diesel"/>
    <n v="1.1987999999999999E-3"/>
  </r>
  <r>
    <s v="S026094"/>
    <x v="49"/>
    <s v="PO143987"/>
    <s v="GRN193169"/>
    <n v="101037559"/>
    <s v="SHUTTER MICROSWITCH CABLE ASSEMBLY - 10M"/>
    <s v="Llanelli SA14 9UU"/>
    <n v="324"/>
    <x v="2"/>
    <s v="Diesel"/>
    <n v="1.1987999999999999E-3"/>
  </r>
  <r>
    <s v="S026094"/>
    <x v="49"/>
    <s v="PO147151"/>
    <s v="GRN193174"/>
    <s v="340-1458-1"/>
    <s v="CABLE KIT P60 LINAC VAREX"/>
    <s v="Llanelli SA14 9UU"/>
    <n v="324"/>
    <x v="2"/>
    <s v="Diesel"/>
    <n v="1.1987999999999999E-3"/>
  </r>
  <r>
    <s v="S026094"/>
    <x v="49"/>
    <s v="PO147151"/>
    <s v="GRN193374"/>
    <s v="340-1458-1"/>
    <s v="CABLE KIT P60 LINAC VAREX"/>
    <s v="Llanelli SA14 9UU"/>
    <n v="324"/>
    <x v="2"/>
    <s v="Diesel"/>
    <n v="1.1987999999999999E-3"/>
  </r>
  <r>
    <s v="S026094"/>
    <x v="49"/>
    <s v="PO147151"/>
    <s v="GRN193550"/>
    <s v="340-1458-1"/>
    <s v="CABLE KIT P60 LINAC VAREX"/>
    <s v="Llanelli SA14 9UU"/>
    <n v="324"/>
    <x v="2"/>
    <s v="Diesel"/>
    <n v="1.1987999999999999E-3"/>
  </r>
  <r>
    <s v="S026094"/>
    <x v="49"/>
    <s v="PO148014"/>
    <s v="GRN193911"/>
    <n v="101042941"/>
    <s v="CONDUIT HORIZONTAL DETECTOR ENCLOSURE"/>
    <s v="Llanelli SA14 9UU"/>
    <n v="324"/>
    <x v="2"/>
    <s v="Diesel"/>
    <n v="1.1987999999999999E-3"/>
  </r>
  <r>
    <s v="S026094"/>
    <x v="49"/>
    <s v="PO145128"/>
    <s v="GRN193955"/>
    <s v="340-1206-1"/>
    <s v="DAB POWER CABLE CONC1-PSU4"/>
    <s v="Llanelli SA14 9UU"/>
    <n v="324"/>
    <x v="2"/>
    <s v="Diesel"/>
    <n v="1.1987999999999999E-3"/>
  </r>
  <r>
    <s v="S026094"/>
    <x v="49"/>
    <s v="PO144610"/>
    <s v="GRN193957"/>
    <n v="101032027"/>
    <s v="CONCENTRATOR TRIGGER CABLE (CLASSIC) 2.5M LONG"/>
    <s v="Llanelli SA14 9UU"/>
    <n v="324"/>
    <x v="2"/>
    <s v="Diesel"/>
    <n v="1.1987999999999999E-3"/>
  </r>
  <r>
    <s v="S026094"/>
    <x v="49"/>
    <s v="PO147151"/>
    <s v="GRN193959"/>
    <s v="340-1458-1"/>
    <s v="CABLE KIT P60 LINAC VAREX"/>
    <s v="Llanelli SA14 9UU"/>
    <n v="324"/>
    <x v="2"/>
    <s v="Diesel"/>
    <n v="1.1987999999999999E-3"/>
  </r>
  <r>
    <s v="S026094"/>
    <x v="49"/>
    <s v="PO145133"/>
    <s v="GRN194417"/>
    <s v="340-1206-1"/>
    <s v="DAB POWER CABLE CONC1-PSU4"/>
    <s v="Llanelli SA14 9UU"/>
    <n v="324"/>
    <x v="2"/>
    <s v="Diesel"/>
    <n v="1.1987999999999999E-3"/>
  </r>
  <r>
    <s v="S026094"/>
    <x v="49"/>
    <s v="PO145132"/>
    <s v="GRN194419"/>
    <s v="340-1206-1"/>
    <s v="DAB POWER CABLE CONC1-PSU4"/>
    <s v="Llanelli SA14 9UU"/>
    <n v="324"/>
    <x v="2"/>
    <s v="Diesel"/>
    <n v="1.1987999999999999E-3"/>
  </r>
  <r>
    <s v="S026094"/>
    <x v="49"/>
    <s v="PO147381"/>
    <s v="GRN194421"/>
    <s v="340-1206-1"/>
    <s v="DAB POWER CABLE CONC1-PSU4"/>
    <s v="Llanelli SA14 9UU"/>
    <n v="324"/>
    <x v="2"/>
    <s v="Diesel"/>
    <n v="1.1987999999999999E-3"/>
  </r>
  <r>
    <s v="S026094"/>
    <x v="49"/>
    <s v="PO145131"/>
    <s v="GRN194422"/>
    <s v="340-1206-1"/>
    <s v="DAB POWER CABLE CONC1-PSU4"/>
    <s v="Llanelli SA14 9UU"/>
    <n v="324"/>
    <x v="2"/>
    <s v="Diesel"/>
    <n v="1.1987999999999999E-3"/>
  </r>
  <r>
    <s v="S026094"/>
    <x v="49"/>
    <s v="PO148014"/>
    <s v="GRN194423"/>
    <s v="340-1206-1"/>
    <s v="DAB POWER CABLE CONC1-PSU4"/>
    <s v="Llanelli SA14 9UU"/>
    <n v="324"/>
    <x v="2"/>
    <s v="Diesel"/>
    <n v="1.1987999999999999E-3"/>
  </r>
  <r>
    <s v="S026094"/>
    <x v="49"/>
    <s v="PO148014"/>
    <s v="GRN194424"/>
    <s v="340-1203-1"/>
    <s v="DAB POWER CABLE CONC1-PSU1"/>
    <s v="Llanelli SA14 9UU"/>
    <n v="324"/>
    <x v="2"/>
    <s v="Diesel"/>
    <n v="1.1987999999999999E-3"/>
  </r>
  <r>
    <s v="S026094"/>
    <x v="49"/>
    <s v="PO147519"/>
    <s v="GRN194425"/>
    <s v="340-1219-1"/>
    <s v="DAB POWER CABLE CONC5-PSU3"/>
    <s v="Llanelli SA14 9UU"/>
    <n v="324"/>
    <x v="2"/>
    <s v="Diesel"/>
    <n v="1.1987999999999999E-3"/>
  </r>
  <r>
    <s v="S026094"/>
    <x v="49"/>
    <s v="PO147383"/>
    <s v="GRN194426"/>
    <s v="340-1222-1"/>
    <s v="DAB POWER CABLE CONC6-PSU2"/>
    <s v="Llanelli SA14 9UU"/>
    <n v="324"/>
    <x v="2"/>
    <s v="Diesel"/>
    <n v="1.1987999999999999E-3"/>
  </r>
  <r>
    <s v="S023222"/>
    <x v="11"/>
    <s v="PO145318"/>
    <s v="GRN186857"/>
    <n v="7945146"/>
    <s v="VEHICLE DETECTION SENSOR Q7M FLAT-PAK MODEL"/>
    <s v="Wickford SS11 8YT"/>
    <n v="390"/>
    <x v="2"/>
    <s v="Diesel"/>
    <n v="1.4430000000000001E-3"/>
  </r>
  <r>
    <s v="S023222"/>
    <x v="11"/>
    <s v="PO142950"/>
    <s v="GRN186858"/>
    <n v="101027050"/>
    <s v="COMPACT MULTIPROTOCOL I/O MODULE TBEN-L1-16DXP TUR"/>
    <s v="Wickford SS11 8YT"/>
    <n v="390"/>
    <x v="2"/>
    <s v="Diesel"/>
    <n v="1.4430000000000001E-3"/>
  </r>
  <r>
    <s v="S001571"/>
    <x v="10"/>
    <s v="PO144724"/>
    <s v="GRN186859"/>
    <n v="101012395"/>
    <s v="SICK 2D LIDAR LASER SENSOR TIM351-2134001"/>
    <s v="St Albans AL1 5BN"/>
    <n v="298"/>
    <x v="2"/>
    <s v="Diesel"/>
    <n v="1.1026E-3"/>
  </r>
  <r>
    <s v="S026094"/>
    <x v="49"/>
    <s v="PO148014"/>
    <s v="GRN194493"/>
    <n v="101042941"/>
    <s v="CONDUIT HORIZONTAL DETECTOR ENCLOSURE"/>
    <s v="Llanelli SA14 9UU"/>
    <n v="324"/>
    <x v="2"/>
    <s v="Diesel"/>
    <n v="1.1987999999999999E-3"/>
  </r>
  <r>
    <s v="S025033"/>
    <x v="23"/>
    <s v="PO142817"/>
    <s v="GRN186863"/>
    <s v="11701-2037"/>
    <s v="60W 4800 LUMEN SQUARE LED WORK LIGHT, 24V"/>
    <s v="Nantwich CW5 6DX"/>
    <n v="44.6"/>
    <x v="2"/>
    <s v="Diesel"/>
    <n v="1.6501999999999999E-4"/>
  </r>
  <r>
    <s v="S026094"/>
    <x v="49"/>
    <s v="PO145128"/>
    <s v="GRN194543"/>
    <s v="340-1350-1"/>
    <s v="P60 II CABLE ASSY SPEED DISPLAY SERIAL COMMUNICATI"/>
    <s v="Llanelli SA14 9UU"/>
    <n v="324"/>
    <x v="2"/>
    <s v="Diesel"/>
    <n v="1.1987999999999999E-3"/>
  </r>
  <r>
    <s v="S026094"/>
    <x v="49"/>
    <s v="PO142315"/>
    <s v="GRN194545"/>
    <n v="101043948"/>
    <s v="DETECTOR CONTROL CABLE HPP V4 TO 9 WAY D 650mm"/>
    <s v="Llanelli SA14 9UU"/>
    <n v="324"/>
    <x v="2"/>
    <s v="Diesel"/>
    <n v="1.1987999999999999E-3"/>
  </r>
  <r>
    <s v="S026094"/>
    <x v="49"/>
    <s v="PO143987"/>
    <s v="GRN194547"/>
    <n v="101022633"/>
    <s v="HIGH VOLTAGE CABLE - SHV PLUG TO SHV PLUG 500mm"/>
    <s v="Llanelli SA14 9UU"/>
    <n v="324"/>
    <x v="2"/>
    <s v="Diesel"/>
    <n v="1.1987999999999999E-3"/>
  </r>
  <r>
    <s v="S025033"/>
    <x v="23"/>
    <s v="PO143458"/>
    <s v="GRN186881"/>
    <n v="101047544"/>
    <s v="10&quot; 54 WATT LED LIGHT BAR WITH DT CONNECTOR"/>
    <s v="Nantwich CW5 6DX"/>
    <n v="44.6"/>
    <x v="2"/>
    <s v="Diesel"/>
    <n v="1.6501999999999999E-4"/>
  </r>
  <r>
    <s v="S026094"/>
    <x v="49"/>
    <s v="PO133559"/>
    <s v="GRN194552"/>
    <s v="340-1458-1"/>
    <s v="CABLE KIT P60 LINAC VAREX"/>
    <s v="Llanelli SA14 9UU"/>
    <n v="324"/>
    <x v="2"/>
    <s v="Diesel"/>
    <n v="1.1987999999999999E-3"/>
  </r>
  <r>
    <s v="S026094"/>
    <x v="49"/>
    <s v="PO145130"/>
    <s v="GRN194565"/>
    <s v="340-1206-1"/>
    <s v="DAB POWER CABLE CONC1-PSU4"/>
    <s v="Llanelli SA14 9UU"/>
    <n v="324"/>
    <x v="2"/>
    <s v="Diesel"/>
    <n v="1.1987999999999999E-3"/>
  </r>
  <r>
    <s v="S026094"/>
    <x v="49"/>
    <s v="PO143800"/>
    <s v="GRN194721"/>
    <n v="101031312"/>
    <s v="VAREX SSM TRIGGER CABLE ASSEMBLY (6M)"/>
    <s v="Llanelli SA14 9UU"/>
    <n v="324"/>
    <x v="2"/>
    <s v="Diesel"/>
    <n v="1.1987999999999999E-3"/>
  </r>
  <r>
    <s v="S025431"/>
    <x v="0"/>
    <s v="PO140998"/>
    <s v="GRN186900"/>
    <s v="291-1064-1"/>
    <s v="KIT RADAR SPEED SENSOR RS232 PROGRAMMED"/>
    <s v="Boston Massachusetts"/>
    <n v="3154"/>
    <x v="0"/>
    <s v="Crude"/>
    <n v="2.5295079999999999"/>
  </r>
  <r>
    <s v="S025431"/>
    <x v="0"/>
    <s v="PO141531"/>
    <s v="GRN186901"/>
    <s v="335-1101-1"/>
    <s v="GOLD MAESTRO PROGRAMMED KIT MOTION CONTROLLER"/>
    <s v="Boston Massachusetts"/>
    <n v="3154"/>
    <x v="0"/>
    <s v="Crude"/>
    <n v="2.5295079999999999"/>
  </r>
  <r>
    <s v="S026094"/>
    <x v="49"/>
    <s v="PO148112"/>
    <s v="GRN194746"/>
    <s v="340-1443-1"/>
    <s v="CABLE ASSY VAREX SAFETY CABLE"/>
    <s v="Llanelli SA14 9UU"/>
    <n v="324"/>
    <x v="2"/>
    <s v="Diesel"/>
    <n v="1.1987999999999999E-3"/>
  </r>
  <r>
    <s v="S026094"/>
    <x v="49"/>
    <s v="PO142064"/>
    <s v="GRN195443"/>
    <n v="21206151"/>
    <s v="M60 MOBILE DETECTOR BOX CABLES - VERTICAL PHOENIX"/>
    <s v="Llanelli SA14 9UU"/>
    <n v="324"/>
    <x v="2"/>
    <s v="Diesel"/>
    <n v="1.1987999999999999E-3"/>
  </r>
  <r>
    <s v="S026094"/>
    <x v="49"/>
    <s v="PO147539"/>
    <s v="GRN195445"/>
    <s v="340-1352-1"/>
    <s v="POWER SUPPLY 40W 24VDC 1.67A WITH LOCKING CONNECTO"/>
    <s v="Llanelli SA14 9UU"/>
    <n v="324"/>
    <x v="2"/>
    <s v="Diesel"/>
    <n v="1.1987999999999999E-3"/>
  </r>
  <r>
    <s v="S026094"/>
    <x v="49"/>
    <s v="PO145128"/>
    <s v="GRN195446"/>
    <s v="340-1347-1"/>
    <s v="P60 II CABLE ASSY SPEED DISPLAY POWER"/>
    <s v="Llanelli SA14 9UU"/>
    <n v="324"/>
    <x v="2"/>
    <s v="Diesel"/>
    <n v="1.1987999999999999E-3"/>
  </r>
  <r>
    <s v="S025431"/>
    <x v="0"/>
    <s v="PO144782"/>
    <s v="GRN186909"/>
    <s v="11520-0048"/>
    <s v="POTENTIOMETER TRIM 3 TURN 2K 1/4IN SHAFT"/>
    <s v="Boston Massachusetts"/>
    <n v="3154"/>
    <x v="0"/>
    <s v="Crude"/>
    <n v="1.0118031999999999E-2"/>
  </r>
  <r>
    <s v="S025431"/>
    <x v="0"/>
    <s v="PO144702"/>
    <s v="GRN186910"/>
    <s v="11540-0018"/>
    <s v="PASTE SILICONE DIELECTRIC"/>
    <s v="Boston Massachusetts"/>
    <n v="3154"/>
    <x v="0"/>
    <s v="Crude"/>
    <n v="1.0118031999999999E-2"/>
  </r>
  <r>
    <s v="S026094"/>
    <x v="49"/>
    <s v="PO146539"/>
    <s v="GRN195448"/>
    <s v="340-1458-1"/>
    <s v="CABLE KIT P60 LINAC VAREX"/>
    <s v="Llanelli SA14 9UU"/>
    <n v="324"/>
    <x v="2"/>
    <s v="Diesel"/>
    <n v="1.1987999999999999E-3"/>
  </r>
  <r>
    <s v="S026094"/>
    <x v="49"/>
    <s v="PO145128"/>
    <s v="GRN195450"/>
    <s v="340-1346-1"/>
    <s v="P60 II CABLE ASSY SPEED DISPLAY SIGNAL"/>
    <s v="Llanelli SA14 9UU"/>
    <n v="324"/>
    <x v="2"/>
    <s v="Diesel"/>
    <n v="1.1987999999999999E-3"/>
  </r>
  <r>
    <s v="S026094"/>
    <x v="49"/>
    <s v="PO147539"/>
    <s v="GRN195451"/>
    <n v="101037819"/>
    <s v="ETM 6MeV LINAC TRIGGER CABLE 13M"/>
    <s v="Llanelli SA14 9UU"/>
    <n v="324"/>
    <x v="2"/>
    <s v="Diesel"/>
    <n v="1.1987999999999999E-3"/>
  </r>
  <r>
    <s v="S026094"/>
    <x v="49"/>
    <s v="PO148574"/>
    <s v="GRN196339"/>
    <s v="340-1350-1"/>
    <s v="P60 II CABLE ASSY SPEED DISPLAY SERIAL COMMUNICATI"/>
    <s v="Llanelli SA14 9UU"/>
    <n v="324"/>
    <x v="2"/>
    <s v="Diesel"/>
    <n v="1.1987999999999999E-3"/>
  </r>
  <r>
    <s v="S026094"/>
    <x v="49"/>
    <s v="PO146539"/>
    <s v="GRN196954"/>
    <s v="340-1458-1"/>
    <s v="CABLE KIT P60 LINAC VAREX"/>
    <s v="Llanelli SA14 9UU"/>
    <n v="324"/>
    <x v="2"/>
    <s v="Diesel"/>
    <n v="1.1987999999999999E-3"/>
  </r>
  <r>
    <s v="S026094"/>
    <x v="49"/>
    <s v="PO145128"/>
    <s v="GRN196968"/>
    <s v="340-1216-1"/>
    <s v="DAB POWER CABLE CONC4-PSU4"/>
    <s v="Llanelli SA14 9UU"/>
    <n v="324"/>
    <x v="2"/>
    <s v="Diesel"/>
    <n v="1.1987999999999999E-3"/>
  </r>
  <r>
    <s v="S026094"/>
    <x v="49"/>
    <s v="PO141348"/>
    <s v="GRN196969"/>
    <s v="340-1210-1"/>
    <s v="DAB POWER CABLE CONC2-PSU4"/>
    <s v="Llanelli SA14 9UU"/>
    <n v="324"/>
    <x v="2"/>
    <s v="Diesel"/>
    <n v="1.1987999999999999E-3"/>
  </r>
  <r>
    <s v="S026094"/>
    <x v="49"/>
    <s v="PO145130"/>
    <s v="GRN196970"/>
    <s v="340-1216-1"/>
    <s v="DAB POWER CABLE CONC4-PSU4"/>
    <s v="Llanelli SA14 9UU"/>
    <n v="324"/>
    <x v="2"/>
    <s v="Diesel"/>
    <n v="1.1987999999999999E-3"/>
  </r>
  <r>
    <s v="S026094"/>
    <x v="49"/>
    <s v="PO148574"/>
    <s v="GRN196971"/>
    <s v="340-1210-1"/>
    <s v="DAB POWER CABLE CONC2-PSU4"/>
    <s v="Llanelli SA14 9UU"/>
    <n v="324"/>
    <x v="2"/>
    <s v="Diesel"/>
    <n v="1.1987999999999999E-3"/>
  </r>
  <r>
    <s v="S026094"/>
    <x v="49"/>
    <s v="PO148574"/>
    <s v="GRN196972"/>
    <s v="340-1221-1"/>
    <s v="DAB POWER CABLE CONC6-PSU1"/>
    <s v="Llanelli SA14 9UU"/>
    <n v="324"/>
    <x v="2"/>
    <s v="Diesel"/>
    <n v="1.1987999999999999E-3"/>
  </r>
  <r>
    <s v="S025431"/>
    <x v="0"/>
    <s v="PO144362"/>
    <s v="GRN186925"/>
    <s v="11701-2428"/>
    <s v="V SERPENTINE DRIVE BELT"/>
    <s v="Boston Massachusetts"/>
    <n v="3154"/>
    <x v="0"/>
    <s v="Crude"/>
    <n v="1.0118031999999999E-2"/>
  </r>
  <r>
    <s v="S026094"/>
    <x v="49"/>
    <s v="PO144610"/>
    <s v="GRN196973"/>
    <s v="340-1211-1"/>
    <s v="DAB POWER CABLE CONC3-PSU3"/>
    <s v="Llanelli SA14 9UU"/>
    <n v="324"/>
    <x v="2"/>
    <s v="Diesel"/>
    <n v="1.1987999999999999E-3"/>
  </r>
  <r>
    <s v="S023284"/>
    <x v="19"/>
    <s v="PO143112"/>
    <s v="GRN186927"/>
    <n v="101034024"/>
    <s v="MAIN CONTROL PANEL"/>
    <s v="Leicester LE19 2DT"/>
    <n v="144"/>
    <x v="1"/>
    <s v="Diesel"/>
    <n v="5.3280000000000001E-2"/>
  </r>
  <r>
    <s v="S025431"/>
    <x v="0"/>
    <s v="PO144023"/>
    <s v="GRN186930"/>
    <s v="332-1657-1"/>
    <s v="ASSY ZBV TRAFFIC LIGHT"/>
    <s v="Boston Massachusetts"/>
    <n v="3154"/>
    <x v="0"/>
    <s v="Crude"/>
    <n v="1.0118031999999999E-2"/>
  </r>
  <r>
    <s v="S026094"/>
    <x v="49"/>
    <s v="PO141348"/>
    <s v="GRN196974"/>
    <s v="340-1205-1"/>
    <s v="DAB POWER CABLE CONC1-PSU3"/>
    <s v="Llanelli SA14 9UU"/>
    <n v="324"/>
    <x v="2"/>
    <s v="Diesel"/>
    <n v="1.1987999999999999E-3"/>
  </r>
  <r>
    <s v="S025431"/>
    <x v="0"/>
    <s v="PO137870"/>
    <s v="GRN186932"/>
    <n v="101027222"/>
    <s v="INCREMENTAL ENCODER POWERFLEX 520 CLASS"/>
    <s v="Boston Massachusetts"/>
    <n v="3154"/>
    <x v="0"/>
    <s v="Crude"/>
    <n v="1.0118031999999999E-2"/>
  </r>
  <r>
    <s v="S026094"/>
    <x v="49"/>
    <s v="PO141348"/>
    <s v="GRN196975"/>
    <s v="340-1205-1"/>
    <s v="DAB POWER CABLE CONC1-PSU3"/>
    <s v="Llanelli SA14 9UU"/>
    <n v="324"/>
    <x v="2"/>
    <s v="Diesel"/>
    <n v="1.1987999999999999E-3"/>
  </r>
  <r>
    <s v="S026094"/>
    <x v="49"/>
    <s v="PO146916"/>
    <s v="GRN196990"/>
    <n v="101039286"/>
    <s v="CABLE ASSEMBLY MALE 9WAY D SUB IP67 20M"/>
    <s v="Llanelli SA14 9UU"/>
    <n v="324"/>
    <x v="2"/>
    <s v="Diesel"/>
    <n v="1.1987999999999999E-3"/>
  </r>
  <r>
    <s v="S026094"/>
    <x v="49"/>
    <s v="PO143987"/>
    <s v="GRN196993"/>
    <n v="101037559"/>
    <s v="SHUTTER MICROSWITCH CABLE ASSEMBLY - 10M"/>
    <s v="Llanelli SA14 9UU"/>
    <n v="324"/>
    <x v="2"/>
    <s v="Diesel"/>
    <n v="1.1987999999999999E-3"/>
  </r>
  <r>
    <s v="S026094"/>
    <x v="49"/>
    <s v="PO146765"/>
    <s v="GRN196996"/>
    <s v="331-8265-1"/>
    <s v="CABLE ASSY ADAPTER LUBRICATOR POWER"/>
    <s v="Llanelli SA14 9UU"/>
    <n v="324"/>
    <x v="2"/>
    <s v="Diesel"/>
    <n v="1.1987999999999999E-3"/>
  </r>
  <r>
    <s v="S026094"/>
    <x v="49"/>
    <s v="PO141349"/>
    <s v="GRN196998"/>
    <s v="340-1219-1"/>
    <s v="DAB POWER CABLE CONC5-PSU3"/>
    <s v="Llanelli SA14 9UU"/>
    <n v="324"/>
    <x v="2"/>
    <s v="Diesel"/>
    <n v="1.1987999999999999E-3"/>
  </r>
  <r>
    <s v="S026094"/>
    <x v="49"/>
    <s v="PO141349"/>
    <s v="GRN197000"/>
    <s v="340-1219-1"/>
    <s v="DAB POWER CABLE CONC5-PSU3"/>
    <s v="Llanelli SA14 9UU"/>
    <n v="324"/>
    <x v="2"/>
    <s v="Diesel"/>
    <n v="1.1987999999999999E-3"/>
  </r>
  <r>
    <s v="S026094"/>
    <x v="49"/>
    <s v="PO144610"/>
    <s v="GRN197001"/>
    <s v="340-1216-1"/>
    <s v="DAB POWER CABLE CONC4-PSU4"/>
    <s v="Llanelli SA14 9UU"/>
    <n v="324"/>
    <x v="2"/>
    <s v="Diesel"/>
    <n v="1.1987999999999999E-3"/>
  </r>
  <r>
    <s v="S026094"/>
    <x v="49"/>
    <s v="PO141869"/>
    <s v="GRN197003"/>
    <s v="340-1218-1"/>
    <s v="DAB POWER CABLE CONC5-PSU2"/>
    <s v="Llanelli SA14 9UU"/>
    <n v="324"/>
    <x v="2"/>
    <s v="Diesel"/>
    <n v="1.1987999999999999E-3"/>
  </r>
  <r>
    <s v="S026094"/>
    <x v="49"/>
    <s v="PO141869"/>
    <s v="GRN197004"/>
    <s v="340-1218-1"/>
    <s v="DAB POWER CABLE CONC5-PSU2"/>
    <s v="Llanelli SA14 9UU"/>
    <n v="324"/>
    <x v="2"/>
    <s v="Diesel"/>
    <n v="1.1987999999999999E-3"/>
  </r>
  <r>
    <s v="S026094"/>
    <x v="49"/>
    <s v="PO148574"/>
    <s v="GRN197005"/>
    <s v="340-1218-1"/>
    <s v="DAB POWER CABLE CONC5-PSU2"/>
    <s v="Llanelli SA14 9UU"/>
    <n v="324"/>
    <x v="2"/>
    <s v="Diesel"/>
    <n v="1.1987999999999999E-3"/>
  </r>
  <r>
    <s v="S026094"/>
    <x v="49"/>
    <s v="PO141869"/>
    <s v="GRN197006"/>
    <s v="340-1217-1"/>
    <s v="DAB POWER CABLE CONC5-PSU1"/>
    <s v="Llanelli SA14 9UU"/>
    <n v="324"/>
    <x v="2"/>
    <s v="Diesel"/>
    <n v="1.1987999999999999E-3"/>
  </r>
  <r>
    <s v="S026094"/>
    <x v="49"/>
    <s v="PO141869"/>
    <s v="GRN197007"/>
    <s v="340-1217-1"/>
    <s v="DAB POWER CABLE CONC5-PSU1"/>
    <s v="Llanelli SA14 9UU"/>
    <n v="324"/>
    <x v="2"/>
    <s v="Diesel"/>
    <n v="1.1987999999999999E-3"/>
  </r>
  <r>
    <s v="S026094"/>
    <x v="49"/>
    <s v="PO145128"/>
    <s v="GRN197008"/>
    <s v="340-1217-1"/>
    <s v="DAB POWER CABLE CONC5-PSU1"/>
    <s v="Llanelli SA14 9UU"/>
    <n v="324"/>
    <x v="2"/>
    <s v="Diesel"/>
    <n v="1.1987999999999999E-3"/>
  </r>
  <r>
    <s v="S026094"/>
    <x v="49"/>
    <s v="PO141348"/>
    <s v="GRN197044"/>
    <s v="340-1210-1"/>
    <s v="DAB POWER CABLE CONC2-PSU4"/>
    <s v="Llanelli SA14 9UU"/>
    <n v="324"/>
    <x v="2"/>
    <s v="Diesel"/>
    <n v="1.1987999999999999E-3"/>
  </r>
  <r>
    <s v="S026094"/>
    <x v="49"/>
    <s v="PO148574"/>
    <s v="GRN197116"/>
    <s v="340-1223-1"/>
    <s v="DAB POWER CABLE CONC6-PSU3"/>
    <s v="Llanelli SA14 9UU"/>
    <n v="324"/>
    <x v="2"/>
    <s v="Diesel"/>
    <n v="1.1987999999999999E-3"/>
  </r>
  <r>
    <s v="S026094"/>
    <x v="49"/>
    <s v="PO145130"/>
    <s v="GRN197117"/>
    <s v="340-1211-1"/>
    <s v="DAB POWER CABLE CONC3-PSU3"/>
    <s v="Llanelli SA14 9UU"/>
    <n v="324"/>
    <x v="2"/>
    <s v="Diesel"/>
    <n v="1.1987999999999999E-3"/>
  </r>
  <r>
    <s v="S026094"/>
    <x v="49"/>
    <s v="PO145130"/>
    <s v="GRN197125"/>
    <s v="340-1215-1"/>
    <s v="DAB POWER CABLE CONC4-PSU3"/>
    <s v="Llanelli SA14 9UU"/>
    <n v="324"/>
    <x v="2"/>
    <s v="Diesel"/>
    <n v="1.1987999999999999E-3"/>
  </r>
  <r>
    <s v="S026094"/>
    <x v="49"/>
    <s v="PO144040"/>
    <s v="GRN197129"/>
    <n v="101022633"/>
    <s v="HIGH VOLTAGE CABLE - SHV PLUG TO SHV PLUG 500mm"/>
    <s v="Llanelli SA14 9UU"/>
    <n v="324"/>
    <x v="2"/>
    <s v="Diesel"/>
    <n v="1.1987999999999999E-3"/>
  </r>
  <r>
    <s v="S026094"/>
    <x v="49"/>
    <s v="PO145130"/>
    <s v="GRN197130"/>
    <s v="340-1212-1"/>
    <s v="DAB POWER CABLE CONC3-PSU4"/>
    <s v="Llanelli SA14 9UU"/>
    <n v="324"/>
    <x v="2"/>
    <s v="Diesel"/>
    <n v="1.1987999999999999E-3"/>
  </r>
  <r>
    <s v="S026094"/>
    <x v="49"/>
    <s v="PO147383"/>
    <s v="GRN197131"/>
    <s v="340-1223-1"/>
    <s v="DAB POWER CABLE CONC6-PSU3"/>
    <s v="Llanelli SA14 9UU"/>
    <n v="324"/>
    <x v="2"/>
    <s v="Diesel"/>
    <n v="1.1987999999999999E-3"/>
  </r>
  <r>
    <s v="S026094"/>
    <x v="49"/>
    <s v="PO148571"/>
    <s v="GRN197132"/>
    <s v="340-1207-1"/>
    <s v="DAB POWER CABLE CONC2-PSU1"/>
    <s v="Llanelli SA14 9UU"/>
    <n v="324"/>
    <x v="2"/>
    <s v="Diesel"/>
    <n v="1.1987999999999999E-3"/>
  </r>
  <r>
    <s v="S026094"/>
    <x v="49"/>
    <s v="PO145128"/>
    <s v="GRN197133"/>
    <s v="340-1211-1"/>
    <s v="DAB POWER CABLE CONC3-PSU3"/>
    <s v="Llanelli SA14 9UU"/>
    <n v="324"/>
    <x v="2"/>
    <s v="Diesel"/>
    <n v="1.1987999999999999E-3"/>
  </r>
  <r>
    <s v="S001121"/>
    <x v="5"/>
    <s v="PO142232"/>
    <s v="GRN186985"/>
    <n v="88202577"/>
    <s v="LEGEND PLATE ROUND EMERGENCY STOP YELLOW 60MM DIA"/>
    <s v="Salford M5 4BE"/>
    <n v="103.6"/>
    <x v="2"/>
    <s v="Diesel"/>
    <n v="3.8331999999999998E-4"/>
  </r>
  <r>
    <s v="S001121"/>
    <x v="5"/>
    <s v="PO142165"/>
    <s v="GRN186986"/>
    <n v="88202577"/>
    <s v="LEGEND PLATE ROUND EMERGENCY STOP YELLOW 60MM DIA"/>
    <s v="Salford M5 4BE"/>
    <n v="103.6"/>
    <x v="2"/>
    <s v="Diesel"/>
    <n v="3.8331999999999998E-4"/>
  </r>
  <r>
    <s v="S026094"/>
    <x v="49"/>
    <s v="PO141348"/>
    <s v="GRN197143"/>
    <s v="340-1209-1"/>
    <s v="DAB POWER CABLE CONC2-PSU3"/>
    <s v="Llanelli SA14 9UU"/>
    <n v="324"/>
    <x v="2"/>
    <s v="Diesel"/>
    <n v="1.1987999999999999E-3"/>
  </r>
  <r>
    <s v="S026094"/>
    <x v="49"/>
    <s v="PO146450"/>
    <s v="GRN197144"/>
    <s v="340-1206-1"/>
    <s v="DAB POWER CABLE CONC1-PSU4"/>
    <s v="Llanelli SA14 9UU"/>
    <n v="324"/>
    <x v="2"/>
    <s v="Diesel"/>
    <n v="1.1987999999999999E-3"/>
  </r>
  <r>
    <s v="S026094"/>
    <x v="49"/>
    <s v="PO145134"/>
    <s v="GRN197145"/>
    <s v="340-1206-1"/>
    <s v="DAB POWER CABLE CONC1-PSU4"/>
    <s v="Llanelli SA14 9UU"/>
    <n v="324"/>
    <x v="2"/>
    <s v="Diesel"/>
    <n v="1.1987999999999999E-3"/>
  </r>
  <r>
    <s v="S001121"/>
    <x v="5"/>
    <s v="PO135940"/>
    <s v="GRN187002"/>
    <n v="50204185"/>
    <s v="POINT GUARD I/O SAFETY MODULE 8 POINT INPUT MODULE"/>
    <s v="Salford M5 4BE"/>
    <n v="103.6"/>
    <x v="2"/>
    <s v="Diesel"/>
    <n v="3.8331999999999998E-4"/>
  </r>
  <r>
    <s v="S001121"/>
    <x v="5"/>
    <s v="PO139150"/>
    <s v="GRN187004"/>
    <n v="3345049"/>
    <s v="TWO PIECE TERMINAL BASE 8 POINT SPRING CLAMP"/>
    <s v="Salford M5 4BE"/>
    <n v="103.6"/>
    <x v="2"/>
    <s v="Diesel"/>
    <n v="3.8331999999999998E-4"/>
  </r>
  <r>
    <s v="S026094"/>
    <x v="49"/>
    <s v="PO141348"/>
    <s v="GRN197146"/>
    <s v="340-1203-1"/>
    <s v="DAB POWER CABLE CONC1-PSU1"/>
    <s v="Llanelli SA14 9UU"/>
    <n v="324"/>
    <x v="2"/>
    <s v="Diesel"/>
    <n v="1.1987999999999999E-3"/>
  </r>
  <r>
    <s v="S001121"/>
    <x v="5"/>
    <s v="PO143819"/>
    <s v="GRN187006"/>
    <n v="50200900"/>
    <s v="TERMINAL END BARRIER 1.5mm - GREY ALLEN BRADLEY 14"/>
    <s v="Salford M5 4BE"/>
    <n v="103.6"/>
    <x v="2"/>
    <s v="Diesel"/>
    <n v="3.8331999999999998E-4"/>
  </r>
  <r>
    <s v="S001121"/>
    <x v="5"/>
    <s v="PO142472"/>
    <s v="GRN187008"/>
    <s v="11700-4779"/>
    <s v="POINT IO SAFE INPUT MODULE"/>
    <s v="Salford M5 4BE"/>
    <n v="103.6"/>
    <x v="2"/>
    <s v="Diesel"/>
    <n v="3.8331999999999998E-4"/>
  </r>
  <r>
    <s v="S001121"/>
    <x v="5"/>
    <s v="PO137678"/>
    <s v="GRN187009"/>
    <n v="101027222"/>
    <s v="INCREMENTAL ENCODER POWERFLEX 520 CLASS"/>
    <s v="Salford M5 4BE"/>
    <n v="103.6"/>
    <x v="2"/>
    <s v="Diesel"/>
    <n v="3.8331999999999998E-4"/>
  </r>
  <r>
    <s v="S026094"/>
    <x v="49"/>
    <s v="PO141869"/>
    <s v="GRN197147"/>
    <s v="340-1220-1"/>
    <s v="DAB POWER CABLE CONC5-PSU4"/>
    <s v="Llanelli SA14 9UU"/>
    <n v="324"/>
    <x v="2"/>
    <s v="Diesel"/>
    <n v="1.1987999999999999E-3"/>
  </r>
  <r>
    <s v="S026094"/>
    <x v="49"/>
    <s v="PO148574"/>
    <s v="GRN197148"/>
    <s v="340-1205-1"/>
    <s v="DAB POWER CABLE CONC1-PSU3"/>
    <s v="Llanelli SA14 9UU"/>
    <n v="324"/>
    <x v="2"/>
    <s v="Diesel"/>
    <n v="1.1987999999999999E-3"/>
  </r>
  <r>
    <s v="S001121"/>
    <x v="5"/>
    <s v="PO145384"/>
    <s v="GRN187015"/>
    <n v="50205990"/>
    <s v="SPRING CLAMP TERMINAL BLOCK ONE CIRCUIT FUSE"/>
    <s v="Salford M5 4BE"/>
    <n v="103.6"/>
    <x v="2"/>
    <s v="Diesel"/>
    <n v="3.8331999999999998E-4"/>
  </r>
  <r>
    <s v="S026094"/>
    <x v="49"/>
    <s v="PO141869"/>
    <s v="GRN197149"/>
    <s v="340-1220-1"/>
    <s v="DAB POWER CABLE CONC5-PSU4"/>
    <s v="Llanelli SA14 9UU"/>
    <n v="324"/>
    <x v="2"/>
    <s v="Diesel"/>
    <n v="1.1987999999999999E-3"/>
  </r>
  <r>
    <s v="S001121"/>
    <x v="5"/>
    <s v="PO143181"/>
    <s v="GRN187019"/>
    <n v="51206612"/>
    <s v="NEUTRAL TERMINAL 40 - 63 AMP"/>
    <s v="Salford M5 4BE"/>
    <n v="103.6"/>
    <x v="2"/>
    <s v="Diesel"/>
    <n v="3.8331999999999998E-4"/>
  </r>
  <r>
    <s v="S026094"/>
    <x v="49"/>
    <s v="PO144610"/>
    <s v="GRN197150"/>
    <s v="340-1212-1"/>
    <s v="DAB POWER CABLE CONC3-PSU4"/>
    <s v="Llanelli SA14 9UU"/>
    <n v="324"/>
    <x v="2"/>
    <s v="Diesel"/>
    <n v="1.1987999999999999E-3"/>
  </r>
  <r>
    <s v="S026094"/>
    <x v="49"/>
    <s v="PO141869"/>
    <s v="GRN197151"/>
    <s v="340-1350-1"/>
    <s v="P60 II CABLE ASSY SPEED DISPLAY SERIAL COMMUNICATI"/>
    <s v="Llanelli SA14 9UU"/>
    <n v="324"/>
    <x v="2"/>
    <s v="Diesel"/>
    <n v="1.1987999999999999E-3"/>
  </r>
  <r>
    <s v="S026094"/>
    <x v="49"/>
    <s v="PO148574"/>
    <s v="GRN197152"/>
    <s v="340-1350-1"/>
    <s v="P60 II CABLE ASSY SPEED DISPLAY SERIAL COMMUNICATI"/>
    <s v="Llanelli SA14 9UU"/>
    <n v="324"/>
    <x v="2"/>
    <s v="Diesel"/>
    <n v="1.1987999999999999E-3"/>
  </r>
  <r>
    <s v="S026094"/>
    <x v="49"/>
    <s v="PO142315"/>
    <s v="GRN197154"/>
    <n v="101043948"/>
    <s v="DETECTOR CONTROL CABLE HPP V4 TO 9 WAY D 650mm"/>
    <s v="Llanelli SA14 9UU"/>
    <n v="324"/>
    <x v="2"/>
    <s v="Diesel"/>
    <n v="1.1987999999999999E-3"/>
  </r>
  <r>
    <s v="S001121"/>
    <x v="5"/>
    <s v="PO143182"/>
    <s v="GRN187025"/>
    <n v="88257610"/>
    <s v="LEGEND PLATE ROUND EMERGENCY STOP YELLOW 60MM DIA"/>
    <s v="Salford M5 4BE"/>
    <n v="103.6"/>
    <x v="2"/>
    <s v="Diesel"/>
    <n v="3.8331999999999998E-4"/>
  </r>
  <r>
    <s v="S026094"/>
    <x v="49"/>
    <s v="PO145128"/>
    <s v="GRN197156"/>
    <s v="340-1205-1"/>
    <s v="DAB POWER CABLE CONC1-PSU3"/>
    <s v="Llanelli SA14 9UU"/>
    <n v="324"/>
    <x v="2"/>
    <s v="Diesel"/>
    <n v="1.1987999999999999E-3"/>
  </r>
  <r>
    <s v="S026094"/>
    <x v="49"/>
    <s v="PO141738"/>
    <s v="GRN197263"/>
    <n v="101042856"/>
    <s v="DAB POWER CABLE CONC3-PSU1"/>
    <s v="Llanelli SA14 9UU"/>
    <n v="324"/>
    <x v="2"/>
    <s v="Diesel"/>
    <n v="1.1987999999999999E-3"/>
  </r>
  <r>
    <s v="S026094"/>
    <x v="49"/>
    <s v="PO142048"/>
    <s v="GRN197271"/>
    <s v="340-1346-1"/>
    <s v="P60 II CABLE ASSY SPEED DISPLAY SIGNAL"/>
    <s v="Llanelli SA14 9UU"/>
    <n v="324"/>
    <x v="2"/>
    <s v="Diesel"/>
    <n v="1.1987999999999999E-3"/>
  </r>
  <r>
    <s v="S026094"/>
    <x v="49"/>
    <s v="PO148571"/>
    <s v="GRN197277"/>
    <s v="340-1350-1"/>
    <s v="P60 II CABLE ASSY SPEED DISPLAY SERIAL COMMUNICATI"/>
    <s v="Llanelli SA14 9UU"/>
    <n v="324"/>
    <x v="2"/>
    <s v="Diesel"/>
    <n v="1.1987999999999999E-3"/>
  </r>
  <r>
    <s v="S026094"/>
    <x v="49"/>
    <s v="PO141869"/>
    <s v="GRN197279"/>
    <s v="340-1350-1"/>
    <s v="P60 II CABLE ASSY SPEED DISPLAY SERIAL COMMUNICATI"/>
    <s v="Llanelli SA14 9UU"/>
    <n v="324"/>
    <x v="2"/>
    <s v="Diesel"/>
    <n v="1.1987999999999999E-3"/>
  </r>
  <r>
    <s v="S026889"/>
    <x v="35"/>
    <s v="PO144643"/>
    <s v="GRN187036"/>
    <s v="340-1480-1"/>
    <s v="HORIZ DET TRAY SHTMTL ASSY (INNER)"/>
    <s v="Stafford ST18 0PJ"/>
    <n v="50.6"/>
    <x v="2"/>
    <s v="Diesel"/>
    <n v="1.8722000000000001E-3"/>
  </r>
  <r>
    <s v="S026094"/>
    <x v="49"/>
    <s v="PO141349"/>
    <s v="GRN197438"/>
    <s v="340-1222-1"/>
    <s v="DAB POWER CABLE CONC6-PSU2"/>
    <s v="Llanelli SA14 9UU"/>
    <n v="324"/>
    <x v="2"/>
    <s v="Diesel"/>
    <n v="1.1987999999999999E-3"/>
  </r>
  <r>
    <s v="S026094"/>
    <x v="49"/>
    <s v="PO143800"/>
    <s v="GRN197440"/>
    <n v="101031531"/>
    <s v="VAREX SSM CABLE KIT (12M)"/>
    <s v="Llanelli SA14 9UU"/>
    <n v="324"/>
    <x v="2"/>
    <s v="Diesel"/>
    <n v="1.1987999999999999E-3"/>
  </r>
  <r>
    <s v="S026094"/>
    <x v="49"/>
    <s v="PO141738"/>
    <s v="GRN197442"/>
    <n v="101042941"/>
    <s v="CONDUIT HORIZONTAL DETECTOR ENCLOSURE"/>
    <s v="Llanelli SA14 9UU"/>
    <n v="324"/>
    <x v="2"/>
    <s v="Diesel"/>
    <n v="1.1987999999999999E-3"/>
  </r>
  <r>
    <s v="S026094"/>
    <x v="49"/>
    <s v="PO148571"/>
    <s v="GRN197444"/>
    <s v="340-1210-1"/>
    <s v="DAB POWER CABLE CONC2-PSU4"/>
    <s v="Llanelli SA14 9UU"/>
    <n v="324"/>
    <x v="2"/>
    <s v="Diesel"/>
    <n v="1.1987999999999999E-3"/>
  </r>
  <r>
    <s v="S026094"/>
    <x v="49"/>
    <s v="PO142064"/>
    <s v="GRN197484"/>
    <n v="21206151"/>
    <s v="M60 MOBILE DETECTOR BOX CABLES - VERTICAL PHOENIX"/>
    <s v="Llanelli SA14 9UU"/>
    <n v="324"/>
    <x v="2"/>
    <s v="Diesel"/>
    <n v="1.1987999999999999E-3"/>
  </r>
  <r>
    <s v="S026094"/>
    <x v="49"/>
    <s v="PO148571"/>
    <s v="GRN197491"/>
    <s v="340-1205-1"/>
    <s v="DAB POWER CABLE CONC1-PSU3"/>
    <s v="Llanelli SA14 9UU"/>
    <n v="324"/>
    <x v="2"/>
    <s v="Diesel"/>
    <n v="1.1987999999999999E-3"/>
  </r>
  <r>
    <s v="S026094"/>
    <x v="49"/>
    <s v="PO148950"/>
    <s v="GRN197495"/>
    <s v="340-1352-1"/>
    <s v="POWER SUPPLY 40W 24VDC 1.67A WITH LOCKING CONNECTO"/>
    <s v="Llanelli SA14 9UU"/>
    <n v="324"/>
    <x v="2"/>
    <s v="Diesel"/>
    <n v="1.1987999999999999E-3"/>
  </r>
  <r>
    <s v="S023284"/>
    <x v="19"/>
    <s v="PO139937"/>
    <s v="GRN187052"/>
    <s v="340-1105-1"/>
    <s v="POWER DISTRIBUTION ASSY"/>
    <s v="Leicester LE19 2DT"/>
    <n v="144"/>
    <x v="1"/>
    <s v="Diesel"/>
    <n v="5.3280000000000001E-2"/>
  </r>
  <r>
    <s v="S001571"/>
    <x v="10"/>
    <s v="PO144724"/>
    <s v="GRN187057"/>
    <n v="5745131"/>
    <s v="STANDARD MOUNTING SET FOR 190 / 270 D WEATHER HOOD"/>
    <s v="St Albans AL1 5BN"/>
    <n v="298"/>
    <x v="2"/>
    <s v="Diesel"/>
    <n v="1.1026E-3"/>
  </r>
  <r>
    <s v="S001571"/>
    <x v="10"/>
    <s v="PO131751"/>
    <s v="GRN187058"/>
    <s v="11700-5287"/>
    <s v="LASER SCANNER LMS141-15100 SECURITY PRIME"/>
    <s v="St Albans AL1 5BN"/>
    <n v="298"/>
    <x v="2"/>
    <s v="Diesel"/>
    <n v="1.1026E-3"/>
  </r>
  <r>
    <s v="S026094"/>
    <x v="49"/>
    <s v="PO145128"/>
    <s v="GRN198042"/>
    <s v="340-1207-1"/>
    <s v="DAB POWER CABLE CONC2-PSU1"/>
    <s v="Llanelli SA14 9UU"/>
    <n v="324"/>
    <x v="2"/>
    <s v="Diesel"/>
    <n v="1.1987999999999999E-3"/>
  </r>
  <r>
    <s v="S026094"/>
    <x v="49"/>
    <s v="PO148571"/>
    <s v="GRN198043"/>
    <s v="340-1207-1"/>
    <s v="DAB POWER CABLE CONC2-PSU1"/>
    <s v="Llanelli SA14 9UU"/>
    <n v="324"/>
    <x v="2"/>
    <s v="Diesel"/>
    <n v="1.1987999999999999E-3"/>
  </r>
  <r>
    <s v="S026094"/>
    <x v="49"/>
    <s v="PO148574"/>
    <s v="GRN198044"/>
    <s v="331-8556-1"/>
    <s v="CABLE ASSY HOOP POWER 4 METER"/>
    <s v="Llanelli SA14 9UU"/>
    <n v="324"/>
    <x v="2"/>
    <s v="Diesel"/>
    <n v="1.1987999999999999E-3"/>
  </r>
  <r>
    <s v="S026094"/>
    <x v="49"/>
    <s v="PO142064"/>
    <s v="GRN198045"/>
    <s v="331-8556-1"/>
    <s v="CABLE ASSY HOOP POWER 4 METER"/>
    <s v="Llanelli SA14 9UU"/>
    <n v="324"/>
    <x v="2"/>
    <s v="Diesel"/>
    <n v="1.1987999999999999E-3"/>
  </r>
  <r>
    <s v="S001121"/>
    <x v="5"/>
    <s v="PO143183"/>
    <s v="GRN187069"/>
    <n v="51206612"/>
    <s v="NEUTRAL TERMINAL 40 - 63 AMP"/>
    <s v="Salford M5 4BE"/>
    <n v="103.6"/>
    <x v="2"/>
    <s v="Diesel"/>
    <n v="3.8331999999999998E-4"/>
  </r>
  <r>
    <s v="S026094"/>
    <x v="49"/>
    <s v="PO142048"/>
    <s v="GRN198046"/>
    <n v="101031779"/>
    <s v="M60 MOBILE DETECTOR BOX CABLES - HORIZONTAL"/>
    <s v="Llanelli SA14 9UU"/>
    <n v="324"/>
    <x v="2"/>
    <s v="Diesel"/>
    <n v="1.1987999999999999E-3"/>
  </r>
  <r>
    <s v="S026094"/>
    <x v="49"/>
    <s v="PO141763"/>
    <s v="GRN198048"/>
    <s v="340-1458-1"/>
    <s v="CABLE KIT P60 LINAC VAREX"/>
    <s v="Llanelli SA14 9UU"/>
    <n v="324"/>
    <x v="2"/>
    <s v="Diesel"/>
    <n v="1.1987999999999999E-3"/>
  </r>
  <r>
    <s v="S026094"/>
    <x v="49"/>
    <s v="PO133559"/>
    <s v="GRN198049"/>
    <s v="340-1458-1"/>
    <s v="CABLE KIT P60 LINAC VAREX"/>
    <s v="Llanelli SA14 9UU"/>
    <n v="324"/>
    <x v="2"/>
    <s v="Diesel"/>
    <n v="1.1987999999999999E-3"/>
  </r>
  <r>
    <s v="S026094"/>
    <x v="49"/>
    <s v="PO147518"/>
    <s v="GRN198050"/>
    <s v="340-1458-1"/>
    <s v="CABLE KIT P60 LINAC VAREX"/>
    <s v="Llanelli SA14 9UU"/>
    <n v="324"/>
    <x v="2"/>
    <s v="Diesel"/>
    <n v="1.1987999999999999E-3"/>
  </r>
  <r>
    <s v="S026094"/>
    <x v="49"/>
    <s v="PO144040"/>
    <s v="GRN199126"/>
    <n v="101022633"/>
    <s v="HIGH VOLTAGE CABLE - SHV PLUG TO SHV PLUG 500mm"/>
    <s v="Llanelli SA14 9UU"/>
    <n v="324"/>
    <x v="2"/>
    <s v="Diesel"/>
    <n v="1.1987999999999999E-3"/>
  </r>
  <r>
    <s v="S023222"/>
    <x v="11"/>
    <s v="PO143358"/>
    <s v="GRN187076"/>
    <s v="11700-5607"/>
    <s v="CORDSET CAT5E ETHERNET M12 RJ45 8C"/>
    <s v="Wickford SS11 8YT"/>
    <n v="390"/>
    <x v="2"/>
    <s v="Diesel"/>
    <n v="1.4430000000000001E-3"/>
  </r>
  <r>
    <s v="S023222"/>
    <x v="11"/>
    <s v="PO143357"/>
    <s v="GRN187077"/>
    <s v="11700-5607"/>
    <s v="CORDSET CAT5E ETHERNET M12 RJ45 8C"/>
    <s v="Wickford SS11 8YT"/>
    <n v="390"/>
    <x v="2"/>
    <s v="Diesel"/>
    <n v="1.4430000000000001E-3"/>
  </r>
  <r>
    <s v="S023222"/>
    <x v="11"/>
    <s v="PO143355"/>
    <s v="GRN187078"/>
    <s v="11700-5607"/>
    <s v="CORDSET CAT5E ETHERNET M12 RJ45 8C"/>
    <s v="Wickford SS11 8YT"/>
    <n v="390"/>
    <x v="2"/>
    <s v="Diesel"/>
    <n v="1.4430000000000001E-3"/>
  </r>
  <r>
    <s v="S023222"/>
    <x v="11"/>
    <s v="PO144700"/>
    <s v="GRN187079"/>
    <s v="11700-5607"/>
    <s v="CORDSET CAT5E ETHERNET M12 RJ45 8C"/>
    <s v="Wickford SS11 8YT"/>
    <n v="390"/>
    <x v="2"/>
    <s v="Diesel"/>
    <n v="1.4430000000000001E-3"/>
  </r>
  <r>
    <s v="S023222"/>
    <x v="11"/>
    <s v="PO143361"/>
    <s v="GRN187080"/>
    <s v="11700-5607"/>
    <s v="CORDSET CAT5E ETHERNET M12 RJ45 8C"/>
    <s v="Wickford SS11 8YT"/>
    <n v="390"/>
    <x v="2"/>
    <s v="Diesel"/>
    <n v="1.4430000000000001E-3"/>
  </r>
  <r>
    <s v="S026094"/>
    <x v="49"/>
    <s v="PO145130"/>
    <s v="GRN199127"/>
    <s v="340-1347-1"/>
    <s v="P60 II CABLE ASSY SPEED DISPLAY POWER"/>
    <s v="Llanelli SA14 9UU"/>
    <n v="324"/>
    <x v="2"/>
    <s v="Diesel"/>
    <n v="1.1987999999999999E-3"/>
  </r>
  <r>
    <s v="S026094"/>
    <x v="49"/>
    <s v="PO142315"/>
    <s v="GRN199128"/>
    <n v="101043948"/>
    <s v="DETECTOR CONTROL CABLE HPP V4 TO 9 WAY D 650mm"/>
    <s v="Llanelli SA14 9UU"/>
    <n v="324"/>
    <x v="2"/>
    <s v="Diesel"/>
    <n v="1.1987999999999999E-3"/>
  </r>
  <r>
    <s v="S023222"/>
    <x v="11"/>
    <s v="PO142816"/>
    <s v="GRN187086"/>
    <s v="11700-6901"/>
    <s v="CABLE M12 MALE 4 PAIRS 8 COND 24AWG SHIELDED 1M"/>
    <s v="Wickford SS11 8YT"/>
    <n v="390"/>
    <x v="2"/>
    <s v="Diesel"/>
    <n v="1.4430000000000001E-3"/>
  </r>
  <r>
    <s v="S023222"/>
    <x v="11"/>
    <s v="PO140490"/>
    <s v="GRN187087"/>
    <s v="11700-6901"/>
    <s v="CABLE M12 MALE 4 PAIRS 8 COND 24AWG SHIELDED 1M"/>
    <s v="Wickford SS11 8YT"/>
    <n v="390"/>
    <x v="2"/>
    <s v="Diesel"/>
    <n v="1.4430000000000001E-3"/>
  </r>
  <r>
    <s v="S023222"/>
    <x v="11"/>
    <s v="PO141906"/>
    <s v="GRN187088"/>
    <s v="11700-6937"/>
    <s v="CABLE ASSY RJ45 TO RJ45 3.5 METERS STRANDED SHIELD"/>
    <s v="Wickford SS11 8YT"/>
    <n v="390"/>
    <x v="2"/>
    <s v="Diesel"/>
    <n v="1.4430000000000001E-3"/>
  </r>
  <r>
    <s v="S023222"/>
    <x v="11"/>
    <s v="PO144319"/>
    <s v="GRN187089"/>
    <s v="11700-4297"/>
    <s v="CABLE M12 5 CONDUCTOR 18AWG 10M LONG EURO FAST"/>
    <s v="Wickford SS11 8YT"/>
    <n v="390"/>
    <x v="2"/>
    <s v="Diesel"/>
    <n v="1.4430000000000001E-3"/>
  </r>
  <r>
    <s v="S026094"/>
    <x v="49"/>
    <s v="PO142048"/>
    <s v="GRN199343"/>
    <n v="101031779"/>
    <s v="M60 MOBILE DETECTOR BOX CABLES - HORIZONTAL"/>
    <s v="Llanelli SA14 9UU"/>
    <n v="324"/>
    <x v="2"/>
    <s v="Diesel"/>
    <n v="1.1987999999999999E-3"/>
  </r>
  <r>
    <s v="S026094"/>
    <x v="49"/>
    <s v="PO149540"/>
    <s v="GRN199344"/>
    <s v="340-3000-1"/>
    <s v="M12 CUSTOM POWER CABLE"/>
    <s v="Llanelli SA14 9UU"/>
    <n v="324"/>
    <x v="2"/>
    <s v="Diesel"/>
    <n v="1.1987999999999999E-3"/>
  </r>
  <r>
    <s v="S026094"/>
    <x v="49"/>
    <s v="PO144170"/>
    <s v="GRN199421"/>
    <s v="361-1134-1"/>
    <s v="VAREX SSM CABLE KIT (8M)"/>
    <s v="Llanelli SA14 9UU"/>
    <n v="324"/>
    <x v="2"/>
    <s v="Diesel"/>
    <n v="1.1987999999999999E-3"/>
  </r>
  <r>
    <s v="S023222"/>
    <x v="11"/>
    <s v="PO138724"/>
    <s v="GRN187094"/>
    <n v="101027470"/>
    <s v="TL50 TOWER LIGHT AUDIBLE - GREEN, YELLOW, RED"/>
    <s v="Wickford SS11 8YT"/>
    <n v="390"/>
    <x v="2"/>
    <s v="Diesel"/>
    <n v="1.4430000000000001E-3"/>
  </r>
  <r>
    <s v="S023222"/>
    <x v="11"/>
    <s v="PO141435"/>
    <s v="GRN187095"/>
    <s v="11700-5343"/>
    <s v="CABLE 0.9 METER RJ45S TO RJ45S CAT5E"/>
    <s v="Wickford SS11 8YT"/>
    <n v="390"/>
    <x v="2"/>
    <s v="Diesel"/>
    <n v="1.4430000000000001E-3"/>
  </r>
  <r>
    <s v="S023222"/>
    <x v="11"/>
    <s v="PO144530"/>
    <s v="GRN187096"/>
    <s v="11700-4297"/>
    <s v="CABLE M12 5 CONDUCTOR 18AWG 10M LONG EURO FAST"/>
    <s v="Wickford SS11 8YT"/>
    <n v="390"/>
    <x v="2"/>
    <s v="Diesel"/>
    <n v="1.4430000000000001E-3"/>
  </r>
  <r>
    <s v="S023375"/>
    <x v="13"/>
    <s v="PO145548"/>
    <s v="GRN187097"/>
    <n v="1345257"/>
    <s v="WATER/AIR COOLER XRC-3023-WA"/>
    <s v="Boston Massachusetts"/>
    <n v="3154"/>
    <x v="0"/>
    <s v="Crude"/>
    <n v="2.5295079999999999"/>
  </r>
  <r>
    <s v="S023284"/>
    <x v="19"/>
    <s v="PO143144"/>
    <s v="GRN187098"/>
    <n v="101034024"/>
    <s v="MAIN CONTROL PANEL"/>
    <s v="Leicester LE19 2DT"/>
    <n v="144"/>
    <x v="1"/>
    <s v="Diesel"/>
    <n v="5.3280000000000001E-2"/>
  </r>
  <r>
    <s v="S023284"/>
    <x v="19"/>
    <s v="PO139962"/>
    <s v="GRN187099"/>
    <n v="101034024"/>
    <s v="MAIN CONTROL PANEL"/>
    <s v="Leicester LE19 2DT"/>
    <n v="144"/>
    <x v="1"/>
    <s v="Diesel"/>
    <n v="5.3280000000000001E-2"/>
  </r>
  <r>
    <s v="S026094"/>
    <x v="49"/>
    <s v="PO146539"/>
    <s v="GRN199489"/>
    <s v="340-1458-1"/>
    <s v="CABLE KIT P60 LINAC VAREX"/>
    <s v="Llanelli SA14 9UU"/>
    <n v="324"/>
    <x v="2"/>
    <s v="Diesel"/>
    <n v="1.1987999999999999E-3"/>
  </r>
  <r>
    <s v="S026094"/>
    <x v="49"/>
    <s v="PO141869"/>
    <s v="GRN199704"/>
    <n v="101045244"/>
    <s v="CONDUIT OUTDOOR RACK - FAR SIDE GANTRY MOTOR"/>
    <s v="Llanelli SA14 9UU"/>
    <n v="324"/>
    <x v="2"/>
    <s v="Diesel"/>
    <n v="1.1987999999999999E-3"/>
  </r>
  <r>
    <s v="S026094"/>
    <x v="49"/>
    <s v="PO145131"/>
    <s v="GRN200201"/>
    <s v="340-1346-1"/>
    <s v="P60 II CABLE ASSY SPEED DISPLAY SIGNAL"/>
    <s v="Llanelli SA14 9UU"/>
    <n v="324"/>
    <x v="2"/>
    <s v="Diesel"/>
    <n v="1.1987999999999999E-3"/>
  </r>
  <r>
    <s v="S026094"/>
    <x v="49"/>
    <s v="PO141763"/>
    <s v="GRN200255"/>
    <s v="340-1458-1"/>
    <s v="CABLE KIT P60 LINAC VAREX"/>
    <s v="Llanelli SA14 9UU"/>
    <n v="324"/>
    <x v="2"/>
    <s v="Diesel"/>
    <n v="1.1987999999999999E-3"/>
  </r>
  <r>
    <s v="S026094"/>
    <x v="49"/>
    <s v="PO146916"/>
    <s v="GRN200267"/>
    <n v="101039286"/>
    <s v="CABLE ASSEMBLY MALE 9WAY D SUB IP67 20M"/>
    <s v="Llanelli SA14 9UU"/>
    <n v="324"/>
    <x v="2"/>
    <s v="Diesel"/>
    <n v="1.1987999999999999E-3"/>
  </r>
  <r>
    <s v="S023284"/>
    <x v="19"/>
    <s v="PO139935"/>
    <s v="GRN187105"/>
    <n v="101034024"/>
    <s v="MAIN CONTROL PANEL"/>
    <s v="Leicester LE19 2DT"/>
    <n v="144"/>
    <x v="1"/>
    <s v="Diesel"/>
    <n v="5.3280000000000001E-2"/>
  </r>
  <r>
    <s v="S026094"/>
    <x v="49"/>
    <s v="PO145130"/>
    <s v="GRN200268"/>
    <s v="340-1347-1"/>
    <s v="P60 II CABLE ASSY SPEED DISPLAY POWER"/>
    <s v="Llanelli SA14 9UU"/>
    <n v="324"/>
    <x v="2"/>
    <s v="Diesel"/>
    <n v="1.1987999999999999E-3"/>
  </r>
  <r>
    <s v="S023284"/>
    <x v="19"/>
    <s v="PO139962"/>
    <s v="GRN187107"/>
    <n v="101034024"/>
    <s v="MAIN CONTROL PANEL"/>
    <s v="Leicester LE19 2DT"/>
    <n v="144"/>
    <x v="1"/>
    <s v="Diesel"/>
    <n v="5.3280000000000001E-2"/>
  </r>
  <r>
    <s v="S026094"/>
    <x v="49"/>
    <s v="PO143987"/>
    <s v="GRN200269"/>
    <n v="101031366"/>
    <s v="OPEN WIRES TO 9-WAY D TYPE CABLE ASSEMBLY - 10M"/>
    <s v="Llanelli SA14 9UU"/>
    <n v="324"/>
    <x v="2"/>
    <s v="Diesel"/>
    <n v="1.1987999999999999E-3"/>
  </r>
  <r>
    <s v="S026094"/>
    <x v="49"/>
    <s v="PO146765"/>
    <s v="GRN200270"/>
    <s v="331-8265-1"/>
    <s v="CABLE ASSY ADAPTER LUBRICATOR POWER"/>
    <s v="Llanelli SA14 9UU"/>
    <n v="324"/>
    <x v="2"/>
    <s v="Diesel"/>
    <n v="1.1987999999999999E-3"/>
  </r>
  <r>
    <s v="S026094"/>
    <x v="49"/>
    <s v="PO148014"/>
    <s v="GRN200272"/>
    <n v="101032027"/>
    <s v="CONCENTRATOR TRIGGER CABLE (CLASSIC) 2.5M LONG"/>
    <s v="Llanelli SA14 9UU"/>
    <n v="324"/>
    <x v="2"/>
    <s v="Diesel"/>
    <n v="1.1987999999999999E-3"/>
  </r>
  <r>
    <s v="S026094"/>
    <x v="49"/>
    <s v="PO145128"/>
    <s v="GRN200273"/>
    <s v="340-1223-1"/>
    <s v="DAB POWER CABLE CONC6-PSU3"/>
    <s v="Llanelli SA14 9UU"/>
    <n v="324"/>
    <x v="2"/>
    <s v="Diesel"/>
    <n v="1.1987999999999999E-3"/>
  </r>
  <r>
    <s v="S026094"/>
    <x v="49"/>
    <s v="PO145131"/>
    <s v="GRN200277"/>
    <s v="340-1203-1"/>
    <s v="DAB POWER CABLE CONC1-PSU1"/>
    <s v="Llanelli SA14 9UU"/>
    <n v="324"/>
    <x v="2"/>
    <s v="Diesel"/>
    <n v="1.1987999999999999E-3"/>
  </r>
  <r>
    <s v="S026094"/>
    <x v="49"/>
    <s v="PO145130"/>
    <s v="GRN200278"/>
    <s v="340-1203-1"/>
    <s v="DAB POWER CABLE CONC1-PSU1"/>
    <s v="Llanelli SA14 9UU"/>
    <n v="324"/>
    <x v="2"/>
    <s v="Diesel"/>
    <n v="1.1987999999999999E-3"/>
  </r>
  <r>
    <s v="S026094"/>
    <x v="49"/>
    <s v="PO146450"/>
    <s v="GRN200279"/>
    <s v="340-1206-1"/>
    <s v="DAB POWER CABLE CONC1-PSU4"/>
    <s v="Llanelli SA14 9UU"/>
    <n v="324"/>
    <x v="2"/>
    <s v="Diesel"/>
    <n v="1.1987999999999999E-3"/>
  </r>
  <r>
    <s v="S026094"/>
    <x v="49"/>
    <s v="PO145133"/>
    <s v="GRN200280"/>
    <s v="340-1211-1"/>
    <s v="DAB POWER CABLE CONC3-PSU3"/>
    <s v="Llanelli SA14 9UU"/>
    <n v="324"/>
    <x v="2"/>
    <s v="Diesel"/>
    <n v="1.1987999999999999E-3"/>
  </r>
  <r>
    <s v="S022845"/>
    <x v="24"/>
    <s v="PO143213"/>
    <s v="GRN187116"/>
    <n v="101042130"/>
    <s v="CONFIGURED 40KVA UPS SYSTEM WITH BATTERY PACK"/>
    <s v="Warrington WA3 3JD"/>
    <n v="118"/>
    <x v="3"/>
    <s v="Diesel"/>
    <n v="0.1199765"/>
  </r>
  <r>
    <s v="S026094"/>
    <x v="49"/>
    <s v="PO145131"/>
    <s v="GRN200331"/>
    <s v="340-1211-1"/>
    <s v="DAB POWER CABLE CONC3-PSU3"/>
    <s v="Llanelli SA14 9UU"/>
    <n v="324"/>
    <x v="2"/>
    <s v="Diesel"/>
    <n v="1.1987999999999999E-3"/>
  </r>
  <r>
    <s v="S025431"/>
    <x v="0"/>
    <s v="PO142191"/>
    <s v="GRN187118"/>
    <s v="354-1042-1"/>
    <s v="DETECTOR INTEGRATED NEUTRON/GAMMA"/>
    <s v="Boston Massachusetts"/>
    <n v="3154"/>
    <x v="0"/>
    <s v="Crude"/>
    <n v="1.0118031999999999E-2"/>
  </r>
  <r>
    <s v="S026094"/>
    <x v="49"/>
    <s v="PO145128"/>
    <s v="GRN200332"/>
    <s v="340-1219-1"/>
    <s v="DAB POWER CABLE CONC5-PSU3"/>
    <s v="Llanelli SA14 9UU"/>
    <n v="324"/>
    <x v="2"/>
    <s v="Diesel"/>
    <n v="1.1987999999999999E-3"/>
  </r>
  <r>
    <s v="S026094"/>
    <x v="49"/>
    <s v="PO145132"/>
    <s v="GRN200334"/>
    <s v="340-1210-1"/>
    <s v="DAB POWER CABLE CONC2-PSU4"/>
    <s v="Llanelli SA14 9UU"/>
    <n v="324"/>
    <x v="2"/>
    <s v="Diesel"/>
    <n v="1.1987999999999999E-3"/>
  </r>
  <r>
    <s v="S026094"/>
    <x v="49"/>
    <s v="PO145130"/>
    <s v="GRN200335"/>
    <s v="340-1217-1"/>
    <s v="DAB POWER CABLE CONC5-PSU1"/>
    <s v="Llanelli SA14 9UU"/>
    <n v="324"/>
    <x v="2"/>
    <s v="Diesel"/>
    <n v="1.1987999999999999E-3"/>
  </r>
  <r>
    <s v="S026094"/>
    <x v="49"/>
    <s v="PO145131"/>
    <s v="GRN200336"/>
    <s v="340-1212-1"/>
    <s v="DAB POWER CABLE CONC3-PSU4"/>
    <s v="Llanelli SA14 9UU"/>
    <n v="324"/>
    <x v="2"/>
    <s v="Diesel"/>
    <n v="1.1987999999999999E-3"/>
  </r>
  <r>
    <s v="S026094"/>
    <x v="49"/>
    <s v="PO148571"/>
    <s v="GRN200337"/>
    <s v="340-1221-1"/>
    <s v="DAB POWER CABLE CONC6-PSU1"/>
    <s v="Llanelli SA14 9UU"/>
    <n v="324"/>
    <x v="2"/>
    <s v="Diesel"/>
    <n v="1.1987999999999999E-3"/>
  </r>
  <r>
    <s v="S026094"/>
    <x v="49"/>
    <s v="PO146450"/>
    <s v="GRN200338"/>
    <s v="340-1206-1"/>
    <s v="DAB POWER CABLE CONC1-PSU4"/>
    <s v="Llanelli SA14 9UU"/>
    <n v="324"/>
    <x v="2"/>
    <s v="Diesel"/>
    <n v="1.1987999999999999E-3"/>
  </r>
  <r>
    <s v="S026094"/>
    <x v="49"/>
    <s v="PO141738"/>
    <s v="GRN200404"/>
    <n v="101037339"/>
    <s v="G60 ZBX - INPUT POWER CABLE KIT 100M"/>
    <s v="Llanelli SA14 9UU"/>
    <n v="324"/>
    <x v="2"/>
    <s v="Diesel"/>
    <n v="1.1987999999999999E-3"/>
  </r>
  <r>
    <s v="S001571"/>
    <x v="10"/>
    <s v="PO145199"/>
    <s v="GRN187131"/>
    <s v="11700-5374"/>
    <s v="MOUNT LASER SENSOR WEATHER HOOD"/>
    <s v="St Albans AL1 5BN"/>
    <n v="298"/>
    <x v="2"/>
    <s v="Diesel"/>
    <n v="1.1026E-3"/>
  </r>
  <r>
    <s v="S026094"/>
    <x v="49"/>
    <s v="PO145130"/>
    <s v="GRN200740"/>
    <s v="340-1346-1"/>
    <s v="P60 II CABLE ASSY SPEED DISPLAY SIGNAL"/>
    <s v="Llanelli SA14 9UU"/>
    <n v="324"/>
    <x v="2"/>
    <s v="Diesel"/>
    <n v="1.1987999999999999E-3"/>
  </r>
  <r>
    <s v="S026094"/>
    <x v="49"/>
    <s v="PO145130"/>
    <s v="GRN200974"/>
    <s v="340-1350-1"/>
    <s v="P60 II CABLE ASSY SPEED DISPLAY SERIAL COMMUNICATI"/>
    <s v="Llanelli SA14 9UU"/>
    <n v="324"/>
    <x v="2"/>
    <s v="Diesel"/>
    <n v="1.1987999999999999E-3"/>
  </r>
  <r>
    <s v="S026094"/>
    <x v="49"/>
    <s v="PO149413"/>
    <s v="GRN200975"/>
    <n v="101043948"/>
    <s v="DETECTOR CONTROL CABLE HPP V4 TO 9 WAY D 650mm"/>
    <s v="Llanelli SA14 9UU"/>
    <n v="324"/>
    <x v="2"/>
    <s v="Diesel"/>
    <n v="1.1987999999999999E-3"/>
  </r>
  <r>
    <s v="S026094"/>
    <x v="49"/>
    <s v="PO145132"/>
    <s v="GRN201050"/>
    <s v="340-1205-1"/>
    <s v="DAB POWER CABLE CONC1-PSU3"/>
    <s v="Llanelli SA14 9UU"/>
    <n v="324"/>
    <x v="2"/>
    <s v="Diesel"/>
    <n v="1.1987999999999999E-3"/>
  </r>
  <r>
    <s v="S001571"/>
    <x v="10"/>
    <s v="PO144724"/>
    <s v="GRN187140"/>
    <n v="5045161"/>
    <s v="WEATHER HOOD 190 DEGREE"/>
    <s v="St Albans AL1 5BN"/>
    <n v="298"/>
    <x v="2"/>
    <s v="Diesel"/>
    <n v="1.1026E-3"/>
  </r>
  <r>
    <s v="S001571"/>
    <x v="10"/>
    <s v="PO143523"/>
    <s v="GRN187141"/>
    <s v="11700-5373"/>
    <s v="HOOD LASER SENSOR LMS141 SERIES"/>
    <s v="St Albans AL1 5BN"/>
    <n v="298"/>
    <x v="2"/>
    <s v="Diesel"/>
    <n v="1.1026E-3"/>
  </r>
  <r>
    <s v="S001571"/>
    <x v="10"/>
    <s v="PO143452"/>
    <s v="GRN187142"/>
    <n v="5045161"/>
    <s v="WEATHER HOOD 190 DEGREE"/>
    <s v="St Albans AL1 5BN"/>
    <n v="298"/>
    <x v="2"/>
    <s v="Diesel"/>
    <n v="1.1026E-3"/>
  </r>
  <r>
    <s v="S001571"/>
    <x v="10"/>
    <s v="PO142815"/>
    <s v="GRN187143"/>
    <s v="11700-5373"/>
    <s v="HOOD LASER SENSOR LMS141 SERIES"/>
    <s v="St Albans AL1 5BN"/>
    <n v="298"/>
    <x v="2"/>
    <s v="Diesel"/>
    <n v="1.1026E-3"/>
  </r>
  <r>
    <s v="S026094"/>
    <x v="49"/>
    <s v="PO145128"/>
    <s v="GRN201051"/>
    <s v="340-1203-1"/>
    <s v="DAB POWER CABLE CONC1-PSU1"/>
    <s v="Llanelli SA14 9UU"/>
    <n v="324"/>
    <x v="2"/>
    <s v="Diesel"/>
    <n v="1.1987999999999999E-3"/>
  </r>
  <r>
    <s v="S001571"/>
    <x v="10"/>
    <s v="PO144724"/>
    <s v="GRN187146"/>
    <n v="4245252"/>
    <s v="LASER SENSOR LMS111-10100"/>
    <s v="St Albans AL1 5BN"/>
    <n v="298"/>
    <x v="2"/>
    <s v="Diesel"/>
    <n v="1.1026E-3"/>
  </r>
  <r>
    <s v="S026094"/>
    <x v="49"/>
    <s v="PO142315"/>
    <s v="GRN201399"/>
    <n v="101043948"/>
    <s v="DETECTOR CONTROL CABLE HPP V4 TO 9 WAY D 650mm"/>
    <s v="Llanelli SA14 9UU"/>
    <n v="324"/>
    <x v="2"/>
    <s v="Diesel"/>
    <n v="1.1987999999999999E-3"/>
  </r>
  <r>
    <s v="S026094"/>
    <x v="49"/>
    <s v="PO148277"/>
    <s v="GRN201400"/>
    <n v="101032027"/>
    <s v="CONCENTRATOR TRIGGER CABLE (CLASSIC) 2.5M LONG"/>
    <s v="Llanelli SA14 9UU"/>
    <n v="324"/>
    <x v="2"/>
    <s v="Diesel"/>
    <n v="1.1987999999999999E-3"/>
  </r>
  <r>
    <s v="S026094"/>
    <x v="49"/>
    <s v="PO148673"/>
    <s v="GRN201404"/>
    <s v="340-1639-1"/>
    <s v="SIEMENS LINAC ELECTRICAL KIT"/>
    <s v="Llanelli SA14 9UU"/>
    <n v="324"/>
    <x v="2"/>
    <s v="Diesel"/>
    <n v="1.1987999999999999E-3"/>
  </r>
  <r>
    <s v="S026094"/>
    <x v="49"/>
    <s v="PO149413"/>
    <s v="GRN201962"/>
    <n v="101037559"/>
    <s v="SHUTTER MICROSWITCH CABLE ASSEMBLY - 10M"/>
    <s v="Llanelli SA14 9UU"/>
    <n v="324"/>
    <x v="2"/>
    <s v="Diesel"/>
    <n v="1.1987999999999999E-3"/>
  </r>
  <r>
    <s v="S026094"/>
    <x v="49"/>
    <s v="PO149012"/>
    <s v="GRN201963"/>
    <n v="21206151"/>
    <s v="M60 MOBILE DETECTOR BOX CABLES - VERTICAL PHOENIX"/>
    <s v="Llanelli SA14 9UU"/>
    <n v="324"/>
    <x v="2"/>
    <s v="Diesel"/>
    <n v="1.1987999999999999E-3"/>
  </r>
  <r>
    <s v="S026094"/>
    <x v="49"/>
    <s v="PO145131"/>
    <s v="GRN201965"/>
    <s v="340-1347-1"/>
    <s v="P60 II CABLE ASSY SPEED DISPLAY POWER"/>
    <s v="Llanelli SA14 9UU"/>
    <n v="324"/>
    <x v="2"/>
    <s v="Diesel"/>
    <n v="1.1987999999999999E-3"/>
  </r>
  <r>
    <s v="S026094"/>
    <x v="49"/>
    <s v="PO148809"/>
    <s v="GRN202177"/>
    <n v="101031779"/>
    <s v="M60 MOBILE DETECTOR BOX CABLES - HORIZONTAL"/>
    <s v="Llanelli SA14 9UU"/>
    <n v="324"/>
    <x v="2"/>
    <s v="Diesel"/>
    <n v="1.1987999999999999E-3"/>
  </r>
  <r>
    <s v="S001571"/>
    <x v="10"/>
    <s v="PO143453"/>
    <s v="GRN187161"/>
    <n v="21201458"/>
    <s v="I/O CABLE M12 X 8 8 OPEN WIRES 20M CORDLESS_x000a_RF-DPM"/>
    <s v="St Albans AL1 5BN"/>
    <n v="298"/>
    <x v="2"/>
    <s v="Diesel"/>
    <n v="1.1026E-3"/>
  </r>
  <r>
    <s v="S026094"/>
    <x v="49"/>
    <s v="PO151033"/>
    <s v="GRN202186"/>
    <n v="101032027"/>
    <s v="CONCENTRATOR TRIGGER CABLE (CLASSIC) 2.5M LONG"/>
    <s v="Llanelli SA14 9UU"/>
    <n v="324"/>
    <x v="2"/>
    <s v="Diesel"/>
    <n v="1.1987999999999999E-3"/>
  </r>
  <r>
    <s v="S026094"/>
    <x v="49"/>
    <s v="PO149815"/>
    <s v="GRN202189"/>
    <n v="101032027"/>
    <s v="CONCENTRATOR TRIGGER CABLE (CLASSIC) 2.5M LONG"/>
    <s v="Llanelli SA14 9UU"/>
    <n v="324"/>
    <x v="2"/>
    <s v="Diesel"/>
    <n v="1.1987999999999999E-3"/>
  </r>
  <r>
    <s v="S026094"/>
    <x v="49"/>
    <s v="PO146765"/>
    <s v="GRN202191"/>
    <s v="331-8265-1"/>
    <s v="CABLE ASSY ADAPTER LUBRICATOR POWER"/>
    <s v="Llanelli SA14 9UU"/>
    <n v="324"/>
    <x v="2"/>
    <s v="Diesel"/>
    <n v="1.1987999999999999E-3"/>
  </r>
  <r>
    <s v="S026094"/>
    <x v="49"/>
    <s v="PO142315"/>
    <s v="GRN202193"/>
    <n v="101043948"/>
    <s v="DETECTOR CONTROL CABLE HPP V4 TO 9 WAY D 650mm"/>
    <s v="Llanelli SA14 9UU"/>
    <n v="324"/>
    <x v="2"/>
    <s v="Diesel"/>
    <n v="1.1987999999999999E-3"/>
  </r>
  <r>
    <s v="S026094"/>
    <x v="49"/>
    <s v="PO149012"/>
    <s v="GRN202195"/>
    <n v="101039286"/>
    <s v="CABLE ASSEMBLY MALE 9WAY D SUB IP67 20M"/>
    <s v="Llanelli SA14 9UU"/>
    <n v="324"/>
    <x v="2"/>
    <s v="Diesel"/>
    <n v="1.1987999999999999E-3"/>
  </r>
  <r>
    <s v="S026094"/>
    <x v="49"/>
    <s v="PO148571"/>
    <s v="GRN202197"/>
    <s v="340-1210-1"/>
    <s v="DAB POWER CABLE CONC2-PSU4"/>
    <s v="Llanelli SA14 9UU"/>
    <n v="324"/>
    <x v="2"/>
    <s v="Diesel"/>
    <n v="1.1987999999999999E-3"/>
  </r>
  <r>
    <s v="S026094"/>
    <x v="49"/>
    <s v="PO146449"/>
    <s v="GRN202199"/>
    <s v="340-1219-1"/>
    <s v="DAB POWER CABLE CONC5-PSU3"/>
    <s v="Llanelli SA14 9UU"/>
    <n v="324"/>
    <x v="2"/>
    <s v="Diesel"/>
    <n v="1.1987999999999999E-3"/>
  </r>
  <r>
    <s v="S026094"/>
    <x v="49"/>
    <s v="PO141349"/>
    <s v="GRN202200"/>
    <s v="340-1222-1"/>
    <s v="DAB POWER CABLE CONC6-PSU2"/>
    <s v="Llanelli SA14 9UU"/>
    <n v="324"/>
    <x v="2"/>
    <s v="Diesel"/>
    <n v="1.1987999999999999E-3"/>
  </r>
  <r>
    <s v="S026094"/>
    <x v="49"/>
    <s v="PO141869"/>
    <s v="GRN202201"/>
    <s v="340-1223-1"/>
    <s v="DAB POWER CABLE CONC6-PSU3"/>
    <s v="Llanelli SA14 9UU"/>
    <n v="324"/>
    <x v="2"/>
    <s v="Diesel"/>
    <n v="1.1987999999999999E-3"/>
  </r>
  <r>
    <s v="S025431"/>
    <x v="0"/>
    <s v="PO144569"/>
    <s v="GRN187181"/>
    <n v="101024834"/>
    <s v="MACH 10 13.5K BTU A/C WHITE COLEMAN-MACH 45203-876"/>
    <s v="Boston Massachusetts"/>
    <n v="3154"/>
    <x v="0"/>
    <s v="Crude"/>
    <n v="2.5295079999999999"/>
  </r>
  <r>
    <s v="S026094"/>
    <x v="49"/>
    <s v="PO145133"/>
    <s v="GRN202397"/>
    <s v="340-1211-1"/>
    <s v="DAB POWER CABLE CONC3-PSU3"/>
    <s v="Llanelli SA14 9UU"/>
    <n v="324"/>
    <x v="2"/>
    <s v="Diesel"/>
    <n v="1.1987999999999999E-3"/>
  </r>
  <r>
    <s v="S026094"/>
    <x v="49"/>
    <s v="PO149540"/>
    <s v="GRN202716"/>
    <s v="340-3000-1"/>
    <s v="M12 CUSTOM POWER CABLE"/>
    <s v="Llanelli SA14 9UU"/>
    <n v="324"/>
    <x v="2"/>
    <s v="Diesel"/>
    <n v="1.1987999999999999E-3"/>
  </r>
  <r>
    <s v="S026094"/>
    <x v="49"/>
    <s v="PO149413"/>
    <s v="GRN202717"/>
    <n v="101031531"/>
    <s v="VAREX SSM CABLE KIT (12M)"/>
    <s v="Llanelli SA14 9UU"/>
    <n v="324"/>
    <x v="2"/>
    <s v="Diesel"/>
    <n v="1.1987999999999999E-3"/>
  </r>
  <r>
    <s v="S026094"/>
    <x v="49"/>
    <s v="PO145132"/>
    <s v="GRN202790"/>
    <s v="340-1203-1"/>
    <s v="DAB POWER CABLE CONC1-PSU1"/>
    <s v="Llanelli SA14 9UU"/>
    <n v="324"/>
    <x v="2"/>
    <s v="Diesel"/>
    <n v="1.1987999999999999E-3"/>
  </r>
  <r>
    <s v="S026094"/>
    <x v="49"/>
    <s v="PO145130"/>
    <s v="GRN202793"/>
    <s v="340-1205-1"/>
    <s v="DAB POWER CABLE CONC1-PSU3"/>
    <s v="Llanelli SA14 9UU"/>
    <n v="324"/>
    <x v="2"/>
    <s v="Diesel"/>
    <n v="1.1987999999999999E-3"/>
  </r>
  <r>
    <s v="S026094"/>
    <x v="49"/>
    <s v="PO145133"/>
    <s v="GRN202794"/>
    <s v="340-1207-1"/>
    <s v="DAB POWER CABLE CONC2-PSU1"/>
    <s v="Llanelli SA14 9UU"/>
    <n v="324"/>
    <x v="2"/>
    <s v="Diesel"/>
    <n v="1.1987999999999999E-3"/>
  </r>
  <r>
    <s v="S026094"/>
    <x v="49"/>
    <s v="PO145128"/>
    <s v="GRN202795"/>
    <s v="340-1208-1"/>
    <s v="DAB POWER CABLE CONC2-PSU2"/>
    <s v="Llanelli SA14 9UU"/>
    <n v="324"/>
    <x v="2"/>
    <s v="Diesel"/>
    <n v="1.1987999999999999E-3"/>
  </r>
  <r>
    <s v="S026094"/>
    <x v="49"/>
    <s v="PO148809"/>
    <s v="GRN202796"/>
    <s v="340-1209-1"/>
    <s v="DAB POWER CABLE CONC2-PSU3"/>
    <s v="Llanelli SA14 9UU"/>
    <n v="324"/>
    <x v="2"/>
    <s v="Diesel"/>
    <n v="1.1987999999999999E-3"/>
  </r>
  <r>
    <s v="S026094"/>
    <x v="49"/>
    <s v="PO145130"/>
    <s v="GRN202797"/>
    <s v="340-1210-1"/>
    <s v="DAB POWER CABLE CONC2-PSU4"/>
    <s v="Llanelli SA14 9UU"/>
    <n v="324"/>
    <x v="2"/>
    <s v="Diesel"/>
    <n v="1.1987999999999999E-3"/>
  </r>
  <r>
    <s v="S026094"/>
    <x v="49"/>
    <s v="PO146449"/>
    <s v="GRN202798"/>
    <s v="340-1220-1"/>
    <s v="DAB POWER CABLE CONC5-PSU4"/>
    <s v="Llanelli SA14 9UU"/>
    <n v="324"/>
    <x v="2"/>
    <s v="Diesel"/>
    <n v="1.1987999999999999E-3"/>
  </r>
  <r>
    <s v="S026094"/>
    <x v="49"/>
    <s v="PO148673"/>
    <s v="GRN202800"/>
    <s v="340-1639-1"/>
    <s v="SIEMENS LINAC ELECTRICAL KIT"/>
    <s v="Llanelli SA14 9UU"/>
    <n v="324"/>
    <x v="2"/>
    <s v="Diesel"/>
    <n v="1.1987999999999999E-3"/>
  </r>
  <r>
    <s v="S026094"/>
    <x v="49"/>
    <s v="PO148673"/>
    <s v="GRN202801"/>
    <s v="340-1639-1"/>
    <s v="SIEMENS LINAC ELECTRICAL KIT"/>
    <s v="Llanelli SA14 9UU"/>
    <n v="324"/>
    <x v="2"/>
    <s v="Diesel"/>
    <n v="1.1987999999999999E-3"/>
  </r>
  <r>
    <s v="S026094"/>
    <x v="49"/>
    <s v="PO150570"/>
    <s v="GRN203075"/>
    <n v="101022633"/>
    <s v="HIGH VOLTAGE CABLE - SHV PLUG TO SHV PLUG 500mm"/>
    <s v="Llanelli SA14 9UU"/>
    <n v="324"/>
    <x v="2"/>
    <s v="Diesel"/>
    <n v="1.1987999999999999E-3"/>
  </r>
  <r>
    <s v="S026094"/>
    <x v="49"/>
    <s v="PO147861"/>
    <s v="GRN203076"/>
    <s v="332-1634-1"/>
    <s v="CABLE ASSY RADAR SPEED SENSOR TX VIEW"/>
    <s v="Llanelli SA14 9UU"/>
    <n v="324"/>
    <x v="2"/>
    <s v="Diesel"/>
    <n v="1.1987999999999999E-3"/>
  </r>
  <r>
    <s v="S026094"/>
    <x v="49"/>
    <s v="PO145131"/>
    <s v="GRN203078"/>
    <s v="340-1205-1"/>
    <s v="DAB POWER CABLE CONC1-PSU3"/>
    <s v="Llanelli SA14 9UU"/>
    <n v="324"/>
    <x v="2"/>
    <s v="Diesel"/>
    <n v="1.1987999999999999E-3"/>
  </r>
  <r>
    <s v="S026094"/>
    <x v="49"/>
    <s v="PO149012"/>
    <s v="GRN203948"/>
    <n v="21206151"/>
    <s v="M60 MOBILE DETECTOR BOX CABLES - VERTICAL PHOENIX"/>
    <s v="Llanelli SA14 9UU"/>
    <n v="324"/>
    <x v="2"/>
    <s v="Diesel"/>
    <n v="1.1987999999999999E-3"/>
  </r>
  <r>
    <s v="S026094"/>
    <x v="49"/>
    <s v="PO146916"/>
    <s v="GRN203949"/>
    <n v="101039286"/>
    <s v="CABLE ASSEMBLY MALE 9WAY D SUB IP67 20M"/>
    <s v="Llanelli SA14 9UU"/>
    <n v="324"/>
    <x v="2"/>
    <s v="Diesel"/>
    <n v="1.1987999999999999E-3"/>
  </r>
  <r>
    <s v="S026094"/>
    <x v="49"/>
    <s v="PO145922"/>
    <s v="GRN203950"/>
    <n v="101037834"/>
    <s v="VAREX 6MeV TRIGGER CABLE 8M (DET BOX - TERMINALS)"/>
    <s v="Llanelli SA14 9UU"/>
    <n v="324"/>
    <x v="2"/>
    <s v="Diesel"/>
    <n v="1.1987999999999999E-3"/>
  </r>
  <r>
    <s v="S026094"/>
    <x v="49"/>
    <s v="PO151267"/>
    <s v="GRN203952"/>
    <s v="340-1350-1"/>
    <s v="P60 II CABLE ASSY SPEED DISPLAY SERIAL COMMUNICATI"/>
    <s v="Llanelli SA14 9UU"/>
    <n v="324"/>
    <x v="2"/>
    <s v="Diesel"/>
    <n v="1.1987999999999999E-3"/>
  </r>
  <r>
    <s v="S026094"/>
    <x v="49"/>
    <s v="PO142315"/>
    <s v="GRN203953"/>
    <n v="101043948"/>
    <s v="DETECTOR CONTROL CABLE HPP V4 TO 9 WAY D 650mm"/>
    <s v="Llanelli SA14 9UU"/>
    <n v="324"/>
    <x v="2"/>
    <s v="Diesel"/>
    <n v="1.1987999999999999E-3"/>
  </r>
  <r>
    <s v="S026094"/>
    <x v="49"/>
    <s v="PO149815"/>
    <s v="GRN203954"/>
    <n v="101043948"/>
    <s v="DETECTOR CONTROL CABLE HPP V4 TO 9 WAY D 650mm"/>
    <s v="Llanelli SA14 9UU"/>
    <n v="324"/>
    <x v="2"/>
    <s v="Diesel"/>
    <n v="1.1987999999999999E-3"/>
  </r>
  <r>
    <s v="S026094"/>
    <x v="49"/>
    <s v="PO150570"/>
    <s v="GRN203955"/>
    <n v="101037834"/>
    <s v="VAREX 6MeV TRIGGER CABLE 8M (DET BOX - TERMINALS)"/>
    <s v="Llanelli SA14 9UU"/>
    <n v="324"/>
    <x v="2"/>
    <s v="Diesel"/>
    <n v="1.1987999999999999E-3"/>
  </r>
  <r>
    <s v="S026094"/>
    <x v="49"/>
    <s v="PO144040"/>
    <s v="GRN203969"/>
    <n v="101022633"/>
    <s v="HIGH VOLTAGE CABLE - SHV PLUG TO SHV PLUG 500mm"/>
    <s v="Llanelli SA14 9UU"/>
    <n v="324"/>
    <x v="2"/>
    <s v="Diesel"/>
    <n v="1.1987999999999999E-3"/>
  </r>
  <r>
    <s v="S026094"/>
    <x v="49"/>
    <s v="PO150786"/>
    <s v="GRN203984"/>
    <n v="101031366"/>
    <s v="OPEN WIRES TO 9-WAY D TYPE CABLE ASSEMBLY - 10M"/>
    <s v="Llanelli SA14 9UU"/>
    <n v="324"/>
    <x v="2"/>
    <s v="Diesel"/>
    <n v="1.1987999999999999E-3"/>
  </r>
  <r>
    <s v="S026094"/>
    <x v="49"/>
    <s v="PO150570"/>
    <s v="GRN204007"/>
    <s v="331-8265-1"/>
    <s v="CABLE ASSY ADAPTER LUBRICATOR POWER"/>
    <s v="Llanelli SA14 9UU"/>
    <n v="324"/>
    <x v="2"/>
    <s v="Diesel"/>
    <n v="1.1987999999999999E-3"/>
  </r>
  <r>
    <s v="S026094"/>
    <x v="49"/>
    <s v="PO146765"/>
    <s v="GRN204008"/>
    <s v="331-8265-1"/>
    <s v="CABLE ASSY ADAPTER LUBRICATOR POWER"/>
    <s v="Llanelli SA14 9UU"/>
    <n v="324"/>
    <x v="2"/>
    <s v="Diesel"/>
    <n v="1.1987999999999999E-3"/>
  </r>
  <r>
    <s v="S026094"/>
    <x v="49"/>
    <s v="PO141869"/>
    <s v="GRN204377"/>
    <s v="340-1475-1"/>
    <s v="CABLE ASSY M12 90 DEG FEMALE 5F TO M12 STRI MALE 5"/>
    <s v="Llanelli SA14 9UU"/>
    <n v="324"/>
    <x v="2"/>
    <s v="Diesel"/>
    <n v="1.1987999999999999E-3"/>
  </r>
  <r>
    <s v="S026094"/>
    <x v="49"/>
    <s v="PO141348"/>
    <s v="GRN204379"/>
    <s v="340-1203-1"/>
    <s v="DAB POWER CABLE CONC1-PSU1"/>
    <s v="Llanelli SA14 9UU"/>
    <n v="324"/>
    <x v="2"/>
    <s v="Diesel"/>
    <n v="1.1987999999999999E-3"/>
  </r>
  <r>
    <s v="S026094"/>
    <x v="49"/>
    <s v="PO148809"/>
    <s v="GRN204380"/>
    <s v="340-1203-1"/>
    <s v="DAB POWER CABLE CONC1-PSU1"/>
    <s v="Llanelli SA14 9UU"/>
    <n v="324"/>
    <x v="2"/>
    <s v="Diesel"/>
    <n v="1.1987999999999999E-3"/>
  </r>
  <r>
    <s v="S026094"/>
    <x v="49"/>
    <s v="PO148571"/>
    <s v="GRN204381"/>
    <s v="340-1217-1"/>
    <s v="DAB POWER CABLE CONC5-PSU1"/>
    <s v="Llanelli SA14 9UU"/>
    <n v="324"/>
    <x v="2"/>
    <s v="Diesel"/>
    <n v="1.1987999999999999E-3"/>
  </r>
  <r>
    <s v="S026094"/>
    <x v="49"/>
    <s v="PO145132"/>
    <s v="GRN204385"/>
    <s v="340-1346-1"/>
    <s v="P60 II CABLE ASSY SPEED DISPLAY SIGNAL"/>
    <s v="Llanelli SA14 9UU"/>
    <n v="324"/>
    <x v="2"/>
    <s v="Diesel"/>
    <n v="1.1987999999999999E-3"/>
  </r>
  <r>
    <s v="S026094"/>
    <x v="49"/>
    <s v="PO150570"/>
    <s v="GRN204398"/>
    <n v="101031779"/>
    <s v="M60 MOBILE DETECTOR BOX CABLES - HORIZONTAL"/>
    <s v="Llanelli SA14 9UU"/>
    <n v="324"/>
    <x v="2"/>
    <s v="Diesel"/>
    <n v="1.1987999999999999E-3"/>
  </r>
  <r>
    <s v="S026094"/>
    <x v="49"/>
    <s v="PO141869"/>
    <s v="GRN204399"/>
    <s v="340-1475-1"/>
    <s v="CABLE ASSY M12 90 DEG FEMALE 5F TO M12 STRI MALE 5"/>
    <s v="Llanelli SA14 9UU"/>
    <n v="324"/>
    <x v="2"/>
    <s v="Diesel"/>
    <n v="1.1987999999999999E-3"/>
  </r>
  <r>
    <s v="S026094"/>
    <x v="49"/>
    <s v="PO149815"/>
    <s v="GRN204532"/>
    <n v="101031531"/>
    <s v="VAREX SSM CABLE KIT (12M)"/>
    <s v="Llanelli SA14 9UU"/>
    <n v="324"/>
    <x v="2"/>
    <s v="Diesel"/>
    <n v="1.1987999999999999E-3"/>
  </r>
  <r>
    <s v="S026094"/>
    <x v="49"/>
    <s v="PO148673"/>
    <s v="GRN204535"/>
    <s v="340-1639-1"/>
    <s v="SIEMENS LINAC ELECTRICAL KIT"/>
    <s v="Llanelli SA14 9UU"/>
    <n v="324"/>
    <x v="2"/>
    <s v="Diesel"/>
    <n v="1.1987999999999999E-3"/>
  </r>
  <r>
    <s v="S024448"/>
    <x v="18"/>
    <s v="PO136432"/>
    <s v="GRN187253"/>
    <n v="10208213"/>
    <s v="POWER SUPPLY ,12KJ/SEC, 0-20KV,400VAC 3PH FAST"/>
    <s v="California 94560"/>
    <n v="5214"/>
    <x v="0"/>
    <s v="Crude"/>
    <n v="0.4181628"/>
  </r>
  <r>
    <s v="S026094"/>
    <x v="49"/>
    <s v="PO151033"/>
    <s v="GRN204597"/>
    <n v="101032027"/>
    <s v="CONCENTRATOR TRIGGER CABLE (CLASSIC) 2.5M LONG"/>
    <s v="Llanelli SA14 9UU"/>
    <n v="324"/>
    <x v="2"/>
    <s v="Diesel"/>
    <n v="1.1987999999999999E-3"/>
  </r>
  <r>
    <s v="S026094"/>
    <x v="49"/>
    <s v="PO151422"/>
    <s v="GRN204605"/>
    <n v="101031312"/>
    <s v="VAREX SSM TRIGGER CABLE ASSEMBLY (6M)"/>
    <s v="Llanelli SA14 9UU"/>
    <n v="324"/>
    <x v="2"/>
    <s v="Diesel"/>
    <n v="1.1987999999999999E-3"/>
  </r>
  <r>
    <s v="S026889"/>
    <x v="35"/>
    <s v="PO144643"/>
    <s v="GRN187256"/>
    <s v="340-1480-1"/>
    <s v="HORIZ DET TRAY SHTMTL ASSY (INNER)"/>
    <s v="Stafford ST18 0PJ"/>
    <n v="50.6"/>
    <x v="2"/>
    <s v="Diesel"/>
    <n v="1.8722000000000001E-3"/>
  </r>
  <r>
    <s v="S002239"/>
    <x v="17"/>
    <s v="PO132842"/>
    <s v="GRN180031"/>
    <n v="101037721"/>
    <s v="LINATRON Mi6SSM LOW DOSE(15 &amp; 30 rad/min versions)"/>
    <s v="UT 84104"/>
    <n v="4725"/>
    <x v="4"/>
    <s v="Aviation"/>
    <n v="18.279100224000004"/>
  </r>
  <r>
    <s v="S026094"/>
    <x v="49"/>
    <s v="PO149791"/>
    <s v="GRN204769"/>
    <s v="340-1458-1"/>
    <s v="CABLE KIT P60 LINAC VAREX"/>
    <s v="Llanelli SA14 9UU"/>
    <n v="324"/>
    <x v="2"/>
    <s v="Diesel"/>
    <n v="1.1987999999999999E-3"/>
  </r>
  <r>
    <s v="S026094"/>
    <x v="49"/>
    <s v="PO145133"/>
    <s v="GRN204882"/>
    <s v="340-1215-1"/>
    <s v="DAB POWER CABLE CONC4-PSU3"/>
    <s v="Llanelli SA14 9UU"/>
    <n v="324"/>
    <x v="2"/>
    <s v="Diesel"/>
    <n v="1.1987999999999999E-3"/>
  </r>
  <r>
    <s v="S026094"/>
    <x v="49"/>
    <s v="PO148809"/>
    <s v="GRN204886"/>
    <s v="340-1204-1"/>
    <s v="DAB POWER CABLE CONC1-PSU2"/>
    <s v="Llanelli SA14 9UU"/>
    <n v="324"/>
    <x v="2"/>
    <s v="Diesel"/>
    <n v="1.1987999999999999E-3"/>
  </r>
  <r>
    <s v="S026094"/>
    <x v="49"/>
    <s v="PO151422"/>
    <s v="GRN204887"/>
    <n v="101031312"/>
    <s v="VAREX SSM TRIGGER CABLE ASSEMBLY (6M)"/>
    <s v="Llanelli SA14 9UU"/>
    <n v="324"/>
    <x v="2"/>
    <s v="Diesel"/>
    <n v="1.1987999999999999E-3"/>
  </r>
  <r>
    <s v="S026094"/>
    <x v="49"/>
    <s v="PO142315"/>
    <s v="GRN204889"/>
    <n v="101043948"/>
    <s v="DETECTOR CONTROL CABLE HPP V4 TO 9 WAY D 650mm"/>
    <s v="Llanelli SA14 9UU"/>
    <n v="324"/>
    <x v="2"/>
    <s v="Diesel"/>
    <n v="1.1987999999999999E-3"/>
  </r>
  <r>
    <s v="S002239"/>
    <x v="17"/>
    <s v="PO132842"/>
    <s v="GRN180665"/>
    <n v="101037721"/>
    <s v="LINATRON Mi6SSM LOW DOSE(15 &amp; 30 rad/min versions)"/>
    <s v="UT 84104"/>
    <n v="4725"/>
    <x v="4"/>
    <s v="Aviation"/>
    <n v="18.279100224000004"/>
  </r>
  <r>
    <s v="S026094"/>
    <x v="49"/>
    <s v="PO145131"/>
    <s v="GRN204892"/>
    <s v="340-1223-1"/>
    <s v="DAB POWER CABLE CONC6-PSU3"/>
    <s v="Llanelli SA14 9UU"/>
    <n v="324"/>
    <x v="2"/>
    <s v="Diesel"/>
    <n v="1.1987999999999999E-3"/>
  </r>
  <r>
    <s v="S026094"/>
    <x v="49"/>
    <s v="PO151422"/>
    <s v="GRN205001"/>
    <n v="101031312"/>
    <s v="VAREX SSM TRIGGER CABLE ASSEMBLY (6M)"/>
    <s v="Llanelli SA14 9UU"/>
    <n v="324"/>
    <x v="2"/>
    <s v="Diesel"/>
    <n v="1.1987999999999999E-3"/>
  </r>
  <r>
    <s v="S026094"/>
    <x v="49"/>
    <s v="PO146449"/>
    <s v="GRN205003"/>
    <s v="340-1222-1"/>
    <s v="DAB POWER CABLE CONC6-PSU2"/>
    <s v="Llanelli SA14 9UU"/>
    <n v="324"/>
    <x v="2"/>
    <s v="Diesel"/>
    <n v="1.1987999999999999E-3"/>
  </r>
  <r>
    <s v="S026094"/>
    <x v="49"/>
    <s v="PO145133"/>
    <s v="GRN205007"/>
    <s v="340-1211-1"/>
    <s v="DAB POWER CABLE CONC3-PSU3"/>
    <s v="Llanelli SA14 9UU"/>
    <n v="324"/>
    <x v="2"/>
    <s v="Diesel"/>
    <n v="1.1987999999999999E-3"/>
  </r>
  <r>
    <s v="S026094"/>
    <x v="49"/>
    <s v="PO145133"/>
    <s v="GRN205026"/>
    <s v="340-1347-1"/>
    <s v="P60 II CABLE ASSY SPEED DISPLAY POWER"/>
    <s v="Llanelli SA14 9UU"/>
    <n v="324"/>
    <x v="2"/>
    <s v="Diesel"/>
    <n v="1.1987999999999999E-3"/>
  </r>
  <r>
    <s v="S026094"/>
    <x v="49"/>
    <s v="PO145133"/>
    <s v="GRN205027"/>
    <s v="340-1207-1"/>
    <s v="DAB POWER CABLE CONC2-PSU1"/>
    <s v="Llanelli SA14 9UU"/>
    <n v="324"/>
    <x v="2"/>
    <s v="Diesel"/>
    <n v="1.1987999999999999E-3"/>
  </r>
  <r>
    <s v="S026094"/>
    <x v="49"/>
    <s v="PO149996"/>
    <s v="GRN205034"/>
    <n v="101044846"/>
    <s v="HORIZONTAL DETECTOR DAB CABLE'S SUB ASSEMBLY"/>
    <s v="Llanelli SA14 9UU"/>
    <n v="324"/>
    <x v="2"/>
    <s v="Diesel"/>
    <n v="1.1987999999999999E-3"/>
  </r>
  <r>
    <s v="S024614"/>
    <x v="50"/>
    <s v="PO141857"/>
    <s v="GRN178510"/>
    <n v="4245219"/>
    <s v="PROSAFE 24 PORT GIGABIT POE SMART SWITCH"/>
    <s v="Chesterfield S40 2EX"/>
    <n v="81"/>
    <x v="2"/>
    <s v="Diesel"/>
    <n v="2.9969999999999997E-4"/>
  </r>
  <r>
    <s v="S024614"/>
    <x v="50"/>
    <s v="PO141969"/>
    <s v="GRN178546"/>
    <s v="11700-9492"/>
    <s v="PRINTER LASER COLOR XEROX VERSALINK C600V/DN  220V"/>
    <s v="Chesterfield S40 2EX"/>
    <n v="81"/>
    <x v="2"/>
    <s v="Diesel"/>
    <n v="2.9969999999999997E-4"/>
  </r>
  <r>
    <s v="S024614"/>
    <x v="50"/>
    <s v="PO142065"/>
    <s v="GRN178564"/>
    <n v="1345132"/>
    <s v="SCANNER CANOSCAN LIDE 400 &amp; USB-A TO USB-C CABLE"/>
    <s v="Chesterfield S40 2EX"/>
    <n v="81"/>
    <x v="2"/>
    <s v="Diesel"/>
    <n v="2.9969999999999997E-4"/>
  </r>
  <r>
    <s v="S024614"/>
    <x v="50"/>
    <s v="PO142065"/>
    <s v="GRN178656"/>
    <n v="101011685"/>
    <s v="VGA TO HDMI ADAPTER CABLE CONVERTER AUDIO SUPPORT"/>
    <s v="Chesterfield S40 2EX"/>
    <n v="81"/>
    <x v="2"/>
    <s v="Diesel"/>
    <n v="2.9969999999999997E-4"/>
  </r>
  <r>
    <s v="S024614"/>
    <x v="50"/>
    <s v="PO142018"/>
    <s v="GRN178675"/>
    <s v="11700-8083"/>
    <s v="SYMANTEC ENDPOINT PROTECTION 3 YEAR SUBSCRIPTION +"/>
    <s v="Chesterfield S40 2EX"/>
    <n v="81"/>
    <x v="2"/>
    <s v="Diesel"/>
    <n v="2.9969999999999997E-4"/>
  </r>
  <r>
    <s v="S024614"/>
    <x v="50"/>
    <s v="PO142226"/>
    <s v="GRN178763"/>
    <n v="1345132"/>
    <s v="SCANNER CANOSCAN LIDE 400 &amp; USB-A TO USB-C CABLE"/>
    <s v="Chesterfield S40 2EX"/>
    <n v="81"/>
    <x v="2"/>
    <s v="Diesel"/>
    <n v="2.9969999999999997E-4"/>
  </r>
  <r>
    <s v="S024614"/>
    <x v="50"/>
    <s v="PO141857"/>
    <s v="GRN178846"/>
    <n v="101036589"/>
    <s v="UPS 650VA 6 x OUTPUTSAPC BR650MI"/>
    <s v="Chesterfield S40 2EX"/>
    <n v="81"/>
    <x v="2"/>
    <s v="Diesel"/>
    <n v="2.9969999999999997E-4"/>
  </r>
  <r>
    <s v="S024614"/>
    <x v="50"/>
    <s v="PO140007"/>
    <s v="GRN178947"/>
    <s v="11700-8032"/>
    <s v="CABLE ADAPTER ACTIVE DISPLAYPORT 1.2 (M) TO HDMI 2"/>
    <s v="Chesterfield S40 2EX"/>
    <n v="81"/>
    <x v="2"/>
    <s v="Diesel"/>
    <n v="2.9969999999999997E-4"/>
  </r>
  <r>
    <s v="S001047"/>
    <x v="9"/>
    <s v="PO142188"/>
    <s v="GRN187299"/>
    <n v="66205215"/>
    <s v="2X8 ELEMENT PHOTO DIODE CDWO4 30MM THICK"/>
    <s v="81300 Johor Bahru Malaysia"/>
    <n v="6781"/>
    <x v="4"/>
    <s v="Aviation"/>
    <n v="1.1924057587200001"/>
  </r>
  <r>
    <s v="S001571"/>
    <x v="10"/>
    <s v="PO143521"/>
    <s v="GRN187301"/>
    <s v="11700-5374"/>
    <s v="MOUNT LASER SENSOR WEATHER HOOD"/>
    <s v="St Albans AL1 5BN"/>
    <n v="298"/>
    <x v="2"/>
    <s v="Diesel"/>
    <n v="1.1026E-3"/>
  </r>
  <r>
    <s v="S001571"/>
    <x v="10"/>
    <s v="PO145199"/>
    <s v="GRN187302"/>
    <n v="101012395"/>
    <s v="SICK 2D LIDAR LASER SENSOR TIM351-2134001"/>
    <s v="St Albans AL1 5BN"/>
    <n v="298"/>
    <x v="2"/>
    <s v="Diesel"/>
    <n v="1.1026E-3"/>
  </r>
  <r>
    <s v="S026602"/>
    <x v="12"/>
    <s v="PO145945"/>
    <s v="GRN187303"/>
    <n v="10208027"/>
    <s v="DSR AVR (FOR JCB444)"/>
    <s v="Watford WD24 7GG"/>
    <n v="302"/>
    <x v="2"/>
    <s v="Diesl"/>
    <n v="1.1173999999999999E-3"/>
  </r>
  <r>
    <s v="S001047"/>
    <x v="9"/>
    <s v="PO142188"/>
    <s v="GRN187304"/>
    <n v="66205215"/>
    <s v="2X8 ELEMENT PHOTO DIODE CDWO4 30MM THICK"/>
    <s v="81300 Johor Bahru Malaysia"/>
    <n v="6781"/>
    <x v="4"/>
    <s v="Aviation"/>
    <n v="1.1924057587200001"/>
  </r>
  <r>
    <s v="S001047"/>
    <x v="9"/>
    <s v="PO142188"/>
    <s v="GRN187308"/>
    <n v="66205215"/>
    <s v="2X8 ELEMENT PHOTO DIODE CDWO4 30MM THICK"/>
    <s v="81300 Johor Bahru Malaysia"/>
    <n v="6781"/>
    <x v="4"/>
    <s v="Aviation"/>
    <n v="1.1924057587200001"/>
  </r>
  <r>
    <s v="S024614"/>
    <x v="50"/>
    <s v="PO140036"/>
    <s v="GRN178955"/>
    <n v="21203298"/>
    <s v="HIGH SPEED HDMI CABLE ANTHRA LINE 5MT LINDY 36965"/>
    <s v="Chesterfield S40 2EX"/>
    <n v="81"/>
    <x v="2"/>
    <s v="Diesel"/>
    <n v="2.9969999999999997E-4"/>
  </r>
  <r>
    <s v="S024614"/>
    <x v="50"/>
    <s v="PO142218"/>
    <s v="GRN179098"/>
    <n v="4245219"/>
    <s v="PROSAFE 24 PORT GIGABIT POE SMART SWITCH"/>
    <s v="Chesterfield S40 2EX"/>
    <n v="81"/>
    <x v="2"/>
    <s v="Diesel"/>
    <n v="2.9969999999999997E-4"/>
  </r>
  <r>
    <s v="S024614"/>
    <x v="50"/>
    <s v="PO142122"/>
    <s v="GRN179112"/>
    <s v="11700-8083"/>
    <s v="SYMANTEC ENDPOINT PROTECTION 3 YEAR SUBSCRIPTION +"/>
    <s v="Chesterfield S40 2EX"/>
    <n v="81"/>
    <x v="2"/>
    <s v="Diesel"/>
    <n v="2.9969999999999997E-4"/>
  </r>
  <r>
    <s v="S024614"/>
    <x v="50"/>
    <s v="PO142162"/>
    <s v="GRN179160"/>
    <n v="42207838"/>
    <s v="APC SMART-UPS SRT3000VA 230V APC SRT3000XLI"/>
    <s v="Chesterfield S40 2EX"/>
    <n v="81"/>
    <x v="2"/>
    <s v="Diesel"/>
    <n v="2.9969999999999997E-4"/>
  </r>
  <r>
    <s v="S024614"/>
    <x v="50"/>
    <s v="PO142122"/>
    <s v="GRN179196"/>
    <n v="101036589"/>
    <s v="UPS 650VA 6 x OUTPUTSAPC BR650MI"/>
    <s v="Chesterfield S40 2EX"/>
    <n v="81"/>
    <x v="2"/>
    <s v="Diesel"/>
    <n v="2.9969999999999997E-4"/>
  </r>
  <r>
    <s v="S024614"/>
    <x v="50"/>
    <s v="PO140036"/>
    <s v="GRN179221"/>
    <n v="42207838"/>
    <s v="APC SMART-UPS SRT3000VA 230V APC SRT3000XLI"/>
    <s v="Chesterfield S40 2EX"/>
    <n v="81"/>
    <x v="2"/>
    <s v="Diesel"/>
    <n v="2.9969999999999997E-4"/>
  </r>
  <r>
    <s v="S024614"/>
    <x v="50"/>
    <s v="PO141587"/>
    <s v="GRN179382"/>
    <n v="101038134"/>
    <s v="MOXA RS232 UNIT DIN RAIL MOUNTING KIT"/>
    <s v="Chesterfield S40 2EX"/>
    <n v="81"/>
    <x v="2"/>
    <s v="Diesel"/>
    <n v="2.9969999999999997E-4"/>
  </r>
  <r>
    <s v="S001571"/>
    <x v="10"/>
    <s v="PO143524"/>
    <s v="GRN187317"/>
    <s v="11700-5374"/>
    <s v="MOUNT LASER SENSOR WEATHER HOOD"/>
    <s v="St Albans AL1 5BN"/>
    <n v="298"/>
    <x v="2"/>
    <s v="Diesel"/>
    <n v="1.1026E-3"/>
  </r>
  <r>
    <s v="S001571"/>
    <x v="10"/>
    <s v="PO143525"/>
    <s v="GRN187318"/>
    <s v="11700-5374"/>
    <s v="MOUNT LASER SENSOR WEATHER HOOD"/>
    <s v="St Albans AL1 5BN"/>
    <n v="298"/>
    <x v="2"/>
    <s v="Diesel"/>
    <n v="1.1026E-3"/>
  </r>
  <r>
    <s v="S001047"/>
    <x v="9"/>
    <s v="PO142188"/>
    <s v="GRN187320"/>
    <n v="66205215"/>
    <s v="2X8 ELEMENT PHOTO DIODE CDWO4 30MM THICK"/>
    <s v="81300 Johor Bahru Malaysia"/>
    <n v="6781"/>
    <x v="4"/>
    <s v="Aviation"/>
    <n v="1.1924057587200001"/>
  </r>
  <r>
    <s v="S023284"/>
    <x v="19"/>
    <s v="PO140972"/>
    <s v="GRN187321"/>
    <s v="340-1011-1"/>
    <s v="SITE CONFIGURABLE ENCLOSURE WITH AC"/>
    <s v="Leicester LE19 2DT"/>
    <n v="144"/>
    <x v="1"/>
    <s v="Diesel"/>
    <n v="5.3280000000000001E-2"/>
  </r>
  <r>
    <s v="S001571"/>
    <x v="10"/>
    <s v="PO143454"/>
    <s v="GRN187322"/>
    <n v="101012395"/>
    <s v="SICK 2D LIDAR LASER SENSOR TIM351-2134001"/>
    <s v="St Albans AL1 5BN"/>
    <n v="298"/>
    <x v="2"/>
    <s v="Diesel"/>
    <n v="1.1026E-3"/>
  </r>
  <r>
    <s v="S024614"/>
    <x v="50"/>
    <s v="PO140007"/>
    <s v="GRN179481"/>
    <s v="11700-9304"/>
    <s v="PRINTER LASERJET COLOR HP M652DN 220V"/>
    <s v="Chesterfield S40 2EX"/>
    <n v="81"/>
    <x v="2"/>
    <s v="Diesel"/>
    <n v="2.9969999999999997E-4"/>
  </r>
  <r>
    <s v="S024614"/>
    <x v="50"/>
    <s v="PO140036"/>
    <s v="GRN179499"/>
    <n v="5145149"/>
    <s v="MOUSE HOLDER - LIGHT GREY"/>
    <s v="Chesterfield S40 2EX"/>
    <n v="81"/>
    <x v="2"/>
    <s v="Diesel"/>
    <n v="2.9969999999999997E-4"/>
  </r>
  <r>
    <s v="S024099"/>
    <x v="47"/>
    <s v="PO140918"/>
    <s v="GRN183474"/>
    <s v="340-1025-1"/>
    <s v="DOOR LINAC SHIELDING (RIGHT)"/>
    <s v="Stafford ST16 3DR"/>
    <n v="49.6"/>
    <x v="3"/>
    <s v="Diesel"/>
    <n v="5.0430800000000005E-2"/>
  </r>
  <r>
    <s v="S024614"/>
    <x v="50"/>
    <s v="PO142326"/>
    <s v="GRN179542"/>
    <n v="42207308"/>
    <s v="PROSAFE 52 PORT GIGABIT PoE SMART SWITCH NETGEAR G"/>
    <s v="Chesterfield S40 2EX"/>
    <n v="81"/>
    <x v="2"/>
    <s v="Diesel"/>
    <n v="2.9969999999999997E-4"/>
  </r>
  <r>
    <s v="S024614"/>
    <x v="50"/>
    <s v="PO139701"/>
    <s v="GRN179544"/>
    <n v="101006860"/>
    <s v="CONNECTOR RJ45 CAT6 SHIELDED"/>
    <s v="Chesterfield S40 2EX"/>
    <n v="81"/>
    <x v="2"/>
    <s v="Diesel"/>
    <n v="2.9969999999999997E-4"/>
  </r>
  <r>
    <s v="S024614"/>
    <x v="50"/>
    <s v="PO140007"/>
    <s v="GRN179549"/>
    <s v="11700-7795"/>
    <s v="CABLE ETHERNET 25 FT CAT 6 PURPLE"/>
    <s v="Chesterfield S40 2EX"/>
    <n v="81"/>
    <x v="2"/>
    <s v="Diesel"/>
    <n v="2.9969999999999997E-4"/>
  </r>
  <r>
    <s v="S026602"/>
    <x v="12"/>
    <s v="PO145687"/>
    <s v="GRN187338"/>
    <n v="101043635"/>
    <s v="FAN BELT"/>
    <s v="Watford WD24 7GG"/>
    <n v="302"/>
    <x v="2"/>
    <s v="Diesl"/>
    <n v="1.1173999999999999E-3"/>
  </r>
  <r>
    <s v="S024614"/>
    <x v="50"/>
    <s v="PO142326"/>
    <s v="GRN179552"/>
    <n v="13204602"/>
    <s v="APC NETWORK MANAGEMENT CARD 3"/>
    <s v="Chesterfield S40 2EX"/>
    <n v="81"/>
    <x v="2"/>
    <s v="Diesel"/>
    <n v="2.9969999999999997E-4"/>
  </r>
  <r>
    <s v="S024614"/>
    <x v="50"/>
    <s v="PO139701"/>
    <s v="GRN179616"/>
    <n v="21203298"/>
    <s v="HIGH SPEED HDMI CABLE ANTHRA LINE 5MT LINDY 36965"/>
    <s v="Chesterfield S40 2EX"/>
    <n v="81"/>
    <x v="2"/>
    <s v="Diesel"/>
    <n v="2.9969999999999997E-4"/>
  </r>
  <r>
    <s v="S024614"/>
    <x v="50"/>
    <s v="PO142065"/>
    <s v="GRN179632"/>
    <n v="1345132"/>
    <s v="SCANNER CANOSCAN LIDE 400 &amp; USB-A TO USB-C CABLE"/>
    <s v="Chesterfield S40 2EX"/>
    <n v="81"/>
    <x v="2"/>
    <s v="Diesel"/>
    <n v="2.9969999999999997E-4"/>
  </r>
  <r>
    <s v="S024883"/>
    <x v="36"/>
    <s v="PO145518"/>
    <s v="GRN187351"/>
    <n v="101017269"/>
    <s v="OPENING DOUBLE GLAZED WINDOW 800 X 800"/>
    <s v="Manchester M44 5FZ"/>
    <n v="79.2"/>
    <x v="3"/>
    <s v="Diesel"/>
    <n v="8.0526600000000004E-2"/>
  </r>
  <r>
    <s v="S024614"/>
    <x v="50"/>
    <s v="PO142049"/>
    <s v="GRN179707"/>
    <n v="101025850"/>
    <s v="ACRONIS CYBER PROTECT STANDARD - WORKSTATION - 5 Y"/>
    <s v="Chesterfield S40 2EX"/>
    <n v="81"/>
    <x v="2"/>
    <s v="Diesel"/>
    <n v="2.9969999999999997E-4"/>
  </r>
  <r>
    <s v="S024614"/>
    <x v="50"/>
    <s v="PO142687"/>
    <s v="GRN179780"/>
    <n v="101030165"/>
    <s v="SEAGATE IRONWOLF PRO HARD DRIVE - 8TB - SATA 6Gb/S"/>
    <s v="Chesterfield S40 2EX"/>
    <n v="81"/>
    <x v="2"/>
    <s v="Diesel"/>
    <n v="2.9969999999999997E-4"/>
  </r>
  <r>
    <s v="S024614"/>
    <x v="50"/>
    <s v="PO141654"/>
    <s v="GRN179884"/>
    <n v="101013587"/>
    <s v="HP COLOR LASERJET PRO M254NW PRINTER"/>
    <s v="Chesterfield S40 2EX"/>
    <n v="81"/>
    <x v="2"/>
    <s v="Diesel"/>
    <n v="2.9969999999999997E-4"/>
  </r>
  <r>
    <s v="S024614"/>
    <x v="50"/>
    <s v="PO142162"/>
    <s v="GRN180001"/>
    <n v="42207838"/>
    <s v="APC SMART-UPS SRT3000VA 230V APC SRT3000XLI"/>
    <s v="Chesterfield S40 2EX"/>
    <n v="81"/>
    <x v="2"/>
    <s v="Diesel"/>
    <n v="2.9969999999999997E-4"/>
  </r>
  <r>
    <s v="S026602"/>
    <x v="12"/>
    <s v="PO145885"/>
    <s v="GRN187363"/>
    <n v="10208489"/>
    <s v="AIR FILTER FOR HRD270T1 GENERATOR"/>
    <s v="Watford WD24 7GG"/>
    <n v="302"/>
    <x v="2"/>
    <s v="Diesl"/>
    <n v="1.1173999999999999E-3"/>
  </r>
  <r>
    <s v="S022670"/>
    <x v="26"/>
    <s v="PO144537"/>
    <s v="GRN187364"/>
    <s v="11700-5243"/>
    <s v="BOLT HEX DIN933 M20 X 2.5 X 50MM GEOMET STL"/>
    <s v="Congleton CW12 1HR"/>
    <n v="12.8"/>
    <x v="2"/>
    <s v="Diesel"/>
    <n v="4.7360000000000001E-5"/>
  </r>
  <r>
    <s v="S024614"/>
    <x v="50"/>
    <s v="PO142771"/>
    <s v="GRN180022"/>
    <s v="11700-8083"/>
    <s v="SYMANTEC ENDPOINT PROTECTION 3 YEAR SUBSCRIPTION +"/>
    <s v="Chesterfield S40 2EX"/>
    <n v="81"/>
    <x v="2"/>
    <s v="Diesel"/>
    <n v="2.9969999999999997E-4"/>
  </r>
  <r>
    <s v="S024614"/>
    <x v="50"/>
    <s v="PO140123"/>
    <s v="GRN180058"/>
    <n v="13205387"/>
    <s v="ACRONIS CYBER PROTECT STANDARD LICS SERVER SUBSCRI"/>
    <s v="Chesterfield S40 2EX"/>
    <n v="81"/>
    <x v="2"/>
    <s v="Diesel"/>
    <n v="2.9969999999999997E-4"/>
  </r>
  <r>
    <s v="S024614"/>
    <x v="50"/>
    <s v="PO140438"/>
    <s v="GRN180287"/>
    <s v="11701-0596"/>
    <s v="KVM CONSOLE RKMT 1U LCD - USB VGA"/>
    <s v="Chesterfield S40 2EX"/>
    <n v="81"/>
    <x v="2"/>
    <s v="Diesel"/>
    <n v="2.9969999999999997E-4"/>
  </r>
  <r>
    <s v="S024614"/>
    <x v="50"/>
    <s v="PO142889"/>
    <s v="GRN180317"/>
    <s v="11701-2464"/>
    <s v="NETGEAR APS1000W SWITCHING POWER SUPPLY"/>
    <s v="Chesterfield S40 2EX"/>
    <n v="81"/>
    <x v="2"/>
    <s v="Diesel"/>
    <n v="2.9969999999999997E-4"/>
  </r>
  <r>
    <s v="S024614"/>
    <x v="50"/>
    <s v="PO139701"/>
    <s v="GRN180352"/>
    <n v="5145149"/>
    <s v="MOUSE HOLDER - LIGHT GREY"/>
    <s v="Chesterfield S40 2EX"/>
    <n v="81"/>
    <x v="2"/>
    <s v="Diesel"/>
    <n v="2.9969999999999997E-4"/>
  </r>
  <r>
    <s v="S024614"/>
    <x v="50"/>
    <s v="PO139227"/>
    <s v="GRN180456"/>
    <s v="11700-6162"/>
    <s v="CABLE MONITOR DISPLAYPORT V1.2 M/M 15FT 4KX2K"/>
    <s v="Chesterfield S40 2EX"/>
    <n v="81"/>
    <x v="2"/>
    <s v="Diesel"/>
    <n v="2.9969999999999997E-4"/>
  </r>
  <r>
    <s v="S024614"/>
    <x v="50"/>
    <s v="PO142805"/>
    <s v="GRN180457"/>
    <n v="101025850"/>
    <s v="ACRONIS CYBER PROTECT STANDARD - WORKSTATION - 5 Y"/>
    <s v="Chesterfield S40 2EX"/>
    <n v="81"/>
    <x v="2"/>
    <s v="Diesel"/>
    <n v="2.9969999999999997E-4"/>
  </r>
  <r>
    <s v="S024614"/>
    <x v="50"/>
    <s v="PO140007"/>
    <s v="GRN180502"/>
    <s v="11700-7596"/>
    <s v="USB 1.1 EXTENDER UP TO 150 FT"/>
    <s v="Chesterfield S40 2EX"/>
    <n v="81"/>
    <x v="2"/>
    <s v="Diesel"/>
    <n v="2.9969999999999997E-4"/>
  </r>
  <r>
    <s v="S024614"/>
    <x v="50"/>
    <s v="PO139701"/>
    <s v="GRN180589"/>
    <n v="101044369"/>
    <s v="APC SMART-UPS SRT 3kVA BATTERY PACK_x000a_APC.SRT96BP"/>
    <s v="Chesterfield S40 2EX"/>
    <n v="81"/>
    <x v="2"/>
    <s v="Diesel"/>
    <n v="2.9969999999999997E-4"/>
  </r>
  <r>
    <s v="S024614"/>
    <x v="50"/>
    <s v="PO140007"/>
    <s v="GRN180701"/>
    <n v="101013587"/>
    <s v="HP COLOR LASERJET PRO M254NW PRINTER"/>
    <s v="Chesterfield S40 2EX"/>
    <n v="81"/>
    <x v="2"/>
    <s v="Diesel"/>
    <n v="2.9969999999999997E-4"/>
  </r>
  <r>
    <s v="S024614"/>
    <x v="50"/>
    <s v="PO143116"/>
    <s v="GRN180785"/>
    <s v="11505-0673"/>
    <s v="MOUSE STANDARD WITH USB PLUG"/>
    <s v="Chesterfield S40 2EX"/>
    <n v="81"/>
    <x v="2"/>
    <s v="Diesel"/>
    <n v="2.9969999999999997E-4"/>
  </r>
  <r>
    <s v="S024614"/>
    <x v="50"/>
    <s v="PO143115"/>
    <s v="GRN180786"/>
    <s v="11505-0911"/>
    <s v="KEYBOARD ENGLISH USB INTERFACE BLACK"/>
    <s v="Chesterfield S40 2EX"/>
    <n v="81"/>
    <x v="2"/>
    <s v="Diesel"/>
    <n v="2.9969999999999997E-4"/>
  </r>
  <r>
    <s v="S024614"/>
    <x v="50"/>
    <s v="PO143117"/>
    <s v="GRN180787"/>
    <s v="11505-0673"/>
    <s v="MOUSE STANDARD WITH USB PLUG"/>
    <s v="Chesterfield S40 2EX"/>
    <n v="81"/>
    <x v="2"/>
    <s v="Diesel"/>
    <n v="2.9969999999999997E-4"/>
  </r>
  <r>
    <s v="S000892"/>
    <x v="16"/>
    <s v="PO146016"/>
    <s v="GRN187387"/>
    <n v="87207140"/>
    <s v="ECONOMY SYNTHETIC PAINT BRUSHES (SET OF 3)"/>
    <s v="Stockport SK4 2JT"/>
    <n v="55"/>
    <x v="2"/>
    <s v="Diesel"/>
    <n v="2.0350000000000001E-4"/>
  </r>
  <r>
    <s v="S024614"/>
    <x v="50"/>
    <s v="PO143118"/>
    <s v="GRN180789"/>
    <s v="11505-0911"/>
    <s v="KEYBOARD ENGLISH USB INTERFACE BLACK"/>
    <s v="Chesterfield S40 2EX"/>
    <n v="81"/>
    <x v="2"/>
    <s v="Diesel"/>
    <n v="2.9969999999999997E-4"/>
  </r>
  <r>
    <s v="S024614"/>
    <x v="50"/>
    <s v="PO143119"/>
    <s v="GRN180792"/>
    <s v="11505-0673"/>
    <s v="MOUSE STANDARD WITH USB PLUG"/>
    <s v="Chesterfield S40 2EX"/>
    <n v="81"/>
    <x v="2"/>
    <s v="Diesel"/>
    <n v="2.9969999999999997E-4"/>
  </r>
  <r>
    <s v="S024614"/>
    <x v="50"/>
    <s v="PO143120"/>
    <s v="GRN180793"/>
    <s v="11505-0911"/>
    <s v="KEYBOARD ENGLISH USB INTERFACE BLACK"/>
    <s v="Chesterfield S40 2EX"/>
    <n v="81"/>
    <x v="2"/>
    <s v="Diesel"/>
    <n v="2.9969999999999997E-4"/>
  </r>
  <r>
    <s v="S024614"/>
    <x v="50"/>
    <s v="PO138851"/>
    <s v="GRN180808"/>
    <n v="101038512"/>
    <s v="HP COLOUR LASERJET PRO M454dw PRINTER"/>
    <s v="Chesterfield S40 2EX"/>
    <n v="81"/>
    <x v="2"/>
    <s v="Diesel"/>
    <n v="2.9969999999999997E-4"/>
  </r>
  <r>
    <s v="S025431"/>
    <x v="0"/>
    <s v="PO143500"/>
    <s v="GRN187393"/>
    <s v="11700-6836"/>
    <s v="MEDIA CONVERTER COPPER TO FIBER DIN RAIL MOUNT"/>
    <s v="Boston Massachusetts"/>
    <n v="3154"/>
    <x v="0"/>
    <s v="Crude"/>
    <n v="1.0118031999999999E-2"/>
  </r>
  <r>
    <s v="S024614"/>
    <x v="50"/>
    <s v="PO142719"/>
    <s v="GRN180829"/>
    <n v="101025147"/>
    <s v="OUTDOOR RUGGEDIZED WIRELESS ACCESS POINT EnGENIUS"/>
    <s v="Chesterfield S40 2EX"/>
    <n v="81"/>
    <x v="2"/>
    <s v="Diesel"/>
    <n v="2.9969999999999997E-4"/>
  </r>
  <r>
    <s v="S024614"/>
    <x v="50"/>
    <s v="PO143266"/>
    <s v="GRN180831"/>
    <n v="42207846"/>
    <s v="8 PORT GIGABIT PoE DESKTOP SWITCH"/>
    <s v="Chesterfield S40 2EX"/>
    <n v="81"/>
    <x v="2"/>
    <s v="Diesel"/>
    <n v="2.9969999999999997E-4"/>
  </r>
  <r>
    <s v="S024614"/>
    <x v="50"/>
    <s v="PO140007"/>
    <s v="GRN180837"/>
    <n v="101029509"/>
    <s v="ANYBUS CAN-ETHERNET/IP CONVERTER_x000a_HMS ELECTRONICS -"/>
    <s v="Chesterfield S40 2EX"/>
    <n v="81"/>
    <x v="2"/>
    <s v="Diesel"/>
    <n v="2.9969999999999997E-4"/>
  </r>
  <r>
    <s v="S024614"/>
    <x v="50"/>
    <s v="PO141739"/>
    <s v="GRN180933"/>
    <n v="5145149"/>
    <s v="MOUSE HOLDER - LIGHT GREY"/>
    <s v="Chesterfield S40 2EX"/>
    <n v="81"/>
    <x v="2"/>
    <s v="Diesel"/>
    <n v="2.9969999999999997E-4"/>
  </r>
  <r>
    <s v="S024614"/>
    <x v="50"/>
    <s v="PO143369"/>
    <s v="GRN180972"/>
    <n v="21203298"/>
    <s v="HIGH SPEED HDMI CABLE ANTHRA LINE 5M LONG"/>
    <s v="Chesterfield S40 2EX"/>
    <n v="81"/>
    <x v="2"/>
    <s v="Diesel"/>
    <n v="2.9969999999999997E-4"/>
  </r>
  <r>
    <s v="S025431"/>
    <x v="0"/>
    <s v="PO143472"/>
    <s v="GRN187399"/>
    <s v="11700-6836"/>
    <s v="MEDIA CONVERTER COPPER TO FIBER DIN RAIL MOUNT"/>
    <s v="Boston Massachusetts"/>
    <n v="3154"/>
    <x v="0"/>
    <s v="Crude"/>
    <n v="1.0118031999999999E-2"/>
  </r>
  <r>
    <s v="S024614"/>
    <x v="50"/>
    <s v="PO143364"/>
    <s v="GRN180973"/>
    <n v="21203298"/>
    <s v="HIGH SPEED HDMI CABLE ANTHRA LINE 5M LONG"/>
    <s v="Chesterfield S40 2EX"/>
    <n v="81"/>
    <x v="2"/>
    <s v="Diesel"/>
    <n v="2.9969999999999997E-4"/>
  </r>
  <r>
    <s v="S024614"/>
    <x v="50"/>
    <s v="PO143370"/>
    <s v="GRN180975"/>
    <n v="21203298"/>
    <s v="HIGH SPEED HDMI CABLE ANTHRA LINE 5M LONG"/>
    <s v="Chesterfield S40 2EX"/>
    <n v="81"/>
    <x v="2"/>
    <s v="Diesel"/>
    <n v="2.9969999999999997E-4"/>
  </r>
  <r>
    <s v="S024614"/>
    <x v="50"/>
    <s v="PO143371"/>
    <s v="GRN180976"/>
    <n v="21203298"/>
    <s v="HIGH SPEED HDMI CABLE ANTHRA LINE 5M LONG"/>
    <s v="Chesterfield S40 2EX"/>
    <n v="81"/>
    <x v="2"/>
    <s v="Diesel"/>
    <n v="2.9969999999999997E-4"/>
  </r>
  <r>
    <s v="S024614"/>
    <x v="50"/>
    <s v="PO143369"/>
    <s v="GRN181018"/>
    <n v="1345132"/>
    <s v="SCANNER CANOSCAN LIDE 400 &amp; USB-A TO USB-C CABLE"/>
    <s v="Chesterfield S40 2EX"/>
    <n v="81"/>
    <x v="2"/>
    <s v="Diesel"/>
    <n v="2.9969999999999997E-4"/>
  </r>
  <r>
    <s v="S024614"/>
    <x v="50"/>
    <s v="PO143370"/>
    <s v="GRN181020"/>
    <n v="1345132"/>
    <s v="SCANNER CANOSCAN LIDE 400 &amp; USB-A TO USB-C CABLE"/>
    <s v="Chesterfield S40 2EX"/>
    <n v="81"/>
    <x v="2"/>
    <s v="Diesel"/>
    <n v="2.9969999999999997E-4"/>
  </r>
  <r>
    <s v="S024614"/>
    <x v="50"/>
    <s v="PO143364"/>
    <s v="GRN181022"/>
    <n v="1345132"/>
    <s v="SCANNER CANOSCAN LIDE 400 &amp; USB-A TO USB-C CABLE"/>
    <s v="Chesterfield S40 2EX"/>
    <n v="81"/>
    <x v="2"/>
    <s v="Diesel"/>
    <n v="2.9969999999999997E-4"/>
  </r>
  <r>
    <s v="S023222"/>
    <x v="11"/>
    <s v="PO143360"/>
    <s v="GRN187413"/>
    <s v="11554-0683"/>
    <s v="CONN EURO MALE WIREABLE"/>
    <s v="Wickford SS11 8YT"/>
    <n v="390"/>
    <x v="2"/>
    <s v="Diesel"/>
    <n v="1.4430000000000001E-3"/>
  </r>
  <r>
    <s v="S024099"/>
    <x v="47"/>
    <s v="PO138892"/>
    <s v="GRN183476"/>
    <s v="340-1025-1"/>
    <s v="DOOR LINAC SHIELDING (RIGHT)"/>
    <s v="Stafford ST16 3DR"/>
    <n v="49.6"/>
    <x v="3"/>
    <s v="Diesel"/>
    <n v="5.0430800000000005E-2"/>
  </r>
  <r>
    <s v="S025431"/>
    <x v="0"/>
    <s v="PO145713"/>
    <s v="GRN187416"/>
    <s v="331-8266-1"/>
    <s v="CABLE ASSY ADAPTER LUBRICATOR CONTROL"/>
    <s v="Boston Massachusetts"/>
    <n v="3154"/>
    <x v="0"/>
    <s v="Crude"/>
    <n v="1.0118031999999999E-2"/>
  </r>
  <r>
    <s v="S024614"/>
    <x v="50"/>
    <s v="PO143371"/>
    <s v="GRN181025"/>
    <n v="1345132"/>
    <s v="SCANNER CANOSCAN LIDE 400 &amp; USB-A TO USB-C CABLE"/>
    <s v="Chesterfield S40 2EX"/>
    <n v="81"/>
    <x v="2"/>
    <s v="Diesel"/>
    <n v="2.9969999999999997E-4"/>
  </r>
  <r>
    <s v="S024614"/>
    <x v="50"/>
    <s v="PO143370"/>
    <s v="GRN181029"/>
    <n v="42207308"/>
    <s v="PROSAFE 52 PORT GIGABIT PoE SMART SWITCH NETGEAR G"/>
    <s v="Chesterfield S40 2EX"/>
    <n v="81"/>
    <x v="2"/>
    <s v="Diesel"/>
    <n v="2.9969999999999997E-4"/>
  </r>
  <r>
    <s v="S001047"/>
    <x v="9"/>
    <s v="PO142160"/>
    <s v="GRN187422"/>
    <n v="66208596"/>
    <s v="SILICON PHOTODIODE - CdW04 16 CHANNELS"/>
    <s v="81300 Johor Bahru Malaysia"/>
    <n v="6781"/>
    <x v="4"/>
    <s v="Aviation"/>
    <n v="1.1924057587200001"/>
  </r>
  <r>
    <s v="S024614"/>
    <x v="50"/>
    <s v="PO143369"/>
    <s v="GRN181031"/>
    <n v="42207308"/>
    <s v="PROSAFE 52 PORT GIGABIT PoE SMART SWITCH NETGEAR G"/>
    <s v="Chesterfield S40 2EX"/>
    <n v="81"/>
    <x v="2"/>
    <s v="Diesel"/>
    <n v="2.9969999999999997E-4"/>
  </r>
  <r>
    <s v="S024614"/>
    <x v="50"/>
    <s v="PO143364"/>
    <s v="GRN181032"/>
    <n v="42207308"/>
    <s v="PROSAFE 52 PORT GIGABIT PoE SMART SWITCH NETGEAR G"/>
    <s v="Chesterfield S40 2EX"/>
    <n v="81"/>
    <x v="2"/>
    <s v="Diesel"/>
    <n v="2.9969999999999997E-4"/>
  </r>
  <r>
    <s v="S024614"/>
    <x v="50"/>
    <s v="PO143371"/>
    <s v="GRN181034"/>
    <n v="42207308"/>
    <s v="PROSAFE 52 PORT GIGABIT PoE SMART SWITCH NETGEAR G"/>
    <s v="Chesterfield S40 2EX"/>
    <n v="81"/>
    <x v="2"/>
    <s v="Diesel"/>
    <n v="2.9969999999999997E-4"/>
  </r>
  <r>
    <s v="S024614"/>
    <x v="50"/>
    <s v="PO143371"/>
    <s v="GRN181057"/>
    <n v="101011685"/>
    <s v="VGA TO HDMI ADAPTER CABLE CONVERTER AUDIO SUPPORT"/>
    <s v="Chesterfield S40 2EX"/>
    <n v="81"/>
    <x v="2"/>
    <s v="Diesel"/>
    <n v="2.9969999999999997E-4"/>
  </r>
  <r>
    <s v="S024614"/>
    <x v="50"/>
    <s v="PO143369"/>
    <s v="GRN181060"/>
    <n v="101011685"/>
    <s v="VGA TO HDMI ADAPTER CABLE CONVERTER AUDIO SUPPORT"/>
    <s v="Chesterfield S40 2EX"/>
    <n v="81"/>
    <x v="2"/>
    <s v="Diesel"/>
    <n v="2.9969999999999997E-4"/>
  </r>
  <r>
    <s v="S024099"/>
    <x v="47"/>
    <s v="PO140917"/>
    <s v="GRN183479"/>
    <s v="340-1012-1"/>
    <s v="WELDMENT LINAC SUPPORT STRUCTURE"/>
    <s v="Stafford ST16 3DR"/>
    <n v="49.6"/>
    <x v="3"/>
    <s v="Diesel"/>
    <n v="5.0430800000000005E-2"/>
  </r>
  <r>
    <s v="S024614"/>
    <x v="50"/>
    <s v="PO143364"/>
    <s v="GRN181067"/>
    <n v="101011685"/>
    <s v="VGA TO HDMI ADAPTER CABLE CONVERTER AUDIO SUPPORT"/>
    <s v="Chesterfield S40 2EX"/>
    <n v="81"/>
    <x v="2"/>
    <s v="Diesel"/>
    <n v="2.9969999999999997E-4"/>
  </r>
  <r>
    <s v="S024614"/>
    <x v="50"/>
    <s v="PO143370"/>
    <s v="GRN181069"/>
    <n v="101011685"/>
    <s v="VGA TO HDMI ADAPTER CABLE CONVERTER AUDIO SUPPORT"/>
    <s v="Chesterfield S40 2EX"/>
    <n v="81"/>
    <x v="2"/>
    <s v="Diesel"/>
    <n v="2.9969999999999997E-4"/>
  </r>
  <r>
    <s v="S024614"/>
    <x v="50"/>
    <s v="PO142571"/>
    <s v="GRN181161"/>
    <s v="11701-2376"/>
    <s v="BITDEFENDER - 3 YEARS - 15-24 USERS - GRAVITY ZONE"/>
    <s v="Chesterfield S40 2EX"/>
    <n v="81"/>
    <x v="2"/>
    <s v="Diesel"/>
    <n v="2.9969999999999997E-4"/>
  </r>
  <r>
    <s v="S024614"/>
    <x v="50"/>
    <s v="PO143364"/>
    <s v="GRN181179"/>
    <n v="101025850"/>
    <s v="ACRONIS CYBER PROTECT STANDARD - WORKSTATION - 5 Y"/>
    <s v="Chesterfield S40 2EX"/>
    <n v="81"/>
    <x v="2"/>
    <s v="Diesel"/>
    <n v="2.9969999999999997E-4"/>
  </r>
  <r>
    <s v="S024614"/>
    <x v="50"/>
    <s v="PO143364"/>
    <s v="GRN181208"/>
    <n v="42207838"/>
    <s v="APC SMART-UPS SRT3000VA 230V APC SRT3000XLI"/>
    <s v="Chesterfield S40 2EX"/>
    <n v="81"/>
    <x v="2"/>
    <s v="Diesel"/>
    <n v="2.9969999999999997E-4"/>
  </r>
  <r>
    <s v="S024614"/>
    <x v="50"/>
    <s v="PO142226"/>
    <s v="GRN181324"/>
    <n v="13204602"/>
    <s v="APC NETWORK MANAGEMENT CARD 3"/>
    <s v="Chesterfield S40 2EX"/>
    <n v="81"/>
    <x v="2"/>
    <s v="Diesel"/>
    <n v="2.9969999999999997E-4"/>
  </r>
  <r>
    <s v="S024614"/>
    <x v="50"/>
    <s v="PO141739"/>
    <s v="GRN181362"/>
    <s v="11700-9304"/>
    <s v="PRINTER LASERJET COLOR HP M652DN 220V"/>
    <s v="Chesterfield S40 2EX"/>
    <n v="81"/>
    <x v="2"/>
    <s v="Diesel"/>
    <n v="2.9969999999999997E-4"/>
  </r>
  <r>
    <s v="S024614"/>
    <x v="50"/>
    <s v="PO139701"/>
    <s v="GRN181384"/>
    <n v="101029509"/>
    <s v="ANYBUS CAN-ETHERNET/IP CONVERTER_x000a_HMS ELECTRONICS -"/>
    <s v="Chesterfield S40 2EX"/>
    <n v="81"/>
    <x v="2"/>
    <s v="Diesel"/>
    <n v="2.9969999999999997E-4"/>
  </r>
  <r>
    <s v="S024614"/>
    <x v="50"/>
    <s v="PO142122"/>
    <s v="GRN181385"/>
    <n v="101036589"/>
    <s v="UPS 650VA 6 x OUTPUTSAPC BR650MI"/>
    <s v="Chesterfield S40 2EX"/>
    <n v="81"/>
    <x v="2"/>
    <s v="Diesel"/>
    <n v="2.9969999999999997E-4"/>
  </r>
  <r>
    <s v="S024614"/>
    <x v="50"/>
    <s v="PO142286"/>
    <s v="GRN181412"/>
    <n v="1345132"/>
    <s v="SCANNER CANOSCAN LIDE 400 &amp; USB-A TO USB-C CABLE"/>
    <s v="Chesterfield S40 2EX"/>
    <n v="81"/>
    <x v="2"/>
    <s v="Diesel"/>
    <n v="2.9969999999999997E-4"/>
  </r>
  <r>
    <s v="S024614"/>
    <x v="50"/>
    <s v="PO137453"/>
    <s v="GRN181415"/>
    <n v="101013587"/>
    <s v="HP LASERJET PRO M255dw WIRELESS COLOUR PRINTER"/>
    <s v="Chesterfield S40 2EX"/>
    <n v="81"/>
    <x v="2"/>
    <s v="Diesel"/>
    <n v="2.9969999999999997E-4"/>
  </r>
  <r>
    <s v="S001121"/>
    <x v="5"/>
    <s v="PO143159"/>
    <s v="GRN187455"/>
    <n v="88202577"/>
    <s v="LEGEND PLATE ROUND EMERGENCY STOP YELLOW 60MM DIA"/>
    <s v="Salford M5 4BE"/>
    <n v="103.6"/>
    <x v="2"/>
    <s v="Diesel"/>
    <n v="3.8331999999999998E-4"/>
  </r>
  <r>
    <s v="S001121"/>
    <x v="5"/>
    <s v="PO143183"/>
    <s v="GRN187456"/>
    <n v="88202577"/>
    <s v="LEGEND PLATE ROUND EMERGENCY STOP YELLOW 60MM DIA"/>
    <s v="Salford M5 4BE"/>
    <n v="103.6"/>
    <x v="2"/>
    <s v="Diesel"/>
    <n v="3.8331999999999998E-4"/>
  </r>
  <r>
    <s v="S001121"/>
    <x v="5"/>
    <s v="PO143157"/>
    <s v="GRN187457"/>
    <n v="88202577"/>
    <s v="LEGEND PLATE ROUND EMERGENCY STOP YELLOW 60MM DIA"/>
    <s v="Salford M5 4BE"/>
    <n v="103.6"/>
    <x v="2"/>
    <s v="Diesel"/>
    <n v="3.8331999999999998E-4"/>
  </r>
  <r>
    <s v="S001121"/>
    <x v="5"/>
    <s v="PO143183"/>
    <s v="GRN187458"/>
    <n v="88257610"/>
    <s v="LEGEND PLATE ROUND EMERGENCY STOP YELLOW 60MM DIA"/>
    <s v="Salford M5 4BE"/>
    <n v="103.6"/>
    <x v="2"/>
    <s v="Diesel"/>
    <n v="3.8331999999999998E-4"/>
  </r>
  <r>
    <s v="S001121"/>
    <x v="5"/>
    <s v="PO143170"/>
    <s v="GRN187459"/>
    <n v="88257610"/>
    <s v="LEGEND PLATE ROUND EMERGENCY STOP YELLOW 60MM DIA"/>
    <s v="Salford M5 4BE"/>
    <n v="103.6"/>
    <x v="2"/>
    <s v="Diesel"/>
    <n v="3.8331999999999998E-4"/>
  </r>
  <r>
    <s v="S001121"/>
    <x v="5"/>
    <s v="PO143181"/>
    <s v="GRN187460"/>
    <n v="88257610"/>
    <s v="LEGEND PLATE ROUND EMERGENCY STOP YELLOW 60MM DIA"/>
    <s v="Salford M5 4BE"/>
    <n v="103.6"/>
    <x v="2"/>
    <s v="Diesel"/>
    <n v="3.8331999999999998E-4"/>
  </r>
  <r>
    <s v="S001121"/>
    <x v="5"/>
    <s v="PO143158"/>
    <s v="GRN187461"/>
    <n v="88202577"/>
    <s v="LEGEND PLATE ROUND EMERGENCY STOP YELLOW 60MM DIA"/>
    <s v="Salford M5 4BE"/>
    <n v="103.6"/>
    <x v="2"/>
    <s v="Diesel"/>
    <n v="3.8331999999999998E-4"/>
  </r>
  <r>
    <s v="S024614"/>
    <x v="50"/>
    <s v="PO140356"/>
    <s v="GRN181417"/>
    <n v="101013587"/>
    <s v="HP COLOR LASERJET PRO M254NW PRINTER"/>
    <s v="Chesterfield S40 2EX"/>
    <n v="81"/>
    <x v="2"/>
    <s v="Diesel"/>
    <n v="2.9969999999999997E-4"/>
  </r>
  <r>
    <s v="S024614"/>
    <x v="50"/>
    <s v="PO143370"/>
    <s v="GRN181418"/>
    <n v="101013587"/>
    <s v="HP COLOR LASERJET PRO M254NW PRINTER"/>
    <s v="Chesterfield S40 2EX"/>
    <n v="81"/>
    <x v="2"/>
    <s v="Diesel"/>
    <n v="2.9969999999999997E-4"/>
  </r>
  <r>
    <s v="S024614"/>
    <x v="50"/>
    <s v="PO140438"/>
    <s v="GRN181489"/>
    <s v="11701-0596"/>
    <s v="KVM CONSOLE RKMT 1U LCD - USB VGA"/>
    <s v="Chesterfield S40 2EX"/>
    <n v="81"/>
    <x v="2"/>
    <s v="Diesel"/>
    <n v="2.9969999999999997E-4"/>
  </r>
  <r>
    <s v="S024614"/>
    <x v="50"/>
    <s v="PO141513"/>
    <s v="GRN181493"/>
    <s v="11701-0596"/>
    <s v="KVM CONSOLE RKMT 1U LCD - USB VGA"/>
    <s v="Chesterfield S40 2EX"/>
    <n v="81"/>
    <x v="2"/>
    <s v="Diesel"/>
    <n v="2.9969999999999997E-4"/>
  </r>
  <r>
    <s v="S023222"/>
    <x v="11"/>
    <s v="PO143351"/>
    <s v="GRN187471"/>
    <n v="101027038"/>
    <s v="M12 ETHERNET CABLE RSSD-RSSD-4416 - 10M LONG"/>
    <s v="Wickford SS11 8YT"/>
    <n v="390"/>
    <x v="2"/>
    <s v="Diesel"/>
    <n v="1.4430000000000001E-3"/>
  </r>
  <r>
    <s v="S024614"/>
    <x v="50"/>
    <s v="PO142122"/>
    <s v="GRN181495"/>
    <s v="11701-0596"/>
    <s v="KVM CONSOLE RKMT 1U LCD - USB VGA"/>
    <s v="Chesterfield S40 2EX"/>
    <n v="81"/>
    <x v="2"/>
    <s v="Diesel"/>
    <n v="2.9969999999999997E-4"/>
  </r>
  <r>
    <s v="S022845"/>
    <x v="24"/>
    <s v="PO138705"/>
    <s v="GRN187476"/>
    <n v="101042130"/>
    <s v="CONFIGURED 40KVA UPS SYSTEM WITH BATTERY PACK"/>
    <s v="Warrington WA3 3JD"/>
    <n v="118"/>
    <x v="3"/>
    <s v="Diesel"/>
    <n v="0.1199765"/>
  </r>
  <r>
    <s v="S024614"/>
    <x v="50"/>
    <s v="PO141316"/>
    <s v="GRN181496"/>
    <s v="11701-0596"/>
    <s v="KVM CONSOLE RKMT 1U LCD - USB VGA"/>
    <s v="Chesterfield S40 2EX"/>
    <n v="81"/>
    <x v="2"/>
    <s v="Diesel"/>
    <n v="2.9969999999999997E-4"/>
  </r>
  <r>
    <s v="S024099"/>
    <x v="47"/>
    <s v="PO138891"/>
    <s v="GRN184087"/>
    <s v="340-1012-1"/>
    <s v="WELDMENT LINAC SUPPORT STRUCTURE"/>
    <s v="Stafford ST16 3DR"/>
    <n v="49.6"/>
    <x v="3"/>
    <s v="Diesel"/>
    <n v="5.0430800000000005E-2"/>
  </r>
  <r>
    <s v="S024614"/>
    <x v="50"/>
    <s v="PO140854"/>
    <s v="GRN181557"/>
    <s v="11700-8788"/>
    <s v="CABLE 4K HDMI 2.0 50M"/>
    <s v="Chesterfield S40 2EX"/>
    <n v="81"/>
    <x v="2"/>
    <s v="Diesel"/>
    <n v="2.9969999999999997E-4"/>
  </r>
  <r>
    <s v="S024614"/>
    <x v="50"/>
    <s v="PO141739"/>
    <s v="GRN181560"/>
    <s v="11700-8032"/>
    <s v="CABLE ADAPTER ACTIVE DISPLAYPORT 1.2 (M) TO HDMI 2"/>
    <s v="Chesterfield S40 2EX"/>
    <n v="81"/>
    <x v="2"/>
    <s v="Diesel"/>
    <n v="2.9969999999999997E-4"/>
  </r>
  <r>
    <s v="S024614"/>
    <x v="50"/>
    <s v="PO139277"/>
    <s v="GRN181578"/>
    <n v="101013587"/>
    <s v="HP COLOR LASERJET PRO M254NW PRINTER"/>
    <s v="Chesterfield S40 2EX"/>
    <n v="81"/>
    <x v="2"/>
    <s v="Diesel"/>
    <n v="2.9969999999999997E-4"/>
  </r>
  <r>
    <s v="S024614"/>
    <x v="50"/>
    <s v="PO140965"/>
    <s v="GRN181579"/>
    <s v="11700-6521"/>
    <s v="NETWORKING ADAPTER USB 3.0 TO ETHERNET 10/100/1000"/>
    <s v="Chesterfield S40 2EX"/>
    <n v="81"/>
    <x v="2"/>
    <s v="Diesel"/>
    <n v="2.9969999999999997E-4"/>
  </r>
  <r>
    <s v="S024614"/>
    <x v="50"/>
    <s v="PO143689"/>
    <s v="GRN181596"/>
    <s v="11505-0673"/>
    <s v="MOUSE STANDARD WITH USB PLUG"/>
    <s v="Chesterfield S40 2EX"/>
    <n v="81"/>
    <x v="2"/>
    <s v="Diesel"/>
    <n v="2.9969999999999997E-4"/>
  </r>
  <r>
    <s v="S001121"/>
    <x v="5"/>
    <s v="PO139281"/>
    <s v="GRN187508"/>
    <n v="3345049"/>
    <s v="TWO PIECE TERMINAL BASE 8 POINT SPRING CLAMP"/>
    <s v="Salford M5 4BE"/>
    <n v="103.6"/>
    <x v="2"/>
    <s v="Diesel"/>
    <n v="3.8331999999999998E-4"/>
  </r>
  <r>
    <s v="S024614"/>
    <x v="50"/>
    <s v="PO143689"/>
    <s v="GRN181597"/>
    <s v="11700-7085"/>
    <s v="RACK POWER DISTRIBUTION UNIT C20 TO 15 C13 120-240"/>
    <s v="Chesterfield S40 2EX"/>
    <n v="81"/>
    <x v="2"/>
    <s v="Diesel"/>
    <n v="2.9969999999999997E-4"/>
  </r>
  <r>
    <s v="S024614"/>
    <x v="50"/>
    <s v="PO143364"/>
    <s v="GRN181598"/>
    <n v="101013587"/>
    <s v="HP COLOR LASERJET PRO M254NW PRINTER"/>
    <s v="Chesterfield S40 2EX"/>
    <n v="81"/>
    <x v="2"/>
    <s v="Diesel"/>
    <n v="2.9969999999999997E-4"/>
  </r>
  <r>
    <s v="S024614"/>
    <x v="50"/>
    <s v="PO143068"/>
    <s v="GRN181712"/>
    <n v="13205387"/>
    <s v="ACRONIS CYBER PROTECT STANDARD LICS SERVER SUBSCRI"/>
    <s v="Chesterfield S40 2EX"/>
    <n v="81"/>
    <x v="2"/>
    <s v="Diesel"/>
    <n v="2.9969999999999997E-4"/>
  </r>
  <r>
    <s v="S024744"/>
    <x v="25"/>
    <s v="PO144877"/>
    <s v="GRN187513"/>
    <n v="101040789"/>
    <s v="PERSONNEL DOOR - INNER PANEL 21mm THICK"/>
    <s v="Huddersfield HD7 5JN"/>
    <n v="104.8"/>
    <x v="1"/>
    <s v="Diesel"/>
    <n v="3.8775999999999998E-2"/>
  </r>
  <r>
    <s v="S024614"/>
    <x v="50"/>
    <s v="PO142170"/>
    <s v="GRN181716"/>
    <s v="11700-8083"/>
    <s v="SYMANTEC ENDPOINT PROTECTION 3 YEAR SUBSCRIPTION +"/>
    <s v="Chesterfield S40 2EX"/>
    <n v="81"/>
    <x v="2"/>
    <s v="Diesel"/>
    <n v="2.9969999999999997E-4"/>
  </r>
  <r>
    <s v="S024614"/>
    <x v="50"/>
    <s v="PO140390"/>
    <s v="GRN181745"/>
    <s v="11700-6521"/>
    <s v="NETWORKING ADAPTER USB 3.0 TO ETHERNET 10/100/1000"/>
    <s v="Chesterfield S40 2EX"/>
    <n v="81"/>
    <x v="2"/>
    <s v="Diesel"/>
    <n v="2.9969999999999997E-4"/>
  </r>
  <r>
    <s v="S024614"/>
    <x v="50"/>
    <s v="PO143709"/>
    <s v="GRN181772"/>
    <s v="11701-2479"/>
    <s v="NETWORK SWITCH – 24 PORT COPPER – 4X 10G SFP+ - NO"/>
    <s v="Chesterfield S40 2EX"/>
    <n v="81"/>
    <x v="2"/>
    <s v="Diesel"/>
    <n v="2.9969999999999997E-4"/>
  </r>
  <r>
    <s v="S001571"/>
    <x v="10"/>
    <s v="PO144778"/>
    <s v="GRN187519"/>
    <n v="5745131"/>
    <s v="STANDARD MOUNTING SET FOR 190 / 270 D WEATHER HOOD"/>
    <s v="St Albans AL1 5BN"/>
    <n v="298"/>
    <x v="2"/>
    <s v="Diesel"/>
    <n v="1.1026E-3"/>
  </r>
  <r>
    <s v="S024614"/>
    <x v="50"/>
    <s v="PO140390"/>
    <s v="GRN181773"/>
    <n v="101044670"/>
    <s v="CISCO 24 PORT MANAGED NETWORK SWITCH CISCO C9300-2"/>
    <s v="Chesterfield S40 2EX"/>
    <n v="81"/>
    <x v="2"/>
    <s v="Diesel"/>
    <n v="2.9969999999999997E-4"/>
  </r>
  <r>
    <s v="S024614"/>
    <x v="50"/>
    <s v="PO142065"/>
    <s v="GRN181787"/>
    <n v="101013587"/>
    <s v="HP COLOR LASERJET PRO M254NW PRINTER"/>
    <s v="Chesterfield S40 2EX"/>
    <n v="81"/>
    <x v="2"/>
    <s v="Diesel"/>
    <n v="2.9969999999999997E-4"/>
  </r>
  <r>
    <s v="S001121"/>
    <x v="5"/>
    <s v="PO137920"/>
    <s v="GRN187525"/>
    <s v="11700-5247"/>
    <s v="POINT IO SAFE OUTPUT MODULE 8"/>
    <s v="Salford M5 4BE"/>
    <n v="103.6"/>
    <x v="2"/>
    <s v="Diesel"/>
    <n v="3.8331999999999998E-4"/>
  </r>
  <r>
    <s v="S001571"/>
    <x v="10"/>
    <s v="PO144724"/>
    <s v="GRN187527"/>
    <n v="21201458"/>
    <s v="I/O CABLE M12 X 8 8 OPEN WIRES 20M CORDLESS_x000a_RF-DPM"/>
    <s v="St Albans AL1 5BN"/>
    <n v="298"/>
    <x v="2"/>
    <s v="Diesel"/>
    <n v="1.1026E-3"/>
  </r>
  <r>
    <s v="S000892"/>
    <x v="16"/>
    <s v="PO146080"/>
    <s v="GRN187528"/>
    <s v="11701-0945"/>
    <s v="RJ45 BOOT BLACK (pack of 10)"/>
    <s v="Stockport SK4 2JT"/>
    <n v="55"/>
    <x v="2"/>
    <s v="Diesel"/>
    <n v="2.0350000000000001E-4"/>
  </r>
  <r>
    <s v="S024614"/>
    <x v="50"/>
    <s v="PO142433"/>
    <s v="GRN181801"/>
    <n v="101013587"/>
    <s v="HP COLOR LASERJET PRO M254NW PRINTER"/>
    <s v="Chesterfield S40 2EX"/>
    <n v="81"/>
    <x v="2"/>
    <s v="Diesel"/>
    <n v="2.9969999999999997E-4"/>
  </r>
  <r>
    <s v="S024614"/>
    <x v="50"/>
    <s v="PO142175"/>
    <s v="GRN182133"/>
    <n v="101013587"/>
    <s v="HP COLOR LASERJET PRO M254NW PRINTER"/>
    <s v="Chesterfield S40 2EX"/>
    <n v="81"/>
    <x v="2"/>
    <s v="Diesel"/>
    <n v="2.9969999999999997E-4"/>
  </r>
  <r>
    <s v="S024614"/>
    <x v="50"/>
    <s v="PO140123"/>
    <s v="GRN182476"/>
    <n v="13205387"/>
    <s v="ACRONIS CYBER PROTECT STANDARD LICS SERVER SUBSCRI"/>
    <s v="Chesterfield S40 2EX"/>
    <n v="81"/>
    <x v="2"/>
    <s v="Diesel"/>
    <n v="2.9969999999999997E-4"/>
  </r>
  <r>
    <s v="S024614"/>
    <x v="50"/>
    <s v="PO140965"/>
    <s v="GRN182559"/>
    <s v="11700-7596"/>
    <s v="USB 1.1 EXTENDER UP TO 150 FT"/>
    <s v="Chesterfield S40 2EX"/>
    <n v="81"/>
    <x v="2"/>
    <s v="Diesel"/>
    <n v="2.9969999999999997E-4"/>
  </r>
  <r>
    <s v="S025431"/>
    <x v="0"/>
    <s v="PO144783"/>
    <s v="GRN187545"/>
    <s v="342-1019-1"/>
    <s v="CABLE ASSY THERMISTOR FOR X-RAY TUBE"/>
    <s v="Boston Massachusetts"/>
    <n v="3154"/>
    <x v="0"/>
    <s v="Crude"/>
    <n v="1.0118031999999999E-2"/>
  </r>
  <r>
    <s v="S001571"/>
    <x v="10"/>
    <s v="PO144724"/>
    <s v="GRN187548"/>
    <n v="101018191"/>
    <s v="UC30-214162 ULTRASONIC SENSOR"/>
    <s v="St Albans AL1 5BN"/>
    <n v="298"/>
    <x v="2"/>
    <s v="Diesel"/>
    <n v="1.1026E-3"/>
  </r>
  <r>
    <s v="S025431"/>
    <x v="0"/>
    <s v="PO144623"/>
    <s v="GRN187554"/>
    <s v="11529-0341"/>
    <s v="SENSOR INFRARED PHOTOELECTRIC EMITTER"/>
    <s v="Boston Massachusetts"/>
    <n v="3154"/>
    <x v="0"/>
    <s v="Crude"/>
    <n v="1.0118031999999999E-2"/>
  </r>
  <r>
    <s v="S001571"/>
    <x v="10"/>
    <s v="PO143521"/>
    <s v="GRN187562"/>
    <s v="11700-1538"/>
    <s v="LASER SCANNER 190 DEG  1-40M OBJ DETECTOR"/>
    <s v="St Albans AL1 5BN"/>
    <n v="298"/>
    <x v="2"/>
    <s v="Diesel"/>
    <n v="1.1026E-3"/>
  </r>
  <r>
    <s v="S001571"/>
    <x v="10"/>
    <s v="PO143525"/>
    <s v="GRN187564"/>
    <s v="11700-1538"/>
    <s v="LASER SCANNER 190 DEG  1-40M OBJ DETECTOR"/>
    <s v="St Albans AL1 5BN"/>
    <n v="298"/>
    <x v="2"/>
    <s v="Diesel"/>
    <n v="1.1026E-3"/>
  </r>
  <r>
    <s v="S000892"/>
    <x v="16"/>
    <s v="PO146016"/>
    <s v="GRN187570"/>
    <n v="101033208"/>
    <s v="THERMOPLASTIC KNURLED KNOB M6 X 8 - BLACK"/>
    <s v="Stockport SK4 2JT"/>
    <n v="55"/>
    <x v="2"/>
    <s v="Diesel"/>
    <n v="2.0350000000000001E-4"/>
  </r>
  <r>
    <s v="S001121"/>
    <x v="5"/>
    <s v="PO137920"/>
    <s v="GRN187571"/>
    <n v="101035622"/>
    <s v="PANELVIEW 5310 TERMINAL 10.3&quot; SCREEN"/>
    <s v="Salford M5 4BE"/>
    <n v="103.6"/>
    <x v="2"/>
    <s v="Diesel"/>
    <n v="3.8331999999999998E-4"/>
  </r>
  <r>
    <s v="S024614"/>
    <x v="50"/>
    <s v="PO143801"/>
    <s v="GRN182598"/>
    <n v="101030165"/>
    <s v="SEAGATE IRONWOLF PRO HARD DRIVE - 8TB - SATA 6Gb/S"/>
    <s v="Chesterfield S40 2EX"/>
    <n v="81"/>
    <x v="2"/>
    <s v="Diesel"/>
    <n v="2.9969999999999997E-4"/>
  </r>
  <r>
    <s v="S024614"/>
    <x v="50"/>
    <s v="PO143801"/>
    <s v="GRN182687"/>
    <s v="11700-8083"/>
    <s v="SYMANTEC ENDPOINT PROTECTION 3 YEAR SUBSCRIPTION +"/>
    <s v="Chesterfield S40 2EX"/>
    <n v="81"/>
    <x v="2"/>
    <s v="Diesel"/>
    <n v="2.9969999999999997E-4"/>
  </r>
  <r>
    <s v="S024614"/>
    <x v="50"/>
    <s v="PO144005"/>
    <s v="GRN182689"/>
    <s v="11700-8083"/>
    <s v="SYMANTEC ENDPOINT PROTECTION 3 YEAR SUBSCRIPTION +"/>
    <s v="Chesterfield S40 2EX"/>
    <n v="81"/>
    <x v="2"/>
    <s v="Diesel"/>
    <n v="2.9969999999999997E-4"/>
  </r>
  <r>
    <s v="S024614"/>
    <x v="50"/>
    <s v="PO143120"/>
    <s v="GRN182745"/>
    <s v="11700-7085"/>
    <s v="RACK POWER DISTRIBUTION UNIT C20 TO 15 C13 120-240"/>
    <s v="Chesterfield S40 2EX"/>
    <n v="81"/>
    <x v="2"/>
    <s v="Diesel"/>
    <n v="2.9969999999999997E-4"/>
  </r>
  <r>
    <s v="S024614"/>
    <x v="50"/>
    <s v="PO143115"/>
    <s v="GRN182746"/>
    <s v="11700-7085"/>
    <s v="RACK POWER DISTRIBUTION UNIT C20 TO 15 C13 120-240"/>
    <s v="Chesterfield S40 2EX"/>
    <n v="81"/>
    <x v="2"/>
    <s v="Diesel"/>
    <n v="2.9969999999999997E-4"/>
  </r>
  <r>
    <s v="S025431"/>
    <x v="0"/>
    <s v="PO144993"/>
    <s v="GRN187587"/>
    <s v="342-2000-1"/>
    <s v="PCA HBX DIGITAL BOARD"/>
    <s v="Boston Massachusetts"/>
    <n v="3154"/>
    <x v="0"/>
    <s v="Crude"/>
    <n v="1.0118031999999999E-2"/>
  </r>
  <r>
    <s v="S025431"/>
    <x v="0"/>
    <s v="PO144813"/>
    <s v="GRN187589"/>
    <s v="255-1487-1"/>
    <s v="120KV POWERED SOURCE X-RAY MONO BLOCK"/>
    <s v="Boston Massachusetts"/>
    <n v="3154"/>
    <x v="0"/>
    <s v="Crude"/>
    <n v="2.5295079999999999"/>
  </r>
  <r>
    <s v="S024614"/>
    <x v="50"/>
    <s v="PO143370"/>
    <s v="GRN182788"/>
    <n v="101013587"/>
    <s v="HP COLOR LASERJET PRO M254NW PRINTER"/>
    <s v="Chesterfield S40 2EX"/>
    <n v="81"/>
    <x v="2"/>
    <s v="Diesel"/>
    <n v="2.9969999999999997E-4"/>
  </r>
  <r>
    <s v="S024614"/>
    <x v="50"/>
    <s v="PO143801"/>
    <s v="GRN182792"/>
    <n v="101049992"/>
    <s v="64TB QNAP TVS-872XT CCS MEDIA. TVS-872XT (6206779)"/>
    <s v="Chesterfield S40 2EX"/>
    <n v="81"/>
    <x v="2"/>
    <s v="Diesel"/>
    <n v="2.9969999999999997E-4"/>
  </r>
  <r>
    <s v="S024614"/>
    <x v="50"/>
    <s v="PO144065"/>
    <s v="GRN182800"/>
    <s v="255-1929-1"/>
    <s v="CISCO NETWORK SWITCH AND LICENSE"/>
    <s v="Chesterfield S40 2EX"/>
    <n v="81"/>
    <x v="2"/>
    <s v="Diesel"/>
    <n v="2.9969999999999997E-4"/>
  </r>
  <r>
    <s v="S024614"/>
    <x v="50"/>
    <s v="PO143801"/>
    <s v="GRN182847"/>
    <n v="13205387"/>
    <s v="ACRONIS CYBER PROTECT STANDARD LICS SERVER SUBSCRI"/>
    <s v="Chesterfield S40 2EX"/>
    <n v="81"/>
    <x v="2"/>
    <s v="Diesel"/>
    <n v="2.9969999999999997E-4"/>
  </r>
  <r>
    <s v="S024614"/>
    <x v="50"/>
    <s v="PO143117"/>
    <s v="GRN182883"/>
    <s v="11700-7085"/>
    <s v="RACK POWER DISTRIBUTION UNIT C20 TO 15 C13 120-240"/>
    <s v="Chesterfield S40 2EX"/>
    <n v="81"/>
    <x v="2"/>
    <s v="Diesel"/>
    <n v="2.9969999999999997E-4"/>
  </r>
  <r>
    <s v="S024614"/>
    <x v="50"/>
    <s v="PO143116"/>
    <s v="GRN182886"/>
    <s v="11700-7085"/>
    <s v="RACK POWER DISTRIBUTION UNIT C20 TO 15 C13 120-240"/>
    <s v="Chesterfield S40 2EX"/>
    <n v="81"/>
    <x v="2"/>
    <s v="Diesel"/>
    <n v="2.9969999999999997E-4"/>
  </r>
  <r>
    <s v="S024614"/>
    <x v="50"/>
    <s v="PO143364"/>
    <s v="GRN182887"/>
    <n v="101013587"/>
    <s v="HP COLOR LASERJET PRO M254NW PRINTER"/>
    <s v="Chesterfield S40 2EX"/>
    <n v="81"/>
    <x v="2"/>
    <s v="Diesel"/>
    <n v="2.9969999999999997E-4"/>
  </r>
  <r>
    <s v="S024614"/>
    <x v="50"/>
    <s v="PO143369"/>
    <s v="GRN182890"/>
    <n v="101013587"/>
    <s v="HP COLOR LASERJET PRO M254NW PRINTER"/>
    <s v="Chesterfield S40 2EX"/>
    <n v="81"/>
    <x v="2"/>
    <s v="Diesel"/>
    <n v="2.9969999999999997E-4"/>
  </r>
  <r>
    <s v="S024614"/>
    <x v="50"/>
    <s v="PO143118"/>
    <s v="GRN182892"/>
    <s v="11700-7085"/>
    <s v="RACK POWER DISTRIBUTION UNIT C20 TO 15 C13 120-240"/>
    <s v="Chesterfield S40 2EX"/>
    <n v="81"/>
    <x v="2"/>
    <s v="Diesel"/>
    <n v="2.9969999999999997E-4"/>
  </r>
  <r>
    <s v="S024614"/>
    <x v="50"/>
    <s v="PO143371"/>
    <s v="GRN182898"/>
    <n v="101013587"/>
    <s v="HP COLOR LASERJET PRO M254NW PRINTER"/>
    <s v="Chesterfield S40 2EX"/>
    <n v="81"/>
    <x v="2"/>
    <s v="Diesel"/>
    <n v="2.9969999999999997E-4"/>
  </r>
  <r>
    <s v="S024614"/>
    <x v="50"/>
    <s v="PO144081"/>
    <s v="GRN182948"/>
    <n v="101022695"/>
    <s v="ETHERNET PEER-TO-PEER I/O 8 DIGITAL INPUTS/OUTPUTS"/>
    <s v="Chesterfield S40 2EX"/>
    <n v="81"/>
    <x v="2"/>
    <s v="Diesel"/>
    <n v="2.9969999999999997E-4"/>
  </r>
  <r>
    <s v="S024614"/>
    <x v="50"/>
    <s v="PO142122"/>
    <s v="GRN182976"/>
    <s v="11701-0596"/>
    <s v="KVM CONSOLE RKMT 1U LCD - USB VGA"/>
    <s v="Chesterfield S40 2EX"/>
    <n v="81"/>
    <x v="2"/>
    <s v="Diesel"/>
    <n v="2.9969999999999997E-4"/>
  </r>
  <r>
    <s v="S024614"/>
    <x v="50"/>
    <s v="PO143801"/>
    <s v="GRN182988"/>
    <n v="101049992"/>
    <s v="64TB QNAP TVS-872XT CCS MEDIA. TVS-872XT (6206779)"/>
    <s v="Chesterfield S40 2EX"/>
    <n v="81"/>
    <x v="2"/>
    <s v="Diesel"/>
    <n v="2.9969999999999997E-4"/>
  </r>
  <r>
    <s v="S024614"/>
    <x v="50"/>
    <s v="PO141030"/>
    <s v="GRN183212"/>
    <s v="11505-0673"/>
    <s v="MOUSE STANDARD WITH USB PLUG"/>
    <s v="Chesterfield S40 2EX"/>
    <n v="81"/>
    <x v="2"/>
    <s v="Diesel"/>
    <n v="2.9969999999999997E-4"/>
  </r>
  <r>
    <s v="S024614"/>
    <x v="50"/>
    <s v="PO140390"/>
    <s v="GRN183260"/>
    <n v="42207308"/>
    <s v="PROSAFE 52 PORT GIGABIT PoE SMART SWITCH NETGEAR G"/>
    <s v="Chesterfield S40 2EX"/>
    <n v="81"/>
    <x v="2"/>
    <s v="Diesel"/>
    <n v="2.9969999999999997E-4"/>
  </r>
  <r>
    <s v="S024614"/>
    <x v="50"/>
    <s v="PO143801"/>
    <s v="GRN183283"/>
    <n v="101049992"/>
    <s v="64TB QNAP TVS-872XT CCS MEDIA. TVS-872XT (6206779)"/>
    <s v="Chesterfield S40 2EX"/>
    <n v="81"/>
    <x v="2"/>
    <s v="Diesel"/>
    <n v="2.9969999999999997E-4"/>
  </r>
  <r>
    <s v="S024614"/>
    <x v="50"/>
    <s v="PO139277"/>
    <s v="GRN183332"/>
    <s v="11700-5459"/>
    <s v="UPS RACKMOUNT 1500VA APC 230V"/>
    <s v="Chesterfield S40 2EX"/>
    <n v="81"/>
    <x v="2"/>
    <s v="Diesel"/>
    <n v="2.9969999999999997E-4"/>
  </r>
  <r>
    <s v="S023413"/>
    <x v="15"/>
    <s v="PO143315"/>
    <s v="GRN187614"/>
    <n v="42203630"/>
    <s v="VISY IRIS CONTAINER OCR SOFTWARE"/>
    <s v="33100 Tampere, Finland"/>
    <n v="3916"/>
    <x v="2"/>
    <s v="Diesel"/>
    <n v="3.9815929999999999E-2"/>
  </r>
  <r>
    <s v="S024614"/>
    <x v="50"/>
    <s v="PO140854"/>
    <s v="GRN183334"/>
    <s v="11701-0596"/>
    <s v="KVM CONSOLE RKMT 1U LCD - USB VGA"/>
    <s v="Chesterfield S40 2EX"/>
    <n v="81"/>
    <x v="2"/>
    <s v="Diesel"/>
    <n v="2.9969999999999997E-4"/>
  </r>
  <r>
    <s v="S024614"/>
    <x v="50"/>
    <s v="PO140703"/>
    <s v="GRN183335"/>
    <n v="13204602"/>
    <s v="APC NETWORK MANAGEMENT CARD 3"/>
    <s v="Chesterfield S40 2EX"/>
    <n v="81"/>
    <x v="2"/>
    <s v="Diesel"/>
    <n v="2.9969999999999997E-4"/>
  </r>
  <r>
    <s v="S024614"/>
    <x v="50"/>
    <s v="PO140007"/>
    <s v="GRN183376"/>
    <n v="101029509"/>
    <s v="ANYBUS CAN-ETHERNET/IP CONVERTER_x000a_HMS ELECTRONICS -"/>
    <s v="Chesterfield S40 2EX"/>
    <n v="81"/>
    <x v="2"/>
    <s v="Diesel"/>
    <n v="2.9969999999999997E-4"/>
  </r>
  <r>
    <s v="S024614"/>
    <x v="50"/>
    <s v="PO140703"/>
    <s v="GRN183455"/>
    <n v="42207838"/>
    <s v="APC SMART-UPS SRT3000VA 230V APC SRT3000XLI"/>
    <s v="Chesterfield S40 2EX"/>
    <n v="81"/>
    <x v="2"/>
    <s v="Diesel"/>
    <n v="2.9969999999999997E-4"/>
  </r>
  <r>
    <s v="S024614"/>
    <x v="50"/>
    <s v="PO143894"/>
    <s v="GRN183515"/>
    <s v="11700-8083"/>
    <s v="SYMANTEC ENDPOINT PROTECTION 3 YEAR SUBSCRIPTION +"/>
    <s v="Chesterfield S40 2EX"/>
    <n v="81"/>
    <x v="2"/>
    <s v="Diesel"/>
    <n v="2.9969999999999997E-4"/>
  </r>
  <r>
    <s v="S024614"/>
    <x v="50"/>
    <s v="PO142122"/>
    <s v="GRN183516"/>
    <s v="11701-1419"/>
    <s v="CISCO 9300 DNA ESSENTIALS 3 YEARS"/>
    <s v="Chesterfield S40 2EX"/>
    <n v="81"/>
    <x v="2"/>
    <s v="Diesel"/>
    <n v="2.9969999999999997E-4"/>
  </r>
  <r>
    <s v="S025431"/>
    <x v="0"/>
    <s v="PO143319"/>
    <s v="GRN187624"/>
    <s v="11534-0091"/>
    <s v="CLAMP CABLE CUSHION EPOM 1.00 D SST"/>
    <s v="Boston Massachusetts"/>
    <n v="3154"/>
    <x v="0"/>
    <s v="Crude"/>
    <n v="1.0118031999999999E-2"/>
  </r>
  <r>
    <s v="S024614"/>
    <x v="50"/>
    <s v="PO143724"/>
    <s v="GRN183517"/>
    <s v="11700-8083"/>
    <s v="SYMANTEC ENDPOINT PROTECTION 3 YEAR SUBSCRIPTION +"/>
    <s v="Chesterfield S40 2EX"/>
    <n v="81"/>
    <x v="2"/>
    <s v="Diesel"/>
    <n v="2.9969999999999997E-4"/>
  </r>
  <r>
    <s v="S024614"/>
    <x v="50"/>
    <s v="PO143708"/>
    <s v="GRN183612"/>
    <s v="11700-7086"/>
    <s v="RACK ENCLOSURE APC NETSHELTER SX 24U DEEP W/ SHOCK"/>
    <s v="Chesterfield S40 2EX"/>
    <n v="81"/>
    <x v="2"/>
    <s v="Diesel"/>
    <n v="2.9969999999999997E-4"/>
  </r>
  <r>
    <s v="S024614"/>
    <x v="50"/>
    <s v="PO143119"/>
    <s v="GRN183632"/>
    <s v="11700-7085"/>
    <s v="RACK POWER DISTRIBUTION UNIT C20 TO 15 C13 120-240"/>
    <s v="Chesterfield S40 2EX"/>
    <n v="81"/>
    <x v="2"/>
    <s v="Diesel"/>
    <n v="2.9969999999999997E-4"/>
  </r>
  <r>
    <s v="S024614"/>
    <x v="50"/>
    <s v="PO142886"/>
    <s v="GRN183642"/>
    <n v="101013587"/>
    <s v="HP COLOR LASERJET PRO M255NW PRINTER"/>
    <s v="Chesterfield S40 2EX"/>
    <n v="81"/>
    <x v="2"/>
    <s v="Diesel"/>
    <n v="2.9969999999999997E-4"/>
  </r>
  <r>
    <s v="S024614"/>
    <x v="50"/>
    <s v="PO141208"/>
    <s v="GRN183669"/>
    <s v="11700-6162"/>
    <s v="CABLE MONITOR DISPLAYPORT V1.2 M/M 15FT 4KX2K"/>
    <s v="Chesterfield S40 2EX"/>
    <n v="81"/>
    <x v="2"/>
    <s v="Diesel"/>
    <n v="2.9969999999999997E-4"/>
  </r>
  <r>
    <s v="S024614"/>
    <x v="50"/>
    <s v="PO143369"/>
    <s v="GRN183690"/>
    <n v="101025147"/>
    <s v="OUTDOOR RUGGEDIZED WIRELESS ACCESS POINT"/>
    <s v="Chesterfield S40 2EX"/>
    <n v="81"/>
    <x v="2"/>
    <s v="Diesel"/>
    <n v="2.9969999999999997E-4"/>
  </r>
  <r>
    <s v="S024614"/>
    <x v="50"/>
    <s v="PO143371"/>
    <s v="GRN183691"/>
    <n v="101025147"/>
    <s v="ENGENIUS FIT MANAGED EWS850-FIT WI-FI 6 2X2 OUTDOO"/>
    <s v="Chesterfield S40 2EX"/>
    <n v="81"/>
    <x v="2"/>
    <s v="Diesel"/>
    <n v="2.9969999999999997E-4"/>
  </r>
  <r>
    <s v="S025431"/>
    <x v="0"/>
    <s v="PO140459"/>
    <s v="GRN187634"/>
    <s v="11534-0091"/>
    <s v="CLAMP CABLE CUSHION EPOM 1.00 D SST"/>
    <s v="Boston Massachusetts"/>
    <n v="3154"/>
    <x v="0"/>
    <s v="Crude"/>
    <n v="1.0118031999999999E-2"/>
  </r>
  <r>
    <s v="S023413"/>
    <x v="15"/>
    <s v="PO140163"/>
    <s v="GRN187636"/>
    <n v="101048395"/>
    <s v="VISY ANPR (HT) SYSTEM"/>
    <s v="33100 Tampere, Finland"/>
    <n v="3916"/>
    <x v="2"/>
    <s v="Diesel"/>
    <n v="3.9815929999999999E-2"/>
  </r>
  <r>
    <s v="S023413"/>
    <x v="15"/>
    <s v="PO143815"/>
    <s v="GRN187637"/>
    <n v="101048395"/>
    <s v="VISY ANPR (HT) SYSTEM"/>
    <s v="33100 Tampere, Finland"/>
    <n v="3916"/>
    <x v="2"/>
    <s v="Diesel"/>
    <n v="3.9815929999999999E-2"/>
  </r>
  <r>
    <s v="S025431"/>
    <x v="0"/>
    <s v="PO144992"/>
    <s v="GRN187645"/>
    <s v="331-1359-1"/>
    <s v="ASSY STEPPER MOTOR DRIVER PCB"/>
    <s v="Boston Massachusetts"/>
    <n v="3154"/>
    <x v="0"/>
    <s v="Crude"/>
    <n v="1.0118031999999999E-2"/>
  </r>
  <r>
    <s v="S025431"/>
    <x v="0"/>
    <s v="PO145868"/>
    <s v="GRN187646"/>
    <s v="11700-9377"/>
    <s v="VEHICLE DETECTION LOOP 6X10FT WITH 100 FOOT LEAD"/>
    <s v="Boston Massachusetts"/>
    <n v="3154"/>
    <x v="0"/>
    <s v="Crude"/>
    <n v="2.5295079999999999"/>
  </r>
  <r>
    <s v="S001121"/>
    <x v="5"/>
    <s v="PO146062"/>
    <s v="GRN187647"/>
    <n v="79203275"/>
    <s v="MPCB 23-32A (MOTOR)"/>
    <s v="Salford M5 4BE"/>
    <n v="103.6"/>
    <x v="2"/>
    <s v="Diesel"/>
    <n v="3.8331999999999998E-4"/>
  </r>
  <r>
    <s v="S024614"/>
    <x v="50"/>
    <s v="PO143364"/>
    <s v="GRN183708"/>
    <n v="101025147"/>
    <s v="ENGENIUS FIT MANAGED EWS850-FIT WI-FI 6 2X2 OUTDOO"/>
    <s v="Chesterfield S40 2EX"/>
    <n v="81"/>
    <x v="2"/>
    <s v="Diesel"/>
    <n v="2.9969999999999997E-4"/>
  </r>
  <r>
    <s v="S024867"/>
    <x v="27"/>
    <s v="PO142020"/>
    <s v="GRN187651"/>
    <n v="101038757"/>
    <s v="RADIATION PERSONAL DOSIMETER"/>
    <s v="Wimborne BH21 7SQ"/>
    <n v="428"/>
    <x v="2"/>
    <s v="Diesel"/>
    <n v="1.5835999999999999E-3"/>
  </r>
  <r>
    <s v="S024614"/>
    <x v="50"/>
    <s v="PO144223"/>
    <s v="GRN183711"/>
    <n v="101025147"/>
    <s v="ENGENIUS FIT MANAGED EWS850-FIT WI-FI 6 2X2 OUTDOO"/>
    <s v="Chesterfield S40 2EX"/>
    <n v="81"/>
    <x v="2"/>
    <s v="Diesel"/>
    <n v="2.9969999999999997E-4"/>
  </r>
  <r>
    <s v="S024614"/>
    <x v="50"/>
    <s v="PO143370"/>
    <s v="GRN183712"/>
    <n v="101025147"/>
    <s v="ENGENIUS FIT MANAGED EWS850-FIT WI-FI 6 2X2 OUTDOO"/>
    <s v="Chesterfield S40 2EX"/>
    <n v="81"/>
    <x v="2"/>
    <s v="Diesel"/>
    <n v="2.9969999999999997E-4"/>
  </r>
  <r>
    <s v="S024867"/>
    <x v="27"/>
    <s v="PO138703"/>
    <s v="GRN187654"/>
    <n v="101038757"/>
    <s v="RADIATION PERSONAL DOSIMETER"/>
    <s v="Wimborne BH21 7SQ"/>
    <n v="428"/>
    <x v="2"/>
    <s v="Diesel"/>
    <n v="1.5835999999999999E-3"/>
  </r>
  <r>
    <s v="S024867"/>
    <x v="27"/>
    <s v="PO140364"/>
    <s v="GRN187655"/>
    <n v="101038757"/>
    <s v="RADIATION PERSONAL DOSIMETER"/>
    <s v="Wimborne BH21 7SQ"/>
    <n v="428"/>
    <x v="2"/>
    <s v="Diesel"/>
    <n v="1.5835999999999999E-3"/>
  </r>
  <r>
    <s v="S024614"/>
    <x v="50"/>
    <s v="PO140599"/>
    <s v="GRN183720"/>
    <n v="101044369"/>
    <s v="APC SMART-UPS SRT 3kVA BATTERY PACK APC.SRT96BP"/>
    <s v="Chesterfield S40 2EX"/>
    <n v="81"/>
    <x v="2"/>
    <s v="Diesel"/>
    <n v="2.9969999999999997E-4"/>
  </r>
  <r>
    <s v="S024614"/>
    <x v="50"/>
    <s v="PO143894"/>
    <s v="GRN183827"/>
    <n v="101049096"/>
    <s v="CISCO ASA FIREWALL WITH 1.2GBPS VPN THROUGHPUT CIS"/>
    <s v="Chesterfield S40 2EX"/>
    <n v="81"/>
    <x v="2"/>
    <s v="Diesel"/>
    <n v="2.9969999999999997E-4"/>
  </r>
  <r>
    <s v="S023284"/>
    <x v="19"/>
    <s v="PO139364"/>
    <s v="GRN187658"/>
    <s v="340-1125-1"/>
    <s v="ENCLOSURE SYSTEM ENTRY/EXIT"/>
    <s v="Leicester LE19 2DT"/>
    <n v="144"/>
    <x v="1"/>
    <s v="Diesel"/>
    <n v="5.3280000000000001E-2"/>
  </r>
  <r>
    <s v="S023284"/>
    <x v="19"/>
    <s v="PO141369"/>
    <s v="GRN187659"/>
    <s v="340-1125-1"/>
    <s v="ENCLOSURE SYSTEM ENTRY/EXIT"/>
    <s v="Leicester LE19 2DT"/>
    <n v="144"/>
    <x v="1"/>
    <s v="Diesel"/>
    <n v="5.3280000000000001E-2"/>
  </r>
  <r>
    <s v="S023284"/>
    <x v="19"/>
    <s v="PO137837"/>
    <s v="GRN187660"/>
    <s v="340-1011-1"/>
    <s v="MODIFIED ENCLOSURE SITE CONFIGURABLE"/>
    <s v="Leicester LE19 2DT"/>
    <n v="144"/>
    <x v="1"/>
    <s v="Diesel"/>
    <n v="5.3280000000000001E-2"/>
  </r>
  <r>
    <s v="S023284"/>
    <x v="19"/>
    <s v="PO131880"/>
    <s v="GRN187661"/>
    <s v="340-1084-1"/>
    <s v="CONDUIT HORIZONTAL DETECTOR ENCLOSURE"/>
    <s v="Leicester LE19 2DT"/>
    <n v="144"/>
    <x v="1"/>
    <s v="Diesel"/>
    <n v="5.3280000000000001E-2"/>
  </r>
  <r>
    <s v="S023284"/>
    <x v="19"/>
    <s v="PO131880"/>
    <s v="GRN187662"/>
    <s v="340-1105-1"/>
    <s v="POWER DISTRIBUTION ASSY"/>
    <s v="Leicester LE19 2DT"/>
    <n v="144"/>
    <x v="1"/>
    <s v="Diesel"/>
    <n v="5.3280000000000001E-2"/>
  </r>
  <r>
    <s v="S025431"/>
    <x v="0"/>
    <s v="PO145414"/>
    <s v="GRN187679"/>
    <n v="42205010"/>
    <s v="OUTDOOR CAMERA HOUSING T92E20"/>
    <s v="Boston Massachusetts"/>
    <n v="3154"/>
    <x v="0"/>
    <s v="Crude"/>
    <n v="2.5295079999999999"/>
  </r>
  <r>
    <s v="S024614"/>
    <x v="50"/>
    <s v="PO140007"/>
    <s v="GRN183831"/>
    <n v="101029509"/>
    <s v="ANYBUS CAN-ETHERNET/IP CONVERTER_x000a_HMS ELECTRONICS -"/>
    <s v="Chesterfield S40 2EX"/>
    <n v="81"/>
    <x v="2"/>
    <s v="Diesel"/>
    <n v="2.9969999999999997E-4"/>
  </r>
  <r>
    <s v="S025431"/>
    <x v="0"/>
    <s v="PO145815"/>
    <s v="GRN187681"/>
    <s v="11700-5523"/>
    <s v="SPEED DISPLAY 12 INCH 24V ETHERNET CONTROL W/MOUNT"/>
    <s v="Boston Massachusetts"/>
    <n v="3154"/>
    <x v="0"/>
    <s v="Crude"/>
    <n v="2.5295079999999999"/>
  </r>
  <r>
    <s v="S025431"/>
    <x v="0"/>
    <s v="PO145815"/>
    <s v="GRN187682"/>
    <s v="11700-5523"/>
    <s v="SPEED DISPLAY 12 INCH 24V ETHERNET CONTROL W/MOUNT"/>
    <s v="Boston Massachusetts"/>
    <n v="3154"/>
    <x v="0"/>
    <s v="Crude"/>
    <n v="2.5295079999999999"/>
  </r>
  <r>
    <s v="S024614"/>
    <x v="50"/>
    <s v="PO144261"/>
    <s v="GRN183843"/>
    <n v="101036589"/>
    <s v="UPS 650VA 6 x OUTPUTSAPC BR650MI"/>
    <s v="Chesterfield S40 2EX"/>
    <n v="81"/>
    <x v="2"/>
    <s v="Diesel"/>
    <n v="2.9969999999999997E-4"/>
  </r>
  <r>
    <s v="S024614"/>
    <x v="50"/>
    <s v="PO140007"/>
    <s v="GRN183844"/>
    <n v="101036983"/>
    <s v="ANTENNA 6-IN-1 DOME WHITE 5m"/>
    <s v="Chesterfield S40 2EX"/>
    <n v="81"/>
    <x v="2"/>
    <s v="Diesel"/>
    <n v="2.9969999999999997E-4"/>
  </r>
  <r>
    <s v="S024614"/>
    <x v="50"/>
    <s v="PO140007"/>
    <s v="GRN183858"/>
    <n v="101029509"/>
    <s v="ANYBUS CAN-ETHERNET/IP CONVERTER_x000a_HMS ELECTRONICS -"/>
    <s v="Chesterfield S40 2EX"/>
    <n v="81"/>
    <x v="2"/>
    <s v="Diesel"/>
    <n v="2.9969999999999997E-4"/>
  </r>
  <r>
    <s v="S024614"/>
    <x v="50"/>
    <s v="PO140703"/>
    <s v="GRN183927"/>
    <n v="42207308"/>
    <s v="PROSAFE 52 PORT GIGABIT PoE SMART SWITCH NETGEAR G"/>
    <s v="Chesterfield S40 2EX"/>
    <n v="81"/>
    <x v="2"/>
    <s v="Diesel"/>
    <n v="2.9969999999999997E-4"/>
  </r>
  <r>
    <s v="S024614"/>
    <x v="50"/>
    <s v="PO144174"/>
    <s v="GRN184014"/>
    <s v="11701-2479"/>
    <s v="NETWORK SWITCH – 24 PORT COPPER – 4X 10G SFP+ - NO"/>
    <s v="Chesterfield S40 2EX"/>
    <n v="81"/>
    <x v="2"/>
    <s v="Diesel"/>
    <n v="2.9969999999999997E-4"/>
  </r>
  <r>
    <s v="S024614"/>
    <x v="50"/>
    <s v="PO143370"/>
    <s v="GRN184084"/>
    <n v="13204602"/>
    <s v="APC NETWORK MANAGEMENT CARD 3"/>
    <s v="Chesterfield S40 2EX"/>
    <n v="81"/>
    <x v="2"/>
    <s v="Diesel"/>
    <n v="2.9969999999999997E-4"/>
  </r>
  <r>
    <s v="S024614"/>
    <x v="50"/>
    <s v="PO142286"/>
    <s v="GRN184211"/>
    <n v="1345132"/>
    <s v="SCANNER CANOSCAN LIDE 400 &amp; USB-A TO USB-C CABLE"/>
    <s v="Chesterfield S40 2EX"/>
    <n v="81"/>
    <x v="2"/>
    <s v="Diesel"/>
    <n v="2.9969999999999997E-4"/>
  </r>
  <r>
    <s v="S024614"/>
    <x v="50"/>
    <s v="PO144421"/>
    <s v="GRN184288"/>
    <s v="11700-5459"/>
    <s v="UPS RACKMOUNT 1500VA APC 230V"/>
    <s v="Chesterfield S40 2EX"/>
    <n v="81"/>
    <x v="2"/>
    <s v="Diesel"/>
    <n v="2.9969999999999997E-4"/>
  </r>
  <r>
    <s v="S024614"/>
    <x v="50"/>
    <s v="PO144539"/>
    <s v="GRN184318"/>
    <s v="255-1929-1"/>
    <s v="CISCO NETWORK SWITCH AND LICENSE"/>
    <s v="Chesterfield S40 2EX"/>
    <n v="81"/>
    <x v="2"/>
    <s v="Diesel"/>
    <n v="2.9969999999999997E-4"/>
  </r>
  <r>
    <s v="S024614"/>
    <x v="50"/>
    <s v="PO143801"/>
    <s v="GRN184345"/>
    <s v="11701-0227"/>
    <s v="ETHRNT SW W/2X1G SFP 2X10G SFP 48-55VDC PWR INPT 1"/>
    <s v="Chesterfield S40 2EX"/>
    <n v="81"/>
    <x v="2"/>
    <s v="Diesel"/>
    <n v="2.9969999999999997E-4"/>
  </r>
  <r>
    <s v="S024614"/>
    <x v="50"/>
    <s v="PO144665"/>
    <s v="GRN184578"/>
    <s v="11505-0673"/>
    <s v="MOUSE STANDARD WITH USB PLUG"/>
    <s v="Chesterfield S40 2EX"/>
    <n v="81"/>
    <x v="2"/>
    <s v="Diesel"/>
    <n v="2.9969999999999997E-4"/>
  </r>
  <r>
    <s v="S001571"/>
    <x v="10"/>
    <s v="PO145799"/>
    <s v="GRN187698"/>
    <n v="101012395"/>
    <s v="SICK 2D LIDAR LASER SENSOR TIM351-2134001"/>
    <s v="St Albans AL1 5BN"/>
    <n v="298"/>
    <x v="2"/>
    <s v="Diesel"/>
    <n v="1.1026E-3"/>
  </r>
  <r>
    <s v="S024614"/>
    <x v="50"/>
    <s v="PO144665"/>
    <s v="GRN184586"/>
    <n v="1345132"/>
    <s v="SCANNER CANOSCAN LIDE 400 &amp; USB-A TO USB-C CABLE"/>
    <s v="Chesterfield S40 2EX"/>
    <n v="81"/>
    <x v="2"/>
    <s v="Diesel"/>
    <n v="2.9969999999999997E-4"/>
  </r>
  <r>
    <s v="S001571"/>
    <x v="10"/>
    <s v="PO145822"/>
    <s v="GRN187700"/>
    <n v="2145062"/>
    <s v="SUPPLY CABLE M12 x 5 4 OPEN WIRES 10M CORDLESS RF-"/>
    <s v="St Albans AL1 5BN"/>
    <n v="298"/>
    <x v="2"/>
    <s v="Diesel"/>
    <n v="1.1026E-3"/>
  </r>
  <r>
    <s v="S001571"/>
    <x v="10"/>
    <s v="PO143524"/>
    <s v="GRN187702"/>
    <s v="11700-1538"/>
    <s v="LASER SCANNER 190 DEG  1-40M OBJ DETECTOR"/>
    <s v="St Albans AL1 5BN"/>
    <n v="298"/>
    <x v="2"/>
    <s v="Diesel"/>
    <n v="1.1026E-3"/>
  </r>
  <r>
    <s v="S024614"/>
    <x v="50"/>
    <s v="PO144539"/>
    <s v="GRN184687"/>
    <s v="11701-2647"/>
    <s v="CATALYST 9300 SERIES 8X 10G/1G NETWORK MODULE"/>
    <s v="Chesterfield S40 2EX"/>
    <n v="81"/>
    <x v="2"/>
    <s v="Diesel"/>
    <n v="2.9969999999999997E-4"/>
  </r>
  <r>
    <s v="S024614"/>
    <x v="50"/>
    <s v="PO144421"/>
    <s v="GRN184691"/>
    <s v="11701-2647"/>
    <s v="CATALYST 9300 SERIES 8X 10G/1G NETWORK MODULE"/>
    <s v="Chesterfield S40 2EX"/>
    <n v="81"/>
    <x v="2"/>
    <s v="Diesel"/>
    <n v="2.9969999999999997E-4"/>
  </r>
  <r>
    <s v="S024614"/>
    <x v="50"/>
    <s v="PO143369"/>
    <s v="GRN184917"/>
    <n v="42207838"/>
    <s v="APC SMART-UPS SRT3000VA 230V APC SRT3000XLI"/>
    <s v="Chesterfield S40 2EX"/>
    <n v="81"/>
    <x v="2"/>
    <s v="Diesel"/>
    <n v="2.9969999999999997E-4"/>
  </r>
  <r>
    <s v="S024614"/>
    <x v="50"/>
    <s v="PO143708"/>
    <s v="GRN185148"/>
    <s v="11700-7295"/>
    <s v="TOOL LESS CABLE MANAGEMENT RINGS FOR NETSHELTER EN"/>
    <s v="Chesterfield S40 2EX"/>
    <n v="81"/>
    <x v="2"/>
    <s v="Diesel"/>
    <n v="2.9969999999999997E-4"/>
  </r>
  <r>
    <s v="S024614"/>
    <x v="50"/>
    <s v="PO143801"/>
    <s v="GRN185178"/>
    <n v="21203333"/>
    <s v="LOW -LOSS ANTENNA CABLE 10M LONG"/>
    <s v="Chesterfield S40 2EX"/>
    <n v="81"/>
    <x v="2"/>
    <s v="Diesel"/>
    <n v="2.9969999999999997E-4"/>
  </r>
  <r>
    <s v="S024614"/>
    <x v="50"/>
    <s v="PO143116"/>
    <s v="GRN185224"/>
    <s v="11700-2015"/>
    <s v="CONVERTER ETHERNET TO SERIAL -40 - 70 OP TEMP DIN"/>
    <s v="Chesterfield S40 2EX"/>
    <n v="81"/>
    <x v="2"/>
    <s v="Diesel"/>
    <n v="2.9969999999999997E-4"/>
  </r>
  <r>
    <s v="S024614"/>
    <x v="50"/>
    <s v="PO143119"/>
    <s v="GRN185225"/>
    <s v="11700-2015"/>
    <s v="CONVERTER ETHERNET TO SERIAL -40 - 70 OP TEMP DIN"/>
    <s v="Chesterfield S40 2EX"/>
    <n v="81"/>
    <x v="2"/>
    <s v="Diesel"/>
    <n v="2.9969999999999997E-4"/>
  </r>
  <r>
    <s v="S024614"/>
    <x v="50"/>
    <s v="PO143117"/>
    <s v="GRN185226"/>
    <s v="11700-2015"/>
    <s v="CONVERTER ETHERNET TO SERIAL -40 - 70 OP TEMP DIN"/>
    <s v="Chesterfield S40 2EX"/>
    <n v="81"/>
    <x v="2"/>
    <s v="Diesel"/>
    <n v="2.9969999999999997E-4"/>
  </r>
  <r>
    <s v="S024614"/>
    <x v="50"/>
    <s v="PO143115"/>
    <s v="GRN185227"/>
    <s v="11700-2015"/>
    <s v="CONVERTER ETHERNET TO SERIAL -40 - 70 OP TEMP DIN"/>
    <s v="Chesterfield S40 2EX"/>
    <n v="81"/>
    <x v="2"/>
    <s v="Diesel"/>
    <n v="2.9969999999999997E-4"/>
  </r>
  <r>
    <s v="S001121"/>
    <x v="5"/>
    <s v="PO143184"/>
    <s v="GRN187717"/>
    <n v="88257610"/>
    <s v="LEGEND PLATE ROUND EMERGENCY STOP YELLOW 60MM DIA"/>
    <s v="Salford M5 4BE"/>
    <n v="103.6"/>
    <x v="2"/>
    <s v="Diesel"/>
    <n v="3.8331999999999998E-4"/>
  </r>
  <r>
    <s v="S024614"/>
    <x v="50"/>
    <s v="PO143118"/>
    <s v="GRN185228"/>
    <s v="11700-2015"/>
    <s v="CONVERTER ETHERNET TO SERIAL -40 - 70 OP TEMP DIN"/>
    <s v="Chesterfield S40 2EX"/>
    <n v="81"/>
    <x v="2"/>
    <s v="Diesel"/>
    <n v="2.9969999999999997E-4"/>
  </r>
  <r>
    <s v="S023284"/>
    <x v="19"/>
    <s v="PO138729"/>
    <s v="GRN187720"/>
    <s v="340-1040-1"/>
    <s v="JUNCTION BOX SOURCE SIDE"/>
    <s v="Leicester LE19 2DT"/>
    <n v="144"/>
    <x v="1"/>
    <s v="Diesel"/>
    <n v="5.3280000000000001E-2"/>
  </r>
  <r>
    <s v="S023413"/>
    <x v="15"/>
    <s v="PO143975"/>
    <s v="GRN187721"/>
    <s v="340-1582-1"/>
    <s v="VISY ACCR LITE MAST METALWORK"/>
    <s v="33100 Tampere, Finland"/>
    <n v="3916"/>
    <x v="2"/>
    <s v="Diesel"/>
    <n v="3.9815929999999999E-2"/>
  </r>
  <r>
    <s v="S024614"/>
    <x v="50"/>
    <s v="PO143120"/>
    <s v="GRN185229"/>
    <s v="11700-2015"/>
    <s v="CONVERTER ETHERNET TO SERIAL -40 - 70 OP TEMP DIN"/>
    <s v="Chesterfield S40 2EX"/>
    <n v="81"/>
    <x v="2"/>
    <s v="Diesel"/>
    <n v="2.9969999999999997E-4"/>
  </r>
  <r>
    <s v="S002239"/>
    <x v="17"/>
    <s v="PO143492"/>
    <s v="GRN184710"/>
    <n v="101037721"/>
    <s v="LINATRON Mi6SSM LOW DOSE(15 &amp; 30 rad/min versions)"/>
    <s v="UT 84104"/>
    <n v="4725"/>
    <x v="4"/>
    <s v="Aviation"/>
    <n v="18.279100224000004"/>
  </r>
  <r>
    <s v="S024614"/>
    <x v="50"/>
    <s v="PO143708"/>
    <s v="GRN185232"/>
    <s v="11700-7295"/>
    <s v="TOOL LESS CABLE MANAGEMENT RINGS FOR NETSHELTER EN"/>
    <s v="Chesterfield S40 2EX"/>
    <n v="81"/>
    <x v="2"/>
    <s v="Diesel"/>
    <n v="2.9969999999999997E-4"/>
  </r>
  <r>
    <s v="S024614"/>
    <x v="50"/>
    <s v="PO143369"/>
    <s v="GRN185275"/>
    <n v="13204602"/>
    <s v="APC NETWORK MANAGEMENT CARD 3"/>
    <s v="Chesterfield S40 2EX"/>
    <n v="81"/>
    <x v="2"/>
    <s v="Diesel"/>
    <n v="2.9969999999999997E-4"/>
  </r>
  <r>
    <s v="S024614"/>
    <x v="50"/>
    <s v="PO143369"/>
    <s v="GRN185277"/>
    <n v="42207838"/>
    <s v="APC SMART-UPS SRT3000VA 230V APC SRT3000XLI"/>
    <s v="Chesterfield S40 2EX"/>
    <n v="81"/>
    <x v="2"/>
    <s v="Diesel"/>
    <n v="2.9969999999999997E-4"/>
  </r>
  <r>
    <s v="S024614"/>
    <x v="50"/>
    <s v="PO144831"/>
    <s v="GRN185279"/>
    <n v="42207838"/>
    <s v="APC SMART-UPS SRT3000VA 230V APC SRT3000XLI"/>
    <s v="Chesterfield S40 2EX"/>
    <n v="81"/>
    <x v="2"/>
    <s v="Diesel"/>
    <n v="2.9969999999999997E-4"/>
  </r>
  <r>
    <s v="S024614"/>
    <x v="50"/>
    <s v="PO144665"/>
    <s v="GRN185284"/>
    <s v="11505-0911"/>
    <s v="KEYBOARD ENGLISH USB INTERFACE BLACK"/>
    <s v="Chesterfield S40 2EX"/>
    <n v="81"/>
    <x v="2"/>
    <s v="Diesel"/>
    <n v="2.9969999999999997E-4"/>
  </r>
  <r>
    <s v="S023849"/>
    <x v="6"/>
    <s v="PO146108"/>
    <s v="GRN187733"/>
    <s v="11700-5700"/>
    <s v="SFP TRANSCEIVER 1250MBPS 1310NMFP SINGLE-MODE"/>
    <s v="Warrington WA2 8TX"/>
    <n v="78.2"/>
    <x v="2"/>
    <s v="Diesel"/>
    <n v="2.8933999999999996E-4"/>
  </r>
  <r>
    <s v="S024614"/>
    <x v="50"/>
    <s v="PO144103"/>
    <s v="GRN185315"/>
    <s v="255-1927-1"/>
    <s v="CISCO NETWORK SWITCH AND LICENSE"/>
    <s v="Chesterfield S40 2EX"/>
    <n v="81"/>
    <x v="2"/>
    <s v="Diesel"/>
    <n v="2.9969999999999997E-4"/>
  </r>
  <r>
    <s v="S024614"/>
    <x v="50"/>
    <s v="PO143989"/>
    <s v="GRN185417"/>
    <n v="101011887"/>
    <s v="AP PRO DUO RUGGED OUTDOOR Wi-Fi"/>
    <s v="Chesterfield S40 2EX"/>
    <n v="81"/>
    <x v="2"/>
    <s v="Diesel"/>
    <n v="2.9969999999999997E-4"/>
  </r>
  <r>
    <s v="S024614"/>
    <x v="50"/>
    <s v="PO144613"/>
    <s v="GRN185446"/>
    <n v="101025850"/>
    <s v="ACRONIS CYBER PROTECT STANDARD - WORKSTATION - 5 Y"/>
    <s v="Chesterfield S40 2EX"/>
    <n v="81"/>
    <x v="2"/>
    <s v="Diesel"/>
    <n v="2.9969999999999997E-4"/>
  </r>
  <r>
    <s v="S023849"/>
    <x v="6"/>
    <s v="PO143531"/>
    <s v="GRN187737"/>
    <n v="101007863"/>
    <s v="NETGEAR COMPATIBLE 10GBASE-LR SFP+1310NM 10KM"/>
    <s v="Warrington WA2 8TX"/>
    <n v="78.2"/>
    <x v="2"/>
    <s v="Diesel"/>
    <n v="2.8933999999999996E-4"/>
  </r>
  <r>
    <s v="S024614"/>
    <x v="50"/>
    <s v="PO144665"/>
    <s v="GRN185455"/>
    <n v="101025850"/>
    <s v="ACRONIS CYBER PROTECT STANDARD - WORKSTATION - 5 Y"/>
    <s v="Chesterfield S40 2EX"/>
    <n v="81"/>
    <x v="2"/>
    <s v="Diesel"/>
    <n v="2.9969999999999997E-4"/>
  </r>
  <r>
    <s v="S023284"/>
    <x v="19"/>
    <s v="PO140400"/>
    <s v="GRN187739"/>
    <s v="340-1042-1"/>
    <s v="JUNCTION BOX DETECTOR SIDE"/>
    <s v="Leicester LE19 2DT"/>
    <n v="144"/>
    <x v="1"/>
    <s v="Diesel"/>
    <n v="5.3280000000000001E-2"/>
  </r>
  <r>
    <s v="S023284"/>
    <x v="19"/>
    <s v="PO141369"/>
    <s v="GRN187741"/>
    <s v="340-1125-1"/>
    <s v="ENCLOSURE SYSTEM ENTRY/EXIT"/>
    <s v="Leicester LE19 2DT"/>
    <n v="144"/>
    <x v="1"/>
    <s v="Diesel"/>
    <n v="5.3280000000000001E-2"/>
  </r>
  <r>
    <s v="S023284"/>
    <x v="19"/>
    <s v="PO138726"/>
    <s v="GRN187742"/>
    <s v="340-1083-1"/>
    <s v="CONDUIT VERTICAL DETECTOR ENCLOSURE"/>
    <s v="Leicester LE19 2DT"/>
    <n v="144"/>
    <x v="1"/>
    <s v="Diesel"/>
    <n v="5.3280000000000001E-2"/>
  </r>
  <r>
    <s v="S023284"/>
    <x v="19"/>
    <s v="PO139937"/>
    <s v="GRN187743"/>
    <s v="340-1083-1"/>
    <s v="CONDUIT VERTICAL DETECTOR ENCLOSURE – JUNCTION BOX"/>
    <s v="Leicester LE19 2DT"/>
    <n v="144"/>
    <x v="1"/>
    <s v="Diesel"/>
    <n v="5.3280000000000001E-2"/>
  </r>
  <r>
    <s v="S023284"/>
    <x v="19"/>
    <s v="PO131878"/>
    <s v="GRN187744"/>
    <s v="340-1083-1"/>
    <s v="CONDUIT VERTICAL DETECTOR ENCLOSURE"/>
    <s v="Leicester LE19 2DT"/>
    <n v="144"/>
    <x v="1"/>
    <s v="Diesel"/>
    <n v="5.3280000000000001E-2"/>
  </r>
  <r>
    <s v="S023284"/>
    <x v="19"/>
    <s v="PO140400"/>
    <s v="GRN187746"/>
    <n v="101020050"/>
    <s v="OPERATOR STATION"/>
    <s v="Leicester LE19 2DT"/>
    <n v="144"/>
    <x v="1"/>
    <s v="Diesel"/>
    <n v="5.3280000000000001E-2"/>
  </r>
  <r>
    <s v="S024614"/>
    <x v="50"/>
    <s v="PO143369"/>
    <s v="GRN185464"/>
    <n v="101025850"/>
    <s v="ACRONIS CYBER PROTECT STANDARD - WORKSTATION - 5 Y"/>
    <s v="Chesterfield S40 2EX"/>
    <n v="81"/>
    <x v="2"/>
    <s v="Diesel"/>
    <n v="2.9969999999999997E-4"/>
  </r>
  <r>
    <s v="S024614"/>
    <x v="50"/>
    <s v="PO143115"/>
    <s v="GRN185493"/>
    <n v="101006860"/>
    <s v="CONNECTOR RJ45 CAT6 SHIELDED"/>
    <s v="Chesterfield S40 2EX"/>
    <n v="81"/>
    <x v="2"/>
    <s v="Diesel"/>
    <n v="2.9969999999999997E-4"/>
  </r>
  <r>
    <s v="S024614"/>
    <x v="50"/>
    <s v="PO143708"/>
    <s v="GRN185675"/>
    <s v="11700-7280"/>
    <s v="1u 19inch Blanking Panel Black"/>
    <s v="Chesterfield S40 2EX"/>
    <n v="81"/>
    <x v="2"/>
    <s v="Diesel"/>
    <n v="2.9969999999999997E-4"/>
  </r>
  <r>
    <s v="S024614"/>
    <x v="50"/>
    <s v="PO140036"/>
    <s v="GRN185697"/>
    <n v="5145149"/>
    <s v="MOUSE HOLDER - LIGHT GREY"/>
    <s v="Chesterfield S40 2EX"/>
    <n v="81"/>
    <x v="2"/>
    <s v="Diesel"/>
    <n v="2.9969999999999997E-4"/>
  </r>
  <r>
    <s v="S022767"/>
    <x v="2"/>
    <s v="PO144140"/>
    <s v="GRN187754"/>
    <n v="30202403"/>
    <s v="FLEXIBLE BATTERY CABLE 25mm - BLACK LEYLAND AUTO W"/>
    <s v="Huddersfield HD1 3ES"/>
    <n v="180"/>
    <x v="2"/>
    <s v="Diesel"/>
    <n v="6.6599999999999993E-4"/>
  </r>
  <r>
    <s v="S024614"/>
    <x v="50"/>
    <s v="PO144539"/>
    <s v="GRN185858"/>
    <n v="13205387"/>
    <s v="ACRONIS CYBER PROTECT STANDARD LICS SERVER SUBSCRI"/>
    <s v="Chesterfield S40 2EX"/>
    <n v="81"/>
    <x v="2"/>
    <s v="Diesel"/>
    <n v="2.9969999999999997E-4"/>
  </r>
  <r>
    <s v="S024614"/>
    <x v="50"/>
    <s v="PO144103"/>
    <s v="GRN186134"/>
    <s v="255-1927-1"/>
    <s v="CISCO NETWORK SWITCH AND LICENSE"/>
    <s v="Chesterfield S40 2EX"/>
    <n v="81"/>
    <x v="2"/>
    <s v="Diesel"/>
    <n v="2.9969999999999997E-4"/>
  </r>
  <r>
    <s v="S024614"/>
    <x v="50"/>
    <s v="PO144856"/>
    <s v="GRN186270"/>
    <s v="11700-7280"/>
    <s v="TOOL LESS RACK BLANKING PANELS 1U 10 PACK"/>
    <s v="Chesterfield S40 2EX"/>
    <n v="81"/>
    <x v="2"/>
    <s v="Diesel"/>
    <n v="2.9969999999999997E-4"/>
  </r>
  <r>
    <s v="S024614"/>
    <x v="50"/>
    <s v="PO144856"/>
    <s v="GRN186295"/>
    <n v="101018115"/>
    <s v="INTELLIGENT EDGE MANAGED SWITCH - 10G 24X24 PORT N"/>
    <s v="Chesterfield S40 2EX"/>
    <n v="81"/>
    <x v="2"/>
    <s v="Diesel"/>
    <n v="2.9969999999999997E-4"/>
  </r>
  <r>
    <s v="S024614"/>
    <x v="50"/>
    <s v="PO144539"/>
    <s v="GRN186704"/>
    <s v="11700-7795"/>
    <s v="CABLE ETHERNET 25 FT CAT 6 PURPLE"/>
    <s v="Chesterfield S40 2EX"/>
    <n v="81"/>
    <x v="2"/>
    <s v="Diesel"/>
    <n v="2.9969999999999997E-4"/>
  </r>
  <r>
    <s v="S024614"/>
    <x v="50"/>
    <s v="PO145775"/>
    <s v="GRN186739"/>
    <s v="11599-0652"/>
    <s v="ADAPTER DISPLAYPORT TO VGA"/>
    <s v="Chesterfield S40 2EX"/>
    <n v="81"/>
    <x v="2"/>
    <s v="Diesel"/>
    <n v="2.9969999999999997E-4"/>
  </r>
  <r>
    <s v="S024614"/>
    <x v="50"/>
    <s v="PO144665"/>
    <s v="GRN186788"/>
    <s v="11700-2015"/>
    <s v="CONVERTER ETHERNET TO SERIAL -40 - 70 OP TEMP DIN"/>
    <s v="Chesterfield S40 2EX"/>
    <n v="81"/>
    <x v="2"/>
    <s v="Diesel"/>
    <n v="2.9969999999999997E-4"/>
  </r>
  <r>
    <s v="S024614"/>
    <x v="50"/>
    <s v="PO144588"/>
    <s v="GRN186790"/>
    <s v="11700-2015"/>
    <s v="CONVERTER ETHERNET TO SERIAL -40 - 70 OP TEMP DIN"/>
    <s v="Chesterfield S40 2EX"/>
    <n v="81"/>
    <x v="2"/>
    <s v="Diesel"/>
    <n v="2.9969999999999997E-4"/>
  </r>
  <r>
    <s v="S024614"/>
    <x v="50"/>
    <s v="PO144725"/>
    <s v="GRN186853"/>
    <s v="11701-1419"/>
    <s v="CISCO 9300 DNA ESSENTIALS 3 YEARS"/>
    <s v="Chesterfield S40 2EX"/>
    <n v="81"/>
    <x v="2"/>
    <s v="Diesel"/>
    <n v="2.9969999999999997E-4"/>
  </r>
  <r>
    <s v="S025431"/>
    <x v="0"/>
    <s v="PO142547"/>
    <s v="GRN187775"/>
    <s v="332-1282-1"/>
    <s v="DETECTOR VERTICAL UPPER"/>
    <s v="Boston Massachusetts"/>
    <n v="3154"/>
    <x v="0"/>
    <s v="Crude"/>
    <n v="2.5295079999999999"/>
  </r>
  <r>
    <s v="S024614"/>
    <x v="50"/>
    <s v="PO144005"/>
    <s v="GRN186854"/>
    <s v="11700-8083"/>
    <s v="SYMANTEC ENDPOINT PROTECTION 3 YEAR SUBSCRIPTION +"/>
    <s v="Chesterfield S40 2EX"/>
    <n v="81"/>
    <x v="2"/>
    <s v="Diesel"/>
    <n v="2.9969999999999997E-4"/>
  </r>
  <r>
    <s v="S024614"/>
    <x v="50"/>
    <s v="PO145044"/>
    <s v="GRN186997"/>
    <s v="11700-7280"/>
    <s v="TOOL LESS RACK BLANKING PANELS 1U 10 PACK"/>
    <s v="Chesterfield S40 2EX"/>
    <n v="81"/>
    <x v="2"/>
    <s v="Diesel"/>
    <n v="2.9969999999999997E-4"/>
  </r>
  <r>
    <s v="S024614"/>
    <x v="50"/>
    <s v="PO143709"/>
    <s v="GRN187343"/>
    <s v="11701-2479"/>
    <s v="NETWORK SWITCH – 24 PORT COPPER – 4X 10G SFP+ - NO"/>
    <s v="Chesterfield S40 2EX"/>
    <n v="81"/>
    <x v="2"/>
    <s v="Diesel"/>
    <n v="2.9969999999999997E-4"/>
  </r>
  <r>
    <s v="S024614"/>
    <x v="50"/>
    <s v="PO145044"/>
    <s v="GRN187358"/>
    <s v="11700-7280"/>
    <s v="TOOL LESS RACK BLANKING PANELS 1U 10 PACK"/>
    <s v="Chesterfield S40 2EX"/>
    <n v="81"/>
    <x v="2"/>
    <s v="Diesel"/>
    <n v="2.9969999999999997E-4"/>
  </r>
  <r>
    <s v="S024614"/>
    <x v="50"/>
    <s v="PO145951"/>
    <s v="GRN187517"/>
    <s v="11701-3097"/>
    <s v="10G PCIE 1X SFP+ CARD WITH LOW PROFILE BRACKET"/>
    <s v="ST1 3NQ"/>
    <n v="81"/>
    <x v="2"/>
    <s v="Diesel"/>
    <n v="2.9969999999999997E-4"/>
  </r>
  <r>
    <s v="S024614"/>
    <x v="50"/>
    <s v="PO145915"/>
    <s v="GRN187520"/>
    <n v="42207846"/>
    <s v="8 PORT GIGABIT PoE DESKTOP SWITCH"/>
    <s v="Chesterfield S40 2EX"/>
    <n v="81"/>
    <x v="2"/>
    <s v="Diesel"/>
    <n v="2.9969999999999997E-4"/>
  </r>
  <r>
    <s v="S024614"/>
    <x v="50"/>
    <s v="PO145547"/>
    <s v="GRN187684"/>
    <s v="11700-6521"/>
    <s v="NETWORKING ADAPTER USB 3.0 TO ETHERNET 10/100/1000"/>
    <s v="Chesterfield S40 2EX"/>
    <n v="81"/>
    <x v="2"/>
    <s v="Diesel"/>
    <n v="2.9969999999999997E-4"/>
  </r>
  <r>
    <s v="S023284"/>
    <x v="19"/>
    <s v="PO131880"/>
    <s v="GRN187790"/>
    <s v="340-1011-1"/>
    <s v="MODIFIED ENCLOSURE SITE CONFIGURABLE"/>
    <s v="Leicester LE19 2DT"/>
    <n v="144"/>
    <x v="1"/>
    <s v="Diesel"/>
    <n v="5.3280000000000001E-2"/>
  </r>
  <r>
    <s v="S023284"/>
    <x v="19"/>
    <s v="PO138726"/>
    <s v="GRN187791"/>
    <s v="340-1105-1"/>
    <s v="POWER DISTRIBUTION ASSY"/>
    <s v="Leicester LE19 2DT"/>
    <n v="144"/>
    <x v="1"/>
    <s v="Diesel"/>
    <n v="5.3280000000000001E-2"/>
  </r>
  <r>
    <s v="S023284"/>
    <x v="19"/>
    <s v="PO140972"/>
    <s v="GRN187792"/>
    <s v="340-1108-1"/>
    <s v="PLC CONTROL DRAWER"/>
    <s v="Leicester LE19 2DT"/>
    <n v="144"/>
    <x v="1"/>
    <s v="Diesel"/>
    <n v="5.3280000000000001E-2"/>
  </r>
  <r>
    <s v="S024614"/>
    <x v="50"/>
    <s v="PO144107"/>
    <s v="GRN187828"/>
    <s v="11701-2647"/>
    <s v="CATALYST 9300 SERIES 8X 10G/1G NETWORK MODULE"/>
    <s v="Chesterfield S40 2EX"/>
    <n v="81"/>
    <x v="2"/>
    <s v="Diesel"/>
    <n v="2.9969999999999997E-4"/>
  </r>
  <r>
    <s v="S023284"/>
    <x v="19"/>
    <s v="PO131879"/>
    <s v="GRN187796"/>
    <s v="340-1108-1"/>
    <s v="PLC CONTROL DRAWER"/>
    <s v="Leicester LE19 2DT"/>
    <n v="144"/>
    <x v="1"/>
    <s v="Diesel"/>
    <n v="5.3280000000000001E-2"/>
  </r>
  <r>
    <s v="S023284"/>
    <x v="19"/>
    <s v="PO138729"/>
    <s v="GRN187801"/>
    <n v="101036472"/>
    <s v="POPULATED RACK INTERFACE PANEL G60ZBX/P60 II"/>
    <s v="Leicester LE19 2DT"/>
    <n v="144"/>
    <x v="1"/>
    <s v="Diesel"/>
    <n v="5.3280000000000001E-2"/>
  </r>
  <r>
    <s v="S023284"/>
    <x v="19"/>
    <s v="PO140400"/>
    <s v="GRN187802"/>
    <n v="101036472"/>
    <s v="POPULATED RACK INTERFACE PANEL"/>
    <s v="Leicester LE19 2DT"/>
    <n v="144"/>
    <x v="1"/>
    <s v="Diesel"/>
    <n v="5.3280000000000001E-2"/>
  </r>
  <r>
    <s v="S023284"/>
    <x v="19"/>
    <s v="PO139937"/>
    <s v="GRN187803"/>
    <n v="101036472"/>
    <s v="POPULATED RACK INTERFACE PANEL"/>
    <s v="Leicester LE19 2DT"/>
    <n v="144"/>
    <x v="1"/>
    <s v="Diesel"/>
    <n v="5.3280000000000001E-2"/>
  </r>
  <r>
    <s v="S023284"/>
    <x v="19"/>
    <s v="PO140400"/>
    <s v="GRN187804"/>
    <s v="340-1074-1"/>
    <s v="CONDUIT JUNCTION BOX SOURCE SIDE – JUNCTION BOX TU"/>
    <s v="Leicester LE19 2DT"/>
    <n v="144"/>
    <x v="1"/>
    <s v="Diesel"/>
    <n v="5.3280000000000001E-2"/>
  </r>
  <r>
    <s v="S023284"/>
    <x v="19"/>
    <s v="PO138726"/>
    <s v="GRN187806"/>
    <s v="340-1074-1"/>
    <s v="CONDUIT JUNCTION BOX SOURCE SIDE – JUNCTION BOX TU"/>
    <s v="Leicester LE19 2DT"/>
    <n v="144"/>
    <x v="1"/>
    <s v="Diesel"/>
    <n v="5.3280000000000001E-2"/>
  </r>
  <r>
    <s v="S023284"/>
    <x v="19"/>
    <s v="PO131881"/>
    <s v="GRN187807"/>
    <s v="340-1074-1"/>
    <s v="CONDUIT JUNCTION BOX SOURCE SIDE - JTN BOX TUNNEL"/>
    <s v="Leicester LE19 2DT"/>
    <n v="144"/>
    <x v="1"/>
    <s v="Diesel"/>
    <n v="5.3280000000000001E-2"/>
  </r>
  <r>
    <s v="S024614"/>
    <x v="50"/>
    <s v="PO145547"/>
    <s v="GRN187860"/>
    <n v="101049992"/>
    <s v="64TB QNAP TVS-872XT CCS MEDIA. TVS-872XT (6206779)"/>
    <s v="Chesterfield S40 2EX"/>
    <n v="81"/>
    <x v="2"/>
    <s v="Diesel"/>
    <n v="2.9969999999999997E-4"/>
  </r>
  <r>
    <s v="S023284"/>
    <x v="19"/>
    <s v="PO141868"/>
    <s v="GRN187809"/>
    <s v="340-1235-1"/>
    <s v="CABLE FLOODLIGHT POWER 60&quot;"/>
    <s v="Leicester LE19 2DT"/>
    <n v="144"/>
    <x v="1"/>
    <s v="Diesel"/>
    <n v="5.3280000000000001E-2"/>
  </r>
  <r>
    <s v="S023284"/>
    <x v="19"/>
    <s v="PO138729"/>
    <s v="GRN187810"/>
    <s v="340-1084-1"/>
    <s v="CONDUIT HORIZONTAL DETECTOR ENCLOSURE"/>
    <s v="Leicester LE19 2DT"/>
    <n v="144"/>
    <x v="1"/>
    <s v="Diesel"/>
    <n v="5.3280000000000001E-2"/>
  </r>
  <r>
    <s v="S024614"/>
    <x v="50"/>
    <s v="PO144174"/>
    <s v="GRN187905"/>
    <s v="11701-2479"/>
    <s v="NETWORK SWITCH – 24 PORT COPPER – 4X 10G SFP+ - NO"/>
    <s v="Chesterfield S40 2EX"/>
    <n v="81"/>
    <x v="2"/>
    <s v="Diesel"/>
    <n v="2.9969999999999997E-4"/>
  </r>
  <r>
    <s v="S024614"/>
    <x v="50"/>
    <s v="PO144174"/>
    <s v="GRN187907"/>
    <s v="11701-2479"/>
    <s v="NETWORK SWITCH – 24 PORT COPPER – 4X 10G SFP+ - NO"/>
    <s v="Chesterfield S40 2EX"/>
    <n v="81"/>
    <x v="2"/>
    <s v="Diesel"/>
    <n v="2.9969999999999997E-4"/>
  </r>
  <r>
    <s v="S024614"/>
    <x v="50"/>
    <s v="PO144665"/>
    <s v="GRN187909"/>
    <s v="11701-2479"/>
    <s v="NETWORK SWITCH – 24 PORT COPPER – 4X 10G SFP+ - NO"/>
    <s v="Chesterfield S40 2EX"/>
    <n v="81"/>
    <x v="2"/>
    <s v="Diesel"/>
    <n v="2.9969999999999997E-4"/>
  </r>
  <r>
    <s v="S024614"/>
    <x v="50"/>
    <s v="PO144421"/>
    <s v="GRN187910"/>
    <s v="11701-2479"/>
    <s v="NETWORK SWITCH – 24 PORT COPPER – 4X 10G SFP+ - NO"/>
    <s v="Chesterfield S40 2EX"/>
    <n v="81"/>
    <x v="2"/>
    <s v="Diesel"/>
    <n v="2.9969999999999997E-4"/>
  </r>
  <r>
    <s v="S022767"/>
    <x v="2"/>
    <s v="PO144140"/>
    <s v="GRN187827"/>
    <n v="30202404"/>
    <s v="FLEXIBLE BATTERY CABLE 25mm - RED LEYLAND AUTO WOO"/>
    <s v="Huddersfield HD1 3ES"/>
    <n v="180"/>
    <x v="2"/>
    <s v="Diesel"/>
    <n v="6.6599999999999993E-4"/>
  </r>
  <r>
    <s v="S024614"/>
    <x v="50"/>
    <s v="PO139187"/>
    <s v="GRN187919"/>
    <n v="101004750"/>
    <s v="RS-232 DEVICE SERVER, MOXA NPORT 5110A"/>
    <s v="Chesterfield S40 2EX"/>
    <n v="81"/>
    <x v="2"/>
    <s v="Diesel"/>
    <n v="2.9969999999999997E-4"/>
  </r>
  <r>
    <s v="S024614"/>
    <x v="50"/>
    <s v="PO144421"/>
    <s v="GRN187938"/>
    <s v="11701-2479"/>
    <s v="NETWORK SWITCH – 24 PORT COPPER – 4X 10G SFP+ - NO"/>
    <s v="Chesterfield S40 2EX"/>
    <n v="81"/>
    <x v="2"/>
    <s v="Diesel"/>
    <n v="2.9969999999999997E-4"/>
  </r>
  <r>
    <s v="S024614"/>
    <x v="50"/>
    <s v="PO145171"/>
    <s v="GRN187941"/>
    <s v="11701-2479"/>
    <s v="NETWORK SWITCH – 24 PORT COPPER – 4X 10G SFP+ - NO"/>
    <s v="Chesterfield S40 2EX"/>
    <n v="81"/>
    <x v="2"/>
    <s v="Diesel"/>
    <n v="2.9969999999999997E-4"/>
  </r>
  <r>
    <s v="S024614"/>
    <x v="50"/>
    <s v="PO145171"/>
    <s v="GRN187959"/>
    <s v="11701-2479"/>
    <s v="NETWORK SWITCH – 24 PORT COPPER – 4X 10G SFP+ - NO"/>
    <s v="Chesterfield S40 2EX"/>
    <n v="81"/>
    <x v="2"/>
    <s v="Diesel"/>
    <n v="2.9969999999999997E-4"/>
  </r>
  <r>
    <s v="S025431"/>
    <x v="0"/>
    <s v="PO143319"/>
    <s v="GRN187833"/>
    <s v="11700-2330"/>
    <s v="ANCHOR ROD 1/2 X 6 1/2 LG WITH NUT"/>
    <s v="Boston Massachusetts"/>
    <n v="3154"/>
    <x v="0"/>
    <s v="Crude"/>
    <n v="1.0118031999999999E-2"/>
  </r>
  <r>
    <s v="S024614"/>
    <x v="50"/>
    <s v="PO144856"/>
    <s v="GRN188117"/>
    <s v="11700-7085"/>
    <s v="RACK POWER DISTRIBUTION UNIT C20 TO 15 C13 120-240"/>
    <s v="Chesterfield S40 2EX"/>
    <n v="81"/>
    <x v="2"/>
    <s v="Diesel"/>
    <n v="2.9969999999999997E-4"/>
  </r>
  <r>
    <s v="S024614"/>
    <x v="50"/>
    <s v="PO144665"/>
    <s v="GRN188120"/>
    <s v="11700-7086"/>
    <s v="RACK ENCLOSURE APC NETSHELTER SX 24U DEEP W/ SHOCK"/>
    <s v="Chesterfield S40 2EX"/>
    <n v="81"/>
    <x v="2"/>
    <s v="Diesel"/>
    <n v="2.9969999999999997E-4"/>
  </r>
  <r>
    <s v="S024614"/>
    <x v="50"/>
    <s v="PO143709"/>
    <s v="GRN188351"/>
    <s v="11701-2298"/>
    <s v="NETWORK SWITCH 24 PORT POE+ 4 SFP 1/10G"/>
    <s v="Chesterfield S40 2EX"/>
    <n v="81"/>
    <x v="2"/>
    <s v="Diesel"/>
    <n v="2.9969999999999997E-4"/>
  </r>
  <r>
    <s v="S024614"/>
    <x v="50"/>
    <s v="PO146377"/>
    <s v="GRN188452"/>
    <s v="11701-3097"/>
    <s v="10G PCIE 1X SFP+ CARD WITH LOW PROFILE BRACKET"/>
    <s v="Chesterfield S40 2EX"/>
    <n v="81"/>
    <x v="2"/>
    <s v="Diesel"/>
    <n v="2.9969999999999997E-4"/>
  </r>
  <r>
    <s v="S024614"/>
    <x v="50"/>
    <s v="PO144261"/>
    <s v="GRN188469"/>
    <s v="11700-3794"/>
    <s v="SLIDE CHASSIS 22 INCH ACCURIDE"/>
    <s v="Chesterfield S40 2EX"/>
    <n v="81"/>
    <x v="2"/>
    <s v="Diesel"/>
    <n v="2.9969999999999997E-4"/>
  </r>
  <r>
    <s v="S024614"/>
    <x v="50"/>
    <s v="PO145044"/>
    <s v="GRN188487"/>
    <s v="11700-7280"/>
    <s v="TOOL LESS RACK BLANKING PANELS 1U 10 PACK"/>
    <s v="Chesterfield S40 2EX"/>
    <n v="81"/>
    <x v="2"/>
    <s v="Diesel"/>
    <n v="2.9969999999999997E-4"/>
  </r>
  <r>
    <s v="S024614"/>
    <x v="50"/>
    <s v="PO140390"/>
    <s v="GRN188500"/>
    <s v="11701-1419"/>
    <s v="CISCO 9300 DNA ESSENTIALS 3 YEARS"/>
    <s v="Chesterfield S40 2EX"/>
    <n v="81"/>
    <x v="2"/>
    <s v="Diesel"/>
    <n v="2.9969999999999997E-4"/>
  </r>
  <r>
    <s v="S024614"/>
    <x v="50"/>
    <s v="PO144539"/>
    <s v="GRN188508"/>
    <s v="11701-1419"/>
    <s v="CISCO 9300 DNA ESSENTIALS 3 YEARS"/>
    <s v="Chesterfield S40 2EX"/>
    <n v="81"/>
    <x v="2"/>
    <s v="Diesel"/>
    <n v="2.9969999999999997E-4"/>
  </r>
  <r>
    <s v="S024614"/>
    <x v="50"/>
    <s v="PO140007"/>
    <s v="GRN188817"/>
    <n v="101011685"/>
    <s v="VGA TO HDMI ADAPTER CABLE CONVERTER AUDIO SUPPORT"/>
    <s v="Chesterfield S40 2EX"/>
    <n v="81"/>
    <x v="2"/>
    <s v="Diesel"/>
    <n v="2.9969999999999997E-4"/>
  </r>
  <r>
    <s v="S024614"/>
    <x v="50"/>
    <s v="PO144539"/>
    <s v="GRN188871"/>
    <s v="11700-5459"/>
    <s v="UPS RACKMOUNT 1500VA APC 230V"/>
    <s v="Chesterfield S40 2EX"/>
    <n v="81"/>
    <x v="2"/>
    <s v="Diesel"/>
    <n v="2.9969999999999997E-4"/>
  </r>
  <r>
    <s v="S002239"/>
    <x v="17"/>
    <s v="PO143492"/>
    <s v="GRN184972"/>
    <n v="101037721"/>
    <s v="LINATRON Mi6SSM LOW DOSE(15 &amp; 30 rad/min versions)"/>
    <s v="UT 84104"/>
    <n v="4725"/>
    <x v="4"/>
    <s v="Aviation"/>
    <n v="18.279100224000004"/>
  </r>
  <r>
    <s v="S024614"/>
    <x v="50"/>
    <s v="PO144421"/>
    <s v="GRN189016"/>
    <s v="255-1929-1"/>
    <s v="CISCO NETWORK SWITCH AND LICENSE"/>
    <s v="Chesterfield S40 2EX"/>
    <n v="81"/>
    <x v="2"/>
    <s v="Diesel"/>
    <n v="2.9969999999999997E-4"/>
  </r>
  <r>
    <s v="S002239"/>
    <x v="17"/>
    <s v="PO143492"/>
    <s v="GRN186458"/>
    <n v="101037721"/>
    <s v="LINATRON Mi6SSM LOW DOSE(15 &amp; 30 rad/min versions)"/>
    <s v="UT 84104"/>
    <n v="4725"/>
    <x v="4"/>
    <s v="Aviation"/>
    <n v="18.279100224000004"/>
  </r>
  <r>
    <s v="S024614"/>
    <x v="50"/>
    <s v="PO146171"/>
    <s v="GRN189062"/>
    <s v="11701-3070"/>
    <s v="QNAP ES1686DC-2142IT-96G 16-BAY DISKLESS 3U RACKMO"/>
    <s v="Chesterfield S40 2EX"/>
    <n v="81"/>
    <x v="2"/>
    <s v="Diesel"/>
    <n v="2.9969999999999997E-4"/>
  </r>
  <r>
    <s v="S024614"/>
    <x v="50"/>
    <s v="PO140007"/>
    <s v="GRN189207"/>
    <n v="101029509"/>
    <s v="ANYBUS CAN-ETHERNET/IP CONVERTER_x000a_HMS ELECTRONICS -"/>
    <s v="Chesterfield S40 2EX"/>
    <n v="81"/>
    <x v="2"/>
    <s v="Diesel"/>
    <n v="2.9969999999999997E-4"/>
  </r>
  <r>
    <s v="S024614"/>
    <x v="50"/>
    <s v="PO145044"/>
    <s v="GRN189228"/>
    <s v="11700-7280"/>
    <s v="TOOL LESS RACK BLANKING PANELS 1U 10 PACK"/>
    <s v="Chesterfield S40 2EX"/>
    <n v="81"/>
    <x v="2"/>
    <s v="Diesel"/>
    <n v="2.9969999999999997E-4"/>
  </r>
  <r>
    <s v="S024614"/>
    <x v="50"/>
    <s v="PO146171"/>
    <s v="GRN189277"/>
    <s v="11701-3129"/>
    <s v="SEAGATE EXOS - 10TB HDD - 12GB/S - 3.5&quot; - 7.2K RPM"/>
    <s v="Chesterfield S40 2EX"/>
    <n v="81"/>
    <x v="2"/>
    <s v="Diesel"/>
    <n v="2.9969999999999997E-4"/>
  </r>
  <r>
    <s v="S024614"/>
    <x v="50"/>
    <s v="PO143371"/>
    <s v="GRN189465"/>
    <n v="42207838"/>
    <s v="APC SMART-UPS SRT3000VA 230V APC SRT3000XLI"/>
    <s v="Chesterfield S40 2EX"/>
    <n v="81"/>
    <x v="2"/>
    <s v="Diesel"/>
    <n v="2.9969999999999997E-4"/>
  </r>
  <r>
    <s v="S024614"/>
    <x v="50"/>
    <s v="PO142771"/>
    <s v="GRN189471"/>
    <n v="42207838"/>
    <s v="APC SMART-UPS SRT3000VA 230V APC SRT3000XLI"/>
    <s v="Chesterfield S40 2EX"/>
    <n v="81"/>
    <x v="2"/>
    <s v="Diesel"/>
    <n v="2.9969999999999997E-4"/>
  </r>
  <r>
    <s v="S024614"/>
    <x v="50"/>
    <s v="PO143371"/>
    <s v="GRN189682"/>
    <n v="5145149"/>
    <s v="MOUSE HOLDER - LIGHT GREY"/>
    <s v="Chesterfield S40 2EX"/>
    <n v="81"/>
    <x v="2"/>
    <s v="Diesel"/>
    <n v="2.9969999999999997E-4"/>
  </r>
  <r>
    <s v="S024614"/>
    <x v="50"/>
    <s v="PO143370"/>
    <s v="GRN189686"/>
    <n v="5145149"/>
    <s v="MOUSE HOLDER - LIGHT GREY"/>
    <s v="Chesterfield S40 2EX"/>
    <n v="81"/>
    <x v="2"/>
    <s v="Diesel"/>
    <n v="2.9969999999999997E-4"/>
  </r>
  <r>
    <s v="S024614"/>
    <x v="50"/>
    <s v="PO144856"/>
    <s v="GRN189802"/>
    <s v="11700-2015"/>
    <s v="CONVERTER ETHERNET TO SERIAL -40 - 70 OP TEMP DIN"/>
    <s v="Chesterfield S40 2EX"/>
    <n v="81"/>
    <x v="2"/>
    <s v="Diesel"/>
    <n v="2.9969999999999997E-4"/>
  </r>
  <r>
    <s v="S024614"/>
    <x v="50"/>
    <s v="PO144856"/>
    <s v="GRN190089"/>
    <s v="11701-2479"/>
    <s v="NETWORK SWITCH – 24 PORT COPPER – 4X 10G SFP+ - NO"/>
    <s v="Chesterfield S40 2EX"/>
    <n v="81"/>
    <x v="2"/>
    <s v="Diesel"/>
    <n v="2.9969999999999997E-4"/>
  </r>
  <r>
    <s v="S024614"/>
    <x v="50"/>
    <s v="PO143371"/>
    <s v="GRN190094"/>
    <n v="13204602"/>
    <s v="APC NETWORK MANAGEMENT CARD 3"/>
    <s v="Chesterfield S40 2EX"/>
    <n v="81"/>
    <x v="2"/>
    <s v="Diesel"/>
    <n v="2.9969999999999997E-4"/>
  </r>
  <r>
    <s v="S024614"/>
    <x v="50"/>
    <s v="PO146809"/>
    <s v="GRN190100"/>
    <s v="11701-1454"/>
    <s v="REMOTE I/O BLOCK, WITH 2 PORT ETHERNET SWITCH AND"/>
    <s v="Chesterfield S40 2EX"/>
    <n v="81"/>
    <x v="2"/>
    <s v="Diesel"/>
    <n v="2.9969999999999997E-4"/>
  </r>
  <r>
    <s v="S024614"/>
    <x v="50"/>
    <s v="PO146571"/>
    <s v="GRN190209"/>
    <s v="11700-9064"/>
    <s v="SCANNER HP SCANJET ENT FLOW 7000 S3 120V/240V"/>
    <s v="Chesterfield S40 2EX"/>
    <n v="81"/>
    <x v="2"/>
    <s v="Diesel"/>
    <n v="2.9969999999999997E-4"/>
  </r>
  <r>
    <s v="S024614"/>
    <x v="50"/>
    <s v="PO143371"/>
    <s v="GRN190469"/>
    <n v="101025850"/>
    <s v="ACRONIS CYBER PROTECT STANDARD - WORKSTATION - 5 Y"/>
    <s v="Chesterfield S40 2EX"/>
    <n v="81"/>
    <x v="2"/>
    <s v="Diesel"/>
    <n v="2.9969999999999997E-4"/>
  </r>
  <r>
    <s v="S024614"/>
    <x v="50"/>
    <s v="PO143372"/>
    <s v="GRN190481"/>
    <n v="42207838"/>
    <s v="APC SMART-UPS SRT3000VA 230V APC SRT3000XLI"/>
    <s v="Chesterfield S40 2EX"/>
    <n v="81"/>
    <x v="2"/>
    <s v="Diesel"/>
    <n v="2.9969999999999997E-4"/>
  </r>
  <r>
    <s v="S024614"/>
    <x v="50"/>
    <s v="PO143372"/>
    <s v="GRN190490"/>
    <n v="13204602"/>
    <s v="APC NETWORK MANAGEMENT CARD 3"/>
    <s v="Chesterfield S40 2EX"/>
    <n v="81"/>
    <x v="2"/>
    <s v="Diesel"/>
    <n v="2.9969999999999997E-4"/>
  </r>
  <r>
    <s v="S024614"/>
    <x v="50"/>
    <s v="PO146495"/>
    <s v="GRN190579"/>
    <s v="11701-2298"/>
    <s v="NETWORK SWITCH 24 PORT POE+ 4 SFP 1/10G"/>
    <s v="Chesterfield S40 2EX"/>
    <n v="81"/>
    <x v="2"/>
    <s v="Diesel"/>
    <n v="2.9969999999999997E-4"/>
  </r>
  <r>
    <s v="S024614"/>
    <x v="50"/>
    <s v="PO146659"/>
    <s v="GRN190635"/>
    <s v="11700-9064"/>
    <s v="SCANNER HP SCANJET ENT FLOW 7000 S3 120V/240V"/>
    <s v="Chesterfield S40 2EX"/>
    <n v="81"/>
    <x v="2"/>
    <s v="Diesel"/>
    <n v="2.9969999999999997E-4"/>
  </r>
  <r>
    <s v="S022845"/>
    <x v="24"/>
    <s v="PO143215"/>
    <s v="GRN187881"/>
    <n v="101042130"/>
    <s v="CONFIGURED 40KVA UPS SYSTEM WITH BATTERY PACK"/>
    <s v="Warrington WA3 3JD"/>
    <n v="118"/>
    <x v="3"/>
    <s v="Diesel"/>
    <n v="0.1199765"/>
  </r>
  <r>
    <s v="S024099"/>
    <x v="47"/>
    <s v="PO140108"/>
    <s v="GRN184689"/>
    <n v="101033277"/>
    <s v="REAR SIDE PANEL SUPPORT FRAME  - GENERATOR SIDE"/>
    <s v="Stafford ST16 3DR"/>
    <n v="49.6"/>
    <x v="3"/>
    <s v="Diesel"/>
    <n v="5.0430800000000005E-2"/>
  </r>
  <r>
    <s v="S024614"/>
    <x v="50"/>
    <s v="PO146571"/>
    <s v="GRN190636"/>
    <s v="11700-9064"/>
    <s v="SCANNER HP SCANJET ENT FLOW 7000 S3 120V/240V"/>
    <s v="Chesterfield S40 2EX"/>
    <n v="81"/>
    <x v="2"/>
    <s v="Diesel"/>
    <n v="2.9969999999999997E-4"/>
  </r>
  <r>
    <s v="S024614"/>
    <x v="50"/>
    <s v="PO144856"/>
    <s v="GRN190705"/>
    <s v="11505-0673"/>
    <s v="MOUSE STANDARD WITH USB PLUG"/>
    <s v="Chesterfield S40 2EX"/>
    <n v="81"/>
    <x v="2"/>
    <s v="Diesel"/>
    <n v="2.9969999999999997E-4"/>
  </r>
  <r>
    <s v="S024614"/>
    <x v="50"/>
    <s v="PO143372"/>
    <s v="GRN190723"/>
    <n v="42207308"/>
    <s v="PROSAFE 52 PORT GIGABIT PoE SMART SWITCH NETGEAR G"/>
    <s v="Chesterfield S40 2EX"/>
    <n v="81"/>
    <x v="2"/>
    <s v="Diesel"/>
    <n v="2.9969999999999997E-4"/>
  </r>
  <r>
    <s v="S024614"/>
    <x v="50"/>
    <s v="PO144469"/>
    <s v="GRN190874"/>
    <n v="101013587"/>
    <s v="HP COLOR LASERJET PRO M254NW PRINTER"/>
    <s v="Chesterfield S40 2EX"/>
    <n v="81"/>
    <x v="2"/>
    <s v="Diesel"/>
    <n v="2.9969999999999997E-4"/>
  </r>
  <r>
    <s v="S024614"/>
    <x v="50"/>
    <s v="PO143372"/>
    <s v="GRN190875"/>
    <n v="101013587"/>
    <s v="HP COLOR LASERJET PRO M254NW PRINTER"/>
    <s v="Chesterfield S40 2EX"/>
    <n v="81"/>
    <x v="2"/>
    <s v="Diesel"/>
    <n v="2.9969999999999997E-4"/>
  </r>
  <r>
    <s v="S024614"/>
    <x v="50"/>
    <s v="PO143372"/>
    <s v="GRN190892"/>
    <n v="101011685"/>
    <s v="VGA TO HDMI ADAPTER CABLE CONVERTER AUDIO SUPPORT"/>
    <s v="Chesterfield S40 2EX"/>
    <n v="81"/>
    <x v="2"/>
    <s v="Diesel"/>
    <n v="2.9969999999999997E-4"/>
  </r>
  <r>
    <s v="S024614"/>
    <x v="50"/>
    <s v="PO143372"/>
    <s v="GRN191092"/>
    <n v="101025147"/>
    <s v="OUTDOOR RUGGEDIZED WIRELESS ACCESS POINT"/>
    <s v="Chesterfield S40 2EX"/>
    <n v="81"/>
    <x v="2"/>
    <s v="Diesel"/>
    <n v="2.9969999999999997E-4"/>
  </r>
  <r>
    <s v="S024614"/>
    <x v="50"/>
    <s v="PO143371"/>
    <s v="GRN191142"/>
    <n v="5145149"/>
    <s v="MOUSE HOLDER - LIGHT GREY"/>
    <s v="Chesterfield S40 2EX"/>
    <n v="81"/>
    <x v="2"/>
    <s v="Diesel"/>
    <n v="2.9969999999999997E-4"/>
  </r>
  <r>
    <s v="S024614"/>
    <x v="50"/>
    <s v="PO145171"/>
    <s v="GRN191193"/>
    <s v="11701-2479"/>
    <s v="NETWORK SWITCH – 24 PORT COPPER – 4X 10G SFP+ - NO"/>
    <s v="Chesterfield S40 2EX"/>
    <n v="81"/>
    <x v="2"/>
    <s v="Diesel"/>
    <n v="2.9969999999999997E-4"/>
  </r>
  <r>
    <s v="S024614"/>
    <x v="50"/>
    <s v="PO147118"/>
    <s v="GRN191329"/>
    <s v="11700-7035"/>
    <s v="HARD DRIVE 4TB SATA INTERNAL 2.5IN SSD"/>
    <s v="Chesterfield S40 2EX"/>
    <n v="81"/>
    <x v="2"/>
    <s v="Diesel"/>
    <n v="2.9969999999999997E-4"/>
  </r>
  <r>
    <s v="S024614"/>
    <x v="50"/>
    <s v="PO146735"/>
    <s v="GRN191352"/>
    <n v="101022695"/>
    <s v="ETHERNET PEER-TO-PEER I/O 8 DIGITAL INPUTS/OUTPUTS"/>
    <s v="Chesterfield S40 2EX"/>
    <n v="81"/>
    <x v="2"/>
    <s v="Diesel"/>
    <n v="2.9969999999999997E-4"/>
  </r>
  <r>
    <s v="S024614"/>
    <x v="50"/>
    <s v="PO143372"/>
    <s v="GRN191433"/>
    <n v="21203298"/>
    <s v="HIGH SPEED HDMI CABLE ANTHRA LINE 5M LONG"/>
    <s v="Chesterfield S40 2EX"/>
    <n v="81"/>
    <x v="2"/>
    <s v="Diesel"/>
    <n v="2.9969999999999997E-4"/>
  </r>
  <r>
    <s v="S024614"/>
    <x v="50"/>
    <s v="PO143372"/>
    <s v="GRN191444"/>
    <n v="101025850"/>
    <s v="ACRONIS CYBER PROTECT STANDARD - WORKSTATION - 5 Y"/>
    <s v="Chesterfield S40 2EX"/>
    <n v="81"/>
    <x v="2"/>
    <s v="Diesel"/>
    <n v="2.9969999999999997E-4"/>
  </r>
  <r>
    <s v="S024614"/>
    <x v="50"/>
    <s v="PO146659"/>
    <s v="GRN191547"/>
    <s v="11700-9064"/>
    <s v="SCANNER HP SCANJET ENT FLOW 7000 S3 120V/240V"/>
    <s v="Chesterfield S40 2EX"/>
    <n v="81"/>
    <x v="2"/>
    <s v="Diesel"/>
    <n v="2.9969999999999997E-4"/>
  </r>
  <r>
    <s v="S024614"/>
    <x v="50"/>
    <s v="PO143801"/>
    <s v="GRN191788"/>
    <n v="42207838"/>
    <s v="APC SMART-UPS SRT3000VA 230V APC SRT3000XLI"/>
    <s v="Chesterfield S40 2EX"/>
    <n v="81"/>
    <x v="2"/>
    <s v="Diesel"/>
    <n v="2.9969999999999997E-4"/>
  </r>
  <r>
    <s v="S024614"/>
    <x v="50"/>
    <s v="PO143801"/>
    <s v="GRN192047"/>
    <n v="5145149"/>
    <s v="MOUSE HOLDER - LIGHT GREY"/>
    <s v="Chesterfield S40 2EX"/>
    <n v="81"/>
    <x v="2"/>
    <s v="Diesel"/>
    <n v="2.9969999999999997E-4"/>
  </r>
  <r>
    <s v="S024614"/>
    <x v="50"/>
    <s v="PO143372"/>
    <s v="GRN192057"/>
    <n v="5145149"/>
    <s v="MOUSE HOLDER - LIGHT GREY"/>
    <s v="Chesterfield S40 2EX"/>
    <n v="81"/>
    <x v="2"/>
    <s v="Diesel"/>
    <n v="2.9969999999999997E-4"/>
  </r>
  <r>
    <s v="S024614"/>
    <x v="50"/>
    <s v="PO143801"/>
    <s v="GRN192081"/>
    <n v="5145149"/>
    <s v="MOUSE HOLDER - LIGHT GREY"/>
    <s v="Chesterfield S40 2EX"/>
    <n v="81"/>
    <x v="2"/>
    <s v="Diesel"/>
    <n v="2.9969999999999997E-4"/>
  </r>
  <r>
    <s v="S024614"/>
    <x v="50"/>
    <s v="PO145923"/>
    <s v="GRN192117"/>
    <s v="11700-2015"/>
    <s v="CONVERTER ETHERNET TO SERIAL -40 - 70 OP TEMP DIN"/>
    <s v="Chesterfield S40 2EX"/>
    <n v="81"/>
    <x v="2"/>
    <s v="Diesel"/>
    <n v="2.9969999999999997E-4"/>
  </r>
  <r>
    <s v="S024614"/>
    <x v="50"/>
    <s v="PO147515"/>
    <s v="GRN192253"/>
    <n v="13204602"/>
    <s v="APC NETWORK MANAGEMENT CARD 3"/>
    <s v="Chesterfield S40 2EX"/>
    <n v="81"/>
    <x v="2"/>
    <s v="Diesel"/>
    <n v="2.9969999999999997E-4"/>
  </r>
  <r>
    <s v="S024614"/>
    <x v="50"/>
    <s v="PO145171"/>
    <s v="GRN192334"/>
    <s v="11505-0911"/>
    <s v="KEYBOARD ENGLISH USB INTERFACE BLACK"/>
    <s v="Chesterfield S40 2EX"/>
    <n v="81"/>
    <x v="2"/>
    <s v="Diesel"/>
    <n v="2.9969999999999997E-4"/>
  </r>
  <r>
    <s v="S024614"/>
    <x v="50"/>
    <s v="PO142286"/>
    <s v="GRN192363"/>
    <n v="1345132"/>
    <s v="SCANNER CANOSCAN LIDE 400 &amp; USB-A TO USB-C CABLE"/>
    <s v="Chesterfield S40 2EX"/>
    <n v="81"/>
    <x v="2"/>
    <s v="Diesel"/>
    <n v="2.9969999999999997E-4"/>
  </r>
  <r>
    <s v="S024614"/>
    <x v="50"/>
    <s v="PO144103"/>
    <s v="GRN192365"/>
    <s v="255-1927-1"/>
    <s v="CISCO NETWORK SWITCH AND LICENSE"/>
    <s v="Chesterfield S40 2EX"/>
    <n v="81"/>
    <x v="2"/>
    <s v="Diesel"/>
    <n v="2.9969999999999997E-4"/>
  </r>
  <r>
    <s v="S024614"/>
    <x v="50"/>
    <s v="PO145171"/>
    <s v="GRN192444"/>
    <n v="101013587"/>
    <s v="HP COLOR LASERJET PRO M254NW PRINTER"/>
    <s v="Chesterfield S40 2EX"/>
    <n v="81"/>
    <x v="2"/>
    <s v="Diesel"/>
    <n v="2.9969999999999997E-4"/>
  </r>
  <r>
    <s v="S024614"/>
    <x v="50"/>
    <s v="PO143666"/>
    <s v="GRN193008"/>
    <n v="101025147"/>
    <s v="ENGENIUS FIT MANAGED EWS850-FIT WI-FI 6 2X2 OUTDOO"/>
    <s v="Chesterfield S40 2EX"/>
    <n v="81"/>
    <x v="2"/>
    <s v="Diesel"/>
    <n v="2.9969999999999997E-4"/>
  </r>
  <r>
    <s v="S024614"/>
    <x v="50"/>
    <s v="PO145044"/>
    <s v="GRN193022"/>
    <s v="11505-0673"/>
    <s v="MOUSE STANDARD WITH USB PLUG"/>
    <s v="Chesterfield S40 2EX"/>
    <n v="81"/>
    <x v="2"/>
    <s v="Diesel"/>
    <n v="2.9969999999999997E-4"/>
  </r>
  <r>
    <s v="S024614"/>
    <x v="50"/>
    <s v="PO143666"/>
    <s v="GRN193173"/>
    <n v="101025850"/>
    <s v="ACRONIS CYBER PROTECT STANDARD - WORKSTATION - 5 Y"/>
    <s v="Chesterfield S40 2EX"/>
    <n v="81"/>
    <x v="2"/>
    <s v="Diesel"/>
    <n v="2.9969999999999997E-4"/>
  </r>
  <r>
    <s v="S024614"/>
    <x v="50"/>
    <s v="PO143666"/>
    <s v="GRN193207"/>
    <n v="101013587"/>
    <s v="HP COLOR LASERJET PRO M254NW PRINTER"/>
    <s v="Chesterfield S40 2EX"/>
    <n v="81"/>
    <x v="2"/>
    <s v="Diesel"/>
    <n v="2.9969999999999997E-4"/>
  </r>
  <r>
    <s v="S024614"/>
    <x v="50"/>
    <s v="PO147871"/>
    <s v="GRN193208"/>
    <s v="11701-3348"/>
    <s v="CHERRY KC 1000 WIRED USB KEYBOARD, AZERTY, BLACK -"/>
    <s v="Chesterfield S40 2EX"/>
    <n v="81"/>
    <x v="2"/>
    <s v="Diesel"/>
    <n v="2.9969999999999997E-4"/>
  </r>
  <r>
    <s v="S024614"/>
    <x v="50"/>
    <s v="PO146659"/>
    <s v="GRN193284"/>
    <s v="11700-9064"/>
    <s v="SCANNER HP SCANJET ENT FLOW 7000 S3 120V/240V"/>
    <s v="Chesterfield S40 2EX"/>
    <n v="81"/>
    <x v="2"/>
    <s v="Diesel"/>
    <n v="2.9969999999999997E-4"/>
  </r>
  <r>
    <s v="S024614"/>
    <x v="50"/>
    <s v="PO145451"/>
    <s v="GRN193529"/>
    <s v="11700-0738"/>
    <s v="NETWORK MOTION CONTROLLER ELMO GOLD MAESTRO"/>
    <s v="Chesterfield S40 2EX"/>
    <n v="81"/>
    <x v="2"/>
    <s v="Diesel"/>
    <n v="2.9969999999999997E-4"/>
  </r>
  <r>
    <s v="S024614"/>
    <x v="50"/>
    <s v="PO143666"/>
    <s v="GRN193600"/>
    <n v="21203298"/>
    <s v="HIGH SPEED HDMI CABLE ANTHRA LINE 5M LONG"/>
    <s v="Chesterfield S40 2EX"/>
    <n v="81"/>
    <x v="2"/>
    <s v="Diesel"/>
    <n v="2.9969999999999997E-4"/>
  </r>
  <r>
    <s v="S024614"/>
    <x v="50"/>
    <s v="PO143989"/>
    <s v="GRN193631"/>
    <s v="11700-0737"/>
    <s v="PWR SUPPLY 300 VDC NON ISOLATED 6 KW"/>
    <s v="Chesterfield S40 2EX"/>
    <n v="81"/>
    <x v="2"/>
    <s v="Diesel"/>
    <n v="2.9969999999999997E-4"/>
  </r>
  <r>
    <s v="S024614"/>
    <x v="50"/>
    <s v="PO146735"/>
    <s v="GRN193635"/>
    <n v="101011887"/>
    <s v="AP PRO DUO RUGGED OUTDOOR Wi-Fi"/>
    <s v="Chesterfield S40 2EX"/>
    <n v="81"/>
    <x v="2"/>
    <s v="Diesel"/>
    <n v="2.9969999999999997E-4"/>
  </r>
  <r>
    <s v="S024614"/>
    <x v="50"/>
    <s v="PO144421"/>
    <s v="GRN193638"/>
    <s v="11700-8083"/>
    <s v="SYMANTEC ENDPOINT PROTECTION 3 YEAR SUBSCRIPTION +"/>
    <s v="Chesterfield S40 2EX"/>
    <n v="81"/>
    <x v="2"/>
    <s v="Diesel"/>
    <n v="2.9969999999999997E-4"/>
  </r>
  <r>
    <s v="S024614"/>
    <x v="50"/>
    <s v="PO145813"/>
    <s v="GRN193640"/>
    <s v="11700-8083"/>
    <s v="SYMANTEC ENDPOINT PROTECTION 3 YEAR SUBSCRIPTION +"/>
    <s v="Chesterfield S40 2EX"/>
    <n v="81"/>
    <x v="2"/>
    <s v="Diesel"/>
    <n v="2.9969999999999997E-4"/>
  </r>
  <r>
    <s v="S025431"/>
    <x v="0"/>
    <s v="PO145622"/>
    <s v="GRN187954"/>
    <s v="331-2006-2"/>
    <s v="PCA COMMON SYSTEM CONTROLLER H"/>
    <s v="Boston Massachusetts"/>
    <n v="3154"/>
    <x v="0"/>
    <s v="Crude"/>
    <n v="1.0118031999999999E-2"/>
  </r>
  <r>
    <s v="S024614"/>
    <x v="50"/>
    <s v="PO143370"/>
    <s v="GRN193641"/>
    <n v="101025850"/>
    <s v="ACRONIS CYBER PROTECT STANDARD - WORKSTATION - 5 Y"/>
    <s v="Chesterfield S40 2EX"/>
    <n v="81"/>
    <x v="2"/>
    <s v="Diesel"/>
    <n v="2.9969999999999997E-4"/>
  </r>
  <r>
    <s v="S024614"/>
    <x v="50"/>
    <s v="PO143989"/>
    <s v="GRN193657"/>
    <s v="11700-7795"/>
    <s v="CABLE ETHERNET 25 FT CAT 6 PURPLE"/>
    <s v="Chesterfield S40 2EX"/>
    <n v="81"/>
    <x v="2"/>
    <s v="Diesel"/>
    <n v="2.9969999999999997E-4"/>
  </r>
  <r>
    <s v="S024614"/>
    <x v="50"/>
    <s v="PO144588"/>
    <s v="GRN193658"/>
    <n v="13204602"/>
    <s v="APC NETWORK MANAGEMENT CARD 3"/>
    <s v="Chesterfield S40 2EX"/>
    <n v="81"/>
    <x v="2"/>
    <s v="Diesel"/>
    <n v="2.9969999999999997E-4"/>
  </r>
  <r>
    <s v="S024614"/>
    <x v="50"/>
    <s v="PO144261"/>
    <s v="GRN193718"/>
    <s v="11700-8083"/>
    <s v="SYMANTEC ENDPOINT PROTECTION 3 YEAR SUBSCRIPTION +"/>
    <s v="Chesterfield S40 2EX"/>
    <n v="81"/>
    <x v="2"/>
    <s v="Diesel"/>
    <n v="2.9969999999999997E-4"/>
  </r>
  <r>
    <s v="S023284"/>
    <x v="19"/>
    <s v="PO131880"/>
    <s v="GRN187965"/>
    <s v="340-1235-1"/>
    <s v="CABLE FLOODLIGHT POWER 60&quot;"/>
    <s v="Leicester LE19 2DT"/>
    <n v="144"/>
    <x v="1"/>
    <s v="Diesel"/>
    <n v="5.3280000000000001E-2"/>
  </r>
  <r>
    <s v="S023284"/>
    <x v="19"/>
    <s v="PO131881"/>
    <s v="GRN187966"/>
    <s v="340-1235-1"/>
    <s v="CABLE FLOODLIGHT POWER 60&quot;"/>
    <s v="Leicester LE19 2DT"/>
    <n v="144"/>
    <x v="1"/>
    <s v="Diesel"/>
    <n v="5.3280000000000001E-2"/>
  </r>
  <r>
    <s v="S023284"/>
    <x v="19"/>
    <s v="PO140400"/>
    <s v="GRN187967"/>
    <s v="340-1235-1"/>
    <s v="CABLE FLOODLIGHT POWER 60&quot;"/>
    <s v="Leicester LE19 2DT"/>
    <n v="144"/>
    <x v="1"/>
    <s v="Diesel"/>
    <n v="5.3280000000000001E-2"/>
  </r>
  <r>
    <s v="S024614"/>
    <x v="50"/>
    <s v="PO147871"/>
    <s v="GRN193789"/>
    <s v="11701-1454"/>
    <s v="REMOTE I/O BLOCK, WITH 2 PORT ETHERNET SWITCH AND"/>
    <s v="Chesterfield S40 2EX"/>
    <n v="81"/>
    <x v="2"/>
    <s v="Diesel"/>
    <n v="2.9969999999999997E-4"/>
  </r>
  <r>
    <s v="S024614"/>
    <x v="50"/>
    <s v="PO148266"/>
    <s v="GRN193963"/>
    <n v="101007517"/>
    <s v="ProSAFE INTELLIGENT EDGE MANAGED SWITCH M4300-52G-"/>
    <s v="Chesterfield S40 2EX"/>
    <n v="81"/>
    <x v="2"/>
    <s v="Diesel"/>
    <n v="2.9969999999999997E-4"/>
  </r>
  <r>
    <s v="S023284"/>
    <x v="19"/>
    <s v="PO141369"/>
    <s v="GRN187973"/>
    <s v="340-1235-3"/>
    <s v="CABLE FLOODLIGHT POWER 170&quot;"/>
    <s v="Leicester LE19 2DT"/>
    <n v="144"/>
    <x v="1"/>
    <s v="Diesel"/>
    <n v="5.3280000000000001E-2"/>
  </r>
  <r>
    <s v="S024614"/>
    <x v="50"/>
    <s v="PO147871"/>
    <s v="GRN194171"/>
    <s v="11701-0227"/>
    <s v="ETHRNT SW W/2X1G SFP 2X10G SFP 48-55VDC PWR INPT 1"/>
    <s v="Chesterfield S40 2EX"/>
    <n v="81"/>
    <x v="2"/>
    <s v="Diesel"/>
    <n v="2.9969999999999997E-4"/>
  </r>
  <r>
    <s v="S023284"/>
    <x v="19"/>
    <s v="PO141868"/>
    <s v="GRN187975"/>
    <s v="340-1235-2"/>
    <s v="CABLE FLOODLIGHT POWER 120&quot;"/>
    <s v="Leicester LE19 2DT"/>
    <n v="144"/>
    <x v="1"/>
    <s v="Diesel"/>
    <n v="5.3280000000000001E-2"/>
  </r>
  <r>
    <s v="S024614"/>
    <x v="50"/>
    <s v="PO143666"/>
    <s v="GRN194190"/>
    <n v="101037404"/>
    <s v="AIRLINK MP70 LTE PRO WIFI ROW"/>
    <s v="Chesterfield S40 2EX"/>
    <n v="81"/>
    <x v="2"/>
    <s v="Diesel"/>
    <n v="2.9969999999999997E-4"/>
  </r>
  <r>
    <s v="S024614"/>
    <x v="50"/>
    <s v="PO147711"/>
    <s v="GRN194287"/>
    <s v="11700-6162"/>
    <s v="CABLE MONITOR DISPLAYPORT V1.2 M/M 15FT 4KX2K"/>
    <s v="Chesterfield S40 2EX"/>
    <n v="81"/>
    <x v="2"/>
    <s v="Diesel"/>
    <n v="2.9969999999999997E-4"/>
  </r>
  <r>
    <s v="S002239"/>
    <x v="17"/>
    <s v="PO143492"/>
    <s v="GRN186460"/>
    <n v="101037721"/>
    <s v="LINATRON Mi6SSM LOW DOSE(15 &amp; 30 rad/min versions)"/>
    <s v="UT 84104"/>
    <n v="4725"/>
    <x v="4"/>
    <s v="Aviation"/>
    <n v="18.279100224000004"/>
  </r>
  <r>
    <s v="S002239"/>
    <x v="17"/>
    <s v="PO143492"/>
    <s v="GRN191943"/>
    <n v="101037721"/>
    <s v="LINATRON Mi6SSM LOW DOSE(15 &amp; 30 rad/min versions)"/>
    <s v="UT 84104"/>
    <n v="4725"/>
    <x v="4"/>
    <s v="Aviation"/>
    <n v="18.279100224000004"/>
  </r>
  <r>
    <s v="S024614"/>
    <x v="50"/>
    <s v="PO147657"/>
    <s v="GRN194374"/>
    <s v="11701-2647"/>
    <s v="CATALYST 9300 SERIES 8X 10G/1G NETWORK MODULE"/>
    <s v="Chesterfield S40 2EX"/>
    <n v="81"/>
    <x v="2"/>
    <s v="Diesel"/>
    <n v="2.9969999999999997E-4"/>
  </r>
  <r>
    <s v="S024614"/>
    <x v="50"/>
    <s v="PO148326"/>
    <s v="GRN194795"/>
    <n v="101025147"/>
    <s v="ENGENIUS FIT MANAGED EWS850-FIT WI-FI 6 2X2 OUTDOO"/>
    <s v="Chesterfield S40 2EX"/>
    <n v="81"/>
    <x v="2"/>
    <s v="Diesel"/>
    <n v="2.9969999999999997E-4"/>
  </r>
  <r>
    <s v="S024614"/>
    <x v="50"/>
    <s v="PO147657"/>
    <s v="GRN194946"/>
    <n v="101025850"/>
    <s v="ACRONIS CYBER PROTECT STANDARD - WORKSTATION - 5 Y"/>
    <s v="Chesterfield S40 2EX"/>
    <n v="81"/>
    <x v="2"/>
    <s v="Diesel"/>
    <n v="2.9969999999999997E-4"/>
  </r>
  <r>
    <s v="S024614"/>
    <x v="50"/>
    <s v="PO147657"/>
    <s v="GRN194949"/>
    <n v="101025850"/>
    <s v="ACRONIS CYBER PROTECT STANDARD - WORKSTATION - 5 Y"/>
    <s v="Chesterfield S40 2EX"/>
    <n v="81"/>
    <x v="2"/>
    <s v="Diesel"/>
    <n v="2.9969999999999997E-4"/>
  </r>
  <r>
    <s v="S024614"/>
    <x v="50"/>
    <s v="PO148322"/>
    <s v="GRN194950"/>
    <n v="13205387"/>
    <s v="ACRONIS CYBER PROTECT STANDARD LICS SERVER SUBSCRI"/>
    <s v="Chesterfield S40 2EX"/>
    <n v="81"/>
    <x v="2"/>
    <s v="Diesel"/>
    <n v="2.9969999999999997E-4"/>
  </r>
  <r>
    <s v="S024614"/>
    <x v="50"/>
    <s v="PO148592"/>
    <s v="GRN195018"/>
    <n v="21203298"/>
    <s v="HIGH SPEED HDMI CABLE ANTHRA LINE 5M LONG"/>
    <s v="Chesterfield S40 2EX"/>
    <n v="81"/>
    <x v="2"/>
    <s v="Diesel"/>
    <n v="2.9969999999999997E-4"/>
  </r>
  <r>
    <s v="S024614"/>
    <x v="50"/>
    <s v="PO148322"/>
    <s v="GRN195130"/>
    <n v="101011685"/>
    <s v="ADAPTOR LEAD KIT VGA PORT PLUG TO HDMI SOCKET"/>
    <s v="Chesterfield S40 2EX"/>
    <n v="81"/>
    <x v="2"/>
    <s v="Diesel"/>
    <n v="2.9969999999999997E-4"/>
  </r>
  <r>
    <s v="S024614"/>
    <x v="50"/>
    <s v="PO144613"/>
    <s v="GRN195131"/>
    <n v="101011685"/>
    <s v="ADAPTOR LEAD KIT VGA PORT PLUG TO HDMI SOCKET"/>
    <s v="Chesterfield S40 2EX"/>
    <n v="81"/>
    <x v="2"/>
    <s v="Diesel"/>
    <n v="2.9969999999999997E-4"/>
  </r>
  <r>
    <s v="S024614"/>
    <x v="50"/>
    <s v="PO144613"/>
    <s v="GRN195132"/>
    <n v="101011685"/>
    <s v="ADAPTOR LEAD KIT VGA PORT PLUG TO HDMI SOCKET"/>
    <s v="Chesterfield S40 2EX"/>
    <n v="81"/>
    <x v="2"/>
    <s v="Diesel"/>
    <n v="2.9969999999999997E-4"/>
  </r>
  <r>
    <s v="S024614"/>
    <x v="50"/>
    <s v="PO145171"/>
    <s v="GRN195133"/>
    <n v="101011685"/>
    <s v="ADAPTOR LEAD KIT VGA PORT PLUG TO HDMI SOCKET"/>
    <s v="Chesterfield S40 2EX"/>
    <n v="81"/>
    <x v="2"/>
    <s v="Diesel"/>
    <n v="2.9969999999999997E-4"/>
  </r>
  <r>
    <s v="S024614"/>
    <x v="50"/>
    <s v="PO148013"/>
    <s v="GRN195393"/>
    <n v="101025850"/>
    <s v="ACRONIS CYBER PROTECT STANDARD - WORKSTATION - 5 Y"/>
    <s v="Chesterfield S40 2EX"/>
    <n v="81"/>
    <x v="2"/>
    <s v="Diesel"/>
    <n v="2.9969999999999997E-4"/>
  </r>
  <r>
    <s v="S024614"/>
    <x v="50"/>
    <s v="PO143668"/>
    <s v="GRN195410"/>
    <n v="13205387"/>
    <s v="ACRONIS CYBER PROTECT STANDARD LICS SERVER SUBSCRI"/>
    <s v="Chesterfield S40 2EX"/>
    <n v="81"/>
    <x v="2"/>
    <s v="Diesel"/>
    <n v="2.9969999999999997E-4"/>
  </r>
  <r>
    <s v="S024614"/>
    <x v="50"/>
    <s v="PO144539"/>
    <s v="GRN195411"/>
    <n v="13205387"/>
    <s v="ACRONIS CYBER PROTECT STANDARD LICS SERVER SUBSCRI"/>
    <s v="Chesterfield S40 2EX"/>
    <n v="81"/>
    <x v="2"/>
    <s v="Diesel"/>
    <n v="2.9969999999999997E-4"/>
  </r>
  <r>
    <s v="S024614"/>
    <x v="50"/>
    <s v="PO148322"/>
    <s v="GRN195412"/>
    <n v="13205387"/>
    <s v="ACRONIS CYBER PROTECT STANDARD LICS SERVER SUBSCRI"/>
    <s v="Chesterfield S40 2EX"/>
    <n v="81"/>
    <x v="2"/>
    <s v="Diesel"/>
    <n v="2.9969999999999997E-4"/>
  </r>
  <r>
    <s v="S024614"/>
    <x v="50"/>
    <s v="PO148415"/>
    <s v="GRN195438"/>
    <n v="101028598"/>
    <s v="SERVER 64TB 8 Bay with 4GB RAM QNAP TS-883XU-RP-E2"/>
    <s v="Chesterfield S40 2EX"/>
    <n v="81"/>
    <x v="2"/>
    <s v="Diesel"/>
    <n v="2.9969999999999997E-4"/>
  </r>
  <r>
    <s v="S024614"/>
    <x v="50"/>
    <s v="PO144107"/>
    <s v="GRN195441"/>
    <s v="11701-2647"/>
    <s v="CATALYST 9300 SERIES 8X 10G/1G NETWORK MODULE"/>
    <s v="Chesterfield S40 2EX"/>
    <n v="81"/>
    <x v="2"/>
    <s v="Diesel"/>
    <n v="2.9969999999999997E-4"/>
  </r>
  <r>
    <s v="S024614"/>
    <x v="50"/>
    <s v="PO147871"/>
    <s v="GRN195674"/>
    <s v="11701-0227"/>
    <s v="ETHRNT SW W/2X1G SFP 2X10G SFP 48-55VDC PWR INPT 1"/>
    <s v="Chesterfield S40 2EX"/>
    <n v="81"/>
    <x v="2"/>
    <s v="Diesel"/>
    <n v="2.9969999999999997E-4"/>
  </r>
  <r>
    <s v="S024614"/>
    <x v="50"/>
    <s v="PO147871"/>
    <s v="GRN195676"/>
    <s v="11701-0227"/>
    <s v="ETHRNT SW W/2X1G SFP 2X10G SFP 48-55VDC PWR INPT 1"/>
    <s v="Chesterfield S40 2EX"/>
    <n v="81"/>
    <x v="2"/>
    <s v="Diesel"/>
    <n v="2.9969999999999997E-4"/>
  </r>
  <r>
    <s v="S024614"/>
    <x v="50"/>
    <s v="PO144613"/>
    <s v="GRN195707"/>
    <n v="101013587"/>
    <s v="HP COLOR LASERJET PRO M254NW PRINTER"/>
    <s v="Chesterfield S40 2EX"/>
    <n v="81"/>
    <x v="2"/>
    <s v="Diesel"/>
    <n v="2.9969999999999997E-4"/>
  </r>
  <r>
    <s v="S002239"/>
    <x v="17"/>
    <s v="PO143492"/>
    <s v="GRN192407"/>
    <n v="101037721"/>
    <s v="LINATRON Mi6SSM LOW DOSE(15 &amp; 30 rad/min versions)"/>
    <s v="UT 84104"/>
    <n v="4725"/>
    <x v="4"/>
    <s v="Aviation"/>
    <n v="18.279100224000004"/>
  </r>
  <r>
    <s v="S024614"/>
    <x v="50"/>
    <s v="PO148553"/>
    <s v="GRN195851"/>
    <n v="101025850"/>
    <s v="ACRONIS CYBER PROTECT STANDARD - WORKSTATION - 5 Y"/>
    <s v="Chesterfield S40 2EX"/>
    <n v="81"/>
    <x v="2"/>
    <s v="Diesel"/>
    <n v="2.9969999999999997E-4"/>
  </r>
  <r>
    <s v="S024614"/>
    <x v="50"/>
    <s v="PO148491"/>
    <s v="GRN195852"/>
    <s v="11700-9986"/>
    <s v="ETHRNT SW W/2X 1G SFP SLT 2X 10G SFP SLT 12-55 VDC"/>
    <s v="Chesterfield S40 2EX"/>
    <n v="81"/>
    <x v="2"/>
    <s v="Diesel"/>
    <n v="2.9969999999999997E-4"/>
  </r>
  <r>
    <s v="S025431"/>
    <x v="0"/>
    <s v="PO141482"/>
    <s v="GRN188031"/>
    <s v="331-6073-1"/>
    <s v="KIT TOUCH-UP PAINT RAL 7035 PORTAL II"/>
    <s v="Boston Massachusetts"/>
    <n v="3154"/>
    <x v="0"/>
    <s v="Crude"/>
    <n v="1.0118031999999999E-2"/>
  </r>
  <r>
    <s v="S024614"/>
    <x v="50"/>
    <s v="PO147657"/>
    <s v="GRN195877"/>
    <n v="5145149"/>
    <s v="MOUSE HOLDER - LIGHT GREY"/>
    <s v="Chesterfield S40 2EX"/>
    <n v="81"/>
    <x v="2"/>
    <s v="Diesel"/>
    <n v="2.9969999999999997E-4"/>
  </r>
  <r>
    <s v="S025431"/>
    <x v="0"/>
    <s v="PO142404"/>
    <s v="GRN188033"/>
    <s v="331-6073-1"/>
    <s v="KIT TOUCH-UP PAINT RAL 7035 PORTAL II"/>
    <s v="Boston Massachusetts"/>
    <n v="3154"/>
    <x v="0"/>
    <s v="Crude"/>
    <n v="1.0118031999999999E-2"/>
  </r>
  <r>
    <s v="S024614"/>
    <x v="50"/>
    <s v="PO148959"/>
    <s v="GRN195915"/>
    <n v="101037301"/>
    <s v="AIRLINK UK AC ADAPTOR 12 VDC ES/GX/LS/MP/RV/LX"/>
    <s v="Chesterfield S40 2EX"/>
    <n v="81"/>
    <x v="2"/>
    <s v="Diesel"/>
    <n v="2.9969999999999997E-4"/>
  </r>
  <r>
    <s v="S022767"/>
    <x v="2"/>
    <s v="PO146213"/>
    <s v="GRN188038"/>
    <n v="3445195"/>
    <s v="MASTER BATTERY SWITCH"/>
    <s v="Huddersfield HD1 3ES"/>
    <n v="180"/>
    <x v="2"/>
    <s v="Diesel"/>
    <n v="6.6599999999999993E-4"/>
  </r>
  <r>
    <s v="S002239"/>
    <x v="17"/>
    <s v="PO143492"/>
    <s v="GRN193066"/>
    <n v="101037721"/>
    <s v="LINATRON Mi6SSM LOW DOSE(15 &amp; 30 rad/min versions)"/>
    <s v="UT 84104"/>
    <n v="4725"/>
    <x v="4"/>
    <s v="Aviation"/>
    <n v="18.279100224000004"/>
  </r>
  <r>
    <s v="S024614"/>
    <x v="50"/>
    <s v="PO148891"/>
    <s v="GRN195917"/>
    <n v="101037301"/>
    <s v="AIRLINK UK AC ADAPTOR 12 VDC ES/GX/LS/MP/RV/LX"/>
    <s v="Chesterfield S40 2EX"/>
    <n v="81"/>
    <x v="2"/>
    <s v="Diesel"/>
    <n v="2.9969999999999997E-4"/>
  </r>
  <r>
    <s v="S024614"/>
    <x v="50"/>
    <s v="PO145171"/>
    <s v="GRN196265"/>
    <s v="11700-7085"/>
    <s v="RACK POWER DISTRIBUTION UNIT C20 TO 15 C13 120-240"/>
    <s v="Chesterfield S40 2EX"/>
    <n v="81"/>
    <x v="2"/>
    <s v="Diesel"/>
    <n v="2.9969999999999997E-4"/>
  </r>
  <r>
    <s v="S024614"/>
    <x v="50"/>
    <s v="PO148959"/>
    <s v="GRN196325"/>
    <n v="13205387"/>
    <s v="ACRONIS CYBER PROTECT STANDARD LICS SERVER SUBSCRI"/>
    <s v="Chesterfield S40 2EX"/>
    <n v="81"/>
    <x v="2"/>
    <s v="Diesel"/>
    <n v="2.9969999999999997E-4"/>
  </r>
  <r>
    <s v="S024614"/>
    <x v="50"/>
    <s v="PO149182"/>
    <s v="GRN196470"/>
    <n v="21203298"/>
    <s v="HIGH SPEED HDMI CABLE ANTHRA LINE 5M LONG"/>
    <s v="Chesterfield S40 2EX"/>
    <n v="81"/>
    <x v="2"/>
    <s v="Diesel"/>
    <n v="2.9969999999999997E-4"/>
  </r>
  <r>
    <s v="S024614"/>
    <x v="50"/>
    <s v="PO149162"/>
    <s v="GRN196612"/>
    <n v="21203298"/>
    <s v="HIGH SPEED HDMI CABLE ANTHRA LINE 5M LONG"/>
    <s v="Chesterfield S40 2EX"/>
    <n v="81"/>
    <x v="2"/>
    <s v="Diesel"/>
    <n v="2.9969999999999997E-4"/>
  </r>
  <r>
    <s v="S024614"/>
    <x v="50"/>
    <s v="PO149138"/>
    <s v="GRN196613"/>
    <n v="21203298"/>
    <s v="HIGH SPEED HDMI CABLE ANTHRA LINE 5M LONG"/>
    <s v="Chesterfield S40 2EX"/>
    <n v="81"/>
    <x v="2"/>
    <s v="Diesel"/>
    <n v="2.9969999999999997E-4"/>
  </r>
  <r>
    <s v="S024614"/>
    <x v="50"/>
    <s v="PO148929"/>
    <s v="GRN196642"/>
    <s v="11701-1454"/>
    <s v="REMOTE I/O BLOCK, WITH 2 PORT ETHERNET SWITCH AND"/>
    <s v="Chesterfield S40 2EX"/>
    <n v="81"/>
    <x v="2"/>
    <s v="Diesel"/>
    <n v="2.9969999999999997E-4"/>
  </r>
  <r>
    <s v="S024614"/>
    <x v="50"/>
    <s v="PO148553"/>
    <s v="GRN196644"/>
    <s v="11700-7086"/>
    <s v="RACK ENCLOSURE APC NETSHELTER SX 24U DEEP W/ SHOCK"/>
    <s v="Chesterfield S40 2EX"/>
    <n v="81"/>
    <x v="2"/>
    <s v="Diesel"/>
    <n v="2.9969999999999997E-4"/>
  </r>
  <r>
    <s v="S024614"/>
    <x v="50"/>
    <s v="PO149162"/>
    <s v="GRN196687"/>
    <n v="101011685"/>
    <s v="ADAPTOR LEAD KIT VGA PORT PLUG TO HDMI SOCKET"/>
    <s v="Chesterfield S40 2EX"/>
    <n v="81"/>
    <x v="2"/>
    <s v="Diesel"/>
    <n v="2.9969999999999997E-4"/>
  </r>
  <r>
    <s v="S024614"/>
    <x v="50"/>
    <s v="PO149134"/>
    <s v="GRN196689"/>
    <n v="101011685"/>
    <s v="ADAPTOR LEAD KIT VGA PORT PLUG TO HDMI SOCKET"/>
    <s v="Chesterfield S40 2EX"/>
    <n v="81"/>
    <x v="2"/>
    <s v="Diesel"/>
    <n v="2.9969999999999997E-4"/>
  </r>
  <r>
    <s v="S024614"/>
    <x v="50"/>
    <s v="PO148715"/>
    <s v="GRN196758"/>
    <n v="42207838"/>
    <s v="APC SMART-UPS SRT3000VA 230V APC SRT3000XLI"/>
    <s v="Chesterfield S40 2EX"/>
    <n v="81"/>
    <x v="2"/>
    <s v="Diesel"/>
    <n v="2.9969999999999997E-4"/>
  </r>
  <r>
    <s v="S024614"/>
    <x v="50"/>
    <s v="PO148891"/>
    <s v="GRN196820"/>
    <s v="11701-1454"/>
    <s v="REMOTE I/O BLOCK, WITH 2 PORT ETHERNET SWITCH AND"/>
    <s v="Chesterfield S40 2EX"/>
    <n v="81"/>
    <x v="2"/>
    <s v="Diesel"/>
    <n v="2.9969999999999997E-4"/>
  </r>
  <r>
    <s v="S024614"/>
    <x v="50"/>
    <s v="PO143801"/>
    <s v="GRN196949"/>
    <n v="101029509"/>
    <s v="ANYBUS CAN-ETHERNET/IP CONVERTERHMS ELECTRONICS -"/>
    <s v="SN6 8TY"/>
    <n v="81"/>
    <x v="2"/>
    <s v="Diesel"/>
    <n v="2.9969999999999997E-4"/>
  </r>
  <r>
    <s v="S024448"/>
    <x v="18"/>
    <s v="PO140262"/>
    <s v="GRN188068"/>
    <n v="101027540"/>
    <s v="THERMAL CONTROL UNIT(TCU) 400 VAC, FOR M60 MOBILE_x000a_"/>
    <s v="California 94560"/>
    <n v="5214"/>
    <x v="0"/>
    <s v="Crude"/>
    <n v="0.4181628"/>
  </r>
  <r>
    <s v="S024614"/>
    <x v="50"/>
    <s v="PO143989"/>
    <s v="GRN197036"/>
    <s v="11700-6521"/>
    <s v="NETWORKING ADAPTER USB 3.0 TO ETHERNET 10/100/1000"/>
    <s v="Chesterfield S40 2EX"/>
    <n v="81"/>
    <x v="2"/>
    <s v="Diesel"/>
    <n v="2.9969999999999997E-4"/>
  </r>
  <r>
    <s v="S024614"/>
    <x v="50"/>
    <s v="PO148013"/>
    <s v="GRN197038"/>
    <n v="5145149"/>
    <s v="MOUSE HOLDER - LIGHT GREY"/>
    <s v="Chesterfield S40 2EX"/>
    <n v="81"/>
    <x v="2"/>
    <s v="Diesel"/>
    <n v="2.9969999999999997E-4"/>
  </r>
  <r>
    <s v="S024614"/>
    <x v="50"/>
    <s v="PO149331"/>
    <s v="GRN197111"/>
    <n v="101011685"/>
    <s v="ADAPTOR LEAD KIT VGA PORT PLUG TO HDMI SOCKET"/>
    <s v="Chesterfield S40 2EX"/>
    <n v="81"/>
    <x v="2"/>
    <s v="Diesel"/>
    <n v="2.9969999999999997E-4"/>
  </r>
  <r>
    <s v="S024614"/>
    <x v="50"/>
    <s v="PO149224"/>
    <s v="GRN197112"/>
    <n v="101011685"/>
    <s v="ADAPTOR LEAD KIT VGA PORT PLUG TO HDMI SOCKET"/>
    <s v="Chesterfield S40 2EX"/>
    <n v="81"/>
    <x v="2"/>
    <s v="Diesel"/>
    <n v="2.9969999999999997E-4"/>
  </r>
  <r>
    <s v="S024614"/>
    <x v="50"/>
    <s v="PO149267"/>
    <s v="GRN197246"/>
    <n v="101036983"/>
    <s v="ANTENNA 6-IN-1 DOME WHITE AND 5M EXTENSION CABLE"/>
    <s v="Chesterfield S40 2EX"/>
    <n v="81"/>
    <x v="2"/>
    <s v="Diesel"/>
    <n v="2.9969999999999997E-4"/>
  </r>
  <r>
    <s v="S024614"/>
    <x v="50"/>
    <s v="PO143668"/>
    <s v="GRN197247"/>
    <n v="101036983"/>
    <s v="ANTENNA 6-IN-1 DOME WHITE AND 5M EXTENSION CABLE"/>
    <s v="Chesterfield S40 2EX"/>
    <n v="81"/>
    <x v="2"/>
    <s v="Diesel"/>
    <n v="2.9969999999999997E-4"/>
  </r>
  <r>
    <s v="S024614"/>
    <x v="50"/>
    <s v="PO149414"/>
    <s v="GRN197308"/>
    <n v="13205387"/>
    <s v="ACRONIS CYBER PROTECT STANDARD LICS SERVER SUBSCRI"/>
    <s v="Chesterfield S40 2EX"/>
    <n v="81"/>
    <x v="2"/>
    <s v="Diesel"/>
    <n v="2.9969999999999997E-4"/>
  </r>
  <r>
    <s v="S024614"/>
    <x v="50"/>
    <s v="PO149331"/>
    <s v="GRN197414"/>
    <n v="21203298"/>
    <s v="HIGH SPEED HDMI CABLE ANTHRA LINE 5M LONG"/>
    <s v="Chesterfield S40 2EX"/>
    <n v="81"/>
    <x v="2"/>
    <s v="Diesel"/>
    <n v="2.9969999999999997E-4"/>
  </r>
  <r>
    <s v="S023413"/>
    <x v="15"/>
    <s v="PO143975"/>
    <s v="GRN188094"/>
    <s v="340-1583-1"/>
    <s v="VISY ACCR LITE ELECTRICAL HARDWARE"/>
    <s v="33100 Tampere, Finland"/>
    <n v="3916"/>
    <x v="2"/>
    <s v="Diesel"/>
    <n v="3.9815929999999999E-2"/>
  </r>
  <r>
    <s v="S023413"/>
    <x v="15"/>
    <s v="PO143975"/>
    <s v="GRN188095"/>
    <s v="340-1583-1"/>
    <s v="VISY ACCR LITE ELECTRICAL HARDWARE"/>
    <s v="33100 Tampere, Finland"/>
    <n v="3916"/>
    <x v="2"/>
    <s v="Diesel"/>
    <n v="3.9815929999999999E-2"/>
  </r>
  <r>
    <s v="S023413"/>
    <x v="15"/>
    <s v="PO143975"/>
    <s v="GRN188096"/>
    <s v="340-1583-1"/>
    <s v="VISY ACCR LITE ELECTRICAL HARDWARE"/>
    <s v="33100 Tampere, Finland"/>
    <n v="3916"/>
    <x v="2"/>
    <s v="Diesel"/>
    <n v="3.9815929999999999E-2"/>
  </r>
  <r>
    <s v="S024614"/>
    <x v="50"/>
    <s v="PO149267"/>
    <s v="GRN197511"/>
    <s v="11700-9064"/>
    <s v="SCANNER HP SCANJET ENT FLOW 7000 S3 120V/240V"/>
    <s v="Chesterfield S40 2EX"/>
    <n v="81"/>
    <x v="2"/>
    <s v="Diesel"/>
    <n v="2.9969999999999997E-4"/>
  </r>
  <r>
    <s v="S023413"/>
    <x v="15"/>
    <s v="PO139318"/>
    <s v="GRN188103"/>
    <n v="101048324"/>
    <s v="LATTIX D4420 3-SIDED GANTRY 6085 X 5800 WITH"/>
    <s v="33100 Tampere, Finland"/>
    <n v="3916"/>
    <x v="2"/>
    <s v="Diesel"/>
    <n v="3.9815929999999999E-2"/>
  </r>
  <r>
    <s v="S024614"/>
    <x v="50"/>
    <s v="PO143668"/>
    <s v="GRN197596"/>
    <n v="101025147"/>
    <s v="ENGENIUS FIT MANAGED EWS850-FIT WI-FI 6 2X2 OUTDOO"/>
    <s v="Chesterfield S40 2EX"/>
    <n v="81"/>
    <x v="2"/>
    <s v="Diesel"/>
    <n v="2.9969999999999997E-4"/>
  </r>
  <r>
    <s v="S024614"/>
    <x v="50"/>
    <s v="PO143668"/>
    <s v="GRN197601"/>
    <n v="5145149"/>
    <s v="MOUSE HOLDER - LIGHT GREY"/>
    <s v="Chesterfield S40 2EX"/>
    <n v="81"/>
    <x v="2"/>
    <s v="Diesel"/>
    <n v="2.9969999999999997E-4"/>
  </r>
  <r>
    <s v="S024614"/>
    <x v="50"/>
    <s v="PO148715"/>
    <s v="GRN197613"/>
    <n v="101037301"/>
    <s v="AIRLINK UK AC ADAPTOR 12 VDC ES/GX/LS/MP/RV/LX"/>
    <s v="Chesterfield S40 2EX"/>
    <n v="81"/>
    <x v="2"/>
    <s v="Diesel"/>
    <n v="2.9969999999999997E-4"/>
  </r>
  <r>
    <s v="S024614"/>
    <x v="50"/>
    <s v="PO148326"/>
    <s v="GRN197640"/>
    <n v="13204602"/>
    <s v="APC NETWORK MANAGEMENT CARD 3"/>
    <s v="Chesterfield S40 2EX"/>
    <n v="81"/>
    <x v="2"/>
    <s v="Diesel"/>
    <n v="2.9969999999999997E-4"/>
  </r>
  <r>
    <s v="S024614"/>
    <x v="50"/>
    <s v="PO144421"/>
    <s v="GRN197729"/>
    <s v="11700-7795"/>
    <s v="CABLE ETHERNET 25 FT CAT 6 PURPLE"/>
    <s v="Chesterfield S40 2EX"/>
    <n v="81"/>
    <x v="2"/>
    <s v="Diesel"/>
    <n v="2.9969999999999997E-4"/>
  </r>
  <r>
    <s v="S024614"/>
    <x v="50"/>
    <s v="PO143777"/>
    <s v="GRN197740"/>
    <s v="11700-2015"/>
    <s v="CONVERTER ETHERNET TO SERIAL -40 - 70 OP TEMP DIN"/>
    <s v="Chesterfield S40 2EX"/>
    <n v="81"/>
    <x v="2"/>
    <s v="Diesel"/>
    <n v="2.9969999999999997E-4"/>
  </r>
  <r>
    <s v="S024614"/>
    <x v="50"/>
    <s v="PO148326"/>
    <s v="GRN197784"/>
    <s v="11700-2015"/>
    <s v="CONVERTER ETHERNET TO SERIAL -40 - 70 OP TEMP DIN"/>
    <s v="Chesterfield S40 2EX"/>
    <n v="81"/>
    <x v="2"/>
    <s v="Diesel"/>
    <n v="2.9969999999999997E-4"/>
  </r>
  <r>
    <s v="S024190"/>
    <x v="22"/>
    <s v="PO145309"/>
    <s v="GRN188116"/>
    <n v="40259953"/>
    <s v="TICO MOUNTING PAD 50 X 80 X 12.5"/>
    <s v="Stockport SK4 2JT"/>
    <n v="22.2"/>
    <x v="1"/>
    <s v="Diesel"/>
    <n v="8.2140000000000008E-3"/>
  </r>
  <r>
    <s v="S024614"/>
    <x v="50"/>
    <s v="PO143668"/>
    <s v="GRN197854"/>
    <n v="21203298"/>
    <s v="HIGH SPEED HDMI CABLE ANTHRA LINE 5M LONG"/>
    <s v="Chesterfield S40 2EX"/>
    <n v="81"/>
    <x v="2"/>
    <s v="Diesel"/>
    <n v="2.9969999999999997E-4"/>
  </r>
  <r>
    <s v="S024614"/>
    <x v="50"/>
    <s v="PO149381"/>
    <s v="GRN197994"/>
    <s v="204-01075"/>
    <s v="GROUND LOOP DETECTOR MODULE (299858)"/>
    <s v="Chesterfield S40 2EX"/>
    <n v="81"/>
    <x v="2"/>
    <s v="Diesel"/>
    <n v="2.9969999999999997E-4"/>
  </r>
  <r>
    <s v="S024614"/>
    <x v="50"/>
    <s v="PO149339"/>
    <s v="GRN198010"/>
    <n v="101025147"/>
    <s v="ENGENIUS FIT MANAGED EWS850-FIT WI-FI 6 2X2 OUTDOO"/>
    <s v="Chesterfield S40 2EX"/>
    <n v="81"/>
    <x v="2"/>
    <s v="Diesel"/>
    <n v="2.9969999999999997E-4"/>
  </r>
  <r>
    <s v="S024614"/>
    <x v="50"/>
    <s v="PO143668"/>
    <s v="GRN198040"/>
    <n v="101013587"/>
    <s v="HP COLOR LASERJET PRO M254NW PRINTER"/>
    <s v="Chesterfield S40 2EX"/>
    <n v="81"/>
    <x v="2"/>
    <s v="Diesel"/>
    <n v="2.9969999999999997E-4"/>
  </r>
  <r>
    <s v="S024614"/>
    <x v="50"/>
    <s v="PO144613"/>
    <s v="GRN198041"/>
    <n v="42207308"/>
    <s v="PROSAFE 52 PORT GIGABIT PoE SMART SWITCH NETGEAR G"/>
    <s v="Chesterfield S40 2EX"/>
    <n v="81"/>
    <x v="2"/>
    <s v="Diesel"/>
    <n v="2.9969999999999997E-4"/>
  </r>
  <r>
    <s v="S024614"/>
    <x v="50"/>
    <s v="PO149339"/>
    <s v="GRN198047"/>
    <n v="21203298"/>
    <s v="HIGH SPEED HDMI CABLE ANTHRA LINE 5M LONG"/>
    <s v="Chesterfield S40 2EX"/>
    <n v="81"/>
    <x v="2"/>
    <s v="Diesel"/>
    <n v="2.9969999999999997E-4"/>
  </r>
  <r>
    <s v="S001047"/>
    <x v="9"/>
    <s v="PO142160"/>
    <s v="GRN188124"/>
    <n v="66208596"/>
    <s v="SILICON PHOTODIODE - CdW04 16 CHANNELS"/>
    <s v="81300 Johor Bahru Malaysia"/>
    <n v="6781"/>
    <x v="4"/>
    <s v="Aviation"/>
    <n v="1.1924057587200001"/>
  </r>
  <r>
    <s v="S024614"/>
    <x v="50"/>
    <s v="PO148922"/>
    <s v="GRN198056"/>
    <s v="11701-3530"/>
    <s v="MOXA IOLOGIK ETHERNET MODULE, 8 DI, 4 DO &amp; 4 CONFI"/>
    <s v="Chesterfield S40 2EX"/>
    <n v="81"/>
    <x v="2"/>
    <s v="Diesel"/>
    <n v="2.9969999999999997E-4"/>
  </r>
  <r>
    <s v="S001047"/>
    <x v="9"/>
    <s v="PO142188"/>
    <s v="GRN188126"/>
    <n v="66205215"/>
    <s v="2X8 ELEMENT PHOTO DIODE CDWO4 30MM THICK"/>
    <s v="81300 Johor Bahru Malaysia"/>
    <n v="6781"/>
    <x v="4"/>
    <s v="Aviation"/>
    <n v="1.1924057587200001"/>
  </r>
  <r>
    <s v="S024614"/>
    <x v="50"/>
    <s v="PO148326"/>
    <s v="GRN198057"/>
    <n v="101037404"/>
    <s v="AIRLINK MP70 LTE PRO WIFI ROW"/>
    <s v="Chesterfield S40 2EX"/>
    <n v="81"/>
    <x v="2"/>
    <s v="Diesel"/>
    <n v="2.9969999999999997E-4"/>
  </r>
  <r>
    <s v="S024614"/>
    <x v="50"/>
    <s v="PO147515"/>
    <s v="GRN198062"/>
    <s v="11700-7085"/>
    <s v="RACK POWER DISTRIBUTION UNIT C20 TO 15 C13 120-240"/>
    <s v="Chesterfield S40 2EX"/>
    <n v="81"/>
    <x v="2"/>
    <s v="Diesel"/>
    <n v="2.9969999999999997E-4"/>
  </r>
  <r>
    <s v="S024190"/>
    <x v="22"/>
    <s v="PO144341"/>
    <s v="GRN188142"/>
    <s v="340-1110-2"/>
    <s v="COVER PLC CHASSIS (LONG)"/>
    <s v="Stockport SK4 2JT"/>
    <n v="22.2"/>
    <x v="1"/>
    <s v="Diesel"/>
    <n v="8.2140000000000008E-3"/>
  </r>
  <r>
    <s v="S024614"/>
    <x v="50"/>
    <s v="PO145171"/>
    <s v="GRN198063"/>
    <s v="11700-2015"/>
    <s v="CONVERTER ETHERNET TO SERIAL -40 - 70 OP TEMP DIN"/>
    <s v="Chesterfield S40 2EX"/>
    <n v="81"/>
    <x v="2"/>
    <s v="Diesel"/>
    <n v="2.9969999999999997E-4"/>
  </r>
  <r>
    <s v="S023222"/>
    <x v="11"/>
    <s v="PO144700"/>
    <s v="GRN188144"/>
    <s v="11700-5607"/>
    <s v="CORDSET CAT5E ETHERNET M12 RJ45 8C"/>
    <s v="Wickford SS11 8YT"/>
    <n v="390"/>
    <x v="2"/>
    <s v="Diesel"/>
    <n v="1.4430000000000001E-3"/>
  </r>
  <r>
    <s v="S024614"/>
    <x v="50"/>
    <s v="PO148715"/>
    <s v="GRN198415"/>
    <s v="11701-1454"/>
    <s v="REMOTE I/O BLOCK, WITH 2 PORT ETHERNET SWITCH AND"/>
    <s v="Chesterfield S40 2EX"/>
    <n v="81"/>
    <x v="2"/>
    <s v="Diesel"/>
    <n v="2.9969999999999997E-4"/>
  </r>
  <r>
    <s v="S024614"/>
    <x v="50"/>
    <s v="PO148553"/>
    <s v="GRN198711"/>
    <n v="101037301"/>
    <s v="AIRLINK UK AC ADAPTOR 12 VDC ES/GX/LS/MP/RV/LX"/>
    <s v="Chesterfield S40 2EX"/>
    <n v="81"/>
    <x v="2"/>
    <s v="Diesel"/>
    <n v="2.9969999999999997E-4"/>
  </r>
  <r>
    <s v="S024614"/>
    <x v="50"/>
    <s v="PO149720"/>
    <s v="GRN199193"/>
    <s v="11700-9064"/>
    <s v="SCANNER HP SCANJET ENT FLOW 7000 S3 120V/240V"/>
    <s v="Chesterfield S40 2EX"/>
    <n v="81"/>
    <x v="2"/>
    <s v="Diesel"/>
    <n v="2.9969999999999997E-4"/>
  </r>
  <r>
    <s v="S023284"/>
    <x v="19"/>
    <s v="PO145701"/>
    <s v="GRN188149"/>
    <s v="11700-4776"/>
    <s v="POINT I/O ADAPTER BASE"/>
    <s v="Leicester LE19 2DT"/>
    <n v="144"/>
    <x v="1"/>
    <s v="Diesel"/>
    <n v="5.3280000000000001E-2"/>
  </r>
  <r>
    <s v="S024614"/>
    <x v="50"/>
    <s v="PO149720"/>
    <s v="GRN199194"/>
    <s v="11700-9064"/>
    <s v="SCANNER HP SCANJET ENT FLOW 7000 S3 120V/240V"/>
    <s v="Chesterfield S40 2EX"/>
    <n v="81"/>
    <x v="2"/>
    <s v="Diesel"/>
    <n v="2.9969999999999997E-4"/>
  </r>
  <r>
    <s v="S024614"/>
    <x v="50"/>
    <s v="PO149381"/>
    <s v="GRN199195"/>
    <s v="204-01006"/>
    <s v="ETHERNET SWITCH, 8 PORT, NON-POE"/>
    <s v="Chesterfield S40 2EX"/>
    <n v="81"/>
    <x v="2"/>
    <s v="Diesel"/>
    <n v="2.9969999999999997E-4"/>
  </r>
  <r>
    <s v="S024614"/>
    <x v="50"/>
    <s v="PO149895"/>
    <s v="GRN199199"/>
    <s v="11701-3618"/>
    <s v="NETGEAR GSM4210PX - 8 1G ETHERNET + 2 SFP+ NETWORK"/>
    <s v="Chesterfield S40 2EX"/>
    <n v="81"/>
    <x v="2"/>
    <s v="Diesel"/>
    <n v="2.9969999999999997E-4"/>
  </r>
  <r>
    <s v="S023222"/>
    <x v="11"/>
    <s v="PO143355"/>
    <s v="GRN188155"/>
    <s v="11700-6194"/>
    <s v="CBL M12 FEM 4POS M12 MALE 4POS 2M 4X18AWG GRAY UNS"/>
    <s v="Wickford SS11 8YT"/>
    <n v="390"/>
    <x v="2"/>
    <s v="Diesel"/>
    <n v="1.4430000000000001E-3"/>
  </r>
  <r>
    <s v="S024099"/>
    <x v="47"/>
    <s v="PO139861"/>
    <s v="GRN184690"/>
    <n v="101033277"/>
    <s v="REAR SIDE PANEL SUPPORT FRAME  - GENERATOR SIDE"/>
    <s v="Stafford ST16 3DR"/>
    <n v="49.6"/>
    <x v="3"/>
    <s v="Diesel"/>
    <n v="5.0430800000000005E-2"/>
  </r>
  <r>
    <s v="S024614"/>
    <x v="50"/>
    <s v="PO149267"/>
    <s v="GRN199219"/>
    <s v="11700-7085"/>
    <s v="RACK POWER DISTRIBUTION UNIT C20 TO 15 C13 120-240"/>
    <s v="Chesterfield S40 2EX"/>
    <n v="81"/>
    <x v="2"/>
    <s v="Diesel"/>
    <n v="2.9969999999999997E-4"/>
  </r>
  <r>
    <s v="S024614"/>
    <x v="50"/>
    <s v="PO148322"/>
    <s v="GRN199258"/>
    <n v="101036983"/>
    <s v="ANTENNA 6-IN-1 DOME WHITE AND 5M EXTENSION CABLE"/>
    <s v="Chesterfield S40 2EX"/>
    <n v="81"/>
    <x v="2"/>
    <s v="Diesel"/>
    <n v="2.9969999999999997E-4"/>
  </r>
  <r>
    <s v="S024614"/>
    <x v="50"/>
    <s v="PO148326"/>
    <s v="GRN199328"/>
    <s v="11701-1454"/>
    <s v="REMOTE I/O BLOCK, WITH 2 PORT ETHERNET SWITCH AND"/>
    <s v="Chesterfield S40 2EX"/>
    <n v="81"/>
    <x v="2"/>
    <s v="Diesel"/>
    <n v="2.9969999999999997E-4"/>
  </r>
  <r>
    <s v="S024614"/>
    <x v="50"/>
    <s v="PO143669"/>
    <s v="GRN199865"/>
    <n v="13205387"/>
    <s v="ACRONIS CYBER PROTECT STANDARD LICS SERVER SUBSCRI"/>
    <s v="Chesterfield S40 2EX"/>
    <n v="81"/>
    <x v="2"/>
    <s v="Diesel"/>
    <n v="2.9969999999999997E-4"/>
  </r>
  <r>
    <s v="S024614"/>
    <x v="50"/>
    <s v="PO147657"/>
    <s v="GRN200054"/>
    <n v="5145149"/>
    <s v="MOUSE HOLDER - LIGHT GREY"/>
    <s v="Chesterfield S40 2EX"/>
    <n v="81"/>
    <x v="2"/>
    <s v="Diesel"/>
    <n v="2.9969999999999997E-4"/>
  </r>
  <r>
    <s v="S024614"/>
    <x v="50"/>
    <s v="PO149570"/>
    <s v="GRN200063"/>
    <s v="11701-3348"/>
    <s v="CHERRY KC 1000 WIRED USB KEYBOARD, AZERTY, BLACK -"/>
    <s v="Chesterfield S40 2EX"/>
    <n v="81"/>
    <x v="2"/>
    <s v="Diesel"/>
    <n v="2.9969999999999997E-4"/>
  </r>
  <r>
    <s v="S024614"/>
    <x v="50"/>
    <s v="PO143669"/>
    <s v="GRN200066"/>
    <n v="5145149"/>
    <s v="MOUSE HOLDER - LIGHT GREY"/>
    <s v="Chesterfield S40 2EX"/>
    <n v="81"/>
    <x v="2"/>
    <s v="Diesel"/>
    <n v="2.9969999999999997E-4"/>
  </r>
  <r>
    <s v="S024614"/>
    <x v="50"/>
    <s v="PO148415"/>
    <s v="GRN200077"/>
    <s v="11701-3348"/>
    <s v="CHERRY KC 1000 WIRED USB KEYBOARD, AZERTY, BLACK -"/>
    <s v="Chesterfield S40 2EX"/>
    <n v="81"/>
    <x v="2"/>
    <s v="Diesel"/>
    <n v="2.9969999999999997E-4"/>
  </r>
  <r>
    <s v="S002239"/>
    <x v="17"/>
    <s v="PO143492"/>
    <s v="GRN193824"/>
    <n v="101037721"/>
    <s v="LINATRON Mi6SSM LOW DOSE(15 &amp; 30 rad/min versions)"/>
    <s v="UT 84104"/>
    <n v="4725"/>
    <x v="4"/>
    <s v="Aviation"/>
    <n v="18.279100224000004"/>
  </r>
  <r>
    <s v="S001121"/>
    <x v="5"/>
    <s v="PO143186"/>
    <s v="GRN188188"/>
    <n v="13204807"/>
    <s v="RSLINX CLASSIC SINGLE NODE"/>
    <s v="Salford M5 4BE"/>
    <n v="103.6"/>
    <x v="2"/>
    <s v="Diesel"/>
    <n v="3.8331999999999998E-4"/>
  </r>
  <r>
    <s v="S024614"/>
    <x v="50"/>
    <s v="PO149720"/>
    <s v="GRN200086"/>
    <s v="11700-9064"/>
    <s v="SCANNER HP SCANJET ENT FLOW 7000 S3 120V/240V"/>
    <s v="Chesterfield S40 2EX"/>
    <n v="81"/>
    <x v="2"/>
    <s v="Diesel"/>
    <n v="2.9969999999999997E-4"/>
  </r>
  <r>
    <s v="S024614"/>
    <x v="50"/>
    <s v="PO143669"/>
    <s v="GRN200103"/>
    <n v="101036983"/>
    <s v="ANTENNA 6-IN-1 DOME WHITE AND 5M EXTENSION CABLE"/>
    <s v="Chesterfield S40 2EX"/>
    <n v="81"/>
    <x v="2"/>
    <s v="Diesel"/>
    <n v="2.9969999999999997E-4"/>
  </r>
  <r>
    <s v="S024614"/>
    <x v="50"/>
    <s v="PO149910"/>
    <s v="GRN200299"/>
    <n v="101011685"/>
    <s v="ADAPTOR LEAD KIT VGA PORT PLUG TO HDMI SOCKET"/>
    <s v="Chesterfield S40 2EX"/>
    <n v="81"/>
    <x v="2"/>
    <s v="Diesel"/>
    <n v="2.9969999999999997E-4"/>
  </r>
  <r>
    <s v="S024614"/>
    <x v="50"/>
    <s v="PO150289"/>
    <s v="GRN200302"/>
    <n v="101011685"/>
    <s v="ADAPTOR LEAD KIT VGA PORT PLUG TO HDMI SOCKET"/>
    <s v="Chesterfield S40 2EX"/>
    <n v="81"/>
    <x v="2"/>
    <s v="Diesel"/>
    <n v="2.9969999999999997E-4"/>
  </r>
  <r>
    <s v="S024614"/>
    <x v="50"/>
    <s v="PO149182"/>
    <s v="GRN200303"/>
    <n v="101011685"/>
    <s v="ADAPTOR LEAD KIT VGA PORT PLUG TO HDMI SOCKET"/>
    <s v="Chesterfield S40 2EX"/>
    <n v="81"/>
    <x v="2"/>
    <s v="Diesel"/>
    <n v="2.9969999999999997E-4"/>
  </r>
  <r>
    <s v="S024614"/>
    <x v="50"/>
    <s v="PO150123"/>
    <s v="GRN200318"/>
    <s v="11700-9064"/>
    <s v="SCANNER HP SCANJET ENT FLOW 7000 S3 120V/240V"/>
    <s v="Chesterfield S40 2EX"/>
    <n v="81"/>
    <x v="2"/>
    <s v="Diesel"/>
    <n v="2.9969999999999997E-4"/>
  </r>
  <r>
    <s v="S024614"/>
    <x v="50"/>
    <s v="PO149182"/>
    <s v="GRN200319"/>
    <s v="11700-9064"/>
    <s v="SCANNER HP SCANJET ENT FLOW 7000 S3 120V/240V"/>
    <s v="Chesterfield S40 2EX"/>
    <n v="81"/>
    <x v="2"/>
    <s v="Diesel"/>
    <n v="2.9969999999999997E-4"/>
  </r>
  <r>
    <s v="S024614"/>
    <x v="50"/>
    <s v="PO149910"/>
    <s v="GRN200320"/>
    <s v="11700-9064"/>
    <s v="SCANNER HP SCANJET ENT FLOW 7000 S3 120V/240V"/>
    <s v="Chesterfield S40 2EX"/>
    <n v="81"/>
    <x v="2"/>
    <s v="Diesel"/>
    <n v="2.9969999999999997E-4"/>
  </r>
  <r>
    <s v="S001571"/>
    <x v="10"/>
    <s v="PO142815"/>
    <s v="GRN188222"/>
    <n v="101012395"/>
    <s v="SICK 2D LIDAR LASER SENSOR TIM351-2134001"/>
    <s v="St Albans AL1 5BN"/>
    <n v="298"/>
    <x v="2"/>
    <s v="Diesel"/>
    <n v="1.1026E-3"/>
  </r>
  <r>
    <s v="S024614"/>
    <x v="50"/>
    <s v="PO149837"/>
    <s v="GRN200321"/>
    <s v="11700-9064"/>
    <s v="SCANNER HP SCANJET ENT FLOW 7000 S3 120V/240V"/>
    <s v="Chesterfield S40 2EX"/>
    <n v="81"/>
    <x v="2"/>
    <s v="Diesel"/>
    <n v="2.9969999999999997E-4"/>
  </r>
  <r>
    <s v="S024614"/>
    <x v="50"/>
    <s v="PO143669"/>
    <s v="GRN200380"/>
    <n v="101025147"/>
    <s v="ENGENIUS FIT MANAGED EWS850-FIT WI-FI 6 2X2 OUTDOO"/>
    <s v="Chesterfield S40 2EX"/>
    <n v="81"/>
    <x v="2"/>
    <s v="Diesel"/>
    <n v="2.9969999999999997E-4"/>
  </r>
  <r>
    <s v="S001571"/>
    <x v="10"/>
    <s v="PO144724"/>
    <s v="GRN188227"/>
    <n v="21201457"/>
    <s v="SUPPLY CABLE M12 X 5 4 OPEN WIRES 20M CORDLESS"/>
    <s v="St Albans AL1 5BN"/>
    <n v="298"/>
    <x v="2"/>
    <s v="Diesel"/>
    <n v="1.1026E-3"/>
  </r>
  <r>
    <s v="S024614"/>
    <x v="50"/>
    <s v="PO143669"/>
    <s v="GRN200387"/>
    <n v="21203298"/>
    <s v="HIGH SPEED HDMI CABLE ANTHRA LINE 5M LONG"/>
    <s v="Chesterfield S40 2EX"/>
    <n v="81"/>
    <x v="2"/>
    <s v="Diesel"/>
    <n v="2.9969999999999997E-4"/>
  </r>
  <r>
    <s v="S001571"/>
    <x v="10"/>
    <s v="PO144865"/>
    <s v="GRN188230"/>
    <n v="5045161"/>
    <s v="WEATHER HOOD 190 DEGREE"/>
    <s v="St Albans AL1 5BN"/>
    <n v="298"/>
    <x v="2"/>
    <s v="Diesel"/>
    <n v="1.1026E-3"/>
  </r>
  <r>
    <s v="S024614"/>
    <x v="50"/>
    <s v="PO150038"/>
    <s v="GRN200390"/>
    <n v="101025147"/>
    <s v="ENGENIUS FIT MANAGED EWS850-FIT WI-FI 6 2X2 OUTDOO"/>
    <s v="Chesterfield S40 2EX"/>
    <n v="81"/>
    <x v="2"/>
    <s v="Diesel"/>
    <n v="2.9969999999999997E-4"/>
  </r>
  <r>
    <s v="S024614"/>
    <x v="50"/>
    <s v="PO148322"/>
    <s v="GRN200554"/>
    <n v="42207838"/>
    <s v="APC SMART-UPS SRT3000VA 230V APC SRT3000XLI"/>
    <s v="Chesterfield S40 2EX"/>
    <n v="81"/>
    <x v="2"/>
    <s v="Diesel"/>
    <n v="2.9969999999999997E-4"/>
  </r>
  <r>
    <s v="S024614"/>
    <x v="50"/>
    <s v="PO149331"/>
    <s v="GRN200681"/>
    <n v="101011685"/>
    <s v="ADAPTOR LEAD KIT VGA PORT PLUG TO HDMI SOCKET"/>
    <s v="Chesterfield S40 2EX"/>
    <n v="81"/>
    <x v="2"/>
    <s v="Diesel"/>
    <n v="2.9969999999999997E-4"/>
  </r>
  <r>
    <s v="S024614"/>
    <x v="50"/>
    <s v="PO150461"/>
    <s v="GRN200742"/>
    <n v="101025147"/>
    <s v="ENGENIUS FIT MANAGED EWS850-FIT WI-FI 6 2X2 OUTDOO"/>
    <s v="Chesterfield S40 2EX"/>
    <n v="81"/>
    <x v="2"/>
    <s v="Diesel"/>
    <n v="2.9969999999999997E-4"/>
  </r>
  <r>
    <s v="S024614"/>
    <x v="50"/>
    <s v="PO147871"/>
    <s v="GRN200746"/>
    <s v="11701-0227"/>
    <s v="ETHRNT SW W/2X1G SFP 2X10G SFP 48-55VDC PWR INPT 1"/>
    <s v="Chesterfield S40 2EX"/>
    <n v="81"/>
    <x v="2"/>
    <s v="Diesel"/>
    <n v="2.9969999999999997E-4"/>
  </r>
  <r>
    <s v="S001571"/>
    <x v="10"/>
    <s v="PO143526"/>
    <s v="GRN188244"/>
    <s v="11700-1538"/>
    <s v="LASER SCANNER 190 DEG  1-40M OBJ DETECTOR"/>
    <s v="St Albans AL1 5BN"/>
    <n v="298"/>
    <x v="2"/>
    <s v="Diesel"/>
    <n v="1.1026E-3"/>
  </r>
  <r>
    <s v="S024614"/>
    <x v="50"/>
    <s v="PO148013"/>
    <s v="GRN200748"/>
    <s v="11701-0227"/>
    <s v="ETHRNT SW W/2X1G SFP 2X10G SFP 48-55VDC PWR INPT 1"/>
    <s v="Chesterfield S40 2EX"/>
    <n v="81"/>
    <x v="2"/>
    <s v="Diesel"/>
    <n v="2.9969999999999997E-4"/>
  </r>
  <r>
    <s v="S024614"/>
    <x v="50"/>
    <s v="PO150441"/>
    <s v="GRN201014"/>
    <n v="101040495"/>
    <s v="INDUSTRIAL PoE SWITCH, 8 PORT, DIN RAIL MOUNT PERL"/>
    <s v="Chesterfield S40 2EX"/>
    <n v="81"/>
    <x v="2"/>
    <s v="Diesel"/>
    <n v="2.9969999999999997E-4"/>
  </r>
  <r>
    <s v="S024614"/>
    <x v="50"/>
    <s v="PO150038"/>
    <s v="GRN201063"/>
    <s v="11700-9064"/>
    <s v="SCANNER HP SCANJET ENT FLOW 7000 S3 120V/240V"/>
    <s v="Chesterfield S40 2EX"/>
    <n v="81"/>
    <x v="2"/>
    <s v="Diesel"/>
    <n v="2.9969999999999997E-4"/>
  </r>
  <r>
    <s v="S024614"/>
    <x v="50"/>
    <s v="PO150123"/>
    <s v="GRN201065"/>
    <s v="11700-9064"/>
    <s v="SCANNER HP SCANJET ENT FLOW 7000 S3 120V/240V"/>
    <s v="Chesterfield S40 2EX"/>
    <n v="81"/>
    <x v="2"/>
    <s v="Diesel"/>
    <n v="2.9969999999999997E-4"/>
  </r>
  <r>
    <s v="S001571"/>
    <x v="10"/>
    <s v="PO143526"/>
    <s v="GRN188249"/>
    <s v="11700-1538"/>
    <s v="LASER SCANNER 190 DEG  1-40M OBJ DETECTOR"/>
    <s v="St Albans AL1 5BN"/>
    <n v="298"/>
    <x v="2"/>
    <s v="Diesel"/>
    <n v="1.1026E-3"/>
  </r>
  <r>
    <s v="S024614"/>
    <x v="50"/>
    <s v="PO142049"/>
    <s v="GRN201067"/>
    <s v="11700-9064"/>
    <s v="SCANNER HP SCANJET ENT FLOW 7000 S3 120V/240V"/>
    <s v="Chesterfield S40 2EX"/>
    <n v="81"/>
    <x v="2"/>
    <s v="Diesel"/>
    <n v="2.9969999999999997E-4"/>
  </r>
  <r>
    <s v="S024614"/>
    <x v="50"/>
    <s v="PO148322"/>
    <s v="GRN201211"/>
    <n v="42207838"/>
    <s v="APC SMART-UPS SRT3000VA 230V APC SRT3000XLI"/>
    <s v="Chesterfield S40 2EX"/>
    <n v="81"/>
    <x v="2"/>
    <s v="Diesel"/>
    <n v="2.9969999999999997E-4"/>
  </r>
  <r>
    <s v="S024614"/>
    <x v="50"/>
    <s v="PO147657"/>
    <s v="GRN201320"/>
    <n v="5145149"/>
    <s v="MOUSE HOLDER - LIGHT GREY"/>
    <s v="Chesterfield S40 2EX"/>
    <n v="81"/>
    <x v="2"/>
    <s v="Diesel"/>
    <n v="2.9969999999999997E-4"/>
  </r>
  <r>
    <s v="S024614"/>
    <x v="50"/>
    <s v="PO147657"/>
    <s v="GRN201444"/>
    <n v="5145149"/>
    <s v="MOUSE HOLDER - LIGHT GREY"/>
    <s v="Chesterfield S40 2EX"/>
    <n v="81"/>
    <x v="2"/>
    <s v="Diesel"/>
    <n v="2.9969999999999997E-4"/>
  </r>
  <r>
    <s v="S024614"/>
    <x v="50"/>
    <s v="PO150123"/>
    <s v="GRN201478"/>
    <s v="11700-7086"/>
    <s v="RACK ENCLOSURE APC NETSHELTER SX 24U DEEP W/ SHOCK"/>
    <s v="Chesterfield S40 2EX"/>
    <n v="81"/>
    <x v="2"/>
    <s v="Diesel"/>
    <n v="2.9969999999999997E-4"/>
  </r>
  <r>
    <s v="S024346"/>
    <x v="28"/>
    <s v="PO144485"/>
    <s v="GRN188255"/>
    <n v="89205386"/>
    <s v="HYDRAULIC OIL - UNIVIS HVI 26 (20L CONTAINER)"/>
    <s v="Stoke-On-Trent, ST6 4PB"/>
    <n v="10.4"/>
    <x v="3"/>
    <s v="Diesel"/>
    <n v="1.0574200000000001E-3"/>
  </r>
  <r>
    <s v="S024346"/>
    <x v="28"/>
    <s v="PO144485"/>
    <s v="GRN188257"/>
    <n v="89205386"/>
    <s v="HYDRAULIC OIL - UNIVIS HVI 26 (20L CONTAINER)"/>
    <s v="Stoke-On-Trent, ST6 4PB"/>
    <n v="10.4"/>
    <x v="3"/>
    <s v="Diesel"/>
    <n v="1.0574200000000001E-3"/>
  </r>
  <r>
    <s v="S024346"/>
    <x v="28"/>
    <s v="PO143956"/>
    <s v="GRN188259"/>
    <n v="89205386"/>
    <s v="HYDRAULIC OIL - UNIVIS HVI 26 (20L CONTAINER)"/>
    <s v="Stoke-On-Trent, ST6 4PB"/>
    <n v="10.4"/>
    <x v="3"/>
    <s v="Diesel"/>
    <n v="1.0574200000000001E-3"/>
  </r>
  <r>
    <s v="S024614"/>
    <x v="50"/>
    <s v="PO150038"/>
    <s v="GRN201479"/>
    <s v="11700-7086"/>
    <s v="RACK ENCLOSURE APC NETSHELTER SX 24U DEEP W/ SHOCK"/>
    <s v="Chesterfield S40 2EX"/>
    <n v="81"/>
    <x v="2"/>
    <s v="Diesel"/>
    <n v="2.9969999999999997E-4"/>
  </r>
  <r>
    <s v="S024614"/>
    <x v="50"/>
    <s v="PO150289"/>
    <s v="GRN201480"/>
    <s v="11700-7086"/>
    <s v="RACK ENCLOSURE APC NETSHELTER SX 24U DEEP W/ SHOCK"/>
    <s v="Chesterfield S40 2EX"/>
    <n v="81"/>
    <x v="2"/>
    <s v="Diesel"/>
    <n v="2.9969999999999997E-4"/>
  </r>
  <r>
    <s v="S024614"/>
    <x v="50"/>
    <s v="PO150743"/>
    <s v="GRN201493"/>
    <n v="101029669"/>
    <s v="CAT5E BOOTED STP RJ45-RJ45 PATCH CBL GRN - 1M"/>
    <s v="Chesterfield S40 2EX"/>
    <n v="81"/>
    <x v="2"/>
    <s v="Diesel"/>
    <n v="2.9969999999999997E-4"/>
  </r>
  <r>
    <s v="S024614"/>
    <x v="50"/>
    <s v="PO150549"/>
    <s v="GRN201517"/>
    <s v="11511-0064"/>
    <s v="MONITOR 17INCH LCD 1280X1024 -CRIT"/>
    <s v="Chesterfield S40 2EX"/>
    <n v="81"/>
    <x v="2"/>
    <s v="Diesel"/>
    <n v="2.9969999999999997E-4"/>
  </r>
  <r>
    <s v="S024614"/>
    <x v="50"/>
    <s v="PO145044"/>
    <s v="GRN201519"/>
    <s v="11505-0673"/>
    <s v="MOUSE STANDARD WITH USB PLUG"/>
    <s v="Chesterfield S40 2EX"/>
    <n v="81"/>
    <x v="2"/>
    <s v="Diesel"/>
    <n v="2.9969999999999997E-4"/>
  </r>
  <r>
    <s v="S024614"/>
    <x v="50"/>
    <s v="PO142805"/>
    <s v="GRN201520"/>
    <s v="255-1927-1"/>
    <s v="CISCO NETWORK SWITCH AND LICENSE"/>
    <s v="Chesterfield S40 2EX"/>
    <n v="81"/>
    <x v="2"/>
    <s v="Diesel"/>
    <n v="2.9969999999999997E-4"/>
  </r>
  <r>
    <s v="S024614"/>
    <x v="50"/>
    <s v="PO148553"/>
    <s v="GRN201523"/>
    <s v="11700-7085"/>
    <s v="RACK POWER DISTRIBUTION UNIT C20 TO 15 C13 120-240"/>
    <s v="Chesterfield S40 2EX"/>
    <n v="81"/>
    <x v="2"/>
    <s v="Diesel"/>
    <n v="2.9969999999999997E-4"/>
  </r>
  <r>
    <s v="S024614"/>
    <x v="50"/>
    <s v="PO150752"/>
    <s v="GRN201674"/>
    <n v="101025850"/>
    <s v="ACRONIS CYBER PROTECT STANDARD - WORKSTATION - 5 Y"/>
    <s v="Chesterfield S40 2EX"/>
    <n v="81"/>
    <x v="2"/>
    <s v="Diesel"/>
    <n v="2.9969999999999997E-4"/>
  </r>
  <r>
    <s v="S024614"/>
    <x v="50"/>
    <s v="PO146495"/>
    <s v="GRN201711"/>
    <s v="11701-2298"/>
    <s v="NETWORK SWITCH 24 PORT POE+ 4 SFP 1/10G"/>
    <s v="Chesterfield S40 2EX"/>
    <n v="81"/>
    <x v="2"/>
    <s v="Diesel"/>
    <n v="2.9969999999999997E-4"/>
  </r>
  <r>
    <s v="S026889"/>
    <x v="35"/>
    <s v="PO145584"/>
    <s v="GRN188277"/>
    <n v="101023734"/>
    <s v="VERTICAL ARRAY PLATE"/>
    <s v="Stafford ST18 0PJ"/>
    <n v="50.6"/>
    <x v="2"/>
    <s v="Diesel"/>
    <n v="1.8722000000000001E-3"/>
  </r>
  <r>
    <s v="S024614"/>
    <x v="50"/>
    <s v="PO147515"/>
    <s v="GRN201807"/>
    <s v="11700-7086"/>
    <s v="RACK ENCLOSURE APC NETSHELTER SX 24U DEEP W/ SHOCK"/>
    <s v="Chesterfield S40 2EX"/>
    <n v="81"/>
    <x v="2"/>
    <s v="Diesel"/>
    <n v="2.9969999999999997E-4"/>
  </r>
  <r>
    <s v="S024614"/>
    <x v="50"/>
    <s v="PO147515"/>
    <s v="GRN201872"/>
    <n v="101029509"/>
    <s v="ANYBUS CAN-ETHERNET/IP CONVERTER HMS ELECTRONICS -"/>
    <s v="Chesterfield S40 2EX"/>
    <n v="81"/>
    <x v="2"/>
    <s v="Diesel"/>
    <n v="2.9969999999999997E-4"/>
  </r>
  <r>
    <s v="S024614"/>
    <x v="50"/>
    <s v="PO150941"/>
    <s v="GRN201981"/>
    <n v="13204602"/>
    <s v="APC NETWORK MANAGEMENT CARD 3"/>
    <s v="Chesterfield S40 2EX"/>
    <n v="81"/>
    <x v="2"/>
    <s v="Diesel"/>
    <n v="2.9969999999999997E-4"/>
  </r>
  <r>
    <s v="S024614"/>
    <x v="50"/>
    <s v="PO143670"/>
    <s v="GRN202235"/>
    <n v="101025147"/>
    <s v="ENGENIUS FIT MANAGED EWS850-FIT WI-FI 6 2X2 OUTDOO"/>
    <s v="Chesterfield S40 2EX"/>
    <n v="81"/>
    <x v="2"/>
    <s v="Diesel"/>
    <n v="2.9969999999999997E-4"/>
  </r>
  <r>
    <s v="S024614"/>
    <x v="50"/>
    <s v="PO150659"/>
    <s v="GRN202256"/>
    <s v="11700-7086"/>
    <s v="RACK ENCLOSURE APC NETSHELTER SX 24U DEEP W/ SHOCK"/>
    <s v="Chesterfield S40 2EX"/>
    <n v="81"/>
    <x v="2"/>
    <s v="Diesel"/>
    <n v="2.9969999999999997E-4"/>
  </r>
  <r>
    <s v="S024614"/>
    <x v="50"/>
    <s v="PO144613"/>
    <s v="GRN202267"/>
    <n v="42207308"/>
    <s v="PROSAFE 52 PORT GIGABIT PoE SMART SWITCH NETGEAR G"/>
    <s v="Chesterfield S40 2EX"/>
    <n v="81"/>
    <x v="2"/>
    <s v="Diesel"/>
    <n v="2.9969999999999997E-4"/>
  </r>
  <r>
    <s v="S024614"/>
    <x v="50"/>
    <s v="PO143670"/>
    <s v="GRN202315"/>
    <n v="101036983"/>
    <s v="ANTENNA 6-IN-1 DOME WHITE AND 5M EXTENSION CABLE"/>
    <s v="Chesterfield S40 2EX"/>
    <n v="81"/>
    <x v="2"/>
    <s v="Diesel"/>
    <n v="2.9969999999999997E-4"/>
  </r>
  <r>
    <s v="S024614"/>
    <x v="50"/>
    <s v="PO150123"/>
    <s v="GRN202396"/>
    <n v="101036983"/>
    <s v="ANTENNA 6-IN-1 DOME WHITE AND 5M EXTENSION CABLE"/>
    <s v="Chesterfield S40 2EX"/>
    <n v="81"/>
    <x v="2"/>
    <s v="Diesel"/>
    <n v="2.9969999999999997E-4"/>
  </r>
  <r>
    <s v="S024614"/>
    <x v="50"/>
    <s v="PO143670"/>
    <s v="GRN202464"/>
    <n v="13205387"/>
    <s v="ACRONIS CYBER PROTECT STANDARD LICS SERVER SUBSCRI"/>
    <s v="Chesterfield S40 2EX"/>
    <n v="81"/>
    <x v="2"/>
    <s v="Diesel"/>
    <n v="2.9969999999999997E-4"/>
  </r>
  <r>
    <s v="S024614"/>
    <x v="50"/>
    <s v="PO147515"/>
    <s v="GRN202505"/>
    <n v="101029509"/>
    <s v="ANYBUS CAN-ETHERNET/IP CONVERTER HMS ELECTRONICS -"/>
    <s v="Chesterfield S40 2EX"/>
    <n v="81"/>
    <x v="2"/>
    <s v="Diesel"/>
    <n v="2.9969999999999997E-4"/>
  </r>
  <r>
    <s v="S024614"/>
    <x v="50"/>
    <s v="PO151076"/>
    <s v="GRN202506"/>
    <s v="11700-5627"/>
    <s v="UPS RACKMOUNT 3000VA APC 230V 2U"/>
    <s v="Chesterfield S40 2EX"/>
    <n v="81"/>
    <x v="2"/>
    <s v="Diesel"/>
    <n v="2.9969999999999997E-4"/>
  </r>
  <r>
    <s v="S024614"/>
    <x v="50"/>
    <s v="PO151111"/>
    <s v="GRN202515"/>
    <n v="101025147"/>
    <s v="ENGENIUS FIT MANAGED EWS850-FIT WI-FI 6 2X2 OUTDOO"/>
    <s v="Chesterfield S40 2EX"/>
    <n v="81"/>
    <x v="2"/>
    <s v="Diesel"/>
    <n v="2.9969999999999997E-4"/>
  </r>
  <r>
    <s v="S024614"/>
    <x v="50"/>
    <s v="PO149910"/>
    <s v="GRN202862"/>
    <s v="11701-0227"/>
    <s v="ETHRNT SW W/2X1G SFP 2X10G SFP 48-55VDC PWR INPT 1"/>
    <s v="Chesterfield S40 2EX"/>
    <n v="81"/>
    <x v="2"/>
    <s v="Diesel"/>
    <n v="2.9969999999999997E-4"/>
  </r>
  <r>
    <s v="S024614"/>
    <x v="50"/>
    <s v="PO151179"/>
    <s v="GRN203134"/>
    <n v="101025850"/>
    <s v="ACRONIS CYBER PROTECT STANDARD - WORKSTATION - 5 Y"/>
    <s v="Chesterfield S40 2EX"/>
    <n v="81"/>
    <x v="2"/>
    <s v="Diesel"/>
    <n v="2.9969999999999997E-4"/>
  </r>
  <r>
    <s v="S024614"/>
    <x v="50"/>
    <s v="PO151416"/>
    <s v="GRN203271"/>
    <s v="11511-0064"/>
    <s v="MONITOR 17INCH LCD 1280X1024 -CRIT"/>
    <s v="Chesterfield S40 2EX"/>
    <n v="81"/>
    <x v="2"/>
    <s v="Diesel"/>
    <n v="2.9969999999999997E-4"/>
  </r>
  <r>
    <s v="S024614"/>
    <x v="50"/>
    <s v="PO143670"/>
    <s v="GRN203382"/>
    <n v="5145149"/>
    <s v="MOUSE HOLDER - LIGHT GREY"/>
    <s v="Chesterfield S40 2EX"/>
    <n v="81"/>
    <x v="2"/>
    <s v="Diesel"/>
    <n v="2.9969999999999997E-4"/>
  </r>
  <r>
    <s v="S024614"/>
    <x v="50"/>
    <s v="PO149720"/>
    <s v="GRN203524"/>
    <s v="11700-7280"/>
    <s v="TOOL LESS RACK BLANKING PANELS 1U 10 PACK"/>
    <s v="Chesterfield S40 2EX"/>
    <n v="81"/>
    <x v="2"/>
    <s v="Diesel"/>
    <n v="2.9969999999999997E-4"/>
  </r>
  <r>
    <s v="S024614"/>
    <x v="50"/>
    <s v="PO150123"/>
    <s v="GRN203527"/>
    <s v="11701-0227"/>
    <s v="ETHRNT SW W/2X1G SFP 2X10G SFP 48-55VDC PWR INPT 1"/>
    <s v="Chesterfield S40 2EX"/>
    <n v="81"/>
    <x v="2"/>
    <s v="Diesel"/>
    <n v="2.9969999999999997E-4"/>
  </r>
  <r>
    <s v="S024614"/>
    <x v="50"/>
    <s v="PO149080"/>
    <s v="GRN203538"/>
    <s v="11700-7280"/>
    <s v="TOOL LESS RACK BLANKING PANELS 1U 10 PACK"/>
    <s v="Chesterfield S40 2EX"/>
    <n v="81"/>
    <x v="2"/>
    <s v="Diesel"/>
    <n v="2.9969999999999997E-4"/>
  </r>
  <r>
    <s v="S024614"/>
    <x v="50"/>
    <s v="PO149080"/>
    <s v="GRN203730"/>
    <s v="11700-7280"/>
    <s v="TOOL LESS RACK BLANKING PANELS 1U 10 PACK"/>
    <s v="Chesterfield S40 2EX"/>
    <n v="81"/>
    <x v="2"/>
    <s v="Diesel"/>
    <n v="2.9969999999999997E-4"/>
  </r>
  <r>
    <s v="S024614"/>
    <x v="50"/>
    <s v="PO150947"/>
    <s v="GRN203769"/>
    <s v="11700-7086"/>
    <s v="RACK ENCLOSURE APC NETSHELTER SX 24U DEEP W/ SHOCK"/>
    <s v="Chesterfield S40 2EX"/>
    <n v="81"/>
    <x v="2"/>
    <s v="Diesel"/>
    <n v="2.9969999999999997E-4"/>
  </r>
  <r>
    <s v="S024614"/>
    <x v="50"/>
    <s v="PO143672"/>
    <s v="GRN203776"/>
    <n v="101025147"/>
    <s v="ENGENIUS FIT MANAGED EWS850-FIT WI-FI 6 2X2 OUTDOO"/>
    <s v="Chesterfield S40 2EX"/>
    <n v="81"/>
    <x v="2"/>
    <s v="Diesel"/>
    <n v="2.9969999999999997E-4"/>
  </r>
  <r>
    <s v="S024614"/>
    <x v="50"/>
    <s v="PO143672"/>
    <s v="GRN203790"/>
    <n v="5145149"/>
    <s v="MOUSE HOLDER - LIGHT GREY"/>
    <s v="Chesterfield S40 2EX"/>
    <n v="81"/>
    <x v="2"/>
    <s v="Diesel"/>
    <n v="2.9969999999999997E-4"/>
  </r>
  <r>
    <s v="S024614"/>
    <x v="50"/>
    <s v="PO143672"/>
    <s v="GRN203795"/>
    <n v="101036983"/>
    <s v="ANTENNA 6-IN-1 DOME WHITE AND 5M EXTENSION CABLE"/>
    <s v="Chesterfield S40 2EX"/>
    <n v="81"/>
    <x v="2"/>
    <s v="Diesel"/>
    <n v="2.9969999999999997E-4"/>
  </r>
  <r>
    <s v="S024614"/>
    <x v="50"/>
    <s v="PO149720"/>
    <s v="GRN203854"/>
    <s v="11700-7085"/>
    <s v="RACK POWER DISTRIBUTION UNIT C20 TO 15 C13 120-240"/>
    <s v="Chesterfield S40 2EX"/>
    <n v="81"/>
    <x v="2"/>
    <s v="Diesel"/>
    <n v="2.9969999999999997E-4"/>
  </r>
  <r>
    <s v="S024614"/>
    <x v="50"/>
    <s v="PO143670"/>
    <s v="GRN203902"/>
    <n v="21203298"/>
    <s v="HIGH SPEED HDMI CABLE ANTHRA LINE 5M LONG"/>
    <s v="Chesterfield S40 2EX"/>
    <n v="81"/>
    <x v="2"/>
    <s v="Diesel"/>
    <n v="2.9969999999999997E-4"/>
  </r>
  <r>
    <s v="S024614"/>
    <x v="50"/>
    <s v="PO147657"/>
    <s v="GRN204178"/>
    <n v="42207308"/>
    <s v="PROSAFE 52 PORT GIGABIT PoE SMART SWITCH NETGEAR G"/>
    <s v="Chesterfield S40 2EX"/>
    <n v="81"/>
    <x v="2"/>
    <s v="Diesel"/>
    <n v="2.9969999999999997E-4"/>
  </r>
  <r>
    <s v="S024614"/>
    <x v="50"/>
    <s v="PO147221"/>
    <s v="GRN204180"/>
    <n v="42207308"/>
    <s v="PROSAFE 52 PORT GIGABIT PoE SMART SWITCH NETGEAR G"/>
    <s v="Chesterfield S40 2EX"/>
    <n v="81"/>
    <x v="2"/>
    <s v="Diesel"/>
    <n v="2.9969999999999997E-4"/>
  </r>
  <r>
    <s v="S024614"/>
    <x v="50"/>
    <s v="PO147515"/>
    <s v="GRN204181"/>
    <n v="42207308"/>
    <s v="PROSAFE 52 PORT GIGABIT PoE SMART SWITCH NETGEAR G"/>
    <s v="Chesterfield S40 2EX"/>
    <n v="81"/>
    <x v="2"/>
    <s v="Diesel"/>
    <n v="2.9969999999999997E-4"/>
  </r>
  <r>
    <s v="S024614"/>
    <x v="50"/>
    <s v="PO148322"/>
    <s v="GRN204183"/>
    <n v="42207308"/>
    <s v="PROSAFE 52 PORT GIGABIT PoE SMART SWITCH NETGEAR G"/>
    <s v="Chesterfield S40 2EX"/>
    <n v="81"/>
    <x v="2"/>
    <s v="Diesel"/>
    <n v="2.9969999999999997E-4"/>
  </r>
  <r>
    <s v="S022845"/>
    <x v="24"/>
    <s v="PO143216"/>
    <s v="GRN188338"/>
    <n v="101042130"/>
    <s v="CONFIGURED 40KVA UPS SYSTEM WITH BATTERY PACK"/>
    <s v="Warrington WA3 3JD"/>
    <n v="118"/>
    <x v="3"/>
    <s v="Diesel"/>
    <n v="0.1199765"/>
  </r>
  <r>
    <s v="S023222"/>
    <x v="11"/>
    <s v="PO136859"/>
    <s v="GRN188339"/>
    <n v="101027016"/>
    <s v="MULTIPROTOCOL STATION BLCEN-8M12LT-4AI-VI-8XSG-P"/>
    <s v="Wickford SS11 8YT"/>
    <n v="390"/>
    <x v="2"/>
    <s v="Diesel"/>
    <n v="1.4430000000000001E-3"/>
  </r>
  <r>
    <s v="S024614"/>
    <x v="50"/>
    <s v="PO151416"/>
    <s v="GRN204525"/>
    <n v="42207838"/>
    <s v="APC SMART-UPS SRT3000VA 230V"/>
    <s v="Chesterfield S40 2EX"/>
    <n v="81"/>
    <x v="2"/>
    <s v="Diesel"/>
    <n v="2.9969999999999997E-4"/>
  </r>
  <r>
    <s v="S024099"/>
    <x v="47"/>
    <s v="PO140107"/>
    <s v="GRN184692"/>
    <n v="101033277"/>
    <s v="REAR SIDE PANEL SUPPORT FRAME  - GENERATOR SIDE"/>
    <s v="Stafford ST16 3DR"/>
    <n v="49.6"/>
    <x v="3"/>
    <s v="Diesel"/>
    <n v="5.0430800000000005E-2"/>
  </r>
  <r>
    <s v="S024614"/>
    <x v="50"/>
    <s v="PO151728"/>
    <s v="GRN204529"/>
    <n v="42207846"/>
    <s v="8 PORT GIGABIT PoE DESKTOP SWITCH"/>
    <s v="Chesterfield S40 2EX"/>
    <n v="81"/>
    <x v="2"/>
    <s v="Diesel"/>
    <n v="2.9969999999999997E-4"/>
  </r>
  <r>
    <s v="S024614"/>
    <x v="50"/>
    <s v="PO151821"/>
    <s v="GRN204980"/>
    <n v="101013587"/>
    <s v="HP COLOR LASERJET PRO M254NW PRINTER"/>
    <s v="Chesterfield S40 2EX"/>
    <n v="81"/>
    <x v="2"/>
    <s v="Diesel"/>
    <n v="2.9969999999999997E-4"/>
  </r>
  <r>
    <s v="S024047"/>
    <x v="51"/>
    <s v="PO142427"/>
    <s v="GRN179337"/>
    <n v="10207220"/>
    <s v="RETURN FILTER"/>
    <s v="Stoke-on-Trent ST6 6DD"/>
    <n v="6.8"/>
    <x v="1"/>
    <s v="Diesel"/>
    <n v="2.516E-3"/>
  </r>
  <r>
    <s v="S024047"/>
    <x v="51"/>
    <s v="PO146183"/>
    <s v="GRN187928"/>
    <n v="10207212"/>
    <s v="FILLER BREATHER"/>
    <s v="Stoke-on-Trent ST6 6DD"/>
    <n v="6.8"/>
    <x v="1"/>
    <s v="Diesel"/>
    <n v="2.516E-3"/>
  </r>
  <r>
    <s v="S023222"/>
    <x v="11"/>
    <s v="PO134344"/>
    <s v="GRN188350"/>
    <n v="101027016"/>
    <s v="MULTIPROTOCOL STATION BLCEN-8M12LT-4AI-VI-8XSG-P"/>
    <s v="Wickford SS11 8YT"/>
    <n v="390"/>
    <x v="2"/>
    <s v="Diesel"/>
    <n v="1.4430000000000001E-3"/>
  </r>
  <r>
    <s v="S024047"/>
    <x v="51"/>
    <s v="PO146312"/>
    <s v="GRN188243"/>
    <n v="10207213"/>
    <s v="SUCTION STRAINER"/>
    <s v="Stoke-on-Trent ST6 6DD"/>
    <n v="6.8"/>
    <x v="1"/>
    <s v="Diesel"/>
    <n v="2.516E-3"/>
  </r>
  <r>
    <s v="S024047"/>
    <x v="51"/>
    <s v="PO146764"/>
    <s v="GRN189867"/>
    <n v="101015231"/>
    <s v="OIL LEVEL SWITCH"/>
    <s v="Stoke-on-Trent ST6 6DD"/>
    <n v="6.8"/>
    <x v="1"/>
    <s v="Diesel"/>
    <n v="2.516E-3"/>
  </r>
  <r>
    <s v="S024047"/>
    <x v="51"/>
    <s v="PO144104"/>
    <s v="GRN189887"/>
    <n v="4245129"/>
    <s v="RETURN FILTER"/>
    <s v="Stoke-on-Trent ST6 6DD"/>
    <n v="6.8"/>
    <x v="1"/>
    <s v="Diesel"/>
    <n v="2.516E-3"/>
  </r>
  <r>
    <s v="S024047"/>
    <x v="51"/>
    <s v="PO147313"/>
    <s v="GRN191327"/>
    <n v="10207212"/>
    <s v="FILLER BREATHER"/>
    <s v="Stoke-on-Trent ST6 6DD"/>
    <n v="6.8"/>
    <x v="1"/>
    <s v="Diesel"/>
    <n v="2.516E-3"/>
  </r>
  <r>
    <s v="S024047"/>
    <x v="51"/>
    <s v="PO148111"/>
    <s v="GRN193862"/>
    <n v="101008515"/>
    <s v="JAW TYPE FLEXIBLE COUPLING"/>
    <s v="Stoke-on-Trent ST6 6DD"/>
    <n v="6.8"/>
    <x v="1"/>
    <s v="Diesel"/>
    <n v="2.516E-3"/>
  </r>
  <r>
    <s v="S024047"/>
    <x v="51"/>
    <s v="PO147540"/>
    <s v="GRN194076"/>
    <n v="101008512"/>
    <s v="MOTOR 1.5KW"/>
    <s v="Stoke-on-Trent ST6 6DD"/>
    <n v="6.8"/>
    <x v="1"/>
    <s v="Diesel"/>
    <n v="2.516E-3"/>
  </r>
  <r>
    <s v="S024047"/>
    <x v="51"/>
    <s v="PO148199"/>
    <s v="GRN195669"/>
    <s v="11701-3074"/>
    <s v="90MM ROD CLAMP ASSEMBLY"/>
    <s v="Stoke-on-Trent ST6 6DD"/>
    <n v="6.8"/>
    <x v="1"/>
    <s v="Diesel"/>
    <n v="2.516E-3"/>
  </r>
  <r>
    <s v="S024047"/>
    <x v="51"/>
    <s v="PO149170"/>
    <s v="GRN196373"/>
    <n v="101015229"/>
    <s v="UNLOAD VALVE (complete with coil)"/>
    <s v="Stoke-on-Trent ST6 6DD"/>
    <n v="6.8"/>
    <x v="1"/>
    <s v="Diesel"/>
    <n v="2.516E-3"/>
  </r>
  <r>
    <s v="S024047"/>
    <x v="51"/>
    <s v="PO148368"/>
    <s v="GRN196581"/>
    <n v="10207220"/>
    <s v="RETURN FILTER"/>
    <s v="Stoke-on-Trent ST6 6DD"/>
    <n v="6.8"/>
    <x v="1"/>
    <s v="Diesel"/>
    <n v="2.516E-3"/>
  </r>
  <r>
    <s v="S024047"/>
    <x v="51"/>
    <s v="PO149101"/>
    <s v="GRN196830"/>
    <n v="101008512"/>
    <s v="MOTOR 1.5KW"/>
    <s v="Stoke-on-Trent ST6 6DD"/>
    <n v="6.8"/>
    <x v="1"/>
    <s v="Diesel"/>
    <n v="2.516E-3"/>
  </r>
  <r>
    <s v="S024047"/>
    <x v="51"/>
    <s v="PO149311"/>
    <s v="GRN196911"/>
    <n v="10207607"/>
    <s v="HYDRAULIC PRESSURE FILTER ELEMENT"/>
    <s v="Stoke-on-Trent ST6 6DD"/>
    <n v="6.8"/>
    <x v="1"/>
    <s v="Diesel"/>
    <n v="2.516E-3"/>
  </r>
  <r>
    <s v="S024047"/>
    <x v="51"/>
    <s v="PO148199"/>
    <s v="GRN199991"/>
    <s v="11701-3073"/>
    <s v="POKE BOT ASSEMBLY"/>
    <s v="Stoke-on-Trent ST6 6DD"/>
    <n v="6.8"/>
    <x v="1"/>
    <s v="Diesel"/>
    <n v="2.516E-3"/>
  </r>
  <r>
    <s v="S023284"/>
    <x v="19"/>
    <s v="PO131878"/>
    <s v="GRN188391"/>
    <s v="340-1040-1"/>
    <s v="JUNCTION BOX SOURCE SIDE"/>
    <s v="Leicester LE19 2DT"/>
    <n v="144"/>
    <x v="1"/>
    <s v="Diesel"/>
    <n v="5.3280000000000001E-2"/>
  </r>
  <r>
    <s v="S024047"/>
    <x v="51"/>
    <s v="PO150700"/>
    <s v="GRN201328"/>
    <n v="10207608"/>
    <s v="HYDRAULIC RETURN FILTER ELEMENT"/>
    <s v="Stoke-on-Trent ST6 6DD"/>
    <n v="6.8"/>
    <x v="1"/>
    <s v="Diesel"/>
    <n v="2.516E-3"/>
  </r>
  <r>
    <s v="S023284"/>
    <x v="19"/>
    <s v="PO139937"/>
    <s v="GRN188393"/>
    <s v="340-1040-1"/>
    <s v="JUNCTION BOX SOURCE SIDE"/>
    <s v="Leicester LE19 2DT"/>
    <n v="144"/>
    <x v="1"/>
    <s v="Diesel"/>
    <n v="5.3280000000000001E-2"/>
  </r>
  <r>
    <s v="S023284"/>
    <x v="19"/>
    <s v="PO131879"/>
    <s v="GRN188395"/>
    <s v="340-1041-1"/>
    <s v="JUNCTION BOX TUNNEL"/>
    <s v="Leicester LE19 2DT"/>
    <n v="144"/>
    <x v="1"/>
    <s v="Diesel"/>
    <n v="5.3280000000000001E-2"/>
  </r>
  <r>
    <s v="S023284"/>
    <x v="19"/>
    <s v="PO140973"/>
    <s v="GRN188396"/>
    <s v="340-1043-1"/>
    <s v="JUNCTION BOX GROUND LEVEL"/>
    <s v="Leicester LE19 2DT"/>
    <n v="144"/>
    <x v="1"/>
    <s v="Diesel"/>
    <n v="5.3280000000000001E-2"/>
  </r>
  <r>
    <s v="S023284"/>
    <x v="19"/>
    <s v="PO131879"/>
    <s v="GRN188397"/>
    <s v="340-1042-1"/>
    <s v="JUNCTION BOX DETECTOR SIDE"/>
    <s v="Leicester LE19 2DT"/>
    <n v="144"/>
    <x v="1"/>
    <s v="Diesel"/>
    <n v="5.3280000000000001E-2"/>
  </r>
  <r>
    <s v="S023284"/>
    <x v="19"/>
    <s v="PO131878"/>
    <s v="GRN188398"/>
    <s v="340-1041-1"/>
    <s v="JUNCTION BOX TUNNEL"/>
    <s v="Leicester LE19 2DT"/>
    <n v="144"/>
    <x v="1"/>
    <s v="Diesel"/>
    <n v="5.3280000000000001E-2"/>
  </r>
  <r>
    <s v="S023284"/>
    <x v="19"/>
    <s v="PO137837"/>
    <s v="GRN188399"/>
    <s v="340-1084-1"/>
    <s v="CONDUIT HORIZONTAL DETECTOR ENCLOSURE"/>
    <s v="Leicester LE19 2DT"/>
    <n v="144"/>
    <x v="1"/>
    <s v="Diesel"/>
    <n v="5.3280000000000001E-2"/>
  </r>
  <r>
    <s v="S023284"/>
    <x v="19"/>
    <s v="PO131879"/>
    <s v="GRN188400"/>
    <s v="340-1083-1"/>
    <s v="CONDUIT VERTICAL DETECTOR ENCLOSURE"/>
    <s v="Leicester LE19 2DT"/>
    <n v="144"/>
    <x v="1"/>
    <s v="Diesel"/>
    <n v="5.3280000000000001E-2"/>
  </r>
  <r>
    <s v="S023284"/>
    <x v="19"/>
    <s v="PO141868"/>
    <s v="GRN188401"/>
    <s v="340-1084-1"/>
    <s v="CONDUIT HORIZONTAL DETECTOR ENCLOSURE – JUNCTION B"/>
    <s v="Leicester LE19 2DT"/>
    <n v="144"/>
    <x v="1"/>
    <s v="Diesel"/>
    <n v="5.3280000000000001E-2"/>
  </r>
  <r>
    <s v="S023284"/>
    <x v="19"/>
    <s v="PO138725"/>
    <s v="GRN188402"/>
    <s v="340-1073-1"/>
    <s v="CONDUIT JTN BOX DETECTOR SIDE-JTN BOX GROUND LEVEL"/>
    <s v="Leicester LE19 2DT"/>
    <n v="144"/>
    <x v="1"/>
    <s v="Diesel"/>
    <n v="5.3280000000000001E-2"/>
  </r>
  <r>
    <s v="S023284"/>
    <x v="19"/>
    <s v="PO139937"/>
    <s v="GRN188403"/>
    <s v="340-1125-1"/>
    <s v="ENCLOSURE SYSTEM ENTRY/EXIT"/>
    <s v="Leicester LE19 2DT"/>
    <n v="144"/>
    <x v="1"/>
    <s v="Diesel"/>
    <n v="5.3280000000000001E-2"/>
  </r>
  <r>
    <s v="S023284"/>
    <x v="19"/>
    <s v="PO141867"/>
    <s v="GRN188404"/>
    <s v="340-1073-1"/>
    <s v="CONDUIT JUNCTION BOX DETECTOR SIDE – JUNCTION BOX"/>
    <s v="Leicester LE19 2DT"/>
    <n v="144"/>
    <x v="1"/>
    <s v="Diesel"/>
    <n v="5.3280000000000001E-2"/>
  </r>
  <r>
    <s v="S024896"/>
    <x v="52"/>
    <s v="PO142080"/>
    <s v="GRN178576"/>
    <n v="101027859"/>
    <s v="CHASSIS ENGINEERING SUBCON"/>
    <s v="Stoke-on-Trent ST6 4PA"/>
    <n v="8.8000000000000007"/>
    <x v="1"/>
    <s v="Diesel"/>
    <n v="3.2560000000000002E-3"/>
  </r>
  <r>
    <s v="S024896"/>
    <x v="52"/>
    <s v="PO139522"/>
    <s v="GRN179242"/>
    <n v="101023637"/>
    <s v="CHASSIS ENGINEERING SIZE 13 CV SHAFT"/>
    <s v="Stoke-on-Trent ST6 4PA"/>
    <n v="8.8000000000000007"/>
    <x v="1"/>
    <s v="Diesel"/>
    <n v="3.2560000000000002E-3"/>
  </r>
  <r>
    <s v="S001121"/>
    <x v="5"/>
    <s v="PO143838"/>
    <s v="GRN188427"/>
    <n v="101035556"/>
    <s v="KINETIX 5700 DUAL AXIS INVERTER 23A"/>
    <s v="Salford M5 4BE"/>
    <n v="103.6"/>
    <x v="2"/>
    <s v="Diesel"/>
    <n v="3.8331999999999998E-4"/>
  </r>
  <r>
    <s v="S025431"/>
    <x v="0"/>
    <s v="PO145948"/>
    <s v="GRN188428"/>
    <s v="11700-1213"/>
    <s v="TRANSFORMER 1.5KVA 240V PRI 120V SEC"/>
    <s v="Boston Massachusetts"/>
    <n v="3154"/>
    <x v="0"/>
    <s v="Crude"/>
    <n v="1.0118031999999999E-2"/>
  </r>
  <r>
    <s v="S025431"/>
    <x v="0"/>
    <s v="PO146181"/>
    <s v="GRN188429"/>
    <s v="331-8253-1"/>
    <s v="ASSY FLOW SWITCH 1.0 GPM"/>
    <s v="Boston Massachusetts"/>
    <n v="3154"/>
    <x v="0"/>
    <s v="Crude"/>
    <n v="1.0118031999999999E-2"/>
  </r>
  <r>
    <s v="S024896"/>
    <x v="52"/>
    <s v="PO138814"/>
    <s v="GRN179243"/>
    <n v="101023637"/>
    <s v="CHASSIS ENGINEERING SIZE 13 CV SHAFT"/>
    <s v="Stoke-on-Trent ST6 4PA"/>
    <n v="8.8000000000000007"/>
    <x v="1"/>
    <s v="Diesel"/>
    <n v="3.2560000000000002E-3"/>
  </r>
  <r>
    <s v="S024896"/>
    <x v="52"/>
    <s v="PO140573"/>
    <s v="GRN179244"/>
    <n v="101023637"/>
    <s v="CHASSIS ENGINEERING SIZE 13 CV SHAFT"/>
    <s v="Stoke-on-Trent ST6 4PA"/>
    <n v="8.8000000000000007"/>
    <x v="1"/>
    <s v="Diesel"/>
    <n v="3.2560000000000002E-3"/>
  </r>
  <r>
    <s v="S024896"/>
    <x v="52"/>
    <s v="PO139032"/>
    <s v="GRN180059"/>
    <n v="101050246"/>
    <s v="BHARAT BENZ 3523R DETACHABLE PROTECTIVE SCREENS"/>
    <s v="Stoke-on-Trent ST6 4PA"/>
    <n v="8.8000000000000007"/>
    <x v="1"/>
    <s v="Diesel"/>
    <n v="3.2560000000000002E-3"/>
  </r>
  <r>
    <s v="S024896"/>
    <x v="52"/>
    <s v="PO139032"/>
    <s v="GRN180083"/>
    <n v="101050246"/>
    <s v="BHARAT BENZ 3523R DETACHABLE PROTECTIVE SCREENS"/>
    <s v="Stoke-on-Trent ST6 4PA"/>
    <n v="8.8000000000000007"/>
    <x v="1"/>
    <s v="Diesel"/>
    <n v="3.2560000000000002E-3"/>
  </r>
  <r>
    <s v="S024896"/>
    <x v="52"/>
    <s v="PO140573"/>
    <s v="GRN180436"/>
    <n v="101023637"/>
    <s v="CHASSIS ENGINEERING SIZE 13 CV SHAFT"/>
    <s v="Stoke-on-Trent ST6 4PA"/>
    <n v="8.8000000000000007"/>
    <x v="1"/>
    <s v="Diesel"/>
    <n v="3.2560000000000002E-3"/>
  </r>
  <r>
    <s v="S024896"/>
    <x v="52"/>
    <s v="PO139522"/>
    <s v="GRN180437"/>
    <n v="101023637"/>
    <s v="CHASSIS ENGINEERING SIZE 13 CV SHAFT"/>
    <s v="Stoke-on-Trent ST6 4PA"/>
    <n v="8.8000000000000007"/>
    <x v="1"/>
    <s v="Diesel"/>
    <n v="3.2560000000000002E-3"/>
  </r>
  <r>
    <s v="S024896"/>
    <x v="52"/>
    <s v="PO138814"/>
    <s v="GRN180438"/>
    <n v="101023637"/>
    <s v="CHASSIS ENGINEERING SIZE 13 CV SHAFT"/>
    <s v="Stoke-on-Trent ST6 4PA"/>
    <n v="8.8000000000000007"/>
    <x v="1"/>
    <s v="Diesel"/>
    <n v="3.2560000000000002E-3"/>
  </r>
  <r>
    <s v="S024896"/>
    <x v="52"/>
    <s v="PO141405"/>
    <s v="GRN180441"/>
    <n v="101047620"/>
    <s v="CHASSIS ENGINEERING SUBCON - COST TBC"/>
    <s v="Stoke-on-Trent ST6 4PA"/>
    <n v="8.8000000000000007"/>
    <x v="1"/>
    <s v="Diesel"/>
    <n v="3.2560000000000002E-3"/>
  </r>
  <r>
    <s v="S024896"/>
    <x v="52"/>
    <s v="PO144058"/>
    <s v="GRN182623"/>
    <n v="101031628"/>
    <s v="CHASSIS ENGINEERING SUBCON"/>
    <s v="Stoke-on-Trent ST6 4PA"/>
    <n v="8.8000000000000007"/>
    <x v="1"/>
    <s v="Diesel"/>
    <n v="3.2560000000000002E-3"/>
  </r>
  <r>
    <s v="S023222"/>
    <x v="11"/>
    <s v="PO143361"/>
    <s v="GRN188443"/>
    <s v="11700-5343"/>
    <s v="CABLE 0.9 METER RJ45S TO RJ45S CAT5E"/>
    <s v="Wickford SS11 8YT"/>
    <n v="390"/>
    <x v="2"/>
    <s v="Diesel"/>
    <n v="1.4430000000000001E-3"/>
  </r>
  <r>
    <s v="S023222"/>
    <x v="11"/>
    <s v="PO141435"/>
    <s v="GRN188444"/>
    <s v="11700-5342"/>
    <s v="CABLE 0.6 METER RJ45S TO RJ45S CAT5E"/>
    <s v="Wickford SS11 8YT"/>
    <n v="390"/>
    <x v="2"/>
    <s v="Diesel"/>
    <n v="1.4430000000000001E-3"/>
  </r>
  <r>
    <s v="S024896"/>
    <x v="52"/>
    <s v="PO144058"/>
    <s v="GRN184183"/>
    <n v="101031628"/>
    <s v="CHASSIS ENGINEERING SUBCON"/>
    <s v="Stoke-on-Trent ST6 4PA"/>
    <n v="8.8000000000000007"/>
    <x v="1"/>
    <s v="Diesel"/>
    <n v="3.2560000000000002E-3"/>
  </r>
  <r>
    <s v="S023222"/>
    <x v="11"/>
    <s v="PO143355"/>
    <s v="GRN188446"/>
    <s v="11700-5343"/>
    <s v="CABLE 0.9 METER RJ45S TO RJ45S CAT5E"/>
    <s v="Wickford SS11 8YT"/>
    <n v="390"/>
    <x v="2"/>
    <s v="Diesel"/>
    <n v="1.4430000000000001E-3"/>
  </r>
  <r>
    <s v="S024896"/>
    <x v="52"/>
    <s v="PO143426"/>
    <s v="GRN184705"/>
    <n v="101023637"/>
    <s v="CHASSIS ENGINEERING SIZE 13 CV SHAFT"/>
    <s v="Stoke-on-Trent ST6 4PA"/>
    <n v="8.8000000000000007"/>
    <x v="1"/>
    <s v="Diesel"/>
    <n v="3.2560000000000002E-3"/>
  </r>
  <r>
    <s v="S023222"/>
    <x v="11"/>
    <s v="PO143358"/>
    <s v="GRN188448"/>
    <s v="11700-5343"/>
    <s v="CABLE 0.9 METER RJ45S TO RJ45S CAT5E"/>
    <s v="Wickford SS11 8YT"/>
    <n v="390"/>
    <x v="2"/>
    <s v="Diesel"/>
    <n v="1.4430000000000001E-3"/>
  </r>
  <r>
    <s v="S023222"/>
    <x v="11"/>
    <s v="PO144700"/>
    <s v="GRN188449"/>
    <s v="11700-5343"/>
    <s v="CABLE 0.9 METER RJ45S TO RJ45S CAT5E"/>
    <s v="Wickford SS11 8YT"/>
    <n v="390"/>
    <x v="2"/>
    <s v="Diesel"/>
    <n v="1.4430000000000001E-3"/>
  </r>
  <r>
    <s v="S024896"/>
    <x v="52"/>
    <s v="PO144058"/>
    <s v="GRN185570"/>
    <n v="101031628"/>
    <s v="CHASSIS ENGINEERING SUBCON"/>
    <s v="Stoke-on-Trent ST6 4PA"/>
    <n v="8.8000000000000007"/>
    <x v="1"/>
    <s v="Diesel"/>
    <n v="3.2560000000000002E-3"/>
  </r>
  <r>
    <s v="S023222"/>
    <x v="11"/>
    <s v="PO144126"/>
    <s v="GRN188451"/>
    <s v="11700-5342"/>
    <s v="CABLE 0.6 METER RJ45S TO RJ45S CAT5E"/>
    <s v="Wickford SS11 8YT"/>
    <n v="390"/>
    <x v="2"/>
    <s v="Diesel"/>
    <n v="1.4430000000000001E-3"/>
  </r>
  <r>
    <s v="S024896"/>
    <x v="52"/>
    <s v="PO143426"/>
    <s v="GRN186607"/>
    <n v="101023637"/>
    <s v="CHASSIS ENGINEERING SIZE 13 CV SHAFT"/>
    <s v="Stoke-on-Trent ST6 4PA"/>
    <n v="8.8000000000000007"/>
    <x v="1"/>
    <s v="Diesel"/>
    <n v="3.2560000000000002E-3"/>
  </r>
  <r>
    <s v="S023222"/>
    <x v="11"/>
    <s v="PO143744"/>
    <s v="GRN188454"/>
    <s v="11700-5342"/>
    <s v="CABLE 0.6 METER RJ45S TO RJ45S CAT5E"/>
    <s v="Wickford SS11 8YT"/>
    <n v="390"/>
    <x v="2"/>
    <s v="Diesel"/>
    <n v="1.4430000000000001E-3"/>
  </r>
  <r>
    <s v="S024896"/>
    <x v="52"/>
    <s v="PO146726"/>
    <s v="GRN189214"/>
    <s v="356-1179-1"/>
    <s v="CHASSIS ENGINEERING SUBCON - CROATIA M60"/>
    <s v="Stoke-on-Trent ST6 4PA"/>
    <n v="8.8000000000000007"/>
    <x v="1"/>
    <s v="Diesel"/>
    <n v="3.2560000000000002E-3"/>
  </r>
  <r>
    <s v="S023222"/>
    <x v="11"/>
    <s v="PO143644"/>
    <s v="GRN188458"/>
    <s v="11700-5346"/>
    <s v="CABLE 1.8 METER RJ45S TO RJ45S CAT5E"/>
    <s v="Wickford SS11 8YT"/>
    <n v="390"/>
    <x v="2"/>
    <s v="Diesel"/>
    <n v="1.4430000000000001E-3"/>
  </r>
  <r>
    <s v="S024896"/>
    <x v="52"/>
    <s v="PO143426"/>
    <s v="GRN190601"/>
    <n v="101023637"/>
    <s v="CHASSIS ENGINEERING SIZE 13 CV SHAFT"/>
    <s v="Stoke-on-Trent ST6 4PA"/>
    <n v="8.8000000000000007"/>
    <x v="1"/>
    <s v="Diesel"/>
    <n v="3.2560000000000002E-3"/>
  </r>
  <r>
    <s v="S023222"/>
    <x v="11"/>
    <s v="PO141687"/>
    <s v="GRN188460"/>
    <s v="11700-5344"/>
    <s v="CABLE 1.2 METER RJ45S TO RJ45S CAT5E"/>
    <s v="Wickford SS11 8YT"/>
    <n v="390"/>
    <x v="2"/>
    <s v="Diesel"/>
    <n v="1.4430000000000001E-3"/>
  </r>
  <r>
    <s v="S023222"/>
    <x v="11"/>
    <s v="PO143357"/>
    <s v="GRN188462"/>
    <s v="11700-5341"/>
    <s v="CABLE 0.3 METER RJ45S TO RJ45S CAT5E"/>
    <s v="Wickford SS11 8YT"/>
    <n v="390"/>
    <x v="2"/>
    <s v="Diesel"/>
    <n v="1.4430000000000001E-3"/>
  </r>
  <r>
    <s v="S001047"/>
    <x v="9"/>
    <s v="PO142188"/>
    <s v="GRN188463"/>
    <n v="66205215"/>
    <s v="2X8 ELEMENT PHOTO DIODE CDWO4 30MM THICK"/>
    <s v="81300 Johor Bahru Malaysia"/>
    <n v="6781"/>
    <x v="4"/>
    <s v="Aviation"/>
    <n v="1.1924057587200001"/>
  </r>
  <r>
    <s v="S024896"/>
    <x v="52"/>
    <s v="PO145329"/>
    <s v="GRN190603"/>
    <n v="101031628"/>
    <s v="CHASSIS ENGINEERING SUBCON"/>
    <s v="Stoke-on-Trent ST6 4PA"/>
    <n v="8.8000000000000007"/>
    <x v="1"/>
    <s v="Diesel"/>
    <n v="3.2560000000000002E-3"/>
  </r>
  <r>
    <s v="S001047"/>
    <x v="9"/>
    <s v="PO140457"/>
    <s v="GRN188467"/>
    <n v="66204255"/>
    <s v="SILICON PHOTDIODE CDWO4 - 5 X 10.7MM X 30MM THICK"/>
    <s v="81300 Johor Bahru Malaysia"/>
    <n v="6781"/>
    <x v="4"/>
    <s v="Aviation"/>
    <n v="1.1924057587200001"/>
  </r>
  <r>
    <s v="S024896"/>
    <x v="52"/>
    <s v="PO147585"/>
    <s v="GRN192163"/>
    <s v="356-1224-1"/>
    <s v="CHASSIS ENGINEERING SUBCON"/>
    <s v="Stoke-on-Trent ST6 4PA"/>
    <n v="8.8000000000000007"/>
    <x v="1"/>
    <s v="Diesel"/>
    <n v="3.2560000000000002E-3"/>
  </r>
  <r>
    <s v="S024896"/>
    <x v="52"/>
    <s v="PO143426"/>
    <s v="GRN194229"/>
    <n v="101023637"/>
    <s v="CHASSIS ENGINEERING SIZE 13 CV SHAFT"/>
    <s v="Stoke-on-Trent ST6 4PA"/>
    <n v="8.8000000000000007"/>
    <x v="1"/>
    <s v="Diesel"/>
    <n v="3.2560000000000002E-3"/>
  </r>
  <r>
    <s v="S024896"/>
    <x v="52"/>
    <s v="PO143426"/>
    <s v="GRN196650"/>
    <n v="101023637"/>
    <s v="CHASSIS ENGINEERING SIZE 13 CV SHAFT"/>
    <s v="Stoke-on-Trent ST6 4PA"/>
    <n v="8.8000000000000007"/>
    <x v="1"/>
    <s v="Diesel"/>
    <n v="3.2560000000000002E-3"/>
  </r>
  <r>
    <s v="S024744"/>
    <x v="25"/>
    <s v="PO144877"/>
    <s v="GRN188473"/>
    <n v="101040789"/>
    <s v="PERSONNEL DOOR - INNER PANEL 21mm THICK"/>
    <s v="Huddersfield HD7 5JN"/>
    <n v="104.8"/>
    <x v="1"/>
    <s v="Diesel"/>
    <n v="3.8775999999999998E-2"/>
  </r>
  <r>
    <s v="S024896"/>
    <x v="52"/>
    <s v="PO147585"/>
    <s v="GRN197055"/>
    <s v="356-1224-1"/>
    <s v="CHASSIS ENGINEERING SUBCON"/>
    <s v="Stoke-on-Trent ST6 4PA"/>
    <n v="8.8000000000000007"/>
    <x v="1"/>
    <s v="Diesel"/>
    <n v="3.2560000000000002E-3"/>
  </r>
  <r>
    <s v="S024896"/>
    <x v="52"/>
    <s v="PO147585"/>
    <s v="GRN197065"/>
    <s v="356-1224-1"/>
    <s v="CHASSIS ENGINEERING SUBCON"/>
    <s v="Stoke-on-Trent ST6 4PA"/>
    <n v="8.8000000000000007"/>
    <x v="1"/>
    <s v="Diesel"/>
    <n v="3.2560000000000002E-3"/>
  </r>
  <r>
    <s v="S024896"/>
    <x v="52"/>
    <s v="PO141405"/>
    <s v="GRN199364"/>
    <n v="101047620"/>
    <s v="CHASSIS ENGINEERING SUBCON"/>
    <s v="Stoke-on-Trent ST6 4PA"/>
    <n v="8.8000000000000007"/>
    <x v="1"/>
    <s v="Diesel"/>
    <n v="3.2560000000000002E-3"/>
  </r>
  <r>
    <s v="S024896"/>
    <x v="52"/>
    <s v="PO143426"/>
    <s v="GRN201091"/>
    <n v="101023637"/>
    <s v="CHASSIS ENGINEERING SIZE 13 CV SHAFT"/>
    <s v="Stoke-on-Trent ST6 4PA"/>
    <n v="8.8000000000000007"/>
    <x v="1"/>
    <s v="Diesel"/>
    <n v="3.2560000000000002E-3"/>
  </r>
  <r>
    <s v="S024896"/>
    <x v="52"/>
    <s v="PO150717"/>
    <s v="GRN203089"/>
    <s v="356-1224-1"/>
    <s v="CHASSIS ENGINEERING SUBCON"/>
    <s v="Stoke-on-Trent ST6 4PA"/>
    <n v="8.8000000000000007"/>
    <x v="1"/>
    <s v="Diesel"/>
    <n v="3.2560000000000002E-3"/>
  </r>
  <r>
    <s v="S024896"/>
    <x v="52"/>
    <s v="PO148722"/>
    <s v="GRN203216"/>
    <n v="101050002"/>
    <s v="T60 BASE TRAILER - INTERFACE"/>
    <s v="Stoke-on-Trent ST6 4PA"/>
    <n v="8.8000000000000007"/>
    <x v="1"/>
    <s v="Diesel"/>
    <n v="3.2560000000000002E-3"/>
  </r>
  <r>
    <s v="S024896"/>
    <x v="52"/>
    <s v="PO148723"/>
    <s v="GRN203475"/>
    <n v="101050002"/>
    <s v="T60 BASE TRAILER - INTERFACE"/>
    <s v="Stoke-on-Trent ST6 4PA"/>
    <n v="8.8000000000000007"/>
    <x v="1"/>
    <s v="Diesel"/>
    <n v="3.2560000000000002E-3"/>
  </r>
  <r>
    <s v="S023284"/>
    <x v="19"/>
    <s v="PO140972"/>
    <s v="GRN188489"/>
    <s v="340-1073-1"/>
    <s v="CONDUIT JUNCTION BOX DETECTOR SIDE – JUNCTION BOX"/>
    <s v="Leicester LE19 2DT"/>
    <n v="144"/>
    <x v="1"/>
    <s v="Diesel"/>
    <n v="5.3280000000000001E-2"/>
  </r>
  <r>
    <s v="S023284"/>
    <x v="19"/>
    <s v="PO143995"/>
    <s v="GRN188490"/>
    <n v="101011141"/>
    <s v="HONG KONG M6012 KIOSK CONTROL PANEL GA"/>
    <s v="Leicester LE19 2DT"/>
    <n v="144"/>
    <x v="1"/>
    <s v="Diesel"/>
    <n v="5.3280000000000001E-2"/>
  </r>
  <r>
    <s v="S023284"/>
    <x v="19"/>
    <s v="PO140400"/>
    <s v="GRN188491"/>
    <n v="101041330"/>
    <s v="EXIT CONTROL PANEL - A25 AIR CARGO"/>
    <s v="Leicester LE19 2DT"/>
    <n v="144"/>
    <x v="1"/>
    <s v="Diesel"/>
    <n v="5.3280000000000001E-2"/>
  </r>
  <r>
    <s v="S024896"/>
    <x v="52"/>
    <s v="PO139032"/>
    <s v="GRN203834"/>
    <n v="101050246"/>
    <s v="BHARAT BENZ 3523R DETACHABLE PROTECTIVE SCREENS"/>
    <s v="Stoke-on-Trent ST6 4PA"/>
    <n v="8.8000000000000007"/>
    <x v="1"/>
    <s v="Diesel"/>
    <n v="3.2560000000000002E-3"/>
  </r>
  <r>
    <s v="S001121"/>
    <x v="5"/>
    <s v="PO139724"/>
    <s v="GRN188494"/>
    <n v="101027741"/>
    <s v="FUSED TERMINAL BLOCK NON-INDICATING 300V AC/DC 15A"/>
    <s v="Salford M5 4BE"/>
    <n v="103.6"/>
    <x v="2"/>
    <s v="Diesel"/>
    <n v="3.8331999999999998E-4"/>
  </r>
  <r>
    <s v="S024896"/>
    <x v="52"/>
    <s v="PO148724"/>
    <s v="GRN203932"/>
    <n v="101050002"/>
    <s v="T60 BASE TRAILER - INTERFACE"/>
    <s v="Stoke-on-Trent ST6 4PA"/>
    <n v="8.8000000000000007"/>
    <x v="1"/>
    <s v="Diesel"/>
    <n v="3.2560000000000002E-3"/>
  </r>
  <r>
    <s v="S024896"/>
    <x v="52"/>
    <s v="PO147585"/>
    <s v="GRN204312"/>
    <s v="356-1224-1"/>
    <s v="CHASSIS ENGINEERING SUBCON"/>
    <s v="Stoke-on-Trent ST6 4PA"/>
    <n v="8.8000000000000007"/>
    <x v="1"/>
    <s v="Diesel"/>
    <n v="3.2560000000000002E-3"/>
  </r>
  <r>
    <s v="S024896"/>
    <x v="52"/>
    <s v="PO150717"/>
    <s v="GRN204365"/>
    <s v="356-1179-1"/>
    <s v="CHASSIS ENGINEERING SUBCON"/>
    <s v="Stoke-on-Trent ST6 4PA"/>
    <n v="8.8000000000000007"/>
    <x v="1"/>
    <s v="Diesel"/>
    <n v="3.2560000000000002E-3"/>
  </r>
  <r>
    <s v="S022669"/>
    <x v="53"/>
    <s v="PO140028"/>
    <s v="GRN178266"/>
    <n v="31203538"/>
    <s v="STOP END FOR TRK TRUNKING 100 x 50mm - WHITE"/>
    <s v="Congleton CW12 1DL"/>
    <n v="12.6"/>
    <x v="2"/>
    <s v="Diesel"/>
    <n v="4.6620000000000003E-3"/>
  </r>
  <r>
    <s v="S022669"/>
    <x v="53"/>
    <s v="PO138639"/>
    <s v="GRN178267"/>
    <n v="13206634"/>
    <s v="IN-DASH MOUNTING KIT FOR DM4400 RADIO"/>
    <s v="Congleton CW12 1DL"/>
    <n v="12.6"/>
    <x v="2"/>
    <s v="Diesel"/>
    <n v="4.6620000000000003E-3"/>
  </r>
  <r>
    <s v="S022669"/>
    <x v="53"/>
    <s v="PO141653"/>
    <s v="GRN178270"/>
    <n v="101048556"/>
    <s v="VIDAR SMART HDX ANPR CAMERA ASSEMBLY"/>
    <s v="Congleton CW12 1DL"/>
    <n v="12.6"/>
    <x v="2"/>
    <s v="Diesel"/>
    <n v="4.6620000000000003E-3"/>
  </r>
  <r>
    <s v="S022669"/>
    <x v="53"/>
    <s v="PO140012"/>
    <s v="GRN178271"/>
    <n v="101032680"/>
    <s v="TOWER LIGHT RED/YELLOW FLASHING INDICATOR 12-30VDC"/>
    <s v="Congleton CW12 1DL"/>
    <n v="12.6"/>
    <x v="2"/>
    <s v="Diesel"/>
    <n v="4.6620000000000003E-3"/>
  </r>
  <r>
    <s v="S022669"/>
    <x v="53"/>
    <s v="PO139733"/>
    <s v="GRN178272"/>
    <s v="11700-6123"/>
    <s v="WIRE HOOK-UP 10AWG/6.00MM SQ GRN/YEL HAR H07V-K MT"/>
    <s v="Congleton CW12 1DL"/>
    <n v="12.6"/>
    <x v="2"/>
    <s v="Diesel"/>
    <n v="4.6620000000000003E-3"/>
  </r>
  <r>
    <s v="S022669"/>
    <x v="53"/>
    <s v="PO140024"/>
    <s v="GRN178274"/>
    <n v="42207336"/>
    <s v="POSITION TRANSDUCER POTENTIONMETRIC UPTO 750MMIP65"/>
    <s v="Congleton CW12 1DL"/>
    <n v="12.6"/>
    <x v="2"/>
    <s v="Diesel"/>
    <n v="4.6620000000000003E-3"/>
  </r>
  <r>
    <s v="S022669"/>
    <x v="53"/>
    <s v="PO138884"/>
    <s v="GRN178275"/>
    <s v="11700-8532"/>
    <s v="COMPACTLOGIX MODBUS 232 SERIAL MODULE"/>
    <s v="Congleton CW12 1DL"/>
    <n v="12.6"/>
    <x v="2"/>
    <s v="Diesel"/>
    <n v="4.6620000000000003E-3"/>
  </r>
  <r>
    <s v="S022669"/>
    <x v="53"/>
    <s v="PO140017"/>
    <s v="GRN178276"/>
    <n v="101047262"/>
    <s v="USB DONGLE + LICENSE CENTRAL AMERICAN (CAM) PLATES"/>
    <s v="Congleton CW12 1DL"/>
    <n v="12.6"/>
    <x v="2"/>
    <s v="Diesel"/>
    <n v="4.6620000000000003E-3"/>
  </r>
  <r>
    <s v="S022669"/>
    <x v="53"/>
    <s v="PO140012"/>
    <s v="GRN178312"/>
    <n v="101033562"/>
    <s v="2.4GHz 4-ZONE TOUCH RF RGBW REMOTE CONTROL MILIGHT"/>
    <s v="Congleton CW12 1DL"/>
    <n v="12.6"/>
    <x v="2"/>
    <s v="Diesel"/>
    <n v="4.6620000000000003E-3"/>
  </r>
  <r>
    <s v="S022669"/>
    <x v="53"/>
    <s v="PO137955"/>
    <s v="GRN178313"/>
    <n v="101033561"/>
    <s v="RGBW LED STRIP CONTROLLER AND RECEIVER BOX"/>
    <s v="Congleton CW12 1DL"/>
    <n v="12.6"/>
    <x v="2"/>
    <s v="Diesel"/>
    <n v="4.6620000000000003E-3"/>
  </r>
  <r>
    <s v="S024190"/>
    <x v="22"/>
    <s v="PO146277"/>
    <s v="GRN188527"/>
    <n v="40259812"/>
    <s v="COWL BASE SEAL"/>
    <s v="Stockport SK4 2JT"/>
    <n v="22.2"/>
    <x v="1"/>
    <s v="Diesel"/>
    <n v="8.2140000000000008E-3"/>
  </r>
  <r>
    <s v="S024190"/>
    <x v="22"/>
    <s v="PO146262"/>
    <s v="GRN188528"/>
    <n v="85205363"/>
    <s v="19MM EPDM BONDED WASHER"/>
    <s v="Stockport SK4 2JT"/>
    <n v="22.2"/>
    <x v="1"/>
    <s v="Diesel"/>
    <n v="8.2140000000000008E-3"/>
  </r>
  <r>
    <s v="S023849"/>
    <x v="6"/>
    <s v="PO145053"/>
    <s v="GRN188530"/>
    <n v="101007863"/>
    <s v="NETGEAR COMPATIBLE 10GBASE-LR SFP+1310NM 10KM"/>
    <s v="Warrington WA2 8TX"/>
    <n v="78.2"/>
    <x v="2"/>
    <s v="Diesel"/>
    <n v="2.8933999999999996E-4"/>
  </r>
  <r>
    <s v="S022767"/>
    <x v="2"/>
    <s v="PO144140"/>
    <s v="GRN188531"/>
    <n v="30202404"/>
    <s v="FLEXIBLE BATTERY CABLE 25mm - RED LEYLAND AUTO WOO"/>
    <s v="Huddersfield HD1 3ES"/>
    <n v="180"/>
    <x v="2"/>
    <s v="Diesel"/>
    <n v="6.6599999999999993E-4"/>
  </r>
  <r>
    <s v="S022767"/>
    <x v="2"/>
    <s v="PO144140"/>
    <s v="GRN188533"/>
    <n v="30202403"/>
    <s v="FLEXIBLE BATTERY CABLE 25mm - BLACK LEYLAND AUTO W"/>
    <s v="Huddersfield HD1 3ES"/>
    <n v="180"/>
    <x v="2"/>
    <s v="Diesel"/>
    <n v="6.6599999999999993E-4"/>
  </r>
  <r>
    <s v="S024190"/>
    <x v="22"/>
    <s v="PO145278"/>
    <s v="GRN188535"/>
    <s v="340-1085-1"/>
    <s v="LINAC GLIDE STRIP"/>
    <s v="Stockport SK4 2JT"/>
    <n v="22.2"/>
    <x v="1"/>
    <s v="Diesel"/>
    <n v="8.2140000000000008E-3"/>
  </r>
  <r>
    <s v="S022767"/>
    <x v="2"/>
    <s v="PO144140"/>
    <s v="GRN188536"/>
    <n v="30202403"/>
    <s v="FLEXIBLE BATTERY CABLE 25mm - BLACK LEYLAND AUTO W"/>
    <s v="Huddersfield HD1 3ES"/>
    <n v="180"/>
    <x v="2"/>
    <s v="Diesel"/>
    <n v="6.6599999999999993E-4"/>
  </r>
  <r>
    <s v="S022669"/>
    <x v="53"/>
    <s v="PO141741"/>
    <s v="GRN178314"/>
    <n v="42205754"/>
    <s v="PHOTOELECTRIC SMOKE ALARM DICON SAFETY PRODUCTS 65"/>
    <s v="Congleton CW12 1DL"/>
    <n v="12.6"/>
    <x v="2"/>
    <s v="Diesel"/>
    <n v="4.6620000000000003E-3"/>
  </r>
  <r>
    <s v="S022669"/>
    <x v="53"/>
    <s v="PO140028"/>
    <s v="GRN178315"/>
    <n v="3445267"/>
    <s v="TRAILING SOCKET 6 WAY WHITE"/>
    <s v="Congleton CW12 1DL"/>
    <n v="12.6"/>
    <x v="2"/>
    <s v="Diesel"/>
    <n v="4.6620000000000003E-3"/>
  </r>
  <r>
    <s v="S025033"/>
    <x v="23"/>
    <s v="PO143458"/>
    <s v="GRN188548"/>
    <n v="101047544"/>
    <s v="10&quot; 54 WATT LED LIGHT BAR WITH DT CONNECTOR"/>
    <s v="Nantwich CW5 6DX"/>
    <n v="44.6"/>
    <x v="2"/>
    <s v="Diesel"/>
    <n v="1.6501999999999999E-4"/>
  </r>
  <r>
    <s v="S000892"/>
    <x v="16"/>
    <s v="PO146332"/>
    <s v="GRN188551"/>
    <s v="11701-2589"/>
    <s v="MUIW ANALOG COUPLER COMPONENT"/>
    <s v="Stockport SK4 2JT"/>
    <n v="55"/>
    <x v="2"/>
    <s v="Diesel"/>
    <n v="2.0350000000000001E-4"/>
  </r>
  <r>
    <s v="S022669"/>
    <x v="53"/>
    <s v="PO140257"/>
    <s v="GRN178325"/>
    <n v="101039400"/>
    <s v="CHILLER 4.5kW CC 10L/m 400V 50Hz SS IP54 w/ FILTER"/>
    <s v="Congleton CW12 1DL"/>
    <n v="12.6"/>
    <x v="2"/>
    <s v="Diesel"/>
    <n v="4.6620000000000003E-3"/>
  </r>
  <r>
    <s v="S022669"/>
    <x v="53"/>
    <s v="PO133563"/>
    <s v="GRN178327"/>
    <n v="23202445"/>
    <s v="CABLE MANAGEMENT SYSTEM FOR G60 EMEA STD (BOF)"/>
    <s v="Congleton CW12 1DL"/>
    <n v="12.6"/>
    <x v="2"/>
    <s v="Diesel"/>
    <n v="4.6620000000000003E-3"/>
  </r>
  <r>
    <s v="S022669"/>
    <x v="53"/>
    <s v="PO140802"/>
    <s v="GRN178430"/>
    <n v="101025499"/>
    <s v="CONN KIT 15 WAY HD D-SUB PLUG"/>
    <s v="Congleton CW12 1DL"/>
    <n v="12.6"/>
    <x v="2"/>
    <s v="Diesel"/>
    <n v="4.6620000000000003E-3"/>
  </r>
  <r>
    <s v="S022669"/>
    <x v="53"/>
    <s v="PO138622"/>
    <s v="GRN178449"/>
    <n v="101045474"/>
    <s v="PERFORATED PRESSED TRAY 50 x 50mm GREY - 3M LONG"/>
    <s v="Congleton CW12 1DL"/>
    <n v="12.6"/>
    <x v="2"/>
    <s v="Diesel"/>
    <n v="4.6620000000000003E-3"/>
  </r>
  <r>
    <s v="S022669"/>
    <x v="53"/>
    <s v="PO140009"/>
    <s v="GRN178452"/>
    <n v="101029641"/>
    <s v="TENSION SPRING BRACKET"/>
    <s v="Congleton CW12 1DL"/>
    <n v="12.6"/>
    <x v="2"/>
    <s v="Diesel"/>
    <n v="4.6620000000000003E-3"/>
  </r>
  <r>
    <s v="S022669"/>
    <x v="53"/>
    <s v="PO142022"/>
    <s v="GRN178488"/>
    <s v="11547-0722"/>
    <s v="CORD POWER IEC320 250VAC 10A C13-14 2.5M"/>
    <s v="Congleton CW12 1DL"/>
    <n v="12.6"/>
    <x v="2"/>
    <s v="Diesel"/>
    <n v="4.6620000000000003E-3"/>
  </r>
  <r>
    <s v="S022669"/>
    <x v="53"/>
    <s v="PO137638"/>
    <s v="GRN178489"/>
    <n v="56203511"/>
    <s v="VOLTAGE CONVERTOR (NON-ISOLATED) 24VDC TO 12VDC"/>
    <s v="Congleton CW12 1DL"/>
    <n v="12.6"/>
    <x v="2"/>
    <s v="Diesel"/>
    <n v="4.6620000000000003E-3"/>
  </r>
  <r>
    <s v="S000892"/>
    <x v="16"/>
    <s v="PO146463"/>
    <s v="GRN188561"/>
    <n v="101033208"/>
    <s v="THERMOPLASTIC KNURLED KNOB M6 X 8 - BLACK"/>
    <s v="Stockport SK4 2JT"/>
    <n v="55"/>
    <x v="2"/>
    <s v="Diesel"/>
    <n v="2.0350000000000001E-4"/>
  </r>
  <r>
    <s v="S022669"/>
    <x v="53"/>
    <s v="PO140030"/>
    <s v="GRN178490"/>
    <n v="3445335"/>
    <s v="ACTI9 IC60H MCB 3POLE TYPE D 10KA 63A"/>
    <s v="Congleton CW12 1DL"/>
    <n v="12.6"/>
    <x v="2"/>
    <s v="Diesel"/>
    <n v="4.6620000000000003E-3"/>
  </r>
  <r>
    <s v="S022669"/>
    <x v="53"/>
    <s v="PO140012"/>
    <s v="GRN178495"/>
    <n v="101031973"/>
    <s v="ACTI9 IC60H MCB 16A TYPE C 10KA"/>
    <s v="Congleton CW12 1DL"/>
    <n v="12.6"/>
    <x v="2"/>
    <s v="Diesel"/>
    <n v="4.6620000000000003E-3"/>
  </r>
  <r>
    <s v="S000892"/>
    <x v="16"/>
    <s v="PO146332"/>
    <s v="GRN188567"/>
    <n v="101019989"/>
    <s v="STEP LADDERS 3 TREAD STEEL"/>
    <s v="Stockport SK4 2JT"/>
    <n v="55"/>
    <x v="2"/>
    <s v="Diesel"/>
    <n v="2.0350000000000001E-4"/>
  </r>
  <r>
    <s v="S022669"/>
    <x v="53"/>
    <s v="PO140020"/>
    <s v="GRN178522"/>
    <s v="11538-0196"/>
    <s v="LABEL 2X1 WHITE POLYESTER W/ADH"/>
    <s v="Congleton CW12 1DL"/>
    <n v="12.6"/>
    <x v="2"/>
    <s v="Diesel"/>
    <n v="4.6620000000000003E-3"/>
  </r>
  <r>
    <s v="S000892"/>
    <x v="16"/>
    <s v="PO146332"/>
    <s v="GRN188572"/>
    <n v="101024844"/>
    <s v="M12 CABLE GLAND WITH LOCKNUT NYLON IP68 - Bag of 5"/>
    <s v="Stockport SK4 2JT"/>
    <n v="55"/>
    <x v="2"/>
    <s v="Diesel"/>
    <n v="2.0350000000000001E-4"/>
  </r>
  <r>
    <s v="S022669"/>
    <x v="53"/>
    <s v="PO140418"/>
    <s v="GRN178528"/>
    <n v="101041214"/>
    <s v="PDU 6 WAY 13A MAINS SOCKETS TO IEC C20 SOCKET"/>
    <s v="Congleton CW12 1DL"/>
    <n v="12.6"/>
    <x v="2"/>
    <s v="Diesel"/>
    <n v="4.6620000000000003E-3"/>
  </r>
  <r>
    <s v="S000892"/>
    <x v="16"/>
    <s v="PO146463"/>
    <s v="GRN188574"/>
    <n v="34208933"/>
    <s v="SWITCH DISCONNECTOR 4 POLE DIN RAIL 63A 22 KW IP65"/>
    <s v="Stockport SK4 2JT"/>
    <n v="55"/>
    <x v="2"/>
    <s v="Diesel"/>
    <n v="2.0350000000000001E-4"/>
  </r>
  <r>
    <s v="S000892"/>
    <x v="16"/>
    <s v="PO146332"/>
    <s v="GRN188576"/>
    <n v="3445173"/>
    <s v="D SOCKET 9 WAY SOLDER BUCKET FILTERED 5A"/>
    <s v="Stockport SK4 2JT"/>
    <n v="55"/>
    <x v="2"/>
    <s v="Diesel"/>
    <n v="2.0350000000000001E-4"/>
  </r>
  <r>
    <s v="S000892"/>
    <x v="16"/>
    <s v="PO146332"/>
    <s v="GRN188579"/>
    <n v="101036254"/>
    <s v="3 POLE ISOLATOR 20A PANEL MOUNT RD/YL IP65 49mmKR"/>
    <s v="Stockport SK4 2JT"/>
    <n v="55"/>
    <x v="2"/>
    <s v="Diesel"/>
    <n v="2.0350000000000001E-4"/>
  </r>
  <r>
    <s v="S024190"/>
    <x v="22"/>
    <s v="PO145278"/>
    <s v="GRN188585"/>
    <s v="340-1085-1"/>
    <s v="LINAC GLIDE STRIP"/>
    <s v="Stockport SK4 2JT"/>
    <n v="22.2"/>
    <x v="1"/>
    <s v="Diesel"/>
    <n v="8.2140000000000008E-3"/>
  </r>
  <r>
    <s v="S023284"/>
    <x v="19"/>
    <s v="PO131881"/>
    <s v="GRN188604"/>
    <s v="340-1011-1"/>
    <s v="MODIFIED ENCLOSURE SITE CONFIGURABLE"/>
    <s v="Leicester LE19 2DT"/>
    <n v="144"/>
    <x v="1"/>
    <s v="Diesel"/>
    <n v="5.3280000000000001E-2"/>
  </r>
  <r>
    <s v="S022669"/>
    <x v="53"/>
    <s v="PO137958"/>
    <s v="GRN178537"/>
    <n v="3445265"/>
    <s v="SWITCHED SOCKET 13A 2-GANG DOUBLE POLE IP66 - GREY"/>
    <s v="Congleton CW12 1DL"/>
    <n v="12.6"/>
    <x v="2"/>
    <s v="Diesel"/>
    <n v="4.6620000000000003E-3"/>
  </r>
  <r>
    <s v="S022669"/>
    <x v="53"/>
    <s v="PO140257"/>
    <s v="GRN178566"/>
    <n v="101039400"/>
    <s v="CHILLER 4.5kW CC 10L/m 400V 50Hz SS IP54 w/ FILTER"/>
    <s v="Congleton CW12 1DL"/>
    <n v="12.6"/>
    <x v="2"/>
    <s v="Diesel"/>
    <n v="4.6620000000000003E-3"/>
  </r>
  <r>
    <s v="S022669"/>
    <x v="53"/>
    <s v="PO140422"/>
    <s v="GRN178574"/>
    <n v="79204476"/>
    <s v="MCB S200 TYPE B, 1 POLE 20A DIN RAIL MOUNT"/>
    <s v="Congleton CW12 1DL"/>
    <n v="12.6"/>
    <x v="2"/>
    <s v="Diesel"/>
    <n v="4.6620000000000003E-3"/>
  </r>
  <r>
    <s v="S022669"/>
    <x v="53"/>
    <s v="PO140024"/>
    <s v="GRN178592"/>
    <n v="85201597"/>
    <s v="M6 x 25mm ROOFING BOLT"/>
    <s v="Congleton CW12 1DL"/>
    <n v="12.6"/>
    <x v="2"/>
    <s v="Diesel"/>
    <n v="4.6620000000000003E-3"/>
  </r>
  <r>
    <s v="S022669"/>
    <x v="53"/>
    <s v="PO140024"/>
    <s v="GRN178593"/>
    <n v="42207336"/>
    <s v="POSITION TRANSDUCER POTENTIONMETRIC UPTO 750MMIP65"/>
    <s v="Congleton CW12 1DL"/>
    <n v="12.6"/>
    <x v="2"/>
    <s v="Diesel"/>
    <n v="4.6620000000000003E-3"/>
  </r>
  <r>
    <s v="S022669"/>
    <x v="53"/>
    <s v="PO141740"/>
    <s v="GRN178602"/>
    <n v="1"/>
    <s v="freight inwards"/>
    <s v="Congleton CW12 1DL"/>
    <n v="12.6"/>
    <x v="2"/>
    <s v="Diesel"/>
    <n v="4.6620000000000003E-3"/>
  </r>
  <r>
    <s v="S022669"/>
    <x v="53"/>
    <s v="PO140704"/>
    <s v="GRN178623"/>
    <n v="5145063"/>
    <s v="BACK BOX 1 GANG GLOSS SURFACE MOUNT - WHITE"/>
    <s v="Congleton CW12 1DL"/>
    <n v="12.6"/>
    <x v="2"/>
    <s v="Diesel"/>
    <n v="4.6620000000000003E-3"/>
  </r>
  <r>
    <s v="S022669"/>
    <x v="53"/>
    <s v="PO140182"/>
    <s v="GRN178626"/>
    <n v="101026762"/>
    <s v="SLIMLINE TWIN RJ45 DATA SOCKET - 2 GANGS - BLACK S"/>
    <s v="Congleton CW12 1DL"/>
    <n v="12.6"/>
    <x v="2"/>
    <s v="Diesel"/>
    <n v="4.6620000000000003E-3"/>
  </r>
  <r>
    <s v="S001571"/>
    <x v="10"/>
    <s v="PO144778"/>
    <s v="GRN188617"/>
    <n v="5745131"/>
    <s v="STANDARD MOUNTING SET FOR 190 / 270 D WEATHER HOOD"/>
    <s v="St Albans AL1 5BN"/>
    <n v="298"/>
    <x v="2"/>
    <s v="Diesel"/>
    <n v="1.1026E-3"/>
  </r>
  <r>
    <s v="S001571"/>
    <x v="10"/>
    <s v="PO144724"/>
    <s v="GRN188618"/>
    <n v="21201458"/>
    <s v="I/O CABLE M12 X 8 8 OPEN WIRES 20M CORDLESS_x000a_RF-DPM"/>
    <s v="St Albans AL1 5BN"/>
    <n v="298"/>
    <x v="2"/>
    <s v="Diesel"/>
    <n v="1.1026E-3"/>
  </r>
  <r>
    <s v="S022669"/>
    <x v="53"/>
    <s v="PO141667"/>
    <s v="GRN178629"/>
    <n v="34203497"/>
    <s v="13A UNSWITCHED FUSED SPUR W/FLEX OUTLET IN BASE"/>
    <s v="Congleton CW12 1DL"/>
    <n v="12.6"/>
    <x v="2"/>
    <s v="Diesel"/>
    <n v="4.6620000000000003E-3"/>
  </r>
  <r>
    <s v="S022669"/>
    <x v="53"/>
    <s v="PO140032"/>
    <s v="GRN178633"/>
    <n v="5145042"/>
    <s v="CONTACT BLOCK NORMALLY OPEN IP65"/>
    <s v="Congleton CW12 1DL"/>
    <n v="12.6"/>
    <x v="2"/>
    <s v="Diesel"/>
    <n v="4.6620000000000003E-3"/>
  </r>
  <r>
    <s v="S022669"/>
    <x v="53"/>
    <s v="PO141344"/>
    <s v="GRN178634"/>
    <s v="11701-2172"/>
    <s v="EWON COSY+ INDUSTRIAL VPN GATEWAY. WAN/LAN ETHERNE"/>
    <s v="Congleton CW12 1DL"/>
    <n v="12.6"/>
    <x v="2"/>
    <s v="Diesel"/>
    <n v="4.6620000000000003E-3"/>
  </r>
  <r>
    <s v="S022669"/>
    <x v="53"/>
    <s v="PO142068"/>
    <s v="GRN178635"/>
    <n v="13206634"/>
    <s v="IN-DASH MOUNTING KIT FOR DM4400 RADIO"/>
    <s v="Congleton CW12 1DL"/>
    <n v="12.6"/>
    <x v="2"/>
    <s v="Diesel"/>
    <n v="4.6620000000000003E-3"/>
  </r>
  <r>
    <s v="S022669"/>
    <x v="53"/>
    <s v="PO140012"/>
    <s v="GRN178638"/>
    <n v="101033092"/>
    <s v="END CAP FOR RECESSED PROFILE SLIM RAIL WITH HOLE D"/>
    <s v="Congleton CW12 1DL"/>
    <n v="12.6"/>
    <x v="2"/>
    <s v="Diesel"/>
    <n v="4.6620000000000003E-3"/>
  </r>
  <r>
    <s v="S022669"/>
    <x v="53"/>
    <s v="PO141858"/>
    <s v="GRN178642"/>
    <s v="11700-8795"/>
    <s v="PATCH PANEL 24 FIBER 12 LC DUPLEX OS2 SINGLE MODE"/>
    <s v="Congleton CW12 1DL"/>
    <n v="12.6"/>
    <x v="2"/>
    <s v="Diesel"/>
    <n v="4.6620000000000003E-3"/>
  </r>
  <r>
    <s v="S022669"/>
    <x v="53"/>
    <s v="PO140956"/>
    <s v="GRN178643"/>
    <n v="101038594"/>
    <s v="MOXA POWER ADAPTER UK PLUG"/>
    <s v="Congleton CW12 1DL"/>
    <n v="12.6"/>
    <x v="2"/>
    <s v="Diesel"/>
    <n v="4.6620000000000003E-3"/>
  </r>
  <r>
    <s v="S022669"/>
    <x v="53"/>
    <s v="PO140017"/>
    <s v="GRN178644"/>
    <n v="101047262"/>
    <s v="USB DONGLE + LICENSE CENTRAL AMERICAN (CAM) PLATES"/>
    <s v="Congleton CW12 1DL"/>
    <n v="12.6"/>
    <x v="2"/>
    <s v="Diesel"/>
    <n v="4.6620000000000003E-3"/>
  </r>
  <r>
    <s v="S022669"/>
    <x v="53"/>
    <s v="PO140020"/>
    <s v="GRN178646"/>
    <s v="11700-3906"/>
    <s v="POWER STRIP IEC-LK RACK/SURFACE MNT 9POS W/SW &amp; C-"/>
    <s v="Congleton CW12 1DL"/>
    <n v="12.6"/>
    <x v="2"/>
    <s v="Diesel"/>
    <n v="4.6620000000000003E-3"/>
  </r>
  <r>
    <s v="S022669"/>
    <x v="53"/>
    <s v="PO141929"/>
    <s v="GRN178658"/>
    <s v="361-1019-1"/>
    <s v="DETECTOR BOX END PLATE GASKET"/>
    <s v="Congleton CW12 1DL"/>
    <n v="12.6"/>
    <x v="2"/>
    <s v="Diesel"/>
    <n v="4.6620000000000003E-3"/>
  </r>
  <r>
    <s v="S022669"/>
    <x v="53"/>
    <s v="PO141740"/>
    <s v="GRN178659"/>
    <n v="101044221"/>
    <s v="POLYCARBONATE ENCLOSURE 360 W x 254 H x 111 D RITT"/>
    <s v="Congleton CW12 1DL"/>
    <n v="12.6"/>
    <x v="2"/>
    <s v="Diesel"/>
    <n v="4.6620000000000003E-3"/>
  </r>
  <r>
    <s v="S022669"/>
    <x v="53"/>
    <s v="PO138031"/>
    <s v="GRN178660"/>
    <n v="5145038"/>
    <s v="CONTROL PENDANT RED PUSHBUTTON"/>
    <s v="Congleton CW12 1DL"/>
    <n v="12.6"/>
    <x v="2"/>
    <s v="Diesel"/>
    <n v="4.6620000000000003E-3"/>
  </r>
  <r>
    <s v="S022669"/>
    <x v="53"/>
    <s v="PO137955"/>
    <s v="GRN178662"/>
    <n v="101039674"/>
    <s v="SLIDE-N-LOCK UNIVERSAL MONITOR PLATE"/>
    <s v="Congleton CW12 1DL"/>
    <n v="12.6"/>
    <x v="2"/>
    <s v="Diesel"/>
    <n v="4.6620000000000003E-3"/>
  </r>
  <r>
    <s v="S022669"/>
    <x v="53"/>
    <s v="PO138617"/>
    <s v="GRN178663"/>
    <n v="101033561"/>
    <s v="RGBW LED STRIP CONTROLLER AND RECEIVER BOX"/>
    <s v="Congleton CW12 1DL"/>
    <n v="12.6"/>
    <x v="2"/>
    <s v="Diesel"/>
    <n v="4.6620000000000003E-3"/>
  </r>
  <r>
    <s v="S022669"/>
    <x v="53"/>
    <s v="PO141702"/>
    <s v="GRN178784"/>
    <n v="57207485"/>
    <s v="SAFETRED UNVRSL FLOOR COVER 2M X 20M LG"/>
    <s v="Congleton CW12 1DL"/>
    <n v="12.6"/>
    <x v="2"/>
    <s v="Diesel"/>
    <n v="4.6620000000000003E-3"/>
  </r>
  <r>
    <s v="S022669"/>
    <x v="53"/>
    <s v="PO140432"/>
    <s v="GRN178847"/>
    <n v="5145021"/>
    <s v="INDICATOR HOUSING FOR X-RAY MON LIGHTS 2 BULBS"/>
    <s v="Congleton CW12 1DL"/>
    <n v="12.6"/>
    <x v="2"/>
    <s v="Diesel"/>
    <n v="4.6620000000000003E-3"/>
  </r>
  <r>
    <s v="S022669"/>
    <x v="53"/>
    <s v="PO140023"/>
    <s v="GRN178849"/>
    <n v="33202550"/>
    <s v="COPPER TUBE TERMINAL LUG 10 x 10mm (BAG OF 100)"/>
    <s v="Congleton CW12 1DL"/>
    <n v="12.6"/>
    <x v="2"/>
    <s v="Diesel"/>
    <n v="4.6620000000000003E-3"/>
  </r>
  <r>
    <s v="S022669"/>
    <x v="53"/>
    <s v="PO140422"/>
    <s v="GRN178851"/>
    <n v="79204929"/>
    <s v="MCB 4 POLE TYPE D 63A 10KA"/>
    <s v="Congleton CW12 1DL"/>
    <n v="12.6"/>
    <x v="2"/>
    <s v="Diesel"/>
    <n v="4.6620000000000003E-3"/>
  </r>
  <r>
    <s v="S022669"/>
    <x v="53"/>
    <s v="PO138853"/>
    <s v="GRN178852"/>
    <n v="101041215"/>
    <s v="IEC MALE C20 TO FEMALE C19 EXTENSION LEAD, RED, 3M"/>
    <s v="Congleton CW12 1DL"/>
    <n v="12.6"/>
    <x v="2"/>
    <s v="Diesel"/>
    <n v="4.6620000000000003E-3"/>
  </r>
  <r>
    <s v="S022669"/>
    <x v="53"/>
    <s v="PO142240"/>
    <s v="GRN178853"/>
    <s v="11701-2372"/>
    <s v="5MM I/D SPLIT BLACK POLYPROPYLENE CORRUGATED FLEXI"/>
    <s v="Congleton CW12 1DL"/>
    <n v="12.6"/>
    <x v="2"/>
    <s v="Diesel"/>
    <n v="4.6620000000000003E-3"/>
  </r>
  <r>
    <s v="S022669"/>
    <x v="53"/>
    <s v="PO141222"/>
    <s v="GRN178854"/>
    <n v="79206115"/>
    <s v="Acti 9 iID - RCCB - 4P - 80A - 300mA - TYPE ASI"/>
    <s v="Congleton CW12 1DL"/>
    <n v="12.6"/>
    <x v="2"/>
    <s v="Diesel"/>
    <n v="4.6620000000000003E-3"/>
  </r>
  <r>
    <s v="S022669"/>
    <x v="53"/>
    <s v="PO140028"/>
    <s v="GRN178859"/>
    <n v="13206299"/>
    <s v="WD MY PASSPORT 1TB HARD DRIVE - BLACK"/>
    <s v="Congleton CW12 1DL"/>
    <n v="12.6"/>
    <x v="2"/>
    <s v="Diesel"/>
    <n v="4.6620000000000003E-3"/>
  </r>
  <r>
    <s v="S022669"/>
    <x v="53"/>
    <s v="PO140023"/>
    <s v="GRN178860"/>
    <s v="11700-7756"/>
    <s v="HOIST RING 1-8  X 1.53 BOLT 10000LB"/>
    <s v="Congleton CW12 1DL"/>
    <n v="12.6"/>
    <x v="2"/>
    <s v="Diesel"/>
    <n v="4.6620000000000003E-3"/>
  </r>
  <r>
    <s v="S022669"/>
    <x v="53"/>
    <s v="PO141619"/>
    <s v="GRN178863"/>
    <s v="11598-1779"/>
    <s v="MAGNET ACTUATING STRAIGHT MOUNTING BPS SERIES"/>
    <s v="Congleton CW12 1DL"/>
    <n v="12.6"/>
    <x v="2"/>
    <s v="Diesel"/>
    <n v="4.6620000000000003E-3"/>
  </r>
  <r>
    <s v="S022669"/>
    <x v="53"/>
    <s v="PO140418"/>
    <s v="GRN178864"/>
    <n v="101041217"/>
    <s v="3M EURO PLUG TO IEC C19 SOCKET MAINS LEAD, 16A BLA"/>
    <s v="Congleton CW12 1DL"/>
    <n v="12.6"/>
    <x v="2"/>
    <s v="Diesel"/>
    <n v="4.6620000000000003E-3"/>
  </r>
  <r>
    <s v="S022669"/>
    <x v="53"/>
    <s v="PO140422"/>
    <s v="GRN178876"/>
    <n v="57207371"/>
    <s v="BI-DIRECTIONAL VENT BREATHER"/>
    <s v="Congleton CW12 1DL"/>
    <n v="12.6"/>
    <x v="2"/>
    <s v="Diesel"/>
    <n v="4.6620000000000003E-3"/>
  </r>
  <r>
    <s v="S022669"/>
    <x v="53"/>
    <s v="PO140422"/>
    <s v="GRN178877"/>
    <n v="56207350"/>
    <s v="DESKTOP POWER SUPPLY FOR MOTOROLA DM4400 ALFATRONI"/>
    <s v="Congleton CW12 1DL"/>
    <n v="12.6"/>
    <x v="2"/>
    <s v="Diesel"/>
    <n v="4.6620000000000003E-3"/>
  </r>
  <r>
    <s v="S022669"/>
    <x v="53"/>
    <s v="PO140027"/>
    <s v="GRN178879"/>
    <n v="23202445"/>
    <s v="CABLE MANAGEMENT SYSTEM FOR G60 EMEA STD (BOF)"/>
    <s v="Congleton CW12 1DL"/>
    <n v="12.6"/>
    <x v="2"/>
    <s v="Diesel"/>
    <n v="4.6620000000000003E-3"/>
  </r>
  <r>
    <s v="S022669"/>
    <x v="53"/>
    <s v="PO142124"/>
    <s v="GRN178886"/>
    <s v="11547-0722"/>
    <s v="CORD POWER IEC320 250VAC 10A C13-14 2.5M"/>
    <s v="Congleton CW12 1DL"/>
    <n v="12.6"/>
    <x v="2"/>
    <s v="Diesel"/>
    <n v="4.6620000000000003E-3"/>
  </r>
  <r>
    <s v="S022669"/>
    <x v="53"/>
    <s v="PO141067"/>
    <s v="GRN178887"/>
    <n v="101050384"/>
    <s v="MALE STRAIGHT M8 TO FREE END SENSOR ACTUATOR CABLE"/>
    <s v="Congleton CW12 1DL"/>
    <n v="12.6"/>
    <x v="2"/>
    <s v="Diesel"/>
    <n v="4.6620000000000003E-3"/>
  </r>
  <r>
    <s v="S022669"/>
    <x v="53"/>
    <s v="PO142229"/>
    <s v="GRN178962"/>
    <n v="101010791"/>
    <s v="4 WAY PUSHBUTTON PENDANT CONTROL STATION - EMPTY"/>
    <s v="Congleton CW12 1DL"/>
    <n v="12.6"/>
    <x v="2"/>
    <s v="Diesel"/>
    <n v="4.6620000000000003E-3"/>
  </r>
  <r>
    <s v="S022669"/>
    <x v="53"/>
    <s v="PO142319"/>
    <s v="GRN179044"/>
    <n v="101050312"/>
    <s v="CONNECTOR SOCKET 6 WAY 1.5 M/P 150 SEALED APTIV 12"/>
    <s v="Congleton CW12 1DL"/>
    <n v="12.6"/>
    <x v="2"/>
    <s v="Diesel"/>
    <n v="4.6620000000000003E-3"/>
  </r>
  <r>
    <s v="S022669"/>
    <x v="53"/>
    <s v="PO142200"/>
    <s v="GRN179045"/>
    <n v="101050314"/>
    <s v="M/P 1.5 FEMALE LOCKING LANCE SEALED SERIES CRIMP A"/>
    <s v="Congleton CW12 1DL"/>
    <n v="12.6"/>
    <x v="2"/>
    <s v="Diesel"/>
    <n v="4.6620000000000003E-3"/>
  </r>
  <r>
    <s v="S022669"/>
    <x v="53"/>
    <s v="PO141784"/>
    <s v="GRN179051"/>
    <n v="101024843"/>
    <s v="SCANDRIVE FILTER"/>
    <s v="Congleton CW12 1DL"/>
    <n v="12.6"/>
    <x v="2"/>
    <s v="Diesel"/>
    <n v="4.6620000000000003E-3"/>
  </r>
  <r>
    <s v="S022669"/>
    <x v="53"/>
    <s v="PO142069"/>
    <s v="GRN179054"/>
    <n v="57207482"/>
    <s v="ROUND ROD WITH ROLLERS 800MM"/>
    <s v="Congleton CW12 1DL"/>
    <n v="12.6"/>
    <x v="2"/>
    <s v="Diesel"/>
    <n v="4.6620000000000003E-3"/>
  </r>
  <r>
    <s v="S022669"/>
    <x v="53"/>
    <s v="PO142273"/>
    <s v="GRN179056"/>
    <n v="1"/>
    <s v="freight inwards"/>
    <s v="Congleton CW12 1DL"/>
    <n v="12.6"/>
    <x v="2"/>
    <s v="Diesel"/>
    <n v="4.6620000000000003E-3"/>
  </r>
  <r>
    <s v="S025431"/>
    <x v="0"/>
    <s v="PO142196"/>
    <s v="GRN188674"/>
    <s v="332-6128-1"/>
    <s v="OPTION ZBV DRIVER SCAN ACTIVATION"/>
    <s v="Boston Massachusetts"/>
    <n v="3154"/>
    <x v="0"/>
    <s v="Crude"/>
    <n v="1.0118031999999999E-2"/>
  </r>
  <r>
    <s v="S022669"/>
    <x v="53"/>
    <s v="PO140024"/>
    <s v="GRN179058"/>
    <n v="57207481"/>
    <s v="ROUND ROD WITH ROLLERS 1200mm"/>
    <s v="Congleton CW12 1DL"/>
    <n v="12.6"/>
    <x v="2"/>
    <s v="Diesel"/>
    <n v="4.6620000000000003E-3"/>
  </r>
  <r>
    <s v="S022669"/>
    <x v="53"/>
    <s v="PO140023"/>
    <s v="GRN179125"/>
    <n v="33202550"/>
    <s v="COPPER TUBE TERMINAL LUG 10 x 10mm (BAG OF 100)"/>
    <s v="Congleton CW12 1DL"/>
    <n v="12.6"/>
    <x v="2"/>
    <s v="Diesel"/>
    <n v="4.6620000000000003E-3"/>
  </r>
  <r>
    <s v="S022669"/>
    <x v="53"/>
    <s v="PO139844"/>
    <s v="GRN179126"/>
    <s v="11540-0692"/>
    <s v="PUTTY HIGH VOLTAGE"/>
    <s v="Congleton CW12 1DL"/>
    <n v="12.6"/>
    <x v="2"/>
    <s v="Diesel"/>
    <n v="4.6620000000000003E-3"/>
  </r>
  <r>
    <s v="S022669"/>
    <x v="53"/>
    <s v="PO136758"/>
    <s v="GRN179127"/>
    <n v="88202806"/>
    <s v="KM 4/23 LABEL HOLDER (pack qty 1000)"/>
    <s v="Congleton CW12 1DL"/>
    <n v="12.6"/>
    <x v="2"/>
    <s v="Diesel"/>
    <n v="4.6620000000000003E-3"/>
  </r>
  <r>
    <s v="S022669"/>
    <x v="53"/>
    <s v="PO141741"/>
    <s v="GRN179128"/>
    <s v="11700-2294"/>
    <s v="CHANNEL NUT M8 SPRING LOADED"/>
    <s v="Congleton CW12 1DL"/>
    <n v="12.6"/>
    <x v="2"/>
    <s v="Diesel"/>
    <n v="4.6620000000000003E-3"/>
  </r>
  <r>
    <s v="S024448"/>
    <x v="18"/>
    <s v="PO145315"/>
    <s v="GRN188688"/>
    <n v="101029652"/>
    <s v="COMPACT COOLING SYSTEM INTERFACE"/>
    <s v="California 94560"/>
    <n v="5214"/>
    <x v="0"/>
    <s v="Crude"/>
    <n v="0.4181628"/>
  </r>
  <r>
    <s v="S022669"/>
    <x v="53"/>
    <s v="PO140775"/>
    <s v="GRN179167"/>
    <s v="11700-6998"/>
    <s v="POWER CORD C14 TO C13 3FT"/>
    <s v="Congleton CW12 1DL"/>
    <n v="12.6"/>
    <x v="2"/>
    <s v="Diesel"/>
    <n v="4.6620000000000003E-3"/>
  </r>
  <r>
    <s v="S023413"/>
    <x v="15"/>
    <s v="PO143647"/>
    <s v="GRN188695"/>
    <s v="361-1208-1"/>
    <s v="VISY DV60 ACCR &amp; ANPR ELECTRICAL HARDWARE"/>
    <s v="33100 Tampere, Finland"/>
    <n v="3916"/>
    <x v="2"/>
    <s v="Diesel"/>
    <n v="3.9815929999999999E-2"/>
  </r>
  <r>
    <s v="S022669"/>
    <x v="53"/>
    <s v="PO142124"/>
    <s v="GRN179207"/>
    <s v="11700-8795"/>
    <s v="PATCH PANEL 24 FIBER 12 LC DUPLEX OS2 SINGLE MODE"/>
    <s v="Congleton CW12 1DL"/>
    <n v="12.6"/>
    <x v="2"/>
    <s v="Diesel"/>
    <n v="4.6620000000000003E-3"/>
  </r>
  <r>
    <s v="S022669"/>
    <x v="53"/>
    <s v="PO142408"/>
    <s v="GRN179281"/>
    <s v="11701-2347"/>
    <s v="BACK BOX ORANGE NF 1 GANG 40MM DEEP"/>
    <s v="Congleton CW12 1DL"/>
    <n v="12.6"/>
    <x v="2"/>
    <s v="Diesel"/>
    <n v="4.6620000000000003E-3"/>
  </r>
  <r>
    <s v="S023222"/>
    <x v="11"/>
    <s v="PO140490"/>
    <s v="GRN188737"/>
    <s v="11700-6901"/>
    <s v="CABLE M12 MALE 4 PAIRS 8 COND 24AWG SHIELDED 1M"/>
    <s v="Wickford SS11 8YT"/>
    <n v="390"/>
    <x v="2"/>
    <s v="Diesel"/>
    <n v="1.4430000000000001E-3"/>
  </r>
  <r>
    <s v="S023284"/>
    <x v="19"/>
    <s v="PO141211"/>
    <s v="GRN188741"/>
    <s v="340-1153-1"/>
    <s v="CONDUIT OUTDOOR EQUIPMENT RACK ASSY – SPEED SENSOR"/>
    <s v="Leicester LE19 2DT"/>
    <n v="144"/>
    <x v="1"/>
    <s v="Diesel"/>
    <n v="5.3280000000000001E-2"/>
  </r>
  <r>
    <s v="S022669"/>
    <x v="53"/>
    <s v="PO141740"/>
    <s v="GRN179282"/>
    <n v="101034435"/>
    <s v="SWA TERMINATED OS2 9/125 FIBRE CABLE 100M LC-LC 8C"/>
    <s v="Congleton CW12 1DL"/>
    <n v="12.6"/>
    <x v="2"/>
    <s v="Diesel"/>
    <n v="4.6620000000000003E-3"/>
  </r>
  <r>
    <s v="S001121"/>
    <x v="5"/>
    <s v="PO146076"/>
    <s v="GRN188745"/>
    <n v="101049558"/>
    <s v="HMS EWON FLEXY 205 - REMOTE SUPPORT SOLUTION"/>
    <s v="Salford M5 4BE"/>
    <n v="103.6"/>
    <x v="2"/>
    <s v="Diesel"/>
    <n v="3.8331999999999998E-4"/>
  </r>
  <r>
    <s v="S023222"/>
    <x v="11"/>
    <s v="PO142816"/>
    <s v="GRN188746"/>
    <s v="11700-5430"/>
    <s v="CABLE 4 PIN PANEL MOUNT SHLD 4 METER"/>
    <s v="Wickford SS11 8YT"/>
    <n v="390"/>
    <x v="2"/>
    <s v="Diesel"/>
    <n v="1.4430000000000001E-3"/>
  </r>
  <r>
    <s v="S022669"/>
    <x v="53"/>
    <s v="PO142430"/>
    <s v="GRN179283"/>
    <n v="101044735"/>
    <s v="KX ENCLOSURE WHD 600x200x120mm"/>
    <s v="Congleton CW12 1DL"/>
    <n v="12.6"/>
    <x v="2"/>
    <s v="Diesel"/>
    <n v="4.6620000000000003E-3"/>
  </r>
  <r>
    <s v="S022669"/>
    <x v="53"/>
    <s v="PO142288"/>
    <s v="GRN179335"/>
    <n v="42205151"/>
    <s v="WALL SPLIT AIRCON UNIT 18000BTU 220V-240V 50HZ"/>
    <s v="Congleton CW12 1DL"/>
    <n v="12.6"/>
    <x v="2"/>
    <s v="Diesel"/>
    <n v="4.6620000000000003E-3"/>
  </r>
  <r>
    <s v="S023222"/>
    <x v="11"/>
    <s v="PO143352"/>
    <s v="GRN188753"/>
    <n v="101027470"/>
    <s v="TL50 TOWER LIGHT AUDIBLE - GREEN, YELLOW, RED"/>
    <s v="Wickford SS11 8YT"/>
    <n v="390"/>
    <x v="2"/>
    <s v="Diesel"/>
    <n v="1.4430000000000001E-3"/>
  </r>
  <r>
    <s v="S023222"/>
    <x v="11"/>
    <s v="PO141906"/>
    <s v="GRN188755"/>
    <s v="11554-0683"/>
    <s v="CONN EURO MALE WIREABLE"/>
    <s v="Wickford SS11 8YT"/>
    <n v="390"/>
    <x v="2"/>
    <s v="Diesel"/>
    <n v="1.4430000000000001E-3"/>
  </r>
  <r>
    <s v="S022669"/>
    <x v="53"/>
    <s v="PO138645"/>
    <s v="GRN179447"/>
    <n v="101042174"/>
    <s v="VIDAR HDX  ANPR CAMERA"/>
    <s v="Congleton CW12 1DL"/>
    <n v="12.6"/>
    <x v="2"/>
    <s v="Diesel"/>
    <n v="4.6620000000000003E-3"/>
  </r>
  <r>
    <s v="S022669"/>
    <x v="53"/>
    <s v="PO140422"/>
    <s v="GRN179448"/>
    <n v="57207371"/>
    <s v="BI-DIRECTIONAL VENT BREATHER"/>
    <s v="Congleton CW12 1DL"/>
    <n v="12.6"/>
    <x v="2"/>
    <s v="Diesel"/>
    <n v="4.6620000000000003E-3"/>
  </r>
  <r>
    <s v="S024099"/>
    <x v="47"/>
    <s v="PO143002"/>
    <s v="GRN184793"/>
    <s v="340-1012-1"/>
    <s v="WELDMENT LINAC SUPPORT STRUCTURE"/>
    <s v="Stafford ST16 3DR"/>
    <n v="49.6"/>
    <x v="3"/>
    <s v="Diesel"/>
    <n v="5.0430800000000005E-2"/>
  </r>
  <r>
    <s v="S022669"/>
    <x v="53"/>
    <s v="PO138657"/>
    <s v="GRN179449"/>
    <n v="4245278"/>
    <s v="CARBON MONOXIDE DETECTOR"/>
    <s v="Congleton CW12 1DL"/>
    <n v="12.6"/>
    <x v="2"/>
    <s v="Diesel"/>
    <n v="4.6620000000000003E-3"/>
  </r>
  <r>
    <s v="S022669"/>
    <x v="53"/>
    <s v="PO138622"/>
    <s v="GRN179454"/>
    <n v="101038491"/>
    <s v="SWITCHED SOCKET 13A 2 GANG, 2 4A USB SS - BLACK"/>
    <s v="Congleton CW12 1DL"/>
    <n v="12.6"/>
    <x v="2"/>
    <s v="Diesel"/>
    <n v="4.6620000000000003E-3"/>
  </r>
  <r>
    <s v="S022669"/>
    <x v="53"/>
    <s v="PO140704"/>
    <s v="GRN179458"/>
    <n v="4245278"/>
    <s v="CARBON MONOXIDE DETECTOR FIREANGEL CO-9D"/>
    <s v="Congleton CW12 1DL"/>
    <n v="12.6"/>
    <x v="2"/>
    <s v="Diesel"/>
    <n v="4.6620000000000003E-3"/>
  </r>
  <r>
    <s v="S022669"/>
    <x v="53"/>
    <s v="PO138641"/>
    <s v="GRN179460"/>
    <n v="3445267"/>
    <s v="TRAILING SOCKET 6 WAY WHITE"/>
    <s v="Congleton CW12 1DL"/>
    <n v="12.6"/>
    <x v="2"/>
    <s v="Diesel"/>
    <n v="4.6620000000000003E-3"/>
  </r>
  <r>
    <s v="S022669"/>
    <x v="53"/>
    <s v="PO139015"/>
    <s v="GRN179461"/>
    <n v="57207371"/>
    <s v="BI-DIRECTIONAL VENT BREATHER"/>
    <s v="Congleton CW12 1DL"/>
    <n v="12.6"/>
    <x v="2"/>
    <s v="Diesel"/>
    <n v="4.6620000000000003E-3"/>
  </r>
  <r>
    <s v="S002239"/>
    <x v="17"/>
    <s v="PO143492"/>
    <s v="GRN193826"/>
    <n v="101037721"/>
    <s v="LINATRON Mi6SSM LOW DOSE(15 &amp; 30 rad/min versions)"/>
    <s v="UT 84104"/>
    <n v="4725"/>
    <x v="4"/>
    <s v="Aviation"/>
    <n v="18.279100224000004"/>
  </r>
  <r>
    <s v="S022669"/>
    <x v="53"/>
    <s v="PO142164"/>
    <s v="GRN179462"/>
    <n v="13206299"/>
    <s v="WD MY PASSPORT 1TB HARD DRIVE - BLACK"/>
    <s v="Congleton CW12 1DL"/>
    <n v="12.6"/>
    <x v="2"/>
    <s v="Diesel"/>
    <n v="4.6620000000000003E-3"/>
  </r>
  <r>
    <s v="S002239"/>
    <x v="17"/>
    <s v="PO143492"/>
    <s v="GRN194519"/>
    <n v="101037721"/>
    <s v="LINATRON Mi6SSM LOW DOSE(15 &amp; 30 rad/min versions)"/>
    <s v="UT 84104"/>
    <n v="4725"/>
    <x v="4"/>
    <s v="Aviation"/>
    <n v="18.279100224000004"/>
  </r>
  <r>
    <s v="S022669"/>
    <x v="53"/>
    <s v="PO142492"/>
    <s v="GRN179463"/>
    <n v="57207482"/>
    <s v="ROUND ROD WITH ROLLERS 800MM"/>
    <s v="Congleton CW12 1DL"/>
    <n v="12.6"/>
    <x v="2"/>
    <s v="Diesel"/>
    <n v="4.6620000000000003E-3"/>
  </r>
  <r>
    <s v="S022669"/>
    <x v="53"/>
    <s v="PO142163"/>
    <s v="GRN179465"/>
    <n v="101033561"/>
    <s v="RGBW LED STRIP CONTROLLER AND RECEIVER BOX MILIGHT"/>
    <s v="Congleton CW12 1DL"/>
    <n v="12.6"/>
    <x v="2"/>
    <s v="Diesel"/>
    <n v="4.6620000000000003E-3"/>
  </r>
  <r>
    <s v="S002239"/>
    <x v="17"/>
    <s v="PO143492"/>
    <s v="GRN194521"/>
    <n v="101037721"/>
    <s v="LINATRON Mi6SSM LOW DOSE(15 &amp; 30 rad/min versions)"/>
    <s v="UT 84104"/>
    <n v="4725"/>
    <x v="4"/>
    <s v="Aviation"/>
    <n v="18.279100224000004"/>
  </r>
  <r>
    <s v="S022669"/>
    <x v="53"/>
    <s v="PO139733"/>
    <s v="GRN179466"/>
    <n v="101044289"/>
    <s v="1-AXIS JOYSTICK LEVER, SPRING RETURN IP65 IDEC.HW1"/>
    <s v="Congleton CW12 1DL"/>
    <n v="12.6"/>
    <x v="2"/>
    <s v="Diesel"/>
    <n v="4.6620000000000003E-3"/>
  </r>
  <r>
    <s v="S002239"/>
    <x v="17"/>
    <s v="PO143492"/>
    <s v="GRN194815"/>
    <n v="101037721"/>
    <s v="LINATRON Mi6SSM LOW DOSE(15 &amp; 30 rad/min versions)"/>
    <s v="UT 84104"/>
    <n v="4725"/>
    <x v="4"/>
    <s v="Aviation"/>
    <n v="18.279100224000004"/>
  </r>
  <r>
    <s v="S024448"/>
    <x v="18"/>
    <s v="PO139447"/>
    <s v="GRN188792"/>
    <n v="101042091"/>
    <s v="A25 2.5MeV LINAC PRODUCTION SYSTEM 400V"/>
    <s v="California 94560"/>
    <n v="5214"/>
    <x v="0"/>
    <s v="Crude"/>
    <n v="0.4181628"/>
  </r>
  <r>
    <s v="S022669"/>
    <x v="53"/>
    <s v="PO141536"/>
    <s v="GRN179467"/>
    <n v="101038594"/>
    <s v="MOXA POWER ADAPTER UK PLUG"/>
    <s v="Congleton CW12 1DL"/>
    <n v="12.6"/>
    <x v="2"/>
    <s v="Diesel"/>
    <n v="4.6620000000000003E-3"/>
  </r>
  <r>
    <s v="S022669"/>
    <x v="53"/>
    <s v="PO138643"/>
    <s v="GRN179469"/>
    <n v="56207350"/>
    <s v="DESKTOP POWER SUPPLY FOR MOTOROLA DM4400"/>
    <s v="Congleton CW12 1DL"/>
    <n v="12.6"/>
    <x v="2"/>
    <s v="Diesel"/>
    <n v="4.6620000000000003E-3"/>
  </r>
  <r>
    <s v="S022669"/>
    <x v="53"/>
    <s v="PO140418"/>
    <s v="GRN179470"/>
    <n v="101018377"/>
    <s v="ABAC SERIES STRAIGHT BACKSHELL SIZE 11"/>
    <s v="Congleton CW12 1DL"/>
    <n v="12.6"/>
    <x v="2"/>
    <s v="Diesel"/>
    <n v="4.6620000000000003E-3"/>
  </r>
  <r>
    <s v="S022669"/>
    <x v="53"/>
    <s v="PO138617"/>
    <s v="GRN179472"/>
    <n v="101010791"/>
    <s v="4 WAY PUSHBUTTON PENDANT CONTROL STATION - EMPTY"/>
    <s v="Congleton CW12 1DL"/>
    <n v="12.6"/>
    <x v="2"/>
    <s v="Diesel"/>
    <n v="4.6620000000000003E-3"/>
  </r>
  <r>
    <s v="S002239"/>
    <x v="17"/>
    <s v="PO143492"/>
    <s v="GRN195692"/>
    <n v="101037721"/>
    <s v="LINATRON Mi6SSM LOW DOSE(15 &amp; 30 rad/min versions)"/>
    <s v="UT 84104"/>
    <n v="4725"/>
    <x v="4"/>
    <s v="Aviation"/>
    <n v="18.279100224000004"/>
  </r>
  <r>
    <s v="S022669"/>
    <x v="53"/>
    <s v="PO142067"/>
    <s v="GRN179473"/>
    <n v="101029546"/>
    <s v="STRAIGHT 50OHM RF ADAPTER BNC SOCKET TO BNC SOCKET"/>
    <s v="Congleton CW12 1DL"/>
    <n v="12.6"/>
    <x v="2"/>
    <s v="Diesel"/>
    <n v="4.6620000000000003E-3"/>
  </r>
  <r>
    <s v="S022669"/>
    <x v="53"/>
    <s v="PO140020"/>
    <s v="GRN179478"/>
    <s v="11540-0692"/>
    <s v="PUTTY HIGH VOLTAGE"/>
    <s v="Congleton CW12 1DL"/>
    <n v="12.6"/>
    <x v="2"/>
    <s v="Diesel"/>
    <n v="4.6620000000000003E-3"/>
  </r>
  <r>
    <s v="S022669"/>
    <x v="53"/>
    <s v="PO139725"/>
    <s v="GRN179480"/>
    <n v="101037558"/>
    <s v="160A DISCONNECT SWITCH 3 PHASE N+E"/>
    <s v="Congleton CW12 1DL"/>
    <n v="12.6"/>
    <x v="2"/>
    <s v="Diesel"/>
    <n v="4.6620000000000003E-3"/>
  </r>
  <r>
    <s v="S022669"/>
    <x v="53"/>
    <s v="PO138645"/>
    <s v="GRN179493"/>
    <n v="101019928"/>
    <s v="TRIMLINE SWINGHANDLE WITH CYLINDER FOR FLAT RODS"/>
    <s v="Congleton CW12 1DL"/>
    <n v="12.6"/>
    <x v="2"/>
    <s v="Diesel"/>
    <n v="4.6620000000000003E-3"/>
  </r>
  <r>
    <s v="S022669"/>
    <x v="53"/>
    <s v="PO138861"/>
    <s v="GRN179624"/>
    <n v="101050292"/>
    <s v="ACTROS 5 FUEL SENDER ASSEMBLY"/>
    <s v="Congleton CW12 1DL"/>
    <n v="12.6"/>
    <x v="2"/>
    <s v="Diesel"/>
    <n v="4.6620000000000003E-3"/>
  </r>
  <r>
    <s v="S022669"/>
    <x v="53"/>
    <s v="PO139164"/>
    <s v="GRN179625"/>
    <n v="101050292"/>
    <s v="ACTROS 5 FUEL SENDER ASSEMBLY"/>
    <s v="Congleton CW12 1DL"/>
    <n v="12.6"/>
    <x v="2"/>
    <s v="Diesel"/>
    <n v="4.6620000000000003E-3"/>
  </r>
  <r>
    <s v="S022669"/>
    <x v="53"/>
    <s v="PO142492"/>
    <s v="GRN179626"/>
    <n v="101045474"/>
    <s v="PERFORATED PRESSED TRAY 50 x 50mm GREY - 3M LONG"/>
    <s v="Congleton CW12 1DL"/>
    <n v="12.6"/>
    <x v="2"/>
    <s v="Diesel"/>
    <n v="4.6620000000000003E-3"/>
  </r>
  <r>
    <s v="S022669"/>
    <x v="53"/>
    <s v="PO142163"/>
    <s v="GRN179627"/>
    <n v="101048768"/>
    <s v="BENCH TRUNKING ALUMINIUM WITH UPVC LID 100x100 2M"/>
    <s v="Congleton CW12 1DL"/>
    <n v="12.6"/>
    <x v="2"/>
    <s v="Diesel"/>
    <n v="4.6620000000000003E-3"/>
  </r>
  <r>
    <s v="S022669"/>
    <x v="53"/>
    <s v="PO140600"/>
    <s v="GRN179643"/>
    <n v="101050292"/>
    <s v="ACTROS 5 FUEL SENDER ASSEMBLY"/>
    <s v="Congleton CW12 1DL"/>
    <n v="12.6"/>
    <x v="2"/>
    <s v="Diesel"/>
    <n v="4.6620000000000003E-3"/>
  </r>
  <r>
    <s v="S022669"/>
    <x v="53"/>
    <s v="PO140017"/>
    <s v="GRN179644"/>
    <n v="101045474"/>
    <s v="PERFORATED PRESSED TRAY 50 x 50mm GREY - 3M LONG"/>
    <s v="Congleton CW12 1DL"/>
    <n v="12.6"/>
    <x v="2"/>
    <s v="Diesel"/>
    <n v="4.6620000000000003E-3"/>
  </r>
  <r>
    <s v="S022669"/>
    <x v="53"/>
    <s v="PO138645"/>
    <s v="GRN179645"/>
    <n v="101042174"/>
    <s v="VIDAR HDX  ANPR CAMERA"/>
    <s v="Congleton CW12 1DL"/>
    <n v="12.6"/>
    <x v="2"/>
    <s v="Diesel"/>
    <n v="4.6620000000000003E-3"/>
  </r>
  <r>
    <s v="S022669"/>
    <x v="53"/>
    <s v="PO140017"/>
    <s v="GRN179646"/>
    <n v="101042174"/>
    <s v="VIDAR HDX  ANPR CAMERA"/>
    <s v="Congleton CW12 1DL"/>
    <n v="12.6"/>
    <x v="2"/>
    <s v="Diesel"/>
    <n v="4.6620000000000003E-3"/>
  </r>
  <r>
    <s v="S022669"/>
    <x v="53"/>
    <s v="PO138641"/>
    <s v="GRN179659"/>
    <n v="3445349"/>
    <s v="OUTLET 2 GANG UNSWITCHED SOCKET - WHITE"/>
    <s v="Congleton CW12 1DL"/>
    <n v="12.6"/>
    <x v="2"/>
    <s v="Diesel"/>
    <n v="4.6620000000000003E-3"/>
  </r>
  <r>
    <s v="S022669"/>
    <x v="53"/>
    <s v="PO140432"/>
    <s v="GRN179660"/>
    <n v="5145021"/>
    <s v="INDICATOR HOUSING FOR X-RAY MON LIGHTS 2 BULBS"/>
    <s v="Congleton CW12 1DL"/>
    <n v="12.6"/>
    <x v="2"/>
    <s v="Diesel"/>
    <n v="4.6620000000000003E-3"/>
  </r>
  <r>
    <s v="S022669"/>
    <x v="53"/>
    <s v="PO142371"/>
    <s v="GRN179663"/>
    <n v="101018492"/>
    <s v="TRAFFIC LIGHT - ULTRA BRIGHT LED SINGLE 150MM &quot;X&quot;"/>
    <s v="Congleton CW12 1DL"/>
    <n v="12.6"/>
    <x v="2"/>
    <s v="Diesel"/>
    <n v="4.6620000000000003E-3"/>
  </r>
  <r>
    <s v="S022669"/>
    <x v="53"/>
    <s v="PO142288"/>
    <s v="GRN179786"/>
    <n v="34203497"/>
    <s v="13A UNSWITCHED FUSED SPUR W/FLEX OUTLET IN BASE"/>
    <s v="Congleton CW12 1DL"/>
    <n v="12.6"/>
    <x v="2"/>
    <s v="Diesel"/>
    <n v="4.6620000000000003E-3"/>
  </r>
  <r>
    <s v="S022669"/>
    <x v="53"/>
    <s v="PO140009"/>
    <s v="GRN179791"/>
    <n v="101010791"/>
    <s v="4 WAY PUSHBUTTON PENDANT CONTROL STATION - EMPTY"/>
    <s v="Congleton CW12 1DL"/>
    <n v="12.6"/>
    <x v="2"/>
    <s v="Diesel"/>
    <n v="4.6620000000000003E-3"/>
  </r>
  <r>
    <s v="S022669"/>
    <x v="53"/>
    <s v="PO140032"/>
    <s v="GRN179799"/>
    <n v="51204340"/>
    <s v="ISOLATOR SWITCH  SURFACE MOUNT 20A 3 PHASE 6 POLE"/>
    <s v="Congleton CW12 1DL"/>
    <n v="12.6"/>
    <x v="2"/>
    <s v="Diesel"/>
    <n v="4.6620000000000003E-3"/>
  </r>
  <r>
    <s v="S001571"/>
    <x v="10"/>
    <s v="PO143452"/>
    <s v="GRN188835"/>
    <n v="101035717"/>
    <s v="ULTRASONIC DISTANCE SENSOR UM30 RANGE 30-350MM"/>
    <s v="St Albans AL1 5BN"/>
    <n v="298"/>
    <x v="2"/>
    <s v="Diesel"/>
    <n v="1.1026E-3"/>
  </r>
  <r>
    <s v="S001571"/>
    <x v="10"/>
    <s v="PO143453"/>
    <s v="GRN188836"/>
    <n v="101035717"/>
    <s v="ULTRASONIC DISTANCE SENSOR UM30 RANGE 30-350MM"/>
    <s v="St Albans AL1 5BN"/>
    <n v="298"/>
    <x v="2"/>
    <s v="Diesel"/>
    <n v="1.1026E-3"/>
  </r>
  <r>
    <s v="S022669"/>
    <x v="53"/>
    <s v="PO139734"/>
    <s v="GRN179807"/>
    <n v="3445185"/>
    <s v="13 AMP PLUG 240V WHITE"/>
    <s v="Congleton CW12 1DL"/>
    <n v="12.6"/>
    <x v="2"/>
    <s v="Diesel"/>
    <n v="4.6620000000000003E-3"/>
  </r>
  <r>
    <s v="S022669"/>
    <x v="53"/>
    <s v="PO142179"/>
    <s v="GRN179810"/>
    <s v="11700-3899"/>
    <s v="PATCH CABLE CAT5E 15FT BLACK"/>
    <s v="Congleton CW12 1DL"/>
    <n v="12.6"/>
    <x v="2"/>
    <s v="Diesel"/>
    <n v="4.6620000000000003E-3"/>
  </r>
  <r>
    <s v="S022669"/>
    <x v="53"/>
    <s v="PO139652"/>
    <s v="GRN179811"/>
    <n v="101025610"/>
    <s v="SCREWLESS EURO MODULE 1 GANG - STAINLESS STEEL SCH"/>
    <s v="Congleton CW12 1DL"/>
    <n v="12.6"/>
    <x v="2"/>
    <s v="Diesel"/>
    <n v="4.6620000000000003E-3"/>
  </r>
  <r>
    <s v="S022669"/>
    <x v="53"/>
    <s v="PO140030"/>
    <s v="GRN179812"/>
    <n v="42205932"/>
    <s v="VEHICLE CONTROL UNIT"/>
    <s v="Congleton CW12 1DL"/>
    <n v="12.6"/>
    <x v="2"/>
    <s v="Diesel"/>
    <n v="4.6620000000000003E-3"/>
  </r>
  <r>
    <s v="S022669"/>
    <x v="53"/>
    <s v="PO142172"/>
    <s v="GRN179814"/>
    <s v="11700-6660"/>
    <s v="CABLE ETHERNET 3 FT CAT 6 GREY"/>
    <s v="Congleton CW12 1DL"/>
    <n v="12.6"/>
    <x v="2"/>
    <s v="Diesel"/>
    <n v="4.6620000000000003E-3"/>
  </r>
  <r>
    <s v="S022669"/>
    <x v="53"/>
    <s v="PO142327"/>
    <s v="GRN179818"/>
    <n v="101010791"/>
    <s v="4 WAY PUSHBUTTON PENDANT CONTROL STATION - EMPTY"/>
    <s v="Congleton CW12 1DL"/>
    <n v="12.6"/>
    <x v="2"/>
    <s v="Diesel"/>
    <n v="4.6620000000000003E-3"/>
  </r>
  <r>
    <s v="S023413"/>
    <x v="15"/>
    <s v="PO143315"/>
    <s v="GRN188844"/>
    <n v="42203630"/>
    <s v="VISY IRIS CONTAINER OCR SOFTWARE"/>
    <s v="33100 Tampere, Finland"/>
    <n v="3916"/>
    <x v="2"/>
    <s v="Diesel"/>
    <n v="3.9815929999999999E-2"/>
  </r>
  <r>
    <s v="S023222"/>
    <x v="11"/>
    <s v="PO140482"/>
    <s v="GRN188845"/>
    <n v="101018323"/>
    <s v="SURECROSS DX80 2.4GHz GATEWAY"/>
    <s v="Wickford SS11 8YT"/>
    <n v="390"/>
    <x v="2"/>
    <s v="Diesel"/>
    <n v="1.4430000000000001E-3"/>
  </r>
  <r>
    <s v="S022669"/>
    <x v="53"/>
    <s v="PO142556"/>
    <s v="GRN179821"/>
    <n v="101049305"/>
    <s v="BATTERY DISCONNECT SWITCH, 150A IP43 LITTELFUSE 08"/>
    <s v="Congleton CW12 1DL"/>
    <n v="12.6"/>
    <x v="2"/>
    <s v="Diesel"/>
    <n v="4.6620000000000003E-3"/>
  </r>
  <r>
    <s v="S022669"/>
    <x v="53"/>
    <s v="PO142327"/>
    <s v="GRN179823"/>
    <n v="3445185"/>
    <s v="13 AMP PLUG 240V WHITE"/>
    <s v="Congleton CW12 1DL"/>
    <n v="12.6"/>
    <x v="2"/>
    <s v="Diesel"/>
    <n v="4.6620000000000003E-3"/>
  </r>
  <r>
    <s v="S001571"/>
    <x v="10"/>
    <s v="PO145199"/>
    <s v="GRN188849"/>
    <n v="4245252"/>
    <s v="LASER SENSOR LMS111-10100"/>
    <s v="St Albans AL1 5BN"/>
    <n v="298"/>
    <x v="2"/>
    <s v="Diesel"/>
    <n v="1.1026E-3"/>
  </r>
  <r>
    <s v="S022669"/>
    <x v="53"/>
    <s v="PO140257"/>
    <s v="GRN179834"/>
    <n v="101039400"/>
    <s v="CHILLER 4.5kW CC 10L/m 400V 50Hz SS IP54 w/ FILTER"/>
    <s v="Congleton CW12 1DL"/>
    <n v="12.6"/>
    <x v="2"/>
    <s v="Diesel"/>
    <n v="4.6620000000000003E-3"/>
  </r>
  <r>
    <s v="S022669"/>
    <x v="53"/>
    <s v="PO141536"/>
    <s v="GRN179836"/>
    <n v="101038511"/>
    <s v="AC/DC POWER SUPPLY BRICK. AC 100/240V, 2.4A. DC OU"/>
    <s v="Congleton CW12 1DL"/>
    <n v="12.6"/>
    <x v="2"/>
    <s v="Diesel"/>
    <n v="4.6620000000000003E-3"/>
  </r>
  <r>
    <s v="S022669"/>
    <x v="53"/>
    <s v="PO140023"/>
    <s v="GRN179837"/>
    <s v="11701-1405"/>
    <s v="60W WALL MOUNTED LED POWER SUPPLY INPUT VOLTAGE 18"/>
    <s v="Congleton CW12 1DL"/>
    <n v="12.6"/>
    <x v="2"/>
    <s v="Diesel"/>
    <n v="4.6620000000000003E-3"/>
  </r>
  <r>
    <s v="S022669"/>
    <x v="53"/>
    <s v="PO142022"/>
    <s v="GRN179842"/>
    <s v="11554-1143"/>
    <s v="POWER STRIP 8 OUTLETS SURGE PROTECTED IEC320"/>
    <s v="Congleton CW12 1DL"/>
    <n v="12.6"/>
    <x v="2"/>
    <s v="Diesel"/>
    <n v="4.6620000000000003E-3"/>
  </r>
  <r>
    <s v="S022669"/>
    <x v="53"/>
    <s v="PO139694"/>
    <s v="GRN179919"/>
    <n v="101025603"/>
    <s v="DIMMER SWITCH 1 GANG 1-10V ON/OFF BRUSHED STEEL"/>
    <s v="Congleton CW12 1DL"/>
    <n v="12.6"/>
    <x v="2"/>
    <s v="Diesel"/>
    <n v="4.6620000000000003E-3"/>
  </r>
  <r>
    <s v="S022669"/>
    <x v="53"/>
    <s v="PO137638"/>
    <s v="GRN179959"/>
    <n v="56203511"/>
    <s v="VOLTAGE CONVERTOR (NON-ISOLATED) 24VDC TO 12VDC"/>
    <s v="Congleton CW12 1DL"/>
    <n v="12.6"/>
    <x v="2"/>
    <s v="Diesel"/>
    <n v="4.6620000000000003E-3"/>
  </r>
  <r>
    <s v="S022669"/>
    <x v="53"/>
    <s v="PO142319"/>
    <s v="GRN179961"/>
    <n v="101048951"/>
    <s v="24V, 20A RELAY WITH BRACKET DURITE 0-727-24"/>
    <s v="Congleton CW12 1DL"/>
    <n v="12.6"/>
    <x v="2"/>
    <s v="Diesel"/>
    <n v="4.6620000000000003E-3"/>
  </r>
  <r>
    <s v="S022669"/>
    <x v="53"/>
    <s v="PO142731"/>
    <s v="GRN179972"/>
    <s v="11503-0305"/>
    <s v="POWER SUPPLY DIN RAIL MNT 24V 5A INPUT 180-550VAC"/>
    <s v="Congleton CW12 1DL"/>
    <n v="12.6"/>
    <x v="2"/>
    <s v="Diesel"/>
    <n v="4.6620000000000003E-3"/>
  </r>
  <r>
    <s v="S022669"/>
    <x v="53"/>
    <s v="PO142163"/>
    <s v="GRN179975"/>
    <n v="101027470"/>
    <s v="TL50 TOWER LIGHT AUDIBLE - GREEN, YELLOW, RED"/>
    <s v="Congleton CW12 1DL"/>
    <n v="12.6"/>
    <x v="2"/>
    <s v="Diesel"/>
    <n v="4.6620000000000003E-3"/>
  </r>
  <r>
    <s v="S022669"/>
    <x v="53"/>
    <s v="PO142327"/>
    <s v="GRN179977"/>
    <n v="101039674"/>
    <s v="SLIDE-N-LOCK UNIVERSAL MONITOR PLATE"/>
    <s v="Congleton CW12 1DL"/>
    <n v="12.6"/>
    <x v="2"/>
    <s v="Diesel"/>
    <n v="4.6620000000000003E-3"/>
  </r>
  <r>
    <s v="S022669"/>
    <x v="53"/>
    <s v="PO140032"/>
    <s v="GRN179985"/>
    <n v="5145098"/>
    <s v="GUARDIAN LED BULKHEAD 3W LED ANSELL LIGHTING AGLED"/>
    <s v="Congleton CW12 1DL"/>
    <n v="12.6"/>
    <x v="2"/>
    <s v="Diesel"/>
    <n v="4.6620000000000003E-3"/>
  </r>
  <r>
    <s v="S002239"/>
    <x v="17"/>
    <s v="PO143492"/>
    <s v="GRN196532"/>
    <n v="101037721"/>
    <s v="LINATRON Mi6SSM LOW DOSE(15 &amp; 30 rad/min versions)"/>
    <s v="UT 84104"/>
    <n v="4725"/>
    <x v="4"/>
    <s v="Aviation"/>
    <n v="18.279100224000004"/>
  </r>
  <r>
    <s v="S023373"/>
    <x v="44"/>
    <s v="PO141248"/>
    <s v="GRN188866"/>
    <n v="13205147"/>
    <s v="X-RAY GENERATOR : 0 TO 160KV, 0-30MA, 1.8KW"/>
    <s v="Pulborough RH20 2RY"/>
    <n v="420"/>
    <x v="2"/>
    <s v="Diesel"/>
    <n v="1.554E-3"/>
  </r>
  <r>
    <s v="S022669"/>
    <x v="53"/>
    <s v="PO140028"/>
    <s v="GRN180024"/>
    <n v="3445191"/>
    <s v="2 GANG SWITCHED SOCKET OUTLET 13A - WHITE"/>
    <s v="Congleton CW12 1DL"/>
    <n v="12.6"/>
    <x v="2"/>
    <s v="Diesel"/>
    <n v="4.6620000000000003E-3"/>
  </r>
  <r>
    <s v="S022669"/>
    <x v="53"/>
    <s v="PO140012"/>
    <s v="GRN180027"/>
    <n v="101035839"/>
    <s v="C13 RIGHT ANGLE CABLE MOUNT IEC CONNECTOR SCHURTER"/>
    <s v="Congleton CW12 1DL"/>
    <n v="12.6"/>
    <x v="2"/>
    <s v="Diesel"/>
    <n v="4.6620000000000003E-3"/>
  </r>
  <r>
    <s v="S022669"/>
    <x v="53"/>
    <s v="PO138639"/>
    <s v="GRN180033"/>
    <s v="11701-0430"/>
    <s v="MULTI-FUNCTION PRINTER LASER COLOR 220V"/>
    <s v="Congleton CW12 1DL"/>
    <n v="12.6"/>
    <x v="2"/>
    <s v="Diesel"/>
    <n v="4.6620000000000003E-3"/>
  </r>
  <r>
    <s v="S022669"/>
    <x v="53"/>
    <s v="PO140028"/>
    <s v="GRN180075"/>
    <n v="31203439"/>
    <s v="TRK HEAVY DUTY TRUNKING 100mm x 50mm x 3M - WHITE"/>
    <s v="Congleton CW12 1DL"/>
    <n v="12.6"/>
    <x v="2"/>
    <s v="Diesel"/>
    <n v="4.6620000000000003E-3"/>
  </r>
  <r>
    <s v="S022669"/>
    <x v="53"/>
    <s v="PO138645"/>
    <s v="GRN180207"/>
    <n v="101012304"/>
    <s v="DELUXE RANGE FIRST AID KIT - LARGE CONTENT"/>
    <s v="Congleton CW12 1DL"/>
    <n v="12.6"/>
    <x v="2"/>
    <s v="Diesel"/>
    <n v="4.6620000000000003E-3"/>
  </r>
  <r>
    <s v="S022669"/>
    <x v="53"/>
    <s v="PO140422"/>
    <s v="GRN180216"/>
    <n v="34204626"/>
    <s v="WALL MOUNTED SOCKET 63A 5POLE 400V IP67 MENNEKES 5"/>
    <s v="Congleton CW12 1DL"/>
    <n v="12.6"/>
    <x v="2"/>
    <s v="Diesel"/>
    <n v="4.6620000000000003E-3"/>
  </r>
  <r>
    <s v="S000892"/>
    <x v="16"/>
    <s v="PO146566"/>
    <s v="GRN188877"/>
    <n v="101019989"/>
    <s v="STEP LADDERS 3 TREAD STEEL"/>
    <s v="Stockport SK4 2JT"/>
    <n v="55"/>
    <x v="2"/>
    <s v="Diesel"/>
    <n v="2.0350000000000001E-4"/>
  </r>
  <r>
    <s v="S022669"/>
    <x v="53"/>
    <s v="PO142069"/>
    <s v="GRN180217"/>
    <n v="34204625"/>
    <s v="PROTECTIVE COVER 63A"/>
    <s v="Congleton CW12 1DL"/>
    <n v="12.6"/>
    <x v="2"/>
    <s v="Diesel"/>
    <n v="4.6620000000000003E-3"/>
  </r>
  <r>
    <s v="S022669"/>
    <x v="53"/>
    <s v="PO142069"/>
    <s v="GRN180219"/>
    <n v="3445288"/>
    <s v="TRAVEL PLUG ADAPTOR ALL CONTINENTS TO UK"/>
    <s v="Congleton CW12 1DL"/>
    <n v="12.6"/>
    <x v="2"/>
    <s v="Diesel"/>
    <n v="4.6620000000000003E-3"/>
  </r>
  <r>
    <s v="S001571"/>
    <x v="10"/>
    <s v="PO143455"/>
    <s v="GRN188880"/>
    <n v="101012395"/>
    <s v="SICK 2D LIDAR LASER SENSOR TIM351-2134001"/>
    <s v="St Albans AL1 5BN"/>
    <n v="298"/>
    <x v="2"/>
    <s v="Diesel"/>
    <n v="1.1026E-3"/>
  </r>
  <r>
    <s v="S022669"/>
    <x v="53"/>
    <s v="PO133561"/>
    <s v="GRN180220"/>
    <n v="101031721"/>
    <s v="SWITCH DISCONNECTOR 200A Acti9 4P"/>
    <s v="Congleton CW12 1DL"/>
    <n v="12.6"/>
    <x v="2"/>
    <s v="Diesel"/>
    <n v="4.6620000000000003E-3"/>
  </r>
  <r>
    <s v="S022669"/>
    <x v="53"/>
    <s v="PO142288"/>
    <s v="GRN180221"/>
    <n v="42205151"/>
    <s v="WALL SPLIT AIRCON UNIT 18000BTU 220V-240V 50HZ"/>
    <s v="Congleton CW12 1DL"/>
    <n v="12.6"/>
    <x v="2"/>
    <s v="Diesel"/>
    <n v="4.6620000000000003E-3"/>
  </r>
  <r>
    <s v="S000892"/>
    <x v="16"/>
    <s v="PO146564"/>
    <s v="GRN188887"/>
    <n v="55203869"/>
    <s v="RED ROSHNI LOW PROFILE DEEP BASE SOUNDER 9-28VDC"/>
    <s v="Stockport SK4 2JT"/>
    <n v="55"/>
    <x v="2"/>
    <s v="Diesel"/>
    <n v="2.0350000000000001E-4"/>
  </r>
  <r>
    <s v="S000892"/>
    <x v="16"/>
    <s v="PO146566"/>
    <s v="GRN188888"/>
    <n v="3045002"/>
    <s v="PLUG LEAD STRAIGHT IEC C14 10A  - 5 MT LONG"/>
    <s v="Stockport SK4 2JT"/>
    <n v="55"/>
    <x v="2"/>
    <s v="Diesel"/>
    <n v="2.0350000000000001E-4"/>
  </r>
  <r>
    <s v="S022669"/>
    <x v="53"/>
    <s v="PO142163"/>
    <s v="GRN180222"/>
    <n v="101033562"/>
    <s v="2.4GHz 4-ZONE TOUCH RF RGBW REMOTE CONTROL MILIGHT"/>
    <s v="Congleton CW12 1DL"/>
    <n v="12.6"/>
    <x v="2"/>
    <s v="Diesel"/>
    <n v="4.6620000000000003E-3"/>
  </r>
  <r>
    <s v="S022669"/>
    <x v="53"/>
    <s v="PO139733"/>
    <s v="GRN180223"/>
    <n v="34203550"/>
    <s v="CAVITY WALL BACK BOX 2 GANG 35MM DEEP WHITE"/>
    <s v="Congleton CW12 1DL"/>
    <n v="12.6"/>
    <x v="2"/>
    <s v="Diesel"/>
    <n v="4.6620000000000003E-3"/>
  </r>
  <r>
    <s v="S022669"/>
    <x v="53"/>
    <s v="PO139733"/>
    <s v="GRN180228"/>
    <n v="34204625"/>
    <s v="PROTECTIVE COVER 63A"/>
    <s v="Congleton CW12 1DL"/>
    <n v="12.6"/>
    <x v="2"/>
    <s v="Diesel"/>
    <n v="4.6620000000000003E-3"/>
  </r>
  <r>
    <s v="S022669"/>
    <x v="53"/>
    <s v="PO138646"/>
    <s v="GRN180229"/>
    <n v="34204624"/>
    <s v="PLUG PowerTOP Xtra 63A 5POLE 400V IP67 50-60Hz"/>
    <s v="Congleton CW12 1DL"/>
    <n v="12.6"/>
    <x v="2"/>
    <s v="Diesel"/>
    <n v="4.6620000000000003E-3"/>
  </r>
  <r>
    <s v="S024448"/>
    <x v="18"/>
    <s v="PO139447"/>
    <s v="GRN188900"/>
    <n v="13206361"/>
    <s v="ETM TCU 9.8KW 400V"/>
    <s v="California 94560"/>
    <n v="5214"/>
    <x v="0"/>
    <s v="Crude"/>
    <n v="0.4181628"/>
  </r>
  <r>
    <s v="S022669"/>
    <x v="53"/>
    <s v="PO142229"/>
    <s v="GRN180273"/>
    <n v="30203259"/>
    <s v="1.5mm2 TRI-RATED CABLE - BLUE (KB)"/>
    <s v="Congleton CW12 1DL"/>
    <n v="12.6"/>
    <x v="2"/>
    <s v="Diesel"/>
    <n v="4.6620000000000003E-3"/>
  </r>
  <r>
    <s v="S022669"/>
    <x v="53"/>
    <s v="PO141222"/>
    <s v="GRN180274"/>
    <n v="7745005"/>
    <s v="T1 3/4 5mm T6.8 SLIDE BASE YELLOW LED 24VDC"/>
    <s v="Congleton CW12 1DL"/>
    <n v="12.6"/>
    <x v="2"/>
    <s v="Diesel"/>
    <n v="4.6620000000000003E-3"/>
  </r>
  <r>
    <s v="S022669"/>
    <x v="53"/>
    <s v="PO139015"/>
    <s v="GRN180275"/>
    <s v="11700-4706"/>
    <s v="SEALING WASHER #10 BOND SST"/>
    <s v="Congleton CW12 1DL"/>
    <n v="12.6"/>
    <x v="2"/>
    <s v="Diesel"/>
    <n v="4.6620000000000003E-3"/>
  </r>
  <r>
    <s v="S022669"/>
    <x v="53"/>
    <s v="PO138639"/>
    <s v="GRN180276"/>
    <s v="11700-8532"/>
    <s v="COMPACTLOGIX MODBUS 232 SERIAL MODULE"/>
    <s v="Congleton CW12 1DL"/>
    <n v="12.6"/>
    <x v="2"/>
    <s v="Diesel"/>
    <n v="4.6620000000000003E-3"/>
  </r>
  <r>
    <s v="S022669"/>
    <x v="53"/>
    <s v="PO140009"/>
    <s v="GRN180281"/>
    <n v="101017588"/>
    <s v="ROUND SCREW-ON FOOT 17.5mm Dia x 9.5mm HIGH"/>
    <s v="Congleton CW12 1DL"/>
    <n v="12.6"/>
    <x v="2"/>
    <s v="Diesel"/>
    <n v="4.6620000000000003E-3"/>
  </r>
  <r>
    <s v="S022669"/>
    <x v="53"/>
    <s v="PO142027"/>
    <s v="GRN180283"/>
    <n v="54203695"/>
    <s v="CYCLIC DUTY GEL BATTERY 12V/40AH ANTARES 66040"/>
    <s v="Congleton CW12 1DL"/>
    <n v="12.6"/>
    <x v="2"/>
    <s v="Diesel"/>
    <n v="4.6620000000000003E-3"/>
  </r>
  <r>
    <s v="S022669"/>
    <x v="53"/>
    <s v="PO142164"/>
    <s v="GRN180369"/>
    <n v="13206266"/>
    <s v="ANTENNA 1/4 WAVE ROOF MOUNT WITH BNC"/>
    <s v="Congleton CW12 1DL"/>
    <n v="12.6"/>
    <x v="2"/>
    <s v="Diesel"/>
    <n v="4.6620000000000003E-3"/>
  </r>
  <r>
    <s v="S022669"/>
    <x v="53"/>
    <s v="PO142319"/>
    <s v="GRN180399"/>
    <n v="101050312"/>
    <s v="CONNECTOR SOCKET 6 WAY 1.5 M/P 150 SEALED APTIV 12"/>
    <s v="Congleton CW12 1DL"/>
    <n v="12.6"/>
    <x v="2"/>
    <s v="Diesel"/>
    <n v="4.6620000000000003E-3"/>
  </r>
  <r>
    <s v="S022669"/>
    <x v="53"/>
    <s v="PO142948"/>
    <s v="GRN180401"/>
    <n v="51205165"/>
    <s v="LED TUBE 5FT T9 25W LED TUBE 4000K FROSTED"/>
    <s v="Congleton CW12 1DL"/>
    <n v="12.6"/>
    <x v="2"/>
    <s v="Diesel"/>
    <n v="4.6620000000000003E-3"/>
  </r>
  <r>
    <s v="S022669"/>
    <x v="53"/>
    <s v="PO142067"/>
    <s v="GRN180403"/>
    <n v="101025603"/>
    <s v="DIMMER SWITCH 1 GANG 1-10V ON/OFF BRUSHED STEEL"/>
    <s v="Congleton CW12 1DL"/>
    <n v="12.6"/>
    <x v="2"/>
    <s v="Diesel"/>
    <n v="4.6620000000000003E-3"/>
  </r>
  <r>
    <s v="S000892"/>
    <x v="16"/>
    <s v="PO146566"/>
    <s v="GRN188915"/>
    <s v="11553-0338"/>
    <s v="CONN RCPT HSG 2 CIRCUITS 2ROW MINI-FIT JR"/>
    <s v="Stockport SK4 2JT"/>
    <n v="55"/>
    <x v="2"/>
    <s v="Diesel"/>
    <n v="2.0350000000000001E-4"/>
  </r>
  <r>
    <s v="S022669"/>
    <x v="53"/>
    <s v="PO140023"/>
    <s v="GRN180446"/>
    <s v="11700-6261"/>
    <s v="BRACKETT WALL MOUNT FOR 32 IN TO 70 IN FLAT-SCREEN"/>
    <s v="Congleton CW12 1DL"/>
    <n v="12.6"/>
    <x v="2"/>
    <s v="Diesel"/>
    <n v="4.6620000000000003E-3"/>
  </r>
  <r>
    <s v="S022669"/>
    <x v="53"/>
    <s v="PO142163"/>
    <s v="GRN180487"/>
    <n v="30203259"/>
    <s v="1.5mm2 TRI-RATED CABLE - BLUE (KB)"/>
    <s v="Congleton CW12 1DL"/>
    <n v="12.6"/>
    <x v="2"/>
    <s v="Diesel"/>
    <n v="4.6620000000000003E-3"/>
  </r>
  <r>
    <s v="S022669"/>
    <x v="53"/>
    <s v="PO140418"/>
    <s v="GRN180488"/>
    <n v="101042093"/>
    <s v="VIDAR CAMERA POWER CABLE 2M"/>
    <s v="Congleton CW12 1DL"/>
    <n v="12.6"/>
    <x v="2"/>
    <s v="Diesel"/>
    <n v="4.6620000000000003E-3"/>
  </r>
  <r>
    <s v="S022669"/>
    <x v="53"/>
    <s v="PO139652"/>
    <s v="GRN180490"/>
    <n v="101029547"/>
    <s v="MALE BNC TO MALE BNC RG58 COAXIAL CABLE 50 OHM 5M"/>
    <s v="Congleton CW12 1DL"/>
    <n v="12.6"/>
    <x v="2"/>
    <s v="Diesel"/>
    <n v="4.6620000000000003E-3"/>
  </r>
  <r>
    <s v="S022669"/>
    <x v="53"/>
    <s v="PO138643"/>
    <s v="GRN180491"/>
    <n v="57207483"/>
    <s v="ROUND ROD WITH ROLLERS 500mm"/>
    <s v="Congleton CW12 1DL"/>
    <n v="12.6"/>
    <x v="2"/>
    <s v="Diesel"/>
    <n v="4.6620000000000003E-3"/>
  </r>
  <r>
    <s v="S022669"/>
    <x v="53"/>
    <s v="PO140030"/>
    <s v="GRN180493"/>
    <n v="42205893"/>
    <s v="SPACIAL CRN ENCLOSURE 300 x 400 x 200mm"/>
    <s v="Congleton CW12 1DL"/>
    <n v="12.6"/>
    <x v="2"/>
    <s v="Diesel"/>
    <n v="4.6620000000000003E-3"/>
  </r>
  <r>
    <s v="S022669"/>
    <x v="53"/>
    <s v="PO142827"/>
    <s v="GRN180524"/>
    <s v="11701-2421"/>
    <s v="USB DONGLE + LICENSE GERMANY &amp; MALI PLATES"/>
    <s v="Congleton CW12 1DL"/>
    <n v="12.6"/>
    <x v="2"/>
    <s v="Diesel"/>
    <n v="4.6620000000000003E-3"/>
  </r>
  <r>
    <s v="S022669"/>
    <x v="53"/>
    <s v="PO140704"/>
    <s v="GRN180530"/>
    <n v="4245278"/>
    <s v="CARBON MONOXIDE DETECTOR FIREANGEL CO-9D"/>
    <s v="Congleton CW12 1DL"/>
    <n v="12.6"/>
    <x v="2"/>
    <s v="Diesel"/>
    <n v="4.6620000000000003E-3"/>
  </r>
  <r>
    <s v="S022669"/>
    <x v="53"/>
    <s v="PO141858"/>
    <s v="GRN180531"/>
    <s v="11700-8795"/>
    <s v="PATCH PANEL 24 FIBER 12 LC DUPLEX OS2 SINGLE MODE"/>
    <s v="Congleton CW12 1DL"/>
    <n v="12.6"/>
    <x v="2"/>
    <s v="Diesel"/>
    <n v="4.6620000000000003E-3"/>
  </r>
  <r>
    <s v="S022669"/>
    <x v="53"/>
    <s v="PO143000"/>
    <s v="GRN180532"/>
    <n v="101034435"/>
    <s v="SWA TERMINATED OS2 9/125 FIBRE CABLE 100M LC-LC 8C"/>
    <s v="Congleton CW12 1DL"/>
    <n v="12.6"/>
    <x v="2"/>
    <s v="Diesel"/>
    <n v="4.6620000000000003E-3"/>
  </r>
  <r>
    <s v="S022669"/>
    <x v="53"/>
    <s v="PO140418"/>
    <s v="GRN180533"/>
    <n v="13206634"/>
    <s v="IN-DASH MOUNTING KIT FOR DM4400 RADIO"/>
    <s v="Congleton CW12 1DL"/>
    <n v="12.6"/>
    <x v="2"/>
    <s v="Diesel"/>
    <n v="4.6620000000000003E-3"/>
  </r>
  <r>
    <s v="S022669"/>
    <x v="53"/>
    <s v="PO140023"/>
    <s v="GRN180655"/>
    <s v="11700-7756"/>
    <s v="HOIST RING 1-8  X 1.53 BOLT 10000LB"/>
    <s v="Congleton CW12 1DL"/>
    <n v="12.6"/>
    <x v="2"/>
    <s v="Diesel"/>
    <n v="4.6620000000000003E-3"/>
  </r>
  <r>
    <s v="S000892"/>
    <x v="16"/>
    <s v="PO146566"/>
    <s v="GRN188935"/>
    <n v="21201413"/>
    <s v="PATCH CORD CAT 5E FTP PVC METAL SHIELD 0.5M  BLACK"/>
    <s v="Stockport SK4 2JT"/>
    <n v="55"/>
    <x v="2"/>
    <s v="Diesel"/>
    <n v="2.0350000000000001E-4"/>
  </r>
  <r>
    <s v="S022669"/>
    <x v="53"/>
    <s v="PO140028"/>
    <s v="GRN180656"/>
    <n v="13206299"/>
    <s v="WD MY PASSPORT 1TB HARD DRIVE - BLACK"/>
    <s v="Congleton CW12 1DL"/>
    <n v="12.6"/>
    <x v="2"/>
    <s v="Diesel"/>
    <n v="4.6620000000000003E-3"/>
  </r>
  <r>
    <s v="S022669"/>
    <x v="53"/>
    <s v="PO140976"/>
    <s v="GRN180658"/>
    <s v="11700-8596"/>
    <s v="SURGE PROTECTOR LAN CAT6 DIN RAIL MOUNT"/>
    <s v="Congleton CW12 1DL"/>
    <n v="12.6"/>
    <x v="2"/>
    <s v="Diesel"/>
    <n v="4.6620000000000003E-3"/>
  </r>
  <r>
    <s v="S022669"/>
    <x v="53"/>
    <s v="PO139280"/>
    <s v="GRN180659"/>
    <s v="11700-8596"/>
    <s v="SURGE PROTECTOR LAN CAT6 DIN RAIL MOUNT"/>
    <s v="Congleton CW12 1DL"/>
    <n v="12.6"/>
    <x v="2"/>
    <s v="Diesel"/>
    <n v="4.6620000000000003E-3"/>
  </r>
  <r>
    <s v="S022669"/>
    <x v="53"/>
    <s v="PO138645"/>
    <s v="GRN180660"/>
    <n v="101033093"/>
    <s v="PREMIUM SURFACE MOUNT 7mm PROFILE RAIL x 2M LONG"/>
    <s v="Congleton CW12 1DL"/>
    <n v="12.6"/>
    <x v="2"/>
    <s v="Diesel"/>
    <n v="4.6620000000000003E-3"/>
  </r>
  <r>
    <s v="S000892"/>
    <x v="16"/>
    <s v="PO146566"/>
    <s v="GRN188941"/>
    <n v="21201414"/>
    <s v="PATCH CORD CAT 5E FTP PVC METAL SHIELD 1M - BLACK"/>
    <s v="Stockport SK4 2JT"/>
    <n v="55"/>
    <x v="2"/>
    <s v="Diesel"/>
    <n v="2.0350000000000001E-4"/>
  </r>
  <r>
    <s v="S022669"/>
    <x v="53"/>
    <s v="PO141514"/>
    <s v="GRN180662"/>
    <s v="11547-0722"/>
    <s v="CORD POWER IEC320 250VAC 10A C13-14 2.5M"/>
    <s v="Congleton CW12 1DL"/>
    <n v="12.6"/>
    <x v="2"/>
    <s v="Diesel"/>
    <n v="4.6620000000000003E-3"/>
  </r>
  <r>
    <s v="S022669"/>
    <x v="53"/>
    <s v="PO142752"/>
    <s v="GRN180667"/>
    <n v="101034435"/>
    <s v="SWA TERMINATED OS2 9/125 FIBRE CABLE 100M LC-LC 8C"/>
    <s v="Congleton CW12 1DL"/>
    <n v="12.6"/>
    <x v="2"/>
    <s v="Diesel"/>
    <n v="4.6620000000000003E-3"/>
  </r>
  <r>
    <s v="S022669"/>
    <x v="53"/>
    <s v="PO140027"/>
    <s v="GRN180703"/>
    <n v="23202445"/>
    <s v="CABLE MANAGEMENT SYSTEM FOR G60 EMEA STD (BOF)"/>
    <s v="Congleton CW12 1DL"/>
    <n v="12.6"/>
    <x v="2"/>
    <s v="Diesel"/>
    <n v="4.6620000000000003E-3"/>
  </r>
  <r>
    <s v="S022669"/>
    <x v="53"/>
    <s v="PO133563"/>
    <s v="GRN180706"/>
    <n v="23202445"/>
    <s v="CABLE MANAGEMENT SYSTEM FOR G60 EMEA STD (BOF)"/>
    <s v="Congleton CW12 1DL"/>
    <n v="12.6"/>
    <x v="2"/>
    <s v="Diesel"/>
    <n v="4.6620000000000003E-3"/>
  </r>
  <r>
    <s v="S022669"/>
    <x v="53"/>
    <s v="PO140030"/>
    <s v="GRN180886"/>
    <n v="42201948"/>
    <s v="ENCLOSURE SPACIAL 300 x 300 x 200mm WITH GLAND"/>
    <s v="Congleton CW12 1DL"/>
    <n v="12.6"/>
    <x v="2"/>
    <s v="Diesel"/>
    <n v="4.6620000000000003E-3"/>
  </r>
  <r>
    <s v="S022669"/>
    <x v="53"/>
    <s v="PO142069"/>
    <s v="GRN180888"/>
    <n v="34205232"/>
    <s v="BLANKING PLATE 1 GANG - WHITE MK ELECTRIC K3390 WH"/>
    <s v="Congleton CW12 1DL"/>
    <n v="12.6"/>
    <x v="2"/>
    <s v="Diesel"/>
    <n v="4.6620000000000003E-3"/>
  </r>
  <r>
    <s v="S022669"/>
    <x v="53"/>
    <s v="PO142229"/>
    <s v="GRN180892"/>
    <n v="3445267"/>
    <s v="TRAILING SOCKET 6 WAY WHITE"/>
    <s v="Congleton CW12 1DL"/>
    <n v="12.6"/>
    <x v="2"/>
    <s v="Diesel"/>
    <n v="4.6620000000000003E-3"/>
  </r>
  <r>
    <s v="S022669"/>
    <x v="53"/>
    <s v="PO142806"/>
    <s v="GRN180906"/>
    <n v="101010791"/>
    <s v="4 WAY PUSHBUTTON PENDANT CONTROL STATION - EMPTY"/>
    <s v="Congleton CW12 1DL"/>
    <n v="12.6"/>
    <x v="2"/>
    <s v="Diesel"/>
    <n v="4.6620000000000003E-3"/>
  </r>
  <r>
    <s v="S022669"/>
    <x v="53"/>
    <s v="PO142772"/>
    <s v="GRN180920"/>
    <n v="101010791"/>
    <s v="4 WAY PUSHBUTTON PENDANT CONTROL STATION - EMPTY"/>
    <s v="Congleton CW12 1DL"/>
    <n v="12.6"/>
    <x v="2"/>
    <s v="Diesel"/>
    <n v="4.6620000000000003E-3"/>
  </r>
  <r>
    <s v="S022669"/>
    <x v="53"/>
    <s v="PO142772"/>
    <s v="GRN180921"/>
    <n v="42201948"/>
    <s v="ENCLOSURE SPACIAL 300 x 300 x 200mm WITH GLAND"/>
    <s v="Congleton CW12 1DL"/>
    <n v="12.6"/>
    <x v="2"/>
    <s v="Diesel"/>
    <n v="4.6620000000000003E-3"/>
  </r>
  <r>
    <s v="S022669"/>
    <x v="53"/>
    <s v="PO140032"/>
    <s v="GRN180922"/>
    <n v="3445288"/>
    <s v="TRAVEL PLUG ADAPTOR ALL CONTINENTS TO UK"/>
    <s v="Congleton CW12 1DL"/>
    <n v="12.6"/>
    <x v="2"/>
    <s v="Diesel"/>
    <n v="4.6620000000000003E-3"/>
  </r>
  <r>
    <s v="S025431"/>
    <x v="0"/>
    <s v="PO144812"/>
    <s v="GRN188979"/>
    <s v="11580-0137"/>
    <s v="O-RING 5  FILTER HOUSING"/>
    <s v="Boston Massachusetts"/>
    <n v="3154"/>
    <x v="0"/>
    <s v="Crude"/>
    <n v="1.0118031999999999E-2"/>
  </r>
  <r>
    <s v="S022669"/>
    <x v="53"/>
    <s v="PO141178"/>
    <s v="GRN180935"/>
    <s v="11701-1042"/>
    <s v="P2 TWIN SERIES TRAFFIC LIGHT 24VDC"/>
    <s v="Congleton CW12 1DL"/>
    <n v="12.6"/>
    <x v="2"/>
    <s v="Diesel"/>
    <n v="4.6620000000000003E-3"/>
  </r>
  <r>
    <s v="S022669"/>
    <x v="53"/>
    <s v="PO142492"/>
    <s v="GRN180939"/>
    <n v="5145021"/>
    <s v="INDICATOR HOUSING FOR X-RAY MON LIGHTS 2 BULBS"/>
    <s v="Congleton CW12 1DL"/>
    <n v="12.6"/>
    <x v="2"/>
    <s v="Diesel"/>
    <n v="4.6620000000000003E-3"/>
  </r>
  <r>
    <s v="S022669"/>
    <x v="53"/>
    <s v="PO140418"/>
    <s v="GRN180945"/>
    <n v="101042093"/>
    <s v="VIDAR CAMERA POWER CABLE 2M"/>
    <s v="Congleton CW12 1DL"/>
    <n v="12.6"/>
    <x v="2"/>
    <s v="Diesel"/>
    <n v="4.6620000000000003E-3"/>
  </r>
  <r>
    <s v="S022669"/>
    <x v="53"/>
    <s v="PO142806"/>
    <s v="GRN180947"/>
    <n v="56203511"/>
    <s v="VOLTAGE CONVERTOR (NON-ISOLATED) 24VDC TO 12VDC"/>
    <s v="Congleton CW12 1DL"/>
    <n v="12.6"/>
    <x v="2"/>
    <s v="Diesel"/>
    <n v="4.6620000000000003E-3"/>
  </r>
  <r>
    <s v="S025431"/>
    <x v="0"/>
    <s v="PO143366"/>
    <s v="GRN188991"/>
    <s v="340-1381-1"/>
    <s v="ASSY PWR DIST PNL - 480V OPTION KIT"/>
    <s v="Boston Massachusetts"/>
    <n v="3154"/>
    <x v="0"/>
    <s v="Crude"/>
    <n v="1.0118031999999999E-2"/>
  </r>
  <r>
    <s v="S022669"/>
    <x v="53"/>
    <s v="PO141188"/>
    <s v="GRN180949"/>
    <n v="1"/>
    <s v="freight inwards"/>
    <s v="Congleton CW12 1DL"/>
    <n v="12.6"/>
    <x v="2"/>
    <s v="Diesel"/>
    <n v="4.6620000000000003E-3"/>
  </r>
  <r>
    <s v="S025431"/>
    <x v="0"/>
    <s v="PO145453"/>
    <s v="GRN188998"/>
    <s v="11700-1190"/>
    <s v="OIL KLUBERSYNTH GEM 4-68N"/>
    <s v="Boston Massachusetts"/>
    <n v="3154"/>
    <x v="0"/>
    <s v="Crude"/>
    <n v="2.5295079999999999"/>
  </r>
  <r>
    <s v="S022669"/>
    <x v="53"/>
    <s v="PO142163"/>
    <s v="GRN180950"/>
    <n v="101027470"/>
    <s v="TL50 TOWER LIGHT AUDIBLE - GREEN, YELLOW, RED"/>
    <s v="Congleton CW12 1DL"/>
    <n v="12.6"/>
    <x v="2"/>
    <s v="Diesel"/>
    <n v="4.6620000000000003E-3"/>
  </r>
  <r>
    <s v="S022669"/>
    <x v="53"/>
    <s v="PO140024"/>
    <s v="GRN180952"/>
    <n v="34204624"/>
    <s v="PLUG PowerTOP Xtra 63A 5POLE 400V IP67 50-60Hz IP6"/>
    <s v="Congleton CW12 1DL"/>
    <n v="12.6"/>
    <x v="2"/>
    <s v="Diesel"/>
    <n v="4.6620000000000003E-3"/>
  </r>
  <r>
    <s v="S022669"/>
    <x v="53"/>
    <s v="PO142945"/>
    <s v="GRN180957"/>
    <s v="11701-2490"/>
    <s v="24V, 10/20A RELAY WITH BRACKET, N/C &amp; N/C"/>
    <s v="Congleton CW12 1DL"/>
    <n v="12.6"/>
    <x v="2"/>
    <s v="Diesel"/>
    <n v="4.6620000000000003E-3"/>
  </r>
  <r>
    <s v="S001121"/>
    <x v="5"/>
    <s v="PO143185"/>
    <s v="GRN189009"/>
    <n v="88257610"/>
    <s v="LEGEND PLATE ROUND EMERGENCY STOP YELLOW 60MM DIA"/>
    <s v="Salford M5 4BE"/>
    <n v="103.6"/>
    <x v="2"/>
    <s v="Diesel"/>
    <n v="3.8331999999999998E-4"/>
  </r>
  <r>
    <s v="S022669"/>
    <x v="53"/>
    <s v="PO142069"/>
    <s v="GRN180960"/>
    <n v="56207350"/>
    <s v="DESKTOP POWER SUPPLY FOR MOTOROLA DM4400 ALFATRONI"/>
    <s v="Congleton CW12 1DL"/>
    <n v="12.6"/>
    <x v="2"/>
    <s v="Diesel"/>
    <n v="4.6620000000000003E-3"/>
  </r>
  <r>
    <s v="S022669"/>
    <x v="53"/>
    <s v="PO142288"/>
    <s v="GRN180965"/>
    <n v="5145063"/>
    <s v="1 GANG GLOSS SURFACE MOUNT BACK BOX - WHITE"/>
    <s v="Congleton CW12 1DL"/>
    <n v="12.6"/>
    <x v="2"/>
    <s v="Diesel"/>
    <n v="4.6620000000000003E-3"/>
  </r>
  <r>
    <s v="S022669"/>
    <x v="53"/>
    <s v="PO140422"/>
    <s v="GRN180966"/>
    <n v="34204626"/>
    <s v="WALL MOUNTED SOCKET 63A 5POLE 400V IP67 MENNEKES 5"/>
    <s v="Congleton CW12 1DL"/>
    <n v="12.6"/>
    <x v="2"/>
    <s v="Diesel"/>
    <n v="4.6620000000000003E-3"/>
  </r>
  <r>
    <s v="S022669"/>
    <x v="53"/>
    <s v="PO142327"/>
    <s v="GRN180967"/>
    <n v="34204626"/>
    <s v="WALL MOUNTED SOCKET 63A 5POLE 400V IP67"/>
    <s v="Congleton CW12 1DL"/>
    <n v="12.6"/>
    <x v="2"/>
    <s v="Diesel"/>
    <n v="4.6620000000000003E-3"/>
  </r>
  <r>
    <s v="S022669"/>
    <x v="53"/>
    <s v="PO140117"/>
    <s v="GRN180978"/>
    <s v="0463C"/>
    <s v="USB DRIVE 8GB"/>
    <s v="Congleton CW12 1DL"/>
    <n v="12.6"/>
    <x v="2"/>
    <s v="Diesel"/>
    <n v="4.6620000000000003E-3"/>
  </r>
  <r>
    <s v="S022669"/>
    <x v="53"/>
    <s v="PO140357"/>
    <s v="GRN181058"/>
    <n v="101033091"/>
    <s v="PREMIUM RECESSED PROFILE RAIL x 2M DOWNLIGHTSDIREC"/>
    <s v="Congleton CW12 1DL"/>
    <n v="12.6"/>
    <x v="2"/>
    <s v="Diesel"/>
    <n v="4.6620000000000003E-3"/>
  </r>
  <r>
    <s v="S022669"/>
    <x v="53"/>
    <s v="PO139733"/>
    <s v="GRN181061"/>
    <s v="11547-1404"/>
    <s v="CORDSET IEC320 C13 TO CEI-23 PLUG"/>
    <s v="Congleton CW12 1DL"/>
    <n v="12.6"/>
    <x v="2"/>
    <s v="Diesel"/>
    <n v="4.6620000000000003E-3"/>
  </r>
  <r>
    <s v="S022669"/>
    <x v="53"/>
    <s v="PO142327"/>
    <s v="GRN181113"/>
    <n v="1"/>
    <s v="freight inwards"/>
    <s v="Congleton CW12 1DL"/>
    <n v="12.6"/>
    <x v="2"/>
    <s v="Diesel"/>
    <n v="4.6620000000000003E-3"/>
  </r>
  <r>
    <s v="S022669"/>
    <x v="53"/>
    <s v="PO140600"/>
    <s v="GRN181115"/>
    <n v="1"/>
    <s v="freight inwards"/>
    <s v="Congleton CW12 1DL"/>
    <n v="12.6"/>
    <x v="2"/>
    <s v="Diesel"/>
    <n v="4.6620000000000003E-3"/>
  </r>
  <r>
    <s v="S022669"/>
    <x v="53"/>
    <s v="PO142773"/>
    <s v="GRN181254"/>
    <n v="57207481"/>
    <s v="ROUND ROD WITH ROLLERS 1200mm"/>
    <s v="Congleton CW12 1DL"/>
    <n v="12.6"/>
    <x v="2"/>
    <s v="Diesel"/>
    <n v="4.6620000000000003E-3"/>
  </r>
  <r>
    <s v="S022669"/>
    <x v="53"/>
    <s v="PO142918"/>
    <s v="GRN181259"/>
    <n v="13206278"/>
    <s v="IMPRES™ LI-ION 2250MAH BATTERY FOR TWO-WAY RADIOS"/>
    <s v="Congleton CW12 1DL"/>
    <n v="12.6"/>
    <x v="2"/>
    <s v="Diesel"/>
    <n v="4.6620000000000003E-3"/>
  </r>
  <r>
    <s v="S022669"/>
    <x v="53"/>
    <s v="PO142772"/>
    <s v="GRN181260"/>
    <n v="101019928"/>
    <s v="TRIMLINE SWINGHANDLE WITH CYLINDER FOR FLAT RODS"/>
    <s v="Congleton CW12 1DL"/>
    <n v="12.6"/>
    <x v="2"/>
    <s v="Diesel"/>
    <n v="4.6620000000000003E-3"/>
  </r>
  <r>
    <s v="S022669"/>
    <x v="53"/>
    <s v="PO142806"/>
    <s v="GRN181261"/>
    <n v="101019928"/>
    <s v="TRIMLINE SWINGHANDLE WITH CYLINDER FOR FLAT RODS"/>
    <s v="Congleton CW12 1DL"/>
    <n v="12.6"/>
    <x v="2"/>
    <s v="Diesel"/>
    <n v="4.6620000000000003E-3"/>
  </r>
  <r>
    <s v="S022669"/>
    <x v="53"/>
    <s v="PO140024"/>
    <s v="GRN181262"/>
    <n v="57207482"/>
    <s v="ROUND ROD WITH ROLLERS 800mm"/>
    <s v="Congleton CW12 1DL"/>
    <n v="12.6"/>
    <x v="2"/>
    <s v="Diesel"/>
    <n v="4.6620000000000003E-3"/>
  </r>
  <r>
    <s v="S022669"/>
    <x v="53"/>
    <s v="PO142863"/>
    <s v="GRN181263"/>
    <n v="57207482"/>
    <s v="ROUND ROD WITH ROLLERS 800MM"/>
    <s v="Congleton CW12 1DL"/>
    <n v="12.6"/>
    <x v="2"/>
    <s v="Diesel"/>
    <n v="4.6620000000000003E-3"/>
  </r>
  <r>
    <s v="S022669"/>
    <x v="53"/>
    <s v="PO142327"/>
    <s v="GRN181331"/>
    <s v="11700-4706"/>
    <s v="SEALING WASHER #10 BOND SST"/>
    <s v="Congleton CW12 1DL"/>
    <n v="12.6"/>
    <x v="2"/>
    <s v="Diesel"/>
    <n v="4.6620000000000003E-3"/>
  </r>
  <r>
    <s v="S022669"/>
    <x v="53"/>
    <s v="PO142027"/>
    <s v="GRN181332"/>
    <s v="11700-6701"/>
    <s v="HARD DRIVE 8TB SATA INTERNAL 3.5IN 7200RPM"/>
    <s v="Congleton CW12 1DL"/>
    <n v="12.6"/>
    <x v="2"/>
    <s v="Diesel"/>
    <n v="4.6620000000000003E-3"/>
  </r>
  <r>
    <s v="S022669"/>
    <x v="53"/>
    <s v="PO140775"/>
    <s v="GRN181333"/>
    <n v="13206885"/>
    <s v="AREA MONITOR CONTROLLER (0.1 MR/HR TO 1.0 MR/HR)"/>
    <s v="Congleton CW12 1DL"/>
    <n v="12.6"/>
    <x v="2"/>
    <s v="Diesel"/>
    <n v="4.6620000000000003E-3"/>
  </r>
  <r>
    <s v="S022669"/>
    <x v="53"/>
    <s v="PO140522"/>
    <s v="GRN181334"/>
    <n v="101025603"/>
    <s v="DIMMER SWITCH 1 GANG 1-10V ON/OFF BRUSHED STEEL"/>
    <s v="Congleton CW12 1DL"/>
    <n v="12.6"/>
    <x v="2"/>
    <s v="Diesel"/>
    <n v="4.6620000000000003E-3"/>
  </r>
  <r>
    <s v="S022669"/>
    <x v="53"/>
    <s v="PO142327"/>
    <s v="GRN181335"/>
    <n v="101033638"/>
    <s v="5M RGB LED STRIP 24VDC NON-WATERPROOF UKLED ST4861"/>
    <s v="Congleton CW12 1DL"/>
    <n v="12.6"/>
    <x v="2"/>
    <s v="Diesel"/>
    <n v="4.6620000000000003E-3"/>
  </r>
  <r>
    <s v="S022669"/>
    <x v="53"/>
    <s v="PO140704"/>
    <s v="GRN181337"/>
    <n v="5300059"/>
    <s v="INVERTER, 230V, 0.75KW, 1HP, 1PH"/>
    <s v="Congleton CW12 1DL"/>
    <n v="12.6"/>
    <x v="2"/>
    <s v="Diesel"/>
    <n v="4.6620000000000003E-3"/>
  </r>
  <r>
    <s v="S022669"/>
    <x v="53"/>
    <s v="PO140418"/>
    <s v="GRN181338"/>
    <n v="13206266"/>
    <s v="ANTENNA 1/4 WAVE ROOF MOUNT WITH BNC"/>
    <s v="Congleton CW12 1DL"/>
    <n v="12.6"/>
    <x v="2"/>
    <s v="Diesel"/>
    <n v="4.6620000000000003E-3"/>
  </r>
  <r>
    <s v="S022669"/>
    <x v="53"/>
    <s v="PO140017"/>
    <s v="GRN181449"/>
    <n v="101045474"/>
    <s v="PERFORATED PRESSED TRAY 50 x 50mm GREY - 3M LONG"/>
    <s v="Congleton CW12 1DL"/>
    <n v="12.6"/>
    <x v="2"/>
    <s v="Diesel"/>
    <n v="4.6620000000000003E-3"/>
  </r>
  <r>
    <s v="S022669"/>
    <x v="53"/>
    <s v="PO143691"/>
    <s v="GRN181465"/>
    <s v="11540-0044"/>
    <s v="TAPE VINYL BLACK 3/4 WIDE"/>
    <s v="Congleton CW12 1DL"/>
    <n v="12.6"/>
    <x v="2"/>
    <s v="Diesel"/>
    <n v="4.6620000000000003E-3"/>
  </r>
  <r>
    <s v="S023375"/>
    <x v="13"/>
    <s v="PO142807"/>
    <s v="GRN189056"/>
    <n v="101036260"/>
    <s v="X-RAY TUBE 225kV 134 DEGREE EMISSION ANGLECOMET 4"/>
    <s v="Boston Massachusetts"/>
    <n v="3154"/>
    <x v="0"/>
    <s v="Crude"/>
    <n v="2.5295079999999999"/>
  </r>
  <r>
    <s v="S022669"/>
    <x v="53"/>
    <s v="PO140012"/>
    <s v="GRN181492"/>
    <n v="101033094"/>
    <s v="END CAP FOR SLIM 7mm SURFACE PROFILE WITH HOLE DOW"/>
    <s v="Congleton CW12 1DL"/>
    <n v="12.6"/>
    <x v="2"/>
    <s v="Diesel"/>
    <n v="4.6620000000000003E-3"/>
  </r>
  <r>
    <s v="S022669"/>
    <x v="53"/>
    <s v="PO140012"/>
    <s v="GRN181504"/>
    <n v="101033093"/>
    <s v="PREMIUM SURFACE MOUNT 7mm PROFILE RAIL x 2M LONG D"/>
    <s v="Congleton CW12 1DL"/>
    <n v="12.6"/>
    <x v="2"/>
    <s v="Diesel"/>
    <n v="4.6620000000000003E-3"/>
  </r>
  <r>
    <s v="S022669"/>
    <x v="53"/>
    <s v="PO142492"/>
    <s v="GRN181517"/>
    <n v="30203257"/>
    <s v="1.5mm2 TRI-RATED CABLE - BLACK (KB)"/>
    <s v="Congleton CW12 1DL"/>
    <n v="12.6"/>
    <x v="2"/>
    <s v="Diesel"/>
    <n v="4.6620000000000003E-3"/>
  </r>
  <r>
    <s v="S022669"/>
    <x v="53"/>
    <s v="PO140981"/>
    <s v="GRN181624"/>
    <s v="340-1102-1"/>
    <s v="UNISTRUT 1-5/8&quot; x 1-5/8&quot; SLOTTED MODIFIED"/>
    <s v="Congleton CW12 1DL"/>
    <n v="12.6"/>
    <x v="2"/>
    <s v="Diesel"/>
    <n v="4.6620000000000003E-3"/>
  </r>
  <r>
    <s v="S022669"/>
    <x v="53"/>
    <s v="PO138639"/>
    <s v="GRN181686"/>
    <n v="3145065"/>
    <s v="TRK HEAVY DUTY TRUNKING  50mm x 50mm x 3M - WHITE"/>
    <s v="Congleton CW12 1DL"/>
    <n v="12.6"/>
    <x v="2"/>
    <s v="Diesel"/>
    <n v="4.6620000000000003E-3"/>
  </r>
  <r>
    <s v="S022669"/>
    <x v="53"/>
    <s v="PO140028"/>
    <s v="GRN181687"/>
    <n v="30203254"/>
    <s v="CABLE 2.5MM2 TRI-RATED - BLUE (KB)"/>
    <s v="Congleton CW12 1DL"/>
    <n v="12.6"/>
    <x v="2"/>
    <s v="Diesel"/>
    <n v="4.6620000000000003E-3"/>
  </r>
  <r>
    <s v="S022670"/>
    <x v="26"/>
    <s v="PO145733"/>
    <s v="GRN189066"/>
    <s v="11700-7009"/>
    <s v="WASHER TWO-PART LOCKING  3/4IN ZINC"/>
    <s v="Congleton CW12 1HR"/>
    <n v="12.8"/>
    <x v="2"/>
    <s v="Diesel"/>
    <n v="4.7360000000000001E-5"/>
  </r>
  <r>
    <s v="S022669"/>
    <x v="53"/>
    <s v="PO138641"/>
    <s v="GRN181688"/>
    <n v="3445360"/>
    <s v="SWITCH 10A 1-GANG SINGLE POLE TWO WAY IP66 - GREY"/>
    <s v="Congleton CW12 1DL"/>
    <n v="12.6"/>
    <x v="2"/>
    <s v="Diesel"/>
    <n v="4.6620000000000003E-3"/>
  </r>
  <r>
    <s v="S022669"/>
    <x v="53"/>
    <s v="PO140023"/>
    <s v="GRN181689"/>
    <s v="11700-7756"/>
    <s v="HOIST RING 1-8  X 1.53 BOLT 10000LB"/>
    <s v="Congleton CW12 1DL"/>
    <n v="12.6"/>
    <x v="2"/>
    <s v="Diesel"/>
    <n v="4.6620000000000003E-3"/>
  </r>
  <r>
    <s v="S022669"/>
    <x v="53"/>
    <s v="PO138643"/>
    <s v="GRN181690"/>
    <n v="51208078"/>
    <s v="SKYLINE SURFACE LINEAR EMERGENCY 1200mm LED PANEL"/>
    <s v="Congleton CW12 1DL"/>
    <n v="12.6"/>
    <x v="2"/>
    <s v="Diesel"/>
    <n v="4.6620000000000003E-3"/>
  </r>
  <r>
    <s v="S022669"/>
    <x v="53"/>
    <s v="PO133563"/>
    <s v="GRN181749"/>
    <n v="23202445"/>
    <s v="CABLE MANAGEMENT SYSTEM FOR G60 EMEA STD (BOF)"/>
    <s v="Congleton CW12 1DL"/>
    <n v="12.6"/>
    <x v="2"/>
    <s v="Diesel"/>
    <n v="4.6620000000000003E-3"/>
  </r>
  <r>
    <s v="S023284"/>
    <x v="19"/>
    <s v="PO140972"/>
    <s v="GRN189076"/>
    <s v="340-1011-1"/>
    <s v="SITE CONFIGURABLE ENCLOSURE WITH AC"/>
    <s v="Leicester LE19 2DT"/>
    <n v="144"/>
    <x v="1"/>
    <s v="Diesel"/>
    <n v="5.3280000000000001E-2"/>
  </r>
  <r>
    <s v="S022669"/>
    <x v="53"/>
    <s v="PO139734"/>
    <s v="GRN181818"/>
    <n v="42201948"/>
    <s v="ENCLOSURE SPACIAL 300 x 300 x 200mm WITH GLAND"/>
    <s v="Congleton CW12 1DL"/>
    <n v="12.6"/>
    <x v="2"/>
    <s v="Diesel"/>
    <n v="4.6620000000000003E-3"/>
  </r>
  <r>
    <s v="S022669"/>
    <x v="53"/>
    <s v="PO140009"/>
    <s v="GRN181824"/>
    <n v="101017406"/>
    <s v="WD MY PASSPORT 2TB PORTABLE HARD DRIVE - BLACK"/>
    <s v="Congleton CW12 1DL"/>
    <n v="12.6"/>
    <x v="2"/>
    <s v="Diesel"/>
    <n v="4.6620000000000003E-3"/>
  </r>
  <r>
    <s v="S000892"/>
    <x v="16"/>
    <s v="PO146654"/>
    <s v="GRN189079"/>
    <s v="11540-0564"/>
    <s v="NATURAL DEGREASER CAN 16 OZ"/>
    <s v="Stockport SK4 2JT"/>
    <n v="55"/>
    <x v="2"/>
    <s v="Diesel"/>
    <n v="2.0350000000000001E-4"/>
  </r>
  <r>
    <s v="S022669"/>
    <x v="53"/>
    <s v="PO143660"/>
    <s v="GRN181826"/>
    <s v="11701-2490"/>
    <s v="24V, 10/20A RELAY WITH BRACKET, N/C &amp; N/C"/>
    <s v="Congleton CW12 1DL"/>
    <n v="12.6"/>
    <x v="2"/>
    <s v="Diesel"/>
    <n v="4.6620000000000003E-3"/>
  </r>
  <r>
    <s v="S022669"/>
    <x v="53"/>
    <s v="PO143725"/>
    <s v="GRN181827"/>
    <n v="34204356"/>
    <s v="TERMINAL BLOCK 3 CONDUCTOR THROUGH 1.5MM2 - GREY"/>
    <s v="Congleton CW12 1DL"/>
    <n v="12.6"/>
    <x v="2"/>
    <s v="Diesel"/>
    <n v="4.6620000000000003E-3"/>
  </r>
  <r>
    <s v="S024448"/>
    <x v="18"/>
    <s v="PO135823"/>
    <s v="GRN189082"/>
    <n v="101049193"/>
    <s v="6/4 MeV TURNKEY LINAC SYSTEM C/W CABSCAN (+32/-31)"/>
    <s v="California 94560"/>
    <n v="5214"/>
    <x v="0"/>
    <s v="Crude"/>
    <n v="0.4181628"/>
  </r>
  <r>
    <s v="S024448"/>
    <x v="18"/>
    <s v="PO135823"/>
    <s v="GRN189083"/>
    <n v="13206361"/>
    <s v="ETM TCU 9.8KW 400V"/>
    <s v="California 94560"/>
    <n v="5214"/>
    <x v="0"/>
    <s v="Crude"/>
    <n v="0.4181628"/>
  </r>
  <r>
    <s v="S022669"/>
    <x v="53"/>
    <s v="PO138646"/>
    <s v="GRN181828"/>
    <n v="4245276"/>
    <s v="MCB 16A SP TYPE B CURVE"/>
    <s v="Congleton CW12 1DL"/>
    <n v="12.6"/>
    <x v="2"/>
    <s v="Diesel"/>
    <n v="4.6620000000000003E-3"/>
  </r>
  <r>
    <s v="S022669"/>
    <x v="53"/>
    <s v="PO140032"/>
    <s v="GRN181830"/>
    <n v="51204340"/>
    <s v="ISOLATOR SWITCH  SURFACE MOUNT 20A 3 PHASE 6 POLE"/>
    <s v="Congleton CW12 1DL"/>
    <n v="12.6"/>
    <x v="2"/>
    <s v="Diesel"/>
    <n v="4.6620000000000003E-3"/>
  </r>
  <r>
    <s v="S023222"/>
    <x v="11"/>
    <s v="PO143357"/>
    <s v="GRN189089"/>
    <s v="11700-5341"/>
    <s v="CABLE 0.3 METER RJ45S TO RJ45S CAT5E"/>
    <s v="Wickford SS11 8YT"/>
    <n v="390"/>
    <x v="2"/>
    <s v="Diesel"/>
    <n v="1.4430000000000001E-3"/>
  </r>
  <r>
    <s v="S023222"/>
    <x v="11"/>
    <s v="PO143360"/>
    <s v="GRN189090"/>
    <s v="11700-5341"/>
    <s v="CABLE 0.3 METER RJ45S TO RJ45S CAT5E"/>
    <s v="Wickford SS11 8YT"/>
    <n v="390"/>
    <x v="2"/>
    <s v="Diesel"/>
    <n v="1.4430000000000001E-3"/>
  </r>
  <r>
    <s v="S023222"/>
    <x v="11"/>
    <s v="PO144126"/>
    <s v="GRN189091"/>
    <s v="11700-5342"/>
    <s v="CABLE 0.6 METER RJ45S TO RJ45S CAT5E"/>
    <s v="Wickford SS11 8YT"/>
    <n v="390"/>
    <x v="2"/>
    <s v="Diesel"/>
    <n v="1.4430000000000001E-3"/>
  </r>
  <r>
    <s v="S023222"/>
    <x v="11"/>
    <s v="PO134344"/>
    <s v="GRN189092"/>
    <n v="101027930"/>
    <s v="ETHERNET CABLE 4 PIN M12 MALE - 2M LONG"/>
    <s v="Wickford SS11 8YT"/>
    <n v="390"/>
    <x v="2"/>
    <s v="Diesel"/>
    <n v="1.4430000000000001E-3"/>
  </r>
  <r>
    <s v="S023222"/>
    <x v="11"/>
    <s v="PO144319"/>
    <s v="GRN189093"/>
    <s v="11700-6194"/>
    <s v="CBL M12 FEM 4POS M12 MALE 4POS 2M 4X18AWG GRAY UNS"/>
    <s v="Wickford SS11 8YT"/>
    <n v="390"/>
    <x v="2"/>
    <s v="Diesel"/>
    <n v="1.4430000000000001E-3"/>
  </r>
  <r>
    <s v="S023284"/>
    <x v="19"/>
    <s v="PO141867"/>
    <s v="GRN189094"/>
    <s v="340-1040-1"/>
    <s v="JUNCTION BOX SOURCE SIDE"/>
    <s v="Leicester LE19 2DT"/>
    <n v="144"/>
    <x v="1"/>
    <s v="Diesel"/>
    <n v="5.3280000000000001E-2"/>
  </r>
  <r>
    <s v="S023284"/>
    <x v="19"/>
    <s v="PO140972"/>
    <s v="GRN189095"/>
    <s v="340-1083-1"/>
    <s v="CONDUIT VERTICAL DETECTOR ENCLOSURE – JUNCTION BOX"/>
    <s v="Leicester LE19 2DT"/>
    <n v="144"/>
    <x v="1"/>
    <s v="Diesel"/>
    <n v="5.3280000000000001E-2"/>
  </r>
  <r>
    <s v="S023284"/>
    <x v="19"/>
    <s v="PO141868"/>
    <s v="GRN189096"/>
    <s v="340-1083-1"/>
    <s v="CONDUIT VERTICAL DETECTOR ENCLOSURE – JUNCTION BOX"/>
    <s v="Leicester LE19 2DT"/>
    <n v="144"/>
    <x v="1"/>
    <s v="Diesel"/>
    <n v="5.3280000000000001E-2"/>
  </r>
  <r>
    <s v="S023284"/>
    <x v="19"/>
    <s v="PO138725"/>
    <s v="GRN189097"/>
    <s v="340-1071-1"/>
    <s v="CONDUIT OUTDOOR EQUIPMENT RACK ASSY JUNCTION BOX"/>
    <s v="Leicester LE19 2DT"/>
    <n v="144"/>
    <x v="1"/>
    <s v="Diesel"/>
    <n v="5.3280000000000001E-2"/>
  </r>
  <r>
    <s v="S023284"/>
    <x v="19"/>
    <s v="PO143564"/>
    <s v="GRN189099"/>
    <s v="255-1588-75"/>
    <s v="CABLE MILITARY-GRADE ARMORED MTP TRUNK 12 STRANDS"/>
    <s v="Leicester LE19 2DT"/>
    <n v="144"/>
    <x v="1"/>
    <s v="Diesel"/>
    <n v="5.3280000000000001E-2"/>
  </r>
  <r>
    <s v="S022669"/>
    <x v="53"/>
    <s v="PO141514"/>
    <s v="GRN181833"/>
    <s v="11547-1141"/>
    <s v="POWER CORD SPLITTER IEC320 10AMP M/F C14 TO C13"/>
    <s v="Congleton CW12 1DL"/>
    <n v="12.6"/>
    <x v="2"/>
    <s v="Diesel"/>
    <n v="4.6620000000000003E-3"/>
  </r>
  <r>
    <s v="S025431"/>
    <x v="0"/>
    <s v="PO141045"/>
    <s v="GRN189107"/>
    <s v="11701-1419"/>
    <s v="CISCO 9300 DNA ESSENTIALS 3 YEARS"/>
    <s v="Boston Massachusetts"/>
    <n v="3154"/>
    <x v="0"/>
    <s v="Crude"/>
    <n v="1.0118031999999999E-2"/>
  </r>
  <r>
    <s v="S022669"/>
    <x v="53"/>
    <s v="PO143766"/>
    <s v="GRN181837"/>
    <n v="51205165"/>
    <s v="LED TUBE 5FT T9 25W LED TUBE 4000K FROSTED"/>
    <s v="Congleton CW12 1DL"/>
    <n v="12.6"/>
    <x v="2"/>
    <s v="Diesel"/>
    <n v="4.6620000000000003E-3"/>
  </r>
  <r>
    <s v="S022669"/>
    <x v="53"/>
    <s v="PO140422"/>
    <s v="GRN181838"/>
    <n v="56207350"/>
    <s v="DESKTOP POWER SUPPLY FOR MOTOROLA DM4400 ALFATRONI"/>
    <s v="Congleton CW12 1DL"/>
    <n v="12.6"/>
    <x v="2"/>
    <s v="Diesel"/>
    <n v="4.6620000000000003E-3"/>
  </r>
  <r>
    <s v="S024190"/>
    <x v="22"/>
    <s v="PO146277"/>
    <s v="GRN189121"/>
    <n v="40259812"/>
    <s v="COWL BASE SEAL"/>
    <s v="Stockport SK4 2JT"/>
    <n v="22.2"/>
    <x v="1"/>
    <s v="Diesel"/>
    <n v="8.2140000000000008E-3"/>
  </r>
  <r>
    <s v="S023222"/>
    <x v="11"/>
    <s v="PO140469"/>
    <s v="GRN189122"/>
    <s v="11700-5342"/>
    <s v="CABLE 0.6 METER RJ45S TO RJ45S CAT5E"/>
    <s v="Wickford SS11 8YT"/>
    <n v="390"/>
    <x v="2"/>
    <s v="Diesel"/>
    <n v="1.4430000000000001E-3"/>
  </r>
  <r>
    <s v="S022669"/>
    <x v="53"/>
    <s v="PO139725"/>
    <s v="GRN181841"/>
    <n v="101042174"/>
    <s v="VIDAR HDX  ANPR CAMERA"/>
    <s v="Congleton CW12 1DL"/>
    <n v="12.6"/>
    <x v="2"/>
    <s v="Diesel"/>
    <n v="4.6620000000000003E-3"/>
  </r>
  <r>
    <s v="S022669"/>
    <x v="53"/>
    <s v="PO140017"/>
    <s v="GRN181843"/>
    <n v="101042174"/>
    <s v="VIDAR HDX  ANPR CAMERA"/>
    <s v="Congleton CW12 1DL"/>
    <n v="12.6"/>
    <x v="2"/>
    <s v="Diesel"/>
    <n v="4.6620000000000003E-3"/>
  </r>
  <r>
    <s v="S022669"/>
    <x v="53"/>
    <s v="PO142229"/>
    <s v="GRN181845"/>
    <n v="101034435"/>
    <s v="SWA TERMINATED OS2 9/125 FIBRE CABLE 100M LC-LC 8C"/>
    <s v="Congleton CW12 1DL"/>
    <n v="12.6"/>
    <x v="2"/>
    <s v="Diesel"/>
    <n v="4.6620000000000003E-3"/>
  </r>
  <r>
    <s v="S022669"/>
    <x v="53"/>
    <s v="PO139725"/>
    <s v="GRN181848"/>
    <n v="101042093"/>
    <s v="VIDAR CAMERA POWER CABLE 2M"/>
    <s v="Congleton CW12 1DL"/>
    <n v="12.6"/>
    <x v="2"/>
    <s v="Diesel"/>
    <n v="4.6620000000000003E-3"/>
  </r>
  <r>
    <s v="S022669"/>
    <x v="53"/>
    <s v="PO139733"/>
    <s v="GRN181849"/>
    <n v="101047376"/>
    <s v="C15 STRAIGHT FEMALE CONNECTOR 10A 250 V BULGIN PX0"/>
    <s v="Congleton CW12 1DL"/>
    <n v="12.6"/>
    <x v="2"/>
    <s v="Diesel"/>
    <n v="4.6620000000000003E-3"/>
  </r>
  <r>
    <s v="S022669"/>
    <x v="53"/>
    <s v="PO139725"/>
    <s v="GRN181850"/>
    <n v="101028124"/>
    <s v="ARABIC ANPR SOFTWARE R3, R4 - LPR SINGLE CORE AR H"/>
    <s v="Congleton CW12 1DL"/>
    <n v="12.6"/>
    <x v="2"/>
    <s v="Diesel"/>
    <n v="4.6620000000000003E-3"/>
  </r>
  <r>
    <s v="S023222"/>
    <x v="11"/>
    <s v="PO143361"/>
    <s v="GRN189133"/>
    <s v="11700-5341"/>
    <s v="CABLE 0.3 METER RJ45S TO RJ45S CAT5E"/>
    <s v="Wickford SS11 8YT"/>
    <n v="390"/>
    <x v="2"/>
    <s v="Diesel"/>
    <n v="1.4430000000000001E-3"/>
  </r>
  <r>
    <s v="S023222"/>
    <x v="11"/>
    <s v="PO144700"/>
    <s v="GRN189138"/>
    <s v="11700-5342"/>
    <s v="CABLE 0.6 METER RJ45S TO RJ45S CAT5E"/>
    <s v="Wickford SS11 8YT"/>
    <n v="390"/>
    <x v="2"/>
    <s v="Diesel"/>
    <n v="1.4430000000000001E-3"/>
  </r>
  <r>
    <s v="S022669"/>
    <x v="53"/>
    <s v="PO139725"/>
    <s v="GRN181851"/>
    <n v="101026669"/>
    <s v="CORRUGATED PLASTIC ROLL WHITE 1M x 50M x 2mm_x000a_TEMPR"/>
    <s v="Congleton CW12 1DL"/>
    <n v="12.6"/>
    <x v="2"/>
    <s v="Diesel"/>
    <n v="4.6620000000000003E-3"/>
  </r>
  <r>
    <s v="S022669"/>
    <x v="53"/>
    <s v="PO142054"/>
    <s v="GRN181989"/>
    <s v="11701-2281"/>
    <s v="PLASTIC EDGE PROTECTOR 100MM - ORANGE"/>
    <s v="Congleton CW12 1DL"/>
    <n v="12.6"/>
    <x v="2"/>
    <s v="Diesel"/>
    <n v="4.6620000000000003E-3"/>
  </r>
  <r>
    <s v="S022669"/>
    <x v="53"/>
    <s v="PO143725"/>
    <s v="GRN182005"/>
    <n v="13206264"/>
    <s v="DP2400E HAND HELD PORTABLE 2-WAY RADIO C/W LI-ION"/>
    <s v="Congleton CW12 1DL"/>
    <n v="12.6"/>
    <x v="2"/>
    <s v="Diesel"/>
    <n v="4.6620000000000003E-3"/>
  </r>
  <r>
    <s v="S022669"/>
    <x v="53"/>
    <s v="PO143789"/>
    <s v="GRN182008"/>
    <n v="60200862"/>
    <s v="CARBON FILM FIXED RESISTOR1K 1W"/>
    <s v="Congleton CW12 1DL"/>
    <n v="12.6"/>
    <x v="2"/>
    <s v="Diesel"/>
    <n v="4.6620000000000003E-3"/>
  </r>
  <r>
    <s v="S022669"/>
    <x v="53"/>
    <s v="PO143691"/>
    <s v="GRN182009"/>
    <n v="13206264"/>
    <s v="DP2400E HAND HELD PORTABLE 2-WAY RADIO C/W LI-ION"/>
    <s v="Congleton CW12 1DL"/>
    <n v="12.6"/>
    <x v="2"/>
    <s v="Diesel"/>
    <n v="4.6620000000000003E-3"/>
  </r>
  <r>
    <s v="S022669"/>
    <x v="53"/>
    <s v="PO143803"/>
    <s v="GRN182011"/>
    <n v="101042174"/>
    <s v="VIDAR HDX ANPR CAMERA"/>
    <s v="Congleton CW12 1DL"/>
    <n v="12.6"/>
    <x v="2"/>
    <s v="Diesel"/>
    <n v="4.6620000000000003E-3"/>
  </r>
  <r>
    <s v="S023222"/>
    <x v="11"/>
    <s v="PO143358"/>
    <s v="GRN189155"/>
    <s v="11700-5341"/>
    <s v="CABLE 0.3 METER RJ45S TO RJ45S CAT5E"/>
    <s v="Wickford SS11 8YT"/>
    <n v="390"/>
    <x v="2"/>
    <s v="Diesel"/>
    <n v="1.4430000000000001E-3"/>
  </r>
  <r>
    <s v="S022669"/>
    <x v="53"/>
    <s v="PO142434"/>
    <s v="GRN182012"/>
    <n v="13206264"/>
    <s v="DP2400E HAND HELD PORTABLE 2-WAY RADIO C/W LI-ION"/>
    <s v="Congleton CW12 1DL"/>
    <n v="12.6"/>
    <x v="2"/>
    <s v="Diesel"/>
    <n v="4.6620000000000003E-3"/>
  </r>
  <r>
    <s v="S023222"/>
    <x v="11"/>
    <s v="PO141687"/>
    <s v="GRN189163"/>
    <s v="11700-5344"/>
    <s v="CABLE 1.2 METER RJ45S TO RJ45S CAT5E"/>
    <s v="Wickford SS11 8YT"/>
    <n v="390"/>
    <x v="2"/>
    <s v="Diesel"/>
    <n v="1.4430000000000001E-3"/>
  </r>
  <r>
    <s v="S023222"/>
    <x v="11"/>
    <s v="PO145221"/>
    <s v="GRN189167"/>
    <s v="11700-5181"/>
    <s v="CORDSET MICROFAST 6-POS FEMALE TO MALE 10M"/>
    <s v="Wickford SS11 8YT"/>
    <n v="390"/>
    <x v="2"/>
    <s v="Diesel"/>
    <n v="1.4430000000000001E-3"/>
  </r>
  <r>
    <s v="S022669"/>
    <x v="53"/>
    <s v="PO139733"/>
    <s v="GRN182014"/>
    <n v="13206264"/>
    <s v="DP2400E HAND HELD PORTABLE 2-WAY RADIO C/W LI-ION"/>
    <s v="Congleton CW12 1DL"/>
    <n v="12.6"/>
    <x v="2"/>
    <s v="Diesel"/>
    <n v="4.6620000000000003E-3"/>
  </r>
  <r>
    <s v="S023222"/>
    <x v="11"/>
    <s v="PO140873"/>
    <s v="GRN189173"/>
    <s v="11700-5430"/>
    <s v="CABLE 4 PIN PANEL MOUNT SHLD 4 METER"/>
    <s v="Wickford SS11 8YT"/>
    <n v="390"/>
    <x v="2"/>
    <s v="Diesel"/>
    <n v="1.4430000000000001E-3"/>
  </r>
  <r>
    <s v="S022669"/>
    <x v="53"/>
    <s v="PO141784"/>
    <s v="GRN182015"/>
    <n v="13206264"/>
    <s v="DP2400E HAND HELD PORTABLE 2-WAY RADIO C/W LI-ION"/>
    <s v="Congleton CW12 1DL"/>
    <n v="12.6"/>
    <x v="2"/>
    <s v="Diesel"/>
    <n v="4.6620000000000003E-3"/>
  </r>
  <r>
    <s v="S023222"/>
    <x v="11"/>
    <s v="PO138721"/>
    <s v="GRN189175"/>
    <s v="11700-6191"/>
    <s v="CABLE RJ45S RJ45S 2.5M"/>
    <s v="Wickford SS11 8YT"/>
    <n v="390"/>
    <x v="2"/>
    <s v="Diesel"/>
    <n v="1.4430000000000001E-3"/>
  </r>
  <r>
    <s v="S023222"/>
    <x v="11"/>
    <s v="PO139106"/>
    <s v="GRN189180"/>
    <s v="11700-5344"/>
    <s v="CABLE 1.2 METER RJ45S TO RJ45S CAT5E"/>
    <s v="Wickford SS11 8YT"/>
    <n v="390"/>
    <x v="2"/>
    <s v="Diesel"/>
    <n v="1.4430000000000001E-3"/>
  </r>
  <r>
    <s v="S022669"/>
    <x v="53"/>
    <s v="PO139733"/>
    <s v="GRN182018"/>
    <n v="34204626"/>
    <s v="WALL MOUNTED SOCKET 63A 5POLE 400V IP67"/>
    <s v="Congleton CW12 1DL"/>
    <n v="12.6"/>
    <x v="2"/>
    <s v="Diesel"/>
    <n v="4.6620000000000003E-3"/>
  </r>
  <r>
    <s v="S022669"/>
    <x v="53"/>
    <s v="PO140024"/>
    <s v="GRN182020"/>
    <n v="34204624"/>
    <s v="PLUG PowerTOP Xtra 63A 5POLE 400V IP67 50-60Hz IP6"/>
    <s v="Congleton CW12 1DL"/>
    <n v="12.6"/>
    <x v="2"/>
    <s v="Diesel"/>
    <n v="4.6620000000000003E-3"/>
  </r>
  <r>
    <s v="S022669"/>
    <x v="53"/>
    <s v="PO140017"/>
    <s v="GRN182022"/>
    <n v="101043744"/>
    <s v="FIBRE ST CONNECTOR DUST CAP WITH CHAIN_x000a_AMPHENOL CO"/>
    <s v="Congleton CW12 1DL"/>
    <n v="12.6"/>
    <x v="2"/>
    <s v="Diesel"/>
    <n v="4.6620000000000003E-3"/>
  </r>
  <r>
    <s v="S022669"/>
    <x v="53"/>
    <s v="PO140017"/>
    <s v="GRN182025"/>
    <n v="101045474"/>
    <s v="PERFORATED PRESSED TRAY 50 x 50mm GREY - 3M LONG"/>
    <s v="Congleton CW12 1DL"/>
    <n v="12.6"/>
    <x v="2"/>
    <s v="Diesel"/>
    <n v="4.6620000000000003E-3"/>
  </r>
  <r>
    <s v="S023222"/>
    <x v="11"/>
    <s v="PO144319"/>
    <s v="GRN189196"/>
    <s v="11700-5343"/>
    <s v="CABLE 0.9 METER RJ45S TO RJ45S CAT5E"/>
    <s v="Wickford SS11 8YT"/>
    <n v="390"/>
    <x v="2"/>
    <s v="Diesel"/>
    <n v="1.4430000000000001E-3"/>
  </r>
  <r>
    <s v="S023222"/>
    <x v="11"/>
    <s v="PO137918"/>
    <s v="GRN189199"/>
    <n v="101027016"/>
    <s v="MULTIPROTOCOL STATION BLCEN-8M12LT-4AI-VI-8XSG-P"/>
    <s v="Wickford SS11 8YT"/>
    <n v="390"/>
    <x v="2"/>
    <s v="Diesel"/>
    <n v="1.4430000000000001E-3"/>
  </r>
  <r>
    <s v="S022669"/>
    <x v="53"/>
    <s v="PO140012"/>
    <s v="GRN182026"/>
    <n v="101033093"/>
    <s v="PREMIUM SURFACE MOUNT 7mm PROFILE RAIL x 2M LONG D"/>
    <s v="Congleton CW12 1DL"/>
    <n v="12.6"/>
    <x v="2"/>
    <s v="Diesel"/>
    <n v="4.6620000000000003E-3"/>
  </r>
  <r>
    <s v="S023222"/>
    <x v="11"/>
    <s v="PO142816"/>
    <s v="GRN189201"/>
    <s v="11700-6191"/>
    <s v="CABLE RJ45S RJ45S 2.5M"/>
    <s v="Wickford SS11 8YT"/>
    <n v="390"/>
    <x v="2"/>
    <s v="Diesel"/>
    <n v="1.4430000000000001E-3"/>
  </r>
  <r>
    <s v="S023222"/>
    <x v="11"/>
    <s v="PO143744"/>
    <s v="GRN189202"/>
    <s v="11700-6191"/>
    <s v="CABLE RJ45S RJ45S 2.5M"/>
    <s v="Wickford SS11 8YT"/>
    <n v="390"/>
    <x v="2"/>
    <s v="Diesel"/>
    <n v="1.4430000000000001E-3"/>
  </r>
  <r>
    <s v="S023222"/>
    <x v="11"/>
    <s v="PO142816"/>
    <s v="GRN189203"/>
    <s v="11700-5342"/>
    <s v="CABLE 0.6 METER RJ45S TO RJ45S CAT5E"/>
    <s v="Wickford SS11 8YT"/>
    <n v="390"/>
    <x v="2"/>
    <s v="Diesel"/>
    <n v="1.4430000000000001E-3"/>
  </r>
  <r>
    <s v="S023222"/>
    <x v="11"/>
    <s v="PO140873"/>
    <s v="GRN189204"/>
    <s v="11700-5341"/>
    <s v="CABLE 0.3 METER RJ45S TO RJ45S CAT5E"/>
    <s v="Wickford SS11 8YT"/>
    <n v="390"/>
    <x v="2"/>
    <s v="Diesel"/>
    <n v="1.4430000000000001E-3"/>
  </r>
  <r>
    <s v="S001121"/>
    <x v="5"/>
    <s v="PO146371"/>
    <s v="GRN189205"/>
    <s v="11701-2845"/>
    <s v="PANEL VIEW 5310 6&quot; GRAPHIC TERMINAL"/>
    <s v="Salford M5 4BE"/>
    <n v="103.6"/>
    <x v="2"/>
    <s v="Diesel"/>
    <n v="3.8331999999999998E-4"/>
  </r>
  <r>
    <s v="S022669"/>
    <x v="53"/>
    <s v="PO143764"/>
    <s v="GRN182075"/>
    <s v="11701-2045"/>
    <s v="1000 PLUS SERIES LIGHT CURTAINS 30MM DETECTION CAP"/>
    <s v="Congleton CW12 1DL"/>
    <n v="12.6"/>
    <x v="2"/>
    <s v="Diesel"/>
    <n v="4.6620000000000003E-3"/>
  </r>
  <r>
    <s v="S023222"/>
    <x v="11"/>
    <s v="PO144700"/>
    <s v="GRN189208"/>
    <s v="11700-6191"/>
    <s v="CABLE RJ45S RJ45S 2.5M"/>
    <s v="Wickford SS11 8YT"/>
    <n v="390"/>
    <x v="2"/>
    <s v="Diesel"/>
    <n v="1.4430000000000001E-3"/>
  </r>
  <r>
    <s v="S022670"/>
    <x v="26"/>
    <s v="PO145367"/>
    <s v="GRN189209"/>
    <s v="11700-5217"/>
    <s v="WASHER FLAT M18 GEOMET 500B"/>
    <s v="Congleton CW12 1HR"/>
    <n v="12.8"/>
    <x v="2"/>
    <s v="Diesel"/>
    <n v="4.7360000000000001E-5"/>
  </r>
  <r>
    <s v="S001121"/>
    <x v="5"/>
    <s v="PO146474"/>
    <s v="GRN189211"/>
    <n v="50205990"/>
    <s v="SPRING CLAMP TERMINAL BLOCK ONE CIRCUIT FUSE"/>
    <s v="Salford M5 4BE"/>
    <n v="103.6"/>
    <x v="2"/>
    <s v="Diesel"/>
    <n v="3.8331999999999998E-4"/>
  </r>
  <r>
    <s v="S022669"/>
    <x v="53"/>
    <s v="PO138636"/>
    <s v="GRN182078"/>
    <s v="11554-1143"/>
    <s v="POWER STRIP 8 OUTLETS SURGE PROTECTED IEC320"/>
    <s v="Congleton CW12 1DL"/>
    <n v="12.6"/>
    <x v="2"/>
    <s v="Diesel"/>
    <n v="4.6620000000000003E-3"/>
  </r>
  <r>
    <s v="S022669"/>
    <x v="53"/>
    <s v="PO140981"/>
    <s v="GRN182198"/>
    <s v="11701-1684"/>
    <s v="HP OFFICEJET PRO 7720 A3 WIRELESS ALL IN ONE PRINT"/>
    <s v="Congleton CW12 1DL"/>
    <n v="12.6"/>
    <x v="2"/>
    <s v="Diesel"/>
    <n v="4.6620000000000003E-3"/>
  </r>
  <r>
    <s v="S022669"/>
    <x v="53"/>
    <s v="PO138643"/>
    <s v="GRN182240"/>
    <n v="51208078"/>
    <s v="SKYLINE SURFACE LINEAR EMERGENCY 1200mm LED PANEL"/>
    <s v="Congleton CW12 1DL"/>
    <n v="12.6"/>
    <x v="2"/>
    <s v="Diesel"/>
    <n v="4.6620000000000003E-3"/>
  </r>
  <r>
    <s v="S022669"/>
    <x v="53"/>
    <s v="PO143300"/>
    <s v="GRN182294"/>
    <n v="23202445"/>
    <s v="CABLE MANAGEMENT SYSTEM FOR G60 EMEA STD (BOF)"/>
    <s v="Congleton CW12 1DL"/>
    <n v="12.6"/>
    <x v="2"/>
    <s v="Diesel"/>
    <n v="4.6620000000000003E-3"/>
  </r>
  <r>
    <s v="S022669"/>
    <x v="53"/>
    <s v="PO143300"/>
    <s v="GRN182295"/>
    <n v="23202445"/>
    <s v="CABLE MANAGEMENT SYSTEM FOR G60 EMEA STD (BOF)"/>
    <s v="Congleton CW12 1DL"/>
    <n v="12.6"/>
    <x v="2"/>
    <s v="Diesel"/>
    <n v="4.6620000000000003E-3"/>
  </r>
  <r>
    <s v="S022669"/>
    <x v="53"/>
    <s v="PO143907"/>
    <s v="GRN182361"/>
    <s v="11701-2650"/>
    <s v="CL200 MARINE SURFACE DEADBOLT - BLACK"/>
    <s v="Congleton CW12 1DL"/>
    <n v="12.6"/>
    <x v="2"/>
    <s v="Diesel"/>
    <n v="4.6620000000000003E-3"/>
  </r>
  <r>
    <s v="S022669"/>
    <x v="53"/>
    <s v="PO143691"/>
    <s v="GRN182379"/>
    <n v="13206264"/>
    <s v="DP2400E HAND HELD PORTABLE 2-WAY RADIO C/W LI-ION"/>
    <s v="Congleton CW12 1DL"/>
    <n v="12.6"/>
    <x v="2"/>
    <s v="Diesel"/>
    <n v="4.6620000000000003E-3"/>
  </r>
  <r>
    <s v="S022669"/>
    <x v="53"/>
    <s v="PO138641"/>
    <s v="GRN182381"/>
    <n v="3445360"/>
    <s v="SWITCH 10A 1-GANG SINGLE POLE TWO WAY IP66 - GREY"/>
    <s v="Congleton CW12 1DL"/>
    <n v="12.6"/>
    <x v="2"/>
    <s v="Diesel"/>
    <n v="4.6620000000000003E-3"/>
  </r>
  <r>
    <s v="S022669"/>
    <x v="53"/>
    <s v="PO143300"/>
    <s v="GRN182431"/>
    <n v="101031721"/>
    <s v="SWITCH DISCONNECTOR 200A ACTI9 4P"/>
    <s v="Congleton CW12 1DL"/>
    <n v="12.6"/>
    <x v="2"/>
    <s v="Diesel"/>
    <n v="4.6620000000000003E-3"/>
  </r>
  <r>
    <s v="S022669"/>
    <x v="53"/>
    <s v="PO143808"/>
    <s v="GRN182457"/>
    <n v="101017406"/>
    <s v="WD MY PASSPORT 2TB PORTABLE HARD DRIVE - BLACK"/>
    <s v="Congleton CW12 1DL"/>
    <n v="12.6"/>
    <x v="2"/>
    <s v="Diesel"/>
    <n v="4.6620000000000003E-3"/>
  </r>
  <r>
    <s v="S002239"/>
    <x v="17"/>
    <s v="PO143492"/>
    <s v="GRN196534"/>
    <n v="101037721"/>
    <s v="LINATRON Mi6SSM LOW DOSE(15 &amp; 30 rad/min versions)"/>
    <s v="UT 84104"/>
    <n v="4725"/>
    <x v="4"/>
    <s v="Aviation"/>
    <n v="18.279100224000004"/>
  </r>
  <r>
    <s v="S022669"/>
    <x v="53"/>
    <s v="PO138641"/>
    <s v="GRN182462"/>
    <n v="3445351"/>
    <s v="1 GANG BLANK PLATE - SQUARE EDGE"/>
    <s v="Congleton CW12 1DL"/>
    <n v="12.6"/>
    <x v="2"/>
    <s v="Diesel"/>
    <n v="4.6620000000000003E-3"/>
  </r>
  <r>
    <s v="S022669"/>
    <x v="53"/>
    <s v="PO138639"/>
    <s v="GRN182466"/>
    <n v="3145102"/>
    <s v="MIDI TRUNKING STOP END 50 x 50 PVC WHITE"/>
    <s v="Congleton CW12 1DL"/>
    <n v="12.6"/>
    <x v="2"/>
    <s v="Diesel"/>
    <n v="4.6620000000000003E-3"/>
  </r>
  <r>
    <s v="S001121"/>
    <x v="5"/>
    <s v="PO143188"/>
    <s v="GRN189235"/>
    <n v="88257610"/>
    <s v="LEGEND PLATE ROUND EMERGENCY STOP YELLOW 60MM DIA"/>
    <s v="Salford M5 4BE"/>
    <n v="103.6"/>
    <x v="2"/>
    <s v="Diesel"/>
    <n v="3.8331999999999998E-4"/>
  </r>
  <r>
    <s v="S022669"/>
    <x v="53"/>
    <s v="PO140418"/>
    <s v="GRN182470"/>
    <n v="13206634"/>
    <s v="IN-DASH MOUNTING KIT FOR DM4400 RADIO"/>
    <s v="Congleton CW12 1DL"/>
    <n v="12.6"/>
    <x v="2"/>
    <s v="Diesel"/>
    <n v="4.6620000000000003E-3"/>
  </r>
  <r>
    <s v="S022669"/>
    <x v="53"/>
    <s v="PO143623"/>
    <s v="GRN182478"/>
    <n v="13206278"/>
    <s v="IMPRES™ LI-ION 2250MAH BATTERY FOR TWO-WAY RADIOS"/>
    <s v="Congleton CW12 1DL"/>
    <n v="12.6"/>
    <x v="2"/>
    <s v="Diesel"/>
    <n v="4.6620000000000003E-3"/>
  </r>
  <r>
    <s v="S022669"/>
    <x v="53"/>
    <s v="PO140020"/>
    <s v="GRN182482"/>
    <s v="11700-3906"/>
    <s v="POWER STRIP IEC-LK RACK/SURFACE MNT 9POS W/SW &amp; C-"/>
    <s v="Congleton CW12 1DL"/>
    <n v="12.6"/>
    <x v="2"/>
    <s v="Diesel"/>
    <n v="4.6620000000000003E-3"/>
  </r>
  <r>
    <s v="S023222"/>
    <x v="11"/>
    <s v="PO143360"/>
    <s v="GRN189244"/>
    <s v="11700-5342"/>
    <s v="CABLE 0.6 METER RJ45S TO RJ45S CAT5E"/>
    <s v="Wickford SS11 8YT"/>
    <n v="390"/>
    <x v="2"/>
    <s v="Diesel"/>
    <n v="1.4430000000000001E-3"/>
  </r>
  <r>
    <s v="S023284"/>
    <x v="19"/>
    <s v="PO140972"/>
    <s v="GRN189245"/>
    <s v="340-1041-1"/>
    <s v="JUNCTION BOX TUNNEL"/>
    <s v="Leicester LE19 2DT"/>
    <n v="144"/>
    <x v="1"/>
    <s v="Diesel"/>
    <n v="5.3280000000000001E-2"/>
  </r>
  <r>
    <s v="S023284"/>
    <x v="19"/>
    <s v="PO141868"/>
    <s v="GRN189246"/>
    <s v="340-1125-1"/>
    <s v="ENCLOSURE SYSTEM ENTRY/EXIT"/>
    <s v="Leicester LE19 2DT"/>
    <n v="144"/>
    <x v="1"/>
    <s v="Diesel"/>
    <n v="5.3280000000000001E-2"/>
  </r>
  <r>
    <s v="S023284"/>
    <x v="19"/>
    <s v="PO141369"/>
    <s v="GRN189247"/>
    <s v="340-1125-1"/>
    <s v="ENCLOSURE SYSTEM ENTRY/EXIT"/>
    <s v="Leicester LE19 2DT"/>
    <n v="144"/>
    <x v="1"/>
    <s v="Diesel"/>
    <n v="5.3280000000000001E-2"/>
  </r>
  <r>
    <s v="S023284"/>
    <x v="19"/>
    <s v="PO131881"/>
    <s v="GRN189248"/>
    <s v="340-1041-1"/>
    <s v="JUNCTION BOX TUNNEL"/>
    <s v="Leicester LE19 2DT"/>
    <n v="144"/>
    <x v="1"/>
    <s v="Diesel"/>
    <n v="5.3280000000000001E-2"/>
  </r>
  <r>
    <s v="S022669"/>
    <x v="53"/>
    <s v="PO138641"/>
    <s v="GRN182491"/>
    <n v="3445349"/>
    <s v="OUTLET 2 GANG UNSWITCHED SOCKET - WHITE"/>
    <s v="Congleton CW12 1DL"/>
    <n v="12.6"/>
    <x v="2"/>
    <s v="Diesel"/>
    <n v="4.6620000000000003E-3"/>
  </r>
  <r>
    <s v="S022669"/>
    <x v="53"/>
    <s v="PO143300"/>
    <s v="GRN182502"/>
    <n v="13206264"/>
    <s v="DP2400E HAND HELD PORTABLE 2-WAY RADIO C/W LI-ION"/>
    <s v="Congleton CW12 1DL"/>
    <n v="12.6"/>
    <x v="2"/>
    <s v="Diesel"/>
    <n v="4.6620000000000003E-3"/>
  </r>
  <r>
    <s v="S022669"/>
    <x v="53"/>
    <s v="PO142229"/>
    <s v="GRN182508"/>
    <n v="101042092"/>
    <s v="VIDAR CAMERA ETHERNET DATA CABLE 2M"/>
    <s v="Congleton CW12 1DL"/>
    <n v="12.6"/>
    <x v="2"/>
    <s v="Diesel"/>
    <n v="4.6620000000000003E-3"/>
  </r>
  <r>
    <s v="S022669"/>
    <x v="53"/>
    <s v="PO142492"/>
    <s v="GRN182509"/>
    <n v="3445267"/>
    <s v="TRAILING SOCKET 6 WAY WHITE"/>
    <s v="Congleton CW12 1DL"/>
    <n v="12.6"/>
    <x v="2"/>
    <s v="Diesel"/>
    <n v="4.6620000000000003E-3"/>
  </r>
  <r>
    <s v="S000892"/>
    <x v="16"/>
    <s v="PO146523"/>
    <s v="GRN189268"/>
    <s v="11701-0133"/>
    <s v="BATTERY LITHIUM 3V CR2 EXTENDED TEMPERATURE RANGE"/>
    <s v="Stockport SK4 2JT"/>
    <n v="55"/>
    <x v="2"/>
    <s v="Diesel"/>
    <n v="2.0350000000000001E-4"/>
  </r>
  <r>
    <s v="S022669"/>
    <x v="53"/>
    <s v="PO140600"/>
    <s v="GRN182518"/>
    <n v="42207336"/>
    <s v="POSITION TRANSDUCER POTENTIONMETRIC UPTO 750MMIP65"/>
    <s v="Congleton CW12 1DL"/>
    <n v="12.6"/>
    <x v="2"/>
    <s v="Diesel"/>
    <n v="4.6620000000000003E-3"/>
  </r>
  <r>
    <s v="S026602"/>
    <x v="12"/>
    <s v="PO146170"/>
    <s v="GRN189270"/>
    <n v="101043635"/>
    <s v="FAN BELT"/>
    <s v="Watford WD24 7GG"/>
    <n v="302"/>
    <x v="2"/>
    <s v="Diesl"/>
    <n v="1.1173999999999999E-3"/>
  </r>
  <r>
    <s v="S022669"/>
    <x v="53"/>
    <s v="PO138646"/>
    <s v="GRN182525"/>
    <n v="31205338"/>
    <s v="PERIMETER TRUNKING CABLELINE 50 X 3M LONG - WHITE"/>
    <s v="Congleton CW12 1DL"/>
    <n v="12.6"/>
    <x v="2"/>
    <s v="Diesel"/>
    <n v="4.6620000000000003E-3"/>
  </r>
  <r>
    <s v="S022669"/>
    <x v="53"/>
    <s v="PO143300"/>
    <s v="GRN182532"/>
    <n v="30202001"/>
    <s v="EARTH CABLE 10MM2 GREEN/YELLOW"/>
    <s v="Congleton CW12 1DL"/>
    <n v="12.6"/>
    <x v="2"/>
    <s v="Diesel"/>
    <n v="4.6620000000000003E-3"/>
  </r>
  <r>
    <s v="S022669"/>
    <x v="53"/>
    <s v="PO138645"/>
    <s v="GRN182535"/>
    <n v="13206264"/>
    <s v="DP2400E HAND HELD PORTABLE 2-WAY RADIO C/W LI-ION"/>
    <s v="Congleton CW12 1DL"/>
    <n v="12.6"/>
    <x v="2"/>
    <s v="Diesel"/>
    <n v="4.6620000000000003E-3"/>
  </r>
  <r>
    <s v="S022669"/>
    <x v="53"/>
    <s v="PO143803"/>
    <s v="GRN182544"/>
    <n v="101050292"/>
    <s v="ACTROS 5 FUEL SENDER ASSEMBLY"/>
    <s v="Congleton CW12 1DL"/>
    <n v="12.6"/>
    <x v="2"/>
    <s v="Diesel"/>
    <n v="4.6620000000000003E-3"/>
  </r>
  <r>
    <s v="S026602"/>
    <x v="12"/>
    <s v="PO146646"/>
    <s v="GRN189281"/>
    <s v="11540-0247"/>
    <s v="FILTER AC AIR BARD"/>
    <s v="Watford WD24 7GG"/>
    <n v="302"/>
    <x v="2"/>
    <s v="Diesl"/>
    <n v="1.1173999999999999E-3"/>
  </r>
  <r>
    <s v="S022669"/>
    <x v="53"/>
    <s v="PO139272"/>
    <s v="GRN182546"/>
    <n v="42205144"/>
    <s v="FUSE COMBINATION UNIT 32A 3P + UNSWITCHED NEUTRAL"/>
    <s v="Congleton CW12 1DL"/>
    <n v="12.6"/>
    <x v="2"/>
    <s v="Diesel"/>
    <n v="4.6620000000000003E-3"/>
  </r>
  <r>
    <s v="S001571"/>
    <x v="10"/>
    <s v="PO146319"/>
    <s v="GRN189284"/>
    <n v="2145062"/>
    <s v="SUPPLY CABLE M12 x 5 4 OPEN WIRES 10M CORDLESS RF-"/>
    <s v="St Albans AL1 5BN"/>
    <n v="298"/>
    <x v="2"/>
    <s v="Diesel"/>
    <n v="1.1026E-3"/>
  </r>
  <r>
    <s v="S022669"/>
    <x v="53"/>
    <s v="PO140024"/>
    <s v="GRN182579"/>
    <n v="34204625"/>
    <s v="PROTECTIVE COVER 63A"/>
    <s v="Congleton CW12 1DL"/>
    <n v="12.6"/>
    <x v="2"/>
    <s v="Diesel"/>
    <n v="4.6620000000000003E-3"/>
  </r>
  <r>
    <s v="S000892"/>
    <x v="16"/>
    <s v="PO146694"/>
    <s v="GRN189286"/>
    <n v="101044511"/>
    <s v="FOAM TAPE EPDM 12MM X 3MM X 10M - BLACK"/>
    <s v="Stockport SK4 2JT"/>
    <n v="55"/>
    <x v="2"/>
    <s v="Diesel"/>
    <n v="2.0350000000000001E-4"/>
  </r>
  <r>
    <s v="S022669"/>
    <x v="53"/>
    <s v="PO138646"/>
    <s v="GRN182615"/>
    <n v="42201548"/>
    <s v="WALL ENCLOSURE STEEL DOOR 400 x 400 x 200mm"/>
    <s v="Congleton CW12 1DL"/>
    <n v="12.6"/>
    <x v="2"/>
    <s v="Diesel"/>
    <n v="4.6620000000000003E-3"/>
  </r>
  <r>
    <s v="S022669"/>
    <x v="53"/>
    <s v="PO143911"/>
    <s v="GRN182617"/>
    <n v="101010791"/>
    <s v="4 WAY PUSHBUTTON PENDANT CONTROL STATION - EMPTY"/>
    <s v="Congleton CW12 1DL"/>
    <n v="12.6"/>
    <x v="2"/>
    <s v="Diesel"/>
    <n v="4.6620000000000003E-3"/>
  </r>
  <r>
    <s v="S001047"/>
    <x v="9"/>
    <s v="PO140457"/>
    <s v="GRN189293"/>
    <n v="66204255"/>
    <s v="SILICON PHOTDIODE CDWO4 - 5 X 10.7MM X 30MM THICK"/>
    <s v="81300 Johor Bahru Malaysia"/>
    <n v="6781"/>
    <x v="4"/>
    <s v="Aviation"/>
    <n v="1.1924057587200001"/>
  </r>
  <r>
    <s v="S001047"/>
    <x v="9"/>
    <s v="PO142188"/>
    <s v="GRN189294"/>
    <n v="66205215"/>
    <s v="2X8 ELEMENT PHOTO DIODE CDWO4 30MM THICK"/>
    <s v="81300 Johor Bahru Malaysia"/>
    <n v="6781"/>
    <x v="4"/>
    <s v="Aviation"/>
    <n v="1.1924057587200001"/>
  </r>
  <r>
    <s v="S022669"/>
    <x v="53"/>
    <s v="PO143991"/>
    <s v="GRN182618"/>
    <s v="11700-6399"/>
    <s v="AC ADAPTER DESKTOP 40W 24V 1.67A"/>
    <s v="Congleton CW12 1DL"/>
    <n v="12.6"/>
    <x v="2"/>
    <s v="Diesel"/>
    <n v="4.6620000000000003E-3"/>
  </r>
  <r>
    <s v="S023413"/>
    <x v="15"/>
    <s v="PO140449"/>
    <s v="GRN189296"/>
    <n v="101048324"/>
    <s v="LATTIX D4420 3-SIDED GANTRY 6085 X 5800 WITH"/>
    <s v="33100 Tampere, Finland"/>
    <n v="3916"/>
    <x v="2"/>
    <s v="Diesel"/>
    <n v="3.9815929999999999E-2"/>
  </r>
  <r>
    <s v="S022669"/>
    <x v="53"/>
    <s v="PO139725"/>
    <s v="GRN182619"/>
    <n v="101033091"/>
    <s v="PREMIUM RECESSED PROFILE RAIL x 2M_x000a_DOWNLIGHTSDIREC"/>
    <s v="Congleton CW12 1DL"/>
    <n v="12.6"/>
    <x v="2"/>
    <s v="Diesel"/>
    <n v="4.6620000000000003E-3"/>
  </r>
  <r>
    <s v="S001047"/>
    <x v="9"/>
    <s v="PO142188"/>
    <s v="GRN189299"/>
    <n v="66205215"/>
    <s v="2X8 ELEMENT PHOTO DIODE CDWO4 30MM THICK"/>
    <s v="81300 Johor Bahru Malaysia"/>
    <n v="6781"/>
    <x v="4"/>
    <s v="Aviation"/>
    <n v="1.1924057587200001"/>
  </r>
  <r>
    <s v="S022669"/>
    <x v="53"/>
    <s v="PO142327"/>
    <s v="GRN182642"/>
    <n v="101033638"/>
    <s v="5M RGB LED STRIP 24VDC NON-WATERPROOF UKLED ST4861"/>
    <s v="Congleton CW12 1DL"/>
    <n v="12.6"/>
    <x v="2"/>
    <s v="Diesel"/>
    <n v="4.6620000000000003E-3"/>
  </r>
  <r>
    <s v="S022669"/>
    <x v="53"/>
    <s v="PO142069"/>
    <s v="GRN182644"/>
    <n v="42205893"/>
    <s v="SPACIAL CRN ENCLOSURE 300 x 400 x 200mm"/>
    <s v="Congleton CW12 1DL"/>
    <n v="12.6"/>
    <x v="2"/>
    <s v="Diesel"/>
    <n v="4.6620000000000003E-3"/>
  </r>
  <r>
    <s v="S001047"/>
    <x v="9"/>
    <s v="PO142188"/>
    <s v="GRN189303"/>
    <n v="66205215"/>
    <s v="2X8 ELEMENT PHOTO DIODE CDWO4 30MM THICK"/>
    <s v="81300 Johor Bahru Malaysia"/>
    <n v="6781"/>
    <x v="4"/>
    <s v="Aviation"/>
    <n v="1.1924057587200001"/>
  </r>
  <r>
    <s v="S022669"/>
    <x v="53"/>
    <s v="PO140600"/>
    <s v="GRN182663"/>
    <n v="101033091"/>
    <s v="PREMIUM RECESSED PROFILE RAIL x 2M DOWNLIGHTSDIREC"/>
    <s v="Congleton CW12 1DL"/>
    <n v="12.6"/>
    <x v="2"/>
    <s v="Diesel"/>
    <n v="4.6620000000000003E-3"/>
  </r>
  <r>
    <s v="S022669"/>
    <x v="53"/>
    <s v="PO140422"/>
    <s v="GRN182731"/>
    <n v="56207350"/>
    <s v="DESKTOP POWER SUPPLY FOR MOTOROLA DM4400 ALFATRONI"/>
    <s v="Congleton CW12 1DL"/>
    <n v="12.6"/>
    <x v="2"/>
    <s v="Diesel"/>
    <n v="4.6620000000000003E-3"/>
  </r>
  <r>
    <s v="S022669"/>
    <x v="53"/>
    <s v="PO140975"/>
    <s v="GRN182732"/>
    <n v="101025607"/>
    <s v="SWITCHED SOCKET 13A 2 GANG 2 USB SS - BLACK SCHNEI"/>
    <s v="Congleton CW12 1DL"/>
    <n v="12.6"/>
    <x v="2"/>
    <s v="Diesel"/>
    <n v="4.6620000000000003E-3"/>
  </r>
  <r>
    <s v="S022669"/>
    <x v="53"/>
    <s v="PO144085"/>
    <s v="GRN182733"/>
    <n v="101034435"/>
    <s v="SWA TERMINATED OS2 9/125 FIBRE CABLE 100M LC-LC 8C"/>
    <s v="Congleton CW12 1DL"/>
    <n v="12.6"/>
    <x v="2"/>
    <s v="Diesel"/>
    <n v="4.6620000000000003E-3"/>
  </r>
  <r>
    <s v="S022669"/>
    <x v="53"/>
    <s v="PO141536"/>
    <s v="GRN182735"/>
    <s v="11701-1942"/>
    <s v="ATS 160A 690V MAINS TO GENERATOR"/>
    <s v="Congleton CW12 1DL"/>
    <n v="12.6"/>
    <x v="2"/>
    <s v="Diesel"/>
    <n v="4.6620000000000003E-3"/>
  </r>
  <r>
    <s v="S022669"/>
    <x v="53"/>
    <s v="PO141049"/>
    <s v="GRN182736"/>
    <s v="11701-1942"/>
    <s v="ATS 160A 690V MAINS TO GENERATOR"/>
    <s v="Congleton CW12 1DL"/>
    <n v="12.6"/>
    <x v="2"/>
    <s v="Diesel"/>
    <n v="4.6620000000000003E-3"/>
  </r>
  <r>
    <s v="S022669"/>
    <x v="53"/>
    <s v="PO139280"/>
    <s v="GRN182812"/>
    <s v="11700-8596"/>
    <s v="SURGE PROTECTOR LAN CAT6 DIN RAIL MOUNT"/>
    <s v="Congleton CW12 1DL"/>
    <n v="12.6"/>
    <x v="2"/>
    <s v="Diesel"/>
    <n v="4.6620000000000003E-3"/>
  </r>
  <r>
    <s v="S022669"/>
    <x v="53"/>
    <s v="PO140030"/>
    <s v="GRN182814"/>
    <n v="3445335"/>
    <s v="ACTI9 IC60H MCB 3POLE TYPE D 10KA 63A"/>
    <s v="Congleton CW12 1DL"/>
    <n v="12.6"/>
    <x v="2"/>
    <s v="Diesel"/>
    <n v="4.6620000000000003E-3"/>
  </r>
  <r>
    <s v="S022669"/>
    <x v="53"/>
    <s v="PO140976"/>
    <s v="GRN182822"/>
    <n v="30203254"/>
    <s v="CABLE 2.5MM2 TRI-RATED - BLUE (KB)"/>
    <s v="Congleton CW12 1DL"/>
    <n v="12.6"/>
    <x v="2"/>
    <s v="Diesel"/>
    <n v="4.6620000000000003E-3"/>
  </r>
  <r>
    <s v="S022669"/>
    <x v="53"/>
    <s v="PO143576"/>
    <s v="GRN182824"/>
    <s v="11700-1357"/>
    <s v="THERMALLY CONDUCTIVE ADHESIVE"/>
    <s v="Congleton CW12 1DL"/>
    <n v="12.6"/>
    <x v="2"/>
    <s v="Diesel"/>
    <n v="4.6620000000000003E-3"/>
  </r>
  <r>
    <s v="S022669"/>
    <x v="53"/>
    <s v="PO142069"/>
    <s v="GRN182825"/>
    <n v="3445288"/>
    <s v="TRAVEL PLUG ADAPTOR ALL CONTINENTS TO UK"/>
    <s v="Congleton CW12 1DL"/>
    <n v="12.6"/>
    <x v="2"/>
    <s v="Diesel"/>
    <n v="4.6620000000000003E-3"/>
  </r>
  <r>
    <s v="S022669"/>
    <x v="53"/>
    <s v="PO138617"/>
    <s v="GRN182831"/>
    <n v="101034435"/>
    <s v="SWA TERMINATED OS2 9/125 FIBRE CABLE 100M LC-LC 8C"/>
    <s v="Congleton CW12 1DL"/>
    <n v="12.6"/>
    <x v="2"/>
    <s v="Diesel"/>
    <n v="4.6620000000000003E-3"/>
  </r>
  <r>
    <s v="S022669"/>
    <x v="53"/>
    <s v="PO140023"/>
    <s v="GRN182834"/>
    <s v="11700-7756"/>
    <s v="HOIST RING 1-8  X 1.53 BOLT 10000LB"/>
    <s v="Congleton CW12 1DL"/>
    <n v="12.6"/>
    <x v="2"/>
    <s v="Diesel"/>
    <n v="4.6620000000000003E-3"/>
  </r>
  <r>
    <s v="S024190"/>
    <x v="22"/>
    <s v="PO146262"/>
    <s v="GRN189326"/>
    <s v="340-1085-1"/>
    <s v="LINAC GLIDE STRIP"/>
    <s v="Stockport SK4 2JT"/>
    <n v="22.2"/>
    <x v="1"/>
    <s v="Diesel"/>
    <n v="8.2140000000000008E-3"/>
  </r>
  <r>
    <s v="S022669"/>
    <x v="53"/>
    <s v="PO141740"/>
    <s v="GRN182837"/>
    <s v="11540-0692"/>
    <s v="PUTTY HIGH VOLTAGE"/>
    <s v="Congleton CW12 1DL"/>
    <n v="12.6"/>
    <x v="2"/>
    <s v="Diesel"/>
    <n v="4.6620000000000003E-3"/>
  </r>
  <r>
    <s v="S022669"/>
    <x v="53"/>
    <s v="PO141213"/>
    <s v="GRN182839"/>
    <s v="11700-2294"/>
    <s v="CHANNEL NUT M8 SPRING LOADED"/>
    <s v="Congleton CW12 1DL"/>
    <n v="12.6"/>
    <x v="2"/>
    <s v="Diesel"/>
    <n v="4.6620000000000003E-3"/>
  </r>
  <r>
    <s v="S022669"/>
    <x v="53"/>
    <s v="PO143808"/>
    <s v="GRN182856"/>
    <n v="1"/>
    <s v="freight inwards"/>
    <s v="Congleton CW12 1DL"/>
    <n v="12.6"/>
    <x v="2"/>
    <s v="Diesel"/>
    <n v="4.6620000000000003E-3"/>
  </r>
  <r>
    <s v="S001121"/>
    <x v="5"/>
    <s v="PO143187"/>
    <s v="GRN189330"/>
    <n v="88257610"/>
    <s v="LEGEND PLATE ROUND EMERGENCY STOP YELLOW 60MM DIA"/>
    <s v="Salford M5 4BE"/>
    <n v="103.6"/>
    <x v="2"/>
    <s v="Diesel"/>
    <n v="3.8331999999999998E-4"/>
  </r>
  <r>
    <s v="S001121"/>
    <x v="5"/>
    <s v="PO141368"/>
    <s v="GRN189331"/>
    <n v="88257610"/>
    <s v="LEGEND PLATE ROUND EMERGENCY STOP"/>
    <s v="Salford M5 4BE"/>
    <n v="103.6"/>
    <x v="2"/>
    <s v="Diesel"/>
    <n v="3.8331999999999998E-4"/>
  </r>
  <r>
    <s v="S022669"/>
    <x v="53"/>
    <s v="PO143400"/>
    <s v="GRN182858"/>
    <n v="30203256"/>
    <s v="1.5mm2 TRI-RATED CABLE - BROWN (KB)"/>
    <s v="Congleton CW12 1DL"/>
    <n v="12.6"/>
    <x v="2"/>
    <s v="Diesel"/>
    <n v="4.6620000000000003E-3"/>
  </r>
  <r>
    <s v="S022669"/>
    <x v="53"/>
    <s v="PO138639"/>
    <s v="GRN182859"/>
    <s v="11700-8532"/>
    <s v="COMPACTLOGIX MODBUS 232 SERIAL MODULE"/>
    <s v="Congleton CW12 1DL"/>
    <n v="12.6"/>
    <x v="2"/>
    <s v="Diesel"/>
    <n v="4.6620000000000003E-3"/>
  </r>
  <r>
    <s v="S022669"/>
    <x v="53"/>
    <s v="PO140522"/>
    <s v="GRN182868"/>
    <n v="101018492"/>
    <s v="TRAFFIC LIGHT - ULTRA BRIGHT LED SINGLE 150MM &quot;X&quot;"/>
    <s v="Congleton CW12 1DL"/>
    <n v="12.6"/>
    <x v="2"/>
    <s v="Diesel"/>
    <n v="4.6620000000000003E-3"/>
  </r>
  <r>
    <s v="S022669"/>
    <x v="53"/>
    <s v="PO139652"/>
    <s v="GRN182869"/>
    <n v="5145063"/>
    <s v="BACK BOX 1 GANG GLOSS SURFACE MOUNT - WHITE"/>
    <s v="Congleton CW12 1DL"/>
    <n v="12.6"/>
    <x v="2"/>
    <s v="Diesel"/>
    <n v="4.6620000000000003E-3"/>
  </r>
  <r>
    <s v="S022669"/>
    <x v="53"/>
    <s v="PO143808"/>
    <s v="GRN182871"/>
    <n v="57207485"/>
    <s v="SAFETRED UNVRSL FLOOR COVER 2M X 20M LG"/>
    <s v="Congleton CW12 1DL"/>
    <n v="12.6"/>
    <x v="2"/>
    <s v="Diesel"/>
    <n v="4.6620000000000003E-3"/>
  </r>
  <r>
    <s v="S022669"/>
    <x v="53"/>
    <s v="PO141667"/>
    <s v="GRN182874"/>
    <n v="79205965"/>
    <s v="MCB 32A SINGLE POLE TYPE C 6KA"/>
    <s v="Congleton CW12 1DL"/>
    <n v="12.6"/>
    <x v="2"/>
    <s v="Diesel"/>
    <n v="4.6620000000000003E-3"/>
  </r>
  <r>
    <s v="S022669"/>
    <x v="53"/>
    <s v="PO140422"/>
    <s v="GRN182930"/>
    <n v="101028124"/>
    <s v="ARABIC ANPR SOFTWARE R3, R4 - LPR SINGLE CORE AR H"/>
    <s v="Congleton CW12 1DL"/>
    <n v="12.6"/>
    <x v="2"/>
    <s v="Diesel"/>
    <n v="4.6620000000000003E-3"/>
  </r>
  <r>
    <s v="S022669"/>
    <x v="53"/>
    <s v="PO143808"/>
    <s v="GRN182931"/>
    <n v="101028124"/>
    <s v="ARABIC ANPR SOFTWARE R3, R4 - LPR SINGLE CORE AR H"/>
    <s v="Congleton CW12 1DL"/>
    <n v="12.6"/>
    <x v="2"/>
    <s v="Diesel"/>
    <n v="4.6620000000000003E-3"/>
  </r>
  <r>
    <s v="S022669"/>
    <x v="53"/>
    <s v="PO143415"/>
    <s v="GRN182959"/>
    <n v="101042092"/>
    <s v="VIDAR CAMERA ETHERNET DATA CABLE 2M"/>
    <s v="Congleton CW12 1DL"/>
    <n v="12.6"/>
    <x v="2"/>
    <s v="Diesel"/>
    <n v="4.6620000000000003E-3"/>
  </r>
  <r>
    <s v="S022669"/>
    <x v="53"/>
    <s v="PO140017"/>
    <s v="GRN183004"/>
    <n v="101042174"/>
    <s v="VIDAR HDX  ANPR CAMERA"/>
    <s v="Congleton CW12 1DL"/>
    <n v="12.6"/>
    <x v="2"/>
    <s v="Diesel"/>
    <n v="4.6620000000000003E-3"/>
  </r>
  <r>
    <s v="S022669"/>
    <x v="53"/>
    <s v="PO143400"/>
    <s v="GRN183007"/>
    <n v="57207482"/>
    <s v="ROUND ROD WITH ROLLERS 800MM"/>
    <s v="Congleton CW12 1DL"/>
    <n v="12.6"/>
    <x v="2"/>
    <s v="Diesel"/>
    <n v="4.6620000000000003E-3"/>
  </r>
  <r>
    <s v="S025431"/>
    <x v="0"/>
    <s v="PO141814"/>
    <s v="GRN189359"/>
    <s v="11700-5699"/>
    <s v="ETHERNET SWITCH 5-RJ45 AND 2-SFP"/>
    <s v="Boston Massachusetts"/>
    <n v="3154"/>
    <x v="0"/>
    <s v="Crude"/>
    <n v="1.0118031999999999E-2"/>
  </r>
  <r>
    <s v="S022669"/>
    <x v="53"/>
    <s v="PO143304"/>
    <s v="GRN183047"/>
    <s v="11540-0307-UOM"/>
    <s v="TAPE ELECT VINYL YELLOW 3/4 X66'"/>
    <s v="Congleton CW12 1DL"/>
    <n v="12.6"/>
    <x v="2"/>
    <s v="Diesel"/>
    <n v="4.6620000000000003E-3"/>
  </r>
  <r>
    <s v="S025431"/>
    <x v="0"/>
    <s v="PO143827"/>
    <s v="GRN189363"/>
    <n v="101041395"/>
    <s v="TRAFFIC LIGHT SIGN C/W OVERSIZE WARNING - ARABIC"/>
    <s v="Boston Massachusetts"/>
    <n v="3154"/>
    <x v="0"/>
    <s v="Crude"/>
    <n v="1.0118031999999999E-2"/>
  </r>
  <r>
    <s v="S022669"/>
    <x v="53"/>
    <s v="PO143304"/>
    <s v="GRN183070"/>
    <s v="11700-6126"/>
    <s v="INSULATION PIPE 1-3/8IN ID X 1/2&quot; WALL X 72' LONG"/>
    <s v="Congleton CW12 1DL"/>
    <n v="12.6"/>
    <x v="2"/>
    <s v="Diesel"/>
    <n v="4.6620000000000003E-3"/>
  </r>
  <r>
    <s v="S022669"/>
    <x v="53"/>
    <s v="PO144095"/>
    <s v="GRN183103"/>
    <n v="5145098"/>
    <s v="GUARDIAN LED BULKHEAD 3W LED ANSELL LIGHTING AGLED"/>
    <s v="Congleton CW12 1DL"/>
    <n v="12.6"/>
    <x v="2"/>
    <s v="Diesel"/>
    <n v="4.6620000000000003E-3"/>
  </r>
  <r>
    <s v="S022669"/>
    <x v="53"/>
    <s v="PO143387"/>
    <s v="GRN183174"/>
    <n v="3145072"/>
    <s v="SOCKET MOUNTING BOX 1 GANG 35mm DEEP - WHITE MITA"/>
    <s v="Congleton CW12 1DL"/>
    <n v="12.6"/>
    <x v="2"/>
    <s v="Diesel"/>
    <n v="4.6620000000000003E-3"/>
  </r>
  <r>
    <s v="S022669"/>
    <x v="53"/>
    <s v="PO143387"/>
    <s v="GRN183178"/>
    <n v="13206264"/>
    <s v="DP2400E HAND HELD PORTABLE 2-WAY RADIO C/W LI-ION"/>
    <s v="Congleton CW12 1DL"/>
    <n v="12.6"/>
    <x v="2"/>
    <s v="Diesel"/>
    <n v="4.6620000000000003E-3"/>
  </r>
  <r>
    <s v="S022669"/>
    <x v="53"/>
    <s v="PO142054"/>
    <s v="GRN183187"/>
    <n v="101033562"/>
    <s v="2.4GHz 4-ZONE TOUCH RF RGBW REMOTE CONTROL MILIGHT"/>
    <s v="Congleton CW12 1DL"/>
    <n v="12.6"/>
    <x v="2"/>
    <s v="Diesel"/>
    <n v="4.6620000000000003E-3"/>
  </r>
  <r>
    <s v="S022669"/>
    <x v="53"/>
    <s v="PO139652"/>
    <s v="GRN183188"/>
    <n v="101019928"/>
    <s v="TRIMLINE SWINGHANDLE WITH CYLINDER FOR FLAT RODS"/>
    <s v="Congleton CW12 1DL"/>
    <n v="12.6"/>
    <x v="2"/>
    <s v="Diesel"/>
    <n v="4.6620000000000003E-3"/>
  </r>
  <r>
    <s v="S022669"/>
    <x v="53"/>
    <s v="PO140975"/>
    <s v="GRN183207"/>
    <s v="11594-0076-UOM"/>
    <s v="TUBING 5/8  SPLIT LOOM NYLON BLACK"/>
    <s v="Congleton CW12 1DL"/>
    <n v="12.6"/>
    <x v="2"/>
    <s v="Diesel"/>
    <n v="4.6620000000000003E-3"/>
  </r>
  <r>
    <s v="S022669"/>
    <x v="53"/>
    <s v="PO143406"/>
    <s v="GRN183216"/>
    <n v="101017406"/>
    <s v="WD MY PASSPORT 2TB PORTABLE HARD DRIVE - BLACK"/>
    <s v="Congleton CW12 1DL"/>
    <n v="12.6"/>
    <x v="2"/>
    <s v="Diesel"/>
    <n v="4.6620000000000003E-3"/>
  </r>
  <r>
    <s v="S000892"/>
    <x v="16"/>
    <s v="PO146783"/>
    <s v="GRN189380"/>
    <n v="3345033"/>
    <s v="CONTACT FEMALE MINI-FIT 18-24 AWG"/>
    <s v="Stockport SK4 2JT"/>
    <n v="55"/>
    <x v="2"/>
    <s v="Diesel"/>
    <n v="2.0350000000000001E-4"/>
  </r>
  <r>
    <s v="S022669"/>
    <x v="53"/>
    <s v="PO144090"/>
    <s v="GRN183217"/>
    <s v="11700-5897"/>
    <s v="RCD STANDARD CONFIG 4-POLE 300MA SENSITIVITY 80A"/>
    <s v="Congleton CW12 1DL"/>
    <n v="12.6"/>
    <x v="2"/>
    <s v="Diesel"/>
    <n v="4.6620000000000003E-3"/>
  </r>
  <r>
    <s v="S022669"/>
    <x v="53"/>
    <s v="PO144209"/>
    <s v="GRN183219"/>
    <s v="11700-6399"/>
    <s v="AC ADAPTER DESKTOP 40W 24V 1.67A"/>
    <s v="Congleton CW12 1DL"/>
    <n v="12.6"/>
    <x v="2"/>
    <s v="Diesel"/>
    <n v="4.6620000000000003E-3"/>
  </r>
  <r>
    <s v="S022669"/>
    <x v="53"/>
    <s v="PO143415"/>
    <s v="GRN183224"/>
    <n v="101043449"/>
    <s v="DRAINAGE DEVICE (DIA 50MM)"/>
    <s v="Congleton CW12 1DL"/>
    <n v="12.6"/>
    <x v="2"/>
    <s v="Diesel"/>
    <n v="4.6620000000000003E-3"/>
  </r>
  <r>
    <s v="S022669"/>
    <x v="53"/>
    <s v="PO140981"/>
    <s v="GRN183225"/>
    <s v="340-1102-1"/>
    <s v="UNISTRUT 1-5/8&quot; x 1-5/8&quot; SLOTTED MODIFIED"/>
    <s v="Congleton CW12 1DL"/>
    <n v="12.6"/>
    <x v="2"/>
    <s v="Diesel"/>
    <n v="4.6620000000000003E-3"/>
  </r>
  <r>
    <s v="S022669"/>
    <x v="53"/>
    <s v="PO142408"/>
    <s v="GRN183242"/>
    <s v="11701-2344"/>
    <s v="SOCKET OUTLET SCHUKO 16A 250V WHITE"/>
    <s v="Congleton CW12 1DL"/>
    <n v="12.6"/>
    <x v="2"/>
    <s v="Diesel"/>
    <n v="4.6620000000000003E-3"/>
  </r>
  <r>
    <s v="S022669"/>
    <x v="53"/>
    <s v="PO143406"/>
    <s v="GRN183249"/>
    <n v="101033091"/>
    <s v="PREMIUM RECESSED PROFILE RAIL x 2M DOWNLIGHTSDIREC"/>
    <s v="Congleton CW12 1DL"/>
    <n v="12.6"/>
    <x v="2"/>
    <s v="Diesel"/>
    <n v="4.6620000000000003E-3"/>
  </r>
  <r>
    <s v="S022669"/>
    <x v="53"/>
    <s v="PO143304"/>
    <s v="GRN183250"/>
    <s v="11700-6124-UOM"/>
    <s v="INSULATION PIPE WRAP BLACK 23 METERS"/>
    <s v="Congleton CW12 1DL"/>
    <n v="12.6"/>
    <x v="2"/>
    <s v="Diesel"/>
    <n v="4.6620000000000003E-3"/>
  </r>
  <r>
    <s v="S022669"/>
    <x v="53"/>
    <s v="PO138646"/>
    <s v="GRN183314"/>
    <n v="42205151"/>
    <s v="WALL SPLIT AIRCON UNIT 18000BTU 220V-240V 50HZ"/>
    <s v="Congleton CW12 1DL"/>
    <n v="12.6"/>
    <x v="2"/>
    <s v="Diesel"/>
    <n v="4.6620000000000003E-3"/>
  </r>
  <r>
    <s v="S023222"/>
    <x v="11"/>
    <s v="PO144700"/>
    <s v="GRN189392"/>
    <s v="11700-6194"/>
    <s v="CBL M12 FEM 4POS M12 MALE 4POS 2M 4X18AWG GRAY UNS"/>
    <s v="Wickford SS11 8YT"/>
    <n v="390"/>
    <x v="2"/>
    <s v="Diesel"/>
    <n v="1.4430000000000001E-3"/>
  </r>
  <r>
    <s v="S023222"/>
    <x v="11"/>
    <s v="PO143744"/>
    <s v="GRN189393"/>
    <s v="11700-6191"/>
    <s v="CABLE RJ45S RJ45S 2.5M"/>
    <s v="Wickford SS11 8YT"/>
    <n v="390"/>
    <x v="2"/>
    <s v="Diesel"/>
    <n v="1.4430000000000001E-3"/>
  </r>
  <r>
    <s v="S022669"/>
    <x v="53"/>
    <s v="PO140009"/>
    <s v="GRN183374"/>
    <n v="101017406"/>
    <s v="WD MY PASSPORT 2TB PORTABLE HARD DRIVE - BLACK"/>
    <s v="Congleton CW12 1DL"/>
    <n v="12.6"/>
    <x v="2"/>
    <s v="Diesel"/>
    <n v="4.6620000000000003E-3"/>
  </r>
  <r>
    <s v="S022669"/>
    <x v="53"/>
    <s v="PO140020"/>
    <s v="GRN183452"/>
    <s v="11540-0175"/>
    <s v="TAPE ELECTRICAL BLUE"/>
    <s v="Congleton CW12 1DL"/>
    <n v="12.6"/>
    <x v="2"/>
    <s v="Diesel"/>
    <n v="4.6620000000000003E-3"/>
  </r>
  <r>
    <s v="S022669"/>
    <x v="53"/>
    <s v="PO140012"/>
    <s v="GRN183489"/>
    <n v="101033635"/>
    <s v="WHITE LED STRIP 24VDC NON-WATERPROOF - 5M LONG"/>
    <s v="Congleton CW12 1DL"/>
    <n v="12.6"/>
    <x v="2"/>
    <s v="Diesel"/>
    <n v="4.6620000000000003E-3"/>
  </r>
  <r>
    <s v="S022669"/>
    <x v="53"/>
    <s v="PO140024"/>
    <s v="GRN183521"/>
    <n v="34205232"/>
    <s v="BLANKING PLATE 1 GANG - WHITE"/>
    <s v="Congleton CW12 1DL"/>
    <n v="12.6"/>
    <x v="2"/>
    <s v="Diesel"/>
    <n v="4.6620000000000003E-3"/>
  </r>
  <r>
    <s v="S022669"/>
    <x v="53"/>
    <s v="PO144135"/>
    <s v="GRN183537"/>
    <n v="51205165"/>
    <s v="LED TUBE 5FT T9 25W LED TUBE 4000K FROSTED"/>
    <s v="Congleton CW12 1DL"/>
    <n v="12.6"/>
    <x v="2"/>
    <s v="Diesel"/>
    <n v="4.6620000000000003E-3"/>
  </r>
  <r>
    <s v="S022669"/>
    <x v="53"/>
    <s v="PO144262"/>
    <s v="GRN183538"/>
    <n v="101034435"/>
    <s v="SWA TERMINATED OS2 9/125 FIBRE CABLE 100M LC-LC 8C"/>
    <s v="Congleton CW12 1DL"/>
    <n v="12.6"/>
    <x v="2"/>
    <s v="Diesel"/>
    <n v="4.6620000000000003E-3"/>
  </r>
  <r>
    <s v="S022669"/>
    <x v="53"/>
    <s v="PO144071"/>
    <s v="GRN183540"/>
    <n v="101034435"/>
    <s v="SWA TERMINATED OS2 9/125 FIBRE CABLE 100M LC-LC 8C"/>
    <s v="Congleton CW12 1DL"/>
    <n v="12.6"/>
    <x v="2"/>
    <s v="Diesel"/>
    <n v="4.6620000000000003E-3"/>
  </r>
  <r>
    <s v="S023222"/>
    <x v="11"/>
    <s v="PO138721"/>
    <s v="GRN189402"/>
    <s v="11700-6191"/>
    <s v="CABLE RJ45S RJ45S 2.5M"/>
    <s v="Wickford SS11 8YT"/>
    <n v="390"/>
    <x v="2"/>
    <s v="Diesel"/>
    <n v="1.4430000000000001E-3"/>
  </r>
  <r>
    <s v="S023222"/>
    <x v="11"/>
    <s v="PO140502"/>
    <s v="GRN189404"/>
    <s v="11700-6191"/>
    <s v="CABLE RJ45S RJ45S 2.5M"/>
    <s v="Wickford SS11 8YT"/>
    <n v="390"/>
    <x v="2"/>
    <s v="Diesel"/>
    <n v="1.4430000000000001E-3"/>
  </r>
  <r>
    <s v="S022669"/>
    <x v="53"/>
    <s v="PO138636"/>
    <s v="GRN183541"/>
    <s v="11554-1143"/>
    <s v="POWER STRIP 8 OUTLETS SURGE PROTECTED IEC320"/>
    <s v="Congleton CW12 1DL"/>
    <n v="12.6"/>
    <x v="2"/>
    <s v="Diesel"/>
    <n v="4.6620000000000003E-3"/>
  </r>
  <r>
    <s v="S023222"/>
    <x v="11"/>
    <s v="PO143360"/>
    <s v="GRN189406"/>
    <s v="11700-5341"/>
    <s v="CABLE 0.3 METER RJ45S TO RJ45S CAT5E"/>
    <s v="Wickford SS11 8YT"/>
    <n v="390"/>
    <x v="2"/>
    <s v="Diesel"/>
    <n v="1.4430000000000001E-3"/>
  </r>
  <r>
    <s v="S022669"/>
    <x v="53"/>
    <s v="PO138641"/>
    <s v="GRN183543"/>
    <n v="3445337"/>
    <s v="6 WAY TP DISTRIBUTION BOARD"/>
    <s v="Congleton CW12 1DL"/>
    <n v="12.6"/>
    <x v="2"/>
    <s v="Diesel"/>
    <n v="4.6620000000000003E-3"/>
  </r>
  <r>
    <s v="S023222"/>
    <x v="11"/>
    <s v="PO142816"/>
    <s v="GRN189408"/>
    <s v="11700-5342"/>
    <s v="CABLE 0.6 METER RJ45S TO RJ45S CAT5E"/>
    <s v="Wickford SS11 8YT"/>
    <n v="390"/>
    <x v="2"/>
    <s v="Diesel"/>
    <n v="1.4430000000000001E-3"/>
  </r>
  <r>
    <s v="S022669"/>
    <x v="53"/>
    <s v="PO141784"/>
    <s v="GRN183544"/>
    <n v="1345132"/>
    <s v="SCANNER CANOSCAN LIDE 400 &amp; USB-A TO USB-C CABLE"/>
    <s v="Congleton CW12 1DL"/>
    <n v="12.6"/>
    <x v="2"/>
    <s v="Diesel"/>
    <n v="4.6620000000000003E-3"/>
  </r>
  <r>
    <s v="S022669"/>
    <x v="53"/>
    <s v="PO144166"/>
    <s v="GRN183545"/>
    <s v="11701-1042"/>
    <s v="P2 TWIN SERIES TRAFFIC LIGHT RED/GREEN 24VDC"/>
    <s v="Congleton CW12 1DL"/>
    <n v="12.6"/>
    <x v="2"/>
    <s v="Diesel"/>
    <n v="4.6620000000000003E-3"/>
  </r>
  <r>
    <s v="S000892"/>
    <x v="16"/>
    <s v="PO146625"/>
    <s v="GRN189413"/>
    <n v="101013920"/>
    <s v="EATON 3000VA UPS UNINTERRUPTIBLE POWER SUPPLY"/>
    <s v="Stockport SK4 2JT"/>
    <n v="55"/>
    <x v="2"/>
    <s v="Diesel"/>
    <n v="2.0350000000000001E-4"/>
  </r>
  <r>
    <s v="S022669"/>
    <x v="53"/>
    <s v="PO140976"/>
    <s v="GRN183547"/>
    <n v="30203255"/>
    <s v="2.5MM2 TRI-RATED CABLE - GREEN/YELLOW (KB)"/>
    <s v="Congleton CW12 1DL"/>
    <n v="12.6"/>
    <x v="2"/>
    <s v="Diesel"/>
    <n v="4.6620000000000003E-3"/>
  </r>
  <r>
    <s v="S022669"/>
    <x v="53"/>
    <s v="PO142067"/>
    <s v="GRN183550"/>
    <n v="101025603"/>
    <s v="DIMMER SWITCH 1 GANG 1-10V ON/OFF BRUSHED STEEL"/>
    <s v="Congleton CW12 1DL"/>
    <n v="12.6"/>
    <x v="2"/>
    <s v="Diesel"/>
    <n v="4.6620000000000003E-3"/>
  </r>
  <r>
    <s v="S022669"/>
    <x v="53"/>
    <s v="PO140028"/>
    <s v="GRN183553"/>
    <n v="13206299"/>
    <s v="WD MY PASSPORT 1TB HARD DRIVE - BLACK"/>
    <s v="Congleton CW12 1DL"/>
    <n v="12.6"/>
    <x v="2"/>
    <s v="Diesel"/>
    <n v="4.6620000000000003E-3"/>
  </r>
  <r>
    <s v="S022669"/>
    <x v="53"/>
    <s v="PO141536"/>
    <s v="GRN183562"/>
    <n v="101038578"/>
    <s v="STANDARD CHARGING CRADLE FOR DS-3678"/>
    <s v="Congleton CW12 1DL"/>
    <n v="12.6"/>
    <x v="2"/>
    <s v="Diesel"/>
    <n v="4.6620000000000003E-3"/>
  </r>
  <r>
    <s v="S022669"/>
    <x v="53"/>
    <s v="PO142068"/>
    <s v="GRN183566"/>
    <n v="34204624"/>
    <s v="PLUG POWERTOP XTRA 63A 5POLE 400V IP67 50-60HZ IP6"/>
    <s v="Congleton CW12 1DL"/>
    <n v="12.6"/>
    <x v="2"/>
    <s v="Diesel"/>
    <n v="4.6620000000000003E-3"/>
  </r>
  <r>
    <s v="S022669"/>
    <x v="53"/>
    <s v="PO140032"/>
    <s v="GRN183572"/>
    <n v="5145172"/>
    <s v="MODULE DATACOM RJ45 WHITE"/>
    <s v="Congleton CW12 1DL"/>
    <n v="12.6"/>
    <x v="2"/>
    <s v="Diesel"/>
    <n v="4.6620000000000003E-3"/>
  </r>
  <r>
    <s v="S022669"/>
    <x v="53"/>
    <s v="PO143400"/>
    <s v="GRN183577"/>
    <n v="34205232"/>
    <s v="BLANKING PLATE 1 GANG - WHITE MK ELECTRIC K3390 WH"/>
    <s v="Congleton CW12 1DL"/>
    <n v="12.6"/>
    <x v="2"/>
    <s v="Diesel"/>
    <n v="4.6620000000000003E-3"/>
  </r>
  <r>
    <s v="S022669"/>
    <x v="53"/>
    <s v="PO142008"/>
    <s v="GRN183579"/>
    <n v="101043449"/>
    <s v="DRAINAGE DEVICE (DIA 50MM)"/>
    <s v="Congleton CW12 1DL"/>
    <n v="12.6"/>
    <x v="2"/>
    <s v="Diesel"/>
    <n v="4.6620000000000003E-3"/>
  </r>
  <r>
    <s v="S022669"/>
    <x v="53"/>
    <s v="PO140023"/>
    <s v="GRN183585"/>
    <s v="11700-6660"/>
    <s v="CABLE ETHERNET 3 FT CAT 6 GREY"/>
    <s v="Congleton CW12 1DL"/>
    <n v="12.6"/>
    <x v="2"/>
    <s v="Diesel"/>
    <n v="4.6620000000000003E-3"/>
  </r>
  <r>
    <s v="S022669"/>
    <x v="53"/>
    <s v="PO140017"/>
    <s v="GRN183586"/>
    <n v="101042174"/>
    <s v="VIDAR HDX  ANPR CAMERA"/>
    <s v="Congleton CW12 1DL"/>
    <n v="12.6"/>
    <x v="2"/>
    <s v="Diesel"/>
    <n v="4.6620000000000003E-3"/>
  </r>
  <r>
    <s v="S022669"/>
    <x v="53"/>
    <s v="PO140418"/>
    <s v="GRN183588"/>
    <n v="101043692"/>
    <s v="ST-ST BULKHEAD ADAPTOR"/>
    <s v="Congleton CW12 1DL"/>
    <n v="12.6"/>
    <x v="2"/>
    <s v="Diesel"/>
    <n v="4.6620000000000003E-3"/>
  </r>
  <r>
    <s v="S022669"/>
    <x v="53"/>
    <s v="PO143803"/>
    <s v="GRN183590"/>
    <n v="30202001"/>
    <s v="EARTH CABLE 10MM2 GREEN/YELLOW"/>
    <s v="Congleton CW12 1DL"/>
    <n v="12.6"/>
    <x v="2"/>
    <s v="Diesel"/>
    <n v="4.6620000000000003E-3"/>
  </r>
  <r>
    <s v="S022669"/>
    <x v="53"/>
    <s v="PO143415"/>
    <s v="GRN183653"/>
    <n v="1"/>
    <s v="freight inwards"/>
    <s v="Congleton CW12 1DL"/>
    <n v="12.6"/>
    <x v="2"/>
    <s v="Diesel"/>
    <n v="4.6620000000000003E-3"/>
  </r>
  <r>
    <s v="S022669"/>
    <x v="53"/>
    <s v="PO143300"/>
    <s v="GRN183682"/>
    <n v="23202445"/>
    <s v="CABLE MANAGEMENT SYSTEM FOR G60 EMEA STD (BOF)"/>
    <s v="Congleton CW12 1DL"/>
    <n v="12.6"/>
    <x v="2"/>
    <s v="Diesel"/>
    <n v="4.6620000000000003E-3"/>
  </r>
  <r>
    <s v="S022669"/>
    <x v="53"/>
    <s v="PO139733"/>
    <s v="GRN183689"/>
    <n v="13206634"/>
    <s v="IN-DASH MOUNTING KIT FOR DM4400 RADIO"/>
    <s v="Congleton CW12 1DL"/>
    <n v="12.6"/>
    <x v="2"/>
    <s v="Diesel"/>
    <n v="4.6620000000000003E-3"/>
  </r>
  <r>
    <s v="S025431"/>
    <x v="0"/>
    <s v="PO144812"/>
    <s v="GRN189441"/>
    <s v="255-1467-1"/>
    <s v="SHIPPING KIT DOWTHERM FS"/>
    <s v="Boston Massachusetts"/>
    <n v="3154"/>
    <x v="0"/>
    <s v="Crude"/>
    <n v="2.5295079999999999"/>
  </r>
  <r>
    <s v="S022669"/>
    <x v="53"/>
    <s v="PO144166"/>
    <s v="GRN183762"/>
    <n v="1"/>
    <s v="freight inwards"/>
    <s v="Congleton CW12 1DL"/>
    <n v="12.6"/>
    <x v="2"/>
    <s v="Diesel"/>
    <n v="4.6620000000000003E-3"/>
  </r>
  <r>
    <s v="S022669"/>
    <x v="53"/>
    <s v="PO144095"/>
    <s v="GRN183763"/>
    <n v="1"/>
    <s v="freight inwards"/>
    <s v="Congleton CW12 1DL"/>
    <n v="12.6"/>
    <x v="2"/>
    <s v="Diesel"/>
    <n v="4.6620000000000003E-3"/>
  </r>
  <r>
    <s v="S022669"/>
    <x v="53"/>
    <s v="PO143803"/>
    <s v="GRN183764"/>
    <n v="1"/>
    <s v="freight inwards"/>
    <s v="Congleton CW12 1DL"/>
    <n v="12.6"/>
    <x v="2"/>
    <s v="Diesel"/>
    <n v="4.6620000000000003E-3"/>
  </r>
  <r>
    <s v="S022669"/>
    <x v="53"/>
    <s v="PO144102"/>
    <s v="GRN183798"/>
    <s v="356-1183-1"/>
    <s v="500MM LONG UNISTRUT"/>
    <s v="Congleton CW12 1DL"/>
    <n v="12.6"/>
    <x v="2"/>
    <s v="Diesel"/>
    <n v="4.6620000000000003E-3"/>
  </r>
  <r>
    <s v="S001571"/>
    <x v="10"/>
    <s v="PO144724"/>
    <s v="GRN189466"/>
    <n v="101012395"/>
    <s v="SICK 2D LIDAR LASER SENSOR TIM351-2134001"/>
    <s v="St Albans AL1 5BN"/>
    <n v="298"/>
    <x v="2"/>
    <s v="Diesel"/>
    <n v="1.1026E-3"/>
  </r>
  <r>
    <s v="S022669"/>
    <x v="53"/>
    <s v="PO144418"/>
    <s v="GRN183837"/>
    <s v="11540-0186"/>
    <s v="FASTENER DUAL LOCK 1IN W/ ADHESIVE"/>
    <s v="Congleton CW12 1DL"/>
    <n v="12.6"/>
    <x v="2"/>
    <s v="Diesel"/>
    <n v="4.6620000000000003E-3"/>
  </r>
  <r>
    <s v="S022669"/>
    <x v="53"/>
    <s v="PO144458"/>
    <s v="GRN183860"/>
    <s v="11700-5993"/>
    <s v="WIRE HOOK-UP 16AWG/1.50MM SQ BLUE HAR H07V-K MTW"/>
    <s v="Congleton CW12 1DL"/>
    <n v="12.6"/>
    <x v="2"/>
    <s v="Diesel"/>
    <n v="4.6620000000000003E-3"/>
  </r>
  <r>
    <s v="S022669"/>
    <x v="53"/>
    <s v="PO141434"/>
    <s v="GRN183862"/>
    <s v="11700-2294"/>
    <s v="CHANNEL NUT M8 SPRING LOADED"/>
    <s v="Congleton CW12 1DL"/>
    <n v="12.6"/>
    <x v="2"/>
    <s v="Diesel"/>
    <n v="4.6620000000000003E-3"/>
  </r>
  <r>
    <s v="S022669"/>
    <x v="53"/>
    <s v="PO139733"/>
    <s v="GRN183863"/>
    <s v="11700-6004-UOM"/>
    <s v="WIRE HOOK-UP 14AWG/2.50MM SQ GRN/YEL HAR H07V-K MT"/>
    <s v="Congleton CW12 1DL"/>
    <n v="12.6"/>
    <x v="2"/>
    <s v="Diesel"/>
    <n v="4.6620000000000003E-3"/>
  </r>
  <r>
    <s v="S022669"/>
    <x v="53"/>
    <s v="PO144531"/>
    <s v="GRN183866"/>
    <s v="11538-0196"/>
    <s v="LABEL 2X1 WHITE POLYESTER W/ADH"/>
    <s v="Congleton CW12 1DL"/>
    <n v="12.6"/>
    <x v="2"/>
    <s v="Diesel"/>
    <n v="4.6620000000000003E-3"/>
  </r>
  <r>
    <s v="S022669"/>
    <x v="53"/>
    <s v="PO142772"/>
    <s v="GRN183867"/>
    <n v="3445335"/>
    <s v="ACTI9 IC60H MCB 3POLE TYPE D 10KA 63A"/>
    <s v="Congleton CW12 1DL"/>
    <n v="12.6"/>
    <x v="2"/>
    <s v="Diesel"/>
    <n v="4.6620000000000003E-3"/>
  </r>
  <r>
    <s v="S022669"/>
    <x v="53"/>
    <s v="PO138636"/>
    <s v="GRN183868"/>
    <s v="11700-7181"/>
    <s v="POWER SUPPLY 24VDC 10A, -40 TO +70C DIN RAIL"/>
    <s v="Congleton CW12 1DL"/>
    <n v="12.6"/>
    <x v="2"/>
    <s v="Diesel"/>
    <n v="4.6620000000000003E-3"/>
  </r>
  <r>
    <s v="S026889"/>
    <x v="35"/>
    <s v="PO146844"/>
    <s v="GRN189474"/>
    <s v="364-6403-1"/>
    <s v="ARRAY CONNECTOR PLATE"/>
    <s v="Stafford ST18 0PJ"/>
    <n v="50.6"/>
    <x v="2"/>
    <s v="Diesel"/>
    <n v="1.8722000000000001E-3"/>
  </r>
  <r>
    <s v="S001047"/>
    <x v="9"/>
    <s v="PO142188"/>
    <s v="GRN189475"/>
    <n v="66205215"/>
    <s v="2X8 ELEMENT PHOTO DIODE CDWO4 30MM THICK"/>
    <s v="81300 Johor Bahru Malaysia"/>
    <n v="6781"/>
    <x v="4"/>
    <s v="Aviation"/>
    <n v="1.1924057587200001"/>
  </r>
  <r>
    <s v="S022669"/>
    <x v="53"/>
    <s v="PO144444"/>
    <s v="GRN183870"/>
    <s v="11701-0689"/>
    <s v="TRAILER BATTERY CHARGER 12 AMP"/>
    <s v="Congleton CW12 1DL"/>
    <n v="12.6"/>
    <x v="2"/>
    <s v="Diesel"/>
    <n v="4.6620000000000003E-3"/>
  </r>
  <r>
    <s v="S022669"/>
    <x v="53"/>
    <s v="PO144095"/>
    <s v="GRN183871"/>
    <n v="101024843"/>
    <s v="SCANDRIVE FILTER"/>
    <s v="Congleton CW12 1DL"/>
    <n v="12.6"/>
    <x v="2"/>
    <s v="Diesel"/>
    <n v="4.6620000000000003E-3"/>
  </r>
  <r>
    <s v="S023284"/>
    <x v="19"/>
    <s v="PO140400"/>
    <s v="GRN189480"/>
    <n v="101041260"/>
    <s v="MAIN CONTROL PANEL - A25 AIR CARGO"/>
    <s v="Leicester LE19 2DT"/>
    <n v="144"/>
    <x v="1"/>
    <s v="Diesel"/>
    <n v="5.3280000000000001E-2"/>
  </r>
  <r>
    <s v="S022669"/>
    <x v="53"/>
    <s v="PO133561"/>
    <s v="GRN183882"/>
    <n v="101031721"/>
    <s v="SWITCH DISCONNECTOR 200A Acti9 4P"/>
    <s v="Congleton CW12 1DL"/>
    <n v="12.6"/>
    <x v="2"/>
    <s v="Diesel"/>
    <n v="4.6620000000000003E-3"/>
  </r>
  <r>
    <s v="S001571"/>
    <x v="10"/>
    <s v="PO144724"/>
    <s v="GRN189483"/>
    <n v="21202696"/>
    <s v="I/O CABLE M12 X 8 8 OPEN WIRES 5M CORDLESS RF-DPM-"/>
    <s v="St Albans AL1 5BN"/>
    <n v="298"/>
    <x v="2"/>
    <s v="Diesel"/>
    <n v="1.1026E-3"/>
  </r>
  <r>
    <s v="S001571"/>
    <x v="10"/>
    <s v="PO146736"/>
    <s v="GRN189484"/>
    <n v="42203606"/>
    <s v="PHOTOELECTRIC SENSOR"/>
    <s v="St Albans AL1 5BN"/>
    <n v="298"/>
    <x v="2"/>
    <s v="Diesel"/>
    <n v="1.1026E-3"/>
  </r>
  <r>
    <s v="S001121"/>
    <x v="5"/>
    <s v="PO143819"/>
    <s v="GRN189486"/>
    <s v="11700-4798"/>
    <s v="TERMINAL BASE ASSEMBLY"/>
    <s v="Salford M5 4BE"/>
    <n v="103.6"/>
    <x v="2"/>
    <s v="Diesel"/>
    <n v="3.8331999999999998E-4"/>
  </r>
  <r>
    <s v="S001571"/>
    <x v="10"/>
    <s v="PO144865"/>
    <s v="GRN189487"/>
    <n v="21201458"/>
    <s v="I/O CABLE M12 X 8 8 OPEN WIRES 20M CORDLESS_x000a_RF-DPM"/>
    <s v="St Albans AL1 5BN"/>
    <n v="298"/>
    <x v="2"/>
    <s v="Diesel"/>
    <n v="1.1026E-3"/>
  </r>
  <r>
    <s v="S022669"/>
    <x v="53"/>
    <s v="PO138641"/>
    <s v="GRN183883"/>
    <n v="3445337"/>
    <s v="6 WAY TP DISTRIBUTION BOARD"/>
    <s v="Congleton CW12 1DL"/>
    <n v="12.6"/>
    <x v="2"/>
    <s v="Diesel"/>
    <n v="4.6620000000000003E-3"/>
  </r>
  <r>
    <s v="S022669"/>
    <x v="53"/>
    <s v="PO144337"/>
    <s v="GRN183921"/>
    <s v="11700-6840"/>
    <s v="CONN RCPT 10POS IDC 26-28AWG"/>
    <s v="Congleton CW12 1DL"/>
    <n v="12.6"/>
    <x v="2"/>
    <s v="Diesel"/>
    <n v="4.6620000000000003E-3"/>
  </r>
  <r>
    <s v="S022669"/>
    <x v="53"/>
    <s v="PO144071"/>
    <s v="GRN183958"/>
    <n v="101050292"/>
    <s v="ACTROS 5 FUEL SENDER ASSEMBLY"/>
    <s v="Congleton CW12 1DL"/>
    <n v="12.6"/>
    <x v="2"/>
    <s v="Diesel"/>
    <n v="4.6620000000000003E-3"/>
  </r>
  <r>
    <s v="S022669"/>
    <x v="53"/>
    <s v="PO138646"/>
    <s v="GRN183989"/>
    <n v="31205338"/>
    <s v="PERIMETER TRUNKING CABLELINE 50 X 3M LONG - WHITE"/>
    <s v="Congleton CW12 1DL"/>
    <n v="12.6"/>
    <x v="2"/>
    <s v="Diesel"/>
    <n v="4.6620000000000003E-3"/>
  </r>
  <r>
    <s v="S022669"/>
    <x v="53"/>
    <s v="PO142327"/>
    <s v="GRN183998"/>
    <n v="30202001"/>
    <s v="EARTH CABLE 10MM2 GREEN/YELLOW"/>
    <s v="Congleton CW12 1DL"/>
    <n v="12.6"/>
    <x v="2"/>
    <s v="Diesel"/>
    <n v="4.6620000000000003E-3"/>
  </r>
  <r>
    <s v="S022669"/>
    <x v="53"/>
    <s v="PO140024"/>
    <s v="GRN184003"/>
    <s v="11700-8596"/>
    <s v="SURGE PROTECTOR LAN CAT6 DIN RAIL MOUNT"/>
    <s v="Congleton CW12 1DL"/>
    <n v="12.6"/>
    <x v="2"/>
    <s v="Diesel"/>
    <n v="4.6620000000000003E-3"/>
  </r>
  <r>
    <s v="S022669"/>
    <x v="53"/>
    <s v="PO140024"/>
    <s v="GRN184007"/>
    <s v="11700-8596"/>
    <s v="SURGE PROTECTOR LAN CAT6 DIN RAIL MOUNT"/>
    <s v="Congleton CW12 1DL"/>
    <n v="12.6"/>
    <x v="2"/>
    <s v="Diesel"/>
    <n v="4.6620000000000003E-3"/>
  </r>
  <r>
    <s v="S022669"/>
    <x v="53"/>
    <s v="PO144312"/>
    <s v="GRN184018"/>
    <s v="11701-2540"/>
    <s v="FUEL FEED/SENDER UNIT (0-10V - 24VDC)"/>
    <s v="Congleton CW12 1DL"/>
    <n v="12.6"/>
    <x v="2"/>
    <s v="Diesel"/>
    <n v="4.6620000000000003E-3"/>
  </r>
  <r>
    <s v="S022669"/>
    <x v="53"/>
    <s v="PO144470"/>
    <s v="GRN184065"/>
    <n v="60200862"/>
    <s v="CARBON FILM FIXED RESISTOR1K 1W"/>
    <s v="Congleton CW12 1DL"/>
    <n v="12.6"/>
    <x v="2"/>
    <s v="Diesel"/>
    <n v="4.6620000000000003E-3"/>
  </r>
  <r>
    <s v="S022669"/>
    <x v="53"/>
    <s v="PO144262"/>
    <s v="GRN184066"/>
    <s v="11513-0154"/>
    <s v="DETECTOR CARBON MONOXIDE"/>
    <s v="Congleton CW12 1DL"/>
    <n v="12.6"/>
    <x v="2"/>
    <s v="Diesel"/>
    <n v="4.6620000000000003E-3"/>
  </r>
  <r>
    <s v="S022669"/>
    <x v="53"/>
    <s v="PO138646"/>
    <s v="GRN184067"/>
    <n v="3445383"/>
    <s v="EURO DATACOM MODULE RJ45 CAT 6"/>
    <s v="Congleton CW12 1DL"/>
    <n v="12.6"/>
    <x v="2"/>
    <s v="Diesel"/>
    <n v="4.6620000000000003E-3"/>
  </r>
  <r>
    <s v="S022669"/>
    <x v="53"/>
    <s v="PO141741"/>
    <s v="GRN184070"/>
    <s v="11700-6998"/>
    <s v="POWER CORD C14 TO C13 3FT"/>
    <s v="Congleton CW12 1DL"/>
    <n v="12.6"/>
    <x v="2"/>
    <s v="Diesel"/>
    <n v="4.6620000000000003E-3"/>
  </r>
  <r>
    <s v="S000892"/>
    <x v="16"/>
    <s v="PO146849"/>
    <s v="GRN189515"/>
    <n v="31202208"/>
    <s v="STEEL REDUCER FOR CONDUIT 25/20MM"/>
    <s v="Stockport SK4 2JT"/>
    <n v="55"/>
    <x v="2"/>
    <s v="Diesel"/>
    <n v="2.0350000000000001E-4"/>
  </r>
  <r>
    <s v="S022669"/>
    <x v="53"/>
    <s v="PO143400"/>
    <s v="GRN184185"/>
    <n v="34204625"/>
    <s v="PROTECTIVE COVER 63A"/>
    <s v="Congleton CW12 1DL"/>
    <n v="12.6"/>
    <x v="2"/>
    <s v="Diesel"/>
    <n v="4.6620000000000003E-3"/>
  </r>
  <r>
    <s v="S000892"/>
    <x v="16"/>
    <s v="PO146756"/>
    <s v="GRN189520"/>
    <n v="101011726"/>
    <s v="M8 SHOCK MOUNT 120DAN MALE TO MALE NATURAL RUBBER"/>
    <s v="Stockport SK4 2JT"/>
    <n v="55"/>
    <x v="2"/>
    <s v="Diesel"/>
    <n v="2.0350000000000001E-4"/>
  </r>
  <r>
    <s v="S022669"/>
    <x v="53"/>
    <s v="PO142069"/>
    <s v="GRN184190"/>
    <n v="34204625"/>
    <s v="PROTECTIVE COVER 63A"/>
    <s v="Congleton CW12 1DL"/>
    <n v="12.6"/>
    <x v="2"/>
    <s v="Diesel"/>
    <n v="4.6620000000000003E-3"/>
  </r>
  <r>
    <s v="S022669"/>
    <x v="53"/>
    <s v="PO142027"/>
    <s v="GRN184193"/>
    <s v="11700-6701"/>
    <s v="HARD DRIVE 8TB SATA INTERNAL 3.5IN 7200RPM"/>
    <s v="Congleton CW12 1DL"/>
    <n v="12.6"/>
    <x v="2"/>
    <s v="Diesel"/>
    <n v="4.6620000000000003E-3"/>
  </r>
  <r>
    <s v="S001571"/>
    <x v="10"/>
    <s v="PO144865"/>
    <s v="GRN189523"/>
    <n v="101012395"/>
    <s v="SICK 2D LIDAR LASER SENSOR TIM351-2134001"/>
    <s v="St Albans AL1 5BN"/>
    <n v="298"/>
    <x v="2"/>
    <s v="Diesel"/>
    <n v="1.1026E-3"/>
  </r>
  <r>
    <s v="S022669"/>
    <x v="53"/>
    <s v="PO138639"/>
    <s v="GRN184195"/>
    <s v="11700-8532"/>
    <s v="COMPACTLOGIX MODBUS 232 SERIAL MODULE"/>
    <s v="Congleton CW12 1DL"/>
    <n v="12.6"/>
    <x v="2"/>
    <s v="Diesel"/>
    <n v="4.6620000000000003E-3"/>
  </r>
  <r>
    <s v="S001571"/>
    <x v="10"/>
    <s v="PO144724"/>
    <s v="GRN189525"/>
    <s v="11700-5374"/>
    <s v="MOUNT LASER SENSOR WEATHER HOOD"/>
    <s v="St Albans AL1 5BN"/>
    <n v="298"/>
    <x v="2"/>
    <s v="Diesel"/>
    <n v="1.1026E-3"/>
  </r>
  <r>
    <s v="S022669"/>
    <x v="53"/>
    <s v="PO144426"/>
    <s v="GRN184221"/>
    <s v="11547-1404"/>
    <s v="CORDSET IEC320 C13 TO CEI-23 PLUG"/>
    <s v="Congleton CW12 1DL"/>
    <n v="12.6"/>
    <x v="2"/>
    <s v="Diesel"/>
    <n v="4.6620000000000003E-3"/>
  </r>
  <r>
    <s v="S024190"/>
    <x v="22"/>
    <s v="PO145278"/>
    <s v="GRN189543"/>
    <n v="101014001"/>
    <s v="GASKET DETECTOR BOX LID"/>
    <s v="Stockport SK4 2JT"/>
    <n v="22.2"/>
    <x v="1"/>
    <s v="Diesel"/>
    <n v="8.2140000000000008E-3"/>
  </r>
  <r>
    <s v="S022669"/>
    <x v="53"/>
    <s v="PO144426"/>
    <s v="GRN184236"/>
    <s v="11700-6661"/>
    <s v="CABLE ETHERNET 3 FT CAT 6 PURPLE"/>
    <s v="Congleton CW12 1DL"/>
    <n v="12.6"/>
    <x v="2"/>
    <s v="Diesel"/>
    <n v="4.6620000000000003E-3"/>
  </r>
  <r>
    <s v="S022669"/>
    <x v="53"/>
    <s v="PO144071"/>
    <s v="GRN184237"/>
    <n v="1"/>
    <s v="freight inwards"/>
    <s v="Congleton CW12 1DL"/>
    <n v="12.6"/>
    <x v="2"/>
    <s v="Diesel"/>
    <n v="4.6620000000000003E-3"/>
  </r>
  <r>
    <s v="S001047"/>
    <x v="9"/>
    <s v="PO142188"/>
    <s v="GRN189553"/>
    <n v="66205215"/>
    <s v="2X8 ELEMENT PHOTO DIODE CDWO4 30MM THICK"/>
    <s v="81300 Johor Bahru Malaysia"/>
    <n v="6781"/>
    <x v="4"/>
    <s v="Aviation"/>
    <n v="1.1924057587200001"/>
  </r>
  <r>
    <s v="S022669"/>
    <x v="53"/>
    <s v="PO141017"/>
    <s v="GRN184360"/>
    <n v="4245159"/>
    <s v="VERTICAL ARRAY RAISE CYLINDER 63 X 40 X 995"/>
    <s v="Congleton CW12 1DL"/>
    <n v="12.6"/>
    <x v="2"/>
    <s v="Diesel"/>
    <n v="4.6620000000000003E-3"/>
  </r>
  <r>
    <s v="S022669"/>
    <x v="53"/>
    <s v="PO144426"/>
    <s v="GRN184366"/>
    <s v="11700-6661"/>
    <s v="CABLE ETHERNET 3 FT CAT 6 PURPLE"/>
    <s v="Congleton CW12 1DL"/>
    <n v="12.6"/>
    <x v="2"/>
    <s v="Diesel"/>
    <n v="4.6620000000000003E-3"/>
  </r>
  <r>
    <s v="S022669"/>
    <x v="53"/>
    <s v="PO142068"/>
    <s v="GRN184374"/>
    <n v="13206634"/>
    <s v="IN-DASH MOUNTING KIT FOR DM4400 RADIO"/>
    <s v="Congleton CW12 1DL"/>
    <n v="12.6"/>
    <x v="2"/>
    <s v="Diesel"/>
    <n v="4.6620000000000003E-3"/>
  </r>
  <r>
    <s v="S001121"/>
    <x v="5"/>
    <s v="PO141368"/>
    <s v="GRN189561"/>
    <n v="50204185"/>
    <s v="POINT GUARD I/O SAFETY MODULE 8 POINT INPUT MODULE"/>
    <s v="Salford M5 4BE"/>
    <n v="103.6"/>
    <x v="2"/>
    <s v="Diesel"/>
    <n v="3.8331999999999998E-4"/>
  </r>
  <r>
    <s v="S001121"/>
    <x v="5"/>
    <s v="PO138553"/>
    <s v="GRN189562"/>
    <n v="50204185"/>
    <s v="POINT GUARD I/O SAFETY MODULE 8 POINT INPUT MODULE"/>
    <s v="Salford M5 4BE"/>
    <n v="103.6"/>
    <x v="2"/>
    <s v="Diesel"/>
    <n v="3.8331999999999998E-4"/>
  </r>
  <r>
    <s v="S001121"/>
    <x v="5"/>
    <s v="PO138278"/>
    <s v="GRN189563"/>
    <n v="50204185"/>
    <s v="POINT GUARD I/O SAFETY MODULE 8 POINT INPUT MODULE"/>
    <s v="Salford M5 4BE"/>
    <n v="103.6"/>
    <x v="2"/>
    <s v="Diesel"/>
    <n v="3.8331999999999998E-4"/>
  </r>
  <r>
    <s v="S024099"/>
    <x v="47"/>
    <s v="PO142858"/>
    <s v="GRN185180"/>
    <s v="361-1002-1"/>
    <s v="TERTIARY COLLIMATOR MOUNTING FRAME"/>
    <s v="Stafford ST16 3DR"/>
    <n v="49.6"/>
    <x v="3"/>
    <s v="Diesel"/>
    <n v="5.0430800000000005E-2"/>
  </r>
  <r>
    <s v="S022669"/>
    <x v="53"/>
    <s v="PO140418"/>
    <s v="GRN184598"/>
    <n v="42205754"/>
    <s v="PHOTOELECTRIC SMOKE ALARM DICON SAFETY PRODUCTS 65"/>
    <s v="Congleton CW12 1DL"/>
    <n v="12.6"/>
    <x v="2"/>
    <s v="Diesel"/>
    <n v="4.6620000000000003E-3"/>
  </r>
  <r>
    <s v="S022669"/>
    <x v="53"/>
    <s v="PO140775"/>
    <s v="GRN184599"/>
    <n v="13206885"/>
    <s v="AREA MONITOR CONTROLLER (0.1 MR/HR TO 1.0 MR/HR)"/>
    <s v="Congleton CW12 1DL"/>
    <n v="12.6"/>
    <x v="2"/>
    <s v="Diesel"/>
    <n v="4.6620000000000003E-3"/>
  </r>
  <r>
    <s v="S022669"/>
    <x v="53"/>
    <s v="PO138641"/>
    <s v="GRN184603"/>
    <n v="3445349"/>
    <s v="OUTLET 2 GANG UNSWITCHED SOCKET - WHITE"/>
    <s v="Congleton CW12 1DL"/>
    <n v="12.6"/>
    <x v="2"/>
    <s v="Diesel"/>
    <n v="4.6620000000000003E-3"/>
  </r>
  <r>
    <s v="S022669"/>
    <x v="53"/>
    <s v="PO138643"/>
    <s v="GRN184604"/>
    <n v="51208078"/>
    <s v="SKYLINE SURFACE LINEAR EMERGENCY 1200mm LED PANEL"/>
    <s v="Congleton CW12 1DL"/>
    <n v="12.6"/>
    <x v="2"/>
    <s v="Diesel"/>
    <n v="4.6620000000000003E-3"/>
  </r>
  <r>
    <s v="S022669"/>
    <x v="53"/>
    <s v="PO138639"/>
    <s v="GRN184608"/>
    <s v="11700-8532"/>
    <s v="COMPACTLOGIX MODBUS 232 SERIAL MODULE"/>
    <s v="Congleton CW12 1DL"/>
    <n v="12.6"/>
    <x v="2"/>
    <s v="Diesel"/>
    <n v="4.6620000000000003E-3"/>
  </r>
  <r>
    <s v="S022669"/>
    <x v="53"/>
    <s v="PO140600"/>
    <s v="GRN184609"/>
    <n v="101048768"/>
    <s v="BENCH TRUNKING ALUMINIUM WITH UPVC LID 100x100 2M"/>
    <s v="Congleton CW12 1DL"/>
    <n v="12.6"/>
    <x v="2"/>
    <s v="Diesel"/>
    <n v="4.6620000000000003E-3"/>
  </r>
  <r>
    <s v="S022669"/>
    <x v="53"/>
    <s v="PO143406"/>
    <s v="GRN184683"/>
    <n v="101024397"/>
    <s v="AUTO TRANSFORMER CLASS 1 240 VAC 3.84 Kva 16A BLOC"/>
    <s v="Congleton CW12 1DL"/>
    <n v="12.6"/>
    <x v="2"/>
    <s v="Diesel"/>
    <n v="4.6620000000000003E-3"/>
  </r>
  <r>
    <s v="S022669"/>
    <x v="53"/>
    <s v="PO142067"/>
    <s v="GRN184778"/>
    <n v="101025603"/>
    <s v="DIMMER SWITCH 1 GANG 1-10V ON/OFF BRUSHED STEEL"/>
    <s v="Congleton CW12 1DL"/>
    <n v="12.6"/>
    <x v="2"/>
    <s v="Diesel"/>
    <n v="4.6620000000000003E-3"/>
  </r>
  <r>
    <s v="S022669"/>
    <x v="53"/>
    <s v="PO143691"/>
    <s v="GRN184796"/>
    <n v="13206264"/>
    <s v="DP2400E HAND HELD PORTABLE 2-WAY RADIO C/W LI-ION"/>
    <s v="Congleton CW12 1DL"/>
    <n v="12.6"/>
    <x v="2"/>
    <s v="Diesel"/>
    <n v="4.6620000000000003E-3"/>
  </r>
  <r>
    <s v="S022669"/>
    <x v="53"/>
    <s v="PO140975"/>
    <s v="GRN184798"/>
    <s v="11547-1072"/>
    <s v="CORDSET IEC60320 C13 TO UK BS1363 250VAC 10A 2.5M"/>
    <s v="Congleton CW12 1DL"/>
    <n v="12.6"/>
    <x v="2"/>
    <s v="Diesel"/>
    <n v="4.6620000000000003E-3"/>
  </r>
  <r>
    <s v="S022669"/>
    <x v="53"/>
    <s v="PO138645"/>
    <s v="GRN184799"/>
    <n v="13206264"/>
    <s v="DP2400E HAND HELD PORTABLE 2-WAY RADIO C/W LI-ION"/>
    <s v="Congleton CW12 1DL"/>
    <n v="12.6"/>
    <x v="2"/>
    <s v="Diesel"/>
    <n v="4.6620000000000003E-3"/>
  </r>
  <r>
    <s v="S022669"/>
    <x v="53"/>
    <s v="PO140012"/>
    <s v="GRN184890"/>
    <n v="101034435"/>
    <s v="SWA TERMINATED OS2 9/125 FIBRE CABLE 100M LC-LC 8C"/>
    <s v="Congleton CW12 1DL"/>
    <n v="12.6"/>
    <x v="2"/>
    <s v="Diesel"/>
    <n v="4.6620000000000003E-3"/>
  </r>
  <r>
    <s v="S022669"/>
    <x v="53"/>
    <s v="PO144071"/>
    <s v="GRN184891"/>
    <n v="101034435"/>
    <s v="SWA TERMINATED OS2 9/125 FIBRE CABLE 100M LC-LC 8C"/>
    <s v="Congleton CW12 1DL"/>
    <n v="12.6"/>
    <x v="2"/>
    <s v="Diesel"/>
    <n v="4.6620000000000003E-3"/>
  </r>
  <r>
    <s v="S022669"/>
    <x v="53"/>
    <s v="PO138617"/>
    <s v="GRN184892"/>
    <n v="101034435"/>
    <s v="SWA TERMINATED OS2 9/125 FIBRE CABLE 100M LC-LC 8C"/>
    <s v="Congleton CW12 1DL"/>
    <n v="12.6"/>
    <x v="2"/>
    <s v="Diesel"/>
    <n v="4.6620000000000003E-3"/>
  </r>
  <r>
    <s v="S022669"/>
    <x v="53"/>
    <s v="PO141740"/>
    <s v="GRN184893"/>
    <n v="101034435"/>
    <s v="SWA TERMINATED OS2 9/125 FIBRE CABLE 100M LC-LC 8C"/>
    <s v="Congleton CW12 1DL"/>
    <n v="12.6"/>
    <x v="2"/>
    <s v="Diesel"/>
    <n v="4.6620000000000003E-3"/>
  </r>
  <r>
    <s v="S022669"/>
    <x v="53"/>
    <s v="PO144163"/>
    <s v="GRN184894"/>
    <n v="101034435"/>
    <s v="SWA TERMINATED OS2 9/125 FIBRE CABLE 100M LC-LC 8C"/>
    <s v="Congleton CW12 1DL"/>
    <n v="12.6"/>
    <x v="2"/>
    <s v="Diesel"/>
    <n v="4.6620000000000003E-3"/>
  </r>
  <r>
    <s v="S022669"/>
    <x v="53"/>
    <s v="PO138646"/>
    <s v="GRN184907"/>
    <n v="42205151"/>
    <s v="WALL SPLIT AIRCON UNIT 18000BTU 220V-240V 50HZ"/>
    <s v="Congleton CW12 1DL"/>
    <n v="12.6"/>
    <x v="2"/>
    <s v="Diesel"/>
    <n v="4.6620000000000003E-3"/>
  </r>
  <r>
    <s v="S022669"/>
    <x v="53"/>
    <s v="PO143301"/>
    <s v="GRN184908"/>
    <n v="101031721"/>
    <s v="SWITCH DISCONNECTOR 200A ACTI9 4P"/>
    <s v="Congleton CW12 1DL"/>
    <n v="12.6"/>
    <x v="2"/>
    <s v="Diesel"/>
    <n v="4.6620000000000003E-3"/>
  </r>
  <r>
    <s v="S023222"/>
    <x v="11"/>
    <s v="PO143360"/>
    <s v="GRN189648"/>
    <s v="11700-5341"/>
    <s v="CABLE 0.3 METER RJ45S TO RJ45S CAT5E"/>
    <s v="Wickford SS11 8YT"/>
    <n v="390"/>
    <x v="2"/>
    <s v="Diesel"/>
    <n v="1.4430000000000001E-3"/>
  </r>
  <r>
    <s v="S023222"/>
    <x v="11"/>
    <s v="PO145483"/>
    <s v="GRN189649"/>
    <s v="11700-5341"/>
    <s v="CABLE 0.3 METER RJ45S TO RJ45S CAT5E"/>
    <s v="Wickford SS11 8YT"/>
    <n v="390"/>
    <x v="2"/>
    <s v="Diesel"/>
    <n v="1.4430000000000001E-3"/>
  </r>
  <r>
    <s v="S022669"/>
    <x v="53"/>
    <s v="PO144667"/>
    <s v="GRN184915"/>
    <n v="101034435"/>
    <s v="SWA TERMINATED OS2 9/125 FIBRE CABLE 100M LC-LC 8C"/>
    <s v="Congleton CW12 1DL"/>
    <n v="12.6"/>
    <x v="2"/>
    <s v="Diesel"/>
    <n v="4.6620000000000003E-3"/>
  </r>
  <r>
    <s v="S022669"/>
    <x v="53"/>
    <s v="PO143416"/>
    <s v="GRN185001"/>
    <n v="101042092"/>
    <s v="VIDAR CAMERA ETHERNET DATA CABLE 2M"/>
    <s v="Congleton CW12 1DL"/>
    <n v="12.6"/>
    <x v="2"/>
    <s v="Diesel"/>
    <n v="4.6620000000000003E-3"/>
  </r>
  <r>
    <s v="S023222"/>
    <x v="11"/>
    <s v="PO144319"/>
    <s v="GRN189652"/>
    <s v="11700-0736"/>
    <s v="BANNER SSA-EB1P-02ED1Q4 E-STOP SWITCH"/>
    <s v="Wickford SS11 8YT"/>
    <n v="390"/>
    <x v="2"/>
    <s v="Diesel"/>
    <n v="1.4430000000000001E-3"/>
  </r>
  <r>
    <s v="S022669"/>
    <x v="53"/>
    <s v="PO143389"/>
    <s v="GRN185007"/>
    <n v="3145072"/>
    <s v="SOCKET MOUNTING BOX 1 GANG 35mm DEEP - WHITE MITA"/>
    <s v="Congleton CW12 1DL"/>
    <n v="12.6"/>
    <x v="2"/>
    <s v="Diesel"/>
    <n v="4.6620000000000003E-3"/>
  </r>
  <r>
    <s v="S022669"/>
    <x v="53"/>
    <s v="PO138645"/>
    <s v="GRN185030"/>
    <n v="101038591"/>
    <s v="USB DONGLE - Arabic (GCC+UAE+Arabian Peninsula)"/>
    <s v="Congleton CW12 1DL"/>
    <n v="12.6"/>
    <x v="2"/>
    <s v="Diesel"/>
    <n v="4.6620000000000003E-3"/>
  </r>
  <r>
    <s v="S022669"/>
    <x v="53"/>
    <s v="PO138853"/>
    <s v="GRN185036"/>
    <n v="101031452"/>
    <s v="ABOX 025-L JUNCTION BOX 80 x 80 x 52mm IP65"/>
    <s v="Congleton CW12 1DL"/>
    <n v="12.6"/>
    <x v="2"/>
    <s v="Diesel"/>
    <n v="4.6620000000000003E-3"/>
  </r>
  <r>
    <s v="S022669"/>
    <x v="53"/>
    <s v="PO144759"/>
    <s v="GRN185037"/>
    <s v="11701-2888"/>
    <s v="C14 TO C15 HOT CONDITION IEC POWER CABLE 2M H05RR-"/>
    <s v="Congleton CW12 1DL"/>
    <n v="12.6"/>
    <x v="2"/>
    <s v="Diesel"/>
    <n v="4.6620000000000003E-3"/>
  </r>
  <r>
    <s v="S022669"/>
    <x v="53"/>
    <s v="PO140017"/>
    <s v="GRN185088"/>
    <n v="101042174"/>
    <s v="VIDAR HDX  ANPR CAMERA"/>
    <s v="Congleton CW12 1DL"/>
    <n v="12.6"/>
    <x v="2"/>
    <s v="Diesel"/>
    <n v="4.6620000000000003E-3"/>
  </r>
  <r>
    <s v="S022669"/>
    <x v="53"/>
    <s v="PO144737"/>
    <s v="GRN185092"/>
    <s v="11700-4798"/>
    <s v="TERMINAL BASE ASSEMBLY"/>
    <s v="Congleton CW12 1DL"/>
    <n v="12.6"/>
    <x v="2"/>
    <s v="Diesel"/>
    <n v="4.6620000000000003E-3"/>
  </r>
  <r>
    <s v="S025431"/>
    <x v="0"/>
    <s v="PO140453"/>
    <s v="GRN189663"/>
    <n v="4300"/>
    <s v="FG GUARDIAN SHIELD AREA MONITOR GM"/>
    <s v="Boston Massachusetts"/>
    <n v="3154"/>
    <x v="0"/>
    <s v="Crude"/>
    <n v="2.5295079999999999"/>
  </r>
  <r>
    <s v="S022669"/>
    <x v="53"/>
    <s v="PO144444"/>
    <s v="GRN185096"/>
    <s v="11701-0998"/>
    <s v="RELAY AUTOMOTIVE SPDT 130A 12V"/>
    <s v="Congleton CW12 1DL"/>
    <n v="12.6"/>
    <x v="2"/>
    <s v="Diesel"/>
    <n v="4.6620000000000003E-3"/>
  </r>
  <r>
    <s v="S022669"/>
    <x v="53"/>
    <s v="PO144061"/>
    <s v="GRN185100"/>
    <n v="101030400"/>
    <s v="AXIAL FAN 6m3/min 230VAC (15038PB-B3L-EP-00)"/>
    <s v="Congleton CW12 1DL"/>
    <n v="12.6"/>
    <x v="2"/>
    <s v="Diesel"/>
    <n v="4.6620000000000003E-3"/>
  </r>
  <r>
    <s v="S022669"/>
    <x v="53"/>
    <s v="PO141284"/>
    <s v="GRN185103"/>
    <n v="101030400"/>
    <s v="AXIAL FAN 6m3/min 230VAC (15038PB-B3L-EP-00)"/>
    <s v="Congleton CW12 1DL"/>
    <n v="12.6"/>
    <x v="2"/>
    <s v="Diesel"/>
    <n v="4.6620000000000003E-3"/>
  </r>
  <r>
    <s v="S022669"/>
    <x v="53"/>
    <s v="PO141809"/>
    <s v="GRN185106"/>
    <s v="11700-5699"/>
    <s v="ETHERNET SWITCH 5-RJ45 AND 2-SFP"/>
    <s v="Congleton CW12 1DL"/>
    <n v="12.6"/>
    <x v="2"/>
    <s v="Diesel"/>
    <n v="4.6620000000000003E-3"/>
  </r>
  <r>
    <s v="S022669"/>
    <x v="53"/>
    <s v="PO143416"/>
    <s v="GRN185109"/>
    <n v="101050292"/>
    <s v="ACTROS 5 FUEL SENDER ASSEMBLY"/>
    <s v="Congleton CW12 1DL"/>
    <n v="12.6"/>
    <x v="2"/>
    <s v="Diesel"/>
    <n v="4.6620000000000003E-3"/>
  </r>
  <r>
    <s v="S022669"/>
    <x v="53"/>
    <s v="PO144163"/>
    <s v="GRN185110"/>
    <n v="101026762"/>
    <s v="SLIMLINE TWIN RJ45 DATA SOCKET - 2 GANGS - BLACK S"/>
    <s v="Congleton CW12 1DL"/>
    <n v="12.6"/>
    <x v="2"/>
    <s v="Diesel"/>
    <n v="4.6620000000000003E-3"/>
  </r>
  <r>
    <s v="S022669"/>
    <x v="53"/>
    <s v="PO144649"/>
    <s v="GRN185112"/>
    <s v="11700-3009"/>
    <s v="POWER RELAY 4PDT 24VDC 3A PLUG IN"/>
    <s v="Congleton CW12 1DL"/>
    <n v="12.6"/>
    <x v="2"/>
    <s v="Diesel"/>
    <n v="4.6620000000000003E-3"/>
  </r>
  <r>
    <s v="S022669"/>
    <x v="53"/>
    <s v="PO144878"/>
    <s v="GRN185134"/>
    <n v="33202552"/>
    <s v="COPPER TUBE TERMINAL LUG 25 X 10MM (BAG OF 100)"/>
    <s v="Congleton CW12 1DL"/>
    <n v="12.6"/>
    <x v="2"/>
    <s v="Diesel"/>
    <n v="4.6620000000000003E-3"/>
  </r>
  <r>
    <s v="S022669"/>
    <x v="53"/>
    <s v="PO138622"/>
    <s v="GRN185136"/>
    <n v="101045474"/>
    <s v="PERFORATED PRESSED TRAY 50 x 50mm GREY - 3M LONG"/>
    <s v="Congleton CW12 1DL"/>
    <n v="12.6"/>
    <x v="2"/>
    <s v="Diesel"/>
    <n v="4.6620000000000003E-3"/>
  </r>
  <r>
    <s v="S023222"/>
    <x v="11"/>
    <s v="PO143360"/>
    <s v="GRN189680"/>
    <s v="11700-5431"/>
    <s v="CABLE 5 PIN UNSHLD 4 METER"/>
    <s v="Wickford SS11 8YT"/>
    <n v="390"/>
    <x v="2"/>
    <s v="Diesel"/>
    <n v="1.4430000000000001E-3"/>
  </r>
  <r>
    <s v="S022669"/>
    <x v="53"/>
    <s v="PO138617"/>
    <s v="GRN185137"/>
    <n v="101010791"/>
    <s v="4 WAY PUSHBUTTON PENDANT CONTROL STATION - EMPTY"/>
    <s v="Congleton CW12 1DL"/>
    <n v="12.6"/>
    <x v="2"/>
    <s v="Diesel"/>
    <n v="4.6620000000000003E-3"/>
  </r>
  <r>
    <s v="S022669"/>
    <x v="53"/>
    <s v="PO140020"/>
    <s v="GRN185139"/>
    <s v="11700-3906"/>
    <s v="POWER STRIP IEC-LK RACK/SURFACE MNT 9POS W/SW &amp; C-"/>
    <s v="Congleton CW12 1DL"/>
    <n v="12.6"/>
    <x v="2"/>
    <s v="Diesel"/>
    <n v="4.6620000000000003E-3"/>
  </r>
  <r>
    <s v="S022670"/>
    <x v="26"/>
    <s v="PO145978"/>
    <s v="GRN189683"/>
    <s v="11700-5243"/>
    <s v="BOLT HEX DIN933 M20 X 2.5 X 50MM GEOMET STL"/>
    <s v="Congleton CW12 1HR"/>
    <n v="12.8"/>
    <x v="2"/>
    <s v="Diesel"/>
    <n v="4.7360000000000001E-5"/>
  </r>
  <r>
    <s v="S022669"/>
    <x v="53"/>
    <s v="PO143401"/>
    <s v="GRN185144"/>
    <n v="57207371"/>
    <s v="BI-DIRECTIONAL VENT BREATHER"/>
    <s v="Congleton CW12 1DL"/>
    <n v="12.6"/>
    <x v="2"/>
    <s v="Diesel"/>
    <n v="4.6620000000000003E-3"/>
  </r>
  <r>
    <s v="S022669"/>
    <x v="53"/>
    <s v="PO139725"/>
    <s v="GRN185160"/>
    <n v="101018492"/>
    <s v="TRAFFIC LIGHT - ULTRA BRIGHT LED SINGLE 150MM &quot;X&quot;"/>
    <s v="Congleton CW12 1DL"/>
    <n v="12.6"/>
    <x v="2"/>
    <s v="Diesel"/>
    <n v="4.6620000000000003E-3"/>
  </r>
  <r>
    <s v="S022669"/>
    <x v="53"/>
    <s v="PO144544"/>
    <s v="GRN185162"/>
    <s v="11701-2841"/>
    <s v="1K3 SERIES MOUNTING BRACKET SET"/>
    <s v="Congleton CW12 1DL"/>
    <n v="12.6"/>
    <x v="2"/>
    <s v="Diesel"/>
    <n v="4.6620000000000003E-3"/>
  </r>
  <r>
    <s v="S022669"/>
    <x v="53"/>
    <s v="PO140027"/>
    <s v="GRN185183"/>
    <n v="42205934"/>
    <s v="CABINET FOR NAVIGATION CONTROL UNIT ETC"/>
    <s v="Congleton CW12 1DL"/>
    <n v="12.6"/>
    <x v="2"/>
    <s v="Diesel"/>
    <n v="4.6620000000000003E-3"/>
  </r>
  <r>
    <s v="S022669"/>
    <x v="53"/>
    <s v="PO139734"/>
    <s v="GRN185187"/>
    <n v="42205754"/>
    <s v="PHOTOELECTRIC SMOKE ALARM_x000a_DICON SAFETY PRODUCTS 65"/>
    <s v="Congleton CW12 1DL"/>
    <n v="12.6"/>
    <x v="2"/>
    <s v="Diesel"/>
    <n v="4.6620000000000003E-3"/>
  </r>
  <r>
    <s v="S022669"/>
    <x v="53"/>
    <s v="PO144764"/>
    <s v="GRN185247"/>
    <n v="101021377"/>
    <s v="USB DONGLE + LICENSE EGYPT PLATES AR HUNGARY"/>
    <s v="Congleton CW12 1DL"/>
    <n v="12.6"/>
    <x v="2"/>
    <s v="Diesel"/>
    <n v="4.6620000000000003E-3"/>
  </r>
  <r>
    <s v="S000892"/>
    <x v="16"/>
    <s v="PO146869"/>
    <s v="GRN189695"/>
    <s v="11598-1314"/>
    <s v="PADLOCK SET/KEYS"/>
    <s v="Stockport SK4 2JT"/>
    <n v="55"/>
    <x v="2"/>
    <s v="Diesel"/>
    <n v="2.0350000000000001E-4"/>
  </r>
  <r>
    <s v="S000892"/>
    <x v="16"/>
    <s v="PO146869"/>
    <s v="GRN189696"/>
    <n v="101028605"/>
    <s v="C14 CABLE MOUNT PLUG MALE 10A SCREW REWIREABLE"/>
    <s v="Stockport SK4 2JT"/>
    <n v="55"/>
    <x v="2"/>
    <s v="Diesel"/>
    <n v="2.0350000000000001E-4"/>
  </r>
  <r>
    <s v="S022669"/>
    <x v="53"/>
    <s v="PO138645"/>
    <s v="GRN185249"/>
    <n v="101038591"/>
    <s v="USB DONGLE - Arabic (GCC+UAE+Arabian Peninsula)"/>
    <s v="Congleton CW12 1DL"/>
    <n v="12.6"/>
    <x v="2"/>
    <s v="Diesel"/>
    <n v="4.6620000000000003E-3"/>
  </r>
  <r>
    <s v="S022669"/>
    <x v="53"/>
    <s v="PO144977"/>
    <s v="GRN185251"/>
    <n v="101041215"/>
    <s v="IEC MALE C20 TO FEMALE C19 EXTENSION LEAD, RED, 3M"/>
    <s v="Congleton CW12 1DL"/>
    <n v="12.6"/>
    <x v="2"/>
    <s v="Diesel"/>
    <n v="4.6620000000000003E-3"/>
  </r>
  <r>
    <s v="S022669"/>
    <x v="53"/>
    <s v="PO143400"/>
    <s v="GRN185285"/>
    <n v="57207485"/>
    <s v="SAFETRED UNVRSL FLOOR COVER 2M X 20M LG"/>
    <s v="Congleton CW12 1DL"/>
    <n v="12.6"/>
    <x v="2"/>
    <s v="Diesel"/>
    <n v="4.6620000000000003E-3"/>
  </r>
  <r>
    <s v="S022669"/>
    <x v="53"/>
    <s v="PO143300"/>
    <s v="GRN185311"/>
    <n v="23202445"/>
    <s v="CABLE MANAGEMENT SYSTEM FOR G60 EMEA STD (BOF)"/>
    <s v="Congleton CW12 1DL"/>
    <n v="12.6"/>
    <x v="2"/>
    <s v="Diesel"/>
    <n v="4.6620000000000003E-3"/>
  </r>
  <r>
    <s v="S022669"/>
    <x v="53"/>
    <s v="PO143300"/>
    <s v="GRN185313"/>
    <n v="23202445"/>
    <s v="CABLE MANAGEMENT SYSTEM FOR G60 EMEA STD (BOF)"/>
    <s v="Congleton CW12 1DL"/>
    <n v="12.6"/>
    <x v="2"/>
    <s v="Diesel"/>
    <n v="4.6620000000000003E-3"/>
  </r>
  <r>
    <s v="S022669"/>
    <x v="53"/>
    <s v="PO142772"/>
    <s v="GRN185327"/>
    <n v="30203254"/>
    <s v="2.5MM2 TRI-RATED CABLE - BLUE (KB)"/>
    <s v="Congleton CW12 1DL"/>
    <n v="12.6"/>
    <x v="2"/>
    <s v="Diesel"/>
    <n v="4.6620000000000003E-3"/>
  </r>
  <r>
    <s v="S022669"/>
    <x v="53"/>
    <s v="PO140976"/>
    <s v="GRN185330"/>
    <s v="11700-6661"/>
    <s v="CABLE ETHERNET 3 FT CAT 6 PURPLE"/>
    <s v="Congleton CW12 1DL"/>
    <n v="12.6"/>
    <x v="2"/>
    <s v="Diesel"/>
    <n v="4.6620000000000003E-3"/>
  </r>
  <r>
    <s v="S022669"/>
    <x v="53"/>
    <s v="PO143301"/>
    <s v="GRN185337"/>
    <n v="13206264"/>
    <s v="DP2400E HAND HELD PORTABLE 2-WAY RADIO C/W LI-ION"/>
    <s v="Congleton CW12 1DL"/>
    <n v="12.6"/>
    <x v="2"/>
    <s v="Diesel"/>
    <n v="4.6620000000000003E-3"/>
  </r>
  <r>
    <s v="S022669"/>
    <x v="53"/>
    <s v="PO139272"/>
    <s v="GRN185339"/>
    <n v="42205144"/>
    <s v="FUSE COMBINATION UNIT 32A 3P + UNSWITCHED NEUTRAL"/>
    <s v="Congleton CW12 1DL"/>
    <n v="12.6"/>
    <x v="2"/>
    <s v="Diesel"/>
    <n v="4.6620000000000003E-3"/>
  </r>
  <r>
    <s v="S022669"/>
    <x v="53"/>
    <s v="PO140030"/>
    <s v="GRN185354"/>
    <n v="3445335"/>
    <s v="ACTI9 IC60H MCB 3POLE TYPE D 10KA 63A"/>
    <s v="Congleton CW12 1DL"/>
    <n v="12.6"/>
    <x v="2"/>
    <s v="Diesel"/>
    <n v="4.6620000000000003E-3"/>
  </r>
  <r>
    <s v="S022669"/>
    <x v="53"/>
    <s v="PO143306"/>
    <s v="GRN185424"/>
    <s v="340-1102-1"/>
    <s v="UNISTRUT 1-5/8&quot; x 1-5/8&quot; SLOTTED MODIFIED"/>
    <s v="Congleton CW12 1DL"/>
    <n v="12.6"/>
    <x v="2"/>
    <s v="Diesel"/>
    <n v="4.6620000000000003E-3"/>
  </r>
  <r>
    <s v="S022669"/>
    <x v="53"/>
    <s v="PO143408"/>
    <s v="GRN185428"/>
    <n v="101017406"/>
    <s v="WD MY PASSPORT 2TB PORTABLE HARD DRIVE - BLACK"/>
    <s v="Congleton CW12 1DL"/>
    <n v="12.6"/>
    <x v="2"/>
    <s v="Diesel"/>
    <n v="4.6620000000000003E-3"/>
  </r>
  <r>
    <s v="S022669"/>
    <x v="53"/>
    <s v="PO138645"/>
    <s v="GRN185494"/>
    <n v="101026669"/>
    <s v="CORRUGATED PLASTIC ROLL WHITE 1M x 50M x 2mm"/>
    <s v="Congleton CW12 1DL"/>
    <n v="12.6"/>
    <x v="2"/>
    <s v="Diesel"/>
    <n v="4.6620000000000003E-3"/>
  </r>
  <r>
    <s v="S001121"/>
    <x v="5"/>
    <s v="PO135940"/>
    <s v="GRN189717"/>
    <n v="50204186"/>
    <s v="8 CHANNEL SOURCE OUTPUT MODULE 24V DC"/>
    <s v="Salford M5 4BE"/>
    <n v="103.6"/>
    <x v="2"/>
    <s v="Diesel"/>
    <n v="3.8331999999999998E-4"/>
  </r>
  <r>
    <s v="S001121"/>
    <x v="5"/>
    <s v="PO135721"/>
    <s v="GRN189718"/>
    <n v="50204186"/>
    <s v="8 CHANNEL SOURCE OUTPUT MODULE 24V DC"/>
    <s v="Salford M5 4BE"/>
    <n v="103.6"/>
    <x v="2"/>
    <s v="Diesel"/>
    <n v="3.8331999999999998E-4"/>
  </r>
  <r>
    <s v="S001121"/>
    <x v="5"/>
    <s v="PO146648"/>
    <s v="GRN189719"/>
    <n v="79203284"/>
    <s v="SPRING CLAMP RELAY SOCKET - DIN RAIL MOUNTING"/>
    <s v="Salford M5 4BE"/>
    <n v="103.6"/>
    <x v="2"/>
    <s v="Diesel"/>
    <n v="3.8331999999999998E-4"/>
  </r>
  <r>
    <s v="S022669"/>
    <x v="53"/>
    <s v="PO144163"/>
    <s v="GRN185495"/>
    <n v="101034435"/>
    <s v="SWA TERMINATED OS2 9/125 FIBRE CABLE 100M LC-LC 8C"/>
    <s v="Congleton CW12 1DL"/>
    <n v="12.6"/>
    <x v="2"/>
    <s v="Diesel"/>
    <n v="4.6620000000000003E-3"/>
  </r>
  <r>
    <s v="S022669"/>
    <x v="53"/>
    <s v="PO140023"/>
    <s v="GRN185525"/>
    <s v="11700-7756"/>
    <s v="HOIST RING 1-8  X 1.53 BOLT 10000LB"/>
    <s v="Congleton CW12 1DL"/>
    <n v="12.6"/>
    <x v="2"/>
    <s v="Diesel"/>
    <n v="4.6620000000000003E-3"/>
  </r>
  <r>
    <s v="S022669"/>
    <x v="53"/>
    <s v="PO135049"/>
    <s v="GRN185530"/>
    <s v="11700-7756"/>
    <s v="HOIST RING 1-8  X 1.53 BOLT 10000LB"/>
    <s v="Congleton CW12 1DL"/>
    <n v="12.6"/>
    <x v="2"/>
    <s v="Diesel"/>
    <n v="4.6620000000000003E-3"/>
  </r>
  <r>
    <s v="S022669"/>
    <x v="53"/>
    <s v="PO143306"/>
    <s v="GRN185535"/>
    <s v="11540-0307-UOM"/>
    <s v="TAPE ELECT VINYL YELLOW 3/4 X66'"/>
    <s v="Congleton CW12 1DL"/>
    <n v="12.6"/>
    <x v="2"/>
    <s v="Diesel"/>
    <n v="4.6620000000000003E-3"/>
  </r>
  <r>
    <s v="S022669"/>
    <x v="53"/>
    <s v="PO143306"/>
    <s v="GRN185591"/>
    <s v="11700-6123-UOM"/>
    <s v="WIRE HOOK-UP 10AWG/6.00MM SQ GRN/YEL HAR H07V-K MT"/>
    <s v="Congleton CW12 1DL"/>
    <n v="12.6"/>
    <x v="2"/>
    <s v="Diesel"/>
    <n v="4.6620000000000003E-3"/>
  </r>
  <r>
    <s v="S022669"/>
    <x v="53"/>
    <s v="PO143415"/>
    <s v="GRN185707"/>
    <s v="11700-4706"/>
    <s v="SEALING WASHER #10 BOND SST"/>
    <s v="Congleton CW12 1DL"/>
    <n v="12.6"/>
    <x v="2"/>
    <s v="Diesel"/>
    <n v="4.6620000000000003E-3"/>
  </r>
  <r>
    <s v="S022669"/>
    <x v="53"/>
    <s v="PO140028"/>
    <s v="GRN185712"/>
    <n v="31203439"/>
    <s v="TRK HEAVY DUTY TRUNKING 100mm x 50mm x 3M - WHITE"/>
    <s v="Congleton CW12 1DL"/>
    <n v="12.6"/>
    <x v="2"/>
    <s v="Diesel"/>
    <n v="4.6620000000000003E-3"/>
  </r>
  <r>
    <s v="S022669"/>
    <x v="53"/>
    <s v="PO140023"/>
    <s v="GRN185713"/>
    <s v="11700-7756"/>
    <s v="HOIST RING 1-8  X 1.53 BOLT 10000LB"/>
    <s v="Congleton CW12 1DL"/>
    <n v="12.6"/>
    <x v="2"/>
    <s v="Diesel"/>
    <n v="4.6620000000000003E-3"/>
  </r>
  <r>
    <s v="S022669"/>
    <x v="53"/>
    <s v="PO140976"/>
    <s v="GRN185714"/>
    <s v="11700-7756"/>
    <s v="HOIST RING 1-8  X 1.53 BOLT 10000LB"/>
    <s v="Congleton CW12 1DL"/>
    <n v="12.6"/>
    <x v="2"/>
    <s v="Diesel"/>
    <n v="4.6620000000000003E-3"/>
  </r>
  <r>
    <s v="S022669"/>
    <x v="53"/>
    <s v="PO139652"/>
    <s v="GRN185722"/>
    <n v="4245278"/>
    <s v="CARBON MONOXIDE DETECTOR FIREANGEL CO-9D"/>
    <s v="Congleton CW12 1DL"/>
    <n v="12.6"/>
    <x v="2"/>
    <s v="Diesel"/>
    <n v="4.6620000000000003E-3"/>
  </r>
  <r>
    <s v="S022669"/>
    <x v="53"/>
    <s v="PO140704"/>
    <s v="GRN185723"/>
    <n v="4245278"/>
    <s v="CARBON MONOXIDE DETECTOR FIREANGEL CO-9D"/>
    <s v="Congleton CW12 1DL"/>
    <n v="12.6"/>
    <x v="2"/>
    <s v="Diesel"/>
    <n v="4.6620000000000003E-3"/>
  </r>
  <r>
    <s v="S022669"/>
    <x v="53"/>
    <s v="PO140020"/>
    <s v="GRN185728"/>
    <s v="11547-1141"/>
    <s v="POWER CORD SPLITTER IEC320 10AMP M/F C14 TO C13"/>
    <s v="Congleton CW12 1DL"/>
    <n v="12.6"/>
    <x v="2"/>
    <s v="Diesel"/>
    <n v="4.6620000000000003E-3"/>
  </r>
  <r>
    <s v="S022669"/>
    <x v="53"/>
    <s v="PO144262"/>
    <s v="GRN185730"/>
    <n v="101044844"/>
    <s v="CAT5E LSOH FTP SHEILDED PATCH CABLE - GREEN (305M"/>
    <s v="Congleton CW12 1DL"/>
    <n v="12.6"/>
    <x v="2"/>
    <s v="Diesel"/>
    <n v="4.6620000000000003E-3"/>
  </r>
  <r>
    <s v="S022669"/>
    <x v="53"/>
    <s v="PO144878"/>
    <s v="GRN185732"/>
    <n v="56207182"/>
    <s v="WATERPROOF CCTV PSU 24VAC 5A (T4476EP CCTV POWER)"/>
    <s v="Congleton CW12 1DL"/>
    <n v="12.6"/>
    <x v="2"/>
    <s v="Diesel"/>
    <n v="4.6620000000000003E-3"/>
  </r>
  <r>
    <s v="S024099"/>
    <x v="47"/>
    <s v="PO138883"/>
    <s v="GRN185436"/>
    <s v="340-1012-1"/>
    <s v="WELDMENT LINAC SUPPORT STRUCTURE"/>
    <s v="Stafford ST16 3DR"/>
    <n v="49.6"/>
    <x v="3"/>
    <s v="Diesel"/>
    <n v="5.0430800000000005E-2"/>
  </r>
  <r>
    <s v="S022669"/>
    <x v="53"/>
    <s v="PO145276"/>
    <s v="GRN185741"/>
    <n v="56207182"/>
    <s v="WATERPROOF CCTV PSU 24VAC 5A"/>
    <s v="Congleton CW12 1DL"/>
    <n v="12.6"/>
    <x v="2"/>
    <s v="Diesel"/>
    <n v="4.6620000000000003E-3"/>
  </r>
  <r>
    <s v="S022669"/>
    <x v="53"/>
    <s v="PO143803"/>
    <s v="GRN185760"/>
    <n v="101031721"/>
    <s v="SWITCH DISCONNECTOR 200A ACTI9 4P"/>
    <s v="Congleton CW12 1DL"/>
    <n v="12.6"/>
    <x v="2"/>
    <s v="Diesel"/>
    <n v="4.6620000000000003E-3"/>
  </r>
  <r>
    <s v="S022669"/>
    <x v="53"/>
    <s v="PO144968"/>
    <s v="GRN185769"/>
    <n v="101035552"/>
    <s v="KINETIX 5700 47A POWER SUPPLY, DC BUS"/>
    <s v="Congleton CW12 1DL"/>
    <n v="12.6"/>
    <x v="2"/>
    <s v="Diesel"/>
    <n v="4.6620000000000003E-3"/>
  </r>
  <r>
    <s v="S022669"/>
    <x v="53"/>
    <s v="PO143406"/>
    <s v="GRN185770"/>
    <n v="101040961"/>
    <s v="HOT SURFACE WARNING SYMBOL LABEL"/>
    <s v="Congleton CW12 1DL"/>
    <n v="12.6"/>
    <x v="2"/>
    <s v="Diesel"/>
    <n v="4.6620000000000003E-3"/>
  </r>
  <r>
    <s v="S022669"/>
    <x v="53"/>
    <s v="PO144589"/>
    <s v="GRN185792"/>
    <n v="3445335"/>
    <s v="ACTI9 IC60H MCB 3POLE TYPE D 10KA 63A"/>
    <s v="Congleton CW12 1DL"/>
    <n v="12.6"/>
    <x v="2"/>
    <s v="Diesel"/>
    <n v="4.6620000000000003E-3"/>
  </r>
  <r>
    <s v="S022669"/>
    <x v="53"/>
    <s v="PO144590"/>
    <s v="GRN185794"/>
    <n v="1"/>
    <s v="Raw Material Surcharge"/>
    <s v="Congleton CW12 1DL"/>
    <n v="12.6"/>
    <x v="2"/>
    <s v="Diesel"/>
    <n v="4.6620000000000003E-3"/>
  </r>
  <r>
    <s v="S022669"/>
    <x v="53"/>
    <s v="PO138617"/>
    <s v="GRN185799"/>
    <n v="101024594"/>
    <s v="5 WAY METAL RCD INCOMER CONSUMER UNIT"/>
    <s v="Congleton CW12 1DL"/>
    <n v="12.6"/>
    <x v="2"/>
    <s v="Diesel"/>
    <n v="4.6620000000000003E-3"/>
  </r>
  <r>
    <s v="S022669"/>
    <x v="53"/>
    <s v="PO140975"/>
    <s v="GRN185800"/>
    <n v="101024594"/>
    <s v="5 WAY METAL RCD INCOMER CONSUMER UNIT"/>
    <s v="Congleton CW12 1DL"/>
    <n v="12.6"/>
    <x v="2"/>
    <s v="Diesel"/>
    <n v="4.6620000000000003E-3"/>
  </r>
  <r>
    <s v="S022669"/>
    <x v="53"/>
    <s v="PO140017"/>
    <s v="GRN185801"/>
    <n v="101044221"/>
    <s v="POLYCARBONATE ENCLOSURE 360 W x 254 H x 111 D RITT"/>
    <s v="Congleton CW12 1DL"/>
    <n v="12.6"/>
    <x v="2"/>
    <s v="Diesel"/>
    <n v="4.6620000000000003E-3"/>
  </r>
  <r>
    <s v="S022669"/>
    <x v="53"/>
    <s v="PO144589"/>
    <s v="GRN185802"/>
    <n v="101024843"/>
    <s v="SCANDRIVE FILTER"/>
    <s v="Congleton CW12 1DL"/>
    <n v="12.6"/>
    <x v="2"/>
    <s v="Diesel"/>
    <n v="4.6620000000000003E-3"/>
  </r>
  <r>
    <s v="S022669"/>
    <x v="53"/>
    <s v="PO140024"/>
    <s v="GRN185806"/>
    <n v="51208078"/>
    <s v="LED PANEL SKYLINE SURFACE LINEAR EMERGENCY1200MM"/>
    <s v="Congleton CW12 1DL"/>
    <n v="12.6"/>
    <x v="2"/>
    <s v="Diesel"/>
    <n v="4.6620000000000003E-3"/>
  </r>
  <r>
    <s v="S022669"/>
    <x v="53"/>
    <s v="PO144878"/>
    <s v="GRN185807"/>
    <n v="13206278"/>
    <s v="IMPRES™ LI-ION 2250MAH BATTERY FOR TWO-WAY RADIOS"/>
    <s v="Congleton CW12 1DL"/>
    <n v="12.6"/>
    <x v="2"/>
    <s v="Diesel"/>
    <n v="4.6620000000000003E-3"/>
  </r>
  <r>
    <s v="S022669"/>
    <x v="53"/>
    <s v="PO142022"/>
    <s v="GRN185809"/>
    <s v="11554-1143"/>
    <s v="POWER STRIP 8 OUTLETS SURGE PROTECTED IEC320"/>
    <s v="Congleton CW12 1DL"/>
    <n v="12.6"/>
    <x v="2"/>
    <s v="Diesel"/>
    <n v="4.6620000000000003E-3"/>
  </r>
  <r>
    <s v="S022669"/>
    <x v="53"/>
    <s v="PO143808"/>
    <s v="GRN185810"/>
    <n v="3445335"/>
    <s v="ACTI9 IC60H MCB 3POLE TYPE D 10KA 63A"/>
    <s v="Congleton CW12 1DL"/>
    <n v="12.6"/>
    <x v="2"/>
    <s v="Diesel"/>
    <n v="4.6620000000000003E-3"/>
  </r>
  <r>
    <s v="S022669"/>
    <x v="53"/>
    <s v="PO142327"/>
    <s v="GRN185817"/>
    <s v="11540-0692"/>
    <s v="PUTTY HIGH VOLTAGE"/>
    <s v="Congleton CW12 1DL"/>
    <n v="12.6"/>
    <x v="2"/>
    <s v="Diesel"/>
    <n v="4.6620000000000003E-3"/>
  </r>
  <r>
    <s v="S022669"/>
    <x v="53"/>
    <s v="PO140522"/>
    <s v="GRN185818"/>
    <n v="101047596"/>
    <s v="75MM X 75MM STAINLESS STEEL SLOTTED SHIM PACK"/>
    <s v="Congleton CW12 1DL"/>
    <n v="12.6"/>
    <x v="2"/>
    <s v="Diesel"/>
    <n v="4.6620000000000003E-3"/>
  </r>
  <r>
    <s v="S022669"/>
    <x v="53"/>
    <s v="PO143401"/>
    <s v="GRN185846"/>
    <n v="57207482"/>
    <s v="ROUND ROD WITH ROLLERS 800MM"/>
    <s v="Congleton CW12 1DL"/>
    <n v="12.6"/>
    <x v="2"/>
    <s v="Diesel"/>
    <n v="4.6620000000000003E-3"/>
  </r>
  <r>
    <s v="S022669"/>
    <x v="53"/>
    <s v="PO140012"/>
    <s v="GRN185863"/>
    <n v="101033093"/>
    <s v="PREMIUM SURFACE MOUNT 7mm PROFILE RAIL x 2M LONG D"/>
    <s v="Congleton CW12 1DL"/>
    <n v="12.6"/>
    <x v="2"/>
    <s v="Diesel"/>
    <n v="4.6620000000000003E-3"/>
  </r>
  <r>
    <s v="S022669"/>
    <x v="53"/>
    <s v="PO144541"/>
    <s v="GRN185877"/>
    <n v="31203439"/>
    <s v="TRK HEAVY DUTY TRUNKING 100MM X 50MM X 3M - WHITE"/>
    <s v="Congleton CW12 1DL"/>
    <n v="12.6"/>
    <x v="2"/>
    <s v="Diesel"/>
    <n v="4.6620000000000003E-3"/>
  </r>
  <r>
    <s v="S022669"/>
    <x v="53"/>
    <s v="PO140863"/>
    <s v="GRN185938"/>
    <n v="31207853"/>
    <s v="PERIMETER TRUNKING CABLELINE 50 - INTERNAL ANGLE"/>
    <s v="Congleton CW12 1DL"/>
    <n v="12.6"/>
    <x v="2"/>
    <s v="Diesel"/>
    <n v="4.6620000000000003E-3"/>
  </r>
  <r>
    <s v="S001571"/>
    <x v="10"/>
    <s v="PO143521"/>
    <s v="GRN189806"/>
    <s v="11700-5373"/>
    <s v="HOOD LASER SENSOR LMS141 SERIES"/>
    <s v="St Albans AL1 5BN"/>
    <n v="298"/>
    <x v="2"/>
    <s v="Diesel"/>
    <n v="1.1026E-3"/>
  </r>
  <r>
    <s v="S001571"/>
    <x v="10"/>
    <s v="PO143525"/>
    <s v="GRN189807"/>
    <s v="11700-5373"/>
    <s v="HOOD LASER SENSOR LMS141 SERIES"/>
    <s v="St Albans AL1 5BN"/>
    <n v="298"/>
    <x v="2"/>
    <s v="Diesel"/>
    <n v="1.1026E-3"/>
  </r>
  <r>
    <s v="S022669"/>
    <x v="53"/>
    <s v="PO140863"/>
    <s v="GRN186008"/>
    <n v="31207081"/>
    <s v="CABLELINE 50 SOCKET MOUNTING BOX 1 GANG 35MM DEEP"/>
    <s v="Congleton CW12 1DL"/>
    <n v="12.6"/>
    <x v="2"/>
    <s v="Diesel"/>
    <n v="4.6620000000000003E-3"/>
  </r>
  <r>
    <s v="S022669"/>
    <x v="53"/>
    <s v="PO142054"/>
    <s v="GRN186024"/>
    <n v="101025494"/>
    <s v="15 WAY D-SUB SOCKET CONNECTOR KIT MH CONNECTORS MH"/>
    <s v="Congleton CW12 1DL"/>
    <n v="12.6"/>
    <x v="2"/>
    <s v="Diesel"/>
    <n v="4.6620000000000003E-3"/>
  </r>
  <r>
    <s v="S022669"/>
    <x v="53"/>
    <s v="PO140012"/>
    <s v="GRN186025"/>
    <n v="101037558"/>
    <s v="160A DISCONNECT SWITCH 3 PHASE N+E"/>
    <s v="Congleton CW12 1DL"/>
    <n v="12.6"/>
    <x v="2"/>
    <s v="Diesel"/>
    <n v="4.6620000000000003E-3"/>
  </r>
  <r>
    <s v="S022669"/>
    <x v="53"/>
    <s v="PO141741"/>
    <s v="GRN186026"/>
    <s v="11700-6261"/>
    <s v="BRACKETT WALL MOUNT FOR 32 IN TO 70 IN FLAT-SCREEN"/>
    <s v="Congleton CW12 1DL"/>
    <n v="12.6"/>
    <x v="2"/>
    <s v="Diesel"/>
    <n v="4.6620000000000003E-3"/>
  </r>
  <r>
    <s v="S022669"/>
    <x v="53"/>
    <s v="PO144540"/>
    <s v="GRN186034"/>
    <n v="13206264"/>
    <s v="HAND HELD PORTABLE 2-WAY RADIO C/W LI-ION BATTERY,"/>
    <s v="Congleton CW12 1DL"/>
    <n v="12.6"/>
    <x v="2"/>
    <s v="Diesel"/>
    <n v="4.6620000000000003E-3"/>
  </r>
  <r>
    <s v="S000892"/>
    <x v="16"/>
    <s v="PO146756"/>
    <s v="GRN189827"/>
    <n v="21203295"/>
    <s v="MAINS LEAD 3M 10A STRAIGHT C13 TO UK BS1363/A - BL"/>
    <s v="Stockport SK4 2JT"/>
    <n v="55"/>
    <x v="2"/>
    <s v="Diesel"/>
    <n v="2.0350000000000001E-4"/>
  </r>
  <r>
    <s v="S022669"/>
    <x v="53"/>
    <s v="PO143401"/>
    <s v="GRN186059"/>
    <n v="34203550"/>
    <s v="CAVITY WALL BACK BOX 2 GANG 35MM DEEP WHITE"/>
    <s v="Congleton CW12 1DL"/>
    <n v="12.6"/>
    <x v="2"/>
    <s v="Diesel"/>
    <n v="4.6620000000000003E-3"/>
  </r>
  <r>
    <s v="S022669"/>
    <x v="53"/>
    <s v="PO145058"/>
    <s v="GRN186091"/>
    <n v="101035552"/>
    <s v="KINETIX 5700 47A POWER SUPPLY, DC BUS"/>
    <s v="Congleton CW12 1DL"/>
    <n v="12.6"/>
    <x v="2"/>
    <s v="Diesel"/>
    <n v="4.6620000000000003E-3"/>
  </r>
  <r>
    <s v="S022669"/>
    <x v="53"/>
    <s v="PO145397"/>
    <s v="GRN186096"/>
    <s v="11701-2698"/>
    <s v="USB DONGLE + LICENSE BENIN PLATES"/>
    <s v="Congleton CW12 1DL"/>
    <n v="12.6"/>
    <x v="2"/>
    <s v="Diesel"/>
    <n v="4.6620000000000003E-3"/>
  </r>
  <r>
    <s v="S022669"/>
    <x v="53"/>
    <s v="PO144540"/>
    <s v="GRN186285"/>
    <n v="101031973"/>
    <s v="ACTI9 IC60H MCB 16A TYPE C 10KA"/>
    <s v="Congleton CW12 1DL"/>
    <n v="12.6"/>
    <x v="2"/>
    <s v="Diesel"/>
    <n v="4.6620000000000003E-3"/>
  </r>
  <r>
    <s v="S022669"/>
    <x v="53"/>
    <s v="PO140981"/>
    <s v="GRN186302"/>
    <n v="58201004"/>
    <s v="FUSE 3 AMP DOMESTIC TYPE"/>
    <s v="Congleton CW12 1DL"/>
    <n v="12.6"/>
    <x v="2"/>
    <s v="Diesel"/>
    <n v="4.6620000000000003E-3"/>
  </r>
  <r>
    <s v="S001047"/>
    <x v="9"/>
    <s v="PO142188"/>
    <s v="GRN189836"/>
    <n v="66205215"/>
    <s v="2X8 ELEMENT PHOTO DIODE CDWO4 30MM THICK"/>
    <s v="81300 Johor Bahru Malaysia"/>
    <n v="6781"/>
    <x v="4"/>
    <s v="Aviation"/>
    <n v="1.1924057587200001"/>
  </r>
  <r>
    <s v="S024099"/>
    <x v="47"/>
    <s v="PO143005"/>
    <s v="GRN185633"/>
    <s v="340-1012-1"/>
    <s v="WELDMENT LINAC SUPPORT STRUCTURE"/>
    <s v="Stafford ST16 3DR"/>
    <n v="49.6"/>
    <x v="3"/>
    <s v="Diesel"/>
    <n v="5.0430800000000005E-2"/>
  </r>
  <r>
    <s v="S022669"/>
    <x v="53"/>
    <s v="PO140212"/>
    <s v="GRN186306"/>
    <n v="101024397"/>
    <s v="AUTO TRANSFORMER CLASS 1 240 VAC 3.84 Kva 16A BLOC"/>
    <s v="Congleton CW12 1DL"/>
    <n v="12.6"/>
    <x v="2"/>
    <s v="Diesel"/>
    <n v="4.6620000000000003E-3"/>
  </r>
  <r>
    <s v="S022669"/>
    <x v="53"/>
    <s v="PO145019"/>
    <s v="GRN186312"/>
    <n v="101044844"/>
    <s v="CAT5E LSOH FTP SHEILDED PATCH CABLE - GREEN (305M"/>
    <s v="Congleton CW12 1DL"/>
    <n v="12.6"/>
    <x v="2"/>
    <s v="Diesel"/>
    <n v="4.6620000000000003E-3"/>
  </r>
  <r>
    <s v="S023375"/>
    <x v="13"/>
    <s v="PO145548"/>
    <s v="GRN189844"/>
    <n v="13206263"/>
    <s v="MXR-201/8M-R28SL TUBE"/>
    <s v="Boston Massachusetts"/>
    <n v="3154"/>
    <x v="0"/>
    <s v="Crude"/>
    <n v="2.5295079999999999"/>
  </r>
  <r>
    <s v="S024099"/>
    <x v="47"/>
    <s v="PO143006"/>
    <s v="GRN185949"/>
    <s v="340-1012-1"/>
    <s v="WELDMENT LINAC SUPPORT STRUCTURE"/>
    <s v="Stafford ST16 3DR"/>
    <n v="49.6"/>
    <x v="3"/>
    <s v="Diesel"/>
    <n v="5.0430800000000005E-2"/>
  </r>
  <r>
    <s v="S024099"/>
    <x v="47"/>
    <s v="PO140920"/>
    <s v="GRN186362"/>
    <s v="340-1025-1"/>
    <s v="DOOR LINAC SHIELDING (RIGHT)"/>
    <s v="Stafford ST16 3DR"/>
    <n v="49.6"/>
    <x v="3"/>
    <s v="Diesel"/>
    <n v="5.0430800000000005E-2"/>
  </r>
  <r>
    <s v="S024099"/>
    <x v="47"/>
    <s v="PO139920"/>
    <s v="GRN186363"/>
    <s v="340-1025-1"/>
    <s v="DOOR LINAC SHIELDING (RIGHT)"/>
    <s v="Stafford ST16 3DR"/>
    <n v="49.6"/>
    <x v="3"/>
    <s v="Diesel"/>
    <n v="5.0430800000000005E-2"/>
  </r>
  <r>
    <s v="S024099"/>
    <x v="47"/>
    <s v="PO138897"/>
    <s v="GRN186364"/>
    <s v="340-1025-1"/>
    <s v="DOOR LINAC SHIELDING (RIGHT)"/>
    <s v="Stafford ST16 3DR"/>
    <n v="49.6"/>
    <x v="3"/>
    <s v="Diesel"/>
    <n v="5.0430800000000005E-2"/>
  </r>
  <r>
    <s v="S024099"/>
    <x v="47"/>
    <s v="PO143007"/>
    <s v="GRN186409"/>
    <s v="340-1012-1"/>
    <s v="WELDMENT LINAC SUPPORT STRUCTURE"/>
    <s v="Stafford ST16 3DR"/>
    <n v="49.6"/>
    <x v="3"/>
    <s v="Diesel"/>
    <n v="5.0430800000000005E-2"/>
  </r>
  <r>
    <s v="S000892"/>
    <x v="16"/>
    <s v="PO146756"/>
    <s v="GRN189856"/>
    <n v="101023013"/>
    <s v="BLACK STRAIN RELIEF HOOD FOR RJ45 PLUG"/>
    <s v="Stockport SK4 2JT"/>
    <n v="55"/>
    <x v="2"/>
    <s v="Diesel"/>
    <n v="2.0350000000000001E-4"/>
  </r>
  <r>
    <s v="S022845"/>
    <x v="24"/>
    <s v="PO146886"/>
    <s v="GRN189860"/>
    <s v="11701-3235"/>
    <s v="LCD DISPLAY FOR NXC"/>
    <s v="Warrington WA3 3JD"/>
    <n v="118"/>
    <x v="3"/>
    <s v="Diesel"/>
    <n v="0.1199765"/>
  </r>
  <r>
    <s v="S022669"/>
    <x v="53"/>
    <s v="PO145576"/>
    <s v="GRN186314"/>
    <n v="31201830"/>
    <s v="20MM PLASTIC CONDUIT SADDLES WHITE"/>
    <s v="Congleton CW12 1DL"/>
    <n v="12.6"/>
    <x v="2"/>
    <s v="Diesel"/>
    <n v="4.6620000000000003E-3"/>
  </r>
  <r>
    <s v="S022669"/>
    <x v="53"/>
    <s v="PO144163"/>
    <s v="GRN186315"/>
    <n v="101034435"/>
    <s v="SWA TERMINATED OS2 9/125 FIBRE CABLE 100M LC-LC 8C"/>
    <s v="Congleton CW12 1DL"/>
    <n v="12.6"/>
    <x v="2"/>
    <s v="Diesel"/>
    <n v="4.6620000000000003E-3"/>
  </r>
  <r>
    <s v="S026602"/>
    <x v="12"/>
    <s v="PO146760"/>
    <s v="GRN189874"/>
    <s v="11550-0406"/>
    <s v="FILTER ELEMENT 30MICRON H2O SEPERAT"/>
    <s v="Watford WD24 7GG"/>
    <n v="302"/>
    <x v="2"/>
    <s v="Diesl"/>
    <n v="1.1173999999999999E-3"/>
  </r>
  <r>
    <s v="S026889"/>
    <x v="35"/>
    <s v="PO145788"/>
    <s v="GRN189876"/>
    <s v="340-1480-1"/>
    <s v="HORIZ DET TRAY SHTMTL ASSY (INNER)"/>
    <s v="Stafford ST18 0PJ"/>
    <n v="50.6"/>
    <x v="2"/>
    <s v="Diesel"/>
    <n v="1.8722000000000001E-3"/>
  </r>
  <r>
    <s v="S026889"/>
    <x v="35"/>
    <s v="PO145305"/>
    <s v="GRN189880"/>
    <s v="340-1480-1"/>
    <s v="HORIZ DET TRAY SHTMTL ASSY (INNER)"/>
    <s v="Stafford ST18 0PJ"/>
    <n v="50.6"/>
    <x v="2"/>
    <s v="Diesel"/>
    <n v="1.8722000000000001E-3"/>
  </r>
  <r>
    <s v="S001121"/>
    <x v="5"/>
    <s v="PO139281"/>
    <s v="GRN189884"/>
    <n v="50204185"/>
    <s v="POINT GUARD I/O SAFETY MODULE 8 POINT INPUT MODULE"/>
    <s v="Salford M5 4BE"/>
    <n v="103.6"/>
    <x v="2"/>
    <s v="Diesel"/>
    <n v="3.8331999999999998E-4"/>
  </r>
  <r>
    <s v="S022670"/>
    <x v="26"/>
    <s v="PO145846"/>
    <s v="GRN189885"/>
    <n v="85212336"/>
    <s v="M24 X 180 R-XPT THROUGHBOLT"/>
    <s v="Congleton CW12 1HR"/>
    <n v="12.8"/>
    <x v="2"/>
    <s v="Diesel"/>
    <n v="4.7360000000000001E-5"/>
  </r>
  <r>
    <s v="S001121"/>
    <x v="5"/>
    <s v="PO141368"/>
    <s v="GRN189886"/>
    <n v="51203862"/>
    <s v="CABLE/PUSH BUTTON OPERATED E-STOP SYSTEM M20"/>
    <s v="Salford M5 4BE"/>
    <n v="103.6"/>
    <x v="2"/>
    <s v="Diesel"/>
    <n v="3.8331999999999998E-4"/>
  </r>
  <r>
    <s v="S022669"/>
    <x v="53"/>
    <s v="PO140012"/>
    <s v="GRN186316"/>
    <n v="101034435"/>
    <s v="SWA TERMINATED OS2 9/125 FIBRE CABLE 100M LC-LC 8C"/>
    <s v="Congleton CW12 1DL"/>
    <n v="12.6"/>
    <x v="2"/>
    <s v="Diesel"/>
    <n v="4.6620000000000003E-3"/>
  </r>
  <r>
    <s v="S022670"/>
    <x v="26"/>
    <s v="PO146915"/>
    <s v="GRN189888"/>
    <s v="11700-5217"/>
    <s v="WASHER FLAT M18 GEOMET 500B"/>
    <s v="Congleton CW12 1HR"/>
    <n v="12.8"/>
    <x v="2"/>
    <s v="Diesel"/>
    <n v="4.7360000000000001E-5"/>
  </r>
  <r>
    <s v="S022669"/>
    <x v="53"/>
    <s v="PO140023"/>
    <s v="GRN186358"/>
    <s v="11700-7756"/>
    <s v="HOIST RING 1-8  X 1.53 BOLT 10000LB"/>
    <s v="Congleton CW12 1DL"/>
    <n v="12.6"/>
    <x v="2"/>
    <s v="Diesel"/>
    <n v="4.6620000000000003E-3"/>
  </r>
  <r>
    <s v="S024867"/>
    <x v="27"/>
    <s v="PO144879"/>
    <s v="GRN189895"/>
    <n v="13208972"/>
    <s v="PERSONAL DOSIMETER (PULSE X-RAY &amp; GAMMA)"/>
    <s v="Wimborne BH21 7SQ"/>
    <n v="428"/>
    <x v="2"/>
    <s v="Diesel"/>
    <n v="1.5835999999999999E-3"/>
  </r>
  <r>
    <s v="S022669"/>
    <x v="53"/>
    <s v="PO145023"/>
    <s v="GRN186365"/>
    <n v="101044844"/>
    <s v="CAT5E LSOH FTP SHEILDED PATCH CABLE - GREEN (305M"/>
    <s v="Congleton CW12 1DL"/>
    <n v="12.6"/>
    <x v="2"/>
    <s v="Diesel"/>
    <n v="4.6620000000000003E-3"/>
  </r>
  <r>
    <s v="S001121"/>
    <x v="5"/>
    <s v="PO143186"/>
    <s v="GRN189897"/>
    <n v="88257610"/>
    <s v="LEGEND PLATE ROUND EMERGENCY STOP YELLOW 60MM DIA"/>
    <s v="Salford M5 4BE"/>
    <n v="103.6"/>
    <x v="2"/>
    <s v="Diesel"/>
    <n v="3.8331999999999998E-4"/>
  </r>
  <r>
    <s v="S001121"/>
    <x v="5"/>
    <s v="PO143189"/>
    <s v="GRN189898"/>
    <n v="88257610"/>
    <s v="LEGEND PLATE ROUND EMERGENCY STOP YELLOW 60MM DIA"/>
    <s v="Salford M5 4BE"/>
    <n v="103.6"/>
    <x v="2"/>
    <s v="Diesel"/>
    <n v="3.8331999999999998E-4"/>
  </r>
  <r>
    <s v="S001047"/>
    <x v="9"/>
    <s v="PO135463"/>
    <s v="GRN189899"/>
    <n v="1"/>
    <s v="freight inwards"/>
    <s v="81300 Johor Bahru Malaysia"/>
    <n v="6781"/>
    <x v="4"/>
    <s v="Aviation"/>
    <n v="1.1924057587200001"/>
  </r>
  <r>
    <s v="S022669"/>
    <x v="53"/>
    <s v="PO140027"/>
    <s v="GRN186369"/>
    <n v="23202445"/>
    <s v="CABLE MANAGEMENT SYSTEM FOR G60 EMEA STD (BOF)"/>
    <s v="Congleton CW12 1DL"/>
    <n v="12.6"/>
    <x v="2"/>
    <s v="Diesel"/>
    <n v="4.6620000000000003E-3"/>
  </r>
  <r>
    <s v="S001047"/>
    <x v="9"/>
    <s v="PO142188"/>
    <s v="GRN189905"/>
    <n v="66205215"/>
    <s v="2X8 ELEMENT PHOTO DIODE CDWO4 30MM THICK"/>
    <s v="81300 Johor Bahru Malaysia"/>
    <n v="6781"/>
    <x v="4"/>
    <s v="Aviation"/>
    <n v="1.1924057587200001"/>
  </r>
  <r>
    <s v="S024099"/>
    <x v="47"/>
    <s v="PO140919"/>
    <s v="GRN186537"/>
    <s v="340-1012-1"/>
    <s v="WELDMENT LINAC SUPPORT STRUCTURE"/>
    <s v="Stafford ST16 3DR"/>
    <n v="49.6"/>
    <x v="3"/>
    <s v="Diesel"/>
    <n v="5.0430800000000005E-2"/>
  </r>
  <r>
    <s v="S024099"/>
    <x v="47"/>
    <s v="PO143008"/>
    <s v="GRN186569"/>
    <s v="340-1012-1"/>
    <s v="WELDMENT LINAC SUPPORT STRUCTURE"/>
    <s v="Stafford ST16 3DR"/>
    <n v="49.6"/>
    <x v="3"/>
    <s v="Diesel"/>
    <n v="5.0430800000000005E-2"/>
  </r>
  <r>
    <s v="S022669"/>
    <x v="53"/>
    <s v="PO145575"/>
    <s v="GRN186375"/>
    <n v="101024594"/>
    <s v="5 WAY METAL RCD INCOMER CONSUMER UNIT"/>
    <s v="Congleton CW12 1DL"/>
    <n v="12.6"/>
    <x v="2"/>
    <s v="Diesel"/>
    <n v="4.6620000000000003E-3"/>
  </r>
  <r>
    <s v="S022669"/>
    <x v="53"/>
    <s v="PO143301"/>
    <s v="GRN186406"/>
    <n v="23202445"/>
    <s v="CABLE MANAGEMENT SYSTEM FOR G60 EMEA STD (BOF)"/>
    <s v="Congleton CW12 1DL"/>
    <n v="12.6"/>
    <x v="2"/>
    <s v="Diesel"/>
    <n v="4.6620000000000003E-3"/>
  </r>
  <r>
    <s v="S000892"/>
    <x v="16"/>
    <s v="PO146953"/>
    <s v="GRN189914"/>
    <n v="30206272"/>
    <s v="SHIELDED SECURITY CABLE 4 x 18awg LSZH x 100M REEL"/>
    <s v="Stockport SK4 2JT"/>
    <n v="55"/>
    <x v="2"/>
    <s v="Diesel"/>
    <n v="2.0350000000000001E-4"/>
  </r>
  <r>
    <s v="S023284"/>
    <x v="19"/>
    <s v="PO143995"/>
    <s v="GRN189915"/>
    <n v="421010004"/>
    <s v="ON-SITE CONTROL PANEL GA HONG KONG"/>
    <s v="Leicester LE19 2DT"/>
    <n v="144"/>
    <x v="1"/>
    <s v="Diesel"/>
    <n v="5.3280000000000001E-2"/>
  </r>
  <r>
    <s v="S023284"/>
    <x v="19"/>
    <s v="PO140972"/>
    <s v="GRN189917"/>
    <s v="340-1042-1"/>
    <s v="JUNCTION BOX DETECTOR SIDE"/>
    <s v="Leicester LE19 2DT"/>
    <n v="144"/>
    <x v="1"/>
    <s v="Diesel"/>
    <n v="5.3280000000000001E-2"/>
  </r>
  <r>
    <s v="S023284"/>
    <x v="19"/>
    <s v="PO144007"/>
    <s v="GRN189918"/>
    <s v="361-1212-1"/>
    <s v="TOP VIEW LINAC - STAINLESS STEEL ARRAY BOX - DV60"/>
    <s v="Leicester LE19 2DT"/>
    <n v="144"/>
    <x v="1"/>
    <s v="Diesel"/>
    <n v="5.3280000000000001E-2"/>
  </r>
  <r>
    <s v="S023284"/>
    <x v="19"/>
    <s v="PO143949"/>
    <s v="GRN189919"/>
    <s v="356-0058-1"/>
    <s v="M60 OPERATOR CONSOLE"/>
    <s v="Leicester LE19 2DT"/>
    <n v="144"/>
    <x v="1"/>
    <s v="Diesel"/>
    <n v="5.3280000000000001E-2"/>
  </r>
  <r>
    <s v="S023222"/>
    <x v="11"/>
    <s v="PO143355"/>
    <s v="GRN189920"/>
    <s v="11700-8868"/>
    <s v="CABLE 4 METERS M12-12 RKS TO RSS"/>
    <s v="Wickford SS11 8YT"/>
    <n v="390"/>
    <x v="2"/>
    <s v="Diesel"/>
    <n v="1.4430000000000001E-3"/>
  </r>
  <r>
    <s v="S022669"/>
    <x v="53"/>
    <s v="PO145174"/>
    <s v="GRN186661"/>
    <n v="31204298"/>
    <s v="COVERS (LOUVERED) - SW4/CL/SL1.5/150/GA"/>
    <s v="Congleton CW12 1DL"/>
    <n v="12.6"/>
    <x v="2"/>
    <s v="Diesel"/>
    <n v="4.6620000000000003E-3"/>
  </r>
  <r>
    <s v="S023222"/>
    <x v="11"/>
    <s v="PO140873"/>
    <s v="GRN189923"/>
    <s v="11700-5341"/>
    <s v="CABLE 0.3 METER RJ45S TO RJ45S CAT5E"/>
    <s v="Wickford SS11 8YT"/>
    <n v="390"/>
    <x v="2"/>
    <s v="Diesel"/>
    <n v="1.4430000000000001E-3"/>
  </r>
  <r>
    <s v="S022669"/>
    <x v="53"/>
    <s v="PO145575"/>
    <s v="GRN186683"/>
    <n v="51208078"/>
    <s v="SKYLINE SURFACE LINEAR EMERGENCY 1200MM LED PANEL"/>
    <s v="Congleton CW12 1DL"/>
    <n v="12.6"/>
    <x v="2"/>
    <s v="Diesel"/>
    <n v="4.6620000000000003E-3"/>
  </r>
  <r>
    <s v="S022669"/>
    <x v="53"/>
    <s v="PO145755"/>
    <s v="GRN186690"/>
    <s v="361-1276-1"/>
    <s v="100 WIDE MEDIUM DUTY CABLE TRAY 1000 LG"/>
    <s v="Congleton CW12 1DL"/>
    <n v="12.6"/>
    <x v="2"/>
    <s v="Diesel"/>
    <n v="4.6620000000000003E-3"/>
  </r>
  <r>
    <s v="S022669"/>
    <x v="53"/>
    <s v="PO145755"/>
    <s v="GRN186691"/>
    <s v="361-1276-1"/>
    <s v="100 WIDE MEDIUM DUTY CABLE TRAY 1000 LG"/>
    <s v="Congleton CW12 1DL"/>
    <n v="12.6"/>
    <x v="2"/>
    <s v="Diesel"/>
    <n v="4.6620000000000003E-3"/>
  </r>
  <r>
    <s v="S000892"/>
    <x v="16"/>
    <s v="PO146953"/>
    <s v="GRN189935"/>
    <n v="101031386"/>
    <s v="9 WAY D-SUB SOCKET CONNECTOR KIT MH CONNECTORS MHD"/>
    <s v="Stockport SK4 2JT"/>
    <n v="55"/>
    <x v="2"/>
    <s v="Diesel"/>
    <n v="2.0350000000000001E-4"/>
  </r>
  <r>
    <s v="S022669"/>
    <x v="53"/>
    <s v="PO143401"/>
    <s v="GRN186700"/>
    <n v="57207485"/>
    <s v="SAFETRED UNVRSL FLOOR COVER 2M X 20M LG"/>
    <s v="Congleton CW12 1DL"/>
    <n v="12.6"/>
    <x v="2"/>
    <s v="Diesel"/>
    <n v="4.6620000000000003E-3"/>
  </r>
  <r>
    <s v="S023413"/>
    <x v="15"/>
    <s v="PO142304"/>
    <s v="GRN189949"/>
    <n v="101048325"/>
    <s v="VISY ACCR &amp; ANPR ELECTRICAL HARDWARE"/>
    <s v="33100 Tampere, Finland"/>
    <n v="3916"/>
    <x v="2"/>
    <s v="Diesel"/>
    <n v="3.9815929999999999E-2"/>
  </r>
  <r>
    <s v="S022669"/>
    <x v="53"/>
    <s v="PO143417"/>
    <s v="GRN186741"/>
    <n v="101042092"/>
    <s v="VIDAR CAMERA ETHERNET DATA CABLE 2M"/>
    <s v="Congleton CW12 1DL"/>
    <n v="12.6"/>
    <x v="2"/>
    <s v="Diesel"/>
    <n v="4.6620000000000003E-3"/>
  </r>
  <r>
    <s v="S022669"/>
    <x v="53"/>
    <s v="PO140976"/>
    <s v="GRN186748"/>
    <n v="31207856"/>
    <s v="PERIMETER TRUNKING CABLELINE 50 - END CAP R/HAND"/>
    <s v="Congleton CW12 1DL"/>
    <n v="12.6"/>
    <x v="2"/>
    <s v="Diesel"/>
    <n v="4.6620000000000003E-3"/>
  </r>
  <r>
    <s v="S022669"/>
    <x v="53"/>
    <s v="PO140976"/>
    <s v="GRN186752"/>
    <n v="33202551"/>
    <s v="COPPER TUBE TERMINAL LUG 16 X 10MM (BAG OF 100)"/>
    <s v="Congleton CW12 1DL"/>
    <n v="12.6"/>
    <x v="2"/>
    <s v="Diesel"/>
    <n v="4.6620000000000003E-3"/>
  </r>
  <r>
    <s v="S022669"/>
    <x v="53"/>
    <s v="PO145488"/>
    <s v="GRN186894"/>
    <n v="101010410"/>
    <s v="RELAY, 3PDT, 24VDC; UL, CE, CSA, TUV"/>
    <s v="Congleton CW12 1DL"/>
    <n v="12.6"/>
    <x v="2"/>
    <s v="Diesel"/>
    <n v="4.6620000000000003E-3"/>
  </r>
  <r>
    <s v="S022669"/>
    <x v="53"/>
    <s v="PO145575"/>
    <s v="GRN186896"/>
    <s v="11700-6701"/>
    <s v="HARD DRIVE 8TB SATA INTERNAL 3.5IN 7200RPM"/>
    <s v="Congleton CW12 1DL"/>
    <n v="12.6"/>
    <x v="2"/>
    <s v="Diesel"/>
    <n v="4.6620000000000003E-3"/>
  </r>
  <r>
    <s v="S022669"/>
    <x v="53"/>
    <s v="PO138622"/>
    <s v="GRN186904"/>
    <s v="11547-0722"/>
    <s v="CORD POWER IEC320 250VAC 10A C13-14 2.5M"/>
    <s v="Congleton CW12 1DL"/>
    <n v="12.6"/>
    <x v="2"/>
    <s v="Diesel"/>
    <n v="4.6620000000000003E-3"/>
  </r>
  <r>
    <s v="S022669"/>
    <x v="53"/>
    <s v="PO143301"/>
    <s v="GRN186915"/>
    <n v="23202445"/>
    <s v="CABLE MANAGEMENT SYSTEM FOR G60 EMEA STD (BOF)"/>
    <s v="Congleton CW12 1DL"/>
    <n v="12.6"/>
    <x v="2"/>
    <s v="Diesel"/>
    <n v="4.6620000000000003E-3"/>
  </r>
  <r>
    <s v="S022669"/>
    <x v="53"/>
    <s v="PO133563"/>
    <s v="GRN186918"/>
    <n v="23202445"/>
    <s v="CABLE MANAGEMENT SYSTEM FOR G60 EMEA STD (BOF)"/>
    <s v="Congleton CW12 1DL"/>
    <n v="12.6"/>
    <x v="2"/>
    <s v="Diesel"/>
    <n v="4.6620000000000003E-3"/>
  </r>
  <r>
    <s v="S022669"/>
    <x v="53"/>
    <s v="PO140024"/>
    <s v="GRN187093"/>
    <n v="3445337"/>
    <s v="DISTRIBUTION BOARD 6 WAY TP"/>
    <s v="Congleton CW12 1DL"/>
    <n v="12.6"/>
    <x v="2"/>
    <s v="Diesel"/>
    <n v="4.6620000000000003E-3"/>
  </r>
  <r>
    <s v="S022669"/>
    <x v="53"/>
    <s v="PO143803"/>
    <s v="GRN187100"/>
    <n v="101042092"/>
    <s v="VIDAR CAMERA ETHERNET DATA CABLE 2M"/>
    <s v="Congleton CW12 1DL"/>
    <n v="12.6"/>
    <x v="2"/>
    <s v="Diesel"/>
    <n v="4.6620000000000003E-3"/>
  </r>
  <r>
    <s v="S022669"/>
    <x v="53"/>
    <s v="PO140028"/>
    <s v="GRN187101"/>
    <n v="31203439"/>
    <s v="TRK HEAVY DUTY TRUNKING 100mm x 50mm x 3M - WHITE"/>
    <s v="Congleton CW12 1DL"/>
    <n v="12.6"/>
    <x v="2"/>
    <s v="Diesel"/>
    <n v="4.6620000000000003E-3"/>
  </r>
  <r>
    <s v="S022669"/>
    <x v="53"/>
    <s v="PO140981"/>
    <s v="GRN187102"/>
    <s v="340-1102-1"/>
    <s v="UNISTRUT 1-5/8&quot; x 1-5/8&quot; SLOTTED MODIFIED"/>
    <s v="Congleton CW12 1DL"/>
    <n v="12.6"/>
    <x v="2"/>
    <s v="Diesel"/>
    <n v="4.6620000000000003E-3"/>
  </r>
  <r>
    <s v="S023222"/>
    <x v="11"/>
    <s v="PO145483"/>
    <s v="GRN189982"/>
    <s v="11700-5343"/>
    <s v="CABLE 0.9 METER RJ45S TO RJ45S CAT5E"/>
    <s v="Wickford SS11 8YT"/>
    <n v="390"/>
    <x v="2"/>
    <s v="Diesel"/>
    <n v="1.4430000000000001E-3"/>
  </r>
  <r>
    <s v="S023222"/>
    <x v="11"/>
    <s v="PO144319"/>
    <s v="GRN189983"/>
    <s v="11700-5343"/>
    <s v="CABLE 0.9 METER RJ45S TO RJ45S CAT5E"/>
    <s v="Wickford SS11 8YT"/>
    <n v="390"/>
    <x v="2"/>
    <s v="Diesel"/>
    <n v="1.4430000000000001E-3"/>
  </r>
  <r>
    <s v="S022669"/>
    <x v="53"/>
    <s v="PO145575"/>
    <s v="GRN187106"/>
    <s v="11536-0020"/>
    <s v="CABLE CLAMP NYLON 1/4 INCH"/>
    <s v="Congleton CW12 1DL"/>
    <n v="12.6"/>
    <x v="2"/>
    <s v="Diesel"/>
    <n v="4.6620000000000003E-3"/>
  </r>
  <r>
    <s v="S022669"/>
    <x v="53"/>
    <s v="PO144071"/>
    <s v="GRN187124"/>
    <s v="11700-8596"/>
    <s v="SURGE PROTECTOR LAN CAT6 DIN RAIL MOUNT"/>
    <s v="Congleton CW12 1DL"/>
    <n v="12.6"/>
    <x v="2"/>
    <s v="Diesel"/>
    <n v="4.6620000000000003E-3"/>
  </r>
  <r>
    <s v="S022669"/>
    <x v="53"/>
    <s v="PO145856"/>
    <s v="GRN187126"/>
    <n v="5645024"/>
    <s v="BATTERY CPU CR2354"/>
    <s v="Congleton CW12 1DL"/>
    <n v="12.6"/>
    <x v="2"/>
    <s v="Diesel"/>
    <n v="4.6620000000000003E-3"/>
  </r>
  <r>
    <s v="S022669"/>
    <x v="53"/>
    <s v="PO145767"/>
    <s v="GRN187132"/>
    <s v="11701-3045"/>
    <s v="0.5-0.8MM MALE CRIMP"/>
    <s v="Congleton CW12 1DL"/>
    <n v="12.6"/>
    <x v="2"/>
    <s v="Diesel"/>
    <n v="4.6620000000000003E-3"/>
  </r>
  <r>
    <s v="S022669"/>
    <x v="53"/>
    <s v="PO140017"/>
    <s v="GRN187137"/>
    <n v="101047596"/>
    <s v="75MM X 75MM STAINLESS STEEL SLOTTED SHIM PACK"/>
    <s v="Congleton CW12 1DL"/>
    <n v="12.6"/>
    <x v="2"/>
    <s v="Diesel"/>
    <n v="4.6620000000000003E-3"/>
  </r>
  <r>
    <s v="S022669"/>
    <x v="53"/>
    <s v="PO144867"/>
    <s v="GRN187138"/>
    <n v="101020912"/>
    <s v="FIBRE OPTIC BREAK OUT BOX LC 4WAY 100 x 100 x 40mm"/>
    <s v="Congleton CW12 1DL"/>
    <n v="12.6"/>
    <x v="2"/>
    <s v="Diesel"/>
    <n v="4.6620000000000003E-3"/>
  </r>
  <r>
    <s v="S022669"/>
    <x v="53"/>
    <s v="PO145056"/>
    <s v="GRN187147"/>
    <n v="926"/>
    <s v="CONN 14 PIN TUBE BASE"/>
    <s v="Congleton CW12 1DL"/>
    <n v="12.6"/>
    <x v="2"/>
    <s v="Diesel"/>
    <n v="4.6620000000000003E-3"/>
  </r>
  <r>
    <s v="S022669"/>
    <x v="53"/>
    <s v="PO144582"/>
    <s v="GRN187148"/>
    <n v="926"/>
    <s v="CONN 14 PIN TUBE BASE"/>
    <s v="Congleton CW12 1DL"/>
    <n v="12.6"/>
    <x v="2"/>
    <s v="Diesel"/>
    <n v="4.6620000000000003E-3"/>
  </r>
  <r>
    <s v="S001571"/>
    <x v="10"/>
    <s v="PO146884"/>
    <s v="GRN190000"/>
    <s v="11701-3210"/>
    <s v="MOUNTING BRACKET M30 STEEL"/>
    <s v="St Albans AL1 5BN"/>
    <n v="298"/>
    <x v="2"/>
    <s v="Diesel"/>
    <n v="1.1026E-3"/>
  </r>
  <r>
    <s v="S022669"/>
    <x v="53"/>
    <s v="PO144262"/>
    <s v="GRN187153"/>
    <n v="101031973"/>
    <s v="ACTI9 IC60H MCB 16A TYPE C 10KA"/>
    <s v="Congleton CW12 1DL"/>
    <n v="12.6"/>
    <x v="2"/>
    <s v="Diesel"/>
    <n v="4.6620000000000003E-3"/>
  </r>
  <r>
    <s v="S001571"/>
    <x v="10"/>
    <s v="PO144724"/>
    <s v="GRN190002"/>
    <n v="21201457"/>
    <s v="SUPPLY CABLE M12 X 5 4 OPEN WIRES 20M CORDLESS"/>
    <s v="St Albans AL1 5BN"/>
    <n v="298"/>
    <x v="2"/>
    <s v="Diesel"/>
    <n v="1.1026E-3"/>
  </r>
  <r>
    <s v="S022669"/>
    <x v="53"/>
    <s v="PO140020"/>
    <s v="GRN187154"/>
    <s v="11547-1404"/>
    <s v="CORDSET IEC320 C13 TO CEI-23 PLUG"/>
    <s v="Congleton CW12 1DL"/>
    <n v="12.6"/>
    <x v="2"/>
    <s v="Diesel"/>
    <n v="4.6620000000000003E-3"/>
  </r>
  <r>
    <s v="S022669"/>
    <x v="53"/>
    <s v="PO145845"/>
    <s v="GRN187169"/>
    <s v="11547-1141"/>
    <s v="POWER CORD SPLITTER IEC320 10AMP M/F C14 TO C13"/>
    <s v="Congleton CW12 1DL"/>
    <n v="12.6"/>
    <x v="2"/>
    <s v="Diesel"/>
    <n v="4.6620000000000003E-3"/>
  </r>
  <r>
    <s v="S022669"/>
    <x v="53"/>
    <s v="PO144540"/>
    <s v="GRN187175"/>
    <s v="11547-1404"/>
    <s v="CORDSET IEC320 C13 TO CEI-23 PLUG"/>
    <s v="Congleton CW12 1DL"/>
    <n v="12.6"/>
    <x v="2"/>
    <s v="Diesel"/>
    <n v="4.6620000000000003E-3"/>
  </r>
  <r>
    <s v="S022669"/>
    <x v="53"/>
    <s v="PO144471"/>
    <s v="GRN187179"/>
    <n v="51205139"/>
    <s v="CARTRIDGE PRESSURE CONTROL TYPE ACB (FAN CONTROL)"/>
    <s v="Congleton CW12 1DL"/>
    <n v="12.6"/>
    <x v="2"/>
    <s v="Diesel"/>
    <n v="4.6620000000000003E-3"/>
  </r>
  <r>
    <s v="S022669"/>
    <x v="53"/>
    <s v="PO145796"/>
    <s v="GRN187184"/>
    <n v="101042174"/>
    <s v="VIDAR HDX ANPR CAMERA"/>
    <s v="Congleton CW12 1DL"/>
    <n v="12.6"/>
    <x v="2"/>
    <s v="Diesel"/>
    <n v="4.6620000000000003E-3"/>
  </r>
  <r>
    <s v="S022669"/>
    <x v="53"/>
    <s v="PO140981"/>
    <s v="GRN187225"/>
    <n v="3445348"/>
    <s v="CONDUIT 2 GANG 32MM DEEP PATTRESS BOX - 20MM K/O"/>
    <s v="Congleton CW12 1DL"/>
    <n v="12.6"/>
    <x v="2"/>
    <s v="Diesel"/>
    <n v="4.6620000000000003E-3"/>
  </r>
  <r>
    <s v="S022669"/>
    <x v="53"/>
    <s v="PO143390"/>
    <s v="GRN187227"/>
    <n v="13206264"/>
    <s v="DP2400E HAND HELD PORTABLE 2-WAY RADIO C/W LI-ION"/>
    <s v="Congleton CW12 1DL"/>
    <n v="12.6"/>
    <x v="2"/>
    <s v="Diesel"/>
    <n v="4.6620000000000003E-3"/>
  </r>
  <r>
    <s v="S022669"/>
    <x v="53"/>
    <s v="PO143402"/>
    <s v="GRN187228"/>
    <n v="57207482"/>
    <s v="ROUND ROD WITH ROLLERS 800MM"/>
    <s v="Congleton CW12 1DL"/>
    <n v="12.6"/>
    <x v="2"/>
    <s v="Diesel"/>
    <n v="4.6620000000000003E-3"/>
  </r>
  <r>
    <s v="S022669"/>
    <x v="53"/>
    <s v="PO145517"/>
    <s v="GRN187243"/>
    <s v="11701-2841"/>
    <s v="1K3 SERIES MOUNTING BRACKET SET"/>
    <s v="Congleton CW12 1DL"/>
    <n v="12.6"/>
    <x v="2"/>
    <s v="Diesel"/>
    <n v="4.6620000000000003E-3"/>
  </r>
  <r>
    <s v="S022669"/>
    <x v="53"/>
    <s v="PO143416"/>
    <s v="GRN187244"/>
    <n v="101043449"/>
    <s v="DRAINAGE DEVICE (DIA 50MM)"/>
    <s v="Congleton CW12 1DL"/>
    <n v="12.6"/>
    <x v="2"/>
    <s v="Diesel"/>
    <n v="4.6620000000000003E-3"/>
  </r>
  <r>
    <s v="S022669"/>
    <x v="53"/>
    <s v="PO143307"/>
    <s v="GRN187248"/>
    <s v="11540-0307-UOM"/>
    <s v="TAPE ELECT VINYL YELLOW 3/4 X66'"/>
    <s v="Congleton CW12 1DL"/>
    <n v="12.6"/>
    <x v="2"/>
    <s v="Diesel"/>
    <n v="4.6620000000000003E-3"/>
  </r>
  <r>
    <s v="S022669"/>
    <x v="53"/>
    <s v="PO135049"/>
    <s v="GRN187249"/>
    <s v="11700-7756"/>
    <s v="HOIST RING 1-8  X 1.53 BOLT 10000LB"/>
    <s v="Congleton CW12 1DL"/>
    <n v="12.6"/>
    <x v="2"/>
    <s v="Diesel"/>
    <n v="4.6620000000000003E-3"/>
  </r>
  <r>
    <s v="S022669"/>
    <x v="53"/>
    <s v="PO143302"/>
    <s v="GRN187254"/>
    <n v="13206264"/>
    <s v="DP2400E HAND HELD PORTABLE 2-WAY RADIO C/W LI-ION"/>
    <s v="Congleton CW12 1DL"/>
    <n v="12.6"/>
    <x v="2"/>
    <s v="Diesel"/>
    <n v="4.6620000000000003E-3"/>
  </r>
  <r>
    <s v="S022669"/>
    <x v="53"/>
    <s v="PO145762"/>
    <s v="GRN187261"/>
    <n v="3445337"/>
    <s v="6 WAY TP DISTRIBUTION BOARD"/>
    <s v="Congleton CW12 1DL"/>
    <n v="12.6"/>
    <x v="2"/>
    <s v="Diesel"/>
    <n v="4.6620000000000003E-3"/>
  </r>
  <r>
    <s v="S022669"/>
    <x v="53"/>
    <s v="PO140981"/>
    <s v="GRN187262"/>
    <n v="3445191"/>
    <s v="2 GANG SWITCHED SOCKET OUTLET 13A - WHITE"/>
    <s v="Congleton CW12 1DL"/>
    <n v="12.6"/>
    <x v="2"/>
    <s v="Diesel"/>
    <n v="4.6620000000000003E-3"/>
  </r>
  <r>
    <s v="S022669"/>
    <x v="53"/>
    <s v="PO143808"/>
    <s v="GRN187263"/>
    <n v="3145048"/>
    <s v="SOCKET MOUNTING BOX  2 GANG 35MM DEEP - WHITE"/>
    <s v="Congleton CW12 1DL"/>
    <n v="12.6"/>
    <x v="2"/>
    <s v="Diesel"/>
    <n v="4.6620000000000003E-3"/>
  </r>
  <r>
    <s v="S022669"/>
    <x v="53"/>
    <s v="PO140976"/>
    <s v="GRN187267"/>
    <n v="23202445"/>
    <s v="CABLE MANAGEMENT SYSTEM FOR G60 EMEA STD (BOF)"/>
    <s v="Congleton CW12 1DL"/>
    <n v="12.6"/>
    <x v="2"/>
    <s v="Diesel"/>
    <n v="4.6620000000000003E-3"/>
  </r>
  <r>
    <s v="S022669"/>
    <x v="53"/>
    <s v="PO140027"/>
    <s v="GRN187268"/>
    <n v="23202445"/>
    <s v="CABLE MANAGEMENT SYSTEM FOR G60 EMEA STD (BOF)"/>
    <s v="Congleton CW12 1DL"/>
    <n v="12.6"/>
    <x v="2"/>
    <s v="Diesel"/>
    <n v="4.6620000000000003E-3"/>
  </r>
  <r>
    <s v="S022669"/>
    <x v="53"/>
    <s v="PO143302"/>
    <s v="GRN187282"/>
    <n v="101031973"/>
    <s v="ACTI9 IC60H MCB 16A TYPE C 10KA"/>
    <s v="Congleton CW12 1DL"/>
    <n v="12.6"/>
    <x v="2"/>
    <s v="Diesel"/>
    <n v="4.6620000000000003E-3"/>
  </r>
  <r>
    <s v="S001047"/>
    <x v="9"/>
    <s v="PO138818"/>
    <s v="GRN190040"/>
    <n v="1"/>
    <s v="freight inwards"/>
    <s v="81300 Johor Bahru Malaysia"/>
    <n v="6781"/>
    <x v="4"/>
    <s v="Aviation"/>
    <n v="1.1924057587200001"/>
  </r>
  <r>
    <s v="S022669"/>
    <x v="53"/>
    <s v="PO145917"/>
    <s v="GRN187284"/>
    <n v="5145042"/>
    <s v="CONTACT BLOCK NORMALLY OPEN IP65"/>
    <s v="Congleton CW12 1DL"/>
    <n v="12.6"/>
    <x v="2"/>
    <s v="Diesel"/>
    <n v="4.6620000000000003E-3"/>
  </r>
  <r>
    <s v="S022669"/>
    <x v="53"/>
    <s v="PO145841"/>
    <s v="GRN187285"/>
    <s v="11700-6039"/>
    <s v="CONNECTOR M12 4POS FEMALE"/>
    <s v="Congleton CW12 1DL"/>
    <n v="12.6"/>
    <x v="2"/>
    <s v="Diesel"/>
    <n v="4.6620000000000003E-3"/>
  </r>
  <r>
    <s v="S023284"/>
    <x v="19"/>
    <s v="PO140972"/>
    <s v="GRN190043"/>
    <s v="340-1042-1"/>
    <s v="JUNCTION BOX DETECTOR SIDE"/>
    <s v="Leicester LE19 2DT"/>
    <n v="144"/>
    <x v="1"/>
    <s v="Diesel"/>
    <n v="5.3280000000000001E-2"/>
  </r>
  <r>
    <s v="S024099"/>
    <x v="47"/>
    <s v="PO143010"/>
    <s v="GRN187326"/>
    <s v="340-1012-1"/>
    <s v="WELDMENT LINAC SUPPORT STRUCTURE"/>
    <s v="Stafford ST16 3DR"/>
    <n v="49.6"/>
    <x v="3"/>
    <s v="Diesel"/>
    <n v="5.0430800000000005E-2"/>
  </r>
  <r>
    <s v="S022669"/>
    <x v="53"/>
    <s v="PO145809"/>
    <s v="GRN187294"/>
    <s v="11547-0722"/>
    <s v="CORD POWER IEC320 250VAC 10A C13-14 2.5M"/>
    <s v="Congleton CW12 1DL"/>
    <n v="12.6"/>
    <x v="2"/>
    <s v="Diesel"/>
    <n v="4.6620000000000003E-3"/>
  </r>
  <r>
    <s v="S023849"/>
    <x v="6"/>
    <s v="PO146978"/>
    <s v="GRN190048"/>
    <s v="11700-5700"/>
    <s v="SFP TRANSCEIVER 1250MBPS 1310NMFP SINGLE-MODE"/>
    <s v="Warrington WA2 8TX"/>
    <n v="78.2"/>
    <x v="2"/>
    <s v="Diesel"/>
    <n v="2.8933999999999996E-4"/>
  </r>
  <r>
    <s v="S022669"/>
    <x v="53"/>
    <s v="PO144977"/>
    <s v="GRN187295"/>
    <n v="101041215"/>
    <s v="IEC MALE C20 TO FEMALE C19 EXTENSION LEAD, RED, 3M"/>
    <s v="Congleton CW12 1DL"/>
    <n v="12.6"/>
    <x v="2"/>
    <s v="Diesel"/>
    <n v="4.6620000000000003E-3"/>
  </r>
  <r>
    <s v="S022669"/>
    <x v="53"/>
    <s v="PO143390"/>
    <s v="GRN187296"/>
    <n v="3145072"/>
    <s v="SOCKET MOUNTING BOX 1 GANG 35mm DEEP - WHITE MITA"/>
    <s v="Congleton CW12 1DL"/>
    <n v="12.6"/>
    <x v="2"/>
    <s v="Diesel"/>
    <n v="4.6620000000000003E-3"/>
  </r>
  <r>
    <s v="S022669"/>
    <x v="53"/>
    <s v="PO143410"/>
    <s v="GRN187297"/>
    <n v="101017406"/>
    <s v="WD MY PASSPORT 2TB PORTABLE HARD DRIVE - BLACK"/>
    <s v="Congleton CW12 1DL"/>
    <n v="12.6"/>
    <x v="2"/>
    <s v="Diesel"/>
    <n v="4.6620000000000003E-3"/>
  </r>
  <r>
    <s v="S000892"/>
    <x v="16"/>
    <s v="PO147007"/>
    <s v="GRN190057"/>
    <n v="55203869"/>
    <s v="RED ROSHNI LOW PROFILE DEEP BASE SOUNDER 9-28VDC"/>
    <s v="Stockport SK4 2JT"/>
    <n v="55"/>
    <x v="2"/>
    <s v="Diesel"/>
    <n v="2.0350000000000001E-4"/>
  </r>
  <r>
    <s v="S022669"/>
    <x v="53"/>
    <s v="PO145958"/>
    <s v="GRN187298"/>
    <n v="101037485"/>
    <s v="CRIMP BOOTLACE FERRULES 35MM2 WIRE SIZE"/>
    <s v="Congleton CW12 1DL"/>
    <n v="12.6"/>
    <x v="2"/>
    <s v="Diesel"/>
    <n v="4.6620000000000003E-3"/>
  </r>
  <r>
    <s v="S022669"/>
    <x v="53"/>
    <s v="PO140027"/>
    <s v="GRN187327"/>
    <n v="23202445"/>
    <s v="CABLE MANAGEMENT SYSTEM FOR G60 EMEA STD (BOF)"/>
    <s v="Congleton CW12 1DL"/>
    <n v="12.6"/>
    <x v="2"/>
    <s v="Diesel"/>
    <n v="4.6620000000000003E-3"/>
  </r>
  <r>
    <s v="S022669"/>
    <x v="53"/>
    <s v="PO143301"/>
    <s v="GRN187328"/>
    <n v="23202445"/>
    <s v="CABLE MANAGEMENT SYSTEM FOR G60 EMEA STD (BOF)"/>
    <s v="Congleton CW12 1DL"/>
    <n v="12.6"/>
    <x v="2"/>
    <s v="Diesel"/>
    <n v="4.6620000000000003E-3"/>
  </r>
  <r>
    <s v="S001047"/>
    <x v="9"/>
    <s v="PO142188"/>
    <s v="GRN190088"/>
    <n v="66205215"/>
    <s v="2X8 ELEMENT PHOTO DIODE CDWO4 30MM THICK"/>
    <s v="81300 Johor Bahru Malaysia"/>
    <n v="6781"/>
    <x v="4"/>
    <s v="Aviation"/>
    <n v="1.1924057587200001"/>
  </r>
  <r>
    <s v="S022669"/>
    <x v="53"/>
    <s v="PO140704"/>
    <s v="GRN187440"/>
    <n v="3145065"/>
    <s v="TRK HEAVY DUTY TRUNKING  50MM X 50MM X 3M - WHITEE"/>
    <s v="Congleton CW12 1DL"/>
    <n v="12.6"/>
    <x v="2"/>
    <s v="Diesel"/>
    <n v="4.6620000000000003E-3"/>
  </r>
  <r>
    <s v="S022669"/>
    <x v="53"/>
    <s v="PO145809"/>
    <s v="GRN187507"/>
    <s v="11554-1143"/>
    <s v="POWER STRIP 8 OUTLETS SURGE PROTECTED IEC320"/>
    <s v="Congleton CW12 1DL"/>
    <n v="12.6"/>
    <x v="2"/>
    <s v="Diesel"/>
    <n v="4.6620000000000003E-3"/>
  </r>
  <r>
    <s v="S023274"/>
    <x v="54"/>
    <s v="PO146551"/>
    <s v="GRN190091"/>
    <n v="4245279"/>
    <s v="7&quot;COLOUR INDUSTRIAL REAR VIEW REVERSING CAMERA SYS"/>
    <s v="Wolverhampton WV10 7ED"/>
    <n v="70.400000000000006"/>
    <x v="2"/>
    <s v="Diesel"/>
    <n v="2.6048000000000005E-4"/>
  </r>
  <r>
    <s v="S022669"/>
    <x v="53"/>
    <s v="PO145573"/>
    <s v="GRN187536"/>
    <s v="11701-2343"/>
    <s v="FRAME HINGED LID COVER FRAME IP44"/>
    <s v="Congleton CW12 1DL"/>
    <n v="12.6"/>
    <x v="2"/>
    <s v="Diesel"/>
    <n v="4.6620000000000003E-3"/>
  </r>
  <r>
    <s v="S001121"/>
    <x v="5"/>
    <s v="PO140078"/>
    <s v="GRN190097"/>
    <n v="50204185"/>
    <s v="POINT GUARD I/O SAFETY MODULE 8 POINT INPUT MODULE"/>
    <s v="Salford M5 4BE"/>
    <n v="103.6"/>
    <x v="2"/>
    <s v="Diesel"/>
    <n v="3.8331999999999998E-4"/>
  </r>
  <r>
    <s v="S022669"/>
    <x v="53"/>
    <s v="PO145045"/>
    <s v="GRN187590"/>
    <n v="4245278"/>
    <s v="CARBON MONOXIDE DETECTOR  WITH DIGITAL DISPLAY &amp; 1"/>
    <s v="Congleton CW12 1DL"/>
    <n v="12.6"/>
    <x v="2"/>
    <s v="Diesel"/>
    <n v="4.6620000000000003E-3"/>
  </r>
  <r>
    <s v="S022669"/>
    <x v="53"/>
    <s v="PO145845"/>
    <s v="GRN187591"/>
    <s v="11547-1141"/>
    <s v="POWER CORD SPLITTER IEC320 10AMP M/F C14 TO C13"/>
    <s v="Congleton CW12 1DL"/>
    <n v="12.6"/>
    <x v="2"/>
    <s v="Diesel"/>
    <n v="4.6620000000000003E-3"/>
  </r>
  <r>
    <s v="S022669"/>
    <x v="53"/>
    <s v="PO142229"/>
    <s v="GRN187592"/>
    <n v="13206264"/>
    <s v="DP2400E HAND HELD PORTABLE 2-WAY RADIO C/W LI-ION"/>
    <s v="Congleton CW12 1DL"/>
    <n v="12.6"/>
    <x v="2"/>
    <s v="Diesel"/>
    <n v="4.6620000000000003E-3"/>
  </r>
  <r>
    <s v="S001571"/>
    <x v="10"/>
    <s v="PO144865"/>
    <s v="GRN190107"/>
    <n v="21201457"/>
    <s v="SUPPLY CABLE M12 X 5 4 OPEN WIRES 20M CORDLESS"/>
    <s v="St Albans AL1 5BN"/>
    <n v="298"/>
    <x v="2"/>
    <s v="Diesel"/>
    <n v="1.1026E-3"/>
  </r>
  <r>
    <s v="S022669"/>
    <x v="53"/>
    <s v="PO144470"/>
    <s v="GRN187594"/>
    <n v="101042174"/>
    <s v="VIDAR HDX ANPR CAMERA"/>
    <s v="Congleton CW12 1DL"/>
    <n v="12.6"/>
    <x v="2"/>
    <s v="Diesel"/>
    <n v="4.6620000000000003E-3"/>
  </r>
  <r>
    <s v="S022669"/>
    <x v="53"/>
    <s v="PO144667"/>
    <s v="GRN187595"/>
    <n v="101031721"/>
    <s v="SWITCH DISCONNECTOR 200A ACTI9 4P"/>
    <s v="Congleton CW12 1DL"/>
    <n v="12.6"/>
    <x v="2"/>
    <s v="Diesel"/>
    <n v="4.6620000000000003E-3"/>
  </r>
  <r>
    <s v="S022669"/>
    <x v="53"/>
    <s v="PO133561"/>
    <s v="GRN187597"/>
    <n v="101031721"/>
    <s v="SWITCH DISCONNECTOR 200A Acti9 4P"/>
    <s v="Congleton CW12 1DL"/>
    <n v="12.6"/>
    <x v="2"/>
    <s v="Diesel"/>
    <n v="4.6620000000000003E-3"/>
  </r>
  <r>
    <s v="S022669"/>
    <x v="53"/>
    <s v="PO140684"/>
    <s v="GRN187598"/>
    <s v="11700-7062"/>
    <s v="PWR SPLY 3 PHASE 24VDC 20A -40 TO +70C DIN RAIL"/>
    <s v="Congleton CW12 1DL"/>
    <n v="12.6"/>
    <x v="2"/>
    <s v="Diesel"/>
    <n v="4.6620000000000003E-3"/>
  </r>
  <r>
    <s v="S022669"/>
    <x v="53"/>
    <s v="PO143789"/>
    <s v="GRN187599"/>
    <n v="101031721"/>
    <s v="SWITCH DISCONNECTOR 200A ACTI9 4P"/>
    <s v="Congleton CW12 1DL"/>
    <n v="12.6"/>
    <x v="2"/>
    <s v="Diesel"/>
    <n v="4.6620000000000003E-3"/>
  </r>
  <r>
    <s v="S024190"/>
    <x v="22"/>
    <s v="PO146262"/>
    <s v="GRN190114"/>
    <s v="340-1085-1"/>
    <s v="LINAC GLIDE STRIP"/>
    <s v="Stockport SK4 2JT"/>
    <n v="22.2"/>
    <x v="1"/>
    <s v="Diesel"/>
    <n v="8.2140000000000008E-3"/>
  </r>
  <r>
    <s v="S022669"/>
    <x v="53"/>
    <s v="PO144540"/>
    <s v="GRN187600"/>
    <n v="101031721"/>
    <s v="SWITCH DISCONNECTOR 200A ACTI9 4P"/>
    <s v="Congleton CW12 1DL"/>
    <n v="12.6"/>
    <x v="2"/>
    <s v="Diesel"/>
    <n v="4.6620000000000003E-3"/>
  </r>
  <r>
    <s v="S022669"/>
    <x v="53"/>
    <s v="PO143302"/>
    <s v="GRN187601"/>
    <n v="101031721"/>
    <s v="SWITCH DISCONNECTOR 200A ACTI9 4P"/>
    <s v="Congleton CW12 1DL"/>
    <n v="12.6"/>
    <x v="2"/>
    <s v="Diesel"/>
    <n v="4.6620000000000003E-3"/>
  </r>
  <r>
    <s v="S022669"/>
    <x v="53"/>
    <s v="PO145468"/>
    <s v="GRN187711"/>
    <n v="55203867"/>
    <s v="RED DOUBLE-FLASH BEACON 24VDC"/>
    <s v="Congleton CW12 1DL"/>
    <n v="12.6"/>
    <x v="2"/>
    <s v="Diesel"/>
    <n v="4.6620000000000003E-3"/>
  </r>
  <r>
    <s v="S022669"/>
    <x v="53"/>
    <s v="PO138768"/>
    <s v="GRN187716"/>
    <s v="11700-8380"/>
    <s v="POWER SUPPLY 24VDC 20A -40 TO +70C 1PH AND 3PH DIN"/>
    <s v="Congleton CW12 1DL"/>
    <n v="12.6"/>
    <x v="2"/>
    <s v="Diesel"/>
    <n v="4.6620000000000003E-3"/>
  </r>
  <r>
    <s v="S022669"/>
    <x v="53"/>
    <s v="PO144470"/>
    <s v="GRN187762"/>
    <n v="1"/>
    <s v="freight inwards"/>
    <s v="Congleton CW12 1DL"/>
    <n v="12.6"/>
    <x v="2"/>
    <s v="Diesel"/>
    <n v="4.6620000000000003E-3"/>
  </r>
  <r>
    <s v="S022669"/>
    <x v="53"/>
    <s v="PO144878"/>
    <s v="GRN187780"/>
    <n v="1"/>
    <s v="freight inwards"/>
    <s v="Congleton CW12 1DL"/>
    <n v="12.6"/>
    <x v="2"/>
    <s v="Diesel"/>
    <n v="4.6620000000000003E-3"/>
  </r>
  <r>
    <s v="S022669"/>
    <x v="53"/>
    <s v="PO145397"/>
    <s v="GRN187782"/>
    <n v="1"/>
    <s v="freight inwards"/>
    <s v="Congleton CW12 1DL"/>
    <n v="12.6"/>
    <x v="2"/>
    <s v="Diesel"/>
    <n v="4.6620000000000003E-3"/>
  </r>
  <r>
    <s v="S022669"/>
    <x v="53"/>
    <s v="PO145023"/>
    <s v="GRN187785"/>
    <n v="1"/>
    <s v="freight inwards"/>
    <s v="Congleton CW12 1DL"/>
    <n v="12.6"/>
    <x v="2"/>
    <s v="Diesel"/>
    <n v="4.6620000000000003E-3"/>
  </r>
  <r>
    <s v="S022669"/>
    <x v="53"/>
    <s v="PO144667"/>
    <s v="GRN187819"/>
    <n v="101025603"/>
    <s v="DIMMER SWITCH 1 GANG 1-10V ON/OFF BRUSHED STEEL"/>
    <s v="Congleton CW12 1DL"/>
    <n v="12.6"/>
    <x v="2"/>
    <s v="Diesel"/>
    <n v="4.6620000000000003E-3"/>
  </r>
  <r>
    <s v="S022669"/>
    <x v="53"/>
    <s v="PO145308"/>
    <s v="GRN187831"/>
    <n v="1"/>
    <s v="RUSH REPAIR FEE"/>
    <s v="Congleton CW12 1DL"/>
    <n v="12.6"/>
    <x v="2"/>
    <s v="Diesel"/>
    <n v="4.6620000000000003E-3"/>
  </r>
  <r>
    <s v="S022669"/>
    <x v="53"/>
    <s v="PO146102"/>
    <s v="GRN187843"/>
    <n v="101035552"/>
    <s v="KINETIX 5700 47A POWER SUPPLY, DC BUS"/>
    <s v="Congleton CW12 1DL"/>
    <n v="12.6"/>
    <x v="2"/>
    <s v="Diesel"/>
    <n v="4.6620000000000003E-3"/>
  </r>
  <r>
    <s v="S022669"/>
    <x v="53"/>
    <s v="PO143417"/>
    <s v="GRN187868"/>
    <n v="101050292"/>
    <s v="ACTROS 5 FUEL SENDER ASSEMBLY"/>
    <s v="Congleton CW12 1DL"/>
    <n v="12.6"/>
    <x v="2"/>
    <s v="Diesel"/>
    <n v="4.6620000000000003E-3"/>
  </r>
  <r>
    <s v="S022669"/>
    <x v="53"/>
    <s v="PO144867"/>
    <s v="GRN187893"/>
    <n v="1"/>
    <s v="freight inwards"/>
    <s v="Congleton CW12 1DL"/>
    <n v="12.6"/>
    <x v="2"/>
    <s v="Diesel"/>
    <n v="4.6620000000000003E-3"/>
  </r>
  <r>
    <s v="S002239"/>
    <x v="17"/>
    <s v="PO143492"/>
    <s v="GRN197213"/>
    <n v="101037721"/>
    <s v="LINATRON Mi6SSM LOW DOSE(15 &amp; 30 rad/min versions)"/>
    <s v="UT 84104"/>
    <n v="4725"/>
    <x v="4"/>
    <s v="Aviation"/>
    <n v="18.279100224000004"/>
  </r>
  <r>
    <s v="S002239"/>
    <x v="17"/>
    <s v="PO143492"/>
    <s v="GRN197217"/>
    <n v="101037721"/>
    <s v="LINATRON Mi6SSM LOW DOSE(15 &amp; 30 rad/min versions)"/>
    <s v="UT 84104"/>
    <n v="4725"/>
    <x v="4"/>
    <s v="Aviation"/>
    <n v="18.279100224000004"/>
  </r>
  <r>
    <s v="S002239"/>
    <x v="17"/>
    <s v="PO143492"/>
    <s v="GRN198969"/>
    <n v="101037721"/>
    <s v="LINATRON Mi6SSM LOW DOSE(15 &amp; 30 rad/min versions)"/>
    <s v="UT 84104"/>
    <n v="4725"/>
    <x v="4"/>
    <s v="Aviation"/>
    <n v="18.279100224000004"/>
  </r>
  <r>
    <s v="S002239"/>
    <x v="17"/>
    <s v="PO143492"/>
    <s v="GRN198972"/>
    <n v="101037721"/>
    <s v="LINATRON Mi6SSM LOW DOSE(15 &amp; 30 rad/min versions)"/>
    <s v="UT 84104"/>
    <n v="4725"/>
    <x v="4"/>
    <s v="Aviation"/>
    <n v="18.279100224000004"/>
  </r>
  <r>
    <s v="S002239"/>
    <x v="17"/>
    <s v="PO143492"/>
    <s v="GRN198973"/>
    <n v="101037721"/>
    <s v="LINATRON Mi6SSM LOW DOSE(15 &amp; 30 rad/min versions)"/>
    <s v="UT 84104"/>
    <n v="4725"/>
    <x v="4"/>
    <s v="Aviation"/>
    <n v="18.279100224000004"/>
  </r>
  <r>
    <s v="S002239"/>
    <x v="17"/>
    <s v="PO143492"/>
    <s v="GRN200314"/>
    <n v="101037721"/>
    <s v="LINATRON Mi6SSM LOW DOSE(15 &amp; 30 rad/min versions)"/>
    <s v="UT 84104"/>
    <n v="4725"/>
    <x v="4"/>
    <s v="Aviation"/>
    <n v="18.279100224000004"/>
  </r>
  <r>
    <s v="S024099"/>
    <x v="47"/>
    <s v="PO143009"/>
    <s v="GRN187414"/>
    <s v="340-1012-1"/>
    <s v="WELDMENT LINAC SUPPORT STRUCTURE"/>
    <s v="Stafford ST16 3DR"/>
    <n v="49.6"/>
    <x v="3"/>
    <s v="Diesel"/>
    <n v="5.0430800000000005E-2"/>
  </r>
  <r>
    <s v="S024099"/>
    <x v="47"/>
    <s v="PO139918"/>
    <s v="GRN187484"/>
    <s v="340-1012-1"/>
    <s v="WELDMENT LINAC SUPPORT STRUCTURE"/>
    <s v="Stafford ST16 3DR"/>
    <n v="49.6"/>
    <x v="3"/>
    <s v="Diesel"/>
    <n v="5.0430800000000005E-2"/>
  </r>
  <r>
    <s v="S024099"/>
    <x v="47"/>
    <s v="PO143012"/>
    <s v="GRN187885"/>
    <s v="340-1012-1"/>
    <s v="WELDMENT LINAC SUPPORT STRUCTURE"/>
    <s v="Stafford ST16 3DR"/>
    <n v="49.6"/>
    <x v="3"/>
    <s v="Diesel"/>
    <n v="5.0430800000000005E-2"/>
  </r>
  <r>
    <s v="S024099"/>
    <x v="47"/>
    <s v="PO143014"/>
    <s v="GRN188156"/>
    <s v="340-1012-1"/>
    <s v="WELDMENT LINAC SUPPORT STRUCTURE"/>
    <s v="Stafford ST16 3DR"/>
    <n v="49.6"/>
    <x v="3"/>
    <s v="Diesel"/>
    <n v="5.0430800000000005E-2"/>
  </r>
  <r>
    <s v="S024099"/>
    <x v="47"/>
    <s v="PO143013"/>
    <s v="GRN188345"/>
    <s v="340-1012-1"/>
    <s v="WELDMENT LINAC SUPPORT STRUCTURE"/>
    <s v="Stafford ST16 3DR"/>
    <n v="49.6"/>
    <x v="3"/>
    <s v="Diesel"/>
    <n v="5.0430800000000005E-2"/>
  </r>
  <r>
    <s v="S024099"/>
    <x v="47"/>
    <s v="PO143015"/>
    <s v="GRN188764"/>
    <s v="340-1012-1"/>
    <s v="WELDMENT LINAC SUPPORT STRUCTURE"/>
    <s v="Stafford ST16 3DR"/>
    <n v="49.6"/>
    <x v="3"/>
    <s v="Diesel"/>
    <n v="5.0430800000000005E-2"/>
  </r>
  <r>
    <s v="S022669"/>
    <x v="53"/>
    <s v="PO138643"/>
    <s v="GRN187984"/>
    <n v="51208078"/>
    <s v="SKYLINE SURFACE LINEAR EMERGENCY 1200mm LED PANEL"/>
    <s v="Congleton CW12 1DL"/>
    <n v="12.6"/>
    <x v="2"/>
    <s v="Diesel"/>
    <n v="4.6620000000000003E-3"/>
  </r>
  <r>
    <s v="S023284"/>
    <x v="19"/>
    <s v="PO143146"/>
    <s v="GRN190194"/>
    <n v="101034024"/>
    <s v="MAIN CONTROL PANEL"/>
    <s v="Leicester LE19 2DT"/>
    <n v="144"/>
    <x v="1"/>
    <s v="Diesel"/>
    <n v="5.3280000000000001E-2"/>
  </r>
  <r>
    <s v="S022669"/>
    <x v="53"/>
    <s v="PO140212"/>
    <s v="GRN187987"/>
    <n v="101024397"/>
    <s v="AUTO TRANSFORMER CLASS 1 240 VAC 3.84 Kva 16A BLOC"/>
    <s v="Congleton CW12 1DL"/>
    <n v="12.6"/>
    <x v="2"/>
    <s v="Diesel"/>
    <n v="4.6620000000000003E-3"/>
  </r>
  <r>
    <s v="S022669"/>
    <x v="53"/>
    <s v="PO143410"/>
    <s v="GRN187991"/>
    <n v="101024397"/>
    <s v="AUTO TRANSFORMER CLASS 1 240 VAC 3.84 Kva 16A BLOC"/>
    <s v="Congleton CW12 1DL"/>
    <n v="12.6"/>
    <x v="2"/>
    <s v="Diesel"/>
    <n v="4.6620000000000003E-3"/>
  </r>
  <r>
    <s v="S022669"/>
    <x v="53"/>
    <s v="PO143406"/>
    <s v="GRN188001"/>
    <n v="101024397"/>
    <s v="AUTO TRANSFORMER CLASS 1 240 VAC 3.84 Kva 16A BLOC"/>
    <s v="Congleton CW12 1DL"/>
    <n v="12.6"/>
    <x v="2"/>
    <s v="Diesel"/>
    <n v="4.6620000000000003E-3"/>
  </r>
  <r>
    <s v="S022669"/>
    <x v="53"/>
    <s v="PO139725"/>
    <s v="GRN188003"/>
    <n v="101024397"/>
    <s v="AUTO TRANSFORMER CLASS 1 240 VAC 3.84 Kva 16A BLOC"/>
    <s v="Congleton CW12 1DL"/>
    <n v="12.6"/>
    <x v="2"/>
    <s v="Diesel"/>
    <n v="4.6620000000000003E-3"/>
  </r>
  <r>
    <s v="S022669"/>
    <x v="53"/>
    <s v="PO145632"/>
    <s v="GRN188004"/>
    <n v="51212352"/>
    <s v="LED SIDE MARKER SURFACE MOUNTING 18 SERIES AMBER"/>
    <s v="Congleton CW12 1DL"/>
    <n v="12.6"/>
    <x v="2"/>
    <s v="Diesel"/>
    <n v="4.6620000000000003E-3"/>
  </r>
  <r>
    <s v="S023284"/>
    <x v="19"/>
    <s v="PO131879"/>
    <s v="GRN190201"/>
    <s v="340-1040-1"/>
    <s v="JUNCTION BOX SOURCE SIDE"/>
    <s v="Leicester LE19 2DT"/>
    <n v="144"/>
    <x v="1"/>
    <s v="Diesel"/>
    <n v="5.3280000000000001E-2"/>
  </r>
  <r>
    <s v="S023284"/>
    <x v="19"/>
    <s v="PO141868"/>
    <s v="GRN190202"/>
    <s v="340-1125-1"/>
    <s v="ENCLOSURE SYSTEM ENTRY/EXIT"/>
    <s v="Leicester LE19 2DT"/>
    <n v="144"/>
    <x v="1"/>
    <s v="Diesel"/>
    <n v="5.3280000000000001E-2"/>
  </r>
  <r>
    <s v="S022669"/>
    <x v="53"/>
    <s v="PO145575"/>
    <s v="GRN188008"/>
    <n v="79205965"/>
    <s v="MCB 32A SINGLE POLE TYPE C 6KA"/>
    <s v="Congleton CW12 1DL"/>
    <n v="12.6"/>
    <x v="2"/>
    <s v="Diesel"/>
    <n v="4.6620000000000003E-3"/>
  </r>
  <r>
    <s v="S022669"/>
    <x v="53"/>
    <s v="PO144868"/>
    <s v="GRN188012"/>
    <n v="3445335"/>
    <s v="ACTI9 IC60H MCB 3POLE TYPE D 10KA 63A"/>
    <s v="Congleton CW12 1DL"/>
    <n v="12.6"/>
    <x v="2"/>
    <s v="Diesel"/>
    <n v="4.6620000000000003E-3"/>
  </r>
  <r>
    <s v="S022669"/>
    <x v="53"/>
    <s v="PO140009"/>
    <s v="GRN188037"/>
    <n v="101025262"/>
    <s v="SLIMLINE LED MODULE (12/24V) RED FLASH"/>
    <s v="Congleton CW12 1DL"/>
    <n v="12.6"/>
    <x v="2"/>
    <s v="Diesel"/>
    <n v="4.6620000000000003E-3"/>
  </r>
  <r>
    <s v="S022669"/>
    <x v="53"/>
    <s v="PO145575"/>
    <s v="GRN188050"/>
    <n v="31207853"/>
    <s v="PERIMETER TRUNKING CABLELINE 50 - INTERNAL ANGLE"/>
    <s v="Congleton CW12 1DL"/>
    <n v="12.6"/>
    <x v="2"/>
    <s v="Diesel"/>
    <n v="4.6620000000000003E-3"/>
  </r>
  <r>
    <s v="S023284"/>
    <x v="19"/>
    <s v="PO143146"/>
    <s v="GRN190210"/>
    <n v="101034024"/>
    <s v="MAIN CONTROL PANEL"/>
    <s v="Leicester LE19 2DT"/>
    <n v="144"/>
    <x v="1"/>
    <s v="Diesel"/>
    <n v="5.3280000000000001E-2"/>
  </r>
  <r>
    <s v="S022669"/>
    <x v="53"/>
    <s v="PO145624"/>
    <s v="GRN188148"/>
    <s v="308-1244-1"/>
    <s v="KEYBOARD / MOUSE SHARING SWITCH FOR COLOCATED SYST"/>
    <s v="Congleton CW12 1DL"/>
    <n v="12.6"/>
    <x v="2"/>
    <s v="Diesel"/>
    <n v="4.6620000000000003E-3"/>
  </r>
  <r>
    <s v="S022669"/>
    <x v="53"/>
    <s v="PO145174"/>
    <s v="GRN188150"/>
    <n v="101037558"/>
    <s v="160A DISCONNECT SWITCH 3 PHASE N+E"/>
    <s v="Congleton CW12 1DL"/>
    <n v="12.6"/>
    <x v="2"/>
    <s v="Diesel"/>
    <n v="4.6620000000000003E-3"/>
  </r>
  <r>
    <s v="S022669"/>
    <x v="53"/>
    <s v="PO144868"/>
    <s v="GRN188251"/>
    <s v="11505-0862"/>
    <s v="KEYBOARD ARABIC-ENGLISH 104 KEY WINDOWS USB"/>
    <s v="Congleton CW12 1DL"/>
    <n v="12.6"/>
    <x v="2"/>
    <s v="Diesel"/>
    <n v="4.6620000000000003E-3"/>
  </r>
  <r>
    <s v="S022669"/>
    <x v="53"/>
    <s v="PO140975"/>
    <s v="GRN188312"/>
    <s v="11505-0862"/>
    <s v="KEYBOARD ARABIC-ENGLISH 104 KEY WINDOWS USB OR PS2"/>
    <s v="Congleton CW12 1DL"/>
    <n v="12.6"/>
    <x v="2"/>
    <s v="Diesel"/>
    <n v="4.6620000000000003E-3"/>
  </r>
  <r>
    <s v="S022669"/>
    <x v="53"/>
    <s v="PO144540"/>
    <s v="GRN188328"/>
    <s v="11505-0862"/>
    <s v="KEYBOARD ARABIC-ENGLISH 104 KEY WINDOWS USB"/>
    <s v="Congleton CW12 1DL"/>
    <n v="12.6"/>
    <x v="2"/>
    <s v="Diesel"/>
    <n v="4.6620000000000003E-3"/>
  </r>
  <r>
    <s v="S022669"/>
    <x v="53"/>
    <s v="PO140422"/>
    <s v="GRN188336"/>
    <s v="11505-0862"/>
    <s v="KEYBOARD ARABIC-ENGLISH 104 KEY WINDOWS USB OR PS2"/>
    <s v="Congleton CW12 1DL"/>
    <n v="12.6"/>
    <x v="2"/>
    <s v="Diesel"/>
    <n v="4.6620000000000003E-3"/>
  </r>
  <r>
    <s v="S022669"/>
    <x v="53"/>
    <s v="PO146128"/>
    <s v="GRN188346"/>
    <s v="11700-5858"/>
    <s v="TAPE DOUBLE SIDED VHB 1IN WIDE 4941 SERIES"/>
    <s v="Congleton CW12 1DL"/>
    <n v="12.6"/>
    <x v="2"/>
    <s v="Diesel"/>
    <n v="4.6620000000000003E-3"/>
  </r>
  <r>
    <s v="S022669"/>
    <x v="53"/>
    <s v="PO146128"/>
    <s v="GRN188348"/>
    <s v="11701-2852"/>
    <s v="INSIDE RISER – MEDIUM DUTY 100MM GALVANISED"/>
    <s v="Congleton CW12 1DL"/>
    <n v="12.6"/>
    <x v="2"/>
    <s v="Diesel"/>
    <n v="4.6620000000000003E-3"/>
  </r>
  <r>
    <s v="S022669"/>
    <x v="53"/>
    <s v="PO143417"/>
    <s v="GRN188354"/>
    <n v="101050292"/>
    <s v="ACTROS 5 FUEL SENDER ASSEMBLY"/>
    <s v="Congleton CW12 1DL"/>
    <n v="12.6"/>
    <x v="2"/>
    <s v="Diesel"/>
    <n v="4.6620000000000003E-3"/>
  </r>
  <r>
    <s v="S022669"/>
    <x v="53"/>
    <s v="PO144262"/>
    <s v="GRN188356"/>
    <n v="101033638"/>
    <s v="5M RGB LED STRIP 24VDC NON-WATERPROOF UKLED ST4861"/>
    <s v="Congleton CW12 1DL"/>
    <n v="12.6"/>
    <x v="2"/>
    <s v="Diesel"/>
    <n v="4.6620000000000003E-3"/>
  </r>
  <r>
    <s v="S022669"/>
    <x v="53"/>
    <s v="PO146189"/>
    <s v="GRN188357"/>
    <n v="101035558"/>
    <s v="KINETIX 5700 UNVIERSAL FEEDBACK CONNECTOR KIT"/>
    <s v="Congleton CW12 1DL"/>
    <n v="12.6"/>
    <x v="2"/>
    <s v="Diesel"/>
    <n v="4.6620000000000003E-3"/>
  </r>
  <r>
    <s v="S022669"/>
    <x v="53"/>
    <s v="PO146066"/>
    <s v="GRN188480"/>
    <n v="3145065"/>
    <s v="TRK HEAVY DUTY TRUNKING  50MM X 50MM X 3M - WHITE"/>
    <s v="Congleton CW12 1DL"/>
    <n v="12.6"/>
    <x v="2"/>
    <s v="Diesel"/>
    <n v="4.6620000000000003E-3"/>
  </r>
  <r>
    <s v="S022669"/>
    <x v="53"/>
    <s v="PO143301"/>
    <s v="GRN188502"/>
    <n v="85201597"/>
    <s v="M6 X 25MM ROOFING BOLT"/>
    <s v="Congleton CW12 1DL"/>
    <n v="12.6"/>
    <x v="2"/>
    <s v="Diesel"/>
    <n v="4.6620000000000003E-3"/>
  </r>
  <r>
    <s v="S023284"/>
    <x v="19"/>
    <s v="PO143144"/>
    <s v="GRN190243"/>
    <n v="101034024"/>
    <s v="MAIN CONTROL PANEL"/>
    <s v="Leicester LE19 2DT"/>
    <n v="144"/>
    <x v="1"/>
    <s v="Diesel"/>
    <n v="5.3280000000000001E-2"/>
  </r>
  <r>
    <s v="S022669"/>
    <x v="53"/>
    <s v="PO139733"/>
    <s v="GRN188556"/>
    <s v="11547-1404"/>
    <s v="CORDSET IEC320 C13 TO CEI-23 PLUG"/>
    <s v="Congleton CW12 1DL"/>
    <n v="12.6"/>
    <x v="2"/>
    <s v="Diesel"/>
    <n v="4.6620000000000003E-3"/>
  </r>
  <r>
    <s v="S022669"/>
    <x v="53"/>
    <s v="PO140981"/>
    <s v="GRN188557"/>
    <n v="3445384"/>
    <s v="EURO MODULAR FRONTPLATE"/>
    <s v="Congleton CW12 1DL"/>
    <n v="12.6"/>
    <x v="2"/>
    <s v="Diesel"/>
    <n v="4.6620000000000003E-3"/>
  </r>
  <r>
    <s v="S022669"/>
    <x v="53"/>
    <s v="PO143408"/>
    <s v="GRN188563"/>
    <n v="101024397"/>
    <s v="AUTO TRANSFORMER CLASS 1 240 VAC 3.84 Kva 16A BLOC"/>
    <s v="Congleton CW12 1DL"/>
    <n v="12.6"/>
    <x v="2"/>
    <s v="Diesel"/>
    <n v="4.6620000000000003E-3"/>
  </r>
  <r>
    <s v="S022669"/>
    <x v="53"/>
    <s v="PO145468"/>
    <s v="GRN188571"/>
    <n v="56207182"/>
    <s v="WATERPROOF CCTV PSU 24VAC 5A"/>
    <s v="Congleton CW12 1DL"/>
    <n v="12.6"/>
    <x v="2"/>
    <s v="Diesel"/>
    <n v="4.6620000000000003E-3"/>
  </r>
  <r>
    <s v="S022669"/>
    <x v="53"/>
    <s v="PO140028"/>
    <s v="GRN188620"/>
    <n v="31203439"/>
    <s v="TRK HEAVY DUTY TRUNKING 100mm x 50mm x 3M - WHITE"/>
    <s v="Congleton CW12 1DL"/>
    <n v="12.6"/>
    <x v="2"/>
    <s v="Diesel"/>
    <n v="4.6620000000000003E-3"/>
  </r>
  <r>
    <s v="S023413"/>
    <x v="15"/>
    <s v="PO143975"/>
    <s v="GRN190252"/>
    <s v="340-1582-1"/>
    <s v="VISY ACCR LITE MAST METALWORK"/>
    <s v="33100 Tampere, Finland"/>
    <n v="3916"/>
    <x v="2"/>
    <s v="Diesel"/>
    <n v="3.9815929999999999E-2"/>
  </r>
  <r>
    <s v="S023413"/>
    <x v="15"/>
    <s v="PO145774"/>
    <s v="GRN190253"/>
    <n v="101048324"/>
    <s v="VISY ACCR &amp; ANPR GANTRY METALWORK"/>
    <s v="33100 Tampere, Finland"/>
    <n v="3916"/>
    <x v="2"/>
    <s v="Diesel"/>
    <n v="3.9815929999999999E-2"/>
  </r>
  <r>
    <s v="S022669"/>
    <x v="53"/>
    <s v="PO145624"/>
    <s v="GRN188622"/>
    <s v="308-1244-1"/>
    <s v="KEYBOARD / MOUSE SHARING SWITCH FOR COLOCATED SYST"/>
    <s v="Congleton CW12 1DL"/>
    <n v="12.6"/>
    <x v="2"/>
    <s v="Diesel"/>
    <n v="4.6620000000000003E-3"/>
  </r>
  <r>
    <s v="S022669"/>
    <x v="53"/>
    <s v="PO140422"/>
    <s v="GRN188624"/>
    <n v="79201462"/>
    <s v="MCB 1 POLE TYPE C 10KA 32A"/>
    <s v="Congleton CW12 1DL"/>
    <n v="12.6"/>
    <x v="2"/>
    <s v="Diesel"/>
    <n v="4.6620000000000003E-3"/>
  </r>
  <r>
    <s v="S022669"/>
    <x v="53"/>
    <s v="PO144867"/>
    <s v="GRN188625"/>
    <n v="101025607"/>
    <s v="SWITCHED SOCKET 13A 2 GANG 2 USB SS - BLACK SCHNEI"/>
    <s v="Congleton CW12 1DL"/>
    <n v="12.6"/>
    <x v="2"/>
    <s v="Diesel"/>
    <n v="4.6620000000000003E-3"/>
  </r>
  <r>
    <s v="S023284"/>
    <x v="19"/>
    <s v="PO140972"/>
    <s v="GRN190258"/>
    <s v="340-1073-1"/>
    <s v="CONDUIT JUNCTION BOX DETECTOR SIDE – JUNCTION BOX"/>
    <s v="Leicester LE19 2DT"/>
    <n v="144"/>
    <x v="1"/>
    <s v="Diesel"/>
    <n v="5.3280000000000001E-2"/>
  </r>
  <r>
    <s v="S022669"/>
    <x v="53"/>
    <s v="PO143803"/>
    <s v="GRN188626"/>
    <n v="1"/>
    <s v="freight inwards"/>
    <s v="Congleton CW12 1DL"/>
    <n v="12.6"/>
    <x v="2"/>
    <s v="Diesel"/>
    <n v="4.6620000000000003E-3"/>
  </r>
  <r>
    <s v="S022669"/>
    <x v="53"/>
    <s v="PO142054"/>
    <s v="GRN188627"/>
    <n v="101025262"/>
    <s v="SLIMLINE LED MODULE (12/24V) RED FLASH"/>
    <s v="Congleton CW12 1DL"/>
    <n v="12.6"/>
    <x v="2"/>
    <s v="Diesel"/>
    <n v="4.6620000000000003E-3"/>
  </r>
  <r>
    <s v="S022669"/>
    <x v="53"/>
    <s v="PO139733"/>
    <s v="GRN188629"/>
    <s v="11505-0862"/>
    <s v="KEYBOARD ARABIC-ENGLISH 104 KEY WINDOWS USB OR PS2"/>
    <s v="Congleton CW12 1DL"/>
    <n v="12.6"/>
    <x v="2"/>
    <s v="Diesel"/>
    <n v="4.6620000000000003E-3"/>
  </r>
  <r>
    <s v="S026602"/>
    <x v="12"/>
    <s v="PO146760"/>
    <s v="GRN190266"/>
    <s v="11550-0407"/>
    <s v="FILTER OIL DIESEL"/>
    <s v="Watford WD24 7GG"/>
    <n v="302"/>
    <x v="2"/>
    <s v="Diesl"/>
    <n v="1.1173999999999999E-3"/>
  </r>
  <r>
    <s v="S022669"/>
    <x v="53"/>
    <s v="PO145762"/>
    <s v="GRN188631"/>
    <n v="79201462"/>
    <s v="MCB 1 POLE TYPE C 10KA 32A"/>
    <s v="Congleton CW12 1DL"/>
    <n v="12.6"/>
    <x v="2"/>
    <s v="Diesel"/>
    <n v="4.6620000000000003E-3"/>
  </r>
  <r>
    <s v="S022669"/>
    <x v="53"/>
    <s v="PO143303"/>
    <s v="GRN188633"/>
    <n v="13206264"/>
    <s v="DP2400E HAND HELD PORTABLE 2-WAY RADIO C/W LI-ION"/>
    <s v="Congleton CW12 1DL"/>
    <n v="12.6"/>
    <x v="2"/>
    <s v="Diesel"/>
    <n v="4.6620000000000003E-3"/>
  </r>
  <r>
    <s v="S022669"/>
    <x v="53"/>
    <s v="PO144668"/>
    <s v="GRN188637"/>
    <n v="31201830"/>
    <s v="20MM PLASTIC CONDUIT SADDLES WHITE"/>
    <s v="Congleton CW12 1DL"/>
    <n v="12.6"/>
    <x v="2"/>
    <s v="Diesel"/>
    <n v="4.6620000000000003E-3"/>
  </r>
  <r>
    <s v="S022669"/>
    <x v="53"/>
    <s v="PO145468"/>
    <s v="GRN188639"/>
    <n v="56207182"/>
    <s v="WATERPROOF CCTV PSU 24VAC 5A"/>
    <s v="Congleton CW12 1DL"/>
    <n v="12.6"/>
    <x v="2"/>
    <s v="Diesel"/>
    <n v="4.6620000000000003E-3"/>
  </r>
  <r>
    <s v="S022669"/>
    <x v="53"/>
    <s v="PO145624"/>
    <s v="GRN188657"/>
    <s v="308-1244-1"/>
    <s v="KEYBOARD / MOUSE SHARING SWITCH FOR COLOCATED SYST"/>
    <s v="Congleton CW12 1DL"/>
    <n v="12.6"/>
    <x v="2"/>
    <s v="Diesel"/>
    <n v="4.6620000000000003E-3"/>
  </r>
  <r>
    <s v="S022669"/>
    <x v="53"/>
    <s v="PO135049"/>
    <s v="GRN188658"/>
    <s v="11700-7756"/>
    <s v="HOIST RING 1-8  X 1.53 BOLT 10000LB"/>
    <s v="Congleton CW12 1DL"/>
    <n v="12.6"/>
    <x v="2"/>
    <s v="Diesel"/>
    <n v="4.6620000000000003E-3"/>
  </r>
  <r>
    <s v="S024099"/>
    <x v="47"/>
    <s v="PO143016"/>
    <s v="GRN189565"/>
    <s v="340-1012-1"/>
    <s v="WELDMENT LINAC SUPPORT STRUCTURE"/>
    <s v="Stafford ST16 3DR"/>
    <n v="49.6"/>
    <x v="3"/>
    <s v="Diesel"/>
    <n v="5.0430800000000005E-2"/>
  </r>
  <r>
    <s v="S000892"/>
    <x v="16"/>
    <s v="PO147034"/>
    <s v="GRN190286"/>
    <n v="101041993"/>
    <s v="M12 FEMALECONNECTOR, A-CODED 8 PIN BINDER 99-0486-"/>
    <s v="Stockport SK4 2JT"/>
    <n v="55"/>
    <x v="2"/>
    <s v="Diesel"/>
    <n v="2.0350000000000001E-4"/>
  </r>
  <r>
    <s v="S022670"/>
    <x v="26"/>
    <s v="PO145978"/>
    <s v="GRN190288"/>
    <s v="11700-5243"/>
    <s v="BOLT HEX DIN933 M20 X 2.5 X 50MM GEOMET STL"/>
    <s v="Congleton CW12 1HR"/>
    <n v="12.8"/>
    <x v="2"/>
    <s v="Diesel"/>
    <n v="4.7360000000000001E-5"/>
  </r>
  <r>
    <s v="S000892"/>
    <x v="16"/>
    <s v="PO146756"/>
    <s v="GRN190295"/>
    <n v="101011726"/>
    <s v="M8 SHOCK MOUNT 120DAN MALE TO MALE NATURAL RUBBER"/>
    <s v="Stockport SK4 2JT"/>
    <n v="55"/>
    <x v="2"/>
    <s v="Diesel"/>
    <n v="2.0350000000000001E-4"/>
  </r>
  <r>
    <s v="S022669"/>
    <x v="53"/>
    <s v="PO143808"/>
    <s v="GRN188660"/>
    <n v="42206182"/>
    <s v="COMPLETE MARKER SYSTEM (1400 x 350)"/>
    <s v="Congleton CW12 1DL"/>
    <n v="12.6"/>
    <x v="2"/>
    <s v="Diesel"/>
    <n v="4.6620000000000003E-3"/>
  </r>
  <r>
    <s v="S022669"/>
    <x v="53"/>
    <s v="PO143991"/>
    <s v="GRN188661"/>
    <n v="42205932"/>
    <s v="VEHICLE CONTROL UNIT"/>
    <s v="Congleton CW12 1DL"/>
    <n v="12.6"/>
    <x v="2"/>
    <s v="Diesel"/>
    <n v="4.6620000000000003E-3"/>
  </r>
  <r>
    <s v="S023849"/>
    <x v="6"/>
    <s v="PO144317"/>
    <s v="GRN190308"/>
    <n v="101007863"/>
    <s v="NETGEAR COMPATIBLE 10GBASE-LR SFP+1310NM 10KM"/>
    <s v="Warrington WA2 8TX"/>
    <n v="78.2"/>
    <x v="2"/>
    <s v="Diesel"/>
    <n v="2.8933999999999996E-4"/>
  </r>
  <r>
    <s v="S023849"/>
    <x v="6"/>
    <s v="PO146385"/>
    <s v="GRN190309"/>
    <n v="101007863"/>
    <s v="NETGEAR COMPATIBLE 10GBASE-LR SFP+1310NM 10KM"/>
    <s v="Warrington WA2 8TX"/>
    <n v="78.2"/>
    <x v="2"/>
    <s v="Diesel"/>
    <n v="2.8933999999999996E-4"/>
  </r>
  <r>
    <s v="S022669"/>
    <x v="53"/>
    <s v="PO144868"/>
    <s v="GRN188662"/>
    <n v="42205934"/>
    <s v="CABINET FOR NAVIGATION CONTROL UNIT ETC"/>
    <s v="Congleton CW12 1DL"/>
    <n v="12.6"/>
    <x v="2"/>
    <s v="Diesel"/>
    <n v="4.6620000000000003E-3"/>
  </r>
  <r>
    <s v="S001121"/>
    <x v="5"/>
    <s v="PO139724"/>
    <s v="GRN190314"/>
    <n v="1"/>
    <s v="freight inwards"/>
    <s v="Salford M5 4BE"/>
    <n v="103.6"/>
    <x v="2"/>
    <s v="Diesel"/>
    <n v="3.8331999999999998E-4"/>
  </r>
  <r>
    <s v="S022669"/>
    <x v="53"/>
    <s v="PO144071"/>
    <s v="GRN188663"/>
    <n v="42206182"/>
    <s v="COMPLETE MARKER SYSTEM (1400 x 350)"/>
    <s v="Congleton CW12 1DL"/>
    <n v="12.6"/>
    <x v="2"/>
    <s v="Diesel"/>
    <n v="4.6620000000000003E-3"/>
  </r>
  <r>
    <s v="S022669"/>
    <x v="53"/>
    <s v="PO143303"/>
    <s v="GRN188671"/>
    <n v="101031721"/>
    <s v="SWITCH DISCONNECTOR 200A ACTI9 4P"/>
    <s v="Congleton CW12 1DL"/>
    <n v="12.6"/>
    <x v="2"/>
    <s v="Diesel"/>
    <n v="4.6620000000000003E-3"/>
  </r>
  <r>
    <s v="S022669"/>
    <x v="53"/>
    <s v="PO143418"/>
    <s v="GRN188680"/>
    <n v="101042092"/>
    <s v="VIDAR CAMERA ETHERNET DATA CABLE 2M"/>
    <s v="Congleton CW12 1DL"/>
    <n v="12.6"/>
    <x v="2"/>
    <s v="Diesel"/>
    <n v="4.6620000000000003E-3"/>
  </r>
  <r>
    <s v="S022669"/>
    <x v="53"/>
    <s v="PO144667"/>
    <s v="GRN188756"/>
    <n v="101024397"/>
    <s v="AUTO TRANSFORMER CLASS 1 240 VAC 3.84 Kva 16A BLOC"/>
    <s v="Congleton CW12 1DL"/>
    <n v="12.6"/>
    <x v="2"/>
    <s v="Diesel"/>
    <n v="4.6620000000000003E-3"/>
  </r>
  <r>
    <s v="S001121"/>
    <x v="5"/>
    <s v="PO137920"/>
    <s v="GRN190321"/>
    <n v="101027209"/>
    <s v="PLC POWER SUPPLY COMPACT I/O MODULE"/>
    <s v="Salford M5 4BE"/>
    <n v="103.6"/>
    <x v="2"/>
    <s v="Diesel"/>
    <n v="3.8331999999999998E-4"/>
  </r>
  <r>
    <s v="S000892"/>
    <x v="16"/>
    <s v="PO146756"/>
    <s v="GRN190323"/>
    <n v="101033208"/>
    <s v="THERMOPLASTIC KNURLED KNOB M6 X 8 - BLACK"/>
    <s v="Stockport SK4 2JT"/>
    <n v="55"/>
    <x v="2"/>
    <s v="Diesel"/>
    <n v="2.0350000000000001E-4"/>
  </r>
  <r>
    <s v="S022669"/>
    <x v="53"/>
    <s v="PO143411"/>
    <s v="GRN188795"/>
    <n v="101017406"/>
    <s v="WD MY PASSPORT 2TB PORTABLE HARD DRIVE - BLACK"/>
    <s v="Congleton CW12 1DL"/>
    <n v="12.6"/>
    <x v="2"/>
    <s v="Diesel"/>
    <n v="4.6620000000000003E-3"/>
  </r>
  <r>
    <s v="S022669"/>
    <x v="53"/>
    <s v="PO144071"/>
    <s v="GRN188804"/>
    <n v="101042092"/>
    <s v="VIDAR CAMERA ETHERNET DATA CABLE 2M"/>
    <s v="Congleton CW12 1DL"/>
    <n v="12.6"/>
    <x v="2"/>
    <s v="Diesel"/>
    <n v="4.6620000000000003E-3"/>
  </r>
  <r>
    <s v="S022669"/>
    <x v="53"/>
    <s v="PO143803"/>
    <s v="GRN188831"/>
    <n v="101050292"/>
    <s v="ACTROS 5 FUEL SENDER ASSEMBLY"/>
    <s v="Congleton CW12 1DL"/>
    <n v="12.6"/>
    <x v="2"/>
    <s v="Diesel"/>
    <n v="4.6620000000000003E-3"/>
  </r>
  <r>
    <s v="S022669"/>
    <x v="53"/>
    <s v="PO145924"/>
    <s v="GRN188833"/>
    <s v="11701-1477"/>
    <s v="4 POLE CROSS-CONNECTOR FOR 1.5MM TERMINALS"/>
    <s v="Congleton CW12 1DL"/>
    <n v="12.6"/>
    <x v="2"/>
    <s v="Diesel"/>
    <n v="4.6620000000000003E-3"/>
  </r>
  <r>
    <s v="S022669"/>
    <x v="53"/>
    <s v="PO146446"/>
    <s v="GRN188838"/>
    <s v="11700-3009"/>
    <s v="POWER RELAY 4PDT 24VDC 3A PLUG IN"/>
    <s v="Congleton CW12 1DL"/>
    <n v="12.6"/>
    <x v="2"/>
    <s v="Diesel"/>
    <n v="4.6620000000000003E-3"/>
  </r>
  <r>
    <s v="S022669"/>
    <x v="53"/>
    <s v="PO146134"/>
    <s v="GRN188843"/>
    <n v="1"/>
    <s v="freight inwards"/>
    <s v="Congleton CW12 1DL"/>
    <n v="12.6"/>
    <x v="2"/>
    <s v="Diesel"/>
    <n v="4.6620000000000003E-3"/>
  </r>
  <r>
    <s v="S022669"/>
    <x v="53"/>
    <s v="PO144667"/>
    <s v="GRN188846"/>
    <n v="101024397"/>
    <s v="AUTO TRANSFORMER CLASS 1 240 VAC 3.84 Kva 16A BLOC"/>
    <s v="Congleton CW12 1DL"/>
    <n v="12.6"/>
    <x v="2"/>
    <s v="Diesel"/>
    <n v="4.6620000000000003E-3"/>
  </r>
  <r>
    <s v="S022669"/>
    <x v="53"/>
    <s v="PO143790"/>
    <s v="GRN188855"/>
    <s v="11701-2579"/>
    <s v="5 POLE 125A MALE PLUG - POWERTOP XTRA R"/>
    <s v="Congleton CW12 1DL"/>
    <n v="12.6"/>
    <x v="2"/>
    <s v="Diesel"/>
    <n v="4.6620000000000003E-3"/>
  </r>
  <r>
    <s v="S001571"/>
    <x v="10"/>
    <s v="PO144865"/>
    <s v="GRN190338"/>
    <n v="101012395"/>
    <s v="SICK 2D LIDAR LASER SENSOR TIM351-2134001"/>
    <s v="St Albans AL1 5BN"/>
    <n v="298"/>
    <x v="2"/>
    <s v="Diesel"/>
    <n v="1.1026E-3"/>
  </r>
  <r>
    <s v="S001571"/>
    <x v="10"/>
    <s v="PO131751"/>
    <s v="GRN190339"/>
    <s v="11700-5287"/>
    <s v="LASER SCANNER LMS141-15100 SECURITY PRIME"/>
    <s v="St Albans AL1 5BN"/>
    <n v="298"/>
    <x v="2"/>
    <s v="Diesel"/>
    <n v="1.1026E-3"/>
  </r>
  <r>
    <s v="S001571"/>
    <x v="10"/>
    <s v="PO144724"/>
    <s v="GRN190340"/>
    <n v="101018191"/>
    <s v="UC30-214162 ULTRASONIC SENSOR"/>
    <s v="St Albans AL1 5BN"/>
    <n v="298"/>
    <x v="2"/>
    <s v="Diesel"/>
    <n v="1.1026E-3"/>
  </r>
  <r>
    <s v="S022669"/>
    <x v="53"/>
    <s v="PO145924"/>
    <s v="GRN188860"/>
    <s v="11538-0196"/>
    <s v="LABEL 2X1 WHITE POLYESTER W/ADH"/>
    <s v="Congleton CW12 1DL"/>
    <n v="12.6"/>
    <x v="2"/>
    <s v="Diesel"/>
    <n v="4.6620000000000003E-3"/>
  </r>
  <r>
    <s v="S022669"/>
    <x v="53"/>
    <s v="PO145023"/>
    <s v="GRN188990"/>
    <s v="11700-4706"/>
    <s v="SEALING WASHER #10 BOND SST"/>
    <s v="Congleton CW12 1DL"/>
    <n v="12.6"/>
    <x v="2"/>
    <s v="Diesel"/>
    <n v="4.6620000000000003E-3"/>
  </r>
  <r>
    <s v="S022669"/>
    <x v="53"/>
    <s v="PO143308"/>
    <s v="GRN189039"/>
    <s v="11540-0307-UOM"/>
    <s v="TAPE ELECT VINYL YELLOW 3/4 X66'"/>
    <s v="Congleton CW12 1DL"/>
    <n v="12.6"/>
    <x v="2"/>
    <s v="Diesel"/>
    <n v="4.6620000000000003E-3"/>
  </r>
  <r>
    <s v="S022669"/>
    <x v="53"/>
    <s v="PO135049"/>
    <s v="GRN189073"/>
    <s v="11700-7756"/>
    <s v="HOIST RING 1-8  X 1.53 BOLT 10000LB"/>
    <s v="Congleton CW12 1DL"/>
    <n v="12.6"/>
    <x v="2"/>
    <s v="Diesel"/>
    <n v="4.6620000000000003E-3"/>
  </r>
  <r>
    <s v="S022669"/>
    <x v="53"/>
    <s v="PO143391"/>
    <s v="GRN189077"/>
    <n v="3145072"/>
    <s v="SOCKET MOUNTING BOX 1 GANG 35mm DEEP - WHITE MITA"/>
    <s v="Congleton CW12 1DL"/>
    <n v="12.6"/>
    <x v="2"/>
    <s v="Diesel"/>
    <n v="4.6620000000000003E-3"/>
  </r>
  <r>
    <s v="S022669"/>
    <x v="53"/>
    <s v="PO143404"/>
    <s v="GRN189081"/>
    <n v="57207482"/>
    <s v="ROUND ROD WITH ROLLERS 800MM"/>
    <s v="Congleton CW12 1DL"/>
    <n v="12.6"/>
    <x v="2"/>
    <s v="Diesel"/>
    <n v="4.6620000000000003E-3"/>
  </r>
  <r>
    <s v="S022669"/>
    <x v="53"/>
    <s v="PO146482"/>
    <s v="GRN189086"/>
    <n v="101027252"/>
    <s v="THERMAL MAGNETIC MOTOR CIRCUIT BREAKER-3P - 24-32A"/>
    <s v="Congleton CW12 1DL"/>
    <n v="12.6"/>
    <x v="2"/>
    <s v="Diesel"/>
    <n v="4.6620000000000003E-3"/>
  </r>
  <r>
    <s v="S022845"/>
    <x v="24"/>
    <s v="PO143816"/>
    <s v="GRN190363"/>
    <n v="101042130"/>
    <s v="CONFIGURED 40KVA UPS SYSTEM WITH BATTERY PACK"/>
    <s v="Warrington WA3 3JD"/>
    <n v="118"/>
    <x v="3"/>
    <s v="Diesel"/>
    <n v="0.1199765"/>
  </r>
  <r>
    <s v="S022669"/>
    <x v="53"/>
    <s v="PO143404"/>
    <s v="GRN189213"/>
    <n v="34203714"/>
    <s v="CAVITY WALL BACK BOX 1 GANG 35MM DEEP WHITE"/>
    <s v="Congleton CW12 1DL"/>
    <n v="12.6"/>
    <x v="2"/>
    <s v="Diesel"/>
    <n v="4.6620000000000003E-3"/>
  </r>
  <r>
    <s v="S022669"/>
    <x v="53"/>
    <s v="PO144470"/>
    <s v="GRN189215"/>
    <n v="30202001"/>
    <s v="EARTH CABLE 10MM2 GREEN/YELLOW"/>
    <s v="Congleton CW12 1DL"/>
    <n v="12.6"/>
    <x v="2"/>
    <s v="Diesel"/>
    <n v="4.6620000000000003E-3"/>
  </r>
  <r>
    <s v="S022669"/>
    <x v="53"/>
    <s v="PO146426"/>
    <s v="GRN189249"/>
    <s v="11701-3105"/>
    <s v="6 WAY IEC - C13 HORIZONTAL 1U PDU WITH IEC - C14 3"/>
    <s v="Congleton CW12 1DL"/>
    <n v="12.6"/>
    <x v="2"/>
    <s v="Diesel"/>
    <n v="4.6620000000000003E-3"/>
  </r>
  <r>
    <s v="S022669"/>
    <x v="53"/>
    <s v="PO146426"/>
    <s v="GRN189252"/>
    <s v="11701-3105"/>
    <s v="6 WAY IEC - C13 HORIZONTAL 1U PDU WITH IEC - C14 3"/>
    <s v="Congleton CW12 1DL"/>
    <n v="12.6"/>
    <x v="2"/>
    <s v="Diesel"/>
    <n v="4.6620000000000003E-3"/>
  </r>
  <r>
    <s v="S000892"/>
    <x v="16"/>
    <s v="PO147034"/>
    <s v="GRN190378"/>
    <n v="21257524"/>
    <s v="PATCH CORD CAT 5E FTP PVC METAL SHIELD 10M BLUE"/>
    <s v="Stockport SK4 2JT"/>
    <n v="55"/>
    <x v="2"/>
    <s v="Diesel"/>
    <n v="2.0350000000000001E-4"/>
  </r>
  <r>
    <s v="S025431"/>
    <x v="0"/>
    <s v="PO139818"/>
    <s v="GRN190380"/>
    <s v="280-1129-1"/>
    <s v="GEARMOTOR 380 50HZ HORIZ TOP MOUNT"/>
    <s v="Boston Massachusetts"/>
    <n v="3154"/>
    <x v="0"/>
    <s v="Crude"/>
    <n v="2.5295079999999999"/>
  </r>
  <r>
    <s v="S022669"/>
    <x v="53"/>
    <s v="PO146827"/>
    <s v="GRN189489"/>
    <n v="31202226"/>
    <s v="SHARP ELBOW TOP LID GALVANISED 75MM X 75MM"/>
    <s v="Congleton CW12 1DL"/>
    <n v="12.6"/>
    <x v="2"/>
    <s v="Diesel"/>
    <n v="4.6620000000000003E-3"/>
  </r>
  <r>
    <s v="S022669"/>
    <x v="53"/>
    <s v="PO146684"/>
    <s v="GRN189490"/>
    <s v="11701-1477"/>
    <s v="4 POLE CROSS-CONNECTOR FOR 1.5MM TERMINALS"/>
    <s v="Congleton CW12 1DL"/>
    <n v="12.6"/>
    <x v="2"/>
    <s v="Diesel"/>
    <n v="4.6620000000000003E-3"/>
  </r>
  <r>
    <s v="S022669"/>
    <x v="53"/>
    <s v="PO146684"/>
    <s v="GRN189507"/>
    <n v="101033436"/>
    <s v="RELAY INTERFACE MODULE 2 POLE 8 AMP 12V DC FINDER"/>
    <s v="Congleton CW12 1DL"/>
    <n v="12.6"/>
    <x v="2"/>
    <s v="Diesel"/>
    <n v="4.6620000000000003E-3"/>
  </r>
  <r>
    <s v="S025431"/>
    <x v="0"/>
    <s v="PO146556"/>
    <s v="GRN190419"/>
    <s v="11700-2676"/>
    <s v="VEHICLE RAMP CABLE PROTECTOR"/>
    <s v="Boston Massachusetts"/>
    <n v="3154"/>
    <x v="0"/>
    <s v="Crude"/>
    <n v="1.0118031999999999E-2"/>
  </r>
  <r>
    <s v="S022669"/>
    <x v="53"/>
    <s v="PO146165"/>
    <s v="GRN189578"/>
    <n v="101024594"/>
    <s v="5 WAY METAL RCD INCOMER CONSUMER UNIT"/>
    <s v="Congleton CW12 1DL"/>
    <n v="12.6"/>
    <x v="2"/>
    <s v="Diesel"/>
    <n v="4.6620000000000003E-3"/>
  </r>
  <r>
    <s v="S022669"/>
    <x v="53"/>
    <s v="PO146838"/>
    <s v="GRN189665"/>
    <s v="361-1277-1"/>
    <s v="100 WIDE MEDIUM DUTY CABLE TRAY 1600 LG"/>
    <s v="Congleton CW12 1DL"/>
    <n v="12.6"/>
    <x v="2"/>
    <s v="Diesel"/>
    <n v="4.6620000000000003E-3"/>
  </r>
  <r>
    <s v="S022669"/>
    <x v="53"/>
    <s v="PO146851"/>
    <s v="GRN189730"/>
    <n v="3145070"/>
    <s v="STAND OFF BRACKET HFX 100MM"/>
    <s v="Congleton CW12 1DL"/>
    <n v="12.6"/>
    <x v="2"/>
    <s v="Diesel"/>
    <n v="4.6620000000000003E-3"/>
  </r>
  <r>
    <s v="S024099"/>
    <x v="47"/>
    <s v="PO142241"/>
    <s v="GRN189845"/>
    <s v="361-1087-1"/>
    <s v="CROSS BEAM &amp; TRANSPORT KIT ASSY"/>
    <s v="Stafford ST16 3DR"/>
    <n v="49.6"/>
    <x v="3"/>
    <s v="Diesel"/>
    <n v="5.0430800000000005E-2"/>
  </r>
  <r>
    <s v="S025431"/>
    <x v="0"/>
    <s v="PO146741"/>
    <s v="GRN190428"/>
    <s v="11534-0091"/>
    <s v="CABLE CLAMP, 1&quot; STEEL"/>
    <s v="Boston Massachusetts"/>
    <n v="3154"/>
    <x v="0"/>
    <s v="Crude"/>
    <n v="1.0118031999999999E-2"/>
  </r>
  <r>
    <s v="S022669"/>
    <x v="53"/>
    <s v="PO144667"/>
    <s v="GRN189736"/>
    <n v="101031721"/>
    <s v="SWITCH DISCONNECTOR 200A ACTI9 4P"/>
    <s v="Congleton CW12 1DL"/>
    <n v="12.6"/>
    <x v="2"/>
    <s v="Diesel"/>
    <n v="4.6620000000000003E-3"/>
  </r>
  <r>
    <s v="S022669"/>
    <x v="53"/>
    <s v="PO144867"/>
    <s v="GRN189741"/>
    <n v="101031721"/>
    <s v="SWITCH DISCONNECTOR 200A ACTI9 4P"/>
    <s v="Congleton CW12 1DL"/>
    <n v="12.6"/>
    <x v="2"/>
    <s v="Diesel"/>
    <n v="4.6620000000000003E-3"/>
  </r>
  <r>
    <s v="S022669"/>
    <x v="53"/>
    <s v="PO144589"/>
    <s v="GRN189770"/>
    <n v="101042093"/>
    <s v="VIDAR CAMERA POWER CABLE 2M"/>
    <s v="Congleton CW12 1DL"/>
    <n v="12.6"/>
    <x v="2"/>
    <s v="Diesel"/>
    <n v="4.6620000000000003E-3"/>
  </r>
  <r>
    <s v="S022669"/>
    <x v="53"/>
    <s v="PO146838"/>
    <s v="GRN189828"/>
    <s v="11701-1404"/>
    <s v="CONN PLUG FEMALE 2P GOLD SOLDER CUP"/>
    <s v="Congleton CW12 1DL"/>
    <n v="12.6"/>
    <x v="2"/>
    <s v="Diesel"/>
    <n v="4.6620000000000003E-3"/>
  </r>
  <r>
    <s v="S025431"/>
    <x v="0"/>
    <s v="PO144848"/>
    <s v="GRN190434"/>
    <n v="9440"/>
    <s v="FG VM250BGN"/>
    <s v="Boston Massachusetts"/>
    <n v="3154"/>
    <x v="0"/>
    <s v="Crude"/>
    <n v="2.5295079999999999"/>
  </r>
  <r>
    <s v="S022669"/>
    <x v="53"/>
    <s v="PO144470"/>
    <s v="GRN189829"/>
    <n v="101042174"/>
    <s v="VIDAR HDX ANPR CAMERA"/>
    <s v="Congleton CW12 1DL"/>
    <n v="12.6"/>
    <x v="2"/>
    <s v="Diesel"/>
    <n v="4.6620000000000003E-3"/>
  </r>
  <r>
    <s v="S022669"/>
    <x v="53"/>
    <s v="PO146649"/>
    <s v="GRN189988"/>
    <n v="3061369"/>
    <s v="BATTERY, ALKALINE, 9V, IEC 6LR61 8022 VARTA"/>
    <s v="Congleton CW12 1DL"/>
    <n v="12.6"/>
    <x v="2"/>
    <s v="Diesel"/>
    <n v="4.6620000000000003E-3"/>
  </r>
  <r>
    <s v="S022669"/>
    <x v="53"/>
    <s v="PO145924"/>
    <s v="GRN189991"/>
    <s v="11538-0196"/>
    <s v="LABEL 2X1 WHITE POLYESTER W/ADH"/>
    <s v="Congleton CW12 1DL"/>
    <n v="12.6"/>
    <x v="2"/>
    <s v="Diesel"/>
    <n v="4.6620000000000003E-3"/>
  </r>
  <r>
    <s v="S022669"/>
    <x v="53"/>
    <s v="PO145576"/>
    <s v="GRN189998"/>
    <n v="101034435"/>
    <s v="SWA TERMINATED OS2 9/125 FIBRE CABLE 100M LC-LC 8C"/>
    <s v="Congleton CW12 1DL"/>
    <n v="12.6"/>
    <x v="2"/>
    <s v="Diesel"/>
    <n v="4.6620000000000003E-3"/>
  </r>
  <r>
    <s v="S022669"/>
    <x v="53"/>
    <s v="PO145174"/>
    <s v="GRN190001"/>
    <n v="101025607"/>
    <s v="SWITCHED SOCKET 13A 2 GANG 2 USB SS - BLACK SCHNEI"/>
    <s v="Congleton CW12 1DL"/>
    <n v="12.6"/>
    <x v="2"/>
    <s v="Diesel"/>
    <n v="4.6620000000000003E-3"/>
  </r>
  <r>
    <s v="S022669"/>
    <x v="53"/>
    <s v="PO146574"/>
    <s v="GRN190003"/>
    <s v="11700-6244"/>
    <s v="CABLE ASSY RJ45-RJ45 CAT5E BLU 20FT"/>
    <s v="Congleton CW12 1DL"/>
    <n v="12.6"/>
    <x v="2"/>
    <s v="Diesel"/>
    <n v="4.6620000000000003E-3"/>
  </r>
  <r>
    <s v="S022669"/>
    <x v="53"/>
    <s v="PO146733"/>
    <s v="GRN190014"/>
    <s v="11550-0152"/>
    <s v="WIPES POLYESTER 9  X 9"/>
    <s v="Congleton CW12 1DL"/>
    <n v="12.6"/>
    <x v="2"/>
    <s v="Diesel"/>
    <n v="4.6620000000000003E-3"/>
  </r>
  <r>
    <s v="S022669"/>
    <x v="53"/>
    <s v="PO146649"/>
    <s v="GRN190038"/>
    <s v="11700-8413"/>
    <s v="CABLE ETHERNET 10FT CAT 6 PURPLE"/>
    <s v="Congleton CW12 1DL"/>
    <n v="12.6"/>
    <x v="2"/>
    <s v="Diesel"/>
    <n v="4.6620000000000003E-3"/>
  </r>
  <r>
    <s v="S024448"/>
    <x v="18"/>
    <s v="PO146167"/>
    <s v="GRN190454"/>
    <n v="101011486"/>
    <s v="HIGH VACUUM SILICONE GREASE"/>
    <s v="California 94560"/>
    <n v="5214"/>
    <x v="0"/>
    <s v="Crude"/>
    <n v="0.4181628"/>
  </r>
  <r>
    <s v="S022669"/>
    <x v="53"/>
    <s v="PO145174"/>
    <s v="GRN190109"/>
    <n v="1"/>
    <s v="freight inwards"/>
    <s v="Congleton CW12 1DL"/>
    <n v="12.6"/>
    <x v="2"/>
    <s v="Diesel"/>
    <n v="4.6620000000000003E-3"/>
  </r>
  <r>
    <s v="S022669"/>
    <x v="53"/>
    <s v="PO144667"/>
    <s v="GRN190214"/>
    <n v="101031721"/>
    <s v="SWITCH DISCONNECTOR 200A ACTI9 4P"/>
    <s v="Congleton CW12 1DL"/>
    <n v="12.6"/>
    <x v="2"/>
    <s v="Diesel"/>
    <n v="4.6620000000000003E-3"/>
  </r>
  <r>
    <s v="S022669"/>
    <x v="53"/>
    <s v="PO143390"/>
    <s v="GRN190216"/>
    <n v="13206265"/>
    <s v="DM4400 MOTOTRBO UHF MOBILE RADIO 403-470 MHZ"/>
    <s v="Congleton CW12 1DL"/>
    <n v="12.6"/>
    <x v="2"/>
    <s v="Diesel"/>
    <n v="4.6620000000000003E-3"/>
  </r>
  <r>
    <s v="S022669"/>
    <x v="53"/>
    <s v="PO142327"/>
    <s v="GRN190217"/>
    <n v="13206265"/>
    <s v="DM4400 MOTOTRBO UHF MOBILE RADIO 403-470 MHZ"/>
    <s v="Congleton CW12 1DL"/>
    <n v="12.6"/>
    <x v="2"/>
    <s v="Diesel"/>
    <n v="4.6620000000000003E-3"/>
  </r>
  <r>
    <s v="S022669"/>
    <x v="53"/>
    <s v="PO143387"/>
    <s v="GRN190218"/>
    <n v="13206265"/>
    <s v="DM4400 MOTOTRBO UHF MOBILE RADIO 403-470 MHZ"/>
    <s v="Congleton CW12 1DL"/>
    <n v="12.6"/>
    <x v="2"/>
    <s v="Diesel"/>
    <n v="4.6620000000000003E-3"/>
  </r>
  <r>
    <s v="S022669"/>
    <x v="53"/>
    <s v="PO146817"/>
    <s v="GRN190220"/>
    <s v="11701-3221"/>
    <s v="INLET CAP DS6 IP66/67"/>
    <s v="Congleton CW12 1DL"/>
    <n v="12.6"/>
    <x v="2"/>
    <s v="Diesel"/>
    <n v="4.6620000000000003E-3"/>
  </r>
  <r>
    <s v="S022669"/>
    <x v="53"/>
    <s v="PO142164"/>
    <s v="GRN190242"/>
    <n v="13206265"/>
    <s v="DM4400 MOTOTRBO UHF MOBILE RADIO 403-470 MHZ"/>
    <s v="Congleton CW12 1DL"/>
    <n v="12.6"/>
    <x v="2"/>
    <s v="Diesel"/>
    <n v="4.6620000000000003E-3"/>
  </r>
  <r>
    <s v="S022669"/>
    <x v="53"/>
    <s v="PO143389"/>
    <s v="GRN190244"/>
    <n v="13206265"/>
    <s v="DM4400 MOTOTRBO UHF MOBILE RADIO 403-470 MHZ"/>
    <s v="Congleton CW12 1DL"/>
    <n v="12.6"/>
    <x v="2"/>
    <s v="Diesel"/>
    <n v="4.6620000000000003E-3"/>
  </r>
  <r>
    <s v="S023222"/>
    <x v="11"/>
    <s v="PO143360"/>
    <s v="GRN190478"/>
    <s v="11700-5343"/>
    <s v="CABLE 0.9 METER RJ45S TO RJ45S CAT5E"/>
    <s v="Wickford SS11 8YT"/>
    <n v="390"/>
    <x v="2"/>
    <s v="Diesel"/>
    <n v="1.4430000000000001E-3"/>
  </r>
  <r>
    <s v="S023222"/>
    <x v="11"/>
    <s v="PO144700"/>
    <s v="GRN190480"/>
    <s v="11700-5343"/>
    <s v="CABLE 0.9 METER RJ45S TO RJ45S CAT5E"/>
    <s v="Wickford SS11 8YT"/>
    <n v="390"/>
    <x v="2"/>
    <s v="Diesel"/>
    <n v="1.4430000000000001E-3"/>
  </r>
  <r>
    <s v="S022669"/>
    <x v="53"/>
    <s v="PO145045"/>
    <s v="GRN190255"/>
    <n v="101031721"/>
    <s v="SWITCH DISCONNECTOR 200A ACTI9 4P"/>
    <s v="Congleton CW12 1DL"/>
    <n v="12.6"/>
    <x v="2"/>
    <s v="Diesel"/>
    <n v="4.6620000000000003E-3"/>
  </r>
  <r>
    <s v="S023222"/>
    <x v="11"/>
    <s v="PO144700"/>
    <s v="GRN190482"/>
    <s v="11700-5343"/>
    <s v="CABLE 0.9 METER RJ45S TO RJ45S CAT5E"/>
    <s v="Wickford SS11 8YT"/>
    <n v="390"/>
    <x v="2"/>
    <s v="Diesel"/>
    <n v="1.4430000000000001E-3"/>
  </r>
  <r>
    <s v="S023222"/>
    <x v="11"/>
    <s v="PO144319"/>
    <s v="GRN190483"/>
    <s v="11700-5343"/>
    <s v="CABLE 0.9 METER RJ45S TO RJ45S CAT5E"/>
    <s v="Wickford SS11 8YT"/>
    <n v="390"/>
    <x v="2"/>
    <s v="Diesel"/>
    <n v="1.4430000000000001E-3"/>
  </r>
  <r>
    <s v="S023222"/>
    <x v="11"/>
    <s v="PO145483"/>
    <s v="GRN190484"/>
    <s v="11700-5341"/>
    <s v="CABLE 0.3 METER RJ45S TO RJ45S CAT5E"/>
    <s v="Wickford SS11 8YT"/>
    <n v="390"/>
    <x v="2"/>
    <s v="Diesel"/>
    <n v="1.4430000000000001E-3"/>
  </r>
  <r>
    <s v="S023222"/>
    <x v="11"/>
    <s v="PO140482"/>
    <s v="GRN190489"/>
    <n v="101018323"/>
    <s v="SURECROSS DX80 2.4GHz GATEWAY"/>
    <s v="Wickford SS11 8YT"/>
    <n v="390"/>
    <x v="2"/>
    <s v="Diesel"/>
    <n v="1.4430000000000001E-3"/>
  </r>
  <r>
    <s v="S022669"/>
    <x v="53"/>
    <s v="PO146649"/>
    <s v="GRN190256"/>
    <s v="11550-0152"/>
    <s v="WIPES POLYESTER 9  X 9"/>
    <s v="Congleton CW12 1DL"/>
    <n v="12.6"/>
    <x v="2"/>
    <s v="Diesel"/>
    <n v="4.6620000000000003E-3"/>
  </r>
  <r>
    <s v="S025431"/>
    <x v="0"/>
    <s v="PO146489"/>
    <s v="GRN190492"/>
    <s v="280-2001-1"/>
    <s v="PCA SYSTEM CONTROLLER OMNIVIEW"/>
    <s v="Boston Massachusetts"/>
    <n v="3154"/>
    <x v="0"/>
    <s v="Crude"/>
    <n v="1.0118031999999999E-2"/>
  </r>
  <r>
    <s v="S023222"/>
    <x v="11"/>
    <s v="PO143358"/>
    <s v="GRN190493"/>
    <s v="11700-8682"/>
    <s v="CORDSET M12 FEMALE STRAIGHT TO M12 MALE 90 DEGREE"/>
    <s v="Wickford SS11 8YT"/>
    <n v="390"/>
    <x v="2"/>
    <s v="Diesel"/>
    <n v="1.4430000000000001E-3"/>
  </r>
  <r>
    <s v="S023222"/>
    <x v="11"/>
    <s v="PO140873"/>
    <s v="GRN190494"/>
    <s v="11700-8682"/>
    <s v="CORDSET M12 FEMALE STRAIGHT TO M12 MALE 90 DEGREE"/>
    <s v="Wickford SS11 8YT"/>
    <n v="390"/>
    <x v="2"/>
    <s v="Diesel"/>
    <n v="1.4430000000000001E-3"/>
  </r>
  <r>
    <s v="S025431"/>
    <x v="0"/>
    <s v="PO146250"/>
    <s v="GRN190495"/>
    <s v="11700-7019"/>
    <s v="O-RING BUNA-N ST SERIES"/>
    <s v="Boston Massachusetts"/>
    <n v="3154"/>
    <x v="0"/>
    <s v="Crude"/>
    <n v="1.0118031999999999E-2"/>
  </r>
  <r>
    <s v="S023222"/>
    <x v="11"/>
    <s v="PO143361"/>
    <s v="GRN190496"/>
    <s v="11700-7241"/>
    <s v="CABLE 5 METERS  M12-8 RKS TO RJ45S"/>
    <s v="Wickford SS11 8YT"/>
    <n v="390"/>
    <x v="2"/>
    <s v="Diesel"/>
    <n v="1.4430000000000001E-3"/>
  </r>
  <r>
    <s v="S022669"/>
    <x v="53"/>
    <s v="PO145624"/>
    <s v="GRN190257"/>
    <s v="308-1244-1"/>
    <s v="KEYBOARD / MOUSE SHARING SWITCH FOR COLOCATED SYST"/>
    <s v="Congleton CW12 1DL"/>
    <n v="12.6"/>
    <x v="2"/>
    <s v="Diesel"/>
    <n v="4.6620000000000003E-3"/>
  </r>
  <r>
    <s v="S023222"/>
    <x v="11"/>
    <s v="PO143352"/>
    <s v="GRN190499"/>
    <n v="101027049"/>
    <s v="POWER CABLE PUR JACKET RKM52-10-RSM52 - 10M TURCK"/>
    <s v="Wickford SS11 8YT"/>
    <n v="390"/>
    <x v="2"/>
    <s v="Diesel"/>
    <n v="1.4430000000000001E-3"/>
  </r>
  <r>
    <s v="S025431"/>
    <x v="0"/>
    <s v="PO146943"/>
    <s v="GRN190500"/>
    <s v="11540-0454"/>
    <s v="FILTER PARTICULATE 10 MICRON"/>
    <s v="Boston Massachusetts"/>
    <n v="3154"/>
    <x v="0"/>
    <s v="Crude"/>
    <n v="1.0118031999999999E-2"/>
  </r>
  <r>
    <s v="S023222"/>
    <x v="11"/>
    <s v="PO144319"/>
    <s v="GRN190502"/>
    <s v="11700-5343"/>
    <s v="CABLE 0.9 METER RJ45S TO RJ45S CAT5E"/>
    <s v="Wickford SS11 8YT"/>
    <n v="390"/>
    <x v="2"/>
    <s v="Diesel"/>
    <n v="1.4430000000000001E-3"/>
  </r>
  <r>
    <s v="S022669"/>
    <x v="53"/>
    <s v="PO146012"/>
    <s v="GRN190259"/>
    <n v="101042940"/>
    <s v="1200MM LONG UNISTRUT"/>
    <s v="Congleton CW12 1DL"/>
    <n v="12.6"/>
    <x v="2"/>
    <s v="Diesel"/>
    <n v="4.6620000000000003E-3"/>
  </r>
  <r>
    <s v="S022669"/>
    <x v="53"/>
    <s v="PO140975"/>
    <s v="GRN190260"/>
    <s v="11700-6124-UOM"/>
    <s v="INSULATION PIPE WRAP BLACK 23 METERS"/>
    <s v="Congleton CW12 1DL"/>
    <n v="12.6"/>
    <x v="2"/>
    <s v="Diesel"/>
    <n v="4.6620000000000003E-3"/>
  </r>
  <r>
    <s v="S022669"/>
    <x v="53"/>
    <s v="PO140023"/>
    <s v="GRN190269"/>
    <s v="11700-7756"/>
    <s v="HOIST RING 1-8  X 1.53 BOLT 10000LB"/>
    <s v="Congleton CW12 1DL"/>
    <n v="12.6"/>
    <x v="2"/>
    <s v="Diesel"/>
    <n v="4.6620000000000003E-3"/>
  </r>
  <r>
    <s v="S022669"/>
    <x v="53"/>
    <s v="PO146446"/>
    <s v="GRN190462"/>
    <n v="101027025"/>
    <s v="AVOCENT 18.5&quot; LOCAL RACK ACCESS (LRA) CONSOLE"/>
    <s v="Congleton CW12 1DL"/>
    <n v="12.6"/>
    <x v="2"/>
    <s v="Diesel"/>
    <n v="4.6620000000000003E-3"/>
  </r>
  <r>
    <s v="S022669"/>
    <x v="53"/>
    <s v="PO144867"/>
    <s v="GRN190504"/>
    <n v="101032680"/>
    <s v="TOWER LIGHT RED/YELLOW FLASHING INDICATOR 12-30VDC"/>
    <s v="Congleton CW12 1DL"/>
    <n v="12.6"/>
    <x v="2"/>
    <s v="Diesel"/>
    <n v="4.6620000000000003E-3"/>
  </r>
  <r>
    <s v="S022669"/>
    <x v="53"/>
    <s v="PO144262"/>
    <s v="GRN190505"/>
    <s v="11538-0196"/>
    <s v="LABEL 2X1 WHITE POLYESTER W/ADH"/>
    <s v="Congleton CW12 1DL"/>
    <n v="12.6"/>
    <x v="2"/>
    <s v="Diesel"/>
    <n v="4.6620000000000003E-3"/>
  </r>
  <r>
    <s v="S022669"/>
    <x v="53"/>
    <s v="PO147083"/>
    <s v="GRN190506"/>
    <n v="3145186"/>
    <s v="BLANK END STOP GALVANISED 50MM X 50MM"/>
    <s v="Congleton CW12 1DL"/>
    <n v="12.6"/>
    <x v="2"/>
    <s v="Diesel"/>
    <n v="4.6620000000000003E-3"/>
  </r>
  <r>
    <s v="S023413"/>
    <x v="15"/>
    <s v="PO143975"/>
    <s v="GRN190515"/>
    <s v="340-1583-1"/>
    <s v="VISY ACCR LITE ELECTRICAL HARDWARE"/>
    <s v="33100 Tampere, Finland"/>
    <n v="3916"/>
    <x v="2"/>
    <s v="Diesel"/>
    <n v="3.9815929999999999E-2"/>
  </r>
  <r>
    <s v="S022669"/>
    <x v="53"/>
    <s v="PO144667"/>
    <s v="GRN190507"/>
    <n v="101031721"/>
    <s v="SWITCH DISCONNECTOR 200A ACTI9 4P"/>
    <s v="Congleton CW12 1DL"/>
    <n v="12.6"/>
    <x v="2"/>
    <s v="Diesel"/>
    <n v="4.6620000000000003E-3"/>
  </r>
  <r>
    <s v="S022669"/>
    <x v="53"/>
    <s v="PO147083"/>
    <s v="GRN190509"/>
    <n v="3145070"/>
    <s v="STAND OFF BRACKET HFX 100MM"/>
    <s v="Congleton CW12 1DL"/>
    <n v="12.6"/>
    <x v="2"/>
    <s v="Diesel"/>
    <n v="4.6620000000000003E-3"/>
  </r>
  <r>
    <s v="S022669"/>
    <x v="53"/>
    <s v="PO146838"/>
    <s v="GRN190510"/>
    <s v="11701-2852"/>
    <s v="INSIDE RISER – MEDIUM DUTY 100MM GALVANISED"/>
    <s v="Congleton CW12 1DL"/>
    <n v="12.6"/>
    <x v="2"/>
    <s v="Diesel"/>
    <n v="4.6620000000000003E-3"/>
  </r>
  <r>
    <s v="S023413"/>
    <x v="15"/>
    <s v="PO143975"/>
    <s v="GRN190525"/>
    <s v="340-1583-1"/>
    <s v="VISY ACCR LITE ELECTRICAL HARDWARE"/>
    <s v="33100 Tampere, Finland"/>
    <n v="3916"/>
    <x v="2"/>
    <s v="Diesel"/>
    <n v="3.9815929999999999E-2"/>
  </r>
  <r>
    <s v="S022669"/>
    <x v="53"/>
    <s v="PO144667"/>
    <s v="GRN190984"/>
    <n v="101031973"/>
    <s v="ACTI9 IC60H MCB 16A TYPE C 10KA"/>
    <s v="Congleton CW12 1DL"/>
    <n v="12.6"/>
    <x v="2"/>
    <s v="Diesel"/>
    <n v="4.6620000000000003E-3"/>
  </r>
  <r>
    <s v="S022669"/>
    <x v="53"/>
    <s v="PO143392"/>
    <s v="GRN190992"/>
    <n v="3145072"/>
    <s v="SOCKET MOUNTING BOX 1 GANG 35mm DEEP - WHITE MITA"/>
    <s v="Congleton CW12 1DL"/>
    <n v="12.6"/>
    <x v="2"/>
    <s v="Diesel"/>
    <n v="4.6620000000000003E-3"/>
  </r>
  <r>
    <s v="S022669"/>
    <x v="53"/>
    <s v="PO143405"/>
    <s v="GRN191006"/>
    <n v="57207482"/>
    <s v="ROUND ROD WITH ROLLERS 800MM"/>
    <s v="Congleton CW12 1DL"/>
    <n v="12.6"/>
    <x v="2"/>
    <s v="Diesel"/>
    <n v="4.6620000000000003E-3"/>
  </r>
  <r>
    <s v="S022669"/>
    <x v="53"/>
    <s v="PO143419"/>
    <s v="GRN191029"/>
    <n v="101042092"/>
    <s v="VIDAR CAMERA ETHERNET DATA CABLE 2M"/>
    <s v="Congleton CW12 1DL"/>
    <n v="12.6"/>
    <x v="2"/>
    <s v="Diesel"/>
    <n v="4.6620000000000003E-3"/>
  </r>
  <r>
    <s v="S022669"/>
    <x v="53"/>
    <s v="PO144505"/>
    <s v="GRN191030"/>
    <n v="101024397"/>
    <s v="AUTO TRANSFORMER CLASS 1 240 VAC 3.84 Kva 16A BLOC"/>
    <s v="Congleton CW12 1DL"/>
    <n v="12.6"/>
    <x v="2"/>
    <s v="Diesel"/>
    <n v="4.6620000000000003E-3"/>
  </r>
  <r>
    <s v="S022669"/>
    <x v="53"/>
    <s v="PO138643"/>
    <s v="GRN191031"/>
    <n v="51208078"/>
    <s v="SKYLINE SURFACE LINEAR EMERGENCY 1200mm LED PANEL"/>
    <s v="Congleton CW12 1DL"/>
    <n v="12.6"/>
    <x v="2"/>
    <s v="Diesel"/>
    <n v="4.6620000000000003E-3"/>
  </r>
  <r>
    <s v="S022669"/>
    <x v="53"/>
    <s v="PO144163"/>
    <s v="GRN191032"/>
    <n v="101034435"/>
    <s v="SWA TERMINATED OS2 9/125 FIBRE CABLE 100M LC-LC 8C"/>
    <s v="Congleton CW12 1DL"/>
    <n v="12.6"/>
    <x v="2"/>
    <s v="Diesel"/>
    <n v="4.6620000000000003E-3"/>
  </r>
  <r>
    <s v="S022669"/>
    <x v="53"/>
    <s v="PO143413"/>
    <s v="GRN191054"/>
    <n v="101017406"/>
    <s v="WD MY PASSPORT 2TB PORTABLE HARD DRIVE - BLACK"/>
    <s v="Congleton CW12 1DL"/>
    <n v="12.6"/>
    <x v="2"/>
    <s v="Diesel"/>
    <n v="4.6620000000000003E-3"/>
  </r>
  <r>
    <s v="S001121"/>
    <x v="5"/>
    <s v="PO145946"/>
    <s v="GRN190536"/>
    <n v="79203283"/>
    <s v="PLASTIC RETAINER AND EJECTION LEVER (MRP)"/>
    <s v="Salford M5 4BE"/>
    <n v="103.6"/>
    <x v="2"/>
    <s v="Diesel"/>
    <n v="3.8331999999999998E-4"/>
  </r>
  <r>
    <s v="S024099"/>
    <x v="47"/>
    <s v="PO141904"/>
    <s v="GRN189846"/>
    <s v="361-1064-1"/>
    <s v="COLUMN AND TRANSPORT KIT (1032 COLUMN)"/>
    <s v="Stafford ST16 3DR"/>
    <n v="49.6"/>
    <x v="3"/>
    <s v="Diesel"/>
    <n v="5.0430800000000005E-2"/>
  </r>
  <r>
    <s v="S026889"/>
    <x v="35"/>
    <s v="PO146175"/>
    <s v="GRN190539"/>
    <s v="340-1483-1"/>
    <s v="SPINE DETECTOR VERTICAL UPPER"/>
    <s v="Stafford ST18 0PJ"/>
    <n v="50.6"/>
    <x v="2"/>
    <s v="Diesel"/>
    <n v="1.8722000000000001E-3"/>
  </r>
  <r>
    <s v="S001047"/>
    <x v="9"/>
    <s v="PO142188"/>
    <s v="GRN190554"/>
    <n v="66205215"/>
    <s v="2X8 ELEMENT PHOTO DIODE CDWO4 30MM THICK"/>
    <s v="81300 Johor Bahru Malaysia"/>
    <n v="6781"/>
    <x v="4"/>
    <s v="Aviation"/>
    <n v="1.1924057587200001"/>
  </r>
  <r>
    <s v="S022669"/>
    <x v="53"/>
    <s v="PO145468"/>
    <s v="GRN191055"/>
    <n v="56207182"/>
    <s v="WATERPROOF CCTV PSU 24VAC 5A"/>
    <s v="Congleton CW12 1DL"/>
    <n v="12.6"/>
    <x v="2"/>
    <s v="Diesel"/>
    <n v="4.6620000000000003E-3"/>
  </r>
  <r>
    <s v="S001047"/>
    <x v="9"/>
    <s v="PO142188"/>
    <s v="GRN190557"/>
    <n v="66205215"/>
    <s v="2X8 ELEMENT PHOTO DIODE CDWO4 30MM THICK"/>
    <s v="81300 Johor Bahru Malaysia"/>
    <n v="6781"/>
    <x v="4"/>
    <s v="Aviation"/>
    <n v="1.1924057587200001"/>
  </r>
  <r>
    <s v="S001047"/>
    <x v="9"/>
    <s v="PO142188"/>
    <s v="GRN190560"/>
    <n v="66205215"/>
    <s v="2X8 ELEMENT PHOTO DIODE CDWO4 30MM THICK"/>
    <s v="81300 Johor Bahru Malaysia"/>
    <n v="6781"/>
    <x v="4"/>
    <s v="Aviation"/>
    <n v="1.1924057587200001"/>
  </r>
  <r>
    <s v="S001047"/>
    <x v="9"/>
    <s v="PO145818"/>
    <s v="GRN190566"/>
    <n v="66204255"/>
    <s v="SILICON PD - CDWO4 - 5X10.7X30 THK - 8X1 ELEM"/>
    <s v="81300 Johor Bahru Malaysia"/>
    <n v="6781"/>
    <x v="4"/>
    <s v="Aviation"/>
    <n v="1.1924057587200001"/>
  </r>
  <r>
    <s v="S022669"/>
    <x v="53"/>
    <s v="PO145468"/>
    <s v="GRN191056"/>
    <n v="56207182"/>
    <s v="WATERPROOF CCTV PSU 24VAC 5A"/>
    <s v="Congleton CW12 1DL"/>
    <n v="12.6"/>
    <x v="2"/>
    <s v="Diesel"/>
    <n v="4.6620000000000003E-3"/>
  </r>
  <r>
    <s v="S022669"/>
    <x v="53"/>
    <s v="PO145468"/>
    <s v="GRN191057"/>
    <n v="56207182"/>
    <s v="WATERPROOF CCTV PSU 24VAC 5A"/>
    <s v="Congleton CW12 1DL"/>
    <n v="12.6"/>
    <x v="2"/>
    <s v="Diesel"/>
    <n v="4.6620000000000003E-3"/>
  </r>
  <r>
    <s v="S022669"/>
    <x v="53"/>
    <s v="PO145468"/>
    <s v="GRN191058"/>
    <n v="56207182"/>
    <s v="WATERPROOF CCTV PSU 24VAC 5A"/>
    <s v="Congleton CW12 1DL"/>
    <n v="12.6"/>
    <x v="2"/>
    <s v="Diesel"/>
    <n v="4.6620000000000003E-3"/>
  </r>
  <r>
    <s v="S022669"/>
    <x v="53"/>
    <s v="PO145468"/>
    <s v="GRN191059"/>
    <n v="56207182"/>
    <s v="WATERPROOF CCTV PSU 24VAC 5A"/>
    <s v="Congleton CW12 1DL"/>
    <n v="12.6"/>
    <x v="2"/>
    <s v="Diesel"/>
    <n v="4.6620000000000003E-3"/>
  </r>
  <r>
    <s v="S022669"/>
    <x v="53"/>
    <s v="PO145755"/>
    <s v="GRN191064"/>
    <s v="361-1277-1"/>
    <s v="100 WIDE MEDIUM DUTY CABLE TRAY 1600 LG"/>
    <s v="Congleton CW12 1DL"/>
    <n v="12.6"/>
    <x v="2"/>
    <s v="Diesel"/>
    <n v="4.6620000000000003E-3"/>
  </r>
  <r>
    <s v="S000892"/>
    <x v="16"/>
    <s v="PO147034"/>
    <s v="GRN190580"/>
    <n v="21201414"/>
    <s v="PATCH CORD CAT 5E FTP PVC METAL SHIELD 1M - BLACK"/>
    <s v="Stockport SK4 2JT"/>
    <n v="55"/>
    <x v="2"/>
    <s v="Diesel"/>
    <n v="2.0350000000000001E-4"/>
  </r>
  <r>
    <s v="S022669"/>
    <x v="53"/>
    <s v="PO144867"/>
    <s v="GRN191065"/>
    <n v="42207336"/>
    <s v="POSITION TRANSDUCER POTENTIONMETRIC UPTO 750MMIP65"/>
    <s v="Congleton CW12 1DL"/>
    <n v="12.6"/>
    <x v="2"/>
    <s v="Diesel"/>
    <n v="4.6620000000000003E-3"/>
  </r>
  <r>
    <s v="S022669"/>
    <x v="53"/>
    <s v="PO145576"/>
    <s v="GRN191066"/>
    <n v="34206624"/>
    <s v="25 WAY D SUB BACKSHELL DIECAST 45DEG"/>
    <s v="Congleton CW12 1DL"/>
    <n v="12.6"/>
    <x v="2"/>
    <s v="Diesel"/>
    <n v="4.6620000000000003E-3"/>
  </r>
  <r>
    <s v="S022669"/>
    <x v="53"/>
    <s v="PO147083"/>
    <s v="GRN191067"/>
    <n v="31204416"/>
    <s v="REDUCER 75MM X 75MM TO 50MM X 50MM"/>
    <s v="Congleton CW12 1DL"/>
    <n v="12.6"/>
    <x v="2"/>
    <s v="Diesel"/>
    <n v="4.6620000000000003E-3"/>
  </r>
  <r>
    <s v="S022669"/>
    <x v="53"/>
    <s v="PO146012"/>
    <s v="GRN191068"/>
    <n v="101049673"/>
    <s v="GENERATOR FUEL FEED/RETURN UNIT"/>
    <s v="Congleton CW12 1DL"/>
    <n v="12.6"/>
    <x v="2"/>
    <s v="Diesel"/>
    <n v="4.6620000000000003E-3"/>
  </r>
  <r>
    <s v="S022669"/>
    <x v="53"/>
    <s v="PO140600"/>
    <s v="GRN191069"/>
    <n v="79201462"/>
    <s v="MCB 1 POLE TYPE C 10KA 32A"/>
    <s v="Congleton CW12 1DL"/>
    <n v="12.6"/>
    <x v="2"/>
    <s v="Diesel"/>
    <n v="4.6620000000000003E-3"/>
  </r>
  <r>
    <s v="S022669"/>
    <x v="53"/>
    <s v="PO145462"/>
    <s v="GRN191070"/>
    <n v="50212122"/>
    <s v="SINGLE POLE DISTRIBUTION BLOCK UDJ-125A"/>
    <s v="Congleton CW12 1DL"/>
    <n v="12.6"/>
    <x v="2"/>
    <s v="Diesel"/>
    <n v="4.6620000000000003E-3"/>
  </r>
  <r>
    <s v="S022669"/>
    <x v="53"/>
    <s v="PO140028"/>
    <s v="GRN191071"/>
    <n v="31203439"/>
    <s v="TRK HEAVY DUTY TRUNKING 100mm x 50mm x 3M - WHITE"/>
    <s v="Congleton CW12 1DL"/>
    <n v="12.6"/>
    <x v="2"/>
    <s v="Diesel"/>
    <n v="4.6620000000000003E-3"/>
  </r>
  <r>
    <s v="S022669"/>
    <x v="53"/>
    <s v="PO144868"/>
    <s v="GRN191164"/>
    <n v="33202550"/>
    <s v="COPPER TUBE TERMINAL LUG 10 X 10MM (BAG OF 100)"/>
    <s v="Congleton CW12 1DL"/>
    <n v="12.6"/>
    <x v="2"/>
    <s v="Diesel"/>
    <n v="4.6620000000000003E-3"/>
  </r>
  <r>
    <s v="S022669"/>
    <x v="53"/>
    <s v="PO147260"/>
    <s v="GRN191172"/>
    <n v="3445348"/>
    <s v="2 GANG 32MM DEEP PATTRESS BOX - CONDUIT 20MM K/O"/>
    <s v="Congleton CW12 1DL"/>
    <n v="12.6"/>
    <x v="2"/>
    <s v="Diesel"/>
    <n v="4.6620000000000003E-3"/>
  </r>
  <r>
    <s v="S023222"/>
    <x v="11"/>
    <s v="PO145268"/>
    <s v="GRN190615"/>
    <s v="11700-5341"/>
    <s v="CABLE 0.3 METER RJ45S TO RJ45S CAT5E"/>
    <s v="Wickford SS11 8YT"/>
    <n v="390"/>
    <x v="2"/>
    <s v="Diesel"/>
    <n v="1.4430000000000001E-3"/>
  </r>
  <r>
    <s v="S023222"/>
    <x v="11"/>
    <s v="PO145672"/>
    <s v="GRN190624"/>
    <s v="11700-5341"/>
    <s v="CABLE 0.3 METER RJ45S TO RJ45S CAT5E"/>
    <s v="Wickford SS11 8YT"/>
    <n v="390"/>
    <x v="2"/>
    <s v="Diesel"/>
    <n v="1.4430000000000001E-3"/>
  </r>
  <r>
    <s v="S022669"/>
    <x v="53"/>
    <s v="PO140981"/>
    <s v="GRN191203"/>
    <n v="85201597"/>
    <s v="M6 X 25MM ROOFING BOLT"/>
    <s v="Congleton CW12 1DL"/>
    <n v="12.6"/>
    <x v="2"/>
    <s v="Diesel"/>
    <n v="4.6620000000000003E-3"/>
  </r>
  <r>
    <s v="S022669"/>
    <x v="53"/>
    <s v="PO144470"/>
    <s v="GRN191210"/>
    <n v="101025607"/>
    <s v="SWITCHED SOCKET 13A 2 GANG 2 USB SS - BLACK SCHNEI"/>
    <s v="Congleton CW12 1DL"/>
    <n v="12.6"/>
    <x v="2"/>
    <s v="Diesel"/>
    <n v="4.6620000000000003E-3"/>
  </r>
  <r>
    <s v="S022669"/>
    <x v="53"/>
    <s v="PO138641"/>
    <s v="GRN191215"/>
    <n v="3445337"/>
    <s v="6 WAY TP DISTRIBUTION BOARD"/>
    <s v="Congleton CW12 1DL"/>
    <n v="12.6"/>
    <x v="2"/>
    <s v="Diesel"/>
    <n v="4.6620000000000003E-3"/>
  </r>
  <r>
    <s v="S022669"/>
    <x v="53"/>
    <s v="PO145576"/>
    <s v="GRN191219"/>
    <n v="101034435"/>
    <s v="SWA TERMINATED OS2 9/125 FIBRE CABLE 100M LC-LC 8C"/>
    <s v="Congleton CW12 1DL"/>
    <n v="12.6"/>
    <x v="2"/>
    <s v="Diesel"/>
    <n v="4.6620000000000003E-3"/>
  </r>
  <r>
    <s v="S022669"/>
    <x v="53"/>
    <s v="PO140975"/>
    <s v="GRN191231"/>
    <n v="101031721"/>
    <s v="SWITCH DISCONNECTOR 200A ACTI9 4P"/>
    <s v="Congleton CW12 1DL"/>
    <n v="12.6"/>
    <x v="2"/>
    <s v="Diesel"/>
    <n v="4.6620000000000003E-3"/>
  </r>
  <r>
    <s v="S022669"/>
    <x v="53"/>
    <s v="PO143419"/>
    <s v="GRN191238"/>
    <n v="101050292"/>
    <s v="ACTROS 5 FUEL SENDER ASSEMBLY"/>
    <s v="Congleton CW12 1DL"/>
    <n v="12.6"/>
    <x v="2"/>
    <s v="Diesel"/>
    <n v="4.6620000000000003E-3"/>
  </r>
  <r>
    <s v="S022669"/>
    <x v="53"/>
    <s v="PO146924"/>
    <s v="GRN191415"/>
    <s v="11700-6243"/>
    <s v="CABLE ASSY RJ45-RJ45 CAT5E BLK 20FT"/>
    <s v="Congleton CW12 1DL"/>
    <n v="12.6"/>
    <x v="2"/>
    <s v="Diesel"/>
    <n v="4.6620000000000003E-3"/>
  </r>
  <r>
    <s v="S022669"/>
    <x v="53"/>
    <s v="PO147352"/>
    <s v="GRN191461"/>
    <n v="101035552"/>
    <s v="KINETIX 5700 47A POWER SUPPLY, DC BUS"/>
    <s v="Congleton CW12 1DL"/>
    <n v="12.6"/>
    <x v="2"/>
    <s v="Diesel"/>
    <n v="4.6620000000000003E-3"/>
  </r>
  <r>
    <s v="S022669"/>
    <x v="53"/>
    <s v="PO147083"/>
    <s v="GRN191466"/>
    <s v="11701-1477"/>
    <s v="4 POLE CROSS-CONNECTOR FOR 1.5MM TERMINALS"/>
    <s v="Congleton CW12 1DL"/>
    <n v="12.6"/>
    <x v="2"/>
    <s v="Diesel"/>
    <n v="4.6620000000000003E-3"/>
  </r>
  <r>
    <s v="S022669"/>
    <x v="53"/>
    <s v="PO147260"/>
    <s v="GRN191468"/>
    <s v="11700-7313"/>
    <s v="CABLE ETHERNET 6 FT CAT 6 PURPLE"/>
    <s v="Congleton CW12 1DL"/>
    <n v="12.6"/>
    <x v="2"/>
    <s v="Diesel"/>
    <n v="4.6620000000000003E-3"/>
  </r>
  <r>
    <s v="S022669"/>
    <x v="53"/>
    <s v="PO146761"/>
    <s v="GRN191510"/>
    <s v="255-1640-330"/>
    <s v="CABLE CAT5E 24AWG SUNLIGHT &amp; OIL RESISTANT 330 FT"/>
    <s v="Congleton CW12 1DL"/>
    <n v="12.6"/>
    <x v="2"/>
    <s v="Diesel"/>
    <n v="4.6620000000000003E-3"/>
  </r>
  <r>
    <s v="S022669"/>
    <x v="53"/>
    <s v="PO144867"/>
    <s v="GRN191560"/>
    <n v="101031721"/>
    <s v="SWITCH DISCONNECTOR 200A ACTI9 4P"/>
    <s v="Congleton CW12 1DL"/>
    <n v="12.6"/>
    <x v="2"/>
    <s v="Diesel"/>
    <n v="4.6620000000000003E-3"/>
  </r>
  <r>
    <s v="S022669"/>
    <x v="53"/>
    <s v="PO144071"/>
    <s v="GRN191593"/>
    <n v="101042092"/>
    <s v="VIDAR CAMERA ETHERNET DATA CABLE 2M"/>
    <s v="Congleton CW12 1DL"/>
    <n v="12.6"/>
    <x v="2"/>
    <s v="Diesel"/>
    <n v="4.6620000000000003E-3"/>
  </r>
  <r>
    <s v="S022669"/>
    <x v="53"/>
    <s v="PO147321"/>
    <s v="GRN191613"/>
    <s v="11701-3310"/>
    <s v="9V, 1A POWER SUPPLY PLUG 2.5MM JACK"/>
    <s v="Congleton CW12 1DL"/>
    <n v="12.6"/>
    <x v="2"/>
    <s v="Diesel"/>
    <n v="4.6620000000000003E-3"/>
  </r>
  <r>
    <s v="S002239"/>
    <x v="17"/>
    <s v="PO143492"/>
    <s v="GRN201585"/>
    <n v="101037721"/>
    <s v="LINATRON Mi6SSM LOW DOSE(15 &amp; 30 rad/min versions)"/>
    <s v="UT 84104"/>
    <n v="4725"/>
    <x v="4"/>
    <s v="Aviation"/>
    <n v="18.279100224000004"/>
  </r>
  <r>
    <s v="S022669"/>
    <x v="53"/>
    <s v="PO133563"/>
    <s v="GRN191728"/>
    <n v="23202445"/>
    <s v="CABLE MANAGEMENT SYSTEM FOR G60 EMEA STD (BOF)"/>
    <s v="Congleton CW12 1DL"/>
    <n v="12.6"/>
    <x v="2"/>
    <s v="Diesel"/>
    <n v="4.6620000000000003E-3"/>
  </r>
  <r>
    <s v="S022669"/>
    <x v="53"/>
    <s v="PO144667"/>
    <s v="GRN191733"/>
    <n v="101031973"/>
    <s v="ACTI9 IC60H MCB 16A TYPE C 10KA"/>
    <s v="Congleton CW12 1DL"/>
    <n v="12.6"/>
    <x v="2"/>
    <s v="Diesel"/>
    <n v="4.6620000000000003E-3"/>
  </r>
  <r>
    <s v="S023373"/>
    <x v="44"/>
    <s v="PO136443"/>
    <s v="GRN190691"/>
    <n v="56202191"/>
    <s v="HIGH VOLTAGE POWER SUPPLY"/>
    <s v="Pulborough RH20 2RY"/>
    <n v="420"/>
    <x v="2"/>
    <s v="Diesel"/>
    <n v="1.554E-3"/>
  </r>
  <r>
    <s v="S002239"/>
    <x v="17"/>
    <s v="PO132842"/>
    <s v="GRN179715"/>
    <n v="101022018"/>
    <s v="LINATRON Mi6SSM LOW DOSE(15 &amp; 40 rad/min versions)"/>
    <s v="UT 84104"/>
    <n v="4725"/>
    <x v="4"/>
    <s v="Aviation"/>
    <n v="18.279100224000004"/>
  </r>
  <r>
    <s v="S022669"/>
    <x v="53"/>
    <s v="PO145045"/>
    <s v="GRN191735"/>
    <n v="101031721"/>
    <s v="SWITCH DISCONNECTOR 200A ACTI9 4P"/>
    <s v="Congleton CW12 1DL"/>
    <n v="12.6"/>
    <x v="2"/>
    <s v="Diesel"/>
    <n v="4.6620000000000003E-3"/>
  </r>
  <r>
    <s v="S023373"/>
    <x v="44"/>
    <s v="PO136443"/>
    <s v="GRN190695"/>
    <n v="56202758"/>
    <s v="X-RAY GENERATOR HIGH VOLTAGE POWER SUPPLY"/>
    <s v="Pulborough RH20 2RY"/>
    <n v="420"/>
    <x v="2"/>
    <s v="Diesel"/>
    <n v="1.554E-3"/>
  </r>
  <r>
    <s v="S022669"/>
    <x v="53"/>
    <s v="PO144868"/>
    <s v="GRN191737"/>
    <n v="33202552"/>
    <s v="COPPER TUBE TERMINAL LUG 25 X 10MM (BAG OF 100)"/>
    <s v="Congleton CW12 1DL"/>
    <n v="12.6"/>
    <x v="2"/>
    <s v="Diesel"/>
    <n v="4.6620000000000003E-3"/>
  </r>
  <r>
    <s v="S022669"/>
    <x v="53"/>
    <s v="PO133593"/>
    <s v="GRN191771"/>
    <n v="23202445"/>
    <s v="CABLE MANAGEMENT SYSTEM FOR G60 EMEA STD (BOF)"/>
    <s v="Congleton CW12 1DL"/>
    <n v="12.6"/>
    <x v="2"/>
    <s v="Diesel"/>
    <n v="4.6620000000000003E-3"/>
  </r>
  <r>
    <s v="S022669"/>
    <x v="53"/>
    <s v="PO133563"/>
    <s v="GRN191775"/>
    <n v="23202445"/>
    <s v="CABLE MANAGEMENT SYSTEM FOR G60 EMEA STD (BOF)"/>
    <s v="Congleton CW12 1DL"/>
    <n v="12.6"/>
    <x v="2"/>
    <s v="Diesel"/>
    <n v="4.6620000000000003E-3"/>
  </r>
  <r>
    <s v="S022669"/>
    <x v="53"/>
    <s v="PO144166"/>
    <s v="GRN191783"/>
    <s v="11701-1042"/>
    <s v="P2 TWIN SERIES TRAFFIC LIGHT RED/GREEN 24VDC"/>
    <s v="Congleton CW12 1DL"/>
    <n v="12.6"/>
    <x v="2"/>
    <s v="Diesel"/>
    <n v="4.6620000000000003E-3"/>
  </r>
  <r>
    <s v="S022669"/>
    <x v="53"/>
    <s v="PO142022"/>
    <s v="GRN191807"/>
    <s v="11547-1072"/>
    <s v="CORDSET IEC60320 C13 TO UK BS1363 250VAC 10A 2.5M"/>
    <s v="Congleton CW12 1DL"/>
    <n v="12.6"/>
    <x v="2"/>
    <s v="Diesel"/>
    <n v="4.6620000000000003E-3"/>
  </r>
  <r>
    <s v="S022669"/>
    <x v="53"/>
    <s v="PO144582"/>
    <s v="GRN191808"/>
    <s v="11701-1042"/>
    <s v="P2 TWIN SERIES TRAFFIC LIGHT RED/GREEN 24VDC"/>
    <s v="Congleton CW12 1DL"/>
    <n v="12.6"/>
    <x v="2"/>
    <s v="Diesel"/>
    <n v="4.6620000000000003E-3"/>
  </r>
  <r>
    <s v="S026602"/>
    <x v="12"/>
    <s v="PO147156"/>
    <s v="GRN190712"/>
    <n v="101038090"/>
    <s v="AIR FILTER INNER"/>
    <s v="Watford WD24 7GG"/>
    <n v="302"/>
    <x v="2"/>
    <s v="Diesl"/>
    <n v="1.1173999999999999E-3"/>
  </r>
  <r>
    <s v="S022669"/>
    <x v="53"/>
    <s v="PO140020"/>
    <s v="GRN191810"/>
    <s v="11540-0044"/>
    <s v="TAPE VINYL BLACK 3/4 WIDE"/>
    <s v="Congleton CW12 1DL"/>
    <n v="12.6"/>
    <x v="2"/>
    <s v="Diesel"/>
    <n v="4.6620000000000003E-3"/>
  </r>
  <r>
    <s v="S002239"/>
    <x v="17"/>
    <s v="PO143492"/>
    <s v="GRN190147"/>
    <n v="101022018"/>
    <s v="LINATRON Mi6SSM LOW DOSE(15 &amp; 40 rad/min versions)"/>
    <s v="UT 84104"/>
    <n v="4725"/>
    <x v="4"/>
    <s v="Aviation"/>
    <n v="18.279100224000004"/>
  </r>
  <r>
    <s v="S002239"/>
    <x v="17"/>
    <s v="PO143492"/>
    <s v="GRN190151"/>
    <n v="101022018"/>
    <s v="LINATRON Mi6SSM LOW DOSE(15 &amp; 40 rad/min versions)"/>
    <s v="UT 84104"/>
    <n v="4725"/>
    <x v="4"/>
    <s v="Aviation"/>
    <n v="18.279100224000004"/>
  </r>
  <r>
    <s v="S022669"/>
    <x v="53"/>
    <s v="PO139015"/>
    <s v="GRN191811"/>
    <s v="11540-0307-UOM"/>
    <s v="TAPE ELECT VINYL YELLOW 3/4 X66'"/>
    <s v="Congleton CW12 1DL"/>
    <n v="12.6"/>
    <x v="2"/>
    <s v="Diesel"/>
    <n v="4.6620000000000003E-3"/>
  </r>
  <r>
    <s v="S024190"/>
    <x v="22"/>
    <s v="PO146184"/>
    <s v="GRN190726"/>
    <n v="101029156"/>
    <s v="GUIDE BUMP STOP"/>
    <s v="Stockport SK4 2JT"/>
    <n v="22.2"/>
    <x v="1"/>
    <s v="Diesel"/>
    <n v="8.2140000000000008E-3"/>
  </r>
  <r>
    <s v="S022669"/>
    <x v="53"/>
    <s v="PO145045"/>
    <s v="GRN191818"/>
    <n v="101031973"/>
    <s v="ACTI9 IC60H MCB 16A TYPE C 10KA"/>
    <s v="Congleton CW12 1DL"/>
    <n v="12.6"/>
    <x v="2"/>
    <s v="Diesel"/>
    <n v="4.6620000000000003E-3"/>
  </r>
  <r>
    <s v="S001047"/>
    <x v="9"/>
    <s v="PO134439"/>
    <s v="GRN190729"/>
    <n v="66205215"/>
    <s v="2x8 ELEMENT PHOTO DIODE CdWO4 30mm THICK"/>
    <s v="81300 Johor Bahru Malaysia"/>
    <n v="6781"/>
    <x v="4"/>
    <s v="Aviation"/>
    <n v="1.1924057587200001"/>
  </r>
  <r>
    <s v="S001047"/>
    <x v="9"/>
    <s v="PO140456"/>
    <s v="GRN190730"/>
    <n v="66205215"/>
    <s v="2X8 ELEMENT PHOTO DIODE CDWO4 30MM THICK"/>
    <s v="81300 Johor Bahru Malaysia"/>
    <n v="6781"/>
    <x v="4"/>
    <s v="Aviation"/>
    <n v="1.1924057587200001"/>
  </r>
  <r>
    <s v="S022669"/>
    <x v="53"/>
    <s v="PO140976"/>
    <s v="GRN191821"/>
    <s v="11700-7618"/>
    <s v="TAPE ELECTRICAL BROWN 3/4  X 66'"/>
    <s v="Congleton CW12 1DL"/>
    <n v="12.6"/>
    <x v="2"/>
    <s v="Diesel"/>
    <n v="4.6620000000000003E-3"/>
  </r>
  <r>
    <s v="S022669"/>
    <x v="53"/>
    <s v="PO144589"/>
    <s v="GRN191854"/>
    <n v="101042174"/>
    <s v="VIDAR HDX ANPR CAMERA"/>
    <s v="Congleton CW12 1DL"/>
    <n v="12.6"/>
    <x v="2"/>
    <s v="Diesel"/>
    <n v="4.6620000000000003E-3"/>
  </r>
  <r>
    <s v="S022669"/>
    <x v="53"/>
    <s v="PO142022"/>
    <s v="GRN191899"/>
    <s v="11554-1143"/>
    <s v="POWER STRIP 8 OUTLETS SURGE PROTECTED IEC320"/>
    <s v="Congleton CW12 1DL"/>
    <n v="12.6"/>
    <x v="2"/>
    <s v="Diesel"/>
    <n v="4.6620000000000003E-3"/>
  </r>
  <r>
    <s v="S022669"/>
    <x v="53"/>
    <s v="PO144540"/>
    <s v="GRN191962"/>
    <n v="13206885"/>
    <s v="AREA MONITOR CONTROLLER (0.1 MR/HR TO 1.0 MR/HR)"/>
    <s v="Congleton CW12 1DL"/>
    <n v="12.6"/>
    <x v="2"/>
    <s v="Diesel"/>
    <n v="4.6620000000000003E-3"/>
  </r>
  <r>
    <s v="S000892"/>
    <x v="16"/>
    <s v="PO146756"/>
    <s v="GRN190739"/>
    <n v="101023013"/>
    <s v="BLACK STRAIN RELIEF HOOD FOR RJ45 PLUG"/>
    <s v="Stockport SK4 2JT"/>
    <n v="55"/>
    <x v="2"/>
    <s v="Diesel"/>
    <n v="2.0350000000000001E-4"/>
  </r>
  <r>
    <s v="S022669"/>
    <x v="53"/>
    <s v="PO144867"/>
    <s v="GRN191964"/>
    <n v="13206885"/>
    <s v="AREA MONITOR CONTROLLER (0.1 MR/HR TO 1.0 MR/HR)"/>
    <s v="Congleton CW12 1DL"/>
    <n v="12.6"/>
    <x v="2"/>
    <s v="Diesel"/>
    <n v="4.6620000000000003E-3"/>
  </r>
  <r>
    <s v="S022669"/>
    <x v="53"/>
    <s v="PO145809"/>
    <s v="GRN191965"/>
    <n v="13206885"/>
    <s v="AREA MONITOR CONTROLLER (0.1 MR/HR TO 1.0 MR/HR)"/>
    <s v="Congleton CW12 1DL"/>
    <n v="12.6"/>
    <x v="2"/>
    <s v="Diesel"/>
    <n v="4.6620000000000003E-3"/>
  </r>
  <r>
    <s v="S022669"/>
    <x v="53"/>
    <s v="PO147589"/>
    <s v="GRN192052"/>
    <n v="5145063"/>
    <s v="1 GANG GLOSS SURFACE MOUNT BACK BOX - WHITE"/>
    <s v="Congleton CW12 1DL"/>
    <n v="12.6"/>
    <x v="2"/>
    <s v="Diesel"/>
    <n v="4.6620000000000003E-3"/>
  </r>
  <r>
    <s v="S022669"/>
    <x v="53"/>
    <s v="PO147589"/>
    <s v="GRN192138"/>
    <n v="3345050"/>
    <s v="M6 CHANNEL NUT - LONG SPRING"/>
    <s v="Congleton CW12 1DL"/>
    <n v="12.6"/>
    <x v="2"/>
    <s v="Diesel"/>
    <n v="4.6620000000000003E-3"/>
  </r>
  <r>
    <s v="S022669"/>
    <x v="53"/>
    <s v="PO146761"/>
    <s v="GRN192173"/>
    <n v="1"/>
    <s v="freight inwards"/>
    <s v="Congleton CW12 1DL"/>
    <n v="12.6"/>
    <x v="2"/>
    <s v="Diesel"/>
    <n v="4.6620000000000003E-3"/>
  </r>
  <r>
    <s v="S022669"/>
    <x v="53"/>
    <s v="PO147589"/>
    <s v="GRN192206"/>
    <n v="101042940"/>
    <s v="1200MM LONG UNISTRUT"/>
    <s v="Congleton CW12 1DL"/>
    <n v="12.6"/>
    <x v="2"/>
    <s v="Diesel"/>
    <n v="4.6620000000000003E-3"/>
  </r>
  <r>
    <s v="S025431"/>
    <x v="0"/>
    <s v="PO146250"/>
    <s v="GRN190747"/>
    <s v="11701-0031"/>
    <s v="CLEANER CITRJET LIQUID ACID LOW FOAMING"/>
    <s v="Boston Massachusetts"/>
    <n v="3154"/>
    <x v="0"/>
    <s v="Crude"/>
    <n v="1.0118031999999999E-2"/>
  </r>
  <r>
    <s v="S025431"/>
    <x v="0"/>
    <s v="PO146860"/>
    <s v="GRN190757"/>
    <s v="11540-0459"/>
    <s v="FILTER AIR 24X24 DURAMAX65 DM-601"/>
    <s v="Boston Massachusetts"/>
    <n v="3154"/>
    <x v="0"/>
    <s v="Crude"/>
    <n v="1.0118031999999999E-2"/>
  </r>
  <r>
    <s v="S000892"/>
    <x v="16"/>
    <s v="PO147160"/>
    <s v="GRN190774"/>
    <n v="101044511"/>
    <s v="FOAM TAPE EPDM 12MM X 3MM X 10M - BLACK"/>
    <s v="Stockport SK4 2JT"/>
    <n v="55"/>
    <x v="2"/>
    <s v="Diesel"/>
    <n v="2.0350000000000001E-4"/>
  </r>
  <r>
    <s v="S022669"/>
    <x v="53"/>
    <s v="PO146838"/>
    <s v="GRN192228"/>
    <s v="11701-2852"/>
    <s v="INSIDE RISER – MEDIUM DUTY 100MM GALVANISED"/>
    <s v="Congleton CW12 1DL"/>
    <n v="12.6"/>
    <x v="2"/>
    <s v="Diesel"/>
    <n v="4.6620000000000003E-3"/>
  </r>
  <r>
    <s v="S023222"/>
    <x v="11"/>
    <s v="PO144319"/>
    <s v="GRN190782"/>
    <s v="11700-8868"/>
    <s v="CABLE 4 METERS M12-12 RKS TO RSS"/>
    <s v="Wickford SS11 8YT"/>
    <n v="390"/>
    <x v="2"/>
    <s v="Diesel"/>
    <n v="1.4430000000000001E-3"/>
  </r>
  <r>
    <s v="S022669"/>
    <x v="53"/>
    <s v="PO140976"/>
    <s v="GRN192238"/>
    <n v="31203439"/>
    <s v="TRK HEAVY DUTY TRUNKING 100MM X 50MM X 3M - WHITE"/>
    <s v="Congleton CW12 1DL"/>
    <n v="12.6"/>
    <x v="2"/>
    <s v="Diesel"/>
    <n v="4.6620000000000003E-3"/>
  </r>
  <r>
    <s v="S023222"/>
    <x v="11"/>
    <s v="PO144700"/>
    <s v="GRN190785"/>
    <s v="11700-8868"/>
    <s v="CABLE 4 METERS M12-12 RKS TO RSS"/>
    <s v="Wickford SS11 8YT"/>
    <n v="390"/>
    <x v="2"/>
    <s v="Diesel"/>
    <n v="1.4430000000000001E-3"/>
  </r>
  <r>
    <s v="S023222"/>
    <x v="11"/>
    <s v="PO143358"/>
    <s v="GRN190787"/>
    <s v="11700-8868"/>
    <s v="CABLE 4 METERS M12-12 RKS TO RSS"/>
    <s v="Wickford SS11 8YT"/>
    <n v="390"/>
    <x v="2"/>
    <s v="Diesel"/>
    <n v="1.4430000000000001E-3"/>
  </r>
  <r>
    <s v="S023222"/>
    <x v="11"/>
    <s v="PO144700"/>
    <s v="GRN190790"/>
    <s v="11700-8868"/>
    <s v="CABLE 4 METERS M12-12 RKS TO RSS"/>
    <s v="Wickford SS11 8YT"/>
    <n v="390"/>
    <x v="2"/>
    <s v="Diesel"/>
    <n v="1.4430000000000001E-3"/>
  </r>
  <r>
    <s v="S023222"/>
    <x v="11"/>
    <s v="PO144319"/>
    <s v="GRN190801"/>
    <s v="11700-8868"/>
    <s v="CABLE 4 METERS M12-12 RKS TO RSS"/>
    <s v="Wickford SS11 8YT"/>
    <n v="390"/>
    <x v="2"/>
    <s v="Diesel"/>
    <n v="1.4430000000000001E-3"/>
  </r>
  <r>
    <s v="S023284"/>
    <x v="19"/>
    <s v="PO143146"/>
    <s v="GRN190802"/>
    <n v="101034024"/>
    <s v="MAIN CONTROL PANEL"/>
    <s v="Leicester LE19 2DT"/>
    <n v="144"/>
    <x v="1"/>
    <s v="Diesel"/>
    <n v="5.3280000000000001E-2"/>
  </r>
  <r>
    <s v="S023222"/>
    <x v="11"/>
    <s v="PO145483"/>
    <s v="GRN190803"/>
    <s v="11700-5342"/>
    <s v="CABLE 0.6 METER RJ45S TO RJ45S CAT5E"/>
    <s v="Wickford SS11 8YT"/>
    <n v="390"/>
    <x v="2"/>
    <s v="Diesel"/>
    <n v="1.4430000000000001E-3"/>
  </r>
  <r>
    <s v="S023284"/>
    <x v="19"/>
    <s v="PO139620"/>
    <s v="GRN190804"/>
    <n v="101023697"/>
    <s v="CAR VIEW PLAZA OPERATOR PANEL"/>
    <s v="Leicester LE19 2DT"/>
    <n v="144"/>
    <x v="1"/>
    <s v="Diesel"/>
    <n v="5.3280000000000001E-2"/>
  </r>
  <r>
    <s v="S025431"/>
    <x v="0"/>
    <s v="PO146904"/>
    <s v="GRN190807"/>
    <s v="11540-0018"/>
    <s v="PASTE SILICONE DIELECTRIC"/>
    <s v="Boston Massachusetts"/>
    <n v="3154"/>
    <x v="0"/>
    <s v="Crude"/>
    <n v="1.0118031999999999E-2"/>
  </r>
  <r>
    <s v="S023222"/>
    <x v="11"/>
    <s v="PO138721"/>
    <s v="GRN190811"/>
    <n v="101027016"/>
    <s v="MULTIPROTOCOL STATION BLCEN-8M12LT-4AI-VI-8XSG-P"/>
    <s v="Wickford SS11 8YT"/>
    <n v="390"/>
    <x v="2"/>
    <s v="Diesel"/>
    <n v="1.4430000000000001E-3"/>
  </r>
  <r>
    <s v="S023222"/>
    <x v="11"/>
    <s v="PO138721"/>
    <s v="GRN190812"/>
    <n v="101027016"/>
    <s v="MULTIPROTOCOL STATION BLCEN-8M12LT-4AI-VI-8XSG-P"/>
    <s v="Wickford SS11 8YT"/>
    <n v="390"/>
    <x v="2"/>
    <s v="Diesel"/>
    <n v="1.4430000000000001E-3"/>
  </r>
  <r>
    <s v="S022669"/>
    <x v="53"/>
    <s v="PO147260"/>
    <s v="GRN192239"/>
    <n v="31203439"/>
    <s v="TRK HEAVY DUTY TRUNKING 100MM X 50MM X 3M - WHITE"/>
    <s v="Congleton CW12 1DL"/>
    <n v="12.6"/>
    <x v="2"/>
    <s v="Diesel"/>
    <n v="4.6620000000000003E-3"/>
  </r>
  <r>
    <s v="S022669"/>
    <x v="53"/>
    <s v="PO140975"/>
    <s v="GRN192344"/>
    <s v="11540-0175"/>
    <s v="TAPE ELECTRICAL BLUE"/>
    <s v="Congleton CW12 1DL"/>
    <n v="12.6"/>
    <x v="2"/>
    <s v="Diesel"/>
    <n v="4.6620000000000003E-3"/>
  </r>
  <r>
    <s v="S023222"/>
    <x v="11"/>
    <s v="PO144700"/>
    <s v="GRN190823"/>
    <s v="11700-8868"/>
    <s v="CABLE 4 METERS M12-12 RKS TO RSS"/>
    <s v="Wickford SS11 8YT"/>
    <n v="390"/>
    <x v="2"/>
    <s v="Diesel"/>
    <n v="1.4430000000000001E-3"/>
  </r>
  <r>
    <s v="S023222"/>
    <x v="11"/>
    <s v="PO143360"/>
    <s v="GRN190824"/>
    <s v="11700-8868"/>
    <s v="CABLE 4 METERS M12-12 RKS TO RSS"/>
    <s v="Wickford SS11 8YT"/>
    <n v="390"/>
    <x v="2"/>
    <s v="Diesel"/>
    <n v="1.4430000000000001E-3"/>
  </r>
  <r>
    <s v="S023222"/>
    <x v="11"/>
    <s v="PO143360"/>
    <s v="GRN190825"/>
    <s v="11700-5607"/>
    <s v="CORDSET CAT5E ETHERNET M12 RJ45 8C"/>
    <s v="Wickford SS11 8YT"/>
    <n v="390"/>
    <x v="2"/>
    <s v="Diesel"/>
    <n v="1.4430000000000001E-3"/>
  </r>
  <r>
    <s v="S022669"/>
    <x v="53"/>
    <s v="PO140418"/>
    <s v="GRN192346"/>
    <n v="101031721"/>
    <s v="SWITCH DISCONNECTOR 200A ACTI9 4P"/>
    <s v="Congleton CW12 1DL"/>
    <n v="12.6"/>
    <x v="2"/>
    <s v="Diesel"/>
    <n v="4.6620000000000003E-3"/>
  </r>
  <r>
    <s v="S022669"/>
    <x v="53"/>
    <s v="PO147424"/>
    <s v="GRN192353"/>
    <n v="101027025"/>
    <s v="AVOCENT 18.5&quot; LOCAL RACK ACCESS (LRA) CONSOLE"/>
    <s v="Congleton CW12 1DL"/>
    <n v="12.6"/>
    <x v="2"/>
    <s v="Diesel"/>
    <n v="4.6620000000000003E-3"/>
  </r>
  <r>
    <s v="S022669"/>
    <x v="53"/>
    <s v="PO141741"/>
    <s v="GRN192383"/>
    <n v="13206264"/>
    <s v="DP2400E HAND HELD PORTABLE 2-WAY RADIO C/W LI-ION"/>
    <s v="Congleton CW12 1DL"/>
    <n v="12.6"/>
    <x v="2"/>
    <s v="Diesel"/>
    <n v="4.6620000000000003E-3"/>
  </r>
  <r>
    <s v="S022669"/>
    <x v="53"/>
    <s v="PO141741"/>
    <s v="GRN192384"/>
    <n v="13206885"/>
    <s v="AREA MONITOR CONTROLLER (0.1 MR/HR TO 1.0 MR/HR)"/>
    <s v="Congleton CW12 1DL"/>
    <n v="12.6"/>
    <x v="2"/>
    <s v="Diesel"/>
    <n v="4.6620000000000003E-3"/>
  </r>
  <r>
    <s v="S022669"/>
    <x v="53"/>
    <s v="PO142054"/>
    <s v="GRN192386"/>
    <n v="101033562"/>
    <s v="2.4GHz 4-ZONE TOUCH RF RGBW REMOTE CONTROL MILIGHT"/>
    <s v="Congleton CW12 1DL"/>
    <n v="12.6"/>
    <x v="2"/>
    <s v="Diesel"/>
    <n v="4.6620000000000003E-3"/>
  </r>
  <r>
    <s v="S022669"/>
    <x v="53"/>
    <s v="PO142067"/>
    <s v="GRN192389"/>
    <n v="101025603"/>
    <s v="DIMMER SWITCH 1 GANG 1-10V ON/OFF BRUSHED STEEL"/>
    <s v="Congleton CW12 1DL"/>
    <n v="12.6"/>
    <x v="2"/>
    <s v="Diesel"/>
    <n v="4.6620000000000003E-3"/>
  </r>
  <r>
    <s v="S022669"/>
    <x v="53"/>
    <s v="PO142068"/>
    <s v="GRN192390"/>
    <n v="34204624"/>
    <s v="PLUG POWERTOP XTRA 63A 5POLE 400V IP67 50-60HZ IP6"/>
    <s v="Congleton CW12 1DL"/>
    <n v="12.6"/>
    <x v="2"/>
    <s v="Diesel"/>
    <n v="4.6620000000000003E-3"/>
  </r>
  <r>
    <s v="S022669"/>
    <x v="53"/>
    <s v="PO144589"/>
    <s v="GRN192395"/>
    <n v="101043692"/>
    <s v="ST-ST BULKHEAD ADAPTOR"/>
    <s v="Congleton CW12 1DL"/>
    <n v="12.6"/>
    <x v="2"/>
    <s v="Diesel"/>
    <n v="4.6620000000000003E-3"/>
  </r>
  <r>
    <s v="S022669"/>
    <x v="53"/>
    <s v="PO147647"/>
    <s v="GRN192398"/>
    <s v="11701-2698"/>
    <s v="USB DONGLE + LICENSE BENIN PLATES"/>
    <s v="Congleton CW12 1DL"/>
    <n v="12.6"/>
    <x v="2"/>
    <s v="Diesel"/>
    <n v="4.6620000000000003E-3"/>
  </r>
  <r>
    <s v="S022669"/>
    <x v="53"/>
    <s v="PO147652"/>
    <s v="GRN192400"/>
    <s v="11701-3281"/>
    <s v="USB DONGLE + LICENSE LIBYAN PLATES"/>
    <s v="Congleton CW12 1DL"/>
    <n v="12.6"/>
    <x v="2"/>
    <s v="Diesel"/>
    <n v="4.6620000000000003E-3"/>
  </r>
  <r>
    <s v="S024190"/>
    <x v="22"/>
    <s v="PO146262"/>
    <s v="GRN190877"/>
    <s v="340-1085-1"/>
    <s v="LINAC GLIDE STRIP"/>
    <s v="Stockport SK4 2JT"/>
    <n v="22.2"/>
    <x v="1"/>
    <s v="Diesel"/>
    <n v="8.2140000000000008E-3"/>
  </r>
  <r>
    <s v="S022669"/>
    <x v="53"/>
    <s v="PO147652"/>
    <s v="GRN192404"/>
    <n v="101047262"/>
    <s v="USB DONGLE + LICENSE CENTRAL AMERICAN (CAM) PLATES"/>
    <s v="Congleton CW12 1DL"/>
    <n v="12.6"/>
    <x v="2"/>
    <s v="Diesel"/>
    <n v="4.6620000000000003E-3"/>
  </r>
  <r>
    <s v="S022669"/>
    <x v="53"/>
    <s v="PO144071"/>
    <s v="GRN192428"/>
    <n v="101017588"/>
    <s v="ROUND SCREW-ON FOOT 17.5mm Dia x 9.5mm HIGH ESSENT"/>
    <s v="Congleton CW12 1DL"/>
    <n v="12.6"/>
    <x v="2"/>
    <s v="Diesel"/>
    <n v="4.6620000000000003E-3"/>
  </r>
  <r>
    <s v="S022669"/>
    <x v="53"/>
    <s v="PO145927"/>
    <s v="GRN192432"/>
    <n v="101050292"/>
    <s v="ACTROS 5 FUEL SENDER ASSEMBLY"/>
    <s v="Congleton CW12 1DL"/>
    <n v="12.6"/>
    <x v="2"/>
    <s v="Diesel"/>
    <n v="4.6620000000000003E-3"/>
  </r>
  <r>
    <s v="S022669"/>
    <x v="53"/>
    <s v="PO142069"/>
    <s v="GRN192443"/>
    <n v="34205232"/>
    <s v="BLANKING PLATE 1 GANG - WHITE MK ELECTRIC K3390 WH"/>
    <s v="Congleton CW12 1DL"/>
    <n v="12.6"/>
    <x v="2"/>
    <s v="Diesel"/>
    <n v="4.6620000000000003E-3"/>
  </r>
  <r>
    <s v="S022669"/>
    <x v="53"/>
    <s v="PO145174"/>
    <s v="GRN192615"/>
    <s v="11505-0862"/>
    <s v="KEYBOARD ARABIC-ENGLISH 104 KEY WINDOWS USB"/>
    <s v="Congleton CW12 1DL"/>
    <n v="12.6"/>
    <x v="2"/>
    <s v="Diesel"/>
    <n v="4.6620000000000003E-3"/>
  </r>
  <r>
    <s v="S022669"/>
    <x v="53"/>
    <s v="PO147664"/>
    <s v="GRN192706"/>
    <s v="11700-5696"/>
    <s v="BUS BAR 1 POLE INSULATED 1M"/>
    <s v="Congleton CW12 1DL"/>
    <n v="12.6"/>
    <x v="2"/>
    <s v="Diesel"/>
    <n v="4.6620000000000003E-3"/>
  </r>
  <r>
    <s v="S022669"/>
    <x v="53"/>
    <s v="PO147783"/>
    <s v="GRN192819"/>
    <s v="11701-3331"/>
    <s v="WING FITTING WITH GUSSETS"/>
    <s v="Congleton CW12 1DL"/>
    <n v="12.6"/>
    <x v="2"/>
    <s v="Diesel"/>
    <n v="4.6620000000000003E-3"/>
  </r>
  <r>
    <s v="S022669"/>
    <x v="53"/>
    <s v="PO145575"/>
    <s v="GRN192854"/>
    <n v="101031973"/>
    <s v="ACTI9 IC60H MCB 16A TYPE C 10KA"/>
    <s v="Congleton CW12 1DL"/>
    <n v="12.6"/>
    <x v="2"/>
    <s v="Diesel"/>
    <n v="4.6620000000000003E-3"/>
  </r>
  <r>
    <s v="S022669"/>
    <x v="53"/>
    <s v="PO147417"/>
    <s v="GRN192858"/>
    <n v="50204186"/>
    <s v="8 CHANNEL SOURCE OUTPUT MODULE 24V DC"/>
    <s v="Congleton CW12 1DL"/>
    <n v="12.6"/>
    <x v="2"/>
    <s v="Diesel"/>
    <n v="4.6620000000000003E-3"/>
  </r>
  <r>
    <s v="S022669"/>
    <x v="53"/>
    <s v="PO147862"/>
    <s v="GRN192860"/>
    <n v="50212122"/>
    <s v="SINGLE POLE DISTRIBUTION BLOCK UDJ-125A"/>
    <s v="Congleton CW12 1DL"/>
    <n v="12.6"/>
    <x v="2"/>
    <s v="Diesel"/>
    <n v="4.6620000000000003E-3"/>
  </r>
  <r>
    <s v="S022669"/>
    <x v="53"/>
    <s v="PO146733"/>
    <s v="GRN192862"/>
    <s v="11580-0137"/>
    <s v="O-RING 5  FILTER HOUSING"/>
    <s v="Congleton CW12 1DL"/>
    <n v="12.6"/>
    <x v="2"/>
    <s v="Diesel"/>
    <n v="4.6620000000000003E-3"/>
  </r>
  <r>
    <s v="S022669"/>
    <x v="53"/>
    <s v="PO147611"/>
    <s v="GRN192866"/>
    <n v="101025609"/>
    <s v="EURO RJ45 DATA SOCKET 1 MODULE - BLACK SCHNEIDER E"/>
    <s v="Congleton CW12 1DL"/>
    <n v="12.6"/>
    <x v="2"/>
    <s v="Diesel"/>
    <n v="4.6620000000000003E-3"/>
  </r>
  <r>
    <s v="S022669"/>
    <x v="53"/>
    <s v="PO147471"/>
    <s v="GRN192885"/>
    <n v="57207602"/>
    <s v="FOLD-DOWN DRINK-HOLDER WESTERN BODY HARDWARE 9/011"/>
    <s v="Congleton CW12 1DL"/>
    <n v="12.6"/>
    <x v="2"/>
    <s v="Diesel"/>
    <n v="4.6620000000000003E-3"/>
  </r>
  <r>
    <s v="S023222"/>
    <x v="11"/>
    <s v="PO138721"/>
    <s v="GRN190893"/>
    <s v="11700-5431"/>
    <s v="CABLE 5 PIN UNSHLD 4 METER"/>
    <s v="Wickford SS11 8YT"/>
    <n v="390"/>
    <x v="2"/>
    <s v="Diesel"/>
    <n v="1.4430000000000001E-3"/>
  </r>
  <r>
    <s v="S022669"/>
    <x v="53"/>
    <s v="PO144867"/>
    <s v="GRN192903"/>
    <s v="11540-0175"/>
    <s v="TAPE ELECTRICAL BLUE"/>
    <s v="Congleton CW12 1DL"/>
    <n v="12.6"/>
    <x v="2"/>
    <s v="Diesel"/>
    <n v="4.6620000000000003E-3"/>
  </r>
  <r>
    <s v="S023222"/>
    <x v="11"/>
    <s v="PO145268"/>
    <s v="GRN190896"/>
    <s v="11700-5345"/>
    <s v="CABLE 1.5 METER RJ45S TO RJ45S CAT5E"/>
    <s v="Wickford SS11 8YT"/>
    <n v="390"/>
    <x v="2"/>
    <s v="Diesel"/>
    <n v="1.4430000000000001E-3"/>
  </r>
  <r>
    <s v="S023222"/>
    <x v="11"/>
    <s v="PO144319"/>
    <s v="GRN190899"/>
    <n v="101027038"/>
    <s v="M12 ETHERNET CABLE RSSD-RSSD-4416 - 10M LONG"/>
    <s v="Wickford SS11 8YT"/>
    <n v="390"/>
    <x v="2"/>
    <s v="Diesel"/>
    <n v="1.4430000000000001E-3"/>
  </r>
  <r>
    <s v="S022669"/>
    <x v="53"/>
    <s v="PO144868"/>
    <s v="GRN192905"/>
    <n v="30202001"/>
    <s v="EARTH CABLE 10MM2 GREEN/YELLOW"/>
    <s v="Congleton CW12 1DL"/>
    <n v="12.6"/>
    <x v="2"/>
    <s v="Diesel"/>
    <n v="4.6620000000000003E-3"/>
  </r>
  <r>
    <s v="S022669"/>
    <x v="53"/>
    <s v="PO147486"/>
    <s v="GRN192913"/>
    <n v="101035552"/>
    <s v="KINETIX 5700 47A POWER SUPPLY, DC BUS"/>
    <s v="Congleton CW12 1DL"/>
    <n v="12.6"/>
    <x v="2"/>
    <s v="Diesel"/>
    <n v="4.6620000000000003E-3"/>
  </r>
  <r>
    <s v="S001571"/>
    <x v="10"/>
    <s v="PO143456"/>
    <s v="GRN190903"/>
    <n v="101012395"/>
    <s v="SICK 2D LIDAR LASER SENSOR TIM351-2134001"/>
    <s v="St Albans AL1 5BN"/>
    <n v="298"/>
    <x v="2"/>
    <s v="Diesel"/>
    <n v="1.1026E-3"/>
  </r>
  <r>
    <s v="S023222"/>
    <x v="11"/>
    <s v="PO143360"/>
    <s v="GRN190904"/>
    <s v="11700-5343"/>
    <s v="CABLE 0.9 METER RJ45S TO RJ45S CAT5E"/>
    <s v="Wickford SS11 8YT"/>
    <n v="390"/>
    <x v="2"/>
    <s v="Diesel"/>
    <n v="1.4430000000000001E-3"/>
  </r>
  <r>
    <s v="S022669"/>
    <x v="53"/>
    <s v="PO145174"/>
    <s v="GRN192961"/>
    <s v="11700-7756"/>
    <s v="HOIST RING 1-8  X 1.53 BOLT 10000LB"/>
    <s v="Congleton CW12 1DL"/>
    <n v="12.6"/>
    <x v="2"/>
    <s v="Diesel"/>
    <n v="4.6620000000000003E-3"/>
  </r>
  <r>
    <s v="S023222"/>
    <x v="11"/>
    <s v="PO143357"/>
    <s v="GRN190906"/>
    <s v="11700-8868"/>
    <s v="CABLE 4 METERS M12-12 RKS TO RSS"/>
    <s v="Wickford SS11 8YT"/>
    <n v="390"/>
    <x v="2"/>
    <s v="Diesel"/>
    <n v="1.4430000000000001E-3"/>
  </r>
  <r>
    <s v="S001571"/>
    <x v="10"/>
    <s v="PO138588"/>
    <s v="GRN190907"/>
    <s v="11700-5287"/>
    <s v="LASER SCANNER LMS141-15100 SECURITY PRIME"/>
    <s v="St Albans AL1 5BN"/>
    <n v="298"/>
    <x v="2"/>
    <s v="Diesel"/>
    <n v="1.1026E-3"/>
  </r>
  <r>
    <s v="S001571"/>
    <x v="10"/>
    <s v="PO146736"/>
    <s v="GRN190908"/>
    <n v="42203606"/>
    <s v="PHOTOELECTRIC SENSOR"/>
    <s v="St Albans AL1 5BN"/>
    <n v="298"/>
    <x v="2"/>
    <s v="Diesel"/>
    <n v="1.1026E-3"/>
  </r>
  <r>
    <s v="S023222"/>
    <x v="11"/>
    <s v="PO143361"/>
    <s v="GRN190909"/>
    <s v="11700-8868"/>
    <s v="CABLE 4 METERS M12-12 RKS TO RSS"/>
    <s v="Wickford SS11 8YT"/>
    <n v="390"/>
    <x v="2"/>
    <s v="Diesel"/>
    <n v="1.4430000000000001E-3"/>
  </r>
  <r>
    <s v="S023222"/>
    <x v="11"/>
    <s v="PO143358"/>
    <s v="GRN190910"/>
    <s v="11700-8868"/>
    <s v="CABLE 4 METERS M12-12 RKS TO RSS"/>
    <s v="Wickford SS11 8YT"/>
    <n v="390"/>
    <x v="2"/>
    <s v="Diesel"/>
    <n v="1.4430000000000001E-3"/>
  </r>
  <r>
    <s v="S022669"/>
    <x v="53"/>
    <s v="PO144868"/>
    <s v="GRN193092"/>
    <n v="42206182"/>
    <s v="COMPLETE MARKER SYSTEM (1400 x 350)"/>
    <s v="Congleton CW12 1DL"/>
    <n v="12.6"/>
    <x v="2"/>
    <s v="Diesel"/>
    <n v="4.6620000000000003E-3"/>
  </r>
  <r>
    <s v="S001047"/>
    <x v="9"/>
    <s v="PO142188"/>
    <s v="GRN190912"/>
    <n v="66205215"/>
    <s v="2X8 ELEMENT PHOTO DIODE CDWO4 30MM THICK"/>
    <s v="81300 Johor Bahru Malaysia"/>
    <n v="6781"/>
    <x v="4"/>
    <s v="Aviation"/>
    <n v="1.1924057587200001"/>
  </r>
  <r>
    <s v="S001047"/>
    <x v="9"/>
    <s v="PO142188"/>
    <s v="GRN190913"/>
    <n v="66205215"/>
    <s v="2X8 ELEMENT PHOTO DIODE CDWO4 30MM THICK"/>
    <s v="81300 Johor Bahru Malaysia"/>
    <n v="6781"/>
    <x v="4"/>
    <s v="Aviation"/>
    <n v="1.1924057587200001"/>
  </r>
  <r>
    <s v="S001047"/>
    <x v="9"/>
    <s v="PO142188"/>
    <s v="GRN190915"/>
    <n v="66205215"/>
    <s v="2X8 ELEMENT PHOTO DIODE CDWO4 30MM THICK"/>
    <s v="81300 Johor Bahru Malaysia"/>
    <n v="6781"/>
    <x v="4"/>
    <s v="Aviation"/>
    <n v="1.1924057587200001"/>
  </r>
  <r>
    <s v="S023222"/>
    <x v="11"/>
    <s v="PO146369"/>
    <s v="GRN190916"/>
    <n v="101027072"/>
    <s v="POWER CABLE PUR JACKET RKM52-1-RSM52 - 1M LONG"/>
    <s v="Wickford SS11 8YT"/>
    <n v="390"/>
    <x v="2"/>
    <s v="Diesel"/>
    <n v="1.4430000000000001E-3"/>
  </r>
  <r>
    <s v="S022669"/>
    <x v="53"/>
    <s v="PO147260"/>
    <s v="GRN193114"/>
    <n v="3445337"/>
    <s v="6 WAY TP DISTRIBUTION BOARD"/>
    <s v="Congleton CW12 1DL"/>
    <n v="12.6"/>
    <x v="2"/>
    <s v="Diesel"/>
    <n v="4.6620000000000003E-3"/>
  </r>
  <r>
    <s v="S022669"/>
    <x v="53"/>
    <s v="PO145624"/>
    <s v="GRN193116"/>
    <s v="308-1244-1"/>
    <s v="KEYBOARD / MOUSE SHARING SWITCH FOR COLOCATED SYST"/>
    <s v="Congleton CW12 1DL"/>
    <n v="12.6"/>
    <x v="2"/>
    <s v="Diesel"/>
    <n v="4.6620000000000003E-3"/>
  </r>
  <r>
    <s v="S022669"/>
    <x v="53"/>
    <s v="PO147468"/>
    <s v="GRN193120"/>
    <s v="11700-9304"/>
    <s v="PRINTER LASERJET COLOR HP M652DN 220V"/>
    <s v="Congleton CW12 1DL"/>
    <n v="12.6"/>
    <x v="2"/>
    <s v="Diesel"/>
    <n v="4.6620000000000003E-3"/>
  </r>
  <r>
    <s v="S023222"/>
    <x v="11"/>
    <s v="PO146369"/>
    <s v="GRN190920"/>
    <n v="101027071"/>
    <s v="M12 ETHERNET-PUR CABLE RSSD-RSSD-4416-1M"/>
    <s v="Wickford SS11 8YT"/>
    <n v="390"/>
    <x v="2"/>
    <s v="Diesel"/>
    <n v="1.4430000000000001E-3"/>
  </r>
  <r>
    <s v="S022669"/>
    <x v="53"/>
    <s v="PO140028"/>
    <s v="GRN193223"/>
    <n v="31203439"/>
    <s v="TRK HEAVY DUTY TRUNKING 100mm x 50mm x 3M - WHITE"/>
    <s v="Congleton CW12 1DL"/>
    <n v="12.6"/>
    <x v="2"/>
    <s v="Diesel"/>
    <n v="4.6620000000000003E-3"/>
  </r>
  <r>
    <s v="S023222"/>
    <x v="11"/>
    <s v="PO146369"/>
    <s v="GRN190924"/>
    <n v="101027038"/>
    <s v="M12 ETHERNET CABLE RSSD-RSSD-4416 - 10M LONG"/>
    <s v="Wickford SS11 8YT"/>
    <n v="390"/>
    <x v="2"/>
    <s v="Diesel"/>
    <n v="1.4430000000000001E-3"/>
  </r>
  <r>
    <s v="S022669"/>
    <x v="53"/>
    <s v="PO147970"/>
    <s v="GRN193224"/>
    <n v="1"/>
    <s v="freight inwards"/>
    <s v="Congleton CW12 1DL"/>
    <n v="12.6"/>
    <x v="2"/>
    <s v="Diesel"/>
    <n v="4.6620000000000003E-3"/>
  </r>
  <r>
    <s v="S023222"/>
    <x v="11"/>
    <s v="PO144599"/>
    <s v="GRN190927"/>
    <n v="101027038"/>
    <s v="M12 ETHERNET CABLE RSSD-RSSD-4416 - 10M LONG"/>
    <s v="Wickford SS11 8YT"/>
    <n v="390"/>
    <x v="2"/>
    <s v="Diesel"/>
    <n v="1.4430000000000001E-3"/>
  </r>
  <r>
    <s v="S023222"/>
    <x v="11"/>
    <s v="PO146369"/>
    <s v="GRN190931"/>
    <n v="101027706"/>
    <s v="RIGHT ANGLE SMBAMS SERIES MOUNTING BRACKET"/>
    <s v="Wickford SS11 8YT"/>
    <n v="390"/>
    <x v="2"/>
    <s v="Diesel"/>
    <n v="1.4430000000000001E-3"/>
  </r>
  <r>
    <s v="S023222"/>
    <x v="11"/>
    <s v="PO146369"/>
    <s v="GRN190932"/>
    <n v="101027050"/>
    <s v="COMPACT MULTIPROTOCOL I/O MODULE TBEN-L1-16DXP"/>
    <s v="Wickford SS11 8YT"/>
    <n v="390"/>
    <x v="2"/>
    <s v="Diesel"/>
    <n v="1.4430000000000001E-3"/>
  </r>
  <r>
    <s v="S023222"/>
    <x v="11"/>
    <s v="PO146369"/>
    <s v="GRN190933"/>
    <s v="11554-0683"/>
    <s v="CONN EURO MALE WIREABLE"/>
    <s v="Wickford SS11 8YT"/>
    <n v="390"/>
    <x v="2"/>
    <s v="Diesel"/>
    <n v="1.4430000000000001E-3"/>
  </r>
  <r>
    <s v="S022669"/>
    <x v="53"/>
    <s v="PO147321"/>
    <s v="GRN193256"/>
    <s v="11701-3214"/>
    <s v="LID STAY, LEFT HAND - UPWARD OPENING, CHROME PLATE"/>
    <s v="Congleton CW12 1DL"/>
    <n v="12.6"/>
    <x v="2"/>
    <s v="Diesel"/>
    <n v="4.6620000000000003E-3"/>
  </r>
  <r>
    <s v="S023222"/>
    <x v="11"/>
    <s v="PO146369"/>
    <s v="GRN190935"/>
    <n v="101027700"/>
    <s v="5-PIN M12/EURO STYLE CORDSET STRAIGHT - 9.14M LONG"/>
    <s v="Wickford SS11 8YT"/>
    <n v="390"/>
    <x v="2"/>
    <s v="Diesel"/>
    <n v="1.4430000000000001E-3"/>
  </r>
  <r>
    <s v="S022669"/>
    <x v="53"/>
    <s v="PO146649"/>
    <s v="GRN193283"/>
    <s v="11700-6604"/>
    <s v="LUBRICATION UNIT SUREFIRE II RAISED BULKHEAD"/>
    <s v="Congleton CW12 1DL"/>
    <n v="12.6"/>
    <x v="2"/>
    <s v="Diesel"/>
    <n v="4.6620000000000003E-3"/>
  </r>
  <r>
    <s v="S022669"/>
    <x v="53"/>
    <s v="PO146733"/>
    <s v="GRN193285"/>
    <s v="11547-1276"/>
    <s v="CORD POWER IEC C13 TO NEMA 5-15P 14FT"/>
    <s v="Congleton CW12 1DL"/>
    <n v="12.6"/>
    <x v="2"/>
    <s v="Diesel"/>
    <n v="4.6620000000000003E-3"/>
  </r>
  <r>
    <s v="S022669"/>
    <x v="53"/>
    <s v="PO145575"/>
    <s v="GRN193287"/>
    <n v="101019928"/>
    <s v="TRIMLINE SWINGHANDLE WITH CYLINDER FOR FLAT RODS"/>
    <s v="Congleton CW12 1DL"/>
    <n v="12.6"/>
    <x v="2"/>
    <s v="Diesel"/>
    <n v="4.6620000000000003E-3"/>
  </r>
  <r>
    <s v="S022669"/>
    <x v="53"/>
    <s v="PO147424"/>
    <s v="GRN193324"/>
    <n v="1"/>
    <s v="freight inwards for avocent"/>
    <s v="Congleton CW12 1DL"/>
    <n v="12.6"/>
    <x v="2"/>
    <s v="Diesel"/>
    <n v="4.6620000000000003E-3"/>
  </r>
  <r>
    <s v="S022669"/>
    <x v="53"/>
    <s v="PO140365"/>
    <s v="GRN193365"/>
    <n v="10203541"/>
    <s v="TEMPERATURE CONTROLLER/PROCESS TWO RELAY"/>
    <s v="Congleton CW12 1DL"/>
    <n v="12.6"/>
    <x v="2"/>
    <s v="Diesel"/>
    <n v="4.6620000000000003E-3"/>
  </r>
  <r>
    <s v="S022669"/>
    <x v="53"/>
    <s v="PO142054"/>
    <s v="GRN193428"/>
    <n v="101025262"/>
    <s v="SLIMLINE LED MODULE (12/24V) RED FLASH"/>
    <s v="Congleton CW12 1DL"/>
    <n v="12.6"/>
    <x v="2"/>
    <s v="Diesel"/>
    <n v="4.6620000000000003E-3"/>
  </r>
  <r>
    <s v="S022669"/>
    <x v="53"/>
    <s v="PO142067"/>
    <s v="GRN193477"/>
    <n v="101029546"/>
    <s v="STRAIGHT 50OHM RF ADAPTER BNC SOCKET TO BNC SOCKET"/>
    <s v="Congleton CW12 1DL"/>
    <n v="12.6"/>
    <x v="2"/>
    <s v="Diesel"/>
    <n v="4.6620000000000003E-3"/>
  </r>
  <r>
    <s v="S022669"/>
    <x v="53"/>
    <s v="PO147652"/>
    <s v="GRN193481"/>
    <n v="101047262"/>
    <s v="USB DONGLE + LICENSE CENTRAL AMERICAN (CAM) PLATES"/>
    <s v="Congleton CW12 1DL"/>
    <n v="12.6"/>
    <x v="2"/>
    <s v="Diesel"/>
    <n v="4.6620000000000003E-3"/>
  </r>
  <r>
    <s v="S022669"/>
    <x v="53"/>
    <s v="PO141740"/>
    <s v="GRN193482"/>
    <n v="101044289"/>
    <s v="1-AXIS JOYSTICK LEVER, SPRING RETURN IP65 IDEC.HW1"/>
    <s v="Congleton CW12 1DL"/>
    <n v="12.6"/>
    <x v="2"/>
    <s v="Diesel"/>
    <n v="4.6620000000000003E-3"/>
  </r>
  <r>
    <s v="S022669"/>
    <x v="53"/>
    <s v="PO140365"/>
    <s v="GRN193486"/>
    <n v="10203541"/>
    <s v="TEMPERATURE CONTROLLER/PROCESS TWO RELAY"/>
    <s v="Congleton CW12 1DL"/>
    <n v="12.6"/>
    <x v="2"/>
    <s v="Diesel"/>
    <n v="4.6620000000000003E-3"/>
  </r>
  <r>
    <s v="S022669"/>
    <x v="53"/>
    <s v="PO143673"/>
    <s v="GRN193514"/>
    <n v="101017406"/>
    <s v="WD MY PASSPORT 2TB PORTABLE HARD DRIVE - BLACK"/>
    <s v="Congleton CW12 1DL"/>
    <n v="12.6"/>
    <x v="2"/>
    <s v="Diesel"/>
    <n v="4.6620000000000003E-3"/>
  </r>
  <r>
    <s v="S022669"/>
    <x v="53"/>
    <s v="PO143685"/>
    <s v="GRN193515"/>
    <n v="101047376"/>
    <s v="C15 STRAIGHT FEMALE CONNECTOR 10A 250 V"/>
    <s v="Congleton CW12 1DL"/>
    <n v="12.6"/>
    <x v="2"/>
    <s v="Diesel"/>
    <n v="4.6620000000000003E-3"/>
  </r>
  <r>
    <s v="S024099"/>
    <x v="47"/>
    <s v="PO142648"/>
    <s v="GRN189847"/>
    <s v="361-1066-1"/>
    <s v="COLUMN AND TRANSPORT KIT (1033 COLUMN)"/>
    <s v="Stafford ST16 3DR"/>
    <n v="49.6"/>
    <x v="3"/>
    <s v="Diesel"/>
    <n v="5.0430800000000005E-2"/>
  </r>
  <r>
    <s v="S022669"/>
    <x v="53"/>
    <s v="PO145045"/>
    <s v="GRN193517"/>
    <n v="101031721"/>
    <s v="SWITCH DISCONNECTOR 200A ACTI9 4P"/>
    <s v="Congleton CW12 1DL"/>
    <n v="12.6"/>
    <x v="2"/>
    <s v="Diesel"/>
    <n v="4.6620000000000003E-3"/>
  </r>
  <r>
    <s v="S022669"/>
    <x v="53"/>
    <s v="PO143991"/>
    <s v="GRN193518"/>
    <s v="11700-6998"/>
    <s v="POWER CORD C14 TO C13 3FT"/>
    <s v="Congleton CW12 1DL"/>
    <n v="12.6"/>
    <x v="2"/>
    <s v="Diesel"/>
    <n v="4.6620000000000003E-3"/>
  </r>
  <r>
    <s v="S022669"/>
    <x v="53"/>
    <s v="PO147652"/>
    <s v="GRN193541"/>
    <n v="1"/>
    <s v="freight inwards"/>
    <s v="Congleton CW12 1DL"/>
    <n v="12.6"/>
    <x v="2"/>
    <s v="Diesel"/>
    <n v="4.6620000000000003E-3"/>
  </r>
  <r>
    <s v="S022669"/>
    <x v="53"/>
    <s v="PO145147"/>
    <s v="GRN193704"/>
    <s v="11701-2893"/>
    <s v="SPECIAL DESIGN FIBRE OPTIC CABLE REEL - SC30/2X-S/"/>
    <s v="Congleton CW12 1DL"/>
    <n v="12.6"/>
    <x v="2"/>
    <s v="Diesel"/>
    <n v="4.6620000000000003E-3"/>
  </r>
  <r>
    <s v="S022669"/>
    <x v="53"/>
    <s v="PO147260"/>
    <s v="GRN193706"/>
    <s v="11547-1072"/>
    <s v="CORDSET IEC60320 C13 TO UK BS1363 250VAC 10A 2.5M"/>
    <s v="Congleton CW12 1DL"/>
    <n v="12.6"/>
    <x v="2"/>
    <s v="Diesel"/>
    <n v="4.6620000000000003E-3"/>
  </r>
  <r>
    <s v="S022669"/>
    <x v="53"/>
    <s v="PO147995"/>
    <s v="GRN193814"/>
    <n v="57203919"/>
    <s v="CARGO LADDER FOR LORRY BED ACCESS 1.4M HIGH"/>
    <s v="Congleton CW12 1DL"/>
    <n v="12.6"/>
    <x v="2"/>
    <s v="Diesel"/>
    <n v="4.6620000000000003E-3"/>
  </r>
  <r>
    <s v="S022669"/>
    <x v="53"/>
    <s v="PO148253"/>
    <s v="GRN193818"/>
    <n v="1"/>
    <s v="freight inwards"/>
    <s v="Congleton CW12 1DL"/>
    <n v="12.6"/>
    <x v="2"/>
    <s v="Diesel"/>
    <n v="4.6620000000000003E-3"/>
  </r>
  <r>
    <s v="S022669"/>
    <x v="53"/>
    <s v="PO145927"/>
    <s v="GRN193917"/>
    <n v="101050292"/>
    <s v="ACTROS 5 FUEL SENDER ASSEMBLY"/>
    <s v="Congleton CW12 1DL"/>
    <n v="12.6"/>
    <x v="2"/>
    <s v="Diesel"/>
    <n v="4.6620000000000003E-3"/>
  </r>
  <r>
    <s v="S022669"/>
    <x v="53"/>
    <s v="PO148202"/>
    <s v="GRN193933"/>
    <n v="101042216"/>
    <s v="POWER CONNECTOR FOR LED ILLUMINATORS"/>
    <s v="Congleton CW12 1DL"/>
    <n v="12.6"/>
    <x v="2"/>
    <s v="Diesel"/>
    <n v="4.6620000000000003E-3"/>
  </r>
  <r>
    <s v="S022669"/>
    <x v="53"/>
    <s v="PO148225"/>
    <s v="GRN193958"/>
    <s v="11701-3366"/>
    <s v="FLEXY EXTENSION CARD - 4G EUROPE MODEM"/>
    <s v="Congleton CW12 1DL"/>
    <n v="12.6"/>
    <x v="2"/>
    <s v="Diesel"/>
    <n v="4.6620000000000003E-3"/>
  </r>
  <r>
    <s v="S022669"/>
    <x v="53"/>
    <s v="PO148232"/>
    <s v="GRN194032"/>
    <n v="101027939"/>
    <s v="ETHERNET I/O MODULE 16 UNIVERSAL DIGITAL CHANNELS"/>
    <s v="Congleton CW12 1DL"/>
    <n v="12.6"/>
    <x v="2"/>
    <s v="Diesel"/>
    <n v="4.6620000000000003E-3"/>
  </r>
  <r>
    <s v="S022669"/>
    <x v="53"/>
    <s v="PO148232"/>
    <s v="GRN194037"/>
    <n v="101027939"/>
    <s v="ETHERNET I/O MODULE 16 UNIVERSAL DIGITAL CHANNELS"/>
    <s v="Congleton CW12 1DL"/>
    <n v="12.6"/>
    <x v="2"/>
    <s v="Diesel"/>
    <n v="4.6620000000000003E-3"/>
  </r>
  <r>
    <s v="S022669"/>
    <x v="53"/>
    <s v="PO139844"/>
    <s v="GRN194060"/>
    <s v="11700-6126"/>
    <s v="INSULATION PIPE 1-3/8IN ID X 1/2&quot; WALL X 72' LONG"/>
    <s v="Congleton CW12 1DL"/>
    <n v="12.6"/>
    <x v="2"/>
    <s v="Diesel"/>
    <n v="4.6620000000000003E-3"/>
  </r>
  <r>
    <s v="S022669"/>
    <x v="53"/>
    <s v="PO145360"/>
    <s v="GRN194108"/>
    <n v="101044843"/>
    <s v="CAT5E LSOH FTP SHEILDED PATCH CABLE - RED (305M BO"/>
    <s v="Congleton CW12 1DL"/>
    <n v="12.6"/>
    <x v="2"/>
    <s v="Diesel"/>
    <n v="4.6620000000000003E-3"/>
  </r>
  <r>
    <s v="S022669"/>
    <x v="53"/>
    <s v="PO145576"/>
    <s v="GRN194121"/>
    <n v="13206266"/>
    <s v="ANTENNA 1/4 WAVE ROOF MOUNT WITH BNC"/>
    <s v="Congleton CW12 1DL"/>
    <n v="12.6"/>
    <x v="2"/>
    <s v="Diesel"/>
    <n v="4.6620000000000003E-3"/>
  </r>
  <r>
    <s v="S022669"/>
    <x v="53"/>
    <s v="PO147783"/>
    <s v="GRN194125"/>
    <n v="101047276"/>
    <s v="WINDSONIC WIND SPEED AND DIRECTION SENSOR GILL INS"/>
    <s v="Congleton CW12 1DL"/>
    <n v="12.6"/>
    <x v="2"/>
    <s v="Diesel"/>
    <n v="4.6620000000000003E-3"/>
  </r>
  <r>
    <s v="S022669"/>
    <x v="53"/>
    <s v="PO145174"/>
    <s v="GRN194136"/>
    <n v="101026669"/>
    <s v="CORRUGATED PLASTIC ROLL WHITE 1M x 50M x 2mm TEMPR"/>
    <s v="Congleton CW12 1DL"/>
    <n v="12.6"/>
    <x v="2"/>
    <s v="Diesel"/>
    <n v="4.6620000000000003E-3"/>
  </r>
  <r>
    <s v="S022669"/>
    <x v="53"/>
    <s v="PO147981"/>
    <s v="GRN194139"/>
    <n v="101033635"/>
    <s v="WHITE LED STRIP 24VDC NON-WATERPROOF - 5M LONG UKL"/>
    <s v="Congleton CW12 1DL"/>
    <n v="12.6"/>
    <x v="2"/>
    <s v="Diesel"/>
    <n v="4.6620000000000003E-3"/>
  </r>
  <r>
    <s v="S022669"/>
    <x v="53"/>
    <s v="PO142054"/>
    <s v="GRN194141"/>
    <n v="101032026"/>
    <s v="CORELINE WATERPROOF WT120C LED18S/840 PSD L600 PHI"/>
    <s v="Congleton CW12 1DL"/>
    <n v="12.6"/>
    <x v="2"/>
    <s v="Diesel"/>
    <n v="4.6620000000000003E-3"/>
  </r>
  <r>
    <s v="S022669"/>
    <x v="53"/>
    <s v="PO147745"/>
    <s v="GRN194142"/>
    <s v="11599-0108"/>
    <s v="GENERATOR WATER BOTTLE"/>
    <s v="Congleton CW12 1DL"/>
    <n v="12.6"/>
    <x v="2"/>
    <s v="Diesel"/>
    <n v="4.6620000000000003E-3"/>
  </r>
  <r>
    <s v="S022669"/>
    <x v="53"/>
    <s v="PO147468"/>
    <s v="GRN194154"/>
    <s v="11701-1042"/>
    <s v="P2 TWIN SERIES TRAFFIC LIGHT RED/GREEN 24VDC"/>
    <s v="Congleton CW12 1DL"/>
    <n v="12.6"/>
    <x v="2"/>
    <s v="Diesel"/>
    <n v="4.6620000000000003E-3"/>
  </r>
  <r>
    <s v="S022669"/>
    <x v="53"/>
    <s v="PO147981"/>
    <s v="GRN194155"/>
    <s v="11701-3364"/>
    <s v="12V-24V COMMERCIAL VEHICLE, TRUCK, VAN REAR PARKIN"/>
    <s v="Congleton CW12 1DL"/>
    <n v="12.6"/>
    <x v="2"/>
    <s v="Diesel"/>
    <n v="4.6620000000000003E-3"/>
  </r>
  <r>
    <s v="S022669"/>
    <x v="53"/>
    <s v="PO147981"/>
    <s v="GRN194156"/>
    <s v="11701-3364"/>
    <s v="12V-24V COMMERCIAL VEHICLE, TRUCK, VAN REAR PARKIN"/>
    <s v="Congleton CW12 1DL"/>
    <n v="12.6"/>
    <x v="2"/>
    <s v="Diesel"/>
    <n v="4.6620000000000003E-3"/>
  </r>
  <r>
    <s v="S022669"/>
    <x v="53"/>
    <s v="PO147652"/>
    <s v="GRN194159"/>
    <n v="101047262"/>
    <s v="USB DONGLE + LICENSE CENTRAL AMERICAN (CAM) PLATES"/>
    <s v="Congleton CW12 1DL"/>
    <n v="12.6"/>
    <x v="2"/>
    <s v="Diesel"/>
    <n v="4.6620000000000003E-3"/>
  </r>
  <r>
    <s v="S022669"/>
    <x v="53"/>
    <s v="PO145360"/>
    <s v="GRN194169"/>
    <s v="11540-0175"/>
    <s v="TAPE ELECTRICAL BLUE"/>
    <s v="Congleton CW12 1DL"/>
    <n v="12.6"/>
    <x v="2"/>
    <s v="Diesel"/>
    <n v="4.6620000000000003E-3"/>
  </r>
  <r>
    <s v="S022669"/>
    <x v="53"/>
    <s v="PO147083"/>
    <s v="GRN194170"/>
    <n v="926"/>
    <s v="CONN 14 PIN TUBE BASE"/>
    <s v="Congleton CW12 1DL"/>
    <n v="12.6"/>
    <x v="2"/>
    <s v="Diesel"/>
    <n v="4.6620000000000003E-3"/>
  </r>
  <r>
    <s v="S022669"/>
    <x v="53"/>
    <s v="PO145576"/>
    <s v="GRN194173"/>
    <n v="3445384"/>
    <s v="EURO MODULAR FRONTPLATE"/>
    <s v="Congleton CW12 1DL"/>
    <n v="12.6"/>
    <x v="2"/>
    <s v="Diesel"/>
    <n v="4.6620000000000003E-3"/>
  </r>
  <r>
    <s v="S022669"/>
    <x v="53"/>
    <s v="PO144544"/>
    <s v="GRN194179"/>
    <s v="11701-2841"/>
    <s v="1K3 SERIES MOUNTING BRACKET SET"/>
    <s v="Congleton CW12 1DL"/>
    <n v="12.6"/>
    <x v="2"/>
    <s v="Diesel"/>
    <n v="4.6620000000000003E-3"/>
  </r>
  <r>
    <s v="S022669"/>
    <x v="53"/>
    <s v="PO146792"/>
    <s v="GRN194211"/>
    <s v="361-1365-1"/>
    <s v="GUARD EQUIPMENT"/>
    <s v="Congleton CW12 1DL"/>
    <n v="12.6"/>
    <x v="2"/>
    <s v="Diesel"/>
    <n v="4.6620000000000003E-3"/>
  </r>
  <r>
    <s v="S022669"/>
    <x v="53"/>
    <s v="PO148152"/>
    <s v="GRN194222"/>
    <n v="1"/>
    <s v="freight inwards"/>
    <s v="Congleton CW12 1DL"/>
    <n v="12.6"/>
    <x v="2"/>
    <s v="Diesel"/>
    <n v="4.6620000000000003E-3"/>
  </r>
  <r>
    <s v="S025431"/>
    <x v="0"/>
    <s v="PO147074"/>
    <s v="GRN191008"/>
    <n v="101024834"/>
    <s v="MACH 10 13.5K BTU A/C WHITE COLEMAN-MACH 45203-876"/>
    <s v="Boston Massachusetts"/>
    <n v="3154"/>
    <x v="0"/>
    <s v="Crude"/>
    <n v="2.5295079999999999"/>
  </r>
  <r>
    <s v="S022669"/>
    <x v="53"/>
    <s v="PO148130"/>
    <s v="GRN194266"/>
    <s v="11700-7313"/>
    <s v="CABLE ETHERNET 6 FT CAT 6 PURPLE"/>
    <s v="Congleton CW12 1DL"/>
    <n v="12.6"/>
    <x v="2"/>
    <s v="Diesel"/>
    <n v="4.6620000000000003E-3"/>
  </r>
  <r>
    <s v="S022669"/>
    <x v="53"/>
    <s v="PO148202"/>
    <s v="GRN194302"/>
    <s v="11701-3365"/>
    <s v="FLEXY 205 BASE MODULE IIOT GATEWAY REMOTE"/>
    <s v="Congleton CW12 1DL"/>
    <n v="12.6"/>
    <x v="2"/>
    <s v="Diesel"/>
    <n v="4.6620000000000003E-3"/>
  </r>
  <r>
    <s v="S022669"/>
    <x v="53"/>
    <s v="PO145174"/>
    <s v="GRN194328"/>
    <s v="11700-6123-UOM"/>
    <s v="WIRE HOOK-UP 10AWG/6.00MM SQ GRN/YEL HAR H07V-K MT"/>
    <s v="Congleton CW12 1DL"/>
    <n v="12.6"/>
    <x v="2"/>
    <s v="Diesel"/>
    <n v="4.6620000000000003E-3"/>
  </r>
  <r>
    <s v="S022669"/>
    <x v="53"/>
    <s v="PO145632"/>
    <s v="GRN194346"/>
    <n v="33202552"/>
    <s v="COPPER TUBE TERMINAL LUG 25 X 10MM (BAG OF 100)"/>
    <s v="Congleton CW12 1DL"/>
    <n v="12.6"/>
    <x v="2"/>
    <s v="Diesel"/>
    <n v="4.6620000000000003E-3"/>
  </r>
  <r>
    <s v="S022669"/>
    <x v="53"/>
    <s v="PO145632"/>
    <s v="GRN194347"/>
    <s v="11540-0044"/>
    <s v="TAPE VINYL BLACK 3/4 WIDE"/>
    <s v="Congleton CW12 1DL"/>
    <n v="12.6"/>
    <x v="2"/>
    <s v="Diesel"/>
    <n v="4.6620000000000003E-3"/>
  </r>
  <r>
    <s v="S022669"/>
    <x v="53"/>
    <s v="PO145924"/>
    <s v="GRN194348"/>
    <s v="11540-0429-UOM"/>
    <s v="TAPE ELECTRICAL ORANGE"/>
    <s v="Congleton CW12 1DL"/>
    <n v="12.6"/>
    <x v="2"/>
    <s v="Diesel"/>
    <n v="4.6620000000000003E-3"/>
  </r>
  <r>
    <s v="S022669"/>
    <x v="53"/>
    <s v="PO145174"/>
    <s v="GRN194354"/>
    <n v="101018493"/>
    <s v="TRAFFIC LIGHT - ULTRA BRIGHT LED SINGLE 150MM &quot;ARR"/>
    <s v="Congleton CW12 1DL"/>
    <n v="12.6"/>
    <x v="2"/>
    <s v="Diesel"/>
    <n v="4.6620000000000003E-3"/>
  </r>
  <r>
    <s v="S022669"/>
    <x v="53"/>
    <s v="PO148124"/>
    <s v="GRN194357"/>
    <s v="11700-7063"/>
    <s v="POWER SUPPLY 24VDC 10A -40 TO +70C DIN RAIL"/>
    <s v="Congleton CW12 1DL"/>
    <n v="12.6"/>
    <x v="2"/>
    <s v="Diesel"/>
    <n v="4.6620000000000003E-3"/>
  </r>
  <r>
    <s v="S022669"/>
    <x v="53"/>
    <s v="PO146924"/>
    <s v="GRN194359"/>
    <n v="101043744"/>
    <s v="FIBRE ST CONNECTOR DUST CAP WITH CHAIN AMPHENOL CO"/>
    <s v="Congleton CW12 1DL"/>
    <n v="12.6"/>
    <x v="2"/>
    <s v="Diesel"/>
    <n v="4.6620000000000003E-3"/>
  </r>
  <r>
    <s v="S022669"/>
    <x v="53"/>
    <s v="PO145360"/>
    <s v="GRN194369"/>
    <s v="11540-0177"/>
    <s v="TAPE ELECTRICAL WHITE"/>
    <s v="Congleton CW12 1DL"/>
    <n v="12.6"/>
    <x v="2"/>
    <s v="Diesel"/>
    <n v="4.6620000000000003E-3"/>
  </r>
  <r>
    <s v="S022669"/>
    <x v="53"/>
    <s v="PO140032"/>
    <s v="GRN194370"/>
    <n v="51205165"/>
    <s v="LED TUBE 5FT T9 25W LED TUBE 4000K FROSTED"/>
    <s v="Congleton CW12 1DL"/>
    <n v="12.6"/>
    <x v="2"/>
    <s v="Diesel"/>
    <n v="4.6620000000000003E-3"/>
  </r>
  <r>
    <s v="S025431"/>
    <x v="0"/>
    <s v="PO145773"/>
    <s v="GRN191025"/>
    <n v="101041730"/>
    <s v="PEDESTAL KIT, VM250"/>
    <s v="Boston Massachusetts"/>
    <n v="3154"/>
    <x v="0"/>
    <s v="Crude"/>
    <n v="2.5295079999999999"/>
  </r>
  <r>
    <s v="S022669"/>
    <x v="53"/>
    <s v="PO148123"/>
    <s v="GRN194372"/>
    <s v="11700-5586"/>
    <s v="SSR 60VDC 3A 4-32VDC 11MM"/>
    <s v="Congleton CW12 1DL"/>
    <n v="12.6"/>
    <x v="2"/>
    <s v="Diesel"/>
    <n v="4.6620000000000003E-3"/>
  </r>
  <r>
    <s v="S022669"/>
    <x v="53"/>
    <s v="PO145924"/>
    <s v="GRN194377"/>
    <n v="31203538"/>
    <s v="STOP END FOR TRK TRUNKING 100 X 50MM - WHITE"/>
    <s v="Congleton CW12 1DL"/>
    <n v="12.6"/>
    <x v="2"/>
    <s v="Diesel"/>
    <n v="4.6620000000000003E-3"/>
  </r>
  <r>
    <s v="S022669"/>
    <x v="53"/>
    <s v="PO145924"/>
    <s v="GRN194382"/>
    <n v="85201597"/>
    <s v="M6 X 25MM ROOFING BOLT"/>
    <s v="Congleton CW12 1DL"/>
    <n v="12.6"/>
    <x v="2"/>
    <s v="Diesel"/>
    <n v="4.6620000000000003E-3"/>
  </r>
  <r>
    <s v="S022669"/>
    <x v="53"/>
    <s v="PO142319"/>
    <s v="GRN194413"/>
    <n v="101030888"/>
    <s v="C13 CABLE MOUNT IEC CONNECTOR SOCKET 10A 250VAC"/>
    <s v="Congleton CW12 1DL"/>
    <n v="12.6"/>
    <x v="2"/>
    <s v="Diesel"/>
    <n v="4.6620000000000003E-3"/>
  </r>
  <r>
    <s v="S022669"/>
    <x v="53"/>
    <s v="PO145174"/>
    <s v="GRN194470"/>
    <n v="30202001"/>
    <s v="EARTH CABLE 10MM2 GREEN/YELLOW"/>
    <s v="Congleton CW12 1DL"/>
    <n v="12.6"/>
    <x v="2"/>
    <s v="Diesel"/>
    <n v="4.6620000000000003E-3"/>
  </r>
  <r>
    <s v="S022669"/>
    <x v="53"/>
    <s v="PO148124"/>
    <s v="GRN194480"/>
    <s v="11700-5623"/>
    <s v="SOUNDER MULTIPLE TONES 96DB"/>
    <s v="Congleton CW12 1DL"/>
    <n v="12.6"/>
    <x v="2"/>
    <s v="Diesel"/>
    <n v="4.6620000000000003E-3"/>
  </r>
  <r>
    <s v="S022669"/>
    <x v="53"/>
    <s v="PO145360"/>
    <s v="GRN194491"/>
    <n v="101031721"/>
    <s v="SWITCH DISCONNECTOR 200A ACTI9 4P"/>
    <s v="Congleton CW12 1DL"/>
    <n v="12.6"/>
    <x v="2"/>
    <s v="Diesel"/>
    <n v="4.6620000000000003E-3"/>
  </r>
  <r>
    <s v="S024099"/>
    <x v="47"/>
    <s v="PO143532"/>
    <s v="GRN189848"/>
    <s v="361-1040-1"/>
    <s v="FIRST FLOOR PLATFORM ASSEMBLY"/>
    <s v="Stafford ST16 3DR"/>
    <n v="49.6"/>
    <x v="3"/>
    <s v="Diesel"/>
    <n v="5.0430800000000005E-2"/>
  </r>
  <r>
    <s v="S022669"/>
    <x v="53"/>
    <s v="PO148202"/>
    <s v="GRN194528"/>
    <s v="11701-3353"/>
    <s v="DAB+ RADIO &amp; M12 BATTERY CHARGER WITH BLUETOOTH"/>
    <s v="Congleton CW12 1DL"/>
    <n v="12.6"/>
    <x v="2"/>
    <s v="Diesel"/>
    <n v="4.6620000000000003E-3"/>
  </r>
  <r>
    <s v="S022669"/>
    <x v="53"/>
    <s v="PO147981"/>
    <s v="GRN194540"/>
    <n v="101027025"/>
    <s v="AVOCENT 18.5&quot; LOCAL RACK ACCESS (LRA) CONSOLE"/>
    <s v="Congleton CW12 1DL"/>
    <n v="12.6"/>
    <x v="2"/>
    <s v="Diesel"/>
    <n v="4.6620000000000003E-3"/>
  </r>
  <r>
    <s v="S022669"/>
    <x v="53"/>
    <s v="PO148422"/>
    <s v="GRN194583"/>
    <s v="11701-3444"/>
    <s v="CLARKE CAT158 PROFESSIONAL ½&quot; KEYLESS REVERSIBLE A"/>
    <s v="Congleton CW12 1DL"/>
    <n v="12.6"/>
    <x v="2"/>
    <s v="Diesel"/>
    <n v="4.6620000000000003E-3"/>
  </r>
  <r>
    <s v="S022669"/>
    <x v="53"/>
    <s v="PO142022"/>
    <s v="GRN194584"/>
    <s v="11547-0722"/>
    <s v="CORD POWER IEC320 250VAC 10A C13-14 2.5M"/>
    <s v="Congleton CW12 1DL"/>
    <n v="12.6"/>
    <x v="2"/>
    <s v="Diesel"/>
    <n v="4.6620000000000003E-3"/>
  </r>
  <r>
    <s v="S022669"/>
    <x v="53"/>
    <s v="PO145927"/>
    <s v="GRN194639"/>
    <n v="1"/>
    <s v="freight inwards"/>
    <s v="Congleton CW12 1DL"/>
    <n v="12.6"/>
    <x v="2"/>
    <s v="Diesel"/>
    <n v="4.6620000000000003E-3"/>
  </r>
  <r>
    <s v="S022669"/>
    <x v="53"/>
    <s v="PO148517"/>
    <s v="GRN194658"/>
    <s v="11700-5953"/>
    <s v="CABLE DISPLAYPORT 1.2 TO HDMI 1.4, 5 METERS, 4K RE"/>
    <s v="Congleton CW12 1DL"/>
    <n v="12.6"/>
    <x v="2"/>
    <s v="Diesel"/>
    <n v="4.6620000000000003E-3"/>
  </r>
  <r>
    <s v="S022669"/>
    <x v="53"/>
    <s v="PO143991"/>
    <s v="GRN194661"/>
    <s v="361-1019-1"/>
    <s v="DETECTOR BOX END PLATE GASKET"/>
    <s v="Congleton CW12 1DL"/>
    <n v="12.6"/>
    <x v="2"/>
    <s v="Diesel"/>
    <n v="4.6620000000000003E-3"/>
  </r>
  <r>
    <s v="S022669"/>
    <x v="53"/>
    <s v="PO143302"/>
    <s v="GRN194663"/>
    <n v="23202445"/>
    <s v="CABLE MANAGEMENT SYSTEM FOR G60 EMEA STD (BOF)"/>
    <s v="Congleton CW12 1DL"/>
    <n v="12.6"/>
    <x v="2"/>
    <s v="Diesel"/>
    <n v="4.6620000000000003E-3"/>
  </r>
  <r>
    <s v="S022669"/>
    <x v="53"/>
    <s v="PO145576"/>
    <s v="GRN194664"/>
    <n v="3445337"/>
    <s v="6 WAY TP DISTRIBUTION BOARD"/>
    <s v="Congleton CW12 1DL"/>
    <n v="12.6"/>
    <x v="2"/>
    <s v="Diesel"/>
    <n v="4.6620000000000003E-3"/>
  </r>
  <r>
    <s v="S000892"/>
    <x v="16"/>
    <s v="PO147208"/>
    <s v="GRN191060"/>
    <n v="21201414"/>
    <s v="PATCH CORD CAT 5E FTP PVC METAL SHIELD 1M - BLACK"/>
    <s v="Stockport SK4 2JT"/>
    <n v="55"/>
    <x v="2"/>
    <s v="Diesel"/>
    <n v="2.0350000000000001E-4"/>
  </r>
  <r>
    <s v="S022669"/>
    <x v="53"/>
    <s v="PO145632"/>
    <s v="GRN194684"/>
    <s v="340-1102-1"/>
    <s v="UNISTRUT 1-5/8&quot;X1-5/8&quot; SLOTTED MODIFIED"/>
    <s v="Congleton CW12 1DL"/>
    <n v="12.6"/>
    <x v="2"/>
    <s v="Diesel"/>
    <n v="4.6620000000000003E-3"/>
  </r>
  <r>
    <s v="S022669"/>
    <x v="53"/>
    <s v="PO146838"/>
    <s v="GRN194689"/>
    <s v="361-1277-1"/>
    <s v="100 WIDE MEDIUM DUTY CABLE TRAY 1600 LG"/>
    <s v="Congleton CW12 1DL"/>
    <n v="12.6"/>
    <x v="2"/>
    <s v="Diesel"/>
    <n v="4.6620000000000003E-3"/>
  </r>
  <r>
    <s v="S000892"/>
    <x v="16"/>
    <s v="PO147208"/>
    <s v="GRN191063"/>
    <n v="21201414"/>
    <s v="PATCH CORD CAT 5E FTP PVC METAL SHIELD 1M - BLACK"/>
    <s v="Stockport SK4 2JT"/>
    <n v="55"/>
    <x v="2"/>
    <s v="Diesel"/>
    <n v="2.0350000000000001E-4"/>
  </r>
  <r>
    <s v="S022669"/>
    <x v="53"/>
    <s v="PO145174"/>
    <s v="GRN194773"/>
    <n v="101018492"/>
    <s v="TRAFFIC LIGHT - ULTRA BRIGHT LED SINGLE 150MM &quot;X&quot;"/>
    <s v="Congleton CW12 1DL"/>
    <n v="12.6"/>
    <x v="2"/>
    <s v="Diesel"/>
    <n v="4.6620000000000003E-3"/>
  </r>
  <r>
    <s v="S022669"/>
    <x v="53"/>
    <s v="PO145360"/>
    <s v="GRN194778"/>
    <s v="11540-0692"/>
    <s v="PUTTY HIGH VOLTAGE"/>
    <s v="Congleton CW12 1DL"/>
    <n v="12.6"/>
    <x v="2"/>
    <s v="Diesel"/>
    <n v="4.6620000000000003E-3"/>
  </r>
  <r>
    <s v="S022669"/>
    <x v="53"/>
    <s v="PO148517"/>
    <s v="GRN194799"/>
    <n v="5645024"/>
    <s v="BATTERY CPU CR2354"/>
    <s v="Congleton CW12 1DL"/>
    <n v="12.6"/>
    <x v="2"/>
    <s v="Diesel"/>
    <n v="4.6620000000000003E-3"/>
  </r>
  <r>
    <s v="S022669"/>
    <x v="53"/>
    <s v="PO148123"/>
    <s v="GRN194801"/>
    <s v="11700-2419"/>
    <s v="LIGHT LED FLASHER RED 12V SMT"/>
    <s v="Congleton CW12 1DL"/>
    <n v="12.6"/>
    <x v="2"/>
    <s v="Diesel"/>
    <n v="4.6620000000000003E-3"/>
  </r>
  <r>
    <s v="S022669"/>
    <x v="53"/>
    <s v="PO148124"/>
    <s v="GRN194919"/>
    <s v="11700-5645"/>
    <s v="BEACON AMBER 360 DEGREES"/>
    <s v="Congleton CW12 1DL"/>
    <n v="12.6"/>
    <x v="2"/>
    <s v="Diesel"/>
    <n v="4.6620000000000003E-3"/>
  </r>
  <r>
    <s v="S022669"/>
    <x v="53"/>
    <s v="PO148517"/>
    <s v="GRN194948"/>
    <s v="11700-6261"/>
    <s v="BRACKETT WALL MOUNT FOR 32 IN TO 70 IN FLAT-SCREEN"/>
    <s v="Congleton CW12 1DL"/>
    <n v="12.6"/>
    <x v="2"/>
    <s v="Diesel"/>
    <n v="4.6620000000000003E-3"/>
  </r>
  <r>
    <s v="S022669"/>
    <x v="53"/>
    <s v="PO148391"/>
    <s v="GRN195016"/>
    <n v="31201304"/>
    <s v="EARTH STRAPS FOR LADDER 300MM - EBS-01"/>
    <s v="Congleton CW12 1DL"/>
    <n v="12.6"/>
    <x v="2"/>
    <s v="Diesel"/>
    <n v="4.6620000000000003E-3"/>
  </r>
  <r>
    <s v="S022669"/>
    <x v="53"/>
    <s v="PO145576"/>
    <s v="GRN195089"/>
    <n v="4245278"/>
    <s v="CARBON MONOXIDE DETECTOR  WITH DIGITAL DISPLAY &amp; 1"/>
    <s v="Congleton CW12 1DL"/>
    <n v="12.6"/>
    <x v="2"/>
    <s v="Diesel"/>
    <n v="4.6620000000000003E-3"/>
  </r>
  <r>
    <s v="S022669"/>
    <x v="53"/>
    <s v="PO143808"/>
    <s v="GRN195101"/>
    <s v="11700-8532"/>
    <s v="COMPACTLOGIX MODBUS 232 SERIAL MODULE"/>
    <s v="Congleton CW12 1DL"/>
    <n v="12.6"/>
    <x v="2"/>
    <s v="Diesel"/>
    <n v="4.6620000000000003E-3"/>
  </r>
  <r>
    <s v="S022669"/>
    <x v="53"/>
    <s v="PO145575"/>
    <s v="GRN195102"/>
    <n v="79201462"/>
    <s v="MCB 1 POLE TYPE C 10KA 32A"/>
    <s v="Congleton CW12 1DL"/>
    <n v="12.6"/>
    <x v="2"/>
    <s v="Diesel"/>
    <n v="4.6620000000000003E-3"/>
  </r>
  <r>
    <s v="S022669"/>
    <x v="53"/>
    <s v="PO148202"/>
    <s v="GRN195141"/>
    <s v="11701-3310"/>
    <s v="9V, 1A POWER SUPPLY PLUG 2.5MM JACK"/>
    <s v="Congleton CW12 1DL"/>
    <n v="12.6"/>
    <x v="2"/>
    <s v="Diesel"/>
    <n v="4.6620000000000003E-3"/>
  </r>
  <r>
    <s v="S022669"/>
    <x v="53"/>
    <s v="PO143410"/>
    <s v="GRN195164"/>
    <n v="101030888"/>
    <s v="C13 CABLE MOUNT IEC CONNECTOR SOCKET 10A 250VAC"/>
    <s v="Congleton CW12 1DL"/>
    <n v="12.6"/>
    <x v="2"/>
    <s v="Diesel"/>
    <n v="4.6620000000000003E-3"/>
  </r>
  <r>
    <s v="S022669"/>
    <x v="53"/>
    <s v="PO143410"/>
    <s v="GRN195165"/>
    <n v="101033093"/>
    <s v="PREMIUM SURFACE MOUNT 7mm PROFILE RAIL x 2M LONG D"/>
    <s v="Congleton CW12 1DL"/>
    <n v="12.6"/>
    <x v="2"/>
    <s v="Diesel"/>
    <n v="4.6620000000000003E-3"/>
  </r>
  <r>
    <s v="S022669"/>
    <x v="53"/>
    <s v="PO143390"/>
    <s v="GRN195166"/>
    <n v="3445267"/>
    <s v="TRAILING SOCKET 6 WAY WHITE"/>
    <s v="Congleton CW12 1DL"/>
    <n v="12.6"/>
    <x v="2"/>
    <s v="Diesel"/>
    <n v="4.6620000000000003E-3"/>
  </r>
  <r>
    <s v="S022669"/>
    <x v="53"/>
    <s v="PO148343"/>
    <s v="GRN195167"/>
    <n v="3345050"/>
    <s v="M6 CHANNEL NUT - LONG SPRING"/>
    <s v="Congleton CW12 1DL"/>
    <n v="12.6"/>
    <x v="2"/>
    <s v="Diesel"/>
    <n v="4.6620000000000003E-3"/>
  </r>
  <r>
    <s v="S022669"/>
    <x v="53"/>
    <s v="PO144071"/>
    <s v="GRN195168"/>
    <s v="11540-0429-UOM"/>
    <s v="TAPE ELECTRICAL ORANGE"/>
    <s v="Congleton CW12 1DL"/>
    <n v="12.6"/>
    <x v="2"/>
    <s v="Diesel"/>
    <n v="4.6620000000000003E-3"/>
  </r>
  <r>
    <s v="S022669"/>
    <x v="53"/>
    <s v="PO147652"/>
    <s v="GRN195203"/>
    <n v="101047262"/>
    <s v="USB DONGLE + LICENSE CENTRAL AMERICAN (CAM) PLATES"/>
    <s v="Congleton CW12 1DL"/>
    <n v="12.6"/>
    <x v="2"/>
    <s v="Diesel"/>
    <n v="4.6620000000000003E-3"/>
  </r>
  <r>
    <s v="S022669"/>
    <x v="53"/>
    <s v="PO147862"/>
    <s v="GRN195207"/>
    <n v="101033638"/>
    <s v="5M RGB LED STRIP 24VDC NON-WATERPROOF UKLED ST4861"/>
    <s v="Congleton CW12 1DL"/>
    <n v="12.6"/>
    <x v="2"/>
    <s v="Diesel"/>
    <n v="4.6620000000000003E-3"/>
  </r>
  <r>
    <s v="S022669"/>
    <x v="53"/>
    <s v="PO147611"/>
    <s v="GRN195220"/>
    <n v="101033092"/>
    <s v="END CAP FOR RECESSED PROFILE SLIM RAIL WITH HOLE"/>
    <s v="Congleton CW12 1DL"/>
    <n v="12.6"/>
    <x v="2"/>
    <s v="Diesel"/>
    <n v="4.6620000000000003E-3"/>
  </r>
  <r>
    <s v="S022669"/>
    <x v="53"/>
    <s v="PO148130"/>
    <s v="GRN195222"/>
    <n v="3445384"/>
    <s v="EURO MODULAR FRONTPLATE"/>
    <s v="Congleton CW12 1DL"/>
    <n v="12.6"/>
    <x v="2"/>
    <s v="Diesel"/>
    <n v="4.6620000000000003E-3"/>
  </r>
  <r>
    <s v="S022669"/>
    <x v="53"/>
    <s v="PO145632"/>
    <s v="GRN195240"/>
    <s v="11540-0692"/>
    <s v="PUTTY HIGH VOLTAGE"/>
    <s v="Congleton CW12 1DL"/>
    <n v="12.6"/>
    <x v="2"/>
    <s v="Diesel"/>
    <n v="4.6620000000000003E-3"/>
  </r>
  <r>
    <s v="S026889"/>
    <x v="35"/>
    <s v="PO145442"/>
    <s v="GRN191098"/>
    <s v="344-1391-1"/>
    <s v="HORIZONTAL SAWTOOTH SPINE"/>
    <s v="Stafford ST18 0PJ"/>
    <n v="50.6"/>
    <x v="2"/>
    <s v="Diesel"/>
    <n v="1.8722000000000001E-3"/>
  </r>
  <r>
    <s v="S022669"/>
    <x v="53"/>
    <s v="PO142054"/>
    <s v="GRN195241"/>
    <n v="101032680"/>
    <s v="TOWER LIGHT RED/YELLOW FLASHING INDICATOR 12-30VDC"/>
    <s v="Congleton CW12 1DL"/>
    <n v="12.6"/>
    <x v="2"/>
    <s v="Diesel"/>
    <n v="4.6620000000000003E-3"/>
  </r>
  <r>
    <s v="S026889"/>
    <x v="35"/>
    <s v="PO145443"/>
    <s v="GRN191100"/>
    <s v="344-1391-1"/>
    <s v="HORIZONTAL SAWTOOTH SPINE"/>
    <s v="Stafford ST18 0PJ"/>
    <n v="50.6"/>
    <x v="2"/>
    <s v="Diesel"/>
    <n v="1.8722000000000001E-3"/>
  </r>
  <r>
    <s v="S022669"/>
    <x v="53"/>
    <s v="PO142054"/>
    <s v="GRN195246"/>
    <n v="101033562"/>
    <s v="2.4GHz 4-ZONE TOUCH RF RGBW REMOTE CONTROL MILIGHT"/>
    <s v="Congleton CW12 1DL"/>
    <n v="12.6"/>
    <x v="2"/>
    <s v="Diesel"/>
    <n v="4.6620000000000003E-3"/>
  </r>
  <r>
    <s v="S026889"/>
    <x v="35"/>
    <s v="PO145784"/>
    <s v="GRN191103"/>
    <n v="101024926"/>
    <s v="RIGHT HAND SAWTOOTH SPINE"/>
    <s v="Stafford ST18 0PJ"/>
    <n v="50.6"/>
    <x v="2"/>
    <s v="Diesel"/>
    <n v="1.8722000000000001E-3"/>
  </r>
  <r>
    <s v="S022669"/>
    <x v="53"/>
    <s v="PO148414"/>
    <s v="GRN195272"/>
    <s v="11701-0943"/>
    <s v="RJ45 EZ SHIELDED MODULAR PLUG"/>
    <s v="Congleton CW12 1DL"/>
    <n v="12.6"/>
    <x v="2"/>
    <s v="Diesel"/>
    <n v="4.6620000000000003E-3"/>
  </r>
  <r>
    <s v="S001571"/>
    <x v="10"/>
    <s v="PO144724"/>
    <s v="GRN191105"/>
    <n v="101035717"/>
    <s v="ULTRASONIC DISTANCE SENSOR UM30 RANGE 30-350MM"/>
    <s v="St Albans AL1 5BN"/>
    <n v="298"/>
    <x v="2"/>
    <s v="Diesel"/>
    <n v="1.1026E-3"/>
  </r>
  <r>
    <s v="S022669"/>
    <x v="53"/>
    <s v="PO148343"/>
    <s v="GRN195321"/>
    <n v="31201310"/>
    <s v="EXTERNAL FLANGE CLAMP - SW/EFC/GA"/>
    <s v="Congleton CW12 1DL"/>
    <n v="12.6"/>
    <x v="2"/>
    <s v="Diesel"/>
    <n v="4.6620000000000003E-3"/>
  </r>
  <r>
    <s v="S026889"/>
    <x v="35"/>
    <s v="PO145585"/>
    <s v="GRN191110"/>
    <n v="101023734"/>
    <s v="VERTICAL ARRAY PLATE"/>
    <s v="Stafford ST18 0PJ"/>
    <n v="50.6"/>
    <x v="2"/>
    <s v="Diesel"/>
    <n v="1.8722000000000001E-3"/>
  </r>
  <r>
    <s v="S022669"/>
    <x v="53"/>
    <s v="PO147260"/>
    <s v="GRN195322"/>
    <s v="11700-7313"/>
    <s v="CABLE ETHERNET 6 FT CAT 6 PURPLE"/>
    <s v="Congleton CW12 1DL"/>
    <n v="12.6"/>
    <x v="2"/>
    <s v="Diesel"/>
    <n v="4.6620000000000003E-3"/>
  </r>
  <r>
    <s v="S022669"/>
    <x v="53"/>
    <s v="PO142067"/>
    <s v="GRN195350"/>
    <n v="101025603"/>
    <s v="DIMMER SWITCH 1 GANG 1-10V ON/OFF BRUSHED STEEL"/>
    <s v="Congleton CW12 1DL"/>
    <n v="12.6"/>
    <x v="2"/>
    <s v="Diesel"/>
    <n v="4.6620000000000003E-3"/>
  </r>
  <r>
    <s v="S022669"/>
    <x v="53"/>
    <s v="PO148517"/>
    <s v="GRN195352"/>
    <n v="51205165"/>
    <s v="LED TUBE 5FT T9 25W LED TUBE 4000K FROSTED"/>
    <s v="Congleton CW12 1DL"/>
    <n v="12.6"/>
    <x v="2"/>
    <s v="Diesel"/>
    <n v="4.6620000000000003E-3"/>
  </r>
  <r>
    <s v="S001047"/>
    <x v="9"/>
    <s v="PO142188"/>
    <s v="GRN191118"/>
    <n v="66205215"/>
    <s v="2X8 ELEMENT PHOTO DIODE CDWO4 30MM THICK"/>
    <s v="81300 Johor Bahru Malaysia"/>
    <n v="6781"/>
    <x v="4"/>
    <s v="Aviation"/>
    <n v="1.1924057587200001"/>
  </r>
  <r>
    <s v="S001047"/>
    <x v="9"/>
    <s v="PO144821"/>
    <s v="GRN191122"/>
    <n v="101026186"/>
    <s v="DIODE 2X8 ELEMENT PHOTO CDWO4 0.3MM THICK"/>
    <s v="81300 Johor Bahru Malaysia"/>
    <n v="6781"/>
    <x v="4"/>
    <s v="Aviation"/>
    <n v="1.1924057587200001"/>
  </r>
  <r>
    <s v="S001047"/>
    <x v="9"/>
    <s v="PO142188"/>
    <s v="GRN191123"/>
    <n v="66205215"/>
    <s v="2X8 ELEMENT PHOTO DIODE CDWO4 30MM THICK"/>
    <s v="81300 Johor Bahru Malaysia"/>
    <n v="6781"/>
    <x v="4"/>
    <s v="Aviation"/>
    <n v="1.1924057587200001"/>
  </r>
  <r>
    <s v="S001047"/>
    <x v="9"/>
    <s v="PO144821"/>
    <s v="GRN191124"/>
    <n v="101026186"/>
    <s v="DIODE 2X8 ELEMENT PHOTO CDWO4 0.3MM THICK"/>
    <s v="81300 Johor Bahru Malaysia"/>
    <n v="6781"/>
    <x v="4"/>
    <s v="Aviation"/>
    <n v="1.1924057587200001"/>
  </r>
  <r>
    <s v="S001047"/>
    <x v="9"/>
    <s v="PO142188"/>
    <s v="GRN191127"/>
    <n v="66205215"/>
    <s v="2X8 ELEMENT PHOTO DIODE CDWO4 30MM THICK"/>
    <s v="81300 Johor Bahru Malaysia"/>
    <n v="6781"/>
    <x v="4"/>
    <s v="Aviation"/>
    <n v="1.1924057587200001"/>
  </r>
  <r>
    <s v="S001047"/>
    <x v="9"/>
    <s v="PO142188"/>
    <s v="GRN191129"/>
    <n v="66205215"/>
    <s v="2X8 ELEMENT PHOTO DIODE CDWO4 30MM THICK"/>
    <s v="81300 Johor Bahru Malaysia"/>
    <n v="6781"/>
    <x v="4"/>
    <s v="Aviation"/>
    <n v="1.1924057587200001"/>
  </r>
  <r>
    <s v="S022669"/>
    <x v="53"/>
    <s v="PO142068"/>
    <s v="GRN195353"/>
    <n v="34204624"/>
    <s v="PLUG POWERTOP XTRA 63A 5POLE 400V IP67 50-60HZ IP6"/>
    <s v="Congleton CW12 1DL"/>
    <n v="12.6"/>
    <x v="2"/>
    <s v="Diesel"/>
    <n v="4.6620000000000003E-3"/>
  </r>
  <r>
    <s v="S001047"/>
    <x v="9"/>
    <s v="PO144821"/>
    <s v="GRN191131"/>
    <n v="101026186"/>
    <s v="DIODE 2X8 ELEMENT PHOTO CDWO4 0.3MM THICK"/>
    <s v="81300 Johor Bahru Malaysia"/>
    <n v="6781"/>
    <x v="4"/>
    <s v="Aviation"/>
    <n v="1.1924057587200001"/>
  </r>
  <r>
    <s v="S001047"/>
    <x v="9"/>
    <s v="PO144821"/>
    <s v="GRN191132"/>
    <n v="101026186"/>
    <s v="DIODE 2X8 ELEMENT PHOTO CDWO4 0.3MM THICK"/>
    <s v="81300 Johor Bahru Malaysia"/>
    <n v="6781"/>
    <x v="4"/>
    <s v="Aviation"/>
    <n v="1.1924057587200001"/>
  </r>
  <r>
    <s v="S022669"/>
    <x v="53"/>
    <s v="PO148721"/>
    <s v="GRN195377"/>
    <n v="13206264"/>
    <s v="HAND HELD PORTABLE 2-WAY RADIO C/W LI-ION BATTERY,"/>
    <s v="Congleton CW12 1DL"/>
    <n v="12.6"/>
    <x v="2"/>
    <s v="Diesel"/>
    <n v="4.6620000000000003E-3"/>
  </r>
  <r>
    <s v="S022669"/>
    <x v="53"/>
    <s v="PO142022"/>
    <s v="GRN195447"/>
    <s v="11547-0722"/>
    <s v="CORD POWER IEC320 250VAC 10A C13-14 2.5M"/>
    <s v="Congleton CW12 1DL"/>
    <n v="12.6"/>
    <x v="2"/>
    <s v="Diesel"/>
    <n v="4.6620000000000003E-3"/>
  </r>
  <r>
    <s v="S022767"/>
    <x v="2"/>
    <s v="PO144140"/>
    <s v="GRN191154"/>
    <n v="30202403"/>
    <s v="FLEXIBLE BATTERY CABLE 25mm - BLACK LEYLAND AUTO W"/>
    <s v="Huddersfield HD1 3ES"/>
    <n v="180"/>
    <x v="2"/>
    <s v="Diesel"/>
    <n v="6.6599999999999993E-4"/>
  </r>
  <r>
    <s v="S022767"/>
    <x v="2"/>
    <s v="PO144140"/>
    <s v="GRN191155"/>
    <n v="30202403"/>
    <s v="FLEXIBLE BATTERY CABLE 25mm - BLACK LEYLAND AUTO W"/>
    <s v="Huddersfield HD1 3ES"/>
    <n v="180"/>
    <x v="2"/>
    <s v="Diesel"/>
    <n v="6.6599999999999993E-4"/>
  </r>
  <r>
    <s v="S022767"/>
    <x v="2"/>
    <s v="PO144140"/>
    <s v="GRN191156"/>
    <n v="30202403"/>
    <s v="FLEXIBLE BATTERY CABLE 25mm - BLACK LEYLAND AUTO W"/>
    <s v="Huddersfield HD1 3ES"/>
    <n v="180"/>
    <x v="2"/>
    <s v="Diesel"/>
    <n v="6.6599999999999993E-4"/>
  </r>
  <r>
    <s v="S022669"/>
    <x v="53"/>
    <s v="PO148517"/>
    <s v="GRN195486"/>
    <s v="11701-3438"/>
    <s v="WERNER MINIMAX HEAVY-DUTY PLATFORM AND TOWER SYSTE"/>
    <s v="Congleton CW12 1DL"/>
    <n v="12.6"/>
    <x v="2"/>
    <s v="Diesel"/>
    <n v="4.6620000000000003E-3"/>
  </r>
  <r>
    <s v="S026602"/>
    <x v="12"/>
    <s v="PO147202"/>
    <s v="GRN191158"/>
    <n v="101038091"/>
    <s v="AIR FILTER OUTER"/>
    <s v="Watford WD24 7GG"/>
    <n v="302"/>
    <x v="2"/>
    <s v="Diesl"/>
    <n v="1.1173999999999999E-3"/>
  </r>
  <r>
    <s v="S022669"/>
    <x v="53"/>
    <s v="PO148130"/>
    <s v="GRN195536"/>
    <s v="11700-7313"/>
    <s v="CABLE ETHERNET 6 FT CAT 6 PURPLE"/>
    <s v="Congleton CW12 1DL"/>
    <n v="12.6"/>
    <x v="2"/>
    <s v="Diesel"/>
    <n v="4.6620000000000003E-3"/>
  </r>
  <r>
    <s v="S022669"/>
    <x v="53"/>
    <s v="PO147862"/>
    <s v="GRN195540"/>
    <n v="101033638"/>
    <s v="5M RGB LED STRIP 24VDC NON-WATERPROOF UKLED ST4861"/>
    <s v="Congleton CW12 1DL"/>
    <n v="12.6"/>
    <x v="2"/>
    <s v="Diesel"/>
    <n v="4.6620000000000003E-3"/>
  </r>
  <r>
    <s v="S022670"/>
    <x v="26"/>
    <s v="PO145877"/>
    <s v="GRN191161"/>
    <n v="101032416"/>
    <s v="M12 X 180 R-XPT THROUGHBOLT"/>
    <s v="Congleton CW12 1HR"/>
    <n v="12.8"/>
    <x v="2"/>
    <s v="Diesel"/>
    <n v="4.7360000000000001E-5"/>
  </r>
  <r>
    <s v="S022669"/>
    <x v="53"/>
    <s v="PO147837"/>
    <s v="GRN195541"/>
    <n v="5145172"/>
    <s v="MODULE DATACOM RJ45 WHITE"/>
    <s v="Congleton CW12 1DL"/>
    <n v="12.6"/>
    <x v="2"/>
    <s v="Diesel"/>
    <n v="4.6620000000000003E-3"/>
  </r>
  <r>
    <s v="S022669"/>
    <x v="53"/>
    <s v="PO148143"/>
    <s v="GRN195546"/>
    <n v="101033094"/>
    <s v="END CAP FOR SLIM 7MM SURFACE PROFILE WITH HOLE"/>
    <s v="Congleton CW12 1DL"/>
    <n v="12.6"/>
    <x v="2"/>
    <s v="Diesel"/>
    <n v="4.6620000000000003E-3"/>
  </r>
  <r>
    <s v="S022669"/>
    <x v="53"/>
    <s v="PO147468"/>
    <s v="GRN195549"/>
    <n v="13206266"/>
    <s v="ANTENNA 1/4 WAVE ROOF MOUNT WITH BNC"/>
    <s v="Congleton CW12 1DL"/>
    <n v="12.6"/>
    <x v="2"/>
    <s v="Diesel"/>
    <n v="4.6620000000000003E-3"/>
  </r>
  <r>
    <s v="S022670"/>
    <x v="26"/>
    <s v="PO146263"/>
    <s v="GRN191167"/>
    <s v="11700-5217"/>
    <s v="WASHER FLAT M18 GEOMET 500B"/>
    <s v="Congleton CW12 1HR"/>
    <n v="12.8"/>
    <x v="2"/>
    <s v="Diesel"/>
    <n v="4.7360000000000001E-5"/>
  </r>
  <r>
    <s v="S022670"/>
    <x v="26"/>
    <s v="PO146263"/>
    <s v="GRN191168"/>
    <s v="11700-5217"/>
    <s v="WASHER FLAT M18 GEOMET 500B"/>
    <s v="Congleton CW12 1HR"/>
    <n v="12.8"/>
    <x v="2"/>
    <s v="Diesel"/>
    <n v="4.7360000000000001E-5"/>
  </r>
  <r>
    <s v="S022669"/>
    <x v="53"/>
    <s v="PO145632"/>
    <s v="GRN195551"/>
    <n v="101031973"/>
    <s v="ACTI9 IC60H MCB 16A TYPE C 10KA"/>
    <s v="Congleton CW12 1DL"/>
    <n v="12.6"/>
    <x v="2"/>
    <s v="Diesel"/>
    <n v="4.6620000000000003E-3"/>
  </r>
  <r>
    <s v="S022669"/>
    <x v="53"/>
    <s v="PO145927"/>
    <s v="GRN195553"/>
    <s v="11540-0510"/>
    <s v="TAPE ELECTRICAL GRAY"/>
    <s v="Congleton CW12 1DL"/>
    <n v="12.6"/>
    <x v="2"/>
    <s v="Diesel"/>
    <n v="4.6620000000000003E-3"/>
  </r>
  <r>
    <s v="S022669"/>
    <x v="53"/>
    <s v="PO148517"/>
    <s v="GRN195557"/>
    <s v="11550-0152"/>
    <s v="WIPES POLYESTER 9  X 9"/>
    <s v="Congleton CW12 1DL"/>
    <n v="12.6"/>
    <x v="2"/>
    <s v="Diesel"/>
    <n v="4.6620000000000003E-3"/>
  </r>
  <r>
    <s v="S022669"/>
    <x v="53"/>
    <s v="PO145924"/>
    <s v="GRN195561"/>
    <s v="11540-0175"/>
    <s v="TAPE ELECTRICAL BLUE"/>
    <s v="Congleton CW12 1DL"/>
    <n v="12.6"/>
    <x v="2"/>
    <s v="Diesel"/>
    <n v="4.6620000000000003E-3"/>
  </r>
  <r>
    <s v="S022669"/>
    <x v="53"/>
    <s v="PO145360"/>
    <s v="GRN195579"/>
    <s v="11700-4706"/>
    <s v="SEALING WASHER #10 BOND SST"/>
    <s v="Congleton CW12 1DL"/>
    <n v="12.6"/>
    <x v="2"/>
    <s v="Diesel"/>
    <n v="4.6620000000000003E-3"/>
  </r>
  <r>
    <s v="S022669"/>
    <x v="53"/>
    <s v="PO142069"/>
    <s v="GRN195582"/>
    <n v="34204625"/>
    <s v="PROTECTIVE COVER 63A"/>
    <s v="Congleton CW12 1DL"/>
    <n v="12.6"/>
    <x v="2"/>
    <s v="Diesel"/>
    <n v="4.6620000000000003E-3"/>
  </r>
  <r>
    <s v="S022669"/>
    <x v="53"/>
    <s v="PO148283"/>
    <s v="GRN195584"/>
    <n v="101024769"/>
    <s v="POWER SUPPLY FOR X-SERIES CAMERA RANGE"/>
    <s v="Congleton CW12 1DL"/>
    <n v="12.6"/>
    <x v="2"/>
    <s v="Diesel"/>
    <n v="4.6620000000000003E-3"/>
  </r>
  <r>
    <s v="S022669"/>
    <x v="53"/>
    <s v="PO145624"/>
    <s v="GRN195585"/>
    <s v="308-1244-1"/>
    <s v="KEYBOARD / MOUSE SHARING SWITCH FOR COLOCATED SYST"/>
    <s v="Congleton CW12 1DL"/>
    <n v="12.6"/>
    <x v="2"/>
    <s v="Diesel"/>
    <n v="4.6620000000000003E-3"/>
  </r>
  <r>
    <s v="S022669"/>
    <x v="53"/>
    <s v="PO147838"/>
    <s v="GRN195588"/>
    <n v="101033091"/>
    <s v="PREMIUM RECESSED PROFILE RAIL X 2M"/>
    <s v="Congleton CW12 1DL"/>
    <n v="12.6"/>
    <x v="2"/>
    <s v="Diesel"/>
    <n v="4.6620000000000003E-3"/>
  </r>
  <r>
    <s v="S022669"/>
    <x v="53"/>
    <s v="PO148123"/>
    <s v="GRN195598"/>
    <n v="101034435"/>
    <s v="SWA TERMINATED OS2 9/125 FIBRE CABLE 100M LC-LC 8C"/>
    <s v="Congleton CW12 1DL"/>
    <n v="12.6"/>
    <x v="2"/>
    <s v="Diesel"/>
    <n v="4.6620000000000003E-3"/>
  </r>
  <r>
    <s v="S022669"/>
    <x v="53"/>
    <s v="PO148517"/>
    <s v="GRN195610"/>
    <s v="11701-3439"/>
    <s v="4.2M LIGHTWEIGHT STAGING BOARD"/>
    <s v="Congleton CW12 1DL"/>
    <n v="12.6"/>
    <x v="2"/>
    <s v="Diesel"/>
    <n v="4.6620000000000003E-3"/>
  </r>
  <r>
    <s v="S022669"/>
    <x v="53"/>
    <s v="PO140365"/>
    <s v="GRN195646"/>
    <n v="10203541"/>
    <s v="TEMPERATURE CONTROLLER/PROCESS TWO RELAY"/>
    <s v="Congleton CW12 1DL"/>
    <n v="12.6"/>
    <x v="2"/>
    <s v="Diesel"/>
    <n v="4.6620000000000003E-3"/>
  </r>
  <r>
    <s v="S022669"/>
    <x v="53"/>
    <s v="PO148123"/>
    <s v="GRN195652"/>
    <s v="11700-5586"/>
    <s v="SSR 60VDC 3A 4-32VDC 11MM"/>
    <s v="Congleton CW12 1DL"/>
    <n v="12.6"/>
    <x v="2"/>
    <s v="Diesel"/>
    <n v="4.6620000000000003E-3"/>
  </r>
  <r>
    <s v="S022669"/>
    <x v="53"/>
    <s v="PO148668"/>
    <s v="GRN195654"/>
    <s v="11701-1477"/>
    <s v="4 POLE CROSS-CONNECTOR FOR 1.5MM TERMINALS"/>
    <s v="Congleton CW12 1DL"/>
    <n v="12.6"/>
    <x v="2"/>
    <s v="Diesel"/>
    <n v="4.6620000000000003E-3"/>
  </r>
  <r>
    <s v="S022669"/>
    <x v="53"/>
    <s v="PO145856"/>
    <s v="GRN195701"/>
    <n v="30202001"/>
    <s v="EARTH CABLE 10MM2 GREEN/YELLOW"/>
    <s v="Congleton CW12 1DL"/>
    <n v="12.6"/>
    <x v="2"/>
    <s v="Diesel"/>
    <n v="4.6620000000000003E-3"/>
  </r>
  <r>
    <s v="S022669"/>
    <x v="53"/>
    <s v="PO148607"/>
    <s v="GRN195927"/>
    <n v="31203439"/>
    <s v="TRK HEAVY DUTY TRUNKING 100MM X 50MM X 3M - WHITE"/>
    <s v="Congleton CW12 1DL"/>
    <n v="12.6"/>
    <x v="2"/>
    <s v="Diesel"/>
    <n v="4.6620000000000003E-3"/>
  </r>
  <r>
    <s v="S022669"/>
    <x v="53"/>
    <s v="PO148721"/>
    <s v="GRN196012"/>
    <n v="101034435"/>
    <s v="SWA TERMINATED OS2 9/125 FIBRE CABLE 100M LC-LC 8C"/>
    <s v="Congleton CW12 1DL"/>
    <n v="12.6"/>
    <x v="2"/>
    <s v="Diesel"/>
    <n v="4.6620000000000003E-3"/>
  </r>
  <r>
    <s v="S022669"/>
    <x v="53"/>
    <s v="PO142069"/>
    <s v="GRN196046"/>
    <n v="56207350"/>
    <s v="DESKTOP POWER SUPPLY FOR MOTOROLA DM4400 ALFATRONI"/>
    <s v="Congleton CW12 1DL"/>
    <n v="12.6"/>
    <x v="2"/>
    <s v="Diesel"/>
    <n v="4.6620000000000003E-3"/>
  </r>
  <r>
    <s v="S022669"/>
    <x v="53"/>
    <s v="PO148202"/>
    <s v="GRN196069"/>
    <s v="11701-3365"/>
    <s v="FLEXY 205 BASE MODULE IIOT GATEWAY REMOTE"/>
    <s v="Congleton CW12 1DL"/>
    <n v="12.6"/>
    <x v="2"/>
    <s v="Diesel"/>
    <n v="4.6620000000000003E-3"/>
  </r>
  <r>
    <s v="S022669"/>
    <x v="53"/>
    <s v="PO147468"/>
    <s v="GRN196115"/>
    <n v="13206299"/>
    <s v="WD MY PASSPORT 1TB HARD DRIVE - BLACK"/>
    <s v="Congleton CW12 1DL"/>
    <n v="12.6"/>
    <x v="2"/>
    <s v="Diesel"/>
    <n v="4.6620000000000003E-3"/>
  </r>
  <r>
    <s v="S022669"/>
    <x v="53"/>
    <s v="PO147839"/>
    <s v="GRN196116"/>
    <n v="42207336"/>
    <s v="POSITION TRANSDUCER POTENTIONMETRIC UPTO 750MMIP65"/>
    <s v="Congleton CW12 1DL"/>
    <n v="12.6"/>
    <x v="2"/>
    <s v="Diesel"/>
    <n v="4.6620000000000003E-3"/>
  </r>
  <r>
    <s v="S022669"/>
    <x v="53"/>
    <s v="PO148142"/>
    <s v="GRN196117"/>
    <n v="34203550"/>
    <s v="CAVITY WALL BACK BOX 2 GANG 35MM DEEP WHITE"/>
    <s v="Congleton CW12 1DL"/>
    <n v="12.6"/>
    <x v="2"/>
    <s v="Diesel"/>
    <n v="4.6620000000000003E-3"/>
  </r>
  <r>
    <s v="S022669"/>
    <x v="53"/>
    <s v="PO149069"/>
    <s v="GRN196118"/>
    <n v="34203550"/>
    <s v="CAVITY WALL BACK BOX 2 GANG 35MM DEEP WHITE"/>
    <s v="Congleton CW12 1DL"/>
    <n v="12.6"/>
    <x v="2"/>
    <s v="Diesel"/>
    <n v="4.6620000000000003E-3"/>
  </r>
  <r>
    <s v="S022669"/>
    <x v="53"/>
    <s v="PO147652"/>
    <s v="GRN196119"/>
    <n v="101047262"/>
    <s v="USB DONGLE + LICENSE CENTRAL AMERICAN (CAM) PLATES"/>
    <s v="Congleton CW12 1DL"/>
    <n v="12.6"/>
    <x v="2"/>
    <s v="Diesel"/>
    <n v="4.6620000000000003E-3"/>
  </r>
  <r>
    <s v="S022669"/>
    <x v="53"/>
    <s v="PO147862"/>
    <s v="GRN196120"/>
    <n v="101033638"/>
    <s v="5M RGB LED STRIP 24VDC NON-WATERPROOF UKLED ST4861"/>
    <s v="Congleton CW12 1DL"/>
    <n v="12.6"/>
    <x v="2"/>
    <s v="Diesel"/>
    <n v="4.6620000000000003E-3"/>
  </r>
  <r>
    <s v="S022669"/>
    <x v="53"/>
    <s v="PO143691"/>
    <s v="GRN196121"/>
    <n v="13206264"/>
    <s v="DP2400E HAND HELD PORTABLE 2-WAY RADIO C/W LI-ION"/>
    <s v="Congleton CW12 1DL"/>
    <n v="12.6"/>
    <x v="2"/>
    <s v="Diesel"/>
    <n v="4.6620000000000003E-3"/>
  </r>
  <r>
    <s v="S022669"/>
    <x v="53"/>
    <s v="PO148123"/>
    <s v="GRN196122"/>
    <n v="101033561"/>
    <s v="RGBW LED STRIP CONTROLLER AND RECEIVER BOX MILIGHT"/>
    <s v="Congleton CW12 1DL"/>
    <n v="12.6"/>
    <x v="2"/>
    <s v="Diesel"/>
    <n v="4.6620000000000003E-3"/>
  </r>
  <r>
    <s v="S022669"/>
    <x v="53"/>
    <s v="PO148130"/>
    <s v="GRN196124"/>
    <n v="3445265"/>
    <s v="SWITCHED SOCKET 13A 2-GANG DOUBLE POLE IP66 - GREY"/>
    <s v="Congleton CW12 1DL"/>
    <n v="12.6"/>
    <x v="2"/>
    <s v="Diesel"/>
    <n v="4.6620000000000003E-3"/>
  </r>
  <r>
    <s v="S022669"/>
    <x v="53"/>
    <s v="PO149069"/>
    <s v="GRN196126"/>
    <s v="11701-3333"/>
    <s v="SIP STARTMASTER PW520 STARTER CHARGER 12V/24V CHAR"/>
    <s v="Congleton CW12 1DL"/>
    <n v="12.6"/>
    <x v="2"/>
    <s v="Diesel"/>
    <n v="4.6620000000000003E-3"/>
  </r>
  <r>
    <s v="S022669"/>
    <x v="53"/>
    <s v="PO145927"/>
    <s v="GRN196135"/>
    <n v="101038492"/>
    <s v="SCREWLESS UNSWITCHED FUSED CONNECTION UNIT - SS SC"/>
    <s v="Congleton CW12 1DL"/>
    <n v="12.6"/>
    <x v="2"/>
    <s v="Diesel"/>
    <n v="4.6620000000000003E-3"/>
  </r>
  <r>
    <s v="S022669"/>
    <x v="53"/>
    <s v="PO145632"/>
    <s v="GRN196140"/>
    <s v="11540-0692"/>
    <s v="PUTTY HIGH VOLTAGE"/>
    <s v="Congleton CW12 1DL"/>
    <n v="12.6"/>
    <x v="2"/>
    <s v="Diesel"/>
    <n v="4.6620000000000003E-3"/>
  </r>
  <r>
    <s v="S022669"/>
    <x v="53"/>
    <s v="PO143392"/>
    <s v="GRN196231"/>
    <n v="13206265"/>
    <s v="DM4400 MOTOTRBO UHF MOBILE RADIO 403-470 MHZ"/>
    <s v="Congleton CW12 1DL"/>
    <n v="12.6"/>
    <x v="2"/>
    <s v="Diesel"/>
    <n v="4.6620000000000003E-3"/>
  </r>
  <r>
    <s v="S022669"/>
    <x v="53"/>
    <s v="PO148123"/>
    <s v="GRN196232"/>
    <n v="101043460"/>
    <s v="FIBRE OPTIC SPLICE + TEST KIT CHESHIRE ELECTRIC"/>
    <s v="Congleton CW12 1DL"/>
    <n v="12.6"/>
    <x v="2"/>
    <s v="Diesel"/>
    <n v="4.6620000000000003E-3"/>
  </r>
  <r>
    <s v="S022669"/>
    <x v="53"/>
    <s v="PO148143"/>
    <s v="GRN196240"/>
    <n v="3145048"/>
    <s v="SOCKET MOUNTING BOX  2 GANG 35MM DEEP - WHITE"/>
    <s v="Congleton CW12 1DL"/>
    <n v="12.6"/>
    <x v="2"/>
    <s v="Diesel"/>
    <n v="4.6620000000000003E-3"/>
  </r>
  <r>
    <s v="S022669"/>
    <x v="53"/>
    <s v="PO148668"/>
    <s v="GRN196247"/>
    <n v="101027252"/>
    <s v="THERMAL MAGNETIC MOTOR CIRCUIT BREAKER-3P - 24-32A"/>
    <s v="Congleton CW12 1DL"/>
    <n v="12.6"/>
    <x v="2"/>
    <s v="Diesel"/>
    <n v="4.6620000000000003E-3"/>
  </r>
  <r>
    <s v="S022669"/>
    <x v="53"/>
    <s v="PO148900"/>
    <s v="GRN196334"/>
    <s v="11505-0869"/>
    <s v="KEYBOARD SPANISH 104 KEY WINDOWS USB"/>
    <s v="Congleton CW12 1DL"/>
    <n v="12.6"/>
    <x v="2"/>
    <s v="Diesel"/>
    <n v="4.6620000000000003E-3"/>
  </r>
  <r>
    <s v="S022669"/>
    <x v="53"/>
    <s v="PO143391"/>
    <s v="GRN196378"/>
    <n v="13206265"/>
    <s v="DM4400 MOTOTRBO UHF MOBILE RADIO 403-470 MHZ"/>
    <s v="Congleton CW12 1DL"/>
    <n v="12.6"/>
    <x v="2"/>
    <s v="Diesel"/>
    <n v="4.6620000000000003E-3"/>
  </r>
  <r>
    <s v="S022669"/>
    <x v="53"/>
    <s v="PO148607"/>
    <s v="GRN196380"/>
    <n v="3445337"/>
    <s v="6 WAY TP DISTRIBUTION BOARD"/>
    <s v="Congleton CW12 1DL"/>
    <n v="12.6"/>
    <x v="2"/>
    <s v="Diesel"/>
    <n v="4.6620000000000003E-3"/>
  </r>
  <r>
    <s v="S022669"/>
    <x v="53"/>
    <s v="PO147837"/>
    <s v="GRN196383"/>
    <n v="101034435"/>
    <s v="SWA TERMINATED OS2 9/125 FIBRE CABLE 100M LC-LC 8C"/>
    <s v="Congleton CW12 1DL"/>
    <n v="12.6"/>
    <x v="2"/>
    <s v="Diesel"/>
    <n v="4.6620000000000003E-3"/>
  </r>
  <r>
    <s v="S022669"/>
    <x v="53"/>
    <s v="PO143390"/>
    <s v="GRN196509"/>
    <n v="13206265"/>
    <s v="DM4400 MOTOTRBO UHF MOBILE RADIO 403-470 MHZ"/>
    <s v="Congleton CW12 1DL"/>
    <n v="12.6"/>
    <x v="2"/>
    <s v="Diesel"/>
    <n v="4.6620000000000003E-3"/>
  </r>
  <r>
    <s v="S022669"/>
    <x v="53"/>
    <s v="PO148607"/>
    <s v="GRN196513"/>
    <n v="3445337"/>
    <s v="6 WAY TP DISTRIBUTION BOARD"/>
    <s v="Congleton CW12 1DL"/>
    <n v="12.6"/>
    <x v="2"/>
    <s v="Diesel"/>
    <n v="4.6620000000000003E-3"/>
  </r>
  <r>
    <s v="S022669"/>
    <x v="53"/>
    <s v="PO148343"/>
    <s v="GRN196516"/>
    <n v="31201309"/>
    <s v="SLOTTED CHANNEL 41 X 41 X 2.5MM X 3M LONG GALVANIS"/>
    <s v="Congleton CW12 1DL"/>
    <n v="12.6"/>
    <x v="2"/>
    <s v="Diesel"/>
    <n v="4.6620000000000003E-3"/>
  </r>
  <r>
    <s v="S022669"/>
    <x v="53"/>
    <s v="PO149013"/>
    <s v="GRN196540"/>
    <n v="13206299"/>
    <s v="WD MY PASSPORT 1TB HARD DRIVE - BLACK"/>
    <s v="Congleton CW12 1DL"/>
    <n v="12.6"/>
    <x v="2"/>
    <s v="Diesel"/>
    <n v="4.6620000000000003E-3"/>
  </r>
  <r>
    <s v="S022669"/>
    <x v="53"/>
    <s v="PO147589"/>
    <s v="GRN196541"/>
    <s v="11700-5306"/>
    <s v="CIRCUIT BREAKER 3 POLES 63A K-CURVE"/>
    <s v="Congleton CW12 1DL"/>
    <n v="12.6"/>
    <x v="2"/>
    <s v="Diesel"/>
    <n v="4.6620000000000003E-3"/>
  </r>
  <r>
    <s v="S022669"/>
    <x v="53"/>
    <s v="PO147839"/>
    <s v="GRN196542"/>
    <s v="11700-6583"/>
    <s v="XFRM CNTRL 208/240/415V PRIM 120V SEC 50VA 50/60HZ"/>
    <s v="Congleton CW12 1DL"/>
    <n v="12.6"/>
    <x v="2"/>
    <s v="Diesel"/>
    <n v="4.6620000000000003E-3"/>
  </r>
  <r>
    <s v="S022669"/>
    <x v="53"/>
    <s v="PO148202"/>
    <s v="GRN196713"/>
    <s v="11700-8596"/>
    <s v="SURGE PROTECTOR LAN CAT6 DIN RAIL MOUNT"/>
    <s v="Congleton CW12 1DL"/>
    <n v="12.6"/>
    <x v="2"/>
    <s v="Diesel"/>
    <n v="4.6620000000000003E-3"/>
  </r>
  <r>
    <s v="S022669"/>
    <x v="53"/>
    <s v="PO147783"/>
    <s v="GRN196714"/>
    <n v="101047276"/>
    <s v="WINDSONIC WIND SPEED AND DIRECTION SENSOR GILL INS"/>
    <s v="Congleton CW12 1DL"/>
    <n v="12.6"/>
    <x v="2"/>
    <s v="Diesel"/>
    <n v="4.6620000000000003E-3"/>
  </r>
  <r>
    <s v="S022669"/>
    <x v="53"/>
    <s v="PO145924"/>
    <s v="GRN196715"/>
    <n v="79201462"/>
    <s v="MCB 1 POLE TYPE C 10KA 32A"/>
    <s v="Congleton CW12 1DL"/>
    <n v="12.6"/>
    <x v="2"/>
    <s v="Diesel"/>
    <n v="4.6620000000000003E-3"/>
  </r>
  <r>
    <s v="S022669"/>
    <x v="53"/>
    <s v="PO148142"/>
    <s v="GRN196716"/>
    <n v="34204624"/>
    <s v="PLUG POWERTOP XTRA 63A 5POLE 400V IP67 50-60HZ IP6"/>
    <s v="Congleton CW12 1DL"/>
    <n v="12.6"/>
    <x v="2"/>
    <s v="Diesel"/>
    <n v="4.6620000000000003E-3"/>
  </r>
  <r>
    <s v="S022669"/>
    <x v="53"/>
    <s v="PO149076"/>
    <s v="GRN196717"/>
    <s v="11701-2240"/>
    <s v="TANK HEATER WITH MAGENTIC CLAMPS TYPE TEHM"/>
    <s v="Congleton CW12 1DL"/>
    <n v="12.6"/>
    <x v="2"/>
    <s v="Diesel"/>
    <n v="4.6620000000000003E-3"/>
  </r>
  <r>
    <s v="S022669"/>
    <x v="53"/>
    <s v="PO148225"/>
    <s v="GRN196718"/>
    <s v="11701-3366"/>
    <s v="FLEXY EXTENSION CARD - 4G EUROPE MODEM"/>
    <s v="Congleton CW12 1DL"/>
    <n v="12.6"/>
    <x v="2"/>
    <s v="Diesel"/>
    <n v="4.6620000000000003E-3"/>
  </r>
  <r>
    <s v="S022669"/>
    <x v="53"/>
    <s v="PO148721"/>
    <s v="GRN196720"/>
    <n v="3145046"/>
    <s v="STOP END CAP 100 x 100 MITA CVS101W"/>
    <s v="Congleton CW12 1DL"/>
    <n v="12.6"/>
    <x v="2"/>
    <s v="Diesel"/>
    <n v="4.6620000000000003E-3"/>
  </r>
  <r>
    <s v="S022669"/>
    <x v="53"/>
    <s v="PO148948"/>
    <s v="GRN196721"/>
    <s v="11701-1477"/>
    <s v="4 POLE CROSS-CONNECTOR FOR 1.5MM TERMINALS"/>
    <s v="Congleton CW12 1DL"/>
    <n v="12.6"/>
    <x v="2"/>
    <s v="Diesel"/>
    <n v="4.6620000000000003E-3"/>
  </r>
  <r>
    <s v="S022669"/>
    <x v="53"/>
    <s v="PO147981"/>
    <s v="GRN196722"/>
    <n v="101033635"/>
    <s v="WHITE LED STRIP 24VDC NON-WATERPROOF - 5M LONG UKL"/>
    <s v="Congleton CW12 1DL"/>
    <n v="12.6"/>
    <x v="2"/>
    <s v="Diesel"/>
    <n v="4.6620000000000003E-3"/>
  </r>
  <r>
    <s v="S022669"/>
    <x v="53"/>
    <s v="PO148414"/>
    <s v="GRN196723"/>
    <s v="11701-0943"/>
    <s v="RJ45 EZ SHIELDED MODULAR PLUG"/>
    <s v="Congleton CW12 1DL"/>
    <n v="12.6"/>
    <x v="2"/>
    <s v="Diesel"/>
    <n v="4.6620000000000003E-3"/>
  </r>
  <r>
    <s v="S022669"/>
    <x v="53"/>
    <s v="PO147838"/>
    <s v="GRN196727"/>
    <n v="101031452"/>
    <s v="ABOX 025-L JUNCTION BOX 80 x 80 x 52mm IP65 GUNTHE"/>
    <s v="Congleton CW12 1DL"/>
    <n v="12.6"/>
    <x v="2"/>
    <s v="Diesel"/>
    <n v="4.6620000000000003E-3"/>
  </r>
  <r>
    <s v="S022669"/>
    <x v="53"/>
    <s v="PO147862"/>
    <s v="GRN196741"/>
    <n v="101033638"/>
    <s v="5M RGB LED STRIP 24VDC NON-WATERPROOF UKLED ST4861"/>
    <s v="Congleton CW12 1DL"/>
    <n v="12.6"/>
    <x v="2"/>
    <s v="Diesel"/>
    <n v="4.6620000000000003E-3"/>
  </r>
  <r>
    <s v="S022669"/>
    <x v="53"/>
    <s v="PO148900"/>
    <s v="GRN196742"/>
    <s v="11505-0869"/>
    <s v="KEYBOARD SPANISH 104 KEY WINDOWS USB"/>
    <s v="Congleton CW12 1DL"/>
    <n v="12.6"/>
    <x v="2"/>
    <s v="Diesel"/>
    <n v="4.6620000000000003E-3"/>
  </r>
  <r>
    <s v="S022669"/>
    <x v="53"/>
    <s v="PO148630"/>
    <s v="GRN196746"/>
    <n v="1"/>
    <s v="freight inwards"/>
    <s v="Congleton CW12 1DL"/>
    <n v="12.6"/>
    <x v="2"/>
    <s v="Diesel"/>
    <n v="4.6620000000000003E-3"/>
  </r>
  <r>
    <s v="S022669"/>
    <x v="53"/>
    <s v="PO148283"/>
    <s v="GRN196772"/>
    <n v="13206264"/>
    <s v="HAND HELD PORTABLE 2-WAY RADIO C/W LI-ION BATTERY,"/>
    <s v="Congleton CW12 1DL"/>
    <n v="12.6"/>
    <x v="2"/>
    <s v="Diesel"/>
    <n v="4.6620000000000003E-3"/>
  </r>
  <r>
    <s v="S022669"/>
    <x v="53"/>
    <s v="PO143673"/>
    <s v="GRN196776"/>
    <n v="101017406"/>
    <s v="WD MY PASSPORT 2TB PORTABLE HARD DRIVE - BLACK"/>
    <s v="Congleton CW12 1DL"/>
    <n v="12.6"/>
    <x v="2"/>
    <s v="Diesel"/>
    <n v="4.6620000000000003E-3"/>
  </r>
  <r>
    <s v="S022669"/>
    <x v="53"/>
    <s v="PO143991"/>
    <s v="GRN196778"/>
    <n v="101025607"/>
    <s v="SWITCHED SOCKET 13A 2 GANG 2 USB SS - BLACK SCHNEI"/>
    <s v="Congleton CW12 1DL"/>
    <n v="12.6"/>
    <x v="2"/>
    <s v="Diesel"/>
    <n v="4.6620000000000003E-3"/>
  </r>
  <r>
    <s v="S022669"/>
    <x v="53"/>
    <s v="PO142319"/>
    <s v="GRN196779"/>
    <n v="3145048"/>
    <s v="SOCKET MOUNTING BOX  2 GANG 35MM DEEP - WHITE"/>
    <s v="Congleton CW12 1DL"/>
    <n v="12.6"/>
    <x v="2"/>
    <s v="Diesel"/>
    <n v="4.6620000000000003E-3"/>
  </r>
  <r>
    <s v="S022669"/>
    <x v="53"/>
    <s v="PO149196"/>
    <s v="GRN196785"/>
    <s v="11700-6405"/>
    <s v="CONNECTOR DC POWER PANEL MOUNT RECEPTACLE"/>
    <s v="Congleton CW12 1DL"/>
    <n v="12.6"/>
    <x v="2"/>
    <s v="Diesel"/>
    <n v="4.6620000000000003E-3"/>
  </r>
  <r>
    <s v="S022669"/>
    <x v="53"/>
    <s v="PO148202"/>
    <s v="GRN196792"/>
    <s v="11701-3367"/>
    <s v="4G CELLULA ANTENNA WITH 5M CABLE+BRACKET"/>
    <s v="Congleton CW12 1DL"/>
    <n v="12.6"/>
    <x v="2"/>
    <s v="Diesel"/>
    <n v="4.6620000000000003E-3"/>
  </r>
  <r>
    <s v="S022669"/>
    <x v="53"/>
    <s v="PO147468"/>
    <s v="GRN196795"/>
    <n v="13206299"/>
    <s v="WD MY PASSPORT 1TB HARD DRIVE - BLACK"/>
    <s v="Congleton CW12 1DL"/>
    <n v="12.6"/>
    <x v="2"/>
    <s v="Diesel"/>
    <n v="4.6620000000000003E-3"/>
  </r>
  <r>
    <s v="S022669"/>
    <x v="53"/>
    <s v="PO149145"/>
    <s v="GRN196802"/>
    <n v="21201414"/>
    <s v="PATCH CORD CAT 5E FTP PVC METAL SHIELD 1M - BLACK"/>
    <s v="Congleton CW12 1DL"/>
    <n v="12.6"/>
    <x v="2"/>
    <s v="Diesel"/>
    <n v="4.6620000000000003E-3"/>
  </r>
  <r>
    <s v="S022669"/>
    <x v="53"/>
    <s v="PO149009"/>
    <s v="GRN196869"/>
    <s v="11700-5982-UOM"/>
    <s v="WIRE HOOK-UP 18AWG/1.00MM SQ RED HAR H05V-K MTW"/>
    <s v="Congleton CW12 1DL"/>
    <n v="12.6"/>
    <x v="2"/>
    <s v="Diesel"/>
    <n v="4.6620000000000003E-3"/>
  </r>
  <r>
    <s v="S022669"/>
    <x v="53"/>
    <s v="PO144868"/>
    <s v="GRN196907"/>
    <n v="42205934"/>
    <s v="CABINET FOR NAVIGATION CONTROL UNIT ETC"/>
    <s v="Congleton CW12 1DL"/>
    <n v="12.6"/>
    <x v="2"/>
    <s v="Diesel"/>
    <n v="4.6620000000000003E-3"/>
  </r>
  <r>
    <s v="S022669"/>
    <x v="53"/>
    <s v="PO145927"/>
    <s v="GRN196910"/>
    <s v="11700-6123-UOM"/>
    <s v="WIRE HOOK-UP 10AWG/6.00MM SQ GRN/YEL HAR H07V-K MT"/>
    <s v="Congleton CW12 1DL"/>
    <n v="12.6"/>
    <x v="2"/>
    <s v="Diesel"/>
    <n v="4.6620000000000003E-3"/>
  </r>
  <r>
    <s v="S022669"/>
    <x v="53"/>
    <s v="PO149200"/>
    <s v="GRN196918"/>
    <s v="11701-0371"/>
    <s v="PATCH CORD W/SHLD CAT5E RJ45 2FT BLUE"/>
    <s v="Congleton CW12 1DL"/>
    <n v="12.6"/>
    <x v="2"/>
    <s v="Diesel"/>
    <n v="4.6620000000000003E-3"/>
  </r>
  <r>
    <s v="S022669"/>
    <x v="53"/>
    <s v="PO147838"/>
    <s v="GRN196943"/>
    <s v="11700-5685"/>
    <s v="SWITCH DISCONNECTOR 3-POLE 100A"/>
    <s v="Congleton CW12 1DL"/>
    <n v="12.6"/>
    <x v="2"/>
    <s v="Diesel"/>
    <n v="4.6620000000000003E-3"/>
  </r>
  <r>
    <s v="S002239"/>
    <x v="17"/>
    <s v="PO143492"/>
    <s v="GRN200046"/>
    <n v="101022018"/>
    <s v="LINATRON Mi6SSM LOW DOSE(15 &amp; 40 rad/min versions)"/>
    <s v="UT 84104"/>
    <n v="4725"/>
    <x v="4"/>
    <s v="Aviation"/>
    <n v="18.279100224000004"/>
  </r>
  <r>
    <s v="S022669"/>
    <x v="53"/>
    <s v="PO145924"/>
    <s v="GRN196959"/>
    <n v="31205871"/>
    <s v="SOCKET OUTLET UNIT 2 GANG  100MM TRK TRUNKING - WH"/>
    <s v="Congleton CW12 1DL"/>
    <n v="12.6"/>
    <x v="2"/>
    <s v="Diesel"/>
    <n v="4.6620000000000003E-3"/>
  </r>
  <r>
    <s v="S022669"/>
    <x v="53"/>
    <s v="PO148143"/>
    <s v="GRN197018"/>
    <n v="101048768"/>
    <s v="BENCH TRUNKING ALUMINIUM WITH UPVC LID 100x100 2M"/>
    <s v="Congleton CW12 1DL"/>
    <n v="12.6"/>
    <x v="2"/>
    <s v="Diesel"/>
    <n v="4.6620000000000003E-3"/>
  </r>
  <r>
    <s v="S022669"/>
    <x v="53"/>
    <s v="PO147837"/>
    <s v="GRN197020"/>
    <s v="11700-4864"/>
    <s v="CIRCUIT BREAKER MINI 1POLE 15A K CURVE UL 489"/>
    <s v="Congleton CW12 1DL"/>
    <n v="12.6"/>
    <x v="2"/>
    <s v="Diesel"/>
    <n v="4.6620000000000003E-3"/>
  </r>
  <r>
    <s v="S022669"/>
    <x v="53"/>
    <s v="PO147838"/>
    <s v="GRN197030"/>
    <s v="11700-6040"/>
    <s v="CIRCUIT BREAKER 230/400V 16A 2POLE"/>
    <s v="Congleton CW12 1DL"/>
    <n v="12.6"/>
    <x v="2"/>
    <s v="Diesel"/>
    <n v="4.6620000000000003E-3"/>
  </r>
  <r>
    <s v="S025033"/>
    <x v="23"/>
    <s v="PO145200"/>
    <s v="GRN191264"/>
    <n v="101045600"/>
    <s v="DEUTSCH 2 PINS AND MALE CONNECTOR"/>
    <s v="Nantwich CW5 6DX"/>
    <n v="44.6"/>
    <x v="2"/>
    <s v="Diesel"/>
    <n v="1.6501999999999999E-4"/>
  </r>
  <r>
    <s v="S025033"/>
    <x v="23"/>
    <s v="PO142817"/>
    <s v="GRN191265"/>
    <n v="101047544"/>
    <s v="10&quot; 54 WATT LED LIGHT BAR WITH DT CONNECTOR"/>
    <s v="Nantwich CW5 6DX"/>
    <n v="44.6"/>
    <x v="2"/>
    <s v="Diesel"/>
    <n v="1.6501999999999999E-4"/>
  </r>
  <r>
    <s v="S022669"/>
    <x v="53"/>
    <s v="PO147468"/>
    <s v="GRN197047"/>
    <s v="11700-7756"/>
    <s v="HOIST RING 1-8  X 1.53 BOLT 10000LB"/>
    <s v="Congleton CW12 1DL"/>
    <n v="12.6"/>
    <x v="2"/>
    <s v="Diesel"/>
    <n v="4.6620000000000003E-3"/>
  </r>
  <r>
    <s v="S025431"/>
    <x v="0"/>
    <s v="PO145622"/>
    <s v="GRN191269"/>
    <n v="101041730"/>
    <s v="PEDESTAL KIT, VM250"/>
    <s v="Boston Massachusetts"/>
    <n v="3154"/>
    <x v="0"/>
    <s v="Crude"/>
    <n v="2.5295079999999999"/>
  </r>
  <r>
    <s v="S023413"/>
    <x v="15"/>
    <s v="PO143315"/>
    <s v="GRN191271"/>
    <n v="42203630"/>
    <s v="VISY IRIS CONTAINER OCR SOFTWARE"/>
    <s v="33100 Tampere, Finland"/>
    <n v="3916"/>
    <x v="2"/>
    <s v="Diesel"/>
    <n v="3.9815929999999999E-2"/>
  </r>
  <r>
    <s v="S001121"/>
    <x v="5"/>
    <s v="PO146384"/>
    <s v="GRN191272"/>
    <s v="11700-6227"/>
    <s v="FACTORYTALK SE SITE EDITION STATION LICENSE"/>
    <s v="Salford M5 4BE"/>
    <n v="103.6"/>
    <x v="2"/>
    <s v="Diesel"/>
    <n v="3.8331999999999998E-4"/>
  </r>
  <r>
    <s v="S001121"/>
    <x v="5"/>
    <s v="PO147150"/>
    <s v="GRN191274"/>
    <s v="11700-6227"/>
    <s v="FACTORYTALK SE SITE EDITION STATION LICENSE"/>
    <s v="Salford M5 4BE"/>
    <n v="103.6"/>
    <x v="2"/>
    <s v="Diesel"/>
    <n v="3.8331999999999998E-4"/>
  </r>
  <r>
    <s v="S022669"/>
    <x v="53"/>
    <s v="PO148607"/>
    <s v="GRN197048"/>
    <s v="11700-7756"/>
    <s v="HOIST RING 1-8  X 1.53 BOLT 10000LB"/>
    <s v="Congleton CW12 1DL"/>
    <n v="12.6"/>
    <x v="2"/>
    <s v="Diesel"/>
    <n v="4.6620000000000003E-3"/>
  </r>
  <r>
    <s v="S022669"/>
    <x v="53"/>
    <s v="PO148900"/>
    <s v="GRN197062"/>
    <s v="11505-0869"/>
    <s v="KEYBOARD SPANISH 104 KEY WINDOWS USB"/>
    <s v="Congleton CW12 1DL"/>
    <n v="12.6"/>
    <x v="2"/>
    <s v="Diesel"/>
    <n v="4.6620000000000003E-3"/>
  </r>
  <r>
    <s v="S022669"/>
    <x v="53"/>
    <s v="PO142054"/>
    <s v="GRN197086"/>
    <n v="101032026"/>
    <s v="CORELINE WATERPROOF WT120C LED18S/840 PSD L600 PHI"/>
    <s v="Congleton CW12 1DL"/>
    <n v="12.6"/>
    <x v="2"/>
    <s v="Diesel"/>
    <n v="4.6620000000000003E-3"/>
  </r>
  <r>
    <s v="S022669"/>
    <x v="53"/>
    <s v="PO145360"/>
    <s v="GRN197087"/>
    <n v="1"/>
    <s v="freight inwards"/>
    <s v="Congleton CW12 1DL"/>
    <n v="12.6"/>
    <x v="2"/>
    <s v="Diesel"/>
    <n v="4.6620000000000003E-3"/>
  </r>
  <r>
    <s v="S022669"/>
    <x v="53"/>
    <s v="PO148607"/>
    <s v="GRN197228"/>
    <s v="11700-7756"/>
    <s v="HOIST RING 1-8  X 1.53 BOLT 10000LB"/>
    <s v="Congleton CW12 1DL"/>
    <n v="12.6"/>
    <x v="2"/>
    <s v="Diesel"/>
    <n v="4.6620000000000003E-3"/>
  </r>
  <r>
    <s v="S022669"/>
    <x v="53"/>
    <s v="PO147468"/>
    <s v="GRN197229"/>
    <n v="3445337"/>
    <s v="6 WAY TP DISTRIBUTION BOARD"/>
    <s v="Congleton CW12 1DL"/>
    <n v="12.6"/>
    <x v="2"/>
    <s v="Diesel"/>
    <n v="4.6620000000000003E-3"/>
  </r>
  <r>
    <s v="S022669"/>
    <x v="53"/>
    <s v="PO145632"/>
    <s v="GRN197230"/>
    <s v="11540-0307-UOM"/>
    <s v="TAPE ELECT VINYL YELLOW 3/4 X66'"/>
    <s v="Congleton CW12 1DL"/>
    <n v="12.6"/>
    <x v="2"/>
    <s v="Diesel"/>
    <n v="4.6620000000000003E-3"/>
  </r>
  <r>
    <s v="S022669"/>
    <x v="53"/>
    <s v="PO145924"/>
    <s v="GRN197294"/>
    <n v="33202550"/>
    <s v="COPPER TUBE TERMINAL LUG 10 X 10MM (BAG OF 100)"/>
    <s v="Congleton CW12 1DL"/>
    <n v="12.6"/>
    <x v="2"/>
    <s v="Diesel"/>
    <n v="4.6620000000000003E-3"/>
  </r>
  <r>
    <s v="S022669"/>
    <x v="53"/>
    <s v="PO148900"/>
    <s v="GRN197381"/>
    <s v="11505-0869"/>
    <s v="KEYBOARD SPANISH 104 KEY WINDOWS USB"/>
    <s v="Congleton CW12 1DL"/>
    <n v="12.6"/>
    <x v="2"/>
    <s v="Diesel"/>
    <n v="4.6620000000000003E-3"/>
  </r>
  <r>
    <s v="S022669"/>
    <x v="53"/>
    <s v="PO140027"/>
    <s v="GRN197415"/>
    <n v="23202445"/>
    <s v="CABLE MANAGEMENT SYSTEM FOR G60 EMEA STD (BOF)"/>
    <s v="Congleton CW12 1DL"/>
    <n v="12.6"/>
    <x v="2"/>
    <s v="Diesel"/>
    <n v="4.6620000000000003E-3"/>
  </r>
  <r>
    <s v="S022669"/>
    <x v="53"/>
    <s v="PO140027"/>
    <s v="GRN197417"/>
    <n v="23202445"/>
    <s v="CABLE MANAGEMENT SYSTEM FOR G60 EMEA STD (BOF)"/>
    <s v="Congleton CW12 1DL"/>
    <n v="12.6"/>
    <x v="2"/>
    <s v="Diesel"/>
    <n v="4.6620000000000003E-3"/>
  </r>
  <r>
    <s v="S023284"/>
    <x v="19"/>
    <s v="PO141867"/>
    <s v="GRN191288"/>
    <s v="340-1043-1"/>
    <s v="JUNCTION BOX GROUND LEVEL"/>
    <s v="Leicester LE19 2DT"/>
    <n v="144"/>
    <x v="1"/>
    <s v="Diesel"/>
    <n v="5.3280000000000001E-2"/>
  </r>
  <r>
    <s v="S023284"/>
    <x v="19"/>
    <s v="PO131879"/>
    <s v="GRN191289"/>
    <s v="340-1043-1"/>
    <s v="JUNCTION BOX GROUND LEVEL"/>
    <s v="Leicester LE19 2DT"/>
    <n v="144"/>
    <x v="1"/>
    <s v="Diesel"/>
    <n v="5.3280000000000001E-2"/>
  </r>
  <r>
    <s v="S022669"/>
    <x v="53"/>
    <s v="PO144540"/>
    <s v="GRN197418"/>
    <n v="23202445"/>
    <s v="CABLE MANAGEMENT SYSTEM FOR G60 EMEA STD (BOF)"/>
    <s v="Congleton CW12 1DL"/>
    <n v="12.6"/>
    <x v="2"/>
    <s v="Diesel"/>
    <n v="4.6620000000000003E-3"/>
  </r>
  <r>
    <s v="S022669"/>
    <x v="53"/>
    <s v="PO144540"/>
    <s v="GRN197421"/>
    <n v="13206264"/>
    <s v="HAND HELD PORTABLE 2-WAY RADIO C/W LI-ION BATTERY,"/>
    <s v="Congleton CW12 1DL"/>
    <n v="12.6"/>
    <x v="2"/>
    <s v="Diesel"/>
    <n v="4.6620000000000003E-3"/>
  </r>
  <r>
    <s v="S022669"/>
    <x v="53"/>
    <s v="PO145924"/>
    <s v="GRN197436"/>
    <n v="85201597"/>
    <s v="M6 X 25MM ROOFING BOLT"/>
    <s v="Congleton CW12 1DL"/>
    <n v="12.6"/>
    <x v="2"/>
    <s v="Diesel"/>
    <n v="4.6620000000000003E-3"/>
  </r>
  <r>
    <s v="S001571"/>
    <x v="10"/>
    <s v="PO143524"/>
    <s v="GRN191293"/>
    <s v="11700-5373"/>
    <s v="HOOD LASER SENSOR LMS141 SERIES"/>
    <s v="St Albans AL1 5BN"/>
    <n v="298"/>
    <x v="2"/>
    <s v="Diesel"/>
    <n v="1.1026E-3"/>
  </r>
  <r>
    <s v="S022669"/>
    <x v="53"/>
    <s v="PO147837"/>
    <s v="GRN197441"/>
    <s v="11700-2419"/>
    <s v="LIGHT LED FLASHER RED 12V SMT"/>
    <s v="Congleton CW12 1DL"/>
    <n v="12.6"/>
    <x v="2"/>
    <s v="Diesel"/>
    <n v="4.6620000000000003E-3"/>
  </r>
  <r>
    <s v="S022669"/>
    <x v="53"/>
    <s v="PO145927"/>
    <s v="GRN197512"/>
    <s v="11700-6124-UOM"/>
    <s v="INSULATION PIPE WRAP BLACK 23 METERS"/>
    <s v="Congleton CW12 1DL"/>
    <n v="12.6"/>
    <x v="2"/>
    <s v="Diesel"/>
    <n v="4.6620000000000003E-3"/>
  </r>
  <r>
    <s v="S022669"/>
    <x v="53"/>
    <s v="PO148948"/>
    <s v="GRN197514"/>
    <s v="356-1273-1"/>
    <s v="TCU FILTER FRAME"/>
    <s v="Congleton CW12 1DL"/>
    <n v="12.6"/>
    <x v="2"/>
    <s v="Diesel"/>
    <n v="4.6620000000000003E-3"/>
  </r>
  <r>
    <s v="S000892"/>
    <x v="16"/>
    <s v="PO147034"/>
    <s v="GRN191297"/>
    <n v="101024844"/>
    <s v="M12 CABLE GLAND WITH LOCKNUT NYLON IP68"/>
    <s v="Stockport SK4 2JT"/>
    <n v="55"/>
    <x v="2"/>
    <s v="Diesel"/>
    <n v="2.0350000000000001E-4"/>
  </r>
  <r>
    <s v="S023284"/>
    <x v="19"/>
    <s v="PO145321"/>
    <s v="GRN191300"/>
    <s v="255-1588-75"/>
    <s v="CABLE MILITARY-GRADE ARMORED MTP TRUNK 12 STRANDS"/>
    <s v="Leicester LE19 2DT"/>
    <n v="144"/>
    <x v="1"/>
    <s v="Diesel"/>
    <n v="5.3280000000000001E-2"/>
  </r>
  <r>
    <s v="S023284"/>
    <x v="19"/>
    <s v="PO140972"/>
    <s v="GRN191304"/>
    <s v="340-1073-1"/>
    <s v="CONDUIT JUNCTION BOX DETECTOR SIDE – JUNCTION BOX"/>
    <s v="Leicester LE19 2DT"/>
    <n v="144"/>
    <x v="1"/>
    <s v="Diesel"/>
    <n v="5.3280000000000001E-2"/>
  </r>
  <r>
    <s v="S023284"/>
    <x v="19"/>
    <s v="PO137838"/>
    <s v="GRN191305"/>
    <s v="340-1235-1"/>
    <s v="CABLE FLOODLIGHT POWER 60&quot;"/>
    <s v="Leicester LE19 2DT"/>
    <n v="144"/>
    <x v="1"/>
    <s v="Diesel"/>
    <n v="5.3280000000000001E-2"/>
  </r>
  <r>
    <s v="S023284"/>
    <x v="19"/>
    <s v="PO141369"/>
    <s v="GRN191306"/>
    <s v="340-1235-3"/>
    <s v="CABLE FLOODLIGHT POWER 170&quot;"/>
    <s v="Leicester LE19 2DT"/>
    <n v="144"/>
    <x v="1"/>
    <s v="Diesel"/>
    <n v="5.3280000000000001E-2"/>
  </r>
  <r>
    <s v="S023284"/>
    <x v="19"/>
    <s v="PO140973"/>
    <s v="GRN191308"/>
    <s v="340-1235-1"/>
    <s v="CABLE FLOODLIGHT POWER 60&quot;"/>
    <s v="Leicester LE19 2DT"/>
    <n v="144"/>
    <x v="1"/>
    <s v="Diesel"/>
    <n v="5.3280000000000001E-2"/>
  </r>
  <r>
    <s v="S023284"/>
    <x v="19"/>
    <s v="PO139937"/>
    <s v="GRN191309"/>
    <n v="101035548"/>
    <s v="G60 ZBX DRIVE MOTOR PANEL"/>
    <s v="Leicester LE19 2DT"/>
    <n v="144"/>
    <x v="1"/>
    <s v="Diesel"/>
    <n v="5.3280000000000001E-2"/>
  </r>
  <r>
    <s v="S023284"/>
    <x v="19"/>
    <s v="PO138726"/>
    <s v="GRN191310"/>
    <s v="340-1083-1"/>
    <s v="CONDUIT VERTICAL DETECTOR ENCLOSURE"/>
    <s v="Leicester LE19 2DT"/>
    <n v="144"/>
    <x v="1"/>
    <s v="Diesel"/>
    <n v="5.3280000000000001E-2"/>
  </r>
  <r>
    <s v="S023284"/>
    <x v="19"/>
    <s v="PO140400"/>
    <s v="GRN191312"/>
    <s v="340-1073-1"/>
    <s v="CONDUIT JUNCTION BOX DETECTOR SIDE – JUNCTION BOX"/>
    <s v="Leicester LE19 2DT"/>
    <n v="144"/>
    <x v="1"/>
    <s v="Diesel"/>
    <n v="5.3280000000000001E-2"/>
  </r>
  <r>
    <s v="S023284"/>
    <x v="19"/>
    <s v="PO131880"/>
    <s v="GRN191313"/>
    <s v="340-1235-3"/>
    <s v="CABLE FLOODLIGHT POWER 170&quot;"/>
    <s v="Leicester LE19 2DT"/>
    <n v="144"/>
    <x v="1"/>
    <s v="Diesel"/>
    <n v="5.3280000000000001E-2"/>
  </r>
  <r>
    <s v="S022669"/>
    <x v="53"/>
    <s v="PO144540"/>
    <s v="GRN197515"/>
    <n v="101031721"/>
    <s v="SWITCH DISCONNECTOR 200A ACTI9 4P"/>
    <s v="Congleton CW12 1DL"/>
    <n v="12.6"/>
    <x v="2"/>
    <s v="Diesel"/>
    <n v="4.6620000000000003E-3"/>
  </r>
  <r>
    <s v="S023284"/>
    <x v="19"/>
    <s v="PO138725"/>
    <s v="GRN191315"/>
    <s v="340-1011-1"/>
    <s v="SITE CONFIGURABLE ENCLOSURE WITH AC"/>
    <s v="Leicester LE19 2DT"/>
    <n v="144"/>
    <x v="1"/>
    <s v="Diesel"/>
    <n v="5.3280000000000001E-2"/>
  </r>
  <r>
    <s v="S022669"/>
    <x v="53"/>
    <s v="PO144540"/>
    <s v="GRN197522"/>
    <n v="23202445"/>
    <s v="CABLE MANAGEMENT SYSTEM FOR G60 EMEA STD (BOF)"/>
    <s v="Congleton CW12 1DL"/>
    <n v="12.6"/>
    <x v="2"/>
    <s v="Diesel"/>
    <n v="4.6620000000000003E-3"/>
  </r>
  <r>
    <s v="S023849"/>
    <x v="6"/>
    <s v="PO144317"/>
    <s v="GRN191317"/>
    <n v="101007863"/>
    <s v="NETGEAR COMPATIBLE 10GBASE-LR SFP+1310NM 10KM"/>
    <s v="Warrington WA2 8TX"/>
    <n v="78.2"/>
    <x v="2"/>
    <s v="Diesel"/>
    <n v="2.8933999999999996E-4"/>
  </r>
  <r>
    <s v="S022669"/>
    <x v="53"/>
    <s v="PO140976"/>
    <s v="GRN197523"/>
    <n v="23202445"/>
    <s v="CABLE MANAGEMENT SYSTEM FOR G60 EMEA STD (BOF)"/>
    <s v="Congleton CW12 1DL"/>
    <n v="12.6"/>
    <x v="2"/>
    <s v="Diesel"/>
    <n v="4.6620000000000003E-3"/>
  </r>
  <r>
    <s v="S023284"/>
    <x v="19"/>
    <s v="PO137838"/>
    <s v="GRN191320"/>
    <s v="340-1235-2"/>
    <s v="CABLE FLOODLIGHT POWER 120&quot;"/>
    <s v="Leicester LE19 2DT"/>
    <n v="144"/>
    <x v="1"/>
    <s v="Diesel"/>
    <n v="5.3280000000000001E-2"/>
  </r>
  <r>
    <s v="S023284"/>
    <x v="19"/>
    <s v="PO141369"/>
    <s v="GRN191321"/>
    <s v="340-1235-2"/>
    <s v="CABLE FLOODLIGHT POWER 120&quot;"/>
    <s v="Leicester LE19 2DT"/>
    <n v="144"/>
    <x v="1"/>
    <s v="Diesel"/>
    <n v="5.3280000000000001E-2"/>
  </r>
  <r>
    <s v="S026602"/>
    <x v="12"/>
    <s v="PO147292"/>
    <s v="GRN191322"/>
    <n v="101032166"/>
    <s v="GENERATOR FAN BELT 1013MM"/>
    <s v="Watford WD24 7GG"/>
    <n v="302"/>
    <x v="2"/>
    <s v="Diesl"/>
    <n v="1.1173999999999999E-3"/>
  </r>
  <r>
    <s v="S026602"/>
    <x v="12"/>
    <s v="PO147225"/>
    <s v="GRN191323"/>
    <n v="101032166"/>
    <s v="GENERATOR FAN BELT 1013MM"/>
    <s v="Watford WD24 7GG"/>
    <n v="302"/>
    <x v="2"/>
    <s v="Diesl"/>
    <n v="1.1173999999999999E-3"/>
  </r>
  <r>
    <s v="S022669"/>
    <x v="53"/>
    <s v="PO147838"/>
    <s v="GRN197527"/>
    <n v="101033093"/>
    <s v="PREMIUM SURFACE MOUNT 7MM PROFILE RAIL X 2M LONG"/>
    <s v="Congleton CW12 1DL"/>
    <n v="12.6"/>
    <x v="2"/>
    <s v="Diesel"/>
    <n v="4.6620000000000003E-3"/>
  </r>
  <r>
    <s v="S022669"/>
    <x v="53"/>
    <s v="PO147468"/>
    <s v="GRN197541"/>
    <n v="23202445"/>
    <s v="CABLE MANAGEMENT SYSTEM FOR G60 EMEA STD (BOF)"/>
    <s v="Congleton CW12 1DL"/>
    <n v="12.6"/>
    <x v="2"/>
    <s v="Diesel"/>
    <n v="4.6620000000000003E-3"/>
  </r>
  <r>
    <s v="S022669"/>
    <x v="53"/>
    <s v="PO145927"/>
    <s v="GRN197559"/>
    <n v="1"/>
    <s v="freight inwards (for item 42206182)"/>
    <s v="Congleton CW12 1DL"/>
    <n v="12.6"/>
    <x v="2"/>
    <s v="Diesel"/>
    <n v="4.6620000000000003E-3"/>
  </r>
  <r>
    <s v="S022669"/>
    <x v="53"/>
    <s v="PO148860"/>
    <s v="GRN197578"/>
    <n v="23202445"/>
    <s v="CABLE MANAGEMENT SYSTEM FOR G60 EMEA STD (BOF)"/>
    <s v="Congleton CW12 1DL"/>
    <n v="12.6"/>
    <x v="2"/>
    <s v="Diesel"/>
    <n v="4.6620000000000003E-3"/>
  </r>
  <r>
    <s v="S022669"/>
    <x v="53"/>
    <s v="PO147838"/>
    <s v="GRN197621"/>
    <s v="11700-6040"/>
    <s v="CIRCUIT BREAKER 230/400V 16A 2POLE"/>
    <s v="Congleton CW12 1DL"/>
    <n v="12.6"/>
    <x v="2"/>
    <s v="Diesel"/>
    <n v="4.6620000000000003E-3"/>
  </r>
  <r>
    <s v="S022669"/>
    <x v="53"/>
    <s v="PO147468"/>
    <s v="GRN197683"/>
    <n v="101048768"/>
    <s v="BENCH TRUNKING ALUMINIUM WITH UPVC LID 100x100 2M"/>
    <s v="Congleton CW12 1DL"/>
    <n v="12.6"/>
    <x v="2"/>
    <s v="Diesel"/>
    <n v="4.6620000000000003E-3"/>
  </r>
  <r>
    <s v="S022669"/>
    <x v="53"/>
    <s v="PO144541"/>
    <s v="GRN197762"/>
    <n v="31203439"/>
    <s v="TRK HEAVY DUTY TRUNKING 100MM X 50MM X 3M - WHITE"/>
    <s v="Congleton CW12 1DL"/>
    <n v="12.6"/>
    <x v="2"/>
    <s v="Diesel"/>
    <n v="4.6620000000000003E-3"/>
  </r>
  <r>
    <s v="S022669"/>
    <x v="53"/>
    <s v="PO145632"/>
    <s v="GRN197877"/>
    <s v="340-1102-1"/>
    <s v="UNISTRUT 1-5/8&quot;X1-5/8&quot; SLOTTED MODIFIED"/>
    <s v="Congleton CW12 1DL"/>
    <n v="12.6"/>
    <x v="2"/>
    <s v="Diesel"/>
    <n v="4.6620000000000003E-3"/>
  </r>
  <r>
    <s v="S023222"/>
    <x v="11"/>
    <s v="PO146182"/>
    <s v="GRN191335"/>
    <s v="11700-5341"/>
    <s v="CABLE 0.3 METER RJ45S TO RJ45S CAT5E"/>
    <s v="Wickford SS11 8YT"/>
    <n v="390"/>
    <x v="2"/>
    <s v="Diesel"/>
    <n v="1.4430000000000001E-3"/>
  </r>
  <r>
    <s v="S022669"/>
    <x v="53"/>
    <s v="PO148142"/>
    <s v="GRN197989"/>
    <s v="11700-7756"/>
    <s v="HOIST RING 1-8  X 1.53 BOLT 10000LB"/>
    <s v="Congleton CW12 1DL"/>
    <n v="12.6"/>
    <x v="2"/>
    <s v="Diesel"/>
    <n v="4.6620000000000003E-3"/>
  </r>
  <r>
    <s v="S022669"/>
    <x v="53"/>
    <s v="PO147838"/>
    <s v="GRN198027"/>
    <s v="11700-6040"/>
    <s v="CIRCUIT BREAKER 230/400V 16A 2POLE"/>
    <s v="Congleton CW12 1DL"/>
    <n v="12.6"/>
    <x v="2"/>
    <s v="Diesel"/>
    <n v="4.6620000000000003E-3"/>
  </r>
  <r>
    <s v="S000892"/>
    <x v="16"/>
    <s v="PO147266"/>
    <s v="GRN191338"/>
    <n v="101046822"/>
    <s v="RS PRO PANEL MOUNT CONNECTOR 5 CONTACTS FEMALE"/>
    <s v="Stockport SK4 2JT"/>
    <n v="55"/>
    <x v="2"/>
    <s v="Diesel"/>
    <n v="2.0350000000000001E-4"/>
  </r>
  <r>
    <s v="S022669"/>
    <x v="53"/>
    <s v="PO142067"/>
    <s v="GRN198028"/>
    <n v="101025603"/>
    <s v="DIMMER SWITCH 1 GANG 1-10V ON/OFF BRUSHED STEEL"/>
    <s v="Congleton CW12 1DL"/>
    <n v="12.6"/>
    <x v="2"/>
    <s v="Diesel"/>
    <n v="4.6620000000000003E-3"/>
  </r>
  <r>
    <s v="S023222"/>
    <x v="11"/>
    <s v="PO145268"/>
    <s v="GRN191340"/>
    <s v="11700-5344"/>
    <s v="CABLE 1.2 METER RJ45S TO RJ45S CAT5E"/>
    <s v="Wickford SS11 8YT"/>
    <n v="390"/>
    <x v="2"/>
    <s v="Diesel"/>
    <n v="1.4430000000000001E-3"/>
  </r>
  <r>
    <s v="S022669"/>
    <x v="53"/>
    <s v="PO149167"/>
    <s v="GRN198029"/>
    <n v="101038511"/>
    <s v="AC/DC POWER SUPPLY BRICK. AC 100/240V, 2.4A. DC OU"/>
    <s v="Congleton CW12 1DL"/>
    <n v="12.6"/>
    <x v="2"/>
    <s v="Diesel"/>
    <n v="4.6620000000000003E-3"/>
  </r>
  <r>
    <s v="S022669"/>
    <x v="53"/>
    <s v="PO149160"/>
    <s v="GRN198052"/>
    <n v="5145066"/>
    <s v="RED 5 JOULE MULTI-VOLTAGE XENON STROBE BECON"/>
    <s v="Congleton CW12 1DL"/>
    <n v="12.6"/>
    <x v="2"/>
    <s v="Diesel"/>
    <n v="4.6620000000000003E-3"/>
  </r>
  <r>
    <s v="S022669"/>
    <x v="53"/>
    <s v="PO149145"/>
    <s v="GRN198053"/>
    <n v="21201414"/>
    <s v="PATCH CORD CAT 5E FTP PVC METAL SHIELD 1M - BLACK"/>
    <s v="Congleton CW12 1DL"/>
    <n v="12.6"/>
    <x v="2"/>
    <s v="Diesel"/>
    <n v="4.6620000000000003E-3"/>
  </r>
  <r>
    <s v="S023222"/>
    <x v="11"/>
    <s v="PO144700"/>
    <s v="GRN191345"/>
    <s v="11700-0736"/>
    <s v="BANNER SSA-EB1P-02ED1Q4 E-STOP SWITCH"/>
    <s v="Wickford SS11 8YT"/>
    <n v="390"/>
    <x v="2"/>
    <s v="Diesel"/>
    <n v="1.4430000000000001E-3"/>
  </r>
  <r>
    <s v="S022669"/>
    <x v="53"/>
    <s v="PO145924"/>
    <s v="GRN198064"/>
    <n v="3445191"/>
    <s v="2 GANG SWITCHED SOCKET OUTLET 13A - WHITE"/>
    <s v="Congleton CW12 1DL"/>
    <n v="12.6"/>
    <x v="2"/>
    <s v="Diesel"/>
    <n v="4.6620000000000003E-3"/>
  </r>
  <r>
    <s v="S022669"/>
    <x v="53"/>
    <s v="PO145632"/>
    <s v="GRN198116"/>
    <n v="3445335"/>
    <s v="ACTI9 IC60H MCB 3POLE TYPE D 10KA 63A"/>
    <s v="Congleton CW12 1DL"/>
    <n v="12.6"/>
    <x v="2"/>
    <s v="Diesel"/>
    <n v="4.6620000000000003E-3"/>
  </r>
  <r>
    <s v="S025431"/>
    <x v="0"/>
    <s v="PO146651"/>
    <s v="GRN191349"/>
    <s v="11540-0459"/>
    <s v="FILTER AIR 24X24 DURAMAX65 DM-601"/>
    <s v="Boston Massachusetts"/>
    <n v="3154"/>
    <x v="0"/>
    <s v="Crude"/>
    <n v="1.0118031999999999E-2"/>
  </r>
  <r>
    <s v="S025431"/>
    <x v="0"/>
    <s v="PO147125"/>
    <s v="GRN191350"/>
    <s v="11700-2321"/>
    <s v="ENCODER ROTARY R35I-4000/3-3/8+-LD/VO-5V-1-R-SH-M"/>
    <s v="Boston Massachusetts"/>
    <n v="3154"/>
    <x v="0"/>
    <s v="Crude"/>
    <n v="1.0118031999999999E-2"/>
  </r>
  <r>
    <s v="S022669"/>
    <x v="53"/>
    <s v="PO145462"/>
    <s v="GRN198206"/>
    <n v="50212122"/>
    <s v="SINGLE POLE DISTRIBUTION BLOCK UDJ-125A"/>
    <s v="Congleton CW12 1DL"/>
    <n v="12.6"/>
    <x v="2"/>
    <s v="Diesel"/>
    <n v="4.6620000000000003E-3"/>
  </r>
  <r>
    <s v="S022669"/>
    <x v="53"/>
    <s v="PO149069"/>
    <s v="GRN198221"/>
    <n v="34203550"/>
    <s v="CAVITY WALL BACK BOX 2 GANG 35MM DEEP WHITE"/>
    <s v="Congleton CW12 1DL"/>
    <n v="12.6"/>
    <x v="2"/>
    <s v="Diesel"/>
    <n v="4.6620000000000003E-3"/>
  </r>
  <r>
    <s v="S002239"/>
    <x v="17"/>
    <s v="PO143492"/>
    <s v="GRN201283"/>
    <n v="101022018"/>
    <s v="LINATRON Mi6SSM LOW DOSE(15 &amp; 40 rad/min versions)"/>
    <s v="UT 84104"/>
    <n v="4725"/>
    <x v="4"/>
    <s v="Aviation"/>
    <n v="18.279100224000004"/>
  </r>
  <r>
    <s v="S022669"/>
    <x v="53"/>
    <s v="PO148123"/>
    <s v="GRN198254"/>
    <n v="34205232"/>
    <s v="BLANKING PLATE 1 GANG - WHITE MK ELECTRIC K3390 WH"/>
    <s v="Congleton CW12 1DL"/>
    <n v="12.6"/>
    <x v="2"/>
    <s v="Diesel"/>
    <n v="4.6620000000000003E-3"/>
  </r>
  <r>
    <s v="S022669"/>
    <x v="53"/>
    <s v="PO148123"/>
    <s v="GRN198258"/>
    <n v="34205232"/>
    <s v="BLANKING PLATE 1 GANG - WHITE MK ELECTRIC K3390 WH"/>
    <s v="Congleton CW12 1DL"/>
    <n v="12.6"/>
    <x v="2"/>
    <s v="Diesel"/>
    <n v="4.6620000000000003E-3"/>
  </r>
  <r>
    <s v="S022669"/>
    <x v="53"/>
    <s v="PO147839"/>
    <s v="GRN198267"/>
    <n v="101033092"/>
    <s v="END CAP FOR RECESSED PROFILE SLIM RAIL WITH HOLE"/>
    <s v="Congleton CW12 1DL"/>
    <n v="12.6"/>
    <x v="2"/>
    <s v="Diesel"/>
    <n v="4.6620000000000003E-3"/>
  </r>
  <r>
    <s v="S022669"/>
    <x v="53"/>
    <s v="PO147321"/>
    <s v="GRN198272"/>
    <s v="11701-3214"/>
    <s v="LID STAY, LEFT HAND - UPWARD OPENING, CHROME PLATE"/>
    <s v="Congleton CW12 1DL"/>
    <n v="12.6"/>
    <x v="2"/>
    <s v="Diesel"/>
    <n v="4.6620000000000003E-3"/>
  </r>
  <r>
    <s v="S022669"/>
    <x v="53"/>
    <s v="PO148721"/>
    <s v="GRN198278"/>
    <n v="3145046"/>
    <s v="STOP END CAP 100 x 100 MITA CVS101W"/>
    <s v="Congleton CW12 1DL"/>
    <n v="12.6"/>
    <x v="2"/>
    <s v="Diesel"/>
    <n v="4.6620000000000003E-3"/>
  </r>
  <r>
    <s v="S022669"/>
    <x v="53"/>
    <s v="PO148630"/>
    <s v="GRN198291"/>
    <s v="11700-7313"/>
    <s v="CABLE ETHERNET 6 FT CAT 6 PURPLE"/>
    <s v="Congleton CW12 1DL"/>
    <n v="12.6"/>
    <x v="2"/>
    <s v="Diesel"/>
    <n v="4.6620000000000003E-3"/>
  </r>
  <r>
    <s v="S022669"/>
    <x v="53"/>
    <s v="PO145927"/>
    <s v="GRN198293"/>
    <n v="42207336"/>
    <s v="POSITION TRANSDUCER POTENTIONMETRIC UPTO 750MMIP65"/>
    <s v="Congleton CW12 1DL"/>
    <n v="12.6"/>
    <x v="2"/>
    <s v="Diesel"/>
    <n v="4.6620000000000003E-3"/>
  </r>
  <r>
    <s v="S022669"/>
    <x v="53"/>
    <s v="PO148283"/>
    <s v="GRN198296"/>
    <n v="101033641"/>
    <s v="CLB 2.5mm CABLE MOUNT DC JACK PLUG 2A CLEVER LITTL"/>
    <s v="Congleton CW12 1DL"/>
    <n v="12.6"/>
    <x v="2"/>
    <s v="Diesel"/>
    <n v="4.6620000000000003E-3"/>
  </r>
  <r>
    <s v="S022669"/>
    <x v="53"/>
    <s v="PO147837"/>
    <s v="GRN198299"/>
    <s v="11700-4864"/>
    <s v="CIRCUIT BREAKER MINI 1POLE 15A K CURVE UL 489"/>
    <s v="Congleton CW12 1DL"/>
    <n v="12.6"/>
    <x v="2"/>
    <s v="Diesel"/>
    <n v="4.6620000000000003E-3"/>
  </r>
  <r>
    <s v="S001121"/>
    <x v="5"/>
    <s v="PO143191"/>
    <s v="GRN191366"/>
    <n v="51206612"/>
    <s v="NEUTRAL TERMINAL 40 - 63 AMP"/>
    <s v="Salford M5 4BE"/>
    <n v="103.6"/>
    <x v="2"/>
    <s v="Diesel"/>
    <n v="3.8331999999999998E-4"/>
  </r>
  <r>
    <s v="S023222"/>
    <x v="11"/>
    <s v="PO145268"/>
    <s v="GRN191369"/>
    <s v="11700-5345"/>
    <s v="CABLE 1.5 METER RJ45S TO RJ45S CAT5E"/>
    <s v="Wickford SS11 8YT"/>
    <n v="390"/>
    <x v="2"/>
    <s v="Diesel"/>
    <n v="1.4430000000000001E-3"/>
  </r>
  <r>
    <s v="S022669"/>
    <x v="53"/>
    <s v="PO149167"/>
    <s v="GRN198307"/>
    <n v="101038556"/>
    <s v="MOUNTING PLATE FOR ZEBRA BARCODE SCANNER"/>
    <s v="Congleton CW12 1DL"/>
    <n v="12.6"/>
    <x v="2"/>
    <s v="Diesel"/>
    <n v="4.6620000000000003E-3"/>
  </r>
  <r>
    <s v="S023222"/>
    <x v="11"/>
    <s v="PO143360"/>
    <s v="GRN191371"/>
    <s v="11700-7241"/>
    <s v="CABLE 5 METERS  M12-8 RKS TO RJ45S"/>
    <s v="Wickford SS11 8YT"/>
    <n v="390"/>
    <x v="2"/>
    <s v="Diesel"/>
    <n v="1.4430000000000001E-3"/>
  </r>
  <r>
    <s v="S022669"/>
    <x v="53"/>
    <s v="PO145452"/>
    <s v="GRN198336"/>
    <s v="11701-3434"/>
    <s v="SERVO DRIVE 5 KW 240 VAC INPUT - COUNTRY OF ORIGIN"/>
    <s v="Congleton CW12 1DL"/>
    <n v="12.6"/>
    <x v="2"/>
    <s v="Diesel"/>
    <n v="4.6620000000000003E-3"/>
  </r>
  <r>
    <s v="S023222"/>
    <x v="11"/>
    <s v="PO143358"/>
    <s v="GRN191373"/>
    <s v="11700-7241"/>
    <s v="CABLE 5 METERS  M12-8 RKS TO RJ45S"/>
    <s v="Wickford SS11 8YT"/>
    <n v="390"/>
    <x v="2"/>
    <s v="Diesel"/>
    <n v="1.4430000000000001E-3"/>
  </r>
  <r>
    <s v="S023222"/>
    <x v="11"/>
    <s v="PO143357"/>
    <s v="GRN191374"/>
    <s v="11700-7241"/>
    <s v="CABLE 5 METERS  M12-8 RKS TO RJ45S"/>
    <s v="Wickford SS11 8YT"/>
    <n v="390"/>
    <x v="2"/>
    <s v="Diesel"/>
    <n v="1.4430000000000001E-3"/>
  </r>
  <r>
    <s v="S023222"/>
    <x v="11"/>
    <s v="PO143361"/>
    <s v="GRN191375"/>
    <s v="11700-8682"/>
    <s v="CORDSET M12 FEMALE STRAIGHT TO M12 MALE 90 DEGREE"/>
    <s v="Wickford SS11 8YT"/>
    <n v="390"/>
    <x v="2"/>
    <s v="Diesel"/>
    <n v="1.4430000000000001E-3"/>
  </r>
  <r>
    <s v="S022669"/>
    <x v="53"/>
    <s v="PO148860"/>
    <s v="GRN198345"/>
    <n v="3445337"/>
    <s v="6 WAY TP DISTRIBUTION BOARD"/>
    <s v="Congleton CW12 1DL"/>
    <n v="12.6"/>
    <x v="2"/>
    <s v="Diesel"/>
    <n v="4.6620000000000003E-3"/>
  </r>
  <r>
    <s v="S022669"/>
    <x v="53"/>
    <s v="PO145452"/>
    <s v="GRN198411"/>
    <s v="11701-3434"/>
    <s v="SERVO DRIVE 5 KW 240 VAC INPUT - COUNTRY OF ORIGIN"/>
    <s v="Congleton CW12 1DL"/>
    <n v="12.6"/>
    <x v="2"/>
    <s v="Diesel"/>
    <n v="4.6620000000000003E-3"/>
  </r>
  <r>
    <s v="S023222"/>
    <x v="11"/>
    <s v="PO146182"/>
    <s v="GRN191384"/>
    <s v="11700-5341"/>
    <s v="CABLE 0.3 METER RJ45S TO RJ45S CAT5E"/>
    <s v="Wickford SS11 8YT"/>
    <n v="390"/>
    <x v="2"/>
    <s v="Diesel"/>
    <n v="1.4430000000000001E-3"/>
  </r>
  <r>
    <s v="S022669"/>
    <x v="53"/>
    <s v="PO149160"/>
    <s v="GRN198416"/>
    <n v="1345044"/>
    <s v="DOUBLE WALL INSULATED FLEXIBLE DUCT 315mm x 3M"/>
    <s v="Congleton CW12 1DL"/>
    <n v="12.6"/>
    <x v="2"/>
    <s v="Diesel"/>
    <n v="4.6620000000000003E-3"/>
  </r>
  <r>
    <s v="S022669"/>
    <x v="53"/>
    <s v="PO148130"/>
    <s v="GRN198477"/>
    <n v="101019928"/>
    <s v="TRIMLINE SWINGHANDLE WITH CYLINDER FOR FLAT RODS"/>
    <s v="Congleton CW12 1DL"/>
    <n v="12.6"/>
    <x v="2"/>
    <s v="Diesel"/>
    <n v="4.6620000000000003E-3"/>
  </r>
  <r>
    <s v="S022669"/>
    <x v="53"/>
    <s v="PO148770"/>
    <s v="GRN198484"/>
    <n v="101043744"/>
    <s v="FIBRE ST CONNECTOR DUST CAP WITH CHAIN AMPHENOL CO"/>
    <s v="Congleton CW12 1DL"/>
    <n v="12.6"/>
    <x v="2"/>
    <s v="Diesel"/>
    <n v="4.6620000000000003E-3"/>
  </r>
  <r>
    <s v="S023375"/>
    <x v="13"/>
    <s v="PO145918"/>
    <s v="GRN191390"/>
    <n v="13206262"/>
    <s v="MXR-201/8M-R24SL TUBE"/>
    <s v="Boston Massachusetts"/>
    <n v="3154"/>
    <x v="0"/>
    <s v="Crude"/>
    <n v="2.5295079999999999"/>
  </r>
  <r>
    <s v="S022669"/>
    <x v="53"/>
    <s v="PO149740"/>
    <s v="GRN198493"/>
    <s v="11700-5953"/>
    <s v="CABLE DISPLAYPORT 1.2 TO HDMI 1.4, 5 METERS, 4K RE"/>
    <s v="Congleton CW12 1DL"/>
    <n v="12.6"/>
    <x v="2"/>
    <s v="Diesel"/>
    <n v="4.6620000000000003E-3"/>
  </r>
  <r>
    <s v="S026429"/>
    <x v="55"/>
    <s v="PO143493"/>
    <s v="GRN191393"/>
    <s v="11701-1819"/>
    <s v="SILAC® - PLATFORM LINEAR ACCELERATOR (FROM 3MEV UP"/>
    <s v="35041 Marburg"/>
    <n v="1310"/>
    <x v="3"/>
    <s v="Diesel"/>
    <n v="0.13319425000000001"/>
  </r>
  <r>
    <s v="S022669"/>
    <x v="53"/>
    <s v="PO148989"/>
    <s v="GRN198771"/>
    <s v="11701-3379"/>
    <s v="SCANDI GREY 4L PORTABLE MINI COOLER &amp; WARMER"/>
    <s v="Congleton CW12 1DL"/>
    <n v="12.6"/>
    <x v="2"/>
    <s v="Diesel"/>
    <n v="4.6620000000000003E-3"/>
  </r>
  <r>
    <s v="S022669"/>
    <x v="53"/>
    <s v="PO148254"/>
    <s v="GRN198773"/>
    <s v="11701-3379"/>
    <s v="SCANDI GREY 4L PORTABLE MINI COOLER &amp; WARMER"/>
    <s v="Congleton CW12 1DL"/>
    <n v="12.6"/>
    <x v="2"/>
    <s v="Diesel"/>
    <n v="4.6620000000000003E-3"/>
  </r>
  <r>
    <s v="S022669"/>
    <x v="53"/>
    <s v="PO149376"/>
    <s v="GRN198776"/>
    <n v="13206264"/>
    <s v="HAND HELD PORTABLE 2-WAY RADIO C/W LI-ION BATTERY,"/>
    <s v="Congleton CW12 1DL"/>
    <n v="12.6"/>
    <x v="2"/>
    <s v="Diesel"/>
    <n v="4.6620000000000003E-3"/>
  </r>
  <r>
    <s v="S022669"/>
    <x v="53"/>
    <s v="PO149590"/>
    <s v="GRN198881"/>
    <s v="11550-0152"/>
    <s v="WIPES POLYESTER 9  X 9"/>
    <s v="Congleton CW12 1DL"/>
    <n v="12.6"/>
    <x v="2"/>
    <s v="Diesel"/>
    <n v="4.6620000000000003E-3"/>
  </r>
  <r>
    <s v="S022669"/>
    <x v="53"/>
    <s v="PO149517"/>
    <s v="GRN198882"/>
    <s v="340-1670-1"/>
    <s v="P60 MKII CABLE MANAGEMENT SYSTEM - MEXICO SEMAR/SE"/>
    <s v="Congleton CW12 1DL"/>
    <n v="12.6"/>
    <x v="2"/>
    <s v="Diesel"/>
    <n v="4.6620000000000003E-3"/>
  </r>
  <r>
    <s v="S022669"/>
    <x v="53"/>
    <s v="PO148283"/>
    <s v="GRN198884"/>
    <s v="11700-8596"/>
    <s v="SURGE PROTECTOR LAN CAT6 DIN RAIL MOUNT"/>
    <s v="Congleton CW12 1DL"/>
    <n v="12.6"/>
    <x v="2"/>
    <s v="Diesel"/>
    <n v="4.6620000000000003E-3"/>
  </r>
  <r>
    <s v="S022669"/>
    <x v="53"/>
    <s v="PO145624"/>
    <s v="GRN198960"/>
    <s v="308-1244-1"/>
    <s v="KEYBOARD / MOUSE SHARING SWITCH FOR COLOCATED SYST"/>
    <s v="Congleton CW12 1DL"/>
    <n v="12.6"/>
    <x v="2"/>
    <s v="Diesel"/>
    <n v="4.6620000000000003E-3"/>
  </r>
  <r>
    <s v="S022669"/>
    <x v="53"/>
    <s v="PO149160"/>
    <s v="GRN198961"/>
    <n v="31203213"/>
    <s v="TRUNKING REDUCER 100 X 100 TO 75 X 75 - WHITE"/>
    <s v="Congleton CW12 1DL"/>
    <n v="12.6"/>
    <x v="2"/>
    <s v="Diesel"/>
    <n v="4.6620000000000003E-3"/>
  </r>
  <r>
    <s v="S022669"/>
    <x v="53"/>
    <s v="PO149517"/>
    <s v="GRN198978"/>
    <s v="340-1670-1"/>
    <s v="P60 MKII CABLE MANAGEMENT SYSTEM - MEXICO SEMAR/SE"/>
    <s v="Congleton CW12 1DL"/>
    <n v="12.6"/>
    <x v="2"/>
    <s v="Diesel"/>
    <n v="4.6620000000000003E-3"/>
  </r>
  <r>
    <s v="S022670"/>
    <x v="26"/>
    <s v="PO145978"/>
    <s v="GRN191414"/>
    <s v="11700-5243"/>
    <s v="BOLT HEX DIN933 M20 X 2.5 X 50MM GEOMET STL"/>
    <s v="Congleton CW12 1HR"/>
    <n v="12.8"/>
    <x v="2"/>
    <s v="Diesel"/>
    <n v="4.7360000000000001E-5"/>
  </r>
  <r>
    <s v="S022669"/>
    <x v="53"/>
    <s v="PO149805"/>
    <s v="GRN198989"/>
    <s v="11700-8596"/>
    <s v="SURGE PROTECTOR LAN CAT6 DIN RAIL MOUNT"/>
    <s v="Congleton CW12 1DL"/>
    <n v="12.6"/>
    <x v="2"/>
    <s v="Diesel"/>
    <n v="4.6620000000000003E-3"/>
  </r>
  <r>
    <s v="S022669"/>
    <x v="53"/>
    <s v="PO148900"/>
    <s v="GRN198992"/>
    <s v="11505-0869"/>
    <s v="KEYBOARD SPANISH 104 KEY WINDOWS USB"/>
    <s v="Congleton CW12 1DL"/>
    <n v="12.6"/>
    <x v="2"/>
    <s v="Diesel"/>
    <n v="4.6620000000000003E-3"/>
  </r>
  <r>
    <s v="S024099"/>
    <x v="47"/>
    <s v="PO143529"/>
    <s v="GRN189849"/>
    <s v="361-1041-1"/>
    <s v="SECOND FLOOR PLATFORM ASSEMBLY"/>
    <s v="Stafford ST16 3DR"/>
    <n v="49.6"/>
    <x v="3"/>
    <s v="Diesel"/>
    <n v="5.0430800000000005E-2"/>
  </r>
  <r>
    <s v="S022669"/>
    <x v="53"/>
    <s v="PO149517"/>
    <s v="GRN199031"/>
    <s v="340-1670-1"/>
    <s v="P60 MKII CABLE MANAGEMENT SYSTEM - MEXICO SEMAR/SE"/>
    <s v="Congleton CW12 1DL"/>
    <n v="12.6"/>
    <x v="2"/>
    <s v="Diesel"/>
    <n v="4.6620000000000003E-3"/>
  </r>
  <r>
    <s v="S022669"/>
    <x v="53"/>
    <s v="PO149009"/>
    <s v="GRN199053"/>
    <s v="11700-5982-UOM"/>
    <s v="WIRE HOOK-UP 18AWG/1.00MM SQ RED HAR H05V-K MTW"/>
    <s v="Congleton CW12 1DL"/>
    <n v="12.6"/>
    <x v="2"/>
    <s v="Diesel"/>
    <n v="4.6620000000000003E-3"/>
  </r>
  <r>
    <s v="S022669"/>
    <x v="53"/>
    <s v="PO149959"/>
    <s v="GRN199065"/>
    <n v="101018292"/>
    <s v="LOCKING CABLE TIE 7.4&quot; (188mm) LONG, TEFZEL, AQUA"/>
    <s v="Congleton CW12 1DL"/>
    <n v="12.6"/>
    <x v="2"/>
    <s v="Diesel"/>
    <n v="4.6620000000000003E-3"/>
  </r>
  <r>
    <s v="S022669"/>
    <x v="53"/>
    <s v="PO145924"/>
    <s v="GRN199130"/>
    <s v="11538-0196"/>
    <s v="LABEL 2X1 WHITE POLYESTER W/ADH"/>
    <s v="Congleton CW12 1DL"/>
    <n v="12.6"/>
    <x v="2"/>
    <s v="Diesel"/>
    <n v="4.6620000000000003E-3"/>
  </r>
  <r>
    <s v="S024099"/>
    <x v="47"/>
    <s v="PO143017"/>
    <s v="GRN190044"/>
    <s v="340-1012-1"/>
    <s v="WELDMENT LINAC SUPPORT STRUCTURE"/>
    <s v="Stafford ST16 3DR"/>
    <n v="49.6"/>
    <x v="3"/>
    <s v="Diesel"/>
    <n v="5.0430800000000005E-2"/>
  </r>
  <r>
    <s v="S001571"/>
    <x v="10"/>
    <s v="PO144238"/>
    <s v="GRN191428"/>
    <n v="57203693"/>
    <s v="MOUNTING SYSTEM UNIVERSAL JOINT"/>
    <s v="St Albans AL1 5BN"/>
    <n v="298"/>
    <x v="2"/>
    <s v="Diesel"/>
    <n v="1.1026E-3"/>
  </r>
  <r>
    <s v="S022669"/>
    <x v="53"/>
    <s v="PO148068"/>
    <s v="GRN199134"/>
    <s v="11701-3437"/>
    <s v="PWR SUPPLY 300 VDC NON ISOLATED 6 KW - COUNTRY OF"/>
    <s v="Congleton CW12 1DL"/>
    <n v="12.6"/>
    <x v="2"/>
    <s v="Diesel"/>
    <n v="4.6620000000000003E-3"/>
  </r>
  <r>
    <s v="S022669"/>
    <x v="53"/>
    <s v="PO145632"/>
    <s v="GRN199136"/>
    <n v="101031973"/>
    <s v="ACTI9 IC60H MCB 16A TYPE C 10KA"/>
    <s v="Congleton CW12 1DL"/>
    <n v="12.6"/>
    <x v="2"/>
    <s v="Diesel"/>
    <n v="4.6620000000000003E-3"/>
  </r>
  <r>
    <s v="S024099"/>
    <x v="47"/>
    <s v="PO143018"/>
    <s v="GRN190427"/>
    <s v="340-1012-1"/>
    <s v="WELDMENT LINAC SUPPORT STRUCTURE"/>
    <s v="Stafford ST16 3DR"/>
    <n v="49.6"/>
    <x v="3"/>
    <s v="Diesel"/>
    <n v="5.0430800000000005E-2"/>
  </r>
  <r>
    <s v="S022669"/>
    <x v="53"/>
    <s v="PO149517"/>
    <s v="GRN199153"/>
    <s v="340-1670-1"/>
    <s v="P60 MKII CABLE MANAGEMENT SYSTEM - MEXICO SEMAR/SE"/>
    <s v="Congleton CW12 1DL"/>
    <n v="12.6"/>
    <x v="2"/>
    <s v="Diesel"/>
    <n v="4.6620000000000003E-3"/>
  </r>
  <r>
    <s v="S022669"/>
    <x v="53"/>
    <s v="PO149805"/>
    <s v="GRN199205"/>
    <s v="11700-5953"/>
    <s v="CABLE DISPLAYPORT 1.2 TO HDMI 1.4, 5 METERS, 4K RE"/>
    <s v="Congleton CW12 1DL"/>
    <n v="12.6"/>
    <x v="2"/>
    <s v="Diesel"/>
    <n v="4.6620000000000003E-3"/>
  </r>
  <r>
    <s v="S022669"/>
    <x v="53"/>
    <s v="PO146761"/>
    <s v="GRN199220"/>
    <s v="255-1640-330"/>
    <s v="CABLE CAT5E 24AWG SUNLIGHT &amp; OIL RESISTANT 330 FT"/>
    <s v="Congleton CW12 1DL"/>
    <n v="12.6"/>
    <x v="2"/>
    <s v="Diesel"/>
    <n v="4.6620000000000003E-3"/>
  </r>
  <r>
    <s v="S022669"/>
    <x v="53"/>
    <s v="PO148517"/>
    <s v="GRN199259"/>
    <n v="101025609"/>
    <s v="EURO RJ45 DATA SOCKET 1 MODULE - BLACK SCHNEIDER E"/>
    <s v="Congleton CW12 1DL"/>
    <n v="12.6"/>
    <x v="2"/>
    <s v="Diesel"/>
    <n v="4.6620000000000003E-3"/>
  </r>
  <r>
    <s v="S001571"/>
    <x v="10"/>
    <s v="PO144865"/>
    <s v="GRN191443"/>
    <n v="101012395"/>
    <s v="SICK 2D LIDAR LASER SENSOR TIM351-2134001"/>
    <s v="St Albans AL1 5BN"/>
    <n v="298"/>
    <x v="2"/>
    <s v="Diesel"/>
    <n v="1.1026E-3"/>
  </r>
  <r>
    <s v="S022669"/>
    <x v="53"/>
    <s v="PO145632"/>
    <s v="GRN199308"/>
    <s v="11540-0692"/>
    <s v="PUTTY HIGH VOLTAGE"/>
    <s v="Congleton CW12 1DL"/>
    <n v="12.6"/>
    <x v="2"/>
    <s v="Diesel"/>
    <n v="4.6620000000000003E-3"/>
  </r>
  <r>
    <s v="S022669"/>
    <x v="53"/>
    <s v="PO149805"/>
    <s v="GRN199310"/>
    <n v="3145046"/>
    <s v="STOP END CAP 100 x 100 MITA CVS101W"/>
    <s v="Congleton CW12 1DL"/>
    <n v="12.6"/>
    <x v="2"/>
    <s v="Diesel"/>
    <n v="4.6620000000000003E-3"/>
  </r>
  <r>
    <s v="S022669"/>
    <x v="53"/>
    <s v="PO149160"/>
    <s v="GRN199312"/>
    <n v="51203944"/>
    <s v="EMERGENCY STOP MODULE"/>
    <s v="Congleton CW12 1DL"/>
    <n v="12.6"/>
    <x v="2"/>
    <s v="Diesel"/>
    <n v="4.6620000000000003E-3"/>
  </r>
  <r>
    <s v="S022669"/>
    <x v="53"/>
    <s v="PO149349"/>
    <s v="GRN199316"/>
    <s v="361-1019-1"/>
    <s v="DETECTOR BOX END PLATE GASKET"/>
    <s v="Congleton CW12 1DL"/>
    <n v="12.6"/>
    <x v="2"/>
    <s v="Diesel"/>
    <n v="4.6620000000000003E-3"/>
  </r>
  <r>
    <s v="S001571"/>
    <x v="10"/>
    <s v="PO144865"/>
    <s v="GRN191456"/>
    <n v="21201457"/>
    <s v="SUPPLY CABLE M12 X 5 4 OPEN WIRES 20M CORDLESS"/>
    <s v="St Albans AL1 5BN"/>
    <n v="298"/>
    <x v="2"/>
    <s v="Diesel"/>
    <n v="1.1026E-3"/>
  </r>
  <r>
    <s v="S001121"/>
    <x v="5"/>
    <s v="PO145204"/>
    <s v="GRN191457"/>
    <s v="11700-6227"/>
    <s v="FACTORYTALK SE SITE EDITION STATION LICENSE"/>
    <s v="Salford M5 4BE"/>
    <n v="103.6"/>
    <x v="2"/>
    <s v="Diesel"/>
    <n v="3.8331999999999998E-4"/>
  </r>
  <r>
    <s v="S022669"/>
    <x v="53"/>
    <s v="PO148613"/>
    <s v="GRN199472"/>
    <n v="101033641"/>
    <s v="CLB 2.5mm CABLE MOUNT DC JACK PLUG 2A CLEVER LITTL"/>
    <s v="Congleton CW12 1DL"/>
    <n v="12.6"/>
    <x v="2"/>
    <s v="Diesel"/>
    <n v="4.6620000000000003E-3"/>
  </r>
  <r>
    <s v="S022669"/>
    <x v="53"/>
    <s v="PO148860"/>
    <s v="GRN199487"/>
    <n v="101025609"/>
    <s v="EURO RJ45 DATA SOCKET 1 MODULE - BLACK SCHNEIDER E"/>
    <s v="Congleton CW12 1DL"/>
    <n v="12.6"/>
    <x v="2"/>
    <s v="Diesel"/>
    <n v="4.6620000000000003E-3"/>
  </r>
  <r>
    <s v="S022669"/>
    <x v="53"/>
    <s v="PO145632"/>
    <s v="GRN199495"/>
    <s v="11540-0044"/>
    <s v="TAPE VINYL BLACK 3/4 WIDE"/>
    <s v="Congleton CW12 1DL"/>
    <n v="12.6"/>
    <x v="2"/>
    <s v="Diesel"/>
    <n v="4.6620000000000003E-3"/>
  </r>
  <r>
    <s v="S022669"/>
    <x v="53"/>
    <s v="PO149118"/>
    <s v="GRN199497"/>
    <n v="101033635"/>
    <s v="WHITE LED STRIP 24VDC NON-WATERPROOF - 5M LONG UKL"/>
    <s v="Congleton CW12 1DL"/>
    <n v="12.6"/>
    <x v="2"/>
    <s v="Diesel"/>
    <n v="4.6620000000000003E-3"/>
  </r>
  <r>
    <s v="S001571"/>
    <x v="10"/>
    <s v="PO144239"/>
    <s v="GRN191465"/>
    <n v="57203694"/>
    <s v="WEATHER PROTECTION HOOD"/>
    <s v="St Albans AL1 5BN"/>
    <n v="298"/>
    <x v="2"/>
    <s v="Diesel"/>
    <n v="1.1026E-3"/>
  </r>
  <r>
    <s v="S022669"/>
    <x v="53"/>
    <s v="PO148142"/>
    <s v="GRN199500"/>
    <n v="57207371"/>
    <s v="BI-DIRECTIONAL VENT BREATHER"/>
    <s v="Congleton CW12 1DL"/>
    <n v="12.6"/>
    <x v="2"/>
    <s v="Diesel"/>
    <n v="4.6620000000000003E-3"/>
  </r>
  <r>
    <s v="S022669"/>
    <x v="53"/>
    <s v="PO149805"/>
    <s v="GRN199504"/>
    <n v="3145046"/>
    <s v="STOP END CAP 100 x 100 MITA CVS101W"/>
    <s v="Congleton CW12 1DL"/>
    <n v="12.6"/>
    <x v="2"/>
    <s v="Diesel"/>
    <n v="4.6620000000000003E-3"/>
  </r>
  <r>
    <s v="S022669"/>
    <x v="53"/>
    <s v="PO147839"/>
    <s v="GRN199509"/>
    <n v="42207336"/>
    <s v="POSITION TRANSDUCER POTENTIONMETRIC UPTO 750MMIP65"/>
    <s v="Congleton CW12 1DL"/>
    <n v="12.6"/>
    <x v="2"/>
    <s v="Diesel"/>
    <n v="4.6620000000000003E-3"/>
  </r>
  <r>
    <s v="S022669"/>
    <x v="53"/>
    <s v="PO149517"/>
    <s v="GRN199542"/>
    <s v="340-1670-1"/>
    <s v="P60 MKII CABLE MANAGEMENT SYSTEM - MEXICO SEMAR/SE"/>
    <s v="Congleton CW12 1DL"/>
    <n v="12.6"/>
    <x v="2"/>
    <s v="Diesel"/>
    <n v="4.6620000000000003E-3"/>
  </r>
  <r>
    <s v="S022669"/>
    <x v="53"/>
    <s v="PO149517"/>
    <s v="GRN199587"/>
    <s v="340-1670-1"/>
    <s v="P60 MKII CABLE MANAGEMENT SYSTEM - MEXICO SEMAR/SE"/>
    <s v="Congleton CW12 1DL"/>
    <n v="12.6"/>
    <x v="2"/>
    <s v="Diesel"/>
    <n v="4.6620000000000003E-3"/>
  </r>
  <r>
    <s v="S022669"/>
    <x v="53"/>
    <s v="PO148989"/>
    <s v="GRN199684"/>
    <n v="3445267"/>
    <s v="TRAILING SOCKET 6 WAY WHITE"/>
    <s v="Congleton CW12 1DL"/>
    <n v="12.6"/>
    <x v="2"/>
    <s v="Diesel"/>
    <n v="4.6620000000000003E-3"/>
  </r>
  <r>
    <s v="S001571"/>
    <x v="10"/>
    <s v="PO147262"/>
    <s v="GRN191473"/>
    <n v="57203693"/>
    <s v="MOUNTING SYSTEM UNIVERSAL JOINT"/>
    <s v="St Albans AL1 5BN"/>
    <n v="298"/>
    <x v="2"/>
    <s v="Diesel"/>
    <n v="1.1026E-3"/>
  </r>
  <r>
    <s v="S022669"/>
    <x v="53"/>
    <s v="PO149517"/>
    <s v="GRN199685"/>
    <s v="340-1670-1"/>
    <s v="P60 MKII CABLE MANAGEMENT SYSTEM - MEXICO SEMAR/SE"/>
    <s v="Congleton CW12 1DL"/>
    <n v="12.6"/>
    <x v="2"/>
    <s v="Diesel"/>
    <n v="4.6620000000000003E-3"/>
  </r>
  <r>
    <s v="S022669"/>
    <x v="53"/>
    <s v="PO140028"/>
    <s v="GRN199690"/>
    <n v="13206265"/>
    <s v="DM4400 MOTOTRBO™ UHF MOBILE RADIO 403-470 MHZ"/>
    <s v="Congleton CW12 1DL"/>
    <n v="12.6"/>
    <x v="2"/>
    <s v="Diesel"/>
    <n v="4.6620000000000003E-3"/>
  </r>
  <r>
    <s v="S022669"/>
    <x v="53"/>
    <s v="PO147424"/>
    <s v="GRN199692"/>
    <n v="101024397"/>
    <s v="AUTO TRANSFORMER CLASS 1 240 VAC 3.84 Kva 16A BLOC"/>
    <s v="Congleton CW12 1DL"/>
    <n v="12.6"/>
    <x v="2"/>
    <s v="Diesel"/>
    <n v="4.6620000000000003E-3"/>
  </r>
  <r>
    <s v="S022669"/>
    <x v="53"/>
    <s v="PO143808"/>
    <s v="GRN199694"/>
    <n v="13206265"/>
    <s v="DM4400 MOTOTRBO UHF MOBILE RADIO 403-470 MHZ"/>
    <s v="Congleton CW12 1DL"/>
    <n v="12.6"/>
    <x v="2"/>
    <s v="Diesel"/>
    <n v="4.6620000000000003E-3"/>
  </r>
  <r>
    <s v="S022669"/>
    <x v="53"/>
    <s v="PO149118"/>
    <s v="GRN199699"/>
    <s v="11700-1190"/>
    <s v="OIL KLUBERSYNTH GEM 4-68N"/>
    <s v="Congleton CW12 1DL"/>
    <n v="12.6"/>
    <x v="2"/>
    <s v="Diesel"/>
    <n v="4.6620000000000003E-3"/>
  </r>
  <r>
    <s v="S024883"/>
    <x v="36"/>
    <s v="PO145511"/>
    <s v="GRN191482"/>
    <n v="101017264"/>
    <s v="CONTAINER OFFICE CONTROL/INPSECTION PARTLY FITTED"/>
    <s v="Manchester M44 5FZ"/>
    <n v="79.2"/>
    <x v="3"/>
    <s v="Diesel"/>
    <n v="8.0526600000000004E-2"/>
  </r>
  <r>
    <s v="S024883"/>
    <x v="36"/>
    <s v="PO145510"/>
    <s v="GRN191483"/>
    <n v="101012564"/>
    <s v="CHECK-IN CONTAINER FIT OUT"/>
    <s v="Manchester M44 5FZ"/>
    <n v="79.2"/>
    <x v="3"/>
    <s v="Diesel"/>
    <n v="8.0526600000000004E-2"/>
  </r>
  <r>
    <s v="S022669"/>
    <x v="53"/>
    <s v="PO149517"/>
    <s v="GRN199747"/>
    <s v="340-1670-1"/>
    <s v="P60 MKII CABLE MANAGEMENT SYSTEM - MEXICO SEMAR/SE"/>
    <s v="Congleton CW12 1DL"/>
    <n v="12.6"/>
    <x v="2"/>
    <s v="Diesel"/>
    <n v="4.6620000000000003E-3"/>
  </r>
  <r>
    <s v="S022669"/>
    <x v="53"/>
    <s v="PO144868"/>
    <s v="GRN199786"/>
    <n v="13206265"/>
    <s v="DM4400 MOTOTRBO UHF MOBILE RADIO 403-470 MHZ"/>
    <s v="Congleton CW12 1DL"/>
    <n v="12.6"/>
    <x v="2"/>
    <s v="Diesel"/>
    <n v="4.6620000000000003E-3"/>
  </r>
  <r>
    <s v="S022669"/>
    <x v="53"/>
    <s v="PO147468"/>
    <s v="GRN199788"/>
    <n v="13206265"/>
    <s v="DM4400E MOTOTRBO UHF MOBILE RADIO 403-470 MHZ"/>
    <s v="Congleton CW12 1DL"/>
    <n v="12.6"/>
    <x v="2"/>
    <s v="Diesel"/>
    <n v="4.6620000000000003E-3"/>
  </r>
  <r>
    <s v="S022669"/>
    <x v="53"/>
    <s v="PO145468"/>
    <s v="GRN199795"/>
    <n v="13206265"/>
    <s v="DM4400 MOTOTRBO UHF MOBILE RADIO 403-470 MHZ"/>
    <s v="Congleton CW12 1DL"/>
    <n v="12.6"/>
    <x v="2"/>
    <s v="Diesel"/>
    <n v="4.6620000000000003E-3"/>
  </r>
  <r>
    <s v="S023222"/>
    <x v="11"/>
    <s v="PO143353"/>
    <s v="GRN191498"/>
    <n v="101027470"/>
    <s v="TL50 TOWER LIGHT AUDIBLE - GREEN, YELLOW, RED"/>
    <s v="Wickford SS11 8YT"/>
    <n v="390"/>
    <x v="2"/>
    <s v="Diesel"/>
    <n v="1.4430000000000001E-3"/>
  </r>
  <r>
    <s v="S022669"/>
    <x v="53"/>
    <s v="PO149995"/>
    <s v="GRN199799"/>
    <s v="11700-5623"/>
    <s v="SOUNDER MULTIPLE TONES 96DB"/>
    <s v="Congleton CW12 1DL"/>
    <n v="12.6"/>
    <x v="2"/>
    <s v="Diesel"/>
    <n v="4.6620000000000003E-3"/>
  </r>
  <r>
    <s v="S022669"/>
    <x v="53"/>
    <s v="PO148613"/>
    <s v="GRN199800"/>
    <n v="101025607"/>
    <s v="SWITCHED SOCKET 13A 2 GANG 2 USB SS - BLACK SCHNEI"/>
    <s v="Congleton CW12 1DL"/>
    <n v="12.6"/>
    <x v="2"/>
    <s v="Diesel"/>
    <n v="4.6620000000000003E-3"/>
  </r>
  <r>
    <s v="S022669"/>
    <x v="53"/>
    <s v="PO149805"/>
    <s v="GRN199804"/>
    <s v="11700-5953"/>
    <s v="CABLE DISPLAYPORT 1.2 TO HDMI 1.4, 5 METERS, 4K RE"/>
    <s v="Congleton CW12 1DL"/>
    <n v="12.6"/>
    <x v="2"/>
    <s v="Diesel"/>
    <n v="4.6620000000000003E-3"/>
  </r>
  <r>
    <s v="S022669"/>
    <x v="53"/>
    <s v="PO149050"/>
    <s v="GRN199805"/>
    <n v="101033091"/>
    <s v="PREMIUM RECESSED PROFILE RAIL X 2M"/>
    <s v="Congleton CW12 1DL"/>
    <n v="12.6"/>
    <x v="2"/>
    <s v="Diesel"/>
    <n v="4.6620000000000003E-3"/>
  </r>
  <r>
    <s v="S001121"/>
    <x v="5"/>
    <s v="PO139724"/>
    <s v="GRN191505"/>
    <n v="50204185"/>
    <s v="POINT GUARD I/O SAFETY MODULE 8 POINT INPUT MODULE"/>
    <s v="Salford M5 4BE"/>
    <n v="103.6"/>
    <x v="2"/>
    <s v="Diesel"/>
    <n v="3.8331999999999998E-4"/>
  </r>
  <r>
    <s v="S025431"/>
    <x v="0"/>
    <s v="PO146489"/>
    <s v="GRN191506"/>
    <s v="312-2001-1"/>
    <s v="PCA REMOTE I/O BOARD TEMP SENSOR"/>
    <s v="Boston Massachusetts"/>
    <n v="3154"/>
    <x v="0"/>
    <s v="Crude"/>
    <n v="1.0118031999999999E-2"/>
  </r>
  <r>
    <s v="S022669"/>
    <x v="53"/>
    <s v="PO149796"/>
    <s v="GRN199807"/>
    <n v="1"/>
    <s v="freight inwards"/>
    <s v="Congleton CW12 1DL"/>
    <n v="12.6"/>
    <x v="2"/>
    <s v="Diesel"/>
    <n v="4.6620000000000003E-3"/>
  </r>
  <r>
    <s v="S022669"/>
    <x v="53"/>
    <s v="PO149590"/>
    <s v="GRN199808"/>
    <n v="926"/>
    <s v="CONN 14 PIN TUBE BASE"/>
    <s v="Congleton CW12 1DL"/>
    <n v="12.6"/>
    <x v="2"/>
    <s v="Diesel"/>
    <n v="4.6620000000000003E-3"/>
  </r>
  <r>
    <s v="S022669"/>
    <x v="53"/>
    <s v="PO149065"/>
    <s v="GRN199813"/>
    <n v="101033094"/>
    <s v="END CAP FOR SLIM 7MM SURFACE PROFILE WITH HOLE"/>
    <s v="Congleton CW12 1DL"/>
    <n v="12.6"/>
    <x v="2"/>
    <s v="Diesel"/>
    <n v="4.6620000000000003E-3"/>
  </r>
  <r>
    <s v="S022669"/>
    <x v="53"/>
    <s v="PO149805"/>
    <s v="GRN199896"/>
    <s v="11700-5953"/>
    <s v="CABLE DISPLAYPORT 1.2 TO HDMI 1.4, 5 METERS, 4K RE"/>
    <s v="Congleton CW12 1DL"/>
    <n v="12.6"/>
    <x v="2"/>
    <s v="Diesel"/>
    <n v="4.6620000000000003E-3"/>
  </r>
  <r>
    <s v="S022669"/>
    <x v="53"/>
    <s v="PO150049"/>
    <s v="GRN199897"/>
    <s v="11594-0110-UOM"/>
    <s v="TUBING LOOM BLK SPLIT 1/2"/>
    <s v="Congleton CW12 1DL"/>
    <n v="12.6"/>
    <x v="2"/>
    <s v="Diesel"/>
    <n v="4.6620000000000003E-3"/>
  </r>
  <r>
    <s v="S022669"/>
    <x v="53"/>
    <s v="PO150152"/>
    <s v="GRN200053"/>
    <s v="11700-5990-UOM"/>
    <s v="WIRE HOOK-UP 18AWG/1.00MM SQ DARK BLUE HAR H05V-K"/>
    <s v="Congleton CW12 1DL"/>
    <n v="12.6"/>
    <x v="2"/>
    <s v="Diesel"/>
    <n v="4.6620000000000003E-3"/>
  </r>
  <r>
    <s v="S022669"/>
    <x v="53"/>
    <s v="PO145632"/>
    <s v="GRN200092"/>
    <s v="11700-6126"/>
    <s v="INSULATION PIPE 1-3/8IN ID X 1/2&quot; WALL X 72' LONG"/>
    <s v="Congleton CW12 1DL"/>
    <n v="12.6"/>
    <x v="2"/>
    <s v="Diesel"/>
    <n v="4.6620000000000003E-3"/>
  </r>
  <r>
    <s v="S022669"/>
    <x v="53"/>
    <s v="PO149064"/>
    <s v="GRN200139"/>
    <s v="11701-3365"/>
    <s v="FLEXY 205 BASE MODULE IIOT GATEWAY REMOTE"/>
    <s v="Congleton CW12 1DL"/>
    <n v="12.6"/>
    <x v="2"/>
    <s v="Diesel"/>
    <n v="4.6620000000000003E-3"/>
  </r>
  <r>
    <s v="S022669"/>
    <x v="53"/>
    <s v="PO142319"/>
    <s v="GRN200140"/>
    <n v="101030888"/>
    <s v="C13 CABLE MOUNT IEC CONNECTOR SOCKET 10A 250VAC"/>
    <s v="Congleton CW12 1DL"/>
    <n v="12.6"/>
    <x v="2"/>
    <s v="Diesel"/>
    <n v="4.6620000000000003E-3"/>
  </r>
  <r>
    <s v="S022669"/>
    <x v="53"/>
    <s v="PO149069"/>
    <s v="GRN200141"/>
    <n v="34204626"/>
    <s v="WALL MOUNTED SOCKET 63A 5POLE 400V IP67"/>
    <s v="Congleton CW12 1DL"/>
    <n v="12.6"/>
    <x v="2"/>
    <s v="Diesel"/>
    <n v="4.6620000000000003E-3"/>
  </r>
  <r>
    <s v="S001571"/>
    <x v="10"/>
    <s v="PO138588"/>
    <s v="GRN191551"/>
    <s v="11700-5287"/>
    <s v="LASER SCANNER LMS141-15100 SECURITY PRIME"/>
    <s v="St Albans AL1 5BN"/>
    <n v="298"/>
    <x v="2"/>
    <s v="Diesel"/>
    <n v="1.1026E-3"/>
  </r>
  <r>
    <s v="S024190"/>
    <x v="22"/>
    <s v="PO146262"/>
    <s v="GRN191557"/>
    <n v="85205363"/>
    <s v="19MM EPDM BONDED WASHER"/>
    <s v="Stockport SK4 2JT"/>
    <n v="22.2"/>
    <x v="1"/>
    <s v="Diesel"/>
    <n v="8.2140000000000008E-3"/>
  </r>
  <r>
    <s v="S024190"/>
    <x v="22"/>
    <s v="PO146244"/>
    <s v="GRN191558"/>
    <s v="340-1357-1"/>
    <s v="DOME CAMERA GASKET"/>
    <s v="Stockport SK4 2JT"/>
    <n v="22.2"/>
    <x v="1"/>
    <s v="Diesel"/>
    <n v="8.2140000000000008E-3"/>
  </r>
  <r>
    <s v="S024190"/>
    <x v="22"/>
    <s v="PO146408"/>
    <s v="GRN191559"/>
    <n v="40259812"/>
    <s v="COWL BASE SEAL"/>
    <s v="Stockport SK4 2JT"/>
    <n v="22.2"/>
    <x v="1"/>
    <s v="Diesel"/>
    <n v="8.2140000000000008E-3"/>
  </r>
  <r>
    <s v="S022669"/>
    <x v="53"/>
    <s v="PO149376"/>
    <s v="GRN200147"/>
    <n v="101033641"/>
    <s v="CLB 2.5mm CABLE MOUNT DC JACK PLUG 2A CLEVER LITTL"/>
    <s v="Congleton CW12 1DL"/>
    <n v="12.6"/>
    <x v="2"/>
    <s v="Diesel"/>
    <n v="4.6620000000000003E-3"/>
  </r>
  <r>
    <s v="S022669"/>
    <x v="53"/>
    <s v="PO143673"/>
    <s v="GRN200148"/>
    <n v="101017406"/>
    <s v="WD MY PASSPORT 2TB PORTABLE HARD DRIVE - BLACK"/>
    <s v="Congleton CW12 1DL"/>
    <n v="12.6"/>
    <x v="2"/>
    <s v="Diesel"/>
    <n v="4.6620000000000003E-3"/>
  </r>
  <r>
    <s v="S022669"/>
    <x v="53"/>
    <s v="PO143991"/>
    <s v="GRN200150"/>
    <n v="101025610"/>
    <s v="SCREWLESS EURO MODULE 1 GANG - STAINLESS STEEL SCH"/>
    <s v="Congleton CW12 1DL"/>
    <n v="12.6"/>
    <x v="2"/>
    <s v="Diesel"/>
    <n v="4.6620000000000003E-3"/>
  </r>
  <r>
    <s v="S024190"/>
    <x v="22"/>
    <s v="PO146354"/>
    <s v="GRN191568"/>
    <n v="101017188"/>
    <s v="GASKET DETECTOR ACCESS PANEL"/>
    <s v="Stockport SK4 2JT"/>
    <n v="22.2"/>
    <x v="1"/>
    <s v="Diesel"/>
    <n v="8.2140000000000008E-3"/>
  </r>
  <r>
    <s v="S024190"/>
    <x v="22"/>
    <s v="PO147071"/>
    <s v="GRN191569"/>
    <n v="101017188"/>
    <s v="GASKET DETECTOR ACCESS PANEL"/>
    <s v="Stockport SK4 2JT"/>
    <n v="22.2"/>
    <x v="1"/>
    <s v="Diesel"/>
    <n v="8.2140000000000008E-3"/>
  </r>
  <r>
    <s v="S022669"/>
    <x v="53"/>
    <s v="PO148770"/>
    <s v="GRN200152"/>
    <n v="101048350"/>
    <s v="UNEQUAL UNION Y CONNECTOR (8mm IN, 2 x 6mm OUT) IM"/>
    <s v="Congleton CW12 1DL"/>
    <n v="12.6"/>
    <x v="2"/>
    <s v="Diesel"/>
    <n v="4.6620000000000003E-3"/>
  </r>
  <r>
    <s v="S022669"/>
    <x v="53"/>
    <s v="PO149394"/>
    <s v="GRN200156"/>
    <s v="11700-7313"/>
    <s v="CABLE ETHERNET 6 FT CAT 6 PURPLE"/>
    <s v="Congleton CW12 1DL"/>
    <n v="12.6"/>
    <x v="2"/>
    <s v="Diesel"/>
    <n v="4.6620000000000003E-3"/>
  </r>
  <r>
    <s v="S022669"/>
    <x v="53"/>
    <s v="PO145917"/>
    <s v="GRN200173"/>
    <n v="101025607"/>
    <s v="SWITCHED SOCKET 13A 2 GANG 2 USB SS - BLACK SCHNEI"/>
    <s v="Congleton CW12 1DL"/>
    <n v="12.6"/>
    <x v="2"/>
    <s v="Diesel"/>
    <n v="4.6620000000000003E-3"/>
  </r>
  <r>
    <s v="S022669"/>
    <x v="53"/>
    <s v="PO149118"/>
    <s v="GRN200187"/>
    <n v="101045474"/>
    <s v="PERFORATED PRESSED TRAY 50 x 50mm GREY - 3M LONG"/>
    <s v="Congleton CW12 1DL"/>
    <n v="12.6"/>
    <x v="2"/>
    <s v="Diesel"/>
    <n v="4.6620000000000003E-3"/>
  </r>
  <r>
    <s v="S022669"/>
    <x v="53"/>
    <s v="PO148806"/>
    <s v="GRN200189"/>
    <n v="101042174"/>
    <s v="VIDAR HDX ANPR CAMERA"/>
    <s v="Congleton CW12 1DL"/>
    <n v="12.6"/>
    <x v="2"/>
    <s v="Diesel"/>
    <n v="4.6620000000000003E-3"/>
  </r>
  <r>
    <s v="S022669"/>
    <x v="53"/>
    <s v="PO148517"/>
    <s v="GRN200190"/>
    <n v="101028124"/>
    <s v="ARABIC ANPR SOFTWARE R3, R4 - LPR SINGLE CORE"/>
    <s v="Congleton CW12 1DL"/>
    <n v="12.6"/>
    <x v="2"/>
    <s v="Diesel"/>
    <n v="4.6620000000000003E-3"/>
  </r>
  <r>
    <s v="S001121"/>
    <x v="5"/>
    <s v="PO145204"/>
    <s v="GRN191581"/>
    <n v="13204807"/>
    <s v="RSLINX CLASSIC SINGLE NODE"/>
    <s v="Salford M5 4BE"/>
    <n v="103.6"/>
    <x v="2"/>
    <s v="Diesel"/>
    <n v="3.8331999999999998E-4"/>
  </r>
  <r>
    <s v="S022669"/>
    <x v="53"/>
    <s v="PO143808"/>
    <s v="GRN200193"/>
    <n v="42205934"/>
    <s v="CABINET FOR NAVIGATION CONTROL UNIT ETC"/>
    <s v="Congleton CW12 1DL"/>
    <n v="12.6"/>
    <x v="2"/>
    <s v="Diesel"/>
    <n v="4.6620000000000003E-3"/>
  </r>
  <r>
    <s v="S022669"/>
    <x v="53"/>
    <s v="PO144668"/>
    <s v="GRN200195"/>
    <n v="42205932"/>
    <s v="VEHICLE CONTROL UNIT"/>
    <s v="Congleton CW12 1DL"/>
    <n v="12.6"/>
    <x v="2"/>
    <s v="Diesel"/>
    <n v="4.6620000000000003E-3"/>
  </r>
  <r>
    <s v="S022669"/>
    <x v="53"/>
    <s v="PO149391"/>
    <s v="GRN200198"/>
    <s v="11701-0371"/>
    <s v="PATCH CORD W/SHLD CAT5E RJ45 2FT/1M - BLUE"/>
    <s v="Congleton CW12 1DL"/>
    <n v="12.6"/>
    <x v="2"/>
    <s v="Diesel"/>
    <n v="4.6620000000000003E-3"/>
  </r>
  <r>
    <s v="S022669"/>
    <x v="53"/>
    <s v="PO148770"/>
    <s v="GRN200227"/>
    <n v="101048350"/>
    <s v="UNEQUAL UNION Y CONNECTOR (8mm IN, 2 x 6mm OUT) IM"/>
    <s v="Congleton CW12 1DL"/>
    <n v="12.6"/>
    <x v="2"/>
    <s v="Diesel"/>
    <n v="4.6620000000000003E-3"/>
  </r>
  <r>
    <s v="S022669"/>
    <x v="53"/>
    <s v="PO149906"/>
    <s v="GRN200271"/>
    <s v="11701-2698"/>
    <s v="USB DONGLE + LICENSE BENIN PLATES"/>
    <s v="Congleton CW12 1DL"/>
    <n v="12.6"/>
    <x v="2"/>
    <s v="Diesel"/>
    <n v="4.6620000000000003E-3"/>
  </r>
  <r>
    <s v="S023222"/>
    <x v="11"/>
    <s v="PO141906"/>
    <s v="GRN191588"/>
    <s v="11700-1083"/>
    <s v="CABLE RJ45 TO FLYING LEADS 8 COND 24AWG 1 METER"/>
    <s v="Wickford SS11 8YT"/>
    <n v="390"/>
    <x v="2"/>
    <s v="Diesel"/>
    <n v="1.4430000000000001E-3"/>
  </r>
  <r>
    <s v="S022669"/>
    <x v="53"/>
    <s v="PO149259"/>
    <s v="GRN200366"/>
    <s v="11701-2030"/>
    <s v="POSITION TRANSDUCER POTENTIONMETRIC UPTO 480MMIP67"/>
    <s v="Congleton CW12 1DL"/>
    <n v="12.6"/>
    <x v="2"/>
    <s v="Diesel"/>
    <n v="4.6620000000000003E-3"/>
  </r>
  <r>
    <s v="S022669"/>
    <x v="53"/>
    <s v="PO150118"/>
    <s v="GRN200371"/>
    <s v="11701-3716"/>
    <s v="1/4&quot; HEXAGON NIPPLE BRASS, NICKEL PLATED"/>
    <s v="Congleton CW12 1DL"/>
    <n v="12.6"/>
    <x v="2"/>
    <s v="Diesel"/>
    <n v="4.6620000000000003E-3"/>
  </r>
  <r>
    <s v="S022669"/>
    <x v="53"/>
    <s v="PO145927"/>
    <s v="GRN200373"/>
    <n v="101050292"/>
    <s v="ACTROS 5 FUEL SENDER ASSEMBLY"/>
    <s v="Congleton CW12 1DL"/>
    <n v="12.6"/>
    <x v="2"/>
    <s v="Diesel"/>
    <n v="4.6620000000000003E-3"/>
  </r>
  <r>
    <s v="S022669"/>
    <x v="53"/>
    <s v="PO148721"/>
    <s v="GRN200379"/>
    <n v="21201414"/>
    <s v="PATCH CORD CAT 5E FTP PVC METAL SHIELD 1M - BLACK"/>
    <s v="Congleton CW12 1DL"/>
    <n v="12.6"/>
    <x v="2"/>
    <s v="Diesel"/>
    <n v="4.6620000000000003E-3"/>
  </r>
  <r>
    <s v="S022669"/>
    <x v="53"/>
    <s v="PO150408"/>
    <s v="GRN200462"/>
    <s v="11700-9119"/>
    <s v="PASSIVE POE SPLITTER AND INJECTOR CABLE KIT  KIT"/>
    <s v="Congleton CW12 1DL"/>
    <n v="12.6"/>
    <x v="2"/>
    <s v="Diesel"/>
    <n v="4.6620000000000003E-3"/>
  </r>
  <r>
    <s v="S022669"/>
    <x v="53"/>
    <s v="PO149249"/>
    <s v="GRN200463"/>
    <s v="11701-3222"/>
    <s v="DIE SET - CAPACITY 0.14-1.0 MM²/ 1.5 MM²/ 2.5 MM²/"/>
    <s v="Congleton CW12 1DL"/>
    <n v="12.6"/>
    <x v="2"/>
    <s v="Diesel"/>
    <n v="4.6620000000000003E-3"/>
  </r>
  <r>
    <s v="S022669"/>
    <x v="53"/>
    <s v="PO150118"/>
    <s v="GRN200464"/>
    <s v="11701-3717"/>
    <s v="AK CHECK VALVE, METRIC 1/4 PORT SIZE"/>
    <s v="Congleton CW12 1DL"/>
    <n v="12.6"/>
    <x v="2"/>
    <s v="Diesel"/>
    <n v="4.6620000000000003E-3"/>
  </r>
  <r>
    <s v="S022669"/>
    <x v="53"/>
    <s v="PO149065"/>
    <s v="GRN200465"/>
    <n v="42207336"/>
    <s v="POSITION TRANSDUCER POTENTIONMETRIC UPTO 750MMIP65"/>
    <s v="Congleton CW12 1DL"/>
    <n v="12.6"/>
    <x v="2"/>
    <s v="Diesel"/>
    <n v="4.6620000000000003E-3"/>
  </r>
  <r>
    <s v="S022669"/>
    <x v="53"/>
    <s v="PO148142"/>
    <s v="GRN200466"/>
    <s v="11700-6604"/>
    <s v="LUBRICATION UNIT SUREFIRE II RAISED BULKHEAD"/>
    <s v="Congleton CW12 1DL"/>
    <n v="12.6"/>
    <x v="2"/>
    <s v="Diesel"/>
    <n v="4.6620000000000003E-3"/>
  </r>
  <r>
    <s v="S022669"/>
    <x v="53"/>
    <s v="PO147468"/>
    <s v="GRN200467"/>
    <n v="13206885"/>
    <s v="AREA MONITOR CONTROLLER (0.1 MR/HR TO 1.0 MR/HR)"/>
    <s v="Congleton CW12 1DL"/>
    <n v="12.6"/>
    <x v="2"/>
    <s v="Diesel"/>
    <n v="4.6620000000000003E-3"/>
  </r>
  <r>
    <s v="S022669"/>
    <x v="53"/>
    <s v="PO148613"/>
    <s v="GRN200469"/>
    <n v="13206885"/>
    <s v="AREA MONITOR CONTROLLER (0.1 MR/HR TO 1.0 MR/HR)"/>
    <s v="Congleton CW12 1DL"/>
    <n v="12.6"/>
    <x v="2"/>
    <s v="Diesel"/>
    <n v="4.6620000000000003E-3"/>
  </r>
  <r>
    <s v="S022669"/>
    <x v="53"/>
    <s v="PO145632"/>
    <s v="GRN200555"/>
    <s v="11540-0307-UOM"/>
    <s v="TAPE ELECT VINYL YELLOW 3/4 X66'"/>
    <s v="Congleton CW12 1DL"/>
    <n v="12.6"/>
    <x v="2"/>
    <s v="Diesel"/>
    <n v="4.6620000000000003E-3"/>
  </r>
  <r>
    <s v="S022669"/>
    <x v="53"/>
    <s v="PO150118"/>
    <s v="GRN200598"/>
    <s v="11701-3714"/>
    <s v="AIR TANK 5LTR X 206MM"/>
    <s v="Congleton CW12 1DL"/>
    <n v="12.6"/>
    <x v="2"/>
    <s v="Diesel"/>
    <n v="4.6620000000000003E-3"/>
  </r>
  <r>
    <s v="S022669"/>
    <x v="53"/>
    <s v="PO150147"/>
    <s v="GRN200617"/>
    <n v="1"/>
    <s v="freight inwards"/>
    <s v="Congleton CW12 1DL"/>
    <n v="12.6"/>
    <x v="2"/>
    <s v="Diesel"/>
    <n v="4.6620000000000003E-3"/>
  </r>
  <r>
    <s v="S022669"/>
    <x v="53"/>
    <s v="PO145924"/>
    <s v="GRN200624"/>
    <n v="85201597"/>
    <s v="M6 X 25MM ROOFING BOLT"/>
    <s v="Congleton CW12 1DL"/>
    <n v="12.6"/>
    <x v="2"/>
    <s v="Diesel"/>
    <n v="4.6620000000000003E-3"/>
  </r>
  <r>
    <s v="S022669"/>
    <x v="53"/>
    <s v="PO148613"/>
    <s v="GRN200630"/>
    <n v="101019928"/>
    <s v="TRIMLINE SWINGHANDLE WITH CYLINDER FOR FLAT RODS"/>
    <s v="Congleton CW12 1DL"/>
    <n v="12.6"/>
    <x v="2"/>
    <s v="Diesel"/>
    <n v="4.6620000000000003E-3"/>
  </r>
  <r>
    <s v="S022669"/>
    <x v="53"/>
    <s v="PO142069"/>
    <s v="GRN200633"/>
    <n v="34204625"/>
    <s v="PROTECTIVE COVER 63A"/>
    <s v="Congleton CW12 1DL"/>
    <n v="12.6"/>
    <x v="2"/>
    <s v="Diesel"/>
    <n v="4.6620000000000003E-3"/>
  </r>
  <r>
    <s v="S022669"/>
    <x v="53"/>
    <s v="PO149865"/>
    <s v="GRN200634"/>
    <s v="11505-0862"/>
    <s v="KEYBOARD ARABIC-ENGLISH 104 KEY WINDOWS USB"/>
    <s v="Congleton CW12 1DL"/>
    <n v="12.6"/>
    <x v="2"/>
    <s v="Diesel"/>
    <n v="4.6620000000000003E-3"/>
  </r>
  <r>
    <s v="S022669"/>
    <x v="53"/>
    <s v="PO150397"/>
    <s v="GRN200637"/>
    <s v="11700-1336"/>
    <s v="CLEANING WIPES GREEN 50 COUNT CONTAINER"/>
    <s v="Congleton CW12 1DL"/>
    <n v="12.6"/>
    <x v="2"/>
    <s v="Diesel"/>
    <n v="4.6620000000000003E-3"/>
  </r>
  <r>
    <s v="S022669"/>
    <x v="53"/>
    <s v="PO142068"/>
    <s v="GRN200662"/>
    <n v="34204624"/>
    <s v="PLUG POWERTOP XTRA 63A 5POLE 400V IP67 50-60HZ IP6"/>
    <s v="Congleton CW12 1DL"/>
    <n v="12.6"/>
    <x v="2"/>
    <s v="Diesel"/>
    <n v="4.6620000000000003E-3"/>
  </r>
  <r>
    <s v="S022669"/>
    <x v="53"/>
    <s v="PO149145"/>
    <s v="GRN200675"/>
    <n v="21201414"/>
    <s v="PATCH CORD CAT 5E FTP PVC METAL SHIELD 1M - BLACK"/>
    <s v="Congleton CW12 1DL"/>
    <n v="12.6"/>
    <x v="2"/>
    <s v="Diesel"/>
    <n v="4.6620000000000003E-3"/>
  </r>
  <r>
    <s v="S022669"/>
    <x v="53"/>
    <s v="PO149517"/>
    <s v="GRN200701"/>
    <s v="340-1670-1"/>
    <s v="P60 MKII CABLE MANAGEMENT SYSTEM - MEXICO SEMAR/SE"/>
    <s v="Congleton CW12 1DL"/>
    <n v="12.6"/>
    <x v="2"/>
    <s v="Diesel"/>
    <n v="4.6620000000000003E-3"/>
  </r>
  <r>
    <s v="S022669"/>
    <x v="53"/>
    <s v="PO148860"/>
    <s v="GRN200737"/>
    <s v="11700-7313"/>
    <s v="CABLE ETHERNET 6 FT CAT 6 PURPLE"/>
    <s v="Congleton CW12 1DL"/>
    <n v="12.6"/>
    <x v="2"/>
    <s v="Diesel"/>
    <n v="4.6620000000000003E-3"/>
  </r>
  <r>
    <s v="S022669"/>
    <x v="53"/>
    <s v="PO147838"/>
    <s v="GRN200738"/>
    <n v="101033093"/>
    <s v="PREMIUM SURFACE MOUNT 7MM PROFILE RAIL X 2M LONG"/>
    <s v="Congleton CW12 1DL"/>
    <n v="12.6"/>
    <x v="2"/>
    <s v="Diesel"/>
    <n v="4.6620000000000003E-3"/>
  </r>
  <r>
    <s v="S022669"/>
    <x v="53"/>
    <s v="PO149349"/>
    <s v="GRN200790"/>
    <s v="11700-8363-UOM"/>
    <s v="CABLE 20AWG 2COND 19/32"/>
    <s v="Congleton CW12 1DL"/>
    <n v="12.6"/>
    <x v="2"/>
    <s v="Diesel"/>
    <n v="4.6620000000000003E-3"/>
  </r>
  <r>
    <s v="S022669"/>
    <x v="53"/>
    <s v="PO150346"/>
    <s v="GRN200799"/>
    <n v="101023014"/>
    <s v="CAT5E MALE RJ45 CONNECTOR STRAIGHT MOUNT SHIELDED"/>
    <s v="Congleton CW12 1DL"/>
    <n v="12.6"/>
    <x v="2"/>
    <s v="Diesel"/>
    <n v="4.6620000000000003E-3"/>
  </r>
  <r>
    <s v="S022669"/>
    <x v="53"/>
    <s v="PO142067"/>
    <s v="GRN200837"/>
    <n v="101025603"/>
    <s v="DIMMER SWITCH 1 GANG 1-10V ON/OFF BRUSHED STEEL"/>
    <s v="Congleton CW12 1DL"/>
    <n v="12.6"/>
    <x v="2"/>
    <s v="Diesel"/>
    <n v="4.6620000000000003E-3"/>
  </r>
  <r>
    <s v="S022669"/>
    <x v="53"/>
    <s v="PO150398"/>
    <s v="GRN200896"/>
    <s v="11550-0152"/>
    <s v="WIPES POLYESTER 9  X 9"/>
    <s v="Congleton CW12 1DL"/>
    <n v="12.6"/>
    <x v="2"/>
    <s v="Diesel"/>
    <n v="4.6620000000000003E-3"/>
  </r>
  <r>
    <s v="S022669"/>
    <x v="53"/>
    <s v="PO149995"/>
    <s v="GRN200897"/>
    <n v="101047276"/>
    <s v="WINDSONIC WIND SPEED AND DIRECTION SENSOR"/>
    <s v="Congleton CW12 1DL"/>
    <n v="12.6"/>
    <x v="2"/>
    <s v="Diesel"/>
    <n v="4.6620000000000003E-3"/>
  </r>
  <r>
    <s v="S022669"/>
    <x v="53"/>
    <s v="PO145927"/>
    <s v="GRN200899"/>
    <s v="11700-6124-UOM"/>
    <s v="INSULATION PIPE WRAP BLACK 23 METERS"/>
    <s v="Congleton CW12 1DL"/>
    <n v="12.6"/>
    <x v="2"/>
    <s v="Diesel"/>
    <n v="4.6620000000000003E-3"/>
  </r>
  <r>
    <s v="S022669"/>
    <x v="53"/>
    <s v="PO148613"/>
    <s v="GRN200962"/>
    <s v="11701-0943"/>
    <s v="RJ45 EZ SHIELDED MODULAR PLUG"/>
    <s v="Congleton CW12 1DL"/>
    <n v="12.6"/>
    <x v="2"/>
    <s v="Diesel"/>
    <n v="4.6620000000000003E-3"/>
  </r>
  <r>
    <s v="S022669"/>
    <x v="53"/>
    <s v="PO149805"/>
    <s v="GRN200963"/>
    <s v="11701-0943"/>
    <s v="RJ45 EZ SHIELDED MODULAR PLUG"/>
    <s v="Congleton CW12 1DL"/>
    <n v="12.6"/>
    <x v="2"/>
    <s v="Diesel"/>
    <n v="4.6620000000000003E-3"/>
  </r>
  <r>
    <s v="S022669"/>
    <x v="53"/>
    <s v="PO149064"/>
    <s v="GRN200965"/>
    <s v="11701-3353"/>
    <s v="DAB+ RADIO &amp; M12 BATTERY CHARGER WITH BLUETOOTH"/>
    <s v="Congleton CW12 1DL"/>
    <n v="12.6"/>
    <x v="2"/>
    <s v="Diesel"/>
    <n v="4.6620000000000003E-3"/>
  </r>
  <r>
    <s v="S022669"/>
    <x v="53"/>
    <s v="PO147468"/>
    <s v="GRN201011"/>
    <n v="31203439"/>
    <s v="TRK HEAVY DUTY TRUNKING 100MM X 50MM X 3M - WHITE"/>
    <s v="Congleton CW12 1DL"/>
    <n v="12.6"/>
    <x v="2"/>
    <s v="Diesel"/>
    <n v="4.6620000000000003E-3"/>
  </r>
  <r>
    <s v="S022669"/>
    <x v="53"/>
    <s v="PO148806"/>
    <s v="GRN201044"/>
    <n v="101042093"/>
    <s v="VIDAR CAMERA POWER CABLE 2M"/>
    <s v="Congleton CW12 1DL"/>
    <n v="12.6"/>
    <x v="2"/>
    <s v="Diesel"/>
    <n v="4.6620000000000003E-3"/>
  </r>
  <r>
    <s v="S022669"/>
    <x v="53"/>
    <s v="PO150152"/>
    <s v="GRN201062"/>
    <n v="101027025"/>
    <s v="AVOCENT 18.5&quot; LOCAL RACK ACCESS (LRA) CONSOLE"/>
    <s v="Congleton CW12 1DL"/>
    <n v="12.6"/>
    <x v="2"/>
    <s v="Diesel"/>
    <n v="4.6620000000000003E-3"/>
  </r>
  <r>
    <s v="S022669"/>
    <x v="53"/>
    <s v="PO150697"/>
    <s v="GRN201069"/>
    <n v="101032720"/>
    <s v="LITHIUM BUTTON BATTERY, 3V, 20MM, CR2032"/>
    <s v="Congleton CW12 1DL"/>
    <n v="12.6"/>
    <x v="2"/>
    <s v="Diesel"/>
    <n v="4.6620000000000003E-3"/>
  </r>
  <r>
    <s v="S001121"/>
    <x v="5"/>
    <s v="PO144863"/>
    <s v="GRN191637"/>
    <n v="13204807"/>
    <s v="RSLINX CLASSIC SINGLE NODE"/>
    <s v="Salford M5 4BE"/>
    <n v="103.6"/>
    <x v="2"/>
    <s v="Diesel"/>
    <n v="3.8331999999999998E-4"/>
  </r>
  <r>
    <s v="S022669"/>
    <x v="53"/>
    <s v="PO149855"/>
    <s v="GRN201070"/>
    <s v="11547-0722"/>
    <s v="CORD POWER IEC320 250VAC 10A C13-14 2.5M"/>
    <s v="Congleton CW12 1DL"/>
    <n v="12.6"/>
    <x v="2"/>
    <s v="Diesel"/>
    <n v="4.6620000000000003E-3"/>
  </r>
  <r>
    <s v="S022669"/>
    <x v="53"/>
    <s v="PO145632"/>
    <s v="GRN201071"/>
    <s v="340-1102-1"/>
    <s v="UNISTRUT 1-5/8&quot;X1-5/8&quot; SLOTTED MODIFIED"/>
    <s v="Congleton CW12 1DL"/>
    <n v="12.6"/>
    <x v="2"/>
    <s v="Diesel"/>
    <n v="4.6620000000000003E-3"/>
  </r>
  <r>
    <s v="S001121"/>
    <x v="5"/>
    <s v="PO143184"/>
    <s v="GRN191642"/>
    <n v="13204807"/>
    <s v="RSLINX CLASSIC SINGLE NODE"/>
    <s v="Salford M5 4BE"/>
    <n v="103.6"/>
    <x v="2"/>
    <s v="Diesel"/>
    <n v="3.8331999999999998E-4"/>
  </r>
  <r>
    <s v="S022669"/>
    <x v="53"/>
    <s v="PO149433"/>
    <s v="GRN201080"/>
    <s v="11700-8596"/>
    <s v="SURGE PROTECTOR LAN CAT6 DIN RAIL MOUNT"/>
    <s v="Congleton CW12 1DL"/>
    <n v="12.6"/>
    <x v="2"/>
    <s v="Diesel"/>
    <n v="4.6620000000000003E-3"/>
  </r>
  <r>
    <s v="S022669"/>
    <x v="53"/>
    <s v="PO142022"/>
    <s v="GRN201086"/>
    <s v="11547-0722"/>
    <s v="CORD POWER IEC320 250VAC 10A C13-14 2.5M"/>
    <s v="Congleton CW12 1DL"/>
    <n v="12.6"/>
    <x v="2"/>
    <s v="Diesel"/>
    <n v="4.6620000000000003E-3"/>
  </r>
  <r>
    <s v="S022669"/>
    <x v="53"/>
    <s v="PO149865"/>
    <s v="GRN201175"/>
    <s v="341-1072-1"/>
    <s v="PROJ-3365 METALLIC CONDUIT KIT"/>
    <s v="Congleton CW12 1DL"/>
    <n v="12.6"/>
    <x v="2"/>
    <s v="Diesel"/>
    <n v="4.6620000000000003E-3"/>
  </r>
  <r>
    <s v="S022669"/>
    <x v="53"/>
    <s v="PO150632"/>
    <s v="GRN201270"/>
    <n v="101038517"/>
    <s v="DC LINE CORD FOR 3600 SERIES POWER SUPPLY"/>
    <s v="Congleton CW12 1DL"/>
    <n v="12.6"/>
    <x v="2"/>
    <s v="Diesel"/>
    <n v="4.6620000000000003E-3"/>
  </r>
  <r>
    <s v="S000892"/>
    <x v="16"/>
    <s v="PO147500"/>
    <s v="GRN191647"/>
    <n v="101046950"/>
    <s v="UK MAINS PLUG, 13A, CABLE MOUNT, 250 V -  WHITE"/>
    <s v="Stockport SK4 2JT"/>
    <n v="55"/>
    <x v="2"/>
    <s v="Diesel"/>
    <n v="2.0350000000000001E-4"/>
  </r>
  <r>
    <s v="S022669"/>
    <x v="53"/>
    <s v="PO150767"/>
    <s v="GRN201297"/>
    <n v="5145039"/>
    <s v="EMPTY PENDANT STATION DOUBLE INSULATED - YELLOW"/>
    <s v="Congleton CW12 1DL"/>
    <n v="12.6"/>
    <x v="2"/>
    <s v="Diesel"/>
    <n v="4.6620000000000003E-3"/>
  </r>
  <r>
    <s v="S022669"/>
    <x v="53"/>
    <s v="PO149394"/>
    <s v="GRN201317"/>
    <n v="101033092"/>
    <s v="END CAP FOR RECESSED PROFILE SLIM RAIL WITH HOLE"/>
    <s v="Congleton CW12 1DL"/>
    <n v="12.6"/>
    <x v="2"/>
    <s v="Diesel"/>
    <n v="4.6620000000000003E-3"/>
  </r>
  <r>
    <s v="S000892"/>
    <x v="16"/>
    <s v="PO147500"/>
    <s v="GRN191651"/>
    <n v="34208660"/>
    <s v="CABLE MOUNT MALE 3P STRAIGHT PLUG 16A 230V"/>
    <s v="Stockport SK4 2JT"/>
    <n v="55"/>
    <x v="2"/>
    <s v="Diesel"/>
    <n v="2.0350000000000001E-4"/>
  </r>
  <r>
    <s v="S022669"/>
    <x v="53"/>
    <s v="PO149995"/>
    <s v="GRN201372"/>
    <s v="11701-3709"/>
    <s v="DIN RAIL ADAPTER 90 DEGREE"/>
    <s v="Congleton CW12 1DL"/>
    <n v="12.6"/>
    <x v="2"/>
    <s v="Diesel"/>
    <n v="4.6620000000000003E-3"/>
  </r>
  <r>
    <s v="S022669"/>
    <x v="53"/>
    <s v="PO150712"/>
    <s v="GRN201373"/>
    <n v="101038517"/>
    <s v="DC LINE CORD FOR 3600 SERIES POWER SUPPLY"/>
    <s v="Congleton CW12 1DL"/>
    <n v="12.6"/>
    <x v="2"/>
    <s v="Diesel"/>
    <n v="4.6620000000000003E-3"/>
  </r>
  <r>
    <s v="S022669"/>
    <x v="53"/>
    <s v="PO149968"/>
    <s v="GRN201374"/>
    <s v="11597-0140"/>
    <s v="FAN TUBEAXIAL 115VAC 235CFM-CRIT"/>
    <s v="Congleton CW12 1DL"/>
    <n v="12.6"/>
    <x v="2"/>
    <s v="Diesel"/>
    <n v="4.6620000000000003E-3"/>
  </r>
  <r>
    <s v="S022669"/>
    <x v="53"/>
    <s v="PO149874"/>
    <s v="GRN201510"/>
    <s v="340-1669-1"/>
    <s v="PROJ-3379 METALLIC CONDUIT KIT"/>
    <s v="Congleton CW12 1DL"/>
    <n v="12.6"/>
    <x v="2"/>
    <s v="Diesel"/>
    <n v="4.6620000000000003E-3"/>
  </r>
  <r>
    <s v="S022669"/>
    <x v="53"/>
    <s v="PO150297"/>
    <s v="GRN201644"/>
    <n v="21201414"/>
    <s v="PATCH CORD CAT 5E FTP PVC METAL SHIELD 1M - BLACK"/>
    <s v="Congleton CW12 1DL"/>
    <n v="12.6"/>
    <x v="2"/>
    <s v="Diesel"/>
    <n v="4.6620000000000003E-3"/>
  </r>
  <r>
    <s v="S022669"/>
    <x v="53"/>
    <s v="PO149394"/>
    <s v="GRN201647"/>
    <n v="101026669"/>
    <s v="CORRUGATED PLASTIC ROLL WHITE 1M x 50M x 2mm TEMPR"/>
    <s v="Congleton CW12 1DL"/>
    <n v="12.6"/>
    <x v="2"/>
    <s v="Diesel"/>
    <n v="4.6620000000000003E-3"/>
  </r>
  <r>
    <s v="S022669"/>
    <x v="53"/>
    <s v="PO149433"/>
    <s v="GRN201663"/>
    <n v="57207371"/>
    <s v="BI-DIRECTIONAL VENT BREATHER"/>
    <s v="Congleton CW12 1DL"/>
    <n v="12.6"/>
    <x v="2"/>
    <s v="Diesel"/>
    <n v="4.6620000000000003E-3"/>
  </r>
  <r>
    <s v="S022669"/>
    <x v="53"/>
    <s v="PO148806"/>
    <s v="GRN201669"/>
    <n v="101042174"/>
    <s v="VIDAR HDX ANPR CAMERA"/>
    <s v="Congleton CW12 1DL"/>
    <n v="12.6"/>
    <x v="2"/>
    <s v="Diesel"/>
    <n v="4.6620000000000003E-3"/>
  </r>
  <r>
    <s v="S022669"/>
    <x v="53"/>
    <s v="PO149968"/>
    <s v="GRN201670"/>
    <n v="34204624"/>
    <s v="PLUG POWERTOP XTRA 63A 5POLE 400V IP67 50-60HZ IP6"/>
    <s v="Congleton CW12 1DL"/>
    <n v="12.6"/>
    <x v="2"/>
    <s v="Diesel"/>
    <n v="4.6620000000000003E-3"/>
  </r>
  <r>
    <s v="S022669"/>
    <x v="53"/>
    <s v="PO149118"/>
    <s v="GRN201672"/>
    <s v="11700-1190"/>
    <s v="OIL KLUBERSYNTH GEM 4-68N"/>
    <s v="Congleton CW12 1DL"/>
    <n v="12.6"/>
    <x v="2"/>
    <s v="Diesel"/>
    <n v="4.6620000000000003E-3"/>
  </r>
  <r>
    <s v="S022669"/>
    <x v="53"/>
    <s v="PO149947"/>
    <s v="GRN201673"/>
    <s v="11700-6998"/>
    <s v="POWER CORD C14 TO C13 3FT"/>
    <s v="Congleton CW12 1DL"/>
    <n v="12.6"/>
    <x v="2"/>
    <s v="Diesel"/>
    <n v="4.6620000000000003E-3"/>
  </r>
  <r>
    <s v="S025431"/>
    <x v="0"/>
    <s v="PO145948"/>
    <s v="GRN191670"/>
    <s v="11700-1213"/>
    <s v="TRANSFORMER 1.5KVA 240V PRI 120V SEC"/>
    <s v="Boston Massachusetts"/>
    <n v="3154"/>
    <x v="0"/>
    <s v="Crude"/>
    <n v="1.0118031999999999E-2"/>
  </r>
  <r>
    <s v="S022669"/>
    <x v="53"/>
    <s v="PO148414"/>
    <s v="GRN201675"/>
    <n v="101018379"/>
    <s v="MIL-DTL-38999 SOCKET CONNECTOR 6 WAY SIZE 11"/>
    <s v="Congleton CW12 1DL"/>
    <n v="12.6"/>
    <x v="2"/>
    <s v="Diesel"/>
    <n v="4.6620000000000003E-3"/>
  </r>
  <r>
    <s v="S022669"/>
    <x v="53"/>
    <s v="PO148721"/>
    <s v="GRN201676"/>
    <s v="11700-4706"/>
    <s v="SEALING WASHER #10 BOND SST"/>
    <s v="Congleton CW12 1DL"/>
    <n v="12.6"/>
    <x v="2"/>
    <s v="Diesel"/>
    <n v="4.6620000000000003E-3"/>
  </r>
  <r>
    <s v="S022669"/>
    <x v="53"/>
    <s v="PO150632"/>
    <s v="GRN201677"/>
    <n v="101023014"/>
    <s v="CAT5E MALE RJ45 CONNECTOR STRAIGHT MOUNT SHIELDED"/>
    <s v="Congleton CW12 1DL"/>
    <n v="12.6"/>
    <x v="2"/>
    <s v="Diesel"/>
    <n v="4.6620000000000003E-3"/>
  </r>
  <r>
    <s v="S022669"/>
    <x v="53"/>
    <s v="PO150498"/>
    <s v="GRN201678"/>
    <s v="11550-0152"/>
    <s v="WIPES POLYESTER 9  X 9"/>
    <s v="Congleton CW12 1DL"/>
    <n v="12.6"/>
    <x v="2"/>
    <s v="Diesel"/>
    <n v="4.6620000000000003E-3"/>
  </r>
  <r>
    <s v="S022669"/>
    <x v="53"/>
    <s v="PO148806"/>
    <s v="GRN201679"/>
    <n v="101042093"/>
    <s v="VIDAR CAMERA POWER CABLE 2M"/>
    <s v="Congleton CW12 1DL"/>
    <n v="12.6"/>
    <x v="2"/>
    <s v="Diesel"/>
    <n v="4.6620000000000003E-3"/>
  </r>
  <r>
    <s v="S001121"/>
    <x v="5"/>
    <s v="PO147512"/>
    <s v="GRN191682"/>
    <s v="11700-4776"/>
    <s v="POINT I/O ADAPTER BASE"/>
    <s v="Salford M5 4BE"/>
    <n v="103.6"/>
    <x v="2"/>
    <s v="Diesel"/>
    <n v="3.8331999999999998E-4"/>
  </r>
  <r>
    <s v="S001121"/>
    <x v="5"/>
    <s v="PO143192"/>
    <s v="GRN191683"/>
    <n v="51206612"/>
    <s v="NEUTRAL TERMINAL 40 - 63 AMP"/>
    <s v="Salford M5 4BE"/>
    <n v="103.6"/>
    <x v="2"/>
    <s v="Diesel"/>
    <n v="3.8331999999999998E-4"/>
  </r>
  <r>
    <s v="S022669"/>
    <x v="53"/>
    <s v="PO149376"/>
    <s v="GRN201689"/>
    <n v="42205754"/>
    <s v="PHOTOELECTRIC SMOKE ALARM DICON SAFETY PRODUCTS 65"/>
    <s v="Congleton CW12 1DL"/>
    <n v="12.6"/>
    <x v="2"/>
    <s v="Diesel"/>
    <n v="4.6620000000000003E-3"/>
  </r>
  <r>
    <s v="S022669"/>
    <x v="53"/>
    <s v="PO149740"/>
    <s v="GRN201786"/>
    <s v="11700-6243"/>
    <s v="CABLE ASSY RJ45-RJ45 CAT5E BLK 20FT"/>
    <s v="Congleton CW12 1DL"/>
    <n v="12.6"/>
    <x v="2"/>
    <s v="Diesel"/>
    <n v="4.6620000000000003E-3"/>
  </r>
  <r>
    <s v="S022669"/>
    <x v="53"/>
    <s v="PO135703"/>
    <s v="GRN201805"/>
    <n v="23202445"/>
    <s v="CABLE MANAGEMENT SYSTEM FOR G60 EMEA STD (BOF)"/>
    <s v="Congleton CW12 1DL"/>
    <n v="12.6"/>
    <x v="2"/>
    <s v="Diesel"/>
    <n v="4.6620000000000003E-3"/>
  </r>
  <r>
    <s v="S022669"/>
    <x v="53"/>
    <s v="PO150397"/>
    <s v="GRN201812"/>
    <s v="11594-0110-UOM"/>
    <s v="TUBING LOOM BLK SPLIT 1/2"/>
    <s v="Congleton CW12 1DL"/>
    <n v="12.6"/>
    <x v="2"/>
    <s v="Diesel"/>
    <n v="4.6620000000000003E-3"/>
  </r>
  <r>
    <s v="S022669"/>
    <x v="53"/>
    <s v="PO145624"/>
    <s v="GRN201813"/>
    <s v="308-1244-1"/>
    <s v="KEYBOARD / MOUSE SHARING SWITCH FOR COLOCATED SYST"/>
    <s v="Congleton CW12 1DL"/>
    <n v="12.6"/>
    <x v="2"/>
    <s v="Diesel"/>
    <n v="4.6620000000000003E-3"/>
  </r>
  <r>
    <s v="S022669"/>
    <x v="53"/>
    <s v="PO145632"/>
    <s v="GRN201839"/>
    <s v="11540-0692"/>
    <s v="PUTTY HIGH VOLTAGE"/>
    <s v="Congleton CW12 1DL"/>
    <n v="12.6"/>
    <x v="2"/>
    <s v="Diesel"/>
    <n v="4.6620000000000003E-3"/>
  </r>
  <r>
    <s v="S022669"/>
    <x v="53"/>
    <s v="PO150242"/>
    <s v="GRN201850"/>
    <n v="101033561"/>
    <s v="RGBW LED STRIP CONTROLLER AND RECEIVER BOX MILIGHT"/>
    <s v="Congleton CW12 1DL"/>
    <n v="12.6"/>
    <x v="2"/>
    <s v="Diesel"/>
    <n v="4.6620000000000003E-3"/>
  </r>
  <r>
    <s v="S022669"/>
    <x v="53"/>
    <s v="PO150880"/>
    <s v="GRN201912"/>
    <s v="11539-0027"/>
    <s v="TERMINAL RING 1/4-HOLE 16-14AWG"/>
    <s v="Congleton CW12 1DL"/>
    <n v="12.6"/>
    <x v="2"/>
    <s v="Diesel"/>
    <n v="4.6620000000000003E-3"/>
  </r>
  <r>
    <s v="S022669"/>
    <x v="53"/>
    <s v="PO149809"/>
    <s v="GRN201914"/>
    <s v="11701-3755"/>
    <s v="CABLE MANAGEMENT SYSTEM - SAUDI ARABIA"/>
    <s v="Congleton CW12 1DL"/>
    <n v="12.6"/>
    <x v="2"/>
    <s v="Diesel"/>
    <n v="4.6620000000000003E-3"/>
  </r>
  <r>
    <s v="S022669"/>
    <x v="53"/>
    <s v="PO145924"/>
    <s v="GRN201938"/>
    <n v="30202001"/>
    <s v="EARTH CABLE 10MM2 GREEN/YELLOW"/>
    <s v="Congleton CW12 1DL"/>
    <n v="12.6"/>
    <x v="2"/>
    <s v="Diesel"/>
    <n v="4.6620000000000003E-3"/>
  </r>
  <r>
    <s v="S022669"/>
    <x v="53"/>
    <s v="PO150397"/>
    <s v="GRN201941"/>
    <n v="101033093"/>
    <s v="PREMIUM SURFACE MOUNT 7MM PROFILE RAIL X 2M LONG"/>
    <s v="Congleton CW12 1DL"/>
    <n v="12.6"/>
    <x v="2"/>
    <s v="Diesel"/>
    <n v="4.6620000000000003E-3"/>
  </r>
  <r>
    <s v="S022669"/>
    <x v="53"/>
    <s v="PO149855"/>
    <s v="GRN201945"/>
    <s v="11700-5953"/>
    <s v="CABLE DISPLAYPORT 1.2 TO HDMI 1.4, 5 METERS, 4K RE"/>
    <s v="Congleton CW12 1DL"/>
    <n v="12.6"/>
    <x v="2"/>
    <s v="Diesel"/>
    <n v="4.6620000000000003E-3"/>
  </r>
  <r>
    <s v="S022669"/>
    <x v="53"/>
    <s v="PO149517"/>
    <s v="GRN201996"/>
    <s v="340-1670-1"/>
    <s v="P60 MKII CABLE MANAGEMENT SYSTEM - MEXICO SEMAR/SE"/>
    <s v="Congleton CW12 1DL"/>
    <n v="12.6"/>
    <x v="2"/>
    <s v="Diesel"/>
    <n v="4.6620000000000003E-3"/>
  </r>
  <r>
    <s v="S022669"/>
    <x v="53"/>
    <s v="PO149809"/>
    <s v="GRN202009"/>
    <s v="11701-3755"/>
    <s v="CABLE MANAGEMENT SYSTEM - SAUDI ARABIA"/>
    <s v="Congleton CW12 1DL"/>
    <n v="12.6"/>
    <x v="2"/>
    <s v="Diesel"/>
    <n v="4.6620000000000003E-3"/>
  </r>
  <r>
    <s v="S022669"/>
    <x v="53"/>
    <s v="PO150712"/>
    <s v="GRN202048"/>
    <n v="101043692"/>
    <s v="ST-ST BULKHEAD ADAPTOR"/>
    <s v="Congleton CW12 1DL"/>
    <n v="12.6"/>
    <x v="2"/>
    <s v="Diesel"/>
    <n v="4.6620000000000003E-3"/>
  </r>
  <r>
    <s v="S022669"/>
    <x v="53"/>
    <s v="PO151004"/>
    <s v="GRN202051"/>
    <s v="11700-5978"/>
    <s v="WIRE HOOK-UP 18AWG/1.00MM SQ GRN/YEL HAR H05V-K MT"/>
    <s v="Congleton CW12 1DL"/>
    <n v="12.6"/>
    <x v="2"/>
    <s v="Diesel"/>
    <n v="4.6620000000000003E-3"/>
  </r>
  <r>
    <s v="S022669"/>
    <x v="53"/>
    <s v="PO150983"/>
    <s v="GRN202111"/>
    <n v="101023014"/>
    <s v="CAT5E MALE RJ45 CONNECTOR STRAIGHT MOUNT SHIELDED"/>
    <s v="Congleton CW12 1DL"/>
    <n v="12.6"/>
    <x v="2"/>
    <s v="Diesel"/>
    <n v="4.6620000000000003E-3"/>
  </r>
  <r>
    <s v="S022669"/>
    <x v="53"/>
    <s v="PO150959"/>
    <s v="GRN202161"/>
    <n v="101038222"/>
    <s v="USB DONGLE + LICENSE EUROPEAN PLATES"/>
    <s v="Congleton CW12 1DL"/>
    <n v="12.6"/>
    <x v="2"/>
    <s v="Diesel"/>
    <n v="4.6620000000000003E-3"/>
  </r>
  <r>
    <s v="S022669"/>
    <x v="53"/>
    <s v="PO148123"/>
    <s v="GRN202174"/>
    <n v="34205232"/>
    <s v="BLANKING PLATE 1 GANG - WHITE MK ELECTRIC K3390 WH"/>
    <s v="Congleton CW12 1DL"/>
    <n v="12.6"/>
    <x v="2"/>
    <s v="Diesel"/>
    <n v="4.6620000000000003E-3"/>
  </r>
  <r>
    <s v="S000892"/>
    <x v="16"/>
    <s v="PO147500"/>
    <s v="GRN191712"/>
    <n v="58203441"/>
    <s v="TAN BLADE AUTOMOTIVE FUSE 5A 32V"/>
    <s v="Stockport SK4 2JT"/>
    <n v="55"/>
    <x v="2"/>
    <s v="Diesel"/>
    <n v="2.0350000000000001E-4"/>
  </r>
  <r>
    <s v="S022669"/>
    <x v="53"/>
    <s v="PO150410"/>
    <s v="GRN202216"/>
    <n v="1"/>
    <s v="freight inwards"/>
    <s v="Congleton CW12 1DL"/>
    <n v="12.6"/>
    <x v="2"/>
    <s v="Diesel"/>
    <n v="4.6620000000000003E-3"/>
  </r>
  <r>
    <s v="S022669"/>
    <x v="53"/>
    <s v="PO150408"/>
    <s v="GRN202273"/>
    <n v="101033094"/>
    <s v="END CAP FOR SLIM 7MM SURFACE PROFILE WITH HOLE"/>
    <s v="Congleton CW12 1DL"/>
    <n v="12.6"/>
    <x v="2"/>
    <s v="Diesel"/>
    <n v="4.6620000000000003E-3"/>
  </r>
  <r>
    <s v="S022669"/>
    <x v="53"/>
    <s v="PO148806"/>
    <s v="GRN202274"/>
    <n v="1"/>
    <s v="freight inwards"/>
    <s v="Congleton CW12 1DL"/>
    <n v="12.6"/>
    <x v="2"/>
    <s v="Diesel"/>
    <n v="4.6620000000000003E-3"/>
  </r>
  <r>
    <s v="S022669"/>
    <x v="53"/>
    <s v="PO150594"/>
    <s v="GRN202275"/>
    <n v="101029546"/>
    <s v="STRAIGHT 50OHM RF ADAPTER BNC SOCKET TO BNC SOCKET"/>
    <s v="Congleton CW12 1DL"/>
    <n v="12.6"/>
    <x v="2"/>
    <s v="Diesel"/>
    <n v="4.6620000000000003E-3"/>
  </r>
  <r>
    <s v="S022669"/>
    <x v="53"/>
    <s v="PO150297"/>
    <s v="GRN202279"/>
    <s v="11701-0371"/>
    <s v="PATCH CORD W/SHLD CAT5E RJ45 2FT/1M - BLUE"/>
    <s v="Congleton CW12 1DL"/>
    <n v="12.6"/>
    <x v="2"/>
    <s v="Diesel"/>
    <n v="4.6620000000000003E-3"/>
  </r>
  <r>
    <s v="S022669"/>
    <x v="53"/>
    <s v="PO149740"/>
    <s v="GRN202281"/>
    <n v="101048350"/>
    <s v="UNEQUAL UNION Y CONNECTOR (8mm IN, 2 x 6mm OUT) IM"/>
    <s v="Congleton CW12 1DL"/>
    <n v="12.6"/>
    <x v="2"/>
    <s v="Diesel"/>
    <n v="4.6620000000000003E-3"/>
  </r>
  <r>
    <s v="S024190"/>
    <x v="22"/>
    <s v="PO146244"/>
    <s v="GRN191720"/>
    <s v="340-1357-1"/>
    <s v="DOME CAMERA GASKET"/>
    <s v="Stockport SK4 2JT"/>
    <n v="22.2"/>
    <x v="1"/>
    <s v="Diesel"/>
    <n v="8.2140000000000008E-3"/>
  </r>
  <r>
    <s v="S022669"/>
    <x v="53"/>
    <s v="PO143673"/>
    <s v="GRN202283"/>
    <n v="101017406"/>
    <s v="WD MY PASSPORT 2TB PORTABLE HARD DRIVE - BLACK"/>
    <s v="Congleton CW12 1DL"/>
    <n v="12.6"/>
    <x v="2"/>
    <s v="Diesel"/>
    <n v="4.6620000000000003E-3"/>
  </r>
  <r>
    <s v="S024190"/>
    <x v="22"/>
    <s v="PO146262"/>
    <s v="GRN191722"/>
    <n v="85205363"/>
    <s v="19MM EPDM BONDED WASHER"/>
    <s v="Stockport SK4 2JT"/>
    <n v="22.2"/>
    <x v="1"/>
    <s v="Diesel"/>
    <n v="8.2140000000000008E-3"/>
  </r>
  <r>
    <s v="S022669"/>
    <x v="53"/>
    <s v="PO150981"/>
    <s v="GRN202284"/>
    <n v="101017406"/>
    <s v="WD MY PASSPORT 2TB PORTABLE HARD DRIVE - BLACK"/>
    <s v="Congleton CW12 1DL"/>
    <n v="12.6"/>
    <x v="2"/>
    <s v="Diesel"/>
    <n v="4.6620000000000003E-3"/>
  </r>
  <r>
    <s v="S022669"/>
    <x v="53"/>
    <s v="PO149947"/>
    <s v="GRN202287"/>
    <n v="101039674"/>
    <s v="SLIDE-N-LOCK UNIVERSAL MONITOR PLATE"/>
    <s v="Congleton CW12 1DL"/>
    <n v="12.6"/>
    <x v="2"/>
    <s v="Diesel"/>
    <n v="4.6620000000000003E-3"/>
  </r>
  <r>
    <s v="S022669"/>
    <x v="53"/>
    <s v="PO149394"/>
    <s v="GRN202289"/>
    <n v="101030888"/>
    <s v="C13 CABLE MOUNT IEC CONNECTOR SOCKET 10A 250VAC"/>
    <s v="Congleton CW12 1DL"/>
    <n v="12.6"/>
    <x v="2"/>
    <s v="Diesel"/>
    <n v="4.6620000000000003E-3"/>
  </r>
  <r>
    <s v="S022669"/>
    <x v="53"/>
    <s v="PO145927"/>
    <s v="GRN202303"/>
    <n v="101050292"/>
    <s v="ACTROS 5 FUEL SENDER ASSEMBLY"/>
    <s v="Congleton CW12 1DL"/>
    <n v="12.6"/>
    <x v="2"/>
    <s v="Diesel"/>
    <n v="4.6620000000000003E-3"/>
  </r>
  <r>
    <s v="S022669"/>
    <x v="53"/>
    <s v="PO150442"/>
    <s v="GRN202309"/>
    <n v="101042174"/>
    <s v="VIDAR HDX ANPR CAMERA"/>
    <s v="Congleton CW12 1DL"/>
    <n v="12.6"/>
    <x v="2"/>
    <s v="Diesel"/>
    <n v="4.6620000000000003E-3"/>
  </r>
  <r>
    <s v="S022669"/>
    <x v="53"/>
    <s v="PO150397"/>
    <s v="GRN202313"/>
    <n v="101033635"/>
    <s v="WHITE LED STRIP 24VDC NON-WATERPROOF - 5M LONG UKL"/>
    <s v="Congleton CW12 1DL"/>
    <n v="12.6"/>
    <x v="2"/>
    <s v="Diesel"/>
    <n v="4.6620000000000003E-3"/>
  </r>
  <r>
    <s v="S024190"/>
    <x v="22"/>
    <s v="PO146262"/>
    <s v="GRN191734"/>
    <s v="340-1085-1"/>
    <s v="LINAC GLIDE STRIP"/>
    <s v="Stockport SK4 2JT"/>
    <n v="22.2"/>
    <x v="1"/>
    <s v="Diesel"/>
    <n v="8.2140000000000008E-3"/>
  </r>
  <r>
    <s v="S022669"/>
    <x v="53"/>
    <s v="PO150049"/>
    <s v="GRN202314"/>
    <n v="34204624"/>
    <s v="PLUG POWERTOP XTRA 63A 5POLE 400V IP67 50-60HZ IP6"/>
    <s v="Congleton CW12 1DL"/>
    <n v="12.6"/>
    <x v="2"/>
    <s v="Diesel"/>
    <n v="4.6620000000000003E-3"/>
  </r>
  <r>
    <s v="S023284"/>
    <x v="19"/>
    <s v="PO137837"/>
    <s v="GRN191736"/>
    <s v="340-1011-1"/>
    <s v="MODIFIED ENCLOSURE SITE CONFIGURABLE"/>
    <s v="Leicester LE19 2DT"/>
    <n v="144"/>
    <x v="1"/>
    <s v="Diesel"/>
    <n v="5.3280000000000001E-2"/>
  </r>
  <r>
    <s v="S022669"/>
    <x v="53"/>
    <s v="PO150440"/>
    <s v="GRN202323"/>
    <n v="101019928"/>
    <s v="TRIMLINE SWINGHANDLE WITH CYLINDER FOR FLAT RODS"/>
    <s v="Congleton CW12 1DL"/>
    <n v="12.6"/>
    <x v="2"/>
    <s v="Diesel"/>
    <n v="4.6620000000000003E-3"/>
  </r>
  <r>
    <s v="S023284"/>
    <x v="19"/>
    <s v="PO137837"/>
    <s v="GRN191738"/>
    <s v="340-1105-1"/>
    <s v="POWER DISTRIBUTION ASSY"/>
    <s v="Leicester LE19 2DT"/>
    <n v="144"/>
    <x v="1"/>
    <s v="Diesel"/>
    <n v="5.3280000000000001E-2"/>
  </r>
  <r>
    <s v="S022669"/>
    <x v="53"/>
    <s v="PO149947"/>
    <s v="GRN202353"/>
    <n v="101038492"/>
    <s v="SCREWLESS UNSWITCHED FUSED CONNECTION UNIT - SS SC"/>
    <s v="Congleton CW12 1DL"/>
    <n v="12.6"/>
    <x v="2"/>
    <s v="Diesel"/>
    <n v="4.6620000000000003E-3"/>
  </r>
  <r>
    <s v="S023284"/>
    <x v="19"/>
    <s v="PO140972"/>
    <s v="GRN191741"/>
    <s v="340-1072-1"/>
    <s v="CONDUIT JUNCTION BOX SOURCE SIDE – JUNCTION BOX DE"/>
    <s v="Leicester LE19 2DT"/>
    <n v="144"/>
    <x v="1"/>
    <s v="Diesel"/>
    <n v="5.3280000000000001E-2"/>
  </r>
  <r>
    <s v="S023284"/>
    <x v="19"/>
    <s v="PO131881"/>
    <s v="GRN191742"/>
    <s v="340-1072-1"/>
    <s v="CONDUIT JTN BOX SOURCE SIDE-JTN BOX DETECTOR SIDE"/>
    <s v="Leicester LE19 2DT"/>
    <n v="144"/>
    <x v="1"/>
    <s v="Diesel"/>
    <n v="5.3280000000000001E-2"/>
  </r>
  <r>
    <s v="S023284"/>
    <x v="19"/>
    <s v="PO142809"/>
    <s v="GRN191743"/>
    <n v="101042081"/>
    <s v="R60 HMI PANEL"/>
    <s v="Leicester LE19 2DT"/>
    <n v="144"/>
    <x v="1"/>
    <s v="Diesel"/>
    <n v="5.3280000000000001E-2"/>
  </r>
  <r>
    <s v="S022669"/>
    <x v="53"/>
    <s v="PO150643"/>
    <s v="GRN202376"/>
    <n v="101019928"/>
    <s v="TRIMLINE SWINGHANDLE WITH CYLINDER FOR FLAT RODS"/>
    <s v="Congleton CW12 1DL"/>
    <n v="12.6"/>
    <x v="2"/>
    <s v="Diesel"/>
    <n v="4.6620000000000003E-3"/>
  </r>
  <r>
    <s v="S022669"/>
    <x v="53"/>
    <s v="PO150442"/>
    <s v="GRN202391"/>
    <n v="101042092"/>
    <s v="VIDAR CAMERA ETHERNET DATA CABLE 2M"/>
    <s v="Congleton CW12 1DL"/>
    <n v="12.6"/>
    <x v="2"/>
    <s v="Diesel"/>
    <n v="4.6620000000000003E-3"/>
  </r>
  <r>
    <s v="S022669"/>
    <x v="53"/>
    <s v="PO149946"/>
    <s v="GRN202437"/>
    <n v="101018492"/>
    <s v="TRAFFIC LIGHT - ULTRA BRIGHT LED SINGLE 150MM &quot;X&quot;"/>
    <s v="Congleton CW12 1DL"/>
    <n v="12.6"/>
    <x v="2"/>
    <s v="Diesel"/>
    <n v="4.6620000000000003E-3"/>
  </r>
  <r>
    <s v="S022669"/>
    <x v="53"/>
    <s v="PO149950"/>
    <s v="GRN202470"/>
    <n v="57207481"/>
    <s v="ROUND ROD WITH ROLLERS 1200mm FDB PANEL FITTINGS 2"/>
    <s v="Congleton CW12 1DL"/>
    <n v="12.6"/>
    <x v="2"/>
    <s v="Diesel"/>
    <n v="4.6620000000000003E-3"/>
  </r>
  <r>
    <s v="S022669"/>
    <x v="53"/>
    <s v="PO149517"/>
    <s v="GRN202584"/>
    <s v="340-1670-1"/>
    <s v="P60 MKII CABLE MANAGEMENT SYSTEM - MEXICO SEMAR/SE"/>
    <s v="Congleton CW12 1DL"/>
    <n v="12.6"/>
    <x v="2"/>
    <s v="Diesel"/>
    <n v="4.6620000000000003E-3"/>
  </r>
  <r>
    <s v="S022669"/>
    <x v="53"/>
    <s v="PO149805"/>
    <s v="GRN202629"/>
    <s v="11700-8596"/>
    <s v="SURGE PROTECTOR LAN CAT6 DIN RAIL MOUNT"/>
    <s v="Congleton CW12 1DL"/>
    <n v="12.6"/>
    <x v="2"/>
    <s v="Diesel"/>
    <n v="4.6620000000000003E-3"/>
  </r>
  <r>
    <s v="S022669"/>
    <x v="53"/>
    <s v="PO149740"/>
    <s v="GRN202636"/>
    <s v="11701-3379"/>
    <s v="SCANDI GREY 4L PORTABLE MINI COOLER &amp; WARMER"/>
    <s v="Congleton CW12 1DL"/>
    <n v="12.6"/>
    <x v="2"/>
    <s v="Diesel"/>
    <n v="4.6620000000000003E-3"/>
  </r>
  <r>
    <s v="S022669"/>
    <x v="53"/>
    <s v="PO145632"/>
    <s v="GRN202639"/>
    <s v="11700-6126"/>
    <s v="INSULATION PIPE 1-3/8IN ID X 1/2&quot; WALL X 72' LONG"/>
    <s v="Congleton CW12 1DL"/>
    <n v="12.6"/>
    <x v="2"/>
    <s v="Diesel"/>
    <n v="4.6620000000000003E-3"/>
  </r>
  <r>
    <s v="S022669"/>
    <x v="53"/>
    <s v="PO150982"/>
    <s v="GRN202832"/>
    <s v="11700-8596"/>
    <s v="SURGE PROTECTOR LAN CAT6 DIN RAIL MOUNT"/>
    <s v="Congleton CW12 1DL"/>
    <n v="12.6"/>
    <x v="2"/>
    <s v="Diesel"/>
    <n v="4.6620000000000003E-3"/>
  </r>
  <r>
    <s v="S022669"/>
    <x v="53"/>
    <s v="PO145924"/>
    <s v="GRN202833"/>
    <n v="31205871"/>
    <s v="SOCKET OUTLET UNIT 2 GANG  100MM TRK TRUNKING - WH"/>
    <s v="Congleton CW12 1DL"/>
    <n v="12.6"/>
    <x v="2"/>
    <s v="Diesel"/>
    <n v="4.6620000000000003E-3"/>
  </r>
  <r>
    <s v="S022669"/>
    <x v="53"/>
    <s v="PO150152"/>
    <s v="GRN202834"/>
    <s v="11505-0869"/>
    <s v="KEYBOARD SPANISH 104 KEY WINDOWS USB"/>
    <s v="Congleton CW12 1DL"/>
    <n v="12.6"/>
    <x v="2"/>
    <s v="Diesel"/>
    <n v="4.6620000000000003E-3"/>
  </r>
  <r>
    <s v="S022669"/>
    <x v="53"/>
    <s v="PO151296"/>
    <s v="GRN202915"/>
    <n v="42206856"/>
    <s v="TABLE TOP COMPACT FRIDGE (445MM DEEP X 475MM WIDE"/>
    <s v="Congleton CW12 1DL"/>
    <n v="12.6"/>
    <x v="2"/>
    <s v="Diesel"/>
    <n v="4.6620000000000003E-3"/>
  </r>
  <r>
    <s v="S022669"/>
    <x v="53"/>
    <s v="PO150815"/>
    <s v="GRN202926"/>
    <s v="11701-3782"/>
    <s v="CARK-91B CAR KIT FOR THR880I HANDPORTABLE RADIO"/>
    <s v="Congleton CW12 1DL"/>
    <n v="12.6"/>
    <x v="2"/>
    <s v="Diesel"/>
    <n v="4.6620000000000003E-3"/>
  </r>
  <r>
    <s v="S022669"/>
    <x v="53"/>
    <s v="PO142067"/>
    <s v="GRN202950"/>
    <n v="101025603"/>
    <s v="DIMMER SWITCH 1 GANG 1-10V ON/OFF BRUSHED STEEL"/>
    <s v="Congleton CW12 1DL"/>
    <n v="12.6"/>
    <x v="2"/>
    <s v="Diesel"/>
    <n v="4.6620000000000003E-3"/>
  </r>
  <r>
    <s v="S022670"/>
    <x v="26"/>
    <s v="PO146263"/>
    <s v="GRN191781"/>
    <s v="11700-5217"/>
    <s v="WASHER FLAT M18 GEOMET 500B"/>
    <s v="Congleton CW12 1HR"/>
    <n v="12.8"/>
    <x v="2"/>
    <s v="Diesel"/>
    <n v="4.7360000000000001E-5"/>
  </r>
  <r>
    <s v="S022670"/>
    <x v="26"/>
    <s v="PO146242"/>
    <s v="GRN191782"/>
    <s v="11583-0384"/>
    <s v="SCREW SHCS M10X25MM LG SST"/>
    <s v="Congleton CW12 1HR"/>
    <n v="12.8"/>
    <x v="2"/>
    <s v="Diesel"/>
    <n v="4.7360000000000001E-5"/>
  </r>
  <r>
    <s v="S022669"/>
    <x v="53"/>
    <s v="PO149349"/>
    <s v="GRN202951"/>
    <s v="11700-8363-UOM"/>
    <s v="CABLE 20AWG 2COND 19/32"/>
    <s v="Congleton CW12 1DL"/>
    <n v="12.6"/>
    <x v="2"/>
    <s v="Diesel"/>
    <n v="4.6620000000000003E-3"/>
  </r>
  <r>
    <s v="S022670"/>
    <x v="26"/>
    <s v="PO145733"/>
    <s v="GRN191784"/>
    <s v="11700-7009"/>
    <s v="WASHER TWO-PART LOCKING  3/4IN ZINC"/>
    <s v="Congleton CW12 1HR"/>
    <n v="12.8"/>
    <x v="2"/>
    <s v="Diesel"/>
    <n v="4.7360000000000001E-5"/>
  </r>
  <r>
    <s v="S022669"/>
    <x v="53"/>
    <s v="PO150815"/>
    <s v="GRN203026"/>
    <n v="1"/>
    <s v="freight inwards"/>
    <s v="Congleton CW12 1DL"/>
    <n v="12.6"/>
    <x v="2"/>
    <s v="Diesel"/>
    <n v="4.6620000000000003E-3"/>
  </r>
  <r>
    <s v="S022669"/>
    <x v="53"/>
    <s v="PO150408"/>
    <s v="GRN203194"/>
    <n v="101033562"/>
    <s v="2.4GHz 4-ZONE TOUCH RF RGBW REMOTE CONTROL MILIGHT"/>
    <s v="Congleton CW12 1DL"/>
    <n v="12.6"/>
    <x v="2"/>
    <s v="Diesel"/>
    <n v="4.6620000000000003E-3"/>
  </r>
  <r>
    <s v="S022669"/>
    <x v="53"/>
    <s v="PO151177"/>
    <s v="GRN203198"/>
    <n v="1545013"/>
    <s v="FUEL FILLER FLAP (UNPAINTED) CARLYLE BUS &amp; COACH 5"/>
    <s v="Congleton CW12 1DL"/>
    <n v="12.6"/>
    <x v="2"/>
    <s v="Diesel"/>
    <n v="4.6620000000000003E-3"/>
  </r>
  <r>
    <s v="S022669"/>
    <x v="53"/>
    <s v="PO145924"/>
    <s v="GRN203253"/>
    <n v="85201597"/>
    <s v="M6 X 25MM ROOFING BOLT"/>
    <s v="Congleton CW12 1DL"/>
    <n v="12.6"/>
    <x v="2"/>
    <s v="Diesel"/>
    <n v="4.6620000000000003E-3"/>
  </r>
  <r>
    <s v="S022669"/>
    <x v="53"/>
    <s v="PO145927"/>
    <s v="GRN203265"/>
    <s v="11700-6124-UOM"/>
    <s v="INSULATION PIPE WRAP BLACK 23 METERS"/>
    <s v="Congleton CW12 1DL"/>
    <n v="12.6"/>
    <x v="2"/>
    <s v="Diesel"/>
    <n v="4.6620000000000003E-3"/>
  </r>
  <r>
    <s v="S022669"/>
    <x v="53"/>
    <s v="PO150297"/>
    <s v="GRN203266"/>
    <n v="21201414"/>
    <s v="PATCH CORD CAT 5E FTP PVC METAL SHIELD 1M - BLACK"/>
    <s v="Congleton CW12 1DL"/>
    <n v="12.6"/>
    <x v="2"/>
    <s v="Diesel"/>
    <n v="4.6620000000000003E-3"/>
  </r>
  <r>
    <s v="S022669"/>
    <x v="53"/>
    <s v="PO151032"/>
    <s v="GRN203276"/>
    <s v="11701-3824"/>
    <s v="RADIO, HANDHELD, LI-ION BATTERY PACK, RAPID CHARGE"/>
    <s v="Congleton CW12 1DL"/>
    <n v="12.6"/>
    <x v="2"/>
    <s v="Diesel"/>
    <n v="4.6620000000000003E-3"/>
  </r>
  <r>
    <s v="S022669"/>
    <x v="53"/>
    <s v="PO147749"/>
    <s v="GRN203286"/>
    <n v="42205934"/>
    <s v="CABINET FOR NAVIGATION CONTROL UNIT ETC GOTTING KG"/>
    <s v="Congleton CW12 1DL"/>
    <n v="12.6"/>
    <x v="2"/>
    <s v="Diesel"/>
    <n v="4.6620000000000003E-3"/>
  </r>
  <r>
    <s v="S022669"/>
    <x v="53"/>
    <s v="PO149946"/>
    <s v="GRN203324"/>
    <n v="101025262"/>
    <s v="SLIMLINE LED MODULE (12/24V) RED FLASH LAP ELECTRI"/>
    <s v="Congleton CW12 1DL"/>
    <n v="12.6"/>
    <x v="2"/>
    <s v="Diesel"/>
    <n v="4.6620000000000003E-3"/>
  </r>
  <r>
    <s v="S025431"/>
    <x v="0"/>
    <s v="PO146007"/>
    <s v="GRN191805"/>
    <s v="11701-0429"/>
    <s v="MULTI-FUNCTION PRINTER LASER COLOR 120V"/>
    <s v="Boston Massachusetts"/>
    <n v="3154"/>
    <x v="0"/>
    <s v="Crude"/>
    <n v="2.5295079999999999"/>
  </r>
  <r>
    <s v="S022669"/>
    <x v="53"/>
    <s v="PO145927"/>
    <s v="GRN203354"/>
    <s v="11700-6123-UOM"/>
    <s v="WIRE HOOK-UP 10AWG/6.00MM SQ GRN/YEL HAR H07V-K MT"/>
    <s v="Congleton CW12 1DL"/>
    <n v="12.6"/>
    <x v="2"/>
    <s v="Diesel"/>
    <n v="4.6620000000000003E-3"/>
  </r>
  <r>
    <s v="S022669"/>
    <x v="53"/>
    <s v="PO151194"/>
    <s v="GRN203355"/>
    <n v="3445267"/>
    <s v="TRAILING SOCKET 6 WAY WHITE"/>
    <s v="Congleton CW12 1DL"/>
    <n v="12.6"/>
    <x v="2"/>
    <s v="Diesel"/>
    <n v="4.6620000000000003E-3"/>
  </r>
  <r>
    <s v="S022669"/>
    <x v="53"/>
    <s v="PO150572"/>
    <s v="GRN203362"/>
    <s v="340-1102-1"/>
    <s v="UNISTRUT 1-5/8&quot;X1-5/8&quot; SLOTTED MODIFIED"/>
    <s v="Congleton CW12 1DL"/>
    <n v="12.6"/>
    <x v="2"/>
    <s v="Diesel"/>
    <n v="4.6620000000000003E-3"/>
  </r>
  <r>
    <s v="S022669"/>
    <x v="53"/>
    <s v="PO150983"/>
    <s v="GRN203387"/>
    <n v="34203714"/>
    <s v="CAVITY WALL BACK BOX 1 GANG 35MM DEEP WHITE"/>
    <s v="Congleton CW12 1DL"/>
    <n v="12.6"/>
    <x v="2"/>
    <s v="Diesel"/>
    <n v="4.6620000000000003E-3"/>
  </r>
  <r>
    <s v="S022669"/>
    <x v="53"/>
    <s v="PO151032"/>
    <s v="GRN203390"/>
    <n v="13206264"/>
    <s v="HAND HELD PORTABLE 2-WAY RADIO C/W LI-ION BATTERY,"/>
    <s v="Congleton CW12 1DL"/>
    <n v="12.6"/>
    <x v="2"/>
    <s v="Diesel"/>
    <n v="4.6620000000000003E-3"/>
  </r>
  <r>
    <s v="S022669"/>
    <x v="53"/>
    <s v="PO149950"/>
    <s v="GRN203444"/>
    <s v="11700-8532"/>
    <s v="COMPACTLOGIX MODBUS 232 SERIAL MODULE"/>
    <s v="Congleton CW12 1DL"/>
    <n v="12.6"/>
    <x v="2"/>
    <s v="Diesel"/>
    <n v="4.6620000000000003E-3"/>
  </r>
  <r>
    <s v="S022669"/>
    <x v="53"/>
    <s v="PO150892"/>
    <s v="GRN203447"/>
    <s v="11701-3777"/>
    <s v="HEKATRON TDS-247 HEAT DETECTOR"/>
    <s v="Congleton CW12 1DL"/>
    <n v="12.6"/>
    <x v="2"/>
    <s v="Diesel"/>
    <n v="4.6620000000000003E-3"/>
  </r>
  <r>
    <s v="S022669"/>
    <x v="53"/>
    <s v="PO150847"/>
    <s v="GRN203454"/>
    <s v="11701-3777"/>
    <s v="HEKATRON TDS-247 HEAT DETECTOR"/>
    <s v="Congleton CW12 1DL"/>
    <n v="12.6"/>
    <x v="2"/>
    <s v="Diesel"/>
    <n v="4.6620000000000003E-3"/>
  </r>
  <r>
    <s v="S022669"/>
    <x v="53"/>
    <s v="PO148124"/>
    <s v="GRN203464"/>
    <s v="11700-7064"/>
    <s v="POWER SUPPLY 12VDC 7A -40 TO +70C DIN RAIL"/>
    <s v="Congleton CW12 1DL"/>
    <n v="12.6"/>
    <x v="2"/>
    <s v="Diesel"/>
    <n v="4.6620000000000003E-3"/>
  </r>
  <r>
    <s v="S022669"/>
    <x v="53"/>
    <s v="PO151350"/>
    <s v="GRN203525"/>
    <s v="11701-0430"/>
    <s v="MULTI-FUNCTION PRINTER LASER COLOR 220V"/>
    <s v="Congleton CW12 1DL"/>
    <n v="12.6"/>
    <x v="2"/>
    <s v="Diesel"/>
    <n v="4.6620000000000003E-3"/>
  </r>
  <r>
    <s v="S022669"/>
    <x v="53"/>
    <s v="PO151397"/>
    <s v="GRN203689"/>
    <n v="55203866"/>
    <s v="AMBER DOUBLE-FLASH BEACON 24VDC"/>
    <s v="Congleton CW12 1DL"/>
    <n v="12.6"/>
    <x v="2"/>
    <s v="Diesel"/>
    <n v="4.6620000000000003E-3"/>
  </r>
  <r>
    <s v="S022669"/>
    <x v="53"/>
    <s v="PO150545"/>
    <s v="GRN203818"/>
    <s v="11700-5953"/>
    <s v="CABLE DISPLAYPORT 1.2 TO HDMI 1.4, 5 METERS, 4K RE"/>
    <s v="Congleton CW12 1DL"/>
    <n v="12.6"/>
    <x v="2"/>
    <s v="Diesel"/>
    <n v="4.6620000000000003E-3"/>
  </r>
  <r>
    <s v="S022669"/>
    <x v="53"/>
    <s v="PO150498"/>
    <s v="GRN203821"/>
    <s v="11701-0639"/>
    <s v="INDICATOR LIGHT 24V 16MM ROUND GREEN LED"/>
    <s v="Congleton CW12 1DL"/>
    <n v="12.6"/>
    <x v="2"/>
    <s v="Diesel"/>
    <n v="4.6620000000000003E-3"/>
  </r>
  <r>
    <s v="S022669"/>
    <x v="53"/>
    <s v="PO145924"/>
    <s v="GRN203822"/>
    <n v="33202550"/>
    <s v="COPPER TUBE TERMINAL LUG 10 X 10MM (BAG OF 100)"/>
    <s v="Congleton CW12 1DL"/>
    <n v="12.6"/>
    <x v="2"/>
    <s v="Diesel"/>
    <n v="4.6620000000000003E-3"/>
  </r>
  <r>
    <s v="S022669"/>
    <x v="53"/>
    <s v="PO145632"/>
    <s v="GRN203856"/>
    <s v="11540-0692"/>
    <s v="PUTTY HIGH VOLTAGE"/>
    <s v="Congleton CW12 1DL"/>
    <n v="12.6"/>
    <x v="2"/>
    <s v="Diesel"/>
    <n v="4.6620000000000003E-3"/>
  </r>
  <r>
    <s v="S024099"/>
    <x v="47"/>
    <s v="PO143019"/>
    <s v="GRN190538"/>
    <s v="340-1012-1"/>
    <s v="WELDMENT LINAC SUPPORT STRUCTURE"/>
    <s v="Stafford ST16 3DR"/>
    <n v="49.6"/>
    <x v="3"/>
    <s v="Diesel"/>
    <n v="5.0430800000000005E-2"/>
  </r>
  <r>
    <s v="S022669"/>
    <x v="53"/>
    <s v="PO150911"/>
    <s v="GRN203862"/>
    <n v="101034435"/>
    <s v="SWA TERMINATED OS2 9/125 FIBRE CABLE 100M LC-LC 8C"/>
    <s v="Congleton CW12 1DL"/>
    <n v="12.6"/>
    <x v="2"/>
    <s v="Diesel"/>
    <n v="4.6620000000000003E-3"/>
  </r>
  <r>
    <s v="S023849"/>
    <x v="6"/>
    <s v="PO146385"/>
    <s v="GRN191838"/>
    <n v="101007863"/>
    <s v="NETGEAR COMPATIBLE 10GBASE-LR SFP+1310NM 10KM"/>
    <s v="Warrington WA2 8TX"/>
    <n v="78.2"/>
    <x v="2"/>
    <s v="Diesel"/>
    <n v="2.8933999999999996E-4"/>
  </r>
  <r>
    <s v="S022669"/>
    <x v="53"/>
    <s v="PO150572"/>
    <s v="GRN203918"/>
    <s v="11700-7756"/>
    <s v="HOIST RING 1-8  X 1.53 BOLT 10000LB"/>
    <s v="Congleton CW12 1DL"/>
    <n v="12.6"/>
    <x v="2"/>
    <s v="Diesel"/>
    <n v="4.6620000000000003E-3"/>
  </r>
  <r>
    <s v="S022669"/>
    <x v="53"/>
    <s v="PO150767"/>
    <s v="GRN203986"/>
    <n v="101025262"/>
    <s v="SLIMLINE LED MODULE (12/24V) RED FLASH LAP ELECTRI"/>
    <s v="Congleton CW12 1DL"/>
    <n v="12.6"/>
    <x v="2"/>
    <s v="Diesel"/>
    <n v="4.6620000000000003E-3"/>
  </r>
  <r>
    <s v="S022669"/>
    <x v="53"/>
    <s v="PO150398"/>
    <s v="GRN203990"/>
    <n v="101048350"/>
    <s v="UNEQUAL UNION Y CONNECTOR (8mm IN, 2 x 6mm OUT) IM"/>
    <s v="Congleton CW12 1DL"/>
    <n v="12.6"/>
    <x v="2"/>
    <s v="Diesel"/>
    <n v="4.6620000000000003E-3"/>
  </r>
  <r>
    <s v="S022669"/>
    <x v="53"/>
    <s v="PO143673"/>
    <s v="GRN203991"/>
    <n v="101017406"/>
    <s v="WD MY PASSPORT 2TB PORTABLE HARD DRIVE - BLACK"/>
    <s v="Congleton CW12 1DL"/>
    <n v="12.6"/>
    <x v="2"/>
    <s v="Diesel"/>
    <n v="4.6620000000000003E-3"/>
  </r>
  <r>
    <s v="S022669"/>
    <x v="53"/>
    <s v="PO151009"/>
    <s v="GRN203995"/>
    <n v="101033562"/>
    <s v="2.4GHz 4-ZONE TOUCH RF RGBW REMOTE CONTROL MILIGHT"/>
    <s v="Congleton CW12 1DL"/>
    <n v="12.6"/>
    <x v="2"/>
    <s v="Diesel"/>
    <n v="4.6620000000000003E-3"/>
  </r>
  <r>
    <s v="S001571"/>
    <x v="10"/>
    <s v="PO131751"/>
    <s v="GRN191845"/>
    <s v="11700-5287"/>
    <s v="LASER SCANNER LMS141-15100 SECURITY PRIME"/>
    <s v="St Albans AL1 5BN"/>
    <n v="298"/>
    <x v="2"/>
    <s v="Diesel"/>
    <n v="1.1026E-3"/>
  </r>
  <r>
    <s v="S023222"/>
    <x v="11"/>
    <s v="PO140873"/>
    <s v="GRN191846"/>
    <s v="11700-5430"/>
    <s v="CABLE 4 PIN PANEL MOUNT SHLD 4 METER"/>
    <s v="Wickford SS11 8YT"/>
    <n v="390"/>
    <x v="2"/>
    <s v="Diesel"/>
    <n v="1.4430000000000001E-3"/>
  </r>
  <r>
    <s v="S001571"/>
    <x v="10"/>
    <s v="PO144865"/>
    <s v="GRN191847"/>
    <n v="101012395"/>
    <s v="SICK 2D LIDAR LASER SENSOR TIM351-2134001"/>
    <s v="St Albans AL1 5BN"/>
    <n v="298"/>
    <x v="2"/>
    <s v="Diesel"/>
    <n v="1.1026E-3"/>
  </r>
  <r>
    <s v="S023222"/>
    <x v="11"/>
    <s v="PO144319"/>
    <s v="GRN191848"/>
    <s v="11700-0736"/>
    <s v="BANNER SSA-EB1P-02ED1Q4 E-STOP SWITCH"/>
    <s v="Wickford SS11 8YT"/>
    <n v="390"/>
    <x v="2"/>
    <s v="Diesel"/>
    <n v="1.4430000000000001E-3"/>
  </r>
  <r>
    <s v="S022669"/>
    <x v="53"/>
    <s v="PO150981"/>
    <s v="GRN203998"/>
    <n v="101039674"/>
    <s v="SLIDE-N-LOCK UNIVERSAL MONITOR PLATE"/>
    <s v="Congleton CW12 1DL"/>
    <n v="12.6"/>
    <x v="2"/>
    <s v="Diesel"/>
    <n v="4.6620000000000003E-3"/>
  </r>
  <r>
    <s v="S022669"/>
    <x v="53"/>
    <s v="PO151009"/>
    <s v="GRN203999"/>
    <n v="57207488"/>
    <s v="ADAPTER FOR ROUND RODS 8MM DIA"/>
    <s v="Congleton CW12 1DL"/>
    <n v="12.6"/>
    <x v="2"/>
    <s v="Diesel"/>
    <n v="4.6620000000000003E-3"/>
  </r>
  <r>
    <s v="S022669"/>
    <x v="53"/>
    <s v="PO150572"/>
    <s v="GRN204001"/>
    <n v="101017406"/>
    <s v="WD MY PASSPORT 2TB PORTABLE HARD DRIVE - BLACK"/>
    <s v="Congleton CW12 1DL"/>
    <n v="12.6"/>
    <x v="2"/>
    <s v="Diesel"/>
    <n v="4.6620000000000003E-3"/>
  </r>
  <r>
    <s v="S022669"/>
    <x v="53"/>
    <s v="PO151419"/>
    <s v="GRN204003"/>
    <n v="101028124"/>
    <s v="ARABIC ANPR SOFTWARE R3, R4 - LPR SINGLE CORE"/>
    <s v="Congleton CW12 1DL"/>
    <n v="12.6"/>
    <x v="2"/>
    <s v="Diesel"/>
    <n v="4.6620000000000003E-3"/>
  </r>
  <r>
    <s v="S001047"/>
    <x v="9"/>
    <s v="PO144580"/>
    <s v="GRN191862"/>
    <n v="66205215"/>
    <s v="2X8 ELEMENT PHOTO DIODE CDWO4 30MM THICK"/>
    <s v="81300 Johor Bahru Malaysia"/>
    <n v="6781"/>
    <x v="4"/>
    <s v="Aviation"/>
    <n v="1.1924057587200001"/>
  </r>
  <r>
    <s v="S001047"/>
    <x v="9"/>
    <s v="PO144821"/>
    <s v="GRN191863"/>
    <s v="11701-3091"/>
    <s v="SILICON PD - CDW04 - 5X5X10 THK - 8X2 ELEM - M13"/>
    <s v="81300 Johor Bahru Malaysia"/>
    <n v="6781"/>
    <x v="4"/>
    <s v="Aviation"/>
    <n v="1.1924057587200001"/>
  </r>
  <r>
    <s v="S022669"/>
    <x v="53"/>
    <s v="PO150981"/>
    <s v="GRN204026"/>
    <n v="101030888"/>
    <s v="C13 CABLE MOUNT IEC CONNECTOR SOCKET 10A 250VAC"/>
    <s v="Congleton CW12 1DL"/>
    <n v="12.6"/>
    <x v="2"/>
    <s v="Diesel"/>
    <n v="4.6620000000000003E-3"/>
  </r>
  <r>
    <s v="S022669"/>
    <x v="53"/>
    <s v="PO149517"/>
    <s v="GRN204030"/>
    <s v="340-1670-1"/>
    <s v="P60 MKII CABLE MANAGEMENT SYSTEM - MEXICO SEMAR/SE"/>
    <s v="Congleton CW12 1DL"/>
    <n v="12.6"/>
    <x v="2"/>
    <s v="Diesel"/>
    <n v="4.6620000000000003E-3"/>
  </r>
  <r>
    <s v="S022669"/>
    <x v="53"/>
    <s v="PO150574"/>
    <s v="GRN204059"/>
    <n v="101033091"/>
    <s v="PREMIUM RECESSED PROFILE RAIL X 2M"/>
    <s v="Congleton CW12 1DL"/>
    <n v="12.6"/>
    <x v="2"/>
    <s v="Diesel"/>
    <n v="4.6620000000000003E-3"/>
  </r>
  <r>
    <s v="S001047"/>
    <x v="9"/>
    <s v="PO144821"/>
    <s v="GRN191867"/>
    <n v="101026186"/>
    <s v="DIODE 2X8 ELEMENT PHOTO CDWO4 0.3MM THICK"/>
    <s v="81300 Johor Bahru Malaysia"/>
    <n v="6781"/>
    <x v="4"/>
    <s v="Aviation"/>
    <n v="1.1924057587200001"/>
  </r>
  <r>
    <s v="S001047"/>
    <x v="9"/>
    <s v="PO144821"/>
    <s v="GRN191869"/>
    <s v="11701-3091"/>
    <s v="SILICON PD - CDW04 - 5X5X10 THK - 8X2 ELEM - M13"/>
    <s v="81300 Johor Bahru Malaysia"/>
    <n v="6781"/>
    <x v="4"/>
    <s v="Aviation"/>
    <n v="1.1924057587200001"/>
  </r>
  <r>
    <s v="S022669"/>
    <x v="53"/>
    <s v="PO151011"/>
    <s v="GRN204063"/>
    <n v="101025603"/>
    <s v="DIMMER SWITCH 1 GANG 1-10V ON/OFF BRUSHED STEEL"/>
    <s v="Congleton CW12 1DL"/>
    <n v="12.6"/>
    <x v="2"/>
    <s v="Diesel"/>
    <n v="4.6620000000000003E-3"/>
  </r>
  <r>
    <s v="S022669"/>
    <x v="53"/>
    <s v="PO150982"/>
    <s v="GRN204074"/>
    <n v="101033641"/>
    <s v="CLB 2.5mm CABLE MOUNT DC JACK PLUG 2A CLEVER LITTL"/>
    <s v="Congleton CW12 1DL"/>
    <n v="12.6"/>
    <x v="2"/>
    <s v="Diesel"/>
    <n v="4.6620000000000003E-3"/>
  </r>
  <r>
    <s v="S001047"/>
    <x v="9"/>
    <s v="PO142188"/>
    <s v="GRN191877"/>
    <n v="66205215"/>
    <s v="2X8 ELEMENT PHOTO DIODE CDWO4 30MM THICK"/>
    <s v="81300 Johor Bahru Malaysia"/>
    <n v="6781"/>
    <x v="4"/>
    <s v="Aviation"/>
    <n v="1.1924057587200001"/>
  </r>
  <r>
    <s v="S022669"/>
    <x v="53"/>
    <s v="PO145927"/>
    <s v="GRN204078"/>
    <n v="101050292"/>
    <s v="ACTROS 5 FUEL SENDER ASSEMBLY"/>
    <s v="Congleton CW12 1DL"/>
    <n v="12.6"/>
    <x v="2"/>
    <s v="Diesel"/>
    <n v="4.6620000000000003E-3"/>
  </r>
  <r>
    <s v="S022669"/>
    <x v="53"/>
    <s v="PO150959"/>
    <s v="GRN204081"/>
    <n v="101025610"/>
    <s v="ULTIMATE - SCREWLESS EURO MODULE 1 GANG - STAINLES"/>
    <s v="Congleton CW12 1DL"/>
    <n v="12.6"/>
    <x v="2"/>
    <s v="Diesel"/>
    <n v="4.6620000000000003E-3"/>
  </r>
  <r>
    <s v="S001047"/>
    <x v="9"/>
    <s v="PO142188"/>
    <s v="GRN191888"/>
    <n v="66205215"/>
    <s v="2X8 ELEMENT PHOTO DIODE CDWO4 30MM THICK"/>
    <s v="81300 Johor Bahru Malaysia"/>
    <n v="6781"/>
    <x v="4"/>
    <s v="Aviation"/>
    <n v="1.1924057587200001"/>
  </r>
  <r>
    <s v="S022669"/>
    <x v="53"/>
    <s v="PO150961"/>
    <s v="GRN204097"/>
    <n v="56207350"/>
    <s v="DESKTOP POWER SUPPLY FOR MOTOROLA DM4400 ALFATRONI"/>
    <s v="Congleton CW12 1DL"/>
    <n v="12.6"/>
    <x v="2"/>
    <s v="Diesel"/>
    <n v="4.6620000000000003E-3"/>
  </r>
  <r>
    <s v="S022669"/>
    <x v="53"/>
    <s v="PO150983"/>
    <s v="GRN204129"/>
    <n v="34203714"/>
    <s v="CAVITY WALL BACK BOX 1 GANG 35MM DEEP WHITE"/>
    <s v="Congleton CW12 1DL"/>
    <n v="12.6"/>
    <x v="2"/>
    <s v="Diesel"/>
    <n v="4.6620000000000003E-3"/>
  </r>
  <r>
    <s v="S022669"/>
    <x v="53"/>
    <s v="PO150961"/>
    <s v="GRN204137"/>
    <n v="3445185"/>
    <s v="13A UK PLUG CABLE MOUNT 50VAC"/>
    <s v="Congleton CW12 1DL"/>
    <n v="12.6"/>
    <x v="2"/>
    <s v="Diesel"/>
    <n v="4.6620000000000003E-3"/>
  </r>
  <r>
    <s v="S022669"/>
    <x v="53"/>
    <s v="PO145924"/>
    <s v="GRN204256"/>
    <n v="3445191"/>
    <s v="2 GANG SWITCHED SOCKET OUTLET 13A - WHITE"/>
    <s v="Congleton CW12 1DL"/>
    <n v="12.6"/>
    <x v="2"/>
    <s v="Diesel"/>
    <n v="4.6620000000000003E-3"/>
  </r>
  <r>
    <s v="S022669"/>
    <x v="53"/>
    <s v="PO151557"/>
    <s v="GRN204257"/>
    <n v="42205754"/>
    <s v="PHOTOELECTRIC SMOKE ALARM DICON SAFETY PRODUCTS 65"/>
    <s v="Congleton CW12 1DL"/>
    <n v="12.6"/>
    <x v="2"/>
    <s v="Diesel"/>
    <n v="4.6620000000000003E-3"/>
  </r>
  <r>
    <s v="S022669"/>
    <x v="53"/>
    <s v="PO151593"/>
    <s v="GRN204259"/>
    <n v="101019928"/>
    <s v="TRIMLINE SWINGHANDLE WITH CYLINDER FOR FLAT RODS"/>
    <s v="Congleton CW12 1DL"/>
    <n v="12.6"/>
    <x v="2"/>
    <s v="Diesel"/>
    <n v="4.6620000000000003E-3"/>
  </r>
  <r>
    <s v="S022669"/>
    <x v="53"/>
    <s v="PO148283"/>
    <s v="GRN204260"/>
    <n v="42205934"/>
    <s v="CABINET FOR NAVIGATION CONTROL UNIT ETC GOTTING KG"/>
    <s v="Congleton CW12 1DL"/>
    <n v="12.6"/>
    <x v="2"/>
    <s v="Diesel"/>
    <n v="4.6620000000000003E-3"/>
  </r>
  <r>
    <s v="S001571"/>
    <x v="10"/>
    <s v="PO147242"/>
    <s v="GRN191898"/>
    <n v="42205717"/>
    <s v="LASER MEASUREMENT SENSOR LMS511-11100 LITE"/>
    <s v="St Albans AL1 5BN"/>
    <n v="298"/>
    <x v="2"/>
    <s v="Diesel"/>
    <n v="1.1026E-3"/>
  </r>
  <r>
    <s v="S022669"/>
    <x v="53"/>
    <s v="PO151011"/>
    <s v="GRN204262"/>
    <n v="21201414"/>
    <s v="PATCH CORD CAT 5E FTP PVC METAL SHIELD 1M - BLACK"/>
    <s v="Congleton CW12 1DL"/>
    <n v="12.6"/>
    <x v="2"/>
    <s v="Diesel"/>
    <n v="4.6620000000000003E-3"/>
  </r>
  <r>
    <s v="S022669"/>
    <x v="53"/>
    <s v="PO149118"/>
    <s v="GRN204264"/>
    <s v="11701-2888"/>
    <s v="C14 TO C15 HOT CONDITION IEC POWER CABLE 2M H05RR-"/>
    <s v="Congleton CW12 1DL"/>
    <n v="12.6"/>
    <x v="2"/>
    <s v="Diesel"/>
    <n v="4.6620000000000003E-3"/>
  </r>
  <r>
    <s v="S022669"/>
    <x v="53"/>
    <s v="PO151585"/>
    <s v="GRN204266"/>
    <n v="101050317"/>
    <s v="PLUG SEAL FITS TO 5.2mm CAVITY APTIV 12059168"/>
    <s v="Congleton CW12 1DL"/>
    <n v="12.6"/>
    <x v="2"/>
    <s v="Diesel"/>
    <n v="4.6620000000000003E-3"/>
  </r>
  <r>
    <s v="S022669"/>
    <x v="53"/>
    <s v="PO151580"/>
    <s v="GRN204267"/>
    <n v="101033092"/>
    <s v="END CAP FOR RECESSED PROFILE SLIM RAIL WITH HOLE"/>
    <s v="Congleton CW12 1DL"/>
    <n v="12.6"/>
    <x v="2"/>
    <s v="Diesel"/>
    <n v="4.6620000000000003E-3"/>
  </r>
  <r>
    <s v="S022669"/>
    <x v="53"/>
    <s v="PO151608"/>
    <s v="GRN204268"/>
    <n v="101034435"/>
    <s v="SWA TERMINATED OS2 9/125 FIBRE CABLE 100M LC-LC 8C"/>
    <s v="Congleton CW12 1DL"/>
    <n v="12.6"/>
    <x v="2"/>
    <s v="Diesel"/>
    <n v="4.6620000000000003E-3"/>
  </r>
  <r>
    <s v="S022669"/>
    <x v="53"/>
    <s v="PO151268"/>
    <s v="GRN204270"/>
    <n v="57207482"/>
    <s v="ROUND ROD WITH ROLLERS 800MM"/>
    <s v="Congleton CW12 1DL"/>
    <n v="12.6"/>
    <x v="2"/>
    <s v="Diesel"/>
    <n v="4.6620000000000003E-3"/>
  </r>
  <r>
    <s v="S022669"/>
    <x v="53"/>
    <s v="PO147424"/>
    <s v="GRN204272"/>
    <n v="101024397"/>
    <s v="AUTO TRANSFORMER CLASS 1 240 VAC 3.84 Kva 16A BLOC"/>
    <s v="Congleton CW12 1DL"/>
    <n v="12.6"/>
    <x v="2"/>
    <s v="Diesel"/>
    <n v="4.6620000000000003E-3"/>
  </r>
  <r>
    <s v="S026602"/>
    <x v="12"/>
    <s v="PO147470"/>
    <s v="GRN191911"/>
    <n v="10208488"/>
    <s v="OIL FILTER FOR HRD270T1 GENERATOR"/>
    <s v="Watford WD24 7GG"/>
    <n v="302"/>
    <x v="2"/>
    <s v="Diesl"/>
    <n v="1.1173999999999999E-3"/>
  </r>
  <r>
    <s v="S022669"/>
    <x v="53"/>
    <s v="PO150983"/>
    <s v="GRN204308"/>
    <n v="34204626"/>
    <s v="WALL MOUNTED SOCKET 63A 5POLE 400V IP67"/>
    <s v="Congleton CW12 1DL"/>
    <n v="12.6"/>
    <x v="2"/>
    <s v="Diesel"/>
    <n v="4.6620000000000003E-3"/>
  </r>
  <r>
    <s v="S022669"/>
    <x v="53"/>
    <s v="PO151527"/>
    <s v="GRN204366"/>
    <n v="101025609"/>
    <s v="ULTIMATE - EURO RJ45 DATA SOCKET 1 MODULE - BLACK"/>
    <s v="Congleton CW12 1DL"/>
    <n v="12.6"/>
    <x v="2"/>
    <s v="Diesel"/>
    <n v="4.6620000000000003E-3"/>
  </r>
  <r>
    <s v="S022669"/>
    <x v="53"/>
    <s v="PO150574"/>
    <s v="GRN204370"/>
    <n v="101018493"/>
    <s v="TRAFFIC LIGHT - ULTRA BRIGHT LED SINGLE 150MM &quot;ARR"/>
    <s v="Congleton CW12 1DL"/>
    <n v="12.6"/>
    <x v="2"/>
    <s v="Diesel"/>
    <n v="4.6620000000000003E-3"/>
  </r>
  <r>
    <s v="S022669"/>
    <x v="53"/>
    <s v="PO150981"/>
    <s v="GRN204371"/>
    <n v="101018492"/>
    <s v="TRAFFIC LIGHT - ULTRA BRIGHT LED SINGLE 150MM &quot;X&quot;"/>
    <s v="Congleton CW12 1DL"/>
    <n v="12.6"/>
    <x v="2"/>
    <s v="Diesel"/>
    <n v="4.6620000000000003E-3"/>
  </r>
  <r>
    <s v="S022669"/>
    <x v="53"/>
    <s v="PO142067"/>
    <s v="GRN204437"/>
    <n v="101018493"/>
    <s v="TRAFFIC LIGHT - ULTRA BRIGHT LED SINGLE 150MM &quot;ARR"/>
    <s v="Congleton CW12 1DL"/>
    <n v="12.6"/>
    <x v="2"/>
    <s v="Diesel"/>
    <n v="4.6620000000000003E-3"/>
  </r>
  <r>
    <s v="S022669"/>
    <x v="53"/>
    <s v="PO151264"/>
    <s v="GRN204531"/>
    <n v="42205754"/>
    <s v="PHOTOELECTRIC SMOKE ALARM DICON SAFETY PRODUCTS 65"/>
    <s v="Congleton CW12 1DL"/>
    <n v="12.6"/>
    <x v="2"/>
    <s v="Diesel"/>
    <n v="4.6620000000000003E-3"/>
  </r>
  <r>
    <s v="S022669"/>
    <x v="53"/>
    <s v="PO151350"/>
    <s v="GRN204533"/>
    <n v="101050314"/>
    <s v="M/P 1.5 FEMALE LOCKING LANCE SEALED SERIES CRIMP A"/>
    <s v="Congleton CW12 1DL"/>
    <n v="12.6"/>
    <x v="2"/>
    <s v="Diesel"/>
    <n v="4.6620000000000003E-3"/>
  </r>
  <r>
    <s v="S022669"/>
    <x v="53"/>
    <s v="PO150712"/>
    <s v="GRN204536"/>
    <n v="101043692"/>
    <s v="ST-ST BULKHEAD ADAPTOR"/>
    <s v="Congleton CW12 1DL"/>
    <n v="12.6"/>
    <x v="2"/>
    <s v="Diesel"/>
    <n v="4.6620000000000003E-3"/>
  </r>
  <r>
    <s v="S022669"/>
    <x v="53"/>
    <s v="PO150983"/>
    <s v="GRN204545"/>
    <n v="57207482"/>
    <s v="ROUND ROD WITH ROLLERS 800MM"/>
    <s v="Congleton CW12 1DL"/>
    <n v="12.6"/>
    <x v="2"/>
    <s v="Diesel"/>
    <n v="4.6620000000000003E-3"/>
  </r>
  <r>
    <s v="S001121"/>
    <x v="5"/>
    <s v="PO143193"/>
    <s v="GRN191934"/>
    <n v="51206612"/>
    <s v="NEUTRAL TERMINAL 40 - 63 AMP"/>
    <s v="Salford M5 4BE"/>
    <n v="103.6"/>
    <x v="2"/>
    <s v="Diesel"/>
    <n v="3.8331999999999998E-4"/>
  </r>
  <r>
    <s v="S024099"/>
    <x v="47"/>
    <s v="PO143020"/>
    <s v="GRN190954"/>
    <s v="340-1012-1"/>
    <s v="WELDMENT LINAC SUPPORT STRUCTURE"/>
    <s v="Stafford ST16 3DR"/>
    <n v="49.6"/>
    <x v="3"/>
    <s v="Diesel"/>
    <n v="5.0430800000000005E-2"/>
  </r>
  <r>
    <s v="S002239"/>
    <x v="17"/>
    <s v="PO143492"/>
    <s v="GRN183265"/>
    <n v="101022021"/>
    <s v="LIST, SPARE PARTS, HERO"/>
    <s v="UT 84104"/>
    <n v="4725"/>
    <x v="4"/>
    <s v="Aviation"/>
    <n v="0.33234727680000004"/>
  </r>
  <r>
    <s v="S002239"/>
    <x v="17"/>
    <s v="PO143492"/>
    <s v="GRN184974"/>
    <n v="101022021"/>
    <s v="LIST, SPARE PARTS, HERO"/>
    <s v="UT 84104"/>
    <n v="4725"/>
    <x v="4"/>
    <s v="Aviation"/>
    <n v="0.33234727680000004"/>
  </r>
  <r>
    <s v="S002239"/>
    <x v="17"/>
    <s v="PO148979"/>
    <s v="GRN196255"/>
    <n v="2245008"/>
    <s v="MAG,PCB,MAGNETRON FILAMENT MONITOR"/>
    <s v="UT 84104"/>
    <n v="4725"/>
    <x v="4"/>
    <s v="Aviation"/>
    <n v="0.33234727680000004"/>
  </r>
  <r>
    <s v="S002239"/>
    <x v="17"/>
    <s v="PO145692"/>
    <s v="GRN189231"/>
    <n v="10206171"/>
    <s v="MOTOR FAN OCT 3.0 HAT 400 VARIAN OT300888"/>
    <s v="UT 84104"/>
    <n v="4725"/>
    <x v="4"/>
    <s v="Aviation"/>
    <n v="0.33234727680000004"/>
  </r>
  <r>
    <s v="S022669"/>
    <x v="53"/>
    <s v="PO151580"/>
    <s v="GRN204553"/>
    <n v="101023014"/>
    <s v="CAT5E MALE RJ45 CONNECTOR STRAIGHT MOUNT SHIELDED"/>
    <s v="Congleton CW12 1DL"/>
    <n v="12.6"/>
    <x v="2"/>
    <s v="Diesel"/>
    <n v="4.6620000000000003E-3"/>
  </r>
  <r>
    <s v="S022669"/>
    <x v="53"/>
    <s v="PO151472"/>
    <s v="GRN204566"/>
    <s v="11594-0110-UOM"/>
    <s v="TUBING LOOM BLK SPLIT 1/2"/>
    <s v="Congleton CW12 1DL"/>
    <n v="12.6"/>
    <x v="2"/>
    <s v="Diesel"/>
    <n v="4.6620000000000003E-3"/>
  </r>
  <r>
    <s v="S022669"/>
    <x v="53"/>
    <s v="PO150574"/>
    <s v="GRN204570"/>
    <n v="1"/>
    <s v="freight inwards"/>
    <s v="Congleton CW12 1DL"/>
    <n v="12.6"/>
    <x v="2"/>
    <s v="Diesel"/>
    <n v="4.6620000000000003E-3"/>
  </r>
  <r>
    <s v="S022669"/>
    <x v="53"/>
    <s v="PO150959"/>
    <s v="GRN204571"/>
    <n v="1"/>
    <s v="freight inwards (part 101047276)"/>
    <s v="Congleton CW12 1DL"/>
    <n v="12.6"/>
    <x v="2"/>
    <s v="Diesel"/>
    <n v="4.6620000000000003E-3"/>
  </r>
  <r>
    <s v="S022669"/>
    <x v="53"/>
    <s v="PO150981"/>
    <s v="GRN204572"/>
    <n v="1"/>
    <s v="freight inwards for part 101018492"/>
    <s v="Congleton CW12 1DL"/>
    <n v="12.6"/>
    <x v="2"/>
    <s v="Diesel"/>
    <n v="4.6620000000000003E-3"/>
  </r>
  <r>
    <s v="S022669"/>
    <x v="53"/>
    <s v="PO150982"/>
    <s v="GRN204574"/>
    <n v="1"/>
    <s v="freight inwards"/>
    <s v="Congleton CW12 1DL"/>
    <n v="12.6"/>
    <x v="2"/>
    <s v="Diesel"/>
    <n v="4.6620000000000003E-3"/>
  </r>
  <r>
    <s v="S022669"/>
    <x v="53"/>
    <s v="PO142022"/>
    <s v="GRN204592"/>
    <n v="1"/>
    <s v="freight inwards"/>
    <s v="Congleton CW12 1DL"/>
    <n v="12.6"/>
    <x v="2"/>
    <s v="Diesel"/>
    <n v="4.6620000000000003E-3"/>
  </r>
  <r>
    <s v="S022669"/>
    <x v="53"/>
    <s v="PO151593"/>
    <s v="GRN204682"/>
    <n v="3445288"/>
    <s v="TRAVEL PLUG ADAPTOR ALL CONTINENTS TO UK"/>
    <s v="Congleton CW12 1DL"/>
    <n v="12.6"/>
    <x v="2"/>
    <s v="Diesel"/>
    <n v="4.6620000000000003E-3"/>
  </r>
  <r>
    <s v="S022669"/>
    <x v="53"/>
    <s v="PO150545"/>
    <s v="GRN204683"/>
    <n v="3445288"/>
    <s v="TRAVEL PLUG ADAPTOR ALL CONTINENTS TO UK"/>
    <s v="Congleton CW12 1DL"/>
    <n v="12.6"/>
    <x v="2"/>
    <s v="Diesel"/>
    <n v="4.6620000000000003E-3"/>
  </r>
  <r>
    <s v="S022669"/>
    <x v="53"/>
    <s v="PO150297"/>
    <s v="GRN204745"/>
    <s v="11701-0943"/>
    <s v="RJ45 EZ SHIELDED MODULAR PLUG"/>
    <s v="Congleton CW12 1DL"/>
    <n v="12.6"/>
    <x v="2"/>
    <s v="Diesel"/>
    <n v="4.6620000000000003E-3"/>
  </r>
  <r>
    <s v="S022669"/>
    <x v="53"/>
    <s v="PO151665"/>
    <s v="GRN204759"/>
    <n v="101038491"/>
    <s v="SWITCHED SOCKET 13A 2 GANG, 2 4A USB SS - BLACK"/>
    <s v="Congleton CW12 1DL"/>
    <n v="12.6"/>
    <x v="2"/>
    <s v="Diesel"/>
    <n v="4.6620000000000003E-3"/>
  </r>
  <r>
    <s v="S022669"/>
    <x v="53"/>
    <s v="PO151527"/>
    <s v="GRN204801"/>
    <n v="1"/>
    <s v="freight inwards for item 101025609"/>
    <s v="Congleton CW12 1DL"/>
    <n v="12.6"/>
    <x v="2"/>
    <s v="Diesel"/>
    <n v="4.6620000000000003E-3"/>
  </r>
  <r>
    <s v="S022669"/>
    <x v="53"/>
    <s v="PO151993"/>
    <s v="GRN204837"/>
    <n v="101038491"/>
    <s v="SWITCHED SOCKET 13A 2 GANG, 2 4A USB SS - BLACK"/>
    <s v="Congleton CW12 1DL"/>
    <n v="12.6"/>
    <x v="2"/>
    <s v="Diesel"/>
    <n v="4.6620000000000003E-3"/>
  </r>
  <r>
    <s v="S022669"/>
    <x v="53"/>
    <s v="PO151849"/>
    <s v="GRN204838"/>
    <n v="101038491"/>
    <s v="SWITCHED SOCKET 13A 2 GANG, 2 4A USB SS - BLACK"/>
    <s v="Congleton CW12 1DL"/>
    <n v="12.6"/>
    <x v="2"/>
    <s v="Diesel"/>
    <n v="4.6620000000000003E-3"/>
  </r>
  <r>
    <s v="S022669"/>
    <x v="53"/>
    <s v="PO151973"/>
    <s v="GRN204851"/>
    <s v="11700-1336"/>
    <s v="CLEANING WIPES GREEN 50 COUNT CONTAINER"/>
    <s v="Congleton CW12 1DL"/>
    <n v="12.6"/>
    <x v="2"/>
    <s v="Diesel"/>
    <n v="4.6620000000000003E-3"/>
  </r>
  <r>
    <s v="S022669"/>
    <x v="53"/>
    <s v="PO150574"/>
    <s v="GRN204865"/>
    <n v="101018493"/>
    <s v="TRAFFIC LIGHT - ULTRA BRIGHT LED SINGLE 150MM &quot;ARR"/>
    <s v="Congleton CW12 1DL"/>
    <n v="12.6"/>
    <x v="2"/>
    <s v="Diesel"/>
    <n v="4.6620000000000003E-3"/>
  </r>
  <r>
    <s v="S022669"/>
    <x v="53"/>
    <s v="PO151973"/>
    <s v="GRN204907"/>
    <n v="926"/>
    <s v="CONN 14 PIN TUBE BASE"/>
    <s v="Congleton CW12 1DL"/>
    <n v="12.6"/>
    <x v="2"/>
    <s v="Diesel"/>
    <n v="4.6620000000000003E-3"/>
  </r>
  <r>
    <s v="S022669"/>
    <x v="53"/>
    <s v="PO151847"/>
    <s v="GRN204965"/>
    <n v="101049305"/>
    <s v="BATTERY DISCONNECT SWITCH, 150A IP43"/>
    <s v="Congleton CW12 1DL"/>
    <n v="12.6"/>
    <x v="2"/>
    <s v="Diesel"/>
    <n v="4.6620000000000003E-3"/>
  </r>
  <r>
    <s v="S022669"/>
    <x v="53"/>
    <s v="PO145924"/>
    <s v="GRN204967"/>
    <s v="11538-0196"/>
    <s v="LABEL 2X1 WHITE POLYESTER W/ADH"/>
    <s v="Congleton CW12 1DL"/>
    <n v="12.6"/>
    <x v="2"/>
    <s v="Diesel"/>
    <n v="4.6620000000000003E-3"/>
  </r>
  <r>
    <s v="S022669"/>
    <x v="53"/>
    <s v="PO145624"/>
    <s v="GRN205047"/>
    <s v="308-1244-1"/>
    <s v="KEYBOARD / MOUSE SHARING SWITCH FOR COLOCATED SYST"/>
    <s v="Congleton CW12 1DL"/>
    <n v="12.6"/>
    <x v="2"/>
    <s v="Diesel"/>
    <n v="4.6620000000000003E-3"/>
  </r>
  <r>
    <s v="S022669"/>
    <x v="53"/>
    <s v="PO150982"/>
    <s v="GRN205048"/>
    <n v="101019928"/>
    <s v="TRIMLINE SWINGHANDLE WITH CYLINDER FOR FLAT RODS"/>
    <s v="Congleton CW12 1DL"/>
    <n v="12.6"/>
    <x v="2"/>
    <s v="Diesel"/>
    <n v="4.6620000000000003E-3"/>
  </r>
  <r>
    <s v="S001571"/>
    <x v="10"/>
    <s v="PO147242"/>
    <s v="GRN191985"/>
    <n v="1"/>
    <s v="freight inwards"/>
    <s v="St Albans AL1 5BN"/>
    <n v="298"/>
    <x v="2"/>
    <s v="Diesel"/>
    <n v="1.1026E-3"/>
  </r>
  <r>
    <s v="S022669"/>
    <x v="53"/>
    <s v="PO151009"/>
    <s v="GRN205060"/>
    <n v="101033094"/>
    <s v="END CAP FOR SLIM 7MM SURFACE PROFILE WITH HOLE"/>
    <s v="Congleton CW12 1DL"/>
    <n v="12.6"/>
    <x v="2"/>
    <s v="Diesel"/>
    <n v="4.6620000000000003E-3"/>
  </r>
  <r>
    <s v="S022669"/>
    <x v="53"/>
    <s v="PO150898"/>
    <s v="GRN205062"/>
    <s v="11701-3787"/>
    <s v="ELECTRONIC LED FLICKERING LIGHT (CLASSE 2 – DAY/NI"/>
    <s v="Congleton CW12 1DL"/>
    <n v="12.6"/>
    <x v="2"/>
    <s v="Diesel"/>
    <n v="4.6620000000000003E-3"/>
  </r>
  <r>
    <s v="S022746"/>
    <x v="56"/>
    <s v="PO145689"/>
    <s v="GRN187514"/>
    <n v="42205144"/>
    <s v="FUSE COMBINATION UNIT 32A 3P + UNSWITCHED NEUTRAL"/>
    <s v="Stoke-on-Trent ST1 3NQ"/>
    <n v="12.6"/>
    <x v="1"/>
    <s v="Diesel"/>
    <n v="4.6620000000000003E-3"/>
  </r>
  <r>
    <s v="S022746"/>
    <x v="56"/>
    <s v="PO145689"/>
    <s v="GRN187606"/>
    <n v="5145214"/>
    <s v="THERMOSTAT ROOM"/>
    <s v="Stoke-on-Trent ST1 3NQ"/>
    <n v="12.6"/>
    <x v="1"/>
    <s v="Diesel"/>
    <n v="4.6620000000000003E-3"/>
  </r>
  <r>
    <s v="S022746"/>
    <x v="56"/>
    <s v="PO145689"/>
    <s v="GRN187615"/>
    <n v="3445055"/>
    <s v="9 PIN D TYPE MALE SOLDER"/>
    <s v="Stoke-on-Trent ST1 3NQ"/>
    <n v="12.6"/>
    <x v="1"/>
    <s v="Diesel"/>
    <n v="4.6620000000000003E-3"/>
  </r>
  <r>
    <s v="S001121"/>
    <x v="5"/>
    <s v="PO140969"/>
    <s v="GRN192013"/>
    <n v="50204186"/>
    <s v="8 CHANNEL SOURCE OUTPUT MODULE 24V DC"/>
    <s v="Salford M5 4BE"/>
    <n v="103.6"/>
    <x v="2"/>
    <s v="Diesel"/>
    <n v="3.8331999999999998E-4"/>
  </r>
  <r>
    <s v="S000892"/>
    <x v="16"/>
    <s v="PO147670"/>
    <s v="GRN192014"/>
    <s v="11540-0564"/>
    <s v="NATURAL DEGREASER CAN 16 OZ"/>
    <s v="Stockport SK4 2JT"/>
    <n v="55"/>
    <x v="2"/>
    <s v="Diesel"/>
    <n v="2.0350000000000001E-4"/>
  </r>
  <r>
    <s v="S022746"/>
    <x v="56"/>
    <s v="PO145689"/>
    <s v="GRN187618"/>
    <n v="58201004"/>
    <s v="3 AMP FUSE DOMESTIC TYPE"/>
    <s v="Stoke-on-Trent ST1 3NQ"/>
    <n v="12.6"/>
    <x v="1"/>
    <s v="Diesel"/>
    <n v="4.6620000000000003E-3"/>
  </r>
  <r>
    <s v="S000892"/>
    <x v="16"/>
    <s v="PO147670"/>
    <s v="GRN192017"/>
    <n v="21257524"/>
    <s v="PATCH CORD CAT 5E FTP PVC METAL SHIELD 10M BLUE"/>
    <s v="Stockport SK4 2JT"/>
    <n v="55"/>
    <x v="2"/>
    <s v="Diesel"/>
    <n v="2.0350000000000001E-4"/>
  </r>
  <r>
    <s v="S023222"/>
    <x v="11"/>
    <s v="PO143360"/>
    <s v="GRN192018"/>
    <s v="11700-5607"/>
    <s v="CORDSET CAT5E ETHERNET M12 RJ45 8C"/>
    <s v="Wickford SS11 8YT"/>
    <n v="390"/>
    <x v="2"/>
    <s v="Diesel"/>
    <n v="1.4430000000000001E-3"/>
  </r>
  <r>
    <s v="S001121"/>
    <x v="5"/>
    <s v="PO147658"/>
    <s v="GRN192019"/>
    <s v="11700-6227"/>
    <s v="FACTORYTALK SE SITE EDITION STATION LICENSE"/>
    <s v="Salford M5 4BE"/>
    <n v="103.6"/>
    <x v="2"/>
    <s v="Diesel"/>
    <n v="3.8331999999999998E-4"/>
  </r>
  <r>
    <s v="S022746"/>
    <x v="56"/>
    <s v="PO145689"/>
    <s v="GRN187704"/>
    <n v="3145102"/>
    <s v="MIDI TRUNKING STOP END 50 X 50 PVC WHITE"/>
    <s v="Stoke-on-Trent ST1 3NQ"/>
    <n v="12.6"/>
    <x v="1"/>
    <s v="Diesel"/>
    <n v="4.6620000000000003E-3"/>
  </r>
  <r>
    <s v="S001571"/>
    <x v="10"/>
    <s v="PO147242"/>
    <s v="GRN192023"/>
    <n v="42205717"/>
    <s v="LASER MEASUREMENT SENSOR LMS511-11100 LITE"/>
    <s v="St Albans AL1 5BN"/>
    <n v="298"/>
    <x v="2"/>
    <s v="Diesel"/>
    <n v="1.1026E-3"/>
  </r>
  <r>
    <s v="S001571"/>
    <x v="10"/>
    <s v="PO144865"/>
    <s v="GRN192024"/>
    <n v="21201457"/>
    <s v="SUPPLY CABLE M12 X 5 4 OPEN WIRES 20M CORDLESS"/>
    <s v="St Albans AL1 5BN"/>
    <n v="298"/>
    <x v="2"/>
    <s v="Diesel"/>
    <n v="1.1026E-3"/>
  </r>
  <r>
    <s v="S022746"/>
    <x v="56"/>
    <s v="PO145689"/>
    <s v="GRN187832"/>
    <n v="34205233"/>
    <s v="13A SWITCHED FUSED SPUR DOUBLE POLE WITH FRONT FLE"/>
    <s v="Stoke-on-Trent ST1 3NQ"/>
    <n v="12.6"/>
    <x v="1"/>
    <s v="Diesel"/>
    <n v="4.6620000000000003E-3"/>
  </r>
  <r>
    <s v="S022746"/>
    <x v="56"/>
    <s v="PO145689"/>
    <s v="GRN188252"/>
    <n v="42201548"/>
    <s v="WALL ENCLOSURE STEEL DOOR 400 X 400 X 200MM"/>
    <s v="Stoke-on-Trent ST1 3NQ"/>
    <n v="12.6"/>
    <x v="1"/>
    <s v="Diesel"/>
    <n v="4.6620000000000003E-3"/>
  </r>
  <r>
    <s v="S022746"/>
    <x v="56"/>
    <s v="PO145689"/>
    <s v="GRN188977"/>
    <n v="34205233"/>
    <s v="13A SWITCHED FUSED SPUR DOUBLE POLE WITH FRONT FLE"/>
    <s v="Stoke-on-Trent ST1 3NQ"/>
    <n v="12.6"/>
    <x v="1"/>
    <s v="Diesel"/>
    <n v="4.6620000000000003E-3"/>
  </r>
  <r>
    <s v="S022746"/>
    <x v="56"/>
    <s v="PO146763"/>
    <s v="GRN191429"/>
    <n v="31202934"/>
    <s v="MEDIUM DUTY CABLE TRAY 100MM X 3M UNITRUNK MR 100T"/>
    <s v="Stoke-on-Trent ST1 3NQ"/>
    <n v="12.6"/>
    <x v="1"/>
    <s v="Diesel"/>
    <n v="4.6620000000000003E-3"/>
  </r>
  <r>
    <s v="S022746"/>
    <x v="56"/>
    <s v="PO147666"/>
    <s v="GRN192833"/>
    <n v="31202934"/>
    <s v="MEDIUM DUTY CABLE TRAY 100MM X 3M UNITRUNK MR 100T"/>
    <s v="Stoke-on-Trent ST1 3NQ"/>
    <n v="12.6"/>
    <x v="1"/>
    <s v="Diesel"/>
    <n v="4.6620000000000003E-3"/>
  </r>
  <r>
    <s v="S022746"/>
    <x v="56"/>
    <s v="PO145689"/>
    <s v="GRN193548"/>
    <n v="34205233"/>
    <s v="13A SWITCHED FUSED SPUR DOUBLE POLE WITH FRONT FLE"/>
    <s v="Stoke-on-Trent ST1 3NQ"/>
    <n v="12.6"/>
    <x v="1"/>
    <s v="Diesel"/>
    <n v="4.6620000000000003E-3"/>
  </r>
  <r>
    <s v="S022746"/>
    <x v="56"/>
    <s v="PO148157"/>
    <s v="GRN193787"/>
    <n v="34205233"/>
    <s v="13A SWITCHED FUSED SPUR DOUBLE POLE WITH FRONT FLE"/>
    <s v="Stoke-on-Trent ST1 3NQ"/>
    <n v="12.6"/>
    <x v="1"/>
    <s v="Diesel"/>
    <n v="4.6620000000000003E-3"/>
  </r>
  <r>
    <s v="S022746"/>
    <x v="56"/>
    <s v="PO147541"/>
    <s v="GRN196529"/>
    <s v="11700-7192"/>
    <s v="CIRCUIT BREAKER MINI 3POLE 50A K CURVE UL 489"/>
    <s v="Stoke-on-Trent ST1 3NQ"/>
    <n v="12.6"/>
    <x v="1"/>
    <s v="Diesel"/>
    <n v="4.6620000000000003E-3"/>
  </r>
  <r>
    <s v="S022746"/>
    <x v="56"/>
    <s v="PO147541"/>
    <s v="GRN197977"/>
    <n v="31202934"/>
    <s v="MEDIUM DUTY CABLE TRAY 100MM X 3M UNITRUNK MR 100T"/>
    <s v="Stoke-on-Trent ST1 3NQ"/>
    <n v="12.6"/>
    <x v="1"/>
    <s v="Diesel"/>
    <n v="4.6620000000000003E-3"/>
  </r>
  <r>
    <s v="S022746"/>
    <x v="56"/>
    <s v="PO147541"/>
    <s v="GRN199411"/>
    <n v="31202934"/>
    <s v="MEDIUM DUTY CABLE TRAY 100MM X 3M UNITRUNK MR 100T"/>
    <s v="Stoke-on-Trent ST1 3NQ"/>
    <n v="12.6"/>
    <x v="1"/>
    <s v="Diesel"/>
    <n v="4.6620000000000003E-3"/>
  </r>
  <r>
    <s v="S025431"/>
    <x v="0"/>
    <s v="PO146460"/>
    <s v="GRN192046"/>
    <s v="11701-0943"/>
    <s v="RJ45 EZ SHIELDED MODULAR PLUG"/>
    <s v="Boston Massachusetts"/>
    <n v="3154"/>
    <x v="0"/>
    <s v="Crude"/>
    <n v="1.0118031999999999E-2"/>
  </r>
  <r>
    <s v="S022746"/>
    <x v="56"/>
    <s v="PO147541"/>
    <s v="GRN204593"/>
    <n v="1"/>
    <s v="100mm RF Tray 25MM Deep Galvanized"/>
    <s v="Stoke-on-Trent ST1 3NQ"/>
    <n v="12.6"/>
    <x v="1"/>
    <s v="Diesel"/>
    <n v="4.6620000000000003E-3"/>
  </r>
  <r>
    <s v="S022891"/>
    <x v="57"/>
    <s v="PO141723"/>
    <s v="GRN178550"/>
    <n v="101034161"/>
    <s v="SINGLE SIDED PVC FOAM TAPE 25MM X 1.5MM X 50M LONG"/>
    <s v="Bilston WV14 8JN"/>
    <n v="94"/>
    <x v="2"/>
    <s v="Diesel"/>
    <n v="3.478E-4"/>
  </r>
  <r>
    <s v="S022891"/>
    <x v="57"/>
    <s v="PO141539"/>
    <s v="GRN178551"/>
    <n v="101034161"/>
    <s v="SINGLE SIDED PVC FOAM TAPE 25MM X 1.5MM X 50M LONG"/>
    <s v="Bilston WV14 8JN"/>
    <n v="94"/>
    <x v="2"/>
    <s v="Diesel"/>
    <n v="3.478E-4"/>
  </r>
  <r>
    <s v="S022891"/>
    <x v="57"/>
    <s v="PO139569"/>
    <s v="GRN179050"/>
    <n v="101009802"/>
    <s v="BRUSH STRIP SEAL No. 4 SECTION - 180DEG x 2M LONG"/>
    <s v="Bilston WV14 8JN"/>
    <n v="94"/>
    <x v="2"/>
    <s v="Diesel"/>
    <n v="3.478E-4"/>
  </r>
  <r>
    <s v="S022891"/>
    <x v="57"/>
    <s v="PO141539"/>
    <s v="GRN179652"/>
    <n v="101034161"/>
    <s v="SINGLE SIDED PVC FOAM TAPE 25MM X 1.5MM X 50M LONG"/>
    <s v="Bilston WV14 8JN"/>
    <n v="94"/>
    <x v="2"/>
    <s v="Diesel"/>
    <n v="3.478E-4"/>
  </r>
  <r>
    <s v="S022891"/>
    <x v="57"/>
    <s v="PO142198"/>
    <s v="GRN179653"/>
    <n v="57253641"/>
    <s v="ANODISED ALUMINIUM RAIL 3000MM LONG"/>
    <s v="Bilston WV14 8JN"/>
    <n v="94"/>
    <x v="2"/>
    <s v="Diesel"/>
    <n v="3.478E-4"/>
  </r>
  <r>
    <s v="S023222"/>
    <x v="11"/>
    <s v="PO146182"/>
    <s v="GRN192056"/>
    <s v="11700-5341"/>
    <s v="CABLE 0.3 METER RJ45S TO RJ45S CAT5E"/>
    <s v="Wickford SS11 8YT"/>
    <n v="390"/>
    <x v="2"/>
    <s v="Diesel"/>
    <n v="1.4430000000000001E-3"/>
  </r>
  <r>
    <s v="S022891"/>
    <x v="57"/>
    <s v="PO142198"/>
    <s v="GRN180548"/>
    <n v="57211998"/>
    <s v="STAPLE - CAST STEEL BLACK EPOXY COATED"/>
    <s v="Bilston WV14 8JN"/>
    <n v="94"/>
    <x v="2"/>
    <s v="Diesel"/>
    <n v="3.478E-4"/>
  </r>
  <r>
    <s v="S022891"/>
    <x v="57"/>
    <s v="PO141983"/>
    <s v="GRN180550"/>
    <n v="101009802"/>
    <s v="BRUSH STRIP SEAL No. 4 SECTION - 180DEG x 2M LONG"/>
    <s v="Bilston WV14 8JN"/>
    <n v="94"/>
    <x v="2"/>
    <s v="Diesel"/>
    <n v="3.478E-4"/>
  </r>
  <r>
    <s v="S022891"/>
    <x v="57"/>
    <s v="PO141539"/>
    <s v="GRN180553"/>
    <n v="101036333"/>
    <s v="ASGK500/2/DPGK RAIL END CAPS"/>
    <s v="Bilston WV14 8JN"/>
    <n v="94"/>
    <x v="2"/>
    <s v="Diesel"/>
    <n v="3.478E-4"/>
  </r>
  <r>
    <s v="S022891"/>
    <x v="57"/>
    <s v="PO142600"/>
    <s v="GRN180554"/>
    <n v="57253641"/>
    <s v="ANODISED ALUMINIUM RAIL 3000MM LONG"/>
    <s v="Bilston WV14 8JN"/>
    <n v="94"/>
    <x v="2"/>
    <s v="Diesel"/>
    <n v="3.478E-4"/>
  </r>
  <r>
    <s v="S022891"/>
    <x v="57"/>
    <s v="PO141983"/>
    <s v="GRN180556"/>
    <n v="101025387"/>
    <s v="STAINLESS STEEL TOOL BOX 1000 X 500 X 500MM"/>
    <s v="Bilston WV14 8JN"/>
    <n v="94"/>
    <x v="2"/>
    <s v="Diesel"/>
    <n v="3.478E-4"/>
  </r>
  <r>
    <s v="S022891"/>
    <x v="57"/>
    <s v="PO141983"/>
    <s v="GRN180557"/>
    <n v="101025387"/>
    <s v="STAINLESS STEEL TOOL BOX 1000 X 500 X 500MM"/>
    <s v="Bilston WV14 8JN"/>
    <n v="94"/>
    <x v="2"/>
    <s v="Diesel"/>
    <n v="3.478E-4"/>
  </r>
  <r>
    <s v="S022891"/>
    <x v="57"/>
    <s v="PO141539"/>
    <s v="GRN180718"/>
    <n v="57207474"/>
    <s v="SINGLE SIDED FOAM 3507 PVC TAPE (19 X 3.0 X 25M) G"/>
    <s v="Bilston WV14 8JN"/>
    <n v="94"/>
    <x v="2"/>
    <s v="Diesel"/>
    <n v="3.478E-4"/>
  </r>
  <r>
    <s v="S022891"/>
    <x v="57"/>
    <s v="PO142501"/>
    <s v="GRN180724"/>
    <n v="57253641"/>
    <s v="ANODISED ALUMINIUM RAIL 3000MM LONG"/>
    <s v="Bilston WV14 8JN"/>
    <n v="94"/>
    <x v="2"/>
    <s v="Diesel"/>
    <n v="3.478E-4"/>
  </r>
  <r>
    <s v="S022891"/>
    <x v="57"/>
    <s v="PO142600"/>
    <s v="GRN181750"/>
    <n v="101034161"/>
    <s v="SINGLE SIDED PVC FOAM TAPE 25MM X 1.5MM X 50M LONG"/>
    <s v="Bilston WV14 8JN"/>
    <n v="94"/>
    <x v="2"/>
    <s v="Diesel"/>
    <n v="3.478E-4"/>
  </r>
  <r>
    <s v="S022891"/>
    <x v="57"/>
    <s v="PO142348"/>
    <s v="GRN181751"/>
    <n v="57204529"/>
    <s v="FIRE EXTINGUISHER BOX TOP LOADING 65 SERIES - 6KG"/>
    <s v="Bilston WV14 8JN"/>
    <n v="94"/>
    <x v="2"/>
    <s v="Diesel"/>
    <n v="3.478E-4"/>
  </r>
  <r>
    <s v="S022891"/>
    <x v="57"/>
    <s v="PO142501"/>
    <s v="GRN181752"/>
    <n v="57253641"/>
    <s v="ANODISED ALUMINIUM RAIL 3000MM LONG"/>
    <s v="Bilston WV14 8JN"/>
    <n v="94"/>
    <x v="2"/>
    <s v="Diesel"/>
    <n v="3.478E-4"/>
  </r>
  <r>
    <s v="S022891"/>
    <x v="57"/>
    <s v="PO142501"/>
    <s v="GRN182282"/>
    <n v="101034161"/>
    <s v="SINGLE SIDED PVC FOAM TAPE 25MM X 1.5MM X 50M LONG"/>
    <s v="Bilston WV14 8JN"/>
    <n v="94"/>
    <x v="2"/>
    <s v="Diesel"/>
    <n v="3.478E-4"/>
  </r>
  <r>
    <s v="S022891"/>
    <x v="57"/>
    <s v="PO142501"/>
    <s v="GRN182284"/>
    <n v="101009802"/>
    <s v="BRUSH STRIP SEAL No. 4 SECTION - 180DEG x 2M LONG"/>
    <s v="Bilston WV14 8JN"/>
    <n v="94"/>
    <x v="2"/>
    <s v="Diesel"/>
    <n v="3.478E-4"/>
  </r>
  <r>
    <s v="S022891"/>
    <x v="57"/>
    <s v="PO142501"/>
    <s v="GRN182285"/>
    <n v="57253641"/>
    <s v="ANODISED ALUMINIUM RAIL 3000MM LONG"/>
    <s v="Bilston WV14 8JN"/>
    <n v="94"/>
    <x v="2"/>
    <s v="Diesel"/>
    <n v="3.478E-4"/>
  </r>
  <r>
    <s v="S022891"/>
    <x v="57"/>
    <s v="PO142600"/>
    <s v="GRN183041"/>
    <n v="101025388"/>
    <s v="STAINLESS STEEL TOOL BOX 1200 X 500 X 500MM"/>
    <s v="Bilston WV14 8JN"/>
    <n v="94"/>
    <x v="2"/>
    <s v="Diesel"/>
    <n v="3.478E-4"/>
  </r>
  <r>
    <s v="S022891"/>
    <x v="57"/>
    <s v="PO143605"/>
    <s v="GRN183044"/>
    <n v="57208423"/>
    <s v="ANODISED ALUMINIUM RAIL 5000MM LONG"/>
    <s v="Bilston WV14 8JN"/>
    <n v="94"/>
    <x v="2"/>
    <s v="Diesel"/>
    <n v="3.478E-4"/>
  </r>
  <r>
    <s v="S022891"/>
    <x v="57"/>
    <s v="PO143997"/>
    <s v="GRN183177"/>
    <s v="11701-2476"/>
    <s v="VEHICLE CONSPICUITY TAPE REFLEXITE VC104 - YELLOW"/>
    <s v="Bilston WV14 8JN"/>
    <n v="94"/>
    <x v="2"/>
    <s v="Diesel"/>
    <n v="3.478E-4"/>
  </r>
  <r>
    <s v="S022891"/>
    <x v="57"/>
    <s v="PO142600"/>
    <s v="GRN183389"/>
    <n v="57253641"/>
    <s v="ANODISED ALUMINIUM RAIL 3000MM LONG"/>
    <s v="Bilston WV14 8JN"/>
    <n v="94"/>
    <x v="2"/>
    <s v="Diesel"/>
    <n v="3.478E-4"/>
  </r>
  <r>
    <s v="S025431"/>
    <x v="0"/>
    <s v="PO143366"/>
    <s v="GRN192080"/>
    <s v="340-1290-1"/>
    <s v="ASSEMBLY OPERATOR CONSOLE"/>
    <s v="Boston Massachusetts"/>
    <n v="3154"/>
    <x v="0"/>
    <s v="Crude"/>
    <n v="2.5295079999999999"/>
  </r>
  <r>
    <s v="S022891"/>
    <x v="57"/>
    <s v="PO144297"/>
    <s v="GRN183792"/>
    <n v="101036333"/>
    <s v="ASGK500/2/DPGK RAIL END CAPS"/>
    <s v="Bilston WV14 8JN"/>
    <n v="94"/>
    <x v="2"/>
    <s v="Diesel"/>
    <n v="3.478E-4"/>
  </r>
  <r>
    <s v="S022891"/>
    <x v="57"/>
    <s v="PO144409"/>
    <s v="GRN183819"/>
    <s v="11701-2476"/>
    <s v="VEHICLE CONSPICUITY TAPE REFLEXITE VC104 - YELLOW"/>
    <s v="Bilston WV14 8JN"/>
    <n v="94"/>
    <x v="2"/>
    <s v="Diesel"/>
    <n v="3.478E-4"/>
  </r>
  <r>
    <s v="S026889"/>
    <x v="35"/>
    <s v="PO145441"/>
    <s v="GRN192083"/>
    <s v="344-1391-1"/>
    <s v="HORIZONTAL SAWTOOTH SPINE"/>
    <s v="Stafford ST18 0PJ"/>
    <n v="50.6"/>
    <x v="2"/>
    <s v="Diesel"/>
    <n v="1.8722000000000001E-3"/>
  </r>
  <r>
    <s v="S026889"/>
    <x v="35"/>
    <s v="PO145783"/>
    <s v="GRN192084"/>
    <n v="101024926"/>
    <s v="RIGHT HAND SAWTOOTH SPINE"/>
    <s v="Stafford ST18 0PJ"/>
    <n v="50.6"/>
    <x v="2"/>
    <s v="Diesel"/>
    <n v="1.8722000000000001E-3"/>
  </r>
  <r>
    <s v="S022891"/>
    <x v="57"/>
    <s v="PO144297"/>
    <s v="GRN185384"/>
    <n v="101036333"/>
    <s v="ASGK500/2/DPGK RAIL END CAPS"/>
    <s v="Bilston WV14 8JN"/>
    <n v="94"/>
    <x v="2"/>
    <s v="Diesel"/>
    <n v="3.478E-4"/>
  </r>
  <r>
    <s v="S022891"/>
    <x v="57"/>
    <s v="PO143851"/>
    <s v="GRN185385"/>
    <n v="57253641"/>
    <s v="ANODISED ALUMINIUM RAIL 3000MM LONG"/>
    <s v="Bilston WV14 8JN"/>
    <n v="94"/>
    <x v="2"/>
    <s v="Diesel"/>
    <n v="3.478E-4"/>
  </r>
  <r>
    <s v="S022891"/>
    <x v="57"/>
    <s v="PO143851"/>
    <s v="GRN186265"/>
    <n v="57207476"/>
    <s v="HINGED SIDEGUARD LEG 700/735MM OVERALL LENGTH"/>
    <s v="Bilston WV14 8JN"/>
    <n v="94"/>
    <x v="2"/>
    <s v="Diesel"/>
    <n v="3.478E-4"/>
  </r>
  <r>
    <s v="S022891"/>
    <x v="57"/>
    <s v="PO144297"/>
    <s v="GRN186266"/>
    <n v="101034161"/>
    <s v="SINGLE SIDED PVC FOAM TAPE 25MM X 1.5MM X 50M LONG"/>
    <s v="Bilston WV14 8JN"/>
    <n v="94"/>
    <x v="2"/>
    <s v="Diesel"/>
    <n v="3.478E-4"/>
  </r>
  <r>
    <s v="S001121"/>
    <x v="5"/>
    <s v="PO145390"/>
    <s v="GRN192094"/>
    <n v="50204185"/>
    <s v="POINT GUARD I/O SAFETY MODULE 8 POINT INPUT MODULE"/>
    <s v="Salford M5 4BE"/>
    <n v="103.6"/>
    <x v="2"/>
    <s v="Diesel"/>
    <n v="3.8331999999999998E-4"/>
  </r>
  <r>
    <s v="S022891"/>
    <x v="57"/>
    <s v="PO145757"/>
    <s v="GRN186768"/>
    <n v="101025388"/>
    <s v="STAINLESS STEEL TOOL BOX 1200 X 500 X 500MM"/>
    <s v="Bilston WV14 8JN"/>
    <n v="94"/>
    <x v="2"/>
    <s v="Diesel"/>
    <n v="3.478E-4"/>
  </r>
  <r>
    <s v="S022891"/>
    <x v="57"/>
    <s v="PO144352"/>
    <s v="GRN187031"/>
    <n v="57204529"/>
    <s v="FIRE EXTINGUISHER BOX TOP LOADING 65 SERIES - 6KG"/>
    <s v="Bilston WV14 8JN"/>
    <n v="94"/>
    <x v="2"/>
    <s v="Diesel"/>
    <n v="3.478E-4"/>
  </r>
  <r>
    <s v="S022891"/>
    <x v="57"/>
    <s v="PO145523"/>
    <s v="GRN187072"/>
    <n v="40257304"/>
    <s v="ROCKING STAPLE ZINC PLATED STEEL"/>
    <s v="Bilston WV14 8JN"/>
    <n v="94"/>
    <x v="2"/>
    <s v="Diesel"/>
    <n v="3.478E-4"/>
  </r>
  <r>
    <s v="S022891"/>
    <x v="57"/>
    <s v="PO144297"/>
    <s v="GRN187081"/>
    <n v="101036333"/>
    <s v="ASGK500/2/DPGK RAIL END CAPS"/>
    <s v="Bilston WV14 8JN"/>
    <n v="94"/>
    <x v="2"/>
    <s v="Diesel"/>
    <n v="3.478E-4"/>
  </r>
  <r>
    <s v="S022891"/>
    <x v="57"/>
    <s v="PO144449"/>
    <s v="GRN187352"/>
    <n v="101034161"/>
    <s v="SINGLE SIDED PVC FOAM TAPE 25MM X 1.5MM X 50M LONG"/>
    <s v="Bilston WV14 8JN"/>
    <n v="94"/>
    <x v="2"/>
    <s v="Diesel"/>
    <n v="3.478E-4"/>
  </r>
  <r>
    <s v="S022891"/>
    <x v="57"/>
    <s v="PO144352"/>
    <s v="GRN187355"/>
    <n v="57204530"/>
    <s v="HORIZONTAL/VERTICAL MOUNTING KIT TO SUIT 65 SERIES"/>
    <s v="Bilston WV14 8JN"/>
    <n v="94"/>
    <x v="2"/>
    <s v="Diesel"/>
    <n v="3.478E-4"/>
  </r>
  <r>
    <s v="S022891"/>
    <x v="57"/>
    <s v="PO145377"/>
    <s v="GRN188224"/>
    <n v="101025388"/>
    <s v="STAINLESS STEEL TOOL BOX 1200 X 500 X 500MM"/>
    <s v="Bilston WV14 8JN"/>
    <n v="94"/>
    <x v="2"/>
    <s v="Diesel"/>
    <n v="3.478E-4"/>
  </r>
  <r>
    <s v="S022891"/>
    <x v="57"/>
    <s v="PO144449"/>
    <s v="GRN188226"/>
    <n v="101034161"/>
    <s v="SINGLE SIDED PVC FOAM TAPE 25MM X 1.5MM X 50M LONG"/>
    <s v="Bilston WV14 8JN"/>
    <n v="94"/>
    <x v="2"/>
    <s v="Diesel"/>
    <n v="3.478E-4"/>
  </r>
  <r>
    <s v="S022891"/>
    <x v="57"/>
    <s v="PO143851"/>
    <s v="GRN188228"/>
    <n v="57207476"/>
    <s v="HINGED SIDEGUARD LEG 700/735MM OVERALL LENGTH"/>
    <s v="Bilston WV14 8JN"/>
    <n v="94"/>
    <x v="2"/>
    <s v="Diesel"/>
    <n v="3.478E-4"/>
  </r>
  <r>
    <s v="S022891"/>
    <x v="57"/>
    <s v="PO144352"/>
    <s v="GRN188295"/>
    <n v="57204529"/>
    <s v="FIRE EXTINGUISHER BOX TOP LOADING 65 SERIES - 6KG"/>
    <s v="Bilston WV14 8JN"/>
    <n v="94"/>
    <x v="2"/>
    <s v="Diesel"/>
    <n v="3.478E-4"/>
  </r>
  <r>
    <s v="S022891"/>
    <x v="57"/>
    <s v="PO144449"/>
    <s v="GRN188296"/>
    <n v="101034161"/>
    <s v="SINGLE SIDED PVC FOAM TAPE 25MM X 1.5MM X 50M LONG"/>
    <s v="Bilston WV14 8JN"/>
    <n v="94"/>
    <x v="2"/>
    <s v="Diesel"/>
    <n v="3.478E-4"/>
  </r>
  <r>
    <s v="S022891"/>
    <x v="57"/>
    <s v="PO143851"/>
    <s v="GRN188297"/>
    <n v="57253641"/>
    <s v="ANODISED ALUMINIUM RAIL 3000MM LONG"/>
    <s v="Bilston WV14 8JN"/>
    <n v="94"/>
    <x v="2"/>
    <s v="Diesel"/>
    <n v="3.478E-4"/>
  </r>
  <r>
    <s v="S022891"/>
    <x v="57"/>
    <s v="PO144449"/>
    <s v="GRN188868"/>
    <n v="101034161"/>
    <s v="SINGLE SIDED PVC FOAM TAPE 25MM X 1.5MM X 50M LONG"/>
    <s v="Bilston WV14 8JN"/>
    <n v="94"/>
    <x v="2"/>
    <s v="Diesel"/>
    <n v="3.478E-4"/>
  </r>
  <r>
    <s v="S022891"/>
    <x v="57"/>
    <s v="PO145610"/>
    <s v="GRN188870"/>
    <n v="57211998"/>
    <s v="STAPLE - CAST STEEL BLACK EPOXY COATED"/>
    <s v="Bilston WV14 8JN"/>
    <n v="94"/>
    <x v="2"/>
    <s v="Diesel"/>
    <n v="3.478E-4"/>
  </r>
  <r>
    <s v="S022891"/>
    <x v="57"/>
    <s v="PO144449"/>
    <s v="GRN189295"/>
    <n v="101034161"/>
    <s v="SINGLE SIDED PVC FOAM TAPE 25MM X 1.5MM X 50M LONG"/>
    <s v="Bilston WV14 8JN"/>
    <n v="94"/>
    <x v="2"/>
    <s v="Diesel"/>
    <n v="3.478E-4"/>
  </r>
  <r>
    <s v="S022891"/>
    <x v="57"/>
    <s v="PO146217"/>
    <s v="GRN189405"/>
    <n v="101009802"/>
    <s v="BRUSH STRIP SEAL No. 4 SECTION - 180DEG x 2M LONG"/>
    <s v="Bilston WV14 8JN"/>
    <n v="94"/>
    <x v="2"/>
    <s v="Diesel"/>
    <n v="3.478E-4"/>
  </r>
  <r>
    <s v="S022891"/>
    <x v="57"/>
    <s v="PO145610"/>
    <s v="GRN189727"/>
    <n v="57211998"/>
    <s v="STAPLE - CAST STEEL BLACK EPOXY COATED"/>
    <s v="Bilston WV14 8JN"/>
    <n v="94"/>
    <x v="2"/>
    <s v="Diesel"/>
    <n v="3.478E-4"/>
  </r>
  <r>
    <s v="S022891"/>
    <x v="57"/>
    <s v="PO144592"/>
    <s v="GRN189729"/>
    <n v="101034161"/>
    <s v="SINGLE SIDED PVC FOAM TAPE 25MM X 1.5MM X 50M LONG"/>
    <s v="Bilston WV14 8JN"/>
    <n v="94"/>
    <x v="2"/>
    <s v="Diesel"/>
    <n v="3.478E-4"/>
  </r>
  <r>
    <s v="S022891"/>
    <x v="57"/>
    <s v="PO146621"/>
    <s v="GRN189823"/>
    <n v="101025387"/>
    <s v="STAINLESS STEEL TOOL BOX 1000 X 500 X 500MM"/>
    <s v="Bilston WV14 8JN"/>
    <n v="94"/>
    <x v="2"/>
    <s v="Diesel"/>
    <n v="3.478E-4"/>
  </r>
  <r>
    <s v="S022891"/>
    <x v="57"/>
    <s v="PO145377"/>
    <s v="GRN189826"/>
    <n v="101025387"/>
    <s v="STAINLESS STEEL TOOL BOX 1000 X 500 X 500MM"/>
    <s v="Bilston WV14 8JN"/>
    <n v="94"/>
    <x v="2"/>
    <s v="Diesel"/>
    <n v="3.478E-4"/>
  </r>
  <r>
    <s v="S022891"/>
    <x v="57"/>
    <s v="PO146241"/>
    <s v="GRN190605"/>
    <n v="57204529"/>
    <s v="FIRE EXTINGUISHER BOX TOP LOADING 65 SERIES - 6KG"/>
    <s v="Bilston WV14 8JN"/>
    <n v="94"/>
    <x v="2"/>
    <s v="Diesel"/>
    <n v="3.478E-4"/>
  </r>
  <r>
    <s v="S022891"/>
    <x v="57"/>
    <s v="PO144862"/>
    <s v="GRN190612"/>
    <n v="101034161"/>
    <s v="SINGLE SIDED PVC FOAM TAPE 25MM X 1.5MM X 50M LONG"/>
    <s v="Bilston WV14 8JN"/>
    <n v="94"/>
    <x v="2"/>
    <s v="Diesel"/>
    <n v="3.478E-4"/>
  </r>
  <r>
    <s v="S022891"/>
    <x v="57"/>
    <s v="PO143851"/>
    <s v="GRN190945"/>
    <n v="57253641"/>
    <s v="ANODISED ALUMINIUM RAIL 3000MM LONG"/>
    <s v="Bilston WV14 8JN"/>
    <n v="94"/>
    <x v="2"/>
    <s v="Diesel"/>
    <n v="3.478E-4"/>
  </r>
  <r>
    <s v="S022891"/>
    <x v="57"/>
    <s v="PO146289"/>
    <s v="GRN190963"/>
    <n v="101034161"/>
    <s v="SINGLE SIDED PVC FOAM TAPE 25MM X 1.5MM X 50M LONG"/>
    <s v="Bilston WV14 8JN"/>
    <n v="94"/>
    <x v="2"/>
    <s v="Diesel"/>
    <n v="3.478E-4"/>
  </r>
  <r>
    <s v="S022891"/>
    <x v="57"/>
    <s v="PO146868"/>
    <s v="GRN190966"/>
    <n v="57207474"/>
    <s v="SINGLE SIDED FOAM 3507 PVC TAPE (19 X 3.0 X 25M) G"/>
    <s v="Bilston WV14 8JN"/>
    <n v="94"/>
    <x v="2"/>
    <s v="Diesel"/>
    <n v="3.478E-4"/>
  </r>
  <r>
    <s v="S022891"/>
    <x v="57"/>
    <s v="PO145610"/>
    <s v="GRN190967"/>
    <n v="57211998"/>
    <s v="STAPLE - CAST STEEL BLACK EPOXY COATED"/>
    <s v="Bilston WV14 8JN"/>
    <n v="94"/>
    <x v="2"/>
    <s v="Diesel"/>
    <n v="3.478E-4"/>
  </r>
  <r>
    <s v="S022891"/>
    <x v="57"/>
    <s v="PO146195"/>
    <s v="GRN190968"/>
    <n v="57203391"/>
    <s v="U BRACKET BOLT ON/WELD ON - ZINC PLATED"/>
    <s v="Bilston WV14 8JN"/>
    <n v="94"/>
    <x v="2"/>
    <s v="Diesel"/>
    <n v="3.478E-4"/>
  </r>
  <r>
    <s v="S022891"/>
    <x v="57"/>
    <s v="PO143851"/>
    <s v="GRN190977"/>
    <n v="57207476"/>
    <s v="HINGED SIDEGUARD LEG 700/735MM OVERALL LENGTH"/>
    <s v="Bilston WV14 8JN"/>
    <n v="94"/>
    <x v="2"/>
    <s v="Diesel"/>
    <n v="3.478E-4"/>
  </r>
  <r>
    <s v="S022891"/>
    <x v="57"/>
    <s v="PO145377"/>
    <s v="GRN190978"/>
    <n v="101036333"/>
    <s v="ASGK500/2/DPGK RAIL END CAPS"/>
    <s v="Bilston WV14 8JN"/>
    <n v="94"/>
    <x v="2"/>
    <s v="Diesel"/>
    <n v="3.478E-4"/>
  </r>
  <r>
    <s v="S022891"/>
    <x v="57"/>
    <s v="PO146929"/>
    <s v="GRN192062"/>
    <n v="57208525"/>
    <s v="ANODISED ALUMINIUM RAIL 3400MM LONG"/>
    <s v="Bilston WV14 8JN"/>
    <n v="94"/>
    <x v="2"/>
    <s v="Diesel"/>
    <n v="3.478E-4"/>
  </r>
  <r>
    <s v="S022891"/>
    <x v="57"/>
    <s v="PO145610"/>
    <s v="GRN192065"/>
    <n v="57211998"/>
    <s v="STAPLE - CAST STEEL BLACK EPOXY COATED"/>
    <s v="Bilston WV14 8JN"/>
    <n v="94"/>
    <x v="2"/>
    <s v="Diesel"/>
    <n v="3.478E-4"/>
  </r>
  <r>
    <s v="S000892"/>
    <x v="16"/>
    <s v="PO147500"/>
    <s v="GRN192160"/>
    <n v="34200755"/>
    <s v="MALE INSERT HAN 3A SCREW TERMINATION"/>
    <s v="Stockport SK4 2JT"/>
    <n v="55"/>
    <x v="2"/>
    <s v="Diesel"/>
    <n v="2.0350000000000001E-4"/>
  </r>
  <r>
    <s v="S022891"/>
    <x v="57"/>
    <s v="PO146241"/>
    <s v="GRN192068"/>
    <n v="57204529"/>
    <s v="FIRE EXTINGUISHER BOX TOP LOADING 65 SERIES - 6KG"/>
    <s v="Bilston WV14 8JN"/>
    <n v="94"/>
    <x v="2"/>
    <s v="Diesel"/>
    <n v="3.478E-4"/>
  </r>
  <r>
    <s v="S024190"/>
    <x v="22"/>
    <s v="PO147259"/>
    <s v="GRN192162"/>
    <n v="40259953"/>
    <s v="TICO MOUNTING PAD 50 X 80 X 12.5"/>
    <s v="Stockport SK4 2JT"/>
    <n v="22.2"/>
    <x v="1"/>
    <s v="Diesel"/>
    <n v="8.2140000000000008E-3"/>
  </r>
  <r>
    <s v="S022891"/>
    <x v="57"/>
    <s v="PO146621"/>
    <s v="GRN192074"/>
    <n v="57253641"/>
    <s v="ANODISED ALUMINIUM RAIL 3000MM LONG"/>
    <s v="Bilston WV14 8JN"/>
    <n v="94"/>
    <x v="2"/>
    <s v="Diesel"/>
    <n v="3.478E-4"/>
  </r>
  <r>
    <s v="S001121"/>
    <x v="5"/>
    <s v="PO137621"/>
    <s v="GRN192164"/>
    <n v="50204195"/>
    <s v="POINT DIGITAL DC OUTPUT MODULE, 8 SOURCE SAFETY"/>
    <s v="Salford M5 4BE"/>
    <n v="103.6"/>
    <x v="2"/>
    <s v="Diesel"/>
    <n v="3.8331999999999998E-4"/>
  </r>
  <r>
    <s v="S024190"/>
    <x v="22"/>
    <s v="PO146262"/>
    <s v="GRN192165"/>
    <n v="85205363"/>
    <s v="19MM EPDM BONDED WASHER"/>
    <s v="Stockport SK4 2JT"/>
    <n v="22.2"/>
    <x v="1"/>
    <s v="Diesel"/>
    <n v="8.2140000000000008E-3"/>
  </r>
  <r>
    <s v="S024190"/>
    <x v="22"/>
    <s v="PO146262"/>
    <s v="GRN192166"/>
    <s v="340-1085-1"/>
    <s v="LINAC GLIDE STRIP"/>
    <s v="Stockport SK4 2JT"/>
    <n v="22.2"/>
    <x v="1"/>
    <s v="Diesel"/>
    <n v="8.2140000000000008E-3"/>
  </r>
  <r>
    <s v="S024190"/>
    <x v="22"/>
    <s v="PO147071"/>
    <s v="GRN192167"/>
    <n v="101017188"/>
    <s v="GASKET DETECTOR ACCESS PANEL"/>
    <s v="Stockport SK4 2JT"/>
    <n v="22.2"/>
    <x v="1"/>
    <s v="Diesel"/>
    <n v="8.2140000000000008E-3"/>
  </r>
  <r>
    <s v="S022891"/>
    <x v="57"/>
    <s v="PO146289"/>
    <s v="GRN192076"/>
    <n v="101034161"/>
    <s v="SINGLE SIDED PVC FOAM TAPE 25MM X 1.5MM X 50M LONG"/>
    <s v="Bilston WV14 8JN"/>
    <n v="94"/>
    <x v="2"/>
    <s v="Diesel"/>
    <n v="3.478E-4"/>
  </r>
  <r>
    <s v="S022891"/>
    <x v="57"/>
    <s v="PO147280"/>
    <s v="GRN192078"/>
    <s v="11701-2476"/>
    <s v="VEHICLE CONSPICUITY TAPE REFLEXITE VC104 - YELLOW"/>
    <s v="Bilston WV14 8JN"/>
    <n v="94"/>
    <x v="2"/>
    <s v="Diesel"/>
    <n v="3.478E-4"/>
  </r>
  <r>
    <s v="S002239"/>
    <x v="17"/>
    <s v="PO145222"/>
    <s v="GRN188167"/>
    <n v="101033336"/>
    <s v="O RING, SS HOUSING"/>
    <s v="UT 84104"/>
    <n v="4725"/>
    <x v="4"/>
    <s v="Aviation"/>
    <n v="0.33234727680000004"/>
  </r>
  <r>
    <s v="S002239"/>
    <x v="17"/>
    <s v="PO145884"/>
    <s v="GRN190692"/>
    <n v="101033336"/>
    <s v="O RING, SS HOUSING"/>
    <s v="UT 84104"/>
    <n v="4725"/>
    <x v="4"/>
    <s v="Aviation"/>
    <n v="0.33234727680000004"/>
  </r>
  <r>
    <s v="S002239"/>
    <x v="17"/>
    <s v="PO144738"/>
    <s v="GRN185517"/>
    <n v="2245008"/>
    <s v="PCB MAGNETRON FIL. MONITOR"/>
    <s v="UT 84104"/>
    <n v="4725"/>
    <x v="4"/>
    <s v="Aviation"/>
    <n v="0.33234727680000004"/>
  </r>
  <r>
    <s v="S002239"/>
    <x v="17"/>
    <s v="PO145320"/>
    <s v="GRN186384"/>
    <n v="2245008"/>
    <s v="PCB MAGNETRON FIL. MONITOR"/>
    <s v="UT 84104"/>
    <n v="4725"/>
    <x v="4"/>
    <s v="Aviation"/>
    <n v="0.33234727680000004"/>
  </r>
  <r>
    <s v="S022891"/>
    <x v="57"/>
    <s v="PO147246"/>
    <s v="GRN192487"/>
    <n v="57207476"/>
    <s v="HINGED SIDEGUARD LEG 700/735MM OVERALL LENGTH"/>
    <s v="Bilston WV14 8JN"/>
    <n v="94"/>
    <x v="2"/>
    <s v="Diesel"/>
    <n v="3.478E-4"/>
  </r>
  <r>
    <s v="S022891"/>
    <x v="57"/>
    <s v="PO147253"/>
    <s v="GRN192488"/>
    <n v="101025387"/>
    <s v="STAINLESS STEEL TOOL BOX 1000 X 500 X 500MM"/>
    <s v="Bilston WV14 8JN"/>
    <n v="94"/>
    <x v="2"/>
    <s v="Diesel"/>
    <n v="3.478E-4"/>
  </r>
  <r>
    <s v="S022891"/>
    <x v="57"/>
    <s v="PO146241"/>
    <s v="GRN192492"/>
    <n v="57204529"/>
    <s v="FIRE EXTINGUISHER BOX TOP LOADING 65 SERIES - 6KG"/>
    <s v="Bilston WV14 8JN"/>
    <n v="94"/>
    <x v="2"/>
    <s v="Diesel"/>
    <n v="3.478E-4"/>
  </r>
  <r>
    <s v="S022891"/>
    <x v="57"/>
    <s v="PO146289"/>
    <s v="GRN192493"/>
    <n v="101034161"/>
    <s v="SINGLE SIDED PVC FOAM TAPE 25MM X 1.5MM X 50M LONG"/>
    <s v="Bilston WV14 8JN"/>
    <n v="94"/>
    <x v="2"/>
    <s v="Diesel"/>
    <n v="3.478E-4"/>
  </r>
  <r>
    <s v="S022891"/>
    <x v="57"/>
    <s v="PO146922"/>
    <s v="GRN192494"/>
    <n v="57211998"/>
    <s v="STAPLE - CAST STEEL BLACK EPOXY COATED"/>
    <s v="Bilston WV14 8JN"/>
    <n v="94"/>
    <x v="2"/>
    <s v="Diesel"/>
    <n v="3.478E-4"/>
  </r>
  <r>
    <s v="S022891"/>
    <x v="57"/>
    <s v="PO146195"/>
    <s v="GRN192495"/>
    <n v="57203391"/>
    <s v="U BRACKET BOLT ON/WELD ON - ZINC PLATED"/>
    <s v="Bilston WV14 8JN"/>
    <n v="94"/>
    <x v="2"/>
    <s v="Diesel"/>
    <n v="3.478E-4"/>
  </r>
  <r>
    <s v="S022891"/>
    <x v="57"/>
    <s v="PO146929"/>
    <s v="GRN192711"/>
    <n v="57208525"/>
    <s v="ANODISED ALUMINIUM RAIL 3400MM LONG"/>
    <s v="Bilston WV14 8JN"/>
    <n v="94"/>
    <x v="2"/>
    <s v="Diesel"/>
    <n v="3.478E-4"/>
  </r>
  <r>
    <s v="S002239"/>
    <x v="17"/>
    <s v="PO149940"/>
    <s v="GRN200765"/>
    <n v="10206829"/>
    <s v="PCB PLC MOD DRAWER PV"/>
    <s v="UT 84104"/>
    <n v="4725"/>
    <x v="4"/>
    <s v="Aviation"/>
    <n v="0.33234727680000004"/>
  </r>
  <r>
    <s v="S022891"/>
    <x v="57"/>
    <s v="PO143851"/>
    <s v="GRN193850"/>
    <n v="57253641"/>
    <s v="ANODISED ALUMINIUM RAIL 3000MM LONG"/>
    <s v="Bilston WV14 8JN"/>
    <n v="94"/>
    <x v="2"/>
    <s v="Diesel"/>
    <n v="3.478E-4"/>
  </r>
  <r>
    <s v="S022891"/>
    <x v="57"/>
    <s v="PO147070"/>
    <s v="GRN193851"/>
    <n v="101034161"/>
    <s v="SINGLE SIDED PVC FOAM TAPE 25MM X 1.5MM X 50M LONG"/>
    <s v="Bilston WV14 8JN"/>
    <n v="94"/>
    <x v="2"/>
    <s v="Diesel"/>
    <n v="3.478E-4"/>
  </r>
  <r>
    <s v="S022891"/>
    <x v="57"/>
    <s v="PO147817"/>
    <s v="GRN194074"/>
    <s v="11701-2476"/>
    <s v="VEHICLE CONSPICUITY TAPE REFLEXITE VC104 - YELLOW"/>
    <s v="Bilston WV14 8JN"/>
    <n v="94"/>
    <x v="2"/>
    <s v="Diesel"/>
    <n v="3.478E-4"/>
  </r>
  <r>
    <s v="S022891"/>
    <x v="57"/>
    <s v="PO144352"/>
    <s v="GRN194075"/>
    <n v="101009802"/>
    <s v="BRUSH STRIP SEAL No. 4 SECTION - 180DEG x 2M LONG"/>
    <s v="Bilston WV14 8JN"/>
    <n v="94"/>
    <x v="2"/>
    <s v="Diesel"/>
    <n v="3.478E-4"/>
  </r>
  <r>
    <s v="S022891"/>
    <x v="57"/>
    <s v="PO146621"/>
    <s v="GRN194117"/>
    <n v="101034161"/>
    <s v="SINGLE SIDED PVC FOAM TAPE 25MM X 1.5MM X 50M LONG"/>
    <s v="Bilston WV14 8JN"/>
    <n v="94"/>
    <x v="2"/>
    <s v="Diesel"/>
    <n v="3.478E-4"/>
  </r>
  <r>
    <s v="S022891"/>
    <x v="57"/>
    <s v="PO146621"/>
    <s v="GRN194747"/>
    <n v="101034161"/>
    <s v="SINGLE SIDED PVC FOAM TAPE 25MM X 1.5MM X 50M LONG"/>
    <s v="Bilston WV14 8JN"/>
    <n v="94"/>
    <x v="2"/>
    <s v="Diesel"/>
    <n v="3.478E-4"/>
  </r>
  <r>
    <s v="S022891"/>
    <x v="57"/>
    <s v="PO146922"/>
    <s v="GRN194750"/>
    <n v="57211998"/>
    <s v="STAPLE - CAST STEEL BLACK EPOXY COATED"/>
    <s v="Bilston WV14 8JN"/>
    <n v="94"/>
    <x v="2"/>
    <s v="Diesel"/>
    <n v="3.478E-4"/>
  </r>
  <r>
    <s v="S022891"/>
    <x v="57"/>
    <s v="PO146922"/>
    <s v="GRN194757"/>
    <n v="57211998"/>
    <s v="STAPLE - CAST STEEL BLACK EPOXY COATED"/>
    <s v="Bilston WV14 8JN"/>
    <n v="94"/>
    <x v="2"/>
    <s v="Diesel"/>
    <n v="3.478E-4"/>
  </r>
  <r>
    <s v="S022891"/>
    <x v="57"/>
    <s v="PO146241"/>
    <s v="GRN194758"/>
    <n v="57204529"/>
    <s v="FIRE EXTINGUISHER BOX TOP LOADING 65 SERIES - 6KG"/>
    <s v="Bilston WV14 8JN"/>
    <n v="94"/>
    <x v="2"/>
    <s v="Diesel"/>
    <n v="3.478E-4"/>
  </r>
  <r>
    <s v="S022891"/>
    <x v="57"/>
    <s v="PO147430"/>
    <s v="GRN194763"/>
    <n v="57204530"/>
    <s v="HORIZONTAL/VERTICAL MOUNTING KIT TO SUIT 65 SERIES"/>
    <s v="Bilston WV14 8JN"/>
    <n v="94"/>
    <x v="2"/>
    <s v="Diesel"/>
    <n v="3.478E-4"/>
  </r>
  <r>
    <s v="S022891"/>
    <x v="57"/>
    <s v="PO146217"/>
    <s v="GRN194764"/>
    <n v="101009802"/>
    <s v="BRUSH STRIP SEAL No. 4 SECTION - 180DEG x 2M LONG"/>
    <s v="Bilston WV14 8JN"/>
    <n v="94"/>
    <x v="2"/>
    <s v="Diesel"/>
    <n v="3.478E-4"/>
  </r>
  <r>
    <s v="S022891"/>
    <x v="57"/>
    <s v="PO147070"/>
    <s v="GRN194766"/>
    <n v="101034161"/>
    <s v="SINGLE SIDED PVC FOAM TAPE 25MM X 1.5MM X 50M LONG"/>
    <s v="Bilston WV14 8JN"/>
    <n v="94"/>
    <x v="2"/>
    <s v="Diesel"/>
    <n v="3.478E-4"/>
  </r>
  <r>
    <s v="S022670"/>
    <x v="26"/>
    <s v="PO145978"/>
    <s v="GRN192231"/>
    <s v="11700-5243"/>
    <s v="BOLT HEX DIN933 M20 X 2.5 X 50MM GEOMET STL"/>
    <s v="Congleton CW12 1HR"/>
    <n v="12.8"/>
    <x v="2"/>
    <s v="Diesel"/>
    <n v="4.7360000000000001E-5"/>
  </r>
  <r>
    <s v="S022891"/>
    <x v="57"/>
    <s v="PO148063"/>
    <s v="GRN194771"/>
    <n v="57208525"/>
    <s v="ANODISED ALUMINIUM RAIL 3400MM LONG"/>
    <s v="Bilston WV14 8JN"/>
    <n v="94"/>
    <x v="2"/>
    <s v="Diesel"/>
    <n v="3.478E-4"/>
  </r>
  <r>
    <s v="S022891"/>
    <x v="57"/>
    <s v="PO148063"/>
    <s v="GRN194772"/>
    <n v="57204529"/>
    <s v="FIRE EXTINGUISHER BOX TOP LOADING 65 SERIES - 6KG"/>
    <s v="Bilston WV14 8JN"/>
    <n v="94"/>
    <x v="2"/>
    <s v="Diesel"/>
    <n v="3.478E-4"/>
  </r>
  <r>
    <s v="S022891"/>
    <x v="57"/>
    <s v="PO146942"/>
    <s v="GRN194783"/>
    <n v="101025388"/>
    <s v="STAINLESS STEEL TOOL BOX 1200 X 500 X 500MM"/>
    <s v="Bilston WV14 8JN"/>
    <n v="94"/>
    <x v="2"/>
    <s v="Diesel"/>
    <n v="3.478E-4"/>
  </r>
  <r>
    <s v="S001121"/>
    <x v="5"/>
    <s v="PO143680"/>
    <s v="GRN192235"/>
    <n v="13204807"/>
    <s v="RSLINX CLASSIC SINGLE NODE"/>
    <s v="Salford M5 4BE"/>
    <n v="103.6"/>
    <x v="2"/>
    <s v="Diesel"/>
    <n v="3.8331999999999998E-4"/>
  </r>
  <r>
    <s v="S022891"/>
    <x v="57"/>
    <s v="PO147667"/>
    <s v="GRN194784"/>
    <n v="101025388"/>
    <s v="STAINLESS STEEL TOOL BOX 1200 X 500 X 500MM"/>
    <s v="Bilston WV14 8JN"/>
    <n v="94"/>
    <x v="2"/>
    <s v="Diesel"/>
    <n v="3.478E-4"/>
  </r>
  <r>
    <s v="S022891"/>
    <x v="57"/>
    <s v="PO145757"/>
    <s v="GRN194785"/>
    <n v="101025388"/>
    <s v="STAINLESS STEEL TOOL BOX 1200 X 500 X 500MM"/>
    <s v="Bilston WV14 8JN"/>
    <n v="94"/>
    <x v="2"/>
    <s v="Diesel"/>
    <n v="3.478E-4"/>
  </r>
  <r>
    <s v="S022891"/>
    <x v="57"/>
    <s v="PO146929"/>
    <s v="GRN194786"/>
    <n v="57208525"/>
    <s v="ANODISED ALUMINIUM RAIL 3400MM LONG"/>
    <s v="Bilston WV14 8JN"/>
    <n v="94"/>
    <x v="2"/>
    <s v="Diesel"/>
    <n v="3.478E-4"/>
  </r>
  <r>
    <s v="S022891"/>
    <x v="57"/>
    <s v="PO146621"/>
    <s v="GRN194787"/>
    <n v="57253641"/>
    <s v="ANODISED ALUMINIUM RAIL 3000MM LONG"/>
    <s v="Bilston WV14 8JN"/>
    <n v="94"/>
    <x v="2"/>
    <s v="Diesel"/>
    <n v="3.478E-4"/>
  </r>
  <r>
    <s v="S022891"/>
    <x v="57"/>
    <s v="PO143851"/>
    <s v="GRN194789"/>
    <n v="57207476"/>
    <s v="HINGED SIDEGUARD LEG 700/735MM OVERALL LENGTH"/>
    <s v="Bilston WV14 8JN"/>
    <n v="94"/>
    <x v="2"/>
    <s v="Diesel"/>
    <n v="3.478E-4"/>
  </r>
  <r>
    <s v="S022891"/>
    <x v="57"/>
    <s v="PO147246"/>
    <s v="GRN194790"/>
    <n v="57207476"/>
    <s v="HINGED SIDEGUARD LEG 700/735MM OVERALL LENGTH"/>
    <s v="Bilston WV14 8JN"/>
    <n v="94"/>
    <x v="2"/>
    <s v="Diesel"/>
    <n v="3.478E-4"/>
  </r>
  <r>
    <s v="S022891"/>
    <x v="57"/>
    <s v="PO148063"/>
    <s v="GRN194792"/>
    <n v="101009802"/>
    <s v="BRUSH STRIP SEAL No. 4 SECTION - 180DEG x 2M LONG"/>
    <s v="Bilston WV14 8JN"/>
    <n v="94"/>
    <x v="2"/>
    <s v="Diesel"/>
    <n v="3.478E-4"/>
  </r>
  <r>
    <s v="S001571"/>
    <x v="10"/>
    <s v="PO142815"/>
    <s v="GRN192249"/>
    <n v="101012395"/>
    <s v="SICK 2D LIDAR LASER SENSOR TIM351-2134001"/>
    <s v="St Albans AL1 5BN"/>
    <n v="298"/>
    <x v="2"/>
    <s v="Diesel"/>
    <n v="1.1026E-3"/>
  </r>
  <r>
    <s v="S022891"/>
    <x v="57"/>
    <s v="PO146929"/>
    <s v="GRN194797"/>
    <n v="57208525"/>
    <s v="ANODISED ALUMINIUM RAIL 3400MM LONG"/>
    <s v="Bilston WV14 8JN"/>
    <n v="94"/>
    <x v="2"/>
    <s v="Diesel"/>
    <n v="3.478E-4"/>
  </r>
  <r>
    <s v="S022891"/>
    <x v="57"/>
    <s v="PO146621"/>
    <s v="GRN194798"/>
    <n v="101034161"/>
    <s v="SINGLE SIDED PVC FOAM TAPE 25MM X 1.5MM X 50M LONG"/>
    <s v="Bilston WV14 8JN"/>
    <n v="94"/>
    <x v="2"/>
    <s v="Diesel"/>
    <n v="3.478E-4"/>
  </r>
  <r>
    <s v="S023284"/>
    <x v="19"/>
    <s v="PO145321"/>
    <s v="GRN192254"/>
    <s v="255-1588-75"/>
    <s v="CABLE MILITARY-GRADE ARMORED MTP TRUNK 12 STRANDS"/>
    <s v="Leicester LE19 2DT"/>
    <n v="144"/>
    <x v="1"/>
    <s v="Diesel"/>
    <n v="5.3280000000000001E-2"/>
  </r>
  <r>
    <s v="S022891"/>
    <x v="57"/>
    <s v="PO146257"/>
    <s v="GRN194800"/>
    <n v="57204529"/>
    <s v="FIRE EXTINGUISHER BOX TOP LOADING 65 SERIES - 6KG"/>
    <s v="Bilston WV14 8JN"/>
    <n v="94"/>
    <x v="2"/>
    <s v="Diesel"/>
    <n v="3.478E-4"/>
  </r>
  <r>
    <s v="S023284"/>
    <x v="19"/>
    <s v="PO131881"/>
    <s v="GRN192257"/>
    <s v="340-1083-1"/>
    <s v="CONDUIT VERTICAL DETECTOR ENCLOSURE"/>
    <s v="Leicester LE19 2DT"/>
    <n v="144"/>
    <x v="1"/>
    <s v="Diesel"/>
    <n v="5.3280000000000001E-2"/>
  </r>
  <r>
    <s v="S022891"/>
    <x v="57"/>
    <s v="PO144592"/>
    <s v="GRN195169"/>
    <n v="101034161"/>
    <s v="SINGLE SIDED PVC FOAM TAPE 25MM X 1.5MM X 50M LONG"/>
    <s v="Bilston WV14 8JN"/>
    <n v="94"/>
    <x v="2"/>
    <s v="Diesel"/>
    <n v="3.478E-4"/>
  </r>
  <r>
    <s v="S023284"/>
    <x v="19"/>
    <s v="PO143782"/>
    <s v="GRN192259"/>
    <s v="361-1163-1"/>
    <s v="STAINLESS STEEL ARRAY BOX - DV60"/>
    <s v="Leicester LE19 2DT"/>
    <n v="144"/>
    <x v="1"/>
    <s v="Diesel"/>
    <n v="5.3280000000000001E-2"/>
  </r>
  <r>
    <s v="S023284"/>
    <x v="19"/>
    <s v="PO140973"/>
    <s v="GRN192261"/>
    <s v="340-1071-1"/>
    <s v="CONDUIT OUTDOOR EQUIPMENT RACK ASSY – JUNCTION BOX"/>
    <s v="Leicester LE19 2DT"/>
    <n v="144"/>
    <x v="1"/>
    <s v="Diesel"/>
    <n v="5.3280000000000001E-2"/>
  </r>
  <r>
    <s v="S022891"/>
    <x v="57"/>
    <s v="PO147070"/>
    <s v="GRN195170"/>
    <n v="101034161"/>
    <s v="SINGLE SIDED PVC FOAM TAPE 25MM X 1.5MM X 50M LONG"/>
    <s v="Bilston WV14 8JN"/>
    <n v="94"/>
    <x v="2"/>
    <s v="Diesel"/>
    <n v="3.478E-4"/>
  </r>
  <r>
    <s v="S022891"/>
    <x v="57"/>
    <s v="PO146929"/>
    <s v="GRN195929"/>
    <n v="57208525"/>
    <s v="ANODISED ALUMINIUM RAIL 3400MM LONG"/>
    <s v="Bilston WV14 8JN"/>
    <n v="94"/>
    <x v="2"/>
    <s v="Diesel"/>
    <n v="3.478E-4"/>
  </r>
  <r>
    <s v="S001571"/>
    <x v="10"/>
    <s v="PO147032"/>
    <s v="GRN192265"/>
    <n v="57203693"/>
    <s v="MOUNTING SYSTEM UNIVERSAL JOINT"/>
    <s v="St Albans AL1 5BN"/>
    <n v="298"/>
    <x v="2"/>
    <s v="Diesel"/>
    <n v="1.1026E-3"/>
  </r>
  <r>
    <s v="S022891"/>
    <x v="57"/>
    <s v="PO149147"/>
    <s v="GRN196322"/>
    <n v="101025387"/>
    <s v="STAINLESS STEEL TOOL BOX 1000 X 500 X 500MM"/>
    <s v="Bilston WV14 8JN"/>
    <n v="94"/>
    <x v="2"/>
    <s v="Diesel"/>
    <n v="3.478E-4"/>
  </r>
  <r>
    <s v="S022891"/>
    <x v="57"/>
    <s v="PO146257"/>
    <s v="GRN196355"/>
    <n v="57204529"/>
    <s v="FIRE EXTINGUISHER BOX TOP LOADING 65 SERIES - 6KG"/>
    <s v="Bilston WV14 8JN"/>
    <n v="94"/>
    <x v="2"/>
    <s v="Diesel"/>
    <n v="3.478E-4"/>
  </r>
  <r>
    <s v="S022891"/>
    <x v="57"/>
    <s v="PO146217"/>
    <s v="GRN196357"/>
    <n v="101009802"/>
    <s v="BRUSH STRIP SEAL No. 4 SECTION - 180DEG x 2M LONG"/>
    <s v="Bilston WV14 8JN"/>
    <n v="94"/>
    <x v="2"/>
    <s v="Diesel"/>
    <n v="3.478E-4"/>
  </r>
  <r>
    <s v="S022891"/>
    <x v="57"/>
    <s v="PO147246"/>
    <s v="GRN196880"/>
    <n v="57207476"/>
    <s v="HINGED SIDEGUARD LEG 700/735MM OVERALL LENGTH"/>
    <s v="Bilston WV14 8JN"/>
    <n v="94"/>
    <x v="2"/>
    <s v="Diesel"/>
    <n v="3.478E-4"/>
  </r>
  <r>
    <s v="S022891"/>
    <x v="57"/>
    <s v="PO147430"/>
    <s v="GRN196881"/>
    <n v="57204530"/>
    <s v="HORIZONTAL/VERTICAL MOUNTING KIT TO SUIT 65 SERIES"/>
    <s v="Bilston WV14 8JN"/>
    <n v="94"/>
    <x v="2"/>
    <s v="Diesel"/>
    <n v="3.478E-4"/>
  </r>
  <r>
    <s v="S022891"/>
    <x v="57"/>
    <s v="PO146922"/>
    <s v="GRN196882"/>
    <n v="57211998"/>
    <s v="STAPLE - CAST STEEL BLACK EPOXY COATED"/>
    <s v="Bilston WV14 8JN"/>
    <n v="94"/>
    <x v="2"/>
    <s v="Diesel"/>
    <n v="3.478E-4"/>
  </r>
  <r>
    <s v="S022891"/>
    <x v="57"/>
    <s v="PO147070"/>
    <s v="GRN196884"/>
    <n v="101036333"/>
    <s v="ASGK500/2/DPGK RAIL END CAPS"/>
    <s v="Bilston WV14 8JN"/>
    <n v="94"/>
    <x v="2"/>
    <s v="Diesel"/>
    <n v="3.478E-4"/>
  </r>
  <r>
    <s v="S022891"/>
    <x v="57"/>
    <s v="PO146922"/>
    <s v="GRN196916"/>
    <n v="57211998"/>
    <s v="STAPLE - CAST STEEL BLACK EPOXY COATED"/>
    <s v="Bilston WV14 8JN"/>
    <n v="94"/>
    <x v="2"/>
    <s v="Diesel"/>
    <n v="3.478E-4"/>
  </r>
  <r>
    <s v="S022891"/>
    <x v="57"/>
    <s v="PO147430"/>
    <s v="GRN196923"/>
    <n v="57204530"/>
    <s v="HORIZONTAL/VERTICAL MOUNTING KIT TO SUIT 65 SERIES"/>
    <s v="Bilston WV14 8JN"/>
    <n v="94"/>
    <x v="2"/>
    <s v="Diesel"/>
    <n v="3.478E-4"/>
  </r>
  <r>
    <s v="S022891"/>
    <x v="57"/>
    <s v="PO144297"/>
    <s v="GRN196937"/>
    <n v="101034161"/>
    <s v="SINGLE SIDED PVC FOAM TAPE 25MM X 1.5MM X 50M LONG"/>
    <s v="Bilston WV14 8JN"/>
    <n v="94"/>
    <x v="2"/>
    <s v="Diesel"/>
    <n v="3.478E-4"/>
  </r>
  <r>
    <s v="S022891"/>
    <x v="57"/>
    <s v="PO143851"/>
    <s v="GRN196986"/>
    <n v="57253641"/>
    <s v="ANODISED ALUMINIUM RAIL 3000MM LONG"/>
    <s v="Bilston WV14 8JN"/>
    <n v="94"/>
    <x v="2"/>
    <s v="Diesel"/>
    <n v="3.478E-4"/>
  </r>
  <r>
    <s v="S022891"/>
    <x v="57"/>
    <s v="PO147546"/>
    <s v="GRN196987"/>
    <n v="57208423"/>
    <s v="ANODISED ALUMINIUM RAIL 5000MM LONG"/>
    <s v="Bilston WV14 8JN"/>
    <n v="94"/>
    <x v="2"/>
    <s v="Diesel"/>
    <n v="3.478E-4"/>
  </r>
  <r>
    <s v="S022891"/>
    <x v="57"/>
    <s v="PO149383"/>
    <s v="GRN197983"/>
    <n v="101017975"/>
    <s v="BRUSH STRIP SEAL"/>
    <s v="Bilston WV14 8JN"/>
    <n v="94"/>
    <x v="2"/>
    <s v="Diesel"/>
    <n v="3.478E-4"/>
  </r>
  <r>
    <s v="S022891"/>
    <x v="57"/>
    <s v="PO147253"/>
    <s v="GRN197984"/>
    <n v="101025387"/>
    <s v="STAINLESS STEEL TOOL BOX 1000 X 500 X 500MM"/>
    <s v="Bilston WV14 8JN"/>
    <n v="94"/>
    <x v="2"/>
    <s v="Diesel"/>
    <n v="3.478E-4"/>
  </r>
  <r>
    <s v="S022891"/>
    <x v="57"/>
    <s v="PO145757"/>
    <s v="GRN197986"/>
    <n v="101025388"/>
    <s v="STAINLESS STEEL TOOL BOX 1200 X 500 X 500MM"/>
    <s v="Bilston WV14 8JN"/>
    <n v="94"/>
    <x v="2"/>
    <s v="Diesel"/>
    <n v="3.478E-4"/>
  </r>
  <r>
    <s v="S022891"/>
    <x v="57"/>
    <s v="PO149198"/>
    <s v="GRN198058"/>
    <n v="101025387"/>
    <s v="STAINLESS STEEL TOOL BOX 1000 X 500 X 500MM"/>
    <s v="Bilston WV14 8JN"/>
    <n v="94"/>
    <x v="2"/>
    <s v="Diesel"/>
    <n v="3.478E-4"/>
  </r>
  <r>
    <s v="S022891"/>
    <x v="57"/>
    <s v="PO147246"/>
    <s v="GRN198059"/>
    <n v="57207476"/>
    <s v="HINGED SIDEGUARD LEG 700/735MM OVERALL LENGTH"/>
    <s v="Bilston WV14 8JN"/>
    <n v="94"/>
    <x v="2"/>
    <s v="Diesel"/>
    <n v="3.478E-4"/>
  </r>
  <r>
    <s v="S022891"/>
    <x v="57"/>
    <s v="PO146868"/>
    <s v="GRN198060"/>
    <n v="57207474"/>
    <s v="SINGLE SIDED FOAM 3507 PVC TAPE (19 X 3.0 X 25M) G"/>
    <s v="Bilston WV14 8JN"/>
    <n v="94"/>
    <x v="2"/>
    <s v="Diesel"/>
    <n v="3.478E-4"/>
  </r>
  <r>
    <s v="S023413"/>
    <x v="15"/>
    <s v="PO143975"/>
    <s v="GRN192290"/>
    <s v="340-1583-1"/>
    <s v="VISY ACCR LITE ELECTRICAL HARDWARE"/>
    <s v="33100 Tampere, Finland"/>
    <n v="3916"/>
    <x v="2"/>
    <s v="Diesel"/>
    <n v="3.9815929999999999E-2"/>
  </r>
  <r>
    <s v="S022891"/>
    <x v="57"/>
    <s v="PO147070"/>
    <s v="GRN198061"/>
    <n v="101036333"/>
    <s v="ASGK500/2/DPGK RAIL END CAPS"/>
    <s v="Bilston WV14 8JN"/>
    <n v="94"/>
    <x v="2"/>
    <s v="Diesel"/>
    <n v="3.478E-4"/>
  </r>
  <r>
    <s v="S022891"/>
    <x v="57"/>
    <s v="PO149751"/>
    <s v="GRN198949"/>
    <n v="57208423"/>
    <s v="ANODISED ALUMINIUM RAIL 5000MM LONG"/>
    <s v="Bilston WV14 8JN"/>
    <n v="94"/>
    <x v="2"/>
    <s v="Diesel"/>
    <n v="3.478E-4"/>
  </r>
  <r>
    <s v="S022891"/>
    <x v="57"/>
    <s v="PO148063"/>
    <s v="GRN199034"/>
    <n v="101036333"/>
    <s v="ASGK500/2/DPGK RAIL END CAPS"/>
    <s v="Bilston WV14 8JN"/>
    <n v="94"/>
    <x v="2"/>
    <s v="Diesel"/>
    <n v="3.478E-4"/>
  </r>
  <r>
    <s v="S022670"/>
    <x v="26"/>
    <s v="PO146263"/>
    <s v="GRN192297"/>
    <s v="11700-5217"/>
    <s v="WASHER FLAT M18 GEOMET 500B"/>
    <s v="Congleton CW12 1HR"/>
    <n v="12.8"/>
    <x v="2"/>
    <s v="Diesel"/>
    <n v="4.7360000000000001E-5"/>
  </r>
  <r>
    <s v="S022891"/>
    <x v="57"/>
    <s v="PO149383"/>
    <s v="GRN199036"/>
    <n v="57207474"/>
    <s v="SINGLE SIDED FOAM 3507 PVC TAPE (19 X 3.0 X 25M) G"/>
    <s v="Bilston WV14 8JN"/>
    <n v="94"/>
    <x v="2"/>
    <s v="Diesel"/>
    <n v="3.478E-4"/>
  </r>
  <r>
    <s v="S025431"/>
    <x v="0"/>
    <s v="PO147712"/>
    <s v="GRN192300"/>
    <s v="GKR-4201"/>
    <s v="GATEKEEPER SINGLE ILPA SOLUTION WITH EMBEDDED PROC"/>
    <s v="Boston Massachusetts"/>
    <n v="3154"/>
    <x v="0"/>
    <s v="Crude"/>
    <n v="2.5295079999999999"/>
  </r>
  <r>
    <s v="S022891"/>
    <x v="57"/>
    <s v="PO147933"/>
    <s v="GRN199056"/>
    <n v="101034161"/>
    <s v="SINGLE SIDED PVC FOAM TAPE 25MM X 1.5MM X 50M LONG"/>
    <s v="Bilston WV14 8JN"/>
    <n v="94"/>
    <x v="2"/>
    <s v="Diesel"/>
    <n v="3.478E-4"/>
  </r>
  <r>
    <s v="S022891"/>
    <x v="57"/>
    <s v="PO149514"/>
    <s v="GRN199058"/>
    <n v="57208423"/>
    <s v="ANODISED ALUMINIUM RAIL 5000MM LONG"/>
    <s v="Bilston WV14 8JN"/>
    <n v="94"/>
    <x v="2"/>
    <s v="Diesel"/>
    <n v="3.478E-4"/>
  </r>
  <r>
    <s v="S022891"/>
    <x v="57"/>
    <s v="PO147546"/>
    <s v="GRN199123"/>
    <n v="57203391"/>
    <s v="U BRACKET BOLT ON/WELD ON - ZINC PLATED"/>
    <s v="Bilston WV14 8JN"/>
    <n v="94"/>
    <x v="2"/>
    <s v="Diesel"/>
    <n v="3.478E-4"/>
  </r>
  <r>
    <s v="S022891"/>
    <x v="57"/>
    <s v="PO149198"/>
    <s v="GRN199907"/>
    <n v="101034161"/>
    <s v="SINGLE SIDED PVC FOAM TAPE 25MM X 1.5MM X 50M LONG"/>
    <s v="Bilston WV14 8JN"/>
    <n v="94"/>
    <x v="2"/>
    <s v="Diesel"/>
    <n v="3.478E-4"/>
  </r>
  <r>
    <s v="S024448"/>
    <x v="58"/>
    <s v="PO146425"/>
    <s v="GRN192307"/>
    <s v="11701-3027"/>
    <s v="SF6 CYLINDER, 5LB, 99.95%, 4.2&quot; OD X 17&quot; L, DIN 6"/>
    <s v="California 94560"/>
    <n v="5214"/>
    <x v="0"/>
    <s v="Crude"/>
    <n v="0.4181628"/>
  </r>
  <r>
    <s v="S022891"/>
    <x v="57"/>
    <s v="PO147546"/>
    <s v="GRN199908"/>
    <n v="57203391"/>
    <s v="U BRACKET BOLT ON/WELD ON - ZINC PLATED"/>
    <s v="Bilston WV14 8JN"/>
    <n v="94"/>
    <x v="2"/>
    <s v="Diesel"/>
    <n v="3.478E-4"/>
  </r>
  <r>
    <s v="S022891"/>
    <x v="57"/>
    <s v="PO148063"/>
    <s v="GRN200087"/>
    <n v="101036333"/>
    <s v="ASGK500/2/DPGK RAIL END CAPS"/>
    <s v="Bilston WV14 8JN"/>
    <n v="94"/>
    <x v="2"/>
    <s v="Diesel"/>
    <n v="3.478E-4"/>
  </r>
  <r>
    <s v="S022891"/>
    <x v="57"/>
    <s v="PO147275"/>
    <s v="GRN200892"/>
    <n v="57207474"/>
    <s v="SINGLE SIDED FOAM 3507 PVC TAPE (19 X 3.0 X 25M) G"/>
    <s v="Bilston WV14 8JN"/>
    <n v="94"/>
    <x v="2"/>
    <s v="Diesel"/>
    <n v="3.478E-4"/>
  </r>
  <r>
    <s v="S022891"/>
    <x v="57"/>
    <s v="PO149198"/>
    <s v="GRN200893"/>
    <n v="101034161"/>
    <s v="SINGLE SIDED PVC FOAM TAPE 25MM X 1.5MM X 50M LONG"/>
    <s v="Bilston WV14 8JN"/>
    <n v="94"/>
    <x v="2"/>
    <s v="Diesel"/>
    <n v="3.478E-4"/>
  </r>
  <r>
    <s v="S022891"/>
    <x v="57"/>
    <s v="PO149751"/>
    <s v="GRN200894"/>
    <n v="57208423"/>
    <s v="ANODISED ALUMINIUM RAIL 5000MM LONG"/>
    <s v="Bilston WV14 8JN"/>
    <n v="94"/>
    <x v="2"/>
    <s v="Diesel"/>
    <n v="3.478E-4"/>
  </r>
  <r>
    <s v="S022891"/>
    <x v="57"/>
    <s v="PO143851"/>
    <s v="GRN200895"/>
    <n v="57253641"/>
    <s v="ANODISED ALUMINIUM RAIL 3000MM LONG"/>
    <s v="Bilston WV14 8JN"/>
    <n v="94"/>
    <x v="2"/>
    <s v="Diesel"/>
    <n v="3.478E-4"/>
  </r>
  <r>
    <s v="S026889"/>
    <x v="35"/>
    <s v="PO147502"/>
    <s v="GRN192315"/>
    <s v="361-1027-1"/>
    <s v="DV60 HORIZONTAL ARRAY PLATE"/>
    <s v="Stafford ST18 0PJ"/>
    <n v="50.6"/>
    <x v="2"/>
    <s v="Diesel"/>
    <n v="1.8722000000000001E-3"/>
  </r>
  <r>
    <s v="S023413"/>
    <x v="15"/>
    <s v="PO140971"/>
    <s v="GRN192316"/>
    <n v="101048324"/>
    <s v="LATTIX D4420 3-SIDED GANTRY 6085 X 5800 WITH"/>
    <s v="33100 Tampere, Finland"/>
    <n v="3916"/>
    <x v="2"/>
    <s v="Diesel"/>
    <n v="3.9815929999999999E-2"/>
  </r>
  <r>
    <s v="S022891"/>
    <x v="57"/>
    <s v="PO149147"/>
    <s v="GRN200903"/>
    <n v="101025387"/>
    <s v="STAINLESS STEEL TOOL BOX 1000 X 500 X 500MM"/>
    <s v="Bilston WV14 8JN"/>
    <n v="94"/>
    <x v="2"/>
    <s v="Diesel"/>
    <n v="3.478E-4"/>
  </r>
  <r>
    <s v="S022891"/>
    <x v="57"/>
    <s v="PO149383"/>
    <s v="GRN201015"/>
    <n v="57208423"/>
    <s v="ANODISED ALUMINIUM RAIL 5000MM LONG"/>
    <s v="Bilston WV14 8JN"/>
    <n v="94"/>
    <x v="2"/>
    <s v="Diesel"/>
    <n v="3.478E-4"/>
  </r>
  <r>
    <s v="S022891"/>
    <x v="57"/>
    <s v="PO149383"/>
    <s v="GRN201016"/>
    <n v="101017975"/>
    <s v="BRUSH STRIP SEAL"/>
    <s v="Bilston WV14 8JN"/>
    <n v="94"/>
    <x v="2"/>
    <s v="Diesel"/>
    <n v="3.478E-4"/>
  </r>
  <r>
    <s v="S022891"/>
    <x v="57"/>
    <s v="PO149673"/>
    <s v="GRN201089"/>
    <n v="57204529"/>
    <s v="FIRE EXTINGUISHER BOX TOP LOADING 65 SERIES - 6KG"/>
    <s v="Bilston WV14 8JN"/>
    <n v="94"/>
    <x v="2"/>
    <s v="Diesel"/>
    <n v="3.478E-4"/>
  </r>
  <r>
    <s v="S022891"/>
    <x v="57"/>
    <s v="PO149751"/>
    <s v="GRN201169"/>
    <n v="57208423"/>
    <s v="ANODISED ALUMINIUM RAIL 5000MM LONG"/>
    <s v="Bilston WV14 8JN"/>
    <n v="94"/>
    <x v="2"/>
    <s v="Diesel"/>
    <n v="3.478E-4"/>
  </r>
  <r>
    <s v="S001047"/>
    <x v="9"/>
    <s v="PO144580"/>
    <s v="GRN192325"/>
    <n v="66205215"/>
    <s v="2X8 ELEMENT PHOTO DIODE CDWO4 30MM THICK"/>
    <s v="81300 Johor Bahru Malaysia"/>
    <n v="6781"/>
    <x v="4"/>
    <s v="Aviation"/>
    <n v="1.1924057587200001"/>
  </r>
  <r>
    <s v="S001047"/>
    <x v="9"/>
    <s v="PO142188"/>
    <s v="GRN192326"/>
    <n v="66205215"/>
    <s v="2X8 ELEMENT PHOTO DIODE CDWO4 30MM THICK"/>
    <s v="81300 Johor Bahru Malaysia"/>
    <n v="6781"/>
    <x v="4"/>
    <s v="Aviation"/>
    <n v="1.1924057587200001"/>
  </r>
  <r>
    <s v="S022891"/>
    <x v="57"/>
    <s v="PO147546"/>
    <s v="GRN202053"/>
    <n v="57208423"/>
    <s v="ANODISED ALUMINIUM RAIL 5000MM LONG"/>
    <s v="Bilston WV14 8JN"/>
    <n v="94"/>
    <x v="2"/>
    <s v="Diesel"/>
    <n v="3.478E-4"/>
  </r>
  <r>
    <s v="S001047"/>
    <x v="9"/>
    <s v="PO144821"/>
    <s v="GRN192328"/>
    <s v="11701-3091"/>
    <s v="SILICON PD - CDW04 - 5X5X10 THK - 8X2 ELEM - M13"/>
    <s v="81300 Johor Bahru Malaysia"/>
    <n v="6781"/>
    <x v="4"/>
    <s v="Aviation"/>
    <n v="1.1924057587200001"/>
  </r>
  <r>
    <s v="S022891"/>
    <x v="57"/>
    <s v="PO147546"/>
    <s v="GRN202054"/>
    <n v="101017975"/>
    <s v="BRUSH STRIP SEAL"/>
    <s v="Bilston WV14 8JN"/>
    <n v="94"/>
    <x v="2"/>
    <s v="Diesel"/>
    <n v="3.478E-4"/>
  </r>
  <r>
    <s v="S022891"/>
    <x v="57"/>
    <s v="PO148063"/>
    <s v="GRN202056"/>
    <n v="101036333"/>
    <s v="ASGK500/2/DPGK RAIL END CAPS"/>
    <s v="Bilston WV14 8JN"/>
    <n v="94"/>
    <x v="2"/>
    <s v="Diesel"/>
    <n v="3.478E-4"/>
  </r>
  <r>
    <s v="S022891"/>
    <x v="57"/>
    <s v="PO149198"/>
    <s v="GRN202057"/>
    <n v="101034161"/>
    <s v="SINGLE SIDED PVC FOAM TAPE 25MM X 1.5MM X 50M LONG"/>
    <s v="Bilston WV14 8JN"/>
    <n v="94"/>
    <x v="2"/>
    <s v="Diesel"/>
    <n v="3.478E-4"/>
  </r>
  <r>
    <s v="S022891"/>
    <x v="57"/>
    <s v="PO147430"/>
    <s v="GRN202065"/>
    <n v="57204530"/>
    <s v="HORIZONTAL/VERTICAL MOUNTING KIT TO SUIT 65 SERIES"/>
    <s v="Bilston WV14 8JN"/>
    <n v="94"/>
    <x v="2"/>
    <s v="Diesel"/>
    <n v="3.478E-4"/>
  </r>
  <r>
    <s v="S001047"/>
    <x v="9"/>
    <s v="PO142188"/>
    <s v="GRN192340"/>
    <n v="66205215"/>
    <s v="2X8 ELEMENT PHOTO DIODE CDWO4 30MM THICK"/>
    <s v="81300 Johor Bahru Malaysia"/>
    <n v="6781"/>
    <x v="4"/>
    <s v="Aviation"/>
    <n v="1.1924057587200001"/>
  </r>
  <r>
    <s v="S001047"/>
    <x v="9"/>
    <s v="PO144821"/>
    <s v="GRN192341"/>
    <n v="101026186"/>
    <s v="DIODE 2X8 ELEMENT PHOTO CDWO4 0.3MM THICK"/>
    <s v="81300 Johor Bahru Malaysia"/>
    <n v="6781"/>
    <x v="4"/>
    <s v="Aviation"/>
    <n v="1.1924057587200001"/>
  </r>
  <r>
    <s v="S022891"/>
    <x v="57"/>
    <s v="PO149751"/>
    <s v="GRN202067"/>
    <n v="57208423"/>
    <s v="ANODISED ALUMINIUM RAIL 5000MM LONG"/>
    <s v="Bilston WV14 8JN"/>
    <n v="94"/>
    <x v="2"/>
    <s v="Diesel"/>
    <n v="3.478E-4"/>
  </r>
  <r>
    <s v="S001047"/>
    <x v="9"/>
    <s v="PO144821"/>
    <s v="GRN192343"/>
    <n v="101026186"/>
    <s v="DIODE 2X8 ELEMENT PHOTO CDWO4 0.3MM THICK"/>
    <s v="81300 Johor Bahru Malaysia"/>
    <n v="6781"/>
    <x v="4"/>
    <s v="Aviation"/>
    <n v="1.1924057587200001"/>
  </r>
  <r>
    <s v="S022891"/>
    <x v="57"/>
    <s v="PO149673"/>
    <s v="GRN202238"/>
    <n v="57207476"/>
    <s v="HINGED SIDEGUARD LEG 700/735MM OVERALL LENGTH"/>
    <s v="Bilston WV14 8JN"/>
    <n v="94"/>
    <x v="2"/>
    <s v="Diesel"/>
    <n v="3.478E-4"/>
  </r>
  <r>
    <s v="S001047"/>
    <x v="9"/>
    <s v="PO144821"/>
    <s v="GRN192345"/>
    <n v="101026186"/>
    <s v="DIODE 2X8 ELEMENT PHOTO CDWO4 0.3MM THICK"/>
    <s v="81300 Johor Bahru Malaysia"/>
    <n v="6781"/>
    <x v="4"/>
    <s v="Aviation"/>
    <n v="1.1924057587200001"/>
  </r>
  <r>
    <s v="S022891"/>
    <x v="57"/>
    <s v="PO148063"/>
    <s v="GRN202239"/>
    <n v="57204529"/>
    <s v="FIRE EXTINGUISHER BOX TOP LOADING 65 SERIES - 6KG"/>
    <s v="Bilston WV14 8JN"/>
    <n v="94"/>
    <x v="2"/>
    <s v="Diesel"/>
    <n v="3.478E-4"/>
  </r>
  <r>
    <s v="S001047"/>
    <x v="9"/>
    <s v="PO144821"/>
    <s v="GRN192347"/>
    <s v="11701-3091"/>
    <s v="SILICON PD - CDW04 - 5X5X10 THK - 8X2 ELEM - M13"/>
    <s v="81300 Johor Bahru Malaysia"/>
    <n v="6781"/>
    <x v="4"/>
    <s v="Aviation"/>
    <n v="1.1924057587200001"/>
  </r>
  <r>
    <s v="S001047"/>
    <x v="9"/>
    <s v="PO144821"/>
    <s v="GRN192348"/>
    <n v="101026186"/>
    <s v="DIODE 2X8 ELEMENT PHOTO CDWO4 0.3MM THICK"/>
    <s v="81300 Johor Bahru Malaysia"/>
    <n v="6781"/>
    <x v="4"/>
    <s v="Aviation"/>
    <n v="1.1924057587200001"/>
  </r>
  <r>
    <s v="S001047"/>
    <x v="9"/>
    <s v="PO144821"/>
    <s v="GRN192349"/>
    <n v="101026186"/>
    <s v="DIODE 2X8 ELEMENT PHOTO CDWO4 0.3MM THICK"/>
    <s v="81300 Johor Bahru Malaysia"/>
    <n v="6781"/>
    <x v="4"/>
    <s v="Aviation"/>
    <n v="1.1924057587200001"/>
  </r>
  <r>
    <s v="S001047"/>
    <x v="9"/>
    <s v="PO144821"/>
    <s v="GRN192350"/>
    <n v="101026186"/>
    <s v="DIODE 2X8 ELEMENT PHOTO CDWO4 0.3MM THICK"/>
    <s v="81300 Johor Bahru Malaysia"/>
    <n v="6781"/>
    <x v="4"/>
    <s v="Aviation"/>
    <n v="1.1924057587200001"/>
  </r>
  <r>
    <s v="S001047"/>
    <x v="9"/>
    <s v="PO144821"/>
    <s v="GRN192351"/>
    <n v="101026186"/>
    <s v="DIODE 2X8 ELEMENT PHOTO CDWO4 0.3MM THICK"/>
    <s v="81300 Johor Bahru Malaysia"/>
    <n v="6781"/>
    <x v="4"/>
    <s v="Aviation"/>
    <n v="1.1924057587200001"/>
  </r>
  <r>
    <s v="S001047"/>
    <x v="9"/>
    <s v="PO144821"/>
    <s v="GRN192352"/>
    <n v="101026186"/>
    <s v="DIODE 2X8 ELEMENT PHOTO CDWO4 0.3MM THICK"/>
    <s v="81300 Johor Bahru Malaysia"/>
    <n v="6781"/>
    <x v="4"/>
    <s v="Aviation"/>
    <n v="1.1924057587200001"/>
  </r>
  <r>
    <s v="S022891"/>
    <x v="57"/>
    <s v="PO149198"/>
    <s v="GRN202240"/>
    <n v="101034161"/>
    <s v="SINGLE SIDED PVC FOAM TAPE 25MM X 1.5MM X 50M LONG"/>
    <s v="Bilston WV14 8JN"/>
    <n v="94"/>
    <x v="2"/>
    <s v="Diesel"/>
    <n v="3.478E-4"/>
  </r>
  <r>
    <s v="S001121"/>
    <x v="5"/>
    <s v="PO145582"/>
    <s v="GRN192354"/>
    <n v="101044943"/>
    <s v="1492 TERMINAL BLOCK MARKER CARDS NUMBERED 1-20"/>
    <s v="Salford M5 4BE"/>
    <n v="103.6"/>
    <x v="2"/>
    <s v="Diesel"/>
    <n v="3.8331999999999998E-4"/>
  </r>
  <r>
    <s v="S022891"/>
    <x v="57"/>
    <s v="PO149383"/>
    <s v="GRN202845"/>
    <n v="101017975"/>
    <s v="BRUSH STRIP SEAL"/>
    <s v="Bilston WV14 8JN"/>
    <n v="94"/>
    <x v="2"/>
    <s v="Diesel"/>
    <n v="3.478E-4"/>
  </r>
  <r>
    <s v="S022891"/>
    <x v="57"/>
    <s v="PO151204"/>
    <s v="GRN202924"/>
    <n v="101025387"/>
    <s v="STAINLESS STEEL TOOL BOX 1000 X 500 X 500MM"/>
    <s v="Bilston WV14 8JN"/>
    <n v="94"/>
    <x v="2"/>
    <s v="Diesel"/>
    <n v="3.478E-4"/>
  </r>
  <r>
    <s v="S022891"/>
    <x v="57"/>
    <s v="PO151010"/>
    <s v="GRN202925"/>
    <n v="101034161"/>
    <s v="SINGLE SIDED PVC FOAM TAPE 25MM X 1.5MM X 50M LONG"/>
    <s v="Bilston WV14 8JN"/>
    <n v="94"/>
    <x v="2"/>
    <s v="Diesel"/>
    <n v="3.478E-4"/>
  </r>
  <r>
    <s v="S022891"/>
    <x v="57"/>
    <s v="PO149383"/>
    <s v="GRN202932"/>
    <n v="57204530"/>
    <s v="HORIZONTAL/VERTICAL MOUNTING KIT TO SUIT 65 SERIES"/>
    <s v="Bilston WV14 8JN"/>
    <n v="94"/>
    <x v="2"/>
    <s v="Diesel"/>
    <n v="3.478E-4"/>
  </r>
  <r>
    <s v="S022891"/>
    <x v="57"/>
    <s v="PO149514"/>
    <s v="GRN202979"/>
    <n v="57253641"/>
    <s v="ANODISED ALUMINIUM RAIL 3000MM LONG"/>
    <s v="Bilston WV14 8JN"/>
    <n v="94"/>
    <x v="2"/>
    <s v="Diesel"/>
    <n v="3.478E-4"/>
  </r>
  <r>
    <s v="S022891"/>
    <x v="57"/>
    <s v="PO149198"/>
    <s v="GRN203838"/>
    <n v="101034161"/>
    <s v="SINGLE SIDED PVC FOAM TAPE 25MM X 1.5MM X 50M LONG"/>
    <s v="Bilston WV14 8JN"/>
    <n v="94"/>
    <x v="2"/>
    <s v="Diesel"/>
    <n v="3.478E-4"/>
  </r>
  <r>
    <s v="S022891"/>
    <x v="57"/>
    <s v="PO149383"/>
    <s v="GRN203843"/>
    <n v="57208423"/>
    <s v="ANODISED ALUMINIUM RAIL 5000MM LONG"/>
    <s v="Bilston WV14 8JN"/>
    <n v="94"/>
    <x v="2"/>
    <s v="Diesel"/>
    <n v="3.478E-4"/>
  </r>
  <r>
    <s v="S022891"/>
    <x v="57"/>
    <s v="PO149198"/>
    <s v="GRN203937"/>
    <n v="101034161"/>
    <s v="SINGLE SIDED PVC FOAM TAPE 25MM X 1.5MM X 50M LONG"/>
    <s v="Bilston WV14 8JN"/>
    <n v="94"/>
    <x v="2"/>
    <s v="Diesel"/>
    <n v="3.478E-4"/>
  </r>
  <r>
    <s v="S022891"/>
    <x v="57"/>
    <s v="PO149673"/>
    <s v="GRN203938"/>
    <n v="57207476"/>
    <s v="HINGED SIDEGUARD LEG 700/735MM OVERALL LENGTH"/>
    <s v="Bilston WV14 8JN"/>
    <n v="94"/>
    <x v="2"/>
    <s v="Diesel"/>
    <n v="3.478E-4"/>
  </r>
  <r>
    <s v="S022891"/>
    <x v="57"/>
    <s v="PO147275"/>
    <s v="GRN203942"/>
    <n v="57207474"/>
    <s v="SINGLE SIDED FOAM 3507 PVC TAPE (19 X 3.0 X 25M) G"/>
    <s v="Bilston WV14 8JN"/>
    <n v="94"/>
    <x v="2"/>
    <s v="Diesel"/>
    <n v="3.478E-4"/>
  </r>
  <r>
    <s v="S022891"/>
    <x v="57"/>
    <s v="PO149751"/>
    <s v="GRN203977"/>
    <n v="57208423"/>
    <s v="ANODISED ALUMINIUM RAIL 5000MM LONG"/>
    <s v="Bilston WV14 8JN"/>
    <n v="94"/>
    <x v="2"/>
    <s v="Diesel"/>
    <n v="3.478E-4"/>
  </r>
  <r>
    <s v="S001571"/>
    <x v="10"/>
    <s v="PO144239"/>
    <s v="GRN192372"/>
    <n v="57205719"/>
    <s v="MOUNTING KIT 1 SICK 2015623"/>
    <s v="St Albans AL1 5BN"/>
    <n v="298"/>
    <x v="2"/>
    <s v="Diesel"/>
    <n v="1.1026E-3"/>
  </r>
  <r>
    <s v="S024099"/>
    <x v="47"/>
    <s v="PO143022"/>
    <s v="GRN191426"/>
    <s v="340-1012-1"/>
    <s v="WELDMENT LINAC SUPPORT STRUCTURE"/>
    <s v="Stafford ST16 3DR"/>
    <n v="49.6"/>
    <x v="3"/>
    <s v="Diesel"/>
    <n v="5.0430800000000005E-2"/>
  </r>
  <r>
    <s v="S001571"/>
    <x v="10"/>
    <s v="PO146319"/>
    <s v="GRN192374"/>
    <n v="101036233"/>
    <s v="M12 12 PIN MALE TO FLYING LEADS CABLE 20M"/>
    <s v="St Albans AL1 5BN"/>
    <n v="298"/>
    <x v="2"/>
    <s v="Diesel"/>
    <n v="1.1026E-3"/>
  </r>
  <r>
    <s v="S022891"/>
    <x v="57"/>
    <s v="PO143851"/>
    <s v="GRN203979"/>
    <n v="57253641"/>
    <s v="ANODISED ALUMINIUM RAIL 3000MM LONG"/>
    <s v="Bilston WV14 8JN"/>
    <n v="94"/>
    <x v="2"/>
    <s v="Diesel"/>
    <n v="3.478E-4"/>
  </r>
  <r>
    <s v="S022891"/>
    <x v="57"/>
    <s v="PO149147"/>
    <s v="GRN203980"/>
    <n v="101025387"/>
    <s v="STAINLESS STEEL TOOL BOX 1000 X 500 X 500MM"/>
    <s v="Bilston WV14 8JN"/>
    <n v="94"/>
    <x v="2"/>
    <s v="Diesel"/>
    <n v="3.478E-4"/>
  </r>
  <r>
    <s v="S001571"/>
    <x v="10"/>
    <s v="PO147695"/>
    <s v="GRN192379"/>
    <n v="57205719"/>
    <s v="MOUNTING KIT 1"/>
    <s v="St Albans AL1 5BN"/>
    <n v="298"/>
    <x v="2"/>
    <s v="Diesel"/>
    <n v="1.1026E-3"/>
  </r>
  <r>
    <s v="S022891"/>
    <x v="57"/>
    <s v="PO151380"/>
    <s v="GRN204206"/>
    <n v="57211998"/>
    <s v="STAPLE - CAST STEEL BLACK EPOXY COATED"/>
    <s v="Bilston WV14 8JN"/>
    <n v="94"/>
    <x v="2"/>
    <s v="Diesel"/>
    <n v="3.478E-4"/>
  </r>
  <r>
    <s v="S022891"/>
    <x v="57"/>
    <s v="PO151204"/>
    <s v="GRN204207"/>
    <n v="57253641"/>
    <s v="ANODISED ALUMINIUM RAIL 3000MM LONG"/>
    <s v="Bilston WV14 8JN"/>
    <n v="94"/>
    <x v="2"/>
    <s v="Diesel"/>
    <n v="3.478E-4"/>
  </r>
  <r>
    <s v="S022891"/>
    <x v="57"/>
    <s v="PO151380"/>
    <s v="GRN204208"/>
    <n v="57208525"/>
    <s v="ANODISED ALUMINIUM RAIL 3400MM LONG"/>
    <s v="Bilston WV14 8JN"/>
    <n v="94"/>
    <x v="2"/>
    <s v="Diesel"/>
    <n v="3.478E-4"/>
  </r>
  <r>
    <s v="S022891"/>
    <x v="57"/>
    <s v="PO149383"/>
    <s v="GRN204428"/>
    <n v="101017975"/>
    <s v="BRUSH STRIP SEAL"/>
    <s v="Bilston WV14 8JN"/>
    <n v="94"/>
    <x v="2"/>
    <s v="Diesel"/>
    <n v="3.478E-4"/>
  </r>
  <r>
    <s v="S022891"/>
    <x v="57"/>
    <s v="PO151204"/>
    <s v="GRN204521"/>
    <n v="101025387"/>
    <s v="STAINLESS STEEL TOOL BOX 1000 X 500 X 500MM"/>
    <s v="Bilston WV14 8JN"/>
    <n v="94"/>
    <x v="2"/>
    <s v="Diesel"/>
    <n v="3.478E-4"/>
  </r>
  <r>
    <s v="S022891"/>
    <x v="57"/>
    <s v="PO151204"/>
    <s v="GRN204686"/>
    <n v="57204530"/>
    <s v="HORIZONTAL/VERTICAL MOUNTING KIT TO SUIT 65 SERIES"/>
    <s v="Bilston WV14 8JN"/>
    <n v="94"/>
    <x v="2"/>
    <s v="Diesel"/>
    <n v="3.478E-4"/>
  </r>
  <r>
    <s v="S022891"/>
    <x v="57"/>
    <s v="PO151380"/>
    <s v="GRN204691"/>
    <n v="57203391"/>
    <s v="U BRACKET BOLT ON/WELD ON - ZINC PLATED"/>
    <s v="Bilston WV14 8JN"/>
    <n v="94"/>
    <x v="2"/>
    <s v="Diesel"/>
    <n v="3.478E-4"/>
  </r>
  <r>
    <s v="S022891"/>
    <x v="57"/>
    <s v="PO151380"/>
    <s v="GRN204694"/>
    <n v="57211998"/>
    <s v="STAPLE - CAST STEEL BLACK EPOXY COATED"/>
    <s v="Bilston WV14 8JN"/>
    <n v="94"/>
    <x v="2"/>
    <s v="Diesel"/>
    <n v="3.478E-4"/>
  </r>
  <r>
    <s v="S022891"/>
    <x v="57"/>
    <s v="PO151010"/>
    <s v="GRN204699"/>
    <n v="101034161"/>
    <s v="SINGLE SIDED PVC FOAM TAPE 25MM X 1.5MM X 50M LONG"/>
    <s v="Bilston WV14 8JN"/>
    <n v="94"/>
    <x v="2"/>
    <s v="Diesel"/>
    <n v="3.478E-4"/>
  </r>
  <r>
    <s v="S022891"/>
    <x v="57"/>
    <s v="PO149673"/>
    <s v="GRN204701"/>
    <n v="51207710"/>
    <s v="LED MARKER LAMP - REAR 10-30V RED"/>
    <s v="Bilston WV14 8JN"/>
    <n v="94"/>
    <x v="2"/>
    <s v="Diesel"/>
    <n v="3.478E-4"/>
  </r>
  <r>
    <s v="S022891"/>
    <x v="57"/>
    <s v="PO151783"/>
    <s v="GRN204704"/>
    <n v="57211998"/>
    <s v="STAPLE - CAST STEEL BLACK EPOXY COATED"/>
    <s v="Bilston WV14 8JN"/>
    <n v="94"/>
    <x v="2"/>
    <s v="Diesel"/>
    <n v="3.478E-4"/>
  </r>
  <r>
    <s v="S022891"/>
    <x v="57"/>
    <s v="PO151682"/>
    <s v="GRN204720"/>
    <s v="11701-3927"/>
    <s v="SPRAY SUPPRESSION FLAPS - SHORT SERIES 450 WIDE X"/>
    <s v="Bilston WV14 8JN"/>
    <n v="94"/>
    <x v="2"/>
    <s v="Diesel"/>
    <n v="3.478E-4"/>
  </r>
  <r>
    <s v="S022891"/>
    <x v="57"/>
    <s v="PO150044"/>
    <s v="GRN204743"/>
    <n v="57207476"/>
    <s v="HINGED SIDEGUARD LEG 700/735MM OVERALL LENGTH"/>
    <s v="Bilston WV14 8JN"/>
    <n v="94"/>
    <x v="2"/>
    <s v="Diesel"/>
    <n v="3.478E-4"/>
  </r>
  <r>
    <s v="S025913"/>
    <x v="59"/>
    <s v="PO138109"/>
    <s v="GRN179351"/>
    <n v="101046796"/>
    <s v="CABLE GRIP SB18 GA"/>
    <s v="Salford M50 2GY"/>
    <n v="95"/>
    <x v="2"/>
    <s v="Diesel"/>
    <n v="3.5149999999999998E-4"/>
  </r>
  <r>
    <s v="S025913"/>
    <x v="59"/>
    <s v="PO140139"/>
    <s v="GRN179553"/>
    <n v="101046796"/>
    <s v="CABLE GRIP SB18 GA"/>
    <s v="Salford M50 2GY"/>
    <n v="95"/>
    <x v="2"/>
    <s v="Diesel"/>
    <n v="3.5149999999999998E-4"/>
  </r>
  <r>
    <s v="S025913"/>
    <x v="59"/>
    <s v="PO138109"/>
    <s v="GRN180197"/>
    <n v="101046797"/>
    <s v="BALL STOP 0.25-1.38 OD CBL (ROUND)"/>
    <s v="Salford M50 2GY"/>
    <n v="95"/>
    <x v="2"/>
    <s v="Diesel"/>
    <n v="3.5149999999999998E-4"/>
  </r>
  <r>
    <s v="S025913"/>
    <x v="59"/>
    <s v="PO140139"/>
    <s v="GRN181662"/>
    <n v="101029715"/>
    <s v="CONDUCTIX WAMPFLER SPRING CABLE REEL - RS50_x000a_CONDUC"/>
    <s v="Salford M50 2GY"/>
    <n v="95"/>
    <x v="2"/>
    <s v="Diesel"/>
    <n v="3.5149999999999998E-4"/>
  </r>
  <r>
    <s v="S025913"/>
    <x v="59"/>
    <s v="PO139822"/>
    <s v="GRN183807"/>
    <n v="101029715"/>
    <s v="CONDUCTIX WAMPFLER SPRING CABLE REEL - RS50_x000a_CONDUC"/>
    <s v="Salford M50 2GY"/>
    <n v="95"/>
    <x v="2"/>
    <s v="Diesel"/>
    <n v="3.5149999999999998E-4"/>
  </r>
  <r>
    <s v="S025913"/>
    <x v="59"/>
    <s v="PO140139"/>
    <s v="GRN185831"/>
    <n v="101029715"/>
    <s v="CONDUCTIX WAMPFLER SPRING CABLE REEL - RS50_x000a_CONDUC"/>
    <s v="Salford M50 2GY"/>
    <n v="95"/>
    <x v="2"/>
    <s v="Diesel"/>
    <n v="3.5149999999999998E-4"/>
  </r>
  <r>
    <s v="S026429"/>
    <x v="55"/>
    <s v="PO143493"/>
    <s v="GRN192406"/>
    <s v="11701-1819"/>
    <s v="SILAC® - PLATFORM LINEAR ACCELERATOR (FROM 3MEV UP"/>
    <s v="35041 Marburg"/>
    <n v="1310"/>
    <x v="3"/>
    <s v="Diesel"/>
    <n v="0.13319425000000001"/>
  </r>
  <r>
    <s v="S002239"/>
    <x v="17"/>
    <s v="PO141820"/>
    <s v="GRN181430"/>
    <n v="10205710"/>
    <s v="PCB, DUAL TRIGGER GENERATOR (MI SERIES)"/>
    <s v="UT 84104"/>
    <n v="4725"/>
    <x v="4"/>
    <s v="Aviation"/>
    <n v="0.33234727680000004"/>
  </r>
  <r>
    <s v="S002239"/>
    <x v="17"/>
    <s v="PO144739"/>
    <s v="GRN185819"/>
    <n v="10205709"/>
    <s v="PCB, PLC INTERFACE (MI SERIES)"/>
    <s v="UT 84104"/>
    <n v="4725"/>
    <x v="4"/>
    <s v="Aviation"/>
    <n v="0.33234727680000004"/>
  </r>
  <r>
    <s v="S002239"/>
    <x v="17"/>
    <s v="PO144249"/>
    <s v="GRN185617"/>
    <n v="2245005"/>
    <s v="PCB, SERVO"/>
    <s v="UT 84104"/>
    <n v="4725"/>
    <x v="4"/>
    <s v="Aviation"/>
    <n v="0.33234727680000004"/>
  </r>
  <r>
    <s v="S002239"/>
    <x v="17"/>
    <s v="PO144250"/>
    <s v="GRN187857"/>
    <n v="2245005"/>
    <s v="PCB, SERVO"/>
    <s v="UT 84104"/>
    <n v="4725"/>
    <x v="4"/>
    <s v="Aviation"/>
    <n v="0.33234727680000004"/>
  </r>
  <r>
    <s v="S025913"/>
    <x v="59"/>
    <s v="PO139822"/>
    <s v="GRN186180"/>
    <n v="101046797"/>
    <s v="BALL STOP 0.25-1.38 OD CBL (ROUND)"/>
    <s v="Salford M50 2GY"/>
    <n v="95"/>
    <x v="2"/>
    <s v="Diesel"/>
    <n v="3.5149999999999998E-4"/>
  </r>
  <r>
    <s v="S025913"/>
    <x v="59"/>
    <s v="PO140139"/>
    <s v="GRN187523"/>
    <n v="101029715"/>
    <s v="CONDUCTIX WAMPFLER SPRING CABLE REEL - RS50_x000a_CONDUC"/>
    <s v="Salford M50 2GY"/>
    <n v="95"/>
    <x v="2"/>
    <s v="Diesel"/>
    <n v="3.5149999999999998E-4"/>
  </r>
  <r>
    <s v="S025913"/>
    <x v="59"/>
    <s v="PO144855"/>
    <s v="GRN188208"/>
    <n v="101046797"/>
    <s v="BALL STOP 0.25-1.38 OD CBL (ROUND)"/>
    <s v="Salford M50 2GY"/>
    <n v="95"/>
    <x v="2"/>
    <s v="Diesel"/>
    <n v="3.5149999999999998E-4"/>
  </r>
  <r>
    <s v="S025913"/>
    <x v="59"/>
    <s v="PO146291"/>
    <s v="GRN190745"/>
    <n v="101046797"/>
    <s v="BALL STOP 0.25-1.38 OD CBL (ROUND)"/>
    <s v="Salford M50 2GY"/>
    <n v="95"/>
    <x v="2"/>
    <s v="Diesel"/>
    <n v="3.5149999999999998E-4"/>
  </r>
  <r>
    <s v="S024099"/>
    <x v="47"/>
    <s v="PO143021"/>
    <s v="GRN191936"/>
    <s v="340-1012-1"/>
    <s v="WELDMENT LINAC SUPPORT STRUCTURE"/>
    <s v="Stafford ST16 3DR"/>
    <n v="49.6"/>
    <x v="3"/>
    <s v="Diesel"/>
    <n v="5.0430800000000005E-2"/>
  </r>
  <r>
    <s v="S025913"/>
    <x v="59"/>
    <s v="PO144855"/>
    <s v="GRN191130"/>
    <n v="101029715"/>
    <s v="CONDUCTIX WAMPFLER SPRING CABLE REEL - RS50"/>
    <s v="Salford M50 2GY"/>
    <n v="95"/>
    <x v="2"/>
    <s v="Diesel"/>
    <n v="3.5149999999999998E-4"/>
  </r>
  <r>
    <s v="S025431"/>
    <x v="0"/>
    <s v="PO146007"/>
    <s v="GRN192431"/>
    <s v="11701-0429"/>
    <s v="MULTI-FUNCTION PRINTER LASER COLOR 120V"/>
    <s v="Boston Massachusetts"/>
    <n v="3154"/>
    <x v="0"/>
    <s v="Crude"/>
    <n v="2.5295079999999999"/>
  </r>
  <r>
    <s v="S025913"/>
    <x v="59"/>
    <s v="PO144855"/>
    <s v="GRN191257"/>
    <n v="101029715"/>
    <s v="CONDUCTIX WAMPFLER SPRING CABLE REEL - RS50"/>
    <s v="Salford M50 2GY"/>
    <n v="95"/>
    <x v="2"/>
    <s v="Diesel"/>
    <n v="3.5149999999999998E-4"/>
  </r>
  <r>
    <s v="S025913"/>
    <x v="59"/>
    <s v="PO144855"/>
    <s v="GRN191859"/>
    <n v="101029715"/>
    <s v="CONDUCTIX WAMPFLER SPRING CABLE REEL - RS50"/>
    <s v="Salford M50 2GY"/>
    <n v="95"/>
    <x v="2"/>
    <s v="Diesel"/>
    <n v="3.5149999999999998E-4"/>
  </r>
  <r>
    <s v="S023284"/>
    <x v="19"/>
    <s v="PO146487"/>
    <s v="GRN192439"/>
    <s v="340-1125-1"/>
    <s v="ENCLOSURE SYSTEM ENTRY/EXIT"/>
    <s v="Leicester LE19 2DT"/>
    <n v="144"/>
    <x v="1"/>
    <s v="Diesel"/>
    <n v="5.3280000000000001E-2"/>
  </r>
  <r>
    <s v="S023284"/>
    <x v="19"/>
    <s v="PO141868"/>
    <s v="GRN192440"/>
    <s v="340-1125-1"/>
    <s v="ENCLOSURE SYSTEM ENTRY/EXIT"/>
    <s v="Leicester LE19 2DT"/>
    <n v="144"/>
    <x v="1"/>
    <s v="Diesel"/>
    <n v="5.3280000000000001E-2"/>
  </r>
  <r>
    <s v="S023284"/>
    <x v="19"/>
    <s v="PO140972"/>
    <s v="GRN192441"/>
    <s v="340-1011-1"/>
    <s v="SITE CONFIGURABLE ENCLOSURE WITH AC"/>
    <s v="Leicester LE19 2DT"/>
    <n v="144"/>
    <x v="1"/>
    <s v="Diesel"/>
    <n v="5.3280000000000001E-2"/>
  </r>
  <r>
    <s v="S025913"/>
    <x v="59"/>
    <s v="PO146923"/>
    <s v="GRN193310"/>
    <n v="101046797"/>
    <s v="BALL STOP 0.25-1.38 OD CBL (ROUND)"/>
    <s v="Salford M50 2GY"/>
    <n v="95"/>
    <x v="2"/>
    <s v="Diesel"/>
    <n v="3.5149999999999998E-4"/>
  </r>
  <r>
    <s v="S025913"/>
    <x v="59"/>
    <s v="PO147857"/>
    <s v="GRN193610"/>
    <n v="101046797"/>
    <s v="BALL STOP 0.25-1.38 OD CBL (ROUND)"/>
    <s v="Salford M50 2GY"/>
    <n v="95"/>
    <x v="2"/>
    <s v="Diesel"/>
    <n v="3.5149999999999998E-4"/>
  </r>
  <r>
    <s v="S025913"/>
    <x v="59"/>
    <s v="PO147245"/>
    <s v="GRN193611"/>
    <n v="101046797"/>
    <s v="BALL STOP 0.25-1.38 OD CBL (ROUND)"/>
    <s v="Salford M50 2GY"/>
    <n v="95"/>
    <x v="2"/>
    <s v="Diesel"/>
    <n v="3.5149999999999998E-4"/>
  </r>
  <r>
    <s v="S025913"/>
    <x v="59"/>
    <s v="PO146940"/>
    <s v="GRN193968"/>
    <n v="101046796"/>
    <s v="CABLE GRIP SB18 GA"/>
    <s v="Salford M50 2GY"/>
    <n v="95"/>
    <x v="2"/>
    <s v="Diesel"/>
    <n v="3.5149999999999998E-4"/>
  </r>
  <r>
    <s v="S025913"/>
    <x v="59"/>
    <s v="PO144855"/>
    <s v="GRN194672"/>
    <n v="101029715"/>
    <s v="CONDUCTIX WAMPFLER SPRING CABLE REEL - RS50"/>
    <s v="Salford M50 2GY"/>
    <n v="95"/>
    <x v="2"/>
    <s v="Diesel"/>
    <n v="3.5149999999999998E-4"/>
  </r>
  <r>
    <s v="S025913"/>
    <x v="59"/>
    <s v="PO147857"/>
    <s v="GRN195856"/>
    <n v="101046796"/>
    <s v="CABLE GRIP SB18 GA"/>
    <s v="Salford M50 2GY"/>
    <n v="95"/>
    <x v="2"/>
    <s v="Diesel"/>
    <n v="3.5149999999999998E-4"/>
  </r>
  <r>
    <s v="S025913"/>
    <x v="59"/>
    <s v="PO148626"/>
    <s v="GRN196658"/>
    <n v="101046796"/>
    <s v="CABLE GRIP SB18 GA"/>
    <s v="Salford M50 2GY"/>
    <n v="95"/>
    <x v="2"/>
    <s v="Diesel"/>
    <n v="3.5149999999999998E-4"/>
  </r>
  <r>
    <s v="S001571"/>
    <x v="10"/>
    <s v="PO144724"/>
    <s v="GRN192457"/>
    <n v="5745131"/>
    <s v="STANDARD MOUNTING SET FOR 190 / 270 D WEATHER HOOD"/>
    <s v="St Albans AL1 5BN"/>
    <n v="298"/>
    <x v="2"/>
    <s v="Diesel"/>
    <n v="1.1026E-3"/>
  </r>
  <r>
    <s v="S025913"/>
    <x v="59"/>
    <s v="PO145359"/>
    <s v="GRN198645"/>
    <n v="101029715"/>
    <s v="CONDUCTIX WAMPFLER SPRING CABLE REEL - RS50"/>
    <s v="Salford M50 2GY"/>
    <n v="95"/>
    <x v="2"/>
    <s v="Diesel"/>
    <n v="3.5149999999999998E-4"/>
  </r>
  <r>
    <s v="S025913"/>
    <x v="59"/>
    <s v="PO147245"/>
    <s v="GRN198923"/>
    <n v="101046797"/>
    <s v="BALL STOP 0.25-1.38 OD CBL (ROUND)"/>
    <s v="Salford M50 2GY"/>
    <n v="95"/>
    <x v="2"/>
    <s v="Diesel"/>
    <n v="3.5149999999999998E-4"/>
  </r>
  <r>
    <s v="S025913"/>
    <x v="59"/>
    <s v="PO146623"/>
    <s v="GRN199647"/>
    <n v="101029715"/>
    <s v="CONDUCTIX WAMPFLER SPRING CABLE REEL - RS50"/>
    <s v="Salford M50 2GY"/>
    <n v="95"/>
    <x v="2"/>
    <s v="Diesel"/>
    <n v="3.5149999999999998E-4"/>
  </r>
  <r>
    <s v="S025913"/>
    <x v="59"/>
    <s v="PO147857"/>
    <s v="GRN199726"/>
    <n v="101029715"/>
    <s v="CONDUCTIX WAMPFLER SPRING CABLE REEL - RS50"/>
    <s v="Salford M50 2GY"/>
    <n v="95"/>
    <x v="2"/>
    <s v="Diesel"/>
    <n v="3.5149999999999998E-4"/>
  </r>
  <r>
    <s v="S025913"/>
    <x v="59"/>
    <s v="PO146923"/>
    <s v="GRN201391"/>
    <n v="101046797"/>
    <s v="BALL STOP 0.25-1.38 OD CBL (ROUND)"/>
    <s v="Salford M50 2GY"/>
    <n v="95"/>
    <x v="2"/>
    <s v="Diesel"/>
    <n v="3.5149999999999998E-4"/>
  </r>
  <r>
    <s v="S001121"/>
    <x v="5"/>
    <s v="PO141368"/>
    <s v="GRN192463"/>
    <n v="101027741"/>
    <s v="FUSED TERMINAL BLOCK NON-INDICATING 300V AC/DC 15A"/>
    <s v="Salford M5 4BE"/>
    <n v="103.6"/>
    <x v="2"/>
    <s v="Diesel"/>
    <n v="3.8331999999999998E-4"/>
  </r>
  <r>
    <s v="S001121"/>
    <x v="5"/>
    <s v="PO143898"/>
    <s v="GRN192464"/>
    <n v="5545000"/>
    <s v="PANEL MOUNT SOUNDER 12-24V AC/DC 30MM DIA - BLACK"/>
    <s v="Salford M5 4BE"/>
    <n v="103.6"/>
    <x v="2"/>
    <s v="Diesel"/>
    <n v="3.8331999999999998E-4"/>
  </r>
  <r>
    <s v="S025913"/>
    <x v="59"/>
    <s v="PO147245"/>
    <s v="GRN202221"/>
    <n v="101046797"/>
    <s v="BALL STOP 0.25-1.38 OD CBL (ROUND)"/>
    <s v="Salford M50 2GY"/>
    <n v="95"/>
    <x v="2"/>
    <s v="Diesel"/>
    <n v="3.5149999999999998E-4"/>
  </r>
  <r>
    <s v="S025913"/>
    <x v="59"/>
    <s v="PO149850"/>
    <s v="GRN202425"/>
    <n v="101046796"/>
    <s v="CABLE GRIP SB18 GA"/>
    <s v="Salford M50 2GY"/>
    <n v="95"/>
    <x v="2"/>
    <s v="Diesel"/>
    <n v="3.5149999999999998E-4"/>
  </r>
  <r>
    <s v="S025913"/>
    <x v="59"/>
    <s v="PO147857"/>
    <s v="GRN203372"/>
    <n v="101029715"/>
    <s v="CONDUCTIX WAMPFLER SPRING CABLE REEL - RS50"/>
    <s v="Salford M50 2GY"/>
    <n v="95"/>
    <x v="2"/>
    <s v="Diesel"/>
    <n v="3.5149999999999998E-4"/>
  </r>
  <r>
    <s v="S025913"/>
    <x v="59"/>
    <s v="PO146291"/>
    <s v="GRN203568"/>
    <n v="101029715"/>
    <s v="CONDUCTIX WAMPFLER SPRING CABLE REEL - RS50"/>
    <s v="Salford M50 2GY"/>
    <n v="95"/>
    <x v="2"/>
    <s v="Diesel"/>
    <n v="3.5149999999999998E-4"/>
  </r>
  <r>
    <s v="S025913"/>
    <x v="59"/>
    <s v="PO146623"/>
    <s v="GRN203571"/>
    <n v="101046797"/>
    <s v="BALL STOP 0.25-1.38 OD CBL (ROUND)"/>
    <s v="Salford M50 2GY"/>
    <n v="95"/>
    <x v="2"/>
    <s v="Diesel"/>
    <n v="3.5149999999999998E-4"/>
  </r>
  <r>
    <s v="S025913"/>
    <x v="59"/>
    <s v="PO151227"/>
    <s v="GRN203811"/>
    <n v="101046796"/>
    <s v="CABLE GRIP SB18 GA"/>
    <s v="Salford M50 2GY"/>
    <n v="95"/>
    <x v="2"/>
    <s v="Diesel"/>
    <n v="3.5149999999999998E-4"/>
  </r>
  <r>
    <s v="S025913"/>
    <x v="59"/>
    <s v="PO146623"/>
    <s v="GRN205009"/>
    <n v="101029715"/>
    <s v="CONDUCTIX WAMPFLER SPRING CABLE REEL - RS50"/>
    <s v="Salford M50 2GY"/>
    <n v="95"/>
    <x v="2"/>
    <s v="Diesel"/>
    <n v="3.5149999999999998E-4"/>
  </r>
  <r>
    <s v="S026810"/>
    <x v="60"/>
    <s v="PO143268"/>
    <s v="GRN187453"/>
    <s v="278-1013-1"/>
    <s v="HOUSING ABS DETECTOR"/>
    <s v="Port Talbot SA12 7TZ"/>
    <n v="370"/>
    <x v="2"/>
    <s v="Diesel"/>
    <n v="1.369E-3"/>
  </r>
  <r>
    <s v="S026810"/>
    <x v="60"/>
    <s v="PO143268"/>
    <s v="GRN191392"/>
    <s v="278-1013-1"/>
    <s v="HOUSING ABS DETECTOR"/>
    <s v="Port Talbot SA12 7TZ"/>
    <n v="370"/>
    <x v="2"/>
    <s v="Diesel"/>
    <n v="1.369E-3"/>
  </r>
  <r>
    <s v="S001571"/>
    <x v="10"/>
    <s v="PO144239"/>
    <s v="GRN192484"/>
    <n v="57205719"/>
    <s v="MOUNTING KIT 1"/>
    <s v="St Albans AL1 5BN"/>
    <n v="298"/>
    <x v="2"/>
    <s v="Diesel"/>
    <n v="1.1026E-3"/>
  </r>
  <r>
    <s v="S022735"/>
    <x v="61"/>
    <s v="PO140528"/>
    <s v="GRN178397"/>
    <n v="101030842"/>
    <s v="HAR-PORT 2X USB 2.0 A-A 3M CABLE"/>
    <s v="Rochester ME1 3QR"/>
    <n v="414"/>
    <x v="2"/>
    <s v="Diesel"/>
    <n v="1.5318E-3"/>
  </r>
  <r>
    <s v="S022735"/>
    <x v="61"/>
    <s v="PO140604"/>
    <s v="GRN178398"/>
    <n v="101010630"/>
    <s v="IP 67 METAL ANGLED HAN 3A PLUG WITH 4 DATA CABLES"/>
    <s v="Rochester ME1 3QR"/>
    <n v="414"/>
    <x v="2"/>
    <s v="Diesel"/>
    <n v="1.5318E-3"/>
  </r>
  <r>
    <s v="S022735"/>
    <x v="61"/>
    <s v="PO139448"/>
    <s v="GRN178399"/>
    <n v="34211273"/>
    <s v="HPP V4 POWER PLUG 250V/16A"/>
    <s v="Rochester ME1 3QR"/>
    <n v="414"/>
    <x v="2"/>
    <s v="Diesel"/>
    <n v="1.5318E-3"/>
  </r>
  <r>
    <s v="S022735"/>
    <x v="61"/>
    <s v="PO140542"/>
    <s v="GRN178400"/>
    <n v="5045093"/>
    <s v="DATA 3A PANEL FEED THROUGH RJ45 IP67 - METAL"/>
    <s v="Rochester ME1 3QR"/>
    <n v="414"/>
    <x v="2"/>
    <s v="Diesel"/>
    <n v="1.5318E-3"/>
  </r>
  <r>
    <s v="S022735"/>
    <x v="61"/>
    <s v="PO140620"/>
    <s v="GRN178401"/>
    <n v="101022634"/>
    <s v="DETECTOR CONTROL CABLE HPP V4 TO 9 WAY D 500mm"/>
    <s v="Rochester ME1 3QR"/>
    <n v="414"/>
    <x v="2"/>
    <s v="Diesel"/>
    <n v="1.5318E-3"/>
  </r>
  <r>
    <s v="S022735"/>
    <x v="61"/>
    <s v="PO141182"/>
    <s v="GRN178531"/>
    <n v="34211273"/>
    <s v="HPP V4 POWER PLUG 250V/16A"/>
    <s v="Rochester ME1 3QR"/>
    <n v="414"/>
    <x v="2"/>
    <s v="Diesel"/>
    <n v="1.5318E-3"/>
  </r>
  <r>
    <s v="S022735"/>
    <x v="61"/>
    <s v="PO140835"/>
    <s v="GRN178691"/>
    <n v="34200768"/>
    <s v="BULKHEAD MOUNTING WITH SEALING COVER"/>
    <s v="Rochester ME1 3QR"/>
    <n v="414"/>
    <x v="2"/>
    <s v="Diesel"/>
    <n v="1.5318E-3"/>
  </r>
  <r>
    <s v="S022735"/>
    <x v="61"/>
    <s v="PO141231"/>
    <s v="GRN178692"/>
    <n v="34200768"/>
    <s v="BULKHEAD MOUNTING WITH SEALING COVER"/>
    <s v="Rochester ME1 3QR"/>
    <n v="414"/>
    <x v="2"/>
    <s v="Diesel"/>
    <n v="1.5318E-3"/>
  </r>
  <r>
    <s v="S022735"/>
    <x v="61"/>
    <s v="PO140542"/>
    <s v="GRN178745"/>
    <n v="3445403"/>
    <s v="FEMALE INSERT HAN 3A SCREW TERMINATION"/>
    <s v="Rochester ME1 3QR"/>
    <n v="414"/>
    <x v="2"/>
    <s v="Diesel"/>
    <n v="1.5318E-3"/>
  </r>
  <r>
    <s v="S022735"/>
    <x v="61"/>
    <s v="PO140528"/>
    <s v="GRN178746"/>
    <n v="101033218"/>
    <s v="HARTING PUSHPULL V4 WDF 250V/16A 3PIN IP65"/>
    <s v="Rochester ME1 3QR"/>
    <n v="414"/>
    <x v="2"/>
    <s v="Diesel"/>
    <n v="1.5318E-3"/>
  </r>
  <r>
    <s v="S022735"/>
    <x v="61"/>
    <s v="PO141231"/>
    <s v="GRN178754"/>
    <n v="34200755"/>
    <s v="MALE INSERT HAN 3A SCREW TERMINATION"/>
    <s v="Rochester ME1 3QR"/>
    <n v="414"/>
    <x v="2"/>
    <s v="Diesel"/>
    <n v="1.5318E-3"/>
  </r>
  <r>
    <s v="S022735"/>
    <x v="61"/>
    <s v="PO140528"/>
    <s v="GRN178795"/>
    <n v="34200768"/>
    <s v="BULKHEAD MOUNTING WITH SEALING COVER"/>
    <s v="Rochester ME1 3QR"/>
    <n v="414"/>
    <x v="2"/>
    <s v="Diesel"/>
    <n v="1.5318E-3"/>
  </r>
  <r>
    <s v="S022735"/>
    <x v="61"/>
    <s v="PO141182"/>
    <s v="GRN178796"/>
    <n v="34200768"/>
    <s v="BULKHEAD MOUNTING WITH SEALING COVER"/>
    <s v="Rochester ME1 3QR"/>
    <n v="414"/>
    <x v="2"/>
    <s v="Diesel"/>
    <n v="1.5318E-3"/>
  </r>
  <r>
    <s v="S022735"/>
    <x v="61"/>
    <s v="PO139450"/>
    <s v="GRN179234"/>
    <n v="34205980"/>
    <s v="HINGED FRAME 6B FOR 2 MODULES (A..B)_x000a_HARTING 09 14"/>
    <s v="Rochester ME1 3QR"/>
    <n v="414"/>
    <x v="2"/>
    <s v="Diesel"/>
    <n v="1.5318E-3"/>
  </r>
  <r>
    <s v="S023222"/>
    <x v="11"/>
    <s v="PO144477"/>
    <s v="GRN192508"/>
    <s v="11700-4773"/>
    <s v="CABLE ASSY M12-5F FLY8ING LEADS 2M"/>
    <s v="Wickford SS11 8YT"/>
    <n v="390"/>
    <x v="2"/>
    <s v="Diesel"/>
    <n v="1.4430000000000001E-3"/>
  </r>
  <r>
    <s v="S023222"/>
    <x v="11"/>
    <s v="PO145268"/>
    <s v="GRN192512"/>
    <s v="11700-5345"/>
    <s v="CABLE 1.5 METER RJ45S TO RJ45S CAT5E"/>
    <s v="Wickford SS11 8YT"/>
    <n v="390"/>
    <x v="2"/>
    <s v="Diesel"/>
    <n v="1.4430000000000001E-3"/>
  </r>
  <r>
    <s v="S022735"/>
    <x v="61"/>
    <s v="PO140528"/>
    <s v="GRN179267"/>
    <n v="101030842"/>
    <s v="HAR-PORT 2X USB 2.0 A-A 3M CABLE"/>
    <s v="Rochester ME1 3QR"/>
    <n v="414"/>
    <x v="2"/>
    <s v="Diesel"/>
    <n v="1.5318E-3"/>
  </r>
  <r>
    <s v="S023222"/>
    <x v="11"/>
    <s v="PO146369"/>
    <s v="GRN192519"/>
    <n v="101027070"/>
    <s v="ETHERNET CABLE PUR JACKET RSSD-RJ45S-4414-10M"/>
    <s v="Wickford SS11 8YT"/>
    <n v="390"/>
    <x v="2"/>
    <s v="Diesel"/>
    <n v="1.4430000000000001E-3"/>
  </r>
  <r>
    <s v="S001121"/>
    <x v="5"/>
    <s v="PO143185"/>
    <s v="GRN192520"/>
    <n v="13204807"/>
    <s v="RSLINX CLASSIC SINGLE NODE"/>
    <s v="Salford M5 4BE"/>
    <n v="103.6"/>
    <x v="2"/>
    <s v="Diesel"/>
    <n v="3.8331999999999998E-4"/>
  </r>
  <r>
    <s v="S023222"/>
    <x v="11"/>
    <s v="PO143353"/>
    <s v="GRN192521"/>
    <n v="101027038"/>
    <s v="M12 ETHERNET CABLE RSSD-RSSD-4416 - 10M LONG"/>
    <s v="Wickford SS11 8YT"/>
    <n v="390"/>
    <x v="2"/>
    <s v="Diesel"/>
    <n v="1.4430000000000001E-3"/>
  </r>
  <r>
    <s v="S001121"/>
    <x v="5"/>
    <s v="PO143190"/>
    <s v="GRN192522"/>
    <n v="13204807"/>
    <s v="RSLINX CLASSIC SINGLE NODE"/>
    <s v="Salford M5 4BE"/>
    <n v="103.6"/>
    <x v="2"/>
    <s v="Diesel"/>
    <n v="3.8331999999999998E-4"/>
  </r>
  <r>
    <s v="S001121"/>
    <x v="5"/>
    <s v="PO143191"/>
    <s v="GRN192523"/>
    <n v="13204807"/>
    <s v="RSLINX CLASSIC SINGLE NODE"/>
    <s v="Salford M5 4BE"/>
    <n v="103.6"/>
    <x v="2"/>
    <s v="Diesel"/>
    <n v="3.8331999999999998E-4"/>
  </r>
  <r>
    <s v="S022735"/>
    <x v="61"/>
    <s v="PO141182"/>
    <s v="GRN179268"/>
    <n v="101030842"/>
    <s v="HAR-PORT 2X USB 2.0 A-A 3M CABLE"/>
    <s v="Rochester ME1 3QR"/>
    <n v="414"/>
    <x v="2"/>
    <s v="Diesel"/>
    <n v="1.5318E-3"/>
  </r>
  <r>
    <s v="S022735"/>
    <x v="61"/>
    <s v="PO140540"/>
    <s v="GRN179269"/>
    <n v="34206085"/>
    <s v="HAN B PROTECT COVER DIE CAST FOR HOOD CO HARTING 0"/>
    <s v="Rochester ME1 3QR"/>
    <n v="414"/>
    <x v="2"/>
    <s v="Diesel"/>
    <n v="1.5318E-3"/>
  </r>
  <r>
    <s v="S022735"/>
    <x v="61"/>
    <s v="PO140542"/>
    <s v="GRN179271"/>
    <n v="3445081"/>
    <s v="CONNECTOR CODING BUSH HARTING 09 33 000 9909"/>
    <s v="Rochester ME1 3QR"/>
    <n v="414"/>
    <x v="2"/>
    <s v="Diesel"/>
    <n v="1.5318E-3"/>
  </r>
  <r>
    <s v="S022735"/>
    <x v="61"/>
    <s v="PO141182"/>
    <s v="GRN179614"/>
    <n v="101030863"/>
    <s v="HAR-PORT LABEL HOLDER"/>
    <s v="Rochester ME1 3QR"/>
    <n v="414"/>
    <x v="2"/>
    <s v="Diesel"/>
    <n v="1.5318E-3"/>
  </r>
  <r>
    <s v="S023413"/>
    <x v="15"/>
    <s v="PO143975"/>
    <s v="GRN192536"/>
    <s v="340-1583-1"/>
    <s v="VISY ACCR LITE ELECTRICAL HARDWARE"/>
    <s v="33100 Tampere, Finland"/>
    <n v="3916"/>
    <x v="2"/>
    <s v="Diesel"/>
    <n v="3.9815929999999999E-2"/>
  </r>
  <r>
    <s v="S022735"/>
    <x v="61"/>
    <s v="PO142500"/>
    <s v="GRN179631"/>
    <n v="101033218"/>
    <s v="HARTING PUSHPULL V4 WDF 250V/16A 3PIN IP65"/>
    <s v="Rochester ME1 3QR"/>
    <n v="414"/>
    <x v="2"/>
    <s v="Diesel"/>
    <n v="1.5318E-3"/>
  </r>
  <r>
    <s v="S023413"/>
    <x v="15"/>
    <s v="PO143647"/>
    <s v="GRN192543"/>
    <s v="361-1208-1"/>
    <s v="VISY DV60 ACCR &amp; ANPR ELECTRICAL HARDWARE"/>
    <s v="33100 Tampere, Finland"/>
    <n v="3916"/>
    <x v="2"/>
    <s v="Diesel"/>
    <n v="3.9815929999999999E-2"/>
  </r>
  <r>
    <s v="S022735"/>
    <x v="61"/>
    <s v="PO139448"/>
    <s v="GRN179634"/>
    <n v="101030863"/>
    <s v="HAR-PORT LABEL HOLDER HARTING 09 45 502 0002"/>
    <s v="Rochester ME1 3QR"/>
    <n v="414"/>
    <x v="2"/>
    <s v="Diesel"/>
    <n v="1.5318E-3"/>
  </r>
  <r>
    <s v="S023413"/>
    <x v="15"/>
    <s v="PO145774"/>
    <s v="GRN192547"/>
    <n v="101048325"/>
    <s v="VISY ACCR &amp; ANPR ELECTRICAL HARDWARE"/>
    <s v="33100 Tampere, Finland"/>
    <n v="3916"/>
    <x v="2"/>
    <s v="Diesel"/>
    <n v="3.9815929999999999E-2"/>
  </r>
  <r>
    <s v="S023413"/>
    <x v="15"/>
    <s v="PO145774"/>
    <s v="GRN192549"/>
    <n v="101048325"/>
    <s v="VISY ACCR &amp; ANPR ELECTRICAL HARDWARE"/>
    <s v="33100 Tampere, Finland"/>
    <n v="3916"/>
    <x v="2"/>
    <s v="Diesel"/>
    <n v="3.9815929999999999E-2"/>
  </r>
  <r>
    <s v="S026602"/>
    <x v="12"/>
    <s v="PO147560"/>
    <s v="GRN192564"/>
    <n v="101038093"/>
    <s v="FUEL FILTER #2"/>
    <s v="Watford WD24 7GG"/>
    <n v="302"/>
    <x v="2"/>
    <s v="Diesl"/>
    <n v="1.1173999999999999E-3"/>
  </r>
  <r>
    <s v="S001571"/>
    <x v="10"/>
    <s v="PO147242"/>
    <s v="GRN192566"/>
    <n v="1"/>
    <s v="freight inwards"/>
    <s v="St Albans AL1 5BN"/>
    <n v="298"/>
    <x v="2"/>
    <s v="Diesel"/>
    <n v="1.1026E-3"/>
  </r>
  <r>
    <s v="S022735"/>
    <x v="61"/>
    <s v="PO140540"/>
    <s v="GRN179717"/>
    <n v="34206107"/>
    <s v="FEMALE CONTACT 0.14mm2 - 0.37mm2 SILVER PLATED HAR"/>
    <s v="Rochester ME1 3QR"/>
    <n v="414"/>
    <x v="2"/>
    <s v="Diesel"/>
    <n v="1.5318E-3"/>
  </r>
  <r>
    <s v="S022735"/>
    <x v="61"/>
    <s v="PO141182"/>
    <s v="GRN179729"/>
    <n v="3445406"/>
    <s v="HAN 3A PROTECTION COVER WITH CORD HARTING 09 20 00"/>
    <s v="Rochester ME1 3QR"/>
    <n v="414"/>
    <x v="2"/>
    <s v="Diesel"/>
    <n v="1.5318E-3"/>
  </r>
  <r>
    <s v="S022735"/>
    <x v="61"/>
    <s v="PO142500"/>
    <s v="GRN179730"/>
    <n v="34202558"/>
    <s v="MALE INSERT HAN 10A250V 16A SCREW TERMINAL"/>
    <s v="Rochester ME1 3QR"/>
    <n v="414"/>
    <x v="2"/>
    <s v="Diesel"/>
    <n v="1.5318E-3"/>
  </r>
  <r>
    <s v="S022735"/>
    <x v="61"/>
    <s v="PO142500"/>
    <s v="GRN180190"/>
    <n v="101033218"/>
    <s v="HARTING PUSHPULL V4 WDF 250V/16A 3PIN IP65"/>
    <s v="Rochester ME1 3QR"/>
    <n v="414"/>
    <x v="2"/>
    <s v="Diesel"/>
    <n v="1.5318E-3"/>
  </r>
  <r>
    <s v="S022735"/>
    <x v="61"/>
    <s v="PO142500"/>
    <s v="GRN180192"/>
    <n v="5045093"/>
    <s v="DATA 3A PANEL FEED THROUGH RJ45 IP67 - METAL"/>
    <s v="Rochester ME1 3QR"/>
    <n v="414"/>
    <x v="2"/>
    <s v="Diesel"/>
    <n v="1.5318E-3"/>
  </r>
  <r>
    <s v="S022735"/>
    <x v="61"/>
    <s v="PO142166"/>
    <s v="GRN180227"/>
    <n v="34206745"/>
    <s v="FEMALE CONTACT HAN E 0.75mm2 SILVER PLATED HARTING"/>
    <s v="Rochester ME1 3QR"/>
    <n v="414"/>
    <x v="2"/>
    <s v="Diesel"/>
    <n v="1.5318E-3"/>
  </r>
  <r>
    <s v="S022735"/>
    <x v="61"/>
    <s v="PO140620"/>
    <s v="GRN180394"/>
    <n v="101022634"/>
    <s v="DETECTOR CONTROL CABLE HPP V4 TO 9 WAY D 500mm"/>
    <s v="Rochester ME1 3QR"/>
    <n v="414"/>
    <x v="2"/>
    <s v="Diesel"/>
    <n v="1.5318E-3"/>
  </r>
  <r>
    <s v="S023284"/>
    <x v="19"/>
    <s v="PO131880"/>
    <s v="GRN192580"/>
    <s v="340-1083-1"/>
    <s v="CONDUIT VERTICAL DETECTOR ENCLOSURE"/>
    <s v="Leicester LE19 2DT"/>
    <n v="144"/>
    <x v="1"/>
    <s v="Diesel"/>
    <n v="5.3280000000000001E-2"/>
  </r>
  <r>
    <s v="S022735"/>
    <x v="61"/>
    <s v="PO140542"/>
    <s v="GRN180395"/>
    <n v="3445119"/>
    <s v="HINGED FRAME 6B FOR 2 MODULESHARTING 09 14 006 03"/>
    <s v="Rochester ME1 3QR"/>
    <n v="414"/>
    <x v="2"/>
    <s v="Diesel"/>
    <n v="1.5318E-3"/>
  </r>
  <r>
    <s v="S022735"/>
    <x v="61"/>
    <s v="PO140604"/>
    <s v="GRN180397"/>
    <n v="34205982"/>
    <s v="HAN EE MODULE CRIMP MALE HARTING 09 14 008 3001"/>
    <s v="Rochester ME1 3QR"/>
    <n v="414"/>
    <x v="2"/>
    <s v="Diesel"/>
    <n v="1.5318E-3"/>
  </r>
  <r>
    <s v="S022735"/>
    <x v="61"/>
    <s v="PO140540"/>
    <s v="GRN180420"/>
    <n v="34205981"/>
    <s v="HAN RJ45 MODULE FEMALE GENDER CHANGER"/>
    <s v="Rochester ME1 3QR"/>
    <n v="414"/>
    <x v="2"/>
    <s v="Diesel"/>
    <n v="1.5318E-3"/>
  </r>
  <r>
    <s v="S022735"/>
    <x v="61"/>
    <s v="PO140528"/>
    <s v="GRN180737"/>
    <n v="34205980"/>
    <s v="HINGED FRAME 6B FOR 2 MODULES (A..B) HARTING 09 14"/>
    <s v="Rochester ME1 3QR"/>
    <n v="414"/>
    <x v="2"/>
    <s v="Diesel"/>
    <n v="1.5318E-3"/>
  </r>
  <r>
    <s v="S022735"/>
    <x v="61"/>
    <s v="PO141606"/>
    <s v="GRN180849"/>
    <n v="3445287"/>
    <s v="MALE COVER HAN 3A"/>
    <s v="Rochester ME1 3QR"/>
    <n v="414"/>
    <x v="2"/>
    <s v="Diesel"/>
    <n v="1.5318E-3"/>
  </r>
  <r>
    <s v="S022735"/>
    <x v="61"/>
    <s v="PO142813"/>
    <s v="GRN181171"/>
    <n v="3445233"/>
    <s v="TOP ENTRY HOOD HAN 3A-GG-M20"/>
    <s v="Rochester ME1 3QR"/>
    <n v="414"/>
    <x v="2"/>
    <s v="Diesel"/>
    <n v="1.5318E-3"/>
  </r>
  <r>
    <s v="S022735"/>
    <x v="61"/>
    <s v="PO142500"/>
    <s v="GRN181491"/>
    <n v="5045093"/>
    <s v="DATA 3A PANEL FEED THROUGH RJ45 IP67 - METAL"/>
    <s v="Rochester ME1 3QR"/>
    <n v="414"/>
    <x v="2"/>
    <s v="Diesel"/>
    <n v="1.5318E-3"/>
  </r>
  <r>
    <s v="S022735"/>
    <x v="61"/>
    <s v="PO140542"/>
    <s v="GRN181494"/>
    <n v="5045093"/>
    <s v="DATA 3A PANEL FEED THROUGH RJ45 IP67 - METAL"/>
    <s v="Rochester ME1 3QR"/>
    <n v="414"/>
    <x v="2"/>
    <s v="Diesel"/>
    <n v="1.5318E-3"/>
  </r>
  <r>
    <s v="S022735"/>
    <x v="61"/>
    <s v="PO140542"/>
    <s v="GRN181726"/>
    <n v="5045093"/>
    <s v="DATA 3A PANEL FEED THROUGH RJ45 IP67 - METAL"/>
    <s v="Rochester ME1 3QR"/>
    <n v="414"/>
    <x v="2"/>
    <s v="Diesel"/>
    <n v="1.5318E-3"/>
  </r>
  <r>
    <s v="S022735"/>
    <x v="61"/>
    <s v="PO140528"/>
    <s v="GRN182511"/>
    <n v="34200768"/>
    <s v="BULKHEAD MOUNTING WITH SEALING COVER"/>
    <s v="Rochester ME1 3QR"/>
    <n v="414"/>
    <x v="2"/>
    <s v="Diesel"/>
    <n v="1.5318E-3"/>
  </r>
  <r>
    <s v="S022735"/>
    <x v="61"/>
    <s v="PO142813"/>
    <s v="GRN182512"/>
    <n v="101030842"/>
    <s v="HAR-PORT 2X USB 2.0 A-A 3M CABLE"/>
    <s v="Rochester ME1 3QR"/>
    <n v="414"/>
    <x v="2"/>
    <s v="Diesel"/>
    <n v="1.5318E-3"/>
  </r>
  <r>
    <s v="S022735"/>
    <x v="61"/>
    <s v="PO143527"/>
    <s v="GRN182513"/>
    <n v="34211278"/>
    <s v="PUSH PULL V4 PLUG RJ45 CAT 6A"/>
    <s v="Rochester ME1 3QR"/>
    <n v="414"/>
    <x v="2"/>
    <s v="Diesel"/>
    <n v="1.5318E-3"/>
  </r>
  <r>
    <s v="S022735"/>
    <x v="61"/>
    <s v="PO140540"/>
    <s v="GRN182516"/>
    <n v="34205981"/>
    <s v="HAN RJ45 MODULE FEMALE GENDER CHANGER"/>
    <s v="Rochester ME1 3QR"/>
    <n v="414"/>
    <x v="2"/>
    <s v="Diesel"/>
    <n v="1.5318E-3"/>
  </r>
  <r>
    <s v="S022735"/>
    <x v="61"/>
    <s v="PO140542"/>
    <s v="GRN182517"/>
    <n v="3445119"/>
    <s v="HINGED FRAME 6B FOR 2 MODULESHARTING 09 14 006 03"/>
    <s v="Rochester ME1 3QR"/>
    <n v="414"/>
    <x v="2"/>
    <s v="Diesel"/>
    <n v="1.5318E-3"/>
  </r>
  <r>
    <s v="S022735"/>
    <x v="61"/>
    <s v="PO140604"/>
    <s v="GRN182520"/>
    <n v="34205982"/>
    <s v="HAN EE MODULE CRIMP MALE HARTING 09 14 008 3001"/>
    <s v="Rochester ME1 3QR"/>
    <n v="414"/>
    <x v="2"/>
    <s v="Diesel"/>
    <n v="1.5318E-3"/>
  </r>
  <r>
    <s v="S022735"/>
    <x v="61"/>
    <s v="PO143527"/>
    <s v="GRN182594"/>
    <n v="34211278"/>
    <s v="PUSH PULL V4 PLUG RJ45 CAT 6A"/>
    <s v="Rochester ME1 3QR"/>
    <n v="414"/>
    <x v="2"/>
    <s v="Diesel"/>
    <n v="1.5318E-3"/>
  </r>
  <r>
    <s v="S022735"/>
    <x v="61"/>
    <s v="PO143460"/>
    <s v="GRN182783"/>
    <n v="101030842"/>
    <s v="HAR-PORT 2X USB 2.0 A-A 3M CABLE"/>
    <s v="Rochester ME1 3QR"/>
    <n v="414"/>
    <x v="2"/>
    <s v="Diesel"/>
    <n v="1.5318E-3"/>
  </r>
  <r>
    <s v="S022735"/>
    <x v="61"/>
    <s v="PO144224"/>
    <s v="GRN183129"/>
    <n v="3445241"/>
    <s v="TOP ENTRY HOOD HAN 6E M25"/>
    <s v="Rochester ME1 3QR"/>
    <n v="414"/>
    <x v="2"/>
    <s v="Diesel"/>
    <n v="1.5318E-3"/>
  </r>
  <r>
    <s v="S022735"/>
    <x v="61"/>
    <s v="PO143460"/>
    <s v="GRN183714"/>
    <n v="101030842"/>
    <s v="HAR-PORT 2X USB 2.0 A-A 3M CABLE"/>
    <s v="Rochester ME1 3QR"/>
    <n v="414"/>
    <x v="2"/>
    <s v="Diesel"/>
    <n v="1.5318E-3"/>
  </r>
  <r>
    <s v="S022735"/>
    <x v="61"/>
    <s v="PO143527"/>
    <s v="GRN183728"/>
    <n v="34211273"/>
    <s v="HPP V4 POWER PLUG 250V/16A"/>
    <s v="Rochester ME1 3QR"/>
    <n v="414"/>
    <x v="2"/>
    <s v="Diesel"/>
    <n v="1.5318E-3"/>
  </r>
  <r>
    <s v="S022735"/>
    <x v="61"/>
    <s v="PO143460"/>
    <s v="GRN183731"/>
    <n v="101030863"/>
    <s v="HAR-PORT LABEL HOLDER"/>
    <s v="Rochester ME1 3QR"/>
    <n v="414"/>
    <x v="2"/>
    <s v="Diesel"/>
    <n v="1.5318E-3"/>
  </r>
  <r>
    <s v="S022735"/>
    <x v="61"/>
    <s v="PO143569"/>
    <s v="GRN183901"/>
    <s v="11701-2460"/>
    <s v="SET HAN3A M RECEPTACLE 2X LC DUP. SM GOF"/>
    <s v="Rochester ME1 3QR"/>
    <n v="414"/>
    <x v="2"/>
    <s v="Diesel"/>
    <n v="1.5318E-3"/>
  </r>
  <r>
    <s v="S022735"/>
    <x v="61"/>
    <s v="PO144597"/>
    <s v="GRN184322"/>
    <s v="11701-2460"/>
    <s v="SET HAN3A M RECEPTACLE 2X LC DUP. SM GOF"/>
    <s v="Rochester ME1 3QR"/>
    <n v="414"/>
    <x v="2"/>
    <s v="Diesel"/>
    <n v="1.5318E-3"/>
  </r>
  <r>
    <s v="S022735"/>
    <x v="61"/>
    <s v="PO140542"/>
    <s v="GRN184324"/>
    <n v="3445233"/>
    <s v="TOP ENTRY HOOD HAN 3A-GG-M20"/>
    <s v="Rochester ME1 3QR"/>
    <n v="414"/>
    <x v="2"/>
    <s v="Diesel"/>
    <n v="1.5318E-3"/>
  </r>
  <r>
    <s v="S022735"/>
    <x v="61"/>
    <s v="PO143527"/>
    <s v="GRN185015"/>
    <n v="34211278"/>
    <s v="PUSH PULL V4 PLUG RJ45 CAT 6A"/>
    <s v="Rochester ME1 3QR"/>
    <n v="414"/>
    <x v="2"/>
    <s v="Diesel"/>
    <n v="1.5318E-3"/>
  </r>
  <r>
    <s v="S022735"/>
    <x v="61"/>
    <s v="PO143461"/>
    <s v="GRN185017"/>
    <n v="101030842"/>
    <s v="HAR-PORT 2X USB 2.0 A-A 3M CABLE"/>
    <s v="Rochester ME1 3QR"/>
    <n v="414"/>
    <x v="2"/>
    <s v="Diesel"/>
    <n v="1.5318E-3"/>
  </r>
  <r>
    <s v="S022735"/>
    <x v="61"/>
    <s v="PO138668"/>
    <s v="GRN185018"/>
    <n v="5045093"/>
    <s v="DATA 3A PANEL FEED THROUGH RJ45 IP67 - METAL"/>
    <s v="Rochester ME1 3QR"/>
    <n v="414"/>
    <x v="2"/>
    <s v="Diesel"/>
    <n v="1.5318E-3"/>
  </r>
  <r>
    <s v="S022735"/>
    <x v="61"/>
    <s v="PO144836"/>
    <s v="GRN185619"/>
    <s v="11701-2460"/>
    <s v="SET HAN3A M RECEPTACLE 2X LC DUP. SM GOF"/>
    <s v="Rochester ME1 3QR"/>
    <n v="414"/>
    <x v="2"/>
    <s v="Diesel"/>
    <n v="1.5318E-3"/>
  </r>
  <r>
    <s v="S022735"/>
    <x v="61"/>
    <s v="PO144224"/>
    <s v="GRN186241"/>
    <n v="3445405"/>
    <s v="HAN 3 A CONNECTOR SET RJ45 8 POLE (CAT 6A VERSION)"/>
    <s v="Rochester ME1 3QR"/>
    <n v="414"/>
    <x v="2"/>
    <s v="Diesel"/>
    <n v="1.5318E-3"/>
  </r>
  <r>
    <s v="S022735"/>
    <x v="61"/>
    <s v="PO143460"/>
    <s v="GRN186243"/>
    <n v="3445405"/>
    <s v="HAN 3 A CONNECTOR SET RJ45 8 POLE (CAT 6A VERSION)"/>
    <s v="Rochester ME1 3QR"/>
    <n v="414"/>
    <x v="2"/>
    <s v="Diesel"/>
    <n v="1.5318E-3"/>
  </r>
  <r>
    <s v="S022735"/>
    <x v="61"/>
    <s v="PO143461"/>
    <s v="GRN186244"/>
    <n v="3445405"/>
    <s v="HAN 3 A CONNECTOR SET RJ45 8 POLE (CAT 6A VERSION)"/>
    <s v="Rochester ME1 3QR"/>
    <n v="414"/>
    <x v="2"/>
    <s v="Diesel"/>
    <n v="1.5318E-3"/>
  </r>
  <r>
    <s v="S022735"/>
    <x v="61"/>
    <s v="PO144836"/>
    <s v="GRN186556"/>
    <n v="34202812"/>
    <s v="DATA 3A PANEL FEED THROUGH METAL WITH SELF CLOSING"/>
    <s v="Rochester ME1 3QR"/>
    <n v="414"/>
    <x v="2"/>
    <s v="Diesel"/>
    <n v="1.5318E-3"/>
  </r>
  <r>
    <s v="S022735"/>
    <x v="61"/>
    <s v="PO143461"/>
    <s v="GRN186591"/>
    <n v="34200768"/>
    <s v="BULKHEAD MOUNTING WITH SEALING COVER"/>
    <s v="Rochester ME1 3QR"/>
    <n v="414"/>
    <x v="2"/>
    <s v="Diesel"/>
    <n v="1.5318E-3"/>
  </r>
  <r>
    <s v="S022735"/>
    <x v="61"/>
    <s v="PO143460"/>
    <s v="GRN186592"/>
    <n v="34200768"/>
    <s v="BULKHEAD MOUNTING WITH SEALING COVER"/>
    <s v="Rochester ME1 3QR"/>
    <n v="414"/>
    <x v="2"/>
    <s v="Diesel"/>
    <n v="1.5318E-3"/>
  </r>
  <r>
    <s v="S022735"/>
    <x v="61"/>
    <s v="PO140528"/>
    <s v="GRN186593"/>
    <n v="34200768"/>
    <s v="BULKHEAD MOUNTING WITH SEALING COVER"/>
    <s v="Rochester ME1 3QR"/>
    <n v="414"/>
    <x v="2"/>
    <s v="Diesel"/>
    <n v="1.5318E-3"/>
  </r>
  <r>
    <s v="S022735"/>
    <x v="61"/>
    <s v="PO143527"/>
    <s v="GRN186615"/>
    <n v="34211278"/>
    <s v="PUSH PULL V4 PLUG RJ45 CAT 6A"/>
    <s v="Rochester ME1 3QR"/>
    <n v="414"/>
    <x v="2"/>
    <s v="Diesel"/>
    <n v="1.5318E-3"/>
  </r>
  <r>
    <s v="S022735"/>
    <x v="61"/>
    <s v="PO143462"/>
    <s v="GRN186616"/>
    <n v="101030842"/>
    <s v="HAR-PORT 2X USB 2.0 A-A 3M CABLE"/>
    <s v="Rochester ME1 3QR"/>
    <n v="414"/>
    <x v="2"/>
    <s v="Diesel"/>
    <n v="1.5318E-3"/>
  </r>
  <r>
    <s v="S022735"/>
    <x v="61"/>
    <s v="PO140604"/>
    <s v="GRN187511"/>
    <n v="101010630"/>
    <s v="IP 67 METAL ANGLED HAN 3A PLUG WITH 4 DATA CABLES"/>
    <s v="Rochester ME1 3QR"/>
    <n v="414"/>
    <x v="2"/>
    <s v="Diesel"/>
    <n v="1.5318E-3"/>
  </r>
  <r>
    <s v="S022735"/>
    <x v="61"/>
    <s v="PO145403"/>
    <s v="GRN187512"/>
    <n v="101010630"/>
    <s v="IP 67 METAL ANGLED HAN 3A PLUG WITH 4 DATA CABLES"/>
    <s v="Rochester ME1 3QR"/>
    <n v="414"/>
    <x v="2"/>
    <s v="Diesel"/>
    <n v="1.5318E-3"/>
  </r>
  <r>
    <s v="S022735"/>
    <x v="61"/>
    <s v="PO142819"/>
    <s v="GRN187596"/>
    <s v="11701-2466"/>
    <s v="LANTIME/M1000/IMS-GC25-76253R-256 MODULAR SYNCHRON"/>
    <s v="Rochester ME1 3QR"/>
    <n v="414"/>
    <x v="2"/>
    <s v="Diesel"/>
    <n v="1.5318E-3"/>
  </r>
  <r>
    <s v="S022735"/>
    <x v="61"/>
    <s v="PO146138"/>
    <s v="GRN187931"/>
    <n v="34202812"/>
    <s v="DATA 3A PANEL FEED THROUGH METAL WITH SELF CLOSING"/>
    <s v="Rochester ME1 3QR"/>
    <n v="414"/>
    <x v="2"/>
    <s v="Diesel"/>
    <n v="1.5318E-3"/>
  </r>
  <r>
    <s v="S022735"/>
    <x v="61"/>
    <s v="PO146138"/>
    <s v="GRN187932"/>
    <n v="3445094"/>
    <s v="MALE INSERT 16A 6 WAY"/>
    <s v="Rochester ME1 3QR"/>
    <n v="414"/>
    <x v="2"/>
    <s v="Diesel"/>
    <n v="1.5318E-3"/>
  </r>
  <r>
    <s v="S022735"/>
    <x v="61"/>
    <s v="PO142813"/>
    <s v="GRN188139"/>
    <n v="101030864"/>
    <s v="HAR-PORT LABEL"/>
    <s v="Rochester ME1 3QR"/>
    <n v="414"/>
    <x v="2"/>
    <s v="Diesel"/>
    <n v="1.5318E-3"/>
  </r>
  <r>
    <s v="S022735"/>
    <x v="61"/>
    <s v="PO146617"/>
    <s v="GRN189697"/>
    <n v="34211273"/>
    <s v="HPP V4 POWER PLUG 250V/16A"/>
    <s v="Rochester ME1 3QR"/>
    <n v="414"/>
    <x v="2"/>
    <s v="Diesel"/>
    <n v="1.5318E-3"/>
  </r>
  <r>
    <s v="S022735"/>
    <x v="61"/>
    <s v="PO143463"/>
    <s v="GRN189921"/>
    <n v="101030842"/>
    <s v="HAR-PORT 2X USB 2.0 A-A 3M CABLE"/>
    <s v="Rochester ME1 3QR"/>
    <n v="414"/>
    <x v="2"/>
    <s v="Diesel"/>
    <n v="1.5318E-3"/>
  </r>
  <r>
    <s v="S022735"/>
    <x v="61"/>
    <s v="PO146617"/>
    <s v="GRN191503"/>
    <n v="34211273"/>
    <s v="HPP V4 POWER PLUG 250V/16A"/>
    <s v="Rochester ME1 3QR"/>
    <n v="414"/>
    <x v="2"/>
    <s v="Diesel"/>
    <n v="1.5318E-3"/>
  </r>
  <r>
    <s v="S022735"/>
    <x v="61"/>
    <s v="PO143464"/>
    <s v="GRN191702"/>
    <n v="101030842"/>
    <s v="HAR-PORT 2X USB 2.0 A-A 3M CABLE"/>
    <s v="Rochester ME1 3QR"/>
    <n v="414"/>
    <x v="2"/>
    <s v="Diesel"/>
    <n v="1.5318E-3"/>
  </r>
  <r>
    <s v="S022735"/>
    <x v="61"/>
    <s v="PO147037"/>
    <s v="GRN191708"/>
    <n v="3445403"/>
    <s v="FEMALE INSERT HAN 3A SCREW TERMINATION"/>
    <s v="Rochester ME1 3QR"/>
    <n v="414"/>
    <x v="2"/>
    <s v="Diesel"/>
    <n v="1.5318E-3"/>
  </r>
  <r>
    <s v="S022735"/>
    <x v="61"/>
    <s v="PO146721"/>
    <s v="GRN191905"/>
    <s v="11701-3144"/>
    <s v="HAN3A DUPLEX 2X LC DUPLEX SM CONNECTOR"/>
    <s v="Rochester ME1 3QR"/>
    <n v="414"/>
    <x v="2"/>
    <s v="Diesel"/>
    <n v="1.5318E-3"/>
  </r>
  <r>
    <s v="S022735"/>
    <x v="61"/>
    <s v="PO144455"/>
    <s v="GRN192912"/>
    <n v="34201935"/>
    <s v="BULKHEAD MOUNTING HAN 3A DIE CAST METAL COVER"/>
    <s v="Rochester ME1 3QR"/>
    <n v="414"/>
    <x v="2"/>
    <s v="Diesel"/>
    <n v="1.5318E-3"/>
  </r>
  <r>
    <s v="S022735"/>
    <x v="61"/>
    <s v="PO145753"/>
    <s v="GRN192999"/>
    <n v="34200768"/>
    <s v="BULKHEAD MOUNTING WITH SEALING COVER"/>
    <s v="Rochester ME1 3QR"/>
    <n v="414"/>
    <x v="2"/>
    <s v="Diesel"/>
    <n v="1.5318E-3"/>
  </r>
  <r>
    <s v="S022735"/>
    <x v="61"/>
    <s v="PO142813"/>
    <s v="GRN193000"/>
    <n v="34205980"/>
    <s v="HINGED FRAME 6B FOR 2 MODULES (A..B) HARTING 09 14"/>
    <s v="Rochester ME1 3QR"/>
    <n v="414"/>
    <x v="2"/>
    <s v="Diesel"/>
    <n v="1.5318E-3"/>
  </r>
  <r>
    <s v="S022735"/>
    <x v="61"/>
    <s v="PO147863"/>
    <s v="GRN193305"/>
    <n v="34211278"/>
    <s v="PUSH PULL V4 PLUG RJ45 CAT 6A"/>
    <s v="Rochester ME1 3QR"/>
    <n v="414"/>
    <x v="2"/>
    <s v="Diesel"/>
    <n v="1.5318E-3"/>
  </r>
  <r>
    <s v="S022735"/>
    <x v="61"/>
    <s v="PO148115"/>
    <s v="GRN194003"/>
    <n v="8745027"/>
    <s v="RJ45 GIGALINK ASSEMBLY TOOL"/>
    <s v="Rochester ME1 3QR"/>
    <n v="414"/>
    <x v="2"/>
    <s v="Diesel"/>
    <n v="1.5318E-3"/>
  </r>
  <r>
    <s v="S022735"/>
    <x v="61"/>
    <s v="PO146617"/>
    <s v="GRN194047"/>
    <n v="101022634"/>
    <s v="DETECTOR CONTROL CABLE HPP V4 TO 9 WAY D 500mm"/>
    <s v="Rochester ME1 3QR"/>
    <n v="414"/>
    <x v="2"/>
    <s v="Diesel"/>
    <n v="1.5318E-3"/>
  </r>
  <r>
    <s v="S022735"/>
    <x v="61"/>
    <s v="PO146685"/>
    <s v="GRN194050"/>
    <n v="101022634"/>
    <s v="DETECTOR CONTROL CABLE HPP V4 TO 9 WAY D 500mm"/>
    <s v="Rochester ME1 3QR"/>
    <n v="414"/>
    <x v="2"/>
    <s v="Diesel"/>
    <n v="1.5318E-3"/>
  </r>
  <r>
    <s v="S022735"/>
    <x v="61"/>
    <s v="PO144008"/>
    <s v="GRN194406"/>
    <s v="11701-2653"/>
    <s v="FIBRE OPTIC CABLE ASSY - 20M - 2 X HAN3A - 2 X LC"/>
    <s v="Rochester ME1 3QR"/>
    <n v="414"/>
    <x v="2"/>
    <s v="Diesel"/>
    <n v="1.5318E-3"/>
  </r>
  <r>
    <s v="S022735"/>
    <x v="61"/>
    <s v="PO148187"/>
    <s v="GRN195128"/>
    <n v="34205982"/>
    <s v="HAN EE MODULE CRIMP MALE HARTING 09 14 008 3001"/>
    <s v="Rochester ME1 3QR"/>
    <n v="414"/>
    <x v="2"/>
    <s v="Diesel"/>
    <n v="1.5318E-3"/>
  </r>
  <r>
    <s v="S022735"/>
    <x v="61"/>
    <s v="PO146721"/>
    <s v="GRN195129"/>
    <n v="34211273"/>
    <s v="HPP V4 POWER PLUG 250V/16A"/>
    <s v="Rochester ME1 3QR"/>
    <n v="414"/>
    <x v="2"/>
    <s v="Diesel"/>
    <n v="1.5318E-3"/>
  </r>
  <r>
    <s v="S022735"/>
    <x v="61"/>
    <s v="PO147863"/>
    <s v="GRN195641"/>
    <n v="34206060"/>
    <s v="HAN RJ45 ADAPTOR FOR PATCH CABLE HARTING 09 14 000"/>
    <s v="Rochester ME1 3QR"/>
    <n v="414"/>
    <x v="2"/>
    <s v="Diesel"/>
    <n v="1.5318E-3"/>
  </r>
  <r>
    <s v="S022735"/>
    <x v="61"/>
    <s v="PO147329"/>
    <s v="GRN195650"/>
    <n v="3445405"/>
    <s v="HAN 3 A CONNECTOR SET RJ45 8 POLE (CAT 6A VERSION)"/>
    <s v="Rochester ME1 3QR"/>
    <n v="414"/>
    <x v="2"/>
    <s v="Diesel"/>
    <n v="1.5318E-3"/>
  </r>
  <r>
    <s v="S022735"/>
    <x v="61"/>
    <s v="PO148936"/>
    <s v="GRN195668"/>
    <s v="356-1278-1"/>
    <s v="M60 UNDER RUN DISCONNECT KIT"/>
    <s v="Rochester ME1 3QR"/>
    <n v="414"/>
    <x v="2"/>
    <s v="Diesel"/>
    <n v="1.5318E-3"/>
  </r>
  <r>
    <s v="S024099"/>
    <x v="47"/>
    <s v="PO143024"/>
    <s v="GRN192684"/>
    <s v="340-1012-1"/>
    <s v="WELDMENT LINAC SUPPORT STRUCTURE"/>
    <s v="Stafford ST16 3DR"/>
    <n v="49.6"/>
    <x v="3"/>
    <s v="Diesel"/>
    <n v="5.0430800000000005E-2"/>
  </r>
  <r>
    <s v="S022735"/>
    <x v="61"/>
    <s v="PO147329"/>
    <s v="GRN196155"/>
    <n v="3445405"/>
    <s v="HAN 3 A CONNECTOR SET RJ45 8 POLE (CAT 6A VERSION)"/>
    <s v="Rochester ME1 3QR"/>
    <n v="414"/>
    <x v="2"/>
    <s v="Diesel"/>
    <n v="1.5318E-3"/>
  </r>
  <r>
    <s v="S022735"/>
    <x v="61"/>
    <s v="PO147461"/>
    <s v="GRN196156"/>
    <n v="3445406"/>
    <s v="HAN 3A PROTECTION COVER WITH CORD"/>
    <s v="Rochester ME1 3QR"/>
    <n v="414"/>
    <x v="2"/>
    <s v="Diesel"/>
    <n v="1.5318E-3"/>
  </r>
  <r>
    <s v="S022735"/>
    <x v="61"/>
    <s v="PO147812"/>
    <s v="GRN196157"/>
    <n v="101033218"/>
    <s v="PUSHPULL V4 WDF 250V/16A 3PIN IP65"/>
    <s v="Rochester ME1 3QR"/>
    <n v="414"/>
    <x v="2"/>
    <s v="Diesel"/>
    <n v="1.5318E-3"/>
  </r>
  <r>
    <s v="S022735"/>
    <x v="61"/>
    <s v="PO147863"/>
    <s v="GRN196160"/>
    <n v="3445233"/>
    <s v="TOP ENTRY HOOD HAN 3A-GG-M20"/>
    <s v="Rochester ME1 3QR"/>
    <n v="414"/>
    <x v="2"/>
    <s v="Diesel"/>
    <n v="1.5318E-3"/>
  </r>
  <r>
    <s v="S022735"/>
    <x v="61"/>
    <s v="PO147355"/>
    <s v="GRN196704"/>
    <n v="34206106"/>
    <s v="MALE CONTACT 0.14mm2 - 0.37mm2 SILVER PLATED HARTI"/>
    <s v="Rochester ME1 3QR"/>
    <n v="414"/>
    <x v="2"/>
    <s v="Diesel"/>
    <n v="1.5318E-3"/>
  </r>
  <r>
    <s v="S022735"/>
    <x v="61"/>
    <s v="PO148255"/>
    <s v="GRN196705"/>
    <n v="101030863"/>
    <s v="HAR-PORT LABEL HOLDER"/>
    <s v="Rochester ME1 3QR"/>
    <n v="414"/>
    <x v="2"/>
    <s v="Diesel"/>
    <n v="1.5318E-3"/>
  </r>
  <r>
    <s v="S022735"/>
    <x v="61"/>
    <s v="PO148701"/>
    <s v="GRN196706"/>
    <n v="3445081"/>
    <s v="CONNECTOR CODING BUSH HARTING 09 33 000 9909"/>
    <s v="Rochester ME1 3QR"/>
    <n v="414"/>
    <x v="2"/>
    <s v="Diesel"/>
    <n v="1.5318E-3"/>
  </r>
  <r>
    <s v="S022735"/>
    <x v="61"/>
    <s v="PO149007"/>
    <s v="GRN196707"/>
    <n v="34211273"/>
    <s v="HPP V4 POWER PLUG 250V/16A"/>
    <s v="Rochester ME1 3QR"/>
    <n v="414"/>
    <x v="2"/>
    <s v="Diesel"/>
    <n v="1.5318E-3"/>
  </r>
  <r>
    <s v="S024190"/>
    <x v="22"/>
    <s v="PO146244"/>
    <s v="GRN192699"/>
    <s v="340-1357-1"/>
    <s v="DOME CAMERA GASKET"/>
    <s v="Stockport SK4 2JT"/>
    <n v="22.2"/>
    <x v="1"/>
    <s v="Diesel"/>
    <n v="8.2140000000000008E-3"/>
  </r>
  <r>
    <s v="S022735"/>
    <x v="61"/>
    <s v="PO146685"/>
    <s v="GRN197227"/>
    <n v="101022634"/>
    <s v="DETECTOR CONTROL CABLE HPP V4 TO 9 WAY D 500mm"/>
    <s v="Rochester ME1 3QR"/>
    <n v="414"/>
    <x v="2"/>
    <s v="Diesel"/>
    <n v="1.5318E-3"/>
  </r>
  <r>
    <s v="S022735"/>
    <x v="61"/>
    <s v="PO148936"/>
    <s v="GRN197407"/>
    <s v="356-1278-1"/>
    <s v="M60 UNDER RUN DISCONNECT KIT"/>
    <s v="Rochester ME1 3QR"/>
    <n v="414"/>
    <x v="2"/>
    <s v="Diesel"/>
    <n v="1.5318E-3"/>
  </r>
  <r>
    <s v="S022735"/>
    <x v="61"/>
    <s v="PO147863"/>
    <s v="GRN198168"/>
    <n v="3445403"/>
    <s v="FEMALE INSERT HAN 3A SCREW TERMINATION"/>
    <s v="Rochester ME1 3QR"/>
    <n v="414"/>
    <x v="2"/>
    <s v="Diesel"/>
    <n v="1.5318E-3"/>
  </r>
  <r>
    <s v="S022735"/>
    <x v="61"/>
    <s v="PO148187"/>
    <s v="GRN198169"/>
    <n v="3445406"/>
    <s v="HAN 3A PROTECTION COVER WITH CORD"/>
    <s v="Rochester ME1 3QR"/>
    <n v="414"/>
    <x v="2"/>
    <s v="Diesel"/>
    <n v="1.5318E-3"/>
  </r>
  <r>
    <s v="S022735"/>
    <x v="61"/>
    <s v="PO148631"/>
    <s v="GRN198171"/>
    <n v="34206085"/>
    <s v="HAN B PROTECT COVER DIE CAST FOR HOOD CO HARTING 0"/>
    <s v="Rochester ME1 3QR"/>
    <n v="414"/>
    <x v="2"/>
    <s v="Diesel"/>
    <n v="1.5318E-3"/>
  </r>
  <r>
    <s v="S022735"/>
    <x v="61"/>
    <s v="PO145753"/>
    <s v="GRN198177"/>
    <n v="34200768"/>
    <s v="BULKHEAD MOUNTING WITH SEALING COVER"/>
    <s v="Rochester ME1 3QR"/>
    <n v="414"/>
    <x v="2"/>
    <s v="Diesel"/>
    <n v="1.5318E-3"/>
  </r>
  <r>
    <s v="S022735"/>
    <x v="61"/>
    <s v="PO146721"/>
    <s v="GRN198194"/>
    <n v="34211278"/>
    <s v="PUSH PULL V4 PLUG RJ45 CAT 6A"/>
    <s v="Rochester ME1 3QR"/>
    <n v="414"/>
    <x v="2"/>
    <s v="Diesel"/>
    <n v="1.5318E-3"/>
  </r>
  <r>
    <s v="S022735"/>
    <x v="61"/>
    <s v="PO147329"/>
    <s v="GRN198204"/>
    <n v="3445405"/>
    <s v="HAN 3 A CONNECTOR SET RJ45 8 POLE (CAT 6A VERSION)"/>
    <s v="Rochester ME1 3QR"/>
    <n v="414"/>
    <x v="2"/>
    <s v="Diesel"/>
    <n v="1.5318E-3"/>
  </r>
  <r>
    <s v="S022735"/>
    <x v="61"/>
    <s v="PO146721"/>
    <s v="GRN198205"/>
    <n v="34211273"/>
    <s v="HPP V4 POWER PLUG 250V/16A"/>
    <s v="Rochester ME1 3QR"/>
    <n v="414"/>
    <x v="2"/>
    <s v="Diesel"/>
    <n v="1.5318E-3"/>
  </r>
  <r>
    <s v="S022735"/>
    <x v="61"/>
    <s v="PO144091"/>
    <s v="GRN198423"/>
    <s v="11701-2474"/>
    <s v="FO CABLE ASSY 5M-2 X HAN3A - 2 X LC DUPLEX 5M"/>
    <s v="Rochester ME1 3QR"/>
    <n v="414"/>
    <x v="2"/>
    <s v="Diesel"/>
    <n v="1.5318E-3"/>
  </r>
  <r>
    <s v="S023284"/>
    <x v="19"/>
    <s v="PO137837"/>
    <s v="GRN192712"/>
    <s v="340-1084-1"/>
    <s v="CONDUIT HORIZONTAL DETECTOR ENCLOSURE"/>
    <s v="Leicester LE19 2DT"/>
    <n v="144"/>
    <x v="1"/>
    <s v="Diesel"/>
    <n v="5.3280000000000001E-2"/>
  </r>
  <r>
    <s v="S023284"/>
    <x v="19"/>
    <s v="PO131881"/>
    <s v="GRN192713"/>
    <s v="340-1084-1"/>
    <s v="CONDUIT HORIZONTAL DETECTOR ENCLOSURE"/>
    <s v="Leicester LE19 2DT"/>
    <n v="144"/>
    <x v="1"/>
    <s v="Diesel"/>
    <n v="5.3280000000000001E-2"/>
  </r>
  <r>
    <s v="S023284"/>
    <x v="19"/>
    <s v="PO140972"/>
    <s v="GRN192714"/>
    <s v="340-1084-1"/>
    <s v="CONDUIT HORIZONTAL DETECTOR ENCLOSURE"/>
    <s v="Leicester LE19 2DT"/>
    <n v="144"/>
    <x v="1"/>
    <s v="Diesel"/>
    <n v="5.3280000000000001E-2"/>
  </r>
  <r>
    <s v="S023284"/>
    <x v="19"/>
    <s v="PO138729"/>
    <s v="GRN192715"/>
    <s v="340-1042-1"/>
    <s v="JUNCTION BOX DETECTOR SIDE"/>
    <s v="Leicester LE19 2DT"/>
    <n v="144"/>
    <x v="1"/>
    <s v="Diesel"/>
    <n v="5.3280000000000001E-2"/>
  </r>
  <r>
    <s v="S022735"/>
    <x v="61"/>
    <s v="PO148129"/>
    <s v="GRN199317"/>
    <n v="3445405"/>
    <s v="HAN 3 A CONNECTOR SET RJ45 8 POLE (CAT 6A VERSION)"/>
    <s v="Rochester ME1 3QR"/>
    <n v="414"/>
    <x v="2"/>
    <s v="Diesel"/>
    <n v="1.5318E-3"/>
  </r>
  <r>
    <s v="S022735"/>
    <x v="61"/>
    <s v="PO149346"/>
    <s v="GRN199318"/>
    <n v="101030842"/>
    <s v="HAR-PORT 2X USB 2.0 A-A 3M CABLE"/>
    <s v="Rochester ME1 3QR"/>
    <n v="414"/>
    <x v="2"/>
    <s v="Diesel"/>
    <n v="1.5318E-3"/>
  </r>
  <r>
    <s v="S022735"/>
    <x v="61"/>
    <s v="PO149115"/>
    <s v="GRN200078"/>
    <n v="34206060"/>
    <s v="HAN RJ45 ADAPTOR FOR PATCH CABLE HARTING 09 14 000"/>
    <s v="Rochester ME1 3QR"/>
    <n v="414"/>
    <x v="2"/>
    <s v="Diesel"/>
    <n v="1.5318E-3"/>
  </r>
  <r>
    <s v="S022735"/>
    <x v="61"/>
    <s v="PO147355"/>
    <s v="GRN200079"/>
    <n v="34206106"/>
    <s v="MALE CONTACT 0.14mm2 - 0.37mm2 SILVER PLATED HARTI"/>
    <s v="Rochester ME1 3QR"/>
    <n v="414"/>
    <x v="2"/>
    <s v="Diesel"/>
    <n v="1.5318E-3"/>
  </r>
  <r>
    <s v="S022735"/>
    <x v="61"/>
    <s v="PO150145"/>
    <s v="GRN200088"/>
    <n v="34205980"/>
    <s v="HINGED FRAME 6B FOR 2 MODULES (A..B) HARTING 09 14"/>
    <s v="Rochester ME1 3QR"/>
    <n v="414"/>
    <x v="2"/>
    <s v="Diesel"/>
    <n v="1.5318E-3"/>
  </r>
  <r>
    <s v="S022735"/>
    <x v="61"/>
    <s v="PO150295"/>
    <s v="GRN200089"/>
    <n v="34205980"/>
    <s v="HINGED FRAME 6B FOR 2 MODULES (A..B) HARTING 09 14"/>
    <s v="Rochester ME1 3QR"/>
    <n v="414"/>
    <x v="2"/>
    <s v="Diesel"/>
    <n v="1.5318E-3"/>
  </r>
  <r>
    <s v="S022735"/>
    <x v="61"/>
    <s v="PO149007"/>
    <s v="GRN200121"/>
    <n v="34211273"/>
    <s v="HPP V4 POWER PLUG 250V/16A"/>
    <s v="Rochester ME1 3QR"/>
    <n v="414"/>
    <x v="2"/>
    <s v="Diesel"/>
    <n v="1.5318E-3"/>
  </r>
  <r>
    <s v="S022735"/>
    <x v="61"/>
    <s v="PO150661"/>
    <s v="GRN201120"/>
    <n v="34211273"/>
    <s v="HPP V4 POWER PLUG 250V/16A"/>
    <s v="Rochester ME1 3QR"/>
    <n v="414"/>
    <x v="2"/>
    <s v="Diesel"/>
    <n v="1.5318E-3"/>
  </r>
  <r>
    <s v="S022735"/>
    <x v="61"/>
    <s v="PO150701"/>
    <s v="GRN201276"/>
    <n v="3445081"/>
    <s v="CONNECTOR CODING BUSH HARTING 09 33 000 9909"/>
    <s v="Rochester ME1 3QR"/>
    <n v="414"/>
    <x v="2"/>
    <s v="Diesel"/>
    <n v="1.5318E-3"/>
  </r>
  <r>
    <s v="S022735"/>
    <x v="61"/>
    <s v="PO150701"/>
    <s v="GRN201379"/>
    <n v="3445406"/>
    <s v="HAN 3A PROTECTION COVER WITH CORD"/>
    <s v="Rochester ME1 3QR"/>
    <n v="414"/>
    <x v="2"/>
    <s v="Diesel"/>
    <n v="1.5318E-3"/>
  </r>
  <r>
    <s v="S022735"/>
    <x v="61"/>
    <s v="PO147355"/>
    <s v="GRN201559"/>
    <n v="5045093"/>
    <s v="DATA 3A PANEL FEED THROUGH RJ45 IP67 - METAL"/>
    <s v="Rochester ME1 3QR"/>
    <n v="414"/>
    <x v="2"/>
    <s v="Diesel"/>
    <n v="1.5318E-3"/>
  </r>
  <r>
    <s v="S022735"/>
    <x v="61"/>
    <s v="PO147037"/>
    <s v="GRN201561"/>
    <n v="3445403"/>
    <s v="FEMALE INSERT HAN 3A SCREW TERMINATION"/>
    <s v="Rochester ME1 3QR"/>
    <n v="414"/>
    <x v="2"/>
    <s v="Diesel"/>
    <n v="1.5318E-3"/>
  </r>
  <r>
    <s v="S022735"/>
    <x v="61"/>
    <s v="PO150830"/>
    <s v="GRN201827"/>
    <n v="34211278"/>
    <s v="PUSH PULL V4 PLUG RJ45 CAT 6A"/>
    <s v="Rochester ME1 3QR"/>
    <n v="414"/>
    <x v="2"/>
    <s v="Diesel"/>
    <n v="1.5318E-3"/>
  </r>
  <r>
    <s v="S022735"/>
    <x v="61"/>
    <s v="PO150468"/>
    <s v="GRN201946"/>
    <n v="3445405"/>
    <s v="HAN 3 A CONNECTOR SET RJ45 8 POLE (CAT 6A VERSION)"/>
    <s v="Rochester ME1 3QR"/>
    <n v="414"/>
    <x v="2"/>
    <s v="Diesel"/>
    <n v="1.5318E-3"/>
  </r>
  <r>
    <s v="S022735"/>
    <x v="61"/>
    <s v="PO147355"/>
    <s v="GRN202086"/>
    <n v="34206106"/>
    <s v="MALE CONTACT 0.14mm2 - 0.37mm2 SILVER PLATED HARTI"/>
    <s v="Rochester ME1 3QR"/>
    <n v="414"/>
    <x v="2"/>
    <s v="Diesel"/>
    <n v="1.5318E-3"/>
  </r>
  <r>
    <s v="S022735"/>
    <x v="61"/>
    <s v="PO150426"/>
    <s v="GRN202097"/>
    <n v="5045093"/>
    <s v="DATA 3A PANEL FEED THROUGH RJ45 IP67 - METAL"/>
    <s v="Rochester ME1 3QR"/>
    <n v="414"/>
    <x v="2"/>
    <s v="Diesel"/>
    <n v="1.5318E-3"/>
  </r>
  <r>
    <s v="S022735"/>
    <x v="61"/>
    <s v="PO149925"/>
    <s v="GRN202098"/>
    <n v="85206731"/>
    <s v="M3 X 6MM SEALING SCREW HAN 3A IP67"/>
    <s v="Rochester ME1 3QR"/>
    <n v="414"/>
    <x v="2"/>
    <s v="Diesel"/>
    <n v="1.5318E-3"/>
  </r>
  <r>
    <s v="S022735"/>
    <x v="61"/>
    <s v="PO150145"/>
    <s v="GRN202100"/>
    <n v="101030863"/>
    <s v="HAR-PORT LABEL HOLDER"/>
    <s v="Rochester ME1 3QR"/>
    <n v="414"/>
    <x v="2"/>
    <s v="Diesel"/>
    <n v="1.5318E-3"/>
  </r>
  <r>
    <s v="S022735"/>
    <x v="61"/>
    <s v="PO150566"/>
    <s v="GRN202346"/>
    <n v="3445405"/>
    <s v="HAN 3 A CONNECTOR SET RJ45 8 POLE (CAT 6A VERSION)"/>
    <s v="Rochester ME1 3QR"/>
    <n v="414"/>
    <x v="2"/>
    <s v="Diesel"/>
    <n v="1.5318E-3"/>
  </r>
  <r>
    <s v="S022735"/>
    <x v="61"/>
    <s v="PO149979"/>
    <s v="GRN202349"/>
    <n v="101030842"/>
    <s v="HAR-PORT 2X USB 2.0 A-A 3M CABLE"/>
    <s v="Rochester ME1 3QR"/>
    <n v="414"/>
    <x v="2"/>
    <s v="Diesel"/>
    <n v="1.5318E-3"/>
  </r>
  <r>
    <s v="S022735"/>
    <x v="61"/>
    <s v="PO150426"/>
    <s v="GRN202377"/>
    <n v="5045093"/>
    <s v="DATA 3A PANEL FEED THROUGH RJ45 IP67 - METAL"/>
    <s v="Rochester ME1 3QR"/>
    <n v="414"/>
    <x v="2"/>
    <s v="Diesel"/>
    <n v="1.5318E-3"/>
  </r>
  <r>
    <s v="S022735"/>
    <x v="61"/>
    <s v="PO150566"/>
    <s v="GRN202381"/>
    <n v="34206107"/>
    <s v="FEMALE CONTACT 0.14mm2 - 0.37mm2 SILVER PLATED HAR"/>
    <s v="Rochester ME1 3QR"/>
    <n v="414"/>
    <x v="2"/>
    <s v="Diesel"/>
    <n v="1.5318E-3"/>
  </r>
  <r>
    <s v="S022735"/>
    <x v="61"/>
    <s v="PO149925"/>
    <s v="GRN202384"/>
    <n v="3445406"/>
    <s v="HAN 3A PROTECTION COVER WITH CORD"/>
    <s v="Rochester ME1 3QR"/>
    <n v="414"/>
    <x v="2"/>
    <s v="Diesel"/>
    <n v="1.5318E-3"/>
  </r>
  <r>
    <s v="S022735"/>
    <x v="61"/>
    <s v="PO149346"/>
    <s v="GRN202603"/>
    <n v="34206107"/>
    <s v="FEMALE CONTACT 0.14mm2 - 0.37mm2 SILVER PLATED HAR"/>
    <s v="Rochester ME1 3QR"/>
    <n v="414"/>
    <x v="2"/>
    <s v="Diesel"/>
    <n v="1.5318E-3"/>
  </r>
  <r>
    <s v="S022735"/>
    <x v="61"/>
    <s v="PO150145"/>
    <s v="GRN202605"/>
    <n v="34205982"/>
    <s v="HAN EE MODULE CRIMP MALE HARTING 09 14 008 3001"/>
    <s v="Rochester ME1 3QR"/>
    <n v="414"/>
    <x v="2"/>
    <s v="Diesel"/>
    <n v="1.5318E-3"/>
  </r>
  <r>
    <s v="S022735"/>
    <x v="61"/>
    <s v="PO150830"/>
    <s v="GRN202611"/>
    <n v="34211278"/>
    <s v="PUSH PULL V4 PLUG RJ45 CAT 6A"/>
    <s v="Rochester ME1 3QR"/>
    <n v="414"/>
    <x v="2"/>
    <s v="Diesel"/>
    <n v="1.5318E-3"/>
  </r>
  <r>
    <s v="S022735"/>
    <x v="61"/>
    <s v="PO149523"/>
    <s v="GRN203375"/>
    <n v="34211273"/>
    <s v="HPP V4 POWER PLUG 250V/16A"/>
    <s v="Rochester ME1 3QR"/>
    <n v="414"/>
    <x v="2"/>
    <s v="Diesel"/>
    <n v="1.5318E-3"/>
  </r>
  <r>
    <s v="S022735"/>
    <x v="61"/>
    <s v="PO148901"/>
    <s v="GRN203377"/>
    <n v="101022634"/>
    <s v="DETECTOR CONTROL CABLE HPP V4 TO 9 WAY D 500mm"/>
    <s v="Rochester ME1 3QR"/>
    <n v="414"/>
    <x v="2"/>
    <s v="Diesel"/>
    <n v="1.5318E-3"/>
  </r>
  <r>
    <s v="S022735"/>
    <x v="61"/>
    <s v="PO151524"/>
    <s v="GRN203563"/>
    <n v="3445080"/>
    <s v="CONNECTOR CODING PIN HARTING 09 33 000 9908"/>
    <s v="Rochester ME1 3QR"/>
    <n v="414"/>
    <x v="2"/>
    <s v="Diesel"/>
    <n v="1.5318E-3"/>
  </r>
  <r>
    <s v="S022735"/>
    <x v="61"/>
    <s v="PO147355"/>
    <s v="GRN203667"/>
    <n v="34206106"/>
    <s v="MALE CONTACT 0.14mm2 - 0.37mm2 SILVER PLATED HARTI"/>
    <s v="Rochester ME1 3QR"/>
    <n v="414"/>
    <x v="2"/>
    <s v="Diesel"/>
    <n v="1.5318E-3"/>
  </r>
  <r>
    <s v="S022735"/>
    <x v="61"/>
    <s v="PO142813"/>
    <s v="GRN203696"/>
    <n v="34206081"/>
    <s v="HAN B BASE SM HC 1 LEVER METAL COVER M25 HARTING 1"/>
    <s v="Rochester ME1 3QR"/>
    <n v="414"/>
    <x v="2"/>
    <s v="Diesel"/>
    <n v="1.5318E-3"/>
  </r>
  <r>
    <s v="S022735"/>
    <x v="61"/>
    <s v="PO149346"/>
    <s v="GRN203699"/>
    <n v="101033218"/>
    <s v="PUSHPULL V4 WDF 250V/16A 3PIN IP65"/>
    <s v="Rochester ME1 3QR"/>
    <n v="414"/>
    <x v="2"/>
    <s v="Diesel"/>
    <n v="1.5318E-3"/>
  </r>
  <r>
    <s v="S022735"/>
    <x v="61"/>
    <s v="PO150145"/>
    <s v="GRN203704"/>
    <n v="34205980"/>
    <s v="HINGED FRAME 6B FOR 2 MODULES (A..B) HARTING 09 14"/>
    <s v="Rochester ME1 3QR"/>
    <n v="414"/>
    <x v="2"/>
    <s v="Diesel"/>
    <n v="1.5318E-3"/>
  </r>
  <r>
    <s v="S022735"/>
    <x v="61"/>
    <s v="PO150145"/>
    <s v="GRN203709"/>
    <n v="34206059"/>
    <s v="HAN EE MODULE CRIMP FEMALE HARTING 09 14 008 3101"/>
    <s v="Rochester ME1 3QR"/>
    <n v="414"/>
    <x v="2"/>
    <s v="Diesel"/>
    <n v="1.5318E-3"/>
  </r>
  <r>
    <s v="S022735"/>
    <x v="61"/>
    <s v="PO150468"/>
    <s v="GRN203720"/>
    <n v="3445405"/>
    <s v="HAN 3 A CONNECTOR SET RJ45 8 POLE (CAT 6A VERSION)"/>
    <s v="Rochester ME1 3QR"/>
    <n v="414"/>
    <x v="2"/>
    <s v="Diesel"/>
    <n v="1.5318E-3"/>
  </r>
  <r>
    <s v="S022735"/>
    <x v="61"/>
    <s v="PO150620"/>
    <s v="GRN203721"/>
    <n v="101030842"/>
    <s v="HAR-PORT 2X USB 2.0 A-A 3M CABLE"/>
    <s v="Rochester ME1 3QR"/>
    <n v="414"/>
    <x v="2"/>
    <s v="Diesel"/>
    <n v="1.5318E-3"/>
  </r>
  <r>
    <s v="S022735"/>
    <x v="61"/>
    <s v="PO150661"/>
    <s v="GRN203726"/>
    <n v="34205981"/>
    <s v="HAN RJ45 MODULE FEMALE GENDER CHANGER"/>
    <s v="Rochester ME1 3QR"/>
    <n v="414"/>
    <x v="2"/>
    <s v="Diesel"/>
    <n v="1.5318E-3"/>
  </r>
  <r>
    <s v="S022735"/>
    <x v="61"/>
    <s v="PO150830"/>
    <s v="GRN203727"/>
    <n v="3445119"/>
    <s v="HINGED FRAME 6B FOR 2 MODULESHARTING 09 14 006 03"/>
    <s v="Rochester ME1 3QR"/>
    <n v="414"/>
    <x v="2"/>
    <s v="Diesel"/>
    <n v="1.5318E-3"/>
  </r>
  <r>
    <s v="S022735"/>
    <x v="61"/>
    <s v="PO150015"/>
    <s v="GRN204356"/>
    <n v="34206081"/>
    <s v="HAN B BASE SM HC 1 LEVER METAL COVER M25 HARTING 1"/>
    <s v="Rochester ME1 3QR"/>
    <n v="414"/>
    <x v="2"/>
    <s v="Diesel"/>
    <n v="1.5318E-3"/>
  </r>
  <r>
    <s v="S022735"/>
    <x v="61"/>
    <s v="PO151259"/>
    <s v="GRN204357"/>
    <n v="3445406"/>
    <s v="HAN 3A PROTECTION COVER WITH CORD"/>
    <s v="Rochester ME1 3QR"/>
    <n v="414"/>
    <x v="2"/>
    <s v="Diesel"/>
    <n v="1.5318E-3"/>
  </r>
  <r>
    <s v="S022735"/>
    <x v="61"/>
    <s v="PO151409"/>
    <s v="GRN204652"/>
    <n v="34200907"/>
    <s v="HAN(R) 3A PANEL METAL RECEPTACE IP67"/>
    <s v="Rochester ME1 3QR"/>
    <n v="414"/>
    <x v="2"/>
    <s v="Diesel"/>
    <n v="1.5318E-3"/>
  </r>
  <r>
    <s v="S022735"/>
    <x v="61"/>
    <s v="PO152003"/>
    <s v="GRN204901"/>
    <n v="3445233"/>
    <s v="TOP ENTRY HOOD HAN 3A-GG-M20"/>
    <s v="Rochester ME1 3QR"/>
    <n v="414"/>
    <x v="2"/>
    <s v="Diesel"/>
    <n v="1.5318E-3"/>
  </r>
  <r>
    <s v="S023360"/>
    <x v="62"/>
    <s v="PO142456"/>
    <s v="GRN179156"/>
    <s v="11700-8788"/>
    <s v="CABLE 4K HDMI 2.0 50M"/>
    <s v="Preston PR2 9PP"/>
    <n v="127.6"/>
    <x v="2"/>
    <s v="Diesel"/>
    <n v="4.7211999999999997E-4"/>
  </r>
  <r>
    <s v="S001121"/>
    <x v="5"/>
    <s v="PO138845"/>
    <s v="GRN192793"/>
    <n v="50204195"/>
    <s v="POINT DIGITAL DC OUTPUT MODULE, 8 SOURCE SAFETY"/>
    <s v="Salford M5 4BE"/>
    <n v="103.6"/>
    <x v="2"/>
    <s v="Diesel"/>
    <n v="3.8331999999999998E-4"/>
  </r>
  <r>
    <s v="S023360"/>
    <x v="62"/>
    <s v="PO143845"/>
    <s v="GRN186422"/>
    <n v="101033571"/>
    <s v="LED DRIVER 230V - 24VDC 2.08A 50W CONSTANT VOLTAGE"/>
    <s v="Preston PR2 9PP"/>
    <n v="127.6"/>
    <x v="2"/>
    <s v="Diesel"/>
    <n v="4.7211999999999997E-4"/>
  </r>
  <r>
    <s v="S023360"/>
    <x v="62"/>
    <s v="PO143845"/>
    <s v="GRN187830"/>
    <n v="101033571"/>
    <s v="LED DRIVER 230V - 24VDC 2.08A 50W CONSTANT VOLTAGE"/>
    <s v="Preston PR2 9PP"/>
    <n v="127.6"/>
    <x v="2"/>
    <s v="Diesel"/>
    <n v="4.7211999999999997E-4"/>
  </r>
  <r>
    <s v="S023360"/>
    <x v="62"/>
    <s v="PO143845"/>
    <s v="GRN187945"/>
    <n v="101033571"/>
    <s v="LED DRIVER 230V - 24VDC 2.08A 50W CONSTANT VOLTAGE"/>
    <s v="Preston PR2 9PP"/>
    <n v="127.6"/>
    <x v="2"/>
    <s v="Diesel"/>
    <n v="4.7211999999999997E-4"/>
  </r>
  <r>
    <s v="S023360"/>
    <x v="62"/>
    <s v="PO143845"/>
    <s v="GRN191083"/>
    <n v="101033571"/>
    <s v="LED DRIVER 230V - 24VDC 2.08A 50W CONSTANT VOLTAGE"/>
    <s v="Preston PR2 9PP"/>
    <n v="127.6"/>
    <x v="2"/>
    <s v="Diesel"/>
    <n v="4.7211999999999997E-4"/>
  </r>
  <r>
    <s v="S023360"/>
    <x v="62"/>
    <s v="PO143845"/>
    <s v="GRN193273"/>
    <n v="101033571"/>
    <s v="LED DRIVER 230V - 24VDC 2.08A 50W CONSTANT VOLTAGE"/>
    <s v="Preston PR2 9PP"/>
    <n v="127.6"/>
    <x v="2"/>
    <s v="Diesel"/>
    <n v="4.7211999999999997E-4"/>
  </r>
  <r>
    <s v="S023360"/>
    <x v="62"/>
    <s v="PO148794"/>
    <s v="GRN196332"/>
    <n v="101033571"/>
    <s v="LED DRIVER 230V - 24VDC 2.08A 50W CONSTANT VOLTAGE"/>
    <s v="Preston PR2 9PP"/>
    <n v="127.6"/>
    <x v="2"/>
    <s v="Diesel"/>
    <n v="4.7211999999999997E-4"/>
  </r>
  <r>
    <s v="S023284"/>
    <x v="19"/>
    <s v="PO146051"/>
    <s v="GRN192815"/>
    <n v="101013012"/>
    <s v="SPELLMAN COMMS PANEL - GANTRY/PORTAL GA"/>
    <s v="Leicester LE19 2DT"/>
    <n v="144"/>
    <x v="1"/>
    <s v="Diesel"/>
    <n v="5.3280000000000001E-2"/>
  </r>
  <r>
    <s v="S023360"/>
    <x v="62"/>
    <s v="PO149328"/>
    <s v="GRN199293"/>
    <n v="57257147"/>
    <s v="BUCKLED STRAP SET 2.5M X 25MM (2 PER PACK)"/>
    <s v="Preston PR2 9PP"/>
    <n v="127.6"/>
    <x v="2"/>
    <s v="Diesel"/>
    <n v="4.7211999999999997E-4"/>
  </r>
  <r>
    <s v="S023360"/>
    <x v="62"/>
    <s v="PO149328"/>
    <s v="GRN200097"/>
    <n v="57257147"/>
    <s v="BUCKLED STRAP SET 2.5M X 25MM (2 PER PACK)"/>
    <s v="Preston PR2 9PP"/>
    <n v="127.6"/>
    <x v="2"/>
    <s v="Diesel"/>
    <n v="4.7211999999999997E-4"/>
  </r>
  <r>
    <s v="S023360"/>
    <x v="62"/>
    <s v="PO149799"/>
    <s v="GRN200545"/>
    <n v="101011685"/>
    <s v="ADAPTOR LEAD KIT VGA PORT PLUG TO HDMI SOCKET"/>
    <s v="Preston PR2 9PP"/>
    <n v="127.6"/>
    <x v="2"/>
    <s v="Diesel"/>
    <n v="4.7211999999999997E-4"/>
  </r>
  <r>
    <s v="S023360"/>
    <x v="62"/>
    <s v="PO149799"/>
    <s v="GRN201125"/>
    <n v="57257147"/>
    <s v="BUCKLED STRAP SET 2.5M X 25MM (2 PER PACK)"/>
    <s v="Preston PR2 9PP"/>
    <n v="127.6"/>
    <x v="2"/>
    <s v="Diesel"/>
    <n v="4.7211999999999997E-4"/>
  </r>
  <r>
    <s v="S023360"/>
    <x v="62"/>
    <s v="PO149799"/>
    <s v="GRN201198"/>
    <n v="57257147"/>
    <s v="BUCKLED STRAP SET 2.5M X 25MM (2 PER PACK)"/>
    <s v="Preston PR2 9PP"/>
    <n v="127.6"/>
    <x v="2"/>
    <s v="Diesel"/>
    <n v="4.7211999999999997E-4"/>
  </r>
  <r>
    <s v="S023360"/>
    <x v="62"/>
    <s v="PO150174"/>
    <s v="GRN201269"/>
    <n v="101033571"/>
    <s v="LED POWER SUPPY - TGR-24V-50W"/>
    <s v="Preston PR2 9PP"/>
    <n v="127.6"/>
    <x v="2"/>
    <s v="Diesel"/>
    <n v="4.7211999999999997E-4"/>
  </r>
  <r>
    <s v="S024744"/>
    <x v="25"/>
    <s v="PO146520"/>
    <s v="GRN192828"/>
    <n v="101040789"/>
    <s v="PERSONNEL DOOR - INNER PANEL 21mm THICK"/>
    <s v="Huddersfield HD7 5JN"/>
    <n v="104.8"/>
    <x v="1"/>
    <s v="Diesel"/>
    <n v="3.8775999999999998E-2"/>
  </r>
  <r>
    <s v="S023360"/>
    <x v="62"/>
    <s v="PO150715"/>
    <s v="GRN203781"/>
    <n v="57257147"/>
    <s v="BUCKLED STRAP SET 2.5M X 25MM (2 PER PACK)"/>
    <s v="Preston PR2 9PP"/>
    <n v="127.6"/>
    <x v="2"/>
    <s v="Diesel"/>
    <n v="4.7211999999999997E-4"/>
  </r>
  <r>
    <s v="S023360"/>
    <x v="62"/>
    <s v="PO150715"/>
    <s v="GRN204355"/>
    <n v="57257147"/>
    <s v="BUCKLED STRAP SET 2.5M X 25MM (2 PER PACK)"/>
    <s v="Preston PR2 9PP"/>
    <n v="127.6"/>
    <x v="2"/>
    <s v="Diesel"/>
    <n v="4.7211999999999997E-4"/>
  </r>
  <r>
    <s v="S023360"/>
    <x v="62"/>
    <s v="PO151983"/>
    <s v="GRN204923"/>
    <n v="101033571"/>
    <s v="CONSTANT VOLTAGE LED DRIVER , 24V, 2.08A, 50W"/>
    <s v="Preston PR2 9PP"/>
    <n v="127.6"/>
    <x v="2"/>
    <s v="Diesel"/>
    <n v="4.7211999999999997E-4"/>
  </r>
  <r>
    <s v="S023703"/>
    <x v="63"/>
    <s v="PO139832"/>
    <s v="GRN179500"/>
    <n v="87205519"/>
    <s v="COMBINATION LONG ARM B/PT MM/AF 20 PIECE HEX KEYS"/>
    <s v="Stoke-on-Trent ST4 4LE"/>
    <n v="19.2"/>
    <x v="2"/>
    <s v="Diesel"/>
    <n v="7.1040000000000011E-5"/>
  </r>
  <r>
    <s v="S023703"/>
    <x v="63"/>
    <s v="PO144356"/>
    <s v="GRN183602"/>
    <n v="87205882"/>
    <s v="24.0MM X 450MM SDS-PLUS HAMMER DRILL BIT"/>
    <s v="Stoke-on-Trent ST4 4LE"/>
    <n v="19.2"/>
    <x v="2"/>
    <s v="Diesel"/>
    <n v="7.1040000000000011E-5"/>
  </r>
  <r>
    <s v="S023703"/>
    <x v="63"/>
    <s v="PO143316"/>
    <s v="GRN184354"/>
    <n v="87205501"/>
    <s v="HSE STANDARD 10 PERSON FIRST AID KIT"/>
    <s v="Stoke-on-Trent ST4 4LE"/>
    <n v="19.2"/>
    <x v="2"/>
    <s v="Diesel"/>
    <n v="7.1040000000000011E-5"/>
  </r>
  <r>
    <s v="S023703"/>
    <x v="63"/>
    <s v="PO143316"/>
    <s v="GRN186174"/>
    <n v="87205882"/>
    <s v="24.0MM X 450MM SDS-PLUS HAMMER DRILL BIT"/>
    <s v="Stoke-on-Trent ST4 4LE"/>
    <n v="19.2"/>
    <x v="2"/>
    <s v="Diesel"/>
    <n v="7.1040000000000011E-5"/>
  </r>
  <r>
    <s v="S023703"/>
    <x v="63"/>
    <s v="PO143316"/>
    <s v="GRN186175"/>
    <n v="87205501"/>
    <s v="HSE STANDARD 10 PERSON FIRST AID KIT"/>
    <s v="Stoke-on-Trent ST4 4LE"/>
    <n v="19.2"/>
    <x v="2"/>
    <s v="Diesel"/>
    <n v="7.1040000000000011E-5"/>
  </r>
  <r>
    <s v="S023703"/>
    <x v="63"/>
    <s v="PO143316"/>
    <s v="GRN186821"/>
    <n v="87206220"/>
    <s v="1-10mm x 0.5mm HSS METRIC WORKSHOP DRILL SET"/>
    <s v="Stoke-on-Trent ST4 4LE"/>
    <n v="19.2"/>
    <x v="2"/>
    <s v="Diesel"/>
    <n v="7.1040000000000011E-5"/>
  </r>
  <r>
    <s v="S023703"/>
    <x v="63"/>
    <s v="PO143316"/>
    <s v="GRN186897"/>
    <n v="87205882"/>
    <s v="24.0MM X 450MM SDS-PLUS HAMMER DRILL BIT"/>
    <s v="Stoke-on-Trent ST4 4LE"/>
    <n v="19.2"/>
    <x v="2"/>
    <s v="Diesel"/>
    <n v="7.1040000000000011E-5"/>
  </r>
  <r>
    <s v="S023703"/>
    <x v="63"/>
    <s v="PO143316"/>
    <s v="GRN187125"/>
    <n v="87205501"/>
    <s v="HSE STANDARD 10 PERSON FIRST AID KIT"/>
    <s v="Stoke-on-Trent ST4 4LE"/>
    <n v="19.2"/>
    <x v="2"/>
    <s v="Diesel"/>
    <n v="7.1040000000000011E-5"/>
  </r>
  <r>
    <s v="S023703"/>
    <x v="63"/>
    <s v="PO137924"/>
    <s v="GRN187405"/>
    <n v="87206220"/>
    <s v="1-10mm x 0.5mm HSS METRIC WORKSHOP DRILL SET"/>
    <s v="Stoke-on-Trent ST4 4LE"/>
    <n v="19.2"/>
    <x v="2"/>
    <s v="Diesel"/>
    <n v="7.1040000000000011E-5"/>
  </r>
  <r>
    <s v="S023703"/>
    <x v="63"/>
    <s v="PO146211"/>
    <s v="GRN188061"/>
    <n v="101019023"/>
    <s v="EP2 MULTI-PURPOSE GREASE CARTRIDGE (400CC)"/>
    <s v="Stoke-on-Trent ST4 4LE"/>
    <n v="19.2"/>
    <x v="2"/>
    <s v="Diesel"/>
    <n v="7.1040000000000011E-5"/>
  </r>
  <r>
    <s v="S023703"/>
    <x v="63"/>
    <s v="PO146245"/>
    <s v="GRN188157"/>
    <n v="87205882"/>
    <s v="24.0MM X 450MM SDS-PLUS HAMMER DRILL BIT"/>
    <s v="Stoke-on-Trent ST4 4LE"/>
    <n v="19.2"/>
    <x v="2"/>
    <s v="Diesel"/>
    <n v="7.1040000000000011E-5"/>
  </r>
  <r>
    <s v="S023703"/>
    <x v="63"/>
    <s v="PO143316"/>
    <s v="GRN188879"/>
    <n v="87205882"/>
    <s v="24.0MM X 450MM SDS-PLUS HAMMER DRILL BIT"/>
    <s v="Stoke-on-Trent ST4 4LE"/>
    <n v="19.2"/>
    <x v="2"/>
    <s v="Diesel"/>
    <n v="7.1040000000000011E-5"/>
  </r>
  <r>
    <s v="S023703"/>
    <x v="63"/>
    <s v="PO146762"/>
    <s v="GRN189468"/>
    <n v="10206104"/>
    <s v="FLITER 50 MICRON"/>
    <s v="Stoke-on-Trent ST4 4LE"/>
    <n v="19.2"/>
    <x v="2"/>
    <s v="Diesel"/>
    <n v="7.1040000000000011E-5"/>
  </r>
  <r>
    <s v="S023703"/>
    <x v="63"/>
    <s v="PO146848"/>
    <s v="GRN189567"/>
    <n v="57208584"/>
    <s v="6mm SQUARE x 300mm KEY STEEL KENNEDY INDUSTRIAL"/>
    <s v="Stoke-on-Trent ST4 4LE"/>
    <n v="19.2"/>
    <x v="2"/>
    <s v="Diesel"/>
    <n v="7.1040000000000011E-5"/>
  </r>
  <r>
    <s v="S023703"/>
    <x v="63"/>
    <s v="PO146973"/>
    <s v="GRN190024"/>
    <n v="10206104"/>
    <s v="FLITER 50 MICRON"/>
    <s v="Stoke-on-Trent ST4 4LE"/>
    <n v="19.2"/>
    <x v="2"/>
    <s v="Diesel"/>
    <n v="7.1040000000000011E-5"/>
  </r>
  <r>
    <s v="S023703"/>
    <x v="63"/>
    <s v="PO146211"/>
    <s v="GRN191236"/>
    <n v="87205501"/>
    <s v="HSE STANDARD 10 PERSON FIRST AID KIT"/>
    <s v="Stoke-on-Trent ST4 4LE"/>
    <n v="19.2"/>
    <x v="2"/>
    <s v="Diesel"/>
    <n v="7.1040000000000011E-5"/>
  </r>
  <r>
    <s v="S023703"/>
    <x v="63"/>
    <s v="PO146211"/>
    <s v="GRN192910"/>
    <n v="87205501"/>
    <s v="HSE STANDARD 10 PERSON FIRST AID KIT"/>
    <s v="Stoke-on-Trent ST4 4LE"/>
    <n v="19.2"/>
    <x v="2"/>
    <s v="Diesel"/>
    <n v="7.1040000000000011E-5"/>
  </r>
  <r>
    <s v="S023703"/>
    <x v="63"/>
    <s v="PO146848"/>
    <s v="GRN193113"/>
    <n v="1"/>
    <s v="freight inwards"/>
    <s v="Stoke-on-Trent ST4 4LE"/>
    <n v="19.2"/>
    <x v="2"/>
    <s v="Diesel"/>
    <n v="7.1040000000000011E-5"/>
  </r>
  <r>
    <s v="S023703"/>
    <x v="63"/>
    <s v="PO148113"/>
    <s v="GRN193258"/>
    <n v="87205571"/>
    <s v="ADJUSTABLE WRENCH SET 4 IN/8 IN/12 IN PHOSPHATE FI"/>
    <s v="Stoke-on-Trent ST4 4LE"/>
    <n v="19.2"/>
    <x v="2"/>
    <s v="Diesel"/>
    <n v="7.1040000000000011E-5"/>
  </r>
  <r>
    <s v="S023703"/>
    <x v="63"/>
    <s v="PO146211"/>
    <s v="GRN193259"/>
    <n v="87205501"/>
    <s v="HSE STANDARD 10 PERSON FIRST AID KIT"/>
    <s v="Stoke-on-Trent ST4 4LE"/>
    <n v="19.2"/>
    <x v="2"/>
    <s v="Diesel"/>
    <n v="7.1040000000000011E-5"/>
  </r>
  <r>
    <s v="S000892"/>
    <x v="16"/>
    <s v="PO147266"/>
    <s v="GRN192869"/>
    <n v="21201414"/>
    <s v="PATCH CORD CAT 5E FTP PVC METAL SHIELD 1M - BLACK"/>
    <s v="Stockport SK4 2JT"/>
    <n v="55"/>
    <x v="2"/>
    <s v="Diesel"/>
    <n v="2.0350000000000001E-4"/>
  </r>
  <r>
    <s v="S000892"/>
    <x v="16"/>
    <s v="PO147941"/>
    <s v="GRN192871"/>
    <n v="21203295"/>
    <s v="MAINS LEAD 3M 10A STRAIGHT C13 TO UK BS1363/A - BL"/>
    <s v="Stockport SK4 2JT"/>
    <n v="55"/>
    <x v="2"/>
    <s v="Diesel"/>
    <n v="2.0350000000000001E-4"/>
  </r>
  <r>
    <s v="S023703"/>
    <x v="63"/>
    <s v="PO146211"/>
    <s v="GRN193483"/>
    <n v="87205501"/>
    <s v="HSE STANDARD 10 PERSON FIRST AID KIT"/>
    <s v="Stoke-on-Trent ST4 4LE"/>
    <n v="19.2"/>
    <x v="2"/>
    <s v="Diesel"/>
    <n v="7.1040000000000011E-5"/>
  </r>
  <r>
    <s v="S023703"/>
    <x v="63"/>
    <s v="PO148147"/>
    <s v="GRN195116"/>
    <n v="10206104"/>
    <s v="FLITER 50 MICRON"/>
    <s v="Stoke-on-Trent ST4 4LE"/>
    <n v="19.2"/>
    <x v="2"/>
    <s v="Diesel"/>
    <n v="7.1040000000000011E-5"/>
  </r>
  <r>
    <s v="S023703"/>
    <x v="63"/>
    <s v="PO148147"/>
    <s v="GRN195135"/>
    <n v="87205501"/>
    <s v="HSE STANDARD 10 PERSON FIRST AID KIT"/>
    <s v="Stoke-on-Trent ST4 4LE"/>
    <n v="19.2"/>
    <x v="2"/>
    <s v="Diesel"/>
    <n v="7.1040000000000011E-5"/>
  </r>
  <r>
    <s v="S023703"/>
    <x v="63"/>
    <s v="PO147254"/>
    <s v="GRN195524"/>
    <n v="87205882"/>
    <s v="24.0MM X 450MM SDS-PLUS HAMMER DRILL BIT"/>
    <s v="Stoke-on-Trent ST4 4LE"/>
    <n v="19.2"/>
    <x v="2"/>
    <s v="Diesel"/>
    <n v="7.1040000000000011E-5"/>
  </r>
  <r>
    <s v="S023703"/>
    <x v="63"/>
    <s v="PO148933"/>
    <s v="GRN195581"/>
    <n v="87206214"/>
    <s v="M10 TAP - TAPER"/>
    <s v="Stoke-on-Trent ST4 4LE"/>
    <n v="19.2"/>
    <x v="2"/>
    <s v="Diesel"/>
    <n v="7.1040000000000011E-5"/>
  </r>
  <r>
    <s v="S023703"/>
    <x v="63"/>
    <s v="PO148990"/>
    <s v="GRN195586"/>
    <n v="87205882"/>
    <s v="24.0MM X 450MM SDS-PLUS HAMMER DRILL BIT"/>
    <s v="Stoke-on-Trent ST4 4LE"/>
    <n v="19.2"/>
    <x v="2"/>
    <s v="Diesel"/>
    <n v="7.1040000000000011E-5"/>
  </r>
  <r>
    <s v="S023703"/>
    <x v="63"/>
    <s v="PO146211"/>
    <s v="GRN196165"/>
    <n v="87205501"/>
    <s v="HSE STANDARD 10 PERSON FIRST AID KIT"/>
    <s v="Stoke-on-Trent ST4 4LE"/>
    <n v="19.2"/>
    <x v="2"/>
    <s v="Diesel"/>
    <n v="7.1040000000000011E-5"/>
  </r>
  <r>
    <s v="S023703"/>
    <x v="63"/>
    <s v="PO147254"/>
    <s v="GRN196467"/>
    <n v="87205882"/>
    <s v="24.0MM X 450MM SDS-PLUS HAMMER DRILL BIT"/>
    <s v="Stoke-on-Trent ST4 4LE"/>
    <n v="19.2"/>
    <x v="2"/>
    <s v="Diesel"/>
    <n v="7.1040000000000011E-5"/>
  </r>
  <r>
    <s v="S023703"/>
    <x v="63"/>
    <s v="PO147531"/>
    <s v="GRN197234"/>
    <n v="101019023"/>
    <s v="EP2 MULTI-PURPOSE GREASE CARTRIDGE (400CC)"/>
    <s v="Stoke-on-Trent ST4 4LE"/>
    <n v="19.2"/>
    <x v="2"/>
    <s v="Diesel"/>
    <n v="7.1040000000000011E-5"/>
  </r>
  <r>
    <s v="S000892"/>
    <x v="16"/>
    <s v="PO147266"/>
    <s v="GRN192892"/>
    <n v="21201414"/>
    <s v="PATCH CORD CAT 5E FTP PVC METAL SHIELD 1M - BLACK"/>
    <s v="Stockport SK4 2JT"/>
    <n v="55"/>
    <x v="2"/>
    <s v="Diesel"/>
    <n v="2.0350000000000001E-4"/>
  </r>
  <r>
    <s v="S000892"/>
    <x v="16"/>
    <s v="PO147941"/>
    <s v="GRN192893"/>
    <n v="21203295"/>
    <s v="MAINS LEAD 3M 10A STRAIGHT C13 TO UK BS1363/A - BL"/>
    <s v="Stockport SK4 2JT"/>
    <n v="55"/>
    <x v="2"/>
    <s v="Diesel"/>
    <n v="2.0350000000000001E-4"/>
  </r>
  <r>
    <s v="S023703"/>
    <x v="63"/>
    <s v="PO149316"/>
    <s v="GRN197236"/>
    <s v="11701-3597"/>
    <s v="30MM SINGLE END RATCHETING COMBINATION SPANNER"/>
    <s v="Stoke-on-Trent ST4 4LE"/>
    <n v="19.2"/>
    <x v="2"/>
    <s v="Diesel"/>
    <n v="7.1040000000000011E-5"/>
  </r>
  <r>
    <s v="S023703"/>
    <x v="63"/>
    <s v="PO147254"/>
    <s v="GRN198039"/>
    <n v="87205882"/>
    <s v="24.0MM X 450MM SDS-PLUS HAMMER DRILL BIT"/>
    <s v="Stoke-on-Trent ST4 4LE"/>
    <n v="19.2"/>
    <x v="2"/>
    <s v="Diesel"/>
    <n v="7.1040000000000011E-5"/>
  </r>
  <r>
    <s v="S023703"/>
    <x v="63"/>
    <s v="PO149316"/>
    <s v="GRN200296"/>
    <s v="11701-3602"/>
    <s v="JUBILEE CAPTIVE STRAP MILD STEEL ZINC PLATED 405MM"/>
    <s v="Stoke-on-Trent ST4 4LE"/>
    <n v="19.2"/>
    <x v="2"/>
    <s v="Diesel"/>
    <n v="7.1040000000000011E-5"/>
  </r>
  <r>
    <s v="S023703"/>
    <x v="63"/>
    <s v="PO147254"/>
    <s v="GRN200957"/>
    <n v="87205882"/>
    <s v="24.0MM X 450MM SDS-PLUS HAMMER DRILL BIT"/>
    <s v="Stoke-on-Trent ST4 4LE"/>
    <n v="19.2"/>
    <x v="2"/>
    <s v="Diesel"/>
    <n v="7.1040000000000011E-5"/>
  </r>
  <r>
    <s v="S023703"/>
    <x v="63"/>
    <s v="PO151255"/>
    <s v="GRN202632"/>
    <n v="87205501"/>
    <s v="HSE STANDARD 10 PERSON FIRST AID KIT"/>
    <s v="Stoke-on-Trent ST4 4LE"/>
    <n v="19.2"/>
    <x v="2"/>
    <s v="Diesel"/>
    <n v="7.1040000000000011E-5"/>
  </r>
  <r>
    <s v="S023703"/>
    <x v="63"/>
    <s v="PO151255"/>
    <s v="GRN202650"/>
    <n v="87205882"/>
    <s v="24.0MM X 450MM SDS-PLUS HAMMER DRILL BIT"/>
    <s v="Stoke-on-Trent ST4 4LE"/>
    <n v="19.2"/>
    <x v="2"/>
    <s v="Diesel"/>
    <n v="7.1040000000000011E-5"/>
  </r>
  <r>
    <s v="S023703"/>
    <x v="63"/>
    <s v="PO151255"/>
    <s v="GRN202651"/>
    <n v="87205882"/>
    <s v="24.0MM X 450MM SDS-PLUS HAMMER DRILL BIT"/>
    <s v="Stoke-on-Trent ST4 4LE"/>
    <n v="19.2"/>
    <x v="2"/>
    <s v="Diesel"/>
    <n v="7.1040000000000011E-5"/>
  </r>
  <r>
    <s v="S023284"/>
    <x v="19"/>
    <s v="PO137837"/>
    <s v="GRN192908"/>
    <s v="340-1074-1"/>
    <s v="CONDUIT JUNCTION BOX SOURCE SIDE - JTN BOX TUNNEL"/>
    <s v="Leicester LE19 2DT"/>
    <n v="144"/>
    <x v="1"/>
    <s v="Diesel"/>
    <n v="5.3280000000000001E-2"/>
  </r>
  <r>
    <s v="S023703"/>
    <x v="63"/>
    <s v="PO147254"/>
    <s v="GRN203596"/>
    <n v="87205882"/>
    <s v="24.0MM X 450MM SDS-PLUS HAMMER DRILL BIT"/>
    <s v="Stoke-on-Trent ST4 4LE"/>
    <n v="19.2"/>
    <x v="2"/>
    <s v="Diesel"/>
    <n v="7.1040000000000011E-5"/>
  </r>
  <r>
    <s v="S023284"/>
    <x v="19"/>
    <s v="PO144393"/>
    <s v="GRN192911"/>
    <n v="101036532"/>
    <s v="STAINLESS STEEL ARRAY BOX"/>
    <s v="Leicester LE19 2DT"/>
    <n v="144"/>
    <x v="1"/>
    <s v="Diesel"/>
    <n v="5.3280000000000001E-2"/>
  </r>
  <r>
    <s v="S023703"/>
    <x v="63"/>
    <s v="PO151711"/>
    <s v="GRN203895"/>
    <n v="87205567"/>
    <s v="INDUSTRIAL CARBIDE BURR SET CUT 9 (8 PIECE)"/>
    <s v="Stoke-on-Trent ST4 4LE"/>
    <n v="19.2"/>
    <x v="2"/>
    <s v="Diesel"/>
    <n v="7.1040000000000011E-5"/>
  </r>
  <r>
    <s v="S023703"/>
    <x v="63"/>
    <s v="PO151938"/>
    <s v="GRN204822"/>
    <n v="87205501"/>
    <s v="HSE STANDARD 10 PERSON FIRST AID KIT"/>
    <s v="Stoke-on-Trent ST4 4LE"/>
    <n v="19.2"/>
    <x v="2"/>
    <s v="Diesel"/>
    <n v="7.1040000000000011E-5"/>
  </r>
  <r>
    <s v="S001121"/>
    <x v="5"/>
    <s v="PO143162"/>
    <s v="GRN192929"/>
    <n v="88257610"/>
    <s v="LEGEND PLATE ROUND EMERGENCY STOP YELLOW 60MM DIA"/>
    <s v="Salford M5 4BE"/>
    <n v="103.6"/>
    <x v="2"/>
    <s v="Diesel"/>
    <n v="3.8331999999999998E-4"/>
  </r>
  <r>
    <s v="S001121"/>
    <x v="5"/>
    <s v="PO143178"/>
    <s v="GRN192934"/>
    <n v="88257610"/>
    <s v="LEGEND PLATE ROUND EMERGENCY STOP YELLOW 60MM DIA"/>
    <s v="Salford M5 4BE"/>
    <n v="103.6"/>
    <x v="2"/>
    <s v="Diesel"/>
    <n v="3.8331999999999998E-4"/>
  </r>
  <r>
    <s v="S000127"/>
    <x v="64"/>
    <s v="PO139977"/>
    <s v="GRN178345"/>
    <n v="101007680"/>
    <s v="DELL 43 ULTRA HD 4K MULTI-CLIENT MONITOR DELL U432"/>
    <s v="Bracknell RG12 1RW"/>
    <n v="332"/>
    <x v="2"/>
    <s v="Diesel"/>
    <n v="1.2283999999999999E-3"/>
  </r>
  <r>
    <s v="S022670"/>
    <x v="26"/>
    <s v="PO146242"/>
    <s v="GRN192937"/>
    <s v="11583-0384"/>
    <s v="SCREW SHCS M10X25MM LG SST"/>
    <s v="Congleton CW12 1HR"/>
    <n v="12.8"/>
    <x v="2"/>
    <s v="Diesel"/>
    <n v="4.7360000000000001E-5"/>
  </r>
  <r>
    <s v="S001121"/>
    <x v="5"/>
    <s v="PO147688"/>
    <s v="GRN192940"/>
    <n v="5545000"/>
    <s v="PANEL MOUNT SOUNDER 12-24V AC/DC 30MM DIA - BLACK"/>
    <s v="Salford M5 4BE"/>
    <n v="103.6"/>
    <x v="2"/>
    <s v="Diesel"/>
    <n v="3.8331999999999998E-4"/>
  </r>
  <r>
    <s v="S000127"/>
    <x v="64"/>
    <s v="PO140393"/>
    <s v="GRN178432"/>
    <n v="101025030"/>
    <s v="OPTIPLEX 7000 TOWER"/>
    <s v="Bracknell RG12 1RW"/>
    <n v="332"/>
    <x v="2"/>
    <s v="Diesel"/>
    <n v="1.2283999999999999E-3"/>
  </r>
  <r>
    <s v="S000127"/>
    <x v="64"/>
    <s v="PO140393"/>
    <s v="GRN178450"/>
    <n v="101007680"/>
    <s v="DELL 43 ULTRA HD 4K MULTI-CLIENT MONITOR DELL U432"/>
    <s v="Bracknell RG12 1RW"/>
    <n v="332"/>
    <x v="2"/>
    <s v="Diesel"/>
    <n v="1.2283999999999999E-3"/>
  </r>
  <r>
    <s v="S000127"/>
    <x v="64"/>
    <s v="PO142230"/>
    <s v="GRN178678"/>
    <n v="13200984"/>
    <s v="DELL 24&quot; P2421 MONITOR BLACK"/>
    <s v="Bracknell RG12 1RW"/>
    <n v="332"/>
    <x v="2"/>
    <s v="Diesel"/>
    <n v="1.2283999999999999E-3"/>
  </r>
  <r>
    <s v="S000127"/>
    <x v="64"/>
    <s v="PO142230"/>
    <s v="GRN178696"/>
    <n v="13200984"/>
    <s v="DELL 24&quot; P2421 MONITOR BLACK"/>
    <s v="Bracknell RG12 1RW"/>
    <n v="332"/>
    <x v="2"/>
    <s v="Diesel"/>
    <n v="1.2283999999999999E-3"/>
  </r>
  <r>
    <s v="S000127"/>
    <x v="64"/>
    <s v="PO139705"/>
    <s v="GRN178713"/>
    <s v="11700-8986"/>
    <s v="MONITOR 24IN 1080P HDMI DP DP (MST OUT)"/>
    <s v="Bracknell RG12 1RW"/>
    <n v="332"/>
    <x v="2"/>
    <s v="Diesel"/>
    <n v="1.2283999999999999E-3"/>
  </r>
  <r>
    <s v="S000127"/>
    <x v="64"/>
    <s v="PO142125"/>
    <s v="GRN178760"/>
    <n v="101033933"/>
    <s v="DELL ULTRASHARP 27&quot; MONITOR :  U2722D"/>
    <s v="Bracknell RG12 1RW"/>
    <n v="332"/>
    <x v="2"/>
    <s v="Diesel"/>
    <n v="1.2283999999999999E-3"/>
  </r>
  <r>
    <s v="S000127"/>
    <x v="64"/>
    <s v="PO141986"/>
    <s v="GRN178817"/>
    <n v="101048390"/>
    <s v="DELL 27&quot; 4K UHD MONITOR C/W STAND"/>
    <s v="Bracknell RG12 1RW"/>
    <n v="332"/>
    <x v="2"/>
    <s v="Diesel"/>
    <n v="1.2283999999999999E-3"/>
  </r>
  <r>
    <s v="S000127"/>
    <x v="64"/>
    <s v="PO142125"/>
    <s v="GRN179012"/>
    <n v="101025030"/>
    <s v="OPTIPLEX 7000 TOWER"/>
    <s v="Bracknell RG12 1RW"/>
    <n v="332"/>
    <x v="2"/>
    <s v="Diesel"/>
    <n v="1.2283999999999999E-3"/>
  </r>
  <r>
    <s v="S000127"/>
    <x v="64"/>
    <s v="PO138669"/>
    <s v="GRN179291"/>
    <s v="11700-5464"/>
    <s v="SRVR POWEREDGE R740XL 2U 2.2GHZ 24GB RAM 8TB RAID1"/>
    <s v="Bracknell RG12 1RW"/>
    <n v="332"/>
    <x v="2"/>
    <s v="Diesel"/>
    <n v="1.2283999999999999E-3"/>
  </r>
  <r>
    <s v="S000127"/>
    <x v="64"/>
    <s v="PO140393"/>
    <s v="GRN179300"/>
    <n v="101037955"/>
    <s v="POWER EDGE T440 SERVER WITH 16GB RDDIM"/>
    <s v="Bracknell RG12 1RW"/>
    <n v="332"/>
    <x v="2"/>
    <s v="Diesel"/>
    <n v="1.2283999999999999E-3"/>
  </r>
  <r>
    <s v="S000127"/>
    <x v="64"/>
    <s v="PO142125"/>
    <s v="GRN179314"/>
    <s v="11700-7293"/>
    <s v="SRVR POWEREDGE R740 XL 2U 2.2 GHZ 32GB RAM 256GB"/>
    <s v="Bracknell RG12 1RW"/>
    <n v="332"/>
    <x v="2"/>
    <s v="Diesel"/>
    <n v="1.2283999999999999E-3"/>
  </r>
  <r>
    <s v="S000127"/>
    <x v="64"/>
    <s v="PO139977"/>
    <s v="GRN179315"/>
    <n v="101049732"/>
    <s v="DELL XE4 - SFF - 2TB ADDED HDD - CCTV PC"/>
    <s v="Bracknell RG12 1RW"/>
    <n v="332"/>
    <x v="2"/>
    <s v="Diesel"/>
    <n v="1.2283999999999999E-3"/>
  </r>
  <r>
    <s v="S000127"/>
    <x v="64"/>
    <s v="PO139705"/>
    <s v="GRN179316"/>
    <n v="101049732"/>
    <s v="DELL XE4 - SFF - 2TB ADDED HDD - CCTV PC"/>
    <s v="Bracknell RG12 1RW"/>
    <n v="332"/>
    <x v="2"/>
    <s v="Diesel"/>
    <n v="1.2283999999999999E-3"/>
  </r>
  <r>
    <s v="S000127"/>
    <x v="64"/>
    <s v="PO142230"/>
    <s v="GRN179317"/>
    <n v="101049732"/>
    <s v="DELL XE4 - SFF - 2TB ADDED HDD - CCTV PC"/>
    <s v="Bracknell RG12 1RW"/>
    <n v="332"/>
    <x v="2"/>
    <s v="Diesel"/>
    <n v="1.2283999999999999E-3"/>
  </r>
  <r>
    <s v="S001571"/>
    <x v="10"/>
    <s v="PO144238"/>
    <s v="GRN192963"/>
    <n v="42205933"/>
    <s v="SICK LASER SCANNER LMS 511-20100 PRO SICK 1047782"/>
    <s v="St Albans AL1 5BN"/>
    <n v="298"/>
    <x v="2"/>
    <s v="Diesel"/>
    <n v="1.1026E-3"/>
  </r>
  <r>
    <s v="S000127"/>
    <x v="64"/>
    <s v="PO138669"/>
    <s v="GRN179353"/>
    <n v="13202262"/>
    <s v="19&quot; MONITOR P1917S - BLACK"/>
    <s v="Bracknell RG12 1RW"/>
    <n v="332"/>
    <x v="2"/>
    <s v="Diesel"/>
    <n v="1.2283999999999999E-3"/>
  </r>
  <r>
    <s v="S000127"/>
    <x v="64"/>
    <s v="PO142328"/>
    <s v="GRN179367"/>
    <n v="101037955"/>
    <s v="POWER EDGE T440 SERVER WITH 16GB RDDIM"/>
    <s v="Bracknell RG12 1RW"/>
    <n v="332"/>
    <x v="2"/>
    <s v="Diesel"/>
    <n v="1.2283999999999999E-3"/>
  </r>
  <r>
    <s v="S000127"/>
    <x v="64"/>
    <s v="PO142373"/>
    <s v="GRN179370"/>
    <n v="101049731"/>
    <s v="DELL XE4 SFF DESKTOP PC - 512GB SSD"/>
    <s v="Bracknell RG12 1RW"/>
    <n v="332"/>
    <x v="2"/>
    <s v="Diesel"/>
    <n v="1.2283999999999999E-3"/>
  </r>
  <r>
    <s v="S000127"/>
    <x v="64"/>
    <s v="PO139705"/>
    <s v="GRN179679"/>
    <n v="13200984"/>
    <s v="DELL 24&quot; P2421 MONITOR BLACK"/>
    <s v="Bracknell RG12 1RW"/>
    <n v="332"/>
    <x v="2"/>
    <s v="Diesel"/>
    <n v="1.2283999999999999E-3"/>
  </r>
  <r>
    <s v="S000127"/>
    <x v="64"/>
    <s v="PO141859"/>
    <s v="GRN179746"/>
    <s v="11700-7293"/>
    <s v="SRVR POWEREDGE R740 XL 2U 2.2 GHZ 32GB RAM 256GB"/>
    <s v="Bracknell RG12 1RW"/>
    <n v="332"/>
    <x v="2"/>
    <s v="Diesel"/>
    <n v="1.2283999999999999E-3"/>
  </r>
  <r>
    <s v="S000127"/>
    <x v="64"/>
    <s v="PO141859"/>
    <s v="GRN179747"/>
    <s v="11700-7293"/>
    <s v="SRVR POWEREDGE R740 XL 2U 2.2 GHZ 32GB RAM 256GB"/>
    <s v="Bracknell RG12 1RW"/>
    <n v="332"/>
    <x v="2"/>
    <s v="Diesel"/>
    <n v="1.2283999999999999E-3"/>
  </r>
  <r>
    <s v="S000127"/>
    <x v="64"/>
    <s v="PO141859"/>
    <s v="GRN179748"/>
    <s v="11700-7293"/>
    <s v="SRVR POWEREDGE R740 XL 2U 2.2 GHZ 32GB RAM 256GB"/>
    <s v="Bracknell RG12 1RW"/>
    <n v="332"/>
    <x v="2"/>
    <s v="Diesel"/>
    <n v="1.2283999999999999E-3"/>
  </r>
  <r>
    <s v="S000127"/>
    <x v="64"/>
    <s v="PO141859"/>
    <s v="GRN180057"/>
    <n v="101033933"/>
    <s v="DELL ULTRASHARP 27&quot; MONITOR : U2719D DELL 210-ARBR"/>
    <s v="Bracknell RG12 1RW"/>
    <n v="332"/>
    <x v="2"/>
    <s v="Diesel"/>
    <n v="1.2283999999999999E-3"/>
  </r>
  <r>
    <s v="S000127"/>
    <x v="64"/>
    <s v="PO140408"/>
    <s v="GRN180226"/>
    <n v="101050205"/>
    <s v="DELL 75&quot; 4K INTERACTIVE TOUCH  MONITOR: C7520QT"/>
    <s v="Bracknell RG12 1RW"/>
    <n v="332"/>
    <x v="2"/>
    <s v="Diesel"/>
    <n v="1.2283999999999999E-3"/>
  </r>
  <r>
    <s v="S001571"/>
    <x v="10"/>
    <s v="PO143526"/>
    <s v="GRN192984"/>
    <s v="11700-5373"/>
    <s v="HOOD LASER SENSOR LMS141 SERIES"/>
    <s v="St Albans AL1 5BN"/>
    <n v="298"/>
    <x v="2"/>
    <s v="Diesel"/>
    <n v="1.1026E-3"/>
  </r>
  <r>
    <s v="S001121"/>
    <x v="5"/>
    <s v="PO143170"/>
    <s v="GRN192986"/>
    <n v="50205993"/>
    <s v="1492 JUMPER BARS CJR NO COVER 8 3 POLE BLACK"/>
    <s v="Salford M5 4BE"/>
    <n v="103.6"/>
    <x v="2"/>
    <s v="Diesel"/>
    <n v="3.8331999999999998E-4"/>
  </r>
  <r>
    <s v="S001571"/>
    <x v="10"/>
    <s v="PO144865"/>
    <s v="GRN192988"/>
    <n v="21201457"/>
    <s v="SUPPLY CABLE M12 X 5 4 OPEN WIRES 20M CORDLESS"/>
    <s v="St Albans AL1 5BN"/>
    <n v="298"/>
    <x v="2"/>
    <s v="Diesel"/>
    <n v="1.1026E-3"/>
  </r>
  <r>
    <s v="S001571"/>
    <x v="10"/>
    <s v="PO142815"/>
    <s v="GRN192990"/>
    <n v="101012395"/>
    <s v="SICK 2D LIDAR LASER SENSOR TIM351-2134001"/>
    <s v="St Albans AL1 5BN"/>
    <n v="298"/>
    <x v="2"/>
    <s v="Diesel"/>
    <n v="1.1026E-3"/>
  </r>
  <r>
    <s v="S023274"/>
    <x v="54"/>
    <s v="PO146551"/>
    <s v="GRN192993"/>
    <n v="4245279"/>
    <s v="7&quot;COLOUR INDUSTRIAL REAR VIEW REVERSING CAMERA SYS"/>
    <s v="Wolverhampton WV10 7ED"/>
    <n v="70.400000000000006"/>
    <x v="2"/>
    <s v="Diesel"/>
    <n v="2.6048000000000005E-4"/>
  </r>
  <r>
    <s v="S000127"/>
    <x v="64"/>
    <s v="PO142230"/>
    <s v="GRN180277"/>
    <n v="13202262"/>
    <s v="19&quot; MONITOR P1917S - BLACK"/>
    <s v="Bracknell RG12 1RW"/>
    <n v="332"/>
    <x v="2"/>
    <s v="Diesel"/>
    <n v="1.2283999999999999E-3"/>
  </r>
  <r>
    <s v="S000127"/>
    <x v="64"/>
    <s v="PO142230"/>
    <s v="GRN180279"/>
    <n v="13200984"/>
    <s v="DELL 24&quot; P2421 MONITOR BLACK"/>
    <s v="Bracknell RG12 1RW"/>
    <n v="332"/>
    <x v="2"/>
    <s v="Diesel"/>
    <n v="1.2283999999999999E-3"/>
  </r>
  <r>
    <s v="S000127"/>
    <x v="64"/>
    <s v="PO139929"/>
    <s v="GRN180311"/>
    <s v="11700-6161"/>
    <s v="MONITOR 34 INCH CURVED WQHD 3440X1440"/>
    <s v="Bracknell RG12 1RW"/>
    <n v="332"/>
    <x v="2"/>
    <s v="Diesel"/>
    <n v="1.2283999999999999E-3"/>
  </r>
  <r>
    <s v="S001571"/>
    <x v="10"/>
    <s v="PO145822"/>
    <s v="GRN193001"/>
    <n v="2145062"/>
    <s v="SUPPLY CABLE M12 x 5 4 OPEN WIRES 10M CORDLESS RF-"/>
    <s v="St Albans AL1 5BN"/>
    <n v="298"/>
    <x v="2"/>
    <s v="Diesel"/>
    <n v="1.1026E-3"/>
  </r>
  <r>
    <s v="S001571"/>
    <x v="10"/>
    <s v="PO144865"/>
    <s v="GRN193003"/>
    <n v="21201458"/>
    <s v="I/O CABLE M12 X 8 8 OPEN WIRES 20M CORDLESS_x000a_RF-DPM"/>
    <s v="St Albans AL1 5BN"/>
    <n v="298"/>
    <x v="2"/>
    <s v="Diesel"/>
    <n v="1.1026E-3"/>
  </r>
  <r>
    <s v="S001121"/>
    <x v="5"/>
    <s v="PO143162"/>
    <s v="GRN193004"/>
    <n v="50205993"/>
    <s v="1492 JUMPER BARS CJR NO COVER 8 3 POLE BLACK"/>
    <s v="Salford M5 4BE"/>
    <n v="103.6"/>
    <x v="2"/>
    <s v="Diesel"/>
    <n v="3.8331999999999998E-4"/>
  </r>
  <r>
    <s v="S000127"/>
    <x v="64"/>
    <s v="PO142320"/>
    <s v="GRN180344"/>
    <n v="101007680"/>
    <s v="DELL 43 ULTRA HD 4K MULTI-CLIENT MONITOR DELL U432"/>
    <s v="Bracknell RG12 1RW"/>
    <n v="332"/>
    <x v="2"/>
    <s v="Diesel"/>
    <n v="1.2283999999999999E-3"/>
  </r>
  <r>
    <s v="S000127"/>
    <x v="64"/>
    <s v="PO142373"/>
    <s v="GRN180359"/>
    <n v="101049731"/>
    <s v="DELL XE4 SFF DESKTOP PC - 512GB SSD"/>
    <s v="Bracknell RG12 1RW"/>
    <n v="332"/>
    <x v="2"/>
    <s v="Diesel"/>
    <n v="1.2283999999999999E-3"/>
  </r>
  <r>
    <s v="S000127"/>
    <x v="64"/>
    <s v="PO138669"/>
    <s v="GRN180523"/>
    <n v="101014406"/>
    <s v="DELL LATITUDE 7220, CTO RUGGED EXTREME TABLET"/>
    <s v="Bracknell RG12 1RW"/>
    <n v="332"/>
    <x v="2"/>
    <s v="Diesel"/>
    <n v="1.2283999999999999E-3"/>
  </r>
  <r>
    <s v="S000127"/>
    <x v="64"/>
    <s v="PO142057"/>
    <s v="GRN180534"/>
    <n v="101049731"/>
    <s v="DELL XE4 SFF DESKTOP PC - 512GB SSD"/>
    <s v="Bracknell RG12 1RW"/>
    <n v="332"/>
    <x v="2"/>
    <s v="Diesel"/>
    <n v="1.2283999999999999E-3"/>
  </r>
  <r>
    <s v="S000127"/>
    <x v="64"/>
    <s v="PO142328"/>
    <s v="GRN180536"/>
    <n v="13200984"/>
    <s v="DELL 24&quot; P2421 MONITOR BLACK"/>
    <s v="Bracknell RG12 1RW"/>
    <n v="332"/>
    <x v="2"/>
    <s v="Diesel"/>
    <n v="1.2283999999999999E-3"/>
  </r>
  <r>
    <s v="S000127"/>
    <x v="64"/>
    <s v="PO142373"/>
    <s v="GRN180654"/>
    <n v="101049731"/>
    <s v="DELL XE4 SFF DESKTOP PC - 512GB SSD"/>
    <s v="Bracknell RG12 1RW"/>
    <n v="332"/>
    <x v="2"/>
    <s v="Diesel"/>
    <n v="1.2283999999999999E-3"/>
  </r>
  <r>
    <s v="S026602"/>
    <x v="12"/>
    <s v="PO147704"/>
    <s v="GRN193014"/>
    <n v="101024563"/>
    <s v="AIR FILTER"/>
    <s v="Watford WD24 7GG"/>
    <n v="302"/>
    <x v="2"/>
    <s v="Diesl"/>
    <n v="1.1173999999999999E-3"/>
  </r>
  <r>
    <s v="S000127"/>
    <x v="64"/>
    <s v="PO139705"/>
    <s v="GRN180676"/>
    <s v="11700-8986"/>
    <s v="MONITOR 24IN 1080P HDMI DP DP (MST OUT)"/>
    <s v="Bracknell RG12 1RW"/>
    <n v="332"/>
    <x v="2"/>
    <s v="Diesel"/>
    <n v="1.2283999999999999E-3"/>
  </r>
  <r>
    <s v="S000127"/>
    <x v="64"/>
    <s v="PO142021"/>
    <s v="GRN180677"/>
    <s v="11700-8986"/>
    <s v="MONITOR 24IN 1080P HDMI DP DP (MST OUT)"/>
    <s v="Bracknell RG12 1RW"/>
    <n v="332"/>
    <x v="2"/>
    <s v="Diesel"/>
    <n v="1.2283999999999999E-3"/>
  </r>
  <r>
    <s v="S000127"/>
    <x v="64"/>
    <s v="PO140393"/>
    <s v="GRN180694"/>
    <n v="101026761"/>
    <s v="DELL 55 4K MONITOR - C5519Q - 139.7CM(55&quot;) BLACK"/>
    <s v="Bracknell RG12 1RW"/>
    <n v="332"/>
    <x v="2"/>
    <s v="Diesel"/>
    <n v="1.2283999999999999E-3"/>
  </r>
  <r>
    <s v="S000127"/>
    <x v="64"/>
    <s v="PO141313"/>
    <s v="GRN180698"/>
    <s v="11701-2386"/>
    <s v="DELL XE4 SFF DESKTOP PC - 1TB SSD"/>
    <s v="Bracknell RG12 1RW"/>
    <n v="332"/>
    <x v="2"/>
    <s v="Diesel"/>
    <n v="1.2283999999999999E-3"/>
  </r>
  <r>
    <s v="S000127"/>
    <x v="64"/>
    <s v="PO142902"/>
    <s v="GRN180699"/>
    <n v="101025030"/>
    <s v="OPTIPLEX 7000 TOWER"/>
    <s v="Bracknell RG12 1RW"/>
    <n v="332"/>
    <x v="2"/>
    <s v="Diesel"/>
    <n v="1.2283999999999999E-3"/>
  </r>
  <r>
    <s v="S000127"/>
    <x v="64"/>
    <s v="PO141313"/>
    <s v="GRN180846"/>
    <n v="101041034"/>
    <s v="DELL LAPTOP FOR S2 UNIVERSITY RAPISCAN CARGO - STO"/>
    <s v="Bracknell RG12 1RW"/>
    <n v="332"/>
    <x v="2"/>
    <s v="Diesel"/>
    <n v="1.2283999999999999E-3"/>
  </r>
  <r>
    <s v="S000127"/>
    <x v="64"/>
    <s v="PO139705"/>
    <s v="GRN181070"/>
    <n v="101014406"/>
    <s v="DELL LATITUDE 7220 CTO RUGGED EXTREME TABLET"/>
    <s v="Bracknell RG12 1RW"/>
    <n v="332"/>
    <x v="2"/>
    <s v="Diesel"/>
    <n v="1.2283999999999999E-3"/>
  </r>
  <r>
    <s v="S022767"/>
    <x v="2"/>
    <s v="PO144140"/>
    <s v="GRN193025"/>
    <n v="30202403"/>
    <s v="FLEXIBLE BATTERY CABLE 25mm - BLACK LEYLAND AUTO W"/>
    <s v="Huddersfield HD1 3ES"/>
    <n v="180"/>
    <x v="2"/>
    <s v="Diesel"/>
    <n v="6.6599999999999993E-4"/>
  </r>
  <r>
    <s v="S000127"/>
    <x v="64"/>
    <s v="PO138669"/>
    <s v="GRN181117"/>
    <s v="11700-5464"/>
    <s v="SRVR POWEREDGE R740XL 2U 2.2GHZ 24GB RAM 8TB RAID1"/>
    <s v="Bracknell RG12 1RW"/>
    <n v="332"/>
    <x v="2"/>
    <s v="Diesel"/>
    <n v="1.2283999999999999E-3"/>
  </r>
  <r>
    <s v="S000127"/>
    <x v="64"/>
    <s v="PO139705"/>
    <s v="GRN181118"/>
    <s v="11700-5464"/>
    <s v="SRVR POWEREDGE R740 2U 2.4 GHZ 32GB RAM 256GB SSD"/>
    <s v="Bracknell RG12 1RW"/>
    <n v="332"/>
    <x v="2"/>
    <s v="Diesel"/>
    <n v="1.2283999999999999E-3"/>
  </r>
  <r>
    <s v="S000127"/>
    <x v="64"/>
    <s v="PO141510"/>
    <s v="GRN181271"/>
    <s v="11701-2221"/>
    <s v="POWEREDGE R750 SERVER 2U"/>
    <s v="Bracknell RG12 1RW"/>
    <n v="332"/>
    <x v="2"/>
    <s v="Diesel"/>
    <n v="1.2283999999999999E-3"/>
  </r>
  <r>
    <s v="S000127"/>
    <x v="64"/>
    <s v="PO139705"/>
    <s v="GRN181272"/>
    <n v="101044625"/>
    <s v="DELL PRECISION 5820 XL TOWER XCTO BASE DELL 210-AN"/>
    <s v="Bracknell RG12 1RW"/>
    <n v="332"/>
    <x v="2"/>
    <s v="Diesel"/>
    <n v="1.2283999999999999E-3"/>
  </r>
  <r>
    <s v="S000127"/>
    <x v="64"/>
    <s v="PO139705"/>
    <s v="GRN181317"/>
    <n v="13211955"/>
    <s v="DELL USB SLIM DVD +/- RW DRIVE DW316"/>
    <s v="Bracknell RG12 1RW"/>
    <n v="332"/>
    <x v="2"/>
    <s v="Diesel"/>
    <n v="1.2283999999999999E-3"/>
  </r>
  <r>
    <s v="S000127"/>
    <x v="64"/>
    <s v="PO139705"/>
    <s v="GRN181365"/>
    <n v="101014406"/>
    <s v="DELL LATITUDE 7220 CTO RUGGED EXTREME TABLET"/>
    <s v="Bracknell RG12 1RW"/>
    <n v="332"/>
    <x v="2"/>
    <s v="Diesel"/>
    <n v="1.2283999999999999E-3"/>
  </r>
  <r>
    <s v="S000127"/>
    <x v="64"/>
    <s v="PO141313"/>
    <s v="GRN181382"/>
    <s v="11700-7293"/>
    <s v="SRVR POWEREDGE R740 XL 2U 2.2 GHZ 32GB RAM 256GB"/>
    <s v="Bracknell RG12 1RW"/>
    <n v="332"/>
    <x v="2"/>
    <s v="Diesel"/>
    <n v="1.2283999999999999E-3"/>
  </r>
  <r>
    <s v="S000127"/>
    <x v="64"/>
    <s v="PO138669"/>
    <s v="GRN181409"/>
    <n v="101014406"/>
    <s v="DELL LATITUDE 7220, CTO RUGGED EXTREME TABLET"/>
    <s v="Bracknell RG12 1RW"/>
    <n v="332"/>
    <x v="2"/>
    <s v="Diesel"/>
    <n v="1.2283999999999999E-3"/>
  </r>
  <r>
    <s v="S000127"/>
    <x v="64"/>
    <s v="PO142775"/>
    <s v="GRN181411"/>
    <n v="101049732"/>
    <s v="DELL XE4 - SFF - 2TB ADDED HDD - CCTV PC"/>
    <s v="Bracknell RG12 1RW"/>
    <n v="332"/>
    <x v="2"/>
    <s v="Diesel"/>
    <n v="1.2283999999999999E-3"/>
  </r>
  <r>
    <s v="S000127"/>
    <x v="64"/>
    <s v="PO142230"/>
    <s v="GRN181421"/>
    <n v="13200984"/>
    <s v="DELL 24&quot; P2421 MONITOR BLACK"/>
    <s v="Bracknell RG12 1RW"/>
    <n v="332"/>
    <x v="2"/>
    <s v="Diesel"/>
    <n v="1.2283999999999999E-3"/>
  </r>
  <r>
    <s v="S000127"/>
    <x v="64"/>
    <s v="PO139977"/>
    <s v="GRN181422"/>
    <n v="13200984"/>
    <s v="DELL 24&quot; P2421 MONITOR BLACK"/>
    <s v="Bracknell RG12 1RW"/>
    <n v="332"/>
    <x v="2"/>
    <s v="Diesel"/>
    <n v="1.2283999999999999E-3"/>
  </r>
  <r>
    <s v="S002239"/>
    <x v="17"/>
    <s v="PO148392"/>
    <s v="GRN195481"/>
    <n v="10208760"/>
    <s v="PCB, SERVO"/>
    <s v="UT 84104"/>
    <n v="4725"/>
    <x v="4"/>
    <s v="Aviation"/>
    <n v="0.33234727680000004"/>
  </r>
  <r>
    <s v="S000127"/>
    <x v="64"/>
    <s v="PO139705"/>
    <s v="GRN181434"/>
    <n v="101044611"/>
    <s v="POWEREDGE T640 SERVER WITH 32GB RDDIM"/>
    <s v="Bracknell RG12 1RW"/>
    <n v="332"/>
    <x v="2"/>
    <s v="Diesel"/>
    <n v="1.2283999999999999E-3"/>
  </r>
  <r>
    <s v="S002239"/>
    <x v="17"/>
    <s v="PO142628"/>
    <s v="GRN182200"/>
    <n v="2245012"/>
    <s v="PCB, THYRATRON PULSER"/>
    <s v="UT 84104"/>
    <n v="4725"/>
    <x v="4"/>
    <s v="Aviation"/>
    <n v="0.33234727680000004"/>
  </r>
  <r>
    <s v="S000127"/>
    <x v="64"/>
    <s v="PO138669"/>
    <s v="GRN181458"/>
    <s v="11700-8986"/>
    <s v="MONITOR 24IN 1080P HDMI DP DP (MST OUT)"/>
    <s v="Bracknell RG12 1RW"/>
    <n v="332"/>
    <x v="2"/>
    <s v="Diesel"/>
    <n v="1.2283999999999999E-3"/>
  </r>
  <r>
    <s v="S002239"/>
    <x v="17"/>
    <s v="PO147985"/>
    <s v="GRN194588"/>
    <n v="2245012"/>
    <s v="PCB, THYRATRON PULSER"/>
    <s v="UT 84104"/>
    <n v="4725"/>
    <x v="4"/>
    <s v="Aviation"/>
    <n v="0.33234727680000004"/>
  </r>
  <r>
    <s v="S002239"/>
    <x v="17"/>
    <s v="PO146378"/>
    <s v="GRN188805"/>
    <s v="11701-3130"/>
    <s v="PUMP, TURBINE, 1HP, MTH41L 50HZ/60HZ"/>
    <s v="UT 84104"/>
    <n v="4725"/>
    <x v="4"/>
    <s v="Aviation"/>
    <n v="0.33234727680000004"/>
  </r>
  <r>
    <s v="S000127"/>
    <x v="64"/>
    <s v="PO139705"/>
    <s v="GRN181459"/>
    <s v="11700-8986"/>
    <s v="MONITOR 24IN 1080P HDMI DP DP (MST OUT)"/>
    <s v="Bracknell RG12 1RW"/>
    <n v="332"/>
    <x v="2"/>
    <s v="Diesel"/>
    <n v="1.2283999999999999E-3"/>
  </r>
  <r>
    <s v="S000127"/>
    <x v="64"/>
    <s v="PO140408"/>
    <s v="GRN181484"/>
    <n v="101050205"/>
    <s v="DELL 75&quot; 4K INTERACTIVE TOUCH  MONITOR: C7520QT"/>
    <s v="Bracknell RG12 1RW"/>
    <n v="332"/>
    <x v="2"/>
    <s v="Diesel"/>
    <n v="1.2283999999999999E-3"/>
  </r>
  <r>
    <s v="S000127"/>
    <x v="64"/>
    <s v="PO142479"/>
    <s v="GRN181500"/>
    <s v="11701-1859"/>
    <s v="AMD RADEON PRO WX3200 4GB LOW HEIGHT GRAPHICS CARD"/>
    <s v="Bracknell RG12 1RW"/>
    <n v="332"/>
    <x v="2"/>
    <s v="Diesel"/>
    <n v="1.2283999999999999E-3"/>
  </r>
  <r>
    <s v="S000127"/>
    <x v="64"/>
    <s v="PO139705"/>
    <s v="GRN181561"/>
    <n v="13202262"/>
    <s v="19&quot; MONITOR P1917S - BLACK"/>
    <s v="Bracknell RG12 1RW"/>
    <n v="332"/>
    <x v="2"/>
    <s v="Diesel"/>
    <n v="1.2283999999999999E-3"/>
  </r>
  <r>
    <s v="S000127"/>
    <x v="64"/>
    <s v="PO143726"/>
    <s v="GRN181789"/>
    <s v="11700-8986"/>
    <s v="MONITOR 24IN 1080P HDMI DP DP (MST OUT)"/>
    <s v="Bracknell RG12 1RW"/>
    <n v="332"/>
    <x v="2"/>
    <s v="Diesel"/>
    <n v="1.2283999999999999E-3"/>
  </r>
  <r>
    <s v="S000127"/>
    <x v="64"/>
    <s v="PO143295"/>
    <s v="GRN181819"/>
    <s v="11700-7024"/>
    <s v="MONITOR 24&quot; 1080P HDMI DISPLAYPORT VGA"/>
    <s v="Bracknell RG12 1RW"/>
    <n v="332"/>
    <x v="2"/>
    <s v="Diesel"/>
    <n v="1.2283999999999999E-3"/>
  </r>
  <r>
    <s v="S000127"/>
    <x v="64"/>
    <s v="PO143692"/>
    <s v="GRN181893"/>
    <s v="11700-7024"/>
    <s v="MONITOR 24&quot; 1080P HDMI DISPLAYPORT VGA"/>
    <s v="Bracknell RG12 1RW"/>
    <n v="332"/>
    <x v="2"/>
    <s v="Diesel"/>
    <n v="1.2283999999999999E-3"/>
  </r>
  <r>
    <s v="S000127"/>
    <x v="64"/>
    <s v="PO142230"/>
    <s v="GRN181894"/>
    <n v="13202262"/>
    <s v="19&quot; MONITOR P1917S - BLACK"/>
    <s v="Bracknell RG12 1RW"/>
    <n v="332"/>
    <x v="2"/>
    <s v="Diesel"/>
    <n v="1.2283999999999999E-3"/>
  </r>
  <r>
    <s v="S024099"/>
    <x v="47"/>
    <s v="PO139437"/>
    <s v="GRN193078"/>
    <n v="101035368"/>
    <s v="OPERATORS CABIN FIRST FIX"/>
    <s v="Stafford ST16 3DR"/>
    <n v="49.6"/>
    <x v="3"/>
    <s v="Diesel"/>
    <n v="5.0430800000000005E-2"/>
  </r>
  <r>
    <s v="S000127"/>
    <x v="64"/>
    <s v="PO143295"/>
    <s v="GRN181896"/>
    <s v="11700-6161"/>
    <s v="MONITOR 34 INCH CURVED WQHD 3440X1440"/>
    <s v="Bracknell RG12 1RW"/>
    <n v="332"/>
    <x v="2"/>
    <s v="Diesel"/>
    <n v="1.2283999999999999E-3"/>
  </r>
  <r>
    <s v="S000127"/>
    <x v="64"/>
    <s v="PO142230"/>
    <s v="GRN181897"/>
    <n v="13211955"/>
    <s v="DELL USB SLIM DVD +/- RW DRIVE DW316"/>
    <s v="Bracknell RG12 1RW"/>
    <n v="332"/>
    <x v="2"/>
    <s v="Diesel"/>
    <n v="1.2283999999999999E-3"/>
  </r>
  <r>
    <s v="S000127"/>
    <x v="64"/>
    <s v="PO140855"/>
    <s v="GRN181899"/>
    <n v="101044611"/>
    <s v="POWEREDGE T640 SERVER WITH 32GB RDDIM"/>
    <s v="Bracknell RG12 1RW"/>
    <n v="332"/>
    <x v="2"/>
    <s v="Diesel"/>
    <n v="1.2283999999999999E-3"/>
  </r>
  <r>
    <s v="S000127"/>
    <x v="64"/>
    <s v="PO140855"/>
    <s v="GRN181903"/>
    <n v="101026761"/>
    <s v="DELL 55 4K MONITOR - C5519Q - 139.7CM(55&quot;) BLACK"/>
    <s v="Bracknell RG12 1RW"/>
    <n v="332"/>
    <x v="2"/>
    <s v="Diesel"/>
    <n v="1.2283999999999999E-3"/>
  </r>
  <r>
    <s v="S000127"/>
    <x v="64"/>
    <s v="PO140855"/>
    <s v="GRN181960"/>
    <n v="13206620"/>
    <s v="KEYBOARD IN ARABIC LANGUAGE"/>
    <s v="Bracknell RG12 1RW"/>
    <n v="332"/>
    <x v="2"/>
    <s v="Diesel"/>
    <n v="1.2283999999999999E-3"/>
  </r>
  <r>
    <s v="S000127"/>
    <x v="64"/>
    <s v="PO143296"/>
    <s v="GRN181973"/>
    <s v="11700-6161"/>
    <s v="MONITOR 34 INCH CURVED WQHD 3440X1440"/>
    <s v="Bracknell RG12 1RW"/>
    <n v="332"/>
    <x v="2"/>
    <s v="Diesel"/>
    <n v="1.2283999999999999E-3"/>
  </r>
  <r>
    <s v="S000127"/>
    <x v="64"/>
    <s v="PO143297"/>
    <s v="GRN181981"/>
    <s v="11700-6161"/>
    <s v="MONITOR 34 INCH CURVED WQHD 3440X1440"/>
    <s v="Bracknell RG12 1RW"/>
    <n v="332"/>
    <x v="2"/>
    <s v="Diesel"/>
    <n v="1.2283999999999999E-3"/>
  </r>
  <r>
    <s v="S000127"/>
    <x v="64"/>
    <s v="PO143692"/>
    <s v="GRN181982"/>
    <s v="11700-6161"/>
    <s v="MONITOR 34 INCH CURVED WQHD 3440X1440"/>
    <s v="Bracknell RG12 1RW"/>
    <n v="332"/>
    <x v="2"/>
    <s v="Diesel"/>
    <n v="1.2283999999999999E-3"/>
  </r>
  <r>
    <s v="S000127"/>
    <x v="64"/>
    <s v="PO142021"/>
    <s v="GRN181985"/>
    <s v="11700-8986"/>
    <s v="MONITOR 24IN 1080P HDMI DP DP (MST OUT)"/>
    <s v="Bracknell RG12 1RW"/>
    <n v="332"/>
    <x v="2"/>
    <s v="Diesel"/>
    <n v="1.2283999999999999E-3"/>
  </r>
  <r>
    <s v="S000127"/>
    <x v="64"/>
    <s v="PO143297"/>
    <s v="GRN181987"/>
    <s v="11700-7024"/>
    <s v="MONITOR 24&quot; 1080P HDMI DISPLAYPORT VGA"/>
    <s v="Bracknell RG12 1RW"/>
    <n v="332"/>
    <x v="2"/>
    <s v="Diesel"/>
    <n v="1.2283999999999999E-3"/>
  </r>
  <r>
    <s v="S000127"/>
    <x v="64"/>
    <s v="PO143067"/>
    <s v="GRN182048"/>
    <s v="11701-2522"/>
    <s v="POWEREDGE R250 SERVER"/>
    <s v="Bracknell RG12 1RW"/>
    <n v="332"/>
    <x v="2"/>
    <s v="Diesel"/>
    <n v="1.2283999999999999E-3"/>
  </r>
  <r>
    <s v="S000127"/>
    <x v="64"/>
    <s v="PO142072"/>
    <s v="GRN182172"/>
    <n v="101044625"/>
    <s v="DELL PRECISION 5820 XL TOWER XCTO BASE DELL 210-AN"/>
    <s v="Bracknell RG12 1RW"/>
    <n v="332"/>
    <x v="2"/>
    <s v="Diesel"/>
    <n v="1.2283999999999999E-3"/>
  </r>
  <r>
    <s v="S000127"/>
    <x v="64"/>
    <s v="PO143296"/>
    <s v="GRN182176"/>
    <s v="11700-7024"/>
    <s v="MONITOR 24&quot; 1080P HDMI DISPLAYPORT VGA"/>
    <s v="Bracknell RG12 1RW"/>
    <n v="332"/>
    <x v="2"/>
    <s v="Diesel"/>
    <n v="1.2283999999999999E-3"/>
  </r>
  <r>
    <s v="S000127"/>
    <x v="64"/>
    <s v="PO143296"/>
    <s v="GRN182211"/>
    <s v="11701-2386"/>
    <s v="DELL XE4 Tower DESKTOP PC - 1TB SSD"/>
    <s v="Bracknell RG12 1RW"/>
    <n v="332"/>
    <x v="2"/>
    <s v="Diesel"/>
    <n v="1.2283999999999999E-3"/>
  </r>
  <r>
    <s v="S000127"/>
    <x v="64"/>
    <s v="PO143296"/>
    <s v="GRN182548"/>
    <s v="11700-5464"/>
    <s v="SRVR POWEREDGE R740 2U 2.4 GHZ 32GB RAM 256GB SSD"/>
    <s v="Bracknell RG12 1RW"/>
    <n v="332"/>
    <x v="2"/>
    <s v="Diesel"/>
    <n v="1.2283999999999999E-3"/>
  </r>
  <r>
    <s v="S000127"/>
    <x v="64"/>
    <s v="PO143297"/>
    <s v="GRN182551"/>
    <s v="11700-5464"/>
    <s v="SRVR POWEREDGE R740 2U 2.4 GHZ 32GB RAM 256GB SSD"/>
    <s v="Bracknell RG12 1RW"/>
    <n v="332"/>
    <x v="2"/>
    <s v="Diesel"/>
    <n v="1.2283999999999999E-3"/>
  </r>
  <r>
    <s v="S000127"/>
    <x v="64"/>
    <s v="PO143325"/>
    <s v="GRN182672"/>
    <n v="101049731"/>
    <s v="DELL XE4 SFF DESKTOP PC - 512GB SSD"/>
    <s v="Bracknell RG12 1RW"/>
    <n v="332"/>
    <x v="2"/>
    <s v="Diesel"/>
    <n v="1.2283999999999999E-3"/>
  </r>
  <r>
    <s v="S000127"/>
    <x v="64"/>
    <s v="PO142230"/>
    <s v="GRN182673"/>
    <n v="13200984"/>
    <s v="DELL 24&quot; P2423 MONITOR BLACK"/>
    <s v="Bracknell RG12 1RW"/>
    <n v="332"/>
    <x v="2"/>
    <s v="Diesel"/>
    <n v="1.2283999999999999E-3"/>
  </r>
  <r>
    <s v="S000127"/>
    <x v="64"/>
    <s v="PO143295"/>
    <s v="GRN182675"/>
    <s v="11701-2386"/>
    <s v="DELL XE4 TOWER DESKTOP PC - 1TB SSD"/>
    <s v="Bracknell RG12 1RW"/>
    <n v="332"/>
    <x v="2"/>
    <s v="Diesel"/>
    <n v="1.2283999999999999E-3"/>
  </r>
  <r>
    <s v="S000127"/>
    <x v="64"/>
    <s v="PO143297"/>
    <s v="GRN182676"/>
    <s v="11701-2386"/>
    <s v="DELL XE4 Tower DESKTOP PC - 1TB SSD"/>
    <s v="Bracknell RG12 1RW"/>
    <n v="332"/>
    <x v="2"/>
    <s v="Diesel"/>
    <n v="1.2283999999999999E-3"/>
  </r>
  <r>
    <s v="S000127"/>
    <x v="64"/>
    <s v="PO143692"/>
    <s v="GRN182677"/>
    <s v="11701-2386"/>
    <s v="DELL XE4 Tower DESKTOP PC - 1TB SSD"/>
    <s v="Bracknell RG12 1RW"/>
    <n v="332"/>
    <x v="2"/>
    <s v="Diesel"/>
    <n v="1.2283999999999999E-3"/>
  </r>
  <r>
    <s v="S000127"/>
    <x v="64"/>
    <s v="PO143726"/>
    <s v="GRN182678"/>
    <s v="11701-2386"/>
    <s v="DELL XE4 Tower DESKTOP PC - 1TB SSD"/>
    <s v="Bracknell RG12 1RW"/>
    <n v="332"/>
    <x v="2"/>
    <s v="Diesel"/>
    <n v="1.2283999999999999E-3"/>
  </r>
  <r>
    <s v="S000127"/>
    <x v="64"/>
    <s v="PO141340"/>
    <s v="GRN182680"/>
    <n v="101045491"/>
    <s v="OPTIPLEX 7400 ALL-IN-ONE XCTO"/>
    <s v="Bracknell RG12 1RW"/>
    <n v="332"/>
    <x v="2"/>
    <s v="Diesel"/>
    <n v="1.2283999999999999E-3"/>
  </r>
  <r>
    <s v="S001121"/>
    <x v="5"/>
    <s v="PO145946"/>
    <s v="GRN193122"/>
    <n v="79203283"/>
    <s v="PLASTIC RETAINER AND EJECTION LEVER (MRP)"/>
    <s v="Salford M5 4BE"/>
    <n v="103.6"/>
    <x v="2"/>
    <s v="Diesel"/>
    <n v="3.8331999999999998E-4"/>
  </r>
  <r>
    <s v="S000127"/>
    <x v="64"/>
    <s v="PO143325"/>
    <s v="GRN182796"/>
    <n v="13200984"/>
    <s v="DELL 24 MONITOR - P2423 - 61CM (24&quot;)"/>
    <s v="Bracknell RG12 1RW"/>
    <n v="332"/>
    <x v="2"/>
    <s v="Diesel"/>
    <n v="1.2283999999999999E-3"/>
  </r>
  <r>
    <s v="S000127"/>
    <x v="64"/>
    <s v="PO143325"/>
    <s v="GRN182867"/>
    <n v="101037955"/>
    <s v="POWER EDGE T440 SERVER WITH 16GB RDDIM"/>
    <s v="Bracknell RG12 1RW"/>
    <n v="332"/>
    <x v="2"/>
    <s v="Diesel"/>
    <n v="1.2283999999999999E-3"/>
  </r>
  <r>
    <s v="S000127"/>
    <x v="64"/>
    <s v="PO143326"/>
    <s v="GRN182897"/>
    <n v="101049732"/>
    <s v="DELL XE4 - SFF - 2TB ADDED HDD - CCTV PC"/>
    <s v="Bracknell RG12 1RW"/>
    <n v="332"/>
    <x v="2"/>
    <s v="Diesel"/>
    <n v="1.2283999999999999E-3"/>
  </r>
  <r>
    <s v="S000127"/>
    <x v="64"/>
    <s v="PO141340"/>
    <s v="GRN182902"/>
    <n v="101047040"/>
    <s v="PRECISION XCTO 7920 BASE"/>
    <s v="Bracknell RG12 1RW"/>
    <n v="332"/>
    <x v="2"/>
    <s v="Diesel"/>
    <n v="1.2283999999999999E-3"/>
  </r>
  <r>
    <s v="S000892"/>
    <x v="16"/>
    <s v="PO147160"/>
    <s v="GRN193141"/>
    <s v="11553-0024"/>
    <s v="CONN RCPT 8POS 2ROW MINI FIT JR"/>
    <s v="Stockport SK4 2JT"/>
    <n v="55"/>
    <x v="2"/>
    <s v="Diesel"/>
    <n v="2.0350000000000001E-4"/>
  </r>
  <r>
    <s v="S000127"/>
    <x v="64"/>
    <s v="PO142057"/>
    <s v="GRN182918"/>
    <n v="101049731"/>
    <s v="DELL XE4 SFF DESKTOP PC - 512GB SSD"/>
    <s v="Bracknell RG12 1RW"/>
    <n v="332"/>
    <x v="2"/>
    <s v="Diesel"/>
    <n v="1.2283999999999999E-3"/>
  </r>
  <r>
    <s v="S023284"/>
    <x v="19"/>
    <s v="PO137837"/>
    <s v="GRN193144"/>
    <s v="340-1083-1"/>
    <s v="CONDUIT VERTICAL DETECTOR ENCLOSURE"/>
    <s v="Leicester LE19 2DT"/>
    <n v="144"/>
    <x v="1"/>
    <s v="Diesel"/>
    <n v="5.3280000000000001E-2"/>
  </r>
  <r>
    <s v="S023284"/>
    <x v="19"/>
    <s v="PO137838"/>
    <s v="GRN193145"/>
    <s v="340-1072-1"/>
    <s v="CONDUIT JTN BOX SOURCE SIDE-JTN BOX DETECTOR SIDE"/>
    <s v="Leicester LE19 2DT"/>
    <n v="144"/>
    <x v="1"/>
    <s v="Diesel"/>
    <n v="5.3280000000000001E-2"/>
  </r>
  <r>
    <s v="S023284"/>
    <x v="19"/>
    <s v="PO137837"/>
    <s v="GRN193146"/>
    <s v="340-1074-1"/>
    <s v="CONDUIT JUNCTION BOX SOURCE SIDE - JTN BOX TUNNEL"/>
    <s v="Leicester LE19 2DT"/>
    <n v="144"/>
    <x v="1"/>
    <s v="Diesel"/>
    <n v="5.3280000000000001E-2"/>
  </r>
  <r>
    <s v="S023284"/>
    <x v="19"/>
    <s v="PO137837"/>
    <s v="GRN193147"/>
    <s v="340-1074-1"/>
    <s v="CONDUIT JUNCTION BOX SOURCE SIDE - JTN BOX TUNNEL"/>
    <s v="Leicester LE19 2DT"/>
    <n v="144"/>
    <x v="1"/>
    <s v="Diesel"/>
    <n v="5.3280000000000001E-2"/>
  </r>
  <r>
    <s v="S023284"/>
    <x v="19"/>
    <s v="PO138936"/>
    <s v="GRN193148"/>
    <s v="340-1153-1"/>
    <s v="CONDUIT OUTDOOR EQUIPMENT RACK ASSY – SPEED SENSOR"/>
    <s v="Leicester LE19 2DT"/>
    <n v="144"/>
    <x v="1"/>
    <s v="Diesel"/>
    <n v="5.3280000000000001E-2"/>
  </r>
  <r>
    <s v="S023284"/>
    <x v="19"/>
    <s v="PO138725"/>
    <s v="GRN193149"/>
    <s v="340-1043-1"/>
    <s v="JUNCTION BOX GROUND LEVEL"/>
    <s v="Leicester LE19 2DT"/>
    <n v="144"/>
    <x v="1"/>
    <s v="Diesel"/>
    <n v="5.3280000000000001E-2"/>
  </r>
  <r>
    <s v="S023284"/>
    <x v="19"/>
    <s v="PO145596"/>
    <s v="GRN193151"/>
    <s v="356-0064-1"/>
    <s v="INTERFACE JUNCTION BOX"/>
    <s v="Leicester LE19 2DT"/>
    <n v="144"/>
    <x v="1"/>
    <s v="Diesel"/>
    <n v="5.3280000000000001E-2"/>
  </r>
  <r>
    <s v="S023284"/>
    <x v="19"/>
    <s v="PO144743"/>
    <s v="GRN193152"/>
    <n v="101044012"/>
    <s v="BEACON BOX ASSEMBLY"/>
    <s v="Leicester LE19 2DT"/>
    <n v="144"/>
    <x v="1"/>
    <s v="Diesel"/>
    <n v="5.3280000000000001E-2"/>
  </r>
  <r>
    <s v="S000127"/>
    <x v="64"/>
    <s v="PO143325"/>
    <s v="GRN183329"/>
    <n v="13202262"/>
    <s v="19&quot; MONITOR P1917S - BLACK"/>
    <s v="Bracknell RG12 1RW"/>
    <n v="332"/>
    <x v="2"/>
    <s v="Diesel"/>
    <n v="1.2283999999999999E-3"/>
  </r>
  <r>
    <s v="S000127"/>
    <x v="64"/>
    <s v="PO143692"/>
    <s v="GRN183404"/>
    <s v="11700-5464"/>
    <s v="SRVR POWEREDGE R740 2U 2.4 GHZ 32GB RAM 256GB SSD"/>
    <s v="Bracknell RG12 1RW"/>
    <n v="332"/>
    <x v="2"/>
    <s v="Diesel"/>
    <n v="1.2283999999999999E-3"/>
  </r>
  <r>
    <s v="S000127"/>
    <x v="64"/>
    <s v="PO143295"/>
    <s v="GRN183405"/>
    <s v="11700-5464"/>
    <s v="SRVR POWEREDGE R740 2U 2.4 GHZ 32GB RAM 256GB SSD"/>
    <s v="Bracknell RG12 1RW"/>
    <n v="332"/>
    <x v="2"/>
    <s v="Diesel"/>
    <n v="1.2283999999999999E-3"/>
  </r>
  <r>
    <s v="S000127"/>
    <x v="64"/>
    <s v="PO142072"/>
    <s v="GRN183513"/>
    <s v="11700-5464"/>
    <s v="SRVR POWEREDGE R740 2U 2.4 GHZ 32GB RAM 256GB SSD"/>
    <s v="Bracknell RG12 1RW"/>
    <n v="332"/>
    <x v="2"/>
    <s v="Diesel"/>
    <n v="1.2283999999999999E-3"/>
  </r>
  <r>
    <s v="S000127"/>
    <x v="64"/>
    <s v="PO144302"/>
    <s v="GRN183622"/>
    <n v="101033933"/>
    <s v="DELL ULTRASHARP 27 MONITOR- U2722D - 68.47CM (27&quot;)"/>
    <s v="Bracknell RG12 1RW"/>
    <n v="332"/>
    <x v="2"/>
    <s v="Diesel"/>
    <n v="1.2283999999999999E-3"/>
  </r>
  <r>
    <s v="S000127"/>
    <x v="64"/>
    <s v="PO143325"/>
    <s v="GRN183676"/>
    <n v="101007680"/>
    <s v="DELL 43 ULTRA HD 4K MULTI-CLIENT MONITOR DELL U432"/>
    <s v="Bracknell RG12 1RW"/>
    <n v="332"/>
    <x v="2"/>
    <s v="Diesel"/>
    <n v="1.2283999999999999E-3"/>
  </r>
  <r>
    <s v="S000127"/>
    <x v="64"/>
    <s v="PO144268"/>
    <s v="GRN183757"/>
    <s v="11701-2746"/>
    <s v="INTERFACE MODULE FOR VGA, USB KEYBOARD, MOUSE SUPP"/>
    <s v="Bracknell RG12 1RW"/>
    <n v="332"/>
    <x v="2"/>
    <s v="Diesel"/>
    <n v="1.2283999999999999E-3"/>
  </r>
  <r>
    <s v="S000127"/>
    <x v="64"/>
    <s v="PO144428"/>
    <s v="GRN183851"/>
    <n v="13200984"/>
    <s v="DELL 24 MONITOR - P2423 - 61CM (24&quot;)"/>
    <s v="Bracknell RG12 1RW"/>
    <n v="332"/>
    <x v="2"/>
    <s v="Diesel"/>
    <n v="1.2283999999999999E-3"/>
  </r>
  <r>
    <s v="S000127"/>
    <x v="64"/>
    <s v="PO139977"/>
    <s v="GRN183876"/>
    <n v="13202262"/>
    <s v="19&quot; MONITOR P1917S - BLACK"/>
    <s v="Bracknell RG12 1RW"/>
    <n v="332"/>
    <x v="2"/>
    <s v="Diesel"/>
    <n v="1.2283999999999999E-3"/>
  </r>
  <r>
    <s v="S000127"/>
    <x v="64"/>
    <s v="PO143298"/>
    <s v="GRN184105"/>
    <s v="11700-7024"/>
    <s v="MONITOR 24&quot; 1080P HDMI DISPLAYPORT VGA"/>
    <s v="Bracknell RG12 1RW"/>
    <n v="332"/>
    <x v="2"/>
    <s v="Diesel"/>
    <n v="1.2283999999999999E-3"/>
  </r>
  <r>
    <s v="S000127"/>
    <x v="64"/>
    <s v="PO143326"/>
    <s v="GRN184106"/>
    <n v="13200984"/>
    <s v="DELL 24&quot; P2421 MONITOR BLACK"/>
    <s v="Bracknell RG12 1RW"/>
    <n v="332"/>
    <x v="2"/>
    <s v="Diesel"/>
    <n v="1.2283999999999999E-3"/>
  </r>
  <r>
    <s v="S023284"/>
    <x v="19"/>
    <s v="PO137838"/>
    <s v="GRN193171"/>
    <s v="340-1072-1"/>
    <s v="CONDUIT JTN BOX SOURCE SIDE-JTN BOX DETECTOR SIDE"/>
    <s v="Leicester LE19 2DT"/>
    <n v="144"/>
    <x v="1"/>
    <s v="Diesel"/>
    <n v="5.3280000000000001E-2"/>
  </r>
  <r>
    <s v="S000127"/>
    <x v="64"/>
    <s v="PO143298"/>
    <s v="GRN184115"/>
    <s v="11700-5464"/>
    <s v="SRVR POWEREDGE R740 2U 2.4 GHZ 32GB RAM 256GB SSD"/>
    <s v="Bracknell RG12 1RW"/>
    <n v="332"/>
    <x v="2"/>
    <s v="Diesel"/>
    <n v="1.2283999999999999E-3"/>
  </r>
  <r>
    <s v="S000127"/>
    <x v="64"/>
    <s v="PO143326"/>
    <s v="GRN184118"/>
    <n v="101007680"/>
    <s v="DELL 43 ULTRA HD 4K MULTI-CLIENT MONITOR DELL U432"/>
    <s v="Bracknell RG12 1RW"/>
    <n v="332"/>
    <x v="2"/>
    <s v="Diesel"/>
    <n v="1.2283999999999999E-3"/>
  </r>
  <r>
    <s v="S000127"/>
    <x v="64"/>
    <s v="PO143326"/>
    <s v="GRN184126"/>
    <n v="13202262"/>
    <s v="19&quot; MONITOR P1917S - BLACK"/>
    <s v="Bracknell RG12 1RW"/>
    <n v="332"/>
    <x v="2"/>
    <s v="Diesel"/>
    <n v="1.2283999999999999E-3"/>
  </r>
  <r>
    <s v="S000127"/>
    <x v="64"/>
    <s v="PO144428"/>
    <s v="GRN184129"/>
    <s v="11700-8986"/>
    <s v="MONITOR 24IN 1080P HDMI DP DP (MST OUT)"/>
    <s v="Bracknell RG12 1RW"/>
    <n v="332"/>
    <x v="2"/>
    <s v="Diesel"/>
    <n v="1.2283999999999999E-3"/>
  </r>
  <r>
    <s v="S000127"/>
    <x v="64"/>
    <s v="PO143326"/>
    <s v="GRN184172"/>
    <n v="101037955"/>
    <s v="POWER EDGE T440 SERVER WITH 16GB RDDIM"/>
    <s v="Bracknell RG12 1RW"/>
    <n v="332"/>
    <x v="2"/>
    <s v="Diesel"/>
    <n v="1.2283999999999999E-3"/>
  </r>
  <r>
    <s v="S000127"/>
    <x v="64"/>
    <s v="PO143298"/>
    <s v="GRN184177"/>
    <s v="11700-6161"/>
    <s v="MONITOR 34 INCH CURVED WQHD 3440X1440"/>
    <s v="Bracknell RG12 1RW"/>
    <n v="332"/>
    <x v="2"/>
    <s v="Diesel"/>
    <n v="1.2283999999999999E-3"/>
  </r>
  <r>
    <s v="S000127"/>
    <x v="64"/>
    <s v="PO144594"/>
    <s v="GRN184276"/>
    <n v="101013995"/>
    <s v="Dell 22 Monitor – P2222H - 54.6cm (21.5&quot;)"/>
    <s v="Bracknell RG12 1RW"/>
    <n v="332"/>
    <x v="2"/>
    <s v="Diesel"/>
    <n v="1.2283999999999999E-3"/>
  </r>
  <r>
    <s v="S000127"/>
    <x v="64"/>
    <s v="PO144225"/>
    <s v="GRN184291"/>
    <n v="101049731"/>
    <s v="DELL XE4 SFF DESKTOP PC - 512GB SSD"/>
    <s v="Bracknell RG12 1RW"/>
    <n v="332"/>
    <x v="2"/>
    <s v="Diesel"/>
    <n v="1.2283999999999999E-3"/>
  </r>
  <r>
    <s v="S000127"/>
    <x v="64"/>
    <s v="PO143298"/>
    <s v="GRN184295"/>
    <s v="11701-2386"/>
    <s v="DELL XE4 Tower DESKTOP PC - 1TB SSD"/>
    <s v="Bracknell RG12 1RW"/>
    <n v="332"/>
    <x v="2"/>
    <s v="Diesel"/>
    <n v="1.2283999999999999E-3"/>
  </r>
  <r>
    <s v="S000127"/>
    <x v="64"/>
    <s v="PO144428"/>
    <s v="GRN184346"/>
    <s v="11700-7293"/>
    <s v="SRVR POWEREDGE R740 XL 2U 2.2 GHZ 32GB RAM 256GB"/>
    <s v="Bracknell RG12 1RW"/>
    <n v="332"/>
    <x v="2"/>
    <s v="Diesel"/>
    <n v="1.2283999999999999E-3"/>
  </r>
  <r>
    <s v="S000127"/>
    <x v="64"/>
    <s v="PO139705"/>
    <s v="GRN184364"/>
    <n v="101045491"/>
    <s v="OPTIPLEX 7000 ALL-IN-ONE XCTO"/>
    <s v="Bracknell RG12 1RW"/>
    <n v="332"/>
    <x v="2"/>
    <s v="Diesel"/>
    <n v="1.2283999999999999E-3"/>
  </r>
  <r>
    <s v="S000127"/>
    <x v="64"/>
    <s v="PO139705"/>
    <s v="GRN184602"/>
    <n v="101047040"/>
    <s v="PRECISION XCTO 7920 BASE"/>
    <s v="Bracknell RG12 1RW"/>
    <n v="332"/>
    <x v="2"/>
    <s v="Diesel"/>
    <n v="1.2283999999999999E-3"/>
  </r>
  <r>
    <s v="S001121"/>
    <x v="5"/>
    <s v="PO138278"/>
    <s v="GRN193188"/>
    <n v="50204195"/>
    <s v="POINT DIGITAL DC OUTPUT MODULE, 8 SOURCE SAFETY"/>
    <s v="Salford M5 4BE"/>
    <n v="103.6"/>
    <x v="2"/>
    <s v="Diesel"/>
    <n v="3.8331999999999998E-4"/>
  </r>
  <r>
    <s v="S000127"/>
    <x v="64"/>
    <s v="PO143326"/>
    <s v="GRN184615"/>
    <n v="101049732"/>
    <s v="DELL XE4 - SFF - 2TB ADDED HDD - CCTV PC"/>
    <s v="Bracknell RG12 1RW"/>
    <n v="332"/>
    <x v="2"/>
    <s v="Diesel"/>
    <n v="1.2283999999999999E-3"/>
  </r>
  <r>
    <s v="S000127"/>
    <x v="64"/>
    <s v="PO143326"/>
    <s v="GRN184617"/>
    <n v="101049731"/>
    <s v="DELL XE4 SFF DESKTOP PC - 512GB SSD"/>
    <s v="Bracknell RG12 1RW"/>
    <n v="332"/>
    <x v="2"/>
    <s v="Diesel"/>
    <n v="1.2283999999999999E-3"/>
  </r>
  <r>
    <s v="S000127"/>
    <x v="64"/>
    <s v="PO142021"/>
    <s v="GRN184684"/>
    <s v="11700-8986"/>
    <s v="MONITOR 24IN 1080P HDMI DP DP (MST OUT)"/>
    <s v="Bracknell RG12 1RW"/>
    <n v="332"/>
    <x v="2"/>
    <s v="Diesel"/>
    <n v="1.2283999999999999E-3"/>
  </r>
  <r>
    <s v="S000127"/>
    <x v="64"/>
    <s v="PO142775"/>
    <s v="GRN184783"/>
    <s v="11701-2386"/>
    <s v="DELL XE4 Tower DESKTOP PC - 1TB SSD"/>
    <s v="Bracknell RG12 1RW"/>
    <n v="332"/>
    <x v="2"/>
    <s v="Diesel"/>
    <n v="1.2283999999999999E-3"/>
  </r>
  <r>
    <s v="S025431"/>
    <x v="0"/>
    <s v="PO144812"/>
    <s v="GRN193195"/>
    <s v="331-6073-1"/>
    <s v="KIT TOUCH-UP PAINT RAL 7035 PORTAL II"/>
    <s v="Boston Massachusetts"/>
    <n v="3154"/>
    <x v="0"/>
    <s v="Crude"/>
    <n v="1.0118031999999999E-2"/>
  </r>
  <r>
    <s v="S000127"/>
    <x v="64"/>
    <s v="PO142230"/>
    <s v="GRN184921"/>
    <n v="13206620"/>
    <s v="KEYBOARD IN ARABIC LANGUAGE"/>
    <s v="Bracknell RG12 1RW"/>
    <n v="332"/>
    <x v="2"/>
    <s v="Diesel"/>
    <n v="1.2283999999999999E-3"/>
  </r>
  <r>
    <s v="S000127"/>
    <x v="64"/>
    <s v="PO143810"/>
    <s v="GRN185034"/>
    <n v="101007680"/>
    <s v="DELL 43 ULTRA HD 4K MULTI-CLIENT MONITOR DELL U432"/>
    <s v="Bracknell RG12 1RW"/>
    <n v="332"/>
    <x v="2"/>
    <s v="Diesel"/>
    <n v="1.2283999999999999E-3"/>
  </r>
  <r>
    <s v="S025431"/>
    <x v="0"/>
    <s v="PO147781"/>
    <s v="GRN193198"/>
    <s v="11540-0461"/>
    <s v="FILTER AIR FOR 15KW 1PH GENERATOR"/>
    <s v="Boston Massachusetts"/>
    <n v="3154"/>
    <x v="0"/>
    <s v="Crude"/>
    <n v="1.0118031999999999E-2"/>
  </r>
  <r>
    <s v="S000892"/>
    <x v="16"/>
    <s v="PO148061"/>
    <s v="GRN193200"/>
    <n v="3145105"/>
    <s v="STRAIGHT ADAPTOR FOR CONDUIT PMAFIX M20 PMA BVNV-M"/>
    <s v="Stockport SK4 2JT"/>
    <n v="55"/>
    <x v="2"/>
    <s v="Diesel"/>
    <n v="2.0350000000000001E-4"/>
  </r>
  <r>
    <s v="S000127"/>
    <x v="64"/>
    <s v="PO144302"/>
    <s v="GRN185217"/>
    <n v="101025030"/>
    <s v="OPTIPLEX 7000 TOWER"/>
    <s v="Bracknell RG12 1RW"/>
    <n v="332"/>
    <x v="2"/>
    <s v="Diesel"/>
    <n v="1.2283999999999999E-3"/>
  </r>
  <r>
    <s v="S000127"/>
    <x v="64"/>
    <s v="PO144542"/>
    <s v="GRN185343"/>
    <s v="11701-2386"/>
    <s v="DELL XE4 TOWER DESKTOP PC"/>
    <s v="Bracknell RG12 1RW"/>
    <n v="332"/>
    <x v="2"/>
    <s v="Diesel"/>
    <n v="1.2283999999999999E-3"/>
  </r>
  <r>
    <s v="S000127"/>
    <x v="64"/>
    <s v="PO144302"/>
    <s v="GRN185376"/>
    <s v="11700-5464"/>
    <s v="SRVR POWEREDGE R740 2U 2.4 GHZ 32GB RAM 256GB SSD"/>
    <s v="Bracknell RG12 1RW"/>
    <n v="332"/>
    <x v="2"/>
    <s v="Diesel"/>
    <n v="1.2283999999999999E-3"/>
  </r>
  <r>
    <s v="S025431"/>
    <x v="0"/>
    <s v="PO143319"/>
    <s v="GRN193210"/>
    <s v="11700-3043"/>
    <s v="VARIABLE DEPTH INTERNALLY THREADED ANCHOR 1/2-13"/>
    <s v="Boston Massachusetts"/>
    <n v="3154"/>
    <x v="0"/>
    <s v="Crude"/>
    <n v="1.0118031999999999E-2"/>
  </r>
  <r>
    <s v="S000127"/>
    <x v="64"/>
    <s v="PO145078"/>
    <s v="GRN185377"/>
    <n v="13206620"/>
    <s v="KEYBOARD IN ARABIC LANGUAGE"/>
    <s v="Bracknell RG12 1RW"/>
    <n v="332"/>
    <x v="2"/>
    <s v="Diesel"/>
    <n v="1.2283999999999999E-3"/>
  </r>
  <r>
    <s v="S000127"/>
    <x v="64"/>
    <s v="PO144542"/>
    <s v="GRN185427"/>
    <s v="11701-2221"/>
    <s v="POWEREDGE R750 SERVER 2U"/>
    <s v="Bracknell RG12 1RW"/>
    <n v="332"/>
    <x v="2"/>
    <s v="Diesel"/>
    <n v="1.2283999999999999E-3"/>
  </r>
  <r>
    <s v="S000892"/>
    <x v="16"/>
    <s v="PO148061"/>
    <s v="GRN193213"/>
    <n v="21201413"/>
    <s v="PATCH CORD CAT 5E FTP PVC METAL SHIELD 0.5M  BLACK"/>
    <s v="Stockport SK4 2JT"/>
    <n v="55"/>
    <x v="2"/>
    <s v="Diesel"/>
    <n v="2.0350000000000001E-4"/>
  </r>
  <r>
    <s v="S001047"/>
    <x v="9"/>
    <s v="PO144580"/>
    <s v="GRN193216"/>
    <n v="66205215"/>
    <s v="2X8 ELEMENT PHOTO DIODE CDWO4 30MM THICK"/>
    <s v="81300 Johor Bahru Malaysia"/>
    <n v="6781"/>
    <x v="4"/>
    <s v="Aviation"/>
    <n v="1.1924057587200001"/>
  </r>
  <r>
    <s v="S025431"/>
    <x v="0"/>
    <s v="PO144362"/>
    <s v="GRN193217"/>
    <s v="11701-2428"/>
    <s v="V SERPENTINE DRIVE BELT"/>
    <s v="Boston Massachusetts"/>
    <n v="3154"/>
    <x v="0"/>
    <s v="Crude"/>
    <n v="1.0118031999999999E-2"/>
  </r>
  <r>
    <s v="S025431"/>
    <x v="0"/>
    <s v="PO146813"/>
    <s v="GRN193220"/>
    <s v="11701-0042"/>
    <s v="VALVE HOT GAS BYPASS, 7/8TH ODF"/>
    <s v="Boston Massachusetts"/>
    <n v="3154"/>
    <x v="0"/>
    <s v="Crude"/>
    <n v="1.0118031999999999E-2"/>
  </r>
  <r>
    <s v="S025431"/>
    <x v="0"/>
    <s v="PO146651"/>
    <s v="GRN193221"/>
    <s v="11550-0531"/>
    <s v="WATER PUMP 2203 M"/>
    <s v="Boston Massachusetts"/>
    <n v="3154"/>
    <x v="0"/>
    <s v="Crude"/>
    <n v="1.0118031999999999E-2"/>
  </r>
  <r>
    <s v="S000127"/>
    <x v="64"/>
    <s v="PO144542"/>
    <s v="GRN185478"/>
    <s v="11701-1917"/>
    <s v="COMPUTER RACK MOUNT 1.9GHZ 32GB RTX6000"/>
    <s v="Bracknell RG12 1RW"/>
    <n v="332"/>
    <x v="2"/>
    <s v="Diesel"/>
    <n v="1.2283999999999999E-3"/>
  </r>
  <r>
    <s v="S000127"/>
    <x v="64"/>
    <s v="PO144542"/>
    <s v="GRN185620"/>
    <n v="13206620"/>
    <s v="KEYBOARD IN ARABIC LANGUAGE"/>
    <s v="Bracknell RG12 1RW"/>
    <n v="332"/>
    <x v="2"/>
    <s v="Diesel"/>
    <n v="1.2283999999999999E-3"/>
  </r>
  <r>
    <s v="S000127"/>
    <x v="64"/>
    <s v="PO142328"/>
    <s v="GRN185623"/>
    <n v="13200984"/>
    <s v="DELL 24&quot; P2423 MONITOR BLACK"/>
    <s v="Bracknell RG12 1RW"/>
    <n v="332"/>
    <x v="2"/>
    <s v="Diesel"/>
    <n v="1.2283999999999999E-3"/>
  </r>
  <r>
    <s v="S000127"/>
    <x v="64"/>
    <s v="PO144542"/>
    <s v="GRN185630"/>
    <s v="11700-6161"/>
    <s v="MONITOR 34 INCH CURVED WQHD 3440X1440"/>
    <s v="Bracknell RG12 1RW"/>
    <n v="332"/>
    <x v="2"/>
    <s v="Diesel"/>
    <n v="1.2283999999999999E-3"/>
  </r>
  <r>
    <s v="S000127"/>
    <x v="64"/>
    <s v="PO144542"/>
    <s v="GRN185632"/>
    <s v="11700-7024"/>
    <s v="MONITOR 24&quot; 1080P HDMI DISPLAYPORT VGA"/>
    <s v="Bracknell RG12 1RW"/>
    <n v="332"/>
    <x v="2"/>
    <s v="Diesel"/>
    <n v="1.2283999999999999E-3"/>
  </r>
  <r>
    <s v="S000127"/>
    <x v="64"/>
    <s v="PO142328"/>
    <s v="GRN185634"/>
    <n v="13200984"/>
    <s v="DELL 24&quot; P2423 MONITOR BLACK"/>
    <s v="Bracknell RG12 1RW"/>
    <n v="332"/>
    <x v="2"/>
    <s v="Diesel"/>
    <n v="1.2283999999999999E-3"/>
  </r>
  <r>
    <s v="S000127"/>
    <x v="64"/>
    <s v="PO142230"/>
    <s v="GRN185681"/>
    <n v="101026761"/>
    <s v="DELL 55 4K MONITOR - C5519Q - 139.7CM(55&quot;) BLACK"/>
    <s v="Bracknell RG12 1RW"/>
    <n v="332"/>
    <x v="2"/>
    <s v="Diesel"/>
    <n v="1.2283999999999999E-3"/>
  </r>
  <r>
    <s v="S000127"/>
    <x v="64"/>
    <s v="PO143327"/>
    <s v="GRN185739"/>
    <n v="101049731"/>
    <s v="DELL XE4 SFF DESKTOP PC - 512GB SSD"/>
    <s v="Bracknell RG12 1RW"/>
    <n v="332"/>
    <x v="2"/>
    <s v="Diesel"/>
    <n v="1.2283999999999999E-3"/>
  </r>
  <r>
    <s v="S000127"/>
    <x v="64"/>
    <s v="PO143327"/>
    <s v="GRN185758"/>
    <n v="101049732"/>
    <s v="DELL XE4 - SFF - 2TB ADDED HDD - CCTV PC"/>
    <s v="Bracknell RG12 1RW"/>
    <n v="332"/>
    <x v="2"/>
    <s v="Diesel"/>
    <n v="1.2283999999999999E-3"/>
  </r>
  <r>
    <s v="S000127"/>
    <x v="64"/>
    <s v="PO143299"/>
    <s v="GRN185761"/>
    <s v="11701-2386"/>
    <s v="DELL XE4 Tower DESKTOP PC - 1TB SSD"/>
    <s v="Bracknell RG12 1RW"/>
    <n v="332"/>
    <x v="2"/>
    <s v="Diesel"/>
    <n v="1.2283999999999999E-3"/>
  </r>
  <r>
    <s v="S000127"/>
    <x v="64"/>
    <s v="PO143299"/>
    <s v="GRN185976"/>
    <s v="11700-5464"/>
    <s v="SRVR POWEREDGE R740 2U 2.4 GHZ 32GB RAM 256GB SSD"/>
    <s v="Bracknell RG12 1RW"/>
    <n v="332"/>
    <x v="2"/>
    <s v="Diesel"/>
    <n v="1.2283999999999999E-3"/>
  </r>
  <r>
    <s v="S000127"/>
    <x v="64"/>
    <s v="PO143327"/>
    <s v="GRN185982"/>
    <n v="13202262"/>
    <s v="19&quot; MONITOR P1917S - BLACK"/>
    <s v="Bracknell RG12 1RW"/>
    <n v="332"/>
    <x v="2"/>
    <s v="Diesel"/>
    <n v="1.2283999999999999E-3"/>
  </r>
  <r>
    <s v="S000127"/>
    <x v="64"/>
    <s v="PO143299"/>
    <s v="GRN186097"/>
    <s v="11700-7024"/>
    <s v="MONITOR 24&quot; 1080P HDMI DISPLAYPORT VGA"/>
    <s v="Bracknell RG12 1RW"/>
    <n v="332"/>
    <x v="2"/>
    <s v="Diesel"/>
    <n v="1.2283999999999999E-3"/>
  </r>
  <r>
    <s v="S000127"/>
    <x v="64"/>
    <s v="PO143327"/>
    <s v="GRN186117"/>
    <n v="13200984"/>
    <s v="DELL 24&quot; P2421 MONITOR BLACK"/>
    <s v="Bracknell RG12 1RW"/>
    <n v="332"/>
    <x v="2"/>
    <s v="Diesel"/>
    <n v="1.2283999999999999E-3"/>
  </r>
  <r>
    <s v="S000127"/>
    <x v="64"/>
    <s v="PO143327"/>
    <s v="GRN186143"/>
    <n v="101007680"/>
    <s v="DELL 43 ULTRA HD 4K MULTI-CLIENT MONITOR DELL U432"/>
    <s v="Bracknell RG12 1RW"/>
    <n v="332"/>
    <x v="2"/>
    <s v="Diesel"/>
    <n v="1.2283999999999999E-3"/>
  </r>
  <r>
    <s v="S000127"/>
    <x v="64"/>
    <s v="PO142775"/>
    <s v="GRN186148"/>
    <n v="101037955"/>
    <s v="POWER EDGE T440 SERVER WITH 16GB RDDIM"/>
    <s v="Bracknell RG12 1RW"/>
    <n v="332"/>
    <x v="2"/>
    <s v="Diesel"/>
    <n v="1.2283999999999999E-3"/>
  </r>
  <r>
    <s v="S000127"/>
    <x v="64"/>
    <s v="PO143810"/>
    <s v="GRN186150"/>
    <n v="101037955"/>
    <s v="POWER EDGE T440 SERVER WITH 16GB RDDIM"/>
    <s v="Bracknell RG12 1RW"/>
    <n v="332"/>
    <x v="2"/>
    <s v="Diesel"/>
    <n v="1.2283999999999999E-3"/>
  </r>
  <r>
    <s v="S000127"/>
    <x v="64"/>
    <s v="PO143327"/>
    <s v="GRN186160"/>
    <n v="101037955"/>
    <s v="POWER EDGE T440 SERVER WITH 16GB RDDIM"/>
    <s v="Bracknell RG12 1RW"/>
    <n v="332"/>
    <x v="2"/>
    <s v="Diesel"/>
    <n v="1.2283999999999999E-3"/>
  </r>
  <r>
    <s v="S000127"/>
    <x v="64"/>
    <s v="PO143299"/>
    <s v="GRN186399"/>
    <s v="11700-6161"/>
    <s v="MONITOR 34 INCH CURVED WQHD 3440X1440"/>
    <s v="Bracknell RG12 1RW"/>
    <n v="332"/>
    <x v="2"/>
    <s v="Diesel"/>
    <n v="1.2283999999999999E-3"/>
  </r>
  <r>
    <s v="S000127"/>
    <x v="64"/>
    <s v="PO138669"/>
    <s v="GRN186633"/>
    <s v="11700-5464"/>
    <s v="SRVR POWEREDGE R740 2U 2.4 GHZ 32GB RAM 256GB SSD"/>
    <s v="Bracknell RG12 1RW"/>
    <n v="332"/>
    <x v="2"/>
    <s v="Diesel"/>
    <n v="1.2283999999999999E-3"/>
  </r>
  <r>
    <s v="S000127"/>
    <x v="64"/>
    <s v="PO139705"/>
    <s v="GRN186634"/>
    <s v="11700-5464"/>
    <s v="SRVR POWEREDGE R740 2U 2.4 GHZ 32GB RAM 256GB SSD"/>
    <s v="Bracknell RG12 1RW"/>
    <n v="332"/>
    <x v="2"/>
    <s v="Diesel"/>
    <n v="1.2283999999999999E-3"/>
  </r>
  <r>
    <s v="S000127"/>
    <x v="64"/>
    <s v="PO141735"/>
    <s v="GRN186667"/>
    <s v="11701-1917"/>
    <s v="COMPUTER RACK MOUNT 1.9GHZ 32GB RTX6000"/>
    <s v="Bracknell RG12 1RW"/>
    <n v="332"/>
    <x v="2"/>
    <s v="Diesel"/>
    <n v="1.2283999999999999E-3"/>
  </r>
  <r>
    <s v="S000127"/>
    <x v="64"/>
    <s v="PO143810"/>
    <s v="GRN186703"/>
    <n v="13206620"/>
    <s v="KEYBOARD IN ARABIC LANGUAGE"/>
    <s v="Bracknell RG12 1RW"/>
    <n v="332"/>
    <x v="2"/>
    <s v="Diesel"/>
    <n v="1.2283999999999999E-3"/>
  </r>
  <r>
    <s v="S000127"/>
    <x v="64"/>
    <s v="PO144302"/>
    <s v="GRN186820"/>
    <s v="11700-5464"/>
    <s v="SRVR POWEREDGE R740 2U 2.4 GHZ 32GB RAM 256GB SSD"/>
    <s v="Bracknell RG12 1RW"/>
    <n v="332"/>
    <x v="2"/>
    <s v="Diesel"/>
    <n v="1.2283999999999999E-3"/>
  </r>
  <r>
    <s v="S000127"/>
    <x v="64"/>
    <s v="PO143686"/>
    <s v="GRN187005"/>
    <n v="101049731"/>
    <s v="DELL XE4 SFF DESKTOP PC - 512GB SSD"/>
    <s v="Bracknell RG12 1RW"/>
    <n v="332"/>
    <x v="2"/>
    <s v="Diesel"/>
    <n v="1.2283999999999999E-3"/>
  </r>
  <r>
    <s v="S000127"/>
    <x v="64"/>
    <s v="PO143328"/>
    <s v="GRN187011"/>
    <n v="101049731"/>
    <s v="DELL XE4 SFF DESKTOP PC - 512GB SSD"/>
    <s v="Bracknell RG12 1RW"/>
    <n v="332"/>
    <x v="2"/>
    <s v="Diesel"/>
    <n v="1.2283999999999999E-3"/>
  </r>
  <r>
    <s v="S000127"/>
    <x v="64"/>
    <s v="PO143329"/>
    <s v="GRN187016"/>
    <n v="101049731"/>
    <s v="DELL XE4 SFF DESKTOP PC - 512GB SSD"/>
    <s v="Bracknell RG12 1RW"/>
    <n v="332"/>
    <x v="2"/>
    <s v="Diesel"/>
    <n v="1.2283999999999999E-3"/>
  </r>
  <r>
    <s v="S001047"/>
    <x v="9"/>
    <s v="PO144580"/>
    <s v="GRN193251"/>
    <n v="66205215"/>
    <s v="2X8 ELEMENT PHOTO DIODE CDWO4 30MM THICK"/>
    <s v="81300 Johor Bahru Malaysia"/>
    <n v="6781"/>
    <x v="4"/>
    <s v="Aviation"/>
    <n v="1.1924057587200001"/>
  </r>
  <r>
    <s v="S001047"/>
    <x v="9"/>
    <s v="PO144580"/>
    <s v="GRN193252"/>
    <n v="66205215"/>
    <s v="2X8 ELEMENT PHOTO DIODE CDWO4 30MM THICK"/>
    <s v="81300 Johor Bahru Malaysia"/>
    <n v="6781"/>
    <x v="4"/>
    <s v="Aviation"/>
    <n v="1.1924057587200001"/>
  </r>
  <r>
    <s v="S000127"/>
    <x v="64"/>
    <s v="PO144542"/>
    <s v="GRN187023"/>
    <s v="11701-2386"/>
    <s v="DELL XE4 TOWER DESKTOP PC"/>
    <s v="Bracknell RG12 1RW"/>
    <n v="332"/>
    <x v="2"/>
    <s v="Diesel"/>
    <n v="1.2283999999999999E-3"/>
  </r>
  <r>
    <s v="S000127"/>
    <x v="64"/>
    <s v="PO143810"/>
    <s v="GRN187024"/>
    <s v="11701-2386"/>
    <s v="DELL XE4 Tower DESKTOP PC - 1TB SSD"/>
    <s v="Bracknell RG12 1RW"/>
    <n v="332"/>
    <x v="2"/>
    <s v="Diesel"/>
    <n v="1.2283999999999999E-3"/>
  </r>
  <r>
    <s v="S000127"/>
    <x v="64"/>
    <s v="PO142328"/>
    <s v="GRN187026"/>
    <n v="101045491"/>
    <s v="OPTIPLEX 7400 ALL-IN-ONE XCTO"/>
    <s v="Bracknell RG12 1RW"/>
    <n v="332"/>
    <x v="2"/>
    <s v="Diesel"/>
    <n v="1.2283999999999999E-3"/>
  </r>
  <r>
    <s v="S000127"/>
    <x v="64"/>
    <s v="PO144472"/>
    <s v="GRN187260"/>
    <n v="13200984"/>
    <s v="DELL 24 MONITOR - P2423 - 61CM (24&quot;)"/>
    <s v="Bracknell RG12 1RW"/>
    <n v="332"/>
    <x v="2"/>
    <s v="Diesel"/>
    <n v="1.2283999999999999E-3"/>
  </r>
  <r>
    <s v="S022670"/>
    <x v="26"/>
    <s v="PO146263"/>
    <s v="GRN193257"/>
    <s v="11700-5217"/>
    <s v="WASHER FLAT M18 GEOMET 500B"/>
    <s v="Congleton CW12 1HR"/>
    <n v="12.8"/>
    <x v="2"/>
    <s v="Diesel"/>
    <n v="4.7360000000000001E-5"/>
  </r>
  <r>
    <s v="S000127"/>
    <x v="64"/>
    <s v="PO143328"/>
    <s v="GRN187703"/>
    <n v="101037955"/>
    <s v="POWER EDGE T440 SERVER WITH 16GB RDDIM"/>
    <s v="Bracknell RG12 1RW"/>
    <n v="332"/>
    <x v="2"/>
    <s v="Diesel"/>
    <n v="1.2283999999999999E-3"/>
  </r>
  <r>
    <s v="S000127"/>
    <x v="64"/>
    <s v="PO142328"/>
    <s v="GRN187890"/>
    <n v="13202262"/>
    <s v="19&quot; MONITOR P1917S - BLACK"/>
    <s v="Bracknell RG12 1RW"/>
    <n v="332"/>
    <x v="2"/>
    <s v="Diesel"/>
    <n v="1.2283999999999999E-3"/>
  </r>
  <r>
    <s v="S000127"/>
    <x v="64"/>
    <s v="PO145800"/>
    <s v="GRN187892"/>
    <n v="101045491"/>
    <s v="OPTIPLEX 7400 ALL-IN-ONE"/>
    <s v="Bracknell RG12 1RW"/>
    <n v="332"/>
    <x v="2"/>
    <s v="Diesel"/>
    <n v="1.2283999999999999E-3"/>
  </r>
  <r>
    <s v="S000127"/>
    <x v="64"/>
    <s v="PO142328"/>
    <s v="GRN187896"/>
    <n v="13211955"/>
    <s v="DELL USB SLIM DVD +/- RW DRIVE DW316"/>
    <s v="Bracknell RG12 1RW"/>
    <n v="332"/>
    <x v="2"/>
    <s v="Diesel"/>
    <n v="1.2283999999999999E-3"/>
  </r>
  <r>
    <s v="S000127"/>
    <x v="64"/>
    <s v="PO142328"/>
    <s v="GRN188047"/>
    <n v="13206620"/>
    <s v="KEYBOARD IN ARABIC LANGUAGE"/>
    <s v="Bracknell RG12 1RW"/>
    <n v="332"/>
    <x v="2"/>
    <s v="Diesel"/>
    <n v="1.2283999999999999E-3"/>
  </r>
  <r>
    <s v="S000127"/>
    <x v="64"/>
    <s v="PO144302"/>
    <s v="GRN188049"/>
    <s v="11700-5464"/>
    <s v="SRVR POWEREDGE R740 2U 2.4 GHZ 32GB RAM 256GB SSD"/>
    <s v="Bracknell RG12 1RW"/>
    <n v="332"/>
    <x v="2"/>
    <s v="Diesel"/>
    <n v="1.2283999999999999E-3"/>
  </r>
  <r>
    <s v="S000127"/>
    <x v="64"/>
    <s v="PO145842"/>
    <s v="GRN188058"/>
    <s v="11701-2965"/>
    <s v="POWEREDGE T550 SERVER"/>
    <s v="Bracknell RG12 1RW"/>
    <n v="332"/>
    <x v="2"/>
    <s v="Diesel"/>
    <n v="1.2283999999999999E-3"/>
  </r>
  <r>
    <s v="S000127"/>
    <x v="64"/>
    <s v="PO144683"/>
    <s v="GRN188106"/>
    <s v="11700-7024"/>
    <s v="MONITOR 24&quot; 1080P HDMI DISPLAYPORT VGA"/>
    <s v="Bracknell RG12 1RW"/>
    <n v="332"/>
    <x v="2"/>
    <s v="Diesel"/>
    <n v="1.2283999999999999E-3"/>
  </r>
  <r>
    <s v="S000127"/>
    <x v="64"/>
    <s v="PO145551"/>
    <s v="GRN188190"/>
    <s v="11701-1917"/>
    <s v="COMPUTER RACK MOUNT 1.9GHZ 32GB RTX6000 WITH READY"/>
    <s v="Bracknell RG12 1RW"/>
    <n v="332"/>
    <x v="2"/>
    <s v="Diesel"/>
    <n v="1.2283999999999999E-3"/>
  </r>
  <r>
    <s v="S000127"/>
    <x v="64"/>
    <s v="PO146025"/>
    <s v="GRN188264"/>
    <n v="13206999"/>
    <s v="DELL NETSHELTER SX 42U 600MM X 1070MM DEEP ENCLOSU"/>
    <s v="Bracknell RG12 1RW"/>
    <n v="332"/>
    <x v="2"/>
    <s v="Diesel"/>
    <n v="1.2283999999999999E-3"/>
  </r>
  <r>
    <s v="S000127"/>
    <x v="64"/>
    <s v="PO144683"/>
    <s v="GRN188300"/>
    <s v="11700-6161"/>
    <s v="MONITOR 34 INCH CURVED WQHD 3440X1440"/>
    <s v="Bracknell RG12 1RW"/>
    <n v="332"/>
    <x v="2"/>
    <s v="Diesel"/>
    <n v="1.2283999999999999E-3"/>
  </r>
  <r>
    <s v="S000127"/>
    <x v="64"/>
    <s v="PO144683"/>
    <s v="GRN188301"/>
    <s v="11700-6161"/>
    <s v="MONITOR 34 INCH CURVED WQHD 3440X1440"/>
    <s v="Bracknell RG12 1RW"/>
    <n v="332"/>
    <x v="2"/>
    <s v="Diesel"/>
    <n v="1.2283999999999999E-3"/>
  </r>
  <r>
    <s v="S000127"/>
    <x v="64"/>
    <s v="PO143810"/>
    <s v="GRN188303"/>
    <n v="101041082"/>
    <s v="PRECISION 3660 TOWER CTO BASE"/>
    <s v="Bracknell RG12 1RW"/>
    <n v="332"/>
    <x v="2"/>
    <s v="Diesel"/>
    <n v="1.2283999999999999E-3"/>
  </r>
  <r>
    <s v="S000127"/>
    <x v="64"/>
    <s v="PO144683"/>
    <s v="GRN188309"/>
    <n v="101007680"/>
    <s v="DELL ULTRASHARP 43 4K USB-C HUB MONITOR-U4323QE -1"/>
    <s v="Bracknell RG12 1RW"/>
    <n v="332"/>
    <x v="2"/>
    <s v="Diesel"/>
    <n v="1.2283999999999999E-3"/>
  </r>
  <r>
    <s v="S001047"/>
    <x v="9"/>
    <s v="PO144821"/>
    <s v="GRN193274"/>
    <n v="101026186"/>
    <s v="DIODE 2X8 ELEMENT PHOTO CDWO4 0.3MM THICK"/>
    <s v="81300 Johor Bahru Malaysia"/>
    <n v="6781"/>
    <x v="4"/>
    <s v="Aviation"/>
    <n v="1.1924057587200001"/>
  </r>
  <r>
    <s v="S001047"/>
    <x v="9"/>
    <s v="PO144821"/>
    <s v="GRN193275"/>
    <n v="101026186"/>
    <s v="DIODE 2X8 ELEMENT PHOTO CDWO4 0.3MM THICK"/>
    <s v="81300 Johor Bahru Malaysia"/>
    <n v="6781"/>
    <x v="4"/>
    <s v="Aviation"/>
    <n v="1.1924057587200001"/>
  </r>
  <r>
    <s v="S001047"/>
    <x v="9"/>
    <s v="PO144580"/>
    <s v="GRN193276"/>
    <n v="66205215"/>
    <s v="2X8 ELEMENT PHOTO DIODE CDWO4 30MM THICK"/>
    <s v="81300 Johor Bahru Malaysia"/>
    <n v="6781"/>
    <x v="4"/>
    <s v="Aviation"/>
    <n v="1.1924057587200001"/>
  </r>
  <r>
    <s v="S000127"/>
    <x v="64"/>
    <s v="PO143328"/>
    <s v="GRN188425"/>
    <n v="13202262"/>
    <s v="19&quot; MONITOR P1917S - BLACK"/>
    <s v="Bracknell RG12 1RW"/>
    <n v="332"/>
    <x v="2"/>
    <s v="Diesel"/>
    <n v="1.2283999999999999E-3"/>
  </r>
  <r>
    <s v="S001047"/>
    <x v="9"/>
    <s v="PO144821"/>
    <s v="GRN193278"/>
    <s v="11701-3091"/>
    <s v="SILICON PD - CDW04 - 5X5X10 THK - 8X2 ELEM - M13"/>
    <s v="81300 Johor Bahru Malaysia"/>
    <n v="6781"/>
    <x v="4"/>
    <s v="Aviation"/>
    <n v="1.1924057587200001"/>
  </r>
  <r>
    <s v="S024448"/>
    <x v="58"/>
    <s v="PO146563"/>
    <s v="GRN193279"/>
    <n v="101014516"/>
    <s v="20 MICRON PARTICLE FILTER, 2-5/8&quot; OD X 20&quot; LENGTH,"/>
    <s v="California 94560"/>
    <n v="5214"/>
    <x v="0"/>
    <s v="Crude"/>
    <n v="0.4181628"/>
  </r>
  <r>
    <s v="S000127"/>
    <x v="64"/>
    <s v="PO145952"/>
    <s v="GRN188426"/>
    <n v="101049731"/>
    <s v="DELL XE4 SFF DESKTOP PC - 512GB SSD"/>
    <s v="Bracknell RG12 1RW"/>
    <n v="332"/>
    <x v="2"/>
    <s v="Diesel"/>
    <n v="1.2283999999999999E-3"/>
  </r>
  <r>
    <s v="S001047"/>
    <x v="9"/>
    <s v="PO144580"/>
    <s v="GRN193281"/>
    <n v="66205215"/>
    <s v="2X8 ELEMENT PHOTO DIODE CDWO4 30MM THICK"/>
    <s v="81300 Johor Bahru Malaysia"/>
    <n v="6781"/>
    <x v="4"/>
    <s v="Aviation"/>
    <n v="1.1924057587200001"/>
  </r>
  <r>
    <s v="S000127"/>
    <x v="64"/>
    <s v="PO143328"/>
    <s v="GRN188472"/>
    <n v="13200984"/>
    <s v="DELL 24&quot; P2421 MONITOR BLACK"/>
    <s v="Bracknell RG12 1RW"/>
    <n v="332"/>
    <x v="2"/>
    <s v="Diesel"/>
    <n v="1.2283999999999999E-3"/>
  </r>
  <r>
    <s v="S000127"/>
    <x v="64"/>
    <s v="PO143810"/>
    <s v="GRN188474"/>
    <s v="11701-1917"/>
    <s v="COMPUTER RACK MOUNT 1.9GHZ 32GB RTX6000"/>
    <s v="Bracknell RG12 1RW"/>
    <n v="332"/>
    <x v="2"/>
    <s v="Diesel"/>
    <n v="1.2283999999999999E-3"/>
  </r>
  <r>
    <s v="S000127"/>
    <x v="64"/>
    <s v="PO144683"/>
    <s v="GRN188611"/>
    <s v="11700-7024"/>
    <s v="MONITOR 24&quot; 1080P HDMI DISPLAYPORT VGA"/>
    <s v="Bracknell RG12 1RW"/>
    <n v="332"/>
    <x v="2"/>
    <s v="Diesel"/>
    <n v="1.2283999999999999E-3"/>
  </r>
  <r>
    <s v="S000127"/>
    <x v="64"/>
    <s v="PO143328"/>
    <s v="GRN188673"/>
    <n v="101007680"/>
    <s v="DELL 43 ULTRA HD 4K MULTI-CLIENT MONITOR DELL U432"/>
    <s v="Bracknell RG12 1RW"/>
    <n v="332"/>
    <x v="2"/>
    <s v="Diesel"/>
    <n v="1.2283999999999999E-3"/>
  </r>
  <r>
    <s v="S001047"/>
    <x v="9"/>
    <s v="PO144821"/>
    <s v="GRN193286"/>
    <n v="101026186"/>
    <s v="DIODE 2X8 ELEMENT PHOTO CDWO4 0.3MM THICK"/>
    <s v="81300 Johor Bahru Malaysia"/>
    <n v="6781"/>
    <x v="4"/>
    <s v="Aviation"/>
    <n v="1.1924057587200001"/>
  </r>
  <r>
    <s v="S000127"/>
    <x v="64"/>
    <s v="PO144302"/>
    <s v="GRN188814"/>
    <s v="11700-5464"/>
    <s v="SRVR POWEREDGE R740 2U 2.4 GHZ 32GB RAM 256GB SSD"/>
    <s v="Bracknell RG12 1RW"/>
    <n v="332"/>
    <x v="2"/>
    <s v="Diesel"/>
    <n v="1.2283999999999999E-3"/>
  </r>
  <r>
    <s v="S000127"/>
    <x v="64"/>
    <s v="PO144683"/>
    <s v="GRN188818"/>
    <s v="11700-6161"/>
    <s v="MONITOR 34 INCH CURVED WQHD 3440X1440"/>
    <s v="Bracknell RG12 1RW"/>
    <n v="332"/>
    <x v="2"/>
    <s v="Diesel"/>
    <n v="1.2283999999999999E-3"/>
  </r>
  <r>
    <s v="S001047"/>
    <x v="9"/>
    <s v="PO144821"/>
    <s v="GRN193289"/>
    <s v="11701-3091"/>
    <s v="SILICON PD - CDW04 - 5X5X10 THK - 8X2 ELEM - M13"/>
    <s v="81300 Johor Bahru Malaysia"/>
    <n v="6781"/>
    <x v="4"/>
    <s v="Aviation"/>
    <n v="1.1924057587200001"/>
  </r>
  <r>
    <s v="S000127"/>
    <x v="64"/>
    <s v="PO144683"/>
    <s v="GRN188828"/>
    <n v="101037955"/>
    <s v="POWER EDGE T440 SERVER WITH 16GB RDDIM"/>
    <s v="Bracknell RG12 1RW"/>
    <n v="332"/>
    <x v="2"/>
    <s v="Diesel"/>
    <n v="1.2283999999999999E-3"/>
  </r>
  <r>
    <s v="S000127"/>
    <x v="64"/>
    <s v="PO142320"/>
    <s v="GRN189020"/>
    <n v="101044669"/>
    <s v="DELL PRO STEREO SOUNDBAR BLACK 5W"/>
    <s v="Bracknell RG12 1RW"/>
    <n v="332"/>
    <x v="2"/>
    <s v="Diesel"/>
    <n v="1.2283999999999999E-3"/>
  </r>
  <r>
    <s v="S000127"/>
    <x v="64"/>
    <s v="PO144683"/>
    <s v="GRN189087"/>
    <n v="101037955"/>
    <s v="POWER EDGE T440 SERVER WITH 16GB RDDIM"/>
    <s v="Bracknell RG12 1RW"/>
    <n v="332"/>
    <x v="2"/>
    <s v="Diesel"/>
    <n v="1.2283999999999999E-3"/>
  </r>
  <r>
    <s v="S000127"/>
    <x v="64"/>
    <s v="PO146383"/>
    <s v="GRN189127"/>
    <s v="11700-8986"/>
    <s v="MONITOR 24IN 1080P HDMI DP DP (MST OUT)"/>
    <s v="Bracknell RG12 1RW"/>
    <n v="332"/>
    <x v="2"/>
    <s v="Diesel"/>
    <n v="1.2283999999999999E-3"/>
  </r>
  <r>
    <s v="S000127"/>
    <x v="64"/>
    <s v="PO146324"/>
    <s v="GRN189142"/>
    <s v="11700-7992"/>
    <s v="SFW WINDOWS SERVER STD EMBEDDED 2019 ESD OLC 5 CAL"/>
    <s v="Bracknell RG12 1RW"/>
    <n v="332"/>
    <x v="2"/>
    <s v="Diesel"/>
    <n v="1.2283999999999999E-3"/>
  </r>
  <r>
    <s v="S001047"/>
    <x v="9"/>
    <s v="PO144821"/>
    <s v="GRN193298"/>
    <n v="101026186"/>
    <s v="DIODE 2X8 ELEMENT PHOTO CDWO4 0.3MM THICK"/>
    <s v="81300 Johor Bahru Malaysia"/>
    <n v="6781"/>
    <x v="4"/>
    <s v="Aviation"/>
    <n v="1.1924057587200001"/>
  </r>
  <r>
    <s v="S024099"/>
    <x v="47"/>
    <s v="PO145096"/>
    <s v="GRN193442"/>
    <s v="340-1012-1"/>
    <s v="WELDMENT LINAC SUPPORT STRUCTURE"/>
    <s v="Stafford ST16 3DR"/>
    <n v="49.6"/>
    <x v="3"/>
    <s v="Diesel"/>
    <n v="5.0430800000000005E-2"/>
  </r>
  <r>
    <s v="S026602"/>
    <x v="12"/>
    <s v="PO146760"/>
    <s v="GRN193303"/>
    <s v="11550-0436"/>
    <s v="GENERATOR FILTER FUEL DIESEL"/>
    <s v="Watford WD24 7GG"/>
    <n v="302"/>
    <x v="2"/>
    <s v="Diesl"/>
    <n v="1.1173999999999999E-3"/>
  </r>
  <r>
    <s v="S000127"/>
    <x v="64"/>
    <s v="PO145812"/>
    <s v="GRN189174"/>
    <s v="11701-2386"/>
    <s v="DELL XE4 TOWER DESKTOP PC"/>
    <s v="Bracknell RG12 1RW"/>
    <n v="332"/>
    <x v="2"/>
    <s v="Diesel"/>
    <n v="1.2283999999999999E-3"/>
  </r>
  <r>
    <s v="S000127"/>
    <x v="64"/>
    <s v="PO144683"/>
    <s v="GRN189315"/>
    <s v="11700-7024"/>
    <s v="MONITOR 24&quot; 1080P HDMI DISPLAYPORT VGA"/>
    <s v="Bracknell RG12 1RW"/>
    <n v="332"/>
    <x v="2"/>
    <s v="Diesel"/>
    <n v="1.2283999999999999E-3"/>
  </r>
  <r>
    <s v="S000127"/>
    <x v="64"/>
    <s v="PO144472"/>
    <s v="GRN189316"/>
    <n v="13200984"/>
    <s v="DELL 24 MONITOR - P2423 - 61CM (24&quot;)"/>
    <s v="Bracknell RG12 1RW"/>
    <n v="332"/>
    <x v="2"/>
    <s v="Diesel"/>
    <n v="1.2283999999999999E-3"/>
  </r>
  <r>
    <s v="S000127"/>
    <x v="64"/>
    <s v="PO145812"/>
    <s v="GRN189409"/>
    <s v="11700-8986"/>
    <s v="MONITOR 24IN 1080P HDMI DP DP (MST OUT)"/>
    <s v="Bracknell RG12 1RW"/>
    <n v="332"/>
    <x v="2"/>
    <s v="Diesel"/>
    <n v="1.2283999999999999E-3"/>
  </r>
  <r>
    <s v="S000892"/>
    <x v="16"/>
    <s v="PO147674"/>
    <s v="GRN193311"/>
    <n v="21257524"/>
    <s v="PATCH CORD CAT 5E FTP PVC METAL SHIELD 10M BLUE"/>
    <s v="Stockport SK4 2JT"/>
    <n v="55"/>
    <x v="2"/>
    <s v="Diesel"/>
    <n v="2.0350000000000001E-4"/>
  </r>
  <r>
    <s v="S000127"/>
    <x v="64"/>
    <s v="PO146123"/>
    <s v="GRN189478"/>
    <n v="1"/>
    <s v="freight inwards"/>
    <s v="Bracknell RG12 1RW"/>
    <n v="332"/>
    <x v="2"/>
    <s v="Diesel"/>
    <n v="1.2283999999999999E-3"/>
  </r>
  <r>
    <s v="S000892"/>
    <x v="16"/>
    <s v="PO148127"/>
    <s v="GRN193314"/>
    <n v="34208933"/>
    <s v="SWITCH DISCONNECTOR 4 POLE DIN RAIL 63A 22 KW IP65"/>
    <s v="Stockport SK4 2JT"/>
    <n v="55"/>
    <x v="2"/>
    <s v="Diesel"/>
    <n v="2.0350000000000001E-4"/>
  </r>
  <r>
    <s v="S000127"/>
    <x v="64"/>
    <s v="PO142320"/>
    <s v="GRN189675"/>
    <n v="101013995"/>
    <s v="Dell 22 Monitor – P2222H - 54.6cm (21.5&quot;)"/>
    <s v="Bracknell RG12 1RW"/>
    <n v="332"/>
    <x v="2"/>
    <s v="Diesel"/>
    <n v="1.2283999999999999E-3"/>
  </r>
  <r>
    <s v="S000892"/>
    <x v="16"/>
    <s v="PO148127"/>
    <s v="GRN193317"/>
    <n v="101024844"/>
    <s v="M12 CABLE GLAND WITH LOCKNUT NYLON IP68"/>
    <s v="Stockport SK4 2JT"/>
    <n v="55"/>
    <x v="2"/>
    <s v="Diesel"/>
    <n v="2.0350000000000001E-4"/>
  </r>
  <r>
    <s v="S000127"/>
    <x v="64"/>
    <s v="PO144683"/>
    <s v="GRN189820"/>
    <s v="11700-6161"/>
    <s v="MONITOR 34 INCH CURVED WQHD 3440X1440"/>
    <s v="Bracknell RG12 1RW"/>
    <n v="332"/>
    <x v="2"/>
    <s v="Diesel"/>
    <n v="1.2283999999999999E-3"/>
  </r>
  <r>
    <s v="S000127"/>
    <x v="64"/>
    <s v="PO141859"/>
    <s v="GRN189830"/>
    <s v="11701-1917"/>
    <s v="COMPUTER RACK MOUNT 1.9GHZ 32GB RTX6000"/>
    <s v="Bracknell RG12 1RW"/>
    <n v="332"/>
    <x v="2"/>
    <s v="Diesel"/>
    <n v="1.2283999999999999E-3"/>
  </r>
  <r>
    <s v="S000127"/>
    <x v="64"/>
    <s v="PO144857"/>
    <s v="GRN189925"/>
    <s v="11701-2386"/>
    <s v="DELL XE4 TOWER DESKTOP PC"/>
    <s v="Bracknell RG12 1RW"/>
    <n v="332"/>
    <x v="2"/>
    <s v="Diesel"/>
    <n v="1.2283999999999999E-3"/>
  </r>
  <r>
    <s v="S000127"/>
    <x v="64"/>
    <s v="PO145740"/>
    <s v="GRN189934"/>
    <s v="11701-2386"/>
    <s v="DELL XE4 TOWER DESKTOP PC"/>
    <s v="Bracknell RG12 1RW"/>
    <n v="332"/>
    <x v="2"/>
    <s v="Diesel"/>
    <n v="1.2283999999999999E-3"/>
  </r>
  <r>
    <s v="S000127"/>
    <x v="64"/>
    <s v="PO146766"/>
    <s v="GRN189938"/>
    <s v="11701-2386"/>
    <s v="DELL XE4 TOWER DESKTOP PC"/>
    <s v="Bracknell RG12 1RW"/>
    <n v="332"/>
    <x v="2"/>
    <s v="Diesel"/>
    <n v="1.2283999999999999E-3"/>
  </r>
  <r>
    <s v="S000127"/>
    <x v="64"/>
    <s v="PO146025"/>
    <s v="GRN189981"/>
    <n v="101049990"/>
    <s v="VMWARE VSPHERE ESSENTIAL PLUS DELL.210-AIKY (10595"/>
    <s v="Bracknell RG12 1RW"/>
    <n v="332"/>
    <x v="2"/>
    <s v="Diesel"/>
    <n v="1.2283999999999999E-3"/>
  </r>
  <r>
    <s v="S000127"/>
    <x v="64"/>
    <s v="PO146959"/>
    <s v="GRN190223"/>
    <s v="11701-3106"/>
    <s v="DELL MEMORY UPGRADE - 16GB - 2RX8 DDR4 RDIMM 2933M"/>
    <s v="Bracknell RG12 1RW"/>
    <n v="332"/>
    <x v="2"/>
    <s v="Diesel"/>
    <n v="1.2283999999999999E-3"/>
  </r>
  <r>
    <s v="S000127"/>
    <x v="64"/>
    <s v="PO144857"/>
    <s v="GRN190275"/>
    <s v="11700-7024"/>
    <s v="MONITOR 24&quot; 1080P HDMI DISPLAYPORT VGA"/>
    <s v="Bracknell RG12 1RW"/>
    <n v="332"/>
    <x v="2"/>
    <s v="Diesel"/>
    <n v="1.2283999999999999E-3"/>
  </r>
  <r>
    <s v="S000127"/>
    <x v="64"/>
    <s v="PO143329"/>
    <s v="GRN190336"/>
    <n v="13200984"/>
    <s v="DELL 24&quot; P2421 MONITOR BLACK"/>
    <s v="Bracknell RG12 1RW"/>
    <n v="332"/>
    <x v="2"/>
    <s v="Diesel"/>
    <n v="1.2283999999999999E-3"/>
  </r>
  <r>
    <s v="S000127"/>
    <x v="64"/>
    <s v="PO143329"/>
    <s v="GRN190337"/>
    <n v="13202262"/>
    <s v="19&quot; MONITOR P1917S - BLACK"/>
    <s v="Bracknell RG12 1RW"/>
    <n v="332"/>
    <x v="2"/>
    <s v="Diesel"/>
    <n v="1.2283999999999999E-3"/>
  </r>
  <r>
    <s v="S000127"/>
    <x v="64"/>
    <s v="PO142057"/>
    <s v="GRN190508"/>
    <n v="101047040"/>
    <s v="PRECISION XCTO 7920 BASE"/>
    <s v="Bracknell RG12 1RW"/>
    <n v="332"/>
    <x v="2"/>
    <s v="Diesel"/>
    <n v="1.2283999999999999E-3"/>
  </r>
  <r>
    <s v="S000127"/>
    <x v="64"/>
    <s v="PO142072"/>
    <s v="GRN190974"/>
    <s v="11700-5464"/>
    <s v="SRVR POWEREDGE R740 2U 2.4 GHZ 32GB RAM 256GB SSD"/>
    <s v="Bracknell RG12 1RW"/>
    <n v="332"/>
    <x v="2"/>
    <s v="Diesel"/>
    <n v="1.2283999999999999E-3"/>
  </r>
  <r>
    <s v="S000127"/>
    <x v="64"/>
    <s v="PO144857"/>
    <s v="GRN191035"/>
    <s v="11700-5464"/>
    <s v="SRVR POWEREDGE R740 2U 2.4 GHZ 32GB RAM 256GB SSD"/>
    <s v="Bracknell RG12 1RW"/>
    <n v="332"/>
    <x v="2"/>
    <s v="Diesel"/>
    <n v="1.2283999999999999E-3"/>
  </r>
  <r>
    <s v="S000127"/>
    <x v="64"/>
    <s v="PO144857"/>
    <s v="GRN191039"/>
    <s v="11700-6161"/>
    <s v="MONITOR 34 INCH CURVED WQHD 3440X1440"/>
    <s v="Bracknell RG12 1RW"/>
    <n v="332"/>
    <x v="2"/>
    <s v="Diesel"/>
    <n v="1.2283999999999999E-3"/>
  </r>
  <r>
    <s v="S000127"/>
    <x v="64"/>
    <s v="PO143329"/>
    <s v="GRN191045"/>
    <n v="101037955"/>
    <s v="POWER EDGE T440 SERVER WITH 16GB RDDIM"/>
    <s v="Bracknell RG12 1RW"/>
    <n v="332"/>
    <x v="2"/>
    <s v="Diesel"/>
    <n v="1.2283999999999999E-3"/>
  </r>
  <r>
    <s v="S001571"/>
    <x v="10"/>
    <s v="PO145471"/>
    <s v="GRN193356"/>
    <s v="11700-5373"/>
    <s v="HOOD LASER SENSOR LMS141 SERIES"/>
    <s v="St Albans AL1 5BN"/>
    <n v="298"/>
    <x v="2"/>
    <s v="Diesel"/>
    <n v="1.1026E-3"/>
  </r>
  <r>
    <s v="S001571"/>
    <x v="10"/>
    <s v="PO147592"/>
    <s v="GRN193357"/>
    <n v="42205718"/>
    <s v="WEATHER HOOD (180) VERTICAL MOUNTING SICK 2063050"/>
    <s v="St Albans AL1 5BN"/>
    <n v="298"/>
    <x v="2"/>
    <s v="Diesel"/>
    <n v="1.1026E-3"/>
  </r>
  <r>
    <s v="S000127"/>
    <x v="64"/>
    <s v="PO142072"/>
    <s v="GRN191180"/>
    <n v="101044625"/>
    <s v="DELL PRECISION 5820 XL TOWER XCTO BASE DELL 210-AN"/>
    <s v="Bracknell RG12 1RW"/>
    <n v="332"/>
    <x v="2"/>
    <s v="Diesel"/>
    <n v="1.2283999999999999E-3"/>
  </r>
  <r>
    <s v="S000127"/>
    <x v="64"/>
    <s v="PO144857"/>
    <s v="GRN191240"/>
    <s v="11700-7024"/>
    <s v="MONITOR 24&quot; 1080P HDMI DISPLAYPORT VGA"/>
    <s v="Bracknell RG12 1RW"/>
    <n v="332"/>
    <x v="2"/>
    <s v="Diesel"/>
    <n v="1.2283999999999999E-3"/>
  </r>
  <r>
    <s v="S000127"/>
    <x v="64"/>
    <s v="PO143329"/>
    <s v="GRN191292"/>
    <n v="101007680"/>
    <s v="DELL 43 ULTRA HD 4K MULTI-CLIENT MONITOR DELL U432"/>
    <s v="Bracknell RG12 1RW"/>
    <n v="332"/>
    <x v="2"/>
    <s v="Diesel"/>
    <n v="1.2283999999999999E-3"/>
  </r>
  <r>
    <s v="S000127"/>
    <x v="64"/>
    <s v="PO146549"/>
    <s v="GRN191295"/>
    <s v="11701-2386"/>
    <s v="DELL XE4 TOWER DESKTOP PC"/>
    <s v="Bracknell RG12 1RW"/>
    <n v="332"/>
    <x v="2"/>
    <s v="Diesel"/>
    <n v="1.2283999999999999E-3"/>
  </r>
  <r>
    <s v="S000127"/>
    <x v="64"/>
    <s v="PO147310"/>
    <s v="GRN191501"/>
    <n v="13206620"/>
    <s v="KEYBOARD IN ARABIC LANGUAGE"/>
    <s v="Bracknell RG12 1RW"/>
    <n v="332"/>
    <x v="2"/>
    <s v="Diesel"/>
    <n v="1.2283999999999999E-3"/>
  </r>
  <r>
    <s v="S025431"/>
    <x v="0"/>
    <s v="PO146741"/>
    <s v="GRN193363"/>
    <s v="331-6073-1"/>
    <s v="KIT TOUCH-UP PAINT RAL 7035 PORTAL II"/>
    <s v="Boston Massachusetts"/>
    <n v="3154"/>
    <x v="0"/>
    <s v="Crude"/>
    <n v="1.0118031999999999E-2"/>
  </r>
  <r>
    <s v="S000127"/>
    <x v="64"/>
    <s v="PO144472"/>
    <s v="GRN191799"/>
    <n v="13200984"/>
    <s v="DELL 24 MONITOR - P2423 - 61CM (24&quot;)"/>
    <s v="Bracknell RG12 1RW"/>
    <n v="332"/>
    <x v="2"/>
    <s v="Diesel"/>
    <n v="1.2283999999999999E-3"/>
  </r>
  <r>
    <s v="S000127"/>
    <x v="64"/>
    <s v="PO144857"/>
    <s v="GRN191897"/>
    <s v="11700-7024"/>
    <s v="MONITOR 24&quot; 1080P HDMI DISPLAYPORT VGA"/>
    <s v="Bracknell RG12 1RW"/>
    <n v="332"/>
    <x v="2"/>
    <s v="Diesel"/>
    <n v="1.2283999999999999E-3"/>
  </r>
  <r>
    <s v="S025431"/>
    <x v="0"/>
    <s v="PO146925"/>
    <s v="GRN193367"/>
    <s v="11561-0744"/>
    <s v="SCREW SEMS FLT/SPL/LOC SHCS M6X22 NICKEL PLATED"/>
    <s v="Boston Massachusetts"/>
    <n v="3154"/>
    <x v="0"/>
    <s v="Crude"/>
    <n v="1.0118031999999999E-2"/>
  </r>
  <r>
    <s v="S023284"/>
    <x v="19"/>
    <s v="PO144845"/>
    <s v="GRN193368"/>
    <n v="101036339"/>
    <s v="CONTROL PENDANT ASSEMBLY"/>
    <s v="Leicester LE19 2DT"/>
    <n v="144"/>
    <x v="1"/>
    <s v="Diesel"/>
    <n v="5.3280000000000001E-2"/>
  </r>
  <r>
    <s v="S025431"/>
    <x v="0"/>
    <s v="PO146961"/>
    <s v="GRN193369"/>
    <s v="11700-2170"/>
    <s v="3/8 TUBE X 1/4 NPT MALE PTC 90DEG SWIVEL ADAPTER"/>
    <s v="Boston Massachusetts"/>
    <n v="3154"/>
    <x v="0"/>
    <s v="Crude"/>
    <n v="1.0118031999999999E-2"/>
  </r>
  <r>
    <s v="S023284"/>
    <x v="19"/>
    <s v="PO144392"/>
    <s v="GRN193370"/>
    <n v="101032710"/>
    <s v="SUSPENSION LOCK JUNCTION BOX"/>
    <s v="Leicester LE19 2DT"/>
    <n v="144"/>
    <x v="1"/>
    <s v="Diesel"/>
    <n v="5.3280000000000001E-2"/>
  </r>
  <r>
    <s v="S025431"/>
    <x v="0"/>
    <s v="PO146813"/>
    <s v="GRN193371"/>
    <s v="11701-0042"/>
    <s v="VALVE HOT GAS BYPASS, 7/8TH ODF"/>
    <s v="Boston Massachusetts"/>
    <n v="3154"/>
    <x v="0"/>
    <s v="Crude"/>
    <n v="1.0118031999999999E-2"/>
  </r>
  <r>
    <s v="S025431"/>
    <x v="0"/>
    <s v="PO138604"/>
    <s v="GRN193372"/>
    <s v="280-0647-1"/>
    <s v="ASSEMBLY HOOP PCB CHASSIS"/>
    <s v="Boston Massachusetts"/>
    <n v="3154"/>
    <x v="0"/>
    <s v="Crude"/>
    <n v="1.0118031999999999E-2"/>
  </r>
  <r>
    <s v="S024190"/>
    <x v="22"/>
    <s v="PO146262"/>
    <s v="GRN193373"/>
    <s v="340-1085-1"/>
    <s v="LINAC GLIDE STRIP"/>
    <s v="Stockport SK4 2JT"/>
    <n v="22.2"/>
    <x v="1"/>
    <s v="Diesel"/>
    <n v="8.2140000000000008E-3"/>
  </r>
  <r>
    <s v="S000127"/>
    <x v="64"/>
    <s v="PO144857"/>
    <s v="GRN191900"/>
    <s v="11700-6161"/>
    <s v="MONITOR 34 INCH CURVED WQHD 3440X1440"/>
    <s v="Bracknell RG12 1RW"/>
    <n v="332"/>
    <x v="2"/>
    <s v="Diesel"/>
    <n v="1.2283999999999999E-3"/>
  </r>
  <r>
    <s v="S024190"/>
    <x v="22"/>
    <s v="PO147071"/>
    <s v="GRN193375"/>
    <n v="101017188"/>
    <s v="GASKET DETECTOR ACCESS PANEL"/>
    <s v="Stockport SK4 2JT"/>
    <n v="22.2"/>
    <x v="1"/>
    <s v="Diesel"/>
    <n v="8.2140000000000008E-3"/>
  </r>
  <r>
    <s v="S024190"/>
    <x v="22"/>
    <s v="PO146354"/>
    <s v="GRN193376"/>
    <n v="101017188"/>
    <s v="GASKET DETECTOR ACCESS PANEL"/>
    <s v="Stockport SK4 2JT"/>
    <n v="22.2"/>
    <x v="1"/>
    <s v="Diesel"/>
    <n v="8.2140000000000008E-3"/>
  </r>
  <r>
    <s v="S025431"/>
    <x v="0"/>
    <s v="PO147625"/>
    <s v="GRN193382"/>
    <s v="11540-0459"/>
    <s v="FILTER AIR 24X24 DURAMAX65 DM-601"/>
    <s v="Boston Massachusetts"/>
    <n v="3154"/>
    <x v="0"/>
    <s v="Crude"/>
    <n v="1.0118031999999999E-2"/>
  </r>
  <r>
    <s v="S001571"/>
    <x v="10"/>
    <s v="PO147592"/>
    <s v="GRN193386"/>
    <n v="42205718"/>
    <s v="WEATHER HOOD (180) VERTICAL MOUNTING SICK 2063050"/>
    <s v="St Albans AL1 5BN"/>
    <n v="298"/>
    <x v="2"/>
    <s v="Diesel"/>
    <n v="1.1026E-3"/>
  </r>
  <r>
    <s v="S025431"/>
    <x v="0"/>
    <s v="PO146489"/>
    <s v="GRN193387"/>
    <s v="315-0608-1"/>
    <s v="ASSY SYSTEM CONTROLLER CSC-PIOM"/>
    <s v="Boston Massachusetts"/>
    <n v="3154"/>
    <x v="0"/>
    <s v="Crude"/>
    <n v="1.0118031999999999E-2"/>
  </r>
  <r>
    <s v="S001571"/>
    <x v="10"/>
    <s v="PO147695"/>
    <s v="GRN193388"/>
    <n v="57205719"/>
    <s v="MOUNTING KIT 1"/>
    <s v="St Albans AL1 5BN"/>
    <n v="298"/>
    <x v="2"/>
    <s v="Diesel"/>
    <n v="1.1026E-3"/>
  </r>
  <r>
    <s v="S000127"/>
    <x v="64"/>
    <s v="PO147377"/>
    <s v="GRN191981"/>
    <n v="1"/>
    <s v="freight inwards"/>
    <s v="Bracknell RG12 1RW"/>
    <n v="332"/>
    <x v="2"/>
    <s v="Diesel"/>
    <n v="1.2283999999999999E-3"/>
  </r>
  <r>
    <s v="S000127"/>
    <x v="64"/>
    <s v="PO145551"/>
    <s v="GRN192142"/>
    <s v="11700-5464"/>
    <s v="SRVR POWEREDGE R740 2U 2.4 GHZ 32GB RAM 256GB SSD"/>
    <s v="Bracknell RG12 1RW"/>
    <n v="332"/>
    <x v="2"/>
    <s v="Diesel"/>
    <n v="1.2283999999999999E-3"/>
  </r>
  <r>
    <s v="S000127"/>
    <x v="64"/>
    <s v="PO143686"/>
    <s v="GRN192342"/>
    <n v="101047040"/>
    <s v="PRECISION XCTO 7920 BASE DELL.210-AMRM"/>
    <s v="Bracknell RG12 1RW"/>
    <n v="332"/>
    <x v="2"/>
    <s v="Diesel"/>
    <n v="1.2283999999999999E-3"/>
  </r>
  <r>
    <s v="S000127"/>
    <x v="64"/>
    <s v="PO144472"/>
    <s v="GRN192369"/>
    <n v="13200984"/>
    <s v="DELL 24 MONITOR - P2423 - 61CM (24&quot;)"/>
    <s v="Bracknell RG12 1RW"/>
    <n v="332"/>
    <x v="2"/>
    <s v="Diesel"/>
    <n v="1.2283999999999999E-3"/>
  </r>
  <r>
    <s v="S000127"/>
    <x v="64"/>
    <s v="PO146413"/>
    <s v="GRN192462"/>
    <s v="11701-2386"/>
    <s v="DELL XE4 TOWER DESKTOP PC"/>
    <s v="Bracknell RG12 1RW"/>
    <n v="332"/>
    <x v="2"/>
    <s v="Diesel"/>
    <n v="1.2283999999999999E-3"/>
  </r>
  <r>
    <s v="S000127"/>
    <x v="64"/>
    <s v="PO144857"/>
    <s v="GRN192496"/>
    <s v="11700-5464"/>
    <s v="SRVR POWEREDGE R740 2U 2.4 GHZ 32GB RAM 256GB SSD"/>
    <s v="Bracknell RG12 1RW"/>
    <n v="332"/>
    <x v="2"/>
    <s v="Diesel"/>
    <n v="1.2283999999999999E-3"/>
  </r>
  <r>
    <s v="S000127"/>
    <x v="64"/>
    <s v="PO147109"/>
    <s v="GRN192526"/>
    <s v="11701-2928"/>
    <s v="DELL LATITUDE 7330 RUGGED CTO"/>
    <s v="Bracknell RG12 1RW"/>
    <n v="332"/>
    <x v="2"/>
    <s v="Diesel"/>
    <n v="1.2283999999999999E-3"/>
  </r>
  <r>
    <s v="S024190"/>
    <x v="22"/>
    <s v="PO146408"/>
    <s v="GRN193425"/>
    <n v="40259812"/>
    <s v="COWL BASE SEAL"/>
    <s v="Stockport SK4 2JT"/>
    <n v="22.2"/>
    <x v="1"/>
    <s v="Diesel"/>
    <n v="8.2140000000000008E-3"/>
  </r>
  <r>
    <s v="S000127"/>
    <x v="64"/>
    <s v="PO147718"/>
    <s v="GRN192760"/>
    <s v="11701-3334"/>
    <s v="T440 SERVER - 32GB RAM - 20TB HDD - WINDOWS SERVER"/>
    <s v="Bracknell RG12 1RW"/>
    <n v="332"/>
    <x v="2"/>
    <s v="Diesel"/>
    <n v="1.2283999999999999E-3"/>
  </r>
  <r>
    <s v="S024190"/>
    <x v="22"/>
    <s v="PO146914"/>
    <s v="GRN193427"/>
    <n v="101014001"/>
    <s v="GASKET DETECTOR BOX LID"/>
    <s v="Stockport SK4 2JT"/>
    <n v="22.2"/>
    <x v="1"/>
    <s v="Diesel"/>
    <n v="8.2140000000000008E-3"/>
  </r>
  <r>
    <s v="S000127"/>
    <x v="64"/>
    <s v="PO144857"/>
    <s v="GRN193019"/>
    <n v="13206620"/>
    <s v="KEYBOARD IN ARABIC LANGUAGE"/>
    <s v="Bracknell RG12 1RW"/>
    <n v="332"/>
    <x v="2"/>
    <s v="Diesel"/>
    <n v="1.2283999999999999E-3"/>
  </r>
  <r>
    <s v="S000127"/>
    <x v="64"/>
    <s v="PO147669"/>
    <s v="GRN193020"/>
    <n v="13206620"/>
    <s v="KEYBOARD IN ARABIC LANGUAGE"/>
    <s v="Bracknell RG12 1RW"/>
    <n v="332"/>
    <x v="2"/>
    <s v="Diesel"/>
    <n v="1.2283999999999999E-3"/>
  </r>
  <r>
    <s v="S000127"/>
    <x v="64"/>
    <s v="PO145551"/>
    <s v="GRN193039"/>
    <n v="13200984"/>
    <s v="DELL 24 MONITOR - P2423 - 61CM (24&quot;)"/>
    <s v="Bracknell RG12 1RW"/>
    <n v="332"/>
    <x v="2"/>
    <s v="Diesel"/>
    <n v="1.2283999999999999E-3"/>
  </r>
  <r>
    <s v="S000127"/>
    <x v="64"/>
    <s v="PO147493"/>
    <s v="GRN193042"/>
    <n v="13206620"/>
    <s v="KEYBOARD IN ARABIC LANGUAGE-KB216"/>
    <s v="Bracknell RG12 1RW"/>
    <n v="332"/>
    <x v="2"/>
    <s v="Diesel"/>
    <n v="1.2283999999999999E-3"/>
  </r>
  <r>
    <s v="S000127"/>
    <x v="64"/>
    <s v="PO143677"/>
    <s v="GRN193250"/>
    <n v="101007680"/>
    <s v="DELL 43 ULTRA HD 4K MULTI-CLIENT MONITOR DELL U432"/>
    <s v="Bracknell RG12 1RW"/>
    <n v="332"/>
    <x v="2"/>
    <s v="Diesel"/>
    <n v="1.2283999999999999E-3"/>
  </r>
  <r>
    <s v="S000127"/>
    <x v="64"/>
    <s v="PO147997"/>
    <s v="GRN193309"/>
    <n v="13202262"/>
    <s v="19&quot; MONITOR P1917S - BLACK"/>
    <s v="Bracknell RG12 1RW"/>
    <n v="332"/>
    <x v="2"/>
    <s v="Diesel"/>
    <n v="1.2283999999999999E-3"/>
  </r>
  <r>
    <s v="S024099"/>
    <x v="47"/>
    <s v="PO145097"/>
    <s v="GRN193660"/>
    <s v="340-1012-1"/>
    <s v="WELDMENT LINAC SUPPORT STRUCTURE"/>
    <s v="Stafford ST16 3DR"/>
    <n v="49.6"/>
    <x v="3"/>
    <s v="Diesel"/>
    <n v="5.0430800000000005E-2"/>
  </r>
  <r>
    <s v="S000127"/>
    <x v="64"/>
    <s v="PO147934"/>
    <s v="GRN193344"/>
    <n v="13206620"/>
    <s v="KEYBOARD IN ARABIC LANGUAGE"/>
    <s v="Bracknell RG12 1RW"/>
    <n v="332"/>
    <x v="2"/>
    <s v="Diesel"/>
    <n v="1.2283999999999999E-3"/>
  </r>
  <r>
    <s v="S000127"/>
    <x v="64"/>
    <s v="PO145369"/>
    <s v="GRN193801"/>
    <s v="11700-5464"/>
    <s v="SRVR POWEREDGE R740 2U 2.4 GHZ 32GB RAM 256GB SSD"/>
    <s v="Bracknell RG12 1RW"/>
    <n v="332"/>
    <x v="2"/>
    <s v="Diesel"/>
    <n v="1.2283999999999999E-3"/>
  </r>
  <r>
    <s v="S023284"/>
    <x v="19"/>
    <s v="PO144392"/>
    <s v="GRN193449"/>
    <n v="101032710"/>
    <s v="SUSPENSION LOCK JUNCTION BOX"/>
    <s v="Leicester LE19 2DT"/>
    <n v="144"/>
    <x v="1"/>
    <s v="Diesel"/>
    <n v="5.3280000000000001E-2"/>
  </r>
  <r>
    <s v="S000127"/>
    <x v="64"/>
    <s v="PO143677"/>
    <s v="GRN193864"/>
    <n v="101037955"/>
    <s v="POWER EDGE T440 SERVER WITH 16GB RDDIM"/>
    <s v="Bracknell RG12 1RW"/>
    <n v="332"/>
    <x v="2"/>
    <s v="Diesel"/>
    <n v="1.2283999999999999E-3"/>
  </r>
  <r>
    <s v="S000127"/>
    <x v="64"/>
    <s v="PO147709"/>
    <s v="GRN194058"/>
    <n v="13211955"/>
    <s v="DELL USB SLIM DVD +/- RW DRIVE DW316"/>
    <s v="Bracknell RG12 1RW"/>
    <n v="332"/>
    <x v="2"/>
    <s v="Diesel"/>
    <n v="1.2283999999999999E-3"/>
  </r>
  <r>
    <s v="S023284"/>
    <x v="19"/>
    <s v="PO144845"/>
    <s v="GRN193456"/>
    <n v="101036339"/>
    <s v="CONTROL PENDANT ASSEMBLY"/>
    <s v="Leicester LE19 2DT"/>
    <n v="144"/>
    <x v="1"/>
    <s v="Diesel"/>
    <n v="5.3280000000000001E-2"/>
  </r>
  <r>
    <s v="S000127"/>
    <x v="64"/>
    <s v="PO145369"/>
    <s v="GRN194112"/>
    <s v="11700-7024"/>
    <s v="MONITOR 24&quot; 1080P HDMI DISPLAYPORT VGA"/>
    <s v="Bracknell RG12 1RW"/>
    <n v="332"/>
    <x v="2"/>
    <s v="Diesel"/>
    <n v="1.2283999999999999E-3"/>
  </r>
  <r>
    <s v="S000127"/>
    <x v="64"/>
    <s v="PO147255"/>
    <s v="GRN194137"/>
    <n v="13200984"/>
    <s v="DELL 24 MONITOR - P2423 - 61CM (24&quot;)"/>
    <s v="Bracknell RG12 1RW"/>
    <n v="332"/>
    <x v="2"/>
    <s v="Diesel"/>
    <n v="1.2283999999999999E-3"/>
  </r>
  <r>
    <s v="S023284"/>
    <x v="19"/>
    <s v="PO141211"/>
    <s v="GRN193460"/>
    <s v="340-1153-1"/>
    <s v="CONDUIT OUTDOOR EQUIPMENT RACK ASSY – SPEED SENSOR"/>
    <s v="Leicester LE19 2DT"/>
    <n v="144"/>
    <x v="1"/>
    <s v="Diesel"/>
    <n v="5.3280000000000001E-2"/>
  </r>
  <r>
    <s v="S001121"/>
    <x v="5"/>
    <s v="PO147688"/>
    <s v="GRN193462"/>
    <n v="1"/>
    <s v="freight inwards"/>
    <s v="Salford M5 4BE"/>
    <n v="103.6"/>
    <x v="2"/>
    <s v="Diesel"/>
    <n v="3.8331999999999998E-4"/>
  </r>
  <r>
    <s v="S023284"/>
    <x v="19"/>
    <s v="PO138936"/>
    <s v="GRN193463"/>
    <s v="340-1153-1"/>
    <s v="CONDUIT OUTDOOR EQUIPMENT RACK ASSY – SPEED SENSOR"/>
    <s v="Leicester LE19 2DT"/>
    <n v="144"/>
    <x v="1"/>
    <s v="Diesel"/>
    <n v="5.3280000000000001E-2"/>
  </r>
  <r>
    <s v="S000127"/>
    <x v="64"/>
    <s v="PO145551"/>
    <s v="GRN194149"/>
    <s v="11700-7024"/>
    <s v="MONITOR 24&quot; 1080P HDMI DISPLAYPORT VGA"/>
    <s v="Bracknell RG12 1RW"/>
    <n v="332"/>
    <x v="2"/>
    <s v="Diesel"/>
    <n v="1.2283999999999999E-3"/>
  </r>
  <r>
    <s v="S000127"/>
    <x v="64"/>
    <s v="PO148323"/>
    <s v="GRN194150"/>
    <n v="101013995"/>
    <s v="DELL 22 MONITOR – P2222H - 54.6CM (21.5&quot;)"/>
    <s v="Bracknell RG12 1RW"/>
    <n v="332"/>
    <x v="2"/>
    <s v="Diesel"/>
    <n v="1.2283999999999999E-3"/>
  </r>
  <r>
    <s v="S000127"/>
    <x v="64"/>
    <s v="PO145551"/>
    <s v="GRN194164"/>
    <s v="11701-2386"/>
    <s v="DELL XE4 TOWER DESKTOP PC"/>
    <s v="Bracknell RG12 1RW"/>
    <n v="332"/>
    <x v="2"/>
    <s v="Diesel"/>
    <n v="1.2283999999999999E-3"/>
  </r>
  <r>
    <s v="S000127"/>
    <x v="64"/>
    <s v="PO147997"/>
    <s v="GRN194439"/>
    <n v="101018307"/>
    <s v="DELL PRECISION RACK 7920 XCTO BASE"/>
    <s v="Bracknell RG12 1RW"/>
    <n v="332"/>
    <x v="2"/>
    <s v="Diesel"/>
    <n v="1.2283999999999999E-3"/>
  </r>
  <r>
    <s v="S000127"/>
    <x v="64"/>
    <s v="PO145369"/>
    <s v="GRN194445"/>
    <s v="11700-6161"/>
    <s v="MONITOR 34 INCH CURVED WQHD 3440X1440"/>
    <s v="Bracknell RG12 1RW"/>
    <n v="332"/>
    <x v="2"/>
    <s v="Diesel"/>
    <n v="1.2283999999999999E-3"/>
  </r>
  <r>
    <s v="S000127"/>
    <x v="64"/>
    <s v="PO145551"/>
    <s v="GRN194616"/>
    <n v="13206620"/>
    <s v="KEYBOARD IN ARABIC LANGUAGE"/>
    <s v="Bracknell RG12 1RW"/>
    <n v="332"/>
    <x v="2"/>
    <s v="Diesel"/>
    <n v="1.2283999999999999E-3"/>
  </r>
  <r>
    <s v="S000127"/>
    <x v="64"/>
    <s v="PO145551"/>
    <s v="GRN194670"/>
    <s v="11700-5464"/>
    <s v="SRVR POWEREDGE R740 2U 2.4 GHZ 32GB RAM 256GB SSD"/>
    <s v="Bracknell RG12 1RW"/>
    <n v="332"/>
    <x v="2"/>
    <s v="Diesel"/>
    <n v="1.2283999999999999E-3"/>
  </r>
  <r>
    <s v="S000127"/>
    <x v="64"/>
    <s v="PO148596"/>
    <s v="GRN195068"/>
    <n v="101013995"/>
    <s v="DELL 22 MONITOR – P2222H - 54.6CM (21.5&quot;)"/>
    <s v="Bracknell RG12 1RW"/>
    <n v="332"/>
    <x v="2"/>
    <s v="Diesel"/>
    <n v="1.2283999999999999E-3"/>
  </r>
  <r>
    <s v="S023375"/>
    <x v="13"/>
    <s v="PO142807"/>
    <s v="GRN193478"/>
    <n v="13211992"/>
    <s v="R24SL CABLE FLANGE"/>
    <s v="Boston Massachusetts"/>
    <n v="3154"/>
    <x v="0"/>
    <s v="Crude"/>
    <n v="0.50590159999999995"/>
  </r>
  <r>
    <s v="S000127"/>
    <x v="64"/>
    <s v="PO147709"/>
    <s v="GRN195083"/>
    <n v="101044625"/>
    <s v="DELL PRECISION 5820 XL TOWER XCTO BASE DELL 210-AN"/>
    <s v="Bracknell RG12 1RW"/>
    <n v="332"/>
    <x v="2"/>
    <s v="Diesel"/>
    <n v="1.2283999999999999E-3"/>
  </r>
  <r>
    <s v="S000127"/>
    <x v="64"/>
    <s v="PO147934"/>
    <s v="GRN195261"/>
    <n v="101007680"/>
    <s v="DELL ULTRASHARP 43 4K USB-C HUB MONITOR-U4323QE -1"/>
    <s v="Bracknell RG12 1RW"/>
    <n v="332"/>
    <x v="2"/>
    <s v="Diesel"/>
    <n v="1.2283999999999999E-3"/>
  </r>
  <r>
    <s v="S000127"/>
    <x v="64"/>
    <s v="PO145928"/>
    <s v="GRN195327"/>
    <s v="11700-5464"/>
    <s v="SRVR POWEREDGE R740 2U 2.4 GHZ 32GB RAM 256GB SSD"/>
    <s v="Bracknell RG12 1RW"/>
    <n v="332"/>
    <x v="2"/>
    <s v="Diesel"/>
    <n v="1.2283999999999999E-3"/>
  </r>
  <r>
    <s v="S000127"/>
    <x v="64"/>
    <s v="PO148552"/>
    <s v="GRN195328"/>
    <s v="11701-3452"/>
    <s v="POWEREDGE R760 SERVER FOR QATAR"/>
    <s v="Bracknell RG12 1RW"/>
    <n v="332"/>
    <x v="2"/>
    <s v="Diesel"/>
    <n v="1.2283999999999999E-3"/>
  </r>
  <r>
    <s v="S000127"/>
    <x v="64"/>
    <s v="PO147255"/>
    <s v="GRN195379"/>
    <n v="13200984"/>
    <s v="DELL 24 MONITOR - P2423 - 61CM (24&quot;)"/>
    <s v="Bracknell RG12 1RW"/>
    <n v="332"/>
    <x v="2"/>
    <s v="Diesel"/>
    <n v="1.2283999999999999E-3"/>
  </r>
  <r>
    <s v="S000127"/>
    <x v="64"/>
    <s v="PO145928"/>
    <s v="GRN195380"/>
    <s v="11700-7024"/>
    <s v="MONITOR 24&quot; 1080P HDMI DISPLAYPORT VGA"/>
    <s v="Bracknell RG12 1RW"/>
    <n v="332"/>
    <x v="2"/>
    <s v="Diesel"/>
    <n v="1.2283999999999999E-3"/>
  </r>
  <r>
    <s v="S000127"/>
    <x v="64"/>
    <s v="PO145551"/>
    <s v="GRN195458"/>
    <s v="11700-6161"/>
    <s v="MONITOR 34 INCH CURVED WQHD 3440X1440"/>
    <s v="Bracknell RG12 1RW"/>
    <n v="332"/>
    <x v="2"/>
    <s v="Diesel"/>
    <n v="1.2283999999999999E-3"/>
  </r>
  <r>
    <s v="S000127"/>
    <x v="64"/>
    <s v="PO145928"/>
    <s v="GRN195459"/>
    <s v="11700-6161"/>
    <s v="MONITOR 34 INCH CURVED WQHD 3440X1440"/>
    <s v="Bracknell RG12 1RW"/>
    <n v="332"/>
    <x v="2"/>
    <s v="Diesel"/>
    <n v="1.2283999999999999E-3"/>
  </r>
  <r>
    <s v="S000127"/>
    <x v="64"/>
    <s v="PO147548"/>
    <s v="GRN195587"/>
    <n v="101049731"/>
    <s v="DELL XE4 SFF DESKTOP PC - 512GB SSD"/>
    <s v="Bracknell RG12 1RW"/>
    <n v="332"/>
    <x v="2"/>
    <s v="Diesel"/>
    <n v="1.2283999999999999E-3"/>
  </r>
  <r>
    <s v="S000127"/>
    <x v="64"/>
    <s v="PO148718"/>
    <s v="GRN196066"/>
    <n v="101049732"/>
    <s v="DELL XE4 - SFF - 2TB ADDED HDD - CCTV PC"/>
    <s v="Bracknell RG12 1RW"/>
    <n v="332"/>
    <x v="2"/>
    <s v="Diesel"/>
    <n v="1.2283999999999999E-3"/>
  </r>
  <r>
    <s v="S000127"/>
    <x v="64"/>
    <s v="PO148403"/>
    <s v="GRN196282"/>
    <n v="101050205"/>
    <s v="DELL 75&quot; 4K INTERACTIVE TOUCH  MONITOR: C7520QT"/>
    <s v="Bracknell RG12 1RW"/>
    <n v="332"/>
    <x v="2"/>
    <s v="Diesel"/>
    <n v="1.2283999999999999E-3"/>
  </r>
  <r>
    <s v="S000127"/>
    <x v="64"/>
    <s v="PO147255"/>
    <s v="GRN196344"/>
    <n v="13200984"/>
    <s v="DELL 24 MONITOR - P2423 - 61CM (24&quot;)"/>
    <s v="Bracknell RG12 1RW"/>
    <n v="332"/>
    <x v="2"/>
    <s v="Diesel"/>
    <n v="1.2283999999999999E-3"/>
  </r>
  <r>
    <s v="S023222"/>
    <x v="11"/>
    <s v="PO145268"/>
    <s v="GRN193519"/>
    <s v="11700-5343"/>
    <s v="CABLE 0.9 METER RJ45S TO RJ45S CAT5E"/>
    <s v="Wickford SS11 8YT"/>
    <n v="390"/>
    <x v="2"/>
    <s v="Diesel"/>
    <n v="1.4430000000000001E-3"/>
  </r>
  <r>
    <s v="S000127"/>
    <x v="64"/>
    <s v="PO148244"/>
    <s v="GRN196350"/>
    <n v="13207004"/>
    <s v="DELL 24 MONITOR  E2423H"/>
    <s v="Bracknell RG12 1RW"/>
    <n v="332"/>
    <x v="2"/>
    <s v="Diesel"/>
    <n v="1.2283999999999999E-3"/>
  </r>
  <r>
    <s v="S000127"/>
    <x v="64"/>
    <s v="PO148718"/>
    <s v="GRN196358"/>
    <n v="101047040"/>
    <s v="PRECISION XCTO 7920 BASE DELL.210-AMRM"/>
    <s v="Bracknell RG12 1RW"/>
    <n v="332"/>
    <x v="2"/>
    <s v="Diesel"/>
    <n v="1.2283999999999999E-3"/>
  </r>
  <r>
    <s v="S000127"/>
    <x v="64"/>
    <s v="PO143686"/>
    <s v="GRN196372"/>
    <n v="101047040"/>
    <s v="PRECISION XCTO 7920 BASE DELL.210-AMRM"/>
    <s v="Bracknell RG12 1RW"/>
    <n v="332"/>
    <x v="2"/>
    <s v="Diesel"/>
    <n v="1.2283999999999999E-3"/>
  </r>
  <r>
    <s v="S000127"/>
    <x v="64"/>
    <s v="PO143677"/>
    <s v="GRN196507"/>
    <n v="101037955"/>
    <s v="POWER EDGE T440 SERVER WITH 16GB RDDIM"/>
    <s v="Bracknell RG12 1RW"/>
    <n v="332"/>
    <x v="2"/>
    <s v="Diesel"/>
    <n v="1.2283999999999999E-3"/>
  </r>
  <r>
    <s v="S000127"/>
    <x v="64"/>
    <s v="PO148960"/>
    <s v="GRN196508"/>
    <s v="11701-2386"/>
    <s v="DELL XE4 TOWER DESKTOP PC"/>
    <s v="Bracknell RG12 1RW"/>
    <n v="332"/>
    <x v="2"/>
    <s v="Diesel"/>
    <n v="1.2283999999999999E-3"/>
  </r>
  <r>
    <s v="S000127"/>
    <x v="64"/>
    <s v="PO147493"/>
    <s v="GRN196527"/>
    <n v="101007680"/>
    <s v="DELL ULTRASHARP 43 4K USB-C HUB MONITOR-U4323QE -1"/>
    <s v="Bracknell RG12 1RW"/>
    <n v="332"/>
    <x v="2"/>
    <s v="Diesel"/>
    <n v="1.2283999999999999E-3"/>
  </r>
  <r>
    <s v="S000127"/>
    <x v="64"/>
    <s v="PO149139"/>
    <s v="GRN196606"/>
    <n v="13200984"/>
    <s v="DELL 24 MONITOR - P2423 - 61CM (24&quot;)"/>
    <s v="Bracknell RG12 1RW"/>
    <n v="332"/>
    <x v="2"/>
    <s v="Diesel"/>
    <n v="1.2283999999999999E-3"/>
  </r>
  <r>
    <s v="S002239"/>
    <x v="17"/>
    <s v="PO143773"/>
    <s v="GRN181829"/>
    <n v="10208606"/>
    <s v="REGULATOR &amp; GAUGE"/>
    <s v="UT 84104"/>
    <n v="4725"/>
    <x v="4"/>
    <s v="Aviation"/>
    <n v="0.33234727680000004"/>
  </r>
  <r>
    <s v="S000127"/>
    <x v="64"/>
    <s v="PO144542"/>
    <s v="GRN196800"/>
    <s v="11701-1917"/>
    <s v="COMPUTER RACK MOUNT 1.9GHZ 32GB RTX6000"/>
    <s v="Bracknell RG12 1RW"/>
    <n v="332"/>
    <x v="2"/>
    <s v="Diesel"/>
    <n v="1.2283999999999999E-3"/>
  </r>
  <r>
    <s v="S000127"/>
    <x v="64"/>
    <s v="PO148537"/>
    <s v="GRN196901"/>
    <n v="101026761"/>
    <s v="DELL 55 4K MONITOR - P5524Q"/>
    <s v="Bracknell RG12 1RW"/>
    <n v="332"/>
    <x v="2"/>
    <s v="Diesel"/>
    <n v="1.2283999999999999E-3"/>
  </r>
  <r>
    <s v="S000127"/>
    <x v="64"/>
    <s v="PO143677"/>
    <s v="GRN197026"/>
    <n v="101007680"/>
    <s v="DELL 43 ULTRA HD 4K MULTI-CLIENT MONITOR DELL U432"/>
    <s v="Bracknell RG12 1RW"/>
    <n v="332"/>
    <x v="2"/>
    <s v="Diesel"/>
    <n v="1.2283999999999999E-3"/>
  </r>
  <r>
    <s v="S025033"/>
    <x v="23"/>
    <s v="PO145200"/>
    <s v="GRN193549"/>
    <n v="101047544"/>
    <s v="10&quot; 54 WATT LED LIGHT BAR WITH DT CONNECTOR"/>
    <s v="Nantwich CW5 6DX"/>
    <n v="44.6"/>
    <x v="2"/>
    <s v="Diesel"/>
    <n v="1.6501999999999999E-4"/>
  </r>
  <r>
    <s v="S000127"/>
    <x v="64"/>
    <s v="PO144542"/>
    <s v="GRN197085"/>
    <n v="13206620"/>
    <s v="KEYBOARD IN ARABIC LANGUAGE"/>
    <s v="Bracknell RG12 1RW"/>
    <n v="332"/>
    <x v="2"/>
    <s v="Diesel"/>
    <n v="1.2283999999999999E-3"/>
  </r>
  <r>
    <s v="S000127"/>
    <x v="64"/>
    <s v="PO145928"/>
    <s v="GRN197452"/>
    <s v="11700-7024"/>
    <s v="MONITOR 24&quot; 1080P HDMI DISPLAYPORT VGA"/>
    <s v="Bracknell RG12 1RW"/>
    <n v="332"/>
    <x v="2"/>
    <s v="Diesel"/>
    <n v="1.2283999999999999E-3"/>
  </r>
  <r>
    <s v="S000127"/>
    <x v="64"/>
    <s v="PO148718"/>
    <s v="GRN197456"/>
    <s v="11701-1917"/>
    <s v="COMPUTER RACK MOUNT 1.9GHZ 32GB RTX6000 WITH READY"/>
    <s v="Bracknell RG12 1RW"/>
    <n v="332"/>
    <x v="2"/>
    <s v="Diesel"/>
    <n v="1.2283999999999999E-3"/>
  </r>
  <r>
    <s v="S000127"/>
    <x v="64"/>
    <s v="PO147934"/>
    <s v="GRN197457"/>
    <n v="101007680"/>
    <s v="DELL ULTRASHARP 43 4K USB-C HUB MONITOR-U4323QE -1"/>
    <s v="Bracknell RG12 1RW"/>
    <n v="332"/>
    <x v="2"/>
    <s v="Diesel"/>
    <n v="1.2283999999999999E-3"/>
  </r>
  <r>
    <s v="S000127"/>
    <x v="64"/>
    <s v="PO148637"/>
    <s v="GRN197557"/>
    <n v="1"/>
    <s v="freight inwards (Accidental Damage Protection)"/>
    <s v="Bracknell RG12 1RW"/>
    <n v="332"/>
    <x v="2"/>
    <s v="Diesel"/>
    <n v="1.2283999999999999E-3"/>
  </r>
  <r>
    <s v="S000127"/>
    <x v="64"/>
    <s v="PO144542"/>
    <s v="GRN197665"/>
    <s v="11700-7024"/>
    <s v="MONITOR 24&quot; 1080P HDMI DISPLAYPORT VGA"/>
    <s v="Bracknell RG12 1RW"/>
    <n v="332"/>
    <x v="2"/>
    <s v="Diesel"/>
    <n v="1.2283999999999999E-3"/>
  </r>
  <r>
    <s v="S000127"/>
    <x v="64"/>
    <s v="PO145928"/>
    <s v="GRN198017"/>
    <s v="11700-5464"/>
    <s v="SRVR POWEREDGE R740 2U 2.4 GHZ 32GB RAM 256GB SSD"/>
    <s v="Bracknell RG12 1RW"/>
    <n v="332"/>
    <x v="2"/>
    <s v="Diesel"/>
    <n v="1.2283999999999999E-3"/>
  </r>
  <r>
    <s v="S000127"/>
    <x v="64"/>
    <s v="PO147379"/>
    <s v="GRN198018"/>
    <s v="11700-5464"/>
    <s v="SRVR POWEREDGE R740 2U 2.4 GHZ 32GB RAM 256GB SSD"/>
    <s v="Bracknell RG12 1RW"/>
    <n v="332"/>
    <x v="2"/>
    <s v="Diesel"/>
    <n v="1.2283999999999999E-3"/>
  </r>
  <r>
    <s v="S000127"/>
    <x v="64"/>
    <s v="PO147934"/>
    <s v="GRN198034"/>
    <n v="101047040"/>
    <s v="PRECISION XCTO 7920 BASE DELL.210-AMRM"/>
    <s v="Bracknell RG12 1RW"/>
    <n v="332"/>
    <x v="2"/>
    <s v="Diesel"/>
    <n v="1.2283999999999999E-3"/>
  </r>
  <r>
    <s v="S000127"/>
    <x v="64"/>
    <s v="PO147493"/>
    <s v="GRN198038"/>
    <n v="101037955"/>
    <s v="POWER EDGE T440 SERVER WITH 16GB RDDIM"/>
    <s v="Bracknell RG12 1RW"/>
    <n v="332"/>
    <x v="2"/>
    <s v="Diesel"/>
    <n v="1.2283999999999999E-3"/>
  </r>
  <r>
    <s v="S000127"/>
    <x v="64"/>
    <s v="PO149711"/>
    <s v="GRN198456"/>
    <n v="101026761"/>
    <s v="DELL 55 4K CONFERENCE ROOM MONITOR | P5524Q - 138."/>
    <s v="Bracknell RG12 1RW"/>
    <n v="332"/>
    <x v="2"/>
    <s v="Diesel"/>
    <n v="1.2283999999999999E-3"/>
  </r>
  <r>
    <s v="S000127"/>
    <x v="64"/>
    <s v="PO149812"/>
    <s v="GRN198874"/>
    <n v="101026761"/>
    <s v="DELL 55 4K CONFERENCE ROOM MONITOR | P5524Q - 138."/>
    <s v="Bracknell RG12 1RW"/>
    <n v="332"/>
    <x v="2"/>
    <s v="Diesel"/>
    <n v="1.2283999999999999E-3"/>
  </r>
  <r>
    <s v="S000127"/>
    <x v="64"/>
    <s v="PO147709"/>
    <s v="GRN198990"/>
    <n v="101044625"/>
    <s v="DELL PRECISION 5820 XL TOWER XCTO BASE DELL 210-AN"/>
    <s v="Bracknell RG12 1RW"/>
    <n v="332"/>
    <x v="2"/>
    <s v="Diesel"/>
    <n v="1.2283999999999999E-3"/>
  </r>
  <r>
    <s v="S000127"/>
    <x v="64"/>
    <s v="PO147310"/>
    <s v="GRN199331"/>
    <s v="11701-2386"/>
    <s v="DELL XE4 TOWER DESKTOP PC"/>
    <s v="Bracknell RG12 1RW"/>
    <n v="332"/>
    <x v="2"/>
    <s v="Diesel"/>
    <n v="1.2283999999999999E-3"/>
  </r>
  <r>
    <s v="S000127"/>
    <x v="64"/>
    <s v="PO147934"/>
    <s v="GRN199522"/>
    <n v="13206620"/>
    <s v="KEYBOARD IN ARABIC LANGUAGE"/>
    <s v="Bracknell RG12 1RW"/>
    <n v="332"/>
    <x v="2"/>
    <s v="Diesel"/>
    <n v="1.2283999999999999E-3"/>
  </r>
  <r>
    <s v="S000127"/>
    <x v="64"/>
    <s v="PO147379"/>
    <s v="GRN199644"/>
    <s v="11700-7024"/>
    <s v="MONITOR 24&quot; 1080P HDMI DISPLAYPORT VGA"/>
    <s v="Bracknell RG12 1RW"/>
    <n v="332"/>
    <x v="2"/>
    <s v="Diesel"/>
    <n v="1.2283999999999999E-3"/>
  </r>
  <r>
    <s v="S000127"/>
    <x v="64"/>
    <s v="PO143686"/>
    <s v="GRN199698"/>
    <n v="101047040"/>
    <s v="PRECISION XCTO 7920 BASE DELL.210-AMRM"/>
    <s v="Bracknell RG12 1RW"/>
    <n v="332"/>
    <x v="2"/>
    <s v="Diesel"/>
    <n v="1.2283999999999999E-3"/>
  </r>
  <r>
    <s v="S000127"/>
    <x v="64"/>
    <s v="PO149840"/>
    <s v="GRN199717"/>
    <n v="101026761"/>
    <s v="DELL 55 4K CONFERENCE ROOM MONITOR | P5524Q - 138."/>
    <s v="Bracknell RG12 1RW"/>
    <n v="332"/>
    <x v="2"/>
    <s v="Diesel"/>
    <n v="1.2283999999999999E-3"/>
  </r>
  <r>
    <s v="S000127"/>
    <x v="64"/>
    <s v="PO143677"/>
    <s v="GRN199843"/>
    <n v="101007680"/>
    <s v="DELL 43 ULTRA HD 4K MULTI-CLIENT MONITOR DELL U432"/>
    <s v="Bracknell RG12 1RW"/>
    <n v="332"/>
    <x v="2"/>
    <s v="Diesel"/>
    <n v="1.2283999999999999E-3"/>
  </r>
  <r>
    <s v="S000127"/>
    <x v="64"/>
    <s v="PO145928"/>
    <s v="GRN200177"/>
    <s v="11700-7024"/>
    <s v="MONITOR 24&quot; 1080P HDMI DISPLAYPORT VGA"/>
    <s v="Bracknell RG12 1RW"/>
    <n v="332"/>
    <x v="2"/>
    <s v="Diesel"/>
    <n v="1.2283999999999999E-3"/>
  </r>
  <r>
    <s v="S000127"/>
    <x v="64"/>
    <s v="PO147255"/>
    <s v="GRN200262"/>
    <n v="13200984"/>
    <s v="DELL 24 MONITOR - P2423 - 61CM (24&quot;)"/>
    <s v="Bracknell RG12 1RW"/>
    <n v="332"/>
    <x v="2"/>
    <s v="Diesel"/>
    <n v="1.2283999999999999E-3"/>
  </r>
  <r>
    <s v="S000127"/>
    <x v="64"/>
    <s v="PO150126"/>
    <s v="GRN200389"/>
    <s v="11701-2386"/>
    <s v="DELL XE4 TOWER DESKTOP PC"/>
    <s v="Bracknell RG12 1RW"/>
    <n v="332"/>
    <x v="2"/>
    <s v="Diesel"/>
    <n v="1.2283999999999999E-3"/>
  </r>
  <r>
    <s v="S000127"/>
    <x v="64"/>
    <s v="PO143677"/>
    <s v="GRN200589"/>
    <n v="101037955"/>
    <s v="POWER EDGE T440 SERVER WITH 16GB RDDIM"/>
    <s v="Bracknell RG12 1RW"/>
    <n v="332"/>
    <x v="2"/>
    <s v="Diesel"/>
    <n v="1.2283999999999999E-3"/>
  </r>
  <r>
    <s v="S000127"/>
    <x v="64"/>
    <s v="PO150291"/>
    <s v="GRN200717"/>
    <s v="11701-2386"/>
    <s v="DELL XE4 TOWER DESKTOP PC"/>
    <s v="Bracknell RG12 1RW"/>
    <n v="332"/>
    <x v="2"/>
    <s v="Diesel"/>
    <n v="1.2283999999999999E-3"/>
  </r>
  <r>
    <s v="S000127"/>
    <x v="64"/>
    <s v="PO143686"/>
    <s v="GRN200778"/>
    <n v="101047040"/>
    <s v="PRECISION XCTO 7920 BASE DELL.210-AMRM"/>
    <s v="Bracknell RG12 1RW"/>
    <n v="332"/>
    <x v="2"/>
    <s v="Diesel"/>
    <n v="1.2283999999999999E-3"/>
  </r>
  <r>
    <s v="S000127"/>
    <x v="64"/>
    <s v="PO150169"/>
    <s v="GRN200801"/>
    <s v="11701-3726"/>
    <s v="DELL R740XL - 24TB INTEGRATION AGGREGATION SERVER"/>
    <s v="Bracknell RG12 1RW"/>
    <n v="332"/>
    <x v="2"/>
    <s v="Diesel"/>
    <n v="1.2283999999999999E-3"/>
  </r>
  <r>
    <s v="S000127"/>
    <x v="64"/>
    <s v="PO150287"/>
    <s v="GRN200810"/>
    <n v="101018307"/>
    <s v="DELL PRECISION RACK 7920 XCTO BASE"/>
    <s v="Bracknell RG12 1RW"/>
    <n v="332"/>
    <x v="2"/>
    <s v="Diesel"/>
    <n v="1.2283999999999999E-3"/>
  </r>
  <r>
    <s v="S000127"/>
    <x v="64"/>
    <s v="PO149840"/>
    <s v="GRN200901"/>
    <n v="13211955"/>
    <s v="DELL SLIM DW316 - DVD±RW (±R DL) / DVD-RAM DRIVE -"/>
    <s v="Bracknell RG12 1RW"/>
    <n v="332"/>
    <x v="2"/>
    <s v="Diesel"/>
    <n v="1.2283999999999999E-3"/>
  </r>
  <r>
    <s v="S000127"/>
    <x v="64"/>
    <s v="PO145928"/>
    <s v="GRN201140"/>
    <s v="11700-5464"/>
    <s v="SRVR POWEREDGE R740 2U 2.4 GHZ 32GB RAM 256GB SSD"/>
    <s v="Bracknell RG12 1RW"/>
    <n v="332"/>
    <x v="2"/>
    <s v="Diesel"/>
    <n v="1.2283999999999999E-3"/>
  </r>
  <r>
    <s v="S000127"/>
    <x v="64"/>
    <s v="PO150457"/>
    <s v="GRN201145"/>
    <s v="11701-1917"/>
    <s v="SI# BKF40S PRECISION 7920 RACK XCTO BASE"/>
    <s v="Bracknell RG12 1RW"/>
    <n v="332"/>
    <x v="2"/>
    <s v="Diesel"/>
    <n v="1.2283999999999999E-3"/>
  </r>
  <r>
    <s v="S000127"/>
    <x v="64"/>
    <s v="PO149723"/>
    <s v="GRN201146"/>
    <n v="101047040"/>
    <s v="PRECISION XCTO 7920 BASE DELL.210-AMRM"/>
    <s v="Bracknell RG12 1RW"/>
    <n v="332"/>
    <x v="2"/>
    <s v="Diesel"/>
    <n v="1.2283999999999999E-3"/>
  </r>
  <r>
    <s v="S002239"/>
    <x v="17"/>
    <s v="PO144766"/>
    <s v="GRN185706"/>
    <n v="10211859"/>
    <s v="REGULATOR GAS 4-50 PSIG"/>
    <s v="UT 84104"/>
    <n v="4725"/>
    <x v="4"/>
    <s v="Aviation"/>
    <n v="0.33234727680000004"/>
  </r>
  <r>
    <s v="S000127"/>
    <x v="64"/>
    <s v="PO149812"/>
    <s v="GRN201296"/>
    <n v="101026761"/>
    <s v="DELL 55 4K CONFERENCE ROOM MONITOR | P5524Q - 138."/>
    <s v="Bracknell RG12 1RW"/>
    <n v="332"/>
    <x v="2"/>
    <s v="Diesel"/>
    <n v="1.2283999999999999E-3"/>
  </r>
  <r>
    <s v="S000127"/>
    <x v="64"/>
    <s v="PO148893"/>
    <s v="GRN201303"/>
    <n v="13200984"/>
    <s v="DELL 24 MONITOR - P2423 - 61CM (24&quot;)"/>
    <s v="Bracknell RG12 1RW"/>
    <n v="332"/>
    <x v="2"/>
    <s v="Diesel"/>
    <n v="1.2283999999999999E-3"/>
  </r>
  <r>
    <s v="S000127"/>
    <x v="64"/>
    <s v="PO147709"/>
    <s v="GRN201304"/>
    <n v="101044625"/>
    <s v="DELL PRECISION 5820 XL TOWER XCTO BASE DELL 210-AN"/>
    <s v="Bracknell RG12 1RW"/>
    <n v="332"/>
    <x v="2"/>
    <s v="Diesel"/>
    <n v="1.2283999999999999E-3"/>
  </r>
  <r>
    <s v="S000127"/>
    <x v="64"/>
    <s v="PO145928"/>
    <s v="GRN201343"/>
    <s v="11700-5464"/>
    <s v="SRVR POWEREDGE R740 2U 2.4 GHZ 32GB RAM 256GB SSD"/>
    <s v="Bracknell RG12 1RW"/>
    <n v="332"/>
    <x v="2"/>
    <s v="Diesel"/>
    <n v="1.2283999999999999E-3"/>
  </r>
  <r>
    <s v="S000127"/>
    <x v="64"/>
    <s v="PO150291"/>
    <s v="GRN201642"/>
    <n v="101049731"/>
    <s v="DELL XE4 SFF DESKTOP PC - 512GB SSD"/>
    <s v="Bracknell RG12 1RW"/>
    <n v="332"/>
    <x v="2"/>
    <s v="Diesel"/>
    <n v="1.2283999999999999E-3"/>
  </r>
  <r>
    <s v="S000127"/>
    <x v="64"/>
    <s v="PO149270"/>
    <s v="GRN201643"/>
    <n v="101049732"/>
    <s v="DELL XE4 - SFF - 2TB ADDED HDD - CCTV PC"/>
    <s v="Bracknell RG12 1RW"/>
    <n v="332"/>
    <x v="2"/>
    <s v="Diesel"/>
    <n v="1.2283999999999999E-3"/>
  </r>
  <r>
    <s v="S000127"/>
    <x v="64"/>
    <s v="PO147709"/>
    <s v="GRN201737"/>
    <n v="13202262"/>
    <s v="19&quot; MONITOR P1917S - BLACK"/>
    <s v="Bracknell RG12 1RW"/>
    <n v="332"/>
    <x v="2"/>
    <s v="Diesel"/>
    <n v="1.2283999999999999E-3"/>
  </r>
  <r>
    <s v="S000127"/>
    <x v="64"/>
    <s v="PO149840"/>
    <s v="GRN201935"/>
    <n v="13206620"/>
    <s v="KEYBOARD IN ARABIC LANGUAGE"/>
    <s v="Bracknell RG12 1RW"/>
    <n v="332"/>
    <x v="2"/>
    <s v="Diesel"/>
    <n v="1.2283999999999999E-3"/>
  </r>
  <r>
    <s v="S000127"/>
    <x v="64"/>
    <s v="PO149840"/>
    <s v="GRN201995"/>
    <n v="13211955"/>
    <s v="DELL SLIM DW316 - DVD±RW (±R DL) / DVD-RAM DRIVE -"/>
    <s v="Bracknell RG12 1RW"/>
    <n v="332"/>
    <x v="2"/>
    <s v="Diesel"/>
    <n v="1.2283999999999999E-3"/>
  </r>
  <r>
    <s v="S000127"/>
    <x v="64"/>
    <s v="PO148718"/>
    <s v="GRN202252"/>
    <s v="11701-2386"/>
    <s v="DELL XE4 TOWER DESKTOP PC"/>
    <s v="Bracknell RG12 1RW"/>
    <n v="332"/>
    <x v="2"/>
    <s v="Diesel"/>
    <n v="1.2283999999999999E-3"/>
  </r>
  <r>
    <s v="S024099"/>
    <x v="47"/>
    <s v="PO144520"/>
    <s v="GRN193766"/>
    <s v="361-1131-1"/>
    <s v="TOP/DOWN LINAC CRADLE ASSEMBLY"/>
    <s v="Stafford ST16 3DR"/>
    <n v="49.6"/>
    <x v="3"/>
    <s v="Diesel"/>
    <n v="5.0430800000000005E-2"/>
  </r>
  <r>
    <s v="S000127"/>
    <x v="64"/>
    <s v="PO143677"/>
    <s v="GRN202341"/>
    <n v="101007680"/>
    <s v="DELL 43 ULTRA HD 4K MULTI-CLIENT MONITOR DELL U432"/>
    <s v="Bracknell RG12 1RW"/>
    <n v="332"/>
    <x v="2"/>
    <s v="Diesel"/>
    <n v="1.2283999999999999E-3"/>
  </r>
  <r>
    <s v="S000127"/>
    <x v="64"/>
    <s v="PO143677"/>
    <s v="GRN202423"/>
    <n v="101037955"/>
    <s v="POWER EDGE T440 SERVER WITH 16GB RDDIM"/>
    <s v="Bracknell RG12 1RW"/>
    <n v="332"/>
    <x v="2"/>
    <s v="Diesel"/>
    <n v="1.2283999999999999E-3"/>
  </r>
  <r>
    <s v="S000127"/>
    <x v="64"/>
    <s v="PO149543"/>
    <s v="GRN202433"/>
    <s v="11701-1917"/>
    <s v="SI# BKF40S PRECISION 7920 RACK XCTO BASE"/>
    <s v="Bracknell RG12 1RW"/>
    <n v="332"/>
    <x v="2"/>
    <s v="Diesel"/>
    <n v="1.2283999999999999E-3"/>
  </r>
  <r>
    <s v="S000127"/>
    <x v="64"/>
    <s v="PO143686"/>
    <s v="GRN202451"/>
    <n v="101047040"/>
    <s v="PRECISION XCTO 7920 BASE DELL.210-AMRM"/>
    <s v="Bracknell RG12 1RW"/>
    <n v="332"/>
    <x v="2"/>
    <s v="Diesel"/>
    <n v="1.2283999999999999E-3"/>
  </r>
  <r>
    <s v="S000127"/>
    <x v="64"/>
    <s v="PO149662"/>
    <s v="GRN202821"/>
    <s v="11701-3646"/>
    <s v="CHIEF LARGE FUSION FIXED WALL DISPLAY MOUNT FOR 55"/>
    <s v="Bracknell RG12 1RW"/>
    <n v="332"/>
    <x v="2"/>
    <s v="Diesel"/>
    <n v="1.2283999999999999E-3"/>
  </r>
  <r>
    <s v="S000127"/>
    <x v="64"/>
    <s v="PO149828"/>
    <s v="GRN203111"/>
    <n v="101049731"/>
    <s v="DELL XE4 SFF DESKTOP PC - 512GB SSD"/>
    <s v="Bracknell RG12 1RW"/>
    <n v="332"/>
    <x v="2"/>
    <s v="Diesel"/>
    <n v="1.2283999999999999E-3"/>
  </r>
  <r>
    <s v="S000127"/>
    <x v="64"/>
    <s v="PO151440"/>
    <s v="GRN203316"/>
    <n v="13207117"/>
    <s v="KEYBOARD IN FRENCH LANGUAGE"/>
    <s v="Bracknell RG12 1RW"/>
    <n v="332"/>
    <x v="2"/>
    <s v="Diesel"/>
    <n v="1.2283999999999999E-3"/>
  </r>
  <r>
    <s v="S000127"/>
    <x v="64"/>
    <s v="PO149083"/>
    <s v="GRN203407"/>
    <n v="13200984"/>
    <s v="DELL 24 MONITOR - P2423 - 61CM (24&quot;)"/>
    <s v="Bracknell RG12 1RW"/>
    <n v="332"/>
    <x v="2"/>
    <s v="Diesel"/>
    <n v="1.2283999999999999E-3"/>
  </r>
  <r>
    <s v="S000127"/>
    <x v="64"/>
    <s v="PO149912"/>
    <s v="GRN203417"/>
    <n v="101049732"/>
    <s v="DELL XE4 - SFF - 2TB ADDED HDD - CCTV PC"/>
    <s v="Bracknell RG12 1RW"/>
    <n v="332"/>
    <x v="2"/>
    <s v="Diesel"/>
    <n v="1.2283999999999999E-3"/>
  </r>
  <r>
    <s v="S000127"/>
    <x v="64"/>
    <s v="PO149840"/>
    <s v="GRN203424"/>
    <n v="101047040"/>
    <s v="PRECISION XCTO 7920 BASE DELL.210-AMRM"/>
    <s v="Bracknell RG12 1RW"/>
    <n v="332"/>
    <x v="2"/>
    <s v="Diesel"/>
    <n v="1.2283999999999999E-3"/>
  </r>
  <r>
    <s v="S000127"/>
    <x v="64"/>
    <s v="PO149543"/>
    <s v="GRN203425"/>
    <n v="101049731"/>
    <s v="DELL XE4 SFF DESKTOP PC - 512GB SSD"/>
    <s v="Bracknell RG12 1RW"/>
    <n v="332"/>
    <x v="2"/>
    <s v="Diesel"/>
    <n v="1.2283999999999999E-3"/>
  </r>
  <r>
    <s v="S000127"/>
    <x v="64"/>
    <s v="PO148718"/>
    <s v="GRN203592"/>
    <n v="101007680"/>
    <s v="DELL ULTRASHARP 43 4K USB-C HUB MONITOR-U4323QE -1"/>
    <s v="Bracknell RG12 1RW"/>
    <n v="332"/>
    <x v="2"/>
    <s v="Diesel"/>
    <n v="1.2283999999999999E-3"/>
  </r>
  <r>
    <s v="S000127"/>
    <x v="64"/>
    <s v="PO143677"/>
    <s v="GRN203593"/>
    <n v="101007680"/>
    <s v="DELL 43 ULTRA HD 4K MULTI-CLIENT MONITOR DELL U432"/>
    <s v="Bracknell RG12 1RW"/>
    <n v="332"/>
    <x v="2"/>
    <s v="Diesel"/>
    <n v="1.2283999999999999E-3"/>
  </r>
  <r>
    <s v="S000127"/>
    <x v="64"/>
    <s v="PO143677"/>
    <s v="GRN203594"/>
    <n v="1"/>
    <s v="Windowns s Server 2022 Standard"/>
    <s v="Bracknell RG12 1RW"/>
    <n v="332"/>
    <x v="2"/>
    <s v="Diesel"/>
    <n v="1.2283999999999999E-3"/>
  </r>
  <r>
    <s v="S000127"/>
    <x v="64"/>
    <s v="PO143686"/>
    <s v="GRN203692"/>
    <n v="101049732"/>
    <s v="DELL XE4 - SFF - 2TB ADDED HDD - CCTV PC"/>
    <s v="Bracknell RG12 1RW"/>
    <n v="332"/>
    <x v="2"/>
    <s v="Diesel"/>
    <n v="1.2283999999999999E-3"/>
  </r>
  <r>
    <s v="S000127"/>
    <x v="64"/>
    <s v="PO143677"/>
    <s v="GRN203744"/>
    <n v="1"/>
    <s v="Windowns s Server 2022 Standard"/>
    <s v="Bracknell RG12 1RW"/>
    <n v="332"/>
    <x v="2"/>
    <s v="Diesel"/>
    <n v="1.2283999999999999E-3"/>
  </r>
  <r>
    <s v="S000127"/>
    <x v="64"/>
    <s v="PO149723"/>
    <s v="GRN203745"/>
    <n v="13206620"/>
    <s v="KEYBOARD IN ARABIC LANGUAGE"/>
    <s v="Bracknell RG12 1RW"/>
    <n v="332"/>
    <x v="2"/>
    <s v="Diesel"/>
    <n v="1.2283999999999999E-3"/>
  </r>
  <r>
    <s v="S000127"/>
    <x v="64"/>
    <s v="PO145928"/>
    <s v="GRN204145"/>
    <s v="11700-5464"/>
    <s v="SRVR POWEREDGE R740 2U 2.4 GHZ 32GB RAM 256GB SSD"/>
    <s v="Bracknell RG12 1RW"/>
    <n v="332"/>
    <x v="2"/>
    <s v="Diesel"/>
    <n v="1.2283999999999999E-3"/>
  </r>
  <r>
    <s v="S000127"/>
    <x v="64"/>
    <s v="PO149083"/>
    <s v="GRN204150"/>
    <s v="11700-5464"/>
    <s v="SRVR POWEREDGE R740 2U 2.4 GHZ 32GB RAM 256GB SSD"/>
    <s v="Bracknell RG12 1RW"/>
    <n v="332"/>
    <x v="2"/>
    <s v="Diesel"/>
    <n v="1.2283999999999999E-3"/>
  </r>
  <r>
    <s v="S000127"/>
    <x v="64"/>
    <s v="PO148718"/>
    <s v="GRN204429"/>
    <n v="101037955"/>
    <s v="POWER EDGE T440 SERVER WITH 16GB RDDIM"/>
    <s v="Bracknell RG12 1RW"/>
    <n v="332"/>
    <x v="2"/>
    <s v="Diesel"/>
    <n v="1.2283999999999999E-3"/>
  </r>
  <r>
    <s v="S000127"/>
    <x v="64"/>
    <s v="PO148893"/>
    <s v="GRN204430"/>
    <n v="101037955"/>
    <s v="POWER EDGE T440 SERVER WITH 16GB RDDIM"/>
    <s v="Bracknell RG12 1RW"/>
    <n v="332"/>
    <x v="2"/>
    <s v="Diesel"/>
    <n v="1.2283999999999999E-3"/>
  </r>
  <r>
    <s v="S000127"/>
    <x v="64"/>
    <s v="PO148960"/>
    <s v="GRN204431"/>
    <n v="101037955"/>
    <s v="POWER EDGE T440 SERVER WITH 16GB RDDIM"/>
    <s v="Bracknell RG12 1RW"/>
    <n v="332"/>
    <x v="2"/>
    <s v="Diesel"/>
    <n v="1.2283999999999999E-3"/>
  </r>
  <r>
    <s v="S000127"/>
    <x v="64"/>
    <s v="PO151729"/>
    <s v="GRN204983"/>
    <n v="101044625"/>
    <s v="DELL PRECISION 5820 XL TOWER XCTO BASE (210-ANJM)"/>
    <s v="Bracknell RG12 1RW"/>
    <n v="332"/>
    <x v="2"/>
    <s v="Diesel"/>
    <n v="1.2283999999999999E-3"/>
  </r>
  <r>
    <s v="S000127"/>
    <x v="64"/>
    <s v="PO149083"/>
    <s v="GRN204989"/>
    <n v="101037955"/>
    <s v="POWER EDGE T440 SERVER WITH 16GB RDDIM"/>
    <s v="Bracknell RG12 1RW"/>
    <n v="332"/>
    <x v="2"/>
    <s v="Diesel"/>
    <n v="1.2283999999999999E-3"/>
  </r>
  <r>
    <s v="S000127"/>
    <x v="64"/>
    <s v="PO149270"/>
    <s v="GRN204996"/>
    <n v="13200984"/>
    <s v="DELL 24 MONITOR - P2423 - 61CM (24&quot;)"/>
    <s v="Bracknell RG12 1RW"/>
    <n v="332"/>
    <x v="2"/>
    <s v="Diesel"/>
    <n v="1.2283999999999999E-3"/>
  </r>
  <r>
    <s v="S000127"/>
    <x v="64"/>
    <s v="PO149180"/>
    <s v="GRN205030"/>
    <n v="101007680"/>
    <s v="DELL ULTRASHARP 43 4K USB-C HUB MONITOR-U4323QE -1"/>
    <s v="Bracknell RG12 1RW"/>
    <n v="332"/>
    <x v="2"/>
    <s v="Diesel"/>
    <n v="1.2283999999999999E-3"/>
  </r>
  <r>
    <s v="S022670"/>
    <x v="26"/>
    <s v="PO146553"/>
    <s v="GRN193711"/>
    <n v="85204902"/>
    <s v="M5 CAGE NUT  (SERIES 40111 TYPE CN)"/>
    <s v="Congleton CW12 1HR"/>
    <n v="12.8"/>
    <x v="2"/>
    <s v="Diesel"/>
    <n v="4.7360000000000001E-5"/>
  </r>
  <r>
    <s v="S000127"/>
    <x v="64"/>
    <s v="PO149812"/>
    <s v="GRN205035"/>
    <n v="101026761"/>
    <s v="DELL 55 4K CONFERENCE ROOM MONITOR | P5524Q - 138."/>
    <s v="Bracknell RG12 1RW"/>
    <n v="332"/>
    <x v="2"/>
    <s v="Diesel"/>
    <n v="1.2283999999999999E-3"/>
  </r>
  <r>
    <s v="S001571"/>
    <x v="10"/>
    <s v="PO147592"/>
    <s v="GRN193719"/>
    <n v="1"/>
    <s v="freight inwards"/>
    <s v="St Albans AL1 5BN"/>
    <n v="298"/>
    <x v="2"/>
    <s v="Diesel"/>
    <n v="1.1026E-3"/>
  </r>
  <r>
    <s v="S026293"/>
    <x v="65"/>
    <s v="PO136653"/>
    <s v="GRN180213"/>
    <n v="101047595"/>
    <s v="PORTABLE SF6 SERVICE UNIT 110V IN TRANSPORT CASE"/>
    <s v="87727 Babenhausen"/>
    <n v="820"/>
    <x v="2"/>
    <s v="Diesel"/>
    <n v="3.0339999999999998E-3"/>
  </r>
  <r>
    <s v="S024437"/>
    <x v="66"/>
    <s v="PO138670"/>
    <s v="GRN179584"/>
    <n v="101037118"/>
    <s v="FRESHJET 3000 ROOF AIR CONDITIONER"/>
    <s v="Blandford Forum DT11 9LS"/>
    <n v="336"/>
    <x v="2"/>
    <s v="Diesel"/>
    <n v="1.2431999999999999E-3"/>
  </r>
  <r>
    <s v="S024437"/>
    <x v="66"/>
    <s v="PO140395"/>
    <s v="GRN180501"/>
    <n v="101037118"/>
    <s v="FRESHJET 3000 ROOF AIR CONDITIONER"/>
    <s v="Blandford Forum DT11 9LS"/>
    <n v="336"/>
    <x v="2"/>
    <s v="Diesel"/>
    <n v="1.2431999999999999E-3"/>
  </r>
  <r>
    <s v="S024437"/>
    <x v="66"/>
    <s v="PO140395"/>
    <s v="GRN181064"/>
    <n v="101037118"/>
    <s v="FRESHJET 3000 ROOF AIR CONDITIONER"/>
    <s v="Blandford Forum DT11 9LS"/>
    <n v="336"/>
    <x v="2"/>
    <s v="Diesel"/>
    <n v="1.2431999999999999E-3"/>
  </r>
  <r>
    <s v="S024437"/>
    <x v="66"/>
    <s v="PO143751"/>
    <s v="GRN182397"/>
    <n v="101037665"/>
    <s v="EXTENSION DUCT SECTION (10 mm) DOMETIC 4450017931"/>
    <s v="Blandford Forum DT11 9LS"/>
    <n v="336"/>
    <x v="2"/>
    <s v="Diesel"/>
    <n v="1.2431999999999999E-3"/>
  </r>
  <r>
    <s v="S024437"/>
    <x v="66"/>
    <s v="PO143751"/>
    <s v="GRN183237"/>
    <n v="1"/>
    <s v="Admin fee"/>
    <s v="Blandford Forum DT11 9LS"/>
    <n v="336"/>
    <x v="2"/>
    <s v="Diesel"/>
    <n v="1.2431999999999999E-3"/>
  </r>
  <r>
    <s v="S024437"/>
    <x v="66"/>
    <s v="PO138670"/>
    <s v="GRN184614"/>
    <n v="101037118"/>
    <s v="FRESHJET 3000 ROOF AIR CONDITIONER"/>
    <s v="Blandford Forum DT11 9LS"/>
    <n v="336"/>
    <x v="2"/>
    <s v="Diesel"/>
    <n v="1.2431999999999999E-3"/>
  </r>
  <r>
    <s v="S024437"/>
    <x v="66"/>
    <s v="PO140395"/>
    <s v="GRN184681"/>
    <n v="101037118"/>
    <s v="FRESHJET 3000 ROOF AIR CONDITIONER"/>
    <s v="Blandford Forum DT11 9LS"/>
    <n v="336"/>
    <x v="2"/>
    <s v="Diesel"/>
    <n v="1.2431999999999999E-3"/>
  </r>
  <r>
    <s v="S024437"/>
    <x v="66"/>
    <s v="PO143751"/>
    <s v="GRN192595"/>
    <n v="101037118"/>
    <s v="FRESHJET 3000 ROOF AIR CONDITIONER DOMETIC FJ3000"/>
    <s v="Blandford Forum DT11 9LS"/>
    <n v="336"/>
    <x v="2"/>
    <s v="Diesel"/>
    <n v="1.2431999999999999E-3"/>
  </r>
  <r>
    <s v="S024437"/>
    <x v="66"/>
    <s v="PO143751"/>
    <s v="GRN197002"/>
    <n v="101037118"/>
    <s v="FRESHJET 3000 ROOF AIR CONDITIONER DOMETIC FJ3000"/>
    <s v="Blandford Forum DT11 9LS"/>
    <n v="336"/>
    <x v="2"/>
    <s v="Diesel"/>
    <n v="1.2431999999999999E-3"/>
  </r>
  <r>
    <s v="S024437"/>
    <x v="66"/>
    <s v="PO150117"/>
    <s v="GRN200090"/>
    <n v="101037665"/>
    <s v="EXTENSION DUCT SECTION (10 mm) DOMETIC 4450017931"/>
    <s v="Blandford Forum DT11 9LS"/>
    <n v="336"/>
    <x v="2"/>
    <s v="Diesel"/>
    <n v="1.2431999999999999E-3"/>
  </r>
  <r>
    <s v="S024437"/>
    <x v="66"/>
    <s v="PO150117"/>
    <s v="GRN200305"/>
    <n v="101037665"/>
    <s v="EXTENSION DUCT SECTION (10 mm) DOMETIC 4450017931"/>
    <s v="Blandford Forum DT11 9LS"/>
    <n v="336"/>
    <x v="2"/>
    <s v="Diesel"/>
    <n v="1.2431999999999999E-3"/>
  </r>
  <r>
    <s v="S024437"/>
    <x v="66"/>
    <s v="PO150462"/>
    <s v="GRN201288"/>
    <n v="101037118"/>
    <s v="FRESHJET 3000 ROOF AIR CONDITIONER DOMETIC FJ3000"/>
    <s v="Blandford Forum DT11 9LS"/>
    <n v="336"/>
    <x v="2"/>
    <s v="Diesel"/>
    <n v="1.2431999999999999E-3"/>
  </r>
  <r>
    <s v="S024099"/>
    <x v="47"/>
    <s v="PO139439"/>
    <s v="GRN194210"/>
    <n v="101031467"/>
    <s v="TURNTABLE BASE ASSEMBLY - METALWORK"/>
    <s v="Stafford ST16 3DR"/>
    <n v="49.6"/>
    <x v="3"/>
    <s v="Diesel"/>
    <n v="5.0430800000000005E-2"/>
  </r>
  <r>
    <s v="S022670"/>
    <x v="26"/>
    <s v="PO146242"/>
    <s v="GRN193785"/>
    <s v="11583-0384"/>
    <s v="SCREW SHCS M10X25MM LG SST"/>
    <s v="Congleton CW12 1HR"/>
    <n v="12.8"/>
    <x v="2"/>
    <s v="Diesel"/>
    <n v="4.7360000000000001E-5"/>
  </r>
  <r>
    <s v="S024437"/>
    <x v="66"/>
    <s v="PO150369"/>
    <s v="GRN201714"/>
    <n v="101037118"/>
    <s v="FRESHJET 3000 ROOF AIR CONDITIONER DOMETIC FJ3000"/>
    <s v="Blandford Forum DT11 9LS"/>
    <n v="336"/>
    <x v="2"/>
    <s v="Diesel"/>
    <n v="1.2431999999999999E-3"/>
  </r>
  <r>
    <s v="S024437"/>
    <x v="66"/>
    <s v="PO143751"/>
    <s v="GRN201755"/>
    <n v="101037118"/>
    <s v="FRESHJET 3000 ROOF AIR CONDITIONER DOMETIC FJ3000"/>
    <s v="Blandford Forum DT11 9LS"/>
    <n v="336"/>
    <x v="2"/>
    <s v="Diesel"/>
    <n v="1.2431999999999999E-3"/>
  </r>
  <r>
    <s v="S024437"/>
    <x v="66"/>
    <s v="PO143751"/>
    <s v="GRN201959"/>
    <n v="101037118"/>
    <s v="FRESHJET 3000 ROOF AIR CONDITIONER DOMETIC FJ3000"/>
    <s v="Blandford Forum DT11 9LS"/>
    <n v="336"/>
    <x v="2"/>
    <s v="Diesel"/>
    <n v="1.2431999999999999E-3"/>
  </r>
  <r>
    <s v="S024437"/>
    <x v="66"/>
    <s v="PO151180"/>
    <s v="GRN202719"/>
    <n v="101037118"/>
    <s v="FRESHJET 3000 ROOF AIR CONDITIONER DOMETIC FJ3000"/>
    <s v="Blandford Forum DT11 9LS"/>
    <n v="336"/>
    <x v="2"/>
    <s v="Diesel"/>
    <n v="1.2431999999999999E-3"/>
  </r>
  <r>
    <s v="S024437"/>
    <x v="66"/>
    <s v="PO151356"/>
    <s v="GRN203392"/>
    <n v="101037665"/>
    <s v="EXTENSION DUCT SECTION (10 mm) DOMETIC 4450017931"/>
    <s v="Blandford Forum DT11 9LS"/>
    <n v="336"/>
    <x v="2"/>
    <s v="Diesel"/>
    <n v="1.2431999999999999E-3"/>
  </r>
  <r>
    <s v="S023284"/>
    <x v="19"/>
    <s v="PO145862"/>
    <s v="GRN193798"/>
    <s v="356-1110-1"/>
    <s v="M60 IRAQ OFFBOARD PANEL"/>
    <s v="Leicester LE19 2DT"/>
    <n v="144"/>
    <x v="1"/>
    <s v="Diesel"/>
    <n v="5.3280000000000001E-2"/>
  </r>
  <r>
    <s v="S023284"/>
    <x v="19"/>
    <s v="PO140972"/>
    <s v="GRN193799"/>
    <s v="340-1040-1"/>
    <s v="JUNCTION BOX SOURCE SIDE"/>
    <s v="Leicester LE19 2DT"/>
    <n v="144"/>
    <x v="1"/>
    <s v="Diesel"/>
    <n v="5.3280000000000001E-2"/>
  </r>
  <r>
    <s v="S024437"/>
    <x v="66"/>
    <s v="PO143751"/>
    <s v="GRN203775"/>
    <n v="101037118"/>
    <s v="FRESHJET 3000 ROOF AIR CONDITIONER DOMETIC FJ3000"/>
    <s v="Blandford Forum DT11 9LS"/>
    <n v="336"/>
    <x v="2"/>
    <s v="Diesel"/>
    <n v="1.2431999999999999E-3"/>
  </r>
  <r>
    <s v="S023284"/>
    <x v="19"/>
    <s v="PO131881"/>
    <s v="GRN193805"/>
    <s v="340-1040-1"/>
    <s v="JUNCTION BOX SOURCE SIDE"/>
    <s v="Leicester LE19 2DT"/>
    <n v="144"/>
    <x v="1"/>
    <s v="Diesel"/>
    <n v="5.3280000000000001E-2"/>
  </r>
  <r>
    <s v="S024892"/>
    <x v="67"/>
    <s v="PO139987"/>
    <s v="GRN181699"/>
    <n v="57207587"/>
    <s v="DOOR HEAVY DUTY PERSONNEL"/>
    <s v="CW12 1DT"/>
    <n v="12.4"/>
    <x v="1"/>
    <s v="Diesel"/>
    <n v="4.5880000000000001E-3"/>
  </r>
  <r>
    <s v="S024892"/>
    <x v="67"/>
    <s v="PO139987"/>
    <s v="GRN183190"/>
    <n v="57207587"/>
    <s v="DOOR HEAVY DUTY PERSONNEL"/>
    <s v="CW12 1DT"/>
    <n v="12.4"/>
    <x v="1"/>
    <s v="Diesel"/>
    <n v="4.5880000000000001E-3"/>
  </r>
  <r>
    <s v="S024892"/>
    <x v="67"/>
    <s v="PO139987"/>
    <s v="GRN185346"/>
    <n v="57207587"/>
    <s v="DOOR HEAVY DUTY PERSONNEL"/>
    <s v="CW12 1DT"/>
    <n v="12.4"/>
    <x v="1"/>
    <s v="Diesel"/>
    <n v="4.5880000000000001E-3"/>
  </r>
  <r>
    <s v="S024892"/>
    <x v="67"/>
    <s v="PO141185"/>
    <s v="GRN185348"/>
    <n v="101012642"/>
    <s v="DOOR CLOSER"/>
    <s v="CW12 1DT"/>
    <n v="12.4"/>
    <x v="1"/>
    <s v="Diesel"/>
    <n v="4.5880000000000001E-3"/>
  </r>
  <r>
    <s v="S024892"/>
    <x v="67"/>
    <s v="PO141185"/>
    <s v="GRN186356"/>
    <n v="1"/>
    <s v="freight inwards"/>
    <s v="CW12 1DT"/>
    <n v="12.4"/>
    <x v="1"/>
    <s v="Diesel"/>
    <n v="4.5880000000000001E-3"/>
  </r>
  <r>
    <s v="S024892"/>
    <x v="67"/>
    <s v="PO139987"/>
    <s v="GRN186765"/>
    <n v="1"/>
    <s v="freight inwards"/>
    <s v="CW12 1DT"/>
    <n v="12.4"/>
    <x v="1"/>
    <s v="Diesel"/>
    <n v="4.5880000000000001E-3"/>
  </r>
  <r>
    <s v="S024892"/>
    <x v="67"/>
    <s v="PO145515"/>
    <s v="GRN188013"/>
    <n v="57207587"/>
    <s v="HEAVY DUTY PERSONNEL DOOR  800 X 940 X 2075"/>
    <s v="CW12 1DT"/>
    <n v="12.4"/>
    <x v="1"/>
    <s v="Diesel"/>
    <n v="4.5880000000000001E-3"/>
  </r>
  <r>
    <s v="S024892"/>
    <x v="67"/>
    <s v="PO145512"/>
    <s v="GRN188015"/>
    <n v="101012642"/>
    <s v="DOOR CLOSER"/>
    <s v="CW12 1DT"/>
    <n v="12.4"/>
    <x v="1"/>
    <s v="Diesel"/>
    <n v="4.5880000000000001E-3"/>
  </r>
  <r>
    <s v="S023849"/>
    <x v="6"/>
    <s v="PO145583"/>
    <s v="GRN193817"/>
    <n v="101007863"/>
    <s v="NETGEAR COMPATIBLE 10GBASE-LR SFP+1310NM 10KM"/>
    <s v="Warrington WA2 8TX"/>
    <n v="78.2"/>
    <x v="2"/>
    <s v="Diesel"/>
    <n v="2.8933999999999996E-4"/>
  </r>
  <r>
    <s v="S024892"/>
    <x v="67"/>
    <s v="PO145724"/>
    <s v="GRN188016"/>
    <n v="101012642"/>
    <s v="DOOR CLOSER"/>
    <s v="CW12 1DT"/>
    <n v="12.4"/>
    <x v="1"/>
    <s v="Diesel"/>
    <n v="4.5880000000000001E-3"/>
  </r>
  <r>
    <s v="S023284"/>
    <x v="19"/>
    <s v="PO142220"/>
    <s v="GRN193819"/>
    <s v="361-1082-1"/>
    <s v="P60DV - LOWER PORTAL PANEL"/>
    <s v="Leicester LE19 2DT"/>
    <n v="144"/>
    <x v="1"/>
    <s v="Diesel"/>
    <n v="5.3280000000000001E-2"/>
  </r>
  <r>
    <s v="S023284"/>
    <x v="19"/>
    <s v="PO142220"/>
    <s v="GRN193820"/>
    <s v="361-1082-1"/>
    <s v="P60DV - LOWER PORTAL PANEL"/>
    <s v="Leicester LE19 2DT"/>
    <n v="144"/>
    <x v="1"/>
    <s v="Diesel"/>
    <n v="5.3280000000000001E-2"/>
  </r>
  <r>
    <s v="S023284"/>
    <x v="19"/>
    <s v="PO142220"/>
    <s v="GRN193821"/>
    <s v="361-1116-1"/>
    <s v="P60DV - UPPER PORTAL PANEL"/>
    <s v="Leicester LE19 2DT"/>
    <n v="144"/>
    <x v="1"/>
    <s v="Diesel"/>
    <n v="5.3280000000000001E-2"/>
  </r>
  <r>
    <s v="S002239"/>
    <x v="17"/>
    <s v="PO142109"/>
    <s v="GRN179092"/>
    <n v="101043479"/>
    <s v="SF6 GAS CYLINDER 4.68 LB"/>
    <s v="UT 84104"/>
    <n v="4725"/>
    <x v="4"/>
    <s v="Aviation"/>
    <n v="0.33234727680000004"/>
  </r>
  <r>
    <s v="S002239"/>
    <x v="17"/>
    <s v="PO141643"/>
    <s v="GRN179412"/>
    <n v="101043479"/>
    <s v="SF6 GAS CYLINDER 4.68 LB"/>
    <s v="UT 84104"/>
    <n v="4725"/>
    <x v="4"/>
    <s v="Aviation"/>
    <n v="0.33234727680000004"/>
  </r>
  <r>
    <s v="S002239"/>
    <x v="17"/>
    <s v="PO142705"/>
    <s v="GRN180708"/>
    <n v="101043479"/>
    <s v="SF6 GAS CYLINDER 4.68 LB"/>
    <s v="UT 84104"/>
    <n v="4725"/>
    <x v="4"/>
    <s v="Aviation"/>
    <n v="0.33234727680000004"/>
  </r>
  <r>
    <s v="S002239"/>
    <x v="17"/>
    <s v="PO142705"/>
    <s v="GRN180709"/>
    <n v="101043479"/>
    <s v="SF6 GAS CYLINDER 4.68 LB"/>
    <s v="UT 84104"/>
    <n v="4725"/>
    <x v="4"/>
    <s v="Aviation"/>
    <n v="0.33234727680000004"/>
  </r>
  <r>
    <s v="S023284"/>
    <x v="19"/>
    <s v="PO139937"/>
    <s v="GRN193832"/>
    <s v="340-1011-1"/>
    <s v="SITE CONFIGURABLE ENCLOSURE WITH AC"/>
    <s v="Leicester LE19 2DT"/>
    <n v="144"/>
    <x v="1"/>
    <s v="Diesel"/>
    <n v="5.3280000000000001E-2"/>
  </r>
  <r>
    <s v="S023284"/>
    <x v="19"/>
    <s v="PO139310"/>
    <s v="GRN193833"/>
    <s v="340-1011-1"/>
    <s v="SITE CONFIGURABLE ENCLOSURE WITH AC"/>
    <s v="Leicester LE19 2DT"/>
    <n v="144"/>
    <x v="1"/>
    <s v="Diesel"/>
    <n v="5.3280000000000001E-2"/>
  </r>
  <r>
    <s v="S023284"/>
    <x v="19"/>
    <s v="PO145596"/>
    <s v="GRN193834"/>
    <s v="356-1161-1"/>
    <s v="FIBRE JUNCTION BOX - M60"/>
    <s v="Leicester LE19 2DT"/>
    <n v="144"/>
    <x v="1"/>
    <s v="Diesel"/>
    <n v="5.3280000000000001E-2"/>
  </r>
  <r>
    <s v="S024892"/>
    <x v="67"/>
    <s v="PO145727"/>
    <s v="GRN188154"/>
    <n v="101012642"/>
    <s v="DOOR CLOSER"/>
    <s v="CW12 1DT"/>
    <n v="12.4"/>
    <x v="1"/>
    <s v="Diesel"/>
    <n v="4.5880000000000001E-3"/>
  </r>
  <r>
    <s v="S024892"/>
    <x v="67"/>
    <s v="PO145691"/>
    <s v="GRN189584"/>
    <n v="57207587"/>
    <s v="HEAVY DUTY PERSONNEL DOOR  800 X 940 X 2075"/>
    <s v="CW12 1DT"/>
    <n v="12.4"/>
    <x v="1"/>
    <s v="Diesel"/>
    <n v="4.5880000000000001E-3"/>
  </r>
  <r>
    <s v="S024892"/>
    <x v="67"/>
    <s v="PO145690"/>
    <s v="GRN189951"/>
    <n v="57207587"/>
    <s v="HEAVY DUTY PERSONNEL DOOR  800 X 940 X 2075"/>
    <s v="CW12 1DT"/>
    <n v="12.4"/>
    <x v="1"/>
    <s v="Diesel"/>
    <n v="4.5880000000000001E-3"/>
  </r>
  <r>
    <s v="S024892"/>
    <x v="67"/>
    <s v="PO145726"/>
    <s v="GRN190090"/>
    <n v="101012642"/>
    <s v="DOOR CLOSER"/>
    <s v="CW12 1DT"/>
    <n v="12.4"/>
    <x v="1"/>
    <s v="Diesel"/>
    <n v="4.5880000000000001E-3"/>
  </r>
  <r>
    <s v="S024099"/>
    <x v="47"/>
    <s v="PO145100"/>
    <s v="GRN195206"/>
    <s v="340-1012-1"/>
    <s v="WELDMENT LINAC SUPPORT STRUCTURE"/>
    <s v="Stafford ST16 3DR"/>
    <n v="49.6"/>
    <x v="3"/>
    <s v="Diesel"/>
    <n v="5.0430800000000005E-2"/>
  </r>
  <r>
    <s v="S025431"/>
    <x v="0"/>
    <s v="PO146250"/>
    <s v="GRN193841"/>
    <s v="11700-5189"/>
    <s v="HINGE GATE HEAVY DUTY PRIME"/>
    <s v="Boston Massachusetts"/>
    <n v="3154"/>
    <x v="0"/>
    <s v="Crude"/>
    <n v="2.5295079999999999"/>
  </r>
  <r>
    <s v="S022473"/>
    <x v="46"/>
    <s v="PO135745"/>
    <s v="GRN178785"/>
    <n v="101014535"/>
    <s v="CVI ANSI TEST PIECE ASSEMBLY"/>
    <s v="Stoke-on-Trent ST4 8HX"/>
    <n v="24.2"/>
    <x v="1"/>
    <s v="Diesel"/>
    <n v="2.4605350000000002E-2"/>
  </r>
  <r>
    <s v="S022473"/>
    <x v="46"/>
    <s v="PO137730"/>
    <s v="GRN178786"/>
    <n v="101014535"/>
    <s v="CVI ANSI TEST PIECE ASSEMBLY"/>
    <s v="Stoke-on-Trent ST4 8HX"/>
    <n v="24.2"/>
    <x v="1"/>
    <s v="Diesel"/>
    <n v="2.4605350000000002E-2"/>
  </r>
  <r>
    <s v="S022473"/>
    <x v="46"/>
    <s v="PO140311"/>
    <s v="GRN178813"/>
    <n v="101023734"/>
    <s v="VERTICAL ARRAY PLATE"/>
    <s v="Stoke-on-Trent ST4 8HX"/>
    <n v="24.2"/>
    <x v="1"/>
    <s v="Diesel"/>
    <n v="2.4605350000000002E-2"/>
  </r>
  <r>
    <s v="S022473"/>
    <x v="46"/>
    <s v="PO140312"/>
    <s v="GRN178814"/>
    <n v="101023734"/>
    <s v="VERTICAL ARRAY PLATE"/>
    <s v="Stoke-on-Trent ST4 8HX"/>
    <n v="24.2"/>
    <x v="1"/>
    <s v="Diesel"/>
    <n v="2.4605350000000002E-2"/>
  </r>
  <r>
    <s v="S022670"/>
    <x v="26"/>
    <s v="PO145978"/>
    <s v="GRN193848"/>
    <s v="11700-5243"/>
    <s v="BOLT HEX DIN933 M20 X 2.5 X 50MM GEOMET STL"/>
    <s v="Congleton CW12 1HR"/>
    <n v="12.8"/>
    <x v="2"/>
    <s v="Diesel"/>
    <n v="4.7360000000000001E-5"/>
  </r>
  <r>
    <s v="S022670"/>
    <x v="26"/>
    <s v="PO145877"/>
    <s v="GRN193849"/>
    <n v="101032416"/>
    <s v="M12 X 180 R-XPT THROUGHBOLT"/>
    <s v="Congleton CW12 1HR"/>
    <n v="12.8"/>
    <x v="2"/>
    <s v="Diesel"/>
    <n v="4.7360000000000001E-5"/>
  </r>
  <r>
    <s v="S022473"/>
    <x v="46"/>
    <s v="PO131798"/>
    <s v="GRN179007"/>
    <s v="340-1016-1"/>
    <s v="VERTICAL DETECTOR ENCLOSURE WELDMENT"/>
    <s v="Stoke-on-Trent ST4 8HX"/>
    <n v="24.2"/>
    <x v="1"/>
    <s v="Diesel"/>
    <n v="2.4605350000000002E-2"/>
  </r>
  <r>
    <s v="S022473"/>
    <x v="46"/>
    <s v="PO131800"/>
    <s v="GRN179009"/>
    <s v="340-1016-1"/>
    <s v="VERTICAL DETECTOR ENCLOSURE WELDMENT"/>
    <s v="Stoke-on-Trent ST4 8HX"/>
    <n v="24.2"/>
    <x v="1"/>
    <s v="Diesel"/>
    <n v="2.4605350000000002E-2"/>
  </r>
  <r>
    <s v="S022473"/>
    <x v="46"/>
    <s v="PO132035"/>
    <s v="GRN179021"/>
    <s v="340-1480-1"/>
    <s v="HORIZ DET TRAY SHTMTL ASSY (INNER)"/>
    <s v="Stoke-on-Trent ST4 8HX"/>
    <n v="24.2"/>
    <x v="1"/>
    <s v="Diesel"/>
    <n v="2.4605350000000002E-2"/>
  </r>
  <r>
    <s v="S022473"/>
    <x v="46"/>
    <s v="PO132035"/>
    <s v="GRN179039"/>
    <s v="340-1480-1"/>
    <s v="HORIZ DET TRAY SHTMTL ASSY (INNER)"/>
    <s v="Stoke-on-Trent ST4 8HX"/>
    <n v="24.2"/>
    <x v="1"/>
    <s v="Diesel"/>
    <n v="2.4605350000000002E-2"/>
  </r>
  <r>
    <s v="S022473"/>
    <x v="46"/>
    <s v="PO140129"/>
    <s v="GRN179048"/>
    <n v="23255096"/>
    <s v="SHOT BOLT ASSEMBLY (BOOM) - HORIZONTAL ALIGNMENT"/>
    <s v="Stoke-on-Trent ST4 8HX"/>
    <n v="24.2"/>
    <x v="1"/>
    <s v="Diesel"/>
    <n v="2.4605350000000002E-2"/>
  </r>
  <r>
    <s v="S022473"/>
    <x v="46"/>
    <s v="PO140431"/>
    <s v="GRN179094"/>
    <n v="40256090"/>
    <s v="DETECTOR BOX COVER - GANTRY/PORTAL"/>
    <s v="Stoke-on-Trent ST4 8HX"/>
    <n v="24.2"/>
    <x v="1"/>
    <s v="Diesel"/>
    <n v="2.4605350000000002E-2"/>
  </r>
  <r>
    <s v="S022473"/>
    <x v="46"/>
    <s v="PO139591"/>
    <s v="GRN179209"/>
    <n v="101026807"/>
    <s v="1.4M HIGH M60 LADDER FOR LORRY BED ACCESS RAPISCAN"/>
    <s v="Stoke-on-Trent ST4 8HX"/>
    <n v="24.2"/>
    <x v="1"/>
    <s v="Diesel"/>
    <n v="2.4605350000000002E-2"/>
  </r>
  <r>
    <s v="S000892"/>
    <x v="16"/>
    <s v="PO148193"/>
    <s v="GRN193858"/>
    <n v="101045039"/>
    <s v="AIR HOSE BLUE PE 6mm x 50M REEL  (PEN Series)"/>
    <s v="Stockport SK4 2JT"/>
    <n v="55"/>
    <x v="2"/>
    <s v="Diesel"/>
    <n v="2.0350000000000001E-4"/>
  </r>
  <r>
    <s v="S000892"/>
    <x v="16"/>
    <s v="PO148193"/>
    <s v="GRN193859"/>
    <s v="11701-3335"/>
    <s v="GREY, RED STEEL TWINSPAN SHELVING SYSTEM, 900MM X"/>
    <s v="Stockport SK4 2JT"/>
    <n v="55"/>
    <x v="2"/>
    <s v="Diesel"/>
    <n v="2.0350000000000001E-4"/>
  </r>
  <r>
    <s v="S022473"/>
    <x v="46"/>
    <s v="PO140079"/>
    <s v="GRN179210"/>
    <n v="101026807"/>
    <s v="1.4M HIGH M60 LADDER FOR LORRY BED ACCESS RAPISCAN"/>
    <s v="Stoke-on-Trent ST4 8HX"/>
    <n v="24.2"/>
    <x v="1"/>
    <s v="Diesel"/>
    <n v="2.4605350000000002E-2"/>
  </r>
  <r>
    <s v="S022473"/>
    <x v="46"/>
    <s v="PO137945"/>
    <s v="GRN179212"/>
    <n v="101016111"/>
    <s v="COVER - HORIZONTAL DETECTOR BOX"/>
    <s v="Stoke-on-Trent ST4 8HX"/>
    <n v="24.2"/>
    <x v="1"/>
    <s v="Diesel"/>
    <n v="2.4605350000000002E-2"/>
  </r>
  <r>
    <s v="S022473"/>
    <x v="46"/>
    <s v="PO132123"/>
    <s v="GRN179288"/>
    <s v="340-1025-1"/>
    <s v="DOOR LINAC SHIELDING (RIGHT)"/>
    <s v="Stoke-on-Trent ST4 8HX"/>
    <n v="24.2"/>
    <x v="1"/>
    <s v="Diesel"/>
    <n v="2.4605350000000002E-2"/>
  </r>
  <r>
    <s v="S022473"/>
    <x v="46"/>
    <s v="PO139435"/>
    <s v="GRN179364"/>
    <n v="101033277"/>
    <s v="REAR SIDE PANEL SUPPORT FRAME  - GENERATOR SIDE"/>
    <s v="Stoke-on-Trent ST4 8HX"/>
    <n v="24.2"/>
    <x v="1"/>
    <s v="Diesel"/>
    <n v="2.4605350000000002E-2"/>
  </r>
  <r>
    <s v="S022473"/>
    <x v="46"/>
    <s v="PO140081"/>
    <s v="GRN179366"/>
    <n v="101033277"/>
    <s v="REAR SIDE PANEL SUPPORT FRAME  - GENERATOR SIDE"/>
    <s v="Stoke-on-Trent ST4 8HX"/>
    <n v="24.2"/>
    <x v="1"/>
    <s v="Diesel"/>
    <n v="2.4605350000000002E-2"/>
  </r>
  <r>
    <s v="S022473"/>
    <x v="46"/>
    <s v="PO142193"/>
    <s v="GRN179395"/>
    <n v="57211851"/>
    <s v="DOOR CAPPING DC1P17 - PAINTED (RAL 9003) x 3M AALC"/>
    <s v="Stoke-on-Trent ST4 8HX"/>
    <n v="24.2"/>
    <x v="1"/>
    <s v="Diesel"/>
    <n v="2.4605350000000002E-2"/>
  </r>
  <r>
    <s v="S022473"/>
    <x v="46"/>
    <s v="PO140074"/>
    <s v="GRN179420"/>
    <n v="101023549"/>
    <s v="AXLE LOCK SUB ASSEMBLY"/>
    <s v="Stoke-on-Trent ST4 8HX"/>
    <n v="24.2"/>
    <x v="1"/>
    <s v="Diesel"/>
    <n v="2.4605350000000002E-2"/>
  </r>
  <r>
    <s v="S022473"/>
    <x v="46"/>
    <s v="PO140172"/>
    <s v="GRN179425"/>
    <n v="101023628"/>
    <s v="OPERATOR'S CABIN FIRST FIX"/>
    <s v="Stoke-on-Trent ST4 8HX"/>
    <n v="24.2"/>
    <x v="1"/>
    <s v="Diesel"/>
    <n v="2.4605350000000002E-2"/>
  </r>
  <r>
    <s v="S022473"/>
    <x v="46"/>
    <s v="PO140061"/>
    <s v="GRN179427"/>
    <n v="101035883"/>
    <s v="VERTICAL STEM ASSEMBLY METALWORK"/>
    <s v="Stoke-on-Trent ST4 8HX"/>
    <n v="24.2"/>
    <x v="1"/>
    <s v="Diesel"/>
    <n v="2.4605350000000002E-2"/>
  </r>
  <r>
    <s v="S022473"/>
    <x v="46"/>
    <s v="PO136490"/>
    <s v="GRN179579"/>
    <n v="23259121"/>
    <s v="DETECTOR BOX LID ASSEMBLY 810 x 210 (BOF)"/>
    <s v="Stoke-on-Trent ST4 8HX"/>
    <n v="24.2"/>
    <x v="1"/>
    <s v="Diesel"/>
    <n v="2.4605350000000002E-2"/>
  </r>
  <r>
    <s v="S022473"/>
    <x v="46"/>
    <s v="PO138940"/>
    <s v="GRN180087"/>
    <n v="101016111"/>
    <s v="COVER - HORIZONTAL DETECTOR BOX"/>
    <s v="Stoke-on-Trent ST4 8HX"/>
    <n v="24.2"/>
    <x v="1"/>
    <s v="Diesel"/>
    <n v="2.4605350000000002E-2"/>
  </r>
  <r>
    <s v="S022473"/>
    <x v="46"/>
    <s v="PO141501"/>
    <s v="GRN180176"/>
    <n v="13201576"/>
    <s v="CYLINDER LOCK 40-25-40"/>
    <s v="Stoke-on-Trent ST4 8HX"/>
    <n v="24.2"/>
    <x v="1"/>
    <s v="Diesel"/>
    <n v="2.4605350000000002E-2"/>
  </r>
  <r>
    <s v="S022473"/>
    <x v="46"/>
    <s v="PO139325"/>
    <s v="GRN180177"/>
    <n v="101023549"/>
    <s v="AXLE LOCK SUB ASSEMBLY"/>
    <s v="Stoke-on-Trent ST4 8HX"/>
    <n v="24.2"/>
    <x v="1"/>
    <s v="Diesel"/>
    <n v="2.4605350000000002E-2"/>
  </r>
  <r>
    <s v="S001571"/>
    <x v="10"/>
    <s v="PO147650"/>
    <s v="GRN193883"/>
    <s v="11701-3108"/>
    <s v="MOUNTING KIT"/>
    <s v="St Albans AL1 5BN"/>
    <n v="298"/>
    <x v="2"/>
    <s v="Diesel"/>
    <n v="1.1026E-3"/>
  </r>
  <r>
    <s v="S022473"/>
    <x v="46"/>
    <s v="PO139325"/>
    <s v="GRN180178"/>
    <n v="101023549"/>
    <s v="AXLE LOCK SUB ASSEMBLY"/>
    <s v="Stoke-on-Trent ST4 8HX"/>
    <n v="24.2"/>
    <x v="1"/>
    <s v="Diesel"/>
    <n v="2.4605350000000002E-2"/>
  </r>
  <r>
    <s v="S022473"/>
    <x v="46"/>
    <s v="PO139325"/>
    <s v="GRN180179"/>
    <n v="101023549"/>
    <s v="AXLE LOCK SUB ASSEMBLY"/>
    <s v="Stoke-on-Trent ST4 8HX"/>
    <n v="24.2"/>
    <x v="1"/>
    <s v="Diesel"/>
    <n v="2.4605350000000002E-2"/>
  </r>
  <r>
    <s v="S022473"/>
    <x v="46"/>
    <s v="PO140431"/>
    <s v="GRN180202"/>
    <n v="23259121"/>
    <s v="DETECTOR BOX LID ASSEMBLY 810 x 210 (BOF)"/>
    <s v="Stoke-on-Trent ST4 8HX"/>
    <n v="24.2"/>
    <x v="1"/>
    <s v="Diesel"/>
    <n v="2.4605350000000002E-2"/>
  </r>
  <r>
    <s v="S022473"/>
    <x v="46"/>
    <s v="PO136157"/>
    <s v="GRN180212"/>
    <n v="23212459"/>
    <s v="REAR LIGHT SUPPORT FRAME METALWORK ASSEMBLY"/>
    <s v="Stoke-on-Trent ST4 8HX"/>
    <n v="24.2"/>
    <x v="1"/>
    <s v="Diesel"/>
    <n v="2.4605350000000002E-2"/>
  </r>
  <r>
    <s v="S022473"/>
    <x v="46"/>
    <s v="PO141618"/>
    <s v="GRN180215"/>
    <n v="42205203"/>
    <s v="HYDRAULIC CYLINDER 40-25-50"/>
    <s v="Stoke-on-Trent ST4 8HX"/>
    <n v="24.2"/>
    <x v="1"/>
    <s v="Diesel"/>
    <n v="2.4605350000000002E-2"/>
  </r>
  <r>
    <s v="S022473"/>
    <x v="46"/>
    <s v="PO139410"/>
    <s v="GRN180251"/>
    <n v="101035883"/>
    <s v="VERTICAL STEM ASSEMBLY METALWORK"/>
    <s v="Stoke-on-Trent ST4 8HX"/>
    <n v="24.2"/>
    <x v="1"/>
    <s v="Diesel"/>
    <n v="2.4605350000000002E-2"/>
  </r>
  <r>
    <s v="S022473"/>
    <x v="46"/>
    <s v="PO140176"/>
    <s v="GRN180252"/>
    <n v="101023628"/>
    <s v="OPERATOR'S CABIN FIRST FIX"/>
    <s v="Stoke-on-Trent ST4 8HX"/>
    <n v="24.2"/>
    <x v="1"/>
    <s v="Diesel"/>
    <n v="2.4605350000000002E-2"/>
  </r>
  <r>
    <s v="S022473"/>
    <x v="46"/>
    <s v="PO141161"/>
    <s v="GRN180255"/>
    <s v="350-1096-1"/>
    <s v="FABRICATION - BUFFER END STOP"/>
    <s v="Stoke-on-Trent ST4 8HX"/>
    <n v="24.2"/>
    <x v="1"/>
    <s v="Diesel"/>
    <n v="2.4605350000000002E-2"/>
  </r>
  <r>
    <s v="S022473"/>
    <x v="46"/>
    <s v="PO141371"/>
    <s v="GRN180282"/>
    <n v="40256049"/>
    <s v="152 STROKE CYLINDER BRACKET - AXLE LOCKS"/>
    <s v="Stoke-on-Trent ST4 8HX"/>
    <n v="24.2"/>
    <x v="1"/>
    <s v="Diesel"/>
    <n v="2.4605350000000002E-2"/>
  </r>
  <r>
    <s v="S022473"/>
    <x v="46"/>
    <s v="PO140173"/>
    <s v="GRN180348"/>
    <n v="101023628"/>
    <s v="OPERATOR'S CABIN FIRST FIX"/>
    <s v="Stoke-on-Trent ST4 8HX"/>
    <n v="24.2"/>
    <x v="1"/>
    <s v="Diesel"/>
    <n v="2.4605350000000002E-2"/>
  </r>
  <r>
    <s v="S022473"/>
    <x v="46"/>
    <s v="PO136156"/>
    <s v="GRN180443"/>
    <n v="23212459"/>
    <s v="REAR LIGHT SUPPORT FRAME METALWORK ASSEMBLY"/>
    <s v="Stoke-on-Trent ST4 8HX"/>
    <n v="24.2"/>
    <x v="1"/>
    <s v="Diesel"/>
    <n v="2.4605350000000002E-2"/>
  </r>
  <r>
    <s v="S022473"/>
    <x v="46"/>
    <s v="PO140431"/>
    <s v="GRN180454"/>
    <n v="101013663"/>
    <s v="HORIZONTAL ARRAY PLATE - GANTRY/PORTAL"/>
    <s v="Stoke-on-Trent ST4 8HX"/>
    <n v="24.2"/>
    <x v="1"/>
    <s v="Diesel"/>
    <n v="2.4605350000000002E-2"/>
  </r>
  <r>
    <s v="S022473"/>
    <x v="46"/>
    <s v="PO140074"/>
    <s v="GRN180537"/>
    <n v="101023549"/>
    <s v="AXLE LOCK SUB ASSEMBLY"/>
    <s v="Stoke-on-Trent ST4 8HX"/>
    <n v="24.2"/>
    <x v="1"/>
    <s v="Diesel"/>
    <n v="2.4605350000000002E-2"/>
  </r>
  <r>
    <s v="S022473"/>
    <x v="46"/>
    <s v="PO140062"/>
    <s v="GRN180931"/>
    <n v="101035883"/>
    <s v="VERTICAL STEM ASSEMBLY METALWORK"/>
    <s v="Stoke-on-Trent ST4 8HX"/>
    <n v="24.2"/>
    <x v="1"/>
    <s v="Diesel"/>
    <n v="2.4605350000000002E-2"/>
  </r>
  <r>
    <s v="S022473"/>
    <x v="46"/>
    <s v="PO140174"/>
    <s v="GRN181278"/>
    <n v="101023628"/>
    <s v="OPERATOR'S CABIN FIRST FIX"/>
    <s v="Stoke-on-Trent ST4 8HX"/>
    <n v="24.2"/>
    <x v="1"/>
    <s v="Diesel"/>
    <n v="2.4605350000000002E-2"/>
  </r>
  <r>
    <s v="S022473"/>
    <x v="46"/>
    <s v="PO140063"/>
    <s v="GRN181279"/>
    <n v="101035883"/>
    <s v="VERTICAL STEM ASSEMBLY METALWORK"/>
    <s v="Stoke-on-Trent ST4 8HX"/>
    <n v="24.2"/>
    <x v="1"/>
    <s v="Diesel"/>
    <n v="2.4605350000000002E-2"/>
  </r>
  <r>
    <s v="S022473"/>
    <x v="46"/>
    <s v="PO138940"/>
    <s v="GRN181300"/>
    <n v="101013999"/>
    <s v="DETECTOR BOX LID"/>
    <s v="Stoke-on-Trent ST4 8HX"/>
    <n v="24.2"/>
    <x v="1"/>
    <s v="Diesel"/>
    <n v="2.4605350000000002E-2"/>
  </r>
  <r>
    <s v="S022473"/>
    <x v="46"/>
    <s v="PO140309"/>
    <s v="GRN181363"/>
    <n v="101016111"/>
    <s v="COVER - HORIZONTAL DETECTOR BOX"/>
    <s v="Stoke-on-Trent ST4 8HX"/>
    <n v="24.2"/>
    <x v="1"/>
    <s v="Diesel"/>
    <n v="2.4605350000000002E-2"/>
  </r>
  <r>
    <s v="S022473"/>
    <x v="46"/>
    <s v="PO131801"/>
    <s v="GRN181364"/>
    <s v="340-1024-1"/>
    <s v="DOOR ASSY DETECTOR ENCLOSURE"/>
    <s v="Stoke-on-Trent ST4 8HX"/>
    <n v="24.2"/>
    <x v="1"/>
    <s v="Diesel"/>
    <n v="2.4605350000000002E-2"/>
  </r>
  <r>
    <s v="S022473"/>
    <x v="46"/>
    <s v="PO139415"/>
    <s v="GRN181450"/>
    <n v="101044155"/>
    <s v="VERTICAL DETECTOR ENCLOSURE FABRICATION"/>
    <s v="Stoke-on-Trent ST4 8HX"/>
    <n v="24.2"/>
    <x v="1"/>
    <s v="Diesel"/>
    <n v="2.4605350000000002E-2"/>
  </r>
  <r>
    <s v="S022473"/>
    <x v="46"/>
    <s v="PO140083"/>
    <s v="GRN181475"/>
    <n v="101033277"/>
    <s v="REAR SIDE PANEL SUPPORT FRAME  - GENERATOR SIDE"/>
    <s v="Stoke-on-Trent ST4 8HX"/>
    <n v="24.2"/>
    <x v="1"/>
    <s v="Diesel"/>
    <n v="2.4605350000000002E-2"/>
  </r>
  <r>
    <s v="S022473"/>
    <x v="46"/>
    <s v="PO140082"/>
    <s v="GRN181476"/>
    <n v="101033277"/>
    <s v="REAR SIDE PANEL SUPPORT FRAME  - GENERATOR SIDE"/>
    <s v="Stoke-on-Trent ST4 8HX"/>
    <n v="24.2"/>
    <x v="1"/>
    <s v="Diesel"/>
    <n v="2.4605350000000002E-2"/>
  </r>
  <r>
    <s v="S022473"/>
    <x v="46"/>
    <s v="PO140062"/>
    <s v="GRN181505"/>
    <n v="23212459"/>
    <s v="REAR LIGHT SUPPORT FRAME METALWORK ASSEMBLY"/>
    <s v="Stoke-on-Trent ST4 8HX"/>
    <n v="24.2"/>
    <x v="1"/>
    <s v="Diesel"/>
    <n v="2.4605350000000002E-2"/>
  </r>
  <r>
    <s v="S025431"/>
    <x v="0"/>
    <s v="PO144813"/>
    <s v="GRN193914"/>
    <s v="333-1109-1"/>
    <s v="SD CARD PROGRAMMED HBX"/>
    <s v="Boston Massachusetts"/>
    <n v="3154"/>
    <x v="0"/>
    <s v="Crude"/>
    <n v="1.0118031999999999E-2"/>
  </r>
  <r>
    <s v="S022473"/>
    <x v="46"/>
    <s v="PO132035"/>
    <s v="GRN181527"/>
    <s v="340-1480-1"/>
    <s v="HORIZ DET TRAY SHTMTL ASSY (INNER)"/>
    <s v="Stoke-on-Trent ST4 8HX"/>
    <n v="24.2"/>
    <x v="1"/>
    <s v="Diesel"/>
    <n v="2.4605350000000002E-2"/>
  </r>
  <r>
    <s v="S022473"/>
    <x v="46"/>
    <s v="PO142622"/>
    <s v="GRN181615"/>
    <n v="40211526"/>
    <s v="&quot;J&quot; MOULDING M107"/>
    <s v="Stoke-on-Trent ST4 8HX"/>
    <n v="24.2"/>
    <x v="1"/>
    <s v="Diesel"/>
    <n v="2.4605350000000002E-2"/>
  </r>
  <r>
    <s v="S022473"/>
    <x v="46"/>
    <s v="PO142885"/>
    <s v="GRN181616"/>
    <n v="57207401"/>
    <s v="DOOR CAPPING DC2P22 - PAINTED (RAL 9003) (5M LONG)"/>
    <s v="Stoke-on-Trent ST4 8HX"/>
    <n v="24.2"/>
    <x v="1"/>
    <s v="Diesel"/>
    <n v="2.4605350000000002E-2"/>
  </r>
  <r>
    <s v="S022473"/>
    <x v="46"/>
    <s v="PO142885"/>
    <s v="GRN181617"/>
    <n v="57207401"/>
    <s v="DOOR CAPPING DC2P22 - PAINTED (RAL 9003) (5M LONG)"/>
    <s v="Stoke-on-Trent ST4 8HX"/>
    <n v="24.2"/>
    <x v="1"/>
    <s v="Diesel"/>
    <n v="2.4605350000000002E-2"/>
  </r>
  <r>
    <s v="S022473"/>
    <x v="46"/>
    <s v="PO142890"/>
    <s v="GRN181618"/>
    <n v="101041050"/>
    <s v="M60ZBX HOUSING DOOR RAIN DRIP SECTION"/>
    <s v="Stoke-on-Trent ST4 8HX"/>
    <n v="24.2"/>
    <x v="1"/>
    <s v="Diesel"/>
    <n v="2.4605350000000002E-2"/>
  </r>
  <r>
    <s v="S022473"/>
    <x v="46"/>
    <s v="PO140544"/>
    <s v="GRN181620"/>
    <n v="101025602"/>
    <s v="TIM-2134001 M60-BX BEAM SPLIT LASER ASSY BRACKET"/>
    <s v="Stoke-on-Trent ST4 8HX"/>
    <n v="24.2"/>
    <x v="1"/>
    <s v="Diesel"/>
    <n v="2.4605350000000002E-2"/>
  </r>
  <r>
    <s v="S022473"/>
    <x v="46"/>
    <s v="PO139434"/>
    <s v="GRN181621"/>
    <n v="101014535"/>
    <s v="CVI ANSI TEST PIECE ASSEMBLY"/>
    <s v="Stoke-on-Trent ST4 8HX"/>
    <n v="24.2"/>
    <x v="1"/>
    <s v="Diesel"/>
    <n v="2.4605350000000002E-2"/>
  </r>
  <r>
    <s v="S022473"/>
    <x v="46"/>
    <s v="PO135846"/>
    <s v="GRN182054"/>
    <n v="101014535"/>
    <s v="CVI ANSI TEST PIECE ASSEMBLY"/>
    <s v="Stoke-on-Trent ST4 8HX"/>
    <n v="24.2"/>
    <x v="1"/>
    <s v="Diesel"/>
    <n v="2.4605350000000002E-2"/>
  </r>
  <r>
    <s v="S022473"/>
    <x v="46"/>
    <s v="PO140496"/>
    <s v="GRN182057"/>
    <n v="101026436"/>
    <s v="ENERGY CHAIN ANGLE BRACKET"/>
    <s v="Stoke-on-Trent ST4 8HX"/>
    <n v="24.2"/>
    <x v="1"/>
    <s v="Diesel"/>
    <n v="2.4605350000000002E-2"/>
  </r>
  <r>
    <s v="S022473"/>
    <x v="46"/>
    <s v="PO133550"/>
    <s v="GRN182088"/>
    <n v="101014535"/>
    <s v="CVI ANSI TEST PIECE ASSEMBLY"/>
    <s v="Stoke-on-Trent ST4 8HX"/>
    <n v="24.2"/>
    <x v="1"/>
    <s v="Diesel"/>
    <n v="2.4605350000000002E-2"/>
  </r>
  <r>
    <s v="S022473"/>
    <x v="46"/>
    <s v="PO139416"/>
    <s v="GRN182134"/>
    <n v="101045927"/>
    <s v="G60HP VERTICAL BEAM STOP, SUB-ASSEMBLY"/>
    <s v="Stoke-on-Trent ST4 8HX"/>
    <n v="24.2"/>
    <x v="1"/>
    <s v="Diesel"/>
    <n v="2.4605350000000002E-2"/>
  </r>
  <r>
    <s v="S022473"/>
    <x v="46"/>
    <s v="PO132461"/>
    <s v="GRN182152"/>
    <s v="340-1039-1"/>
    <s v="ASSY FOUNDATION MOUNT BEAM STOP SIDE"/>
    <s v="Stoke-on-Trent ST4 8HX"/>
    <n v="24.2"/>
    <x v="1"/>
    <s v="Diesel"/>
    <n v="2.4605350000000002E-2"/>
  </r>
  <r>
    <s v="S022473"/>
    <x v="46"/>
    <s v="PO132460"/>
    <s v="GRN182154"/>
    <s v="340-1039-1"/>
    <s v="ASSY FOUNDATION MOUNT BEAM STOP SIDE"/>
    <s v="Stoke-on-Trent ST4 8HX"/>
    <n v="24.2"/>
    <x v="1"/>
    <s v="Diesel"/>
    <n v="2.4605350000000002E-2"/>
  </r>
  <r>
    <s v="S022473"/>
    <x v="46"/>
    <s v="PO140063"/>
    <s v="GRN182156"/>
    <n v="101035206"/>
    <s v="M60 BEAM STOP ASSEMBLY"/>
    <s v="Stoke-on-Trent ST4 8HX"/>
    <n v="24.2"/>
    <x v="1"/>
    <s v="Diesel"/>
    <n v="2.4605350000000002E-2"/>
  </r>
  <r>
    <s v="S001571"/>
    <x v="10"/>
    <s v="PO145199"/>
    <s v="GRN193929"/>
    <n v="21201457"/>
    <s v="SUPPLY CABLE M12 X 5 4 OPEN WIRES 20M CORDLESS"/>
    <s v="St Albans AL1 5BN"/>
    <n v="298"/>
    <x v="2"/>
    <s v="Diesel"/>
    <n v="1.1026E-3"/>
  </r>
  <r>
    <s v="S022473"/>
    <x v="46"/>
    <s v="PO132464"/>
    <s v="GRN182161"/>
    <s v="340-1096-1"/>
    <s v="FOUNDATION BASE PLATE LINAC SIDE ASSY"/>
    <s v="Stoke-on-Trent ST4 8HX"/>
    <n v="24.2"/>
    <x v="1"/>
    <s v="Diesel"/>
    <n v="2.4605350000000002E-2"/>
  </r>
  <r>
    <s v="S025431"/>
    <x v="0"/>
    <s v="PO148002"/>
    <s v="GRN193931"/>
    <s v="11540-0327"/>
    <s v="AIR FILTER AC WASHABLE"/>
    <s v="Boston Massachusetts"/>
    <n v="3154"/>
    <x v="0"/>
    <s v="Crude"/>
    <n v="1.0118031999999999E-2"/>
  </r>
  <r>
    <s v="S022473"/>
    <x v="46"/>
    <s v="PO132464"/>
    <s v="GRN182162"/>
    <s v="340-1096-1"/>
    <s v="FOUNDATION BASE PLATE LINAC SIDE ASSY"/>
    <s v="Stoke-on-Trent ST4 8HX"/>
    <n v="24.2"/>
    <x v="1"/>
    <s v="Diesel"/>
    <n v="2.4605350000000002E-2"/>
  </r>
  <r>
    <s v="S022473"/>
    <x v="46"/>
    <s v="PO132461"/>
    <s v="GRN182171"/>
    <s v="340-1039-1"/>
    <s v="ASSY FOUNDATION MOUNT BEAM STOP SIDE"/>
    <s v="Stoke-on-Trent ST4 8HX"/>
    <n v="24.2"/>
    <x v="1"/>
    <s v="Diesel"/>
    <n v="2.4605350000000002E-2"/>
  </r>
  <r>
    <s v="S022473"/>
    <x v="46"/>
    <s v="PO132464"/>
    <s v="GRN182173"/>
    <s v="340-1096-1"/>
    <s v="FOUNDATION BASE PLATE LINAC SIDE ASSY"/>
    <s v="Stoke-on-Trent ST4 8HX"/>
    <n v="24.2"/>
    <x v="1"/>
    <s v="Diesel"/>
    <n v="2.4605350000000002E-2"/>
  </r>
  <r>
    <s v="S022473"/>
    <x v="46"/>
    <s v="PO140310"/>
    <s v="GRN182175"/>
    <n v="101016111"/>
    <s v="COVER - HORIZONTAL DETECTOR BOX"/>
    <s v="Stoke-on-Trent ST4 8HX"/>
    <n v="24.2"/>
    <x v="1"/>
    <s v="Diesel"/>
    <n v="2.4605350000000002E-2"/>
  </r>
  <r>
    <s v="S022473"/>
    <x v="46"/>
    <s v="PO139432"/>
    <s v="GRN182208"/>
    <n v="101039309"/>
    <s v="ROTATING OVER WIDTH LASER MECHANICAL ASSEMBLY"/>
    <s v="Stoke-on-Trent ST4 8HX"/>
    <n v="24.2"/>
    <x v="1"/>
    <s v="Diesel"/>
    <n v="2.4605350000000002E-2"/>
  </r>
  <r>
    <s v="S022473"/>
    <x v="46"/>
    <s v="PO132461"/>
    <s v="GRN182210"/>
    <s v="340-1039-1"/>
    <s v="ASSY FOUNDATION MOUNT BEAM STOP SIDE"/>
    <s v="Stoke-on-Trent ST4 8HX"/>
    <n v="24.2"/>
    <x v="1"/>
    <s v="Diesel"/>
    <n v="2.4605350000000002E-2"/>
  </r>
  <r>
    <s v="S022473"/>
    <x v="46"/>
    <s v="PO132464"/>
    <s v="GRN182212"/>
    <s v="340-1096-1"/>
    <s v="FOUNDATION BASE PLATE LINAC SIDE ASSY"/>
    <s v="Stoke-on-Trent ST4 8HX"/>
    <n v="24.2"/>
    <x v="1"/>
    <s v="Diesel"/>
    <n v="2.4605350000000002E-2"/>
  </r>
  <r>
    <s v="S023222"/>
    <x v="11"/>
    <s v="PO140482"/>
    <s v="GRN193942"/>
    <n v="101027049"/>
    <s v="POWER CABLE PUR JACKET RKM52-10-RSM52 - 10M TURCK"/>
    <s v="Wickford SS11 8YT"/>
    <n v="390"/>
    <x v="2"/>
    <s v="Diesel"/>
    <n v="1.4430000000000001E-3"/>
  </r>
  <r>
    <s v="S022473"/>
    <x v="46"/>
    <s v="PO140175"/>
    <s v="GRN182296"/>
    <n v="101023628"/>
    <s v="OPERATOR'S CABIN FIRST FIX"/>
    <s v="Stoke-on-Trent ST4 8HX"/>
    <n v="24.2"/>
    <x v="1"/>
    <s v="Diesel"/>
    <n v="2.4605350000000002E-2"/>
  </r>
  <r>
    <s v="S022473"/>
    <x v="46"/>
    <s v="PO140064"/>
    <s v="GRN182297"/>
    <n v="101035883"/>
    <s v="VERTICAL STEM ASSEMBLY METALWORK"/>
    <s v="Stoke-on-Trent ST4 8HX"/>
    <n v="24.2"/>
    <x v="1"/>
    <s v="Diesel"/>
    <n v="2.4605350000000002E-2"/>
  </r>
  <r>
    <s v="S022670"/>
    <x v="26"/>
    <s v="PO146263"/>
    <s v="GRN193951"/>
    <s v="11700-5217"/>
    <s v="WASHER FLAT M18 GEOMET 500B"/>
    <s v="Congleton CW12 1HR"/>
    <n v="12.8"/>
    <x v="2"/>
    <s v="Diesel"/>
    <n v="4.7360000000000001E-5"/>
  </r>
  <r>
    <s v="S022473"/>
    <x v="46"/>
    <s v="PO137724"/>
    <s v="GRN182541"/>
    <n v="101049181"/>
    <s v="CVI ANSI COPPER WIRE SETTING JIG  C/W TEST ASSY"/>
    <s v="Stoke-on-Trent ST4 8HX"/>
    <n v="24.2"/>
    <x v="1"/>
    <s v="Diesel"/>
    <n v="2.4605350000000002E-2"/>
  </r>
  <r>
    <s v="S002239"/>
    <x v="17"/>
    <s v="PO142705"/>
    <s v="GRN180712"/>
    <n v="101043479"/>
    <s v="SF6 GAS CYLINDER 4.68 LB"/>
    <s v="UT 84104"/>
    <n v="4725"/>
    <x v="4"/>
    <s v="Aviation"/>
    <n v="0.33234727680000004"/>
  </r>
  <r>
    <s v="S000892"/>
    <x v="16"/>
    <s v="PO148348"/>
    <s v="GRN193954"/>
    <n v="101045243"/>
    <s v="MULTI PURPOSE WIPES LINT FREE 230 x 230 (100/Box)"/>
    <s v="Stockport SK4 2JT"/>
    <n v="55"/>
    <x v="2"/>
    <s v="Diesel"/>
    <n v="2.0350000000000001E-4"/>
  </r>
  <r>
    <s v="S022473"/>
    <x v="46"/>
    <s v="PO141162"/>
    <s v="GRN182583"/>
    <s v="255-1756-40"/>
    <s v="UNISTRUT 1-5/8IN X1-5/8IN SLOTTED"/>
    <s v="Stoke-on-Trent ST4 8HX"/>
    <n v="24.2"/>
    <x v="1"/>
    <s v="Diesel"/>
    <n v="2.4605350000000002E-2"/>
  </r>
  <r>
    <s v="S002239"/>
    <x v="17"/>
    <s v="PO142706"/>
    <s v="GRN188025"/>
    <n v="101043479"/>
    <s v="SF6 GAS CYLINDER 4.68 LB"/>
    <s v="UT 84104"/>
    <n v="4725"/>
    <x v="4"/>
    <s v="Aviation"/>
    <n v="0.33234727680000004"/>
  </r>
  <r>
    <s v="S022473"/>
    <x v="46"/>
    <s v="PO131766"/>
    <s v="GRN182664"/>
    <s v="340-1012-1"/>
    <s v="WELDMENT LINAC SUPPORT STRUCTURE"/>
    <s v="Stoke-on-Trent ST4 8HX"/>
    <n v="24.2"/>
    <x v="1"/>
    <s v="Diesel"/>
    <n v="2.4605350000000002E-2"/>
  </r>
  <r>
    <s v="S022473"/>
    <x v="46"/>
    <s v="PO138943"/>
    <s v="GRN182691"/>
    <n v="101013999"/>
    <s v="DETECTOR BOX LID"/>
    <s v="Stoke-on-Trent ST4 8HX"/>
    <n v="24.2"/>
    <x v="1"/>
    <s v="Diesel"/>
    <n v="2.4605350000000002E-2"/>
  </r>
  <r>
    <s v="S022473"/>
    <x v="46"/>
    <s v="PO140582"/>
    <s v="GRN182737"/>
    <n v="101014535"/>
    <s v="CVI ANSI TEST PIECE ASSEMBLY"/>
    <s v="Stoke-on-Trent ST4 8HX"/>
    <n v="24.2"/>
    <x v="1"/>
    <s v="Diesel"/>
    <n v="2.4605350000000002E-2"/>
  </r>
  <r>
    <s v="S002239"/>
    <x v="17"/>
    <s v="PO144263"/>
    <s v="GRN190655"/>
    <n v="101043479"/>
    <s v="SF6 GAS CYLINDER 4.68 LB"/>
    <s v="UT 84104"/>
    <n v="4725"/>
    <x v="4"/>
    <s v="Aviation"/>
    <n v="0.33234727680000004"/>
  </r>
  <r>
    <s v="S022473"/>
    <x v="46"/>
    <s v="PO140736"/>
    <s v="GRN182836"/>
    <n v="42206884"/>
    <s v="MANUAL HYDRAULIC HAND PUMP E H HASSELL"/>
    <s v="Stoke-on-Trent ST4 8HX"/>
    <n v="24.2"/>
    <x v="1"/>
    <s v="Diesel"/>
    <n v="2.4605350000000002E-2"/>
  </r>
  <r>
    <s v="S022473"/>
    <x v="46"/>
    <s v="PO139325"/>
    <s v="GRN183019"/>
    <n v="101023549"/>
    <s v="AXLE LOCK SUB ASSEMBLY"/>
    <s v="Stoke-on-Trent ST4 8HX"/>
    <n v="24.2"/>
    <x v="1"/>
    <s v="Diesel"/>
    <n v="2.4605350000000002E-2"/>
  </r>
  <r>
    <s v="S022473"/>
    <x v="46"/>
    <s v="PO139401"/>
    <s v="GRN183081"/>
    <n v="101013999"/>
    <s v="DETECTOR BOX LID"/>
    <s v="Stoke-on-Trent ST4 8HX"/>
    <n v="24.2"/>
    <x v="1"/>
    <s v="Diesel"/>
    <n v="2.4605350000000002E-2"/>
  </r>
  <r>
    <s v="S022473"/>
    <x v="46"/>
    <s v="PO141250"/>
    <s v="GRN183106"/>
    <s v="340-1023-1"/>
    <s v="DETECTOR ENCLOSURE END PLATE"/>
    <s v="Stoke-on-Trent ST4 8HX"/>
    <n v="24.2"/>
    <x v="1"/>
    <s v="Diesel"/>
    <n v="2.4605350000000002E-2"/>
  </r>
  <r>
    <s v="S022473"/>
    <x v="46"/>
    <s v="PO135657"/>
    <s v="GRN183107"/>
    <n v="101044404"/>
    <s v="HORIZONTAL DETECTOR BOX BOOM END PLATE"/>
    <s v="Stoke-on-Trent ST4 8HX"/>
    <n v="24.2"/>
    <x v="1"/>
    <s v="Diesel"/>
    <n v="2.4605350000000002E-2"/>
  </r>
  <r>
    <s v="S022473"/>
    <x v="46"/>
    <s v="PO142781"/>
    <s v="GRN183124"/>
    <n v="101012346"/>
    <s v="HANGER FOR METAL DOORS MP-2000 HELAFORM 60040"/>
    <s v="Stoke-on-Trent ST4 8HX"/>
    <n v="24.2"/>
    <x v="1"/>
    <s v="Diesel"/>
    <n v="2.4605350000000002E-2"/>
  </r>
  <r>
    <s v="S022473"/>
    <x v="46"/>
    <s v="PO141162"/>
    <s v="GRN183527"/>
    <s v="255-1756-40"/>
    <s v="UNISTRUT 1-5/8IN X1-5/8IN SLOTTED"/>
    <s v="Stoke-on-Trent ST4 8HX"/>
    <n v="24.2"/>
    <x v="1"/>
    <s v="Diesel"/>
    <n v="2.4605350000000002E-2"/>
  </r>
  <r>
    <s v="S022473"/>
    <x v="46"/>
    <s v="PO141162"/>
    <s v="GRN183531"/>
    <s v="255-1756-40"/>
    <s v="UNISTRUT 1-5/8IN X1-5/8IN SLOTTED"/>
    <s v="Stoke-on-Trent ST4 8HX"/>
    <n v="24.2"/>
    <x v="1"/>
    <s v="Diesel"/>
    <n v="2.4605350000000002E-2"/>
  </r>
  <r>
    <s v="S022473"/>
    <x v="46"/>
    <s v="PO132122"/>
    <s v="GRN183536"/>
    <s v="340-1025-1"/>
    <s v="DOOR LINAC SHIELDING (RIGHT)"/>
    <s v="Stoke-on-Trent ST4 8HX"/>
    <n v="24.2"/>
    <x v="1"/>
    <s v="Diesel"/>
    <n v="2.4605350000000002E-2"/>
  </r>
  <r>
    <s v="S022473"/>
    <x v="46"/>
    <s v="PO140311"/>
    <s v="GRN183606"/>
    <n v="101016111"/>
    <s v="COVER - HORIZONTAL DETECTOR BOX"/>
    <s v="Stoke-on-Trent ST4 8HX"/>
    <n v="24.2"/>
    <x v="1"/>
    <s v="Diesel"/>
    <n v="2.4605350000000002E-2"/>
  </r>
  <r>
    <s v="S022473"/>
    <x v="46"/>
    <s v="PO139325"/>
    <s v="GRN183607"/>
    <n v="101023549"/>
    <s v="AXLE LOCK SUB ASSEMBLY"/>
    <s v="Stoke-on-Trent ST4 8HX"/>
    <n v="24.2"/>
    <x v="1"/>
    <s v="Diesel"/>
    <n v="2.4605350000000002E-2"/>
  </r>
  <r>
    <s v="S022473"/>
    <x v="46"/>
    <s v="PO140084"/>
    <s v="GRN183629"/>
    <n v="101033277"/>
    <s v="REAR SIDE PANEL SUPPORT FRAME  - GENERATOR SIDE"/>
    <s v="Stoke-on-Trent ST4 8HX"/>
    <n v="24.2"/>
    <x v="1"/>
    <s v="Diesel"/>
    <n v="2.4605350000000002E-2"/>
  </r>
  <r>
    <s v="S024190"/>
    <x v="22"/>
    <s v="PO146262"/>
    <s v="GRN193976"/>
    <s v="340-1085-1"/>
    <s v="LINAC GLIDE STRIP"/>
    <s v="Stockport SK4 2JT"/>
    <n v="22.2"/>
    <x v="1"/>
    <s v="Diesel"/>
    <n v="8.2140000000000008E-3"/>
  </r>
  <r>
    <s v="S022473"/>
    <x v="46"/>
    <s v="PO140067"/>
    <s v="GRN183816"/>
    <n v="101035368"/>
    <s v="OPERATORS CABIN FIRST FIX"/>
    <s v="Stoke-on-Trent ST4 8HX"/>
    <n v="24.2"/>
    <x v="1"/>
    <s v="Diesel"/>
    <n v="2.4605350000000002E-2"/>
  </r>
  <r>
    <s v="S022473"/>
    <x v="46"/>
    <s v="PO131769"/>
    <s v="GRN183943"/>
    <s v="340-1012-1"/>
    <s v="WELDMENT LINAC SUPPORT STRUCTURE"/>
    <s v="Stoke-on-Trent ST4 8HX"/>
    <n v="24.2"/>
    <x v="1"/>
    <s v="Diesel"/>
    <n v="2.4605350000000002E-2"/>
  </r>
  <r>
    <s v="S022473"/>
    <x v="46"/>
    <s v="PO141128"/>
    <s v="GRN184363"/>
    <n v="23259121"/>
    <s v="DETECTOR BOX LID ASSEMBLY 810 x 210 (BOF) PMP FABS"/>
    <s v="Stoke-on-Trent ST4 8HX"/>
    <n v="24.2"/>
    <x v="1"/>
    <s v="Diesel"/>
    <n v="2.4605350000000002E-2"/>
  </r>
  <r>
    <s v="S022473"/>
    <x v="46"/>
    <s v="PO141519"/>
    <s v="GRN184365"/>
    <n v="23259121"/>
    <s v="DETECTOR BOX LID ASSEMBLY 810 x 210 (BOF) PMP FABS"/>
    <s v="Stoke-on-Trent ST4 8HX"/>
    <n v="24.2"/>
    <x v="1"/>
    <s v="Diesel"/>
    <n v="2.4605350000000002E-2"/>
  </r>
  <r>
    <s v="S022473"/>
    <x v="46"/>
    <s v="PO140068"/>
    <s v="GRN184592"/>
    <n v="101035368"/>
    <s v="OPERATORS CABIN FIRST FIX"/>
    <s v="Stoke-on-Trent ST4 8HX"/>
    <n v="24.2"/>
    <x v="1"/>
    <s v="Diesel"/>
    <n v="2.4605350000000002E-2"/>
  </r>
  <r>
    <s v="S022473"/>
    <x v="46"/>
    <s v="PO132121"/>
    <s v="GRN184753"/>
    <s v="340-1025-1"/>
    <s v="DOOR LINAC SHIELDING (RIGHT)"/>
    <s v="Stoke-on-Trent ST4 8HX"/>
    <n v="24.2"/>
    <x v="1"/>
    <s v="Diesel"/>
    <n v="2.4605350000000002E-2"/>
  </r>
  <r>
    <s v="S022473"/>
    <x v="46"/>
    <s v="PO131801"/>
    <s v="GRN185085"/>
    <s v="340-1016-1"/>
    <s v="VERTICAL DETECTOR ENCLOSURE WELDMENT"/>
    <s v="Stoke-on-Trent ST4 8HX"/>
    <n v="24.2"/>
    <x v="1"/>
    <s v="Diesel"/>
    <n v="2.4605350000000002E-2"/>
  </r>
  <r>
    <s v="S022473"/>
    <x v="46"/>
    <s v="PO131802"/>
    <s v="GRN185086"/>
    <s v="340-1016-1"/>
    <s v="VERTICAL DETECTOR ENCLOSURE WELDMENT"/>
    <s v="Stoke-on-Trent ST4 8HX"/>
    <n v="24.2"/>
    <x v="1"/>
    <s v="Diesel"/>
    <n v="2.4605350000000002E-2"/>
  </r>
  <r>
    <s v="S022473"/>
    <x v="46"/>
    <s v="PO140069"/>
    <s v="GRN185184"/>
    <n v="101035368"/>
    <s v="OPERATORS CABIN FIRST FIX"/>
    <s v="Stoke-on-Trent ST4 8HX"/>
    <n v="24.2"/>
    <x v="1"/>
    <s v="Diesel"/>
    <n v="2.4605350000000002E-2"/>
  </r>
  <r>
    <s v="S022473"/>
    <x v="46"/>
    <s v="PO140319"/>
    <s v="GRN185299"/>
    <n v="101013999"/>
    <s v="DETECTOR BOX LID"/>
    <s v="Stoke-on-Trent ST4 8HX"/>
    <n v="24.2"/>
    <x v="1"/>
    <s v="Diesel"/>
    <n v="2.4605350000000002E-2"/>
  </r>
  <r>
    <s v="S022473"/>
    <x v="46"/>
    <s v="PO140312"/>
    <s v="GRN185302"/>
    <n v="101016111"/>
    <s v="COVER - HORIZONTAL DETECTOR BOX"/>
    <s v="Stoke-on-Trent ST4 8HX"/>
    <n v="24.2"/>
    <x v="1"/>
    <s v="Diesel"/>
    <n v="2.4605350000000002E-2"/>
  </r>
  <r>
    <s v="S022473"/>
    <x v="46"/>
    <s v="PO142317"/>
    <s v="GRN185319"/>
    <n v="40252110"/>
    <s v="DETECTOR BOX COVER - HORIZONTAL (M60)"/>
    <s v="Stoke-on-Trent ST4 8HX"/>
    <n v="24.2"/>
    <x v="1"/>
    <s v="Diesel"/>
    <n v="2.4605350000000002E-2"/>
  </r>
  <r>
    <s v="S022473"/>
    <x v="46"/>
    <s v="PO140320"/>
    <s v="GRN185326"/>
    <n v="101013999"/>
    <s v="DETECTOR BOX LID"/>
    <s v="Stoke-on-Trent ST4 8HX"/>
    <n v="24.2"/>
    <x v="1"/>
    <s v="Diesel"/>
    <n v="2.4605350000000002E-2"/>
  </r>
  <r>
    <s v="S022473"/>
    <x v="46"/>
    <s v="PO142887"/>
    <s v="GRN186061"/>
    <n v="101033277"/>
    <s v="REAR SIDE PANEL SUPPORT FRAME  - GENERATOR SIDE"/>
    <s v="Stoke-on-Trent ST4 8HX"/>
    <n v="24.2"/>
    <x v="1"/>
    <s v="Diesel"/>
    <n v="2.4605350000000002E-2"/>
  </r>
  <r>
    <s v="S022473"/>
    <x v="46"/>
    <s v="PO132035"/>
    <s v="GRN186067"/>
    <s v="340-1480-1"/>
    <s v="HORIZ DET TRAY SHTMTL ASSY (INNER)"/>
    <s v="Stoke-on-Trent ST4 8HX"/>
    <n v="24.2"/>
    <x v="1"/>
    <s v="Diesel"/>
    <n v="2.4605350000000002E-2"/>
  </r>
  <r>
    <s v="S022473"/>
    <x v="46"/>
    <s v="PO140315"/>
    <s v="GRN186072"/>
    <n v="101013999"/>
    <s v="DETECTOR BOX LID"/>
    <s v="Stoke-on-Trent ST4 8HX"/>
    <n v="24.2"/>
    <x v="1"/>
    <s v="Diesel"/>
    <n v="2.4605350000000002E-2"/>
  </r>
  <r>
    <s v="S022473"/>
    <x v="46"/>
    <s v="PO138945"/>
    <s v="GRN186074"/>
    <n v="101013999"/>
    <s v="DETECTOR BOX LID"/>
    <s v="Stoke-on-Trent ST4 8HX"/>
    <n v="24.2"/>
    <x v="1"/>
    <s v="Diesel"/>
    <n v="2.4605350000000002E-2"/>
  </r>
  <r>
    <s v="S022473"/>
    <x v="46"/>
    <s v="PO143285"/>
    <s v="GRN186082"/>
    <n v="40213324"/>
    <s v="TOP EDGE FORM - SIDE PANELS"/>
    <s v="Stoke-on-Trent ST4 8HX"/>
    <n v="24.2"/>
    <x v="1"/>
    <s v="Diesel"/>
    <n v="2.4605350000000002E-2"/>
  </r>
  <r>
    <s v="S026602"/>
    <x v="12"/>
    <s v="PO148256"/>
    <s v="GRN194006"/>
    <s v="11540-0247"/>
    <s v="FILTER AC AIR BARD"/>
    <s v="Watford WD24 7GG"/>
    <n v="302"/>
    <x v="2"/>
    <s v="Diesl"/>
    <n v="1.1173999999999999E-3"/>
  </r>
  <r>
    <s v="S022473"/>
    <x v="46"/>
    <s v="PO131771"/>
    <s v="GRN186165"/>
    <s v="340-1012-1"/>
    <s v="WELDMENT LINAC SUPPORT STRUCTURE"/>
    <s v="Stoke-on-Trent ST4 8HX"/>
    <n v="24.2"/>
    <x v="1"/>
    <s v="Diesel"/>
    <n v="2.4605350000000002E-2"/>
  </r>
  <r>
    <s v="S022473"/>
    <x v="46"/>
    <s v="PO140171"/>
    <s v="GRN186831"/>
    <n v="101026807"/>
    <s v="1.4M HIGH M60 LADDER FOR LORRY BED ACCESS RAPISCAN"/>
    <s v="Stoke-on-Trent ST4 8HX"/>
    <n v="24.2"/>
    <x v="1"/>
    <s v="Diesel"/>
    <n v="2.4605350000000002E-2"/>
  </r>
  <r>
    <s v="S022473"/>
    <x v="46"/>
    <s v="PO143356"/>
    <s v="GRN186833"/>
    <n v="42211271"/>
    <s v="HYDRAULIC CYLINDER ASSEMBLY 125-70-835"/>
    <s v="Stoke-on-Trent ST4 8HX"/>
    <n v="24.2"/>
    <x v="1"/>
    <s v="Diesel"/>
    <n v="2.4605350000000002E-2"/>
  </r>
  <r>
    <s v="S022473"/>
    <x v="46"/>
    <s v="PO131804"/>
    <s v="GRN186834"/>
    <s v="340-1016-1"/>
    <s v="VERTICAL DETECTOR ENCLOSURE WELDMENT"/>
    <s v="Stoke-on-Trent ST4 8HX"/>
    <n v="24.2"/>
    <x v="1"/>
    <s v="Diesel"/>
    <n v="2.4605350000000002E-2"/>
  </r>
  <r>
    <s v="S022473"/>
    <x v="46"/>
    <s v="PO140114"/>
    <s v="GRN186839"/>
    <n v="23259235"/>
    <s v="DRIVERLESS MARKER SUPPORT TUBE (BOF)_x000a_E H HASSELL"/>
    <s v="Stoke-on-Trent ST4 8HX"/>
    <n v="24.2"/>
    <x v="1"/>
    <s v="Diesel"/>
    <n v="2.4605350000000002E-2"/>
  </r>
  <r>
    <s v="S022473"/>
    <x v="46"/>
    <s v="PO143824"/>
    <s v="GRN186840"/>
    <s v="350-1096-1"/>
    <s v="FABRICATION - BUFFER END STOP"/>
    <s v="Stoke-on-Trent ST4 8HX"/>
    <n v="24.2"/>
    <x v="1"/>
    <s v="Diesel"/>
    <n v="2.4605350000000002E-2"/>
  </r>
  <r>
    <s v="S022473"/>
    <x v="46"/>
    <s v="PO143824"/>
    <s v="GRN186841"/>
    <s v="350-1096-1"/>
    <s v="FABRICATION - BUFFER END STOP"/>
    <s v="Stoke-on-Trent ST4 8HX"/>
    <n v="24.2"/>
    <x v="1"/>
    <s v="Diesel"/>
    <n v="2.4605350000000002E-2"/>
  </r>
  <r>
    <s v="S022473"/>
    <x v="46"/>
    <s v="PO143821"/>
    <s v="GRN186842"/>
    <n v="23259235"/>
    <s v="DRIVERLESS MARKER SUPPORT TUBE (BOF)E H HASSELL"/>
    <s v="Stoke-on-Trent ST4 8HX"/>
    <n v="24.2"/>
    <x v="1"/>
    <s v="Diesel"/>
    <n v="2.4605350000000002E-2"/>
  </r>
  <r>
    <s v="S022473"/>
    <x v="46"/>
    <s v="PO142010"/>
    <s v="GRN186844"/>
    <n v="101044760"/>
    <s v="DETECTOR BOX LID VENTED ASSEMBLY"/>
    <s v="Stoke-on-Trent ST4 8HX"/>
    <n v="24.2"/>
    <x v="1"/>
    <s v="Diesel"/>
    <n v="2.4605350000000002E-2"/>
  </r>
  <r>
    <s v="S022473"/>
    <x v="46"/>
    <s v="PO140079"/>
    <s v="GRN187020"/>
    <n v="101026807"/>
    <s v="1.4M HIGH M60 LADDER FOR LORRY BED ACCESS RAPISCAN"/>
    <s v="Stoke-on-Trent ST4 8HX"/>
    <n v="24.2"/>
    <x v="1"/>
    <s v="Diesel"/>
    <n v="2.4605350000000002E-2"/>
  </r>
  <r>
    <s v="S022473"/>
    <x v="46"/>
    <s v="PO140231"/>
    <s v="GRN187162"/>
    <n v="101041261"/>
    <s v="VERTICAL BOOM ASSEMBLY"/>
    <s v="Stoke-on-Trent ST4 8HX"/>
    <n v="24.2"/>
    <x v="1"/>
    <s v="Diesel"/>
    <n v="2.4605350000000002E-2"/>
  </r>
  <r>
    <s v="S022473"/>
    <x v="46"/>
    <s v="PO140236"/>
    <s v="GRN187163"/>
    <n v="101014752"/>
    <s v="MODIFICATION OF 101012348 - BOTTOM GUIDE TRACK"/>
    <s v="Stoke-on-Trent ST4 8HX"/>
    <n v="24.2"/>
    <x v="1"/>
    <s v="Diesel"/>
    <n v="2.4605350000000002E-2"/>
  </r>
  <r>
    <s v="S022473"/>
    <x v="46"/>
    <s v="PO141761"/>
    <s v="GRN187164"/>
    <s v="361-1005-1"/>
    <s v="VAREX LINAC TABLE ASSY (7.7 DEGREES)"/>
    <s v="Stoke-on-Trent ST4 8HX"/>
    <n v="24.2"/>
    <x v="1"/>
    <s v="Diesel"/>
    <n v="2.4605350000000002E-2"/>
  </r>
  <r>
    <s v="S022473"/>
    <x v="46"/>
    <s v="PO144221"/>
    <s v="GRN187197"/>
    <n v="42206884"/>
    <s v="MANUAL HYDRAULIC HAND PUMP E H HASSELL"/>
    <s v="Stoke-on-Trent ST4 8HX"/>
    <n v="24.2"/>
    <x v="1"/>
    <s v="Diesel"/>
    <n v="2.4605350000000002E-2"/>
  </r>
  <r>
    <s v="S022473"/>
    <x v="46"/>
    <s v="PO140231"/>
    <s v="GRN187217"/>
    <n v="101041401"/>
    <s v="TUNNEL ASSEMBLY - RIGHT HAND SIDE"/>
    <s v="Stoke-on-Trent ST4 8HX"/>
    <n v="24.2"/>
    <x v="1"/>
    <s v="Diesel"/>
    <n v="2.4605350000000002E-2"/>
  </r>
  <r>
    <s v="S022473"/>
    <x v="46"/>
    <s v="PO140323"/>
    <s v="GRN187218"/>
    <n v="101046676"/>
    <s v="SOLE PLATE ASSEMBLY - A25"/>
    <s v="Stoke-on-Trent ST4 8HX"/>
    <n v="24.2"/>
    <x v="1"/>
    <s v="Diesel"/>
    <n v="2.4605350000000002E-2"/>
  </r>
  <r>
    <s v="S022473"/>
    <x v="46"/>
    <s v="PO140316"/>
    <s v="GRN187219"/>
    <n v="101013999"/>
    <s v="DETECTOR BOX LID"/>
    <s v="Stoke-on-Trent ST4 8HX"/>
    <n v="24.2"/>
    <x v="1"/>
    <s v="Diesel"/>
    <n v="2.4605350000000002E-2"/>
  </r>
  <r>
    <s v="S022473"/>
    <x v="46"/>
    <s v="PO140317"/>
    <s v="GRN187220"/>
    <n v="101013999"/>
    <s v="DETECTOR BOX LID"/>
    <s v="Stoke-on-Trent ST4 8HX"/>
    <n v="24.2"/>
    <x v="1"/>
    <s v="Diesel"/>
    <n v="2.4605350000000002E-2"/>
  </r>
  <r>
    <s v="S022473"/>
    <x v="46"/>
    <s v="PO139414"/>
    <s v="GRN187221"/>
    <n v="101044404"/>
    <s v="HORIZONTAL DETECTOR BOX BOOM END PLATE"/>
    <s v="Stoke-on-Trent ST4 8HX"/>
    <n v="24.2"/>
    <x v="1"/>
    <s v="Diesel"/>
    <n v="2.4605350000000002E-2"/>
  </r>
  <r>
    <s v="S022473"/>
    <x v="46"/>
    <s v="PO141731"/>
    <s v="GRN187423"/>
    <s v="361-1005-1"/>
    <s v="VAREX LINAC TABLE ASSY (7.7 DEGREES)"/>
    <s v="Stoke-on-Trent ST4 8HX"/>
    <n v="24.2"/>
    <x v="1"/>
    <s v="Diesel"/>
    <n v="2.4605350000000002E-2"/>
  </r>
  <r>
    <s v="S022473"/>
    <x v="46"/>
    <s v="PO141065"/>
    <s v="GRN187851"/>
    <n v="101013999"/>
    <s v="DETECTOR BOX LID"/>
    <s v="Stoke-on-Trent ST4 8HX"/>
    <n v="24.2"/>
    <x v="1"/>
    <s v="Diesel"/>
    <n v="2.4605350000000002E-2"/>
  </r>
  <r>
    <s v="S022473"/>
    <x v="46"/>
    <s v="PO140682"/>
    <s v="GRN188123"/>
    <s v="340-1024-1"/>
    <s v="DOOR ASSY DETECTOR ENCLOSURE"/>
    <s v="Stoke-on-Trent ST4 8HX"/>
    <n v="24.2"/>
    <x v="1"/>
    <s v="Diesel"/>
    <n v="2.4605350000000002E-2"/>
  </r>
  <r>
    <s v="S022473"/>
    <x v="46"/>
    <s v="PO137928"/>
    <s v="GRN188125"/>
    <n v="101043163"/>
    <s v="LINAC TABLE ASSEMBLY (13 DEGREES)"/>
    <s v="Stoke-on-Trent ST4 8HX"/>
    <n v="24.2"/>
    <x v="1"/>
    <s v="Diesel"/>
    <n v="2.4605350000000002E-2"/>
  </r>
  <r>
    <s v="S002239"/>
    <x v="17"/>
    <s v="PO147115"/>
    <s v="GRN191259"/>
    <n v="101043479"/>
    <s v="SF6 GAS CYLINDER 4.68 LB"/>
    <s v="UT 84104"/>
    <n v="4725"/>
    <x v="4"/>
    <s v="Aviation"/>
    <n v="0.33234727680000004"/>
  </r>
  <r>
    <s v="S022473"/>
    <x v="46"/>
    <s v="PO140236"/>
    <s v="GRN188204"/>
    <n v="40212880"/>
    <s v="DRIVE SHAFT"/>
    <s v="Stoke-on-Trent ST4 8HX"/>
    <n v="24.2"/>
    <x v="1"/>
    <s v="Diesel"/>
    <n v="2.4605350000000002E-2"/>
  </r>
  <r>
    <s v="S022473"/>
    <x v="46"/>
    <s v="PO140236"/>
    <s v="GRN188220"/>
    <n v="101012470"/>
    <s v="WALL JOINT BRACKET SKL 2000 HELAFORM MODIFIED"/>
    <s v="Stoke-on-Trent ST4 8HX"/>
    <n v="24.2"/>
    <x v="1"/>
    <s v="Diesel"/>
    <n v="2.4605350000000002E-2"/>
  </r>
  <r>
    <s v="S022473"/>
    <x v="46"/>
    <s v="PO140323"/>
    <s v="GRN188239"/>
    <n v="101045943"/>
    <s v="RIGHT HAND PULL CORD BRACKET"/>
    <s v="Stoke-on-Trent ST4 8HX"/>
    <n v="24.2"/>
    <x v="1"/>
    <s v="Diesel"/>
    <n v="2.4605350000000002E-2"/>
  </r>
  <r>
    <s v="S022473"/>
    <x v="46"/>
    <s v="PO144898"/>
    <s v="GRN188248"/>
    <n v="101034329"/>
    <s v="WINDING HANDLE EXTENSION SHAFT"/>
    <s v="Stoke-on-Trent ST4 8HX"/>
    <n v="24.2"/>
    <x v="1"/>
    <s v="Diesel"/>
    <n v="2.4605350000000002E-2"/>
  </r>
  <r>
    <s v="S022473"/>
    <x v="46"/>
    <s v="PO140242"/>
    <s v="GRN188253"/>
    <n v="40256925"/>
    <s v="CAMERA BRACKET"/>
    <s v="Stoke-on-Trent ST4 8HX"/>
    <n v="24.2"/>
    <x v="1"/>
    <s v="Diesel"/>
    <n v="2.4605350000000002E-2"/>
  </r>
  <r>
    <s v="S022473"/>
    <x v="46"/>
    <s v="PO141481"/>
    <s v="GRN188367"/>
    <n v="23256461"/>
    <s v="HORIZONTAL BOOM ASSEMBLY (BOF)"/>
    <s v="Stoke-on-Trent ST4 8HX"/>
    <n v="24.2"/>
    <x v="1"/>
    <s v="Diesel"/>
    <n v="2.4605350000000002E-2"/>
  </r>
  <r>
    <s v="S022473"/>
    <x v="46"/>
    <s v="PO135660"/>
    <s v="GRN188477"/>
    <n v="101044155"/>
    <s v="VERTICAL DETECTOR ENCLOSURE FABRICATION"/>
    <s v="Stoke-on-Trent ST4 8HX"/>
    <n v="24.2"/>
    <x v="1"/>
    <s v="Diesel"/>
    <n v="2.4605350000000002E-2"/>
  </r>
  <r>
    <s v="S022473"/>
    <x v="46"/>
    <s v="PO142969"/>
    <s v="GRN188540"/>
    <n v="101016111"/>
    <s v="COVER - HORIZONTAL DETECTOR BOX"/>
    <s v="Stoke-on-Trent ST4 8HX"/>
    <n v="24.2"/>
    <x v="1"/>
    <s v="Diesel"/>
    <n v="2.4605350000000002E-2"/>
  </r>
  <r>
    <s v="S022473"/>
    <x v="46"/>
    <s v="PO132125"/>
    <s v="GRN188607"/>
    <s v="340-1025-1"/>
    <s v="DOOR LINAC SHIELDING (RIGHT)"/>
    <s v="Stoke-on-Trent ST4 8HX"/>
    <n v="24.2"/>
    <x v="1"/>
    <s v="Diesel"/>
    <n v="2.4605350000000002E-2"/>
  </r>
  <r>
    <s v="S022473"/>
    <x v="46"/>
    <s v="PO132124"/>
    <s v="GRN188608"/>
    <s v="340-1025-1"/>
    <s v="DOOR LINAC SHIELDING (RIGHT)"/>
    <s v="Stoke-on-Trent ST4 8HX"/>
    <n v="24.2"/>
    <x v="1"/>
    <s v="Diesel"/>
    <n v="2.4605350000000002E-2"/>
  </r>
  <r>
    <s v="S022473"/>
    <x v="46"/>
    <s v="PO140231"/>
    <s v="GRN188609"/>
    <n v="101012346"/>
    <s v="HANGER FOR METAL DOORS MP-2000 HELAFORM 60040"/>
    <s v="Stoke-on-Trent ST4 8HX"/>
    <n v="24.2"/>
    <x v="1"/>
    <s v="Diesel"/>
    <n v="2.4605350000000002E-2"/>
  </r>
  <r>
    <s v="S022473"/>
    <x v="46"/>
    <s v="PO143823"/>
    <s v="GRN188819"/>
    <n v="42206884"/>
    <s v="MANUAL HYDRAULIC HAND PUMP E H HASSELL"/>
    <s v="Stoke-on-Trent ST4 8HX"/>
    <n v="24.2"/>
    <x v="1"/>
    <s v="Diesel"/>
    <n v="2.4605350000000002E-2"/>
  </r>
  <r>
    <s v="S022473"/>
    <x v="46"/>
    <s v="PO145504"/>
    <s v="GRN188821"/>
    <n v="40256444"/>
    <s v="ANPR CAMERA SUPPORT PLATE"/>
    <s v="Stoke-on-Trent ST4 8HX"/>
    <n v="24.2"/>
    <x v="1"/>
    <s v="Diesel"/>
    <n v="2.4605350000000002E-2"/>
  </r>
  <r>
    <s v="S022473"/>
    <x v="46"/>
    <s v="PO140231"/>
    <s v="GRN188850"/>
    <n v="101040520"/>
    <s v="LINAC ASSEMBLY"/>
    <s v="Stoke-on-Trent ST4 8HX"/>
    <n v="24.2"/>
    <x v="1"/>
    <s v="Diesel"/>
    <n v="2.4605350000000002E-2"/>
  </r>
  <r>
    <s v="S022473"/>
    <x v="46"/>
    <s v="PO140236"/>
    <s v="GRN188851"/>
    <n v="101041289"/>
    <s v="VERTICAL DETECTOR BOX SUPPORT FRAME"/>
    <s v="Stoke-on-Trent ST4 8HX"/>
    <n v="24.2"/>
    <x v="1"/>
    <s v="Diesel"/>
    <n v="2.4605350000000002E-2"/>
  </r>
  <r>
    <s v="S022473"/>
    <x v="46"/>
    <s v="PO140242"/>
    <s v="GRN188857"/>
    <n v="101014535"/>
    <s v="CVI ANSI TEST PIECE ASSEMBLY"/>
    <s v="Stoke-on-Trent ST4 8HX"/>
    <n v="24.2"/>
    <x v="1"/>
    <s v="Diesel"/>
    <n v="2.4605350000000002E-2"/>
  </r>
  <r>
    <s v="S022473"/>
    <x v="46"/>
    <s v="PO144106"/>
    <s v="GRN188858"/>
    <n v="42211271"/>
    <s v="HYDRAULIC CYLINDER ASSEMBLY 125-70-835"/>
    <s v="Stoke-on-Trent ST4 8HX"/>
    <n v="24.2"/>
    <x v="1"/>
    <s v="Diesel"/>
    <n v="2.4605350000000002E-2"/>
  </r>
  <r>
    <s v="S022473"/>
    <x v="46"/>
    <s v="PO140231"/>
    <s v="GRN188901"/>
    <n v="40256908"/>
    <s v="DOOR RUNNER SUPPORT FRAME FOR SHIELDING DOORS - LH"/>
    <s v="Stoke-on-Trent ST4 8HX"/>
    <n v="24.2"/>
    <x v="1"/>
    <s v="Diesel"/>
    <n v="2.4605350000000002E-2"/>
  </r>
  <r>
    <s v="S022473"/>
    <x v="46"/>
    <s v="PO143054"/>
    <s v="GRN188904"/>
    <n v="101019932"/>
    <s v="PHOTOELECTRIC CELL BRACKET ASSEMBLY"/>
    <s v="Stoke-on-Trent ST4 8HX"/>
    <n v="24.2"/>
    <x v="1"/>
    <s v="Diesel"/>
    <n v="2.4605350000000002E-2"/>
  </r>
  <r>
    <s v="S022473"/>
    <x v="46"/>
    <s v="PO140582"/>
    <s v="GRN189008"/>
    <n v="101014535"/>
    <s v="CVI ANSI TEST PIECE ASSEMBLY"/>
    <s v="Stoke-on-Trent ST4 8HX"/>
    <n v="24.2"/>
    <x v="1"/>
    <s v="Diesel"/>
    <n v="2.4605350000000002E-2"/>
  </r>
  <r>
    <s v="S022473"/>
    <x v="46"/>
    <s v="PO142967"/>
    <s v="GRN189040"/>
    <n v="101016111"/>
    <s v="COVER - HORIZONTAL DETECTOR BOX"/>
    <s v="Stoke-on-Trent ST4 8HX"/>
    <n v="24.2"/>
    <x v="1"/>
    <s v="Diesel"/>
    <n v="2.4605350000000002E-2"/>
  </r>
  <r>
    <s v="S022473"/>
    <x v="46"/>
    <s v="PO140236"/>
    <s v="GRN189145"/>
    <n v="40256846"/>
    <s v="WEATHER HOOD END - RIGHT HAND"/>
    <s v="Stoke-on-Trent ST4 8HX"/>
    <n v="24.2"/>
    <x v="1"/>
    <s v="Diesel"/>
    <n v="2.4605350000000002E-2"/>
  </r>
  <r>
    <s v="S022473"/>
    <x v="46"/>
    <s v="PO140323"/>
    <s v="GRN189148"/>
    <n v="101046430"/>
    <s v="LINAC HOUSING ENCLOSURE"/>
    <s v="Stoke-on-Trent ST4 8HX"/>
    <n v="24.2"/>
    <x v="1"/>
    <s v="Diesel"/>
    <n v="2.4605350000000002E-2"/>
  </r>
  <r>
    <s v="S022473"/>
    <x v="46"/>
    <s v="PO142969"/>
    <s v="GRN189242"/>
    <n v="101033277"/>
    <s v="REAR SIDE PANEL SUPPORT FRAME  - GENERATOR SIDE"/>
    <s v="Stoke-on-Trent ST4 8HX"/>
    <n v="24.2"/>
    <x v="1"/>
    <s v="Diesel"/>
    <n v="2.4605350000000002E-2"/>
  </r>
  <r>
    <s v="S022473"/>
    <x v="46"/>
    <s v="PO142967"/>
    <s v="GRN189243"/>
    <n v="101033277"/>
    <s v="REAR SIDE PANEL SUPPORT FRAME  - GENERATOR SIDE"/>
    <s v="Stoke-on-Trent ST4 8HX"/>
    <n v="24.2"/>
    <x v="1"/>
    <s v="Diesel"/>
    <n v="2.4605350000000002E-2"/>
  </r>
  <r>
    <s v="S022473"/>
    <x v="46"/>
    <s v="PO140236"/>
    <s v="GRN189333"/>
    <n v="101020420"/>
    <s v="SR2 MOD2 STAINLESS STEEL SPUR RACK 1596 LG LH"/>
    <s v="Stoke-on-Trent ST4 8HX"/>
    <n v="24.2"/>
    <x v="1"/>
    <s v="Diesel"/>
    <n v="2.4605350000000002E-2"/>
  </r>
  <r>
    <s v="S022473"/>
    <x v="46"/>
    <s v="PO140242"/>
    <s v="GRN189335"/>
    <n v="40256855"/>
    <s v="RACK ACCESS COVER SHIELD"/>
    <s v="Stoke-on-Trent ST4 8HX"/>
    <n v="24.2"/>
    <x v="1"/>
    <s v="Diesel"/>
    <n v="2.4605350000000002E-2"/>
  </r>
  <r>
    <s v="S022473"/>
    <x v="46"/>
    <s v="PO140231"/>
    <s v="GRN189336"/>
    <n v="101019031"/>
    <s v="SHIELD DOOR LEFT HAND - SHIELD DOOR ASSEMBLY"/>
    <s v="Stoke-on-Trent ST4 8HX"/>
    <n v="24.2"/>
    <x v="1"/>
    <s v="Diesel"/>
    <n v="2.4605350000000002E-2"/>
  </r>
  <r>
    <s v="S022473"/>
    <x v="46"/>
    <s v="PO141795"/>
    <s v="GRN189387"/>
    <n v="101014535"/>
    <s v="CVI ANSI TEST PIECE ASSEMBLY"/>
    <s v="Stoke-on-Trent ST4 8HX"/>
    <n v="24.2"/>
    <x v="1"/>
    <s v="Diesel"/>
    <n v="2.4605350000000002E-2"/>
  </r>
  <r>
    <s v="S022473"/>
    <x v="46"/>
    <s v="PO141745"/>
    <s v="GRN189418"/>
    <n v="101014535"/>
    <s v="CVI ANSI TEST PIECE ASSEMBLY"/>
    <s v="Stoke-on-Trent ST4 8HX"/>
    <n v="24.2"/>
    <x v="1"/>
    <s v="Diesel"/>
    <n v="2.4605350000000002E-2"/>
  </r>
  <r>
    <s v="S022473"/>
    <x v="46"/>
    <s v="PO140323"/>
    <s v="GRN189432"/>
    <n v="101040653"/>
    <s v="VERTICAL SAWTOOTH SPLINE"/>
    <s v="Stoke-on-Trent ST4 8HX"/>
    <n v="24.2"/>
    <x v="1"/>
    <s v="Diesel"/>
    <n v="2.4605350000000002E-2"/>
  </r>
  <r>
    <s v="S022473"/>
    <x v="46"/>
    <s v="PO142024"/>
    <s v="GRN189443"/>
    <n v="101014535"/>
    <s v="CVI ANSI TEST PIECE ASSEMBLY"/>
    <s v="Stoke-on-Trent ST4 8HX"/>
    <n v="24.2"/>
    <x v="1"/>
    <s v="Diesel"/>
    <n v="2.4605350000000002E-2"/>
  </r>
  <r>
    <s v="S022473"/>
    <x v="46"/>
    <s v="PO144898"/>
    <s v="GRN189469"/>
    <n v="101035206"/>
    <s v="M60 BEAM STOP ASSEMBLY"/>
    <s v="Stoke-on-Trent ST4 8HX"/>
    <n v="24.2"/>
    <x v="1"/>
    <s v="Diesel"/>
    <n v="2.4605350000000002E-2"/>
  </r>
  <r>
    <s v="S022473"/>
    <x v="46"/>
    <s v="PO141162"/>
    <s v="GRN189472"/>
    <s v="255-1756-40"/>
    <s v="UNISTRUT 1-5/8IN X1-5/8IN SLOTTED"/>
    <s v="Stoke-on-Trent ST4 8HX"/>
    <n v="24.2"/>
    <x v="1"/>
    <s v="Diesel"/>
    <n v="2.4605350000000002E-2"/>
  </r>
  <r>
    <s v="S022473"/>
    <x v="46"/>
    <s v="PO144004"/>
    <s v="GRN189586"/>
    <n v="40211526"/>
    <s v="&quot;J&quot; MOULDING M107"/>
    <s v="Stoke-on-Trent ST4 8HX"/>
    <n v="24.2"/>
    <x v="1"/>
    <s v="Diesel"/>
    <n v="2.4605350000000002E-2"/>
  </r>
  <r>
    <s v="S022473"/>
    <x v="46"/>
    <s v="PO144004"/>
    <s v="GRN189588"/>
    <n v="57207401"/>
    <s v="DOOR CAPPING DC2P22 - PAINTED (RAL 9003) (5M LONG)"/>
    <s v="Stoke-on-Trent ST4 8HX"/>
    <n v="24.2"/>
    <x v="1"/>
    <s v="Diesel"/>
    <n v="2.4605350000000002E-2"/>
  </r>
  <r>
    <s v="S022473"/>
    <x v="46"/>
    <s v="PO144004"/>
    <s v="GRN189589"/>
    <n v="57211853"/>
    <s v="DOOR CAPPING DC2P17 - PAINTED (RAL 9003) X 3M LONG"/>
    <s v="Stoke-on-Trent ST4 8HX"/>
    <n v="24.2"/>
    <x v="1"/>
    <s v="Diesel"/>
    <n v="2.4605350000000002E-2"/>
  </r>
  <r>
    <s v="S022473"/>
    <x v="46"/>
    <s v="PO144004"/>
    <s v="GRN189590"/>
    <n v="57211851"/>
    <s v="DOOR CAPPING DC1P17 - PAINTED (RAL 9003) x 3M AALC"/>
    <s v="Stoke-on-Trent ST4 8HX"/>
    <n v="24.2"/>
    <x v="1"/>
    <s v="Diesel"/>
    <n v="2.4605350000000002E-2"/>
  </r>
  <r>
    <s v="S022473"/>
    <x v="46"/>
    <s v="PO142967"/>
    <s v="GRN189709"/>
    <n v="101035368"/>
    <s v="OPERATORS CABIN FIRST FIX"/>
    <s v="Stoke-on-Trent ST4 8HX"/>
    <n v="24.2"/>
    <x v="1"/>
    <s v="Diesel"/>
    <n v="2.4605350000000002E-2"/>
  </r>
  <r>
    <s v="S022473"/>
    <x v="46"/>
    <s v="PO146882"/>
    <s v="GRN189732"/>
    <n v="101028437"/>
    <s v="M20 SPHERICAL SEAT NUT"/>
    <s v="Stoke-on-Trent ST4 8HX"/>
    <n v="24.2"/>
    <x v="1"/>
    <s v="Diesel"/>
    <n v="2.4605350000000002E-2"/>
  </r>
  <r>
    <s v="S022473"/>
    <x v="46"/>
    <s v="PO143561"/>
    <s v="GRN189737"/>
    <n v="101026436"/>
    <s v="ENERGY CHAIN ANGLE BRACKET"/>
    <s v="Stoke-on-Trent ST4 8HX"/>
    <n v="24.2"/>
    <x v="1"/>
    <s v="Diesel"/>
    <n v="2.4605350000000002E-2"/>
  </r>
  <r>
    <s v="S022473"/>
    <x v="46"/>
    <s v="PO142969"/>
    <s v="GRN189742"/>
    <n v="101035368"/>
    <s v="OPERATORS CABIN FIRST FIX"/>
    <s v="Stoke-on-Trent ST4 8HX"/>
    <n v="24.2"/>
    <x v="1"/>
    <s v="Diesel"/>
    <n v="2.4605350000000002E-2"/>
  </r>
  <r>
    <s v="S022473"/>
    <x v="46"/>
    <s v="PO131767"/>
    <s v="GRN189863"/>
    <s v="340-1012-1"/>
    <s v="WELDMENT LINAC SUPPORT STRUCTURE"/>
    <s v="Stoke-on-Trent ST4 8HX"/>
    <n v="24.2"/>
    <x v="1"/>
    <s v="Diesel"/>
    <n v="2.4605350000000002E-2"/>
  </r>
  <r>
    <s v="S023375"/>
    <x v="13"/>
    <s v="PO142071"/>
    <s v="GRN194102"/>
    <n v="101028765"/>
    <s v="HV CABLE R24SL - R28SL 2MCOMET - P3/250-R24RASL-R"/>
    <s v="Boston Massachusetts"/>
    <n v="3154"/>
    <x v="0"/>
    <s v="Crude"/>
    <n v="2.5295079999999999"/>
  </r>
  <r>
    <s v="S022473"/>
    <x v="46"/>
    <s v="PO146955"/>
    <s v="GRN189954"/>
    <n v="101028436"/>
    <s v="M20 DISHED WASHER"/>
    <s v="Stoke-on-Trent ST4 8HX"/>
    <n v="24.2"/>
    <x v="1"/>
    <s v="Diesel"/>
    <n v="2.4605350000000002E-2"/>
  </r>
  <r>
    <s v="S022473"/>
    <x v="46"/>
    <s v="PO144004"/>
    <s v="GRN189992"/>
    <n v="57207404"/>
    <s v="ALUMINIUM EXTRUSION M107 (J MOULDING) - 5M LONG"/>
    <s v="Stoke-on-Trent ST4 8HX"/>
    <n v="24.2"/>
    <x v="1"/>
    <s v="Diesel"/>
    <n v="2.4605350000000002E-2"/>
  </r>
  <r>
    <s v="S002239"/>
    <x v="17"/>
    <s v="PO147114"/>
    <s v="GRN192217"/>
    <n v="101043479"/>
    <s v="SF6 GAS CYLINDER 4.68 LB"/>
    <s v="UT 84104"/>
    <n v="4725"/>
    <x v="4"/>
    <s v="Aviation"/>
    <n v="0.33234727680000004"/>
  </r>
  <r>
    <s v="S022473"/>
    <x v="46"/>
    <s v="PO144004"/>
    <s v="GRN189995"/>
    <n v="57207523"/>
    <s v="PRE- BOWED ALU ROOF STICKS TH2 PC (RAL9003) WHITE"/>
    <s v="Stoke-on-Trent ST4 8HX"/>
    <n v="24.2"/>
    <x v="1"/>
    <s v="Diesel"/>
    <n v="2.4605350000000002E-2"/>
  </r>
  <r>
    <s v="S022473"/>
    <x v="46"/>
    <s v="PO144044"/>
    <s v="GRN190026"/>
    <n v="42206230"/>
    <s v="AXLE LOCK CYLINDER 100/50/120"/>
    <s v="Stoke-on-Trent ST4 8HX"/>
    <n v="24.2"/>
    <x v="1"/>
    <s v="Diesel"/>
    <n v="2.4605350000000002E-2"/>
  </r>
  <r>
    <s v="S022473"/>
    <x v="46"/>
    <s v="PO146360"/>
    <s v="GRN190027"/>
    <n v="23255228"/>
    <s v="SHOT BOLT ASSEMBLY - VERTICAL ALIGNMENT"/>
    <s v="Stoke-on-Trent ST4 8HX"/>
    <n v="24.2"/>
    <x v="1"/>
    <s v="Diesel"/>
    <n v="2.4605350000000002E-2"/>
  </r>
  <r>
    <s v="S022473"/>
    <x v="46"/>
    <s v="PO141065"/>
    <s v="GRN190035"/>
    <n v="101043987"/>
    <s v="VERTICAL ARRAY PLATE"/>
    <s v="Stoke-on-Trent ST4 8HX"/>
    <n v="24.2"/>
    <x v="1"/>
    <s v="Diesel"/>
    <n v="2.4605350000000002E-2"/>
  </r>
  <r>
    <s v="S022473"/>
    <x v="46"/>
    <s v="PO142972"/>
    <s v="GRN190197"/>
    <n v="101033277"/>
    <s v="REAR SIDE PANEL SUPPORT FRAME  - GENERATOR SIDE"/>
    <s v="Stoke-on-Trent ST4 8HX"/>
    <n v="24.2"/>
    <x v="1"/>
    <s v="Diesel"/>
    <n v="2.4605350000000002E-2"/>
  </r>
  <r>
    <s v="S022473"/>
    <x v="46"/>
    <s v="PO142973"/>
    <s v="GRN190198"/>
    <n v="101033277"/>
    <s v="REAR SIDE PANEL SUPPORT FRAME  - GENERATOR SIDE"/>
    <s v="Stoke-on-Trent ST4 8HX"/>
    <n v="24.2"/>
    <x v="1"/>
    <s v="Diesel"/>
    <n v="2.4605350000000002E-2"/>
  </r>
  <r>
    <s v="S001121"/>
    <x v="5"/>
    <s v="PO143183"/>
    <s v="GRN194114"/>
    <n v="13204807"/>
    <s v="RSLINX CLASSIC SINGLE NODE"/>
    <s v="Salford M5 4BE"/>
    <n v="103.6"/>
    <x v="2"/>
    <s v="Diesel"/>
    <n v="3.8331999999999998E-4"/>
  </r>
  <r>
    <s v="S001121"/>
    <x v="5"/>
    <s v="PO143182"/>
    <s v="GRN194115"/>
    <n v="13204807"/>
    <s v="RSLINX CLASSIC SINGLE NODE"/>
    <s v="Salford M5 4BE"/>
    <n v="103.6"/>
    <x v="2"/>
    <s v="Diesel"/>
    <n v="3.8331999999999998E-4"/>
  </r>
  <r>
    <s v="S022473"/>
    <x v="46"/>
    <s v="PO142974"/>
    <s v="GRN190199"/>
    <n v="101033277"/>
    <s v="REAR SIDE PANEL SUPPORT FRAME  - GENERATOR SIDE"/>
    <s v="Stoke-on-Trent ST4 8HX"/>
    <n v="24.2"/>
    <x v="1"/>
    <s v="Diesel"/>
    <n v="2.4605350000000002E-2"/>
  </r>
  <r>
    <s v="S022473"/>
    <x v="46"/>
    <s v="PO141745"/>
    <s v="GRN190281"/>
    <n v="101014535"/>
    <s v="CVI ANSI TEST PIECE ASSEMBLY"/>
    <s v="Stoke-on-Trent ST4 8HX"/>
    <n v="24.2"/>
    <x v="1"/>
    <s v="Diesel"/>
    <n v="2.4605350000000002E-2"/>
  </r>
  <r>
    <s v="S022473"/>
    <x v="46"/>
    <s v="PO142972"/>
    <s v="GRN190344"/>
    <n v="101016111"/>
    <s v="COVER - HORIZONTAL DETECTOR BOX"/>
    <s v="Stoke-on-Trent ST4 8HX"/>
    <n v="24.2"/>
    <x v="1"/>
    <s v="Diesel"/>
    <n v="2.4605350000000002E-2"/>
  </r>
  <r>
    <s v="S022473"/>
    <x v="46"/>
    <s v="PO143858"/>
    <s v="GRN190447"/>
    <n v="101023549"/>
    <s v="AXLE LOCK SUB ASSEMBLY"/>
    <s v="Stoke-on-Trent ST4 8HX"/>
    <n v="24.2"/>
    <x v="1"/>
    <s v="Diesel"/>
    <n v="2.4605350000000002E-2"/>
  </r>
  <r>
    <s v="S022473"/>
    <x v="46"/>
    <s v="PO141745"/>
    <s v="GRN190613"/>
    <n v="101014535"/>
    <s v="CVI ANSI TEST PIECE ASSEMBLY"/>
    <s v="Stoke-on-Trent ST4 8HX"/>
    <n v="24.2"/>
    <x v="1"/>
    <s v="Diesel"/>
    <n v="2.4605350000000002E-2"/>
  </r>
  <r>
    <s v="S022473"/>
    <x v="46"/>
    <s v="PO142973"/>
    <s v="GRN190698"/>
    <n v="101016111"/>
    <s v="COVER - HORIZONTAL DETECTOR BOX"/>
    <s v="Stoke-on-Trent ST4 8HX"/>
    <n v="24.2"/>
    <x v="1"/>
    <s v="Diesel"/>
    <n v="2.4605350000000002E-2"/>
  </r>
  <r>
    <s v="S022473"/>
    <x v="46"/>
    <s v="PO141745"/>
    <s v="GRN190922"/>
    <n v="101014535"/>
    <s v="CVI ANSI TEST PIECE ASSEMBLY"/>
    <s v="Stoke-on-Trent ST4 8HX"/>
    <n v="24.2"/>
    <x v="1"/>
    <s v="Diesel"/>
    <n v="2.4605350000000002E-2"/>
  </r>
  <r>
    <s v="S022473"/>
    <x v="46"/>
    <s v="PO142972"/>
    <s v="GRN191073"/>
    <n v="101035368"/>
    <s v="OPERATORS CABIN FIRST FIX"/>
    <s v="Stoke-on-Trent ST4 8HX"/>
    <n v="24.2"/>
    <x v="1"/>
    <s v="Diesel"/>
    <n v="2.4605350000000002E-2"/>
  </r>
  <r>
    <s v="S022473"/>
    <x v="46"/>
    <s v="PO145074"/>
    <s v="GRN191243"/>
    <n v="23259121"/>
    <s v="DETECTOR BOX LID ASSEMBLY 810 x 210 (BOF) PMP FABS"/>
    <s v="Stoke-on-Trent ST4 8HX"/>
    <n v="24.2"/>
    <x v="1"/>
    <s v="Diesel"/>
    <n v="2.4605350000000002E-2"/>
  </r>
  <r>
    <s v="S022473"/>
    <x v="46"/>
    <s v="PO145197"/>
    <s v="GRN191286"/>
    <s v="340-1103-1"/>
    <s v="GANTRY"/>
    <s v="Stoke-on-Trent ST4 8HX"/>
    <n v="24.2"/>
    <x v="1"/>
    <s v="Diesel"/>
    <n v="2.4605350000000002E-2"/>
  </r>
  <r>
    <s v="S022473"/>
    <x v="46"/>
    <s v="PO143858"/>
    <s v="GRN191324"/>
    <n v="101023549"/>
    <s v="AXLE LOCK SUB ASSEMBLY"/>
    <s v="Stoke-on-Trent ST4 8HX"/>
    <n v="24.2"/>
    <x v="1"/>
    <s v="Diesel"/>
    <n v="2.4605350000000002E-2"/>
  </r>
  <r>
    <s v="S022473"/>
    <x v="46"/>
    <s v="PO143858"/>
    <s v="GRN191325"/>
    <n v="101023549"/>
    <s v="AXLE LOCK SUB ASSEMBLY"/>
    <s v="Stoke-on-Trent ST4 8HX"/>
    <n v="24.2"/>
    <x v="1"/>
    <s v="Diesel"/>
    <n v="2.4605350000000002E-2"/>
  </r>
  <r>
    <s v="S022473"/>
    <x v="46"/>
    <s v="PO147117"/>
    <s v="GRN191399"/>
    <s v="364-1000-1"/>
    <s v="TOUCH UP PAINT KIT - A25"/>
    <s v="Stoke-on-Trent ST4 8HX"/>
    <n v="24.2"/>
    <x v="1"/>
    <s v="Diesel"/>
    <n v="2.4605350000000002E-2"/>
  </r>
  <r>
    <s v="S022473"/>
    <x v="46"/>
    <s v="PO146728"/>
    <s v="GRN191469"/>
    <n v="23255228"/>
    <s v="SHOT BOLT ASSEMBLY - VERTICAL ALIGNMENT"/>
    <s v="Stoke-on-Trent ST4 8HX"/>
    <n v="24.2"/>
    <x v="1"/>
    <s v="Diesel"/>
    <n v="2.4605350000000002E-2"/>
  </r>
  <r>
    <s v="S022473"/>
    <x v="46"/>
    <s v="PO142973"/>
    <s v="GRN191497"/>
    <n v="101035368"/>
    <s v="OPERATORS CABIN FIRST FIX"/>
    <s v="Stoke-on-Trent ST4 8HX"/>
    <n v="24.2"/>
    <x v="1"/>
    <s v="Diesel"/>
    <n v="2.4605350000000002E-2"/>
  </r>
  <r>
    <s v="S022473"/>
    <x v="46"/>
    <s v="PO142973"/>
    <s v="GRN191576"/>
    <n v="101013999"/>
    <s v="DETECTOR BOX LID"/>
    <s v="Stoke-on-Trent ST4 8HX"/>
    <n v="24.2"/>
    <x v="1"/>
    <s v="Diesel"/>
    <n v="2.4605350000000002E-2"/>
  </r>
  <r>
    <s v="S022473"/>
    <x v="46"/>
    <s v="PO142974"/>
    <s v="GRN191765"/>
    <n v="101016111"/>
    <s v="COVER - HORIZONTAL DETECTOR BOX"/>
    <s v="Stoke-on-Trent ST4 8HX"/>
    <n v="24.2"/>
    <x v="1"/>
    <s v="Diesel"/>
    <n v="2.4605350000000002E-2"/>
  </r>
  <r>
    <s v="S022473"/>
    <x v="46"/>
    <s v="PO140113"/>
    <s v="GRN192028"/>
    <n v="101045927"/>
    <s v="G60HP VERTICAL BEAM STOP SUB-ASSEMBLY"/>
    <s v="Stoke-on-Trent ST4 8HX"/>
    <n v="24.2"/>
    <x v="1"/>
    <s v="Diesel"/>
    <n v="2.4605350000000002E-2"/>
  </r>
  <r>
    <s v="S022473"/>
    <x v="46"/>
    <s v="PO147698"/>
    <s v="GRN192161"/>
    <n v="85213573"/>
    <s v="M16 HIGH STRENGTH FLAT WASHER HDG"/>
    <s v="Stoke-on-Trent ST4 8HX"/>
    <n v="24.2"/>
    <x v="1"/>
    <s v="Diesel"/>
    <n v="2.4605350000000002E-2"/>
  </r>
  <r>
    <s v="S022473"/>
    <x v="46"/>
    <s v="PO143858"/>
    <s v="GRN192168"/>
    <n v="101023549"/>
    <s v="AXLE LOCK SUB ASSEMBLY"/>
    <s v="Stoke-on-Trent ST4 8HX"/>
    <n v="24.2"/>
    <x v="1"/>
    <s v="Diesel"/>
    <n v="2.4605350000000002E-2"/>
  </r>
  <r>
    <s v="S022473"/>
    <x v="46"/>
    <s v="PO144001"/>
    <s v="GRN192309"/>
    <n v="101021115"/>
    <s v="REAR SIDE PANEL SUPPORT FRAME - GENERATOR SIDE"/>
    <s v="Stoke-on-Trent ST4 8HX"/>
    <n v="24.2"/>
    <x v="1"/>
    <s v="Diesel"/>
    <n v="2.4605350000000002E-2"/>
  </r>
  <r>
    <s v="S022473"/>
    <x v="46"/>
    <s v="PO140111"/>
    <s v="GRN192481"/>
    <n v="101044155"/>
    <s v="VERTICAL DETECTOR ENCLOSURE FABRICATION"/>
    <s v="Stoke-on-Trent ST4 8HX"/>
    <n v="24.2"/>
    <x v="1"/>
    <s v="Diesel"/>
    <n v="2.4605350000000002E-2"/>
  </r>
  <r>
    <s v="S022473"/>
    <x v="46"/>
    <s v="PO140111"/>
    <s v="GRN192676"/>
    <n v="101044403"/>
    <s v="VERTICAL DETECTOR BOX END PLATE"/>
    <s v="Stoke-on-Trent ST4 8HX"/>
    <n v="24.2"/>
    <x v="1"/>
    <s v="Diesel"/>
    <n v="2.4605350000000002E-2"/>
  </r>
  <r>
    <s v="S022473"/>
    <x v="46"/>
    <s v="PO143561"/>
    <s v="GRN192677"/>
    <n v="101025602"/>
    <s v="TIM-2134001 M60-BX BEAM SPLIT LASER ASSY BRACKET"/>
    <s v="Stoke-on-Trent ST4 8HX"/>
    <n v="24.2"/>
    <x v="1"/>
    <s v="Diesel"/>
    <n v="2.4605350000000002E-2"/>
  </r>
  <r>
    <s v="S022473"/>
    <x v="46"/>
    <s v="PO142975"/>
    <s v="GRN193023"/>
    <n v="101035368"/>
    <s v="OPERATORS CABIN FIRST FIX"/>
    <s v="Stoke-on-Trent ST4 8HX"/>
    <n v="24.2"/>
    <x v="1"/>
    <s v="Diesel"/>
    <n v="2.4605350000000002E-2"/>
  </r>
  <r>
    <s v="S022473"/>
    <x v="46"/>
    <s v="PO143562"/>
    <s v="GRN193099"/>
    <n v="101044394"/>
    <s v="G60HP HORIZONTAL ARRAY PLATE"/>
    <s v="Stoke-on-Trent ST4 8HX"/>
    <n v="24.2"/>
    <x v="1"/>
    <s v="Diesel"/>
    <n v="2.4605350000000002E-2"/>
  </r>
  <r>
    <s v="S022473"/>
    <x v="46"/>
    <s v="PO142976"/>
    <s v="GRN193184"/>
    <n v="101035368"/>
    <s v="OPERATORS CABIN FIRST FIX"/>
    <s v="Stoke-on-Trent ST4 8HX"/>
    <n v="24.2"/>
    <x v="1"/>
    <s v="Diesel"/>
    <n v="2.4605350000000002E-2"/>
  </r>
  <r>
    <s v="S022473"/>
    <x v="46"/>
    <s v="PO142970"/>
    <s v="GRN193185"/>
    <n v="101035368"/>
    <s v="OPERATORS CABIN FIRST FIX"/>
    <s v="Stoke-on-Trent ST4 8HX"/>
    <n v="24.2"/>
    <x v="1"/>
    <s v="Diesel"/>
    <n v="2.4605350000000002E-2"/>
  </r>
  <r>
    <s v="S023413"/>
    <x v="15"/>
    <s v="PO143315"/>
    <s v="GRN194148"/>
    <n v="42203630"/>
    <s v="VISY IRIS CONTAINER OCR SOFTWARE"/>
    <s v="33100 Tampere, Finland"/>
    <n v="3916"/>
    <x v="2"/>
    <s v="Diesel"/>
    <n v="3.9815929999999999E-2"/>
  </r>
  <r>
    <s v="S022473"/>
    <x v="46"/>
    <s v="PO147499"/>
    <s v="GRN193437"/>
    <n v="101013663"/>
    <s v="HORIZONTAL ARRAY PLATE - GANTRY/PORTAL"/>
    <s v="Stoke-on-Trent ST4 8HX"/>
    <n v="24.2"/>
    <x v="1"/>
    <s v="Diesel"/>
    <n v="2.4605350000000002E-2"/>
  </r>
  <r>
    <s v="S022473"/>
    <x v="46"/>
    <s v="PO147324"/>
    <s v="GRN193445"/>
    <s v="356-1056-1"/>
    <s v="SIDE GUARD DROP DOWN BRACKET"/>
    <s v="Stoke-on-Trent ST4 8HX"/>
    <n v="24.2"/>
    <x v="1"/>
    <s v="Diesel"/>
    <n v="2.4605350000000002E-2"/>
  </r>
  <r>
    <s v="S001571"/>
    <x v="10"/>
    <s v="PO147559"/>
    <s v="GRN194152"/>
    <n v="42205717"/>
    <s v="LASER MEASUREMENT SENSOR LMS511-11100 LITE OUTDOOR"/>
    <s v="St Albans AL1 5BN"/>
    <n v="298"/>
    <x v="2"/>
    <s v="Diesel"/>
    <n v="1.1026E-3"/>
  </r>
  <r>
    <s v="S001571"/>
    <x v="10"/>
    <s v="PO147559"/>
    <s v="GRN194153"/>
    <n v="42205717"/>
    <s v="LASER MEASUREMENT SENSOR LMS511-11100 LITE OUTDOOR"/>
    <s v="St Albans AL1 5BN"/>
    <n v="298"/>
    <x v="2"/>
    <s v="Diesel"/>
    <n v="1.1026E-3"/>
  </r>
  <r>
    <s v="S022473"/>
    <x v="46"/>
    <s v="PO132720"/>
    <s v="GRN193952"/>
    <s v="350-1005-1"/>
    <s v="REWORK TO LATEST REVISION"/>
    <s v="Stoke-on-Trent ST4 8HX"/>
    <n v="24.2"/>
    <x v="1"/>
    <s v="Diesel"/>
    <n v="2.4605350000000002E-2"/>
  </r>
  <r>
    <s v="S022473"/>
    <x v="46"/>
    <s v="PO142887"/>
    <s v="GRN194144"/>
    <n v="101033277"/>
    <s v="REAR SIDE PANEL SUPPORT FRAME  - GENERATOR SIDE"/>
    <s v="Stoke-on-Trent ST4 8HX"/>
    <n v="24.2"/>
    <x v="1"/>
    <s v="Diesel"/>
    <n v="2.4605350000000002E-2"/>
  </r>
  <r>
    <s v="S022473"/>
    <x v="46"/>
    <s v="PO142887"/>
    <s v="GRN194157"/>
    <n v="101033277"/>
    <s v="REAR SIDE PANEL SUPPORT FRAME  - GENERATOR SIDE"/>
    <s v="Stoke-on-Trent ST4 8HX"/>
    <n v="24.2"/>
    <x v="1"/>
    <s v="Diesel"/>
    <n v="2.4605350000000002E-2"/>
  </r>
  <r>
    <s v="S022473"/>
    <x v="46"/>
    <s v="PO142010"/>
    <s v="GRN194185"/>
    <n v="101044760"/>
    <s v="DETECTOR BOX LID VENTED ASSEMBLY"/>
    <s v="Stoke-on-Trent ST4 8HX"/>
    <n v="24.2"/>
    <x v="1"/>
    <s v="Diesel"/>
    <n v="2.4605350000000002E-2"/>
  </r>
  <r>
    <s v="S022473"/>
    <x v="46"/>
    <s v="PO147719"/>
    <s v="GRN194191"/>
    <n v="101026807"/>
    <s v="1.4M HIGH M60 LADDER FOR LORRY BED ACCESS"/>
    <s v="Stoke-on-Trent ST4 8HX"/>
    <n v="24.2"/>
    <x v="1"/>
    <s v="Diesel"/>
    <n v="2.4605350000000002E-2"/>
  </r>
  <r>
    <s v="S022473"/>
    <x v="46"/>
    <s v="PO146191"/>
    <s v="GRN194195"/>
    <n v="101010847"/>
    <s v="WHEEL SUPPORT ASSEMBLY"/>
    <s v="Stoke-on-Trent ST4 8HX"/>
    <n v="24.2"/>
    <x v="1"/>
    <s v="Diesel"/>
    <n v="2.4605350000000002E-2"/>
  </r>
  <r>
    <s v="S022473"/>
    <x v="46"/>
    <s v="PO143858"/>
    <s v="GRN194214"/>
    <n v="101023549"/>
    <s v="AXLE LOCK SUB ASSEMBLY"/>
    <s v="Stoke-on-Trent ST4 8HX"/>
    <n v="24.2"/>
    <x v="1"/>
    <s v="Diesel"/>
    <n v="2.4605350000000002E-2"/>
  </r>
  <r>
    <s v="S022473"/>
    <x v="46"/>
    <s v="PO148310"/>
    <s v="GRN194223"/>
    <s v="361-1425-1"/>
    <s v="UPPER BRACE PLATE"/>
    <s v="Stoke-on-Trent ST4 8HX"/>
    <n v="24.2"/>
    <x v="1"/>
    <s v="Diesel"/>
    <n v="2.4605350000000002E-2"/>
  </r>
  <r>
    <s v="S022473"/>
    <x v="46"/>
    <s v="PO142974"/>
    <s v="GRN194243"/>
    <n v="101035368"/>
    <s v="OPERATORS CABIN FIRST FIX"/>
    <s v="Stoke-on-Trent ST4 8HX"/>
    <n v="24.2"/>
    <x v="1"/>
    <s v="Diesel"/>
    <n v="2.4605350000000002E-2"/>
  </r>
  <r>
    <s v="S022473"/>
    <x v="46"/>
    <s v="PO142977"/>
    <s v="GRN194245"/>
    <n v="101035368"/>
    <s v="OPERATORS CABIN FIRST FIX"/>
    <s v="Stoke-on-Trent ST4 8HX"/>
    <n v="24.2"/>
    <x v="1"/>
    <s v="Diesel"/>
    <n v="2.4605350000000002E-2"/>
  </r>
  <r>
    <s v="S022473"/>
    <x v="46"/>
    <s v="PO146569"/>
    <s v="GRN194432"/>
    <s v="361-1331-1"/>
    <s v="FILL PLT ASSY - ROAD &amp; OUTER TRACK"/>
    <s v="Stoke-on-Trent ST4 8HX"/>
    <n v="24.2"/>
    <x v="1"/>
    <s v="Diesel"/>
    <n v="2.4605350000000002E-2"/>
  </r>
  <r>
    <s v="S022473"/>
    <x v="46"/>
    <s v="PO142981"/>
    <s v="GRN194443"/>
    <n v="101033277"/>
    <s v="REAR SIDE PANEL SUPPORT FRAME  - GENERATOR SIDE"/>
    <s v="Stoke-on-Trent ST4 8HX"/>
    <n v="24.2"/>
    <x v="1"/>
    <s v="Diesel"/>
    <n v="2.4605350000000002E-2"/>
  </r>
  <r>
    <s v="S022473"/>
    <x v="46"/>
    <s v="PO142980"/>
    <s v="GRN194444"/>
    <n v="101033277"/>
    <s v="REAR SIDE PANEL SUPPORT FRAME  - GENERATOR SIDE"/>
    <s v="Stoke-on-Trent ST4 8HX"/>
    <n v="24.2"/>
    <x v="1"/>
    <s v="Diesel"/>
    <n v="2.4605350000000002E-2"/>
  </r>
  <r>
    <s v="S022473"/>
    <x v="46"/>
    <s v="PO147826"/>
    <s v="GRN194576"/>
    <n v="101011305"/>
    <s v="POD DOOR - LOCK TO INSIDE HANDLE CON-ROD"/>
    <s v="Stoke-on-Trent ST4 8HX"/>
    <n v="24.2"/>
    <x v="1"/>
    <s v="Diesel"/>
    <n v="2.4605350000000002E-2"/>
  </r>
  <r>
    <s v="S022473"/>
    <x v="46"/>
    <s v="PO142981"/>
    <s v="GRN194577"/>
    <n v="101016111"/>
    <s v="COVER - HORIZONTAL DETECTOR BOX"/>
    <s v="Stoke-on-Trent ST4 8HX"/>
    <n v="24.2"/>
    <x v="1"/>
    <s v="Diesel"/>
    <n v="2.4605350000000002E-2"/>
  </r>
  <r>
    <s v="S022473"/>
    <x v="46"/>
    <s v="PO139434"/>
    <s v="GRN195504"/>
    <n v="101014535"/>
    <s v="CVI ANSI TEST PIECE ASSEMBLY"/>
    <s v="Stoke-on-Trent ST4 8HX"/>
    <n v="24.2"/>
    <x v="1"/>
    <s v="Diesel"/>
    <n v="2.4605350000000002E-2"/>
  </r>
  <r>
    <s v="S022473"/>
    <x v="46"/>
    <s v="PO139434"/>
    <s v="GRN195550"/>
    <n v="101014535"/>
    <s v="CVI ANSI TEST PIECE ASSEMBLY"/>
    <s v="Stoke-on-Trent ST4 8HX"/>
    <n v="24.2"/>
    <x v="1"/>
    <s v="Diesel"/>
    <n v="2.4605350000000002E-2"/>
  </r>
  <r>
    <s v="S022473"/>
    <x v="46"/>
    <s v="PO139434"/>
    <s v="GRN195575"/>
    <n v="101014535"/>
    <s v="CVI ANSI TEST PIECE ASSEMBLY"/>
    <s v="Stoke-on-Trent ST4 8HX"/>
    <n v="24.2"/>
    <x v="1"/>
    <s v="Diesel"/>
    <n v="2.4605350000000002E-2"/>
  </r>
  <r>
    <s v="S022473"/>
    <x v="46"/>
    <s v="PO142978"/>
    <s v="GRN195702"/>
    <n v="101016111"/>
    <s v="COVER - HORIZONTAL DETECTOR BOX"/>
    <s v="Stoke-on-Trent ST4 8HX"/>
    <n v="24.2"/>
    <x v="1"/>
    <s v="Diesel"/>
    <n v="2.4605350000000002E-2"/>
  </r>
  <r>
    <s v="S022473"/>
    <x v="46"/>
    <s v="PO145778"/>
    <s v="GRN195775"/>
    <s v="361-1111-1"/>
    <s v="PIT STEELWORK MAIN ASSY"/>
    <s v="Stoke-on-Trent ST4 8HX"/>
    <n v="24.2"/>
    <x v="1"/>
    <s v="Diesel"/>
    <n v="2.4605350000000002E-2"/>
  </r>
  <r>
    <s v="S022473"/>
    <x v="46"/>
    <s v="PO139434"/>
    <s v="GRN196223"/>
    <n v="101014535"/>
    <s v="CVI ANSI TEST PIECE ASSEMBLY"/>
    <s v="Stoke-on-Trent ST4 8HX"/>
    <n v="24.2"/>
    <x v="1"/>
    <s v="Diesel"/>
    <n v="2.4605350000000002E-2"/>
  </r>
  <r>
    <s v="S022473"/>
    <x v="46"/>
    <s v="PO142297"/>
    <s v="GRN196284"/>
    <n v="101016111"/>
    <s v="COVER - HORIZONTAL DETECTOR BOX"/>
    <s v="Stoke-on-Trent ST4 8HX"/>
    <n v="24.2"/>
    <x v="1"/>
    <s v="Diesel"/>
    <n v="2.4605350000000002E-2"/>
  </r>
  <r>
    <s v="S000892"/>
    <x v="16"/>
    <s v="PO148429"/>
    <s v="GRN194193"/>
    <s v="11701-0133"/>
    <s v="BATTERY LITHIUM 3V CR2 EXTENDED TEMPERATURE RANGE"/>
    <s v="Stockport SK4 2JT"/>
    <n v="55"/>
    <x v="2"/>
    <s v="Diesel"/>
    <n v="2.0350000000000001E-4"/>
  </r>
  <r>
    <s v="S026602"/>
    <x v="12"/>
    <s v="PO148319"/>
    <s v="GRN194194"/>
    <n v="101047402"/>
    <s v="FAN BELT FOR ISUZU 4LE2"/>
    <s v="Watford WD24 7GG"/>
    <n v="302"/>
    <x v="2"/>
    <s v="Diesl"/>
    <n v="1.1173999999999999E-3"/>
  </r>
  <r>
    <s v="S022473"/>
    <x v="46"/>
    <s v="PO148320"/>
    <s v="GRN196285"/>
    <n v="85213573"/>
    <s v="M16 HIGH STRENGTH FLAT WASHER HDG"/>
    <s v="Stoke-on-Trent ST4 8HX"/>
    <n v="24.2"/>
    <x v="1"/>
    <s v="Diesel"/>
    <n v="2.4605350000000002E-2"/>
  </r>
  <r>
    <s v="S000892"/>
    <x v="16"/>
    <s v="PO148429"/>
    <s v="GRN194200"/>
    <n v="34208933"/>
    <s v="SWITCH DISCONNECTOR 4 POLE DIN RAIL 63A 22 KW IP65"/>
    <s v="Stockport SK4 2JT"/>
    <n v="55"/>
    <x v="2"/>
    <s v="Diesel"/>
    <n v="2.0350000000000001E-4"/>
  </r>
  <r>
    <s v="S024099"/>
    <x v="47"/>
    <s v="PO145101"/>
    <s v="GRN195555"/>
    <s v="340-1012-1"/>
    <s v="WELDMENT LINAC SUPPORT STRUCTURE"/>
    <s v="Stafford ST16 3DR"/>
    <n v="49.6"/>
    <x v="3"/>
    <s v="Diesel"/>
    <n v="5.0430800000000005E-2"/>
  </r>
  <r>
    <s v="S022473"/>
    <x v="46"/>
    <s v="PO142981"/>
    <s v="GRN196362"/>
    <n v="101035368"/>
    <s v="OPERATORS CABIN FIRST FIX"/>
    <s v="Stoke-on-Trent ST4 8HX"/>
    <n v="24.2"/>
    <x v="1"/>
    <s v="Diesel"/>
    <n v="2.4605350000000002E-2"/>
  </r>
  <r>
    <s v="S001121"/>
    <x v="5"/>
    <s v="PO143187"/>
    <s v="GRN194212"/>
    <n v="101035626"/>
    <s v="PANELVIEW PLUS 7. 4.3&quot; SCREEN ALLEN BRADLEY 2711P-"/>
    <s v="Salford M5 4BE"/>
    <n v="103.6"/>
    <x v="2"/>
    <s v="Diesel"/>
    <n v="3.8331999999999998E-4"/>
  </r>
  <r>
    <s v="S022473"/>
    <x v="46"/>
    <s v="PO144754"/>
    <s v="GRN196363"/>
    <n v="101044403"/>
    <s v="VERTICAL DETECTOR BOX END PLATE"/>
    <s v="Stoke-on-Trent ST4 8HX"/>
    <n v="24.2"/>
    <x v="1"/>
    <s v="Diesel"/>
    <n v="2.4605350000000002E-2"/>
  </r>
  <r>
    <s v="S022473"/>
    <x v="46"/>
    <s v="PO146570"/>
    <s v="GRN196783"/>
    <s v="361-1331-1"/>
    <s v="FILL PLT ASSY - ROAD &amp; OUTER TRACK"/>
    <s v="Stoke-on-Trent ST4 8HX"/>
    <n v="24.2"/>
    <x v="1"/>
    <s v="Diesel"/>
    <n v="2.4605350000000002E-2"/>
  </r>
  <r>
    <s v="S022473"/>
    <x v="46"/>
    <s v="PO145779"/>
    <s v="GRN196784"/>
    <s v="361-1111-1"/>
    <s v="PIT STEELWORK MAIN ASSY"/>
    <s v="Stoke-on-Trent ST4 8HX"/>
    <n v="24.2"/>
    <x v="1"/>
    <s v="Diesel"/>
    <n v="2.4605350000000002E-2"/>
  </r>
  <r>
    <s v="S022473"/>
    <x v="46"/>
    <s v="PO148310"/>
    <s v="GRN196786"/>
    <s v="361-1425-1"/>
    <s v="UPPER BRACE PLATE"/>
    <s v="Stoke-on-Trent ST4 8HX"/>
    <n v="24.2"/>
    <x v="1"/>
    <s v="Diesel"/>
    <n v="2.4605350000000002E-2"/>
  </r>
  <r>
    <s v="S022473"/>
    <x v="46"/>
    <s v="PO142978"/>
    <s v="GRN196789"/>
    <n v="101035368"/>
    <s v="OPERATORS CABIN FIRST FIX"/>
    <s v="Stoke-on-Trent ST4 8HX"/>
    <n v="24.2"/>
    <x v="1"/>
    <s v="Diesel"/>
    <n v="2.4605350000000002E-2"/>
  </r>
  <r>
    <s v="S022473"/>
    <x v="46"/>
    <s v="PO142979"/>
    <s v="GRN196796"/>
    <n v="101016111"/>
    <s v="COVER - HORIZONTAL DETECTOR BOX"/>
    <s v="Stoke-on-Trent ST4 8HX"/>
    <n v="24.2"/>
    <x v="1"/>
    <s v="Diesel"/>
    <n v="2.4605350000000002E-2"/>
  </r>
  <r>
    <s v="S022473"/>
    <x v="46"/>
    <s v="PO142979"/>
    <s v="GRN196850"/>
    <n v="101035368"/>
    <s v="OPERATORS CABIN FIRST FIX"/>
    <s v="Stoke-on-Trent ST4 8HX"/>
    <n v="24.2"/>
    <x v="1"/>
    <s v="Diesel"/>
    <n v="2.4605350000000002E-2"/>
  </r>
  <r>
    <s v="S022473"/>
    <x v="46"/>
    <s v="PO133966"/>
    <s v="GRN196871"/>
    <n v="40200164"/>
    <s v="WHEEL BLOCK FIXING FABRICATION"/>
    <s v="Stoke-on-Trent ST4 8HX"/>
    <n v="24.2"/>
    <x v="1"/>
    <s v="Diesel"/>
    <n v="2.4605350000000002E-2"/>
  </r>
  <r>
    <s v="S023284"/>
    <x v="19"/>
    <s v="PO144394"/>
    <s v="GRN194221"/>
    <n v="101036440"/>
    <s v="FLOODLIGHT JUNCTION BOX"/>
    <s v="Leicester LE19 2DT"/>
    <n v="144"/>
    <x v="1"/>
    <s v="Diesel"/>
    <n v="5.3280000000000001E-2"/>
  </r>
  <r>
    <s v="S022473"/>
    <x v="46"/>
    <s v="PO143858"/>
    <s v="GRN196889"/>
    <n v="101023549"/>
    <s v="AXLE LOCK SUB ASSEMBLY"/>
    <s v="Stoke-on-Trent ST4 8HX"/>
    <n v="24.2"/>
    <x v="1"/>
    <s v="Diesel"/>
    <n v="2.4605350000000002E-2"/>
  </r>
  <r>
    <s v="S022473"/>
    <x v="46"/>
    <s v="PO142982"/>
    <s v="GRN196950"/>
    <n v="101016111"/>
    <s v="COVER - HORIZONTAL DETECTOR BOX"/>
    <s v="Stoke-on-Trent ST4 8HX"/>
    <n v="24.2"/>
    <x v="1"/>
    <s v="Diesel"/>
    <n v="2.4605350000000002E-2"/>
  </r>
  <r>
    <s v="S022473"/>
    <x v="46"/>
    <s v="PO142983"/>
    <s v="GRN196952"/>
    <n v="101016111"/>
    <s v="COVER - HORIZONTAL DETECTOR BOX"/>
    <s v="Stoke-on-Trent ST4 8HX"/>
    <n v="24.2"/>
    <x v="1"/>
    <s v="Diesel"/>
    <n v="2.4605350000000002E-2"/>
  </r>
  <r>
    <s v="S022473"/>
    <x v="46"/>
    <s v="PO143536"/>
    <s v="GRN197025"/>
    <n v="101044760"/>
    <s v="DETECTOR BOX LID VENTED ASSEMBLY"/>
    <s v="Stoke-on-Trent ST4 8HX"/>
    <n v="24.2"/>
    <x v="1"/>
    <s v="Diesel"/>
    <n v="2.4605350000000002E-2"/>
  </r>
  <r>
    <s v="S022473"/>
    <x v="46"/>
    <s v="PO142982"/>
    <s v="GRN197199"/>
    <n v="101035368"/>
    <s v="OPERATORS CABIN FIRST FIX"/>
    <s v="Stoke-on-Trent ST4 8HX"/>
    <n v="24.2"/>
    <x v="1"/>
    <s v="Diesel"/>
    <n v="2.4605350000000002E-2"/>
  </r>
  <r>
    <s v="S022473"/>
    <x v="46"/>
    <s v="PO132035"/>
    <s v="GRN197200"/>
    <s v="340-1480-1"/>
    <s v="HORIZ DET TRAY SHTMTL ASSY (INNER)"/>
    <s v="Stoke-on-Trent ST4 8HX"/>
    <n v="24.2"/>
    <x v="1"/>
    <s v="Diesel"/>
    <n v="2.4605350000000002E-2"/>
  </r>
  <r>
    <s v="S022473"/>
    <x v="46"/>
    <s v="PO142983"/>
    <s v="GRN197304"/>
    <n v="101033277"/>
    <s v="REAR SIDE PANEL SUPPORT FRAME  - GENERATOR SIDE"/>
    <s v="Stoke-on-Trent ST4 8HX"/>
    <n v="24.2"/>
    <x v="1"/>
    <s v="Diesel"/>
    <n v="2.4605350000000002E-2"/>
  </r>
  <r>
    <s v="S022473"/>
    <x v="46"/>
    <s v="PO145388"/>
    <s v="GRN197305"/>
    <n v="101041048"/>
    <s v="M60 ZBX, FRONT SIDE PANEL TUBE FRAME, BOOM SIDE"/>
    <s v="Stoke-on-Trent ST4 8HX"/>
    <n v="24.2"/>
    <x v="1"/>
    <s v="Diesel"/>
    <n v="2.4605350000000002E-2"/>
  </r>
  <r>
    <s v="S022473"/>
    <x v="46"/>
    <s v="PO142982"/>
    <s v="GRN197306"/>
    <n v="101033277"/>
    <s v="REAR SIDE PANEL SUPPORT FRAME  - GENERATOR SIDE"/>
    <s v="Stoke-on-Trent ST4 8HX"/>
    <n v="24.2"/>
    <x v="1"/>
    <s v="Diesel"/>
    <n v="2.4605350000000002E-2"/>
  </r>
  <r>
    <s v="S022473"/>
    <x v="46"/>
    <s v="PO145388"/>
    <s v="GRN197307"/>
    <n v="101041048"/>
    <s v="M60 ZBX, FRONT SIDE PANEL TUBE FRAME, BOOM SIDE"/>
    <s v="Stoke-on-Trent ST4 8HX"/>
    <n v="24.2"/>
    <x v="1"/>
    <s v="Diesel"/>
    <n v="2.4605350000000002E-2"/>
  </r>
  <r>
    <s v="S022473"/>
    <x v="46"/>
    <s v="PO143858"/>
    <s v="GRN197466"/>
    <n v="101023549"/>
    <s v="AXLE LOCK SUB ASSEMBLY"/>
    <s v="Stoke-on-Trent ST4 8HX"/>
    <n v="24.2"/>
    <x v="1"/>
    <s v="Diesel"/>
    <n v="2.4605350000000002E-2"/>
  </r>
  <r>
    <s v="S022473"/>
    <x v="46"/>
    <s v="PO142983"/>
    <s v="GRN197635"/>
    <n v="101035368"/>
    <s v="OPERATORS CABIN FIRST FIX"/>
    <s v="Stoke-on-Trent ST4 8HX"/>
    <n v="24.2"/>
    <x v="1"/>
    <s v="Diesel"/>
    <n v="2.4605350000000002E-2"/>
  </r>
  <r>
    <s v="S022473"/>
    <x v="46"/>
    <s v="PO132464"/>
    <s v="GRN198158"/>
    <s v="340-1096-1"/>
    <s v="FOUNDATION BASE PLATE LINAC SIDE ASSY"/>
    <s v="Stoke-on-Trent ST4 8HX"/>
    <n v="24.2"/>
    <x v="1"/>
    <s v="Diesel"/>
    <n v="2.4605350000000002E-2"/>
  </r>
  <r>
    <s v="S022473"/>
    <x v="46"/>
    <s v="PO132461"/>
    <s v="GRN198159"/>
    <s v="340-1039-1"/>
    <s v="ASSY FOUNDATION MOUNT BEAM STOP SIDE"/>
    <s v="Stoke-on-Trent ST4 8HX"/>
    <n v="24.2"/>
    <x v="1"/>
    <s v="Diesel"/>
    <n v="2.4605350000000002E-2"/>
  </r>
  <r>
    <s v="S022473"/>
    <x v="46"/>
    <s v="PO139434"/>
    <s v="GRN198346"/>
    <n v="101014535"/>
    <s v="CVI ANSI TEST PIECE ASSEMBLY"/>
    <s v="Stoke-on-Trent ST4 8HX"/>
    <n v="24.2"/>
    <x v="1"/>
    <s v="Diesel"/>
    <n v="2.4605350000000002E-2"/>
  </r>
  <r>
    <s v="S022473"/>
    <x v="46"/>
    <s v="PO145766"/>
    <s v="GRN198965"/>
    <n v="101014535"/>
    <s v="CVI ANSI TEST PIECE ASSEMBLY"/>
    <s v="Stoke-on-Trent ST4 8HX"/>
    <n v="24.2"/>
    <x v="1"/>
    <s v="Diesel"/>
    <n v="2.4605350000000002E-2"/>
  </r>
  <r>
    <s v="S022473"/>
    <x v="46"/>
    <s v="PO142298"/>
    <s v="GRN199023"/>
    <n v="101016111"/>
    <s v="COVER - HORIZONTAL DETECTOR BOX"/>
    <s v="Stoke-on-Trent ST4 8HX"/>
    <n v="24.2"/>
    <x v="1"/>
    <s v="Diesel"/>
    <n v="2.4605350000000002E-2"/>
  </r>
  <r>
    <s v="S022473"/>
    <x v="46"/>
    <s v="PO145766"/>
    <s v="GRN199024"/>
    <n v="101014535"/>
    <s v="CVI ANSI TEST PIECE ASSEMBLY"/>
    <s v="Stoke-on-Trent ST4 8HX"/>
    <n v="24.2"/>
    <x v="1"/>
    <s v="Diesel"/>
    <n v="2.4605350000000002E-2"/>
  </r>
  <r>
    <s v="S022473"/>
    <x v="46"/>
    <s v="PO145766"/>
    <s v="GRN199025"/>
    <n v="101014535"/>
    <s v="CVI ANSI TEST PIECE ASSEMBLY"/>
    <s v="Stoke-on-Trent ST4 8HX"/>
    <n v="24.2"/>
    <x v="1"/>
    <s v="Diesel"/>
    <n v="2.4605350000000002E-2"/>
  </r>
  <r>
    <s v="S022473"/>
    <x v="46"/>
    <s v="PO144002"/>
    <s v="GRN199029"/>
    <s v="255-1756-60"/>
    <s v="UNISTRUT 1-5/8IN X1-5/8IN SLOTTED"/>
    <s v="Stoke-on-Trent ST4 8HX"/>
    <n v="24.2"/>
    <x v="1"/>
    <s v="Diesel"/>
    <n v="2.4605350000000002E-2"/>
  </r>
  <r>
    <s v="S022473"/>
    <x v="46"/>
    <s v="PO142984"/>
    <s v="GRN199229"/>
    <n v="101016111"/>
    <s v="COVER - HORIZONTAL DETECTOR BOX"/>
    <s v="Stoke-on-Trent ST4 8HX"/>
    <n v="24.2"/>
    <x v="1"/>
    <s v="Diesel"/>
    <n v="2.4605350000000002E-2"/>
  </r>
  <r>
    <s v="S001121"/>
    <x v="5"/>
    <s v="PO143190"/>
    <s v="GRN194263"/>
    <n v="1"/>
    <s v="freight inwards"/>
    <s v="Salford M5 4BE"/>
    <n v="103.6"/>
    <x v="2"/>
    <s v="Diesel"/>
    <n v="3.8331999999999998E-4"/>
  </r>
  <r>
    <s v="S022473"/>
    <x v="46"/>
    <s v="PO142986"/>
    <s v="GRN199275"/>
    <n v="101016111"/>
    <s v="COVER - HORIZONTAL DETECTOR BOX"/>
    <s v="Stoke-on-Trent ST4 8HX"/>
    <n v="24.2"/>
    <x v="1"/>
    <s v="Diesel"/>
    <n v="2.4605350000000002E-2"/>
  </r>
  <r>
    <s v="S022473"/>
    <x v="46"/>
    <s v="PO142987"/>
    <s v="GRN199276"/>
    <n v="101016111"/>
    <s v="COVER - HORIZONTAL DETECTOR BOX"/>
    <s v="Stoke-on-Trent ST4 8HX"/>
    <n v="24.2"/>
    <x v="1"/>
    <s v="Diesel"/>
    <n v="2.4605350000000002E-2"/>
  </r>
  <r>
    <s v="S022473"/>
    <x v="46"/>
    <s v="PO142305"/>
    <s v="GRN199278"/>
    <n v="101035883"/>
    <s v="VERTICAL STEM ASSEMBLY METALWORK"/>
    <s v="Stoke-on-Trent ST4 8HX"/>
    <n v="24.2"/>
    <x v="1"/>
    <s v="Diesel"/>
    <n v="2.4605350000000002E-2"/>
  </r>
  <r>
    <s v="S022473"/>
    <x v="46"/>
    <s v="PO142985"/>
    <s v="GRN199279"/>
    <n v="101050140"/>
    <s v="FIXED TABLE ASSEMBLY"/>
    <s v="Stoke-on-Trent ST4 8HX"/>
    <n v="24.2"/>
    <x v="1"/>
    <s v="Diesel"/>
    <n v="2.4605350000000002E-2"/>
  </r>
  <r>
    <s v="S022473"/>
    <x v="46"/>
    <s v="PO142985"/>
    <s v="GRN199290"/>
    <n v="101033277"/>
    <s v="REAR SIDE PANEL SUPPORT FRAME  - GENERATOR SIDE"/>
    <s v="Stoke-on-Trent ST4 8HX"/>
    <n v="24.2"/>
    <x v="1"/>
    <s v="Diesel"/>
    <n v="2.4605350000000002E-2"/>
  </r>
  <r>
    <s v="S022473"/>
    <x v="46"/>
    <s v="PO142986"/>
    <s v="GRN199291"/>
    <n v="101033277"/>
    <s v="REAR SIDE PANEL SUPPORT FRAME  - GENERATOR SIDE"/>
    <s v="Stoke-on-Trent ST4 8HX"/>
    <n v="24.2"/>
    <x v="1"/>
    <s v="Diesel"/>
    <n v="2.4605350000000002E-2"/>
  </r>
  <r>
    <s v="S022473"/>
    <x v="46"/>
    <s v="PO142984"/>
    <s v="GRN199334"/>
    <n v="101033277"/>
    <s v="REAR SIDE PANEL SUPPORT FRAME  - GENERATOR SIDE"/>
    <s v="Stoke-on-Trent ST4 8HX"/>
    <n v="24.2"/>
    <x v="1"/>
    <s v="Diesel"/>
    <n v="2.4605350000000002E-2"/>
  </r>
  <r>
    <s v="S022473"/>
    <x v="46"/>
    <s v="PO143818"/>
    <s v="GRN199387"/>
    <n v="101045927"/>
    <s v="G60HP VERTICAL BEAM STOP SUB-ASSEMBLY"/>
    <s v="Stoke-on-Trent ST4 8HX"/>
    <n v="24.2"/>
    <x v="1"/>
    <s v="Diesel"/>
    <n v="2.4605350000000002E-2"/>
  </r>
  <r>
    <s v="S022473"/>
    <x v="46"/>
    <s v="PO145766"/>
    <s v="GRN199543"/>
    <n v="101014535"/>
    <s v="CVI ANSI TEST PIECE ASSEMBLY"/>
    <s v="Stoke-on-Trent ST4 8HX"/>
    <n v="24.2"/>
    <x v="1"/>
    <s v="Diesel"/>
    <n v="2.4605350000000002E-2"/>
  </r>
  <r>
    <s v="S022473"/>
    <x v="46"/>
    <s v="PO147623"/>
    <s v="GRN199569"/>
    <n v="101039309"/>
    <s v="ROTATING OVER WIDTH LASER MECHANICAL ASSEMBLY"/>
    <s v="Stoke-on-Trent ST4 8HX"/>
    <n v="24.2"/>
    <x v="1"/>
    <s v="Diesel"/>
    <n v="2.4605350000000002E-2"/>
  </r>
  <r>
    <s v="S022473"/>
    <x v="46"/>
    <s v="PO147930"/>
    <s v="GRN199571"/>
    <n v="101039309"/>
    <s v="ROTATING OVER WIDTH LASER MECHANICAL ASSEMBLY"/>
    <s v="Stoke-on-Trent ST4 8HX"/>
    <n v="24.2"/>
    <x v="1"/>
    <s v="Diesel"/>
    <n v="2.4605350000000002E-2"/>
  </r>
  <r>
    <s v="S022473"/>
    <x v="46"/>
    <s v="PO149983"/>
    <s v="GRN199574"/>
    <n v="101026807"/>
    <s v="1.4M HIGH M60 LADDER FOR LORRY BED ACCESS"/>
    <s v="Stoke-on-Trent ST4 8HX"/>
    <n v="24.2"/>
    <x v="1"/>
    <s v="Diesel"/>
    <n v="2.4605350000000002E-2"/>
  </r>
  <r>
    <s v="S022473"/>
    <x v="46"/>
    <s v="PO148805"/>
    <s v="GRN199579"/>
    <n v="42206884"/>
    <s v="MANUAL HYDRAULIC HAND PUMP E H HASSELL"/>
    <s v="Stoke-on-Trent ST4 8HX"/>
    <n v="24.2"/>
    <x v="1"/>
    <s v="Diesel"/>
    <n v="2.4605350000000002E-2"/>
  </r>
  <r>
    <s v="S022473"/>
    <x v="46"/>
    <s v="PO142979"/>
    <s v="GRN199718"/>
    <n v="101013999"/>
    <s v="DETECTOR BOX LID"/>
    <s v="Stoke-on-Trent ST4 8HX"/>
    <n v="24.2"/>
    <x v="1"/>
    <s v="Diesel"/>
    <n v="2.4605350000000002E-2"/>
  </r>
  <r>
    <s v="S022473"/>
    <x v="46"/>
    <s v="PO142979"/>
    <s v="GRN199719"/>
    <n v="101014000"/>
    <s v="VENTED DETECTOR BOX LID"/>
    <s v="Stoke-on-Trent ST4 8HX"/>
    <n v="24.2"/>
    <x v="1"/>
    <s v="Diesel"/>
    <n v="2.4605350000000002E-2"/>
  </r>
  <r>
    <s v="S022473"/>
    <x v="46"/>
    <s v="PO142980"/>
    <s v="GRN199720"/>
    <n v="101013999"/>
    <s v="DETECTOR BOX LID"/>
    <s v="Stoke-on-Trent ST4 8HX"/>
    <n v="24.2"/>
    <x v="1"/>
    <s v="Diesel"/>
    <n v="2.4605350000000002E-2"/>
  </r>
  <r>
    <s v="S024190"/>
    <x v="22"/>
    <s v="PO146354"/>
    <s v="GRN194283"/>
    <n v="101017188"/>
    <s v="GASKET DETECTOR ACCESS PANEL"/>
    <s v="Stockport SK4 2JT"/>
    <n v="22.2"/>
    <x v="1"/>
    <s v="Diesel"/>
    <n v="8.2140000000000008E-3"/>
  </r>
  <r>
    <s v="S022473"/>
    <x v="46"/>
    <s v="PO142980"/>
    <s v="GRN199721"/>
    <n v="101014000"/>
    <s v="VENTED DETECTOR BOX LID"/>
    <s v="Stoke-on-Trent ST4 8HX"/>
    <n v="24.2"/>
    <x v="1"/>
    <s v="Diesel"/>
    <n v="2.4605350000000002E-2"/>
  </r>
  <r>
    <s v="S022473"/>
    <x v="46"/>
    <s v="PO142980"/>
    <s v="GRN199723"/>
    <n v="101016111"/>
    <s v="COVER - HORIZONTAL DETECTOR BOX"/>
    <s v="Stoke-on-Trent ST4 8HX"/>
    <n v="24.2"/>
    <x v="1"/>
    <s v="Diesel"/>
    <n v="2.4605350000000002E-2"/>
  </r>
  <r>
    <s v="S022473"/>
    <x v="46"/>
    <s v="PO142980"/>
    <s v="GRN199725"/>
    <n v="101016112"/>
    <s v="ENCLOSURE - HORIZONTAL DETECTOR BOX"/>
    <s v="Stoke-on-Trent ST4 8HX"/>
    <n v="24.2"/>
    <x v="1"/>
    <s v="Diesel"/>
    <n v="2.4605350000000002E-2"/>
  </r>
  <r>
    <s v="S022473"/>
    <x v="46"/>
    <s v="PO142980"/>
    <s v="GRN199727"/>
    <n v="101016113"/>
    <s v="COVER - VERTICAL DETECTOR BOX"/>
    <s v="Stoke-on-Trent ST4 8HX"/>
    <n v="24.2"/>
    <x v="1"/>
    <s v="Diesel"/>
    <n v="2.4605350000000002E-2"/>
  </r>
  <r>
    <s v="S022473"/>
    <x v="46"/>
    <s v="PO142980"/>
    <s v="GRN199729"/>
    <n v="101016114"/>
    <s v="ENCLOSURE - VERTICAL DETECTOR BOX"/>
    <s v="Stoke-on-Trent ST4 8HX"/>
    <n v="24.2"/>
    <x v="1"/>
    <s v="Diesel"/>
    <n v="2.4605350000000002E-2"/>
  </r>
  <r>
    <s v="S022473"/>
    <x v="46"/>
    <s v="PO142980"/>
    <s v="GRN199730"/>
    <n v="101035368"/>
    <s v="OPERATORS CABIN FIRST FIX"/>
    <s v="Stoke-on-Trent ST4 8HX"/>
    <n v="24.2"/>
    <x v="1"/>
    <s v="Diesel"/>
    <n v="2.4605350000000002E-2"/>
  </r>
  <r>
    <s v="S001121"/>
    <x v="5"/>
    <s v="PO145957"/>
    <s v="GRN194295"/>
    <s v="11700-8595"/>
    <s v="SEAL KIT MOTOR SHAFT"/>
    <s v="Salford M5 4BE"/>
    <n v="103.6"/>
    <x v="2"/>
    <s v="Diesel"/>
    <n v="3.8331999999999998E-4"/>
  </r>
  <r>
    <s v="S022473"/>
    <x v="46"/>
    <s v="PO142980"/>
    <s v="GRN199732"/>
    <n v="101044341"/>
    <s v="STRONGBACK SUB ASSEMBLY - METALWORK"/>
    <s v="Stoke-on-Trent ST4 8HX"/>
    <n v="24.2"/>
    <x v="1"/>
    <s v="Diesel"/>
    <n v="2.4605350000000002E-2"/>
  </r>
  <r>
    <s v="S022473"/>
    <x v="46"/>
    <s v="PO142980"/>
    <s v="GRN199733"/>
    <n v="101026807"/>
    <s v="1.4M HIGH M60 LADDER FOR LORRY BED ACCESS RAPISCAN"/>
    <s v="Stoke-on-Trent ST4 8HX"/>
    <n v="24.2"/>
    <x v="1"/>
    <s v="Diesel"/>
    <n v="2.4605350000000002E-2"/>
  </r>
  <r>
    <s v="S022473"/>
    <x v="46"/>
    <s v="PO142980"/>
    <s v="GRN199734"/>
    <n v="101027743"/>
    <s v="REAR LIGHT SUPPORT FRAME METALWORK ASSY (FIXED)"/>
    <s v="Stoke-on-Trent ST4 8HX"/>
    <n v="24.2"/>
    <x v="1"/>
    <s v="Diesel"/>
    <n v="2.4605350000000002E-2"/>
  </r>
  <r>
    <s v="S022473"/>
    <x v="46"/>
    <s v="PO142980"/>
    <s v="GRN199735"/>
    <n v="101050140"/>
    <s v="FIXED TABLE ASSEMBLY"/>
    <s v="Stoke-on-Trent ST4 8HX"/>
    <n v="24.2"/>
    <x v="1"/>
    <s v="Diesel"/>
    <n v="2.4605350000000002E-2"/>
  </r>
  <r>
    <s v="S022473"/>
    <x v="46"/>
    <s v="PO142980"/>
    <s v="GRN199736"/>
    <n v="101035883"/>
    <s v="VERTICAL STEM ASSEMBLY METALWORK"/>
    <s v="Stoke-on-Trent ST4 8HX"/>
    <n v="24.2"/>
    <x v="1"/>
    <s v="Diesel"/>
    <n v="2.4605350000000002E-2"/>
  </r>
  <r>
    <s v="S022473"/>
    <x v="46"/>
    <s v="PO142980"/>
    <s v="GRN199737"/>
    <n v="101035887"/>
    <s v="VERTICAL BOOM METALWORK ASSEMBLY"/>
    <s v="Stoke-on-Trent ST4 8HX"/>
    <n v="24.2"/>
    <x v="1"/>
    <s v="Diesel"/>
    <n v="2.4605350000000002E-2"/>
  </r>
  <r>
    <s v="S022473"/>
    <x v="46"/>
    <s v="PO142980"/>
    <s v="GRN199738"/>
    <n v="101035885"/>
    <s v="HORIZONTAL BOOM METALWORK ASSEMBLY"/>
    <s v="Stoke-on-Trent ST4 8HX"/>
    <n v="24.2"/>
    <x v="1"/>
    <s v="Diesel"/>
    <n v="2.4605350000000002E-2"/>
  </r>
  <r>
    <s v="S022473"/>
    <x v="46"/>
    <s v="PO142980"/>
    <s v="GRN199739"/>
    <n v="40253032"/>
    <s v="ASSEMBLY OF STRONGBACK AND BOOM SOW FOR M60"/>
    <s v="Stoke-on-Trent ST4 8HX"/>
    <n v="24.2"/>
    <x v="1"/>
    <s v="Diesel"/>
    <n v="2.4605350000000002E-2"/>
  </r>
  <r>
    <s v="S022473"/>
    <x v="46"/>
    <s v="PO145388"/>
    <s v="GRN200165"/>
    <n v="101041048"/>
    <s v="M60 ZBX, FRONT SIDE PANEL TUBE FRAME, BOOM SIDE"/>
    <s v="Stoke-on-Trent ST4 8HX"/>
    <n v="24.2"/>
    <x v="1"/>
    <s v="Diesel"/>
    <n v="2.4605350000000002E-2"/>
  </r>
  <r>
    <s v="S022473"/>
    <x v="46"/>
    <s v="PO142887"/>
    <s v="GRN200166"/>
    <n v="101033277"/>
    <s v="REAR SIDE PANEL SUPPORT FRAME  - GENERATOR SIDE"/>
    <s v="Stoke-on-Trent ST4 8HX"/>
    <n v="24.2"/>
    <x v="1"/>
    <s v="Diesel"/>
    <n v="2.4605350000000002E-2"/>
  </r>
  <r>
    <s v="S022473"/>
    <x v="46"/>
    <s v="PO144292"/>
    <s v="GRN200168"/>
    <n v="101041050"/>
    <s v="M60ZBX HOUSING DOOR RAIN DRIP SECTION"/>
    <s v="Stoke-on-Trent ST4 8HX"/>
    <n v="24.2"/>
    <x v="1"/>
    <s v="Diesel"/>
    <n v="2.4605350000000002E-2"/>
  </r>
  <r>
    <s v="S022473"/>
    <x v="46"/>
    <s v="PO142987"/>
    <s v="GRN200169"/>
    <n v="101033277"/>
    <s v="REAR SIDE PANEL SUPPORT FRAME  - GENERATOR SIDE"/>
    <s v="Stoke-on-Trent ST4 8HX"/>
    <n v="24.2"/>
    <x v="1"/>
    <s v="Diesel"/>
    <n v="2.4605350000000002E-2"/>
  </r>
  <r>
    <s v="S022473"/>
    <x v="46"/>
    <s v="PO142887"/>
    <s v="GRN200170"/>
    <n v="101033277"/>
    <s v="REAR SIDE PANEL SUPPORT FRAME  - GENERATOR SIDE"/>
    <s v="Stoke-on-Trent ST4 8HX"/>
    <n v="24.2"/>
    <x v="1"/>
    <s v="Diesel"/>
    <n v="2.4605350000000002E-2"/>
  </r>
  <r>
    <s v="S026602"/>
    <x v="12"/>
    <s v="PO148148"/>
    <s v="GRN194316"/>
    <n v="10212584"/>
    <s v="OIL FILTER FOR COMMON 27KVA GENERATOR"/>
    <s v="Watford WD24 7GG"/>
    <n v="302"/>
    <x v="2"/>
    <s v="Diesl"/>
    <n v="1.1173999999999999E-3"/>
  </r>
  <r>
    <s v="S022473"/>
    <x v="46"/>
    <s v="PO149669"/>
    <s v="GRN200310"/>
    <s v="11700-5574"/>
    <s v="BALLUFF HAENCHEN 408 553 INDUCTIVE SENSOR"/>
    <s v="Stoke-on-Trent ST4 8HX"/>
    <n v="24.2"/>
    <x v="1"/>
    <s v="Diesel"/>
    <n v="2.4605350000000002E-2"/>
  </r>
  <r>
    <s v="S022473"/>
    <x v="46"/>
    <s v="PO142299"/>
    <s v="GRN200532"/>
    <n v="101016111"/>
    <s v="COVER - HORIZONTAL DETECTOR BOX"/>
    <s v="Stoke-on-Trent ST4 8HX"/>
    <n v="24.2"/>
    <x v="1"/>
    <s v="Diesel"/>
    <n v="2.4605350000000002E-2"/>
  </r>
  <r>
    <s v="S022473"/>
    <x v="46"/>
    <s v="PO132126"/>
    <s v="GRN200842"/>
    <s v="340-1025-1"/>
    <s v="DOOR LINAC SHIELDING (RIGHT)"/>
    <s v="Stoke-on-Trent ST4 8HX"/>
    <n v="24.2"/>
    <x v="1"/>
    <s v="Diesel"/>
    <n v="2.4605350000000002E-2"/>
  </r>
  <r>
    <s v="S022473"/>
    <x v="46"/>
    <s v="PO132127"/>
    <s v="GRN200846"/>
    <s v="340-1025-1"/>
    <s v="DOOR LINAC SHIELDING (RIGHT)"/>
    <s v="Stoke-on-Trent ST4 8HX"/>
    <n v="24.2"/>
    <x v="1"/>
    <s v="Diesel"/>
    <n v="2.4605350000000002E-2"/>
  </r>
  <r>
    <s v="S022473"/>
    <x v="46"/>
    <s v="PO132128"/>
    <s v="GRN200868"/>
    <s v="340-1025-1"/>
    <s v="DOOR LINAC SHIELDING (RIGHT)"/>
    <s v="Stoke-on-Trent ST4 8HX"/>
    <n v="24.2"/>
    <x v="1"/>
    <s v="Diesel"/>
    <n v="2.4605350000000002E-2"/>
  </r>
  <r>
    <s v="S022473"/>
    <x v="46"/>
    <s v="PO147689"/>
    <s v="GRN201078"/>
    <n v="101013999"/>
    <s v="DETECTOR BOX LID"/>
    <s v="Stoke-on-Trent ST4 8HX"/>
    <n v="24.2"/>
    <x v="1"/>
    <s v="Diesel"/>
    <n v="2.4605350000000002E-2"/>
  </r>
  <r>
    <s v="S022473"/>
    <x v="46"/>
    <s v="PO147692"/>
    <s v="GRN201079"/>
    <n v="101013999"/>
    <s v="DETECTOR BOX LID"/>
    <s v="Stoke-on-Trent ST4 8HX"/>
    <n v="24.2"/>
    <x v="1"/>
    <s v="Diesel"/>
    <n v="2.4605350000000002E-2"/>
  </r>
  <r>
    <s v="S022473"/>
    <x v="46"/>
    <s v="PO150431"/>
    <s v="GRN201273"/>
    <s v="255-1756-60"/>
    <s v="UNISTRUT 1-5/8IN X1-5/8IN SLOTTED"/>
    <s v="Stoke-on-Trent ST4 8HX"/>
    <n v="24.2"/>
    <x v="1"/>
    <s v="Diesel"/>
    <n v="2.4605350000000002E-2"/>
  </r>
  <r>
    <s v="S022473"/>
    <x v="46"/>
    <s v="PO147324"/>
    <s v="GRN201395"/>
    <s v="363-1072-1"/>
    <s v="T60 1000MM TOOL BOX MOUNTING BRACKET R.H."/>
    <s v="Stoke-on-Trent ST4 8HX"/>
    <n v="24.2"/>
    <x v="1"/>
    <s v="Diesel"/>
    <n v="2.4605350000000002E-2"/>
  </r>
  <r>
    <s v="S022473"/>
    <x v="46"/>
    <s v="PO142306"/>
    <s v="GRN201428"/>
    <n v="101035883"/>
    <s v="VERTICAL STEM ASSEMBLY METALWORK"/>
    <s v="Stoke-on-Trent ST4 8HX"/>
    <n v="24.2"/>
    <x v="1"/>
    <s v="Diesel"/>
    <n v="2.4605350000000002E-2"/>
  </r>
  <r>
    <s v="S022473"/>
    <x v="46"/>
    <s v="PO143563"/>
    <s v="GRN201524"/>
    <n v="101045955"/>
    <s v="SUBASSY LOCKING OFF BRACKET"/>
    <s v="Stoke-on-Trent ST4 8HX"/>
    <n v="24.2"/>
    <x v="1"/>
    <s v="Diesel"/>
    <n v="2.4605350000000002E-2"/>
  </r>
  <r>
    <s v="S022473"/>
    <x v="46"/>
    <s v="PO145432"/>
    <s v="GRN201566"/>
    <n v="101026436"/>
    <s v="ENERGY CHAIN ANGLE BRACKET"/>
    <s v="Stoke-on-Trent ST4 8HX"/>
    <n v="24.2"/>
    <x v="1"/>
    <s v="Diesel"/>
    <n v="2.4605350000000002E-2"/>
  </r>
  <r>
    <s v="S022473"/>
    <x v="46"/>
    <s v="PO142010"/>
    <s v="GRN201756"/>
    <n v="101044760"/>
    <s v="DETECTOR BOX LID VENTED ASSEMBLY"/>
    <s v="Stoke-on-Trent ST4 8HX"/>
    <n v="24.2"/>
    <x v="1"/>
    <s v="Diesel"/>
    <n v="2.4605350000000002E-2"/>
  </r>
  <r>
    <s v="S022473"/>
    <x v="46"/>
    <s v="PO149231"/>
    <s v="GRN201777"/>
    <n v="23259121"/>
    <s v="DETECTOR BOX LID ASSEMBLY 810 x 210 (BOF)"/>
    <s v="Stoke-on-Trent ST4 8HX"/>
    <n v="24.2"/>
    <x v="1"/>
    <s v="Diesel"/>
    <n v="2.4605350000000002E-2"/>
  </r>
  <r>
    <s v="S022473"/>
    <x v="46"/>
    <s v="PO142985"/>
    <s v="GRN201779"/>
    <n v="101035368"/>
    <s v="OPERATORS CABIN FIRST FIX"/>
    <s v="Stoke-on-Trent ST4 8HX"/>
    <n v="24.2"/>
    <x v="1"/>
    <s v="Diesel"/>
    <n v="2.4605350000000002E-2"/>
  </r>
  <r>
    <s v="S022473"/>
    <x v="46"/>
    <s v="PO145388"/>
    <s v="GRN202084"/>
    <n v="101021115"/>
    <s v="REAR SIDE PANEL SUPPORT FRAME - GENERATOR SIDE"/>
    <s v="Stoke-on-Trent ST4 8HX"/>
    <n v="24.2"/>
    <x v="1"/>
    <s v="Diesel"/>
    <n v="2.4605350000000002E-2"/>
  </r>
  <r>
    <s v="S022473"/>
    <x v="46"/>
    <s v="PO146577"/>
    <s v="GRN202089"/>
    <s v="340-1016-1"/>
    <s v="VERTICAL DETECTOR ENCLOSURE ASSY"/>
    <s v="Stoke-on-Trent ST4 8HX"/>
    <n v="24.2"/>
    <x v="1"/>
    <s v="Diesel"/>
    <n v="2.4605350000000002E-2"/>
  </r>
  <r>
    <s v="S022473"/>
    <x v="46"/>
    <s v="PO146578"/>
    <s v="GRN202092"/>
    <s v="340-1016-1"/>
    <s v="VERTICAL DETECTOR ENCLOSURE ASSY"/>
    <s v="Stoke-on-Trent ST4 8HX"/>
    <n v="24.2"/>
    <x v="1"/>
    <s v="Diesel"/>
    <n v="2.4605350000000002E-2"/>
  </r>
  <r>
    <s v="S022473"/>
    <x v="46"/>
    <s v="PO143536"/>
    <s v="GRN202222"/>
    <n v="101044759"/>
    <s v="DETECTOR BOX LID ASSEMBLY"/>
    <s v="Stoke-on-Trent ST4 8HX"/>
    <n v="24.2"/>
    <x v="1"/>
    <s v="Diesel"/>
    <n v="2.4605350000000002E-2"/>
  </r>
  <r>
    <s v="S022473"/>
    <x v="46"/>
    <s v="PO145387"/>
    <s v="GRN202370"/>
    <n v="101012655"/>
    <s v="CURVED CAPPING"/>
    <s v="Stoke-on-Trent ST4 8HX"/>
    <n v="24.2"/>
    <x v="1"/>
    <s v="Diesel"/>
    <n v="2.4605350000000002E-2"/>
  </r>
  <r>
    <s v="S022473"/>
    <x v="46"/>
    <s v="PO144914"/>
    <s v="GRN202513"/>
    <n v="101043987"/>
    <s v="VERTICAL ARRAY PLATE"/>
    <s v="Stoke-on-Trent ST4 8HX"/>
    <n v="24.2"/>
    <x v="1"/>
    <s v="Diesel"/>
    <n v="2.4605350000000002E-2"/>
  </r>
  <r>
    <s v="S022473"/>
    <x v="46"/>
    <s v="PO142986"/>
    <s v="GRN202597"/>
    <n v="101035368"/>
    <s v="OPERATORS CABIN FIRST FIX"/>
    <s v="Stoke-on-Trent ST4 8HX"/>
    <n v="24.2"/>
    <x v="1"/>
    <s v="Diesel"/>
    <n v="2.4605350000000002E-2"/>
  </r>
  <r>
    <s v="S022473"/>
    <x v="46"/>
    <s v="PO148514"/>
    <s v="GRN202599"/>
    <n v="101023549"/>
    <s v="AXLE LOCK SUB ASSEMBLY"/>
    <s v="Stoke-on-Trent ST4 8HX"/>
    <n v="24.2"/>
    <x v="1"/>
    <s v="Diesel"/>
    <n v="2.4605350000000002E-2"/>
  </r>
  <r>
    <s v="S022473"/>
    <x v="46"/>
    <s v="PO144915"/>
    <s v="GRN203127"/>
    <n v="101043987"/>
    <s v="VERTICAL ARRAY PLATE"/>
    <s v="Stoke-on-Trent ST4 8HX"/>
    <n v="24.2"/>
    <x v="1"/>
    <s v="Diesel"/>
    <n v="2.4605350000000002E-2"/>
  </r>
  <r>
    <s v="S022473"/>
    <x v="46"/>
    <s v="PO149350"/>
    <s v="GRN203365"/>
    <n v="101045167"/>
    <s v="G60HP VERTICAL DETECTOR BOX, LIFTING LUG ASSEMBLY"/>
    <s v="Stoke-on-Trent ST4 8HX"/>
    <n v="24.2"/>
    <x v="1"/>
    <s v="Diesel"/>
    <n v="2.4605350000000002E-2"/>
  </r>
  <r>
    <s v="S022473"/>
    <x v="46"/>
    <s v="PO148229"/>
    <s v="GRN203366"/>
    <s v="363-1044-1"/>
    <s v="POD STEP SUB-ASSEMBLY"/>
    <s v="Stoke-on-Trent ST4 8HX"/>
    <n v="24.2"/>
    <x v="1"/>
    <s v="Diesel"/>
    <n v="2.4605350000000002E-2"/>
  </r>
  <r>
    <s v="S001047"/>
    <x v="9"/>
    <s v="PO131934"/>
    <s v="GRN194345"/>
    <n v="101026187"/>
    <s v="DIODE 2X8 ELEMENT PHOTO CDWO4 10MM THICK"/>
    <s v="81300 Johor Bahru Malaysia"/>
    <n v="6781"/>
    <x v="4"/>
    <s v="Aviation"/>
    <n v="1.1924057587200001"/>
  </r>
  <r>
    <s v="S022473"/>
    <x v="46"/>
    <s v="PO142987"/>
    <s v="GRN203445"/>
    <n v="101035368"/>
    <s v="OPERATORS CABIN FIRST FIX"/>
    <s v="Stoke-on-Trent ST4 8HX"/>
    <n v="24.2"/>
    <x v="1"/>
    <s v="Diesel"/>
    <n v="2.4605350000000002E-2"/>
  </r>
  <r>
    <s v="S022473"/>
    <x v="46"/>
    <s v="PO146579"/>
    <s v="GRN203451"/>
    <s v="340-1016-1"/>
    <s v="VERTICAL DETECTOR ENCLOSURE ASSY"/>
    <s v="Stoke-on-Trent ST4 8HX"/>
    <n v="24.2"/>
    <x v="1"/>
    <s v="Diesel"/>
    <n v="2.4605350000000002E-2"/>
  </r>
  <r>
    <s v="S022473"/>
    <x v="46"/>
    <s v="PO146581"/>
    <s v="GRN203466"/>
    <s v="340-1016-1"/>
    <s v="VERTICAL DETECTOR ENCLOSURE ASSY"/>
    <s v="Stoke-on-Trent ST4 8HX"/>
    <n v="24.2"/>
    <x v="1"/>
    <s v="Diesel"/>
    <n v="2.4605350000000002E-2"/>
  </r>
  <r>
    <s v="S022473"/>
    <x v="46"/>
    <s v="PO146580"/>
    <s v="GRN203468"/>
    <s v="340-1016-1"/>
    <s v="VERTICAL DETECTOR ENCLOSURE ASSY"/>
    <s v="Stoke-on-Trent ST4 8HX"/>
    <n v="24.2"/>
    <x v="1"/>
    <s v="Diesel"/>
    <n v="2.4605350000000002E-2"/>
  </r>
  <r>
    <s v="S022473"/>
    <x v="46"/>
    <s v="PO148229"/>
    <s v="GRN203497"/>
    <n v="101043968"/>
    <s v="VERTICAL STEM METALWORK ASSEMBLY"/>
    <s v="Stoke-on-Trent ST4 8HX"/>
    <n v="24.2"/>
    <x v="1"/>
    <s v="Diesel"/>
    <n v="2.4605350000000002E-2"/>
  </r>
  <r>
    <s v="S022473"/>
    <x v="46"/>
    <s v="PO147324"/>
    <s v="GRN203604"/>
    <s v="363-1072-1"/>
    <s v="T60 1000MM TOOL BOX MOUNTING BRACKET R.H."/>
    <s v="Stoke-on-Trent ST4 8HX"/>
    <n v="24.2"/>
    <x v="1"/>
    <s v="Diesel"/>
    <n v="2.4605350000000002E-2"/>
  </r>
  <r>
    <s v="S022473"/>
    <x v="46"/>
    <s v="PO148608"/>
    <s v="GRN203636"/>
    <n v="101014535"/>
    <s v="CVI ANSI TEST PIECE ASSEMBLY"/>
    <s v="Stoke-on-Trent ST4 8HX"/>
    <n v="24.2"/>
    <x v="1"/>
    <s v="Diesel"/>
    <n v="2.4605350000000002E-2"/>
  </r>
  <r>
    <s v="S022473"/>
    <x v="46"/>
    <s v="PO150187"/>
    <s v="GRN203640"/>
    <n v="101010847"/>
    <s v="WHEEL SUPPORT ASSEMBLY"/>
    <s v="Stoke-on-Trent ST4 8HX"/>
    <n v="24.2"/>
    <x v="1"/>
    <s v="Diesel"/>
    <n v="2.4605350000000002E-2"/>
  </r>
  <r>
    <s v="S022473"/>
    <x v="46"/>
    <s v="PO146581"/>
    <s v="GRN203829"/>
    <s v="340-1023-1"/>
    <s v="DETECTOR ENCLOSURE END PLATE"/>
    <s v="Stoke-on-Trent ST4 8HX"/>
    <n v="24.2"/>
    <x v="1"/>
    <s v="Diesel"/>
    <n v="2.4605350000000002E-2"/>
  </r>
  <r>
    <s v="S022473"/>
    <x v="46"/>
    <s v="PO146579"/>
    <s v="GRN203830"/>
    <s v="340-1023-1"/>
    <s v="DETECTOR ENCLOSURE END PLATE"/>
    <s v="Stoke-on-Trent ST4 8HX"/>
    <n v="24.2"/>
    <x v="1"/>
    <s v="Diesel"/>
    <n v="2.4605350000000002E-2"/>
  </r>
  <r>
    <s v="S022473"/>
    <x v="46"/>
    <s v="PO146580"/>
    <s v="GRN203831"/>
    <s v="340-1023-1"/>
    <s v="DETECTOR ENCLOSURE END PLATE"/>
    <s v="Stoke-on-Trent ST4 8HX"/>
    <n v="24.2"/>
    <x v="1"/>
    <s v="Diesel"/>
    <n v="2.4605350000000002E-2"/>
  </r>
  <r>
    <s v="S022473"/>
    <x v="46"/>
    <s v="PO149942"/>
    <s v="GRN203916"/>
    <n v="101017201"/>
    <s v="HORIZONTAL BOOM SHOT BOLT ASSEMBLY"/>
    <s v="Stoke-on-Trent ST4 8HX"/>
    <n v="24.2"/>
    <x v="1"/>
    <s v="Diesel"/>
    <n v="2.4605350000000002E-2"/>
  </r>
  <r>
    <s v="S001571"/>
    <x v="10"/>
    <s v="PO147559"/>
    <s v="GRN194366"/>
    <n v="1"/>
    <s v="freight inwards"/>
    <s v="St Albans AL1 5BN"/>
    <n v="298"/>
    <x v="2"/>
    <s v="Diesel"/>
    <n v="1.1026E-3"/>
  </r>
  <r>
    <s v="S001571"/>
    <x v="10"/>
    <s v="PO147559"/>
    <s v="GRN194367"/>
    <n v="1"/>
    <s v="freight inwards"/>
    <s v="St Albans AL1 5BN"/>
    <n v="298"/>
    <x v="2"/>
    <s v="Diesel"/>
    <n v="1.1026E-3"/>
  </r>
  <r>
    <s v="S022473"/>
    <x v="46"/>
    <s v="PO146581"/>
    <s v="GRN204392"/>
    <s v="340-1024-1"/>
    <s v="DETECTOR ACCESS PANEL ASSY"/>
    <s v="Stoke-on-Trent ST4 8HX"/>
    <n v="24.2"/>
    <x v="1"/>
    <s v="Diesel"/>
    <n v="2.4605350000000002E-2"/>
  </r>
  <r>
    <s v="S022473"/>
    <x v="46"/>
    <s v="PO146583"/>
    <s v="GRN204393"/>
    <s v="340-1016-1"/>
    <s v="VERTICAL DETECTOR ENCLOSURE ASSY"/>
    <s v="Stoke-on-Trent ST4 8HX"/>
    <n v="24.2"/>
    <x v="1"/>
    <s v="Diesel"/>
    <n v="2.4605350000000002E-2"/>
  </r>
  <r>
    <s v="S022473"/>
    <x v="46"/>
    <s v="PO146580"/>
    <s v="GRN204394"/>
    <s v="340-1024-1"/>
    <s v="DETECTOR ACCESS PANEL ASSY"/>
    <s v="Stoke-on-Trent ST4 8HX"/>
    <n v="24.2"/>
    <x v="1"/>
    <s v="Diesel"/>
    <n v="2.4605350000000002E-2"/>
  </r>
  <r>
    <s v="S022473"/>
    <x v="46"/>
    <s v="PO146582"/>
    <s v="GRN204395"/>
    <s v="340-1016-1"/>
    <s v="VERTICAL DETECTOR ENCLOSURE ASSY"/>
    <s v="Stoke-on-Trent ST4 8HX"/>
    <n v="24.2"/>
    <x v="1"/>
    <s v="Diesel"/>
    <n v="2.4605350000000002E-2"/>
  </r>
  <r>
    <s v="S022473"/>
    <x v="46"/>
    <s v="PO148230"/>
    <s v="GRN204438"/>
    <n v="101043968"/>
    <s v="VERTICAL STEM METALWORK ASSEMBLY"/>
    <s v="Stoke-on-Trent ST4 8HX"/>
    <n v="24.2"/>
    <x v="1"/>
    <s v="Diesel"/>
    <n v="2.4605350000000002E-2"/>
  </r>
  <r>
    <s v="S022473"/>
    <x v="46"/>
    <s v="PO146584"/>
    <s v="GRN204491"/>
    <s v="340-1016-1"/>
    <s v="VERTICAL DETECTOR ENCLOSURE ASSY"/>
    <s v="Stoke-on-Trent ST4 8HX"/>
    <n v="24.2"/>
    <x v="1"/>
    <s v="Diesel"/>
    <n v="2.4605350000000002E-2"/>
  </r>
  <r>
    <s v="S022473"/>
    <x v="46"/>
    <s v="PO148231"/>
    <s v="GRN204973"/>
    <n v="101043968"/>
    <s v="VERTICAL STEM METALWORK ASSEMBLY"/>
    <s v="Stoke-on-Trent ST4 8HX"/>
    <n v="24.2"/>
    <x v="1"/>
    <s v="Diesel"/>
    <n v="2.4605350000000002E-2"/>
  </r>
  <r>
    <s v="S022473"/>
    <x v="46"/>
    <s v="PO148229"/>
    <s v="GRN205005"/>
    <s v="363-1094-1"/>
    <s v="T60 DRIVERLESS REAR LASER PACKER"/>
    <s v="Stoke-on-Trent ST4 8HX"/>
    <n v="24.2"/>
    <x v="1"/>
    <s v="Diesel"/>
    <n v="2.4605350000000002E-2"/>
  </r>
  <r>
    <s v="S023474"/>
    <x v="68"/>
    <s v="PO140786"/>
    <s v="GRN178757"/>
    <n v="101039347"/>
    <s v="TF31500 208/220/240V - 400V MULTI TAP TRANSFORMER"/>
    <s v="Bury Saint Edmunds IP30 0UL"/>
    <n v="310"/>
    <x v="1"/>
    <s v="Diesel"/>
    <n v="0.1147"/>
  </r>
  <r>
    <s v="S023474"/>
    <x v="69"/>
    <s v="PO143337"/>
    <s v="GRN182242"/>
    <n v="101028955"/>
    <s v="208/220/240V - 400V MULTI TAP TRANSFORMER 20KVA"/>
    <s v="Bury Saint Edmunds IP30 0UL"/>
    <n v="310"/>
    <x v="2"/>
    <s v="Diesel"/>
    <n v="0.1147"/>
  </r>
  <r>
    <s v="S023474"/>
    <x v="69"/>
    <s v="PO143337"/>
    <s v="GRN184715"/>
    <n v="101028955"/>
    <s v="208/220/240V - 400V MULTI TAP TRANSFORMER 20KVA"/>
    <s v="Bury Saint Edmunds IP30 0UL"/>
    <n v="310"/>
    <x v="2"/>
    <s v="Diesel"/>
    <n v="0.1147"/>
  </r>
  <r>
    <s v="S023474"/>
    <x v="69"/>
    <s v="PO145413"/>
    <s v="GRN186694"/>
    <n v="101028956"/>
    <s v="380/415/480V - 400V MULTI TAP TRANSFORMER 20KVA EA"/>
    <s v="Bury Saint Edmunds IP30 0UL"/>
    <n v="310"/>
    <x v="2"/>
    <s v="Diesel"/>
    <n v="0.1147"/>
  </r>
  <r>
    <s v="S023474"/>
    <x v="69"/>
    <s v="PO145413"/>
    <s v="GRN187090"/>
    <n v="101028956"/>
    <s v="380/415/480V - 400V MULTI TAP TRANSFORMER 20KVA EA"/>
    <s v="Bury Saint Edmunds IP30 0UL"/>
    <n v="310"/>
    <x v="2"/>
    <s v="Diesel"/>
    <n v="0.1147"/>
  </r>
  <r>
    <s v="S023474"/>
    <x v="69"/>
    <s v="PO145413"/>
    <s v="GRN188811"/>
    <n v="101028956"/>
    <s v="380/415/480V - 400V MULTI TAP TRANSFORMER 20KVA EA"/>
    <s v="Bury Saint Edmunds IP30 0UL"/>
    <n v="310"/>
    <x v="2"/>
    <s v="Diesel"/>
    <n v="0.1147"/>
  </r>
  <r>
    <s v="S023474"/>
    <x v="69"/>
    <s v="PO145413"/>
    <s v="GRN191147"/>
    <n v="101028956"/>
    <s v="380/415/480V - 400V MULTI TAP TRANSFORMER 20KVA EA"/>
    <s v="Bury Saint Edmunds IP30 0UL"/>
    <n v="310"/>
    <x v="2"/>
    <s v="Diesel"/>
    <n v="0.1147"/>
  </r>
  <r>
    <s v="S023474"/>
    <x v="69"/>
    <s v="PO145413"/>
    <s v="GRN194111"/>
    <n v="101028956"/>
    <s v="380/415/480V - 400V MULTI TAP TRANSFORMER 20KVA EA"/>
    <s v="Bury Saint Edmunds IP30 0UL"/>
    <n v="310"/>
    <x v="2"/>
    <s v="Diesel"/>
    <n v="0.1147"/>
  </r>
  <r>
    <s v="S022351"/>
    <x v="70"/>
    <s v="PO140183"/>
    <s v="GRN178424"/>
    <n v="101027712"/>
    <s v="MONITOR &amp; TV WALL MOUNT FOR 39&quot; TO 55&quot; MONITORS"/>
    <s v="Aldershot GU12 4QP"/>
    <n v="328"/>
    <x v="2"/>
    <s v="Diesel"/>
    <n v="1.2136E-3"/>
  </r>
  <r>
    <s v="S022351"/>
    <x v="70"/>
    <s v="PO141721"/>
    <s v="GRN178570"/>
    <n v="13204923"/>
    <s v="DELTA SERIES TRIPLE PIVOT DIRECT WALL MOUNTING LCD"/>
    <s v="Aldershot GU12 4QP"/>
    <n v="328"/>
    <x v="2"/>
    <s v="Diesel"/>
    <n v="1.2136E-3"/>
  </r>
  <r>
    <s v="S022351"/>
    <x v="70"/>
    <s v="PO142406"/>
    <s v="GRN179731"/>
    <n v="13204923"/>
    <s v="DELTA SERIES TRIPLE PIVOT DIRECT WALL MOUNTING LCD"/>
    <s v="Aldershot GU12 4QP"/>
    <n v="328"/>
    <x v="2"/>
    <s v="Diesel"/>
    <n v="1.2136E-3"/>
  </r>
  <r>
    <s v="S022351"/>
    <x v="70"/>
    <s v="PO140183"/>
    <s v="GRN179733"/>
    <n v="101027712"/>
    <s v="MONITOR &amp; TV WALL MOUNT FOR 39&quot; TO 55&quot; MONITORS"/>
    <s v="Aldershot GU12 4QP"/>
    <n v="328"/>
    <x v="2"/>
    <s v="Diesel"/>
    <n v="1.2136E-3"/>
  </r>
  <r>
    <s v="S022351"/>
    <x v="70"/>
    <s v="PO140183"/>
    <s v="GRN181799"/>
    <n v="101027712"/>
    <s v="MONITOR &amp; TV WALL MOUNT FOR 39&quot; TO 55&quot; MONITORS"/>
    <s v="Aldershot GU12 4QP"/>
    <n v="328"/>
    <x v="2"/>
    <s v="Diesel"/>
    <n v="1.2136E-3"/>
  </r>
  <r>
    <s v="S001571"/>
    <x v="10"/>
    <s v="PO142815"/>
    <s v="GRN194405"/>
    <n v="101012395"/>
    <s v="SICK 2D LIDAR LASER SENSOR TIM351-2134001"/>
    <s v="St Albans AL1 5BN"/>
    <n v="298"/>
    <x v="2"/>
    <s v="Diesel"/>
    <n v="1.1026E-3"/>
  </r>
  <r>
    <s v="S022351"/>
    <x v="70"/>
    <s v="PO143844"/>
    <s v="GRN185662"/>
    <n v="101027712"/>
    <s v="MONITOR &amp; TV WALL MOUNT FOR 39&quot; TO 55&quot; MONITORS"/>
    <s v="Aldershot GU12 4QP"/>
    <n v="328"/>
    <x v="2"/>
    <s v="Diesel"/>
    <n v="1.2136E-3"/>
  </r>
  <r>
    <s v="S022351"/>
    <x v="70"/>
    <s v="PO143844"/>
    <s v="GRN185921"/>
    <n v="13204923"/>
    <s v="DELTA SERIES TRIPLE PIVOT DIRECT WALL MOUNTING LCD"/>
    <s v="Aldershot GU12 4QP"/>
    <n v="328"/>
    <x v="2"/>
    <s v="Diesel"/>
    <n v="1.2136E-3"/>
  </r>
  <r>
    <s v="S001571"/>
    <x v="10"/>
    <s v="PO147695"/>
    <s v="GRN194409"/>
    <n v="57205719"/>
    <s v="MOUNTING KIT 1"/>
    <s v="St Albans AL1 5BN"/>
    <n v="298"/>
    <x v="2"/>
    <s v="Diesel"/>
    <n v="1.1026E-3"/>
  </r>
  <r>
    <s v="S022351"/>
    <x v="70"/>
    <s v="PO143844"/>
    <s v="GRN187710"/>
    <n v="101027712"/>
    <s v="MONITOR &amp; TV WALL MOUNT FOR 39&quot; TO 55&quot; MONITORS"/>
    <s v="Aldershot GU12 4QP"/>
    <n v="328"/>
    <x v="2"/>
    <s v="Diesel"/>
    <n v="1.2136E-3"/>
  </r>
  <r>
    <s v="S022351"/>
    <x v="70"/>
    <s v="PO143844"/>
    <s v="GRN188281"/>
    <n v="13204923"/>
    <s v="DELTA SERIES TRIPLE PIVOT DIRECT WALL MOUNTING LCD"/>
    <s v="Aldershot GU12 4QP"/>
    <n v="328"/>
    <x v="2"/>
    <s v="Diesel"/>
    <n v="1.2136E-3"/>
  </r>
  <r>
    <s v="S022351"/>
    <x v="70"/>
    <s v="PO146292"/>
    <s v="GRN189698"/>
    <n v="13204923"/>
    <s v="DELTA SERIES TRIPLE PIVOT DIRECT WALL MOUNTING LCD"/>
    <s v="Aldershot GU12 4QP"/>
    <n v="328"/>
    <x v="2"/>
    <s v="Diesel"/>
    <n v="1.2136E-3"/>
  </r>
  <r>
    <s v="S022351"/>
    <x v="70"/>
    <s v="PO143844"/>
    <s v="GRN191157"/>
    <n v="13204923"/>
    <s v="DELTA SERIES TRIPLE PIVOT DIRECT WALL MOUNTING LCD"/>
    <s v="Aldershot GU12 4QP"/>
    <n v="328"/>
    <x v="2"/>
    <s v="Diesel"/>
    <n v="1.2136E-3"/>
  </r>
  <r>
    <s v="S022351"/>
    <x v="70"/>
    <s v="PO143844"/>
    <s v="GRN191263"/>
    <n v="101027712"/>
    <s v="MONITOR &amp; TV WALL MOUNT FOR 39&quot; TO 55&quot; MONITORS"/>
    <s v="Aldershot GU12 4QP"/>
    <n v="328"/>
    <x v="2"/>
    <s v="Diesel"/>
    <n v="1.2136E-3"/>
  </r>
  <r>
    <s v="S022351"/>
    <x v="70"/>
    <s v="PO143844"/>
    <s v="GRN193097"/>
    <n v="101027712"/>
    <s v="MONITOR &amp; TV WALL MOUNT FOR 39&quot; TO 55&quot; MONITORS"/>
    <s v="Aldershot GU12 4QP"/>
    <n v="328"/>
    <x v="2"/>
    <s v="Diesel"/>
    <n v="1.2136E-3"/>
  </r>
  <r>
    <s v="S022351"/>
    <x v="70"/>
    <s v="PO143844"/>
    <s v="GRN193581"/>
    <n v="13204923"/>
    <s v="DELTA SERIES TRIPLE PIVOT DIRECT WALL MOUNTING LCD"/>
    <s v="Aldershot GU12 4QP"/>
    <n v="328"/>
    <x v="2"/>
    <s v="Diesel"/>
    <n v="1.2136E-3"/>
  </r>
  <r>
    <s v="S022351"/>
    <x v="70"/>
    <s v="PO146292"/>
    <s v="GRN194456"/>
    <n v="13204923"/>
    <s v="DELTA SERIES TRIPLE PIVOT DIRECT WALL MOUNTING LCD"/>
    <s v="Aldershot GU12 4QP"/>
    <n v="328"/>
    <x v="2"/>
    <s v="Diesel"/>
    <n v="1.2136E-3"/>
  </r>
  <r>
    <s v="S022351"/>
    <x v="70"/>
    <s v="PO143844"/>
    <s v="GRN197685"/>
    <n v="101027712"/>
    <s v="MONITOR &amp; TV WALL MOUNT FOR 39&quot; TO 55&quot; MONITORS"/>
    <s v="Aldershot GU12 4QP"/>
    <n v="328"/>
    <x v="2"/>
    <s v="Diesel"/>
    <n v="1.2136E-3"/>
  </r>
  <r>
    <s v="S022351"/>
    <x v="70"/>
    <s v="PO149384"/>
    <s v="GRN198527"/>
    <n v="101027712"/>
    <s v="MONITOR &amp; TV WALL MOUNT FOR 39&quot; TO 55&quot; MONITORS"/>
    <s v="Aldershot GU12 4QP"/>
    <n v="328"/>
    <x v="2"/>
    <s v="Diesel"/>
    <n v="1.2136E-3"/>
  </r>
  <r>
    <s v="S022351"/>
    <x v="70"/>
    <s v="PO143844"/>
    <s v="GRN200393"/>
    <n v="101027712"/>
    <s v="MONITOR &amp; TV WALL MOUNT FOR 39&quot; TO 55&quot; MONITORS"/>
    <s v="Aldershot GU12 4QP"/>
    <n v="328"/>
    <x v="2"/>
    <s v="Diesel"/>
    <n v="1.2136E-3"/>
  </r>
  <r>
    <s v="S022351"/>
    <x v="70"/>
    <s v="PO148325"/>
    <s v="GRN202895"/>
    <n v="13204923"/>
    <s v="DELTA SERIES TRIPLE PIVOT DIRECT WALL MOUNTING LCD"/>
    <s v="Aldershot GU12 4QP"/>
    <n v="328"/>
    <x v="2"/>
    <s v="Diesel"/>
    <n v="1.2136E-3"/>
  </r>
  <r>
    <s v="S022351"/>
    <x v="70"/>
    <s v="PO143844"/>
    <s v="GRN204138"/>
    <n v="101027712"/>
    <s v="MONITOR &amp; TV WALL MOUNT FOR 39&quot; TO 55&quot; MONITORS"/>
    <s v="Aldershot GU12 4QP"/>
    <n v="328"/>
    <x v="2"/>
    <s v="Diesel"/>
    <n v="1.2136E-3"/>
  </r>
  <r>
    <s v="S022351"/>
    <x v="70"/>
    <s v="PO151735"/>
    <s v="GRN204361"/>
    <n v="13204923"/>
    <s v="DELTA SERIES TRIPLE PIVOT DIRECT WALL MOUNTING LCD"/>
    <s v="Aldershot GU12 4QP"/>
    <n v="328"/>
    <x v="2"/>
    <s v="Diesel"/>
    <n v="1.2136E-3"/>
  </r>
  <r>
    <s v="S001121"/>
    <x v="5"/>
    <s v="PO147514"/>
    <s v="GRN194433"/>
    <n v="101028554"/>
    <s v="LIFELINE STAINLESS STEEL INSTALLATION KIT 20M (65."/>
    <s v="Salford M5 4BE"/>
    <n v="103.6"/>
    <x v="2"/>
    <s v="Diesel"/>
    <n v="3.8331999999999998E-4"/>
  </r>
  <r>
    <s v="S026534"/>
    <x v="71"/>
    <s v="PO140734"/>
    <s v="GRN178668"/>
    <n v="42206079"/>
    <s v="PROGRAMMING OF MERCEDES CHASSIS ENZA MOTORS"/>
    <s v="Warrington WA3 6NN"/>
    <n v="78.2"/>
    <x v="1"/>
    <s v="Diesel"/>
    <n v="2.8934000000000001E-2"/>
  </r>
  <r>
    <s v="S026534"/>
    <x v="71"/>
    <s v="PO144497"/>
    <s v="GRN183899"/>
    <n v="57203821"/>
    <s v="BLACK COVER MERCEDES 140 683 01 10"/>
    <s v="Warrington WA3 6NN"/>
    <n v="78.2"/>
    <x v="1"/>
    <s v="Diesel"/>
    <n v="2.8934000000000001E-2"/>
  </r>
  <r>
    <s v="S025431"/>
    <x v="0"/>
    <s v="PO147264"/>
    <s v="GRN194441"/>
    <s v="GKR-4203"/>
    <s v="GATEKEEPER DUAL ILPA SOLUTION WITH EMBEDDED PROCES"/>
    <s v="Boston Massachusetts"/>
    <n v="3154"/>
    <x v="0"/>
    <s v="Crude"/>
    <n v="1.0118031999999999E-2"/>
  </r>
  <r>
    <s v="S026534"/>
    <x v="71"/>
    <s v="PO141988"/>
    <s v="GRN184088"/>
    <n v="101035263"/>
    <s v="RECEPTACLE HOUSING MERCEDES MA013 545 65 26"/>
    <s v="Warrington WA3 6NN"/>
    <n v="78.2"/>
    <x v="1"/>
    <s v="Diesel"/>
    <n v="2.8934000000000001E-2"/>
  </r>
  <r>
    <s v="S026534"/>
    <x v="71"/>
    <s v="PO143792"/>
    <s v="GRN184323"/>
    <n v="101035262"/>
    <s v="CONTACT SOCKET MERCEDES MA013 545 44 26"/>
    <s v="Warrington WA3 6NN"/>
    <n v="78.2"/>
    <x v="1"/>
    <s v="Diesel"/>
    <n v="2.8934000000000001E-2"/>
  </r>
  <r>
    <s v="S026534"/>
    <x v="71"/>
    <s v="PO140734"/>
    <s v="GRN184328"/>
    <n v="57203823"/>
    <s v="GREY OUTER CASE MERCEDES A 943 843 06 30"/>
    <s v="Warrington WA3 6NN"/>
    <n v="78.2"/>
    <x v="1"/>
    <s v="Diesel"/>
    <n v="2.8934000000000001E-2"/>
  </r>
  <r>
    <s v="S026534"/>
    <x v="71"/>
    <s v="PO144806"/>
    <s v="GRN185151"/>
    <n v="101035265"/>
    <s v="CLUTCH MK MERCEDES MA168 545 08 28"/>
    <s v="Warrington WA3 6NN"/>
    <n v="78.2"/>
    <x v="1"/>
    <s v="Diesel"/>
    <n v="2.8934000000000001E-2"/>
  </r>
  <r>
    <s v="S025431"/>
    <x v="0"/>
    <s v="PO148376"/>
    <s v="GRN194446"/>
    <s v="11540-0480"/>
    <s v="FILTER 5  WATER"/>
    <s v="Boston Massachusetts"/>
    <n v="3154"/>
    <x v="0"/>
    <s v="Crude"/>
    <n v="1.0118031999999999E-2"/>
  </r>
  <r>
    <s v="S000892"/>
    <x v="16"/>
    <s v="PO146756"/>
    <s v="GRN194447"/>
    <n v="101011726"/>
    <s v="M8 SHOCK MOUNT 120DAN MALE TO MALE NATURAL RUBBER"/>
    <s v="Stockport SK4 2JT"/>
    <n v="55"/>
    <x v="2"/>
    <s v="Diesel"/>
    <n v="2.0350000000000001E-4"/>
  </r>
  <r>
    <s v="S025431"/>
    <x v="0"/>
    <s v="PO146556"/>
    <s v="GRN194449"/>
    <n v="20111418"/>
    <s v="FG, RADIATION DETCTION PANEL, EAGLE MOBILE, CVI"/>
    <s v="Boston Massachusetts"/>
    <n v="3154"/>
    <x v="0"/>
    <s v="Crude"/>
    <n v="2.5295079999999999"/>
  </r>
  <r>
    <s v="S025431"/>
    <x v="0"/>
    <s v="PO143366"/>
    <s v="GRN194450"/>
    <s v="340-1290-1"/>
    <s v="ASSEMBLY OPERATOR CONSOLE"/>
    <s v="Boston Massachusetts"/>
    <n v="3154"/>
    <x v="0"/>
    <s v="Crude"/>
    <n v="2.5295079999999999"/>
  </r>
  <r>
    <s v="S001047"/>
    <x v="9"/>
    <s v="PO144580"/>
    <s v="GRN194451"/>
    <n v="66205215"/>
    <s v="2X8 ELEMENT PHOTO DIODE CDWO4 30MM THICK"/>
    <s v="81300 Johor Bahru Malaysia"/>
    <n v="6781"/>
    <x v="4"/>
    <s v="Aviation"/>
    <n v="1.1924057587200001"/>
  </r>
  <r>
    <s v="S026534"/>
    <x v="71"/>
    <s v="PO144809"/>
    <s v="GRN185310"/>
    <n v="101035264"/>
    <s v="CONTACT BUSHING MERCEDES MA013 545 78 26"/>
    <s v="Warrington WA3 6NN"/>
    <n v="78.2"/>
    <x v="1"/>
    <s v="Diesel"/>
    <n v="2.8934000000000001E-2"/>
  </r>
  <r>
    <s v="S026534"/>
    <x v="71"/>
    <s v="PO145334"/>
    <s v="GRN185826"/>
    <n v="21208377"/>
    <s v="EXTENSION CABLE FOR TAIL LIGHT 2M LONG MERCEDES A"/>
    <s v="Warrington WA3 6NN"/>
    <n v="78.2"/>
    <x v="1"/>
    <s v="Diesel"/>
    <n v="2.8934000000000001E-2"/>
  </r>
  <r>
    <s v="S026534"/>
    <x v="71"/>
    <s v="PO145977"/>
    <s v="GRN187584"/>
    <n v="57203821"/>
    <s v="BLACK COVER MERCEDES 140 683 01 10"/>
    <s v="Warrington WA3 6NN"/>
    <n v="78.2"/>
    <x v="1"/>
    <s v="Diesel"/>
    <n v="2.8934000000000001E-2"/>
  </r>
  <r>
    <s v="S026534"/>
    <x v="71"/>
    <s v="PO143842"/>
    <s v="GRN187918"/>
    <s v="11701-1705"/>
    <s v="D58D/7 RECEPTACLE HOUSING"/>
    <s v="Warrington WA3 6NN"/>
    <n v="78.2"/>
    <x v="1"/>
    <s v="Diesel"/>
    <n v="2.8934000000000001E-2"/>
  </r>
  <r>
    <s v="S026534"/>
    <x v="71"/>
    <s v="PO143842"/>
    <s v="GRN188084"/>
    <n v="42205928"/>
    <s v="EXTRA BATTERY PACK INCLUDING BATTERY CARRIER"/>
    <s v="Warrington WA3 6NN"/>
    <n v="78.2"/>
    <x v="1"/>
    <s v="Diesel"/>
    <n v="2.8934000000000001E-2"/>
  </r>
  <r>
    <s v="S026534"/>
    <x v="71"/>
    <s v="PO140734"/>
    <s v="GRN188097"/>
    <n v="42206079"/>
    <s v="PROGRAMMING OF MERCEDES CHASSIS ENZA MOTORS"/>
    <s v="Warrington WA3 6NN"/>
    <n v="78.2"/>
    <x v="1"/>
    <s v="Diesel"/>
    <n v="2.8934000000000001E-2"/>
  </r>
  <r>
    <s v="S022670"/>
    <x v="26"/>
    <s v="PO146553"/>
    <s v="GRN194469"/>
    <n v="85204902"/>
    <s v="M5 CAGE NUT  (SERIES 40111 TYPE CN)"/>
    <s v="Congleton CW12 1HR"/>
    <n v="12.8"/>
    <x v="2"/>
    <s v="Diesel"/>
    <n v="4.7360000000000001E-5"/>
  </r>
  <r>
    <s v="S026534"/>
    <x v="71"/>
    <s v="PO146258"/>
    <s v="GRN188122"/>
    <n v="101035265"/>
    <s v="CLUTCH MK MERCEDES MA168 545 08 28"/>
    <s v="Warrington WA3 6NN"/>
    <n v="78.2"/>
    <x v="1"/>
    <s v="Diesel"/>
    <n v="2.8934000000000001E-2"/>
  </r>
  <r>
    <s v="S022670"/>
    <x v="26"/>
    <s v="PO146630"/>
    <s v="GRN194473"/>
    <n v="85212336"/>
    <s v="M24 X 180 R-XPT THROUGHBOLT"/>
    <s v="Congleton CW12 1HR"/>
    <n v="12.8"/>
    <x v="2"/>
    <s v="Diesel"/>
    <n v="4.7360000000000001E-5"/>
  </r>
  <r>
    <s v="S026534"/>
    <x v="71"/>
    <s v="PO142113"/>
    <s v="GRN189033"/>
    <n v="34207264"/>
    <s v="RECEPTACLE HOUSING MERCEDES-BENZ A 013 545 64 26"/>
    <s v="Warrington WA3 6NN"/>
    <n v="78.2"/>
    <x v="1"/>
    <s v="Diesel"/>
    <n v="2.8934000000000001E-2"/>
  </r>
  <r>
    <s v="S026534"/>
    <x v="71"/>
    <s v="PO146164"/>
    <s v="GRN190250"/>
    <n v="101035263"/>
    <s v="RECEPTACLE HOUSING MERCEDES MA013 545 65 26"/>
    <s v="Warrington WA3 6NN"/>
    <n v="78.2"/>
    <x v="1"/>
    <s v="Diesel"/>
    <n v="2.8934000000000001E-2"/>
  </r>
  <r>
    <s v="S001047"/>
    <x v="9"/>
    <s v="PO144580"/>
    <s v="GRN194483"/>
    <n v="66205215"/>
    <s v="2X8 ELEMENT PHOTO DIODE CDWO4 30MM THICK"/>
    <s v="81300 Johor Bahru Malaysia"/>
    <n v="6781"/>
    <x v="4"/>
    <s v="Aviation"/>
    <n v="1.1924057587200001"/>
  </r>
  <r>
    <s v="S026534"/>
    <x v="71"/>
    <s v="PO146164"/>
    <s v="GRN190264"/>
    <n v="34207265"/>
    <s v="CONTACT BUSHING MERCEDES-BENZ A 013 545 76 26"/>
    <s v="Warrington WA3 6NN"/>
    <n v="78.2"/>
    <x v="1"/>
    <s v="Diesel"/>
    <n v="2.8934000000000001E-2"/>
  </r>
  <r>
    <s v="S026534"/>
    <x v="71"/>
    <s v="PO146164"/>
    <s v="GRN190368"/>
    <n v="34207265"/>
    <s v="CONTACT BUSHING MERCEDES-BENZ A 013 545 76 26"/>
    <s v="Warrington WA3 6NN"/>
    <n v="78.2"/>
    <x v="1"/>
    <s v="Diesel"/>
    <n v="2.8934000000000001E-2"/>
  </r>
  <r>
    <s v="S026534"/>
    <x v="71"/>
    <s v="PO147272"/>
    <s v="GRN191087"/>
    <n v="34207265"/>
    <s v="CONTACT BUSHING MERCEDES-BENZ A 013 545 76 26"/>
    <s v="Warrington WA3 6NN"/>
    <n v="78.2"/>
    <x v="1"/>
    <s v="Diesel"/>
    <n v="2.8934000000000001E-2"/>
  </r>
  <r>
    <s v="S026534"/>
    <x v="71"/>
    <s v="PO146356"/>
    <s v="GRN191114"/>
    <n v="101035264"/>
    <s v="CONTACT BUSHING MERCEDES MA013 545 78 26"/>
    <s v="Warrington WA3 6NN"/>
    <n v="78.2"/>
    <x v="1"/>
    <s v="Diesel"/>
    <n v="2.8934000000000001E-2"/>
  </r>
  <r>
    <s v="S026534"/>
    <x v="71"/>
    <s v="PO136207"/>
    <s v="GRN191277"/>
    <n v="42206079"/>
    <s v="PROGRAMMING OF MERCEDES CHASSIS"/>
    <s v="Warrington WA3 6NN"/>
    <n v="78.2"/>
    <x v="1"/>
    <s v="Diesel"/>
    <n v="2.8934000000000001E-2"/>
  </r>
  <r>
    <s v="S026534"/>
    <x v="71"/>
    <s v="PO140734"/>
    <s v="GRN191278"/>
    <n v="42206079"/>
    <s v="PROGRAMMING OF MERCEDES CHASSIS ENZA MOTORS"/>
    <s v="Warrington WA3 6NN"/>
    <n v="78.2"/>
    <x v="1"/>
    <s v="Diesel"/>
    <n v="2.8934000000000001E-2"/>
  </r>
  <r>
    <s v="S022670"/>
    <x v="26"/>
    <s v="PO146630"/>
    <s v="GRN194497"/>
    <n v="85212336"/>
    <s v="M24 X 180 R-XPT THROUGHBOLT"/>
    <s v="Congleton CW12 1HR"/>
    <n v="12.8"/>
    <x v="2"/>
    <s v="Diesel"/>
    <n v="4.7360000000000001E-5"/>
  </r>
  <r>
    <s v="S026534"/>
    <x v="71"/>
    <s v="PO146356"/>
    <s v="GRN191408"/>
    <n v="101035264"/>
    <s v="CONTACT BUSHING MERCEDES MA013 545 78 26"/>
    <s v="Warrington WA3 6NN"/>
    <n v="78.2"/>
    <x v="1"/>
    <s v="Diesel"/>
    <n v="2.8934000000000001E-2"/>
  </r>
  <r>
    <s v="S026534"/>
    <x v="71"/>
    <s v="PO147988"/>
    <s v="GRN193315"/>
    <n v="34203443"/>
    <s v="HOOD/BOOT MERCEDES A 000 546 77 35"/>
    <s v="Warrington WA3 6NN"/>
    <n v="78.2"/>
    <x v="1"/>
    <s v="Diesel"/>
    <n v="2.8934000000000001E-2"/>
  </r>
  <r>
    <s v="S026534"/>
    <x v="71"/>
    <s v="PO147828"/>
    <s v="GRN193639"/>
    <n v="101035262"/>
    <s v="CONTACT SOCKET MERCEDES MA013 545 44 26"/>
    <s v="Warrington WA3 6NN"/>
    <n v="78.2"/>
    <x v="1"/>
    <s v="Diesel"/>
    <n v="2.8934000000000001E-2"/>
  </r>
  <r>
    <s v="S026534"/>
    <x v="71"/>
    <s v="PO148081"/>
    <s v="GRN193643"/>
    <n v="57203821"/>
    <s v="BLACK COVER MERCEDES 140 683 01 10"/>
    <s v="Warrington WA3 6NN"/>
    <n v="78.2"/>
    <x v="1"/>
    <s v="Diesel"/>
    <n v="2.8934000000000001E-2"/>
  </r>
  <r>
    <s v="S026534"/>
    <x v="71"/>
    <s v="PO147988"/>
    <s v="GRN195124"/>
    <n v="101035264"/>
    <s v="CONTACT BUSHING MERCEDES MA013 545 78 26"/>
    <s v="Warrington WA3 6NN"/>
    <n v="78.2"/>
    <x v="1"/>
    <s v="Diesel"/>
    <n v="2.8934000000000001E-2"/>
  </r>
  <r>
    <s v="S026534"/>
    <x v="71"/>
    <s v="PO146258"/>
    <s v="GRN195148"/>
    <n v="42206079"/>
    <s v="PROGRAMMING OF MERCEDES CHASSIS ENZA MOTORS"/>
    <s v="Warrington WA3 6NN"/>
    <n v="78.2"/>
    <x v="1"/>
    <s v="Diesel"/>
    <n v="2.8934000000000001E-2"/>
  </r>
  <r>
    <s v="S026534"/>
    <x v="71"/>
    <s v="PO146258"/>
    <s v="GRN195149"/>
    <n v="42206079"/>
    <s v="PROGRAMMING OF MERCEDES CHASSIS ENZA MOTORS"/>
    <s v="Warrington WA3 6NN"/>
    <n v="78.2"/>
    <x v="1"/>
    <s v="Diesel"/>
    <n v="2.8934000000000001E-2"/>
  </r>
  <r>
    <s v="S026534"/>
    <x v="71"/>
    <s v="PO146258"/>
    <s v="GRN195150"/>
    <n v="42206079"/>
    <s v="PROGRAMMING OF MERCEDES CHASSIS ENZA MOTORS"/>
    <s v="Warrington WA3 6NN"/>
    <n v="78.2"/>
    <x v="1"/>
    <s v="Diesel"/>
    <n v="2.8934000000000001E-2"/>
  </r>
  <r>
    <s v="S002239"/>
    <x v="17"/>
    <s v="PO149123"/>
    <s v="GRN201459"/>
    <n v="101043479"/>
    <s v="SF6 GAS CYLINDER 4.68 LB"/>
    <s v="UT 84104"/>
    <n v="4725"/>
    <x v="4"/>
    <s v="Aviation"/>
    <n v="0.33234727680000004"/>
  </r>
  <r>
    <s v="S002239"/>
    <x v="17"/>
    <s v="PO149048"/>
    <s v="GRN203087"/>
    <n v="101043479"/>
    <s v="SF6 GAS CYLINDER 4.68 LB"/>
    <s v="UT 84104"/>
    <n v="4725"/>
    <x v="4"/>
    <s v="Aviation"/>
    <n v="0.33234727680000004"/>
  </r>
  <r>
    <s v="S002239"/>
    <x v="17"/>
    <s v="PO147985"/>
    <s v="GRN200768"/>
    <n v="10207604"/>
    <s v="SOLID STATE GUN TAP CHANGER"/>
    <s v="UT 84104"/>
    <n v="4725"/>
    <x v="4"/>
    <s v="Aviation"/>
    <n v="0.33234727680000004"/>
  </r>
  <r>
    <s v="S002239"/>
    <x v="17"/>
    <s v="PO132842"/>
    <s v="GRN179685"/>
    <n v="101022020"/>
    <s v="TCU - HV, 3.0 ton, -40 to +55 C"/>
    <s v="UT 84104"/>
    <n v="4725"/>
    <x v="4"/>
    <s v="Aviation"/>
    <n v="8.3086819200000015"/>
  </r>
  <r>
    <s v="S001047"/>
    <x v="9"/>
    <s v="PO144580"/>
    <s v="GRN194523"/>
    <n v="66205215"/>
    <s v="2X8 ELEMENT PHOTO DIODE CDWO4 30MM THICK"/>
    <s v="81300 Johor Bahru Malaysia"/>
    <n v="6781"/>
    <x v="4"/>
    <s v="Aviation"/>
    <n v="1.1924057587200001"/>
  </r>
  <r>
    <s v="S001047"/>
    <x v="9"/>
    <s v="PO144281"/>
    <s v="GRN194525"/>
    <n v="66204255"/>
    <s v="SILICON PD - CDWO4 - 5X10.7X30 THK - 8X1 ELEM"/>
    <s v="81300 Johor Bahru Malaysia"/>
    <n v="6781"/>
    <x v="4"/>
    <s v="Aviation"/>
    <n v="1.1924057587200001"/>
  </r>
  <r>
    <s v="S001047"/>
    <x v="9"/>
    <s v="PO144580"/>
    <s v="GRN194526"/>
    <n v="66205215"/>
    <s v="2X8 ELEMENT PHOTO DIODE CDWO4 30MM THICK"/>
    <s v="81300 Johor Bahru Malaysia"/>
    <n v="6781"/>
    <x v="4"/>
    <s v="Aviation"/>
    <n v="1.1924057587200001"/>
  </r>
  <r>
    <s v="S001047"/>
    <x v="9"/>
    <s v="PO144821"/>
    <s v="GRN194527"/>
    <s v="11701-3091"/>
    <s v="SILICON PD - CDW04 - 5X5X10 THK - 8X2 ELEM - M13"/>
    <s v="81300 Johor Bahru Malaysia"/>
    <n v="6781"/>
    <x v="4"/>
    <s v="Aviation"/>
    <n v="1.1924057587200001"/>
  </r>
  <r>
    <s v="S026534"/>
    <x v="71"/>
    <s v="PO146258"/>
    <s v="GRN195151"/>
    <n v="42206079"/>
    <s v="PROGRAMMING OF MERCEDES CHASSIS ENZA MOTORS"/>
    <s v="Warrington WA3 6NN"/>
    <n v="78.2"/>
    <x v="1"/>
    <s v="Diesel"/>
    <n v="2.8934000000000001E-2"/>
  </r>
  <r>
    <s v="S024448"/>
    <x v="58"/>
    <s v="PO145372"/>
    <s v="GRN194529"/>
    <n v="10208238"/>
    <s v="FLOW METER/SWITCH, 0.6 - 9 GPM, 3/8&quot;&quot; NPT, BRASS"/>
    <s v="California 94560"/>
    <n v="5214"/>
    <x v="0"/>
    <s v="Crude"/>
    <n v="0.4181628"/>
  </r>
  <r>
    <s v="S001047"/>
    <x v="9"/>
    <s v="PO146908"/>
    <s v="GRN194530"/>
    <n v="66208596"/>
    <s v="SILICON PHOTODIODE - CdW04 16 CHANNELS (3.6 x 3.6"/>
    <s v="81300 Johor Bahru Malaysia"/>
    <n v="6781"/>
    <x v="4"/>
    <s v="Aviation"/>
    <n v="1.1924057587200001"/>
  </r>
  <r>
    <s v="S025431"/>
    <x v="0"/>
    <s v="PO144993"/>
    <s v="GRN194531"/>
    <s v="255-1431-1"/>
    <s v="HVPS 225KV SPELLMAN LABELED"/>
    <s v="Boston Massachusetts"/>
    <n v="3154"/>
    <x v="0"/>
    <s v="Crude"/>
    <n v="2.5295079999999999"/>
  </r>
  <r>
    <s v="S026534"/>
    <x v="71"/>
    <s v="PO146258"/>
    <s v="GRN195152"/>
    <n v="42206079"/>
    <s v="PROGRAMMING OF MERCEDES CHASSIS ENZA MOTORS"/>
    <s v="Warrington WA3 6NN"/>
    <n v="78.2"/>
    <x v="1"/>
    <s v="Diesel"/>
    <n v="2.8934000000000001E-2"/>
  </r>
  <r>
    <s v="S026534"/>
    <x v="71"/>
    <s v="PO146258"/>
    <s v="GRN195153"/>
    <n v="42206079"/>
    <s v="PROGRAMMING OF MERCEDES CHASSIS ENZA MOTORS"/>
    <s v="Warrington WA3 6NN"/>
    <n v="78.2"/>
    <x v="1"/>
    <s v="Diesel"/>
    <n v="2.8934000000000001E-2"/>
  </r>
  <r>
    <s v="S026534"/>
    <x v="71"/>
    <s v="PO148878"/>
    <s v="GRN195538"/>
    <s v="11701-1705"/>
    <s v="D58D/7 RECEPTACLE HOUSING"/>
    <s v="Warrington WA3 6NN"/>
    <n v="78.2"/>
    <x v="1"/>
    <s v="Diesel"/>
    <n v="2.8934000000000001E-2"/>
  </r>
  <r>
    <s v="S026534"/>
    <x v="71"/>
    <s v="PO148555"/>
    <s v="GRN196618"/>
    <n v="21203455"/>
    <s v="WIRING KIT D55C MERCEDES A 002 540 23 81"/>
    <s v="Warrington WA3 6NN"/>
    <n v="78.2"/>
    <x v="1"/>
    <s v="Diesel"/>
    <n v="2.8934000000000001E-2"/>
  </r>
  <r>
    <s v="S026534"/>
    <x v="71"/>
    <s v="PO149302"/>
    <s v="GRN196805"/>
    <n v="101035262"/>
    <s v="CONTACT SOCKET MERCEDES MA013 545 44 26"/>
    <s v="Warrington WA3 6NN"/>
    <n v="78.2"/>
    <x v="1"/>
    <s v="Diesel"/>
    <n v="2.8934000000000001E-2"/>
  </r>
  <r>
    <s v="S026534"/>
    <x v="71"/>
    <s v="PO149712"/>
    <s v="GRN199000"/>
    <s v="11701-1705"/>
    <s v="D58D/7 RECEPTACLE HOUSING"/>
    <s v="Warrington WA3 6NN"/>
    <n v="78.2"/>
    <x v="1"/>
    <s v="Diesel"/>
    <n v="2.8934000000000001E-2"/>
  </r>
  <r>
    <s v="S026534"/>
    <x v="71"/>
    <s v="PO149542"/>
    <s v="GRN199687"/>
    <n v="42206079"/>
    <s v="PROGRAMMING OF MERCEDES CHASSIS ENZA MOTORS"/>
    <s v="Warrington WA3 6NN"/>
    <n v="78.2"/>
    <x v="1"/>
    <s v="Diesel"/>
    <n v="2.8934000000000001E-2"/>
  </r>
  <r>
    <s v="S026534"/>
    <x v="71"/>
    <s v="PO146258"/>
    <s v="GRN199688"/>
    <n v="42206079"/>
    <s v="PROGRAMMING OF MERCEDES CHASSIS ENZA MOTORS"/>
    <s v="Warrington WA3 6NN"/>
    <n v="78.2"/>
    <x v="1"/>
    <s v="Diesel"/>
    <n v="2.8934000000000001E-2"/>
  </r>
  <r>
    <s v="S026534"/>
    <x v="71"/>
    <s v="PO149333"/>
    <s v="GRN200668"/>
    <n v="101032456"/>
    <s v="MERECEDES RIDE HEIGHT MODIFICATION ROANZA"/>
    <s v="Warrington WA3 6NN"/>
    <n v="78.2"/>
    <x v="1"/>
    <s v="Diesel"/>
    <n v="2.8934000000000001E-2"/>
  </r>
  <r>
    <s v="S026534"/>
    <x v="71"/>
    <s v="PO150805"/>
    <s v="GRN201486"/>
    <n v="34203443"/>
    <s v="HOOD/BOOT MERCEDES A 000 546 77 35"/>
    <s v="Warrington WA3 6NN"/>
    <n v="78.2"/>
    <x v="1"/>
    <s v="Diesel"/>
    <n v="2.8934000000000001E-2"/>
  </r>
  <r>
    <s v="S026534"/>
    <x v="71"/>
    <s v="PO147247"/>
    <s v="GRN202307"/>
    <n v="42206079"/>
    <s v="PROGRAMMING OF MERCEDES CHASSIS ENZA MOTORS"/>
    <s v="Warrington WA3 6NN"/>
    <n v="78.2"/>
    <x v="1"/>
    <s v="Diesel"/>
    <n v="2.8934000000000001E-2"/>
  </r>
  <r>
    <s v="S026534"/>
    <x v="71"/>
    <s v="PO150742"/>
    <s v="GRN202373"/>
    <n v="101035262"/>
    <s v="CONTACT SOCKET MERCEDES MA013 545 44 26"/>
    <s v="Warrington WA3 6NN"/>
    <n v="78.2"/>
    <x v="1"/>
    <s v="Diesel"/>
    <n v="2.8934000000000001E-2"/>
  </r>
  <r>
    <s v="S026534"/>
    <x v="71"/>
    <s v="PO150495"/>
    <s v="GRN202382"/>
    <n v="34207265"/>
    <s v="CONTACT BUSHING MERCEDES-BENZ A 013 545 76 26"/>
    <s v="Warrington WA3 6NN"/>
    <n v="78.2"/>
    <x v="1"/>
    <s v="Diesel"/>
    <n v="2.8934000000000001E-2"/>
  </r>
  <r>
    <s v="S026534"/>
    <x v="71"/>
    <s v="PO151487"/>
    <s v="GRN203280"/>
    <n v="21203455"/>
    <s v="WIRING KIT D55C MERCEDES A 002 540 23 81"/>
    <s v="Warrington WA3 6NN"/>
    <n v="78.2"/>
    <x v="1"/>
    <s v="Diesel"/>
    <n v="2.8934000000000001E-2"/>
  </r>
  <r>
    <s v="S026534"/>
    <x v="71"/>
    <s v="PO147247"/>
    <s v="GRN204106"/>
    <n v="42206079"/>
    <s v="PROGRAMMING OF MERCEDES CHASSIS ENZA MOTORS"/>
    <s v="Warrington WA3 6NN"/>
    <n v="78.2"/>
    <x v="1"/>
    <s v="Diesel"/>
    <n v="2.8934000000000001E-2"/>
  </r>
  <r>
    <s v="S026534"/>
    <x v="71"/>
    <s v="PO147247"/>
    <s v="GRN204654"/>
    <n v="42206079"/>
    <s v="PROGRAMMING OF MERCEDES CHASSIS ENZA MOTORS"/>
    <s v="Warrington WA3 6NN"/>
    <n v="78.2"/>
    <x v="1"/>
    <s v="Diesel"/>
    <n v="2.8934000000000001E-2"/>
  </r>
  <r>
    <s v="S026534"/>
    <x v="71"/>
    <s v="PO151817"/>
    <s v="GRN204879"/>
    <s v="11700-9083"/>
    <s v="AUXILIARY FUEL LINE TAP ASSEMBLY MERCEDES SPRINTER"/>
    <s v="Warrington WA3 6NN"/>
    <n v="78.2"/>
    <x v="1"/>
    <s v="Diesel"/>
    <n v="2.8934000000000001E-2"/>
  </r>
  <r>
    <s v="S022670"/>
    <x v="26"/>
    <s v="PO146915"/>
    <s v="GRN194573"/>
    <s v="11700-5243"/>
    <s v="BOLT HEX DIN933 M20 X 2.5 X 50MM GEOMET STL"/>
    <s v="Congleton CW12 1HR"/>
    <n v="12.8"/>
    <x v="2"/>
    <s v="Diesel"/>
    <n v="4.7360000000000001E-5"/>
  </r>
  <r>
    <s v="S026534"/>
    <x v="71"/>
    <s v="PO152044"/>
    <s v="GRN204881"/>
    <n v="21208377"/>
    <s v="EXTENSION CABLE FOR TAIL LIGHT 2M LONG MERCEDES A"/>
    <s v="Warrington WA3 6NN"/>
    <n v="78.2"/>
    <x v="1"/>
    <s v="Diesel"/>
    <n v="2.8934000000000001E-2"/>
  </r>
  <r>
    <s v="S026279"/>
    <x v="72"/>
    <s v="PO141379"/>
    <s v="GRN180391"/>
    <n v="57256951"/>
    <s v="M5 ISO CAP HEAD SCREW MODIFIED"/>
    <s v="Huddersfield HD1 3RR"/>
    <n v="180.2"/>
    <x v="2"/>
    <s v="Diesel"/>
    <n v="6.6673999999999987E-4"/>
  </r>
  <r>
    <s v="S026279"/>
    <x v="72"/>
    <s v="PO141379"/>
    <s v="GRN185080"/>
    <n v="57256953"/>
    <s v="DAB MOUNTING BRACKET MACHINED 31MM CLEARANCE"/>
    <s v="Huddersfield HD1 3RR"/>
    <n v="180.2"/>
    <x v="2"/>
    <s v="Diesel"/>
    <n v="6.6673999999999987E-4"/>
  </r>
  <r>
    <s v="S026279"/>
    <x v="72"/>
    <s v="PO143281"/>
    <s v="GRN185621"/>
    <n v="57256951"/>
    <s v="M5 ISO CAP HEAD SCREW MODIFIED"/>
    <s v="Huddersfield HD1 3RR"/>
    <n v="180.2"/>
    <x v="2"/>
    <s v="Diesel"/>
    <n v="6.6673999999999987E-4"/>
  </r>
  <r>
    <s v="S001121"/>
    <x v="5"/>
    <s v="PO140078"/>
    <s v="GRN194580"/>
    <n v="50204186"/>
    <s v="8 CHANNEL SOURCE OUTPUT MODULE 24V DC"/>
    <s v="Salford M5 4BE"/>
    <n v="103.6"/>
    <x v="2"/>
    <s v="Diesel"/>
    <n v="3.8331999999999998E-4"/>
  </r>
  <r>
    <s v="S001121"/>
    <x v="5"/>
    <s v="PO138553"/>
    <s v="GRN194581"/>
    <n v="50204186"/>
    <s v="8 CHANNEL SOURCE OUTPUT MODULE 24V DC"/>
    <s v="Salford M5 4BE"/>
    <n v="103.6"/>
    <x v="2"/>
    <s v="Diesel"/>
    <n v="3.8331999999999998E-4"/>
  </r>
  <r>
    <s v="S001121"/>
    <x v="5"/>
    <s v="PO141355"/>
    <s v="GRN194582"/>
    <n v="50204186"/>
    <s v="8 CHANNEL SOURCE OUTPUT MODULE 24V DC"/>
    <s v="Salford M5 4BE"/>
    <n v="103.6"/>
    <x v="2"/>
    <s v="Diesel"/>
    <n v="3.8331999999999998E-4"/>
  </r>
  <r>
    <s v="S026279"/>
    <x v="72"/>
    <s v="PO145335"/>
    <s v="GRN189556"/>
    <n v="57256952"/>
    <s v="UNIVERSAL DAB MOUNTING BKT BRACE 36.3MM VERSION"/>
    <s v="Huddersfield HD1 3RR"/>
    <n v="180.2"/>
    <x v="2"/>
    <s v="Diesel"/>
    <n v="6.6673999999999987E-4"/>
  </r>
  <r>
    <s v="S026279"/>
    <x v="72"/>
    <s v="PO145956"/>
    <s v="GRN189557"/>
    <n v="57256952"/>
    <s v="UNIVERSAL DAB MOUNTING BKT BRACE 36.3MM VERSION"/>
    <s v="Huddersfield HD1 3RR"/>
    <n v="180.2"/>
    <x v="2"/>
    <s v="Diesel"/>
    <n v="6.6673999999999987E-4"/>
  </r>
  <r>
    <s v="S026279"/>
    <x v="72"/>
    <s v="PO145956"/>
    <s v="GRN189558"/>
    <n v="57256952"/>
    <s v="UNIVERSAL DAB MOUNTING BKT BRACE 36.3MM VERSION"/>
    <s v="Huddersfield HD1 3RR"/>
    <n v="180.2"/>
    <x v="2"/>
    <s v="Diesel"/>
    <n v="6.6673999999999987E-4"/>
  </r>
  <r>
    <s v="S002239"/>
    <x v="17"/>
    <s v="PO132842"/>
    <s v="GRN179687"/>
    <n v="101022020"/>
    <s v="TCU - HV, 3.0 ton, -40 to +55 C"/>
    <s v="UT 84104"/>
    <n v="4725"/>
    <x v="4"/>
    <s v="Aviation"/>
    <n v="8.3086819200000015"/>
  </r>
  <r>
    <s v="S002239"/>
    <x v="17"/>
    <s v="PO132842"/>
    <s v="GRN179716"/>
    <n v="101022020"/>
    <s v="TCU - HV, 3.0 ton, -40 to +55 C"/>
    <s v="UT 84104"/>
    <n v="4725"/>
    <x v="4"/>
    <s v="Aviation"/>
    <n v="8.3086819200000015"/>
  </r>
  <r>
    <s v="S000920"/>
    <x v="20"/>
    <s v="PO148544"/>
    <s v="GRN194590"/>
    <n v="42202925"/>
    <s v="COMPACT ENCLOSURE SINGLE DOOR 500 X 500 X 210 WITH"/>
    <s v="Rotherham S66 8QY"/>
    <n v="165.4"/>
    <x v="2"/>
    <s v="Diesel"/>
    <n v="6.1197999999999992E-4"/>
  </r>
  <r>
    <s v="S026279"/>
    <x v="72"/>
    <s v="PO143281"/>
    <s v="GRN190051"/>
    <n v="57256951"/>
    <s v="M5 ISO CAP HEAD SCREW MODIFIED"/>
    <s v="Huddersfield HD1 3RR"/>
    <n v="180.2"/>
    <x v="2"/>
    <s v="Diesel"/>
    <n v="6.6673999999999987E-4"/>
  </r>
  <r>
    <s v="S026279"/>
    <x v="72"/>
    <s v="PO143281"/>
    <s v="GRN192298"/>
    <n v="57256951"/>
    <s v="M5 ISO CAP HEAD SCREW MODIFIED"/>
    <s v="Huddersfield HD1 3RR"/>
    <n v="180.2"/>
    <x v="2"/>
    <s v="Diesel"/>
    <n v="6.6673999999999987E-4"/>
  </r>
  <r>
    <s v="S001121"/>
    <x v="5"/>
    <s v="PO143157"/>
    <s v="GRN194601"/>
    <n v="101035626"/>
    <s v="PANELVIEW PLUS 7. 4.3&quot; SCREEN ALLEN BRADLEY 2711P-"/>
    <s v="Salford M5 4BE"/>
    <n v="103.6"/>
    <x v="2"/>
    <s v="Diesel"/>
    <n v="3.8331999999999998E-4"/>
  </r>
  <r>
    <s v="S001121"/>
    <x v="5"/>
    <s v="PO142074"/>
    <s v="GRN194602"/>
    <n v="101035626"/>
    <s v="PANELVIEW PLUS 7. 4.3&quot; SCREEN ALLEN BRADLEY 2711P-"/>
    <s v="Salford M5 4BE"/>
    <n v="103.6"/>
    <x v="2"/>
    <s v="Diesel"/>
    <n v="3.8331999999999998E-4"/>
  </r>
  <r>
    <s v="S001121"/>
    <x v="5"/>
    <s v="PO143182"/>
    <s v="GRN194603"/>
    <n v="101035626"/>
    <s v="PANELVIEW PLUS 7. 4.3&quot; SCREEN ALLEN BRADLEY 2711P-"/>
    <s v="Salford M5 4BE"/>
    <n v="103.6"/>
    <x v="2"/>
    <s v="Diesel"/>
    <n v="3.8331999999999998E-4"/>
  </r>
  <r>
    <s v="S001121"/>
    <x v="5"/>
    <s v="PO139281"/>
    <s v="GRN194604"/>
    <n v="50204186"/>
    <s v="8 CHANNEL SOURCE OUTPUT MODULE 24V DC"/>
    <s v="Salford M5 4BE"/>
    <n v="103.6"/>
    <x v="2"/>
    <s v="Diesel"/>
    <n v="3.8331999999999998E-4"/>
  </r>
  <r>
    <s v="S001121"/>
    <x v="5"/>
    <s v="PO148366"/>
    <s v="GRN194605"/>
    <n v="79212140"/>
    <s v="RCD STANDARD CONFIG 4-POLE 30mA SENSITIVITY 80A"/>
    <s v="Salford M5 4BE"/>
    <n v="103.6"/>
    <x v="2"/>
    <s v="Diesel"/>
    <n v="3.8331999999999998E-4"/>
  </r>
  <r>
    <s v="S001121"/>
    <x v="5"/>
    <s v="PO143170"/>
    <s v="GRN194606"/>
    <n v="101035626"/>
    <s v="PANELVIEW PLUS 7. 4.3&quot; SCREEN ALLEN BRADLEY 2711P-"/>
    <s v="Salford M5 4BE"/>
    <n v="103.6"/>
    <x v="2"/>
    <s v="Diesel"/>
    <n v="3.8331999999999998E-4"/>
  </r>
  <r>
    <s v="S001121"/>
    <x v="5"/>
    <s v="PO143184"/>
    <s v="GRN194607"/>
    <n v="101035626"/>
    <s v="PANELVIEW PLUS 7. 4.3&quot; SCREEN ALLEN BRADLEY 2711P-"/>
    <s v="Salford M5 4BE"/>
    <n v="103.6"/>
    <x v="2"/>
    <s v="Diesel"/>
    <n v="3.8331999999999998E-4"/>
  </r>
  <r>
    <s v="S001121"/>
    <x v="5"/>
    <s v="PO143181"/>
    <s v="GRN194608"/>
    <n v="101035626"/>
    <s v="PANELVIEW PLUS 7. 4.3&quot; SCREEN ALLEN BRADLEY 2711P-"/>
    <s v="Salford M5 4BE"/>
    <n v="103.6"/>
    <x v="2"/>
    <s v="Diesel"/>
    <n v="3.8331999999999998E-4"/>
  </r>
  <r>
    <s v="S001121"/>
    <x v="5"/>
    <s v="PO143178"/>
    <s v="GRN194609"/>
    <n v="101035626"/>
    <s v="PANELVIEW PLUS 7. 4.3&quot; SCREEN ALLEN BRADLEY 2711P-"/>
    <s v="Salford M5 4BE"/>
    <n v="103.6"/>
    <x v="2"/>
    <s v="Diesel"/>
    <n v="3.8331999999999998E-4"/>
  </r>
  <r>
    <s v="S001121"/>
    <x v="5"/>
    <s v="PO143185"/>
    <s v="GRN194610"/>
    <n v="101035626"/>
    <s v="PANELVIEW PLUS 7. 4.3&quot; SCREEN ALLEN BRADLEY 2711P-"/>
    <s v="Salford M5 4BE"/>
    <n v="103.6"/>
    <x v="2"/>
    <s v="Diesel"/>
    <n v="3.8331999999999998E-4"/>
  </r>
  <r>
    <s v="S001121"/>
    <x v="5"/>
    <s v="PO138736"/>
    <s v="GRN194611"/>
    <n v="101036192"/>
    <s v="MOTOR FEEDBACK CABLE CONTINUOUS FLEX - 5M"/>
    <s v="Salford M5 4BE"/>
    <n v="103.6"/>
    <x v="2"/>
    <s v="Diesel"/>
    <n v="3.8331999999999998E-4"/>
  </r>
  <r>
    <s v="S001121"/>
    <x v="5"/>
    <s v="PO143188"/>
    <s v="GRN194612"/>
    <n v="101035626"/>
    <s v="PANELVIEW PLUS 7. 4.3&quot; SCREEN ALLEN BRADLEY 2711P-"/>
    <s v="Salford M5 4BE"/>
    <n v="103.6"/>
    <x v="2"/>
    <s v="Diesel"/>
    <n v="3.8331999999999998E-4"/>
  </r>
  <r>
    <s v="S001121"/>
    <x v="5"/>
    <s v="PO143191"/>
    <s v="GRN194613"/>
    <n v="101035626"/>
    <s v="PANELVIEW PLUS 7. 4.3&quot; SCREEN ALLEN BRADLEY 2711P-"/>
    <s v="Salford M5 4BE"/>
    <n v="103.6"/>
    <x v="2"/>
    <s v="Diesel"/>
    <n v="3.8331999999999998E-4"/>
  </r>
  <r>
    <s v="S001121"/>
    <x v="5"/>
    <s v="PO143193"/>
    <s v="GRN194615"/>
    <n v="101035626"/>
    <s v="PANELVIEW PLUS 7. 4.3&quot; SCREEN ALLEN BRADLEY 2711P-"/>
    <s v="Salford M5 4BE"/>
    <n v="103.6"/>
    <x v="2"/>
    <s v="Diesel"/>
    <n v="3.8331999999999998E-4"/>
  </r>
  <r>
    <s v="S026279"/>
    <x v="72"/>
    <s v="PO146294"/>
    <s v="GRN199179"/>
    <n v="57256951"/>
    <s v="M5 ISO CAP HEAD SCREW MODIFIED"/>
    <s v="Huddersfield HD1 3RR"/>
    <n v="180.2"/>
    <x v="2"/>
    <s v="Diesel"/>
    <n v="6.6673999999999987E-4"/>
  </r>
  <r>
    <s v="S026279"/>
    <x v="72"/>
    <s v="PO146619"/>
    <s v="GRN199183"/>
    <n v="57256951"/>
    <s v="M5 ISO CAP HEAD SCREW MODIFIED"/>
    <s v="Huddersfield HD1 3RR"/>
    <n v="180.2"/>
    <x v="2"/>
    <s v="Diesel"/>
    <n v="6.6673999999999987E-4"/>
  </r>
  <r>
    <s v="S026279"/>
    <x v="72"/>
    <s v="PO147462"/>
    <s v="GRN199184"/>
    <n v="57256951"/>
    <s v="M5 ISO CAP HEAD SCREW MODIFIED"/>
    <s v="Huddersfield HD1 3RR"/>
    <n v="180.2"/>
    <x v="2"/>
    <s v="Diesel"/>
    <n v="6.6673999999999987E-4"/>
  </r>
  <r>
    <s v="S026279"/>
    <x v="72"/>
    <s v="PO145955"/>
    <s v="GRN199189"/>
    <n v="57256952"/>
    <s v="UNIVERSAL DAB MOUNTING BKT BRACE 36.3MM VERSION"/>
    <s v="Huddersfield HD1 3RR"/>
    <n v="180.2"/>
    <x v="2"/>
    <s v="Diesel"/>
    <n v="6.6673999999999987E-4"/>
  </r>
  <r>
    <s v="S026279"/>
    <x v="72"/>
    <s v="PO146390"/>
    <s v="GRN199191"/>
    <n v="57256953"/>
    <s v="DAB MOUNTING BRACKET MACHINED 31MM CLEARANCE"/>
    <s v="Huddersfield HD1 3RR"/>
    <n v="180.2"/>
    <x v="2"/>
    <s v="Diesel"/>
    <n v="6.6673999999999987E-4"/>
  </r>
  <r>
    <s v="S026279"/>
    <x v="72"/>
    <s v="PO146390"/>
    <s v="GRN199236"/>
    <n v="57256953"/>
    <s v="DAB MOUNTING BRACKET MACHINED 31MM CLEARANCE"/>
    <s v="Huddersfield HD1 3RR"/>
    <n v="180.2"/>
    <x v="2"/>
    <s v="Diesel"/>
    <n v="6.6673999999999987E-4"/>
  </r>
  <r>
    <s v="S001121"/>
    <x v="5"/>
    <s v="PO143186"/>
    <s v="GRN194623"/>
    <n v="101035626"/>
    <s v="PANELVIEW PLUS 7. 4.3&quot; SCREEN ALLEN BRADLEY 2711P-"/>
    <s v="Salford M5 4BE"/>
    <n v="103.6"/>
    <x v="2"/>
    <s v="Diesel"/>
    <n v="3.8331999999999998E-4"/>
  </r>
  <r>
    <s v="S001121"/>
    <x v="5"/>
    <s v="PO143192"/>
    <s v="GRN194624"/>
    <n v="101035626"/>
    <s v="PANELVIEW PLUS 7. 4.3&quot; SCREEN ALLEN BRADLEY 2711P-"/>
    <s v="Salford M5 4BE"/>
    <n v="103.6"/>
    <x v="2"/>
    <s v="Diesel"/>
    <n v="3.8331999999999998E-4"/>
  </r>
  <r>
    <s v="S026279"/>
    <x v="72"/>
    <s v="PO147400"/>
    <s v="GRN199252"/>
    <n v="57256953"/>
    <s v="DAB MOUNTING BRACKET MACHINED 31MM CLEARANCE"/>
    <s v="Huddersfield HD1 3RR"/>
    <n v="180.2"/>
    <x v="2"/>
    <s v="Diesel"/>
    <n v="6.6673999999999987E-4"/>
  </r>
  <r>
    <s v="S001121"/>
    <x v="5"/>
    <s v="PO143189"/>
    <s v="GRN194626"/>
    <n v="101035626"/>
    <s v="PANELVIEW PLUS 7. 4.3&quot; SCREEN ALLEN BRADLEY 2711P-"/>
    <s v="Salford M5 4BE"/>
    <n v="103.6"/>
    <x v="2"/>
    <s v="Diesel"/>
    <n v="3.8331999999999998E-4"/>
  </r>
  <r>
    <s v="S023679"/>
    <x v="73"/>
    <s v="PO144830"/>
    <s v="GRN185708"/>
    <n v="57202159"/>
    <s v="TACTICAL PLASTIC RECEPTACLE TO ST, DELPHI 3 FT LG"/>
    <s v="Wokingham RG41 5TP"/>
    <n v="328"/>
    <x v="2"/>
    <s v="Diesel"/>
    <n v="1.2136E-3"/>
  </r>
  <r>
    <s v="S023136"/>
    <x v="74"/>
    <s v="PO141785"/>
    <s v="GRN178287"/>
    <n v="1045010"/>
    <s v="GENERATOR OIL FILTER ELEMENT (pack size 12)"/>
    <s v="Stoke-on-Trent ST6 2EB"/>
    <n v="8.4"/>
    <x v="2"/>
    <s v="Diesel"/>
    <n v="3.1080000000000001E-5"/>
  </r>
  <r>
    <s v="S023136"/>
    <x v="74"/>
    <s v="PO140621"/>
    <s v="GRN178330"/>
    <n v="30203373"/>
    <s v="24AWG 6PR CABLE 8.59 OD XGF SUPRA SHIELD(30M REEL)"/>
    <s v="Stoke-on-Trent ST6 2EB"/>
    <n v="8.4"/>
    <x v="2"/>
    <s v="Diesel"/>
    <n v="3.1080000000000001E-5"/>
  </r>
  <r>
    <s v="S023136"/>
    <x v="74"/>
    <s v="PO139462"/>
    <s v="GRN178331"/>
    <s v="11700-3978"/>
    <s v="ARM RACK CHASSIS CABLE MANAGEMENT"/>
    <s v="Stoke-on-Trent ST6 2EB"/>
    <n v="8.4"/>
    <x v="2"/>
    <s v="Diesel"/>
    <n v="3.1080000000000001E-5"/>
  </r>
  <r>
    <s v="S023136"/>
    <x v="74"/>
    <s v="PO140621"/>
    <s v="GRN178333"/>
    <n v="57211870"/>
    <s v="DEHUMIDIFYING ELEMENT"/>
    <s v="Stoke-on-Trent ST6 2EB"/>
    <n v="8.4"/>
    <x v="2"/>
    <s v="Diesel"/>
    <n v="3.1080000000000001E-5"/>
  </r>
  <r>
    <s v="S000892"/>
    <x v="16"/>
    <s v="PO142303"/>
    <s v="GRN194635"/>
    <n v="56207182"/>
    <s v="WATERPROOF CCTV PSU 24VAC 5A"/>
    <s v="Stockport SK4 2JT"/>
    <n v="55"/>
    <x v="2"/>
    <s v="Diesel"/>
    <n v="2.0350000000000001E-4"/>
  </r>
  <r>
    <s v="S000892"/>
    <x v="16"/>
    <s v="PO142942"/>
    <s v="GRN194636"/>
    <n v="56207182"/>
    <s v="WATERPROOF CCTV PSU 24VAC 5A"/>
    <s v="Stockport SK4 2JT"/>
    <n v="55"/>
    <x v="2"/>
    <s v="Diesel"/>
    <n v="2.0350000000000001E-4"/>
  </r>
  <r>
    <s v="S000892"/>
    <x v="16"/>
    <s v="PO145354"/>
    <s v="GRN194637"/>
    <n v="56207182"/>
    <s v="WATERPROOF CCTV PSU 24VAC 5A"/>
    <s v="Stockport SK4 2JT"/>
    <n v="55"/>
    <x v="2"/>
    <s v="Diesel"/>
    <n v="2.0350000000000001E-4"/>
  </r>
  <r>
    <s v="S023136"/>
    <x v="74"/>
    <s v="PO141607"/>
    <s v="GRN178334"/>
    <n v="51202944"/>
    <s v="HIGH PRESSURE SWITCH 350/250"/>
    <s v="Stoke-on-Trent ST6 2EB"/>
    <n v="8.4"/>
    <x v="2"/>
    <s v="Diesel"/>
    <n v="3.1080000000000001E-5"/>
  </r>
  <r>
    <s v="S023136"/>
    <x v="74"/>
    <s v="PO140621"/>
    <s v="GRN178335"/>
    <n v="101023014"/>
    <s v="CAT5E MALE RJ45 CONNECTOR STRAIGHT MOUNT SHIELDED"/>
    <s v="Stoke-on-Trent ST6 2EB"/>
    <n v="8.4"/>
    <x v="2"/>
    <s v="Diesel"/>
    <n v="3.1080000000000001E-5"/>
  </r>
  <r>
    <s v="S023136"/>
    <x v="74"/>
    <s v="PO139462"/>
    <s v="GRN178336"/>
    <s v="11700-4728"/>
    <s v="CONNECTOR RJ45 RUGGEDIZED"/>
    <s v="Stoke-on-Trent ST6 2EB"/>
    <n v="8.4"/>
    <x v="2"/>
    <s v="Diesel"/>
    <n v="3.1080000000000001E-5"/>
  </r>
  <r>
    <s v="S023136"/>
    <x v="74"/>
    <s v="PO141691"/>
    <s v="GRN178338"/>
    <n v="4245279"/>
    <s v="5.6&quot; COLOUR INDUSTRIAL REAR VIEW REVERSING CAMERA"/>
    <s v="Stoke-on-Trent ST6 2EB"/>
    <n v="8.4"/>
    <x v="2"/>
    <s v="Diesel"/>
    <n v="3.1080000000000001E-5"/>
  </r>
  <r>
    <s v="S023136"/>
    <x v="74"/>
    <s v="PO140621"/>
    <s v="GRN178339"/>
    <n v="101032024"/>
    <s v="SNAP ACTION LIMIT SWITCH PLUNGER NO/NC 240V IP66T"/>
    <s v="Stoke-on-Trent ST6 2EB"/>
    <n v="8.4"/>
    <x v="2"/>
    <s v="Diesel"/>
    <n v="3.1080000000000001E-5"/>
  </r>
  <r>
    <s v="S023136"/>
    <x v="74"/>
    <s v="PO141900"/>
    <s v="GRN178344"/>
    <n v="21207088"/>
    <s v="DISPLAYPORT 1.2 CABLE GOLD LINE - 15M LONG LINDY 3"/>
    <s v="Stoke-on-Trent ST6 2EB"/>
    <n v="8.4"/>
    <x v="2"/>
    <s v="Diesel"/>
    <n v="3.1080000000000001E-5"/>
  </r>
  <r>
    <s v="S023274"/>
    <x v="54"/>
    <s v="PO146551"/>
    <s v="GRN194644"/>
    <n v="4245279"/>
    <s v="7&quot;COLOUR INDUSTRIAL REAR VIEW REVERSING CAMERA SYS"/>
    <s v="Wolverhampton WV10 7ED"/>
    <n v="70.400000000000006"/>
    <x v="2"/>
    <s v="Diesel"/>
    <n v="2.6048000000000005E-4"/>
  </r>
  <r>
    <s v="S023136"/>
    <x v="74"/>
    <s v="PO139462"/>
    <s v="GRN178346"/>
    <s v="340-1367-1"/>
    <s v="KIT INSTALL CABLE 150M"/>
    <s v="Stoke-on-Trent ST6 2EB"/>
    <n v="8.4"/>
    <x v="2"/>
    <s v="Diesel"/>
    <n v="3.1080000000000001E-5"/>
  </r>
  <r>
    <s v="S023136"/>
    <x v="74"/>
    <s v="PO141607"/>
    <s v="GRN178547"/>
    <n v="101044655"/>
    <s v="MINI DISPLAYPORT 1.2 TO HDMI 1.4 CONVERTER"/>
    <s v="Stoke-on-Trent ST6 2EB"/>
    <n v="8.4"/>
    <x v="2"/>
    <s v="Diesel"/>
    <n v="3.1080000000000001E-5"/>
  </r>
  <r>
    <s v="S023136"/>
    <x v="74"/>
    <s v="PO139462"/>
    <s v="GRN178548"/>
    <s v="11700-5679"/>
    <s v="LIGHT LED 24 VDC"/>
    <s v="Stoke-on-Trent ST6 2EB"/>
    <n v="8.4"/>
    <x v="2"/>
    <s v="Diesel"/>
    <n v="3.1080000000000001E-5"/>
  </r>
  <r>
    <s v="S023136"/>
    <x v="74"/>
    <s v="PO141072"/>
    <s v="GRN178624"/>
    <n v="51202942"/>
    <s v="FAN CYCLING LP SWITCH 110/170"/>
    <s v="Stoke-on-Trent ST6 2EB"/>
    <n v="8.4"/>
    <x v="2"/>
    <s v="Diesel"/>
    <n v="3.1080000000000001E-5"/>
  </r>
  <r>
    <s v="S023136"/>
    <x v="74"/>
    <s v="PO141900"/>
    <s v="GRN178632"/>
    <s v="11700-6172"/>
    <s v="CABLE FIBER PATCH DUPLEX SINGLEMODE 9/125 (15IN)"/>
    <s v="Stoke-on-Trent ST6 2EB"/>
    <n v="8.4"/>
    <x v="2"/>
    <s v="Diesel"/>
    <n v="3.1080000000000001E-5"/>
  </r>
  <r>
    <s v="S023136"/>
    <x v="74"/>
    <s v="PO141668"/>
    <s v="GRN178647"/>
    <n v="101044661"/>
    <s v="MINI DISPLAYPORT TO DVI CONVERTER ADAPTOR LINDY 38"/>
    <s v="Stoke-on-Trent ST6 2EB"/>
    <n v="8.4"/>
    <x v="2"/>
    <s v="Diesel"/>
    <n v="3.1080000000000001E-5"/>
  </r>
  <r>
    <s v="S023136"/>
    <x v="74"/>
    <s v="PO141894"/>
    <s v="GRN178648"/>
    <n v="101044661"/>
    <s v="MINI DISPLAYPORT TO DVI CONVERTER ADAPTOR LINDY 38"/>
    <s v="Stoke-on-Trent ST6 2EB"/>
    <n v="8.4"/>
    <x v="2"/>
    <s v="Diesel"/>
    <n v="3.1080000000000001E-5"/>
  </r>
  <r>
    <s v="S023136"/>
    <x v="74"/>
    <s v="PO141894"/>
    <s v="GRN178818"/>
    <n v="57207480"/>
    <s v="MODIFIED TRIMLINE SWINGHANDLE"/>
    <s v="Stoke-on-Trent ST6 2EB"/>
    <n v="8.4"/>
    <x v="2"/>
    <s v="Diesel"/>
    <n v="3.1080000000000001E-5"/>
  </r>
  <r>
    <s v="S023136"/>
    <x v="74"/>
    <s v="PO141894"/>
    <s v="GRN178889"/>
    <n v="57211870"/>
    <s v="DEHUMIDIFYING ELEMENT"/>
    <s v="Stoke-on-Trent ST6 2EB"/>
    <n v="8.4"/>
    <x v="2"/>
    <s v="Diesel"/>
    <n v="3.1080000000000001E-5"/>
  </r>
  <r>
    <s v="S023136"/>
    <x v="74"/>
    <s v="PO140868"/>
    <s v="GRN178991"/>
    <n v="101044256"/>
    <s v="SNAP ACTION LIMIT SWITCH - DIECAST ZINC,NO/NC IP66"/>
    <s v="Stoke-on-Trent ST6 2EB"/>
    <n v="8.4"/>
    <x v="2"/>
    <s v="Diesel"/>
    <n v="3.1080000000000001E-5"/>
  </r>
  <r>
    <s v="S023136"/>
    <x v="74"/>
    <s v="PO140868"/>
    <s v="GRN178993"/>
    <s v="11700-8739"/>
    <s v="CABLE PATCH CAT5E RJ45 SHIELDED HIGH FLEX OUTDOOR"/>
    <s v="Stoke-on-Trent ST6 2EB"/>
    <n v="8.4"/>
    <x v="2"/>
    <s v="Diesel"/>
    <n v="3.1080000000000001E-5"/>
  </r>
  <r>
    <s v="S023136"/>
    <x v="74"/>
    <s v="PO141900"/>
    <s v="GRN178995"/>
    <n v="101027752"/>
    <s v="GOLD LINE DISPLAYPORT 1.2 CABLE - 5M LONG"/>
    <s v="Stoke-on-Trent ST6 2EB"/>
    <n v="8.4"/>
    <x v="2"/>
    <s v="Diesel"/>
    <n v="3.1080000000000001E-5"/>
  </r>
  <r>
    <s v="S023136"/>
    <x v="74"/>
    <s v="PO140868"/>
    <s v="GRN178996"/>
    <n v="101044125"/>
    <s v="M91 REVERSIBLE INDUCTION AC MOTOR, 40W, 1 PH, 230V"/>
    <s v="Stoke-on-Trent ST6 2EB"/>
    <n v="8.4"/>
    <x v="2"/>
    <s v="Diesel"/>
    <n v="3.1080000000000001E-5"/>
  </r>
  <r>
    <s v="S023136"/>
    <x v="74"/>
    <s v="PO138672"/>
    <s v="GRN178997"/>
    <n v="51208370"/>
    <s v="SKYTILE SURFACE LINEAR IP20 1200mm LED 49W 1-10V"/>
    <s v="Stoke-on-Trent ST6 2EB"/>
    <n v="8.4"/>
    <x v="2"/>
    <s v="Diesel"/>
    <n v="3.1080000000000001E-5"/>
  </r>
  <r>
    <s v="S023136"/>
    <x v="74"/>
    <s v="PO141894"/>
    <s v="GRN178998"/>
    <n v="51208370"/>
    <s v="SKYTILE SURFACE LINEAR IP20 1200mm LED 49W 1-10V D"/>
    <s v="Stoke-on-Trent ST6 2EB"/>
    <n v="8.4"/>
    <x v="2"/>
    <s v="Diesel"/>
    <n v="3.1080000000000001E-5"/>
  </r>
  <r>
    <s v="S023136"/>
    <x v="74"/>
    <s v="PO141670"/>
    <s v="GRN178999"/>
    <n v="57207489"/>
    <s v="PLANT ON FIXED WINDOW 14&quot; x 18&quot; CLEAR TOUGHENED GL"/>
    <s v="Stoke-on-Trent ST6 2EB"/>
    <n v="8.4"/>
    <x v="2"/>
    <s v="Diesel"/>
    <n v="3.1080000000000001E-5"/>
  </r>
  <r>
    <s v="S023136"/>
    <x v="74"/>
    <s v="PO140621"/>
    <s v="GRN179284"/>
    <n v="101044752"/>
    <s v="15M UK 3 PIN PLUG TO C13 MAINS POWER CABLE, BLACK"/>
    <s v="Stoke-on-Trent ST6 2EB"/>
    <n v="8.4"/>
    <x v="2"/>
    <s v="Diesel"/>
    <n v="3.1080000000000001E-5"/>
  </r>
  <r>
    <s v="S023136"/>
    <x v="74"/>
    <s v="PO140621"/>
    <s v="GRN179285"/>
    <n v="21212119"/>
    <s v="USB A PLUG TO USB A SOCKET EXTENSION CABLE - 5M TR"/>
    <s v="Stoke-on-Trent ST6 2EB"/>
    <n v="8.4"/>
    <x v="2"/>
    <s v="Diesel"/>
    <n v="3.1080000000000001E-5"/>
  </r>
  <r>
    <s v="S023136"/>
    <x v="74"/>
    <s v="PO140621"/>
    <s v="GRN179286"/>
    <n v="57256954"/>
    <s v="NYLON TUBE SPACER 6.4MM X 3.7MM X 9.5MM LONG"/>
    <s v="Stoke-on-Trent ST6 2EB"/>
    <n v="8.4"/>
    <x v="2"/>
    <s v="Diesel"/>
    <n v="3.1080000000000001E-5"/>
  </r>
  <r>
    <s v="S023136"/>
    <x v="74"/>
    <s v="PO140621"/>
    <s v="GRN179287"/>
    <n v="101023014"/>
    <s v="CAT5E MALE RJ45 CONNECTOR STRAIGHT MOUNT SHIELDED"/>
    <s v="Stoke-on-Trent ST6 2EB"/>
    <n v="8.4"/>
    <x v="2"/>
    <s v="Diesel"/>
    <n v="3.1080000000000001E-5"/>
  </r>
  <r>
    <s v="S023136"/>
    <x v="74"/>
    <s v="PO141670"/>
    <s v="GRN179531"/>
    <n v="57203658"/>
    <s v="ROUND METRIC TUBE PLUG RNM SERIES 102MM TUBE SIZE"/>
    <s v="Stoke-on-Trent ST6 2EB"/>
    <n v="8.4"/>
    <x v="2"/>
    <s v="Diesel"/>
    <n v="3.1080000000000001E-5"/>
  </r>
  <r>
    <s v="S023136"/>
    <x v="74"/>
    <s v="PO141894"/>
    <s v="GRN179532"/>
    <n v="101029953"/>
    <s v="KEL-BES-S ROUND BRUSH PLATE CABLE ENTRY SPLIT 50MM"/>
    <s v="Stoke-on-Trent ST6 2EB"/>
    <n v="8.4"/>
    <x v="2"/>
    <s v="Diesel"/>
    <n v="3.1080000000000001E-5"/>
  </r>
  <r>
    <s v="S023136"/>
    <x v="74"/>
    <s v="PO140186"/>
    <s v="GRN179533"/>
    <n v="101029953"/>
    <s v="KEL-BES-S ROUND BRUSH PLATE CABLE ENTRY SPLIT 50MM"/>
    <s v="Stoke-on-Trent ST6 2EB"/>
    <n v="8.4"/>
    <x v="2"/>
    <s v="Diesel"/>
    <n v="3.1080000000000001E-5"/>
  </r>
  <r>
    <s v="S023136"/>
    <x v="74"/>
    <s v="PO141900"/>
    <s v="GRN179535"/>
    <n v="101027752"/>
    <s v="GOLD LINE DISPLAYPORT 1.2 CABLE - 5M LONG"/>
    <s v="Stoke-on-Trent ST6 2EB"/>
    <n v="8.4"/>
    <x v="2"/>
    <s v="Diesel"/>
    <n v="3.1080000000000001E-5"/>
  </r>
  <r>
    <s v="S023136"/>
    <x v="74"/>
    <s v="PO141668"/>
    <s v="GRN179547"/>
    <n v="101027752"/>
    <s v="GOLD LINE DISPLAYPORT 1.2 CABLE - 5M LONG"/>
    <s v="Stoke-on-Trent ST6 2EB"/>
    <n v="8.4"/>
    <x v="2"/>
    <s v="Diesel"/>
    <n v="3.1080000000000001E-5"/>
  </r>
  <r>
    <s v="S026889"/>
    <x v="35"/>
    <s v="PO145586"/>
    <s v="GRN194678"/>
    <n v="101023734"/>
    <s v="VERTICAL ARRAY PLATE"/>
    <s v="Stafford ST18 0PJ"/>
    <n v="50.6"/>
    <x v="2"/>
    <s v="Diesel"/>
    <n v="1.8722000000000001E-3"/>
  </r>
  <r>
    <s v="S023136"/>
    <x v="74"/>
    <s v="PO139328"/>
    <s v="GRN179550"/>
    <n v="101010698"/>
    <s v="750MM HIGH COLLAPSIBLE CONE"/>
    <s v="Stoke-on-Trent ST6 2EB"/>
    <n v="8.4"/>
    <x v="2"/>
    <s v="Diesel"/>
    <n v="3.1080000000000001E-5"/>
  </r>
  <r>
    <s v="S023136"/>
    <x v="74"/>
    <s v="PO138672"/>
    <s v="GRN179566"/>
    <s v="11700-7093"/>
    <s v="MINI CIRCUIT BREAKER IEC 440VAC 3P K 6A"/>
    <s v="Stoke-on-Trent ST6 2EB"/>
    <n v="8.4"/>
    <x v="2"/>
    <s v="Diesel"/>
    <n v="3.1080000000000001E-5"/>
  </r>
  <r>
    <s v="S023136"/>
    <x v="74"/>
    <s v="PO141894"/>
    <s v="GRN179585"/>
    <n v="51208370"/>
    <s v="SKYTILE SURFACE LINEAR IP20 1200mm LED 49W 1-10V D"/>
    <s v="Stoke-on-Trent ST6 2EB"/>
    <n v="8.4"/>
    <x v="2"/>
    <s v="Diesel"/>
    <n v="3.1080000000000001E-5"/>
  </r>
  <r>
    <s v="S023136"/>
    <x v="74"/>
    <s v="PO141670"/>
    <s v="GRN179586"/>
    <n v="51208370"/>
    <s v="SKYTILE SURFACE LINEAR IP20 1200mm LED 49W 1-10V D"/>
    <s v="Stoke-on-Trent ST6 2EB"/>
    <n v="8.4"/>
    <x v="2"/>
    <s v="Diesel"/>
    <n v="3.1080000000000001E-5"/>
  </r>
  <r>
    <s v="S023136"/>
    <x v="74"/>
    <s v="PO138672"/>
    <s v="GRN179642"/>
    <s v="11547-0923"/>
    <s v="CORDSET CONTINENT EUROPE W/C13 CONN 3.5M"/>
    <s v="Stoke-on-Trent ST6 2EB"/>
    <n v="8.4"/>
    <x v="2"/>
    <s v="Diesel"/>
    <n v="3.1080000000000001E-5"/>
  </r>
  <r>
    <s v="S023136"/>
    <x v="74"/>
    <s v="PO142711"/>
    <s v="GRN179789"/>
    <s v="11701-1471"/>
    <s v="CARTRIDGE FUSE 2.5A 6.3 X 32MM FAST ACTING"/>
    <s v="Stoke-on-Trent ST6 2EB"/>
    <n v="8.4"/>
    <x v="2"/>
    <s v="Diesel"/>
    <n v="3.1080000000000001E-5"/>
  </r>
  <r>
    <s v="S023136"/>
    <x v="74"/>
    <s v="PO142669"/>
    <s v="GRN180140"/>
    <n v="1045010"/>
    <s v="GENERATOR OIL FILTER ELEMENT (pack size 12)"/>
    <s v="Stoke-on-Trent ST6 2EB"/>
    <n v="8.4"/>
    <x v="2"/>
    <s v="Diesel"/>
    <n v="3.1080000000000001E-5"/>
  </r>
  <r>
    <s v="S023136"/>
    <x v="74"/>
    <s v="PO136922"/>
    <s v="GRN180142"/>
    <s v="11547-0923"/>
    <s v="CORDSET CONTINENT EUROPE W/C13 CONN 3.5M"/>
    <s v="Stoke-on-Trent ST6 2EB"/>
    <n v="8.4"/>
    <x v="2"/>
    <s v="Diesel"/>
    <n v="3.1080000000000001E-5"/>
  </r>
  <r>
    <s v="S023136"/>
    <x v="74"/>
    <s v="PO140621"/>
    <s v="GRN180225"/>
    <n v="4245279"/>
    <s v="5.6&quot; COLOUR INDUSTRIAL REAR VIEW REVERSING CAMERA"/>
    <s v="Stoke-on-Trent ST6 2EB"/>
    <n v="8.4"/>
    <x v="2"/>
    <s v="Diesel"/>
    <n v="3.1080000000000001E-5"/>
  </r>
  <r>
    <s v="S023284"/>
    <x v="19"/>
    <s v="PO143578"/>
    <s v="GRN194695"/>
    <s v="356-1249-1"/>
    <s v="STAINLESS STEEL BEACON BOX W/MOXA"/>
    <s v="Leicester LE19 2DT"/>
    <n v="144"/>
    <x v="1"/>
    <s v="Diesel"/>
    <n v="5.3280000000000001E-2"/>
  </r>
  <r>
    <s v="S023136"/>
    <x v="74"/>
    <s v="PO142695"/>
    <s v="GRN180402"/>
    <n v="42201024"/>
    <s v="PLASTIC ENCLOSURE SINGLE DOOR 600 X 600 X 200 WITH"/>
    <s v="Stoke-on-Trent ST6 2EB"/>
    <n v="8.4"/>
    <x v="2"/>
    <s v="Diesel"/>
    <n v="3.1080000000000001E-5"/>
  </r>
  <r>
    <s v="S023136"/>
    <x v="74"/>
    <s v="PO142864"/>
    <s v="GRN180427"/>
    <n v="57203658"/>
    <s v="ROUND METRIC TUBE PLUG RNM SERIES 102MM TUBE SIZE"/>
    <s v="Stoke-on-Trent ST6 2EB"/>
    <n v="8.4"/>
    <x v="2"/>
    <s v="Diesel"/>
    <n v="3.1080000000000001E-5"/>
  </r>
  <r>
    <s v="S023136"/>
    <x v="74"/>
    <s v="PO141670"/>
    <s v="GRN180449"/>
    <n v="57207489"/>
    <s v="PLANT ON FIXED WINDOW 14&quot; x 18&quot; CLEAR TOUGHENED GL"/>
    <s v="Stoke-on-Trent ST6 2EB"/>
    <n v="8.4"/>
    <x v="2"/>
    <s v="Diesel"/>
    <n v="3.1080000000000001E-5"/>
  </r>
  <r>
    <s v="S023136"/>
    <x v="74"/>
    <s v="PO140621"/>
    <s v="GRN180815"/>
    <n v="21204813"/>
    <s v="CABLE ASSEMBLY 19 POLE M23 FEMALE CONNECTOR 10M"/>
    <s v="Stoke-on-Trent ST6 2EB"/>
    <n v="8.4"/>
    <x v="2"/>
    <s v="Diesel"/>
    <n v="3.1080000000000001E-5"/>
  </r>
  <r>
    <s v="S023136"/>
    <x v="74"/>
    <s v="PO141894"/>
    <s v="GRN181153"/>
    <s v="11547-0923"/>
    <s v="CORDSET CONTINENT EUROPE W/C13 CONN 3.5M"/>
    <s v="Stoke-on-Trent ST6 2EB"/>
    <n v="8.4"/>
    <x v="2"/>
    <s v="Diesel"/>
    <n v="3.1080000000000001E-5"/>
  </r>
  <r>
    <s v="S023136"/>
    <x v="74"/>
    <s v="PO142814"/>
    <s v="GRN181169"/>
    <n v="57203658"/>
    <s v="ROUND METRIC TUBE PLUG RNM SERIES 102MM TUBE SIZE"/>
    <s v="Stoke-on-Trent ST6 2EB"/>
    <n v="8.4"/>
    <x v="2"/>
    <s v="Diesel"/>
    <n v="3.1080000000000001E-5"/>
  </r>
  <r>
    <s v="S023136"/>
    <x v="74"/>
    <s v="PO141668"/>
    <s v="GRN181182"/>
    <s v="11547-0923"/>
    <s v="CORDSET CONTINENT EUROPE W/C13 CONN 3.5M"/>
    <s v="Stoke-on-Trent ST6 2EB"/>
    <n v="8.4"/>
    <x v="2"/>
    <s v="Diesel"/>
    <n v="3.1080000000000001E-5"/>
  </r>
  <r>
    <s v="S023136"/>
    <x v="74"/>
    <s v="PO141894"/>
    <s v="GRN181386"/>
    <n v="101044655"/>
    <s v="MINI DISPLAYPORT 1.2 TO HDMI 1.4 CONVERTER"/>
    <s v="Stoke-on-Trent ST6 2EB"/>
    <n v="8.4"/>
    <x v="2"/>
    <s v="Diesel"/>
    <n v="3.1080000000000001E-5"/>
  </r>
  <r>
    <s v="S023136"/>
    <x v="74"/>
    <s v="PO141668"/>
    <s v="GRN181387"/>
    <s v="11700-3978"/>
    <s v="ARM RACK CHASSIS CABLE MANAGEMENT"/>
    <s v="Stoke-on-Trent ST6 2EB"/>
    <n v="8.4"/>
    <x v="2"/>
    <s v="Diesel"/>
    <n v="3.1080000000000001E-5"/>
  </r>
  <r>
    <s v="S023136"/>
    <x v="74"/>
    <s v="PO141668"/>
    <s v="GRN181457"/>
    <s v="340-1367-1"/>
    <s v="KIT INSTALL CABLE 150M"/>
    <s v="Stoke-on-Trent ST6 2EB"/>
    <n v="8.4"/>
    <x v="2"/>
    <s v="Diesel"/>
    <n v="3.1080000000000001E-5"/>
  </r>
  <r>
    <s v="S024346"/>
    <x v="28"/>
    <s v="PO143956"/>
    <s v="GRN194718"/>
    <n v="89205386"/>
    <s v="HYDRAULIC OIL - UNIVIS HVI 26 (20L CONTAINER)"/>
    <s v="Stoke-On-Trent, ST6 4PB"/>
    <n v="10.4"/>
    <x v="3"/>
    <s v="Diesel"/>
    <n v="1.0574200000000001E-3"/>
  </r>
  <r>
    <s v="S024346"/>
    <x v="28"/>
    <s v="PO143956"/>
    <s v="GRN194719"/>
    <n v="89205386"/>
    <s v="HYDRAULIC OIL - UNIVIS HVI 26 (20L CONTAINER)"/>
    <s v="Stoke-On-Trent, ST6 4PB"/>
    <n v="10.4"/>
    <x v="3"/>
    <s v="Diesel"/>
    <n v="1.0574200000000001E-3"/>
  </r>
  <r>
    <s v="S023136"/>
    <x v="74"/>
    <s v="PO142864"/>
    <s v="GRN182007"/>
    <n v="57207480"/>
    <s v="MODIFIED TRIMLINE SWINGHANDLE"/>
    <s v="Stoke-on-Trent ST6 2EB"/>
    <n v="8.4"/>
    <x v="2"/>
    <s v="Diesel"/>
    <n v="3.1080000000000001E-5"/>
  </r>
  <r>
    <s v="S023136"/>
    <x v="74"/>
    <s v="PO141894"/>
    <s v="GRN182115"/>
    <n v="57211908"/>
    <s v="NYLON TUBE SPACER 6.4MM X 3.7MM X 7.9MM LONG"/>
    <s v="Stoke-on-Trent ST6 2EB"/>
    <n v="8.4"/>
    <x v="2"/>
    <s v="Diesel"/>
    <n v="3.1080000000000001E-5"/>
  </r>
  <r>
    <s v="S023136"/>
    <x v="74"/>
    <s v="PO143837"/>
    <s v="GRN182300"/>
    <n v="57258193"/>
    <s v="HANGING HANDLE STEDALL 9303Y"/>
    <s v="Stoke-on-Trent ST6 2EB"/>
    <n v="8.4"/>
    <x v="2"/>
    <s v="Diesel"/>
    <n v="3.1080000000000001E-5"/>
  </r>
  <r>
    <s v="S023136"/>
    <x v="74"/>
    <s v="PO143528"/>
    <s v="GRN182355"/>
    <s v="11539-0540"/>
    <s v="TERMINAL RING VINYL INSULATED M6 2.5-6.0 YELLOW"/>
    <s v="Stoke-on-Trent ST6 2EB"/>
    <n v="8.4"/>
    <x v="2"/>
    <s v="Diesel"/>
    <n v="3.1080000000000001E-5"/>
  </r>
  <r>
    <s v="S023136"/>
    <x v="74"/>
    <s v="PO142814"/>
    <s v="GRN182408"/>
    <n v="4245279"/>
    <s v="5.6&quot; COLOUR INDUSTRIAL REAR VIEW REVERSING CAMERA"/>
    <s v="Stoke-on-Trent ST6 2EB"/>
    <n v="8.4"/>
    <x v="2"/>
    <s v="Diesel"/>
    <n v="3.1080000000000001E-5"/>
  </r>
  <r>
    <s v="S023136"/>
    <x v="74"/>
    <s v="PO141670"/>
    <s v="GRN182614"/>
    <n v="57207480"/>
    <s v="MODIFIED TRIMLINE SWINGHANDLE"/>
    <s v="Stoke-on-Trent ST6 2EB"/>
    <n v="8.4"/>
    <x v="2"/>
    <s v="Diesel"/>
    <n v="3.1080000000000001E-5"/>
  </r>
  <r>
    <s v="S023136"/>
    <x v="74"/>
    <s v="PO144056"/>
    <s v="GRN182757"/>
    <n v="1045010"/>
    <s v="GENERATOR OIL FILTER ELEMENT (pack size 12)"/>
    <s v="Stoke-on-Trent ST6 2EB"/>
    <n v="8.4"/>
    <x v="2"/>
    <s v="Diesel"/>
    <n v="3.1080000000000001E-5"/>
  </r>
  <r>
    <s v="S023136"/>
    <x v="74"/>
    <s v="PO141668"/>
    <s v="GRN182803"/>
    <s v="11700-5679"/>
    <s v="LIGHT LED 24 VDC"/>
    <s v="Stoke-on-Trent ST6 2EB"/>
    <n v="8.4"/>
    <x v="2"/>
    <s v="Diesel"/>
    <n v="3.1080000000000001E-5"/>
  </r>
  <r>
    <s v="S023136"/>
    <x v="74"/>
    <s v="PO143466"/>
    <s v="GRN182965"/>
    <n v="101023014"/>
    <s v="CAT5E MALE RJ45 CONNECTOR STRAIGHT MOUNT SHIELDED"/>
    <s v="Stoke-on-Trent ST6 2EB"/>
    <n v="8.4"/>
    <x v="2"/>
    <s v="Diesel"/>
    <n v="3.1080000000000001E-5"/>
  </r>
  <r>
    <s v="S023136"/>
    <x v="74"/>
    <s v="PO141670"/>
    <s v="GRN182966"/>
    <n v="57207489"/>
    <s v="PLANT ON FIXED WINDOW 14&quot; x 18&quot; CLEAR TOUGHENED GL"/>
    <s v="Stoke-on-Trent ST6 2EB"/>
    <n v="8.4"/>
    <x v="2"/>
    <s v="Diesel"/>
    <n v="3.1080000000000001E-5"/>
  </r>
  <r>
    <s v="S023136"/>
    <x v="74"/>
    <s v="PO141668"/>
    <s v="GRN182970"/>
    <s v="11700-4728"/>
    <s v="CONNECTOR RJ45 RUGGEDIZED"/>
    <s v="Stoke-on-Trent ST6 2EB"/>
    <n v="8.4"/>
    <x v="2"/>
    <s v="Diesel"/>
    <n v="3.1080000000000001E-5"/>
  </r>
  <r>
    <s v="S023136"/>
    <x v="74"/>
    <s v="PO138672"/>
    <s v="GRN182971"/>
    <s v="11700-4728"/>
    <s v="CONNECTOR RJ45 RUGGEDIZED"/>
    <s v="Stoke-on-Trent ST6 2EB"/>
    <n v="8.4"/>
    <x v="2"/>
    <s v="Diesel"/>
    <n v="3.1080000000000001E-5"/>
  </r>
  <r>
    <s v="S023136"/>
    <x v="74"/>
    <s v="PO144097"/>
    <s v="GRN183169"/>
    <n v="1045008"/>
    <s v="GENERATOR AIR FILTER"/>
    <s v="Stoke-on-Trent ST6 2EB"/>
    <n v="8.4"/>
    <x v="2"/>
    <s v="Diesel"/>
    <n v="3.1080000000000001E-5"/>
  </r>
  <r>
    <s v="S023136"/>
    <x v="74"/>
    <s v="PO143736"/>
    <s v="GRN183266"/>
    <s v="11700-5344"/>
    <s v="CABLE 1.2 METER RJ45S TO RJ45S CAT5E"/>
    <s v="Stoke-on-Trent ST6 2EB"/>
    <n v="8.4"/>
    <x v="2"/>
    <s v="Diesel"/>
    <n v="3.1080000000000001E-5"/>
  </r>
  <r>
    <s v="S023136"/>
    <x v="74"/>
    <s v="PO143466"/>
    <s v="GRN183270"/>
    <n v="101044661"/>
    <s v="MINI DISPLAYPORT TO DVI CONVERTER ADAPTOR"/>
    <s v="Stoke-on-Trent ST6 2EB"/>
    <n v="8.4"/>
    <x v="2"/>
    <s v="Diesel"/>
    <n v="3.1080000000000001E-5"/>
  </r>
  <r>
    <s v="S023136"/>
    <x v="74"/>
    <s v="PO144304"/>
    <s v="GRN183645"/>
    <s v="11701-1471"/>
    <s v="CARTRIDGE FUSE 2.5A 6.3 X 32MM FAST ACTING"/>
    <s v="Stoke-on-Trent ST6 2EB"/>
    <n v="8.4"/>
    <x v="2"/>
    <s v="Diesel"/>
    <n v="3.1080000000000001E-5"/>
  </r>
  <r>
    <s v="S023136"/>
    <x v="74"/>
    <s v="PO144226"/>
    <s v="GRN183647"/>
    <n v="101029953"/>
    <s v="KEL-BES-S ROUND BRUSH PLATE CABLE ENTRY SPLIT 50MM"/>
    <s v="Stoke-on-Trent ST6 2EB"/>
    <n v="8.4"/>
    <x v="2"/>
    <s v="Diesel"/>
    <n v="3.1080000000000001E-5"/>
  </r>
  <r>
    <s v="S023136"/>
    <x v="74"/>
    <s v="PO142814"/>
    <s v="GRN183845"/>
    <s v="11700-4728"/>
    <s v="CONNECTOR RJ45 RUGGEDIZED"/>
    <s v="Stoke-on-Trent ST6 2EB"/>
    <n v="8.4"/>
    <x v="2"/>
    <s v="Diesel"/>
    <n v="3.1080000000000001E-5"/>
  </r>
  <r>
    <s v="S023136"/>
    <x v="74"/>
    <s v="PO143736"/>
    <s v="GRN183848"/>
    <s v="11700-5344"/>
    <s v="CABLE 1.2 METER RJ45S TO RJ45S CAT5E"/>
    <s v="Stoke-on-Trent ST6 2EB"/>
    <n v="8.4"/>
    <x v="2"/>
    <s v="Diesel"/>
    <n v="3.1080000000000001E-5"/>
  </r>
  <r>
    <s v="S001571"/>
    <x v="10"/>
    <s v="PO145199"/>
    <s v="GRN194743"/>
    <n v="21201457"/>
    <s v="SUPPLY CABLE M12 X 5 4 OPEN WIRES 20M CORDLESS"/>
    <s v="St Albans AL1 5BN"/>
    <n v="298"/>
    <x v="2"/>
    <s v="Diesel"/>
    <n v="1.1026E-3"/>
  </r>
  <r>
    <s v="S023136"/>
    <x v="74"/>
    <s v="PO141668"/>
    <s v="GRN183850"/>
    <s v="11700-3978"/>
    <s v="ARM RACK CHASSIS CABLE MANAGEMENT"/>
    <s v="Stoke-on-Trent ST6 2EB"/>
    <n v="8.4"/>
    <x v="2"/>
    <s v="Diesel"/>
    <n v="3.1080000000000001E-5"/>
  </r>
  <r>
    <s v="S023136"/>
    <x v="74"/>
    <s v="PO141668"/>
    <s v="GRN183854"/>
    <s v="340-1367-1"/>
    <s v="KIT INSTALL CABLE 150M"/>
    <s v="Stoke-on-Trent ST6 2EB"/>
    <n v="8.4"/>
    <x v="2"/>
    <s v="Diesel"/>
    <n v="3.1080000000000001E-5"/>
  </r>
  <r>
    <s v="S023136"/>
    <x v="74"/>
    <s v="PO144424"/>
    <s v="GRN183873"/>
    <s v="11700-4928"/>
    <s v="FUSE ATM 15A BLUE"/>
    <s v="Stoke-on-Trent ST6 2EB"/>
    <n v="8.4"/>
    <x v="2"/>
    <s v="Diesel"/>
    <n v="3.1080000000000001E-5"/>
  </r>
  <r>
    <s v="S023136"/>
    <x v="74"/>
    <s v="PO141668"/>
    <s v="GRN184036"/>
    <s v="11700-5679"/>
    <s v="LIGHT LED 24 VDC"/>
    <s v="Stoke-on-Trent ST6 2EB"/>
    <n v="8.4"/>
    <x v="2"/>
    <s v="Diesel"/>
    <n v="3.1080000000000001E-5"/>
  </r>
  <r>
    <s v="S022670"/>
    <x v="26"/>
    <s v="PO147490"/>
    <s v="GRN194748"/>
    <s v="11583-0384"/>
    <s v="SCREW SHCS M10X25MM LG SST"/>
    <s v="Congleton CW12 1HR"/>
    <n v="12.8"/>
    <x v="2"/>
    <s v="Diesel"/>
    <n v="4.7360000000000001E-5"/>
  </r>
  <r>
    <s v="S023136"/>
    <x v="74"/>
    <s v="PO144473"/>
    <s v="GRN184182"/>
    <n v="1045008"/>
    <s v="GENERATOR AIR FILTER"/>
    <s v="Stoke-on-Trent ST6 2EB"/>
    <n v="8.4"/>
    <x v="2"/>
    <s v="Diesel"/>
    <n v="3.1080000000000001E-5"/>
  </r>
  <r>
    <s v="S022670"/>
    <x v="26"/>
    <s v="PO146263"/>
    <s v="GRN194751"/>
    <s v="11700-5217"/>
    <s v="WASHER FLAT M18 GEOMET 500B"/>
    <s v="Congleton CW12 1HR"/>
    <n v="12.8"/>
    <x v="2"/>
    <s v="Diesel"/>
    <n v="4.7360000000000001E-5"/>
  </r>
  <r>
    <s v="S022670"/>
    <x v="26"/>
    <s v="PO146553"/>
    <s v="GRN194753"/>
    <n v="85204902"/>
    <s v="M5 CAGE NUT  (SERIES 40111 TYPE CN)"/>
    <s v="Congleton CW12 1HR"/>
    <n v="12.8"/>
    <x v="2"/>
    <s v="Diesel"/>
    <n v="4.7360000000000001E-5"/>
  </r>
  <r>
    <s v="S023136"/>
    <x v="74"/>
    <s v="PO143468"/>
    <s v="GRN184746"/>
    <n v="101023014"/>
    <s v="CAT5E MALE RJ45 CONNECTOR STRAIGHT MOUNT SHIELDED"/>
    <s v="Stoke-on-Trent ST6 2EB"/>
    <n v="8.4"/>
    <x v="2"/>
    <s v="Diesel"/>
    <n v="3.1080000000000001E-5"/>
  </r>
  <r>
    <s v="S023136"/>
    <x v="74"/>
    <s v="PO140868"/>
    <s v="GRN184939"/>
    <n v="101044125"/>
    <s v="M91 REVERSIBLE INDUCTION AC MOTOR, 40W, 1 PH, 230V"/>
    <s v="Stoke-on-Trent ST6 2EB"/>
    <n v="8.4"/>
    <x v="2"/>
    <s v="Diesel"/>
    <n v="3.1080000000000001E-5"/>
  </r>
  <r>
    <s v="S023136"/>
    <x v="74"/>
    <s v="PO140868"/>
    <s v="GRN184940"/>
    <n v="101044256"/>
    <s v="SNAP ACTION LIMIT SWITCH - DIECAST ZINC,NO/NC IP66"/>
    <s v="Stoke-on-Trent ST6 2EB"/>
    <n v="8.4"/>
    <x v="2"/>
    <s v="Diesel"/>
    <n v="3.1080000000000001E-5"/>
  </r>
  <r>
    <s v="S023136"/>
    <x v="74"/>
    <s v="PO144776"/>
    <s v="GRN185127"/>
    <n v="1045008"/>
    <s v="GENERATOR AIR FILTER"/>
    <s v="Stoke-on-Trent ST6 2EB"/>
    <n v="8.4"/>
    <x v="2"/>
    <s v="Diesel"/>
    <n v="3.1080000000000001E-5"/>
  </r>
  <r>
    <s v="S023136"/>
    <x v="74"/>
    <s v="PO140868"/>
    <s v="GRN185409"/>
    <s v="11700-8739"/>
    <s v="CABLE PATCH CAT5E RJ45 SHIELDED HIGH FLEX OUTDOOR"/>
    <s v="Stoke-on-Trent ST6 2EB"/>
    <n v="8.4"/>
    <x v="2"/>
    <s v="Diesel"/>
    <n v="3.1080000000000001E-5"/>
  </r>
  <r>
    <s v="S001121"/>
    <x v="5"/>
    <s v="PO145020"/>
    <s v="GRN194760"/>
    <n v="50200869"/>
    <s v="TERMINAL END ANCHOR"/>
    <s v="Salford M5 4BE"/>
    <n v="103.6"/>
    <x v="2"/>
    <s v="Diesel"/>
    <n v="3.8331999999999998E-4"/>
  </r>
  <r>
    <s v="S023136"/>
    <x v="74"/>
    <s v="PO144974"/>
    <s v="GRN185412"/>
    <n v="57256954"/>
    <s v="NYLON TUBE SPACER 6.4MM X 3.7MM X 9.5MM LONG"/>
    <s v="Stoke-on-Trent ST6 2EB"/>
    <n v="8.4"/>
    <x v="2"/>
    <s v="Diesel"/>
    <n v="3.1080000000000001E-5"/>
  </r>
  <r>
    <s v="S024099"/>
    <x v="47"/>
    <s v="PO146821"/>
    <s v="GRN195648"/>
    <s v="361-1270-1"/>
    <s v="CABLE LADDER ARCH"/>
    <s v="Stafford ST16 3DR"/>
    <n v="49.6"/>
    <x v="3"/>
    <s v="Diesel"/>
    <n v="5.0430800000000005E-2"/>
  </r>
  <r>
    <s v="S023136"/>
    <x v="74"/>
    <s v="PO142814"/>
    <s v="GRN185416"/>
    <s v="11700-4728"/>
    <s v="CONNECTOR RJ45 RUGGEDIZED"/>
    <s v="Stoke-on-Trent ST6 2EB"/>
    <n v="8.4"/>
    <x v="2"/>
    <s v="Diesel"/>
    <n v="3.1080000000000001E-5"/>
  </r>
  <r>
    <s v="S023136"/>
    <x v="74"/>
    <s v="PO141186"/>
    <s v="GRN185418"/>
    <n v="21205963"/>
    <s v="MAINS POWER LEAD UK 3 PIN PLUG/IEC C13 5A 1M -"/>
    <s v="Stoke-on-Trent ST6 2EB"/>
    <n v="8.4"/>
    <x v="2"/>
    <s v="Diesel"/>
    <n v="3.1080000000000001E-5"/>
  </r>
  <r>
    <s v="S001121"/>
    <x v="5"/>
    <s v="PO145031"/>
    <s v="GRN194765"/>
    <n v="50200869"/>
    <s v="TERMINAL END ANCHOR"/>
    <s v="Salford M5 4BE"/>
    <n v="103.6"/>
    <x v="2"/>
    <s v="Diesel"/>
    <n v="3.8331999999999998E-4"/>
  </r>
  <r>
    <s v="S023136"/>
    <x v="74"/>
    <s v="PO143528"/>
    <s v="GRN185419"/>
    <n v="57256954"/>
    <s v="NYLON TUBE SPACER 6.4MM X 3.7MM X 9.5MM LONG"/>
    <s v="Stoke-on-Trent ST6 2EB"/>
    <n v="8.4"/>
    <x v="2"/>
    <s v="Diesel"/>
    <n v="3.1080000000000001E-5"/>
  </r>
  <r>
    <s v="S023136"/>
    <x v="74"/>
    <s v="PO142814"/>
    <s v="GRN185422"/>
    <s v="11700-5679"/>
    <s v="LIGHT LED 24 VDC"/>
    <s v="Stoke-on-Trent ST6 2EB"/>
    <n v="8.4"/>
    <x v="2"/>
    <s v="Diesel"/>
    <n v="3.1080000000000001E-5"/>
  </r>
  <r>
    <s v="S023136"/>
    <x v="74"/>
    <s v="PO144699"/>
    <s v="GRN185423"/>
    <s v="11700-6839"/>
    <s v="CABLE RIBBON MULTI COLOR 10 COND 28AWG"/>
    <s v="Stoke-on-Trent ST6 2EB"/>
    <n v="8.4"/>
    <x v="2"/>
    <s v="Diesel"/>
    <n v="3.1080000000000001E-5"/>
  </r>
  <r>
    <s v="S023136"/>
    <x v="74"/>
    <s v="PO145027"/>
    <s v="GRN185726"/>
    <n v="57211870"/>
    <s v="DEHUMIDIFYING ELEMENT"/>
    <s v="Stoke-on-Trent ST6 2EB"/>
    <n v="8.4"/>
    <x v="2"/>
    <s v="Diesel"/>
    <n v="3.1080000000000001E-5"/>
  </r>
  <r>
    <s v="S023136"/>
    <x v="74"/>
    <s v="PO143528"/>
    <s v="GRN185729"/>
    <s v="11700-5679"/>
    <s v="LIGHT LED 24 VDC"/>
    <s v="Stoke-on-Trent ST6 2EB"/>
    <n v="8.4"/>
    <x v="2"/>
    <s v="Diesel"/>
    <n v="3.1080000000000001E-5"/>
  </r>
  <r>
    <s v="S023136"/>
    <x v="74"/>
    <s v="PO144304"/>
    <s v="GRN185839"/>
    <n v="51208370"/>
    <s v="SKYTILE SURFACE LINEAR IP20 1200mm LED 49W 1-10V D"/>
    <s v="Stoke-on-Trent ST6 2EB"/>
    <n v="8.4"/>
    <x v="2"/>
    <s v="Diesel"/>
    <n v="3.1080000000000001E-5"/>
  </r>
  <r>
    <s v="S001121"/>
    <x v="5"/>
    <s v="PO145204"/>
    <s v="GRN194776"/>
    <n v="50205991"/>
    <s v="1492 JUMPER BARS CJR NO COVER 8 5 POLE - BLACK"/>
    <s v="Salford M5 4BE"/>
    <n v="103.6"/>
    <x v="2"/>
    <s v="Diesel"/>
    <n v="3.8331999999999998E-4"/>
  </r>
  <r>
    <s v="S023136"/>
    <x v="74"/>
    <s v="PO144304"/>
    <s v="GRN185842"/>
    <n v="51208370"/>
    <s v="SKYTILE SURFACE LINEAR IP20 1200mm LED 49W 1-10V D"/>
    <s v="Stoke-on-Trent ST6 2EB"/>
    <n v="8.4"/>
    <x v="2"/>
    <s v="Diesel"/>
    <n v="3.1080000000000001E-5"/>
  </r>
  <r>
    <s v="S023136"/>
    <x v="74"/>
    <s v="PO144858"/>
    <s v="GRN185955"/>
    <s v="11700-8739"/>
    <s v="CABLE PATCH CAT5E RJ45 SHIELDED HIGH FLEX OUTDOOR"/>
    <s v="Stoke-on-Trent ST6 2EB"/>
    <n v="8.4"/>
    <x v="2"/>
    <s v="Diesel"/>
    <n v="3.1080000000000001E-5"/>
  </r>
  <r>
    <s v="S023136"/>
    <x v="74"/>
    <s v="PO144751"/>
    <s v="GRN185962"/>
    <s v="11700-7513"/>
    <s v="HUMIDITY INDICATOR"/>
    <s v="Stoke-on-Trent ST6 2EB"/>
    <n v="8.4"/>
    <x v="2"/>
    <s v="Diesel"/>
    <n v="3.1080000000000001E-5"/>
  </r>
  <r>
    <s v="S023136"/>
    <x v="74"/>
    <s v="PO145577"/>
    <s v="GRN186282"/>
    <n v="21205963"/>
    <s v="MAINS POWER LEAD UK 3 PIN PLUG/IEC C13 5A BLACK -1"/>
    <s v="Stoke-on-Trent ST6 2EB"/>
    <n v="8.4"/>
    <x v="2"/>
    <s v="Diesel"/>
    <n v="3.1080000000000001E-5"/>
  </r>
  <r>
    <s v="S023136"/>
    <x v="74"/>
    <s v="PO143469"/>
    <s v="GRN186595"/>
    <n v="101023014"/>
    <s v="CAT5E MALE RJ45 CONNECTOR STRAIGHT MOUNT SHIELDED"/>
    <s v="Stoke-on-Trent ST6 2EB"/>
    <n v="8.4"/>
    <x v="2"/>
    <s v="Diesel"/>
    <n v="3.1080000000000001E-5"/>
  </r>
  <r>
    <s v="S023136"/>
    <x v="74"/>
    <s v="PO145077"/>
    <s v="GRN186620"/>
    <n v="57256954"/>
    <s v="NYLON TUBE SPACER 6.4MM X 3.7MM X 9.5MM LONG"/>
    <s v="Stoke-on-Trent ST6 2EB"/>
    <n v="8.4"/>
    <x v="2"/>
    <s v="Diesel"/>
    <n v="3.1080000000000001E-5"/>
  </r>
  <r>
    <s v="S023136"/>
    <x v="74"/>
    <s v="PO145027"/>
    <s v="GRN186622"/>
    <n v="57211908"/>
    <s v="NYLON TUBE SPACER 6.4MM X 3.7MM X 7.9MM LONG"/>
    <s v="Stoke-on-Trent ST6 2EB"/>
    <n v="8.4"/>
    <x v="2"/>
    <s v="Diesel"/>
    <n v="3.1080000000000001E-5"/>
  </r>
  <r>
    <s v="S023136"/>
    <x v="74"/>
    <s v="PO144304"/>
    <s v="GRN186692"/>
    <n v="51208370"/>
    <s v="SKYTILE SURFACE LINEAR IP20 1200mm LED 49W 1-10V D"/>
    <s v="Stoke-on-Trent ST6 2EB"/>
    <n v="8.4"/>
    <x v="2"/>
    <s v="Diesel"/>
    <n v="3.1080000000000001E-5"/>
  </r>
  <r>
    <s v="S023136"/>
    <x v="74"/>
    <s v="PO143528"/>
    <s v="GRN186750"/>
    <s v="11700-5679"/>
    <s v="LIGHT LED 24 VDC"/>
    <s v="Stoke-on-Trent ST6 2EB"/>
    <n v="8.4"/>
    <x v="2"/>
    <s v="Diesel"/>
    <n v="3.1080000000000001E-5"/>
  </r>
  <r>
    <s v="S023136"/>
    <x v="74"/>
    <s v="PO145770"/>
    <s v="GRN186905"/>
    <s v="11701-3016"/>
    <s v="MINI-DISPLAYPORT TO DISPLAYPORT ADAPTER CABLE 0.2M"/>
    <s v="Stoke-on-Trent ST6 2EB"/>
    <n v="8.4"/>
    <x v="2"/>
    <s v="Diesel"/>
    <n v="3.1080000000000001E-5"/>
  </r>
  <r>
    <s v="S023136"/>
    <x v="74"/>
    <s v="PO144473"/>
    <s v="GRN187121"/>
    <n v="51208370"/>
    <s v="SKYTILE SURFACE LINEAR IP20 1200mm LED 49W 1-10V D"/>
    <s v="Stoke-on-Trent ST6 2EB"/>
    <n v="8.4"/>
    <x v="2"/>
    <s v="Diesel"/>
    <n v="3.1080000000000001E-5"/>
  </r>
  <r>
    <s v="S023136"/>
    <x v="74"/>
    <s v="PO144304"/>
    <s v="GRN187122"/>
    <n v="51208370"/>
    <s v="SKYTILE SURFACE LINEAR IP20 1200mm LED 49W 1-10V D"/>
    <s v="Stoke-on-Trent ST6 2EB"/>
    <n v="8.4"/>
    <x v="2"/>
    <s v="Diesel"/>
    <n v="3.1080000000000001E-5"/>
  </r>
  <r>
    <s v="S023136"/>
    <x v="74"/>
    <s v="PO144684"/>
    <s v="GRN187123"/>
    <n v="57256954"/>
    <s v="NYLON TUBE SPACER 6.4MM X 3.7MM X 9.5MM LONG"/>
    <s v="Stoke-on-Trent ST6 2EB"/>
    <n v="8.4"/>
    <x v="2"/>
    <s v="Diesel"/>
    <n v="3.1080000000000001E-5"/>
  </r>
  <r>
    <s v="S023136"/>
    <x v="74"/>
    <s v="PO144304"/>
    <s v="GRN187134"/>
    <s v="11700-5679"/>
    <s v="LIGHT LED 24 VDC"/>
    <s v="Stoke-on-Trent ST6 2EB"/>
    <n v="8.4"/>
    <x v="2"/>
    <s v="Diesel"/>
    <n v="3.1080000000000001E-5"/>
  </r>
  <r>
    <s v="S023136"/>
    <x v="74"/>
    <s v="PO145577"/>
    <s v="GRN187685"/>
    <n v="21205963"/>
    <s v="MAINS POWER LEAD UK 3 PIN PLUG/IEC C13 5A BLACK -1"/>
    <s v="Stoke-on-Trent ST6 2EB"/>
    <n v="8.4"/>
    <x v="2"/>
    <s v="Diesel"/>
    <n v="3.1080000000000001E-5"/>
  </r>
  <r>
    <s v="S023136"/>
    <x v="74"/>
    <s v="PO144751"/>
    <s v="GRN187687"/>
    <s v="11700-7513"/>
    <s v="HUMIDITY INDICATOR"/>
    <s v="Stoke-on-Trent ST6 2EB"/>
    <n v="8.4"/>
    <x v="2"/>
    <s v="Diesel"/>
    <n v="3.1080000000000001E-5"/>
  </r>
  <r>
    <s v="S023136"/>
    <x v="74"/>
    <s v="PO144596"/>
    <s v="GRN187689"/>
    <n v="51208370"/>
    <s v="SKYTILE SURFACE LINEAR IP20 1200mm LED 49W 1-10V D"/>
    <s v="Stoke-on-Trent ST6 2EB"/>
    <n v="8.4"/>
    <x v="2"/>
    <s v="Diesel"/>
    <n v="3.1080000000000001E-5"/>
  </r>
  <r>
    <s v="S023136"/>
    <x v="74"/>
    <s v="PO144304"/>
    <s v="GRN188254"/>
    <s v="11700-5679"/>
    <s v="LIGHT LED 24 VDC"/>
    <s v="Stoke-on-Trent ST6 2EB"/>
    <n v="8.4"/>
    <x v="2"/>
    <s v="Diesel"/>
    <n v="3.1080000000000001E-5"/>
  </r>
  <r>
    <s v="S026429"/>
    <x v="55"/>
    <s v="PO143493"/>
    <s v="GRN194813"/>
    <s v="11701-1819"/>
    <s v="SILAC® - PLATFORM LINEAR ACCELERATOR (FROM 3MEV UP"/>
    <s v="35041 Marburg"/>
    <n v="1310"/>
    <x v="3"/>
    <s v="Diesel"/>
    <n v="0.13319425000000001"/>
  </r>
  <r>
    <s v="S025431"/>
    <x v="0"/>
    <s v="PO143319"/>
    <s v="GRN194814"/>
    <s v="11700-3402"/>
    <s v="CONN STRAIGHT LIQUIDTIGHT FITTING 1 1/2 IN CONDUIT"/>
    <s v="Boston Massachusetts"/>
    <n v="3154"/>
    <x v="0"/>
    <s v="Crude"/>
    <n v="1.0118031999999999E-2"/>
  </r>
  <r>
    <s v="S002239"/>
    <x v="17"/>
    <s v="PO132842"/>
    <s v="GRN180030"/>
    <n v="101022020"/>
    <s v="TCU - HV, 3.0 ton, -40 to +55 C"/>
    <s v="UT 84104"/>
    <n v="4725"/>
    <x v="4"/>
    <s v="Aviation"/>
    <n v="8.3086819200000015"/>
  </r>
  <r>
    <s v="S002239"/>
    <x v="17"/>
    <s v="PO132842"/>
    <s v="GRN180032"/>
    <n v="101022020"/>
    <s v="TCU - HV, 3.0 ton, -40 to +55 C"/>
    <s v="UT 84104"/>
    <n v="4725"/>
    <x v="4"/>
    <s v="Aviation"/>
    <n v="8.3086819200000015"/>
  </r>
  <r>
    <s v="S002239"/>
    <x v="17"/>
    <s v="PO132842"/>
    <s v="GRN180666"/>
    <n v="101022020"/>
    <s v="TCU - HV, 3.0 ton, -40 to +55 C"/>
    <s v="UT 84104"/>
    <n v="4725"/>
    <x v="4"/>
    <s v="Aviation"/>
    <n v="8.3086819200000015"/>
  </r>
  <r>
    <s v="S002239"/>
    <x v="17"/>
    <s v="PO143492"/>
    <s v="GRN183264"/>
    <n v="101022020"/>
    <s v="TCU - HV, 3.0 ton, -40 to +55 C"/>
    <s v="UT 84104"/>
    <n v="4725"/>
    <x v="4"/>
    <s v="Aviation"/>
    <n v="8.3086819200000015"/>
  </r>
  <r>
    <s v="S002239"/>
    <x v="17"/>
    <s v="PO143492"/>
    <s v="GRN184711"/>
    <n v="101022020"/>
    <s v="TCU - HV, 3.0 ton, -40 to +55 C"/>
    <s v="UT 84104"/>
    <n v="4725"/>
    <x v="4"/>
    <s v="Aviation"/>
    <n v="8.3086819200000015"/>
  </r>
  <r>
    <s v="S002239"/>
    <x v="17"/>
    <s v="PO143492"/>
    <s v="GRN184973"/>
    <n v="101022020"/>
    <s v="TCU - HV, 3.0 ton, -40 to +55 C"/>
    <s v="UT 84104"/>
    <n v="4725"/>
    <x v="4"/>
    <s v="Aviation"/>
    <n v="8.3086819200000015"/>
  </r>
  <r>
    <s v="S023136"/>
    <x v="74"/>
    <s v="PO141894"/>
    <s v="GRN188392"/>
    <s v="11700-3978"/>
    <s v="ARM RACK CHASSIS CABLE MANAGEMENT"/>
    <s v="Stoke-on-Trent ST6 2EB"/>
    <n v="8.4"/>
    <x v="2"/>
    <s v="Diesel"/>
    <n v="3.1080000000000001E-5"/>
  </r>
  <r>
    <s v="S023136"/>
    <x v="74"/>
    <s v="PO144429"/>
    <s v="GRN188459"/>
    <s v="11547-0923"/>
    <s v="CORDSET CONTINENT EUROPE W/C13 CONN 3.5M"/>
    <s v="Stoke-on-Trent ST6 2EB"/>
    <n v="8.4"/>
    <x v="2"/>
    <s v="Diesel"/>
    <n v="3.1080000000000001E-5"/>
  </r>
  <r>
    <s v="S023136"/>
    <x v="74"/>
    <s v="PO143470"/>
    <s v="GRN188646"/>
    <n v="101023014"/>
    <s v="CAT5E MALE RJ45 CONNECTOR STRAIGHT MOUNT SHIELDED"/>
    <s v="Stoke-on-Trent ST6 2EB"/>
    <n v="8.4"/>
    <x v="2"/>
    <s v="Diesel"/>
    <n v="3.1080000000000001E-5"/>
  </r>
  <r>
    <s v="S023136"/>
    <x v="74"/>
    <s v="PO145184"/>
    <s v="GRN188783"/>
    <s v="11700-5679"/>
    <s v="LIGHT LED 24 VDC"/>
    <s v="Stoke-on-Trent ST6 2EB"/>
    <n v="8.4"/>
    <x v="2"/>
    <s v="Diesel"/>
    <n v="3.1080000000000001E-5"/>
  </r>
  <r>
    <s v="S023136"/>
    <x v="74"/>
    <s v="PO145046"/>
    <s v="GRN188787"/>
    <s v="11700-5679"/>
    <s v="LIGHT LED 24 VDC"/>
    <s v="Stoke-on-Trent ST6 2EB"/>
    <n v="8.4"/>
    <x v="2"/>
    <s v="Diesel"/>
    <n v="3.1080000000000001E-5"/>
  </r>
  <r>
    <s v="S023136"/>
    <x v="74"/>
    <s v="PO145185"/>
    <s v="GRN188859"/>
    <n v="1645001"/>
    <s v="CORE TYPE IMMERSION HEATER HBX1/15B 1KW 240V 1PH"/>
    <s v="Stoke-on-Trent ST6 2EB"/>
    <n v="8.4"/>
    <x v="2"/>
    <s v="Diesel"/>
    <n v="3.1080000000000001E-5"/>
  </r>
  <r>
    <s v="S023136"/>
    <x v="74"/>
    <s v="PO144473"/>
    <s v="GRN189059"/>
    <s v="340-1367-1"/>
    <s v="KIT INSTALL CABLE 150M"/>
    <s v="Stoke-on-Trent ST6 2EB"/>
    <n v="8.4"/>
    <x v="2"/>
    <s v="Diesel"/>
    <n v="3.1080000000000001E-5"/>
  </r>
  <r>
    <s v="S025431"/>
    <x v="0"/>
    <s v="PO143319"/>
    <s v="GRN194852"/>
    <s v="11701-0429"/>
    <s v="MULTI-FUNCTION PRINTER LASER COLOR 120V"/>
    <s v="Boston Massachusetts"/>
    <n v="3154"/>
    <x v="0"/>
    <s v="Crude"/>
    <n v="2.5295079999999999"/>
  </r>
  <r>
    <s v="S023136"/>
    <x v="74"/>
    <s v="PO144684"/>
    <s v="GRN189080"/>
    <n v="57256954"/>
    <s v="NYLON TUBE SPACER 6.4MM X 3.7MM X 9.5MM LONG"/>
    <s v="Stoke-on-Trent ST6 2EB"/>
    <n v="8.4"/>
    <x v="2"/>
    <s v="Diesel"/>
    <n v="3.1080000000000001E-5"/>
  </r>
  <r>
    <s v="S023136"/>
    <x v="74"/>
    <s v="PO145810"/>
    <s v="GRN189276"/>
    <s v="11547-0923"/>
    <s v="CORDSET CONTINENT EUROPE W/C13 CONN 3.5M"/>
    <s v="Stoke-on-Trent ST6 2EB"/>
    <n v="8.4"/>
    <x v="2"/>
    <s v="Diesel"/>
    <n v="3.1080000000000001E-5"/>
  </r>
  <r>
    <s v="S023136"/>
    <x v="74"/>
    <s v="PO144304"/>
    <s v="GRN189513"/>
    <s v="11700-5679"/>
    <s v="LIGHT LED 24 VDC"/>
    <s v="Stoke-on-Trent ST6 2EB"/>
    <n v="8.4"/>
    <x v="2"/>
    <s v="Diesel"/>
    <n v="3.1080000000000001E-5"/>
  </r>
  <r>
    <s v="S023136"/>
    <x v="74"/>
    <s v="PO144473"/>
    <s v="GRN189594"/>
    <n v="51208370"/>
    <s v="SKYTILE SURFACE LINEAR IP20 1200mm LED 49W 1-10V D"/>
    <s v="Stoke-on-Trent ST6 2EB"/>
    <n v="8.4"/>
    <x v="2"/>
    <s v="Diesel"/>
    <n v="3.1080000000000001E-5"/>
  </r>
  <r>
    <s v="S023136"/>
    <x v="74"/>
    <s v="PO144858"/>
    <s v="GRN190306"/>
    <s v="11700-5679"/>
    <s v="LIGHT LED 24 VDC"/>
    <s v="Stoke-on-Trent ST6 2EB"/>
    <n v="8.4"/>
    <x v="2"/>
    <s v="Diesel"/>
    <n v="3.1080000000000001E-5"/>
  </r>
  <r>
    <s v="S023136"/>
    <x v="74"/>
    <s v="PO144684"/>
    <s v="GRN190310"/>
    <s v="11700-5679"/>
    <s v="LIGHT LED 24 VDC"/>
    <s v="Stoke-on-Trent ST6 2EB"/>
    <n v="8.4"/>
    <x v="2"/>
    <s v="Diesel"/>
    <n v="3.1080000000000001E-5"/>
  </r>
  <r>
    <s v="S023136"/>
    <x v="74"/>
    <s v="PO145184"/>
    <s v="GRN190404"/>
    <n v="57211870"/>
    <s v="DEHUMIDIFYING ELEMENT"/>
    <s v="Stoke-on-Trent ST6 2EB"/>
    <n v="8.4"/>
    <x v="2"/>
    <s v="Diesel"/>
    <n v="3.1080000000000001E-5"/>
  </r>
  <r>
    <s v="S023136"/>
    <x v="74"/>
    <s v="PO136774"/>
    <s v="GRN190864"/>
    <n v="10203541"/>
    <s v="TEMPERATURE CONTROLLER/PROCESS TWO RELAY"/>
    <s v="Stoke-on-Trent ST6 2EB"/>
    <n v="8.4"/>
    <x v="2"/>
    <s v="Diesel"/>
    <n v="3.1080000000000001E-5"/>
  </r>
  <r>
    <s v="S023136"/>
    <x v="74"/>
    <s v="PO147147"/>
    <s v="GRN190868"/>
    <n v="101044752"/>
    <s v="15M UK 3 PIN PLUG TO C13 MAINS POWER CABLE, BLACK"/>
    <s v="Stoke-on-Trent ST6 2EB"/>
    <n v="8.4"/>
    <x v="2"/>
    <s v="Diesel"/>
    <n v="3.1080000000000001E-5"/>
  </r>
  <r>
    <s v="S023136"/>
    <x v="74"/>
    <s v="PO145577"/>
    <s v="GRN190894"/>
    <n v="30203373"/>
    <s v="24AWG 6PR CABLE 8.59 OD XGF SUPRA SHIELD(30M REEL)"/>
    <s v="Stoke-on-Trent ST6 2EB"/>
    <n v="8.4"/>
    <x v="2"/>
    <s v="Diesel"/>
    <n v="3.1080000000000001E-5"/>
  </r>
  <r>
    <s v="S023136"/>
    <x v="74"/>
    <s v="PO147018"/>
    <s v="GRN190944"/>
    <n v="21205963"/>
    <s v="MAINS POWER LEAD UK 3 PIN PLUG/IEC C13 5A BLACK -1"/>
    <s v="Stoke-on-Trent ST6 2EB"/>
    <n v="8.4"/>
    <x v="2"/>
    <s v="Diesel"/>
    <n v="3.1080000000000001E-5"/>
  </r>
  <r>
    <s v="S023136"/>
    <x v="74"/>
    <s v="PO144304"/>
    <s v="GRN190975"/>
    <n v="101010697"/>
    <s v="2M PREMIUM HIGH SPEED HDMI CABLE"/>
    <s v="Stoke-on-Trent ST6 2EB"/>
    <n v="8.4"/>
    <x v="2"/>
    <s v="Diesel"/>
    <n v="3.1080000000000001E-5"/>
  </r>
  <r>
    <s v="S023136"/>
    <x v="74"/>
    <s v="PO145634"/>
    <s v="GRN190976"/>
    <n v="57211908"/>
    <s v="NYLON TUBE SPACER 6.4MM X 3.7MM X 7.9MM LONG"/>
    <s v="Stoke-on-Trent ST6 2EB"/>
    <n v="8.4"/>
    <x v="2"/>
    <s v="Diesel"/>
    <n v="3.1080000000000001E-5"/>
  </r>
  <r>
    <s v="S023136"/>
    <x v="74"/>
    <s v="PO146661"/>
    <s v="GRN191062"/>
    <s v="11547-0923"/>
    <s v="CORDSET CONTINENT EUROPE W/C13 CONN 3.5M"/>
    <s v="Stoke-on-Trent ST6 2EB"/>
    <n v="8.4"/>
    <x v="2"/>
    <s v="Diesel"/>
    <n v="3.1080000000000001E-5"/>
  </r>
  <r>
    <s v="S023136"/>
    <x v="74"/>
    <s v="PO144474"/>
    <s v="GRN191434"/>
    <s v="11539-0012"/>
    <s v="TERMINAL RING 1/4-HOLE  12-10AWG"/>
    <s v="Stoke-on-Trent ST6 2EB"/>
    <n v="8.4"/>
    <x v="2"/>
    <s v="Diesel"/>
    <n v="3.1080000000000001E-5"/>
  </r>
  <r>
    <s v="S023136"/>
    <x v="74"/>
    <s v="PO144858"/>
    <s v="GRN191471"/>
    <n v="57256954"/>
    <s v="NYLON TUBE SPACER 6.4MM X 3.7MM X 9.5MM LONG"/>
    <s v="Stoke-on-Trent ST6 2EB"/>
    <n v="8.4"/>
    <x v="2"/>
    <s v="Diesel"/>
    <n v="3.1080000000000001E-5"/>
  </r>
  <r>
    <s v="S023136"/>
    <x v="74"/>
    <s v="PO147326"/>
    <s v="GRN191477"/>
    <n v="101032455"/>
    <s v="SQUARE PLATE BUFFER 50 X 50"/>
    <s v="Stoke-on-Trent ST6 2EB"/>
    <n v="8.4"/>
    <x v="2"/>
    <s v="Diesel"/>
    <n v="3.1080000000000001E-5"/>
  </r>
  <r>
    <s v="S023136"/>
    <x v="74"/>
    <s v="PO144751"/>
    <s v="GRN191586"/>
    <s v="11700-7513"/>
    <s v="HUMIDITY INDICATOR"/>
    <s v="Stoke-on-Trent ST6 2EB"/>
    <n v="8.4"/>
    <x v="2"/>
    <s v="Diesel"/>
    <n v="3.1080000000000001E-5"/>
  </r>
  <r>
    <s v="S023136"/>
    <x v="74"/>
    <s v="PO144304"/>
    <s v="GRN191589"/>
    <s v="11700-5679"/>
    <s v="LIGHT LED 24 VDC"/>
    <s v="Stoke-on-Trent ST6 2EB"/>
    <n v="8.4"/>
    <x v="2"/>
    <s v="Diesel"/>
    <n v="3.1080000000000001E-5"/>
  </r>
  <r>
    <s v="S023136"/>
    <x v="74"/>
    <s v="PO145756"/>
    <s v="GRN191801"/>
    <n v="57258193"/>
    <s v="HANGING HANDLE STEDALL 9303Y"/>
    <s v="Stoke-on-Trent ST6 2EB"/>
    <n v="8.4"/>
    <x v="2"/>
    <s v="Diesel"/>
    <n v="3.1080000000000001E-5"/>
  </r>
  <r>
    <s v="S023136"/>
    <x v="74"/>
    <s v="PO145184"/>
    <s v="GRN191803"/>
    <n v="57211908"/>
    <s v="NYLON TUBE SPACER 6.4MM X 3.7MM X 7.9MM LONG"/>
    <s v="Stoke-on-Trent ST6 2EB"/>
    <n v="8.4"/>
    <x v="2"/>
    <s v="Diesel"/>
    <n v="3.1080000000000001E-5"/>
  </r>
  <r>
    <s v="S023136"/>
    <x v="74"/>
    <s v="PO147326"/>
    <s v="GRN191816"/>
    <n v="101031838"/>
    <s v="HEAVY DUTY MULTI BLADE WEATHERPROOF SEAL X 1M LONG"/>
    <s v="Stoke-on-Trent ST6 2EB"/>
    <n v="8.4"/>
    <x v="2"/>
    <s v="Diesel"/>
    <n v="3.1080000000000001E-5"/>
  </r>
  <r>
    <s v="S023136"/>
    <x v="74"/>
    <s v="PO144858"/>
    <s v="GRN191840"/>
    <s v="11700-5679"/>
    <s v="LIGHT LED 24 VDC"/>
    <s v="Stoke-on-Trent ST6 2EB"/>
    <n v="8.4"/>
    <x v="2"/>
    <s v="Diesel"/>
    <n v="3.1080000000000001E-5"/>
  </r>
  <r>
    <s v="S023136"/>
    <x v="74"/>
    <s v="PO144473"/>
    <s v="GRN191843"/>
    <n v="51208370"/>
    <s v="SKYTILE SURFACE LINEAR IP20 1200mm LED 49W 1-10V D"/>
    <s v="Stoke-on-Trent ST6 2EB"/>
    <n v="8.4"/>
    <x v="2"/>
    <s v="Diesel"/>
    <n v="3.1080000000000001E-5"/>
  </r>
  <r>
    <s v="S023136"/>
    <x v="74"/>
    <s v="PO144596"/>
    <s v="GRN192154"/>
    <n v="50201211"/>
    <s v="DISTRIBUTION TERMINAL BLOCK 3 X CAGE CLAMP"/>
    <s v="Stoke-on-Trent ST6 2EB"/>
    <n v="8.4"/>
    <x v="2"/>
    <s v="Diesel"/>
    <n v="3.1080000000000001E-5"/>
  </r>
  <r>
    <s v="S023136"/>
    <x v="74"/>
    <s v="PO144858"/>
    <s v="GRN192155"/>
    <n v="57256954"/>
    <s v="NYLON TUBE SPACER 6.4MM X 3.7MM X 9.5MM LONG"/>
    <s v="Stoke-on-Trent ST6 2EB"/>
    <n v="8.4"/>
    <x v="2"/>
    <s v="Diesel"/>
    <n v="3.1080000000000001E-5"/>
  </r>
  <r>
    <s v="S023136"/>
    <x v="74"/>
    <s v="PO144751"/>
    <s v="GRN192385"/>
    <s v="11700-7513"/>
    <s v="HUMIDITY INDICATOR"/>
    <s v="Stoke-on-Trent ST6 2EB"/>
    <n v="8.4"/>
    <x v="2"/>
    <s v="Diesel"/>
    <n v="3.1080000000000001E-5"/>
  </r>
  <r>
    <s v="S023136"/>
    <x v="74"/>
    <s v="PO137341"/>
    <s v="GRN192491"/>
    <n v="10203541"/>
    <s v="TEMPERATURE CONTROLLER/PROCESS TWO RELAY"/>
    <s v="Stoke-on-Trent ST6 2EB"/>
    <n v="8.4"/>
    <x v="2"/>
    <s v="Diesel"/>
    <n v="3.1080000000000001E-5"/>
  </r>
  <r>
    <s v="S023136"/>
    <x v="74"/>
    <s v="PO146791"/>
    <s v="GRN192820"/>
    <n v="57211870"/>
    <s v="DEHUMIDIFYING ELEMENT"/>
    <s v="Stoke-on-Trent ST6 2EB"/>
    <n v="8.4"/>
    <x v="2"/>
    <s v="Diesel"/>
    <n v="3.1080000000000001E-5"/>
  </r>
  <r>
    <s v="S023136"/>
    <x v="74"/>
    <s v="PO147948"/>
    <s v="GRN193016"/>
    <n v="10206231"/>
    <s v="RADIATOR MOUNT"/>
    <s v="Stoke-on-Trent ST6 2EB"/>
    <n v="8.4"/>
    <x v="2"/>
    <s v="Diesel"/>
    <n v="3.1080000000000001E-5"/>
  </r>
  <r>
    <s v="S023136"/>
    <x v="74"/>
    <s v="PO144684"/>
    <s v="GRN193069"/>
    <s v="11700-8739"/>
    <s v="CABLE PATCH CAT5E RJ45 SHIELDED HIGH FLEX OUTDOOR"/>
    <s v="Stoke-on-Trent ST6 2EB"/>
    <n v="8.4"/>
    <x v="2"/>
    <s v="Diesel"/>
    <n v="3.1080000000000001E-5"/>
  </r>
  <r>
    <s v="S023136"/>
    <x v="74"/>
    <s v="PO137824"/>
    <s v="GRN193071"/>
    <n v="10203541"/>
    <s v="TEMPERATURE CONTROLLER/PROCESS TWO RELAY"/>
    <s v="Stoke-on-Trent ST6 2EB"/>
    <n v="8.4"/>
    <x v="2"/>
    <s v="Diesel"/>
    <n v="3.1080000000000001E-5"/>
  </r>
  <r>
    <s v="S023136"/>
    <x v="74"/>
    <s v="PO144473"/>
    <s v="GRN193080"/>
    <n v="101032024"/>
    <s v="SNAP ACTION LIMIT SWITCH PLUNGER NO/NC 240V IP66 T"/>
    <s v="Stoke-on-Trent ST6 2EB"/>
    <n v="8.4"/>
    <x v="2"/>
    <s v="Diesel"/>
    <n v="3.1080000000000001E-5"/>
  </r>
  <r>
    <s v="S023136"/>
    <x v="74"/>
    <s v="PO144858"/>
    <s v="GRN193089"/>
    <s v="11700-5679"/>
    <s v="LIGHT LED 24 VDC"/>
    <s v="Stoke-on-Trent ST6 2EB"/>
    <n v="8.4"/>
    <x v="2"/>
    <s v="Diesel"/>
    <n v="3.1080000000000001E-5"/>
  </r>
  <r>
    <s v="S023136"/>
    <x v="74"/>
    <s v="PO146791"/>
    <s v="GRN193160"/>
    <n v="57211870"/>
    <s v="DEHUMIDIFYING ELEMENT"/>
    <s v="Stoke-on-Trent ST6 2EB"/>
    <n v="8.4"/>
    <x v="2"/>
    <s v="Diesel"/>
    <n v="3.1080000000000001E-5"/>
  </r>
  <r>
    <s v="S023136"/>
    <x v="74"/>
    <s v="PO143678"/>
    <s v="GRN193175"/>
    <n v="101027752"/>
    <s v="GOLD LINE DISPLAYPORT 1.2 CABLE - 5M LONG"/>
    <s v="Stoke-on-Trent ST6 2EB"/>
    <n v="8.4"/>
    <x v="2"/>
    <s v="Diesel"/>
    <n v="3.1080000000000001E-5"/>
  </r>
  <r>
    <s v="S023136"/>
    <x v="74"/>
    <s v="PO143471"/>
    <s v="GRN193187"/>
    <n v="101023014"/>
    <s v="CAT5E MALE RJ45 CONNECTOR STRAIGHT MOUNT SHIELDED"/>
    <s v="Stoke-on-Trent ST6 2EB"/>
    <n v="8.4"/>
    <x v="2"/>
    <s v="Diesel"/>
    <n v="3.1080000000000001E-5"/>
  </r>
  <r>
    <s v="S023136"/>
    <x v="74"/>
    <s v="PO143678"/>
    <s v="GRN193254"/>
    <n v="101027752"/>
    <s v="GOLD LINE DISPLAYPORT 1.2 CABLE - 5M LONG"/>
    <s v="Stoke-on-Trent ST6 2EB"/>
    <n v="8.4"/>
    <x v="2"/>
    <s v="Diesel"/>
    <n v="3.1080000000000001E-5"/>
  </r>
  <r>
    <s v="S023136"/>
    <x v="74"/>
    <s v="PO145184"/>
    <s v="GRN193280"/>
    <n v="101023014"/>
    <s v="CAT5E MALE RJ45 CONNECTOR STRAIGHT MOUNT SHIELDED"/>
    <s v="Stoke-on-Trent ST6 2EB"/>
    <n v="8.4"/>
    <x v="2"/>
    <s v="Diesel"/>
    <n v="3.1080000000000001E-5"/>
  </r>
  <r>
    <s v="S023136"/>
    <x v="74"/>
    <s v="PO145374"/>
    <s v="GRN193434"/>
    <n v="57256954"/>
    <s v="NYLON TUBE SPACER 6.4MM X 3.7MM X 9.5MM LONG"/>
    <s v="Stoke-on-Trent ST6 2EB"/>
    <n v="8.4"/>
    <x v="2"/>
    <s v="Diesel"/>
    <n v="3.1080000000000001E-5"/>
  </r>
  <r>
    <s v="S023136"/>
    <x v="74"/>
    <s v="PO145184"/>
    <s v="GRN193729"/>
    <s v="11700-5679"/>
    <s v="LIGHT LED 24 VDC"/>
    <s v="Stoke-on-Trent ST6 2EB"/>
    <n v="8.4"/>
    <x v="2"/>
    <s v="Diesel"/>
    <n v="3.1080000000000001E-5"/>
  </r>
  <r>
    <s v="S023136"/>
    <x v="74"/>
    <s v="PO148101"/>
    <s v="GRN193792"/>
    <n v="101023014"/>
    <s v="CAT5E MALE RJ45 CONNECTOR STRAIGHT MOUNT SHIELDED"/>
    <s v="Stoke-on-Trent ST6 2EB"/>
    <n v="8.4"/>
    <x v="2"/>
    <s v="Diesel"/>
    <n v="3.1080000000000001E-5"/>
  </r>
  <r>
    <s v="S023136"/>
    <x v="74"/>
    <s v="PO145634"/>
    <s v="GRN193794"/>
    <n v="57207480"/>
    <s v="MODIFIED TRIMLINE SWINGHANDLE"/>
    <s v="Stoke-on-Trent ST6 2EB"/>
    <n v="8.4"/>
    <x v="2"/>
    <s v="Diesel"/>
    <n v="3.1080000000000001E-5"/>
  </r>
  <r>
    <s v="S023136"/>
    <x v="74"/>
    <s v="PO145577"/>
    <s v="GRN193795"/>
    <n v="57256954"/>
    <s v="NYLON TUBE SPACER 6.4MM X 3.7MM X 9.5MM LONG"/>
    <s v="Stoke-on-Trent ST6 2EB"/>
    <n v="8.4"/>
    <x v="2"/>
    <s v="Diesel"/>
    <n v="3.1080000000000001E-5"/>
  </r>
  <r>
    <s v="S023136"/>
    <x v="74"/>
    <s v="PO145634"/>
    <s v="GRN193896"/>
    <n v="57211908"/>
    <s v="NYLON TUBE SPACER 6.4MM X 3.7MM X 7.9MM LONG"/>
    <s v="Stoke-on-Trent ST6 2EB"/>
    <n v="8.4"/>
    <x v="2"/>
    <s v="Diesel"/>
    <n v="3.1080000000000001E-5"/>
  </r>
  <r>
    <s v="S023136"/>
    <x v="74"/>
    <s v="PO148101"/>
    <s v="GRN193971"/>
    <n v="101027752"/>
    <s v="GOLD LINE DISPLAYPORT 1.2 CABLE - 5M LONG"/>
    <s v="Stoke-on-Trent ST6 2EB"/>
    <n v="8.4"/>
    <x v="2"/>
    <s v="Diesel"/>
    <n v="3.1080000000000001E-5"/>
  </r>
  <r>
    <s v="S023136"/>
    <x v="74"/>
    <s v="PO145374"/>
    <s v="GRN194379"/>
    <s v="11700-5679"/>
    <s v="LIGHT LED 24 VDC"/>
    <s v="Stoke-on-Trent ST6 2EB"/>
    <n v="8.4"/>
    <x v="2"/>
    <s v="Diesel"/>
    <n v="3.1080000000000001E-5"/>
  </r>
  <r>
    <s v="S023136"/>
    <x v="74"/>
    <s v="PO141668"/>
    <s v="GRN194724"/>
    <n v="101044125"/>
    <s v="M91 REVERSIBLE INDUCTION AC MOTOR, 40W, 1 PH, 230V"/>
    <s v="Stoke-on-Trent ST6 2EB"/>
    <n v="8.4"/>
    <x v="2"/>
    <s v="Diesel"/>
    <n v="3.1080000000000001E-5"/>
  </r>
  <r>
    <s v="S023136"/>
    <x v="74"/>
    <s v="PO148140"/>
    <s v="GRN195323"/>
    <n v="57207489"/>
    <s v="PLANT ON FIXED WINDOW 14&quot; x 18&quot; CLEAR TOUGHENED GL"/>
    <s v="Stoke-on-Trent ST6 2EB"/>
    <n v="8.4"/>
    <x v="2"/>
    <s v="Diesel"/>
    <n v="3.1080000000000001E-5"/>
  </r>
  <r>
    <s v="S023136"/>
    <x v="74"/>
    <s v="PO147108"/>
    <s v="GRN195378"/>
    <n v="57211870"/>
    <s v="DEHUMIDIFYING ELEMENT"/>
    <s v="Stoke-on-Trent ST6 2EB"/>
    <n v="8.4"/>
    <x v="2"/>
    <s v="Diesel"/>
    <n v="3.1080000000000001E-5"/>
  </r>
  <r>
    <s v="S023136"/>
    <x v="74"/>
    <s v="PO141668"/>
    <s v="GRN195404"/>
    <s v="11700-8739"/>
    <s v="CABLE PATCH CAT5E RJ45 SHIELDED HIGH FLEX OUTDOOR"/>
    <s v="Stoke-on-Trent ST6 2EB"/>
    <n v="8.4"/>
    <x v="2"/>
    <s v="Diesel"/>
    <n v="3.1080000000000001E-5"/>
  </r>
  <r>
    <s v="S023136"/>
    <x v="74"/>
    <s v="PO148101"/>
    <s v="GRN195409"/>
    <n v="101023014"/>
    <s v="CAT5E MALE RJ45 CONNECTOR STRAIGHT MOUNT SHIELDED"/>
    <s v="Stoke-on-Trent ST6 2EB"/>
    <n v="8.4"/>
    <x v="2"/>
    <s v="Diesel"/>
    <n v="3.1080000000000001E-5"/>
  </r>
  <r>
    <s v="S023136"/>
    <x v="74"/>
    <s v="PO145937"/>
    <s v="GRN195508"/>
    <s v="11700-5679"/>
    <s v="LIGHT LED 24 VDC"/>
    <s v="Stoke-on-Trent ST6 2EB"/>
    <n v="8.4"/>
    <x v="2"/>
    <s v="Diesel"/>
    <n v="3.1080000000000001E-5"/>
  </r>
  <r>
    <s v="S023136"/>
    <x v="74"/>
    <s v="PO143678"/>
    <s v="GRN195855"/>
    <n v="101027752"/>
    <s v="GOLD LINE DISPLAYPORT 1.2 CABLE - 5M LONG"/>
    <s v="Stoke-on-Trent ST6 2EB"/>
    <n v="8.4"/>
    <x v="2"/>
    <s v="Diesel"/>
    <n v="3.1080000000000001E-5"/>
  </r>
  <r>
    <s v="S023136"/>
    <x v="74"/>
    <s v="PO148140"/>
    <s v="GRN195858"/>
    <s v="11594-0107"/>
    <s v="TUBING LOOM BLK SPLIT POLY 5/8 ID - 30MTR"/>
    <s v="Stoke-on-Trent ST6 2EB"/>
    <n v="8.4"/>
    <x v="2"/>
    <s v="Diesel"/>
    <n v="3.1080000000000001E-5"/>
  </r>
  <r>
    <s v="S023136"/>
    <x v="74"/>
    <s v="PO148101"/>
    <s v="GRN195925"/>
    <n v="21212119"/>
    <s v="USB A PLUG TO USB A SOCKET EXTENSION CABLE - 5M TR"/>
    <s v="Stoke-on-Trent ST6 2EB"/>
    <n v="8.4"/>
    <x v="2"/>
    <s v="Diesel"/>
    <n v="3.1080000000000001E-5"/>
  </r>
  <r>
    <s v="S023136"/>
    <x v="74"/>
    <s v="PO141894"/>
    <s v="GRN195928"/>
    <s v="11700-3978"/>
    <s v="ARM RACK CHASSIS CABLE MANAGEMENT"/>
    <s v="Stoke-on-Trent ST6 2EB"/>
    <n v="8.4"/>
    <x v="2"/>
    <s v="Diesel"/>
    <n v="3.1080000000000001E-5"/>
  </r>
  <r>
    <s v="S023136"/>
    <x v="74"/>
    <s v="PO148795"/>
    <s v="GRN195988"/>
    <s v="11539-0540"/>
    <s v="TERMINAL RING VINYL INSULATED M6 2.5-6.0 YELLOW"/>
    <s v="Stoke-on-Trent ST6 2EB"/>
    <n v="8.4"/>
    <x v="2"/>
    <s v="Diesel"/>
    <n v="3.1080000000000001E-5"/>
  </r>
  <r>
    <s v="S023136"/>
    <x v="74"/>
    <s v="PO138714"/>
    <s v="GRN196226"/>
    <n v="10203541"/>
    <s v="TEMPERATURE CONTROLLER/PROCESS TWO RELAY"/>
    <s v="Stoke-on-Trent ST6 2EB"/>
    <n v="8.4"/>
    <x v="2"/>
    <s v="Diesel"/>
    <n v="3.1080000000000001E-5"/>
  </r>
  <r>
    <s v="S023136"/>
    <x v="74"/>
    <s v="PO141785"/>
    <s v="GRN196228"/>
    <n v="10203541"/>
    <s v="TEMPERATURE CONTROLLER/PROCESS TWO RELAY"/>
    <s v="Stoke-on-Trent ST6 2EB"/>
    <n v="8.4"/>
    <x v="2"/>
    <s v="Diesel"/>
    <n v="3.1080000000000001E-5"/>
  </r>
  <r>
    <s v="S023136"/>
    <x v="74"/>
    <s v="PO145577"/>
    <s v="GRN196652"/>
    <n v="57256954"/>
    <s v="NYLON TUBE SPACER 6.4MM X 3.7MM X 9.5MM LONG"/>
    <s v="Stoke-on-Trent ST6 2EB"/>
    <n v="8.4"/>
    <x v="2"/>
    <s v="Diesel"/>
    <n v="3.1080000000000001E-5"/>
  </r>
  <r>
    <s v="S001121"/>
    <x v="5"/>
    <s v="PO144723"/>
    <s v="GRN194920"/>
    <s v="11700-6227"/>
    <s v="FACTORYTALK SE SITE EDITION STATION LICENSE"/>
    <s v="Salford M5 4BE"/>
    <n v="103.6"/>
    <x v="2"/>
    <s v="Diesel"/>
    <n v="3.8331999999999998E-4"/>
  </r>
  <r>
    <s v="S023136"/>
    <x v="74"/>
    <s v="PO145374"/>
    <s v="GRN196660"/>
    <n v="57256954"/>
    <s v="NYLON TUBE SPACER 6.4MM X 3.7MM X 9.5MM LONG"/>
    <s v="Stoke-on-Trent ST6 2EB"/>
    <n v="8.4"/>
    <x v="2"/>
    <s v="Diesel"/>
    <n v="3.1080000000000001E-5"/>
  </r>
  <r>
    <s v="S023136"/>
    <x v="74"/>
    <s v="PO149235"/>
    <s v="GRN196812"/>
    <n v="21205963"/>
    <s v="MAINS POWER LEAD UK 3 PIN PLUG/IEC C13 5A BLACK -1"/>
    <s v="Stoke-on-Trent ST6 2EB"/>
    <n v="8.4"/>
    <x v="2"/>
    <s v="Diesel"/>
    <n v="3.1080000000000001E-5"/>
  </r>
  <r>
    <s v="S023136"/>
    <x v="74"/>
    <s v="PO147108"/>
    <s v="GRN197224"/>
    <n v="57211870"/>
    <s v="DEHUMIDIFYING ELEMENT"/>
    <s v="Stoke-on-Trent ST6 2EB"/>
    <n v="8.4"/>
    <x v="2"/>
    <s v="Diesel"/>
    <n v="3.1080000000000001E-5"/>
  </r>
  <r>
    <s v="S023136"/>
    <x v="74"/>
    <s v="PO143736"/>
    <s v="GRN197225"/>
    <s v="11700-5344"/>
    <s v="CABLE 1.2 METER RJ45S TO RJ45S CAT5E"/>
    <s v="Stoke-on-Trent ST6 2EB"/>
    <n v="8.4"/>
    <x v="2"/>
    <s v="Diesel"/>
    <n v="3.1080000000000001E-5"/>
  </r>
  <r>
    <s v="S023136"/>
    <x v="74"/>
    <s v="PO148739"/>
    <s v="GRN197459"/>
    <s v="11700-7094"/>
    <s v="MINI CIRCUIT BREAKER IEC 440VAC 3P K 16A"/>
    <s v="Stoke-on-Trent ST6 2EB"/>
    <n v="8.4"/>
    <x v="2"/>
    <s v="Diesel"/>
    <n v="3.1080000000000001E-5"/>
  </r>
  <r>
    <s v="S023136"/>
    <x v="74"/>
    <s v="PO149175"/>
    <s v="GRN197666"/>
    <n v="42206604"/>
    <s v="ENCLOSURE WITH MOUNTING PLATE 600 x 600 x 300mm SS"/>
    <s v="Stoke-on-Trent ST6 2EB"/>
    <n v="8.4"/>
    <x v="2"/>
    <s v="Diesel"/>
    <n v="3.1080000000000001E-5"/>
  </r>
  <r>
    <s v="S023136"/>
    <x v="74"/>
    <s v="PO149217"/>
    <s v="GRN197667"/>
    <s v="204-01079"/>
    <s v="POWER SUPPLY, 24 VDC, 750W (RSP-750-24)"/>
    <s v="Stoke-on-Trent ST6 2EB"/>
    <n v="8.4"/>
    <x v="2"/>
    <s v="Diesel"/>
    <n v="3.1080000000000001E-5"/>
  </r>
  <r>
    <s v="S023136"/>
    <x v="74"/>
    <s v="PO149235"/>
    <s v="GRN197843"/>
    <n v="1045039"/>
    <s v="VECAM DOOR LOCK C/W BARREL - LEFT HAND"/>
    <s v="Stoke-on-Trent ST6 2EB"/>
    <n v="8.4"/>
    <x v="2"/>
    <s v="Diesel"/>
    <n v="3.1080000000000001E-5"/>
  </r>
  <r>
    <s v="S023136"/>
    <x v="74"/>
    <s v="PO148140"/>
    <s v="GRN198054"/>
    <n v="57211870"/>
    <s v="DEHUMIDIFYING ELEMENT"/>
    <s v="Stoke-on-Trent ST6 2EB"/>
    <n v="8.4"/>
    <x v="2"/>
    <s v="Diesel"/>
    <n v="3.1080000000000001E-5"/>
  </r>
  <r>
    <s v="S023136"/>
    <x v="74"/>
    <s v="PO149112"/>
    <s v="GRN198115"/>
    <n v="101027752"/>
    <s v="GOLD LINE DISPLAYPORT 1.2 CABLE - 5M LONG"/>
    <s v="Stoke-on-Trent ST6 2EB"/>
    <n v="8.4"/>
    <x v="2"/>
    <s v="Diesel"/>
    <n v="3.1080000000000001E-5"/>
  </r>
  <r>
    <s v="S023136"/>
    <x v="74"/>
    <s v="PO148795"/>
    <s v="GRN198333"/>
    <n v="101010697"/>
    <s v="2M PREMIUM HIGH SPEED HDMI CABLE LINDY 36963"/>
    <s v="Stoke-on-Trent ST6 2EB"/>
    <n v="8.4"/>
    <x v="2"/>
    <s v="Diesel"/>
    <n v="3.1080000000000001E-5"/>
  </r>
  <r>
    <s v="S023136"/>
    <x v="74"/>
    <s v="PO148739"/>
    <s v="GRN198335"/>
    <s v="11700-7190"/>
    <s v="MINI CIRCUIT BREAKER IEC 440VAC 3P K 50A"/>
    <s v="Stoke-on-Trent ST6 2EB"/>
    <n v="8.4"/>
    <x v="2"/>
    <s v="Diesel"/>
    <n v="3.1080000000000001E-5"/>
  </r>
  <r>
    <s v="S023136"/>
    <x v="74"/>
    <s v="PO143678"/>
    <s v="GRN198635"/>
    <n v="101029953"/>
    <s v="KEL-BES-S ROUND BRUSH PLATE CABLE ENTRY SPLIT 50MM"/>
    <s v="Stoke-on-Trent ST6 2EB"/>
    <n v="8.4"/>
    <x v="2"/>
    <s v="Diesel"/>
    <n v="3.1080000000000001E-5"/>
  </r>
  <r>
    <s v="S023136"/>
    <x v="74"/>
    <s v="PO147108"/>
    <s v="GRN199363"/>
    <n v="57211870"/>
    <s v="DEHUMIDIFYING ELEMENT"/>
    <s v="Stoke-on-Trent ST6 2EB"/>
    <n v="8.4"/>
    <x v="2"/>
    <s v="Diesel"/>
    <n v="3.1080000000000001E-5"/>
  </r>
  <r>
    <s v="S023136"/>
    <x v="74"/>
    <s v="PO142302"/>
    <s v="GRN199752"/>
    <n v="101005428"/>
    <s v="TEMPERATURE CONTROLLER, HEAT EXCHANGERS &amp; CHILLER"/>
    <s v="Stoke-on-Trent ST6 2EB"/>
    <n v="8.4"/>
    <x v="2"/>
    <s v="Diesel"/>
    <n v="3.1080000000000001E-5"/>
  </r>
  <r>
    <s v="S023136"/>
    <x v="74"/>
    <s v="PO148795"/>
    <s v="GRN199825"/>
    <n v="101032024"/>
    <s v="SNAP ACTION LIMIT SWITCH PLUNGER NO/NC 240V IP66 T"/>
    <s v="Stoke-on-Trent ST6 2EB"/>
    <n v="8.4"/>
    <x v="2"/>
    <s v="Diesel"/>
    <n v="3.1080000000000001E-5"/>
  </r>
  <r>
    <s v="S023136"/>
    <x v="74"/>
    <s v="PO149112"/>
    <s v="GRN199833"/>
    <n v="57207489"/>
    <s v="PLANT ON FIXED WINDOW 14&quot; x 18&quot; CLEAR TOUGHENED GL"/>
    <s v="Stoke-on-Trent ST6 2EB"/>
    <n v="8.4"/>
    <x v="2"/>
    <s v="Diesel"/>
    <n v="3.1080000000000001E-5"/>
  </r>
  <r>
    <s v="S023136"/>
    <x v="74"/>
    <s v="PO149112"/>
    <s v="GRN199836"/>
    <n v="101027752"/>
    <s v="GOLD LINE DISPLAYPORT 1.2 CABLE - 5M LONG"/>
    <s v="Stoke-on-Trent ST6 2EB"/>
    <n v="8.4"/>
    <x v="2"/>
    <s v="Diesel"/>
    <n v="3.1080000000000001E-5"/>
  </r>
  <r>
    <s v="S023136"/>
    <x v="74"/>
    <s v="PO148795"/>
    <s v="GRN199853"/>
    <n v="101044752"/>
    <s v="15M UK 3 PIN PLUG TO C13 MAINS POWER CABLE, BLACK"/>
    <s v="Stoke-on-Trent ST6 2EB"/>
    <n v="8.4"/>
    <x v="2"/>
    <s v="Diesel"/>
    <n v="3.1080000000000001E-5"/>
  </r>
  <r>
    <s v="S023136"/>
    <x v="74"/>
    <s v="PO145937"/>
    <s v="GRN199856"/>
    <s v="11700-5679"/>
    <s v="LIGHT LED 24 VDC"/>
    <s v="Stoke-on-Trent ST6 2EB"/>
    <n v="8.4"/>
    <x v="2"/>
    <s v="Diesel"/>
    <n v="3.1080000000000001E-5"/>
  </r>
  <r>
    <s v="S023136"/>
    <x v="74"/>
    <s v="PO148795"/>
    <s v="GRN199858"/>
    <s v="11700-4728"/>
    <s v="CONNECTOR RJ45 RUGGEDIZED"/>
    <s v="Stoke-on-Trent ST6 2EB"/>
    <n v="8.4"/>
    <x v="2"/>
    <s v="Diesel"/>
    <n v="3.1080000000000001E-5"/>
  </r>
  <r>
    <s v="S023136"/>
    <x v="74"/>
    <s v="PO148795"/>
    <s v="GRN199860"/>
    <n v="101032455"/>
    <s v="SQUARE PLATE BUFFER 50 X 50"/>
    <s v="Stoke-on-Trent ST6 2EB"/>
    <n v="8.4"/>
    <x v="2"/>
    <s v="Diesel"/>
    <n v="3.1080000000000001E-5"/>
  </r>
  <r>
    <s v="S023136"/>
    <x v="74"/>
    <s v="PO149945"/>
    <s v="GRN200076"/>
    <s v="11701-3684"/>
    <s v="PRINTED MOUSE MAT WITH RAPISCAN LOGO"/>
    <s v="Stoke-on-Trent ST6 2EB"/>
    <n v="8.4"/>
    <x v="2"/>
    <s v="Diesel"/>
    <n v="3.1080000000000001E-5"/>
  </r>
  <r>
    <s v="S023136"/>
    <x v="74"/>
    <s v="PO148739"/>
    <s v="GRN200203"/>
    <s v="11700-7093"/>
    <s v="MINI CIRCUIT BREAKER IEC 440VAC 3P K 6A"/>
    <s v="Stoke-on-Trent ST6 2EB"/>
    <n v="8.4"/>
    <x v="2"/>
    <s v="Diesel"/>
    <n v="3.1080000000000001E-5"/>
  </r>
  <r>
    <s v="S023136"/>
    <x v="74"/>
    <s v="PO150172"/>
    <s v="GRN200599"/>
    <n v="57258230"/>
    <s v="LOCKING HANDLE - PUSH BUTTON"/>
    <s v="Stoke-on-Trent ST6 2EB"/>
    <n v="8.4"/>
    <x v="2"/>
    <s v="Diesel"/>
    <n v="3.1080000000000001E-5"/>
  </r>
  <r>
    <s v="S023136"/>
    <x v="74"/>
    <s v="PO150540"/>
    <s v="GRN200967"/>
    <n v="5145040"/>
    <s v="TWO POSITION STAY PUT SELECTOR SWITCH"/>
    <s v="Stoke-on-Trent ST6 2EB"/>
    <n v="8.4"/>
    <x v="2"/>
    <s v="Diesel"/>
    <n v="3.1080000000000001E-5"/>
  </r>
  <r>
    <s v="S023136"/>
    <x v="74"/>
    <s v="PO148795"/>
    <s v="GRN201042"/>
    <s v="11700-4728"/>
    <s v="CONNECTOR RJ45 RUGGEDIZED"/>
    <s v="Stoke-on-Trent ST6 2EB"/>
    <n v="8.4"/>
    <x v="2"/>
    <s v="Diesel"/>
    <n v="3.1080000000000001E-5"/>
  </r>
  <r>
    <s v="S023136"/>
    <x v="74"/>
    <s v="PO149763"/>
    <s v="GRN201043"/>
    <n v="57207480"/>
    <s v="MODIFIED TRIMLINE SWINGHANDLE"/>
    <s v="Stoke-on-Trent ST6 2EB"/>
    <n v="8.4"/>
    <x v="2"/>
    <s v="Diesel"/>
    <n v="3.1080000000000001E-5"/>
  </r>
  <r>
    <s v="S023136"/>
    <x v="74"/>
    <s v="PO150626"/>
    <s v="GRN201116"/>
    <n v="101029509"/>
    <s v="ANYBUS CAN-ETHERNET/IP CONVERTER HMS ELECTRONICS -"/>
    <s v="Stoke-on-Trent ST6 2EB"/>
    <n v="8.4"/>
    <x v="2"/>
    <s v="Diesel"/>
    <n v="3.1080000000000001E-5"/>
  </r>
  <r>
    <s v="S023136"/>
    <x v="74"/>
    <s v="PO149763"/>
    <s v="GRN201512"/>
    <s v="340-1367-1"/>
    <s v="KIT INSTALL CABLE 150M"/>
    <s v="Stoke-on-Trent ST6 2EB"/>
    <n v="8.4"/>
    <x v="2"/>
    <s v="Diesel"/>
    <n v="3.1080000000000001E-5"/>
  </r>
  <r>
    <s v="S023136"/>
    <x v="74"/>
    <s v="PO150173"/>
    <s v="GRN201601"/>
    <s v="11536-0264"/>
    <s v="LABEL MARKING 1.0X.75 WRITE ON"/>
    <s v="Stoke-on-Trent ST6 2EB"/>
    <n v="8.4"/>
    <x v="2"/>
    <s v="Diesel"/>
    <n v="3.1080000000000001E-5"/>
  </r>
  <r>
    <s v="S023136"/>
    <x v="74"/>
    <s v="PO145937"/>
    <s v="GRN201613"/>
    <s v="11700-5679"/>
    <s v="LIGHT LED 24 VDC"/>
    <s v="Stoke-on-Trent ST6 2EB"/>
    <n v="8.4"/>
    <x v="2"/>
    <s v="Diesel"/>
    <n v="3.1080000000000001E-5"/>
  </r>
  <r>
    <s v="S023136"/>
    <x v="74"/>
    <s v="PO149544"/>
    <s v="GRN201632"/>
    <n v="101029953"/>
    <s v="KEL-BES-S ROUND BRUSH PLATE CABLE ENTRY SPLIT 50MM"/>
    <s v="Stoke-on-Trent ST6 2EB"/>
    <n v="8.4"/>
    <x v="2"/>
    <s v="Diesel"/>
    <n v="3.1080000000000001E-5"/>
  </r>
  <r>
    <s v="S023136"/>
    <x v="74"/>
    <s v="PO150780"/>
    <s v="GRN201916"/>
    <n v="5145040"/>
    <s v="TWO POSITION STAY PUT SELECTOR SWITCH"/>
    <s v="Stoke-on-Trent ST6 2EB"/>
    <n v="8.4"/>
    <x v="2"/>
    <s v="Diesel"/>
    <n v="3.1080000000000001E-5"/>
  </r>
  <r>
    <s v="S023136"/>
    <x v="74"/>
    <s v="PO148795"/>
    <s v="GRN202029"/>
    <n v="101031838"/>
    <s v="HEAVY DUTY MULTI BLADE WEATHERPROOF SEAL X 1M LONG"/>
    <s v="Stoke-on-Trent ST6 2EB"/>
    <n v="8.4"/>
    <x v="2"/>
    <s v="Diesel"/>
    <n v="3.1080000000000001E-5"/>
  </r>
  <r>
    <s v="S023136"/>
    <x v="74"/>
    <s v="PO149544"/>
    <s v="GRN202196"/>
    <n v="21207088"/>
    <s v="DISPLAYPORT 1.2 CABLE GOLD LINE - 15M LONG"/>
    <s v="Stoke-on-Trent ST6 2EB"/>
    <n v="8.4"/>
    <x v="2"/>
    <s v="Diesel"/>
    <n v="3.1080000000000001E-5"/>
  </r>
  <r>
    <s v="S023136"/>
    <x v="74"/>
    <s v="PO150173"/>
    <s v="GRN202203"/>
    <n v="21212119"/>
    <s v="USB A PLUG TO USB A SOCKET EXTENSION CABLE - 5M TR"/>
    <s v="Stoke-on-Trent ST6 2EB"/>
    <n v="8.4"/>
    <x v="2"/>
    <s v="Diesel"/>
    <n v="3.1080000000000001E-5"/>
  </r>
  <r>
    <s v="S023136"/>
    <x v="74"/>
    <s v="PO150173"/>
    <s v="GRN202204"/>
    <n v="101044655"/>
    <s v="MINI DISPLAYPORT 1.2 TO HDMI 1.4 CONVERTER"/>
    <s v="Stoke-on-Trent ST6 2EB"/>
    <n v="8.4"/>
    <x v="2"/>
    <s v="Diesel"/>
    <n v="3.1080000000000001E-5"/>
  </r>
  <r>
    <s v="S023136"/>
    <x v="74"/>
    <s v="PO149544"/>
    <s v="GRN202209"/>
    <n v="101027752"/>
    <s v="GOLD LINE DISPLAYPORT 1.2 CABLE - 5M LONG"/>
    <s v="Stoke-on-Trent ST6 2EB"/>
    <n v="8.4"/>
    <x v="2"/>
    <s v="Diesel"/>
    <n v="3.1080000000000001E-5"/>
  </r>
  <r>
    <s v="S023136"/>
    <x v="74"/>
    <s v="PO149763"/>
    <s v="GRN202210"/>
    <n v="101044661"/>
    <s v="MINI DISPLAYPORT TO DVI CONVERTER ADAPTOR 180MM CA"/>
    <s v="Stoke-on-Trent ST6 2EB"/>
    <n v="8.4"/>
    <x v="2"/>
    <s v="Diesel"/>
    <n v="3.1080000000000001E-5"/>
  </r>
  <r>
    <s v="S023136"/>
    <x v="74"/>
    <s v="PO149763"/>
    <s v="GRN202214"/>
    <n v="57207489"/>
    <s v="PLANT ON FIXED WINDOW 14&quot; x 18&quot; CLEAR TOUGHENED GL"/>
    <s v="Stoke-on-Trent ST6 2EB"/>
    <n v="8.4"/>
    <x v="2"/>
    <s v="Diesel"/>
    <n v="3.1080000000000001E-5"/>
  </r>
  <r>
    <s v="S023136"/>
    <x v="74"/>
    <s v="PO149945"/>
    <s v="GRN202215"/>
    <s v="11701-3684"/>
    <s v="PRINTED MOUSE MAT WITH RAPISCAN LOGO"/>
    <s v="Stoke-on-Trent ST6 2EB"/>
    <n v="8.4"/>
    <x v="2"/>
    <s v="Diesel"/>
    <n v="3.1080000000000001E-5"/>
  </r>
  <r>
    <s v="S023136"/>
    <x v="74"/>
    <s v="PO149112"/>
    <s v="GRN202232"/>
    <n v="101010738"/>
    <s v="COOLAIR RTX-SPXT-IK VEHICLE SPECIFIC INSTALL KIT D"/>
    <s v="Stoke-on-Trent ST6 2EB"/>
    <n v="8.4"/>
    <x v="2"/>
    <s v="Diesel"/>
    <n v="3.1080000000000001E-5"/>
  </r>
  <r>
    <s v="S023136"/>
    <x v="74"/>
    <s v="PO148140"/>
    <s v="GRN203318"/>
    <n v="57211870"/>
    <s v="DEHUMIDIFYING ELEMENT"/>
    <s v="Stoke-on-Trent ST6 2EB"/>
    <n v="8.4"/>
    <x v="2"/>
    <s v="Diesel"/>
    <n v="3.1080000000000001E-5"/>
  </r>
  <r>
    <s v="S024744"/>
    <x v="25"/>
    <s v="PO146520"/>
    <s v="GRN194987"/>
    <n v="101040789"/>
    <s v="PERSONNEL DOOR - INNER PANEL 21mm THICK"/>
    <s v="Huddersfield HD7 5JN"/>
    <n v="104.8"/>
    <x v="1"/>
    <s v="Diesel"/>
    <n v="3.8775999999999998E-2"/>
  </r>
  <r>
    <s v="S023136"/>
    <x v="74"/>
    <s v="PO148795"/>
    <s v="GRN203321"/>
    <s v="11539-0540"/>
    <s v="TERMINAL RING VINYL INSULATED M6 2.5-6.0 YELLOW"/>
    <s v="Stoke-on-Trent ST6 2EB"/>
    <n v="8.4"/>
    <x v="2"/>
    <s v="Diesel"/>
    <n v="3.1080000000000001E-5"/>
  </r>
  <r>
    <s v="S023136"/>
    <x v="74"/>
    <s v="PO151117"/>
    <s v="GRN203385"/>
    <n v="57207489"/>
    <s v="PLANT ON FIXED WINDOW 14&quot; x 18&quot; CLEAR TOUGHENED GL"/>
    <s v="Stoke-on-Trent ST6 2EB"/>
    <n v="8.4"/>
    <x v="2"/>
    <s v="Diesel"/>
    <n v="3.1080000000000001E-5"/>
  </r>
  <r>
    <s v="S023136"/>
    <x v="74"/>
    <s v="PO145937"/>
    <s v="GRN203839"/>
    <s v="11700-5679"/>
    <s v="LIGHT LED 24 VDC"/>
    <s v="Stoke-on-Trent ST6 2EB"/>
    <n v="8.4"/>
    <x v="2"/>
    <s v="Diesel"/>
    <n v="3.1080000000000001E-5"/>
  </r>
  <r>
    <s v="S023136"/>
    <x v="74"/>
    <s v="PO148795"/>
    <s v="GRN203844"/>
    <n v="101032024"/>
    <s v="SNAP ACTION LIMIT SWITCH PLUNGER NO/NC 240V IP66 T"/>
    <s v="Stoke-on-Trent ST6 2EB"/>
    <n v="8.4"/>
    <x v="2"/>
    <s v="Diesel"/>
    <n v="3.1080000000000001E-5"/>
  </r>
  <r>
    <s v="S023136"/>
    <x v="74"/>
    <s v="PO150929"/>
    <s v="GRN203847"/>
    <n v="101029953"/>
    <s v="KEL-BES-S ROUND BRUSH PLATE CABLE ENTRY SPLIT 50MM"/>
    <s v="Stoke-on-Trent ST6 2EB"/>
    <n v="8.4"/>
    <x v="2"/>
    <s v="Diesel"/>
    <n v="3.1080000000000001E-5"/>
  </r>
  <r>
    <s v="S023136"/>
    <x v="74"/>
    <s v="PO150775"/>
    <s v="GRN203852"/>
    <n v="101027752"/>
    <s v="GOLD LINE DISPLAYPORT 1.2 CABLE - 5M LONG"/>
    <s v="Stoke-on-Trent ST6 2EB"/>
    <n v="8.4"/>
    <x v="2"/>
    <s v="Diesel"/>
    <n v="3.1080000000000001E-5"/>
  </r>
  <r>
    <s v="S023136"/>
    <x v="74"/>
    <s v="PO150775"/>
    <s v="GRN203859"/>
    <n v="101044661"/>
    <s v="MINI DISPLAYPORT TO DVI CONVERTER ADAPTOR 180MM CA"/>
    <s v="Stoke-on-Trent ST6 2EB"/>
    <n v="8.4"/>
    <x v="2"/>
    <s v="Diesel"/>
    <n v="3.1080000000000001E-5"/>
  </r>
  <r>
    <s v="S023136"/>
    <x v="74"/>
    <s v="PO149945"/>
    <s v="GRN203931"/>
    <n v="57207489"/>
    <s v="PLANT ON FIXED WINDOW 14&quot; x 18&quot; CLEAR TOUGHENED GL"/>
    <s v="Stoke-on-Trent ST6 2EB"/>
    <n v="8.4"/>
    <x v="2"/>
    <s v="Diesel"/>
    <n v="3.1080000000000001E-5"/>
  </r>
  <r>
    <s v="S023136"/>
    <x v="74"/>
    <s v="PO151730"/>
    <s v="GRN204307"/>
    <n v="101044752"/>
    <s v="UK 3 PIN PLUG TO C13 MAINS POWER CABLE, BLACK 15M"/>
    <s v="Stoke-on-Trent ST6 2EB"/>
    <n v="8.4"/>
    <x v="2"/>
    <s v="Diesel"/>
    <n v="3.1080000000000001E-5"/>
  </r>
  <r>
    <s v="S023136"/>
    <x v="74"/>
    <s v="PO151721"/>
    <s v="GRN204334"/>
    <n v="21207088"/>
    <s v="DISPLAYPORT 1.2 CABLE GOLD LINE - 15M LONG"/>
    <s v="Stoke-on-Trent ST6 2EB"/>
    <n v="8.4"/>
    <x v="2"/>
    <s v="Diesel"/>
    <n v="3.1080000000000001E-5"/>
  </r>
  <r>
    <s v="S023136"/>
    <x v="74"/>
    <s v="PO150775"/>
    <s v="GRN204350"/>
    <n v="21207088"/>
    <s v="DISPLAYPORT 1.2 CABLE GOLD LINE - 15M LONG"/>
    <s v="Stoke-on-Trent ST6 2EB"/>
    <n v="8.4"/>
    <x v="2"/>
    <s v="Diesel"/>
    <n v="3.1080000000000001E-5"/>
  </r>
  <r>
    <s v="S023136"/>
    <x v="74"/>
    <s v="PO151525"/>
    <s v="GRN204447"/>
    <n v="101010698"/>
    <s v="750MM HIGH COLLAPSIBLE CONE"/>
    <s v="Stoke-on-Trent ST6 2EB"/>
    <n v="8.4"/>
    <x v="2"/>
    <s v="Diesel"/>
    <n v="3.1080000000000001E-5"/>
  </r>
  <r>
    <s v="S023136"/>
    <x v="74"/>
    <s v="PO148795"/>
    <s v="GRN204470"/>
    <n v="101032455"/>
    <s v="SQUARE PLATE BUFFER 50 X 50"/>
    <s v="Stoke-on-Trent ST6 2EB"/>
    <n v="8.4"/>
    <x v="2"/>
    <s v="Diesel"/>
    <n v="3.1080000000000001E-5"/>
  </r>
  <r>
    <s v="S023136"/>
    <x v="74"/>
    <s v="PO148795"/>
    <s v="GRN204471"/>
    <n v="101010697"/>
    <s v="2M PREMIUM HIGH SPEED HDMI CABLE LINDY 36963"/>
    <s v="Stoke-on-Trent ST6 2EB"/>
    <n v="8.4"/>
    <x v="2"/>
    <s v="Diesel"/>
    <n v="3.1080000000000001E-5"/>
  </r>
  <r>
    <s v="S023136"/>
    <x v="74"/>
    <s v="PO150173"/>
    <s v="GRN204509"/>
    <n v="101044655"/>
    <s v="MINI DISPLAYPORT 1.2 TO HDMI 1.4 CONVERTER"/>
    <s v="Stoke-on-Trent ST6 2EB"/>
    <n v="8.4"/>
    <x v="2"/>
    <s v="Diesel"/>
    <n v="3.1080000000000001E-5"/>
  </r>
  <r>
    <s v="S023136"/>
    <x v="74"/>
    <s v="PO150695"/>
    <s v="GRN204568"/>
    <s v="11700-5679"/>
    <s v="LIGHT LED 24 VDC"/>
    <s v="Stoke-on-Trent ST6 2EB"/>
    <n v="8.4"/>
    <x v="2"/>
    <s v="Diesel"/>
    <n v="3.1080000000000001E-5"/>
  </r>
  <r>
    <s v="S024161"/>
    <x v="75"/>
    <s v="PO137460"/>
    <s v="GRN178935"/>
    <n v="101036506"/>
    <s v="B680 BARRIER KIT 5M"/>
    <s v="Basingstoke RG24 7NG"/>
    <n v="344"/>
    <x v="2"/>
    <s v="Diesel"/>
    <n v="1.2727999999999999E-3"/>
  </r>
  <r>
    <s v="S000892"/>
    <x v="16"/>
    <s v="PO147659"/>
    <s v="GRN195012"/>
    <n v="10205817"/>
    <s v="SAFETY RELAY PSR-SCP-24UC/ESA4/2X1/1X2"/>
    <s v="Stockport SK4 2JT"/>
    <n v="55"/>
    <x v="2"/>
    <s v="Diesel"/>
    <n v="2.0350000000000001E-4"/>
  </r>
  <r>
    <s v="S024161"/>
    <x v="75"/>
    <s v="PO139166"/>
    <s v="GRN178936"/>
    <n v="101036506"/>
    <s v="B680 BARRIER KIT 5M"/>
    <s v="Basingstoke RG24 7NG"/>
    <n v="344"/>
    <x v="2"/>
    <s v="Diesel"/>
    <n v="1.2727999999999999E-3"/>
  </r>
  <r>
    <s v="S024161"/>
    <x v="75"/>
    <s v="PO142011"/>
    <s v="GRN179084"/>
    <n v="42206331"/>
    <s v="DOUBLE PHOTOBEAM MOUNTING POST"/>
    <s v="Basingstoke RG24 7NG"/>
    <n v="344"/>
    <x v="2"/>
    <s v="Diesel"/>
    <n v="1.2727999999999999E-3"/>
  </r>
  <r>
    <s v="S024161"/>
    <x v="75"/>
    <s v="PO139979"/>
    <s v="GRN180003"/>
    <n v="101036506"/>
    <s v="B680 BARRIER KIT 5M"/>
    <s v="Basingstoke RG24 7NG"/>
    <n v="344"/>
    <x v="2"/>
    <s v="Diesel"/>
    <n v="1.2727999999999999E-3"/>
  </r>
  <r>
    <s v="S024161"/>
    <x v="75"/>
    <s v="PO142130"/>
    <s v="GRN180238"/>
    <n v="101036506"/>
    <s v="B680 BARRIER KIT 5M"/>
    <s v="Basingstoke RG24 7NG"/>
    <n v="344"/>
    <x v="2"/>
    <s v="Diesel"/>
    <n v="1.2727999999999999E-3"/>
  </r>
  <r>
    <s v="S024161"/>
    <x v="75"/>
    <s v="PO142130"/>
    <s v="GRN180385"/>
    <n v="101036506"/>
    <s v="B680 BARRIER KIT 5M"/>
    <s v="Basingstoke RG24 7NG"/>
    <n v="344"/>
    <x v="2"/>
    <s v="Diesel"/>
    <n v="1.2727999999999999E-3"/>
  </r>
  <r>
    <s v="S024161"/>
    <x v="75"/>
    <s v="PO142536"/>
    <s v="GRN181288"/>
    <s v="11701-2402"/>
    <s v="XP20/XP30 DOUBLE SUPPORT POST 500MM"/>
    <s v="Basingstoke RG24 7NG"/>
    <n v="344"/>
    <x v="2"/>
    <s v="Diesel"/>
    <n v="1.2727999999999999E-3"/>
  </r>
  <r>
    <s v="S024161"/>
    <x v="75"/>
    <s v="PO142536"/>
    <s v="GRN181377"/>
    <s v="11701-2402"/>
    <s v="XP20/XP30 DOUBLE SUPPORT POST 500MM"/>
    <s v="Basingstoke RG24 7NG"/>
    <n v="344"/>
    <x v="2"/>
    <s v="Diesel"/>
    <n v="1.2727999999999999E-3"/>
  </r>
  <r>
    <s v="S024161"/>
    <x v="75"/>
    <s v="PO143197"/>
    <s v="GRN181461"/>
    <n v="101036506"/>
    <s v="B680 BARRIER KIT 5M"/>
    <s v="Basingstoke RG24 7NG"/>
    <n v="344"/>
    <x v="2"/>
    <s v="Diesel"/>
    <n v="1.2727999999999999E-3"/>
  </r>
  <r>
    <s v="S023284"/>
    <x v="19"/>
    <s v="PO145595"/>
    <s v="GRN195022"/>
    <n v="101023697"/>
    <s v="CAR VIEW PLAZA OPERATOR PANEL"/>
    <s v="Leicester LE19 2DT"/>
    <n v="144"/>
    <x v="1"/>
    <s v="Diesel"/>
    <n v="5.3280000000000001E-2"/>
  </r>
  <r>
    <s v="S024161"/>
    <x v="75"/>
    <s v="PO143198"/>
    <s v="GRN181480"/>
    <n v="101036506"/>
    <s v="B680 BARRIER KIT 5M"/>
    <s v="Basingstoke RG24 7NG"/>
    <n v="344"/>
    <x v="2"/>
    <s v="Diesel"/>
    <n v="1.2727999999999999E-3"/>
  </r>
  <r>
    <s v="S024161"/>
    <x v="75"/>
    <s v="PO142536"/>
    <s v="GRN181866"/>
    <s v="11701-2403"/>
    <s v="FOUNDATION PLATE XP20/XP30 POSTS"/>
    <s v="Basingstoke RG24 7NG"/>
    <n v="344"/>
    <x v="2"/>
    <s v="Diesel"/>
    <n v="1.2727999999999999E-3"/>
  </r>
  <r>
    <s v="S024161"/>
    <x v="75"/>
    <s v="PO142536"/>
    <s v="GRN181888"/>
    <s v="11701-2402"/>
    <s v="XP20/XP30 DOUBLE SUPPORT POST 500MM"/>
    <s v="Basingstoke RG24 7NG"/>
    <n v="344"/>
    <x v="2"/>
    <s v="Diesel"/>
    <n v="1.2727999999999999E-3"/>
  </r>
  <r>
    <s v="S024161"/>
    <x v="75"/>
    <s v="PO143812"/>
    <s v="GRN182019"/>
    <s v="11701-0134"/>
    <s v="PHOTOBEAM PHOTOCELECTRIC SAFETY SENSORS XP20W D"/>
    <s v="Basingstoke RG24 7NG"/>
    <n v="344"/>
    <x v="2"/>
    <s v="Diesel"/>
    <n v="1.2727999999999999E-3"/>
  </r>
  <r>
    <s v="S024161"/>
    <x v="75"/>
    <s v="PO138676"/>
    <s v="GRN182760"/>
    <n v="101036506"/>
    <s v="B680 BARRIER KIT 5M"/>
    <s v="Basingstoke RG24 7NG"/>
    <n v="344"/>
    <x v="2"/>
    <s v="Diesel"/>
    <n v="1.2727999999999999E-3"/>
  </r>
  <r>
    <s v="S024161"/>
    <x v="75"/>
    <s v="PO139166"/>
    <s v="GRN182761"/>
    <n v="101036506"/>
    <s v="B680 BARRIER KIT 5M"/>
    <s v="Basingstoke RG24 7NG"/>
    <n v="344"/>
    <x v="2"/>
    <s v="Diesel"/>
    <n v="1.2727999999999999E-3"/>
  </r>
  <r>
    <s v="S024161"/>
    <x v="75"/>
    <s v="PO143199"/>
    <s v="GRN182762"/>
    <n v="101036506"/>
    <s v="B680 BARRIER KIT 5M"/>
    <s v="Basingstoke RG24 7NG"/>
    <n v="344"/>
    <x v="2"/>
    <s v="Diesel"/>
    <n v="1.2727999999999999E-3"/>
  </r>
  <r>
    <s v="S024161"/>
    <x v="75"/>
    <s v="PO142536"/>
    <s v="GRN182795"/>
    <s v="11701-2402"/>
    <s v="XP20/XP30 DOUBLE SUPPORT POST 500MM"/>
    <s v="Basingstoke RG24 7NG"/>
    <n v="344"/>
    <x v="2"/>
    <s v="Diesel"/>
    <n v="1.2727999999999999E-3"/>
  </r>
  <r>
    <s v="S024161"/>
    <x v="75"/>
    <s v="PO140966"/>
    <s v="GRN183387"/>
    <n v="42205175"/>
    <s v="BEAM FORK SUPPORT FOUNDATION PLATE"/>
    <s v="Basingstoke RG24 7NG"/>
    <n v="344"/>
    <x v="2"/>
    <s v="Diesel"/>
    <n v="1.2727999999999999E-3"/>
  </r>
  <r>
    <s v="S024161"/>
    <x v="75"/>
    <s v="PO143200"/>
    <s v="GRN183617"/>
    <n v="101036506"/>
    <s v="B680 BARRIER KIT 5M"/>
    <s v="Basingstoke RG24 7NG"/>
    <n v="344"/>
    <x v="2"/>
    <s v="Diesel"/>
    <n v="1.2727999999999999E-3"/>
  </r>
  <r>
    <s v="S024161"/>
    <x v="75"/>
    <s v="PO142130"/>
    <s v="GRN183621"/>
    <n v="42205087"/>
    <s v="PHOTOBEAM PHOTOELECTRIC SAFETY SENSORS"/>
    <s v="Basingstoke RG24 7NG"/>
    <n v="344"/>
    <x v="2"/>
    <s v="Diesel"/>
    <n v="1.2727999999999999E-3"/>
  </r>
  <r>
    <s v="S024161"/>
    <x v="75"/>
    <s v="PO142536"/>
    <s v="GRN183981"/>
    <s v="11701-2403"/>
    <s v="FOUNDATION PLATE XP20/XP30 POSTS"/>
    <s v="Basingstoke RG24 7NG"/>
    <n v="344"/>
    <x v="2"/>
    <s v="Diesel"/>
    <n v="1.2727999999999999E-3"/>
  </r>
  <r>
    <s v="S024161"/>
    <x v="75"/>
    <s v="PO143201"/>
    <s v="GRN184632"/>
    <n v="101036506"/>
    <s v="B680 BARRIER KIT 5M"/>
    <s v="Basingstoke RG24 7NG"/>
    <n v="344"/>
    <x v="2"/>
    <s v="Diesel"/>
    <n v="1.2727999999999999E-3"/>
  </r>
  <r>
    <s v="S024161"/>
    <x v="75"/>
    <s v="PO138676"/>
    <s v="GRN184634"/>
    <n v="101036506"/>
    <s v="B680 BARRIER KIT 5M"/>
    <s v="Basingstoke RG24 7NG"/>
    <n v="344"/>
    <x v="2"/>
    <s v="Diesel"/>
    <n v="1.2727999999999999E-3"/>
  </r>
  <r>
    <s v="S024161"/>
    <x v="75"/>
    <s v="PO139166"/>
    <s v="GRN184637"/>
    <n v="101040837"/>
    <s v="BEAM FORK SUPPORT WHITE"/>
    <s v="Basingstoke RG24 7NG"/>
    <n v="344"/>
    <x v="2"/>
    <s v="Diesel"/>
    <n v="1.2727999999999999E-3"/>
  </r>
  <r>
    <s v="S024161"/>
    <x v="75"/>
    <s v="PO143202"/>
    <s v="GRN184802"/>
    <n v="101036506"/>
    <s v="B680 BARRIER KIT 5M"/>
    <s v="Basingstoke RG24 7NG"/>
    <n v="344"/>
    <x v="2"/>
    <s v="Diesel"/>
    <n v="1.2727999999999999E-3"/>
  </r>
  <r>
    <s v="S024161"/>
    <x v="75"/>
    <s v="PO139166"/>
    <s v="GRN184803"/>
    <n v="101036506"/>
    <s v="B680 BARRIER KIT 5M"/>
    <s v="Basingstoke RG24 7NG"/>
    <n v="344"/>
    <x v="2"/>
    <s v="Diesel"/>
    <n v="1.2727999999999999E-3"/>
  </r>
  <r>
    <s v="S024161"/>
    <x v="75"/>
    <s v="PO144168"/>
    <s v="GRN184981"/>
    <s v="11701-2402"/>
    <s v="XP20/XP30 DOUBLE SUPPORT POST 500MM"/>
    <s v="Basingstoke RG24 7NG"/>
    <n v="344"/>
    <x v="2"/>
    <s v="Diesel"/>
    <n v="1.2727999999999999E-3"/>
  </r>
  <r>
    <s v="S024161"/>
    <x v="75"/>
    <s v="PO144042"/>
    <s v="GRN184982"/>
    <s v="11701-2402"/>
    <s v="XP20/XP30 DOUBLE SUPPORT POST 500MM"/>
    <s v="Basingstoke RG24 7NG"/>
    <n v="344"/>
    <x v="2"/>
    <s v="Diesel"/>
    <n v="1.2727999999999999E-3"/>
  </r>
  <r>
    <s v="S024161"/>
    <x v="75"/>
    <s v="PO139709"/>
    <s v="GRN185650"/>
    <n v="101040837"/>
    <s v="BEAM FORK SUPPORT WHITE"/>
    <s v="Basingstoke RG24 7NG"/>
    <n v="344"/>
    <x v="2"/>
    <s v="Diesel"/>
    <n v="1.2727999999999999E-3"/>
  </r>
  <r>
    <s v="S024161"/>
    <x v="75"/>
    <s v="PO140966"/>
    <s v="GRN185912"/>
    <n v="101036506"/>
    <s v="B680 BARRIER KIT 5M"/>
    <s v="Basingstoke RG24 7NG"/>
    <n v="344"/>
    <x v="2"/>
    <s v="Diesel"/>
    <n v="1.2727999999999999E-3"/>
  </r>
  <r>
    <s v="S024161"/>
    <x v="75"/>
    <s v="PO143203"/>
    <s v="GRN186835"/>
    <n v="101036506"/>
    <s v="B680 BARRIER KIT 5M"/>
    <s v="Basingstoke RG24 7NG"/>
    <n v="344"/>
    <x v="2"/>
    <s v="Diesel"/>
    <n v="1.2727999999999999E-3"/>
  </r>
  <r>
    <s v="S024161"/>
    <x v="75"/>
    <s v="PO140966"/>
    <s v="GRN186837"/>
    <n v="101036506"/>
    <s v="B680 BARRIER KIT 5M"/>
    <s v="Basingstoke RG24 7NG"/>
    <n v="344"/>
    <x v="2"/>
    <s v="Diesel"/>
    <n v="1.2727999999999999E-3"/>
  </r>
  <r>
    <s v="S024161"/>
    <x v="75"/>
    <s v="PO139979"/>
    <s v="GRN186845"/>
    <n v="101036506"/>
    <s v="B680 BARRIER KIT 5M"/>
    <s v="Basingstoke RG24 7NG"/>
    <n v="344"/>
    <x v="2"/>
    <s v="Diesel"/>
    <n v="1.2727999999999999E-3"/>
  </r>
  <r>
    <s v="S024161"/>
    <x v="75"/>
    <s v="PO143204"/>
    <s v="GRN186849"/>
    <n v="101036506"/>
    <s v="B680 BARRIER KIT 5M"/>
    <s v="Basingstoke RG24 7NG"/>
    <n v="344"/>
    <x v="2"/>
    <s v="Diesel"/>
    <n v="1.2727999999999999E-3"/>
  </r>
  <r>
    <s v="S022767"/>
    <x v="2"/>
    <s v="PO144140"/>
    <s v="GRN195062"/>
    <n v="30202403"/>
    <s v="FLEXIBLE BATTERY CABLE 25mm - BLACK LEYLAND AUTO W"/>
    <s v="Huddersfield HD1 3ES"/>
    <n v="180"/>
    <x v="2"/>
    <s v="Diesel"/>
    <n v="6.6599999999999993E-4"/>
  </r>
  <r>
    <s v="S025431"/>
    <x v="0"/>
    <s v="PO143366"/>
    <s v="GRN195063"/>
    <s v="340-1381-1"/>
    <s v="ASSY PWR DIST PNL - 480V OPTION KIT"/>
    <s v="Boston Massachusetts"/>
    <n v="3154"/>
    <x v="0"/>
    <s v="Crude"/>
    <n v="2.5295079999999999"/>
  </r>
  <r>
    <s v="S025033"/>
    <x v="23"/>
    <s v="PO148604"/>
    <s v="GRN195066"/>
    <s v="11701-2037"/>
    <s v="60W 4800 LUMEN SQUARE LED WORK LIGHT, 24V"/>
    <s v="Nantwich CW5 6DX"/>
    <n v="44.6"/>
    <x v="2"/>
    <s v="Diesel"/>
    <n v="1.6501999999999999E-4"/>
  </r>
  <r>
    <s v="S024161"/>
    <x v="75"/>
    <s v="PO143205"/>
    <s v="GRN187490"/>
    <n v="101036506"/>
    <s v="B680 BARRIER KIT 5M"/>
    <s v="Basingstoke RG24 7NG"/>
    <n v="344"/>
    <x v="2"/>
    <s v="Diesel"/>
    <n v="1.2727999999999999E-3"/>
  </r>
  <r>
    <s v="S024161"/>
    <x v="75"/>
    <s v="PO143206"/>
    <s v="GRN188690"/>
    <n v="101036506"/>
    <s v="B680 BARRIER KIT 5M"/>
    <s v="Basingstoke RG24 7NG"/>
    <n v="344"/>
    <x v="2"/>
    <s v="Diesel"/>
    <n v="1.2727999999999999E-3"/>
  </r>
  <r>
    <s v="S024161"/>
    <x v="75"/>
    <s v="PO146666"/>
    <s v="GRN191255"/>
    <s v="11701-0134"/>
    <s v="PHOTOBEAM PHOTOCELECTRIC SAFETY SENSORS XP20W D"/>
    <s v="Basingstoke RG24 7NG"/>
    <n v="344"/>
    <x v="2"/>
    <s v="Diesel"/>
    <n v="1.2727999999999999E-3"/>
  </r>
  <r>
    <s v="S024190"/>
    <x v="22"/>
    <s v="PO147834"/>
    <s v="GRN195079"/>
    <n v="85205363"/>
    <s v="19MM EPDM BONDED WASHER"/>
    <s v="Stockport SK4 2JT"/>
    <n v="22.2"/>
    <x v="1"/>
    <s v="Diesel"/>
    <n v="8.2140000000000008E-3"/>
  </r>
  <r>
    <s v="S024190"/>
    <x v="22"/>
    <s v="PO147774"/>
    <s v="GRN195080"/>
    <n v="40259812"/>
    <s v="COWL BASE SEAL"/>
    <s v="Stockport SK4 2JT"/>
    <n v="22.2"/>
    <x v="1"/>
    <s v="Diesel"/>
    <n v="8.2140000000000008E-3"/>
  </r>
  <r>
    <s v="S024190"/>
    <x v="22"/>
    <s v="PO147071"/>
    <s v="GRN195081"/>
    <n v="101017188"/>
    <s v="GASKET DETECTOR ACCESS PANEL"/>
    <s v="Stockport SK4 2JT"/>
    <n v="22.2"/>
    <x v="1"/>
    <s v="Diesel"/>
    <n v="8.2140000000000008E-3"/>
  </r>
  <r>
    <s v="S024161"/>
    <x v="75"/>
    <s v="PO148189"/>
    <s v="GRN193489"/>
    <s v="11701-2702"/>
    <s v="E680 CONTROL BOARD"/>
    <s v="Basingstoke RG24 7NG"/>
    <n v="344"/>
    <x v="2"/>
    <s v="Diesel"/>
    <n v="1.2727999999999999E-3"/>
  </r>
  <r>
    <s v="S001121"/>
    <x v="5"/>
    <s v="PO147851"/>
    <s v="GRN195088"/>
    <n v="5145010"/>
    <s v="INSPECTION DOOR INT SWITCH 2 X N/C SLIM MAGNETIC"/>
    <s v="Salford M5 4BE"/>
    <n v="103.6"/>
    <x v="2"/>
    <s v="Diesel"/>
    <n v="3.8331999999999998E-4"/>
  </r>
  <r>
    <s v="S024161"/>
    <x v="75"/>
    <s v="PO146699"/>
    <s v="GRN193545"/>
    <s v="11701-0134"/>
    <s v="PHOTOBEAM PHOTOCELECTRIC SAFETY SENSORS XP20W D"/>
    <s v="Basingstoke RG24 7NG"/>
    <n v="344"/>
    <x v="2"/>
    <s v="Diesel"/>
    <n v="1.2727999999999999E-3"/>
  </r>
  <r>
    <s v="S001121"/>
    <x v="5"/>
    <s v="PO148281"/>
    <s v="GRN195090"/>
    <n v="101027741"/>
    <s v="FUSED TERMINAL BLOCK NON-INDICATING 300V AC/DC 15A"/>
    <s v="Salford M5 4BE"/>
    <n v="103.6"/>
    <x v="2"/>
    <s v="Diesel"/>
    <n v="3.8331999999999998E-4"/>
  </r>
  <r>
    <s v="S001121"/>
    <x v="5"/>
    <s v="PQT026698"/>
    <s v="GRN195093"/>
    <s v="11700-8852"/>
    <s v="CONTROLLER GUARDLOGIX SERIES 5380 PLC SIL2"/>
    <s v="Salford M5 4BE"/>
    <n v="103.6"/>
    <x v="2"/>
    <s v="Diesel"/>
    <n v="3.8331999999999998E-4"/>
  </r>
  <r>
    <s v="S023222"/>
    <x v="11"/>
    <s v="PO144126"/>
    <s v="GRN195097"/>
    <s v="11700-5342"/>
    <s v="CABLE 0.6 METER RJ45S TO RJ45S CAT5E"/>
    <s v="Wickford SS11 8YT"/>
    <n v="390"/>
    <x v="2"/>
    <s v="Diesel"/>
    <n v="1.4430000000000001E-3"/>
  </r>
  <r>
    <s v="S024161"/>
    <x v="75"/>
    <s v="PO146699"/>
    <s v="GRN194549"/>
    <n v="101036506"/>
    <s v="B680 BARRIER KIT 5M"/>
    <s v="Basingstoke RG24 7NG"/>
    <n v="344"/>
    <x v="2"/>
    <s v="Diesel"/>
    <n v="1.2727999999999999E-3"/>
  </r>
  <r>
    <s v="S024161"/>
    <x v="75"/>
    <s v="PO148558"/>
    <s v="GRN194647"/>
    <n v="42205087"/>
    <s v="PHOTOBEAM PHOTOELECTRIC SAFETY SENSORS"/>
    <s v="Basingstoke RG24 7NG"/>
    <n v="344"/>
    <x v="2"/>
    <s v="Diesel"/>
    <n v="1.2727999999999999E-3"/>
  </r>
  <r>
    <s v="S024161"/>
    <x v="75"/>
    <s v="PO147721"/>
    <s v="GRN195119"/>
    <n v="101040837"/>
    <s v="BEAM FORK SUPPORT WHITE"/>
    <s v="Basingstoke RG24 7NG"/>
    <n v="344"/>
    <x v="2"/>
    <s v="Diesel"/>
    <n v="1.2727999999999999E-3"/>
  </r>
  <r>
    <s v="S024161"/>
    <x v="75"/>
    <s v="PO147770"/>
    <s v="GRN195123"/>
    <n v="101036506"/>
    <s v="B680 BARRIER KIT 5M"/>
    <s v="Basingstoke RG24 7NG"/>
    <n v="344"/>
    <x v="2"/>
    <s v="Diesel"/>
    <n v="1.2727999999999999E-3"/>
  </r>
  <r>
    <s v="S001571"/>
    <x v="10"/>
    <s v="PO144724"/>
    <s v="GRN195104"/>
    <n v="5745131"/>
    <s v="STANDARD MOUNTING SET FOR 190 / 270 D WEATHER HOOD"/>
    <s v="St Albans AL1 5BN"/>
    <n v="298"/>
    <x v="2"/>
    <s v="Diesel"/>
    <n v="1.1026E-3"/>
  </r>
  <r>
    <s v="S024161"/>
    <x v="75"/>
    <s v="PO147865"/>
    <s v="GRN195286"/>
    <s v="11701-0134"/>
    <s v="PHOTOBEAM PHOTOCELECTRIC SAFETY SENSORS XP20W D"/>
    <s v="Basingstoke RG24 7NG"/>
    <n v="344"/>
    <x v="2"/>
    <s v="Diesel"/>
    <n v="1.2727999999999999E-3"/>
  </r>
  <r>
    <s v="S023222"/>
    <x v="11"/>
    <s v="PO146369"/>
    <s v="GRN195107"/>
    <n v="101027470"/>
    <s v="TL50 TOWER LIGHT AUDIBLE - GREEN, YELLOW, RED"/>
    <s v="Wickford SS11 8YT"/>
    <n v="390"/>
    <x v="2"/>
    <s v="Diesel"/>
    <n v="1.4430000000000001E-3"/>
  </r>
  <r>
    <s v="S023222"/>
    <x v="11"/>
    <s v="PO144319"/>
    <s v="GRN195108"/>
    <s v="11700-7057"/>
    <s v="E-STOP BUTTON REAR MNT 40MM NON ILLUMINATED 2 NC M"/>
    <s v="Wickford SS11 8YT"/>
    <n v="390"/>
    <x v="2"/>
    <s v="Diesel"/>
    <n v="1.4430000000000001E-3"/>
  </r>
  <r>
    <s v="S023222"/>
    <x v="11"/>
    <s v="PO144700"/>
    <s v="GRN195109"/>
    <s v="11700-7057"/>
    <s v="E-STOP BUTTON REAR MNT 40MM NON ILLUMINATED 2 NC M"/>
    <s v="Wickford SS11 8YT"/>
    <n v="390"/>
    <x v="2"/>
    <s v="Diesel"/>
    <n v="1.4430000000000001E-3"/>
  </r>
  <r>
    <s v="S023222"/>
    <x v="11"/>
    <s v="PO144700"/>
    <s v="GRN195110"/>
    <s v="11700-7057"/>
    <s v="E-STOP BUTTON REAR MNT 40MM NON ILLUMINATED 2 NC M"/>
    <s v="Wickford SS11 8YT"/>
    <n v="390"/>
    <x v="2"/>
    <s v="Diesel"/>
    <n v="1.4430000000000001E-3"/>
  </r>
  <r>
    <s v="S024161"/>
    <x v="75"/>
    <s v="PO148923"/>
    <s v="GRN195627"/>
    <n v="101036506"/>
    <s v="B680 BARRIER KIT 5M"/>
    <s v="Basingstoke RG24 7NG"/>
    <n v="344"/>
    <x v="2"/>
    <s v="Diesel"/>
    <n v="1.2727999999999999E-3"/>
  </r>
  <r>
    <s v="S023222"/>
    <x v="11"/>
    <s v="PO145483"/>
    <s v="GRN195112"/>
    <s v="11700-7057"/>
    <s v="E-STOP BUTTON REAR MNT 40MM NON ILLUMINATED 2 NC M"/>
    <s v="Wickford SS11 8YT"/>
    <n v="390"/>
    <x v="2"/>
    <s v="Diesel"/>
    <n v="1.4430000000000001E-3"/>
  </r>
  <r>
    <s v="S024161"/>
    <x v="75"/>
    <s v="PO148923"/>
    <s v="GRN195628"/>
    <n v="101036506"/>
    <s v="B680 BARRIER KIT 5M"/>
    <s v="Basingstoke RG24 7NG"/>
    <n v="344"/>
    <x v="2"/>
    <s v="Diesel"/>
    <n v="1.2727999999999999E-3"/>
  </r>
  <r>
    <s v="S023222"/>
    <x v="11"/>
    <s v="PO145483"/>
    <s v="GRN195114"/>
    <s v="11700-8868"/>
    <s v="CABLE 4 METERS M12-12 RKS TO RSS"/>
    <s v="Wickford SS11 8YT"/>
    <n v="390"/>
    <x v="2"/>
    <s v="Diesel"/>
    <n v="1.4430000000000001E-3"/>
  </r>
  <r>
    <s v="S024161"/>
    <x v="75"/>
    <s v="PO147865"/>
    <s v="GRN195860"/>
    <s v="11701-0135"/>
    <s v="XP20W D PHOTOCELL COVER"/>
    <s v="Basingstoke RG24 7NG"/>
    <n v="344"/>
    <x v="2"/>
    <s v="Diesel"/>
    <n v="1.2727999999999999E-3"/>
  </r>
  <r>
    <s v="S024161"/>
    <x v="75"/>
    <s v="PO147865"/>
    <s v="GRN196466"/>
    <s v="11701-0134"/>
    <s v="PHOTOBEAM PHOTOCELECTRIC SAFETY SENSORS XP20W D"/>
    <s v="Basingstoke RG24 7NG"/>
    <n v="344"/>
    <x v="2"/>
    <s v="Diesel"/>
    <n v="1.2727999999999999E-3"/>
  </r>
  <r>
    <s v="S024161"/>
    <x v="75"/>
    <s v="PO148566"/>
    <s v="GRN196806"/>
    <n v="101036506"/>
    <s v="B680 BARRIER KIT 5M"/>
    <s v="Basingstoke RG24 7NG"/>
    <n v="344"/>
    <x v="2"/>
    <s v="Diesel"/>
    <n v="1.2727999999999999E-3"/>
  </r>
  <r>
    <s v="S024161"/>
    <x v="75"/>
    <s v="PO147865"/>
    <s v="GRN197122"/>
    <s v="11701-0135"/>
    <s v="XP20W D PHOTOCELL COVER"/>
    <s v="Basingstoke RG24 7NG"/>
    <n v="344"/>
    <x v="2"/>
    <s v="Diesel"/>
    <n v="1.2727999999999999E-3"/>
  </r>
  <r>
    <s v="S023222"/>
    <x v="11"/>
    <s v="PO143744"/>
    <s v="GRN195120"/>
    <s v="11700-6191"/>
    <s v="CABLE RJ45S RJ45S 2.5M"/>
    <s v="Wickford SS11 8YT"/>
    <n v="390"/>
    <x v="2"/>
    <s v="Diesel"/>
    <n v="1.4430000000000001E-3"/>
  </r>
  <r>
    <s v="S023222"/>
    <x v="11"/>
    <s v="PO142816"/>
    <s v="GRN195121"/>
    <s v="11700-5430"/>
    <s v="CABLE 4 PIN PANEL MOUNT SHLD 4 METER"/>
    <s v="Wickford SS11 8YT"/>
    <n v="390"/>
    <x v="2"/>
    <s v="Diesel"/>
    <n v="1.4430000000000001E-3"/>
  </r>
  <r>
    <s v="S024161"/>
    <x v="75"/>
    <s v="PO149059"/>
    <s v="GRN197690"/>
    <n v="42205175"/>
    <s v="BEAM FORK SUPPORT FOUNDATION PLATE"/>
    <s v="Basingstoke RG24 7NG"/>
    <n v="344"/>
    <x v="2"/>
    <s v="Diesel"/>
    <n v="1.2727999999999999E-3"/>
  </r>
  <r>
    <s v="S024161"/>
    <x v="75"/>
    <s v="PO148050"/>
    <s v="GRN198864"/>
    <n v="42205175"/>
    <s v="BEAM FORK SUPPORT FOUNDATION PLATE"/>
    <s v="Basingstoke RG24 7NG"/>
    <n v="344"/>
    <x v="2"/>
    <s v="Diesel"/>
    <n v="1.2727999999999999E-3"/>
  </r>
  <r>
    <s v="S024161"/>
    <x v="75"/>
    <s v="PO147865"/>
    <s v="GRN198865"/>
    <n v="101040837"/>
    <s v="BEAM FORK SUPPORT WHITE"/>
    <s v="Basingstoke RG24 7NG"/>
    <n v="344"/>
    <x v="2"/>
    <s v="Diesel"/>
    <n v="1.2727999999999999E-3"/>
  </r>
  <r>
    <s v="S024161"/>
    <x v="75"/>
    <s v="PO148050"/>
    <s v="GRN199156"/>
    <n v="101036506"/>
    <s v="B680 BARRIER KIT 5M"/>
    <s v="Basingstoke RG24 7NG"/>
    <n v="344"/>
    <x v="2"/>
    <s v="Diesel"/>
    <n v="1.2727999999999999E-3"/>
  </r>
  <r>
    <s v="S024161"/>
    <x v="75"/>
    <s v="PO149364"/>
    <s v="GRN199170"/>
    <s v="11701-0134"/>
    <s v="PHOTOBEAM PHOTOCELECTRIC SAFETY SENSORS XP20W D"/>
    <s v="Basingstoke RG24 7NG"/>
    <n v="344"/>
    <x v="2"/>
    <s v="Diesel"/>
    <n v="1.2727999999999999E-3"/>
  </r>
  <r>
    <s v="S024161"/>
    <x v="75"/>
    <s v="PO147865"/>
    <s v="GRN199681"/>
    <n v="101040837"/>
    <s v="BEAM FORK SUPPORT WHITE"/>
    <s v="Basingstoke RG24 7NG"/>
    <n v="344"/>
    <x v="2"/>
    <s v="Diesel"/>
    <n v="1.2727999999999999E-3"/>
  </r>
  <r>
    <s v="S024161"/>
    <x v="75"/>
    <s v="PO149486"/>
    <s v="GRN199859"/>
    <s v="11701-0135"/>
    <s v="XP20W D PHOTOCELL COVER"/>
    <s v="Basingstoke RG24 7NG"/>
    <n v="344"/>
    <x v="2"/>
    <s v="Diesel"/>
    <n v="1.2727999999999999E-3"/>
  </r>
  <r>
    <s v="S024161"/>
    <x v="75"/>
    <s v="PO148566"/>
    <s v="GRN200101"/>
    <n v="101040837"/>
    <s v="BEAM FORK SUPPORT WHITE"/>
    <s v="Basingstoke RG24 7NG"/>
    <n v="344"/>
    <x v="2"/>
    <s v="Diesel"/>
    <n v="1.2727999999999999E-3"/>
  </r>
  <r>
    <s v="S024161"/>
    <x v="75"/>
    <s v="PO148566"/>
    <s v="GRN200348"/>
    <n v="101040837"/>
    <s v="BEAM FORK SUPPORT WHITE"/>
    <s v="Basingstoke RG24 7NG"/>
    <n v="344"/>
    <x v="2"/>
    <s v="Diesel"/>
    <n v="1.2727999999999999E-3"/>
  </r>
  <r>
    <s v="S024161"/>
    <x v="75"/>
    <s v="PO147865"/>
    <s v="GRN200352"/>
    <n v="101040837"/>
    <s v="BEAM FORK SUPPORT WHITE"/>
    <s v="Basingstoke RG24 7NG"/>
    <n v="344"/>
    <x v="2"/>
    <s v="Diesel"/>
    <n v="1.2727999999999999E-3"/>
  </r>
  <r>
    <s v="S001121"/>
    <x v="5"/>
    <s v="PO147946"/>
    <s v="GRN195145"/>
    <n v="13204807"/>
    <s v="RSLINX CLASSIC SINGLE NODE"/>
    <s v="Salford M5 4BE"/>
    <n v="103.6"/>
    <x v="2"/>
    <s v="Diesel"/>
    <n v="3.8331999999999998E-4"/>
  </r>
  <r>
    <s v="S024161"/>
    <x v="75"/>
    <s v="PO149769"/>
    <s v="GRN201012"/>
    <s v="11701-0134"/>
    <s v="PHOTOBEAM PHOTOCELECTRIC SAFETY SENSORS XP20W D"/>
    <s v="Basingstoke RG24 7NG"/>
    <n v="344"/>
    <x v="2"/>
    <s v="Diesel"/>
    <n v="1.2727999999999999E-3"/>
  </r>
  <r>
    <s v="S024161"/>
    <x v="75"/>
    <s v="PO150177"/>
    <s v="GRN201722"/>
    <s v="11701-0134"/>
    <s v="PHOTOBEAM PHOTOCELECTRIC SAFETY SENSORS XP20W D"/>
    <s v="Basingstoke RG24 7NG"/>
    <n v="344"/>
    <x v="2"/>
    <s v="Diesel"/>
    <n v="1.2727999999999999E-3"/>
  </r>
  <r>
    <s v="S024161"/>
    <x v="75"/>
    <s v="PO150493"/>
    <s v="GRN202188"/>
    <s v="11701-0135"/>
    <s v="XP20W D PHOTOCELL COVER"/>
    <s v="Basingstoke RG24 7NG"/>
    <n v="344"/>
    <x v="2"/>
    <s v="Diesel"/>
    <n v="1.2727999999999999E-3"/>
  </r>
  <r>
    <s v="S024161"/>
    <x v="75"/>
    <s v="PO150225"/>
    <s v="GRN202702"/>
    <n v="101036506"/>
    <s v="B680 BARRIER KIT 5M"/>
    <s v="Basingstoke RG24 7NG"/>
    <n v="344"/>
    <x v="2"/>
    <s v="Diesel"/>
    <n v="1.2727999999999999E-3"/>
  </r>
  <r>
    <s v="S024161"/>
    <x v="75"/>
    <s v="PO149861"/>
    <s v="GRN202705"/>
    <n v="101036506"/>
    <s v="B680 BARRIER KIT 5M"/>
    <s v="Basingstoke RG24 7NG"/>
    <n v="344"/>
    <x v="2"/>
    <s v="Diesel"/>
    <n v="1.2727999999999999E-3"/>
  </r>
  <r>
    <s v="S024161"/>
    <x v="75"/>
    <s v="PO150978"/>
    <s v="GRN203298"/>
    <s v="11701-0135"/>
    <s v="XP20W D PHOTOCELL COVER"/>
    <s v="Basingstoke RG24 7NG"/>
    <n v="344"/>
    <x v="2"/>
    <s v="Diesel"/>
    <n v="1.2727999999999999E-3"/>
  </r>
  <r>
    <s v="S024161"/>
    <x v="75"/>
    <s v="PO150837"/>
    <s v="GRN203325"/>
    <s v="11701-0134"/>
    <s v="PHOTOBEAM PHOTOCELECTRIC SAFETY SENSORS XP20W D"/>
    <s v="Basingstoke RG24 7NG"/>
    <n v="344"/>
    <x v="2"/>
    <s v="Diesel"/>
    <n v="1.2727999999999999E-3"/>
  </r>
  <r>
    <s v="S024161"/>
    <x v="75"/>
    <s v="PO146699"/>
    <s v="GRN203606"/>
    <n v="101036506"/>
    <s v="B680 BARRIER KIT 5M"/>
    <s v="Basingstoke RG24 7NG"/>
    <n v="344"/>
    <x v="2"/>
    <s v="Diesel"/>
    <n v="1.2727999999999999E-3"/>
  </r>
  <r>
    <s v="S024161"/>
    <x v="75"/>
    <s v="PO146699"/>
    <s v="GRN203607"/>
    <n v="101040837"/>
    <s v="BEAM FORK SUPPORT WHITE"/>
    <s v="Basingstoke RG24 7NG"/>
    <n v="344"/>
    <x v="2"/>
    <s v="Diesel"/>
    <n v="1.2727999999999999E-3"/>
  </r>
  <r>
    <s v="S024161"/>
    <x v="75"/>
    <s v="PO150711"/>
    <s v="GRN203753"/>
    <n v="101036506"/>
    <s v="B680 BARRIER KIT 5M"/>
    <s v="Basingstoke RG24 7NG"/>
    <n v="344"/>
    <x v="2"/>
    <s v="Diesel"/>
    <n v="1.2727999999999999E-3"/>
  </r>
  <r>
    <s v="S024161"/>
    <x v="75"/>
    <s v="PO151718"/>
    <s v="GRN204374"/>
    <s v="11701-0134"/>
    <s v="PHOTOBEAM PHOTOCELECTRIC SAFETY SENSORS XP20W D"/>
    <s v="Basingstoke RG24 7NG"/>
    <n v="344"/>
    <x v="2"/>
    <s v="Diesel"/>
    <n v="1.2727999999999999E-3"/>
  </r>
  <r>
    <s v="S000579"/>
    <x v="76"/>
    <s v="PO138788"/>
    <s v="GRN178862"/>
    <n v="101040874"/>
    <s v="UNINTERRUPTIBLE POWER SUPPLY 24VDC/2.5A"/>
    <s v="Leeds LS12 2TU"/>
    <n v="208"/>
    <x v="2"/>
    <s v="Diesel"/>
    <n v="7.6959999999999995E-4"/>
  </r>
  <r>
    <s v="S000579"/>
    <x v="76"/>
    <s v="PO142668"/>
    <s v="GRN179870"/>
    <n v="57206271"/>
    <s v="HEX STANDOFF MALE-FEMALE M3 X 12MM"/>
    <s v="Leeds LS12 2TU"/>
    <n v="208"/>
    <x v="2"/>
    <s v="Diesel"/>
    <n v="7.6959999999999995E-4"/>
  </r>
  <r>
    <s v="S000579"/>
    <x v="76"/>
    <s v="PO142199"/>
    <s v="GRN180383"/>
    <n v="57203739"/>
    <s v="BOW TYPE HANDLE ALUMINIUM 180mm MENTOR 277.4"/>
    <s v="Leeds LS12 2TU"/>
    <n v="208"/>
    <x v="2"/>
    <s v="Diesel"/>
    <n v="7.6959999999999995E-4"/>
  </r>
  <r>
    <s v="S000579"/>
    <x v="76"/>
    <s v="PO143840"/>
    <s v="GRN182396"/>
    <n v="57203739"/>
    <s v="BOW TYPE HANDLE ALUMINIUM 180mm MENTOR 277.4"/>
    <s v="Leeds LS12 2TU"/>
    <n v="208"/>
    <x v="2"/>
    <s v="Diesel"/>
    <n v="7.6959999999999995E-4"/>
  </r>
  <r>
    <s v="S000579"/>
    <x v="76"/>
    <s v="PO143497"/>
    <s v="GRN183717"/>
    <s v="11700-0596"/>
    <s v="GROUNDING BAR 21 POS 125 A"/>
    <s v="Leeds LS12 2TU"/>
    <n v="208"/>
    <x v="2"/>
    <s v="Diesel"/>
    <n v="7.6959999999999995E-4"/>
  </r>
  <r>
    <s v="S000579"/>
    <x v="76"/>
    <s v="PO143954"/>
    <s v="GRN184965"/>
    <s v="11700-0596"/>
    <s v="GROUNDING BAR 21 POS 125 A"/>
    <s v="Leeds LS12 2TU"/>
    <n v="208"/>
    <x v="2"/>
    <s v="Diesel"/>
    <n v="7.6959999999999995E-4"/>
  </r>
  <r>
    <s v="S000579"/>
    <x v="76"/>
    <s v="PO144864"/>
    <s v="GRN186004"/>
    <n v="57206271"/>
    <s v="HEX STANDOFF MALE-FEMALE M3 X 12MM"/>
    <s v="Leeds LS12 2TU"/>
    <n v="208"/>
    <x v="2"/>
    <s v="Diesel"/>
    <n v="7.6959999999999995E-4"/>
  </r>
  <r>
    <s v="S000579"/>
    <x v="76"/>
    <s v="PO146876"/>
    <s v="GRN189688"/>
    <n v="57206271"/>
    <s v="HEX STANDOFF MALE-FEMALE M3 X 12MM"/>
    <s v="Leeds LS12 2TU"/>
    <n v="208"/>
    <x v="2"/>
    <s v="Diesel"/>
    <n v="7.6959999999999995E-4"/>
  </r>
  <r>
    <s v="S000579"/>
    <x v="76"/>
    <s v="PO146466"/>
    <s v="GRN189692"/>
    <s v="11700-0596"/>
    <s v="GROUNDING BAR 21 POS 125 A"/>
    <s v="Leeds LS12 2TU"/>
    <n v="208"/>
    <x v="2"/>
    <s v="Diesel"/>
    <n v="7.6959999999999995E-4"/>
  </r>
  <r>
    <s v="S000579"/>
    <x v="76"/>
    <s v="PO143840"/>
    <s v="GRN190905"/>
    <n v="57203739"/>
    <s v="BOW TYPE HANDLE ALUMINIUM 180mm MENTOR 277.4"/>
    <s v="Leeds LS12 2TU"/>
    <n v="208"/>
    <x v="2"/>
    <s v="Diesel"/>
    <n v="7.6959999999999995E-4"/>
  </r>
  <r>
    <s v="S000579"/>
    <x v="76"/>
    <s v="PO143840"/>
    <s v="GRN191091"/>
    <n v="57203739"/>
    <s v="BOW TYPE HANDLE ALUMINIUM 180mm MENTOR 277.4"/>
    <s v="Leeds LS12 2TU"/>
    <n v="208"/>
    <x v="2"/>
    <s v="Diesel"/>
    <n v="7.6959999999999995E-4"/>
  </r>
  <r>
    <s v="S000579"/>
    <x v="76"/>
    <s v="PO146789"/>
    <s v="GRN191330"/>
    <n v="57206271"/>
    <s v="HEX STANDOFF MALE-FEMALE M3 X 12MM"/>
    <s v="Leeds LS12 2TU"/>
    <n v="208"/>
    <x v="2"/>
    <s v="Diesel"/>
    <n v="7.6959999999999995E-4"/>
  </r>
  <r>
    <s v="S000579"/>
    <x v="76"/>
    <s v="PO146876"/>
    <s v="GRN191333"/>
    <n v="57206271"/>
    <s v="HEX STANDOFF MALE-FEMALE M3 X 12MM"/>
    <s v="Leeds LS12 2TU"/>
    <n v="208"/>
    <x v="2"/>
    <s v="Diesel"/>
    <n v="7.6959999999999995E-4"/>
  </r>
  <r>
    <s v="S000579"/>
    <x v="76"/>
    <s v="PO144125"/>
    <s v="GRN191341"/>
    <n v="57206271"/>
    <s v="HEX STANDOFF MALE-FEMALE M3 X 12MM"/>
    <s v="Leeds LS12 2TU"/>
    <n v="208"/>
    <x v="2"/>
    <s v="Diesel"/>
    <n v="7.6959999999999995E-4"/>
  </r>
  <r>
    <s v="S000579"/>
    <x v="76"/>
    <s v="PO147829"/>
    <s v="GRN192670"/>
    <n v="57206271"/>
    <s v="HEX STANDOFF MALE-FEMALE M3 X 12MM"/>
    <s v="Leeds LS12 2TU"/>
    <n v="208"/>
    <x v="2"/>
    <s v="Diesel"/>
    <n v="7.6959999999999995E-4"/>
  </r>
  <r>
    <s v="S000579"/>
    <x v="76"/>
    <s v="PO148406"/>
    <s v="GRN194559"/>
    <n v="101009249"/>
    <s v="5 O/D X 3.2 I/D X 4MM NYLON 66 SPACER - WHITE"/>
    <s v="Leeds LS12 2TU"/>
    <n v="208"/>
    <x v="2"/>
    <s v="Diesel"/>
    <n v="7.6959999999999995E-4"/>
  </r>
  <r>
    <s v="S000579"/>
    <x v="76"/>
    <s v="PO148495"/>
    <s v="GRN194568"/>
    <n v="57206271"/>
    <s v="HEX STANDOFF MALE-FEMALE M3 X 12MM"/>
    <s v="Leeds LS12 2TU"/>
    <n v="208"/>
    <x v="2"/>
    <s v="Diesel"/>
    <n v="7.6959999999999995E-4"/>
  </r>
  <r>
    <s v="S000579"/>
    <x v="76"/>
    <s v="PO147829"/>
    <s v="GRN194579"/>
    <n v="57206271"/>
    <s v="HEX STANDOFF MALE-FEMALE M3 X 12MM"/>
    <s v="Leeds LS12 2TU"/>
    <n v="208"/>
    <x v="2"/>
    <s v="Diesel"/>
    <n v="7.6959999999999995E-4"/>
  </r>
  <r>
    <s v="S000579"/>
    <x v="76"/>
    <s v="PO148796"/>
    <s v="GRN195345"/>
    <s v="11701-1455"/>
    <s v="2 WAY 1.5MM PE TERMINAL BLOCK"/>
    <s v="Leeds LS12 2TU"/>
    <n v="208"/>
    <x v="2"/>
    <s v="Diesel"/>
    <n v="7.6959999999999995E-4"/>
  </r>
  <r>
    <s v="S000579"/>
    <x v="76"/>
    <s v="PO148991"/>
    <s v="GRN195638"/>
    <s v="11701-1455"/>
    <s v="2 WAY 1.5MM PE TERMINAL BLOCK"/>
    <s v="Leeds LS12 2TU"/>
    <n v="208"/>
    <x v="2"/>
    <s v="Diesel"/>
    <n v="7.6959999999999995E-4"/>
  </r>
  <r>
    <s v="S000579"/>
    <x v="76"/>
    <s v="PO143840"/>
    <s v="GRN196821"/>
    <n v="57203739"/>
    <s v="BOW TYPE HANDLE ALUMINIUM 180mm MENTOR 277.4"/>
    <s v="Leeds LS12 2TU"/>
    <n v="208"/>
    <x v="2"/>
    <s v="Diesel"/>
    <n v="7.6959999999999995E-4"/>
  </r>
  <r>
    <s v="S000579"/>
    <x v="76"/>
    <s v="PO148796"/>
    <s v="GRN197419"/>
    <n v="57206271"/>
    <s v="HEX STANDOFF MALE-FEMALE M3 X 12MM"/>
    <s v="Leeds LS12 2TU"/>
    <n v="208"/>
    <x v="2"/>
    <s v="Diesel"/>
    <n v="7.6959999999999995E-4"/>
  </r>
  <r>
    <s v="S000579"/>
    <x v="76"/>
    <s v="PO148796"/>
    <s v="GRN199262"/>
    <n v="57206271"/>
    <s v="HEX STANDOFF MALE-FEMALE M3 X 12MM"/>
    <s v="Leeds LS12 2TU"/>
    <n v="208"/>
    <x v="2"/>
    <s v="Diesel"/>
    <n v="7.6959999999999995E-4"/>
  </r>
  <r>
    <s v="S000579"/>
    <x v="76"/>
    <s v="PO149990"/>
    <s v="GRN199303"/>
    <n v="101023014"/>
    <s v="CAT5E MALE RJ45 CONNECTOR STRAIGHT MOUNT SHIELDED"/>
    <s v="Leeds LS12 2TU"/>
    <n v="208"/>
    <x v="2"/>
    <s v="Diesel"/>
    <n v="7.6959999999999995E-4"/>
  </r>
  <r>
    <s v="S000579"/>
    <x v="76"/>
    <s v="PO148796"/>
    <s v="GRN200966"/>
    <n v="57206271"/>
    <s v="HEX STANDOFF MALE-FEMALE M3 X 12MM"/>
    <s v="Leeds LS12 2TU"/>
    <n v="208"/>
    <x v="2"/>
    <s v="Diesel"/>
    <n v="7.6959999999999995E-4"/>
  </r>
  <r>
    <s v="S000579"/>
    <x v="76"/>
    <s v="PO148796"/>
    <s v="GRN202570"/>
    <n v="57206271"/>
    <s v="HEX STANDOFF MALE-FEMALE M3 X 12MM"/>
    <s v="Leeds LS12 2TU"/>
    <n v="208"/>
    <x v="2"/>
    <s v="Diesel"/>
    <n v="7.6959999999999995E-4"/>
  </r>
  <r>
    <s v="S000579"/>
    <x v="76"/>
    <s v="PO151358"/>
    <s v="GRN204828"/>
    <n v="57206271"/>
    <s v="HEX STANDOFF MALE-FEMALE M3 X 12MM"/>
    <s v="Leeds LS12 2TU"/>
    <n v="208"/>
    <x v="2"/>
    <s v="Diesel"/>
    <n v="7.6959999999999995E-4"/>
  </r>
  <r>
    <s v="S024099"/>
    <x v="47"/>
    <s v="PO146821"/>
    <s v="GRN196318"/>
    <s v="361-1271-1"/>
    <s v="STEP ASSEMBLY"/>
    <s v="Stafford ST16 3DR"/>
    <n v="49.6"/>
    <x v="3"/>
    <s v="Diesel"/>
    <n v="5.0430800000000005E-2"/>
  </r>
  <r>
    <s v="S025921"/>
    <x v="77"/>
    <s v="PO135233"/>
    <s v="GRN178609"/>
    <n v="23254885"/>
    <s v="CONSUMABLES KIT FOR GANTRY/PORTAL INSTALLATION"/>
    <s v="Saint Helens WA9 5GG"/>
    <n v="119.8"/>
    <x v="1"/>
    <s v="Diesel"/>
    <n v="4.4325999999999997E-2"/>
  </r>
  <r>
    <s v="S025921"/>
    <x v="77"/>
    <s v="PO135227"/>
    <s v="GRN179393"/>
    <s v="340-1287-1"/>
    <s v="KIT BASE ANCHOR HARDWARE CONCRETE"/>
    <s v="Saint Helens WA9 5GG"/>
    <n v="119.8"/>
    <x v="1"/>
    <s v="Diesel"/>
    <n v="4.4325999999999997E-2"/>
  </r>
  <r>
    <s v="S024471"/>
    <x v="78"/>
    <s v="PO148078"/>
    <s v="GRN195209"/>
    <n v="10207274"/>
    <s v="FAN BELT FOR T44K GENERATOR"/>
    <s v="Middlewich CW10 0HS"/>
    <n v="42.4"/>
    <x v="2"/>
    <s v="Diesel"/>
    <n v="1.5688E-4"/>
  </r>
  <r>
    <s v="S025921"/>
    <x v="77"/>
    <s v="PO135233"/>
    <s v="GRN179394"/>
    <n v="23254885"/>
    <s v="CONSUMABLES KIT FOR GANTRY/PORTAL INSTALLATION"/>
    <s v="Saint Helens WA9 5GG"/>
    <n v="119.8"/>
    <x v="1"/>
    <s v="Diesel"/>
    <n v="4.4325999999999997E-2"/>
  </r>
  <r>
    <s v="S022845"/>
    <x v="24"/>
    <s v="PO146657"/>
    <s v="GRN195211"/>
    <s v="340-1623-1"/>
    <s v="CONFIGURED 100KVA UPS SYSTEM WITH BATTERY PACK"/>
    <s v="Warrington WA3 3JD"/>
    <n v="118"/>
    <x v="3"/>
    <s v="Diesel"/>
    <n v="0.1199765"/>
  </r>
  <r>
    <s v="S022845"/>
    <x v="24"/>
    <s v="PO140399"/>
    <s v="GRN195212"/>
    <n v="101042130"/>
    <s v="CONFIGURED 40KVA UPS SYSTEM WITH BATTERY PACK"/>
    <s v="Warrington WA3 3JD"/>
    <n v="118"/>
    <x v="3"/>
    <s v="Diesel"/>
    <n v="0.1199765"/>
  </r>
  <r>
    <s v="S022845"/>
    <x v="24"/>
    <s v="PO143816"/>
    <s v="GRN195213"/>
    <n v="101042130"/>
    <s v="CONFIGURED 40KVA UPS SYSTEM WITH BATTERY PACK"/>
    <s v="Warrington WA3 3JD"/>
    <n v="118"/>
    <x v="3"/>
    <s v="Diesel"/>
    <n v="0.1199765"/>
  </r>
  <r>
    <s v="S025921"/>
    <x v="77"/>
    <s v="PO139057"/>
    <s v="GRN179403"/>
    <n v="85258614"/>
    <s v="M3 X 20 POZI PAN HEAD SCREW A2"/>
    <s v="Saint Helens WA9 5GG"/>
    <n v="119.8"/>
    <x v="1"/>
    <s v="Diesel"/>
    <n v="4.4325999999999997E-2"/>
  </r>
  <r>
    <s v="S025921"/>
    <x v="77"/>
    <s v="PO133462"/>
    <s v="GRN179414"/>
    <s v="340-1287-1"/>
    <s v="KIT BASE ANCHOR HARDWARE CONCRETE"/>
    <s v="Saint Helens WA9 5GG"/>
    <n v="119.8"/>
    <x v="1"/>
    <s v="Diesel"/>
    <n v="4.4325999999999997E-2"/>
  </r>
  <r>
    <s v="S001047"/>
    <x v="9"/>
    <s v="PO144821"/>
    <s v="GRN195223"/>
    <n v="101026186"/>
    <s v="DIODE 2X8 ELEMENT PHOTO CDWO4 0.3MM THICK"/>
    <s v="81300 Johor Bahru Malaysia"/>
    <n v="6781"/>
    <x v="4"/>
    <s v="Aviation"/>
    <n v="1.1924057587200001"/>
  </r>
  <r>
    <s v="S025921"/>
    <x v="77"/>
    <s v="PO140223"/>
    <s v="GRN179688"/>
    <s v="11540-0007"/>
    <s v="THREADLOCKER MED STRENGTH BLUE 9-GRAM STICK"/>
    <s v="Saint Helens WA9 5GG"/>
    <n v="119.8"/>
    <x v="1"/>
    <s v="Diesel"/>
    <n v="4.4325999999999997E-2"/>
  </r>
  <r>
    <s v="S025921"/>
    <x v="77"/>
    <s v="PO139054"/>
    <s v="GRN179843"/>
    <s v="11583-0304"/>
    <s v="SCREW SHCS M4X18MM SST 18-8"/>
    <s v="Saint Helens WA9 5GG"/>
    <n v="119.8"/>
    <x v="1"/>
    <s v="Diesel"/>
    <n v="4.4325999999999997E-2"/>
  </r>
  <r>
    <s v="S025921"/>
    <x v="77"/>
    <s v="PO139056"/>
    <s v="GRN179845"/>
    <n v="85213468"/>
    <s v="M6 x 12 HEXAGON SOCKET BUTTON HEAD SCREW A2-70"/>
    <s v="Saint Helens WA9 5GG"/>
    <n v="119.8"/>
    <x v="1"/>
    <s v="Diesel"/>
    <n v="4.4325999999999997E-2"/>
  </r>
  <r>
    <s v="S025921"/>
    <x v="77"/>
    <s v="PO139056"/>
    <s v="GRN179931"/>
    <n v="85212083"/>
    <s v="M5 x 20 HEX HEAD SCREW GRADE A2-70"/>
    <s v="Saint Helens WA9 5GG"/>
    <n v="119.8"/>
    <x v="1"/>
    <s v="Diesel"/>
    <n v="4.4325999999999997E-2"/>
  </r>
  <r>
    <s v="S025921"/>
    <x v="77"/>
    <s v="PO137183"/>
    <s v="GRN180186"/>
    <n v="10256100"/>
    <s v="INSTALLATION TOOL KIT FOR PORTAL/GANTRY"/>
    <s v="Saint Helens WA9 5GG"/>
    <n v="119.8"/>
    <x v="1"/>
    <s v="Diesel"/>
    <n v="4.4325999999999997E-2"/>
  </r>
  <r>
    <s v="S025921"/>
    <x v="77"/>
    <s v="PO135227"/>
    <s v="GRN180187"/>
    <s v="340-1287-1"/>
    <s v="KIT BASE ANCHOR HARDWARE CONCRETE"/>
    <s v="Saint Helens WA9 5GG"/>
    <n v="119.8"/>
    <x v="1"/>
    <s v="Diesel"/>
    <n v="4.4325999999999997E-2"/>
  </r>
  <r>
    <s v="S000892"/>
    <x v="16"/>
    <s v="PO147500"/>
    <s v="GRN195233"/>
    <n v="30202101"/>
    <s v="3 CORE FLEXIBLE MAINS CABLE BLACK 1.5MM2 X 100M RE"/>
    <s v="Stockport SK4 2JT"/>
    <n v="55"/>
    <x v="2"/>
    <s v="Diesel"/>
    <n v="2.0350000000000001E-4"/>
  </r>
  <r>
    <s v="S024190"/>
    <x v="22"/>
    <s v="PO147071"/>
    <s v="GRN195234"/>
    <n v="101017188"/>
    <s v="GASKET DETECTOR ACCESS PANEL"/>
    <s v="Stockport SK4 2JT"/>
    <n v="22.2"/>
    <x v="1"/>
    <s v="Diesel"/>
    <n v="8.2140000000000008E-3"/>
  </r>
  <r>
    <s v="S024190"/>
    <x v="22"/>
    <s v="PO147834"/>
    <s v="GRN195235"/>
    <n v="85205363"/>
    <s v="19MM EPDM BONDED WASHER"/>
    <s v="Stockport SK4 2JT"/>
    <n v="22.2"/>
    <x v="1"/>
    <s v="Diesel"/>
    <n v="8.2140000000000008E-3"/>
  </r>
  <r>
    <s v="S022670"/>
    <x v="26"/>
    <s v="PO146915"/>
    <s v="GRN195236"/>
    <s v="11700-5243"/>
    <s v="BOLT HEX DIN933 M20 X 2.5 X 50MM GEOMET STL"/>
    <s v="Congleton CW12 1HR"/>
    <n v="12.8"/>
    <x v="2"/>
    <s v="Diesel"/>
    <n v="4.7360000000000001E-5"/>
  </r>
  <r>
    <s v="S022670"/>
    <x v="26"/>
    <s v="PO145978"/>
    <s v="GRN195237"/>
    <s v="11700-5243"/>
    <s v="BOLT HEX DIN933 M20 X 2.5 X 50MM GEOMET STL"/>
    <s v="Congleton CW12 1HR"/>
    <n v="12.8"/>
    <x v="2"/>
    <s v="Diesel"/>
    <n v="4.7360000000000001E-5"/>
  </r>
  <r>
    <s v="S001047"/>
    <x v="9"/>
    <s v="PO144821"/>
    <s v="GRN195238"/>
    <n v="101026186"/>
    <s v="DIODE 2X8 ELEMENT PHOTO CDWO4 0.3MM THICK"/>
    <s v="81300 Johor Bahru Malaysia"/>
    <n v="6781"/>
    <x v="4"/>
    <s v="Aviation"/>
    <n v="1.1924057587200001"/>
  </r>
  <r>
    <s v="S024346"/>
    <x v="28"/>
    <s v="PO143956"/>
    <s v="GRN195239"/>
    <n v="89205386"/>
    <s v="HYDRAULIC OIL - UNIVIS HVI 26 (20L CONTAINER)"/>
    <s v="Stoke-On-Trent, ST6 4PB"/>
    <n v="10.4"/>
    <x v="3"/>
    <s v="Diesel"/>
    <n v="1.0574200000000001E-3"/>
  </r>
  <r>
    <s v="S025921"/>
    <x v="77"/>
    <s v="PO135233"/>
    <s v="GRN180188"/>
    <n v="23254885"/>
    <s v="CONSUMABLES KIT FOR GANTRY/PORTAL INSTALLATION"/>
    <s v="Saint Helens WA9 5GG"/>
    <n v="119.8"/>
    <x v="1"/>
    <s v="Diesel"/>
    <n v="4.4325999999999997E-2"/>
  </r>
  <r>
    <s v="S025921"/>
    <x v="77"/>
    <s v="PO142799"/>
    <s v="GRN180193"/>
    <s v="11700-6242"/>
    <s v="CINCH STRAP 4FT L 1IN W GREEN COTTON"/>
    <s v="Saint Helens WA9 5GG"/>
    <n v="119.8"/>
    <x v="1"/>
    <s v="Diesel"/>
    <n v="4.4325999999999997E-2"/>
  </r>
  <r>
    <s v="S023284"/>
    <x v="19"/>
    <s v="PO146804"/>
    <s v="GRN195243"/>
    <s v="361-1235-1"/>
    <s v="P60DV - OPERATOR CONSOLE"/>
    <s v="Leicester LE19 2DT"/>
    <n v="144"/>
    <x v="1"/>
    <s v="Diesel"/>
    <n v="5.3280000000000001E-2"/>
  </r>
  <r>
    <s v="S025921"/>
    <x v="77"/>
    <s v="PO137660"/>
    <s v="GRN180324"/>
    <s v="350-1093-1"/>
    <s v="KIT HARDWARE"/>
    <s v="Saint Helens WA9 5GG"/>
    <n v="119.8"/>
    <x v="1"/>
    <s v="Diesel"/>
    <n v="4.4325999999999997E-2"/>
  </r>
  <r>
    <s v="S023284"/>
    <x v="19"/>
    <s v="PO142410"/>
    <s v="GRN195250"/>
    <s v="361-1090-1"/>
    <s v="ENTRY/EXIT ZONE PANEL - P60DV"/>
    <s v="Leicester LE19 2DT"/>
    <n v="144"/>
    <x v="1"/>
    <s v="Diesel"/>
    <n v="5.3280000000000001E-2"/>
  </r>
  <r>
    <s v="S025921"/>
    <x v="77"/>
    <s v="PO140223"/>
    <s v="GRN180761"/>
    <s v="11700-1159"/>
    <s v="PUSH MOUNT WITH UMBRELLA .25 HOLE"/>
    <s v="Saint Helens WA9 5GG"/>
    <n v="119.8"/>
    <x v="1"/>
    <s v="Diesel"/>
    <n v="4.4325999999999997E-2"/>
  </r>
  <r>
    <s v="S025921"/>
    <x v="77"/>
    <s v="PO137183"/>
    <s v="GRN180779"/>
    <n v="10256100"/>
    <s v="INSTALLATION TOOL KIT FOR PORTAL/GANTRY"/>
    <s v="Saint Helens WA9 5GG"/>
    <n v="119.8"/>
    <x v="1"/>
    <s v="Diesel"/>
    <n v="4.4325999999999997E-2"/>
  </r>
  <r>
    <s v="S025921"/>
    <x v="77"/>
    <s v="PO135233"/>
    <s v="GRN180780"/>
    <n v="23254885"/>
    <s v="CONSUMABLES KIT FOR GANTRY/PORTAL INSTALLATION"/>
    <s v="Saint Helens WA9 5GG"/>
    <n v="119.8"/>
    <x v="1"/>
    <s v="Diesel"/>
    <n v="4.4325999999999997E-2"/>
  </r>
  <r>
    <s v="S001047"/>
    <x v="9"/>
    <s v="PO144821"/>
    <s v="GRN195254"/>
    <s v="11701-3091"/>
    <s v="SILICON PD - CDW04 - 5X5X10 THK - 8X2 ELEM - M13"/>
    <s v="81300 Johor Bahru Malaysia"/>
    <n v="6781"/>
    <x v="4"/>
    <s v="Aviation"/>
    <n v="1.1924057587200001"/>
  </r>
  <r>
    <s v="S001047"/>
    <x v="9"/>
    <s v="PO144281"/>
    <s v="GRN195257"/>
    <n v="66204255"/>
    <s v="SILICON PD - CDWO4 - 5X10.7X30 THK - 8X1 ELEM"/>
    <s v="81300 Johor Bahru Malaysia"/>
    <n v="6781"/>
    <x v="4"/>
    <s v="Aviation"/>
    <n v="1.1924057587200001"/>
  </r>
  <r>
    <s v="S001047"/>
    <x v="9"/>
    <s v="PO144580"/>
    <s v="GRN195258"/>
    <n v="66205215"/>
    <s v="2X8 ELEMENT PHOTO DIODE CDWO4 30MM THICK"/>
    <s v="81300 Johor Bahru Malaysia"/>
    <n v="6781"/>
    <x v="4"/>
    <s v="Aviation"/>
    <n v="1.1924057587200001"/>
  </r>
  <r>
    <s v="S025921"/>
    <x v="77"/>
    <s v="PO142566"/>
    <s v="GRN180791"/>
    <s v="11701-2380"/>
    <s v="M8 X 60MM THROUGH BOLT"/>
    <s v="Saint Helens WA9 5GG"/>
    <n v="119.8"/>
    <x v="1"/>
    <s v="Diesel"/>
    <n v="4.4325999999999997E-2"/>
  </r>
  <r>
    <s v="S025921"/>
    <x v="77"/>
    <s v="PO140813"/>
    <s v="GRN181150"/>
    <n v="101026148"/>
    <s v="M3 x 35 POZI PAN HEAD SCREW A2"/>
    <s v="Saint Helens WA9 5GG"/>
    <n v="119.8"/>
    <x v="1"/>
    <s v="Diesel"/>
    <n v="4.4325999999999997E-2"/>
  </r>
  <r>
    <s v="S001047"/>
    <x v="9"/>
    <s v="PO144580"/>
    <s v="GRN195263"/>
    <n v="66205215"/>
    <s v="2X8 ELEMENT PHOTO DIODE CDWO4 30MM THICK"/>
    <s v="81300 Johor Bahru Malaysia"/>
    <n v="6781"/>
    <x v="4"/>
    <s v="Aviation"/>
    <n v="1.1924057587200001"/>
  </r>
  <r>
    <s v="S023849"/>
    <x v="6"/>
    <s v="PO148713"/>
    <s v="GRN195266"/>
    <s v="11700-5700"/>
    <s v="SFP TRANSCEIVER 1250MBPS 1310NMFP SINGLE-MODE"/>
    <s v="Warrington WA2 8TX"/>
    <n v="78.2"/>
    <x v="2"/>
    <s v="Diesel"/>
    <n v="2.8933999999999996E-4"/>
  </r>
  <r>
    <s v="S001047"/>
    <x v="9"/>
    <s v="PO144821"/>
    <s v="GRN195267"/>
    <s v="11701-3091"/>
    <s v="SILICON PD - CDW04 - 5X5X10 THK - 8X2 ELEM - M13"/>
    <s v="81300 Johor Bahru Malaysia"/>
    <n v="6781"/>
    <x v="4"/>
    <s v="Aviation"/>
    <n v="1.1924057587200001"/>
  </r>
  <r>
    <s v="S022670"/>
    <x v="26"/>
    <s v="PO146553"/>
    <s v="GRN195268"/>
    <n v="85204902"/>
    <s v="M5 CAGE NUT  (SERIES 40111 TYPE CN)"/>
    <s v="Congleton CW12 1HR"/>
    <n v="12.8"/>
    <x v="2"/>
    <s v="Diesel"/>
    <n v="4.7360000000000001E-5"/>
  </r>
  <r>
    <s v="S001121"/>
    <x v="5"/>
    <s v="PO148248"/>
    <s v="GRN195271"/>
    <s v="11700-6227"/>
    <s v="FACTORYTALK SE SITE EDITION STATION LICENSE 25 SCR"/>
    <s v="Salford M5 4BE"/>
    <n v="103.6"/>
    <x v="2"/>
    <s v="Diesel"/>
    <n v="3.8331999999999998E-4"/>
  </r>
  <r>
    <s v="S025921"/>
    <x v="77"/>
    <s v="PO141726"/>
    <s v="GRN181427"/>
    <n v="85212377"/>
    <s v="M3 X 30 POZI PAN HEAD SCREW A2"/>
    <s v="Saint Helens WA9 5GG"/>
    <n v="119.8"/>
    <x v="1"/>
    <s v="Diesel"/>
    <n v="4.4325999999999997E-2"/>
  </r>
  <r>
    <s v="S025921"/>
    <x v="77"/>
    <s v="PO140367"/>
    <s v="GRN181431"/>
    <s v="11700-3088"/>
    <s v="FITTING STRAIGHT 6MM X 1/4ID MALE BSPP SS"/>
    <s v="Saint Helens WA9 5GG"/>
    <n v="119.8"/>
    <x v="1"/>
    <s v="Diesel"/>
    <n v="4.4325999999999997E-2"/>
  </r>
  <r>
    <s v="S023849"/>
    <x v="6"/>
    <s v="PO148765"/>
    <s v="GRN195284"/>
    <n v="101007863"/>
    <s v="NETGEAR COMPATIBLE 10GBASE-LR SFP+1310NM 10KM"/>
    <s v="Warrington WA2 8TX"/>
    <n v="78.2"/>
    <x v="2"/>
    <s v="Diesel"/>
    <n v="2.8933999999999996E-4"/>
  </r>
  <r>
    <s v="S025921"/>
    <x v="77"/>
    <s v="PO141974"/>
    <s v="GRN181437"/>
    <n v="101009416"/>
    <s v="M3 X 10 POZI PAN HEAD SCREW A2"/>
    <s v="Saint Helens WA9 5GG"/>
    <n v="119.8"/>
    <x v="1"/>
    <s v="Diesel"/>
    <n v="4.4325999999999997E-2"/>
  </r>
  <r>
    <s v="S025921"/>
    <x v="77"/>
    <s v="PO143318"/>
    <s v="GRN181439"/>
    <s v="11700-6134"/>
    <s v="ANTI-SEIZE COPPER QUIKESTIX"/>
    <s v="Saint Helens WA9 5GG"/>
    <n v="119.8"/>
    <x v="1"/>
    <s v="Diesel"/>
    <n v="4.4325999999999997E-2"/>
  </r>
  <r>
    <s v="S023284"/>
    <x v="19"/>
    <s v="PO141764"/>
    <s v="GRN195298"/>
    <s v="361-1010-1"/>
    <s v="P60DV - MAIN CONTROL PANEL"/>
    <s v="Leicester LE19 2DT"/>
    <n v="144"/>
    <x v="1"/>
    <s v="Diesel"/>
    <n v="5.3280000000000001E-2"/>
  </r>
  <r>
    <s v="S023284"/>
    <x v="19"/>
    <s v="PO143148"/>
    <s v="GRN195299"/>
    <n v="101034024"/>
    <s v="MAIN CONTROL PANEL"/>
    <s v="Leicester LE19 2DT"/>
    <n v="144"/>
    <x v="1"/>
    <s v="Diesel"/>
    <n v="5.3280000000000001E-2"/>
  </r>
  <r>
    <s v="S023284"/>
    <x v="19"/>
    <s v="PO143148"/>
    <s v="GRN195300"/>
    <n v="101034024"/>
    <s v="MAIN CONTROL PANEL"/>
    <s v="Leicester LE19 2DT"/>
    <n v="144"/>
    <x v="1"/>
    <s v="Diesel"/>
    <n v="5.3280000000000001E-2"/>
  </r>
  <r>
    <s v="S023284"/>
    <x v="19"/>
    <s v="PO147509"/>
    <s v="GRN195318"/>
    <s v="356-1249-1"/>
    <s v="STAINLESS STEEL BEACON BOX W/MOXA"/>
    <s v="Leicester LE19 2DT"/>
    <n v="144"/>
    <x v="1"/>
    <s v="Diesel"/>
    <n v="5.3280000000000001E-2"/>
  </r>
  <r>
    <s v="S023284"/>
    <x v="19"/>
    <s v="PO140973"/>
    <s v="GRN195319"/>
    <s v="340-1071-1"/>
    <s v="CONDUIT OUTDOOR EQUIPMENT RACK ASSY – JUNCTION BOX"/>
    <s v="Leicester LE19 2DT"/>
    <n v="144"/>
    <x v="1"/>
    <s v="Diesel"/>
    <n v="5.3280000000000001E-2"/>
  </r>
  <r>
    <s v="S025431"/>
    <x v="0"/>
    <s v="PO147833"/>
    <s v="GRN195320"/>
    <s v="11561-0744"/>
    <s v="SCREW SEMS FLT/SPL/LOC SHCS M6X22 NICKEL PLATED"/>
    <s v="Boston Massachusetts"/>
    <n v="3154"/>
    <x v="0"/>
    <s v="Crude"/>
    <n v="1.0118031999999999E-2"/>
  </r>
  <r>
    <s v="S025921"/>
    <x v="77"/>
    <s v="PO140223"/>
    <s v="GRN181440"/>
    <s v="11540-0281"/>
    <s v="LUBRICANT ANTI - SIEZE MOLY 1LB CAN"/>
    <s v="Saint Helens WA9 5GG"/>
    <n v="119.8"/>
    <x v="1"/>
    <s v="Diesel"/>
    <n v="4.4325999999999997E-2"/>
  </r>
  <r>
    <s v="S025921"/>
    <x v="77"/>
    <s v="PO135227"/>
    <s v="GRN181442"/>
    <s v="340-1287-1"/>
    <s v="KIT BASE ANCHOR HARDWARE CONCRETE"/>
    <s v="Saint Helens WA9 5GG"/>
    <n v="119.8"/>
    <x v="1"/>
    <s v="Diesel"/>
    <n v="4.4325999999999997E-2"/>
  </r>
  <r>
    <s v="S025921"/>
    <x v="77"/>
    <s v="PO135233"/>
    <s v="GRN181453"/>
    <n v="23254885"/>
    <s v="CONSUMABLES KIT FOR GANTRY/PORTAL INSTALLATION"/>
    <s v="Saint Helens WA9 5GG"/>
    <n v="119.8"/>
    <x v="1"/>
    <s v="Diesel"/>
    <n v="4.4325999999999997E-2"/>
  </r>
  <r>
    <s v="S001121"/>
    <x v="5"/>
    <s v="PO146187"/>
    <s v="GRN195324"/>
    <s v="11701-2186"/>
    <s v="PM1000 ENERGY MONITOR EM3 ETHERNET"/>
    <s v="Salford M5 4BE"/>
    <n v="103.6"/>
    <x v="2"/>
    <s v="Diesel"/>
    <n v="3.8331999999999998E-4"/>
  </r>
  <r>
    <s v="S001121"/>
    <x v="5"/>
    <s v="PO142074"/>
    <s v="GRN195325"/>
    <n v="101035626"/>
    <s v="PANELVIEW PLUS 7. 4.3&quot; SCREEN ALLEN BRADLEY 2711P-"/>
    <s v="Salford M5 4BE"/>
    <n v="103.6"/>
    <x v="2"/>
    <s v="Diesel"/>
    <n v="3.8331999999999998E-4"/>
  </r>
  <r>
    <s v="S001121"/>
    <x v="5"/>
    <s v="PO148594"/>
    <s v="GRN195326"/>
    <n v="101008907"/>
    <s v="PANELVIEW PLUS 15&quot; TOUCH SCREEN DISPLAY"/>
    <s v="Salford M5 4BE"/>
    <n v="103.6"/>
    <x v="2"/>
    <s v="Diesel"/>
    <n v="3.8331999999999998E-4"/>
  </r>
  <r>
    <s v="S025921"/>
    <x v="77"/>
    <s v="PO142946"/>
    <s v="GRN181567"/>
    <s v="11540-0152"/>
    <s v="GROMMET STRIP RUBBER"/>
    <s v="Saint Helens WA9 5GG"/>
    <n v="119.8"/>
    <x v="1"/>
    <s v="Diesel"/>
    <n v="4.4325999999999997E-2"/>
  </r>
  <r>
    <s v="S025921"/>
    <x v="77"/>
    <s v="PO135227"/>
    <s v="GRN181568"/>
    <s v="340-1287-1"/>
    <s v="KIT BASE ANCHOR HARDWARE CONCRETE"/>
    <s v="Saint Helens WA9 5GG"/>
    <n v="119.8"/>
    <x v="1"/>
    <s v="Diesel"/>
    <n v="4.4325999999999997E-2"/>
  </r>
  <r>
    <s v="S025921"/>
    <x v="77"/>
    <s v="PO137183"/>
    <s v="GRN181610"/>
    <n v="10256100"/>
    <s v="INSTALLATION TOOL KIT FOR PORTAL/GANTRY"/>
    <s v="Saint Helens WA9 5GG"/>
    <n v="119.8"/>
    <x v="1"/>
    <s v="Diesel"/>
    <n v="4.4325999999999997E-2"/>
  </r>
  <r>
    <s v="S025921"/>
    <x v="77"/>
    <s v="PO140633"/>
    <s v="GRN182128"/>
    <s v="11563-0058"/>
    <s v="WASHER FLAT M6ID STL"/>
    <s v="Saint Helens WA9 5GG"/>
    <n v="119.8"/>
    <x v="1"/>
    <s v="Diesel"/>
    <n v="4.4325999999999997E-2"/>
  </r>
  <r>
    <s v="S025921"/>
    <x v="77"/>
    <s v="PO143087"/>
    <s v="GRN183046"/>
    <n v="85213706"/>
    <s v="M16 x 40 - B FLANGED HEXAGON HEAD BOLT GRADE 10.9"/>
    <s v="Saint Helens WA9 5GG"/>
    <n v="119.8"/>
    <x v="1"/>
    <s v="Diesel"/>
    <n v="4.4325999999999997E-2"/>
  </r>
  <r>
    <s v="S025921"/>
    <x v="77"/>
    <s v="PO143318"/>
    <s v="GRN183048"/>
    <n v="101025377"/>
    <s v="M5 x  12mm x 1mm RETAINING WASHER - HDPE"/>
    <s v="Saint Helens WA9 5GG"/>
    <n v="119.8"/>
    <x v="1"/>
    <s v="Diesel"/>
    <n v="4.4325999999999997E-2"/>
  </r>
  <r>
    <s v="S025921"/>
    <x v="77"/>
    <s v="PO140726"/>
    <s v="GRN183051"/>
    <s v="11546-0206"/>
    <s v="SCREW HEX M16X55MM STL-Z"/>
    <s v="Saint Helens WA9 5GG"/>
    <n v="119.8"/>
    <x v="1"/>
    <s v="Diesel"/>
    <n v="4.4325999999999997E-2"/>
  </r>
  <r>
    <s v="S025921"/>
    <x v="77"/>
    <s v="PO143087"/>
    <s v="GRN183267"/>
    <s v="340-1369-1"/>
    <s v="KIT HARDWARE"/>
    <s v="Saint Helens WA9 5GG"/>
    <n v="119.8"/>
    <x v="1"/>
    <s v="Diesel"/>
    <n v="4.4325999999999997E-2"/>
  </r>
  <r>
    <s v="S025921"/>
    <x v="77"/>
    <s v="PO132889"/>
    <s v="GRN183269"/>
    <s v="340-1369-1"/>
    <s v="KIT HARDWARE"/>
    <s v="Saint Helens WA9 5GG"/>
    <n v="119.8"/>
    <x v="1"/>
    <s v="Diesel"/>
    <n v="4.4325999999999997E-2"/>
  </r>
  <r>
    <s v="S025921"/>
    <x v="77"/>
    <s v="PO143363"/>
    <s v="GRN183272"/>
    <n v="85212377"/>
    <s v="M3 X 30 POZI PAN HEAD SCREW A2"/>
    <s v="Saint Helens WA9 5GG"/>
    <n v="119.8"/>
    <x v="1"/>
    <s v="Diesel"/>
    <n v="4.4325999999999997E-2"/>
  </r>
  <r>
    <s v="S025921"/>
    <x v="77"/>
    <s v="PO144205"/>
    <s v="GRN183273"/>
    <n v="85212108"/>
    <s v="M6 X 16 HEXAGON HEAD SCREW GRADE A2-70"/>
    <s v="Saint Helens WA9 5GG"/>
    <n v="119.8"/>
    <x v="1"/>
    <s v="Diesel"/>
    <n v="4.4325999999999997E-2"/>
  </r>
  <r>
    <s v="S025921"/>
    <x v="77"/>
    <s v="PO143363"/>
    <s v="GRN183278"/>
    <n v="85213914"/>
    <s v="3/4 UNC X 1.5 HEX HEAD BOLT GRADE 10.9"/>
    <s v="Saint Helens WA9 5GG"/>
    <n v="119.8"/>
    <x v="1"/>
    <s v="Diesel"/>
    <n v="4.4325999999999997E-2"/>
  </r>
  <r>
    <s v="S025921"/>
    <x v="77"/>
    <s v="PO143318"/>
    <s v="GRN183425"/>
    <s v="11540-0255"/>
    <s v="ADHESIVE THREADLOCK"/>
    <s v="Saint Helens WA9 5GG"/>
    <n v="119.8"/>
    <x v="1"/>
    <s v="Diesel"/>
    <n v="4.4325999999999997E-2"/>
  </r>
  <r>
    <s v="S025921"/>
    <x v="77"/>
    <s v="PO143711"/>
    <s v="GRN183911"/>
    <s v="11700-1649"/>
    <s v="EPOXY 9.3 OZ"/>
    <s v="Saint Helens WA9 5GG"/>
    <n v="119.8"/>
    <x v="1"/>
    <s v="Diesel"/>
    <n v="4.4325999999999997E-2"/>
  </r>
  <r>
    <s v="S025921"/>
    <x v="77"/>
    <s v="PO143318"/>
    <s v="GRN183914"/>
    <s v="11700-6135"/>
    <s v="SIKAFLEX 221 POLYURETHANE SEALANT, ALUMINUM GRAY 3"/>
    <s v="Saint Helens WA9 5GG"/>
    <n v="119.8"/>
    <x v="1"/>
    <s v="Diesel"/>
    <n v="4.4325999999999997E-2"/>
  </r>
  <r>
    <s v="S025921"/>
    <x v="77"/>
    <s v="PO139183"/>
    <s v="GRN183919"/>
    <n v="101029178"/>
    <s v="DOPPLER SIGN ACTIVATED/SPEED SENSOR/DOPPLER RADAR"/>
    <s v="Saint Helens WA9 5GG"/>
    <n v="119.8"/>
    <x v="1"/>
    <s v="Diesel"/>
    <n v="4.4325999999999997E-2"/>
  </r>
  <r>
    <s v="S025921"/>
    <x v="77"/>
    <s v="PO144363"/>
    <s v="GRN183922"/>
    <n v="85207430"/>
    <s v="4.8 X 19 POZI FLANGE HEAD SCREW STAINLESS STEEL"/>
    <s v="Saint Helens WA9 5GG"/>
    <n v="119.8"/>
    <x v="1"/>
    <s v="Diesel"/>
    <n v="4.4325999999999997E-2"/>
  </r>
  <r>
    <s v="S024190"/>
    <x v="22"/>
    <s v="PO147690"/>
    <s v="GRN195344"/>
    <n v="40259812"/>
    <s v="COWL BASE SEAL"/>
    <s v="Stockport SK4 2JT"/>
    <n v="22.2"/>
    <x v="1"/>
    <s v="Diesel"/>
    <n v="8.2140000000000008E-3"/>
  </r>
  <r>
    <s v="S025921"/>
    <x v="77"/>
    <s v="PO143087"/>
    <s v="GRN183925"/>
    <n v="85213914"/>
    <s v="3/4 UNC X 1.5 HEX HEAD BOLT GRADE 10.9"/>
    <s v="Saint Helens WA9 5GG"/>
    <n v="119.8"/>
    <x v="1"/>
    <s v="Diesel"/>
    <n v="4.4325999999999997E-2"/>
  </r>
  <r>
    <s v="S025921"/>
    <x v="77"/>
    <s v="PO143087"/>
    <s v="GRN183929"/>
    <s v="340-1369-1"/>
    <s v="KIT HARDWARE"/>
    <s v="Saint Helens WA9 5GG"/>
    <n v="119.8"/>
    <x v="1"/>
    <s v="Diesel"/>
    <n v="4.4325999999999997E-2"/>
  </r>
  <r>
    <s v="S025921"/>
    <x v="77"/>
    <s v="PO144088"/>
    <s v="GRN184541"/>
    <n v="101049466"/>
    <s v="M10 FLAT WASHER (HEAVY FORM - DIN7349) A2"/>
    <s v="Saint Helens WA9 5GG"/>
    <n v="119.8"/>
    <x v="1"/>
    <s v="Diesel"/>
    <n v="4.4325999999999997E-2"/>
  </r>
  <r>
    <s v="S025921"/>
    <x v="77"/>
    <s v="PO142202"/>
    <s v="GRN184542"/>
    <n v="85213756"/>
    <s v="M12 FLANGED ALL METAL LOCK NUT GRADE 10"/>
    <s v="Saint Helens WA9 5GG"/>
    <n v="119.8"/>
    <x v="1"/>
    <s v="Diesel"/>
    <n v="4.4325999999999997E-2"/>
  </r>
  <r>
    <s v="S025921"/>
    <x v="77"/>
    <s v="PO143318"/>
    <s v="GRN184543"/>
    <s v="11700-6134"/>
    <s v="ANTI-SEIZE COPPER QUIKESTIX"/>
    <s v="Saint Helens WA9 5GG"/>
    <n v="119.8"/>
    <x v="1"/>
    <s v="Diesel"/>
    <n v="4.4325999999999997E-2"/>
  </r>
  <r>
    <s v="S025921"/>
    <x v="77"/>
    <s v="PO143087"/>
    <s v="GRN184639"/>
    <n v="85213706"/>
    <s v="M16 x 40 - B FLANGED HEXAGON HEAD BOLT GRADE 10.9"/>
    <s v="Saint Helens WA9 5GG"/>
    <n v="119.8"/>
    <x v="1"/>
    <s v="Diesel"/>
    <n v="4.4325999999999997E-2"/>
  </r>
  <r>
    <s v="S023413"/>
    <x v="15"/>
    <s v="PO143315"/>
    <s v="GRN195351"/>
    <n v="42203630"/>
    <s v="VISY IRIS CONTAINER OCR SOFTWARE"/>
    <s v="33100 Tampere, Finland"/>
    <n v="3916"/>
    <x v="2"/>
    <s v="Diesel"/>
    <n v="3.9815929999999999E-2"/>
  </r>
  <r>
    <s v="S025921"/>
    <x v="77"/>
    <s v="PO140726"/>
    <s v="GRN184663"/>
    <s v="11700-5216"/>
    <s v="BOLT HEX DIN 933 M18 X 2.5X 40MM GEOMET STL"/>
    <s v="Saint Helens WA9 5GG"/>
    <n v="119.8"/>
    <x v="1"/>
    <s v="Diesel"/>
    <n v="4.4325999999999997E-2"/>
  </r>
  <r>
    <s v="S025921"/>
    <x v="77"/>
    <s v="PO143087"/>
    <s v="GRN184677"/>
    <n v="85213707"/>
    <s v="M16 X 45 - B FLANGED HEX HEAD BOLT GRADE 10.9"/>
    <s v="Saint Helens WA9 5GG"/>
    <n v="119.8"/>
    <x v="1"/>
    <s v="Diesel"/>
    <n v="4.4325999999999997E-2"/>
  </r>
  <r>
    <s v="S025921"/>
    <x v="77"/>
    <s v="PO135233"/>
    <s v="GRN184844"/>
    <n v="23254885"/>
    <s v="CONSUMABLES KIT FOR GANTRY/PORTAL INSTALLATION"/>
    <s v="Saint Helens WA9 5GG"/>
    <n v="119.8"/>
    <x v="1"/>
    <s v="Diesel"/>
    <n v="4.4325999999999997E-2"/>
  </r>
  <r>
    <s v="S025921"/>
    <x v="77"/>
    <s v="PO135233"/>
    <s v="GRN184845"/>
    <n v="23254885"/>
    <s v="CONSUMABLES KIT FOR GANTRY/PORTAL INSTALLATION"/>
    <s v="Saint Helens WA9 5GG"/>
    <n v="119.8"/>
    <x v="1"/>
    <s v="Diesel"/>
    <n v="4.4325999999999997E-2"/>
  </r>
  <r>
    <s v="S025921"/>
    <x v="77"/>
    <s v="PO135580"/>
    <s v="GRN184846"/>
    <n v="23254885"/>
    <s v="CONSUMABLES KIT FOR GANTRY/PORTAL INSTALLATION"/>
    <s v="Saint Helens WA9 5GG"/>
    <n v="119.8"/>
    <x v="1"/>
    <s v="Diesel"/>
    <n v="4.4325999999999997E-2"/>
  </r>
  <r>
    <s v="S025921"/>
    <x v="77"/>
    <s v="PO143078"/>
    <s v="GRN184912"/>
    <n v="10256100"/>
    <s v="INSTALLATION TOOL KIT FOR PORTAL/GANTRY"/>
    <s v="Saint Helens WA9 5GG"/>
    <n v="119.8"/>
    <x v="1"/>
    <s v="Diesel"/>
    <n v="4.4325999999999997E-2"/>
  </r>
  <r>
    <s v="S025921"/>
    <x v="77"/>
    <s v="PO137183"/>
    <s v="GRN184913"/>
    <n v="10256100"/>
    <s v="INSTALLATION TOOL KIT FOR PORTAL/GANTRY"/>
    <s v="Saint Helens WA9 5GG"/>
    <n v="119.8"/>
    <x v="1"/>
    <s v="Diesel"/>
    <n v="4.4325999999999997E-2"/>
  </r>
  <r>
    <s v="S025921"/>
    <x v="77"/>
    <s v="PO143363"/>
    <s v="GRN184919"/>
    <n v="85211547"/>
    <s v="M8 X 90 HEXAGON HEAD BOLT GRADE A2-70"/>
    <s v="Saint Helens WA9 5GG"/>
    <n v="119.8"/>
    <x v="1"/>
    <s v="Diesel"/>
    <n v="4.4325999999999997E-2"/>
  </r>
  <r>
    <s v="S025921"/>
    <x v="77"/>
    <s v="PO143318"/>
    <s v="GRN184925"/>
    <s v="11700-2836"/>
    <s v="TWO-HOLE, ALUMINUM, THREE BARREL LUG"/>
    <s v="Saint Helens WA9 5GG"/>
    <n v="119.8"/>
    <x v="1"/>
    <s v="Diesel"/>
    <n v="4.4325999999999997E-2"/>
  </r>
  <r>
    <s v="S002239"/>
    <x v="17"/>
    <s v="PO143492"/>
    <s v="GRN186459"/>
    <n v="101022020"/>
    <s v="TCU - HV, 3.0 ton, -40 to +55 C"/>
    <s v="UT 84104"/>
    <n v="4725"/>
    <x v="4"/>
    <s v="Aviation"/>
    <n v="8.3086819200000015"/>
  </r>
  <r>
    <s v="S025921"/>
    <x v="77"/>
    <s v="PO143363"/>
    <s v="GRN184927"/>
    <n v="85213914"/>
    <s v="3/4 UNC X 1.5 HEX HEAD BOLT GRADE 10.9"/>
    <s v="Saint Helens WA9 5GG"/>
    <n v="119.8"/>
    <x v="1"/>
    <s v="Diesel"/>
    <n v="4.4325999999999997E-2"/>
  </r>
  <r>
    <s v="S025921"/>
    <x v="77"/>
    <s v="PO143318"/>
    <s v="GRN184928"/>
    <s v="11540-0007"/>
    <s v="THREADLOCKER MED STRENGTH BLUE 9-GRAM STICK"/>
    <s v="Saint Helens WA9 5GG"/>
    <n v="119.8"/>
    <x v="1"/>
    <s v="Diesel"/>
    <n v="4.4325999999999997E-2"/>
  </r>
  <r>
    <s v="S025921"/>
    <x v="77"/>
    <s v="PO143318"/>
    <s v="GRN184934"/>
    <s v="11700-6135"/>
    <s v="SIKAFLEX 221 POLYURETHANE SEALANT, ALUMINUM GRAY 3"/>
    <s v="Saint Helens WA9 5GG"/>
    <n v="119.8"/>
    <x v="1"/>
    <s v="Diesel"/>
    <n v="4.4325999999999997E-2"/>
  </r>
  <r>
    <s v="S025921"/>
    <x v="77"/>
    <s v="PO143087"/>
    <s v="GRN185449"/>
    <s v="340-1369-1"/>
    <s v="KIT HARDWARE"/>
    <s v="Saint Helens WA9 5GG"/>
    <n v="119.8"/>
    <x v="1"/>
    <s v="Diesel"/>
    <n v="4.4325999999999997E-2"/>
  </r>
  <r>
    <s v="S025921"/>
    <x v="77"/>
    <s v="PO144436"/>
    <s v="GRN185450"/>
    <s v="340-1369-1"/>
    <s v="KIT HARDWARE"/>
    <s v="Saint Helens WA9 5GG"/>
    <n v="119.8"/>
    <x v="1"/>
    <s v="Diesel"/>
    <n v="4.4325999999999997E-2"/>
  </r>
  <r>
    <s v="S000892"/>
    <x v="16"/>
    <s v="PO148897"/>
    <s v="GRN195372"/>
    <n v="34211941"/>
    <s v="ST TO ST SINGLE MODE SIMPLEX FIBRE OPTIC ADAPTOR"/>
    <s v="Stockport SK4 2JT"/>
    <n v="55"/>
    <x v="2"/>
    <s v="Diesel"/>
    <n v="2.0350000000000001E-4"/>
  </r>
  <r>
    <s v="S000892"/>
    <x v="16"/>
    <s v="PO148674"/>
    <s v="GRN195373"/>
    <n v="56207182"/>
    <s v="24VAC EXTERNAL IP66 POWER SUPPLY"/>
    <s v="Stockport SK4 2JT"/>
    <n v="55"/>
    <x v="2"/>
    <s v="Diesel"/>
    <n v="2.0350000000000001E-4"/>
  </r>
  <r>
    <s v="S000892"/>
    <x v="16"/>
    <s v="PO148797"/>
    <s v="GRN195374"/>
    <n v="101028605"/>
    <s v="C14 CABLE MOUNT PLUG MALE 10A SCREW REWIREABLE"/>
    <s v="Stockport SK4 2JT"/>
    <n v="55"/>
    <x v="2"/>
    <s v="Diesel"/>
    <n v="2.0350000000000001E-4"/>
  </r>
  <r>
    <s v="S025921"/>
    <x v="77"/>
    <s v="PO143318"/>
    <s v="GRN185582"/>
    <n v="101034078"/>
    <s v="DOWEL PIN 1/16 (M6) X 3/8IN (ANSI B18.8.2) - A1 SS"/>
    <s v="Saint Helens WA9 5GG"/>
    <n v="119.8"/>
    <x v="1"/>
    <s v="Diesel"/>
    <n v="4.4325999999999997E-2"/>
  </r>
  <r>
    <s v="S025921"/>
    <x v="77"/>
    <s v="PO144893"/>
    <s v="GRN185584"/>
    <s v="11540-0257-UOM"/>
    <s v="SEALANT PIPE THREAD ANAEROBIC COMPOUND 50ML TUBE"/>
    <s v="Saint Helens WA9 5GG"/>
    <n v="119.8"/>
    <x v="1"/>
    <s v="Diesel"/>
    <n v="4.4325999999999997E-2"/>
  </r>
  <r>
    <s v="S025921"/>
    <x v="77"/>
    <s v="PO143579"/>
    <s v="GRN185589"/>
    <s v="11565-0282"/>
    <s v="WASHER SEALING .50ID EPDM"/>
    <s v="Saint Helens WA9 5GG"/>
    <n v="119.8"/>
    <x v="1"/>
    <s v="Diesel"/>
    <n v="4.4325999999999997E-2"/>
  </r>
  <r>
    <s v="S025921"/>
    <x v="77"/>
    <s v="PO143318"/>
    <s v="GRN185590"/>
    <s v="11700-2836"/>
    <s v="TWO-HOLE, ALUMINUM, THREE BARREL LUG"/>
    <s v="Saint Helens WA9 5GG"/>
    <n v="119.8"/>
    <x v="1"/>
    <s v="Diesel"/>
    <n v="4.4325999999999997E-2"/>
  </r>
  <r>
    <s v="S025921"/>
    <x v="77"/>
    <s v="PO143318"/>
    <s v="GRN185593"/>
    <s v="11540-0007"/>
    <s v="THREADLOCKER MED STRENGTH BLUE 9-GRAM STICK"/>
    <s v="Saint Helens WA9 5GG"/>
    <n v="119.8"/>
    <x v="1"/>
    <s v="Diesel"/>
    <n v="4.4325999999999997E-2"/>
  </r>
  <r>
    <s v="S000892"/>
    <x v="16"/>
    <s v="PO148674"/>
    <s v="GRN195381"/>
    <n v="34208933"/>
    <s v="SWITCH DISCONNECTOR 4 POLE DIN RAIL 63A 22 KW IP65"/>
    <s v="Stockport SK4 2JT"/>
    <n v="55"/>
    <x v="2"/>
    <s v="Diesel"/>
    <n v="2.0350000000000001E-4"/>
  </r>
  <r>
    <s v="S000892"/>
    <x v="16"/>
    <s v="PO148674"/>
    <s v="GRN195382"/>
    <n v="30202428"/>
    <s v="CABLE UNSHIELDED SINGLE PAIR 7/28 20AWG X 304MT"/>
    <s v="Stockport SK4 2JT"/>
    <n v="55"/>
    <x v="2"/>
    <s v="Diesel"/>
    <n v="2.0350000000000001E-4"/>
  </r>
  <r>
    <s v="S025921"/>
    <x v="77"/>
    <s v="PO143318"/>
    <s v="GRN185594"/>
    <s v="11540-0255"/>
    <s v="ADHESIVE THREADLOCK"/>
    <s v="Saint Helens WA9 5GG"/>
    <n v="119.8"/>
    <x v="1"/>
    <s v="Diesel"/>
    <n v="4.4325999999999997E-2"/>
  </r>
  <r>
    <s v="S025921"/>
    <x v="77"/>
    <s v="PO143711"/>
    <s v="GRN185635"/>
    <s v="11700-1649"/>
    <s v="EPOXY 9.3 OZ"/>
    <s v="Saint Helens WA9 5GG"/>
    <n v="119.8"/>
    <x v="1"/>
    <s v="Diesel"/>
    <n v="4.4325999999999997E-2"/>
  </r>
  <r>
    <s v="S025921"/>
    <x v="77"/>
    <s v="PO144285"/>
    <s v="GRN185653"/>
    <s v="11540-0281"/>
    <s v="LUBRICANT ANTI - SIEZE MOLY 1LB CAN"/>
    <s v="Saint Helens WA9 5GG"/>
    <n v="119.8"/>
    <x v="1"/>
    <s v="Diesel"/>
    <n v="4.4325999999999997E-2"/>
  </r>
  <r>
    <s v="S025921"/>
    <x v="77"/>
    <s v="PO143318"/>
    <s v="GRN185687"/>
    <s v="11700-3841"/>
    <s v="CLAMP TWO LINE 1 1/2IN POLY VIBRATION DAMPING"/>
    <s v="Saint Helens WA9 5GG"/>
    <n v="119.8"/>
    <x v="1"/>
    <s v="Diesel"/>
    <n v="4.4325999999999997E-2"/>
  </r>
  <r>
    <s v="S025921"/>
    <x v="77"/>
    <s v="PO143363"/>
    <s v="GRN185808"/>
    <n v="85213572"/>
    <s v="M12 HIGH STRENGTH FLAT WASHER HDG"/>
    <s v="Saint Helens WA9 5GG"/>
    <n v="119.8"/>
    <x v="1"/>
    <s v="Diesel"/>
    <n v="4.4325999999999997E-2"/>
  </r>
  <r>
    <s v="S025921"/>
    <x v="77"/>
    <s v="PO138797"/>
    <s v="GRN185860"/>
    <n v="10256100"/>
    <s v="INSTALLATION TOOL KIT FOR PORTAL/GANTRY"/>
    <s v="Saint Helens WA9 5GG"/>
    <n v="119.8"/>
    <x v="1"/>
    <s v="Diesel"/>
    <n v="4.4325999999999997E-2"/>
  </r>
  <r>
    <s v="S025033"/>
    <x v="23"/>
    <s v="PO148813"/>
    <s v="GRN195406"/>
    <s v="11701-2037"/>
    <s v="60W 4800 LUMEN SQUARE LED WORK LIGHT, 24V"/>
    <s v="Nantwich CW5 6DX"/>
    <n v="44.6"/>
    <x v="2"/>
    <s v="Diesel"/>
    <n v="1.6501999999999999E-4"/>
  </r>
  <r>
    <s v="S025431"/>
    <x v="0"/>
    <s v="PO148264"/>
    <s v="GRN195407"/>
    <s v="11540-0018"/>
    <s v="PASTE SILICONE DIELECTRIC"/>
    <s v="Boston Massachusetts"/>
    <n v="3154"/>
    <x v="0"/>
    <s v="Crude"/>
    <n v="1.0118031999999999E-2"/>
  </r>
  <r>
    <s v="S025431"/>
    <x v="0"/>
    <s v="PO148470"/>
    <s v="GRN195408"/>
    <s v="11540-0331"/>
    <s v="AIR FILTER CHILLER"/>
    <s v="Boston Massachusetts"/>
    <n v="3154"/>
    <x v="0"/>
    <s v="Crude"/>
    <n v="1.0118031999999999E-2"/>
  </r>
  <r>
    <s v="S025921"/>
    <x v="77"/>
    <s v="PO138797"/>
    <s v="GRN185985"/>
    <n v="10256100"/>
    <s v="INSTALLATION TOOL KIT FOR PORTAL/GANTRY"/>
    <s v="Saint Helens WA9 5GG"/>
    <n v="119.8"/>
    <x v="1"/>
    <s v="Diesel"/>
    <n v="4.4325999999999997E-2"/>
  </r>
  <r>
    <s v="S025921"/>
    <x v="77"/>
    <s v="PO137494"/>
    <s v="GRN185987"/>
    <n v="23254885"/>
    <s v="CONSUMABLES KIT FOR GANTRY/PORTAL INSTALLATION"/>
    <s v="Saint Helens WA9 5GG"/>
    <n v="119.8"/>
    <x v="1"/>
    <s v="Diesel"/>
    <n v="4.4325999999999997E-2"/>
  </r>
  <r>
    <s v="S025921"/>
    <x v="77"/>
    <s v="PO138797"/>
    <s v="GRN185989"/>
    <n v="23254885"/>
    <s v="CONSUMABLES KIT FOR GANTRY/PORTAL INSTALLATION"/>
    <s v="Saint Helens WA9 5GG"/>
    <n v="119.8"/>
    <x v="1"/>
    <s v="Diesel"/>
    <n v="4.4325999999999997E-2"/>
  </r>
  <r>
    <s v="S025921"/>
    <x v="77"/>
    <s v="PO139059"/>
    <s v="GRN186016"/>
    <s v="11700-3802"/>
    <s v="NUT M8 FLANGE NYLOCK 18-8 SST"/>
    <s v="Saint Helens WA9 5GG"/>
    <n v="119.8"/>
    <x v="1"/>
    <s v="Diesel"/>
    <n v="4.4325999999999997E-2"/>
  </r>
  <r>
    <s v="S025921"/>
    <x v="77"/>
    <s v="PO136026"/>
    <s v="GRN186206"/>
    <n v="23254885"/>
    <s v="CONSUMABLES KIT FOR GANTRY/PORTAL INSTALLATION"/>
    <s v="Saint Helens WA9 5GG"/>
    <n v="119.8"/>
    <x v="1"/>
    <s v="Diesel"/>
    <n v="4.4325999999999997E-2"/>
  </r>
  <r>
    <s v="S025921"/>
    <x v="77"/>
    <s v="PO144801"/>
    <s v="GRN186520"/>
    <s v="11700-4809"/>
    <s v="FLUID HEAT XFER 5-GAL PAIL 100% DEIONIZED WATER"/>
    <s v="Saint Helens WA9 5GG"/>
    <n v="119.8"/>
    <x v="1"/>
    <s v="Diesel"/>
    <n v="4.4325999999999997E-2"/>
  </r>
  <r>
    <s v="S025921"/>
    <x v="77"/>
    <s v="PO145312"/>
    <s v="GRN186536"/>
    <n v="85212377"/>
    <s v="M3 X 30 POZI PAN HEAD SCREW A2"/>
    <s v="Saint Helens WA9 5GG"/>
    <n v="119.8"/>
    <x v="1"/>
    <s v="Diesel"/>
    <n v="4.4325999999999997E-2"/>
  </r>
  <r>
    <s v="S001121"/>
    <x v="5"/>
    <s v="PO137921"/>
    <s v="GRN195419"/>
    <n v="50204186"/>
    <s v="8 CHANNEL SOURCE OUTPUT MODULE 24V DC"/>
    <s v="Salford M5 4BE"/>
    <n v="103.6"/>
    <x v="2"/>
    <s v="Diesel"/>
    <n v="3.8331999999999998E-4"/>
  </r>
  <r>
    <s v="S025921"/>
    <x v="77"/>
    <s v="PO145312"/>
    <s v="GRN186541"/>
    <n v="101026148"/>
    <s v="M3 X 35 POZI PAN HEAD SCREW A2"/>
    <s v="Saint Helens WA9 5GG"/>
    <n v="119.8"/>
    <x v="1"/>
    <s v="Diesel"/>
    <n v="4.4325999999999997E-2"/>
  </r>
  <r>
    <s v="S025921"/>
    <x v="77"/>
    <s v="PO144801"/>
    <s v="GRN186542"/>
    <n v="85213706"/>
    <s v="M16 x 40 - B FLANGED HEXAGON HEAD BOLT GRADE 10.9"/>
    <s v="Saint Helens WA9 5GG"/>
    <n v="119.8"/>
    <x v="1"/>
    <s v="Diesel"/>
    <n v="4.4325999999999997E-2"/>
  </r>
  <r>
    <s v="S023284"/>
    <x v="19"/>
    <s v="PO147444"/>
    <s v="GRN195434"/>
    <s v="11700-5327"/>
    <s v="E-STOP LEGEND PLASTIC"/>
    <s v="Leicester LE19 2DT"/>
    <n v="144"/>
    <x v="1"/>
    <s v="Diesel"/>
    <n v="5.3280000000000001E-2"/>
  </r>
  <r>
    <s v="S025921"/>
    <x v="77"/>
    <s v="PO144285"/>
    <s v="GRN186565"/>
    <s v="11700-6068"/>
    <s v="FLUID HEAT XFER 1-GAL OPTISHIELD CORROSION INHIBIT"/>
    <s v="Saint Helens WA9 5GG"/>
    <n v="119.8"/>
    <x v="1"/>
    <s v="Diesel"/>
    <n v="4.4325999999999997E-2"/>
  </r>
  <r>
    <s v="S025921"/>
    <x v="77"/>
    <s v="PO143087"/>
    <s v="GRN186574"/>
    <n v="101041518"/>
    <s v="M12 x 1.75 x 16mm BLACK DOG POINT SET SCREW"/>
    <s v="Saint Helens WA9 5GG"/>
    <n v="119.8"/>
    <x v="1"/>
    <s v="Diesel"/>
    <n v="4.4325999999999997E-2"/>
  </r>
  <r>
    <s v="S023284"/>
    <x v="19"/>
    <s v="PO146486"/>
    <s v="GRN195439"/>
    <s v="360-2100-1"/>
    <s v="STEPPER MOTOR ENCODER CABLE ASSEMBLY"/>
    <s v="Leicester LE19 2DT"/>
    <n v="144"/>
    <x v="1"/>
    <s v="Diesel"/>
    <n v="5.3280000000000001E-2"/>
  </r>
  <r>
    <s v="S025921"/>
    <x v="77"/>
    <s v="PO144893"/>
    <s v="GRN186594"/>
    <s v="11540-0257-UOM"/>
    <s v="SEALANT PIPE THREAD ANAEROBIC COMPOUND 50ML TUBE"/>
    <s v="Saint Helens WA9 5GG"/>
    <n v="119.8"/>
    <x v="1"/>
    <s v="Diesel"/>
    <n v="4.4325999999999997E-2"/>
  </r>
  <r>
    <s v="S025921"/>
    <x v="77"/>
    <s v="PO138856"/>
    <s v="GRN186701"/>
    <s v="340-1287-1"/>
    <s v="KIT BASE ANCHOR HARDWARE CONCRETE"/>
    <s v="Saint Helens WA9 5GG"/>
    <n v="119.8"/>
    <x v="1"/>
    <s v="Diesel"/>
    <n v="4.4325999999999997E-2"/>
  </r>
  <r>
    <s v="S025921"/>
    <x v="77"/>
    <s v="PO143078"/>
    <s v="GRN187034"/>
    <n v="10256100"/>
    <s v="INSTALLATION TOOL KIT FOR PORTAL/GANTRY"/>
    <s v="Saint Helens WA9 5GG"/>
    <n v="119.8"/>
    <x v="1"/>
    <s v="Diesel"/>
    <n v="4.4325999999999997E-2"/>
  </r>
  <r>
    <s v="S025921"/>
    <x v="77"/>
    <s v="PO145544"/>
    <s v="GRN187111"/>
    <n v="101009804"/>
    <s v="M4 x 10 HEXAGON SOCKET CSK HEAD SCREW A2-70"/>
    <s v="Saint Helens WA9 5GG"/>
    <n v="119.8"/>
    <x v="1"/>
    <s v="Diesel"/>
    <n v="4.4325999999999997E-2"/>
  </r>
  <r>
    <s v="S025921"/>
    <x v="77"/>
    <s v="PO144801"/>
    <s v="GRN187372"/>
    <n v="85213707"/>
    <s v="M16 X 45 - B FLANGED HEX HEAD BOLT GRADE 10.9"/>
    <s v="Saint Helens WA9 5GG"/>
    <n v="119.8"/>
    <x v="1"/>
    <s v="Diesel"/>
    <n v="4.4325999999999997E-2"/>
  </r>
  <r>
    <s v="S025921"/>
    <x v="77"/>
    <s v="PO143318"/>
    <s v="GRN187373"/>
    <s v="11700-1159"/>
    <s v="PUSH MOUNT WITH UMBRELLA .25 HOLE"/>
    <s v="Saint Helens WA9 5GG"/>
    <n v="119.8"/>
    <x v="1"/>
    <s v="Diesel"/>
    <n v="4.4325999999999997E-2"/>
  </r>
  <r>
    <s v="S025921"/>
    <x v="77"/>
    <s v="PO145209"/>
    <s v="GRN187380"/>
    <n v="85211371"/>
    <s v="M6 X 40 HEXAGON SOCKET CSK HEAD SCREW GRADE A2-70"/>
    <s v="Saint Helens WA9 5GG"/>
    <n v="119.8"/>
    <x v="1"/>
    <s v="Diesel"/>
    <n v="4.4325999999999997E-2"/>
  </r>
  <r>
    <s v="S025921"/>
    <x v="77"/>
    <s v="PO145391"/>
    <s v="GRN187382"/>
    <s v="11700-5182"/>
    <s v="BOLT HEX, DIN933 M20 X 2.5 X 70MM GEOMET STL"/>
    <s v="Saint Helens WA9 5GG"/>
    <n v="119.8"/>
    <x v="1"/>
    <s v="Diesel"/>
    <n v="4.4325999999999997E-2"/>
  </r>
  <r>
    <s v="S025921"/>
    <x v="77"/>
    <s v="PO145660"/>
    <s v="GRN187388"/>
    <n v="101048197"/>
    <s v="M6 WASHER LARGE (DIN 9021) A2"/>
    <s v="Saint Helens WA9 5GG"/>
    <n v="119.8"/>
    <x v="1"/>
    <s v="Diesel"/>
    <n v="4.4325999999999997E-2"/>
  </r>
  <r>
    <s v="S025921"/>
    <x v="77"/>
    <s v="PO145645"/>
    <s v="GRN187617"/>
    <n v="101041518"/>
    <s v="M12 x 1.75 x 16mm BLACK DOG POINT SET SCREW"/>
    <s v="Saint Helens WA9 5GG"/>
    <n v="119.8"/>
    <x v="1"/>
    <s v="Diesel"/>
    <n v="4.4325999999999997E-2"/>
  </r>
  <r>
    <s v="S025921"/>
    <x v="77"/>
    <s v="PO145391"/>
    <s v="GRN187619"/>
    <n v="85213706"/>
    <s v="M16 x 40 - B FLANGED HEXAGON HEAD BOLT GRADE 10.9"/>
    <s v="Saint Helens WA9 5GG"/>
    <n v="119.8"/>
    <x v="1"/>
    <s v="Diesel"/>
    <n v="4.4325999999999997E-2"/>
  </r>
  <r>
    <s v="S001121"/>
    <x v="5"/>
    <s v="PO148756"/>
    <s v="GRN195460"/>
    <n v="13204807"/>
    <s v="RSLINX CLASSIC SINGLE NODE"/>
    <s v="Salford M5 4BE"/>
    <n v="103.6"/>
    <x v="2"/>
    <s v="Diesel"/>
    <n v="3.8331999999999998E-4"/>
  </r>
  <r>
    <s v="S001121"/>
    <x v="5"/>
    <s v="PO148762"/>
    <s v="GRN195461"/>
    <s v="11700-6227"/>
    <s v="FACTORYTALK SE SITE EDITION STATION LICENSE 25 SCR"/>
    <s v="Salford M5 4BE"/>
    <n v="103.6"/>
    <x v="2"/>
    <s v="Diesel"/>
    <n v="3.8331999999999998E-4"/>
  </r>
  <r>
    <s v="S001121"/>
    <x v="5"/>
    <s v="PO148760"/>
    <s v="GRN195462"/>
    <s v="11700-6227"/>
    <s v="FACTORYTALK SE SITE EDITION STATION LICENSE 25 SCR"/>
    <s v="Salford M5 4BE"/>
    <n v="103.6"/>
    <x v="2"/>
    <s v="Diesel"/>
    <n v="3.8331999999999998E-4"/>
  </r>
  <r>
    <s v="S025921"/>
    <x v="77"/>
    <s v="PO145348"/>
    <s v="GRN187652"/>
    <s v="11700-6135"/>
    <s v="SIKAFLEX 221 POLYURETHANE SEALANT, ALUMINUM GRAY 3"/>
    <s v="Saint Helens WA9 5GG"/>
    <n v="119.8"/>
    <x v="1"/>
    <s v="Diesel"/>
    <n v="4.4325999999999997E-2"/>
  </r>
  <r>
    <s v="S025921"/>
    <x v="77"/>
    <s v="PO145391"/>
    <s v="GRN187656"/>
    <s v="11700-5182"/>
    <s v="BOLT HEX, DIN933 M20 X 2.5 X 70MM GEOMET STL"/>
    <s v="Saint Helens WA9 5GG"/>
    <n v="119.8"/>
    <x v="1"/>
    <s v="Diesel"/>
    <n v="4.4325999999999997E-2"/>
  </r>
  <r>
    <s v="S025921"/>
    <x v="77"/>
    <s v="PO145544"/>
    <s v="GRN187714"/>
    <s v="11700-5347"/>
    <s v="WASHER M18 LOCK SERRATED INTERNAL TOOTH SST"/>
    <s v="Saint Helens WA9 5GG"/>
    <n v="119.8"/>
    <x v="1"/>
    <s v="Diesel"/>
    <n v="4.4325999999999997E-2"/>
  </r>
  <r>
    <s v="S002239"/>
    <x v="17"/>
    <s v="PO143492"/>
    <s v="GRN186461"/>
    <n v="101022020"/>
    <s v="TCU - HV, 3.0 ton, -40 to +55 C"/>
    <s v="UT 84104"/>
    <n v="4725"/>
    <x v="4"/>
    <s v="Aviation"/>
    <n v="8.3086819200000015"/>
  </r>
  <r>
    <s v="S025921"/>
    <x v="77"/>
    <s v="PO142202"/>
    <s v="GRN187728"/>
    <n v="85212204"/>
    <s v="M12 x 30 HEX HEAD SCREW GRADE A2-70"/>
    <s v="Saint Helens WA9 5GG"/>
    <n v="119.8"/>
    <x v="1"/>
    <s v="Diesel"/>
    <n v="4.4325999999999997E-2"/>
  </r>
  <r>
    <s v="S025921"/>
    <x v="77"/>
    <s v="PO145312"/>
    <s v="GRN187730"/>
    <n v="101026148"/>
    <s v="M3 X 35 POZI PAN HEAD SCREW A2"/>
    <s v="Saint Helens WA9 5GG"/>
    <n v="119.8"/>
    <x v="1"/>
    <s v="Diesel"/>
    <n v="4.4325999999999997E-2"/>
  </r>
  <r>
    <s v="S025921"/>
    <x v="77"/>
    <s v="PO145592"/>
    <s v="GRN187795"/>
    <s v="11700-4809"/>
    <s v="FLUID HEAT XFER 5-GAL PAIL 100% DEIONIZED WATER"/>
    <s v="Saint Helens WA9 5GG"/>
    <n v="119.8"/>
    <x v="1"/>
    <s v="Diesel"/>
    <n v="4.4325999999999997E-2"/>
  </r>
  <r>
    <s v="S025921"/>
    <x v="77"/>
    <s v="PO145805"/>
    <s v="GRN188071"/>
    <s v="361-1340-1"/>
    <s v="DV SECOND FLOOR PLATFORM FASTENERS KIT"/>
    <s v="Saint Helens WA9 5GG"/>
    <n v="119.8"/>
    <x v="1"/>
    <s v="Diesel"/>
    <n v="4.4325999999999997E-2"/>
  </r>
  <r>
    <s v="S025921"/>
    <x v="77"/>
    <s v="PO144436"/>
    <s v="GRN188073"/>
    <s v="340-1369-1"/>
    <s v="KIT HARDWARE"/>
    <s v="Saint Helens WA9 5GG"/>
    <n v="119.8"/>
    <x v="1"/>
    <s v="Diesel"/>
    <n v="4.4325999999999997E-2"/>
  </r>
  <r>
    <s v="S002239"/>
    <x v="17"/>
    <s v="PO143492"/>
    <s v="GRN186636"/>
    <n v="101022020"/>
    <s v="TCU - HV, 3.0 ton, -40 to +55 C"/>
    <s v="UT 84104"/>
    <n v="4725"/>
    <x v="4"/>
    <s v="Aviation"/>
    <n v="8.3086819200000015"/>
  </r>
  <r>
    <s v="S025921"/>
    <x v="77"/>
    <s v="PO144436"/>
    <s v="GRN188360"/>
    <s v="340-1369-1"/>
    <s v="KIT HARDWARE"/>
    <s v="Saint Helens WA9 5GG"/>
    <n v="119.8"/>
    <x v="1"/>
    <s v="Diesel"/>
    <n v="4.4325999999999997E-2"/>
  </r>
  <r>
    <s v="S025921"/>
    <x v="77"/>
    <s v="PO145474"/>
    <s v="GRN188643"/>
    <s v="11700-3841"/>
    <s v="CLAMP TWO LINE 1 1/2IN POLY VIBRATION DAMPING"/>
    <s v="Saint Helens WA9 5GG"/>
    <n v="119.8"/>
    <x v="1"/>
    <s v="Diesel"/>
    <n v="4.4325999999999997E-2"/>
  </r>
  <r>
    <s v="S025921"/>
    <x v="77"/>
    <s v="PO145312"/>
    <s v="GRN188648"/>
    <n v="101025377"/>
    <s v="M5 X  12MM X 1MM RETAINING WASHER - HDPE"/>
    <s v="Saint Helens WA9 5GG"/>
    <n v="119.8"/>
    <x v="1"/>
    <s v="Diesel"/>
    <n v="4.4325999999999997E-2"/>
  </r>
  <r>
    <s v="S025921"/>
    <x v="77"/>
    <s v="PO145312"/>
    <s v="GRN188748"/>
    <s v="11700-2836"/>
    <s v="TWO-HOLE, ALUMINUM, THREE BARREL LUG"/>
    <s v="Saint Helens WA9 5GG"/>
    <n v="119.8"/>
    <x v="1"/>
    <s v="Diesel"/>
    <n v="4.4325999999999997E-2"/>
  </r>
  <r>
    <s v="S025921"/>
    <x v="77"/>
    <s v="PO143318"/>
    <s v="GRN188750"/>
    <n v="101025377"/>
    <s v="M5 x  12mm x 1mm RETAINING WASHER - HDPE"/>
    <s v="Saint Helens WA9 5GG"/>
    <n v="119.8"/>
    <x v="1"/>
    <s v="Diesel"/>
    <n v="4.4325999999999997E-2"/>
  </r>
  <r>
    <s v="S025921"/>
    <x v="77"/>
    <s v="PO145592"/>
    <s v="GRN188766"/>
    <s v="11700-5182"/>
    <s v="BOLT HEX, DIN933 M20 X 2.5 X 70MM GEOMET STL"/>
    <s v="Saint Helens WA9 5GG"/>
    <n v="119.8"/>
    <x v="1"/>
    <s v="Diesel"/>
    <n v="4.4325999999999997E-2"/>
  </r>
  <r>
    <s v="S000920"/>
    <x v="20"/>
    <s v="PO148774"/>
    <s v="GRN195491"/>
    <n v="42202925"/>
    <s v="COMPACT ENCLOSURE SINGLE DOOR 500 X 500 X 210 WITH"/>
    <s v="Rotherham S66 8QY"/>
    <n v="165.4"/>
    <x v="2"/>
    <s v="Diesel"/>
    <n v="6.1197999999999992E-4"/>
  </r>
  <r>
    <s v="S025921"/>
    <x v="77"/>
    <s v="PO144285"/>
    <s v="GRN188768"/>
    <s v="11540-0281"/>
    <s v="LUBRICANT ANTI - SIEZE MOLY 1LB CAN"/>
    <s v="Saint Helens WA9 5GG"/>
    <n v="119.8"/>
    <x v="1"/>
    <s v="Diesel"/>
    <n v="4.4325999999999997E-2"/>
  </r>
  <r>
    <s v="S023222"/>
    <x v="11"/>
    <s v="PO148603"/>
    <s v="GRN195498"/>
    <n v="101027070"/>
    <s v="ETHERNET CABLE PUR JACKET RSSD-RJ45S-4414-10M"/>
    <s v="Wickford SS11 8YT"/>
    <n v="390"/>
    <x v="2"/>
    <s v="Diesel"/>
    <n v="1.4430000000000001E-3"/>
  </r>
  <r>
    <s v="S000892"/>
    <x v="16"/>
    <s v="PO148674"/>
    <s v="GRN195499"/>
    <n v="21201412"/>
    <s v="PATCH CORD CAT 5E FTP PVC METAL SHIELD BLACK - 2M"/>
    <s v="Stockport SK4 2JT"/>
    <n v="55"/>
    <x v="2"/>
    <s v="Diesel"/>
    <n v="2.0350000000000001E-4"/>
  </r>
  <r>
    <s v="S023284"/>
    <x v="19"/>
    <s v="PO144392"/>
    <s v="GRN195501"/>
    <n v="101032710"/>
    <s v="SUSPENSION LOCK JUNCTION BOX"/>
    <s v="Leicester LE19 2DT"/>
    <n v="144"/>
    <x v="1"/>
    <s v="Diesel"/>
    <n v="5.3280000000000001E-2"/>
  </r>
  <r>
    <s v="S025921"/>
    <x v="77"/>
    <s v="PO145209"/>
    <s v="GRN188769"/>
    <s v="11700-5216"/>
    <s v="BOLT HEX DIN 933 M18 X 2.5X 40MM GEOMET STL"/>
    <s v="Saint Helens WA9 5GG"/>
    <n v="119.8"/>
    <x v="1"/>
    <s v="Diesel"/>
    <n v="4.4325999999999997E-2"/>
  </r>
  <r>
    <s v="S025921"/>
    <x v="77"/>
    <s v="PO145348"/>
    <s v="GRN188771"/>
    <s v="11700-6135"/>
    <s v="SIKAFLEX 221 POLYURETHANE SEALANT, ALUMINUM GRAY 3"/>
    <s v="Saint Helens WA9 5GG"/>
    <n v="119.8"/>
    <x v="1"/>
    <s v="Diesel"/>
    <n v="4.4325999999999997E-2"/>
  </r>
  <r>
    <s v="S025921"/>
    <x v="77"/>
    <s v="PO140726"/>
    <s v="GRN188776"/>
    <s v="11700-5216"/>
    <s v="BOLT HEX DIN 933 M18 X 2.5X 40MM GEOMET STL"/>
    <s v="Saint Helens WA9 5GG"/>
    <n v="119.8"/>
    <x v="1"/>
    <s v="Diesel"/>
    <n v="4.4325999999999997E-2"/>
  </r>
  <r>
    <s v="S025921"/>
    <x v="77"/>
    <s v="PO145391"/>
    <s v="GRN188779"/>
    <s v="11540-0281"/>
    <s v="LUBRICANT ANTI - SIEZE MOLY 1LB CAN"/>
    <s v="Saint Helens WA9 5GG"/>
    <n v="119.8"/>
    <x v="1"/>
    <s v="Diesel"/>
    <n v="4.4325999999999997E-2"/>
  </r>
  <r>
    <s v="S025921"/>
    <x v="77"/>
    <s v="PO144742"/>
    <s v="GRN188803"/>
    <s v="340-1287-1"/>
    <s v="KIT BASE ANCHOR HARDWARE CONCRETE"/>
    <s v="Saint Helens WA9 5GG"/>
    <n v="119.8"/>
    <x v="1"/>
    <s v="Diesel"/>
    <n v="4.4325999999999997E-2"/>
  </r>
  <r>
    <s v="S025921"/>
    <x v="77"/>
    <s v="PO145592"/>
    <s v="GRN188988"/>
    <n v="23254885"/>
    <s v="CONSUMABLES KIT FOR GANTRY/PORTAL INSTALLATION"/>
    <s v="Saint Helens WA9 5GG"/>
    <n v="119.8"/>
    <x v="1"/>
    <s v="Diesel"/>
    <n v="4.4325999999999997E-2"/>
  </r>
  <r>
    <s v="S025921"/>
    <x v="77"/>
    <s v="PO139062"/>
    <s v="GRN189029"/>
    <s v="11583-0529"/>
    <s v="SCREW SHCS FL M5X10MM 316SS"/>
    <s v="Saint Helens WA9 5GG"/>
    <n v="119.8"/>
    <x v="1"/>
    <s v="Diesel"/>
    <n v="4.4325999999999997E-2"/>
  </r>
  <r>
    <s v="S025921"/>
    <x v="77"/>
    <s v="PO145592"/>
    <s v="GRN189132"/>
    <s v="11700-4001"/>
    <s v="CABLE TIE ADHESIVE MOUNT 1.0IN X 1.0IN"/>
    <s v="Saint Helens WA9 5GG"/>
    <n v="119.8"/>
    <x v="1"/>
    <s v="Diesel"/>
    <n v="4.4325999999999997E-2"/>
  </r>
  <r>
    <s v="S025921"/>
    <x v="77"/>
    <s v="PO145976"/>
    <s v="GRN189141"/>
    <s v="11700-6134"/>
    <s v="ANTI-SEIZE COPPER QUIKESTIX"/>
    <s v="Saint Helens WA9 5GG"/>
    <n v="119.8"/>
    <x v="1"/>
    <s v="Diesel"/>
    <n v="4.4325999999999997E-2"/>
  </r>
  <r>
    <s v="S025921"/>
    <x v="77"/>
    <s v="PO146259"/>
    <s v="GRN189143"/>
    <n v="101025377"/>
    <s v="M5 X  12MM X 1MM RETAINING WASHER - HDPE"/>
    <s v="Saint Helens WA9 5GG"/>
    <n v="119.8"/>
    <x v="1"/>
    <s v="Diesel"/>
    <n v="4.4325999999999997E-2"/>
  </r>
  <r>
    <s v="S025921"/>
    <x v="77"/>
    <s v="PO139062"/>
    <s v="GRN189146"/>
    <n v="85258613"/>
    <s v="M3 X 16 POZI PAN HEAD SCREW A2"/>
    <s v="Saint Helens WA9 5GG"/>
    <n v="119.8"/>
    <x v="1"/>
    <s v="Diesel"/>
    <n v="4.4325999999999997E-2"/>
  </r>
  <r>
    <s v="S025921"/>
    <x v="77"/>
    <s v="PO146239"/>
    <s v="GRN189159"/>
    <n v="85211547"/>
    <s v="M8 X 90 HEXAGON HEAD BOLT GRADE A2-70"/>
    <s v="Saint Helens WA9 5GG"/>
    <n v="119.8"/>
    <x v="1"/>
    <s v="Diesel"/>
    <n v="4.4325999999999997E-2"/>
  </r>
  <r>
    <s v="S025921"/>
    <x v="77"/>
    <s v="PO143318"/>
    <s v="GRN189171"/>
    <s v="11700-1159"/>
    <s v="PUSH MOUNT WITH UMBRELLA .25 HOLE"/>
    <s v="Saint Helens WA9 5GG"/>
    <n v="119.8"/>
    <x v="1"/>
    <s v="Diesel"/>
    <n v="4.4325999999999997E-2"/>
  </r>
  <r>
    <s v="S025921"/>
    <x v="77"/>
    <s v="PO145645"/>
    <s v="GRN189181"/>
    <n v="101041518"/>
    <s v="M12 x 1.75 x 16mm BLACK DOG POINT SET SCREW"/>
    <s v="Saint Helens WA9 5GG"/>
    <n v="119.8"/>
    <x v="1"/>
    <s v="Diesel"/>
    <n v="4.4325999999999997E-2"/>
  </r>
  <r>
    <s v="S025921"/>
    <x v="77"/>
    <s v="PO145645"/>
    <s v="GRN189184"/>
    <s v="11700-3053"/>
    <s v="WIRE BRUSH 7/8 X18&quot; LOOP HANDLE"/>
    <s v="Saint Helens WA9 5GG"/>
    <n v="119.8"/>
    <x v="1"/>
    <s v="Diesel"/>
    <n v="4.4325999999999997E-2"/>
  </r>
  <r>
    <s v="S025921"/>
    <x v="77"/>
    <s v="PO143711"/>
    <s v="GRN189188"/>
    <s v="11700-1649"/>
    <s v="EPOXY 9.3 OZ"/>
    <s v="Saint Helens WA9 5GG"/>
    <n v="119.8"/>
    <x v="1"/>
    <s v="Diesel"/>
    <n v="4.4325999999999997E-2"/>
  </r>
  <r>
    <s v="S025921"/>
    <x v="77"/>
    <s v="PO145513"/>
    <s v="GRN189191"/>
    <s v="11700-3841"/>
    <s v="CLAMP TWO LINE 1 1/2IN POLY VIBRATION DAMPING"/>
    <s v="Saint Helens WA9 5GG"/>
    <n v="119.8"/>
    <x v="1"/>
    <s v="Diesel"/>
    <n v="4.4325999999999997E-2"/>
  </r>
  <r>
    <s v="S025921"/>
    <x v="77"/>
    <s v="PO145391"/>
    <s v="GRN189212"/>
    <n v="85212204"/>
    <s v="M12 X 30 HEXAGON HEAD SCREW GRADE A2-70"/>
    <s v="Saint Helens WA9 5GG"/>
    <n v="119.8"/>
    <x v="1"/>
    <s v="Diesel"/>
    <n v="4.4325999999999997E-2"/>
  </r>
  <r>
    <s v="S001571"/>
    <x v="10"/>
    <s v="PO147695"/>
    <s v="GRN195544"/>
    <n v="57205719"/>
    <s v="MOUNTING KIT 1"/>
    <s v="St Albans AL1 5BN"/>
    <n v="298"/>
    <x v="2"/>
    <s v="Diesel"/>
    <n v="1.1026E-3"/>
  </r>
  <r>
    <s v="S025921"/>
    <x v="77"/>
    <s v="PO145976"/>
    <s v="GRN189297"/>
    <s v="11700-6134"/>
    <s v="ANTI-SEIZE COPPER QUIKESTIX"/>
    <s v="Saint Helens WA9 5GG"/>
    <n v="119.8"/>
    <x v="1"/>
    <s v="Diesel"/>
    <n v="4.4325999999999997E-2"/>
  </r>
  <r>
    <s v="S025921"/>
    <x v="77"/>
    <s v="PO146239"/>
    <s v="GRN189301"/>
    <n v="85211547"/>
    <s v="M8 X 90 HEXAGON HEAD BOLT GRADE A2-70"/>
    <s v="Saint Helens WA9 5GG"/>
    <n v="119.8"/>
    <x v="1"/>
    <s v="Diesel"/>
    <n v="4.4325999999999997E-2"/>
  </r>
  <r>
    <s v="S025921"/>
    <x v="77"/>
    <s v="PO143318"/>
    <s v="GRN189304"/>
    <s v="11700-5182"/>
    <s v="BOLT HEX, DIN933 M20 X 2.5 X 70MM GEOMET STL"/>
    <s v="Saint Helens WA9 5GG"/>
    <n v="119.8"/>
    <x v="1"/>
    <s v="Diesel"/>
    <n v="4.4325999999999997E-2"/>
  </r>
  <r>
    <s v="S025921"/>
    <x v="77"/>
    <s v="PO146311"/>
    <s v="GRN189306"/>
    <n v="85258612"/>
    <s v="5MM (H8) X 10MM PARALLEL PIN ISO 2338"/>
    <s v="Saint Helens WA9 5GG"/>
    <n v="119.8"/>
    <x v="1"/>
    <s v="Diesel"/>
    <n v="4.4325999999999997E-2"/>
  </r>
  <r>
    <s v="S025921"/>
    <x v="77"/>
    <s v="PO145645"/>
    <s v="GRN189307"/>
    <n v="101041518"/>
    <s v="M12 x 1.75 x 16mm BLACK DOG POINT SET SCREW"/>
    <s v="Saint Helens WA9 5GG"/>
    <n v="119.8"/>
    <x v="1"/>
    <s v="Diesel"/>
    <n v="4.4325999999999997E-2"/>
  </r>
  <r>
    <s v="S025921"/>
    <x v="77"/>
    <s v="PO145540"/>
    <s v="GRN189785"/>
    <s v="11700-3802"/>
    <s v="NUT M8 FLANGE NYLOCK 18-8 SST"/>
    <s v="Saint Helens WA9 5GG"/>
    <n v="119.8"/>
    <x v="1"/>
    <s v="Diesel"/>
    <n v="4.4325999999999997E-2"/>
  </r>
  <r>
    <s v="S024099"/>
    <x v="47"/>
    <s v="PO142133"/>
    <s v="GRN196992"/>
    <s v="340-1012-1"/>
    <s v="WELDMENT LINAC SUPPORT STRUCTURE"/>
    <s v="Stafford ST16 3DR"/>
    <n v="49.6"/>
    <x v="3"/>
    <s v="Diesel"/>
    <n v="5.0430800000000005E-2"/>
  </r>
  <r>
    <s v="S024099"/>
    <x v="47"/>
    <s v="PO145099"/>
    <s v="GRN197115"/>
    <s v="340-1012-1"/>
    <s v="WELDMENT LINAC SUPPORT STRUCTURE"/>
    <s v="Stafford ST16 3DR"/>
    <n v="49.6"/>
    <x v="3"/>
    <s v="Diesel"/>
    <n v="5.0430800000000005E-2"/>
  </r>
  <r>
    <s v="S025921"/>
    <x v="77"/>
    <s v="PO140246"/>
    <s v="GRN189990"/>
    <n v="10256100"/>
    <s v="INSTALLATION TOOL KIT FOR PORTAL/GANTRY"/>
    <s v="Saint Helens WA9 5GG"/>
    <n v="119.8"/>
    <x v="1"/>
    <s v="Diesel"/>
    <n v="4.4325999999999997E-2"/>
  </r>
  <r>
    <s v="S025921"/>
    <x v="77"/>
    <s v="PO145348"/>
    <s v="GRN190055"/>
    <s v="11700-3053"/>
    <s v="WIRE BRUSH 7/8 X18&quot; LOOP HANDLE"/>
    <s v="Saint Helens WA9 5GG"/>
    <n v="119.8"/>
    <x v="1"/>
    <s v="Diesel"/>
    <n v="4.4325999999999997E-2"/>
  </r>
  <r>
    <s v="S025921"/>
    <x v="77"/>
    <s v="PO146435"/>
    <s v="GRN190117"/>
    <s v="11540-0257-UOM"/>
    <s v="SEALANT PIPE THREAD ANAEROBIC COMPOUND 50ML TUBE"/>
    <s v="Saint Helens WA9 5GG"/>
    <n v="119.8"/>
    <x v="1"/>
    <s v="Diesel"/>
    <n v="4.4325999999999997E-2"/>
  </r>
  <r>
    <s v="S025921"/>
    <x v="77"/>
    <s v="PO146552"/>
    <s v="GRN190124"/>
    <n v="85213542"/>
    <s v="M8 FLAT WASHER (FORM A) A2"/>
    <s v="Saint Helens WA9 5GG"/>
    <n v="119.8"/>
    <x v="1"/>
    <s v="Diesel"/>
    <n v="4.4325999999999997E-2"/>
  </r>
  <r>
    <s v="S025921"/>
    <x v="77"/>
    <s v="PO146930"/>
    <s v="GRN190127"/>
    <n v="85213543"/>
    <s v="M10 FLAT WASHER (FORM A) A2"/>
    <s v="Saint Helens WA9 5GG"/>
    <n v="119.8"/>
    <x v="1"/>
    <s v="Diesel"/>
    <n v="4.4325999999999997E-2"/>
  </r>
  <r>
    <s v="S025921"/>
    <x v="77"/>
    <s v="PO145976"/>
    <s v="GRN190192"/>
    <s v="11700-6134"/>
    <s v="ANTI-SEIZE COPPER QUIKESTIX"/>
    <s v="Saint Helens WA9 5GG"/>
    <n v="119.8"/>
    <x v="1"/>
    <s v="Diesel"/>
    <n v="4.4325999999999997E-2"/>
  </r>
  <r>
    <s v="S025921"/>
    <x v="77"/>
    <s v="PO145592"/>
    <s v="GRN190206"/>
    <s v="11700-5216"/>
    <s v="BOLT HEX DIN 933 M18 X 2.5X 40MM GEOMET STL"/>
    <s v="Saint Helens WA9 5GG"/>
    <n v="119.8"/>
    <x v="1"/>
    <s v="Diesel"/>
    <n v="4.4325999999999997E-2"/>
  </r>
  <r>
    <s v="S025921"/>
    <x v="77"/>
    <s v="PO146725"/>
    <s v="GRN190211"/>
    <s v="11700-6137"/>
    <s v="WASHER FLAT 1.0&quot;ID CORROSION PROTECTION COATING"/>
    <s v="Saint Helens WA9 5GG"/>
    <n v="119.8"/>
    <x v="1"/>
    <s v="Diesel"/>
    <n v="4.4325999999999997E-2"/>
  </r>
  <r>
    <s v="S025921"/>
    <x v="77"/>
    <s v="PO146260"/>
    <s v="GRN190212"/>
    <s v="11700-6135"/>
    <s v="SIKAFLEX 221 POLYURETHANE SEALANT, ALUMINUM GRAY 3"/>
    <s v="Saint Helens WA9 5GG"/>
    <n v="119.8"/>
    <x v="1"/>
    <s v="Diesel"/>
    <n v="4.4325999999999997E-2"/>
  </r>
  <r>
    <s v="S025921"/>
    <x v="77"/>
    <s v="PO143318"/>
    <s v="GRN190215"/>
    <s v="11700-5182"/>
    <s v="BOLT HEX, DIN933 M20 X 2.5 X 70MM GEOMET STL"/>
    <s v="Saint Helens WA9 5GG"/>
    <n v="119.8"/>
    <x v="1"/>
    <s v="Diesel"/>
    <n v="4.4325999999999997E-2"/>
  </r>
  <r>
    <s v="S025921"/>
    <x v="77"/>
    <s v="PO143087"/>
    <s v="GRN190219"/>
    <n v="85212204"/>
    <s v="M12 X 30 HEXAGON HEAD SCREW GRADE A2-70"/>
    <s v="Saint Helens WA9 5GG"/>
    <n v="119.8"/>
    <x v="1"/>
    <s v="Diesel"/>
    <n v="4.4325999999999997E-2"/>
  </r>
  <r>
    <s v="S025921"/>
    <x v="77"/>
    <s v="PO146445"/>
    <s v="GRN190222"/>
    <s v="11700-6136"/>
    <s v="BOLT HEX, 1&quot;-8 X 1&quot; CORROSION PROTECTION COATING"/>
    <s v="Saint Helens WA9 5GG"/>
    <n v="119.8"/>
    <x v="1"/>
    <s v="Diesel"/>
    <n v="4.4325999999999997E-2"/>
  </r>
  <r>
    <s v="S025921"/>
    <x v="77"/>
    <s v="PO146435"/>
    <s v="GRN190226"/>
    <s v="11540-0257-UOM"/>
    <s v="SEALANT PIPE THREAD ANAEROBIC COMPOUND 50ML TUBE"/>
    <s v="Saint Helens WA9 5GG"/>
    <n v="119.8"/>
    <x v="1"/>
    <s v="Diesel"/>
    <n v="4.4325999999999997E-2"/>
  </r>
  <r>
    <s v="S025921"/>
    <x v="77"/>
    <s v="PO146725"/>
    <s v="GRN190328"/>
    <s v="11700-6137"/>
    <s v="WASHER FLAT 1.0&quot;ID CORROSION PROTECTION COATING"/>
    <s v="Saint Helens WA9 5GG"/>
    <n v="119.8"/>
    <x v="1"/>
    <s v="Diesel"/>
    <n v="4.4325999999999997E-2"/>
  </r>
  <r>
    <s v="S025921"/>
    <x v="77"/>
    <s v="PO146725"/>
    <s v="GRN190329"/>
    <s v="11700-6137"/>
    <s v="WASHER FLAT 1.0&quot;ID CORROSION PROTECTION COATING"/>
    <s v="Saint Helens WA9 5GG"/>
    <n v="119.8"/>
    <x v="1"/>
    <s v="Diesel"/>
    <n v="4.4325999999999997E-2"/>
  </r>
  <r>
    <s v="S022845"/>
    <x v="24"/>
    <s v="PO146657"/>
    <s v="GRN195589"/>
    <s v="340-1623-1"/>
    <s v="CONFIGURED 100KVA UPS SYSTEM WITH BATTERY PACK"/>
    <s v="Warrington WA3 3JD"/>
    <n v="118"/>
    <x v="3"/>
    <s v="Diesel"/>
    <n v="0.1199765"/>
  </r>
  <r>
    <s v="S001047"/>
    <x v="9"/>
    <s v="PO144821"/>
    <s v="GRN195591"/>
    <s v="11701-3091"/>
    <s v="SILICON PD - CDW04 - 5X5X10 THK - 8X2 ELEM - M13"/>
    <s v="81300 Johor Bahru Malaysia"/>
    <n v="6781"/>
    <x v="4"/>
    <s v="Aviation"/>
    <n v="1.1924057587200001"/>
  </r>
  <r>
    <s v="S001047"/>
    <x v="9"/>
    <s v="PO144821"/>
    <s v="GRN195592"/>
    <s v="11701-3091"/>
    <s v="SILICON PD - CDW04 - 5X5X10 THK - 8X2 ELEM - M13"/>
    <s v="81300 Johor Bahru Malaysia"/>
    <n v="6781"/>
    <x v="4"/>
    <s v="Aviation"/>
    <n v="1.1924057587200001"/>
  </r>
  <r>
    <s v="S001047"/>
    <x v="9"/>
    <s v="PO144821"/>
    <s v="GRN195593"/>
    <s v="11701-3091"/>
    <s v="SILICON PD - CDW04 - 5X5X10 THK - 8X2 ELEM - M13"/>
    <s v="81300 Johor Bahru Malaysia"/>
    <n v="6781"/>
    <x v="4"/>
    <s v="Aviation"/>
    <n v="1.1924057587200001"/>
  </r>
  <r>
    <s v="S001047"/>
    <x v="9"/>
    <s v="PO144821"/>
    <s v="GRN195596"/>
    <s v="11701-3091"/>
    <s v="SILICON PD - CDW04 - 5X5X10 THK - 8X2 ELEM - M13"/>
    <s v="81300 Johor Bahru Malaysia"/>
    <n v="6781"/>
    <x v="4"/>
    <s v="Aviation"/>
    <n v="1.1924057587200001"/>
  </r>
  <r>
    <s v="S001047"/>
    <x v="9"/>
    <s v="PO144821"/>
    <s v="GRN195597"/>
    <s v="11701-3091"/>
    <s v="SILICON PD - CDW04 - 5X5X10 THK - 8X2 ELEM - M13"/>
    <s v="81300 Johor Bahru Malaysia"/>
    <n v="6781"/>
    <x v="4"/>
    <s v="Aviation"/>
    <n v="1.1924057587200001"/>
  </r>
  <r>
    <s v="S025921"/>
    <x v="77"/>
    <s v="PO146239"/>
    <s v="GRN190331"/>
    <s v="11540-0255"/>
    <s v="ADHESIVE THREADLOCK"/>
    <s v="Saint Helens WA9 5GG"/>
    <n v="119.8"/>
    <x v="1"/>
    <s v="Diesel"/>
    <n v="4.4325999999999997E-2"/>
  </r>
  <r>
    <s v="S001047"/>
    <x v="9"/>
    <s v="PO144580"/>
    <s v="GRN195601"/>
    <n v="66205215"/>
    <s v="2X8 ELEMENT PHOTO DIODE CDWO4 30MM THICK"/>
    <s v="81300 Johor Bahru Malaysia"/>
    <n v="6781"/>
    <x v="4"/>
    <s v="Aviation"/>
    <n v="1.1924057587200001"/>
  </r>
  <r>
    <s v="S001047"/>
    <x v="9"/>
    <s v="PO144580"/>
    <s v="GRN195602"/>
    <n v="66205215"/>
    <s v="2X8 ELEMENT PHOTO DIODE CDWO4 30MM THICK"/>
    <s v="81300 Johor Bahru Malaysia"/>
    <n v="6781"/>
    <x v="4"/>
    <s v="Aviation"/>
    <n v="1.1924057587200001"/>
  </r>
  <r>
    <s v="S001047"/>
    <x v="9"/>
    <s v="PO144580"/>
    <s v="GRN195603"/>
    <n v="66205215"/>
    <s v="2X8 ELEMENT PHOTO DIODE CDWO4 30MM THICK"/>
    <s v="81300 Johor Bahru Malaysia"/>
    <n v="6781"/>
    <x v="4"/>
    <s v="Aviation"/>
    <n v="1.1924057587200001"/>
  </r>
  <r>
    <s v="S001047"/>
    <x v="9"/>
    <s v="PO144580"/>
    <s v="GRN195604"/>
    <n v="66205215"/>
    <s v="2X8 ELEMENT PHOTO DIODE CDWO4 30MM THICK"/>
    <s v="81300 Johor Bahru Malaysia"/>
    <n v="6781"/>
    <x v="4"/>
    <s v="Aviation"/>
    <n v="1.1924057587200001"/>
  </r>
  <r>
    <s v="S001047"/>
    <x v="9"/>
    <s v="PO144580"/>
    <s v="GRN195605"/>
    <n v="66205215"/>
    <s v="2X8 ELEMENT PHOTO DIODE CDWO4 30MM THICK"/>
    <s v="81300 Johor Bahru Malaysia"/>
    <n v="6781"/>
    <x v="4"/>
    <s v="Aviation"/>
    <n v="1.1924057587200001"/>
  </r>
  <r>
    <s v="S025921"/>
    <x v="77"/>
    <s v="PO144285"/>
    <s v="GRN190333"/>
    <n v="101024548"/>
    <s v="T 55 80W-90 AUTOMOTIVE GEAR LUBRICANT (5L DRUM)"/>
    <s v="Saint Helens WA9 5GG"/>
    <n v="119.8"/>
    <x v="1"/>
    <s v="Diesel"/>
    <n v="4.4325999999999997E-2"/>
  </r>
  <r>
    <s v="S001047"/>
    <x v="9"/>
    <s v="PO144821"/>
    <s v="GRN195607"/>
    <s v="11701-3091"/>
    <s v="SILICON PD - CDW04 - 5X5X10 THK - 8X2 ELEM - M13"/>
    <s v="81300 Johor Bahru Malaysia"/>
    <n v="6781"/>
    <x v="4"/>
    <s v="Aviation"/>
    <n v="1.1924057587200001"/>
  </r>
  <r>
    <s v="S025921"/>
    <x v="77"/>
    <s v="PO143078"/>
    <s v="GRN190497"/>
    <n v="10256100"/>
    <s v="INSTALLATION TOOL KIT FOR PORTAL/GANTRY"/>
    <s v="Saint Helens WA9 5GG"/>
    <n v="119.8"/>
    <x v="1"/>
    <s v="Diesel"/>
    <n v="4.4325999999999997E-2"/>
  </r>
  <r>
    <s v="S025921"/>
    <x v="77"/>
    <s v="PO139063"/>
    <s v="GRN190700"/>
    <s v="11565-0322"/>
    <s v="WASHER FENDER M10 SST 18-8"/>
    <s v="Saint Helens WA9 5GG"/>
    <n v="119.8"/>
    <x v="1"/>
    <s v="Diesel"/>
    <n v="4.4325999999999997E-2"/>
  </r>
  <r>
    <s v="S025921"/>
    <x v="77"/>
    <s v="PO138797"/>
    <s v="GRN190827"/>
    <n v="23254885"/>
    <s v="CONSUMABLES KIT FOR GANTRY/PORTAL INSTALLATION"/>
    <s v="Saint Helens WA9 5GG"/>
    <n v="119.8"/>
    <x v="1"/>
    <s v="Diesel"/>
    <n v="4.4325999999999997E-2"/>
  </r>
  <r>
    <s v="S025921"/>
    <x v="77"/>
    <s v="PO146930"/>
    <s v="GRN190878"/>
    <n v="85213543"/>
    <s v="M10 FLAT WASHER (FORM A) A2"/>
    <s v="Saint Helens WA9 5GG"/>
    <n v="119.8"/>
    <x v="1"/>
    <s v="Diesel"/>
    <n v="4.4325999999999997E-2"/>
  </r>
  <r>
    <s v="S022767"/>
    <x v="2"/>
    <s v="PO144140"/>
    <s v="GRN195614"/>
    <n v="30202403"/>
    <s v="FLEXIBLE BATTERY CABLE 25mm - BLACK LEYLAND AUTO W"/>
    <s v="Huddersfield HD1 3ES"/>
    <n v="180"/>
    <x v="2"/>
    <s v="Diesel"/>
    <n v="6.6599999999999993E-4"/>
  </r>
  <r>
    <s v="S025921"/>
    <x v="77"/>
    <s v="PO146259"/>
    <s v="GRN190879"/>
    <n v="101025377"/>
    <s v="M5 X  12MM X 1MM RETAINING WASHER - HDPE"/>
    <s v="Saint Helens WA9 5GG"/>
    <n v="119.8"/>
    <x v="1"/>
    <s v="Diesel"/>
    <n v="4.4325999999999997E-2"/>
  </r>
  <r>
    <s v="S025921"/>
    <x v="77"/>
    <s v="PO146260"/>
    <s v="GRN190880"/>
    <s v="11700-2836"/>
    <s v="TWO-HOLE, ALUMINUM, THREE BARREL LUG"/>
    <s v="Saint Helens WA9 5GG"/>
    <n v="119.8"/>
    <x v="1"/>
    <s v="Diesel"/>
    <n v="4.4325999999999997E-2"/>
  </r>
  <r>
    <s v="S025921"/>
    <x v="77"/>
    <s v="PO146435"/>
    <s v="GRN190882"/>
    <s v="11540-0257-UOM"/>
    <s v="SEALANT PIPE THREAD ANAEROBIC COMPOUND 50ML TUBE"/>
    <s v="Saint Helens WA9 5GG"/>
    <n v="119.8"/>
    <x v="1"/>
    <s v="Diesel"/>
    <n v="4.4325999999999997E-2"/>
  </r>
  <r>
    <s v="S025921"/>
    <x v="77"/>
    <s v="PO145513"/>
    <s v="GRN190883"/>
    <s v="11583-0411"/>
    <s v="SCREW SHCS M6X10MM STL-Z"/>
    <s v="Saint Helens WA9 5GG"/>
    <n v="119.8"/>
    <x v="1"/>
    <s v="Diesel"/>
    <n v="4.4325999999999997E-2"/>
  </r>
  <r>
    <s v="S000892"/>
    <x v="16"/>
    <s v="PO148674"/>
    <s v="GRN195623"/>
    <n v="101019989"/>
    <s v="STEP LADDERS 3 TREAD STEEL"/>
    <s v="Stockport SK4 2JT"/>
    <n v="55"/>
    <x v="2"/>
    <s v="Diesel"/>
    <n v="2.0350000000000001E-4"/>
  </r>
  <r>
    <s v="S025921"/>
    <x v="77"/>
    <s v="PO146351"/>
    <s v="GRN190885"/>
    <n v="101026148"/>
    <s v="M3 X 35 POZI PAN HEAD SCREW A2"/>
    <s v="Saint Helens WA9 5GG"/>
    <n v="119.8"/>
    <x v="1"/>
    <s v="Diesel"/>
    <n v="4.4325999999999997E-2"/>
  </r>
  <r>
    <s v="S025921"/>
    <x v="77"/>
    <s v="PO146609"/>
    <s v="GRN190886"/>
    <n v="101026148"/>
    <s v="M3 X 35 POZI PAN HEAD SCREW A2"/>
    <s v="Saint Helens WA9 5GG"/>
    <n v="119.8"/>
    <x v="1"/>
    <s v="Diesel"/>
    <n v="4.4325999999999997E-2"/>
  </r>
  <r>
    <s v="S025921"/>
    <x v="77"/>
    <s v="PO146847"/>
    <s v="GRN191495"/>
    <n v="10259284"/>
    <s v="INSTALLATION TOOL KIT FOR EAGLE A10 AIR CARGO"/>
    <s v="Saint Helens WA9 5GG"/>
    <n v="119.8"/>
    <x v="1"/>
    <s v="Diesel"/>
    <n v="4.4325999999999997E-2"/>
  </r>
  <r>
    <s v="S025921"/>
    <x v="77"/>
    <s v="PO146259"/>
    <s v="GRN191592"/>
    <s v="11700-1159"/>
    <s v="PUSH MOUNT W/UMBRELLA .03-.28 PANEL THK LARGE HEAD"/>
    <s v="Saint Helens WA9 5GG"/>
    <n v="119.8"/>
    <x v="1"/>
    <s v="Diesel"/>
    <n v="4.4325999999999997E-2"/>
  </r>
  <r>
    <s v="S025921"/>
    <x v="77"/>
    <s v="PO146260"/>
    <s v="GRN191594"/>
    <s v="11700-6135"/>
    <s v="SIKAFLEX 221 POLYURETHANE SEALANT, ALUMINUM GRAY 3"/>
    <s v="Saint Helens WA9 5GG"/>
    <n v="119.8"/>
    <x v="1"/>
    <s v="Diesel"/>
    <n v="4.4325999999999997E-2"/>
  </r>
  <r>
    <s v="S025921"/>
    <x v="77"/>
    <s v="PO146435"/>
    <s v="GRN191598"/>
    <s v="11540-0257-UOM"/>
    <s v="SEALANT PIPE THREAD ANAEROBIC COMPOUND 50ML TUBE"/>
    <s v="Saint Helens WA9 5GG"/>
    <n v="119.8"/>
    <x v="1"/>
    <s v="Diesel"/>
    <n v="4.4325999999999997E-2"/>
  </r>
  <r>
    <s v="S025431"/>
    <x v="0"/>
    <s v="PO148516"/>
    <s v="GRN195633"/>
    <s v="11540-0613"/>
    <s v="FILTER INTAKE 16X25X1INCH"/>
    <s v="Boston Massachusetts"/>
    <n v="3154"/>
    <x v="0"/>
    <s v="Crude"/>
    <n v="1.0118031999999999E-2"/>
  </r>
  <r>
    <s v="S023274"/>
    <x v="54"/>
    <s v="PO148224"/>
    <s v="GRN195635"/>
    <n v="4245279"/>
    <s v="7&quot;COLOUR INDUSTRIAL REAR VIEW REVERSING CAMERA SYS"/>
    <s v="Wolverhampton WV10 7ED"/>
    <n v="70.400000000000006"/>
    <x v="2"/>
    <s v="Diesel"/>
    <n v="2.6048000000000005E-4"/>
  </r>
  <r>
    <s v="S025431"/>
    <x v="0"/>
    <s v="PO148572"/>
    <s v="GRN195636"/>
    <s v="332-1283-1"/>
    <s v="CABLE ASSEMBLY DUAL PMT SIGNAL"/>
    <s v="Boston Massachusetts"/>
    <n v="3154"/>
    <x v="0"/>
    <s v="Crude"/>
    <n v="1.0118031999999999E-2"/>
  </r>
  <r>
    <s v="S001571"/>
    <x v="10"/>
    <s v="PO145471"/>
    <s v="GRN195637"/>
    <s v="11700-5373"/>
    <s v="HOOD LASER SENSOR LMS141 SERIES"/>
    <s v="St Albans AL1 5BN"/>
    <n v="298"/>
    <x v="2"/>
    <s v="Diesel"/>
    <n v="1.1026E-3"/>
  </r>
  <r>
    <s v="S025921"/>
    <x v="77"/>
    <s v="PO147113"/>
    <s v="GRN191599"/>
    <s v="11700-6137"/>
    <s v="WASHER FLAT 1.0&quot;ID CORROSION PROTECTION COATING"/>
    <s v="Saint Helens WA9 5GG"/>
    <n v="119.8"/>
    <x v="1"/>
    <s v="Diesel"/>
    <n v="4.4325999999999997E-2"/>
  </r>
  <r>
    <s v="S025921"/>
    <x v="77"/>
    <s v="PO146260"/>
    <s v="GRN191600"/>
    <s v="11700-2836"/>
    <s v="TWO-HOLE, ALUMINUM, THREE BARREL LUG"/>
    <s v="Saint Helens WA9 5GG"/>
    <n v="119.8"/>
    <x v="1"/>
    <s v="Diesel"/>
    <n v="4.4325999999999997E-2"/>
  </r>
  <r>
    <s v="S025921"/>
    <x v="77"/>
    <s v="PO146435"/>
    <s v="GRN191602"/>
    <s v="11540-0257-UOM"/>
    <s v="SEALANT PIPE THREAD ANAEROBIC COMPOUND 50ML TUBE"/>
    <s v="Saint Helens WA9 5GG"/>
    <n v="119.8"/>
    <x v="1"/>
    <s v="Diesel"/>
    <n v="4.4325999999999997E-2"/>
  </r>
  <r>
    <s v="S025921"/>
    <x v="77"/>
    <s v="PO146972"/>
    <s v="GRN191603"/>
    <n v="85213141"/>
    <s v="M3 X 8 HEXAGON SOCKET HEAD CAP SCREW GRADE A2-70"/>
    <s v="Saint Helens WA9 5GG"/>
    <n v="119.8"/>
    <x v="1"/>
    <s v="Diesel"/>
    <n v="4.4325999999999997E-2"/>
  </r>
  <r>
    <s v="S025921"/>
    <x v="77"/>
    <s v="PO146297"/>
    <s v="GRN191604"/>
    <s v="11700-4001"/>
    <s v="CABLE TIE ADHESIVE MOUNT 1.0IN X 1.0IN"/>
    <s v="Saint Helens WA9 5GG"/>
    <n v="119.8"/>
    <x v="1"/>
    <s v="Diesel"/>
    <n v="4.4325999999999997E-2"/>
  </r>
  <r>
    <s v="S024099"/>
    <x v="47"/>
    <s v="PO143023"/>
    <s v="GRN197118"/>
    <s v="340-1012-1"/>
    <s v="WELDMENT LINAC SUPPORT STRUCTURE"/>
    <s v="Stafford ST16 3DR"/>
    <n v="49.6"/>
    <x v="3"/>
    <s v="Diesel"/>
    <n v="5.0430800000000005E-2"/>
  </r>
  <r>
    <s v="S001121"/>
    <x v="5"/>
    <s v="PO143190"/>
    <s v="GRN195644"/>
    <n v="101035626"/>
    <s v="PANELVIEW PLUS 7. 4.3&quot; SCREEN ALLEN BRADLEY 2711P-"/>
    <s v="Salford M5 4BE"/>
    <n v="103.6"/>
    <x v="2"/>
    <s v="Diesel"/>
    <n v="3.8331999999999998E-4"/>
  </r>
  <r>
    <s v="S025921"/>
    <x v="77"/>
    <s v="PO146351"/>
    <s v="GRN191614"/>
    <n v="85213756"/>
    <s v="M12 FLANGED ALL METAL LOCK NUT GRADE 10"/>
    <s v="Saint Helens WA9 5GG"/>
    <n v="119.8"/>
    <x v="1"/>
    <s v="Diesel"/>
    <n v="4.4325999999999997E-2"/>
  </r>
  <r>
    <s v="S025921"/>
    <x v="77"/>
    <s v="PO146435"/>
    <s v="GRN191616"/>
    <s v="11540-0257-UOM"/>
    <s v="SEALANT PIPE THREAD ANAEROBIC COMPOUND 50ML TUBE"/>
    <s v="Saint Helens WA9 5GG"/>
    <n v="119.8"/>
    <x v="1"/>
    <s v="Diesel"/>
    <n v="4.4325999999999997E-2"/>
  </r>
  <r>
    <s v="S024099"/>
    <x v="47"/>
    <s v="PO145098"/>
    <s v="GRN197119"/>
    <s v="340-1012-1"/>
    <s v="WELDMENT LINAC SUPPORT STRUCTURE"/>
    <s v="Stafford ST16 3DR"/>
    <n v="49.6"/>
    <x v="3"/>
    <s v="Diesel"/>
    <n v="5.0430800000000005E-2"/>
  </r>
  <r>
    <s v="S025921"/>
    <x v="77"/>
    <s v="PO146259"/>
    <s v="GRN191617"/>
    <s v="11700-1159"/>
    <s v="PUSH MOUNT W/UMBRELLA .03-.28 PANEL THK LARGE HEAD"/>
    <s v="Saint Helens WA9 5GG"/>
    <n v="119.8"/>
    <x v="1"/>
    <s v="Diesel"/>
    <n v="4.4325999999999997E-2"/>
  </r>
  <r>
    <s v="S025921"/>
    <x v="77"/>
    <s v="PO145975"/>
    <s v="GRN191618"/>
    <n v="85213914"/>
    <s v="3/4&quot; UNC x 1.5&quot; HEXAGON HEAD BOLT GRADE 10.9"/>
    <s v="Saint Helens WA9 5GG"/>
    <n v="119.8"/>
    <x v="1"/>
    <s v="Diesel"/>
    <n v="4.4325999999999997E-2"/>
  </r>
  <r>
    <s v="S025921"/>
    <x v="77"/>
    <s v="PO145976"/>
    <s v="GRN191621"/>
    <s v="11700-6134"/>
    <s v="ANTI-SEIZE COPPER QUIKESTIX"/>
    <s v="Saint Helens WA9 5GG"/>
    <n v="119.8"/>
    <x v="1"/>
    <s v="Diesel"/>
    <n v="4.4325999999999997E-2"/>
  </r>
  <r>
    <s v="S025921"/>
    <x v="77"/>
    <s v="PO146725"/>
    <s v="GRN191622"/>
    <s v="11700-6137"/>
    <s v="WASHER FLAT 1.0&quot;ID CORROSION PROTECTION COATING"/>
    <s v="Saint Helens WA9 5GG"/>
    <n v="119.8"/>
    <x v="1"/>
    <s v="Diesel"/>
    <n v="4.4325999999999997E-2"/>
  </r>
  <r>
    <s v="S025921"/>
    <x v="77"/>
    <s v="PO145348"/>
    <s v="GRN191623"/>
    <n v="101041518"/>
    <s v="M12 x 1.75 x 16mm BLACK DOG POINT SET SCREW"/>
    <s v="Saint Helens WA9 5GG"/>
    <n v="119.8"/>
    <x v="1"/>
    <s v="Diesel"/>
    <n v="4.4325999999999997E-2"/>
  </r>
  <r>
    <s v="S025921"/>
    <x v="77"/>
    <s v="PO147256"/>
    <s v="GRN191624"/>
    <n v="101011708"/>
    <s v="ELECTRICAL HOUSING/HORIZONTAL BOOM BOLT KIT"/>
    <s v="Saint Helens WA9 5GG"/>
    <n v="119.8"/>
    <x v="1"/>
    <s v="Diesel"/>
    <n v="4.4325999999999997E-2"/>
  </r>
  <r>
    <s v="S025921"/>
    <x v="77"/>
    <s v="PO146825"/>
    <s v="GRN191626"/>
    <s v="11701-3182"/>
    <s v="M8 X 65MM THROUGH BOLT TYPE R-XPT"/>
    <s v="Saint Helens WA9 5GG"/>
    <n v="119.8"/>
    <x v="1"/>
    <s v="Diesel"/>
    <n v="4.4325999999999997E-2"/>
  </r>
  <r>
    <s v="S025921"/>
    <x v="77"/>
    <s v="PO146260"/>
    <s v="GRN191627"/>
    <s v="11700-6135"/>
    <s v="SIKAFLEX 221 POLYURETHANE SEALANT, ALUMINUM GRAY 3"/>
    <s v="Saint Helens WA9 5GG"/>
    <n v="119.8"/>
    <x v="1"/>
    <s v="Diesel"/>
    <n v="4.4325999999999997E-2"/>
  </r>
  <r>
    <s v="S025921"/>
    <x v="77"/>
    <s v="PO145677"/>
    <s v="GRN191628"/>
    <n v="85213543"/>
    <s v="M10 FLAT WASHER (FORM A) A2"/>
    <s v="Saint Helens WA9 5GG"/>
    <n v="119.8"/>
    <x v="1"/>
    <s v="Diesel"/>
    <n v="4.4325999999999997E-2"/>
  </r>
  <r>
    <s v="S025921"/>
    <x v="77"/>
    <s v="PO146259"/>
    <s v="GRN191629"/>
    <s v="11540-0281"/>
    <s v="LUBRICANT ANTI - SIEZE MOLY 1LB CAN"/>
    <s v="Saint Helens WA9 5GG"/>
    <n v="119.8"/>
    <x v="1"/>
    <s v="Diesel"/>
    <n v="4.4325999999999997E-2"/>
  </r>
  <r>
    <s v="S025921"/>
    <x v="77"/>
    <s v="PO147226"/>
    <s v="GRN191630"/>
    <n v="101011709"/>
    <s v="HORIZONTAL BOOM/VERTICAL BOOM BOLT KIT"/>
    <s v="Saint Helens WA9 5GG"/>
    <n v="119.8"/>
    <x v="1"/>
    <s v="Diesel"/>
    <n v="4.4325999999999997E-2"/>
  </r>
  <r>
    <s v="S025921"/>
    <x v="77"/>
    <s v="PO146435"/>
    <s v="GRN191632"/>
    <s v="11540-0257-UOM"/>
    <s v="SEALANT PIPE THREAD ANAEROBIC COMPOUND 50ML TUBE"/>
    <s v="Saint Helens WA9 5GG"/>
    <n v="119.8"/>
    <x v="1"/>
    <s v="Diesel"/>
    <n v="4.4325999999999997E-2"/>
  </r>
  <r>
    <s v="S025921"/>
    <x v="77"/>
    <s v="PO146392"/>
    <s v="GRN191739"/>
    <n v="101025377"/>
    <s v="M5 X  12MM X 1MM RETAINING WASHER - HDPE"/>
    <s v="Saint Helens WA9 5GG"/>
    <n v="119.8"/>
    <x v="1"/>
    <s v="Diesel"/>
    <n v="4.4325999999999997E-2"/>
  </r>
  <r>
    <s v="S024346"/>
    <x v="28"/>
    <s v="PO148564"/>
    <s v="GRN195675"/>
    <n v="89205386"/>
    <s v="HYDRAULIC OIL - UNIVIS HVI 26 (20L CONTAINER)"/>
    <s v="Stoke-On-Trent, ST6 4PB"/>
    <n v="10.4"/>
    <x v="3"/>
    <s v="Diesel"/>
    <n v="1.0574200000000001E-3"/>
  </r>
  <r>
    <s v="S025921"/>
    <x v="77"/>
    <s v="PO147244"/>
    <s v="GRN191825"/>
    <s v="340-1287-1"/>
    <s v="KIT BASE ANCHOR HARDWARE CONCRETE"/>
    <s v="Saint Helens WA9 5GG"/>
    <n v="119.8"/>
    <x v="1"/>
    <s v="Diesel"/>
    <n v="4.4325999999999997E-2"/>
  </r>
  <r>
    <s v="S025921"/>
    <x v="77"/>
    <s v="PO147244"/>
    <s v="GRN191827"/>
    <s v="340-1287-1"/>
    <s v="KIT BASE ANCHOR HARDWARE CONCRETE"/>
    <s v="Saint Helens WA9 5GG"/>
    <n v="119.8"/>
    <x v="1"/>
    <s v="Diesel"/>
    <n v="4.4325999999999997E-2"/>
  </r>
  <r>
    <s v="S001121"/>
    <x v="5"/>
    <s v="PO148994"/>
    <s v="GRN195682"/>
    <n v="50200855"/>
    <s v="TERMINAL FT SPRING CLAMP 1.5MM (2 TO 2) - GREY"/>
    <s v="Salford M5 4BE"/>
    <n v="103.6"/>
    <x v="2"/>
    <s v="Diesel"/>
    <n v="3.8331999999999998E-4"/>
  </r>
  <r>
    <s v="S025921"/>
    <x v="77"/>
    <s v="PO146445"/>
    <s v="GRN191892"/>
    <s v="11700-6136"/>
    <s v="BOLT HEX, 1&quot;-8 X 1&quot; CORROSION PROTECTION COATING"/>
    <s v="Saint Helens WA9 5GG"/>
    <n v="119.8"/>
    <x v="1"/>
    <s v="Diesel"/>
    <n v="4.4325999999999997E-2"/>
  </r>
  <r>
    <s v="S025921"/>
    <x v="77"/>
    <s v="PO145976"/>
    <s v="GRN192061"/>
    <s v="11700-6134"/>
    <s v="ANTI-SEIZE COPPER QUIKESTIX"/>
    <s v="Saint Helens WA9 5GG"/>
    <n v="119.8"/>
    <x v="1"/>
    <s v="Diesel"/>
    <n v="4.4325999999999997E-2"/>
  </r>
  <r>
    <s v="S025921"/>
    <x v="77"/>
    <s v="PO146552"/>
    <s v="GRN192063"/>
    <s v="11540-0257-UOM"/>
    <s v="SEALANT PIPE THREAD ANAEROBIC COMPOUND 50ML TUBE"/>
    <s v="Saint Helens WA9 5GG"/>
    <n v="119.8"/>
    <x v="1"/>
    <s v="Diesel"/>
    <n v="4.4325999999999997E-2"/>
  </r>
  <r>
    <s v="S002239"/>
    <x v="17"/>
    <s v="PO143492"/>
    <s v="GRN187266"/>
    <n v="101022020"/>
    <s v="TCU - HV, 3.0 ton, -40 to +55 C"/>
    <s v="UT 84104"/>
    <n v="4725"/>
    <x v="4"/>
    <s v="Aviation"/>
    <n v="8.3086819200000015"/>
  </r>
  <r>
    <s v="S002239"/>
    <x v="17"/>
    <s v="PO143492"/>
    <s v="GRN187979"/>
    <n v="101022020"/>
    <s v="TCU - HV, 3.0 ton, -40 to +55 C"/>
    <s v="UT 84104"/>
    <n v="4725"/>
    <x v="4"/>
    <s v="Aviation"/>
    <n v="8.3086819200000015"/>
  </r>
  <r>
    <s v="S001047"/>
    <x v="9"/>
    <s v="PO131934"/>
    <s v="GRN195700"/>
    <n v="101026186"/>
    <s v="DIODE 2X8 ELEMENT PHOTO CDWO4 0.3MM THICK"/>
    <s v="81300 Johor Bahru Malaysia"/>
    <n v="6781"/>
    <x v="4"/>
    <s v="Aviation"/>
    <n v="1.1924057587200001"/>
  </r>
  <r>
    <s v="S025921"/>
    <x v="77"/>
    <s v="PO146435"/>
    <s v="GRN192064"/>
    <s v="11540-0257-UOM"/>
    <s v="SEALANT PIPE THREAD ANAEROBIC COMPOUND 50ML TUBE"/>
    <s v="Saint Helens WA9 5GG"/>
    <n v="119.8"/>
    <x v="1"/>
    <s v="Diesel"/>
    <n v="4.4325999999999997E-2"/>
  </r>
  <r>
    <s v="S025921"/>
    <x v="77"/>
    <s v="PO145513"/>
    <s v="GRN192066"/>
    <s v="11583-0420"/>
    <s v="SCREW SHCS M4X10MM STL-Z"/>
    <s v="Saint Helens WA9 5GG"/>
    <n v="119.8"/>
    <x v="1"/>
    <s v="Diesel"/>
    <n v="4.4325999999999997E-2"/>
  </r>
  <r>
    <s v="S000892"/>
    <x v="16"/>
    <s v="PO148193"/>
    <s v="GRN195703"/>
    <s v="11701-3349"/>
    <s v="TRIPLE SURFACE MOUNTED POWER SOCKET 12-24 V, 20 A"/>
    <s v="Stockport SK4 2JT"/>
    <n v="55"/>
    <x v="2"/>
    <s v="Diesel"/>
    <n v="2.0350000000000001E-4"/>
  </r>
  <r>
    <s v="S000892"/>
    <x v="16"/>
    <s v="PO148674"/>
    <s v="GRN195704"/>
    <n v="101011726"/>
    <s v="M8 SHOCK MOUNT 120DAN MALE TO MALE NATURAL RUBBER"/>
    <s v="Stockport SK4 2JT"/>
    <n v="55"/>
    <x v="2"/>
    <s v="Diesel"/>
    <n v="2.0350000000000001E-4"/>
  </r>
  <r>
    <s v="S000892"/>
    <x v="16"/>
    <s v="PO148674"/>
    <s v="GRN195705"/>
    <n v="101033208"/>
    <s v="THERMOPLASTIC KNURLED KNOB M6 X 8 - BLACK"/>
    <s v="Stockport SK4 2JT"/>
    <n v="55"/>
    <x v="2"/>
    <s v="Diesel"/>
    <n v="2.0350000000000001E-4"/>
  </r>
  <r>
    <s v="S025921"/>
    <x v="77"/>
    <s v="PO146725"/>
    <s v="GRN192067"/>
    <s v="11700-6137"/>
    <s v="WASHER FLAT 1.0&quot;ID CORROSION PROTECTION COATING"/>
    <s v="Saint Helens WA9 5GG"/>
    <n v="119.8"/>
    <x v="1"/>
    <s v="Diesel"/>
    <n v="4.4325999999999997E-2"/>
  </r>
  <r>
    <s v="S025921"/>
    <x v="77"/>
    <s v="PO145975"/>
    <s v="GRN192070"/>
    <n v="85213914"/>
    <s v="3/4&quot; UNC x 1.5&quot; HEXAGON HEAD BOLT GRADE 10.9"/>
    <s v="Saint Helens WA9 5GG"/>
    <n v="119.8"/>
    <x v="1"/>
    <s v="Diesel"/>
    <n v="4.4325999999999997E-2"/>
  </r>
  <r>
    <s v="S025921"/>
    <x v="77"/>
    <s v="PO146757"/>
    <s v="GRN192273"/>
    <n v="85213707"/>
    <s v="M16 X 45 - B FLANGED HEX HEAD BOLT GRADE 10.9"/>
    <s v="Saint Helens WA9 5GG"/>
    <n v="119.8"/>
    <x v="1"/>
    <s v="Diesel"/>
    <n v="4.4325999999999997E-2"/>
  </r>
  <r>
    <s v="S001121"/>
    <x v="5"/>
    <s v="PO148737"/>
    <s v="GRN195709"/>
    <n v="13204807"/>
    <s v="RSLINX CLASSIC SINGLE NODE"/>
    <s v="Salford M5 4BE"/>
    <n v="103.6"/>
    <x v="2"/>
    <s v="Diesel"/>
    <n v="3.8331999999999998E-4"/>
  </r>
  <r>
    <s v="S025921"/>
    <x v="77"/>
    <s v="PO146239"/>
    <s v="GRN192291"/>
    <s v="11540-0255"/>
    <s v="ADHESIVE THREADLOCK"/>
    <s v="Saint Helens WA9 5GG"/>
    <n v="119.8"/>
    <x v="1"/>
    <s v="Diesel"/>
    <n v="4.4325999999999997E-2"/>
  </r>
  <r>
    <s v="S025921"/>
    <x v="77"/>
    <s v="PO146912"/>
    <s v="GRN193196"/>
    <n v="101037768"/>
    <s v="ADBLUE - 10 LITRE CAN FASTENAL ChemPlus+ 10Ltr AdB"/>
    <s v="Saint Helens WA9 5GG"/>
    <n v="119.8"/>
    <x v="1"/>
    <s v="Diesel"/>
    <n v="4.4325999999999997E-2"/>
  </r>
  <r>
    <s v="S001121"/>
    <x v="5"/>
    <s v="PO148740"/>
    <s v="GRN195712"/>
    <n v="13204807"/>
    <s v="RSLINX CLASSIC SINGLE NODE"/>
    <s v="Salford M5 4BE"/>
    <n v="103.6"/>
    <x v="2"/>
    <s v="Diesel"/>
    <n v="3.8331999999999998E-4"/>
  </r>
  <r>
    <s v="S025921"/>
    <x v="77"/>
    <s v="PO147385"/>
    <s v="GRN193253"/>
    <s v="340-1369-1"/>
    <s v="KIT HARDWARE"/>
    <s v="Saint Helens WA9 5GG"/>
    <n v="119.8"/>
    <x v="1"/>
    <s v="Diesel"/>
    <n v="4.4325999999999997E-2"/>
  </r>
  <r>
    <s v="S001121"/>
    <x v="5"/>
    <s v="PO148737"/>
    <s v="GRN195714"/>
    <s v="11700-6227"/>
    <s v="FACTORYTALK SE SITE EDITION STATION LICENSE 25 SCR"/>
    <s v="Salford M5 4BE"/>
    <n v="103.6"/>
    <x v="2"/>
    <s v="Diesel"/>
    <n v="3.8331999999999998E-4"/>
  </r>
  <r>
    <s v="S025921"/>
    <x v="77"/>
    <s v="PO146930"/>
    <s v="GRN193277"/>
    <s v="11700-1649"/>
    <s v="EPOXY 9.3 OZ"/>
    <s v="Saint Helens WA9 5GG"/>
    <n v="119.8"/>
    <x v="1"/>
    <s v="Diesel"/>
    <n v="4.4325999999999997E-2"/>
  </r>
  <r>
    <s v="S001121"/>
    <x v="5"/>
    <s v="PO148740"/>
    <s v="GRN195717"/>
    <s v="11700-6227"/>
    <s v="FACTORYTALK SE SITE EDITION STATION LICENSE 25 SCR"/>
    <s v="Salford M5 4BE"/>
    <n v="103.6"/>
    <x v="2"/>
    <s v="Diesel"/>
    <n v="3.8331999999999998E-4"/>
  </r>
  <r>
    <s v="S025921"/>
    <x v="77"/>
    <s v="PO146930"/>
    <s v="GRN193568"/>
    <n v="85213543"/>
    <s v="M10 FLAT WASHER (FORM A) A2"/>
    <s v="Saint Helens WA9 5GG"/>
    <n v="119.8"/>
    <x v="1"/>
    <s v="Diesel"/>
    <n v="4.4325999999999997E-2"/>
  </r>
  <r>
    <s v="S025921"/>
    <x v="77"/>
    <s v="PO146259"/>
    <s v="GRN193573"/>
    <n v="101025377"/>
    <s v="M5 X  12MM X 1MM RETAINING WASHER - HDPE"/>
    <s v="Saint Helens WA9 5GG"/>
    <n v="119.8"/>
    <x v="1"/>
    <s v="Diesel"/>
    <n v="4.4325999999999997E-2"/>
  </r>
  <r>
    <s v="S001121"/>
    <x v="5"/>
    <s v="PO148738"/>
    <s v="GRN195720"/>
    <n v="13204807"/>
    <s v="RSLINX CLASSIC SINGLE NODE"/>
    <s v="Salford M5 4BE"/>
    <n v="103.6"/>
    <x v="2"/>
    <s v="Diesel"/>
    <n v="3.8331999999999998E-4"/>
  </r>
  <r>
    <s v="S025921"/>
    <x v="77"/>
    <s v="PO146855"/>
    <s v="GRN193576"/>
    <s v="11540-0677"/>
    <s v="GROMMET 3/4ID X 1-3/8OD"/>
    <s v="Saint Helens WA9 5GG"/>
    <n v="119.8"/>
    <x v="1"/>
    <s v="Diesel"/>
    <n v="4.4325999999999997E-2"/>
  </r>
  <r>
    <s v="S025921"/>
    <x v="77"/>
    <s v="PO147244"/>
    <s v="GRN193577"/>
    <s v="11540-0257-UOM"/>
    <s v="SEALANT PIPE THREAD ANAEROBIC COMPOUND 50ML TUBE"/>
    <s v="Saint Helens WA9 5GG"/>
    <n v="119.8"/>
    <x v="1"/>
    <s v="Diesel"/>
    <n v="4.4325999999999997E-2"/>
  </r>
  <r>
    <s v="S025921"/>
    <x v="77"/>
    <s v="PO147072"/>
    <s v="GRN193583"/>
    <n v="101026148"/>
    <s v="M3 X 35 POZI PAN HEAD SCREW A2"/>
    <s v="Saint Helens WA9 5GG"/>
    <n v="119.8"/>
    <x v="1"/>
    <s v="Diesel"/>
    <n v="4.4325999999999997E-2"/>
  </r>
  <r>
    <s v="S001121"/>
    <x v="5"/>
    <s v="PO148741"/>
    <s v="GRN195724"/>
    <n v="13204807"/>
    <s v="RSLINX CLASSIC SINGLE NODE"/>
    <s v="Salford M5 4BE"/>
    <n v="103.6"/>
    <x v="2"/>
    <s v="Diesel"/>
    <n v="3.8331999999999998E-4"/>
  </r>
  <r>
    <s v="S001121"/>
    <x v="5"/>
    <s v="PO148742"/>
    <s v="GRN195725"/>
    <n v="13204807"/>
    <s v="RSLINX CLASSIC SINGLE NODE"/>
    <s v="Salford M5 4BE"/>
    <n v="103.6"/>
    <x v="2"/>
    <s v="Diesel"/>
    <n v="3.8331999999999998E-4"/>
  </r>
  <r>
    <s v="S025921"/>
    <x v="77"/>
    <s v="PO146260"/>
    <s v="GRN193586"/>
    <s v="11700-6135"/>
    <s v="SIKAFLEX 221 POLYURETHANE SEALANT, ALUMINUM GRAY 3"/>
    <s v="Saint Helens WA9 5GG"/>
    <n v="119.8"/>
    <x v="1"/>
    <s v="Diesel"/>
    <n v="4.4325999999999997E-2"/>
  </r>
  <r>
    <s v="S025921"/>
    <x v="77"/>
    <s v="PO147113"/>
    <s v="GRN193589"/>
    <s v="11700-1649"/>
    <s v="EPOXY 9.3 OZ"/>
    <s v="Saint Helens WA9 5GG"/>
    <n v="119.8"/>
    <x v="1"/>
    <s v="Diesel"/>
    <n v="4.4325999999999997E-2"/>
  </r>
  <r>
    <s v="S025921"/>
    <x v="77"/>
    <s v="PO147362"/>
    <s v="GRN193594"/>
    <s v="361-1374-1"/>
    <s v="2880MM TERTIARY COLLIMATOR FIXINGS"/>
    <s v="Saint Helens WA9 5GG"/>
    <n v="119.8"/>
    <x v="1"/>
    <s v="Diesel"/>
    <n v="4.4325999999999997E-2"/>
  </r>
  <r>
    <s v="S001121"/>
    <x v="5"/>
    <s v="PO148743"/>
    <s v="GRN195729"/>
    <n v="13204807"/>
    <s v="RSLINX CLASSIC SINGLE NODE"/>
    <s v="Salford M5 4BE"/>
    <n v="103.6"/>
    <x v="2"/>
    <s v="Diesel"/>
    <n v="3.8331999999999998E-4"/>
  </r>
  <r>
    <s v="S025921"/>
    <x v="77"/>
    <s v="PO147362"/>
    <s v="GRN193595"/>
    <s v="361-1375-1"/>
    <s v="HORIZONTAL DETECTOR BOX FIXINGS"/>
    <s v="Saint Helens WA9 5GG"/>
    <n v="119.8"/>
    <x v="1"/>
    <s v="Diesel"/>
    <n v="4.4325999999999997E-2"/>
  </r>
  <r>
    <s v="S025921"/>
    <x v="77"/>
    <s v="PO147362"/>
    <s v="GRN193599"/>
    <s v="361-1374-1"/>
    <s v="2880MM TERTIARY COLLIMATOR FIXINGS"/>
    <s v="Saint Helens WA9 5GG"/>
    <n v="119.8"/>
    <x v="1"/>
    <s v="Diesel"/>
    <n v="4.4325999999999997E-2"/>
  </r>
  <r>
    <s v="S001121"/>
    <x v="5"/>
    <s v="PO148745"/>
    <s v="GRN195732"/>
    <n v="13204807"/>
    <s v="RSLINX CLASSIC SINGLE NODE"/>
    <s v="Salford M5 4BE"/>
    <n v="103.6"/>
    <x v="2"/>
    <s v="Diesel"/>
    <n v="3.8331999999999998E-4"/>
  </r>
  <r>
    <s v="S025921"/>
    <x v="77"/>
    <s v="PO147362"/>
    <s v="GRN193601"/>
    <s v="361-1375-1"/>
    <s v="HORIZONTAL DETECTOR BOX FIXINGS"/>
    <s v="Saint Helens WA9 5GG"/>
    <n v="119.8"/>
    <x v="1"/>
    <s v="Diesel"/>
    <n v="4.4325999999999997E-2"/>
  </r>
  <r>
    <s v="S001121"/>
    <x v="5"/>
    <s v="PO148746"/>
    <s v="GRN195734"/>
    <n v="13204807"/>
    <s v="RSLINX CLASSIC SINGLE NODE"/>
    <s v="Salford M5 4BE"/>
    <n v="103.6"/>
    <x v="2"/>
    <s v="Diesel"/>
    <n v="3.8331999999999998E-4"/>
  </r>
  <r>
    <s v="S025921"/>
    <x v="77"/>
    <s v="PO147072"/>
    <s v="GRN193603"/>
    <s v="11700-4001"/>
    <s v="CABLE TIE ADHESIVE MOUNT 1.0IN X 1.0IN"/>
    <s v="Saint Helens WA9 5GG"/>
    <n v="119.8"/>
    <x v="1"/>
    <s v="Diesel"/>
    <n v="4.4325999999999997E-2"/>
  </r>
  <r>
    <s v="S025921"/>
    <x v="77"/>
    <s v="PO146445"/>
    <s v="GRN193606"/>
    <s v="11700-6136"/>
    <s v="BOLT HEX, 1&quot;-8 X 1&quot; CORROSION PROTECTION COATING"/>
    <s v="Saint Helens WA9 5GG"/>
    <n v="119.8"/>
    <x v="1"/>
    <s v="Diesel"/>
    <n v="4.4325999999999997E-2"/>
  </r>
  <r>
    <s v="S001121"/>
    <x v="5"/>
    <s v="PO148747"/>
    <s v="GRN195737"/>
    <n v="13204807"/>
    <s v="RSLINX CLASSIC SINGLE NODE"/>
    <s v="Salford M5 4BE"/>
    <n v="103.6"/>
    <x v="2"/>
    <s v="Diesel"/>
    <n v="3.8331999999999998E-4"/>
  </r>
  <r>
    <s v="S001121"/>
    <x v="5"/>
    <s v="PO148749"/>
    <s v="GRN195738"/>
    <n v="13204807"/>
    <s v="RSLINX CLASSIC SINGLE NODE"/>
    <s v="Salford M5 4BE"/>
    <n v="103.6"/>
    <x v="2"/>
    <s v="Diesel"/>
    <n v="3.8331999999999998E-4"/>
  </r>
  <r>
    <s v="S025921"/>
    <x v="77"/>
    <s v="PO146855"/>
    <s v="GRN193728"/>
    <s v="11700-5182"/>
    <s v="BOLT HEX, DIN933 M20 X 2.5 X 70MM GEOMET STL"/>
    <s v="Saint Helens WA9 5GG"/>
    <n v="119.8"/>
    <x v="1"/>
    <s v="Diesel"/>
    <n v="4.4325999999999997E-2"/>
  </r>
  <r>
    <s v="S001121"/>
    <x v="5"/>
    <s v="PO148755"/>
    <s v="GRN195740"/>
    <n v="13204807"/>
    <s v="RSLINX CLASSIC SINGLE NODE"/>
    <s v="Salford M5 4BE"/>
    <n v="103.6"/>
    <x v="2"/>
    <s v="Diesel"/>
    <n v="3.8331999999999998E-4"/>
  </r>
  <r>
    <s v="S001121"/>
    <x v="5"/>
    <s v="PO148757"/>
    <s v="GRN195741"/>
    <n v="13204807"/>
    <s v="RSLINX CLASSIC SINGLE NODE"/>
    <s v="Salford M5 4BE"/>
    <n v="103.6"/>
    <x v="2"/>
    <s v="Diesel"/>
    <n v="3.8331999999999998E-4"/>
  </r>
  <r>
    <s v="S025921"/>
    <x v="77"/>
    <s v="PO147072"/>
    <s v="GRN194027"/>
    <n v="101026148"/>
    <s v="M3 X 35 POZI PAN HEAD SCREW A2"/>
    <s v="Saint Helens WA9 5GG"/>
    <n v="119.8"/>
    <x v="1"/>
    <s v="Diesel"/>
    <n v="4.4325999999999997E-2"/>
  </r>
  <r>
    <s v="S025921"/>
    <x v="77"/>
    <s v="PO146297"/>
    <s v="GRN194053"/>
    <s v="11700-4001"/>
    <s v="CABLE TIE ADHESIVE MOUNT 1.0IN X 1.0IN"/>
    <s v="Saint Helens WA9 5GG"/>
    <n v="119.8"/>
    <x v="1"/>
    <s v="Diesel"/>
    <n v="4.4325999999999997E-2"/>
  </r>
  <r>
    <s v="S001121"/>
    <x v="5"/>
    <s v="PO148974"/>
    <s v="GRN195745"/>
    <s v="11700-6227"/>
    <s v="FACTORYTALK SE SITE EDITION STATION LICENSE 25 SCR"/>
    <s v="Salford M5 4BE"/>
    <n v="103.6"/>
    <x v="2"/>
    <s v="Diesel"/>
    <n v="3.8331999999999998E-4"/>
  </r>
  <r>
    <s v="S001121"/>
    <x v="5"/>
    <s v="PO148973"/>
    <s v="GRN195746"/>
    <s v="11700-6227"/>
    <s v="FACTORYTALK SE SITE EDITION STATION LICENSE 25 SCR"/>
    <s v="Salford M5 4BE"/>
    <n v="103.6"/>
    <x v="2"/>
    <s v="Diesel"/>
    <n v="3.8331999999999998E-4"/>
  </r>
  <r>
    <s v="S001121"/>
    <x v="5"/>
    <s v="PO148976"/>
    <s v="GRN195747"/>
    <s v="11700-6227"/>
    <s v="FACTORYTALK SE SITE EDITION STATION LICENSE 25 SCR"/>
    <s v="Salford M5 4BE"/>
    <n v="103.6"/>
    <x v="2"/>
    <s v="Diesel"/>
    <n v="3.8331999999999998E-4"/>
  </r>
  <r>
    <s v="S001121"/>
    <x v="5"/>
    <s v="PO148972"/>
    <s v="GRN195748"/>
    <s v="11700-6227"/>
    <s v="FACTORYTALK SE SITE EDITION STATION LICENSE 25 SCR"/>
    <s v="Salford M5 4BE"/>
    <n v="103.6"/>
    <x v="2"/>
    <s v="Diesel"/>
    <n v="3.8331999999999998E-4"/>
  </r>
  <r>
    <s v="S001121"/>
    <x v="5"/>
    <s v="PO148980"/>
    <s v="GRN195749"/>
    <s v="11700-6227"/>
    <s v="FACTORYTALK SE SITE EDITION STATION LICENSE 25 SCR"/>
    <s v="Salford M5 4BE"/>
    <n v="103.6"/>
    <x v="2"/>
    <s v="Diesel"/>
    <n v="3.8331999999999998E-4"/>
  </r>
  <r>
    <s v="S001121"/>
    <x v="5"/>
    <s v="PO148981"/>
    <s v="GRN195750"/>
    <s v="11700-6227"/>
    <s v="FACTORYTALK SE SITE EDITION STATION LICENSE 25 SCR"/>
    <s v="Salford M5 4BE"/>
    <n v="103.6"/>
    <x v="2"/>
    <s v="Diesel"/>
    <n v="3.8331999999999998E-4"/>
  </r>
  <r>
    <s v="S001121"/>
    <x v="5"/>
    <s v="PO148971"/>
    <s v="GRN195751"/>
    <s v="11700-6227"/>
    <s v="FACTORYTALK SE SITE EDITION STATION LICENSE 25 SCR"/>
    <s v="Salford M5 4BE"/>
    <n v="103.6"/>
    <x v="2"/>
    <s v="Diesel"/>
    <n v="3.8331999999999998E-4"/>
  </r>
  <r>
    <s v="S001121"/>
    <x v="5"/>
    <s v="PO143682"/>
    <s v="GRN195752"/>
    <n v="13204807"/>
    <s v="RSLINX CLASSIC SINGLE NODE"/>
    <s v="Salford M5 4BE"/>
    <n v="103.6"/>
    <x v="2"/>
    <s v="Diesel"/>
    <n v="3.8331999999999998E-4"/>
  </r>
  <r>
    <s v="S025921"/>
    <x v="77"/>
    <s v="PO146552"/>
    <s v="GRN194080"/>
    <s v="11540-0257-UOM"/>
    <s v="SEALANT PIPE THREAD ANAEROBIC COMPOUND 50ML TUBE"/>
    <s v="Saint Helens WA9 5GG"/>
    <n v="119.8"/>
    <x v="1"/>
    <s v="Diesel"/>
    <n v="4.4325999999999997E-2"/>
  </r>
  <r>
    <s v="S001121"/>
    <x v="5"/>
    <s v="PO140104"/>
    <s v="GRN195755"/>
    <n v="13204807"/>
    <s v="RSLINX CLASSIC SINGLE NODE"/>
    <s v="Salford M5 4BE"/>
    <n v="103.6"/>
    <x v="2"/>
    <s v="Diesel"/>
    <n v="3.8331999999999998E-4"/>
  </r>
  <r>
    <s v="S025921"/>
    <x v="77"/>
    <s v="PO146552"/>
    <s v="GRN194082"/>
    <s v="11540-0257-UOM"/>
    <s v="SEALANT PIPE THREAD ANAEROBIC COMPOUND 50ML TUBE"/>
    <s v="Saint Helens WA9 5GG"/>
    <n v="119.8"/>
    <x v="1"/>
    <s v="Diesel"/>
    <n v="4.4325999999999997E-2"/>
  </r>
  <r>
    <s v="S025921"/>
    <x v="77"/>
    <s v="PO146912"/>
    <s v="GRN194088"/>
    <s v="11700-5372"/>
    <s v="HOSE CLAMP T-BOLT, RANGE 6-25/32&quot; TO 7-3/32&quot; 316SS"/>
    <s v="Saint Helens WA9 5GG"/>
    <n v="119.8"/>
    <x v="1"/>
    <s v="Diesel"/>
    <n v="4.4325999999999997E-2"/>
  </r>
  <r>
    <s v="S025921"/>
    <x v="77"/>
    <s v="PO147072"/>
    <s v="GRN194091"/>
    <n v="101026148"/>
    <s v="M3 X 35 POZI PAN HEAD SCREW A2"/>
    <s v="Saint Helens WA9 5GG"/>
    <n v="119.8"/>
    <x v="1"/>
    <s v="Diesel"/>
    <n v="4.4325999999999997E-2"/>
  </r>
  <r>
    <s v="S001121"/>
    <x v="5"/>
    <s v="PO148754"/>
    <s v="GRN195759"/>
    <n v="13204807"/>
    <s v="RSLINX CLASSIC SINGLE NODE"/>
    <s v="Salford M5 4BE"/>
    <n v="103.6"/>
    <x v="2"/>
    <s v="Diesel"/>
    <n v="3.8331999999999998E-4"/>
  </r>
  <r>
    <s v="S025921"/>
    <x v="77"/>
    <s v="PO145677"/>
    <s v="GRN194093"/>
    <n v="85213542"/>
    <s v="M8 FLAT WASHER (FORM A) A2"/>
    <s v="Saint Helens WA9 5GG"/>
    <n v="119.8"/>
    <x v="1"/>
    <s v="Diesel"/>
    <n v="4.4325999999999997E-2"/>
  </r>
  <r>
    <s v="S025921"/>
    <x v="77"/>
    <s v="PO146259"/>
    <s v="GRN194097"/>
    <n v="101025377"/>
    <s v="M5 X  12MM X 1MM RETAINING WASHER - HDPE"/>
    <s v="Saint Helens WA9 5GG"/>
    <n v="119.8"/>
    <x v="1"/>
    <s v="Diesel"/>
    <n v="4.4325999999999997E-2"/>
  </r>
  <r>
    <s v="S023284"/>
    <x v="19"/>
    <s v="PO138725"/>
    <s v="GRN195762"/>
    <s v="PPV"/>
    <s v="Purchase Price Variance"/>
    <s v="Leicester LE19 2DT"/>
    <n v="144"/>
    <x v="1"/>
    <s v="Diesel"/>
    <n v="5.3280000000000001E-2"/>
  </r>
  <r>
    <s v="S023284"/>
    <x v="19"/>
    <s v="PO139364"/>
    <s v="GRN195763"/>
    <s v="PPV"/>
    <s v="Purchase Price Variance"/>
    <s v="Leicester LE19 2DT"/>
    <n v="144"/>
    <x v="1"/>
    <s v="Diesel"/>
    <n v="5.3280000000000001E-2"/>
  </r>
  <r>
    <s v="S023284"/>
    <x v="19"/>
    <s v="PO140972"/>
    <s v="GRN195764"/>
    <s v="PPV"/>
    <s v="Purchase Price Variance"/>
    <s v="Leicester LE19 2DT"/>
    <n v="144"/>
    <x v="1"/>
    <s v="Diesel"/>
    <n v="5.3280000000000001E-2"/>
  </r>
  <r>
    <s v="S025921"/>
    <x v="77"/>
    <s v="PO146725"/>
    <s v="GRN194098"/>
    <s v="11700-6137"/>
    <s v="WASHER FLAT 1.0&quot;ID CORROSION PROTECTION COATING"/>
    <s v="Saint Helens WA9 5GG"/>
    <n v="119.8"/>
    <x v="1"/>
    <s v="Diesel"/>
    <n v="4.4325999999999997E-2"/>
  </r>
  <r>
    <s v="S001121"/>
    <x v="5"/>
    <s v="PO148751"/>
    <s v="GRN195767"/>
    <n v="13204807"/>
    <s v="RSLINX CLASSIC SINGLE NODE"/>
    <s v="Salford M5 4BE"/>
    <n v="103.6"/>
    <x v="2"/>
    <s v="Diesel"/>
    <n v="3.8331999999999998E-4"/>
  </r>
  <r>
    <s v="S001121"/>
    <x v="5"/>
    <s v="PO148753"/>
    <s v="GRN195768"/>
    <n v="13204807"/>
    <s v="RSLINX CLASSIC SINGLE NODE"/>
    <s v="Salford M5 4BE"/>
    <n v="103.6"/>
    <x v="2"/>
    <s v="Diesel"/>
    <n v="3.8331999999999998E-4"/>
  </r>
  <r>
    <s v="S025921"/>
    <x v="77"/>
    <s v="PO145975"/>
    <s v="GRN194101"/>
    <n v="85213914"/>
    <s v="3/4&quot; UNC x 1.5&quot; HEXAGON HEAD BOLT GRADE 10.9"/>
    <s v="Saint Helens WA9 5GG"/>
    <n v="119.8"/>
    <x v="1"/>
    <s v="Diesel"/>
    <n v="4.4325999999999997E-2"/>
  </r>
  <r>
    <s v="S001121"/>
    <x v="5"/>
    <s v="PO148750"/>
    <s v="GRN195770"/>
    <n v="13204807"/>
    <s v="RSLINX CLASSIC SINGLE NODE"/>
    <s v="Salford M5 4BE"/>
    <n v="103.6"/>
    <x v="2"/>
    <s v="Diesel"/>
    <n v="3.8331999999999998E-4"/>
  </r>
  <r>
    <s v="S025921"/>
    <x v="77"/>
    <s v="PO146518"/>
    <s v="GRN194126"/>
    <n v="101009416"/>
    <s v="M3 X 10 POZI PAN HEAD SCREW A2"/>
    <s v="Saint Helens WA9 5GG"/>
    <n v="119.8"/>
    <x v="1"/>
    <s v="Diesel"/>
    <n v="4.4325999999999997E-2"/>
  </r>
  <r>
    <s v="S025921"/>
    <x v="77"/>
    <s v="PO147422"/>
    <s v="GRN194127"/>
    <n v="101032650"/>
    <s v="M6 X 8MM SOCKET FLANGED BUTTON HEAD SCREW A2"/>
    <s v="Saint Helens WA9 5GG"/>
    <n v="119.8"/>
    <x v="1"/>
    <s v="Diesel"/>
    <n v="4.4325999999999997E-2"/>
  </r>
  <r>
    <s v="S025921"/>
    <x v="77"/>
    <s v="PO146855"/>
    <s v="GRN194128"/>
    <s v="11565-0282"/>
    <s v="WASHER SEALING .50ID EPDM"/>
    <s v="Saint Helens WA9 5GG"/>
    <n v="119.8"/>
    <x v="1"/>
    <s v="Diesel"/>
    <n v="4.4325999999999997E-2"/>
  </r>
  <r>
    <s v="S025921"/>
    <x v="77"/>
    <s v="PO146552"/>
    <s v="GRN194129"/>
    <s v="11540-0257-UOM"/>
    <s v="SEALANT PIPE THREAD ANAEROBIC COMPOUND 50ML TUBE"/>
    <s v="Saint Helens WA9 5GG"/>
    <n v="119.8"/>
    <x v="1"/>
    <s v="Diesel"/>
    <n v="4.4325999999999997E-2"/>
  </r>
  <r>
    <s v="S025921"/>
    <x v="77"/>
    <s v="PO146552"/>
    <s v="GRN194130"/>
    <s v="11540-0257-UOM"/>
    <s v="SEALANT PIPE THREAD ANAEROBIC COMPOUND 50ML TUBE"/>
    <s v="Saint Helens WA9 5GG"/>
    <n v="119.8"/>
    <x v="1"/>
    <s v="Diesel"/>
    <n v="4.4325999999999997E-2"/>
  </r>
  <r>
    <s v="S025921"/>
    <x v="77"/>
    <s v="PO147422"/>
    <s v="GRN194131"/>
    <n v="101032650"/>
    <s v="M6 X 8MM SOCKET FLANGED BUTTON HEAD SCREW A2"/>
    <s v="Saint Helens WA9 5GG"/>
    <n v="119.8"/>
    <x v="1"/>
    <s v="Diesel"/>
    <n v="4.4325999999999997E-2"/>
  </r>
  <r>
    <s v="S025921"/>
    <x v="77"/>
    <s v="PO147422"/>
    <s v="GRN194132"/>
    <n v="101032650"/>
    <s v="M6 X 8MM SOCKET FLANGED BUTTON HEAD SCREW A2"/>
    <s v="Saint Helens WA9 5GG"/>
    <n v="119.8"/>
    <x v="1"/>
    <s v="Diesel"/>
    <n v="4.4325999999999997E-2"/>
  </r>
  <r>
    <s v="S025921"/>
    <x v="77"/>
    <s v="PO146260"/>
    <s v="GRN194133"/>
    <s v="11700-3841"/>
    <s v="CLAMP TWO LINE 1 1/2IN POLY VIBRATION DAMPING"/>
    <s v="Saint Helens WA9 5GG"/>
    <n v="119.8"/>
    <x v="1"/>
    <s v="Diesel"/>
    <n v="4.4325999999999997E-2"/>
  </r>
  <r>
    <s v="S025921"/>
    <x v="77"/>
    <s v="PO146930"/>
    <s v="GRN194134"/>
    <s v="11700-1649"/>
    <s v="EPOXY 9.3 OZ"/>
    <s v="Saint Helens WA9 5GG"/>
    <n v="119.8"/>
    <x v="1"/>
    <s v="Diesel"/>
    <n v="4.4325999999999997E-2"/>
  </r>
  <r>
    <s v="S025921"/>
    <x v="77"/>
    <s v="PO147614"/>
    <s v="GRN194135"/>
    <s v="11700-1649"/>
    <s v="EPOXY 9.3 OZ"/>
    <s v="Saint Helens WA9 5GG"/>
    <n v="119.8"/>
    <x v="1"/>
    <s v="Diesel"/>
    <n v="4.4325999999999997E-2"/>
  </r>
  <r>
    <s v="S025921"/>
    <x v="77"/>
    <s v="PO146445"/>
    <s v="GRN194138"/>
    <s v="11700-6136"/>
    <s v="BOLT HEX, 1&quot;-8 X 1&quot; CORROSION PROTECTION COATING"/>
    <s v="Saint Helens WA9 5GG"/>
    <n v="119.8"/>
    <x v="1"/>
    <s v="Diesel"/>
    <n v="4.4325999999999997E-2"/>
  </r>
  <r>
    <s v="S023222"/>
    <x v="11"/>
    <s v="PO140493"/>
    <s v="GRN195795"/>
    <n v="101027016"/>
    <s v="MULTIPROTOCOL STATION BLCEN-8M12LT-4AI-VI-8XSG-P"/>
    <s v="Wickford SS11 8YT"/>
    <n v="390"/>
    <x v="2"/>
    <s v="Diesel"/>
    <n v="1.4430000000000001E-3"/>
  </r>
  <r>
    <s v="S025921"/>
    <x v="77"/>
    <s v="PO145677"/>
    <s v="GRN194260"/>
    <n v="85213543"/>
    <s v="M10 FLAT WASHER (FORM A) A2"/>
    <s v="Saint Helens WA9 5GG"/>
    <n v="119.8"/>
    <x v="1"/>
    <s v="Diesel"/>
    <n v="4.4325999999999997E-2"/>
  </r>
  <r>
    <s v="S025921"/>
    <x v="77"/>
    <s v="PO146163"/>
    <s v="GRN194261"/>
    <s v="11565-0283"/>
    <s v="WASHER SEALING .200ID SST/RUBBER"/>
    <s v="Saint Helens WA9 5GG"/>
    <n v="119.8"/>
    <x v="1"/>
    <s v="Diesel"/>
    <n v="4.4325999999999997E-2"/>
  </r>
  <r>
    <s v="S025921"/>
    <x v="77"/>
    <s v="PO146163"/>
    <s v="GRN194262"/>
    <s v="11565-0283"/>
    <s v="WASHER SEALING .200ID SST/RUBBER"/>
    <s v="Saint Helens WA9 5GG"/>
    <n v="119.8"/>
    <x v="1"/>
    <s v="Diesel"/>
    <n v="4.4325999999999997E-2"/>
  </r>
  <r>
    <s v="S025921"/>
    <x v="77"/>
    <s v="PO146552"/>
    <s v="GRN194264"/>
    <s v="11540-0257-UOM"/>
    <s v="SEALANT PIPE THREAD ANAEROBIC COMPOUND 50ML TUBE"/>
    <s v="Saint Helens WA9 5GG"/>
    <n v="119.8"/>
    <x v="1"/>
    <s v="Diesel"/>
    <n v="4.4325999999999997E-2"/>
  </r>
  <r>
    <s v="S025921"/>
    <x v="77"/>
    <s v="PO146163"/>
    <s v="GRN194265"/>
    <s v="11565-0283"/>
    <s v="WASHER SEALING .200ID SST/RUBBER"/>
    <s v="Saint Helens WA9 5GG"/>
    <n v="119.8"/>
    <x v="1"/>
    <s v="Diesel"/>
    <n v="4.4325999999999997E-2"/>
  </r>
  <r>
    <s v="S025921"/>
    <x v="77"/>
    <s v="PO148079"/>
    <s v="GRN194268"/>
    <n v="85213756"/>
    <s v="M12 FLANGED ALL METAL LOCK NUT GRADE 10"/>
    <s v="Saint Helens WA9 5GG"/>
    <n v="119.8"/>
    <x v="1"/>
    <s v="Diesel"/>
    <n v="4.4325999999999997E-2"/>
  </r>
  <r>
    <s v="S025921"/>
    <x v="77"/>
    <s v="PO147673"/>
    <s v="GRN194270"/>
    <n v="85213914"/>
    <s v="3/4&quot; UNC x 1.5&quot; HEXAGON HEAD BOLT GRADE 10.9"/>
    <s v="Saint Helens WA9 5GG"/>
    <n v="119.8"/>
    <x v="1"/>
    <s v="Diesel"/>
    <n v="4.4325999999999997E-2"/>
  </r>
  <r>
    <s v="S025921"/>
    <x v="77"/>
    <s v="PO146552"/>
    <s v="GRN194271"/>
    <s v="11540-0257-UOM"/>
    <s v="SEALANT PIPE THREAD ANAEROBIC COMPOUND 50ML TUBE"/>
    <s v="Saint Helens WA9 5GG"/>
    <n v="119.8"/>
    <x v="1"/>
    <s v="Diesel"/>
    <n v="4.4325999999999997E-2"/>
  </r>
  <r>
    <s v="S025921"/>
    <x v="77"/>
    <s v="PO147422"/>
    <s v="GRN194272"/>
    <n v="101032650"/>
    <s v="M6 X 8MM SOCKET FLANGED BUTTON HEAD SCREW A2"/>
    <s v="Saint Helens WA9 5GG"/>
    <n v="119.8"/>
    <x v="1"/>
    <s v="Diesel"/>
    <n v="4.4325999999999997E-2"/>
  </r>
  <r>
    <s v="S025921"/>
    <x v="77"/>
    <s v="PO146260"/>
    <s v="GRN194273"/>
    <s v="11700-3841"/>
    <s v="CLAMP TWO LINE 1 1/2IN POLY VIBRATION DAMPING"/>
    <s v="Saint Helens WA9 5GG"/>
    <n v="119.8"/>
    <x v="1"/>
    <s v="Diesel"/>
    <n v="4.4325999999999997E-2"/>
  </r>
  <r>
    <s v="S025921"/>
    <x v="77"/>
    <s v="PO146260"/>
    <s v="GRN194275"/>
    <s v="11700-3841"/>
    <s v="CLAMP TWO LINE 1 1/2IN POLY VIBRATION DAMPING"/>
    <s v="Saint Helens WA9 5GG"/>
    <n v="119.8"/>
    <x v="1"/>
    <s v="Diesel"/>
    <n v="4.4325999999999997E-2"/>
  </r>
  <r>
    <s v="S025921"/>
    <x v="77"/>
    <s v="PO147936"/>
    <s v="GRN194276"/>
    <n v="85213542"/>
    <s v="M8 FLAT WASHER (FORM A) A2"/>
    <s v="Saint Helens WA9 5GG"/>
    <n v="119.8"/>
    <x v="1"/>
    <s v="Diesel"/>
    <n v="4.4325999999999997E-2"/>
  </r>
  <r>
    <s v="S025921"/>
    <x v="77"/>
    <s v="PO146725"/>
    <s v="GRN194278"/>
    <s v="11700-6137"/>
    <s v="WASHER FLAT 1.0&quot;ID CORROSION PROTECTION COATING"/>
    <s v="Saint Helens WA9 5GG"/>
    <n v="119.8"/>
    <x v="1"/>
    <s v="Diesel"/>
    <n v="4.4325999999999997E-2"/>
  </r>
  <r>
    <s v="S025921"/>
    <x v="77"/>
    <s v="PO146260"/>
    <s v="GRN194282"/>
    <s v="11700-3841"/>
    <s v="CLAMP TWO LINE 1 1/2IN POLY VIBRATION DAMPING"/>
    <s v="Saint Helens WA9 5GG"/>
    <n v="119.8"/>
    <x v="1"/>
    <s v="Diesel"/>
    <n v="4.4325999999999997E-2"/>
  </r>
  <r>
    <s v="S025921"/>
    <x v="77"/>
    <s v="PO146260"/>
    <s v="GRN194285"/>
    <s v="11700-3841"/>
    <s v="CLAMP TWO LINE 1 1/2IN POLY VIBRATION DAMPING"/>
    <s v="Saint Helens WA9 5GG"/>
    <n v="119.8"/>
    <x v="1"/>
    <s v="Diesel"/>
    <n v="4.4325999999999997E-2"/>
  </r>
  <r>
    <s v="S025921"/>
    <x v="77"/>
    <s v="PO147581"/>
    <s v="GRN194289"/>
    <s v="11700-5774"/>
    <s v="CLAMP BAND .75W X 4.28-.4.59 RANGE SST"/>
    <s v="Saint Helens WA9 5GG"/>
    <n v="119.8"/>
    <x v="1"/>
    <s v="Diesel"/>
    <n v="4.4325999999999997E-2"/>
  </r>
  <r>
    <s v="S025921"/>
    <x v="77"/>
    <s v="PO146635"/>
    <s v="GRN194293"/>
    <s v="11700-6136"/>
    <s v="BOLT HEX, 1&quot;-8 X 1&quot; CORROSION PROTECTION COATING"/>
    <s v="Saint Helens WA9 5GG"/>
    <n v="119.8"/>
    <x v="1"/>
    <s v="Diesel"/>
    <n v="4.4325999999999997E-2"/>
  </r>
  <r>
    <s v="S025921"/>
    <x v="77"/>
    <s v="PO147140"/>
    <s v="GRN194296"/>
    <s v="11700-6238"/>
    <s v="CORD GRIP HEAT SHRINK SEALED 0.75&quot;- 0.25&quot;"/>
    <s v="Saint Helens WA9 5GG"/>
    <n v="119.8"/>
    <x v="1"/>
    <s v="Diesel"/>
    <n v="4.4325999999999997E-2"/>
  </r>
  <r>
    <s v="S025921"/>
    <x v="77"/>
    <s v="PO146260"/>
    <s v="GRN194297"/>
    <s v="11700-3841"/>
    <s v="CLAMP TWO LINE 1 1/2IN POLY VIBRATION DAMPING"/>
    <s v="Saint Helens WA9 5GG"/>
    <n v="119.8"/>
    <x v="1"/>
    <s v="Diesel"/>
    <n v="4.4325999999999997E-2"/>
  </r>
  <r>
    <s v="S025921"/>
    <x v="77"/>
    <s v="PO147818"/>
    <s v="GRN194299"/>
    <s v="11700-6134"/>
    <s v="ANTI-SEIZE COPPER QUIKESTIX"/>
    <s v="Saint Helens WA9 5GG"/>
    <n v="119.8"/>
    <x v="1"/>
    <s v="Diesel"/>
    <n v="4.4325999999999997E-2"/>
  </r>
  <r>
    <s v="S025921"/>
    <x v="77"/>
    <s v="PO147362"/>
    <s v="GRN194308"/>
    <s v="361-1384-1"/>
    <s v="TERTIARY COLLIMATOR STAND BOLTING KIT"/>
    <s v="Saint Helens WA9 5GG"/>
    <n v="119.8"/>
    <x v="1"/>
    <s v="Diesel"/>
    <n v="4.4325999999999997E-2"/>
  </r>
  <r>
    <s v="S025921"/>
    <x v="77"/>
    <s v="PO147614"/>
    <s v="GRN194312"/>
    <s v="11700-1649"/>
    <s v="EPOXY 9.3 OZ"/>
    <s v="Saint Helens WA9 5GG"/>
    <n v="119.8"/>
    <x v="1"/>
    <s v="Diesel"/>
    <n v="4.4325999999999997E-2"/>
  </r>
  <r>
    <s v="S025921"/>
    <x v="77"/>
    <s v="PO141757"/>
    <s v="GRN194344"/>
    <n v="10256100"/>
    <s v="INSTALLATION TOOL KIT FOR PORTAL/GANTRY"/>
    <s v="Saint Helens WA9 5GG"/>
    <n v="119.8"/>
    <x v="1"/>
    <s v="Diesel"/>
    <n v="4.4325999999999997E-2"/>
  </r>
  <r>
    <s v="S025921"/>
    <x v="77"/>
    <s v="PO146259"/>
    <s v="GRN194585"/>
    <s v="11540-0281"/>
    <s v="LUBRICANT ANTI - SIEZE MOLY 1LB CAN"/>
    <s v="Saint Helens WA9 5GG"/>
    <n v="119.8"/>
    <x v="1"/>
    <s v="Diesel"/>
    <n v="4.4325999999999997E-2"/>
  </r>
  <r>
    <s v="S025921"/>
    <x v="77"/>
    <s v="PO147113"/>
    <s v="GRN194646"/>
    <s v="11700-1649"/>
    <s v="EPOXY 9.3 OZ"/>
    <s v="Saint Helens WA9 5GG"/>
    <n v="119.8"/>
    <x v="1"/>
    <s v="Diesel"/>
    <n v="4.4325999999999997E-2"/>
  </r>
  <r>
    <s v="S025921"/>
    <x v="77"/>
    <s v="PO145975"/>
    <s v="GRN194649"/>
    <n v="85213914"/>
    <s v="3/4&quot; UNC x 1.5&quot; HEXAGON HEAD BOLT GRADE 10.9"/>
    <s v="Saint Helens WA9 5GG"/>
    <n v="119.8"/>
    <x v="1"/>
    <s v="Diesel"/>
    <n v="4.4325999999999997E-2"/>
  </r>
  <r>
    <s v="S025921"/>
    <x v="77"/>
    <s v="PO146609"/>
    <s v="GRN194656"/>
    <n v="101026148"/>
    <s v="M3 X 35 POZI PAN HEAD SCREW A2"/>
    <s v="Saint Helens WA9 5GG"/>
    <n v="119.8"/>
    <x v="1"/>
    <s v="Diesel"/>
    <n v="4.4325999999999997E-2"/>
  </r>
  <r>
    <s v="S025921"/>
    <x v="77"/>
    <s v="PO147385"/>
    <s v="GRN194662"/>
    <n v="85212377"/>
    <s v="M3 X 30 POZI PAN HEAD SCREW A2"/>
    <s v="Saint Helens WA9 5GG"/>
    <n v="119.8"/>
    <x v="1"/>
    <s v="Diesel"/>
    <n v="4.4325999999999997E-2"/>
  </r>
  <r>
    <s v="S025921"/>
    <x v="77"/>
    <s v="PO146855"/>
    <s v="GRN194665"/>
    <s v="11700-5182"/>
    <s v="BOLT HEX, DIN933 M20 X 2.5 X 70MM GEOMET STL"/>
    <s v="Saint Helens WA9 5GG"/>
    <n v="119.8"/>
    <x v="1"/>
    <s v="Diesel"/>
    <n v="4.4325999999999997E-2"/>
  </r>
  <r>
    <s v="S025921"/>
    <x v="77"/>
    <s v="PO146855"/>
    <s v="GRN194666"/>
    <s v="11700-5182"/>
    <s v="BOLT HEX, DIN933 M20 X 2.5 X 70MM GEOMET STL"/>
    <s v="Saint Helens WA9 5GG"/>
    <n v="119.8"/>
    <x v="1"/>
    <s v="Diesel"/>
    <n v="4.4325999999999997E-2"/>
  </r>
  <r>
    <s v="S025921"/>
    <x v="77"/>
    <s v="PO146855"/>
    <s v="GRN194667"/>
    <s v="11700-5182"/>
    <s v="BOLT HEX, DIN933 M20 X 2.5 X 70MM GEOMET STL"/>
    <s v="Saint Helens WA9 5GG"/>
    <n v="119.8"/>
    <x v="1"/>
    <s v="Diesel"/>
    <n v="4.4325999999999997E-2"/>
  </r>
  <r>
    <s v="S025921"/>
    <x v="77"/>
    <s v="PO146855"/>
    <s v="GRN194668"/>
    <s v="11700-5182"/>
    <s v="BOLT HEX, DIN933 M20 X 2.5 X 70MM GEOMET STL"/>
    <s v="Saint Helens WA9 5GG"/>
    <n v="119.8"/>
    <x v="1"/>
    <s v="Diesel"/>
    <n v="4.4325999999999997E-2"/>
  </r>
  <r>
    <s v="S025921"/>
    <x v="77"/>
    <s v="PO147244"/>
    <s v="GRN194671"/>
    <n v="85212377"/>
    <s v="M3 X 30 POZI PAN HEAD SCREW A2"/>
    <s v="Saint Helens WA9 5GG"/>
    <n v="119.8"/>
    <x v="1"/>
    <s v="Diesel"/>
    <n v="4.4325999999999997E-2"/>
  </r>
  <r>
    <s v="S025431"/>
    <x v="0"/>
    <s v="PO143366"/>
    <s v="GRN195834"/>
    <s v="340-1290-1"/>
    <s v="ASSEMBLY OPERATOR CONSOLE"/>
    <s v="Boston Massachusetts"/>
    <n v="3154"/>
    <x v="0"/>
    <s v="Crude"/>
    <n v="2.5295079999999999"/>
  </r>
  <r>
    <s v="S025431"/>
    <x v="0"/>
    <s v="PO140459"/>
    <s v="GRN195835"/>
    <s v="340-1290-1"/>
    <s v="ASSEMBLY OPERATOR CONSOLE"/>
    <s v="Boston Massachusetts"/>
    <n v="3154"/>
    <x v="0"/>
    <s v="Crude"/>
    <n v="2.5295079999999999"/>
  </r>
  <r>
    <s v="S025921"/>
    <x v="77"/>
    <s v="PO147422"/>
    <s v="GRN194679"/>
    <n v="101032650"/>
    <s v="M6 X 8MM SOCKET FLANGED BUTTON HEAD SCREW A2"/>
    <s v="Saint Helens WA9 5GG"/>
    <n v="119.8"/>
    <x v="1"/>
    <s v="Diesel"/>
    <n v="4.4325999999999997E-2"/>
  </r>
  <r>
    <s v="S025921"/>
    <x v="77"/>
    <s v="PO146259"/>
    <s v="GRN194680"/>
    <s v="11565-0283"/>
    <s v="WASHER SEALING .200ID SST/RUBBER"/>
    <s v="Saint Helens WA9 5GG"/>
    <n v="119.8"/>
    <x v="1"/>
    <s v="Diesel"/>
    <n v="4.4325999999999997E-2"/>
  </r>
  <r>
    <s v="S025921"/>
    <x v="77"/>
    <s v="PO146259"/>
    <s v="GRN194691"/>
    <s v="11540-0255"/>
    <s v="ADHESIVE THREADLOCK"/>
    <s v="Saint Helens WA9 5GG"/>
    <n v="119.8"/>
    <x v="1"/>
    <s v="Diesel"/>
    <n v="4.4325999999999997E-2"/>
  </r>
  <r>
    <s v="S025921"/>
    <x v="77"/>
    <s v="PO146311"/>
    <s v="GRN194693"/>
    <n v="85258612"/>
    <s v="5MM (H8) X 10MM PARALLEL PIN ISO 2338"/>
    <s v="Saint Helens WA9 5GG"/>
    <n v="119.8"/>
    <x v="1"/>
    <s v="Diesel"/>
    <n v="4.4325999999999997E-2"/>
  </r>
  <r>
    <s v="S025921"/>
    <x v="77"/>
    <s v="PO148386"/>
    <s v="GRN194694"/>
    <n v="101009416"/>
    <s v="M3 X 10 POZI PAN HEAD SCREW A2"/>
    <s v="Saint Helens WA9 5GG"/>
    <n v="119.8"/>
    <x v="1"/>
    <s v="Diesel"/>
    <n v="4.4325999999999997E-2"/>
  </r>
  <r>
    <s v="S025921"/>
    <x v="77"/>
    <s v="PO147606"/>
    <s v="GRN194697"/>
    <n v="85213141"/>
    <s v="M3 X 8 HEXAGON SOCKET HEAD CAP SCREW GRADE A2-70"/>
    <s v="Saint Helens WA9 5GG"/>
    <n v="119.8"/>
    <x v="1"/>
    <s v="Diesel"/>
    <n v="4.4325999999999997E-2"/>
  </r>
  <r>
    <s v="S025921"/>
    <x v="77"/>
    <s v="PO147561"/>
    <s v="GRN194698"/>
    <s v="11700-9912"/>
    <s v="ROUTING CLAMP STRUT-MOUNT 6-5/8IN ID SST"/>
    <s v="Saint Helens WA9 5GG"/>
    <n v="119.8"/>
    <x v="1"/>
    <s v="Diesel"/>
    <n v="4.4325999999999997E-2"/>
  </r>
  <r>
    <s v="S025921"/>
    <x v="77"/>
    <s v="PO146351"/>
    <s v="GRN194699"/>
    <n v="85213717"/>
    <s v="M16 x 120 - B FLANGED HEX HD BOLT GRADE 10.9"/>
    <s v="Saint Helens WA9 5GG"/>
    <n v="119.8"/>
    <x v="1"/>
    <s v="Diesel"/>
    <n v="4.4325999999999997E-2"/>
  </r>
  <r>
    <s v="S025921"/>
    <x v="77"/>
    <s v="PO148401"/>
    <s v="GRN194700"/>
    <n v="85208962"/>
    <s v="M8 NUT CAP - WHITE"/>
    <s v="Saint Helens WA9 5GG"/>
    <n v="119.8"/>
    <x v="1"/>
    <s v="Diesel"/>
    <n v="4.4325999999999997E-2"/>
  </r>
  <r>
    <s v="S025921"/>
    <x v="77"/>
    <s v="PO146805"/>
    <s v="GRN194701"/>
    <n v="85211533"/>
    <s v="M8 x 30 HEX HEAD BOLT GRADE A2-70"/>
    <s v="Saint Helens WA9 5GG"/>
    <n v="119.8"/>
    <x v="1"/>
    <s v="Diesel"/>
    <n v="4.4325999999999997E-2"/>
  </r>
  <r>
    <s v="S025921"/>
    <x v="77"/>
    <s v="PO146552"/>
    <s v="GRN194702"/>
    <s v="11540-0257-UOM"/>
    <s v="SEALANT PIPE THREAD ANAEROBIC COMPOUND 50ML TUBE"/>
    <s v="Saint Helens WA9 5GG"/>
    <n v="119.8"/>
    <x v="1"/>
    <s v="Diesel"/>
    <n v="4.4325999999999997E-2"/>
  </r>
  <r>
    <s v="S025921"/>
    <x v="77"/>
    <s v="PO147673"/>
    <s v="GRN194704"/>
    <n v="85213707"/>
    <s v="M16 X 45 - B FLANGED HEX HEAD BOLT GRADE 10.9"/>
    <s v="Saint Helens WA9 5GG"/>
    <n v="119.8"/>
    <x v="1"/>
    <s v="Diesel"/>
    <n v="4.4325999999999997E-2"/>
  </r>
  <r>
    <s v="S025921"/>
    <x v="77"/>
    <s v="PO146912"/>
    <s v="GRN194705"/>
    <s v="11700-5372"/>
    <s v="HOSE CLAMP T-BOLT, RANGE 6-25/32&quot; TO 7-3/32&quot; 316SS"/>
    <s v="Saint Helens WA9 5GG"/>
    <n v="119.8"/>
    <x v="1"/>
    <s v="Diesel"/>
    <n v="4.4325999999999997E-2"/>
  </r>
  <r>
    <s v="S025921"/>
    <x v="77"/>
    <s v="PO147558"/>
    <s v="GRN194706"/>
    <s v="11540-0007"/>
    <s v="THREADLOCKER MED STRENGTH BLUE 9-GRAM STICK"/>
    <s v="Saint Helens WA9 5GG"/>
    <n v="119.8"/>
    <x v="1"/>
    <s v="Diesel"/>
    <n v="4.4325999999999997E-2"/>
  </r>
  <r>
    <s v="S025921"/>
    <x v="77"/>
    <s v="PO146260"/>
    <s v="GRN194740"/>
    <s v="11700-6135"/>
    <s v="SIKAFLEX 221 POLYURETHANE SEALANT, ALUMINUM GRAY 3"/>
    <s v="Saint Helens WA9 5GG"/>
    <n v="119.8"/>
    <x v="1"/>
    <s v="Diesel"/>
    <n v="4.4325999999999997E-2"/>
  </r>
  <r>
    <s v="S025921"/>
    <x v="77"/>
    <s v="PO144285"/>
    <s v="GRN195171"/>
    <n v="101024548"/>
    <s v="T 55 80W-90 AUTOMOTIVE GEAR LUBRICANT (5L DRUM)"/>
    <s v="Saint Helens WA9 5GG"/>
    <n v="119.8"/>
    <x v="1"/>
    <s v="Diesel"/>
    <n v="4.4325999999999997E-2"/>
  </r>
  <r>
    <s v="S025921"/>
    <x v="77"/>
    <s v="PO143318"/>
    <s v="GRN195173"/>
    <s v="11700-4001"/>
    <s v="CABLE TIE ADHESIVE MOUNT 1.0IN X 1.0IN"/>
    <s v="Saint Helens WA9 5GG"/>
    <n v="119.8"/>
    <x v="1"/>
    <s v="Diesel"/>
    <n v="4.4325999999999997E-2"/>
  </r>
  <r>
    <s v="S025921"/>
    <x v="77"/>
    <s v="PO145645"/>
    <s v="GRN195175"/>
    <s v="11700-4001"/>
    <s v="CABLE TIE ADHESIVE MOUNT 1.0IN X 1.0IN"/>
    <s v="Saint Helens WA9 5GG"/>
    <n v="119.8"/>
    <x v="1"/>
    <s v="Diesel"/>
    <n v="4.4325999999999997E-2"/>
  </r>
  <r>
    <s v="S025921"/>
    <x v="77"/>
    <s v="PO145513"/>
    <s v="GRN195177"/>
    <s v="11583-0420"/>
    <s v="SCREW SHCS M4X10MM STL-Z"/>
    <s v="Saint Helens WA9 5GG"/>
    <n v="119.8"/>
    <x v="1"/>
    <s v="Diesel"/>
    <n v="4.4325999999999997E-2"/>
  </r>
  <r>
    <s v="S025921"/>
    <x v="77"/>
    <s v="PO147244"/>
    <s v="GRN195178"/>
    <s v="11700-3090"/>
    <s v="FITTING STRAIGHT 6MM X 1/8ID MALE NPT SS"/>
    <s v="Saint Helens WA9 5GG"/>
    <n v="119.8"/>
    <x v="1"/>
    <s v="Diesel"/>
    <n v="4.4325999999999997E-2"/>
  </r>
  <r>
    <s v="S025431"/>
    <x v="0"/>
    <s v="PO144782"/>
    <s v="GRN195879"/>
    <s v="11700-6970"/>
    <s v="XFMR 60HZ 45KVA 3P 480:400/231 - NEMA4 FLR MNT"/>
    <s v="Boston Massachusetts"/>
    <n v="3154"/>
    <x v="0"/>
    <s v="Crude"/>
    <n v="2.5295079999999999"/>
  </r>
  <r>
    <s v="S025921"/>
    <x v="77"/>
    <s v="PO147066"/>
    <s v="GRN195179"/>
    <n v="85213262"/>
    <s v="M20 X 30 HEXAGON SOCKET HEAD CAP SCREW GRADE A2-70"/>
    <s v="Saint Helens WA9 5GG"/>
    <n v="119.8"/>
    <x v="1"/>
    <s v="Diesel"/>
    <n v="4.4325999999999997E-2"/>
  </r>
  <r>
    <s v="S025921"/>
    <x v="77"/>
    <s v="PO139064"/>
    <s v="GRN195180"/>
    <n v="85213758"/>
    <s v="M16 FLANGED ALL METAL LOCK NUT GRADE 10"/>
    <s v="Saint Helens WA9 5GG"/>
    <n v="119.8"/>
    <x v="1"/>
    <s v="Diesel"/>
    <n v="4.4325999999999997E-2"/>
  </r>
  <r>
    <s v="S025921"/>
    <x v="77"/>
    <s v="PO146912"/>
    <s v="GRN195181"/>
    <n v="85213706"/>
    <s v="M16 x 40 - B FLANGED HEXAGON HEAD BOLT GRADE 10.9"/>
    <s v="Saint Helens WA9 5GG"/>
    <n v="119.8"/>
    <x v="1"/>
    <s v="Diesel"/>
    <n v="4.4325999999999997E-2"/>
  </r>
  <r>
    <s v="S025921"/>
    <x v="77"/>
    <s v="PO147026"/>
    <s v="GRN195182"/>
    <n v="86207669"/>
    <s v="ROLL PIN 2MM DIA X 20MM LONG"/>
    <s v="Saint Helens WA9 5GG"/>
    <n v="119.8"/>
    <x v="1"/>
    <s v="Diesel"/>
    <n v="4.4325999999999997E-2"/>
  </r>
  <r>
    <s v="S025921"/>
    <x v="77"/>
    <s v="PO143084"/>
    <s v="GRN195252"/>
    <n v="23254885"/>
    <s v="CONSUMABLES KIT FOR GANTRY/PORTAL INSTALLATION"/>
    <s v="Saint Helens WA9 5GG"/>
    <n v="119.8"/>
    <x v="1"/>
    <s v="Diesel"/>
    <n v="4.4325999999999997E-2"/>
  </r>
  <r>
    <s v="S025921"/>
    <x v="77"/>
    <s v="PO141757"/>
    <s v="GRN195287"/>
    <n v="10256100"/>
    <s v="INSTALLATION TOOL KIT FOR PORTAL/GANTRY"/>
    <s v="Saint Helens WA9 5GG"/>
    <n v="119.8"/>
    <x v="1"/>
    <s v="Diesel"/>
    <n v="4.4325999999999997E-2"/>
  </r>
  <r>
    <s v="S025921"/>
    <x v="77"/>
    <s v="PO148597"/>
    <s v="GRN195383"/>
    <n v="85213717"/>
    <s v="M16 x 120 - B FLANGED HEX HD BOLT GRADE 10.9"/>
    <s v="Saint Helens WA9 5GG"/>
    <n v="119.8"/>
    <x v="1"/>
    <s v="Diesel"/>
    <n v="4.4325999999999997E-2"/>
  </r>
  <r>
    <s v="S025921"/>
    <x v="77"/>
    <s v="PO147794"/>
    <s v="GRN195384"/>
    <s v="11701-3109"/>
    <s v="FEMALE THREADED HEX STANDOFF, 18-8 STAINLESS STEEL"/>
    <s v="Saint Helens WA9 5GG"/>
    <n v="119.8"/>
    <x v="1"/>
    <s v="Diesel"/>
    <n v="4.4325999999999997E-2"/>
  </r>
  <r>
    <s v="S025921"/>
    <x v="77"/>
    <s v="PO147642"/>
    <s v="GRN195386"/>
    <s v="361-1385-1"/>
    <s v="M16 THREADED BAR X 160 LG - 8.8"/>
    <s v="Saint Helens WA9 5GG"/>
    <n v="119.8"/>
    <x v="1"/>
    <s v="Diesel"/>
    <n v="4.4325999999999997E-2"/>
  </r>
  <r>
    <s v="S025921"/>
    <x v="77"/>
    <s v="PO146552"/>
    <s v="GRN195390"/>
    <s v="11540-0257-UOM"/>
    <s v="SEALANT PIPE THREAD ANAEROBIC COMPOUND 50ML TUBE"/>
    <s v="Saint Helens WA9 5GG"/>
    <n v="119.8"/>
    <x v="1"/>
    <s v="Diesel"/>
    <n v="4.4325999999999997E-2"/>
  </r>
  <r>
    <s v="S025921"/>
    <x v="77"/>
    <s v="PO148597"/>
    <s v="GRN195415"/>
    <s v="11540-0255"/>
    <s v="ADHESIVE THREADLOCK"/>
    <s v="Saint Helens WA9 5GG"/>
    <n v="119.8"/>
    <x v="1"/>
    <s v="Diesel"/>
    <n v="4.4325999999999997E-2"/>
  </r>
  <r>
    <s v="S025921"/>
    <x v="77"/>
    <s v="PO147072"/>
    <s v="GRN195417"/>
    <s v="11700-4001"/>
    <s v="CABLE TIE ADHESIVE MOUNT 1.0IN X 1.0IN"/>
    <s v="Saint Helens WA9 5GG"/>
    <n v="119.8"/>
    <x v="1"/>
    <s v="Diesel"/>
    <n v="4.4325999999999997E-2"/>
  </r>
  <r>
    <s v="S025921"/>
    <x v="77"/>
    <s v="PO145592"/>
    <s v="GRN195542"/>
    <s v="11700-4001"/>
    <s v="CABLE TIE ADHESIVE MOUNT 1.0IN X 1.0IN"/>
    <s v="Saint Helens WA9 5GG"/>
    <n v="119.8"/>
    <x v="1"/>
    <s v="Diesel"/>
    <n v="4.4325999999999997E-2"/>
  </r>
  <r>
    <s v="S025921"/>
    <x v="77"/>
    <s v="PO148662"/>
    <s v="GRN195993"/>
    <s v="11540-0007"/>
    <s v="THREADLOCKER MED STRENGTH BLUE 9-GRAM STICK"/>
    <s v="Saint Helens WA9 5GG"/>
    <n v="119.8"/>
    <x v="1"/>
    <s v="Diesel"/>
    <n v="4.4325999999999997E-2"/>
  </r>
  <r>
    <s v="S025921"/>
    <x v="77"/>
    <s v="PO145677"/>
    <s v="GRN196022"/>
    <n v="85213542"/>
    <s v="M8 FLAT WASHER (FORM A) A2"/>
    <s v="Saint Helens WA9 5GG"/>
    <n v="119.8"/>
    <x v="1"/>
    <s v="Diesel"/>
    <n v="4.4325999999999997E-2"/>
  </r>
  <r>
    <s v="S025921"/>
    <x v="77"/>
    <s v="PO147422"/>
    <s v="GRN196030"/>
    <n v="101032650"/>
    <s v="M6 X 8MM SOCKET FLANGED BUTTON HEAD SCREW A2"/>
    <s v="Saint Helens WA9 5GG"/>
    <n v="119.8"/>
    <x v="1"/>
    <s v="Diesel"/>
    <n v="4.4325999999999997E-2"/>
  </r>
  <r>
    <s v="S025921"/>
    <x v="77"/>
    <s v="PO147113"/>
    <s v="GRN196040"/>
    <s v="11700-6137"/>
    <s v="WASHER FLAT 1.0&quot;ID CORROSION PROTECTION COATING"/>
    <s v="Saint Helens WA9 5GG"/>
    <n v="119.8"/>
    <x v="1"/>
    <s v="Diesel"/>
    <n v="4.4325999999999997E-2"/>
  </r>
  <r>
    <s v="S025921"/>
    <x v="77"/>
    <s v="PO148079"/>
    <s v="GRN196045"/>
    <n v="85213756"/>
    <s v="M12 FLANGED ALL METAL LOCK NUT GRADE 10"/>
    <s v="Saint Helens WA9 5GG"/>
    <n v="119.8"/>
    <x v="1"/>
    <s v="Diesel"/>
    <n v="4.4325999999999997E-2"/>
  </r>
  <r>
    <s v="S025921"/>
    <x v="77"/>
    <s v="PO145677"/>
    <s v="GRN196047"/>
    <n v="85213543"/>
    <s v="M10 FLAT WASHER (FORM A) A2"/>
    <s v="Saint Helens WA9 5GG"/>
    <n v="119.8"/>
    <x v="1"/>
    <s v="Diesel"/>
    <n v="4.4325999999999997E-2"/>
  </r>
  <r>
    <s v="S025921"/>
    <x v="77"/>
    <s v="PO147072"/>
    <s v="GRN196049"/>
    <n v="101041518"/>
    <s v="M12 x 1.75 x 16mm BLACK DOG POINT SET SCREW"/>
    <s v="Saint Helens WA9 5GG"/>
    <n v="119.8"/>
    <x v="1"/>
    <s v="Diesel"/>
    <n v="4.4325999999999997E-2"/>
  </r>
  <r>
    <s v="S025921"/>
    <x v="77"/>
    <s v="PO148278"/>
    <s v="GRN196052"/>
    <s v="11700-6238"/>
    <s v="CORD GRIP HEAT SHRINK SEALED 0.75&quot;- 0.25&quot;"/>
    <s v="Saint Helens WA9 5GG"/>
    <n v="119.8"/>
    <x v="1"/>
    <s v="Diesel"/>
    <n v="4.4325999999999997E-2"/>
  </r>
  <r>
    <s v="S025921"/>
    <x v="77"/>
    <s v="PO146552"/>
    <s v="GRN196055"/>
    <s v="11540-0257-UOM"/>
    <s v="SEALANT PIPE THREAD ANAEROBIC COMPOUND 50ML TUBE"/>
    <s v="Saint Helens WA9 5GG"/>
    <n v="119.8"/>
    <x v="1"/>
    <s v="Diesel"/>
    <n v="4.4325999999999997E-2"/>
  </r>
  <r>
    <s v="S025921"/>
    <x v="77"/>
    <s v="PO146552"/>
    <s v="GRN196056"/>
    <s v="11540-0257-UOM"/>
    <s v="SEALANT PIPE THREAD ANAEROBIC COMPOUND 50ML TUBE"/>
    <s v="Saint Helens WA9 5GG"/>
    <n v="119.8"/>
    <x v="1"/>
    <s v="Diesel"/>
    <n v="4.4325999999999997E-2"/>
  </r>
  <r>
    <s v="S025921"/>
    <x v="77"/>
    <s v="PO146552"/>
    <s v="GRN196057"/>
    <s v="11540-0257-UOM"/>
    <s v="SEALANT PIPE THREAD ANAEROBIC COMPOUND 50ML TUBE"/>
    <s v="Saint Helens WA9 5GG"/>
    <n v="119.8"/>
    <x v="1"/>
    <s v="Diesel"/>
    <n v="4.4325999999999997E-2"/>
  </r>
  <r>
    <s v="S025921"/>
    <x v="77"/>
    <s v="PO146259"/>
    <s v="GRN196060"/>
    <n v="101025377"/>
    <s v="M5 X  12MM X 1MM RETAINING WASHER - HDPE"/>
    <s v="Saint Helens WA9 5GG"/>
    <n v="119.8"/>
    <x v="1"/>
    <s v="Diesel"/>
    <n v="4.4325999999999997E-2"/>
  </r>
  <r>
    <s v="S025921"/>
    <x v="77"/>
    <s v="PO148662"/>
    <s v="GRN196061"/>
    <s v="11540-0645"/>
    <s v="MARKER LIQUID PAINT RED FINE TIP"/>
    <s v="Saint Helens WA9 5GG"/>
    <n v="119.8"/>
    <x v="1"/>
    <s v="Diesel"/>
    <n v="4.4325999999999997E-2"/>
  </r>
  <r>
    <s v="S025921"/>
    <x v="77"/>
    <s v="PO148662"/>
    <s v="GRN196067"/>
    <s v="11565-0283"/>
    <s v="WASHER SEALING .200ID SST/RUBBER"/>
    <s v="Saint Helens WA9 5GG"/>
    <n v="119.8"/>
    <x v="1"/>
    <s v="Diesel"/>
    <n v="4.4325999999999997E-2"/>
  </r>
  <r>
    <s v="S025921"/>
    <x v="77"/>
    <s v="PO147561"/>
    <s v="GRN196068"/>
    <n v="85212204"/>
    <s v="M12 x 30 HEX HEAD SCREW GRADE A2-70"/>
    <s v="Saint Helens WA9 5GG"/>
    <n v="119.8"/>
    <x v="1"/>
    <s v="Diesel"/>
    <n v="4.4325999999999997E-2"/>
  </r>
  <r>
    <s v="S025921"/>
    <x v="77"/>
    <s v="PO147422"/>
    <s v="GRN196070"/>
    <n v="101032650"/>
    <s v="M6 X 8MM SOCKET FLANGED BUTTON HEAD SCREW A2"/>
    <s v="Saint Helens WA9 5GG"/>
    <n v="119.8"/>
    <x v="1"/>
    <s v="Diesel"/>
    <n v="4.4325999999999997E-2"/>
  </r>
  <r>
    <s v="S025921"/>
    <x v="77"/>
    <s v="PO146518"/>
    <s v="GRN196071"/>
    <n v="101009416"/>
    <s v="M3 X 10 POZI PAN HEAD SCREW A2"/>
    <s v="Saint Helens WA9 5GG"/>
    <n v="119.8"/>
    <x v="1"/>
    <s v="Diesel"/>
    <n v="4.4325999999999997E-2"/>
  </r>
  <r>
    <s v="S025921"/>
    <x v="77"/>
    <s v="PO147794"/>
    <s v="GRN196072"/>
    <s v="11701-3109"/>
    <s v="FEMALE THREADED HEX STANDOFF, 18-8 STAINLESS STEEL"/>
    <s v="Saint Helens WA9 5GG"/>
    <n v="119.8"/>
    <x v="1"/>
    <s v="Diesel"/>
    <n v="4.4325999999999997E-2"/>
  </r>
  <r>
    <s v="S025921"/>
    <x v="77"/>
    <s v="PO148539"/>
    <s v="GRN196089"/>
    <s v="11700-6135"/>
    <s v="SIKAFLEX 221 POLYURETHANE SEALANT, ALUMINUM GRAY 3"/>
    <s v="Saint Helens WA9 5GG"/>
    <n v="119.8"/>
    <x v="1"/>
    <s v="Diesel"/>
    <n v="4.4325999999999997E-2"/>
  </r>
  <r>
    <s v="S025921"/>
    <x v="77"/>
    <s v="PO146260"/>
    <s v="GRN196092"/>
    <s v="11700-2836"/>
    <s v="TWO-HOLE, ALUMINUM, THREE BARREL LUG"/>
    <s v="Saint Helens WA9 5GG"/>
    <n v="119.8"/>
    <x v="1"/>
    <s v="Diesel"/>
    <n v="4.4325999999999997E-2"/>
  </r>
  <r>
    <s v="S025921"/>
    <x v="77"/>
    <s v="PO146260"/>
    <s v="GRN196093"/>
    <s v="11700-2836"/>
    <s v="TWO-HOLE, ALUMINUM, THREE BARREL LUG"/>
    <s v="Saint Helens WA9 5GG"/>
    <n v="119.8"/>
    <x v="1"/>
    <s v="Diesel"/>
    <n v="4.4325999999999997E-2"/>
  </r>
  <r>
    <s v="S025921"/>
    <x v="77"/>
    <s v="PO146260"/>
    <s v="GRN196094"/>
    <s v="11700-2836"/>
    <s v="TWO-HOLE, ALUMINUM, THREE BARREL LUG"/>
    <s v="Saint Helens WA9 5GG"/>
    <n v="119.8"/>
    <x v="1"/>
    <s v="Diesel"/>
    <n v="4.4325999999999997E-2"/>
  </r>
  <r>
    <s v="S025921"/>
    <x v="77"/>
    <s v="PO148597"/>
    <s v="GRN196095"/>
    <n v="85213717"/>
    <s v="M16 x 120 - B FLANGED HEX HD BOLT GRADE 10.9"/>
    <s v="Saint Helens WA9 5GG"/>
    <n v="119.8"/>
    <x v="1"/>
    <s v="Diesel"/>
    <n v="4.4325999999999997E-2"/>
  </r>
  <r>
    <s v="S025921"/>
    <x v="77"/>
    <s v="PO148274"/>
    <s v="GRN196101"/>
    <n v="85211451"/>
    <s v="M20 X 30 HEXAGON SOCKET CSK HEAD SCREW GRADE A2-70"/>
    <s v="Saint Helens WA9 5GG"/>
    <n v="119.8"/>
    <x v="1"/>
    <s v="Diesel"/>
    <n v="4.4325999999999997E-2"/>
  </r>
  <r>
    <s v="S025921"/>
    <x v="77"/>
    <s v="PO148706"/>
    <s v="GRN196104"/>
    <s v="11700-3128"/>
    <s v="SCREW HEX M12X45MM SST"/>
    <s v="Saint Helens WA9 5GG"/>
    <n v="119.8"/>
    <x v="1"/>
    <s v="Diesel"/>
    <n v="4.4325999999999997E-2"/>
  </r>
  <r>
    <s v="S025921"/>
    <x v="77"/>
    <s v="PO148511"/>
    <s v="GRN196123"/>
    <s v="340-1658-1"/>
    <s v="BOLTING KIT FOR PORTAL AND GANTRY"/>
    <s v="Saint Helens WA9 5GG"/>
    <n v="119.8"/>
    <x v="1"/>
    <s v="Diesel"/>
    <n v="4.4325999999999997E-2"/>
  </r>
  <r>
    <s v="S025921"/>
    <x v="77"/>
    <s v="PO145312"/>
    <s v="GRN196153"/>
    <n v="85213415"/>
    <s v="M4 NYLON INSERT NUT GRADE A2-70"/>
    <s v="Saint Helens WA9 5GG"/>
    <n v="119.8"/>
    <x v="1"/>
    <s v="Diesel"/>
    <n v="4.4325999999999997E-2"/>
  </r>
  <r>
    <s v="S025921"/>
    <x v="77"/>
    <s v="PO141757"/>
    <s v="GRN196213"/>
    <n v="10256100"/>
    <s v="INSTALLATION TOOL KIT FOR PORTAL/GANTRY"/>
    <s v="Saint Helens WA9 5GG"/>
    <n v="119.8"/>
    <x v="1"/>
    <s v="Diesel"/>
    <n v="4.4325999999999997E-2"/>
  </r>
  <r>
    <s v="S025921"/>
    <x v="77"/>
    <s v="PO141757"/>
    <s v="GRN196214"/>
    <n v="10256100"/>
    <s v="INSTALLATION TOOL KIT FOR PORTAL/GANTRY"/>
    <s v="Saint Helens WA9 5GG"/>
    <n v="119.8"/>
    <x v="1"/>
    <s v="Diesel"/>
    <n v="4.4325999999999997E-2"/>
  </r>
  <r>
    <s v="S025921"/>
    <x v="77"/>
    <s v="PO147687"/>
    <s v="GRN196216"/>
    <s v="361-1388-1"/>
    <s v="TOP LINAC CRADLE TO TOP PLATFORM BOLTING KIT"/>
    <s v="Saint Helens WA9 5GG"/>
    <n v="119.8"/>
    <x v="1"/>
    <s v="Diesel"/>
    <n v="4.4325999999999997E-2"/>
  </r>
  <r>
    <s v="S025921"/>
    <x v="77"/>
    <s v="PO148333"/>
    <s v="GRN196217"/>
    <s v="361-1427-1"/>
    <s v="PLATFORM FASTENERS UPGRADE KIT"/>
    <s v="Saint Helens WA9 5GG"/>
    <n v="119.8"/>
    <x v="1"/>
    <s v="Diesel"/>
    <n v="4.4325999999999997E-2"/>
  </r>
  <r>
    <s v="S025921"/>
    <x v="77"/>
    <s v="PO148333"/>
    <s v="GRN196218"/>
    <s v="361-1427-1"/>
    <s v="PLATFORM FASTENERS UPGRADE KIT"/>
    <s v="Saint Helens WA9 5GG"/>
    <n v="119.8"/>
    <x v="1"/>
    <s v="Diesel"/>
    <n v="4.4325999999999997E-2"/>
  </r>
  <r>
    <s v="S025921"/>
    <x v="77"/>
    <s v="PO147481"/>
    <s v="GRN196219"/>
    <s v="361-1382-1"/>
    <s v="DOWN SHOOT DET BOX STOOL BOLTING SET"/>
    <s v="Saint Helens WA9 5GG"/>
    <n v="119.8"/>
    <x v="1"/>
    <s v="Diesel"/>
    <n v="4.4325999999999997E-2"/>
  </r>
  <r>
    <s v="S025921"/>
    <x v="77"/>
    <s v="PO147072"/>
    <s v="GRN196256"/>
    <s v="11700-6136"/>
    <s v="BOLT HEX, 1&quot;-8 X 1&quot; CORROSION PROTECTION COATING"/>
    <s v="Saint Helens WA9 5GG"/>
    <n v="119.8"/>
    <x v="1"/>
    <s v="Diesel"/>
    <n v="4.4325999999999997E-2"/>
  </r>
  <r>
    <s v="S025921"/>
    <x v="77"/>
    <s v="PO146609"/>
    <s v="GRN196258"/>
    <n v="101026148"/>
    <s v="M3 X 35 POZI PAN HEAD SCREW A2"/>
    <s v="Saint Helens WA9 5GG"/>
    <n v="119.8"/>
    <x v="1"/>
    <s v="Diesel"/>
    <n v="4.4325999999999997E-2"/>
  </r>
  <r>
    <s v="S025921"/>
    <x v="77"/>
    <s v="PO148539"/>
    <s v="GRN196261"/>
    <s v="11700-2900"/>
    <s v="NUT HEX M18-2.5 SST"/>
    <s v="Saint Helens WA9 5GG"/>
    <n v="119.8"/>
    <x v="1"/>
    <s v="Diesel"/>
    <n v="4.4325999999999997E-2"/>
  </r>
  <r>
    <s v="S025921"/>
    <x v="77"/>
    <s v="PO147818"/>
    <s v="GRN196262"/>
    <s v="11700-6134"/>
    <s v="ANTI-SEIZE COPPER QUIKESTIX"/>
    <s v="Saint Helens WA9 5GG"/>
    <n v="119.8"/>
    <x v="1"/>
    <s v="Diesel"/>
    <n v="4.4325999999999997E-2"/>
  </r>
  <r>
    <s v="S025921"/>
    <x v="77"/>
    <s v="PO145975"/>
    <s v="GRN196263"/>
    <n v="85213914"/>
    <s v="3/4&quot; UNC x 1.5&quot; HEXAGON HEAD BOLT GRADE 10.9"/>
    <s v="Saint Helens WA9 5GG"/>
    <n v="119.8"/>
    <x v="1"/>
    <s v="Diesel"/>
    <n v="4.4325999999999997E-2"/>
  </r>
  <r>
    <s v="S025921"/>
    <x v="77"/>
    <s v="PO147713"/>
    <s v="GRN196267"/>
    <s v="11534-0091"/>
    <s v="CABLE CLAMP, 1&quot; STEEL"/>
    <s v="Saint Helens WA9 5GG"/>
    <n v="119.8"/>
    <x v="1"/>
    <s v="Diesel"/>
    <n v="4.4325999999999997E-2"/>
  </r>
  <r>
    <s v="S025921"/>
    <x v="77"/>
    <s v="PO147244"/>
    <s v="GRN196280"/>
    <s v="340-1369-1"/>
    <s v="KIT HARDWARE"/>
    <s v="Saint Helens WA9 5GG"/>
    <n v="119.8"/>
    <x v="1"/>
    <s v="Diesel"/>
    <n v="4.4325999999999997E-2"/>
  </r>
  <r>
    <s v="S025921"/>
    <x v="77"/>
    <s v="PO140246"/>
    <s v="GRN196405"/>
    <n v="23254885"/>
    <s v="CONSUMABLES KIT FOR GANTRY/PORTAL INSTALLATION"/>
    <s v="Saint Helens WA9 5GG"/>
    <n v="119.8"/>
    <x v="1"/>
    <s v="Diesel"/>
    <n v="4.4325999999999997E-2"/>
  </r>
  <r>
    <s v="S025921"/>
    <x v="77"/>
    <s v="PO148735"/>
    <s v="GRN196410"/>
    <s v="340-1658-1"/>
    <s v="BOLTING KIT FOR PORTAL AND GANTRY"/>
    <s v="Saint Helens WA9 5GG"/>
    <n v="119.8"/>
    <x v="1"/>
    <s v="Diesel"/>
    <n v="4.4325999999999997E-2"/>
  </r>
  <r>
    <s v="S025921"/>
    <x v="77"/>
    <s v="PO147558"/>
    <s v="GRN196418"/>
    <n v="101037768"/>
    <s v="ADBLUE - 10 LITRE CAN FASTENAL ChemPlus+ 10Ltr AdB"/>
    <s v="Saint Helens WA9 5GG"/>
    <n v="119.8"/>
    <x v="1"/>
    <s v="Diesel"/>
    <n v="4.4325999999999997E-2"/>
  </r>
  <r>
    <s v="S025921"/>
    <x v="77"/>
    <s v="PO138797"/>
    <s v="GRN196425"/>
    <n v="23254885"/>
    <s v="CONSUMABLES KIT FOR GANTRY/PORTAL INSTALLATION"/>
    <s v="Saint Helens WA9 5GG"/>
    <n v="119.8"/>
    <x v="1"/>
    <s v="Diesel"/>
    <n v="4.4325999999999997E-2"/>
  </r>
  <r>
    <s v="S025921"/>
    <x v="77"/>
    <s v="PO147072"/>
    <s v="GRN196433"/>
    <n v="101041518"/>
    <s v="M12 x 1.75 x 16mm BLACK DOG POINT SET SCREW"/>
    <s v="Saint Helens WA9 5GG"/>
    <n v="119.8"/>
    <x v="1"/>
    <s v="Diesel"/>
    <n v="4.4325999999999997E-2"/>
  </r>
  <r>
    <s v="S025921"/>
    <x v="77"/>
    <s v="PO149110"/>
    <s v="GRN196436"/>
    <n v="85213335"/>
    <s v="M16 NUT GRADE 8"/>
    <s v="Saint Helens WA9 5GG"/>
    <n v="119.8"/>
    <x v="1"/>
    <s v="Diesel"/>
    <n v="4.4325999999999997E-2"/>
  </r>
  <r>
    <s v="S025921"/>
    <x v="77"/>
    <s v="PO146538"/>
    <s v="GRN196441"/>
    <n v="101034078"/>
    <s v="DOWEL PIN 1/16 (M6) X 3/8IN (ANSI B18.8.2) - A1 SS"/>
    <s v="Saint Helens WA9 5GG"/>
    <n v="119.8"/>
    <x v="1"/>
    <s v="Diesel"/>
    <n v="4.4325999999999997E-2"/>
  </r>
  <r>
    <s v="S025921"/>
    <x v="77"/>
    <s v="PO146538"/>
    <s v="GRN196442"/>
    <n v="101034078"/>
    <s v="DOWEL PIN 1/16 (M6) X 3/8IN (ANSI B18.8.2) - A1 SS"/>
    <s v="Saint Helens WA9 5GG"/>
    <n v="119.8"/>
    <x v="1"/>
    <s v="Diesel"/>
    <n v="4.4325999999999997E-2"/>
  </r>
  <r>
    <s v="S025921"/>
    <x v="77"/>
    <s v="PO147422"/>
    <s v="GRN196446"/>
    <n v="101032650"/>
    <s v="M6 X 8MM SOCKET FLANGED BUTTON HEAD SCREW A2"/>
    <s v="Saint Helens WA9 5GG"/>
    <n v="119.8"/>
    <x v="1"/>
    <s v="Diesel"/>
    <n v="4.4325999999999997E-2"/>
  </r>
  <r>
    <s v="S025921"/>
    <x v="77"/>
    <s v="PO147606"/>
    <s v="GRN196449"/>
    <s v="11700-1159"/>
    <s v="PUSH MOUNT W/UMBRELLA .03-.28 PANEL THK LARGE HEAD"/>
    <s v="Saint Helens WA9 5GG"/>
    <n v="119.8"/>
    <x v="1"/>
    <s v="Diesel"/>
    <n v="4.4325999999999997E-2"/>
  </r>
  <r>
    <s v="S025921"/>
    <x v="77"/>
    <s v="PO145677"/>
    <s v="GRN196450"/>
    <n v="85213543"/>
    <s v="M10 FLAT WASHER (FORM A) A2"/>
    <s v="Saint Helens WA9 5GG"/>
    <n v="119.8"/>
    <x v="1"/>
    <s v="Diesel"/>
    <n v="4.4325999999999997E-2"/>
  </r>
  <r>
    <s v="S025921"/>
    <x v="77"/>
    <s v="PO148380"/>
    <s v="GRN196452"/>
    <n v="101009416"/>
    <s v="M3 X 10 POZI PAN HEAD SCREW A2"/>
    <s v="Saint Helens WA9 5GG"/>
    <n v="119.8"/>
    <x v="1"/>
    <s v="Diesel"/>
    <n v="4.4325999999999997E-2"/>
  </r>
  <r>
    <s v="S025921"/>
    <x v="77"/>
    <s v="PO148539"/>
    <s v="GRN196456"/>
    <s v="11700-3841"/>
    <s v="CLAMP TWO LINE 1 1/2IN POLY VIBRATION DAMPING"/>
    <s v="Saint Helens WA9 5GG"/>
    <n v="119.8"/>
    <x v="1"/>
    <s v="Diesel"/>
    <n v="4.4325999999999997E-2"/>
  </r>
  <r>
    <s v="S025921"/>
    <x v="77"/>
    <s v="PO149036"/>
    <s v="GRN196460"/>
    <n v="85212170"/>
    <s v="M10 x 30 HEX HEAD SCREW GRADE A2-70"/>
    <s v="Saint Helens WA9 5GG"/>
    <n v="119.8"/>
    <x v="1"/>
    <s v="Diesel"/>
    <n v="4.4325999999999997E-2"/>
  </r>
  <r>
    <s v="S025921"/>
    <x v="77"/>
    <s v="PO149036"/>
    <s v="GRN196461"/>
    <n v="85212170"/>
    <s v="M10 x 30 HEX HEAD SCREW GRADE A2-70"/>
    <s v="Saint Helens WA9 5GG"/>
    <n v="119.8"/>
    <x v="1"/>
    <s v="Diesel"/>
    <n v="4.4325999999999997E-2"/>
  </r>
  <r>
    <s v="S025921"/>
    <x v="77"/>
    <s v="PO149073"/>
    <s v="GRN196463"/>
    <n v="85213333"/>
    <s v="M12 NUT GRADE 8"/>
    <s v="Saint Helens WA9 5GG"/>
    <n v="119.8"/>
    <x v="1"/>
    <s v="Diesel"/>
    <n v="4.4325999999999997E-2"/>
  </r>
  <r>
    <s v="S025921"/>
    <x v="77"/>
    <s v="PO146552"/>
    <s v="GRN196464"/>
    <s v="11540-0257-UOM"/>
    <s v="SEALANT PIPE THREAD ANAEROBIC COMPOUND 50ML TUBE"/>
    <s v="Saint Helens WA9 5GG"/>
    <n v="119.8"/>
    <x v="1"/>
    <s v="Diesel"/>
    <n v="4.4325999999999997E-2"/>
  </r>
  <r>
    <s v="S025921"/>
    <x v="77"/>
    <s v="PO146609"/>
    <s v="GRN196465"/>
    <n v="101026148"/>
    <s v="M3 X 35 POZI PAN HEAD SCREW A2"/>
    <s v="Saint Helens WA9 5GG"/>
    <n v="119.8"/>
    <x v="1"/>
    <s v="Diesel"/>
    <n v="4.4325999999999997E-2"/>
  </r>
  <r>
    <s v="S025921"/>
    <x v="77"/>
    <s v="PO147606"/>
    <s v="GRN196504"/>
    <s v="11700-1159"/>
    <s v="PUSH MOUNT W/UMBRELLA .03-.28 PANEL THK LARGE HEAD"/>
    <s v="Saint Helens WA9 5GG"/>
    <n v="119.8"/>
    <x v="1"/>
    <s v="Diesel"/>
    <n v="4.4325999999999997E-2"/>
  </r>
  <r>
    <s v="S025921"/>
    <x v="77"/>
    <s v="PO148961"/>
    <s v="GRN196505"/>
    <n v="85211369"/>
    <s v="M6 X 30 HEX SOCKET CSK HEAD SCREW GRADE A2-70"/>
    <s v="Saint Helens WA9 5GG"/>
    <n v="119.8"/>
    <x v="1"/>
    <s v="Diesel"/>
    <n v="4.4325999999999997E-2"/>
  </r>
  <r>
    <s v="S025921"/>
    <x v="77"/>
    <s v="PO148079"/>
    <s v="GRN196667"/>
    <n v="85213756"/>
    <s v="M12 FLANGED ALL METAL LOCK NUT GRADE 10"/>
    <s v="Saint Helens WA9 5GG"/>
    <n v="119.8"/>
    <x v="1"/>
    <s v="Diesel"/>
    <n v="4.4325999999999997E-2"/>
  </r>
  <r>
    <s v="S025921"/>
    <x v="77"/>
    <s v="PO147113"/>
    <s v="GRN196673"/>
    <s v="11700-6137"/>
    <s v="WASHER FLAT 1.0&quot;ID CORROSION PROTECTION COATING"/>
    <s v="Saint Helens WA9 5GG"/>
    <n v="119.8"/>
    <x v="1"/>
    <s v="Diesel"/>
    <n v="4.4325999999999997E-2"/>
  </r>
  <r>
    <s v="S025921"/>
    <x v="77"/>
    <s v="PO147072"/>
    <s v="GRN196678"/>
    <s v="11700-6136"/>
    <s v="BOLT HEX, 1&quot;-8 X 1&quot; CORROSION PROTECTION COATING"/>
    <s v="Saint Helens WA9 5GG"/>
    <n v="119.8"/>
    <x v="1"/>
    <s v="Diesel"/>
    <n v="4.4325999999999997E-2"/>
  </r>
  <r>
    <s v="S025921"/>
    <x v="77"/>
    <s v="PO139064"/>
    <s v="GRN196762"/>
    <n v="101009804"/>
    <s v="M4 x 10 HEXAGON SOCKET CSK HEAD SCREW A2-70"/>
    <s v="Saint Helens WA9 5GG"/>
    <n v="119.8"/>
    <x v="1"/>
    <s v="Diesel"/>
    <n v="4.4325999999999997E-2"/>
  </r>
  <r>
    <s v="S025921"/>
    <x v="77"/>
    <s v="PO139065"/>
    <s v="GRN196767"/>
    <n v="85213458"/>
    <s v="M4 x 10 HEXAGON SOCKET BUTTON HEAD SCREW A2-70"/>
    <s v="Saint Helens WA9 5GG"/>
    <n v="119.8"/>
    <x v="1"/>
    <s v="Diesel"/>
    <n v="4.4325999999999997E-2"/>
  </r>
  <r>
    <s v="S025921"/>
    <x v="77"/>
    <s v="PO146130"/>
    <s v="GRN196842"/>
    <s v="361-1353-1"/>
    <s v="FASTENER KIT FOR CROSS BEAM"/>
    <s v="Saint Helens WA9 5GG"/>
    <n v="119.8"/>
    <x v="1"/>
    <s v="Diesel"/>
    <n v="4.4325999999999997E-2"/>
  </r>
  <r>
    <s v="S025921"/>
    <x v="77"/>
    <s v="PO147643"/>
    <s v="GRN196879"/>
    <s v="361-1379-1"/>
    <s v="PIT STEELWORK BOLTING KIT"/>
    <s v="Saint Helens WA9 5GG"/>
    <n v="119.8"/>
    <x v="1"/>
    <s v="Diesel"/>
    <n v="4.4325999999999997E-2"/>
  </r>
  <r>
    <s v="S025921"/>
    <x v="77"/>
    <s v="PO146351"/>
    <s v="GRN196887"/>
    <n v="85213717"/>
    <s v="M16 x 120 - B FLANGED HEX HD BOLT GRADE 10.9"/>
    <s v="Saint Helens WA9 5GG"/>
    <n v="119.8"/>
    <x v="1"/>
    <s v="Diesel"/>
    <n v="4.4325999999999997E-2"/>
  </r>
  <r>
    <s v="S025921"/>
    <x v="77"/>
    <s v="PO147026"/>
    <s v="GRN196961"/>
    <n v="86207669"/>
    <s v="ROLL PIN 2MM DIA X 20MM LONG"/>
    <s v="Saint Helens WA9 5GG"/>
    <n v="119.8"/>
    <x v="1"/>
    <s v="Diesel"/>
    <n v="4.4325999999999997E-2"/>
  </r>
  <r>
    <s v="S025921"/>
    <x v="77"/>
    <s v="PO149066"/>
    <s v="GRN197092"/>
    <n v="101048118"/>
    <s v="M12 WASHER LARGE (DIN 9021)"/>
    <s v="Saint Helens WA9 5GG"/>
    <n v="119.8"/>
    <x v="1"/>
    <s v="Diesel"/>
    <n v="4.4325999999999997E-2"/>
  </r>
  <r>
    <s v="S025921"/>
    <x v="77"/>
    <s v="PO149073"/>
    <s v="GRN197134"/>
    <n v="85211392"/>
    <s v="M8 x 70 HEX SOCKET CSK HD SCREW GRADE A2-70"/>
    <s v="Saint Helens WA9 5GG"/>
    <n v="119.8"/>
    <x v="1"/>
    <s v="Diesel"/>
    <n v="4.4325999999999997E-2"/>
  </r>
  <r>
    <s v="S025921"/>
    <x v="77"/>
    <s v="PO149039"/>
    <s v="GRN197138"/>
    <s v="11701-3443"/>
    <s v="M16 DURLOK - SELF LOCKING, ANTI VIBRATION NUT"/>
    <s v="Saint Helens WA9 5GG"/>
    <n v="119.8"/>
    <x v="1"/>
    <s v="Diesel"/>
    <n v="4.4325999999999997E-2"/>
  </r>
  <r>
    <s v="S024190"/>
    <x v="22"/>
    <s v="PO146914"/>
    <s v="GRN195985"/>
    <n v="101014001"/>
    <s v="GASKET DETECTOR BOX LID"/>
    <s v="Stockport SK4 2JT"/>
    <n v="22.2"/>
    <x v="1"/>
    <s v="Diesel"/>
    <n v="8.2140000000000008E-3"/>
  </r>
  <r>
    <s v="S000892"/>
    <x v="16"/>
    <s v="PO148674"/>
    <s v="GRN195987"/>
    <n v="101032903"/>
    <s v="POWER CABLE C13 TO BS1363 (UK PLUG) - 10M LONG"/>
    <s v="Stockport SK4 2JT"/>
    <n v="55"/>
    <x v="2"/>
    <s v="Diesel"/>
    <n v="2.0350000000000001E-4"/>
  </r>
  <r>
    <s v="S025921"/>
    <x v="77"/>
    <s v="PO148539"/>
    <s v="GRN197140"/>
    <s v="11700-6135"/>
    <s v="SIKAFLEX 221 POLYURETHANE SEALANT, ALUMINUM GRAY 3"/>
    <s v="Saint Helens WA9 5GG"/>
    <n v="119.8"/>
    <x v="1"/>
    <s v="Diesel"/>
    <n v="4.4325999999999997E-2"/>
  </r>
  <r>
    <s v="S023284"/>
    <x v="19"/>
    <s v="PO145596"/>
    <s v="GRN195992"/>
    <s v="356-1147-1"/>
    <s v="M60 IRAQ OFFBOARD JUNCTION TERMINAL BOX (JB2)"/>
    <s v="Leicester LE19 2DT"/>
    <n v="144"/>
    <x v="1"/>
    <s v="Diesel"/>
    <n v="5.3280000000000001E-2"/>
  </r>
  <r>
    <s v="S025921"/>
    <x v="77"/>
    <s v="PO147244"/>
    <s v="GRN197142"/>
    <s v="11540-0257-UOM"/>
    <s v="SEALANT PIPE THREAD ANAEROBIC COMPOUND 50ML TUBE"/>
    <s v="Saint Helens WA9 5GG"/>
    <n v="119.8"/>
    <x v="1"/>
    <s v="Diesel"/>
    <n v="4.4325999999999997E-2"/>
  </r>
  <r>
    <s v="S025921"/>
    <x v="77"/>
    <s v="PO148597"/>
    <s v="GRN197836"/>
    <s v="11540-0255"/>
    <s v="ADHESIVE THREADLOCK"/>
    <s v="Saint Helens WA9 5GG"/>
    <n v="119.8"/>
    <x v="1"/>
    <s v="Diesel"/>
    <n v="4.4325999999999997E-2"/>
  </r>
  <r>
    <s v="S023284"/>
    <x v="19"/>
    <s v="PO141868"/>
    <s v="GRN195995"/>
    <s v="340-1235-3"/>
    <s v="CABLE FLOODLIGHT POWER 170&quot;"/>
    <s v="Leicester LE19 2DT"/>
    <n v="144"/>
    <x v="1"/>
    <s v="Diesel"/>
    <n v="5.3280000000000001E-2"/>
  </r>
  <r>
    <s v="S025921"/>
    <x v="77"/>
    <s v="PO149370"/>
    <s v="GRN197842"/>
    <n v="85212176"/>
    <s v="M10 x 50 HEX HEAD SCREW GRADE A2-70"/>
    <s v="Saint Helens WA9 5GG"/>
    <n v="119.8"/>
    <x v="1"/>
    <s v="Diesel"/>
    <n v="4.4325999999999997E-2"/>
  </r>
  <r>
    <s v="S025921"/>
    <x v="77"/>
    <s v="PO147113"/>
    <s v="GRN197844"/>
    <s v="11700-6137"/>
    <s v="WASHER FLAT 1.0&quot;ID CORROSION PROTECTION COATING"/>
    <s v="Saint Helens WA9 5GG"/>
    <n v="119.8"/>
    <x v="1"/>
    <s v="Diesel"/>
    <n v="4.4325999999999997E-2"/>
  </r>
  <r>
    <s v="S025921"/>
    <x v="77"/>
    <s v="PO147422"/>
    <s v="GRN197850"/>
    <n v="101032650"/>
    <s v="M6 X 8MM SOCKET FLANGED BUTTON HEAD SCREW A2"/>
    <s v="Saint Helens WA9 5GG"/>
    <n v="119.8"/>
    <x v="1"/>
    <s v="Diesel"/>
    <n v="4.4325999999999997E-2"/>
  </r>
  <r>
    <s v="S023284"/>
    <x v="19"/>
    <s v="PO143564"/>
    <s v="GRN196000"/>
    <s v="340-1125-1"/>
    <s v="ENCLOSURE SYSTEM ENTRY/EXIT"/>
    <s v="Leicester LE19 2DT"/>
    <n v="144"/>
    <x v="1"/>
    <s v="Diesel"/>
    <n v="5.3280000000000001E-2"/>
  </r>
  <r>
    <s v="S025921"/>
    <x v="77"/>
    <s v="PO149237"/>
    <s v="GRN197852"/>
    <n v="101032650"/>
    <s v="M6 X 8MM SOCKET FLANGED BUTTON HEAD SCREW A2"/>
    <s v="Saint Helens WA9 5GG"/>
    <n v="119.8"/>
    <x v="1"/>
    <s v="Diesel"/>
    <n v="4.4325999999999997E-2"/>
  </r>
  <r>
    <s v="S000892"/>
    <x v="16"/>
    <s v="PO148674"/>
    <s v="GRN196003"/>
    <n v="101023013"/>
    <s v="BLACK STRAIN RELIEF HOOD FOR RJ45 PLUG -pack of 10"/>
    <s v="Stockport SK4 2JT"/>
    <n v="55"/>
    <x v="2"/>
    <s v="Diesel"/>
    <n v="2.0350000000000001E-4"/>
  </r>
  <r>
    <s v="S025921"/>
    <x v="77"/>
    <s v="PO148401"/>
    <s v="GRN197856"/>
    <s v="11565-0282"/>
    <s v="WASHER SEALING .50ID EPDM"/>
    <s v="Saint Helens WA9 5GG"/>
    <n v="119.8"/>
    <x v="1"/>
    <s v="Diesel"/>
    <n v="4.4325999999999997E-2"/>
  </r>
  <r>
    <s v="S025921"/>
    <x v="77"/>
    <s v="PO149135"/>
    <s v="GRN197858"/>
    <n v="85211353"/>
    <s v="M5 x 25 HEXAGON SOCKET CSK HEAD SCREW GRADE A2-70"/>
    <s v="Saint Helens WA9 5GG"/>
    <n v="119.8"/>
    <x v="1"/>
    <s v="Diesel"/>
    <n v="4.4325999999999997E-2"/>
  </r>
  <r>
    <s v="S025921"/>
    <x v="77"/>
    <s v="PO145677"/>
    <s v="GRN197861"/>
    <n v="85213543"/>
    <s v="M10 FLAT WASHER (FORM A) A2"/>
    <s v="Saint Helens WA9 5GG"/>
    <n v="119.8"/>
    <x v="1"/>
    <s v="Diesel"/>
    <n v="4.4325999999999997E-2"/>
  </r>
  <r>
    <s v="S025921"/>
    <x v="77"/>
    <s v="PO148539"/>
    <s v="GRN197864"/>
    <n v="57205939"/>
    <s v="INDEX PLUNGER - COMPACT M12 X 1.5 STAINLESS STEEL"/>
    <s v="Saint Helens WA9 5GG"/>
    <n v="119.8"/>
    <x v="1"/>
    <s v="Diesel"/>
    <n v="4.4325999999999997E-2"/>
  </r>
  <r>
    <s v="S025921"/>
    <x v="77"/>
    <s v="PO149036"/>
    <s v="GRN197868"/>
    <n v="85212170"/>
    <s v="M10 x 30 HEX HEAD SCREW GRADE A2-70"/>
    <s v="Saint Helens WA9 5GG"/>
    <n v="119.8"/>
    <x v="1"/>
    <s v="Diesel"/>
    <n v="4.4325999999999997E-2"/>
  </r>
  <r>
    <s v="S025921"/>
    <x v="77"/>
    <s v="PO146518"/>
    <s v="GRN197875"/>
    <n v="101009416"/>
    <s v="M3 X 10 POZI PAN HEAD SCREW A2"/>
    <s v="Saint Helens WA9 5GG"/>
    <n v="119.8"/>
    <x v="1"/>
    <s v="Diesel"/>
    <n v="4.4325999999999997E-2"/>
  </r>
  <r>
    <s v="S025921"/>
    <x v="77"/>
    <s v="PO147818"/>
    <s v="GRN197899"/>
    <s v="11700-6134"/>
    <s v="ANTI-SEIZE COPPER QUIKESTIX"/>
    <s v="Saint Helens WA9 5GG"/>
    <n v="119.8"/>
    <x v="1"/>
    <s v="Diesel"/>
    <n v="4.4325999999999997E-2"/>
  </r>
  <r>
    <s v="S025921"/>
    <x v="77"/>
    <s v="PO147558"/>
    <s v="GRN197901"/>
    <s v="11540-0007"/>
    <s v="THREADLOCKER MED STRENGTH BLUE 9-GRAM STICK"/>
    <s v="Saint Helens WA9 5GG"/>
    <n v="119.8"/>
    <x v="1"/>
    <s v="Diesel"/>
    <n v="4.4325999999999997E-2"/>
  </r>
  <r>
    <s v="S025921"/>
    <x v="77"/>
    <s v="PO149061"/>
    <s v="GRN197908"/>
    <n v="85212166"/>
    <s v="M10 x 20 HEX HEAD SCREW GRADE A2-70"/>
    <s v="Saint Helens WA9 5GG"/>
    <n v="119.8"/>
    <x v="1"/>
    <s v="Diesel"/>
    <n v="4.4325999999999997E-2"/>
  </r>
  <r>
    <s v="S025921"/>
    <x v="77"/>
    <s v="PO146275"/>
    <s v="GRN197946"/>
    <n v="23254885"/>
    <s v="CONSUMABLES KIT FOR GANTRY/PORTAL INSTALLATION"/>
    <s v="Saint Helens WA9 5GG"/>
    <n v="119.8"/>
    <x v="1"/>
    <s v="Diesel"/>
    <n v="4.4325999999999997E-2"/>
  </r>
  <r>
    <s v="S025921"/>
    <x v="77"/>
    <s v="PO147362"/>
    <s v="GRN198080"/>
    <s v="361-1361-1"/>
    <s v="SIDE SHOOTER FLOOR FIXING KIT"/>
    <s v="Saint Helens WA9 5GG"/>
    <n v="119.8"/>
    <x v="1"/>
    <s v="Diesel"/>
    <n v="4.4325999999999997E-2"/>
  </r>
  <r>
    <s v="S025921"/>
    <x v="77"/>
    <s v="PO147362"/>
    <s v="GRN198081"/>
    <s v="361-1361-1"/>
    <s v="SIDE SHOOTER FLOOR FIXING KIT"/>
    <s v="Saint Helens WA9 5GG"/>
    <n v="119.8"/>
    <x v="1"/>
    <s v="Diesel"/>
    <n v="4.4325999999999997E-2"/>
  </r>
  <r>
    <s v="S025921"/>
    <x v="77"/>
    <s v="PO147454"/>
    <s v="GRN198083"/>
    <s v="361-1362-1"/>
    <s v="TOP-DOWN SHOOTER FLOOR FIXING KIT"/>
    <s v="Saint Helens WA9 5GG"/>
    <n v="119.8"/>
    <x v="1"/>
    <s v="Diesel"/>
    <n v="4.4325999999999997E-2"/>
  </r>
  <r>
    <s v="S025921"/>
    <x v="77"/>
    <s v="PO148662"/>
    <s v="GRN198084"/>
    <s v="11700-5182"/>
    <s v="BOLT HEX, DIN933 M20 X 2.5 X 70MM GEOMET STL"/>
    <s v="Saint Helens WA9 5GG"/>
    <n v="119.8"/>
    <x v="1"/>
    <s v="Diesel"/>
    <n v="4.4325999999999997E-2"/>
  </r>
  <r>
    <s v="S025921"/>
    <x v="77"/>
    <s v="PO149410"/>
    <s v="GRN198087"/>
    <s v="11540-0257-UOM"/>
    <s v="SEALANT PIPE THREAD ANAEROBIC COMPOUND 50ML TUBE"/>
    <s v="Saint Helens WA9 5GG"/>
    <n v="119.8"/>
    <x v="1"/>
    <s v="Diesel"/>
    <n v="4.4325999999999997E-2"/>
  </r>
  <r>
    <s v="S025921"/>
    <x v="77"/>
    <s v="PO149262"/>
    <s v="GRN198089"/>
    <n v="101032415"/>
    <s v="ZG-90 ANTI-RUST PAINT WITH ZINC (BRUSHING) 900ML"/>
    <s v="Saint Helens WA9 5GG"/>
    <n v="119.8"/>
    <x v="1"/>
    <s v="Diesel"/>
    <n v="4.4325999999999997E-2"/>
  </r>
  <r>
    <s v="S025921"/>
    <x v="77"/>
    <s v="PO149410"/>
    <s v="GRN198090"/>
    <s v="11700-3150"/>
    <s v="SCREW HEX M16X2 X 50MM SST"/>
    <s v="Saint Helens WA9 5GG"/>
    <n v="119.8"/>
    <x v="1"/>
    <s v="Diesel"/>
    <n v="4.4325999999999997E-2"/>
  </r>
  <r>
    <s v="S025921"/>
    <x v="77"/>
    <s v="PO149110"/>
    <s v="GRN198093"/>
    <n v="85213943"/>
    <s v="M12 WEDGE-LOCK WASHER NORD LOCK NL12SP"/>
    <s v="Saint Helens WA9 5GG"/>
    <n v="119.8"/>
    <x v="1"/>
    <s v="Diesel"/>
    <n v="4.4325999999999997E-2"/>
  </r>
  <r>
    <s v="S025921"/>
    <x v="77"/>
    <s v="PO148961"/>
    <s v="GRN198094"/>
    <n v="85212138"/>
    <s v="M8 x 25 HEX HEAD SCREW GRADE A2-70"/>
    <s v="Saint Helens WA9 5GG"/>
    <n v="119.8"/>
    <x v="1"/>
    <s v="Diesel"/>
    <n v="4.4325999999999997E-2"/>
  </r>
  <r>
    <s v="S025921"/>
    <x v="77"/>
    <s v="PO147606"/>
    <s v="GRN198097"/>
    <s v="11700-1159"/>
    <s v="PUSH MOUNT W/UMBRELLA .03-.28 PANEL THK LARGE HEAD"/>
    <s v="Saint Helens WA9 5GG"/>
    <n v="119.8"/>
    <x v="1"/>
    <s v="Diesel"/>
    <n v="4.4325999999999997E-2"/>
  </r>
  <r>
    <s v="S025921"/>
    <x v="77"/>
    <s v="PO149178"/>
    <s v="GRN198098"/>
    <s v="11701-3554"/>
    <s v="M16 X 1.5  INDEXING PLUNGER GN 817.2-8-12-CK"/>
    <s v="Saint Helens WA9 5GG"/>
    <n v="119.8"/>
    <x v="1"/>
    <s v="Diesel"/>
    <n v="4.4325999999999997E-2"/>
  </r>
  <r>
    <s v="S025921"/>
    <x v="77"/>
    <s v="PO147385"/>
    <s v="GRN198099"/>
    <n v="85212377"/>
    <s v="M3 X 30 POZI PAN HEAD SCREW A2"/>
    <s v="Saint Helens WA9 5GG"/>
    <n v="119.8"/>
    <x v="1"/>
    <s v="Diesel"/>
    <n v="4.4325999999999997E-2"/>
  </r>
  <r>
    <s v="S025921"/>
    <x v="77"/>
    <s v="PO146609"/>
    <s v="GRN198101"/>
    <n v="101026148"/>
    <s v="M3 X 35 POZI PAN HEAD SCREW A2"/>
    <s v="Saint Helens WA9 5GG"/>
    <n v="119.8"/>
    <x v="1"/>
    <s v="Diesel"/>
    <n v="4.4325999999999997E-2"/>
  </r>
  <r>
    <s v="S025921"/>
    <x v="77"/>
    <s v="PO149340"/>
    <s v="GRN198103"/>
    <n v="101034078"/>
    <s v="DOWEL PIN 1/16 (M6) X 3/8IN (ANSI B18.8.2) - A1 SS"/>
    <s v="Saint Helens WA9 5GG"/>
    <n v="119.8"/>
    <x v="1"/>
    <s v="Diesel"/>
    <n v="4.4325999999999997E-2"/>
  </r>
  <r>
    <s v="S025921"/>
    <x v="77"/>
    <s v="PO147561"/>
    <s v="GRN198104"/>
    <n v="85212204"/>
    <s v="M12 x 30 HEX HEAD SCREW GRADE A2-70"/>
    <s v="Saint Helens WA9 5GG"/>
    <n v="119.8"/>
    <x v="1"/>
    <s v="Diesel"/>
    <n v="4.4325999999999997E-2"/>
  </r>
  <r>
    <s v="S025921"/>
    <x v="77"/>
    <s v="PO148597"/>
    <s v="GRN198105"/>
    <s v="11700-6134"/>
    <s v="ANTI-SEIZE COPPER QUIKESTIX"/>
    <s v="Saint Helens WA9 5GG"/>
    <n v="119.8"/>
    <x v="1"/>
    <s v="Diesel"/>
    <n v="4.4325999999999997E-2"/>
  </r>
  <r>
    <s v="S025921"/>
    <x v="77"/>
    <s v="PO149262"/>
    <s v="GRN198106"/>
    <n v="85212893"/>
    <s v="M16 X 60 HEXAGON SOCKET HEAD CAP SCREW GRADE 12.9"/>
    <s v="Saint Helens WA9 5GG"/>
    <n v="119.8"/>
    <x v="1"/>
    <s v="Diesel"/>
    <n v="4.4325999999999997E-2"/>
  </r>
  <r>
    <s v="S025921"/>
    <x v="77"/>
    <s v="PO147072"/>
    <s v="GRN198108"/>
    <s v="11700-6136"/>
    <s v="BOLT HEX, 1&quot;-8 X 1&quot; CORROSION PROTECTION COATING"/>
    <s v="Saint Helens WA9 5GG"/>
    <n v="119.8"/>
    <x v="1"/>
    <s v="Diesel"/>
    <n v="4.4325999999999997E-2"/>
  </r>
  <r>
    <s v="S025921"/>
    <x v="77"/>
    <s v="PO149392"/>
    <s v="GRN198113"/>
    <s v="11565-0282"/>
    <s v="WASHER SEALING .50ID EPDM"/>
    <s v="Saint Helens WA9 5GG"/>
    <n v="119.8"/>
    <x v="1"/>
    <s v="Diesel"/>
    <n v="4.4325999999999997E-2"/>
  </r>
  <r>
    <s v="S025921"/>
    <x v="77"/>
    <s v="PO147818"/>
    <s v="GRN198496"/>
    <s v="11700-6134"/>
    <s v="ANTI-SEIZE COPPER QUIKESTIX"/>
    <s v="Saint Helens WA9 5GG"/>
    <n v="119.8"/>
    <x v="1"/>
    <s v="Diesel"/>
    <n v="4.4325999999999997E-2"/>
  </r>
  <r>
    <s v="S025921"/>
    <x v="77"/>
    <s v="PO149410"/>
    <s v="GRN198497"/>
    <n v="85207705"/>
    <s v="M6 X 30 SOCKET HEAD COUNTERSUNK SCREW A2"/>
    <s v="Saint Helens WA9 5GG"/>
    <n v="119.8"/>
    <x v="1"/>
    <s v="Diesel"/>
    <n v="4.4325999999999997E-2"/>
  </r>
  <r>
    <s v="S025921"/>
    <x v="77"/>
    <s v="PO149436"/>
    <s v="GRN198502"/>
    <n v="85213543"/>
    <s v="M10 FLAT WASHER (FORM A) A2"/>
    <s v="Saint Helens WA9 5GG"/>
    <n v="119.8"/>
    <x v="1"/>
    <s v="Diesel"/>
    <n v="4.4325999999999997E-2"/>
  </r>
  <r>
    <s v="S025921"/>
    <x v="77"/>
    <s v="PO148662"/>
    <s v="GRN198506"/>
    <s v="11540-0645"/>
    <s v="MARKER LIQUID PAINT RED FINE TIP"/>
    <s v="Saint Helens WA9 5GG"/>
    <n v="119.8"/>
    <x v="1"/>
    <s v="Diesel"/>
    <n v="4.4325999999999997E-2"/>
  </r>
  <r>
    <s v="S025921"/>
    <x v="77"/>
    <s v="PO149753"/>
    <s v="GRN198509"/>
    <n v="85213756"/>
    <s v="M12 FLANGED ALL METAL LOCK NUT GRADE 10"/>
    <s v="Saint Helens WA9 5GG"/>
    <n v="119.8"/>
    <x v="1"/>
    <s v="Diesel"/>
    <n v="4.4325999999999997E-2"/>
  </r>
  <r>
    <s v="S025921"/>
    <x v="77"/>
    <s v="PO149110"/>
    <s v="GRN198530"/>
    <n v="85213383"/>
    <s v="M12 NUT GRADE A2-70"/>
    <s v="Saint Helens WA9 5GG"/>
    <n v="119.8"/>
    <x v="1"/>
    <s v="Diesel"/>
    <n v="4.4325999999999997E-2"/>
  </r>
  <r>
    <s v="S025921"/>
    <x v="77"/>
    <s v="PO149476"/>
    <s v="GRN198531"/>
    <n v="101009897"/>
    <s v="M8 X 25 CUP SQUARE BOLT (MUSHROOM) A2"/>
    <s v="Saint Helens WA9 5GG"/>
    <n v="119.8"/>
    <x v="1"/>
    <s v="Diesel"/>
    <n v="4.4325999999999997E-2"/>
  </r>
  <r>
    <s v="S023222"/>
    <x v="11"/>
    <s v="PO145268"/>
    <s v="GRN196042"/>
    <s v="11700-5344"/>
    <s v="CABLE 1.2 METER RJ45S TO RJ45S CAT5E"/>
    <s v="Wickford SS11 8YT"/>
    <n v="390"/>
    <x v="2"/>
    <s v="Diesel"/>
    <n v="1.4430000000000001E-3"/>
  </r>
  <r>
    <s v="S025921"/>
    <x v="77"/>
    <s v="PO149392"/>
    <s v="GRN198609"/>
    <s v="11700-1649"/>
    <s v="EPOXY 9.3 OZ"/>
    <s v="Saint Helens WA9 5GG"/>
    <n v="119.8"/>
    <x v="1"/>
    <s v="Diesel"/>
    <n v="4.4325999999999997E-2"/>
  </r>
  <r>
    <s v="S025921"/>
    <x v="77"/>
    <s v="PO139066"/>
    <s v="GRN198610"/>
    <n v="85209016"/>
    <s v="M10 x 40 HEX HEAD SCREW GRADE 8.8"/>
    <s v="Saint Helens WA9 5GG"/>
    <n v="119.8"/>
    <x v="1"/>
    <s v="Diesel"/>
    <n v="4.4325999999999997E-2"/>
  </r>
  <r>
    <s v="S025921"/>
    <x v="77"/>
    <s v="PO148597"/>
    <s v="GRN198612"/>
    <s v="11700-3841"/>
    <s v="CLAMP TWO LINE 1 1/2IN POLY VIBRATION DAMPING"/>
    <s v="Saint Helens WA9 5GG"/>
    <n v="119.8"/>
    <x v="1"/>
    <s v="Diesel"/>
    <n v="4.4325999999999997E-2"/>
  </r>
  <r>
    <s v="S025921"/>
    <x v="77"/>
    <s v="PO147673"/>
    <s v="GRN198615"/>
    <n v="85213707"/>
    <s v="M16 X 45 - B FLANGED HEX HEAD BOLT GRADE 10.9"/>
    <s v="Saint Helens WA9 5GG"/>
    <n v="119.8"/>
    <x v="1"/>
    <s v="Diesel"/>
    <n v="4.4325999999999997E-2"/>
  </r>
  <r>
    <s v="S025921"/>
    <x v="77"/>
    <s v="PO148539"/>
    <s v="GRN198626"/>
    <s v="11700-6135"/>
    <s v="SIKAFLEX 221 POLYURETHANE SEALANT, ALUMINUM GRAY 3"/>
    <s v="Saint Helens WA9 5GG"/>
    <n v="119.8"/>
    <x v="1"/>
    <s v="Diesel"/>
    <n v="4.4325999999999997E-2"/>
  </r>
  <r>
    <s v="S023222"/>
    <x v="11"/>
    <s v="PO145268"/>
    <s v="GRN196048"/>
    <s v="11700-5343"/>
    <s v="CABLE 0.9 METER RJ45S TO RJ45S CAT5E"/>
    <s v="Wickford SS11 8YT"/>
    <n v="390"/>
    <x v="2"/>
    <s v="Diesel"/>
    <n v="1.4430000000000001E-3"/>
  </r>
  <r>
    <s v="S025921"/>
    <x v="77"/>
    <s v="PO148380"/>
    <s v="GRN198987"/>
    <s v="11540-0281"/>
    <s v="LUBRICANT ANTI - SIEZE MOLY 1LB CAN"/>
    <s v="Saint Helens WA9 5GG"/>
    <n v="119.8"/>
    <x v="1"/>
    <s v="Diesel"/>
    <n v="4.4325999999999997E-2"/>
  </r>
  <r>
    <s v="S023222"/>
    <x v="11"/>
    <s v="PO145268"/>
    <s v="GRN196050"/>
    <s v="11700-5342"/>
    <s v="CABLE 0.6 METER RJ45S TO RJ45S CAT5E"/>
    <s v="Wickford SS11 8YT"/>
    <n v="390"/>
    <x v="2"/>
    <s v="Diesel"/>
    <n v="1.4430000000000001E-3"/>
  </r>
  <r>
    <s v="S025921"/>
    <x v="77"/>
    <s v="PO148539"/>
    <s v="GRN198988"/>
    <s v="11701-2498"/>
    <s v="SCREW HEX M18-2.5 X 60 MM 18-8 SST"/>
    <s v="Saint Helens WA9 5GG"/>
    <n v="119.8"/>
    <x v="1"/>
    <s v="Diesel"/>
    <n v="4.4325999999999997E-2"/>
  </r>
  <r>
    <s v="S025921"/>
    <x v="77"/>
    <s v="PO144436"/>
    <s v="GRN199203"/>
    <s v="340-1369-1"/>
    <s v="KIT HARDWARE"/>
    <s v="Saint Helens WA9 5GG"/>
    <n v="119.8"/>
    <x v="1"/>
    <s v="Diesel"/>
    <n v="4.4325999999999997E-2"/>
  </r>
  <r>
    <s v="S025921"/>
    <x v="77"/>
    <s v="PO147818"/>
    <s v="GRN199222"/>
    <s v="11700-6134"/>
    <s v="ANTI-SEIZE COPPER QUIKESTIX"/>
    <s v="Saint Helens WA9 5GG"/>
    <n v="119.8"/>
    <x v="1"/>
    <s v="Diesel"/>
    <n v="4.4325999999999997E-2"/>
  </r>
  <r>
    <s v="S025921"/>
    <x v="77"/>
    <s v="PO147422"/>
    <s v="GRN199226"/>
    <n v="101032650"/>
    <s v="M6 X 8MM SOCKET FLANGED BUTTON HEAD SCREW A2"/>
    <s v="Saint Helens WA9 5GG"/>
    <n v="119.8"/>
    <x v="1"/>
    <s v="Diesel"/>
    <n v="4.4325999999999997E-2"/>
  </r>
  <r>
    <s v="S025921"/>
    <x v="77"/>
    <s v="PO149410"/>
    <s v="GRN199230"/>
    <n v="85212204"/>
    <s v="M12 x 30 HEX HEAD SCREW GRADE A2-70"/>
    <s v="Saint Helens WA9 5GG"/>
    <n v="119.8"/>
    <x v="1"/>
    <s v="Diesel"/>
    <n v="4.4325999999999997E-2"/>
  </r>
  <r>
    <s v="S000892"/>
    <x v="16"/>
    <s v="PO148674"/>
    <s v="GRN196059"/>
    <n v="101044665"/>
    <s v="5 PORT USB 3.0 EXTERNAL MULTI CARD READER"/>
    <s v="Stockport SK4 2JT"/>
    <n v="55"/>
    <x v="2"/>
    <s v="Diesel"/>
    <n v="2.0350000000000001E-4"/>
  </r>
  <r>
    <s v="S025921"/>
    <x v="77"/>
    <s v="PO148961"/>
    <s v="GRN199231"/>
    <n v="85213171"/>
    <s v="M6 x 16 HEX SOCKET HD CAP SCREW GRADE A2-70"/>
    <s v="Saint Helens WA9 5GG"/>
    <n v="119.8"/>
    <x v="1"/>
    <s v="Diesel"/>
    <n v="4.4325999999999997E-2"/>
  </r>
  <r>
    <s v="S025921"/>
    <x v="77"/>
    <s v="PO149730"/>
    <s v="GRN199233"/>
    <s v="11700-3090"/>
    <s v="FITTING STRAIGHT 6MM X 1/8ID MALE NPT SS"/>
    <s v="Saint Helens WA9 5GG"/>
    <n v="119.8"/>
    <x v="1"/>
    <s v="Diesel"/>
    <n v="4.4325999999999997E-2"/>
  </r>
  <r>
    <s v="S024099"/>
    <x v="47"/>
    <s v="PO142132"/>
    <s v="GRN198156"/>
    <s v="340-1012-1"/>
    <s v="WELDMENT LINAC SUPPORT STRUCTURE"/>
    <s v="Stafford ST16 3DR"/>
    <n v="49.6"/>
    <x v="3"/>
    <s v="Diesel"/>
    <n v="5.0430800000000005E-2"/>
  </r>
  <r>
    <s v="S025921"/>
    <x v="77"/>
    <s v="PO146552"/>
    <s v="GRN199239"/>
    <n v="101034078"/>
    <s v="DOWEL PIN 1/16 (M6) X 3/8IN (ANSI B18.8.2) - A1 SS"/>
    <s v="Saint Helens WA9 5GG"/>
    <n v="119.8"/>
    <x v="1"/>
    <s v="Diesel"/>
    <n v="4.4325999999999997E-2"/>
  </r>
  <r>
    <s v="S025921"/>
    <x v="77"/>
    <s v="PO146260"/>
    <s v="GRN199240"/>
    <s v="11700-2836"/>
    <s v="TWO-HOLE, ALUMINUM, THREE BARREL LUG"/>
    <s v="Saint Helens WA9 5GG"/>
    <n v="119.8"/>
    <x v="1"/>
    <s v="Diesel"/>
    <n v="4.4325999999999997E-2"/>
  </r>
  <r>
    <s v="S025921"/>
    <x v="77"/>
    <s v="PO149436"/>
    <s v="GRN199242"/>
    <n v="85213543"/>
    <s v="M10 FLAT WASHER (FORM A) A2"/>
    <s v="Saint Helens WA9 5GG"/>
    <n v="119.8"/>
    <x v="1"/>
    <s v="Diesel"/>
    <n v="4.4325999999999997E-2"/>
  </r>
  <r>
    <s v="S025921"/>
    <x v="77"/>
    <s v="PO147561"/>
    <s v="GRN199244"/>
    <n v="85212204"/>
    <s v="M12 x 30 HEX HEAD SCREW GRADE A2-70"/>
    <s v="Saint Helens WA9 5GG"/>
    <n v="119.8"/>
    <x v="1"/>
    <s v="Diesel"/>
    <n v="4.4325999999999997E-2"/>
  </r>
  <r>
    <s v="S025921"/>
    <x v="77"/>
    <s v="PO147558"/>
    <s v="GRN199245"/>
    <s v="11700-2119"/>
    <s v="WASHER COPPER SEALING 1/4BSPP"/>
    <s v="Saint Helens WA9 5GG"/>
    <n v="119.8"/>
    <x v="1"/>
    <s v="Diesel"/>
    <n v="4.4325999999999997E-2"/>
  </r>
  <r>
    <s v="S025921"/>
    <x v="77"/>
    <s v="PO148539"/>
    <s v="GRN199246"/>
    <s v="11700-3841"/>
    <s v="CLAMP TWO LINE 1 1/2IN POLY VIBRATION DAMPING"/>
    <s v="Saint Helens WA9 5GG"/>
    <n v="119.8"/>
    <x v="1"/>
    <s v="Diesel"/>
    <n v="4.4325999999999997E-2"/>
  </r>
  <r>
    <s v="S025921"/>
    <x v="77"/>
    <s v="PO145677"/>
    <s v="GRN199264"/>
    <n v="85213542"/>
    <s v="M8 FLAT WASHER (FORM A) A2"/>
    <s v="Saint Helens WA9 5GG"/>
    <n v="119.8"/>
    <x v="1"/>
    <s v="Diesel"/>
    <n v="4.4325999999999997E-2"/>
  </r>
  <r>
    <s v="S001571"/>
    <x v="10"/>
    <s v="PO144778"/>
    <s v="GRN196075"/>
    <s v="11700-1538"/>
    <s v="LASER SCANNER 190 DEG  1-40M OBJ DETECTOR"/>
    <s v="St Albans AL1 5BN"/>
    <n v="298"/>
    <x v="2"/>
    <s v="Diesel"/>
    <n v="1.1026E-3"/>
  </r>
  <r>
    <s v="S025921"/>
    <x v="77"/>
    <s v="PO148662"/>
    <s v="GRN199269"/>
    <s v="11540-0007"/>
    <s v="THREADLOCKER MED STRENGTH BLUE 9-GRAM STICK"/>
    <s v="Saint Helens WA9 5GG"/>
    <n v="119.8"/>
    <x v="1"/>
    <s v="Diesel"/>
    <n v="4.4325999999999997E-2"/>
  </r>
  <r>
    <s v="S025921"/>
    <x v="77"/>
    <s v="PO149436"/>
    <s v="GRN199270"/>
    <n v="85213543"/>
    <s v="M10 FLAT WASHER (FORM A) A2"/>
    <s v="Saint Helens WA9 5GG"/>
    <n v="119.8"/>
    <x v="1"/>
    <s v="Diesel"/>
    <n v="4.4325999999999997E-2"/>
  </r>
  <r>
    <s v="S001121"/>
    <x v="5"/>
    <s v="PO143181"/>
    <s v="GRN196080"/>
    <n v="50205993"/>
    <s v="1492 JUMPER BARS CJR NO COVER 8 3 POLE BLACK"/>
    <s v="Salford M5 4BE"/>
    <n v="103.6"/>
    <x v="2"/>
    <s v="Diesel"/>
    <n v="3.8331999999999998E-4"/>
  </r>
  <r>
    <s v="S001121"/>
    <x v="5"/>
    <s v="PO143185"/>
    <s v="GRN196081"/>
    <n v="50205993"/>
    <s v="1492 JUMPER BARS CJR NO COVER 8 3 POLE BLACK"/>
    <s v="Salford M5 4BE"/>
    <n v="103.6"/>
    <x v="2"/>
    <s v="Diesel"/>
    <n v="3.8331999999999998E-4"/>
  </r>
  <r>
    <s v="S001121"/>
    <x v="5"/>
    <s v="PO145031"/>
    <s v="GRN196083"/>
    <n v="50205993"/>
    <s v="1492 JUMPER BARS CJR NO COVER 8 3 POLE BLACK"/>
    <s v="Salford M5 4BE"/>
    <n v="103.6"/>
    <x v="2"/>
    <s v="Diesel"/>
    <n v="3.8331999999999998E-4"/>
  </r>
  <r>
    <s v="S001121"/>
    <x v="5"/>
    <s v="PO143184"/>
    <s v="GRN196085"/>
    <n v="50205993"/>
    <s v="1492 JUMPER BARS CJR NO COVER 8 3 POLE BLACK"/>
    <s v="Salford M5 4BE"/>
    <n v="103.6"/>
    <x v="2"/>
    <s v="Diesel"/>
    <n v="3.8331999999999998E-4"/>
  </r>
  <r>
    <s v="S025921"/>
    <x v="77"/>
    <s v="PO149237"/>
    <s v="GRN199273"/>
    <n v="101032650"/>
    <s v="M6 X 8MM SOCKET FLANGED BUTTON HEAD SCREW A2"/>
    <s v="Saint Helens WA9 5GG"/>
    <n v="119.8"/>
    <x v="1"/>
    <s v="Diesel"/>
    <n v="4.4325999999999997E-2"/>
  </r>
  <r>
    <s v="S025921"/>
    <x v="77"/>
    <s v="PO148539"/>
    <s v="GRN199288"/>
    <n v="57205939"/>
    <s v="INDEX PLUNGER - COMPACT M12 X 1.5 STAINLESS STEEL"/>
    <s v="Saint Helens WA9 5GG"/>
    <n v="119.8"/>
    <x v="1"/>
    <s v="Diesel"/>
    <n v="4.4325999999999997E-2"/>
  </r>
  <r>
    <s v="S025921"/>
    <x v="77"/>
    <s v="PO149392"/>
    <s v="GRN199289"/>
    <s v="11700-6137"/>
    <s v="WASHER FLAT 1.0&quot;ID CORROSION PROTECTION COATING"/>
    <s v="Saint Helens WA9 5GG"/>
    <n v="119.8"/>
    <x v="1"/>
    <s v="Diesel"/>
    <n v="4.4325999999999997E-2"/>
  </r>
  <r>
    <s v="S025921"/>
    <x v="77"/>
    <s v="PO149832"/>
    <s v="GRN199292"/>
    <n v="85212844"/>
    <s v="M10 x 45 HEXAGON SOCKET HEAD CAP SCREW GRADE 12.9"/>
    <s v="Saint Helens WA9 5GG"/>
    <n v="119.8"/>
    <x v="1"/>
    <s v="Diesel"/>
    <n v="4.4325999999999997E-2"/>
  </r>
  <r>
    <s v="S025921"/>
    <x v="77"/>
    <s v="PO146104"/>
    <s v="GRN199326"/>
    <s v="361-1353-1"/>
    <s v="FASTENER KIT FOR CROSS BEAM"/>
    <s v="Saint Helens WA9 5GG"/>
    <n v="119.8"/>
    <x v="1"/>
    <s v="Diesel"/>
    <n v="4.4325999999999997E-2"/>
  </r>
  <r>
    <s v="S001121"/>
    <x v="5"/>
    <s v="PO140073"/>
    <s v="GRN196100"/>
    <n v="101036193"/>
    <s v="MOTOR POWER WITH BRAKE CONTINUOUS FLEX 10AWG - 5M"/>
    <s v="Salford M5 4BE"/>
    <n v="103.6"/>
    <x v="2"/>
    <s v="Diesel"/>
    <n v="3.8331999999999998E-4"/>
  </r>
  <r>
    <s v="S025921"/>
    <x v="77"/>
    <s v="PO146260"/>
    <s v="GRN199327"/>
    <s v="11700-3841"/>
    <s v="CLAMP TWO LINE 1 1/2IN POLY VIBRATION DAMPING"/>
    <s v="Saint Helens WA9 5GG"/>
    <n v="119.8"/>
    <x v="1"/>
    <s v="Diesel"/>
    <n v="4.4325999999999997E-2"/>
  </r>
  <r>
    <s v="S025921"/>
    <x v="77"/>
    <s v="PO149410"/>
    <s v="GRN199382"/>
    <s v="11700-5216"/>
    <s v="BOLT HEX DIN 933 M18 X 2.5X 40MM GEOMET STL"/>
    <s v="Saint Helens WA9 5GG"/>
    <n v="119.8"/>
    <x v="1"/>
    <s v="Diesel"/>
    <n v="4.4325999999999997E-2"/>
  </r>
  <r>
    <s v="S025921"/>
    <x v="77"/>
    <s v="PO146972"/>
    <s v="GRN199653"/>
    <s v="11583-0392"/>
    <s v="SCREW SHCS M6X60MM SST"/>
    <s v="Saint Helens WA9 5GG"/>
    <n v="119.8"/>
    <x v="1"/>
    <s v="Diesel"/>
    <n v="4.4325999999999997E-2"/>
  </r>
  <r>
    <s v="S025921"/>
    <x v="77"/>
    <s v="PO147581"/>
    <s v="GRN199656"/>
    <s v="11700-5774"/>
    <s v="CLAMP BAND .75W X 4.28-.4.59 RANGE SST"/>
    <s v="Saint Helens WA9 5GG"/>
    <n v="119.8"/>
    <x v="1"/>
    <s v="Diesel"/>
    <n v="4.4325999999999997E-2"/>
  </r>
  <r>
    <s v="S025921"/>
    <x v="77"/>
    <s v="PO148597"/>
    <s v="GRN199657"/>
    <s v="11540-0255"/>
    <s v="ADHESIVE THREADLOCK"/>
    <s v="Saint Helens WA9 5GG"/>
    <n v="119.8"/>
    <x v="1"/>
    <s v="Diesel"/>
    <n v="4.4325999999999997E-2"/>
  </r>
  <r>
    <s v="S025921"/>
    <x v="77"/>
    <s v="PO148662"/>
    <s v="GRN199658"/>
    <s v="11565-0283"/>
    <s v="WASHER SEALING .200ID SST/RUBBER"/>
    <s v="Saint Helens WA9 5GG"/>
    <n v="119.8"/>
    <x v="1"/>
    <s v="Diesel"/>
    <n v="4.4325999999999997E-2"/>
  </r>
  <r>
    <s v="S025921"/>
    <x v="77"/>
    <s v="PO148735"/>
    <s v="GRN199660"/>
    <s v="340-1658-1"/>
    <s v="BOLTING KIT FOR PORTAL AND GANTRY"/>
    <s v="Saint Helens WA9 5GG"/>
    <n v="119.8"/>
    <x v="1"/>
    <s v="Diesel"/>
    <n v="4.4325999999999997E-2"/>
  </r>
  <r>
    <s v="S025921"/>
    <x v="77"/>
    <s v="PO149066"/>
    <s v="GRN199661"/>
    <n v="85212209"/>
    <s v="M12 x 45 HEX HEAD SCREW GRADE A2-70"/>
    <s v="Saint Helens WA9 5GG"/>
    <n v="119.8"/>
    <x v="1"/>
    <s v="Diesel"/>
    <n v="4.4325999999999997E-2"/>
  </r>
  <r>
    <s v="S025921"/>
    <x v="77"/>
    <s v="PO148539"/>
    <s v="GRN199662"/>
    <s v="11700-2898"/>
    <s v="WASHER FLAT M18 SST"/>
    <s v="Saint Helens WA9 5GG"/>
    <n v="119.8"/>
    <x v="1"/>
    <s v="Diesel"/>
    <n v="4.4325999999999997E-2"/>
  </r>
  <r>
    <s v="S025921"/>
    <x v="77"/>
    <s v="PO146552"/>
    <s v="GRN199663"/>
    <n v="101034078"/>
    <s v="DOWEL PIN 1/16 (M6) X 3/8IN (ANSI B18.8.2) - A1 SS"/>
    <s v="Saint Helens WA9 5GG"/>
    <n v="119.8"/>
    <x v="1"/>
    <s v="Diesel"/>
    <n v="4.4325999999999997E-2"/>
  </r>
  <r>
    <s v="S025921"/>
    <x v="77"/>
    <s v="PO149300"/>
    <s v="GRN199665"/>
    <s v="11701-3598"/>
    <s v="PREDATOR 22&quot; (559MM) X 10PTS SECOND FIX WOODSAW"/>
    <s v="Saint Helens WA9 5GG"/>
    <n v="119.8"/>
    <x v="1"/>
    <s v="Diesel"/>
    <n v="4.4325999999999997E-2"/>
  </r>
  <r>
    <s v="S025921"/>
    <x v="77"/>
    <s v="PO149300"/>
    <s v="GRN199666"/>
    <s v="11701-3599"/>
    <s v="FOLDING SQUARE - 1200MM"/>
    <s v="Saint Helens WA9 5GG"/>
    <n v="119.8"/>
    <x v="1"/>
    <s v="Diesel"/>
    <n v="4.4325999999999997E-2"/>
  </r>
  <r>
    <s v="S025921"/>
    <x v="77"/>
    <s v="PO149262"/>
    <s v="GRN199668"/>
    <n v="85213576"/>
    <s v="M24 HIGH STRENGTH FLAT WASHER HDG"/>
    <s v="Saint Helens WA9 5GG"/>
    <n v="119.8"/>
    <x v="1"/>
    <s v="Diesel"/>
    <n v="4.4325999999999997E-2"/>
  </r>
  <r>
    <s v="S025921"/>
    <x v="77"/>
    <s v="PO148539"/>
    <s v="GRN199669"/>
    <s v="11700-3841"/>
    <s v="CLAMP TWO LINE 1 1/2IN POLY VIBRATION DAMPING"/>
    <s v="Saint Helens WA9 5GG"/>
    <n v="119.8"/>
    <x v="1"/>
    <s v="Diesel"/>
    <n v="4.4325999999999997E-2"/>
  </r>
  <r>
    <s v="S025921"/>
    <x v="77"/>
    <s v="PO148539"/>
    <s v="GRN199670"/>
    <s v="11700-3841"/>
    <s v="CLAMP TWO LINE 1 1/2IN POLY VIBRATION DAMPING"/>
    <s v="Saint Helens WA9 5GG"/>
    <n v="119.8"/>
    <x v="1"/>
    <s v="Diesel"/>
    <n v="4.4325999999999997E-2"/>
  </r>
  <r>
    <s v="S025921"/>
    <x v="77"/>
    <s v="PO148597"/>
    <s v="GRN199935"/>
    <n v="85213717"/>
    <s v="M16 x 120 - B FLANGED HEX HD BOLT GRADE 10.9"/>
    <s v="Saint Helens WA9 5GG"/>
    <n v="119.8"/>
    <x v="1"/>
    <s v="Diesel"/>
    <n v="4.4325999999999997E-2"/>
  </r>
  <r>
    <s v="S025921"/>
    <x v="77"/>
    <s v="PO147818"/>
    <s v="GRN199943"/>
    <s v="11700-6134"/>
    <s v="ANTI-SEIZE COPPER QUIKESTIX"/>
    <s v="Saint Helens WA9 5GG"/>
    <n v="119.8"/>
    <x v="1"/>
    <s v="Diesel"/>
    <n v="4.4325999999999997E-2"/>
  </r>
  <r>
    <s v="S025431"/>
    <x v="0"/>
    <s v="PO147440"/>
    <s v="GRN196138"/>
    <s v="331-1962-1"/>
    <s v="GOLD MAESTRO PROGRAMMED KIT MOTION CONTROLLER"/>
    <s v="Boston Massachusetts"/>
    <n v="3154"/>
    <x v="0"/>
    <s v="Crude"/>
    <n v="2.5295079999999999"/>
  </r>
  <r>
    <s v="S025921"/>
    <x v="77"/>
    <s v="PO148662"/>
    <s v="GRN199946"/>
    <s v="11565-0283"/>
    <s v="WASHER SEALING .200ID SST/RUBBER"/>
    <s v="Saint Helens WA9 5GG"/>
    <n v="119.8"/>
    <x v="1"/>
    <s v="Diesel"/>
    <n v="4.4325999999999997E-2"/>
  </r>
  <r>
    <s v="S025921"/>
    <x v="77"/>
    <s v="PO149392"/>
    <s v="GRN199949"/>
    <n v="101026148"/>
    <s v="M3 X 35 POZI PAN HEAD SCREW A2"/>
    <s v="Saint Helens WA9 5GG"/>
    <n v="119.8"/>
    <x v="1"/>
    <s v="Diesel"/>
    <n v="4.4325999999999997E-2"/>
  </r>
  <r>
    <s v="S025431"/>
    <x v="0"/>
    <s v="PO148469"/>
    <s v="GRN196141"/>
    <s v="11540-0480"/>
    <s v="FILTER 5  WATER"/>
    <s v="Boston Massachusetts"/>
    <n v="3154"/>
    <x v="0"/>
    <s v="Crude"/>
    <n v="1.0118031999999999E-2"/>
  </r>
  <r>
    <s v="S025921"/>
    <x v="77"/>
    <s v="PO148539"/>
    <s v="GRN199952"/>
    <s v="11700-3841"/>
    <s v="CLAMP TWO LINE 1 1/2IN POLY VIBRATION DAMPING"/>
    <s v="Saint Helens WA9 5GG"/>
    <n v="119.8"/>
    <x v="1"/>
    <s v="Diesel"/>
    <n v="4.4325999999999997E-2"/>
  </r>
  <r>
    <s v="S025921"/>
    <x v="77"/>
    <s v="PO143084"/>
    <s v="GRN199953"/>
    <n v="23254885"/>
    <s v="CONSUMABLES KIT FOR GANTRY/PORTAL INSTALLATION"/>
    <s v="Saint Helens WA9 5GG"/>
    <n v="119.8"/>
    <x v="1"/>
    <s v="Diesel"/>
    <n v="4.4325999999999997E-2"/>
  </r>
  <r>
    <s v="S022670"/>
    <x v="26"/>
    <s v="PO147490"/>
    <s v="GRN196145"/>
    <s v="11583-0384"/>
    <s v="SCREW SHCS M10X25MM LG SST"/>
    <s v="Congleton CW12 1HR"/>
    <n v="12.8"/>
    <x v="2"/>
    <s v="Diesel"/>
    <n v="4.7360000000000001E-5"/>
  </r>
  <r>
    <s v="S022670"/>
    <x v="26"/>
    <s v="PO146915"/>
    <s v="GRN196146"/>
    <s v="11700-5217"/>
    <s v="WASHER FLAT M18 GEOMET 500B"/>
    <s v="Congleton CW12 1HR"/>
    <n v="12.8"/>
    <x v="2"/>
    <s v="Diesel"/>
    <n v="4.7360000000000001E-5"/>
  </r>
  <r>
    <s v="S025921"/>
    <x v="77"/>
    <s v="PO147606"/>
    <s v="GRN199954"/>
    <s v="11700-1159"/>
    <s v="PUSH MOUNT W/UMBRELLA .03-.28 PANEL THK LARGE HEAD"/>
    <s v="Saint Helens WA9 5GG"/>
    <n v="119.8"/>
    <x v="1"/>
    <s v="Diesel"/>
    <n v="4.4325999999999997E-2"/>
  </r>
  <r>
    <s v="S025921"/>
    <x v="77"/>
    <s v="PO149392"/>
    <s v="GRN199971"/>
    <s v="11700-6137"/>
    <s v="WASHER FLAT 1.0&quot;ID CORROSION PROTECTION COATING"/>
    <s v="Saint Helens WA9 5GG"/>
    <n v="119.8"/>
    <x v="1"/>
    <s v="Diesel"/>
    <n v="4.4325999999999997E-2"/>
  </r>
  <r>
    <s v="S025921"/>
    <x v="77"/>
    <s v="PO149872"/>
    <s v="GRN199979"/>
    <n v="85212134"/>
    <s v="M8 x 16 HEX HEAD SCREW GRADE A2-70"/>
    <s v="Saint Helens WA9 5GG"/>
    <n v="119.8"/>
    <x v="1"/>
    <s v="Diesel"/>
    <n v="4.4325999999999997E-2"/>
  </r>
  <r>
    <s v="S025921"/>
    <x v="77"/>
    <s v="PO149872"/>
    <s v="GRN199987"/>
    <n v="85212136"/>
    <s v="M8 x 20 HEX HEAD SCREW GRADE A2-70"/>
    <s v="Saint Helens WA9 5GG"/>
    <n v="119.8"/>
    <x v="1"/>
    <s v="Diesel"/>
    <n v="4.4325999999999997E-2"/>
  </r>
  <r>
    <s v="S001121"/>
    <x v="5"/>
    <s v="PO147609"/>
    <s v="GRN196152"/>
    <n v="101027210"/>
    <s v="POINT IO ANALOG INPUT MODULE ISOLATED 24V DC"/>
    <s v="Salford M5 4BE"/>
    <n v="103.6"/>
    <x v="2"/>
    <s v="Diesel"/>
    <n v="3.8331999999999998E-4"/>
  </r>
  <r>
    <s v="S025921"/>
    <x v="77"/>
    <s v="PO145975"/>
    <s v="GRN199993"/>
    <n v="85213914"/>
    <s v="3/4&quot; UNC x 1.5&quot; HEXAGON HEAD BOLT GRADE 10.9"/>
    <s v="Saint Helens WA9 5GG"/>
    <n v="119.8"/>
    <x v="1"/>
    <s v="Diesel"/>
    <n v="4.4325999999999997E-2"/>
  </r>
  <r>
    <s v="S025921"/>
    <x v="77"/>
    <s v="PO149410"/>
    <s v="GRN199995"/>
    <n v="85213465"/>
    <s v="M5 x 25 HEX SOCKET BUTTON HD SCREW GRADE A2-70"/>
    <s v="Saint Helens WA9 5GG"/>
    <n v="119.8"/>
    <x v="1"/>
    <s v="Diesel"/>
    <n v="4.4325999999999997E-2"/>
  </r>
  <r>
    <s v="S025921"/>
    <x v="77"/>
    <s v="PO148079"/>
    <s v="GRN199996"/>
    <n v="85213756"/>
    <s v="M12 FLANGED ALL METAL LOCK NUT GRADE 10"/>
    <s v="Saint Helens WA9 5GG"/>
    <n v="119.8"/>
    <x v="1"/>
    <s v="Diesel"/>
    <n v="4.4325999999999997E-2"/>
  </r>
  <r>
    <s v="S025921"/>
    <x v="77"/>
    <s v="PO149730"/>
    <s v="GRN200002"/>
    <n v="85213189"/>
    <s v="M8 x 50 HEX SOCKET HD CAP SCREW GRADE A2-70"/>
    <s v="Saint Helens WA9 5GG"/>
    <n v="119.8"/>
    <x v="1"/>
    <s v="Diesel"/>
    <n v="4.4325999999999997E-2"/>
  </r>
  <r>
    <s v="S025921"/>
    <x v="77"/>
    <s v="PO149885"/>
    <s v="GRN200007"/>
    <n v="85213378"/>
    <s v="M4 NUT GRADE A2-70"/>
    <s v="Saint Helens WA9 5GG"/>
    <n v="119.8"/>
    <x v="1"/>
    <s v="Diesel"/>
    <n v="4.4325999999999997E-2"/>
  </r>
  <r>
    <s v="S025921"/>
    <x v="77"/>
    <s v="PO149436"/>
    <s v="GRN200023"/>
    <n v="85213543"/>
    <s v="M10 FLAT WASHER (FORM A) A2"/>
    <s v="Saint Helens WA9 5GG"/>
    <n v="119.8"/>
    <x v="1"/>
    <s v="Diesel"/>
    <n v="4.4325999999999997E-2"/>
  </r>
  <r>
    <s v="S025921"/>
    <x v="77"/>
    <s v="PO149410"/>
    <s v="GRN200028"/>
    <s v="11700-6136"/>
    <s v="BOLT HEX, 1&quot;-8 X 1&quot; CORROSION PROTECTION COATING"/>
    <s v="Saint Helens WA9 5GG"/>
    <n v="119.8"/>
    <x v="1"/>
    <s v="Diesel"/>
    <n v="4.4325999999999997E-2"/>
  </r>
  <r>
    <s v="S025921"/>
    <x v="77"/>
    <s v="PO148539"/>
    <s v="GRN200037"/>
    <s v="11700-6135"/>
    <s v="SIKAFLEX 221 POLYURETHANE SEALANT, ALUMINUM GRAY 3"/>
    <s v="Saint Helens WA9 5GG"/>
    <n v="119.8"/>
    <x v="1"/>
    <s v="Diesel"/>
    <n v="4.4325999999999997E-2"/>
  </r>
  <r>
    <s v="S025921"/>
    <x v="77"/>
    <s v="PO148380"/>
    <s v="GRN200038"/>
    <s v="11540-0281"/>
    <s v="LUBRICANT ANTI - SIEZE MOLY 1LB CAN"/>
    <s v="Saint Helens WA9 5GG"/>
    <n v="119.8"/>
    <x v="1"/>
    <s v="Diesel"/>
    <n v="4.4325999999999997E-2"/>
  </r>
  <r>
    <s v="S025921"/>
    <x v="77"/>
    <s v="PO149410"/>
    <s v="GRN200067"/>
    <s v="11700-6136"/>
    <s v="BOLT HEX, 1&quot;-8 X 1&quot; CORROSION PROTECTION COATING"/>
    <s v="Saint Helens WA9 5GG"/>
    <n v="119.8"/>
    <x v="1"/>
    <s v="Diesel"/>
    <n v="4.4325999999999997E-2"/>
  </r>
  <r>
    <s v="S025921"/>
    <x v="77"/>
    <s v="PO147244"/>
    <s v="GRN200070"/>
    <s v="340-1287-1"/>
    <s v="KIT BASE ANCHOR HARDWARE CONCRETE"/>
    <s v="Saint Helens WA9 5GG"/>
    <n v="119.8"/>
    <x v="1"/>
    <s v="Diesel"/>
    <n v="4.4325999999999997E-2"/>
  </r>
  <r>
    <s v="S026602"/>
    <x v="12"/>
    <s v="PO148884"/>
    <s v="GRN196164"/>
    <n v="10212584"/>
    <s v="OIL FILTER FOR COMMON 27KVA GENERATOR"/>
    <s v="Watford WD24 7GG"/>
    <n v="302"/>
    <x v="2"/>
    <s v="Diesl"/>
    <n v="1.1173999999999999E-3"/>
  </r>
  <r>
    <s v="S025921"/>
    <x v="77"/>
    <s v="PO148662"/>
    <s v="GRN200071"/>
    <s v="11565-0283"/>
    <s v="WASHER SEALING .200ID SST/RUBBER"/>
    <s v="Saint Helens WA9 5GG"/>
    <n v="119.8"/>
    <x v="1"/>
    <s v="Diesel"/>
    <n v="4.4325999999999997E-2"/>
  </r>
  <r>
    <s v="S001121"/>
    <x v="5"/>
    <s v="PO148195"/>
    <s v="GRN196170"/>
    <n v="101035622"/>
    <s v="PANELVIEW 5310 TERMINAL 10.3&quot; SCREEN"/>
    <s v="Salford M5 4BE"/>
    <n v="103.6"/>
    <x v="2"/>
    <s v="Diesel"/>
    <n v="3.8331999999999998E-4"/>
  </r>
  <r>
    <s v="S025921"/>
    <x v="77"/>
    <s v="PO148662"/>
    <s v="GRN200417"/>
    <s v="11540-0007"/>
    <s v="THREADLOCKER MED STRENGTH BLUE 9-GRAM STICK"/>
    <s v="Saint Helens WA9 5GG"/>
    <n v="119.8"/>
    <x v="1"/>
    <s v="Diesel"/>
    <n v="4.4325999999999997E-2"/>
  </r>
  <r>
    <s v="S001121"/>
    <x v="5"/>
    <s v="PO139724"/>
    <s v="GRN196184"/>
    <n v="101036193"/>
    <s v="MOTOR POWER WITH BRAKE CONTINUOUS FLEX 10AWG - 5M"/>
    <s v="Salford M5 4BE"/>
    <n v="103.6"/>
    <x v="2"/>
    <s v="Diesel"/>
    <n v="3.8331999999999998E-4"/>
  </r>
  <r>
    <s v="S001121"/>
    <x v="5"/>
    <s v="PO145204"/>
    <s v="GRN196186"/>
    <n v="101036607"/>
    <s v="MAGNETIC SAFETY SWITCH 24V 4PIN M12 2N.C."/>
    <s v="Salford M5 4BE"/>
    <n v="103.6"/>
    <x v="2"/>
    <s v="Diesel"/>
    <n v="3.8331999999999998E-4"/>
  </r>
  <r>
    <s v="S025921"/>
    <x v="77"/>
    <s v="PO149036"/>
    <s v="GRN200423"/>
    <n v="85212170"/>
    <s v="M10 x 30 HEX HEAD SCREW GRADE A2-70"/>
    <s v="Saint Helens WA9 5GG"/>
    <n v="119.8"/>
    <x v="1"/>
    <s v="Diesel"/>
    <n v="4.4325999999999997E-2"/>
  </r>
  <r>
    <s v="S022767"/>
    <x v="2"/>
    <s v="PO144140"/>
    <s v="GRN196204"/>
    <n v="30202404"/>
    <s v="FLEXIBLE BATTERY CABLE 25mm - RED LEYLAND AUTO WOO"/>
    <s v="Huddersfield HD1 3ES"/>
    <n v="180"/>
    <x v="2"/>
    <s v="Diesel"/>
    <n v="6.6599999999999993E-4"/>
  </r>
  <r>
    <s v="S023284"/>
    <x v="19"/>
    <s v="PO139936"/>
    <s v="GRN196209"/>
    <n v="101034024"/>
    <s v="MAIN CONTROL PANEL"/>
    <s v="Leicester LE19 2DT"/>
    <n v="144"/>
    <x v="1"/>
    <s v="Diesel"/>
    <n v="5.3280000000000001E-2"/>
  </r>
  <r>
    <s v="S025921"/>
    <x v="77"/>
    <s v="PO149436"/>
    <s v="GRN200440"/>
    <n v="85213543"/>
    <s v="M10 FLAT WASHER (FORM A) A2"/>
    <s v="Saint Helens WA9 5GG"/>
    <n v="119.8"/>
    <x v="1"/>
    <s v="Diesel"/>
    <n v="4.4325999999999997E-2"/>
  </r>
  <r>
    <s v="S025921"/>
    <x v="77"/>
    <s v="PO149340"/>
    <s v="GRN200451"/>
    <n v="85213461"/>
    <s v="M5 x 10 HEX SOCKET BUTTON HD SCREW GRADE A2-70"/>
    <s v="Saint Helens WA9 5GG"/>
    <n v="119.8"/>
    <x v="1"/>
    <s v="Diesel"/>
    <n v="4.4325999999999997E-2"/>
  </r>
  <r>
    <s v="S025921"/>
    <x v="77"/>
    <s v="PO149392"/>
    <s v="GRN200458"/>
    <n v="101026148"/>
    <s v="M3 X 35 POZI PAN HEAD SCREW A2"/>
    <s v="Saint Helens WA9 5GG"/>
    <n v="119.8"/>
    <x v="1"/>
    <s v="Diesel"/>
    <n v="4.4325999999999997E-2"/>
  </r>
  <r>
    <s v="S025921"/>
    <x v="77"/>
    <s v="PO148539"/>
    <s v="GRN200502"/>
    <s v="11700-6135"/>
    <s v="SIKAFLEX 221 POLYURETHANE SEALANT, ALUMINUM GRAY 3"/>
    <s v="Saint Helens WA9 5GG"/>
    <n v="119.8"/>
    <x v="1"/>
    <s v="Diesel"/>
    <n v="4.4325999999999997E-2"/>
  </r>
  <r>
    <s v="S025921"/>
    <x v="77"/>
    <s v="PO148597"/>
    <s v="GRN200510"/>
    <s v="11540-0255"/>
    <s v="ADHESIVE THREADLOCK"/>
    <s v="Saint Helens WA9 5GG"/>
    <n v="119.8"/>
    <x v="1"/>
    <s v="Diesel"/>
    <n v="4.4325999999999997E-2"/>
  </r>
  <r>
    <s v="S025921"/>
    <x v="77"/>
    <s v="PO149104"/>
    <s v="GRN200518"/>
    <s v="11701-3557"/>
    <s v="M12 X 1.5 X 40 HEX HEAD SCREW GRADE 8.8"/>
    <s v="Saint Helens WA9 5GG"/>
    <n v="119.8"/>
    <x v="1"/>
    <s v="Diesel"/>
    <n v="4.4325999999999997E-2"/>
  </r>
  <r>
    <s v="S025921"/>
    <x v="77"/>
    <s v="PO150503"/>
    <s v="GRN200695"/>
    <n v="85213539"/>
    <s v="M5 FLAT WASHER (FORM A) A2"/>
    <s v="Saint Helens WA9 5GG"/>
    <n v="119.8"/>
    <x v="1"/>
    <s v="Diesel"/>
    <n v="4.4325999999999997E-2"/>
  </r>
  <r>
    <s v="S025921"/>
    <x v="77"/>
    <s v="PO149917"/>
    <s v="GRN200753"/>
    <n v="101010594"/>
    <s v="M8 x 40 HEXAGON SOCKET GRUB SCREW CUP POINT A2-70"/>
    <s v="Saint Helens WA9 5GG"/>
    <n v="119.8"/>
    <x v="1"/>
    <s v="Diesel"/>
    <n v="4.4325999999999997E-2"/>
  </r>
  <r>
    <s v="S025921"/>
    <x v="77"/>
    <s v="PO149410"/>
    <s v="GRN200760"/>
    <s v="11700-6136"/>
    <s v="BOLT HEX, 1&quot;-8 X 1&quot; CORROSION PROTECTION COATING"/>
    <s v="Saint Helens WA9 5GG"/>
    <n v="119.8"/>
    <x v="1"/>
    <s v="Diesel"/>
    <n v="4.4325999999999997E-2"/>
  </r>
  <r>
    <s v="S025921"/>
    <x v="77"/>
    <s v="PO144742"/>
    <s v="GRN200823"/>
    <s v="340-1287-1"/>
    <s v="KIT BASE ANCHOR HARDWARE CONCRETE"/>
    <s v="Saint Helens WA9 5GG"/>
    <n v="119.8"/>
    <x v="1"/>
    <s v="Diesel"/>
    <n v="4.4325999999999997E-2"/>
  </r>
  <r>
    <s v="S025921"/>
    <x v="77"/>
    <s v="PO145645"/>
    <s v="GRN200864"/>
    <s v="11700-4001"/>
    <s v="CABLE TIE ADHESIVE MOUNT 1.0IN X 1.0IN"/>
    <s v="Saint Helens WA9 5GG"/>
    <n v="119.8"/>
    <x v="1"/>
    <s v="Diesel"/>
    <n v="4.4325999999999997E-2"/>
  </r>
  <r>
    <s v="S025921"/>
    <x v="77"/>
    <s v="PO141757"/>
    <s v="GRN200916"/>
    <n v="10256100"/>
    <s v="INSTALLATION TOOL KIT FOR PORTAL/GANTRY"/>
    <s v="Saint Helens WA9 5GG"/>
    <n v="119.8"/>
    <x v="1"/>
    <s v="Diesel"/>
    <n v="4.4325999999999997E-2"/>
  </r>
  <r>
    <s v="S025921"/>
    <x v="77"/>
    <s v="PO147558"/>
    <s v="GRN200971"/>
    <n v="101037768"/>
    <s v="ADBLUE - 10 LITRE CAN FASTENAL ChemPlus+ 10Ltr AdB"/>
    <s v="Saint Helens WA9 5GG"/>
    <n v="119.8"/>
    <x v="1"/>
    <s v="Diesel"/>
    <n v="4.4325999999999997E-2"/>
  </r>
  <r>
    <s v="S025921"/>
    <x v="77"/>
    <s v="PO147454"/>
    <s v="GRN201009"/>
    <s v="361-1362-1"/>
    <s v="TOP-DOWN SHOOTER FLOOR FIXING KIT"/>
    <s v="Saint Helens WA9 5GG"/>
    <n v="119.8"/>
    <x v="1"/>
    <s v="Diesel"/>
    <n v="4.4325999999999997E-2"/>
  </r>
  <r>
    <s v="S025921"/>
    <x v="77"/>
    <s v="PO146260"/>
    <s v="GRN201095"/>
    <s v="11700-3841"/>
    <s v="CLAMP TWO LINE 1 1/2IN POLY VIBRATION DAMPING"/>
    <s v="Saint Helens WA9 5GG"/>
    <n v="119.8"/>
    <x v="1"/>
    <s v="Diesel"/>
    <n v="4.4325999999999997E-2"/>
  </r>
  <r>
    <s v="S025921"/>
    <x v="77"/>
    <s v="PO149410"/>
    <s v="GRN201257"/>
    <s v="11700-3053"/>
    <s v="WIRE BRUSH 7/8 X18&quot; LOOP HANDLE"/>
    <s v="Saint Helens WA9 5GG"/>
    <n v="119.8"/>
    <x v="1"/>
    <s v="Diesel"/>
    <n v="4.4325999999999997E-2"/>
  </r>
  <r>
    <s v="S025921"/>
    <x v="77"/>
    <s v="PO143084"/>
    <s v="GRN201387"/>
    <n v="23254885"/>
    <s v="CONSUMABLES KIT FOR GANTRY/PORTAL INSTALLATION"/>
    <s v="Saint Helens WA9 5GG"/>
    <n v="119.8"/>
    <x v="1"/>
    <s v="Diesel"/>
    <n v="4.4325999999999997E-2"/>
  </r>
  <r>
    <s v="S001571"/>
    <x v="10"/>
    <s v="PO147592"/>
    <s v="GRN196229"/>
    <n v="42205718"/>
    <s v="WEATHER HOOD (180) VERTICAL MOUNTING SICK 2063050"/>
    <s v="St Albans AL1 5BN"/>
    <n v="298"/>
    <x v="2"/>
    <s v="Diesel"/>
    <n v="1.1026E-3"/>
  </r>
  <r>
    <s v="S001571"/>
    <x v="10"/>
    <s v="PO141891"/>
    <s v="GRN196230"/>
    <s v="11700-5373"/>
    <s v="HOOD LASER SENSOR LMS141 SERIES"/>
    <s v="St Albans AL1 5BN"/>
    <n v="298"/>
    <x v="2"/>
    <s v="Diesel"/>
    <n v="1.1026E-3"/>
  </r>
  <r>
    <s v="S025921"/>
    <x v="77"/>
    <s v="PO147244"/>
    <s v="GRN201602"/>
    <s v="340-1369-1"/>
    <s v="KIT HARDWARE"/>
    <s v="Saint Helens WA9 5GG"/>
    <n v="119.8"/>
    <x v="1"/>
    <s v="Diesel"/>
    <n v="4.4325999999999997E-2"/>
  </r>
  <r>
    <s v="S025921"/>
    <x v="77"/>
    <s v="PO149872"/>
    <s v="GRN201604"/>
    <n v="85213914"/>
    <s v="3/4&quot; UNC x 1.5&quot; HEXAGON HEAD BOLT GRADE 10.9"/>
    <s v="Saint Helens WA9 5GG"/>
    <n v="119.8"/>
    <x v="1"/>
    <s v="Diesel"/>
    <n v="4.4325999999999997E-2"/>
  </r>
  <r>
    <s v="S025921"/>
    <x v="77"/>
    <s v="PO149753"/>
    <s v="GRN201605"/>
    <n v="101037768"/>
    <s v="ADBLUE - 10 LITRE CAN FASTENAL ChemPlus+ 10Ltr AdB"/>
    <s v="Saint Helens WA9 5GG"/>
    <n v="119.8"/>
    <x v="1"/>
    <s v="Diesel"/>
    <n v="4.4325999999999997E-2"/>
  </r>
  <r>
    <s v="S025921"/>
    <x v="77"/>
    <s v="PO148539"/>
    <s v="GRN201611"/>
    <s v="11700-3841"/>
    <s v="CLAMP TWO LINE 1 1/2IN POLY VIBRATION DAMPING"/>
    <s v="Saint Helens WA9 5GG"/>
    <n v="119.8"/>
    <x v="1"/>
    <s v="Diesel"/>
    <n v="4.4325999999999997E-2"/>
  </r>
  <r>
    <s v="S025921"/>
    <x v="77"/>
    <s v="PO148539"/>
    <s v="GRN201624"/>
    <s v="11700-3841"/>
    <s v="CLAMP TWO LINE 1 1/2IN POLY VIBRATION DAMPING"/>
    <s v="Saint Helens WA9 5GG"/>
    <n v="119.8"/>
    <x v="1"/>
    <s v="Diesel"/>
    <n v="4.4325999999999997E-2"/>
  </r>
  <r>
    <s v="S001121"/>
    <x v="5"/>
    <s v="PO148971"/>
    <s v="GRN196236"/>
    <n v="42201551"/>
    <s v="E BOX PAINTED RAL 7035200 x 200 x 120 RITTAL EB 15"/>
    <s v="Salford M5 4BE"/>
    <n v="103.6"/>
    <x v="2"/>
    <s v="Diesel"/>
    <n v="3.8331999999999998E-4"/>
  </r>
  <r>
    <s v="S025921"/>
    <x v="77"/>
    <s v="PO147072"/>
    <s v="GRN201666"/>
    <s v="11700-4001"/>
    <s v="CABLE TIE ADHESIVE MOUNT 1.0IN X 1.0IN"/>
    <s v="Saint Helens WA9 5GG"/>
    <n v="119.8"/>
    <x v="1"/>
    <s v="Diesel"/>
    <n v="4.4325999999999997E-2"/>
  </r>
  <r>
    <s v="S025921"/>
    <x v="77"/>
    <s v="PO148662"/>
    <s v="GRN201744"/>
    <s v="11540-0645"/>
    <s v="MARKER LIQUID PAINT RED FINE TIP"/>
    <s v="Saint Helens WA9 5GG"/>
    <n v="119.8"/>
    <x v="1"/>
    <s v="Diesel"/>
    <n v="4.4325999999999997E-2"/>
  </r>
  <r>
    <s v="S022767"/>
    <x v="2"/>
    <s v="PO149070"/>
    <s v="GRN196239"/>
    <n v="30202403"/>
    <s v="FLEXIBLE BATTERY CABLE 25mm - BLACK LEYLAND AUTO W"/>
    <s v="Huddersfield HD1 3ES"/>
    <n v="180"/>
    <x v="2"/>
    <s v="Diesel"/>
    <n v="6.6599999999999993E-4"/>
  </r>
  <r>
    <s v="S025921"/>
    <x v="77"/>
    <s v="PO149340"/>
    <s v="GRN201761"/>
    <n v="101041518"/>
    <s v="M12 x 1.75 x 16mm BLACK DOG POINT SET SCREW"/>
    <s v="Saint Helens WA9 5GG"/>
    <n v="119.8"/>
    <x v="1"/>
    <s v="Diesel"/>
    <n v="4.4325999999999997E-2"/>
  </r>
  <r>
    <s v="S025921"/>
    <x v="77"/>
    <s v="PO149340"/>
    <s v="GRN201762"/>
    <n v="101041518"/>
    <s v="M12 x 1.75 x 16mm BLACK DOG POINT SET SCREW"/>
    <s v="Saint Helens WA9 5GG"/>
    <n v="119.8"/>
    <x v="1"/>
    <s v="Diesel"/>
    <n v="4.4325999999999997E-2"/>
  </r>
  <r>
    <s v="S001121"/>
    <x v="5"/>
    <s v="PO148114"/>
    <s v="GRN196242"/>
    <n v="101027208"/>
    <s v="COMPACT GUARDLOGIX DUAL ETHERNET 2MB COMPACTLOGIX"/>
    <s v="Salford M5 4BE"/>
    <n v="103.6"/>
    <x v="2"/>
    <s v="Diesel"/>
    <n v="3.8331999999999998E-4"/>
  </r>
  <r>
    <s v="S025431"/>
    <x v="0"/>
    <s v="PO146860"/>
    <s v="GRN196245"/>
    <s v="331-2006-2"/>
    <s v="PCA COMMON SYSTEM CONTROLLER H"/>
    <s v="Boston Massachusetts"/>
    <n v="3154"/>
    <x v="0"/>
    <s v="Crude"/>
    <n v="1.0118031999999999E-2"/>
  </r>
  <r>
    <s v="S025921"/>
    <x v="77"/>
    <s v="PO147818"/>
    <s v="GRN201784"/>
    <s v="11700-6134"/>
    <s v="ANTI-SEIZE COPPER QUIKESTIX"/>
    <s v="Saint Helens WA9 5GG"/>
    <n v="119.8"/>
    <x v="1"/>
    <s v="Diesel"/>
    <n v="4.4325999999999997E-2"/>
  </r>
  <r>
    <s v="S025921"/>
    <x v="77"/>
    <s v="PO148662"/>
    <s v="GRN201790"/>
    <s v="11565-0283"/>
    <s v="WASHER SEALING .200ID SST/RUBBER"/>
    <s v="Saint Helens WA9 5GG"/>
    <n v="119.8"/>
    <x v="1"/>
    <s v="Diesel"/>
    <n v="4.4325999999999997E-2"/>
  </r>
  <r>
    <s v="S025921"/>
    <x v="77"/>
    <s v="PO149872"/>
    <s v="GRN201791"/>
    <s v="11563-0158"/>
    <s v="WASHER FLAT OVERSIZE M5ID STL-Z"/>
    <s v="Saint Helens WA9 5GG"/>
    <n v="119.8"/>
    <x v="1"/>
    <s v="Diesel"/>
    <n v="4.4325999999999997E-2"/>
  </r>
  <r>
    <s v="S025921"/>
    <x v="77"/>
    <s v="PO147614"/>
    <s v="GRN201793"/>
    <s v="11700-1649"/>
    <s v="EPOXY 9.3 OZ"/>
    <s v="Saint Helens WA9 5GG"/>
    <n v="119.8"/>
    <x v="1"/>
    <s v="Diesel"/>
    <n v="4.4325999999999997E-2"/>
  </r>
  <r>
    <s v="S025921"/>
    <x v="77"/>
    <s v="PO149392"/>
    <s v="GRN201799"/>
    <n v="85213707"/>
    <s v="M16 X 45 - B FLANGED HEX HEAD BOLT GRADE 10.9"/>
    <s v="Saint Helens WA9 5GG"/>
    <n v="119.8"/>
    <x v="1"/>
    <s v="Diesel"/>
    <n v="4.4325999999999997E-2"/>
  </r>
  <r>
    <s v="S025431"/>
    <x v="0"/>
    <s v="PO142859"/>
    <s v="GRN196253"/>
    <s v="331-0754-2"/>
    <s v="SOURCE ASSEMBLY - 2 APERTURES WIDE"/>
    <s v="Boston Massachusetts"/>
    <n v="3154"/>
    <x v="0"/>
    <s v="Crude"/>
    <n v="2.5295079999999999"/>
  </r>
  <r>
    <s v="S025921"/>
    <x v="77"/>
    <s v="PO149885"/>
    <s v="GRN201801"/>
    <n v="85213502"/>
    <s v="M10 FLAT WASHER (FORM A)"/>
    <s v="Saint Helens WA9 5GG"/>
    <n v="119.8"/>
    <x v="1"/>
    <s v="Diesel"/>
    <n v="4.4325999999999997E-2"/>
  </r>
  <r>
    <s v="S002239"/>
    <x v="17"/>
    <s v="PO143492"/>
    <s v="GRN188777"/>
    <n v="101022020"/>
    <s v="TCU - HV, 3.0 ton, -40 to +55 C"/>
    <s v="UT 84104"/>
    <n v="4725"/>
    <x v="4"/>
    <s v="Aviation"/>
    <n v="8.3086819200000015"/>
  </r>
  <r>
    <s v="S025921"/>
    <x v="77"/>
    <s v="PO149410"/>
    <s v="GRN201803"/>
    <n v="85212204"/>
    <s v="M12 x 30 HEX HEAD SCREW GRADE A2-70"/>
    <s v="Saint Helens WA9 5GG"/>
    <n v="119.8"/>
    <x v="1"/>
    <s v="Diesel"/>
    <n v="4.4325999999999997E-2"/>
  </r>
  <r>
    <s v="S025431"/>
    <x v="0"/>
    <s v="PO143366"/>
    <s v="GRN196257"/>
    <s v="340-1290-1"/>
    <s v="ASSEMBLY OPERATOR CONSOLE"/>
    <s v="Boston Massachusetts"/>
    <n v="3154"/>
    <x v="0"/>
    <s v="Crude"/>
    <n v="2.5295079999999999"/>
  </r>
  <r>
    <s v="S025921"/>
    <x v="77"/>
    <s v="PO149410"/>
    <s v="GRN201823"/>
    <n v="85212110"/>
    <s v="M6 x 20 HEX HEAD SCREW GRADE A2-70"/>
    <s v="Saint Helens WA9 5GG"/>
    <n v="119.8"/>
    <x v="1"/>
    <s v="Diesel"/>
    <n v="4.4325999999999997E-2"/>
  </r>
  <r>
    <s v="S025921"/>
    <x v="77"/>
    <s v="PO149392"/>
    <s v="GRN201826"/>
    <n v="101026148"/>
    <s v="M3 X 35 POZI PAN HEAD SCREW A2"/>
    <s v="Saint Helens WA9 5GG"/>
    <n v="119.8"/>
    <x v="1"/>
    <s v="Diesel"/>
    <n v="4.4325999999999997E-2"/>
  </r>
  <r>
    <s v="S025921"/>
    <x v="77"/>
    <s v="PO149410"/>
    <s v="GRN201950"/>
    <s v="11700-6136"/>
    <s v="BOLT HEX, 1&quot;-8 X 1&quot; CORROSION PROTECTION COATING"/>
    <s v="Saint Helens WA9 5GG"/>
    <n v="119.8"/>
    <x v="1"/>
    <s v="Diesel"/>
    <n v="4.4325999999999997E-2"/>
  </r>
  <r>
    <s v="S025921"/>
    <x v="77"/>
    <s v="PO149436"/>
    <s v="GRN201954"/>
    <n v="85213543"/>
    <s v="M10 FLAT WASHER (FORM A) A2"/>
    <s v="Saint Helens WA9 5GG"/>
    <n v="119.8"/>
    <x v="1"/>
    <s v="Diesel"/>
    <n v="4.4325999999999997E-2"/>
  </r>
  <r>
    <s v="S025921"/>
    <x v="77"/>
    <s v="PO148662"/>
    <s v="GRN201960"/>
    <s v="11565-0283"/>
    <s v="WASHER SEALING .200ID SST/RUBBER"/>
    <s v="Saint Helens WA9 5GG"/>
    <n v="119.8"/>
    <x v="1"/>
    <s v="Diesel"/>
    <n v="4.4325999999999997E-2"/>
  </r>
  <r>
    <s v="S025921"/>
    <x v="77"/>
    <s v="PO145677"/>
    <s v="GRN201968"/>
    <n v="85213542"/>
    <s v="M8 FLAT WASHER (FORM A) A2"/>
    <s v="Saint Helens WA9 5GG"/>
    <n v="119.8"/>
    <x v="1"/>
    <s v="Diesel"/>
    <n v="4.4325999999999997E-2"/>
  </r>
  <r>
    <s v="S025921"/>
    <x v="77"/>
    <s v="PO145975"/>
    <s v="GRN201974"/>
    <n v="85213914"/>
    <s v="3/4&quot; UNC x 1.5&quot; HEXAGON HEAD BOLT GRADE 10.9"/>
    <s v="Saint Helens WA9 5GG"/>
    <n v="119.8"/>
    <x v="1"/>
    <s v="Diesel"/>
    <n v="4.4325999999999997E-2"/>
  </r>
  <r>
    <s v="S025921"/>
    <x v="77"/>
    <s v="PO149392"/>
    <s v="GRN201989"/>
    <s v="11700-6137"/>
    <s v="WASHER FLAT 1.0&quot;ID CORROSION PROTECTION COATING"/>
    <s v="Saint Helens WA9 5GG"/>
    <n v="119.8"/>
    <x v="1"/>
    <s v="Diesel"/>
    <n v="4.4325999999999997E-2"/>
  </r>
  <r>
    <s v="S025921"/>
    <x v="77"/>
    <s v="PO149972"/>
    <s v="GRN202010"/>
    <n v="85213173"/>
    <s v="M6 x 25 HEX SOCKET HD CAP SCREW GRADE A2-70"/>
    <s v="Saint Helens WA9 5GG"/>
    <n v="119.8"/>
    <x v="1"/>
    <s v="Diesel"/>
    <n v="4.4325999999999997E-2"/>
  </r>
  <r>
    <s v="S025921"/>
    <x v="77"/>
    <s v="PO150114"/>
    <s v="GRN202021"/>
    <n v="101010000"/>
    <s v="M5 AVDEL EUROSERT 39006-75030 GRIP RANGE 0.25-3MM"/>
    <s v="Saint Helens WA9 5GG"/>
    <n v="119.8"/>
    <x v="1"/>
    <s v="Diesel"/>
    <n v="4.4325999999999997E-2"/>
  </r>
  <r>
    <s v="S025921"/>
    <x v="77"/>
    <s v="PO149237"/>
    <s v="GRN202028"/>
    <n v="101032650"/>
    <s v="M6 X 8MM SOCKET FLANGED BUTTON HEAD SCREW A2"/>
    <s v="Saint Helens WA9 5GG"/>
    <n v="119.8"/>
    <x v="1"/>
    <s v="Diesel"/>
    <n v="4.4325999999999997E-2"/>
  </r>
  <r>
    <s v="S025921"/>
    <x v="77"/>
    <s v="PO148597"/>
    <s v="GRN202038"/>
    <n v="85213717"/>
    <s v="M16 x 120 - B FLANGED HEX HD BOLT GRADE 10.9"/>
    <s v="Saint Helens WA9 5GG"/>
    <n v="119.8"/>
    <x v="1"/>
    <s v="Diesel"/>
    <n v="4.4325999999999997E-2"/>
  </r>
  <r>
    <s v="S025921"/>
    <x v="77"/>
    <s v="PO149653"/>
    <s v="GRN202052"/>
    <s v="11700-5372"/>
    <s v="HOSE CLAMP T-BOLT, RANGE 6-25/32&quot; TO 7-3/32&quot; 316SS"/>
    <s v="Saint Helens WA9 5GG"/>
    <n v="119.8"/>
    <x v="1"/>
    <s v="Diesel"/>
    <n v="4.4325999999999997E-2"/>
  </r>
  <r>
    <s v="S025921"/>
    <x v="77"/>
    <s v="PO148539"/>
    <s v="GRN202055"/>
    <s v="11700-6135"/>
    <s v="SIKAFLEX 221 POLYURETHANE SEALANT, ALUMINUM GRAY 3"/>
    <s v="Saint Helens WA9 5GG"/>
    <n v="119.8"/>
    <x v="1"/>
    <s v="Diesel"/>
    <n v="4.4325999999999997E-2"/>
  </r>
  <r>
    <s v="S025921"/>
    <x v="77"/>
    <s v="PO143078"/>
    <s v="GRN202183"/>
    <n v="10256100"/>
    <s v="INSTALLATION TOOL KIT FOR PORTAL/GANTRY"/>
    <s v="Saint Helens WA9 5GG"/>
    <n v="119.8"/>
    <x v="1"/>
    <s v="Diesel"/>
    <n v="4.4325999999999997E-2"/>
  </r>
  <r>
    <s v="S025921"/>
    <x v="77"/>
    <s v="PO143078"/>
    <s v="GRN202184"/>
    <n v="10256100"/>
    <s v="INSTALLATION TOOL KIT FOR PORTAL/GANTRY"/>
    <s v="Saint Helens WA9 5GG"/>
    <n v="119.8"/>
    <x v="1"/>
    <s v="Diesel"/>
    <n v="4.4325999999999997E-2"/>
  </r>
  <r>
    <s v="S025921"/>
    <x v="77"/>
    <s v="PO149410"/>
    <s v="GRN202285"/>
    <n v="85212204"/>
    <s v="M12 x 30 HEX HEAD SCREW GRADE A2-70"/>
    <s v="Saint Helens WA9 5GG"/>
    <n v="119.8"/>
    <x v="1"/>
    <s v="Diesel"/>
    <n v="4.4325999999999997E-2"/>
  </r>
  <r>
    <s v="S025921"/>
    <x v="77"/>
    <s v="PO149340"/>
    <s v="GRN202286"/>
    <s v="11700-5179"/>
    <s v="WASHER FLAT M20 GEOMET 500B"/>
    <s v="Saint Helens WA9 5GG"/>
    <n v="119.8"/>
    <x v="1"/>
    <s v="Diesel"/>
    <n v="4.4325999999999997E-2"/>
  </r>
  <r>
    <s v="S025921"/>
    <x v="77"/>
    <s v="PO149073"/>
    <s v="GRN202292"/>
    <n v="23202263"/>
    <s v="GANTRY/PORTAL CABLE MANAGEMENT FASTENER KIT (BOF)"/>
    <s v="Saint Helens WA9 5GG"/>
    <n v="119.8"/>
    <x v="1"/>
    <s v="Diesel"/>
    <n v="4.4325999999999997E-2"/>
  </r>
  <r>
    <s v="S025921"/>
    <x v="77"/>
    <s v="PO143084"/>
    <s v="GRN202295"/>
    <n v="23254885"/>
    <s v="CONSUMABLES KIT FOR GANTRY/PORTAL INSTALLATION"/>
    <s v="Saint Helens WA9 5GG"/>
    <n v="119.8"/>
    <x v="1"/>
    <s v="Diesel"/>
    <n v="4.4325999999999997E-2"/>
  </r>
  <r>
    <s v="S025921"/>
    <x v="77"/>
    <s v="PO149073"/>
    <s v="GRN202299"/>
    <n v="23202263"/>
    <s v="GANTRY/PORTAL CABLE MANAGEMENT FASTENER KIT (BOF)"/>
    <s v="Saint Helens WA9 5GG"/>
    <n v="119.8"/>
    <x v="1"/>
    <s v="Diesel"/>
    <n v="4.4325999999999997E-2"/>
  </r>
  <r>
    <s v="S025921"/>
    <x v="77"/>
    <s v="PO149410"/>
    <s v="GRN202435"/>
    <s v="11700-5216"/>
    <s v="BOLT HEX DIN 933 M18 X 2.5X 40MM GEOMET STL"/>
    <s v="Saint Helens WA9 5GG"/>
    <n v="119.8"/>
    <x v="1"/>
    <s v="Diesel"/>
    <n v="4.4325999999999997E-2"/>
  </r>
  <r>
    <s v="S025921"/>
    <x v="77"/>
    <s v="PO149392"/>
    <s v="GRN202447"/>
    <n v="85213707"/>
    <s v="M16 X 45 - B FLANGED HEX HEAD BOLT GRADE 10.9"/>
    <s v="Saint Helens WA9 5GG"/>
    <n v="119.8"/>
    <x v="1"/>
    <s v="Diesel"/>
    <n v="4.4325999999999997E-2"/>
  </r>
  <r>
    <s v="S002239"/>
    <x v="17"/>
    <s v="PO143492"/>
    <s v="GRN188789"/>
    <n v="101022020"/>
    <s v="TCU - HV, 3.0 ton, -40 to +55 C"/>
    <s v="UT 84104"/>
    <n v="4725"/>
    <x v="4"/>
    <s v="Aviation"/>
    <n v="8.3086819200000015"/>
  </r>
  <r>
    <s v="S002239"/>
    <x v="17"/>
    <s v="PO143492"/>
    <s v="GRN190145"/>
    <n v="101022020"/>
    <s v="TCU - HV, 3.0 ton, -40 to +55 C"/>
    <s v="UT 84104"/>
    <n v="4725"/>
    <x v="4"/>
    <s v="Aviation"/>
    <n v="8.3086819200000015"/>
  </r>
  <r>
    <s v="S025921"/>
    <x v="77"/>
    <s v="PO149964"/>
    <s v="GRN202455"/>
    <n v="85209696"/>
    <s v="M10 x 40 HEX HEAD SCREW GRADE 10.9"/>
    <s v="Saint Helens WA9 5GG"/>
    <n v="119.8"/>
    <x v="1"/>
    <s v="Diesel"/>
    <n v="4.4325999999999997E-2"/>
  </r>
  <r>
    <s v="S025921"/>
    <x v="77"/>
    <s v="PO149917"/>
    <s v="GRN202474"/>
    <n v="101033774"/>
    <s v="DOWEL PIN 6 DIA x 22 BS8734/ISO8734 TYPE B MILD ST"/>
    <s v="Saint Helens WA9 5GG"/>
    <n v="119.8"/>
    <x v="1"/>
    <s v="Diesel"/>
    <n v="4.4325999999999997E-2"/>
  </r>
  <r>
    <s v="S025921"/>
    <x v="77"/>
    <s v="PO148539"/>
    <s v="GRN202478"/>
    <s v="11700-3841"/>
    <s v="CLAMP TWO LINE 1 1/2IN POLY VIBRATION DAMPING"/>
    <s v="Saint Helens WA9 5GG"/>
    <n v="119.8"/>
    <x v="1"/>
    <s v="Diesel"/>
    <n v="4.4325999999999997E-2"/>
  </r>
  <r>
    <s v="S025921"/>
    <x v="77"/>
    <s v="PO149392"/>
    <s v="GRN202511"/>
    <n v="101026148"/>
    <s v="M3 X 35 POZI PAN HEAD SCREW A2"/>
    <s v="Saint Helens WA9 5GG"/>
    <n v="119.8"/>
    <x v="1"/>
    <s v="Diesel"/>
    <n v="4.4325999999999997E-2"/>
  </r>
  <r>
    <s v="S025921"/>
    <x v="77"/>
    <s v="PO148597"/>
    <s v="GRN202524"/>
    <s v="11700-6134"/>
    <s v="ANTI-SEIZE COPPER QUIKESTIX"/>
    <s v="Saint Helens WA9 5GG"/>
    <n v="119.8"/>
    <x v="1"/>
    <s v="Diesel"/>
    <n v="4.4325999999999997E-2"/>
  </r>
  <r>
    <s v="S025921"/>
    <x v="77"/>
    <s v="PO150828"/>
    <s v="GRN202530"/>
    <s v="11700-6135"/>
    <s v="SIKAFLEX 221 POLYURETHANE SEALANT, ALUMINUM GRAY 3"/>
    <s v="Saint Helens WA9 5GG"/>
    <n v="119.8"/>
    <x v="1"/>
    <s v="Diesel"/>
    <n v="4.4325999999999997E-2"/>
  </r>
  <r>
    <s v="S025921"/>
    <x v="77"/>
    <s v="PO149885"/>
    <s v="GRN202532"/>
    <n v="85213502"/>
    <s v="M10 FLAT WASHER (FORM A)"/>
    <s v="Saint Helens WA9 5GG"/>
    <n v="119.8"/>
    <x v="1"/>
    <s v="Diesel"/>
    <n v="4.4325999999999997E-2"/>
  </r>
  <r>
    <s v="S025431"/>
    <x v="0"/>
    <s v="PO147656"/>
    <s v="GRN196309"/>
    <s v="332-1534-1"/>
    <s v="MODIFIED VEHICLE RAMP CABLE PROTECTOR"/>
    <s v="Boston Massachusetts"/>
    <n v="3154"/>
    <x v="0"/>
    <s v="Crude"/>
    <n v="1.0118031999999999E-2"/>
  </r>
  <r>
    <s v="S025921"/>
    <x v="77"/>
    <s v="PO148380"/>
    <s v="GRN202540"/>
    <s v="11540-0281"/>
    <s v="LUBRICANT ANTI - SIEZE MOLY 1LB CAN"/>
    <s v="Saint Helens WA9 5GG"/>
    <n v="119.8"/>
    <x v="1"/>
    <s v="Diesel"/>
    <n v="4.4325999999999997E-2"/>
  </r>
  <r>
    <s v="S001121"/>
    <x v="5"/>
    <s v="PO143187"/>
    <s v="GRN196313"/>
    <n v="50205993"/>
    <s v="1492 JUMPER BARS CJR NO COVER 8 3 POLE BLACK"/>
    <s v="Salford M5 4BE"/>
    <n v="103.6"/>
    <x v="2"/>
    <s v="Diesel"/>
    <n v="3.8331999999999998E-4"/>
  </r>
  <r>
    <s v="S001121"/>
    <x v="5"/>
    <s v="PO143188"/>
    <s v="GRN196316"/>
    <n v="50205993"/>
    <s v="1492 JUMPER BARS CJR NO COVER 8 3 POLE BLACK"/>
    <s v="Salford M5 4BE"/>
    <n v="103.6"/>
    <x v="2"/>
    <s v="Diesel"/>
    <n v="3.8331999999999998E-4"/>
  </r>
  <r>
    <s v="S001121"/>
    <x v="5"/>
    <s v="PO143189"/>
    <s v="GRN196317"/>
    <n v="50205993"/>
    <s v="1492 JUMPER BARS CJR NO COVER 8 3 POLE BLACK"/>
    <s v="Salford M5 4BE"/>
    <n v="103.6"/>
    <x v="2"/>
    <s v="Diesel"/>
    <n v="3.8331999999999998E-4"/>
  </r>
  <r>
    <s v="S024099"/>
    <x v="47"/>
    <s v="PO144520"/>
    <s v="GRN198854"/>
    <s v="361-1131-1"/>
    <s v="TOP/DOWN LINAC CRADLE ASSEMBLY"/>
    <s v="Stafford ST16 3DR"/>
    <n v="49.6"/>
    <x v="3"/>
    <s v="Diesel"/>
    <n v="5.0430800000000005E-2"/>
  </r>
  <r>
    <s v="S025921"/>
    <x v="77"/>
    <s v="PO149753"/>
    <s v="GRN202542"/>
    <n v="85213542"/>
    <s v="M8 FLAT WASHER (FORM A) A2"/>
    <s v="Saint Helens WA9 5GG"/>
    <n v="119.8"/>
    <x v="1"/>
    <s v="Diesel"/>
    <n v="4.4325999999999997E-2"/>
  </r>
  <r>
    <s v="S025921"/>
    <x v="77"/>
    <s v="PO147673"/>
    <s v="GRN202545"/>
    <n v="85213707"/>
    <s v="M16 X 45 - B FLANGED HEX HEAD BOLT GRADE 10.9"/>
    <s v="Saint Helens WA9 5GG"/>
    <n v="119.8"/>
    <x v="1"/>
    <s v="Diesel"/>
    <n v="4.4325999999999997E-2"/>
  </r>
  <r>
    <s v="S025921"/>
    <x v="77"/>
    <s v="PO147606"/>
    <s v="GRN202546"/>
    <s v="11700-1159"/>
    <s v="PUSH MOUNT W/UMBRELLA .03-.28 PANEL THK LARGE HEAD"/>
    <s v="Saint Helens WA9 5GG"/>
    <n v="119.8"/>
    <x v="1"/>
    <s v="Diesel"/>
    <n v="4.4325999999999997E-2"/>
  </r>
  <r>
    <s v="S025921"/>
    <x v="77"/>
    <s v="PO148380"/>
    <s v="GRN202549"/>
    <n v="101009416"/>
    <s v="M3 X 10 POZI PAN HEAD SCREW A2"/>
    <s v="Saint Helens WA9 5GG"/>
    <n v="119.8"/>
    <x v="1"/>
    <s v="Diesel"/>
    <n v="4.4325999999999997E-2"/>
  </r>
  <r>
    <s v="S025921"/>
    <x v="77"/>
    <s v="PO149340"/>
    <s v="GRN202552"/>
    <s v="11700-5179"/>
    <s v="WASHER FLAT M20 GEOMET 500B"/>
    <s v="Saint Helens WA9 5GG"/>
    <n v="119.8"/>
    <x v="1"/>
    <s v="Diesel"/>
    <n v="4.4325999999999997E-2"/>
  </r>
  <r>
    <s v="S025921"/>
    <x v="77"/>
    <s v="PO148539"/>
    <s v="GRN202556"/>
    <s v="11700-3841"/>
    <s v="CLAMP TWO LINE 1 1/2IN POLY VIBRATION DAMPING"/>
    <s v="Saint Helens WA9 5GG"/>
    <n v="119.8"/>
    <x v="1"/>
    <s v="Diesel"/>
    <n v="4.4325999999999997E-2"/>
  </r>
  <r>
    <s v="S023284"/>
    <x v="19"/>
    <s v="PO143578"/>
    <s v="GRN196327"/>
    <s v="356-1249-1"/>
    <s v="STAINLESS STEEL BEACON BOX W/MOXA"/>
    <s v="Leicester LE19 2DT"/>
    <n v="144"/>
    <x v="1"/>
    <s v="Diesel"/>
    <n v="5.3280000000000001E-2"/>
  </r>
  <r>
    <s v="S023284"/>
    <x v="19"/>
    <s v="PO143578"/>
    <s v="GRN196329"/>
    <s v="356-1249-1"/>
    <s v="STAINLESS STEEL BEACON BOX W/MOXA"/>
    <s v="Leicester LE19 2DT"/>
    <n v="144"/>
    <x v="1"/>
    <s v="Diesel"/>
    <n v="5.3280000000000001E-2"/>
  </r>
  <r>
    <s v="S025921"/>
    <x v="77"/>
    <s v="PO150516"/>
    <s v="GRN202569"/>
    <n v="101034078"/>
    <s v="DOWEL PIN 1/16 (M6) X 3/8IN (ANSI B18.8.2) - A1 SS"/>
    <s v="Saint Helens WA9 5GG"/>
    <n v="119.8"/>
    <x v="1"/>
    <s v="Diesel"/>
    <n v="4.4325999999999997E-2"/>
  </r>
  <r>
    <s v="S025921"/>
    <x v="77"/>
    <s v="PO144742"/>
    <s v="GRN202878"/>
    <n v="1"/>
    <s v="freight inwards - against Invoice no. UK00410918"/>
    <s v="Saint Helens WA9 5GG"/>
    <n v="119.8"/>
    <x v="1"/>
    <s v="Diesel"/>
    <n v="4.4325999999999997E-2"/>
  </r>
  <r>
    <s v="S025921"/>
    <x v="77"/>
    <s v="PO151304"/>
    <s v="GRN202919"/>
    <s v="11700-1649"/>
    <s v="EPOXY 9.3 OZ"/>
    <s v="Saint Helens WA9 5GG"/>
    <n v="119.8"/>
    <x v="1"/>
    <s v="Diesel"/>
    <n v="4.4325999999999997E-2"/>
  </r>
  <r>
    <s v="S025921"/>
    <x v="77"/>
    <s v="PO149392"/>
    <s v="GRN202922"/>
    <n v="85213707"/>
    <s v="M16 X 45 - B FLANGED HEX HEAD BOLT GRADE 10.9"/>
    <s v="Saint Helens WA9 5GG"/>
    <n v="119.8"/>
    <x v="1"/>
    <s v="Diesel"/>
    <n v="4.4325999999999997E-2"/>
  </r>
  <r>
    <s v="S025921"/>
    <x v="77"/>
    <s v="PO149436"/>
    <s v="GRN202977"/>
    <n v="85213543"/>
    <s v="M10 FLAT WASHER (FORM A) A2"/>
    <s v="Saint Helens WA9 5GG"/>
    <n v="119.8"/>
    <x v="1"/>
    <s v="Diesel"/>
    <n v="4.4325999999999997E-2"/>
  </r>
  <r>
    <s v="S025921"/>
    <x v="77"/>
    <s v="PO150082"/>
    <s v="GRN202988"/>
    <s v="361-1340-1"/>
    <s v="DV SECOND FLOOR PLATFORM FASTENERS KIT"/>
    <s v="Saint Helens WA9 5GG"/>
    <n v="119.8"/>
    <x v="1"/>
    <s v="Diesel"/>
    <n v="4.4325999999999997E-2"/>
  </r>
  <r>
    <s v="S025921"/>
    <x v="77"/>
    <s v="PO145836"/>
    <s v="GRN203059"/>
    <s v="340-1369-1"/>
    <s v="KIT HARDWARE"/>
    <s v="Saint Helens WA9 5GG"/>
    <n v="119.8"/>
    <x v="1"/>
    <s v="Diesel"/>
    <n v="4.4325999999999997E-2"/>
  </r>
  <r>
    <s v="S025921"/>
    <x v="77"/>
    <s v="PO144742"/>
    <s v="GRN203068"/>
    <s v="340-1287-1"/>
    <s v="KIT BASE ANCHOR HARDWARE CONCRETE"/>
    <s v="Saint Helens WA9 5GG"/>
    <n v="119.8"/>
    <x v="1"/>
    <s v="Diesel"/>
    <n v="4.4325999999999997E-2"/>
  </r>
  <r>
    <s v="S025921"/>
    <x v="77"/>
    <s v="PO138856"/>
    <s v="GRN203069"/>
    <s v="340-1287-1"/>
    <s v="KIT BASE ANCHOR HARDWARE CONCRETE"/>
    <s v="Saint Helens WA9 5GG"/>
    <n v="119.8"/>
    <x v="1"/>
    <s v="Diesel"/>
    <n v="4.4325999999999997E-2"/>
  </r>
  <r>
    <s v="S025921"/>
    <x v="77"/>
    <s v="PO145677"/>
    <s v="GRN203071"/>
    <n v="85213543"/>
    <s v="M10 FLAT WASHER (FORM A) A2"/>
    <s v="Saint Helens WA9 5GG"/>
    <n v="119.8"/>
    <x v="1"/>
    <s v="Diesel"/>
    <n v="4.4325999999999997E-2"/>
  </r>
  <r>
    <s v="S025921"/>
    <x v="77"/>
    <s v="PO148662"/>
    <s v="GRN203072"/>
    <s v="11565-0283"/>
    <s v="WASHER SEALING .200ID SST/RUBBER"/>
    <s v="Saint Helens WA9 5GG"/>
    <n v="119.8"/>
    <x v="1"/>
    <s v="Diesel"/>
    <n v="4.4325999999999997E-2"/>
  </r>
  <r>
    <s v="S025921"/>
    <x v="77"/>
    <s v="PO149340"/>
    <s v="GRN203074"/>
    <n v="101041518"/>
    <s v="M12 x 1.75 x 16mm BLACK DOG POINT SET SCREW"/>
    <s v="Saint Helens WA9 5GG"/>
    <n v="119.8"/>
    <x v="1"/>
    <s v="Diesel"/>
    <n v="4.4325999999999997E-2"/>
  </r>
  <r>
    <s v="S001121"/>
    <x v="5"/>
    <s v="PO143681"/>
    <s v="GRN196352"/>
    <n v="13204807"/>
    <s v="RSLINX CLASSIC SINGLE NODE"/>
    <s v="Salford M5 4BE"/>
    <n v="103.6"/>
    <x v="2"/>
    <s v="Diesel"/>
    <n v="3.8331999999999998E-4"/>
  </r>
  <r>
    <s v="S025921"/>
    <x v="77"/>
    <s v="PO151363"/>
    <s v="GRN203084"/>
    <n v="1"/>
    <s v="Cost of 37 Bins lost on the rack at Rapiscan-30867"/>
    <s v="Saint Helens WA9 5GG"/>
    <n v="119.8"/>
    <x v="1"/>
    <s v="Diesel"/>
    <n v="4.4325999999999997E-2"/>
  </r>
  <r>
    <s v="S023375"/>
    <x v="13"/>
    <s v="PO142071"/>
    <s v="GRN196356"/>
    <n v="101028765"/>
    <s v="HV CABLE R24SL - R28SL 2MCOMET - P3/250-R24RASL-R"/>
    <s v="Boston Massachusetts"/>
    <n v="3154"/>
    <x v="0"/>
    <s v="Crude"/>
    <n v="2.5295079999999999"/>
  </r>
  <r>
    <s v="S025921"/>
    <x v="77"/>
    <s v="PO146260"/>
    <s v="GRN203288"/>
    <s v="340-1287-1"/>
    <s v="KIT BASE ANCHOR HARDWARE CONCRETE"/>
    <s v="Saint Helens WA9 5GG"/>
    <n v="119.8"/>
    <x v="1"/>
    <s v="Diesel"/>
    <n v="4.4325999999999997E-2"/>
  </r>
  <r>
    <s v="S025921"/>
    <x v="77"/>
    <s v="PO147140"/>
    <s v="GRN203289"/>
    <s v="340-1369-1"/>
    <s v="KIT HARDWARE"/>
    <s v="Saint Helens WA9 5GG"/>
    <n v="119.8"/>
    <x v="1"/>
    <s v="Diesel"/>
    <n v="4.4325999999999997E-2"/>
  </r>
  <r>
    <s v="S023222"/>
    <x v="11"/>
    <s v="PO149099"/>
    <s v="GRN196359"/>
    <n v="101027070"/>
    <s v="ETHERNET CABLE PUR JACKET RSSD-RJ45S-4414-10M"/>
    <s v="Wickford SS11 8YT"/>
    <n v="390"/>
    <x v="2"/>
    <s v="Diesel"/>
    <n v="1.4430000000000001E-3"/>
  </r>
  <r>
    <s v="S023222"/>
    <x v="11"/>
    <s v="PO148814"/>
    <s v="GRN196360"/>
    <n v="101027071"/>
    <s v="M12 ETHERNET-PUR CABLE RSSD-RSSD-4416-1M"/>
    <s v="Wickford SS11 8YT"/>
    <n v="390"/>
    <x v="2"/>
    <s v="Diesel"/>
    <n v="1.4430000000000001E-3"/>
  </r>
  <r>
    <s v="S025921"/>
    <x v="77"/>
    <s v="PO143078"/>
    <s v="GRN203293"/>
    <n v="10256100"/>
    <s v="INSTALLATION TOOL KIT FOR PORTAL/GANTRY"/>
    <s v="Saint Helens WA9 5GG"/>
    <n v="119.8"/>
    <x v="1"/>
    <s v="Diesel"/>
    <n v="4.4325999999999997E-2"/>
  </r>
  <r>
    <s v="S025921"/>
    <x v="77"/>
    <s v="PO146275"/>
    <s v="GRN203294"/>
    <n v="23254885"/>
    <s v="CONSUMABLES KIT FOR GANTRY/PORTAL INSTALLATION"/>
    <s v="Saint Helens WA9 5GG"/>
    <n v="119.8"/>
    <x v="1"/>
    <s v="Diesel"/>
    <n v="4.4325999999999997E-2"/>
  </r>
  <r>
    <s v="S025921"/>
    <x v="77"/>
    <s v="PO148662"/>
    <s v="GRN203319"/>
    <s v="11565-0283"/>
    <s v="WASHER SEALING .200ID SST/RUBBER"/>
    <s v="Saint Helens WA9 5GG"/>
    <n v="119.8"/>
    <x v="1"/>
    <s v="Diesel"/>
    <n v="4.4325999999999997E-2"/>
  </r>
  <r>
    <s v="S025921"/>
    <x v="77"/>
    <s v="PO149178"/>
    <s v="GRN203320"/>
    <s v="11701-3109"/>
    <s v="FEMALE THREADED HEX STANDOFF, 18-8 STAINLESS STEEL"/>
    <s v="Saint Helens WA9 5GG"/>
    <n v="119.8"/>
    <x v="1"/>
    <s v="Diesel"/>
    <n v="4.4325999999999997E-2"/>
  </r>
  <r>
    <s v="S025921"/>
    <x v="77"/>
    <s v="PO149066"/>
    <s v="GRN203389"/>
    <s v="85212209-1"/>
    <s v="M12 X 45 HEX HEAD SCREW GRADE A2-70"/>
    <s v="Saint Helens WA9 5GG"/>
    <n v="119.8"/>
    <x v="1"/>
    <s v="Diesel"/>
    <n v="4.4325999999999997E-2"/>
  </r>
  <r>
    <s v="S025921"/>
    <x v="77"/>
    <s v="PO143078"/>
    <s v="GRN203603"/>
    <n v="10256100"/>
    <s v="INSTALLATION TOOL KIT FOR PORTAL/GANTRY"/>
    <s v="Saint Helens WA9 5GG"/>
    <n v="119.8"/>
    <x v="1"/>
    <s v="Diesel"/>
    <n v="4.4325999999999997E-2"/>
  </r>
  <r>
    <s v="S025921"/>
    <x v="77"/>
    <s v="PO148735"/>
    <s v="GRN203605"/>
    <s v="340-1658-1"/>
    <s v="BOLTING KIT FOR PORTAL AND GANTRY"/>
    <s v="Saint Helens WA9 5GG"/>
    <n v="119.8"/>
    <x v="1"/>
    <s v="Diesel"/>
    <n v="4.4325999999999997E-2"/>
  </r>
  <r>
    <s v="S025921"/>
    <x v="77"/>
    <s v="PO149436"/>
    <s v="GRN203866"/>
    <n v="85213543"/>
    <s v="M10 FLAT WASHER (FORM A) A2"/>
    <s v="Saint Helens WA9 5GG"/>
    <n v="119.8"/>
    <x v="1"/>
    <s v="Diesel"/>
    <n v="4.4325999999999997E-2"/>
  </r>
  <r>
    <s v="S001571"/>
    <x v="10"/>
    <s v="PO143526"/>
    <s v="GRN196374"/>
    <s v="11700-5287"/>
    <s v="LASER SCANNER LMS141-15100 SECURITY PRIME"/>
    <s v="St Albans AL1 5BN"/>
    <n v="298"/>
    <x v="2"/>
    <s v="Diesel"/>
    <n v="1.1026E-3"/>
  </r>
  <r>
    <s v="S025921"/>
    <x v="77"/>
    <s v="PO149885"/>
    <s v="GRN203868"/>
    <n v="85213502"/>
    <s v="M10 FLAT WASHER (FORM A)"/>
    <s v="Saint Helens WA9 5GG"/>
    <n v="119.8"/>
    <x v="1"/>
    <s v="Diesel"/>
    <n v="4.4325999999999997E-2"/>
  </r>
  <r>
    <s v="S025921"/>
    <x v="77"/>
    <s v="PO149917"/>
    <s v="GRN203870"/>
    <s v="11700-3088"/>
    <s v="FITTING STRAIGHT 6MM X 1/4ID MALE BSPP (ISO PARALL"/>
    <s v="Saint Helens WA9 5GG"/>
    <n v="119.8"/>
    <x v="1"/>
    <s v="Diesel"/>
    <n v="4.4325999999999997E-2"/>
  </r>
  <r>
    <s v="S025921"/>
    <x v="77"/>
    <s v="PO149237"/>
    <s v="GRN203873"/>
    <n v="101032650"/>
    <s v="M6 X 8MM SOCKET FLANGED BUTTON HEAD SCREW A2"/>
    <s v="Saint Helens WA9 5GG"/>
    <n v="119.8"/>
    <x v="1"/>
    <s v="Diesel"/>
    <n v="4.4325999999999997E-2"/>
  </r>
  <r>
    <s v="S000892"/>
    <x v="16"/>
    <s v="PO149227"/>
    <s v="GRN196379"/>
    <n v="3345033"/>
    <s v="CONTACT FEMALE MINI-FIT 18-24 AWG"/>
    <s v="Stockport SK4 2JT"/>
    <n v="55"/>
    <x v="2"/>
    <s v="Diesel"/>
    <n v="2.0350000000000001E-4"/>
  </r>
  <r>
    <s v="S025921"/>
    <x v="77"/>
    <s v="PO148597"/>
    <s v="GRN203877"/>
    <s v="11700-6134"/>
    <s v="ANTI-SEIZE COPPER QUIKESTIX"/>
    <s v="Saint Helens WA9 5GG"/>
    <n v="119.8"/>
    <x v="1"/>
    <s v="Diesel"/>
    <n v="4.4325999999999997E-2"/>
  </r>
  <r>
    <s v="S025921"/>
    <x v="77"/>
    <s v="PO149392"/>
    <s v="GRN203886"/>
    <n v="101026148"/>
    <s v="M3 X 35 POZI PAN HEAD SCREW A2"/>
    <s v="Saint Helens WA9 5GG"/>
    <n v="119.8"/>
    <x v="1"/>
    <s v="Diesel"/>
    <n v="4.4325999999999997E-2"/>
  </r>
  <r>
    <s v="S025921"/>
    <x v="77"/>
    <s v="PO145975"/>
    <s v="GRN203888"/>
    <n v="85213914"/>
    <s v="3/4&quot; UNC x 1.5&quot; HEXAGON HEAD BOLT GRADE 10.9"/>
    <s v="Saint Helens WA9 5GG"/>
    <n v="119.8"/>
    <x v="1"/>
    <s v="Diesel"/>
    <n v="4.4325999999999997E-2"/>
  </r>
  <r>
    <s v="S023413"/>
    <x v="15"/>
    <s v="PO149090"/>
    <s v="GRN196390"/>
    <s v="11701-3551"/>
    <s v="FIELDBUS COUPLER MODBUS TCP, 4TH GENERATION"/>
    <s v="33100 Tampere, Finland"/>
    <n v="3916"/>
    <x v="2"/>
    <s v="Diesel"/>
    <n v="3.9815929999999999E-2"/>
  </r>
  <r>
    <s v="S001121"/>
    <x v="5"/>
    <s v="PO143192"/>
    <s v="GRN196396"/>
    <n v="50205993"/>
    <s v="1492 JUMPER BARS CJR NO COVER 8 3 POLE BLACK"/>
    <s v="Salford M5 4BE"/>
    <n v="103.6"/>
    <x v="2"/>
    <s v="Diesel"/>
    <n v="3.8331999999999998E-4"/>
  </r>
  <r>
    <s v="S001121"/>
    <x v="5"/>
    <s v="PO143190"/>
    <s v="GRN196397"/>
    <n v="50205993"/>
    <s v="1492 JUMPER BARS CJR NO COVER 8 3 POLE BLACK"/>
    <s v="Salford M5 4BE"/>
    <n v="103.6"/>
    <x v="2"/>
    <s v="Diesel"/>
    <n v="3.8331999999999998E-4"/>
  </r>
  <r>
    <s v="S001121"/>
    <x v="5"/>
    <s v="PO143191"/>
    <s v="GRN196398"/>
    <n v="50205993"/>
    <s v="1492 JUMPER BARS CJR NO COVER 8 3 POLE BLACK"/>
    <s v="Salford M5 4BE"/>
    <n v="103.6"/>
    <x v="2"/>
    <s v="Diesel"/>
    <n v="3.8331999999999998E-4"/>
  </r>
  <r>
    <s v="S001121"/>
    <x v="5"/>
    <s v="PO148114"/>
    <s v="GRN196399"/>
    <n v="51205947"/>
    <s v="STRATIX 5700 MANAGED SWITCH"/>
    <s v="Salford M5 4BE"/>
    <n v="103.6"/>
    <x v="2"/>
    <s v="Diesel"/>
    <n v="3.8331999999999998E-4"/>
  </r>
  <r>
    <s v="S025431"/>
    <x v="0"/>
    <s v="PO148516"/>
    <s v="GRN196400"/>
    <s v="299-1288-1"/>
    <s v="DRIVER HVPS160KVA 3MA"/>
    <s v="Boston Massachusetts"/>
    <n v="3154"/>
    <x v="0"/>
    <s v="Crude"/>
    <n v="1.0118031999999999E-2"/>
  </r>
  <r>
    <s v="S025431"/>
    <x v="0"/>
    <s v="PO144362"/>
    <s v="GRN196401"/>
    <s v="11701-2429"/>
    <s v="V SERPENTINE DRIVE BELT"/>
    <s v="Boston Massachusetts"/>
    <n v="3154"/>
    <x v="0"/>
    <s v="Crude"/>
    <n v="1.0118031999999999E-2"/>
  </r>
  <r>
    <s v="S025921"/>
    <x v="77"/>
    <s v="PO149410"/>
    <s v="GRN203892"/>
    <n v="85212204"/>
    <s v="M12 x 30 HEX HEAD SCREW GRADE A2-70"/>
    <s v="Saint Helens WA9 5GG"/>
    <n v="119.8"/>
    <x v="1"/>
    <s v="Diesel"/>
    <n v="4.4325999999999997E-2"/>
  </r>
  <r>
    <s v="S025921"/>
    <x v="77"/>
    <s v="PO148539"/>
    <s v="GRN203898"/>
    <n v="57205939"/>
    <s v="INDEX PLUNGER - COMPACT M12 X 1.5 STAINLESS STEEL"/>
    <s v="Saint Helens WA9 5GG"/>
    <n v="119.8"/>
    <x v="1"/>
    <s v="Diesel"/>
    <n v="4.4325999999999997E-2"/>
  </r>
  <r>
    <s v="S025921"/>
    <x v="77"/>
    <s v="PO149917"/>
    <s v="GRN203900"/>
    <n v="101010092"/>
    <s v="25.4MM STANDARD ROUND RIBBED INSERT WHITE POLISHED"/>
    <s v="Saint Helens WA9 5GG"/>
    <n v="119.8"/>
    <x v="1"/>
    <s v="Diesel"/>
    <n v="4.4325999999999997E-2"/>
  </r>
  <r>
    <s v="S025921"/>
    <x v="77"/>
    <s v="PO148597"/>
    <s v="GRN203901"/>
    <n v="85213717"/>
    <s v="M16 x 120 - B FLANGED HEX HD BOLT GRADE 10.9"/>
    <s v="Saint Helens WA9 5GG"/>
    <n v="119.8"/>
    <x v="1"/>
    <s v="Diesel"/>
    <n v="4.4325999999999997E-2"/>
  </r>
  <r>
    <s v="S025921"/>
    <x v="77"/>
    <s v="PO149410"/>
    <s v="GRN203906"/>
    <s v="11700-6136"/>
    <s v="BOLT HEX, 1&quot;-8 X 1&quot; CORROSION PROTECTION COATING"/>
    <s v="Saint Helens WA9 5GG"/>
    <n v="119.8"/>
    <x v="1"/>
    <s v="Diesel"/>
    <n v="4.4325999999999997E-2"/>
  </r>
  <r>
    <s v="S025921"/>
    <x v="77"/>
    <s v="PO150849"/>
    <s v="GRN203908"/>
    <n v="85213169"/>
    <s v="M6 x 10 HEX SOCKET HD CAP SCREW GRADE A2-70"/>
    <s v="Saint Helens WA9 5GG"/>
    <n v="119.8"/>
    <x v="1"/>
    <s v="Diesel"/>
    <n v="4.4325999999999997E-2"/>
  </r>
  <r>
    <s v="S025431"/>
    <x v="0"/>
    <s v="PO140914"/>
    <s v="GRN196411"/>
    <n v="101024834"/>
    <s v="COLEMAN MACH 10 AIR CONDITIONER 45203-0762"/>
    <s v="Boston Massachusetts"/>
    <n v="3154"/>
    <x v="0"/>
    <s v="Crude"/>
    <n v="2.5295079999999999"/>
  </r>
  <r>
    <s v="S025921"/>
    <x v="77"/>
    <s v="PO149753"/>
    <s v="GRN203911"/>
    <n v="101037768"/>
    <s v="ADBLUE - 10 LITRE CAN FASTENAL ChemPlus+ 10Ltr AdB"/>
    <s v="Saint Helens WA9 5GG"/>
    <n v="119.8"/>
    <x v="1"/>
    <s v="Diesel"/>
    <n v="4.4325999999999997E-2"/>
  </r>
  <r>
    <s v="S024346"/>
    <x v="28"/>
    <s v="PO146752"/>
    <s v="GRN196414"/>
    <n v="89205386"/>
    <s v="HYDRAULIC OIL - UNIVIS HVI 26 (20L CONTAINER)"/>
    <s v="Stoke-On-Trent, ST6 4PB"/>
    <n v="10.4"/>
    <x v="3"/>
    <s v="Diesel"/>
    <n v="1.0574200000000001E-3"/>
  </r>
  <r>
    <s v="S025921"/>
    <x v="77"/>
    <s v="PO148662"/>
    <s v="GRN203913"/>
    <s v="11540-0007"/>
    <s v="THREADLOCKER MED STRENGTH BLUE 9-GRAM STICK"/>
    <s v="Saint Helens WA9 5GG"/>
    <n v="119.8"/>
    <x v="1"/>
    <s v="Diesel"/>
    <n v="4.4325999999999997E-2"/>
  </r>
  <r>
    <s v="S023849"/>
    <x v="6"/>
    <s v="PO148545"/>
    <s v="GRN196417"/>
    <n v="101007863"/>
    <s v="NETGEAR COMPATIBLE 10GBASE-LR SFP+1310NM 10KM"/>
    <s v="Warrington WA2 8TX"/>
    <n v="78.2"/>
    <x v="2"/>
    <s v="Diesel"/>
    <n v="2.8933999999999996E-4"/>
  </r>
  <r>
    <s v="S025921"/>
    <x v="77"/>
    <s v="PO150828"/>
    <s v="GRN203914"/>
    <s v="11700-6135"/>
    <s v="SIKAFLEX 221 POLYURETHANE SEALANT, ALUMINUM GRAY 3"/>
    <s v="Saint Helens WA9 5GG"/>
    <n v="119.8"/>
    <x v="1"/>
    <s v="Diesel"/>
    <n v="4.4325999999999997E-2"/>
  </r>
  <r>
    <s v="S025921"/>
    <x v="77"/>
    <s v="PO146757"/>
    <s v="GRN203921"/>
    <s v="11700-3053"/>
    <s v="WIRE BRUSH 7/8 X18&quot; LOOP HANDLE"/>
    <s v="Saint Helens WA9 5GG"/>
    <n v="119.8"/>
    <x v="1"/>
    <s v="Diesel"/>
    <n v="4.4325999999999997E-2"/>
  </r>
  <r>
    <s v="S025431"/>
    <x v="0"/>
    <s v="PO148904"/>
    <s v="GRN196429"/>
    <s v="GKR-4206"/>
    <s v="GATEKEEPER DUAL ILPA SOLUTION WITH EMBEDDED PROCES"/>
    <s v="Boston Massachusetts"/>
    <n v="3154"/>
    <x v="0"/>
    <s v="Crude"/>
    <n v="1.0118031999999999E-2"/>
  </r>
  <r>
    <s v="S025921"/>
    <x v="77"/>
    <s v="PO151058"/>
    <s v="GRN203922"/>
    <n v="85213717"/>
    <s v="M16 x 120 - B FLANGED HEX HD BOLT GRADE 10.9"/>
    <s v="Saint Helens WA9 5GG"/>
    <n v="119.8"/>
    <x v="1"/>
    <s v="Diesel"/>
    <n v="4.4325999999999997E-2"/>
  </r>
  <r>
    <s v="S001121"/>
    <x v="5"/>
    <s v="PO145204"/>
    <s v="GRN196431"/>
    <n v="50205993"/>
    <s v="1492 JUMPER BARS CJR NO COVER 8 3 POLE BLACK"/>
    <s v="Salford M5 4BE"/>
    <n v="103.6"/>
    <x v="2"/>
    <s v="Diesel"/>
    <n v="3.8331999999999998E-4"/>
  </r>
  <r>
    <s v="S025921"/>
    <x v="77"/>
    <s v="PO148539"/>
    <s v="GRN203923"/>
    <s v="11700-6135"/>
    <s v="SIKAFLEX 221 POLYURETHANE SEALANT, ALUMINUM GRAY 3"/>
    <s v="Saint Helens WA9 5GG"/>
    <n v="119.8"/>
    <x v="1"/>
    <s v="Diesel"/>
    <n v="4.4325999999999997E-2"/>
  </r>
  <r>
    <s v="S025921"/>
    <x v="77"/>
    <s v="PO150057"/>
    <s v="GRN203933"/>
    <n v="85213691"/>
    <s v="M14 x 40 - B FLANGED HEX HD BOLT GRADE 10.9"/>
    <s v="Saint Helens WA9 5GG"/>
    <n v="119.8"/>
    <x v="1"/>
    <s v="Diesel"/>
    <n v="4.4325999999999997E-2"/>
  </r>
  <r>
    <s v="S025921"/>
    <x v="77"/>
    <s v="PO150849"/>
    <s v="GRN203936"/>
    <n v="85213572"/>
    <s v="M12 HIGH STRENGTH FLAT WASHER HDG"/>
    <s v="Saint Helens WA9 5GG"/>
    <n v="119.8"/>
    <x v="1"/>
    <s v="Diesel"/>
    <n v="4.4325999999999997E-2"/>
  </r>
  <r>
    <s v="S025921"/>
    <x v="77"/>
    <s v="PO149237"/>
    <s v="GRN204184"/>
    <n v="101032650"/>
    <s v="M6 X 8MM SOCKET FLANGED BUTTON HEAD SCREW A2"/>
    <s v="Saint Helens WA9 5GG"/>
    <n v="119.8"/>
    <x v="1"/>
    <s v="Diesel"/>
    <n v="4.4325999999999997E-2"/>
  </r>
  <r>
    <s v="S025921"/>
    <x v="77"/>
    <s v="PO150828"/>
    <s v="GRN204186"/>
    <s v="11700-6135"/>
    <s v="SIKAFLEX 221 POLYURETHANE SEALANT, ALUMINUM GRAY 3"/>
    <s v="Saint Helens WA9 5GG"/>
    <n v="119.8"/>
    <x v="1"/>
    <s v="Diesel"/>
    <n v="4.4325999999999997E-2"/>
  </r>
  <r>
    <s v="S025921"/>
    <x v="77"/>
    <s v="PO150516"/>
    <s v="GRN204194"/>
    <n v="85210385"/>
    <s v="M12 x 45 HEX HEAD BOLT GRADE 8.8"/>
    <s v="Saint Helens WA9 5GG"/>
    <n v="119.8"/>
    <x v="1"/>
    <s v="Diesel"/>
    <n v="4.4325999999999997E-2"/>
  </r>
  <r>
    <s v="S025921"/>
    <x v="77"/>
    <s v="PO151656"/>
    <s v="GRN204196"/>
    <n v="85213335"/>
    <s v="M16 NUT GRADE 8"/>
    <s v="Saint Helens WA9 5GG"/>
    <n v="119.8"/>
    <x v="1"/>
    <s v="Diesel"/>
    <n v="4.4325999999999997E-2"/>
  </r>
  <r>
    <s v="S025921"/>
    <x v="77"/>
    <s v="PO151183"/>
    <s v="GRN204198"/>
    <n v="57205939"/>
    <s v="INDEX PLUNGER - COMPACT M12 X 1.5 STAINLESS STEEL"/>
    <s v="Saint Helens WA9 5GG"/>
    <n v="119.8"/>
    <x v="1"/>
    <s v="Diesel"/>
    <n v="4.4325999999999997E-2"/>
  </r>
  <r>
    <s v="S025921"/>
    <x v="77"/>
    <s v="PO150037"/>
    <s v="GRN204199"/>
    <n v="101010594"/>
    <s v="M8 x 40 HEXAGON SOCKET GRUB SCREW CUP POINT A2-70"/>
    <s v="Saint Helens WA9 5GG"/>
    <n v="119.8"/>
    <x v="1"/>
    <s v="Diesel"/>
    <n v="4.4325999999999997E-2"/>
  </r>
  <r>
    <s v="S025921"/>
    <x v="77"/>
    <s v="PO148597"/>
    <s v="GRN204217"/>
    <s v="11700-6134"/>
    <s v="ANTI-SEIZE COPPER QUIKESTIX"/>
    <s v="Saint Helens WA9 5GG"/>
    <n v="119.8"/>
    <x v="1"/>
    <s v="Diesel"/>
    <n v="4.4325999999999997E-2"/>
  </r>
  <r>
    <s v="S025921"/>
    <x v="77"/>
    <s v="PO149653"/>
    <s v="GRN204219"/>
    <n v="85213467"/>
    <s v="M6 x 10 HEX SOCKET BUTTON HD SCREW GRADE A2-70"/>
    <s v="Saint Helens WA9 5GG"/>
    <n v="119.8"/>
    <x v="1"/>
    <s v="Diesel"/>
    <n v="4.4325999999999997E-2"/>
  </r>
  <r>
    <s v="S025921"/>
    <x v="77"/>
    <s v="PO151183"/>
    <s v="GRN204220"/>
    <n v="57205939"/>
    <s v="INDEX PLUNGER - COMPACT M12 X 1.5 STAINLESS STEEL"/>
    <s v="Saint Helens WA9 5GG"/>
    <n v="119.8"/>
    <x v="1"/>
    <s v="Diesel"/>
    <n v="4.4325999999999997E-2"/>
  </r>
  <r>
    <s v="S025921"/>
    <x v="77"/>
    <s v="PO151683"/>
    <s v="GRN204221"/>
    <s v="11700-1649"/>
    <s v="EPOXY 9.3 OZ"/>
    <s v="Saint Helens WA9 5GG"/>
    <n v="119.8"/>
    <x v="1"/>
    <s v="Diesel"/>
    <n v="4.4325999999999997E-2"/>
  </r>
  <r>
    <s v="S025921"/>
    <x v="77"/>
    <s v="PO148539"/>
    <s v="GRN204223"/>
    <s v="11700-6135"/>
    <s v="SIKAFLEX 221 POLYURETHANE SEALANT, ALUMINUM GRAY 3"/>
    <s v="Saint Helens WA9 5GG"/>
    <n v="119.8"/>
    <x v="1"/>
    <s v="Diesel"/>
    <n v="4.4325999999999997E-2"/>
  </r>
  <r>
    <s v="S025921"/>
    <x v="77"/>
    <s v="PO149753"/>
    <s v="GRN204224"/>
    <n v="85213756"/>
    <s v="M12 FLANGED ALL METAL LOCK NUT GRADE 10"/>
    <s v="Saint Helens WA9 5GG"/>
    <n v="119.8"/>
    <x v="1"/>
    <s v="Diesel"/>
    <n v="4.4325999999999997E-2"/>
  </r>
  <r>
    <s v="S025921"/>
    <x v="77"/>
    <s v="PO151183"/>
    <s v="GRN204225"/>
    <n v="57205939"/>
    <s v="INDEX PLUNGER - COMPACT M12 X 1.5 STAINLESS STEEL"/>
    <s v="Saint Helens WA9 5GG"/>
    <n v="119.8"/>
    <x v="1"/>
    <s v="Diesel"/>
    <n v="4.4325999999999997E-2"/>
  </r>
  <r>
    <s v="S025921"/>
    <x v="77"/>
    <s v="PO149392"/>
    <s v="GRN204226"/>
    <n v="101026148"/>
    <s v="M3 X 35 POZI PAN HEAD SCREW A2"/>
    <s v="Saint Helens WA9 5GG"/>
    <n v="119.8"/>
    <x v="1"/>
    <s v="Diesel"/>
    <n v="4.4325999999999997E-2"/>
  </r>
  <r>
    <s v="S025921"/>
    <x v="77"/>
    <s v="PO151058"/>
    <s v="GRN204227"/>
    <n v="85207433"/>
    <s v="M8 ADVEL EUROSERT 09408-72822 GRIP RANGE 0.5-3.0mm"/>
    <s v="Saint Helens WA9 5GG"/>
    <n v="119.8"/>
    <x v="1"/>
    <s v="Diesel"/>
    <n v="4.4325999999999997E-2"/>
  </r>
  <r>
    <s v="S025921"/>
    <x v="77"/>
    <s v="PO150543"/>
    <s v="GRN204229"/>
    <n v="85213418"/>
    <s v="M8 NYLON INSERT NUT GRADE A2-70"/>
    <s v="Saint Helens WA9 5GG"/>
    <n v="119.8"/>
    <x v="1"/>
    <s v="Diesel"/>
    <n v="4.4325999999999997E-2"/>
  </r>
  <r>
    <s v="S025921"/>
    <x v="77"/>
    <s v="PO149917"/>
    <s v="GRN204236"/>
    <s v="11700-3089"/>
    <s v="FITTING ELBOW 6MM X 1/8ID MALE NPT SS"/>
    <s v="Saint Helens WA9 5GG"/>
    <n v="119.8"/>
    <x v="1"/>
    <s v="Diesel"/>
    <n v="4.4325999999999997E-2"/>
  </r>
  <r>
    <s v="S025921"/>
    <x v="77"/>
    <s v="PO151392"/>
    <s v="GRN204305"/>
    <s v="11565-0283"/>
    <s v="WASHER SEALING .200ID SST/RUBBER"/>
    <s v="Saint Helens WA9 5GG"/>
    <n v="119.8"/>
    <x v="1"/>
    <s v="Diesel"/>
    <n v="4.4325999999999997E-2"/>
  </r>
  <r>
    <s v="S025921"/>
    <x v="77"/>
    <s v="PO149410"/>
    <s v="GRN204478"/>
    <s v="11700-6136"/>
    <s v="BOLT HEX, 1&quot;-8 X 1&quot; CORROSION PROTECTION COATING"/>
    <s v="Saint Helens WA9 5GG"/>
    <n v="119.8"/>
    <x v="1"/>
    <s v="Diesel"/>
    <n v="4.4325999999999997E-2"/>
  </r>
  <r>
    <s v="S025921"/>
    <x v="77"/>
    <s v="PO149519"/>
    <s v="GRN204479"/>
    <n v="85213706"/>
    <s v="M16 x 40 - B FLANGED HEXAGON HEAD BOLT GRADE 10.9"/>
    <s v="Saint Helens WA9 5GG"/>
    <n v="119.8"/>
    <x v="1"/>
    <s v="Diesel"/>
    <n v="4.4325999999999997E-2"/>
  </r>
  <r>
    <s v="S025921"/>
    <x v="77"/>
    <s v="PO150516"/>
    <s v="GRN204495"/>
    <n v="85213152"/>
    <s v="M4 x 16 HEX SOCKET HD CAP SCREW GRADE A2-70"/>
    <s v="Saint Helens WA9 5GG"/>
    <n v="119.8"/>
    <x v="1"/>
    <s v="Diesel"/>
    <n v="4.4325999999999997E-2"/>
  </r>
  <r>
    <s v="S025921"/>
    <x v="77"/>
    <s v="PO151386"/>
    <s v="GRN204498"/>
    <n v="85207508"/>
    <s v="8 x 11/4&quot; QUICKSILVER TWIN THREAD CSK PRODRIVE REC"/>
    <s v="Saint Helens WA9 5GG"/>
    <n v="119.8"/>
    <x v="1"/>
    <s v="Diesel"/>
    <n v="4.4325999999999997E-2"/>
  </r>
  <r>
    <s v="S025921"/>
    <x v="77"/>
    <s v="PO151683"/>
    <s v="GRN204502"/>
    <s v="11700-1649"/>
    <s v="EPOXY 9.3 OZ"/>
    <s v="Saint Helens WA9 5GG"/>
    <n v="119.8"/>
    <x v="1"/>
    <s v="Diesel"/>
    <n v="4.4325999999999997E-2"/>
  </r>
  <r>
    <s v="S025921"/>
    <x v="77"/>
    <s v="PO150030"/>
    <s v="GRN204504"/>
    <n v="85213710"/>
    <s v="M16 x 60 - B FLANGED HEXAGON HEAD BOLT GRADE 10.9"/>
    <s v="Saint Helens WA9 5GG"/>
    <n v="119.8"/>
    <x v="1"/>
    <s v="Diesel"/>
    <n v="4.4325999999999997E-2"/>
  </r>
  <r>
    <s v="S025921"/>
    <x v="77"/>
    <s v="PO147244"/>
    <s v="GRN204505"/>
    <s v="340-1287-1"/>
    <s v="KIT BASE ANCHOR HARDWARE CONCRETE"/>
    <s v="Saint Helens WA9 5GG"/>
    <n v="119.8"/>
    <x v="1"/>
    <s v="Diesel"/>
    <n v="4.4325999999999997E-2"/>
  </r>
  <r>
    <s v="S025921"/>
    <x v="77"/>
    <s v="PO149392"/>
    <s v="GRN204511"/>
    <n v="101026148"/>
    <s v="M3 X 35 POZI PAN HEAD SCREW A2"/>
    <s v="Saint Helens WA9 5GG"/>
    <n v="119.8"/>
    <x v="1"/>
    <s v="Diesel"/>
    <n v="4.4325999999999997E-2"/>
  </r>
  <r>
    <s v="S025921"/>
    <x v="77"/>
    <s v="PO148380"/>
    <s v="GRN204512"/>
    <s v="11540-0281"/>
    <s v="LUBRICANT ANTI - SIEZE MOLY 1LB CAN"/>
    <s v="Saint Helens WA9 5GG"/>
    <n v="119.8"/>
    <x v="1"/>
    <s v="Diesel"/>
    <n v="4.4325999999999997E-2"/>
  </r>
  <r>
    <s v="S025921"/>
    <x v="77"/>
    <s v="PO151686"/>
    <s v="GRN204515"/>
    <n v="85209123"/>
    <s v="M16 x 50 HEX HEAD SCREW GRADE 8.8"/>
    <s v="Saint Helens WA9 5GG"/>
    <n v="119.8"/>
    <x v="1"/>
    <s v="Diesel"/>
    <n v="4.4325999999999997E-2"/>
  </r>
  <r>
    <s v="S025431"/>
    <x v="0"/>
    <s v="PO147553"/>
    <s v="GRN196471"/>
    <s v="91599-0391"/>
    <s v="PCB MOTHERBOARD CONTROL CHASSIS REFURB"/>
    <s v="Boston Massachusetts"/>
    <n v="3154"/>
    <x v="0"/>
    <s v="Crude"/>
    <n v="1.0118031999999999E-2"/>
  </r>
  <r>
    <s v="S025431"/>
    <x v="0"/>
    <s v="PO149053"/>
    <s v="GRN196473"/>
    <s v="11540-0018"/>
    <s v="PASTE SILICONE DIELECTRIC"/>
    <s v="Boston Massachusetts"/>
    <n v="3154"/>
    <x v="0"/>
    <s v="Crude"/>
    <n v="1.0118031999999999E-2"/>
  </r>
  <r>
    <s v="S025431"/>
    <x v="0"/>
    <s v="PO148970"/>
    <s v="GRN196474"/>
    <s v="11700-2321"/>
    <s v="ENCODER ROTARY R35I-4000/3-3/8+-LD/VO-5V-1-R-SH-M"/>
    <s v="Boston Massachusetts"/>
    <n v="3154"/>
    <x v="0"/>
    <s v="Crude"/>
    <n v="1.0118031999999999E-2"/>
  </r>
  <r>
    <s v="S025921"/>
    <x v="77"/>
    <s v="PO149073"/>
    <s v="GRN204518"/>
    <n v="23202263"/>
    <s v="GANTRY/PORTAL CABLE MANAGEMENT FASTENER KIT (BOF)"/>
    <s v="Saint Helens WA9 5GG"/>
    <n v="119.8"/>
    <x v="1"/>
    <s v="Diesel"/>
    <n v="4.4325999999999997E-2"/>
  </r>
  <r>
    <s v="S025921"/>
    <x v="77"/>
    <s v="PO150828"/>
    <s v="GRN204519"/>
    <s v="11700-6135"/>
    <s v="SIKAFLEX 221 POLYURETHANE SEALANT, ALUMINUM GRAY 3"/>
    <s v="Saint Helens WA9 5GG"/>
    <n v="119.8"/>
    <x v="1"/>
    <s v="Diesel"/>
    <n v="4.4325999999999997E-2"/>
  </r>
  <r>
    <s v="S025921"/>
    <x v="77"/>
    <s v="PO151338"/>
    <s v="GRN204522"/>
    <s v="11700-5774"/>
    <s v="CLAMP BAND .75W X 4.28-.4.59 RANGE SST"/>
    <s v="Saint Helens WA9 5GG"/>
    <n v="119.8"/>
    <x v="1"/>
    <s v="Diesel"/>
    <n v="4.4325999999999997E-2"/>
  </r>
  <r>
    <s v="S025921"/>
    <x v="77"/>
    <s v="PO148662"/>
    <s v="GRN204523"/>
    <s v="11540-0645"/>
    <s v="MARKER LIQUID PAINT RED FINE TIP"/>
    <s v="Saint Helens WA9 5GG"/>
    <n v="119.8"/>
    <x v="1"/>
    <s v="Diesel"/>
    <n v="4.4325999999999997E-2"/>
  </r>
  <r>
    <s v="S025921"/>
    <x v="77"/>
    <s v="PO143084"/>
    <s v="GRN204618"/>
    <n v="23254885"/>
    <s v="CONSUMABLES KIT FOR GANTRY/PORTAL INSTALLATION"/>
    <s v="Saint Helens WA9 5GG"/>
    <n v="119.8"/>
    <x v="1"/>
    <s v="Diesel"/>
    <n v="4.4325999999999997E-2"/>
  </r>
  <r>
    <s v="S025921"/>
    <x v="77"/>
    <s v="PO146275"/>
    <s v="GRN204624"/>
    <n v="23254885"/>
    <s v="CONSUMABLES KIT FOR GANTRY/PORTAL INSTALLATION"/>
    <s v="Saint Helens WA9 5GG"/>
    <n v="119.8"/>
    <x v="1"/>
    <s v="Diesel"/>
    <n v="4.4325999999999997E-2"/>
  </r>
  <r>
    <s v="S025921"/>
    <x v="77"/>
    <s v="PO145836"/>
    <s v="GRN204725"/>
    <s v="340-1369-1"/>
    <s v="KIT HARDWARE"/>
    <s v="Saint Helens WA9 5GG"/>
    <n v="119.8"/>
    <x v="1"/>
    <s v="Diesel"/>
    <n v="4.4325999999999997E-2"/>
  </r>
  <r>
    <s v="S025921"/>
    <x v="77"/>
    <s v="PO144436"/>
    <s v="GRN204726"/>
    <s v="340-1369-1"/>
    <s v="KIT HARDWARE"/>
    <s v="Saint Helens WA9 5GG"/>
    <n v="119.8"/>
    <x v="1"/>
    <s v="Diesel"/>
    <n v="4.4325999999999997E-2"/>
  </r>
  <r>
    <s v="S025921"/>
    <x v="77"/>
    <s v="PO151382"/>
    <s v="GRN204906"/>
    <n v="85204480"/>
    <s v="M3 NYLON WASHER - 3.2MM I/D X 8MM O/D X 0.8MM THIC"/>
    <s v="Saint Helens WA9 5GG"/>
    <n v="119.8"/>
    <x v="1"/>
    <s v="Diesel"/>
    <n v="4.4325999999999997E-2"/>
  </r>
  <r>
    <s v="S025921"/>
    <x v="77"/>
    <s v="PO151784"/>
    <s v="GRN205037"/>
    <s v="11700-3841"/>
    <s v="CLAMP TWO LINE 1 1/2IN POLY VIBRATION DAMPING"/>
    <s v="Saint Helens WA9 5GG"/>
    <n v="119.8"/>
    <x v="1"/>
    <s v="Diesel"/>
    <n v="4.4325999999999997E-2"/>
  </r>
  <r>
    <s v="S025921"/>
    <x v="77"/>
    <s v="PO151746"/>
    <s v="GRN205039"/>
    <s v="11701-3897"/>
    <s v="M6 X 40 HEXAGON SOCKET BUTTON HEAD SCREW A2-70"/>
    <s v="Saint Helens WA9 5GG"/>
    <n v="119.8"/>
    <x v="1"/>
    <s v="Diesel"/>
    <n v="4.4325999999999997E-2"/>
  </r>
  <r>
    <s v="S025921"/>
    <x v="77"/>
    <s v="PO151941"/>
    <s v="GRN205040"/>
    <s v="11700-7009"/>
    <s v="WASHER TWO-PART LOCKING  3/4IN ZINC"/>
    <s v="Saint Helens WA9 5GG"/>
    <n v="119.8"/>
    <x v="1"/>
    <s v="Diesel"/>
    <n v="4.4325999999999997E-2"/>
  </r>
  <r>
    <s v="S025921"/>
    <x v="77"/>
    <s v="PO151726"/>
    <s v="GRN205041"/>
    <n v="85213150"/>
    <s v="M4 x 10 HEX SOCKET HD CAP SCREW GRADE A2-70"/>
    <s v="Saint Helens WA9 5GG"/>
    <n v="119.8"/>
    <x v="1"/>
    <s v="Diesel"/>
    <n v="4.4325999999999997E-2"/>
  </r>
  <r>
    <s v="S025921"/>
    <x v="77"/>
    <s v="PO145592"/>
    <s v="GRN205042"/>
    <n v="23254885"/>
    <s v="CONSUMABLES KIT FOR GANTRY/PORTAL INSTALLATION"/>
    <s v="Saint Helens WA9 5GG"/>
    <n v="119.8"/>
    <x v="1"/>
    <s v="Diesel"/>
    <n v="4.4325999999999997E-2"/>
  </r>
  <r>
    <s v="S025431"/>
    <x v="0"/>
    <s v="PO144992"/>
    <s v="GRN196495"/>
    <s v="331-1359-1"/>
    <s v="ASSY STEPPER MOTOR DRIVER PCB"/>
    <s v="Boston Massachusetts"/>
    <n v="3154"/>
    <x v="0"/>
    <s v="Crude"/>
    <n v="1.0118031999999999E-2"/>
  </r>
  <r>
    <s v="S025921"/>
    <x v="77"/>
    <s v="PO143084"/>
    <s v="GRN205043"/>
    <n v="23254885"/>
    <s v="CONSUMABLES KIT FOR GANTRY/PORTAL INSTALLATION"/>
    <s v="Saint Helens WA9 5GG"/>
    <n v="119.8"/>
    <x v="1"/>
    <s v="Diesel"/>
    <n v="4.4325999999999997E-2"/>
  </r>
  <r>
    <s v="S025921"/>
    <x v="77"/>
    <s v="PO151386"/>
    <s v="GRN205045"/>
    <n v="85209010"/>
    <s v="M10 x 25 HEX HEAD SCREW GRADE 8.8"/>
    <s v="Saint Helens WA9 5GG"/>
    <n v="119.8"/>
    <x v="1"/>
    <s v="Diesel"/>
    <n v="4.4325999999999997E-2"/>
  </r>
  <r>
    <s v="S024276"/>
    <x v="79"/>
    <s v="PO138186"/>
    <s v="GRN178372"/>
    <n v="1445004"/>
    <s v="SURVEY METER PRESSURIZED URION CHAMBER WITH DOSE E"/>
    <s v="Norwich NR6 6JB"/>
    <n v="422"/>
    <x v="2"/>
    <s v="Diesel"/>
    <n v="1.5613999999999999E-3"/>
  </r>
  <r>
    <s v="S024276"/>
    <x v="79"/>
    <s v="PO138679"/>
    <s v="GRN178373"/>
    <n v="1445004"/>
    <s v="SURVEY METER PRESSURIZED URION CHAMBER WITH DOSE E"/>
    <s v="Norwich NR6 6JB"/>
    <n v="422"/>
    <x v="2"/>
    <s v="Diesel"/>
    <n v="1.5613999999999999E-3"/>
  </r>
  <r>
    <s v="S024276"/>
    <x v="79"/>
    <s v="PO140040"/>
    <s v="GRN180263"/>
    <n v="1445004"/>
    <s v="SURVEY METER PRESSURIZED URION CHAMBER WITH DOSE E"/>
    <s v="Norwich NR6 6JB"/>
    <n v="422"/>
    <x v="2"/>
    <s v="Diesel"/>
    <n v="1.5613999999999999E-3"/>
  </r>
  <r>
    <s v="S024276"/>
    <x v="79"/>
    <s v="PO141638"/>
    <s v="GRN181295"/>
    <n v="1445004"/>
    <s v="SURVEY METER PRESSURIZED URION CHAMBER WITH DOSE E"/>
    <s v="Norwich NR6 6JB"/>
    <n v="422"/>
    <x v="2"/>
    <s v="Diesel"/>
    <n v="1.5613999999999999E-3"/>
  </r>
  <r>
    <s v="S024276"/>
    <x v="79"/>
    <s v="PO140040"/>
    <s v="GRN181451"/>
    <n v="1445004"/>
    <s v="SURVEY METER PRESSURIZED URION CHAMBER WITH DOSE E"/>
    <s v="Norwich NR6 6JB"/>
    <n v="422"/>
    <x v="2"/>
    <s v="Diesel"/>
    <n v="1.5613999999999999E-3"/>
  </r>
  <r>
    <s v="S024276"/>
    <x v="79"/>
    <s v="PO140040"/>
    <s v="GRN182914"/>
    <n v="1445004"/>
    <s v="SURVEY METER PRESSURIZED URION CHAMBER WITH DOSE E"/>
    <s v="Norwich NR6 6JB"/>
    <n v="422"/>
    <x v="2"/>
    <s v="Diesel"/>
    <n v="1.5613999999999999E-3"/>
  </r>
  <r>
    <s v="S024276"/>
    <x v="79"/>
    <s v="PO138679"/>
    <s v="GRN185426"/>
    <n v="1445004"/>
    <s v="SURVEY METER PRESSURIZED URION CHAMBER WITH DOSE E"/>
    <s v="Norwich NR6 6JB"/>
    <n v="422"/>
    <x v="2"/>
    <s v="Diesel"/>
    <n v="1.5613999999999999E-3"/>
  </r>
  <r>
    <s v="S024276"/>
    <x v="79"/>
    <s v="PO141994"/>
    <s v="GRN185907"/>
    <n v="1445004"/>
    <s v="SURVEY METER PRESSURIZED URION CHAMBER WITH DOSE E"/>
    <s v="Norwich NR6 6JB"/>
    <n v="422"/>
    <x v="2"/>
    <s v="Diesel"/>
    <n v="1.5613999999999999E-3"/>
  </r>
  <r>
    <s v="S024276"/>
    <x v="79"/>
    <s v="PO138679"/>
    <s v="GRN186963"/>
    <n v="1445004"/>
    <s v="SURVEY METER PRESSURIZED URION CHAMBER WITH DOSE E"/>
    <s v="Norwich NR6 6JB"/>
    <n v="422"/>
    <x v="2"/>
    <s v="Diesel"/>
    <n v="1.5613999999999999E-3"/>
  </r>
  <r>
    <s v="S024276"/>
    <x v="79"/>
    <s v="PO140040"/>
    <s v="GRN186970"/>
    <n v="1445004"/>
    <s v="SURVEY METER PRESSURIZED URION CHAMBER WITH DOSE E"/>
    <s v="Norwich NR6 6JB"/>
    <n v="422"/>
    <x v="2"/>
    <s v="Diesel"/>
    <n v="1.5613999999999999E-3"/>
  </r>
  <r>
    <s v="S024276"/>
    <x v="79"/>
    <s v="PO143208"/>
    <s v="GRN187623"/>
    <n v="1445004"/>
    <s v="SURVEY METER PRESSURIZED URION CHAMBER WITH DOSE E"/>
    <s v="Norwich NR6 6JB"/>
    <n v="422"/>
    <x v="2"/>
    <s v="Diesel"/>
    <n v="1.5613999999999999E-3"/>
  </r>
  <r>
    <s v="S024276"/>
    <x v="79"/>
    <s v="PO143207"/>
    <s v="GRN187625"/>
    <n v="1445004"/>
    <s v="SURVEY METER PRESSURIZED URION CHAMBER WITH DOSE E"/>
    <s v="Norwich NR6 6JB"/>
    <n v="422"/>
    <x v="2"/>
    <s v="Diesel"/>
    <n v="1.5613999999999999E-3"/>
  </r>
  <r>
    <s v="S024276"/>
    <x v="79"/>
    <s v="PO143211"/>
    <s v="GRN187626"/>
    <n v="1445004"/>
    <s v="SURVEY METER PRESSURIZED URION CHAMBER WITH DOSE E"/>
    <s v="Norwich NR6 6JB"/>
    <n v="422"/>
    <x v="2"/>
    <s v="Diesel"/>
    <n v="1.5613999999999999E-3"/>
  </r>
  <r>
    <s v="S024276"/>
    <x v="79"/>
    <s v="PO143209"/>
    <s v="GRN187628"/>
    <n v="1445004"/>
    <s v="SURVEY METER PRESSURIZED URION CHAMBER WITH DOSE E"/>
    <s v="Norwich NR6 6JB"/>
    <n v="422"/>
    <x v="2"/>
    <s v="Diesel"/>
    <n v="1.5613999999999999E-3"/>
  </r>
  <r>
    <s v="S024276"/>
    <x v="79"/>
    <s v="PO143813"/>
    <s v="GRN193260"/>
    <n v="1445004"/>
    <s v="SURVEY METER PRESSURIZED URION CHAMBER WITH DOSE E"/>
    <s v="Norwich NR6 6JB"/>
    <n v="422"/>
    <x v="2"/>
    <s v="Diesel"/>
    <n v="1.5613999999999999E-3"/>
  </r>
  <r>
    <s v="S001121"/>
    <x v="5"/>
    <s v="PO149157"/>
    <s v="GRN196514"/>
    <n v="79212140"/>
    <s v="RCD STANDARD CONFIG 4-POLE 30mA SENSITIVITY 80A"/>
    <s v="Salford M5 4BE"/>
    <n v="103.6"/>
    <x v="2"/>
    <s v="Diesel"/>
    <n v="3.8331999999999998E-4"/>
  </r>
  <r>
    <s v="S024276"/>
    <x v="79"/>
    <s v="PO145386"/>
    <s v="GRN203540"/>
    <n v="1445004"/>
    <s v="SURVEY METER PRESSURIZED URION CHAMBER WITH DOSE E"/>
    <s v="Norwich NR6 6JB"/>
    <n v="422"/>
    <x v="2"/>
    <s v="Diesel"/>
    <n v="1.5613999999999999E-3"/>
  </r>
  <r>
    <s v="S024276"/>
    <x v="79"/>
    <s v="PO143813"/>
    <s v="GRN203798"/>
    <n v="1445004"/>
    <s v="SURVEY METER PRESSURIZED URION CHAMBER WITH DOSE E"/>
    <s v="Norwich NR6 6JB"/>
    <n v="422"/>
    <x v="2"/>
    <s v="Diesel"/>
    <n v="1.5613999999999999E-3"/>
  </r>
  <r>
    <s v="S024276"/>
    <x v="79"/>
    <s v="PO143813"/>
    <s v="GRN203803"/>
    <n v="1445004"/>
    <s v="SURVEY METER PRESSURIZED URION CHAMBER WITH DOSE E"/>
    <s v="Norwich NR6 6JB"/>
    <n v="422"/>
    <x v="2"/>
    <s v="Diesel"/>
    <n v="1.5613999999999999E-3"/>
  </r>
  <r>
    <s v="S024276"/>
    <x v="79"/>
    <s v="PO143813"/>
    <s v="GRN203814"/>
    <n v="1445004"/>
    <s v="SURVEY METER PRESSURIZED URION CHAMBER WITH DOSE E"/>
    <s v="Norwich NR6 6JB"/>
    <n v="422"/>
    <x v="2"/>
    <s v="Diesel"/>
    <n v="1.5613999999999999E-3"/>
  </r>
  <r>
    <s v="S024276"/>
    <x v="79"/>
    <s v="PO143813"/>
    <s v="GRN204459"/>
    <n v="1445004"/>
    <s v="SURVEY METER PRESSURIZED URION CHAMBER WITH DOSE E"/>
    <s v="Norwich NR6 6JB"/>
    <n v="422"/>
    <x v="2"/>
    <s v="Diesel"/>
    <n v="1.5613999999999999E-3"/>
  </r>
  <r>
    <s v="S026609"/>
    <x v="80"/>
    <s v="PO141314"/>
    <s v="GRN178480"/>
    <s v="11700-6054"/>
    <s v="ENCLOSURE RACK MOUNT FIBER FHD CASSETTE PANEL UP T"/>
    <s v="85375 Neufahrn bei Freising"/>
    <n v="1756"/>
    <x v="2"/>
    <s v="Diesel"/>
    <n v="6.4972000000000007E-3"/>
  </r>
  <r>
    <s v="S026609"/>
    <x v="80"/>
    <s v="PO140968"/>
    <s v="GRN179165"/>
    <n v="101042015"/>
    <s v="SFP-10G-LR COMPATIBLE, 10GBASE-LR SFP+ 1310NM 10KM"/>
    <s v="85375 Neufahrn bei Freising"/>
    <n v="1756"/>
    <x v="2"/>
    <s v="Diesel"/>
    <n v="6.4972000000000007E-3"/>
  </r>
  <r>
    <s v="S026609"/>
    <x v="80"/>
    <s v="PO142131"/>
    <s v="GRN179537"/>
    <s v="11700-6054"/>
    <s v="ENCLOSURE RACK MOUNT FIBER FHD CASSETTE PANEL UP T"/>
    <s v="85375 Neufahrn bei Freising"/>
    <n v="1756"/>
    <x v="2"/>
    <s v="Diesel"/>
    <n v="6.4972000000000007E-3"/>
  </r>
  <r>
    <s v="S026609"/>
    <x v="80"/>
    <s v="PO142173"/>
    <s v="GRN179623"/>
    <s v="11700-6189"/>
    <s v="NTWK SFP XCVR LC SMF/MMF INTEL COMPAT 1G IND -40 T"/>
    <s v="85375 Neufahrn bei Freising"/>
    <n v="1756"/>
    <x v="2"/>
    <s v="Diesel"/>
    <n v="6.4972000000000007E-3"/>
  </r>
  <r>
    <s v="S024744"/>
    <x v="25"/>
    <s v="PO148792"/>
    <s v="GRN196524"/>
    <n v="101040789"/>
    <s v="PERSONNEL DOOR - INNER PANEL 21mm THICK"/>
    <s v="Huddersfield HD7 5JN"/>
    <n v="104.8"/>
    <x v="1"/>
    <s v="Diesel"/>
    <n v="3.8775999999999998E-2"/>
  </r>
  <r>
    <s v="S024099"/>
    <x v="47"/>
    <s v="PO142241"/>
    <s v="GRN198857"/>
    <s v="361-1087-1"/>
    <s v="CROSS BEAM &amp; TRANSPORT KIT ASSY"/>
    <s v="Stafford ST16 3DR"/>
    <n v="49.6"/>
    <x v="3"/>
    <s v="Diesel"/>
    <n v="5.0430800000000005E-2"/>
  </r>
  <r>
    <s v="S026609"/>
    <x v="80"/>
    <s v="PO139711"/>
    <s v="GRN180386"/>
    <s v="11700-6145"/>
    <s v="BLANK PLATE FOR RACKMOUNT FHD FIBER CASSETTE ENCLO"/>
    <s v="85375 Neufahrn bei Freising"/>
    <n v="1756"/>
    <x v="2"/>
    <s v="Diesel"/>
    <n v="6.4972000000000007E-3"/>
  </r>
  <r>
    <s v="S026609"/>
    <x v="80"/>
    <s v="PO141512"/>
    <s v="GRN180558"/>
    <s v="11700-6054"/>
    <s v="ENCLOSURE RACK MOUNT FIBER FHD CASSETTE PANEL UP T"/>
    <s v="85375 Neufahrn bei Freising"/>
    <n v="1756"/>
    <x v="2"/>
    <s v="Diesel"/>
    <n v="6.4972000000000007E-3"/>
  </r>
  <r>
    <s v="S001571"/>
    <x v="10"/>
    <s v="PO147592"/>
    <s v="GRN196528"/>
    <n v="42205718"/>
    <s v="WEATHER HOOD (180) VERTICAL MOUNTING"/>
    <s v="St Albans AL1 5BN"/>
    <n v="298"/>
    <x v="2"/>
    <s v="Diesel"/>
    <n v="1.1026E-3"/>
  </r>
  <r>
    <s v="S026609"/>
    <x v="80"/>
    <s v="PO142073"/>
    <s v="GRN180819"/>
    <n v="101042015"/>
    <s v="SFP-10G-LR COMPATIBLE, 10GBASE-LR SFP+ 1310NM 10KM"/>
    <s v="85375 Neufahrn bei Freising"/>
    <n v="1756"/>
    <x v="2"/>
    <s v="Diesel"/>
    <n v="6.4972000000000007E-3"/>
  </r>
  <r>
    <s v="S026609"/>
    <x v="80"/>
    <s v="PO142131"/>
    <s v="GRN180822"/>
    <s v="11700-6054"/>
    <s v="ENCLOSURE RACK MOUNT FIBER FHD CASSETTE PANEL UP T"/>
    <s v="85375 Neufahrn bei Freising"/>
    <n v="1756"/>
    <x v="2"/>
    <s v="Diesel"/>
    <n v="6.4972000000000007E-3"/>
  </r>
  <r>
    <s v="S026609"/>
    <x v="80"/>
    <s v="PO142131"/>
    <s v="GRN180910"/>
    <s v="11700-6176"/>
    <s v="CABLE FIBER LC-LC PATCH ONFP DUPLEX SINGLEMODE 9/1"/>
    <s v="85375 Neufahrn bei Freising"/>
    <n v="1756"/>
    <x v="2"/>
    <s v="Diesel"/>
    <n v="6.4972000000000007E-3"/>
  </r>
  <r>
    <s v="S002239"/>
    <x v="17"/>
    <s v="PO143492"/>
    <s v="GRN190149"/>
    <n v="101022020"/>
    <s v="TCU - HV, 3.0 ton, -40 to +55 C"/>
    <s v="UT 84104"/>
    <n v="4725"/>
    <x v="4"/>
    <s v="Aviation"/>
    <n v="8.3086819200000015"/>
  </r>
  <r>
    <s v="S002239"/>
    <x v="17"/>
    <s v="PO143492"/>
    <s v="GRN190152"/>
    <n v="101022020"/>
    <s v="TCU - HV, 3.0 ton, -40 to +55 C"/>
    <s v="UT 84104"/>
    <n v="4725"/>
    <x v="4"/>
    <s v="Aviation"/>
    <n v="8.3086819200000015"/>
  </r>
  <r>
    <s v="S002239"/>
    <x v="17"/>
    <s v="PO143492"/>
    <s v="GRN190721"/>
    <n v="101022020"/>
    <s v="TCU - HV, 3.0 ton, -40 to +55 C"/>
    <s v="UT 84104"/>
    <n v="4725"/>
    <x v="4"/>
    <s v="Aviation"/>
    <n v="8.3086819200000015"/>
  </r>
  <r>
    <s v="S002239"/>
    <x v="17"/>
    <s v="PO143492"/>
    <s v="GRN191942"/>
    <n v="101022020"/>
    <s v="TCU - HV, 3.0 ton, -40 to +55 C"/>
    <s v="UT 84104"/>
    <n v="4725"/>
    <x v="4"/>
    <s v="Aviation"/>
    <n v="8.3086819200000015"/>
  </r>
  <r>
    <s v="S026609"/>
    <x v="80"/>
    <s v="PO141512"/>
    <s v="GRN180970"/>
    <s v="11700-6176"/>
    <s v="CABLE FIBER LC-LC PATCH ONFP DUPLEX SINGLEMODE 9/1"/>
    <s v="85375 Neufahrn bei Freising"/>
    <n v="1756"/>
    <x v="2"/>
    <s v="Diesel"/>
    <n v="6.4972000000000007E-3"/>
  </r>
  <r>
    <s v="S026609"/>
    <x v="80"/>
    <s v="PO138680"/>
    <s v="GRN181734"/>
    <s v="11700-6176"/>
    <s v="CABLE FIBER LC-LC PATCH ONFP DUPLEX SINGLEMODE"/>
    <s v="85375 Neufahrn bei Freising"/>
    <n v="1756"/>
    <x v="2"/>
    <s v="Diesel"/>
    <n v="6.4972000000000007E-3"/>
  </r>
  <r>
    <s v="S026609"/>
    <x v="80"/>
    <s v="PO143571"/>
    <s v="GRN181758"/>
    <s v="11701-2559"/>
    <s v="CABLE FIBRE ARMORED LC-LC PATCH PVC -20M"/>
    <s v="85375 Neufahrn bei Freising"/>
    <n v="1756"/>
    <x v="2"/>
    <s v="Diesel"/>
    <n v="6.4972000000000007E-3"/>
  </r>
  <r>
    <s v="S026609"/>
    <x v="80"/>
    <s v="PO138680"/>
    <s v="GRN182073"/>
    <s v="11700-8225"/>
    <s v="CABLE FIBER ARMORED LC-LC PATCH PVC (OFNR) DUPLEX"/>
    <s v="85375 Neufahrn bei Freising"/>
    <n v="1756"/>
    <x v="2"/>
    <s v="Diesel"/>
    <n v="6.4972000000000007E-3"/>
  </r>
  <r>
    <s v="S026609"/>
    <x v="80"/>
    <s v="PO140856"/>
    <s v="GRN182565"/>
    <s v="11700-9181"/>
    <s v="NTWK SFP+ XCVR 10G 1310NM SINGLE MODE IND"/>
    <s v="85375 Neufahrn bei Freising"/>
    <n v="1756"/>
    <x v="2"/>
    <s v="Diesel"/>
    <n v="6.4972000000000007E-3"/>
  </r>
  <r>
    <s v="S026609"/>
    <x v="80"/>
    <s v="PO143218"/>
    <s v="GRN182637"/>
    <s v="11700-8224"/>
    <s v="CABLE FIBER ARMORED LC-LC PATCH PVC (OFNR) DUPLEX"/>
    <s v="85375 Neufahrn bei Freising"/>
    <n v="1756"/>
    <x v="2"/>
    <s v="Diesel"/>
    <n v="6.4972000000000007E-3"/>
  </r>
  <r>
    <s v="S026609"/>
    <x v="80"/>
    <s v="PO143217"/>
    <s v="GRN182649"/>
    <s v="255-1588-150"/>
    <s v="CABLE MILITARY-GRADE ARMORED MTP TRUNK 12 STRANDS"/>
    <s v="85375 Neufahrn bei Freising"/>
    <n v="1756"/>
    <x v="2"/>
    <s v="Diesel"/>
    <n v="6.4972000000000007E-3"/>
  </r>
  <r>
    <s v="S026609"/>
    <x v="80"/>
    <s v="PO143218"/>
    <s v="GRN182738"/>
    <s v="255-1588-150"/>
    <s v="CABLE MILITARY-GRADE ARMORED MTP TRUNK 12 STRANDS"/>
    <s v="85375 Neufahrn bei Freising"/>
    <n v="1756"/>
    <x v="2"/>
    <s v="Diesel"/>
    <n v="6.4972000000000007E-3"/>
  </r>
  <r>
    <s v="S026609"/>
    <x v="80"/>
    <s v="PO143825"/>
    <s v="GRN182793"/>
    <s v="11700-6054"/>
    <s v="ENCLOSURE RACK MOUNT FIBER FHD CASSETTE PANEL UP T"/>
    <s v="85375 Neufahrn bei Freising"/>
    <n v="1756"/>
    <x v="2"/>
    <s v="Diesel"/>
    <n v="6.4972000000000007E-3"/>
  </r>
  <r>
    <s v="S026609"/>
    <x v="80"/>
    <s v="PO143217"/>
    <s v="GRN182853"/>
    <n v="1"/>
    <s v="freight inwards"/>
    <s v="85375 Neufahrn bei Freising"/>
    <n v="1756"/>
    <x v="2"/>
    <s v="Diesel"/>
    <n v="6.4972000000000007E-3"/>
  </r>
  <r>
    <s v="S026609"/>
    <x v="80"/>
    <s v="PO138680"/>
    <s v="GRN183191"/>
    <s v="11700-6054"/>
    <s v="ENCLOSURE RACK MOUNT FIBER FHD CASSETTE PANEL"/>
    <s v="85375 Neufahrn bei Freising"/>
    <n v="1756"/>
    <x v="2"/>
    <s v="Diesel"/>
    <n v="6.4972000000000007E-3"/>
  </r>
  <r>
    <s v="S026609"/>
    <x v="80"/>
    <s v="PO138680"/>
    <s v="GRN183192"/>
    <s v="11700-8225"/>
    <s v="CABLE FIBER ARMORED LC-LC PATCH PVC (OFNR) DUPLEX"/>
    <s v="85375 Neufahrn bei Freising"/>
    <n v="1756"/>
    <x v="2"/>
    <s v="Diesel"/>
    <n v="6.4972000000000007E-3"/>
  </r>
  <r>
    <s v="S026609"/>
    <x v="80"/>
    <s v="PO143825"/>
    <s v="GRN183195"/>
    <s v="11700-6144"/>
    <s v="CASSETTE FHD MTP 12 FIBER SINGLEMODE TO 6 DUPLEX L"/>
    <s v="85375 Neufahrn bei Freising"/>
    <n v="1756"/>
    <x v="2"/>
    <s v="Diesel"/>
    <n v="6.4972000000000007E-3"/>
  </r>
  <r>
    <s v="S026609"/>
    <x v="80"/>
    <s v="PO143825"/>
    <s v="GRN183574"/>
    <s v="255-1737-30"/>
    <s v="CABLE MILITARY-GRADE ARMORED LC-LC 24 STRANDS SING"/>
    <s v="85375 Neufahrn bei Freising"/>
    <n v="1756"/>
    <x v="2"/>
    <s v="Diesel"/>
    <n v="6.4972000000000007E-3"/>
  </r>
  <r>
    <s v="S026609"/>
    <x v="80"/>
    <s v="PO144053"/>
    <s v="GRN183575"/>
    <s v="11700-6777"/>
    <s v="CABLE MILITARY-GRADE ARMORED MTP"/>
    <s v="85375 Neufahrn bei Freising"/>
    <n v="1756"/>
    <x v="2"/>
    <s v="Diesel"/>
    <n v="6.4972000000000007E-3"/>
  </r>
  <r>
    <s v="S026609"/>
    <x v="80"/>
    <s v="PO143219"/>
    <s v="GRN183576"/>
    <s v="11700-8224"/>
    <s v="CABLE FIBER ARMORED LC-LC PATCH PVC (OFNR) DUPLEX"/>
    <s v="85375 Neufahrn bei Freising"/>
    <n v="1756"/>
    <x v="2"/>
    <s v="Diesel"/>
    <n v="6.4972000000000007E-3"/>
  </r>
  <r>
    <s v="S026609"/>
    <x v="80"/>
    <s v="PO142073"/>
    <s v="GRN183578"/>
    <n v="101042015"/>
    <s v="SFP-10G-LR COMPATIBLE, 10GBASE-LR SFP+ 1310NM 10KM"/>
    <s v="85375 Neufahrn bei Freising"/>
    <n v="1756"/>
    <x v="2"/>
    <s v="Diesel"/>
    <n v="6.4972000000000007E-3"/>
  </r>
  <r>
    <s v="S026609"/>
    <x v="80"/>
    <s v="PO144305"/>
    <s v="GRN183580"/>
    <n v="101044706"/>
    <s v="FIBER OPTIC OS2 ARMORED LC-LC PATCH PVC 10M"/>
    <s v="85375 Neufahrn bei Freising"/>
    <n v="1756"/>
    <x v="2"/>
    <s v="Diesel"/>
    <n v="6.4972000000000007E-3"/>
  </r>
  <r>
    <s v="S026609"/>
    <x v="80"/>
    <s v="PO140042"/>
    <s v="GRN183593"/>
    <s v="11700-6144"/>
    <s v="CASSETTE FHD MTP 12 FIBER SINGLEMODE TO 6 DUPLEX L"/>
    <s v="85375 Neufahrn bei Freising"/>
    <n v="1756"/>
    <x v="2"/>
    <s v="Diesel"/>
    <n v="6.4972000000000007E-3"/>
  </r>
  <r>
    <s v="S026609"/>
    <x v="80"/>
    <s v="PO144430"/>
    <s v="GRN184079"/>
    <s v="11700-6144"/>
    <s v="CASSETTE FHD MTP 12 FIBER SINGLEMODE TO 6 DUPLEX L"/>
    <s v="85375 Neufahrn bei Freising"/>
    <n v="1756"/>
    <x v="2"/>
    <s v="Diesel"/>
    <n v="6.4972000000000007E-3"/>
  </r>
  <r>
    <s v="S026609"/>
    <x v="80"/>
    <s v="PO140968"/>
    <s v="GRN184209"/>
    <s v="11700-6054"/>
    <s v="ENCLOSURE RACK MOUNT FIBER FHD CASSETTE PANEL UP T"/>
    <s v="85375 Neufahrn bei Freising"/>
    <n v="1756"/>
    <x v="2"/>
    <s v="Diesel"/>
    <n v="6.4972000000000007E-3"/>
  </r>
  <r>
    <s v="S026609"/>
    <x v="80"/>
    <s v="PO144480"/>
    <s v="GRN184260"/>
    <s v="11700-6054"/>
    <s v="ENCLOSURE RACK MOUNT FIBER FHD CASSETTE PANEL UP T"/>
    <s v="85375 Neufahrn bei Freising"/>
    <n v="1756"/>
    <x v="2"/>
    <s v="Diesel"/>
    <n v="6.4972000000000007E-3"/>
  </r>
  <r>
    <s v="S026609"/>
    <x v="80"/>
    <s v="PO140042"/>
    <s v="GRN184298"/>
    <s v="11700-6176"/>
    <s v="CABLE FIBER LC-LC PATCH ONFP DUPLEX SINGLEMODE 9/1"/>
    <s v="85375 Neufahrn bei Freising"/>
    <n v="1756"/>
    <x v="2"/>
    <s v="Diesel"/>
    <n v="6.4972000000000007E-3"/>
  </r>
  <r>
    <s v="S026609"/>
    <x v="80"/>
    <s v="PO140968"/>
    <s v="GRN184929"/>
    <s v="11700-6176"/>
    <s v="CABLE FIBER LC-LC PATCH ONFP DUPLEX SINGLEMODE 9/1"/>
    <s v="85375 Neufahrn bei Freising"/>
    <n v="1756"/>
    <x v="2"/>
    <s v="Diesel"/>
    <n v="6.4972000000000007E-3"/>
  </r>
  <r>
    <s v="S026609"/>
    <x v="80"/>
    <s v="PO141512"/>
    <s v="GRN184930"/>
    <s v="11700-6054"/>
    <s v="ENCLOSURE RACK MOUNT FIBER FHD CASSETTE PANEL UP T"/>
    <s v="85375 Neufahrn bei Freising"/>
    <n v="1756"/>
    <x v="2"/>
    <s v="Diesel"/>
    <n v="6.4972000000000007E-3"/>
  </r>
  <r>
    <s v="S026609"/>
    <x v="80"/>
    <s v="PO138680"/>
    <s v="GRN184967"/>
    <s v="255-1737-30"/>
    <s v="CABLE MILITARY-GRADE ARMORED LC-LC 24 STRANDS"/>
    <s v="85375 Neufahrn bei Freising"/>
    <n v="1756"/>
    <x v="2"/>
    <s v="Diesel"/>
    <n v="6.4972000000000007E-3"/>
  </r>
  <r>
    <s v="S026609"/>
    <x v="80"/>
    <s v="PO140042"/>
    <s v="GRN185013"/>
    <s v="11700-6054"/>
    <s v="ENCLOSURE RACK MOUNT FIBER FHD CASSETTE PANEL UP T"/>
    <s v="85375 Neufahrn bei Freising"/>
    <n v="1756"/>
    <x v="2"/>
    <s v="Diesel"/>
    <n v="6.4972000000000007E-3"/>
  </r>
  <r>
    <s v="S026609"/>
    <x v="80"/>
    <s v="PO144978"/>
    <s v="GRN185255"/>
    <n v="101041659"/>
    <s v="1M (3FT) LC UPC TO LC UPC DUPLEX OS2 SINGLE MODE"/>
    <s v="85375 Neufahrn bei Freising"/>
    <n v="1756"/>
    <x v="2"/>
    <s v="Diesel"/>
    <n v="6.4972000000000007E-3"/>
  </r>
  <r>
    <s v="S026609"/>
    <x v="80"/>
    <s v="PO143825"/>
    <s v="GRN185283"/>
    <s v="11700-6054"/>
    <s v="ENCLOSURE RACK MOUNT FIBER FHD CASSETTE PANEL UP T"/>
    <s v="85375 Neufahrn bei Freising"/>
    <n v="1756"/>
    <x v="2"/>
    <s v="Diesel"/>
    <n v="6.4972000000000007E-3"/>
  </r>
  <r>
    <s v="S026609"/>
    <x v="80"/>
    <s v="PO143219"/>
    <s v="GRN185425"/>
    <s v="255-1588-150"/>
    <s v="CABLE MILITARY-GRADE ARMORED MTP TRUNK 12 STRANDS"/>
    <s v="85375 Neufahrn bei Freising"/>
    <n v="1756"/>
    <x v="2"/>
    <s v="Diesel"/>
    <n v="6.4972000000000007E-3"/>
  </r>
  <r>
    <s v="S026609"/>
    <x v="80"/>
    <s v="PO140042"/>
    <s v="GRN185549"/>
    <s v="11700-6145"/>
    <s v="BLANK PLATE FOR RACKMOUNT FHD FIBER CASSETTE ENCLO"/>
    <s v="85375 Neufahrn bei Freising"/>
    <n v="1756"/>
    <x v="2"/>
    <s v="Diesel"/>
    <n v="6.4972000000000007E-3"/>
  </r>
  <r>
    <s v="S026609"/>
    <x v="80"/>
    <s v="PO145047"/>
    <s v="GRN185616"/>
    <s v="11700-6144"/>
    <s v="CASSETTE FHD MTP 12 FIBER SINGLEMODE TO 6 DUPLEX L"/>
    <s v="85375 Neufahrn bei Freising"/>
    <n v="1756"/>
    <x v="2"/>
    <s v="Diesel"/>
    <n v="6.4972000000000007E-3"/>
  </r>
  <r>
    <s v="S026609"/>
    <x v="80"/>
    <s v="PO145047"/>
    <s v="GRN185677"/>
    <s v="11700-6144"/>
    <s v="CASSETTE FHD MTP 12 FIBER SINGLEMODE TO 6 DUPLEX L"/>
    <s v="85375 Neufahrn bei Freising"/>
    <n v="1756"/>
    <x v="2"/>
    <s v="Diesel"/>
    <n v="6.4972000000000007E-3"/>
  </r>
  <r>
    <s v="S026609"/>
    <x v="80"/>
    <s v="PO144866"/>
    <s v="GRN185816"/>
    <n v="101046208"/>
    <s v="24 CORE SPLICE TRAY FOR FHD RACK"/>
    <s v="85375 Neufahrn bei Freising"/>
    <n v="1756"/>
    <x v="2"/>
    <s v="Diesel"/>
    <n v="6.4972000000000007E-3"/>
  </r>
  <r>
    <s v="S026609"/>
    <x v="80"/>
    <s v="PO145196"/>
    <s v="GRN186080"/>
    <s v="11700-6144"/>
    <s v="CASSETTE FHD MTP 12 FIBER SINGLEMODE TO 6 DUPLEX L"/>
    <s v="85375 Neufahrn bei Freising"/>
    <n v="1756"/>
    <x v="2"/>
    <s v="Diesel"/>
    <n v="6.4972000000000007E-3"/>
  </r>
  <r>
    <s v="S026609"/>
    <x v="80"/>
    <s v="PO143217"/>
    <s v="GRN186606"/>
    <s v="255-1737-30"/>
    <s v="CABLE MILITARY-GRADE ARMORED LC-LC 24 STRANDS SING"/>
    <s v="85375 Neufahrn bei Freising"/>
    <n v="1756"/>
    <x v="2"/>
    <s v="Diesel"/>
    <n v="6.4972000000000007E-3"/>
  </r>
  <r>
    <s v="S026609"/>
    <x v="80"/>
    <s v="PO143220"/>
    <s v="GRN186903"/>
    <s v="255-1588-150"/>
    <s v="CABLE MILITARY-GRADE ARMORED MTP TRUNK 12 STRANDS"/>
    <s v="85375 Neufahrn bei Freising"/>
    <n v="1756"/>
    <x v="2"/>
    <s v="Diesel"/>
    <n v="6.4972000000000007E-3"/>
  </r>
  <r>
    <s v="S026609"/>
    <x v="80"/>
    <s v="PO143217"/>
    <s v="GRN186960"/>
    <n v="1"/>
    <s v="freight inwards"/>
    <s v="85375 Neufahrn bei Freising"/>
    <n v="1756"/>
    <x v="2"/>
    <s v="Diesel"/>
    <n v="6.4972000000000007E-3"/>
  </r>
  <r>
    <s v="S026609"/>
    <x v="80"/>
    <s v="PO143825"/>
    <s v="GRN187059"/>
    <s v="11700-6054"/>
    <s v="ENCLOSURE RACK MOUNT FIBER FHD CASSETTE PANEL UP T"/>
    <s v="85375 Neufahrn bei Freising"/>
    <n v="1756"/>
    <x v="2"/>
    <s v="Diesel"/>
    <n v="6.4972000000000007E-3"/>
  </r>
  <r>
    <s v="S026609"/>
    <x v="80"/>
    <s v="PO138680"/>
    <s v="GRN187432"/>
    <n v="1"/>
    <s v="freight inwards"/>
    <s v="85375 Neufahrn bei Freising"/>
    <n v="1756"/>
    <x v="2"/>
    <s v="Diesel"/>
    <n v="6.4972000000000007E-3"/>
  </r>
  <r>
    <s v="S026609"/>
    <x v="80"/>
    <s v="PO143222"/>
    <s v="GRN188219"/>
    <s v="255-1588-150"/>
    <s v="CABLE MILITARY-GRADE ARMORED MTP TRUNK 12 STRANDS"/>
    <s v="85375 Neufahrn bei Freising"/>
    <n v="1756"/>
    <x v="2"/>
    <s v="Diesel"/>
    <n v="6.4972000000000007E-3"/>
  </r>
  <r>
    <s v="S026609"/>
    <x v="80"/>
    <s v="PO143825"/>
    <s v="GRN188439"/>
    <s v="11700-6054"/>
    <s v="ENCLOSURE RACK MOUNT FIBER FHD CASSETTE PANEL UP T"/>
    <s v="85375 Neufahrn bei Freising"/>
    <n v="1756"/>
    <x v="2"/>
    <s v="Diesel"/>
    <n v="6.4972000000000007E-3"/>
  </r>
  <r>
    <s v="S026609"/>
    <x v="80"/>
    <s v="PO146222"/>
    <s v="GRN188441"/>
    <n v="101041619"/>
    <s v="2M (7FT) LC UPC TO LC UPC DUPLEX OS2 SINGLE MODE A"/>
    <s v="85375 Neufahrn bei Freising"/>
    <n v="1756"/>
    <x v="2"/>
    <s v="Diesel"/>
    <n v="6.4972000000000007E-3"/>
  </r>
  <r>
    <s v="S026609"/>
    <x v="80"/>
    <s v="PO145196"/>
    <s v="GRN189269"/>
    <s v="11700-6145"/>
    <s v="BLANK PLATE FOR RACKMOUNT FHD FIBER CASSETTE ENCLO"/>
    <s v="85375 Neufahrn bei Freising"/>
    <n v="1756"/>
    <x v="2"/>
    <s v="Diesel"/>
    <n v="6.4972000000000007E-3"/>
  </r>
  <r>
    <s v="S026609"/>
    <x v="80"/>
    <s v="PO140042"/>
    <s v="GRN189462"/>
    <s v="255-1588-75"/>
    <s v="CABLE MILITARY-GRADE ARMORED MTP TRUNK  75 METERS"/>
    <s v="85375 Neufahrn bei Freising"/>
    <n v="1756"/>
    <x v="2"/>
    <s v="Diesel"/>
    <n v="6.4972000000000007E-3"/>
  </r>
  <r>
    <s v="S026609"/>
    <x v="80"/>
    <s v="PO146833"/>
    <s v="GRN189896"/>
    <s v="11701-3112"/>
    <s v="LC/UPC TO LC/UPC DUPLEX OS2 SINGLE MODE FIBER OPTI"/>
    <s v="85375 Neufahrn bei Freising"/>
    <n v="1756"/>
    <x v="2"/>
    <s v="Diesel"/>
    <n v="6.4972000000000007E-3"/>
  </r>
  <r>
    <s v="S026609"/>
    <x v="80"/>
    <s v="PO140042"/>
    <s v="GRN190307"/>
    <s v="255-1737-30"/>
    <s v="CABLE MILITARY-GRADE ARMORED LC-LC 24 STRANDS"/>
    <s v="85375 Neufahrn bei Freising"/>
    <n v="1756"/>
    <x v="2"/>
    <s v="Diesel"/>
    <n v="6.4972000000000007E-3"/>
  </r>
  <r>
    <s v="S026609"/>
    <x v="80"/>
    <s v="PO145047"/>
    <s v="GRN191195"/>
    <s v="11700-6144"/>
    <s v="CASSETTE FHD MTP 12 FIBER SINGLEMODE TO 6 DUPLEX L"/>
    <s v="85375 Neufahrn bei Freising"/>
    <n v="1756"/>
    <x v="2"/>
    <s v="Diesel"/>
    <n v="6.4972000000000007E-3"/>
  </r>
  <r>
    <s v="S026609"/>
    <x v="80"/>
    <s v="PO138680"/>
    <s v="GRN191244"/>
    <s v="255-1737-30"/>
    <s v="CABLE MILITARY-GRADE ARMORED LC-LC 24 STRANDS"/>
    <s v="85375 Neufahrn bei Freising"/>
    <n v="1756"/>
    <x v="2"/>
    <s v="Diesel"/>
    <n v="6.4972000000000007E-3"/>
  </r>
  <r>
    <s v="S026609"/>
    <x v="80"/>
    <s v="PO138680"/>
    <s v="GRN191245"/>
    <n v="1"/>
    <s v="freight inwards"/>
    <s v="85375 Neufahrn bei Freising"/>
    <n v="1756"/>
    <x v="2"/>
    <s v="Diesel"/>
    <n v="6.4972000000000007E-3"/>
  </r>
  <r>
    <s v="S026609"/>
    <x v="80"/>
    <s v="PO140968"/>
    <s v="GRN191247"/>
    <s v="255-1737-30"/>
    <s v="CABLE MILITARY-GRADE ARMORED LC-LC 24 STRANDS"/>
    <s v="85375 Neufahrn bei Freising"/>
    <n v="1756"/>
    <x v="2"/>
    <s v="Diesel"/>
    <n v="6.4972000000000007E-3"/>
  </r>
  <r>
    <s v="S024448"/>
    <x v="58"/>
    <s v="PO148509"/>
    <s v="GRN196590"/>
    <n v="101016464"/>
    <s v="RELAY, SPDT, 24VDC COIL WITH DIODE, 250VAC 12A"/>
    <s v="California 94560"/>
    <n v="5214"/>
    <x v="0"/>
    <s v="Crude"/>
    <n v="0.4181628"/>
  </r>
  <r>
    <s v="S026609"/>
    <x v="80"/>
    <s v="PO146818"/>
    <s v="GRN191248"/>
    <s v="11701-3110"/>
    <s v="OS2 FIBRE OPTIC CABLE, 8 FIBRES ST-LC SIMPLEX 15M"/>
    <s v="85375 Neufahrn bei Freising"/>
    <n v="1756"/>
    <x v="2"/>
    <s v="Diesel"/>
    <n v="6.4972000000000007E-3"/>
  </r>
  <r>
    <s v="S026609"/>
    <x v="80"/>
    <s v="PO145047"/>
    <s v="GRN191279"/>
    <s v="255-1588-150"/>
    <s v="CABLE MILITARY-GRADE ARMORED MTP TRUNK 12 STRANDS"/>
    <s v="85375 Neufahrn bei Freising"/>
    <n v="1756"/>
    <x v="2"/>
    <s v="Diesel"/>
    <n v="6.4972000000000007E-3"/>
  </r>
  <r>
    <s v="S026602"/>
    <x v="12"/>
    <s v="PO148291"/>
    <s v="GRN196593"/>
    <n v="101049325"/>
    <s v="DIESEL OIL MOBIL DELVAC 1 5W-40 (4 LITRE)"/>
    <s v="Watford WD24 7GG"/>
    <n v="302"/>
    <x v="2"/>
    <s v="Diesl"/>
    <n v="1.1173999999999999E-3"/>
  </r>
  <r>
    <s v="S026609"/>
    <x v="80"/>
    <s v="PO145196"/>
    <s v="GRN191314"/>
    <s v="11700-6145"/>
    <s v="BLANK PLATE FOR RACKMOUNT FHD FIBER CASSETTE ENCLO"/>
    <s v="85375 Neufahrn bei Freising"/>
    <n v="1756"/>
    <x v="2"/>
    <s v="Diesel"/>
    <n v="6.4972000000000007E-3"/>
  </r>
  <r>
    <s v="S026609"/>
    <x v="80"/>
    <s v="PO146841"/>
    <s v="GRN191364"/>
    <s v="11701-3199"/>
    <s v="OS2 SINGLE MODE ARMORED LC UPC DUPLEX TO LC UPC DU"/>
    <s v="85375 Neufahrn bei Freising"/>
    <n v="1756"/>
    <x v="2"/>
    <s v="Diesel"/>
    <n v="6.4972000000000007E-3"/>
  </r>
  <r>
    <s v="S026609"/>
    <x v="80"/>
    <s v="PO146841"/>
    <s v="GRN191435"/>
    <s v="11701-3199"/>
    <s v="OS2 SINGLE MODE ARMORED LC UPC DUPLEX TO LC UPC DU"/>
    <s v="85375 Neufahrn bei Freising"/>
    <n v="1756"/>
    <x v="2"/>
    <s v="Diesel"/>
    <n v="6.4972000000000007E-3"/>
  </r>
  <r>
    <s v="S026609"/>
    <x v="80"/>
    <s v="PO146841"/>
    <s v="GRN191947"/>
    <n v="1"/>
    <s v="freight inwards - To antecipate from 28/08/23"/>
    <s v="85375 Neufahrn bei Freising"/>
    <n v="1756"/>
    <x v="2"/>
    <s v="Diesel"/>
    <n v="6.4972000000000007E-3"/>
  </r>
  <r>
    <s v="S026609"/>
    <x v="80"/>
    <s v="PO147452"/>
    <s v="GRN192823"/>
    <s v="11700-9181"/>
    <s v="NTWK SFP+ XCVR 10G 1310NM SINGLE MODE IND"/>
    <s v="85375 Neufahrn bei Freising"/>
    <n v="1756"/>
    <x v="2"/>
    <s v="Diesel"/>
    <n v="6.4972000000000007E-3"/>
  </r>
  <r>
    <s v="S026609"/>
    <x v="80"/>
    <s v="PO147019"/>
    <s v="GRN192825"/>
    <s v="11701-2559"/>
    <s v="CABLE FIBRE ARMORED LC-LC PATCH PVC -20M"/>
    <s v="85375 Neufahrn bei Freising"/>
    <n v="1756"/>
    <x v="2"/>
    <s v="Diesel"/>
    <n v="6.4972000000000007E-3"/>
  </r>
  <r>
    <s v="S026609"/>
    <x v="80"/>
    <s v="PO147947"/>
    <s v="GRN192975"/>
    <s v="11700-8300"/>
    <s v="NETWORK XCEIVER SFP+ DUAL-RATE LC SINGLE-MODE INTE"/>
    <s v="85375 Neufahrn bei Freising"/>
    <n v="1756"/>
    <x v="2"/>
    <s v="Diesel"/>
    <n v="6.4972000000000007E-3"/>
  </r>
  <r>
    <s v="S026609"/>
    <x v="80"/>
    <s v="PO147276"/>
    <s v="GRN192996"/>
    <s v="11700-8225"/>
    <s v="CABLE FIBER ARMORED LC-LC PATCH PVC (OFNR) DUPLEX"/>
    <s v="85375 Neufahrn bei Freising"/>
    <n v="1756"/>
    <x v="2"/>
    <s v="Diesel"/>
    <n v="6.4972000000000007E-3"/>
  </r>
  <r>
    <s v="S026609"/>
    <x v="80"/>
    <s v="PO146841"/>
    <s v="GRN193288"/>
    <s v="11701-3199"/>
    <s v="OS2 SINGLE MODE ARMORED LC UPC DUPLEX TO LC UPC DU"/>
    <s v="85375 Neufahrn bei Freising"/>
    <n v="1756"/>
    <x v="2"/>
    <s v="Diesel"/>
    <n v="6.4972000000000007E-3"/>
  </r>
  <r>
    <s v="S026609"/>
    <x v="80"/>
    <s v="PO147975"/>
    <s v="GRN193291"/>
    <s v="11700-8300"/>
    <s v="NETWORK XCEIVER SFP+ DUAL-RATE LC SINGLE-MODE INTE"/>
    <s v="85375 Neufahrn bei Freising"/>
    <n v="1756"/>
    <x v="2"/>
    <s v="Diesel"/>
    <n v="6.4972000000000007E-3"/>
  </r>
  <r>
    <s v="S026609"/>
    <x v="80"/>
    <s v="PO142131"/>
    <s v="GRN193293"/>
    <s v="11700-6054"/>
    <s v="ENCLOSURE RACK MOUNT FIBER FHD CASSETTE PANEL UP T"/>
    <s v="85375 Neufahrn bei Freising"/>
    <n v="1756"/>
    <x v="2"/>
    <s v="Diesel"/>
    <n v="6.4972000000000007E-3"/>
  </r>
  <r>
    <s v="S026609"/>
    <x v="80"/>
    <s v="PO145196"/>
    <s v="GRN193326"/>
    <s v="255-1588-150"/>
    <s v="CABLE MILITARY-GRADE ARMORED MTP TRUNK 12 STRANDS"/>
    <s v="85375 Neufahrn bei Freising"/>
    <n v="1756"/>
    <x v="2"/>
    <s v="Diesel"/>
    <n v="6.4972000000000007E-3"/>
  </r>
  <r>
    <s v="S026609"/>
    <x v="80"/>
    <s v="PO142131"/>
    <s v="GRN193934"/>
    <s v="11700-6144"/>
    <s v="CASSETTE FHD MTP 12 FIBER SINGLEMODE TO 6 DUPLEX L"/>
    <s v="85375 Neufahrn bei Freising"/>
    <n v="1756"/>
    <x v="2"/>
    <s v="Diesel"/>
    <n v="6.4972000000000007E-3"/>
  </r>
  <r>
    <s v="S026609"/>
    <x v="80"/>
    <s v="PO142073"/>
    <s v="GRN194057"/>
    <n v="101042015"/>
    <s v="SFP-10G-LR COMPATIBLE, 10GBASE-LR SFP+ 1310NM 10KM"/>
    <s v="85375 Neufahrn bei Freising"/>
    <n v="1756"/>
    <x v="2"/>
    <s v="Diesel"/>
    <n v="6.4972000000000007E-3"/>
  </r>
  <r>
    <s v="S026609"/>
    <x v="80"/>
    <s v="PO147975"/>
    <s v="GRN194219"/>
    <s v="11700-8224"/>
    <s v="CABLE FIBER ARMORED LC-LC PATCH PVC (OFNR) DUPLEX"/>
    <s v="85375 Neufahrn bei Freising"/>
    <n v="1756"/>
    <x v="2"/>
    <s v="Diesel"/>
    <n v="6.4972000000000007E-3"/>
  </r>
  <r>
    <s v="S025431"/>
    <x v="0"/>
    <s v="PO149074"/>
    <s v="GRN196611"/>
    <n v="9412"/>
    <s v="SC880 CONTROLLER ASM"/>
    <s v="Boston Massachusetts"/>
    <n v="3154"/>
    <x v="0"/>
    <s v="Crude"/>
    <n v="1.0118031999999999E-2"/>
  </r>
  <r>
    <s v="S026609"/>
    <x v="80"/>
    <s v="PO147975"/>
    <s v="GRN194484"/>
    <s v="11700-6189"/>
    <s v="NTWK SFP XCVR LC SMF/MMF INTEL COMPAT 1G IND -40 T"/>
    <s v="85375 Neufahrn bei Freising"/>
    <n v="1756"/>
    <x v="2"/>
    <s v="Diesel"/>
    <n v="6.4972000000000007E-3"/>
  </r>
  <r>
    <s v="S026609"/>
    <x v="80"/>
    <s v="PO148410"/>
    <s v="GRN194548"/>
    <s v="11700-8225"/>
    <s v="CABLE FIBER ARMORED LC-LC PATCH PVC (OFNR) DUPLEX"/>
    <s v="85375 Neufahrn bei Freising"/>
    <n v="1756"/>
    <x v="2"/>
    <s v="Diesel"/>
    <n v="6.4972000000000007E-3"/>
  </r>
  <r>
    <s v="S023222"/>
    <x v="11"/>
    <s v="PO148550"/>
    <s v="GRN196614"/>
    <n v="42203604"/>
    <s v="SURECROSS DX80 NODE 2.4GHZ"/>
    <s v="Wickford SS11 8YT"/>
    <n v="390"/>
    <x v="2"/>
    <s v="Diesel"/>
    <n v="1.4430000000000001E-3"/>
  </r>
  <r>
    <s v="S026609"/>
    <x v="80"/>
    <s v="PO148410"/>
    <s v="GRN194881"/>
    <n v="1"/>
    <s v="freight inwards for Line 5"/>
    <s v="85375 Neufahrn bei Freising"/>
    <n v="1756"/>
    <x v="2"/>
    <s v="Diesel"/>
    <n v="6.4972000000000007E-3"/>
  </r>
  <r>
    <s v="S001121"/>
    <x v="5"/>
    <s v="PO143193"/>
    <s v="GRN196616"/>
    <n v="50205993"/>
    <s v="1492 JUMPER BARS CJR NO COVER 8 3 POLE BLACK"/>
    <s v="Salford M5 4BE"/>
    <n v="103.6"/>
    <x v="2"/>
    <s v="Diesel"/>
    <n v="3.8331999999999998E-4"/>
  </r>
  <r>
    <s v="S001121"/>
    <x v="5"/>
    <s v="PO145031"/>
    <s v="GRN196617"/>
    <n v="50205993"/>
    <s v="1492 JUMPER BARS CJR NO COVER 8 3 POLE BLACK"/>
    <s v="Salford M5 4BE"/>
    <n v="103.6"/>
    <x v="2"/>
    <s v="Diesel"/>
    <n v="3.8331999999999998E-4"/>
  </r>
  <r>
    <s v="S026609"/>
    <x v="80"/>
    <s v="PO142131"/>
    <s v="GRN195183"/>
    <s v="11700-6144"/>
    <s v="CASSETTE FHD MTP 12 FIBER SINGLEMODE TO 6 DUPLEX L"/>
    <s v="85375 Neufahrn bei Freising"/>
    <n v="1756"/>
    <x v="2"/>
    <s v="Diesel"/>
    <n v="6.4972000000000007E-3"/>
  </r>
  <r>
    <s v="S026609"/>
    <x v="80"/>
    <s v="PO142131"/>
    <s v="GRN195184"/>
    <s v="11700-9181"/>
    <s v="NTWK SFP+ XCVR 10G 1310NM SINGLE MODE IND"/>
    <s v="85375 Neufahrn bei Freising"/>
    <n v="1756"/>
    <x v="2"/>
    <s v="Diesel"/>
    <n v="6.4972000000000007E-3"/>
  </r>
  <r>
    <s v="S026609"/>
    <x v="80"/>
    <s v="PO148766"/>
    <s v="GRN195277"/>
    <s v="11700-8225"/>
    <s v="CABLE FIBER ARMORED LC-LC PATCH PVC (OFNR) DUPLEX"/>
    <s v="85375 Neufahrn bei Freising"/>
    <n v="1756"/>
    <x v="2"/>
    <s v="Diesel"/>
    <n v="6.4972000000000007E-3"/>
  </r>
  <r>
    <s v="S026609"/>
    <x v="81"/>
    <s v="PO145939"/>
    <s v="GRN195346"/>
    <s v="255-1588-150"/>
    <s v="CABLE MILITARY-GRADE ARMORED MTP TRUNK 12 STRANDS"/>
    <s v="85375 Neufahrn bei Freising"/>
    <n v="1756"/>
    <x v="2"/>
    <s v="Diesel"/>
    <n v="6.4972000000000007E-3"/>
  </r>
  <r>
    <s v="S001121"/>
    <x v="5"/>
    <s v="PO149086"/>
    <s v="GRN196623"/>
    <n v="79200800"/>
    <s v="SCREW CONTACT BLOCK NORMALLY CLOSED LATCH MOUNT"/>
    <s v="Salford M5 4BE"/>
    <n v="103.6"/>
    <x v="2"/>
    <s v="Diesel"/>
    <n v="3.8331999999999998E-4"/>
  </r>
  <r>
    <s v="S001121"/>
    <x v="5"/>
    <s v="PO147710"/>
    <s v="GRN196624"/>
    <s v="11700-5247"/>
    <s v="POINT IO SAFE OUTPUT MODULE 8"/>
    <s v="Salford M5 4BE"/>
    <n v="103.6"/>
    <x v="2"/>
    <s v="Diesel"/>
    <n v="3.8331999999999998E-4"/>
  </r>
  <r>
    <s v="S023373"/>
    <x v="44"/>
    <s v="PO146526"/>
    <s v="GRN196627"/>
    <n v="13205147"/>
    <s v="X-RAY GENERATOR : 0 TO 160KV, 0-30MA, 1.8KW"/>
    <s v="Pulborough RH20 2RY"/>
    <n v="420"/>
    <x v="2"/>
    <s v="Diesel"/>
    <n v="1.554E-3"/>
  </r>
  <r>
    <s v="S026609"/>
    <x v="81"/>
    <s v="PO148458"/>
    <s v="GRN195347"/>
    <s v="11700-9181"/>
    <s v="NTWK SFP+ XCVR 10G 1310NM SINGLE MODE IND"/>
    <s v="85375 Neufahrn bei Freising"/>
    <n v="1756"/>
    <x v="2"/>
    <s v="Diesel"/>
    <n v="6.4972000000000007E-3"/>
  </r>
  <r>
    <s v="S001121"/>
    <x v="5"/>
    <s v="PO145031"/>
    <s v="GRN196629"/>
    <n v="50205993"/>
    <s v="1492 JUMPER BARS CJR NO COVER 8 3 POLE BLACK"/>
    <s v="Salford M5 4BE"/>
    <n v="103.6"/>
    <x v="2"/>
    <s v="Diesel"/>
    <n v="3.8331999999999998E-4"/>
  </r>
  <r>
    <s v="S001121"/>
    <x v="5"/>
    <s v="PO148902"/>
    <s v="GRN196630"/>
    <n v="101025827"/>
    <s v="KEYSWITCH 2-POS LEFT REMOVAL MAINTAINED METAL"/>
    <s v="Salford M5 4BE"/>
    <n v="103.6"/>
    <x v="2"/>
    <s v="Diesel"/>
    <n v="3.8331999999999998E-4"/>
  </r>
  <r>
    <s v="S026609"/>
    <x v="81"/>
    <s v="PO148410"/>
    <s v="GRN195621"/>
    <s v="11700-8224"/>
    <s v="CABLE FIBER ARMORED LC-LC PATCH PVC (OFNR) DUPLEX"/>
    <s v="85375 Neufahrn bei Freising"/>
    <n v="1756"/>
    <x v="2"/>
    <s v="Diesel"/>
    <n v="6.4972000000000007E-3"/>
  </r>
  <r>
    <s v="S026609"/>
    <x v="81"/>
    <s v="PO148410"/>
    <s v="GRN195853"/>
    <s v="11700-8224"/>
    <s v="CABLE FIBER ARMORED LC-LC PATCH PVC (OFNR) DUPLEX"/>
    <s v="85375 Neufahrn bei Freising"/>
    <n v="1756"/>
    <x v="2"/>
    <s v="Diesel"/>
    <n v="6.4972000000000007E-3"/>
  </r>
  <r>
    <s v="S026609"/>
    <x v="81"/>
    <s v="PO148458"/>
    <s v="GRN196144"/>
    <s v="11700-9181"/>
    <s v="NTWK SFP+ XCVR 10G 1310NM SINGLE MODE IND"/>
    <s v="85375 Neufahrn bei Freising"/>
    <n v="1756"/>
    <x v="2"/>
    <s v="Diesel"/>
    <n v="6.4972000000000007E-3"/>
  </r>
  <r>
    <s v="S026609"/>
    <x v="81"/>
    <s v="PO149168"/>
    <s v="GRN196599"/>
    <s v="11700-9181"/>
    <s v="NTWK SFP+ XCVR 10G 1310NM SINGLE MODE IND"/>
    <s v="85375 Neufahrn bei Freising"/>
    <n v="1756"/>
    <x v="2"/>
    <s v="Diesel"/>
    <n v="6.4972000000000007E-3"/>
  </r>
  <r>
    <s v="S026609"/>
    <x v="81"/>
    <s v="PO149168"/>
    <s v="GRN197075"/>
    <s v="11700-9181"/>
    <s v="NTWK SFP+ XCVR 10G 1310NM SINGLE MODE IND"/>
    <s v="85375 Neufahrn bei Freising"/>
    <n v="1756"/>
    <x v="2"/>
    <s v="Diesel"/>
    <n v="6.4972000000000007E-3"/>
  </r>
  <r>
    <s v="S024448"/>
    <x v="58"/>
    <s v="PO145070"/>
    <s v="GRN196636"/>
    <n v="10208211"/>
    <s v="AUTOMATIC FREQUENCY CONTROL ASSY FIBER TRIGGER"/>
    <s v="California 94560"/>
    <n v="5214"/>
    <x v="0"/>
    <s v="Crude"/>
    <n v="0.4181628"/>
  </r>
  <r>
    <s v="S001121"/>
    <x v="5"/>
    <s v="PO147831"/>
    <s v="GRN196640"/>
    <n v="101025827"/>
    <s v="KEYSWITCH 2-POS LEFT REMOVAL MAINTAINED METAL"/>
    <s v="Salford M5 4BE"/>
    <n v="103.6"/>
    <x v="2"/>
    <s v="Diesel"/>
    <n v="3.8331999999999998E-4"/>
  </r>
  <r>
    <s v="S026609"/>
    <x v="81"/>
    <s v="PO148766"/>
    <s v="GRN197196"/>
    <s v="11700-6144"/>
    <s v="CASSETTE FHD MTP 12 FIBER SINGLEMODE TO 6 DUPLEX L"/>
    <s v="85375 Neufahrn bei Freising"/>
    <n v="1756"/>
    <x v="2"/>
    <s v="Diesel"/>
    <n v="6.4972000000000007E-3"/>
  </r>
  <r>
    <s v="S026609"/>
    <x v="81"/>
    <s v="PO149168"/>
    <s v="GRN197450"/>
    <s v="11700-9181"/>
    <s v="NTWK SFP+ XCVR 10G 1310NM SINGLE MODE IND"/>
    <s v="85375 Neufahrn bei Freising"/>
    <n v="1756"/>
    <x v="2"/>
    <s v="Diesel"/>
    <n v="6.4972000000000007E-3"/>
  </r>
  <r>
    <s v="S026609"/>
    <x v="81"/>
    <s v="PO145939"/>
    <s v="GRN197650"/>
    <s v="255-1588-150"/>
    <s v="CABLE MILITARY-GRADE ARMORED MTP TRUNK 12 STRANDS"/>
    <s v="85375 Neufahrn bei Freising"/>
    <n v="1756"/>
    <x v="2"/>
    <s v="Diesel"/>
    <n v="6.4972000000000007E-3"/>
  </r>
  <r>
    <s v="S026609"/>
    <x v="81"/>
    <s v="PO148410"/>
    <s v="GRN198274"/>
    <s v="11700-8224"/>
    <s v="CABLE FIBER ARMORED LC-LC PATCH PVC (OFNR) DUPLEX"/>
    <s v="85375 Neufahrn bei Freising"/>
    <n v="1756"/>
    <x v="2"/>
    <s v="Diesel"/>
    <n v="6.4972000000000007E-3"/>
  </r>
  <r>
    <s v="S026609"/>
    <x v="81"/>
    <s v="PO146841"/>
    <s v="GRN198574"/>
    <n v="1"/>
    <s v="freight inwards - fo IN072308031237"/>
    <s v="85375 Neufahrn bei Freising"/>
    <n v="1756"/>
    <x v="2"/>
    <s v="Diesel"/>
    <n v="6.4972000000000007E-3"/>
  </r>
  <r>
    <s v="S026609"/>
    <x v="81"/>
    <s v="PO149524"/>
    <s v="GRN198886"/>
    <s v="11700-9181"/>
    <s v="NTWK SFP+ XCVR 10G 1310NM SINGLE MODE IND"/>
    <s v="85375 Neufahrn bei Freising"/>
    <n v="1756"/>
    <x v="2"/>
    <s v="Diesel"/>
    <n v="6.4972000000000007E-3"/>
  </r>
  <r>
    <s v="S026609"/>
    <x v="81"/>
    <s v="PO148766"/>
    <s v="GRN198907"/>
    <s v="11700-8225"/>
    <s v="CABLE FIBER ARMORED LC-LC PATCH PVC (OFNR) DUPLEX"/>
    <s v="85375 Neufahrn bei Freising"/>
    <n v="1756"/>
    <x v="2"/>
    <s v="Diesel"/>
    <n v="6.4972000000000007E-3"/>
  </r>
  <r>
    <s v="S024346"/>
    <x v="28"/>
    <s v="PO146752"/>
    <s v="GRN196653"/>
    <n v="89205386"/>
    <s v="HYDRAULIC OIL - UNIVIS HVI 26 (20L CONTAINER)"/>
    <s v="Stoke-On-Trent, ST6 4PB"/>
    <n v="10.4"/>
    <x v="3"/>
    <s v="Diesel"/>
    <n v="1.0574200000000001E-3"/>
  </r>
  <r>
    <s v="S026609"/>
    <x v="81"/>
    <s v="PO148766"/>
    <s v="GRN200547"/>
    <s v="11700-6144"/>
    <s v="CASSETTE FHD MTP 12 FIBER SINGLEMODE TO 6 DUPLEX L"/>
    <s v="85375 Neufahrn bei Freising"/>
    <n v="1756"/>
    <x v="2"/>
    <s v="Diesel"/>
    <n v="6.4972000000000007E-3"/>
  </r>
  <r>
    <s v="S026609"/>
    <x v="81"/>
    <s v="PO149524"/>
    <s v="GRN200683"/>
    <s v="11700-9181"/>
    <s v="NTWK SFP+ XCVR 10G 1310NM SINGLE MODE IND"/>
    <s v="85375 Neufahrn bei Freising"/>
    <n v="1756"/>
    <x v="2"/>
    <s v="Diesel"/>
    <n v="6.4972000000000007E-3"/>
  </r>
  <r>
    <s v="S026609"/>
    <x v="81"/>
    <s v="PO150090"/>
    <s v="GRN200818"/>
    <s v="11700-8224"/>
    <s v="CABLE FIBER ARMORED LC-LC PATCH PVC (OFNR) DUPLEX"/>
    <s v="85375 Neufahrn bei Freising"/>
    <n v="1756"/>
    <x v="2"/>
    <s v="Diesel"/>
    <n v="6.4972000000000007E-3"/>
  </r>
  <r>
    <s v="S026609"/>
    <x v="81"/>
    <s v="PO145939"/>
    <s v="GRN201139"/>
    <s v="255-1588-150"/>
    <s v="CABLE MILITARY-GRADE ARMORED MTP TRUNK 12 STRANDS"/>
    <s v="85375 Neufahrn bei Freising"/>
    <n v="1756"/>
    <x v="2"/>
    <s v="Diesel"/>
    <n v="6.4972000000000007E-3"/>
  </r>
  <r>
    <s v="S001121"/>
    <x v="5"/>
    <s v="PO147419"/>
    <s v="GRN196661"/>
    <n v="101027223"/>
    <s v="POWERFLEX 525 380-480V AC, 3 PHASE 10.5A 5HP 4KW N"/>
    <s v="Salford M5 4BE"/>
    <n v="103.6"/>
    <x v="2"/>
    <s v="Diesel"/>
    <n v="3.8331999999999998E-4"/>
  </r>
  <r>
    <s v="S026609"/>
    <x v="81"/>
    <s v="PO149524"/>
    <s v="GRN201282"/>
    <s v="11700-9181"/>
    <s v="NTWK SFP+ XCVR 10G 1310NM SINGLE MODE IND"/>
    <s v="85375 Neufahrn bei Freising"/>
    <n v="1756"/>
    <x v="2"/>
    <s v="Diesel"/>
    <n v="6.4972000000000007E-3"/>
  </r>
  <r>
    <s v="S026609"/>
    <x v="81"/>
    <s v="PO147947"/>
    <s v="GRN201415"/>
    <s v="11700-8300"/>
    <s v="NETWORK XCEIVER SFP+ DUAL-RATE LC SINGLE-MODE INTE"/>
    <s v="85375 Neufahrn bei Freising"/>
    <n v="1756"/>
    <x v="2"/>
    <s v="Diesel"/>
    <n v="6.4972000000000007E-3"/>
  </r>
  <r>
    <s v="S001121"/>
    <x v="5"/>
    <s v="PO149081"/>
    <s v="GRN196665"/>
    <s v="11700-8852"/>
    <s v="CONTROLLER GUARDLOGIX SERIES 5380 PLC SIL2"/>
    <s v="Salford M5 4BE"/>
    <n v="103.6"/>
    <x v="2"/>
    <s v="Diesel"/>
    <n v="3.8331999999999998E-4"/>
  </r>
  <r>
    <s v="S026609"/>
    <x v="81"/>
    <s v="PO148766"/>
    <s v="GRN201778"/>
    <s v="11700-6144"/>
    <s v="CASSETTE FHD MTP 12 FIBER SINGLEMODE TO 6 DUPLEX L"/>
    <s v="85375 Neufahrn bei Freising"/>
    <n v="1756"/>
    <x v="2"/>
    <s v="Diesel"/>
    <n v="6.4972000000000007E-3"/>
  </r>
  <r>
    <s v="S026609"/>
    <x v="81"/>
    <s v="PO150494"/>
    <s v="GRN201780"/>
    <s v="11700-8224"/>
    <s v="CABLE FIBER ARMORED LC-LC PATCH PVC (OFNR) DUPLEX"/>
    <s v="85375 Neufahrn bei Freising"/>
    <n v="1756"/>
    <x v="2"/>
    <s v="Diesel"/>
    <n v="6.4972000000000007E-3"/>
  </r>
  <r>
    <s v="S026609"/>
    <x v="81"/>
    <s v="PO149524"/>
    <s v="GRN202134"/>
    <s v="11700-9181"/>
    <s v="NTWK SFP+ XCVR 10G 1310NM SINGLE MODE IND"/>
    <s v="85375 Neufahrn bei Freising"/>
    <n v="1756"/>
    <x v="2"/>
    <s v="Diesel"/>
    <n v="6.4972000000000007E-3"/>
  </r>
  <r>
    <s v="S024190"/>
    <x v="22"/>
    <s v="PO149092"/>
    <s v="GRN196669"/>
    <n v="40259953"/>
    <s v="TICO MOUNTING PAD 50 X 80 X 12.5"/>
    <s v="Stockport SK4 2JT"/>
    <n v="22.2"/>
    <x v="1"/>
    <s v="Diesel"/>
    <n v="8.2140000000000008E-3"/>
  </r>
  <r>
    <s v="S024190"/>
    <x v="22"/>
    <s v="PO148400"/>
    <s v="GRN196670"/>
    <s v="340-1357-1"/>
    <s v="DOME CAMERA GASKET"/>
    <s v="Stockport SK4 2JT"/>
    <n v="22.2"/>
    <x v="1"/>
    <s v="Diesel"/>
    <n v="8.2140000000000008E-3"/>
  </r>
  <r>
    <s v="S026609"/>
    <x v="81"/>
    <s v="PO145939"/>
    <s v="GRN202202"/>
    <s v="255-1588-150"/>
    <s v="CABLE MILITARY-GRADE ARMORED MTP TRUNK 12 STRANDS"/>
    <s v="85375 Neufahrn bei Freising"/>
    <n v="1756"/>
    <x v="2"/>
    <s v="Diesel"/>
    <n v="6.4972000000000007E-3"/>
  </r>
  <r>
    <s v="S026609"/>
    <x v="81"/>
    <s v="PO150494"/>
    <s v="GRN202375"/>
    <s v="11700-9181"/>
    <s v="NTWK SFP+ XCVR 10G 1310NM SINGLE MODE IND"/>
    <s v="85375 Neufahrn bei Freising"/>
    <n v="1756"/>
    <x v="2"/>
    <s v="Diesel"/>
    <n v="6.4972000000000007E-3"/>
  </r>
  <r>
    <s v="S026609"/>
    <x v="81"/>
    <s v="PO145939"/>
    <s v="GRN202785"/>
    <s v="255-1737-30"/>
    <s v="CABLE MILITARY-GRADE ARMORED LC-LC 24 STRANDS SING"/>
    <s v="85375 Neufahrn bei Freising"/>
    <n v="1756"/>
    <x v="2"/>
    <s v="Diesel"/>
    <n v="6.4972000000000007E-3"/>
  </r>
  <r>
    <s v="S026609"/>
    <x v="81"/>
    <s v="PO145939"/>
    <s v="GRN203528"/>
    <n v="1"/>
    <s v="Shipping fee - PI FS202311030164, 5-off - Line 110"/>
    <s v="85375 Neufahrn bei Freising"/>
    <n v="1756"/>
    <x v="2"/>
    <s v="Diesel"/>
    <n v="6.4972000000000007E-3"/>
  </r>
  <r>
    <s v="S026609"/>
    <x v="81"/>
    <s v="PO151001"/>
    <s v="GRN203599"/>
    <s v="11700-9181"/>
    <s v="NTWK SFP+ XCVR 10G 1310NM SINGLE MODE IND"/>
    <s v="85375 Neufahrn bei Freising"/>
    <n v="1756"/>
    <x v="2"/>
    <s v="Diesel"/>
    <n v="6.4972000000000007E-3"/>
  </r>
  <r>
    <s v="S026609"/>
    <x v="81"/>
    <s v="PO150634"/>
    <s v="GRN204452"/>
    <s v="11700-6144"/>
    <s v="CASSETTE FHD MTP 12 FIBER SINGLEMODE TO 6 DUPLEX L"/>
    <s v="85375 Neufahrn bei Freising"/>
    <n v="1756"/>
    <x v="2"/>
    <s v="Diesel"/>
    <n v="6.4972000000000007E-3"/>
  </r>
  <r>
    <s v="S022769"/>
    <x v="82"/>
    <s v="PO141686"/>
    <s v="GRN178516"/>
    <s v="356-1135-1"/>
    <s v="3/8&quot; FUEL HOSE, SAEJ2044 / SAEJ30R6, 7.0M"/>
    <s v="Stoke-on-Trent ST4 4JE"/>
    <n v="18.2"/>
    <x v="1"/>
    <s v="Diesel"/>
    <n v="6.7340000000000004E-3"/>
  </r>
  <r>
    <s v="S022769"/>
    <x v="82"/>
    <s v="PO141990"/>
    <s v="GRN179184"/>
    <n v="8945020"/>
    <s v="FOAM STRIP SELF ADHESIVE 25mm x 3mm x 10M ROLL"/>
    <s v="Stoke-on-Trent ST4 4JE"/>
    <n v="18.2"/>
    <x v="1"/>
    <s v="Diesel"/>
    <n v="6.7340000000000004E-3"/>
  </r>
  <r>
    <s v="S022769"/>
    <x v="82"/>
    <s v="PO141990"/>
    <s v="GRN179218"/>
    <n v="31203134"/>
    <s v="NATURAL NYLON TUBE 8mm O/D x 6mm I/D (10M ROLL)"/>
    <s v="Stoke-on-Trent ST4 4JE"/>
    <n v="18.2"/>
    <x v="1"/>
    <s v="Diesel"/>
    <n v="6.7340000000000004E-3"/>
  </r>
  <r>
    <s v="S022769"/>
    <x v="82"/>
    <s v="PO142503"/>
    <s v="GRN179430"/>
    <n v="8945020"/>
    <s v="FOAM STRIP SELF ADHESIVE 25mm x 3mm x 10M ROLL"/>
    <s v="Stoke-on-Trent ST4 4JE"/>
    <n v="18.2"/>
    <x v="1"/>
    <s v="Diesel"/>
    <n v="6.7340000000000004E-3"/>
  </r>
  <r>
    <s v="S023284"/>
    <x v="19"/>
    <s v="PO145595"/>
    <s v="GRN196684"/>
    <n v="101023697"/>
    <s v="CAR VIEW PLAZA OPERATOR PANEL"/>
    <s v="Leicester LE19 2DT"/>
    <n v="144"/>
    <x v="1"/>
    <s v="Diesel"/>
    <n v="5.3280000000000001E-2"/>
  </r>
  <r>
    <s v="S022769"/>
    <x v="82"/>
    <s v="PO142565"/>
    <s v="GRN179431"/>
    <n v="86208519"/>
    <s v="JUBILEE CLIP 00 MILD STEEL 13-20mm JUBILEE MS00"/>
    <s v="Stoke-on-Trent ST4 4JE"/>
    <n v="18.2"/>
    <x v="1"/>
    <s v="Diesel"/>
    <n v="6.7340000000000004E-3"/>
  </r>
  <r>
    <s v="S022769"/>
    <x v="82"/>
    <s v="PO142480"/>
    <s v="GRN179629"/>
    <n v="31203134"/>
    <s v="NATURAL NYLON TUBE 8mm O/D x 6mm I/D (10M ROLL)"/>
    <s v="Stoke-on-Trent ST4 4JE"/>
    <n v="18.2"/>
    <x v="1"/>
    <s v="Diesel"/>
    <n v="6.7340000000000004E-3"/>
  </r>
  <r>
    <s v="S022769"/>
    <x v="82"/>
    <s v="PO144457"/>
    <s v="GRN183842"/>
    <s v="356-1135-1"/>
    <s v="3/8&quot; FUEL HOSE, SAEJ2044 / SAEJ30R6, 7.0M"/>
    <s v="Stoke-on-Trent ST4 4JE"/>
    <n v="18.2"/>
    <x v="1"/>
    <s v="Diesel"/>
    <n v="6.7340000000000004E-3"/>
  </r>
  <r>
    <s v="S022769"/>
    <x v="82"/>
    <s v="PO144457"/>
    <s v="GRN183889"/>
    <n v="85204641"/>
    <s v="M20 x 300 LONG THRUBOLT ZINC PLATED"/>
    <s v="Stoke-on-Trent ST4 4JE"/>
    <n v="18.2"/>
    <x v="1"/>
    <s v="Diesel"/>
    <n v="6.7340000000000004E-3"/>
  </r>
  <r>
    <s v="S022769"/>
    <x v="82"/>
    <s v="PO144457"/>
    <s v="GRN184044"/>
    <n v="85204641"/>
    <s v="M20 x 300 LONG THRUBOLT ZINC PLATED"/>
    <s v="Stoke-on-Trent ST4 4JE"/>
    <n v="18.2"/>
    <x v="1"/>
    <s v="Diesel"/>
    <n v="6.7340000000000004E-3"/>
  </r>
  <r>
    <s v="S023413"/>
    <x v="15"/>
    <s v="PO143975"/>
    <s v="GRN196696"/>
    <s v="340-1583-1"/>
    <s v="VISY ACCR LITE ELECTRICAL HARDWARE"/>
    <s v="33100 Tampere, Finland"/>
    <n v="3916"/>
    <x v="2"/>
    <s v="Diesel"/>
    <n v="3.9815929999999999E-2"/>
  </r>
  <r>
    <s v="S022769"/>
    <x v="82"/>
    <s v="PO143374"/>
    <s v="GRN184046"/>
    <n v="8945020"/>
    <s v="FOAM STRIP SELF ADHESIVE 25mm x 3mm x 10M ROLL"/>
    <s v="Stoke-on-Trent ST4 4JE"/>
    <n v="18.2"/>
    <x v="1"/>
    <s v="Diesel"/>
    <n v="6.7340000000000004E-3"/>
  </r>
  <r>
    <s v="S001121"/>
    <x v="5"/>
    <s v="PO147688"/>
    <s v="GRN196701"/>
    <n v="88202577"/>
    <s v="LEGEND PLATE ROUND EMERGENCY STOP YELLOW 60MM DIA"/>
    <s v="Salford M5 4BE"/>
    <n v="103.6"/>
    <x v="2"/>
    <s v="Diesel"/>
    <n v="3.8331999999999998E-4"/>
  </r>
  <r>
    <s v="S001121"/>
    <x v="5"/>
    <s v="PO148733"/>
    <s v="GRN196702"/>
    <n v="101025827"/>
    <s v="KEYSWITCH 2-POS LEFT REMOVAL MAINTAINED METAL"/>
    <s v="Salford M5 4BE"/>
    <n v="103.6"/>
    <x v="2"/>
    <s v="Diesel"/>
    <n v="3.8331999999999998E-4"/>
  </r>
  <r>
    <s v="S001121"/>
    <x v="5"/>
    <s v="PO148733"/>
    <s v="GRN196703"/>
    <n v="1"/>
    <s v="freight inwards"/>
    <s v="Salford M5 4BE"/>
    <n v="103.6"/>
    <x v="2"/>
    <s v="Diesel"/>
    <n v="3.8331999999999998E-4"/>
  </r>
  <r>
    <s v="S022769"/>
    <x v="82"/>
    <s v="PO143374"/>
    <s v="GRN184099"/>
    <n v="57203130"/>
    <s v="DIN CONNECTOR SMALL"/>
    <s v="Stoke-on-Trent ST4 4JE"/>
    <n v="18.2"/>
    <x v="1"/>
    <s v="Diesel"/>
    <n v="6.7340000000000004E-3"/>
  </r>
  <r>
    <s v="S022769"/>
    <x v="82"/>
    <s v="PO143374"/>
    <s v="GRN184277"/>
    <n v="57203127"/>
    <s v="C-MATIC MALE STUD"/>
    <s v="Stoke-on-Trent ST4 4JE"/>
    <n v="18.2"/>
    <x v="1"/>
    <s v="Diesel"/>
    <n v="6.7340000000000004E-3"/>
  </r>
  <r>
    <s v="S022769"/>
    <x v="82"/>
    <s v="PO143374"/>
    <s v="GRN185364"/>
    <n v="57203130"/>
    <s v="DIN CONNECTOR SMALL"/>
    <s v="Stoke-on-Trent ST4 4JE"/>
    <n v="18.2"/>
    <x v="1"/>
    <s v="Diesel"/>
    <n v="6.7340000000000004E-3"/>
  </r>
  <r>
    <s v="S022769"/>
    <x v="82"/>
    <s v="PO144457"/>
    <s v="GRN185373"/>
    <n v="85204641"/>
    <s v="M20 x 300 LONG THRUBOLT ZINC PLATED"/>
    <s v="Stoke-on-Trent ST4 4JE"/>
    <n v="18.2"/>
    <x v="1"/>
    <s v="Diesel"/>
    <n v="6.7340000000000004E-3"/>
  </r>
  <r>
    <s v="S022769"/>
    <x v="82"/>
    <s v="PO143374"/>
    <s v="GRN185502"/>
    <s v="356-1135-1"/>
    <s v="3/8&quot; FUEL HOSE, SAEJ2044 / SAEJ30R6, 7.0M"/>
    <s v="Stoke-on-Trent ST4 4JE"/>
    <n v="18.2"/>
    <x v="1"/>
    <s v="Diesel"/>
    <n v="6.7340000000000004E-3"/>
  </r>
  <r>
    <s v="S001121"/>
    <x v="5"/>
    <s v="PO147851"/>
    <s v="GRN196709"/>
    <n v="5145010"/>
    <s v="INSPECTION DOOR INT SWITCH 2 X N/C SLIM MAGNETIC"/>
    <s v="Salford M5 4BE"/>
    <n v="103.6"/>
    <x v="2"/>
    <s v="Diesel"/>
    <n v="3.8331999999999998E-4"/>
  </r>
  <r>
    <s v="S001121"/>
    <x v="5"/>
    <s v="PO149279"/>
    <s v="GRN196710"/>
    <n v="51200796"/>
    <s v="E-STOP PUSH BUTTON 40MM TWIST TO RELEASE - RED ILL"/>
    <s v="Salford M5 4BE"/>
    <n v="103.6"/>
    <x v="2"/>
    <s v="Diesel"/>
    <n v="3.8331999999999998E-4"/>
  </r>
  <r>
    <s v="S001121"/>
    <x v="5"/>
    <s v="PO146384"/>
    <s v="GRN196711"/>
    <n v="50200869"/>
    <s v="TERMINAL END ANCHOR"/>
    <s v="Salford M5 4BE"/>
    <n v="103.6"/>
    <x v="2"/>
    <s v="Diesel"/>
    <n v="3.8331999999999998E-4"/>
  </r>
  <r>
    <s v="S022769"/>
    <x v="82"/>
    <s v="PO143889"/>
    <s v="GRN185986"/>
    <n v="85201851"/>
    <s v="M10 X 115MM THROUGH BOLT"/>
    <s v="Stoke-on-Trent ST4 4JE"/>
    <n v="18.2"/>
    <x v="1"/>
    <s v="Diesel"/>
    <n v="6.7340000000000004E-3"/>
  </r>
  <r>
    <s v="S022769"/>
    <x v="82"/>
    <s v="PO143889"/>
    <s v="GRN186724"/>
    <n v="85204641"/>
    <s v="M20 x 300 LONG THRUBOLT ZINC PLATED"/>
    <s v="Stoke-on-Trent ST4 4JE"/>
    <n v="18.2"/>
    <x v="1"/>
    <s v="Diesel"/>
    <n v="6.7340000000000004E-3"/>
  </r>
  <r>
    <s v="S022769"/>
    <x v="82"/>
    <s v="PO144996"/>
    <s v="GRN187766"/>
    <s v="356-1135-1"/>
    <s v="3/8&quot; FUEL HOSE, SAEJ2044 / SAEJ30R6, 7.0M"/>
    <s v="Stoke-on-Trent ST4 4JE"/>
    <n v="18.2"/>
    <x v="1"/>
    <s v="Diesel"/>
    <n v="6.7340000000000004E-3"/>
  </r>
  <r>
    <s v="S022769"/>
    <x v="82"/>
    <s v="PO145593"/>
    <s v="GRN187781"/>
    <n v="57203129"/>
    <s v="JOUCO 5/2 SOL/SPR"/>
    <s v="Stoke-on-Trent ST4 4JE"/>
    <n v="18.2"/>
    <x v="1"/>
    <s v="Diesel"/>
    <n v="6.7340000000000004E-3"/>
  </r>
  <r>
    <s v="S022769"/>
    <x v="82"/>
    <s v="PO145754"/>
    <s v="GRN187787"/>
    <n v="85204641"/>
    <s v="M20 x 300 LONG THRUBOLT ZINC PLATED"/>
    <s v="Stoke-on-Trent ST4 4JE"/>
    <n v="18.2"/>
    <x v="1"/>
    <s v="Diesel"/>
    <n v="6.7340000000000004E-3"/>
  </r>
  <r>
    <s v="S022769"/>
    <x v="82"/>
    <s v="PO145004"/>
    <s v="GRN187788"/>
    <n v="8945020"/>
    <s v="FOAM STRIP SELF ADHESIVE 25mm x 3mm x 10M ROLL"/>
    <s v="Stoke-on-Trent ST4 4JE"/>
    <n v="18.2"/>
    <x v="1"/>
    <s v="Diesel"/>
    <n v="6.7340000000000004E-3"/>
  </r>
  <r>
    <s v="S022769"/>
    <x v="82"/>
    <s v="PO145217"/>
    <s v="GRN188189"/>
    <n v="57203130"/>
    <s v="DIN CONNECTOR SMALL"/>
    <s v="Stoke-on-Trent ST4 4JE"/>
    <n v="18.2"/>
    <x v="1"/>
    <s v="Diesel"/>
    <n v="6.7340000000000004E-3"/>
  </r>
  <r>
    <s v="S022769"/>
    <x v="82"/>
    <s v="PO146058"/>
    <s v="GRN188195"/>
    <n v="85204641"/>
    <s v="M20 x 300 LONG THRUBOLT ZINC PLATED"/>
    <s v="Stoke-on-Trent ST4 4JE"/>
    <n v="18.2"/>
    <x v="1"/>
    <s v="Diesel"/>
    <n v="6.7340000000000004E-3"/>
  </r>
  <r>
    <s v="S022769"/>
    <x v="82"/>
    <s v="PO146470"/>
    <s v="GRN188874"/>
    <n v="85204641"/>
    <s v="M20 x 300 LONG THRUBOLT ZINC PLATED"/>
    <s v="Stoke-on-Trent ST4 4JE"/>
    <n v="18.2"/>
    <x v="1"/>
    <s v="Diesel"/>
    <n v="6.7340000000000004E-3"/>
  </r>
  <r>
    <s v="S022769"/>
    <x v="82"/>
    <s v="PO145593"/>
    <s v="GRN188884"/>
    <n v="57203129"/>
    <s v="JOUCO 5/2 SOL/SPR"/>
    <s v="Stoke-on-Trent ST4 4JE"/>
    <n v="18.2"/>
    <x v="1"/>
    <s v="Diesel"/>
    <n v="6.7340000000000004E-3"/>
  </r>
  <r>
    <s v="S022769"/>
    <x v="82"/>
    <s v="PO146470"/>
    <s v="GRN189311"/>
    <n v="57203130"/>
    <s v="DIN CONNECTOR SMALL"/>
    <s v="Stoke-on-Trent ST4 4JE"/>
    <n v="18.2"/>
    <x v="1"/>
    <s v="Diesel"/>
    <n v="6.7340000000000004E-3"/>
  </r>
  <r>
    <s v="S022769"/>
    <x v="82"/>
    <s v="PO146470"/>
    <s v="GRN189314"/>
    <n v="57203132"/>
    <s v="JOUCO REG 1/8 MINI"/>
    <s v="Stoke-on-Trent ST4 4JE"/>
    <n v="18.2"/>
    <x v="1"/>
    <s v="Diesel"/>
    <n v="6.7340000000000004E-3"/>
  </r>
  <r>
    <s v="S022769"/>
    <x v="82"/>
    <s v="PO146470"/>
    <s v="GRN189516"/>
    <n v="57203142"/>
    <s v="JOUCO SILENCER PLASTIC 1/4"/>
    <s v="Stoke-on-Trent ST4 4JE"/>
    <n v="18.2"/>
    <x v="1"/>
    <s v="Diesel"/>
    <n v="6.7340000000000004E-3"/>
  </r>
  <r>
    <s v="S001571"/>
    <x v="10"/>
    <s v="PO144238"/>
    <s v="GRN196728"/>
    <n v="21202430"/>
    <s v="ETHERNET PATCH CABLE M12 4-PIN TO RJ-45 - 10M LONG"/>
    <s v="St Albans AL1 5BN"/>
    <n v="298"/>
    <x v="2"/>
    <s v="Diesel"/>
    <n v="1.1026E-3"/>
  </r>
  <r>
    <s v="S001571"/>
    <x v="10"/>
    <s v="PO142815"/>
    <s v="GRN196729"/>
    <n v="101012395"/>
    <s v="SICK 2D LIDAR LASER SENSOR TIM351-2134001"/>
    <s v="St Albans AL1 5BN"/>
    <n v="298"/>
    <x v="2"/>
    <s v="Diesel"/>
    <n v="1.1026E-3"/>
  </r>
  <r>
    <s v="S022769"/>
    <x v="82"/>
    <s v="PO146470"/>
    <s v="GRN189716"/>
    <n v="31203134"/>
    <s v="NATURAL NYLON TUBE 8mm O/D x 6mm I/D (10M ROLL)"/>
    <s v="Stoke-on-Trent ST4 4JE"/>
    <n v="18.2"/>
    <x v="1"/>
    <s v="Diesel"/>
    <n v="6.7340000000000004E-3"/>
  </r>
  <r>
    <s v="S022769"/>
    <x v="82"/>
    <s v="PO146140"/>
    <s v="GRN189769"/>
    <n v="57203128"/>
    <s v="C-MATIC MALE STUD"/>
    <s v="Stoke-on-Trent ST4 4JE"/>
    <n v="18.2"/>
    <x v="1"/>
    <s v="Diesel"/>
    <n v="6.7340000000000004E-3"/>
  </r>
  <r>
    <s v="S001121"/>
    <x v="5"/>
    <s v="PO139724"/>
    <s v="GRN196732"/>
    <n v="88257610"/>
    <s v="LEGEND PLATE ROUND EMERGENCY STOP"/>
    <s v="Salford M5 4BE"/>
    <n v="103.6"/>
    <x v="2"/>
    <s v="Diesel"/>
    <n v="3.8331999999999998E-4"/>
  </r>
  <r>
    <s v="S001571"/>
    <x v="10"/>
    <s v="PO147650"/>
    <s v="GRN196733"/>
    <s v="11701-3108"/>
    <s v="MOUNTING KIT"/>
    <s v="St Albans AL1 5BN"/>
    <n v="298"/>
    <x v="2"/>
    <s v="Diesel"/>
    <n v="1.1026E-3"/>
  </r>
  <r>
    <s v="S001571"/>
    <x v="10"/>
    <s v="PO147695"/>
    <s v="GRN196734"/>
    <n v="57205720"/>
    <s v="MOUNTING KIT 2"/>
    <s v="St Albans AL1 5BN"/>
    <n v="298"/>
    <x v="2"/>
    <s v="Diesel"/>
    <n v="1.1026E-3"/>
  </r>
  <r>
    <s v="S022769"/>
    <x v="82"/>
    <s v="PO146470"/>
    <s v="GRN189780"/>
    <s v="356-1135-1"/>
    <s v="3/8&quot; FUEL HOSE, SAEJ2044 / SAEJ30R6, 7.0M"/>
    <s v="Stoke-on-Trent ST4 4JE"/>
    <n v="18.2"/>
    <x v="1"/>
    <s v="Diesel"/>
    <n v="6.7340000000000004E-3"/>
  </r>
  <r>
    <s v="S001571"/>
    <x v="10"/>
    <s v="PO145822"/>
    <s v="GRN196736"/>
    <n v="2145062"/>
    <s v="SUPPLY CABLE M12 x 5 4 OPEN WIRES 10M CORDLESS RF-"/>
    <s v="St Albans AL1 5BN"/>
    <n v="298"/>
    <x v="2"/>
    <s v="Diesel"/>
    <n v="1.1026E-3"/>
  </r>
  <r>
    <s v="S001571"/>
    <x v="10"/>
    <s v="PO148203"/>
    <s v="GRN196737"/>
    <n v="101035717"/>
    <s v="ULTRASONIC DISTANCE SENSOR UM30 RANGE 30-350MM"/>
    <s v="St Albans AL1 5BN"/>
    <n v="298"/>
    <x v="2"/>
    <s v="Diesel"/>
    <n v="1.1026E-3"/>
  </r>
  <r>
    <s v="S022769"/>
    <x v="82"/>
    <s v="PO146644"/>
    <s v="GRN192467"/>
    <n v="85204641"/>
    <s v="M20 x 300 LONG THRUBOLT ZINC PLATED"/>
    <s v="Stoke-on-Trent ST4 4JE"/>
    <n v="18.2"/>
    <x v="1"/>
    <s v="Diesel"/>
    <n v="6.7340000000000004E-3"/>
  </r>
  <r>
    <s v="S022769"/>
    <x v="82"/>
    <s v="PO146644"/>
    <s v="GRN192468"/>
    <n v="57206671"/>
    <s v="RATCHET STRAP 800KG 25MM WIDE X 6M (1500KG RATCHET"/>
    <s v="Stoke-on-Trent ST4 4JE"/>
    <n v="18.2"/>
    <x v="1"/>
    <s v="Diesel"/>
    <n v="6.7340000000000004E-3"/>
  </r>
  <r>
    <s v="S022769"/>
    <x v="82"/>
    <s v="PO147024"/>
    <s v="GRN192471"/>
    <s v="356-1135-1"/>
    <s v="3/8&quot; FUEL HOSE, SAEJ2044 / SAEJ30R6, 7.0M"/>
    <s v="Stoke-on-Trent ST4 4JE"/>
    <n v="18.2"/>
    <x v="1"/>
    <s v="Diesel"/>
    <n v="6.7340000000000004E-3"/>
  </r>
  <r>
    <s v="S022769"/>
    <x v="82"/>
    <s v="PO147162"/>
    <s v="GRN192489"/>
    <n v="31203134"/>
    <s v="NATURAL NYLON TUBE 8mm O/D x 6mm I/D (10M ROLL)"/>
    <s v="Stoke-on-Trent ST4 4JE"/>
    <n v="18.2"/>
    <x v="1"/>
    <s v="Diesel"/>
    <n v="6.7340000000000004E-3"/>
  </r>
  <r>
    <s v="S001121"/>
    <x v="5"/>
    <s v="PO143178"/>
    <s v="GRN196744"/>
    <n v="50205993"/>
    <s v="1492 JUMPER BARS CJR NO COVER 8 3 POLE BLACK"/>
    <s v="Salford M5 4BE"/>
    <n v="103.6"/>
    <x v="2"/>
    <s v="Diesel"/>
    <n v="3.8331999999999998E-4"/>
  </r>
  <r>
    <s v="S022769"/>
    <x v="82"/>
    <s v="PO146140"/>
    <s v="GRN192504"/>
    <n v="57203127"/>
    <s v="C-MATIC MALE STUD"/>
    <s v="Stoke-on-Trent ST4 4JE"/>
    <n v="18.2"/>
    <x v="1"/>
    <s v="Diesel"/>
    <n v="6.7340000000000004E-3"/>
  </r>
  <r>
    <s v="S022769"/>
    <x v="82"/>
    <s v="PO147978"/>
    <s v="GRN193132"/>
    <n v="8945020"/>
    <s v="FOAM STRIP SELF ADHESIVE 25mm x 3mm x 10M ROLL"/>
    <s v="Stoke-on-Trent ST4 4JE"/>
    <n v="18.2"/>
    <x v="1"/>
    <s v="Diesel"/>
    <n v="6.7340000000000004E-3"/>
  </r>
  <r>
    <s v="S000892"/>
    <x v="16"/>
    <s v="PO149320"/>
    <s v="GRN196747"/>
    <s v="11553-0024"/>
    <s v="CONN RCPT 8POS 2ROW MINI FIT JR - pack of 5"/>
    <s v="Stockport SK4 2JT"/>
    <n v="55"/>
    <x v="2"/>
    <s v="Diesel"/>
    <n v="2.0350000000000001E-4"/>
  </r>
  <r>
    <s v="S001121"/>
    <x v="5"/>
    <s v="PO143819"/>
    <s v="GRN196751"/>
    <n v="50205993"/>
    <s v="1492 JUMPER BARS CJR NO COVER 8 3 POLE BLACK"/>
    <s v="Salford M5 4BE"/>
    <n v="103.6"/>
    <x v="2"/>
    <s v="Diesel"/>
    <n v="3.8331999999999998E-4"/>
  </r>
  <r>
    <s v="S022769"/>
    <x v="82"/>
    <s v="PO147487"/>
    <s v="GRN193602"/>
    <n v="57208029"/>
    <s v="JOUCOMATIC PLUG 1/4 - Part number 236OWB"/>
    <s v="Stoke-on-Trent ST4 4JE"/>
    <n v="18.2"/>
    <x v="1"/>
    <s v="Diesel"/>
    <n v="6.7340000000000004E-3"/>
  </r>
  <r>
    <s v="S022769"/>
    <x v="82"/>
    <s v="PO147978"/>
    <s v="GRN193604"/>
    <n v="57203128"/>
    <s v="C-MATIC MALE STUD"/>
    <s v="Stoke-on-Trent ST4 4JE"/>
    <n v="18.2"/>
    <x v="1"/>
    <s v="Diesel"/>
    <n v="6.7340000000000004E-3"/>
  </r>
  <r>
    <s v="S022769"/>
    <x v="82"/>
    <s v="PO147978"/>
    <s v="GRN194349"/>
    <n v="8945020"/>
    <s v="FOAM STRIP SELF ADHESIVE 25mm x 3mm x 10M ROLL"/>
    <s v="Stoke-on-Trent ST4 4JE"/>
    <n v="18.2"/>
    <x v="1"/>
    <s v="Diesel"/>
    <n v="6.7340000000000004E-3"/>
  </r>
  <r>
    <s v="S022769"/>
    <x v="82"/>
    <s v="PO148160"/>
    <s v="GRN194350"/>
    <s v="356-1135-1"/>
    <s v="3/8&quot; FUEL HOSE, SAEJ2044 / SAEJ30R6, 7.0M"/>
    <s v="Stoke-on-Trent ST4 4JE"/>
    <n v="18.2"/>
    <x v="1"/>
    <s v="Diesel"/>
    <n v="6.7340000000000004E-3"/>
  </r>
  <r>
    <s v="S022769"/>
    <x v="82"/>
    <s v="PO148065"/>
    <s v="GRN194358"/>
    <n v="57203142"/>
    <s v="JOUCO SILENCER PLASTIC 1/4"/>
    <s v="Stoke-on-Trent ST4 4JE"/>
    <n v="18.2"/>
    <x v="1"/>
    <s v="Diesel"/>
    <n v="6.7340000000000004E-3"/>
  </r>
  <r>
    <s v="S022769"/>
    <x v="82"/>
    <s v="PO147328"/>
    <s v="GRN194371"/>
    <n v="57203127"/>
    <s v="C-MATIC MALE STUD"/>
    <s v="Stoke-on-Trent ST4 4JE"/>
    <n v="18.2"/>
    <x v="1"/>
    <s v="Diesel"/>
    <n v="6.7340000000000004E-3"/>
  </r>
  <r>
    <s v="S023222"/>
    <x v="11"/>
    <s v="PO147263"/>
    <s v="GRN196759"/>
    <n v="101027016"/>
    <s v="MULTIPROTOCOL STATION BLCEN-8M12LT-4AI-VI-8XSG-P"/>
    <s v="Wickford SS11 8YT"/>
    <n v="390"/>
    <x v="2"/>
    <s v="Diesel"/>
    <n v="1.4430000000000001E-3"/>
  </r>
  <r>
    <s v="S023222"/>
    <x v="11"/>
    <s v="PO140493"/>
    <s v="GRN196761"/>
    <n v="101027016"/>
    <s v="MULTIPROTOCOL STATION BLCEN-8M12LT-4AI-VI-8XSG-P"/>
    <s v="Wickford SS11 8YT"/>
    <n v="390"/>
    <x v="2"/>
    <s v="Diesel"/>
    <n v="1.4430000000000001E-3"/>
  </r>
  <r>
    <s v="S022769"/>
    <x v="82"/>
    <s v="PO147978"/>
    <s v="GRN194501"/>
    <n v="57203129"/>
    <s v="JOUCO 5/2 SOL/SPR"/>
    <s v="Stoke-on-Trent ST4 4JE"/>
    <n v="18.2"/>
    <x v="1"/>
    <s v="Diesel"/>
    <n v="6.7340000000000004E-3"/>
  </r>
  <r>
    <s v="S022670"/>
    <x v="26"/>
    <s v="PO146915"/>
    <s v="GRN196763"/>
    <s v="11700-5217"/>
    <s v="WASHER FLAT M18 GEOMET 500B"/>
    <s v="Congleton CW12 1HR"/>
    <n v="12.8"/>
    <x v="2"/>
    <s v="Diesel"/>
    <n v="4.7360000000000001E-5"/>
  </r>
  <r>
    <s v="S022769"/>
    <x v="82"/>
    <s v="PO148160"/>
    <s v="GRN194503"/>
    <n v="57207981"/>
    <s v="Y CONNECTOR R510808"/>
    <s v="Stoke-on-Trent ST4 4JE"/>
    <n v="18.2"/>
    <x v="1"/>
    <s v="Diesel"/>
    <n v="6.7340000000000004E-3"/>
  </r>
  <r>
    <s v="S022769"/>
    <x v="82"/>
    <s v="PO147328"/>
    <s v="GRN195185"/>
    <n v="57203135"/>
    <s v="JOUCO BRACKET"/>
    <s v="Stoke-on-Trent ST4 4JE"/>
    <n v="18.2"/>
    <x v="1"/>
    <s v="Diesel"/>
    <n v="6.7340000000000004E-3"/>
  </r>
  <r>
    <s v="S001121"/>
    <x v="5"/>
    <s v="PO149258"/>
    <s v="GRN196768"/>
    <n v="101040838"/>
    <s v="5380 CONTROLLER 2MB STD, 1MB SAFETY MEMORY"/>
    <s v="Salford M5 4BE"/>
    <n v="103.6"/>
    <x v="2"/>
    <s v="Diesel"/>
    <n v="3.8331999999999998E-4"/>
  </r>
  <r>
    <s v="S022769"/>
    <x v="82"/>
    <s v="PO147978"/>
    <s v="GRN195355"/>
    <n v="8945020"/>
    <s v="FOAM STRIP SELF ADHESIVE 25mm x 3mm x 10M ROLL"/>
    <s v="Stoke-on-Trent ST4 4JE"/>
    <n v="18.2"/>
    <x v="1"/>
    <s v="Diesel"/>
    <n v="6.7340000000000004E-3"/>
  </r>
  <r>
    <s v="S022769"/>
    <x v="82"/>
    <s v="PO148800"/>
    <s v="GRN195358"/>
    <n v="85204641"/>
    <s v="M20 X 300 LONG THRUBOLT ZINC PLATED"/>
    <s v="Stoke-on-Trent ST4 4JE"/>
    <n v="18.2"/>
    <x v="1"/>
    <s v="Diesel"/>
    <n v="6.7340000000000004E-3"/>
  </r>
  <r>
    <s v="S022769"/>
    <x v="82"/>
    <s v="PO148160"/>
    <s v="GRN195359"/>
    <n v="57203130"/>
    <s v="DIN CONNECTOR SMALL"/>
    <s v="Stoke-on-Trent ST4 4JE"/>
    <n v="18.2"/>
    <x v="1"/>
    <s v="Diesel"/>
    <n v="6.7340000000000004E-3"/>
  </r>
  <r>
    <s v="S022769"/>
    <x v="82"/>
    <s v="PO148800"/>
    <s v="GRN195530"/>
    <n v="57207981"/>
    <s v="Y CONNECTOR R510808"/>
    <s v="Stoke-on-Trent ST4 4JE"/>
    <n v="18.2"/>
    <x v="1"/>
    <s v="Diesel"/>
    <n v="6.7340000000000004E-3"/>
  </r>
  <r>
    <s v="S022769"/>
    <x v="82"/>
    <s v="PO148065"/>
    <s v="GRN195534"/>
    <n v="57203142"/>
    <s v="JOUCO SILENCER PLASTIC 1/4"/>
    <s v="Stoke-on-Trent ST4 4JE"/>
    <n v="18.2"/>
    <x v="1"/>
    <s v="Diesel"/>
    <n v="6.7340000000000004E-3"/>
  </r>
  <r>
    <s v="S022769"/>
    <x v="82"/>
    <s v="PO148160"/>
    <s v="GRN195535"/>
    <n v="57204699"/>
    <s v="STAINLESS STEEL WELDED CHAIN 5MM X 35MM X 1M LONG"/>
    <s v="Stoke-on-Trent ST4 4JE"/>
    <n v="18.2"/>
    <x v="1"/>
    <s v="Diesel"/>
    <n v="6.7340000000000004E-3"/>
  </r>
  <r>
    <s v="S022769"/>
    <x v="82"/>
    <s v="PO148744"/>
    <s v="GRN196210"/>
    <n v="57203130"/>
    <s v="DIN CONNECTOR SMALL"/>
    <s v="Stoke-on-Trent ST4 4JE"/>
    <n v="18.2"/>
    <x v="1"/>
    <s v="Diesel"/>
    <n v="6.7340000000000004E-3"/>
  </r>
  <r>
    <s v="S022769"/>
    <x v="82"/>
    <s v="PO148160"/>
    <s v="GRN196215"/>
    <n v="57203136"/>
    <s v="C-MATIC SWIBEL ELBOW"/>
    <s v="Stoke-on-Trent ST4 4JE"/>
    <n v="18.2"/>
    <x v="1"/>
    <s v="Diesel"/>
    <n v="6.7340000000000004E-3"/>
  </r>
  <r>
    <s v="S022769"/>
    <x v="82"/>
    <s v="PO148160"/>
    <s v="GRN196221"/>
    <n v="57203135"/>
    <s v="651 SERIES PANEL NUT AND PANEL BRACKET"/>
    <s v="Stoke-on-Trent ST4 4JE"/>
    <n v="18.2"/>
    <x v="1"/>
    <s v="Diesel"/>
    <n v="6.7340000000000004E-3"/>
  </r>
  <r>
    <s v="S022769"/>
    <x v="82"/>
    <s v="PO148709"/>
    <s v="GRN196645"/>
    <n v="57203129"/>
    <s v="JOUCO 5/2 SOL/SPR"/>
    <s v="Stoke-on-Trent ST4 4JE"/>
    <n v="18.2"/>
    <x v="1"/>
    <s v="Diesel"/>
    <n v="6.7340000000000004E-3"/>
  </r>
  <r>
    <s v="S022769"/>
    <x v="82"/>
    <s v="PO148709"/>
    <s v="GRN196666"/>
    <n v="57206671"/>
    <s v="RATCHET STRAP 800KG 25MM WIDE X 6M (1500KG RATCHET"/>
    <s v="Stoke-on-Trent ST4 4JE"/>
    <n v="18.2"/>
    <x v="1"/>
    <s v="Diesel"/>
    <n v="6.7340000000000004E-3"/>
  </r>
  <r>
    <s v="S022769"/>
    <x v="82"/>
    <s v="PO148816"/>
    <s v="GRN196676"/>
    <n v="57206671"/>
    <s v="RATCHET STRAP 800KG 25MM WIDE X 6M (1500KG RATCHET"/>
    <s v="Stoke-on-Trent ST4 4JE"/>
    <n v="18.2"/>
    <x v="1"/>
    <s v="Diesel"/>
    <n v="6.7340000000000004E-3"/>
  </r>
  <r>
    <s v="S022769"/>
    <x v="82"/>
    <s v="PO148709"/>
    <s v="GRN196677"/>
    <n v="57206671"/>
    <s v="RATCHET STRAP 800KG 25MM WIDE X 6M (1500KG RATCHET"/>
    <s v="Stoke-on-Trent ST4 4JE"/>
    <n v="18.2"/>
    <x v="1"/>
    <s v="Diesel"/>
    <n v="6.7340000000000004E-3"/>
  </r>
  <r>
    <s v="S025431"/>
    <x v="0"/>
    <s v="PO147360"/>
    <s v="GRN196787"/>
    <s v="11700-5523"/>
    <s v="SPEED DISPLAY 12 INCH 24V ETHERNET CONTROL W/MOUNT"/>
    <s v="Boston Massachusetts"/>
    <n v="3154"/>
    <x v="0"/>
    <s v="Crude"/>
    <n v="2.5295079999999999"/>
  </r>
  <r>
    <s v="S025431"/>
    <x v="0"/>
    <s v="PO148915"/>
    <s v="GRN196788"/>
    <s v="11700-5523"/>
    <s v="SPEED DISPLAY 12 INCH 24V ETHERNET CONTROL W/MOUNT"/>
    <s v="Boston Massachusetts"/>
    <n v="3154"/>
    <x v="0"/>
    <s v="Crude"/>
    <n v="2.5295079999999999"/>
  </r>
  <r>
    <s v="S022769"/>
    <x v="82"/>
    <s v="PO148709"/>
    <s v="GRN196679"/>
    <s v="356-1135-1"/>
    <s v="3/8&quot; FUEL HOSE, SAEJ2044 / SAEJ30R6, 7.0M"/>
    <s v="Stoke-on-Trent ST4 4JE"/>
    <n v="18.2"/>
    <x v="1"/>
    <s v="Diesel"/>
    <n v="6.7340000000000004E-3"/>
  </r>
  <r>
    <s v="S001121"/>
    <x v="5"/>
    <s v="PO145204"/>
    <s v="GRN196790"/>
    <n v="51200794"/>
    <s v="ENCLOSURE PB STATION (YELLOW) 1 HOLE"/>
    <s v="Salford M5 4BE"/>
    <n v="103.6"/>
    <x v="2"/>
    <s v="Diesel"/>
    <n v="3.8331999999999998E-4"/>
  </r>
  <r>
    <s v="S022769"/>
    <x v="82"/>
    <s v="PO148709"/>
    <s v="GRN196685"/>
    <s v="356-1135-1"/>
    <s v="3/8&quot; FUEL HOSE, SAEJ2044 / SAEJ30R6, 7.0M"/>
    <s v="Stoke-on-Trent ST4 4JE"/>
    <n v="18.2"/>
    <x v="1"/>
    <s v="Diesel"/>
    <n v="6.7340000000000004E-3"/>
  </r>
  <r>
    <s v="S024448"/>
    <x v="58"/>
    <s v="PO148349"/>
    <s v="GRN196794"/>
    <n v="101041200"/>
    <s v="SPARES - S-BAND MAGNETRON"/>
    <s v="California 94560"/>
    <n v="5214"/>
    <x v="0"/>
    <s v="Crude"/>
    <n v="0.4181628"/>
  </r>
  <r>
    <s v="S022769"/>
    <x v="82"/>
    <s v="PO146470"/>
    <s v="GRN196697"/>
    <n v="57207981"/>
    <s v="Y CONNECTOR R510808"/>
    <s v="Stoke-on-Trent ST4 4JE"/>
    <n v="18.2"/>
    <x v="1"/>
    <s v="Diesel"/>
    <n v="6.7340000000000004E-3"/>
  </r>
  <r>
    <s v="S022769"/>
    <x v="82"/>
    <s v="PO148816"/>
    <s v="GRN196731"/>
    <n v="57206671"/>
    <s v="RATCHET STRAP 800KG 25MM WIDE X 6M (1500KG RATCHET"/>
    <s v="Stoke-on-Trent ST4 4JE"/>
    <n v="18.2"/>
    <x v="1"/>
    <s v="Diesel"/>
    <n v="6.7340000000000004E-3"/>
  </r>
  <r>
    <s v="S022769"/>
    <x v="82"/>
    <s v="PO148816"/>
    <s v="GRN196743"/>
    <n v="8945020"/>
    <s v="FOAM STRIP SELF ADHESIVE 25mm x 3mm x 10M ROLL"/>
    <s v="Stoke-on-Trent ST4 4JE"/>
    <n v="18.2"/>
    <x v="1"/>
    <s v="Diesel"/>
    <n v="6.7340000000000004E-3"/>
  </r>
  <r>
    <s v="S023274"/>
    <x v="54"/>
    <s v="PO149309"/>
    <s v="GRN196799"/>
    <n v="4245279"/>
    <s v="7&quot;COLOUR INDUSTRIAL REAR VIEW REVERSING CAMERA SYS"/>
    <s v="Wolverhampton WV10 7ED"/>
    <n v="70.400000000000006"/>
    <x v="2"/>
    <s v="Diesel"/>
    <n v="2.6048000000000005E-4"/>
  </r>
  <r>
    <s v="S022769"/>
    <x v="82"/>
    <s v="PO148709"/>
    <s v="GRN196745"/>
    <n v="31203134"/>
    <s v="NATURAL NYLON TUBE 8MM OD X 6MM ID (10M ROLL)"/>
    <s v="Stoke-on-Trent ST4 4JE"/>
    <n v="18.2"/>
    <x v="1"/>
    <s v="Diesel"/>
    <n v="6.7340000000000004E-3"/>
  </r>
  <r>
    <s v="S022769"/>
    <x v="82"/>
    <s v="PO148816"/>
    <s v="GRN196893"/>
    <n v="31203134"/>
    <s v="NATURAL NYLON TUBE 8MM OD X 6MM ID (10M ROLL)"/>
    <s v="Stoke-on-Trent ST4 4JE"/>
    <n v="18.2"/>
    <x v="1"/>
    <s v="Diesel"/>
    <n v="6.7340000000000004E-3"/>
  </r>
  <r>
    <s v="S022769"/>
    <x v="82"/>
    <s v="PO148744"/>
    <s v="GRN196902"/>
    <n v="57203130"/>
    <s v="DIN CONNECTOR SMALL"/>
    <s v="Stoke-on-Trent ST4 4JE"/>
    <n v="18.2"/>
    <x v="1"/>
    <s v="Diesel"/>
    <n v="6.7340000000000004E-3"/>
  </r>
  <r>
    <s v="S022769"/>
    <x v="82"/>
    <s v="PO149365"/>
    <s v="GRN197011"/>
    <n v="85201851"/>
    <s v="M10 X 115MM THROUGH BOLT"/>
    <s v="Stoke-on-Trent ST4 4JE"/>
    <n v="18.2"/>
    <x v="1"/>
    <s v="Diesel"/>
    <n v="6.7340000000000004E-3"/>
  </r>
  <r>
    <s v="S022769"/>
    <x v="82"/>
    <s v="PO149393"/>
    <s v="GRN197713"/>
    <s v="11701-3596"/>
    <s v="M12 ZINC PLATED MILD STEEL STUDDING DIN 975 - 1 ME"/>
    <s v="Stoke-on-Trent ST4 4JE"/>
    <n v="18.2"/>
    <x v="1"/>
    <s v="Diesel"/>
    <n v="6.7340000000000004E-3"/>
  </r>
  <r>
    <s v="S024099"/>
    <x v="47"/>
    <s v="PO141904"/>
    <s v="GRN198858"/>
    <s v="361-1064-1"/>
    <s v="COLUMN AND TRANSPORT KIT (1032 COLUMN)"/>
    <s v="Stafford ST16 3DR"/>
    <n v="49.6"/>
    <x v="3"/>
    <s v="Diesel"/>
    <n v="5.0430800000000005E-2"/>
  </r>
  <r>
    <s v="S025431"/>
    <x v="0"/>
    <s v="PO146741"/>
    <s v="GRN196809"/>
    <s v="331-6073-1"/>
    <s v="KIT TOUCH-UP PAINT RAL 7035 PORTAL II"/>
    <s v="Boston Massachusetts"/>
    <n v="3154"/>
    <x v="0"/>
    <s v="Crude"/>
    <n v="1.0118031999999999E-2"/>
  </r>
  <r>
    <s v="S025431"/>
    <x v="0"/>
    <s v="PO146904"/>
    <s v="GRN196810"/>
    <s v="331-6073-1"/>
    <s v="KIT TOUCH-UP PAINT RAL 7035 PORTAL II"/>
    <s v="Boston Massachusetts"/>
    <n v="3154"/>
    <x v="0"/>
    <s v="Crude"/>
    <n v="1.0118031999999999E-2"/>
  </r>
  <r>
    <s v="S025431"/>
    <x v="0"/>
    <s v="PO146925"/>
    <s v="GRN196811"/>
    <s v="331-6073-1"/>
    <s v="KIT TOUCH-UP PAINT RAL 7035 PORTAL II"/>
    <s v="Boston Massachusetts"/>
    <n v="3154"/>
    <x v="0"/>
    <s v="Crude"/>
    <n v="1.0118031999999999E-2"/>
  </r>
  <r>
    <s v="S022769"/>
    <x v="82"/>
    <s v="PO149287"/>
    <s v="GRN198352"/>
    <n v="8945020"/>
    <s v="FOAM STRIP SELF ADHESIVE 25mm x 3mm x 10M ROLL"/>
    <s v="Stoke-on-Trent ST4 4JE"/>
    <n v="18.2"/>
    <x v="1"/>
    <s v="Diesel"/>
    <n v="6.7340000000000004E-3"/>
  </r>
  <r>
    <s v="S022769"/>
    <x v="82"/>
    <s v="PO148816"/>
    <s v="GRN198356"/>
    <n v="57204699"/>
    <s v="STAINLESS STEEL WELDED CHAIN 5MM X 35MM X 1M LONG"/>
    <s v="Stoke-on-Trent ST4 4JE"/>
    <n v="18.2"/>
    <x v="1"/>
    <s v="Diesel"/>
    <n v="6.7340000000000004E-3"/>
  </r>
  <r>
    <s v="S022769"/>
    <x v="82"/>
    <s v="PO148816"/>
    <s v="GRN198359"/>
    <n v="57206671"/>
    <s v="RATCHET STRAP 800KG 25MM WIDE X 6M (1500KG RATCHET"/>
    <s v="Stoke-on-Trent ST4 4JE"/>
    <n v="18.2"/>
    <x v="1"/>
    <s v="Diesel"/>
    <n v="6.7340000000000004E-3"/>
  </r>
  <r>
    <s v="S022769"/>
    <x v="82"/>
    <s v="PO149143"/>
    <s v="GRN198374"/>
    <s v="356-1135-1"/>
    <s v="3/8&quot; FUEL HOSE, SAEJ2044 / SAEJ30R6, 7.0M"/>
    <s v="Stoke-on-Trent ST4 4JE"/>
    <n v="18.2"/>
    <x v="1"/>
    <s v="Diesel"/>
    <n v="6.7340000000000004E-3"/>
  </r>
  <r>
    <s v="S001571"/>
    <x v="10"/>
    <s v="PO144238"/>
    <s v="GRN196816"/>
    <n v="42205933"/>
    <s v="SICK LASER SCANNER LMS 511-20100 PRO SICK 1047782"/>
    <s v="St Albans AL1 5BN"/>
    <n v="298"/>
    <x v="2"/>
    <s v="Diesel"/>
    <n v="1.1026E-3"/>
  </r>
  <r>
    <s v="S000892"/>
    <x v="16"/>
    <s v="PO149356"/>
    <s v="GRN196817"/>
    <s v="11518-0117"/>
    <s v="FILTER EFI INLET 20A-CRIT"/>
    <s v="Stockport SK4 2JT"/>
    <n v="55"/>
    <x v="2"/>
    <s v="Diesel"/>
    <n v="2.0350000000000001E-4"/>
  </r>
  <r>
    <s v="S022769"/>
    <x v="82"/>
    <s v="PO149891"/>
    <s v="GRN198955"/>
    <n v="31203134"/>
    <s v="NATURAL NYLON TUBE 8MM OD X 6MM ID (10M ROLL)"/>
    <s v="Stoke-on-Trent ST4 4JE"/>
    <n v="18.2"/>
    <x v="1"/>
    <s v="Diesel"/>
    <n v="6.7340000000000004E-3"/>
  </r>
  <r>
    <s v="S022769"/>
    <x v="82"/>
    <s v="PO150086"/>
    <s v="GRN199466"/>
    <n v="57203136"/>
    <s v="C-MATIC SWIBEL ELBOW"/>
    <s v="Stoke-on-Trent ST4 4JE"/>
    <n v="18.2"/>
    <x v="1"/>
    <s v="Diesel"/>
    <n v="6.7340000000000004E-3"/>
  </r>
  <r>
    <s v="S022769"/>
    <x v="82"/>
    <s v="PO149891"/>
    <s v="GRN199468"/>
    <n v="57207981"/>
    <s v="Y CONNECTOR R510808"/>
    <s v="Stoke-on-Trent ST4 4JE"/>
    <n v="18.2"/>
    <x v="1"/>
    <s v="Diesel"/>
    <n v="6.7340000000000004E-3"/>
  </r>
  <r>
    <s v="S022769"/>
    <x v="82"/>
    <s v="PO148816"/>
    <s v="GRN199470"/>
    <n v="57204699"/>
    <s v="STAINLESS STEEL WELDED CHAIN 5MM X 35MM X 1M LONG"/>
    <s v="Stoke-on-Trent ST4 4JE"/>
    <n v="18.2"/>
    <x v="1"/>
    <s v="Diesel"/>
    <n v="6.7340000000000004E-3"/>
  </r>
  <r>
    <s v="S022769"/>
    <x v="82"/>
    <s v="PO149891"/>
    <s v="GRN199784"/>
    <n v="57203142"/>
    <s v="JOUCO SILENCER PLASTIC 1/4"/>
    <s v="Stoke-on-Trent ST4 4JE"/>
    <n v="18.2"/>
    <x v="1"/>
    <s v="Diesel"/>
    <n v="6.7340000000000004E-3"/>
  </r>
  <r>
    <s v="S022769"/>
    <x v="82"/>
    <s v="PO149891"/>
    <s v="GRN199823"/>
    <n v="57207981"/>
    <s v="Y CONNECTOR R510808"/>
    <s v="Stoke-on-Trent ST4 4JE"/>
    <n v="18.2"/>
    <x v="1"/>
    <s v="Diesel"/>
    <n v="6.7340000000000004E-3"/>
  </r>
  <r>
    <s v="S022769"/>
    <x v="82"/>
    <s v="PO149738"/>
    <s v="GRN199901"/>
    <s v="356-1135-1"/>
    <s v="3/8&quot; FUEL HOSE, SAEJ2044 / SAEJ30R6, 7.0M"/>
    <s v="Stoke-on-Trent ST4 4JE"/>
    <n v="18.2"/>
    <x v="1"/>
    <s v="Diesel"/>
    <n v="6.7340000000000004E-3"/>
  </r>
  <r>
    <s v="S022769"/>
    <x v="82"/>
    <s v="PO148816"/>
    <s v="GRN200349"/>
    <n v="57204699"/>
    <s v="STAINLESS STEEL WELDED CHAIN 5MM X 35MM X 1M LONG"/>
    <s v="Stoke-on-Trent ST4 4JE"/>
    <n v="18.2"/>
    <x v="1"/>
    <s v="Diesel"/>
    <n v="6.7340000000000004E-3"/>
  </r>
  <r>
    <s v="S022769"/>
    <x v="82"/>
    <s v="PO149393"/>
    <s v="GRN200363"/>
    <n v="57203138"/>
    <s v="PRESSURE GAUGE 40MM 996K23C 12 BAR 1/8 REAR"/>
    <s v="Stoke-on-Trent ST4 4JE"/>
    <n v="18.2"/>
    <x v="1"/>
    <s v="Diesel"/>
    <n v="6.7340000000000004E-3"/>
  </r>
  <r>
    <s v="S001121"/>
    <x v="5"/>
    <s v="PO149347"/>
    <s v="GRN196843"/>
    <n v="79200800"/>
    <s v="SCREW CONTACT BLOCK NORMALLY CLOSED LATCH MOUNT"/>
    <s v="Salford M5 4BE"/>
    <n v="103.6"/>
    <x v="2"/>
    <s v="Diesel"/>
    <n v="3.8331999999999998E-4"/>
  </r>
  <r>
    <s v="S022769"/>
    <x v="82"/>
    <s v="PO149287"/>
    <s v="GRN200995"/>
    <n v="57206671"/>
    <s v="RATCHET STRAP 800KG 25MM WIDE X 6M (1500KG RATCHET"/>
    <s v="Stoke-on-Trent ST4 4JE"/>
    <n v="18.2"/>
    <x v="1"/>
    <s v="Diesel"/>
    <n v="6.7340000000000004E-3"/>
  </r>
  <r>
    <s v="S022769"/>
    <x v="82"/>
    <s v="PO149891"/>
    <s v="GRN201008"/>
    <n v="57203142"/>
    <s v="JOUCO SILENCER PLASTIC 1/4"/>
    <s v="Stoke-on-Trent ST4 4JE"/>
    <n v="18.2"/>
    <x v="1"/>
    <s v="Diesel"/>
    <n v="6.7340000000000004E-3"/>
  </r>
  <r>
    <s v="S022769"/>
    <x v="82"/>
    <s v="PO150684"/>
    <s v="GRN201132"/>
    <n v="8945020"/>
    <s v="FOAM STRIP SELF ADHESIVE 25mm x 3mm x 10M ROLL"/>
    <s v="Stoke-on-Trent ST4 4JE"/>
    <n v="18.2"/>
    <x v="1"/>
    <s v="Diesel"/>
    <n v="6.7340000000000004E-3"/>
  </r>
  <r>
    <s v="S022769"/>
    <x v="82"/>
    <s v="PO150168"/>
    <s v="GRN201252"/>
    <n v="85201851"/>
    <s v="M10 X 115MM THROUGH BOLT"/>
    <s v="Stoke-on-Trent ST4 4JE"/>
    <n v="18.2"/>
    <x v="1"/>
    <s v="Diesel"/>
    <n v="6.7340000000000004E-3"/>
  </r>
  <r>
    <s v="S022769"/>
    <x v="82"/>
    <s v="PO149611"/>
    <s v="GRN201456"/>
    <n v="57206671"/>
    <s v="RATCHET STRAP 800KG 25MM WIDE X 6M (1500KG RATCHET"/>
    <s v="Stoke-on-Trent ST4 4JE"/>
    <n v="18.2"/>
    <x v="1"/>
    <s v="Diesel"/>
    <n v="6.7340000000000004E-3"/>
  </r>
  <r>
    <s v="S022769"/>
    <x v="82"/>
    <s v="PO150155"/>
    <s v="GRN201852"/>
    <n v="57203127"/>
    <s v="C-MATIC MALE STUD"/>
    <s v="Stoke-on-Trent ST4 4JE"/>
    <n v="18.2"/>
    <x v="1"/>
    <s v="Diesel"/>
    <n v="6.7340000000000004E-3"/>
  </r>
  <r>
    <s v="S022769"/>
    <x v="82"/>
    <s v="PO150341"/>
    <s v="GRN202296"/>
    <n v="57203138"/>
    <s v="PRESSURE GAUGE 40MM 996K23C 12 BAR 1/8 REAR"/>
    <s v="Stoke-on-Trent ST4 4JE"/>
    <n v="18.2"/>
    <x v="1"/>
    <s v="Diesel"/>
    <n v="6.7340000000000004E-3"/>
  </r>
  <r>
    <s v="S001121"/>
    <x v="5"/>
    <s v="PO149334"/>
    <s v="GRN196859"/>
    <n v="50200855"/>
    <s v="TERMINAL FT SPRING CLAMP 1.5MM (2 TO 2) - GREY"/>
    <s v="Salford M5 4BE"/>
    <n v="103.6"/>
    <x v="2"/>
    <s v="Diesel"/>
    <n v="3.8331999999999998E-4"/>
  </r>
  <r>
    <s v="S022769"/>
    <x v="82"/>
    <s v="PO150684"/>
    <s v="GRN202302"/>
    <n v="57208029"/>
    <s v="JOUCOMATIC PLUG 1/4"/>
    <s v="Stoke-on-Trent ST4 4JE"/>
    <n v="18.2"/>
    <x v="1"/>
    <s v="Diesel"/>
    <n v="6.7340000000000004E-3"/>
  </r>
  <r>
    <s v="S022769"/>
    <x v="82"/>
    <s v="PO150168"/>
    <s v="GRN202311"/>
    <n v="57203130"/>
    <s v="DIN CONNECTOR SMALL"/>
    <s v="Stoke-on-Trent ST4 4JE"/>
    <n v="18.2"/>
    <x v="1"/>
    <s v="Diesel"/>
    <n v="6.7340000000000004E-3"/>
  </r>
  <r>
    <s v="S022769"/>
    <x v="82"/>
    <s v="PO149611"/>
    <s v="GRN202870"/>
    <n v="57206671"/>
    <s v="RATCHET STRAP 800KG 25MM WIDE X 6M (1500KG RATCHET"/>
    <s v="Stoke-on-Trent ST4 4JE"/>
    <n v="18.2"/>
    <x v="1"/>
    <s v="Diesel"/>
    <n v="6.7340000000000004E-3"/>
  </r>
  <r>
    <s v="S022769"/>
    <x v="82"/>
    <s v="PO151139"/>
    <s v="GRN203501"/>
    <n v="57203129"/>
    <s v="JOUCO 5/2 SOL/SPR"/>
    <s v="Stoke-on-Trent ST4 4JE"/>
    <n v="18.2"/>
    <x v="1"/>
    <s v="Diesel"/>
    <n v="6.7340000000000004E-3"/>
  </r>
  <r>
    <s v="S022769"/>
    <x v="82"/>
    <s v="PO151065"/>
    <s v="GRN204230"/>
    <n v="57208029"/>
    <s v="JOUCOMATIC PLUG 1/4"/>
    <s v="Stoke-on-Trent ST4 4JE"/>
    <n v="18.2"/>
    <x v="1"/>
    <s v="Diesel"/>
    <n v="6.7340000000000004E-3"/>
  </r>
  <r>
    <s v="S022769"/>
    <x v="82"/>
    <s v="PO151139"/>
    <s v="GRN204991"/>
    <n v="57203127"/>
    <s v="C-MATIC MALE STUD"/>
    <s v="Stoke-on-Trent ST4 4JE"/>
    <n v="18.2"/>
    <x v="1"/>
    <s v="Diesel"/>
    <n v="6.7340000000000004E-3"/>
  </r>
  <r>
    <s v="S022769"/>
    <x v="82"/>
    <s v="PO151230"/>
    <s v="GRN204998"/>
    <n v="31203134"/>
    <s v="NATURAL NYLON TUBE 8MM OD X 6MM ID (10M ROLL)"/>
    <s v="Stoke-on-Trent ST4 4JE"/>
    <n v="18.2"/>
    <x v="1"/>
    <s v="Diesel"/>
    <n v="6.7340000000000004E-3"/>
  </r>
  <r>
    <s v="S022769"/>
    <x v="82"/>
    <s v="PO151065"/>
    <s v="GRN205008"/>
    <s v="356-1135-1"/>
    <s v="3/8&quot; FUEL HOSE, SAEJ2044 / SAEJ30R6, 7.0M"/>
    <s v="Stoke-on-Trent ST4 4JE"/>
    <n v="18.2"/>
    <x v="1"/>
    <s v="Diesel"/>
    <n v="6.7340000000000004E-3"/>
  </r>
  <r>
    <s v="S022769"/>
    <x v="82"/>
    <s v="PO152101"/>
    <s v="GRN205029"/>
    <n v="85204641"/>
    <s v="M20 X 300 LONG THRUBOLT ZINC PLATED"/>
    <s v="Stoke-on-Trent ST4 4JE"/>
    <n v="18.2"/>
    <x v="1"/>
    <s v="Diesel"/>
    <n v="6.7340000000000004E-3"/>
  </r>
  <r>
    <s v="S024753"/>
    <x v="83"/>
    <s v="PO139095"/>
    <s v="GRN179258"/>
    <n v="101010839"/>
    <s v="RAD-NUKE DOOR BLANK"/>
    <s v="Stoke-on-Trent ST6 3NT"/>
    <n v="10"/>
    <x v="1"/>
    <s v="Diesel"/>
    <n v="3.7000000000000002E-3"/>
  </r>
  <r>
    <s v="S024753"/>
    <x v="83"/>
    <s v="PO140187"/>
    <s v="GRN179262"/>
    <n v="101010893"/>
    <s v="SERVICE DOOR BLANK"/>
    <s v="Stoke-on-Trent ST6 3NT"/>
    <n v="10"/>
    <x v="1"/>
    <s v="Diesel"/>
    <n v="3.7000000000000002E-3"/>
  </r>
  <r>
    <s v="S024753"/>
    <x v="83"/>
    <s v="PO140187"/>
    <s v="GRN180248"/>
    <n v="101016885"/>
    <s v="FRONT SIDE PANEL BLANK"/>
    <s v="Stoke-on-Trent ST6 3NT"/>
    <n v="10"/>
    <x v="1"/>
    <s v="Diesel"/>
    <n v="3.7000000000000002E-3"/>
  </r>
  <r>
    <s v="S024753"/>
    <x v="83"/>
    <s v="PO142504"/>
    <s v="GRN180249"/>
    <n v="89208523"/>
    <s v="GENERAL PURPOSE SANDWICH PANEL ADHESIVE (7.5KG TIN"/>
    <s v="Stoke-on-Trent ST6 3NT"/>
    <n v="10"/>
    <x v="1"/>
    <s v="Diesel"/>
    <n v="3.7000000000000002E-3"/>
  </r>
  <r>
    <s v="S024753"/>
    <x v="83"/>
    <s v="PO142504"/>
    <s v="GRN180799"/>
    <n v="101011271"/>
    <s v="POD DOOR OUTER PANEL BLANK"/>
    <s v="Stoke-on-Trent ST6 3NT"/>
    <n v="10"/>
    <x v="1"/>
    <s v="Diesel"/>
    <n v="3.7000000000000002E-3"/>
  </r>
  <r>
    <s v="S024753"/>
    <x v="83"/>
    <s v="PO142504"/>
    <s v="GRN181014"/>
    <n v="101011271"/>
    <s v="POD DOOR OUTER PANEL BLANK"/>
    <s v="Stoke-on-Trent ST6 3NT"/>
    <n v="10"/>
    <x v="1"/>
    <s v="Diesel"/>
    <n v="3.7000000000000002E-3"/>
  </r>
  <r>
    <s v="S024753"/>
    <x v="83"/>
    <s v="PO139708"/>
    <s v="GRN181015"/>
    <n v="101019653"/>
    <s v="DOOR BLANK PANEL"/>
    <s v="Stoke-on-Trent ST6 3NT"/>
    <n v="10"/>
    <x v="1"/>
    <s v="Diesel"/>
    <n v="3.7000000000000002E-3"/>
  </r>
  <r>
    <s v="S024753"/>
    <x v="83"/>
    <s v="PO142504"/>
    <s v="GRN182147"/>
    <n v="101011271"/>
    <s v="POD DOOR OUTER PANEL BLANK"/>
    <s v="Stoke-on-Trent ST6 3NT"/>
    <n v="10"/>
    <x v="1"/>
    <s v="Diesel"/>
    <n v="3.7000000000000002E-3"/>
  </r>
  <r>
    <s v="S024753"/>
    <x v="83"/>
    <s v="PO142795"/>
    <s v="GRN182393"/>
    <n v="101010839"/>
    <s v="RAD-NUKE DOOR BLANK"/>
    <s v="Stoke-on-Trent ST6 3NT"/>
    <n v="10"/>
    <x v="1"/>
    <s v="Diesel"/>
    <n v="3.7000000000000002E-3"/>
  </r>
  <r>
    <s v="S024753"/>
    <x v="83"/>
    <s v="PO142504"/>
    <s v="GRN182723"/>
    <n v="101011271"/>
    <s v="POD DOOR OUTER PANEL BLANK"/>
    <s v="Stoke-on-Trent ST6 3NT"/>
    <n v="10"/>
    <x v="1"/>
    <s v="Diesel"/>
    <n v="3.7000000000000002E-3"/>
  </r>
  <r>
    <s v="S001121"/>
    <x v="5"/>
    <s v="PO149087"/>
    <s v="GRN196891"/>
    <n v="13204807"/>
    <s v="RSLINX CLASSIC SINGLE NODE"/>
    <s v="Salford M5 4BE"/>
    <n v="103.6"/>
    <x v="2"/>
    <s v="Diesel"/>
    <n v="3.8331999999999998E-4"/>
  </r>
  <r>
    <s v="S024753"/>
    <x v="83"/>
    <s v="PO142795"/>
    <s v="GRN182724"/>
    <n v="101016885"/>
    <s v="FRONT SIDE PANEL BLANK"/>
    <s v="Stoke-on-Trent ST6 3NT"/>
    <n v="10"/>
    <x v="1"/>
    <s v="Diesel"/>
    <n v="3.7000000000000002E-3"/>
  </r>
  <r>
    <s v="S024753"/>
    <x v="83"/>
    <s v="PO143377"/>
    <s v="GRN183159"/>
    <n v="101010839"/>
    <s v="RAD-NUKE DOOR BLANK"/>
    <s v="Stoke-on-Trent ST6 3NT"/>
    <n v="10"/>
    <x v="1"/>
    <s v="Diesel"/>
    <n v="3.7000000000000002E-3"/>
  </r>
  <r>
    <s v="S024753"/>
    <x v="83"/>
    <s v="PO142203"/>
    <s v="GRN183160"/>
    <n v="101010839"/>
    <s v="RAD-NUKE DOOR BLANK"/>
    <s v="Stoke-on-Trent ST6 3NT"/>
    <n v="10"/>
    <x v="1"/>
    <s v="Diesel"/>
    <n v="3.7000000000000002E-3"/>
  </r>
  <r>
    <s v="S024753"/>
    <x v="83"/>
    <s v="PO142795"/>
    <s v="GRN184058"/>
    <n v="101016885"/>
    <s v="FRONT SIDE PANEL BLANK"/>
    <s v="Stoke-on-Trent ST6 3NT"/>
    <n v="10"/>
    <x v="1"/>
    <s v="Diesel"/>
    <n v="3.7000000000000002E-3"/>
  </r>
  <r>
    <s v="S024753"/>
    <x v="83"/>
    <s v="PO142504"/>
    <s v="GRN184059"/>
    <n v="89208523"/>
    <s v="GENERAL PURPOSE SANDWICH PANEL ADHESIVE (7.5KG TIN"/>
    <s v="Stoke-on-Trent ST6 3NT"/>
    <n v="10"/>
    <x v="1"/>
    <s v="Diesel"/>
    <n v="3.7000000000000002E-3"/>
  </r>
  <r>
    <s v="S024753"/>
    <x v="83"/>
    <s v="PO142795"/>
    <s v="GRN184061"/>
    <n v="89208523"/>
    <s v="GENERAL PURPOSE SANDWICH PANEL ADHESIVE (7.5KG TIN"/>
    <s v="Stoke-on-Trent ST6 3NT"/>
    <n v="10"/>
    <x v="1"/>
    <s v="Diesel"/>
    <n v="3.7000000000000002E-3"/>
  </r>
  <r>
    <s v="S024753"/>
    <x v="83"/>
    <s v="PO143377"/>
    <s v="GRN184950"/>
    <n v="101010839"/>
    <s v="RAD-NUKE DOOR BLANK"/>
    <s v="Stoke-on-Trent ST6 3NT"/>
    <n v="10"/>
    <x v="1"/>
    <s v="Diesel"/>
    <n v="3.7000000000000002E-3"/>
  </r>
  <r>
    <s v="S024753"/>
    <x v="83"/>
    <s v="PO142795"/>
    <s v="GRN185867"/>
    <n v="101016886"/>
    <s v="REAR SIDE PANEL BLANK"/>
    <s v="Stoke-on-Trent ST6 3NT"/>
    <n v="10"/>
    <x v="1"/>
    <s v="Diesel"/>
    <n v="3.7000000000000002E-3"/>
  </r>
  <r>
    <s v="S024753"/>
    <x v="83"/>
    <s v="PO143890"/>
    <s v="GRN187021"/>
    <n v="101011271"/>
    <s v="POD DOOR OUTER PANEL BLANK"/>
    <s v="Stoke-on-Trent ST6 3NT"/>
    <n v="10"/>
    <x v="1"/>
    <s v="Diesel"/>
    <n v="3.7000000000000002E-3"/>
  </r>
  <r>
    <s v="S024753"/>
    <x v="83"/>
    <s v="PO144375"/>
    <s v="GRN187650"/>
    <n v="101016885"/>
    <s v="FRONT SIDE PANEL BLANK"/>
    <s v="Stoke-on-Trent ST6 3NT"/>
    <n v="10"/>
    <x v="1"/>
    <s v="Diesel"/>
    <n v="3.7000000000000002E-3"/>
  </r>
  <r>
    <s v="S024753"/>
    <x v="83"/>
    <s v="PO144374"/>
    <s v="GRN187653"/>
    <n v="101010839"/>
    <s v="RAD-NUKE DOOR BLANK"/>
    <s v="Stoke-on-Trent ST6 3NT"/>
    <n v="10"/>
    <x v="1"/>
    <s v="Diesel"/>
    <n v="3.7000000000000002E-3"/>
  </r>
  <r>
    <s v="S024753"/>
    <x v="83"/>
    <s v="PO144374"/>
    <s v="GRN189328"/>
    <n v="101010839"/>
    <s v="RAD-NUKE DOOR BLANK"/>
    <s v="Stoke-on-Trent ST6 3NT"/>
    <n v="10"/>
    <x v="1"/>
    <s v="Diesel"/>
    <n v="3.7000000000000002E-3"/>
  </r>
  <r>
    <s v="S024753"/>
    <x v="83"/>
    <s v="PO146628"/>
    <s v="GRN189657"/>
    <n v="89208523"/>
    <s v="GENERAL PURPOSE SANDWICH PANEL ADHESIVE (7.5KG TIN"/>
    <s v="Stoke-on-Trent ST6 3NT"/>
    <n v="10"/>
    <x v="1"/>
    <s v="Diesel"/>
    <n v="3.7000000000000002E-3"/>
  </r>
  <r>
    <s v="S024753"/>
    <x v="83"/>
    <s v="PO143996"/>
    <s v="GRN192303"/>
    <n v="101011271"/>
    <s v="POD DOOR OUTER PANEL BLANK"/>
    <s v="Stoke-on-Trent ST6 3NT"/>
    <n v="10"/>
    <x v="1"/>
    <s v="Diesel"/>
    <n v="3.7000000000000002E-3"/>
  </r>
  <r>
    <s v="S024753"/>
    <x v="83"/>
    <s v="PO144374"/>
    <s v="GRN192318"/>
    <n v="101010839"/>
    <s v="RAD-NUKE DOOR BLANK"/>
    <s v="Stoke-on-Trent ST6 3NT"/>
    <n v="10"/>
    <x v="1"/>
    <s v="Diesel"/>
    <n v="3.7000000000000002E-3"/>
  </r>
  <r>
    <s v="S024753"/>
    <x v="83"/>
    <s v="PO146243"/>
    <s v="GRN192321"/>
    <n v="89208523"/>
    <s v="GENERAL PURPOSE SANDWICH PANEL ADHESIVE (7.5KG TIN"/>
    <s v="Stoke-on-Trent ST6 3NT"/>
    <n v="10"/>
    <x v="1"/>
    <s v="Diesel"/>
    <n v="3.7000000000000002E-3"/>
  </r>
  <r>
    <s v="S024753"/>
    <x v="83"/>
    <s v="PO146355"/>
    <s v="GRN193662"/>
    <n v="101019654"/>
    <s v="DOOR BLANK PANEL"/>
    <s v="Stoke-on-Trent ST6 3NT"/>
    <n v="10"/>
    <x v="1"/>
    <s v="Diesel"/>
    <n v="3.7000000000000002E-3"/>
  </r>
  <r>
    <s v="S024753"/>
    <x v="83"/>
    <s v="PO147257"/>
    <s v="GRN193663"/>
    <n v="101012667"/>
    <s v="FUEL DOOR BLANK"/>
    <s v="Stoke-on-Trent ST6 3NT"/>
    <n v="10"/>
    <x v="1"/>
    <s v="Diesel"/>
    <n v="3.7000000000000002E-3"/>
  </r>
  <r>
    <s v="S001121"/>
    <x v="5"/>
    <s v="PO148248"/>
    <s v="GRN196928"/>
    <s v="11700-6227"/>
    <s v="FACTORYTALK SE SITE EDITION STATION LICENSE 25 SCR"/>
    <s v="Salford M5 4BE"/>
    <n v="103.6"/>
    <x v="2"/>
    <s v="Diesel"/>
    <n v="3.8331999999999998E-4"/>
  </r>
  <r>
    <s v="S024753"/>
    <x v="83"/>
    <s v="PO144374"/>
    <s v="GRN193665"/>
    <n v="101010839"/>
    <s v="RAD-NUKE DOOR BLANK"/>
    <s v="Stoke-on-Trent ST6 3NT"/>
    <n v="10"/>
    <x v="1"/>
    <s v="Diesel"/>
    <n v="3.7000000000000002E-3"/>
  </r>
  <r>
    <s v="S024753"/>
    <x v="83"/>
    <s v="PO146243"/>
    <s v="GRN193666"/>
    <n v="89208523"/>
    <s v="GENERAL PURPOSE SANDWICH PANEL ADHESIVE (7.5KG TIN"/>
    <s v="Stoke-on-Trent ST6 3NT"/>
    <n v="10"/>
    <x v="1"/>
    <s v="Diesel"/>
    <n v="3.7000000000000002E-3"/>
  </r>
  <r>
    <s v="S024753"/>
    <x v="83"/>
    <s v="PO146160"/>
    <s v="GRN193670"/>
    <n v="101016885"/>
    <s v="FRONT SIDE PANEL BLANK"/>
    <s v="Stoke-on-Trent ST6 3NT"/>
    <n v="10"/>
    <x v="1"/>
    <s v="Diesel"/>
    <n v="3.7000000000000002E-3"/>
  </r>
  <r>
    <s v="S024753"/>
    <x v="83"/>
    <s v="PO144375"/>
    <s v="GRN193672"/>
    <n v="89208523"/>
    <s v="GENERAL PURPOSE SANDWICH PANEL ADHESIVE (7.5KG TIN"/>
    <s v="Stoke-on-Trent ST6 3NT"/>
    <n v="10"/>
    <x v="1"/>
    <s v="Diesel"/>
    <n v="3.7000000000000002E-3"/>
  </r>
  <r>
    <s v="S024753"/>
    <x v="83"/>
    <s v="PO146261"/>
    <s v="GRN194059"/>
    <n v="101016885"/>
    <s v="FRONT SIDE PANEL BLANK"/>
    <s v="Stoke-on-Trent ST6 3NT"/>
    <n v="10"/>
    <x v="1"/>
    <s v="Diesel"/>
    <n v="3.7000000000000002E-3"/>
  </r>
  <r>
    <s v="S024753"/>
    <x v="83"/>
    <s v="PO147257"/>
    <s v="GRN194279"/>
    <n v="101012667"/>
    <s v="FUEL DOOR BLANK"/>
    <s v="Stoke-on-Trent ST6 3NT"/>
    <n v="10"/>
    <x v="1"/>
    <s v="Diesel"/>
    <n v="3.7000000000000002E-3"/>
  </r>
  <r>
    <s v="S024753"/>
    <x v="83"/>
    <s v="PO147257"/>
    <s v="GRN194280"/>
    <n v="101012667"/>
    <s v="FUEL DOOR BLANK"/>
    <s v="Stoke-on-Trent ST6 3NT"/>
    <n v="10"/>
    <x v="1"/>
    <s v="Diesel"/>
    <n v="3.7000000000000002E-3"/>
  </r>
  <r>
    <s v="S024753"/>
    <x v="83"/>
    <s v="PO144374"/>
    <s v="GRN196235"/>
    <n v="101010893"/>
    <s v="SERVICE DOOR BLANK"/>
    <s v="Stoke-on-Trent ST6 3NT"/>
    <n v="10"/>
    <x v="1"/>
    <s v="Diesel"/>
    <n v="3.7000000000000002E-3"/>
  </r>
  <r>
    <s v="S024753"/>
    <x v="83"/>
    <s v="PO144374"/>
    <s v="GRN196237"/>
    <n v="101010893"/>
    <s v="SERVICE DOOR BLANK"/>
    <s v="Stoke-on-Trent ST6 3NT"/>
    <n v="10"/>
    <x v="1"/>
    <s v="Diesel"/>
    <n v="3.7000000000000002E-3"/>
  </r>
  <r>
    <s v="S024753"/>
    <x v="83"/>
    <s v="PO144375"/>
    <s v="GRN196238"/>
    <n v="89208523"/>
    <s v="GENERAL PURPOSE SANDWICH PANEL ADHESIVE (7.5KG TIN"/>
    <s v="Stoke-on-Trent ST6 3NT"/>
    <n v="10"/>
    <x v="1"/>
    <s v="Diesel"/>
    <n v="3.7000000000000002E-3"/>
  </r>
  <r>
    <s v="S024753"/>
    <x v="83"/>
    <s v="PO146628"/>
    <s v="GRN196241"/>
    <n v="101016885"/>
    <s v="FRONT SIDE PANEL BLANK"/>
    <s v="Stoke-on-Trent ST6 3NT"/>
    <n v="10"/>
    <x v="1"/>
    <s v="Diesel"/>
    <n v="3.7000000000000002E-3"/>
  </r>
  <r>
    <s v="S024753"/>
    <x v="83"/>
    <s v="PO147867"/>
    <s v="GRN197429"/>
    <n v="101011271"/>
    <s v="POD DOOR OUTER PANEL BLANK"/>
    <s v="Stoke-on-Trent ST6 3NT"/>
    <n v="10"/>
    <x v="1"/>
    <s v="Diesel"/>
    <n v="3.7000000000000002E-3"/>
  </r>
  <r>
    <s v="S024753"/>
    <x v="83"/>
    <s v="PO146432"/>
    <s v="GRN198582"/>
    <n v="101019654"/>
    <s v="DOOR BLANK PANEL"/>
    <s v="Stoke-on-Trent ST6 3NT"/>
    <n v="10"/>
    <x v="1"/>
    <s v="Diesel"/>
    <n v="3.7000000000000002E-3"/>
  </r>
  <r>
    <s v="S024753"/>
    <x v="83"/>
    <s v="PO148605"/>
    <s v="GRN198584"/>
    <n v="101019653"/>
    <s v="DOOR BLANK PANEL"/>
    <s v="Stoke-on-Trent ST6 3NT"/>
    <n v="10"/>
    <x v="1"/>
    <s v="Diesel"/>
    <n v="3.7000000000000002E-3"/>
  </r>
  <r>
    <s v="S024753"/>
    <x v="83"/>
    <s v="PO148012"/>
    <s v="GRN198585"/>
    <n v="101031785"/>
    <s v="MAIN PANEL"/>
    <s v="Stoke-on-Trent ST6 3NT"/>
    <n v="10"/>
    <x v="1"/>
    <s v="Diesel"/>
    <n v="3.7000000000000002E-3"/>
  </r>
  <r>
    <s v="S024753"/>
    <x v="83"/>
    <s v="PO147359"/>
    <s v="GRN198590"/>
    <n v="101025748"/>
    <s v="REAR SIDE PANEL BLANK"/>
    <s v="Stoke-on-Trent ST6 3NT"/>
    <n v="10"/>
    <x v="1"/>
    <s v="Diesel"/>
    <n v="3.7000000000000002E-3"/>
  </r>
  <r>
    <s v="S001121"/>
    <x v="5"/>
    <s v="PO149157"/>
    <s v="GRN196955"/>
    <n v="1"/>
    <s v="freight inwards"/>
    <s v="Salford M5 4BE"/>
    <n v="103.6"/>
    <x v="2"/>
    <s v="Diesel"/>
    <n v="3.8331999999999998E-4"/>
  </r>
  <r>
    <s v="S023373"/>
    <x v="44"/>
    <s v="PO144549"/>
    <s v="GRN196957"/>
    <n v="56202191"/>
    <s v="HIGH VOLTAGE POWER SUPPLY"/>
    <s v="Pulborough RH20 2RY"/>
    <n v="420"/>
    <x v="2"/>
    <s v="Diesel"/>
    <n v="1.554E-3"/>
  </r>
  <r>
    <s v="S024753"/>
    <x v="83"/>
    <s v="PO144374"/>
    <s v="GRN198591"/>
    <n v="101010893"/>
    <s v="SERVICE DOOR BLANK"/>
    <s v="Stoke-on-Trent ST6 3NT"/>
    <n v="10"/>
    <x v="1"/>
    <s v="Diesel"/>
    <n v="3.7000000000000002E-3"/>
  </r>
  <r>
    <s v="S024753"/>
    <x v="83"/>
    <s v="PO148624"/>
    <s v="GRN199832"/>
    <n v="101037459"/>
    <s v="T60 SERVICE DOOR BLANK"/>
    <s v="Stoke-on-Trent ST6 3NT"/>
    <n v="10"/>
    <x v="1"/>
    <s v="Diesel"/>
    <n v="3.7000000000000002E-3"/>
  </r>
  <r>
    <s v="S024753"/>
    <x v="83"/>
    <s v="PO148665"/>
    <s v="GRN200084"/>
    <n v="101026171"/>
    <s v="CENTRE SIDE PANEL BLANK - GENERATOR SIDE"/>
    <s v="Stoke-on-Trent ST6 3NT"/>
    <n v="10"/>
    <x v="1"/>
    <s v="Diesel"/>
    <n v="3.7000000000000002E-3"/>
  </r>
  <r>
    <s v="S024753"/>
    <x v="83"/>
    <s v="PO148605"/>
    <s v="GRN201785"/>
    <n v="101011271"/>
    <s v="POD DOOR OUTER PANEL BLANK"/>
    <s v="Stoke-on-Trent ST6 3NT"/>
    <n v="10"/>
    <x v="1"/>
    <s v="Diesel"/>
    <n v="3.7000000000000002E-3"/>
  </r>
  <r>
    <s v="S024753"/>
    <x v="83"/>
    <s v="PO149927"/>
    <s v="GRN202518"/>
    <n v="101016885"/>
    <s v="FRONT SIDE PANEL BLANK"/>
    <s v="Stoke-on-Trent ST6 3NT"/>
    <n v="10"/>
    <x v="1"/>
    <s v="Diesel"/>
    <n v="3.7000000000000002E-3"/>
  </r>
  <r>
    <s v="S024753"/>
    <x v="83"/>
    <s v="PO149482"/>
    <s v="GRN202520"/>
    <n v="101010893"/>
    <s v="SERVICE DOOR BLANK"/>
    <s v="Stoke-on-Trent ST6 3NT"/>
    <n v="10"/>
    <x v="1"/>
    <s v="Diesel"/>
    <n v="3.7000000000000002E-3"/>
  </r>
  <r>
    <s v="S024753"/>
    <x v="83"/>
    <s v="PO149780"/>
    <s v="GRN203369"/>
    <n v="101016886"/>
    <s v="REAR SIDE PANEL BLANK"/>
    <s v="Stoke-on-Trent ST6 3NT"/>
    <n v="10"/>
    <x v="1"/>
    <s v="Diesel"/>
    <n v="3.7000000000000002E-3"/>
  </r>
  <r>
    <s v="S024753"/>
    <x v="83"/>
    <s v="PO149718"/>
    <s v="GRN203370"/>
    <n v="101011271"/>
    <s v="POD DOOR OUTER PANEL BLANK"/>
    <s v="Stoke-on-Trent ST6 3NT"/>
    <n v="10"/>
    <x v="1"/>
    <s v="Diesel"/>
    <n v="3.7000000000000002E-3"/>
  </r>
  <r>
    <s v="S024753"/>
    <x v="83"/>
    <s v="PO149780"/>
    <s v="GRN204384"/>
    <n v="101019653"/>
    <s v="DOOR BLANK PANEL"/>
    <s v="Stoke-on-Trent ST6 3NT"/>
    <n v="10"/>
    <x v="1"/>
    <s v="Diesel"/>
    <n v="3.7000000000000002E-3"/>
  </r>
  <r>
    <s v="S024753"/>
    <x v="83"/>
    <s v="PO150492"/>
    <s v="GRN204386"/>
    <n v="101016885"/>
    <s v="FRONT SIDE PANEL BLANK"/>
    <s v="Stoke-on-Trent ST6 3NT"/>
    <n v="10"/>
    <x v="1"/>
    <s v="Diesel"/>
    <n v="3.7000000000000002E-3"/>
  </r>
  <r>
    <s v="S024753"/>
    <x v="83"/>
    <s v="PO151064"/>
    <s v="GRN204387"/>
    <n v="101010839"/>
    <s v="RAD-NUKE DOOR BLANK"/>
    <s v="Stoke-on-Trent ST6 3NT"/>
    <n v="10"/>
    <x v="1"/>
    <s v="Diesel"/>
    <n v="3.7000000000000002E-3"/>
  </r>
  <r>
    <s v="S024753"/>
    <x v="83"/>
    <s v="PO150867"/>
    <s v="GRN204388"/>
    <n v="89208523"/>
    <s v="GENERAL PURPOSE SANDWICH PANEL ADHESIVE (7.5KG TIN"/>
    <s v="Stoke-on-Trent ST6 3NT"/>
    <n v="10"/>
    <x v="1"/>
    <s v="Diesel"/>
    <n v="3.7000000000000002E-3"/>
  </r>
  <r>
    <s v="S024099"/>
    <x v="47"/>
    <s v="PO142648"/>
    <s v="GRN198860"/>
    <s v="361-1066-1"/>
    <s v="COLUMN AND TRANSPORT KIT (1033 COLUMN)"/>
    <s v="Stafford ST16 3DR"/>
    <n v="49.6"/>
    <x v="3"/>
    <s v="Diesel"/>
    <n v="5.0430800000000005E-2"/>
  </r>
  <r>
    <s v="S024753"/>
    <x v="83"/>
    <s v="PO150727"/>
    <s v="GRN204389"/>
    <n v="101025748"/>
    <s v="REAR SIDE PANEL BLANK"/>
    <s v="Stoke-on-Trent ST6 3NT"/>
    <n v="10"/>
    <x v="1"/>
    <s v="Diesel"/>
    <n v="3.7000000000000002E-3"/>
  </r>
  <r>
    <s v="S027028"/>
    <x v="84"/>
    <s v="PO146887"/>
    <s v="GRN191182"/>
    <s v="255-1639-330"/>
    <s v="CABLE 25COND 18AWG 600V BLK 330 FT"/>
    <s v="Ellesmere Port CH65 4EL"/>
    <n v="92.6"/>
    <x v="2"/>
    <s v="Diesel"/>
    <n v="3.4261999999999997E-4"/>
  </r>
  <r>
    <s v="S027028"/>
    <x v="84"/>
    <s v="PO147231"/>
    <s v="GRN191673"/>
    <s v="11701-3267"/>
    <s v="OLFLEX CLASSIC 100SY 5 CORES 16MM2 COLOURED CORES"/>
    <s v="Ellesmere Port CH65 4EL"/>
    <n v="92.6"/>
    <x v="2"/>
    <s v="Diesel"/>
    <n v="3.4261999999999997E-4"/>
  </r>
  <r>
    <s v="S027028"/>
    <x v="84"/>
    <s v="PO148881"/>
    <s v="GRN196148"/>
    <s v="11700-7431"/>
    <s v="6AWG CLASS 6 600V UL 10107 CABLE - BLACK"/>
    <s v="Ellesmere Port CH65 4EL"/>
    <n v="92.6"/>
    <x v="2"/>
    <s v="Diesel"/>
    <n v="3.4261999999999997E-4"/>
  </r>
  <r>
    <s v="S027028"/>
    <x v="84"/>
    <s v="PO148593"/>
    <s v="GRN198449"/>
    <n v="30201420"/>
    <s v="5G X 0.75MM2 CABLE STEEL BRAIDED NUMBERED CORES"/>
    <s v="Ellesmere Port CH65 4EL"/>
    <n v="92.6"/>
    <x v="2"/>
    <s v="Diesel"/>
    <n v="3.4261999999999997E-4"/>
  </r>
  <r>
    <s v="S027028"/>
    <x v="84"/>
    <s v="PO148593"/>
    <s v="GRN200836"/>
    <n v="3045199"/>
    <s v="3G X 2.5MM2 CABLE STEEL BRAIDED COLOURED CORES"/>
    <s v="Ellesmere Port CH65 4EL"/>
    <n v="92.6"/>
    <x v="2"/>
    <s v="Diesel"/>
    <n v="3.4261999999999997E-4"/>
  </r>
  <r>
    <s v="S024190"/>
    <x v="22"/>
    <s v="PO148556"/>
    <s v="GRN196985"/>
    <s v="340-1085-1"/>
    <s v="LINAC GLIDE STRIP"/>
    <s v="Stockport SK4 2JT"/>
    <n v="22.2"/>
    <x v="1"/>
    <s v="Diesel"/>
    <n v="8.2140000000000008E-3"/>
  </r>
  <r>
    <s v="S027028"/>
    <x v="84"/>
    <s v="PO150868"/>
    <s v="GRN201947"/>
    <n v="30257932"/>
    <s v="12G X 0.75MM2 CABLE OLFLEX CLASSIC 110SY"/>
    <s v="Ellesmere Port CH65 4EL"/>
    <n v="92.6"/>
    <x v="2"/>
    <s v="Diesel"/>
    <n v="3.4261999999999997E-4"/>
  </r>
  <r>
    <s v="S027028"/>
    <x v="84"/>
    <s v="PO150868"/>
    <s v="GRN202226"/>
    <n v="1"/>
    <s v="freight inwards"/>
    <s v="Ellesmere Port CH65 4EL"/>
    <n v="92.6"/>
    <x v="2"/>
    <s v="Diesel"/>
    <n v="3.4261999999999997E-4"/>
  </r>
  <r>
    <s v="S027028"/>
    <x v="84"/>
    <s v="PO148593"/>
    <s v="GRN202248"/>
    <s v="255-1639-150"/>
    <s v="CABLE 25COND 18AWG 600V BLACK 150 FT"/>
    <s v="Ellesmere Port CH65 4EL"/>
    <n v="92.6"/>
    <x v="2"/>
    <s v="Diesel"/>
    <n v="3.4261999999999997E-4"/>
  </r>
  <r>
    <s v="S025431"/>
    <x v="0"/>
    <s v="PO141570"/>
    <s v="GRN196989"/>
    <s v="332-6128-1"/>
    <s v="OPTION ZBV DRIVER SCAN ACTIVATION"/>
    <s v="Boston Massachusetts"/>
    <n v="3154"/>
    <x v="0"/>
    <s v="Crude"/>
    <n v="1.0118031999999999E-2"/>
  </r>
  <r>
    <s v="S027028"/>
    <x v="84"/>
    <s v="PO151106"/>
    <s v="GRN202332"/>
    <n v="30206287"/>
    <s v="3G X 1.5 MM2 CABLE OLFLEX CLASSIC 100YY"/>
    <s v="Ellesmere Port CH65 4EL"/>
    <n v="92.6"/>
    <x v="2"/>
    <s v="Diesel"/>
    <n v="3.4261999999999997E-4"/>
  </r>
  <r>
    <s v="S024099"/>
    <x v="47"/>
    <s v="PO145102"/>
    <s v="GRN198998"/>
    <s v="340-1012-1"/>
    <s v="WELDMENT LINAC SUPPORT STRUCTURE"/>
    <s v="Stafford ST16 3DR"/>
    <n v="49.6"/>
    <x v="3"/>
    <s v="Diesel"/>
    <n v="5.0430800000000005E-2"/>
  </r>
  <r>
    <s v="S027028"/>
    <x v="84"/>
    <s v="PO151277"/>
    <s v="GRN202859"/>
    <n v="3045199"/>
    <s v="3G X 2.5MM2 CABLE STEEL BRAIDED COLOURED CORES"/>
    <s v="Ellesmere Port CH65 4EL"/>
    <n v="92.6"/>
    <x v="2"/>
    <s v="Diesel"/>
    <n v="3.4261999999999997E-4"/>
  </r>
  <r>
    <s v="S025033"/>
    <x v="23"/>
    <s v="PO148547"/>
    <s v="GRN196994"/>
    <n v="101045600"/>
    <s v="DEUTSCH 2 PINS AND MALE CONNECTOR"/>
    <s v="Nantwich CW5 6DX"/>
    <n v="44.6"/>
    <x v="2"/>
    <s v="Diesel"/>
    <n v="1.6501999999999999E-4"/>
  </r>
  <r>
    <s v="S027028"/>
    <x v="84"/>
    <s v="PO150942"/>
    <s v="GRN202869"/>
    <s v="255-1641-150"/>
    <s v="CABLE 3COND 14AWG 600V UL-AWM 150 FT"/>
    <s v="Ellesmere Port CH65 4EL"/>
    <n v="92.6"/>
    <x v="2"/>
    <s v="Diesel"/>
    <n v="3.4261999999999997E-4"/>
  </r>
  <r>
    <s v="S027028"/>
    <x v="84"/>
    <s v="PO148963"/>
    <s v="GRN203054"/>
    <n v="3045196"/>
    <s v="3G X 1.5MM2 CABLE STEEL BRAIDED COLOURED CORES"/>
    <s v="Ellesmere Port CH65 4EL"/>
    <n v="92.6"/>
    <x v="2"/>
    <s v="Diesel"/>
    <n v="3.4261999999999997E-4"/>
  </r>
  <r>
    <s v="S027028"/>
    <x v="84"/>
    <s v="PO150754"/>
    <s v="GRN204360"/>
    <n v="3045196"/>
    <s v="3G X 1.5MM2 CABLE STEEL BRAIDED COLOURED CORES"/>
    <s v="Ellesmere Port CH65 4EL"/>
    <n v="92.6"/>
    <x v="2"/>
    <s v="Diesel"/>
    <n v="3.4261999999999997E-4"/>
  </r>
  <r>
    <s v="S027028"/>
    <x v="84"/>
    <s v="PO150128"/>
    <s v="GRN204485"/>
    <n v="3045196"/>
    <s v="3G X 1.5MM2 CABLE STEEL BRAIDED COLOURED CORES"/>
    <s v="Ellesmere Port CH65 4EL"/>
    <n v="92.6"/>
    <x v="2"/>
    <s v="Diesel"/>
    <n v="3.4261999999999997E-4"/>
  </r>
  <r>
    <s v="S027028"/>
    <x v="84"/>
    <s v="PO148719"/>
    <s v="GRN204486"/>
    <n v="30201420"/>
    <s v="5G X 0.75MM2 CABLE STEEL BRAIDED NUMBERED CORES"/>
    <s v="Ellesmere Port CH65 4EL"/>
    <n v="92.6"/>
    <x v="2"/>
    <s v="Diesel"/>
    <n v="3.4261999999999997E-4"/>
  </r>
  <r>
    <s v="S027028"/>
    <x v="84"/>
    <s v="PO151112"/>
    <s v="GRN204964"/>
    <s v="255-1641-150"/>
    <s v="CABLE 3COND 14AWG 600V UL-AWM 150 FT"/>
    <s v="Ellesmere Port CH65 4EL"/>
    <n v="92.6"/>
    <x v="2"/>
    <s v="Diesel"/>
    <n v="3.4261999999999997E-4"/>
  </r>
  <r>
    <s v="S027028"/>
    <x v="84"/>
    <s v="PO151112"/>
    <s v="GRN204964"/>
    <n v="21203625"/>
    <s v="3G X 0.75MM2 CABLE STEEL BRAIDED NUMBERED CORES"/>
    <s v="Ellesmere Port CH65 4EL"/>
    <n v="92.6"/>
    <x v="2"/>
    <s v="Diesel"/>
    <n v="3.4261999999999997E-4"/>
  </r>
  <r>
    <s v="S001736"/>
    <x v="85"/>
    <s v="PO143530"/>
    <s v="GRN181170"/>
    <s v="11540-0793"/>
    <s v="EPOXY ADHESIVE ANCHOR 11.1OZ PACK"/>
    <s v="Manchester M31 4RQ"/>
    <n v="100.8"/>
    <x v="2"/>
    <s v="Diesel"/>
    <n v="3.7296000000000003E-4"/>
  </r>
  <r>
    <s v="S001736"/>
    <x v="85"/>
    <s v="PO141074"/>
    <s v="GRN183202"/>
    <s v="11540-0793"/>
    <s v="EPOXY ADHESIVE ANCHOR 11.1OZ PACK"/>
    <s v="Manchester M31 4RQ"/>
    <n v="100.8"/>
    <x v="2"/>
    <s v="Diesel"/>
    <n v="3.7296000000000003E-4"/>
  </r>
  <r>
    <s v="S001736"/>
    <x v="85"/>
    <s v="PO144328"/>
    <s v="GRN183345"/>
    <n v="101006856"/>
    <s v="EPOXY GUN 2 PART HILTI"/>
    <s v="Manchester M31 4RQ"/>
    <n v="100.8"/>
    <x v="2"/>
    <s v="Diesel"/>
    <n v="3.7296000000000003E-4"/>
  </r>
  <r>
    <s v="S001736"/>
    <x v="85"/>
    <s v="PO141074"/>
    <s v="GRN189025"/>
    <s v="11540-0793"/>
    <s v="EPOXY ADHESIVE ANCHOR 11.1OZ PACK"/>
    <s v="Manchester M31 4RQ"/>
    <n v="100.8"/>
    <x v="2"/>
    <s v="Diesel"/>
    <n v="3.7296000000000003E-4"/>
  </r>
  <r>
    <s v="S001736"/>
    <x v="85"/>
    <s v="PO146874"/>
    <s v="GRN189809"/>
    <n v="101006856"/>
    <s v="EPOXY GUN 2 PART HILTI"/>
    <s v="Manchester M31 4RQ"/>
    <n v="100.8"/>
    <x v="2"/>
    <s v="Diesel"/>
    <n v="3.7296000000000003E-4"/>
  </r>
  <r>
    <s v="S023222"/>
    <x v="11"/>
    <s v="PO146369"/>
    <s v="GRN197009"/>
    <s v="11700-0736"/>
    <s v="BANNER SSA-EB1P-02ED1Q4 E-STOP SWITCH"/>
    <s v="Wickford SS11 8YT"/>
    <n v="390"/>
    <x v="2"/>
    <s v="Diesel"/>
    <n v="1.4430000000000001E-3"/>
  </r>
  <r>
    <s v="S023222"/>
    <x v="11"/>
    <s v="PO144700"/>
    <s v="GRN197010"/>
    <s v="11700-5341"/>
    <s v="CABLE 0.3 METER RJ45S TO RJ45S CAT5E"/>
    <s v="Wickford SS11 8YT"/>
    <n v="390"/>
    <x v="2"/>
    <s v="Diesel"/>
    <n v="1.4430000000000001E-3"/>
  </r>
  <r>
    <s v="S001736"/>
    <x v="85"/>
    <s v="PO146682"/>
    <s v="GRN190016"/>
    <s v="11540-0793"/>
    <s v="EPOXY ADHESIVE ANCHOR 11.1OZ PACK"/>
    <s v="Manchester M31 4RQ"/>
    <n v="100.8"/>
    <x v="2"/>
    <s v="Diesel"/>
    <n v="3.7296000000000003E-4"/>
  </r>
  <r>
    <s v="S023222"/>
    <x v="11"/>
    <s v="PO143644"/>
    <s v="GRN197012"/>
    <s v="11700-5346"/>
    <s v="CABLE 1.8 METER RJ45S TO RJ45S CAT5E"/>
    <s v="Wickford SS11 8YT"/>
    <n v="390"/>
    <x v="2"/>
    <s v="Diesel"/>
    <n v="1.4430000000000001E-3"/>
  </r>
  <r>
    <s v="S001121"/>
    <x v="5"/>
    <s v="PO149171"/>
    <s v="GRN197013"/>
    <n v="5445001"/>
    <s v="REPLACEMENT BATTERY FOR 1756-L6*/B"/>
    <s v="Salford M5 4BE"/>
    <n v="103.6"/>
    <x v="2"/>
    <s v="Diesel"/>
    <n v="3.8331999999999998E-4"/>
  </r>
  <r>
    <s v="S001736"/>
    <x v="85"/>
    <s v="PO146313"/>
    <s v="GRN190039"/>
    <s v="11540-0793"/>
    <s v="EPOXY ADHESIVE ANCHOR 11.1OZ PACK"/>
    <s v="Manchester M31 4RQ"/>
    <n v="100.8"/>
    <x v="2"/>
    <s v="Diesel"/>
    <n v="3.7296000000000003E-4"/>
  </r>
  <r>
    <s v="S023222"/>
    <x v="11"/>
    <s v="PO144319"/>
    <s v="GRN197015"/>
    <n v="101018323"/>
    <s v="SURECROSS DX80 2.4GHZ GATEWAY"/>
    <s v="Wickford SS11 8YT"/>
    <n v="390"/>
    <x v="2"/>
    <s v="Diesel"/>
    <n v="1.4430000000000001E-3"/>
  </r>
  <r>
    <s v="S023222"/>
    <x v="11"/>
    <s v="PO147860"/>
    <s v="GRN197016"/>
    <n v="101027700"/>
    <s v="5-PIN M12/EURO STYLE CORDSET STRAIGHT - 9.14M LONG"/>
    <s v="Wickford SS11 8YT"/>
    <n v="390"/>
    <x v="2"/>
    <s v="Diesel"/>
    <n v="1.4430000000000001E-3"/>
  </r>
  <r>
    <s v="S023222"/>
    <x v="11"/>
    <s v="PO147263"/>
    <s v="GRN197017"/>
    <n v="101027050"/>
    <s v="COMPACT MULTIPROTOCOL I/O MODULE TBEN-L1-16DXP"/>
    <s v="Wickford SS11 8YT"/>
    <n v="390"/>
    <x v="2"/>
    <s v="Diesel"/>
    <n v="1.4430000000000001E-3"/>
  </r>
  <r>
    <s v="S001736"/>
    <x v="85"/>
    <s v="PO146650"/>
    <s v="GRN190058"/>
    <n v="101006856"/>
    <s v="EPOXY GUN 2 PART HILTI"/>
    <s v="Manchester M31 4RQ"/>
    <n v="100.8"/>
    <x v="2"/>
    <s v="Diesel"/>
    <n v="3.7296000000000003E-4"/>
  </r>
  <r>
    <s v="S023222"/>
    <x v="11"/>
    <s v="PO147446"/>
    <s v="GRN197019"/>
    <s v="11700-5290"/>
    <s v="EMERGENCY STOP PUSH BUTTON SERIES SSA-EB"/>
    <s v="Wickford SS11 8YT"/>
    <n v="390"/>
    <x v="2"/>
    <s v="Diesel"/>
    <n v="1.4430000000000001E-3"/>
  </r>
  <r>
    <s v="S001736"/>
    <x v="85"/>
    <s v="PO146421"/>
    <s v="GRN190110"/>
    <s v="11540-0793"/>
    <s v="EPOXY ADHESIVE ANCHOR 11.1OZ PACK"/>
    <s v="Manchester M31 4RQ"/>
    <n v="100.8"/>
    <x v="2"/>
    <s v="Diesel"/>
    <n v="3.7296000000000003E-4"/>
  </r>
  <r>
    <s v="S023222"/>
    <x v="11"/>
    <s v="PO145268"/>
    <s v="GRN197021"/>
    <s v="11554-0683"/>
    <s v="CONN EURO MALE WIREABLE"/>
    <s v="Wickford SS11 8YT"/>
    <n v="390"/>
    <x v="2"/>
    <s v="Diesel"/>
    <n v="1.4430000000000001E-3"/>
  </r>
  <r>
    <s v="S001736"/>
    <x v="85"/>
    <s v="PO147036"/>
    <s v="GRN190727"/>
    <s v="11540-0793"/>
    <s v="EPOXY ADHESIVE ANCHOR 11.1OZ PACK"/>
    <s v="Manchester M31 4RQ"/>
    <n v="100.8"/>
    <x v="2"/>
    <s v="Diesel"/>
    <n v="3.7296000000000003E-4"/>
  </r>
  <r>
    <s v="S023222"/>
    <x v="11"/>
    <s v="PO145672"/>
    <s v="GRN197024"/>
    <s v="11700-6039"/>
    <s v="CONNECTOR M12 4POS FEMALE"/>
    <s v="Wickford SS11 8YT"/>
    <n v="390"/>
    <x v="2"/>
    <s v="Diesel"/>
    <n v="1.4430000000000001E-3"/>
  </r>
  <r>
    <s v="S001736"/>
    <x v="85"/>
    <s v="PO147279"/>
    <s v="GRN191234"/>
    <s v="11540-0793"/>
    <s v="EPOXY ADHESIVE ANCHOR 11.1OZ PACK"/>
    <s v="Manchester M31 4RQ"/>
    <n v="100.8"/>
    <x v="2"/>
    <s v="Diesel"/>
    <n v="3.7296000000000003E-4"/>
  </r>
  <r>
    <s v="S001736"/>
    <x v="85"/>
    <s v="PO148139"/>
    <s v="GRN194046"/>
    <s v="11540-0793"/>
    <s v="EPOXY ADHESIVE ANCHOR 11.1OZ PACK"/>
    <s v="Manchester M31 4RQ"/>
    <n v="100.8"/>
    <x v="2"/>
    <s v="Diesel"/>
    <n v="3.7296000000000003E-4"/>
  </r>
  <r>
    <s v="S001736"/>
    <x v="85"/>
    <s v="PO147803"/>
    <s v="GRN194600"/>
    <n v="101006856"/>
    <s v="EPOXY GUN 2 PART HILTI"/>
    <s v="Manchester M31 4RQ"/>
    <n v="100.8"/>
    <x v="2"/>
    <s v="Diesel"/>
    <n v="3.7296000000000003E-4"/>
  </r>
  <r>
    <s v="S001736"/>
    <x v="85"/>
    <s v="PO148454"/>
    <s v="GRN194939"/>
    <s v="361-1421-1"/>
    <s v="DIAMOND DRILLING SYSTEM FOR DV60"/>
    <s v="Manchester M31 4RQ"/>
    <n v="100.8"/>
    <x v="2"/>
    <s v="Diesel"/>
    <n v="3.7296000000000003E-4"/>
  </r>
  <r>
    <s v="S001121"/>
    <x v="5"/>
    <s v="PO147831"/>
    <s v="GRN197032"/>
    <n v="51205947"/>
    <s v="STRATIX 5700 MANAGED SWITCH"/>
    <s v="Salford M5 4BE"/>
    <n v="103.6"/>
    <x v="2"/>
    <s v="Diesel"/>
    <n v="3.8331999999999998E-4"/>
  </r>
  <r>
    <s v="S001736"/>
    <x v="85"/>
    <s v="PO149085"/>
    <s v="GRN196250"/>
    <s v="11540-0793"/>
    <s v="EPOXY ADHESIVE ANCHOR 11.1OZ PACK"/>
    <s v="Manchester M31 4RQ"/>
    <n v="100.8"/>
    <x v="2"/>
    <s v="Diesel"/>
    <n v="3.7296000000000003E-4"/>
  </r>
  <r>
    <s v="S001121"/>
    <x v="5"/>
    <s v="PO148538"/>
    <s v="GRN197035"/>
    <n v="101036192"/>
    <s v="MOTOR FEEDBACK CABLE CONTINUOUS FLEX - 5M LONG"/>
    <s v="Salford M5 4BE"/>
    <n v="103.6"/>
    <x v="2"/>
    <s v="Diesel"/>
    <n v="3.8331999999999998E-4"/>
  </r>
  <r>
    <s v="S001736"/>
    <x v="85"/>
    <s v="PO149254"/>
    <s v="GRN196468"/>
    <s v="11540-0793"/>
    <s v="EPOXY ADHESIVE ANCHOR 11.1OZ PACK"/>
    <s v="Manchester M31 4RQ"/>
    <n v="100.8"/>
    <x v="2"/>
    <s v="Diesel"/>
    <n v="3.7296000000000003E-4"/>
  </r>
  <r>
    <s v="S023222"/>
    <x v="11"/>
    <s v="PO146369"/>
    <s v="GRN197037"/>
    <n v="101027049"/>
    <s v="POWER CABLE PUR JACKET RKM52-10-RSM52 - 10M"/>
    <s v="Wickford SS11 8YT"/>
    <n v="390"/>
    <x v="2"/>
    <s v="Diesel"/>
    <n v="1.4430000000000001E-3"/>
  </r>
  <r>
    <s v="S001736"/>
    <x v="85"/>
    <s v="PO149119"/>
    <s v="GRN196610"/>
    <n v="101006856"/>
    <s v="EPOXY GUN 2 PART HILTI"/>
    <s v="Manchester M31 4RQ"/>
    <n v="100.8"/>
    <x v="2"/>
    <s v="Diesel"/>
    <n v="3.7296000000000003E-4"/>
  </r>
  <r>
    <s v="S001736"/>
    <x v="85"/>
    <s v="PO149525"/>
    <s v="GRN197510"/>
    <s v="11540-0793"/>
    <s v="EPOXY ADHESIVE ANCHOR 11.1OZ PACK"/>
    <s v="Manchester M31 4RQ"/>
    <n v="100.8"/>
    <x v="2"/>
    <s v="Diesel"/>
    <n v="3.7296000000000003E-4"/>
  </r>
  <r>
    <s v="S001736"/>
    <x v="85"/>
    <s v="PO150308"/>
    <s v="GRN200556"/>
    <s v="11701-3737"/>
    <s v="DIAMOND CORE BIT DD-C 32/300 T4 - 32MM DIA"/>
    <s v="Manchester M31 4RQ"/>
    <n v="100.8"/>
    <x v="2"/>
    <s v="Diesel"/>
    <n v="3.7296000000000003E-4"/>
  </r>
  <r>
    <s v="S001736"/>
    <x v="85"/>
    <s v="PO151528"/>
    <s v="GRN203500"/>
    <s v="11540-0793"/>
    <s v="EPOXY ADHESIVE ANCHOR 11.1OZ PACK"/>
    <s v="Manchester M31 4RQ"/>
    <n v="100.8"/>
    <x v="2"/>
    <s v="Diesel"/>
    <n v="3.7296000000000003E-4"/>
  </r>
  <r>
    <s v="S001736"/>
    <x v="85"/>
    <s v="PO151685"/>
    <s v="GRN204160"/>
    <n v="101006856"/>
    <s v="EPOXY GUN 2 PART HILTI"/>
    <s v="Manchester M31 4RQ"/>
    <n v="100.8"/>
    <x v="2"/>
    <s v="Diesel"/>
    <n v="3.7296000000000003E-4"/>
  </r>
  <r>
    <s v="S001736"/>
    <x v="85"/>
    <s v="PO151421"/>
    <s v="GRN204576"/>
    <n v="101006856"/>
    <s v="EPOXY GUN 2 PART HILTI"/>
    <s v="Manchester M31 4RQ"/>
    <n v="100.8"/>
    <x v="2"/>
    <s v="Diesel"/>
    <n v="3.7296000000000003E-4"/>
  </r>
  <r>
    <s v="S001736"/>
    <x v="85"/>
    <s v="PO151576"/>
    <s v="GRN204577"/>
    <n v="101006856"/>
    <s v="EPOXY GUN 2 PART HILTI"/>
    <s v="Manchester M31 4RQ"/>
    <n v="100.8"/>
    <x v="2"/>
    <s v="Diesel"/>
    <n v="3.7296000000000003E-4"/>
  </r>
  <r>
    <s v="S023628"/>
    <x v="86"/>
    <s v="PO141991"/>
    <s v="GRN178780"/>
    <n v="101013628"/>
    <s v="BLACK GRANITE EFFECT MATT LAMINATE 28MM X 3000MM"/>
    <s v="Stoke-on-Trent ST8 7PL"/>
    <n v="0.2"/>
    <x v="1"/>
    <s v="Diesel"/>
    <n v="7.3999999999999996E-5"/>
  </r>
  <r>
    <s v="S023628"/>
    <x v="86"/>
    <s v="PO142549"/>
    <s v="GRN184551"/>
    <n v="101013658"/>
    <s v="ALUMINIUM T - BAR JOINT STRIPS"/>
    <s v="Stoke-on-Trent ST8 7PL"/>
    <n v="0.2"/>
    <x v="1"/>
    <s v="Diesel"/>
    <n v="7.3999999999999996E-5"/>
  </r>
  <r>
    <s v="S023628"/>
    <x v="86"/>
    <s v="PO142205"/>
    <s v="GRN185304"/>
    <n v="101013630"/>
    <s v="ALUMINIUM JOINT STRIP"/>
    <s v="Stoke-on-Trent ST8 7PL"/>
    <n v="0.2"/>
    <x v="1"/>
    <s v="Diesel"/>
    <n v="7.3999999999999996E-5"/>
  </r>
  <r>
    <s v="S023222"/>
    <x v="11"/>
    <s v="PO145672"/>
    <s v="GRN197051"/>
    <s v="11554-0683"/>
    <s v="CONN EURO MALE WIREABLE"/>
    <s v="Wickford SS11 8YT"/>
    <n v="390"/>
    <x v="2"/>
    <s v="Diesel"/>
    <n v="1.4430000000000001E-3"/>
  </r>
  <r>
    <s v="S023628"/>
    <x v="86"/>
    <s v="PO142549"/>
    <s v="GRN185305"/>
    <n v="101013642"/>
    <s v="HI-LINE CORNER SHELF BASE UNIT SHAKER LIGHT OAK"/>
    <s v="Stoke-on-Trent ST8 7PL"/>
    <n v="0.2"/>
    <x v="1"/>
    <s v="Diesel"/>
    <n v="7.3999999999999996E-5"/>
  </r>
  <r>
    <s v="S001571"/>
    <x v="10"/>
    <s v="PO149238"/>
    <s v="GRN197053"/>
    <n v="57205719"/>
    <s v="MOUNTING KIT 1"/>
    <s v="St Albans AL1 5BN"/>
    <n v="298"/>
    <x v="2"/>
    <s v="Diesel"/>
    <n v="1.1026E-3"/>
  </r>
  <r>
    <s v="S000892"/>
    <x v="16"/>
    <s v="PO149412"/>
    <s v="GRN197054"/>
    <n v="2145032"/>
    <s v="M50 EMC METAL CABLE GLAND C/W LOCKNUT IP68"/>
    <s v="Stockport SK4 2JT"/>
    <n v="55"/>
    <x v="2"/>
    <s v="Diesel"/>
    <n v="2.0350000000000001E-4"/>
  </r>
  <r>
    <s v="S023628"/>
    <x v="86"/>
    <s v="PO142290"/>
    <s v="GRN185307"/>
    <n v="101013628"/>
    <s v="BLACK GRANITE EFFECT MATT LAMINATE 28MM X 3000MM"/>
    <s v="Stoke-on-Trent ST8 7PL"/>
    <n v="0.2"/>
    <x v="1"/>
    <s v="Diesel"/>
    <n v="7.3999999999999996E-5"/>
  </r>
  <r>
    <s v="S023628"/>
    <x v="86"/>
    <s v="PO145520"/>
    <s v="GRN190985"/>
    <n v="101013632"/>
    <s v="ALUMINIUM END CAP 28MM (8MM RADIUS)"/>
    <s v="Stoke-on-Trent ST8 7PL"/>
    <n v="0.2"/>
    <x v="1"/>
    <s v="Diesel"/>
    <n v="7.3999999999999996E-5"/>
  </r>
  <r>
    <s v="S023628"/>
    <x v="86"/>
    <s v="PO144141"/>
    <s v="GRN191010"/>
    <n v="101013628"/>
    <s v="BLACK GRANITE EFFECT MATT LAMINATE 28MM X 3000MM"/>
    <s v="Stoke-on-Trent ST8 7PL"/>
    <n v="0.2"/>
    <x v="1"/>
    <s v="Diesel"/>
    <n v="7.3999999999999996E-5"/>
  </r>
  <r>
    <s v="S023628"/>
    <x v="86"/>
    <s v="PO145614"/>
    <s v="GRN191011"/>
    <n v="101013628"/>
    <s v="BLACK GRANITE EFFECT MATT LAMINATE 28MM X 3000MM"/>
    <s v="Stoke-on-Trent ST8 7PL"/>
    <n v="0.2"/>
    <x v="1"/>
    <s v="Diesel"/>
    <n v="7.3999999999999996E-5"/>
  </r>
  <r>
    <s v="S026429"/>
    <x v="55"/>
    <s v="PO143493"/>
    <s v="GRN197063"/>
    <s v="11701-1819"/>
    <s v="SILAC® - PLATFORM LINEAR ACCELERATOR (FROM 3MEV UP"/>
    <s v="35041 Marburg"/>
    <n v="1310"/>
    <x v="3"/>
    <s v="Diesel"/>
    <n v="0.13319425000000001"/>
  </r>
  <r>
    <s v="S024127"/>
    <x v="87"/>
    <s v="PO141080"/>
    <s v="GRN182236"/>
    <n v="101017732"/>
    <s v="CONCENTRATOR TRIGGER CABLE (COMPACT) PHOENIX DYNAM"/>
    <s v="Newcastle ST5 7UG"/>
    <n v="12.8"/>
    <x v="1"/>
    <s v="Diesel"/>
    <n v="4.7359999999999998E-3"/>
  </r>
  <r>
    <s v="S022639"/>
    <x v="88"/>
    <s v="PO144057"/>
    <s v="GRN183089"/>
    <n v="4245165"/>
    <s v="PRESSURE FILTER ELEMENT"/>
    <s v="Leeds LS13 4LY"/>
    <n v="171.6"/>
    <x v="2"/>
    <s v="Diesel"/>
    <n v="6.3491999999999997E-4"/>
  </r>
  <r>
    <s v="S001121"/>
    <x v="5"/>
    <s v="PO148733"/>
    <s v="GRN197066"/>
    <n v="51200797"/>
    <s v="INTEGRATED LED LATCH MOUNT 24V AC/DC RED"/>
    <s v="Salford M5 4BE"/>
    <n v="103.6"/>
    <x v="2"/>
    <s v="Diesel"/>
    <n v="3.8331999999999998E-4"/>
  </r>
  <r>
    <s v="S022639"/>
    <x v="88"/>
    <s v="PO144098"/>
    <s v="GRN183091"/>
    <n v="4245165"/>
    <s v="PRESSURE FILTER ELEMENT"/>
    <s v="Leeds LS13 4LY"/>
    <n v="171.6"/>
    <x v="2"/>
    <s v="Diesel"/>
    <n v="6.3491999999999997E-4"/>
  </r>
  <r>
    <s v="S023277"/>
    <x v="89"/>
    <s v="PO141363"/>
    <s v="GRN181870"/>
    <n v="10202890"/>
    <s v="PUMP FOR HPS5059 HYDRAULIC POWER PACK"/>
    <s v="Gloucester GL2 5YD"/>
    <n v="218"/>
    <x v="2"/>
    <s v="Diesel"/>
    <n v="8.0659999999999985E-3"/>
  </r>
  <r>
    <s v="S023277"/>
    <x v="89"/>
    <s v="PO141363"/>
    <s v="GRN185670"/>
    <n v="57203179"/>
    <s v="C3 PROPORTIONAL VALVE A/B - T VALVE &amp; COILS ONLY"/>
    <s v="Gloucester GL2 5YD"/>
    <n v="218"/>
    <x v="2"/>
    <s v="Diesel"/>
    <n v="8.0659999999999985E-3"/>
  </r>
  <r>
    <s v="S023277"/>
    <x v="89"/>
    <s v="PO145876"/>
    <s v="GRN187466"/>
    <n v="10202891"/>
    <s v="10 MICRO FILTER ELEMENT"/>
    <s v="Gloucester GL2 5YD"/>
    <n v="218"/>
    <x v="2"/>
    <s v="Diesel"/>
    <n v="8.0659999999999985E-3"/>
  </r>
  <r>
    <s v="S025033"/>
    <x v="23"/>
    <s v="PO142817"/>
    <s v="GRN197088"/>
    <n v="101047544"/>
    <s v="10&quot; 54 WATT LED LIGHT BAR WITH DT CONNECTOR"/>
    <s v="Nantwich CW5 6DX"/>
    <n v="44.6"/>
    <x v="2"/>
    <s v="Diesel"/>
    <n v="1.6501999999999999E-4"/>
  </r>
  <r>
    <s v="S023277"/>
    <x v="89"/>
    <s v="PO144321"/>
    <s v="GRN190111"/>
    <n v="57203179"/>
    <s v="C3 PROPORTIONAL VALVE A/B - T VALVE &amp; COILS ONLY"/>
    <s v="Gloucester GL2 5YD"/>
    <n v="218"/>
    <x v="2"/>
    <s v="Diesel"/>
    <n v="8.0659999999999985E-3"/>
  </r>
  <r>
    <s v="S023277"/>
    <x v="89"/>
    <s v="PO146548"/>
    <s v="GRN191423"/>
    <n v="101038775"/>
    <s v="BATTERY MINI 3.6V/2.0AH GREY NIMH"/>
    <s v="Gloucester GL2 5YD"/>
    <n v="218"/>
    <x v="2"/>
    <s v="Diesel"/>
    <n v="8.0659999999999985E-3"/>
  </r>
  <r>
    <s v="S023277"/>
    <x v="89"/>
    <s v="PO146519"/>
    <s v="GRN191430"/>
    <n v="101038772"/>
    <s v="NECK BELT NOVA/GL WITH CUSHION"/>
    <s v="Gloucester GL2 5YD"/>
    <n v="218"/>
    <x v="2"/>
    <s v="Diesel"/>
    <n v="8.0659999999999985E-3"/>
  </r>
  <r>
    <s v="S023277"/>
    <x v="89"/>
    <s v="PO146516"/>
    <s v="GRN191436"/>
    <n v="101038774"/>
    <s v="CHARGER MINI 3.6V EURO PLUG 90-270VAC 300/780MA"/>
    <s v="Gloucester GL2 5YD"/>
    <n v="218"/>
    <x v="2"/>
    <s v="Diesel"/>
    <n v="8.0659999999999985E-3"/>
  </r>
  <r>
    <s v="S023277"/>
    <x v="89"/>
    <s v="PO148118"/>
    <s v="GRN193965"/>
    <n v="10202891"/>
    <s v="10 MICRO FILTER ELEMENT"/>
    <s v="Gloucester GL2 5YD"/>
    <n v="218"/>
    <x v="2"/>
    <s v="Diesel"/>
    <n v="8.0659999999999985E-3"/>
  </r>
  <r>
    <s v="S023277"/>
    <x v="89"/>
    <s v="PO148367"/>
    <s v="GRN194400"/>
    <n v="10202891"/>
    <s v="10 MICRO FILTER ELEMENT"/>
    <s v="Gloucester GL2 5YD"/>
    <n v="218"/>
    <x v="2"/>
    <s v="Diesel"/>
    <n v="8.0659999999999985E-3"/>
  </r>
  <r>
    <s v="S023277"/>
    <x v="89"/>
    <s v="PO147494"/>
    <s v="GRN194504"/>
    <s v="11701-2478"/>
    <s v="WEBCARDLX TRIPP LITE  LINE PROTECTION DISTRIBUTION"/>
    <s v="Gloucester GL2 5YD"/>
    <n v="218"/>
    <x v="2"/>
    <s v="Diesel"/>
    <n v="8.0659999999999985E-3"/>
  </r>
  <r>
    <s v="S023277"/>
    <x v="89"/>
    <s v="PO146629"/>
    <s v="GRN194505"/>
    <s v="11701-2478"/>
    <s v="WEBCARDLX TRIPP LITE  LINE PROTECTION DISTRIBUTION"/>
    <s v="Gloucester GL2 5YD"/>
    <n v="218"/>
    <x v="2"/>
    <s v="Diesel"/>
    <n v="8.0659999999999985E-3"/>
  </r>
  <r>
    <s v="S023277"/>
    <x v="89"/>
    <s v="PO146629"/>
    <s v="GRN195670"/>
    <s v="11701-2478"/>
    <s v="WEBCARDLX TRIPP LITE  LINE PROTECTION DISTRIBUTION"/>
    <s v="Gloucester GL2 5YD"/>
    <n v="218"/>
    <x v="2"/>
    <s v="Diesel"/>
    <n v="8.0659999999999985E-3"/>
  </r>
  <r>
    <s v="S023277"/>
    <x v="89"/>
    <s v="PO146548"/>
    <s v="GRN198772"/>
    <n v="101038775"/>
    <s v="BATTERY MINI 3.6V/2.0AH GREY NIMH"/>
    <s v="Gloucester GL2 5YD"/>
    <n v="218"/>
    <x v="2"/>
    <s v="Diesel"/>
    <n v="8.0659999999999985E-3"/>
  </r>
  <r>
    <s v="S023277"/>
    <x v="89"/>
    <s v="PO146519"/>
    <s v="GRN198774"/>
    <n v="101038772"/>
    <s v="NECK BELT NOVA/GL WITH CUSHION"/>
    <s v="Gloucester GL2 5YD"/>
    <n v="218"/>
    <x v="2"/>
    <s v="Diesel"/>
    <n v="8.0659999999999985E-3"/>
  </r>
  <r>
    <s v="S023375"/>
    <x v="13"/>
    <s v="PO142807"/>
    <s v="GRN197108"/>
    <n v="13211992"/>
    <s v="R24SL CABLE FLANGE"/>
    <s v="Boston Massachusetts"/>
    <n v="3154"/>
    <x v="0"/>
    <s v="Crude"/>
    <n v="2.5295079999999999"/>
  </r>
  <r>
    <s v="S023277"/>
    <x v="89"/>
    <s v="PO146516"/>
    <s v="GRN198775"/>
    <n v="101038774"/>
    <s v="CHARGER MINI 3.6V EURO PLUG 90-270VAC 300/780MA"/>
    <s v="Gloucester GL2 5YD"/>
    <n v="218"/>
    <x v="2"/>
    <s v="Diesel"/>
    <n v="8.0659999999999985E-3"/>
  </r>
  <r>
    <s v="S023277"/>
    <x v="89"/>
    <s v="PO146547"/>
    <s v="GRN198836"/>
    <n v="101038773"/>
    <s v="HETRONIC CAN HL RECEIVER INC SURESEAL"/>
    <s v="Gloucester GL2 5YD"/>
    <n v="218"/>
    <x v="2"/>
    <s v="Diesel"/>
    <n v="8.0659999999999985E-3"/>
  </r>
  <r>
    <s v="S023277"/>
    <x v="89"/>
    <s v="PO146934"/>
    <s v="GRN198837"/>
    <n v="101038771"/>
    <s v="NOVA XL 2.8&quot; CUSTOM TRANSMITTER"/>
    <s v="Gloucester GL2 5YD"/>
    <n v="218"/>
    <x v="2"/>
    <s v="Diesel"/>
    <n v="8.0659999999999985E-3"/>
  </r>
  <r>
    <s v="S023277"/>
    <x v="89"/>
    <s v="PO147380"/>
    <s v="GRN199185"/>
    <s v="11701-2478"/>
    <s v="WEBCARDLX TRIPP LITE  LINE PROTECTION DISTRIBUTION"/>
    <s v="Gloucester GL2 5YD"/>
    <n v="218"/>
    <x v="2"/>
    <s v="Diesel"/>
    <n v="8.0659999999999985E-3"/>
  </r>
  <r>
    <s v="S023277"/>
    <x v="89"/>
    <s v="PO151605"/>
    <s v="GRN203710"/>
    <n v="42200941"/>
    <s v="CETOP03 DIRECTIONAL VALVE 3 POS-P BLOCKED,A&amp;B TO T"/>
    <s v="Gloucester GL2 5YD"/>
    <n v="218"/>
    <x v="2"/>
    <s v="Diesel"/>
    <n v="8.0659999999999985E-3"/>
  </r>
  <r>
    <s v="S024099"/>
    <x v="47"/>
    <s v="PO139438"/>
    <s v="GRN199478"/>
    <n v="101035368"/>
    <s v="OPERATORS CABIN FIRST FIX"/>
    <s v="Stafford ST16 3DR"/>
    <n v="49.6"/>
    <x v="3"/>
    <s v="Diesel"/>
    <n v="5.0430800000000005E-2"/>
  </r>
  <r>
    <s v="S023635"/>
    <x v="90"/>
    <s v="PO140219"/>
    <s v="GRN179232"/>
    <n v="57204029"/>
    <s v="BUNGEE CORD MEDIUM DUTY 100CM LONG (pack of 2)"/>
    <s v="Stoke-on-Trent ST6 4PS"/>
    <n v="7.6"/>
    <x v="1"/>
    <s v="Diesel"/>
    <n v="2.8119999999999998E-3"/>
  </r>
  <r>
    <s v="S023635"/>
    <x v="90"/>
    <s v="PO142505"/>
    <s v="GRN182413"/>
    <n v="57204029"/>
    <s v="BUNGEE CORD MEDIUM DUTY 100CM LONG (pack of 2)"/>
    <s v="Stoke-on-Trent ST6 4PS"/>
    <n v="7.6"/>
    <x v="1"/>
    <s v="Diesel"/>
    <n v="2.8119999999999998E-3"/>
  </r>
  <r>
    <s v="S024099"/>
    <x v="47"/>
    <s v="PO140031"/>
    <s v="GRN199480"/>
    <n v="101035368"/>
    <s v="OPERATORS CABIN FIRST FIX"/>
    <s v="Stafford ST16 3DR"/>
    <n v="49.6"/>
    <x v="3"/>
    <s v="Diesel"/>
    <n v="5.0430800000000005E-2"/>
  </r>
  <r>
    <s v="S024099"/>
    <x v="47"/>
    <s v="PO145103"/>
    <s v="GRN199586"/>
    <s v="340-1012-1"/>
    <s v="WELDMENT LINAC SUPPORT STRUCTURE"/>
    <s v="Stafford ST16 3DR"/>
    <n v="49.6"/>
    <x v="3"/>
    <s v="Diesel"/>
    <n v="5.0430800000000005E-2"/>
  </r>
  <r>
    <s v="S023635"/>
    <x v="90"/>
    <s v="PO142383"/>
    <s v="GRN183886"/>
    <s v="11701-2415"/>
    <s v="H-SHAPE LIFTING FRAME SWL 2000KGS"/>
    <s v="Stoke-on-Trent ST6 4PS"/>
    <n v="7.6"/>
    <x v="1"/>
    <s v="Diesel"/>
    <n v="2.8119999999999998E-3"/>
  </r>
  <r>
    <s v="S023635"/>
    <x v="90"/>
    <s v="PO144459"/>
    <s v="GRN183887"/>
    <n v="57206769"/>
    <s v="RATCHET STRAP 50MM WIDE X 10M LONG 5T &amp; CLAW"/>
    <s v="Stoke-on-Trent ST6 4PS"/>
    <n v="7.6"/>
    <x v="1"/>
    <s v="Diesel"/>
    <n v="2.8119999999999998E-3"/>
  </r>
  <r>
    <s v="S023635"/>
    <x v="90"/>
    <s v="PO142743"/>
    <s v="GRN183888"/>
    <n v="57206769"/>
    <s v="RATCHET STRAP 50mm WIDE x 10M LONG 5T &amp; CLAW I &amp; P"/>
    <s v="Stoke-on-Trent ST6 4PS"/>
    <n v="7.6"/>
    <x v="1"/>
    <s v="Diesel"/>
    <n v="2.8119999999999998E-3"/>
  </r>
  <r>
    <s v="S023635"/>
    <x v="90"/>
    <s v="PO143998"/>
    <s v="GRN186028"/>
    <n v="57204029"/>
    <s v="BUNGEE CORD MEDIUM DUTY 100CM LONG (pack of 2)"/>
    <s v="Stoke-on-Trent ST6 4PS"/>
    <n v="7.6"/>
    <x v="1"/>
    <s v="Diesel"/>
    <n v="2.8119999999999998E-3"/>
  </r>
  <r>
    <s v="S023635"/>
    <x v="90"/>
    <s v="PO143998"/>
    <s v="GRN187715"/>
    <n v="57204029"/>
    <s v="BUNGEE CORD MEDIUM DUTY 100CM LONG (pack of 2)"/>
    <s v="Stoke-on-Trent ST6 4PS"/>
    <n v="7.6"/>
    <x v="1"/>
    <s v="Diesel"/>
    <n v="2.8119999999999998E-3"/>
  </r>
  <r>
    <s v="S023635"/>
    <x v="90"/>
    <s v="PO143998"/>
    <s v="GRN188055"/>
    <n v="57204029"/>
    <s v="BUNGEE CORD MEDIUM DUTY 100CM LONG (pack of 2)"/>
    <s v="Stoke-on-Trent ST6 4PS"/>
    <n v="7.6"/>
    <x v="1"/>
    <s v="Diesel"/>
    <n v="2.8119999999999998E-3"/>
  </r>
  <r>
    <s v="S023635"/>
    <x v="90"/>
    <s v="PO143998"/>
    <s v="GRN188056"/>
    <n v="57206769"/>
    <s v="RATCHET STRAP 50mm WIDE x 10M LONG 5T &amp; CLAW I &amp; P"/>
    <s v="Stoke-on-Trent ST6 4PS"/>
    <n v="7.6"/>
    <x v="1"/>
    <s v="Diesel"/>
    <n v="2.8119999999999998E-3"/>
  </r>
  <r>
    <s v="S023635"/>
    <x v="90"/>
    <s v="PO146797"/>
    <s v="GRN189495"/>
    <n v="57207609"/>
    <s v="M10 x 1.5 PROFILIFT BETA ROTATABLE SWIVEL LIFTING"/>
    <s v="Stoke-on-Trent ST6 4PS"/>
    <n v="7.6"/>
    <x v="1"/>
    <s v="Diesel"/>
    <n v="2.8119999999999998E-3"/>
  </r>
  <r>
    <s v="S023635"/>
    <x v="90"/>
    <s v="PO143998"/>
    <s v="GRN189702"/>
    <n v="57204029"/>
    <s v="BUNGEE CORD MEDIUM DUTY 100CM LONG (pack of 2)"/>
    <s v="Stoke-on-Trent ST6 4PS"/>
    <n v="7.6"/>
    <x v="1"/>
    <s v="Diesel"/>
    <n v="2.8119999999999998E-3"/>
  </r>
  <r>
    <s v="S023635"/>
    <x v="90"/>
    <s v="PO143998"/>
    <s v="GRN191362"/>
    <n v="57204029"/>
    <s v="BUNGEE CORD MEDIUM DUTY 100CM LONG (pack of 2)"/>
    <s v="Stoke-on-Trent ST6 4PS"/>
    <n v="7.6"/>
    <x v="1"/>
    <s v="Diesel"/>
    <n v="2.8119999999999998E-3"/>
  </r>
  <r>
    <s v="S023635"/>
    <x v="90"/>
    <s v="PO143998"/>
    <s v="GRN193108"/>
    <n v="57204029"/>
    <s v="BUNGEE CORD MEDIUM DUTY 100CM LONG (pack of 2)"/>
    <s v="Stoke-on-Trent ST6 4PS"/>
    <n v="7.6"/>
    <x v="1"/>
    <s v="Diesel"/>
    <n v="2.8119999999999998E-3"/>
  </r>
  <r>
    <s v="S023635"/>
    <x v="90"/>
    <s v="PO147568"/>
    <s v="GRN199132"/>
    <n v="57206769"/>
    <s v="RATCHET STRAP 50MM WIDE X 10M LONG 5T &amp; CLAW"/>
    <s v="Stoke-on-Trent ST6 4PS"/>
    <n v="7.6"/>
    <x v="1"/>
    <s v="Diesel"/>
    <n v="2.8119999999999998E-3"/>
  </r>
  <r>
    <s v="S023635"/>
    <x v="90"/>
    <s v="PO149368"/>
    <s v="GRN200162"/>
    <n v="57204029"/>
    <s v="BUNGEE CORD MEDIUM DUTY 100CM LONG (pack of 2) EXC"/>
    <s v="Stoke-on-Trent ST6 4PS"/>
    <n v="7.6"/>
    <x v="1"/>
    <s v="Diesel"/>
    <n v="2.8119999999999998E-3"/>
  </r>
  <r>
    <s v="S023635"/>
    <x v="90"/>
    <s v="PO147568"/>
    <s v="GRN200164"/>
    <n v="57206769"/>
    <s v="RATCHET STRAP 50MM WIDE X 10M LONG 5T &amp; CLAW"/>
    <s v="Stoke-on-Trent ST6 4PS"/>
    <n v="7.6"/>
    <x v="1"/>
    <s v="Diesel"/>
    <n v="2.8119999999999998E-3"/>
  </r>
  <r>
    <s v="S023635"/>
    <x v="90"/>
    <s v="PO150628"/>
    <s v="GRN202893"/>
    <n v="57206769"/>
    <s v="RATCHET STRAP 50MM WIDE X 10M LONG 5T &amp; CLAW"/>
    <s v="Stoke-on-Trent ST6 4PS"/>
    <n v="7.6"/>
    <x v="1"/>
    <s v="Diesel"/>
    <n v="2.8119999999999998E-3"/>
  </r>
  <r>
    <s v="S023741"/>
    <x v="91"/>
    <s v="PO141992"/>
    <s v="GRN178622"/>
    <n v="57203893"/>
    <s v="20 KEY CABINET PEARL GREY"/>
    <s v="West Bromwich B70 0DJ"/>
    <n v="94.2"/>
    <x v="1"/>
    <s v="Diesel"/>
    <n v="3.4853999999999996E-2"/>
  </r>
  <r>
    <s v="S023741"/>
    <x v="91"/>
    <s v="PO141950"/>
    <s v="GRN178679"/>
    <n v="57204994"/>
    <s v="BOX FILE POLYPROPYLENE BLUE"/>
    <s v="West Bromwich B70 0DJ"/>
    <n v="94.2"/>
    <x v="1"/>
    <s v="Diesel"/>
    <n v="3.4853999999999996E-2"/>
  </r>
  <r>
    <s v="S023741"/>
    <x v="91"/>
    <s v="PO142417"/>
    <s v="GRN179193"/>
    <n v="57203893"/>
    <s v="20 KEY CABINET PEARL GREY"/>
    <s v="West Bromwich B70 0DJ"/>
    <n v="94.2"/>
    <x v="1"/>
    <s v="Diesel"/>
    <n v="3.4853999999999996E-2"/>
  </r>
  <r>
    <s v="S023741"/>
    <x v="91"/>
    <s v="PO143427"/>
    <s v="GRN183017"/>
    <n v="57203893"/>
    <s v="20 KEY CABINET PEARL GREY"/>
    <s v="West Bromwich B70 0DJ"/>
    <n v="94.2"/>
    <x v="1"/>
    <s v="Diesel"/>
    <n v="3.4853999999999996E-2"/>
  </r>
  <r>
    <s v="S023741"/>
    <x v="91"/>
    <s v="PO143427"/>
    <s v="GRN183772"/>
    <n v="57203893"/>
    <s v="20 KEY CABINET PEARL GREY"/>
    <s v="West Bromwich B70 0DJ"/>
    <n v="94.2"/>
    <x v="1"/>
    <s v="Diesel"/>
    <n v="3.4853999999999996E-2"/>
  </r>
  <r>
    <s v="S023741"/>
    <x v="91"/>
    <s v="PO144869"/>
    <s v="GRN184975"/>
    <n v="57203893"/>
    <s v="20 KEY CABINET PEARL GREY"/>
    <s v="West Bromwich B70 0DJ"/>
    <n v="94.2"/>
    <x v="1"/>
    <s v="Diesel"/>
    <n v="3.4853999999999996E-2"/>
  </r>
  <r>
    <s v="S023741"/>
    <x v="91"/>
    <s v="PO144869"/>
    <s v="GRN185014"/>
    <n v="57204994"/>
    <s v="BOX FILE POLYPROPYLENE BLUE"/>
    <s v="West Bromwich B70 0DJ"/>
    <n v="94.2"/>
    <x v="1"/>
    <s v="Diesel"/>
    <n v="3.4853999999999996E-2"/>
  </r>
  <r>
    <s v="S023741"/>
    <x v="91"/>
    <s v="PO143427"/>
    <s v="GRN185115"/>
    <n v="57203893"/>
    <s v="20 KEY CABINET PEARL GREY"/>
    <s v="West Bromwich B70 0DJ"/>
    <n v="94.2"/>
    <x v="1"/>
    <s v="Diesel"/>
    <n v="3.4853999999999996E-2"/>
  </r>
  <r>
    <s v="S023741"/>
    <x v="91"/>
    <s v="PO144999"/>
    <s v="GRN187696"/>
    <n v="57203893"/>
    <s v="20 KEY CABINET PEARL GREY"/>
    <s v="West Bromwich B70 0DJ"/>
    <n v="94.2"/>
    <x v="1"/>
    <s v="Diesel"/>
    <n v="3.4853999999999996E-2"/>
  </r>
  <r>
    <s v="S023741"/>
    <x v="91"/>
    <s v="PO145433"/>
    <s v="GRN188215"/>
    <n v="57203893"/>
    <s v="20 KEY CABINET PEARL GREY"/>
    <s v="West Bromwich B70 0DJ"/>
    <n v="94.2"/>
    <x v="1"/>
    <s v="Diesel"/>
    <n v="3.4853999999999996E-2"/>
  </r>
  <r>
    <s v="S023741"/>
    <x v="91"/>
    <s v="PO145408"/>
    <s v="GRN189321"/>
    <n v="57203893"/>
    <s v="20 KEY CABINET PEARL GREY"/>
    <s v="West Bromwich B70 0DJ"/>
    <n v="94.2"/>
    <x v="1"/>
    <s v="Diesel"/>
    <n v="3.4853999999999996E-2"/>
  </r>
  <r>
    <s v="S023741"/>
    <x v="91"/>
    <s v="PO145408"/>
    <s v="GRN190112"/>
    <n v="57204994"/>
    <s v="BOX FILE POLYPROPYLENE BLUE"/>
    <s v="West Bromwich B70 0DJ"/>
    <n v="94.2"/>
    <x v="1"/>
    <s v="Diesel"/>
    <n v="3.4853999999999996E-2"/>
  </r>
  <r>
    <s v="S023741"/>
    <x v="91"/>
    <s v="PO146873"/>
    <s v="GRN190113"/>
    <n v="57203893"/>
    <s v="20 KEY CABINET PEARL GREY"/>
    <s v="West Bromwich B70 0DJ"/>
    <n v="94.2"/>
    <x v="1"/>
    <s v="Diesel"/>
    <n v="3.4853999999999996E-2"/>
  </r>
  <r>
    <s v="S024099"/>
    <x v="47"/>
    <s v="PO140034"/>
    <s v="GRN200241"/>
    <n v="101035368"/>
    <s v="OPERATORS CABIN FIRST FIX"/>
    <s v="Stafford ST16 3DR"/>
    <n v="49.6"/>
    <x v="3"/>
    <s v="Diesel"/>
    <n v="5.0430800000000005E-2"/>
  </r>
  <r>
    <s v="S023741"/>
    <x v="91"/>
    <s v="PO146642"/>
    <s v="GRN190203"/>
    <n v="57204994"/>
    <s v="BOX FILE POLYPROPYLENE BLUE"/>
    <s v="West Bromwich B70 0DJ"/>
    <n v="94.2"/>
    <x v="1"/>
    <s v="Diesel"/>
    <n v="3.4853999999999996E-2"/>
  </r>
  <r>
    <s v="S023741"/>
    <x v="91"/>
    <s v="PO146873"/>
    <s v="GRN191359"/>
    <n v="57203893"/>
    <s v="20 KEY CABINET PEARL GREY"/>
    <s v="West Bromwich B70 0DJ"/>
    <n v="94.2"/>
    <x v="1"/>
    <s v="Diesel"/>
    <n v="3.4853999999999996E-2"/>
  </r>
  <r>
    <s v="S023741"/>
    <x v="91"/>
    <s v="PO146873"/>
    <s v="GRN191826"/>
    <n v="57203893"/>
    <s v="20 KEY CABINET PEARL GREY"/>
    <s v="West Bromwich B70 0DJ"/>
    <n v="94.2"/>
    <x v="1"/>
    <s v="Diesel"/>
    <n v="3.4853999999999996E-2"/>
  </r>
  <r>
    <s v="S023741"/>
    <x v="91"/>
    <s v="PO146873"/>
    <s v="GRN192224"/>
    <n v="57203893"/>
    <s v="20 KEY CABINET PEARL GREY"/>
    <s v="West Bromwich B70 0DJ"/>
    <n v="94.2"/>
    <x v="1"/>
    <s v="Diesel"/>
    <n v="3.4853999999999996E-2"/>
  </r>
  <r>
    <s v="S023741"/>
    <x v="91"/>
    <s v="PO146642"/>
    <s v="GRN192505"/>
    <n v="57204994"/>
    <s v="BOX FILE POLYPROPYLENE BLUE"/>
    <s v="West Bromwich B70 0DJ"/>
    <n v="94.2"/>
    <x v="1"/>
    <s v="Diesel"/>
    <n v="3.4853999999999996E-2"/>
  </r>
  <r>
    <s v="S000892"/>
    <x v="16"/>
    <s v="PO149467"/>
    <s v="GRN197170"/>
    <n v="3345033"/>
    <s v="CONTACT FEMALE MINI-FIT 18-24 AWG"/>
    <s v="Stockport SK4 2JT"/>
    <n v="55"/>
    <x v="2"/>
    <s v="Diesel"/>
    <n v="2.0350000000000001E-4"/>
  </r>
  <r>
    <s v="S023741"/>
    <x v="91"/>
    <s v="PO146873"/>
    <s v="GRN193194"/>
    <n v="57203893"/>
    <s v="20 KEY CABINET PEARL GREY"/>
    <s v="West Bromwich B70 0DJ"/>
    <n v="94.2"/>
    <x v="1"/>
    <s v="Diesel"/>
    <n v="3.4853999999999996E-2"/>
  </r>
  <r>
    <s v="S023741"/>
    <x v="91"/>
    <s v="PO146873"/>
    <s v="GRN193930"/>
    <n v="57203893"/>
    <s v="20 KEY CABINET PEARL GREY"/>
    <s v="West Bromwich B70 0DJ"/>
    <n v="94.2"/>
    <x v="1"/>
    <s v="Diesel"/>
    <n v="3.4853999999999996E-2"/>
  </r>
  <r>
    <s v="S023741"/>
    <x v="91"/>
    <s v="PO148526"/>
    <s v="GRN194625"/>
    <n v="57203893"/>
    <s v="20 KEY CABINET PEARL GREY"/>
    <s v="West Bromwich B70 0DJ"/>
    <n v="94.2"/>
    <x v="1"/>
    <s v="Diesel"/>
    <n v="3.4853999999999996E-2"/>
  </r>
  <r>
    <s v="S023741"/>
    <x v="91"/>
    <s v="PO148526"/>
    <s v="GRN194638"/>
    <n v="57204994"/>
    <s v="BOX FILE POLYPROPYLENE BLUE"/>
    <s v="West Bromwich B70 0DJ"/>
    <n v="94.2"/>
    <x v="1"/>
    <s v="Diesel"/>
    <n v="3.4853999999999996E-2"/>
  </r>
  <r>
    <s v="S023741"/>
    <x v="91"/>
    <s v="PO146873"/>
    <s v="GRN195376"/>
    <n v="57203893"/>
    <s v="20 KEY CABINET PEARL GREY"/>
    <s v="West Bromwich B70 0DJ"/>
    <n v="94.2"/>
    <x v="1"/>
    <s v="Diesel"/>
    <n v="3.4853999999999996E-2"/>
  </r>
  <r>
    <s v="S023741"/>
    <x v="91"/>
    <s v="PO148526"/>
    <s v="GRN196485"/>
    <n v="57204994"/>
    <s v="BOX FILE POLYPROPYLENE BLUE"/>
    <s v="West Bromwich B70 0DJ"/>
    <n v="94.2"/>
    <x v="1"/>
    <s v="Diesel"/>
    <n v="3.4853999999999996E-2"/>
  </r>
  <r>
    <s v="S023741"/>
    <x v="91"/>
    <s v="PO148526"/>
    <s v="GRN196511"/>
    <n v="57203893"/>
    <s v="20 KEY CABINET PEARL GREY"/>
    <s v="West Bromwich B70 0DJ"/>
    <n v="94.2"/>
    <x v="1"/>
    <s v="Diesel"/>
    <n v="3.4853999999999996E-2"/>
  </r>
  <r>
    <s v="S023741"/>
    <x v="91"/>
    <s v="PO148526"/>
    <s v="GRN196512"/>
    <n v="57204994"/>
    <s v="BOX FILE POLYPROPYLENE BLUE"/>
    <s v="West Bromwich B70 0DJ"/>
    <n v="94.2"/>
    <x v="1"/>
    <s v="Diesel"/>
    <n v="3.4853999999999996E-2"/>
  </r>
  <r>
    <s v="S023741"/>
    <x v="91"/>
    <s v="PO149173"/>
    <s v="GRN201575"/>
    <n v="57204994"/>
    <s v="BOX FILE POLYPROPYLENE BLUE"/>
    <s v="West Bromwich B70 0DJ"/>
    <n v="94.2"/>
    <x v="1"/>
    <s v="Diesel"/>
    <n v="3.4853999999999996E-2"/>
  </r>
  <r>
    <s v="S023741"/>
    <x v="91"/>
    <s v="PO149732"/>
    <s v="GRN201634"/>
    <n v="57204994"/>
    <s v="BOX FILE POLYPROPYLENE BLUE"/>
    <s v="West Bromwich B70 0DJ"/>
    <n v="94.2"/>
    <x v="1"/>
    <s v="Diesel"/>
    <n v="3.4853999999999996E-2"/>
  </r>
  <r>
    <s v="S023741"/>
    <x v="91"/>
    <s v="PO150171"/>
    <s v="GRN202444"/>
    <n v="57203893"/>
    <s v="20 KEY CABINET PEARL GREY"/>
    <s v="West Bromwich B70 0DJ"/>
    <n v="94.2"/>
    <x v="1"/>
    <s v="Diesel"/>
    <n v="3.4853999999999996E-2"/>
  </r>
  <r>
    <s v="S023741"/>
    <x v="91"/>
    <s v="PO150887"/>
    <s v="GRN203514"/>
    <n v="57204994"/>
    <s v="BOX FILE POLYPROPYLENE BLUE"/>
    <s v="West Bromwich B70 0DJ"/>
    <n v="94.2"/>
    <x v="1"/>
    <s v="Diesel"/>
    <n v="3.4853999999999996E-2"/>
  </r>
  <r>
    <s v="S023741"/>
    <x v="91"/>
    <s v="PO150171"/>
    <s v="GRN203784"/>
    <n v="57203893"/>
    <s v="20 KEY CABINET PEARL GREY"/>
    <s v="West Bromwich B70 0DJ"/>
    <n v="94.2"/>
    <x v="1"/>
    <s v="Diesel"/>
    <n v="3.4853999999999996E-2"/>
  </r>
  <r>
    <s v="S024099"/>
    <x v="47"/>
    <s v="PO145104"/>
    <s v="GRN200377"/>
    <s v="340-1012-1"/>
    <s v="WELDMENT LINAC SUPPORT STRUCTURE"/>
    <s v="Stafford ST16 3DR"/>
    <n v="49.6"/>
    <x v="3"/>
    <s v="Diesel"/>
    <n v="5.0430800000000005E-2"/>
  </r>
  <r>
    <s v="S023284"/>
    <x v="19"/>
    <s v="PO141867"/>
    <s v="GRN197187"/>
    <n v="101035548"/>
    <s v="DRIVE MOTOR PANEL G60 ZBX"/>
    <s v="Leicester LE19 2DT"/>
    <n v="144"/>
    <x v="1"/>
    <s v="Diesel"/>
    <n v="5.3280000000000001E-2"/>
  </r>
  <r>
    <s v="S023284"/>
    <x v="19"/>
    <s v="PO146252"/>
    <s v="GRN197188"/>
    <n v="101036532"/>
    <s v="STAINLESS STEEL ARRAY BOX"/>
    <s v="Leicester LE19 2DT"/>
    <n v="144"/>
    <x v="1"/>
    <s v="Diesel"/>
    <n v="5.3280000000000001E-2"/>
  </r>
  <r>
    <s v="S023284"/>
    <x v="19"/>
    <s v="PO146252"/>
    <s v="GRN197189"/>
    <n v="101036532"/>
    <s v="STAINLESS STEEL ARRAY BOX"/>
    <s v="Leicester LE19 2DT"/>
    <n v="144"/>
    <x v="1"/>
    <s v="Diesel"/>
    <n v="5.3280000000000001E-2"/>
  </r>
  <r>
    <s v="S023284"/>
    <x v="19"/>
    <s v="PO146095"/>
    <s v="GRN197190"/>
    <n v="101036338"/>
    <s v="CONTROL PENDANT ROTATING BOOM - ELECTRICAL"/>
    <s v="Leicester LE19 2DT"/>
    <n v="144"/>
    <x v="1"/>
    <s v="Diesel"/>
    <n v="5.3280000000000001E-2"/>
  </r>
  <r>
    <s v="S023284"/>
    <x v="19"/>
    <s v="PO143148"/>
    <s v="GRN197191"/>
    <n v="101034024"/>
    <s v="MAIN CONTROL PANEL"/>
    <s v="Leicester LE19 2DT"/>
    <n v="144"/>
    <x v="1"/>
    <s v="Diesel"/>
    <n v="5.3280000000000001E-2"/>
  </r>
  <r>
    <s v="S023284"/>
    <x v="19"/>
    <s v="PO144393"/>
    <s v="GRN197193"/>
    <n v="101036532"/>
    <s v="STAINLESS STEEL ARRAY BOX"/>
    <s v="Leicester LE19 2DT"/>
    <n v="144"/>
    <x v="1"/>
    <s v="Diesel"/>
    <n v="5.3280000000000001E-2"/>
  </r>
  <r>
    <s v="S023284"/>
    <x v="19"/>
    <s v="PO147444"/>
    <s v="GRN197194"/>
    <n v="101036339"/>
    <s v="CONTROL PENDANT ASSEMBLY"/>
    <s v="Leicester LE19 2DT"/>
    <n v="144"/>
    <x v="1"/>
    <s v="Diesel"/>
    <n v="5.3280000000000001E-2"/>
  </r>
  <r>
    <s v="S023741"/>
    <x v="91"/>
    <s v="PO150171"/>
    <s v="GRN204760"/>
    <n v="57203893"/>
    <s v="20 KEY CABINET PEARL GREY"/>
    <s v="West Bromwich B70 0DJ"/>
    <n v="94.2"/>
    <x v="1"/>
    <s v="Diesel"/>
    <n v="3.4853999999999996E-2"/>
  </r>
  <r>
    <s v="S023284"/>
    <x v="19"/>
    <s v="PO142323"/>
    <s v="GRN197197"/>
    <n v="101026530"/>
    <s v="T60 MAIN CONTROL PANEL"/>
    <s v="Leicester LE19 2DT"/>
    <n v="144"/>
    <x v="1"/>
    <s v="Diesel"/>
    <n v="5.3280000000000001E-2"/>
  </r>
  <r>
    <s v="S023247"/>
    <x v="92"/>
    <s v="PO140396"/>
    <s v="GRN178317"/>
    <n v="42202640"/>
    <s v="INDUCTIVE SENSOR METAL THREAD M18 X 1 CONNECTOR"/>
    <s v="Hampton TW12 2HD"/>
    <n v="354"/>
    <x v="2"/>
    <s v="Diesel"/>
    <n v="1.3097999999999999E-3"/>
  </r>
  <r>
    <s v="S001047"/>
    <x v="9"/>
    <s v="PO144580"/>
    <s v="GRN197201"/>
    <n v="66205215"/>
    <s v="2X8 ELEMENT PHOTO DIODE CDWO4 30MM THICK"/>
    <s v="81300 Johor Bahru Malaysia"/>
    <n v="6781"/>
    <x v="4"/>
    <s v="Aviation"/>
    <n v="1.1924057587200001"/>
  </r>
  <r>
    <s v="S001047"/>
    <x v="9"/>
    <s v="PO144281"/>
    <s v="GRN197203"/>
    <n v="66204255"/>
    <s v="SILICON PD - CDWO4 - 5X10.7X30 THK - 8X1 ELEM"/>
    <s v="81300 Johor Bahru Malaysia"/>
    <n v="6781"/>
    <x v="4"/>
    <s v="Aviation"/>
    <n v="1.1924057587200001"/>
  </r>
  <r>
    <s v="S001047"/>
    <x v="9"/>
    <s v="PO144821"/>
    <s v="GRN197205"/>
    <s v="11701-3091"/>
    <s v="SILICON PD - CDW04 - 5X5X10 THK - 8X2 ELEM - M13"/>
    <s v="81300 Johor Bahru Malaysia"/>
    <n v="6781"/>
    <x v="4"/>
    <s v="Aviation"/>
    <n v="1.1924057587200001"/>
  </r>
  <r>
    <s v="S001047"/>
    <x v="9"/>
    <s v="PO144821"/>
    <s v="GRN197207"/>
    <s v="11701-3091"/>
    <s v="SILICON PD - CDW04 - 5X5X10 THK - 8X2 ELEM - M13"/>
    <s v="81300 Johor Bahru Malaysia"/>
    <n v="6781"/>
    <x v="4"/>
    <s v="Aviation"/>
    <n v="1.1924057587200001"/>
  </r>
  <r>
    <s v="S001047"/>
    <x v="9"/>
    <s v="PO144821"/>
    <s v="GRN197208"/>
    <s v="11701-3091"/>
    <s v="SILICON PD - CDW04 - 5X5X10 THK - 8X2 ELEM - M13"/>
    <s v="81300 Johor Bahru Malaysia"/>
    <n v="6781"/>
    <x v="4"/>
    <s v="Aviation"/>
    <n v="1.1924057587200001"/>
  </r>
  <r>
    <s v="S001047"/>
    <x v="9"/>
    <s v="PO144821"/>
    <s v="GRN197210"/>
    <s v="11701-3091"/>
    <s v="SILICON PD - CDW04 - 5X5X10 THK - 8X2 ELEM - M13"/>
    <s v="81300 Johor Bahru Malaysia"/>
    <n v="6781"/>
    <x v="4"/>
    <s v="Aviation"/>
    <n v="1.1924057587200001"/>
  </r>
  <r>
    <s v="S001047"/>
    <x v="9"/>
    <s v="PO144821"/>
    <s v="GRN197211"/>
    <s v="11701-3091"/>
    <s v="SILICON PD - CDW04 - 5X5X10 THK - 8X2 ELEM - M13"/>
    <s v="81300 Johor Bahru Malaysia"/>
    <n v="6781"/>
    <x v="4"/>
    <s v="Aviation"/>
    <n v="1.1924057587200001"/>
  </r>
  <r>
    <s v="S001047"/>
    <x v="9"/>
    <s v="PO144281"/>
    <s v="GRN197212"/>
    <n v="66204255"/>
    <s v="SILICON PD - CDWO4 - 5X10.7X30 THK - 8X1 ELEM"/>
    <s v="81300 Johor Bahru Malaysia"/>
    <n v="6781"/>
    <x v="4"/>
    <s v="Aviation"/>
    <n v="1.1924057587200001"/>
  </r>
  <r>
    <s v="S002239"/>
    <x v="17"/>
    <s v="PO143492"/>
    <s v="GRN191944"/>
    <n v="101022020"/>
    <s v="TCU - HV, 3.0 ton, -40 to +55 C"/>
    <s v="UT 84104"/>
    <n v="4725"/>
    <x v="4"/>
    <s v="Aviation"/>
    <n v="8.3086819200000015"/>
  </r>
  <r>
    <s v="S002239"/>
    <x v="17"/>
    <s v="PO143492"/>
    <s v="GRN192191"/>
    <n v="101022020"/>
    <s v="TCU - HV, 3.0 ton, -40 to +55 C"/>
    <s v="UT 84104"/>
    <n v="4725"/>
    <x v="4"/>
    <s v="Aviation"/>
    <n v="8.3086819200000015"/>
  </r>
  <r>
    <s v="S002239"/>
    <x v="17"/>
    <s v="PO143492"/>
    <s v="GRN192194"/>
    <n v="101022020"/>
    <s v="TCU - HV, 3.0 ton, -40 to +55 C"/>
    <s v="UT 84104"/>
    <n v="4725"/>
    <x v="4"/>
    <s v="Aviation"/>
    <n v="8.3086819200000015"/>
  </r>
  <r>
    <s v="S002239"/>
    <x v="17"/>
    <s v="PO143492"/>
    <s v="GRN192408"/>
    <n v="101022020"/>
    <s v="TCU - HV, 3.0 ton, -40 to +55 C"/>
    <s v="UT 84104"/>
    <n v="4725"/>
    <x v="4"/>
    <s v="Aviation"/>
    <n v="8.3086819200000015"/>
  </r>
  <r>
    <s v="S002239"/>
    <x v="17"/>
    <s v="PO143492"/>
    <s v="GRN192410"/>
    <n v="101022020"/>
    <s v="TCU - HV, 3.0 ton, -40 to +55 C"/>
    <s v="UT 84104"/>
    <n v="4725"/>
    <x v="4"/>
    <s v="Aviation"/>
    <n v="8.3086819200000015"/>
  </r>
  <r>
    <s v="S000892"/>
    <x v="16"/>
    <s v="PO148797"/>
    <s v="GRN197219"/>
    <s v="11553-0338"/>
    <s v="CONN RCPT HSG 2 CIRCUITS 2ROW MINI-FIT JR"/>
    <s v="Stockport SK4 2JT"/>
    <n v="55"/>
    <x v="2"/>
    <s v="Diesel"/>
    <n v="2.0350000000000001E-4"/>
  </r>
  <r>
    <s v="S026602"/>
    <x v="12"/>
    <s v="PO149312"/>
    <s v="GRN197221"/>
    <n v="101041567"/>
    <s v="GENERATOR UNIVERSAL IN LINE FUEL FILTER"/>
    <s v="Watford WD24 7GG"/>
    <n v="302"/>
    <x v="2"/>
    <s v="Diesl"/>
    <n v="1.1173999999999999E-3"/>
  </r>
  <r>
    <s v="S001121"/>
    <x v="5"/>
    <s v="PO145204"/>
    <s v="GRN197222"/>
    <n v="101028554"/>
    <s v="STAINLESS STEEL INSTALLATION KIT 20M UV RESISTANT"/>
    <s v="Salford M5 4BE"/>
    <n v="103.6"/>
    <x v="2"/>
    <s v="Diesel"/>
    <n v="3.8331999999999998E-4"/>
  </r>
  <r>
    <s v="S001121"/>
    <x v="5"/>
    <s v="PO147514"/>
    <s v="GRN197223"/>
    <n v="101028554"/>
    <s v="LIFELINE STAINLESS STEEL INSTALLATION KIT 20M (65."/>
    <s v="Salford M5 4BE"/>
    <n v="103.6"/>
    <x v="2"/>
    <s v="Diesel"/>
    <n v="3.8331999999999998E-4"/>
  </r>
  <r>
    <s v="S023247"/>
    <x v="92"/>
    <s v="PO142231"/>
    <s v="GRN180080"/>
    <n v="51203660"/>
    <s v="INDUCTIVE SENSOR IGB3008-BPKG/V4A/US"/>
    <s v="Hampton TW12 2HD"/>
    <n v="354"/>
    <x v="2"/>
    <s v="Diesel"/>
    <n v="1.3097999999999999E-3"/>
  </r>
  <r>
    <s v="S023247"/>
    <x v="92"/>
    <s v="PO142735"/>
    <s v="GRN180151"/>
    <s v="11701-2480"/>
    <s v="MOUNTING CLAMP FOR POSITION SENSORS"/>
    <s v="Hampton TW12 2HD"/>
    <n v="354"/>
    <x v="2"/>
    <s v="Diesel"/>
    <n v="1.3097999999999999E-3"/>
  </r>
  <r>
    <s v="S023247"/>
    <x v="92"/>
    <s v="PO142776"/>
    <s v="GRN180154"/>
    <n v="101025424"/>
    <s v="PHOTOELECTRIC FORK SENSOR 20mm 10-30VDC PNP M8IFM"/>
    <s v="Hampton TW12 2HD"/>
    <n v="354"/>
    <x v="2"/>
    <s v="Diesel"/>
    <n v="1.3097999999999999E-3"/>
  </r>
  <r>
    <s v="S001571"/>
    <x v="10"/>
    <s v="PO149358"/>
    <s v="GRN197231"/>
    <n v="42205718"/>
    <s v="WEATHER HOOD (180) VERTICAL MOUNTING"/>
    <s v="St Albans AL1 5BN"/>
    <n v="298"/>
    <x v="2"/>
    <s v="Diesel"/>
    <n v="1.1026E-3"/>
  </r>
  <r>
    <s v="S023247"/>
    <x v="92"/>
    <s v="PO140396"/>
    <s v="GRN180569"/>
    <n v="42202640"/>
    <s v="INDUCTIVE SENSOR METAL THREAD M18 X 1 CONNECTOR"/>
    <s v="Hampton TW12 2HD"/>
    <n v="354"/>
    <x v="2"/>
    <s v="Diesel"/>
    <n v="1.3097999999999999E-3"/>
  </r>
  <r>
    <s v="S023247"/>
    <x v="92"/>
    <s v="PO139713"/>
    <s v="GRN180942"/>
    <n v="42202640"/>
    <s v="INDUCTIVE SENSOR METAL THREAD M18 X 1 CONNECTOR"/>
    <s v="Hampton TW12 2HD"/>
    <n v="354"/>
    <x v="2"/>
    <s v="Diesel"/>
    <n v="1.3097999999999999E-3"/>
  </r>
  <r>
    <s v="S023247"/>
    <x v="92"/>
    <s v="PO140041"/>
    <s v="GRN181436"/>
    <n v="57203610"/>
    <s v="STANDARD RAM MOUNT SET 1"/>
    <s v="Hampton TW12 2HD"/>
    <n v="354"/>
    <x v="2"/>
    <s v="Diesel"/>
    <n v="1.3097999999999999E-3"/>
  </r>
  <r>
    <s v="S023247"/>
    <x v="92"/>
    <s v="PO142808"/>
    <s v="GRN181804"/>
    <n v="57203610"/>
    <s v="STANDARD RAM MOUNT SET 1"/>
    <s v="Hampton TW12 2HD"/>
    <n v="354"/>
    <x v="2"/>
    <s v="Diesel"/>
    <n v="1.3097999999999999E-3"/>
  </r>
  <r>
    <s v="S024099"/>
    <x v="47"/>
    <s v="PO145105"/>
    <s v="GRN200415"/>
    <s v="340-1012-1"/>
    <s v="WELDMENT LINAC SUPPORT STRUCTURE"/>
    <s v="Stafford ST16 3DR"/>
    <n v="49.6"/>
    <x v="3"/>
    <s v="Diesel"/>
    <n v="5.0430800000000005E-2"/>
  </r>
  <r>
    <s v="S023247"/>
    <x v="92"/>
    <s v="PO143822"/>
    <s v="GRN182402"/>
    <n v="51203660"/>
    <s v="INDUCTIVE SENSOR IGB3008-BPKG/V4A/US"/>
    <s v="Hampton TW12 2HD"/>
    <n v="354"/>
    <x v="2"/>
    <s v="Diesel"/>
    <n v="1.3097999999999999E-3"/>
  </r>
  <r>
    <s v="S023247"/>
    <x v="92"/>
    <s v="PO142808"/>
    <s v="GRN182596"/>
    <n v="101025424"/>
    <s v="PHOTOELECTRIC FORK SENSOR 20mm 10-30VDC PNP M8IFM"/>
    <s v="Hampton TW12 2HD"/>
    <n v="354"/>
    <x v="2"/>
    <s v="Diesel"/>
    <n v="1.3097999999999999E-3"/>
  </r>
  <r>
    <s v="S023247"/>
    <x v="92"/>
    <s v="PO143338"/>
    <s v="GRN183218"/>
    <n v="42202640"/>
    <s v="INDUCTIVE SENSOR METAL THREAD M18 X 1 CONNECTOR"/>
    <s v="Hampton TW12 2HD"/>
    <n v="354"/>
    <x v="2"/>
    <s v="Diesel"/>
    <n v="1.3097999999999999E-3"/>
  </r>
  <r>
    <s v="S023247"/>
    <x v="92"/>
    <s v="PO143343"/>
    <s v="GRN185390"/>
    <n v="51200783"/>
    <s v="PROXIMITY SWITCH M12 8MM RANGE"/>
    <s v="Hampton TW12 2HD"/>
    <n v="354"/>
    <x v="2"/>
    <s v="Diesel"/>
    <n v="1.3097999999999999E-3"/>
  </r>
  <r>
    <s v="S023247"/>
    <x v="92"/>
    <s v="PO143343"/>
    <s v="GRN185602"/>
    <n v="42202640"/>
    <s v="INDUCTIVE SENSOR METAL THREAD M18 X 1 CONNECTOR"/>
    <s v="Hampton TW12 2HD"/>
    <n v="354"/>
    <x v="2"/>
    <s v="Diesel"/>
    <n v="1.3097999999999999E-3"/>
  </r>
  <r>
    <s v="S023247"/>
    <x v="92"/>
    <s v="PO145637"/>
    <s v="GRN187049"/>
    <n v="42207106"/>
    <s v="PHOTOELECTRIC FORK SENSOR 10...35 DC. M8 CONNECTOR"/>
    <s v="Hampton TW12 2HD"/>
    <n v="354"/>
    <x v="2"/>
    <s v="Diesel"/>
    <n v="1.3097999999999999E-3"/>
  </r>
  <r>
    <s v="S023247"/>
    <x v="92"/>
    <s v="PO145797"/>
    <s v="GRN187075"/>
    <n v="51200783"/>
    <s v="PROXIMITY SWITCH M12 8MM RANGE"/>
    <s v="Hampton TW12 2HD"/>
    <n v="354"/>
    <x v="2"/>
    <s v="Diesel"/>
    <n v="1.3097999999999999E-3"/>
  </r>
  <r>
    <s v="S022670"/>
    <x v="26"/>
    <s v="PO147490"/>
    <s v="GRN197249"/>
    <n v="101032416"/>
    <s v="M12 X 180 R-XPT THROUGHBOLT"/>
    <s v="Congleton CW12 1HR"/>
    <n v="12.8"/>
    <x v="2"/>
    <s v="Diesel"/>
    <n v="4.7360000000000001E-5"/>
  </r>
  <r>
    <s v="S023247"/>
    <x v="92"/>
    <s v="PO143346"/>
    <s v="GRN187165"/>
    <n v="42202640"/>
    <s v="INDUCTIVE SENSOR METAL THREAD M18 X 1 CONNECTOR"/>
    <s v="Hampton TW12 2HD"/>
    <n v="354"/>
    <x v="2"/>
    <s v="Diesel"/>
    <n v="1.3097999999999999E-3"/>
  </r>
  <r>
    <s v="S023247"/>
    <x v="92"/>
    <s v="PO142808"/>
    <s v="GRN187844"/>
    <n v="57203610"/>
    <s v="STANDARD RAM MOUNT SET 1"/>
    <s v="Hampton TW12 2HD"/>
    <n v="354"/>
    <x v="2"/>
    <s v="Diesel"/>
    <n v="1.3097999999999999E-3"/>
  </r>
  <r>
    <s v="S023247"/>
    <x v="92"/>
    <s v="PO145578"/>
    <s v="GRN188349"/>
    <n v="21208986"/>
    <s v="CABLE ASSY M8 ANGLED TO OPEN END 10M LONG BLACK (3"/>
    <s v="Hampton TW12 2HD"/>
    <n v="354"/>
    <x v="2"/>
    <s v="Diesel"/>
    <n v="1.3097999999999999E-3"/>
  </r>
  <r>
    <s v="S023247"/>
    <x v="92"/>
    <s v="PO145637"/>
    <s v="GRN188433"/>
    <n v="42207106"/>
    <s v="PHOTOELECTRIC FORK SENSOR 10...35 DC. M8 CONNECTOR"/>
    <s v="Hampton TW12 2HD"/>
    <n v="354"/>
    <x v="2"/>
    <s v="Diesel"/>
    <n v="1.3097999999999999E-3"/>
  </r>
  <r>
    <s v="S001121"/>
    <x v="5"/>
    <s v="PO146473"/>
    <s v="GRN197256"/>
    <n v="50200869"/>
    <s v="TERMINAL END ANCHOR"/>
    <s v="Salford M5 4BE"/>
    <n v="103.6"/>
    <x v="2"/>
    <s v="Diesel"/>
    <n v="3.8331999999999998E-4"/>
  </r>
  <r>
    <s v="S023247"/>
    <x v="92"/>
    <s v="PO143347"/>
    <s v="GRN189955"/>
    <n v="42202640"/>
    <s v="INDUCTIVE SENSOR METAL THREAD M18 X 1 CONNECTOR"/>
    <s v="Hampton TW12 2HD"/>
    <n v="354"/>
    <x v="2"/>
    <s v="Diesel"/>
    <n v="1.3097999999999999E-3"/>
  </r>
  <r>
    <s v="S023247"/>
    <x v="92"/>
    <s v="PO144475"/>
    <s v="GRN190902"/>
    <n v="51203660"/>
    <s v="INDUCTIVE SENSOR IGB3008-BPKG/V4A/US"/>
    <s v="Hampton TW12 2HD"/>
    <n v="354"/>
    <x v="2"/>
    <s v="Diesel"/>
    <n v="1.3097999999999999E-3"/>
  </r>
  <r>
    <s v="S002239"/>
    <x v="17"/>
    <s v="PO143492"/>
    <s v="GRN193064"/>
    <n v="101022020"/>
    <s v="TCU - HV, 3.0 ton, -40 to +55 C"/>
    <s v="UT 84104"/>
    <n v="4725"/>
    <x v="4"/>
    <s v="Aviation"/>
    <n v="8.3086819200000015"/>
  </r>
  <r>
    <s v="S023247"/>
    <x v="92"/>
    <s v="PO143348"/>
    <s v="GRN191336"/>
    <n v="42202640"/>
    <s v="INDUCTIVE SENSOR METAL THREAD M18 X 1 CONNECTOR"/>
    <s v="Hampton TW12 2HD"/>
    <n v="354"/>
    <x v="2"/>
    <s v="Diesel"/>
    <n v="1.3097999999999999E-3"/>
  </r>
  <r>
    <s v="S023247"/>
    <x v="92"/>
    <s v="PO142058"/>
    <s v="GRN191463"/>
    <n v="21207193"/>
    <s v="CABLE ASSY M8 STRAIGHT CONNECTOR3 x 0.25 mm2 x 5M"/>
    <s v="Hampton TW12 2HD"/>
    <n v="354"/>
    <x v="2"/>
    <s v="Diesel"/>
    <n v="1.3097999999999999E-3"/>
  </r>
  <r>
    <s v="S023247"/>
    <x v="92"/>
    <s v="PO142808"/>
    <s v="GRN193012"/>
    <n v="101025424"/>
    <s v="PHOTOELECTRIC FORK SENSOR 20mm 10-30VDC PNP M8IFM"/>
    <s v="Hampton TW12 2HD"/>
    <n v="354"/>
    <x v="2"/>
    <s v="Diesel"/>
    <n v="1.3097999999999999E-3"/>
  </r>
  <r>
    <s v="S023247"/>
    <x v="92"/>
    <s v="PO147737"/>
    <s v="GRN193013"/>
    <n v="34202385"/>
    <s v="PLUG TERMINATING RESISTER M12 CONNECTOR"/>
    <s v="Hampton TW12 2HD"/>
    <n v="354"/>
    <x v="2"/>
    <s v="Diesel"/>
    <n v="1.3097999999999999E-3"/>
  </r>
  <r>
    <s v="S023247"/>
    <x v="92"/>
    <s v="PO145198"/>
    <s v="GRN193297"/>
    <n v="42202640"/>
    <s v="INDUCTIVE SENSOR METAL THREAD M18 X 1 CONNECTOR"/>
    <s v="Hampton TW12 2HD"/>
    <n v="354"/>
    <x v="2"/>
    <s v="Diesel"/>
    <n v="1.3097999999999999E-3"/>
  </r>
  <r>
    <s v="S023247"/>
    <x v="92"/>
    <s v="PO142058"/>
    <s v="GRN194031"/>
    <n v="21207193"/>
    <s v="CABLE ASSY M8 STRAIGHT CONNECTOR3 x 0.25 mm2 x 5M"/>
    <s v="Hampton TW12 2HD"/>
    <n v="354"/>
    <x v="2"/>
    <s v="Diesel"/>
    <n v="1.3097999999999999E-3"/>
  </r>
  <r>
    <s v="S023247"/>
    <x v="92"/>
    <s v="PO147937"/>
    <s v="GRN194452"/>
    <n v="42202640"/>
    <s v="INDUCTIVE SENSOR METAL THREAD M18 X 1 CONNECTOR"/>
    <s v="Hampton TW12 2HD"/>
    <n v="354"/>
    <x v="2"/>
    <s v="Diesel"/>
    <n v="1.3097999999999999E-3"/>
  </r>
  <r>
    <s v="S023247"/>
    <x v="92"/>
    <s v="PO142058"/>
    <s v="GRN196377"/>
    <n v="21207193"/>
    <s v="CABLE ASSY M8 STRAIGHT CONNECTOR3 x 0.25 mm2 x 5M"/>
    <s v="Hampton TW12 2HD"/>
    <n v="354"/>
    <x v="2"/>
    <s v="Diesel"/>
    <n v="1.3097999999999999E-3"/>
  </r>
  <r>
    <s v="S023247"/>
    <x v="92"/>
    <s v="PO142808"/>
    <s v="GRN197031"/>
    <n v="101025424"/>
    <s v="PHOTOELECTRIC FORK SENSOR 20mm 10-30VDC PNP M8IFM"/>
    <s v="Hampton TW12 2HD"/>
    <n v="354"/>
    <x v="2"/>
    <s v="Diesel"/>
    <n v="1.3097999999999999E-3"/>
  </r>
  <r>
    <s v="S023247"/>
    <x v="92"/>
    <s v="PO149072"/>
    <s v="GRN197052"/>
    <n v="42207106"/>
    <s v="PHOTOELECTRIC FORK SENSOR 10...35 DC. M8 CONNECTOR"/>
    <s v="Hampton TW12 2HD"/>
    <n v="354"/>
    <x v="2"/>
    <s v="Diesel"/>
    <n v="1.3097999999999999E-3"/>
  </r>
  <r>
    <s v="S023247"/>
    <x v="92"/>
    <s v="PO145637"/>
    <s v="GRN197995"/>
    <n v="42202640"/>
    <s v="INDUCTIVE SENSOR METAL THREAD M18 X 1 CONNECTOR"/>
    <s v="Hampton TW12 2HD"/>
    <n v="354"/>
    <x v="2"/>
    <s v="Diesel"/>
    <n v="1.3097999999999999E-3"/>
  </r>
  <r>
    <s v="S023247"/>
    <x v="92"/>
    <s v="PO147937"/>
    <s v="GRN199295"/>
    <n v="51203660"/>
    <s v="INDUCTIVE SENSOR IGB3008-BPKG/V4A/US"/>
    <s v="Hampton TW12 2HD"/>
    <n v="354"/>
    <x v="2"/>
    <s v="Diesel"/>
    <n v="1.3097999999999999E-3"/>
  </r>
  <r>
    <s v="S023247"/>
    <x v="92"/>
    <s v="PO142808"/>
    <s v="GRN200062"/>
    <n v="101025424"/>
    <s v="PHOTOELECTRIC FORK SENSOR 20mm 10-30VDC PNP M8IFM"/>
    <s v="Hampton TW12 2HD"/>
    <n v="354"/>
    <x v="2"/>
    <s v="Diesel"/>
    <n v="1.3097999999999999E-3"/>
  </r>
  <r>
    <s v="S023247"/>
    <x v="92"/>
    <s v="PO142058"/>
    <s v="GRN200357"/>
    <n v="21207193"/>
    <s v="CABLE ASSY M8 STRAIGHT CONNECTOR3 x 0.25 mm2 x 5M"/>
    <s v="Hampton TW12 2HD"/>
    <n v="354"/>
    <x v="2"/>
    <s v="Diesel"/>
    <n v="1.3097999999999999E-3"/>
  </r>
  <r>
    <s v="S023247"/>
    <x v="92"/>
    <s v="PO145637"/>
    <s v="GRN202074"/>
    <n v="42202640"/>
    <s v="INDUCTIVE SENSOR METAL THREAD M18 X 1 CONNECTOR"/>
    <s v="Hampton TW12 2HD"/>
    <n v="354"/>
    <x v="2"/>
    <s v="Diesel"/>
    <n v="1.3097999999999999E-3"/>
  </r>
  <r>
    <s v="S023247"/>
    <x v="92"/>
    <s v="PO149674"/>
    <s v="GRN202075"/>
    <n v="101025424"/>
    <s v="PHOTOELECTRIC FORK SENSOR 20mm 10-30VDC PNP M8 IFM"/>
    <s v="Hampton TW12 2HD"/>
    <n v="354"/>
    <x v="2"/>
    <s v="Diesel"/>
    <n v="1.3097999999999999E-3"/>
  </r>
  <r>
    <s v="S023247"/>
    <x v="92"/>
    <s v="PO150642"/>
    <s v="GRN202077"/>
    <n v="21207193"/>
    <s v="CABLE ASSY M8 STRAIGHT CONNECTOR3 x 0.25 mm2 x 5M"/>
    <s v="Hampton TW12 2HD"/>
    <n v="354"/>
    <x v="2"/>
    <s v="Diesel"/>
    <n v="1.3097999999999999E-3"/>
  </r>
  <r>
    <s v="S023247"/>
    <x v="92"/>
    <s v="PO142058"/>
    <s v="GRN202171"/>
    <n v="21207193"/>
    <s v="CABLE ASSY M8 STRAIGHT CONNECTOR3 x 0.25 mm2 x 5M"/>
    <s v="Hampton TW12 2HD"/>
    <n v="354"/>
    <x v="2"/>
    <s v="Diesel"/>
    <n v="1.3097999999999999E-3"/>
  </r>
  <r>
    <s v="S023247"/>
    <x v="92"/>
    <s v="PO147570"/>
    <s v="GRN202355"/>
    <n v="57203610"/>
    <s v="STANDARD RAM MOUNT SET 1 IFM ELECTRONIC EC1414"/>
    <s v="Hampton TW12 2HD"/>
    <n v="354"/>
    <x v="2"/>
    <s v="Diesel"/>
    <n v="1.3097999999999999E-3"/>
  </r>
  <r>
    <s v="S023247"/>
    <x v="92"/>
    <s v="PO149674"/>
    <s v="GRN203638"/>
    <n v="101025424"/>
    <s v="PHOTOELECTRIC FORK SENSOR 20mm 10-30VDC PNP M8 IFM"/>
    <s v="Hampton TW12 2HD"/>
    <n v="354"/>
    <x v="2"/>
    <s v="Diesel"/>
    <n v="1.3097999999999999E-3"/>
  </r>
  <r>
    <s v="S023247"/>
    <x v="92"/>
    <s v="PO147570"/>
    <s v="GRN203786"/>
    <n v="51200783"/>
    <s v="PROXIMITY SWITCH M12 8MM RANGE"/>
    <s v="Hampton TW12 2HD"/>
    <n v="354"/>
    <x v="2"/>
    <s v="Diesel"/>
    <n v="1.3097999999999999E-3"/>
  </r>
  <r>
    <s v="S023247"/>
    <x v="92"/>
    <s v="PO149674"/>
    <s v="GRN204860"/>
    <n v="51200783"/>
    <s v="PROXIMITY SWITCH M12 8MM RANGE"/>
    <s v="Hampton TW12 2HD"/>
    <n v="354"/>
    <x v="2"/>
    <s v="Diesel"/>
    <n v="1.3097999999999999E-3"/>
  </r>
  <r>
    <s v="S023247"/>
    <x v="92"/>
    <s v="PO151885"/>
    <s v="GRN204958"/>
    <n v="57203610"/>
    <s v="STANDARD RAM MOUNT SET 1 IFM ELECTRONIC EC1414"/>
    <s v="Hampton TW12 2HD"/>
    <n v="354"/>
    <x v="2"/>
    <s v="Diesel"/>
    <n v="1.3097999999999999E-3"/>
  </r>
  <r>
    <s v="S023764"/>
    <x v="93"/>
    <s v="PO140270"/>
    <s v="GRN179881"/>
    <n v="101025440"/>
    <s v="DRAG CHAIN 10 LINKS 460mm LONG_x000a_IGUS 2400.03.055.0"/>
    <s v="Northampton NN4 7PW"/>
    <n v="216"/>
    <x v="2"/>
    <s v="Diesel"/>
    <n v="7.9920000000000002E-4"/>
  </r>
  <r>
    <s v="S023764"/>
    <x v="93"/>
    <s v="PO142418"/>
    <s v="GRN180189"/>
    <s v="11536-0828"/>
    <s v="GLIDE BAR BLACK 280 E-CHAIN SET OF TWO"/>
    <s v="Northampton NN4 7PW"/>
    <n v="216"/>
    <x v="2"/>
    <s v="Diesel"/>
    <n v="7.9920000000000002E-4"/>
  </r>
  <r>
    <s v="S023764"/>
    <x v="93"/>
    <s v="PO145686"/>
    <s v="GRN186906"/>
    <n v="40259103"/>
    <s v="DRY BEARING MOD 80 I/D x 86 O/D x 54mm LONG"/>
    <s v="Northampton NN4 7PW"/>
    <n v="216"/>
    <x v="2"/>
    <s v="Diesel"/>
    <n v="7.9920000000000002E-4"/>
  </r>
  <r>
    <s v="S023764"/>
    <x v="93"/>
    <s v="PO145608"/>
    <s v="GRN187454"/>
    <n v="57258161"/>
    <s v="GUIDE ASSEMBLY - IGUS"/>
    <s v="Northampton NN4 7PW"/>
    <n v="216"/>
    <x v="2"/>
    <s v="Diesel"/>
    <n v="7.9920000000000002E-4"/>
  </r>
  <r>
    <s v="S001121"/>
    <x v="5"/>
    <s v="PO148971"/>
    <s v="GRN197327"/>
    <n v="1"/>
    <s v="freight inwards"/>
    <s v="Salford M5 4BE"/>
    <n v="103.6"/>
    <x v="2"/>
    <s v="Diesel"/>
    <n v="3.8331999999999998E-4"/>
  </r>
  <r>
    <s v="S023764"/>
    <x v="93"/>
    <s v="PO147031"/>
    <s v="GRN190578"/>
    <n v="40259103"/>
    <s v="DRY BEARING MOD 80 I/D x 86 O/D x 54mm LONG"/>
    <s v="Northampton NN4 7PW"/>
    <n v="216"/>
    <x v="2"/>
    <s v="Diesel"/>
    <n v="7.9920000000000002E-4"/>
  </r>
  <r>
    <s v="S023764"/>
    <x v="93"/>
    <s v="PO147031"/>
    <s v="GRN190585"/>
    <n v="40259103"/>
    <s v="DRY BEARING MOD 80 I/D x 86 O/D x 54mm LONG"/>
    <s v="Northampton NN4 7PW"/>
    <n v="216"/>
    <x v="2"/>
    <s v="Diesel"/>
    <n v="7.9920000000000002E-4"/>
  </r>
  <r>
    <s v="S023764"/>
    <x v="93"/>
    <s v="PO146161"/>
    <s v="GRN190900"/>
    <n v="101029154"/>
    <s v="DRYLIN W PROFILE GUIDE - CARRIAGE 73 X 200 X 24"/>
    <s v="Northampton NN4 7PW"/>
    <n v="216"/>
    <x v="2"/>
    <s v="Diesel"/>
    <n v="7.9920000000000002E-4"/>
  </r>
  <r>
    <s v="S023764"/>
    <x v="93"/>
    <s v="PO146517"/>
    <s v="GRN193102"/>
    <n v="101025440"/>
    <s v="DRAG CHAIN 10 LINKS 460mm LONG IGUS 2400.03.055.0"/>
    <s v="Northampton NN4 7PW"/>
    <n v="216"/>
    <x v="2"/>
    <s v="Diesel"/>
    <n v="7.9920000000000002E-4"/>
  </r>
  <r>
    <s v="S023764"/>
    <x v="93"/>
    <s v="PO146517"/>
    <s v="GRN194187"/>
    <n v="101025440"/>
    <s v="DRAG CHAIN 10 LINKS 460mm LONG IGUS 2400.03.055.0"/>
    <s v="Northampton NN4 7PW"/>
    <n v="216"/>
    <x v="2"/>
    <s v="Diesel"/>
    <n v="7.9920000000000002E-4"/>
  </r>
  <r>
    <s v="S023764"/>
    <x v="93"/>
    <s v="PO149071"/>
    <s v="GRN196647"/>
    <n v="40259103"/>
    <s v="DRY BEARING MOD 80 I/D x 86 O/D x 54mm LONG"/>
    <s v="Northampton NN4 7PW"/>
    <n v="216"/>
    <x v="2"/>
    <s v="Diesel"/>
    <n v="7.9920000000000002E-4"/>
  </r>
  <r>
    <s v="S023764"/>
    <x v="93"/>
    <s v="PO147106"/>
    <s v="GRN196730"/>
    <n v="42211990"/>
    <s v="DRAG CHAIN (VS TO UNDERRUN) - BRACKET SET"/>
    <s v="Northampton NN4 7PW"/>
    <n v="216"/>
    <x v="2"/>
    <s v="Diesel"/>
    <n v="7.9920000000000002E-4"/>
  </r>
  <r>
    <s v="S023764"/>
    <x v="93"/>
    <s v="PO146517"/>
    <s v="GRN196766"/>
    <n v="101025440"/>
    <s v="DRAG CHAIN 10 LINKS 460mm LONG IGUS 2400.03.055.0"/>
    <s v="Northampton NN4 7PW"/>
    <n v="216"/>
    <x v="2"/>
    <s v="Diesel"/>
    <n v="7.9920000000000002E-4"/>
  </r>
  <r>
    <s v="S023764"/>
    <x v="93"/>
    <s v="PO147269"/>
    <s v="GRN197993"/>
    <n v="101029154"/>
    <s v="DRYLIN W PROFILE GUIDE - CARRIAGE 73 X 200 X 24"/>
    <s v="Northampton NN4 7PW"/>
    <n v="216"/>
    <x v="2"/>
    <s v="Diesel"/>
    <n v="7.9920000000000002E-4"/>
  </r>
  <r>
    <s v="S023764"/>
    <x v="93"/>
    <s v="PO147106"/>
    <s v="GRN198474"/>
    <n v="42211990"/>
    <s v="DRAG CHAIN (VS TO UNDERRUN) - BRACKET SET"/>
    <s v="Northampton NN4 7PW"/>
    <n v="216"/>
    <x v="2"/>
    <s v="Diesel"/>
    <n v="7.9920000000000002E-4"/>
  </r>
  <r>
    <s v="S023764"/>
    <x v="93"/>
    <s v="PO146517"/>
    <s v="GRN198475"/>
    <n v="101025440"/>
    <s v="DRAG CHAIN 10 LINKS 460mm LONG IGUS 2400.03.055.0"/>
    <s v="Northampton NN4 7PW"/>
    <n v="216"/>
    <x v="2"/>
    <s v="Diesel"/>
    <n v="7.9920000000000002E-4"/>
  </r>
  <r>
    <s v="S023764"/>
    <x v="93"/>
    <s v="PO149385"/>
    <s v="GRN199209"/>
    <n v="101025440"/>
    <s v="DRAG CHAIN 10 LINKS 460mm LONG IGUS 2400.03.055.0"/>
    <s v="Northampton NN4 7PW"/>
    <n v="216"/>
    <x v="2"/>
    <s v="Diesel"/>
    <n v="7.9920000000000002E-4"/>
  </r>
  <r>
    <s v="S023764"/>
    <x v="93"/>
    <s v="PO146517"/>
    <s v="GRN200091"/>
    <n v="101025440"/>
    <s v="DRAG CHAIN 10 LINKS 460mm LONG IGUS 2400.03.055.0"/>
    <s v="Northampton NN4 7PW"/>
    <n v="216"/>
    <x v="2"/>
    <s v="Diesel"/>
    <n v="7.9920000000000002E-4"/>
  </r>
  <r>
    <s v="S023764"/>
    <x v="93"/>
    <s v="PO147106"/>
    <s v="GRN200098"/>
    <n v="42211990"/>
    <s v="DRAG CHAIN (VS TO UNDERRUN) - BRACKET SET"/>
    <s v="Northampton NN4 7PW"/>
    <n v="216"/>
    <x v="2"/>
    <s v="Diesel"/>
    <n v="7.9920000000000002E-4"/>
  </r>
  <r>
    <s v="S023764"/>
    <x v="93"/>
    <s v="PO147269"/>
    <s v="GRN200174"/>
    <n v="101029448"/>
    <s v="MOUNTING BRACKET SET - 1025.12P"/>
    <s v="Northampton NN4 7PW"/>
    <n v="216"/>
    <x v="2"/>
    <s v="Diesel"/>
    <n v="7.9920000000000002E-4"/>
  </r>
  <r>
    <s v="S023764"/>
    <x v="93"/>
    <s v="PO149676"/>
    <s v="GRN201172"/>
    <n v="101029448"/>
    <s v="ENERGY CHAIN SERIES B15I"/>
    <s v="Northampton NN4 7PW"/>
    <n v="216"/>
    <x v="2"/>
    <s v="Diesel"/>
    <n v="7.9920000000000002E-4"/>
  </r>
  <r>
    <s v="S023764"/>
    <x v="93"/>
    <s v="PO149676"/>
    <s v="GRN201216"/>
    <n v="101029154"/>
    <s v="DRYLIN W PROFILE GUIDE - CARRIAGE 73 X 200 X 24"/>
    <s v="Northampton NN4 7PW"/>
    <n v="216"/>
    <x v="2"/>
    <s v="Diesel"/>
    <n v="7.9920000000000002E-4"/>
  </r>
  <r>
    <s v="S023764"/>
    <x v="93"/>
    <s v="PO148554"/>
    <s v="GRN201956"/>
    <n v="42211990"/>
    <s v="DRAG CHAIN (VS TO UNDERRUN) - BRACKET SET"/>
    <s v="Northampton NN4 7PW"/>
    <n v="216"/>
    <x v="2"/>
    <s v="Diesel"/>
    <n v="7.9920000000000002E-4"/>
  </r>
  <r>
    <s v="S023764"/>
    <x v="93"/>
    <s v="PO150600"/>
    <s v="GRN202244"/>
    <n v="42211990"/>
    <s v="DRAG CHAIN (VS TO UNDERRUN) - BRACKET SET"/>
    <s v="Northampton NN4 7PW"/>
    <n v="216"/>
    <x v="2"/>
    <s v="Diesel"/>
    <n v="7.9920000000000002E-4"/>
  </r>
  <r>
    <s v="S024728"/>
    <x v="94"/>
    <s v="PO140478"/>
    <s v="GRN179017"/>
    <s v="350-1183-350"/>
    <s v="ALIGNMENT JIG PLATE, G60 HOUSING"/>
    <s v="Stoke-on-Trent ST8 7PL"/>
    <n v="0.2"/>
    <x v="1"/>
    <s v="Diesel"/>
    <n v="7.3999999999999996E-5"/>
  </r>
  <r>
    <s v="S024728"/>
    <x v="94"/>
    <s v="PO138971"/>
    <s v="GRN179296"/>
    <s v="340-1376-1"/>
    <s v="RAPISCAN LOGO PLATE"/>
    <s v="Stoke-on-Trent ST8 7PL"/>
    <n v="0.2"/>
    <x v="1"/>
    <s v="Diesel"/>
    <n v="7.3999999999999996E-5"/>
  </r>
  <r>
    <s v="S024728"/>
    <x v="94"/>
    <s v="PO142275"/>
    <s v="GRN179726"/>
    <n v="101017479"/>
    <s v="OFF SET TUBE SUPPORT BRACKET - SIDE PANELS"/>
    <s v="Stoke-on-Trent ST8 7PL"/>
    <n v="0.2"/>
    <x v="1"/>
    <s v="Diesel"/>
    <n v="7.3999999999999996E-5"/>
  </r>
  <r>
    <s v="S024728"/>
    <x v="94"/>
    <s v="PO140577"/>
    <s v="GRN179749"/>
    <n v="101044996"/>
    <s v="TUBE SUPPORT BRACKET - SIDE PANELS"/>
    <s v="Stoke-on-Trent ST8 7PL"/>
    <n v="0.2"/>
    <x v="1"/>
    <s v="Diesel"/>
    <n v="7.3999999999999996E-5"/>
  </r>
  <r>
    <s v="S024728"/>
    <x v="94"/>
    <s v="PO140577"/>
    <s v="GRN179783"/>
    <n v="101044995"/>
    <s v="GENERATOR TO SIDE PANEL BRACE"/>
    <s v="Stoke-on-Trent ST8 7PL"/>
    <n v="0.2"/>
    <x v="1"/>
    <s v="Diesel"/>
    <n v="7.3999999999999996E-5"/>
  </r>
  <r>
    <s v="S024728"/>
    <x v="94"/>
    <s v="PO140581"/>
    <s v="GRN181515"/>
    <n v="101049914"/>
    <s v="M60 UNDERDESK PANEL BRACKET"/>
    <s v="Stoke-on-Trent ST8 7PL"/>
    <n v="0.2"/>
    <x v="1"/>
    <s v="Diesel"/>
    <n v="7.3999999999999996E-5"/>
  </r>
  <r>
    <s v="S024728"/>
    <x v="94"/>
    <s v="PO143864"/>
    <s v="GRN182079"/>
    <n v="101049914"/>
    <s v="M60 UNDERDESK PANEL BRACKET"/>
    <s v="Stoke-on-Trent ST8 7PL"/>
    <n v="0.2"/>
    <x v="1"/>
    <s v="Diesel"/>
    <n v="7.3999999999999996E-5"/>
  </r>
  <r>
    <s v="S024728"/>
    <x v="94"/>
    <s v="PO143428"/>
    <s v="GRN182280"/>
    <s v="356-1065-1"/>
    <s v="TRANSFORMER PACKER - LARGE"/>
    <s v="Stoke-on-Trent ST8 7PL"/>
    <n v="0.2"/>
    <x v="1"/>
    <s v="Diesel"/>
    <n v="7.3999999999999996E-5"/>
  </r>
  <r>
    <s v="S024728"/>
    <x v="94"/>
    <s v="PO140577"/>
    <s v="GRN183090"/>
    <n v="40253127"/>
    <s v="TUBE SUPPORT BRACKET - SIDE PANELS"/>
    <s v="Stoke-on-Trent ST8 7PL"/>
    <n v="0.2"/>
    <x v="1"/>
    <s v="Diesel"/>
    <n v="7.3999999999999996E-5"/>
  </r>
  <r>
    <s v="S024728"/>
    <x v="94"/>
    <s v="PO143457"/>
    <s v="GRN183097"/>
    <s v="350-1183-350"/>
    <s v="ALIGNMENT JIG PLATE, G60 HOUSING"/>
    <s v="Stoke-on-Trent ST8 7PL"/>
    <n v="0.2"/>
    <x v="1"/>
    <s v="Diesel"/>
    <n v="7.3999999999999996E-5"/>
  </r>
  <r>
    <s v="S024728"/>
    <x v="94"/>
    <s v="PO138971"/>
    <s v="GRN183143"/>
    <s v="340-1376-1"/>
    <s v="RAPISCAN LOGO PLATE"/>
    <s v="Stoke-on-Trent ST8 7PL"/>
    <n v="0.2"/>
    <x v="1"/>
    <s v="Diesel"/>
    <n v="7.3999999999999996E-5"/>
  </r>
  <r>
    <s v="S024728"/>
    <x v="94"/>
    <s v="PO140577"/>
    <s v="GRN183363"/>
    <n v="101044995"/>
    <s v="GENERATOR TO SIDE PANEL BRACE"/>
    <s v="Stoke-on-Trent ST8 7PL"/>
    <n v="0.2"/>
    <x v="1"/>
    <s v="Diesel"/>
    <n v="7.3999999999999996E-5"/>
  </r>
  <r>
    <s v="S024728"/>
    <x v="94"/>
    <s v="PO143428"/>
    <s v="GRN183573"/>
    <s v="356-1037-1"/>
    <s v="WORKSTATION ANGLE BRKT (ATOMTEX)"/>
    <s v="Stoke-on-Trent ST8 7PL"/>
    <n v="0.2"/>
    <x v="1"/>
    <s v="Diesel"/>
    <n v="7.3999999999999996E-5"/>
  </r>
  <r>
    <s v="S024728"/>
    <x v="94"/>
    <s v="PO143457"/>
    <s v="GRN183938"/>
    <s v="350-1183-350"/>
    <s v="ALIGNMENT JIG PLATE, G60 HOUSING"/>
    <s v="Stoke-on-Trent ST8 7PL"/>
    <n v="0.2"/>
    <x v="1"/>
    <s v="Diesel"/>
    <n v="7.3999999999999996E-5"/>
  </r>
  <r>
    <s v="S024728"/>
    <x v="94"/>
    <s v="PO144378"/>
    <s v="GRN183940"/>
    <n v="101044995"/>
    <s v="GENERATOR TO SIDE PANEL BRACE"/>
    <s v="Stoke-on-Trent ST8 7PL"/>
    <n v="0.2"/>
    <x v="1"/>
    <s v="Diesel"/>
    <n v="7.3999999999999996E-5"/>
  </r>
  <r>
    <s v="S024728"/>
    <x v="94"/>
    <s v="PO141089"/>
    <s v="GRN183945"/>
    <s v="356-1065-1"/>
    <s v="TRANSFORMER PACKER - LARGE"/>
    <s v="Stoke-on-Trent ST8 7PL"/>
    <n v="0.2"/>
    <x v="1"/>
    <s v="Diesel"/>
    <n v="7.3999999999999996E-5"/>
  </r>
  <r>
    <s v="S024728"/>
    <x v="94"/>
    <s v="PO144303"/>
    <s v="GRN183984"/>
    <n v="101044995"/>
    <s v="GENERATOR TO SIDE PANEL BRACE"/>
    <s v="Stoke-on-Trent ST8 7PL"/>
    <n v="0.2"/>
    <x v="1"/>
    <s v="Diesel"/>
    <n v="7.3999999999999996E-5"/>
  </r>
  <r>
    <s v="S024728"/>
    <x v="94"/>
    <s v="PO144303"/>
    <s v="GRN184060"/>
    <n v="101049914"/>
    <s v="M60 UNDERDESK PANEL BRACKET"/>
    <s v="Stoke-on-Trent ST8 7PL"/>
    <n v="0.2"/>
    <x v="1"/>
    <s v="Diesel"/>
    <n v="7.3999999999999996E-5"/>
  </r>
  <r>
    <s v="S024728"/>
    <x v="94"/>
    <s v="PO144736"/>
    <s v="GRN184704"/>
    <n v="40256992"/>
    <s v="AXLE LOCK PACKER (10MM THICK)"/>
    <s v="Stoke-on-Trent ST8 7PL"/>
    <n v="0.2"/>
    <x v="1"/>
    <s v="Diesel"/>
    <n v="7.3999999999999996E-5"/>
  </r>
  <r>
    <s v="S024728"/>
    <x v="94"/>
    <s v="PO144303"/>
    <s v="GRN184886"/>
    <s v="340-1376-1"/>
    <s v="RAPISCAN LOGO PLATE"/>
    <s v="Stoke-on-Trent ST8 7PL"/>
    <n v="0.2"/>
    <x v="1"/>
    <s v="Diesel"/>
    <n v="7.3999999999999996E-5"/>
  </r>
  <r>
    <s v="S024728"/>
    <x v="94"/>
    <s v="PO144991"/>
    <s v="GRN184989"/>
    <s v="356-1197-1"/>
    <s v="FIBRE BOX MOUNTING BENIN"/>
    <s v="Stoke-on-Trent ST8 7PL"/>
    <n v="0.2"/>
    <x v="1"/>
    <s v="Diesel"/>
    <n v="7.3999999999999996E-5"/>
  </r>
  <r>
    <s v="S024728"/>
    <x v="94"/>
    <s v="PO144883"/>
    <s v="GRN184990"/>
    <s v="356-1195-1"/>
    <s v="PORTAL MODE LASER MOUNT"/>
    <s v="Stoke-on-Trent ST8 7PL"/>
    <n v="0.2"/>
    <x v="1"/>
    <s v="Diesel"/>
    <n v="7.3999999999999996E-5"/>
  </r>
  <r>
    <s v="S024728"/>
    <x v="94"/>
    <s v="PO143861"/>
    <s v="GRN185391"/>
    <n v="101044996"/>
    <s v="TUBE SUPPORT BRACKET - SIDE PANELS"/>
    <s v="Stoke-on-Trent ST8 7PL"/>
    <n v="0.2"/>
    <x v="1"/>
    <s v="Diesel"/>
    <n v="7.3999999999999996E-5"/>
  </r>
  <r>
    <s v="S024728"/>
    <x v="94"/>
    <s v="PO143862"/>
    <s v="GRN185393"/>
    <n v="40253127"/>
    <s v="TUBE SUPPORT BRACKET - SIDE PANELS"/>
    <s v="Stoke-on-Trent ST8 7PL"/>
    <n v="0.2"/>
    <x v="1"/>
    <s v="Diesel"/>
    <n v="7.3999999999999996E-5"/>
  </r>
  <r>
    <s v="S001571"/>
    <x v="10"/>
    <s v="PO149358"/>
    <s v="GRN197377"/>
    <n v="42205718"/>
    <s v="WEATHER HOOD (180) VERTICAL MOUNTING"/>
    <s v="St Albans AL1 5BN"/>
    <n v="298"/>
    <x v="2"/>
    <s v="Diesel"/>
    <n v="1.1026E-3"/>
  </r>
  <r>
    <s v="S024728"/>
    <x v="94"/>
    <s v="PO143864"/>
    <s v="GRN185648"/>
    <n v="101049914"/>
    <s v="M60 UNDERDESK PANEL BRACKET"/>
    <s v="Stoke-on-Trent ST8 7PL"/>
    <n v="0.2"/>
    <x v="1"/>
    <s v="Diesel"/>
    <n v="7.3999999999999996E-5"/>
  </r>
  <r>
    <s v="S024728"/>
    <x v="94"/>
    <s v="PO143428"/>
    <s v="GRN185651"/>
    <s v="356-1065-1"/>
    <s v="TRANSFORMER PACKER - LARGE"/>
    <s v="Stoke-on-Trent ST8 7PL"/>
    <n v="0.2"/>
    <x v="1"/>
    <s v="Diesel"/>
    <n v="7.3999999999999996E-5"/>
  </r>
  <r>
    <s v="S024728"/>
    <x v="94"/>
    <s v="PO138971"/>
    <s v="GRN185750"/>
    <s v="340-1376-1"/>
    <s v="RAPISCAN LOGO PLATE"/>
    <s v="Stoke-on-Trent ST8 7PL"/>
    <n v="0.2"/>
    <x v="1"/>
    <s v="Diesel"/>
    <n v="7.3999999999999996E-5"/>
  </r>
  <r>
    <s v="S024728"/>
    <x v="94"/>
    <s v="PO144661"/>
    <s v="GRN185886"/>
    <n v="101049918"/>
    <s v="M60 UNDERDESK PANEL FLOOR BRACKET"/>
    <s v="Stoke-on-Trent ST8 7PL"/>
    <n v="0.2"/>
    <x v="1"/>
    <s v="Diesel"/>
    <n v="7.3999999999999996E-5"/>
  </r>
  <r>
    <s v="S024728"/>
    <x v="94"/>
    <s v="PO143428"/>
    <s v="GRN185891"/>
    <s v="356-1037-1"/>
    <s v="WORKSTATION ANGLE BRKT (ATOMTEX)"/>
    <s v="Stoke-on-Trent ST8 7PL"/>
    <n v="0.2"/>
    <x v="1"/>
    <s v="Diesel"/>
    <n v="7.3999999999999996E-5"/>
  </r>
  <r>
    <s v="S024728"/>
    <x v="94"/>
    <s v="PO143861"/>
    <s v="GRN186551"/>
    <n v="101044996"/>
    <s v="TUBE SUPPORT BRACKET - SIDE PANELS"/>
    <s v="Stoke-on-Trent ST8 7PL"/>
    <n v="0.2"/>
    <x v="1"/>
    <s v="Diesel"/>
    <n v="7.3999999999999996E-5"/>
  </r>
  <r>
    <s v="S024728"/>
    <x v="94"/>
    <s v="PO143862"/>
    <s v="GRN186554"/>
    <n v="40253127"/>
    <s v="TUBE SUPPORT BRACKET - SIDE PANELS"/>
    <s v="Stoke-on-Trent ST8 7PL"/>
    <n v="0.2"/>
    <x v="1"/>
    <s v="Diesel"/>
    <n v="7.3999999999999996E-5"/>
  </r>
  <r>
    <s v="S024728"/>
    <x v="94"/>
    <s v="PO144661"/>
    <s v="GRN186931"/>
    <s v="340-1376-1"/>
    <s v="RAPISCAN LOGO PLATE"/>
    <s v="Stoke-on-Trent ST8 7PL"/>
    <n v="0.2"/>
    <x v="1"/>
    <s v="Diesel"/>
    <n v="7.3999999999999996E-5"/>
  </r>
  <r>
    <s v="S024728"/>
    <x v="94"/>
    <s v="PO143284"/>
    <s v="GRN186947"/>
    <s v="340-1376-1"/>
    <s v="RAPISCAN LOGO PLATE"/>
    <s v="Stoke-on-Trent ST8 7PL"/>
    <n v="0.2"/>
    <x v="1"/>
    <s v="Diesel"/>
    <n v="7.3999999999999996E-5"/>
  </r>
  <r>
    <s v="S024728"/>
    <x v="94"/>
    <s v="PO145570"/>
    <s v="GRN187231"/>
    <n v="101049918"/>
    <s v="M60 UNDERDESK PANEL FLOOR BRACKET"/>
    <s v="Stoke-on-Trent ST8 7PL"/>
    <n v="0.2"/>
    <x v="1"/>
    <s v="Diesel"/>
    <n v="7.3999999999999996E-5"/>
  </r>
  <r>
    <s v="S024728"/>
    <x v="94"/>
    <s v="PO143862"/>
    <s v="GRN187232"/>
    <n v="40253127"/>
    <s v="TUBE SUPPORT BRACKET - SIDE PANELS"/>
    <s v="Stoke-on-Trent ST8 7PL"/>
    <n v="0.2"/>
    <x v="1"/>
    <s v="Diesel"/>
    <n v="7.3999999999999996E-5"/>
  </r>
  <r>
    <s v="S024728"/>
    <x v="94"/>
    <s v="PO143861"/>
    <s v="GRN187233"/>
    <n v="101044996"/>
    <s v="TUBE SUPPORT BRACKET - SIDE PANELS"/>
    <s v="Stoke-on-Trent ST8 7PL"/>
    <n v="0.2"/>
    <x v="1"/>
    <s v="Diesel"/>
    <n v="7.3999999999999996E-5"/>
  </r>
  <r>
    <s v="S024728"/>
    <x v="94"/>
    <s v="PO143428"/>
    <s v="GRN187434"/>
    <s v="356-1065-1"/>
    <s v="TRANSFORMER PACKER - LARGE"/>
    <s v="Stoke-on-Trent ST8 7PL"/>
    <n v="0.2"/>
    <x v="1"/>
    <s v="Diesel"/>
    <n v="7.3999999999999996E-5"/>
  </r>
  <r>
    <s v="S024728"/>
    <x v="94"/>
    <s v="PO143864"/>
    <s v="GRN187657"/>
    <n v="101049914"/>
    <s v="M60 UNDERDESK PANEL BRACKET"/>
    <s v="Stoke-on-Trent ST8 7PL"/>
    <n v="0.2"/>
    <x v="1"/>
    <s v="Diesel"/>
    <n v="7.3999999999999996E-5"/>
  </r>
  <r>
    <s v="S024728"/>
    <x v="94"/>
    <s v="PO143284"/>
    <s v="GRN187976"/>
    <s v="340-1376-1"/>
    <s v="RAPISCAN LOGO PLATE"/>
    <s v="Stoke-on-Trent ST8 7PL"/>
    <n v="0.2"/>
    <x v="1"/>
    <s v="Diesel"/>
    <n v="7.3999999999999996E-5"/>
  </r>
  <r>
    <s v="S024728"/>
    <x v="94"/>
    <s v="PO143428"/>
    <s v="GRN188384"/>
    <s v="356-1037-1"/>
    <s v="WORKSTATION ANGLE BRKT (ATOMTEX)"/>
    <s v="Stoke-on-Trent ST8 7PL"/>
    <n v="0.2"/>
    <x v="1"/>
    <s v="Diesel"/>
    <n v="7.3999999999999996E-5"/>
  </r>
  <r>
    <s v="S024728"/>
    <x v="94"/>
    <s v="PO142891"/>
    <s v="GRN188389"/>
    <n v="101044995"/>
    <s v="GENERATOR TO SIDE PANEL BRACE"/>
    <s v="Stoke-on-Trent ST8 7PL"/>
    <n v="0.2"/>
    <x v="1"/>
    <s v="Diesel"/>
    <n v="7.3999999999999996E-5"/>
  </r>
  <r>
    <s v="S024728"/>
    <x v="94"/>
    <s v="PO143284"/>
    <s v="GRN188806"/>
    <s v="340-1376-1"/>
    <s v="RAPISCAN LOGO PLATE"/>
    <s v="Stoke-on-Trent ST8 7PL"/>
    <n v="0.2"/>
    <x v="1"/>
    <s v="Diesel"/>
    <n v="7.3999999999999996E-5"/>
  </r>
  <r>
    <s v="S024728"/>
    <x v="94"/>
    <s v="PO144661"/>
    <s v="GRN189473"/>
    <s v="340-1376-1"/>
    <s v="RAPISCAN LOGO PLATE"/>
    <s v="Stoke-on-Trent ST8 7PL"/>
    <n v="0.2"/>
    <x v="1"/>
    <s v="Diesel"/>
    <n v="7.3999999999999996E-5"/>
  </r>
  <r>
    <s v="S024728"/>
    <x v="94"/>
    <s v="PO145570"/>
    <s v="GRN189597"/>
    <n v="101049918"/>
    <s v="M60 UNDERDESK PANEL FLOOR BRACKET"/>
    <s v="Stoke-on-Trent ST8 7PL"/>
    <n v="0.2"/>
    <x v="1"/>
    <s v="Diesel"/>
    <n v="7.3999999999999996E-5"/>
  </r>
  <r>
    <s v="S024728"/>
    <x v="94"/>
    <s v="PO143862"/>
    <s v="GRN189706"/>
    <n v="40253127"/>
    <s v="TUBE SUPPORT BRACKET - SIDE PANELS"/>
    <s v="Stoke-on-Trent ST8 7PL"/>
    <n v="0.2"/>
    <x v="1"/>
    <s v="Diesel"/>
    <n v="7.3999999999999996E-5"/>
  </r>
  <r>
    <s v="S024728"/>
    <x v="94"/>
    <s v="PO143861"/>
    <s v="GRN189707"/>
    <n v="101044996"/>
    <s v="TUBE SUPPORT BRACKET - SIDE PANELS"/>
    <s v="Stoke-on-Trent ST8 7PL"/>
    <n v="0.2"/>
    <x v="1"/>
    <s v="Diesel"/>
    <n v="7.3999999999999996E-5"/>
  </r>
  <r>
    <s v="S024728"/>
    <x v="94"/>
    <s v="PO143428"/>
    <s v="GRN190049"/>
    <s v="356-1065-1"/>
    <s v="TRANSFORMER PACKER - LARGE"/>
    <s v="Stoke-on-Trent ST8 7PL"/>
    <n v="0.2"/>
    <x v="1"/>
    <s v="Diesel"/>
    <n v="7.3999999999999996E-5"/>
  </r>
  <r>
    <s v="S024728"/>
    <x v="94"/>
    <s v="PO143864"/>
    <s v="GRN190452"/>
    <n v="101049914"/>
    <s v="M60 UNDERDESK PANEL BRACKET"/>
    <s v="Stoke-on-Trent ST8 7PL"/>
    <n v="0.2"/>
    <x v="1"/>
    <s v="Diesel"/>
    <n v="7.3999999999999996E-5"/>
  </r>
  <r>
    <s v="S024728"/>
    <x v="94"/>
    <s v="PO143861"/>
    <s v="GRN190474"/>
    <n v="101044996"/>
    <s v="TUBE SUPPORT BRACKET - SIDE PANELS"/>
    <s v="Stoke-on-Trent ST8 7PL"/>
    <n v="0.2"/>
    <x v="1"/>
    <s v="Diesel"/>
    <n v="7.3999999999999996E-5"/>
  </r>
  <r>
    <s v="S024728"/>
    <x v="94"/>
    <s v="PO143862"/>
    <s v="GRN190477"/>
    <n v="40253127"/>
    <s v="TUBE SUPPORT BRACKET - SIDE PANELS"/>
    <s v="Stoke-on-Trent ST8 7PL"/>
    <n v="0.2"/>
    <x v="1"/>
    <s v="Diesel"/>
    <n v="7.3999999999999996E-5"/>
  </r>
  <r>
    <s v="S024728"/>
    <x v="94"/>
    <s v="PO143428"/>
    <s v="GRN191290"/>
    <s v="356-1037-1"/>
    <s v="WORKSTATION ANGLE BRKT (ATOMTEX)"/>
    <s v="Stoke-on-Trent ST8 7PL"/>
    <n v="0.2"/>
    <x v="1"/>
    <s v="Diesel"/>
    <n v="7.3999999999999996E-5"/>
  </r>
  <r>
    <s v="S024728"/>
    <x v="94"/>
    <s v="PO147016"/>
    <s v="GRN191291"/>
    <n v="101017577"/>
    <s v="ROD GUIDE"/>
    <s v="Stoke-on-Trent ST8 7PL"/>
    <n v="0.2"/>
    <x v="1"/>
    <s v="Diesel"/>
    <n v="7.3999999999999996E-5"/>
  </r>
  <r>
    <s v="S024728"/>
    <x v="94"/>
    <s v="PO146493"/>
    <s v="GRN191398"/>
    <n v="57207401"/>
    <s v="DOOR CAPPING DC2P22 - PAINTED (RAL 9003) (5M LONG)"/>
    <s v="Stoke-on-Trent ST8 7PL"/>
    <n v="0.2"/>
    <x v="1"/>
    <s v="Diesel"/>
    <n v="7.3999999999999996E-5"/>
  </r>
  <r>
    <s v="S024728"/>
    <x v="94"/>
    <s v="PO143862"/>
    <s v="GRN191421"/>
    <n v="40253127"/>
    <s v="TUBE SUPPORT BRACKET - SIDE PANELS"/>
    <s v="Stoke-on-Trent ST8 7PL"/>
    <n v="0.2"/>
    <x v="1"/>
    <s v="Diesel"/>
    <n v="7.3999999999999996E-5"/>
  </r>
  <r>
    <s v="S024728"/>
    <x v="94"/>
    <s v="PO143861"/>
    <s v="GRN191422"/>
    <n v="101044996"/>
    <s v="TUBE SUPPORT BRACKET - SIDE PANELS"/>
    <s v="Stoke-on-Trent ST8 7PL"/>
    <n v="0.2"/>
    <x v="1"/>
    <s v="Diesel"/>
    <n v="7.3999999999999996E-5"/>
  </r>
  <r>
    <s v="S024728"/>
    <x v="94"/>
    <s v="PO143284"/>
    <s v="GRN191876"/>
    <s v="340-1376-1"/>
    <s v="RAPISCAN LOGO PLATE"/>
    <s v="Stoke-on-Trent ST8 7PL"/>
    <n v="0.2"/>
    <x v="1"/>
    <s v="Diesel"/>
    <n v="7.3999999999999996E-5"/>
  </r>
  <r>
    <s v="S024728"/>
    <x v="94"/>
    <s v="PO146493"/>
    <s v="GRN192357"/>
    <n v="57207401"/>
    <s v="DOOR CAPPING DC2P22 - PAINTED (RAL 9003) (5M LONG)"/>
    <s v="Stoke-on-Trent ST8 7PL"/>
    <n v="0.2"/>
    <x v="1"/>
    <s v="Diesel"/>
    <n v="7.3999999999999996E-5"/>
  </r>
  <r>
    <s v="S024728"/>
    <x v="94"/>
    <s v="PO145570"/>
    <s v="GRN192380"/>
    <n v="101049918"/>
    <s v="M60 UNDERDESK PANEL FLOOR BRACKET"/>
    <s v="Stoke-on-Trent ST8 7PL"/>
    <n v="0.2"/>
    <x v="1"/>
    <s v="Diesel"/>
    <n v="7.3999999999999996E-5"/>
  </r>
  <r>
    <s v="S024728"/>
    <x v="94"/>
    <s v="PO146493"/>
    <s v="GRN192514"/>
    <n v="57207401"/>
    <s v="DOOR CAPPING DC2P22 - PAINTED (RAL 9003) (5M LONG)"/>
    <s v="Stoke-on-Trent ST8 7PL"/>
    <n v="0.2"/>
    <x v="1"/>
    <s v="Diesel"/>
    <n v="7.3999999999999996E-5"/>
  </r>
  <r>
    <s v="S024728"/>
    <x v="94"/>
    <s v="PO142891"/>
    <s v="GRN192524"/>
    <n v="101044995"/>
    <s v="GENERATOR TO SIDE PANEL BRACE"/>
    <s v="Stoke-on-Trent ST8 7PL"/>
    <n v="0.2"/>
    <x v="1"/>
    <s v="Diesel"/>
    <n v="7.3999999999999996E-5"/>
  </r>
  <r>
    <s v="S024728"/>
    <x v="94"/>
    <s v="PO144661"/>
    <s v="GRN194380"/>
    <n v="101044995"/>
    <s v="GENERATOR TO SIDE PANEL BRACE"/>
    <s v="Stoke-on-Trent ST8 7PL"/>
    <n v="0.2"/>
    <x v="1"/>
    <s v="Diesel"/>
    <n v="7.3999999999999996E-5"/>
  </r>
  <r>
    <s v="S024728"/>
    <x v="94"/>
    <s v="PO147932"/>
    <s v="GRN194408"/>
    <n v="101044995"/>
    <s v="GENERATOR TO SIDE PANEL BRACE"/>
    <s v="Stoke-on-Trent ST8 7PL"/>
    <n v="0.2"/>
    <x v="1"/>
    <s v="Diesel"/>
    <n v="7.3999999999999996E-5"/>
  </r>
  <r>
    <s v="S024728"/>
    <x v="94"/>
    <s v="PO145570"/>
    <s v="GRN194963"/>
    <n v="101049918"/>
    <s v="M60 UNDERDESK PANEL FLOOR BRACKET"/>
    <s v="Stoke-on-Trent ST8 7PL"/>
    <n v="0.2"/>
    <x v="1"/>
    <s v="Diesel"/>
    <n v="7.3999999999999996E-5"/>
  </r>
  <r>
    <s v="S024728"/>
    <x v="94"/>
    <s v="PO148409"/>
    <s v="GRN195202"/>
    <s v="344-1443-1"/>
    <s v="LADDER U BRACKET"/>
    <s v="Stoke-on-Trent ST8 7PL"/>
    <n v="0.2"/>
    <x v="1"/>
    <s v="Diesel"/>
    <n v="7.3999999999999996E-5"/>
  </r>
  <r>
    <s v="S024728"/>
    <x v="94"/>
    <s v="PO148260"/>
    <s v="GRN195474"/>
    <s v="356-1261-1"/>
    <s v="Copestake routing"/>
    <s v="Stoke-on-Trent ST8 7PL"/>
    <n v="0.2"/>
    <x v="1"/>
    <s v="Diesel"/>
    <n v="7.3999999999999996E-5"/>
  </r>
  <r>
    <s v="S024728"/>
    <x v="94"/>
    <s v="PO148328"/>
    <s v="GRN195475"/>
    <s v="356-1261-1"/>
    <s v="Copestake routing"/>
    <s v="Stoke-on-Trent ST8 7PL"/>
    <n v="0.2"/>
    <x v="1"/>
    <s v="Diesel"/>
    <n v="7.3999999999999996E-5"/>
  </r>
  <r>
    <s v="S024728"/>
    <x v="94"/>
    <s v="PO148409"/>
    <s v="GRN195478"/>
    <s v="363-1139-1"/>
    <s v="MOUNTING BRACKET FOR FHT 192-10 IONISATION CHAMBER"/>
    <s v="Stoke-on-Trent ST8 7PL"/>
    <n v="0.2"/>
    <x v="1"/>
    <s v="Diesel"/>
    <n v="7.3999999999999996E-5"/>
  </r>
  <r>
    <s v="S024728"/>
    <x v="94"/>
    <s v="PO148340"/>
    <s v="GRN195480"/>
    <s v="356-1265-1"/>
    <s v="STD BOOM APPROACH LASER ASSY"/>
    <s v="Stoke-on-Trent ST8 7PL"/>
    <n v="0.2"/>
    <x v="1"/>
    <s v="Diesel"/>
    <n v="7.3999999999999996E-5"/>
  </r>
  <r>
    <s v="S024728"/>
    <x v="94"/>
    <s v="PO143284"/>
    <s v="GRN195492"/>
    <s v="340-1376-1"/>
    <s v="RAPISCAN LOGO PLATE"/>
    <s v="Stoke-on-Trent ST8 7PL"/>
    <n v="0.2"/>
    <x v="1"/>
    <s v="Diesel"/>
    <n v="7.3999999999999996E-5"/>
  </r>
  <r>
    <s v="S024190"/>
    <x v="22"/>
    <s v="PO148400"/>
    <s v="GRN197428"/>
    <s v="340-1357-1"/>
    <s v="DOME CAMERA GASKET"/>
    <s v="Stockport SK4 2JT"/>
    <n v="22.2"/>
    <x v="1"/>
    <s v="Diesel"/>
    <n v="8.2140000000000008E-3"/>
  </r>
  <r>
    <s v="S024728"/>
    <x v="94"/>
    <s v="PO148328"/>
    <s v="GRN195980"/>
    <s v="356-1261-1"/>
    <s v="Copestake routing"/>
    <s v="Stoke-on-Trent ST8 7PL"/>
    <n v="0.2"/>
    <x v="1"/>
    <s v="Diesel"/>
    <n v="7.3999999999999996E-5"/>
  </r>
  <r>
    <s v="S026602"/>
    <x v="12"/>
    <s v="PO149353"/>
    <s v="GRN197430"/>
    <n v="101032166"/>
    <s v="GENERATOR FAN BELT 1013MM"/>
    <s v="Watford WD24 7GG"/>
    <n v="302"/>
    <x v="2"/>
    <s v="Diesl"/>
    <n v="1.1173999999999999E-3"/>
  </r>
  <r>
    <s v="S026602"/>
    <x v="12"/>
    <s v="PO148884"/>
    <s v="GRN197431"/>
    <s v="11540-0247"/>
    <s v="FILTER AC AIR BARD"/>
    <s v="Watford WD24 7GG"/>
    <n v="302"/>
    <x v="2"/>
    <s v="Diesl"/>
    <n v="1.1173999999999999E-3"/>
  </r>
  <r>
    <s v="S024728"/>
    <x v="94"/>
    <s v="PO148340"/>
    <s v="GRN195981"/>
    <s v="356-1265-1"/>
    <s v="STD BOOM APPROACH LASER ASSY"/>
    <s v="Stoke-on-Trent ST8 7PL"/>
    <n v="0.2"/>
    <x v="1"/>
    <s v="Diesel"/>
    <n v="7.3999999999999996E-5"/>
  </r>
  <r>
    <s v="S022670"/>
    <x v="26"/>
    <s v="PO149149"/>
    <s v="GRN197433"/>
    <s v="11700-5217"/>
    <s v="WASHER FLAT M18 GEOMET 500B"/>
    <s v="Congleton CW12 1HR"/>
    <n v="12.8"/>
    <x v="2"/>
    <s v="Diesel"/>
    <n v="4.7360000000000001E-5"/>
  </r>
  <r>
    <s v="S022670"/>
    <x v="26"/>
    <s v="PO149149"/>
    <s v="GRN197434"/>
    <s v="11565-0320"/>
    <s v="WASHER FENDER M5 SST"/>
    <s v="Congleton CW12 1HR"/>
    <n v="12.8"/>
    <x v="2"/>
    <s v="Diesel"/>
    <n v="4.7360000000000001E-5"/>
  </r>
  <r>
    <s v="S022670"/>
    <x v="26"/>
    <s v="PO149149"/>
    <s v="GRN197435"/>
    <s v="11565-0320"/>
    <s v="WASHER FENDER M5 SST"/>
    <s v="Congleton CW12 1HR"/>
    <n v="12.8"/>
    <x v="2"/>
    <s v="Diesel"/>
    <n v="4.7360000000000001E-5"/>
  </r>
  <r>
    <s v="S024728"/>
    <x v="94"/>
    <s v="PO147907"/>
    <s v="GRN196011"/>
    <n v="57207402"/>
    <s v="DOOR CAPPING DC1P22 - PAINTED (RAL 9003) (5M LONG)"/>
    <s v="Stoke-on-Trent ST8 7PL"/>
    <n v="0.2"/>
    <x v="1"/>
    <s v="Diesel"/>
    <n v="7.3999999999999996E-5"/>
  </r>
  <r>
    <s v="S001571"/>
    <x v="10"/>
    <s v="PO149374"/>
    <s v="GRN197437"/>
    <n v="57205719"/>
    <s v="MOUNTING KIT 1"/>
    <s v="St Albans AL1 5BN"/>
    <n v="298"/>
    <x v="2"/>
    <s v="Diesel"/>
    <n v="1.1026E-3"/>
  </r>
  <r>
    <s v="S024728"/>
    <x v="94"/>
    <s v="PO146493"/>
    <s v="GRN196024"/>
    <n v="57207401"/>
    <s v="DOOR CAPPING DC2P22 - PAINTED (RAL 9003) (5M LONG)"/>
    <s v="Stoke-on-Trent ST8 7PL"/>
    <n v="0.2"/>
    <x v="1"/>
    <s v="Diesel"/>
    <n v="7.3999999999999996E-5"/>
  </r>
  <r>
    <s v="S024728"/>
    <x v="94"/>
    <s v="PO147907"/>
    <s v="GRN196163"/>
    <n v="57207402"/>
    <s v="DOOR CAPPING DC1P22 - PAINTED (RAL 9003) (5M LONG)"/>
    <s v="Stoke-on-Trent ST8 7PL"/>
    <n v="0.2"/>
    <x v="1"/>
    <s v="Diesel"/>
    <n v="7.3999999999999996E-5"/>
  </r>
  <r>
    <s v="S024728"/>
    <x v="94"/>
    <s v="PO148165"/>
    <s v="GRN196283"/>
    <s v="356-1044-1"/>
    <s v="WORKSTATION ANGLE BRK (TTL50 TOWER LIGHT)"/>
    <s v="Stoke-on-Trent ST8 7PL"/>
    <n v="0.2"/>
    <x v="1"/>
    <s v="Diesel"/>
    <n v="7.3999999999999996E-5"/>
  </r>
  <r>
    <s v="S024728"/>
    <x v="94"/>
    <s v="PO143284"/>
    <s v="GRN196331"/>
    <s v="340-1399-1"/>
    <s v="EAGLE P60 LOGO PLATE"/>
    <s v="Stoke-on-Trent ST8 7PL"/>
    <n v="0.2"/>
    <x v="1"/>
    <s v="Diesel"/>
    <n v="7.3999999999999996E-5"/>
  </r>
  <r>
    <s v="S024728"/>
    <x v="94"/>
    <s v="PO144661"/>
    <s v="GRN196333"/>
    <s v="340-1376-1"/>
    <s v="RAPISCAN LOGO PLATE"/>
    <s v="Stoke-on-Trent ST8 7PL"/>
    <n v="0.2"/>
    <x v="1"/>
    <s v="Diesel"/>
    <n v="7.3999999999999996E-5"/>
  </r>
  <r>
    <s v="S000892"/>
    <x v="16"/>
    <s v="PO149530"/>
    <s v="GRN197447"/>
    <n v="101014865"/>
    <s v="6k8 TERMINATORALLEN BRADLEY 440F-A1308"/>
    <s v="Stockport SK4 2JT"/>
    <n v="55"/>
    <x v="2"/>
    <s v="Diesel"/>
    <n v="2.0350000000000001E-4"/>
  </r>
  <r>
    <s v="S001121"/>
    <x v="5"/>
    <s v="PO148538"/>
    <s v="GRN197448"/>
    <n v="1"/>
    <s v="freight inwards"/>
    <s v="Salford M5 4BE"/>
    <n v="103.6"/>
    <x v="2"/>
    <s v="Diesel"/>
    <n v="3.8331999999999998E-4"/>
  </r>
  <r>
    <s v="S024728"/>
    <x v="94"/>
    <s v="PO148488"/>
    <s v="GRN196757"/>
    <n v="101024125"/>
    <s v="AXLE LOCK PACKER (5MM THICK) NOVA GREY"/>
    <s v="Stoke-on-Trent ST8 7PL"/>
    <n v="0.2"/>
    <x v="1"/>
    <s v="Diesel"/>
    <n v="7.3999999999999996E-5"/>
  </r>
  <r>
    <s v="S024728"/>
    <x v="94"/>
    <s v="PO143861"/>
    <s v="GRN196833"/>
    <n v="101044996"/>
    <s v="TUBE SUPPORT BRACKET - SIDE PANELS"/>
    <s v="Stoke-on-Trent ST8 7PL"/>
    <n v="0.2"/>
    <x v="1"/>
    <s v="Diesel"/>
    <n v="7.3999999999999996E-5"/>
  </r>
  <r>
    <s v="S024728"/>
    <x v="94"/>
    <s v="PO144661"/>
    <s v="GRN196837"/>
    <s v="356-1037-1"/>
    <s v="WORKSTATION ANGLE BRKT (ATOMTEX)"/>
    <s v="Stoke-on-Trent ST8 7PL"/>
    <n v="0.2"/>
    <x v="1"/>
    <s v="Diesel"/>
    <n v="7.3999999999999996E-5"/>
  </r>
  <r>
    <s v="S000892"/>
    <x v="16"/>
    <s v="PO149522"/>
    <s v="GRN197454"/>
    <s v="11553-0024"/>
    <s v="CONN RCPT 8POS 2ROW MINI FIT JR"/>
    <s v="Stockport SK4 2JT"/>
    <n v="55"/>
    <x v="2"/>
    <s v="Diesel"/>
    <n v="2.0350000000000001E-4"/>
  </r>
  <r>
    <s v="S024728"/>
    <x v="94"/>
    <s v="PO148288"/>
    <s v="GRN196855"/>
    <s v="356-1037-1"/>
    <s v="WORKSTATION ANGLE BRKT (ATOMTEX)"/>
    <s v="Stoke-on-Trent ST8 7PL"/>
    <n v="0.2"/>
    <x v="1"/>
    <s v="Diesel"/>
    <n v="7.3999999999999996E-5"/>
  </r>
  <r>
    <s v="S024728"/>
    <x v="94"/>
    <s v="PO143862"/>
    <s v="GRN196867"/>
    <n v="40253127"/>
    <s v="TUBE SUPPORT BRACKET - SIDE PANELS"/>
    <s v="Stoke-on-Trent ST8 7PL"/>
    <n v="0.2"/>
    <x v="1"/>
    <s v="Diesel"/>
    <n v="7.3999999999999996E-5"/>
  </r>
  <r>
    <s v="S024728"/>
    <x v="94"/>
    <s v="PO146494"/>
    <s v="GRN197167"/>
    <n v="57207523"/>
    <s v="PRE- BOWED ALU ROOF STICKS TH2 PC (RAL9003) WHITE"/>
    <s v="Stoke-on-Trent ST8 7PL"/>
    <n v="0.2"/>
    <x v="1"/>
    <s v="Diesel"/>
    <n v="7.3999999999999996E-5"/>
  </r>
  <r>
    <s v="S001571"/>
    <x v="10"/>
    <s v="PO149358"/>
    <s v="GRN197463"/>
    <n v="1"/>
    <s v="freight inwards"/>
    <s v="St Albans AL1 5BN"/>
    <n v="298"/>
    <x v="2"/>
    <s v="Diesel"/>
    <n v="1.1026E-3"/>
  </r>
  <r>
    <s v="S024728"/>
    <x v="94"/>
    <s v="PO147907"/>
    <s v="GRN197551"/>
    <n v="57207402"/>
    <s v="DOOR CAPPING DC1P22 - PAINTED (RAL 9003) (5M LONG)"/>
    <s v="Stoke-on-Trent ST8 7PL"/>
    <n v="0.2"/>
    <x v="1"/>
    <s v="Diesel"/>
    <n v="7.3999999999999996E-5"/>
  </r>
  <r>
    <s v="S023222"/>
    <x v="11"/>
    <s v="PO144126"/>
    <s v="GRN197469"/>
    <s v="11700-5345"/>
    <s v="CABLE 1.5 METER RJ45S TO RJ45S CAT5E"/>
    <s v="Wickford SS11 8YT"/>
    <n v="390"/>
    <x v="2"/>
    <s v="Diesel"/>
    <n v="1.4430000000000001E-3"/>
  </r>
  <r>
    <s v="S024728"/>
    <x v="94"/>
    <s v="PO149232"/>
    <s v="GRN197851"/>
    <s v="356-1065-1"/>
    <s v="TRANSFORMER PACKER - LARGE"/>
    <s v="Stoke-on-Trent ST8 7PL"/>
    <n v="0.2"/>
    <x v="1"/>
    <s v="Diesel"/>
    <n v="7.3999999999999996E-5"/>
  </r>
  <r>
    <s v="S024728"/>
    <x v="94"/>
    <s v="PO144661"/>
    <s v="GRN199018"/>
    <s v="340-1376-1"/>
    <s v="RAPISCAN LOGO PLATE"/>
    <s v="Stoke-on-Trent ST8 7PL"/>
    <n v="0.2"/>
    <x v="1"/>
    <s v="Diesel"/>
    <n v="7.3999999999999996E-5"/>
  </r>
  <r>
    <s v="S024728"/>
    <x v="94"/>
    <s v="PO142891"/>
    <s v="GRN199020"/>
    <n v="101044995"/>
    <s v="GENERATOR TO SIDE PANEL BRACE"/>
    <s v="Stoke-on-Trent ST8 7PL"/>
    <n v="0.2"/>
    <x v="1"/>
    <s v="Diesel"/>
    <n v="7.3999999999999996E-5"/>
  </r>
  <r>
    <s v="S024728"/>
    <x v="94"/>
    <s v="PO143862"/>
    <s v="GRN199030"/>
    <n v="40253127"/>
    <s v="TUBE SUPPORT BRACKET - SIDE PANELS"/>
    <s v="Stoke-on-Trent ST8 7PL"/>
    <n v="0.2"/>
    <x v="1"/>
    <s v="Diesel"/>
    <n v="7.3999999999999996E-5"/>
  </r>
  <r>
    <s v="S024728"/>
    <x v="94"/>
    <s v="PO143861"/>
    <s v="GRN199032"/>
    <n v="101044996"/>
    <s v="TUBE SUPPORT BRACKET - SIDE PANELS"/>
    <s v="Stoke-on-Trent ST8 7PL"/>
    <n v="0.2"/>
    <x v="1"/>
    <s v="Diesel"/>
    <n v="7.3999999999999996E-5"/>
  </r>
  <r>
    <s v="S024728"/>
    <x v="94"/>
    <s v="PO146493"/>
    <s v="GRN199740"/>
    <n v="57207401"/>
    <s v="DOOR CAPPING DC2P22 - PAINTED (RAL 9003) (5M LONG)"/>
    <s v="Stoke-on-Trent ST8 7PL"/>
    <n v="0.2"/>
    <x v="1"/>
    <s v="Diesel"/>
    <n v="7.3999999999999996E-5"/>
  </r>
  <r>
    <s v="S024728"/>
    <x v="94"/>
    <s v="PO144661"/>
    <s v="GRN199950"/>
    <s v="340-1376-1"/>
    <s v="RAPISCAN LOGO PLATE"/>
    <s v="Stoke-on-Trent ST8 7PL"/>
    <n v="0.2"/>
    <x v="1"/>
    <s v="Diesel"/>
    <n v="7.3999999999999996E-5"/>
  </r>
  <r>
    <s v="S024728"/>
    <x v="94"/>
    <s v="PO150083"/>
    <s v="GRN200014"/>
    <n v="57207402"/>
    <s v="DOOR CAPPING DC1P22 - PAINTED (RAL 9003) (5M LONG)"/>
    <s v="Stoke-on-Trent ST8 7PL"/>
    <n v="0.2"/>
    <x v="1"/>
    <s v="Diesel"/>
    <n v="7.3999999999999996E-5"/>
  </r>
  <r>
    <s v="S024728"/>
    <x v="94"/>
    <s v="PO150083"/>
    <s v="GRN200146"/>
    <n v="57207402"/>
    <s v="DOOR CAPPING DC1P22 - PAINTED (RAL 9003) (5M LONG)"/>
    <s v="Stoke-on-Trent ST8 7PL"/>
    <n v="0.2"/>
    <x v="1"/>
    <s v="Diesel"/>
    <n v="7.3999999999999996E-5"/>
  </r>
  <r>
    <s v="S024190"/>
    <x v="22"/>
    <s v="PO148556"/>
    <s v="GRN197520"/>
    <s v="340-1085-1"/>
    <s v="LINAC GLIDE STRIP"/>
    <s v="Stockport SK4 2JT"/>
    <n v="22.2"/>
    <x v="1"/>
    <s v="Diesel"/>
    <n v="8.2140000000000008E-3"/>
  </r>
  <r>
    <s v="S024190"/>
    <x v="22"/>
    <s v="PO149204"/>
    <s v="GRN197521"/>
    <n v="40259953"/>
    <s v="TICO MOUNTING PAD 50 X 80 X 12.5"/>
    <s v="Stockport SK4 2JT"/>
    <n v="22.2"/>
    <x v="1"/>
    <s v="Diesel"/>
    <n v="8.2140000000000008E-3"/>
  </r>
  <r>
    <s v="S024728"/>
    <x v="94"/>
    <s v="PO142891"/>
    <s v="GRN200395"/>
    <n v="101044995"/>
    <s v="GENERATOR TO SIDE PANEL BRACE"/>
    <s v="Stoke-on-Trent ST8 7PL"/>
    <n v="0.2"/>
    <x v="1"/>
    <s v="Diesel"/>
    <n v="7.3999999999999996E-5"/>
  </r>
  <r>
    <s v="S024728"/>
    <x v="94"/>
    <s v="PO150083"/>
    <s v="GRN201314"/>
    <n v="57207402"/>
    <s v="DOOR CAPPING DC1P22 - PAINTED (RAL 9003) (5M LONG)"/>
    <s v="Stoke-on-Trent ST8 7PL"/>
    <n v="0.2"/>
    <x v="1"/>
    <s v="Diesel"/>
    <n v="7.3999999999999996E-5"/>
  </r>
  <r>
    <s v="S024728"/>
    <x v="94"/>
    <s v="PO146493"/>
    <s v="GRN201394"/>
    <n v="57207401"/>
    <s v="DOOR CAPPING DC2P22 - PAINTED (RAL 9003) (5M LONG)"/>
    <s v="Stoke-on-Trent ST8 7PL"/>
    <n v="0.2"/>
    <x v="1"/>
    <s v="Diesel"/>
    <n v="7.3999999999999996E-5"/>
  </r>
  <r>
    <s v="S024728"/>
    <x v="94"/>
    <s v="PO146493"/>
    <s v="GRN201738"/>
    <n v="57207401"/>
    <s v="DOOR CAPPING DC2P22 - PAINTED (RAL 9003) (5M LONG)"/>
    <s v="Stoke-on-Trent ST8 7PL"/>
    <n v="0.2"/>
    <x v="1"/>
    <s v="Diesel"/>
    <n v="7.3999999999999996E-5"/>
  </r>
  <r>
    <s v="S024728"/>
    <x v="94"/>
    <s v="PO150083"/>
    <s v="GRN201739"/>
    <n v="57207402"/>
    <s v="DOOR CAPPING DC1P22 - PAINTED (RAL 9003) (5M LONG)"/>
    <s v="Stoke-on-Trent ST8 7PL"/>
    <n v="0.2"/>
    <x v="1"/>
    <s v="Diesel"/>
    <n v="7.3999999999999996E-5"/>
  </r>
  <r>
    <s v="S024728"/>
    <x v="94"/>
    <s v="PO148601"/>
    <s v="GRN201741"/>
    <n v="57211851"/>
    <s v="DOOR CAPPING DC1P17 - PAINTED (RAL 9003) x 3M AALC"/>
    <s v="Stoke-on-Trent ST8 7PL"/>
    <n v="0.2"/>
    <x v="1"/>
    <s v="Diesel"/>
    <n v="7.3999999999999996E-5"/>
  </r>
  <r>
    <s v="S024728"/>
    <x v="94"/>
    <s v="PO150475"/>
    <s v="GRN202020"/>
    <s v="350-1183-350"/>
    <s v="ALIGNMENT JIG PLATE, G60 HOUSING"/>
    <s v="Stoke-on-Trent ST8 7PL"/>
    <n v="0.2"/>
    <x v="1"/>
    <s v="Diesel"/>
    <n v="7.3999999999999996E-5"/>
  </r>
  <r>
    <s v="S024728"/>
    <x v="94"/>
    <s v="PO150522"/>
    <s v="GRN202562"/>
    <n v="101044996"/>
    <s v="TUBE SUPPORT BRACKET - SIDE PANELS"/>
    <s v="Stoke-on-Trent ST8 7PL"/>
    <n v="0.2"/>
    <x v="1"/>
    <s v="Diesel"/>
    <n v="7.3999999999999996E-5"/>
  </r>
  <r>
    <s v="S024728"/>
    <x v="94"/>
    <s v="PO142891"/>
    <s v="GRN202565"/>
    <n v="101044995"/>
    <s v="GENERATOR TO SIDE PANEL BRACE"/>
    <s v="Stoke-on-Trent ST8 7PL"/>
    <n v="0.2"/>
    <x v="1"/>
    <s v="Diesel"/>
    <n v="7.3999999999999996E-5"/>
  </r>
  <r>
    <s v="S024728"/>
    <x v="94"/>
    <s v="PO146493"/>
    <s v="GRN202567"/>
    <n v="57207401"/>
    <s v="DOOR CAPPING DC2P22 - PAINTED (RAL 9003) (5M LONG)"/>
    <s v="Stoke-on-Trent ST8 7PL"/>
    <n v="0.2"/>
    <x v="1"/>
    <s v="Diesel"/>
    <n v="7.3999999999999996E-5"/>
  </r>
  <r>
    <s v="S024728"/>
    <x v="94"/>
    <s v="PO150083"/>
    <s v="GRN202568"/>
    <n v="57207402"/>
    <s v="DOOR CAPPING DC1P22 - PAINTED (RAL 9003) (5M LONG)"/>
    <s v="Stoke-on-Trent ST8 7PL"/>
    <n v="0.2"/>
    <x v="1"/>
    <s v="Diesel"/>
    <n v="7.3999999999999996E-5"/>
  </r>
  <r>
    <s v="S024728"/>
    <x v="94"/>
    <s v="PO150083"/>
    <s v="GRN202854"/>
    <n v="57207402"/>
    <s v="DOOR CAPPING DC1P22 - PAINTED (RAL 9003) (5M LONG)"/>
    <s v="Stoke-on-Trent ST8 7PL"/>
    <n v="0.2"/>
    <x v="1"/>
    <s v="Diesel"/>
    <n v="7.3999999999999996E-5"/>
  </r>
  <r>
    <s v="S024728"/>
    <x v="94"/>
    <s v="PO146493"/>
    <s v="GRN202855"/>
    <n v="57207401"/>
    <s v="DOOR CAPPING DC2P22 - PAINTED (RAL 9003) (5M LONG)"/>
    <s v="Stoke-on-Trent ST8 7PL"/>
    <n v="0.2"/>
    <x v="1"/>
    <s v="Diesel"/>
    <n v="7.3999999999999996E-5"/>
  </r>
  <r>
    <s v="S024728"/>
    <x v="94"/>
    <s v="PO148038"/>
    <s v="GRN203751"/>
    <n v="40211526"/>
    <s v="&quot;J&quot; MOULDING M107"/>
    <s v="Stoke-on-Trent ST8 7PL"/>
    <n v="0.2"/>
    <x v="1"/>
    <s v="Diesel"/>
    <n v="7.3999999999999996E-5"/>
  </r>
  <r>
    <s v="S024728"/>
    <x v="94"/>
    <s v="PO150679"/>
    <s v="GRN204280"/>
    <s v="356-1261-1"/>
    <s v="ACCR / PORTAL MOUNTING BRACKET"/>
    <s v="Stoke-on-Trent ST8 7PL"/>
    <n v="0.2"/>
    <x v="1"/>
    <s v="Diesel"/>
    <n v="7.3999999999999996E-5"/>
  </r>
  <r>
    <s v="S024728"/>
    <x v="94"/>
    <s v="PO151684"/>
    <s v="GRN204300"/>
    <s v="363-1196-1"/>
    <s v="TRAILER/ CHASSIS CABLE SUPPORT BRACKET"/>
    <s v="Stoke-on-Trent ST8 7PL"/>
    <n v="0.2"/>
    <x v="1"/>
    <s v="Diesel"/>
    <n v="7.3999999999999996E-5"/>
  </r>
  <r>
    <s v="S024728"/>
    <x v="94"/>
    <s v="PO150083"/>
    <s v="GRN204829"/>
    <n v="57207402"/>
    <s v="DOOR CAPPING DC1P22 - PAINTED (RAL 9003) (5M LONG)"/>
    <s v="Stoke-on-Trent ST8 7PL"/>
    <n v="0.2"/>
    <x v="1"/>
    <s v="Diesel"/>
    <n v="7.3999999999999996E-5"/>
  </r>
  <r>
    <s v="S024728"/>
    <x v="94"/>
    <s v="PO151326"/>
    <s v="GRN204855"/>
    <n v="101044995"/>
    <s v="GENERATOR TO SIDE PANEL BRACE"/>
    <s v="Stoke-on-Trent ST8 7PL"/>
    <n v="0.2"/>
    <x v="1"/>
    <s v="Diesel"/>
    <n v="7.3999999999999996E-5"/>
  </r>
  <r>
    <s v="S024728"/>
    <x v="94"/>
    <s v="PO151579"/>
    <s v="GRN204995"/>
    <s v="340-1377-1"/>
    <s v="EAGLE P60 ZBX LOGO PLATE"/>
    <s v="Stoke-on-Trent ST8 7PL"/>
    <n v="0.2"/>
    <x v="1"/>
    <s v="Diesel"/>
    <n v="7.3999999999999996E-5"/>
  </r>
  <r>
    <s v="S023235"/>
    <x v="95"/>
    <s v="PO144431"/>
    <s v="GRN183686"/>
    <s v="11506-0008"/>
    <s v="PAPER 8-1/2X11 WHT 90+ BRIGHTNESS"/>
    <s v="Trentham ST4 8GB"/>
    <n v="24.8"/>
    <x v="1"/>
    <s v="Diesel"/>
    <n v="9.1760000000000001E-3"/>
  </r>
  <r>
    <s v="S023235"/>
    <x v="95"/>
    <s v="PO144431"/>
    <s v="GRN183855"/>
    <s v="11506-0008"/>
    <s v="PAPER 8-1/2X11 WHT 90+ BRIGHTNESS"/>
    <s v="Trentham ST4 8GB"/>
    <n v="24.8"/>
    <x v="1"/>
    <s v="Diesel"/>
    <n v="9.1760000000000001E-3"/>
  </r>
  <r>
    <s v="S023235"/>
    <x v="95"/>
    <s v="PO144306"/>
    <s v="GRN183856"/>
    <s v="11506-0008"/>
    <s v="PAPER 8-1/2X11 WHT 90+ BRIGHTNESS"/>
    <s v="Trentham ST4 8GB"/>
    <n v="24.8"/>
    <x v="1"/>
    <s v="Diesel"/>
    <n v="9.1760000000000001E-3"/>
  </r>
  <r>
    <s v="S023235"/>
    <x v="95"/>
    <s v="PO147009"/>
    <s v="GRN190208"/>
    <s v="11506-0008"/>
    <s v="PAPER 8-1/2X11 WHT 90+ BRIGHTNESS"/>
    <s v="Trentham ST4 8GB"/>
    <n v="24.8"/>
    <x v="1"/>
    <s v="Diesel"/>
    <n v="9.1760000000000001E-3"/>
  </r>
  <r>
    <s v="S022755"/>
    <x v="96"/>
    <s v="PO141993"/>
    <s v="GRN178619"/>
    <n v="88201789"/>
    <s v="TRAFFOLYTE LABEL - LIGHTING JUNCTION BOX"/>
    <s v="Macclesfield SK11 0QT"/>
    <n v="13.4"/>
    <x v="2"/>
    <s v="Diesel"/>
    <n v="4.9579999999999996E-5"/>
  </r>
  <r>
    <s v="S022755"/>
    <x v="96"/>
    <s v="PO141585"/>
    <s v="GRN178620"/>
    <s v="255-1902-1"/>
    <s v="IDENTIFICATION LABEL -255-1901"/>
    <s v="Macclesfield SK11 0QT"/>
    <n v="13.4"/>
    <x v="2"/>
    <s v="Diesel"/>
    <n v="4.9579999999999996E-5"/>
  </r>
  <r>
    <s v="S022755"/>
    <x v="96"/>
    <s v="PO141963"/>
    <s v="GRN178621"/>
    <s v="255-1918-1"/>
    <s v="IDENTIFICATION LABEL - 101013550"/>
    <s v="Macclesfield SK11 0QT"/>
    <n v="13.4"/>
    <x v="2"/>
    <s v="Diesel"/>
    <n v="4.9579999999999996E-5"/>
  </r>
  <r>
    <s v="S022755"/>
    <x v="96"/>
    <s v="PO141541"/>
    <s v="GRN179693"/>
    <n v="101048210"/>
    <s v="RAPISCAN GRAPHICS - M60 MOBILE W/LOUVRE"/>
    <s v="Macclesfield SK11 0QT"/>
    <n v="13.4"/>
    <x v="2"/>
    <s v="Diesel"/>
    <n v="4.9579999999999996E-5"/>
  </r>
  <r>
    <s v="S022755"/>
    <x v="96"/>
    <s v="PO142550"/>
    <s v="GRN180253"/>
    <n v="101048210"/>
    <s v="RAPISCAN GRAPHICS - M60 MOBILE W/LOUVRE"/>
    <s v="Macclesfield SK11 0QT"/>
    <n v="13.4"/>
    <x v="2"/>
    <s v="Diesel"/>
    <n v="4.9579999999999996E-5"/>
  </r>
  <r>
    <s v="S022755"/>
    <x v="96"/>
    <s v="PO142793"/>
    <s v="GRN180562"/>
    <s v="255-1902-1"/>
    <s v="IDENTIFICATION LABEL -255-1901"/>
    <s v="Macclesfield SK11 0QT"/>
    <n v="13.4"/>
    <x v="2"/>
    <s v="Diesel"/>
    <n v="4.9579999999999996E-5"/>
  </r>
  <r>
    <s v="S022755"/>
    <x v="96"/>
    <s v="PO142661"/>
    <s v="GRN180564"/>
    <n v="101023239"/>
    <s v="MASTER M60 LABEL SET - ENGLISH"/>
    <s v="Macclesfield SK11 0QT"/>
    <n v="13.4"/>
    <x v="2"/>
    <s v="Diesel"/>
    <n v="4.9579999999999996E-5"/>
  </r>
  <r>
    <s v="S022755"/>
    <x v="96"/>
    <s v="PO142901"/>
    <s v="GRN180979"/>
    <n v="40206241"/>
    <s v="SERIAL NUMBER AND RATING PLATE - CE - UK"/>
    <s v="Macclesfield SK11 0QT"/>
    <n v="13.4"/>
    <x v="2"/>
    <s v="Diesel"/>
    <n v="4.9579999999999996E-5"/>
  </r>
  <r>
    <s v="S022755"/>
    <x v="96"/>
    <s v="PO143142"/>
    <s v="GRN180980"/>
    <s v="359-0051-1"/>
    <s v="PROP SHAFT RELAY JUNCTION BOX LABEL"/>
    <s v="Macclesfield SK11 0QT"/>
    <n v="13.4"/>
    <x v="2"/>
    <s v="Diesel"/>
    <n v="4.9579999999999996E-5"/>
  </r>
  <r>
    <s v="S026429"/>
    <x v="55"/>
    <s v="PO148505"/>
    <s v="GRN197580"/>
    <s v="11701-2808"/>
    <s v="ST COOLING MEDIUM SERVICE SET"/>
    <s v="35041 Marburg"/>
    <n v="1310"/>
    <x v="3"/>
    <s v="Diesel"/>
    <n v="0.13319425000000001"/>
  </r>
  <r>
    <s v="S022755"/>
    <x v="96"/>
    <s v="PO143101"/>
    <s v="GRN181511"/>
    <n v="101032672"/>
    <s v="VAREX F-GAS LABEL"/>
    <s v="Macclesfield SK11 0QT"/>
    <n v="13.4"/>
    <x v="2"/>
    <s v="Diesel"/>
    <n v="4.9579999999999996E-5"/>
  </r>
  <r>
    <s v="S023284"/>
    <x v="19"/>
    <s v="PO147444"/>
    <s v="GRN197594"/>
    <s v="11700-5639"/>
    <s v="ETHERNET SWTICH INDUSTRIAL POEW/ 5 RJ45 PORTS"/>
    <s v="Leicester LE19 2DT"/>
    <n v="144"/>
    <x v="1"/>
    <s v="Diesel"/>
    <n v="5.3280000000000001E-2"/>
  </r>
  <r>
    <s v="S023284"/>
    <x v="19"/>
    <s v="PO148462"/>
    <s v="GRN197595"/>
    <s v="11700-5639"/>
    <s v="ETHERNET SWTICH INDUSTRIAL POEW/ 5 RJ45 PORTS"/>
    <s v="Leicester LE19 2DT"/>
    <n v="144"/>
    <x v="1"/>
    <s v="Diesel"/>
    <n v="5.3280000000000001E-2"/>
  </r>
  <r>
    <s v="S022755"/>
    <x v="96"/>
    <s v="PO143942"/>
    <s v="GRN183021"/>
    <s v="255-1926-1"/>
    <s v="IDENTIFICATION LABEL - 23258745"/>
    <s v="Macclesfield SK11 0QT"/>
    <n v="13.4"/>
    <x v="2"/>
    <s v="Diesel"/>
    <n v="4.9579999999999996E-5"/>
  </r>
  <r>
    <s v="S022755"/>
    <x v="96"/>
    <s v="PO144318"/>
    <s v="GRN183704"/>
    <n v="101050348"/>
    <s v="SPEED RADAR JUNCTION BOX LABEL"/>
    <s v="Macclesfield SK11 0QT"/>
    <n v="13.4"/>
    <x v="2"/>
    <s v="Diesel"/>
    <n v="4.9579999999999996E-5"/>
  </r>
  <r>
    <s v="S022755"/>
    <x v="96"/>
    <s v="PO144350"/>
    <s v="GRN183706"/>
    <n v="88212642"/>
    <s v="BEACON BOX LABEL"/>
    <s v="Macclesfield SK11 0QT"/>
    <n v="13.4"/>
    <x v="2"/>
    <s v="Diesel"/>
    <n v="4.9579999999999996E-5"/>
  </r>
  <r>
    <s v="S022755"/>
    <x v="96"/>
    <s v="PO142903"/>
    <s v="GRN183879"/>
    <s v="356-1168-1"/>
    <s v="INDIA M60 MOBILE LIVERY"/>
    <s v="Macclesfield SK11 0QT"/>
    <n v="13.4"/>
    <x v="2"/>
    <s v="Diesel"/>
    <n v="4.9579999999999996E-5"/>
  </r>
  <r>
    <s v="S023284"/>
    <x v="19"/>
    <s v="PO131881"/>
    <s v="GRN197614"/>
    <s v="340-1235-3"/>
    <s v="CABLE FLOODLIGHT POWER 170&quot;"/>
    <s v="Leicester LE19 2DT"/>
    <n v="144"/>
    <x v="1"/>
    <s v="Diesel"/>
    <n v="5.3280000000000001E-2"/>
  </r>
  <r>
    <s v="S022755"/>
    <x v="96"/>
    <s v="PO143430"/>
    <s v="GRN183881"/>
    <n v="101048210"/>
    <s v="RAPISCAN GRAPHICS - M60 MOBILE W/LOUVRE"/>
    <s v="Macclesfield SK11 0QT"/>
    <n v="13.4"/>
    <x v="2"/>
    <s v="Diesel"/>
    <n v="4.9579999999999996E-5"/>
  </r>
  <r>
    <s v="S022755"/>
    <x v="96"/>
    <s v="PO144495"/>
    <s v="GRN184294"/>
    <n v="101032672"/>
    <s v="VAREX F-GAS LABEL"/>
    <s v="Macclesfield SK11 0QT"/>
    <n v="13.4"/>
    <x v="2"/>
    <s v="Diesel"/>
    <n v="4.9579999999999996E-5"/>
  </r>
  <r>
    <s v="S022755"/>
    <x v="96"/>
    <s v="PO144591"/>
    <s v="GRN185020"/>
    <n v="101023239"/>
    <s v="MASTER M60 LABEL SET - FRENCH"/>
    <s v="Macclesfield SK11 0QT"/>
    <n v="13.4"/>
    <x v="2"/>
    <s v="Diesel"/>
    <n v="4.9579999999999996E-5"/>
  </r>
  <r>
    <s v="S022755"/>
    <x v="96"/>
    <s v="PO144036"/>
    <s v="GRN185021"/>
    <s v="331-8437-1"/>
    <s v="LABEL FLUID MIX STANDARD AMBIENT"/>
    <s v="Macclesfield SK11 0QT"/>
    <n v="13.4"/>
    <x v="2"/>
    <s v="Diesel"/>
    <n v="4.9579999999999996E-5"/>
  </r>
  <r>
    <s v="S022755"/>
    <x v="96"/>
    <s v="PO143999"/>
    <s v="GRN185577"/>
    <s v="11538-0122"/>
    <s v="LABEL CAUTION X-RAY ISO"/>
    <s v="Macclesfield SK11 0QT"/>
    <n v="13.4"/>
    <x v="2"/>
    <s v="Diesel"/>
    <n v="4.9579999999999996E-5"/>
  </r>
  <r>
    <s v="S022755"/>
    <x v="96"/>
    <s v="PO144784"/>
    <s v="GRN185580"/>
    <s v="11538-0238"/>
    <s v="LABEL HAZARD HIGH VOLTAGE 1.5 INCH TRIANGLE"/>
    <s v="Macclesfield SK11 0QT"/>
    <n v="13.4"/>
    <x v="2"/>
    <s v="Diesel"/>
    <n v="4.9579999999999996E-5"/>
  </r>
  <r>
    <s v="S022755"/>
    <x v="96"/>
    <s v="PO145218"/>
    <s v="GRN185688"/>
    <s v="255-1918-1"/>
    <s v="IDENTIFICATION LABEL - 101013550"/>
    <s v="Macclesfield SK11 0QT"/>
    <n v="13.4"/>
    <x v="2"/>
    <s v="Diesel"/>
    <n v="4.9579999999999996E-5"/>
  </r>
  <r>
    <s v="S022755"/>
    <x v="96"/>
    <s v="PO145317"/>
    <s v="GRN185693"/>
    <n v="101048470"/>
    <s v="IDENTIFICATION LABEL - 101026950"/>
    <s v="Macclesfield SK11 0QT"/>
    <n v="13.4"/>
    <x v="2"/>
    <s v="Diesel"/>
    <n v="4.9579999999999996E-5"/>
  </r>
  <r>
    <s v="S022755"/>
    <x v="96"/>
    <s v="PO144909"/>
    <s v="GRN187048"/>
    <s v="331-8436-1"/>
    <s v="LABEL FLUID MIX HIGH AMBIENT"/>
    <s v="Macclesfield SK11 0QT"/>
    <n v="13.4"/>
    <x v="2"/>
    <s v="Diesel"/>
    <n v="4.9579999999999996E-5"/>
  </r>
  <r>
    <s v="S022755"/>
    <x v="96"/>
    <s v="PO146697"/>
    <s v="GRN189126"/>
    <n v="40206241"/>
    <s v="SERIAL NUMBER AND RATING PLATE - CE - UK"/>
    <s v="Macclesfield SK11 0QT"/>
    <n v="13.4"/>
    <x v="2"/>
    <s v="Diesel"/>
    <n v="4.9579999999999996E-5"/>
  </r>
  <r>
    <s v="S022755"/>
    <x v="96"/>
    <s v="PO146773"/>
    <s v="GRN189407"/>
    <n v="101045484"/>
    <s v="INFEED CONVEYOR LABEL - CONVEYOR CONTROL STATION"/>
    <s v="Macclesfield SK11 0QT"/>
    <n v="13.4"/>
    <x v="2"/>
    <s v="Diesel"/>
    <n v="4.9579999999999996E-5"/>
  </r>
  <r>
    <s v="S022755"/>
    <x v="96"/>
    <s v="PO146739"/>
    <s v="GRN189488"/>
    <s v="255-1593-1"/>
    <s v="LABEL CAUTION ARABIC 2.0&quot;X0.5&quot;"/>
    <s v="Macclesfield SK11 0QT"/>
    <n v="13.4"/>
    <x v="2"/>
    <s v="Diesel"/>
    <n v="4.9579999999999996E-5"/>
  </r>
  <r>
    <s v="S022755"/>
    <x v="96"/>
    <s v="PO146830"/>
    <s v="GRN189492"/>
    <n v="88204862"/>
    <s v="LABEL - &quot;CAUTION HIGH RADIATION AREA&quot; JAF GRAPHICS"/>
    <s v="Macclesfield SK11 0QT"/>
    <n v="13.4"/>
    <x v="2"/>
    <s v="Diesel"/>
    <n v="4.9579999999999996E-5"/>
  </r>
  <r>
    <s v="S022755"/>
    <x v="96"/>
    <s v="PO146830"/>
    <s v="GRN189669"/>
    <n v="101046065"/>
    <s v="VINYL GRAPHICS - A25 EAGLE AIR CARGO JAF GRAPHICS"/>
    <s v="Macclesfield SK11 0QT"/>
    <n v="13.4"/>
    <x v="2"/>
    <s v="Diesel"/>
    <n v="4.9579999999999996E-5"/>
  </r>
  <r>
    <s v="S022755"/>
    <x v="96"/>
    <s v="PO146451"/>
    <s v="GRN189687"/>
    <n v="101046056"/>
    <s v="IDENTIFICATION LABEL - 101026949"/>
    <s v="Macclesfield SK11 0QT"/>
    <n v="13.4"/>
    <x v="2"/>
    <s v="Diesel"/>
    <n v="4.9579999999999996E-5"/>
  </r>
  <r>
    <s v="S022755"/>
    <x v="96"/>
    <s v="PO147230"/>
    <s v="GRN191089"/>
    <n v="101034536"/>
    <s v="SERIAL PLATE, MATRIX, UK, 2020 DESIGN, RTT"/>
    <s v="Macclesfield SK11 0QT"/>
    <n v="13.4"/>
    <x v="2"/>
    <s v="Diesel"/>
    <n v="4.9579999999999996E-5"/>
  </r>
  <r>
    <s v="S022755"/>
    <x v="96"/>
    <s v="PO147415"/>
    <s v="GRN191813"/>
    <s v="361-1376-1"/>
    <s v="LABEL - SCANNING ANGLE +29 / -23 DEG"/>
    <s v="Macclesfield SK11 0QT"/>
    <n v="13.4"/>
    <x v="2"/>
    <s v="Diesel"/>
    <n v="4.9579999999999996E-5"/>
  </r>
  <r>
    <s v="S022755"/>
    <x v="96"/>
    <s v="PO147476"/>
    <s v="GRN191814"/>
    <n v="40206241"/>
    <s v="SERIAL NUMBER AND RATING PLATE - CE - UK"/>
    <s v="Macclesfield SK11 0QT"/>
    <n v="13.4"/>
    <x v="2"/>
    <s v="Diesel"/>
    <n v="4.9579999999999996E-5"/>
  </r>
  <r>
    <s v="S022755"/>
    <x v="96"/>
    <s v="PO147230"/>
    <s v="GRN192306"/>
    <s v="255-1918-1"/>
    <s v="IDENTIFICATION LABEL - 101013550"/>
    <s v="Macclesfield SK11 0QT"/>
    <n v="13.4"/>
    <x v="2"/>
    <s v="Diesel"/>
    <n v="4.9579999999999996E-5"/>
  </r>
  <r>
    <s v="S024448"/>
    <x v="58"/>
    <s v="PO147617"/>
    <s v="GRN197660"/>
    <n v="10208222"/>
    <s v="POWER SUPPLY,340-575VAC IN,3-PHASE,24V 5A OUT,120W"/>
    <s v="California 94560"/>
    <n v="5214"/>
    <x v="0"/>
    <s v="Crude"/>
    <n v="0.4181628"/>
  </r>
  <r>
    <s v="S022755"/>
    <x v="96"/>
    <s v="PO147811"/>
    <s v="GRN193707"/>
    <n v="101048210"/>
    <s v="RAPISCAN GRAPHICS - M60 MOBILE W/LOUVRE"/>
    <s v="Macclesfield SK11 0QT"/>
    <n v="13.4"/>
    <x v="2"/>
    <s v="Diesel"/>
    <n v="4.9579999999999996E-5"/>
  </r>
  <r>
    <s v="S022755"/>
    <x v="96"/>
    <s v="PO148374"/>
    <s v="GRN194077"/>
    <s v="255-1921-1"/>
    <s v="IDENTIFICATION LABEL - 23256900"/>
    <s v="Macclesfield SK11 0QT"/>
    <n v="13.4"/>
    <x v="2"/>
    <s v="Diesel"/>
    <n v="4.9579999999999996E-5"/>
  </r>
  <r>
    <s v="S022755"/>
    <x v="96"/>
    <s v="PO148413"/>
    <s v="GRN194192"/>
    <s v="255-1948-1"/>
    <s v="IDENTIFICATION LABEL -255-1947-1"/>
    <s v="Macclesfield SK11 0QT"/>
    <n v="13.4"/>
    <x v="2"/>
    <s v="Diesel"/>
    <n v="4.9579999999999996E-5"/>
  </r>
  <r>
    <s v="S022755"/>
    <x v="96"/>
    <s v="PO148524"/>
    <s v="GRN195059"/>
    <n v="101032672"/>
    <s v="VAREX F-GAS LABEL"/>
    <s v="Macclesfield SK11 0QT"/>
    <n v="13.4"/>
    <x v="2"/>
    <s v="Diesel"/>
    <n v="4.9579999999999996E-5"/>
  </r>
  <r>
    <s v="S022755"/>
    <x v="96"/>
    <s v="PO149114"/>
    <s v="GRN196681"/>
    <n v="40206241"/>
    <s v="SERIAL NUMBER AND RATING PLATE - CE - UK"/>
    <s v="Macclesfield SK11 0QT"/>
    <n v="13.4"/>
    <x v="2"/>
    <s v="Diesel"/>
    <n v="4.9579999999999996E-5"/>
  </r>
  <r>
    <s v="S022755"/>
    <x v="96"/>
    <s v="PO149183"/>
    <s v="GRN196683"/>
    <s v="344-1415-1"/>
    <s v="IDENTIFICATION LABEL - 344-1414-1"/>
    <s v="Macclesfield SK11 0QT"/>
    <n v="13.4"/>
    <x v="2"/>
    <s v="Diesel"/>
    <n v="4.9579999999999996E-5"/>
  </r>
  <r>
    <s v="S022755"/>
    <x v="96"/>
    <s v="PO149156"/>
    <s v="GRN196692"/>
    <n v="101038154"/>
    <s v="BARCODE SCANNER LABEL"/>
    <s v="Macclesfield SK11 0QT"/>
    <n v="13.4"/>
    <x v="2"/>
    <s v="Diesel"/>
    <n v="4.9579999999999996E-5"/>
  </r>
  <r>
    <s v="S022755"/>
    <x v="96"/>
    <s v="PO149250"/>
    <s v="GRN196695"/>
    <n v="101046065"/>
    <s v="VINYL GRAPHICS - A25 EAGLE AIR CARGO JAF GRAPHICS"/>
    <s v="Macclesfield SK11 0QT"/>
    <n v="13.4"/>
    <x v="2"/>
    <s v="Diesel"/>
    <n v="4.9579999999999996E-5"/>
  </r>
  <r>
    <s v="S022755"/>
    <x v="96"/>
    <s v="PO148768"/>
    <s v="GRN196896"/>
    <s v="255-1943-1"/>
    <s v="IDENTIFICATION LABEL -255-1942-1"/>
    <s v="Macclesfield SK11 0QT"/>
    <n v="13.4"/>
    <x v="2"/>
    <s v="Diesel"/>
    <n v="4.9579999999999996E-5"/>
  </r>
  <r>
    <s v="S022755"/>
    <x v="96"/>
    <s v="PO149330"/>
    <s v="GRN197653"/>
    <s v="11538-0122"/>
    <s v="LABEL CAUTION X-RAY ISO"/>
    <s v="Macclesfield SK11 0QT"/>
    <n v="13.4"/>
    <x v="2"/>
    <s v="Diesel"/>
    <n v="4.9579999999999996E-5"/>
  </r>
  <r>
    <s v="S023284"/>
    <x v="19"/>
    <s v="PO143814"/>
    <s v="GRN197673"/>
    <s v="331-8613-1"/>
    <s v="ENCLOSURE ASSY INTEGRATED OVERSIZE VEHICLE AND BAR"/>
    <s v="Leicester LE19 2DT"/>
    <n v="144"/>
    <x v="1"/>
    <s v="Diesel"/>
    <n v="5.3280000000000001E-2"/>
  </r>
  <r>
    <s v="S022755"/>
    <x v="96"/>
    <s v="PO149577"/>
    <s v="GRN197818"/>
    <n v="101042228"/>
    <s v="IR FENCE LOCATION ID LABEL"/>
    <s v="Macclesfield SK11 0QT"/>
    <n v="13.4"/>
    <x v="2"/>
    <s v="Diesel"/>
    <n v="4.9579999999999996E-5"/>
  </r>
  <r>
    <s v="S022755"/>
    <x v="96"/>
    <s v="PO148957"/>
    <s v="GRN197819"/>
    <s v="11538-0130"/>
    <s v="LABEL EMERGENCY STOP ISO"/>
    <s v="Macclesfield SK11 0QT"/>
    <n v="13.4"/>
    <x v="2"/>
    <s v="Diesel"/>
    <n v="4.9579999999999996E-5"/>
  </r>
  <r>
    <s v="S022755"/>
    <x v="96"/>
    <s v="PO149201"/>
    <s v="GRN197820"/>
    <s v="255-1918-1"/>
    <s v="IDENTIFICATION LABEL - 101013550"/>
    <s v="Macclesfield SK11 0QT"/>
    <n v="13.4"/>
    <x v="2"/>
    <s v="Diesel"/>
    <n v="4.9579999999999996E-5"/>
  </r>
  <r>
    <s v="S022755"/>
    <x v="96"/>
    <s v="PO149756"/>
    <s v="GRN198611"/>
    <n v="40206241"/>
    <s v="SERIAL NUMBER AND RATING PLATE - CE - UK"/>
    <s v="Macclesfield SK11 0QT"/>
    <n v="13.4"/>
    <x v="2"/>
    <s v="Diesel"/>
    <n v="4.9579999999999996E-5"/>
  </r>
  <r>
    <s v="S022755"/>
    <x v="96"/>
    <s v="PO149601"/>
    <s v="GRN198614"/>
    <n v="40206241"/>
    <s v="SERIAL NUMBER AND RATING PLATE - CE - UK"/>
    <s v="Macclesfield SK11 0QT"/>
    <n v="13.4"/>
    <x v="2"/>
    <s v="Diesel"/>
    <n v="4.9579999999999996E-5"/>
  </r>
  <r>
    <s v="S023284"/>
    <x v="19"/>
    <s v="PO143814"/>
    <s v="GRN197682"/>
    <s v="340-1041-1"/>
    <s v="JUNCTION BOX TUNNEL"/>
    <s v="Leicester LE19 2DT"/>
    <n v="144"/>
    <x v="1"/>
    <s v="Diesel"/>
    <n v="5.3280000000000001E-2"/>
  </r>
  <r>
    <s v="S022755"/>
    <x v="96"/>
    <s v="PO149652"/>
    <s v="GRN199121"/>
    <n v="101032672"/>
    <s v="VAREX F-GAS LABEL"/>
    <s v="Macclesfield SK11 0QT"/>
    <n v="13.4"/>
    <x v="2"/>
    <s v="Diesel"/>
    <n v="4.9579999999999996E-5"/>
  </r>
  <r>
    <s v="S022755"/>
    <x v="96"/>
    <s v="PO149222"/>
    <s v="GRN199304"/>
    <s v="344-1406-1"/>
    <s v="IDENTIFICATION LABEL - 344-1405-1"/>
    <s v="Macclesfield SK11 0QT"/>
    <n v="13.4"/>
    <x v="2"/>
    <s v="Diesel"/>
    <n v="4.9579999999999996E-5"/>
  </r>
  <r>
    <s v="S022755"/>
    <x v="96"/>
    <s v="PO149911"/>
    <s v="GRN199454"/>
    <s v="255-1926-1"/>
    <s v="IDENTIFICATION LABEL - 23258745"/>
    <s v="Macclesfield SK11 0QT"/>
    <n v="13.4"/>
    <x v="2"/>
    <s v="Diesel"/>
    <n v="4.9579999999999996E-5"/>
  </r>
  <r>
    <s v="S022755"/>
    <x v="96"/>
    <s v="PO149970"/>
    <s v="GRN199456"/>
    <s v="363-1188-1"/>
    <s v="T60 LABEL SET"/>
    <s v="Macclesfield SK11 0QT"/>
    <n v="13.4"/>
    <x v="2"/>
    <s v="Diesel"/>
    <n v="4.9579999999999996E-5"/>
  </r>
  <r>
    <s v="S022755"/>
    <x v="96"/>
    <s v="PO149696"/>
    <s v="GRN199458"/>
    <n v="101030656"/>
    <s v="M60 ZBX GRAPHICS JAF GRAPHICS"/>
    <s v="Macclesfield SK11 0QT"/>
    <n v="13.4"/>
    <x v="2"/>
    <s v="Diesel"/>
    <n v="4.9579999999999996E-5"/>
  </r>
  <r>
    <s v="S001121"/>
    <x v="5"/>
    <s v="PO146384"/>
    <s v="GRN197688"/>
    <s v="11700-6227"/>
    <s v="FACTORYTALK SE SITE EDITION STATION LICENSE"/>
    <s v="Salford M5 4BE"/>
    <n v="103.6"/>
    <x v="2"/>
    <s v="Diesel"/>
    <n v="3.8331999999999998E-4"/>
  </r>
  <r>
    <s v="S022755"/>
    <x v="96"/>
    <s v="PO150115"/>
    <s v="GRN199912"/>
    <n v="88211256"/>
    <s v="LABEL (FRONT PANEL) see 23259321 sht 5"/>
    <s v="Macclesfield SK11 0QT"/>
    <n v="13.4"/>
    <x v="2"/>
    <s v="Diesel"/>
    <n v="4.9579999999999996E-5"/>
  </r>
  <r>
    <s v="S022755"/>
    <x v="96"/>
    <s v="PO150309"/>
    <s v="GRN200157"/>
    <s v="255-1712-1"/>
    <s v="LABEL CAUTION PORTUGUESE 2.0&quot;X0.5&quot;"/>
    <s v="Macclesfield SK11 0QT"/>
    <n v="13.4"/>
    <x v="2"/>
    <s v="Diesel"/>
    <n v="4.9579999999999996E-5"/>
  </r>
  <r>
    <s v="S022755"/>
    <x v="96"/>
    <s v="PO150101"/>
    <s v="GRN200160"/>
    <s v="344-1406-1"/>
    <s v="IDENTIFICATION LABEL - 344-1405-1"/>
    <s v="Macclesfield SK11 0QT"/>
    <n v="13.4"/>
    <x v="2"/>
    <s v="Diesel"/>
    <n v="4.9579999999999996E-5"/>
  </r>
  <r>
    <s v="S022755"/>
    <x v="96"/>
    <s v="PO150339"/>
    <s v="GRN200402"/>
    <n v="40206241"/>
    <s v="SERIAL NUMBER AND RATING PLATE - CE - UK"/>
    <s v="Macclesfield SK11 0QT"/>
    <n v="13.4"/>
    <x v="2"/>
    <s v="Diesel"/>
    <n v="4.9579999999999996E-5"/>
  </r>
  <r>
    <s v="S022670"/>
    <x v="26"/>
    <s v="PO149386"/>
    <s v="GRN197696"/>
    <n v="101032416"/>
    <s v="M12 X 180 R-XPT THROUGHBOLT"/>
    <s v="Congleton CW12 1HR"/>
    <n v="12.8"/>
    <x v="2"/>
    <s v="Diesel"/>
    <n v="4.7360000000000001E-5"/>
  </r>
  <r>
    <s v="S022755"/>
    <x v="96"/>
    <s v="PO149652"/>
    <s v="GRN201421"/>
    <n v="101032672"/>
    <s v="VAREX F-GAS LABEL"/>
    <s v="Macclesfield SK11 0QT"/>
    <n v="13.4"/>
    <x v="2"/>
    <s v="Diesel"/>
    <n v="4.9579999999999996E-5"/>
  </r>
  <r>
    <s v="S022755"/>
    <x v="96"/>
    <s v="PO151130"/>
    <s v="GRN202805"/>
    <n v="101048210"/>
    <s v="RAPISCAN GRAPHICS - M60 MOBILE W/LOUVRE"/>
    <s v="Macclesfield SK11 0QT"/>
    <n v="13.4"/>
    <x v="2"/>
    <s v="Diesel"/>
    <n v="4.9579999999999996E-5"/>
  </r>
  <r>
    <s v="S000892"/>
    <x v="16"/>
    <s v="PO149610"/>
    <s v="GRN197699"/>
    <n v="56207182"/>
    <s v="24VAC EXTERNAL IP66 POWER SUPPLY"/>
    <s v="Stockport SK4 2JT"/>
    <n v="55"/>
    <x v="2"/>
    <s v="Diesel"/>
    <n v="2.0350000000000001E-4"/>
  </r>
  <r>
    <s v="S022755"/>
    <x v="96"/>
    <s v="PO151379"/>
    <s v="GRN203326"/>
    <n v="101032673"/>
    <s v="ETM  F- GAS LABEL"/>
    <s v="Macclesfield SK11 0QT"/>
    <n v="13.4"/>
    <x v="2"/>
    <s v="Diesel"/>
    <n v="4.9579999999999996E-5"/>
  </r>
  <r>
    <s v="S022755"/>
    <x v="96"/>
    <s v="PO151469"/>
    <s v="GRN203328"/>
    <n v="40206241"/>
    <s v="SERIAL NUMBER AND RATING PLATE - CE - UK"/>
    <s v="Macclesfield SK11 0QT"/>
    <n v="13.4"/>
    <x v="2"/>
    <s v="Diesel"/>
    <n v="4.9579999999999996E-5"/>
  </r>
  <r>
    <s v="S022755"/>
    <x v="96"/>
    <s v="PO151603"/>
    <s v="GRN204076"/>
    <s v="255-1943-1"/>
    <s v="IDENTIFICATION LABEL -255-1942-1"/>
    <s v="Macclesfield SK11 0QT"/>
    <n v="13.4"/>
    <x v="2"/>
    <s v="Diesel"/>
    <n v="4.9579999999999996E-5"/>
  </r>
  <r>
    <s v="S022755"/>
    <x v="96"/>
    <s v="PO151719"/>
    <s v="GRN204077"/>
    <s v="361-1376-1"/>
    <s v="LABEL - SCANNING ANGLE +29 / -23 DEG"/>
    <s v="Macclesfield SK11 0QT"/>
    <n v="13.4"/>
    <x v="2"/>
    <s v="Diesel"/>
    <n v="4.9579999999999996E-5"/>
  </r>
  <r>
    <s v="S022755"/>
    <x v="96"/>
    <s v="PO151809"/>
    <s v="GRN204587"/>
    <n v="101049366"/>
    <s v="BATTERY ISOLATOR LABEL"/>
    <s v="Macclesfield SK11 0QT"/>
    <n v="13.4"/>
    <x v="2"/>
    <s v="Diesel"/>
    <n v="4.9579999999999996E-5"/>
  </r>
  <r>
    <s v="S022755"/>
    <x v="96"/>
    <s v="PO151887"/>
    <s v="GRN204594"/>
    <s v="11538-0130"/>
    <s v="LABEL EMERGENCY STOP ISO"/>
    <s v="Macclesfield SK11 0QT"/>
    <n v="13.4"/>
    <x v="2"/>
    <s v="Diesel"/>
    <n v="4.9579999999999996E-5"/>
  </r>
  <r>
    <s v="S023883"/>
    <x v="97"/>
    <s v="PO140507"/>
    <s v="GRN183986"/>
    <n v="42204527"/>
    <s v="POWERED ROLLER CONVEYOR 5.5M LONG"/>
    <s v="Rochdale OL16 4NW"/>
    <n v="133.4"/>
    <x v="2"/>
    <s v="Diesel"/>
    <n v="4.9357999999999997E-4"/>
  </r>
  <r>
    <s v="S023883"/>
    <x v="97"/>
    <s v="PO140507"/>
    <s v="GRN185159"/>
    <n v="42204229"/>
    <s v="PLASTIC BELT CONVEYOR 5.5M LONG"/>
    <s v="Rochdale OL16 4NW"/>
    <n v="133.4"/>
    <x v="2"/>
    <s v="Diesel"/>
    <n v="4.9357999999999997E-4"/>
  </r>
  <r>
    <s v="S024448"/>
    <x v="58"/>
    <s v="PO145372"/>
    <s v="GRN197720"/>
    <n v="10208210"/>
    <s v="ION PUMP CABLE ASSEMBLY"/>
    <s v="California 94560"/>
    <n v="5214"/>
    <x v="0"/>
    <s v="Crude"/>
    <n v="0.4181628"/>
  </r>
  <r>
    <s v="S023883"/>
    <x v="97"/>
    <s v="PO140507"/>
    <s v="GRN186184"/>
    <n v="42204527"/>
    <s v="POWERED ROLLER CONVEYOR 5.5M LONG"/>
    <s v="Rochdale OL16 4NW"/>
    <n v="133.4"/>
    <x v="1"/>
    <s v="Diesel"/>
    <n v="4.2794720000000003E-3"/>
  </r>
  <r>
    <s v="S026186"/>
    <x v="98"/>
    <s v="PO144910"/>
    <s v="GRN190045"/>
    <n v="2"/>
    <s v="COMISSIONING"/>
    <s v="RG27 9XA, Hook"/>
    <n v="310"/>
    <x v="1"/>
    <s v="Diesel"/>
    <n v="0.1147"/>
  </r>
  <r>
    <s v="S026186"/>
    <x v="98"/>
    <s v="PO146427"/>
    <s v="GRN191179"/>
    <n v="101028987"/>
    <s v="UPS SYSTEM 40KVA/23MINUTES"/>
    <s v="RG27 9XA, Hook"/>
    <n v="310"/>
    <x v="1"/>
    <s v="Diesel"/>
    <n v="0.1147"/>
  </r>
  <r>
    <s v="S026186"/>
    <x v="98"/>
    <s v="PO146427"/>
    <s v="GRN191319"/>
    <n v="101028987"/>
    <s v="UPS SYSTEM 40KVA/23MINUTES"/>
    <s v="RG27 9XA, Hook"/>
    <n v="310"/>
    <x v="1"/>
    <s v="Diesel"/>
    <n v="0.1147"/>
  </r>
  <r>
    <s v="S026186"/>
    <x v="98"/>
    <s v="PO146427"/>
    <s v="GRN192016"/>
    <n v="101028987"/>
    <s v="UPS SYSTEM 40KVA/23MINUTES"/>
    <s v="RG27 9XA, Hook"/>
    <n v="310"/>
    <x v="1"/>
    <s v="Diesel"/>
    <n v="0.1147"/>
  </r>
  <r>
    <s v="S001121"/>
    <x v="5"/>
    <s v="PO138278"/>
    <s v="GRN197732"/>
    <n v="50204186"/>
    <s v="8 CHANNEL SOURCE OUTPUT MODULE 24V DC"/>
    <s v="Salford M5 4BE"/>
    <n v="103.6"/>
    <x v="2"/>
    <s v="Diesel"/>
    <n v="3.8331999999999998E-4"/>
  </r>
  <r>
    <s v="S026186"/>
    <x v="98"/>
    <s v="PO146427"/>
    <s v="GRN192378"/>
    <n v="101028987"/>
    <s v="UPS SYSTEM 40KVA/23MINUTES"/>
    <s v="RG27 9XA, Hook"/>
    <n v="310"/>
    <x v="1"/>
    <s v="Diesel"/>
    <n v="0.1147"/>
  </r>
  <r>
    <s v="S026186"/>
    <x v="98"/>
    <s v="PO146427"/>
    <s v="GRN193143"/>
    <n v="101028987"/>
    <s v="UPS SYSTEM 40KVA/23MINUTES"/>
    <s v="RG27 9XA, Hook"/>
    <n v="310"/>
    <x v="1"/>
    <s v="Diesel"/>
    <n v="0.1147"/>
  </r>
  <r>
    <s v="S026186"/>
    <x v="98"/>
    <s v="PO146427"/>
    <s v="GRN194477"/>
    <n v="101028987"/>
    <s v="UPS SYSTEM 40KVA/23MINUTES"/>
    <s v="RG27 9XA, Hook"/>
    <n v="310"/>
    <x v="1"/>
    <s v="Diesel"/>
    <n v="0.1147"/>
  </r>
  <r>
    <s v="S026186"/>
    <x v="98"/>
    <s v="PO146427"/>
    <s v="GRN195204"/>
    <n v="101028987"/>
    <s v="UPS SYSTEM 40KVA/23MINUTES"/>
    <s v="RG27 9XA, Hook"/>
    <n v="310"/>
    <x v="1"/>
    <s v="Diesel"/>
    <n v="0.1147"/>
  </r>
  <r>
    <s v="S026186"/>
    <x v="98"/>
    <s v="PO146427"/>
    <s v="GRN196382"/>
    <n v="101028987"/>
    <s v="UPS SYSTEM 40KVA/23MINUTES"/>
    <s v="RG27 9XA, Hook"/>
    <n v="310"/>
    <x v="1"/>
    <s v="Diesel"/>
    <n v="0.1147"/>
  </r>
  <r>
    <s v="S001121"/>
    <x v="5"/>
    <s v="PO149508"/>
    <s v="GRN197745"/>
    <n v="50200900"/>
    <s v="TERMINAL END BARRIER 1.5MM - GREY"/>
    <s v="Salford M5 4BE"/>
    <n v="103.6"/>
    <x v="2"/>
    <s v="Diesel"/>
    <n v="3.8331999999999998E-4"/>
  </r>
  <r>
    <s v="S026186"/>
    <x v="98"/>
    <s v="PO146427"/>
    <s v="GRN197623"/>
    <n v="101028987"/>
    <s v="UPS SYSTEM 40KVA/23MINUTES"/>
    <s v="RG27 9XA, Hook"/>
    <n v="310"/>
    <x v="1"/>
    <s v="Diesel"/>
    <n v="0.1147"/>
  </r>
  <r>
    <s v="S001121"/>
    <x v="5"/>
    <s v="PO149584"/>
    <s v="GRN197773"/>
    <s v="11700-8852"/>
    <s v="CONTROLLER GUARDLOGIX SERIES 5380 PLC SIL2"/>
    <s v="Salford M5 4BE"/>
    <n v="103.6"/>
    <x v="2"/>
    <s v="Diesel"/>
    <n v="3.8331999999999998E-4"/>
  </r>
  <r>
    <s v="S001047"/>
    <x v="9"/>
    <s v="PO144821"/>
    <s v="GRN197777"/>
    <n v="101026186"/>
    <s v="DIODE 2X8 ELEMENT PHOTO C DWO4 0.3MM THICK"/>
    <s v="81300 Johor Bahru Malaysia"/>
    <n v="6781"/>
    <x v="4"/>
    <s v="Aviation"/>
    <n v="1.1924057587200001"/>
  </r>
  <r>
    <s v="S001047"/>
    <x v="9"/>
    <s v="PO144821"/>
    <s v="GRN197778"/>
    <n v="101026186"/>
    <s v="DIODE 2X8 ELEMENT PHOTO C DWO4 0.3MM THICK"/>
    <s v="81300 Johor Bahru Malaysia"/>
    <n v="6781"/>
    <x v="4"/>
    <s v="Aviation"/>
    <n v="1.1924057587200001"/>
  </r>
  <r>
    <s v="S001047"/>
    <x v="9"/>
    <s v="PO144821"/>
    <s v="GRN197779"/>
    <n v="101026186"/>
    <s v="DIODE 2X8 ELEMENT PHOTO C DWO4 0.3MM THICK"/>
    <s v="81300 Johor Bahru Malaysia"/>
    <n v="6781"/>
    <x v="4"/>
    <s v="Aviation"/>
    <n v="1.1924057587200001"/>
  </r>
  <r>
    <s v="S001047"/>
    <x v="9"/>
    <s v="PO144821"/>
    <s v="GRN197781"/>
    <n v="101026186"/>
    <s v="DIODE 2X8 ELEMENT PHOTO C DWO4 0.3MM THICK"/>
    <s v="81300 Johor Bahru Malaysia"/>
    <n v="6781"/>
    <x v="4"/>
    <s v="Aviation"/>
    <n v="1.1924057587200001"/>
  </r>
  <r>
    <s v="S001047"/>
    <x v="9"/>
    <s v="PO144821"/>
    <s v="GRN197782"/>
    <n v="101026186"/>
    <s v="DIODE 2X8 ELEMENT PHOTO C DWO4 0.3MM THICK"/>
    <s v="81300 Johor Bahru Malaysia"/>
    <n v="6781"/>
    <x v="4"/>
    <s v="Aviation"/>
    <n v="1.1924057587200001"/>
  </r>
  <r>
    <s v="S001047"/>
    <x v="9"/>
    <s v="PO144821"/>
    <s v="GRN197783"/>
    <n v="101026186"/>
    <s v="DIODE 2X8 ELEMENT PHOTO C DWO4 0.3MM THICK"/>
    <s v="81300 Johor Bahru Malaysia"/>
    <n v="6781"/>
    <x v="4"/>
    <s v="Aviation"/>
    <n v="1.1924057587200001"/>
  </r>
  <r>
    <s v="S026186"/>
    <x v="98"/>
    <s v="PO146427"/>
    <s v="GRN199099"/>
    <n v="101028987"/>
    <s v="UPS SYSTEM 40KVA/23MINUTES"/>
    <s v="RG27 9XA, Hook"/>
    <n v="310"/>
    <x v="1"/>
    <s v="Diesel"/>
    <n v="0.1147"/>
  </r>
  <r>
    <s v="S001047"/>
    <x v="9"/>
    <s v="PO144821"/>
    <s v="GRN197785"/>
    <n v="101026186"/>
    <s v="DIODE 2X8 ELEMENT PHOTO C DWO4 0.3MM THICK"/>
    <s v="81300 Johor Bahru Malaysia"/>
    <n v="6781"/>
    <x v="4"/>
    <s v="Aviation"/>
    <n v="1.1924057587200001"/>
  </r>
  <r>
    <s v="S001047"/>
    <x v="9"/>
    <s v="PO144821"/>
    <s v="GRN197786"/>
    <n v="101026186"/>
    <s v="DIODE 2X8 ELEMENT PHOTO C DWO4 0.3MM THICK"/>
    <s v="81300 Johor Bahru Malaysia"/>
    <n v="6781"/>
    <x v="4"/>
    <s v="Aviation"/>
    <n v="1.1924057587200001"/>
  </r>
  <r>
    <s v="S001047"/>
    <x v="9"/>
    <s v="PO144821"/>
    <s v="GRN197788"/>
    <n v="101026186"/>
    <s v="DIODE 2X8 ELEMENT PHOTO C DWO4 0.3MM THICK"/>
    <s v="81300 Johor Bahru Malaysia"/>
    <n v="6781"/>
    <x v="4"/>
    <s v="Aviation"/>
    <n v="1.1924057587200001"/>
  </r>
  <r>
    <s v="S001047"/>
    <x v="9"/>
    <s v="PO144821"/>
    <s v="GRN197793"/>
    <s v="11701-3091"/>
    <s v="SILICON PD - CDW04 - 5X5X10 THK - 8X2 ELEM - M13"/>
    <s v="81300 Johor Bahru Malaysia"/>
    <n v="6781"/>
    <x v="4"/>
    <s v="Aviation"/>
    <n v="1.1924057587200001"/>
  </r>
  <r>
    <s v="S026186"/>
    <x v="98"/>
    <s v="PO146427"/>
    <s v="GRN199654"/>
    <n v="101028987"/>
    <s v="UPS SYSTEM 40KVA/23MINUTES"/>
    <s v="RG27 9XA, Hook"/>
    <n v="310"/>
    <x v="1"/>
    <s v="Diesel"/>
    <n v="0.1147"/>
  </r>
  <r>
    <s v="S001047"/>
    <x v="9"/>
    <s v="PO144821"/>
    <s v="GRN197795"/>
    <s v="11701-3091"/>
    <s v="SILICON PD - CDW04 - 5X5X10 THK - 8X2 ELEM - M13"/>
    <s v="81300 Johor Bahru Malaysia"/>
    <n v="6781"/>
    <x v="4"/>
    <s v="Aviation"/>
    <n v="1.1924057587200001"/>
  </r>
  <r>
    <s v="S001047"/>
    <x v="9"/>
    <s v="PO144580"/>
    <s v="GRN197797"/>
    <n v="66205215"/>
    <s v="2X8 ELEMENT PHOTO DIODE CDWO4 30MM THICK"/>
    <s v="81300 Johor Bahru Malaysia"/>
    <n v="6781"/>
    <x v="4"/>
    <s v="Aviation"/>
    <n v="1.1924057587200001"/>
  </r>
  <r>
    <s v="S001047"/>
    <x v="9"/>
    <s v="PO144580"/>
    <s v="GRN197798"/>
    <n v="66205215"/>
    <s v="2X8 ELEMENT PHOTO DIODE CDWO4 30MM THICK"/>
    <s v="81300 Johor Bahru Malaysia"/>
    <n v="6781"/>
    <x v="4"/>
    <s v="Aviation"/>
    <n v="1.1924057587200001"/>
  </r>
  <r>
    <s v="S001047"/>
    <x v="9"/>
    <s v="PO144580"/>
    <s v="GRN197799"/>
    <n v="66205215"/>
    <s v="2X8 ELEMENT PHOTO DIODE CDWO4 30MM THICK"/>
    <s v="81300 Johor Bahru Malaysia"/>
    <n v="6781"/>
    <x v="4"/>
    <s v="Aviation"/>
    <n v="1.1924057587200001"/>
  </r>
  <r>
    <s v="S026186"/>
    <x v="98"/>
    <s v="PO146427"/>
    <s v="GRN200128"/>
    <n v="101028987"/>
    <s v="UPS SYSTEM 40KVA/23MINUTES"/>
    <s v="RG27 9XA, Hook"/>
    <n v="310"/>
    <x v="1"/>
    <s v="Diesel"/>
    <n v="0.1147"/>
  </r>
  <r>
    <s v="S026186"/>
    <x v="98"/>
    <s v="PO146427"/>
    <s v="GRN202678"/>
    <n v="101028987"/>
    <s v="UPS SYSTEM 40KVA/23MINUTES"/>
    <s v="RG27 9XA, Hook"/>
    <n v="310"/>
    <x v="1"/>
    <s v="Diesel"/>
    <n v="0.1147"/>
  </r>
  <r>
    <s v="S026186"/>
    <x v="98"/>
    <s v="PO146427"/>
    <s v="GRN202857"/>
    <n v="101028987"/>
    <s v="UPS SYSTEM 40KVA/23MINUTES"/>
    <s v="RG27 9XA, Hook"/>
    <n v="310"/>
    <x v="1"/>
    <s v="Diesel"/>
    <n v="0.1147"/>
  </r>
  <r>
    <s v="S026186"/>
    <x v="98"/>
    <s v="PO146427"/>
    <s v="GRN203378"/>
    <n v="101028987"/>
    <s v="UPS SYSTEM 40KVA/23MINUTES"/>
    <s v="RG27 9XA, Hook"/>
    <n v="310"/>
    <x v="1"/>
    <s v="Diesel"/>
    <n v="0.1147"/>
  </r>
  <r>
    <s v="S026186"/>
    <x v="98"/>
    <s v="PO149630"/>
    <s v="GRN203379"/>
    <s v="11701-3574"/>
    <s v="UPS 60KVA 10MIN W/ 480V XFMR CUBICLE"/>
    <s v="RG27 9XA, Hook"/>
    <n v="310"/>
    <x v="1"/>
    <s v="Diesel"/>
    <n v="0.1147"/>
  </r>
  <r>
    <s v="S026186"/>
    <x v="98"/>
    <s v="PO149630"/>
    <s v="GRN203809"/>
    <s v="11701-3574"/>
    <s v="UPS 60KVA 10MIN W/ 480V XFMR CUBICLE"/>
    <s v="RG27 9XA, Hook"/>
    <n v="310"/>
    <x v="1"/>
    <s v="Diesel"/>
    <n v="0.1147"/>
  </r>
  <r>
    <s v="S026186"/>
    <x v="98"/>
    <s v="PO146427"/>
    <s v="GRN203881"/>
    <n v="101028987"/>
    <s v="UPS SYSTEM 40KVA/23MINUTES"/>
    <s v="RG27 9XA, Hook"/>
    <n v="310"/>
    <x v="1"/>
    <s v="Diesel"/>
    <n v="0.1147"/>
  </r>
  <r>
    <s v="S026186"/>
    <x v="98"/>
    <s v="PO149630"/>
    <s v="GRN204480"/>
    <s v="11701-3574"/>
    <s v="UPS 60KVA 10MIN W/ 480V XFMR CUBICLE"/>
    <s v="RG27 9XA, Hook"/>
    <n v="310"/>
    <x v="1"/>
    <s v="Diesel"/>
    <n v="0.1147"/>
  </r>
  <r>
    <s v="S024491"/>
    <x v="99"/>
    <s v="PO141236"/>
    <s v="GRN181310"/>
    <n v="10206775"/>
    <s v="DL205 2-CHANNEL ANALOGUE OUTPUT MODULE"/>
    <s v="Crawley RH10 9QU"/>
    <n v="356"/>
    <x v="2"/>
    <s v="Diesel"/>
    <n v="1.3171999999999999E-3"/>
  </r>
  <r>
    <s v="S024491"/>
    <x v="99"/>
    <s v="PO141786"/>
    <s v="GRN181312"/>
    <n v="10206775"/>
    <s v="DL205 2-CHANNEL ANALOGUE OUTPUT MODULE"/>
    <s v="Crawley RH10 9QU"/>
    <n v="356"/>
    <x v="2"/>
    <s v="Diesel"/>
    <n v="1.3171999999999999E-3"/>
  </r>
  <r>
    <s v="S024491"/>
    <x v="99"/>
    <s v="PO147008"/>
    <s v="GRN190200"/>
    <n v="10206775"/>
    <s v="DL205 2-CHANNEL ANALOGUE OUTPUT MODULE LAMONDE AUT"/>
    <s v="Crawley RH10 9QU"/>
    <n v="356"/>
    <x v="2"/>
    <s v="Diesel"/>
    <n v="1.3171999999999999E-3"/>
  </r>
  <r>
    <s v="S001047"/>
    <x v="9"/>
    <s v="PO144821"/>
    <s v="GRN197814"/>
    <n v="101026186"/>
    <s v="DIODE 2X8 ELEMENT PHOTO CDWO4 0.3MM THICK"/>
    <s v="81300 Johor Bahru Malaysia"/>
    <n v="6781"/>
    <x v="4"/>
    <s v="Aviation"/>
    <n v="1.1924057587200001"/>
  </r>
  <r>
    <s v="S001047"/>
    <x v="9"/>
    <s v="PO144580"/>
    <s v="GRN197815"/>
    <n v="66205215"/>
    <s v="2X8 ELEMENT PHOTO DIODE CDWO4 30MM THICK"/>
    <s v="81300 Johor Bahru Malaysia"/>
    <n v="6781"/>
    <x v="4"/>
    <s v="Aviation"/>
    <n v="1.1924057587200001"/>
  </r>
  <r>
    <s v="S001047"/>
    <x v="9"/>
    <s v="PO144580"/>
    <s v="GRN197816"/>
    <n v="66205215"/>
    <s v="2X8 ELEMENT PHOTO DIODE CDWO4 30MM THICK"/>
    <s v="81300 Johor Bahru Malaysia"/>
    <n v="6781"/>
    <x v="4"/>
    <s v="Aviation"/>
    <n v="1.1924057587200001"/>
  </r>
  <r>
    <s v="S001047"/>
    <x v="9"/>
    <s v="PO144821"/>
    <s v="GRN197817"/>
    <s v="11701-3091"/>
    <s v="SILICON PD - CDW04 - 5X5X10 THK - 8X2 ELEM - M13"/>
    <s v="81300 Johor Bahru Malaysia"/>
    <n v="6781"/>
    <x v="4"/>
    <s v="Aviation"/>
    <n v="1.1924057587200001"/>
  </r>
  <r>
    <s v="S024491"/>
    <x v="99"/>
    <s v="PO146118"/>
    <s v="GRN191926"/>
    <n v="10206776"/>
    <s v="DL205 8-CHANNEL ANALOGUE OUTPUT MODULE LAMONDE AUT"/>
    <s v="Crawley RH10 9QU"/>
    <n v="356"/>
    <x v="2"/>
    <s v="Diesel"/>
    <n v="1.3171999999999999E-3"/>
  </r>
  <r>
    <s v="S024491"/>
    <x v="99"/>
    <s v="PO147982"/>
    <s v="GRN193204"/>
    <n v="10206776"/>
    <s v="DL205 8-CHANNEL ANALOGUE OUTPUT MODULE LAMONDE AUT"/>
    <s v="Crawley RH10 9QU"/>
    <n v="356"/>
    <x v="2"/>
    <s v="Diesel"/>
    <n v="1.3171999999999999E-3"/>
  </r>
  <r>
    <s v="S024491"/>
    <x v="99"/>
    <s v="PO148067"/>
    <s v="GRN194079"/>
    <n v="10206775"/>
    <s v="DL205 2-CHANNEL ANALOGUE OUTPUT MODULE LAMONDE AUT"/>
    <s v="Crawley RH10 9QU"/>
    <n v="356"/>
    <x v="2"/>
    <s v="Diesel"/>
    <n v="1.3171999999999999E-3"/>
  </r>
  <r>
    <s v="S001047"/>
    <x v="9"/>
    <s v="PO144821"/>
    <s v="GRN197821"/>
    <s v="11701-3091"/>
    <s v="SILICON PD - CDW04 - 5X5X10 THK - 8X2 ELEM - M13"/>
    <s v="81300 Johor Bahru Malaysia"/>
    <n v="6781"/>
    <x v="4"/>
    <s v="Aviation"/>
    <n v="1.1924057587200001"/>
  </r>
  <r>
    <s v="S001047"/>
    <x v="9"/>
    <s v="PO144580"/>
    <s v="GRN197822"/>
    <n v="66205215"/>
    <s v="2X8 ELEMENT PHOTO DIODE CDWO4 30MM THICK"/>
    <s v="81300 Johor Bahru Malaysia"/>
    <n v="6781"/>
    <x v="4"/>
    <s v="Aviation"/>
    <n v="1.1924057587200001"/>
  </r>
  <r>
    <s v="S024491"/>
    <x v="99"/>
    <s v="PO148968"/>
    <s v="GRN195639"/>
    <n v="10206776"/>
    <s v="DL205 8-CHANNEL ANALOGUE OUTPUT MODULE LAMONDE AUT"/>
    <s v="Crawley RH10 9QU"/>
    <n v="356"/>
    <x v="2"/>
    <s v="Diesel"/>
    <n v="1.3171999999999999E-3"/>
  </r>
  <r>
    <s v="S024491"/>
    <x v="99"/>
    <s v="PO149120"/>
    <s v="GRN196139"/>
    <n v="10206672"/>
    <s v="DIRECT LOGIC 205 8-CHANNEL ANALOGUE INPUT MODULE"/>
    <s v="Crawley RH10 9QU"/>
    <n v="356"/>
    <x v="2"/>
    <s v="Diesel"/>
    <n v="1.3171999999999999E-3"/>
  </r>
  <r>
    <s v="S001047"/>
    <x v="9"/>
    <s v="PO144821"/>
    <s v="GRN197826"/>
    <n v="101026186"/>
    <s v="DIODE 2X8 ELEMENT PHOTO CDWO4 0.3MM THICK"/>
    <s v="81300 Johor Bahru Malaysia"/>
    <n v="6781"/>
    <x v="4"/>
    <s v="Aviation"/>
    <n v="1.1924057587200001"/>
  </r>
  <r>
    <s v="S024491"/>
    <x v="99"/>
    <s v="PO149181"/>
    <s v="GRN196326"/>
    <n v="10206775"/>
    <s v="DL205 2-CHANNEL ANALOGUE OUTPUT MODULE LAMONDE AUT"/>
    <s v="Crawley RH10 9QU"/>
    <n v="356"/>
    <x v="2"/>
    <s v="Diesel"/>
    <n v="1.3171999999999999E-3"/>
  </r>
  <r>
    <s v="S024491"/>
    <x v="99"/>
    <s v="PO149505"/>
    <s v="GRN197243"/>
    <n v="10206775"/>
    <s v="DL205 2-CHANNEL ANALOGUE OUTPUT MODULE LAMONDE AUT"/>
    <s v="Crawley RH10 9QU"/>
    <n v="356"/>
    <x v="2"/>
    <s v="Diesel"/>
    <n v="1.3171999999999999E-3"/>
  </r>
  <r>
    <s v="S024491"/>
    <x v="99"/>
    <s v="PO151102"/>
    <s v="GRN202091"/>
    <n v="10206776"/>
    <s v="DL205 8-CHANNEL ANALOGUE OUTPUT MODULE LAMONDE AUT"/>
    <s v="Crawley RH10 9QU"/>
    <n v="356"/>
    <x v="2"/>
    <s v="Diesel"/>
    <n v="1.3171999999999999E-3"/>
  </r>
  <r>
    <s v="S022516"/>
    <x v="100"/>
    <s v="PO139991"/>
    <s v="GRN178343"/>
    <n v="5745028"/>
    <s v="M40 EMC METAL CBL GLAND C/W LOCKNUT IP68"/>
    <s v="Greenford UB6 7RL"/>
    <n v="330"/>
    <x v="2"/>
    <s v="Diesel"/>
    <n v="1.2209999999999999E-3"/>
  </r>
  <r>
    <s v="S022516"/>
    <x v="100"/>
    <s v="PO139487"/>
    <s v="GRN178371"/>
    <s v="11700-7431"/>
    <s v="WIRE 6AWG CLASS 6 600V BLACK UL 10107"/>
    <s v="Greenford UB6 7RL"/>
    <n v="330"/>
    <x v="2"/>
    <s v="Diesel"/>
    <n v="1.2209999999999999E-3"/>
  </r>
  <r>
    <s v="S022516"/>
    <x v="100"/>
    <s v="PO138581"/>
    <s v="GRN178392"/>
    <s v="11700-7430"/>
    <s v="WIRE 6AWG CLASS 6 600V GRN/YEL UL 10107"/>
    <s v="Greenford UB6 7RL"/>
    <n v="330"/>
    <x v="2"/>
    <s v="Diesel"/>
    <n v="1.2209999999999999E-3"/>
  </r>
  <r>
    <s v="S022516"/>
    <x v="100"/>
    <s v="PO138684"/>
    <s v="GRN178475"/>
    <s v="255-1640-150"/>
    <s v="CABLE CAT5E 24AWG SUNLIGHT &amp; OIL RESISTANT 150 FT"/>
    <s v="Greenford UB6 7RL"/>
    <n v="330"/>
    <x v="2"/>
    <s v="Diesel"/>
    <n v="1.2209999999999999E-3"/>
  </r>
  <r>
    <s v="S001047"/>
    <x v="9"/>
    <s v="PO144580"/>
    <s v="GRN197841"/>
    <n v="66205215"/>
    <s v="2X8 ELEMENT PHOTO DIODE CDWO4 30MM THICK"/>
    <s v="81300 Johor Bahru Malaysia"/>
    <n v="6781"/>
    <x v="4"/>
    <s v="Aviation"/>
    <n v="1.1924057587200001"/>
  </r>
  <r>
    <s v="S022516"/>
    <x v="100"/>
    <s v="PO141396"/>
    <s v="GRN178753"/>
    <n v="101023228"/>
    <s v="CABLE GLAND INSERT BLACK M20 2 X 5mm"/>
    <s v="Greenford UB6 7RL"/>
    <n v="330"/>
    <x v="2"/>
    <s v="Diesel"/>
    <n v="1.2209999999999999E-3"/>
  </r>
  <r>
    <s v="S022516"/>
    <x v="100"/>
    <s v="PO138683"/>
    <s v="GRN178783"/>
    <s v="11700-7430"/>
    <s v="WIRE 6AWG CLASS 6 600V GRN/YEL UL 10107"/>
    <s v="Greenford UB6 7RL"/>
    <n v="330"/>
    <x v="2"/>
    <s v="Diesel"/>
    <n v="1.2209999999999999E-3"/>
  </r>
  <r>
    <s v="S022516"/>
    <x v="100"/>
    <s v="PO140593"/>
    <s v="GRN179026"/>
    <n v="30200921"/>
    <s v="3G x 4mm2 CABLE STEEL BRAIDED NUMBERED CORES LAPP"/>
    <s v="Greenford UB6 7RL"/>
    <n v="330"/>
    <x v="2"/>
    <s v="Diesel"/>
    <n v="1.2209999999999999E-3"/>
  </r>
  <r>
    <s v="S001047"/>
    <x v="9"/>
    <s v="PO144821"/>
    <s v="GRN197849"/>
    <n v="101026186"/>
    <s v="DIODE 2X8 ELEMENT PHOTO C DWO4 0.3MM THICK"/>
    <s v="81300 Johor Bahru Malaysia"/>
    <n v="6781"/>
    <x v="4"/>
    <s v="Aviation"/>
    <n v="1.1924057587200001"/>
  </r>
  <r>
    <s v="S022516"/>
    <x v="100"/>
    <s v="PO138684"/>
    <s v="GRN179116"/>
    <n v="5745011"/>
    <s v="M16 x 1.5 CABLE GLAND NYLON BLACK IP68 + LOCKNUT"/>
    <s v="Greenford UB6 7RL"/>
    <n v="330"/>
    <x v="2"/>
    <s v="Diesel"/>
    <n v="1.2209999999999999E-3"/>
  </r>
  <r>
    <s v="S022516"/>
    <x v="100"/>
    <s v="PO139487"/>
    <s v="GRN179117"/>
    <n v="5745011"/>
    <s v="M16 X 1.5 CABLE GLAND NYLON BLACK IP68 + LOCKNUT"/>
    <s v="Greenford UB6 7RL"/>
    <n v="330"/>
    <x v="2"/>
    <s v="Diesel"/>
    <n v="1.2209999999999999E-3"/>
  </r>
  <r>
    <s v="S022516"/>
    <x v="100"/>
    <s v="PO138581"/>
    <s v="GRN179121"/>
    <n v="101031647"/>
    <s v="3G x 2.5mm2 CABLE OLFLEX CLASSIC 100 YY"/>
    <s v="Greenford UB6 7RL"/>
    <n v="330"/>
    <x v="2"/>
    <s v="Diesel"/>
    <n v="1.2209999999999999E-3"/>
  </r>
  <r>
    <s v="S022516"/>
    <x v="100"/>
    <s v="PO138684"/>
    <s v="GRN179432"/>
    <n v="5745012"/>
    <s v="M20 x 1.5 CABLE GLAND NYLON BLACK IP68 + LOCKNUT"/>
    <s v="Greenford UB6 7RL"/>
    <n v="330"/>
    <x v="2"/>
    <s v="Diesel"/>
    <n v="1.2209999999999999E-3"/>
  </r>
  <r>
    <s v="S022516"/>
    <x v="100"/>
    <s v="PO137492"/>
    <s v="GRN179435"/>
    <s v="255-1641-150"/>
    <s v="CABLE 3COND 14AWG 600V UL-AWM 150 FT"/>
    <s v="Greenford UB6 7RL"/>
    <n v="330"/>
    <x v="2"/>
    <s v="Diesel"/>
    <n v="1.2209999999999999E-3"/>
  </r>
  <r>
    <s v="S022516"/>
    <x v="100"/>
    <s v="PO138684"/>
    <s v="GRN179539"/>
    <n v="5745012"/>
    <s v="M20 x 1.5 CABLE GLAND NYLON BLACK IP68 + LOCKNUT"/>
    <s v="Greenford UB6 7RL"/>
    <n v="330"/>
    <x v="2"/>
    <s v="Diesel"/>
    <n v="1.2209999999999999E-3"/>
  </r>
  <r>
    <s v="S022516"/>
    <x v="100"/>
    <s v="PO141075"/>
    <s v="GRN179555"/>
    <n v="101031358"/>
    <s v="UNITRONIC LIYCY 3 x 0.14mm2 SHIELDED CABLE"/>
    <s v="Greenford UB6 7RL"/>
    <n v="330"/>
    <x v="2"/>
    <s v="Diesel"/>
    <n v="1.2209999999999999E-3"/>
  </r>
  <r>
    <s v="S022516"/>
    <x v="100"/>
    <s v="PO138181"/>
    <s v="GRN179689"/>
    <n v="3045004"/>
    <s v="5G x 16mm2 STEEL BRAIDED CABLE NUMBERED CORES"/>
    <s v="Greenford UB6 7RL"/>
    <n v="330"/>
    <x v="2"/>
    <s v="Diesel"/>
    <n v="1.2209999999999999E-3"/>
  </r>
  <r>
    <s v="S023373"/>
    <x v="44"/>
    <s v="PO145671"/>
    <s v="GRN197862"/>
    <n v="56202758"/>
    <s v="X-RAY GENERATOR HIGH VOLTAGE POWER SUPPLY"/>
    <s v="Pulborough RH20 2RY"/>
    <n v="420"/>
    <x v="2"/>
    <s v="Diesel"/>
    <n v="1.554E-3"/>
  </r>
  <r>
    <s v="S023373"/>
    <x v="44"/>
    <s v="PO144549"/>
    <s v="GRN197863"/>
    <n v="56202191"/>
    <s v="HIGH VOLTAGE POWER SUPPLY"/>
    <s v="Pulborough RH20 2RY"/>
    <n v="420"/>
    <x v="2"/>
    <s v="Diesel"/>
    <n v="1.554E-3"/>
  </r>
  <r>
    <s v="S022516"/>
    <x v="100"/>
    <s v="PO138683"/>
    <s v="GRN179727"/>
    <s v="11700-2473"/>
    <s v="GLAND INSERT 20X20 6-9 MM CABLE OD FOR SKINTOP CUB"/>
    <s v="Greenford UB6 7RL"/>
    <n v="330"/>
    <x v="2"/>
    <s v="Diesel"/>
    <n v="1.2209999999999999E-3"/>
  </r>
  <r>
    <s v="S001571"/>
    <x v="10"/>
    <s v="PO143523"/>
    <s v="GRN197866"/>
    <s v="11700-5287"/>
    <s v="LASER SCANNER LMS141-15100 SECURITY PRIME"/>
    <s v="St Albans AL1 5BN"/>
    <n v="298"/>
    <x v="2"/>
    <s v="Diesel"/>
    <n v="1.1026E-3"/>
  </r>
  <r>
    <s v="S001571"/>
    <x v="10"/>
    <s v="PO143524"/>
    <s v="GRN197867"/>
    <s v="11700-5287"/>
    <s v="LASER SCANNER LMS141-15100 SECURITY PRIME"/>
    <s v="St Albans AL1 5BN"/>
    <n v="298"/>
    <x v="2"/>
    <s v="Diesel"/>
    <n v="1.1026E-3"/>
  </r>
  <r>
    <s v="S022516"/>
    <x v="100"/>
    <s v="PO139991"/>
    <s v="GRN179728"/>
    <n v="5745029"/>
    <s v="M25 EMC METAL CBL GLAND C/W LOCKNUT IP68"/>
    <s v="Greenford UB6 7RL"/>
    <n v="330"/>
    <x v="2"/>
    <s v="Diesel"/>
    <n v="1.2209999999999999E-3"/>
  </r>
  <r>
    <s v="S001571"/>
    <x v="10"/>
    <s v="PO143525"/>
    <s v="GRN197871"/>
    <s v="11700-5287"/>
    <s v="LASER SCANNER LMS141-15100 SECURITY PRIME"/>
    <s v="St Albans AL1 5BN"/>
    <n v="298"/>
    <x v="2"/>
    <s v="Diesel"/>
    <n v="1.1026E-3"/>
  </r>
  <r>
    <s v="S001571"/>
    <x v="10"/>
    <s v="PO145260"/>
    <s v="GRN197873"/>
    <s v="11700-1538"/>
    <s v="LASER SCANNER 190 DEG  1-40M OBJ DETECTOR"/>
    <s v="St Albans AL1 5BN"/>
    <n v="298"/>
    <x v="2"/>
    <s v="Diesel"/>
    <n v="1.1026E-3"/>
  </r>
  <r>
    <s v="S001571"/>
    <x v="10"/>
    <s v="PO145471"/>
    <s v="GRN197874"/>
    <s v="11700-5373"/>
    <s v="HOOD LASER SENSOR LMS141 SERIES"/>
    <s v="St Albans AL1 5BN"/>
    <n v="298"/>
    <x v="2"/>
    <s v="Diesel"/>
    <n v="1.1026E-3"/>
  </r>
  <r>
    <s v="S022516"/>
    <x v="100"/>
    <s v="PO141671"/>
    <s v="GRN179813"/>
    <n v="34204406"/>
    <s v="SURFACE MOUNT BASE SINGLE LEVER 1 ENTRY M20 H-B 10"/>
    <s v="Greenford UB6 7RL"/>
    <n v="330"/>
    <x v="2"/>
    <s v="Diesel"/>
    <n v="1.2209999999999999E-3"/>
  </r>
  <r>
    <s v="S022516"/>
    <x v="100"/>
    <s v="PO138683"/>
    <s v="GRN179816"/>
    <n v="3045004"/>
    <s v="5G x 16mm2 STEEL BRAIDED CABLE NUMBERED CORES"/>
    <s v="Greenford UB6 7RL"/>
    <n v="330"/>
    <x v="2"/>
    <s v="Diesel"/>
    <n v="1.2209999999999999E-3"/>
  </r>
  <r>
    <s v="S022516"/>
    <x v="100"/>
    <s v="PO139487"/>
    <s v="GRN179817"/>
    <n v="3045004"/>
    <s v="5G X 16MM2 STEEL BRAIDED CABLE NUMBERED CORES"/>
    <s v="Greenford UB6 7RL"/>
    <n v="330"/>
    <x v="2"/>
    <s v="Diesel"/>
    <n v="1.2209999999999999E-3"/>
  </r>
  <r>
    <s v="S022516"/>
    <x v="100"/>
    <s v="PO138684"/>
    <s v="GRN179819"/>
    <s v="255-1639-150"/>
    <s v="CABLE 25COND 18AWG 600V BLK 150 FT"/>
    <s v="Greenford UB6 7RL"/>
    <n v="330"/>
    <x v="2"/>
    <s v="Diesel"/>
    <n v="1.2209999999999999E-3"/>
  </r>
  <r>
    <s v="S001571"/>
    <x v="10"/>
    <s v="PO148203"/>
    <s v="GRN197881"/>
    <n v="101035717"/>
    <s v="ULTRASONIC DISTANCE SENSOR UM30 RANGE 30-350MM"/>
    <s v="St Albans AL1 5BN"/>
    <n v="298"/>
    <x v="2"/>
    <s v="Diesel"/>
    <n v="1.1026E-3"/>
  </r>
  <r>
    <s v="S001571"/>
    <x v="10"/>
    <s v="PO149238"/>
    <s v="GRN197883"/>
    <n v="57205719"/>
    <s v="MOUNTING KIT 1"/>
    <s v="St Albans AL1 5BN"/>
    <n v="298"/>
    <x v="2"/>
    <s v="Diesel"/>
    <n v="1.1026E-3"/>
  </r>
  <r>
    <s v="S022516"/>
    <x v="100"/>
    <s v="PO142823"/>
    <s v="GRN180261"/>
    <s v="11700-2473"/>
    <s v="GLAND INSERT 20X20 6-9 MM CABLE OD FOR SKINTOP CUB"/>
    <s v="Greenford UB6 7RL"/>
    <n v="330"/>
    <x v="2"/>
    <s v="Diesel"/>
    <n v="1.2209999999999999E-3"/>
  </r>
  <r>
    <s v="S001571"/>
    <x v="10"/>
    <s v="PO149238"/>
    <s v="GRN197886"/>
    <n v="57205719"/>
    <s v="MOUNTING KIT 1"/>
    <s v="St Albans AL1 5BN"/>
    <n v="298"/>
    <x v="2"/>
    <s v="Diesel"/>
    <n v="1.1026E-3"/>
  </r>
  <r>
    <s v="S022516"/>
    <x v="100"/>
    <s v="PO138181"/>
    <s v="GRN180389"/>
    <n v="3045004"/>
    <s v="5G x 16mm2 STEEL BRAIDED CABLE NUMBERED CORES"/>
    <s v="Greenford UB6 7RL"/>
    <n v="330"/>
    <x v="2"/>
    <s v="Diesel"/>
    <n v="1.2209999999999999E-3"/>
  </r>
  <r>
    <s v="S001571"/>
    <x v="10"/>
    <s v="PO149374"/>
    <s v="GRN197888"/>
    <n v="57205720"/>
    <s v="MOUNTING KIT 2"/>
    <s v="St Albans AL1 5BN"/>
    <n v="298"/>
    <x v="2"/>
    <s v="Diesel"/>
    <n v="1.1026E-3"/>
  </r>
  <r>
    <s v="S022516"/>
    <x v="100"/>
    <s v="PO141075"/>
    <s v="GRN180566"/>
    <n v="3045121"/>
    <s v="5G x 6.0mm2 CABLE OLFLEX CLASSIC 110SY"/>
    <s v="Greenford UB6 7RL"/>
    <n v="330"/>
    <x v="2"/>
    <s v="Diesel"/>
    <n v="1.2209999999999999E-3"/>
  </r>
  <r>
    <s v="S001571"/>
    <x v="10"/>
    <s v="PO143521"/>
    <s v="GRN197893"/>
    <s v="11700-5287"/>
    <s v="LASER SCANNER LMS141-15100 SECURITY PRIME"/>
    <s v="St Albans AL1 5BN"/>
    <n v="298"/>
    <x v="2"/>
    <s v="Diesel"/>
    <n v="1.1026E-3"/>
  </r>
  <r>
    <s v="S022516"/>
    <x v="100"/>
    <s v="PO140593"/>
    <s v="GRN180568"/>
    <n v="2145027"/>
    <s v="5G X 10MM2 CABLE STEEL BRAIDED COLOURED CORES"/>
    <s v="Greenford UB6 7RL"/>
    <n v="330"/>
    <x v="2"/>
    <s v="Diesel"/>
    <n v="1.2209999999999999E-3"/>
  </r>
  <r>
    <s v="S022516"/>
    <x v="100"/>
    <s v="PO141671"/>
    <s v="GRN180573"/>
    <n v="34204406"/>
    <s v="SURFACE MOUNT BASE SINGLE LEVER 1 ENTRY M20 H-B 10"/>
    <s v="Greenford UB6 7RL"/>
    <n v="330"/>
    <x v="2"/>
    <s v="Diesel"/>
    <n v="1.2209999999999999E-3"/>
  </r>
  <r>
    <s v="S022516"/>
    <x v="100"/>
    <s v="PO141671"/>
    <s v="GRN180700"/>
    <n v="2145029"/>
    <s v="5G X 25MM2 CABLE OLFLEX CLASSIC 100SY"/>
    <s v="Greenford UB6 7RL"/>
    <n v="330"/>
    <x v="2"/>
    <s v="Diesel"/>
    <n v="1.2209999999999999E-3"/>
  </r>
  <r>
    <s v="S022516"/>
    <x v="100"/>
    <s v="PO140593"/>
    <s v="GRN180740"/>
    <s v="11700-2472"/>
    <s v="GLAND INSERT 20X20 4-6mm CABLE OD FOR SKINTOP"/>
    <s v="Greenford UB6 7RL"/>
    <n v="330"/>
    <x v="2"/>
    <s v="Diesel"/>
    <n v="1.2209999999999999E-3"/>
  </r>
  <r>
    <s v="S022516"/>
    <x v="100"/>
    <s v="PO139991"/>
    <s v="GRN180797"/>
    <n v="5745029"/>
    <s v="M25 EMC METAL CBL GLAND C/W LOCKNUT IP68"/>
    <s v="Greenford UB6 7RL"/>
    <n v="330"/>
    <x v="2"/>
    <s v="Diesel"/>
    <n v="1.2209999999999999E-3"/>
  </r>
  <r>
    <s v="S022516"/>
    <x v="100"/>
    <s v="PO142823"/>
    <s v="GRN180798"/>
    <n v="5745011"/>
    <s v="M16 X 1.5 CABLE GLAND NYLON BLACK IP68 + LOCKNUT"/>
    <s v="Greenford UB6 7RL"/>
    <n v="330"/>
    <x v="2"/>
    <s v="Diesel"/>
    <n v="1.2209999999999999E-3"/>
  </r>
  <r>
    <s v="S022516"/>
    <x v="100"/>
    <s v="PO142823"/>
    <s v="GRN180847"/>
    <n v="34204406"/>
    <s v="SURFACE MOUNT BASE SINGLE LEVER 1 ENTRY M20 H-B 10"/>
    <s v="Greenford UB6 7RL"/>
    <n v="330"/>
    <x v="2"/>
    <s v="Diesel"/>
    <n v="1.2209999999999999E-3"/>
  </r>
  <r>
    <s v="S022516"/>
    <x v="100"/>
    <s v="PO140593"/>
    <s v="GRN181173"/>
    <s v="11700-2472"/>
    <s v="GLAND INSERT 20X20 4-6mm CABLE OD FOR SKINTOP"/>
    <s v="Greenford UB6 7RL"/>
    <n v="330"/>
    <x v="2"/>
    <s v="Diesel"/>
    <n v="1.2209999999999999E-3"/>
  </r>
  <r>
    <s v="S022516"/>
    <x v="100"/>
    <s v="PO142521"/>
    <s v="GRN181258"/>
    <n v="2145032"/>
    <s v="M50 EMC METAL CABLE GLAND C/W LOCKNUT IP68"/>
    <s v="Greenford UB6 7RL"/>
    <n v="330"/>
    <x v="2"/>
    <s v="Diesel"/>
    <n v="1.2209999999999999E-3"/>
  </r>
  <r>
    <s v="S022516"/>
    <x v="100"/>
    <s v="PO142823"/>
    <s v="GRN181361"/>
    <n v="101031648"/>
    <s v="2G x 0.75mm2 CABLE OLFLEX CLASSIC 110 YY LAPP 1198"/>
    <s v="Greenford UB6 7RL"/>
    <n v="330"/>
    <x v="2"/>
    <s v="Diesel"/>
    <n v="1.2209999999999999E-3"/>
  </r>
  <r>
    <s v="S022516"/>
    <x v="100"/>
    <s v="PO139487"/>
    <s v="GRN181516"/>
    <n v="5745029"/>
    <s v="M25 EMC METAL CBL GLAND C/W LOCKNUT IP68"/>
    <s v="Greenford UB6 7RL"/>
    <n v="330"/>
    <x v="2"/>
    <s v="Diesel"/>
    <n v="1.2209999999999999E-3"/>
  </r>
  <r>
    <s v="S022516"/>
    <x v="100"/>
    <s v="PO143727"/>
    <s v="GRN181700"/>
    <n v="3145067"/>
    <s v="M16 EMC METAL CBL GLAND C/W LOCKNUT IP68"/>
    <s v="Greenford UB6 7RL"/>
    <n v="330"/>
    <x v="2"/>
    <s v="Diesel"/>
    <n v="1.2209999999999999E-3"/>
  </r>
  <r>
    <s v="S001047"/>
    <x v="9"/>
    <s v="PO144821"/>
    <s v="GRN197920"/>
    <s v="11701-3091"/>
    <s v="SILICON PD - CDW04 - 5X5X10 THK - 8X2 ELEM - M13"/>
    <s v="81300 Johor Bahru Malaysia"/>
    <n v="6781"/>
    <x v="4"/>
    <s v="Aviation"/>
    <n v="1.1924057587200001"/>
  </r>
  <r>
    <s v="S022516"/>
    <x v="100"/>
    <s v="PO143547"/>
    <s v="GRN181701"/>
    <n v="5745030"/>
    <s v="M32 EMC METAL CABLE GLAND C/W LOCKNUT IP68"/>
    <s v="Greenford UB6 7RL"/>
    <n v="330"/>
    <x v="2"/>
    <s v="Diesel"/>
    <n v="1.2209999999999999E-3"/>
  </r>
  <r>
    <s v="S022516"/>
    <x v="100"/>
    <s v="PO142823"/>
    <s v="GRN181717"/>
    <n v="3045004"/>
    <s v="5G X 16MM2 STEEL BRAIDED CABLE NUMBERED CORES"/>
    <s v="Greenford UB6 7RL"/>
    <n v="330"/>
    <x v="2"/>
    <s v="Diesel"/>
    <n v="1.2209999999999999E-3"/>
  </r>
  <r>
    <s v="S022516"/>
    <x v="100"/>
    <s v="PO143547"/>
    <s v="GRN181721"/>
    <s v="11700-2473"/>
    <s v="GLAND INSERT 20X20 6-9 MM CABLE OD FOR SKINTOP CUB"/>
    <s v="Greenford UB6 7RL"/>
    <n v="330"/>
    <x v="2"/>
    <s v="Diesel"/>
    <n v="1.2209999999999999E-3"/>
  </r>
  <r>
    <s v="S022516"/>
    <x v="100"/>
    <s v="PO139991"/>
    <s v="GRN181820"/>
    <n v="5745031"/>
    <s v="M20 EMC METAL CABLE GLAND C/W LOCKNUT IP68"/>
    <s v="Greenford UB6 7RL"/>
    <n v="330"/>
    <x v="2"/>
    <s v="Diesel"/>
    <n v="1.2209999999999999E-3"/>
  </r>
  <r>
    <s v="S001047"/>
    <x v="9"/>
    <s v="PO144821"/>
    <s v="GRN197926"/>
    <n v="101026186"/>
    <s v="DIODE 2X8 ELEMENT PHOTO C DWO4 0.3MM THICK"/>
    <s v="81300 Johor Bahru Malaysia"/>
    <n v="6781"/>
    <x v="4"/>
    <s v="Aviation"/>
    <n v="1.1924057587200001"/>
  </r>
  <r>
    <s v="S022516"/>
    <x v="100"/>
    <s v="PO143909"/>
    <s v="GRN182117"/>
    <n v="3445283"/>
    <s v="HOUSING SIDE ENTRY H-B 10 TS-RO 16"/>
    <s v="Greenford UB6 7RL"/>
    <n v="330"/>
    <x v="2"/>
    <s v="Diesel"/>
    <n v="1.2209999999999999E-3"/>
  </r>
  <r>
    <s v="S022516"/>
    <x v="100"/>
    <s v="PO141910"/>
    <s v="GRN182119"/>
    <s v="11700-2473"/>
    <s v="GLAND INSERT 20X20 6-9 MM CABLE OD FOR SKINTOP CUB"/>
    <s v="Greenford UB6 7RL"/>
    <n v="330"/>
    <x v="2"/>
    <s v="Diesel"/>
    <n v="1.2209999999999999E-3"/>
  </r>
  <r>
    <s v="S022516"/>
    <x v="100"/>
    <s v="PO141910"/>
    <s v="GRN182127"/>
    <n v="101031648"/>
    <s v="2G x 0.75mm2 CABLE OLFLEX CLASSIC 110 YY LAPP 1198"/>
    <s v="Greenford UB6 7RL"/>
    <n v="330"/>
    <x v="2"/>
    <s v="Diesel"/>
    <n v="1.2209999999999999E-3"/>
  </r>
  <r>
    <s v="S022516"/>
    <x v="100"/>
    <s v="PO142521"/>
    <s v="GRN182130"/>
    <n v="2145032"/>
    <s v="M50 EMC METAL CABLE GLAND C/W LOCKNUT IP68"/>
    <s v="Greenford UB6 7RL"/>
    <n v="330"/>
    <x v="2"/>
    <s v="Diesel"/>
    <n v="1.2209999999999999E-3"/>
  </r>
  <r>
    <s v="S022516"/>
    <x v="100"/>
    <s v="PO143547"/>
    <s v="GRN182317"/>
    <s v="255-1639-150"/>
    <s v="CABLE 25COND 18AWG 600V BLK 150 FT"/>
    <s v="Greenford UB6 7RL"/>
    <n v="330"/>
    <x v="2"/>
    <s v="Diesel"/>
    <n v="1.2209999999999999E-3"/>
  </r>
  <r>
    <s v="S022516"/>
    <x v="100"/>
    <s v="PO143547"/>
    <s v="GRN182319"/>
    <s v="11700-2592"/>
    <s v="GLAND INSERT 40X40 9-12 MM CABLE OD FOR SKINTOP CU"/>
    <s v="Greenford UB6 7RL"/>
    <n v="330"/>
    <x v="2"/>
    <s v="Diesel"/>
    <n v="1.2209999999999999E-3"/>
  </r>
  <r>
    <s v="S023284"/>
    <x v="19"/>
    <s v="PO143148"/>
    <s v="GRN197947"/>
    <n v="101034024"/>
    <s v="MAIN CONTROL PANEL"/>
    <s v="Leicester LE19 2DT"/>
    <n v="144"/>
    <x v="1"/>
    <s v="Diesel"/>
    <n v="5.3280000000000001E-2"/>
  </r>
  <r>
    <s v="S023284"/>
    <x v="19"/>
    <s v="PO141359"/>
    <s v="GRN197949"/>
    <s v="361-1010-1"/>
    <s v="P60DV - MAIN CONTROL PANEL"/>
    <s v="Leicester LE19 2DT"/>
    <n v="144"/>
    <x v="1"/>
    <s v="Diesel"/>
    <n v="5.3280000000000001E-2"/>
  </r>
  <r>
    <s v="S022516"/>
    <x v="100"/>
    <s v="PO139487"/>
    <s v="GRN182321"/>
    <n v="3045004"/>
    <s v="5G X 16MM2 STEEL BRAIDED CABLE NUMBERED CORES"/>
    <s v="Greenford UB6 7RL"/>
    <n v="330"/>
    <x v="2"/>
    <s v="Diesel"/>
    <n v="1.2209999999999999E-3"/>
  </r>
  <r>
    <s v="S022516"/>
    <x v="100"/>
    <s v="PO142823"/>
    <s v="GRN182322"/>
    <n v="101031647"/>
    <s v="3G x 2.5mm2 CABLE OLFLEX CLASSIC 100 YY LAPP 00100"/>
    <s v="Greenford UB6 7RL"/>
    <n v="330"/>
    <x v="2"/>
    <s v="Diesel"/>
    <n v="1.2209999999999999E-3"/>
  </r>
  <r>
    <s v="S024099"/>
    <x v="47"/>
    <s v="PO143532"/>
    <s v="GRN200850"/>
    <s v="361-1040-1"/>
    <s v="FIRST FLOOR PLATFORM ASSEMBLY"/>
    <s v="Stafford ST16 3DR"/>
    <n v="49.6"/>
    <x v="3"/>
    <s v="Diesel"/>
    <n v="5.0430800000000005E-2"/>
  </r>
  <r>
    <s v="S022516"/>
    <x v="100"/>
    <s v="PO139518"/>
    <s v="GRN182324"/>
    <s v="255-1639-150"/>
    <s v="CABLE 25COND 18AWG 600V BLK 150 FT"/>
    <s v="Greenford UB6 7RL"/>
    <n v="330"/>
    <x v="2"/>
    <s v="Diesel"/>
    <n v="1.2209999999999999E-3"/>
  </r>
  <r>
    <s v="S022516"/>
    <x v="100"/>
    <s v="PO143473"/>
    <s v="GRN182354"/>
    <n v="101031647"/>
    <s v="3G x 2.5mm2 CABLE OLFLEX CLASSIC 100 YY LAPP 00100"/>
    <s v="Greenford UB6 7RL"/>
    <n v="330"/>
    <x v="2"/>
    <s v="Diesel"/>
    <n v="1.2209999999999999E-3"/>
  </r>
  <r>
    <s v="S022516"/>
    <x v="100"/>
    <s v="PO143548"/>
    <s v="GRN182360"/>
    <s v="11700-2473"/>
    <s v="GLAND INSERT 20X20 6-9 MM CABLE OD FOR SKINTOP CUB"/>
    <s v="Greenford UB6 7RL"/>
    <n v="330"/>
    <x v="2"/>
    <s v="Diesel"/>
    <n v="1.2209999999999999E-3"/>
  </r>
  <r>
    <s v="S022516"/>
    <x v="100"/>
    <s v="PO141910"/>
    <s v="GRN182576"/>
    <s v="255-1640-150"/>
    <s v="CABLE CAT5E 24AWG SUNLIGHT &amp; OIL RESISTANT 150 FT"/>
    <s v="Greenford UB6 7RL"/>
    <n v="330"/>
    <x v="2"/>
    <s v="Diesel"/>
    <n v="1.2209999999999999E-3"/>
  </r>
  <r>
    <s v="S022516"/>
    <x v="100"/>
    <s v="PO141910"/>
    <s v="GRN182577"/>
    <s v="255-1640-150"/>
    <s v="CABLE CAT5E 24AWG SUNLIGHT &amp; OIL RESISTANT 150 FT"/>
    <s v="Greenford UB6 7RL"/>
    <n v="330"/>
    <x v="2"/>
    <s v="Diesel"/>
    <n v="1.2209999999999999E-3"/>
  </r>
  <r>
    <s v="S023884"/>
    <x v="34"/>
    <s v="PO144987"/>
    <s v="GRN197982"/>
    <s v="11700-8535"/>
    <s v="GEARBOX LOW BACKLASH SERVO WORM"/>
    <s v="Stoke-on-Trent ST1 5SQ"/>
    <n v="13.2"/>
    <x v="1"/>
    <s v="Diesel"/>
    <n v="4.8839999999999995E-3"/>
  </r>
  <r>
    <s v="S022516"/>
    <x v="100"/>
    <s v="PO144020"/>
    <s v="GRN182578"/>
    <n v="101031649"/>
    <s v="7G x 0.75mm2 CABLE OLFLEX CLASSIC 110 YY LAPP 1119"/>
    <s v="Greenford UB6 7RL"/>
    <n v="330"/>
    <x v="2"/>
    <s v="Diesel"/>
    <n v="1.2209999999999999E-3"/>
  </r>
  <r>
    <s v="S022516"/>
    <x v="100"/>
    <s v="PO139518"/>
    <s v="GRN182580"/>
    <s v="255-1640-150"/>
    <s v="CABLE CAT5E 24AWG SUNLIGHT &amp; OIL RESISTANT 150 FT"/>
    <s v="Greenford UB6 7RL"/>
    <n v="330"/>
    <x v="2"/>
    <s v="Diesel"/>
    <n v="1.2209999999999999E-3"/>
  </r>
  <r>
    <s v="S022516"/>
    <x v="100"/>
    <s v="PO143473"/>
    <s v="GRN182597"/>
    <n v="34204406"/>
    <s v="SURFACE MOUNT BASE SINGLE LEVER 1 ENTRY M20 H-B 10"/>
    <s v="Greenford UB6 7RL"/>
    <n v="330"/>
    <x v="2"/>
    <s v="Diesel"/>
    <n v="1.2209999999999999E-3"/>
  </r>
  <r>
    <s v="S022516"/>
    <x v="100"/>
    <s v="PO143473"/>
    <s v="GRN182912"/>
    <n v="57205379"/>
    <s v="M25 CABLE GLAND - SKINTOP MS-M-XL"/>
    <s v="Greenford UB6 7RL"/>
    <n v="330"/>
    <x v="2"/>
    <s v="Diesel"/>
    <n v="1.2209999999999999E-3"/>
  </r>
  <r>
    <s v="S001047"/>
    <x v="9"/>
    <s v="PO144580"/>
    <s v="GRN197990"/>
    <n v="66205215"/>
    <s v="2X8 ELEMENT PHOTO DIODE CDWO4 30MM THICK"/>
    <s v="81300 Johor Bahru Malaysia"/>
    <n v="6781"/>
    <x v="4"/>
    <s v="Aviation"/>
    <n v="1.1924057587200001"/>
  </r>
  <r>
    <s v="S000892"/>
    <x v="16"/>
    <s v="PO149227"/>
    <s v="GRN197991"/>
    <n v="101033208"/>
    <s v="THERMOPLASTIC KNURLED KNOB M6 X 8 - BLACK"/>
    <s v="Stockport SK4 2JT"/>
    <n v="55"/>
    <x v="2"/>
    <s v="Diesel"/>
    <n v="2.0350000000000001E-4"/>
  </r>
  <r>
    <s v="S000892"/>
    <x v="16"/>
    <s v="PO149522"/>
    <s v="GRN197992"/>
    <s v="11701-0133"/>
    <s v="BATTERY LITHIUM 3V CR2 EXTENDED TEMPERATURE RANGE"/>
    <s v="Stockport SK4 2JT"/>
    <n v="55"/>
    <x v="2"/>
    <s v="Diesel"/>
    <n v="2.0350000000000001E-4"/>
  </r>
  <r>
    <s v="S022516"/>
    <x v="100"/>
    <s v="PO141671"/>
    <s v="GRN183066"/>
    <n v="3045193"/>
    <s v="5G X 1.5MM2 CABLE STEEL BRAIDED NUMBERED CORES"/>
    <s v="Greenford UB6 7RL"/>
    <n v="330"/>
    <x v="2"/>
    <s v="Diesel"/>
    <n v="1.2209999999999999E-3"/>
  </r>
  <r>
    <s v="S022516"/>
    <x v="100"/>
    <s v="PO143548"/>
    <s v="GRN183087"/>
    <n v="2145032"/>
    <s v="M50 EMC METAL CABLE GLAND C/W LOCKNUT IP68"/>
    <s v="Greenford UB6 7RL"/>
    <n v="330"/>
    <x v="2"/>
    <s v="Diesel"/>
    <n v="1.2209999999999999E-3"/>
  </r>
  <r>
    <s v="S022516"/>
    <x v="100"/>
    <s v="PO142823"/>
    <s v="GRN183336"/>
    <n v="30257932"/>
    <s v="12G X 0.75MM2 CABLE OLFLEX CLASSIC 110SY"/>
    <s v="Greenford UB6 7RL"/>
    <n v="330"/>
    <x v="2"/>
    <s v="Diesel"/>
    <n v="1.2209999999999999E-3"/>
  </r>
  <r>
    <s v="S022516"/>
    <x v="100"/>
    <s v="PO139991"/>
    <s v="GRN183350"/>
    <n v="5745031"/>
    <s v="M20 EMC METAL CABLE GLAND C/W LOCKNUT IP68"/>
    <s v="Greenford UB6 7RL"/>
    <n v="330"/>
    <x v="2"/>
    <s v="Diesel"/>
    <n v="1.2209999999999999E-3"/>
  </r>
  <r>
    <s v="S022516"/>
    <x v="100"/>
    <s v="PO143547"/>
    <s v="GRN183352"/>
    <s v="11700-2472"/>
    <s v="GLAND INSERT 20X20 4-6 MM CABLE OD FOR SKINTOP CUB"/>
    <s v="Greenford UB6 7RL"/>
    <n v="330"/>
    <x v="2"/>
    <s v="Diesel"/>
    <n v="1.2209999999999999E-3"/>
  </r>
  <r>
    <s v="S022516"/>
    <x v="100"/>
    <s v="PO143547"/>
    <s v="GRN183357"/>
    <s v="11700-2472"/>
    <s v="GLAND INSERT 20X20 4-6 MM CABLE OD FOR SKINTOP CUB"/>
    <s v="Greenford UB6 7RL"/>
    <n v="330"/>
    <x v="2"/>
    <s v="Diesel"/>
    <n v="1.2209999999999999E-3"/>
  </r>
  <r>
    <s v="S022516"/>
    <x v="100"/>
    <s v="PO144100"/>
    <s v="GRN183359"/>
    <n v="5745012"/>
    <s v="M20 X 1.5 CABLE GLAND NYLON BLACK IP68 + LOCKNUT"/>
    <s v="Greenford UB6 7RL"/>
    <n v="330"/>
    <x v="2"/>
    <s v="Diesel"/>
    <n v="1.2209999999999999E-3"/>
  </r>
  <r>
    <s v="S022516"/>
    <x v="100"/>
    <s v="PO144087"/>
    <s v="GRN183360"/>
    <n v="5745013"/>
    <s v="M25 X 1.5 CABLE GLAND NYLON BLACK IP68 + LOCKNUT"/>
    <s v="Greenford UB6 7RL"/>
    <n v="330"/>
    <x v="2"/>
    <s v="Diesel"/>
    <n v="1.2209999999999999E-3"/>
  </r>
  <r>
    <s v="S022516"/>
    <x v="100"/>
    <s v="PO141910"/>
    <s v="GRN183503"/>
    <n v="2145032"/>
    <s v="M50 EMC METAL CABLE GLAND C/W LOCKNUT IP68"/>
    <s v="Greenford UB6 7RL"/>
    <n v="330"/>
    <x v="2"/>
    <s v="Diesel"/>
    <n v="1.2209999999999999E-3"/>
  </r>
  <r>
    <s v="S022516"/>
    <x v="100"/>
    <s v="PO138683"/>
    <s v="GRN183507"/>
    <n v="5745029"/>
    <s v="M25 EMC METAL CABLE GLAND C/W LOCKNUT IP68"/>
    <s v="Greenford UB6 7RL"/>
    <n v="330"/>
    <x v="2"/>
    <s v="Diesel"/>
    <n v="1.2209999999999999E-3"/>
  </r>
  <r>
    <s v="S022516"/>
    <x v="100"/>
    <s v="PO141671"/>
    <s v="GRN183508"/>
    <n v="5745031"/>
    <s v="M20 EMC METAL CABLE GLAND C/W LOCKNUT IP68"/>
    <s v="Greenford UB6 7RL"/>
    <n v="330"/>
    <x v="2"/>
    <s v="Diesel"/>
    <n v="1.2209999999999999E-3"/>
  </r>
  <r>
    <s v="S022516"/>
    <x v="100"/>
    <s v="PO139991"/>
    <s v="GRN183605"/>
    <n v="5745028"/>
    <s v="M40 EMC METAL CBL GLAND C/W LOCKNUT IP68"/>
    <s v="Greenford UB6 7RL"/>
    <n v="330"/>
    <x v="2"/>
    <s v="Diesel"/>
    <n v="1.2209999999999999E-3"/>
  </r>
  <r>
    <s v="S022516"/>
    <x v="100"/>
    <s v="PO141671"/>
    <s v="GRN183630"/>
    <n v="5745028"/>
    <s v="M40 EMC METAL CBL GLAND C/W LOCKNUT IP68"/>
    <s v="Greenford UB6 7RL"/>
    <n v="330"/>
    <x v="2"/>
    <s v="Diesel"/>
    <n v="1.2209999999999999E-3"/>
  </r>
  <r>
    <s v="S022516"/>
    <x v="100"/>
    <s v="PO143548"/>
    <s v="GRN183832"/>
    <n v="5745028"/>
    <s v="M40 EMC METAL CBL GLAND C/W LOCKNUT IP68"/>
    <s v="Greenford UB6 7RL"/>
    <n v="330"/>
    <x v="2"/>
    <s v="Diesel"/>
    <n v="1.2209999999999999E-3"/>
  </r>
  <r>
    <s v="S022516"/>
    <x v="100"/>
    <s v="PO143547"/>
    <s v="GRN183835"/>
    <n v="5745028"/>
    <s v="M40 EMC METAL CBL GLAND C/W LOCKNUT IP68"/>
    <s v="Greenford UB6 7RL"/>
    <n v="330"/>
    <x v="2"/>
    <s v="Diesel"/>
    <n v="1.2209999999999999E-3"/>
  </r>
  <r>
    <s v="S022516"/>
    <x v="100"/>
    <s v="PO138684"/>
    <s v="GRN183890"/>
    <s v="255-1639-150"/>
    <s v="CABLE 25COND 18AWG 600V BLK 150 FT"/>
    <s v="Greenford UB6 7RL"/>
    <n v="330"/>
    <x v="2"/>
    <s v="Diesel"/>
    <n v="1.2209999999999999E-3"/>
  </r>
  <r>
    <s v="S002239"/>
    <x v="17"/>
    <s v="PO143492"/>
    <s v="GRN193067"/>
    <n v="101022020"/>
    <s v="TCU - HV, 3.0 ton, -40 to +55 C"/>
    <s v="UT 84104"/>
    <n v="4725"/>
    <x v="4"/>
    <s v="Aviation"/>
    <n v="8.3086819200000015"/>
  </r>
  <r>
    <s v="S022516"/>
    <x v="100"/>
    <s v="PO141910"/>
    <s v="GRN183917"/>
    <n v="2145032"/>
    <s v="M50 EMC METAL CABLE GLAND C/W LOCKNUT IP68"/>
    <s v="Greenford UB6 7RL"/>
    <n v="330"/>
    <x v="2"/>
    <s v="Diesel"/>
    <n v="1.2209999999999999E-3"/>
  </r>
  <r>
    <s v="S022516"/>
    <x v="100"/>
    <s v="PO142823"/>
    <s v="GRN183964"/>
    <n v="2145029"/>
    <s v="5G X 25MM2 CABLE OLFLEX CLASSIC 100SY"/>
    <s v="Greenford UB6 7RL"/>
    <n v="330"/>
    <x v="2"/>
    <s v="Diesel"/>
    <n v="1.2209999999999999E-3"/>
  </r>
  <r>
    <s v="S022516"/>
    <x v="100"/>
    <s v="PO139487"/>
    <s v="GRN183978"/>
    <s v="11700-2472"/>
    <s v="GLAND INSERT 20X20 4-6mm CABLE OD FOR SKINTOP"/>
    <s v="Greenford UB6 7RL"/>
    <n v="330"/>
    <x v="2"/>
    <s v="Diesel"/>
    <n v="1.2209999999999999E-3"/>
  </r>
  <r>
    <s v="S023375"/>
    <x v="13"/>
    <s v="PO142071"/>
    <s v="GRN198015"/>
    <n v="101028765"/>
    <s v="HV CABLE R24SL - R28SL 2MCOMET - P3/250-R24RASL-R"/>
    <s v="Boston Massachusetts"/>
    <n v="3154"/>
    <x v="0"/>
    <s v="Crude"/>
    <n v="2.5295079999999999"/>
  </r>
  <r>
    <s v="S001121"/>
    <x v="5"/>
    <s v="PO148114"/>
    <s v="GRN198016"/>
    <n v="51205947"/>
    <s v="STRATIX 5700 MANAGED SWITCH"/>
    <s v="Salford M5 4BE"/>
    <n v="103.6"/>
    <x v="2"/>
    <s v="Diesel"/>
    <n v="3.8331999999999998E-4"/>
  </r>
  <r>
    <s v="S022516"/>
    <x v="100"/>
    <s v="PO143473"/>
    <s v="GRN183996"/>
    <n v="3045009"/>
    <s v="12G X 0.75MM2 CABLE OLFLEX ROBUST 215C"/>
    <s v="Greenford UB6 7RL"/>
    <n v="330"/>
    <x v="2"/>
    <s v="Diesel"/>
    <n v="1.2209999999999999E-3"/>
  </r>
  <r>
    <s v="S022516"/>
    <x v="100"/>
    <s v="PO141910"/>
    <s v="GRN184610"/>
    <n v="2145029"/>
    <s v="5G X 25MM2 CABLE OLFLEX CLASSIC 100SY"/>
    <s v="Greenford UB6 7RL"/>
    <n v="330"/>
    <x v="2"/>
    <s v="Diesel"/>
    <n v="1.2209999999999999E-3"/>
  </r>
  <r>
    <s v="S022516"/>
    <x v="100"/>
    <s v="PO143547"/>
    <s v="GRN184611"/>
    <s v="255-1640-150"/>
    <s v="CABLE CAT5E 24AWG SUNLIGHT &amp; OIL RESISTANT 150 FT"/>
    <s v="Greenford UB6 7RL"/>
    <n v="330"/>
    <x v="2"/>
    <s v="Diesel"/>
    <n v="1.2209999999999999E-3"/>
  </r>
  <r>
    <s v="S023284"/>
    <x v="19"/>
    <s v="PO146816"/>
    <s v="GRN198020"/>
    <n v="101023697"/>
    <s v="CAR VIEW PLAZA OPERATOR PANEL"/>
    <s v="Leicester LE19 2DT"/>
    <n v="144"/>
    <x v="1"/>
    <s v="Diesel"/>
    <n v="5.3280000000000001E-2"/>
  </r>
  <r>
    <s v="S025431"/>
    <x v="0"/>
    <s v="PO142859"/>
    <s v="GRN198021"/>
    <s v="331-0754-2"/>
    <s v="SOURCE ASSEMBLY - 2 APERTURES WIDE"/>
    <s v="Boston Massachusetts"/>
    <n v="3154"/>
    <x v="0"/>
    <s v="Crude"/>
    <n v="2.5295079999999999"/>
  </r>
  <r>
    <s v="S022516"/>
    <x v="100"/>
    <s v="PO143473"/>
    <s v="GRN184612"/>
    <n v="3045121"/>
    <s v="5G x 6.0mm2 CABLE OLFLEX CLASSIC 110SY"/>
    <s v="Greenford UB6 7RL"/>
    <n v="330"/>
    <x v="2"/>
    <s v="Diesel"/>
    <n v="1.2209999999999999E-3"/>
  </r>
  <r>
    <s v="S022516"/>
    <x v="100"/>
    <s v="PO143548"/>
    <s v="GRN184768"/>
    <s v="11700-7430"/>
    <s v="WIRE 6AWG CLASS 6 600V GRN/YEL UL 10107"/>
    <s v="Greenford UB6 7RL"/>
    <n v="330"/>
    <x v="2"/>
    <s v="Diesel"/>
    <n v="1.2209999999999999E-3"/>
  </r>
  <r>
    <s v="S024190"/>
    <x v="22"/>
    <s v="PO147774"/>
    <s v="GRN198024"/>
    <n v="40259812"/>
    <s v="COWL BASE SEAL"/>
    <s v="Stockport SK4 2JT"/>
    <n v="22.2"/>
    <x v="1"/>
    <s v="Diesel"/>
    <n v="8.2140000000000008E-3"/>
  </r>
  <r>
    <s v="S024190"/>
    <x v="22"/>
    <s v="PO147259"/>
    <s v="GRN198025"/>
    <n v="40259953"/>
    <s v="TICO MOUNTING PAD 50 X 80 X 12.5"/>
    <s v="Stockport SK4 2JT"/>
    <n v="22.2"/>
    <x v="1"/>
    <s v="Diesel"/>
    <n v="8.2140000000000008E-3"/>
  </r>
  <r>
    <s v="S024190"/>
    <x v="22"/>
    <s v="PO147270"/>
    <s v="GRN198026"/>
    <n v="101029156"/>
    <s v="GUIDE BUMP STOP"/>
    <s v="Stockport SK4 2JT"/>
    <n v="22.2"/>
    <x v="1"/>
    <s v="Diesel"/>
    <n v="8.2140000000000008E-3"/>
  </r>
  <r>
    <s v="S022516"/>
    <x v="100"/>
    <s v="PO143477"/>
    <s v="GRN184772"/>
    <n v="101031647"/>
    <s v="3G x 2.5mm2 CABLE OLFLEX CLASSIC 100 YY LAPP 00100"/>
    <s v="Greenford UB6 7RL"/>
    <n v="330"/>
    <x v="2"/>
    <s v="Diesel"/>
    <n v="1.2209999999999999E-3"/>
  </r>
  <r>
    <s v="S022516"/>
    <x v="100"/>
    <s v="PO141910"/>
    <s v="GRN184779"/>
    <s v="255-1640-150"/>
    <s v="CABLE CAT5E 24AWG SUNLIGHT &amp; OIL RESISTANT 150 FT"/>
    <s v="Greenford UB6 7RL"/>
    <n v="330"/>
    <x v="2"/>
    <s v="Diesel"/>
    <n v="1.2209999999999999E-3"/>
  </r>
  <r>
    <s v="S022516"/>
    <x v="100"/>
    <s v="PO138683"/>
    <s v="GRN184994"/>
    <n v="5745028"/>
    <s v="M40 EMC METAL CABLE GLAND C/W LOCKNUT IP68"/>
    <s v="Greenford UB6 7RL"/>
    <n v="330"/>
    <x v="2"/>
    <s v="Diesel"/>
    <n v="1.2209999999999999E-3"/>
  </r>
  <r>
    <s v="S022516"/>
    <x v="100"/>
    <s v="PO143477"/>
    <s v="GRN185016"/>
    <n v="30257932"/>
    <s v="12G X 0.75MM2 CABLE OLFLEX CLASSIC 110SY"/>
    <s v="Greenford UB6 7RL"/>
    <n v="330"/>
    <x v="2"/>
    <s v="Diesel"/>
    <n v="1.2209999999999999E-3"/>
  </r>
  <r>
    <s v="S000892"/>
    <x v="16"/>
    <s v="PO149638"/>
    <s v="GRN198031"/>
    <n v="5745029"/>
    <s v="M25 EMC METAL CBL GLAND C/W LOCKNUT IP68"/>
    <s v="Stockport SK4 2JT"/>
    <n v="55"/>
    <x v="2"/>
    <s v="Diesel"/>
    <n v="2.0350000000000001E-4"/>
  </r>
  <r>
    <s v="S022670"/>
    <x v="26"/>
    <s v="PO149474"/>
    <s v="GRN198032"/>
    <s v="11583-0384"/>
    <s v="SCREW SHCS M10X25MM LG SST"/>
    <s v="Congleton CW12 1HR"/>
    <n v="12.8"/>
    <x v="2"/>
    <s v="Diesel"/>
    <n v="4.7360000000000001E-5"/>
  </r>
  <r>
    <s v="S022670"/>
    <x v="26"/>
    <s v="PO147835"/>
    <s v="GRN198033"/>
    <s v="11700-4139"/>
    <s v="NUT M5 FLANGE NYLOCK 18-8 SST"/>
    <s v="Congleton CW12 1HR"/>
    <n v="12.8"/>
    <x v="2"/>
    <s v="Diesel"/>
    <n v="4.7360000000000001E-5"/>
  </r>
  <r>
    <s v="S022516"/>
    <x v="100"/>
    <s v="PO143473"/>
    <s v="GRN185019"/>
    <n v="30257932"/>
    <s v="12G X 0.75MM2 CABLE OLFLEX CLASSIC 110SY"/>
    <s v="Greenford UB6 7RL"/>
    <n v="330"/>
    <x v="2"/>
    <s v="Diesel"/>
    <n v="1.2209999999999999E-3"/>
  </r>
  <r>
    <s v="S022516"/>
    <x v="100"/>
    <s v="PO141671"/>
    <s v="GRN185123"/>
    <n v="5745031"/>
    <s v="M20 EMC METAL CABLE GLAND C/W LOCKNUT IP68"/>
    <s v="Greenford UB6 7RL"/>
    <n v="330"/>
    <x v="2"/>
    <s v="Diesel"/>
    <n v="1.2209999999999999E-3"/>
  </r>
  <r>
    <s v="S022516"/>
    <x v="100"/>
    <s v="PO142823"/>
    <s v="GRN185130"/>
    <n v="5745011"/>
    <s v="M16 X 1.5 CABLE GLAND NYLON BLACK IP68 + LOCKNUT"/>
    <s v="Greenford UB6 7RL"/>
    <n v="330"/>
    <x v="2"/>
    <s v="Diesel"/>
    <n v="1.2209999999999999E-3"/>
  </r>
  <r>
    <s v="S024448"/>
    <x v="58"/>
    <s v="PO149010"/>
    <s v="GRN198037"/>
    <n v="10208926"/>
    <s v="MODULATOR CONTROL BOARD"/>
    <s v="California 94560"/>
    <n v="5214"/>
    <x v="0"/>
    <s v="Crude"/>
    <n v="0.4181628"/>
  </r>
  <r>
    <s v="S022516"/>
    <x v="100"/>
    <s v="PO139487"/>
    <s v="GRN185131"/>
    <s v="11700-2472"/>
    <s v="GLAND INSERT 20X20 4-6mm CABLE OD FOR SKINTOP"/>
    <s v="Greenford UB6 7RL"/>
    <n v="330"/>
    <x v="2"/>
    <s v="Diesel"/>
    <n v="1.2209999999999999E-3"/>
  </r>
  <r>
    <s v="S022516"/>
    <x v="100"/>
    <s v="PO145048"/>
    <s v="GRN185414"/>
    <n v="101020434"/>
    <s v="M25 COUNTER NUT WITH CUTTING EDGES FOR EMC CONTACT"/>
    <s v="Greenford UB6 7RL"/>
    <n v="330"/>
    <x v="2"/>
    <s v="Diesel"/>
    <n v="1.2209999999999999E-3"/>
  </r>
  <r>
    <s v="S022516"/>
    <x v="100"/>
    <s v="PO143549"/>
    <s v="GRN185515"/>
    <s v="11700-2473"/>
    <s v="GLAND INSERT 20X20 6-9 MM CABLE OD FOR SKINTOP CUB"/>
    <s v="Greenford UB6 7RL"/>
    <n v="330"/>
    <x v="2"/>
    <s v="Diesel"/>
    <n v="1.2209999999999999E-3"/>
  </r>
  <r>
    <s v="S022516"/>
    <x v="100"/>
    <s v="PO139991"/>
    <s v="GRN185716"/>
    <n v="5745028"/>
    <s v="M40 EMC METAL CBL GLAND C/W LOCKNUT IP68"/>
    <s v="Greenford UB6 7RL"/>
    <n v="330"/>
    <x v="2"/>
    <s v="Diesel"/>
    <n v="1.2209999999999999E-3"/>
  </r>
  <r>
    <s v="S022516"/>
    <x v="100"/>
    <s v="PO143549"/>
    <s v="GRN185719"/>
    <n v="5745028"/>
    <s v="M40 EMC METAL CBL GLAND C/W LOCKNUT IP68"/>
    <s v="Greenford UB6 7RL"/>
    <n v="330"/>
    <x v="2"/>
    <s v="Diesel"/>
    <n v="1.2209999999999999E-3"/>
  </r>
  <r>
    <s v="S022516"/>
    <x v="100"/>
    <s v="PO136150"/>
    <s v="GRN185832"/>
    <n v="23203082"/>
    <s v="FIELD CABLES - P60 PORTAL (EMEA)"/>
    <s v="Greenford UB6 7RL"/>
    <n v="330"/>
    <x v="2"/>
    <s v="Diesel"/>
    <n v="1.2209999999999999E-3"/>
  </r>
  <r>
    <s v="S022516"/>
    <x v="100"/>
    <s v="PO141671"/>
    <s v="GRN185849"/>
    <n v="3045193"/>
    <s v="5G X 1.5MM2 CABLE STEEL BRAIDED NUMBERED CORES"/>
    <s v="Greenford UB6 7RL"/>
    <n v="330"/>
    <x v="2"/>
    <s v="Diesel"/>
    <n v="1.2209999999999999E-3"/>
  </r>
  <r>
    <s v="S022516"/>
    <x v="100"/>
    <s v="PO143548"/>
    <s v="GRN185913"/>
    <s v="255-1640-150"/>
    <s v="CABLE CAT5E 24AWG SUNLIGHT &amp; OIL RESISTANT 150 FT"/>
    <s v="Greenford UB6 7RL"/>
    <n v="330"/>
    <x v="2"/>
    <s v="Diesel"/>
    <n v="1.2209999999999999E-3"/>
  </r>
  <r>
    <s v="S022516"/>
    <x v="100"/>
    <s v="PO143657"/>
    <s v="GRN185988"/>
    <n v="101044714"/>
    <s v="2G x 1.5mm2 CABLE STEEL BRAIDED NUMBERED CORES LAP"/>
    <s v="Greenford UB6 7RL"/>
    <n v="330"/>
    <x v="2"/>
    <s v="Diesel"/>
    <n v="1.2209999999999999E-3"/>
  </r>
  <r>
    <s v="S022516"/>
    <x v="100"/>
    <s v="PO136150"/>
    <s v="GRN186144"/>
    <n v="23203082"/>
    <s v="FIELD CABLES - P60 PORTAL (EMEA)"/>
    <s v="Greenford UB6 7RL"/>
    <n v="330"/>
    <x v="2"/>
    <s v="Diesel"/>
    <n v="1.2209999999999999E-3"/>
  </r>
  <r>
    <s v="S022516"/>
    <x v="100"/>
    <s v="PO136150"/>
    <s v="GRN186173"/>
    <n v="23203082"/>
    <s v="FIELD CABLES - P60 PORTAL (EMEA)"/>
    <s v="Greenford UB6 7RL"/>
    <n v="330"/>
    <x v="2"/>
    <s v="Diesel"/>
    <n v="1.2209999999999999E-3"/>
  </r>
  <r>
    <s v="S022516"/>
    <x v="100"/>
    <s v="PO144859"/>
    <s v="GRN186189"/>
    <s v="11700-2472"/>
    <s v="GLAND INSERT 20X20 4-6 MM CABLE OD FOR SKINTOP CUB"/>
    <s v="Greenford UB6 7RL"/>
    <n v="330"/>
    <x v="2"/>
    <s v="Diesel"/>
    <n v="1.2209999999999999E-3"/>
  </r>
  <r>
    <s v="S022516"/>
    <x v="100"/>
    <s v="PO143547"/>
    <s v="GRN186229"/>
    <s v="255-1641-150"/>
    <s v="CABLE 3COND 14AWG 600V UL-AWM 150 FT"/>
    <s v="Greenford UB6 7RL"/>
    <n v="330"/>
    <x v="2"/>
    <s v="Diesel"/>
    <n v="1.2209999999999999E-3"/>
  </r>
  <r>
    <s v="S022516"/>
    <x v="100"/>
    <s v="PO144859"/>
    <s v="GRN186230"/>
    <s v="255-1640-150"/>
    <s v="CABLE CAT5E 24AWG SUNLIGHT &amp; OIL RESISTANT 150 FT"/>
    <s v="Greenford UB6 7RL"/>
    <n v="330"/>
    <x v="2"/>
    <s v="Diesel"/>
    <n v="1.2209999999999999E-3"/>
  </r>
  <r>
    <s v="S022516"/>
    <x v="100"/>
    <s v="PO144859"/>
    <s v="GRN186233"/>
    <n v="5745028"/>
    <s v="M40 EMC METAL CBL GLAND C/W LOCKNUT IP68"/>
    <s v="Greenford UB6 7RL"/>
    <n v="330"/>
    <x v="2"/>
    <s v="Diesel"/>
    <n v="1.2209999999999999E-3"/>
  </r>
  <r>
    <s v="S022516"/>
    <x v="100"/>
    <s v="PO138683"/>
    <s v="GRN186246"/>
    <s v="11700-2472"/>
    <s v="GLAND INSERT 20X20 4-6mm CABLE OD FOR SKINTOP"/>
    <s v="Greenford UB6 7RL"/>
    <n v="330"/>
    <x v="2"/>
    <s v="Diesel"/>
    <n v="1.2209999999999999E-3"/>
  </r>
  <r>
    <s v="S022516"/>
    <x v="100"/>
    <s v="PO143550"/>
    <s v="GRN186497"/>
    <s v="255-1639-150"/>
    <s v="CABLE 25COND 18AWG 600V BLK 150 FT"/>
    <s v="Greenford UB6 7RL"/>
    <n v="330"/>
    <x v="2"/>
    <s v="Diesel"/>
    <n v="1.2209999999999999E-3"/>
  </r>
  <r>
    <s v="S022516"/>
    <x v="100"/>
    <s v="PO145579"/>
    <s v="GRN186626"/>
    <n v="101044714"/>
    <s v="2G X 1.5MM2 CABLE STEEL BRAIDED NUMBERED CORES"/>
    <s v="Greenford UB6 7RL"/>
    <n v="330"/>
    <x v="2"/>
    <s v="Diesel"/>
    <n v="1.2209999999999999E-3"/>
  </r>
  <r>
    <s v="S022516"/>
    <x v="100"/>
    <s v="PO142823"/>
    <s v="GRN186745"/>
    <s v="11700-7430"/>
    <s v="WIRE 6AWG CLASS 6 600V GRN/YEL UL 10107"/>
    <s v="Greenford UB6 7RL"/>
    <n v="330"/>
    <x v="2"/>
    <s v="Diesel"/>
    <n v="1.2209999999999999E-3"/>
  </r>
  <r>
    <s v="S022516"/>
    <x v="100"/>
    <s v="PO145639"/>
    <s v="GRN186778"/>
    <n v="57205379"/>
    <s v="M25 CABLE GLAND - SKINTOP MS-M-XL"/>
    <s v="Greenford UB6 7RL"/>
    <n v="330"/>
    <x v="2"/>
    <s v="Diesel"/>
    <n v="1.2209999999999999E-3"/>
  </r>
  <r>
    <s v="S022516"/>
    <x v="100"/>
    <s v="PO145807"/>
    <s v="GRN186921"/>
    <n v="101044838"/>
    <s v="3G X 1.5MM2 CABLE STEEL BRAIDED NUMBERED CORES"/>
    <s v="Greenford UB6 7RL"/>
    <n v="330"/>
    <x v="2"/>
    <s v="Diesel"/>
    <n v="1.2209999999999999E-3"/>
  </r>
  <r>
    <s v="S022516"/>
    <x v="100"/>
    <s v="PO144284"/>
    <s v="GRN186990"/>
    <n v="5745013"/>
    <s v="M25 X 1.5 CABLE GLAND NYLON BLACK IP68 + LOCKNUT"/>
    <s v="Greenford UB6 7RL"/>
    <n v="330"/>
    <x v="2"/>
    <s v="Diesel"/>
    <n v="1.2209999999999999E-3"/>
  </r>
  <r>
    <s v="S022516"/>
    <x v="100"/>
    <s v="PO145798"/>
    <s v="GRN186991"/>
    <n v="3445283"/>
    <s v="HOUSING SIDE ENTRY H-B 10 TS-RO 16"/>
    <s v="Greenford UB6 7RL"/>
    <n v="330"/>
    <x v="2"/>
    <s v="Diesel"/>
    <n v="1.2209999999999999E-3"/>
  </r>
  <r>
    <s v="S022516"/>
    <x v="100"/>
    <s v="PO143480"/>
    <s v="GRN187360"/>
    <n v="101031647"/>
    <s v="3G x 2.5mm2 CABLE OLFLEX CLASSIC 100 YY LAPP 00100"/>
    <s v="Greenford UB6 7RL"/>
    <n v="330"/>
    <x v="2"/>
    <s v="Diesel"/>
    <n v="1.2209999999999999E-3"/>
  </r>
  <r>
    <s v="S022516"/>
    <x v="100"/>
    <s v="PO145771"/>
    <s v="GRN187439"/>
    <n v="5745011"/>
    <s v="M16 X 1.5 CABLE GLAND NYLON BLACK IP68 + LOCKNUT"/>
    <s v="Greenford UB6 7RL"/>
    <n v="330"/>
    <x v="2"/>
    <s v="Diesel"/>
    <n v="1.2209999999999999E-3"/>
  </r>
  <r>
    <s v="S022516"/>
    <x v="100"/>
    <s v="PO145771"/>
    <s v="GRN187612"/>
    <n v="5745028"/>
    <s v="M40 EMC METAL CBL GLAND C/W LOCKNUT IP68"/>
    <s v="Greenford UB6 7RL"/>
    <n v="330"/>
    <x v="2"/>
    <s v="Diesel"/>
    <n v="1.2209999999999999E-3"/>
  </r>
  <r>
    <s v="S022516"/>
    <x v="100"/>
    <s v="PO143548"/>
    <s v="GRN187631"/>
    <s v="255-1641-150"/>
    <s v="CABLE 3COND 14AWG 600V UL-AWM 150 FT"/>
    <s v="Greenford UB6 7RL"/>
    <n v="330"/>
    <x v="2"/>
    <s v="Diesel"/>
    <n v="1.2209999999999999E-3"/>
  </r>
  <r>
    <s v="S022516"/>
    <x v="100"/>
    <s v="PO145048"/>
    <s v="GRN187633"/>
    <s v="255-1640-150"/>
    <s v="CABLE CAT5E 24AWG SUNLIGHT &amp; OIL RESISTANT 150 FT"/>
    <s v="Greenford UB6 7RL"/>
    <n v="330"/>
    <x v="2"/>
    <s v="Diesel"/>
    <n v="1.2209999999999999E-3"/>
  </r>
  <r>
    <s v="S022516"/>
    <x v="100"/>
    <s v="PO145940"/>
    <s v="GRN187713"/>
    <n v="5745030"/>
    <s v="M32 EMC METAL CABLE GLAND C/W LOCKNUT IP68"/>
    <s v="Greenford UB6 7RL"/>
    <n v="330"/>
    <x v="2"/>
    <s v="Diesel"/>
    <n v="1.2209999999999999E-3"/>
  </r>
  <r>
    <s v="S022516"/>
    <x v="100"/>
    <s v="PO145048"/>
    <s v="GRN187929"/>
    <s v="255-1640-150"/>
    <s v="CABLE CAT5E 24AWG SUNLIGHT &amp; OIL RESISTANT 150 FT"/>
    <s v="Greenford UB6 7RL"/>
    <n v="330"/>
    <x v="2"/>
    <s v="Diesel"/>
    <n v="1.2209999999999999E-3"/>
  </r>
  <r>
    <s v="S022516"/>
    <x v="100"/>
    <s v="PO145848"/>
    <s v="GRN187930"/>
    <s v="255-1639-150"/>
    <s v="CABLE 25COND 18AWG 600V BLACK 150 FT"/>
    <s v="Greenford UB6 7RL"/>
    <n v="330"/>
    <x v="2"/>
    <s v="Diesel"/>
    <n v="1.2209999999999999E-3"/>
  </r>
  <r>
    <s v="S022516"/>
    <x v="100"/>
    <s v="PO141910"/>
    <s v="GRN188268"/>
    <n v="34204406"/>
    <s v="SURFACE MOUNT BASE SINGLE LEVER 1 ENTRY M20 H-B 10"/>
    <s v="Greenford UB6 7RL"/>
    <n v="330"/>
    <x v="2"/>
    <s v="Diesel"/>
    <n v="1.2209999999999999E-3"/>
  </r>
  <r>
    <s v="S022516"/>
    <x v="100"/>
    <s v="PO143477"/>
    <s v="GRN188270"/>
    <n v="34204406"/>
    <s v="SURFACE MOUNT BASE SINGLE LEVER 1 ENTRY M20 H-B 10"/>
    <s v="Greenford UB6 7RL"/>
    <n v="330"/>
    <x v="2"/>
    <s v="Diesel"/>
    <n v="1.2209999999999999E-3"/>
  </r>
  <r>
    <s v="S022516"/>
    <x v="100"/>
    <s v="PO143694"/>
    <s v="GRN188326"/>
    <s v="11700-8710"/>
    <s v="CABLE 3COND 16AWG 600V UL-AWM"/>
    <s v="Greenford UB6 7RL"/>
    <n v="330"/>
    <x v="2"/>
    <s v="Diesel"/>
    <n v="1.2209999999999999E-3"/>
  </r>
  <r>
    <s v="S022516"/>
    <x v="100"/>
    <s v="PO143548"/>
    <s v="GRN188676"/>
    <n v="3045004"/>
    <s v="5G X 16MM2 STEEL BRAIDED CABLE NUMBERED CORES"/>
    <s v="Greenford UB6 7RL"/>
    <n v="330"/>
    <x v="2"/>
    <s v="Diesel"/>
    <n v="1.2209999999999999E-3"/>
  </r>
  <r>
    <s v="S022516"/>
    <x v="100"/>
    <s v="PO144100"/>
    <s v="GRN188679"/>
    <n v="5745012"/>
    <s v="M20 X 1.5 CABLE GLAND NYLON BLACK IP68 + LOCKNUT"/>
    <s v="Greenford UB6 7RL"/>
    <n v="330"/>
    <x v="2"/>
    <s v="Diesel"/>
    <n v="1.2209999999999999E-3"/>
  </r>
  <r>
    <s v="S022516"/>
    <x v="100"/>
    <s v="PO143481"/>
    <s v="GRN188861"/>
    <n v="101031647"/>
    <s v="3G x 2.5mm2 CABLE OLFLEX CLASSIC 100 YY LAPP 00100"/>
    <s v="Greenford UB6 7RL"/>
    <n v="330"/>
    <x v="2"/>
    <s v="Diesel"/>
    <n v="1.2209999999999999E-3"/>
  </r>
  <r>
    <s v="S022516"/>
    <x v="100"/>
    <s v="PO141910"/>
    <s v="GRN188986"/>
    <n v="5745012"/>
    <s v="M20 X 1.5 CABLE GLAND NYLON BLACK IP68 + LOCKNUT"/>
    <s v="Greenford UB6 7RL"/>
    <n v="330"/>
    <x v="2"/>
    <s v="Diesel"/>
    <n v="1.2209999999999999E-3"/>
  </r>
  <r>
    <s v="S022516"/>
    <x v="100"/>
    <s v="PO144859"/>
    <s v="GRN189067"/>
    <n v="3045004"/>
    <s v="5G X 16MM2 STEEL BRAIDED CABLE NUMBERED CORES"/>
    <s v="Greenford UB6 7RL"/>
    <n v="330"/>
    <x v="2"/>
    <s v="Diesel"/>
    <n v="1.2209999999999999E-3"/>
  </r>
  <r>
    <s v="S022516"/>
    <x v="100"/>
    <s v="PO145848"/>
    <s v="GRN189481"/>
    <s v="255-1639-150"/>
    <s v="CABLE 25COND 18AWG 600V BLACK 150 FT"/>
    <s v="Greenford UB6 7RL"/>
    <n v="330"/>
    <x v="2"/>
    <s v="Diesel"/>
    <n v="1.2209999999999999E-3"/>
  </r>
  <r>
    <s v="S022516"/>
    <x v="100"/>
    <s v="PO145848"/>
    <s v="GRN189493"/>
    <s v="255-1639-150"/>
    <s v="CABLE 25COND 18AWG 600V BLACK 150 FT"/>
    <s v="Greenford UB6 7RL"/>
    <n v="330"/>
    <x v="2"/>
    <s v="Diesel"/>
    <n v="1.2209999999999999E-3"/>
  </r>
  <r>
    <s v="S022516"/>
    <x v="100"/>
    <s v="PO145048"/>
    <s v="GRN189522"/>
    <s v="255-1640-150"/>
    <s v="CABLE CAT5E 24AWG SUNLIGHT &amp; OIL RESISTANT 150 FT"/>
    <s v="Greenford UB6 7RL"/>
    <n v="330"/>
    <x v="2"/>
    <s v="Diesel"/>
    <n v="1.2209999999999999E-3"/>
  </r>
  <r>
    <s v="S022516"/>
    <x v="100"/>
    <s v="PO145048"/>
    <s v="GRN189803"/>
    <s v="255-1640-150"/>
    <s v="CABLE CAT5E 24AWG SUNLIGHT &amp; OIL RESISTANT 150 FT"/>
    <s v="Greenford UB6 7RL"/>
    <n v="330"/>
    <x v="2"/>
    <s v="Diesel"/>
    <n v="1.2209999999999999E-3"/>
  </r>
  <r>
    <s v="S022516"/>
    <x v="100"/>
    <s v="PO144859"/>
    <s v="GRN189841"/>
    <n v="3045004"/>
    <s v="5G X 16MM2 STEEL BRAIDED CABLE NUMBERED CORES"/>
    <s v="Greenford UB6 7RL"/>
    <n v="330"/>
    <x v="2"/>
    <s v="Diesel"/>
    <n v="1.2209999999999999E-3"/>
  </r>
  <r>
    <s v="S001047"/>
    <x v="9"/>
    <s v="PO144580"/>
    <s v="GRN198085"/>
    <n v="66205215"/>
    <s v="2X8 ELEMENT PHOTO DIODE CDWO4 30MM THICK"/>
    <s v="81300 Johor Bahru Malaysia"/>
    <n v="6781"/>
    <x v="4"/>
    <s v="Aviation"/>
    <n v="1.1924057587200001"/>
  </r>
  <r>
    <s v="S022516"/>
    <x v="100"/>
    <s v="PO142823"/>
    <s v="GRN189912"/>
    <n v="5745011"/>
    <s v="M16 X 1.5 CABLE GLAND NYLON BLACK IP68 + LOCKNUT"/>
    <s v="Greenford UB6 7RL"/>
    <n v="330"/>
    <x v="2"/>
    <s v="Diesel"/>
    <n v="1.2209999999999999E-3"/>
  </r>
  <r>
    <s v="S001047"/>
    <x v="9"/>
    <s v="PO144821"/>
    <s v="GRN198088"/>
    <s v="11701-3091"/>
    <s v="SILICON PD - CDW04 - 5X5X10 THK - 8X2 ELEM - M13"/>
    <s v="81300 Johor Bahru Malaysia"/>
    <n v="6781"/>
    <x v="4"/>
    <s v="Aviation"/>
    <n v="1.1924057587200001"/>
  </r>
  <r>
    <s v="S022516"/>
    <x v="100"/>
    <s v="PO139487"/>
    <s v="GRN190376"/>
    <s v="11700-2472"/>
    <s v="GLAND INSERT 20X20 4-6mm CABLE OD FOR SKINTOP"/>
    <s v="Greenford UB6 7RL"/>
    <n v="330"/>
    <x v="2"/>
    <s v="Diesel"/>
    <n v="1.2209999999999999E-3"/>
  </r>
  <r>
    <s v="S022516"/>
    <x v="100"/>
    <s v="PO144859"/>
    <s v="GRN190430"/>
    <n v="3045004"/>
    <s v="5G X 16MM2 STEEL BRAIDED CABLE NUMBERED CORES"/>
    <s v="Greenford UB6 7RL"/>
    <n v="330"/>
    <x v="2"/>
    <s v="Diesel"/>
    <n v="1.2209999999999999E-3"/>
  </r>
  <r>
    <s v="S023413"/>
    <x v="15"/>
    <s v="PO148548"/>
    <s v="GRN198091"/>
    <n v="101048341"/>
    <s v="VISY ACCR ELECTRICAL HARDWARE"/>
    <s v="33100 Tampere, Finland"/>
    <n v="3916"/>
    <x v="2"/>
    <s v="Diesel"/>
    <n v="3.9815929999999999E-2"/>
  </r>
  <r>
    <s v="S022516"/>
    <x v="100"/>
    <s v="PO143482"/>
    <s v="GRN191084"/>
    <n v="34204406"/>
    <s v="SURFACE MOUNT BASE SINGLE LEVER 1 ENTRY M20 H-B 10"/>
    <s v="Greenford UB6 7RL"/>
    <n v="330"/>
    <x v="2"/>
    <s v="Diesel"/>
    <n v="1.2209999999999999E-3"/>
  </r>
  <r>
    <s v="S022516"/>
    <x v="100"/>
    <s v="PO144716"/>
    <s v="GRN191099"/>
    <n v="101020434"/>
    <s v="M25 COUNTER NUT WITH CUTTING EDGES FOR EMC CONTACT"/>
    <s v="Greenford UB6 7RL"/>
    <n v="330"/>
    <x v="2"/>
    <s v="Diesel"/>
    <n v="1.2209999999999999E-3"/>
  </r>
  <r>
    <s v="S022516"/>
    <x v="100"/>
    <s v="PO145202"/>
    <s v="GRN191101"/>
    <n v="101044714"/>
    <s v="2G X 1.5MM2 CABLE STEEL BRAIDED NUMBERED CORES"/>
    <s v="Greenford UB6 7RL"/>
    <n v="330"/>
    <x v="2"/>
    <s v="Diesel"/>
    <n v="1.2209999999999999E-3"/>
  </r>
  <r>
    <s v="S022516"/>
    <x v="100"/>
    <s v="PO146129"/>
    <s v="GRN191316"/>
    <s v="255-1639-330"/>
    <s v="CABLE 25COND 18AWG 600V BLK 330 FT"/>
    <s v="Greenford UB6 7RL"/>
    <n v="330"/>
    <x v="2"/>
    <s v="Diesel"/>
    <n v="1.2209999999999999E-3"/>
  </r>
  <r>
    <s v="S022516"/>
    <x v="100"/>
    <s v="PO144716"/>
    <s v="GRN191634"/>
    <n v="30257932"/>
    <s v="12G X 0.75MM2 CABLE OLFLEX CLASSIC 110SY"/>
    <s v="Greenford UB6 7RL"/>
    <n v="330"/>
    <x v="2"/>
    <s v="Diesel"/>
    <n v="1.2209999999999999E-3"/>
  </r>
  <r>
    <s v="S022516"/>
    <x v="100"/>
    <s v="PO143550"/>
    <s v="GRN191639"/>
    <s v="255-1640-150"/>
    <s v="CABLE CAT5E 24AWG SUNLIGHT &amp; OIL RESISTANT 150 FT"/>
    <s v="Greenford UB6 7RL"/>
    <n v="330"/>
    <x v="2"/>
    <s v="Diesel"/>
    <n v="1.2209999999999999E-3"/>
  </r>
  <r>
    <s v="S022516"/>
    <x v="100"/>
    <s v="PO144716"/>
    <s v="GRN191641"/>
    <s v="11700-2472"/>
    <s v="GLAND INSERT 20X20 4-6 MM CABLE OD FOR SKINTOP CUB"/>
    <s v="Greenford UB6 7RL"/>
    <n v="330"/>
    <x v="2"/>
    <s v="Diesel"/>
    <n v="1.2209999999999999E-3"/>
  </r>
  <r>
    <s v="S022516"/>
    <x v="100"/>
    <s v="PO144716"/>
    <s v="GRN191643"/>
    <s v="11700-2592"/>
    <s v="GLAND INSERT 40X40 9-12 MM CABLE OD FOR SKINTOP CU"/>
    <s v="Greenford UB6 7RL"/>
    <n v="330"/>
    <x v="2"/>
    <s v="Diesel"/>
    <n v="1.2209999999999999E-3"/>
  </r>
  <r>
    <s v="S022516"/>
    <x v="100"/>
    <s v="PO145202"/>
    <s v="GRN191645"/>
    <n v="5745029"/>
    <s v="M25 EMC METAL CBL GLAND C/W LOCKNUT IP68"/>
    <s v="Greenford UB6 7RL"/>
    <n v="330"/>
    <x v="2"/>
    <s v="Diesel"/>
    <n v="1.2209999999999999E-3"/>
  </r>
  <r>
    <s v="S022516"/>
    <x v="100"/>
    <s v="PO144716"/>
    <s v="GRN191837"/>
    <s v="11700-2473"/>
    <s v="GLAND INSERT 20X20 6-9 MM CABLE OD FOR SKINTOP CUB"/>
    <s v="Greenford UB6 7RL"/>
    <n v="330"/>
    <x v="2"/>
    <s v="Diesel"/>
    <n v="1.2209999999999999E-3"/>
  </r>
  <r>
    <s v="S022516"/>
    <x v="100"/>
    <s v="PO143550"/>
    <s v="GRN191908"/>
    <s v="11700-7430"/>
    <s v="WIRE 6AWG CLASS 6 600V GRN/YEL UL 10107"/>
    <s v="Greenford UB6 7RL"/>
    <n v="330"/>
    <x v="2"/>
    <s v="Diesel"/>
    <n v="1.2209999999999999E-3"/>
  </r>
  <r>
    <s v="S022516"/>
    <x v="100"/>
    <s v="PO145202"/>
    <s v="GRN191972"/>
    <s v="11700-7430"/>
    <s v="WIRE 6AWG CLASS 6 600V GRN/YEL UL 10107"/>
    <s v="Greenford UB6 7RL"/>
    <n v="330"/>
    <x v="2"/>
    <s v="Diesel"/>
    <n v="1.2209999999999999E-3"/>
  </r>
  <r>
    <s v="S022516"/>
    <x v="100"/>
    <s v="PO144859"/>
    <s v="GRN191974"/>
    <s v="11700-7430"/>
    <s v="WIRE 6AWG CLASS 6 600V GRN/YEL UL 10107"/>
    <s v="Greenford UB6 7RL"/>
    <n v="330"/>
    <x v="2"/>
    <s v="Diesel"/>
    <n v="1.2209999999999999E-3"/>
  </r>
  <r>
    <s v="S023413"/>
    <x v="15"/>
    <s v="PO143975"/>
    <s v="GRN198112"/>
    <s v="340-1583-1"/>
    <s v="VISY ACCR LITE ELECTRICAL HARDWARE"/>
    <s v="33100 Tampere, Finland"/>
    <n v="3916"/>
    <x v="2"/>
    <s v="Diesel"/>
    <n v="3.9815929999999999E-2"/>
  </r>
  <r>
    <s v="S022516"/>
    <x v="100"/>
    <s v="PO145202"/>
    <s v="GRN191975"/>
    <s v="255-1640-150"/>
    <s v="CABLE CAT5E 24AWG SUNLIGHT &amp; OIL RESISTANT 150 FT"/>
    <s v="Greenford UB6 7RL"/>
    <n v="330"/>
    <x v="2"/>
    <s v="Diesel"/>
    <n v="1.2209999999999999E-3"/>
  </r>
  <r>
    <s v="S022516"/>
    <x v="100"/>
    <s v="PO145048"/>
    <s v="GRN191976"/>
    <n v="30201776"/>
    <s v="2G X 0.75MM2 CABLE OLFLEX CLASSIC 110SY"/>
    <s v="Greenford UB6 7RL"/>
    <n v="330"/>
    <x v="2"/>
    <s v="Diesel"/>
    <n v="1.2209999999999999E-3"/>
  </r>
  <r>
    <s v="S022516"/>
    <x v="100"/>
    <s v="PO144859"/>
    <s v="GRN191977"/>
    <s v="11700-7430"/>
    <s v="WIRE 6AWG CLASS 6 600V GRN/YEL UL 10107"/>
    <s v="Greenford UB6 7RL"/>
    <n v="330"/>
    <x v="2"/>
    <s v="Diesel"/>
    <n v="1.2209999999999999E-3"/>
  </r>
  <r>
    <s v="S022516"/>
    <x v="100"/>
    <s v="PO145639"/>
    <s v="GRN191978"/>
    <s v="11700-7430"/>
    <s v="WIRE 6AWG CLASS 6 600V GRN/YEL UL 10107"/>
    <s v="Greenford UB6 7RL"/>
    <n v="330"/>
    <x v="2"/>
    <s v="Diesel"/>
    <n v="1.2209999999999999E-3"/>
  </r>
  <r>
    <s v="S022516"/>
    <x v="100"/>
    <s v="PO146129"/>
    <s v="GRN192020"/>
    <s v="255-1639-330"/>
    <s v="CABLE 25COND 18AWG 600V BLK 330 FT"/>
    <s v="Greenford UB6 7RL"/>
    <n v="330"/>
    <x v="2"/>
    <s v="Diesel"/>
    <n v="1.2209999999999999E-3"/>
  </r>
  <r>
    <s v="S022516"/>
    <x v="100"/>
    <s v="PO144716"/>
    <s v="GRN192159"/>
    <n v="5745030"/>
    <s v="M32 EMC METAL CABLE GLAND C/W LOCKNUT IP68"/>
    <s v="Greenford UB6 7RL"/>
    <n v="330"/>
    <x v="2"/>
    <s v="Diesel"/>
    <n v="1.2209999999999999E-3"/>
  </r>
  <r>
    <s v="S022516"/>
    <x v="100"/>
    <s v="PO145048"/>
    <s v="GRN192311"/>
    <s v="255-1640-150"/>
    <s v="CABLE CAT5E 24AWG SUNLIGHT &amp; OIL RESISTANT 150 FT"/>
    <s v="Greenford UB6 7RL"/>
    <n v="330"/>
    <x v="2"/>
    <s v="Diesel"/>
    <n v="1.2209999999999999E-3"/>
  </r>
  <r>
    <s v="S022516"/>
    <x v="100"/>
    <s v="PO145381"/>
    <s v="GRN192324"/>
    <s v="255-1640-150"/>
    <s v="CABLE CAT5E 24AWG SUNLIGHT &amp; OIL RESISTANT 150 FT"/>
    <s v="Greenford UB6 7RL"/>
    <n v="330"/>
    <x v="2"/>
    <s v="Diesel"/>
    <n v="1.2209999999999999E-3"/>
  </r>
  <r>
    <s v="S022516"/>
    <x v="100"/>
    <s v="PO145848"/>
    <s v="GRN192629"/>
    <s v="255-1639-150"/>
    <s v="CABLE 25COND 18AWG 600V BLACK 150 FT"/>
    <s v="Greenford UB6 7RL"/>
    <n v="330"/>
    <x v="2"/>
    <s v="Diesel"/>
    <n v="1.2209999999999999E-3"/>
  </r>
  <r>
    <s v="S022516"/>
    <x v="100"/>
    <s v="PO144859"/>
    <s v="GRN192896"/>
    <s v="11700-7430"/>
    <s v="WIRE 6AWG CLASS 6 600V GRN/YEL UL 10107"/>
    <s v="Greenford UB6 7RL"/>
    <n v="330"/>
    <x v="2"/>
    <s v="Diesel"/>
    <n v="1.2209999999999999E-3"/>
  </r>
  <r>
    <s v="S022516"/>
    <x v="100"/>
    <s v="PO144859"/>
    <s v="GRN192899"/>
    <n v="3045004"/>
    <s v="5G X 16MM2 STEEL BRAIDED CABLE NUMBERED CORES"/>
    <s v="Greenford UB6 7RL"/>
    <n v="330"/>
    <x v="2"/>
    <s v="Diesel"/>
    <n v="1.2209999999999999E-3"/>
  </r>
  <r>
    <s v="S022516"/>
    <x v="100"/>
    <s v="PO145202"/>
    <s v="GRN192906"/>
    <s v="255-1640-150"/>
    <s v="CABLE CAT5E 24AWG SUNLIGHT &amp; OIL RESISTANT 150 FT"/>
    <s v="Greenford UB6 7RL"/>
    <n v="330"/>
    <x v="2"/>
    <s v="Diesel"/>
    <n v="1.2209999999999999E-3"/>
  </r>
  <r>
    <s v="S022516"/>
    <x v="100"/>
    <s v="PO144716"/>
    <s v="GRN193007"/>
    <s v="255-1641-150"/>
    <s v="CABLE 3COND 14AWG 600V UL-AWM 150 FT"/>
    <s v="Greenford UB6 7RL"/>
    <n v="330"/>
    <x v="2"/>
    <s v="Diesel"/>
    <n v="1.2209999999999999E-3"/>
  </r>
  <r>
    <s v="S022516"/>
    <x v="100"/>
    <s v="PO145202"/>
    <s v="GRN193319"/>
    <s v="11700-2472"/>
    <s v="GLAND INSERT 20X20 4-6 MM CABLE OD FOR SKINTOP CUB"/>
    <s v="Greenford UB6 7RL"/>
    <n v="330"/>
    <x v="2"/>
    <s v="Diesel"/>
    <n v="1.2209999999999999E-3"/>
  </r>
  <r>
    <s v="S022516"/>
    <x v="100"/>
    <s v="PO145202"/>
    <s v="GRN193320"/>
    <s v="255-1694-100"/>
    <s v="CABLE 4 PAIR 23AWG OUTDOOR RATED"/>
    <s v="Greenford UB6 7RL"/>
    <n v="330"/>
    <x v="2"/>
    <s v="Diesel"/>
    <n v="1.2209999999999999E-3"/>
  </r>
  <r>
    <s v="S022516"/>
    <x v="100"/>
    <s v="PO144716"/>
    <s v="GRN193323"/>
    <s v="255-1641-150"/>
    <s v="CABLE 3COND 14AWG 600V UL-AWM 150 FT"/>
    <s v="Greenford UB6 7RL"/>
    <n v="330"/>
    <x v="2"/>
    <s v="Diesel"/>
    <n v="1.2209999999999999E-3"/>
  </r>
  <r>
    <s v="S022516"/>
    <x v="100"/>
    <s v="PO144716"/>
    <s v="GRN193331"/>
    <s v="255-1641-150"/>
    <s v="CABLE 3COND 14AWG 600V UL-AWM 150 FT"/>
    <s v="Greenford UB6 7RL"/>
    <n v="330"/>
    <x v="2"/>
    <s v="Diesel"/>
    <n v="1.2209999999999999E-3"/>
  </r>
  <r>
    <s v="S022516"/>
    <x v="100"/>
    <s v="PO143550"/>
    <s v="GRN193336"/>
    <s v="255-1641-150"/>
    <s v="CABLE 3COND 14AWG 600V UL-AWM 150 FT"/>
    <s v="Greenford UB6 7RL"/>
    <n v="330"/>
    <x v="2"/>
    <s v="Diesel"/>
    <n v="1.2209999999999999E-3"/>
  </r>
  <r>
    <s v="S001121"/>
    <x v="5"/>
    <s v="PO147688"/>
    <s v="GRN198147"/>
    <n v="51200797"/>
    <s v="INTEGRATED LED LATCH MOUNT 24V AC/DC RED"/>
    <s v="Salford M5 4BE"/>
    <n v="103.6"/>
    <x v="2"/>
    <s v="Diesel"/>
    <n v="3.8331999999999998E-4"/>
  </r>
  <r>
    <s v="S022516"/>
    <x v="100"/>
    <s v="PO144716"/>
    <s v="GRN193726"/>
    <s v="255-1641-150"/>
    <s v="CABLE 3COND 14AWG 600V UL-AWM 150 FT"/>
    <s v="Greenford UB6 7RL"/>
    <n v="330"/>
    <x v="2"/>
    <s v="Diesel"/>
    <n v="1.2209999999999999E-3"/>
  </r>
  <r>
    <s v="S001121"/>
    <x v="5"/>
    <s v="PO143819"/>
    <s v="GRN198149"/>
    <n v="50205993"/>
    <s v="1492 JUMPER BARS CJR NO COVER 8 3 POLE BLACK"/>
    <s v="Salford M5 4BE"/>
    <n v="103.6"/>
    <x v="2"/>
    <s v="Diesel"/>
    <n v="3.8331999999999998E-4"/>
  </r>
  <r>
    <s v="S022516"/>
    <x v="100"/>
    <s v="PO145202"/>
    <s v="GRN193740"/>
    <s v="11700-2473"/>
    <s v="GLAND INSERT 20X20 6-9 MM CABLE OD FOR SKINTOP CUB"/>
    <s v="Greenford UB6 7RL"/>
    <n v="330"/>
    <x v="2"/>
    <s v="Diesel"/>
    <n v="1.2209999999999999E-3"/>
  </r>
  <r>
    <s v="S001121"/>
    <x v="5"/>
    <s v="PO145204"/>
    <s v="GRN198151"/>
    <n v="101027741"/>
    <s v="FUSED TERMINAL BLOCK NON-INDICATING 300V AC/DC 15A"/>
    <s v="Salford M5 4BE"/>
    <n v="103.6"/>
    <x v="2"/>
    <s v="Diesel"/>
    <n v="3.8331999999999998E-4"/>
  </r>
  <r>
    <s v="S022516"/>
    <x v="100"/>
    <s v="PO145639"/>
    <s v="GRN193853"/>
    <s v="11700-7430"/>
    <s v="WIRE 6AWG CLASS 6 600V GRN/YEL UL 10107"/>
    <s v="Greenford UB6 7RL"/>
    <n v="330"/>
    <x v="2"/>
    <s v="Diesel"/>
    <n v="1.2209999999999999E-3"/>
  </r>
  <r>
    <s v="S022516"/>
    <x v="100"/>
    <s v="PO145381"/>
    <s v="GRN193854"/>
    <s v="255-1640-150"/>
    <s v="CABLE CAT5E 24AWG SUNLIGHT &amp; OIL RESISTANT 150 FT"/>
    <s v="Greenford UB6 7RL"/>
    <n v="330"/>
    <x v="2"/>
    <s v="Diesel"/>
    <n v="1.2209999999999999E-3"/>
  </r>
  <r>
    <s v="S022516"/>
    <x v="100"/>
    <s v="PO144716"/>
    <s v="GRN193855"/>
    <s v="255-1641-150"/>
    <s v="CABLE 3COND 14AWG 600V UL-AWM 150 FT"/>
    <s v="Greenford UB6 7RL"/>
    <n v="330"/>
    <x v="2"/>
    <s v="Diesel"/>
    <n v="1.2209999999999999E-3"/>
  </r>
  <r>
    <s v="S024099"/>
    <x v="47"/>
    <s v="PO143529"/>
    <s v="GRN200851"/>
    <s v="361-1041-1"/>
    <s v="SECOND FLOOR PLATFORM ASSEMBLY"/>
    <s v="Stafford ST16 3DR"/>
    <n v="49.6"/>
    <x v="3"/>
    <s v="Diesel"/>
    <n v="5.0430800000000005E-2"/>
  </r>
  <r>
    <s v="S022516"/>
    <x v="100"/>
    <s v="PO144716"/>
    <s v="GRN193877"/>
    <s v="255-1641-150"/>
    <s v="CABLE 3COND 14AWG 600V UL-AWM 150 FT"/>
    <s v="Greenford UB6 7RL"/>
    <n v="330"/>
    <x v="2"/>
    <s v="Diesel"/>
    <n v="1.2209999999999999E-3"/>
  </r>
  <r>
    <s v="S022516"/>
    <x v="100"/>
    <s v="PO145381"/>
    <s v="GRN193915"/>
    <s v="11700-2472"/>
    <s v="GLAND INSERT 20X20 4-6 MM CABLE OD FOR SKINTOP CUB"/>
    <s v="Greenford UB6 7RL"/>
    <n v="330"/>
    <x v="2"/>
    <s v="Diesel"/>
    <n v="1.2209999999999999E-3"/>
  </r>
  <r>
    <s v="S001121"/>
    <x v="5"/>
    <s v="PO147514"/>
    <s v="GRN198160"/>
    <n v="101028554"/>
    <s v="LIFELINE STAINLESS STEEL INSTALLATION KIT 20M (65."/>
    <s v="Salford M5 4BE"/>
    <n v="103.6"/>
    <x v="2"/>
    <s v="Diesel"/>
    <n v="3.8331999999999998E-4"/>
  </r>
  <r>
    <s v="S022516"/>
    <x v="100"/>
    <s v="PO145202"/>
    <s v="GRN193932"/>
    <s v="11700-2592"/>
    <s v="GLAND INSERT 40X40 9-12 MM CABLE OD FOR SKINTOP CU"/>
    <s v="Greenford UB6 7RL"/>
    <n v="330"/>
    <x v="2"/>
    <s v="Diesel"/>
    <n v="1.2209999999999999E-3"/>
  </r>
  <r>
    <s v="S022516"/>
    <x v="100"/>
    <s v="PO144716"/>
    <s v="GRN194158"/>
    <s v="255-1640-150"/>
    <s v="CABLE CAT5E 24AWG SUNLIGHT &amp; OIL RESISTANT 150 FT"/>
    <s v="Greenford UB6 7RL"/>
    <n v="330"/>
    <x v="2"/>
    <s v="Diesel"/>
    <n v="1.2209999999999999E-3"/>
  </r>
  <r>
    <s v="S001121"/>
    <x v="5"/>
    <s v="PO148538"/>
    <s v="GRN198163"/>
    <n v="101041334"/>
    <s v="10 WAY TERMINAL JUMPER FOR 1492-WFB4"/>
    <s v="Salford M5 4BE"/>
    <n v="103.6"/>
    <x v="2"/>
    <s v="Diesel"/>
    <n v="3.8331999999999998E-4"/>
  </r>
  <r>
    <s v="S022516"/>
    <x v="100"/>
    <s v="PO145202"/>
    <s v="GRN194395"/>
    <s v="11700-7430"/>
    <s v="WIRE 6AWG CLASS 6 600V GRN/YEL UL 10107"/>
    <s v="Greenford UB6 7RL"/>
    <n v="330"/>
    <x v="2"/>
    <s v="Diesel"/>
    <n v="1.2209999999999999E-3"/>
  </r>
  <r>
    <s v="S022516"/>
    <x v="100"/>
    <s v="PO145202"/>
    <s v="GRN194453"/>
    <s v="255-1641-150"/>
    <s v="CABLE 3COND 14AWG 600V UL-AWM 150 FT"/>
    <s v="Greenford UB6 7RL"/>
    <n v="330"/>
    <x v="2"/>
    <s v="Diesel"/>
    <n v="1.2209999999999999E-3"/>
  </r>
  <r>
    <s v="S022516"/>
    <x v="100"/>
    <s v="PO145202"/>
    <s v="GRN194463"/>
    <n v="5745028"/>
    <s v="M40 EMC METAL CBL GLAND C/W LOCKNUT IP68"/>
    <s v="Greenford UB6 7RL"/>
    <n v="330"/>
    <x v="2"/>
    <s v="Diesel"/>
    <n v="1.2209999999999999E-3"/>
  </r>
  <r>
    <s v="S022516"/>
    <x v="100"/>
    <s v="PO145202"/>
    <s v="GRN194500"/>
    <n v="30201776"/>
    <s v="2G X 0.75MM2 CABLE OLFLEX CLASSIC 110SY"/>
    <s v="Greenford UB6 7RL"/>
    <n v="330"/>
    <x v="2"/>
    <s v="Diesel"/>
    <n v="1.2209999999999999E-3"/>
  </r>
  <r>
    <s v="S022516"/>
    <x v="100"/>
    <s v="PO148541"/>
    <s v="GRN195017"/>
    <n v="5745013"/>
    <s v="M25 X 1.5 CABLE GLAND NYLON BLACK IP68 + LOCKNUT"/>
    <s v="Greenford UB6 7RL"/>
    <n v="330"/>
    <x v="2"/>
    <s v="Diesel"/>
    <n v="1.2209999999999999E-3"/>
  </r>
  <r>
    <s v="S022516"/>
    <x v="100"/>
    <s v="PO144716"/>
    <s v="GRN195414"/>
    <n v="3045004"/>
    <s v="5G X 16MM2 STEEL BRAIDED CABLE NUMBERED CORES"/>
    <s v="Greenford UB6 7RL"/>
    <n v="330"/>
    <x v="2"/>
    <s v="Diesel"/>
    <n v="1.2209999999999999E-3"/>
  </r>
  <r>
    <s v="S022516"/>
    <x v="100"/>
    <s v="PO145639"/>
    <s v="GRN195630"/>
    <s v="11700-7430"/>
    <s v="WIRE 6AWG CLASS 6 600V GRN/YEL UL 10107"/>
    <s v="Greenford UB6 7RL"/>
    <n v="330"/>
    <x v="2"/>
    <s v="Diesel"/>
    <n v="1.2209999999999999E-3"/>
  </r>
  <r>
    <s v="S022516"/>
    <x v="100"/>
    <s v="PO145940"/>
    <s v="GRN196159"/>
    <n v="5745029"/>
    <s v="M25 EMC METAL CBL GLAND C/W LOCKNUT IP68"/>
    <s v="Greenford UB6 7RL"/>
    <n v="330"/>
    <x v="2"/>
    <s v="Diesel"/>
    <n v="1.2209999999999999E-3"/>
  </r>
  <r>
    <s v="S022516"/>
    <x v="100"/>
    <s v="PO145202"/>
    <s v="GRN196188"/>
    <n v="2145029"/>
    <s v="5G X 25MM2 CABLE OLFLEX CLASSIC 100SY"/>
    <s v="Greenford UB6 7RL"/>
    <n v="330"/>
    <x v="2"/>
    <s v="Diesel"/>
    <n v="1.2209999999999999E-3"/>
  </r>
  <r>
    <s v="S022516"/>
    <x v="100"/>
    <s v="PO145381"/>
    <s v="GRN196211"/>
    <n v="2145029"/>
    <s v="5G X 25MM2 CABLE OLFLEX CLASSIC 100SY"/>
    <s v="Greenford UB6 7RL"/>
    <n v="330"/>
    <x v="2"/>
    <s v="Diesel"/>
    <n v="1.2209999999999999E-3"/>
  </r>
  <r>
    <s v="S022516"/>
    <x v="100"/>
    <s v="PO143550"/>
    <s v="GRN196371"/>
    <s v="11700-7431"/>
    <s v="WIRE 6AWG CLASS 6 600V BLACK UL 10107"/>
    <s v="Greenford UB6 7RL"/>
    <n v="330"/>
    <x v="2"/>
    <s v="Diesel"/>
    <n v="1.2209999999999999E-3"/>
  </r>
  <r>
    <s v="S022516"/>
    <x v="100"/>
    <s v="PO144716"/>
    <s v="GRN196448"/>
    <s v="255-1640-150"/>
    <s v="CABLE CAT5E 24AWG SUNLIGHT &amp; OIL RESISTANT 150 FT"/>
    <s v="Greenford UB6 7RL"/>
    <n v="330"/>
    <x v="2"/>
    <s v="Diesel"/>
    <n v="1.2209999999999999E-3"/>
  </r>
  <r>
    <s v="S022516"/>
    <x v="100"/>
    <s v="PO148998"/>
    <s v="GRN196517"/>
    <n v="30204938"/>
    <s v="5G X 1.5MM2 CABLE STEEL BRAIDED COLOURED CORES"/>
    <s v="Greenford UB6 7RL"/>
    <n v="330"/>
    <x v="2"/>
    <s v="Diesel"/>
    <n v="1.2209999999999999E-3"/>
  </r>
  <r>
    <s v="S022516"/>
    <x v="100"/>
    <s v="PO149155"/>
    <s v="GRN196656"/>
    <n v="3145067"/>
    <s v="M16 EMC METAL CBL GLAND C/W LOCKNUT IP68"/>
    <s v="Greenford UB6 7RL"/>
    <n v="330"/>
    <x v="2"/>
    <s v="Diesel"/>
    <n v="1.2209999999999999E-3"/>
  </r>
  <r>
    <s v="S022516"/>
    <x v="100"/>
    <s v="PO148276"/>
    <s v="GRN196708"/>
    <n v="5745012"/>
    <s v="M20 X 1.5 CABLE GLAND NYLON BLACK IP68 + LOCKNUT"/>
    <s v="Greenford UB6 7RL"/>
    <n v="330"/>
    <x v="2"/>
    <s v="Diesel"/>
    <n v="1.2209999999999999E-3"/>
  </r>
  <r>
    <s v="S022516"/>
    <x v="100"/>
    <s v="PO145940"/>
    <s v="GRN196773"/>
    <n v="2145029"/>
    <s v="5G X 25MM2 CABLE OLFLEX CLASSIC 100SY"/>
    <s v="Greenford UB6 7RL"/>
    <n v="330"/>
    <x v="2"/>
    <s v="Diesel"/>
    <n v="1.2209999999999999E-3"/>
  </r>
  <r>
    <s v="S022516"/>
    <x v="100"/>
    <s v="PO145202"/>
    <s v="GRN196797"/>
    <s v="255-1640-150"/>
    <s v="CABLE CAT5E 24AWG SUNLIGHT &amp; OIL RESISTANT 150 FT"/>
    <s v="Greenford UB6 7RL"/>
    <n v="330"/>
    <x v="2"/>
    <s v="Diesel"/>
    <n v="1.2209999999999999E-3"/>
  </r>
  <r>
    <s v="S022516"/>
    <x v="100"/>
    <s v="PO145639"/>
    <s v="GRN196801"/>
    <n v="3045004"/>
    <s v="5G X 16MM2 STEEL BRAIDED CABLE NUMBERED CORES"/>
    <s v="Greenford UB6 7RL"/>
    <n v="330"/>
    <x v="2"/>
    <s v="Diesel"/>
    <n v="1.2209999999999999E-3"/>
  </r>
  <r>
    <s v="S022516"/>
    <x v="100"/>
    <s v="PO145381"/>
    <s v="GRN196844"/>
    <n v="3045004"/>
    <s v="5G X 16MM2 STEEL BRAIDED CABLE NUMBERED CORES"/>
    <s v="Greenford UB6 7RL"/>
    <n v="330"/>
    <x v="2"/>
    <s v="Diesel"/>
    <n v="1.2209999999999999E-3"/>
  </r>
  <r>
    <s v="S022516"/>
    <x v="100"/>
    <s v="PO145639"/>
    <s v="GRN196846"/>
    <n v="3045004"/>
    <s v="5G X 16MM2 STEEL BRAIDED CABLE NUMBERED CORES"/>
    <s v="Greenford UB6 7RL"/>
    <n v="330"/>
    <x v="2"/>
    <s v="Diesel"/>
    <n v="1.2209999999999999E-3"/>
  </r>
  <r>
    <s v="S022516"/>
    <x v="100"/>
    <s v="PO144716"/>
    <s v="GRN196847"/>
    <n v="2145029"/>
    <s v="5G X 25MM2 CABLE OLFLEX CLASSIC 100SY"/>
    <s v="Greenford UB6 7RL"/>
    <n v="330"/>
    <x v="2"/>
    <s v="Diesel"/>
    <n v="1.2209999999999999E-3"/>
  </r>
  <r>
    <s v="S022516"/>
    <x v="100"/>
    <s v="PO147552"/>
    <s v="GRN196883"/>
    <n v="30257932"/>
    <s v="12G X 0.75MM2 CABLE OLFLEX CLASSIC 110SY"/>
    <s v="Greenford UB6 7RL"/>
    <n v="330"/>
    <x v="2"/>
    <s v="Diesel"/>
    <n v="1.2209999999999999E-3"/>
  </r>
  <r>
    <s v="S022516"/>
    <x v="100"/>
    <s v="PO145940"/>
    <s v="GRN196885"/>
    <n v="101031648"/>
    <s v="2G X 0.75MM2 CABLE OLFLEX CLASSIC 110 YY"/>
    <s v="Greenford UB6 7RL"/>
    <n v="330"/>
    <x v="2"/>
    <s v="Diesel"/>
    <n v="1.2209999999999999E-3"/>
  </r>
  <r>
    <s v="S022516"/>
    <x v="100"/>
    <s v="PO145848"/>
    <s v="GRN196886"/>
    <s v="255-1639-150"/>
    <s v="CABLE 25COND 18AWG 600V BLACK 150 FT"/>
    <s v="Greenford UB6 7RL"/>
    <n v="330"/>
    <x v="2"/>
    <s v="Diesel"/>
    <n v="1.2209999999999999E-3"/>
  </r>
  <r>
    <s v="S022516"/>
    <x v="100"/>
    <s v="PO148599"/>
    <s v="GRN196888"/>
    <s v="255-1641-150"/>
    <s v="CABLE 3COND 14AWG 600V UL-AWM 150 FT"/>
    <s v="Greenford UB6 7RL"/>
    <n v="330"/>
    <x v="2"/>
    <s v="Diesel"/>
    <n v="1.2209999999999999E-3"/>
  </r>
  <r>
    <s v="S022516"/>
    <x v="100"/>
    <s v="PO149342"/>
    <s v="GRN197168"/>
    <n v="5745031"/>
    <s v="M20 EMC METAL CABLE GLAND C/W LOCKNUT IP68"/>
    <s v="Greenford UB6 7RL"/>
    <n v="330"/>
    <x v="2"/>
    <s v="Diesel"/>
    <n v="1.2209999999999999E-3"/>
  </r>
  <r>
    <s v="S022516"/>
    <x v="100"/>
    <s v="PO145940"/>
    <s v="GRN197244"/>
    <s v="11700-2592"/>
    <s v="GLAND INSERT 40X40 9-12 MM CABLE OD FOR SKINTOP CU"/>
    <s v="Greenford UB6 7RL"/>
    <n v="330"/>
    <x v="2"/>
    <s v="Diesel"/>
    <n v="1.2209999999999999E-3"/>
  </r>
  <r>
    <s v="S022516"/>
    <x v="100"/>
    <s v="PO147550"/>
    <s v="GRN197245"/>
    <s v="255-1641-150"/>
    <s v="CABLE 3COND 14AWG 600V UL-AWM 150 FT"/>
    <s v="Greenford UB6 7RL"/>
    <n v="330"/>
    <x v="2"/>
    <s v="Diesel"/>
    <n v="1.2209999999999999E-3"/>
  </r>
  <r>
    <s v="S022516"/>
    <x v="100"/>
    <s v="PO149273"/>
    <s v="GRN197411"/>
    <n v="5745029"/>
    <s v="M25 EMC METAL CBL GLAND C/W LOCKNUT IP68"/>
    <s v="Greenford UB6 7RL"/>
    <n v="330"/>
    <x v="2"/>
    <s v="Diesel"/>
    <n v="1.2209999999999999E-3"/>
  </r>
  <r>
    <s v="S022516"/>
    <x v="100"/>
    <s v="PO143547"/>
    <s v="GRN197577"/>
    <s v="11700-7431"/>
    <s v="WIRE 6AWG CLASS 6 600V BLACK UL 10107"/>
    <s v="Greenford UB6 7RL"/>
    <n v="330"/>
    <x v="2"/>
    <s v="Diesel"/>
    <n v="1.2209999999999999E-3"/>
  </r>
  <r>
    <s v="S022516"/>
    <x v="100"/>
    <s v="PO149342"/>
    <s v="GRN197675"/>
    <n v="5745031"/>
    <s v="M20 EMC METAL CABLE GLAND C/W LOCKNUT IP68"/>
    <s v="Greenford UB6 7RL"/>
    <n v="330"/>
    <x v="2"/>
    <s v="Diesel"/>
    <n v="1.2209999999999999E-3"/>
  </r>
  <r>
    <s v="S022516"/>
    <x v="100"/>
    <s v="PO148541"/>
    <s v="GRN197677"/>
    <n v="2145032"/>
    <s v="M50 EMC METAL CABLE GLAND C/W LOCKNUT IP68"/>
    <s v="Greenford UB6 7RL"/>
    <n v="330"/>
    <x v="2"/>
    <s v="Diesel"/>
    <n v="1.2209999999999999E-3"/>
  </r>
  <r>
    <s v="S022516"/>
    <x v="100"/>
    <s v="PO145639"/>
    <s v="GRN197853"/>
    <n v="3045004"/>
    <s v="5G X 16MM2 STEEL BRAIDED CABLE NUMBERED CORES"/>
    <s v="Greenford UB6 7RL"/>
    <n v="330"/>
    <x v="2"/>
    <s v="Diesel"/>
    <n v="1.2209999999999999E-3"/>
  </r>
  <r>
    <s v="S022516"/>
    <x v="100"/>
    <s v="PO149342"/>
    <s v="GRN198030"/>
    <n v="5745029"/>
    <s v="M25 EMC METAL CBL GLAND C/W LOCKNUT IP68"/>
    <s v="Greenford UB6 7RL"/>
    <n v="330"/>
    <x v="2"/>
    <s v="Diesel"/>
    <n v="1.2209999999999999E-3"/>
  </r>
  <r>
    <s v="S022516"/>
    <x v="100"/>
    <s v="PO143549"/>
    <s v="GRN198051"/>
    <s v="11700-7431"/>
    <s v="WIRE 6AWG CLASS 6 600V BLACK UL 10107"/>
    <s v="Greenford UB6 7RL"/>
    <n v="330"/>
    <x v="2"/>
    <s v="Diesel"/>
    <n v="1.2209999999999999E-3"/>
  </r>
  <r>
    <s v="S022516"/>
    <x v="100"/>
    <s v="PO143549"/>
    <s v="GRN198066"/>
    <s v="11700-7431"/>
    <s v="WIRE 6AWG CLASS 6 600V BLACK UL 10107"/>
    <s v="Greenford UB6 7RL"/>
    <n v="330"/>
    <x v="2"/>
    <s v="Diesel"/>
    <n v="1.2209999999999999E-3"/>
  </r>
  <r>
    <s v="S022516"/>
    <x v="100"/>
    <s v="PO148896"/>
    <s v="GRN198339"/>
    <n v="2145032"/>
    <s v="M50 EMC METAL CABLE GLAND C/W LOCKNUT IP68"/>
    <s v="Greenford UB6 7RL"/>
    <n v="330"/>
    <x v="2"/>
    <s v="Diesel"/>
    <n v="1.2209999999999999E-3"/>
  </r>
  <r>
    <s v="S025431"/>
    <x v="0"/>
    <s v="PO143319"/>
    <s v="GRN198207"/>
    <s v="11700-5189"/>
    <s v="HINGE GATE HEAVY DUTY PRIME"/>
    <s v="Boston Massachusetts"/>
    <n v="3154"/>
    <x v="0"/>
    <s v="Crude"/>
    <n v="2.5295079999999999"/>
  </r>
  <r>
    <s v="S022516"/>
    <x v="100"/>
    <s v="PO149185"/>
    <s v="GRN198340"/>
    <n v="85202361"/>
    <s v="M25 BLANKING PLUG MALE THREAD BRASS"/>
    <s v="Greenford UB6 7RL"/>
    <n v="330"/>
    <x v="2"/>
    <s v="Diesel"/>
    <n v="1.2209999999999999E-3"/>
  </r>
  <r>
    <s v="S022516"/>
    <x v="100"/>
    <s v="PO148896"/>
    <s v="GRN198341"/>
    <n v="2145032"/>
    <s v="M50 EMC METAL CABLE GLAND C/W LOCKNUT IP68"/>
    <s v="Greenford UB6 7RL"/>
    <n v="330"/>
    <x v="2"/>
    <s v="Diesel"/>
    <n v="1.2209999999999999E-3"/>
  </r>
  <r>
    <s v="S022516"/>
    <x v="100"/>
    <s v="PO149725"/>
    <s v="GRN198424"/>
    <n v="5745031"/>
    <s v="M20 EMC METAL CABLE GLAND C/W LOCKNUT IP68"/>
    <s v="Greenford UB6 7RL"/>
    <n v="330"/>
    <x v="2"/>
    <s v="Diesel"/>
    <n v="1.2209999999999999E-3"/>
  </r>
  <r>
    <s v="S022516"/>
    <x v="100"/>
    <s v="PO148276"/>
    <s v="GRN198442"/>
    <n v="5745012"/>
    <s v="M20 X 1.5 CABLE GLAND NYLON BLACK IP68 + LOCKNUT"/>
    <s v="Greenford UB6 7RL"/>
    <n v="330"/>
    <x v="2"/>
    <s v="Diesel"/>
    <n v="1.2209999999999999E-3"/>
  </r>
  <r>
    <s v="S022516"/>
    <x v="100"/>
    <s v="PO148541"/>
    <s v="GRN198458"/>
    <n v="2145032"/>
    <s v="M50 EMC METAL CABLE GLAND C/W LOCKNUT IP68"/>
    <s v="Greenford UB6 7RL"/>
    <n v="330"/>
    <x v="2"/>
    <s v="Diesel"/>
    <n v="1.2209999999999999E-3"/>
  </r>
  <r>
    <s v="S022516"/>
    <x v="100"/>
    <s v="PO145940"/>
    <s v="GRN198784"/>
    <s v="11700-2472"/>
    <s v="GLAND INSERT 20X20 4-6 MM CABLE OD FOR SKINTOP CUB"/>
    <s v="Greenford UB6 7RL"/>
    <n v="330"/>
    <x v="2"/>
    <s v="Diesel"/>
    <n v="1.2209999999999999E-3"/>
  </r>
  <r>
    <s v="S022516"/>
    <x v="100"/>
    <s v="PO149816"/>
    <s v="GRN198967"/>
    <n v="5745031"/>
    <s v="M20 EMC METAL CABLE GLAND C/W LOCKNUT IP68"/>
    <s v="Greenford UB6 7RL"/>
    <n v="330"/>
    <x v="2"/>
    <s v="Diesel"/>
    <n v="1.2209999999999999E-3"/>
  </r>
  <r>
    <s v="S022516"/>
    <x v="100"/>
    <s v="PO149816"/>
    <s v="GRN199386"/>
    <n v="5745031"/>
    <s v="M20 EMC METAL CABLE GLAND C/W LOCKNUT IP68"/>
    <s v="Greenford UB6 7RL"/>
    <n v="330"/>
    <x v="2"/>
    <s v="Diesel"/>
    <n v="1.2209999999999999E-3"/>
  </r>
  <r>
    <s v="S022516"/>
    <x v="100"/>
    <s v="PO148276"/>
    <s v="GRN199388"/>
    <n v="5745012"/>
    <s v="M20 X 1.5 CABLE GLAND NYLON BLACK IP68 + LOCKNUT"/>
    <s v="Greenford UB6 7RL"/>
    <n v="330"/>
    <x v="2"/>
    <s v="Diesel"/>
    <n v="1.2209999999999999E-3"/>
  </r>
  <r>
    <s v="S022516"/>
    <x v="100"/>
    <s v="PO144716"/>
    <s v="GRN199756"/>
    <n v="3045004"/>
    <s v="5G X 16MM2 STEEL BRAIDED CABLE NUMBERED CORES"/>
    <s v="Greenford UB6 7RL"/>
    <n v="330"/>
    <x v="2"/>
    <s v="Diesel"/>
    <n v="1.2209999999999999E-3"/>
  </r>
  <r>
    <s v="S022516"/>
    <x v="100"/>
    <s v="PO150119"/>
    <s v="GRN199765"/>
    <n v="101044838"/>
    <s v="3G X 1.5MM2 CABLE STEEL BRAIDED NUMBERED CORES"/>
    <s v="Greenford UB6 7RL"/>
    <n v="330"/>
    <x v="2"/>
    <s v="Diesel"/>
    <n v="1.2209999999999999E-3"/>
  </r>
  <r>
    <s v="S022516"/>
    <x v="100"/>
    <s v="PO143550"/>
    <s v="GRN199774"/>
    <s v="11700-7431"/>
    <s v="WIRE 6AWG CLASS 6 600V BLACK UL 10107"/>
    <s v="Greenford UB6 7RL"/>
    <n v="330"/>
    <x v="2"/>
    <s v="Diesel"/>
    <n v="1.2209999999999999E-3"/>
  </r>
  <r>
    <s v="S022516"/>
    <x v="100"/>
    <s v="PO149816"/>
    <s v="GRN200117"/>
    <n v="5745031"/>
    <s v="M20 EMC METAL CABLE GLAND C/W LOCKNUT IP68"/>
    <s v="Greenford UB6 7RL"/>
    <n v="330"/>
    <x v="2"/>
    <s v="Diesel"/>
    <n v="1.2209999999999999E-3"/>
  </r>
  <r>
    <s v="S022516"/>
    <x v="100"/>
    <s v="PO147550"/>
    <s v="GRN200119"/>
    <s v="11700-2473"/>
    <s v="GLAND INSERT 20X20 6-9 MM CABLE OD FOR SKINTOP CUB"/>
    <s v="Greenford UB6 7RL"/>
    <n v="330"/>
    <x v="2"/>
    <s v="Diesel"/>
    <n v="1.2209999999999999E-3"/>
  </r>
  <r>
    <s v="S022516"/>
    <x v="100"/>
    <s v="PO141910"/>
    <s v="GRN200244"/>
    <n v="23203082"/>
    <s v="FIELD CABLES - P60 PORTAL (EMEA) RAPISCAN CARGO -"/>
    <s v="Greenford UB6 7RL"/>
    <n v="330"/>
    <x v="2"/>
    <s v="Diesel"/>
    <n v="1.2209999999999999E-3"/>
  </r>
  <r>
    <s v="S022516"/>
    <x v="100"/>
    <s v="PO145381"/>
    <s v="GRN200245"/>
    <s v="255-1640-150"/>
    <s v="CABLE CAT5E 24AWG SUNLIGHT &amp; OIL RESISTANT 150 FT"/>
    <s v="Greenford UB6 7RL"/>
    <n v="330"/>
    <x v="2"/>
    <s v="Diesel"/>
    <n v="1.2209999999999999E-3"/>
  </r>
  <r>
    <s v="S022516"/>
    <x v="100"/>
    <s v="PO145202"/>
    <s v="GRN200246"/>
    <s v="255-1639-150"/>
    <s v="CABLE 25COND 18AWG 600V BLK 150 FT"/>
    <s v="Greenford UB6 7RL"/>
    <n v="330"/>
    <x v="2"/>
    <s v="Diesel"/>
    <n v="1.2209999999999999E-3"/>
  </r>
  <r>
    <s v="S022516"/>
    <x v="100"/>
    <s v="PO146129"/>
    <s v="GRN200248"/>
    <n v="2145029"/>
    <s v="5G X 25MM2 CABLE OLFLEX CLASSIC 100SY"/>
    <s v="Greenford UB6 7RL"/>
    <n v="330"/>
    <x v="2"/>
    <s v="Diesel"/>
    <n v="1.2209999999999999E-3"/>
  </r>
  <r>
    <s v="S022516"/>
    <x v="100"/>
    <s v="PO147550"/>
    <s v="GRN200249"/>
    <s v="255-1641-150"/>
    <s v="CABLE 3COND 14AWG 600V UL-AWM 150 FT"/>
    <s v="Greenford UB6 7RL"/>
    <n v="330"/>
    <x v="2"/>
    <s v="Diesel"/>
    <n v="1.2209999999999999E-3"/>
  </r>
  <r>
    <s v="S022516"/>
    <x v="100"/>
    <s v="PO143547"/>
    <s v="GRN200250"/>
    <s v="11700-7431"/>
    <s v="WIRE 6AWG CLASS 6 600V BLACK UL 10107"/>
    <s v="Greenford UB6 7RL"/>
    <n v="330"/>
    <x v="2"/>
    <s v="Diesel"/>
    <n v="1.2209999999999999E-3"/>
  </r>
  <r>
    <s v="S022516"/>
    <x v="100"/>
    <s v="PO143548"/>
    <s v="GRN200251"/>
    <s v="11700-7431"/>
    <s v="WIRE 6AWG CLASS 6 600V BLACK UL 10107"/>
    <s v="Greenford UB6 7RL"/>
    <n v="330"/>
    <x v="2"/>
    <s v="Diesel"/>
    <n v="1.2209999999999999E-3"/>
  </r>
  <r>
    <s v="S022516"/>
    <x v="100"/>
    <s v="PO145639"/>
    <s v="GRN200252"/>
    <s v="11700-7430"/>
    <s v="WIRE 6AWG CLASS 6 600V GRN/YEL UL 10107"/>
    <s v="Greenford UB6 7RL"/>
    <n v="330"/>
    <x v="2"/>
    <s v="Diesel"/>
    <n v="1.2209999999999999E-3"/>
  </r>
  <r>
    <s v="S022516"/>
    <x v="100"/>
    <s v="PO145639"/>
    <s v="GRN200253"/>
    <n v="3045004"/>
    <s v="5G X 16MM2 STEEL BRAIDED CABLE NUMBERED CORES"/>
    <s v="Greenford UB6 7RL"/>
    <n v="330"/>
    <x v="2"/>
    <s v="Diesel"/>
    <n v="1.2209999999999999E-3"/>
  </r>
  <r>
    <s v="S022516"/>
    <x v="100"/>
    <s v="PO149541"/>
    <s v="GRN200323"/>
    <n v="101044714"/>
    <s v="2G X 1.5MM2 CABLE STEEL BRAIDED NUMBERED CORES"/>
    <s v="Greenford UB6 7RL"/>
    <n v="330"/>
    <x v="2"/>
    <s v="Diesel"/>
    <n v="1.2209999999999999E-3"/>
  </r>
  <r>
    <s v="S022516"/>
    <x v="100"/>
    <s v="PO150292"/>
    <s v="GRN200324"/>
    <n v="3045009"/>
    <s v="12G X 0.75MM2 CABLE OLFLEX ROBUST 215C"/>
    <s v="Greenford UB6 7RL"/>
    <n v="330"/>
    <x v="2"/>
    <s v="Diesel"/>
    <n v="1.2209999999999999E-3"/>
  </r>
  <r>
    <s v="S022516"/>
    <x v="100"/>
    <s v="PO150370"/>
    <s v="GRN200378"/>
    <n v="101044714"/>
    <s v="2G X 1.5MM2 CABLE STEEL BRAIDED NUMBERED CORES"/>
    <s v="Greenford UB6 7RL"/>
    <n v="330"/>
    <x v="2"/>
    <s v="Diesel"/>
    <n v="1.2209999999999999E-3"/>
  </r>
  <r>
    <s v="S022516"/>
    <x v="100"/>
    <s v="PO145940"/>
    <s v="GRN200619"/>
    <s v="11700-2592"/>
    <s v="GLAND INSERT 40X40 9-12 MM CABLE OD FOR SKINTOP CU"/>
    <s v="Greenford UB6 7RL"/>
    <n v="330"/>
    <x v="2"/>
    <s v="Diesel"/>
    <n v="1.2209999999999999E-3"/>
  </r>
  <r>
    <s v="S022516"/>
    <x v="100"/>
    <s v="PO149342"/>
    <s v="GRN200621"/>
    <n v="5745029"/>
    <s v="M25 EMC METAL CBL GLAND C/W LOCKNUT IP68"/>
    <s v="Greenford UB6 7RL"/>
    <n v="330"/>
    <x v="2"/>
    <s v="Diesel"/>
    <n v="1.2209999999999999E-3"/>
  </r>
  <r>
    <s v="S022516"/>
    <x v="100"/>
    <s v="PO150041"/>
    <s v="GRN200702"/>
    <n v="5745031"/>
    <s v="M20 EMC METAL CABLE GLAND C/W LOCKNUT IP68"/>
    <s v="Greenford UB6 7RL"/>
    <n v="330"/>
    <x v="2"/>
    <s v="Diesel"/>
    <n v="1.2209999999999999E-3"/>
  </r>
  <r>
    <s v="S022516"/>
    <x v="100"/>
    <s v="PO150283"/>
    <s v="GRN200844"/>
    <n v="101044838"/>
    <s v="3G X 1.5MM2 CABLE STEEL BRAIDED NUMBERED CORES"/>
    <s v="Greenford UB6 7RL"/>
    <n v="330"/>
    <x v="2"/>
    <s v="Diesel"/>
    <n v="1.2209999999999999E-3"/>
  </r>
  <r>
    <s v="S022516"/>
    <x v="100"/>
    <s v="PO150119"/>
    <s v="GRN200845"/>
    <n v="101044838"/>
    <s v="3G X 1.5MM2 CABLE STEEL BRAIDED NUMBERED CORES"/>
    <s v="Greenford UB6 7RL"/>
    <n v="330"/>
    <x v="2"/>
    <s v="Diesel"/>
    <n v="1.2209999999999999E-3"/>
  </r>
  <r>
    <s v="S022516"/>
    <x v="100"/>
    <s v="PO147552"/>
    <s v="GRN200847"/>
    <n v="30257932"/>
    <s v="12G X 0.75MM2 CABLE OLFLEX CLASSIC 110SY"/>
    <s v="Greenford UB6 7RL"/>
    <n v="330"/>
    <x v="2"/>
    <s v="Diesel"/>
    <n v="1.2209999999999999E-3"/>
  </r>
  <r>
    <s v="S022516"/>
    <x v="100"/>
    <s v="PO145639"/>
    <s v="GRN201017"/>
    <s v="11700-7430"/>
    <s v="WIRE 6AWG CLASS 6 600V GRN/YEL UL 10107"/>
    <s v="Greenford UB6 7RL"/>
    <n v="330"/>
    <x v="2"/>
    <s v="Diesel"/>
    <n v="1.2209999999999999E-3"/>
  </r>
  <r>
    <s v="S022516"/>
    <x v="100"/>
    <s v="PO144716"/>
    <s v="GRN201109"/>
    <s v="255-1639-150"/>
    <s v="CABLE 25COND 18AWG 600V BLK 150 FT"/>
    <s v="Greenford UB6 7RL"/>
    <n v="330"/>
    <x v="2"/>
    <s v="Diesel"/>
    <n v="1.2209999999999999E-3"/>
  </r>
  <r>
    <s v="S022516"/>
    <x v="100"/>
    <s v="PO145940"/>
    <s v="GRN201173"/>
    <s v="11700-2472"/>
    <s v="GLAND INSERT 20X20 4-6 MM CABLE OD FOR SKINTOP CUB"/>
    <s v="Greenford UB6 7RL"/>
    <n v="330"/>
    <x v="2"/>
    <s v="Diesel"/>
    <n v="1.2209999999999999E-3"/>
  </r>
  <r>
    <s v="S022516"/>
    <x v="100"/>
    <s v="PO148599"/>
    <s v="GRN201299"/>
    <s v="255-1640-150"/>
    <s v="CABLE CAT5E 24AWG SUNLIGHT &amp; OIL RESISTANT 150 FT"/>
    <s v="Greenford UB6 7RL"/>
    <n v="330"/>
    <x v="2"/>
    <s v="Diesel"/>
    <n v="1.2209999999999999E-3"/>
  </r>
  <r>
    <s v="S022516"/>
    <x v="100"/>
    <s v="PO149842"/>
    <s v="GRN201311"/>
    <s v="255-1640-150"/>
    <s v="CABLE CAT5E 24AWG SUNLIGHT &amp; OIL RESISTANT 150 FT"/>
    <s v="Greenford UB6 7RL"/>
    <n v="330"/>
    <x v="2"/>
    <s v="Diesel"/>
    <n v="1.2209999999999999E-3"/>
  </r>
  <r>
    <s v="S022516"/>
    <x v="100"/>
    <s v="PO145848"/>
    <s v="GRN201333"/>
    <s v="255-1639-150"/>
    <s v="CABLE 25COND 18AWG 600V BLACK 150 FT"/>
    <s v="Greenford UB6 7RL"/>
    <n v="330"/>
    <x v="2"/>
    <s v="Diesel"/>
    <n v="1.2209999999999999E-3"/>
  </r>
  <r>
    <s v="S022516"/>
    <x v="100"/>
    <s v="PO143549"/>
    <s v="GRN201720"/>
    <s v="11700-7431"/>
    <s v="WIRE 6AWG CLASS 6 600V BLACK UL 10107"/>
    <s v="Greenford UB6 7RL"/>
    <n v="330"/>
    <x v="2"/>
    <s v="Diesel"/>
    <n v="1.2209999999999999E-3"/>
  </r>
  <r>
    <s v="S022516"/>
    <x v="100"/>
    <s v="PO148276"/>
    <s v="GRN201934"/>
    <n v="5745012"/>
    <s v="M20 X 1.5 CABLE GLAND NYLON BLACK IP68 + LOCKNUT"/>
    <s v="Greenford UB6 7RL"/>
    <n v="330"/>
    <x v="2"/>
    <s v="Diesel"/>
    <n v="1.2209999999999999E-3"/>
  </r>
  <r>
    <s v="S022516"/>
    <x v="100"/>
    <s v="PO149547"/>
    <s v="GRN201988"/>
    <n v="3045009"/>
    <s v="12G X 0.75MM2 CABLE OLFLEX ROBUST 215C"/>
    <s v="Greenford UB6 7RL"/>
    <n v="330"/>
    <x v="2"/>
    <s v="Diesel"/>
    <n v="1.2209999999999999E-3"/>
  </r>
  <r>
    <s v="S022516"/>
    <x v="100"/>
    <s v="PO148720"/>
    <s v="GRN202246"/>
    <s v="255-1639-150"/>
    <s v="CABLE 25COND 18AWG 600V BLACK 150 FT"/>
    <s v="Greenford UB6 7RL"/>
    <n v="330"/>
    <x v="2"/>
    <s v="Diesel"/>
    <n v="1.2209999999999999E-3"/>
  </r>
  <r>
    <s v="S022516"/>
    <x v="100"/>
    <s v="PO148720"/>
    <s v="GRN202247"/>
    <s v="255-1639-150"/>
    <s v="CABLE 25COND 18AWG 600V BLACK 150 FT"/>
    <s v="Greenford UB6 7RL"/>
    <n v="330"/>
    <x v="2"/>
    <s v="Diesel"/>
    <n v="1.2209999999999999E-3"/>
  </r>
  <r>
    <s v="S022516"/>
    <x v="100"/>
    <s v="PO150871"/>
    <s v="GRN202338"/>
    <n v="30257932"/>
    <s v="12G X 0.75MM2 CABLE OLFLEX CLASSIC 110SY"/>
    <s v="Greenford UB6 7RL"/>
    <n v="330"/>
    <x v="2"/>
    <s v="Diesel"/>
    <n v="1.2209999999999999E-3"/>
  </r>
  <r>
    <s v="S022516"/>
    <x v="100"/>
    <s v="PO149541"/>
    <s v="GRN202343"/>
    <n v="101031358"/>
    <s v="UNITRONIC LIYCY 3 X 0.14MM2 SHIELDED CABLE"/>
    <s v="Greenford UB6 7RL"/>
    <n v="330"/>
    <x v="2"/>
    <s v="Diesel"/>
    <n v="1.2209999999999999E-3"/>
  </r>
  <r>
    <s v="S022516"/>
    <x v="100"/>
    <s v="PO150119"/>
    <s v="GRN202453"/>
    <n v="34204406"/>
    <s v="SURFACE MOUNT BASE SINGLE LEVER 1 ENTRY M20 H-B 10"/>
    <s v="Greenford UB6 7RL"/>
    <n v="330"/>
    <x v="2"/>
    <s v="Diesel"/>
    <n v="1.2209999999999999E-3"/>
  </r>
  <r>
    <s v="S022516"/>
    <x v="100"/>
    <s v="PO150520"/>
    <s v="GRN202454"/>
    <n v="5745011"/>
    <s v="M16 X 1.5 CABLE GLAND NYLON BLACK IP68 + LOCKNUT"/>
    <s v="Greenford UB6 7RL"/>
    <n v="330"/>
    <x v="2"/>
    <s v="Diesel"/>
    <n v="1.2209999999999999E-3"/>
  </r>
  <r>
    <s v="S022516"/>
    <x v="100"/>
    <s v="PO150036"/>
    <s v="GRN202459"/>
    <n v="34202461"/>
    <s v="M25 TO M20 REDUCER NICKEL PLATED"/>
    <s v="Greenford UB6 7RL"/>
    <n v="330"/>
    <x v="2"/>
    <s v="Diesel"/>
    <n v="1.2209999999999999E-3"/>
  </r>
  <r>
    <s v="S022516"/>
    <x v="100"/>
    <s v="PO149606"/>
    <s v="GRN202766"/>
    <n v="5745029"/>
    <s v="M25 EMC METAL CBL GLAND C/W LOCKNUT IP68"/>
    <s v="Greenford UB6 7RL"/>
    <n v="330"/>
    <x v="2"/>
    <s v="Diesel"/>
    <n v="1.2209999999999999E-3"/>
  </r>
  <r>
    <s v="S022516"/>
    <x v="100"/>
    <s v="PO145639"/>
    <s v="GRN203284"/>
    <s v="11700-7430"/>
    <s v="WIRE 6AWG CLASS 6 600V GRN/YEL UL 10107"/>
    <s v="Greenford UB6 7RL"/>
    <n v="330"/>
    <x v="2"/>
    <s v="Diesel"/>
    <n v="1.2209999999999999E-3"/>
  </r>
  <r>
    <s v="S022516"/>
    <x v="100"/>
    <s v="PO144716"/>
    <s v="GRN203308"/>
    <s v="255-1639-150"/>
    <s v="CABLE 25COND 18AWG 600V BLK 150 FT"/>
    <s v="Greenford UB6 7RL"/>
    <n v="330"/>
    <x v="2"/>
    <s v="Diesel"/>
    <n v="1.2209999999999999E-3"/>
  </r>
  <r>
    <s v="S022516"/>
    <x v="100"/>
    <s v="PO150129"/>
    <s v="GRN203322"/>
    <n v="5745031"/>
    <s v="M20 EMC METAL CABLE GLAND C/W LOCKNUT IP68"/>
    <s v="Greenford UB6 7RL"/>
    <n v="330"/>
    <x v="2"/>
    <s v="Diesel"/>
    <n v="1.2209999999999999E-3"/>
  </r>
  <r>
    <s v="S022516"/>
    <x v="100"/>
    <s v="PO145202"/>
    <s v="GRN203625"/>
    <s v="255-1640-150"/>
    <s v="CABLE CAT5E 24AWG SUNLIGHT &amp; OIL RESISTANT 150 FT"/>
    <s v="Greenford UB6 7RL"/>
    <n v="330"/>
    <x v="2"/>
    <s v="Diesel"/>
    <n v="1.2209999999999999E-3"/>
  </r>
  <r>
    <s v="S022516"/>
    <x v="100"/>
    <s v="PO147552"/>
    <s v="GRN204083"/>
    <n v="30257932"/>
    <s v="12G X 0.75MM2 CABLE OLFLEX CLASSIC 110SY"/>
    <s v="Greenford UB6 7RL"/>
    <n v="330"/>
    <x v="2"/>
    <s v="Diesel"/>
    <n v="1.2209999999999999E-3"/>
  </r>
  <r>
    <s v="S022516"/>
    <x v="100"/>
    <s v="PO148896"/>
    <s v="GRN204211"/>
    <s v="255-1640-150"/>
    <s v="CABLE CAT5E 24AWG SUNLIGHT &amp; OIL RESISTANT 150 FT"/>
    <s v="Greenford UB6 7RL"/>
    <n v="330"/>
    <x v="2"/>
    <s v="Diesel"/>
    <n v="1.2209999999999999E-3"/>
  </r>
  <r>
    <s v="S022516"/>
    <x v="100"/>
    <s v="PO148964"/>
    <s v="GRN204212"/>
    <s v="255-1640-150"/>
    <s v="CABLE CAT5E 24AWG SUNLIGHT &amp; OIL RESISTANT 150 FT"/>
    <s v="Greenford UB6 7RL"/>
    <n v="330"/>
    <x v="2"/>
    <s v="Diesel"/>
    <n v="1.2209999999999999E-3"/>
  </r>
  <r>
    <s v="S022516"/>
    <x v="100"/>
    <s v="PO148720"/>
    <s v="GRN204213"/>
    <s v="255-1640-150"/>
    <s v="CABLE CAT5E 24AWG SUNLIGHT &amp; OIL RESISTANT 150 FT"/>
    <s v="Greenford UB6 7RL"/>
    <n v="330"/>
    <x v="2"/>
    <s v="Diesel"/>
    <n v="1.2209999999999999E-3"/>
  </r>
  <r>
    <s v="S022516"/>
    <x v="100"/>
    <s v="PO149342"/>
    <s v="GRN204214"/>
    <s v="255-1640-150"/>
    <s v="CABLE CAT5E 24AWG SUNLIGHT &amp; OIL RESISTANT 150 FT"/>
    <s v="Greenford UB6 7RL"/>
    <n v="330"/>
    <x v="2"/>
    <s v="Diesel"/>
    <n v="1.2209999999999999E-3"/>
  </r>
  <r>
    <s v="S022516"/>
    <x v="100"/>
    <s v="PO150036"/>
    <s v="GRN204255"/>
    <n v="101031648"/>
    <s v="2G X 0.75MM2 CABLE OLFLEX CLASSIC 110 YY"/>
    <s v="Greenford UB6 7RL"/>
    <n v="330"/>
    <x v="2"/>
    <s v="Diesel"/>
    <n v="1.2209999999999999E-3"/>
  </r>
  <r>
    <s v="S022516"/>
    <x v="100"/>
    <s v="PO147550"/>
    <s v="GRN204396"/>
    <s v="255-1641-150"/>
    <s v="CABLE 3COND 14AWG 600V UL-AWM 150 FT"/>
    <s v="Greenford UB6 7RL"/>
    <n v="330"/>
    <x v="2"/>
    <s v="Diesel"/>
    <n v="1.2209999999999999E-3"/>
  </r>
  <r>
    <s v="S022516"/>
    <x v="100"/>
    <s v="PO149842"/>
    <s v="GRN204397"/>
    <s v="255-1640-150"/>
    <s v="CABLE CAT5E 24AWG SUNLIGHT &amp; OIL RESISTANT 150 FT"/>
    <s v="Greenford UB6 7RL"/>
    <n v="330"/>
    <x v="2"/>
    <s v="Diesel"/>
    <n v="1.2209999999999999E-3"/>
  </r>
  <r>
    <s v="S022516"/>
    <x v="100"/>
    <s v="PO145940"/>
    <s v="GRN204434"/>
    <s v="11700-2472"/>
    <s v="GLAND INSERT 20X20 4-6 MM CABLE OD FOR SKINTOP CUB"/>
    <s v="Greenford UB6 7RL"/>
    <n v="330"/>
    <x v="2"/>
    <s v="Diesel"/>
    <n v="1.2209999999999999E-3"/>
  </r>
  <r>
    <s v="S022516"/>
    <x v="100"/>
    <s v="PO150745"/>
    <s v="GRN204435"/>
    <n v="34204406"/>
    <s v="SURFACE MOUNT BASE SINGLE LEVER 1 ENTRY M20 H-B 10"/>
    <s v="Greenford UB6 7RL"/>
    <n v="330"/>
    <x v="2"/>
    <s v="Diesel"/>
    <n v="1.2209999999999999E-3"/>
  </r>
  <r>
    <s v="S022516"/>
    <x v="100"/>
    <s v="PO147550"/>
    <s v="GRN204444"/>
    <s v="11700-2473"/>
    <s v="GLAND INSERT 20X20 6-9 MM CABLE OD FOR SKINTOP CUB"/>
    <s v="Greenford UB6 7RL"/>
    <n v="330"/>
    <x v="2"/>
    <s v="Diesel"/>
    <n v="1.2209999999999999E-3"/>
  </r>
  <r>
    <s v="S022516"/>
    <x v="100"/>
    <s v="PO148276"/>
    <s v="GRN204446"/>
    <n v="5745012"/>
    <s v="M20 X 1.5 CABLE GLAND NYLON BLACK IP68 + LOCKNUT"/>
    <s v="Greenford UB6 7RL"/>
    <n v="330"/>
    <x v="2"/>
    <s v="Diesel"/>
    <n v="1.2209999999999999E-3"/>
  </r>
  <r>
    <s v="S022516"/>
    <x v="100"/>
    <s v="PO149606"/>
    <s v="GRN204455"/>
    <n v="5745029"/>
    <s v="M25 EMC METAL CBL GLAND C/W LOCKNUT IP68"/>
    <s v="Greenford UB6 7RL"/>
    <n v="330"/>
    <x v="2"/>
    <s v="Diesel"/>
    <n v="1.2209999999999999E-3"/>
  </r>
  <r>
    <s v="S022516"/>
    <x v="100"/>
    <s v="PO150041"/>
    <s v="GRN204456"/>
    <n v="5745029"/>
    <s v="M25 EMC METAL CABLE GLAND C/W LOCKNUT IP68"/>
    <s v="Greenford UB6 7RL"/>
    <n v="330"/>
    <x v="2"/>
    <s v="Diesel"/>
    <n v="1.2209999999999999E-3"/>
  </r>
  <r>
    <s v="S022516"/>
    <x v="100"/>
    <s v="PO151531"/>
    <s v="GRN204457"/>
    <n v="101023228"/>
    <s v="CABLE GLAND INSERT BLACK M20 2 X 5mm"/>
    <s v="Greenford UB6 7RL"/>
    <n v="330"/>
    <x v="2"/>
    <s v="Diesel"/>
    <n v="1.2209999999999999E-3"/>
  </r>
  <r>
    <s v="S022516"/>
    <x v="100"/>
    <s v="PO145579"/>
    <s v="GRN204615"/>
    <n v="1"/>
    <s v="freight inwards"/>
    <s v="Greenford UB6 7RL"/>
    <n v="330"/>
    <x v="2"/>
    <s v="Diesel"/>
    <n v="1.2209999999999999E-3"/>
  </r>
  <r>
    <s v="S023413"/>
    <x v="15"/>
    <s v="PO148548"/>
    <s v="GRN198305"/>
    <n v="101042215"/>
    <s v="VALOPAA VP2225 M8 140W 0.7A"/>
    <s v="33100 Tampere, Finland"/>
    <n v="3916"/>
    <x v="2"/>
    <s v="Diesel"/>
    <n v="3.9815929999999999E-2"/>
  </r>
  <r>
    <s v="S022516"/>
    <x v="100"/>
    <s v="PO149155"/>
    <s v="GRN204616"/>
    <n v="1"/>
    <s v="freight inwards"/>
    <s v="Greenford UB6 7RL"/>
    <n v="330"/>
    <x v="2"/>
    <s v="Diesel"/>
    <n v="1.2209999999999999E-3"/>
  </r>
  <r>
    <s v="S022516"/>
    <x v="100"/>
    <s v="PO149273"/>
    <s v="GRN204617"/>
    <n v="1"/>
    <s v="freight inwards"/>
    <s v="Greenford UB6 7RL"/>
    <n v="330"/>
    <x v="2"/>
    <s v="Diesel"/>
    <n v="1.2209999999999999E-3"/>
  </r>
  <r>
    <s v="S022516"/>
    <x v="100"/>
    <s v="PO148276"/>
    <s v="GRN204722"/>
    <n v="5745012"/>
    <s v="M20 X 1.5 CABLE GLAND NYLON BLACK IP68 + LOCKNUT"/>
    <s v="Greenford UB6 7RL"/>
    <n v="330"/>
    <x v="2"/>
    <s v="Diesel"/>
    <n v="1.2209999999999999E-3"/>
  </r>
  <r>
    <s v="S022516"/>
    <x v="100"/>
    <s v="PO149155"/>
    <s v="GRN204723"/>
    <n v="5745012"/>
    <s v="M20 X 1.5 CABLE GLAND NYLON BLACK IP68 + LOCKNUT"/>
    <s v="Greenford UB6 7RL"/>
    <n v="330"/>
    <x v="2"/>
    <s v="Diesel"/>
    <n v="1.2209999999999999E-3"/>
  </r>
  <r>
    <s v="S022516"/>
    <x v="100"/>
    <s v="PO150755"/>
    <s v="GRN204724"/>
    <n v="5745031"/>
    <s v="M20 EMC METAL CABLE GLAND C/W LOCKNUT IP68"/>
    <s v="Greenford UB6 7RL"/>
    <n v="330"/>
    <x v="2"/>
    <s v="Diesel"/>
    <n v="1.2209999999999999E-3"/>
  </r>
  <r>
    <s v="S022516"/>
    <x v="100"/>
    <s v="PO145639"/>
    <s v="GRN204804"/>
    <s v="11700-7430"/>
    <s v="WIRE 6AWG CLASS 6 600V GRN/YEL UL 10107"/>
    <s v="Greenford UB6 7RL"/>
    <n v="330"/>
    <x v="2"/>
    <s v="Diesel"/>
    <n v="1.2209999999999999E-3"/>
  </r>
  <r>
    <s v="S022516"/>
    <x v="100"/>
    <s v="PO145639"/>
    <s v="GRN204807"/>
    <s v="11700-7430"/>
    <s v="WIRE 6AWG CLASS 6 600V GRN/YEL UL 10107"/>
    <s v="Greenford UB6 7RL"/>
    <n v="330"/>
    <x v="2"/>
    <s v="Diesel"/>
    <n v="1.2209999999999999E-3"/>
  </r>
  <r>
    <s v="S024743"/>
    <x v="101"/>
    <s v="PO141954"/>
    <s v="GRN178521"/>
    <n v="57207445"/>
    <s v="CARAVAN DOOR LOCK KNOB LEISURE PLUS F908"/>
    <s v="Stafford ST18 0PF"/>
    <n v="19.399999999999999"/>
    <x v="1"/>
    <s v="Diesel"/>
    <n v="7.1779999999999994E-5"/>
  </r>
  <r>
    <s v="S024743"/>
    <x v="101"/>
    <s v="PO143431"/>
    <s v="GRN181121"/>
    <n v="57207445"/>
    <s v="CARAVAN DOOR LOCK KNOB LEISURE PLUS F908"/>
    <s v="Stafford ST18 0PF"/>
    <n v="19.399999999999999"/>
    <x v="1"/>
    <s v="Diesel"/>
    <n v="7.1779999999999994E-5"/>
  </r>
  <r>
    <s v="S024743"/>
    <x v="101"/>
    <s v="PO144986"/>
    <s v="GRN185165"/>
    <n v="57207445"/>
    <s v="CARAVAN DOOR LOCK KNOB LEISURE PLUS F908"/>
    <s v="Stafford ST18 0PF"/>
    <n v="19.399999999999999"/>
    <x v="1"/>
    <s v="Diesel"/>
    <n v="7.1779999999999994E-5"/>
  </r>
  <r>
    <s v="S024743"/>
    <x v="101"/>
    <s v="PO146363"/>
    <s v="GRN191545"/>
    <n v="57205926"/>
    <s v="DOMETIC DB1R WINDOW ROLLER BLIND - CREAM WHITE RAL"/>
    <s v="Stafford ST18 0PF"/>
    <n v="19.399999999999999"/>
    <x v="1"/>
    <s v="Diesel"/>
    <n v="7.1779999999999994E-5"/>
  </r>
  <r>
    <s v="S024743"/>
    <x v="101"/>
    <s v="PO147808"/>
    <s v="GRN195559"/>
    <n v="57207445"/>
    <s v="CARAVAN DOOR LOCK KNOB LEISURE PLUS F908"/>
    <s v="Stafford ST18 0PF"/>
    <n v="19.399999999999999"/>
    <x v="1"/>
    <s v="Diesel"/>
    <n v="7.1779999999999994E-5"/>
  </r>
  <r>
    <s v="S024743"/>
    <x v="101"/>
    <s v="PO147808"/>
    <s v="GRN195832"/>
    <n v="57207445"/>
    <s v="CARAVAN DOOR LOCK KNOB LEISURE PLUS F908"/>
    <s v="Stafford ST18 0PF"/>
    <n v="19.399999999999999"/>
    <x v="1"/>
    <s v="Diesel"/>
    <n v="7.1779999999999994E-5"/>
  </r>
  <r>
    <s v="S024743"/>
    <x v="101"/>
    <s v="PO148988"/>
    <s v="GRN200682"/>
    <n v="57207445"/>
    <s v="CARAVAN DOOR LOCK KNOB LEISURE PLUS F908"/>
    <s v="Stafford ST18 0PF"/>
    <n v="19.399999999999999"/>
    <x v="1"/>
    <s v="Diesel"/>
    <n v="7.1779999999999994E-5"/>
  </r>
  <r>
    <s v="S023284"/>
    <x v="19"/>
    <s v="PO143578"/>
    <s v="GRN198324"/>
    <s v="356-1249-1"/>
    <s v="STAINLESS STEEL BEACON BOX W/MOXA"/>
    <s v="Leicester LE19 2DT"/>
    <n v="144"/>
    <x v="1"/>
    <s v="Diesel"/>
    <n v="5.3280000000000001E-2"/>
  </r>
  <r>
    <s v="S024743"/>
    <x v="101"/>
    <s v="PO148988"/>
    <s v="GRN202211"/>
    <n v="57207445"/>
    <s v="CARAVAN DOOR LOCK KNOB LEISURE PLUS F908"/>
    <s v="Stafford ST18 0PF"/>
    <n v="19.399999999999999"/>
    <x v="1"/>
    <s v="Diesel"/>
    <n v="7.1779999999999994E-5"/>
  </r>
  <r>
    <s v="S023284"/>
    <x v="19"/>
    <s v="PO147445"/>
    <s v="GRN198326"/>
    <n v="101036440"/>
    <s v="FLOODLIGHT JUNCTION BOX"/>
    <s v="Leicester LE19 2DT"/>
    <n v="144"/>
    <x v="1"/>
    <s v="Diesel"/>
    <n v="5.3280000000000001E-2"/>
  </r>
  <r>
    <s v="S023284"/>
    <x v="19"/>
    <s v="PO146252"/>
    <s v="GRN198328"/>
    <n v="101036440"/>
    <s v="FLOODLIGHT JUNCTION BOX"/>
    <s v="Leicester LE19 2DT"/>
    <n v="144"/>
    <x v="1"/>
    <s v="Diesel"/>
    <n v="5.3280000000000001E-2"/>
  </r>
  <r>
    <s v="S024346"/>
    <x v="28"/>
    <s v="PO146752"/>
    <s v="GRN198329"/>
    <n v="89205386"/>
    <s v="HYDRAULIC OIL - UNIVIS HVI 26 (20L CONTAINER)"/>
    <s v="Stoke-On-Trent, ST6 4PB"/>
    <n v="10.4"/>
    <x v="3"/>
    <s v="Diesel"/>
    <n v="1.0574200000000001E-3"/>
  </r>
  <r>
    <s v="S024346"/>
    <x v="28"/>
    <s v="PO148564"/>
    <s v="GRN198330"/>
    <n v="89205386"/>
    <s v="HYDRAULIC OIL - UNIVIS HVI 26 (20L CONTAINER)"/>
    <s v="Stoke-On-Trent, ST6 4PB"/>
    <n v="10.4"/>
    <x v="3"/>
    <s v="Diesel"/>
    <n v="1.0574200000000001E-3"/>
  </r>
  <r>
    <s v="S024743"/>
    <x v="101"/>
    <s v="PO147808"/>
    <s v="GRN202212"/>
    <n v="57205926"/>
    <s v="DOMETIC DB1R WINDOW ROLLER BLIND - CREAM WHITE RAL"/>
    <s v="Stafford ST18 0PF"/>
    <n v="19.399999999999999"/>
    <x v="1"/>
    <s v="Diesel"/>
    <n v="7.1779999999999994E-5"/>
  </r>
  <r>
    <s v="S024743"/>
    <x v="101"/>
    <s v="PO149860"/>
    <s v="GRN202213"/>
    <n v="57205926"/>
    <s v="DOMETIC DB1R WINDOW ROLLER BLIND - CREAM WHITE RAL"/>
    <s v="Stafford ST18 0PF"/>
    <n v="19.399999999999999"/>
    <x v="1"/>
    <s v="Diesel"/>
    <n v="7.1779999999999994E-5"/>
  </r>
  <r>
    <s v="S024743"/>
    <x v="101"/>
    <s v="PO148988"/>
    <s v="GRN204033"/>
    <n v="57207445"/>
    <s v="CARAVAN DOOR LOCK KNOB LEISURE PLUS F908"/>
    <s v="Stafford ST18 0PF"/>
    <n v="19.399999999999999"/>
    <x v="1"/>
    <s v="Diesel"/>
    <n v="7.1779999999999994E-5"/>
  </r>
  <r>
    <s v="S024743"/>
    <x v="101"/>
    <s v="PO147808"/>
    <s v="GRN204154"/>
    <n v="57205926"/>
    <s v="DOMETIC DB1R WINDOW ROLLER BLIND - CREAM WHITE RAL"/>
    <s v="Stafford ST18 0PF"/>
    <n v="19.399999999999999"/>
    <x v="1"/>
    <s v="Diesel"/>
    <n v="7.1779999999999994E-5"/>
  </r>
  <r>
    <s v="S024743"/>
    <x v="101"/>
    <s v="PO148988"/>
    <s v="GRN204231"/>
    <n v="57207445"/>
    <s v="CARAVAN DOOR LOCK KNOB LEISURE PLUS F908"/>
    <s v="Stafford ST18 0PF"/>
    <n v="19.399999999999999"/>
    <x v="1"/>
    <s v="Diesel"/>
    <n v="7.1779999999999994E-5"/>
  </r>
  <r>
    <s v="S024743"/>
    <x v="101"/>
    <s v="PO151019"/>
    <s v="GRN204376"/>
    <n v="57205926"/>
    <s v="DOMETIC DB1R WINDOW ROLLER BLIND - CREAM WHITE RAL"/>
    <s v="Stafford ST18 0PF"/>
    <n v="19.399999999999999"/>
    <x v="1"/>
    <s v="Diesel"/>
    <n v="7.1779999999999994E-5"/>
  </r>
  <r>
    <s v="S024548"/>
    <x v="102"/>
    <s v="PO141364"/>
    <s v="GRN178458"/>
    <n v="57204542"/>
    <s v="INDICATING SILICA GEL ALUMINIUM CANISTER 40 GRAM"/>
    <s v="Merseyside L20 1BL"/>
    <n v="116.2"/>
    <x v="2"/>
    <s v="Diesel"/>
    <n v="4.2993999999999997E-4"/>
  </r>
  <r>
    <s v="S024548"/>
    <x v="102"/>
    <s v="PO141469"/>
    <s v="GRN178610"/>
    <n v="57206350"/>
    <s v="FUNNEL WITH CLOSING LID 200mm SEALEY F99200"/>
    <s v="Merseyside L20 1BL"/>
    <n v="116.2"/>
    <x v="2"/>
    <s v="Diesel"/>
    <n v="4.2993999999999997E-4"/>
  </r>
  <r>
    <s v="S024548"/>
    <x v="102"/>
    <s v="PO141469"/>
    <s v="GRN179380"/>
    <n v="57206350"/>
    <s v="FUNNEL WITH CLOSING LID 200mm SEALEY F99200"/>
    <s v="Merseyside L20 1BL"/>
    <n v="116.2"/>
    <x v="2"/>
    <s v="Diesel"/>
    <n v="4.2993999999999997E-4"/>
  </r>
  <r>
    <s v="S024548"/>
    <x v="102"/>
    <s v="PO141544"/>
    <s v="GRN179381"/>
    <n v="57204892"/>
    <s v="CABLE ROLLER GUIDE"/>
    <s v="Merseyside L20 1BL"/>
    <n v="116.2"/>
    <x v="2"/>
    <s v="Diesel"/>
    <n v="4.2993999999999997E-4"/>
  </r>
  <r>
    <s v="S024548"/>
    <x v="102"/>
    <s v="PO141544"/>
    <s v="GRN179582"/>
    <n v="57206071"/>
    <s v="HIGH DENSE FOAM 1000mm x 500mm x 50mm FLIGHTCASE W"/>
    <s v="Merseyside L20 1BL"/>
    <n v="116.2"/>
    <x v="2"/>
    <s v="Diesel"/>
    <n v="4.2993999999999997E-4"/>
  </r>
  <r>
    <s v="S024548"/>
    <x v="102"/>
    <s v="PO141544"/>
    <s v="GRN179628"/>
    <n v="57257354"/>
    <s v="NO-DRILL UNIVERSAL VEHICLE MOUNT WITH 8&quot; FEMALE"/>
    <s v="Merseyside L20 1BL"/>
    <n v="116.2"/>
    <x v="2"/>
    <s v="Diesel"/>
    <n v="4.2993999999999997E-4"/>
  </r>
  <r>
    <s v="S024548"/>
    <x v="102"/>
    <s v="PO142849"/>
    <s v="GRN180086"/>
    <n v="10208506"/>
    <s v="SAE15W/40 MULTIGRADE DIESEL ENGINE OIL (20L DRUM)"/>
    <s v="Merseyside L20 1BL"/>
    <n v="116.2"/>
    <x v="2"/>
    <s v="Diesel"/>
    <n v="4.2993999999999997E-4"/>
  </r>
  <r>
    <s v="S024548"/>
    <x v="102"/>
    <s v="PO142419"/>
    <s v="GRN180149"/>
    <n v="57204542"/>
    <s v="INDICATING SILICA GEL ALUMINIUM CANISTER 40 GRAM"/>
    <s v="Merseyside L20 1BL"/>
    <n v="116.2"/>
    <x v="2"/>
    <s v="Diesel"/>
    <n v="4.2993999999999997E-4"/>
  </r>
  <r>
    <s v="S024099"/>
    <x v="47"/>
    <s v="PO145107"/>
    <s v="GRN201055"/>
    <s v="340-1012-1"/>
    <s v="WELDMENT LINAC SUPPORT STRUCTURE"/>
    <s v="Stafford ST16 3DR"/>
    <n v="49.6"/>
    <x v="3"/>
    <s v="Diesel"/>
    <n v="5.0430800000000005E-2"/>
  </r>
  <r>
    <s v="S024548"/>
    <x v="102"/>
    <s v="PO142419"/>
    <s v="GRN180258"/>
    <n v="57257355"/>
    <s v="TELE-POLE MALE 12&quot; LONG"/>
    <s v="Merseyside L20 1BL"/>
    <n v="116.2"/>
    <x v="2"/>
    <s v="Diesel"/>
    <n v="4.2993999999999997E-4"/>
  </r>
  <r>
    <s v="S024548"/>
    <x v="102"/>
    <s v="PO141544"/>
    <s v="GRN180259"/>
    <n v="57257355"/>
    <s v="TELE-POLE MALE 12&quot; LONG"/>
    <s v="Merseyside L20 1BL"/>
    <n v="116.2"/>
    <x v="2"/>
    <s v="Diesel"/>
    <n v="4.2993999999999997E-4"/>
  </r>
  <r>
    <s v="S024548"/>
    <x v="102"/>
    <s v="PO141544"/>
    <s v="GRN180503"/>
    <n v="57257354"/>
    <s v="NO-DRILL UNIVERSAL VEHICLE MOUNT WITH 8&quot; FEMALE"/>
    <s v="Merseyside L20 1BL"/>
    <n v="116.2"/>
    <x v="2"/>
    <s v="Diesel"/>
    <n v="4.2993999999999997E-4"/>
  </r>
  <r>
    <s v="S024548"/>
    <x v="102"/>
    <s v="PO141544"/>
    <s v="GRN180507"/>
    <n v="57206071"/>
    <s v="HIGH DENSE FOAM 1000mm x 500mm x 50mm FLIGHTCASE W"/>
    <s v="Merseyside L20 1BL"/>
    <n v="116.2"/>
    <x v="2"/>
    <s v="Diesel"/>
    <n v="4.2993999999999997E-4"/>
  </r>
  <r>
    <s v="S024548"/>
    <x v="102"/>
    <s v="PO142601"/>
    <s v="GRN180540"/>
    <n v="4945012"/>
    <s v="SECURITY HAND RAIL - WHITE MILENCO 2066"/>
    <s v="Merseyside L20 1BL"/>
    <n v="116.2"/>
    <x v="2"/>
    <s v="Diesel"/>
    <n v="4.2993999999999997E-4"/>
  </r>
  <r>
    <s v="S024548"/>
    <x v="102"/>
    <s v="PO141544"/>
    <s v="GRN180983"/>
    <n v="57257356"/>
    <s v="DOUBLE SWING ARM WITH SWIVEL SOCKET MOUNT"/>
    <s v="Merseyside L20 1BL"/>
    <n v="116.2"/>
    <x v="2"/>
    <s v="Diesel"/>
    <n v="4.2993999999999997E-4"/>
  </r>
  <r>
    <s v="S024548"/>
    <x v="102"/>
    <s v="PO142601"/>
    <s v="GRN180986"/>
    <n v="57205939"/>
    <s v="INDEX PLUNGER - COMPACT M12 X 1.5 STAINLESS STEEL"/>
    <s v="Merseyside L20 1BL"/>
    <n v="116.2"/>
    <x v="2"/>
    <s v="Diesel"/>
    <n v="4.2993999999999997E-4"/>
  </r>
  <r>
    <s v="S024548"/>
    <x v="102"/>
    <s v="PO142419"/>
    <s v="GRN180989"/>
    <n v="57205939"/>
    <s v="INDEX PLUNGER - COMPACT M12 X 1.5 STAINLESS STEEL"/>
    <s v="Merseyside L20 1BL"/>
    <n v="116.2"/>
    <x v="2"/>
    <s v="Diesel"/>
    <n v="4.2993999999999997E-4"/>
  </r>
  <r>
    <s v="S024548"/>
    <x v="102"/>
    <s v="PO141620"/>
    <s v="GRN180994"/>
    <n v="57206072"/>
    <s v="SPIDER UTILITY CASE FLIGHT CASE BRIEFCASE SP67 FLI"/>
    <s v="Merseyside L20 1BL"/>
    <n v="116.2"/>
    <x v="2"/>
    <s v="Diesel"/>
    <n v="4.2993999999999997E-4"/>
  </r>
  <r>
    <s v="S024548"/>
    <x v="102"/>
    <s v="PO141620"/>
    <s v="GRN180997"/>
    <n v="57206072"/>
    <s v="SPIDER UTILITY CASE FLIGHT CASE BRIEFCASE SP67 FLI"/>
    <s v="Merseyside L20 1BL"/>
    <n v="116.2"/>
    <x v="2"/>
    <s v="Diesel"/>
    <n v="4.2993999999999997E-4"/>
  </r>
  <r>
    <s v="S024548"/>
    <x v="102"/>
    <s v="PO142506"/>
    <s v="GRN181628"/>
    <n v="57206350"/>
    <s v="FUNNEL WITH CLOSING LID 200mm SEALEY F99200"/>
    <s v="Merseyside L20 1BL"/>
    <n v="116.2"/>
    <x v="2"/>
    <s v="Diesel"/>
    <n v="4.2993999999999997E-4"/>
  </r>
  <r>
    <s v="S001121"/>
    <x v="5"/>
    <s v="PO149742"/>
    <s v="GRN198360"/>
    <s v="11700-6227"/>
    <s v="FACTORYTALK SE SITE EDITION STATION LICENSE 25 SCR"/>
    <s v="Salford M5 4BE"/>
    <n v="103.6"/>
    <x v="2"/>
    <s v="Diesel"/>
    <n v="3.8331999999999998E-4"/>
  </r>
  <r>
    <s v="S024548"/>
    <x v="102"/>
    <s v="PO142601"/>
    <s v="GRN181634"/>
    <n v="57257355"/>
    <s v="TELE-POLE MALE 12&quot; LONG"/>
    <s v="Merseyside L20 1BL"/>
    <n v="116.2"/>
    <x v="2"/>
    <s v="Diesel"/>
    <n v="4.2993999999999997E-4"/>
  </r>
  <r>
    <s v="S001121"/>
    <x v="5"/>
    <s v="PO149737"/>
    <s v="GRN198362"/>
    <s v="11700-6227"/>
    <s v="FACTORYTALK SE SITE EDITION STATION LICENSE 25 SCR"/>
    <s v="Salford M5 4BE"/>
    <n v="103.6"/>
    <x v="2"/>
    <s v="Diesel"/>
    <n v="3.8331999999999998E-4"/>
  </r>
  <r>
    <s v="S001121"/>
    <x v="5"/>
    <s v="PO149743"/>
    <s v="GRN198366"/>
    <s v="11700-6227"/>
    <s v="FACTORYTALK SE SITE EDITION STATION LICENSE 25 SCR"/>
    <s v="Salford M5 4BE"/>
    <n v="103.6"/>
    <x v="2"/>
    <s v="Diesel"/>
    <n v="3.8331999999999998E-4"/>
  </r>
  <r>
    <s v="S024548"/>
    <x v="102"/>
    <s v="PO142419"/>
    <s v="GRN182561"/>
    <n v="57254788"/>
    <s v="STAINLESS STEEL SLOTTED SHIM PACK PRECISION BRAND"/>
    <s v="Merseyside L20 1BL"/>
    <n v="116.2"/>
    <x v="2"/>
    <s v="Diesel"/>
    <n v="4.2993999999999997E-4"/>
  </r>
  <r>
    <s v="S024548"/>
    <x v="102"/>
    <s v="PO142506"/>
    <s v="GRN182562"/>
    <n v="57206350"/>
    <s v="FUNNEL WITH CLOSING LID 200mm SEALEY F99200"/>
    <s v="Merseyside L20 1BL"/>
    <n v="116.2"/>
    <x v="2"/>
    <s v="Diesel"/>
    <n v="4.2993999999999997E-4"/>
  </r>
  <r>
    <s v="S024548"/>
    <x v="102"/>
    <s v="PO142601"/>
    <s v="GRN182575"/>
    <n v="57204892"/>
    <s v="CABLE ROLLER GUIDE"/>
    <s v="Merseyside L20 1BL"/>
    <n v="116.2"/>
    <x v="2"/>
    <s v="Diesel"/>
    <n v="4.2993999999999997E-4"/>
  </r>
  <r>
    <s v="S024548"/>
    <x v="102"/>
    <s v="PO142419"/>
    <s v="GRN182671"/>
    <n v="57206071"/>
    <s v="HIGH DENSE FOAM 1000mm x 500mm x 50mm FLIGHTCASE W"/>
    <s v="Merseyside L20 1BL"/>
    <n v="116.2"/>
    <x v="2"/>
    <s v="Diesel"/>
    <n v="4.2993999999999997E-4"/>
  </r>
  <r>
    <s v="S024548"/>
    <x v="102"/>
    <s v="PO144136"/>
    <s v="GRN183701"/>
    <n v="10208506"/>
    <s v="SAE15W/40 MULTIGRADE DIESEL ENGINE OIL (20L DRUM)"/>
    <s v="Merseyside L20 1BL"/>
    <n v="116.2"/>
    <x v="2"/>
    <s v="Diesel"/>
    <n v="4.2993999999999997E-4"/>
  </r>
  <r>
    <s v="S024548"/>
    <x v="102"/>
    <s v="PO144173"/>
    <s v="GRN183774"/>
    <n v="57204892"/>
    <s v="CABLE ROLLER GUIDE"/>
    <s v="Merseyside L20 1BL"/>
    <n v="116.2"/>
    <x v="2"/>
    <s v="Diesel"/>
    <n v="4.2993999999999997E-4"/>
  </r>
  <r>
    <s v="S024548"/>
    <x v="102"/>
    <s v="PO144307"/>
    <s v="GRN183777"/>
    <n v="10208506"/>
    <s v="SAE15W/40 MULTIGRADE DIESEL ENGINE OIL (20L DRUM)"/>
    <s v="Merseyside L20 1BL"/>
    <n v="116.2"/>
    <x v="2"/>
    <s v="Diesel"/>
    <n v="4.2993999999999997E-4"/>
  </r>
  <r>
    <s v="S024548"/>
    <x v="102"/>
    <s v="PO144307"/>
    <s v="GRN183861"/>
    <n v="57206350"/>
    <s v="FUNNEL WITH CLOSING LID 200MM"/>
    <s v="Merseyside L20 1BL"/>
    <n v="116.2"/>
    <x v="2"/>
    <s v="Diesel"/>
    <n v="4.2993999999999997E-4"/>
  </r>
  <r>
    <s v="S024548"/>
    <x v="102"/>
    <s v="PO141544"/>
    <s v="GRN184073"/>
    <n v="57257356"/>
    <s v="DOUBLE SWING ARM WITH SWIVEL SOCKET MOUNT"/>
    <s v="Merseyside L20 1BL"/>
    <n v="116.2"/>
    <x v="2"/>
    <s v="Diesel"/>
    <n v="4.2993999999999997E-4"/>
  </r>
  <r>
    <s v="S024548"/>
    <x v="102"/>
    <s v="PO142601"/>
    <s v="GRN184078"/>
    <n v="57257354"/>
    <s v="NO-DRILL UNIVERSAL VEHICLE MOUNT WITH 8&quot; FEMALE"/>
    <s v="Merseyside L20 1BL"/>
    <n v="116.2"/>
    <x v="2"/>
    <s v="Diesel"/>
    <n v="4.2993999999999997E-4"/>
  </r>
  <r>
    <s v="S024548"/>
    <x v="102"/>
    <s v="PO144307"/>
    <s v="GRN184184"/>
    <n v="57204892"/>
    <s v="CABLE ROLLER GUIDE"/>
    <s v="Merseyside L20 1BL"/>
    <n v="116.2"/>
    <x v="2"/>
    <s v="Diesel"/>
    <n v="4.2993999999999997E-4"/>
  </r>
  <r>
    <s v="S024548"/>
    <x v="102"/>
    <s v="PO142419"/>
    <s v="GRN184300"/>
    <n v="4945012"/>
    <s v="SECURITY HAND RAIL - WHITE MILENCO 2066"/>
    <s v="Merseyside L20 1BL"/>
    <n v="116.2"/>
    <x v="2"/>
    <s v="Diesel"/>
    <n v="4.2993999999999997E-4"/>
  </r>
  <r>
    <s v="S024548"/>
    <x v="102"/>
    <s v="PO144016"/>
    <s v="GRN184585"/>
    <n v="57257354"/>
    <s v="NO-DRILL UNIVERSAL VEHICLE MOUNT WITH 8&quot; FEMALE"/>
    <s v="Merseyside L20 1BL"/>
    <n v="116.2"/>
    <x v="2"/>
    <s v="Diesel"/>
    <n v="4.2993999999999997E-4"/>
  </r>
  <r>
    <s v="S024548"/>
    <x v="102"/>
    <s v="PO144016"/>
    <s v="GRN185834"/>
    <n v="57206350"/>
    <s v="FUNNEL WITH CLOSING LID 200MM"/>
    <s v="Merseyside L20 1BL"/>
    <n v="116.2"/>
    <x v="2"/>
    <s v="Diesel"/>
    <n v="4.2993999999999997E-4"/>
  </r>
  <r>
    <s v="S024548"/>
    <x v="102"/>
    <s v="PO142506"/>
    <s v="GRN185918"/>
    <n v="58203440"/>
    <s v="SPLASHPROOF BLADE FUSEHOLDER"/>
    <s v="Merseyside L20 1BL"/>
    <n v="116.2"/>
    <x v="2"/>
    <s v="Diesel"/>
    <n v="4.2993999999999997E-4"/>
  </r>
  <r>
    <s v="S024548"/>
    <x v="102"/>
    <s v="PO139919"/>
    <s v="GRN186038"/>
    <n v="57204542"/>
    <s v="INDICATING SILICA GEL ALUMINIUM CANISTER 40 GRAM"/>
    <s v="Merseyside L20 1BL"/>
    <n v="116.2"/>
    <x v="2"/>
    <s v="Diesel"/>
    <n v="4.2993999999999997E-4"/>
  </r>
  <r>
    <s v="S000892"/>
    <x v="16"/>
    <s v="PO148193"/>
    <s v="GRN198404"/>
    <s v="11701-3349"/>
    <s v="TRIPLE SURFACE MOUNTED POWER SOCKET 12-24 V, 20 A"/>
    <s v="Stockport SK4 2JT"/>
    <n v="55"/>
    <x v="2"/>
    <s v="Diesel"/>
    <n v="2.0350000000000001E-4"/>
  </r>
  <r>
    <s v="S024548"/>
    <x v="102"/>
    <s v="PO139919"/>
    <s v="GRN186146"/>
    <n v="57204542"/>
    <s v="INDICATING SILICA GEL ALUMINIUM CANISTER 40 GRAM"/>
    <s v="Merseyside L20 1BL"/>
    <n v="116.2"/>
    <x v="2"/>
    <s v="Diesel"/>
    <n v="4.2993999999999997E-4"/>
  </r>
  <r>
    <s v="S024548"/>
    <x v="102"/>
    <s v="PO144016"/>
    <s v="GRN186239"/>
    <n v="57257354"/>
    <s v="NO-DRILL UNIVERSAL VEHICLE MOUNT WITH 8&quot; FEMALE"/>
    <s v="Merseyside L20 1BL"/>
    <n v="116.2"/>
    <x v="2"/>
    <s v="Diesel"/>
    <n v="4.2993999999999997E-4"/>
  </r>
  <r>
    <s v="S024548"/>
    <x v="102"/>
    <s v="PO144307"/>
    <s v="GRN187145"/>
    <n v="57257354"/>
    <s v="NO-DRILL UNIVERSAL VEHICLE MOUNT WITH 8&quot; FEMALE"/>
    <s v="Merseyside L20 1BL"/>
    <n v="116.2"/>
    <x v="2"/>
    <s v="Diesel"/>
    <n v="4.2993999999999997E-4"/>
  </r>
  <r>
    <s v="S024548"/>
    <x v="102"/>
    <s v="PO145886"/>
    <s v="GRN187281"/>
    <n v="10208506"/>
    <s v="SAE15W/40 MULTIGRADE DIESEL ENGINE OIL (20L DRUM)"/>
    <s v="Merseyside L20 1BL"/>
    <n v="116.2"/>
    <x v="2"/>
    <s v="Diesel"/>
    <n v="4.2993999999999997E-4"/>
  </r>
  <r>
    <s v="S024548"/>
    <x v="102"/>
    <s v="PO144307"/>
    <s v="GRN187443"/>
    <n v="57204892"/>
    <s v="CABLE ROLLER GUIDE"/>
    <s v="Merseyside L20 1BL"/>
    <n v="116.2"/>
    <x v="2"/>
    <s v="Diesel"/>
    <n v="4.2993999999999997E-4"/>
  </r>
  <r>
    <s v="S024548"/>
    <x v="102"/>
    <s v="PO144628"/>
    <s v="GRN187444"/>
    <n v="4945012"/>
    <s v="SECURITY HAND RAIL - WHITE MILENCO 2066"/>
    <s v="Merseyside L20 1BL"/>
    <n v="116.2"/>
    <x v="2"/>
    <s v="Diesel"/>
    <n v="4.2993999999999997E-4"/>
  </r>
  <r>
    <s v="S024548"/>
    <x v="102"/>
    <s v="PO144307"/>
    <s v="GRN187445"/>
    <n v="4945012"/>
    <s v="SECURITY HAND RAIL - WHITE MILENCO 2066"/>
    <s v="Merseyside L20 1BL"/>
    <n v="116.2"/>
    <x v="2"/>
    <s v="Diesel"/>
    <n v="4.2993999999999997E-4"/>
  </r>
  <r>
    <s v="S001121"/>
    <x v="5"/>
    <s v="PO147688"/>
    <s v="GRN198418"/>
    <n v="50205993"/>
    <s v="1492 JUMPER BARS CJR NO COVER 8 3 POLE BLACK"/>
    <s v="Salford M5 4BE"/>
    <n v="103.6"/>
    <x v="2"/>
    <s v="Diesel"/>
    <n v="3.8331999999999998E-4"/>
  </r>
  <r>
    <s v="S024548"/>
    <x v="102"/>
    <s v="PO144628"/>
    <s v="GRN187448"/>
    <n v="57257356"/>
    <s v="DOUBLE SWING ARM WITH SWIVEL SOCKET MOUNT"/>
    <s v="Merseyside L20 1BL"/>
    <n v="116.2"/>
    <x v="2"/>
    <s v="Diesel"/>
    <n v="4.2993999999999997E-4"/>
  </r>
  <r>
    <s v="S024548"/>
    <x v="102"/>
    <s v="PO144628"/>
    <s v="GRN187450"/>
    <n v="57257355"/>
    <s v="TELE-POLE MALE 12&quot; LONG"/>
    <s v="Merseyside L20 1BL"/>
    <n v="116.2"/>
    <x v="2"/>
    <s v="Diesel"/>
    <n v="4.2993999999999997E-4"/>
  </r>
  <r>
    <s v="S024548"/>
    <x v="102"/>
    <s v="PO145869"/>
    <s v="GRN187451"/>
    <n v="57204542"/>
    <s v="INDICATING SILICA GEL ALUMINIUM CANISTER 40 GRAM"/>
    <s v="Merseyside L20 1BL"/>
    <n v="116.2"/>
    <x v="2"/>
    <s v="Diesel"/>
    <n v="4.2993999999999997E-4"/>
  </r>
  <r>
    <s v="S024548"/>
    <x v="102"/>
    <s v="PO144307"/>
    <s v="GRN187491"/>
    <n v="58203440"/>
    <s v="SPLASHPROOF BLADE FUSEHOLDER"/>
    <s v="Merseyside L20 1BL"/>
    <n v="116.2"/>
    <x v="2"/>
    <s v="Diesel"/>
    <n v="4.2993999999999997E-4"/>
  </r>
  <r>
    <s v="S024548"/>
    <x v="102"/>
    <s v="PO144307"/>
    <s v="GRN187493"/>
    <n v="57206350"/>
    <s v="FUNNEL WITH CLOSING LID 200MM"/>
    <s v="Merseyside L20 1BL"/>
    <n v="116.2"/>
    <x v="2"/>
    <s v="Diesel"/>
    <n v="4.2993999999999997E-4"/>
  </r>
  <r>
    <s v="S000892"/>
    <x v="16"/>
    <s v="PO149776"/>
    <s v="GRN198429"/>
    <n v="101044665"/>
    <s v="5 PORT USB 3.0 EXTERNAL MULTI CARD READER"/>
    <s v="Stockport SK4 2JT"/>
    <n v="55"/>
    <x v="2"/>
    <s v="Diesel"/>
    <n v="2.0350000000000001E-4"/>
  </r>
  <r>
    <s v="S024548"/>
    <x v="102"/>
    <s v="PO144628"/>
    <s v="GRN187500"/>
    <n v="57257354"/>
    <s v="NO-DRILL UNIVERSAL VEHICLE MOUNT WITH 8&quot; FEMALE"/>
    <s v="Merseyside L20 1BL"/>
    <n v="116.2"/>
    <x v="2"/>
    <s v="Diesel"/>
    <n v="4.2993999999999997E-4"/>
  </r>
  <r>
    <s v="S024548"/>
    <x v="102"/>
    <s v="PO144016"/>
    <s v="GRN187518"/>
    <n v="57204892"/>
    <s v="CABLE ROLLER GUIDE"/>
    <s v="Merseyside L20 1BL"/>
    <n v="116.2"/>
    <x v="2"/>
    <s v="Diesel"/>
    <n v="4.2993999999999997E-4"/>
  </r>
  <r>
    <s v="S024548"/>
    <x v="102"/>
    <s v="PO144307"/>
    <s v="GRN188442"/>
    <n v="57206071"/>
    <s v="HIGH DENSE FOAM 1000mm x 500mm x 50mm FLIGHTCASE W"/>
    <s v="Merseyside L20 1BL"/>
    <n v="116.2"/>
    <x v="2"/>
    <s v="Diesel"/>
    <n v="4.2993999999999997E-4"/>
  </r>
  <r>
    <s v="S024548"/>
    <x v="102"/>
    <s v="PO144307"/>
    <s v="GRN188445"/>
    <n v="57206072"/>
    <s v="SPIDER UTILITY CASE FLIGHT CASE SP67 640 X 525 X 3"/>
    <s v="Merseyside L20 1BL"/>
    <n v="116.2"/>
    <x v="2"/>
    <s v="Diesel"/>
    <n v="4.2993999999999997E-4"/>
  </r>
  <r>
    <s v="S024548"/>
    <x v="102"/>
    <s v="PO145407"/>
    <s v="GRN188447"/>
    <n v="4945012"/>
    <s v="SECURITY HAND RAIL - WHITE MILENCO 2066"/>
    <s v="Merseyside L20 1BL"/>
    <n v="116.2"/>
    <x v="2"/>
    <s v="Diesel"/>
    <n v="4.2993999999999997E-4"/>
  </r>
  <r>
    <s v="S024548"/>
    <x v="102"/>
    <s v="PO144307"/>
    <s v="GRN188450"/>
    <n v="57254788"/>
    <s v="STAINLESS STEEL SLOTTED SHIM PACK PRECISION BRAND"/>
    <s v="Merseyside L20 1BL"/>
    <n v="116.2"/>
    <x v="2"/>
    <s v="Diesel"/>
    <n v="4.2993999999999997E-4"/>
  </r>
  <r>
    <s v="S024548"/>
    <x v="102"/>
    <s v="PO144307"/>
    <s v="GRN188456"/>
    <n v="57205939"/>
    <s v="INDEX PLUNGER - COMPACT M12 X 1.5 STAINLESS STEEL"/>
    <s v="Merseyside L20 1BL"/>
    <n v="116.2"/>
    <x v="2"/>
    <s v="Diesel"/>
    <n v="4.2993999999999997E-4"/>
  </r>
  <r>
    <s v="S024548"/>
    <x v="102"/>
    <s v="PO144307"/>
    <s v="GRN188501"/>
    <n v="57257356"/>
    <s v="DOUBLE SWING ARM WITH SWIVEL SOCKET MOUNT"/>
    <s v="Merseyside L20 1BL"/>
    <n v="116.2"/>
    <x v="2"/>
    <s v="Diesel"/>
    <n v="4.2993999999999997E-4"/>
  </r>
  <r>
    <s v="S024548"/>
    <x v="102"/>
    <s v="PO144307"/>
    <s v="GRN188506"/>
    <n v="57257355"/>
    <s v="TELE-POLE MALE 12&quot; LONG"/>
    <s v="Merseyside L20 1BL"/>
    <n v="116.2"/>
    <x v="2"/>
    <s v="Diesel"/>
    <n v="4.2993999999999997E-4"/>
  </r>
  <r>
    <s v="S024548"/>
    <x v="102"/>
    <s v="PO146464"/>
    <s v="GRN188847"/>
    <n v="10208506"/>
    <s v="SAE15W/40 MULTIGRADE DIESEL ENGINE OIL (20L DRUM)"/>
    <s v="Merseyside L20 1BL"/>
    <n v="116.2"/>
    <x v="2"/>
    <s v="Diesel"/>
    <n v="4.2993999999999997E-4"/>
  </r>
  <r>
    <s v="S024548"/>
    <x v="102"/>
    <s v="PO146464"/>
    <s v="GRN189026"/>
    <n v="57204892"/>
    <s v="CABLE ROLLER GUIDE"/>
    <s v="Merseyside L20 1BL"/>
    <n v="116.2"/>
    <x v="2"/>
    <s v="Diesel"/>
    <n v="4.2993999999999997E-4"/>
  </r>
  <r>
    <s v="S024548"/>
    <x v="102"/>
    <s v="PO146464"/>
    <s v="GRN189551"/>
    <n v="10208506"/>
    <s v="SAE15W/40 MULTIGRADE DIESEL ENGINE OIL (20L DRUM)"/>
    <s v="Merseyside L20 1BL"/>
    <n v="116.2"/>
    <x v="2"/>
    <s v="Diesel"/>
    <n v="4.2993999999999997E-4"/>
  </r>
  <r>
    <s v="S025431"/>
    <x v="0"/>
    <s v="PO149569"/>
    <s v="GRN198459"/>
    <s v="332-1657-1"/>
    <s v="ASSY ZBV TRAFFIC LIGHT"/>
    <s v="Boston Massachusetts"/>
    <n v="3154"/>
    <x v="0"/>
    <s v="Crude"/>
    <n v="2.5295079999999999"/>
  </r>
  <r>
    <s v="S025431"/>
    <x v="0"/>
    <s v="PO149568"/>
    <s v="GRN198461"/>
    <s v="11540-0018"/>
    <s v="PASTE SILICONE DIELECTRIC"/>
    <s v="Boston Massachusetts"/>
    <n v="3154"/>
    <x v="0"/>
    <s v="Crude"/>
    <n v="1.0118031999999999E-2"/>
  </r>
  <r>
    <s v="S024548"/>
    <x v="102"/>
    <s v="PO146653"/>
    <s v="GRN189552"/>
    <n v="10208506"/>
    <s v="SAE15W/40 MULTIGRADE DIESEL ENGINE OIL (20L DRUM)"/>
    <s v="Merseyside L20 1BL"/>
    <n v="116.2"/>
    <x v="2"/>
    <s v="Diesel"/>
    <n v="4.2993999999999997E-4"/>
  </r>
  <r>
    <s v="S001121"/>
    <x v="5"/>
    <s v="PO145031"/>
    <s v="GRN198465"/>
    <n v="50205993"/>
    <s v="1492 JUMPER BARS CJR NO COVER 8 3 POLE BLACK"/>
    <s v="Salford M5 4BE"/>
    <n v="103.6"/>
    <x v="2"/>
    <s v="Diesel"/>
    <n v="3.8331999999999998E-4"/>
  </r>
  <r>
    <s v="S024548"/>
    <x v="102"/>
    <s v="PO146464"/>
    <s v="GRN189691"/>
    <n v="57257355"/>
    <s v="TELE-POLE MALE 12&quot; LONG"/>
    <s v="Merseyside L20 1BL"/>
    <n v="116.2"/>
    <x v="2"/>
    <s v="Diesel"/>
    <n v="4.2993999999999997E-4"/>
  </r>
  <r>
    <s v="S001121"/>
    <x v="5"/>
    <s v="PO143183"/>
    <s v="GRN198467"/>
    <n v="50205993"/>
    <s v="1492 JUMPER BARS CJR NO COVER 8 3 POLE BLACK"/>
    <s v="Salford M5 4BE"/>
    <n v="103.6"/>
    <x v="2"/>
    <s v="Diesel"/>
    <n v="3.8331999999999998E-4"/>
  </r>
  <r>
    <s v="S024548"/>
    <x v="102"/>
    <s v="PO144307"/>
    <s v="GRN189704"/>
    <n v="57257356"/>
    <s v="DOUBLE SWING ARM WITH SWIVEL SOCKET MOUNT"/>
    <s v="Merseyside L20 1BL"/>
    <n v="116.2"/>
    <x v="2"/>
    <s v="Diesel"/>
    <n v="4.2993999999999997E-4"/>
  </r>
  <r>
    <s v="S001121"/>
    <x v="5"/>
    <s v="PO143186"/>
    <s v="GRN198471"/>
    <n v="50205993"/>
    <s v="1492 JUMPER BARS CJR NO COVER 8 3 POLE BLACK"/>
    <s v="Salford M5 4BE"/>
    <n v="103.6"/>
    <x v="2"/>
    <s v="Diesel"/>
    <n v="3.8331999999999998E-4"/>
  </r>
  <r>
    <s v="S024548"/>
    <x v="102"/>
    <s v="PO144307"/>
    <s v="GRN189705"/>
    <n v="57257355"/>
    <s v="TELE-POLE MALE 12&quot; LONG"/>
    <s v="Merseyside L20 1BL"/>
    <n v="116.2"/>
    <x v="2"/>
    <s v="Diesel"/>
    <n v="4.2993999999999997E-4"/>
  </r>
  <r>
    <s v="S024548"/>
    <x v="102"/>
    <s v="PO144307"/>
    <s v="GRN189708"/>
    <n v="57257354"/>
    <s v="NO-DRILL UNIVERSAL VEHICLE MOUNT WITH 8&quot; FEMALE"/>
    <s v="Merseyside L20 1BL"/>
    <n v="116.2"/>
    <x v="2"/>
    <s v="Diesel"/>
    <n v="4.2993999999999997E-4"/>
  </r>
  <r>
    <s v="S024548"/>
    <x v="102"/>
    <s v="PO144307"/>
    <s v="GRN189835"/>
    <n v="57204892"/>
    <s v="CABLE ROLLER GUIDE"/>
    <s v="Merseyside L20 1BL"/>
    <n v="116.2"/>
    <x v="2"/>
    <s v="Diesel"/>
    <n v="4.2993999999999997E-4"/>
  </r>
  <r>
    <s v="S024548"/>
    <x v="102"/>
    <s v="PO146653"/>
    <s v="GRN189900"/>
    <n v="57254788"/>
    <s v="STAINLESS STEEL SLOTTED SHIM PACK PRECISION BRAND"/>
    <s v="Merseyside L20 1BL"/>
    <n v="116.2"/>
    <x v="2"/>
    <s v="Diesel"/>
    <n v="4.2993999999999997E-4"/>
  </r>
  <r>
    <s v="S024548"/>
    <x v="102"/>
    <s v="PO142506"/>
    <s v="GRN189911"/>
    <n v="58203440"/>
    <s v="SPLASHPROOF BLADE FUSEHOLDER"/>
    <s v="Merseyside L20 1BL"/>
    <n v="116.2"/>
    <x v="2"/>
    <s v="Diesel"/>
    <n v="4.2993999999999997E-4"/>
  </r>
  <r>
    <s v="S000892"/>
    <x v="16"/>
    <s v="PO149776"/>
    <s v="GRN198478"/>
    <n v="3045002"/>
    <s v="PLUG LEAD STRAIGHT IEC C14 10A  - 5 MT LONG"/>
    <s v="Stockport SK4 2JT"/>
    <n v="55"/>
    <x v="2"/>
    <s v="Diesel"/>
    <n v="2.0350000000000001E-4"/>
  </r>
  <r>
    <s v="S024548"/>
    <x v="102"/>
    <s v="PO146464"/>
    <s v="GRN190071"/>
    <n v="4945012"/>
    <s v="SECURITY HAND RAIL - WHITE MILENCO 2066"/>
    <s v="Merseyside L20 1BL"/>
    <n v="116.2"/>
    <x v="2"/>
    <s v="Diesel"/>
    <n v="4.2993999999999997E-4"/>
  </r>
  <r>
    <s v="S024548"/>
    <x v="102"/>
    <s v="PO147033"/>
    <s v="GRN190431"/>
    <n v="57204542"/>
    <s v="INDICATING SILICA GEL ALUMINIUM CANISTER 40 GRAM"/>
    <s v="Merseyside L20 1BL"/>
    <n v="116.2"/>
    <x v="2"/>
    <s v="Diesel"/>
    <n v="4.2993999999999997E-4"/>
  </r>
  <r>
    <s v="S024548"/>
    <x v="102"/>
    <s v="PO147033"/>
    <s v="GRN191382"/>
    <n v="57257356"/>
    <s v="DOUBLE SWING ARM WITH SWIVEL SOCKET MOUNT"/>
    <s v="Merseyside L20 1BL"/>
    <n v="116.2"/>
    <x v="2"/>
    <s v="Diesel"/>
    <n v="4.2993999999999997E-4"/>
  </r>
  <r>
    <s v="S024548"/>
    <x v="102"/>
    <s v="PO146872"/>
    <s v="GRN191383"/>
    <n v="57257354"/>
    <s v="NO-DRILL UNIVERSAL VEHICLE MOUNT WITH 8&quot; FEMALE"/>
    <s v="Merseyside L20 1BL"/>
    <n v="116.2"/>
    <x v="2"/>
    <s v="Diesel"/>
    <n v="4.2993999999999997E-4"/>
  </r>
  <r>
    <s v="S024548"/>
    <x v="102"/>
    <s v="PO147203"/>
    <s v="GRN191591"/>
    <n v="57204542"/>
    <s v="INDICATING SILICA GEL ALUMINIUM CANISTER 40 GRAM"/>
    <s v="Merseyside L20 1BL"/>
    <n v="116.2"/>
    <x v="2"/>
    <s v="Diesel"/>
    <n v="4.2993999999999997E-4"/>
  </r>
  <r>
    <s v="S024548"/>
    <x v="102"/>
    <s v="PO144307"/>
    <s v="GRN192364"/>
    <n v="57206072"/>
    <s v="SPIDER UTILITY CASE FLIGHT CASE SP67 640 X 525 X 3"/>
    <s v="Merseyside L20 1BL"/>
    <n v="116.2"/>
    <x v="2"/>
    <s v="Diesel"/>
    <n v="4.2993999999999997E-4"/>
  </r>
  <r>
    <s v="S024548"/>
    <x v="102"/>
    <s v="PO144307"/>
    <s v="GRN192366"/>
    <n v="57206071"/>
    <s v="HIGH DENSE FOAM 1000mm x 500mm x 50mm FLIGHTCASE W"/>
    <s v="Merseyside L20 1BL"/>
    <n v="116.2"/>
    <x v="2"/>
    <s v="Diesel"/>
    <n v="4.2993999999999997E-4"/>
  </r>
  <r>
    <s v="S000892"/>
    <x v="16"/>
    <s v="PO149806"/>
    <s v="GRN198507"/>
    <n v="1"/>
    <s v="freight inwards"/>
    <s v="Stockport SK4 2JT"/>
    <n v="55"/>
    <x v="2"/>
    <s v="Diesel"/>
    <n v="2.0350000000000001E-4"/>
  </r>
  <r>
    <s v="S024548"/>
    <x v="102"/>
    <s v="PO146872"/>
    <s v="GRN192367"/>
    <n v="57257354"/>
    <s v="NO-DRILL UNIVERSAL VEHICLE MOUNT WITH 8&quot; FEMALE"/>
    <s v="Merseyside L20 1BL"/>
    <n v="116.2"/>
    <x v="2"/>
    <s v="Diesel"/>
    <n v="4.2993999999999997E-4"/>
  </r>
  <r>
    <s v="S000892"/>
    <x v="16"/>
    <s v="PO148797"/>
    <s v="GRN198510"/>
    <n v="34206384"/>
    <s v="FEMALE CRIMP CONTACT FOR D CONN 5/7.5A(bag of 100)"/>
    <s v="Stockport SK4 2JT"/>
    <n v="55"/>
    <x v="2"/>
    <s v="Diesel"/>
    <n v="2.0350000000000001E-4"/>
  </r>
  <r>
    <s v="S001121"/>
    <x v="5"/>
    <s v="PO148758"/>
    <s v="GRN198513"/>
    <s v="11700-6227"/>
    <s v="FACTORYTALK SE SITE EDITION STATION LICENSE 25 SCR"/>
    <s v="Salford M5 4BE"/>
    <n v="103.6"/>
    <x v="2"/>
    <s v="Diesel"/>
    <n v="3.8331999999999998E-4"/>
  </r>
  <r>
    <s v="S001121"/>
    <x v="5"/>
    <s v="PO148759"/>
    <s v="GRN198514"/>
    <s v="11700-6227"/>
    <s v="FACTORYTALK SE SITE EDITION STATION LICENSE 25 SCR"/>
    <s v="Salford M5 4BE"/>
    <n v="103.6"/>
    <x v="2"/>
    <s v="Diesel"/>
    <n v="3.8331999999999998E-4"/>
  </r>
  <r>
    <s v="S001121"/>
    <x v="5"/>
    <s v="PO148733"/>
    <s v="GRN198516"/>
    <s v="11700-6227"/>
    <s v="FACTORYTALK SE SITE EDITION STATION LICENSE 25 SCR"/>
    <s v="Salford M5 4BE"/>
    <n v="103.6"/>
    <x v="2"/>
    <s v="Diesel"/>
    <n v="3.8331999999999998E-4"/>
  </r>
  <r>
    <s v="S001121"/>
    <x v="5"/>
    <s v="PO148733"/>
    <s v="GRN198517"/>
    <n v="13204807"/>
    <s v="RSLINX CLASSIC SINGLE NODE"/>
    <s v="Salford M5 4BE"/>
    <n v="103.6"/>
    <x v="2"/>
    <s v="Diesel"/>
    <n v="3.8331999999999998E-4"/>
  </r>
  <r>
    <s v="S001121"/>
    <x v="5"/>
    <s v="PO148763"/>
    <s v="GRN198518"/>
    <s v="11700-6227"/>
    <s v="FACTORYTALK SE SITE EDITION STATION LICENSE 25 SCR"/>
    <s v="Salford M5 4BE"/>
    <n v="103.6"/>
    <x v="2"/>
    <s v="Diesel"/>
    <n v="3.8331999999999998E-4"/>
  </r>
  <r>
    <s v="S001121"/>
    <x v="5"/>
    <s v="PO148761"/>
    <s v="GRN198519"/>
    <s v="11700-6227"/>
    <s v="FACTORYTALK SE SITE EDITION STATION LICENSE 25 SCR"/>
    <s v="Salford M5 4BE"/>
    <n v="103.6"/>
    <x v="2"/>
    <s v="Diesel"/>
    <n v="3.8331999999999998E-4"/>
  </r>
  <r>
    <s v="S026429"/>
    <x v="55"/>
    <s v="PO148505"/>
    <s v="GRN198520"/>
    <s v="11701-2817"/>
    <s v="SP PCB DC SUPPLY"/>
    <s v="35041 Marburg"/>
    <n v="1310"/>
    <x v="3"/>
    <s v="Diesel"/>
    <n v="0.13319425000000001"/>
  </r>
  <r>
    <s v="S024448"/>
    <x v="58"/>
    <s v="PO146563"/>
    <s v="GRN198522"/>
    <n v="10208213"/>
    <s v="POWER SUPPLY ,12KJ/SEC, 0-20KV,400VAC 3PH FAST ANA"/>
    <s v="California 94560"/>
    <n v="5214"/>
    <x v="0"/>
    <s v="Crude"/>
    <n v="0.4181628"/>
  </r>
  <r>
    <s v="S001121"/>
    <x v="5"/>
    <s v="PO148736"/>
    <s v="GRN198523"/>
    <n v="13204807"/>
    <s v="RSLINX CLASSIC SINGLE NODE"/>
    <s v="Salford M5 4BE"/>
    <n v="103.6"/>
    <x v="2"/>
    <s v="Diesel"/>
    <n v="3.8331999999999998E-4"/>
  </r>
  <r>
    <s v="S024548"/>
    <x v="102"/>
    <s v="PO147868"/>
    <s v="GRN192477"/>
    <n v="57204892"/>
    <s v="CABLE ROLLER GUIDE"/>
    <s v="Merseyside L20 1BL"/>
    <n v="116.2"/>
    <x v="2"/>
    <s v="Diesel"/>
    <n v="4.2993999999999997E-4"/>
  </r>
  <r>
    <s v="S024548"/>
    <x v="102"/>
    <s v="PO147868"/>
    <s v="GRN193017"/>
    <n v="4945012"/>
    <s v="SECURITY HAND RAIL - WHITE MILENCO 2066"/>
    <s v="Merseyside L20 1BL"/>
    <n v="116.2"/>
    <x v="2"/>
    <s v="Diesel"/>
    <n v="4.2993999999999997E-4"/>
  </r>
  <r>
    <s v="S024548"/>
    <x v="102"/>
    <s v="PO145680"/>
    <s v="GRN193176"/>
    <n v="57206071"/>
    <s v="HIGH DENSE FOAM 1000mm x 500mm x 50mm FLIGHTCASE W"/>
    <s v="Merseyside L20 1BL"/>
    <n v="116.2"/>
    <x v="2"/>
    <s v="Diesel"/>
    <n v="4.2993999999999997E-4"/>
  </r>
  <r>
    <s v="S025431"/>
    <x v="0"/>
    <s v="PO144616"/>
    <s v="GRN198532"/>
    <s v="354-0500-ZBV-C933"/>
    <s v="BACKSCATTER INSPECTION SYSTEM ZBV C-CLASS"/>
    <s v="Boston Massachusetts"/>
    <n v="3154"/>
    <x v="0"/>
    <s v="Crude"/>
    <n v="1.0118031999999999E-2"/>
  </r>
  <r>
    <s v="S024548"/>
    <x v="102"/>
    <s v="PO147644"/>
    <s v="GRN193429"/>
    <n v="57204542"/>
    <s v="INDICATING SILICA GEL ALUMINIUM CANISTER 40 GRAM"/>
    <s v="Merseyside L20 1BL"/>
    <n v="116.2"/>
    <x v="2"/>
    <s v="Diesel"/>
    <n v="4.2993999999999997E-4"/>
  </r>
  <r>
    <s v="S024548"/>
    <x v="102"/>
    <s v="PO146872"/>
    <s v="GRN193607"/>
    <n v="57257354"/>
    <s v="NO-DRILL UNIVERSAL VEHICLE MOUNT WITH 8&quot; FEMALE"/>
    <s v="Merseyside L20 1BL"/>
    <n v="116.2"/>
    <x v="2"/>
    <s v="Diesel"/>
    <n v="4.2993999999999997E-4"/>
  </r>
  <r>
    <s v="S024548"/>
    <x v="102"/>
    <s v="PO146872"/>
    <s v="GRN194241"/>
    <n v="57204892"/>
    <s v="CABLE ROLLER GUIDE"/>
    <s v="Merseyside L20 1BL"/>
    <n v="116.2"/>
    <x v="2"/>
    <s v="Diesel"/>
    <n v="4.2993999999999997E-4"/>
  </r>
  <r>
    <s v="S024548"/>
    <x v="102"/>
    <s v="PO147332"/>
    <s v="GRN194578"/>
    <n v="4945012"/>
    <s v="SECURITY HAND RAIL - WHITE MILENCO 2066"/>
    <s v="Merseyside L20 1BL"/>
    <n v="116.2"/>
    <x v="2"/>
    <s v="Diesel"/>
    <n v="4.2993999999999997E-4"/>
  </r>
  <r>
    <s v="S024548"/>
    <x v="102"/>
    <s v="PO147868"/>
    <s v="GRN196510"/>
    <n v="57206071"/>
    <s v="HIGH DENSE FOAM 1000mm x 500mm x 50mm FLIGHTCASE W"/>
    <s v="Merseyside L20 1BL"/>
    <n v="116.2"/>
    <x v="2"/>
    <s v="Diesel"/>
    <n v="4.2993999999999997E-4"/>
  </r>
  <r>
    <s v="S024548"/>
    <x v="102"/>
    <s v="PO147332"/>
    <s v="GRN196515"/>
    <n v="4945012"/>
    <s v="SECURITY HAND RAIL - WHITE MILENCO 2066"/>
    <s v="Merseyside L20 1BL"/>
    <n v="116.2"/>
    <x v="2"/>
    <s v="Diesel"/>
    <n v="4.2993999999999997E-4"/>
  </r>
  <r>
    <s v="S024548"/>
    <x v="102"/>
    <s v="PO146872"/>
    <s v="GRN196519"/>
    <n v="57204892"/>
    <s v="CABLE ROLLER GUIDE"/>
    <s v="Merseyside L20 1BL"/>
    <n v="116.2"/>
    <x v="2"/>
    <s v="Diesel"/>
    <n v="4.2993999999999997E-4"/>
  </r>
  <r>
    <s v="S024548"/>
    <x v="102"/>
    <s v="PO146872"/>
    <s v="GRN196520"/>
    <n v="57204892"/>
    <s v="CABLE ROLLER GUIDE"/>
    <s v="Merseyside L20 1BL"/>
    <n v="116.2"/>
    <x v="2"/>
    <s v="Diesel"/>
    <n v="4.2993999999999997E-4"/>
  </r>
  <r>
    <s v="S024548"/>
    <x v="102"/>
    <s v="PO149280"/>
    <s v="GRN196521"/>
    <n v="10208506"/>
    <s v="SAE15W/40 MULTIGRADE DIESEL ENGINE OIL (20L DRUM)"/>
    <s v="Merseyside L20 1BL"/>
    <n v="116.2"/>
    <x v="2"/>
    <s v="Diesel"/>
    <n v="4.2993999999999997E-4"/>
  </r>
  <r>
    <s v="S024548"/>
    <x v="102"/>
    <s v="PO147332"/>
    <s v="GRN196522"/>
    <n v="57257355"/>
    <s v="TELE-POLE MALE 12&quot; LONG"/>
    <s v="Merseyside L20 1BL"/>
    <n v="116.2"/>
    <x v="2"/>
    <s v="Diesel"/>
    <n v="4.2993999999999997E-4"/>
  </r>
  <r>
    <s v="S024548"/>
    <x v="102"/>
    <s v="PO147868"/>
    <s v="GRN196530"/>
    <n v="57204892"/>
    <s v="CABLE ROLLER GUIDE"/>
    <s v="Merseyside L20 1BL"/>
    <n v="116.2"/>
    <x v="2"/>
    <s v="Diesel"/>
    <n v="4.2993999999999997E-4"/>
  </r>
  <r>
    <s v="S024099"/>
    <x v="47"/>
    <s v="PO145108"/>
    <s v="GRN201630"/>
    <s v="340-1012-1"/>
    <s v="WELDMENT LINAC SUPPORT STRUCTURE"/>
    <s v="Stafford ST16 3DR"/>
    <n v="49.6"/>
    <x v="3"/>
    <s v="Diesel"/>
    <n v="5.0430800000000005E-2"/>
  </r>
  <r>
    <s v="S025431"/>
    <x v="0"/>
    <s v="PO149642"/>
    <s v="GRN198608"/>
    <s v="11593-0114"/>
    <s v="VOLTAGE REGULATOR 190-240VAC 50/60H"/>
    <s v="Boston Massachusetts"/>
    <n v="3154"/>
    <x v="0"/>
    <s v="Crude"/>
    <n v="1.0118031999999999E-2"/>
  </r>
  <r>
    <s v="S024548"/>
    <x v="102"/>
    <s v="PO148035"/>
    <s v="GRN196620"/>
    <n v="58203440"/>
    <s v="SPLASHPROOF BLADE FUSEHOLDER"/>
    <s v="Merseyside L20 1BL"/>
    <n v="116.2"/>
    <x v="2"/>
    <s v="Diesel"/>
    <n v="4.2993999999999997E-4"/>
  </r>
  <r>
    <s v="S024548"/>
    <x v="102"/>
    <s v="PO147868"/>
    <s v="GRN196628"/>
    <n v="57257355"/>
    <s v="TELE-POLE MALE 12&quot; LONG"/>
    <s v="Merseyside L20 1BL"/>
    <n v="116.2"/>
    <x v="2"/>
    <s v="Diesel"/>
    <n v="4.2993999999999997E-4"/>
  </r>
  <r>
    <s v="S024548"/>
    <x v="102"/>
    <s v="PO147033"/>
    <s v="GRN196631"/>
    <n v="57257356"/>
    <s v="DOUBLE SWING ARM WITH SWIVEL SOCKET MOUNT"/>
    <s v="Merseyside L20 1BL"/>
    <n v="116.2"/>
    <x v="2"/>
    <s v="Diesel"/>
    <n v="4.2993999999999997E-4"/>
  </r>
  <r>
    <s v="S024548"/>
    <x v="102"/>
    <s v="PO147332"/>
    <s v="GRN196635"/>
    <n v="57257355"/>
    <s v="TELE-POLE MALE 12&quot; LONG"/>
    <s v="Merseyside L20 1BL"/>
    <n v="116.2"/>
    <x v="2"/>
    <s v="Diesel"/>
    <n v="4.2993999999999997E-4"/>
  </r>
  <r>
    <s v="S024548"/>
    <x v="102"/>
    <s v="PO146872"/>
    <s v="GRN196641"/>
    <n v="57257354"/>
    <s v="NO-DRILL UNIVERSAL VEHICLE MOUNT WITH 8&quot; FEMALE"/>
    <s v="Merseyside L20 1BL"/>
    <n v="116.2"/>
    <x v="2"/>
    <s v="Diesel"/>
    <n v="4.2993999999999997E-4"/>
  </r>
  <r>
    <s v="S024548"/>
    <x v="102"/>
    <s v="PO147868"/>
    <s v="GRN196870"/>
    <n v="57206071"/>
    <s v="HIGH DENSE FOAM 1000mm x 500mm x 50mm FLIGHTCASE W"/>
    <s v="Merseyside L20 1BL"/>
    <n v="116.2"/>
    <x v="2"/>
    <s v="Diesel"/>
    <n v="4.2993999999999997E-4"/>
  </r>
  <r>
    <s v="S024548"/>
    <x v="102"/>
    <s v="PO147033"/>
    <s v="GRN196925"/>
    <n v="57257356"/>
    <s v="DOUBLE SWING ARM WITH SWIVEL SOCKET MOUNT"/>
    <s v="Merseyside L20 1BL"/>
    <n v="116.2"/>
    <x v="2"/>
    <s v="Diesel"/>
    <n v="4.2993999999999997E-4"/>
  </r>
  <r>
    <s v="S023284"/>
    <x v="19"/>
    <s v="PO146816"/>
    <s v="GRN198618"/>
    <n v="101023697"/>
    <s v="CAR VIEW PLAZA OPERATOR PANEL"/>
    <s v="Leicester LE19 2DT"/>
    <n v="144"/>
    <x v="1"/>
    <s v="Diesel"/>
    <n v="5.3280000000000001E-2"/>
  </r>
  <r>
    <s v="S024548"/>
    <x v="102"/>
    <s v="PO148035"/>
    <s v="GRN196926"/>
    <n v="57254788"/>
    <s v="STAINLESS STEEL SLOTTED SHIM PACK PRECISION BRAND"/>
    <s v="Merseyside L20 1BL"/>
    <n v="116.2"/>
    <x v="2"/>
    <s v="Diesel"/>
    <n v="4.2993999999999997E-4"/>
  </r>
  <r>
    <s v="S024548"/>
    <x v="102"/>
    <s v="PO147868"/>
    <s v="GRN196927"/>
    <n v="57257354"/>
    <s v="NO-DRILL UNIVERSAL VEHICLE MOUNT WITH 8&quot; FEMALE"/>
    <s v="Merseyside L20 1BL"/>
    <n v="116.2"/>
    <x v="2"/>
    <s v="Diesel"/>
    <n v="4.2993999999999997E-4"/>
  </r>
  <r>
    <s v="S024548"/>
    <x v="102"/>
    <s v="PO147868"/>
    <s v="GRN197632"/>
    <n v="57204892"/>
    <s v="CABLE ROLLER GUIDE"/>
    <s v="Merseyside L20 1BL"/>
    <n v="116.2"/>
    <x v="2"/>
    <s v="Diesel"/>
    <n v="4.2993999999999997E-4"/>
  </r>
  <r>
    <s v="S024548"/>
    <x v="102"/>
    <s v="PO149280"/>
    <s v="GRN198055"/>
    <n v="10208506"/>
    <s v="SAE15W/40 MULTIGRADE DIESEL ENGINE OIL (20L DRUM)"/>
    <s v="Merseyside L20 1BL"/>
    <n v="116.2"/>
    <x v="2"/>
    <s v="Diesel"/>
    <n v="4.2993999999999997E-4"/>
  </r>
  <r>
    <s v="S024548"/>
    <x v="102"/>
    <s v="PO149755"/>
    <s v="GRN198432"/>
    <n v="58203440"/>
    <s v="SPLASHPROOF BLADE FUSEHOLDER"/>
    <s v="Merseyside L20 1BL"/>
    <n v="116.2"/>
    <x v="2"/>
    <s v="Diesel"/>
    <n v="4.2993999999999997E-4"/>
  </r>
  <r>
    <s v="S024548"/>
    <x v="102"/>
    <s v="PO148559"/>
    <s v="GRN198445"/>
    <n v="58203440"/>
    <s v="SPLASHPROOF BLADE FUSEHOLDER"/>
    <s v="Merseyside L20 1BL"/>
    <n v="116.2"/>
    <x v="2"/>
    <s v="Diesel"/>
    <n v="4.2993999999999997E-4"/>
  </r>
  <r>
    <s v="S024548"/>
    <x v="102"/>
    <s v="PO148882"/>
    <s v="GRN198446"/>
    <n v="4945012"/>
    <s v="SECURITY HAND RAIL - WHITE MILENCO 2066"/>
    <s v="Merseyside L20 1BL"/>
    <n v="116.2"/>
    <x v="2"/>
    <s v="Diesel"/>
    <n v="4.2993999999999997E-4"/>
  </r>
  <r>
    <s v="S024548"/>
    <x v="102"/>
    <s v="PO145680"/>
    <s v="GRN198463"/>
    <n v="57206071"/>
    <s v="HIGH DENSE FOAM 1000mm x 500mm x 50mm FLIGHTCASE W"/>
    <s v="Merseyside L20 1BL"/>
    <n v="116.2"/>
    <x v="2"/>
    <s v="Diesel"/>
    <n v="4.2993999999999997E-4"/>
  </r>
  <r>
    <s v="S024548"/>
    <x v="102"/>
    <s v="PO147868"/>
    <s v="GRN199748"/>
    <n v="57206071"/>
    <s v="HIGH DENSE FOAM 1000mm x 500mm x 50mm FLIGHTCASE W"/>
    <s v="Merseyside L20 1BL"/>
    <n v="116.2"/>
    <x v="2"/>
    <s v="Diesel"/>
    <n v="4.2993999999999997E-4"/>
  </r>
  <r>
    <s v="S024548"/>
    <x v="102"/>
    <s v="PO148035"/>
    <s v="GRN200225"/>
    <n v="57254788"/>
    <s v="STAINLESS STEEL SLOTTED SHIM PACK PRECISION BRAND"/>
    <s v="Merseyside L20 1BL"/>
    <n v="116.2"/>
    <x v="2"/>
    <s v="Diesel"/>
    <n v="4.2993999999999997E-4"/>
  </r>
  <r>
    <s v="S023222"/>
    <x v="11"/>
    <s v="PO144700"/>
    <s v="GRN198637"/>
    <s v="11700-5342"/>
    <s v="CABLE 0.6 METER RJ45S TO RJ45S CAT5E"/>
    <s v="Wickford SS11 8YT"/>
    <n v="390"/>
    <x v="2"/>
    <s v="Diesel"/>
    <n v="1.4430000000000001E-3"/>
  </r>
  <r>
    <s v="S024548"/>
    <x v="102"/>
    <s v="PO147868"/>
    <s v="GRN200229"/>
    <n v="57257356"/>
    <s v="DOUBLE SWING ARM WITH SWIVEL SOCKET MOUNT"/>
    <s v="Merseyside L20 1BL"/>
    <n v="116.2"/>
    <x v="2"/>
    <s v="Diesel"/>
    <n v="4.2993999999999997E-4"/>
  </r>
  <r>
    <s v="S024548"/>
    <x v="102"/>
    <s v="PO149755"/>
    <s v="GRN201279"/>
    <n v="58203440"/>
    <s v="SPLASHPROOF BLADE FUSEHOLDER"/>
    <s v="Merseyside L20 1BL"/>
    <n v="116.2"/>
    <x v="2"/>
    <s v="Diesel"/>
    <n v="4.2993999999999997E-4"/>
  </r>
  <r>
    <s v="S024548"/>
    <x v="102"/>
    <s v="PO145680"/>
    <s v="GRN201384"/>
    <n v="57206071"/>
    <s v="HIGH DENSE FOAM 1000mm x 500mm x 50mm FLIGHTCASE W"/>
    <s v="Merseyside L20 1BL"/>
    <n v="116.2"/>
    <x v="2"/>
    <s v="Diesel"/>
    <n v="4.2993999999999997E-4"/>
  </r>
  <r>
    <s v="S024190"/>
    <x v="22"/>
    <s v="PO148400"/>
    <s v="GRN198649"/>
    <s v="340-1357-1"/>
    <s v="DOME CAMERA GASKET"/>
    <s v="Stockport SK4 2JT"/>
    <n v="22.2"/>
    <x v="1"/>
    <s v="Diesel"/>
    <n v="8.2140000000000008E-3"/>
  </r>
  <r>
    <s v="S022670"/>
    <x v="26"/>
    <s v="PO147490"/>
    <s v="GRN198650"/>
    <s v="11583-0384"/>
    <s v="SCREW SHCS M10X25MM LG SST"/>
    <s v="Congleton CW12 1HR"/>
    <n v="12.8"/>
    <x v="2"/>
    <s v="Diesel"/>
    <n v="4.7360000000000001E-5"/>
  </r>
  <r>
    <s v="S001121"/>
    <x v="5"/>
    <s v="PO143157"/>
    <s v="GRN198651"/>
    <n v="50205993"/>
    <s v="1492 JUMPER BARS CJR NO COVER 8 3 POLE BLACK"/>
    <s v="Salford M5 4BE"/>
    <n v="103.6"/>
    <x v="2"/>
    <s v="Diesel"/>
    <n v="3.8331999999999998E-4"/>
  </r>
  <r>
    <s v="S001121"/>
    <x v="5"/>
    <s v="PO139724"/>
    <s v="GRN198652"/>
    <n v="3345049"/>
    <s v="TWO PIECE TERMINAL BASE 8 POINT SPRING CLAMP"/>
    <s v="Salford M5 4BE"/>
    <n v="103.6"/>
    <x v="2"/>
    <s v="Diesel"/>
    <n v="3.8331999999999998E-4"/>
  </r>
  <r>
    <s v="S023284"/>
    <x v="19"/>
    <s v="PO146828"/>
    <s v="GRN198653"/>
    <n v="421010004"/>
    <s v="ON-SITE CONTROL PANEL GA HONG KONG"/>
    <s v="Leicester LE19 2DT"/>
    <n v="144"/>
    <x v="1"/>
    <s v="Diesel"/>
    <n v="5.3280000000000001E-2"/>
  </r>
  <r>
    <s v="S024548"/>
    <x v="102"/>
    <s v="PO148882"/>
    <s v="GRN202059"/>
    <n v="4945012"/>
    <s v="SECURITY HAND RAIL - WHITE MILENCO 2066"/>
    <s v="Merseyside L20 1BL"/>
    <n v="116.2"/>
    <x v="2"/>
    <s v="Diesel"/>
    <n v="4.2993999999999997E-4"/>
  </r>
  <r>
    <s v="S024548"/>
    <x v="102"/>
    <s v="PO149755"/>
    <s v="GRN202389"/>
    <n v="58203440"/>
    <s v="SPLASHPROOF BLADE FUSEHOLDER"/>
    <s v="Merseyside L20 1BL"/>
    <n v="116.2"/>
    <x v="2"/>
    <s v="Diesel"/>
    <n v="4.2993999999999997E-4"/>
  </r>
  <r>
    <s v="S024548"/>
    <x v="102"/>
    <s v="PO149978"/>
    <s v="GRN202390"/>
    <n v="57254788"/>
    <s v="STAINLESS STEEL SLOTTED SHIM PACK PRECISION BRAND"/>
    <s v="Merseyside L20 1BL"/>
    <n v="116.2"/>
    <x v="2"/>
    <s v="Diesel"/>
    <n v="4.2993999999999997E-4"/>
  </r>
  <r>
    <s v="S024548"/>
    <x v="102"/>
    <s v="PO147868"/>
    <s v="GRN202461"/>
    <n v="57206071"/>
    <s v="HIGH DENSE FOAM 1000mm x 500mm x 50mm FLIGHTCASE W"/>
    <s v="Merseyside L20 1BL"/>
    <n v="116.2"/>
    <x v="2"/>
    <s v="Diesel"/>
    <n v="4.2993999999999997E-4"/>
  </r>
  <r>
    <s v="S024548"/>
    <x v="102"/>
    <s v="PO150438"/>
    <s v="GRN202462"/>
    <n v="4945012"/>
    <s v="SECURITY HAND RAIL - WHITE MILENCO 2066"/>
    <s v="Merseyside L20 1BL"/>
    <n v="116.2"/>
    <x v="2"/>
    <s v="Diesel"/>
    <n v="4.2993999999999997E-4"/>
  </r>
  <r>
    <s v="S024548"/>
    <x v="102"/>
    <s v="PO148559"/>
    <s v="GRN202463"/>
    <n v="57206350"/>
    <s v="FUNNEL WITH CLOSING LID 200MM"/>
    <s v="Merseyside L20 1BL"/>
    <n v="116.2"/>
    <x v="2"/>
    <s v="Diesel"/>
    <n v="4.2993999999999997E-4"/>
  </r>
  <r>
    <s v="S001121"/>
    <x v="5"/>
    <s v="PO149797"/>
    <s v="GRN198675"/>
    <s v="11700-4798"/>
    <s v="TERMINAL BASE ASSEMBLY"/>
    <s v="Salford M5 4BE"/>
    <n v="103.6"/>
    <x v="2"/>
    <s v="Diesel"/>
    <n v="3.8331999999999998E-4"/>
  </r>
  <r>
    <s v="S024548"/>
    <x v="102"/>
    <s v="PO149369"/>
    <s v="GRN202604"/>
    <n v="57257356"/>
    <s v="DOUBLE SWING ARM WITH SWIVEL SOCKET MOUNT"/>
    <s v="Merseyside L20 1BL"/>
    <n v="116.2"/>
    <x v="2"/>
    <s v="Diesel"/>
    <n v="4.2993999999999997E-4"/>
  </r>
  <r>
    <s v="S024548"/>
    <x v="102"/>
    <s v="PO151017"/>
    <s v="GRN203058"/>
    <n v="58203440"/>
    <s v="SPLASHPROOF BLADE FUSEHOLDER"/>
    <s v="Merseyside L20 1BL"/>
    <n v="116.2"/>
    <x v="2"/>
    <s v="Diesel"/>
    <n v="4.2993999999999997E-4"/>
  </r>
  <r>
    <s v="S024548"/>
    <x v="102"/>
    <s v="PO151553"/>
    <s v="GRN203406"/>
    <n v="57257355"/>
    <s v="TELE-POLE MALE 12&quot; LONG"/>
    <s v="Merseyside L20 1BL"/>
    <n v="116.2"/>
    <x v="2"/>
    <s v="Diesel"/>
    <n v="4.2993999999999997E-4"/>
  </r>
  <r>
    <s v="S024548"/>
    <x v="102"/>
    <s v="PO150438"/>
    <s v="GRN204034"/>
    <n v="57206350"/>
    <s v="FUNNEL WITH CLOSING LID 200MM"/>
    <s v="Merseyside L20 1BL"/>
    <n v="116.2"/>
    <x v="2"/>
    <s v="Diesel"/>
    <n v="4.2993999999999997E-4"/>
  </r>
  <r>
    <s v="S024548"/>
    <x v="102"/>
    <s v="PO151286"/>
    <s v="GRN204363"/>
    <n v="4945012"/>
    <s v="SECURITY HAND RAIL - WHITE MILENCO 2066"/>
    <s v="Merseyside L20 1BL"/>
    <n v="116.2"/>
    <x v="2"/>
    <s v="Diesel"/>
    <n v="4.2993999999999997E-4"/>
  </r>
  <r>
    <s v="S024548"/>
    <x v="102"/>
    <s v="PO150782"/>
    <s v="GRN204777"/>
    <n v="57257354"/>
    <s v="NO-DRILL UNIVERSAL VEHICLE MOUNT WITH 8&quot; FEMALE"/>
    <s v="Merseyside L20 1BL"/>
    <n v="116.2"/>
    <x v="2"/>
    <s v="Diesel"/>
    <n v="4.2993999999999997E-4"/>
  </r>
  <r>
    <s v="S023284"/>
    <x v="19"/>
    <s v="PO143578"/>
    <s v="GRN198687"/>
    <s v="356-1249-1"/>
    <s v="STAINLESS STEEL BEACON BOX W/MOXA"/>
    <s v="Leicester LE19 2DT"/>
    <n v="144"/>
    <x v="1"/>
    <s v="Diesel"/>
    <n v="5.3280000000000001E-2"/>
  </r>
  <r>
    <s v="S025058"/>
    <x v="103"/>
    <s v="PO140563"/>
    <s v="GRN178328"/>
    <n v="30201420"/>
    <s v="5G X 0.75MM2 CABLE STEEL BRAIDED NUMBERED CORES"/>
    <s v="Tamworth B77 4DU"/>
    <n v="110.2"/>
    <x v="2"/>
    <s v="Diesel"/>
    <n v="4.0773999999999997E-4"/>
  </r>
  <r>
    <s v="S023284"/>
    <x v="19"/>
    <s v="PO142220"/>
    <s v="GRN198689"/>
    <s v="361-1082-1"/>
    <s v="P60DV - LOWER PORTAL PANEL"/>
    <s v="Leicester LE19 2DT"/>
    <n v="144"/>
    <x v="1"/>
    <s v="Diesel"/>
    <n v="5.3280000000000001E-2"/>
  </r>
  <r>
    <s v="S025058"/>
    <x v="103"/>
    <s v="PO138529"/>
    <s v="GRN178420"/>
    <n v="2145054"/>
    <s v="ETHERNET PATCH CABLE M12 4-PIN TO RJ-45 20M LONG"/>
    <s v="Tamworth B77 4DU"/>
    <n v="110.2"/>
    <x v="2"/>
    <s v="Diesel"/>
    <n v="4.0773999999999997E-4"/>
  </r>
  <r>
    <s v="S025058"/>
    <x v="103"/>
    <s v="PO141602"/>
    <s v="GRN178767"/>
    <n v="3045196"/>
    <s v="3G X 1.5MM2 CABLE STEEL BRAIDED COLOURED CORES"/>
    <s v="Tamworth B77 4DU"/>
    <n v="110.2"/>
    <x v="2"/>
    <s v="Diesel"/>
    <n v="4.0773999999999997E-4"/>
  </r>
  <r>
    <s v="S025058"/>
    <x v="103"/>
    <s v="PO141672"/>
    <s v="GRN178768"/>
    <n v="30204513"/>
    <s v="5G X 0.75MM2 CABLE STEEL BRAIDED COLOURED CORES"/>
    <s v="Tamworth B77 4DU"/>
    <n v="110.2"/>
    <x v="2"/>
    <s v="Diesel"/>
    <n v="4.0773999999999997E-4"/>
  </r>
  <r>
    <s v="S025058"/>
    <x v="103"/>
    <s v="PO140563"/>
    <s v="GRN178770"/>
    <n v="21203625"/>
    <s v="3G X 0.75MM2 CABLE STEEL BRAIDED NUMBERED CORES"/>
    <s v="Tamworth B77 4DU"/>
    <n v="110.2"/>
    <x v="2"/>
    <s v="Diesel"/>
    <n v="4.0773999999999997E-4"/>
  </r>
  <r>
    <s v="S025058"/>
    <x v="103"/>
    <s v="PO141892"/>
    <s v="GRN178771"/>
    <n v="30201777"/>
    <s v="4G x 0.75mm2 CABLE STEEL BRAIDED NUMBERED CORES LA"/>
    <s v="Tamworth B77 4DU"/>
    <n v="110.2"/>
    <x v="2"/>
    <s v="Diesel"/>
    <n v="4.0773999999999997E-4"/>
  </r>
  <r>
    <s v="S025058"/>
    <x v="103"/>
    <s v="PO141602"/>
    <s v="GRN178774"/>
    <n v="30201420"/>
    <s v="5G X 0.75MM2 CABLE STEEL BRAIDED NUMBERED CORES"/>
    <s v="Tamworth B77 4DU"/>
    <n v="110.2"/>
    <x v="2"/>
    <s v="Diesel"/>
    <n v="4.0773999999999997E-4"/>
  </r>
  <r>
    <s v="S025058"/>
    <x v="103"/>
    <s v="PO139566"/>
    <s v="GRN178775"/>
    <n v="3045019"/>
    <s v="ETHERNET CABLE FOUR PAIRS 4 X 2 X AWG26/7 CAT 5E"/>
    <s v="Tamworth B77 4DU"/>
    <n v="110.2"/>
    <x v="2"/>
    <s v="Diesel"/>
    <n v="4.0773999999999997E-4"/>
  </r>
  <r>
    <s v="S025058"/>
    <x v="103"/>
    <s v="PO139193"/>
    <s v="GRN178776"/>
    <n v="30201420"/>
    <s v="5G X 0.75MM2 CABLE STEEL BRAIDED NUMBERED CORES"/>
    <s v="Tamworth B77 4DU"/>
    <n v="110.2"/>
    <x v="2"/>
    <s v="Diesel"/>
    <n v="4.0773999999999997E-4"/>
  </r>
  <r>
    <s v="S025058"/>
    <x v="103"/>
    <s v="PO140120"/>
    <s v="GRN179122"/>
    <n v="2145054"/>
    <s v="ETHERNET PATCH CABLE M12 4-PIN TO RJ-45 - 20M LONG"/>
    <s v="Tamworth B77 4DU"/>
    <n v="110.2"/>
    <x v="2"/>
    <s v="Diesel"/>
    <n v="4.0773999999999997E-4"/>
  </r>
  <r>
    <s v="S025058"/>
    <x v="103"/>
    <s v="PO140589"/>
    <s v="GRN179123"/>
    <n v="30204938"/>
    <s v="5G x 1.5mm2 CABLE STEEL BRAIDED COLOURED CORES LAP"/>
    <s v="Tamworth B77 4DU"/>
    <n v="110.2"/>
    <x v="2"/>
    <s v="Diesel"/>
    <n v="4.0773999999999997E-4"/>
  </r>
  <r>
    <s v="S025058"/>
    <x v="103"/>
    <s v="PO140563"/>
    <s v="GRN179124"/>
    <n v="21203625"/>
    <s v="3G X 0.75MM2 CABLE STEEL BRAIDED NUMBERED CORES"/>
    <s v="Tamworth B77 4DU"/>
    <n v="110.2"/>
    <x v="2"/>
    <s v="Diesel"/>
    <n v="4.0773999999999997E-4"/>
  </r>
  <r>
    <s v="S025058"/>
    <x v="103"/>
    <s v="PO140563"/>
    <s v="GRN179436"/>
    <n v="30204149"/>
    <s v="7G X 0.75MM2 CABLE STEEL BRAIDED NUMBERED CORES"/>
    <s v="Tamworth B77 4DU"/>
    <n v="110.2"/>
    <x v="2"/>
    <s v="Diesel"/>
    <n v="4.0773999999999997E-4"/>
  </r>
  <r>
    <s v="S025058"/>
    <x v="103"/>
    <s v="PO139339"/>
    <s v="GRN179437"/>
    <n v="30204149"/>
    <s v="7G X 0.75MM2 CABLE STEEL BRAIDED NUMBERED CORES"/>
    <s v="Tamworth B77 4DU"/>
    <n v="110.2"/>
    <x v="2"/>
    <s v="Diesel"/>
    <n v="4.0773999999999997E-4"/>
  </r>
  <r>
    <s v="S025058"/>
    <x v="103"/>
    <s v="PO139735"/>
    <s v="GRN179438"/>
    <n v="30204513"/>
    <s v="5G x 0.75mm2 CABLE STEEL BRAIDED COLOURED CORES_x000a_LA"/>
    <s v="Tamworth B77 4DU"/>
    <n v="110.2"/>
    <x v="2"/>
    <s v="Diesel"/>
    <n v="4.0773999999999997E-4"/>
  </r>
  <r>
    <s v="S025058"/>
    <x v="103"/>
    <s v="PO138692"/>
    <s v="GRN179439"/>
    <n v="21206725"/>
    <s v="I/O CABLE M12 FEMALE STRAIGHT 12 POLE OPEN WIRES"/>
    <s v="Tamworth B77 4DU"/>
    <n v="110.2"/>
    <x v="2"/>
    <s v="Diesel"/>
    <n v="4.0773999999999997E-4"/>
  </r>
  <r>
    <s v="S025058"/>
    <x v="103"/>
    <s v="PO140120"/>
    <s v="GRN179440"/>
    <n v="2145054"/>
    <s v="ETHERNET PATCH CABLE M12 4-PIN TO RJ-45 - 20M LONG"/>
    <s v="Tamworth B77 4DU"/>
    <n v="110.2"/>
    <x v="2"/>
    <s v="Diesel"/>
    <n v="4.0773999999999997E-4"/>
  </r>
  <r>
    <s v="S025058"/>
    <x v="103"/>
    <s v="PO133597"/>
    <s v="GRN179822"/>
    <n v="3045019"/>
    <s v="ETHERNET CABLE FOUR PAIRS 4 x 2 x AWG26/7 CAT 5E"/>
    <s v="Tamworth B77 4DU"/>
    <n v="110.2"/>
    <x v="2"/>
    <s v="Diesel"/>
    <n v="4.0773999999999997E-4"/>
  </r>
  <r>
    <s v="S025058"/>
    <x v="103"/>
    <s v="PO139566"/>
    <s v="GRN179824"/>
    <n v="2145054"/>
    <s v="ETHERNET PATCH CABLE M12 4-PIN TO RJ-45 - 20M LONG"/>
    <s v="Tamworth B77 4DU"/>
    <n v="110.2"/>
    <x v="2"/>
    <s v="Diesel"/>
    <n v="4.0773999999999997E-4"/>
  </r>
  <r>
    <s v="S025058"/>
    <x v="103"/>
    <s v="PO141892"/>
    <s v="GRN179825"/>
    <n v="3045197"/>
    <s v="7G X 1.5MM2 CABLE STEEL BRAIDED NUMBERED CORES"/>
    <s v="Tamworth B77 4DU"/>
    <n v="110.2"/>
    <x v="2"/>
    <s v="Diesel"/>
    <n v="4.0773999999999997E-4"/>
  </r>
  <r>
    <s v="S025058"/>
    <x v="103"/>
    <s v="PO140563"/>
    <s v="GRN179827"/>
    <n v="3045199"/>
    <s v="3G X 2.5MM2 CABLE STEEL BRAIDED COLOURED CORES"/>
    <s v="Tamworth B77 4DU"/>
    <n v="110.2"/>
    <x v="2"/>
    <s v="Diesel"/>
    <n v="4.0773999999999997E-4"/>
  </r>
  <r>
    <s v="S025058"/>
    <x v="103"/>
    <s v="PO138692"/>
    <s v="GRN179828"/>
    <n v="3045196"/>
    <s v="3G x 1.5mm2 CABLE STEEL BRAIDED COLOURED CORES"/>
    <s v="Tamworth B77 4DU"/>
    <n v="110.2"/>
    <x v="2"/>
    <s v="Diesel"/>
    <n v="4.0773999999999997E-4"/>
  </r>
  <r>
    <s v="S025058"/>
    <x v="103"/>
    <s v="PO140563"/>
    <s v="GRN179829"/>
    <n v="21203625"/>
    <s v="3G X 0.75MM2 CABLE STEEL BRAIDED NUMBERED CORES"/>
    <s v="Tamworth B77 4DU"/>
    <n v="110.2"/>
    <x v="2"/>
    <s v="Diesel"/>
    <n v="4.0773999999999997E-4"/>
  </r>
  <r>
    <s v="S025058"/>
    <x v="103"/>
    <s v="PO142525"/>
    <s v="GRN180400"/>
    <n v="21203625"/>
    <s v="3G X 0.75MM2 CABLE STEEL BRAIDED NUMBERED CORES"/>
    <s v="Tamworth B77 4DU"/>
    <n v="110.2"/>
    <x v="2"/>
    <s v="Diesel"/>
    <n v="4.0773999999999997E-4"/>
  </r>
  <r>
    <s v="S025058"/>
    <x v="103"/>
    <s v="PO140120"/>
    <s v="GRN181198"/>
    <n v="2145054"/>
    <s v="ETHERNET PATCH CABLE M12 4-PIN TO RJ-45 - 20M LONG"/>
    <s v="Tamworth B77 4DU"/>
    <n v="110.2"/>
    <x v="2"/>
    <s v="Diesel"/>
    <n v="4.0773999999999997E-4"/>
  </r>
  <r>
    <s v="S025058"/>
    <x v="103"/>
    <s v="PO143537"/>
    <s v="GRN181349"/>
    <s v="255-1643-20"/>
    <s v="WIRE 6AWG STRD BLK FLX PVC 7X150/36 20FT"/>
    <s v="Tamworth B77 4DU"/>
    <n v="110.2"/>
    <x v="2"/>
    <s v="Diesel"/>
    <n v="4.0773999999999997E-4"/>
  </r>
  <r>
    <s v="S025058"/>
    <x v="103"/>
    <s v="PO142824"/>
    <s v="GRN181821"/>
    <n v="2145027"/>
    <s v="5G X 10MM2 CABLE STEEL BRAIDED COLOURED CORES"/>
    <s v="Tamworth B77 4DU"/>
    <n v="110.2"/>
    <x v="2"/>
    <s v="Diesel"/>
    <n v="4.0773999999999997E-4"/>
  </r>
  <r>
    <s v="S025058"/>
    <x v="103"/>
    <s v="PO140120"/>
    <s v="GRN182197"/>
    <n v="2145054"/>
    <s v="ETHERNET PATCH CABLE M12 4-PIN TO RJ-45 - 20M LONG"/>
    <s v="Tamworth B77 4DU"/>
    <n v="110.2"/>
    <x v="2"/>
    <s v="Diesel"/>
    <n v="4.0773999999999997E-4"/>
  </r>
  <r>
    <s v="S025058"/>
    <x v="103"/>
    <s v="PO143537"/>
    <s v="GRN182415"/>
    <n v="3045019"/>
    <s v="ETHERNET CABLE FOUR PAIRS 4 X 2 X AWG26/7 CAT 5E"/>
    <s v="Tamworth B77 4DU"/>
    <n v="110.2"/>
    <x v="2"/>
    <s v="Diesel"/>
    <n v="4.0773999999999997E-4"/>
  </r>
  <r>
    <s v="S025058"/>
    <x v="103"/>
    <s v="PO141672"/>
    <s v="GRN182416"/>
    <n v="3045019"/>
    <s v="ETHERNET CABLE FOUR PAIRS 4 X 2 X AWG26/7 CAT 5E"/>
    <s v="Tamworth B77 4DU"/>
    <n v="110.2"/>
    <x v="2"/>
    <s v="Diesel"/>
    <n v="4.0773999999999997E-4"/>
  </r>
  <r>
    <s v="S025058"/>
    <x v="103"/>
    <s v="PO139566"/>
    <s v="GRN182417"/>
    <n v="3045019"/>
    <s v="ETHERNET CABLE FOUR PAIRS 4 X 2 X AWG26/7 CAT 5E"/>
    <s v="Tamworth B77 4DU"/>
    <n v="110.2"/>
    <x v="2"/>
    <s v="Diesel"/>
    <n v="4.0773999999999997E-4"/>
  </r>
  <r>
    <s v="S025058"/>
    <x v="103"/>
    <s v="PO141602"/>
    <s v="GRN182418"/>
    <n v="3045019"/>
    <s v="ETHERNET CABLE FOUR PAIRS 4 X 2 X AWG26/7 CAT 5E"/>
    <s v="Tamworth B77 4DU"/>
    <n v="110.2"/>
    <x v="2"/>
    <s v="Diesel"/>
    <n v="4.0773999999999997E-4"/>
  </r>
  <r>
    <s v="S025058"/>
    <x v="103"/>
    <s v="PO143537"/>
    <s v="GRN182419"/>
    <s v="255-1643-20"/>
    <s v="WIRE 6AWG STRD BLK FLX PVC 7X150/36 20FT"/>
    <s v="Tamworth B77 4DU"/>
    <n v="110.2"/>
    <x v="2"/>
    <s v="Diesel"/>
    <n v="4.0773999999999997E-4"/>
  </r>
  <r>
    <s v="S025058"/>
    <x v="103"/>
    <s v="PO139566"/>
    <s v="GRN182427"/>
    <n v="3045196"/>
    <s v="3G X 1.5MM2 CABLE STEEL BRAIDED COLOURED CORES"/>
    <s v="Tamworth B77 4DU"/>
    <n v="110.2"/>
    <x v="2"/>
    <s v="Diesel"/>
    <n v="4.0773999999999997E-4"/>
  </r>
  <r>
    <s v="S025058"/>
    <x v="103"/>
    <s v="PO141672"/>
    <s v="GRN182428"/>
    <n v="30201420"/>
    <s v="5G X 0.75MM2 CABLE STEEL BRAIDED NUMBERED CORES"/>
    <s v="Tamworth B77 4DU"/>
    <n v="110.2"/>
    <x v="2"/>
    <s v="Diesel"/>
    <n v="4.0773999999999997E-4"/>
  </r>
  <r>
    <s v="S025058"/>
    <x v="103"/>
    <s v="PO141892"/>
    <s v="GRN182430"/>
    <n v="2145027"/>
    <s v="5G X 10MM2 CABLE STEEL BRAIDED COLOURED CORES"/>
    <s v="Tamworth B77 4DU"/>
    <n v="110.2"/>
    <x v="2"/>
    <s v="Diesel"/>
    <n v="4.0773999999999997E-4"/>
  </r>
  <r>
    <s v="S025058"/>
    <x v="103"/>
    <s v="PO140563"/>
    <s v="GRN182433"/>
    <n v="21206725"/>
    <s v="I/O CABLE M12 FEMALE STRAIGHT 12 POLE OPEN WIRES 2"/>
    <s v="Tamworth B77 4DU"/>
    <n v="110.2"/>
    <x v="2"/>
    <s v="Diesel"/>
    <n v="4.0773999999999997E-4"/>
  </r>
  <r>
    <s v="S025058"/>
    <x v="103"/>
    <s v="PO138692"/>
    <s v="GRN182435"/>
    <n v="21206725"/>
    <s v="I/O CABLE M12 FEMALE STRAIGHT 12 POLE OPEN WIRES"/>
    <s v="Tamworth B77 4DU"/>
    <n v="110.2"/>
    <x v="2"/>
    <s v="Diesel"/>
    <n v="4.0773999999999997E-4"/>
  </r>
  <r>
    <s v="S025058"/>
    <x v="103"/>
    <s v="PO143501"/>
    <s v="GRN183484"/>
    <n v="2145054"/>
    <s v="ETHERNET PATCH CABLE M12 4-PIN TO RJ-45 - 20M LONG"/>
    <s v="Tamworth B77 4DU"/>
    <n v="110.2"/>
    <x v="2"/>
    <s v="Diesel"/>
    <n v="4.0773999999999997E-4"/>
  </r>
  <r>
    <s v="S025058"/>
    <x v="103"/>
    <s v="PO142525"/>
    <s v="GRN183490"/>
    <n v="21206725"/>
    <s v="I/O CABLE M12 FEMALE STRAIGHT 12 POLE OPEN WIRES 2"/>
    <s v="Tamworth B77 4DU"/>
    <n v="110.2"/>
    <x v="2"/>
    <s v="Diesel"/>
    <n v="4.0773999999999997E-4"/>
  </r>
  <r>
    <s v="S025058"/>
    <x v="103"/>
    <s v="PO140563"/>
    <s v="GRN183491"/>
    <n v="21206725"/>
    <s v="I/O CABLE M12 FEMALE STRAIGHT 12 POLE OPEN WIRES 2"/>
    <s v="Tamworth B77 4DU"/>
    <n v="110.2"/>
    <x v="2"/>
    <s v="Diesel"/>
    <n v="4.0773999999999997E-4"/>
  </r>
  <r>
    <s v="S025058"/>
    <x v="103"/>
    <s v="PO142525"/>
    <s v="GRN183493"/>
    <n v="21206725"/>
    <s v="I/O CABLE M12 FEMALE STRAIGHT 12 POLE OPEN WIRES 2"/>
    <s v="Tamworth B77 4DU"/>
    <n v="110.2"/>
    <x v="2"/>
    <s v="Diesel"/>
    <n v="4.0773999999999997E-4"/>
  </r>
  <r>
    <s v="S025058"/>
    <x v="103"/>
    <s v="PO141076"/>
    <s v="GRN183502"/>
    <s v="255-1644-20"/>
    <s v="WIRE 6AWG 133/27 600V GRN/YEL UL 1283 20FT"/>
    <s v="Tamworth B77 4DU"/>
    <n v="110.2"/>
    <x v="2"/>
    <s v="Diesel"/>
    <n v="4.0773999999999997E-4"/>
  </r>
  <r>
    <s v="S025058"/>
    <x v="103"/>
    <s v="PO144086"/>
    <s v="GRN183846"/>
    <n v="30257493"/>
    <s v="3G X 6MM2 CABLE STEEL BRAIDED COLOURED CORES"/>
    <s v="Tamworth B77 4DU"/>
    <n v="110.2"/>
    <x v="2"/>
    <s v="Diesel"/>
    <n v="4.0773999999999997E-4"/>
  </r>
  <r>
    <s v="S025058"/>
    <x v="103"/>
    <s v="PO143501"/>
    <s v="GRN183892"/>
    <n v="30201777"/>
    <s v="4G x 0.75mm2 CABLE STEEL BRAIDED NUMBERED CORES LA"/>
    <s v="Tamworth B77 4DU"/>
    <n v="110.2"/>
    <x v="2"/>
    <s v="Diesel"/>
    <n v="4.0773999999999997E-4"/>
  </r>
  <r>
    <s v="S025058"/>
    <x v="103"/>
    <s v="PO143501"/>
    <s v="GRN183893"/>
    <n v="21203625"/>
    <s v="3G X 0.75MM2 CABLE STEEL BRAIDED NUMBERED CORES"/>
    <s v="Tamworth B77 4DU"/>
    <n v="110.2"/>
    <x v="2"/>
    <s v="Diesel"/>
    <n v="4.0773999999999997E-4"/>
  </r>
  <r>
    <s v="S025058"/>
    <x v="103"/>
    <s v="PO143537"/>
    <s v="GRN183894"/>
    <n v="3045019"/>
    <s v="ETHERNET CABLE FOUR PAIRS 4 X 2 X AWG26/7 CAT 5E"/>
    <s v="Tamworth B77 4DU"/>
    <n v="110.2"/>
    <x v="2"/>
    <s v="Diesel"/>
    <n v="4.0773999999999997E-4"/>
  </r>
  <r>
    <s v="S025058"/>
    <x v="103"/>
    <s v="PO141672"/>
    <s v="GRN184613"/>
    <n v="3045197"/>
    <s v="7G X 1.5MM2 CABLE STEEL BRAIDED NUMBERED CORES"/>
    <s v="Tamworth B77 4DU"/>
    <n v="110.2"/>
    <x v="2"/>
    <s v="Diesel"/>
    <n v="4.0773999999999997E-4"/>
  </r>
  <r>
    <s v="S025058"/>
    <x v="103"/>
    <s v="PO139566"/>
    <s v="GRN184832"/>
    <n v="3045019"/>
    <s v="ETHERNET CABLE FOUR PAIRS 4 X 2 X AWG26/7 CAT 5E"/>
    <s v="Tamworth B77 4DU"/>
    <n v="110.2"/>
    <x v="2"/>
    <s v="Diesel"/>
    <n v="4.0773999999999997E-4"/>
  </r>
  <r>
    <s v="S025058"/>
    <x v="103"/>
    <s v="PO142525"/>
    <s v="GRN184833"/>
    <n v="3045019"/>
    <s v="ETHERNET CABLE FOUR PAIRS 4 X 2 X AWG26/7 CAT 5E"/>
    <s v="Tamworth B77 4DU"/>
    <n v="110.2"/>
    <x v="2"/>
    <s v="Diesel"/>
    <n v="4.0773999999999997E-4"/>
  </r>
  <r>
    <s v="S024190"/>
    <x v="22"/>
    <s v="PO148556"/>
    <s v="GRN198767"/>
    <s v="340-1085-1"/>
    <s v="LINAC GLIDE STRIP"/>
    <s v="Stockport SK4 2JT"/>
    <n v="22.2"/>
    <x v="1"/>
    <s v="Diesel"/>
    <n v="8.2140000000000008E-3"/>
  </r>
  <r>
    <s v="S000892"/>
    <x v="16"/>
    <s v="PO149320"/>
    <s v="GRN198769"/>
    <n v="21257524"/>
    <s v="PATCH CORD CAT 5E FTP PVC METAL SHIELD 10M BLUE"/>
    <s v="Stockport SK4 2JT"/>
    <n v="55"/>
    <x v="2"/>
    <s v="Diesel"/>
    <n v="2.0350000000000001E-4"/>
  </r>
  <r>
    <s v="S025058"/>
    <x v="103"/>
    <s v="PO142824"/>
    <s v="GRN184834"/>
    <n v="30257493"/>
    <s v="3G X 6MM2 CABLE STEEL BRAIDED COLOURED CORES"/>
    <s v="Tamworth B77 4DU"/>
    <n v="110.2"/>
    <x v="2"/>
    <s v="Diesel"/>
    <n v="4.0773999999999997E-4"/>
  </r>
  <r>
    <s v="S025058"/>
    <x v="103"/>
    <s v="PO138692"/>
    <s v="GRN184836"/>
    <n v="30257493"/>
    <s v="3G x 6mm2 CABLE STEEL BRAIDED COLOURED CORES"/>
    <s v="Tamworth B77 4DU"/>
    <n v="110.2"/>
    <x v="2"/>
    <s v="Diesel"/>
    <n v="4.0773999999999997E-4"/>
  </r>
  <r>
    <s v="S025058"/>
    <x v="103"/>
    <s v="PO139339"/>
    <s v="GRN184837"/>
    <n v="30257493"/>
    <s v="3G x 6mm2 CABLE STEEL BRAIDED COLOURED CORES"/>
    <s v="Tamworth B77 4DU"/>
    <n v="110.2"/>
    <x v="2"/>
    <s v="Diesel"/>
    <n v="4.0773999999999997E-4"/>
  </r>
  <r>
    <s v="S025058"/>
    <x v="103"/>
    <s v="PO140563"/>
    <s v="GRN184838"/>
    <n v="3045199"/>
    <s v="3G X 2.5MM2 CABLE STEEL BRAIDED COLOURED CORES"/>
    <s v="Tamworth B77 4DU"/>
    <n v="110.2"/>
    <x v="2"/>
    <s v="Diesel"/>
    <n v="4.0773999999999997E-4"/>
  </r>
  <r>
    <s v="S025058"/>
    <x v="103"/>
    <s v="PO143728"/>
    <s v="GRN184839"/>
    <n v="3045197"/>
    <s v="7G X 1.5MM2 CABLE STEEL BRAIDED NUMBERED CORES"/>
    <s v="Tamworth B77 4DU"/>
    <n v="110.2"/>
    <x v="2"/>
    <s v="Diesel"/>
    <n v="4.0773999999999997E-4"/>
  </r>
  <r>
    <s v="S025058"/>
    <x v="103"/>
    <s v="PO144717"/>
    <s v="GRN184895"/>
    <n v="3045197"/>
    <s v="7G X 1.5MM2 CABLE STEEL BRAIDED NUMBERED CORES"/>
    <s v="Tamworth B77 4DU"/>
    <n v="110.2"/>
    <x v="2"/>
    <s v="Diesel"/>
    <n v="4.0773999999999997E-4"/>
  </r>
  <r>
    <s v="S025058"/>
    <x v="103"/>
    <s v="PO143503"/>
    <s v="GRN184896"/>
    <n v="3045196"/>
    <s v="3G X 1.5MM2 CABLE STEEL BRAIDED COLOURED CORES"/>
    <s v="Tamworth B77 4DU"/>
    <n v="110.2"/>
    <x v="2"/>
    <s v="Diesel"/>
    <n v="4.0773999999999997E-4"/>
  </r>
  <r>
    <s v="S025058"/>
    <x v="103"/>
    <s v="PO143501"/>
    <s v="GRN184897"/>
    <n v="30201500"/>
    <s v="7G X 2.5MM2 CABLE STEEL BRAIDED NUMBERED CORES"/>
    <s v="Tamworth B77 4DU"/>
    <n v="110.2"/>
    <x v="2"/>
    <s v="Diesel"/>
    <n v="4.0773999999999997E-4"/>
  </r>
  <r>
    <s v="S025058"/>
    <x v="103"/>
    <s v="PO139566"/>
    <s v="GRN184898"/>
    <n v="21203625"/>
    <s v="3G X 0.75MM2 CABLE STEEL BRAIDED NUMBERED CORES"/>
    <s v="Tamworth B77 4DU"/>
    <n v="110.2"/>
    <x v="2"/>
    <s v="Diesel"/>
    <n v="4.0773999999999997E-4"/>
  </r>
  <r>
    <s v="S025058"/>
    <x v="103"/>
    <s v="PO143503"/>
    <s v="GRN184899"/>
    <n v="21203625"/>
    <s v="3G X 0.75MM2 CABLE STEEL BRAIDED NUMBERED CORES"/>
    <s v="Tamworth B77 4DU"/>
    <n v="110.2"/>
    <x v="2"/>
    <s v="Diesel"/>
    <n v="4.0773999999999997E-4"/>
  </r>
  <r>
    <s v="S025058"/>
    <x v="103"/>
    <s v="PO143503"/>
    <s v="GRN184900"/>
    <n v="30201777"/>
    <s v="4G x 0.75mm2 CABLE STEEL BRAIDED NUMBERED CORES LA"/>
    <s v="Tamworth B77 4DU"/>
    <n v="110.2"/>
    <x v="2"/>
    <s v="Diesel"/>
    <n v="4.0773999999999997E-4"/>
  </r>
  <r>
    <s v="S025058"/>
    <x v="103"/>
    <s v="PO140589"/>
    <s v="GRN185501"/>
    <n v="30204513"/>
    <s v="5G X 0.75MM2 CABLE STEEL BRAIDED COLOURED CORES"/>
    <s v="Tamworth B77 4DU"/>
    <n v="110.2"/>
    <x v="2"/>
    <s v="Diesel"/>
    <n v="4.0773999999999997E-4"/>
  </r>
  <r>
    <s v="S025058"/>
    <x v="103"/>
    <s v="PO143504"/>
    <s v="GRN186100"/>
    <n v="30201777"/>
    <s v="4G x 0.75mm2 CABLE STEEL BRAIDED NUMBERED CORES LA"/>
    <s v="Tamworth B77 4DU"/>
    <n v="110.2"/>
    <x v="2"/>
    <s v="Diesel"/>
    <n v="4.0773999999999997E-4"/>
  </r>
  <r>
    <s v="S025058"/>
    <x v="103"/>
    <s v="PO143501"/>
    <s v="GRN186101"/>
    <n v="30204149"/>
    <s v="7G X 0.75MM2 CABLE STEEL BRAIDED NUMBERED CORES"/>
    <s v="Tamworth B77 4DU"/>
    <n v="110.2"/>
    <x v="2"/>
    <s v="Diesel"/>
    <n v="4.0773999999999997E-4"/>
  </r>
  <r>
    <s v="S025058"/>
    <x v="103"/>
    <s v="PO142824"/>
    <s v="GRN186102"/>
    <n v="30201420"/>
    <s v="5G X 0.75MM2 CABLE STEEL BRAIDED NUMBERED CORES"/>
    <s v="Tamworth B77 4DU"/>
    <n v="110.2"/>
    <x v="2"/>
    <s v="Diesel"/>
    <n v="4.0773999999999997E-4"/>
  </r>
  <r>
    <s v="S025058"/>
    <x v="103"/>
    <s v="PO142670"/>
    <s v="GRN186103"/>
    <n v="3045064"/>
    <s v="5G X 4MM2 CABLE STEEL BRAIDED NUMBERED CORES"/>
    <s v="Tamworth B77 4DU"/>
    <n v="110.2"/>
    <x v="2"/>
    <s v="Diesel"/>
    <n v="4.0773999999999997E-4"/>
  </r>
  <r>
    <s v="S025058"/>
    <x v="103"/>
    <s v="PO141892"/>
    <s v="GRN186104"/>
    <n v="3045197"/>
    <s v="7G X 1.5MM2 CABLE STEEL BRAIDED NUMBERED CORES"/>
    <s v="Tamworth B77 4DU"/>
    <n v="110.2"/>
    <x v="2"/>
    <s v="Diesel"/>
    <n v="4.0773999999999997E-4"/>
  </r>
  <r>
    <s v="S025058"/>
    <x v="103"/>
    <s v="PO143504"/>
    <s v="GRN186125"/>
    <n v="30204149"/>
    <s v="7G X 0.75MM2 CABLE STEEL BRAIDED NUMBERED CORES"/>
    <s v="Tamworth B77 4DU"/>
    <n v="110.2"/>
    <x v="2"/>
    <s v="Diesel"/>
    <n v="4.0773999999999997E-4"/>
  </r>
  <r>
    <s v="S025058"/>
    <x v="103"/>
    <s v="PO143503"/>
    <s v="GRN186127"/>
    <n v="2145054"/>
    <s v="ETHERNET PATCH CABLE M12 4-PIN TO RJ-45 - 20M LONG"/>
    <s v="Tamworth B77 4DU"/>
    <n v="110.2"/>
    <x v="2"/>
    <s v="Diesel"/>
    <n v="4.0773999999999997E-4"/>
  </r>
  <r>
    <s v="S025058"/>
    <x v="103"/>
    <s v="PO143537"/>
    <s v="GRN186154"/>
    <n v="3045196"/>
    <s v="3G X 1.5MM2 CABLE STEEL BRAIDED COLOURED CORES"/>
    <s v="Tamworth B77 4DU"/>
    <n v="110.2"/>
    <x v="2"/>
    <s v="Diesel"/>
    <n v="4.0773999999999997E-4"/>
  </r>
  <r>
    <s v="S025058"/>
    <x v="103"/>
    <s v="PO139339"/>
    <s v="GRN186725"/>
    <n v="30204149"/>
    <s v="7G X 0.75MM2 CABLE STEEL BRAIDED NUMBERED CORES"/>
    <s v="Tamworth B77 4DU"/>
    <n v="110.2"/>
    <x v="2"/>
    <s v="Diesel"/>
    <n v="4.0773999999999997E-4"/>
  </r>
  <r>
    <s v="S025058"/>
    <x v="103"/>
    <s v="PO144717"/>
    <s v="GRN187425"/>
    <n v="30257493"/>
    <s v="3G X 6MM2 CABLE STEEL BRAIDED COLOURED CORES"/>
    <s v="Tamworth B77 4DU"/>
    <n v="110.2"/>
    <x v="2"/>
    <s v="Diesel"/>
    <n v="4.0773999999999997E-4"/>
  </r>
  <r>
    <s v="S025058"/>
    <x v="103"/>
    <s v="PO142525"/>
    <s v="GRN187722"/>
    <n v="3045019"/>
    <s v="ETHERNET CABLE FOUR PAIRS 4 X 2 X AWG26/7 CAT 5E"/>
    <s v="Tamworth B77 4DU"/>
    <n v="110.2"/>
    <x v="2"/>
    <s v="Diesel"/>
    <n v="4.0773999999999997E-4"/>
  </r>
  <r>
    <s v="S025058"/>
    <x v="103"/>
    <s v="PO145772"/>
    <s v="GRN187725"/>
    <n v="3045019"/>
    <s v="ETHERNET CABLE FOUR PAIRS 4 X 2 X AWG26/7 CAT 5E"/>
    <s v="Tamworth B77 4DU"/>
    <n v="110.2"/>
    <x v="2"/>
    <s v="Diesel"/>
    <n v="4.0773999999999997E-4"/>
  </r>
  <r>
    <s v="S025058"/>
    <x v="103"/>
    <s v="PO143503"/>
    <s v="GRN187726"/>
    <n v="3045019"/>
    <s v="ETHERNET CABLE FOUR PAIRS 4 X 2 X AWG26/7 CAT 5E"/>
    <s v="Tamworth B77 4DU"/>
    <n v="110.2"/>
    <x v="2"/>
    <s v="Diesel"/>
    <n v="4.0773999999999997E-4"/>
  </r>
  <r>
    <s v="S025058"/>
    <x v="103"/>
    <s v="PO143501"/>
    <s v="GRN187727"/>
    <n v="3045019"/>
    <s v="ETHERNET CABLE FOUR PAIRS 4 X 2 X AWG26/7 CAT 5E"/>
    <s v="Tamworth B77 4DU"/>
    <n v="110.2"/>
    <x v="2"/>
    <s v="Diesel"/>
    <n v="4.0773999999999997E-4"/>
  </r>
  <r>
    <s v="S025058"/>
    <x v="103"/>
    <s v="PO143537"/>
    <s v="GRN187735"/>
    <n v="3045199"/>
    <s v="3G X 2.5MM2 CABLE STEEL BRAIDED COLOURED CORES"/>
    <s v="Tamworth B77 4DU"/>
    <n v="110.2"/>
    <x v="2"/>
    <s v="Diesel"/>
    <n v="4.0773999999999997E-4"/>
  </r>
  <r>
    <s v="S025058"/>
    <x v="103"/>
    <s v="PO142824"/>
    <s v="GRN187736"/>
    <n v="3045199"/>
    <s v="3G X 2.5MM2 CABLE STEEL BRAIDED COLOURED CORES"/>
    <s v="Tamworth B77 4DU"/>
    <n v="110.2"/>
    <x v="2"/>
    <s v="Diesel"/>
    <n v="4.0773999999999997E-4"/>
  </r>
  <r>
    <s v="S025058"/>
    <x v="103"/>
    <s v="PO142824"/>
    <s v="GRN187738"/>
    <n v="2145054"/>
    <s v="ETHERNET PATCH CABLE M12 4-PIN TO RJ-45 - 20M LONG"/>
    <s v="Tamworth B77 4DU"/>
    <n v="110.2"/>
    <x v="2"/>
    <s v="Diesel"/>
    <n v="4.0773999999999997E-4"/>
  </r>
  <r>
    <s v="S025058"/>
    <x v="103"/>
    <s v="PO144717"/>
    <s v="GRN187749"/>
    <s v="11700-7431"/>
    <s v="WIRE 6AWG CLASS 6 600V BLACK UL 10107"/>
    <s v="Tamworth B77 4DU"/>
    <n v="110.2"/>
    <x v="2"/>
    <s v="Diesel"/>
    <n v="4.0773999999999997E-4"/>
  </r>
  <r>
    <s v="S025058"/>
    <x v="103"/>
    <s v="PO143504"/>
    <s v="GRN187752"/>
    <n v="2145027"/>
    <s v="5G X 10MM2 CABLE STEEL BRAIDED COLOURED CORES"/>
    <s v="Tamworth B77 4DU"/>
    <n v="110.2"/>
    <x v="2"/>
    <s v="Diesel"/>
    <n v="4.0773999999999997E-4"/>
  </r>
  <r>
    <s v="S025058"/>
    <x v="103"/>
    <s v="PO145941"/>
    <s v="GRN189010"/>
    <n v="101037337"/>
    <s v="SUPERFLEX 35MM2 SINGLE CORE CABLE EARTH - GRN/YEL"/>
    <s v="Tamworth B77 4DU"/>
    <n v="110.2"/>
    <x v="2"/>
    <s v="Diesel"/>
    <n v="4.0773999999999997E-4"/>
  </r>
  <r>
    <s v="S025058"/>
    <x v="103"/>
    <s v="PO145472"/>
    <s v="GRN189013"/>
    <n v="3045197"/>
    <s v="7G X 1.5MM2 CABLE STEEL BRAIDED NUMBERED CORES"/>
    <s v="Tamworth B77 4DU"/>
    <n v="110.2"/>
    <x v="2"/>
    <s v="Diesel"/>
    <n v="4.0773999999999997E-4"/>
  </r>
  <r>
    <s v="S025058"/>
    <x v="103"/>
    <s v="PO145203"/>
    <s v="GRN189014"/>
    <n v="3045197"/>
    <s v="7G X 1.5MM2 CABLE STEEL BRAIDED NUMBERED CORES"/>
    <s v="Tamworth B77 4DU"/>
    <n v="110.2"/>
    <x v="2"/>
    <s v="Diesel"/>
    <n v="4.0773999999999997E-4"/>
  </r>
  <r>
    <s v="S025058"/>
    <x v="103"/>
    <s v="PO144860"/>
    <s v="GRN189017"/>
    <n v="30257493"/>
    <s v="3G X 6MM2 CABLE STEEL BRAIDED COLOURED CORES"/>
    <s v="Tamworth B77 4DU"/>
    <n v="110.2"/>
    <x v="2"/>
    <s v="Diesel"/>
    <n v="4.0773999999999997E-4"/>
  </r>
  <r>
    <s v="S025058"/>
    <x v="103"/>
    <s v="PO143537"/>
    <s v="GRN189019"/>
    <n v="3045019"/>
    <s v="ETHERNET CABLE FOUR PAIRS 4 X 2 X AWG26/7 CAT 5E"/>
    <s v="Tamworth B77 4DU"/>
    <n v="110.2"/>
    <x v="2"/>
    <s v="Diesel"/>
    <n v="4.0773999999999997E-4"/>
  </r>
  <r>
    <s v="S025058"/>
    <x v="103"/>
    <s v="PO143504"/>
    <s v="GRN189021"/>
    <n v="3045019"/>
    <s v="ETHERNET CABLE FOUR PAIRS 4 X 2 X AWG26/7 CAT 5E"/>
    <s v="Tamworth B77 4DU"/>
    <n v="110.2"/>
    <x v="2"/>
    <s v="Diesel"/>
    <n v="4.0773999999999997E-4"/>
  </r>
  <r>
    <s v="S025058"/>
    <x v="103"/>
    <s v="PO142824"/>
    <s v="GRN189022"/>
    <n v="3045019"/>
    <s v="ETHERNET CABLE FOUR PAIRS 4 X 2 X AWG26/7 CAT 5E"/>
    <s v="Tamworth B77 4DU"/>
    <n v="110.2"/>
    <x v="2"/>
    <s v="Diesel"/>
    <n v="4.0773999999999997E-4"/>
  </r>
  <r>
    <s v="S022670"/>
    <x v="26"/>
    <s v="PO149149"/>
    <s v="GRN198812"/>
    <s v="11700-5217"/>
    <s v="WASHER FLAT M18 GEOMET 500B"/>
    <s v="Congleton CW12 1HR"/>
    <n v="12.8"/>
    <x v="2"/>
    <s v="Diesel"/>
    <n v="4.7360000000000001E-5"/>
  </r>
  <r>
    <s v="S025058"/>
    <x v="103"/>
    <s v="PO143505"/>
    <s v="GRN189072"/>
    <n v="2145027"/>
    <s v="5G X 10MM2 CABLE STEEL BRAIDED COLOURED CORES"/>
    <s v="Tamworth B77 4DU"/>
    <n v="110.2"/>
    <x v="2"/>
    <s v="Diesel"/>
    <n v="4.0773999999999997E-4"/>
  </r>
  <r>
    <s v="S025058"/>
    <x v="103"/>
    <s v="PO145640"/>
    <s v="GRN189075"/>
    <n v="3045199"/>
    <s v="3G X 2.5MM2 CABLE STEEL BRAIDED COLOURED CORES"/>
    <s v="Tamworth B77 4DU"/>
    <n v="110.2"/>
    <x v="2"/>
    <s v="Diesel"/>
    <n v="4.0773999999999997E-4"/>
  </r>
  <r>
    <s v="S025058"/>
    <x v="103"/>
    <s v="PO143537"/>
    <s v="GRN189890"/>
    <s v="255-1644-20"/>
    <s v="WIRE 6AWG 133/27 600V GRN/YEL UL 1283 20FT"/>
    <s v="Tamworth B77 4DU"/>
    <n v="110.2"/>
    <x v="2"/>
    <s v="Diesel"/>
    <n v="4.0773999999999997E-4"/>
  </r>
  <r>
    <s v="S025058"/>
    <x v="103"/>
    <s v="PO142079"/>
    <s v="GRN190133"/>
    <n v="30200921"/>
    <s v="3G X 4MM2 CABLE STEEL BRAIDED NUMBERED CORES"/>
    <s v="Tamworth B77 4DU"/>
    <n v="110.2"/>
    <x v="2"/>
    <s v="Diesel"/>
    <n v="4.0773999999999997E-4"/>
  </r>
  <r>
    <s v="S025058"/>
    <x v="103"/>
    <s v="PO143537"/>
    <s v="GRN190420"/>
    <n v="3045019"/>
    <s v="ETHERNET CABLE FOUR PAIRS 4 X 2 X AWG26/7 CAT 5E"/>
    <s v="Tamworth B77 4DU"/>
    <n v="110.2"/>
    <x v="2"/>
    <s v="Diesel"/>
    <n v="4.0773999999999997E-4"/>
  </r>
  <r>
    <s v="S025058"/>
    <x v="103"/>
    <s v="PO143505"/>
    <s v="GRN190421"/>
    <n v="3045019"/>
    <s v="ETHERNET CABLE FOUR PAIRS 4 X 2 X AWG26/7 CAT 5E"/>
    <s v="Tamworth B77 4DU"/>
    <n v="110.2"/>
    <x v="2"/>
    <s v="Diesel"/>
    <n v="4.0773999999999997E-4"/>
  </r>
  <r>
    <s v="S025058"/>
    <x v="103"/>
    <s v="PO144860"/>
    <s v="GRN190422"/>
    <n v="3045019"/>
    <s v="ETHERNET CABLE FOUR PAIRS 4 X 2 X AWG26/7 CAT 5E"/>
    <s v="Tamworth B77 4DU"/>
    <n v="110.2"/>
    <x v="2"/>
    <s v="Diesel"/>
    <n v="4.0773999999999997E-4"/>
  </r>
  <r>
    <s v="S025058"/>
    <x v="103"/>
    <s v="PO142824"/>
    <s v="GRN190429"/>
    <n v="3045199"/>
    <s v="3G X 2.5MM2 CABLE STEEL BRAIDED COLOURED CORES"/>
    <s v="Tamworth B77 4DU"/>
    <n v="110.2"/>
    <x v="2"/>
    <s v="Diesel"/>
    <n v="4.0773999999999997E-4"/>
  </r>
  <r>
    <s v="S025058"/>
    <x v="103"/>
    <s v="PO143501"/>
    <s v="GRN190444"/>
    <n v="21206725"/>
    <s v="I/O CABLE M12 FEMALE STRAIGHT 12 POLE OPEN WIRES 2"/>
    <s v="Tamworth B77 4DU"/>
    <n v="110.2"/>
    <x v="2"/>
    <s v="Diesel"/>
    <n v="4.0773999999999997E-4"/>
  </r>
  <r>
    <s v="S025058"/>
    <x v="103"/>
    <s v="PO142525"/>
    <s v="GRN190445"/>
    <n v="21206725"/>
    <s v="I/O CABLE M12 FEMALE STRAIGHT 12 POLE OPEN WIRES 2"/>
    <s v="Tamworth B77 4DU"/>
    <n v="110.2"/>
    <x v="2"/>
    <s v="Diesel"/>
    <n v="4.0773999999999997E-4"/>
  </r>
  <r>
    <s v="S025058"/>
    <x v="103"/>
    <s v="PO146194"/>
    <s v="GRN190448"/>
    <n v="101037336"/>
    <s v="SUPERFLEX 35MM2 SINGLE CORE CABLE - BLACK"/>
    <s v="Tamworth B77 4DU"/>
    <n v="110.2"/>
    <x v="2"/>
    <s v="Diesel"/>
    <n v="4.0773999999999997E-4"/>
  </r>
  <r>
    <s v="S025058"/>
    <x v="103"/>
    <s v="PO144717"/>
    <s v="GRN190451"/>
    <s v="255-1644-20"/>
    <s v="WIRE 6AWG 133/27 600V GRN/YEL UL 1283 20FT"/>
    <s v="Tamworth B77 4DU"/>
    <n v="110.2"/>
    <x v="2"/>
    <s v="Diesel"/>
    <n v="4.0773999999999997E-4"/>
  </r>
  <r>
    <s v="S025058"/>
    <x v="103"/>
    <s v="PO143507"/>
    <s v="GRN190453"/>
    <n v="2145054"/>
    <s v="ETHERNET PATCH CABLE M12 4-PIN TO RJ-45 - 20M LONG"/>
    <s v="Tamworth B77 4DU"/>
    <n v="110.2"/>
    <x v="2"/>
    <s v="Diesel"/>
    <n v="4.0773999999999997E-4"/>
  </r>
  <r>
    <s v="S025431"/>
    <x v="0"/>
    <s v="PO140459"/>
    <s v="GRN198826"/>
    <s v="340-1290-1"/>
    <s v="ASSEMBLY OPERATOR CONSOLE"/>
    <s v="Boston Massachusetts"/>
    <n v="3154"/>
    <x v="0"/>
    <s v="Crude"/>
    <n v="2.5295079999999999"/>
  </r>
  <r>
    <s v="S025058"/>
    <x v="103"/>
    <s v="PO144860"/>
    <s v="GRN190459"/>
    <n v="30257493"/>
    <s v="3G X 6MM2 CABLE STEEL BRAIDED COLOURED CORES"/>
    <s v="Tamworth B77 4DU"/>
    <n v="110.2"/>
    <x v="2"/>
    <s v="Diesel"/>
    <n v="4.0773999999999997E-4"/>
  </r>
  <r>
    <s v="S025058"/>
    <x v="103"/>
    <s v="PO144860"/>
    <s v="GRN191851"/>
    <n v="3045196"/>
    <s v="3G X 1.5MM2 CABLE STEEL BRAIDED COLOURED CORES"/>
    <s v="Tamworth B77 4DU"/>
    <n v="110.2"/>
    <x v="2"/>
    <s v="Diesel"/>
    <n v="4.0773999999999997E-4"/>
  </r>
  <r>
    <s v="S025058"/>
    <x v="103"/>
    <s v="PO142824"/>
    <s v="GRN191919"/>
    <n v="30204149"/>
    <s v="7G X 0.75MM2 CABLE STEEL BRAIDED NUMBERED CORES"/>
    <s v="Tamworth B77 4DU"/>
    <n v="110.2"/>
    <x v="2"/>
    <s v="Diesel"/>
    <n v="4.0773999999999997E-4"/>
  </r>
  <r>
    <s v="S025058"/>
    <x v="103"/>
    <s v="PO144860"/>
    <s v="GRN191921"/>
    <n v="30201420"/>
    <s v="5G X 0.75MM2 CABLE STEEL BRAIDED NUMBERED CORES"/>
    <s v="Tamworth B77 4DU"/>
    <n v="110.2"/>
    <x v="2"/>
    <s v="Diesel"/>
    <n v="4.0773999999999997E-4"/>
  </r>
  <r>
    <s v="S025058"/>
    <x v="103"/>
    <s v="PO143679"/>
    <s v="GRN191931"/>
    <n v="3045019"/>
    <s v="ETHERNET CABLE FOUR PAIRS 4 X 2 X AWG26/7 CAT 5E"/>
    <s v="Tamworth B77 4DU"/>
    <n v="110.2"/>
    <x v="2"/>
    <s v="Diesel"/>
    <n v="4.0773999999999997E-4"/>
  </r>
  <r>
    <s v="S025058"/>
    <x v="103"/>
    <s v="PO143507"/>
    <s v="GRN191933"/>
    <n v="3045019"/>
    <s v="ETHERNET CABLE FOUR PAIRS 4 X 2 X AWG26/7 CAT 5E"/>
    <s v="Tamworth B77 4DU"/>
    <n v="110.2"/>
    <x v="2"/>
    <s v="Diesel"/>
    <n v="4.0773999999999997E-4"/>
  </r>
  <r>
    <s v="S025058"/>
    <x v="103"/>
    <s v="PO144717"/>
    <s v="GRN191955"/>
    <n v="21203625"/>
    <s v="3G X 0.75MM2 CABLE STEEL BRAIDED NUMBERED CORES"/>
    <s v="Tamworth B77 4DU"/>
    <n v="110.2"/>
    <x v="2"/>
    <s v="Diesel"/>
    <n v="4.0773999999999997E-4"/>
  </r>
  <r>
    <s v="S025058"/>
    <x v="103"/>
    <s v="PO143503"/>
    <s v="GRN191960"/>
    <n v="21206725"/>
    <s v="I/O CABLE M12 FEMALE STRAIGHT 12 POLE OPEN WIRES 2"/>
    <s v="Tamworth B77 4DU"/>
    <n v="110.2"/>
    <x v="2"/>
    <s v="Diesel"/>
    <n v="4.0773999999999997E-4"/>
  </r>
  <r>
    <s v="S023284"/>
    <x v="19"/>
    <s v="PO146252"/>
    <s v="GRN198839"/>
    <n v="101032710"/>
    <s v="SUSPENSION LOCK JUNCTION BOX"/>
    <s v="Leicester LE19 2DT"/>
    <n v="144"/>
    <x v="1"/>
    <s v="Diesel"/>
    <n v="5.3280000000000001E-2"/>
  </r>
  <r>
    <s v="S023284"/>
    <x v="19"/>
    <s v="PO146794"/>
    <s v="GRN198840"/>
    <n v="101011141"/>
    <s v="HONG KONG M6012 KIOSK CONTROL PANEL GA"/>
    <s v="Leicester LE19 2DT"/>
    <n v="144"/>
    <x v="1"/>
    <s v="Diesel"/>
    <n v="5.3280000000000001E-2"/>
  </r>
  <r>
    <s v="S023284"/>
    <x v="19"/>
    <s v="PO140972"/>
    <s v="GRN198841"/>
    <s v="340-1074-1"/>
    <s v="CONDUIT JUNCTION BOX SOURCE SIDE – JUNCTION BOX TU"/>
    <s v="Leicester LE19 2DT"/>
    <n v="144"/>
    <x v="1"/>
    <s v="Diesel"/>
    <n v="5.3280000000000001E-2"/>
  </r>
  <r>
    <s v="S023284"/>
    <x v="19"/>
    <s v="PO137837"/>
    <s v="GRN198842"/>
    <s v="340-1084-1"/>
    <s v="CONDUIT HORIZONTAL DETECTOR ENCLOSURE"/>
    <s v="Leicester LE19 2DT"/>
    <n v="144"/>
    <x v="1"/>
    <s v="Diesel"/>
    <n v="5.3280000000000001E-2"/>
  </r>
  <r>
    <s v="S023284"/>
    <x v="19"/>
    <s v="PO131881"/>
    <s v="GRN198843"/>
    <s v="340-1073-1"/>
    <s v="CONDUIT JTN BOX DETECTOR SIDE-JTN BOX GROUND LEVEL"/>
    <s v="Leicester LE19 2DT"/>
    <n v="144"/>
    <x v="1"/>
    <s v="Diesel"/>
    <n v="5.3280000000000001E-2"/>
  </r>
  <r>
    <s v="S023284"/>
    <x v="19"/>
    <s v="PO131880"/>
    <s v="GRN198845"/>
    <s v="340-1071-1"/>
    <s v="CONDUIT OUTDOOR EQUIPMENT RACK ASSY JUNCTION BOX"/>
    <s v="Leicester LE19 2DT"/>
    <n v="144"/>
    <x v="1"/>
    <s v="Diesel"/>
    <n v="5.3280000000000001E-2"/>
  </r>
  <r>
    <s v="S023284"/>
    <x v="19"/>
    <s v="PO147450"/>
    <s v="GRN198847"/>
    <s v="340-1228-1"/>
    <s v="LAMP ASSY LED FLOOD 24V 45W BLACK HOUSING IP67"/>
    <s v="Leicester LE19 2DT"/>
    <n v="144"/>
    <x v="1"/>
    <s v="Diesel"/>
    <n v="5.3280000000000001E-2"/>
  </r>
  <r>
    <s v="S024099"/>
    <x v="47"/>
    <s v="PO145109"/>
    <s v="GRN201748"/>
    <s v="340-1012-1"/>
    <s v="WELDMENT LINAC SUPPORT STRUCTURE"/>
    <s v="Stafford ST16 3DR"/>
    <n v="49.6"/>
    <x v="3"/>
    <s v="Diesel"/>
    <n v="5.0430800000000005E-2"/>
  </r>
  <r>
    <s v="S025058"/>
    <x v="103"/>
    <s v="PO143501"/>
    <s v="GRN191963"/>
    <n v="21206725"/>
    <s v="I/O CABLE M12 FEMALE STRAIGHT 12 POLE OPEN WIRES 2"/>
    <s v="Tamworth B77 4DU"/>
    <n v="110.2"/>
    <x v="2"/>
    <s v="Diesel"/>
    <n v="4.0773999999999997E-4"/>
  </r>
  <r>
    <s v="S024099"/>
    <x v="47"/>
    <s v="PO145110"/>
    <s v="GRN202234"/>
    <s v="340-1012-1"/>
    <s v="WELDMENT LINAC SUPPORT STRUCTURE"/>
    <s v="Stafford ST16 3DR"/>
    <n v="49.6"/>
    <x v="3"/>
    <s v="Diesel"/>
    <n v="5.0430800000000005E-2"/>
  </r>
  <r>
    <s v="S024099"/>
    <x v="47"/>
    <s v="PO145111"/>
    <s v="GRN202280"/>
    <s v="340-1012-1"/>
    <s v="WELDMENT LINAC SUPPORT STRUCTURE"/>
    <s v="Stafford ST16 3DR"/>
    <n v="49.6"/>
    <x v="3"/>
    <s v="Diesel"/>
    <n v="5.0430800000000005E-2"/>
  </r>
  <r>
    <s v="S024099"/>
    <x v="47"/>
    <s v="PO142134"/>
    <s v="GRN202911"/>
    <s v="340-1012-1"/>
    <s v="WELDMENT LINAC SUPPORT STRUCTURE"/>
    <s v="Stafford ST16 3DR"/>
    <n v="49.6"/>
    <x v="3"/>
    <s v="Diesel"/>
    <n v="5.0430800000000005E-2"/>
  </r>
  <r>
    <s v="S024099"/>
    <x v="47"/>
    <s v="PO148606"/>
    <s v="GRN203443"/>
    <s v="340-1012-1"/>
    <s v="WELDMENT LINAC SUPPORT STRUCTURE"/>
    <s v="Stafford ST16 3DR"/>
    <n v="49.6"/>
    <x v="3"/>
    <s v="Diesel"/>
    <n v="5.0430800000000005E-2"/>
  </r>
  <r>
    <s v="S024099"/>
    <x v="47"/>
    <s v="PO145112"/>
    <s v="GRN204205"/>
    <s v="340-1012-1"/>
    <s v="WELDMENT LINAC SUPPORT STRUCTURE"/>
    <s v="Stafford ST16 3DR"/>
    <n v="49.6"/>
    <x v="3"/>
    <s v="Diesel"/>
    <n v="5.0430800000000005E-2"/>
  </r>
  <r>
    <s v="S024099"/>
    <x v="47"/>
    <s v="PO151780"/>
    <s v="GRN204556"/>
    <s v="361-1430-1"/>
    <s v="TREADPLATE INFILL"/>
    <s v="Stafford ST16 3DR"/>
    <n v="49.6"/>
    <x v="3"/>
    <s v="Diesel"/>
    <n v="5.0430800000000005E-2"/>
  </r>
  <r>
    <s v="S025431"/>
    <x v="0"/>
    <s v="PO149504"/>
    <s v="GRN198861"/>
    <s v="11700-9377"/>
    <s v="VEHICLE DETECTION LOOP 6X10FT WITH 100 FOOT LEAD"/>
    <s v="Boston Massachusetts"/>
    <n v="3154"/>
    <x v="0"/>
    <s v="Crude"/>
    <n v="2.5295079999999999"/>
  </r>
  <r>
    <s v="S025058"/>
    <x v="103"/>
    <s v="PO145580"/>
    <s v="GRN192626"/>
    <n v="30257493"/>
    <s v="3G X 6MM2 CABLE STEEL BRAIDED COLOURED CORES"/>
    <s v="Tamworth B77 4DU"/>
    <n v="110.2"/>
    <x v="2"/>
    <s v="Diesel"/>
    <n v="4.0773999999999997E-4"/>
  </r>
  <r>
    <s v="S025058"/>
    <x v="103"/>
    <s v="PO144860"/>
    <s v="GRN192902"/>
    <s v="255-1643-20"/>
    <s v="WIRE 6AWG STRD BLK FLX PVC 7X150/36 20FT"/>
    <s v="Tamworth B77 4DU"/>
    <n v="110.2"/>
    <x v="2"/>
    <s v="Diesel"/>
    <n v="4.0773999999999997E-4"/>
  </r>
  <r>
    <s v="S023284"/>
    <x v="19"/>
    <s v="PO144743"/>
    <s v="GRN198867"/>
    <n v="101044012"/>
    <s v="BEACON BOX ASSEMBLY"/>
    <s v="Leicester LE19 2DT"/>
    <n v="144"/>
    <x v="1"/>
    <s v="Diesel"/>
    <n v="5.3280000000000001E-2"/>
  </r>
  <r>
    <s v="S025058"/>
    <x v="103"/>
    <s v="PO144717"/>
    <s v="GRN192904"/>
    <s v="11700-7431"/>
    <s v="WIRE 6AWG CLASS 6 600V BLACK UL 10107"/>
    <s v="Tamworth B77 4DU"/>
    <n v="110.2"/>
    <x v="2"/>
    <s v="Diesel"/>
    <n v="4.0773999999999997E-4"/>
  </r>
  <r>
    <s v="S025058"/>
    <x v="103"/>
    <s v="PO147551"/>
    <s v="GRN194225"/>
    <n v="2145054"/>
    <s v="ETHERNET PATCH CABLE M12 4-PIN TO RJ-45 - 20M LONG"/>
    <s v="Tamworth B77 4DU"/>
    <n v="110.2"/>
    <x v="2"/>
    <s v="Diesel"/>
    <n v="4.0773999999999997E-4"/>
  </r>
  <r>
    <s v="S023284"/>
    <x v="19"/>
    <s v="PO142410"/>
    <s v="GRN198872"/>
    <s v="361-1090-1"/>
    <s v="ENTRY/EXIT ZONE PANEL - P60DV"/>
    <s v="Leicester LE19 2DT"/>
    <n v="144"/>
    <x v="1"/>
    <s v="Diesel"/>
    <n v="5.3280000000000001E-2"/>
  </r>
  <r>
    <s v="S025058"/>
    <x v="103"/>
    <s v="PO145640"/>
    <s v="GRN194235"/>
    <n v="3045196"/>
    <s v="3G X 1.5MM2 CABLE STEEL BRAIDED COLOURED CORES"/>
    <s v="Tamworth B77 4DU"/>
    <n v="110.2"/>
    <x v="2"/>
    <s v="Diesel"/>
    <n v="4.0773999999999997E-4"/>
  </r>
  <r>
    <s v="S025058"/>
    <x v="103"/>
    <s v="PO146465"/>
    <s v="GRN194236"/>
    <n v="30201420"/>
    <s v="5G X 0.75MM2 CABLE STEEL BRAIDED NUMBERED CORES"/>
    <s v="Tamworth B77 4DU"/>
    <n v="110.2"/>
    <x v="2"/>
    <s v="Diesel"/>
    <n v="4.0773999999999997E-4"/>
  </r>
  <r>
    <s v="S025058"/>
    <x v="103"/>
    <s v="PO145203"/>
    <s v="GRN194239"/>
    <n v="30201420"/>
    <s v="5G X 0.75MM2 CABLE STEEL BRAIDED NUMBERED CORES"/>
    <s v="Tamworth B77 4DU"/>
    <n v="110.2"/>
    <x v="2"/>
    <s v="Diesel"/>
    <n v="4.0773999999999997E-4"/>
  </r>
  <r>
    <s v="S025058"/>
    <x v="103"/>
    <s v="PO145203"/>
    <s v="GRN194242"/>
    <n v="21203625"/>
    <s v="3G X 0.75MM2 CABLE STEEL BRAIDED NUMBERED CORES"/>
    <s v="Tamworth B77 4DU"/>
    <n v="110.2"/>
    <x v="2"/>
    <s v="Diesel"/>
    <n v="4.0773999999999997E-4"/>
  </r>
  <r>
    <s v="S025058"/>
    <x v="103"/>
    <s v="PO142824"/>
    <s v="GRN194244"/>
    <n v="30204513"/>
    <s v="5G X 0.75MM2 CABLE STEEL BRAIDED COLOURED CORES"/>
    <s v="Tamworth B77 4DU"/>
    <n v="110.2"/>
    <x v="2"/>
    <s v="Diesel"/>
    <n v="4.0773999999999997E-4"/>
  </r>
  <r>
    <s v="S025058"/>
    <x v="103"/>
    <s v="PO148125"/>
    <s v="GRN194247"/>
    <n v="30200921"/>
    <s v="3G X 4MM2 CABLE STEEL BRAIDED NUMBERED CORES"/>
    <s v="Tamworth B77 4DU"/>
    <n v="110.2"/>
    <x v="2"/>
    <s v="Diesel"/>
    <n v="4.0773999999999997E-4"/>
  </r>
  <r>
    <s v="S000892"/>
    <x v="16"/>
    <s v="PO149888"/>
    <s v="GRN198891"/>
    <n v="101045243"/>
    <s v="MULTI PURPOSE WIPES LINT FREE 230 x 230 (100/Box)"/>
    <s v="Stockport SK4 2JT"/>
    <n v="55"/>
    <x v="2"/>
    <s v="Diesel"/>
    <n v="2.0350000000000001E-4"/>
  </r>
  <r>
    <s v="S025058"/>
    <x v="103"/>
    <s v="PO146839"/>
    <s v="GRN194250"/>
    <n v="30201778"/>
    <s v="5G X 6MM2 CABLE STEEL BRAIDED COLOURED CORES"/>
    <s v="Tamworth B77 4DU"/>
    <n v="110.2"/>
    <x v="2"/>
    <s v="Diesel"/>
    <n v="4.0773999999999997E-4"/>
  </r>
  <r>
    <s v="S025058"/>
    <x v="103"/>
    <s v="PO142824"/>
    <s v="GRN194454"/>
    <n v="3045019"/>
    <s v="ETHERNET CABLE FOUR PAIRS 4 X 2 X AWG26/7 CAT 5E"/>
    <s v="Tamworth B77 4DU"/>
    <n v="110.2"/>
    <x v="2"/>
    <s v="Diesel"/>
    <n v="4.0773999999999997E-4"/>
  </r>
  <r>
    <s v="S025058"/>
    <x v="103"/>
    <s v="PO143537"/>
    <s v="GRN196078"/>
    <s v="255-1643-20"/>
    <s v="WIRE 6AWG STRD BLK FLX PVC 7X150/36 20FT"/>
    <s v="Tamworth B77 4DU"/>
    <n v="110.2"/>
    <x v="2"/>
    <s v="Diesel"/>
    <n v="4.0773999999999997E-4"/>
  </r>
  <r>
    <s v="S025058"/>
    <x v="103"/>
    <s v="PO143537"/>
    <s v="GRN196079"/>
    <s v="255-1643-20"/>
    <s v="WIRE 6AWG STRD BLK FLX PVC 7X150/36 20FT"/>
    <s v="Tamworth B77 4DU"/>
    <n v="110.2"/>
    <x v="2"/>
    <s v="Diesel"/>
    <n v="4.0773999999999997E-4"/>
  </r>
  <r>
    <s v="S001047"/>
    <x v="9"/>
    <s v="PO144580"/>
    <s v="GRN198926"/>
    <n v="66205215"/>
    <s v="2X8 ELEMENT PHOTO DIODE CDWO4 30MM THICK"/>
    <s v="81300 Johor Bahru Malaysia"/>
    <n v="6781"/>
    <x v="4"/>
    <s v="Aviation"/>
    <n v="1.1924057587200001"/>
  </r>
  <r>
    <s v="S001047"/>
    <x v="9"/>
    <s v="PO138818"/>
    <s v="GRN198940"/>
    <n v="66205215"/>
    <s v="2x8 ELEMENT PHOTO DIODE CdWO4 30mm THICK"/>
    <s v="81300 Johor Bahru Malaysia"/>
    <n v="6781"/>
    <x v="4"/>
    <s v="Aviation"/>
    <n v="1.1924057587200001"/>
  </r>
  <r>
    <s v="S025058"/>
    <x v="103"/>
    <s v="PO146573"/>
    <s v="GRN196158"/>
    <n v="30204149"/>
    <s v="7G X 0.75MM2 CABLE STEEL BRAIDED NUMBERED CORES"/>
    <s v="Tamworth B77 4DU"/>
    <n v="110.2"/>
    <x v="2"/>
    <s v="Diesel"/>
    <n v="4.0773999999999997E-4"/>
  </r>
  <r>
    <s v="S001047"/>
    <x v="9"/>
    <s v="PO144821"/>
    <s v="GRN198942"/>
    <s v="11701-3091"/>
    <s v="SILICON PD - CDW04 - 5X5X10 THK - 8X2 ELEM - M13"/>
    <s v="81300 Johor Bahru Malaysia"/>
    <n v="6781"/>
    <x v="4"/>
    <s v="Aviation"/>
    <n v="1.1924057587200001"/>
  </r>
  <r>
    <s v="S001121"/>
    <x v="5"/>
    <s v="PO149797"/>
    <s v="GRN198943"/>
    <s v="11700-4798"/>
    <s v="TERMINAL BASE ASSEMBLY"/>
    <s v="Salford M5 4BE"/>
    <n v="103.6"/>
    <x v="2"/>
    <s v="Diesel"/>
    <n v="3.8331999999999998E-4"/>
  </r>
  <r>
    <s v="S001047"/>
    <x v="9"/>
    <s v="PO144821"/>
    <s v="GRN198947"/>
    <n v="101026186"/>
    <s v="DIODE 2X8 ELEMENT PHOTO CDWO4 0.3MM THICK"/>
    <s v="81300 Johor Bahru Malaysia"/>
    <n v="6781"/>
    <x v="4"/>
    <s v="Aviation"/>
    <n v="1.1924057587200001"/>
  </r>
  <r>
    <s v="S025058"/>
    <x v="103"/>
    <s v="PO149096"/>
    <s v="GRN196161"/>
    <n v="30204149"/>
    <s v="7G X 0.75MM2 CABLE STEEL BRAIDED NUMBERED CORES"/>
    <s v="Tamworth B77 4DU"/>
    <n v="110.2"/>
    <x v="2"/>
    <s v="Diesel"/>
    <n v="4.0773999999999997E-4"/>
  </r>
  <r>
    <s v="S025058"/>
    <x v="103"/>
    <s v="PO143537"/>
    <s v="GRN196346"/>
    <s v="255-1644-20"/>
    <s v="WIRE 6AWG 133/27 600V GREEN/YELLOW UL 1283 20 FT/"/>
    <s v="Tamworth B77 4DU"/>
    <n v="110.2"/>
    <x v="2"/>
    <s v="Diesel"/>
    <n v="4.0773999999999997E-4"/>
  </r>
  <r>
    <s v="S025058"/>
    <x v="103"/>
    <s v="PO146573"/>
    <s v="GRN196905"/>
    <n v="3045196"/>
    <s v="3G X 1.5MM2 CABLE STEEL BRAIDED COLOURED CORES"/>
    <s v="Tamworth B77 4DU"/>
    <n v="110.2"/>
    <x v="2"/>
    <s v="Diesel"/>
    <n v="4.0773999999999997E-4"/>
  </r>
  <r>
    <s v="S025058"/>
    <x v="103"/>
    <s v="PO149158"/>
    <s v="GRN196978"/>
    <n v="3045019"/>
    <s v="ETHERNET CABLE FOUR PAIRS 4 X 2 X AWG26/7 CAT 5E"/>
    <s v="Tamworth B77 4DU"/>
    <n v="110.2"/>
    <x v="2"/>
    <s v="Diesel"/>
    <n v="4.0773999999999997E-4"/>
  </r>
  <r>
    <s v="S025058"/>
    <x v="103"/>
    <s v="PO142824"/>
    <s v="GRN196979"/>
    <n v="3045019"/>
    <s v="ETHERNET CABLE FOUR PAIRS 4 X 2 X AWG26/7 CAT 5E"/>
    <s v="Tamworth B77 4DU"/>
    <n v="110.2"/>
    <x v="2"/>
    <s v="Diesel"/>
    <n v="4.0773999999999997E-4"/>
  </r>
  <r>
    <s v="S025058"/>
    <x v="103"/>
    <s v="PO147551"/>
    <s v="GRN196980"/>
    <n v="30204149"/>
    <s v="7G X 0.75MM2 CABLE STEEL BRAIDED NUMBERED CORES"/>
    <s v="Tamworth B77 4DU"/>
    <n v="110.2"/>
    <x v="2"/>
    <s v="Diesel"/>
    <n v="4.0773999999999997E-4"/>
  </r>
  <r>
    <s v="S002239"/>
    <x v="17"/>
    <s v="PO143492"/>
    <s v="GRN193825"/>
    <n v="101022020"/>
    <s v="TCU - HV, 3.0 ton, -40 to +55 C"/>
    <s v="UT 84104"/>
    <n v="4725"/>
    <x v="4"/>
    <s v="Aviation"/>
    <n v="8.3086819200000015"/>
  </r>
  <r>
    <s v="S023373"/>
    <x v="44"/>
    <s v="PO136443"/>
    <s v="GRN198957"/>
    <n v="56201438"/>
    <s v="HV UNIT 160KV 320WATTS NEG POL TO SPEC X4229"/>
    <s v="Pulborough RH20 2RY"/>
    <n v="420"/>
    <x v="2"/>
    <s v="Diesel"/>
    <n v="1.554E-3"/>
  </r>
  <r>
    <s v="S001121"/>
    <x v="5"/>
    <s v="PO145031"/>
    <s v="GRN198958"/>
    <n v="50205993"/>
    <s v="1492 JUMPER BARS CJR NO COVER 8 3 POLE BLACK"/>
    <s v="Salford M5 4BE"/>
    <n v="103.6"/>
    <x v="2"/>
    <s v="Diesel"/>
    <n v="3.8331999999999998E-4"/>
  </r>
  <r>
    <s v="S001121"/>
    <x v="5"/>
    <s v="PO147946"/>
    <s v="GRN198959"/>
    <n v="50205993"/>
    <s v="1492 JUMPER BARS CJR NO COVER 8 3 POLE BLACK"/>
    <s v="Salford M5 4BE"/>
    <n v="103.6"/>
    <x v="2"/>
    <s v="Diesel"/>
    <n v="3.8331999999999998E-4"/>
  </r>
  <r>
    <s v="S025058"/>
    <x v="103"/>
    <s v="PO146573"/>
    <s v="GRN196981"/>
    <n v="30257493"/>
    <s v="3G X 6MM2 CABLE STEEL BRAIDED COLOURED CORES"/>
    <s v="Tamworth B77 4DU"/>
    <n v="110.2"/>
    <x v="2"/>
    <s v="Diesel"/>
    <n v="4.0773999999999997E-4"/>
  </r>
  <r>
    <s v="S025058"/>
    <x v="103"/>
    <s v="PO145640"/>
    <s v="GRN196982"/>
    <s v="11700-7431"/>
    <s v="WIRE 6AWG CLASS 6 600V BLACK UL 10107"/>
    <s v="Tamworth B77 4DU"/>
    <n v="110.2"/>
    <x v="2"/>
    <s v="Diesel"/>
    <n v="4.0773999999999997E-4"/>
  </r>
  <r>
    <s v="S023413"/>
    <x v="15"/>
    <s v="PO147491"/>
    <s v="GRN198964"/>
    <n v="42203630"/>
    <s v="VISY IRIS CONTAINER OCR SOFTWARE"/>
    <s v="33100 Tampere, Finland"/>
    <n v="3916"/>
    <x v="2"/>
    <s v="Diesel"/>
    <n v="3.9815929999999999E-2"/>
  </r>
  <r>
    <s v="S025058"/>
    <x v="103"/>
    <s v="PO146465"/>
    <s v="GRN197040"/>
    <n v="3045197"/>
    <s v="7G X 1.5MM2 CABLE STEEL BRAIDED NUMBERED CORES"/>
    <s v="Tamworth B77 4DU"/>
    <n v="110.2"/>
    <x v="2"/>
    <s v="Diesel"/>
    <n v="4.0773999999999997E-4"/>
  </r>
  <r>
    <s v="S025058"/>
    <x v="103"/>
    <s v="PO149084"/>
    <s v="GRN197651"/>
    <n v="30204149"/>
    <s v="7G X 0.75MM2 CABLE STEEL BRAIDED NUMBERED CORES"/>
    <s v="Tamworth B77 4DU"/>
    <n v="110.2"/>
    <x v="2"/>
    <s v="Diesel"/>
    <n v="4.0773999999999997E-4"/>
  </r>
  <r>
    <s v="S002239"/>
    <x v="17"/>
    <s v="PO143492"/>
    <s v="GRN193827"/>
    <n v="101022020"/>
    <s v="TCU - HV, 3.0 ton, -40 to +55 C"/>
    <s v="UT 84104"/>
    <n v="4725"/>
    <x v="4"/>
    <s v="Aviation"/>
    <n v="8.3086819200000015"/>
  </r>
  <r>
    <s v="S002239"/>
    <x v="17"/>
    <s v="PO143492"/>
    <s v="GRN194520"/>
    <n v="101022020"/>
    <s v="TCU - HV, 3.0 ton, -40 to +55 C"/>
    <s v="UT 84104"/>
    <n v="4725"/>
    <x v="4"/>
    <s v="Aviation"/>
    <n v="8.3086819200000015"/>
  </r>
  <r>
    <s v="S002239"/>
    <x v="17"/>
    <s v="PO143492"/>
    <s v="GRN194522"/>
    <n v="101022020"/>
    <s v="TCU - HV, 3.0 ton, -40 to +55 C"/>
    <s v="UT 84104"/>
    <n v="4725"/>
    <x v="4"/>
    <s v="Aviation"/>
    <n v="8.3086819200000015"/>
  </r>
  <r>
    <s v="S002239"/>
    <x v="17"/>
    <s v="PO143492"/>
    <s v="GRN194816"/>
    <n v="101022020"/>
    <s v="TCU - HV, 3.0 ton, -40 to +55 C"/>
    <s v="UT 84104"/>
    <n v="4725"/>
    <x v="4"/>
    <s v="Aviation"/>
    <n v="8.3086819200000015"/>
  </r>
  <r>
    <s v="S002239"/>
    <x v="17"/>
    <s v="PO143492"/>
    <s v="GRN194818"/>
    <n v="101022020"/>
    <s v="TCU - HV, 3.0 ton, -40 to +55 C"/>
    <s v="UT 84104"/>
    <n v="4725"/>
    <x v="4"/>
    <s v="Aviation"/>
    <n v="8.3086819200000015"/>
  </r>
  <r>
    <s v="S002239"/>
    <x v="17"/>
    <s v="PO143492"/>
    <s v="GRN194820"/>
    <n v="101022020"/>
    <s v="TCU - HV, 3.0 ton, -40 to +55 C"/>
    <s v="UT 84104"/>
    <n v="4725"/>
    <x v="4"/>
    <s v="Aviation"/>
    <n v="8.3086819200000015"/>
  </r>
  <r>
    <s v="S022670"/>
    <x v="26"/>
    <s v="PO147490"/>
    <s v="GRN198975"/>
    <s v="11700-7009"/>
    <s v="WASHER TWO-PART LOCKING  3/4IN ZINC"/>
    <s v="Congleton CW12 1HR"/>
    <n v="12.8"/>
    <x v="2"/>
    <s v="Diesel"/>
    <n v="4.7360000000000001E-5"/>
  </r>
  <r>
    <s v="S025058"/>
    <x v="103"/>
    <s v="PO149158"/>
    <s v="GRN197652"/>
    <n v="3045197"/>
    <s v="7G X 1.5MM2 CABLE STEEL BRAIDED NUMBERED CORES"/>
    <s v="Tamworth B77 4DU"/>
    <n v="110.2"/>
    <x v="2"/>
    <s v="Diesel"/>
    <n v="4.0773999999999997E-4"/>
  </r>
  <r>
    <s v="S001571"/>
    <x v="10"/>
    <s v="PO149821"/>
    <s v="GRN198979"/>
    <n v="57205719"/>
    <s v="MOUNTING KIT 1"/>
    <s v="St Albans AL1 5BN"/>
    <n v="298"/>
    <x v="2"/>
    <s v="Diesel"/>
    <n v="1.1026E-3"/>
  </r>
  <r>
    <s v="S025058"/>
    <x v="103"/>
    <s v="PO147660"/>
    <s v="GRN197978"/>
    <n v="3045193"/>
    <s v="5G X 1.5MM2 CABLE STEEL BRAIDED NUMBERED CORES"/>
    <s v="Tamworth B77 4DU"/>
    <n v="110.2"/>
    <x v="2"/>
    <s v="Diesel"/>
    <n v="4.0773999999999997E-4"/>
  </r>
  <r>
    <s v="S025058"/>
    <x v="103"/>
    <s v="PO147551"/>
    <s v="GRN197979"/>
    <n v="21206725"/>
    <s v="I/O CABLE M12 FEMALE STRAIGHT 12 POLE OPEN WIRES 2"/>
    <s v="Tamworth B77 4DU"/>
    <n v="110.2"/>
    <x v="2"/>
    <s v="Diesel"/>
    <n v="4.0773999999999997E-4"/>
  </r>
  <r>
    <s v="S025058"/>
    <x v="103"/>
    <s v="PO146573"/>
    <s v="GRN197980"/>
    <n v="30204149"/>
    <s v="7G X 0.75MM2 CABLE STEEL BRAIDED NUMBERED CORES"/>
    <s v="Tamworth B77 4DU"/>
    <n v="110.2"/>
    <x v="2"/>
    <s v="Diesel"/>
    <n v="4.0773999999999997E-4"/>
  </r>
  <r>
    <s v="S025058"/>
    <x v="103"/>
    <s v="PO146573"/>
    <s v="GRN197981"/>
    <n v="30204149"/>
    <s v="7G X 0.75MM2 CABLE STEEL BRAIDED NUMBERED CORES"/>
    <s v="Tamworth B77 4DU"/>
    <n v="110.2"/>
    <x v="2"/>
    <s v="Diesel"/>
    <n v="4.0773999999999997E-4"/>
  </r>
  <r>
    <s v="S025058"/>
    <x v="103"/>
    <s v="PO141076"/>
    <s v="GRN198427"/>
    <s v="255-1643-20"/>
    <s v="WIRE 6AWG STRD BLK FLX PVC 7X150/36 20FT"/>
    <s v="Tamworth B77 4DU"/>
    <n v="110.2"/>
    <x v="2"/>
    <s v="Diesel"/>
    <n v="4.0773999999999997E-4"/>
  </r>
  <r>
    <s v="S025058"/>
    <x v="103"/>
    <s v="PO145203"/>
    <s v="GRN198622"/>
    <s v="255-1644-20"/>
    <s v="WIRE 6AWG 133/27 600V GRN/YEL UL 1283 20FT"/>
    <s v="Tamworth B77 4DU"/>
    <n v="110.2"/>
    <x v="2"/>
    <s v="Diesel"/>
    <n v="4.0773999999999997E-4"/>
  </r>
  <r>
    <s v="S025058"/>
    <x v="103"/>
    <s v="PO146465"/>
    <s v="GRN198623"/>
    <n v="2145054"/>
    <s v="ETHERNET PATCH CABLE M12 4-PIN TO RJ-45 - 20M LONG"/>
    <s v="Tamworth B77 4DU"/>
    <n v="110.2"/>
    <x v="2"/>
    <s v="Diesel"/>
    <n v="4.0773999999999997E-4"/>
  </r>
  <r>
    <s v="S024099"/>
    <x v="47"/>
    <s v="PO145113"/>
    <s v="GRN204573"/>
    <s v="340-1012-1"/>
    <s v="WELDMENT LINAC SUPPORT STRUCTURE"/>
    <s v="Stafford ST16 3DR"/>
    <n v="49.6"/>
    <x v="3"/>
    <s v="Diesel"/>
    <n v="5.0430800000000005E-2"/>
  </r>
  <r>
    <s v="S025058"/>
    <x v="103"/>
    <s v="PO147184"/>
    <s v="GRN198624"/>
    <n v="30200921"/>
    <s v="3G X 4MM2 CABLE STEEL BRAIDED NUMBERED CORES"/>
    <s v="Tamworth B77 4DU"/>
    <n v="110.2"/>
    <x v="2"/>
    <s v="Diesel"/>
    <n v="4.0773999999999997E-4"/>
  </r>
  <r>
    <s v="S025058"/>
    <x v="103"/>
    <s v="PO143537"/>
    <s v="GRN199322"/>
    <s v="255-1643-20"/>
    <s v="WIRE 6AWG STRAND BLACK FLEXIBLE PVC 7 X 150/36 20"/>
    <s v="Tamworth B77 4DU"/>
    <n v="110.2"/>
    <x v="2"/>
    <s v="Diesel"/>
    <n v="4.0773999999999997E-4"/>
  </r>
  <r>
    <s v="S001121"/>
    <x v="5"/>
    <s v="PO148734"/>
    <s v="GRN199019"/>
    <n v="13204807"/>
    <s v="RSLINX CLASSIC SINGLE NODE"/>
    <s v="Salford M5 4BE"/>
    <n v="103.6"/>
    <x v="2"/>
    <s v="Diesel"/>
    <n v="3.8331999999999998E-4"/>
  </r>
  <r>
    <s v="S025058"/>
    <x v="103"/>
    <s v="PO145212"/>
    <s v="GRN200540"/>
    <n v="3045019"/>
    <s v="ETHERNET CABLE FOUR PAIRS 4 X 2 X AWG26/7 CAT 5E"/>
    <s v="Tamworth B77 4DU"/>
    <n v="110.2"/>
    <x v="2"/>
    <s v="Diesel"/>
    <n v="4.0773999999999997E-4"/>
  </r>
  <r>
    <s v="S025058"/>
    <x v="103"/>
    <s v="PO142824"/>
    <s v="GRN200885"/>
    <n v="3045019"/>
    <s v="ETHERNET CABLE FOUR PAIRS 4 X 2 X AWG26/7 CAT 5E"/>
    <s v="Tamworth B77 4DU"/>
    <n v="110.2"/>
    <x v="2"/>
    <s v="Diesel"/>
    <n v="4.0773999999999997E-4"/>
  </r>
  <r>
    <s v="S025058"/>
    <x v="103"/>
    <s v="PO147551"/>
    <s v="GRN200886"/>
    <n v="21206725"/>
    <s v="I/O CABLE M12 FEMALE STRAIGHT 12 POLE OPEN WIRES 2"/>
    <s v="Tamworth B77 4DU"/>
    <n v="110.2"/>
    <x v="2"/>
    <s v="Diesel"/>
    <n v="4.0773999999999997E-4"/>
  </r>
  <r>
    <s v="S025058"/>
    <x v="103"/>
    <s v="PO141076"/>
    <s v="GRN201122"/>
    <s v="255-1644-20"/>
    <s v="WIRE 6AWG 133/27 600V GREEN/YELLOW UL 1283 20 FT/"/>
    <s v="Tamworth B77 4DU"/>
    <n v="110.2"/>
    <x v="2"/>
    <s v="Diesel"/>
    <n v="4.0773999999999997E-4"/>
  </r>
  <r>
    <s v="S025058"/>
    <x v="103"/>
    <s v="PO146573"/>
    <s v="GRN201640"/>
    <n v="3045196"/>
    <s v="3G X 1.5MM2 CABLE STEEL BRAIDED COLOURED CORES"/>
    <s v="Tamworth B77 4DU"/>
    <n v="110.2"/>
    <x v="2"/>
    <s v="Diesel"/>
    <n v="4.0773999999999997E-4"/>
  </r>
  <r>
    <s v="S025058"/>
    <x v="103"/>
    <s v="PO142824"/>
    <s v="GRN201645"/>
    <n v="21203625"/>
    <s v="3G X 0.75MM2 CABLE STEEL BRAIDED NUMBERED CORES"/>
    <s v="Tamworth B77 4DU"/>
    <n v="110.2"/>
    <x v="2"/>
    <s v="Diesel"/>
    <n v="4.0773999999999997E-4"/>
  </r>
  <r>
    <s v="S025058"/>
    <x v="103"/>
    <s v="PO145212"/>
    <s v="GRN201671"/>
    <n v="3045199"/>
    <s v="3G X 2.5MM2 CABLE STEEL BRAIDED COLOURED CORES"/>
    <s v="Tamworth B77 4DU"/>
    <n v="110.2"/>
    <x v="2"/>
    <s v="Diesel"/>
    <n v="4.0773999999999997E-4"/>
  </r>
  <r>
    <s v="S025058"/>
    <x v="103"/>
    <s v="PO145212"/>
    <s v="GRN201688"/>
    <n v="3045019"/>
    <s v="ETHERNET CABLE FOUR PAIRS 4 X 2 X AWG26/7 CAT 5E"/>
    <s v="Tamworth B77 4DU"/>
    <n v="110.2"/>
    <x v="2"/>
    <s v="Diesel"/>
    <n v="4.0773999999999997E-4"/>
  </r>
  <r>
    <s v="S025058"/>
    <x v="103"/>
    <s v="PO148644"/>
    <s v="GRN201698"/>
    <n v="30204149"/>
    <s v="7G X 0.75MM2 CABLE STEEL BRAIDED NUMBERED CORES"/>
    <s v="Tamworth B77 4DU"/>
    <n v="110.2"/>
    <x v="2"/>
    <s v="Diesel"/>
    <n v="4.0773999999999997E-4"/>
  </r>
  <r>
    <s v="S024099"/>
    <x v="47"/>
    <s v="PO145106"/>
    <s v="GRN204781"/>
    <s v="340-1012-1"/>
    <s v="WELDMENT LINAC SUPPORT STRUCTURE"/>
    <s v="Stafford ST16 3DR"/>
    <n v="49.6"/>
    <x v="3"/>
    <s v="Diesel"/>
    <n v="5.0430800000000005E-2"/>
  </r>
  <r>
    <s v="S025058"/>
    <x v="103"/>
    <s v="PO147627"/>
    <s v="GRN201797"/>
    <n v="30204938"/>
    <s v="5G X 1.5MM2 CABLE STEEL BRAIDED COLOURED CORES"/>
    <s v="Tamworth B77 4DU"/>
    <n v="110.2"/>
    <x v="2"/>
    <s v="Diesel"/>
    <n v="4.0773999999999997E-4"/>
  </r>
  <r>
    <s v="S026602"/>
    <x v="12"/>
    <s v="PO149843"/>
    <s v="GRN199035"/>
    <n v="101047402"/>
    <s v="FAN BELT FOR ISUZU 4LE2"/>
    <s v="Watford WD24 7GG"/>
    <n v="302"/>
    <x v="2"/>
    <s v="Diesl"/>
    <n v="1.1173999999999999E-3"/>
  </r>
  <r>
    <s v="S025058"/>
    <x v="103"/>
    <s v="PO147551"/>
    <s v="GRN201944"/>
    <n v="21203625"/>
    <s v="3G X 0.75MM2 CABLE STEEL BRAIDED NUMBERED CORES"/>
    <s v="Tamworth B77 4DU"/>
    <n v="110.2"/>
    <x v="2"/>
    <s v="Diesel"/>
    <n v="4.0773999999999997E-4"/>
  </r>
  <r>
    <s v="S025058"/>
    <x v="103"/>
    <s v="PO148967"/>
    <s v="GRN202920"/>
    <n v="3045196"/>
    <s v="3G X 1.5MM2 CABLE STEEL BRAIDED COLOURED CORES"/>
    <s v="Tamworth B77 4DU"/>
    <n v="110.2"/>
    <x v="2"/>
    <s v="Diesel"/>
    <n v="4.0773999999999997E-4"/>
  </r>
  <r>
    <s v="S025058"/>
    <x v="103"/>
    <s v="PO147551"/>
    <s v="GRN203502"/>
    <n v="21206725"/>
    <s v="I/O CABLE M12 FEMALE STRAIGHT 12 POLE OPEN WIRES 2"/>
    <s v="Tamworth B77 4DU"/>
    <n v="110.2"/>
    <x v="2"/>
    <s v="Diesel"/>
    <n v="4.0773999999999997E-4"/>
  </r>
  <r>
    <s v="S025058"/>
    <x v="103"/>
    <s v="PO145212"/>
    <s v="GRN203503"/>
    <n v="3045019"/>
    <s v="ETHERNET CABLE FOUR PAIRS 4 X 2 X AWG26/7 CAT 5E"/>
    <s v="Tamworth B77 4DU"/>
    <n v="110.2"/>
    <x v="2"/>
    <s v="Diesel"/>
    <n v="4.0773999999999997E-4"/>
  </r>
  <r>
    <s v="S025058"/>
    <x v="103"/>
    <s v="PO145472"/>
    <s v="GRN204263"/>
    <n v="3045019"/>
    <s v="ETHERNET CABLE FOUR PAIRS 4 X 2 X AWG26/7 CAT 5E"/>
    <s v="Tamworth B77 4DU"/>
    <n v="110.2"/>
    <x v="2"/>
    <s v="Diesel"/>
    <n v="4.0773999999999997E-4"/>
  </r>
  <r>
    <s v="S025058"/>
    <x v="103"/>
    <s v="PO146465"/>
    <s v="GRN204265"/>
    <n v="3045199"/>
    <s v="3G X 2.5MM2 CABLE STEEL BRAIDED COLOURED CORES"/>
    <s v="Tamworth B77 4DU"/>
    <n v="110.2"/>
    <x v="2"/>
    <s v="Diesel"/>
    <n v="4.0773999999999997E-4"/>
  </r>
  <r>
    <s v="S025058"/>
    <x v="103"/>
    <s v="PO147423"/>
    <s v="GRN204269"/>
    <n v="2145027"/>
    <s v="5G X 10MM2 CABLE STEEL BRAIDED COLOURED CORES"/>
    <s v="Tamworth B77 4DU"/>
    <n v="110.2"/>
    <x v="2"/>
    <s v="Diesel"/>
    <n v="4.0773999999999997E-4"/>
  </r>
  <r>
    <s v="S025058"/>
    <x v="103"/>
    <s v="PO147627"/>
    <s v="GRN204271"/>
    <n v="30204938"/>
    <s v="5G X 1.5MM2 CABLE STEEL BRAIDED COLOURED CORES"/>
    <s v="Tamworth B77 4DU"/>
    <n v="110.2"/>
    <x v="2"/>
    <s v="Diesel"/>
    <n v="4.0773999999999997E-4"/>
  </r>
  <r>
    <s v="S025058"/>
    <x v="103"/>
    <s v="PO146734"/>
    <s v="GRN204273"/>
    <n v="30200921"/>
    <s v="3G X 4MM2 CABLE STEEL BRAIDED NUMBERED CORES"/>
    <s v="Tamworth B77 4DU"/>
    <n v="110.2"/>
    <x v="2"/>
    <s v="Diesel"/>
    <n v="4.0773999999999997E-4"/>
  </r>
  <r>
    <s v="S025058"/>
    <x v="103"/>
    <s v="PO145640"/>
    <s v="GRN204786"/>
    <s v="11700-7431"/>
    <s v="WIRE 6AWG CLASS 6 600V BLACK UL 10107"/>
    <s v="Tamworth B77 4DU"/>
    <n v="110.2"/>
    <x v="2"/>
    <s v="Diesel"/>
    <n v="4.0773999999999997E-4"/>
  </r>
  <r>
    <s v="S025058"/>
    <x v="103"/>
    <s v="PO146465"/>
    <s v="GRN204787"/>
    <n v="2145054"/>
    <s v="ETHERNET PATCH CABLE M12 4-PIN TO RJ-45 - 20M LONG"/>
    <s v="Tamworth B77 4DU"/>
    <n v="110.2"/>
    <x v="2"/>
    <s v="Diesel"/>
    <n v="4.0773999999999997E-4"/>
  </r>
  <r>
    <s v="S025058"/>
    <x v="103"/>
    <s v="PO150665"/>
    <s v="GRN204788"/>
    <n v="30204149"/>
    <s v="7G X 0.75MM2 CABLE STEEL BRAIDED NUMBERED CORES"/>
    <s v="Tamworth B77 4DU"/>
    <n v="110.2"/>
    <x v="2"/>
    <s v="Diesel"/>
    <n v="4.0773999999999997E-4"/>
  </r>
  <r>
    <s v="S025058"/>
    <x v="103"/>
    <s v="PO146734"/>
    <s v="GRN204790"/>
    <n v="21203625"/>
    <s v="3G X 0.75MM2 CABLE STEEL BRAIDED NUMBERED CORES"/>
    <s v="Tamworth B77 4DU"/>
    <n v="110.2"/>
    <x v="2"/>
    <s v="Diesel"/>
    <n v="4.0773999999999997E-4"/>
  </r>
  <r>
    <s v="S025058"/>
    <x v="103"/>
    <s v="PO147423"/>
    <s v="GRN204791"/>
    <n v="3045197"/>
    <s v="7G X 1.5MM2 CABLE STEEL BRAIDED NUMBERED CORES"/>
    <s v="Tamworth B77 4DU"/>
    <n v="110.2"/>
    <x v="2"/>
    <s v="Diesel"/>
    <n v="4.0773999999999997E-4"/>
  </r>
  <r>
    <s v="S025058"/>
    <x v="103"/>
    <s v="PO146573"/>
    <s v="GRN204792"/>
    <n v="3045196"/>
    <s v="3G X 1.5MM2 CABLE STEEL BRAIDED COLOURED CORES"/>
    <s v="Tamworth B77 4DU"/>
    <n v="110.2"/>
    <x v="2"/>
    <s v="Diesel"/>
    <n v="4.0773999999999997E-4"/>
  </r>
  <r>
    <s v="S025058"/>
    <x v="103"/>
    <s v="PO148644"/>
    <s v="GRN204985"/>
    <n v="30204149"/>
    <s v="7G X 0.75MM2 CABLE STEEL BRAIDED NUMBERED CORES"/>
    <s v="Tamworth B77 4DU"/>
    <n v="110.2"/>
    <x v="2"/>
    <s v="Diesel"/>
    <n v="4.0773999999999997E-4"/>
  </r>
  <r>
    <s v="S025058"/>
    <x v="103"/>
    <s v="PO149914"/>
    <s v="GRN204986"/>
    <n v="30204149"/>
    <s v="7G X 0.75MM2 CABLE STEEL BRAIDED NUMBERED CORES"/>
    <s v="Tamworth B77 4DU"/>
    <n v="110.2"/>
    <x v="2"/>
    <s v="Diesel"/>
    <n v="4.0773999999999997E-4"/>
  </r>
  <r>
    <s v="S025058"/>
    <x v="103"/>
    <s v="PO147660"/>
    <s v="GRN204987"/>
    <n v="30204149"/>
    <s v="7G X 0.75MM2 CABLE STEEL BRAIDED NUMBERED CORES"/>
    <s v="Tamworth B77 4DU"/>
    <n v="110.2"/>
    <x v="2"/>
    <s v="Diesel"/>
    <n v="4.0773999999999997E-4"/>
  </r>
  <r>
    <s v="S025058"/>
    <x v="103"/>
    <s v="PO147551"/>
    <s v="GRN204988"/>
    <n v="30204149"/>
    <s v="7G X 0.75MM2 CABLE STEEL BRAIDED NUMBERED CORES"/>
    <s v="Tamworth B77 4DU"/>
    <n v="110.2"/>
    <x v="2"/>
    <s v="Diesel"/>
    <n v="4.0773999999999997E-4"/>
  </r>
  <r>
    <s v="S023120"/>
    <x v="104"/>
    <s v="PO140605"/>
    <s v="GRN178766"/>
    <n v="101049600"/>
    <s v="ACTROS 5 HYDRAULIC STRONGBACK OPTION"/>
    <s v="Warrington WA5 1DF"/>
    <n v="76.400000000000006"/>
    <x v="2"/>
    <s v="Diesel"/>
    <n v="2.8268E-4"/>
  </r>
  <r>
    <s v="S023120"/>
    <x v="104"/>
    <s v="PO140824"/>
    <s v="GRN178769"/>
    <n v="101049613"/>
    <s v="ROTATING BOOM HYDRAULIC OPTION"/>
    <s v="Warrington WA5 1DF"/>
    <n v="76.400000000000006"/>
    <x v="2"/>
    <s v="Diesel"/>
    <n v="2.8268E-4"/>
  </r>
  <r>
    <s v="S023120"/>
    <x v="104"/>
    <s v="PO141546"/>
    <s v="GRN178773"/>
    <n v="101019285"/>
    <s v="42-54MM PROTECTIVE HOSE SLEEVE - BLACK (10M ROLL)"/>
    <s v="Warrington WA5 1DF"/>
    <n v="76.400000000000006"/>
    <x v="2"/>
    <s v="Diesel"/>
    <n v="2.8268E-4"/>
  </r>
  <r>
    <s v="S023120"/>
    <x v="104"/>
    <s v="PO142211"/>
    <s v="GRN179397"/>
    <n v="101028504"/>
    <s v="3/8&quot; BSP MALE X 3/8&quot; BSP MALE EXTENDED BULKHEAD"/>
    <s v="Warrington WA5 1DF"/>
    <n v="76.400000000000006"/>
    <x v="2"/>
    <s v="Diesel"/>
    <n v="2.8268E-4"/>
  </r>
  <r>
    <s v="S023120"/>
    <x v="104"/>
    <s v="PO140605"/>
    <s v="GRN179948"/>
    <n v="101049600"/>
    <s v="ACTROS 5 HYDRAULIC STRONGBACK OPTION"/>
    <s v="Warrington WA5 1DF"/>
    <n v="76.400000000000006"/>
    <x v="2"/>
    <s v="Diesel"/>
    <n v="2.8268E-4"/>
  </r>
  <r>
    <s v="S023120"/>
    <x v="104"/>
    <s v="PO142588"/>
    <s v="GRN179949"/>
    <n v="57200710"/>
    <s v="FIXED BUSH 3/8&quot; BSP MALE X FEMALE"/>
    <s v="Warrington WA5 1DF"/>
    <n v="76.400000000000006"/>
    <x v="2"/>
    <s v="Diesel"/>
    <n v="2.8268E-4"/>
  </r>
  <r>
    <s v="S023120"/>
    <x v="104"/>
    <s v="PO140605"/>
    <s v="GRN179951"/>
    <n v="101049704"/>
    <s v="ACTROS 5 - FIXED, LONG BOOM HYDRAULIC KIT"/>
    <s v="Warrington WA5 1DF"/>
    <n v="76.400000000000006"/>
    <x v="2"/>
    <s v="Diesel"/>
    <n v="2.8268E-4"/>
  </r>
  <r>
    <s v="S023120"/>
    <x v="104"/>
    <s v="PO140605"/>
    <s v="GRN179953"/>
    <n v="101049703"/>
    <s v="ACTROS 5 - FIXED, SHORT BOOM HYDRAULIC KIT"/>
    <s v="Warrington WA5 1DF"/>
    <n v="76.400000000000006"/>
    <x v="2"/>
    <s v="Diesel"/>
    <n v="2.8268E-4"/>
  </r>
  <r>
    <s v="S023120"/>
    <x v="104"/>
    <s v="PO142649"/>
    <s v="GRN179957"/>
    <s v="11701-2413"/>
    <s v="3/8&quot; - 12MM BRASS HOSE JOINER"/>
    <s v="Warrington WA5 1DF"/>
    <n v="76.400000000000006"/>
    <x v="2"/>
    <s v="Diesel"/>
    <n v="2.8268E-4"/>
  </r>
  <r>
    <s v="S023120"/>
    <x v="104"/>
    <s v="PO142588"/>
    <s v="GRN180295"/>
    <n v="85202641"/>
    <s v="1/2&quot; DOWTY WASHER"/>
    <s v="Warrington WA5 1DF"/>
    <n v="76.400000000000006"/>
    <x v="2"/>
    <s v="Diesel"/>
    <n v="2.8268E-4"/>
  </r>
  <r>
    <s v="S023120"/>
    <x v="104"/>
    <s v="PO141546"/>
    <s v="GRN180298"/>
    <n v="57207812"/>
    <s v="3/8TH NON RETURN VALVE LINES AND HOSES M968B"/>
    <s v="Warrington WA5 1DF"/>
    <n v="76.400000000000006"/>
    <x v="2"/>
    <s v="Diesel"/>
    <n v="2.8268E-4"/>
  </r>
  <r>
    <s v="S023120"/>
    <x v="104"/>
    <s v="PO141997"/>
    <s v="GRN180299"/>
    <n v="101044078"/>
    <s v="1/2&quot; BSPP QUICK RELEASE COUPLING - FEMALE HOLMBURY"/>
    <s v="Warrington WA5 1DF"/>
    <n v="76.400000000000006"/>
    <x v="2"/>
    <s v="Diesel"/>
    <n v="2.8268E-4"/>
  </r>
  <r>
    <s v="S023120"/>
    <x v="104"/>
    <s v="PO140605"/>
    <s v="GRN180581"/>
    <n v="101049704"/>
    <s v="ACTROS 5 - FIXED, LONG BOOM HYDRAULIC KIT"/>
    <s v="Warrington WA5 1DF"/>
    <n v="76.400000000000006"/>
    <x v="2"/>
    <s v="Diesel"/>
    <n v="2.8268E-4"/>
  </r>
  <r>
    <s v="S023120"/>
    <x v="104"/>
    <s v="PO142649"/>
    <s v="GRN180595"/>
    <n v="57207812"/>
    <s v="3/8TH NON RETURN VALVE LINES AND HOSES M968B"/>
    <s v="Warrington WA5 1DF"/>
    <n v="76.400000000000006"/>
    <x v="2"/>
    <s v="Diesel"/>
    <n v="2.8268E-4"/>
  </r>
  <r>
    <s v="S023120"/>
    <x v="104"/>
    <s v="PO142420"/>
    <s v="GRN180603"/>
    <n v="101019285"/>
    <s v="42-54MM PROTECTIVE HOSE SLEEVE - BLACK (10M ROLL)"/>
    <s v="Warrington WA5 1DF"/>
    <n v="76.400000000000006"/>
    <x v="2"/>
    <s v="Diesel"/>
    <n v="2.8268E-4"/>
  </r>
  <r>
    <s v="S023120"/>
    <x v="104"/>
    <s v="PO140605"/>
    <s v="GRN180650"/>
    <n v="101049704"/>
    <s v="ACTROS 5 - FIXED, LONG BOOM HYDRAULIC KIT"/>
    <s v="Warrington WA5 1DF"/>
    <n v="76.400000000000006"/>
    <x v="2"/>
    <s v="Diesel"/>
    <n v="2.8268E-4"/>
  </r>
  <r>
    <s v="S023120"/>
    <x v="104"/>
    <s v="PO142567"/>
    <s v="GRN180675"/>
    <n v="101049070"/>
    <s v="P + T (D TO S) 3/8&quot; ST X 90 880MM"/>
    <s v="Warrington WA5 1DF"/>
    <n v="76.400000000000006"/>
    <x v="2"/>
    <s v="Diesel"/>
    <n v="2.8268E-4"/>
  </r>
  <r>
    <s v="S023120"/>
    <x v="104"/>
    <s v="PO140824"/>
    <s v="GRN181347"/>
    <n v="101049613"/>
    <s v="ROTATING BOOM HYDRAULIC OPTION"/>
    <s v="Warrington WA5 1DF"/>
    <n v="76.400000000000006"/>
    <x v="2"/>
    <s v="Diesel"/>
    <n v="2.8268E-4"/>
  </r>
  <r>
    <s v="S023120"/>
    <x v="104"/>
    <s v="PO140605"/>
    <s v="GRN181352"/>
    <n v="101049600"/>
    <s v="ACTROS 5 HYDRAULIC STRONGBACK OPTION"/>
    <s v="Warrington WA5 1DF"/>
    <n v="76.400000000000006"/>
    <x v="2"/>
    <s v="Diesel"/>
    <n v="2.8268E-4"/>
  </r>
  <r>
    <s v="S002239"/>
    <x v="17"/>
    <s v="PO143492"/>
    <s v="GRN195693"/>
    <n v="101022020"/>
    <s v="TCU - HV, 3.0 ton, -40 to +55 C"/>
    <s v="UT 84104"/>
    <n v="4725"/>
    <x v="4"/>
    <s v="Aviation"/>
    <n v="8.3086819200000015"/>
  </r>
  <r>
    <s v="S023120"/>
    <x v="104"/>
    <s v="PO140605"/>
    <s v="GRN181355"/>
    <n v="101049604"/>
    <s v="LONG BOOM HYDRAULIC OPTION"/>
    <s v="Warrington WA5 1DF"/>
    <n v="76.400000000000006"/>
    <x v="2"/>
    <s v="Diesel"/>
    <n v="2.8268E-4"/>
  </r>
  <r>
    <s v="S023120"/>
    <x v="104"/>
    <s v="PO143432"/>
    <s v="GRN181629"/>
    <n v="85202641"/>
    <s v="1/2&quot; DOWTY WASHER"/>
    <s v="Warrington WA5 1DF"/>
    <n v="76.400000000000006"/>
    <x v="2"/>
    <s v="Diesel"/>
    <n v="2.8268E-4"/>
  </r>
  <r>
    <s v="S023120"/>
    <x v="104"/>
    <s v="PO143432"/>
    <s v="GRN181630"/>
    <n v="85202641"/>
    <s v="1/2&quot; DOWTY WASHER"/>
    <s v="Warrington WA5 1DF"/>
    <n v="76.400000000000006"/>
    <x v="2"/>
    <s v="Diesel"/>
    <n v="2.8268E-4"/>
  </r>
  <r>
    <s v="S001121"/>
    <x v="5"/>
    <s v="PO144723"/>
    <s v="GRN199094"/>
    <n v="13204807"/>
    <s v="RSLINX CLASSIC SINGLE NODE"/>
    <s v="Salford M5 4BE"/>
    <n v="103.6"/>
    <x v="2"/>
    <s v="Diesel"/>
    <n v="3.8331999999999998E-4"/>
  </r>
  <r>
    <s v="S026889"/>
    <x v="35"/>
    <s v="PO148525"/>
    <s v="GRN199096"/>
    <s v="341-1031-1"/>
    <s v="HORIZ DETECTOR ARRAY TRAY INNER"/>
    <s v="Stafford ST18 0PJ"/>
    <n v="50.6"/>
    <x v="2"/>
    <s v="Diesel"/>
    <n v="1.8722000000000001E-3"/>
  </r>
  <r>
    <s v="S023222"/>
    <x v="11"/>
    <s v="PO143744"/>
    <s v="GRN199098"/>
    <s v="11700-5342"/>
    <s v="CABLE 0.6 METER RJ45S TO RJ45S CAT5E"/>
    <s v="Wickford SS11 8YT"/>
    <n v="390"/>
    <x v="2"/>
    <s v="Diesel"/>
    <n v="1.4430000000000001E-3"/>
  </r>
  <r>
    <s v="S023120"/>
    <x v="104"/>
    <s v="PO143429"/>
    <s v="GRN181892"/>
    <n v="101049052"/>
    <s v="HORIZONTAL BOOM LOCK 1/4&quot; ST X 90 500MM"/>
    <s v="Warrington WA5 1DF"/>
    <n v="76.400000000000006"/>
    <x v="2"/>
    <s v="Diesel"/>
    <n v="2.8268E-4"/>
  </r>
  <r>
    <s v="S001121"/>
    <x v="5"/>
    <s v="PO143183"/>
    <s v="GRN199100"/>
    <n v="101035626"/>
    <s v="PANELVIEW PLUS 7. 4.3&quot; SCREEN ALLEN BRADLEY 2711P-"/>
    <s v="Salford M5 4BE"/>
    <n v="103.6"/>
    <x v="2"/>
    <s v="Diesel"/>
    <n v="3.8331999999999998E-4"/>
  </r>
  <r>
    <s v="S023120"/>
    <x v="104"/>
    <s v="PO143690"/>
    <s v="GRN182674"/>
    <s v="360-1012-1"/>
    <s v="COMET CHILLER HOSE KIT"/>
    <s v="Warrington WA5 1DF"/>
    <n v="76.400000000000006"/>
    <x v="2"/>
    <s v="Diesel"/>
    <n v="2.8268E-4"/>
  </r>
  <r>
    <s v="S023413"/>
    <x v="15"/>
    <s v="PO148548"/>
    <s v="GRN199117"/>
    <n v="101048382"/>
    <s v="VISY ACCR GANTRY METALWORK"/>
    <s v="33100 Tampere, Finland"/>
    <n v="3916"/>
    <x v="2"/>
    <s v="Diesel"/>
    <n v="3.9815929999999999E-2"/>
  </r>
  <r>
    <s v="S023413"/>
    <x v="15"/>
    <s v="PO148510"/>
    <s v="GRN199118"/>
    <s v="340-1582-1"/>
    <s v="VISY ACCR LITE MAST METALWORK"/>
    <s v="33100 Tampere, Finland"/>
    <n v="3916"/>
    <x v="2"/>
    <s v="Diesel"/>
    <n v="3.9815929999999999E-2"/>
  </r>
  <r>
    <s v="S023120"/>
    <x v="104"/>
    <s v="PO140605"/>
    <s v="GRN182679"/>
    <n v="101049604"/>
    <s v="LONG BOOM HYDRAULIC OPTION"/>
    <s v="Warrington WA5 1DF"/>
    <n v="76.400000000000006"/>
    <x v="2"/>
    <s v="Diesel"/>
    <n v="2.8268E-4"/>
  </r>
  <r>
    <s v="S023120"/>
    <x v="104"/>
    <s v="PO143432"/>
    <s v="GRN183022"/>
    <n v="101044078"/>
    <s v="1/2&quot; BSPP QUICK RELEASE COUPLING - FEMALE HOLMBURY"/>
    <s v="Warrington WA5 1DF"/>
    <n v="76.400000000000006"/>
    <x v="2"/>
    <s v="Diesel"/>
    <n v="2.8268E-4"/>
  </r>
  <r>
    <s v="S023120"/>
    <x v="104"/>
    <s v="PO144101"/>
    <s v="GRN183036"/>
    <n v="57200717"/>
    <s v="3/8&quot; BSP SWEPT 90 DEG ELBOW X 3/8&quot; HOSE TAIL"/>
    <s v="Warrington WA5 1DF"/>
    <n v="76.400000000000006"/>
    <x v="2"/>
    <s v="Diesel"/>
    <n v="2.8268E-4"/>
  </r>
  <r>
    <s v="S023120"/>
    <x v="104"/>
    <s v="PO144099"/>
    <s v="GRN183776"/>
    <n v="85202642"/>
    <s v="1/4&quot; DOWTY WASHER"/>
    <s v="Warrington WA5 1DF"/>
    <n v="76.400000000000006"/>
    <x v="2"/>
    <s v="Diesel"/>
    <n v="2.8268E-4"/>
  </r>
  <r>
    <s v="S023120"/>
    <x v="104"/>
    <s v="PO144269"/>
    <s v="GRN183828"/>
    <n v="101045756"/>
    <s v="1/4&quot; BSP CONED BLANKING PLUG"/>
    <s v="Warrington WA5 1DF"/>
    <n v="76.400000000000006"/>
    <x v="2"/>
    <s v="Diesel"/>
    <n v="2.8268E-4"/>
  </r>
  <r>
    <s v="S023120"/>
    <x v="104"/>
    <s v="PO144314"/>
    <s v="GRN183829"/>
    <n v="101044078"/>
    <s v="1/2&quot; BSPP QUICK RELEASE COUPLING - FEMALE HOLMBURY"/>
    <s v="Warrington WA5 1DF"/>
    <n v="76.400000000000006"/>
    <x v="2"/>
    <s v="Diesel"/>
    <n v="2.8268E-4"/>
  </r>
  <r>
    <s v="S025431"/>
    <x v="0"/>
    <s v="PO149345"/>
    <s v="GRN199129"/>
    <s v="11540-0613"/>
    <s v="FILTER INTAKE 16X25X1INCH"/>
    <s v="Boston Massachusetts"/>
    <n v="3154"/>
    <x v="0"/>
    <s v="Crude"/>
    <n v="1.0118031999999999E-2"/>
  </r>
  <r>
    <s v="S023120"/>
    <x v="104"/>
    <s v="PO142796"/>
    <s v="GRN183875"/>
    <n v="101011771"/>
    <s v="AXLE LOCKS UNDER FLOOR (L) 1/4&quot; ST X 90 1270MM(SW)"/>
    <s v="Warrington WA5 1DF"/>
    <n v="76.400000000000006"/>
    <x v="2"/>
    <s v="Diesel"/>
    <n v="2.8268E-4"/>
  </r>
  <r>
    <s v="S025431"/>
    <x v="0"/>
    <s v="PO149387"/>
    <s v="GRN199131"/>
    <s v="11700-4810"/>
    <s v="SHROUD,FAN BARD"/>
    <s v="Boston Massachusetts"/>
    <n v="3154"/>
    <x v="0"/>
    <s v="Crude"/>
    <n v="1.0118031999999999E-2"/>
  </r>
  <r>
    <s v="S023120"/>
    <x v="104"/>
    <s v="PO144870"/>
    <s v="GRN185199"/>
    <n v="23255895"/>
    <s v="TCU HOSE SET (CABSCAN OPTION) - M60 (BOF)"/>
    <s v="Warrington WA5 1DF"/>
    <n v="76.400000000000006"/>
    <x v="2"/>
    <s v="Diesel"/>
    <n v="2.8268E-4"/>
  </r>
  <r>
    <s v="S023120"/>
    <x v="104"/>
    <s v="PO144269"/>
    <s v="GRN185386"/>
    <n v="101045756"/>
    <s v="1/4&quot; BSP CONED BLANKING PLUG"/>
    <s v="Warrington WA5 1DF"/>
    <n v="76.400000000000006"/>
    <x v="2"/>
    <s v="Diesel"/>
    <n v="2.8268E-4"/>
  </r>
  <r>
    <s v="S026602"/>
    <x v="12"/>
    <s v="PO149665"/>
    <s v="GRN199135"/>
    <n v="101024565"/>
    <s v="FUEL FILTER"/>
    <s v="Watford WD24 7GG"/>
    <n v="302"/>
    <x v="2"/>
    <s v="Diesl"/>
    <n v="1.1173999999999999E-3"/>
  </r>
  <r>
    <s v="S023120"/>
    <x v="104"/>
    <s v="PO145069"/>
    <s v="GRN185396"/>
    <s v="360-1023-1"/>
    <s v="COMET CHILLER FILTER HOSE KIT"/>
    <s v="Warrington WA5 1DF"/>
    <n v="76.400000000000006"/>
    <x v="2"/>
    <s v="Diesel"/>
    <n v="2.8268E-4"/>
  </r>
  <r>
    <s v="S023274"/>
    <x v="54"/>
    <s v="PO149108"/>
    <s v="GRN199137"/>
    <n v="4245279"/>
    <s v="7&quot;COLOUR INDUSTRIAL REAR VIEW REVERSING CAMERA SYS"/>
    <s v="Wolverhampton WV10 7ED"/>
    <n v="70.400000000000006"/>
    <x v="2"/>
    <s v="Diesel"/>
    <n v="2.6048000000000005E-4"/>
  </r>
  <r>
    <s v="S023120"/>
    <x v="104"/>
    <s v="PO144314"/>
    <s v="GRN185855"/>
    <n v="57200716"/>
    <s v="3/8&quot; BSP STRAIGHT FEMALE INSERT X 3/8&quot; HOSE TAIL"/>
    <s v="Warrington WA5 1DF"/>
    <n v="76.400000000000006"/>
    <x v="2"/>
    <s v="Diesel"/>
    <n v="2.8268E-4"/>
  </r>
  <r>
    <s v="S023120"/>
    <x v="104"/>
    <s v="PO142420"/>
    <s v="GRN185869"/>
    <n v="101045373"/>
    <s v="TCU HOSE KIT - VAREX"/>
    <s v="Warrington WA5 1DF"/>
    <n v="76.400000000000006"/>
    <x v="2"/>
    <s v="Diesel"/>
    <n v="2.8268E-4"/>
  </r>
  <r>
    <s v="S023120"/>
    <x v="104"/>
    <s v="PO140605"/>
    <s v="GRN185873"/>
    <n v="101049703"/>
    <s v="ACTROS 5 - FIXED, SHORT BOOM HYDRAULIC KIT"/>
    <s v="Warrington WA5 1DF"/>
    <n v="76.400000000000006"/>
    <x v="2"/>
    <s v="Diesel"/>
    <n v="2.8268E-4"/>
  </r>
  <r>
    <s v="S023120"/>
    <x v="104"/>
    <s v="PO145404"/>
    <s v="GRN186179"/>
    <s v="360-1023-1"/>
    <s v="COMET CHILLER FILTER HOSE KIT"/>
    <s v="Warrington WA5 1DF"/>
    <n v="76.400000000000006"/>
    <x v="2"/>
    <s v="Diesel"/>
    <n v="2.8268E-4"/>
  </r>
  <r>
    <s v="S023120"/>
    <x v="104"/>
    <s v="PO144314"/>
    <s v="GRN187446"/>
    <n v="101044079"/>
    <s v="1/2&quot; BSPP QUICK RELEASE COUPLING - MALE HOLMBURY L"/>
    <s v="Warrington WA5 1DF"/>
    <n v="76.400000000000006"/>
    <x v="2"/>
    <s v="Diesel"/>
    <n v="2.8268E-4"/>
  </r>
  <r>
    <s v="S026602"/>
    <x v="12"/>
    <s v="PO149838"/>
    <s v="GRN199158"/>
    <s v="11701-3389"/>
    <s v="PERKINS RADIATOR 2485B280"/>
    <s v="Watford WD24 7GG"/>
    <n v="302"/>
    <x v="2"/>
    <s v="Diesl"/>
    <n v="1.1173999999999999E-3"/>
  </r>
  <r>
    <s v="S023120"/>
    <x v="104"/>
    <s v="PO144314"/>
    <s v="GRN187467"/>
    <n v="57202432"/>
    <s v="3/8&quot; BSP PARALLEL MALE TO 1/2&quot; BSP PARALLEL MALE A"/>
    <s v="Warrington WA5 1DF"/>
    <n v="76.400000000000006"/>
    <x v="2"/>
    <s v="Diesel"/>
    <n v="2.8268E-4"/>
  </r>
  <r>
    <s v="S022767"/>
    <x v="2"/>
    <s v="PO149070"/>
    <s v="GRN199164"/>
    <n v="30202403"/>
    <s v="FLEXIBLE BATTERY CABLE 25mm - BLACK LEYLAND AUTO W"/>
    <s v="Huddersfield HD1 3ES"/>
    <n v="180"/>
    <x v="2"/>
    <s v="Diesel"/>
    <n v="6.6599999999999993E-4"/>
  </r>
  <r>
    <s v="S023120"/>
    <x v="104"/>
    <s v="PO144314"/>
    <s v="GRN187469"/>
    <n v="101044078"/>
    <s v="1/2&quot; BSPP QUICK RELEASE COUPLING - FEMALE HOLMBURY"/>
    <s v="Warrington WA5 1DF"/>
    <n v="76.400000000000006"/>
    <x v="2"/>
    <s v="Diesel"/>
    <n v="2.8268E-4"/>
  </r>
  <r>
    <s v="S024099"/>
    <x v="47"/>
    <s v="PO150873"/>
    <s v="GRN205038"/>
    <s v="361-1271-1"/>
    <s v="STEP ASSEMBLY"/>
    <s v="Stafford ST16 3DR"/>
    <n v="49.6"/>
    <x v="3"/>
    <s v="Diesel"/>
    <n v="5.0430800000000005E-2"/>
  </r>
  <r>
    <s v="S001121"/>
    <x v="5"/>
    <s v="PO146484"/>
    <s v="GRN199168"/>
    <n v="50205993"/>
    <s v="1492 JUMPER BARS CJR NO COVER 8 3 POLE BLACK"/>
    <s v="Salford M5 4BE"/>
    <n v="103.6"/>
    <x v="2"/>
    <s v="Diesel"/>
    <n v="3.8331999999999998E-4"/>
  </r>
  <r>
    <s v="S023120"/>
    <x v="104"/>
    <s v="PO144598"/>
    <s v="GRN187474"/>
    <n v="57200716"/>
    <s v="3/8&quot; BSP STRAIGHT FEMALE INSERT X 3/8&quot; HOSE TAIL"/>
    <s v="Warrington WA5 1DF"/>
    <n v="76.400000000000006"/>
    <x v="2"/>
    <s v="Diesel"/>
    <n v="2.8268E-4"/>
  </r>
  <r>
    <s v="S023120"/>
    <x v="104"/>
    <s v="PO145650"/>
    <s v="GRN188113"/>
    <n v="85202642"/>
    <s v="1/4&quot; DOWTY WASHER"/>
    <s v="Warrington WA5 1DF"/>
    <n v="76.400000000000006"/>
    <x v="2"/>
    <s v="Diesel"/>
    <n v="2.8268E-4"/>
  </r>
  <r>
    <s v="S023120"/>
    <x v="104"/>
    <s v="PO144314"/>
    <s v="GRN188526"/>
    <n v="101049703"/>
    <s v="ACTROS 5 - FIXED, SHORT BOOM HYDRAULIC KIT"/>
    <s v="Warrington WA5 1DF"/>
    <n v="76.400000000000006"/>
    <x v="2"/>
    <s v="Diesel"/>
    <n v="2.8268E-4"/>
  </r>
  <r>
    <s v="S023120"/>
    <x v="104"/>
    <s v="PO144314"/>
    <s v="GRN189274"/>
    <n v="57207812"/>
    <s v="3/8TH NON RETURN VALVE LINES AND HOSES M968B"/>
    <s v="Warrington WA5 1DF"/>
    <n v="76.400000000000006"/>
    <x v="2"/>
    <s v="Diesel"/>
    <n v="2.8268E-4"/>
  </r>
  <r>
    <s v="S023120"/>
    <x v="104"/>
    <s v="PO144314"/>
    <s v="GRN189681"/>
    <n v="101045373"/>
    <s v="TCU HOSE KIT - VAREX"/>
    <s v="Warrington WA5 1DF"/>
    <n v="76.400000000000006"/>
    <x v="2"/>
    <s v="Diesel"/>
    <n v="2.8268E-4"/>
  </r>
  <r>
    <s v="S022767"/>
    <x v="2"/>
    <s v="PO144140"/>
    <s v="GRN199181"/>
    <n v="30202404"/>
    <s v="FLEXIBLE BATTERY CABLE 25mm - RED LEYLAND AUTO WOO"/>
    <s v="Huddersfield HD1 3ES"/>
    <n v="180"/>
    <x v="2"/>
    <s v="Diesel"/>
    <n v="6.6599999999999993E-4"/>
  </r>
  <r>
    <s v="S023120"/>
    <x v="104"/>
    <s v="PO144314"/>
    <s v="GRN190708"/>
    <n v="101044078"/>
    <s v="1/2&quot; BSPP QUICK RELEASE COUPLING - FEMALE HOLMBURY"/>
    <s v="Warrington WA5 1DF"/>
    <n v="76.400000000000006"/>
    <x v="2"/>
    <s v="Diesel"/>
    <n v="2.8268E-4"/>
  </r>
  <r>
    <s v="S023120"/>
    <x v="104"/>
    <s v="PO147017"/>
    <s v="GRN190826"/>
    <n v="101049613"/>
    <s v="ROTATING BOOM HYDRAULIC OPTION"/>
    <s v="Warrington WA5 1DF"/>
    <n v="76.400000000000006"/>
    <x v="2"/>
    <s v="Diesel"/>
    <n v="2.8268E-4"/>
  </r>
  <r>
    <s v="S023120"/>
    <x v="104"/>
    <s v="PO144598"/>
    <s v="GRN191169"/>
    <n v="101044079"/>
    <s v="1/2&quot; BSPP QUICK RELEASE COUPLING - MALE HOLMBURY L"/>
    <s v="Warrington WA5 1DF"/>
    <n v="76.400000000000006"/>
    <x v="2"/>
    <s v="Diesel"/>
    <n v="2.8268E-4"/>
  </r>
  <r>
    <s v="S023120"/>
    <x v="104"/>
    <s v="PO144476"/>
    <s v="GRN191171"/>
    <n v="57207812"/>
    <s v="3/8TH NON RETURN VALVE LINES AND HOSES M968B"/>
    <s v="Warrington WA5 1DF"/>
    <n v="76.400000000000006"/>
    <x v="2"/>
    <s v="Diesel"/>
    <n v="2.8268E-4"/>
  </r>
  <r>
    <s v="S001571"/>
    <x v="10"/>
    <s v="PO144724"/>
    <s v="GRN199188"/>
    <n v="4245252"/>
    <s v="LASER SENSOR LMS111-10100"/>
    <s v="St Albans AL1 5BN"/>
    <n v="298"/>
    <x v="2"/>
    <s v="Diesel"/>
    <n v="1.1026E-3"/>
  </r>
  <r>
    <s v="S023120"/>
    <x v="104"/>
    <s v="PO147035"/>
    <s v="GRN191372"/>
    <s v="360-1012-1"/>
    <s v="COMET CHILLER HOSE KIT"/>
    <s v="Warrington WA5 1DF"/>
    <n v="76.400000000000006"/>
    <x v="2"/>
    <s v="Diesel"/>
    <n v="2.8268E-4"/>
  </r>
  <r>
    <s v="S023120"/>
    <x v="104"/>
    <s v="PO144314"/>
    <s v="GRN191396"/>
    <n v="101049703"/>
    <s v="ACTROS 5 - FIXED, SHORT BOOM HYDRAULIC KIT"/>
    <s v="Warrington WA5 1DF"/>
    <n v="76.400000000000006"/>
    <x v="2"/>
    <s v="Diesel"/>
    <n v="2.8268E-4"/>
  </r>
  <r>
    <s v="S023120"/>
    <x v="104"/>
    <s v="PO144625"/>
    <s v="GRN193296"/>
    <n v="57207812"/>
    <s v="3/8TH NON RETURN VALVE LINES AND HOSES M968B"/>
    <s v="Warrington WA5 1DF"/>
    <n v="76.400000000000006"/>
    <x v="2"/>
    <s v="Diesel"/>
    <n v="2.8268E-4"/>
  </r>
  <r>
    <s v="S023120"/>
    <x v="104"/>
    <s v="PO146754"/>
    <s v="GRN193724"/>
    <n v="101049604"/>
    <s v="LONG BOOM HYDRAULIC OPTION"/>
    <s v="Warrington WA5 1DF"/>
    <n v="76.400000000000006"/>
    <x v="2"/>
    <s v="Diesel"/>
    <n v="2.8268E-4"/>
  </r>
  <r>
    <s v="S023120"/>
    <x v="104"/>
    <s v="PO144476"/>
    <s v="GRN193725"/>
    <n v="101045373"/>
    <s v="TCU HOSE KIT - VAREX"/>
    <s v="Warrington WA5 1DF"/>
    <n v="76.400000000000006"/>
    <x v="2"/>
    <s v="Diesel"/>
    <n v="2.8268E-4"/>
  </r>
  <r>
    <s v="S023120"/>
    <x v="104"/>
    <s v="PO144161"/>
    <s v="GRN193727"/>
    <n v="57200717"/>
    <s v="3/8&quot; BSP SWEPT 90 DEG ELBOW X 3/8&quot; HOSE TAIL"/>
    <s v="Warrington WA5 1DF"/>
    <n v="76.400000000000006"/>
    <x v="2"/>
    <s v="Diesel"/>
    <n v="2.8268E-4"/>
  </r>
  <r>
    <s v="S026889"/>
    <x v="35"/>
    <s v="PO149640"/>
    <s v="GRN199196"/>
    <s v="340-1585-1"/>
    <s v="HORIZ DET TRAY SIEMENS SHTMTL ASSY (INNER)"/>
    <s v="Stafford ST18 0PJ"/>
    <n v="50.6"/>
    <x v="2"/>
    <s v="Diesel"/>
    <n v="1.8722000000000001E-3"/>
  </r>
  <r>
    <s v="S023120"/>
    <x v="104"/>
    <s v="PO144314"/>
    <s v="GRN193842"/>
    <n v="101049703"/>
    <s v="ACTROS 5 - FIXED, SHORT BOOM HYDRAULIC KIT"/>
    <s v="Warrington WA5 1DF"/>
    <n v="76.400000000000006"/>
    <x v="2"/>
    <s v="Diesel"/>
    <n v="2.8268E-4"/>
  </r>
  <r>
    <s v="S023120"/>
    <x v="104"/>
    <s v="PO147754"/>
    <s v="GRN193845"/>
    <n v="101049604"/>
    <s v="LONG BOOM HYDRAULIC OPTION"/>
    <s v="Warrington WA5 1DF"/>
    <n v="76.400000000000006"/>
    <x v="2"/>
    <s v="Diesel"/>
    <n v="2.8268E-4"/>
  </r>
  <r>
    <s v="S023120"/>
    <x v="104"/>
    <s v="PO148772"/>
    <s v="GRN196469"/>
    <n v="57207812"/>
    <s v="3/8TH NON RETURN VALVE LINES AND HOSES M968B"/>
    <s v="Warrington WA5 1DF"/>
    <n v="76.400000000000006"/>
    <x v="2"/>
    <s v="Diesel"/>
    <n v="2.8268E-4"/>
  </r>
  <r>
    <s v="S023120"/>
    <x v="104"/>
    <s v="PO148261"/>
    <s v="GRN196988"/>
    <n v="101044078"/>
    <s v="1/2&quot; BSPP FEMALE PORTED ISO A FEMALE QUICK RELEASE"/>
    <s v="Warrington WA5 1DF"/>
    <n v="76.400000000000006"/>
    <x v="2"/>
    <s v="Diesel"/>
    <n v="2.8268E-4"/>
  </r>
  <r>
    <s v="S023120"/>
    <x v="104"/>
    <s v="PO148261"/>
    <s v="GRN199319"/>
    <n v="101049604"/>
    <s v="LONG BOOM HYDRAULIC OPTION"/>
    <s v="Warrington WA5 1DF"/>
    <n v="76.400000000000006"/>
    <x v="2"/>
    <s v="Diesel"/>
    <n v="2.8268E-4"/>
  </r>
  <r>
    <s v="S023120"/>
    <x v="104"/>
    <s v="PO148958"/>
    <s v="GRN199511"/>
    <n v="101044078"/>
    <s v="1/2&quot; BSPP FEMALE PORTED ISO A FEMALE QUICK RELEASE"/>
    <s v="Warrington WA5 1DF"/>
    <n v="76.400000000000006"/>
    <x v="2"/>
    <s v="Diesel"/>
    <n v="2.8268E-4"/>
  </r>
  <r>
    <s v="S002239"/>
    <x v="17"/>
    <s v="PO143492"/>
    <s v="GRN196533"/>
    <n v="101022020"/>
    <s v="TCU - HV, 3.0 ton, -40 to +55 C"/>
    <s v="UT 84104"/>
    <n v="4725"/>
    <x v="4"/>
    <s v="Aviation"/>
    <n v="8.3086819200000015"/>
  </r>
  <r>
    <s v="S023120"/>
    <x v="104"/>
    <s v="PO148772"/>
    <s v="GRN199769"/>
    <n v="101044079"/>
    <s v="1/2&quot; BSPP QUICK RELEASE COUPLING - MALE"/>
    <s v="Warrington WA5 1DF"/>
    <n v="76.400000000000006"/>
    <x v="2"/>
    <s v="Diesel"/>
    <n v="2.8268E-4"/>
  </r>
  <r>
    <s v="S023120"/>
    <x v="104"/>
    <s v="PO144161"/>
    <s v="GRN199782"/>
    <n v="57200717"/>
    <s v="3/8&quot; BSP SWEPT 90 DEG ELBOW X 3/8&quot; HOSE TAIL"/>
    <s v="Warrington WA5 1DF"/>
    <n v="76.400000000000006"/>
    <x v="2"/>
    <s v="Diesel"/>
    <n v="2.8268E-4"/>
  </r>
  <r>
    <s v="S023120"/>
    <x v="104"/>
    <s v="PO149035"/>
    <s v="GRN199787"/>
    <s v="363-1114-1"/>
    <s v="T60 HYDRAULIC DRIVE/ STEER OPTION"/>
    <s v="Warrington WA5 1DF"/>
    <n v="76.400000000000006"/>
    <x v="2"/>
    <s v="Diesel"/>
    <n v="2.8268E-4"/>
  </r>
  <r>
    <s v="S023120"/>
    <x v="104"/>
    <s v="PO150170"/>
    <s v="GRN200530"/>
    <n v="85200930"/>
    <s v="3/8&quot; DOWTY WASHER"/>
    <s v="Warrington WA5 1DF"/>
    <n v="76.400000000000006"/>
    <x v="2"/>
    <s v="Diesel"/>
    <n v="2.8268E-4"/>
  </r>
  <r>
    <s v="S023120"/>
    <x v="104"/>
    <s v="PO149679"/>
    <s v="GRN200533"/>
    <s v="360-1023-1"/>
    <s v="COMET CHILLER FILTER HOSE KIT"/>
    <s v="Warrington WA5 1DF"/>
    <n v="76.400000000000006"/>
    <x v="2"/>
    <s v="Diesel"/>
    <n v="2.8268E-4"/>
  </r>
  <r>
    <s v="S023120"/>
    <x v="104"/>
    <s v="PO148793"/>
    <s v="GRN202101"/>
    <n v="101049613"/>
    <s v="ROTATING BOOM HYDRAULIC OPTION"/>
    <s v="Warrington WA5 1DF"/>
    <n v="76.400000000000006"/>
    <x v="2"/>
    <s v="Diesel"/>
    <n v="2.8268E-4"/>
  </r>
  <r>
    <s v="S023120"/>
    <x v="104"/>
    <s v="PO151186"/>
    <s v="GRN202440"/>
    <s v="360-1023-1"/>
    <s v="COMET CHILLER FILTER HOSE KIT"/>
    <s v="Warrington WA5 1DF"/>
    <n v="76.400000000000006"/>
    <x v="2"/>
    <s v="Diesel"/>
    <n v="2.8268E-4"/>
  </r>
  <r>
    <s v="S023120"/>
    <x v="104"/>
    <s v="PO148958"/>
    <s v="GRN202443"/>
    <n v="85202641"/>
    <s v="1/2&quot; DOWTY WASHER"/>
    <s v="Warrington WA5 1DF"/>
    <n v="76.400000000000006"/>
    <x v="2"/>
    <s v="Diesel"/>
    <n v="2.8268E-4"/>
  </r>
  <r>
    <s v="S023120"/>
    <x v="104"/>
    <s v="PO148772"/>
    <s v="GRN202445"/>
    <n v="57207812"/>
    <s v="3/8TH NON RETURN VALVE LINES AND HOSES M968B"/>
    <s v="Warrington WA5 1DF"/>
    <n v="76.400000000000006"/>
    <x v="2"/>
    <s v="Diesel"/>
    <n v="2.8268E-4"/>
  </r>
  <r>
    <s v="S023120"/>
    <x v="104"/>
    <s v="PO149893"/>
    <s v="GRN202643"/>
    <n v="101040470"/>
    <s v="TCU HOSE KIT - ACTROS 5 FIXED, ETM SHORTENED"/>
    <s v="Warrington WA5 1DF"/>
    <n v="76.400000000000006"/>
    <x v="2"/>
    <s v="Diesel"/>
    <n v="2.8268E-4"/>
  </r>
  <r>
    <s v="S023120"/>
    <x v="104"/>
    <s v="PO148958"/>
    <s v="GRN203019"/>
    <n v="101045373"/>
    <s v="TCU HOSE KIT - VAREX"/>
    <s v="Warrington WA5 1DF"/>
    <n v="76.400000000000006"/>
    <x v="2"/>
    <s v="Diesel"/>
    <n v="2.8268E-4"/>
  </r>
  <r>
    <s v="S023120"/>
    <x v="104"/>
    <s v="PO148772"/>
    <s v="GRN203020"/>
    <s v="360-1012-1"/>
    <s v="COMET CHILLER HOSE KIT"/>
    <s v="Warrington WA5 1DF"/>
    <n v="76.400000000000006"/>
    <x v="2"/>
    <s v="Diesel"/>
    <n v="2.8268E-4"/>
  </r>
  <r>
    <s v="S023120"/>
    <x v="104"/>
    <s v="PO151480"/>
    <s v="GRN203746"/>
    <n v="57200716"/>
    <s v="3/8&quot; BSP STRAIGHT FEMALE INSERT X 3/8&quot; HOSE TAIL"/>
    <s v="Warrington WA5 1DF"/>
    <n v="76.400000000000006"/>
    <x v="2"/>
    <s v="Diesel"/>
    <n v="2.8268E-4"/>
  </r>
  <r>
    <s v="S023120"/>
    <x v="104"/>
    <s v="PO148772"/>
    <s v="GRN203752"/>
    <n v="101044079"/>
    <s v="1/2&quot; BSPP QUICK RELEASE COUPLING - MALE"/>
    <s v="Warrington WA5 1DF"/>
    <n v="76.400000000000006"/>
    <x v="2"/>
    <s v="Diesel"/>
    <n v="2.8268E-4"/>
  </r>
  <r>
    <s v="S023120"/>
    <x v="104"/>
    <s v="PO148958"/>
    <s v="GRN203761"/>
    <n v="101044078"/>
    <s v="1/2&quot; BSPP FEMALE PORTED ISO A FEMALE QUICK RELEASE"/>
    <s v="Warrington WA5 1DF"/>
    <n v="76.400000000000006"/>
    <x v="2"/>
    <s v="Diesel"/>
    <n v="2.8268E-4"/>
  </r>
  <r>
    <s v="S023120"/>
    <x v="104"/>
    <s v="PO149893"/>
    <s v="GRN203774"/>
    <s v="363-1106-1"/>
    <s v="T60 - FIXED, SHORT BOOM, DRIVE/ STEER HYDRAULIC KI"/>
    <s v="Warrington WA5 1DF"/>
    <n v="76.400000000000006"/>
    <x v="2"/>
    <s v="Diesel"/>
    <n v="2.8268E-4"/>
  </r>
  <r>
    <s v="S023120"/>
    <x v="104"/>
    <s v="PO149679"/>
    <s v="GRN204151"/>
    <s v="360-1023-1"/>
    <s v="COMET CHILLER FILTER HOSE KIT"/>
    <s v="Warrington WA5 1DF"/>
    <n v="76.400000000000006"/>
    <x v="2"/>
    <s v="Diesel"/>
    <n v="2.8268E-4"/>
  </r>
  <r>
    <s v="S023222"/>
    <x v="11"/>
    <s v="PO146369"/>
    <s v="GRN199243"/>
    <s v="11700-5344"/>
    <s v="CABLE 1.2 METER RJ45S TO RJ45S CAT5E"/>
    <s v="Wickford SS11 8YT"/>
    <n v="390"/>
    <x v="2"/>
    <s v="Diesel"/>
    <n v="1.4430000000000001E-3"/>
  </r>
  <r>
    <s v="S023120"/>
    <x v="104"/>
    <s v="PO149893"/>
    <s v="GRN204233"/>
    <n v="57200717"/>
    <s v="3/8&quot; BSP SWEPT 90 DEG ELBOW X 3/8&quot; HOSE TAIL"/>
    <s v="Warrington WA5 1DF"/>
    <n v="76.400000000000006"/>
    <x v="2"/>
    <s v="Diesel"/>
    <n v="2.8268E-4"/>
  </r>
  <r>
    <s v="S023120"/>
    <x v="104"/>
    <s v="PO148958"/>
    <s v="GRN204896"/>
    <n v="101044078"/>
    <s v="1/2&quot; BSPP FEMALE PORTED ISO A FEMALE QUICK RELEASE"/>
    <s v="Warrington WA5 1DF"/>
    <n v="76.400000000000006"/>
    <x v="2"/>
    <s v="Diesel"/>
    <n v="2.8268E-4"/>
  </r>
  <r>
    <s v="S026499"/>
    <x v="105"/>
    <s v="PO140519"/>
    <s v="GRN181550"/>
    <s v="350-1028-1"/>
    <s v="ASSY ECHAIN 27 METERS (90 FT)"/>
    <s v="Nottingham NG15 0DX"/>
    <n v="133.4"/>
    <x v="2"/>
    <s v="Diesel"/>
    <n v="4.9357999999999997E-4"/>
  </r>
  <r>
    <s v="S023222"/>
    <x v="11"/>
    <s v="PO146369"/>
    <s v="GRN199247"/>
    <s v="11700-7057"/>
    <s v="E-STOP BUTTON REAR MNT 40MM NON ILLUMINATED 2 NC M"/>
    <s v="Wickford SS11 8YT"/>
    <n v="390"/>
    <x v="2"/>
    <s v="Diesel"/>
    <n v="1.4430000000000001E-3"/>
  </r>
  <r>
    <s v="S026499"/>
    <x v="105"/>
    <s v="PO141159"/>
    <s v="GRN182960"/>
    <s v="350-1028-1"/>
    <s v="ASSY ECHAIN 27 METERS (90 FT)"/>
    <s v="Nottingham NG15 0DX"/>
    <n v="133.4"/>
    <x v="2"/>
    <s v="Diesel"/>
    <n v="4.9357999999999997E-4"/>
  </r>
  <r>
    <s v="S026499"/>
    <x v="105"/>
    <s v="PO141159"/>
    <s v="GRN183785"/>
    <s v="350-1028-1"/>
    <s v="ASSY ECHAIN 27 METERS (90 FT)"/>
    <s v="Nottingham NG15 0DX"/>
    <n v="133.4"/>
    <x v="2"/>
    <s v="Diesel"/>
    <n v="4.9357999999999997E-4"/>
  </r>
  <r>
    <s v="S023222"/>
    <x v="11"/>
    <s v="PO145672"/>
    <s v="GRN199251"/>
    <s v="11700-7057"/>
    <s v="E-STOP BUTTON REAR MNT 40MM NON ILLUMINATED 2 NC M"/>
    <s v="Wickford SS11 8YT"/>
    <n v="390"/>
    <x v="2"/>
    <s v="Diesel"/>
    <n v="1.4430000000000001E-3"/>
  </r>
  <r>
    <s v="S026499"/>
    <x v="105"/>
    <s v="PO141159"/>
    <s v="GRN184349"/>
    <s v="350-1028-1"/>
    <s v="ASSY ECHAIN 27 METERS (90 FT)"/>
    <s v="Nottingham NG15 0DX"/>
    <n v="133.4"/>
    <x v="2"/>
    <s v="Diesel"/>
    <n v="4.9357999999999997E-4"/>
  </r>
  <r>
    <s v="S026499"/>
    <x v="105"/>
    <s v="PO141159"/>
    <s v="GRN186253"/>
    <s v="350-1028-1"/>
    <s v="ASSY ECHAIN 27 METERS (90 FT)"/>
    <s v="Nottingham NG15 0DX"/>
    <n v="133.4"/>
    <x v="2"/>
    <s v="Diesel"/>
    <n v="4.9357999999999997E-4"/>
  </r>
  <r>
    <s v="S026499"/>
    <x v="105"/>
    <s v="PO141159"/>
    <s v="GRN186693"/>
    <s v="350-1028-1"/>
    <s v="ASSY ECHAIN 27 METERS (90 FT)"/>
    <s v="Nottingham NG15 0DX"/>
    <n v="133.4"/>
    <x v="2"/>
    <s v="Diesel"/>
    <n v="4.9357999999999997E-4"/>
  </r>
  <r>
    <s v="S023222"/>
    <x v="11"/>
    <s v="PO149851"/>
    <s v="GRN199256"/>
    <n v="101027049"/>
    <s v="POWER CABLE PUR JACKET RKM52-10-RSM52 - 10M"/>
    <s v="Wickford SS11 8YT"/>
    <n v="390"/>
    <x v="2"/>
    <s v="Diesel"/>
    <n v="1.4430000000000001E-3"/>
  </r>
  <r>
    <s v="S023222"/>
    <x v="11"/>
    <s v="PO140484"/>
    <s v="GRN199257"/>
    <s v="11700-0736"/>
    <s v="E-STOP SWITCH"/>
    <s v="Wickford SS11 8YT"/>
    <n v="390"/>
    <x v="2"/>
    <s v="Diesel"/>
    <n v="1.4430000000000001E-3"/>
  </r>
  <r>
    <s v="S026499"/>
    <x v="105"/>
    <s v="PO142256"/>
    <s v="GRN187064"/>
    <s v="350-1028-1"/>
    <s v="ASSY ECHAIN 27 METERS (90 FT)"/>
    <s v="Nottingham NG15 0DX"/>
    <n v="133.4"/>
    <x v="2"/>
    <s v="Diesel"/>
    <n v="4.9357999999999997E-4"/>
  </r>
  <r>
    <s v="S026499"/>
    <x v="105"/>
    <s v="PO146770"/>
    <s v="GRN190460"/>
    <s v="11701-2625"/>
    <s v="CABLE CARRIER 1665.040.075.120"/>
    <s v="Nottingham NG15 0DX"/>
    <n v="133.4"/>
    <x v="2"/>
    <s v="Diesel"/>
    <n v="4.9357999999999997E-4"/>
  </r>
  <r>
    <s v="S023222"/>
    <x v="11"/>
    <s v="PO147446"/>
    <s v="GRN199260"/>
    <n v="101027049"/>
    <s v="POWER CABLE PUR JACKET RKM52-10-RSM52 - 10M"/>
    <s v="Wickford SS11 8YT"/>
    <n v="390"/>
    <x v="2"/>
    <s v="Diesel"/>
    <n v="1.4430000000000001E-3"/>
  </r>
  <r>
    <s v="S023222"/>
    <x v="11"/>
    <s v="PO147446"/>
    <s v="GRN199261"/>
    <n v="101027049"/>
    <s v="POWER CABLE PUR JACKET RKM52-10-RSM52 - 10M"/>
    <s v="Wickford SS11 8YT"/>
    <n v="390"/>
    <x v="2"/>
    <s v="Diesel"/>
    <n v="1.4430000000000001E-3"/>
  </r>
  <r>
    <s v="S026499"/>
    <x v="105"/>
    <s v="PO147990"/>
    <s v="GRN196935"/>
    <n v="101046399"/>
    <s v="ECHAIN ASSEMBLY 47 METERS (155 FT)"/>
    <s v="Nottingham NG15 0DX"/>
    <n v="133.4"/>
    <x v="2"/>
    <s v="Diesel"/>
    <n v="4.9357999999999997E-4"/>
  </r>
  <r>
    <s v="S023222"/>
    <x v="11"/>
    <s v="PO148814"/>
    <s v="GRN199263"/>
    <n v="101027072"/>
    <s v="POWER CABLE PUR JACKET RKM52-1-RSM52 - 1M LONG"/>
    <s v="Wickford SS11 8YT"/>
    <n v="390"/>
    <x v="2"/>
    <s v="Diesel"/>
    <n v="1.4430000000000001E-3"/>
  </r>
  <r>
    <s v="S023617"/>
    <x v="106"/>
    <s v="PO141070"/>
    <s v="GRN179043"/>
    <n v="23202263"/>
    <s v="GANTRY/PORTAL CABLE MANAGEMENT FASTENER KIT (BOF)"/>
    <s v="Nottingham NG15 0DX"/>
    <n v="126.2"/>
    <x v="1"/>
    <s v="Diesel"/>
    <n v="4.6693999999999999E-2"/>
  </r>
  <r>
    <s v="S023617"/>
    <x v="106"/>
    <s v="PO142459"/>
    <s v="GRN179422"/>
    <s v="11561-0482"/>
    <s v="SCREW BTNMS SKT M10X25MM SST"/>
    <s v="Nottingham NG15 0DX"/>
    <n v="126.2"/>
    <x v="1"/>
    <s v="Diesel"/>
    <n v="4.6693999999999999E-2"/>
  </r>
  <r>
    <s v="S023617"/>
    <x v="106"/>
    <s v="PO142745"/>
    <s v="GRN180301"/>
    <s v="11562-0075"/>
    <s v="NUT HEX 1/2-13 SST"/>
    <s v="Nottingham NG15 0DX"/>
    <n v="126.2"/>
    <x v="1"/>
    <s v="Diesel"/>
    <n v="4.6693999999999999E-2"/>
  </r>
  <r>
    <s v="S023617"/>
    <x v="106"/>
    <s v="PO140796"/>
    <s v="GRN180303"/>
    <n v="85212840"/>
    <s v="M10 X 25 HEX SOCKET HD CAP SCREW 12.9"/>
    <s v="Nottingham NG15 0DX"/>
    <n v="126.2"/>
    <x v="1"/>
    <s v="Diesel"/>
    <n v="4.6693999999999999E-2"/>
  </r>
  <r>
    <s v="S023617"/>
    <x v="106"/>
    <s v="PO141452"/>
    <s v="GRN180455"/>
    <n v="85258615"/>
    <s v="M3 X 25 POZI PAN HEAD SCREW A2"/>
    <s v="Nottingham NG15 0DX"/>
    <n v="126.2"/>
    <x v="1"/>
    <s v="Diesel"/>
    <n v="4.6693999999999999E-2"/>
  </r>
  <r>
    <s v="S023222"/>
    <x v="11"/>
    <s v="PO149920"/>
    <s v="GRN199271"/>
    <n v="101027050"/>
    <s v="COMPACT MULTIPROTOCOL I/O MODULE TBEN-L1-16DXP"/>
    <s v="Wickford SS11 8YT"/>
    <n v="390"/>
    <x v="2"/>
    <s v="Diesel"/>
    <n v="1.4430000000000001E-3"/>
  </r>
  <r>
    <s v="S023617"/>
    <x v="106"/>
    <s v="PO142745"/>
    <s v="GRN180796"/>
    <s v="11700-8976"/>
    <s v="WEDGE ANCHOR 1/2 THREAD X 8 1/2 LG"/>
    <s v="Nottingham NG15 0DX"/>
    <n v="126.2"/>
    <x v="1"/>
    <s v="Diesel"/>
    <n v="4.6693999999999999E-2"/>
  </r>
  <r>
    <s v="S023617"/>
    <x v="106"/>
    <s v="PO142000"/>
    <s v="GRN181864"/>
    <n v="85213171"/>
    <s v="M6 x 16 HEX SOCKET HD CAP SCREW GRADE A2-70"/>
    <s v="Nottingham NG15 0DX"/>
    <n v="126.2"/>
    <x v="1"/>
    <s v="Diesel"/>
    <n v="4.6693999999999999E-2"/>
  </r>
  <r>
    <s v="S023617"/>
    <x v="106"/>
    <s v="PO143110"/>
    <s v="GRN182595"/>
    <s v="11700-5179"/>
    <s v="WASHER FLAT M20 GEOMET 500B"/>
    <s v="Nottingham NG15 0DX"/>
    <n v="126.2"/>
    <x v="1"/>
    <s v="Diesel"/>
    <n v="4.6693999999999999E-2"/>
  </r>
  <r>
    <s v="S023222"/>
    <x v="11"/>
    <s v="PO145483"/>
    <s v="GRN199277"/>
    <s v="11554-0683"/>
    <s v="CONN EURO MALE WIREABLE"/>
    <s v="Wickford SS11 8YT"/>
    <n v="390"/>
    <x v="2"/>
    <s v="Diesel"/>
    <n v="1.4430000000000001E-3"/>
  </r>
  <r>
    <s v="S023617"/>
    <x v="106"/>
    <s v="PO143110"/>
    <s v="GRN183024"/>
    <n v="23202263"/>
    <s v="GANTRY/PORTAL CABLE MANAGEMENT FASTENER KIT (BOF)"/>
    <s v="Nottingham NG15 0DX"/>
    <n v="126.2"/>
    <x v="1"/>
    <s v="Diesel"/>
    <n v="4.6693999999999999E-2"/>
  </r>
  <r>
    <s v="S023617"/>
    <x v="106"/>
    <s v="PO142647"/>
    <s v="GRN183030"/>
    <n v="85213418"/>
    <s v="M8 NYLON INSERT NUT GRADE A2-70"/>
    <s v="Nottingham NG15 0DX"/>
    <n v="126.2"/>
    <x v="1"/>
    <s v="Diesel"/>
    <n v="4.6693999999999999E-2"/>
  </r>
  <r>
    <s v="S023222"/>
    <x v="11"/>
    <s v="PO143744"/>
    <s v="GRN199280"/>
    <s v="11700-5348"/>
    <s v="CABLE 2.0 METER RJ45S TO RJ45S CAT5E"/>
    <s v="Wickford SS11 8YT"/>
    <n v="390"/>
    <x v="2"/>
    <s v="Diesel"/>
    <n v="1.4430000000000001E-3"/>
  </r>
  <r>
    <s v="S023222"/>
    <x v="11"/>
    <s v="PO146009"/>
    <s v="GRN199282"/>
    <n v="101027930"/>
    <s v="ETHERNET CABLE 4 PIN M12 MALE - 2M LONG"/>
    <s v="Wickford SS11 8YT"/>
    <n v="390"/>
    <x v="2"/>
    <s v="Diesel"/>
    <n v="1.4430000000000001E-3"/>
  </r>
  <r>
    <s v="S023222"/>
    <x v="11"/>
    <s v="PO149137"/>
    <s v="GRN199283"/>
    <n v="21203605"/>
    <s v="SURECROSS DX80 PROGRAMMING TOOL/ADAPTOR CABLE"/>
    <s v="Wickford SS11 8YT"/>
    <n v="390"/>
    <x v="2"/>
    <s v="Diesel"/>
    <n v="1.4430000000000001E-3"/>
  </r>
  <r>
    <s v="S023222"/>
    <x v="11"/>
    <s v="PO147263"/>
    <s v="GRN199286"/>
    <n v="101027016"/>
    <s v="MULTIPROTOCOL STATION BLCEN-8M12LT-4AI-VI-8XSG-P"/>
    <s v="Wickford SS11 8YT"/>
    <n v="390"/>
    <x v="2"/>
    <s v="Diesel"/>
    <n v="1.4430000000000001E-3"/>
  </r>
  <r>
    <s v="S023222"/>
    <x v="11"/>
    <s v="PO147860"/>
    <s v="GRN199287"/>
    <n v="101027700"/>
    <s v="5-PIN M12/EURO STYLE CORDSET STRAIGHT - 9.14M LONG"/>
    <s v="Wickford SS11 8YT"/>
    <n v="390"/>
    <x v="2"/>
    <s v="Diesel"/>
    <n v="1.4430000000000001E-3"/>
  </r>
  <r>
    <s v="S023617"/>
    <x v="106"/>
    <s v="PO143436"/>
    <s v="GRN183031"/>
    <n v="85213558"/>
    <s v="M8 FLAT WASHER FORM B A2"/>
    <s v="Nottingham NG15 0DX"/>
    <n v="126.2"/>
    <x v="1"/>
    <s v="Diesel"/>
    <n v="4.6693999999999999E-2"/>
  </r>
  <r>
    <s v="S023617"/>
    <x v="106"/>
    <s v="PO144094"/>
    <s v="GRN183034"/>
    <n v="101048198"/>
    <s v="M10 WASHER LARGE (DIN 9021) A2"/>
    <s v="Nottingham NG15 0DX"/>
    <n v="126.2"/>
    <x v="1"/>
    <s v="Diesel"/>
    <n v="4.6693999999999999E-2"/>
  </r>
  <r>
    <s v="S023617"/>
    <x v="106"/>
    <s v="PO143110"/>
    <s v="GRN183535"/>
    <n v="23202263"/>
    <s v="GANTRY/PORTAL CABLE MANAGEMENT FASTENER KIT (BOF)"/>
    <s v="Nottingham NG15 0DX"/>
    <n v="126.2"/>
    <x v="1"/>
    <s v="Diesel"/>
    <n v="4.6693999999999999E-2"/>
  </r>
  <r>
    <s v="S023617"/>
    <x v="106"/>
    <s v="PO141549"/>
    <s v="GRN183613"/>
    <n v="85212122"/>
    <s v="M6 X 65 HEXAGON HEAD SCREW GRADE A2-70"/>
    <s v="Nottingham NG15 0DX"/>
    <n v="126.2"/>
    <x v="1"/>
    <s v="Diesel"/>
    <n v="4.6693999999999999E-2"/>
  </r>
  <r>
    <s v="S023617"/>
    <x v="106"/>
    <s v="PO143436"/>
    <s v="GRN184071"/>
    <n v="101009927"/>
    <s v="5/32 &quot; (4MM) DIA X 11MM LONG BLIND RIVET ALUMINIUM"/>
    <s v="Nottingham NG15 0DX"/>
    <n v="126.2"/>
    <x v="1"/>
    <s v="Diesel"/>
    <n v="4.6693999999999999E-2"/>
  </r>
  <r>
    <s v="S023617"/>
    <x v="106"/>
    <s v="PO143436"/>
    <s v="GRN184658"/>
    <n v="23202263"/>
    <s v="GANTRY/PORTAL CABLE MANAGEMENT FASTENER KIT (BOF)"/>
    <s v="Nottingham NG15 0DX"/>
    <n v="126.2"/>
    <x v="1"/>
    <s v="Diesel"/>
    <n v="4.6693999999999999E-2"/>
  </r>
  <r>
    <s v="S001121"/>
    <x v="5"/>
    <s v="PO147831"/>
    <s v="GRN199294"/>
    <s v="11700-5551"/>
    <s v="AB POINT I/O MODULE WITH 8 CONFIGURABLE 24V DC POI"/>
    <s v="Salford M5 4BE"/>
    <n v="103.6"/>
    <x v="2"/>
    <s v="Diesel"/>
    <n v="3.8331999999999998E-4"/>
  </r>
  <r>
    <s v="S023617"/>
    <x v="106"/>
    <s v="PO144798"/>
    <s v="GRN185317"/>
    <n v="85211351"/>
    <s v="M5 x 16 HEX SOCKET CSK HD SCREW GRADE A2-70"/>
    <s v="Nottingham NG15 0DX"/>
    <n v="126.2"/>
    <x v="1"/>
    <s v="Diesel"/>
    <n v="4.6693999999999999E-2"/>
  </r>
  <r>
    <s v="S023617"/>
    <x v="106"/>
    <s v="PO143436"/>
    <s v="GRN185413"/>
    <n v="101009897"/>
    <s v="M8 X 25 CUP SQUARE BOLT (MUSHROOM) A2"/>
    <s v="Nottingham NG15 0DX"/>
    <n v="126.2"/>
    <x v="1"/>
    <s v="Diesel"/>
    <n v="4.6693999999999999E-2"/>
  </r>
  <r>
    <s v="S023617"/>
    <x v="106"/>
    <s v="PO144583"/>
    <s v="GRN185748"/>
    <n v="85258615"/>
    <s v="M3 X 25 POZI PAN HEAD SCREW A2"/>
    <s v="Nottingham NG15 0DX"/>
    <n v="126.2"/>
    <x v="1"/>
    <s v="Diesel"/>
    <n v="4.6693999999999999E-2"/>
  </r>
  <r>
    <s v="S023617"/>
    <x v="106"/>
    <s v="PO144851"/>
    <s v="GRN185833"/>
    <n v="85207424"/>
    <s v="M5 X 35 HEXAGON SOCKET BUTTON HEAD SCREW A2-70"/>
    <s v="Nottingham NG15 0DX"/>
    <n v="126.2"/>
    <x v="1"/>
    <s v="Diesel"/>
    <n v="4.6693999999999999E-2"/>
  </r>
  <r>
    <s v="S023617"/>
    <x v="106"/>
    <s v="PO145394"/>
    <s v="GRN186039"/>
    <n v="85207424"/>
    <s v="M5 X 35 HEXAGON SOCKET BUTTON HEAD SCREW A2-70"/>
    <s v="Nottingham NG15 0DX"/>
    <n v="126.2"/>
    <x v="1"/>
    <s v="Diesel"/>
    <n v="4.6693999999999999E-2"/>
  </r>
  <r>
    <s v="S023617"/>
    <x v="106"/>
    <s v="PO144989"/>
    <s v="GRN186187"/>
    <n v="85211351"/>
    <s v="M5 x 16 HEX SOCKET CSK HD SCREW GRADE A2-70"/>
    <s v="Nottingham NG15 0DX"/>
    <n v="126.2"/>
    <x v="1"/>
    <s v="Diesel"/>
    <n v="4.6693999999999999E-2"/>
  </r>
  <r>
    <s v="S023617"/>
    <x v="106"/>
    <s v="PO144283"/>
    <s v="GRN186194"/>
    <s v="11700-5163"/>
    <s v="THREADED ROD M30MX3.5 316 SST 300MMLG"/>
    <s v="Nottingham NG15 0DX"/>
    <n v="126.2"/>
    <x v="1"/>
    <s v="Diesel"/>
    <n v="4.6693999999999999E-2"/>
  </r>
  <r>
    <s v="S023617"/>
    <x v="106"/>
    <s v="PO144283"/>
    <s v="GRN186195"/>
    <s v="11700-5179"/>
    <s v="WASHER FLAT M20 GEOMET 500B"/>
    <s v="Nottingham NG15 0DX"/>
    <n v="126.2"/>
    <x v="1"/>
    <s v="Diesel"/>
    <n v="4.6693999999999999E-2"/>
  </r>
  <r>
    <s v="S023617"/>
    <x v="106"/>
    <s v="PO145343"/>
    <s v="GRN186198"/>
    <n v="85211353"/>
    <s v="M5 x 25 HEXAGON SOCKET CSK HEAD SCREW GRADE A2-70"/>
    <s v="Nottingham NG15 0DX"/>
    <n v="126.2"/>
    <x v="1"/>
    <s v="Diesel"/>
    <n v="4.6693999999999999E-2"/>
  </r>
  <r>
    <s v="S023617"/>
    <x v="106"/>
    <s v="PO144283"/>
    <s v="GRN186220"/>
    <n v="85211353"/>
    <s v="M5 x 25 HEXAGON SOCKET CSK HEAD SCREW GRADE A2-70"/>
    <s v="Nottingham NG15 0DX"/>
    <n v="126.2"/>
    <x v="1"/>
    <s v="Diesel"/>
    <n v="4.6693999999999999E-2"/>
  </r>
  <r>
    <s v="S023617"/>
    <x v="106"/>
    <s v="PO145516"/>
    <s v="GRN186313"/>
    <n v="85213459"/>
    <s v="M4 x 12 HEXAGON SOCKET BUTTON HEAD SCREW A2-70"/>
    <s v="Nottingham NG15 0DX"/>
    <n v="126.2"/>
    <x v="1"/>
    <s v="Diesel"/>
    <n v="4.6693999999999999E-2"/>
  </r>
  <r>
    <s v="S023617"/>
    <x v="106"/>
    <s v="PO145569"/>
    <s v="GRN186605"/>
    <s v="11701-2560"/>
    <s v="16MM X 8.2MM X 10MM SPACER - NYLON"/>
    <s v="Nottingham NG15 0DX"/>
    <n v="126.2"/>
    <x v="1"/>
    <s v="Diesel"/>
    <n v="4.6693999999999999E-2"/>
  </r>
  <r>
    <s v="S023617"/>
    <x v="106"/>
    <s v="PO145685"/>
    <s v="GRN186828"/>
    <n v="85213151"/>
    <s v="M4 x 12 HEXAGON SOCKET HEAD CAP SCREW GRADE A2-70"/>
    <s v="Nottingham NG15 0DX"/>
    <n v="126.2"/>
    <x v="1"/>
    <s v="Diesel"/>
    <n v="4.6693999999999999E-2"/>
  </r>
  <r>
    <s v="S023617"/>
    <x v="106"/>
    <s v="PO144851"/>
    <s v="GRN187083"/>
    <n v="23202263"/>
    <s v="GANTRY/PORTAL CABLE MANAGEMENT FASTENER KIT (BOF)"/>
    <s v="Nottingham NG15 0DX"/>
    <n v="126.2"/>
    <x v="1"/>
    <s v="Diesel"/>
    <n v="4.6693999999999999E-2"/>
  </r>
  <r>
    <s v="S023617"/>
    <x v="106"/>
    <s v="PO144851"/>
    <s v="GRN187265"/>
    <n v="23202263"/>
    <s v="GANTRY/PORTAL CABLE MANAGEMENT FASTENER KIT (BOF)"/>
    <s v="Nottingham NG15 0DX"/>
    <n v="126.2"/>
    <x v="1"/>
    <s v="Diesel"/>
    <n v="4.6693999999999999E-2"/>
  </r>
  <r>
    <s v="S023617"/>
    <x v="106"/>
    <s v="PO145394"/>
    <s v="GRN187270"/>
    <n v="85207424"/>
    <s v="M5 X 35 HEXAGON SOCKET BUTTON HEAD SCREW A2-70"/>
    <s v="Nottingham NG15 0DX"/>
    <n v="126.2"/>
    <x v="1"/>
    <s v="Diesel"/>
    <n v="4.6693999999999999E-2"/>
  </r>
  <r>
    <s v="S023617"/>
    <x v="106"/>
    <s v="PO144807"/>
    <s v="GRN187279"/>
    <n v="85213457"/>
    <s v="M4 x 8 HEX SOCKET BUTTON HD SCREW GRADE A2-70"/>
    <s v="Nottingham NG15 0DX"/>
    <n v="126.2"/>
    <x v="1"/>
    <s v="Diesel"/>
    <n v="4.6693999999999999E-2"/>
  </r>
  <r>
    <s v="S023617"/>
    <x v="106"/>
    <s v="PO144283"/>
    <s v="GRN187288"/>
    <n v="101009805"/>
    <s v="M10 FLAT WASHER (FORM G)"/>
    <s v="Nottingham NG15 0DX"/>
    <n v="126.2"/>
    <x v="1"/>
    <s v="Diesel"/>
    <n v="4.6693999999999999E-2"/>
  </r>
  <r>
    <s v="S023617"/>
    <x v="106"/>
    <s v="PO145314"/>
    <s v="GRN187378"/>
    <s v="11700-8976"/>
    <s v="WEDGE ANCHOR 1/2 THREAD X 8 1/2 LG"/>
    <s v="Nottingham NG15 0DX"/>
    <n v="126.2"/>
    <x v="1"/>
    <s v="Diesel"/>
    <n v="4.6693999999999999E-2"/>
  </r>
  <r>
    <s v="S025033"/>
    <x v="23"/>
    <s v="PO141688"/>
    <s v="GRN199321"/>
    <n v="101047544"/>
    <s v="10&quot; 54 WATT LED LIGHT BAR WITH DT CONNECTOR"/>
    <s v="Nantwich CW5 6DX"/>
    <n v="44.6"/>
    <x v="2"/>
    <s v="Diesel"/>
    <n v="1.6501999999999999E-4"/>
  </r>
  <r>
    <s v="S023617"/>
    <x v="106"/>
    <s v="PO145849"/>
    <s v="GRN187747"/>
    <s v="C2182"/>
    <s v="Tape Measure, 5m"/>
    <s v="Nottingham NG15 0DX"/>
    <n v="126.2"/>
    <x v="1"/>
    <s v="Diesel"/>
    <n v="4.6693999999999999E-2"/>
  </r>
  <r>
    <s v="S023617"/>
    <x v="106"/>
    <s v="PO144851"/>
    <s v="GRN187748"/>
    <n v="85213502"/>
    <s v="M10 FLAT WASHER (FORM A)"/>
    <s v="Nottingham NG15 0DX"/>
    <n v="126.2"/>
    <x v="1"/>
    <s v="Diesel"/>
    <n v="4.6693999999999999E-2"/>
  </r>
  <r>
    <s v="S023284"/>
    <x v="19"/>
    <s v="PO141369"/>
    <s v="GRN199324"/>
    <s v="340-1084-1"/>
    <s v="CONDUIT HORIZONTAL DETECTOR ENCLOSURE – JUNCTION B"/>
    <s v="Leicester LE19 2DT"/>
    <n v="144"/>
    <x v="1"/>
    <s v="Diesel"/>
    <n v="5.3280000000000001E-2"/>
  </r>
  <r>
    <s v="S024190"/>
    <x v="22"/>
    <s v="PO147690"/>
    <s v="GRN199325"/>
    <n v="40259812"/>
    <s v="COWL BASE SEAL"/>
    <s v="Stockport SK4 2JT"/>
    <n v="22.2"/>
    <x v="1"/>
    <s v="Diesel"/>
    <n v="8.2140000000000008E-3"/>
  </r>
  <r>
    <s v="S023617"/>
    <x v="106"/>
    <s v="PO145569"/>
    <s v="GRN187915"/>
    <n v="85213678"/>
    <s v="M12 X 45 - B FLANGED HEXAGON HEAD BOLT GRADE 10.9"/>
    <s v="Nottingham NG15 0DX"/>
    <n v="126.2"/>
    <x v="1"/>
    <s v="Diesel"/>
    <n v="4.6693999999999999E-2"/>
  </r>
  <r>
    <s v="S023617"/>
    <x v="106"/>
    <s v="PO144989"/>
    <s v="GRN187916"/>
    <n v="85213708"/>
    <s v="M16 x 50 - B FLANGED HEX HD BOLT GRADE 10.9"/>
    <s v="Nottingham NG15 0DX"/>
    <n v="126.2"/>
    <x v="1"/>
    <s v="Diesel"/>
    <n v="4.6693999999999999E-2"/>
  </r>
  <r>
    <s v="S023617"/>
    <x v="106"/>
    <s v="PO145425"/>
    <s v="GRN187917"/>
    <s v="11700-8687"/>
    <s v="SCREW M12 X 210 SHCS GRADE 12.9'"/>
    <s v="Nottingham NG15 0DX"/>
    <n v="126.2"/>
    <x v="1"/>
    <s v="Diesel"/>
    <n v="4.6693999999999999E-2"/>
  </r>
  <r>
    <s v="S023617"/>
    <x v="106"/>
    <s v="PO144989"/>
    <s v="GRN187974"/>
    <n v="85213708"/>
    <s v="M16 x 50 - B FLANGED HEX HD BOLT GRADE 10.9"/>
    <s v="Nottingham NG15 0DX"/>
    <n v="126.2"/>
    <x v="1"/>
    <s v="Diesel"/>
    <n v="4.6693999999999999E-2"/>
  </r>
  <r>
    <s v="S023617"/>
    <x v="106"/>
    <s v="PO145594"/>
    <s v="GRN188090"/>
    <n v="85213943"/>
    <s v="M12 WEDGE-LOCK WASHER NORD LOCK NL12SP"/>
    <s v="Nottingham NG15 0DX"/>
    <n v="126.2"/>
    <x v="1"/>
    <s v="Diesel"/>
    <n v="4.6693999999999999E-2"/>
  </r>
  <r>
    <s v="S000892"/>
    <x v="16"/>
    <s v="PO149467"/>
    <s v="GRN199333"/>
    <n v="21257524"/>
    <s v="PATCH CORD CAT 5E FTP PVC METAL SHIELD 10M BLUE"/>
    <s v="Stockport SK4 2JT"/>
    <n v="55"/>
    <x v="2"/>
    <s v="Diesel"/>
    <n v="2.0350000000000001E-4"/>
  </r>
  <r>
    <s v="S023617"/>
    <x v="106"/>
    <s v="PO145343"/>
    <s v="GRN188091"/>
    <n v="101010092"/>
    <s v="25.4MM STANDARD ROUND RIBBED INSERT WHITE POLISHED"/>
    <s v="Nottingham NG15 0DX"/>
    <n v="126.2"/>
    <x v="1"/>
    <s v="Diesel"/>
    <n v="4.6693999999999999E-2"/>
  </r>
  <r>
    <s v="S001571"/>
    <x v="10"/>
    <s v="PO145199"/>
    <s v="GRN199337"/>
    <s v="11700-5374"/>
    <s v="MOUNT LASER SENSOR WEATHER HOOD"/>
    <s v="St Albans AL1 5BN"/>
    <n v="298"/>
    <x v="2"/>
    <s v="Diesel"/>
    <n v="1.1026E-3"/>
  </r>
  <r>
    <s v="S023617"/>
    <x v="106"/>
    <s v="PO145314"/>
    <s v="GRN188160"/>
    <s v="11700-8976"/>
    <s v="WEDGE ANCHOR 1/2 THREAD X 8 1/2 LG"/>
    <s v="Nottingham NG15 0DX"/>
    <n v="126.2"/>
    <x v="1"/>
    <s v="Diesel"/>
    <n v="4.6693999999999999E-2"/>
  </r>
  <r>
    <s v="S023617"/>
    <x v="106"/>
    <s v="PO145343"/>
    <s v="GRN188279"/>
    <s v="11700-5179"/>
    <s v="WASHER FLAT M20 GEOMET 500B"/>
    <s v="Nottingham NG15 0DX"/>
    <n v="126.2"/>
    <x v="1"/>
    <s v="Diesel"/>
    <n v="4.6693999999999999E-2"/>
  </r>
  <r>
    <s v="S023617"/>
    <x v="106"/>
    <s v="PO145609"/>
    <s v="GRN188280"/>
    <n v="85213170"/>
    <s v="M6 X 12 HEXAGON SOCKET HEAD CAP SCREW GRADE A2-70"/>
    <s v="Nottingham NG15 0DX"/>
    <n v="126.2"/>
    <x v="1"/>
    <s v="Diesel"/>
    <n v="4.6693999999999999E-2"/>
  </r>
  <r>
    <s v="S024190"/>
    <x v="22"/>
    <s v="PO146914"/>
    <s v="GRN199345"/>
    <n v="101014001"/>
    <s v="GASKET DETECTOR BOX LID"/>
    <s v="Stockport SK4 2JT"/>
    <n v="22.2"/>
    <x v="1"/>
    <s v="Diesel"/>
    <n v="8.2140000000000008E-3"/>
  </r>
  <r>
    <s v="S023617"/>
    <x v="106"/>
    <s v="PO146240"/>
    <s v="GRN188438"/>
    <n v="101009178"/>
    <s v="M20 LOCK NUT A2"/>
    <s v="Nottingham NG15 0DX"/>
    <n v="126.2"/>
    <x v="1"/>
    <s v="Diesel"/>
    <n v="4.6693999999999999E-2"/>
  </r>
  <r>
    <s v="S024190"/>
    <x v="22"/>
    <s v="PO148400"/>
    <s v="GRN199347"/>
    <s v="340-1357-1"/>
    <s v="DOME CAMERA GASKET"/>
    <s v="Stockport SK4 2JT"/>
    <n v="22.2"/>
    <x v="1"/>
    <s v="Diesel"/>
    <n v="8.2140000000000008E-3"/>
  </r>
  <r>
    <s v="S024190"/>
    <x v="22"/>
    <s v="PO149987"/>
    <s v="GRN199348"/>
    <s v="340-1387-1"/>
    <s v="PTZ CAMERA GASKET"/>
    <s v="Stockport SK4 2JT"/>
    <n v="22.2"/>
    <x v="1"/>
    <s v="Diesel"/>
    <n v="8.2140000000000008E-3"/>
  </r>
  <r>
    <s v="S023617"/>
    <x v="106"/>
    <s v="PO145594"/>
    <s v="GRN188681"/>
    <n v="101010092"/>
    <s v="25.4MM STANDARD ROUND RIBBED INSERT WHITE POLISHED"/>
    <s v="Nottingham NG15 0DX"/>
    <n v="126.2"/>
    <x v="1"/>
    <s v="Diesel"/>
    <n v="4.6693999999999999E-2"/>
  </r>
  <r>
    <s v="S023617"/>
    <x v="106"/>
    <s v="PO145675"/>
    <s v="GRN188796"/>
    <n v="85213335"/>
    <s v="M16 NUT GRADE 8"/>
    <s v="Nottingham NG15 0DX"/>
    <n v="126.2"/>
    <x v="1"/>
    <s v="Diesel"/>
    <n v="4.6693999999999999E-2"/>
  </r>
  <r>
    <s v="S001121"/>
    <x v="5"/>
    <s v="PO147946"/>
    <s v="GRN199351"/>
    <n v="1"/>
    <s v="freight inwards"/>
    <s v="Salford M5 4BE"/>
    <n v="103.6"/>
    <x v="2"/>
    <s v="Diesel"/>
    <n v="3.8331999999999998E-4"/>
  </r>
  <r>
    <s v="S023617"/>
    <x v="106"/>
    <s v="PO146631"/>
    <s v="GRN189308"/>
    <n v="85211351"/>
    <s v="M5 x 16 HEX SOCKET CSK HD SCREW GRADE A2-70"/>
    <s v="Nottingham NG15 0DX"/>
    <n v="126.2"/>
    <x v="1"/>
    <s v="Diesel"/>
    <n v="4.6693999999999999E-2"/>
  </r>
  <r>
    <s v="S023617"/>
    <x v="106"/>
    <s v="PO146264"/>
    <s v="GRN189309"/>
    <s v="11700-5179"/>
    <s v="WASHER FLAT M20 GEOMET 500B"/>
    <s v="Nottingham NG15 0DX"/>
    <n v="126.2"/>
    <x v="1"/>
    <s v="Diesel"/>
    <n v="4.6693999999999999E-2"/>
  </r>
  <r>
    <s v="S023617"/>
    <x v="106"/>
    <s v="PO146618"/>
    <s v="GRN189310"/>
    <n v="85211560"/>
    <s v="M10 X 65 HEXAGON HEAD BOLT GRADE A2-70"/>
    <s v="Nottingham NG15 0DX"/>
    <n v="126.2"/>
    <x v="1"/>
    <s v="Diesel"/>
    <n v="4.6693999999999999E-2"/>
  </r>
  <r>
    <s v="S023617"/>
    <x v="106"/>
    <s v="PO145979"/>
    <s v="GRN189325"/>
    <n v="85211392"/>
    <s v="M8 x 70 HEX SOCKET CSK HD SCREW GRADE A2-70"/>
    <s v="Nottingham NG15 0DX"/>
    <n v="126.2"/>
    <x v="1"/>
    <s v="Diesel"/>
    <n v="4.6693999999999999E-2"/>
  </r>
  <r>
    <s v="S023617"/>
    <x v="106"/>
    <s v="PO146647"/>
    <s v="GRN189347"/>
    <n v="101032415"/>
    <s v="ZG-90 ANTI-RUST PAINT WITH ZINC (BRUSHING) 900ML"/>
    <s v="Nottingham NG15 0DX"/>
    <n v="126.2"/>
    <x v="1"/>
    <s v="Diesel"/>
    <n v="4.6693999999999999E-2"/>
  </r>
  <r>
    <s v="S023617"/>
    <x v="106"/>
    <s v="PO145979"/>
    <s v="GRN189348"/>
    <n v="23202263"/>
    <s v="GANTRY/PORTAL CABLE MANAGEMENT FASTENER KIT (BOF)"/>
    <s v="Nottingham NG15 0DX"/>
    <n v="126.2"/>
    <x v="1"/>
    <s v="Diesel"/>
    <n v="4.6693999999999999E-2"/>
  </r>
  <r>
    <s v="S023617"/>
    <x v="106"/>
    <s v="PO145979"/>
    <s v="GRN189676"/>
    <n v="85213163"/>
    <s v="M5 x 25 HEX SOCKET HD CAP SCREW GRADE A2-70"/>
    <s v="Nottingham NG15 0DX"/>
    <n v="126.2"/>
    <x v="1"/>
    <s v="Diesel"/>
    <n v="4.6693999999999999E-2"/>
  </r>
  <r>
    <s v="S023617"/>
    <x v="106"/>
    <s v="PO145878"/>
    <s v="GRN189677"/>
    <n v="85208393"/>
    <s v="M6 x 13 INSERT NUT TYPE D - ZINC ALLOY DIE CAST JE"/>
    <s v="Nottingham NG15 0DX"/>
    <n v="126.2"/>
    <x v="1"/>
    <s v="Diesel"/>
    <n v="4.6693999999999999E-2"/>
  </r>
  <r>
    <s v="S023617"/>
    <x v="106"/>
    <s v="PO146298"/>
    <s v="GRN189721"/>
    <n v="85213952"/>
    <s v="M16 FLANGED ALL METAL HEXAGON NUT GRADE 10"/>
    <s v="Nottingham NG15 0DX"/>
    <n v="126.2"/>
    <x v="1"/>
    <s v="Diesel"/>
    <n v="4.6693999999999999E-2"/>
  </r>
  <r>
    <s v="S023284"/>
    <x v="19"/>
    <s v="PO139364"/>
    <s v="GRN199367"/>
    <n v="101034024"/>
    <s v="MAIN CONTROL PANEL"/>
    <s v="Leicester LE19 2DT"/>
    <n v="144"/>
    <x v="1"/>
    <s v="Diesel"/>
    <n v="5.3280000000000001E-2"/>
  </r>
  <r>
    <s v="S023617"/>
    <x v="106"/>
    <s v="PO145609"/>
    <s v="GRN189722"/>
    <n v="85213170"/>
    <s v="M6 X 12 HEXAGON SOCKET HEAD CAP SCREW GRADE A2-70"/>
    <s v="Nottingham NG15 0DX"/>
    <n v="126.2"/>
    <x v="1"/>
    <s v="Diesel"/>
    <n v="4.6693999999999999E-2"/>
  </r>
  <r>
    <s v="S023617"/>
    <x v="106"/>
    <s v="PO146218"/>
    <s v="GRN189723"/>
    <n v="101010092"/>
    <s v="25.4MM STANDARD ROUND RIBBED INSERT WHITE POLISHED"/>
    <s v="Nottingham NG15 0DX"/>
    <n v="126.2"/>
    <x v="1"/>
    <s v="Diesel"/>
    <n v="4.6693999999999999E-2"/>
  </r>
  <r>
    <s v="S023617"/>
    <x v="106"/>
    <s v="PO146680"/>
    <s v="GRN189725"/>
    <n v="85207706"/>
    <s v="M6 x 50 HEXAGON SOCKET BUTTON HEAD SCREW A2-70 MET"/>
    <s v="Nottingham NG15 0DX"/>
    <n v="126.2"/>
    <x v="1"/>
    <s v="Diesel"/>
    <n v="4.6693999999999999E-2"/>
  </r>
  <r>
    <s v="S023617"/>
    <x v="106"/>
    <s v="PO145675"/>
    <s v="GRN189726"/>
    <n v="85213169"/>
    <s v="M6 x 10 HEX SOCKET HD CAP SCREW GRADE A2-70"/>
    <s v="Nottingham NG15 0DX"/>
    <n v="126.2"/>
    <x v="1"/>
    <s v="Diesel"/>
    <n v="4.6693999999999999E-2"/>
  </r>
  <r>
    <s v="S023617"/>
    <x v="106"/>
    <s v="PO146856"/>
    <s v="GRN190271"/>
    <n v="101032415"/>
    <s v="ZG-90 ANTI-RUST PAINT WITH ZINC (BRUSHING) 900ML"/>
    <s v="Nottingham NG15 0DX"/>
    <n v="126.2"/>
    <x v="1"/>
    <s v="Diesel"/>
    <n v="4.6693999999999999E-2"/>
  </r>
  <r>
    <s v="S023617"/>
    <x v="106"/>
    <s v="PO146240"/>
    <s v="GRN190277"/>
    <n v="85213708"/>
    <s v="M16 x 50 - B FLANGED HEX HD BOLT GRADE 10.9"/>
    <s v="Nottingham NG15 0DX"/>
    <n v="126.2"/>
    <x v="1"/>
    <s v="Diesel"/>
    <n v="4.6693999999999999E-2"/>
  </r>
  <r>
    <s v="S001571"/>
    <x v="10"/>
    <s v="PO149374"/>
    <s v="GRN199379"/>
    <n v="57205719"/>
    <s v="MOUNTING KIT 1"/>
    <s v="St Albans AL1 5BN"/>
    <n v="298"/>
    <x v="2"/>
    <s v="Diesel"/>
    <n v="1.1026E-3"/>
  </r>
  <r>
    <s v="S023617"/>
    <x v="106"/>
    <s v="PO145979"/>
    <s v="GRN190449"/>
    <n v="85211392"/>
    <s v="M8 x 70 HEX SOCKET CSK HD SCREW GRADE A2-70"/>
    <s v="Nottingham NG15 0DX"/>
    <n v="126.2"/>
    <x v="1"/>
    <s v="Diesel"/>
    <n v="4.6693999999999999E-2"/>
  </r>
  <r>
    <s v="S023617"/>
    <x v="106"/>
    <s v="PO145979"/>
    <s v="GRN190640"/>
    <n v="23202263"/>
    <s v="GANTRY/PORTAL CABLE MANAGEMENT FASTENER KIT (BOF)"/>
    <s v="Nottingham NG15 0DX"/>
    <n v="126.2"/>
    <x v="1"/>
    <s v="Diesel"/>
    <n v="4.6693999999999999E-2"/>
  </r>
  <r>
    <s v="S023617"/>
    <x v="106"/>
    <s v="PO146631"/>
    <s v="GRN190939"/>
    <s v="11700-5179"/>
    <s v="WASHER FLAT M20 GEOMET 500B"/>
    <s v="Nottingham NG15 0DX"/>
    <n v="126.2"/>
    <x v="1"/>
    <s v="Diesel"/>
    <n v="4.6693999999999999E-2"/>
  </r>
  <r>
    <s v="S023617"/>
    <x v="106"/>
    <s v="PO145979"/>
    <s v="GRN191334"/>
    <n v="23202263"/>
    <s v="GANTRY/PORTAL CABLE MANAGEMENT FASTENER KIT (BOF)"/>
    <s v="Nottingham NG15 0DX"/>
    <n v="126.2"/>
    <x v="1"/>
    <s v="Diesel"/>
    <n v="4.6693999999999999E-2"/>
  </r>
  <r>
    <s v="S023617"/>
    <x v="106"/>
    <s v="PO146298"/>
    <s v="GRN191337"/>
    <n v="85213952"/>
    <s v="M16 FLANGED ALL METAL HEXAGON NUT GRADE 10"/>
    <s v="Nottingham NG15 0DX"/>
    <n v="126.2"/>
    <x v="1"/>
    <s v="Diesel"/>
    <n v="4.6693999999999999E-2"/>
  </r>
  <r>
    <s v="S023617"/>
    <x v="106"/>
    <s v="PO146218"/>
    <s v="GRN191339"/>
    <n v="101010092"/>
    <s v="25.4MM STANDARD ROUND RIBBED INSERT WHITE POLISHED"/>
    <s v="Nottingham NG15 0DX"/>
    <n v="126.2"/>
    <x v="1"/>
    <s v="Diesel"/>
    <n v="4.6693999999999999E-2"/>
  </r>
  <r>
    <s v="S023617"/>
    <x v="106"/>
    <s v="PO145609"/>
    <s v="GRN191342"/>
    <n v="85213170"/>
    <s v="M6 X 12 HEXAGON SOCKET HEAD CAP SCREW GRADE A2-70"/>
    <s v="Nottingham NG15 0DX"/>
    <n v="126.2"/>
    <x v="1"/>
    <s v="Diesel"/>
    <n v="4.6693999999999999E-2"/>
  </r>
  <r>
    <s v="S001571"/>
    <x v="10"/>
    <s v="PO148017"/>
    <s v="GRN199392"/>
    <n v="57205720"/>
    <s v="MOUNTING KIT 2"/>
    <s v="St Albans AL1 5BN"/>
    <n v="298"/>
    <x v="2"/>
    <s v="Diesel"/>
    <n v="1.1026E-3"/>
  </r>
  <r>
    <s v="S000892"/>
    <x v="16"/>
    <s v="PO150085"/>
    <s v="GRN199393"/>
    <n v="21201413"/>
    <s v="PATCH CORD CAT 5E FTP PVC METAL SHIELD 0.5M  BLACK"/>
    <s v="Stockport SK4 2JT"/>
    <n v="55"/>
    <x v="2"/>
    <s v="Diesel"/>
    <n v="2.0350000000000001E-4"/>
  </r>
  <r>
    <s v="S001571"/>
    <x v="10"/>
    <s v="PO148773"/>
    <s v="GRN199394"/>
    <n v="101018191"/>
    <s v="UC30-214162 ULTRASONIC SENSOR"/>
    <s v="St Albans AL1 5BN"/>
    <n v="298"/>
    <x v="2"/>
    <s v="Diesel"/>
    <n v="1.1026E-3"/>
  </r>
  <r>
    <s v="S026889"/>
    <x v="35"/>
    <s v="PO145789"/>
    <s v="GRN199395"/>
    <s v="340-1480-1"/>
    <s v="HORIZ DET TRAY SHTMTL ASSY (INNER)"/>
    <s v="Stafford ST18 0PJ"/>
    <n v="50.6"/>
    <x v="2"/>
    <s v="Diesel"/>
    <n v="1.8722000000000001E-3"/>
  </r>
  <r>
    <s v="S023617"/>
    <x v="106"/>
    <s v="PO146162"/>
    <s v="GRN191351"/>
    <n v="101009897"/>
    <s v="M8 X 25 CUP SQUARE BOLT (MUSHROOM) A2"/>
    <s v="Nottingham NG15 0DX"/>
    <n v="126.2"/>
    <x v="1"/>
    <s v="Diesel"/>
    <n v="4.6693999999999999E-2"/>
  </r>
  <r>
    <s v="S023617"/>
    <x v="106"/>
    <s v="PO147180"/>
    <s v="GRN191354"/>
    <n v="85212842"/>
    <s v="M10 X 35 HEXAGON SOCKET HEAD CAP SCREW GRADE 12.9"/>
    <s v="Nottingham NG15 0DX"/>
    <n v="126.2"/>
    <x v="1"/>
    <s v="Diesel"/>
    <n v="4.6693999999999999E-2"/>
  </r>
  <r>
    <s v="S023617"/>
    <x v="106"/>
    <s v="PO145675"/>
    <s v="GRN191358"/>
    <n v="85213169"/>
    <s v="M6 x 10 HEX SOCKET HD CAP SCREW GRADE A2-70"/>
    <s v="Nottingham NG15 0DX"/>
    <n v="126.2"/>
    <x v="1"/>
    <s v="Diesel"/>
    <n v="4.6693999999999999E-2"/>
  </r>
  <r>
    <s v="S023617"/>
    <x v="106"/>
    <s v="PO146478"/>
    <s v="GRN191360"/>
    <n v="101010594"/>
    <s v="M8 x 40 HEXAGON SOCKET GRUB SCREW CUP POINT A2-70"/>
    <s v="Nottingham NG15 0DX"/>
    <n v="126.2"/>
    <x v="1"/>
    <s v="Diesel"/>
    <n v="4.6693999999999999E-2"/>
  </r>
  <r>
    <s v="S025033"/>
    <x v="23"/>
    <s v="PO148813"/>
    <s v="GRN199408"/>
    <n v="101047544"/>
    <s v="10&quot; 54 WATT LED LIGHT BAR WITH DT CONNECTOR"/>
    <s v="Nantwich CW5 6DX"/>
    <n v="44.6"/>
    <x v="2"/>
    <s v="Diesel"/>
    <n v="1.6501999999999999E-4"/>
  </r>
  <r>
    <s v="S023617"/>
    <x v="106"/>
    <s v="PO145979"/>
    <s v="GRN191361"/>
    <n v="85211392"/>
    <s v="M8 x 70 HEX SOCKET CSK HD SCREW GRADE A2-70"/>
    <s v="Nottingham NG15 0DX"/>
    <n v="126.2"/>
    <x v="1"/>
    <s v="Diesel"/>
    <n v="4.6693999999999999E-2"/>
  </r>
  <r>
    <s v="S023617"/>
    <x v="106"/>
    <s v="PO147068"/>
    <s v="GRN191400"/>
    <n v="57256959"/>
    <s v="M3 CRINKLE WASHER BS4463 - A2"/>
    <s v="Nottingham NG15 0DX"/>
    <n v="126.2"/>
    <x v="1"/>
    <s v="Diesel"/>
    <n v="4.6693999999999999E-2"/>
  </r>
  <r>
    <s v="S023617"/>
    <x v="106"/>
    <s v="PO147301"/>
    <s v="GRN191453"/>
    <n v="85204480"/>
    <s v="M3 NYLON WASHER - 3.2MM I/D X 8MM O/D X 0.8MM THIC"/>
    <s v="Nottingham NG15 0DX"/>
    <n v="126.2"/>
    <x v="1"/>
    <s v="Diesel"/>
    <n v="4.6693999999999999E-2"/>
  </r>
  <r>
    <s v="S023617"/>
    <x v="106"/>
    <s v="PO147466"/>
    <s v="GRN191766"/>
    <n v="85213573"/>
    <s v="M16 HIGH STRENGTH FLAT WASHER HDG"/>
    <s v="Nottingham NG15 0DX"/>
    <n v="126.2"/>
    <x v="1"/>
    <s v="Diesel"/>
    <n v="4.6693999999999999E-2"/>
  </r>
  <r>
    <s v="S023617"/>
    <x v="106"/>
    <s v="PO147421"/>
    <s v="GRN191767"/>
    <n v="85213573"/>
    <s v="M16 HIGH STRENGTH FLAT WASHER HDG"/>
    <s v="Nottingham NG15 0DX"/>
    <n v="126.2"/>
    <x v="1"/>
    <s v="Diesel"/>
    <n v="4.6693999999999999E-2"/>
  </r>
  <r>
    <s v="S001121"/>
    <x v="5"/>
    <s v="PO147831"/>
    <s v="GRN199416"/>
    <n v="51200796"/>
    <s v="E-STOP PUSH BUTTON 40MM TWIST TO RELEASE - RED ILL"/>
    <s v="Salford M5 4BE"/>
    <n v="103.6"/>
    <x v="2"/>
    <s v="Diesel"/>
    <n v="3.8331999999999998E-4"/>
  </r>
  <r>
    <s v="S001121"/>
    <x v="5"/>
    <s v="PO147419"/>
    <s v="GRN199417"/>
    <s v="11701-2845"/>
    <s v="PANEL VIEW 5310 6&quot; GRAPHIC TERMINAL"/>
    <s v="Salford M5 4BE"/>
    <n v="103.6"/>
    <x v="2"/>
    <s v="Diesel"/>
    <n v="3.8331999999999998E-4"/>
  </r>
  <r>
    <s v="S001121"/>
    <x v="5"/>
    <s v="PO148195"/>
    <s v="GRN199419"/>
    <n v="50202565"/>
    <s v="TERMINAL END BARRIER 2.5MM - GREY"/>
    <s v="Salford M5 4BE"/>
    <n v="103.6"/>
    <x v="2"/>
    <s v="Diesel"/>
    <n v="3.8331999999999998E-4"/>
  </r>
  <r>
    <s v="S023617"/>
    <x v="106"/>
    <s v="PO146631"/>
    <s v="GRN191770"/>
    <n v="85213418"/>
    <s v="M8 NYLON INSERT NUT GRADE A2-70"/>
    <s v="Nottingham NG15 0DX"/>
    <n v="126.2"/>
    <x v="1"/>
    <s v="Diesel"/>
    <n v="4.6693999999999999E-2"/>
  </r>
  <r>
    <s v="S023617"/>
    <x v="106"/>
    <s v="PO145609"/>
    <s v="GRN191772"/>
    <n v="85213170"/>
    <s v="M6 X 12 HEXAGON SOCKET HEAD CAP SCREW GRADE A2-70"/>
    <s v="Nottingham NG15 0DX"/>
    <n v="126.2"/>
    <x v="1"/>
    <s v="Diesel"/>
    <n v="4.6693999999999999E-2"/>
  </r>
  <r>
    <s v="S023617"/>
    <x v="106"/>
    <s v="PO147314"/>
    <s v="GRN191790"/>
    <n v="85209125"/>
    <s v="M16 x 60 HEX HEAD SCREW GRADE 8.8"/>
    <s v="Nottingham NG15 0DX"/>
    <n v="126.2"/>
    <x v="1"/>
    <s v="Diesel"/>
    <n v="4.6693999999999999E-2"/>
  </r>
  <r>
    <s v="S023617"/>
    <x v="106"/>
    <s v="PO146352"/>
    <s v="GRN191802"/>
    <n v="85207433"/>
    <s v="M8 ADVEL EUROSERT 09408-72822 GRIP RANGE 0.5-3.0mm"/>
    <s v="Nottingham NG15 0DX"/>
    <n v="126.2"/>
    <x v="1"/>
    <s v="Diesel"/>
    <n v="4.6693999999999999E-2"/>
  </r>
  <r>
    <s v="S023617"/>
    <x v="106"/>
    <s v="PO146264"/>
    <s v="GRN191804"/>
    <n v="101009927"/>
    <s v="5/32 &quot; (4MM) DIA X 11MM LONG BLIND RIVET ALUMINIUM"/>
    <s v="Nottingham NG15 0DX"/>
    <n v="126.2"/>
    <x v="1"/>
    <s v="Diesel"/>
    <n v="4.6693999999999999E-2"/>
  </r>
  <r>
    <s v="S023617"/>
    <x v="106"/>
    <s v="PO146631"/>
    <s v="GRN191849"/>
    <n v="85213708"/>
    <s v="M16 x 50 - B FLANGED HEX HD BOLT GRADE 10.9"/>
    <s v="Nottingham NG15 0DX"/>
    <n v="126.2"/>
    <x v="1"/>
    <s v="Diesel"/>
    <n v="4.6693999999999999E-2"/>
  </r>
  <r>
    <s v="S023617"/>
    <x v="106"/>
    <s v="PO147268"/>
    <s v="GRN191890"/>
    <n v="85213184"/>
    <s v="M8 x 25 HEX SOCKET HD CAP SCREW GRADE A2-70"/>
    <s v="Nottingham NG15 0DX"/>
    <n v="126.2"/>
    <x v="1"/>
    <s v="Diesel"/>
    <n v="4.6693999999999999E-2"/>
  </r>
  <r>
    <s v="S001121"/>
    <x v="5"/>
    <s v="PO146484"/>
    <s v="GRN199434"/>
    <n v="1"/>
    <s v="freight inwards"/>
    <s v="Salford M5 4BE"/>
    <n v="103.6"/>
    <x v="2"/>
    <s v="Diesel"/>
    <n v="3.8331999999999998E-4"/>
  </r>
  <r>
    <s v="S023617"/>
    <x v="106"/>
    <s v="PO147069"/>
    <s v="GRN191893"/>
    <n v="101009927"/>
    <s v="5/32 &quot; (4MM) DIA X 11MM LONG BLIND RIVET ALUMINIUM"/>
    <s v="Nottingham NG15 0DX"/>
    <n v="126.2"/>
    <x v="1"/>
    <s v="Diesel"/>
    <n v="4.6693999999999999E-2"/>
  </r>
  <r>
    <s v="S023617"/>
    <x v="106"/>
    <s v="PO146967"/>
    <s v="GRN191895"/>
    <n v="85211325"/>
    <s v="M3 x 35 HEX SOCKET CSK HD SCREW GRADE A2-70"/>
    <s v="Nottingham NG15 0DX"/>
    <n v="126.2"/>
    <x v="1"/>
    <s v="Diesel"/>
    <n v="4.6693999999999999E-2"/>
  </r>
  <r>
    <s v="S023617"/>
    <x v="106"/>
    <s v="PO147580"/>
    <s v="GRN191902"/>
    <n v="85209022"/>
    <s v="M10 x 70 HEX HEAD SCREW GRADE 8.8"/>
    <s v="Nottingham NG15 0DX"/>
    <n v="126.2"/>
    <x v="1"/>
    <s v="Diesel"/>
    <n v="4.6693999999999999E-2"/>
  </r>
  <r>
    <s v="S023617"/>
    <x v="106"/>
    <s v="PO146433"/>
    <s v="GRN192071"/>
    <n v="101009927"/>
    <s v="5/32 &quot; (4MM) DIA X 11MM LONG BLIND RIVET ALUMINIUM"/>
    <s v="Nottingham NG15 0DX"/>
    <n v="126.2"/>
    <x v="1"/>
    <s v="Diesel"/>
    <n v="4.6693999999999999E-2"/>
  </r>
  <r>
    <s v="S023617"/>
    <x v="106"/>
    <s v="PO147580"/>
    <s v="GRN192073"/>
    <n v="85213335"/>
    <s v="M16 NUT GRADE 8"/>
    <s v="Nottingham NG15 0DX"/>
    <n v="126.2"/>
    <x v="1"/>
    <s v="Diesel"/>
    <n v="4.6693999999999999E-2"/>
  </r>
  <r>
    <s v="S023617"/>
    <x v="106"/>
    <s v="PO146631"/>
    <s v="GRN192362"/>
    <n v="23202263"/>
    <s v="GANTRY/PORTAL CABLE MANAGEMENT FASTENER KIT (BOF)"/>
    <s v="Nottingham NG15 0DX"/>
    <n v="126.2"/>
    <x v="1"/>
    <s v="Diesel"/>
    <n v="4.6693999999999999E-2"/>
  </r>
  <r>
    <s v="S023617"/>
    <x v="106"/>
    <s v="PO146631"/>
    <s v="GRN192391"/>
    <s v="11700-5179"/>
    <s v="WASHER FLAT M20 GEOMET 500B"/>
    <s v="Nottingham NG15 0DX"/>
    <n v="126.2"/>
    <x v="1"/>
    <s v="Diesel"/>
    <n v="4.6693999999999999E-2"/>
  </r>
  <r>
    <s v="S023617"/>
    <x v="106"/>
    <s v="PO147676"/>
    <s v="GRN192459"/>
    <n v="85213464"/>
    <s v="M5 x 20 HEXAGON SOCKET BUTTON HEAD SCREW A2-70"/>
    <s v="Nottingham NG15 0DX"/>
    <n v="126.2"/>
    <x v="1"/>
    <s v="Diesel"/>
    <n v="4.6693999999999999E-2"/>
  </r>
  <r>
    <s v="S023617"/>
    <x v="106"/>
    <s v="PO146758"/>
    <s v="GRN192701"/>
    <n v="85207508"/>
    <s v="8 x 11/4&quot; QUICKSILVER TWIN THREAD CSK PRODRIVE REC"/>
    <s v="Nottingham NG15 0DX"/>
    <n v="126.2"/>
    <x v="1"/>
    <s v="Diesel"/>
    <n v="4.6693999999999999E-2"/>
  </r>
  <r>
    <s v="S023617"/>
    <x v="106"/>
    <s v="PO146967"/>
    <s v="GRN192702"/>
    <n v="85212136"/>
    <s v="M8 x 20 HEX HEAD SCREW GRADE A2-70"/>
    <s v="Nottingham NG15 0DX"/>
    <n v="126.2"/>
    <x v="1"/>
    <s v="Diesel"/>
    <n v="4.6693999999999999E-2"/>
  </r>
  <r>
    <s v="S023617"/>
    <x v="106"/>
    <s v="PO147138"/>
    <s v="GRN193018"/>
    <n v="85213376"/>
    <s v="M2.5 HEXAGON NUT GRADE A2-70"/>
    <s v="Nottingham NG15 0DX"/>
    <n v="126.2"/>
    <x v="1"/>
    <s v="Diesel"/>
    <n v="4.6693999999999999E-2"/>
  </r>
  <r>
    <s v="S023617"/>
    <x v="106"/>
    <s v="PO146941"/>
    <s v="GRN193177"/>
    <n v="85212110"/>
    <s v="M6 x 20 HEX HEAD SCREW GRADE A2-70"/>
    <s v="Nottingham NG15 0DX"/>
    <n v="126.2"/>
    <x v="1"/>
    <s v="Diesel"/>
    <n v="4.6693999999999999E-2"/>
  </r>
  <r>
    <s v="S023617"/>
    <x v="106"/>
    <s v="PO146913"/>
    <s v="GRN193178"/>
    <n v="85211353"/>
    <s v="M5 x 25 HEXAGON SOCKET CSK HEAD SCREW GRADE A2-70"/>
    <s v="Nottingham NG15 0DX"/>
    <n v="126.2"/>
    <x v="1"/>
    <s v="Diesel"/>
    <n v="4.6693999999999999E-2"/>
  </r>
  <r>
    <s v="S023617"/>
    <x v="106"/>
    <s v="PO146478"/>
    <s v="GRN193680"/>
    <n v="101010594"/>
    <s v="M8 x 40 HEXAGON SOCKET GRUB SCREW CUP POINT A2-70"/>
    <s v="Nottingham NG15 0DX"/>
    <n v="126.2"/>
    <x v="1"/>
    <s v="Diesel"/>
    <n v="4.6693999999999999E-2"/>
  </r>
  <r>
    <s v="S023617"/>
    <x v="106"/>
    <s v="PO147069"/>
    <s v="GRN194038"/>
    <n v="101009927"/>
    <s v="5/32 &quot; (4MM) DIA X 11MM LONG BLIND RIVET ALUMINIUM"/>
    <s v="Nottingham NG15 0DX"/>
    <n v="126.2"/>
    <x v="1"/>
    <s v="Diesel"/>
    <n v="4.6693999999999999E-2"/>
  </r>
  <r>
    <s v="S023617"/>
    <x v="106"/>
    <s v="PO146631"/>
    <s v="GRN194039"/>
    <s v="11700-5179"/>
    <s v="WASHER FLAT M20 GEOMET 500B"/>
    <s v="Nottingham NG15 0DX"/>
    <n v="126.2"/>
    <x v="1"/>
    <s v="Diesel"/>
    <n v="4.6693999999999999E-2"/>
  </r>
  <r>
    <s v="S023617"/>
    <x v="106"/>
    <s v="PO147401"/>
    <s v="GRN194041"/>
    <n v="85212110"/>
    <s v="M6 x 20 HEX HEAD SCREW GRADE A2-70"/>
    <s v="Nottingham NG15 0DX"/>
    <n v="126.2"/>
    <x v="1"/>
    <s v="Diesel"/>
    <n v="4.6693999999999999E-2"/>
  </r>
  <r>
    <s v="S023617"/>
    <x v="106"/>
    <s v="PO146433"/>
    <s v="GRN194042"/>
    <n v="101009927"/>
    <s v="5/32 &quot; (4MM) DIA X 11MM LONG BLIND RIVET ALUMINIUM"/>
    <s v="Nottingham NG15 0DX"/>
    <n v="126.2"/>
    <x v="1"/>
    <s v="Diesel"/>
    <n v="4.6693999999999999E-2"/>
  </r>
  <r>
    <s v="S023617"/>
    <x v="106"/>
    <s v="PO147676"/>
    <s v="GRN194043"/>
    <n v="85207705"/>
    <s v="M6 X 30 SOCKET HEAD COUNTERSUNK SCREW A2"/>
    <s v="Nottingham NG15 0DX"/>
    <n v="126.2"/>
    <x v="1"/>
    <s v="Diesel"/>
    <n v="4.6693999999999999E-2"/>
  </r>
  <r>
    <s v="S023617"/>
    <x v="106"/>
    <s v="PO146631"/>
    <s v="GRN194078"/>
    <n v="23202263"/>
    <s v="GANTRY/PORTAL CABLE MANAGEMENT FASTENER KIT (BOF)"/>
    <s v="Nottingham NG15 0DX"/>
    <n v="126.2"/>
    <x v="1"/>
    <s v="Diesel"/>
    <n v="4.6693999999999999E-2"/>
  </r>
  <r>
    <s v="S023617"/>
    <x v="106"/>
    <s v="PO146758"/>
    <s v="GRN194081"/>
    <n v="85210385"/>
    <s v="M12 x 45 HEX HEAD BOLT GRADE 8.8"/>
    <s v="Nottingham NG15 0DX"/>
    <n v="126.2"/>
    <x v="1"/>
    <s v="Diesel"/>
    <n v="4.6693999999999999E-2"/>
  </r>
  <r>
    <s v="S023617"/>
    <x v="106"/>
    <s v="PO146218"/>
    <s v="GRN194083"/>
    <n v="101010092"/>
    <s v="25.4MM STANDARD ROUND RIBBED INSERT WHITE POLISHED"/>
    <s v="Nottingham NG15 0DX"/>
    <n v="126.2"/>
    <x v="1"/>
    <s v="Diesel"/>
    <n v="4.6693999999999999E-2"/>
  </r>
  <r>
    <s v="S023617"/>
    <x v="106"/>
    <s v="PO146218"/>
    <s v="GRN194084"/>
    <n v="101010092"/>
    <s v="25.4MM STANDARD ROUND RIBBED INSERT WHITE POLISHED"/>
    <s v="Nottingham NG15 0DX"/>
    <n v="126.2"/>
    <x v="1"/>
    <s v="Diesel"/>
    <n v="4.6693999999999999E-2"/>
  </r>
  <r>
    <s v="S023617"/>
    <x v="106"/>
    <s v="PO145979"/>
    <s v="GRN194085"/>
    <n v="85211392"/>
    <s v="M8 x 70 HEX SOCKET CSK HD SCREW GRADE A2-70"/>
    <s v="Nottingham NG15 0DX"/>
    <n v="126.2"/>
    <x v="1"/>
    <s v="Diesel"/>
    <n v="4.6693999999999999E-2"/>
  </r>
  <r>
    <s v="S023617"/>
    <x v="106"/>
    <s v="PO146631"/>
    <s v="GRN194086"/>
    <s v="11700-5179"/>
    <s v="WASHER FLAT M20 GEOMET 500B"/>
    <s v="Nottingham NG15 0DX"/>
    <n v="126.2"/>
    <x v="1"/>
    <s v="Diesel"/>
    <n v="4.6693999999999999E-2"/>
  </r>
  <r>
    <s v="S023617"/>
    <x v="106"/>
    <s v="PO146162"/>
    <s v="GRN194087"/>
    <n v="85207706"/>
    <s v="M6 x 50 HEXAGON SOCKET BUTTON HEAD SCREW A2-70 MET"/>
    <s v="Nottingham NG15 0DX"/>
    <n v="126.2"/>
    <x v="1"/>
    <s v="Diesel"/>
    <n v="4.6693999999999999E-2"/>
  </r>
  <r>
    <s v="S023617"/>
    <x v="106"/>
    <s v="PO146352"/>
    <s v="GRN194090"/>
    <n v="85207433"/>
    <s v="M8 ADVEL EUROSERT 09408-72822 GRIP RANGE 0.5-3.0mm"/>
    <s v="Nottingham NG15 0DX"/>
    <n v="126.2"/>
    <x v="1"/>
    <s v="Diesel"/>
    <n v="4.6693999999999999E-2"/>
  </r>
  <r>
    <s v="S023617"/>
    <x v="106"/>
    <s v="PO146836"/>
    <s v="GRN194092"/>
    <n v="85213171"/>
    <s v="M6 x 16 HEX SOCKET HD CAP SCREW GRADE A2-70"/>
    <s v="Nottingham NG15 0DX"/>
    <n v="126.2"/>
    <x v="1"/>
    <s v="Diesel"/>
    <n v="4.6693999999999999E-2"/>
  </r>
  <r>
    <s v="S023617"/>
    <x v="106"/>
    <s v="PO146433"/>
    <s v="GRN194094"/>
    <n v="101009927"/>
    <s v="5/32 &quot; (4MM) DIA X 11MM LONG BLIND RIVET ALUMINIUM"/>
    <s v="Nottingham NG15 0DX"/>
    <n v="126.2"/>
    <x v="1"/>
    <s v="Diesel"/>
    <n v="4.6693999999999999E-2"/>
  </r>
  <r>
    <s v="S023617"/>
    <x v="106"/>
    <s v="PO146836"/>
    <s v="GRN194095"/>
    <n v="85213171"/>
    <s v="M6 x 16 HEX SOCKET HD CAP SCREW GRADE A2-70"/>
    <s v="Nottingham NG15 0DX"/>
    <n v="126.2"/>
    <x v="1"/>
    <s v="Diesel"/>
    <n v="4.6693999999999999E-2"/>
  </r>
  <r>
    <s v="S023617"/>
    <x v="106"/>
    <s v="PO145675"/>
    <s v="GRN194096"/>
    <n v="85213169"/>
    <s v="M6 x 10 HEX SOCKET HD CAP SCREW GRADE A2-70"/>
    <s v="Nottingham NG15 0DX"/>
    <n v="126.2"/>
    <x v="1"/>
    <s v="Diesel"/>
    <n v="4.6693999999999999E-2"/>
  </r>
  <r>
    <s v="S023617"/>
    <x v="106"/>
    <s v="PO145676"/>
    <s v="GRN194099"/>
    <n v="85213909"/>
    <s v="M6 FLAT WASHER (FORM A)"/>
    <s v="Nottingham NG15 0DX"/>
    <n v="126.2"/>
    <x v="1"/>
    <s v="Diesel"/>
    <n v="4.6693999999999999E-2"/>
  </r>
  <r>
    <s v="S023617"/>
    <x v="106"/>
    <s v="PO146433"/>
    <s v="GRN194100"/>
    <n v="101009927"/>
    <s v="5/32 &quot; (4MM) DIA X 11MM LONG BLIND RIVET ALUMINIUM"/>
    <s v="Nottingham NG15 0DX"/>
    <n v="126.2"/>
    <x v="1"/>
    <s v="Diesel"/>
    <n v="4.6693999999999999E-2"/>
  </r>
  <r>
    <s v="S026947"/>
    <x v="107"/>
    <s v="PO143592"/>
    <s v="GRN191836"/>
    <s v="361-1109-1"/>
    <s v="HORIZONTAL DETECTOR BOX METALWORK ASSEMBLY"/>
    <s v="Manchester M34 3SW"/>
    <n v="64.599999999999994"/>
    <x v="3"/>
    <s v="Diesel"/>
    <n v="6.5682050000000006E-2"/>
  </r>
  <r>
    <s v="S023617"/>
    <x v="106"/>
    <s v="PO146680"/>
    <s v="GRN194103"/>
    <n v="85207706"/>
    <s v="M6 x 50 HEXAGON SOCKET BUTTON HEAD SCREW A2-70 MET"/>
    <s v="Nottingham NG15 0DX"/>
    <n v="126.2"/>
    <x v="1"/>
    <s v="Diesel"/>
    <n v="4.6693999999999999E-2"/>
  </r>
  <r>
    <s v="S026947"/>
    <x v="107"/>
    <s v="PO143592"/>
    <s v="GRN192373"/>
    <s v="361-1020-1"/>
    <s v="VERTICAL DETECTOR BOX END PLATE"/>
    <s v="Manchester M34 3SW"/>
    <n v="64.599999999999994"/>
    <x v="3"/>
    <s v="Diesel"/>
    <n v="6.5682050000000006E-2"/>
  </r>
  <r>
    <s v="S023617"/>
    <x v="106"/>
    <s v="PO147314"/>
    <s v="GRN194104"/>
    <n v="85213337"/>
    <s v="M20 NUT GRADE 8"/>
    <s v="Nottingham NG15 0DX"/>
    <n v="126.2"/>
    <x v="1"/>
    <s v="Diesel"/>
    <n v="4.6693999999999999E-2"/>
  </r>
  <r>
    <s v="S023617"/>
    <x v="106"/>
    <s v="PO147301"/>
    <s v="GRN194109"/>
    <n v="85204480"/>
    <s v="M3 NYLON WASHER - 3.2MM I/D X 8MM O/D X 0.8MM THIC"/>
    <s v="Nottingham NG15 0DX"/>
    <n v="126.2"/>
    <x v="1"/>
    <s v="Diesel"/>
    <n v="4.6693999999999999E-2"/>
  </r>
  <r>
    <s v="S023617"/>
    <x v="106"/>
    <s v="PO147268"/>
    <s v="GRN194110"/>
    <n v="101009897"/>
    <s v="M8 X 25 CUP SQUARE BOLT (MUSHROOM) A2"/>
    <s v="Nottingham NG15 0DX"/>
    <n v="126.2"/>
    <x v="1"/>
    <s v="Diesel"/>
    <n v="4.6693999999999999E-2"/>
  </r>
  <r>
    <s v="S023617"/>
    <x v="106"/>
    <s v="PO146264"/>
    <s v="GRN194113"/>
    <n v="101009927"/>
    <s v="5/32 &quot; (4MM) DIA X 11MM LONG BLIND RIVET ALUMINIUM"/>
    <s v="Nottingham NG15 0DX"/>
    <n v="126.2"/>
    <x v="1"/>
    <s v="Diesel"/>
    <n v="4.6693999999999999E-2"/>
  </r>
  <r>
    <s v="S023617"/>
    <x v="106"/>
    <s v="PO147716"/>
    <s v="GRN194116"/>
    <s v="11701-3111"/>
    <s v="M3 X 8 POZI PAN HEAD SCREW A2"/>
    <s v="Nottingham NG15 0DX"/>
    <n v="126.2"/>
    <x v="1"/>
    <s v="Diesel"/>
    <n v="4.6693999999999999E-2"/>
  </r>
  <r>
    <s v="S023617"/>
    <x v="106"/>
    <s v="PO146631"/>
    <s v="GRN194118"/>
    <n v="85213418"/>
    <s v="M8 NYLON INSERT NUT GRADE A2-70"/>
    <s v="Nottingham NG15 0DX"/>
    <n v="126.2"/>
    <x v="1"/>
    <s v="Diesel"/>
    <n v="4.6693999999999999E-2"/>
  </r>
  <r>
    <s v="S023617"/>
    <x v="106"/>
    <s v="PO146758"/>
    <s v="GRN194119"/>
    <n v="85207508"/>
    <s v="8 x 11/4&quot; QUICKSILVER TWIN THREAD CSK PRODRIVE REC"/>
    <s v="Nottingham NG15 0DX"/>
    <n v="126.2"/>
    <x v="1"/>
    <s v="Diesel"/>
    <n v="4.6693999999999999E-2"/>
  </r>
  <r>
    <s v="S023617"/>
    <x v="106"/>
    <s v="PO146631"/>
    <s v="GRN194120"/>
    <n v="85213708"/>
    <s v="M16 x 50 - B FLANGED HEX HD BOLT GRADE 10.9"/>
    <s v="Nottingham NG15 0DX"/>
    <n v="126.2"/>
    <x v="1"/>
    <s v="Diesel"/>
    <n v="4.6693999999999999E-2"/>
  </r>
  <r>
    <s v="S023617"/>
    <x v="106"/>
    <s v="PO148316"/>
    <s v="GRN194123"/>
    <n v="85211541"/>
    <s v="M8 x 60 HEX HEAD BOLT GRADE A2-70"/>
    <s v="Nottingham NG15 0DX"/>
    <n v="126.2"/>
    <x v="1"/>
    <s v="Diesel"/>
    <n v="4.6693999999999999E-2"/>
  </r>
  <r>
    <s v="S023617"/>
    <x v="106"/>
    <s v="PO146758"/>
    <s v="GRN194124"/>
    <n v="85207705"/>
    <s v="M6 x 30 SOCKET HEAD COUNTERSUNK SCREW A2 METTEX A2"/>
    <s v="Nottingham NG15 0DX"/>
    <n v="126.2"/>
    <x v="1"/>
    <s v="Diesel"/>
    <n v="4.6693999999999999E-2"/>
  </r>
  <r>
    <s v="S023617"/>
    <x v="106"/>
    <s v="PO147258"/>
    <s v="GRN194427"/>
    <n v="85213537"/>
    <s v="M4 FLAT WASHER (FORM A) A2"/>
    <s v="Nottingham NG15 0DX"/>
    <n v="126.2"/>
    <x v="1"/>
    <s v="Diesel"/>
    <n v="4.6693999999999999E-2"/>
  </r>
  <r>
    <s v="S023617"/>
    <x v="106"/>
    <s v="PO148359"/>
    <s v="GRN194429"/>
    <n v="85258615"/>
    <s v="M3 X 25 POZI PAN HEAD SCREW A2"/>
    <s v="Nottingham NG15 0DX"/>
    <n v="126.2"/>
    <x v="1"/>
    <s v="Diesel"/>
    <n v="4.6693999999999999E-2"/>
  </r>
  <r>
    <s v="S023617"/>
    <x v="106"/>
    <s v="PO146936"/>
    <s v="GRN194431"/>
    <n v="85211392"/>
    <s v="M8 x 70 HEX SOCKET CSK HD SCREW GRADE A2-70"/>
    <s v="Nottingham NG15 0DX"/>
    <n v="126.2"/>
    <x v="1"/>
    <s v="Diesel"/>
    <n v="4.6693999999999999E-2"/>
  </r>
  <r>
    <s v="S023617"/>
    <x v="106"/>
    <s v="PO147111"/>
    <s v="GRN194442"/>
    <n v="101009927"/>
    <s v="5/32 &quot; (4MM) DIA X 11MM LONG BLIND RIVET ALUMINIUM"/>
    <s v="Nottingham NG15 0DX"/>
    <n v="126.2"/>
    <x v="1"/>
    <s v="Diesel"/>
    <n v="4.6693999999999999E-2"/>
  </r>
  <r>
    <s v="S023617"/>
    <x v="106"/>
    <s v="PO148359"/>
    <s v="GRN194485"/>
    <n v="85211515"/>
    <s v="M6 x 25 HEXAGON HEAD BOLT GRADE A2-70"/>
    <s v="Nottingham NG15 0DX"/>
    <n v="126.2"/>
    <x v="1"/>
    <s v="Diesel"/>
    <n v="4.6693999999999999E-2"/>
  </r>
  <r>
    <s v="S023617"/>
    <x v="106"/>
    <s v="PO148612"/>
    <s v="GRN194598"/>
    <s v="11700-6894"/>
    <s v="NUT WING M8 X 1.25MM THRD 316SST"/>
    <s v="Nottingham NG15 0DX"/>
    <n v="126.2"/>
    <x v="1"/>
    <s v="Diesel"/>
    <n v="4.6693999999999999E-2"/>
  </r>
  <r>
    <s v="S023617"/>
    <x v="106"/>
    <s v="PO148542"/>
    <s v="GRN194742"/>
    <n v="85207433"/>
    <s v="M8 ADVEL EUROSERT 09408-72822 GRIP RANGE 0.5-3.0mm"/>
    <s v="Nottingham NG15 0DX"/>
    <n v="126.2"/>
    <x v="1"/>
    <s v="Diesel"/>
    <n v="4.6693999999999999E-2"/>
  </r>
  <r>
    <s v="S023617"/>
    <x v="106"/>
    <s v="PO147580"/>
    <s v="GRN194745"/>
    <s v="11700-3150"/>
    <s v="SCREW HEX M16X2 X 50MM SST"/>
    <s v="Nottingham NG15 0DX"/>
    <n v="126.2"/>
    <x v="1"/>
    <s v="Diesel"/>
    <n v="4.6693999999999999E-2"/>
  </r>
  <r>
    <s v="S023617"/>
    <x v="106"/>
    <s v="PO146631"/>
    <s v="GRN195118"/>
    <n v="23202263"/>
    <s v="GANTRY/PORTAL CABLE MANAGEMENT FASTENER KIT (BOF)"/>
    <s v="Nottingham NG15 0DX"/>
    <n v="126.2"/>
    <x v="1"/>
    <s v="Diesel"/>
    <n v="4.6693999999999999E-2"/>
  </r>
  <r>
    <s v="S023617"/>
    <x v="106"/>
    <s v="PO146478"/>
    <s v="GRN195186"/>
    <n v="101010594"/>
    <s v="M8 x 40 HEXAGON SOCKET GRUB SCREW CUP POINT A2-70"/>
    <s v="Nottingham NG15 0DX"/>
    <n v="126.2"/>
    <x v="1"/>
    <s v="Diesel"/>
    <n v="4.6693999999999999E-2"/>
  </r>
  <r>
    <s v="S023617"/>
    <x v="106"/>
    <s v="PO146631"/>
    <s v="GRN195187"/>
    <n v="23202263"/>
    <s v="GANTRY/PORTAL CABLE MANAGEMENT FASTENER KIT (BOF)"/>
    <s v="Nottingham NG15 0DX"/>
    <n v="126.2"/>
    <x v="1"/>
    <s v="Diesel"/>
    <n v="4.6693999999999999E-2"/>
  </r>
  <r>
    <s v="S023617"/>
    <x v="106"/>
    <s v="PO146631"/>
    <s v="GRN195188"/>
    <s v="11700-5179"/>
    <s v="WASHER FLAT M20 GEOMET 500B"/>
    <s v="Nottingham NG15 0DX"/>
    <n v="126.2"/>
    <x v="1"/>
    <s v="Diesel"/>
    <n v="4.6693999999999999E-2"/>
  </r>
  <r>
    <s v="S023617"/>
    <x v="106"/>
    <s v="PO147301"/>
    <s v="GRN195189"/>
    <n v="85204480"/>
    <s v="M3 NYLON WASHER - 3.2MM I/D X 8MM O/D X 0.8MM THIC"/>
    <s v="Nottingham NG15 0DX"/>
    <n v="126.2"/>
    <x v="1"/>
    <s v="Diesel"/>
    <n v="4.6693999999999999E-2"/>
  </r>
  <r>
    <s v="S023617"/>
    <x v="106"/>
    <s v="PO146680"/>
    <s v="GRN195190"/>
    <n v="85207706"/>
    <s v="M6 x 50 HEXAGON SOCKET BUTTON HEAD SCREW A2-70 MET"/>
    <s v="Nottingham NG15 0DX"/>
    <n v="126.2"/>
    <x v="1"/>
    <s v="Diesel"/>
    <n v="4.6693999999999999E-2"/>
  </r>
  <r>
    <s v="S023617"/>
    <x v="106"/>
    <s v="PO146967"/>
    <s v="GRN195191"/>
    <n v="85211325"/>
    <s v="M3 x 35 HEX SOCKET CSK HD SCREW GRADE A2-70"/>
    <s v="Nottingham NG15 0DX"/>
    <n v="126.2"/>
    <x v="1"/>
    <s v="Diesel"/>
    <n v="4.6693999999999999E-2"/>
  </r>
  <r>
    <s v="S023617"/>
    <x v="106"/>
    <s v="PO146967"/>
    <s v="GRN195196"/>
    <n v="85212136"/>
    <s v="M8 x 20 HEX HEAD SCREW GRADE A2-70"/>
    <s v="Nottingham NG15 0DX"/>
    <n v="126.2"/>
    <x v="1"/>
    <s v="Diesel"/>
    <n v="4.6693999999999999E-2"/>
  </r>
  <r>
    <s v="S023617"/>
    <x v="106"/>
    <s v="PO147603"/>
    <s v="GRN195210"/>
    <n v="85207322"/>
    <s v="M6 PENNY WASHER"/>
    <s v="Nottingham NG15 0DX"/>
    <n v="126.2"/>
    <x v="1"/>
    <s v="Diesel"/>
    <n v="4.6693999999999999E-2"/>
  </r>
  <r>
    <s v="S023617"/>
    <x v="106"/>
    <s v="PO148294"/>
    <s v="GRN195224"/>
    <n v="85209696"/>
    <s v="M10 x 40 HEX HEAD SCREW GRADE 10.9"/>
    <s v="Nottingham NG15 0DX"/>
    <n v="126.2"/>
    <x v="1"/>
    <s v="Diesel"/>
    <n v="4.6693999999999999E-2"/>
  </r>
  <r>
    <s v="S023617"/>
    <x v="106"/>
    <s v="PO148294"/>
    <s v="GRN195225"/>
    <n v="85211369"/>
    <s v="M6 X 30 HEX SOCKET CSK HEAD SCREW GRADE A2-70"/>
    <s v="Nottingham NG15 0DX"/>
    <n v="126.2"/>
    <x v="1"/>
    <s v="Diesel"/>
    <n v="4.6693999999999999E-2"/>
  </r>
  <r>
    <s v="S023617"/>
    <x v="106"/>
    <s v="PO146758"/>
    <s v="GRN195226"/>
    <n v="85212134"/>
    <s v="M8 X 16 HEXAGON HEAD SCREW GRADE A2-70"/>
    <s v="Nottingham NG15 0DX"/>
    <n v="126.2"/>
    <x v="1"/>
    <s v="Diesel"/>
    <n v="4.6693999999999999E-2"/>
  </r>
  <r>
    <s v="S023617"/>
    <x v="106"/>
    <s v="PO146631"/>
    <s v="GRN195227"/>
    <n v="85213418"/>
    <s v="M8 NYLON INSERT NUT GRADE A2-70"/>
    <s v="Nottingham NG15 0DX"/>
    <n v="126.2"/>
    <x v="1"/>
    <s v="Diesel"/>
    <n v="4.6693999999999999E-2"/>
  </r>
  <r>
    <s v="S023617"/>
    <x v="106"/>
    <s v="PO147111"/>
    <s v="GRN195229"/>
    <n v="85213502"/>
    <s v="M10 FLAT WASHER (FORM A)"/>
    <s v="Nottingham NG15 0DX"/>
    <n v="126.2"/>
    <x v="1"/>
    <s v="Diesel"/>
    <n v="4.6693999999999999E-2"/>
  </r>
  <r>
    <s v="S023617"/>
    <x v="106"/>
    <s v="PO146353"/>
    <s v="GRN195231"/>
    <n v="85213943"/>
    <s v="M12 WEDGE-LOCK WASHER"/>
    <s v="Nottingham NG15 0DX"/>
    <n v="126.2"/>
    <x v="1"/>
    <s v="Diesel"/>
    <n v="4.6693999999999999E-2"/>
  </r>
  <r>
    <s v="S023617"/>
    <x v="106"/>
    <s v="PO147676"/>
    <s v="GRN195516"/>
    <n v="85207705"/>
    <s v="M6 X 30 SOCKET HEAD COUNTERSUNK SCREW A2"/>
    <s v="Nottingham NG15 0DX"/>
    <n v="126.2"/>
    <x v="1"/>
    <s v="Diesel"/>
    <n v="4.6693999999999999E-2"/>
  </r>
  <r>
    <s v="S023617"/>
    <x v="106"/>
    <s v="PO148294"/>
    <s v="GRN195523"/>
    <n v="101010092"/>
    <s v="25.4MM STANDARD ROUND RIBBED INSERT WHITE POLISHED"/>
    <s v="Nottingham NG15 0DX"/>
    <n v="126.2"/>
    <x v="1"/>
    <s v="Diesel"/>
    <n v="4.6693999999999999E-2"/>
  </r>
  <r>
    <s v="S023617"/>
    <x v="106"/>
    <s v="PO147603"/>
    <s v="GRN195525"/>
    <n v="86201469"/>
    <s v="NO 8 X 1 1/2&quot; REC PAN HEAD SELF TAPPING SCREW AB"/>
    <s v="Nottingham NG15 0DX"/>
    <n v="126.2"/>
    <x v="1"/>
    <s v="Diesel"/>
    <n v="4.6693999999999999E-2"/>
  </r>
  <r>
    <s v="S023617"/>
    <x v="106"/>
    <s v="PO147111"/>
    <s v="GRN195527"/>
    <n v="101009927"/>
    <s v="5/32 &quot; (4MM) DIA X 11MM LONG BLIND RIVET ALUMINIUM"/>
    <s v="Nottingham NG15 0DX"/>
    <n v="126.2"/>
    <x v="1"/>
    <s v="Diesel"/>
    <n v="4.6693999999999999E-2"/>
  </r>
  <r>
    <s v="S023617"/>
    <x v="106"/>
    <s v="PO147853"/>
    <s v="GRN195529"/>
    <n v="85213558"/>
    <s v="M8 FLAT WASHER FORM B A2"/>
    <s v="Nottingham NG15 0DX"/>
    <n v="126.2"/>
    <x v="1"/>
    <s v="Diesel"/>
    <n v="4.6693999999999999E-2"/>
  </r>
  <r>
    <s v="S023617"/>
    <x v="106"/>
    <s v="PO147301"/>
    <s v="GRN195606"/>
    <s v="11565-0238"/>
    <s v="WASHER LOCK M10 SST"/>
    <s v="Nottingham NG15 0DX"/>
    <n v="126.2"/>
    <x v="1"/>
    <s v="Diesel"/>
    <n v="4.6693999999999999E-2"/>
  </r>
  <r>
    <s v="S023617"/>
    <x v="106"/>
    <s v="PO147268"/>
    <s v="GRN195608"/>
    <n v="101009897"/>
    <s v="M8 X 25 CUP SQUARE BOLT (MUSHROOM) A2"/>
    <s v="Nottingham NG15 0DX"/>
    <n v="126.2"/>
    <x v="1"/>
    <s v="Diesel"/>
    <n v="4.6693999999999999E-2"/>
  </r>
  <r>
    <s v="S023617"/>
    <x v="106"/>
    <s v="PO146836"/>
    <s v="GRN195624"/>
    <n v="85213171"/>
    <s v="M6 x 16 HEX SOCKET HD CAP SCREW GRADE A2-70"/>
    <s v="Nottingham NG15 0DX"/>
    <n v="126.2"/>
    <x v="1"/>
    <s v="Diesel"/>
    <n v="4.6693999999999999E-2"/>
  </r>
  <r>
    <s v="S023617"/>
    <x v="106"/>
    <s v="PO148542"/>
    <s v="GRN195626"/>
    <n v="85207433"/>
    <s v="M8 ADVEL EUROSERT 09408-72822 GRIP RANGE 0.5-3.0mm"/>
    <s v="Nottingham NG15 0DX"/>
    <n v="126.2"/>
    <x v="1"/>
    <s v="Diesel"/>
    <n v="4.6693999999999999E-2"/>
  </r>
  <r>
    <s v="S023617"/>
    <x v="106"/>
    <s v="PO146936"/>
    <s v="GRN195629"/>
    <n v="85211392"/>
    <s v="M8 x 70 HEX SOCKET CSK HD SCREW GRADE A2-70"/>
    <s v="Nottingham NG15 0DX"/>
    <n v="126.2"/>
    <x v="1"/>
    <s v="Diesel"/>
    <n v="4.6693999999999999E-2"/>
  </r>
  <r>
    <s v="S023617"/>
    <x v="106"/>
    <s v="PO148294"/>
    <s v="GRN195662"/>
    <n v="85213416"/>
    <s v="M5 NYLON INSERT NUT GRADE A2-70"/>
    <s v="Nottingham NG15 0DX"/>
    <n v="126.2"/>
    <x v="1"/>
    <s v="Diesel"/>
    <n v="4.6693999999999999E-2"/>
  </r>
  <r>
    <s v="S023617"/>
    <x v="106"/>
    <s v="PO147580"/>
    <s v="GRN195867"/>
    <s v="11700-3150"/>
    <s v="SCREW HEX M16X2 X 50MM SST"/>
    <s v="Nottingham NG15 0DX"/>
    <n v="126.2"/>
    <x v="1"/>
    <s v="Diesel"/>
    <n v="4.6693999999999999E-2"/>
  </r>
  <r>
    <s v="S023617"/>
    <x v="106"/>
    <s v="PO148932"/>
    <s v="GRN195982"/>
    <n v="85207706"/>
    <s v="M6 X 50 HEXAGON SOCKET BUTTON HEAD SCREW A2-70"/>
    <s v="Nottingham NG15 0DX"/>
    <n v="126.2"/>
    <x v="1"/>
    <s v="Diesel"/>
    <n v="4.6693999999999999E-2"/>
  </r>
  <r>
    <s v="S023617"/>
    <x v="106"/>
    <s v="PO147301"/>
    <s v="GRN195983"/>
    <n v="85213142"/>
    <s v="M3 X 10 HEXAGON SOCKET HEAD CAP SCREW GRADE A2-70"/>
    <s v="Nottingham NG15 0DX"/>
    <n v="126.2"/>
    <x v="1"/>
    <s v="Diesel"/>
    <n v="4.6693999999999999E-2"/>
  </r>
  <r>
    <s v="S023617"/>
    <x v="106"/>
    <s v="PO146162"/>
    <s v="GRN196279"/>
    <n v="101009897"/>
    <s v="M8 X 25 CUP SQUARE BOLT (MUSHROOM) A2"/>
    <s v="Nottingham NG15 0DX"/>
    <n v="126.2"/>
    <x v="1"/>
    <s v="Diesel"/>
    <n v="4.6693999999999999E-2"/>
  </r>
  <r>
    <s v="S023617"/>
    <x v="106"/>
    <s v="PO146941"/>
    <s v="GRN196281"/>
    <n v="85212110"/>
    <s v="M6 x 20 HEX HEAD SCREW GRADE A2-70"/>
    <s v="Nottingham NG15 0DX"/>
    <n v="126.2"/>
    <x v="1"/>
    <s v="Diesel"/>
    <n v="4.6693999999999999E-2"/>
  </r>
  <r>
    <s v="S023617"/>
    <x v="106"/>
    <s v="PO147069"/>
    <s v="GRN196320"/>
    <n v="101009927"/>
    <s v="5/32 &quot; (4MM) DIA X 11MM LONG BLIND RIVET ALUMINIUM"/>
    <s v="Nottingham NG15 0DX"/>
    <n v="126.2"/>
    <x v="1"/>
    <s v="Diesel"/>
    <n v="4.6693999999999999E-2"/>
  </r>
  <r>
    <s v="S023617"/>
    <x v="106"/>
    <s v="PO147716"/>
    <s v="GRN196345"/>
    <s v="11701-3111"/>
    <s v="M3 X 8 POZI PAN HEAD SCREW A2"/>
    <s v="Nottingham NG15 0DX"/>
    <n v="126.2"/>
    <x v="1"/>
    <s v="Diesel"/>
    <n v="4.6693999999999999E-2"/>
  </r>
  <r>
    <s v="S023617"/>
    <x v="106"/>
    <s v="PO147111"/>
    <s v="GRN196408"/>
    <n v="101009927"/>
    <s v="5/32 &quot; (4MM) DIA X 11MM LONG BLIND RIVET ALUMINIUM"/>
    <s v="Nottingham NG15 0DX"/>
    <n v="126.2"/>
    <x v="1"/>
    <s v="Diesel"/>
    <n v="4.6693999999999999E-2"/>
  </r>
  <r>
    <s v="S023617"/>
    <x v="106"/>
    <s v="PO147111"/>
    <s v="GRN196416"/>
    <n v="101009927"/>
    <s v="5/32 &quot; (4MM) DIA X 11MM LONG BLIND RIVET ALUMINIUM"/>
    <s v="Nottingham NG15 0DX"/>
    <n v="126.2"/>
    <x v="1"/>
    <s v="Diesel"/>
    <n v="4.6693999999999999E-2"/>
  </r>
  <r>
    <s v="S023617"/>
    <x v="106"/>
    <s v="PO148053"/>
    <s v="GRN196876"/>
    <n v="85213904"/>
    <s v="M6 x 20 HEXAGON SOCKET HEAD CAP SCREW GRADE 12.9"/>
    <s v="Nottingham NG15 0DX"/>
    <n v="126.2"/>
    <x v="1"/>
    <s v="Diesel"/>
    <n v="4.6693999999999999E-2"/>
  </r>
  <r>
    <s v="S023617"/>
    <x v="106"/>
    <s v="PO147416"/>
    <s v="GRN196877"/>
    <n v="85213464"/>
    <s v="M5 x 20 HEXAGON SOCKET BUTTON HEAD SCREW A2-70"/>
    <s v="Nottingham NG15 0DX"/>
    <n v="126.2"/>
    <x v="1"/>
    <s v="Diesel"/>
    <n v="4.6693999999999999E-2"/>
  </r>
  <r>
    <s v="S023617"/>
    <x v="106"/>
    <s v="PO146913"/>
    <s v="GRN196878"/>
    <n v="85211353"/>
    <s v="M5 x 25 HEXAGON SOCKET CSK HEAD SCREW GRADE A2-70"/>
    <s v="Nottingham NG15 0DX"/>
    <n v="126.2"/>
    <x v="1"/>
    <s v="Diesel"/>
    <n v="4.6693999999999999E-2"/>
  </r>
  <r>
    <s v="S023617"/>
    <x v="106"/>
    <s v="PO146941"/>
    <s v="GRN196963"/>
    <n v="85212110"/>
    <s v="M6 x 20 HEX HEAD SCREW GRADE A2-70"/>
    <s v="Nottingham NG15 0DX"/>
    <n v="126.2"/>
    <x v="1"/>
    <s v="Diesel"/>
    <n v="4.6693999999999999E-2"/>
  </r>
  <r>
    <s v="S023617"/>
    <x v="106"/>
    <s v="PO147401"/>
    <s v="GRN196964"/>
    <n v="85212110"/>
    <s v="M6 x 20 HEX HEAD SCREW GRADE A2-70"/>
    <s v="Nottingham NG15 0DX"/>
    <n v="126.2"/>
    <x v="1"/>
    <s v="Diesel"/>
    <n v="4.6693999999999999E-2"/>
  </r>
  <r>
    <s v="S023617"/>
    <x v="106"/>
    <s v="PO147819"/>
    <s v="GRN197427"/>
    <s v="11562-0075"/>
    <s v="NUT HEX 1/2-13 SST"/>
    <s v="Nottingham NG15 0DX"/>
    <n v="126.2"/>
    <x v="1"/>
    <s v="Diesel"/>
    <n v="4.6693999999999999E-2"/>
  </r>
  <r>
    <s v="S023617"/>
    <x v="106"/>
    <s v="PO147942"/>
    <s v="GRN197453"/>
    <n v="85213537"/>
    <s v="M4 FLAT WASHER (FORM A) A2"/>
    <s v="Nottingham NG15 0DX"/>
    <n v="126.2"/>
    <x v="1"/>
    <s v="Diesel"/>
    <n v="4.6693999999999999E-2"/>
  </r>
  <r>
    <s v="S023617"/>
    <x v="106"/>
    <s v="PO146631"/>
    <s v="GRN197708"/>
    <n v="85213708"/>
    <s v="M16 x 50 - B FLANGED HEX HD BOLT GRADE 10.9"/>
    <s v="Nottingham NG15 0DX"/>
    <n v="126.2"/>
    <x v="1"/>
    <s v="Diesel"/>
    <n v="4.6693999999999999E-2"/>
  </r>
  <r>
    <s v="S023617"/>
    <x v="106"/>
    <s v="PO145676"/>
    <s v="GRN198161"/>
    <n v="85213909"/>
    <s v="M6 FLAT WASHER (FORM A)"/>
    <s v="Nottingham NG15 0DX"/>
    <n v="126.2"/>
    <x v="1"/>
    <s v="Diesel"/>
    <n v="4.6693999999999999E-2"/>
  </r>
  <r>
    <s v="S023617"/>
    <x v="106"/>
    <s v="PO147401"/>
    <s v="GRN198172"/>
    <n v="85213169"/>
    <s v="M6 x 10 HEX SOCKET HD CAP SCREW GRADE A2-70"/>
    <s v="Nottingham NG15 0DX"/>
    <n v="126.2"/>
    <x v="1"/>
    <s v="Diesel"/>
    <n v="4.6693999999999999E-2"/>
  </r>
  <r>
    <s v="S023617"/>
    <x v="106"/>
    <s v="PO148932"/>
    <s v="GRN198180"/>
    <n v="85207706"/>
    <s v="M6 X 50 HEXAGON SOCKET BUTTON HEAD SCREW A2-70"/>
    <s v="Nottingham NG15 0DX"/>
    <n v="126.2"/>
    <x v="1"/>
    <s v="Diesel"/>
    <n v="4.6693999999999999E-2"/>
  </r>
  <r>
    <s v="S023617"/>
    <x v="106"/>
    <s v="PO148542"/>
    <s v="GRN198405"/>
    <n v="85207433"/>
    <s v="M8 ADVEL EUROSERT 09408-72822 GRIP RANGE 0.5-3.0mm"/>
    <s v="Nottingham NG15 0DX"/>
    <n v="126.2"/>
    <x v="1"/>
    <s v="Diesel"/>
    <n v="4.6693999999999999E-2"/>
  </r>
  <r>
    <s v="S023617"/>
    <x v="106"/>
    <s v="PO147676"/>
    <s v="GRN198406"/>
    <n v="85207705"/>
    <s v="M6 X 30 SOCKET HEAD COUNTERSUNK SCREW A2"/>
    <s v="Nottingham NG15 0DX"/>
    <n v="126.2"/>
    <x v="1"/>
    <s v="Diesel"/>
    <n v="4.6693999999999999E-2"/>
  </r>
  <r>
    <s v="S023617"/>
    <x v="106"/>
    <s v="PO148294"/>
    <s v="GRN198476"/>
    <n v="101010092"/>
    <s v="25.4MM STANDARD ROUND RIBBED INSERT WHITE POLISHED"/>
    <s v="Nottingham NG15 0DX"/>
    <n v="126.2"/>
    <x v="1"/>
    <s v="Diesel"/>
    <n v="4.6693999999999999E-2"/>
  </r>
  <r>
    <s v="S023617"/>
    <x v="106"/>
    <s v="PO147301"/>
    <s v="GRN198835"/>
    <n v="85213142"/>
    <s v="M3 X 10 HEXAGON SOCKET HEAD CAP SCREW GRADE A2-70"/>
    <s v="Nottingham NG15 0DX"/>
    <n v="126.2"/>
    <x v="1"/>
    <s v="Diesel"/>
    <n v="4.6693999999999999E-2"/>
  </r>
  <r>
    <s v="S023617"/>
    <x v="106"/>
    <s v="PO149077"/>
    <s v="GRN199101"/>
    <n v="85213952"/>
    <s v="M16 FLANGED ALL METAL HEXAGON NUT GRADE 10"/>
    <s v="Nottingham NG15 0DX"/>
    <n v="126.2"/>
    <x v="1"/>
    <s v="Diesel"/>
    <n v="4.6693999999999999E-2"/>
  </r>
  <r>
    <s v="S026947"/>
    <x v="107"/>
    <s v="PO143592"/>
    <s v="GRN192426"/>
    <s v="361-1078-1"/>
    <s v="DOWN SHOOTER DETECTOR BOX FABRICATION"/>
    <s v="Manchester M34 3SW"/>
    <n v="64.599999999999994"/>
    <x v="3"/>
    <s v="Diesel"/>
    <n v="6.5682050000000006E-2"/>
  </r>
  <r>
    <s v="S023617"/>
    <x v="106"/>
    <s v="PO149567"/>
    <s v="GRN199155"/>
    <s v="11700-8976"/>
    <s v="WEDGE ANCHOR 1/2 THREAD X 8 1/2 LG"/>
    <s v="Nottingham NG15 0DX"/>
    <n v="126.2"/>
    <x v="1"/>
    <s v="Diesel"/>
    <n v="4.6693999999999999E-2"/>
  </r>
  <r>
    <s v="S023617"/>
    <x v="106"/>
    <s v="PO147994"/>
    <s v="GRN199249"/>
    <n v="85213710"/>
    <s v="M16 x 60 - B FLANGED HEXAGON HEAD BOLT GRADE 10.9"/>
    <s v="Nottingham NG15 0DX"/>
    <n v="126.2"/>
    <x v="1"/>
    <s v="Diesel"/>
    <n v="4.6693999999999999E-2"/>
  </r>
  <r>
    <s v="S023617"/>
    <x v="106"/>
    <s v="PO147942"/>
    <s v="GRN199672"/>
    <n v="85213909"/>
    <s v="M6 FLAT WASHER (FORM A)"/>
    <s v="Nottingham NG15 0DX"/>
    <n v="126.2"/>
    <x v="1"/>
    <s v="Diesel"/>
    <n v="4.6693999999999999E-2"/>
  </r>
  <r>
    <s v="S023617"/>
    <x v="106"/>
    <s v="PO147416"/>
    <s v="GRN199768"/>
    <n v="85213464"/>
    <s v="M5 x 20 HEXAGON SOCKET BUTTON HEAD SCREW A2-70"/>
    <s v="Nottingham NG15 0DX"/>
    <n v="126.2"/>
    <x v="1"/>
    <s v="Diesel"/>
    <n v="4.6693999999999999E-2"/>
  </r>
  <r>
    <s v="S023617"/>
    <x v="106"/>
    <s v="PO147942"/>
    <s v="GRN199770"/>
    <n v="85213182"/>
    <s v="M8 x 16 HEX SOCKET HD CAP SCREW GRADE A2-70"/>
    <s v="Nottingham NG15 0DX"/>
    <n v="126.2"/>
    <x v="1"/>
    <s v="Diesel"/>
    <n v="4.6693999999999999E-2"/>
  </r>
  <r>
    <s v="S023617"/>
    <x v="106"/>
    <s v="PO148932"/>
    <s v="GRN199771"/>
    <n v="85207706"/>
    <s v="M6 X 50 HEXAGON SOCKET BUTTON HEAD SCREW A2-70"/>
    <s v="Nottingham NG15 0DX"/>
    <n v="126.2"/>
    <x v="1"/>
    <s v="Diesel"/>
    <n v="4.6693999999999999E-2"/>
  </r>
  <r>
    <s v="S023617"/>
    <x v="106"/>
    <s v="PO147603"/>
    <s v="GRN200232"/>
    <n v="86201469"/>
    <s v="NO 8 X 1 1/2&quot; REC PAN HEAD SELF TAPPING SCREW AB"/>
    <s v="Nottingham NG15 0DX"/>
    <n v="126.2"/>
    <x v="1"/>
    <s v="Diesel"/>
    <n v="4.6693999999999999E-2"/>
  </r>
  <r>
    <s v="S023617"/>
    <x v="106"/>
    <s v="PO147853"/>
    <s v="GRN200234"/>
    <n v="85213558"/>
    <s v="M8 FLAT WASHER FORM B A2"/>
    <s v="Nottingham NG15 0DX"/>
    <n v="126.2"/>
    <x v="1"/>
    <s v="Diesel"/>
    <n v="4.6693999999999999E-2"/>
  </r>
  <r>
    <s v="S023617"/>
    <x v="106"/>
    <s v="PO148932"/>
    <s v="GRN201717"/>
    <n v="85207706"/>
    <s v="M6 X 50 HEXAGON SOCKET BUTTON HEAD SCREW A2-70"/>
    <s v="Nottingham NG15 0DX"/>
    <n v="126.2"/>
    <x v="1"/>
    <s v="Diesel"/>
    <n v="4.6693999999999999E-2"/>
  </r>
  <r>
    <s v="S023617"/>
    <x v="106"/>
    <s v="PO148294"/>
    <s v="GRN201718"/>
    <n v="85213416"/>
    <s v="M5 NYLON INSERT NUT GRADE A2-70"/>
    <s v="Nottingham NG15 0DX"/>
    <n v="126.2"/>
    <x v="1"/>
    <s v="Diesel"/>
    <n v="4.6693999999999999E-2"/>
  </r>
  <r>
    <s v="S001121"/>
    <x v="5"/>
    <s v="PO147688"/>
    <s v="GRN199581"/>
    <n v="50205993"/>
    <s v="1492 JUMPER BARS CJR NO COVER 8 3 POLE BLACK"/>
    <s v="Salford M5 4BE"/>
    <n v="103.6"/>
    <x v="2"/>
    <s v="Diesel"/>
    <n v="3.8331999999999998E-4"/>
  </r>
  <r>
    <s v="S002239"/>
    <x v="17"/>
    <s v="PO143492"/>
    <s v="GRN196535"/>
    <n v="101022020"/>
    <s v="TCU - HV, 3.0 ton, -40 to +55 C"/>
    <s v="UT 84104"/>
    <n v="4725"/>
    <x v="4"/>
    <s v="Aviation"/>
    <n v="8.3086819200000015"/>
  </r>
  <r>
    <s v="S026947"/>
    <x v="107"/>
    <s v="PO143781"/>
    <s v="GRN201526"/>
    <n v="101044155"/>
    <s v="VERTICAL DETECTOR ENCLOSURE FABRICATION"/>
    <s v="Manchester M34 3SW"/>
    <n v="64.599999999999994"/>
    <x v="3"/>
    <s v="Diesel"/>
    <n v="6.5682050000000006E-2"/>
  </r>
  <r>
    <s v="S023617"/>
    <x v="106"/>
    <s v="PO147416"/>
    <s v="GRN201721"/>
    <n v="85213416"/>
    <s v="M5 NYLON INSERT NUT GRADE A2-70"/>
    <s v="Nottingham NG15 0DX"/>
    <n v="126.2"/>
    <x v="1"/>
    <s v="Diesel"/>
    <n v="4.6693999999999999E-2"/>
  </r>
  <r>
    <s v="S023617"/>
    <x v="106"/>
    <s v="PO148542"/>
    <s v="GRN201723"/>
    <n v="85207433"/>
    <s v="M8 ADVEL EUROSERT 09408-72822 GRIP RANGE 0.5-3.0mm"/>
    <s v="Nottingham NG15 0DX"/>
    <n v="126.2"/>
    <x v="1"/>
    <s v="Diesel"/>
    <n v="4.6693999999999999E-2"/>
  </r>
  <r>
    <s v="S023617"/>
    <x v="106"/>
    <s v="PO147603"/>
    <s v="GRN201724"/>
    <n v="86201469"/>
    <s v="NO 8 X 1 1/2&quot; REC PAN HEAD SELF TAPPING SCREW AB"/>
    <s v="Nottingham NG15 0DX"/>
    <n v="126.2"/>
    <x v="1"/>
    <s v="Diesel"/>
    <n v="4.6693999999999999E-2"/>
  </r>
  <r>
    <s v="S023617"/>
    <x v="106"/>
    <s v="PO150002"/>
    <s v="GRN202035"/>
    <n v="85213708"/>
    <s v="M16 x 50 - B FLANGED HEX HD BOLT GRADE 10.9"/>
    <s v="Nottingham NG15 0DX"/>
    <n v="126.2"/>
    <x v="1"/>
    <s v="Diesel"/>
    <n v="4.6693999999999999E-2"/>
  </r>
  <r>
    <s v="S023617"/>
    <x v="106"/>
    <s v="PO147416"/>
    <s v="GRN202291"/>
    <n v="85213464"/>
    <s v="M5 x 20 HEXAGON SOCKET BUTTON HEAD SCREW A2-70"/>
    <s v="Nottingham NG15 0DX"/>
    <n v="126.2"/>
    <x v="1"/>
    <s v="Diesel"/>
    <n v="4.6693999999999999E-2"/>
  </r>
  <r>
    <s v="S023617"/>
    <x v="106"/>
    <s v="PO150002"/>
    <s v="GRN202403"/>
    <n v="85213708"/>
    <s v="M16 x 50 - B FLANGED HEX HD BOLT GRADE 10.9"/>
    <s v="Nottingham NG15 0DX"/>
    <n v="126.2"/>
    <x v="1"/>
    <s v="Diesel"/>
    <n v="4.6693999999999999E-2"/>
  </r>
  <r>
    <s v="S023617"/>
    <x v="106"/>
    <s v="PO147416"/>
    <s v="GRN202418"/>
    <s v="11563-0085"/>
    <s v="WASHER FLAT M12ID SST 316"/>
    <s v="Nottingham NG15 0DX"/>
    <n v="126.2"/>
    <x v="1"/>
    <s v="Diesel"/>
    <n v="4.6693999999999999E-2"/>
  </r>
  <r>
    <s v="S023617"/>
    <x v="106"/>
    <s v="PO149077"/>
    <s v="GRN203070"/>
    <n v="85213952"/>
    <s v="M16 FLANGED ALL METAL HEXAGON NUT GRADE 10"/>
    <s v="Nottingham NG15 0DX"/>
    <n v="126.2"/>
    <x v="1"/>
    <s v="Diesel"/>
    <n v="4.6693999999999999E-2"/>
  </r>
  <r>
    <s v="S023617"/>
    <x v="106"/>
    <s v="PO147301"/>
    <s v="GRN203718"/>
    <n v="85213163"/>
    <s v="M5 x 25 HEX SOCKET HD CAP SCREW GRADE A2-70"/>
    <s v="Nottingham NG15 0DX"/>
    <n v="126.2"/>
    <x v="1"/>
    <s v="Diesel"/>
    <n v="4.6693999999999999E-2"/>
  </r>
  <r>
    <s v="S023617"/>
    <x v="106"/>
    <s v="PO145979"/>
    <s v="GRN203750"/>
    <n v="23202263"/>
    <s v="GANTRY/PORTAL CABLE MANAGEMENT FASTENER KIT (BOF)"/>
    <s v="Nottingham NG15 0DX"/>
    <n v="126.2"/>
    <x v="1"/>
    <s v="Diesel"/>
    <n v="4.6693999999999999E-2"/>
  </r>
  <r>
    <s v="S023617"/>
    <x v="106"/>
    <s v="PO148932"/>
    <s v="GRN204039"/>
    <n v="85207706"/>
    <s v="M6 X 50 HEXAGON SOCKET BUTTON HEAD SCREW A2-70"/>
    <s v="Nottingham NG15 0DX"/>
    <n v="126.2"/>
    <x v="1"/>
    <s v="Diesel"/>
    <n v="4.6693999999999999E-2"/>
  </r>
  <r>
    <s v="S023617"/>
    <x v="106"/>
    <s v="PO147603"/>
    <s v="GRN204045"/>
    <n v="86201469"/>
    <s v="NO 8 X 1 1/2&quot; REC PAN HEAD SELF TAPPING SCREW AB"/>
    <s v="Nottingham NG15 0DX"/>
    <n v="126.2"/>
    <x v="1"/>
    <s v="Diesel"/>
    <n v="4.6693999999999999E-2"/>
  </r>
  <r>
    <s v="S023617"/>
    <x v="106"/>
    <s v="PO148542"/>
    <s v="GRN204046"/>
    <s v="11701-3111"/>
    <s v="M3 X 8 POZI PAN HEAD SCREW A2"/>
    <s v="Nottingham NG15 0DX"/>
    <n v="126.2"/>
    <x v="1"/>
    <s v="Diesel"/>
    <n v="4.6693999999999999E-2"/>
  </r>
  <r>
    <s v="S023617"/>
    <x v="106"/>
    <s v="PO147416"/>
    <s v="GRN204049"/>
    <n v="85213464"/>
    <s v="M5 x 20 HEXAGON SOCKET BUTTON HEAD SCREW A2-70"/>
    <s v="Nottingham NG15 0DX"/>
    <n v="126.2"/>
    <x v="1"/>
    <s v="Diesel"/>
    <n v="4.6693999999999999E-2"/>
  </r>
  <r>
    <s v="S023617"/>
    <x v="106"/>
    <s v="PO151888"/>
    <s v="GRN204669"/>
    <n v="85207706"/>
    <s v="M6 X 50 HEXAGON SOCKET BUTTON HEAD SCREW A2-70"/>
    <s v="Nottingham NG15 0DX"/>
    <n v="126.2"/>
    <x v="1"/>
    <s v="Diesel"/>
    <n v="4.6693999999999999E-2"/>
  </r>
  <r>
    <s v="S001121"/>
    <x v="5"/>
    <s v="PO145031"/>
    <s v="GRN199645"/>
    <n v="50205993"/>
    <s v="1492 JUMPER BARS CJR NO COVER 8 3 POLE BLACK"/>
    <s v="Salford M5 4BE"/>
    <n v="103.6"/>
    <x v="2"/>
    <s v="Diesel"/>
    <n v="3.8331999999999998E-4"/>
  </r>
  <r>
    <s v="S023617"/>
    <x v="106"/>
    <s v="PO148932"/>
    <s v="GRN204798"/>
    <n v="85213418"/>
    <s v="M8 NYLON INSERT NUT GRADE A2-70"/>
    <s v="Nottingham NG15 0DX"/>
    <n v="126.2"/>
    <x v="1"/>
    <s v="Diesel"/>
    <n v="4.6693999999999999E-2"/>
  </r>
  <r>
    <s v="S023617"/>
    <x v="106"/>
    <s v="PO151481"/>
    <s v="GRN204869"/>
    <n v="101009927"/>
    <s v="5/32 &quot; (4MM) DIA X 11MM LONG BLIND RIVET ALUMINIUM"/>
    <s v="Nottingham NG15 0DX"/>
    <n v="126.2"/>
    <x v="1"/>
    <s v="Diesel"/>
    <n v="4.6693999999999999E-2"/>
  </r>
  <r>
    <s v="S023617"/>
    <x v="106"/>
    <s v="PO152077"/>
    <s v="GRN204924"/>
    <n v="85208393"/>
    <s v="M6 X 13 INSERT NUT TYPE D - ZINC ALLOY DIE CAST"/>
    <s v="Nottingham NG15 0DX"/>
    <n v="126.2"/>
    <x v="1"/>
    <s v="Diesel"/>
    <n v="4.6693999999999999E-2"/>
  </r>
  <r>
    <s v="S024780"/>
    <x v="108"/>
    <s v="PO139779"/>
    <s v="GRN179278"/>
    <n v="40257883"/>
    <s v="ALUMINIUM LOUVRE 550mm x 550mm"/>
    <s v="Dudley DY1 1RB"/>
    <n v="99.8"/>
    <x v="2"/>
    <s v="Diesel"/>
    <n v="3.6926000000000005E-4"/>
  </r>
  <r>
    <s v="S026682"/>
    <x v="109"/>
    <s v="PO142919"/>
    <s v="GRN185547"/>
    <s v="356-1160-1"/>
    <s v="ALUMINIUM LOUVRE 550MM X 800MM"/>
    <s v="Dudley DY2 8UB"/>
    <n v="110"/>
    <x v="2"/>
    <s v="Diesel"/>
    <n v="4.0700000000000003E-4"/>
  </r>
  <r>
    <s v="S026682"/>
    <x v="109"/>
    <s v="PO143594"/>
    <s v="GRN189216"/>
    <s v="356-1160-1"/>
    <s v="ALUMINIUM LOUVRE 550MM X 800MM"/>
    <s v="Dudley DY2 8UB"/>
    <n v="110"/>
    <x v="2"/>
    <s v="Diesel"/>
    <n v="4.0700000000000003E-4"/>
  </r>
  <r>
    <s v="S001571"/>
    <x v="10"/>
    <s v="PO149502"/>
    <s v="GRN199659"/>
    <n v="42205717"/>
    <s v="LASER MEASUREMENT SENSOR LMS511-11100 LITE OUTDOOR"/>
    <s v="St Albans AL1 5BN"/>
    <n v="298"/>
    <x v="2"/>
    <s v="Diesel"/>
    <n v="1.1026E-3"/>
  </r>
  <r>
    <s v="S026682"/>
    <x v="109"/>
    <s v="PO145324"/>
    <s v="GRN189217"/>
    <s v="356-1160-1"/>
    <s v="ALUMINIUM LOUVRE 550MM X 800MM"/>
    <s v="Dudley DY2 8UB"/>
    <n v="110"/>
    <x v="2"/>
    <s v="Diesel"/>
    <n v="4.0700000000000003E-4"/>
  </r>
  <r>
    <s v="S026682"/>
    <x v="109"/>
    <s v="PO146288"/>
    <s v="GRN191507"/>
    <s v="356-1160-1"/>
    <s v="ALUMINIUM LOUVRE 550MM X 800MM"/>
    <s v="Dudley DY2 8UB"/>
    <n v="110"/>
    <x v="2"/>
    <s v="Diesel"/>
    <n v="4.0700000000000003E-4"/>
  </r>
  <r>
    <s v="S026682"/>
    <x v="109"/>
    <s v="PO145324"/>
    <s v="GRN191544"/>
    <n v="1"/>
    <s v="Powder Coating Signal with RAL9003"/>
    <s v="Dudley DY2 8UB"/>
    <n v="110"/>
    <x v="2"/>
    <s v="Diesel"/>
    <n v="4.0700000000000003E-4"/>
  </r>
  <r>
    <s v="S026682"/>
    <x v="109"/>
    <s v="PO145324"/>
    <s v="GRN191636"/>
    <n v="1"/>
    <s v="Packing and Postage"/>
    <s v="Dudley DY2 8UB"/>
    <n v="110"/>
    <x v="2"/>
    <s v="Diesel"/>
    <n v="4.0700000000000003E-4"/>
  </r>
  <r>
    <s v="S001571"/>
    <x v="10"/>
    <s v="PO147389"/>
    <s v="GRN199664"/>
    <n v="101032049"/>
    <s v="2D LIDAR LASER SENSOR TIM781-2174101"/>
    <s v="St Albans AL1 5BN"/>
    <n v="298"/>
    <x v="2"/>
    <s v="Diesel"/>
    <n v="1.1026E-3"/>
  </r>
  <r>
    <s v="S026682"/>
    <x v="109"/>
    <s v="PO146288"/>
    <s v="GRN193683"/>
    <s v="356-1160-1"/>
    <s v="ALUMINIUM LOUVRE 550MM X 800MM"/>
    <s v="Dudley DY2 8UB"/>
    <n v="110"/>
    <x v="2"/>
    <s v="Diesel"/>
    <n v="4.0700000000000003E-4"/>
  </r>
  <r>
    <s v="S026682"/>
    <x v="109"/>
    <s v="PO143594"/>
    <s v="GRN197124"/>
    <n v="1"/>
    <s v="Power Coating signal with RAL 9003"/>
    <s v="Dudley DY2 8UB"/>
    <n v="110"/>
    <x v="2"/>
    <s v="Diesel"/>
    <n v="4.0700000000000003E-4"/>
  </r>
  <r>
    <s v="S026682"/>
    <x v="109"/>
    <s v="PO143595"/>
    <s v="GRN198995"/>
    <s v="356-1160-1"/>
    <s v="ALUMINIUM LOUVRE 550MM X 800MM"/>
    <s v="Dudley DY2 8UB"/>
    <n v="110"/>
    <x v="2"/>
    <s v="Diesel"/>
    <n v="4.0700000000000003E-4"/>
  </r>
  <r>
    <s v="S026682"/>
    <x v="109"/>
    <s v="PO147520"/>
    <s v="GRN200365"/>
    <s v="356-1160-1"/>
    <s v="ALUMINIUM LOUVRE 550MM X 800MM"/>
    <s v="Dudley DY2 8UB"/>
    <n v="110"/>
    <x v="2"/>
    <s v="Diesel"/>
    <n v="4.0700000000000003E-4"/>
  </r>
  <r>
    <s v="S022641"/>
    <x v="110"/>
    <s v="PO140232"/>
    <s v="GRN178283"/>
    <n v="21205946"/>
    <s v="M12 ROUND PLUG MALE STRAIGHT CONNECTOR 10M BLACK"/>
    <s v="Manchester M27 4FG"/>
    <n v="127"/>
    <x v="2"/>
    <s v="Diesel"/>
    <n v="4.6990000000000004E-4"/>
  </r>
  <r>
    <s v="S001571"/>
    <x v="10"/>
    <s v="PO149502"/>
    <s v="GRN199671"/>
    <n v="42205717"/>
    <s v="LASER MEASUREMENT SENSOR LMS511-11100 LITE OUTDOOR"/>
    <s v="St Albans AL1 5BN"/>
    <n v="298"/>
    <x v="2"/>
    <s v="Diesel"/>
    <n v="1.1026E-3"/>
  </r>
  <r>
    <s v="S022641"/>
    <x v="110"/>
    <s v="PO140240"/>
    <s v="GRN178284"/>
    <n v="101025505"/>
    <s v="SVS ECO VALVE PLUG FORM A 18mm 230V_x000a_MURR ELEKTRONI"/>
    <s v="Manchester M27 4FG"/>
    <n v="127"/>
    <x v="2"/>
    <s v="Diesel"/>
    <n v="4.6990000000000004E-4"/>
  </r>
  <r>
    <s v="S000892"/>
    <x v="16"/>
    <s v="PO148797"/>
    <s v="GRN199673"/>
    <n v="3145105"/>
    <s v="STRAIGHT ADAPTOR FOR CONDUIT PMAFIX M20 PMA BVNV-M"/>
    <s v="Stockport SK4 2JT"/>
    <n v="55"/>
    <x v="2"/>
    <s v="Diesel"/>
    <n v="2.0350000000000001E-4"/>
  </r>
  <r>
    <s v="S022767"/>
    <x v="2"/>
    <s v="PO144140"/>
    <s v="GRN199675"/>
    <n v="30202404"/>
    <s v="FLEXIBLE BATTERY CABLE 25mm - RED LEYLAND AUTO WOO"/>
    <s v="Huddersfield HD1 3ES"/>
    <n v="180"/>
    <x v="2"/>
    <s v="Diesel"/>
    <n v="6.6599999999999993E-4"/>
  </r>
  <r>
    <s v="S001571"/>
    <x v="10"/>
    <s v="PO149821"/>
    <s v="GRN199676"/>
    <n v="42205718"/>
    <s v="WEATHER HOOD (180) VERTICAL MOUNTING"/>
    <s v="St Albans AL1 5BN"/>
    <n v="298"/>
    <x v="2"/>
    <s v="Diesel"/>
    <n v="1.1026E-3"/>
  </r>
  <r>
    <s v="S022641"/>
    <x v="110"/>
    <s v="PO141902"/>
    <s v="GRN178357"/>
    <n v="21202055"/>
    <s v="M12 XTREME MALE STRAIGHT/M12 FEMALE 90DEG 10M LONG"/>
    <s v="Manchester M27 4FG"/>
    <n v="127"/>
    <x v="2"/>
    <s v="Diesel"/>
    <n v="4.6990000000000004E-4"/>
  </r>
  <r>
    <s v="S022641"/>
    <x v="110"/>
    <s v="PO141674"/>
    <s v="GRN178394"/>
    <n v="101027024"/>
    <s v="CABLE ENTRY GROMMET 7MM - 8MM - KDT/X 07"/>
    <s v="Manchester M27 4FG"/>
    <n v="127"/>
    <x v="2"/>
    <s v="Diesel"/>
    <n v="4.6990000000000004E-4"/>
  </r>
  <r>
    <s v="S022641"/>
    <x v="110"/>
    <s v="PO140232"/>
    <s v="GRN178406"/>
    <n v="21212164"/>
    <s v="M12 MALE CONNECTOR STRAIGHT WITH CABLE PUR-OB 4X0."/>
    <s v="Manchester M27 4FG"/>
    <n v="127"/>
    <x v="2"/>
    <s v="Diesel"/>
    <n v="4.6990000000000004E-4"/>
  </r>
  <r>
    <s v="S022641"/>
    <x v="110"/>
    <s v="PO140232"/>
    <s v="GRN178407"/>
    <n v="21257477"/>
    <s v="M12 MALE CONNECTOR STRAIGHT WITH CABLE PUR-OB 4X0."/>
    <s v="Manchester M27 4FG"/>
    <n v="127"/>
    <x v="2"/>
    <s v="Diesel"/>
    <n v="4.6990000000000004E-4"/>
  </r>
  <r>
    <s v="S022641"/>
    <x v="110"/>
    <s v="PO140211"/>
    <s v="GRN178409"/>
    <n v="21202054"/>
    <s v="M12 XTREME MALE STRAIGHT/M12 FEMALE 90DEG 5M LONG"/>
    <s v="Manchester M27 4FG"/>
    <n v="127"/>
    <x v="2"/>
    <s v="Diesel"/>
    <n v="4.6990000000000004E-4"/>
  </r>
  <r>
    <s v="S022641"/>
    <x v="110"/>
    <s v="PO140225"/>
    <s v="GRN178419"/>
    <n v="31202060"/>
    <s v="FLANGE CONNECTION 70MM"/>
    <s v="Manchester M27 4FG"/>
    <n v="127"/>
    <x v="2"/>
    <s v="Diesel"/>
    <n v="4.6990000000000004E-4"/>
  </r>
  <r>
    <s v="S022641"/>
    <x v="110"/>
    <s v="PO141610"/>
    <s v="GRN178425"/>
    <n v="31202066"/>
    <s v="40MM FLEXIBLE CONDUIT (25M PER ROLL)"/>
    <s v="Manchester M27 4FG"/>
    <n v="127"/>
    <x v="2"/>
    <s v="Diesel"/>
    <n v="4.6990000000000004E-4"/>
  </r>
  <r>
    <s v="S022641"/>
    <x v="110"/>
    <s v="PO141677"/>
    <s v="GRN178426"/>
    <n v="31202060"/>
    <s v="70MM FLANGE CONNECTION"/>
    <s v="Manchester M27 4FG"/>
    <n v="127"/>
    <x v="2"/>
    <s v="Diesel"/>
    <n v="4.6990000000000004E-4"/>
  </r>
  <r>
    <s v="S022641"/>
    <x v="110"/>
    <s v="PO141403"/>
    <s v="GRN178469"/>
    <n v="101022180"/>
    <s v="M12 FEMALE STRAIGHT WITH CABLE 4X0.34 - 5M LONG"/>
    <s v="Manchester M27 4FG"/>
    <n v="127"/>
    <x v="2"/>
    <s v="Diesel"/>
    <n v="4.6990000000000004E-4"/>
  </r>
  <r>
    <s v="S022641"/>
    <x v="110"/>
    <s v="PO141078"/>
    <s v="GRN178597"/>
    <n v="1"/>
    <s v="Raw Material Surcharge"/>
    <s v="Manchester M27 4FG"/>
    <n v="127"/>
    <x v="2"/>
    <s v="Diesel"/>
    <n v="4.6990000000000004E-4"/>
  </r>
  <r>
    <s v="S022641"/>
    <x v="110"/>
    <s v="PO140207"/>
    <s v="GRN178601"/>
    <n v="1"/>
    <s v="mat sur charge lines 1-4"/>
    <s v="Manchester M27 4FG"/>
    <n v="127"/>
    <x v="2"/>
    <s v="Diesel"/>
    <n v="4.6990000000000004E-4"/>
  </r>
  <r>
    <s v="S022641"/>
    <x v="110"/>
    <s v="PO140601"/>
    <s v="GRN178671"/>
    <n v="1"/>
    <s v="Raw Material Surcharge"/>
    <s v="Manchester M27 4FG"/>
    <n v="127"/>
    <x v="2"/>
    <s v="Diesel"/>
    <n v="4.6990000000000004E-4"/>
  </r>
  <r>
    <s v="S022641"/>
    <x v="110"/>
    <s v="PO140184"/>
    <s v="GRN178693"/>
    <n v="101021119"/>
    <s v="CABLE M12 FEMALE STRAIGHT 4 POLE OPEN WIRE 20MT"/>
    <s v="Manchester M27 4FG"/>
    <n v="127"/>
    <x v="2"/>
    <s v="Diesel"/>
    <n v="4.6990000000000004E-4"/>
  </r>
  <r>
    <s v="S022641"/>
    <x v="110"/>
    <s v="PO140211"/>
    <s v="GRN178720"/>
    <n v="21202050"/>
    <s v="M12 EXTREAME MALE/MSUD VALVE PLUG FORM A 18mm 1.5M"/>
    <s v="Manchester M27 4FG"/>
    <n v="127"/>
    <x v="2"/>
    <s v="Diesel"/>
    <n v="4.6990000000000004E-4"/>
  </r>
  <r>
    <s v="S002239"/>
    <x v="17"/>
    <s v="PO143492"/>
    <s v="GRN197214"/>
    <n v="101022020"/>
    <s v="TCU - HV, 3.0 ton, -40 to +55 C"/>
    <s v="UT 84104"/>
    <n v="4725"/>
    <x v="4"/>
    <s v="Aviation"/>
    <n v="8.3086819200000015"/>
  </r>
  <r>
    <s v="S022641"/>
    <x v="110"/>
    <s v="PO140211"/>
    <s v="GRN178739"/>
    <n v="21202056"/>
    <s v="M12 TO NO PLUG LEAD 3M"/>
    <s v="Manchester M27 4FG"/>
    <n v="127"/>
    <x v="2"/>
    <s v="Diesel"/>
    <n v="4.6990000000000004E-4"/>
  </r>
  <r>
    <s v="S022641"/>
    <x v="110"/>
    <s v="PO138276"/>
    <s v="GRN178787"/>
    <n v="31202062"/>
    <s v="FLEXIBLE CONDUIT 16mm  (50M per roll)"/>
    <s v="Manchester M27 4FG"/>
    <n v="127"/>
    <x v="2"/>
    <s v="Diesel"/>
    <n v="4.6990000000000004E-4"/>
  </r>
  <r>
    <s v="S022641"/>
    <x v="110"/>
    <s v="PO140207"/>
    <s v="GRN178788"/>
    <n v="101027019"/>
    <s v="KDL/H CABLE ENTRY SYSTEM - KDL/H 24/12"/>
    <s v="Manchester M27 4FG"/>
    <n v="127"/>
    <x v="2"/>
    <s v="Diesel"/>
    <n v="4.6990000000000004E-4"/>
  </r>
  <r>
    <s v="S001571"/>
    <x v="10"/>
    <s v="PO144724"/>
    <s v="GRN199702"/>
    <s v="11700-5287"/>
    <s v="LASER SCANNER LMS141-15100 SECURITY PRIME"/>
    <s v="St Albans AL1 5BN"/>
    <n v="298"/>
    <x v="2"/>
    <s v="Diesel"/>
    <n v="1.1026E-3"/>
  </r>
  <r>
    <s v="S022641"/>
    <x v="110"/>
    <s v="PO141902"/>
    <s v="GRN178807"/>
    <n v="101027020"/>
    <s v="DUMMY GROMMET - BTK/X"/>
    <s v="Manchester M27 4FG"/>
    <n v="127"/>
    <x v="2"/>
    <s v="Diesel"/>
    <n v="4.6990000000000004E-4"/>
  </r>
  <r>
    <s v="S026429"/>
    <x v="55"/>
    <s v="PO149699"/>
    <s v="GRN199707"/>
    <s v="11701-3708"/>
    <s v="SILAC INTERNAL COLLIMATOR +33/-31.5 DEG"/>
    <s v="35041 Marburg"/>
    <n v="1310"/>
    <x v="3"/>
    <s v="Diesel"/>
    <n v="0.13319425000000001"/>
  </r>
  <r>
    <s v="S022641"/>
    <x v="110"/>
    <s v="PO141675"/>
    <s v="GRN178975"/>
    <n v="21202054"/>
    <s v="M12 XTREME MALE STRAIGHT/M12 FEMALE 90DEG 5M LONG"/>
    <s v="Manchester M27 4FG"/>
    <n v="127"/>
    <x v="2"/>
    <s v="Diesel"/>
    <n v="4.6990000000000004E-4"/>
  </r>
  <r>
    <s v="S022641"/>
    <x v="110"/>
    <s v="PO140225"/>
    <s v="GRN179024"/>
    <n v="21212167"/>
    <s v="M12 MALE CONNECTOR STRAIGHT WITH CABLE PUR-OB"/>
    <s v="Manchester M27 4FG"/>
    <n v="127"/>
    <x v="2"/>
    <s v="Diesel"/>
    <n v="4.6990000000000004E-4"/>
  </r>
  <r>
    <s v="S022641"/>
    <x v="110"/>
    <s v="PO140207"/>
    <s v="GRN179144"/>
    <n v="101037949"/>
    <s v="M12 TO 7/8ths POWER CABLE - 10M LONG"/>
    <s v="Manchester M27 4FG"/>
    <n v="127"/>
    <x v="2"/>
    <s v="Diesel"/>
    <n v="4.6990000000000004E-4"/>
  </r>
  <r>
    <s v="S022641"/>
    <x v="110"/>
    <s v="PO140778"/>
    <s v="GRN179238"/>
    <n v="21212167"/>
    <s v="M12 MALE CONNECTOR STRAIGHT WITH CABLE PUR-OB"/>
    <s v="Manchester M27 4FG"/>
    <n v="127"/>
    <x v="2"/>
    <s v="Diesel"/>
    <n v="4.6990000000000004E-4"/>
  </r>
  <r>
    <s v="S022641"/>
    <x v="110"/>
    <s v="PO141677"/>
    <s v="GRN179257"/>
    <n v="21203336"/>
    <s v="M12 FEMALE CONNECTOR STRAIGHT WITH CABLE PVC-JB 5"/>
    <s v="Manchester M27 4FG"/>
    <n v="127"/>
    <x v="2"/>
    <s v="Diesel"/>
    <n v="4.6990000000000004E-4"/>
  </r>
  <r>
    <s v="S022641"/>
    <x v="110"/>
    <s v="PO141674"/>
    <s v="GRN179272"/>
    <n v="21202054"/>
    <s v="M12 XTREME MALE STRAIGHT/M12 FEMALE 90DEG 5M LONG"/>
    <s v="Manchester M27 4FG"/>
    <n v="127"/>
    <x v="2"/>
    <s v="Diesel"/>
    <n v="4.6990000000000004E-4"/>
  </r>
  <r>
    <s v="S022641"/>
    <x v="110"/>
    <s v="PO140207"/>
    <s v="GRN179398"/>
    <n v="1"/>
    <s v="mat sur charge lines 15-18"/>
    <s v="Manchester M27 4FG"/>
    <n v="127"/>
    <x v="2"/>
    <s v="Diesel"/>
    <n v="4.6990000000000004E-4"/>
  </r>
  <r>
    <s v="S022641"/>
    <x v="110"/>
    <s v="PO141902"/>
    <s v="GRN179413"/>
    <n v="31202062"/>
    <s v="FLEXIBLE CONDUIT 16MM TYPE EW-PA-M16/P11 (50M PER"/>
    <s v="Manchester M27 4FG"/>
    <n v="127"/>
    <x v="2"/>
    <s v="Diesel"/>
    <n v="4.6990000000000004E-4"/>
  </r>
  <r>
    <s v="S022641"/>
    <x v="110"/>
    <s v="PO141677"/>
    <s v="GRN179515"/>
    <n v="31202062"/>
    <s v="FLEXIBLE CONDUIT 16MM TYPE EW-PA-M16/P11 (50M PER"/>
    <s v="Manchester M27 4FG"/>
    <n v="127"/>
    <x v="2"/>
    <s v="Diesel"/>
    <n v="4.6990000000000004E-4"/>
  </r>
  <r>
    <s v="S022641"/>
    <x v="110"/>
    <s v="PO140280"/>
    <s v="GRN179517"/>
    <n v="31204901"/>
    <s v="M-TOP CONDUIT FITTING 90DEG TYPE VW 90 M25-K"/>
    <s v="Manchester M27 4FG"/>
    <n v="127"/>
    <x v="2"/>
    <s v="Diesel"/>
    <n v="4.6990000000000004E-4"/>
  </r>
  <r>
    <s v="S001571"/>
    <x v="10"/>
    <s v="PO149552"/>
    <s v="GRN199722"/>
    <s v="101-00003"/>
    <s v="MOUNT, BRACKET, WEATHER HOOD, SICK"/>
    <s v="St Albans AL1 5BN"/>
    <n v="298"/>
    <x v="2"/>
    <s v="Diesel"/>
    <n v="1.1026E-3"/>
  </r>
  <r>
    <s v="S022641"/>
    <x v="110"/>
    <s v="PO141079"/>
    <s v="GRN179518"/>
    <n v="31202082"/>
    <s v="32MM CLAMPING BRACKET"/>
    <s v="Manchester M27 4FG"/>
    <n v="127"/>
    <x v="2"/>
    <s v="Diesel"/>
    <n v="4.6990000000000004E-4"/>
  </r>
  <r>
    <s v="S022641"/>
    <x v="110"/>
    <s v="PO141078"/>
    <s v="GRN179529"/>
    <n v="101028815"/>
    <s v="CABLE ENTRY GROMMET 4MM - 5MM - KDT/X 04"/>
    <s v="Manchester M27 4FG"/>
    <n v="127"/>
    <x v="2"/>
    <s v="Diesel"/>
    <n v="4.6990000000000004E-4"/>
  </r>
  <r>
    <s v="S022641"/>
    <x v="110"/>
    <s v="PO141242"/>
    <s v="GRN179721"/>
    <n v="21202053"/>
    <s v="M12 XTREME MALE STRAIGHT/M12 FEMALE 90DEG 3M LONG"/>
    <s v="Manchester M27 4FG"/>
    <n v="127"/>
    <x v="2"/>
    <s v="Diesel"/>
    <n v="4.6990000000000004E-4"/>
  </r>
  <r>
    <s v="S022641"/>
    <x v="110"/>
    <s v="PO140232"/>
    <s v="GRN180078"/>
    <n v="21212164"/>
    <s v="M12 MALE CONNECTOR STRAIGHT WITH CABLE PUR-OB 4X0."/>
    <s v="Manchester M27 4FG"/>
    <n v="127"/>
    <x v="2"/>
    <s v="Diesel"/>
    <n v="4.6990000000000004E-4"/>
  </r>
  <r>
    <s v="S022641"/>
    <x v="110"/>
    <s v="PO142557"/>
    <s v="GRN180143"/>
    <n v="21202055"/>
    <s v="M12 XTREME MALE STRAIGHT/M12 FEMALE 90DEG 10M LONG"/>
    <s v="Manchester M27 4FG"/>
    <n v="127"/>
    <x v="2"/>
    <s v="Diesel"/>
    <n v="4.6990000000000004E-4"/>
  </r>
  <r>
    <s v="S022641"/>
    <x v="110"/>
    <s v="PO140232"/>
    <s v="GRN180144"/>
    <n v="21205961"/>
    <s v="M12 ROUND PLUG CONNECTOR - M12 STRAIGHT 0.5MM2 PUR"/>
    <s v="Manchester M27 4FG"/>
    <n v="127"/>
    <x v="2"/>
    <s v="Diesel"/>
    <n v="4.6990000000000004E-4"/>
  </r>
  <r>
    <s v="S022641"/>
    <x v="110"/>
    <s v="PO140207"/>
    <s v="GRN180148"/>
    <n v="101037949"/>
    <s v="M12 TO 7/8ths POWER CABLE - 10M LONG"/>
    <s v="Manchester M27 4FG"/>
    <n v="127"/>
    <x v="2"/>
    <s v="Diesel"/>
    <n v="4.6990000000000004E-4"/>
  </r>
  <r>
    <s v="S022641"/>
    <x v="110"/>
    <s v="PO142557"/>
    <s v="GRN180203"/>
    <n v="101047875"/>
    <s v="M12 FEMALE 90 DEG 4 POLE WITH OPEN CABLE 10M"/>
    <s v="Manchester M27 4FG"/>
    <n v="127"/>
    <x v="2"/>
    <s v="Diesel"/>
    <n v="4.6990000000000004E-4"/>
  </r>
  <r>
    <s v="S022641"/>
    <x v="110"/>
    <s v="PO140207"/>
    <s v="GRN180205"/>
    <n v="101047875"/>
    <s v="M12 FEMALE 90 DEG 4 POLE WITH OPEN CABLE 10M"/>
    <s v="Manchester M27 4FG"/>
    <n v="127"/>
    <x v="2"/>
    <s v="Diesel"/>
    <n v="4.6990000000000004E-4"/>
  </r>
  <r>
    <s v="S022641"/>
    <x v="110"/>
    <s v="PO140232"/>
    <s v="GRN180230"/>
    <n v="21205946"/>
    <s v="M12 ROUND PLUG MALE STRAIGHT CONNECTOR 10M BLACK"/>
    <s v="Manchester M27 4FG"/>
    <n v="127"/>
    <x v="2"/>
    <s v="Diesel"/>
    <n v="4.6990000000000004E-4"/>
  </r>
  <r>
    <s v="S022641"/>
    <x v="110"/>
    <s v="PO140232"/>
    <s v="GRN180231"/>
    <n v="21257477"/>
    <s v="M12 MALE CONNECTOR STRAIGHT WITH CABLE PUR-OB 4X0."/>
    <s v="Manchester M27 4FG"/>
    <n v="127"/>
    <x v="2"/>
    <s v="Diesel"/>
    <n v="4.6990000000000004E-4"/>
  </r>
  <r>
    <s v="S022641"/>
    <x v="110"/>
    <s v="PO140523"/>
    <s v="GRN180232"/>
    <n v="21202053"/>
    <s v="M12 XTREME MALE STRAIGHT/M12 FEMALE 90DEG 3M LONG"/>
    <s v="Manchester M27 4FG"/>
    <n v="127"/>
    <x v="2"/>
    <s v="Diesel"/>
    <n v="4.6990000000000004E-4"/>
  </r>
  <r>
    <s v="S022641"/>
    <x v="110"/>
    <s v="PO142557"/>
    <s v="GRN180243"/>
    <n v="21205961"/>
    <s v="M12 ROUND PLUG CONNECTOR - M12 STRAIGHT 0.5MM2 PUR"/>
    <s v="Manchester M27 4FG"/>
    <n v="127"/>
    <x v="2"/>
    <s v="Diesel"/>
    <n v="4.6990000000000004E-4"/>
  </r>
  <r>
    <s v="S022641"/>
    <x v="110"/>
    <s v="PO140207"/>
    <s v="GRN180262"/>
    <n v="101032952"/>
    <s v="M12 0 DEG CODING PLUG JUMPER PINS 1-4 MURR ELEKTRO"/>
    <s v="Manchester M27 4FG"/>
    <n v="127"/>
    <x v="2"/>
    <s v="Diesel"/>
    <n v="4.6990000000000004E-4"/>
  </r>
  <r>
    <s v="S022641"/>
    <x v="110"/>
    <s v="PO140232"/>
    <s v="GRN180332"/>
    <n v="34202380"/>
    <s v="T-COUPLER M12-MALE 5P/ 2 X M12-FEMALE 5P BR.2-4"/>
    <s v="Manchester M27 4FG"/>
    <n v="127"/>
    <x v="2"/>
    <s v="Diesel"/>
    <n v="4.6990000000000004E-4"/>
  </r>
  <r>
    <s v="S025431"/>
    <x v="0"/>
    <s v="PO149938"/>
    <s v="GRN199746"/>
    <s v="11540-0018"/>
    <s v="PASTE SILICONE DIELECTRIC"/>
    <s v="Boston Massachusetts"/>
    <n v="3154"/>
    <x v="0"/>
    <s v="Crude"/>
    <n v="1.0118031999999999E-2"/>
  </r>
  <r>
    <s v="S022641"/>
    <x v="110"/>
    <s v="PO140207"/>
    <s v="GRN180334"/>
    <n v="101032726"/>
    <s v="M12 MALE FLANGE PLUG A CODED REAR MOUNT 0.2M LONG"/>
    <s v="Manchester M27 4FG"/>
    <n v="127"/>
    <x v="2"/>
    <s v="Diesel"/>
    <n v="4.6990000000000004E-4"/>
  </r>
  <r>
    <s v="S022641"/>
    <x v="110"/>
    <s v="PO140232"/>
    <s v="GRN180458"/>
    <n v="1"/>
    <s v="freight inwards"/>
    <s v="Manchester M27 4FG"/>
    <n v="127"/>
    <x v="2"/>
    <s v="Diesel"/>
    <n v="4.6990000000000004E-4"/>
  </r>
  <r>
    <s v="S022641"/>
    <x v="110"/>
    <s v="PO141677"/>
    <s v="GRN180579"/>
    <n v="34202035"/>
    <s v="M12 DOUBLE VALVE PLUG"/>
    <s v="Manchester M27 4FG"/>
    <n v="127"/>
    <x v="2"/>
    <s v="Diesel"/>
    <n v="4.6990000000000004E-4"/>
  </r>
  <r>
    <s v="S022641"/>
    <x v="110"/>
    <s v="PO142861"/>
    <s v="GRN180738"/>
    <n v="101047875"/>
    <s v="M12 FEMALE 90 DEG 4 POLE WITH OPEN CABLE 10M"/>
    <s v="Manchester M27 4FG"/>
    <n v="127"/>
    <x v="2"/>
    <s v="Diesel"/>
    <n v="4.6990000000000004E-4"/>
  </r>
  <r>
    <s v="S025431"/>
    <x v="0"/>
    <s v="PO150088"/>
    <s v="GRN199757"/>
    <s v="331-2003-1"/>
    <s v="PCB ASSY TDTX PMT INTERFACE"/>
    <s v="Boston Massachusetts"/>
    <n v="3154"/>
    <x v="0"/>
    <s v="Crude"/>
    <n v="1.0118031999999999E-2"/>
  </r>
  <r>
    <s v="S000892"/>
    <x v="16"/>
    <s v="PO150178"/>
    <s v="GRN199762"/>
    <n v="21201412"/>
    <s v="PATCH CORD CAT 5E FTP PVC METAL SHIELD BLACK - 2M"/>
    <s v="Stockport SK4 2JT"/>
    <n v="55"/>
    <x v="2"/>
    <s v="Diesel"/>
    <n v="2.0350000000000001E-4"/>
  </r>
  <r>
    <s v="S000892"/>
    <x v="16"/>
    <s v="PO150178"/>
    <s v="GRN199763"/>
    <n v="3445203"/>
    <s v="STRAIGHT PLUG REWIREABLE M12 4AMP 4WAY"/>
    <s v="Stockport SK4 2JT"/>
    <n v="55"/>
    <x v="2"/>
    <s v="Diesel"/>
    <n v="2.0350000000000001E-4"/>
  </r>
  <r>
    <s v="S000892"/>
    <x v="16"/>
    <s v="PO150178"/>
    <s v="GRN199764"/>
    <n v="21201412"/>
    <s v="PATCH CORD CAT 5E FTP PVC METAL SHIELD BLACK - 2M"/>
    <s v="Stockport SK4 2JT"/>
    <n v="55"/>
    <x v="2"/>
    <s v="Diesel"/>
    <n v="2.0350000000000001E-4"/>
  </r>
  <r>
    <s v="S022641"/>
    <x v="110"/>
    <s v="PO141675"/>
    <s v="GRN180741"/>
    <n v="21202054"/>
    <s v="M12 XTREME MALE STRAIGHT/M12 FEMALE 90DEG 5M LONG"/>
    <s v="Manchester M27 4FG"/>
    <n v="127"/>
    <x v="2"/>
    <s v="Diesel"/>
    <n v="4.6990000000000004E-4"/>
  </r>
  <r>
    <s v="S026602"/>
    <x v="12"/>
    <s v="PO149843"/>
    <s v="GRN199766"/>
    <n v="101049325"/>
    <s v="DIESEL OIL MOBIL DELVAC 1 5W-40 (4 LITRE)"/>
    <s v="Watford WD24 7GG"/>
    <n v="302"/>
    <x v="2"/>
    <s v="Diesl"/>
    <n v="1.1173999999999999E-3"/>
  </r>
  <r>
    <s v="S022641"/>
    <x v="110"/>
    <s v="PO141675"/>
    <s v="GRN180742"/>
    <n v="21202056"/>
    <s v="M12 TO NO PLUG LEAD 3M"/>
    <s v="Manchester M27 4FG"/>
    <n v="127"/>
    <x v="2"/>
    <s v="Diesel"/>
    <n v="4.6990000000000004E-4"/>
  </r>
  <r>
    <s v="S022641"/>
    <x v="110"/>
    <s v="PO142557"/>
    <s v="GRN180744"/>
    <n v="101037949"/>
    <s v="M12 TO 7/8ths POWER CABLE - 10M LONG"/>
    <s v="Manchester M27 4FG"/>
    <n v="127"/>
    <x v="2"/>
    <s v="Diesel"/>
    <n v="4.6990000000000004E-4"/>
  </r>
  <r>
    <s v="S022641"/>
    <x v="110"/>
    <s v="PO140232"/>
    <s v="GRN180869"/>
    <n v="1"/>
    <s v="TOTAL RAW MATERIAL SURCHARGES LINES 4-7"/>
    <s v="Manchester M27 4FG"/>
    <n v="127"/>
    <x v="2"/>
    <s v="Diesel"/>
    <n v="4.6990000000000004E-4"/>
  </r>
  <r>
    <s v="S022641"/>
    <x v="110"/>
    <s v="PO142557"/>
    <s v="GRN180889"/>
    <n v="1"/>
    <s v="Raw Material Surcharge"/>
    <s v="Manchester M27 4FG"/>
    <n v="127"/>
    <x v="2"/>
    <s v="Diesel"/>
    <n v="4.6990000000000004E-4"/>
  </r>
  <r>
    <s v="S022641"/>
    <x v="110"/>
    <s v="PO140232"/>
    <s v="GRN180895"/>
    <n v="1"/>
    <s v="freight inwards"/>
    <s v="Manchester M27 4FG"/>
    <n v="127"/>
    <x v="2"/>
    <s v="Diesel"/>
    <n v="4.6990000000000004E-4"/>
  </r>
  <r>
    <s v="S022845"/>
    <x v="24"/>
    <s v="PO147987"/>
    <s v="GRN199775"/>
    <n v="101044950"/>
    <s v="COMPLETE POWER MODULE NXC 30-40"/>
    <s v="Warrington WA3 3JD"/>
    <n v="118"/>
    <x v="3"/>
    <s v="Diesel"/>
    <n v="0.1199765"/>
  </r>
  <r>
    <s v="S022641"/>
    <x v="110"/>
    <s v="PO141902"/>
    <s v="GRN180964"/>
    <n v="101027019"/>
    <s v="KDL/H CABLE ENTRY SYSTEM - KDL/H 24/12"/>
    <s v="Manchester M27 4FG"/>
    <n v="127"/>
    <x v="2"/>
    <s v="Diesel"/>
    <n v="4.6990000000000004E-4"/>
  </r>
  <r>
    <s v="S022641"/>
    <x v="110"/>
    <s v="PO142862"/>
    <s v="GRN181019"/>
    <n v="21205961"/>
    <s v="M12 ROUND PLUG CONNECTOR - M12 STRAIGHT 0.5MM2 PUR"/>
    <s v="Manchester M27 4FG"/>
    <n v="127"/>
    <x v="2"/>
    <s v="Diesel"/>
    <n v="4.6990000000000004E-4"/>
  </r>
  <r>
    <s v="S022641"/>
    <x v="110"/>
    <s v="PO141674"/>
    <s v="GRN181021"/>
    <n v="21212167"/>
    <s v="M12 MALE CONNECTOR STRAIGHT WITH CABLE PUR-OB"/>
    <s v="Manchester M27 4FG"/>
    <n v="127"/>
    <x v="2"/>
    <s v="Diesel"/>
    <n v="4.6990000000000004E-4"/>
  </r>
  <r>
    <s v="S022641"/>
    <x v="110"/>
    <s v="PO142861"/>
    <s v="GRN181024"/>
    <n v="21202053"/>
    <s v="M12 XTREME MALE STRAIGHT/M12 FEMALE 90DEG 3M LONG"/>
    <s v="Manchester M27 4FG"/>
    <n v="127"/>
    <x v="2"/>
    <s v="Diesel"/>
    <n v="4.6990000000000004E-4"/>
  </r>
  <r>
    <s v="S022641"/>
    <x v="110"/>
    <s v="PO142861"/>
    <s v="GRN181026"/>
    <n v="101047875"/>
    <s v="M12 FEMALE 90 DEG 4 POLE WITH OPEN CABLE 10M"/>
    <s v="Manchester M27 4FG"/>
    <n v="127"/>
    <x v="2"/>
    <s v="Diesel"/>
    <n v="4.6990000000000004E-4"/>
  </r>
  <r>
    <s v="S022641"/>
    <x v="110"/>
    <s v="PO141078"/>
    <s v="GRN181030"/>
    <n v="21202055"/>
    <s v="M12 XTREME MALE STRAIGHT/M12 FEMALE 90DEG 10M LONG"/>
    <s v="Manchester M27 4FG"/>
    <n v="127"/>
    <x v="2"/>
    <s v="Diesel"/>
    <n v="4.6990000000000004E-4"/>
  </r>
  <r>
    <s v="S022641"/>
    <x v="110"/>
    <s v="PO142557"/>
    <s v="GRN181085"/>
    <n v="31202063"/>
    <s v="FLEXIBLE CONDUIT 20MM TYPE EW-PA-M20/P16 (50M PER"/>
    <s v="Manchester M27 4FG"/>
    <n v="127"/>
    <x v="2"/>
    <s v="Diesel"/>
    <n v="4.6990000000000004E-4"/>
  </r>
  <r>
    <s v="S022641"/>
    <x v="110"/>
    <s v="PO140280"/>
    <s v="GRN181105"/>
    <n v="1"/>
    <s v="freight inwards"/>
    <s v="Manchester M27 4FG"/>
    <n v="127"/>
    <x v="2"/>
    <s v="Diesel"/>
    <n v="4.6990000000000004E-4"/>
  </r>
  <r>
    <s v="S001121"/>
    <x v="5"/>
    <s v="PO148902"/>
    <s v="GRN199789"/>
    <n v="50202565"/>
    <s v="TERMINAL END BARRIER 2.5MM - GREY"/>
    <s v="Salford M5 4BE"/>
    <n v="103.6"/>
    <x v="2"/>
    <s v="Diesel"/>
    <n v="3.8331999999999998E-4"/>
  </r>
  <r>
    <s v="S001121"/>
    <x v="5"/>
    <s v="PO147851"/>
    <s v="GRN199791"/>
    <n v="51257436"/>
    <s v="LEGEND PLATE FRAME 30 X 50MM"/>
    <s v="Salford M5 4BE"/>
    <n v="103.6"/>
    <x v="2"/>
    <s v="Diesel"/>
    <n v="3.8331999999999998E-4"/>
  </r>
  <r>
    <s v="S022641"/>
    <x v="110"/>
    <s v="PO141242"/>
    <s v="GRN181116"/>
    <n v="1"/>
    <s v="Raw Material Surcharge"/>
    <s v="Manchester M27 4FG"/>
    <n v="127"/>
    <x v="2"/>
    <s v="Diesel"/>
    <n v="4.6990000000000004E-4"/>
  </r>
  <r>
    <s v="S022641"/>
    <x v="110"/>
    <s v="PO140207"/>
    <s v="GRN181120"/>
    <n v="1"/>
    <s v="freight inwards LINES 11-14 AND 19-20"/>
    <s v="Manchester M27 4FG"/>
    <n v="127"/>
    <x v="2"/>
    <s v="Diesel"/>
    <n v="4.6990000000000004E-4"/>
  </r>
  <r>
    <s v="S022641"/>
    <x v="110"/>
    <s v="PO142557"/>
    <s v="GRN181158"/>
    <n v="1"/>
    <s v="Raw Material Surcharge"/>
    <s v="Manchester M27 4FG"/>
    <n v="127"/>
    <x v="2"/>
    <s v="Diesel"/>
    <n v="4.6990000000000004E-4"/>
  </r>
  <r>
    <s v="S022641"/>
    <x v="110"/>
    <s v="PO142557"/>
    <s v="GRN181181"/>
    <n v="1"/>
    <s v="Raw Material Surcharge"/>
    <s v="Manchester M27 4FG"/>
    <n v="127"/>
    <x v="2"/>
    <s v="Diesel"/>
    <n v="4.6990000000000004E-4"/>
  </r>
  <r>
    <s v="S000892"/>
    <x v="16"/>
    <s v="PO150178"/>
    <s v="GRN199801"/>
    <n v="30206272"/>
    <s v="SHIELDED SECURITY CABLE 4 x 18awg LSZH x 100M REEL"/>
    <s v="Stockport SK4 2JT"/>
    <n v="55"/>
    <x v="2"/>
    <s v="Diesel"/>
    <n v="2.0350000000000001E-4"/>
  </r>
  <r>
    <s v="S022641"/>
    <x v="110"/>
    <s v="PO141902"/>
    <s v="GRN181194"/>
    <n v="1"/>
    <s v="Raw Material Surcharge"/>
    <s v="Manchester M27 4FG"/>
    <n v="127"/>
    <x v="2"/>
    <s v="Diesel"/>
    <n v="4.6990000000000004E-4"/>
  </r>
  <r>
    <s v="S022641"/>
    <x v="110"/>
    <s v="PO142861"/>
    <s v="GRN181318"/>
    <n v="21202050"/>
    <s v="M12 EXTREAME MALE/MSUD VALVE PLUG FORM A 18mm 1.5M"/>
    <s v="Manchester M27 4FG"/>
    <n v="127"/>
    <x v="2"/>
    <s v="Diesel"/>
    <n v="4.6990000000000004E-4"/>
  </r>
  <r>
    <s v="S022641"/>
    <x v="110"/>
    <s v="PO142862"/>
    <s v="GRN181350"/>
    <n v="21205946"/>
    <s v="M12 ROUND PLUG MALE STRAIGHT CONNECTOR 10M BLACK"/>
    <s v="Manchester M27 4FG"/>
    <n v="127"/>
    <x v="2"/>
    <s v="Diesel"/>
    <n v="4.6990000000000004E-4"/>
  </r>
  <r>
    <s v="S022641"/>
    <x v="110"/>
    <s v="PO140280"/>
    <s v="GRN181416"/>
    <n v="34204812"/>
    <s v="12 DISTRIBUTION BOX WITH PLUG IN CONNECTION M23"/>
    <s v="Manchester M27 4FG"/>
    <n v="127"/>
    <x v="2"/>
    <s v="Diesel"/>
    <n v="4.6990000000000004E-4"/>
  </r>
  <r>
    <s v="S022641"/>
    <x v="110"/>
    <s v="PO138583"/>
    <s v="GRN181429"/>
    <n v="101032725"/>
    <s v="M12 FEMALE FLANGE PLUG A CODED REAR MOUNT 0.2M LG"/>
    <s v="Manchester M27 4FG"/>
    <n v="127"/>
    <x v="2"/>
    <s v="Diesel"/>
    <n v="4.6990000000000004E-4"/>
  </r>
  <r>
    <s v="S022641"/>
    <x v="110"/>
    <s v="PO140207"/>
    <s v="GRN181433"/>
    <n v="101032725"/>
    <s v="M12 FEMALE FLANGE PLUG A CODED REAR MOUNT 0.2M LG"/>
    <s v="Manchester M27 4FG"/>
    <n v="127"/>
    <x v="2"/>
    <s v="Diesel"/>
    <n v="4.6990000000000004E-4"/>
  </r>
  <r>
    <s v="S022641"/>
    <x v="110"/>
    <s v="PO140232"/>
    <s v="GRN181435"/>
    <n v="34202380"/>
    <s v="T-COUPLER M12-MALE 5P/ 2 X M12-FEMALE 5P BR.2-4"/>
    <s v="Manchester M27 4FG"/>
    <n v="127"/>
    <x v="2"/>
    <s v="Diesel"/>
    <n v="4.6990000000000004E-4"/>
  </r>
  <r>
    <s v="S022641"/>
    <x v="110"/>
    <s v="PO142557"/>
    <s v="GRN181513"/>
    <n v="1"/>
    <s v="Raw Material Surcharge"/>
    <s v="Manchester M27 4FG"/>
    <n v="127"/>
    <x v="2"/>
    <s v="Diesel"/>
    <n v="4.6990000000000004E-4"/>
  </r>
  <r>
    <s v="S022641"/>
    <x v="110"/>
    <s v="PO141674"/>
    <s v="GRN181524"/>
    <n v="1"/>
    <s v="Raw Material Surcharge"/>
    <s v="Manchester M27 4FG"/>
    <n v="127"/>
    <x v="2"/>
    <s v="Diesel"/>
    <n v="4.6990000000000004E-4"/>
  </r>
  <r>
    <s v="S022641"/>
    <x v="110"/>
    <s v="PO141902"/>
    <s v="GRN181525"/>
    <n v="1"/>
    <s v="Raw Material Surcharge"/>
    <s v="Manchester M27 4FG"/>
    <n v="127"/>
    <x v="2"/>
    <s v="Diesel"/>
    <n v="4.6990000000000004E-4"/>
  </r>
  <r>
    <s v="S022641"/>
    <x v="110"/>
    <s v="PO141242"/>
    <s v="GRN181555"/>
    <n v="34202380"/>
    <s v="T-COUPLER M12-MALE 5P/ 2 X M12-FEMALE 5P BR.2-4"/>
    <s v="Manchester M27 4FG"/>
    <n v="127"/>
    <x v="2"/>
    <s v="Diesel"/>
    <n v="4.6990000000000004E-4"/>
  </r>
  <r>
    <s v="S022641"/>
    <x v="110"/>
    <s v="PO141677"/>
    <s v="GRN181595"/>
    <n v="31202060"/>
    <s v="70MM FLANGE CONNECTION"/>
    <s v="Manchester M27 4FG"/>
    <n v="127"/>
    <x v="2"/>
    <s v="Diesel"/>
    <n v="4.6990000000000004E-4"/>
  </r>
  <r>
    <s v="S022641"/>
    <x v="110"/>
    <s v="PO141902"/>
    <s v="GRN181785"/>
    <n v="101027023"/>
    <s v="CABLE ENTRY GROMMET 9MM - 10MM - KDT/X 09"/>
    <s v="Manchester M27 4FG"/>
    <n v="127"/>
    <x v="2"/>
    <s v="Diesel"/>
    <n v="4.6990000000000004E-4"/>
  </r>
  <r>
    <s v="S022641"/>
    <x v="110"/>
    <s v="PO141078"/>
    <s v="GRN181786"/>
    <n v="31202077"/>
    <s v="12MM SPLIT CONDUIT - EWT-PA M12/P9 (50M PER ROLL)"/>
    <s v="Manchester M27 4FG"/>
    <n v="127"/>
    <x v="2"/>
    <s v="Diesel"/>
    <n v="4.6990000000000004E-4"/>
  </r>
  <r>
    <s v="S022641"/>
    <x v="110"/>
    <s v="PO141674"/>
    <s v="GRN181898"/>
    <n v="101022180"/>
    <s v="M12 FEMALE STRAIGHT WITH CABLE 4X0.34 - 5M LONG"/>
    <s v="Manchester M27 4FG"/>
    <n v="127"/>
    <x v="2"/>
    <s v="Diesel"/>
    <n v="4.6990000000000004E-4"/>
  </r>
  <r>
    <s v="S022641"/>
    <x v="110"/>
    <s v="PO140232"/>
    <s v="GRN182072"/>
    <n v="21212164"/>
    <s v="M12 MALE CONNECTOR STRAIGHT WITH CABLE PUR-OB 4X0."/>
    <s v="Manchester M27 4FG"/>
    <n v="127"/>
    <x v="2"/>
    <s v="Diesel"/>
    <n v="4.6990000000000004E-4"/>
  </r>
  <r>
    <s v="S022641"/>
    <x v="110"/>
    <s v="PO143867"/>
    <s v="GRN182223"/>
    <n v="21212502"/>
    <s v="M12 MALE STRAIGHT/M12 FEMALE STRAIGHT PUR-OB 5M"/>
    <s v="Manchester M27 4FG"/>
    <n v="127"/>
    <x v="2"/>
    <s v="Diesel"/>
    <n v="4.6990000000000004E-4"/>
  </r>
  <r>
    <s v="S022641"/>
    <x v="110"/>
    <s v="PO142861"/>
    <s v="GRN182227"/>
    <n v="21202050"/>
    <s v="M12 EXTREAME MALE/MSUD VALVE PLUG FORM A 18mm 1.5M"/>
    <s v="Manchester M27 4FG"/>
    <n v="127"/>
    <x v="2"/>
    <s v="Diesel"/>
    <n v="4.6990000000000004E-4"/>
  </r>
  <r>
    <s v="S022641"/>
    <x v="110"/>
    <s v="PO142861"/>
    <s v="GRN182228"/>
    <n v="21202055"/>
    <s v="M12 XTREME MALE STRAIGHT/M12 FEMALE 90DEG 10M LONG"/>
    <s v="Manchester M27 4FG"/>
    <n v="127"/>
    <x v="2"/>
    <s v="Diesel"/>
    <n v="4.6990000000000004E-4"/>
  </r>
  <r>
    <s v="S022641"/>
    <x v="110"/>
    <s v="PO142861"/>
    <s v="GRN182229"/>
    <n v="101047875"/>
    <s v="M12 FEMALE 90 DEG 4 POLE WITH OPEN CABLE 10M"/>
    <s v="Manchester M27 4FG"/>
    <n v="127"/>
    <x v="2"/>
    <s v="Diesel"/>
    <n v="4.6990000000000004E-4"/>
  </r>
  <r>
    <s v="S022641"/>
    <x v="110"/>
    <s v="PO140523"/>
    <s v="GRN182230"/>
    <n v="21202053"/>
    <s v="M12 XTREME MALE STRAIGHT/M12 FEMALE 90DEG 3M LONG"/>
    <s v="Manchester M27 4FG"/>
    <n v="127"/>
    <x v="2"/>
    <s v="Diesel"/>
    <n v="4.6990000000000004E-4"/>
  </r>
  <r>
    <s v="S022641"/>
    <x v="110"/>
    <s v="PO137979"/>
    <s v="GRN182549"/>
    <n v="21205946"/>
    <s v="M12 ROUND PLUG MALE STRAIGHT CONNECTOR 10M BLACK"/>
    <s v="Manchester M27 4FG"/>
    <n v="127"/>
    <x v="2"/>
    <s v="Diesel"/>
    <n v="4.6990000000000004E-4"/>
  </r>
  <r>
    <s v="S022641"/>
    <x v="110"/>
    <s v="PO141674"/>
    <s v="GRN182603"/>
    <n v="1"/>
    <s v="Raw Material Surcharge"/>
    <s v="Manchester M27 4FG"/>
    <n v="127"/>
    <x v="2"/>
    <s v="Diesel"/>
    <n v="4.6990000000000004E-4"/>
  </r>
  <r>
    <s v="S022670"/>
    <x v="26"/>
    <s v="PO147490"/>
    <s v="GRN199839"/>
    <s v="11583-0384"/>
    <s v="SCREW SHCS M10X25MM LG SST"/>
    <s v="Congleton CW12 1HR"/>
    <n v="12.8"/>
    <x v="2"/>
    <s v="Diesel"/>
    <n v="4.7360000000000001E-5"/>
  </r>
  <r>
    <s v="S022641"/>
    <x v="110"/>
    <s v="PO140237"/>
    <s v="GRN182645"/>
    <n v="34202035"/>
    <s v="M12 DOUBLE VALVE PLUG"/>
    <s v="Manchester M27 4FG"/>
    <n v="127"/>
    <x v="2"/>
    <s v="Diesel"/>
    <n v="4.6990000000000004E-4"/>
  </r>
  <r>
    <s v="S022641"/>
    <x v="110"/>
    <s v="PO143517"/>
    <s v="GRN182647"/>
    <n v="34202035"/>
    <s v="M12 DOUBLE VALVE PLUG"/>
    <s v="Manchester M27 4FG"/>
    <n v="127"/>
    <x v="2"/>
    <s v="Diesel"/>
    <n v="4.6990000000000004E-4"/>
  </r>
  <r>
    <s v="S001121"/>
    <x v="5"/>
    <s v="PO143182"/>
    <s v="GRN199844"/>
    <n v="50205993"/>
    <s v="1492 JUMPER BARS CJR NO COVER 8 3 POLE BLACK"/>
    <s v="Salford M5 4BE"/>
    <n v="103.6"/>
    <x v="2"/>
    <s v="Diesel"/>
    <n v="3.8331999999999998E-4"/>
  </r>
  <r>
    <s v="S001121"/>
    <x v="5"/>
    <s v="PO149729"/>
    <s v="GRN199845"/>
    <s v="11700-5551"/>
    <s v="AB POINT I/O MODULE WITH 8 CONFIGURABLE 24V DC POI"/>
    <s v="Salford M5 4BE"/>
    <n v="103.6"/>
    <x v="2"/>
    <s v="Diesel"/>
    <n v="3.8331999999999998E-4"/>
  </r>
  <r>
    <s v="S001121"/>
    <x v="5"/>
    <s v="PO149924"/>
    <s v="GRN199846"/>
    <s v="11700-8526"/>
    <s v="AB ADDRESS RESERVE MODULE 1734-ARM"/>
    <s v="Salford M5 4BE"/>
    <n v="103.6"/>
    <x v="2"/>
    <s v="Diesel"/>
    <n v="3.8331999999999998E-4"/>
  </r>
  <r>
    <s v="S001121"/>
    <x v="5"/>
    <s v="PO149846"/>
    <s v="GRN199847"/>
    <s v="11700-5551"/>
    <s v="AB POINT I/O MODULE WITH 8 CONFIGURABLE 24V DC POI"/>
    <s v="Salford M5 4BE"/>
    <n v="103.6"/>
    <x v="2"/>
    <s v="Diesel"/>
    <n v="3.8331999999999998E-4"/>
  </r>
  <r>
    <s v="S001121"/>
    <x v="5"/>
    <s v="PO149846"/>
    <s v="GRN199848"/>
    <s v="11700-5551"/>
    <s v="AB POINT I/O MODULE WITH 8 CONFIGURABLE 24V DC POI"/>
    <s v="Salford M5 4BE"/>
    <n v="103.6"/>
    <x v="2"/>
    <s v="Diesel"/>
    <n v="3.8331999999999998E-4"/>
  </r>
  <r>
    <s v="S001121"/>
    <x v="5"/>
    <s v="PO147946"/>
    <s v="GRN199849"/>
    <n v="50200869"/>
    <s v="TERMINAL END ANCHOR"/>
    <s v="Salford M5 4BE"/>
    <n v="103.6"/>
    <x v="2"/>
    <s v="Diesel"/>
    <n v="3.8331999999999998E-4"/>
  </r>
  <r>
    <s v="S022641"/>
    <x v="110"/>
    <s v="PO143533"/>
    <s v="GRN182648"/>
    <s v="11700-3817"/>
    <s v="CLAMP CONDUIT 48MM"/>
    <s v="Manchester M27 4FG"/>
    <n v="127"/>
    <x v="2"/>
    <s v="Diesel"/>
    <n v="4.6990000000000004E-4"/>
  </r>
  <r>
    <s v="S022641"/>
    <x v="110"/>
    <s v="PO141242"/>
    <s v="GRN182728"/>
    <n v="1"/>
    <s v="freight inwards"/>
    <s v="Manchester M27 4FG"/>
    <n v="127"/>
    <x v="2"/>
    <s v="Diesel"/>
    <n v="4.6990000000000004E-4"/>
  </r>
  <r>
    <s v="S022641"/>
    <x v="110"/>
    <s v="PO140211"/>
    <s v="GRN182749"/>
    <n v="21202051"/>
    <s v="M12 TO M12 LEAD STRAIGHT - 3M LONG"/>
    <s v="Manchester M27 4FG"/>
    <n v="127"/>
    <x v="2"/>
    <s v="Diesel"/>
    <n v="4.6990000000000004E-4"/>
  </r>
  <r>
    <s v="S022641"/>
    <x v="110"/>
    <s v="PO141902"/>
    <s v="GRN182850"/>
    <n v="1"/>
    <s v="Raw Material Surcharge"/>
    <s v="Manchester M27 4FG"/>
    <n v="127"/>
    <x v="2"/>
    <s v="Diesel"/>
    <n v="4.6990000000000004E-4"/>
  </r>
  <r>
    <s v="S022641"/>
    <x v="110"/>
    <s v="PO143257"/>
    <s v="GRN183039"/>
    <n v="101046440"/>
    <s v="M12 MALE 0 DEG D CODE TO RJ45 0 DEG 25M CABLE"/>
    <s v="Manchester M27 4FG"/>
    <n v="127"/>
    <x v="2"/>
    <s v="Diesel"/>
    <n v="4.6990000000000004E-4"/>
  </r>
  <r>
    <s v="S022641"/>
    <x v="110"/>
    <s v="PO140232"/>
    <s v="GRN183064"/>
    <n v="21205961"/>
    <s v="M12 ROUND PLUG CONNECTOR - M12 STRAIGHT 0.5MM2 PUR"/>
    <s v="Manchester M27 4FG"/>
    <n v="127"/>
    <x v="2"/>
    <s v="Diesel"/>
    <n v="4.6990000000000004E-4"/>
  </r>
  <r>
    <s v="S023284"/>
    <x v="19"/>
    <s v="PO144007"/>
    <s v="GRN199863"/>
    <s v="361-1212-1"/>
    <s v="TOP VIEW LINAC - STAINLESS STEEL ARRAY BOX - DV60"/>
    <s v="Leicester LE19 2DT"/>
    <n v="144"/>
    <x v="1"/>
    <s v="Diesel"/>
    <n v="5.3280000000000001E-2"/>
  </r>
  <r>
    <s v="S022641"/>
    <x v="110"/>
    <s v="PO140232"/>
    <s v="GRN183073"/>
    <n v="21257477"/>
    <s v="M12 MALE CONNECTOR STRAIGHT WITH CABLE PUR-OB 4X0."/>
    <s v="Manchester M27 4FG"/>
    <n v="127"/>
    <x v="2"/>
    <s v="Diesel"/>
    <n v="4.6990000000000004E-4"/>
  </r>
  <r>
    <s v="S022641"/>
    <x v="110"/>
    <s v="PO140207"/>
    <s v="GRN183083"/>
    <n v="101047875"/>
    <s v="M12 FEMALE 90 DEG 4 POLE WITH OPEN CABLE 10M"/>
    <s v="Manchester M27 4FG"/>
    <n v="127"/>
    <x v="2"/>
    <s v="Diesel"/>
    <n v="4.6990000000000004E-4"/>
  </r>
  <r>
    <s v="S022641"/>
    <x v="110"/>
    <s v="PO143508"/>
    <s v="GRN183093"/>
    <n v="21212164"/>
    <s v="M12 MALE CONNECTOR STRAIGHT WITH CABLE PUR-OB 4X0."/>
    <s v="Manchester M27 4FG"/>
    <n v="127"/>
    <x v="2"/>
    <s v="Diesel"/>
    <n v="4.6990000000000004E-4"/>
  </r>
  <r>
    <s v="S022641"/>
    <x v="110"/>
    <s v="PO140207"/>
    <s v="GRN183206"/>
    <n v="101032725"/>
    <s v="M12 FEMALE FLANGE PLUG A CODED REAR MOUNT 0.2M LG"/>
    <s v="Manchester M27 4FG"/>
    <n v="127"/>
    <x v="2"/>
    <s v="Diesel"/>
    <n v="4.6990000000000004E-4"/>
  </r>
  <r>
    <s v="S022641"/>
    <x v="110"/>
    <s v="PO142862"/>
    <s v="GRN183209"/>
    <n v="21212164"/>
    <s v="M12 MALE CONNECTOR STRAIGHT WITH CABLE PUR-OB 4X0."/>
    <s v="Manchester M27 4FG"/>
    <n v="127"/>
    <x v="2"/>
    <s v="Diesel"/>
    <n v="4.6990000000000004E-4"/>
  </r>
  <r>
    <s v="S022641"/>
    <x v="110"/>
    <s v="PO140232"/>
    <s v="GRN183268"/>
    <n v="21205946"/>
    <s v="M12 ROUND PLUG MALE STRAIGHT CONNECTOR 10M BLACK"/>
    <s v="Manchester M27 4FG"/>
    <n v="127"/>
    <x v="2"/>
    <s v="Diesel"/>
    <n v="4.6990000000000004E-4"/>
  </r>
  <r>
    <s v="S022641"/>
    <x v="110"/>
    <s v="PO143533"/>
    <s v="GRN183289"/>
    <n v="31202063"/>
    <s v="FLEXIBLE CONDUIT 20MM TYPE EW-PA-M20/P16 (50M PER"/>
    <s v="Manchester M27 4FG"/>
    <n v="127"/>
    <x v="2"/>
    <s v="Diesel"/>
    <n v="4.6990000000000004E-4"/>
  </r>
  <r>
    <s v="S000892"/>
    <x v="16"/>
    <s v="PO150215"/>
    <s v="GRN199880"/>
    <n v="21203295"/>
    <s v="MAINS LEAD 3M 10A STRAIGHT C13 TO UK BS1363/A - BL"/>
    <s v="Stockport SK4 2JT"/>
    <n v="55"/>
    <x v="2"/>
    <s v="Diesel"/>
    <n v="2.0350000000000001E-4"/>
  </r>
  <r>
    <s v="S000892"/>
    <x v="16"/>
    <s v="PO150191"/>
    <s v="GRN199888"/>
    <n v="1"/>
    <s v="freight inwards"/>
    <s v="Stockport SK4 2JT"/>
    <n v="55"/>
    <x v="2"/>
    <s v="Diesel"/>
    <n v="2.0350000000000001E-4"/>
  </r>
  <r>
    <s v="S025033"/>
    <x v="23"/>
    <s v="PO149290"/>
    <s v="GRN199893"/>
    <s v="11701-2037"/>
    <s v="60W 4800 LUMEN SQUARE LED WORK LIGHT, 24V"/>
    <s v="Nantwich CW5 6DX"/>
    <n v="44.6"/>
    <x v="2"/>
    <s v="Diesel"/>
    <n v="1.6501999999999999E-4"/>
  </r>
  <r>
    <s v="S025033"/>
    <x v="23"/>
    <s v="PO149747"/>
    <s v="GRN199894"/>
    <s v="11701-2037"/>
    <s v="60W 4800 LUMEN SQUARE LED WORK LIGHT, 24V"/>
    <s v="Nantwich CW5 6DX"/>
    <n v="44.6"/>
    <x v="2"/>
    <s v="Diesel"/>
    <n v="1.6501999999999999E-4"/>
  </r>
  <r>
    <s v="S025033"/>
    <x v="23"/>
    <s v="PO148909"/>
    <s v="GRN199895"/>
    <s v="11701-2037"/>
    <s v="60W 4800 LUMEN SQUARE LED WORK LIGHT, 24V"/>
    <s v="Nantwich CW5 6DX"/>
    <n v="44.6"/>
    <x v="2"/>
    <s v="Diesel"/>
    <n v="1.6501999999999999E-4"/>
  </r>
  <r>
    <s v="S022641"/>
    <x v="110"/>
    <s v="PO143517"/>
    <s v="GRN183297"/>
    <n v="31202091"/>
    <s v="GLAND 50MM"/>
    <s v="Manchester M27 4FG"/>
    <n v="127"/>
    <x v="2"/>
    <s v="Diesel"/>
    <n v="4.6990000000000004E-4"/>
  </r>
  <r>
    <s v="S022641"/>
    <x v="110"/>
    <s v="PO143517"/>
    <s v="GRN183303"/>
    <n v="101047875"/>
    <s v="M12 FEMALE 90 DEG 4 POLE WITH OPEN CABLE 10M"/>
    <s v="Manchester M27 4FG"/>
    <n v="127"/>
    <x v="2"/>
    <s v="Diesel"/>
    <n v="4.6990000000000004E-4"/>
  </r>
  <r>
    <s v="S022641"/>
    <x v="110"/>
    <s v="PO143739"/>
    <s v="GRN183305"/>
    <n v="101027023"/>
    <s v="CABLE ENTRY GROMMET 9MM - 10MM - KDT/X 09"/>
    <s v="Manchester M27 4FG"/>
    <n v="127"/>
    <x v="2"/>
    <s v="Diesel"/>
    <n v="4.6990000000000004E-4"/>
  </r>
  <r>
    <s v="S001047"/>
    <x v="9"/>
    <s v="PO144821"/>
    <s v="GRN199904"/>
    <s v="11701-3091"/>
    <s v="SILICON PD - CDW04 - 5X5X10 THK - 8X2 ELEM - M13"/>
    <s v="81300 Johor Bahru Malaysia"/>
    <n v="6781"/>
    <x v="4"/>
    <s v="Aviation"/>
    <n v="1.1924057587200001"/>
  </r>
  <r>
    <s v="S022641"/>
    <x v="110"/>
    <s v="PO140207"/>
    <s v="GRN183306"/>
    <n v="101037949"/>
    <s v="M12 TO 7/8ths POWER CABLE - 10M LONG"/>
    <s v="Manchester M27 4FG"/>
    <n v="127"/>
    <x v="2"/>
    <s v="Diesel"/>
    <n v="4.6990000000000004E-4"/>
  </r>
  <r>
    <s v="S022641"/>
    <x v="110"/>
    <s v="PO144164"/>
    <s v="GRN183385"/>
    <n v="101022180"/>
    <s v="M12 FEMALE STRAIGHT WITH CABLE 4X0.34 - 5M LONG"/>
    <s v="Manchester M27 4FG"/>
    <n v="127"/>
    <x v="2"/>
    <s v="Diesel"/>
    <n v="4.6990000000000004E-4"/>
  </r>
  <r>
    <s v="S022641"/>
    <x v="110"/>
    <s v="PO141677"/>
    <s v="GRN183398"/>
    <n v="34202035"/>
    <s v="M12 DOUBLE VALVE PLUG"/>
    <s v="Manchester M27 4FG"/>
    <n v="127"/>
    <x v="2"/>
    <s v="Diesel"/>
    <n v="4.6990000000000004E-4"/>
  </r>
  <r>
    <s v="S001047"/>
    <x v="9"/>
    <s v="PO144821"/>
    <s v="GRN199914"/>
    <s v="11701-3091"/>
    <s v="SILICON PD - CDW04 - 5X5X10 THK - 8X2 ELEM - M13"/>
    <s v="81300 Johor Bahru Malaysia"/>
    <n v="6781"/>
    <x v="4"/>
    <s v="Aviation"/>
    <n v="1.1924057587200001"/>
  </r>
  <r>
    <s v="S001121"/>
    <x v="5"/>
    <s v="PO149854"/>
    <s v="GRN199916"/>
    <s v="11700-6227"/>
    <s v="FACTORYTALK SE SITE EDITION STATION LICENSE 25 SCR"/>
    <s v="Salford M5 4BE"/>
    <n v="103.6"/>
    <x v="2"/>
    <s v="Diesel"/>
    <n v="3.8331999999999998E-4"/>
  </r>
  <r>
    <s v="S001047"/>
    <x v="9"/>
    <s v="PO138818"/>
    <s v="GRN199917"/>
    <n v="66205215"/>
    <s v="2x8 ELEMENT PHOTO DIODE CdWO4 30mm THICK"/>
    <s v="81300 Johor Bahru Malaysia"/>
    <n v="6781"/>
    <x v="4"/>
    <s v="Aviation"/>
    <n v="1.1924057587200001"/>
  </r>
  <r>
    <s v="S001121"/>
    <x v="5"/>
    <s v="PO149853"/>
    <s v="GRN199918"/>
    <s v="11700-6227"/>
    <s v="FACTORYTALK SE SITE EDITION STATION LICENSE 25 SCR"/>
    <s v="Salford M5 4BE"/>
    <n v="103.6"/>
    <x v="2"/>
    <s v="Diesel"/>
    <n v="3.8331999999999998E-4"/>
  </r>
  <r>
    <s v="S001121"/>
    <x v="5"/>
    <s v="PO149830"/>
    <s v="GRN199919"/>
    <s v="11700-6227"/>
    <s v="FACTORYTALK SE SITE EDITION STATION LICENSE 25 SCR"/>
    <s v="Salford M5 4BE"/>
    <n v="103.6"/>
    <x v="2"/>
    <s v="Diesel"/>
    <n v="3.8331999999999998E-4"/>
  </r>
  <r>
    <s v="S001047"/>
    <x v="9"/>
    <s v="PO144821"/>
    <s v="GRN199921"/>
    <n v="101026186"/>
    <s v="DIODE 2X8 ELEMENT PHOTO CDWO4 0.3MM THICK"/>
    <s v="81300 Johor Bahru Malaysia"/>
    <n v="6781"/>
    <x v="4"/>
    <s v="Aviation"/>
    <n v="1.1924057587200001"/>
  </r>
  <r>
    <s v="S001047"/>
    <x v="9"/>
    <s v="PO144821"/>
    <s v="GRN199924"/>
    <n v="101026186"/>
    <s v="DIODE 2X8 ELEMENT PHOTO CDWO4 0.3MM THICK"/>
    <s v="81300 Johor Bahru Malaysia"/>
    <n v="6781"/>
    <x v="4"/>
    <s v="Aviation"/>
    <n v="1.1924057587200001"/>
  </r>
  <r>
    <s v="S001047"/>
    <x v="9"/>
    <s v="PO138818"/>
    <s v="GRN199927"/>
    <n v="66205215"/>
    <s v="2x8 ELEMENT PHOTO DIODE CdWO4 30mm THICK"/>
    <s v="81300 Johor Bahru Malaysia"/>
    <n v="6781"/>
    <x v="4"/>
    <s v="Aviation"/>
    <n v="1.1924057587200001"/>
  </r>
  <r>
    <s v="S001047"/>
    <x v="9"/>
    <s v="PO144821"/>
    <s v="GRN199931"/>
    <s v="11701-3091"/>
    <s v="SILICON PD - CDW04 - 5X5X10 THK - 8X2 ELEM - M13"/>
    <s v="81300 Johor Bahru Malaysia"/>
    <n v="6781"/>
    <x v="4"/>
    <s v="Aviation"/>
    <n v="1.1924057587200001"/>
  </r>
  <r>
    <s v="S022641"/>
    <x v="110"/>
    <s v="PO141675"/>
    <s v="GRN183399"/>
    <n v="21202054"/>
    <s v="M12 XTREME MALE STRAIGHT/M12 FEMALE 90DEG 5M LONG"/>
    <s v="Manchester M27 4FG"/>
    <n v="127"/>
    <x v="2"/>
    <s v="Diesel"/>
    <n v="4.6990000000000004E-4"/>
  </r>
  <r>
    <s v="S000892"/>
    <x v="16"/>
    <s v="PO150215"/>
    <s v="GRN199937"/>
    <n v="87207140"/>
    <s v="ECONOMY SYNTHETIC PAINT BRUSHES (SET OF 3)"/>
    <s v="Stockport SK4 2JT"/>
    <n v="55"/>
    <x v="2"/>
    <s v="Diesel"/>
    <n v="2.0350000000000001E-4"/>
  </r>
  <r>
    <s v="S024448"/>
    <x v="58"/>
    <s v="PO149739"/>
    <s v="GRN199938"/>
    <n v="10208211"/>
    <s v="AUTOMATIC FREQUENCY CONTROL ASSY FIBER TRIGGER"/>
    <s v="California 94560"/>
    <n v="5214"/>
    <x v="0"/>
    <s v="Crude"/>
    <n v="0.4181628"/>
  </r>
  <r>
    <s v="S024448"/>
    <x v="58"/>
    <s v="PO147617"/>
    <s v="GRN199940"/>
    <n v="101037904"/>
    <s v="LEVEL SWITCH ASSEMBLY"/>
    <s v="California 94560"/>
    <n v="5214"/>
    <x v="0"/>
    <s v="Crude"/>
    <n v="0.4181628"/>
  </r>
  <r>
    <s v="S022641"/>
    <x v="110"/>
    <s v="PO142862"/>
    <s v="GRN183402"/>
    <n v="34202035"/>
    <s v="M12 DOUBLE VALVE PLUG"/>
    <s v="Manchester M27 4FG"/>
    <n v="127"/>
    <x v="2"/>
    <s v="Diesel"/>
    <n v="4.6990000000000004E-4"/>
  </r>
  <r>
    <s v="S022641"/>
    <x v="110"/>
    <s v="PO144227"/>
    <s v="GRN183583"/>
    <n v="21212164"/>
    <s v="M12 MALE CONNECTOR STRAIGHT WITH CABLE PUR-OB 4X0."/>
    <s v="Manchester M27 4FG"/>
    <n v="127"/>
    <x v="2"/>
    <s v="Diesel"/>
    <n v="4.6990000000000004E-4"/>
  </r>
  <r>
    <s v="S024448"/>
    <x v="58"/>
    <s v="PO149561"/>
    <s v="GRN199944"/>
    <s v="11701-3638"/>
    <s v="CABLE RF FLEX 9 SMA, MALE TO MALE 20 GHZ 14"/>
    <s v="California 94560"/>
    <n v="5214"/>
    <x v="0"/>
    <s v="Crude"/>
    <n v="0.4181628"/>
  </r>
  <r>
    <s v="S022641"/>
    <x v="110"/>
    <s v="PO142557"/>
    <s v="GRN183584"/>
    <n v="101032726"/>
    <s v="M12 MALE FLANGE PLUG A CODED REAR MOUNT 0.2M LONG"/>
    <s v="Manchester M27 4FG"/>
    <n v="127"/>
    <x v="2"/>
    <s v="Diesel"/>
    <n v="4.6990000000000004E-4"/>
  </r>
  <r>
    <s v="S022641"/>
    <x v="110"/>
    <s v="PO141675"/>
    <s v="GRN183587"/>
    <n v="21202056"/>
    <s v="M12 TO NO PLUG LEAD 3M"/>
    <s v="Manchester M27 4FG"/>
    <n v="127"/>
    <x v="2"/>
    <s v="Diesel"/>
    <n v="4.6990000000000004E-4"/>
  </r>
  <r>
    <s v="S022641"/>
    <x v="110"/>
    <s v="PO144164"/>
    <s v="GRN183654"/>
    <n v="1"/>
    <s v="freight inwards"/>
    <s v="Manchester M27 4FG"/>
    <n v="127"/>
    <x v="2"/>
    <s v="Diesel"/>
    <n v="4.6990000000000004E-4"/>
  </r>
  <r>
    <s v="S022641"/>
    <x v="110"/>
    <s v="PO137979"/>
    <s v="GRN183790"/>
    <n v="1"/>
    <s v="Raw Material Surcharge"/>
    <s v="Manchester M27 4FG"/>
    <n v="127"/>
    <x v="2"/>
    <s v="Diesel"/>
    <n v="4.6990000000000004E-4"/>
  </r>
  <r>
    <s v="S024448"/>
    <x v="58"/>
    <s v="PO149607"/>
    <s v="GRN199951"/>
    <n v="101014516"/>
    <s v="20 MICRON PARTICLE FILTER, 2-5/8&quot; OD X 20&quot; LENGTH,"/>
    <s v="California 94560"/>
    <n v="5214"/>
    <x v="0"/>
    <s v="Crude"/>
    <n v="0.4181628"/>
  </r>
  <r>
    <s v="S022641"/>
    <x v="110"/>
    <s v="PO140211"/>
    <s v="GRN183884"/>
    <n v="21202051"/>
    <s v="M12 TO M12 LEAD STRAIGHT - 3M LONG"/>
    <s v="Manchester M27 4FG"/>
    <n v="127"/>
    <x v="2"/>
    <s v="Diesel"/>
    <n v="4.6990000000000004E-4"/>
  </r>
  <r>
    <s v="S022641"/>
    <x v="110"/>
    <s v="PO140211"/>
    <s v="GRN183885"/>
    <n v="21202051"/>
    <s v="M12 TO M12 LEAD STRAIGHT - 3M LONG"/>
    <s v="Manchester M27 4FG"/>
    <n v="127"/>
    <x v="2"/>
    <s v="Diesel"/>
    <n v="4.6990000000000004E-4"/>
  </r>
  <r>
    <s v="S022641"/>
    <x v="110"/>
    <s v="PO143517"/>
    <s v="GRN184095"/>
    <n v="1"/>
    <s v="Raw Material Surcharge"/>
    <s v="Manchester M27 4FG"/>
    <n v="127"/>
    <x v="2"/>
    <s v="Diesel"/>
    <n v="4.6990000000000004E-4"/>
  </r>
  <r>
    <s v="S022641"/>
    <x v="110"/>
    <s v="PO142557"/>
    <s v="GRN184249"/>
    <n v="1"/>
    <s v="Raw Material Surcharge"/>
    <s v="Manchester M27 4FG"/>
    <n v="127"/>
    <x v="2"/>
    <s v="Diesel"/>
    <n v="4.6990000000000004E-4"/>
  </r>
  <r>
    <s v="S022641"/>
    <x v="110"/>
    <s v="PO143763"/>
    <s v="GRN184258"/>
    <s v="11701-2589"/>
    <s v="MUIW ANALOG COUPLER COMPONENT"/>
    <s v="Manchester M27 4FG"/>
    <n v="127"/>
    <x v="2"/>
    <s v="Diesel"/>
    <n v="4.6990000000000004E-4"/>
  </r>
  <r>
    <s v="S001047"/>
    <x v="9"/>
    <s v="PO144821"/>
    <s v="GRN199961"/>
    <s v="11701-3091"/>
    <s v="SILICON PD - CDW04 - 5X5X10 THK - 8X2 ELEM - M13"/>
    <s v="81300 Johor Bahru Malaysia"/>
    <n v="6781"/>
    <x v="4"/>
    <s v="Aviation"/>
    <n v="1.1924057587200001"/>
  </r>
  <r>
    <s v="S022641"/>
    <x v="110"/>
    <s v="PO140232"/>
    <s v="GRN184259"/>
    <n v="1"/>
    <s v="TOTAL RAW MATERIAL SURCHARGES LINES 1-3"/>
    <s v="Manchester M27 4FG"/>
    <n v="127"/>
    <x v="2"/>
    <s v="Diesel"/>
    <n v="4.6990000000000004E-4"/>
  </r>
  <r>
    <s v="S001121"/>
    <x v="5"/>
    <s v="PO148977"/>
    <s v="GRN199966"/>
    <n v="13204807"/>
    <s v="RSLINX CLASSIC SINGLE NODE"/>
    <s v="Salford M5 4BE"/>
    <n v="103.6"/>
    <x v="2"/>
    <s v="Diesel"/>
    <n v="3.8331999999999998E-4"/>
  </r>
  <r>
    <s v="S001121"/>
    <x v="5"/>
    <s v="PO148978"/>
    <s v="GRN199968"/>
    <n v="13204807"/>
    <s v="RSLINX CLASSIC SINGLE NODE"/>
    <s v="Salford M5 4BE"/>
    <n v="103.6"/>
    <x v="2"/>
    <s v="Diesel"/>
    <n v="3.8331999999999998E-4"/>
  </r>
  <r>
    <s v="S022641"/>
    <x v="110"/>
    <s v="PO143518"/>
    <s v="GRN184280"/>
    <n v="34202035"/>
    <s v="M12 DOUBLE VALVE PLUG"/>
    <s v="Manchester M27 4FG"/>
    <n v="127"/>
    <x v="2"/>
    <s v="Diesel"/>
    <n v="4.6990000000000004E-4"/>
  </r>
  <r>
    <s v="S022641"/>
    <x v="110"/>
    <s v="PO143518"/>
    <s v="GRN184593"/>
    <n v="101047875"/>
    <s v="M12 FEMALE 90 DEG 4 POLE WITH OPEN CABLE 10M"/>
    <s v="Manchester M27 4FG"/>
    <n v="127"/>
    <x v="2"/>
    <s v="Diesel"/>
    <n v="4.6990000000000004E-4"/>
  </r>
  <r>
    <s v="S001047"/>
    <x v="9"/>
    <s v="PO144821"/>
    <s v="GRN199973"/>
    <n v="101026186"/>
    <s v="DIODE 2X8 ELEMENT PHOTO CDWO4 0.3MM THICK"/>
    <s v="81300 Johor Bahru Malaysia"/>
    <n v="6781"/>
    <x v="4"/>
    <s v="Aviation"/>
    <n v="1.1924057587200001"/>
  </r>
  <r>
    <s v="S022641"/>
    <x v="110"/>
    <s v="PO143533"/>
    <s v="GRN184596"/>
    <n v="31202063"/>
    <s v="FLEXIBLE CONDUIT 20MM TYPE EW-PA-M20/P16 (50M PER"/>
    <s v="Manchester M27 4FG"/>
    <n v="127"/>
    <x v="2"/>
    <s v="Diesel"/>
    <n v="4.6990000000000004E-4"/>
  </r>
  <r>
    <s v="S022641"/>
    <x v="110"/>
    <s v="PO142861"/>
    <s v="GRN184909"/>
    <n v="1"/>
    <s v="Raw Material Surcharge"/>
    <s v="Manchester M27 4FG"/>
    <n v="127"/>
    <x v="2"/>
    <s v="Diesel"/>
    <n v="4.6990000000000004E-4"/>
  </r>
  <r>
    <s v="S022641"/>
    <x v="110"/>
    <s v="PO140601"/>
    <s v="GRN184956"/>
    <n v="21205961"/>
    <s v="M12 ROUND PLUG CONNECTOR - M12 STRAIGHT 0.5MM2 PUR"/>
    <s v="Manchester M27 4FG"/>
    <n v="127"/>
    <x v="2"/>
    <s v="Diesel"/>
    <n v="4.6990000000000004E-4"/>
  </r>
  <r>
    <s v="S022641"/>
    <x v="110"/>
    <s v="PO140232"/>
    <s v="GRN184957"/>
    <n v="21205961"/>
    <s v="M12 ROUND PLUG CONNECTOR - M12 STRAIGHT 0.5MM2 PUR"/>
    <s v="Manchester M27 4FG"/>
    <n v="127"/>
    <x v="2"/>
    <s v="Diesel"/>
    <n v="4.6990000000000004E-4"/>
  </r>
  <r>
    <s v="S022641"/>
    <x v="110"/>
    <s v="PO144515"/>
    <s v="GRN184968"/>
    <n v="101047745"/>
    <s v="M12 MALE 0 DEG A-CODE WITH CABLE - 20M LONG"/>
    <s v="Manchester M27 4FG"/>
    <n v="127"/>
    <x v="2"/>
    <s v="Diesel"/>
    <n v="4.6990000000000004E-4"/>
  </r>
  <r>
    <s v="S022641"/>
    <x v="110"/>
    <s v="PO144733"/>
    <s v="GRN185005"/>
    <n v="101032726"/>
    <s v="M12 MALE FLANGE PLUG A CODED REAR MOUNT 0.2M LONG"/>
    <s v="Manchester M27 4FG"/>
    <n v="127"/>
    <x v="2"/>
    <s v="Diesel"/>
    <n v="4.6990000000000004E-4"/>
  </r>
  <r>
    <s v="S022641"/>
    <x v="110"/>
    <s v="PO143739"/>
    <s v="GRN185430"/>
    <n v="1"/>
    <s v="freight inwards"/>
    <s v="Manchester M27 4FG"/>
    <n v="127"/>
    <x v="2"/>
    <s v="Diesel"/>
    <n v="4.6990000000000004E-4"/>
  </r>
  <r>
    <s v="S022641"/>
    <x v="110"/>
    <s v="PO143517"/>
    <s v="GRN185431"/>
    <n v="1"/>
    <s v="freight inwards ( Raw-Mat. Surcharge"/>
    <s v="Manchester M27 4FG"/>
    <n v="127"/>
    <x v="2"/>
    <s v="Diesel"/>
    <n v="4.6990000000000004E-4"/>
  </r>
  <r>
    <s v="S022641"/>
    <x v="110"/>
    <s v="PO144515"/>
    <s v="GRN185445"/>
    <n v="1"/>
    <s v="freight inwards"/>
    <s v="Manchester M27 4FG"/>
    <n v="127"/>
    <x v="2"/>
    <s v="Diesel"/>
    <n v="4.6990000000000004E-4"/>
  </r>
  <r>
    <s v="S022641"/>
    <x v="110"/>
    <s v="PO143511"/>
    <s v="GRN185615"/>
    <n v="31202060"/>
    <s v="70MM FLANGE CONNECTION"/>
    <s v="Manchester M27 4FG"/>
    <n v="127"/>
    <x v="2"/>
    <s v="Diesel"/>
    <n v="4.6990000000000004E-4"/>
  </r>
  <r>
    <s v="S022641"/>
    <x v="110"/>
    <s v="PO143508"/>
    <s v="GRN185624"/>
    <n v="31202060"/>
    <s v="70MM FLANGE CONNECTION"/>
    <s v="Manchester M27 4FG"/>
    <n v="127"/>
    <x v="2"/>
    <s v="Diesel"/>
    <n v="4.6990000000000004E-4"/>
  </r>
  <r>
    <s v="S022641"/>
    <x v="110"/>
    <s v="PO141078"/>
    <s v="GRN185626"/>
    <s v="11700-3817"/>
    <s v="CLAMP CONDUIT 48MM"/>
    <s v="Manchester M27 4FG"/>
    <n v="127"/>
    <x v="2"/>
    <s v="Diesel"/>
    <n v="4.6990000000000004E-4"/>
  </r>
  <r>
    <s v="S022641"/>
    <x v="110"/>
    <s v="PO141078"/>
    <s v="GRN185627"/>
    <s v="11700-5395"/>
    <s v="CLAMP CONDUIT 36MM"/>
    <s v="Manchester M27 4FG"/>
    <n v="127"/>
    <x v="2"/>
    <s v="Diesel"/>
    <n v="4.6990000000000004E-4"/>
  </r>
  <r>
    <s v="S022641"/>
    <x v="110"/>
    <s v="PO141902"/>
    <s v="GRN185636"/>
    <n v="31202065"/>
    <s v="LEXIBLE CONDUIT 32MM TYPE EW-PA-M32/P29 (25M PER R"/>
    <s v="Manchester M27 4FG"/>
    <n v="127"/>
    <x v="2"/>
    <s v="Diesel"/>
    <n v="4.6990000000000004E-4"/>
  </r>
  <r>
    <s v="S022641"/>
    <x v="110"/>
    <s v="PO142862"/>
    <s v="GRN185638"/>
    <n v="31202060"/>
    <s v="70MM FLANGE CONNECTION"/>
    <s v="Manchester M27 4FG"/>
    <n v="127"/>
    <x v="2"/>
    <s v="Diesel"/>
    <n v="4.6990000000000004E-4"/>
  </r>
  <r>
    <s v="S022641"/>
    <x v="110"/>
    <s v="PO143518"/>
    <s v="GRN185640"/>
    <n v="31202091"/>
    <s v="GLAND 50MM"/>
    <s v="Manchester M27 4FG"/>
    <n v="127"/>
    <x v="2"/>
    <s v="Diesel"/>
    <n v="4.6990000000000004E-4"/>
  </r>
  <r>
    <s v="S022641"/>
    <x v="110"/>
    <s v="PO143533"/>
    <s v="GRN185811"/>
    <n v="31202063"/>
    <s v="FLEXIBLE CONDUIT 20MM TYPE EW-PA-M20/P16 (50M PER"/>
    <s v="Manchester M27 4FG"/>
    <n v="127"/>
    <x v="2"/>
    <s v="Diesel"/>
    <n v="4.6990000000000004E-4"/>
  </r>
  <r>
    <s v="S022641"/>
    <x v="110"/>
    <s v="PO144733"/>
    <s v="GRN185813"/>
    <n v="101027019"/>
    <s v="KDL/H CABLE ENTRY SYSTEM - KDL/H 24/12"/>
    <s v="Manchester M27 4FG"/>
    <n v="127"/>
    <x v="2"/>
    <s v="Diesel"/>
    <n v="4.6990000000000004E-4"/>
  </r>
  <r>
    <s v="S022641"/>
    <x v="110"/>
    <s v="PO144887"/>
    <s v="GRN185843"/>
    <n v="101035928"/>
    <s v="M12 MALE STRAIGHT TO CABLE 4 CORE - 20M LONG MURR"/>
    <s v="Manchester M27 4FG"/>
    <n v="127"/>
    <x v="2"/>
    <s v="Diesel"/>
    <n v="4.6990000000000004E-4"/>
  </r>
  <r>
    <s v="S022641"/>
    <x v="110"/>
    <s v="PO143716"/>
    <s v="GRN185965"/>
    <n v="21205961"/>
    <s v="M12 ROUND PLUG CONNECTOR - M12 STRAIGHT 0.5MM2 PUR"/>
    <s v="Manchester M27 4FG"/>
    <n v="127"/>
    <x v="2"/>
    <s v="Diesel"/>
    <n v="4.6990000000000004E-4"/>
  </r>
  <r>
    <s v="S022641"/>
    <x v="110"/>
    <s v="PO144315"/>
    <s v="GRN185990"/>
    <n v="21212167"/>
    <s v="M12 MALE CONNECTOR STRAIGHT WITH CABLE PUR-OB"/>
    <s v="Manchester M27 4FG"/>
    <n v="127"/>
    <x v="2"/>
    <s v="Diesel"/>
    <n v="4.6990000000000004E-4"/>
  </r>
  <r>
    <s v="S022641"/>
    <x v="110"/>
    <s v="PO144315"/>
    <s v="GRN185992"/>
    <n v="21202052"/>
    <s v="M12 XTREME MALE STRAIGHT/M12 FEMALE 90DEG  PUR-OB"/>
    <s v="Manchester M27 4FG"/>
    <n v="127"/>
    <x v="2"/>
    <s v="Diesel"/>
    <n v="4.6990000000000004E-4"/>
  </r>
  <r>
    <s v="S022641"/>
    <x v="110"/>
    <s v="PO142862"/>
    <s v="GRN185996"/>
    <n v="21212164"/>
    <s v="M12 MALE CONNECTOR STRAIGHT WITH CABLE PUR-OB 4X0."/>
    <s v="Manchester M27 4FG"/>
    <n v="127"/>
    <x v="2"/>
    <s v="Diesel"/>
    <n v="4.6990000000000004E-4"/>
  </r>
  <r>
    <s v="S022641"/>
    <x v="110"/>
    <s v="PO141902"/>
    <s v="GRN185997"/>
    <n v="101032725"/>
    <s v="M12 FEMALE FLANGE PLUG A CODED REAR MOUNT 0.2M LG"/>
    <s v="Manchester M27 4FG"/>
    <n v="127"/>
    <x v="2"/>
    <s v="Diesel"/>
    <n v="4.6990000000000004E-4"/>
  </r>
  <r>
    <s v="S022641"/>
    <x v="110"/>
    <s v="PO144316"/>
    <s v="GRN186014"/>
    <n v="21202055"/>
    <s v="M12 XTREME MALE STRAIGHT/M12 FEMALE 90DEG 10M LONG"/>
    <s v="Manchester M27 4FG"/>
    <n v="127"/>
    <x v="2"/>
    <s v="Diesel"/>
    <n v="4.6990000000000004E-4"/>
  </r>
  <r>
    <s v="S022641"/>
    <x v="110"/>
    <s v="PO143658"/>
    <s v="GRN186015"/>
    <n v="101021119"/>
    <s v="CABLE M12 FEMALE STRAIGHT 4 POLE OPEN WIRE 20MT"/>
    <s v="Manchester M27 4FG"/>
    <n v="127"/>
    <x v="2"/>
    <s v="Diesel"/>
    <n v="4.6990000000000004E-4"/>
  </r>
  <r>
    <s v="S023284"/>
    <x v="19"/>
    <s v="PO143148"/>
    <s v="GRN200009"/>
    <n v="101034024"/>
    <s v="MAIN CONTROL PANEL"/>
    <s v="Leicester LE19 2DT"/>
    <n v="144"/>
    <x v="1"/>
    <s v="Diesel"/>
    <n v="5.3280000000000001E-2"/>
  </r>
  <r>
    <s v="S023284"/>
    <x v="19"/>
    <s v="PO142075"/>
    <s v="GRN200010"/>
    <n v="101034024"/>
    <s v="MAIN CONTROL PANEL"/>
    <s v="Leicester LE19 2DT"/>
    <n v="144"/>
    <x v="1"/>
    <s v="Diesel"/>
    <n v="5.3280000000000001E-2"/>
  </r>
  <r>
    <s v="S022641"/>
    <x v="110"/>
    <s v="PO142862"/>
    <s v="GRN186171"/>
    <n v="1"/>
    <s v="Raw Material Surcharge"/>
    <s v="Manchester M27 4FG"/>
    <n v="127"/>
    <x v="2"/>
    <s v="Diesel"/>
    <n v="4.6990000000000004E-4"/>
  </r>
  <r>
    <s v="S022641"/>
    <x v="110"/>
    <s v="PO144887"/>
    <s v="GRN186182"/>
    <n v="1"/>
    <s v="freight inwards"/>
    <s v="Manchester M27 4FG"/>
    <n v="127"/>
    <x v="2"/>
    <s v="Diesel"/>
    <n v="4.6990000000000004E-4"/>
  </r>
  <r>
    <s v="S022641"/>
    <x v="110"/>
    <s v="PO140601"/>
    <s v="GRN186225"/>
    <n v="1"/>
    <s v="Raw Material Surcharge"/>
    <s v="Manchester M27 4FG"/>
    <n v="127"/>
    <x v="2"/>
    <s v="Diesel"/>
    <n v="4.6990000000000004E-4"/>
  </r>
  <r>
    <s v="S001121"/>
    <x v="5"/>
    <s v="PO143192"/>
    <s v="GRN200029"/>
    <n v="13204807"/>
    <s v="RSLINX CLASSIC SINGLE NODE"/>
    <s v="Salford M5 4BE"/>
    <n v="103.6"/>
    <x v="2"/>
    <s v="Diesel"/>
    <n v="3.8331999999999998E-4"/>
  </r>
  <r>
    <s v="S001121"/>
    <x v="5"/>
    <s v="PO150132"/>
    <s v="GRN200030"/>
    <s v="11700-6227"/>
    <s v="FACTORYTALK SE SITE EDITION STATION LICENSE 25 SCR"/>
    <s v="Salford M5 4BE"/>
    <n v="103.6"/>
    <x v="2"/>
    <s v="Diesel"/>
    <n v="3.8331999999999998E-4"/>
  </r>
  <r>
    <s v="S001121"/>
    <x v="5"/>
    <s v="PO149918"/>
    <s v="GRN200032"/>
    <s v="11700-6227"/>
    <s v="FACTORYTALK SE SITE EDITION STATION LICENSE 25 SCR"/>
    <s v="Salford M5 4BE"/>
    <n v="103.6"/>
    <x v="2"/>
    <s v="Diesel"/>
    <n v="3.8331999999999998E-4"/>
  </r>
  <r>
    <s v="S001121"/>
    <x v="5"/>
    <s v="PO150136"/>
    <s v="GRN200033"/>
    <s v="11700-6227"/>
    <s v="FACTORYTALK SE SITE EDITION STATION LICENSE 25 SCR"/>
    <s v="Salford M5 4BE"/>
    <n v="103.6"/>
    <x v="2"/>
    <s v="Diesel"/>
    <n v="3.8331999999999998E-4"/>
  </r>
  <r>
    <s v="S001121"/>
    <x v="5"/>
    <s v="PO150135"/>
    <s v="GRN200034"/>
    <s v="11700-6227"/>
    <s v="FACTORYTALK SE SITE EDITION STATION LICENSE 25 SCR"/>
    <s v="Salford M5 4BE"/>
    <n v="103.6"/>
    <x v="2"/>
    <s v="Diesel"/>
    <n v="3.8331999999999998E-4"/>
  </r>
  <r>
    <s v="S001121"/>
    <x v="5"/>
    <s v="PO150133"/>
    <s v="GRN200035"/>
    <s v="11700-6227"/>
    <s v="FACTORYTALK SE SITE EDITION STATION LICENSE 25 SCR"/>
    <s v="Salford M5 4BE"/>
    <n v="103.6"/>
    <x v="2"/>
    <s v="Diesel"/>
    <n v="3.8331999999999998E-4"/>
  </r>
  <r>
    <s v="S001121"/>
    <x v="5"/>
    <s v="PO149919"/>
    <s v="GRN200036"/>
    <s v="11700-6227"/>
    <s v="FACTORYTALK SE SITE EDITION STATION LICENSE 25 SCR"/>
    <s v="Salford M5 4BE"/>
    <n v="103.6"/>
    <x v="2"/>
    <s v="Diesel"/>
    <n v="3.8331999999999998E-4"/>
  </r>
  <r>
    <s v="S022641"/>
    <x v="110"/>
    <s v="PO144316"/>
    <s v="GRN186284"/>
    <n v="21202055"/>
    <s v="M12 XTREME MALE STRAIGHT/M12 FEMALE 90DEG 10M LONG"/>
    <s v="Manchester M27 4FG"/>
    <n v="127"/>
    <x v="2"/>
    <s v="Diesel"/>
    <n v="4.6990000000000004E-4"/>
  </r>
  <r>
    <s v="S022641"/>
    <x v="110"/>
    <s v="PO142557"/>
    <s v="GRN186487"/>
    <n v="34202380"/>
    <s v="T-COUPLER M12-MALE 5P/ 2 X M12-FEMALE 5P BR.2-4"/>
    <s v="Manchester M27 4FG"/>
    <n v="127"/>
    <x v="2"/>
    <s v="Diesel"/>
    <n v="4.6990000000000004E-4"/>
  </r>
  <r>
    <s v="S002239"/>
    <x v="17"/>
    <s v="PO143492"/>
    <s v="GRN197215"/>
    <n v="101022020"/>
    <s v="TCU - HV, 3.0 ton, -40 to +55 C"/>
    <s v="UT 84104"/>
    <n v="4725"/>
    <x v="4"/>
    <s v="Aviation"/>
    <n v="8.3086819200000015"/>
  </r>
  <r>
    <s v="S002239"/>
    <x v="17"/>
    <s v="PO143492"/>
    <s v="GRN197216"/>
    <n v="101022020"/>
    <s v="TCU - HV, 3.0 ton, -40 to +55 C"/>
    <s v="UT 84104"/>
    <n v="4725"/>
    <x v="4"/>
    <s v="Aviation"/>
    <n v="8.3086819200000015"/>
  </r>
  <r>
    <s v="S026947"/>
    <x v="107"/>
    <s v="PO143621"/>
    <s v="GRN204336"/>
    <s v="361-1020-1"/>
    <s v="VERTICAL DETECTOR BOX END PLATE"/>
    <s v="Manchester M34 3SW"/>
    <n v="64.599999999999994"/>
    <x v="3"/>
    <s v="Diesel"/>
    <n v="6.5682050000000006E-2"/>
  </r>
  <r>
    <s v="S022641"/>
    <x v="110"/>
    <s v="PO144733"/>
    <s v="GRN186602"/>
    <n v="1"/>
    <s v="Raw-Mat.Surcharge - LINE 10000"/>
    <s v="Manchester M27 4FG"/>
    <n v="127"/>
    <x v="2"/>
    <s v="Diesel"/>
    <n v="4.6990000000000004E-4"/>
  </r>
  <r>
    <s v="S022641"/>
    <x v="110"/>
    <s v="PO143519"/>
    <s v="GRN186612"/>
    <n v="101032952"/>
    <s v="M12 0 DEG CODING PLUG JUMPER PINS 1-4 MURR ELEKTRO"/>
    <s v="Manchester M27 4FG"/>
    <n v="127"/>
    <x v="2"/>
    <s v="Diesel"/>
    <n v="4.6990000000000004E-4"/>
  </r>
  <r>
    <s v="S001571"/>
    <x v="10"/>
    <s v="PO147650"/>
    <s v="GRN200055"/>
    <s v="11701-3108"/>
    <s v="MOUNTING KIT"/>
    <s v="St Albans AL1 5BN"/>
    <n v="298"/>
    <x v="2"/>
    <s v="Diesel"/>
    <n v="1.1026E-3"/>
  </r>
  <r>
    <s v="S001571"/>
    <x v="10"/>
    <s v="PO145822"/>
    <s v="GRN200056"/>
    <n v="2145062"/>
    <s v="SUPPLY CABLE M12 x 5 4 OPEN WIRES 10M CORDLESS RF-"/>
    <s v="St Albans AL1 5BN"/>
    <n v="298"/>
    <x v="2"/>
    <s v="Diesel"/>
    <n v="1.1026E-3"/>
  </r>
  <r>
    <s v="S001571"/>
    <x v="10"/>
    <s v="PO147474"/>
    <s v="GRN200057"/>
    <n v="101012395"/>
    <s v="SICK 2D LIDAR LASER SENSOR TIM351-2134001"/>
    <s v="St Albans AL1 5BN"/>
    <n v="298"/>
    <x v="2"/>
    <s v="Diesel"/>
    <n v="1.1026E-3"/>
  </r>
  <r>
    <s v="S001571"/>
    <x v="10"/>
    <s v="PO149358"/>
    <s v="GRN200058"/>
    <n v="42205718"/>
    <s v="WEATHER HOOD (180) VERTICAL MOUNTING"/>
    <s v="St Albans AL1 5BN"/>
    <n v="298"/>
    <x v="2"/>
    <s v="Diesel"/>
    <n v="1.1026E-3"/>
  </r>
  <r>
    <s v="S001571"/>
    <x v="10"/>
    <s v="PO144778"/>
    <s v="GRN200059"/>
    <s v="11700-1538"/>
    <s v="LASER SCANNER 190 DEG  1-40M OBJ DETECTOR"/>
    <s v="St Albans AL1 5BN"/>
    <n v="298"/>
    <x v="2"/>
    <s v="Diesel"/>
    <n v="1.1026E-3"/>
  </r>
  <r>
    <s v="S001571"/>
    <x v="10"/>
    <s v="PO144238"/>
    <s v="GRN200060"/>
    <n v="21202430"/>
    <s v="ETHERNET PATCH CABLE M12 4-PIN TO RJ-45 - 10M LONG"/>
    <s v="St Albans AL1 5BN"/>
    <n v="298"/>
    <x v="2"/>
    <s v="Diesel"/>
    <n v="1.1026E-3"/>
  </r>
  <r>
    <s v="S001571"/>
    <x v="10"/>
    <s v="PO145260"/>
    <s v="GRN200061"/>
    <s v="11700-1538"/>
    <s v="LASER SCANNER 190 DEG  1-40M OBJ DETECTOR"/>
    <s v="St Albans AL1 5BN"/>
    <n v="298"/>
    <x v="2"/>
    <s v="Diesel"/>
    <n v="1.1026E-3"/>
  </r>
  <r>
    <s v="S022641"/>
    <x v="110"/>
    <s v="PO144316"/>
    <s v="GRN186630"/>
    <n v="21202054"/>
    <s v="M12 XTREME MALE STRAIGHT/M12 FEMALE 90DEG 5M LONG"/>
    <s v="Manchester M27 4FG"/>
    <n v="127"/>
    <x v="2"/>
    <s v="Diesel"/>
    <n v="4.6990000000000004E-4"/>
  </r>
  <r>
    <s v="S022641"/>
    <x v="110"/>
    <s v="PO145628"/>
    <s v="GRN186727"/>
    <n v="101021119"/>
    <s v="CABLE M12 FEMALE STRAIGHT 4 POLE OPEN WIRE 20MT"/>
    <s v="Manchester M27 4FG"/>
    <n v="127"/>
    <x v="2"/>
    <s v="Diesel"/>
    <n v="4.6990000000000004E-4"/>
  </r>
  <r>
    <s v="S001571"/>
    <x v="10"/>
    <s v="PO149117"/>
    <s v="GRN200064"/>
    <n v="101035717"/>
    <s v="ULTRASONIC DISTANCE SENSOR UM30 RANGE 30-350MM"/>
    <s v="St Albans AL1 5BN"/>
    <n v="298"/>
    <x v="2"/>
    <s v="Diesel"/>
    <n v="1.1026E-3"/>
  </r>
  <r>
    <s v="S022641"/>
    <x v="110"/>
    <s v="PO142861"/>
    <s v="GRN186822"/>
    <n v="21202058"/>
    <s v="M12 TO M12 CAN BUS CABLE 10M"/>
    <s v="Manchester M27 4FG"/>
    <n v="127"/>
    <x v="2"/>
    <s v="Diesel"/>
    <n v="4.6990000000000004E-4"/>
  </r>
  <r>
    <s v="S022641"/>
    <x v="110"/>
    <s v="PO141078"/>
    <s v="GRN186862"/>
    <n v="31202075"/>
    <s v="50MM FLEXIBLE CONDUIT (25M PER ROLL)"/>
    <s v="Manchester M27 4FG"/>
    <n v="127"/>
    <x v="2"/>
    <s v="Diesel"/>
    <n v="4.6990000000000004E-4"/>
  </r>
  <r>
    <s v="S022641"/>
    <x v="110"/>
    <s v="PO143508"/>
    <s v="GRN186865"/>
    <n v="21202051"/>
    <s v="M12 TO M12 LEAD STRAIGHT - 3M LONG"/>
    <s v="Manchester M27 4FG"/>
    <n v="127"/>
    <x v="2"/>
    <s v="Diesel"/>
    <n v="4.6990000000000004E-4"/>
  </r>
  <r>
    <s v="S022641"/>
    <x v="110"/>
    <s v="PO141078"/>
    <s v="GRN186866"/>
    <n v="1"/>
    <s v="Raw Material Surcharge"/>
    <s v="Manchester M27 4FG"/>
    <n v="127"/>
    <x v="2"/>
    <s v="Diesel"/>
    <n v="4.6990000000000004E-4"/>
  </r>
  <r>
    <s v="S022641"/>
    <x v="110"/>
    <s v="PO143518"/>
    <s v="GRN186935"/>
    <n v="1"/>
    <s v="Raw Material Surcharge"/>
    <s v="Manchester M27 4FG"/>
    <n v="127"/>
    <x v="2"/>
    <s v="Diesel"/>
    <n v="4.6990000000000004E-4"/>
  </r>
  <r>
    <s v="S022641"/>
    <x v="110"/>
    <s v="PO144315"/>
    <s v="GRN186939"/>
    <n v="1"/>
    <s v="freight inwards"/>
    <s v="Manchester M27 4FG"/>
    <n v="127"/>
    <x v="2"/>
    <s v="Diesel"/>
    <n v="4.6990000000000004E-4"/>
  </r>
  <r>
    <s v="S022641"/>
    <x v="110"/>
    <s v="PO144316"/>
    <s v="GRN186950"/>
    <n v="1"/>
    <s v="freight inwards"/>
    <s v="Manchester M27 4FG"/>
    <n v="127"/>
    <x v="2"/>
    <s v="Diesel"/>
    <n v="4.6990000000000004E-4"/>
  </r>
  <r>
    <s v="S022641"/>
    <x v="110"/>
    <s v="PO142557"/>
    <s v="GRN186964"/>
    <n v="1"/>
    <s v="Raw Material Surcharge"/>
    <s v="Manchester M27 4FG"/>
    <n v="127"/>
    <x v="2"/>
    <s v="Diesel"/>
    <n v="4.6990000000000004E-4"/>
  </r>
  <r>
    <s v="S022641"/>
    <x v="110"/>
    <s v="PO143533"/>
    <s v="GRN187041"/>
    <n v="1"/>
    <s v="freight inwards"/>
    <s v="Manchester M27 4FG"/>
    <n v="127"/>
    <x v="2"/>
    <s v="Diesel"/>
    <n v="4.6990000000000004E-4"/>
  </r>
  <r>
    <s v="S022641"/>
    <x v="110"/>
    <s v="PO144315"/>
    <s v="GRN187113"/>
    <n v="1"/>
    <s v="freight inwards"/>
    <s v="Manchester M27 4FG"/>
    <n v="127"/>
    <x v="2"/>
    <s v="Diesel"/>
    <n v="4.6990000000000004E-4"/>
  </r>
  <r>
    <s v="S024190"/>
    <x v="22"/>
    <s v="PO149092"/>
    <s v="GRN200081"/>
    <n v="40259953"/>
    <s v="TICO MOUNTING PAD 50 X 80 X 12.5"/>
    <s v="Stockport SK4 2JT"/>
    <n v="22.2"/>
    <x v="1"/>
    <s v="Diesel"/>
    <n v="8.2140000000000008E-3"/>
  </r>
  <r>
    <s v="S024190"/>
    <x v="22"/>
    <s v="PO148556"/>
    <s v="GRN200082"/>
    <s v="340-1085-1"/>
    <s v="LINAC GLIDE STRIP"/>
    <s v="Stockport SK4 2JT"/>
    <n v="22.2"/>
    <x v="1"/>
    <s v="Diesel"/>
    <n v="8.2140000000000008E-3"/>
  </r>
  <r>
    <s v="S022641"/>
    <x v="110"/>
    <s v="PO140207"/>
    <s v="GRN187114"/>
    <n v="101032726"/>
    <s v="M12 MALE FLANGE PLUG A CODED REAR MOUNT 0.2M LONG"/>
    <s v="Manchester M27 4FG"/>
    <n v="127"/>
    <x v="2"/>
    <s v="Diesel"/>
    <n v="4.6990000000000004E-4"/>
  </r>
  <r>
    <s v="S022641"/>
    <x v="110"/>
    <s v="PO143511"/>
    <s v="GRN187115"/>
    <n v="1"/>
    <s v="freight inwards"/>
    <s v="Manchester M27 4FG"/>
    <n v="127"/>
    <x v="2"/>
    <s v="Diesel"/>
    <n v="4.6990000000000004E-4"/>
  </r>
  <r>
    <s v="S022641"/>
    <x v="110"/>
    <s v="PO143511"/>
    <s v="GRN187117"/>
    <n v="21202051"/>
    <s v="M12 TO M12 LEAD STRAIGHT - 3M LONG"/>
    <s v="Manchester M27 4FG"/>
    <n v="127"/>
    <x v="2"/>
    <s v="Diesel"/>
    <n v="4.6990000000000004E-4"/>
  </r>
  <r>
    <s v="S022641"/>
    <x v="110"/>
    <s v="PO144316"/>
    <s v="GRN187119"/>
    <n v="1"/>
    <s v="Raw Material Surcharge"/>
    <s v="Manchester M27 4FG"/>
    <n v="127"/>
    <x v="2"/>
    <s v="Diesel"/>
    <n v="4.6990000000000004E-4"/>
  </r>
  <r>
    <s v="S022641"/>
    <x v="110"/>
    <s v="PO141902"/>
    <s v="GRN187255"/>
    <n v="1"/>
    <s v="Raw Material Surcharge"/>
    <s v="Manchester M27 4FG"/>
    <n v="127"/>
    <x v="2"/>
    <s v="Diesel"/>
    <n v="4.6990000000000004E-4"/>
  </r>
  <r>
    <s v="S022641"/>
    <x v="110"/>
    <s v="PO144315"/>
    <s v="GRN187323"/>
    <s v="11700-3817"/>
    <s v="CLAMP CONDUIT 48MM"/>
    <s v="Manchester M27 4FG"/>
    <n v="127"/>
    <x v="2"/>
    <s v="Diesel"/>
    <n v="4.6990000000000004E-4"/>
  </r>
  <r>
    <s v="S022641"/>
    <x v="110"/>
    <s v="PO143508"/>
    <s v="GRN187325"/>
    <n v="31202065"/>
    <s v="FLEXIBLE CONDUIT 32MM TYPE EW-PA-M32/P29 (25M PER"/>
    <s v="Manchester M27 4FG"/>
    <n v="127"/>
    <x v="2"/>
    <s v="Diesel"/>
    <n v="4.6990000000000004E-4"/>
  </r>
  <r>
    <s v="S022641"/>
    <x v="110"/>
    <s v="PO141902"/>
    <s v="GRN187418"/>
    <n v="1"/>
    <s v="Raw Material Surcharge"/>
    <s v="Manchester M27 4FG"/>
    <n v="127"/>
    <x v="2"/>
    <s v="Diesel"/>
    <n v="4.6990000000000004E-4"/>
  </r>
  <r>
    <s v="S022641"/>
    <x v="110"/>
    <s v="PO143519"/>
    <s v="GRN187431"/>
    <n v="1"/>
    <s v="Raw Material Surcharge"/>
    <s v="Manchester M27 4FG"/>
    <n v="127"/>
    <x v="2"/>
    <s v="Diesel"/>
    <n v="4.6990000000000004E-4"/>
  </r>
  <r>
    <s v="S001571"/>
    <x v="10"/>
    <s v="PO149821"/>
    <s v="GRN200095"/>
    <n v="57205719"/>
    <s v="MOUNTING KIT 1"/>
    <s v="St Albans AL1 5BN"/>
    <n v="298"/>
    <x v="2"/>
    <s v="Diesel"/>
    <n v="1.1026E-3"/>
  </r>
  <r>
    <s v="S022641"/>
    <x v="110"/>
    <s v="PO141902"/>
    <s v="GRN187586"/>
    <n v="1"/>
    <s v="freight inwards againd invoice 510228754 18/04"/>
    <s v="Manchester M27 4FG"/>
    <n v="127"/>
    <x v="2"/>
    <s v="Diesel"/>
    <n v="4.6990000000000004E-4"/>
  </r>
  <r>
    <s v="S022641"/>
    <x v="110"/>
    <s v="PO144315"/>
    <s v="GRN187622"/>
    <n v="21202051"/>
    <s v="M12 TO M12 LEAD STRAIGHT - 3M LONG"/>
    <s v="Manchester M27 4FG"/>
    <n v="127"/>
    <x v="2"/>
    <s v="Diesel"/>
    <n v="4.6990000000000004E-4"/>
  </r>
  <r>
    <s v="S000892"/>
    <x v="16"/>
    <s v="PO150178"/>
    <s v="GRN200100"/>
    <n v="101044665"/>
    <s v="5 PORT USB 3.0 EXTERNAL MULTI CARD READER"/>
    <s v="Stockport SK4 2JT"/>
    <n v="55"/>
    <x v="2"/>
    <s v="Diesel"/>
    <n v="2.0350000000000001E-4"/>
  </r>
  <r>
    <s v="S022641"/>
    <x v="110"/>
    <s v="PO145216"/>
    <s v="GRN187630"/>
    <n v="21202052"/>
    <s v="M12 XTREME MALE STRAIGHT/M12 FEMALE 90DEG  PUR-OB"/>
    <s v="Manchester M27 4FG"/>
    <n v="127"/>
    <x v="2"/>
    <s v="Diesel"/>
    <n v="4.6990000000000004E-4"/>
  </r>
  <r>
    <s v="S022641"/>
    <x v="110"/>
    <s v="PO143533"/>
    <s v="GRN187632"/>
    <n v="31202075"/>
    <s v="50MM FLEXIBLE CONDUIT (25M PER ROLL)"/>
    <s v="Manchester M27 4FG"/>
    <n v="127"/>
    <x v="2"/>
    <s v="Diesel"/>
    <n v="4.6990000000000004E-4"/>
  </r>
  <r>
    <s v="S022641"/>
    <x v="110"/>
    <s v="PO145752"/>
    <s v="GRN187886"/>
    <n v="101047875"/>
    <s v="M12 FEMALE 90 DEG 4 POLE WITH OPEN CABLE 10M"/>
    <s v="Manchester M27 4FG"/>
    <n v="127"/>
    <x v="2"/>
    <s v="Diesel"/>
    <n v="4.6990000000000004E-4"/>
  </r>
  <r>
    <s v="S022641"/>
    <x v="110"/>
    <s v="PO142861"/>
    <s v="GRN187939"/>
    <n v="21202053"/>
    <s v="M12 XTREME MALE STRAIGHT/M12 FEMALE 90DEG 3M LONG"/>
    <s v="Manchester M27 4FG"/>
    <n v="127"/>
    <x v="2"/>
    <s v="Diesel"/>
    <n v="4.6990000000000004E-4"/>
  </r>
  <r>
    <s v="S022845"/>
    <x v="24"/>
    <s v="PO148615"/>
    <s v="GRN200113"/>
    <n v="101042130"/>
    <s v="CONFIGURED 40KVA UPS SYSTEM WITH BATTERY PACK"/>
    <s v="Warrington WA3 3JD"/>
    <n v="118"/>
    <x v="3"/>
    <s v="Diesel"/>
    <n v="0.1199765"/>
  </r>
  <r>
    <s v="S026602"/>
    <x v="12"/>
    <s v="PO150050"/>
    <s v="GRN200116"/>
    <n v="10204320"/>
    <s v="AIR FILTER OUTER - JCB"/>
    <s v="Watford WD24 7GG"/>
    <n v="302"/>
    <x v="2"/>
    <s v="Diesl"/>
    <n v="1.1173999999999999E-3"/>
  </r>
  <r>
    <s v="S022641"/>
    <x v="110"/>
    <s v="PO145543"/>
    <s v="GRN187946"/>
    <n v="34202560"/>
    <s v="CABLE ENTRY PLATE METAL TYPE 149 (149 X 339MM)"/>
    <s v="Manchester M27 4FG"/>
    <n v="127"/>
    <x v="2"/>
    <s v="Diesel"/>
    <n v="4.6990000000000004E-4"/>
  </r>
  <r>
    <s v="S022641"/>
    <x v="110"/>
    <s v="PO142862"/>
    <s v="GRN187947"/>
    <n v="21205946"/>
    <s v="M12 ROUND PLUG MALE STRAIGHT CONNECTOR 10M BLACK"/>
    <s v="Manchester M27 4FG"/>
    <n v="127"/>
    <x v="2"/>
    <s v="Diesel"/>
    <n v="4.6990000000000004E-4"/>
  </r>
  <r>
    <s v="S022641"/>
    <x v="110"/>
    <s v="PO145752"/>
    <s v="GRN187950"/>
    <s v="11700-5395"/>
    <s v="CLAMP CONDUIT 36MM (UH-S M40/P36 stable holder)"/>
    <s v="Manchester M27 4FG"/>
    <n v="127"/>
    <x v="2"/>
    <s v="Diesel"/>
    <n v="4.6990000000000004E-4"/>
  </r>
  <r>
    <s v="S022641"/>
    <x v="110"/>
    <s v="PO143512"/>
    <s v="GRN187953"/>
    <n v="31202060"/>
    <s v="70MM FLANGE CONNECTION"/>
    <s v="Manchester M27 4FG"/>
    <n v="127"/>
    <x v="2"/>
    <s v="Diesel"/>
    <n v="4.6990000000000004E-4"/>
  </r>
  <r>
    <s v="S022641"/>
    <x v="110"/>
    <s v="PO146131"/>
    <s v="GRN188109"/>
    <n v="101046586"/>
    <s v="M12 FEMALE 0 DEG A-CODE CABLE 3M MURR ELEKTRONIK 7"/>
    <s v="Manchester M27 4FG"/>
    <n v="127"/>
    <x v="2"/>
    <s v="Diesel"/>
    <n v="4.6990000000000004E-4"/>
  </r>
  <r>
    <s v="S022641"/>
    <x v="110"/>
    <s v="PO145216"/>
    <s v="GRN188110"/>
    <n v="21202052"/>
    <s v="M12 XTREME MALE STRAIGHT/M12 FEMALE 90DEG  PUR-OB"/>
    <s v="Manchester M27 4FG"/>
    <n v="127"/>
    <x v="2"/>
    <s v="Diesel"/>
    <n v="4.6990000000000004E-4"/>
  </r>
  <r>
    <s v="S001121"/>
    <x v="5"/>
    <s v="PO149584"/>
    <s v="GRN200134"/>
    <n v="101025827"/>
    <s v="KEYSWITCH 2-POS LEFT REMOVAL MAINTAINED METAL"/>
    <s v="Salford M5 4BE"/>
    <n v="103.6"/>
    <x v="2"/>
    <s v="Diesel"/>
    <n v="3.8331999999999998E-4"/>
  </r>
  <r>
    <s v="S001121"/>
    <x v="5"/>
    <s v="PO146484"/>
    <s v="GRN200135"/>
    <n v="50205991"/>
    <s v="1492 JUMPER BARS CJR NO COVER 8 5 POLE - BLACK"/>
    <s v="Salford M5 4BE"/>
    <n v="103.6"/>
    <x v="2"/>
    <s v="Diesel"/>
    <n v="3.8331999999999998E-4"/>
  </r>
  <r>
    <s v="S001121"/>
    <x v="5"/>
    <s v="PO147992"/>
    <s v="GRN200136"/>
    <n v="51200794"/>
    <s v="1 HOLE YELLOW PLASTIC ENCLOSURE METRIC CONDUIT KNO"/>
    <s v="Salford M5 4BE"/>
    <n v="103.6"/>
    <x v="2"/>
    <s v="Diesel"/>
    <n v="3.8331999999999998E-4"/>
  </r>
  <r>
    <s v="S001121"/>
    <x v="5"/>
    <s v="PO147851"/>
    <s v="GRN200137"/>
    <n v="5145010"/>
    <s v="INSPECTION DOOR INT SWITCH 2 X N/C SLIM MAGNETIC"/>
    <s v="Salford M5 4BE"/>
    <n v="103.6"/>
    <x v="2"/>
    <s v="Diesel"/>
    <n v="3.8331999999999998E-4"/>
  </r>
  <r>
    <s v="S001121"/>
    <x v="5"/>
    <s v="PO147688"/>
    <s v="GRN200138"/>
    <n v="51200797"/>
    <s v="INTEGRATED LED LATCH MOUNT 24V AC/DC RED"/>
    <s v="Salford M5 4BE"/>
    <n v="103.6"/>
    <x v="2"/>
    <s v="Diesel"/>
    <n v="3.8331999999999998E-4"/>
  </r>
  <r>
    <s v="S022641"/>
    <x v="110"/>
    <s v="PO145543"/>
    <s v="GRN188153"/>
    <n v="34202560"/>
    <s v="CABLE ENTRY PLATE METAL TYPE 149 (149 X 339MM)"/>
    <s v="Manchester M27 4FG"/>
    <n v="127"/>
    <x v="2"/>
    <s v="Diesel"/>
    <n v="4.6990000000000004E-4"/>
  </r>
  <r>
    <s v="S022641"/>
    <x v="110"/>
    <s v="PO143519"/>
    <s v="GRN188437"/>
    <n v="34202035"/>
    <s v="M12 DOUBLE VALVE PLUG"/>
    <s v="Manchester M27 4FG"/>
    <n v="127"/>
    <x v="2"/>
    <s v="Diesel"/>
    <n v="4.6990000000000004E-4"/>
  </r>
  <r>
    <s v="S022641"/>
    <x v="110"/>
    <s v="PO141078"/>
    <s v="GRN188615"/>
    <s v="11700-3817"/>
    <s v="CLAMP CONDUIT 48MM"/>
    <s v="Manchester M27 4FG"/>
    <n v="127"/>
    <x v="2"/>
    <s v="Diesel"/>
    <n v="4.6990000000000004E-4"/>
  </r>
  <r>
    <s v="S023222"/>
    <x v="11"/>
    <s v="PO146369"/>
    <s v="GRN200142"/>
    <n v="101032680"/>
    <s v="TOWER LIGHT RED/YELLOW FLASHING INDICATOR 12-30VDC"/>
    <s v="Wickford SS11 8YT"/>
    <n v="390"/>
    <x v="2"/>
    <s v="Diesel"/>
    <n v="1.4430000000000001E-3"/>
  </r>
  <r>
    <s v="S025033"/>
    <x v="23"/>
    <s v="PO148983"/>
    <s v="GRN200144"/>
    <n v="101045600"/>
    <s v="DEUTSCH 2 PINS AND MALE CONNECTOR"/>
    <s v="Nantwich CW5 6DX"/>
    <n v="44.6"/>
    <x v="2"/>
    <s v="Diesel"/>
    <n v="1.6501999999999999E-4"/>
  </r>
  <r>
    <s v="S022641"/>
    <x v="110"/>
    <s v="PO143519"/>
    <s v="GRN188621"/>
    <n v="101047875"/>
    <s v="M12 FEMALE 90 DEG 4 POLE WITH OPEN CABLE 10M"/>
    <s v="Manchester M27 4FG"/>
    <n v="127"/>
    <x v="2"/>
    <s v="Diesel"/>
    <n v="4.6990000000000004E-4"/>
  </r>
  <r>
    <s v="S022641"/>
    <x v="110"/>
    <s v="PO141902"/>
    <s v="GRN188623"/>
    <n v="21202055"/>
    <s v="M12 XTREME MALE STRAIGHT/M12 FEMALE 90DEG 10M LONG"/>
    <s v="Manchester M27 4FG"/>
    <n v="127"/>
    <x v="2"/>
    <s v="Diesel"/>
    <n v="4.6990000000000004E-4"/>
  </r>
  <r>
    <s v="S022641"/>
    <x v="110"/>
    <s v="PO146131"/>
    <s v="GRN188867"/>
    <s v="11701-3046"/>
    <s v="M12 MALE A-CODE 5 X 0.75MM 10M"/>
    <s v="Manchester M27 4FG"/>
    <n v="127"/>
    <x v="2"/>
    <s v="Diesel"/>
    <n v="4.6990000000000004E-4"/>
  </r>
  <r>
    <s v="S022641"/>
    <x v="110"/>
    <s v="PO144164"/>
    <s v="GRN188875"/>
    <n v="101022180"/>
    <s v="M12 FEMALE STRAIGHT WITH CABLE 4X0.34 - 5M LONG"/>
    <s v="Manchester M27 4FG"/>
    <n v="127"/>
    <x v="2"/>
    <s v="Diesel"/>
    <n v="4.6990000000000004E-4"/>
  </r>
  <r>
    <s v="S025033"/>
    <x v="23"/>
    <s v="PO142817"/>
    <s v="GRN200149"/>
    <s v="11701-2037"/>
    <s v="60W 4800 LUMEN SQUARE LED WORK LIGHT, 24V"/>
    <s v="Nantwich CW5 6DX"/>
    <n v="44.6"/>
    <x v="2"/>
    <s v="Diesel"/>
    <n v="1.6501999999999999E-4"/>
  </r>
  <r>
    <s v="S022641"/>
    <x v="110"/>
    <s v="PO145543"/>
    <s v="GRN188975"/>
    <n v="1"/>
    <s v="RAW SURCHARGE"/>
    <s v="Manchester M27 4FG"/>
    <n v="127"/>
    <x v="2"/>
    <s v="Diesel"/>
    <n v="4.6990000000000004E-4"/>
  </r>
  <r>
    <s v="S022641"/>
    <x v="110"/>
    <s v="PO142862"/>
    <s v="GRN189027"/>
    <n v="21212164"/>
    <s v="M12 MALE CONNECTOR STRAIGHT WITH CABLE PUR-OB 4X0."/>
    <s v="Manchester M27 4FG"/>
    <n v="127"/>
    <x v="2"/>
    <s v="Diesel"/>
    <n v="4.6990000000000004E-4"/>
  </r>
  <r>
    <s v="S022641"/>
    <x v="110"/>
    <s v="PO145926"/>
    <s v="GRN189028"/>
    <n v="101021119"/>
    <s v="CABLE M12 FEMALE STRAIGHT 4 POLE OPEN WIRE 20MT"/>
    <s v="Manchester M27 4FG"/>
    <n v="127"/>
    <x v="2"/>
    <s v="Diesel"/>
    <n v="4.6990000000000004E-4"/>
  </r>
  <r>
    <s v="S022641"/>
    <x v="110"/>
    <s v="PO141078"/>
    <s v="GRN189034"/>
    <s v="11700-3817"/>
    <s v="CLAMP CONDUIT 48MM"/>
    <s v="Manchester M27 4FG"/>
    <n v="127"/>
    <x v="2"/>
    <s v="Diesel"/>
    <n v="4.6990000000000004E-4"/>
  </r>
  <r>
    <s v="S022641"/>
    <x v="110"/>
    <s v="PO145216"/>
    <s v="GRN189222"/>
    <n v="1"/>
    <s v="Raw material surcharge"/>
    <s v="Manchester M27 4FG"/>
    <n v="127"/>
    <x v="2"/>
    <s v="Diesel"/>
    <n v="4.6990000000000004E-4"/>
  </r>
  <r>
    <s v="S022641"/>
    <x v="110"/>
    <s v="PO142861"/>
    <s v="GRN189262"/>
    <n v="1"/>
    <s v="freight inwards - Material Sucharge"/>
    <s v="Manchester M27 4FG"/>
    <n v="127"/>
    <x v="2"/>
    <s v="Diesel"/>
    <n v="4.6990000000000004E-4"/>
  </r>
  <r>
    <s v="S022641"/>
    <x v="110"/>
    <s v="PO141674"/>
    <s v="GRN189344"/>
    <n v="1"/>
    <s v="Material surchage"/>
    <s v="Manchester M27 4FG"/>
    <n v="127"/>
    <x v="2"/>
    <s v="Diesel"/>
    <n v="4.6990000000000004E-4"/>
  </r>
  <r>
    <s v="S022670"/>
    <x v="26"/>
    <s v="PO149386"/>
    <s v="GRN200163"/>
    <s v="11700-7009"/>
    <s v="WASHER TWO-PART LOCKING  3/4IN ZINC"/>
    <s v="Congleton CW12 1HR"/>
    <n v="12.8"/>
    <x v="2"/>
    <s v="Diesel"/>
    <n v="4.7360000000000001E-5"/>
  </r>
  <r>
    <s v="S022641"/>
    <x v="110"/>
    <s v="PO143533"/>
    <s v="GRN189391"/>
    <n v="31202077"/>
    <s v="12MM SPLIT CONDUIT - EWT-PA M12/P9 (50M PER ROLL)"/>
    <s v="Manchester M27 4FG"/>
    <n v="127"/>
    <x v="2"/>
    <s v="Diesel"/>
    <n v="4.6990000000000004E-4"/>
  </r>
  <r>
    <s v="S022641"/>
    <x v="110"/>
    <s v="PO142862"/>
    <s v="GRN189394"/>
    <n v="1"/>
    <s v="freight inwards"/>
    <s v="Manchester M27 4FG"/>
    <n v="127"/>
    <x v="2"/>
    <s v="Diesel"/>
    <n v="4.6990000000000004E-4"/>
  </r>
  <r>
    <s v="S022641"/>
    <x v="110"/>
    <s v="PO143508"/>
    <s v="GRN189395"/>
    <n v="1"/>
    <s v="Material Surchage"/>
    <s v="Manchester M27 4FG"/>
    <n v="127"/>
    <x v="2"/>
    <s v="Diesel"/>
    <n v="4.6990000000000004E-4"/>
  </r>
  <r>
    <s v="S023284"/>
    <x v="19"/>
    <s v="PO145595"/>
    <s v="GRN200167"/>
    <n v="101023697"/>
    <s v="CAR VIEW PLAZA OPERATOR PANEL"/>
    <s v="Leicester LE19 2DT"/>
    <n v="144"/>
    <x v="1"/>
    <s v="Diesel"/>
    <n v="5.3280000000000001E-2"/>
  </r>
  <r>
    <s v="S022641"/>
    <x v="110"/>
    <s v="PO141078"/>
    <s v="GRN189396"/>
    <n v="1"/>
    <s v="freight inwards"/>
    <s v="Manchester M27 4FG"/>
    <n v="127"/>
    <x v="2"/>
    <s v="Diesel"/>
    <n v="4.6990000000000004E-4"/>
  </r>
  <r>
    <s v="S022641"/>
    <x v="110"/>
    <s v="PO141902"/>
    <s v="GRN189397"/>
    <n v="1"/>
    <s v="freight inwards"/>
    <s v="Manchester M27 4FG"/>
    <n v="127"/>
    <x v="2"/>
    <s v="Diesel"/>
    <n v="4.6990000000000004E-4"/>
  </r>
  <r>
    <s v="S022641"/>
    <x v="110"/>
    <s v="PO143519"/>
    <s v="GRN189398"/>
    <n v="1"/>
    <s v="Material Charge"/>
    <s v="Manchester M27 4FG"/>
    <n v="127"/>
    <x v="2"/>
    <s v="Diesel"/>
    <n v="4.6990000000000004E-4"/>
  </r>
  <r>
    <s v="S022641"/>
    <x v="110"/>
    <s v="PO145216"/>
    <s v="GRN189399"/>
    <n v="1"/>
    <s v="Material Surcharge"/>
    <s v="Manchester M27 4FG"/>
    <n v="127"/>
    <x v="2"/>
    <s v="Diesel"/>
    <n v="4.6990000000000004E-4"/>
  </r>
  <r>
    <s v="S022641"/>
    <x v="110"/>
    <s v="PO143508"/>
    <s v="GRN189400"/>
    <n v="31202069"/>
    <s v="16MM CLIP"/>
    <s v="Manchester M27 4FG"/>
    <n v="127"/>
    <x v="2"/>
    <s v="Diesel"/>
    <n v="4.6990000000000004E-4"/>
  </r>
  <r>
    <s v="S022641"/>
    <x v="110"/>
    <s v="PO143513"/>
    <s v="GRN189411"/>
    <n v="21212164"/>
    <s v="M12 MALE CONNECTOR STRAIGHT WITH CABLE PUR-OB 4X0."/>
    <s v="Manchester M27 4FG"/>
    <n v="127"/>
    <x v="2"/>
    <s v="Diesel"/>
    <n v="4.6990000000000004E-4"/>
  </r>
  <r>
    <s v="S022641"/>
    <x v="110"/>
    <s v="PO144316"/>
    <s v="GRN189580"/>
    <n v="21202056"/>
    <s v="M12 TO NO PLUG LEAD - 3M LONG"/>
    <s v="Manchester M27 4FG"/>
    <n v="127"/>
    <x v="2"/>
    <s v="Diesel"/>
    <n v="4.6990000000000004E-4"/>
  </r>
  <r>
    <s v="S022641"/>
    <x v="110"/>
    <s v="PO144315"/>
    <s v="GRN189582"/>
    <n v="21202053"/>
    <s v="M12 XTREME MALE STRAIGHT/M12 FEMALE 90DEG 3M LONG"/>
    <s v="Manchester M27 4FG"/>
    <n v="127"/>
    <x v="2"/>
    <s v="Diesel"/>
    <n v="4.6990000000000004E-4"/>
  </r>
  <r>
    <s v="S022641"/>
    <x v="110"/>
    <s v="PO146696"/>
    <s v="GRN189591"/>
    <n v="21257413"/>
    <s v="M12 FEMALE CONNECTOR STRAIGHT + CABLE 5-POLE 1.5M"/>
    <s v="Manchester M27 4FG"/>
    <n v="127"/>
    <x v="2"/>
    <s v="Diesel"/>
    <n v="4.6990000000000004E-4"/>
  </r>
  <r>
    <s v="S022641"/>
    <x v="110"/>
    <s v="PO146131"/>
    <s v="GRN189787"/>
    <s v="11701-3046"/>
    <s v="M12 MALE A-CODE 5 X 0.75MM 10M"/>
    <s v="Manchester M27 4FG"/>
    <n v="127"/>
    <x v="2"/>
    <s v="Diesel"/>
    <n v="4.6990000000000004E-4"/>
  </r>
  <r>
    <s v="S025431"/>
    <x v="0"/>
    <s v="PO150288"/>
    <s v="GRN200182"/>
    <s v="11540-0331"/>
    <s v="AIR FILTER CHILLER"/>
    <s v="Boston Massachusetts"/>
    <n v="3154"/>
    <x v="0"/>
    <s v="Crude"/>
    <n v="1.0118031999999999E-2"/>
  </r>
  <r>
    <s v="S025431"/>
    <x v="0"/>
    <s v="PO144993"/>
    <s v="GRN200183"/>
    <s v="332-1463-1"/>
    <s v="LASER ALIGNMENT PLATE ASSY"/>
    <s v="Boston Massachusetts"/>
    <n v="3154"/>
    <x v="0"/>
    <s v="Crude"/>
    <n v="1.0118031999999999E-2"/>
  </r>
  <r>
    <s v="S026429"/>
    <x v="55"/>
    <s v="PO148567"/>
    <s v="GRN200185"/>
    <s v="11701-3368"/>
    <s v="SP PCB CONTROL BOARD CHILLER"/>
    <s v="35041 Marburg"/>
    <n v="1310"/>
    <x v="3"/>
    <s v="Diesel"/>
    <n v="0.13319425000000001"/>
  </r>
  <r>
    <s v="S022641"/>
    <x v="110"/>
    <s v="PO146755"/>
    <s v="GRN189794"/>
    <n v="101021119"/>
    <s v="CABLE M12 FEMALE STRAIGHT 4 POLE OPEN WIRE 20MT"/>
    <s v="Manchester M27 4FG"/>
    <n v="127"/>
    <x v="2"/>
    <s v="Diesel"/>
    <n v="4.6990000000000004E-4"/>
  </r>
  <r>
    <s v="S022641"/>
    <x v="110"/>
    <s v="PO144316"/>
    <s v="GRN189993"/>
    <n v="34202380"/>
    <s v="T-COUPLER M12-MALE 5P/ 2 X M12-FEMALE 5P BR.2-4"/>
    <s v="Manchester M27 4FG"/>
    <n v="127"/>
    <x v="2"/>
    <s v="Diesel"/>
    <n v="4.6990000000000004E-4"/>
  </r>
  <r>
    <s v="S022641"/>
    <x v="110"/>
    <s v="PO142862"/>
    <s v="GRN190018"/>
    <n v="31202077"/>
    <s v="12MM SPLIT CONDUIT - EWT-PA M12/P9 (50M PER ROLL)"/>
    <s v="Manchester M27 4FG"/>
    <n v="127"/>
    <x v="2"/>
    <s v="Diesel"/>
    <n v="4.6990000000000004E-4"/>
  </r>
  <r>
    <s v="S022641"/>
    <x v="110"/>
    <s v="PO142861"/>
    <s v="GRN190029"/>
    <n v="1"/>
    <s v="Material Surcharge"/>
    <s v="Manchester M27 4FG"/>
    <n v="127"/>
    <x v="2"/>
    <s v="Diesel"/>
    <n v="4.6990000000000004E-4"/>
  </r>
  <r>
    <s v="S022641"/>
    <x v="110"/>
    <s v="PO146592"/>
    <s v="GRN190571"/>
    <s v="11700-3817"/>
    <s v="CLAMP CONDUIT 48MM"/>
    <s v="Manchester M27 4FG"/>
    <n v="127"/>
    <x v="2"/>
    <s v="Diesel"/>
    <n v="4.6990000000000004E-4"/>
  </r>
  <r>
    <s v="S022641"/>
    <x v="110"/>
    <s v="PO143512"/>
    <s v="GRN190574"/>
    <n v="31202077"/>
    <s v="12MM SPLIT CONDUIT - EWT-PA M12/P9 (50M PER ROLL)"/>
    <s v="Manchester M27 4FG"/>
    <n v="127"/>
    <x v="2"/>
    <s v="Diesel"/>
    <n v="4.6990000000000004E-4"/>
  </r>
  <r>
    <s v="S022641"/>
    <x v="110"/>
    <s v="PO142862"/>
    <s v="GRN190594"/>
    <n v="31202060"/>
    <s v="70MM FLANGE CONNECTION"/>
    <s v="Manchester M27 4FG"/>
    <n v="127"/>
    <x v="2"/>
    <s v="Diesel"/>
    <n v="4.6990000000000004E-4"/>
  </r>
  <r>
    <s v="S022641"/>
    <x v="110"/>
    <s v="PO143519"/>
    <s v="GRN190611"/>
    <n v="31202091"/>
    <s v="GLAND 50MM"/>
    <s v="Manchester M27 4FG"/>
    <n v="127"/>
    <x v="2"/>
    <s v="Diesel"/>
    <n v="4.6990000000000004E-4"/>
  </r>
  <r>
    <s v="S022641"/>
    <x v="110"/>
    <s v="PO143513"/>
    <s v="GRN190713"/>
    <n v="31202060"/>
    <s v="70MM FLANGE CONNECTION"/>
    <s v="Manchester M27 4FG"/>
    <n v="127"/>
    <x v="2"/>
    <s v="Diesel"/>
    <n v="4.6990000000000004E-4"/>
  </r>
  <r>
    <s v="S026889"/>
    <x v="35"/>
    <s v="PO145785"/>
    <s v="GRN200208"/>
    <n v="101024926"/>
    <s v="RIGHT HAND SAWTOOTH SPINE"/>
    <s v="Stafford ST18 0PJ"/>
    <n v="50.6"/>
    <x v="2"/>
    <s v="Diesel"/>
    <n v="1.8722000000000001E-3"/>
  </r>
  <r>
    <s v="S026889"/>
    <x v="35"/>
    <s v="PO149640"/>
    <s v="GRN200224"/>
    <s v="340-1585-1"/>
    <s v="HORIZ DET TRAY SIEMENS SHTMTL ASSY (INNER)"/>
    <s v="Stafford ST18 0PJ"/>
    <n v="50.6"/>
    <x v="2"/>
    <s v="Diesel"/>
    <n v="1.8722000000000001E-3"/>
  </r>
  <r>
    <s v="S022641"/>
    <x v="110"/>
    <s v="PO144316"/>
    <s v="GRN190734"/>
    <n v="31202060"/>
    <s v="70MM FLANGE CONNECTION"/>
    <s v="Manchester M27 4FG"/>
    <n v="127"/>
    <x v="2"/>
    <s v="Diesel"/>
    <n v="4.6990000000000004E-4"/>
  </r>
  <r>
    <s v="S022641"/>
    <x v="110"/>
    <s v="PO145628"/>
    <s v="GRN190736"/>
    <n v="21203421"/>
    <s v="M12 MALE STRAIGHT/M12 FEMALE STRAIGHT SHIELDED PUR"/>
    <s v="Manchester M27 4FG"/>
    <n v="127"/>
    <x v="2"/>
    <s v="Diesel"/>
    <n v="4.6990000000000004E-4"/>
  </r>
  <r>
    <s v="S022641"/>
    <x v="110"/>
    <s v="PO143519"/>
    <s v="GRN190737"/>
    <n v="34202380"/>
    <s v="T-COUPLER M12-MALE 5P/ 2 X M12-FEMALE 5P BR.2-4"/>
    <s v="Manchester M27 4FG"/>
    <n v="127"/>
    <x v="2"/>
    <s v="Diesel"/>
    <n v="4.6990000000000004E-4"/>
  </r>
  <r>
    <s v="S022670"/>
    <x v="26"/>
    <s v="PO149149"/>
    <s v="GRN200231"/>
    <s v="11700-5217"/>
    <s v="WASHER FLAT M18 GEOMET 500B"/>
    <s v="Congleton CW12 1HR"/>
    <n v="12.8"/>
    <x v="2"/>
    <s v="Diesel"/>
    <n v="4.7360000000000001E-5"/>
  </r>
  <r>
    <s v="S022641"/>
    <x v="110"/>
    <s v="PO143520"/>
    <s v="GRN190741"/>
    <n v="101047875"/>
    <s v="M12 FEMALE 90 DEG 4 POLE WITH OPEN CABLE 10M"/>
    <s v="Manchester M27 4FG"/>
    <n v="127"/>
    <x v="2"/>
    <s v="Diesel"/>
    <n v="4.6990000000000004E-4"/>
  </r>
  <r>
    <s v="S022641"/>
    <x v="110"/>
    <s v="PO143520"/>
    <s v="GRN190743"/>
    <n v="34202035"/>
    <s v="M12 DOUBLE VALVE PLUG"/>
    <s v="Manchester M27 4FG"/>
    <n v="127"/>
    <x v="2"/>
    <s v="Diesel"/>
    <n v="4.6990000000000004E-4"/>
  </r>
  <r>
    <s v="S022641"/>
    <x v="110"/>
    <s v="PO143512"/>
    <s v="GRN190911"/>
    <n v="21212164"/>
    <s v="M12 MALE CONNECTOR STRAIGHT WITH CABLE PUR-OB 4X0."/>
    <s v="Manchester M27 4FG"/>
    <n v="127"/>
    <x v="2"/>
    <s v="Diesel"/>
    <n v="4.6990000000000004E-4"/>
  </r>
  <r>
    <s v="S022641"/>
    <x v="110"/>
    <s v="PO145216"/>
    <s v="GRN191111"/>
    <n v="21202052"/>
    <s v="M12 XTREME MALE STRAIGHT/M12 FEMALE 90DEG  PUR-OB"/>
    <s v="Manchester M27 4FG"/>
    <n v="127"/>
    <x v="2"/>
    <s v="Diesel"/>
    <n v="4.6990000000000004E-4"/>
  </r>
  <r>
    <s v="S000892"/>
    <x v="16"/>
    <s v="PO150387"/>
    <s v="GRN200238"/>
    <s v="11701-3723"/>
    <s v="CABLE M12-8M SHIELED FLYING LEADS 1.5M"/>
    <s v="Stockport SK4 2JT"/>
    <n v="55"/>
    <x v="2"/>
    <s v="Diesel"/>
    <n v="2.0350000000000001E-4"/>
  </r>
  <r>
    <s v="S024622"/>
    <x v="111"/>
    <s v="PO139128"/>
    <s v="GRN189752"/>
    <n v="42205927"/>
    <s v="DRIVERLESS STEERING MODE INCLUDING POWERSTEERING"/>
    <s v="2491 BA Den Haag"/>
    <n v="753"/>
    <x v="3"/>
    <s v="Diesel"/>
    <n v="0.76561274999999995"/>
  </r>
  <r>
    <s v="S022641"/>
    <x v="110"/>
    <s v="PO146960"/>
    <s v="GRN191344"/>
    <n v="101027021"/>
    <s v="CABLE ENTRY GROMMET 10MM -11MM - KDT/X 10"/>
    <s v="Manchester M27 4FG"/>
    <n v="127"/>
    <x v="2"/>
    <s v="Diesel"/>
    <n v="4.6990000000000004E-4"/>
  </r>
  <r>
    <s v="S022641"/>
    <x v="110"/>
    <s v="PO144315"/>
    <s v="GRN191346"/>
    <n v="21212167"/>
    <s v="M12 MALE CONNECTOR STRAIGHT WITH CABLE PUR-OB"/>
    <s v="Manchester M27 4FG"/>
    <n v="127"/>
    <x v="2"/>
    <s v="Diesel"/>
    <n v="4.6990000000000004E-4"/>
  </r>
  <r>
    <s v="S022641"/>
    <x v="110"/>
    <s v="PO144315"/>
    <s v="GRN191347"/>
    <n v="101047875"/>
    <s v="M12 FEMALE 90 DEG 4 POLE WITH OPEN CABLE 10M"/>
    <s v="Manchester M27 4FG"/>
    <n v="127"/>
    <x v="2"/>
    <s v="Diesel"/>
    <n v="4.6990000000000004E-4"/>
  </r>
  <r>
    <s v="S022641"/>
    <x v="110"/>
    <s v="PO147010"/>
    <s v="GRN191424"/>
    <n v="101027019"/>
    <s v="KDL/H CABLE ENTRY SYSTEM - KDL/H 24/12"/>
    <s v="Manchester M27 4FG"/>
    <n v="127"/>
    <x v="2"/>
    <s v="Diesel"/>
    <n v="4.6990000000000004E-4"/>
  </r>
  <r>
    <s v="S022641"/>
    <x v="110"/>
    <s v="PO142862"/>
    <s v="GRN191460"/>
    <n v="1"/>
    <s v="Raw Material Surcharge"/>
    <s v="Manchester M27 4FG"/>
    <n v="127"/>
    <x v="2"/>
    <s v="Diesel"/>
    <n v="4.6990000000000004E-4"/>
  </r>
  <r>
    <s v="S022641"/>
    <x v="110"/>
    <s v="PO142862"/>
    <s v="GRN191664"/>
    <n v="1"/>
    <s v="Raw Material Surcharge"/>
    <s v="Manchester M27 4FG"/>
    <n v="127"/>
    <x v="2"/>
    <s v="Diesel"/>
    <n v="4.6990000000000004E-4"/>
  </r>
  <r>
    <s v="S022641"/>
    <x v="110"/>
    <s v="PO143520"/>
    <s v="GRN191667"/>
    <n v="1"/>
    <s v="Raw Material Surcharge"/>
    <s v="Manchester M27 4FG"/>
    <n v="127"/>
    <x v="2"/>
    <s v="Diesel"/>
    <n v="4.6990000000000004E-4"/>
  </r>
  <r>
    <s v="S022641"/>
    <x v="110"/>
    <s v="PO143520"/>
    <s v="GRN191669"/>
    <n v="1"/>
    <s v="Raw Material Surcharge"/>
    <s v="Manchester M27 4FG"/>
    <n v="127"/>
    <x v="2"/>
    <s v="Diesel"/>
    <n v="4.6990000000000004E-4"/>
  </r>
  <r>
    <s v="S022641"/>
    <x v="110"/>
    <s v="PO144315"/>
    <s v="GRN191763"/>
    <n v="1"/>
    <s v="Raw Material Surcharge"/>
    <s v="Manchester M27 4FG"/>
    <n v="127"/>
    <x v="2"/>
    <s v="Diesel"/>
    <n v="4.6990000000000004E-4"/>
  </r>
  <r>
    <s v="S022641"/>
    <x v="110"/>
    <s v="PO142365"/>
    <s v="GRN191824"/>
    <n v="21202050"/>
    <s v="M12 EXTREAME MALE/MSUD VALVE PLUG FORM A 18mm 1.5M"/>
    <s v="Manchester M27 4FG"/>
    <n v="127"/>
    <x v="2"/>
    <s v="Diesel"/>
    <n v="4.6990000000000004E-4"/>
  </r>
  <r>
    <s v="S022641"/>
    <x v="110"/>
    <s v="PO144315"/>
    <s v="GRN191951"/>
    <n v="1"/>
    <s v="Raw Material Surcharge"/>
    <s v="Manchester M27 4FG"/>
    <n v="127"/>
    <x v="2"/>
    <s v="Diesel"/>
    <n v="4.6990000000000004E-4"/>
  </r>
  <r>
    <s v="S022641"/>
    <x v="110"/>
    <s v="PO144315"/>
    <s v="GRN191952"/>
    <n v="1"/>
    <s v="Raw Material Surcharge"/>
    <s v="Manchester M27 4FG"/>
    <n v="127"/>
    <x v="2"/>
    <s v="Diesel"/>
    <n v="4.6990000000000004E-4"/>
  </r>
  <r>
    <s v="S022641"/>
    <x v="110"/>
    <s v="PO140207"/>
    <s v="GRN192026"/>
    <n v="101032952"/>
    <s v="M12 0 DEG CODING PLUG JUMPER PINS 1-4 MURR ELEKTRO"/>
    <s v="Manchester M27 4FG"/>
    <n v="127"/>
    <x v="2"/>
    <s v="Diesel"/>
    <n v="4.6990000000000004E-4"/>
  </r>
  <r>
    <s v="S022641"/>
    <x v="110"/>
    <s v="PO143514"/>
    <s v="GRN192048"/>
    <n v="21202056"/>
    <s v="M12 TO NO PLUG LEAD - 3M LONG"/>
    <s v="Manchester M27 4FG"/>
    <n v="127"/>
    <x v="2"/>
    <s v="Diesel"/>
    <n v="4.6990000000000004E-4"/>
  </r>
  <r>
    <s v="S001047"/>
    <x v="9"/>
    <s v="PO138818"/>
    <s v="GRN200265"/>
    <n v="66205215"/>
    <s v="2x8 ELEMENT PHOTO DIODE CdWO4 30mm THICK"/>
    <s v="81300 Johor Bahru Malaysia"/>
    <n v="6781"/>
    <x v="4"/>
    <s v="Aviation"/>
    <n v="1.1924057587200001"/>
  </r>
  <r>
    <s v="S022670"/>
    <x v="26"/>
    <s v="PO148928"/>
    <s v="GRN200266"/>
    <s v="11700-5243"/>
    <s v="BOLT HEX DIN933 M20 X 2.5 X 50MM GEOMET STL"/>
    <s v="Congleton CW12 1HR"/>
    <n v="12.8"/>
    <x v="2"/>
    <s v="Diesel"/>
    <n v="4.7360000000000001E-5"/>
  </r>
  <r>
    <s v="S022641"/>
    <x v="110"/>
    <s v="PO147325"/>
    <s v="GRN192435"/>
    <n v="31202063"/>
    <s v="FLEXIBLE CONDUIT 20MM TYPE EW-PA-M20/P16 (50M PER"/>
    <s v="Manchester M27 4FG"/>
    <n v="127"/>
    <x v="2"/>
    <s v="Diesel"/>
    <n v="4.6990000000000004E-4"/>
  </r>
  <r>
    <s v="S022641"/>
    <x v="110"/>
    <s v="PO143514"/>
    <s v="GRN192446"/>
    <n v="31202060"/>
    <s v="70MM FLANGE CONNECTION"/>
    <s v="Manchester M27 4FG"/>
    <n v="127"/>
    <x v="2"/>
    <s v="Diesel"/>
    <n v="4.6990000000000004E-4"/>
  </r>
  <r>
    <s v="S022641"/>
    <x v="110"/>
    <s v="PO146850"/>
    <s v="GRN192447"/>
    <n v="31202070"/>
    <s v="20MM CLIP"/>
    <s v="Manchester M27 4FG"/>
    <n v="127"/>
    <x v="2"/>
    <s v="Diesel"/>
    <n v="4.6990000000000004E-4"/>
  </r>
  <r>
    <s v="S022641"/>
    <x v="110"/>
    <s v="PO144887"/>
    <s v="GRN192456"/>
    <n v="101035928"/>
    <s v="M12 MALE STRAIGHT TO CABLE 4 CORE - 20M LONG MURR"/>
    <s v="Manchester M27 4FG"/>
    <n v="127"/>
    <x v="2"/>
    <s v="Diesel"/>
    <n v="4.6990000000000004E-4"/>
  </r>
  <r>
    <s v="S022641"/>
    <x v="110"/>
    <s v="PO146850"/>
    <s v="GRN192458"/>
    <n v="31202070"/>
    <s v="20MM CLIP"/>
    <s v="Manchester M27 4FG"/>
    <n v="127"/>
    <x v="2"/>
    <s v="Diesel"/>
    <n v="4.6990000000000004E-4"/>
  </r>
  <r>
    <s v="S022641"/>
    <x v="110"/>
    <s v="PO142861"/>
    <s v="GRN192460"/>
    <n v="21202054"/>
    <s v="M12 XTREME MALE STRAIGHT/M12 FEMALE 90DEG 5M LONG"/>
    <s v="Manchester M27 4FG"/>
    <n v="127"/>
    <x v="2"/>
    <s v="Diesel"/>
    <n v="4.6990000000000004E-4"/>
  </r>
  <r>
    <s v="S022641"/>
    <x v="110"/>
    <s v="PO143514"/>
    <s v="GRN192461"/>
    <n v="21202056"/>
    <s v="M12 TO NO PLUG LEAD - 3M LONG"/>
    <s v="Manchester M27 4FG"/>
    <n v="127"/>
    <x v="2"/>
    <s v="Diesel"/>
    <n v="4.6990000000000004E-4"/>
  </r>
  <r>
    <s v="S001047"/>
    <x v="9"/>
    <s v="PO140456"/>
    <s v="GRN200274"/>
    <n v="66205215"/>
    <s v="2X8 ELEMENT PHOTO DIODE CDWO4 30MM THICK"/>
    <s v="81300 Johor Bahru Malaysia"/>
    <n v="6781"/>
    <x v="4"/>
    <s v="Aviation"/>
    <n v="1.1924057587200001"/>
  </r>
  <r>
    <s v="S001047"/>
    <x v="9"/>
    <s v="PO144580"/>
    <s v="GRN200276"/>
    <n v="66205215"/>
    <s v="2X8 ELEMENT PHOTO DIODE CDWO4 30MM THICK"/>
    <s v="81300 Johor Bahru Malaysia"/>
    <n v="6781"/>
    <x v="4"/>
    <s v="Aviation"/>
    <n v="1.1924057587200001"/>
  </r>
  <r>
    <s v="S022641"/>
    <x v="110"/>
    <s v="PO143514"/>
    <s v="GRN192528"/>
    <n v="21202050"/>
    <s v="M12 EXTREAME MALE/MSUD VALVE PLUG FORM A 18mm 1.5M"/>
    <s v="Manchester M27 4FG"/>
    <n v="127"/>
    <x v="2"/>
    <s v="Diesel"/>
    <n v="4.6990000000000004E-4"/>
  </r>
  <r>
    <s v="S022641"/>
    <x v="110"/>
    <s v="PO147597"/>
    <s v="GRN192545"/>
    <s v="11701-3307"/>
    <s v="7/8TH MALE WITH CABLE 10M, 5X1.5MM"/>
    <s v="Manchester M27 4FG"/>
    <n v="127"/>
    <x v="2"/>
    <s v="Diesel"/>
    <n v="4.6990000000000004E-4"/>
  </r>
  <r>
    <s v="S022641"/>
    <x v="110"/>
    <s v="PO143513"/>
    <s v="GRN192936"/>
    <n v="21202051"/>
    <s v="M12 TO M12 LEAD STRAIGHT - 3M LONG"/>
    <s v="Manchester M27 4FG"/>
    <n v="127"/>
    <x v="2"/>
    <s v="Diesel"/>
    <n v="4.6990000000000004E-4"/>
  </r>
  <r>
    <s v="S022641"/>
    <x v="110"/>
    <s v="PO146960"/>
    <s v="GRN192948"/>
    <n v="101022180"/>
    <s v="M12 FEMALE STRAIGHT WITH CABLE 4X0.34 - 5M LONG"/>
    <s v="Manchester M27 4FG"/>
    <n v="127"/>
    <x v="2"/>
    <s v="Diesel"/>
    <n v="4.6990000000000004E-4"/>
  </r>
  <r>
    <s v="S022641"/>
    <x v="110"/>
    <s v="PO143520"/>
    <s v="GRN192950"/>
    <n v="31202089"/>
    <s v="32MM GLAND"/>
    <s v="Manchester M27 4FG"/>
    <n v="127"/>
    <x v="2"/>
    <s v="Diesel"/>
    <n v="4.6990000000000004E-4"/>
  </r>
  <r>
    <s v="S001047"/>
    <x v="9"/>
    <s v="PO135463"/>
    <s v="GRN200284"/>
    <n v="66205215"/>
    <s v="2x8 ELEMENT PHOTO DIODE CdWO4 30mm THICK"/>
    <s v="81300 Johor Bahru Malaysia"/>
    <n v="6781"/>
    <x v="4"/>
    <s v="Aviation"/>
    <n v="1.1924057587200001"/>
  </r>
  <r>
    <s v="S001047"/>
    <x v="9"/>
    <s v="PO131931"/>
    <s v="GRN200285"/>
    <n v="66205215"/>
    <s v="2x8 ELEMENT PHOTO DIODE CdWO4 30mm THICK"/>
    <s v="81300 Johor Bahru Malaysia"/>
    <n v="6781"/>
    <x v="4"/>
    <s v="Aviation"/>
    <n v="1.1924057587200001"/>
  </r>
  <r>
    <s v="S001047"/>
    <x v="9"/>
    <s v="PO134439"/>
    <s v="GRN200288"/>
    <n v="66205215"/>
    <s v="2x8 ELEMENT PHOTO DIODE CdWO4 30mm THICK"/>
    <s v="81300 Johor Bahru Malaysia"/>
    <n v="6781"/>
    <x v="4"/>
    <s v="Aviation"/>
    <n v="1.1924057587200001"/>
  </r>
  <r>
    <s v="S022641"/>
    <x v="110"/>
    <s v="PO147479"/>
    <s v="GRN192953"/>
    <n v="31202086"/>
    <s v="M16 CONDUIT GLAND (pack of 50)"/>
    <s v="Manchester M27 4FG"/>
    <n v="127"/>
    <x v="2"/>
    <s v="Diesel"/>
    <n v="4.6990000000000004E-4"/>
  </r>
  <r>
    <s v="S022641"/>
    <x v="110"/>
    <s v="PO146755"/>
    <s v="GRN192954"/>
    <s v="11700-5395"/>
    <s v="CLAMP CONDUIT 36MM"/>
    <s v="Manchester M27 4FG"/>
    <n v="127"/>
    <x v="2"/>
    <s v="Diesel"/>
    <n v="4.6990000000000004E-4"/>
  </r>
  <r>
    <s v="S022641"/>
    <x v="110"/>
    <s v="PO143520"/>
    <s v="GRN192956"/>
    <n v="31202091"/>
    <s v="GLAND 50MM"/>
    <s v="Manchester M27 4FG"/>
    <n v="127"/>
    <x v="2"/>
    <s v="Diesel"/>
    <n v="4.6990000000000004E-4"/>
  </r>
  <r>
    <s v="S026602"/>
    <x v="12"/>
    <s v="PO150299"/>
    <s v="GRN200294"/>
    <s v="11540-0461"/>
    <s v="FILTER AIR FOR 15KW 1PH GENERATOR"/>
    <s v="Watford WD24 7GG"/>
    <n v="302"/>
    <x v="2"/>
    <s v="Diesl"/>
    <n v="1.1173999999999999E-3"/>
  </r>
  <r>
    <s v="S022641"/>
    <x v="110"/>
    <s v="PO145752"/>
    <s v="GRN192968"/>
    <n v="101032952"/>
    <s v="M12 0 DEG CODING PLUG JUMPER PINS 1-4 MURR ELEKTRO"/>
    <s v="Manchester M27 4FG"/>
    <n v="127"/>
    <x v="2"/>
    <s v="Diesel"/>
    <n v="4.6990000000000004E-4"/>
  </r>
  <r>
    <s v="S022641"/>
    <x v="110"/>
    <s v="PO143518"/>
    <s v="GRN192970"/>
    <n v="101032952"/>
    <s v="M12 0 DEG CODING PLUG JUMPER PINS 1-4 MURR ELEKTRO"/>
    <s v="Manchester M27 4FG"/>
    <n v="127"/>
    <x v="2"/>
    <s v="Diesel"/>
    <n v="4.6990000000000004E-4"/>
  </r>
  <r>
    <s v="S000892"/>
    <x v="16"/>
    <s v="PO150353"/>
    <s v="GRN200297"/>
    <n v="21201413"/>
    <s v="PATCH CORD CAT 5E FTP PVC METAL SHIELD 0.5M  BLACK"/>
    <s v="Stockport SK4 2JT"/>
    <n v="55"/>
    <x v="2"/>
    <s v="Diesel"/>
    <n v="2.0350000000000001E-4"/>
  </r>
  <r>
    <s v="S022641"/>
    <x v="110"/>
    <s v="PO143517"/>
    <s v="GRN192973"/>
    <n v="101032952"/>
    <s v="M12 0 DEG CODING PLUG JUMPER PINS 1-4 MURR ELEKTRO"/>
    <s v="Manchester M27 4FG"/>
    <n v="127"/>
    <x v="2"/>
    <s v="Diesel"/>
    <n v="4.6990000000000004E-4"/>
  </r>
  <r>
    <s v="S001047"/>
    <x v="9"/>
    <s v="PO144821"/>
    <s v="GRN200301"/>
    <s v="11701-3091"/>
    <s v="SILICON PD - CDW04 - 5X5X10 THK - 8X2 ELEM - M13"/>
    <s v="81300 Johor Bahru Malaysia"/>
    <n v="6781"/>
    <x v="4"/>
    <s v="Aviation"/>
    <n v="1.1924057587200001"/>
  </r>
  <r>
    <s v="S022641"/>
    <x v="110"/>
    <s v="PO142557"/>
    <s v="GRN192976"/>
    <n v="101032952"/>
    <s v="M12 0 DEG CODING PLUG JUMPER PINS 1-4 MURR ELEKTRO"/>
    <s v="Manchester M27 4FG"/>
    <n v="127"/>
    <x v="2"/>
    <s v="Diesel"/>
    <n v="4.6990000000000004E-4"/>
  </r>
  <r>
    <s v="S022641"/>
    <x v="110"/>
    <s v="PO143520"/>
    <s v="GRN192979"/>
    <n v="101032952"/>
    <s v="M12 0 DEG CODING PLUG JUMPER PINS 1-4 MURR ELEKTRO"/>
    <s v="Manchester M27 4FG"/>
    <n v="127"/>
    <x v="2"/>
    <s v="Diesel"/>
    <n v="4.6990000000000004E-4"/>
  </r>
  <r>
    <s v="S022641"/>
    <x v="110"/>
    <s v="PO142032"/>
    <s v="GRN192981"/>
    <n v="21202052"/>
    <s v="M12 XTREME MALE STRAIGHT/M12 FEMALE 90DEG  PUR-OB"/>
    <s v="Manchester M27 4FG"/>
    <n v="127"/>
    <x v="2"/>
    <s v="Diesel"/>
    <n v="4.6990000000000004E-4"/>
  </r>
  <r>
    <s v="S001571"/>
    <x v="10"/>
    <s v="PO147474"/>
    <s v="GRN200306"/>
    <s v="11700-5287"/>
    <s v="LASER SCANNER LMS141-15100 SECURITY PRIME"/>
    <s v="St Albans AL1 5BN"/>
    <n v="298"/>
    <x v="2"/>
    <s v="Diesel"/>
    <n v="1.1026E-3"/>
  </r>
  <r>
    <s v="S025431"/>
    <x v="0"/>
    <s v="PO150013"/>
    <s v="GRN200308"/>
    <s v="11700-6770"/>
    <s v="JUNCTION ASSEMBLY 150UHD"/>
    <s v="Boston Massachusetts"/>
    <n v="3154"/>
    <x v="0"/>
    <s v="Crude"/>
    <n v="1.0118031999999999E-2"/>
  </r>
  <r>
    <s v="S025431"/>
    <x v="0"/>
    <s v="PO149965"/>
    <s v="GRN200309"/>
    <s v="11700-2321"/>
    <s v="ENCODER ROTARY R35I-4000/3-3/8+-LD/VO-5V-1-R-SH-M"/>
    <s v="Boston Massachusetts"/>
    <n v="3154"/>
    <x v="0"/>
    <s v="Crude"/>
    <n v="1.0118031999999999E-2"/>
  </r>
  <r>
    <s v="S022641"/>
    <x v="110"/>
    <s v="PO143514"/>
    <s v="GRN192982"/>
    <n v="21212164"/>
    <s v="M12 MALE CONNECTOR STRAIGHT WITH CABLE PUR-OB 4X0."/>
    <s v="Manchester M27 4FG"/>
    <n v="127"/>
    <x v="2"/>
    <s v="Diesel"/>
    <n v="4.6990000000000004E-4"/>
  </r>
  <r>
    <s v="S022845"/>
    <x v="24"/>
    <s v="PO143816"/>
    <s v="GRN200311"/>
    <n v="101042130"/>
    <s v="CONFIGURED 40KVA UPS SYSTEM WITH BATTERY PACK"/>
    <s v="Warrington WA3 3JD"/>
    <n v="118"/>
    <x v="3"/>
    <s v="Diesel"/>
    <n v="0.1199765"/>
  </r>
  <r>
    <s v="S002239"/>
    <x v="17"/>
    <s v="PO143492"/>
    <s v="GRN198970"/>
    <n v="101022020"/>
    <s v="TCU - HV, 3.0 ton, -40 to +55 C"/>
    <s v="UT 84104"/>
    <n v="4725"/>
    <x v="4"/>
    <s v="Aviation"/>
    <n v="8.3086819200000015"/>
  </r>
  <r>
    <s v="S022641"/>
    <x v="110"/>
    <s v="PO146960"/>
    <s v="GRN193034"/>
    <n v="101025505"/>
    <s v="SVS ECO VALVE PLUG FORM A 18mm 230V"/>
    <s v="Manchester M27 4FG"/>
    <n v="127"/>
    <x v="2"/>
    <s v="Diesel"/>
    <n v="4.6990000000000004E-4"/>
  </r>
  <r>
    <s v="S002239"/>
    <x v="17"/>
    <s v="PO143492"/>
    <s v="GRN198971"/>
    <n v="101022020"/>
    <s v="TCU - HV, 3.0 ton, -40 to +55 C"/>
    <s v="UT 84104"/>
    <n v="4725"/>
    <x v="4"/>
    <s v="Aviation"/>
    <n v="8.3086819200000015"/>
  </r>
  <r>
    <s v="S025431"/>
    <x v="0"/>
    <s v="PO147264"/>
    <s v="GRN200317"/>
    <s v="GKR-4203"/>
    <s v="GATEKEEPER DUAL ILPA SOLUTION WITH EMBEDDED PROCES"/>
    <s v="Boston Massachusetts"/>
    <n v="3154"/>
    <x v="0"/>
    <s v="Crude"/>
    <n v="1.0118031999999999E-2"/>
  </r>
  <r>
    <s v="S022641"/>
    <x v="110"/>
    <s v="PO147597"/>
    <s v="GRN193197"/>
    <s v="11701-3307"/>
    <s v="7/8TH MALE WITH CABLE 10M, 5X1.5MM"/>
    <s v="Manchester M27 4FG"/>
    <n v="127"/>
    <x v="2"/>
    <s v="Diesel"/>
    <n v="4.6990000000000004E-4"/>
  </r>
  <r>
    <s v="S022641"/>
    <x v="110"/>
    <s v="PO147681"/>
    <s v="GRN193397"/>
    <s v="11701-3336"/>
    <s v="M12 MALE 0° A-COD. SCREW TERMINAL 8-POL., MAX. 0.5"/>
    <s v="Manchester M27 4FG"/>
    <n v="127"/>
    <x v="2"/>
    <s v="Diesel"/>
    <n v="4.6990000000000004E-4"/>
  </r>
  <r>
    <s v="S022641"/>
    <x v="110"/>
    <s v="PO143520"/>
    <s v="GRN193447"/>
    <n v="1"/>
    <s v="Raw Material Surcharge"/>
    <s v="Manchester M27 4FG"/>
    <n v="127"/>
    <x v="2"/>
    <s v="Diesel"/>
    <n v="4.6990000000000004E-4"/>
  </r>
  <r>
    <s v="S022641"/>
    <x v="110"/>
    <s v="PO142032"/>
    <s v="GRN193521"/>
    <n v="1"/>
    <s v="Raw-Mat.Surcharge - Inv.9001349921"/>
    <s v="Manchester M27 4FG"/>
    <n v="127"/>
    <x v="2"/>
    <s v="Diesel"/>
    <n v="4.6990000000000004E-4"/>
  </r>
  <r>
    <s v="S022767"/>
    <x v="2"/>
    <s v="PO149389"/>
    <s v="GRN200322"/>
    <n v="30202404"/>
    <s v="FLEXIBLE BATTERY CABLE 25mm - RED LEYLAND AUTO WOO"/>
    <s v="Huddersfield HD1 3ES"/>
    <n v="180"/>
    <x v="2"/>
    <s v="Diesel"/>
    <n v="6.6599999999999993E-4"/>
  </r>
  <r>
    <s v="S022641"/>
    <x v="110"/>
    <s v="PO147167"/>
    <s v="GRN193535"/>
    <n v="88202508"/>
    <s v="KTN 5/23 MARKER SLEEVE (PACK QTY 1000)"/>
    <s v="Manchester M27 4FG"/>
    <n v="127"/>
    <x v="2"/>
    <s v="Diesel"/>
    <n v="4.6990000000000004E-4"/>
  </r>
  <r>
    <s v="S022641"/>
    <x v="110"/>
    <s v="PO146850"/>
    <s v="GRN193555"/>
    <n v="31202087"/>
    <s v="M20 CONDUIT GLAND TYPE VG M20-K"/>
    <s v="Manchester M27 4FG"/>
    <n v="127"/>
    <x v="2"/>
    <s v="Diesel"/>
    <n v="4.6990000000000004E-4"/>
  </r>
  <r>
    <s v="S001571"/>
    <x v="10"/>
    <s v="PO149821"/>
    <s v="GRN200326"/>
    <n v="1"/>
    <s v="freight inwards"/>
    <s v="St Albans AL1 5BN"/>
    <n v="298"/>
    <x v="2"/>
    <s v="Diesel"/>
    <n v="1.1026E-3"/>
  </r>
  <r>
    <s v="S022641"/>
    <x v="110"/>
    <s v="PO146592"/>
    <s v="GRN193563"/>
    <n v="1"/>
    <s v="freight inwards"/>
    <s v="Manchester M27 4FG"/>
    <n v="127"/>
    <x v="2"/>
    <s v="Diesel"/>
    <n v="4.6990000000000004E-4"/>
  </r>
  <r>
    <s v="S000892"/>
    <x v="16"/>
    <s v="PO150353"/>
    <s v="GRN200330"/>
    <s v="11553-0024"/>
    <s v="CONN RCPT 8POS 2ROW MINI FIT JR"/>
    <s v="Stockport SK4 2JT"/>
    <n v="55"/>
    <x v="2"/>
    <s v="Diesel"/>
    <n v="2.0350000000000001E-4"/>
  </r>
  <r>
    <s v="S022641"/>
    <x v="110"/>
    <s v="PO142365"/>
    <s v="GRN193566"/>
    <n v="1"/>
    <s v="Raw-Mat.Surcharge 9% - Lines 1&amp;2 - Inv.9001297449"/>
    <s v="Manchester M27 4FG"/>
    <n v="127"/>
    <x v="2"/>
    <s v="Diesel"/>
    <n v="4.6990000000000004E-4"/>
  </r>
  <r>
    <s v="S022641"/>
    <x v="110"/>
    <s v="PO140211"/>
    <s v="GRN193632"/>
    <n v="21202051"/>
    <s v="M12 TO M12 LEAD STRAIGHT - 3M LONG"/>
    <s v="Manchester M27 4FG"/>
    <n v="127"/>
    <x v="2"/>
    <s v="Diesel"/>
    <n v="4.6990000000000004E-4"/>
  </r>
  <r>
    <s v="S022641"/>
    <x v="110"/>
    <s v="PO143512"/>
    <s v="GRN193633"/>
    <n v="21202051"/>
    <s v="M12 TO M12 LEAD STRAIGHT - 3M LONG"/>
    <s v="Manchester M27 4FG"/>
    <n v="127"/>
    <x v="2"/>
    <s v="Diesel"/>
    <n v="4.6990000000000004E-4"/>
  </r>
  <r>
    <s v="S022641"/>
    <x v="110"/>
    <s v="PO144887"/>
    <s v="GRN193649"/>
    <n v="1"/>
    <s v="Raw-Mat.Surcharge 9% - LINE 2 - Inv.9001325223"/>
    <s v="Manchester M27 4FG"/>
    <n v="127"/>
    <x v="2"/>
    <s v="Diesel"/>
    <n v="4.6990000000000004E-4"/>
  </r>
  <r>
    <s v="S022641"/>
    <x v="110"/>
    <s v="PO147597"/>
    <s v="GRN193686"/>
    <n v="1"/>
    <s v="freight inwards charged per delivery date"/>
    <s v="Manchester M27 4FG"/>
    <n v="127"/>
    <x v="2"/>
    <s v="Diesel"/>
    <n v="4.6990000000000004E-4"/>
  </r>
  <r>
    <s v="S022641"/>
    <x v="110"/>
    <s v="PO142365"/>
    <s v="GRN193860"/>
    <n v="21202050"/>
    <s v="M12 EXTREAME MALE/MSUD VALVE PLUG FORM A 18mm 1.5M"/>
    <s v="Manchester M27 4FG"/>
    <n v="127"/>
    <x v="2"/>
    <s v="Diesel"/>
    <n v="4.6990000000000004E-4"/>
  </r>
  <r>
    <s v="S022641"/>
    <x v="110"/>
    <s v="PO147996"/>
    <s v="GRN193861"/>
    <s v="11701-3336"/>
    <s v="M12 MALE 0° A-COD. SCREW TERMINAL 8-POL., MAX. 0.5"/>
    <s v="Manchester M27 4FG"/>
    <n v="127"/>
    <x v="2"/>
    <s v="Diesel"/>
    <n v="4.6990000000000004E-4"/>
  </r>
  <r>
    <s v="S022641"/>
    <x v="110"/>
    <s v="PO147996"/>
    <s v="GRN193872"/>
    <n v="21212164"/>
    <s v="M12 MALE CONNECTOR STRAIGHT WITH CABLE PUR-OB 4X0."/>
    <s v="Manchester M27 4FG"/>
    <n v="127"/>
    <x v="2"/>
    <s v="Diesel"/>
    <n v="4.6990000000000004E-4"/>
  </r>
  <r>
    <s v="S022641"/>
    <x v="110"/>
    <s v="PO147325"/>
    <s v="GRN193873"/>
    <s v="11701-3046"/>
    <s v="M12 MALE A-CODE 5 X 0.75MM 10M"/>
    <s v="Manchester M27 4FG"/>
    <n v="127"/>
    <x v="2"/>
    <s v="Diesel"/>
    <n v="4.6990000000000004E-4"/>
  </r>
  <r>
    <s v="S022641"/>
    <x v="110"/>
    <s v="PO145752"/>
    <s v="GRN193928"/>
    <n v="34202380"/>
    <s v="T-COUPLER M12-MALE 5P/ 2 X M12-FEMALE 5P BR.2-4"/>
    <s v="Manchester M27 4FG"/>
    <n v="127"/>
    <x v="2"/>
    <s v="Diesel"/>
    <n v="4.6990000000000004E-4"/>
  </r>
  <r>
    <s v="S022641"/>
    <x v="110"/>
    <s v="PO143512"/>
    <s v="GRN194143"/>
    <n v="31202061"/>
    <s v="70MM GASKET"/>
    <s v="Manchester M27 4FG"/>
    <n v="127"/>
    <x v="2"/>
    <s v="Diesel"/>
    <n v="4.6990000000000004E-4"/>
  </r>
  <r>
    <s v="S022641"/>
    <x v="110"/>
    <s v="PO143513"/>
    <s v="GRN194440"/>
    <n v="31202061"/>
    <s v="70MM GASKET"/>
    <s v="Manchester M27 4FG"/>
    <n v="127"/>
    <x v="2"/>
    <s v="Diesel"/>
    <n v="4.6990000000000004E-4"/>
  </r>
  <r>
    <s v="S000892"/>
    <x v="16"/>
    <s v="PO150353"/>
    <s v="GRN200346"/>
    <n v="101023013"/>
    <s v="BLACK STRAIN RELIEF HOOD FOR RJ45 PLUG"/>
    <s v="Stockport SK4 2JT"/>
    <n v="55"/>
    <x v="2"/>
    <s v="Diesel"/>
    <n v="2.0350000000000001E-4"/>
  </r>
  <r>
    <s v="S022641"/>
    <x v="110"/>
    <s v="PO142365"/>
    <s v="GRN194457"/>
    <n v="1"/>
    <s v="Raw-Mat.Surcharge 9% - Lines 1&amp;2 - Inv.9001395676"/>
    <s v="Manchester M27 4FG"/>
    <n v="127"/>
    <x v="2"/>
    <s v="Diesel"/>
    <n v="4.6990000000000004E-4"/>
  </r>
  <r>
    <s v="S022641"/>
    <x v="110"/>
    <s v="PO147996"/>
    <s v="GRN194498"/>
    <s v="11701-3337"/>
    <s v="M12 FEMALE 0° A-COD. WITH CABLE PUR 8X0.34 BK UL/C"/>
    <s v="Manchester M27 4FG"/>
    <n v="127"/>
    <x v="2"/>
    <s v="Diesel"/>
    <n v="4.6990000000000004E-4"/>
  </r>
  <r>
    <s v="S022641"/>
    <x v="110"/>
    <s v="PO147996"/>
    <s v="GRN194553"/>
    <s v="11700-3817"/>
    <s v="CLAMP CONDUIT 48MM"/>
    <s v="Manchester M27 4FG"/>
    <n v="127"/>
    <x v="2"/>
    <s v="Diesel"/>
    <n v="4.6990000000000004E-4"/>
  </r>
  <r>
    <s v="S022641"/>
    <x v="110"/>
    <s v="PO143508"/>
    <s v="GRN194955"/>
    <n v="21202050"/>
    <s v="M12 EXTREAME MALE/MSUD VALVE PLUG FORM A 18MM PUR"/>
    <s v="Manchester M27 4FG"/>
    <n v="127"/>
    <x v="2"/>
    <s v="Diesel"/>
    <n v="4.6990000000000004E-4"/>
  </r>
  <r>
    <s v="S022641"/>
    <x v="110"/>
    <s v="PO146850"/>
    <s v="GRN195156"/>
    <n v="31202087"/>
    <s v="M20 CONDUIT GLAND TYPE VG M20-K"/>
    <s v="Manchester M27 4FG"/>
    <n v="127"/>
    <x v="2"/>
    <s v="Diesel"/>
    <n v="4.6990000000000004E-4"/>
  </r>
  <r>
    <s v="S000892"/>
    <x v="16"/>
    <s v="PO150353"/>
    <s v="GRN200356"/>
    <n v="21201413"/>
    <s v="PATCH CORD CAT 5E FTP PVC METAL SHIELD 0.5M  BLACK"/>
    <s v="Stockport SK4 2JT"/>
    <n v="55"/>
    <x v="2"/>
    <s v="Diesel"/>
    <n v="2.0350000000000001E-4"/>
  </r>
  <r>
    <s v="S022641"/>
    <x v="110"/>
    <s v="PO148712"/>
    <s v="GRN195463"/>
    <n v="21257413"/>
    <s v="M12 FEMALE CONNECTOR STRAIGHT + CABLE 5-POLE 1.5M"/>
    <s v="Manchester M27 4FG"/>
    <n v="127"/>
    <x v="2"/>
    <s v="Diesel"/>
    <n v="4.6990000000000004E-4"/>
  </r>
  <r>
    <s v="S022641"/>
    <x v="110"/>
    <s v="PO145752"/>
    <s v="GRN195464"/>
    <n v="34202380"/>
    <s v="T-COUPLER M12-MALE 5P/ 2 X M12-FEMALE 5P BR.2-4"/>
    <s v="Manchester M27 4FG"/>
    <n v="127"/>
    <x v="2"/>
    <s v="Diesel"/>
    <n v="4.6990000000000004E-4"/>
  </r>
  <r>
    <s v="S022641"/>
    <x v="110"/>
    <s v="PO140211"/>
    <s v="GRN195466"/>
    <n v="21202051"/>
    <s v="M12 TO M12 LEAD STRAIGHT - 3M LONG"/>
    <s v="Manchester M27 4FG"/>
    <n v="127"/>
    <x v="2"/>
    <s v="Diesel"/>
    <n v="4.6990000000000004E-4"/>
  </r>
  <r>
    <s v="S022641"/>
    <x v="110"/>
    <s v="PO142557"/>
    <s v="GRN195483"/>
    <n v="21202050"/>
    <s v="M12 EXTREAME MALE/MSUD VALVE PLUG FORM A 18mm 1.5M"/>
    <s v="Manchester M27 4FG"/>
    <n v="127"/>
    <x v="2"/>
    <s v="Diesel"/>
    <n v="4.6990000000000004E-4"/>
  </r>
  <r>
    <s v="S025431"/>
    <x v="0"/>
    <s v="PO143366"/>
    <s v="GRN200367"/>
    <s v="340-1381-1"/>
    <s v="ASSY PWR DIST PNL - 480V OPTION KIT"/>
    <s v="Boston Massachusetts"/>
    <n v="3154"/>
    <x v="0"/>
    <s v="Crude"/>
    <n v="2.5295079999999999"/>
  </r>
  <r>
    <s v="S022641"/>
    <x v="110"/>
    <s v="PO148342"/>
    <s v="GRN195484"/>
    <n v="21212164"/>
    <s v="M12 MALE CONNECTOR STRAIGHT WITH CABLE PUR-OB 4X0."/>
    <s v="Manchester M27 4FG"/>
    <n v="127"/>
    <x v="2"/>
    <s v="Diesel"/>
    <n v="4.6990000000000004E-4"/>
  </r>
  <r>
    <s v="S022641"/>
    <x v="110"/>
    <s v="PO148342"/>
    <s v="GRN195488"/>
    <n v="21202054"/>
    <s v="M12 XTREME MALE STRAIGHT/M12 FEMALE 90DEG 5M LONG"/>
    <s v="Manchester M27 4FG"/>
    <n v="127"/>
    <x v="2"/>
    <s v="Diesel"/>
    <n v="4.6990000000000004E-4"/>
  </r>
  <r>
    <s v="S022641"/>
    <x v="110"/>
    <s v="PO148899"/>
    <s v="GRN195552"/>
    <n v="21257413"/>
    <s v="M12 FEMALE CONNECTOR STRAIGHT + CABLE 5-POLE 1.5M"/>
    <s v="Manchester M27 4FG"/>
    <n v="127"/>
    <x v="2"/>
    <s v="Diesel"/>
    <n v="4.6990000000000004E-4"/>
  </r>
  <r>
    <s v="S024622"/>
    <x v="111"/>
    <s v="PO139219"/>
    <s v="GRN196976"/>
    <n v="101027859"/>
    <s v="BEDDRIJVEN Scan Drive Germany x3"/>
    <s v="2491 BA Den Haag"/>
    <n v="753"/>
    <x v="3"/>
    <s v="Diesel"/>
    <n v="0.76561274999999995"/>
  </r>
  <r>
    <s v="S022641"/>
    <x v="110"/>
    <s v="PO148930"/>
    <s v="GRN195640"/>
    <n v="101021119"/>
    <s v="CABLE M12 FEMALE STRAIGHT 4 POLE OPEN WIRE 20MT"/>
    <s v="Manchester M27 4FG"/>
    <n v="127"/>
    <x v="2"/>
    <s v="Diesel"/>
    <n v="4.6990000000000004E-4"/>
  </r>
  <r>
    <s v="S022641"/>
    <x v="110"/>
    <s v="PO147996"/>
    <s v="GRN195706"/>
    <s v="11701-3336"/>
    <s v="M12 MALE 0° A-COD. SCREW TERMINAL 8-POL., MAX. 0.5"/>
    <s v="Manchester M27 4FG"/>
    <n v="127"/>
    <x v="2"/>
    <s v="Diesel"/>
    <n v="4.6990000000000004E-4"/>
  </r>
  <r>
    <s v="S022641"/>
    <x v="110"/>
    <s v="PO148178"/>
    <s v="GRN195923"/>
    <n v="31202063"/>
    <s v="FLEXIBLE CONDUIT 20MM TYPE EW-PA-M20/P16 (50M PER"/>
    <s v="Manchester M27 4FG"/>
    <n v="127"/>
    <x v="2"/>
    <s v="Diesel"/>
    <n v="4.6990000000000004E-4"/>
  </r>
  <r>
    <s v="S022641"/>
    <x v="110"/>
    <s v="PO147996"/>
    <s v="GRN196142"/>
    <n v="34202035"/>
    <s v="M12 DOUBLE VALVE PLUG"/>
    <s v="Manchester M27 4FG"/>
    <n v="127"/>
    <x v="2"/>
    <s v="Diesel"/>
    <n v="4.6990000000000004E-4"/>
  </r>
  <r>
    <s v="S026429"/>
    <x v="55"/>
    <s v="PO148505"/>
    <s v="GRN200388"/>
    <s v="11701-2866"/>
    <s v="ST 25-PIN D-SUB RIBBON CABLE WITH 3 CONNECTORS"/>
    <s v="35041 Marburg"/>
    <n v="1310"/>
    <x v="3"/>
    <s v="Diesel"/>
    <n v="0.13319425000000001"/>
  </r>
  <r>
    <s v="S022641"/>
    <x v="110"/>
    <s v="PO142365"/>
    <s v="GRN196149"/>
    <n v="21202050"/>
    <s v="M12 EXTREAME MALE/MSUD VALVE PLUG FORM A 18mm 1.5M"/>
    <s v="Manchester M27 4FG"/>
    <n v="127"/>
    <x v="2"/>
    <s v="Diesel"/>
    <n v="4.6990000000000004E-4"/>
  </r>
  <r>
    <s v="S022641"/>
    <x v="110"/>
    <s v="PO148732"/>
    <s v="GRN196162"/>
    <n v="21212164"/>
    <s v="M12 MALE CONNECTOR STRAIGHT WITH CABLE PUR-OB 4X0."/>
    <s v="Manchester M27 4FG"/>
    <n v="127"/>
    <x v="2"/>
    <s v="Diesel"/>
    <n v="4.6990000000000004E-4"/>
  </r>
  <r>
    <s v="S001571"/>
    <x v="10"/>
    <s v="PO149502"/>
    <s v="GRN200391"/>
    <n v="1"/>
    <s v="freight inwards"/>
    <s v="St Albans AL1 5BN"/>
    <n v="298"/>
    <x v="2"/>
    <s v="Diesel"/>
    <n v="1.1026E-3"/>
  </r>
  <r>
    <s v="S022641"/>
    <x v="110"/>
    <s v="PO147996"/>
    <s v="GRN196183"/>
    <n v="21202054"/>
    <s v="M12 XTREME MALE STRAIGHT/M12 FEMALE 90DEG 5M LONG"/>
    <s v="Manchester M27 4FG"/>
    <n v="127"/>
    <x v="2"/>
    <s v="Diesel"/>
    <n v="4.6990000000000004E-4"/>
  </r>
  <r>
    <s v="S022641"/>
    <x v="110"/>
    <s v="PO148342"/>
    <s v="GRN196254"/>
    <n v="31202075"/>
    <s v="50MM FLEXIBLE CONDUIT (25M PER ROLL)"/>
    <s v="Manchester M27 4FG"/>
    <n v="127"/>
    <x v="2"/>
    <s v="Diesel"/>
    <n v="4.6990000000000004E-4"/>
  </r>
  <r>
    <s v="S022641"/>
    <x v="110"/>
    <s v="PO148342"/>
    <s v="GRN196311"/>
    <s v="11701-3307"/>
    <s v="7/8TH MALE WITH CABLE 10M, 5X1.5MM"/>
    <s v="Manchester M27 4FG"/>
    <n v="127"/>
    <x v="2"/>
    <s v="Diesel"/>
    <n v="4.6990000000000004E-4"/>
  </r>
  <r>
    <s v="S022641"/>
    <x v="110"/>
    <s v="PO142861"/>
    <s v="GRN196336"/>
    <n v="1"/>
    <s v="Raw-Mat.Surcharge 9% - LINE 15&amp;17 - Inv.9001325224"/>
    <s v="Manchester M27 4FG"/>
    <n v="127"/>
    <x v="2"/>
    <s v="Diesel"/>
    <n v="4.6990000000000004E-4"/>
  </r>
  <r>
    <s v="S022641"/>
    <x v="110"/>
    <s v="PO143520"/>
    <s v="GRN196347"/>
    <n v="1"/>
    <s v="Raw Material Surcharge"/>
    <s v="Manchester M27 4FG"/>
    <n v="127"/>
    <x v="2"/>
    <s v="Diesel"/>
    <n v="4.6990000000000004E-4"/>
  </r>
  <r>
    <s v="S022641"/>
    <x v="110"/>
    <s v="PO143518"/>
    <s v="GRN196349"/>
    <n v="1"/>
    <s v="Raw-Mat.Surcharge-Inv.510233383_26/07/23"/>
    <s v="Manchester M27 4FG"/>
    <n v="127"/>
    <x v="2"/>
    <s v="Diesel"/>
    <n v="4.6990000000000004E-4"/>
  </r>
  <r>
    <s v="S022641"/>
    <x v="110"/>
    <s v="PO148452"/>
    <s v="GRN196370"/>
    <n v="101022180"/>
    <s v="M12 FEMALE 0° A-COD. WITH CABLE PUR 4X0.34 BLACK U"/>
    <s v="Manchester M27 4FG"/>
    <n v="127"/>
    <x v="2"/>
    <s v="Diesel"/>
    <n v="4.6990000000000004E-4"/>
  </r>
  <r>
    <s v="S022641"/>
    <x v="110"/>
    <s v="PO143513"/>
    <s v="GRN196632"/>
    <n v="21202050"/>
    <s v="M12 EXTREAME MALE/MSUD VALVE PLUG FORM A 18mm 1.5M"/>
    <s v="Manchester M27 4FG"/>
    <n v="127"/>
    <x v="2"/>
    <s v="Diesel"/>
    <n v="4.6990000000000004E-4"/>
  </r>
  <r>
    <s v="S022641"/>
    <x v="110"/>
    <s v="PO148712"/>
    <s v="GRN196633"/>
    <n v="101025505"/>
    <s v="SVS ECO VALVE PLUG FORM A 18mm 230V"/>
    <s v="Manchester M27 4FG"/>
    <n v="127"/>
    <x v="2"/>
    <s v="Diesel"/>
    <n v="4.6990000000000004E-4"/>
  </r>
  <r>
    <s v="S022641"/>
    <x v="110"/>
    <s v="PO140211"/>
    <s v="GRN196634"/>
    <n v="21202051"/>
    <s v="M12 TO M12 LEAD STRAIGHT - 3M LONG"/>
    <s v="Manchester M27 4FG"/>
    <n v="127"/>
    <x v="2"/>
    <s v="Diesel"/>
    <n v="4.6990000000000004E-4"/>
  </r>
  <r>
    <s v="S022641"/>
    <x v="110"/>
    <s v="PO142557"/>
    <s v="GRN196659"/>
    <n v="21202051"/>
    <s v="M12 TO M12 LEAD STRAIGHT - 3M LONG"/>
    <s v="Manchester M27 4FG"/>
    <n v="127"/>
    <x v="2"/>
    <s v="Diesel"/>
    <n v="4.6990000000000004E-4"/>
  </r>
  <r>
    <s v="S022641"/>
    <x v="110"/>
    <s v="PO148529"/>
    <s v="GRN196664"/>
    <n v="21202054"/>
    <s v="M12 XTREME MALE STRAIGHT/M12 FEMALE 90DEG 5M LONG"/>
    <s v="Manchester M27 4FG"/>
    <n v="127"/>
    <x v="2"/>
    <s v="Diesel"/>
    <n v="4.6990000000000004E-4"/>
  </r>
  <r>
    <s v="S022641"/>
    <x v="110"/>
    <s v="PO148732"/>
    <s v="GRN196752"/>
    <n v="31202087"/>
    <s v="M20 CONDUIT GLAND TYPE VG M20-K"/>
    <s v="Manchester M27 4FG"/>
    <n v="127"/>
    <x v="2"/>
    <s v="Diesel"/>
    <n v="4.6990000000000004E-4"/>
  </r>
  <r>
    <s v="S022641"/>
    <x v="110"/>
    <s v="PO148529"/>
    <s v="GRN196753"/>
    <n v="31202091"/>
    <s v="GLAND 50MM"/>
    <s v="Manchester M27 4FG"/>
    <n v="127"/>
    <x v="2"/>
    <s v="Diesel"/>
    <n v="4.6990000000000004E-4"/>
  </r>
  <r>
    <s v="S022641"/>
    <x v="110"/>
    <s v="PO149152"/>
    <s v="GRN196754"/>
    <n v="101025505"/>
    <s v="SVS ECO VALVE PLUG FORM A 18mm 230V"/>
    <s v="Manchester M27 4FG"/>
    <n v="127"/>
    <x v="2"/>
    <s v="Diesel"/>
    <n v="4.6990000000000004E-4"/>
  </r>
  <r>
    <s v="S024622"/>
    <x v="111"/>
    <s v="PO140931"/>
    <s v="GRN200048"/>
    <n v="42205927"/>
    <s v="DRIVERLESS STEERING MODE INCLUDING POWERSTEERING"/>
    <s v="2491 BA Den Haag"/>
    <n v="753"/>
    <x v="3"/>
    <s v="Diesel"/>
    <n v="0.76561274999999995"/>
  </r>
  <r>
    <s v="S022641"/>
    <x v="110"/>
    <s v="PO148899"/>
    <s v="GRN196756"/>
    <n v="101028815"/>
    <s v="CABLE ENTRY GROMMET 4MM - 5MM - KDT/X 04"/>
    <s v="Manchester M27 4FG"/>
    <n v="127"/>
    <x v="2"/>
    <s v="Diesel"/>
    <n v="4.6990000000000004E-4"/>
  </r>
  <r>
    <s v="S022641"/>
    <x v="110"/>
    <s v="PO149098"/>
    <s v="GRN196890"/>
    <n v="21202051"/>
    <s v="M12 TO M12 LEAD STRAIGHT - 3M LONG"/>
    <s v="Manchester M27 4FG"/>
    <n v="127"/>
    <x v="2"/>
    <s v="Diesel"/>
    <n v="4.6990000000000004E-4"/>
  </r>
  <r>
    <s v="S022641"/>
    <x v="110"/>
    <s v="PO148712"/>
    <s v="GRN197050"/>
    <n v="21212167"/>
    <s v="M12 MALE CONNECTOR STRAIGHT WITH CABLE PUR-OB"/>
    <s v="Manchester M27 4FG"/>
    <n v="127"/>
    <x v="2"/>
    <s v="Diesel"/>
    <n v="4.6990000000000004E-4"/>
  </r>
  <r>
    <s v="S022641"/>
    <x v="110"/>
    <s v="PO149098"/>
    <s v="GRN197240"/>
    <s v="11701-3307"/>
    <s v="7/8TH MALE WITH CABLE 10M, 5X1.5MM"/>
    <s v="Manchester M27 4FG"/>
    <n v="127"/>
    <x v="2"/>
    <s v="Diesel"/>
    <n v="4.6990000000000004E-4"/>
  </r>
  <r>
    <s v="S022641"/>
    <x v="110"/>
    <s v="PO142365"/>
    <s v="GRN197388"/>
    <n v="1"/>
    <s v="Raw-Mat.Surcharge 9% - Lines 1&amp;2 - Inv.9001486391"/>
    <s v="Manchester M27 4FG"/>
    <n v="127"/>
    <x v="2"/>
    <s v="Diesel"/>
    <n v="4.6990000000000004E-4"/>
  </r>
  <r>
    <s v="S022641"/>
    <x v="110"/>
    <s v="PO147996"/>
    <s v="GRN197420"/>
    <n v="101032952"/>
    <s v="M12 0 DEG CODING PLUG JUMPER PINS 1-4"/>
    <s v="Manchester M27 4FG"/>
    <n v="127"/>
    <x v="2"/>
    <s v="Diesel"/>
    <n v="4.6990000000000004E-4"/>
  </r>
  <r>
    <s v="S022641"/>
    <x v="110"/>
    <s v="PO148341"/>
    <s v="GRN197525"/>
    <s v="11700-5395"/>
    <s v="CLAMP CONDUIT 36MM"/>
    <s v="Manchester M27 4FG"/>
    <n v="127"/>
    <x v="2"/>
    <s v="Diesel"/>
    <n v="4.6990000000000004E-4"/>
  </r>
  <r>
    <s v="S022641"/>
    <x v="110"/>
    <s v="PO148969"/>
    <s v="GRN197534"/>
    <s v="11700-5395"/>
    <s v="CLAMP CONDUIT 36MM"/>
    <s v="Manchester M27 4FG"/>
    <n v="127"/>
    <x v="2"/>
    <s v="Diesel"/>
    <n v="4.6990000000000004E-4"/>
  </r>
  <r>
    <s v="S022641"/>
    <x v="110"/>
    <s v="PO148452"/>
    <s v="GRN197581"/>
    <s v="11700-3817"/>
    <s v="CLAMP CONDUIT 48MM"/>
    <s v="Manchester M27 4FG"/>
    <n v="127"/>
    <x v="2"/>
    <s v="Diesel"/>
    <n v="4.6990000000000004E-4"/>
  </r>
  <r>
    <s v="S022641"/>
    <x v="110"/>
    <s v="PO148342"/>
    <s v="GRN197600"/>
    <n v="31202075"/>
    <s v="50MM FLEXIBLE CONDUIT (25M PER ROLL)"/>
    <s v="Manchester M27 4FG"/>
    <n v="127"/>
    <x v="2"/>
    <s v="Diesel"/>
    <n v="4.6990000000000004E-4"/>
  </r>
  <r>
    <s v="S022641"/>
    <x v="110"/>
    <s v="PO145216"/>
    <s v="GRN197664"/>
    <n v="21202052"/>
    <s v="M12 XTREME MALE STRAIGHT/M12 FEMALE 90DEG  PUR-OB"/>
    <s v="Manchester M27 4FG"/>
    <n v="127"/>
    <x v="2"/>
    <s v="Diesel"/>
    <n v="4.6990000000000004E-4"/>
  </r>
  <r>
    <s v="S022641"/>
    <x v="110"/>
    <s v="PO148452"/>
    <s v="GRN197670"/>
    <n v="21202054"/>
    <s v="M12 XTREME MALE STRAIGHT/M12 FEMALE 90DEG 5M LONG"/>
    <s v="Manchester M27 4FG"/>
    <n v="127"/>
    <x v="2"/>
    <s v="Diesel"/>
    <n v="4.6990000000000004E-4"/>
  </r>
  <r>
    <s v="S022641"/>
    <x v="110"/>
    <s v="PO149186"/>
    <s v="GRN197684"/>
    <n v="34202035"/>
    <s v="M12 DOUBLE VALVE PLUG"/>
    <s v="Manchester M27 4FG"/>
    <n v="127"/>
    <x v="2"/>
    <s v="Diesel"/>
    <n v="4.6990000000000004E-4"/>
  </r>
  <r>
    <s v="S022641"/>
    <x v="110"/>
    <s v="PO146755"/>
    <s v="GRN197687"/>
    <n v="21203421"/>
    <s v="M12 MALE STRAIGHT/M12 FEMALE STRAIGHT SHIELDED PUR"/>
    <s v="Manchester M27 4FG"/>
    <n v="127"/>
    <x v="2"/>
    <s v="Diesel"/>
    <n v="4.6990000000000004E-4"/>
  </r>
  <r>
    <s v="S022641"/>
    <x v="110"/>
    <s v="PO148452"/>
    <s v="GRN197825"/>
    <n v="1"/>
    <s v="freight inwards for all items (Lines 10 to 100)"/>
    <s v="Manchester M27 4FG"/>
    <n v="127"/>
    <x v="2"/>
    <s v="Diesel"/>
    <n v="4.6990000000000004E-4"/>
  </r>
  <r>
    <s v="S022641"/>
    <x v="110"/>
    <s v="PO148341"/>
    <s v="GRN198065"/>
    <n v="21202055"/>
    <s v="M12 XTREME MALE STRAIGHT/M12 FEMALE 90DEG 10M LONG"/>
    <s v="Manchester M27 4FG"/>
    <n v="127"/>
    <x v="2"/>
    <s v="Diesel"/>
    <n v="4.6990000000000004E-4"/>
  </r>
  <r>
    <s v="S022641"/>
    <x v="110"/>
    <s v="PO143517"/>
    <s v="GRN198466"/>
    <n v="1"/>
    <s v="Freight"/>
    <s v="Manchester M27 4FG"/>
    <n v="127"/>
    <x v="2"/>
    <s v="Diesel"/>
    <n v="4.6990000000000004E-4"/>
  </r>
  <r>
    <s v="S022641"/>
    <x v="110"/>
    <s v="PO140207"/>
    <s v="GRN198469"/>
    <n v="1"/>
    <s v="Mat SUR Charge - INV 510232910"/>
    <s v="Manchester M27 4FG"/>
    <n v="127"/>
    <x v="2"/>
    <s v="Diesel"/>
    <n v="4.6990000000000004E-4"/>
  </r>
  <r>
    <s v="S022641"/>
    <x v="110"/>
    <s v="PO148969"/>
    <s v="GRN198641"/>
    <n v="1"/>
    <s v="freight inwards"/>
    <s v="Manchester M27 4FG"/>
    <n v="127"/>
    <x v="2"/>
    <s v="Diesel"/>
    <n v="4.6990000000000004E-4"/>
  </r>
  <r>
    <s v="S022641"/>
    <x v="110"/>
    <s v="PO149257"/>
    <s v="GRN198849"/>
    <n v="31202062"/>
    <s v="FLEXIBLE CONDUIT 16MM TYPE EW-PA-M16/P11 (50M PER"/>
    <s v="Manchester M27 4FG"/>
    <n v="127"/>
    <x v="2"/>
    <s v="Diesel"/>
    <n v="4.6990000000000004E-4"/>
  </r>
  <r>
    <s v="S022641"/>
    <x v="110"/>
    <s v="PO146755"/>
    <s v="GRN199151"/>
    <s v="11700-5395"/>
    <s v="CLAMP CONDUIT 36MM"/>
    <s v="Manchester M27 4FG"/>
    <n v="127"/>
    <x v="2"/>
    <s v="Diesel"/>
    <n v="4.6990000000000004E-4"/>
  </r>
  <r>
    <s v="S022641"/>
    <x v="110"/>
    <s v="PO149277"/>
    <s v="GRN199169"/>
    <n v="34202035"/>
    <s v="M12 DOUBLE VALVE PLUG"/>
    <s v="Manchester M27 4FG"/>
    <n v="127"/>
    <x v="2"/>
    <s v="Diesel"/>
    <n v="4.6990000000000004E-4"/>
  </r>
  <r>
    <s v="S022641"/>
    <x v="110"/>
    <s v="PO149152"/>
    <s v="GRN199180"/>
    <n v="31202060"/>
    <s v="70MM FLANGE CONNECTION"/>
    <s v="Manchester M27 4FG"/>
    <n v="127"/>
    <x v="2"/>
    <s v="Diesel"/>
    <n v="4.6990000000000004E-4"/>
  </r>
  <r>
    <s v="S022641"/>
    <x v="110"/>
    <s v="PO145216"/>
    <s v="GRN199197"/>
    <n v="21202052"/>
    <s v="M12 XTREME MALE STRAIGHT/M12 FEMALE 90DEG  PUR-OB"/>
    <s v="Manchester M27 4FG"/>
    <n v="127"/>
    <x v="2"/>
    <s v="Diesel"/>
    <n v="4.6990000000000004E-4"/>
  </r>
  <r>
    <s v="S022641"/>
    <x v="110"/>
    <s v="PO148732"/>
    <s v="GRN199198"/>
    <n v="21202054"/>
    <s v="M12 XTREME MALE STRAIGHT/M12 FEMALE 90DEG 5M LONG"/>
    <s v="Manchester M27 4FG"/>
    <n v="127"/>
    <x v="2"/>
    <s v="Diesel"/>
    <n v="4.6990000000000004E-4"/>
  </r>
  <r>
    <s v="S022641"/>
    <x v="110"/>
    <s v="PO149257"/>
    <s v="GRN199202"/>
    <n v="31202063"/>
    <s v="FLEXIBLE CONDUIT 20MM TYPE EW-PA-M20/P16 (50M PER"/>
    <s v="Manchester M27 4FG"/>
    <n v="127"/>
    <x v="2"/>
    <s v="Diesel"/>
    <n v="4.6990000000000004E-4"/>
  </r>
  <r>
    <s v="S022641"/>
    <x v="110"/>
    <s v="PO148712"/>
    <s v="GRN199305"/>
    <n v="21202055"/>
    <s v="M12 XTREME MALE STRAIGHT/M12 FEMALE 90DEG 10M LONG"/>
    <s v="Manchester M27 4FG"/>
    <n v="127"/>
    <x v="2"/>
    <s v="Diesel"/>
    <n v="4.6990000000000004E-4"/>
  </r>
  <r>
    <s v="S022641"/>
    <x v="110"/>
    <s v="PO149344"/>
    <s v="GRN199359"/>
    <n v="31202098"/>
    <s v="M50 LOCKNUT"/>
    <s v="Manchester M27 4FG"/>
    <n v="127"/>
    <x v="2"/>
    <s v="Diesel"/>
    <n v="4.6990000000000004E-4"/>
  </r>
  <r>
    <s v="S022641"/>
    <x v="110"/>
    <s v="PO148732"/>
    <s v="GRN199460"/>
    <n v="21205961"/>
    <s v="M12 ROUND PLUG CONNECTOR - M12 STRAIGHT 0.5MM2 PUR"/>
    <s v="Manchester M27 4FG"/>
    <n v="127"/>
    <x v="2"/>
    <s v="Diesel"/>
    <n v="4.6990000000000004E-4"/>
  </r>
  <r>
    <s v="S022641"/>
    <x v="110"/>
    <s v="PO148452"/>
    <s v="GRN199837"/>
    <n v="34202380"/>
    <s v="T-COUPLER M12-MALE 5P/ 2 X M12-FEMALE 5P BR.2-4"/>
    <s v="Manchester M27 4FG"/>
    <n v="127"/>
    <x v="2"/>
    <s v="Diesel"/>
    <n v="4.6990000000000004E-4"/>
  </r>
  <r>
    <s v="S022641"/>
    <x v="110"/>
    <s v="PO147996"/>
    <s v="GRN199838"/>
    <n v="21205961"/>
    <s v="M12 ROUND PLUG CONNECTOR - M12 STRAIGHT 0.5MM2 PUR"/>
    <s v="Manchester M27 4FG"/>
    <n v="127"/>
    <x v="2"/>
    <s v="Diesel"/>
    <n v="4.6990000000000004E-4"/>
  </r>
  <r>
    <s v="S022641"/>
    <x v="110"/>
    <s v="PO149545"/>
    <s v="GRN200072"/>
    <n v="101025505"/>
    <s v="SVS ECO VALVE PLUG FORM A 18MM 230V"/>
    <s v="Manchester M27 4FG"/>
    <n v="127"/>
    <x v="2"/>
    <s v="Diesel"/>
    <n v="4.6990000000000004E-4"/>
  </r>
  <r>
    <s v="S022641"/>
    <x v="110"/>
    <s v="PO149586"/>
    <s v="GRN200347"/>
    <n v="101022180"/>
    <s v="M12 FEMALE 0° A-COD. WITH CABLE PUR 4X0.34 BLACK U"/>
    <s v="Manchester M27 4FG"/>
    <n v="127"/>
    <x v="2"/>
    <s v="Diesel"/>
    <n v="4.6990000000000004E-4"/>
  </r>
  <r>
    <s v="S022641"/>
    <x v="110"/>
    <s v="PO145216"/>
    <s v="GRN200574"/>
    <n v="1"/>
    <s v="Raw-Mat Surcharge - Inv.510236562-11/10/23- LINE 2"/>
    <s v="Manchester M27 4FG"/>
    <n v="127"/>
    <x v="2"/>
    <s v="Diesel"/>
    <n v="4.6990000000000004E-4"/>
  </r>
  <r>
    <s v="S022641"/>
    <x v="110"/>
    <s v="PO149713"/>
    <s v="GRN200600"/>
    <n v="31202077"/>
    <s v="12MM SPLIT CONDUIT - EWT-PA M12/P9 (50M PER ROLL)"/>
    <s v="Manchester M27 4FG"/>
    <n v="127"/>
    <x v="2"/>
    <s v="Diesel"/>
    <n v="4.6990000000000004E-4"/>
  </r>
  <r>
    <s v="S022641"/>
    <x v="110"/>
    <s v="PO150121"/>
    <s v="GRN200670"/>
    <s v="11700-3817"/>
    <s v="CLAMP CONDUIT 48MM"/>
    <s v="Manchester M27 4FG"/>
    <n v="127"/>
    <x v="2"/>
    <s v="Diesel"/>
    <n v="4.6990000000000004E-4"/>
  </r>
  <r>
    <s v="S022641"/>
    <x v="110"/>
    <s v="PO150130"/>
    <s v="GRN200690"/>
    <n v="31202077"/>
    <s v="12MM SPLIT CONDUIT - EWT-PA M12/P9 (50M PER ROLL)"/>
    <s v="Manchester M27 4FG"/>
    <n v="127"/>
    <x v="2"/>
    <s v="Diesel"/>
    <n v="4.6990000000000004E-4"/>
  </r>
  <r>
    <s v="S022641"/>
    <x v="110"/>
    <s v="PO149844"/>
    <s v="GRN200693"/>
    <n v="31202077"/>
    <s v="12MM SPLIT CONDUIT - EWT-PA M12/P9 (50M PER ROLL)"/>
    <s v="Manchester M27 4FG"/>
    <n v="127"/>
    <x v="2"/>
    <s v="Diesel"/>
    <n v="4.6990000000000004E-4"/>
  </r>
  <r>
    <s v="S022641"/>
    <x v="110"/>
    <s v="PO147768"/>
    <s v="GRN200902"/>
    <n v="21202058"/>
    <s v="M12 TO M12 CAN BUS CABLE 10M"/>
    <s v="Manchester M27 4FG"/>
    <n v="127"/>
    <x v="2"/>
    <s v="Diesel"/>
    <n v="4.6990000000000004E-4"/>
  </r>
  <r>
    <s v="S022641"/>
    <x v="110"/>
    <s v="PO149277"/>
    <s v="GRN201025"/>
    <n v="31202086"/>
    <s v="M16 CONDUIT GLAND"/>
    <s v="Manchester M27 4FG"/>
    <n v="127"/>
    <x v="2"/>
    <s v="Diesel"/>
    <n v="4.6990000000000004E-4"/>
  </r>
  <r>
    <s v="S022641"/>
    <x v="110"/>
    <s v="PO148712"/>
    <s v="GRN201027"/>
    <n v="31202086"/>
    <s v="M16 CONDUIT GLAND"/>
    <s v="Manchester M27 4FG"/>
    <n v="127"/>
    <x v="2"/>
    <s v="Diesel"/>
    <n v="4.6990000000000004E-4"/>
  </r>
  <r>
    <s v="S022641"/>
    <x v="110"/>
    <s v="PO150284"/>
    <s v="GRN201029"/>
    <n v="31202066"/>
    <s v="FLEXIBLE CONDUIT 40MM (25M PER ROLL) TYPE EW-PA/ E"/>
    <s v="Manchester M27 4FG"/>
    <n v="127"/>
    <x v="2"/>
    <s v="Diesel"/>
    <n v="4.6990000000000004E-4"/>
  </r>
  <r>
    <s v="S023413"/>
    <x v="15"/>
    <s v="PO142304"/>
    <s v="GRN200504"/>
    <n v="101048325"/>
    <s v="VISY ACCR &amp; ANPR ELECTRICAL HARDWARE"/>
    <s v="33100 Tampere, Finland"/>
    <n v="3916"/>
    <x v="2"/>
    <s v="Diesel"/>
    <n v="3.9815929999999999E-2"/>
  </r>
  <r>
    <s v="S023413"/>
    <x v="15"/>
    <s v="PO142304"/>
    <s v="GRN200505"/>
    <n v="101048324"/>
    <s v="LATTIX D4420 3-SIDED GANTRY 6085 X 5800 WITH"/>
    <s v="33100 Tampere, Finland"/>
    <n v="3916"/>
    <x v="2"/>
    <s v="Diesel"/>
    <n v="3.9815929999999999E-2"/>
  </r>
  <r>
    <s v="S022641"/>
    <x v="110"/>
    <s v="PO148712"/>
    <s v="GRN201030"/>
    <n v="31202086"/>
    <s v="M16 CONDUIT GLAND"/>
    <s v="Manchester M27 4FG"/>
    <n v="127"/>
    <x v="2"/>
    <s v="Diesel"/>
    <n v="4.6990000000000004E-4"/>
  </r>
  <r>
    <s v="S022641"/>
    <x v="110"/>
    <s v="PO149344"/>
    <s v="GRN201177"/>
    <n v="31202089"/>
    <s v="32MM GLAND"/>
    <s v="Manchester M27 4FG"/>
    <n v="127"/>
    <x v="2"/>
    <s v="Diesel"/>
    <n v="4.6990000000000004E-4"/>
  </r>
  <r>
    <s v="S022641"/>
    <x v="110"/>
    <s v="PO149152"/>
    <s v="GRN201179"/>
    <n v="31202089"/>
    <s v="32MM GLAND"/>
    <s v="Manchester M27 4FG"/>
    <n v="127"/>
    <x v="2"/>
    <s v="Diesel"/>
    <n v="4.6990000000000004E-4"/>
  </r>
  <r>
    <s v="S022641"/>
    <x v="110"/>
    <s v="PO149136"/>
    <s v="GRN201185"/>
    <n v="31202089"/>
    <s v="32MM GLAND"/>
    <s v="Manchester M27 4FG"/>
    <n v="127"/>
    <x v="2"/>
    <s v="Diesel"/>
    <n v="4.6990000000000004E-4"/>
  </r>
  <r>
    <s v="S022641"/>
    <x v="110"/>
    <s v="PO150362"/>
    <s v="GRN201205"/>
    <n v="31202060"/>
    <s v="70MM FLANGE CONNECTION"/>
    <s v="Manchester M27 4FG"/>
    <n v="127"/>
    <x v="2"/>
    <s v="Diesel"/>
    <n v="4.6990000000000004E-4"/>
  </r>
  <r>
    <s v="S022641"/>
    <x v="110"/>
    <s v="PO150362"/>
    <s v="GRN201260"/>
    <n v="101047875"/>
    <s v="M12 FEMALE 90 DEG 4 POLE WITH OPEN CABLE - 10M LON"/>
    <s v="Manchester M27 4FG"/>
    <n v="127"/>
    <x v="2"/>
    <s v="Diesel"/>
    <n v="4.6990000000000004E-4"/>
  </r>
  <r>
    <s v="S022641"/>
    <x v="110"/>
    <s v="PO150459"/>
    <s v="GRN201397"/>
    <n v="88202806"/>
    <s v="KM 4/23 LABEL HOLDER (PACK QTY 1000)"/>
    <s v="Manchester M27 4FG"/>
    <n v="127"/>
    <x v="2"/>
    <s v="Diesel"/>
    <n v="4.6990000000000004E-4"/>
  </r>
  <r>
    <s v="S022641"/>
    <x v="110"/>
    <s v="PO149728"/>
    <s v="GRN201402"/>
    <n v="31202086"/>
    <s v="M16 CONDUIT GLAND"/>
    <s v="Manchester M27 4FG"/>
    <n v="127"/>
    <x v="2"/>
    <s v="Diesel"/>
    <n v="4.6990000000000004E-4"/>
  </r>
  <r>
    <s v="S022641"/>
    <x v="110"/>
    <s v="PO149844"/>
    <s v="GRN201407"/>
    <n v="31202086"/>
    <s v="M16 CONDUIT GLAND"/>
    <s v="Manchester M27 4FG"/>
    <n v="127"/>
    <x v="2"/>
    <s v="Diesel"/>
    <n v="4.6990000000000004E-4"/>
  </r>
  <r>
    <s v="S022641"/>
    <x v="110"/>
    <s v="PO150296"/>
    <s v="GRN201408"/>
    <n v="31202086"/>
    <s v="M16 CONDUIT GLAND"/>
    <s v="Manchester M27 4FG"/>
    <n v="127"/>
    <x v="2"/>
    <s v="Diesel"/>
    <n v="4.6990000000000004E-4"/>
  </r>
  <r>
    <s v="S022641"/>
    <x v="110"/>
    <s v="PO149152"/>
    <s v="GRN201409"/>
    <n v="31202086"/>
    <s v="M16 CONDUIT GLAND"/>
    <s v="Manchester M27 4FG"/>
    <n v="127"/>
    <x v="2"/>
    <s v="Diesel"/>
    <n v="4.6990000000000004E-4"/>
  </r>
  <r>
    <s v="S022641"/>
    <x v="110"/>
    <s v="PO150296"/>
    <s v="GRN201447"/>
    <n v="31202091"/>
    <s v="GLAND 50MM"/>
    <s v="Manchester M27 4FG"/>
    <n v="127"/>
    <x v="2"/>
    <s v="Diesel"/>
    <n v="4.6990000000000004E-4"/>
  </r>
  <r>
    <s v="S022641"/>
    <x v="110"/>
    <s v="PO147996"/>
    <s v="GRN201467"/>
    <n v="101047875"/>
    <s v="M12 FEMALE 90 DEG 4 POLE WITH OPEN CABLE - 10M LON"/>
    <s v="Manchester M27 4FG"/>
    <n v="127"/>
    <x v="2"/>
    <s v="Diesel"/>
    <n v="4.6990000000000004E-4"/>
  </r>
  <r>
    <s v="S022641"/>
    <x v="110"/>
    <s v="PO150045"/>
    <s v="GRN201470"/>
    <n v="34202035"/>
    <s v="M12 DOUBLE VALVE PLUG"/>
    <s v="Manchester M27 4FG"/>
    <n v="127"/>
    <x v="2"/>
    <s v="Diesel"/>
    <n v="4.6990000000000004E-4"/>
  </r>
  <r>
    <s v="S022641"/>
    <x v="110"/>
    <s v="PO147597"/>
    <s v="GRN201474"/>
    <n v="21205961"/>
    <s v="M12 ROUND PLUG CONNECTOR - M12 STRAIGHT 0.5MM2 PUR"/>
    <s v="Manchester M27 4FG"/>
    <n v="127"/>
    <x v="2"/>
    <s v="Diesel"/>
    <n v="4.6990000000000004E-4"/>
  </r>
  <r>
    <s v="S022641"/>
    <x v="110"/>
    <s v="PO150459"/>
    <s v="GRN201860"/>
    <n v="1"/>
    <s v="freight inwards"/>
    <s v="Manchester M27 4FG"/>
    <n v="127"/>
    <x v="2"/>
    <s v="Diesel"/>
    <n v="4.6990000000000004E-4"/>
  </r>
  <r>
    <s v="S022641"/>
    <x v="110"/>
    <s v="PO150943"/>
    <s v="GRN201906"/>
    <n v="21212167"/>
    <s v="M12 MALE CONNECTOR STRAIGHT WITH CABLE PUR-OB"/>
    <s v="Manchester M27 4FG"/>
    <n v="127"/>
    <x v="2"/>
    <s v="Diesel"/>
    <n v="4.6990000000000004E-4"/>
  </r>
  <r>
    <s v="S022641"/>
    <x v="110"/>
    <s v="PO149098"/>
    <s v="GRN201908"/>
    <n v="21202051"/>
    <s v="M12 TO M12 LEAD STRAIGHT - 3M LONG"/>
    <s v="Manchester M27 4FG"/>
    <n v="127"/>
    <x v="2"/>
    <s v="Diesel"/>
    <n v="4.6990000000000004E-4"/>
  </r>
  <r>
    <s v="S024190"/>
    <x v="22"/>
    <s v="PO147774"/>
    <s v="GRN200541"/>
    <n v="40259812"/>
    <s v="COWL BASE SEAL"/>
    <s v="Stockport SK4 2JT"/>
    <n v="22.2"/>
    <x v="1"/>
    <s v="Diesel"/>
    <n v="8.2140000000000008E-3"/>
  </r>
  <r>
    <s v="S024190"/>
    <x v="22"/>
    <s v="PO148400"/>
    <s v="GRN200543"/>
    <s v="340-1357-1"/>
    <s v="DOME CAMERA GASKET"/>
    <s v="Stockport SK4 2JT"/>
    <n v="22.2"/>
    <x v="1"/>
    <s v="Diesel"/>
    <n v="8.2140000000000008E-3"/>
  </r>
  <r>
    <s v="S022641"/>
    <x v="110"/>
    <s v="PO150372"/>
    <s v="GRN201910"/>
    <n v="21202055"/>
    <s v="M12 XTREME MALE STRAIGHT/M12 FEMALE 90DEG 10M LONG"/>
    <s v="Manchester M27 4FG"/>
    <n v="127"/>
    <x v="2"/>
    <s v="Diesel"/>
    <n v="4.6990000000000004E-4"/>
  </r>
  <r>
    <s v="S022641"/>
    <x v="110"/>
    <s v="PO149728"/>
    <s v="GRN201940"/>
    <s v="11701-3046"/>
    <s v="M12 MALE A-CODE 5 X 0.75MM 10M"/>
    <s v="Manchester M27 4FG"/>
    <n v="127"/>
    <x v="2"/>
    <s v="Diesel"/>
    <n v="4.6990000000000004E-4"/>
  </r>
  <r>
    <s v="S022641"/>
    <x v="110"/>
    <s v="PO149344"/>
    <s v="GRN201957"/>
    <n v="34202035"/>
    <s v="M12 DOUBLE VALVE PLUG"/>
    <s v="Manchester M27 4FG"/>
    <n v="127"/>
    <x v="2"/>
    <s v="Diesel"/>
    <n v="4.6990000000000004E-4"/>
  </r>
  <r>
    <s v="S022641"/>
    <x v="110"/>
    <s v="PO150757"/>
    <s v="GRN202151"/>
    <n v="88202806"/>
    <s v="KM 4/23 LABEL HOLDER (PACK QTY 1000)"/>
    <s v="Manchester M27 4FG"/>
    <n v="127"/>
    <x v="2"/>
    <s v="Diesel"/>
    <n v="4.6990000000000004E-4"/>
  </r>
  <r>
    <s v="S001121"/>
    <x v="5"/>
    <s v="PO150365"/>
    <s v="GRN200548"/>
    <s v="11700-5693"/>
    <s v="POWER METER ETHERNET/IP"/>
    <s v="Salford M5 4BE"/>
    <n v="103.6"/>
    <x v="2"/>
    <s v="Diesel"/>
    <n v="3.8331999999999998E-4"/>
  </r>
  <r>
    <s v="S001121"/>
    <x v="5"/>
    <s v="PO150405"/>
    <s v="GRN200549"/>
    <n v="56204657"/>
    <s v="POWERFLEX 753 AC DRIVE WITH EMBEDDED I/O 37AMP"/>
    <s v="Salford M5 4BE"/>
    <n v="103.6"/>
    <x v="2"/>
    <s v="Diesel"/>
    <n v="3.8331999999999998E-4"/>
  </r>
  <r>
    <s v="S022641"/>
    <x v="110"/>
    <s v="PO149844"/>
    <s v="GRN202152"/>
    <n v="34202380"/>
    <s v="T-COUPLER M12-MALE 5P/ 2 X M12-FEMALE 5P BR.2-4"/>
    <s v="Manchester M27 4FG"/>
    <n v="127"/>
    <x v="2"/>
    <s v="Diesel"/>
    <n v="4.6990000000000004E-4"/>
  </r>
  <r>
    <s v="S022641"/>
    <x v="110"/>
    <s v="PO150746"/>
    <s v="GRN202153"/>
    <n v="101047875"/>
    <s v="M12 FEMALE 90 DEG 4 POLE WITH OPEN CABLE - 10M LON"/>
    <s v="Manchester M27 4FG"/>
    <n v="127"/>
    <x v="2"/>
    <s v="Diesel"/>
    <n v="4.6990000000000004E-4"/>
  </r>
  <r>
    <s v="S022641"/>
    <x v="110"/>
    <s v="PO149844"/>
    <s v="GRN202154"/>
    <n v="21205961"/>
    <s v="M12 ROUND PLUG CONNECTOR - M12 STRAIGHT 0.5MM2 PUR"/>
    <s v="Manchester M27 4FG"/>
    <n v="127"/>
    <x v="2"/>
    <s v="Diesel"/>
    <n v="4.6990000000000004E-4"/>
  </r>
  <r>
    <s v="S022641"/>
    <x v="110"/>
    <s v="PO150521"/>
    <s v="GRN202160"/>
    <n v="101021119"/>
    <s v="CABLE M12 FEMALE STRAIGHT 4 POLE OPEN WIRE 20MT"/>
    <s v="Manchester M27 4FG"/>
    <n v="127"/>
    <x v="2"/>
    <s v="Diesel"/>
    <n v="4.6990000000000004E-4"/>
  </r>
  <r>
    <s v="S022641"/>
    <x v="110"/>
    <s v="PO149829"/>
    <s v="GRN202169"/>
    <s v="11701-3046"/>
    <s v="M12 MALE A-CODE 5 X 0.75MM 10M"/>
    <s v="Manchester M27 4FG"/>
    <n v="127"/>
    <x v="2"/>
    <s v="Diesel"/>
    <n v="4.6990000000000004E-4"/>
  </r>
  <r>
    <s v="S022641"/>
    <x v="110"/>
    <s v="PO150656"/>
    <s v="GRN202205"/>
    <n v="31202062"/>
    <s v="FLEXIBLE CONDUIT 16MM TYPE EW-PA-M16/P11 (50M PER"/>
    <s v="Manchester M27 4FG"/>
    <n v="127"/>
    <x v="2"/>
    <s v="Diesel"/>
    <n v="4.6990000000000004E-4"/>
  </r>
  <r>
    <s v="S022641"/>
    <x v="110"/>
    <s v="PO150666"/>
    <s v="GRN202206"/>
    <n v="31202077"/>
    <s v="12MM SPLIT CONDUIT - EWT-PA M12/P9 (50M PER ROLL)"/>
    <s v="Manchester M27 4FG"/>
    <n v="127"/>
    <x v="2"/>
    <s v="Diesel"/>
    <n v="4.6990000000000004E-4"/>
  </r>
  <r>
    <s v="S001121"/>
    <x v="5"/>
    <s v="PO145204"/>
    <s v="GRN200558"/>
    <n v="50205993"/>
    <s v="1492 JUMPER BARS CJR NO COVER 8 3 POLE BLACK"/>
    <s v="Salford M5 4BE"/>
    <n v="103.6"/>
    <x v="2"/>
    <s v="Diesel"/>
    <n v="3.8331999999999998E-4"/>
  </r>
  <r>
    <s v="S022641"/>
    <x v="110"/>
    <s v="PO150521"/>
    <s v="GRN202207"/>
    <n v="31202062"/>
    <s v="FLEXIBLE CONDUIT 16MM TYPE EW-PA-M16/P11 (50M PER"/>
    <s v="Manchester M27 4FG"/>
    <n v="127"/>
    <x v="2"/>
    <s v="Diesel"/>
    <n v="4.6990000000000004E-4"/>
  </r>
  <r>
    <s v="S022641"/>
    <x v="110"/>
    <s v="PO149844"/>
    <s v="GRN202473"/>
    <n v="21202054"/>
    <s v="M12 XTREME MALE STRAIGHT/M12 FEMALE 90DEG 5M LONG"/>
    <s v="Manchester M27 4FG"/>
    <n v="127"/>
    <x v="2"/>
    <s v="Diesel"/>
    <n v="4.6990000000000004E-4"/>
  </r>
  <r>
    <s v="S022641"/>
    <x v="110"/>
    <s v="PO150950"/>
    <s v="GRN202775"/>
    <n v="31202062"/>
    <s v="FLEXIBLE CONDUIT 16MM TYPE EW-PA-M16/P11 (50M PER"/>
    <s v="Manchester M27 4FG"/>
    <n v="127"/>
    <x v="2"/>
    <s v="Diesel"/>
    <n v="4.6990000000000004E-4"/>
  </r>
  <r>
    <s v="S022641"/>
    <x v="110"/>
    <s v="PO150296"/>
    <s v="GRN202779"/>
    <n v="31202089"/>
    <s v="32MM GLAND"/>
    <s v="Manchester M27 4FG"/>
    <n v="127"/>
    <x v="2"/>
    <s v="Diesel"/>
    <n v="4.6990000000000004E-4"/>
  </r>
  <r>
    <s v="S022641"/>
    <x v="110"/>
    <s v="PO149344"/>
    <s v="GRN202780"/>
    <n v="31202088"/>
    <s v="25MM CABLE GLAND"/>
    <s v="Manchester M27 4FG"/>
    <n v="127"/>
    <x v="2"/>
    <s v="Diesel"/>
    <n v="4.6990000000000004E-4"/>
  </r>
  <r>
    <s v="S022641"/>
    <x v="110"/>
    <s v="PO149152"/>
    <s v="GRN202781"/>
    <n v="31202088"/>
    <s v="25MM CABLE GLAND"/>
    <s v="Manchester M27 4FG"/>
    <n v="127"/>
    <x v="2"/>
    <s v="Diesel"/>
    <n v="4.6990000000000004E-4"/>
  </r>
  <r>
    <s v="S022641"/>
    <x v="110"/>
    <s v="PO150875"/>
    <s v="GRN203268"/>
    <n v="31202062"/>
    <s v="FLEXIBLE CONDUIT 16MM TYPE EW-PA-M16/P11 (50M PER"/>
    <s v="Manchester M27 4FG"/>
    <n v="127"/>
    <x v="2"/>
    <s v="Diesel"/>
    <n v="4.6990000000000004E-4"/>
  </r>
  <r>
    <s v="S022670"/>
    <x v="26"/>
    <s v="PO146630"/>
    <s v="GRN200601"/>
    <n v="85212336"/>
    <s v="M24 X 180 R-XPT THROUGHBOLT"/>
    <s v="Congleton CW12 1HR"/>
    <n v="12.8"/>
    <x v="2"/>
    <s v="Diesel"/>
    <n v="4.7360000000000001E-5"/>
  </r>
  <r>
    <s v="S022641"/>
    <x v="110"/>
    <s v="PO150534"/>
    <s v="GRN203269"/>
    <n v="31202077"/>
    <s v="12MM SPLIT CONDUIT - EWT-PA M12/P9 (50M PER ROLL)"/>
    <s v="Manchester M27 4FG"/>
    <n v="127"/>
    <x v="2"/>
    <s v="Diesel"/>
    <n v="4.6990000000000004E-4"/>
  </r>
  <r>
    <s v="S022670"/>
    <x v="26"/>
    <s v="PO147490"/>
    <s v="GRN200603"/>
    <n v="101032416"/>
    <s v="M12 X 180 R-XPT THROUGHBOLT"/>
    <s v="Congleton CW12 1HR"/>
    <n v="12.8"/>
    <x v="2"/>
    <s v="Diesel"/>
    <n v="4.7360000000000001E-5"/>
  </r>
  <r>
    <s v="S022641"/>
    <x v="110"/>
    <s v="PO151107"/>
    <s v="GRN203270"/>
    <n v="31202095"/>
    <s v="M25 LOCKNUT"/>
    <s v="Manchester M27 4FG"/>
    <n v="127"/>
    <x v="2"/>
    <s v="Diesel"/>
    <n v="4.6990000000000004E-4"/>
  </r>
  <r>
    <s v="S022641"/>
    <x v="110"/>
    <s v="PO151438"/>
    <s v="GRN203534"/>
    <n v="21212164"/>
    <s v="M12 MALE CONNECTOR STRAIGHT WITH CABLE PUR-OB 4X0."/>
    <s v="Manchester M27 4FG"/>
    <n v="127"/>
    <x v="2"/>
    <s v="Diesel"/>
    <n v="4.6990000000000004E-4"/>
  </r>
  <r>
    <s v="S022641"/>
    <x v="110"/>
    <s v="PO148899"/>
    <s v="GRN203635"/>
    <n v="34202380"/>
    <s v="T-COUPLER M12-MALE 5P/ 2 X M12-FEMALE 5P BR.2-4"/>
    <s v="Manchester M27 4FG"/>
    <n v="127"/>
    <x v="2"/>
    <s v="Diesel"/>
    <n v="4.6990000000000004E-4"/>
  </r>
  <r>
    <s v="S022641"/>
    <x v="110"/>
    <s v="PO149098"/>
    <s v="GRN203641"/>
    <n v="21205961"/>
    <s v="M12 ROUND PLUG CONNECTOR - M12 STRAIGHT 0.5MM2 PUR"/>
    <s v="Manchester M27 4FG"/>
    <n v="127"/>
    <x v="2"/>
    <s v="Diesel"/>
    <n v="4.6990000000000004E-4"/>
  </r>
  <r>
    <s v="S022641"/>
    <x v="110"/>
    <s v="PO149844"/>
    <s v="GRN203789"/>
    <n v="21205961"/>
    <s v="M12 ROUND PLUG CONNECTOR - M12 STRAIGHT 0.5MM2 PUR"/>
    <s v="Manchester M27 4FG"/>
    <n v="127"/>
    <x v="2"/>
    <s v="Diesel"/>
    <n v="4.6990000000000004E-4"/>
  </r>
  <r>
    <s v="S022641"/>
    <x v="110"/>
    <s v="PO150860"/>
    <s v="GRN203941"/>
    <n v="31202063"/>
    <s v="FLEXIBLE CONDUIT 20MM TYPE EW-PA-M20/P16 (50M PER"/>
    <s v="Manchester M27 4FG"/>
    <n v="127"/>
    <x v="2"/>
    <s v="Diesel"/>
    <n v="4.6990000000000004E-4"/>
  </r>
  <r>
    <s v="S025431"/>
    <x v="0"/>
    <s v="PO148570"/>
    <s v="GRN200611"/>
    <s v="11701-2477"/>
    <s v="SUINT2200LCD2U TRIPP LITE LINE PROTECTION DISTRIBU"/>
    <s v="Boston Massachusetts"/>
    <n v="3154"/>
    <x v="0"/>
    <s v="Crude"/>
    <n v="2.5295079999999999"/>
  </r>
  <r>
    <s v="S022641"/>
    <x v="110"/>
    <s v="PO150746"/>
    <s v="GRN203943"/>
    <n v="31202094"/>
    <s v="M20 LOCKNUT TYPE KGM-M20X1.5"/>
    <s v="Manchester M27 4FG"/>
    <n v="127"/>
    <x v="2"/>
    <s v="Diesel"/>
    <n v="4.6990000000000004E-4"/>
  </r>
  <r>
    <s v="S001047"/>
    <x v="9"/>
    <s v="PO144821"/>
    <s v="GRN200613"/>
    <n v="101026186"/>
    <s v="DIODE 2X8 ELEMENT PHOTO CDWO4 0.3MM THICK"/>
    <s v="81300 Johor Bahru Malaysia"/>
    <n v="6781"/>
    <x v="4"/>
    <s v="Aviation"/>
    <n v="1.1924057587200001"/>
  </r>
  <r>
    <s v="S022641"/>
    <x v="110"/>
    <s v="PO151278"/>
    <s v="GRN203944"/>
    <n v="31202720"/>
    <s v="32MM END SLEEVE TYPE ET29 - GREY"/>
    <s v="Manchester M27 4FG"/>
    <n v="127"/>
    <x v="2"/>
    <s v="Diesel"/>
    <n v="4.6990000000000004E-4"/>
  </r>
  <r>
    <s v="S022641"/>
    <x v="110"/>
    <s v="PO150860"/>
    <s v="GRN203994"/>
    <n v="1"/>
    <s v="freight inwards"/>
    <s v="Manchester M27 4FG"/>
    <n v="127"/>
    <x v="2"/>
    <s v="Diesel"/>
    <n v="4.6990000000000004E-4"/>
  </r>
  <r>
    <s v="S022641"/>
    <x v="110"/>
    <s v="PO151438"/>
    <s v="GRN204100"/>
    <n v="1"/>
    <s v="freight inwards"/>
    <s v="Manchester M27 4FG"/>
    <n v="127"/>
    <x v="2"/>
    <s v="Diesel"/>
    <n v="4.6990000000000004E-4"/>
  </r>
  <r>
    <s v="S022641"/>
    <x v="110"/>
    <s v="PO150943"/>
    <s v="GRN204276"/>
    <n v="101046586"/>
    <s v="M12 FEMALE 0° A-COD. WITH CABLE PUR 5X0.34 BK UL/C"/>
    <s v="Manchester M27 4FG"/>
    <n v="127"/>
    <x v="2"/>
    <s v="Diesel"/>
    <n v="4.6990000000000004E-4"/>
  </r>
  <r>
    <s v="S022641"/>
    <x v="110"/>
    <s v="PO150943"/>
    <s v="GRN204278"/>
    <n v="101022180"/>
    <s v="M12 FEMALE 0° A-COD. WITH CABLE PUR 4X0.34 BLACK U"/>
    <s v="Manchester M27 4FG"/>
    <n v="127"/>
    <x v="2"/>
    <s v="Diesel"/>
    <n v="4.6990000000000004E-4"/>
  </r>
  <r>
    <s v="S022641"/>
    <x v="110"/>
    <s v="PO150534"/>
    <s v="GRN204279"/>
    <n v="21203421"/>
    <s v="M12 MALE STRAIGHT/M12 FEMALE STRAIGHT SHIELDED PUR"/>
    <s v="Manchester M27 4FG"/>
    <n v="127"/>
    <x v="2"/>
    <s v="Diesel"/>
    <n v="4.6990000000000004E-4"/>
  </r>
  <r>
    <s v="S022641"/>
    <x v="110"/>
    <s v="PO150045"/>
    <s v="GRN204314"/>
    <n v="21205961"/>
    <s v="M12 ROUND PLUG CONNECTOR - M12 STRAIGHT 0.5MM2 PUR"/>
    <s v="Manchester M27 4FG"/>
    <n v="127"/>
    <x v="2"/>
    <s v="Diesel"/>
    <n v="4.6990000000000004E-4"/>
  </r>
  <r>
    <s v="S022641"/>
    <x v="110"/>
    <s v="PO150130"/>
    <s v="GRN204342"/>
    <n v="21205961"/>
    <s v="M12 ROUND PLUG CONNECTOR - M12 STRAIGHT 0.5MM2 PUR"/>
    <s v="Manchester M27 4FG"/>
    <n v="127"/>
    <x v="2"/>
    <s v="Diesel"/>
    <n v="4.6990000000000004E-4"/>
  </r>
  <r>
    <s v="S022641"/>
    <x v="110"/>
    <s v="PO140280"/>
    <s v="GRN204622"/>
    <n v="1"/>
    <s v="freight inwards"/>
    <s v="Manchester M27 4FG"/>
    <n v="127"/>
    <x v="2"/>
    <s v="Diesel"/>
    <n v="4.6990000000000004E-4"/>
  </r>
  <r>
    <s v="S022641"/>
    <x v="110"/>
    <s v="PO145543"/>
    <s v="GRN204623"/>
    <n v="1"/>
    <s v="freight inwards - Invoice 510230411 25/05/23"/>
    <s v="Manchester M27 4FG"/>
    <n v="127"/>
    <x v="2"/>
    <s v="Diesel"/>
    <n v="4.6990000000000004E-4"/>
  </r>
  <r>
    <s v="S022641"/>
    <x v="110"/>
    <s v="PO150362"/>
    <s v="GRN204625"/>
    <n v="1"/>
    <s v="freight inwards"/>
    <s v="Manchester M27 4FG"/>
    <n v="127"/>
    <x v="2"/>
    <s v="Diesel"/>
    <n v="4.6990000000000004E-4"/>
  </r>
  <r>
    <s v="S022641"/>
    <x v="110"/>
    <s v="PO150970"/>
    <s v="GRN204626"/>
    <n v="1"/>
    <s v="freight inwards"/>
    <s v="Manchester M27 4FG"/>
    <n v="127"/>
    <x v="2"/>
    <s v="Diesel"/>
    <n v="4.6990000000000004E-4"/>
  </r>
  <r>
    <s v="S001047"/>
    <x v="9"/>
    <s v="PO131931"/>
    <s v="GRN200626"/>
    <n v="66205215"/>
    <s v="2x8 ELEMENT PHOTO DIODE CdWO4 30mm THICK"/>
    <s v="81300 Johor Bahru Malaysia"/>
    <n v="6781"/>
    <x v="4"/>
    <s v="Aviation"/>
    <n v="1.1924057587200001"/>
  </r>
  <r>
    <s v="S001047"/>
    <x v="9"/>
    <s v="PO134439"/>
    <s v="GRN200628"/>
    <n v="66205215"/>
    <s v="2x8 ELEMENT PHOTO DIODE CdWO4 30mm THICK"/>
    <s v="81300 Johor Bahru Malaysia"/>
    <n v="6781"/>
    <x v="4"/>
    <s v="Aviation"/>
    <n v="1.1924057587200001"/>
  </r>
  <r>
    <s v="S001047"/>
    <x v="9"/>
    <s v="PO135463"/>
    <s v="GRN200629"/>
    <n v="66205215"/>
    <s v="2x8 ELEMENT PHOTO DIODE CdWO4 30mm THICK"/>
    <s v="81300 Johor Bahru Malaysia"/>
    <n v="6781"/>
    <x v="4"/>
    <s v="Aviation"/>
    <n v="1.1924057587200001"/>
  </r>
  <r>
    <s v="S022641"/>
    <x v="110"/>
    <s v="PO151535"/>
    <s v="GRN204628"/>
    <n v="1"/>
    <s v="freight inwards"/>
    <s v="Manchester M27 4FG"/>
    <n v="127"/>
    <x v="2"/>
    <s v="Diesel"/>
    <n v="4.6990000000000004E-4"/>
  </r>
  <r>
    <s v="S022641"/>
    <x v="110"/>
    <s v="PO150970"/>
    <s v="GRN204675"/>
    <s v="11700-5344"/>
    <s v="CABLE 1.2 METER RJ45S TO RJ45S CAT5E"/>
    <s v="Manchester M27 4FG"/>
    <n v="127"/>
    <x v="2"/>
    <s v="Diesel"/>
    <n v="4.6990000000000004E-4"/>
  </r>
  <r>
    <s v="S022641"/>
    <x v="110"/>
    <s v="PO150045"/>
    <s v="GRN204750"/>
    <n v="34202380"/>
    <s v="T-COUPLER M12-MALE 5P/ 2 X M12-FEMALE 5P BR.2-4"/>
    <s v="Manchester M27 4FG"/>
    <n v="127"/>
    <x v="2"/>
    <s v="Diesel"/>
    <n v="4.6990000000000004E-4"/>
  </r>
  <r>
    <s v="S022641"/>
    <x v="110"/>
    <s v="PO150296"/>
    <s v="GRN204954"/>
    <n v="31202089"/>
    <s v="32MM GLAND"/>
    <s v="Manchester M27 4FG"/>
    <n v="127"/>
    <x v="2"/>
    <s v="Diesel"/>
    <n v="4.6990000000000004E-4"/>
  </r>
  <r>
    <s v="S001047"/>
    <x v="9"/>
    <s v="PO144821"/>
    <s v="GRN200636"/>
    <s v="11701-3091"/>
    <s v="SILICON PD - CDW04 - 5X5X10 THK - 8X2 ELEM - M13"/>
    <s v="81300 Johor Bahru Malaysia"/>
    <n v="6781"/>
    <x v="4"/>
    <s v="Aviation"/>
    <n v="1.1924057587200001"/>
  </r>
  <r>
    <s v="S022641"/>
    <x v="110"/>
    <s v="PO151438"/>
    <s v="GRN204955"/>
    <n v="31202060"/>
    <s v="70MM FLANGE CONNECTION"/>
    <s v="Manchester M27 4FG"/>
    <n v="127"/>
    <x v="2"/>
    <s v="Diesel"/>
    <n v="4.6990000000000004E-4"/>
  </r>
  <r>
    <s v="S022641"/>
    <x v="110"/>
    <s v="PO151535"/>
    <s v="GRN204961"/>
    <s v="11700-3817"/>
    <s v="CLAMP CONDUIT 48MM"/>
    <s v="Manchester M27 4FG"/>
    <n v="127"/>
    <x v="2"/>
    <s v="Diesel"/>
    <n v="4.6990000000000004E-4"/>
  </r>
  <r>
    <s v="S023329"/>
    <x v="112"/>
    <s v="PO134780"/>
    <s v="GRN179636"/>
    <n v="22204489"/>
    <s v="DAB PCA ONLY ND-DDC-PA TOP 32CH SE"/>
    <s v="Widnes WA8 0QR"/>
    <n v="91.6"/>
    <x v="2"/>
    <s v="Diesel"/>
    <n v="3.3891999999999993E-4"/>
  </r>
  <r>
    <s v="S023329"/>
    <x v="112"/>
    <s v="PO135918"/>
    <s v="GRN182832"/>
    <n v="2245033"/>
    <s v="DAB ENSOR ASSEMBLY -G6003/M4507 ND-DDC-F ISS C"/>
    <s v="Widnes WA8 0QR"/>
    <n v="91.6"/>
    <x v="2"/>
    <s v="Diesel"/>
    <n v="3.3891999999999993E-4"/>
  </r>
  <r>
    <s v="S023329"/>
    <x v="112"/>
    <s v="PO143442"/>
    <s v="GRN183745"/>
    <n v="57204810"/>
    <s v="RPS-HPSS COLLIMATOR SPACER TYPE 1 (RPS-00260.012)"/>
    <s v="Widnes WA8 0QR"/>
    <n v="91.6"/>
    <x v="2"/>
    <s v="Diesel"/>
    <n v="3.3891999999999993E-4"/>
  </r>
  <r>
    <s v="S023329"/>
    <x v="112"/>
    <s v="PO141081"/>
    <s v="GRN183784"/>
    <n v="57211929"/>
    <s v="RPS-HPSS COLLIMATOR SPACER TYPE 3 (RPS-00260.014)"/>
    <s v="Widnes WA8 0QR"/>
    <n v="91.6"/>
    <x v="2"/>
    <s v="Diesel"/>
    <n v="3.3891999999999993E-4"/>
  </r>
  <r>
    <s v="S023329"/>
    <x v="112"/>
    <s v="PO144912"/>
    <s v="GRN187940"/>
    <n v="57211929"/>
    <s v="RPS-HPSS COLLIMATOR SPACER TYPE 3 (RPS-00260.014)"/>
    <s v="Widnes WA8 0QR"/>
    <n v="91.6"/>
    <x v="2"/>
    <s v="Diesel"/>
    <n v="3.3891999999999993E-4"/>
  </r>
  <r>
    <s v="S023329"/>
    <x v="112"/>
    <s v="PO133283"/>
    <s v="GRN188278"/>
    <n v="42206893"/>
    <s v="CONCENTRATOR (CLASSIC) FULL ASSEMBLY"/>
    <s v="Widnes WA8 0QR"/>
    <n v="91.6"/>
    <x v="2"/>
    <s v="Diesel"/>
    <n v="3.3891999999999993E-4"/>
  </r>
  <r>
    <s v="S023329"/>
    <x v="112"/>
    <s v="PO133283"/>
    <s v="GRN193328"/>
    <n v="42206893"/>
    <s v="CONCENTRATOR (CLASSIC) FULL ASSEMBLY"/>
    <s v="Widnes WA8 0QR"/>
    <n v="91.6"/>
    <x v="2"/>
    <s v="Diesel"/>
    <n v="3.3891999999999993E-4"/>
  </r>
  <r>
    <s v="S023329"/>
    <x v="112"/>
    <s v="PO145277"/>
    <s v="GRN193329"/>
    <n v="42206893"/>
    <s v="CONCENTRATOR (CLASSIC) FULL ASSEMBLY"/>
    <s v="Widnes WA8 0QR"/>
    <n v="91.6"/>
    <x v="2"/>
    <s v="Diesel"/>
    <n v="3.3891999999999993E-4"/>
  </r>
  <r>
    <s v="S023329"/>
    <x v="112"/>
    <s v="PO143442"/>
    <s v="GRN196915"/>
    <n v="57204810"/>
    <s v="RPS-HPSS COLLIMATOR SPACER TYPE 1 (RPS-00260.012)"/>
    <s v="Widnes WA8 0QR"/>
    <n v="91.6"/>
    <x v="2"/>
    <s v="Diesel"/>
    <n v="3.3891999999999993E-4"/>
  </r>
  <r>
    <s v="S023329"/>
    <x v="112"/>
    <s v="PO144916"/>
    <s v="GRN196919"/>
    <n v="42206851"/>
    <s v="CABLE CAR BUS EXTENSION UNIT (ND-CCX)"/>
    <s v="Widnes WA8 0QR"/>
    <n v="91.6"/>
    <x v="2"/>
    <s v="Diesel"/>
    <n v="3.3891999999999993E-4"/>
  </r>
  <r>
    <s v="S023329"/>
    <x v="112"/>
    <s v="PO135918"/>
    <s v="GRN198022"/>
    <n v="22203269"/>
    <s v="DAB PCA ONLY ND-DDC-JC TOP 16CH"/>
    <s v="Widnes WA8 0QR"/>
    <n v="91.6"/>
    <x v="2"/>
    <s v="Diesel"/>
    <n v="3.3891999999999993E-4"/>
  </r>
  <r>
    <s v="S023329"/>
    <x v="112"/>
    <s v="PO134780"/>
    <s v="GRN198023"/>
    <n v="22203269"/>
    <s v="DAB PCA ONLY ND-DDC-JC TOP 16CH"/>
    <s v="Widnes WA8 0QR"/>
    <n v="91.6"/>
    <x v="2"/>
    <s v="Diesel"/>
    <n v="3.3891999999999993E-4"/>
  </r>
  <r>
    <s v="S023329"/>
    <x v="112"/>
    <s v="PO147318"/>
    <s v="GRN200460"/>
    <s v="340-2000-1"/>
    <s v="INTERFACE BOARD ASSEMBLY"/>
    <s v="Widnes WA8 0QR"/>
    <n v="91.6"/>
    <x v="2"/>
    <s v="Diesel"/>
    <n v="3.3891999999999993E-4"/>
  </r>
  <r>
    <s v="S001047"/>
    <x v="9"/>
    <s v="PO135463"/>
    <s v="GRN200657"/>
    <n v="66205215"/>
    <s v="2x8 ELEMENT PHOTO DIODE CdWO4 30mm THICK"/>
    <s v="81300 Johor Bahru Malaysia"/>
    <n v="6781"/>
    <x v="4"/>
    <s v="Aviation"/>
    <n v="1.1924057587200001"/>
  </r>
  <r>
    <s v="S023329"/>
    <x v="112"/>
    <s v="PO150154"/>
    <s v="GRN201425"/>
    <n v="57211931"/>
    <s v="RPS-HPSS COLLIMATOR SPACER TYPE 5 (RPS-00260.016)"/>
    <s v="Widnes WA8 0QR"/>
    <n v="91.6"/>
    <x v="2"/>
    <s v="Diesel"/>
    <n v="3.3891999999999993E-4"/>
  </r>
  <r>
    <s v="S023329"/>
    <x v="112"/>
    <s v="PO150881"/>
    <s v="GRN203832"/>
    <n v="57211931"/>
    <s v="RPS-HPSS COLLIMATOR SPACER TYPE 5 (RPS-00260.016)"/>
    <s v="Widnes WA8 0QR"/>
    <n v="91.6"/>
    <x v="2"/>
    <s v="Diesel"/>
    <n v="3.3891999999999993E-4"/>
  </r>
  <r>
    <s v="S022802"/>
    <x v="113"/>
    <s v="PO141995"/>
    <s v="GRN180181"/>
    <n v="101035583"/>
    <s v="BLACK TASK CHAIR MULTI-FUNCTIONAL EMBROIDERED LOGO"/>
    <s v="Cefn-y-bedd LL12 9YG"/>
    <n v="86"/>
    <x v="2"/>
    <s v="Diesel"/>
    <n v="3.1819999999999998E-4"/>
  </r>
  <r>
    <s v="S022802"/>
    <x v="113"/>
    <s v="PO138874"/>
    <s v="GRN181671"/>
    <n v="1300116"/>
    <s v="BLUE TASK CHAIR MULTI-FUNCTIONAL(Black Components)"/>
    <s v="Cefn-y-bedd LL12 9YG"/>
    <n v="86"/>
    <x v="2"/>
    <s v="Diesel"/>
    <n v="3.1819999999999998E-4"/>
  </r>
  <r>
    <s v="S022802"/>
    <x v="113"/>
    <s v="PO142292"/>
    <s v="GRN182213"/>
    <n v="3145098"/>
    <s v="65MM DIA DESK TIDY - ASH GREY"/>
    <s v="Cefn-y-bedd LL12 9YG"/>
    <n v="86"/>
    <x v="2"/>
    <s v="Diesel"/>
    <n v="3.1819999999999998E-4"/>
  </r>
  <r>
    <s v="S022802"/>
    <x v="113"/>
    <s v="PO142507"/>
    <s v="GRN182281"/>
    <n v="101035583"/>
    <s v="BLACK TASK CHAIR MULTI-FUNCTIONAL EMBROIDERED LOGO"/>
    <s v="Cefn-y-bedd LL12 9YG"/>
    <n v="86"/>
    <x v="2"/>
    <s v="Diesel"/>
    <n v="3.1819999999999998E-4"/>
  </r>
  <r>
    <s v="S022802"/>
    <x v="113"/>
    <s v="PO142507"/>
    <s v="GRN182366"/>
    <n v="101035583"/>
    <s v="BLACK TASK CHAIR MULTI-FUNCTIONAL EMBROIDERED LOGO"/>
    <s v="Cefn-y-bedd LL12 9YG"/>
    <n v="86"/>
    <x v="2"/>
    <s v="Diesel"/>
    <n v="3.1819999999999998E-4"/>
  </r>
  <r>
    <s v="S022802"/>
    <x v="113"/>
    <s v="PO142292"/>
    <s v="GRN184015"/>
    <n v="1300116"/>
    <s v="BLUE TASK CHAIR MULTI-FUNCTIONAL (BLACK COMPONENTS"/>
    <s v="Cefn-y-bedd LL12 9YG"/>
    <n v="86"/>
    <x v="2"/>
    <s v="Diesel"/>
    <n v="3.1819999999999998E-4"/>
  </r>
  <r>
    <s v="S022802"/>
    <x v="113"/>
    <s v="PO138874"/>
    <s v="GRN184756"/>
    <n v="1300116"/>
    <s v="BLUE TASK CHAIR MULTI-FUNCTIONAL(Black Components)"/>
    <s v="Cefn-y-bedd LL12 9YG"/>
    <n v="86"/>
    <x v="2"/>
    <s v="Diesel"/>
    <n v="3.1819999999999998E-4"/>
  </r>
  <r>
    <s v="S022802"/>
    <x v="113"/>
    <s v="PO145542"/>
    <s v="GRN186688"/>
    <n v="1300116"/>
    <s v="BLUE TASK CHAIR MULTI-FUNCTIONAL (BLACK COMPONENTS"/>
    <s v="Cefn-y-bedd LL12 9YG"/>
    <n v="86"/>
    <x v="2"/>
    <s v="Diesel"/>
    <n v="3.1819999999999998E-4"/>
  </r>
  <r>
    <s v="S022802"/>
    <x v="113"/>
    <s v="PO144014"/>
    <s v="GRN186689"/>
    <n v="101035583"/>
    <s v="BLACK TASK CHAIR MULTI-FUNCTIONAL EMBROIDERED LOGO"/>
    <s v="Cefn-y-bedd LL12 9YG"/>
    <n v="86"/>
    <x v="2"/>
    <s v="Diesel"/>
    <n v="3.1819999999999998E-4"/>
  </r>
  <r>
    <s v="S022802"/>
    <x v="113"/>
    <s v="PO144144"/>
    <s v="GRN188388"/>
    <n v="101035583"/>
    <s v="BLACK TASK CHAIR MULTI-FUNCTIONAL EMBROIDERED LOGO"/>
    <s v="Cefn-y-bedd LL12 9YG"/>
    <n v="86"/>
    <x v="2"/>
    <s v="Diesel"/>
    <n v="3.1819999999999998E-4"/>
  </r>
  <r>
    <s v="S022802"/>
    <x v="113"/>
    <s v="PO145808"/>
    <s v="GRN189383"/>
    <n v="3145098"/>
    <s v="65MM DIA DESK TIDY - ASH GREY"/>
    <s v="Cefn-y-bedd LL12 9YG"/>
    <n v="86"/>
    <x v="2"/>
    <s v="Diesel"/>
    <n v="3.1819999999999998E-4"/>
  </r>
  <r>
    <s v="S022802"/>
    <x v="113"/>
    <s v="PO146468"/>
    <s v="GRN189385"/>
    <n v="1300116"/>
    <s v="BLUE TASK CHAIR MULTI-FUNCTIONAL (BLACK COMPONENTS"/>
    <s v="Cefn-y-bedd LL12 9YG"/>
    <n v="86"/>
    <x v="2"/>
    <s v="Diesel"/>
    <n v="3.1819999999999998E-4"/>
  </r>
  <r>
    <s v="S022802"/>
    <x v="113"/>
    <s v="PO145808"/>
    <s v="GRN189656"/>
    <n v="3145098"/>
    <s v="65MM DIA DESK TIDY - ASH GREY"/>
    <s v="Cefn-y-bedd LL12 9YG"/>
    <n v="86"/>
    <x v="2"/>
    <s v="Diesel"/>
    <n v="3.1819999999999998E-4"/>
  </r>
  <r>
    <s v="S022802"/>
    <x v="113"/>
    <s v="PO144144"/>
    <s v="GRN190471"/>
    <n v="101035583"/>
    <s v="BLACK TASK CHAIR MULTI-FUNCTIONAL EMBROIDERED LOGO"/>
    <s v="Cefn-y-bedd LL12 9YG"/>
    <n v="86"/>
    <x v="2"/>
    <s v="Diesel"/>
    <n v="3.1819999999999998E-4"/>
  </r>
  <r>
    <s v="S022802"/>
    <x v="113"/>
    <s v="PO144144"/>
    <s v="GRN190472"/>
    <n v="1"/>
    <s v="Packaging of chairs"/>
    <s v="Cefn-y-bedd LL12 9YG"/>
    <n v="86"/>
    <x v="2"/>
    <s v="Diesel"/>
    <n v="3.1819999999999998E-4"/>
  </r>
  <r>
    <s v="S023375"/>
    <x v="13"/>
    <s v="PO142807"/>
    <s v="GRN200688"/>
    <n v="13211992"/>
    <s v="R24SL CABLE FLANGE"/>
    <s v="Boston Massachusetts"/>
    <n v="3154"/>
    <x v="0"/>
    <s v="Crude"/>
    <n v="0.50590159999999995"/>
  </r>
  <r>
    <s v="S022802"/>
    <x v="113"/>
    <s v="PO144144"/>
    <s v="GRN192448"/>
    <n v="101035583"/>
    <s v="BLACK TASK CHAIR MULTI-FUNCTIONAL EMBROIDERED LOGO"/>
    <s v="Cefn-y-bedd LL12 9YG"/>
    <n v="86"/>
    <x v="2"/>
    <s v="Diesel"/>
    <n v="3.1819999999999998E-4"/>
  </r>
  <r>
    <s v="S000892"/>
    <x v="16"/>
    <s v="PO150471"/>
    <s v="GRN200692"/>
    <n v="3345033"/>
    <s v="CONTACT FEMALE MINI-FIT 18-24 AWG"/>
    <s v="Stockport SK4 2JT"/>
    <n v="55"/>
    <x v="2"/>
    <s v="Diesel"/>
    <n v="2.0350000000000001E-4"/>
  </r>
  <r>
    <s v="S022802"/>
    <x v="113"/>
    <s v="PO148710"/>
    <s v="GRN200172"/>
    <n v="101035583"/>
    <s v="BLACK TASK CHAIR MULTI-FUNCTIONAL EMBROIDERED LOGO"/>
    <s v="Cefn-y-bedd LL12 9YG"/>
    <n v="86"/>
    <x v="2"/>
    <s v="Diesel"/>
    <n v="3.1819999999999998E-4"/>
  </r>
  <r>
    <s v="S022802"/>
    <x v="113"/>
    <s v="PO148986"/>
    <s v="GRN201626"/>
    <n v="101035583"/>
    <s v="BLACK TASK CHAIR MULTI-FUNCTIONAL EMBROIDERED LOGO"/>
    <s v="Cefn-y-bedd LL12 9YG"/>
    <n v="86"/>
    <x v="2"/>
    <s v="Diesel"/>
    <n v="3.1819999999999998E-4"/>
  </r>
  <r>
    <s v="S024503"/>
    <x v="114"/>
    <s v="PO134077"/>
    <s v="GRN178894"/>
    <n v="23259802"/>
    <s v="CONCENTRATOR-EB FULL ASSEMBLY"/>
    <s v="Saint Neots PE19 8YP"/>
    <n v="272"/>
    <x v="2"/>
    <s v="Diesel"/>
    <n v="1.0064E-3"/>
  </r>
  <r>
    <s v="S024503"/>
    <x v="114"/>
    <s v="PO138629"/>
    <s v="GRN178899"/>
    <n v="42204952"/>
    <s v="ND-PINT-B PCBA ONLY"/>
    <s v="Saint Neots PE19 8YP"/>
    <n v="272"/>
    <x v="2"/>
    <s v="Diesel"/>
    <n v="1.0064E-3"/>
  </r>
  <r>
    <s v="S024503"/>
    <x v="114"/>
    <s v="PO134077"/>
    <s v="GRN179295"/>
    <n v="23259802"/>
    <s v="CONCENTRATOR-EB FULL ASSEMBLY"/>
    <s v="Saint Neots PE19 8YP"/>
    <n v="272"/>
    <x v="2"/>
    <s v="Diesel"/>
    <n v="1.0064E-3"/>
  </r>
  <r>
    <s v="S024622"/>
    <x v="111"/>
    <s v="PO139129"/>
    <s v="GRN202094"/>
    <n v="42205927"/>
    <s v="DRIVERLESS STEERING MODE INCLUDING POWERSTEERING"/>
    <s v="2491 BA Den Haag"/>
    <n v="753"/>
    <x v="3"/>
    <s v="Diesel"/>
    <n v="0.76561274999999995"/>
  </r>
  <r>
    <s v="S024622"/>
    <x v="111"/>
    <s v="PO148549"/>
    <s v="GRN202095"/>
    <s v="356-1192-1"/>
    <s v="SCAN DRIVE Saudi  REDA M60-387"/>
    <s v="2491 BA Den Haag"/>
    <n v="753"/>
    <x v="3"/>
    <s v="Diesel"/>
    <n v="0.76561274999999995"/>
  </r>
  <r>
    <s v="S024503"/>
    <x v="114"/>
    <s v="PO131583"/>
    <s v="GRN179575"/>
    <n v="101048066"/>
    <s v="DAB PCA ONLY ND-DDC-VX TOP 32CH"/>
    <s v="Saint Neots PE19 8YP"/>
    <n v="272"/>
    <x v="2"/>
    <s v="Diesel"/>
    <n v="1.0064E-3"/>
  </r>
  <r>
    <s v="S024503"/>
    <x v="114"/>
    <s v="PO134074"/>
    <s v="GRN179759"/>
    <n v="101048066"/>
    <s v="DAB PCA ONLY ND-DDC-VX TOP 32CH"/>
    <s v="Saint Neots PE19 8YP"/>
    <n v="272"/>
    <x v="2"/>
    <s v="Diesel"/>
    <n v="1.0064E-3"/>
  </r>
  <r>
    <s v="S024448"/>
    <x v="58"/>
    <s v="PO135823"/>
    <s v="GRN200712"/>
    <n v="101049193"/>
    <s v="6/4 MeV TURNKEY LINAC SYSTEM C/W CABSCAN (+32/-31)"/>
    <s v="California 94560"/>
    <n v="5214"/>
    <x v="0"/>
    <s v="Crude"/>
    <n v="0.4181628"/>
  </r>
  <r>
    <s v="S024448"/>
    <x v="58"/>
    <s v="PO135823"/>
    <s v="GRN200713"/>
    <n v="13206361"/>
    <s v="ETM TCU 9.8KW 400V"/>
    <s v="California 94560"/>
    <n v="5214"/>
    <x v="0"/>
    <s v="Crude"/>
    <n v="0.4181628"/>
  </r>
  <r>
    <s v="S024448"/>
    <x v="58"/>
    <s v="PO135823"/>
    <s v="GRN200716"/>
    <s v="340-1173-1"/>
    <s v="ETM 6MEV LINAC SYSTEM INTEGRATION KIT"/>
    <s v="California 94560"/>
    <n v="5214"/>
    <x v="0"/>
    <s v="Crude"/>
    <n v="0.4181628"/>
  </r>
  <r>
    <s v="S024503"/>
    <x v="114"/>
    <s v="PO134074"/>
    <s v="GRN180567"/>
    <n v="101048066"/>
    <s v="DAB PCA ONLY ND-DDC-VX TOP 32CH"/>
    <s v="Saint Neots PE19 8YP"/>
    <n v="272"/>
    <x v="2"/>
    <s v="Diesel"/>
    <n v="1.0064E-3"/>
  </r>
  <r>
    <s v="S024503"/>
    <x v="114"/>
    <s v="PO140458"/>
    <s v="GRN180794"/>
    <n v="101034323"/>
    <s v="REFERENCE DETECTOR SUBSYSTEM"/>
    <s v="Saint Neots PE19 8YP"/>
    <n v="272"/>
    <x v="2"/>
    <s v="Diesel"/>
    <n v="1.0064E-3"/>
  </r>
  <r>
    <s v="S025431"/>
    <x v="0"/>
    <s v="PO149641"/>
    <s v="GRN200732"/>
    <n v="23110016"/>
    <s v="ADM BOX ASM"/>
    <s v="Boston Massachusetts"/>
    <n v="3154"/>
    <x v="0"/>
    <s v="Crude"/>
    <n v="2.5295079999999999"/>
  </r>
  <r>
    <s v="S023375"/>
    <x v="13"/>
    <s v="PO150125"/>
    <s v="GRN200734"/>
    <n v="13211992"/>
    <s v="R24SL CABLE FLANGE COMET 4512-104-87131"/>
    <s v="Boston Massachusetts"/>
    <n v="3154"/>
    <x v="0"/>
    <s v="Crude"/>
    <n v="0.50590159999999995"/>
  </r>
  <r>
    <s v="S024503"/>
    <x v="114"/>
    <s v="PO140458"/>
    <s v="GRN181472"/>
    <n v="101034323"/>
    <s v="REFERENCE DETECTOR SUBSYSTEM"/>
    <s v="Saint Neots PE19 8YP"/>
    <n v="272"/>
    <x v="2"/>
    <s v="Diesel"/>
    <n v="1.0064E-3"/>
  </r>
  <r>
    <s v="S024503"/>
    <x v="114"/>
    <s v="PO132921"/>
    <s v="GRN181770"/>
    <s v="255-2048-1"/>
    <s v="ND-DDC-WD PCBA TOP 32CH BOTTOM 32CH"/>
    <s v="Saint Neots PE19 8YP"/>
    <n v="272"/>
    <x v="2"/>
    <s v="Diesel"/>
    <n v="1.0064E-3"/>
  </r>
  <r>
    <s v="S024503"/>
    <x v="114"/>
    <s v="PO131255"/>
    <s v="GRN181771"/>
    <s v="255-2048-1"/>
    <s v="ND-DDC-WD PCBA TOP 32CH BOTTOM 32CH"/>
    <s v="Saint Neots PE19 8YP"/>
    <n v="272"/>
    <x v="2"/>
    <s v="Diesel"/>
    <n v="1.0064E-3"/>
  </r>
  <r>
    <s v="S024503"/>
    <x v="114"/>
    <s v="PO132921"/>
    <s v="GRN183144"/>
    <s v="255-2048-1"/>
    <s v="ND-DDC-WD PCBA TOP 32CH BOTTOM 32CH"/>
    <s v="Saint Neots PE19 8YP"/>
    <n v="272"/>
    <x v="2"/>
    <s v="Diesel"/>
    <n v="1.0064E-3"/>
  </r>
  <r>
    <s v="S024503"/>
    <x v="114"/>
    <s v="PO130668"/>
    <s v="GRN183512"/>
    <n v="22211813"/>
    <s v="DEHUMIDIFIER PSU PCA ONLY ND DEHUMPSU AA"/>
    <s v="Saint Neots PE19 8YP"/>
    <n v="272"/>
    <x v="2"/>
    <s v="Diesel"/>
    <n v="1.0064E-3"/>
  </r>
  <r>
    <s v="S024503"/>
    <x v="114"/>
    <s v="PO134078"/>
    <s v="GRN183608"/>
    <n v="101022343"/>
    <s v="FOCUS SLAVE UNIT FULL ASSEMBLY"/>
    <s v="Saint Neots PE19 8YP"/>
    <n v="272"/>
    <x v="2"/>
    <s v="Diesel"/>
    <n v="1.0064E-3"/>
  </r>
  <r>
    <s v="S024503"/>
    <x v="114"/>
    <s v="PO132921"/>
    <s v="GRN183609"/>
    <n v="101022343"/>
    <s v="FOCUS SLAVE UNIT FULL ASSEMBLY"/>
    <s v="Saint Neots PE19 8YP"/>
    <n v="272"/>
    <x v="2"/>
    <s v="Diesel"/>
    <n v="1.0064E-3"/>
  </r>
  <r>
    <s v="S024503"/>
    <x v="114"/>
    <s v="PO132707"/>
    <s v="GRN183610"/>
    <n v="101022343"/>
    <s v="FOCUS SLAVE UNIT FULL ASSEMBLY"/>
    <s v="Saint Neots PE19 8YP"/>
    <n v="272"/>
    <x v="2"/>
    <s v="Diesel"/>
    <n v="1.0064E-3"/>
  </r>
  <r>
    <s v="S024503"/>
    <x v="114"/>
    <s v="PO142210"/>
    <s v="GRN183789"/>
    <n v="101048066"/>
    <s v="DAB PCA ONLY ND-DDC-VX TOP 32CH"/>
    <s v="Saint Neots PE19 8YP"/>
    <n v="272"/>
    <x v="2"/>
    <s v="Diesel"/>
    <n v="1.0064E-3"/>
  </r>
  <r>
    <s v="S024503"/>
    <x v="114"/>
    <s v="PO142821"/>
    <s v="GRN183930"/>
    <n v="101045791"/>
    <s v="M60 BX ELECTRONICS PANEL ASSEMBLY (ALLEN BRADLEY)"/>
    <s v="Saint Neots PE19 8YP"/>
    <n v="272"/>
    <x v="2"/>
    <s v="Diesel"/>
    <n v="1.0064E-3"/>
  </r>
  <r>
    <s v="S024503"/>
    <x v="114"/>
    <s v="PO142101"/>
    <s v="GRN183988"/>
    <s v="332-2000-1"/>
    <s v="PCA PMT INTERFACE TDTX"/>
    <s v="Saint Neots PE19 8YP"/>
    <n v="272"/>
    <x v="2"/>
    <s v="Diesel"/>
    <n v="1.0064E-3"/>
  </r>
  <r>
    <s v="S022670"/>
    <x v="26"/>
    <s v="PO148928"/>
    <s v="GRN200756"/>
    <s v="11700-5243"/>
    <s v="BOLT HEX DIN933 M20 X 2.5 X 50MM GEOMET STL"/>
    <s v="Congleton CW12 1HR"/>
    <n v="12.8"/>
    <x v="2"/>
    <s v="Diesel"/>
    <n v="4.7360000000000001E-5"/>
  </r>
  <r>
    <s v="S022670"/>
    <x v="26"/>
    <s v="PO149386"/>
    <s v="GRN200757"/>
    <s v="11583-0384"/>
    <s v="SCREW SHCS M10X25MM LG SST"/>
    <s v="Congleton CW12 1HR"/>
    <n v="12.8"/>
    <x v="2"/>
    <s v="Diesel"/>
    <n v="4.7360000000000001E-5"/>
  </r>
  <r>
    <s v="S022670"/>
    <x v="26"/>
    <s v="PO147835"/>
    <s v="GRN200758"/>
    <s v="11700-4139"/>
    <s v="NUT M5 FLANGE NYLOCK 18-8 SST"/>
    <s v="Congleton CW12 1HR"/>
    <n v="12.8"/>
    <x v="2"/>
    <s v="Diesel"/>
    <n v="4.7360000000000001E-5"/>
  </r>
  <r>
    <s v="S024503"/>
    <x v="114"/>
    <s v="PO132921"/>
    <s v="GRN184307"/>
    <s v="255-2048-1"/>
    <s v="ND-DDC-WD PCBA TOP 32CH BOTTOM 32CH"/>
    <s v="Saint Neots PE19 8YP"/>
    <n v="272"/>
    <x v="2"/>
    <s v="Diesel"/>
    <n v="1.0064E-3"/>
  </r>
  <r>
    <s v="S025431"/>
    <x v="0"/>
    <s v="PO146813"/>
    <s v="GRN200761"/>
    <n v="4300"/>
    <s v="FG GUARDIAN SHIELD AREA MONITOR GM"/>
    <s v="Boston Massachusetts"/>
    <n v="3154"/>
    <x v="0"/>
    <s v="Crude"/>
    <n v="2.5295079999999999"/>
  </r>
  <r>
    <s v="S025431"/>
    <x v="0"/>
    <s v="PO146961"/>
    <s v="GRN200762"/>
    <n v="4300"/>
    <s v="FG GUARDIAN SHIELD AREA MONITOR GM"/>
    <s v="Boston Massachusetts"/>
    <n v="3154"/>
    <x v="0"/>
    <s v="Crude"/>
    <n v="2.5295079999999999"/>
  </r>
  <r>
    <s v="S025431"/>
    <x v="0"/>
    <s v="PO148128"/>
    <s v="GRN200763"/>
    <n v="4300"/>
    <s v="FG GUARDIAN SHIELD AREA MONITOR GM"/>
    <s v="Boston Massachusetts"/>
    <n v="3154"/>
    <x v="0"/>
    <s v="Crude"/>
    <n v="2.5295079999999999"/>
  </r>
  <r>
    <s v="S002239"/>
    <x v="17"/>
    <s v="PO143492"/>
    <s v="GRN198974"/>
    <n v="101022020"/>
    <s v="TCU - HV, 3.0 ton, -40 to +55 C"/>
    <s v="UT 84104"/>
    <n v="4725"/>
    <x v="4"/>
    <s v="Aviation"/>
    <n v="8.3086819200000015"/>
  </r>
  <r>
    <s v="S000892"/>
    <x v="16"/>
    <s v="PO150215"/>
    <s v="GRN200766"/>
    <s v="11701-0133"/>
    <s v="BATTERY LITHIUM 3V CR2 EXTENDED TEMPERATURE RANGE"/>
    <s v="Stockport SK4 2JT"/>
    <n v="55"/>
    <x v="2"/>
    <s v="Diesel"/>
    <n v="2.0350000000000001E-4"/>
  </r>
  <r>
    <s v="S002239"/>
    <x v="17"/>
    <s v="PO143492"/>
    <s v="GRN200047"/>
    <n v="101022020"/>
    <s v="TCU - HV, 3.0 ton, -40 to +55 C"/>
    <s v="UT 84104"/>
    <n v="4725"/>
    <x v="4"/>
    <s v="Aviation"/>
    <n v="8.3086819200000015"/>
  </r>
  <r>
    <s v="S023375"/>
    <x v="13"/>
    <s v="PO150035"/>
    <s v="GRN200769"/>
    <s v="255-1220-1"/>
    <s v="XRAY TUBE 225KV METALIZED END"/>
    <s v="Boston Massachusetts"/>
    <n v="3154"/>
    <x v="0"/>
    <s v="Crude"/>
    <n v="2.5295079999999999"/>
  </r>
  <r>
    <s v="S000892"/>
    <x v="16"/>
    <s v="PO150215"/>
    <s v="GRN200774"/>
    <n v="21203295"/>
    <s v="MAINS LEAD 3M 10A STRAIGHT C13 TO UK BS1363/A - BL"/>
    <s v="Stockport SK4 2JT"/>
    <n v="55"/>
    <x v="2"/>
    <s v="Diesel"/>
    <n v="2.0350000000000001E-4"/>
  </r>
  <r>
    <s v="S000892"/>
    <x v="16"/>
    <s v="PO150215"/>
    <s v="GRN200775"/>
    <n v="101011726"/>
    <s v="M8 SHOCK MOUNT 120DAN MALE TO MALE NATURAL RUBBER"/>
    <s v="Stockport SK4 2JT"/>
    <n v="55"/>
    <x v="2"/>
    <s v="Diesel"/>
    <n v="2.0350000000000001E-4"/>
  </r>
  <r>
    <s v="S000892"/>
    <x v="16"/>
    <s v="PO150215"/>
    <s v="GRN200776"/>
    <n v="21203295"/>
    <s v="MAINS LEAD 3M 10A STRAIGHT C13 TO UK BS1363/A - BL"/>
    <s v="Stockport SK4 2JT"/>
    <n v="55"/>
    <x v="2"/>
    <s v="Diesel"/>
    <n v="2.0350000000000001E-4"/>
  </r>
  <r>
    <s v="S000892"/>
    <x v="16"/>
    <s v="PO150178"/>
    <s v="GRN200777"/>
    <n v="21201412"/>
    <s v="PATCH CORD CAT 5E FTP PVC METAL SHIELD BLACK - 2M"/>
    <s v="Stockport SK4 2JT"/>
    <n v="55"/>
    <x v="2"/>
    <s v="Diesel"/>
    <n v="2.0350000000000001E-4"/>
  </r>
  <r>
    <s v="S024503"/>
    <x v="114"/>
    <s v="PO142821"/>
    <s v="GRN184595"/>
    <n v="101045791"/>
    <s v="M60 BX ELECTRONICS PANEL ASSEMBLY (ALLEN BRADLEY)"/>
    <s v="Saint Neots PE19 8YP"/>
    <n v="272"/>
    <x v="2"/>
    <s v="Diesel"/>
    <n v="1.0064E-3"/>
  </r>
  <r>
    <s v="S000892"/>
    <x v="16"/>
    <s v="PO150353"/>
    <s v="GRN200779"/>
    <n v="21201413"/>
    <s v="PATCH CORD CAT 5E FTP PVC METAL SHIELD 0.5M  BLACK"/>
    <s v="Stockport SK4 2JT"/>
    <n v="55"/>
    <x v="2"/>
    <s v="Diesel"/>
    <n v="2.0350000000000001E-4"/>
  </r>
  <r>
    <s v="S000892"/>
    <x v="16"/>
    <s v="PO150178"/>
    <s v="GRN200780"/>
    <n v="21201412"/>
    <s v="PATCH CORD CAT 5E FTP PVC METAL SHIELD BLACK - 2M"/>
    <s v="Stockport SK4 2JT"/>
    <n v="55"/>
    <x v="2"/>
    <s v="Diesel"/>
    <n v="2.0350000000000001E-4"/>
  </r>
  <r>
    <s v="S000892"/>
    <x v="16"/>
    <s v="PO150178"/>
    <s v="GRN200783"/>
    <n v="21201412"/>
    <s v="PATCH CORD CAT 5E FTP PVC METAL SHIELD BLACK - 2M"/>
    <s v="Stockport SK4 2JT"/>
    <n v="55"/>
    <x v="2"/>
    <s v="Diesel"/>
    <n v="2.0350000000000001E-4"/>
  </r>
  <r>
    <s v="S000892"/>
    <x v="16"/>
    <s v="PO150178"/>
    <s v="GRN200785"/>
    <s v="11548-0308"/>
    <s v="FUSE BLADE TYPE AUTOMOTIVE 15A"/>
    <s v="Stockport SK4 2JT"/>
    <n v="55"/>
    <x v="2"/>
    <s v="Diesel"/>
    <n v="2.0350000000000001E-4"/>
  </r>
  <r>
    <s v="S001571"/>
    <x v="10"/>
    <s v="PO145199"/>
    <s v="GRN200788"/>
    <s v="11700-5287"/>
    <s v="LASER SCANNER LMS141-15100 SECURITY PRIME"/>
    <s v="St Albans AL1 5BN"/>
    <n v="298"/>
    <x v="2"/>
    <s v="Diesel"/>
    <n v="1.1026E-3"/>
  </r>
  <r>
    <s v="S024503"/>
    <x v="114"/>
    <s v="PO134076"/>
    <s v="GRN184943"/>
    <n v="22211813"/>
    <s v="DEHUMIDIFIER PSU PCA ONLY ND DEHUMPSU AA"/>
    <s v="Saint Neots PE19 8YP"/>
    <n v="272"/>
    <x v="2"/>
    <s v="Diesel"/>
    <n v="1.0064E-3"/>
  </r>
  <r>
    <s v="S024503"/>
    <x v="114"/>
    <s v="PO142212"/>
    <s v="GRN185104"/>
    <n v="23259802"/>
    <s v="CONCENTRATOR-EB FULL ASSEMBLY"/>
    <s v="Saint Neots PE19 8YP"/>
    <n v="272"/>
    <x v="2"/>
    <s v="Diesel"/>
    <n v="1.0064E-3"/>
  </r>
  <r>
    <s v="S024503"/>
    <x v="114"/>
    <s v="PO142210"/>
    <s v="GRN185553"/>
    <n v="101048066"/>
    <s v="DAB PCA ONLY ND-DDC-VX TOP 32CH"/>
    <s v="Saint Neots PE19 8YP"/>
    <n v="272"/>
    <x v="2"/>
    <s v="Diesel"/>
    <n v="1.0064E-3"/>
  </r>
  <r>
    <s v="S024503"/>
    <x v="114"/>
    <s v="PO135211"/>
    <s v="GRN185556"/>
    <n v="101034323"/>
    <s v="REFERENCE DETECTOR SUBSYSTEM"/>
    <s v="Saint Neots PE19 8YP"/>
    <n v="272"/>
    <x v="2"/>
    <s v="Diesel"/>
    <n v="1.0064E-3"/>
  </r>
  <r>
    <s v="S001121"/>
    <x v="5"/>
    <s v="PO147688"/>
    <s v="GRN200805"/>
    <n v="50205993"/>
    <s v="1492 JUMPER BARS CJR NO COVER 8 3 POLE BLACK"/>
    <s v="Salford M5 4BE"/>
    <n v="103.6"/>
    <x v="2"/>
    <s v="Diesel"/>
    <n v="3.8331999999999998E-4"/>
  </r>
  <r>
    <s v="S023413"/>
    <x v="15"/>
    <s v="PO142237"/>
    <s v="GRN200807"/>
    <n v="42203630"/>
    <s v="VISY IRIS CONTAINER OCR SOFTWARE"/>
    <s v="33100 Tampere, Finland"/>
    <n v="3916"/>
    <x v="2"/>
    <s v="Diesel"/>
    <n v="3.9815929999999999E-2"/>
  </r>
  <r>
    <s v="S024503"/>
    <x v="114"/>
    <s v="PO135858"/>
    <s v="GRN185558"/>
    <n v="101034323"/>
    <s v="REFERENCE DETECTOR SUBSYSTEM"/>
    <s v="Saint Neots PE19 8YP"/>
    <n v="272"/>
    <x v="2"/>
    <s v="Diesel"/>
    <n v="1.0064E-3"/>
  </r>
  <r>
    <s v="S001121"/>
    <x v="5"/>
    <s v="PO147946"/>
    <s v="GRN200811"/>
    <n v="50205993"/>
    <s v="1492 JUMPER BARS CJR NO COVER 8 3 POLE BLACK"/>
    <s v="Salford M5 4BE"/>
    <n v="103.6"/>
    <x v="2"/>
    <s v="Diesel"/>
    <n v="3.8331999999999998E-4"/>
  </r>
  <r>
    <s v="S001121"/>
    <x v="5"/>
    <s v="PO146484"/>
    <s v="GRN200817"/>
    <n v="50205993"/>
    <s v="1492 JUMPER BARS CJR NO COVER 8 3 POLE BLACK"/>
    <s v="Salford M5 4BE"/>
    <n v="103.6"/>
    <x v="2"/>
    <s v="Diesel"/>
    <n v="3.8331999999999998E-4"/>
  </r>
  <r>
    <s v="S024503"/>
    <x v="114"/>
    <s v="PO142210"/>
    <s v="GRN185637"/>
    <n v="101048066"/>
    <s v="DAB PCA ONLY ND-DDC-VX TOP 32CH"/>
    <s v="Saint Neots PE19 8YP"/>
    <n v="272"/>
    <x v="2"/>
    <s v="Diesel"/>
    <n v="1.0064E-3"/>
  </r>
  <r>
    <s v="S024503"/>
    <x v="114"/>
    <s v="PO134074"/>
    <s v="GRN185960"/>
    <n v="101048066"/>
    <s v="DAB PCA ONLY ND-DDC-VX TOP 32CH"/>
    <s v="Saint Neots PE19 8YP"/>
    <n v="272"/>
    <x v="2"/>
    <s v="Diesel"/>
    <n v="1.0064E-3"/>
  </r>
  <r>
    <s v="S025431"/>
    <x v="0"/>
    <s v="PO149116"/>
    <s v="GRN200825"/>
    <s v="11700-2170"/>
    <s v="3/8 TUBE X 1/4 NPT MALE PTC 90DEG SWIVEL ADAPTER"/>
    <s v="Boston Massachusetts"/>
    <n v="3154"/>
    <x v="0"/>
    <s v="Crude"/>
    <n v="1.0118031999999999E-2"/>
  </r>
  <r>
    <s v="S022670"/>
    <x v="26"/>
    <s v="PO149386"/>
    <s v="GRN200829"/>
    <n v="85212336"/>
    <s v="M24 X 180 R-XPT THROUGHBOLT"/>
    <s v="Congleton CW12 1HR"/>
    <n v="12.8"/>
    <x v="2"/>
    <s v="Diesel"/>
    <n v="4.7360000000000001E-5"/>
  </r>
  <r>
    <s v="S023274"/>
    <x v="54"/>
    <s v="PO149784"/>
    <s v="GRN200832"/>
    <n v="4245279"/>
    <s v="7&quot;COLOUR INDUSTRIAL REAR VIEW REVERSING CAMERA SYS"/>
    <s v="Wolverhampton WV10 7ED"/>
    <n v="70.400000000000006"/>
    <x v="2"/>
    <s v="Diesel"/>
    <n v="2.6048000000000005E-4"/>
  </r>
  <r>
    <s v="S024503"/>
    <x v="114"/>
    <s v="PO142210"/>
    <s v="GRN186149"/>
    <n v="101048066"/>
    <s v="DAB PCA ONLY ND-DDC-VX TOP 32CH"/>
    <s v="Saint Neots PE19 8YP"/>
    <n v="272"/>
    <x v="2"/>
    <s v="Diesel"/>
    <n v="1.0064E-3"/>
  </r>
  <r>
    <s v="S024503"/>
    <x v="114"/>
    <s v="PO134078"/>
    <s v="GRN186152"/>
    <n v="101022343"/>
    <s v="FOCUS SLAVE UNIT FULL ASSEMBLY"/>
    <s v="Saint Neots PE19 8YP"/>
    <n v="272"/>
    <x v="2"/>
    <s v="Diesel"/>
    <n v="1.0064E-3"/>
  </r>
  <r>
    <s v="S024503"/>
    <x v="114"/>
    <s v="PO142212"/>
    <s v="GRN186307"/>
    <n v="23259802"/>
    <s v="CONCENTRATOR-EB FULL ASSEMBLY"/>
    <s v="Saint Neots PE19 8YP"/>
    <n v="272"/>
    <x v="2"/>
    <s v="Diesel"/>
    <n v="1.0064E-3"/>
  </r>
  <r>
    <s v="S025431"/>
    <x v="0"/>
    <s v="PO150153"/>
    <s v="GRN200839"/>
    <s v="11700-1230"/>
    <s v="FILTER INLINE HIGH PRESSURE 5 MICRON"/>
    <s v="Boston Massachusetts"/>
    <n v="3154"/>
    <x v="0"/>
    <s v="Crude"/>
    <n v="1.0118031999999999E-2"/>
  </r>
  <r>
    <s v="S024503"/>
    <x v="114"/>
    <s v="PO142210"/>
    <s v="GRN186386"/>
    <n v="101048066"/>
    <s v="DAB PCA ONLY ND-DDC-VX TOP 32CH"/>
    <s v="Saint Neots PE19 8YP"/>
    <n v="272"/>
    <x v="2"/>
    <s v="Diesel"/>
    <n v="1.0064E-3"/>
  </r>
  <r>
    <s v="S024503"/>
    <x v="114"/>
    <s v="PO142821"/>
    <s v="GRN187375"/>
    <n v="101045791"/>
    <s v="M60 BX ELECTRONICS PANEL ASSEMBLY (ALLEN BRADLEY)"/>
    <s v="Saint Neots PE19 8YP"/>
    <n v="272"/>
    <x v="2"/>
    <s v="Diesel"/>
    <n v="1.0064E-3"/>
  </r>
  <r>
    <s v="S024503"/>
    <x v="114"/>
    <s v="PO134074"/>
    <s v="GRN188069"/>
    <n v="101048066"/>
    <s v="DAB PCA ONLY ND-DDC-VX TOP 32CH"/>
    <s v="Saint Neots PE19 8YP"/>
    <n v="272"/>
    <x v="2"/>
    <s v="Diesel"/>
    <n v="1.0064E-3"/>
  </r>
  <r>
    <s v="S024503"/>
    <x v="114"/>
    <s v="PO144820"/>
    <s v="GRN188141"/>
    <n v="101034323"/>
    <s v="REFERENCE DETECTOR SUBSYSTEM"/>
    <s v="Saint Neots PE19 8YP"/>
    <n v="272"/>
    <x v="2"/>
    <s v="Diesel"/>
    <n v="1.0064E-3"/>
  </r>
  <r>
    <s v="S024503"/>
    <x v="114"/>
    <s v="PO142212"/>
    <s v="GRN188143"/>
    <n v="23259802"/>
    <s v="CONCENTRATOR-EB FULL ASSEMBLY"/>
    <s v="Saint Neots PE19 8YP"/>
    <n v="272"/>
    <x v="2"/>
    <s v="Diesel"/>
    <n v="1.0064E-3"/>
  </r>
  <r>
    <s v="S024503"/>
    <x v="114"/>
    <s v="PO132921"/>
    <s v="GRN188274"/>
    <s v="255-2048-1"/>
    <s v="ND-DDC-WD PCBA TOP 32CH BOTTOM 32CH"/>
    <s v="Saint Neots PE19 8YP"/>
    <n v="272"/>
    <x v="2"/>
    <s v="Diesel"/>
    <n v="1.0064E-3"/>
  </r>
  <r>
    <s v="S024622"/>
    <x v="111"/>
    <s v="PO140932"/>
    <s v="GRN203080"/>
    <n v="42205927"/>
    <s v="DRIVERLESS STEERING MODE INCLUDING POWERSTEERING"/>
    <s v="2491 BA Den Haag"/>
    <n v="753"/>
    <x v="3"/>
    <s v="Diesel"/>
    <n v="0.76561274999999995"/>
  </r>
  <r>
    <s v="S026929"/>
    <x v="115"/>
    <s v="PO144553"/>
    <s v="GRN194762"/>
    <s v="340-1012-1"/>
    <s v="WELDMENT LINAC SUPPORT STRUCTURE"/>
    <s v="Oldham OL4 1LA"/>
    <n v="80.400000000000006"/>
    <x v="3"/>
    <s v="Diesel"/>
    <n v="8.1746700000000005E-2"/>
  </r>
  <r>
    <s v="S024503"/>
    <x v="114"/>
    <s v="PO142210"/>
    <s v="GRN188308"/>
    <n v="101048066"/>
    <s v="DAB PCA ONLY ND-DDC-VX TOP 32CH"/>
    <s v="Saint Neots PE19 8YP"/>
    <n v="272"/>
    <x v="2"/>
    <s v="Diesel"/>
    <n v="1.0064E-3"/>
  </r>
  <r>
    <s v="S024503"/>
    <x v="114"/>
    <s v="PO142210"/>
    <s v="GRN188327"/>
    <n v="101048066"/>
    <s v="DAB PCA ONLY ND-DDC-VX TOP 32CH"/>
    <s v="Saint Neots PE19 8YP"/>
    <n v="272"/>
    <x v="2"/>
    <s v="Diesel"/>
    <n v="1.0064E-3"/>
  </r>
  <r>
    <s v="S024503"/>
    <x v="114"/>
    <s v="PO134076"/>
    <s v="GRN188546"/>
    <n v="22211813"/>
    <s v="DEHUMIDIFIER PSU PCA ONLY ND DEHUMPSU AA"/>
    <s v="Saint Neots PE19 8YP"/>
    <n v="272"/>
    <x v="2"/>
    <s v="Diesel"/>
    <n v="1.0064E-3"/>
  </r>
  <r>
    <s v="S024503"/>
    <x v="114"/>
    <s v="PO135004"/>
    <s v="GRN188555"/>
    <s v="255-2049-1"/>
    <s v="ND-DDC-QD TOP 48 BOTTOM 16 PCB ASSEMBLY"/>
    <s v="Saint Neots PE19 8YP"/>
    <n v="272"/>
    <x v="2"/>
    <s v="Diesel"/>
    <n v="1.0064E-3"/>
  </r>
  <r>
    <s v="S024503"/>
    <x v="114"/>
    <s v="PO140001"/>
    <s v="GRN188558"/>
    <s v="255-2049-1"/>
    <s v="ND-DDC-QD TOP 48 BOTTOM 16 PCB ASSEMBLY"/>
    <s v="Saint Neots PE19 8YP"/>
    <n v="272"/>
    <x v="2"/>
    <s v="Diesel"/>
    <n v="1.0064E-3"/>
  </r>
  <r>
    <s v="S024503"/>
    <x v="114"/>
    <s v="PO140686"/>
    <s v="GRN188560"/>
    <s v="255-2049-1"/>
    <s v="ND-DDC-QD TOP 48 BOTTOM 16 PCB ASSEMBLY"/>
    <s v="Saint Neots PE19 8YP"/>
    <n v="272"/>
    <x v="2"/>
    <s v="Diesel"/>
    <n v="1.0064E-3"/>
  </r>
  <r>
    <s v="S024503"/>
    <x v="114"/>
    <s v="PO144820"/>
    <s v="GRN188719"/>
    <n v="101034323"/>
    <s v="REFERENCE DETECTOR SUBSYSTEM"/>
    <s v="Saint Neots PE19 8YP"/>
    <n v="272"/>
    <x v="2"/>
    <s v="Diesel"/>
    <n v="1.0064E-3"/>
  </r>
  <r>
    <s v="S025431"/>
    <x v="0"/>
    <s v="PO148935"/>
    <s v="GRN200890"/>
    <s v="331-1959-1"/>
    <s v="SERVO DRIVE PROGRAMMED SOURCE ASSY"/>
    <s v="Boston Massachusetts"/>
    <n v="3154"/>
    <x v="0"/>
    <s v="Crude"/>
    <n v="2.5295079999999999"/>
  </r>
  <r>
    <s v="S024503"/>
    <x v="114"/>
    <s v="PO142212"/>
    <s v="GRN188723"/>
    <n v="23259802"/>
    <s v="CONCENTRATOR-EB FULL ASSEMBLY"/>
    <s v="Saint Neots PE19 8YP"/>
    <n v="272"/>
    <x v="2"/>
    <s v="Diesel"/>
    <n v="1.0064E-3"/>
  </r>
  <r>
    <s v="S024503"/>
    <x v="114"/>
    <s v="PO142511"/>
    <s v="GRN189035"/>
    <s v="255-2049-1"/>
    <s v="ND-DDC-QD TOP 48 BOTTOM 16 PCB ASSEMBLY"/>
    <s v="Saint Neots PE19 8YP"/>
    <n v="272"/>
    <x v="2"/>
    <s v="Diesel"/>
    <n v="1.0064E-3"/>
  </r>
  <r>
    <s v="S024503"/>
    <x v="114"/>
    <s v="PO133472"/>
    <s v="GRN189052"/>
    <s v="255-2048-1"/>
    <s v="ND-DDC-WD PCBA TOP 32CH BOTTOM 32CH"/>
    <s v="Saint Neots PE19 8YP"/>
    <n v="272"/>
    <x v="2"/>
    <s v="Diesel"/>
    <n v="1.0064E-3"/>
  </r>
  <r>
    <s v="S024503"/>
    <x v="114"/>
    <s v="PO132921"/>
    <s v="GRN189055"/>
    <s v="255-2048-1"/>
    <s v="ND-DDC-WD PCBA TOP 32CH BOTTOM 32CH"/>
    <s v="Saint Neots PE19 8YP"/>
    <n v="272"/>
    <x v="2"/>
    <s v="Diesel"/>
    <n v="1.0064E-3"/>
  </r>
  <r>
    <s v="S024503"/>
    <x v="114"/>
    <s v="PO142210"/>
    <s v="GRN189065"/>
    <n v="101048066"/>
    <s v="DAB PCA ONLY ND-DDC-VX TOP 32CH"/>
    <s v="Saint Neots PE19 8YP"/>
    <n v="272"/>
    <x v="2"/>
    <s v="Diesel"/>
    <n v="1.0064E-3"/>
  </r>
  <r>
    <s v="S024503"/>
    <x v="114"/>
    <s v="PO142101"/>
    <s v="GRN189109"/>
    <n v="101046112"/>
    <s v="B.X. DETECTOR P.M.T. R.F. SEAL"/>
    <s v="Saint Neots PE19 8YP"/>
    <n v="272"/>
    <x v="2"/>
    <s v="Diesel"/>
    <n v="1.0064E-3"/>
  </r>
  <r>
    <s v="S024503"/>
    <x v="114"/>
    <s v="PO142924"/>
    <s v="GRN189229"/>
    <n v="101047199"/>
    <s v="ND-PMTPREAMP-AC - PCBA ONLY"/>
    <s v="Saint Neots PE19 8YP"/>
    <n v="272"/>
    <x v="2"/>
    <s v="Diesel"/>
    <n v="1.0064E-3"/>
  </r>
  <r>
    <s v="S024503"/>
    <x v="114"/>
    <s v="PO140458"/>
    <s v="GRN189230"/>
    <n v="42207077"/>
    <s v="RFLX_IDU (A) REFLEXION INTERGRATED DETECTOR UNIT"/>
    <s v="Saint Neots PE19 8YP"/>
    <n v="272"/>
    <x v="2"/>
    <s v="Diesel"/>
    <n v="1.0064E-3"/>
  </r>
  <r>
    <s v="S024503"/>
    <x v="114"/>
    <s v="PO144726"/>
    <s v="GRN189313"/>
    <n v="22208676"/>
    <s v="ND-RDET-ACT2: REFERENCE DETECTOR 2: ASSEMBLED PCB"/>
    <s v="Saint Neots PE19 8YP"/>
    <n v="272"/>
    <x v="2"/>
    <s v="Diesel"/>
    <n v="1.0064E-3"/>
  </r>
  <r>
    <s v="S024503"/>
    <x v="114"/>
    <s v="PO142212"/>
    <s v="GRN189327"/>
    <n v="23259802"/>
    <s v="CONCENTRATOR-EB FULL ASSEMBLY"/>
    <s v="Saint Neots PE19 8YP"/>
    <n v="272"/>
    <x v="2"/>
    <s v="Diesel"/>
    <n v="1.0064E-3"/>
  </r>
  <r>
    <s v="S024503"/>
    <x v="114"/>
    <s v="PO142210"/>
    <s v="GRN189791"/>
    <n v="101048066"/>
    <s v="DAB PCA ONLY ND-DDC-VX TOP 32CH"/>
    <s v="Saint Neots PE19 8YP"/>
    <n v="272"/>
    <x v="2"/>
    <s v="Diesel"/>
    <n v="1.0064E-3"/>
  </r>
  <r>
    <s v="S024503"/>
    <x v="114"/>
    <s v="PO134074"/>
    <s v="GRN189798"/>
    <n v="101048066"/>
    <s v="DAB PCA ONLY ND-DDC-VX TOP 32CH"/>
    <s v="Saint Neots PE19 8YP"/>
    <n v="272"/>
    <x v="2"/>
    <s v="Diesel"/>
    <n v="1.0064E-3"/>
  </r>
  <r>
    <s v="S024503"/>
    <x v="114"/>
    <s v="PO144820"/>
    <s v="GRN189799"/>
    <n v="101034323"/>
    <s v="REFERENCE DETECTOR SUBSYSTEM"/>
    <s v="Saint Neots PE19 8YP"/>
    <n v="272"/>
    <x v="2"/>
    <s v="Diesel"/>
    <n v="1.0064E-3"/>
  </r>
  <r>
    <s v="S024503"/>
    <x v="114"/>
    <s v="PO142212"/>
    <s v="GRN190397"/>
    <n v="23259802"/>
    <s v="CONCENTRATOR-EB FULL ASSEMBLY"/>
    <s v="Saint Neots PE19 8YP"/>
    <n v="272"/>
    <x v="2"/>
    <s v="Diesel"/>
    <n v="1.0064E-3"/>
  </r>
  <r>
    <s v="S023284"/>
    <x v="19"/>
    <s v="PO149961"/>
    <s v="GRN200914"/>
    <s v="11700-5639"/>
    <s v="ETHERNET SWTICH INDUSTRIAL POEW/ 5 RJ45 PORTS"/>
    <s v="Leicester LE19 2DT"/>
    <n v="144"/>
    <x v="1"/>
    <s v="Diesel"/>
    <n v="5.3280000000000001E-2"/>
  </r>
  <r>
    <s v="S024503"/>
    <x v="114"/>
    <s v="PO144817"/>
    <s v="GRN190399"/>
    <n v="23259802"/>
    <s v="CONCENTRATOR-EB FULL ASSEMBLY"/>
    <s v="Saint Neots PE19 8YP"/>
    <n v="272"/>
    <x v="2"/>
    <s v="Diesel"/>
    <n v="1.0064E-3"/>
  </r>
  <r>
    <s v="S023284"/>
    <x v="19"/>
    <s v="PO143578"/>
    <s v="GRN200918"/>
    <s v="356-1249-1"/>
    <s v="STAINLESS STEEL BEACON BOX W/MOXA"/>
    <s v="Leicester LE19 2DT"/>
    <n v="144"/>
    <x v="1"/>
    <s v="Diesel"/>
    <n v="5.3280000000000001E-2"/>
  </r>
  <r>
    <s v="S023284"/>
    <x v="19"/>
    <s v="PO138725"/>
    <s v="GRN200919"/>
    <s v="340-1011-1"/>
    <s v="SITE CONFIGURABLE ENCLOSURE WITH AC"/>
    <s v="Leicester LE19 2DT"/>
    <n v="144"/>
    <x v="1"/>
    <s v="Diesel"/>
    <n v="5.3280000000000001E-2"/>
  </r>
  <r>
    <s v="S023284"/>
    <x v="19"/>
    <s v="PO147445"/>
    <s v="GRN200920"/>
    <n v="101032710"/>
    <s v="SUSPENSION LOCK JUNCTION BOX"/>
    <s v="Leicester LE19 2DT"/>
    <n v="144"/>
    <x v="1"/>
    <s v="Diesel"/>
    <n v="5.3280000000000001E-2"/>
  </r>
  <r>
    <s v="S023284"/>
    <x v="19"/>
    <s v="PO146252"/>
    <s v="GRN200921"/>
    <n v="101032710"/>
    <s v="SUSPENSION LOCK JUNCTION BOX"/>
    <s v="Leicester LE19 2DT"/>
    <n v="144"/>
    <x v="1"/>
    <s v="Diesel"/>
    <n v="5.3280000000000001E-2"/>
  </r>
  <r>
    <s v="S023284"/>
    <x v="19"/>
    <s v="PO148093"/>
    <s v="GRN200922"/>
    <s v="356-1231-1"/>
    <s v="GUARDIAN SHIELD POWER SUPPLY CABLE ASSEMBLY"/>
    <s v="Leicester LE19 2DT"/>
    <n v="144"/>
    <x v="1"/>
    <s v="Diesel"/>
    <n v="5.3280000000000001E-2"/>
  </r>
  <r>
    <s v="S023284"/>
    <x v="19"/>
    <s v="PO147139"/>
    <s v="GRN200923"/>
    <s v="356-1231-1"/>
    <s v="GUARDIAN SHIELD POWER SUPPLY CABLE ASSEMBLY"/>
    <s v="Leicester LE19 2DT"/>
    <n v="144"/>
    <x v="1"/>
    <s v="Diesel"/>
    <n v="5.3280000000000001E-2"/>
  </r>
  <r>
    <s v="S023284"/>
    <x v="19"/>
    <s v="PO146885"/>
    <s v="GRN200924"/>
    <n v="101049027"/>
    <s v="SITE POWER DISTRIBUTION BOARD"/>
    <s v="Leicester LE19 2DT"/>
    <n v="144"/>
    <x v="1"/>
    <s v="Diesel"/>
    <n v="5.3280000000000001E-2"/>
  </r>
  <r>
    <s v="S025033"/>
    <x v="23"/>
    <s v="PO142817"/>
    <s v="GRN200926"/>
    <n v="101047544"/>
    <s v="10&quot; 54 WATT LED LIGHT BAR WITH DT CONNECTOR"/>
    <s v="Nantwich CW5 6DX"/>
    <n v="44.6"/>
    <x v="2"/>
    <s v="Diesel"/>
    <n v="1.6501999999999999E-4"/>
  </r>
  <r>
    <s v="S024503"/>
    <x v="114"/>
    <s v="PO142511"/>
    <s v="GRN191199"/>
    <s v="255-2049-1"/>
    <s v="ND-DDC-QD TOP 48 BOTTOM 16 PCB ASSEMBLY"/>
    <s v="Saint Neots PE19 8YP"/>
    <n v="272"/>
    <x v="2"/>
    <s v="Diesel"/>
    <n v="1.0064E-3"/>
  </r>
  <r>
    <s v="S024503"/>
    <x v="114"/>
    <s v="PO142210"/>
    <s v="GRN191209"/>
    <n v="101048066"/>
    <s v="DAB PCA ONLY ND-DDC-VX TOP 32CH"/>
    <s v="Saint Neots PE19 8YP"/>
    <n v="272"/>
    <x v="2"/>
    <s v="Diesel"/>
    <n v="1.0064E-3"/>
  </r>
  <r>
    <s v="S024503"/>
    <x v="114"/>
    <s v="PO134076"/>
    <s v="GRN191246"/>
    <n v="22211813"/>
    <s v="DEHUMIDIFIER PSU PCA ONLY ND DEHUMPSU AA"/>
    <s v="Saint Neots PE19 8YP"/>
    <n v="272"/>
    <x v="2"/>
    <s v="Diesel"/>
    <n v="1.0064E-3"/>
  </r>
  <r>
    <s v="S024503"/>
    <x v="114"/>
    <s v="PO142210"/>
    <s v="GRN191249"/>
    <n v="101048066"/>
    <s v="DAB PCA ONLY ND-DDC-VX TOP 32CH"/>
    <s v="Saint Neots PE19 8YP"/>
    <n v="272"/>
    <x v="2"/>
    <s v="Diesel"/>
    <n v="1.0064E-3"/>
  </r>
  <r>
    <s v="S024503"/>
    <x v="114"/>
    <s v="PO142210"/>
    <s v="GRN191386"/>
    <n v="101048066"/>
    <s v="DAB PCA ONLY ND-DDC-VX TOP 32CH"/>
    <s v="Saint Neots PE19 8YP"/>
    <n v="272"/>
    <x v="2"/>
    <s v="Diesel"/>
    <n v="1.0064E-3"/>
  </r>
  <r>
    <s v="S024503"/>
    <x v="114"/>
    <s v="PO136646"/>
    <s v="GRN191419"/>
    <n v="57256952"/>
    <s v="UNIVERSAL DAB MOUNTING BKT BRACE 36.3mm LONG"/>
    <s v="Saint Neots PE19 8YP"/>
    <n v="272"/>
    <x v="2"/>
    <s v="Diesel"/>
    <n v="1.0064E-3"/>
  </r>
  <r>
    <s v="S023284"/>
    <x v="19"/>
    <s v="PO147654"/>
    <s v="GRN200951"/>
    <s v="363-1134-1"/>
    <s v="ACTUATOR JUNCTION BOXES"/>
    <s v="Leicester LE19 2DT"/>
    <n v="144"/>
    <x v="1"/>
    <s v="Diesel"/>
    <n v="5.3280000000000001E-2"/>
  </r>
  <r>
    <s v="S023284"/>
    <x v="19"/>
    <s v="PO148093"/>
    <s v="GRN200952"/>
    <s v="363-1134-1"/>
    <s v="ACTUATOR JUNCTION BOXES"/>
    <s v="Leicester LE19 2DT"/>
    <n v="144"/>
    <x v="1"/>
    <s v="Diesel"/>
    <n v="5.3280000000000001E-2"/>
  </r>
  <r>
    <s v="S023284"/>
    <x v="19"/>
    <s v="PO147509"/>
    <s v="GRN200954"/>
    <s v="356-1249-1"/>
    <s v="STAINLESS STEEL BEACON BOX W/MOXA"/>
    <s v="Leicester LE19 2DT"/>
    <n v="144"/>
    <x v="1"/>
    <s v="Diesel"/>
    <n v="5.3280000000000001E-2"/>
  </r>
  <r>
    <s v="S024503"/>
    <x v="114"/>
    <s v="PO142210"/>
    <s v="GRN191500"/>
    <n v="101048066"/>
    <s v="DAB PCA ONLY ND-DDC-VX TOP 32CH"/>
    <s v="Saint Neots PE19 8YP"/>
    <n v="272"/>
    <x v="2"/>
    <s v="Diesel"/>
    <n v="1.0064E-3"/>
  </r>
  <r>
    <s v="S023284"/>
    <x v="19"/>
    <s v="PO147444"/>
    <s v="GRN200961"/>
    <n v="101036339"/>
    <s v="CONTROL PENDANT ASSEMBLY"/>
    <s v="Leicester LE19 2DT"/>
    <n v="144"/>
    <x v="1"/>
    <s v="Diesel"/>
    <n v="5.3280000000000001E-2"/>
  </r>
  <r>
    <s v="S024503"/>
    <x v="114"/>
    <s v="PO142210"/>
    <s v="GRN191562"/>
    <n v="101048066"/>
    <s v="DAB PCA ONLY ND-DDC-VX TOP 32CH"/>
    <s v="Saint Neots PE19 8YP"/>
    <n v="272"/>
    <x v="2"/>
    <s v="Diesel"/>
    <n v="1.0064E-3"/>
  </r>
  <r>
    <s v="S024503"/>
    <x v="114"/>
    <s v="PO141621"/>
    <s v="GRN191567"/>
    <s v="331-2004-1"/>
    <s v="PCB ASSY TSB INTFC BD"/>
    <s v="Saint Neots PE19 8YP"/>
    <n v="272"/>
    <x v="2"/>
    <s v="Diesel"/>
    <n v="1.0064E-3"/>
  </r>
  <r>
    <s v="S024503"/>
    <x v="114"/>
    <s v="PO144820"/>
    <s v="GRN191582"/>
    <n v="101034323"/>
    <s v="REFERENCE DETECTOR SUBSYSTEM"/>
    <s v="Saint Neots PE19 8YP"/>
    <n v="272"/>
    <x v="2"/>
    <s v="Diesel"/>
    <n v="1.0064E-3"/>
  </r>
  <r>
    <s v="S024503"/>
    <x v="114"/>
    <s v="PO144818"/>
    <s v="GRN192687"/>
    <n v="101048066"/>
    <s v="DAB PCA ONLY ND-DDC-VX TOP 32CH"/>
    <s v="Saint Neots PE19 8YP"/>
    <n v="272"/>
    <x v="2"/>
    <s v="Diesel"/>
    <n v="1.0064E-3"/>
  </r>
  <r>
    <s v="S024503"/>
    <x v="114"/>
    <s v="PO144818"/>
    <s v="GRN192689"/>
    <n v="101048066"/>
    <s v="DAB PCA ONLY ND-DDC-VX TOP 32CH"/>
    <s v="Saint Neots PE19 8YP"/>
    <n v="272"/>
    <x v="2"/>
    <s v="Diesel"/>
    <n v="1.0064E-3"/>
  </r>
  <r>
    <s v="S001571"/>
    <x v="10"/>
    <s v="PO149821"/>
    <s v="GRN200968"/>
    <n v="57205719"/>
    <s v="MOUNTING KIT 1"/>
    <s v="St Albans AL1 5BN"/>
    <n v="298"/>
    <x v="2"/>
    <s v="Diesel"/>
    <n v="1.1026E-3"/>
  </r>
  <r>
    <s v="S024503"/>
    <x v="114"/>
    <s v="PO144818"/>
    <s v="GRN192692"/>
    <n v="101048066"/>
    <s v="DAB PCA ONLY ND-DDC-VX TOP 32CH"/>
    <s v="Saint Neots PE19 8YP"/>
    <n v="272"/>
    <x v="2"/>
    <s v="Diesel"/>
    <n v="1.0064E-3"/>
  </r>
  <r>
    <s v="S023375"/>
    <x v="13"/>
    <s v="PO142071"/>
    <s v="GRN200972"/>
    <n v="101028765"/>
    <s v="HV CABLE R24SL - R28SL 2MCOMET - P3/250-R24RASL-R"/>
    <s v="Boston Massachusetts"/>
    <n v="3154"/>
    <x v="0"/>
    <s v="Crude"/>
    <n v="2.5295079999999999"/>
  </r>
  <r>
    <s v="S024503"/>
    <x v="114"/>
    <s v="PO144818"/>
    <s v="GRN192696"/>
    <n v="101048066"/>
    <s v="DAB PCA ONLY ND-DDC-VX TOP 32CH"/>
    <s v="Saint Neots PE19 8YP"/>
    <n v="272"/>
    <x v="2"/>
    <s v="Diesel"/>
    <n v="1.0064E-3"/>
  </r>
  <r>
    <s v="S024503"/>
    <x v="114"/>
    <s v="PO144818"/>
    <s v="GRN192697"/>
    <n v="101048066"/>
    <s v="DAB PCA ONLY ND-DDC-VX TOP 32CH"/>
    <s v="Saint Neots PE19 8YP"/>
    <n v="272"/>
    <x v="2"/>
    <s v="Diesel"/>
    <n v="1.0064E-3"/>
  </r>
  <r>
    <s v="S026929"/>
    <x v="115"/>
    <s v="PO144554"/>
    <s v="GRN195554"/>
    <s v="340-1012-1"/>
    <s v="WELDMENT LINAC SUPPORT STRUCTURE"/>
    <s v="Oldham OL4 1LA"/>
    <n v="80.400000000000006"/>
    <x v="3"/>
    <s v="Diesel"/>
    <n v="8.1746700000000005E-2"/>
  </r>
  <r>
    <s v="S024503"/>
    <x v="114"/>
    <s v="PO144818"/>
    <s v="GRN192864"/>
    <n v="101048066"/>
    <s v="DAB PCA ONLY ND-DDC-VX TOP 32CH"/>
    <s v="Saint Neots PE19 8YP"/>
    <n v="272"/>
    <x v="2"/>
    <s v="Diesel"/>
    <n v="1.0064E-3"/>
  </r>
  <r>
    <s v="S024448"/>
    <x v="58"/>
    <s v="PO135823"/>
    <s v="GRN201004"/>
    <n v="101049193"/>
    <s v="6/4 MeV TURNKEY LINAC SYSTEM C/W CABSCAN (+32/-31)"/>
    <s v="California 94560"/>
    <n v="5214"/>
    <x v="0"/>
    <s v="Crude"/>
    <n v="0.4181628"/>
  </r>
  <r>
    <s v="S024448"/>
    <x v="58"/>
    <s v="PO144979"/>
    <s v="GRN201005"/>
    <n v="101029271"/>
    <s v="6/4 MeV LINAC 400pps SHORT COLLIMATOR CS TRGFILT E"/>
    <s v="California 94560"/>
    <n v="5214"/>
    <x v="0"/>
    <s v="Crude"/>
    <n v="0.4181628"/>
  </r>
  <r>
    <s v="S024448"/>
    <x v="58"/>
    <s v="PO135823"/>
    <s v="GRN201006"/>
    <n v="101049193"/>
    <s v="6/4 MeV TURNKEY LINAC SYSTEM C/W CABSCAN (+32/-31)"/>
    <s v="California 94560"/>
    <n v="5214"/>
    <x v="0"/>
    <s v="Crude"/>
    <n v="0.4181628"/>
  </r>
  <r>
    <s v="S024503"/>
    <x v="114"/>
    <s v="PO144817"/>
    <s v="GRN193162"/>
    <n v="23259802"/>
    <s v="CONCENTRATOR-EB FULL ASSEMBLY"/>
    <s v="Saint Neots PE19 8YP"/>
    <n v="272"/>
    <x v="2"/>
    <s v="Diesel"/>
    <n v="1.0064E-3"/>
  </r>
  <r>
    <s v="S024503"/>
    <x v="114"/>
    <s v="PO142511"/>
    <s v="GRN193170"/>
    <s v="255-2049-1"/>
    <s v="ND-DDC-QD TOP 48 BOTTOM 16 PCB ASSEMBLY"/>
    <s v="Saint Neots PE19 8YP"/>
    <n v="272"/>
    <x v="2"/>
    <s v="Diesel"/>
    <n v="1.0064E-3"/>
  </r>
  <r>
    <s v="S024503"/>
    <x v="114"/>
    <s v="PO142210"/>
    <s v="GRN193186"/>
    <n v="101048066"/>
    <s v="DAB PCA ONLY ND-DDC-VX TOP 32CH"/>
    <s v="Saint Neots PE19 8YP"/>
    <n v="272"/>
    <x v="2"/>
    <s v="Diesel"/>
    <n v="1.0064E-3"/>
  </r>
  <r>
    <s v="S024503"/>
    <x v="114"/>
    <s v="PO142210"/>
    <s v="GRN193308"/>
    <n v="101048066"/>
    <s v="DAB PCA ONLY ND-DDC-VX TOP 32CH"/>
    <s v="Saint Neots PE19 8YP"/>
    <n v="272"/>
    <x v="2"/>
    <s v="Diesel"/>
    <n v="1.0064E-3"/>
  </r>
  <r>
    <s v="S024503"/>
    <x v="114"/>
    <s v="PO144817"/>
    <s v="GRN193534"/>
    <n v="23259802"/>
    <s v="CONCENTRATOR-EB FULL ASSEMBLY"/>
    <s v="Saint Neots PE19 8YP"/>
    <n v="272"/>
    <x v="2"/>
    <s v="Diesel"/>
    <n v="1.0064E-3"/>
  </r>
  <r>
    <s v="S024503"/>
    <x v="114"/>
    <s v="PO135211"/>
    <s v="GRN193846"/>
    <n v="101034323"/>
    <s v="REFERENCE DETECTOR SUBSYSTEM"/>
    <s v="Saint Neots PE19 8YP"/>
    <n v="272"/>
    <x v="2"/>
    <s v="Diesel"/>
    <n v="1.0064E-3"/>
  </r>
  <r>
    <s v="S024503"/>
    <x v="114"/>
    <s v="PO135858"/>
    <s v="GRN193847"/>
    <n v="101034323"/>
    <s v="REFERENCE DETECTOR SUBSYSTEM"/>
    <s v="Saint Neots PE19 8YP"/>
    <n v="272"/>
    <x v="2"/>
    <s v="Diesel"/>
    <n v="1.0064E-3"/>
  </r>
  <r>
    <s v="S024503"/>
    <x v="114"/>
    <s v="PO144817"/>
    <s v="GRN193925"/>
    <n v="23259802"/>
    <s v="CONCENTRATOR-EB FULL ASSEMBLY"/>
    <s v="Saint Neots PE19 8YP"/>
    <n v="272"/>
    <x v="2"/>
    <s v="Diesel"/>
    <n v="1.0064E-3"/>
  </r>
  <r>
    <s v="S024503"/>
    <x v="114"/>
    <s v="PO135858"/>
    <s v="GRN193926"/>
    <n v="101034323"/>
    <s v="REFERENCE DETECTOR SUBSYSTEM"/>
    <s v="Saint Neots PE19 8YP"/>
    <n v="272"/>
    <x v="2"/>
    <s v="Diesel"/>
    <n v="1.0064E-3"/>
  </r>
  <r>
    <s v="S024503"/>
    <x v="114"/>
    <s v="PO144820"/>
    <s v="GRN193927"/>
    <n v="101034323"/>
    <s v="REFERENCE DETECTOR SUBSYSTEM"/>
    <s v="Saint Neots PE19 8YP"/>
    <n v="272"/>
    <x v="2"/>
    <s v="Diesel"/>
    <n v="1.0064E-3"/>
  </r>
  <r>
    <s v="S000892"/>
    <x v="16"/>
    <s v="PO150596"/>
    <s v="GRN201019"/>
    <n v="101013920"/>
    <s v="EATON 3000VA UPS UNINTERRUPTIBLE POWER SUPPLY"/>
    <s v="Stockport SK4 2JT"/>
    <n v="55"/>
    <x v="2"/>
    <s v="Diesel"/>
    <n v="2.0350000000000001E-4"/>
  </r>
  <r>
    <s v="S024503"/>
    <x v="114"/>
    <s v="PO134076"/>
    <s v="GRN194001"/>
    <n v="22211813"/>
    <s v="DEHUMIDIFIER PSU PCA ONLY ND DEHUMPSU AA"/>
    <s v="Saint Neots PE19 8YP"/>
    <n v="272"/>
    <x v="2"/>
    <s v="Diesel"/>
    <n v="1.0064E-3"/>
  </r>
  <r>
    <s v="S024503"/>
    <x v="114"/>
    <s v="PO142619"/>
    <s v="GRN194072"/>
    <n v="22208676"/>
    <s v="ND-RDET-ACT2: REFERENCE DETECTOR 2: ASSEMBLED PCB"/>
    <s v="Saint Neots PE19 8YP"/>
    <n v="272"/>
    <x v="2"/>
    <s v="Diesel"/>
    <n v="1.0064E-3"/>
  </r>
  <r>
    <s v="S026602"/>
    <x v="12"/>
    <s v="PO150437"/>
    <s v="GRN201023"/>
    <n v="101049634"/>
    <s v="FUEL FILTER ASSEMBLY INCLUDING HEAD FOR ISUZU 4LE2"/>
    <s v="Watford WD24 7GG"/>
    <n v="302"/>
    <x v="2"/>
    <s v="Diesl"/>
    <n v="1.1173999999999999E-3"/>
  </r>
  <r>
    <s v="S024503"/>
    <x v="114"/>
    <s v="PO143583"/>
    <s v="GRN194073"/>
    <n v="42204952"/>
    <s v="ND-PINT-B PCBA ONLY"/>
    <s v="Saint Neots PE19 8YP"/>
    <n v="272"/>
    <x v="2"/>
    <s v="Diesel"/>
    <n v="1.0064E-3"/>
  </r>
  <r>
    <s v="S024503"/>
    <x v="114"/>
    <s v="PO144819"/>
    <s v="GRN194502"/>
    <s v="255-2048-1"/>
    <s v="ND-DDC-WD PCBA TOP 32CH BOTTOM 32CH"/>
    <s v="Saint Neots PE19 8YP"/>
    <n v="272"/>
    <x v="2"/>
    <s v="Diesel"/>
    <n v="1.0064E-3"/>
  </r>
  <r>
    <s v="S024503"/>
    <x v="114"/>
    <s v="PO144819"/>
    <s v="GRN195067"/>
    <s v="255-2048-1"/>
    <s v="ND-DDC-WD PCBA TOP 32CH BOTTOM 32CH"/>
    <s v="Saint Neots PE19 8YP"/>
    <n v="272"/>
    <x v="2"/>
    <s v="Diesel"/>
    <n v="1.0064E-3"/>
  </r>
  <r>
    <s v="S024503"/>
    <x v="114"/>
    <s v="PO144817"/>
    <s v="GRN195069"/>
    <n v="23259802"/>
    <s v="CONCENTRATOR-EB FULL ASSEMBLY"/>
    <s v="Saint Neots PE19 8YP"/>
    <n v="272"/>
    <x v="2"/>
    <s v="Diesel"/>
    <n v="1.0064E-3"/>
  </r>
  <r>
    <s v="S024503"/>
    <x v="114"/>
    <s v="PO144818"/>
    <s v="GRN195360"/>
    <n v="101048066"/>
    <s v="DAB PCA ONLY ND-DDC-VX TOP 32CH"/>
    <s v="Saint Neots PE19 8YP"/>
    <n v="272"/>
    <x v="2"/>
    <s v="Diesel"/>
    <n v="1.0064E-3"/>
  </r>
  <r>
    <s v="S024503"/>
    <x v="114"/>
    <s v="PO144817"/>
    <s v="GRN195361"/>
    <n v="23259802"/>
    <s v="CONCENTRATOR-EB FULL ASSEMBLY"/>
    <s v="Saint Neots PE19 8YP"/>
    <n v="272"/>
    <x v="2"/>
    <s v="Diesel"/>
    <n v="1.0064E-3"/>
  </r>
  <r>
    <s v="S023413"/>
    <x v="15"/>
    <s v="PO150314"/>
    <s v="GRN201039"/>
    <n v="101042215"/>
    <s v="VALOPAA VP2225 M8 140W 0.7A"/>
    <s v="33100 Tampere, Finland"/>
    <n v="3916"/>
    <x v="2"/>
    <s v="Diesel"/>
    <n v="3.9815929999999999E-2"/>
  </r>
  <r>
    <s v="S024503"/>
    <x v="114"/>
    <s v="PO134078"/>
    <s v="GRN195362"/>
    <n v="101022343"/>
    <s v="FOCUS SLAVE UNIT FULL ASSEMBLY"/>
    <s v="Saint Neots PE19 8YP"/>
    <n v="272"/>
    <x v="2"/>
    <s v="Diesel"/>
    <n v="1.0064E-3"/>
  </r>
  <r>
    <s v="S024503"/>
    <x v="114"/>
    <s v="PO145264"/>
    <s v="GRN195366"/>
    <s v="361-1213-1"/>
    <s v="TOP VIEW LINAC -ARRAY CONTROLLER - DV60"/>
    <s v="Saint Neots PE19 8YP"/>
    <n v="272"/>
    <x v="2"/>
    <s v="Diesel"/>
    <n v="1.0064E-3"/>
  </r>
  <r>
    <s v="S024503"/>
    <x v="114"/>
    <s v="PO144817"/>
    <s v="GRN195431"/>
    <n v="23259802"/>
    <s v="CONCENTRATOR-EB FULL ASSEMBLY"/>
    <s v="Saint Neots PE19 8YP"/>
    <n v="272"/>
    <x v="2"/>
    <s v="Diesel"/>
    <n v="1.0064E-3"/>
  </r>
  <r>
    <s v="S025431"/>
    <x v="0"/>
    <s v="PO144782"/>
    <s v="GRN201049"/>
    <s v="11700-6970"/>
    <s v="XFMR 60HZ 45KVA 3P 480:400/231 - NEMA4 FLR MNT"/>
    <s v="Boston Massachusetts"/>
    <n v="3154"/>
    <x v="0"/>
    <s v="Crude"/>
    <n v="2.5295079999999999"/>
  </r>
  <r>
    <s v="S024503"/>
    <x v="114"/>
    <s v="PO134077"/>
    <s v="GRN195435"/>
    <n v="23259802"/>
    <s v="CONCENTRATOR-EB FULL ASSEMBLY"/>
    <s v="Saint Neots PE19 8YP"/>
    <n v="272"/>
    <x v="2"/>
    <s v="Diesel"/>
    <n v="1.0064E-3"/>
  </r>
  <r>
    <s v="S024503"/>
    <x v="114"/>
    <s v="PO144818"/>
    <s v="GRN195440"/>
    <n v="101048066"/>
    <s v="DAB PCA ONLY ND-DDC-VX TOP 32CH"/>
    <s v="Saint Neots PE19 8YP"/>
    <n v="272"/>
    <x v="2"/>
    <s v="Diesel"/>
    <n v="1.0064E-3"/>
  </r>
  <r>
    <s v="S025431"/>
    <x v="0"/>
    <s v="PO140459"/>
    <s v="GRN201054"/>
    <s v="11700-6970"/>
    <s v="XFMR 60HZ 45KVA 3P 480:400/231 - NEMA4 FLR MNT"/>
    <s v="Boston Massachusetts"/>
    <n v="3154"/>
    <x v="0"/>
    <s v="Crude"/>
    <n v="2.5295079999999999"/>
  </r>
  <r>
    <s v="S026929"/>
    <x v="115"/>
    <s v="PO144557"/>
    <s v="GRN195643"/>
    <s v="340-1012-1"/>
    <s v="WELDMENT LINAC SUPPORT STRUCTURE"/>
    <s v="Oldham OL4 1LA"/>
    <n v="80.400000000000006"/>
    <x v="3"/>
    <s v="Diesel"/>
    <n v="8.1746700000000005E-2"/>
  </r>
  <r>
    <s v="S025033"/>
    <x v="23"/>
    <s v="PO149747"/>
    <s v="GRN201058"/>
    <n v="101047544"/>
    <s v="10&quot; 54 WATT LED LIGHT BAR WITH DT CONNECTOR"/>
    <s v="Nantwich CW5 6DX"/>
    <n v="44.6"/>
    <x v="2"/>
    <s v="Diesel"/>
    <n v="1.6501999999999999E-4"/>
  </r>
  <r>
    <s v="S025033"/>
    <x v="23"/>
    <s v="PO149747"/>
    <s v="GRN201060"/>
    <n v="101045600"/>
    <s v="DEUTSCH 2 PINS AND MALE CONNECTOR"/>
    <s v="Nantwich CW5 6DX"/>
    <n v="44.6"/>
    <x v="2"/>
    <s v="Diesel"/>
    <n v="1.6501999999999999E-4"/>
  </r>
  <r>
    <s v="S024503"/>
    <x v="114"/>
    <s v="PO140458"/>
    <s v="GRN195477"/>
    <n v="42207077"/>
    <s v="RFLX_IDU (A) REFLEXION INTERGRATED DETECTOR UNIT"/>
    <s v="Saint Neots PE19 8YP"/>
    <n v="272"/>
    <x v="2"/>
    <s v="Diesel"/>
    <n v="1.0064E-3"/>
  </r>
  <r>
    <s v="S024503"/>
    <x v="114"/>
    <s v="PO134076"/>
    <s v="GRN195677"/>
    <n v="22211813"/>
    <s v="DEHUMIDIFIER PSU PCA ONLY ND DEHUMPSU AA"/>
    <s v="Saint Neots PE19 8YP"/>
    <n v="272"/>
    <x v="2"/>
    <s v="Diesel"/>
    <n v="1.0064E-3"/>
  </r>
  <r>
    <s v="S024503"/>
    <x v="114"/>
    <s v="PO144818"/>
    <s v="GRN195708"/>
    <n v="101048066"/>
    <s v="DAB PCA ONLY ND-DDC-VX TOP 32CH"/>
    <s v="Saint Neots PE19 8YP"/>
    <n v="272"/>
    <x v="2"/>
    <s v="Diesel"/>
    <n v="1.0064E-3"/>
  </r>
  <r>
    <s v="S024346"/>
    <x v="28"/>
    <s v="PO149498"/>
    <s v="GRN201066"/>
    <n v="89205386"/>
    <s v="HYDRAULIC OIL - UNIVIS HVI 26 (20L CONTAINER)"/>
    <s v="Stoke-On-Trent, ST6 4PB"/>
    <n v="10.4"/>
    <x v="3"/>
    <s v="Diesel"/>
    <n v="1.0574200000000001E-3"/>
  </r>
  <r>
    <s v="S024503"/>
    <x v="114"/>
    <s v="PO144818"/>
    <s v="GRN195711"/>
    <n v="101048066"/>
    <s v="DAB PCA ONLY ND-DDC-VX TOP 32CH"/>
    <s v="Saint Neots PE19 8YP"/>
    <n v="272"/>
    <x v="2"/>
    <s v="Diesel"/>
    <n v="1.0064E-3"/>
  </r>
  <r>
    <s v="S024503"/>
    <x v="114"/>
    <s v="PO143245"/>
    <s v="GRN196404"/>
    <n v="101047312"/>
    <s v="BX DETECTOR ASSEMBLY"/>
    <s v="Saint Neots PE19 8YP"/>
    <n v="272"/>
    <x v="2"/>
    <s v="Diesel"/>
    <n v="1.0064E-3"/>
  </r>
  <r>
    <s v="S024503"/>
    <x v="114"/>
    <s v="PO144817"/>
    <s v="GRN196607"/>
    <n v="23259802"/>
    <s v="CONCENTRATOR-EB FULL ASSEMBLY"/>
    <s v="Saint Neots PE19 8YP"/>
    <n v="272"/>
    <x v="2"/>
    <s v="Diesel"/>
    <n v="1.0064E-3"/>
  </r>
  <r>
    <s v="S024503"/>
    <x v="114"/>
    <s v="PO134077"/>
    <s v="GRN196814"/>
    <n v="23259802"/>
    <s v="CONCENTRATOR-EB FULL ASSEMBLY"/>
    <s v="Saint Neots PE19 8YP"/>
    <n v="272"/>
    <x v="2"/>
    <s v="Diesel"/>
    <n v="1.0064E-3"/>
  </r>
  <r>
    <s v="S024503"/>
    <x v="114"/>
    <s v="PO144817"/>
    <s v="GRN196815"/>
    <n v="23259802"/>
    <s v="CONCENTRATOR-EB FULL ASSEMBLY"/>
    <s v="Saint Neots PE19 8YP"/>
    <n v="272"/>
    <x v="2"/>
    <s v="Diesel"/>
    <n v="1.0064E-3"/>
  </r>
  <r>
    <s v="S024503"/>
    <x v="114"/>
    <s v="PO147587"/>
    <s v="GRN196819"/>
    <n v="42206851"/>
    <s v="CABLE CAR BUS EXTENSION UNIT (ND-CCX)"/>
    <s v="Saint Neots PE19 8YP"/>
    <n v="272"/>
    <x v="2"/>
    <s v="Diesel"/>
    <n v="1.0064E-3"/>
  </r>
  <r>
    <s v="S024503"/>
    <x v="114"/>
    <s v="PO134838"/>
    <s v="GRN196983"/>
    <n v="101048066"/>
    <s v="DAB PCA ONLY ND-DDC-VX TOP 32CH"/>
    <s v="Saint Neots PE19 8YP"/>
    <n v="272"/>
    <x v="2"/>
    <s v="Diesel"/>
    <n v="1.0064E-3"/>
  </r>
  <r>
    <s v="S023222"/>
    <x v="11"/>
    <s v="PO148603"/>
    <s v="GRN201081"/>
    <n v="101027470"/>
    <s v="TL50 TOWER LIGHT AUDIBLE - GREEN, YELLOW, RED"/>
    <s v="Wickford SS11 8YT"/>
    <n v="390"/>
    <x v="2"/>
    <s v="Diesel"/>
    <n v="1.4430000000000001E-3"/>
  </r>
  <r>
    <s v="S002239"/>
    <x v="17"/>
    <s v="PO143492"/>
    <s v="GRN200316"/>
    <n v="101022020"/>
    <s v="TCU - HV, 3.0 ton, -40 to +55 C"/>
    <s v="UT 84104"/>
    <n v="4725"/>
    <x v="4"/>
    <s v="Aviation"/>
    <n v="8.3086819200000015"/>
  </r>
  <r>
    <s v="S024503"/>
    <x v="114"/>
    <s v="PO144817"/>
    <s v="GRN197220"/>
    <n v="23259802"/>
    <s v="CONCENTRATOR-EB FULL ASSEMBLY"/>
    <s v="Saint Neots PE19 8YP"/>
    <n v="272"/>
    <x v="2"/>
    <s v="Diesel"/>
    <n v="1.0064E-3"/>
  </r>
  <r>
    <s v="S024503"/>
    <x v="114"/>
    <s v="PO144817"/>
    <s v="GRN197374"/>
    <n v="23259802"/>
    <s v="CONCENTRATOR-EB FULL ASSEMBLY"/>
    <s v="Saint Neots PE19 8YP"/>
    <n v="272"/>
    <x v="2"/>
    <s v="Diesel"/>
    <n v="1.0064E-3"/>
  </r>
  <r>
    <s v="S024503"/>
    <x v="114"/>
    <s v="PO143245"/>
    <s v="GRN197375"/>
    <n v="101047312"/>
    <s v="BX DETECTOR ASSEMBLY"/>
    <s v="Saint Neots PE19 8YP"/>
    <n v="272"/>
    <x v="2"/>
    <s v="Diesel"/>
    <n v="1.0064E-3"/>
  </r>
  <r>
    <s v="S023222"/>
    <x v="11"/>
    <s v="PO148982"/>
    <s v="GRN201090"/>
    <s v="11700-7057"/>
    <s v="E-STOP BUTTON REAR MNT 40MM NON ILLUMINATED 2 NC M"/>
    <s v="Wickford SS11 8YT"/>
    <n v="390"/>
    <x v="2"/>
    <s v="Diesel"/>
    <n v="1.4430000000000001E-3"/>
  </r>
  <r>
    <s v="S024503"/>
    <x v="114"/>
    <s v="PO142821"/>
    <s v="GRN197376"/>
    <s v="360-1018-1"/>
    <s v="M60 BX ELECTRONICS PANEL ASSEMBLY - MOXA VERSION"/>
    <s v="Saint Neots PE19 8YP"/>
    <n v="272"/>
    <x v="2"/>
    <s v="Diesel"/>
    <n v="1.0064E-3"/>
  </r>
  <r>
    <s v="S023222"/>
    <x v="11"/>
    <s v="PO149589"/>
    <s v="GRN201092"/>
    <s v="11700-0736"/>
    <s v="BANNER SSA-EB1P-02ED1Q4 E-STOP SWITCH"/>
    <s v="Wickford SS11 8YT"/>
    <n v="390"/>
    <x v="2"/>
    <s v="Diesel"/>
    <n v="1.4430000000000001E-3"/>
  </r>
  <r>
    <s v="S024503"/>
    <x v="114"/>
    <s v="PO144817"/>
    <s v="GRN197657"/>
    <n v="23259802"/>
    <s v="CONCENTRATOR-EB FULL ASSEMBLY"/>
    <s v="Saint Neots PE19 8YP"/>
    <n v="272"/>
    <x v="2"/>
    <s v="Diesel"/>
    <n v="1.0064E-3"/>
  </r>
  <r>
    <s v="S023222"/>
    <x v="11"/>
    <s v="PO150142"/>
    <s v="GRN201094"/>
    <n v="101027071"/>
    <s v="M12 ETHERNET-PUR CABLE RSSD-RSSD-4416-1M"/>
    <s v="Wickford SS11 8YT"/>
    <n v="390"/>
    <x v="2"/>
    <s v="Diesel"/>
    <n v="1.4430000000000001E-3"/>
  </r>
  <r>
    <s v="S024503"/>
    <x v="114"/>
    <s v="PO134078"/>
    <s v="GRN197658"/>
    <n v="101022343"/>
    <s v="FOCUS SLAVE UNIT FULL ASSEMBLY"/>
    <s v="Saint Neots PE19 8YP"/>
    <n v="272"/>
    <x v="2"/>
    <s v="Diesel"/>
    <n v="1.0064E-3"/>
  </r>
  <r>
    <s v="S024503"/>
    <x v="114"/>
    <s v="PO144819"/>
    <s v="GRN197659"/>
    <s v="255-2048-1"/>
    <s v="ND-DDC-WD PCBA TOP 32CH BOTTOM 32CH"/>
    <s v="Saint Neots PE19 8YP"/>
    <n v="272"/>
    <x v="2"/>
    <s v="Diesel"/>
    <n v="1.0064E-3"/>
  </r>
  <r>
    <s v="S024503"/>
    <x v="114"/>
    <s v="PO134074"/>
    <s v="GRN197663"/>
    <n v="101048066"/>
    <s v="DAB PCA ONLY ND-DDC-VX TOP 32CH"/>
    <s v="Saint Neots PE19 8YP"/>
    <n v="272"/>
    <x v="2"/>
    <s v="Diesel"/>
    <n v="1.0064E-3"/>
  </r>
  <r>
    <s v="S024503"/>
    <x v="114"/>
    <s v="PO144817"/>
    <s v="GRN197733"/>
    <n v="23259802"/>
    <s v="CONCENTRATOR-EB FULL ASSEMBLY"/>
    <s v="Saint Neots PE19 8YP"/>
    <n v="272"/>
    <x v="2"/>
    <s v="Diesel"/>
    <n v="1.0064E-3"/>
  </r>
  <r>
    <s v="S024503"/>
    <x v="114"/>
    <s v="PO142511"/>
    <s v="GRN197734"/>
    <s v="255-2049-1"/>
    <s v="ND-DDC-QD TOP 48 BOTTOM 16 PCB ASSEMBLY"/>
    <s v="Saint Neots PE19 8YP"/>
    <n v="272"/>
    <x v="2"/>
    <s v="Diesel"/>
    <n v="1.0064E-3"/>
  </r>
  <r>
    <s v="S024503"/>
    <x v="114"/>
    <s v="PO147483"/>
    <s v="GRN197735"/>
    <s v="255-2049-1"/>
    <s v="ND-DDC-QD TOP 48 BOTTOM 16 PCB ASSEMBLY"/>
    <s v="Saint Neots PE19 8YP"/>
    <n v="272"/>
    <x v="2"/>
    <s v="Diesel"/>
    <n v="1.0064E-3"/>
  </r>
  <r>
    <s v="S024503"/>
    <x v="114"/>
    <s v="PO142821"/>
    <s v="GRN197739"/>
    <s v="360-1018-1"/>
    <s v="M60 BX ELECTRONICS PANEL ASSEMBLY - MOXA VERSION"/>
    <s v="Saint Neots PE19 8YP"/>
    <n v="272"/>
    <x v="2"/>
    <s v="Diesel"/>
    <n v="1.0064E-3"/>
  </r>
  <r>
    <s v="S024503"/>
    <x v="114"/>
    <s v="PO143280"/>
    <s v="GRN198019"/>
    <n v="101034323"/>
    <s v="REFERENCE DETECTOR SUBSYSTEM"/>
    <s v="Saint Neots PE19 8YP"/>
    <n v="272"/>
    <x v="2"/>
    <s v="Diesel"/>
    <n v="1.0064E-3"/>
  </r>
  <r>
    <s v="S024503"/>
    <x v="114"/>
    <s v="PO134076"/>
    <s v="GRN198165"/>
    <n v="22211813"/>
    <s v="DEHUMIDIFIER PSU PCA ONLY ND DEHUMPSU AA"/>
    <s v="Saint Neots PE19 8YP"/>
    <n v="272"/>
    <x v="2"/>
    <s v="Diesel"/>
    <n v="1.0064E-3"/>
  </r>
  <r>
    <s v="S024503"/>
    <x v="114"/>
    <s v="PO144817"/>
    <s v="GRN198457"/>
    <n v="23259802"/>
    <s v="CONCENTRATOR-EB FULL ASSEMBLY"/>
    <s v="Saint Neots PE19 8YP"/>
    <n v="272"/>
    <x v="2"/>
    <s v="Diesel"/>
    <n v="1.0064E-3"/>
  </r>
  <r>
    <s v="S024503"/>
    <x v="114"/>
    <s v="PO146919"/>
    <s v="GRN198915"/>
    <n v="101047107"/>
    <s v="CIM(DCON) - CARGO INTERFACE MODULE (DCON)"/>
    <s v="Saint Neots PE19 8YP"/>
    <n v="272"/>
    <x v="2"/>
    <s v="Diesel"/>
    <n v="1.0064E-3"/>
  </r>
  <r>
    <s v="S024503"/>
    <x v="114"/>
    <s v="PO142210"/>
    <s v="GRN198953"/>
    <n v="101048066"/>
    <s v="DAB PCA ONLY ND-DDC-VX TOP 32CH"/>
    <s v="Saint Neots PE19 8YP"/>
    <n v="272"/>
    <x v="2"/>
    <s v="Diesel"/>
    <n v="1.0064E-3"/>
  </r>
  <r>
    <s v="S024503"/>
    <x v="114"/>
    <s v="PO134838"/>
    <s v="GRN198954"/>
    <n v="101048066"/>
    <s v="DAB PCA ONLY ND-DDC-VX TOP 32CH"/>
    <s v="Saint Neots PE19 8YP"/>
    <n v="272"/>
    <x v="2"/>
    <s v="Diesel"/>
    <n v="1.0064E-3"/>
  </r>
  <r>
    <s v="S024503"/>
    <x v="114"/>
    <s v="PO142511"/>
    <s v="GRN199686"/>
    <s v="255-2049-1"/>
    <s v="ND-DDC-QD TOP 48 BOTTOM 16 PCB ASSEMBLY"/>
    <s v="Saint Neots PE19 8YP"/>
    <n v="272"/>
    <x v="2"/>
    <s v="Diesel"/>
    <n v="1.0064E-3"/>
  </r>
  <r>
    <s v="S024503"/>
    <x v="114"/>
    <s v="PO144817"/>
    <s v="GRN199840"/>
    <n v="23259802"/>
    <s v="CONCENTRATOR-EB FULL ASSEMBLY"/>
    <s v="Saint Neots PE19 8YP"/>
    <n v="272"/>
    <x v="2"/>
    <s v="Diesel"/>
    <n v="1.0064E-3"/>
  </r>
  <r>
    <s v="S024503"/>
    <x v="114"/>
    <s v="PO147482"/>
    <s v="GRN199942"/>
    <n v="22211813"/>
    <s v="DEHUMIDIFIER PSU PCA ONLY ND DEHUMPSU AA"/>
    <s v="Saint Neots PE19 8YP"/>
    <n v="272"/>
    <x v="2"/>
    <s v="Diesel"/>
    <n v="1.0064E-3"/>
  </r>
  <r>
    <s v="S024503"/>
    <x v="114"/>
    <s v="PO142210"/>
    <s v="GRN200233"/>
    <n v="101048066"/>
    <s v="DAB PCA ONLY ND-DDC-VX TOP 32CH"/>
    <s v="Saint Neots PE19 8YP"/>
    <n v="272"/>
    <x v="2"/>
    <s v="Diesel"/>
    <n v="1.0064E-3"/>
  </r>
  <r>
    <s v="S024503"/>
    <x v="114"/>
    <s v="PO138923"/>
    <s v="GRN200235"/>
    <n v="101048066"/>
    <s v="DAB PCA ONLY ND-DDC-VX TOP 32CH"/>
    <s v="Saint Neots PE19 8YP"/>
    <n v="272"/>
    <x v="2"/>
    <s v="Diesel"/>
    <n v="1.0064E-3"/>
  </r>
  <r>
    <s v="S024503"/>
    <x v="114"/>
    <s v="PO143280"/>
    <s v="GRN200256"/>
    <n v="101034323"/>
    <s v="REFERENCE DETECTOR SUBSYSTEM"/>
    <s v="Saint Neots PE19 8YP"/>
    <n v="272"/>
    <x v="2"/>
    <s v="Diesel"/>
    <n v="1.0064E-3"/>
  </r>
  <r>
    <s v="S024503"/>
    <x v="114"/>
    <s v="PO143280"/>
    <s v="GRN200264"/>
    <n v="101034323"/>
    <s v="REFERENCE DETECTOR SUBSYSTEM"/>
    <s v="Saint Neots PE19 8YP"/>
    <n v="272"/>
    <x v="2"/>
    <s v="Diesel"/>
    <n v="1.0064E-3"/>
  </r>
  <r>
    <s v="S024503"/>
    <x v="114"/>
    <s v="PO143280"/>
    <s v="GRN200283"/>
    <n v="101034323"/>
    <s v="REFERENCE DETECTOR SUBSYSTEM"/>
    <s v="Saint Neots PE19 8YP"/>
    <n v="272"/>
    <x v="2"/>
    <s v="Diesel"/>
    <n v="1.0064E-3"/>
  </r>
  <r>
    <s v="S024503"/>
    <x v="114"/>
    <s v="PO134078"/>
    <s v="GRN200291"/>
    <n v="101022343"/>
    <s v="FOCUS SLAVE UNIT FULL ASSEMBLY"/>
    <s v="Saint Neots PE19 8YP"/>
    <n v="272"/>
    <x v="2"/>
    <s v="Diesel"/>
    <n v="1.0064E-3"/>
  </r>
  <r>
    <s v="S024503"/>
    <x v="114"/>
    <s v="PO147469"/>
    <s v="GRN200295"/>
    <n v="42207077"/>
    <s v="RFLX_IDU (A) REFLEXION INTERGRATED DETECTOR UNIT N"/>
    <s v="Saint Neots PE19 8YP"/>
    <n v="272"/>
    <x v="2"/>
    <s v="Diesel"/>
    <n v="1.0064E-3"/>
  </r>
  <r>
    <s v="S024503"/>
    <x v="114"/>
    <s v="PO147587"/>
    <s v="GRN200546"/>
    <n v="42206851"/>
    <s v="CABLE CAR BUS EXTENSION UNIT (ND-CCX)"/>
    <s v="Saint Neots PE19 8YP"/>
    <n v="272"/>
    <x v="2"/>
    <s v="Diesel"/>
    <n v="1.0064E-3"/>
  </r>
  <r>
    <s v="S001121"/>
    <x v="5"/>
    <s v="PO150616"/>
    <s v="GRN201127"/>
    <s v="11700-8852"/>
    <s v="CONTROLLER GUARDLOGIX SERIES 5380 PLC SIL2"/>
    <s v="Salford M5 4BE"/>
    <n v="103.6"/>
    <x v="2"/>
    <s v="Diesel"/>
    <n v="3.8331999999999998E-4"/>
  </r>
  <r>
    <s v="S024503"/>
    <x v="114"/>
    <s v="PO144819"/>
    <s v="GRN200888"/>
    <s v="255-2048-1"/>
    <s v="ND-DDC-WD PCBA TOP 32CH BOTTOM 32CH"/>
    <s v="Saint Neots PE19 8YP"/>
    <n v="272"/>
    <x v="2"/>
    <s v="Diesel"/>
    <n v="1.0064E-3"/>
  </r>
  <r>
    <s v="S024503"/>
    <x v="114"/>
    <s v="PO144818"/>
    <s v="GRN200905"/>
    <n v="101048066"/>
    <s v="DAB PCA ONLY ND-DDC-VX TOP 32CH"/>
    <s v="Saint Neots PE19 8YP"/>
    <n v="272"/>
    <x v="2"/>
    <s v="Diesel"/>
    <n v="1.0064E-3"/>
  </r>
  <r>
    <s v="S024503"/>
    <x v="114"/>
    <s v="PO146919"/>
    <s v="GRN201103"/>
    <n v="101047107"/>
    <s v="CIM(DCON) - CARGO INTERFACE MODULE (DCON)"/>
    <s v="Saint Neots PE19 8YP"/>
    <n v="272"/>
    <x v="2"/>
    <s v="Diesel"/>
    <n v="1.0064E-3"/>
  </r>
  <r>
    <s v="S024503"/>
    <x v="114"/>
    <s v="PO146740"/>
    <s v="GRN201104"/>
    <n v="101047107"/>
    <s v="CIM(DCON) - CARGO INTERFACE MODULE (DCON)"/>
    <s v="Saint Neots PE19 8YP"/>
    <n v="272"/>
    <x v="2"/>
    <s v="Diesel"/>
    <n v="1.0064E-3"/>
  </r>
  <r>
    <s v="S024503"/>
    <x v="114"/>
    <s v="PO147587"/>
    <s v="GRN201106"/>
    <s v="340-2000-1"/>
    <s v="INTERFACE BOARD ASSEMBLY"/>
    <s v="Saint Neots PE19 8YP"/>
    <n v="272"/>
    <x v="2"/>
    <s v="Diesel"/>
    <n v="1.0064E-3"/>
  </r>
  <r>
    <s v="S024503"/>
    <x v="114"/>
    <s v="PO147587"/>
    <s v="GRN201107"/>
    <n v="1"/>
    <s v="Tooling cost for item 340-20001 (Q11613)"/>
    <s v="Saint Neots PE19 8YP"/>
    <n v="272"/>
    <x v="2"/>
    <s v="Diesel"/>
    <n v="1.0064E-3"/>
  </r>
  <r>
    <s v="S001121"/>
    <x v="5"/>
    <s v="PO150685"/>
    <s v="GRN201142"/>
    <n v="101036300"/>
    <s v="SELECTOR SWITCH NON-ILLUMINATED 3 POSITION BLACK"/>
    <s v="Salford M5 4BE"/>
    <n v="103.6"/>
    <x v="2"/>
    <s v="Diesel"/>
    <n v="3.8331999999999998E-4"/>
  </r>
  <r>
    <s v="S024503"/>
    <x v="114"/>
    <s v="PO144818"/>
    <s v="GRN201108"/>
    <n v="101048066"/>
    <s v="DAB PCA ONLY ND-DDC-VX TOP 32CH"/>
    <s v="Saint Neots PE19 8YP"/>
    <n v="272"/>
    <x v="2"/>
    <s v="Diesel"/>
    <n v="1.0064E-3"/>
  </r>
  <r>
    <s v="S024503"/>
    <x v="114"/>
    <s v="PO144820"/>
    <s v="GRN201110"/>
    <n v="101034323"/>
    <s v="REFERENCE DETECTOR SUBSYSTEM"/>
    <s v="Saint Neots PE19 8YP"/>
    <n v="272"/>
    <x v="2"/>
    <s v="Diesel"/>
    <n v="1.0064E-3"/>
  </r>
  <r>
    <s v="S024503"/>
    <x v="114"/>
    <s v="PO142508"/>
    <s v="GRN201111"/>
    <n v="101034323"/>
    <s v="REFERENCE DETECTOR SUBSYSTEM"/>
    <s v="Saint Neots PE19 8YP"/>
    <n v="272"/>
    <x v="2"/>
    <s v="Diesel"/>
    <n v="1.0064E-3"/>
  </r>
  <r>
    <s v="S024190"/>
    <x v="22"/>
    <s v="PO149337"/>
    <s v="GRN201151"/>
    <n v="101017188"/>
    <s v="GASKET DETECTOR ACCESS PANEL"/>
    <s v="Stockport SK4 2JT"/>
    <n v="22.2"/>
    <x v="1"/>
    <s v="Diesel"/>
    <n v="8.2140000000000008E-3"/>
  </r>
  <r>
    <s v="S024503"/>
    <x v="114"/>
    <s v="PO147469"/>
    <s v="GRN201112"/>
    <n v="42207077"/>
    <s v="RFLX_IDU (A) REFLEXION INTERGRATED DETECTOR UNIT N"/>
    <s v="Saint Neots PE19 8YP"/>
    <n v="272"/>
    <x v="2"/>
    <s v="Diesel"/>
    <n v="1.0064E-3"/>
  </r>
  <r>
    <s v="S024503"/>
    <x v="114"/>
    <s v="PO143245"/>
    <s v="GRN201392"/>
    <n v="101047312"/>
    <s v="BX DETECTOR ASSEMBLY"/>
    <s v="Saint Neots PE19 8YP"/>
    <n v="272"/>
    <x v="2"/>
    <s v="Diesel"/>
    <n v="1.0064E-3"/>
  </r>
  <r>
    <s v="S024503"/>
    <x v="114"/>
    <s v="PO134076"/>
    <s v="GRN201453"/>
    <n v="22211813"/>
    <s v="DEHUMIDIFIER PSU PCA ONLY ND DEHUMPSU AA"/>
    <s v="Saint Neots PE19 8YP"/>
    <n v="272"/>
    <x v="2"/>
    <s v="Diesel"/>
    <n v="1.0064E-3"/>
  </r>
  <r>
    <s v="S024503"/>
    <x v="114"/>
    <s v="PO147482"/>
    <s v="GRN201564"/>
    <n v="22211813"/>
    <s v="DEHUMIDIFIER PSU PCA ONLY ND DEHUMPSU AA"/>
    <s v="Saint Neots PE19 8YP"/>
    <n v="272"/>
    <x v="2"/>
    <s v="Diesel"/>
    <n v="1.0064E-3"/>
  </r>
  <r>
    <s v="S022670"/>
    <x v="26"/>
    <s v="PO149149"/>
    <s v="GRN201166"/>
    <s v="11700-5217"/>
    <s v="WASHER FLAT M18 GEOMET 500B"/>
    <s v="Congleton CW12 1HR"/>
    <n v="12.8"/>
    <x v="2"/>
    <s v="Diesel"/>
    <n v="4.7360000000000001E-5"/>
  </r>
  <r>
    <s v="S024503"/>
    <x v="114"/>
    <s v="PO134074"/>
    <s v="GRN201591"/>
    <n v="101048066"/>
    <s v="DAB PCA ONLY ND-DDC-VX TOP 32CH"/>
    <s v="Saint Neots PE19 8YP"/>
    <n v="272"/>
    <x v="2"/>
    <s v="Diesel"/>
    <n v="1.0064E-3"/>
  </r>
  <r>
    <s v="S024503"/>
    <x v="114"/>
    <s v="PO149575"/>
    <s v="GRN201712"/>
    <n v="101048066"/>
    <s v="DAB PCA ONLY ND-DDC-VX TOP 32CH"/>
    <s v="Saint Neots PE19 8YP"/>
    <n v="272"/>
    <x v="2"/>
    <s v="Diesel"/>
    <n v="1.0064E-3"/>
  </r>
  <r>
    <s v="S024190"/>
    <x v="22"/>
    <s v="PO148556"/>
    <s v="GRN201170"/>
    <s v="340-1085-1"/>
    <s v="LINAC GLIDE STRIP"/>
    <s v="Stockport SK4 2JT"/>
    <n v="22.2"/>
    <x v="1"/>
    <s v="Diesel"/>
    <n v="8.2140000000000008E-3"/>
  </r>
  <r>
    <s v="S024448"/>
    <x v="58"/>
    <s v="PO147616"/>
    <s v="GRN201171"/>
    <s v="11701-3027"/>
    <s v="SF6 CYLINDER, 5LB, 99.95%, 4.2&quot; OD X 17&quot; L, DIN 6"/>
    <s v="California 94560"/>
    <n v="5214"/>
    <x v="0"/>
    <s v="Crude"/>
    <n v="0.4181628"/>
  </r>
  <r>
    <s v="S024503"/>
    <x v="114"/>
    <s v="PO143245"/>
    <s v="GRN201713"/>
    <n v="101047312"/>
    <s v="BX DETECTOR ASSEMBLY"/>
    <s v="Saint Neots PE19 8YP"/>
    <n v="272"/>
    <x v="2"/>
    <s v="Diesel"/>
    <n v="1.0064E-3"/>
  </r>
  <r>
    <s v="S024503"/>
    <x v="114"/>
    <s v="PO149700"/>
    <s v="GRN201754"/>
    <s v="255-2057-1LT"/>
    <s v="ND-TRIGSILAC PCA LESS TEST"/>
    <s v="Saint Neots PE19 8YP"/>
    <n v="272"/>
    <x v="2"/>
    <s v="Diesel"/>
    <n v="1.0064E-3"/>
  </r>
  <r>
    <s v="S024503"/>
    <x v="114"/>
    <s v="PO142821"/>
    <s v="GRN201782"/>
    <s v="360-1018-1"/>
    <s v="M60 BX ELECTRONICS PANEL ASSEMBLY - MOXA VERSION"/>
    <s v="Saint Neots PE19 8YP"/>
    <n v="272"/>
    <x v="2"/>
    <s v="Diesel"/>
    <n v="1.0064E-3"/>
  </r>
  <r>
    <s v="S024503"/>
    <x v="114"/>
    <s v="PO134074"/>
    <s v="GRN202348"/>
    <n v="101048066"/>
    <s v="DAB PCA ONLY ND-DDC-VX TOP 32CH"/>
    <s v="Saint Neots PE19 8YP"/>
    <n v="272"/>
    <x v="2"/>
    <s v="Diesel"/>
    <n v="1.0064E-3"/>
  </r>
  <r>
    <s v="S024503"/>
    <x v="114"/>
    <s v="PO142511"/>
    <s v="GRN202452"/>
    <s v="255-2049-1"/>
    <s v="ND-DDC-QD TOP 48 BOTTOM 16 PCB ASSEMBLY"/>
    <s v="Saint Neots PE19 8YP"/>
    <n v="272"/>
    <x v="2"/>
    <s v="Diesel"/>
    <n v="1.0064E-3"/>
  </r>
  <r>
    <s v="S024503"/>
    <x v="114"/>
    <s v="PO147469"/>
    <s v="GRN202536"/>
    <n v="42207077"/>
    <s v="RFLX_IDU (A) REFLEXION INTERGRATED DETECTOR UNIT N"/>
    <s v="Saint Neots PE19 8YP"/>
    <n v="272"/>
    <x v="2"/>
    <s v="Diesel"/>
    <n v="1.0064E-3"/>
  </r>
  <r>
    <s v="S024503"/>
    <x v="114"/>
    <s v="PO147469"/>
    <s v="GRN202541"/>
    <n v="42207077"/>
    <s v="RFLX_IDU (A) REFLEXION INTERGRATED DETECTOR UNIT N"/>
    <s v="Saint Neots PE19 8YP"/>
    <n v="272"/>
    <x v="2"/>
    <s v="Diesel"/>
    <n v="1.0064E-3"/>
  </r>
  <r>
    <s v="S001121"/>
    <x v="5"/>
    <s v="PO150131"/>
    <s v="GRN201197"/>
    <n v="50200869"/>
    <s v="TERMINAL END ANCHOR"/>
    <s v="Salford M5 4BE"/>
    <n v="103.6"/>
    <x v="2"/>
    <s v="Diesel"/>
    <n v="3.8331999999999998E-4"/>
  </r>
  <r>
    <s v="S024503"/>
    <x v="114"/>
    <s v="PO142508"/>
    <s v="GRN202812"/>
    <n v="101034323"/>
    <s v="REFERENCE DETECTOR SUBSYSTEM"/>
    <s v="Saint Neots PE19 8YP"/>
    <n v="272"/>
    <x v="2"/>
    <s v="Diesel"/>
    <n v="1.0064E-3"/>
  </r>
  <r>
    <s v="S023284"/>
    <x v="19"/>
    <s v="PO143152"/>
    <s v="GRN201204"/>
    <n v="101034024"/>
    <s v="MAIN CONTROL PANEL"/>
    <s v="Leicester LE19 2DT"/>
    <n v="144"/>
    <x v="1"/>
    <s v="Diesel"/>
    <n v="5.3280000000000001E-2"/>
  </r>
  <r>
    <s v="S024503"/>
    <x v="114"/>
    <s v="PO143245"/>
    <s v="GRN202820"/>
    <n v="101047312"/>
    <s v="BX DETECTOR ASSEMBLY"/>
    <s v="Saint Neots PE19 8YP"/>
    <n v="272"/>
    <x v="2"/>
    <s v="Diesel"/>
    <n v="1.0064E-3"/>
  </r>
  <r>
    <s v="S023849"/>
    <x v="6"/>
    <s v="PO150366"/>
    <s v="GRN201206"/>
    <n v="101045344"/>
    <s v="9/125 OS1 LC TO ST 2 FIBRE PATCH CABLE 10M"/>
    <s v="Warrington WA2 8TX"/>
    <n v="78.2"/>
    <x v="2"/>
    <s v="Diesel"/>
    <n v="2.8933999999999996E-4"/>
  </r>
  <r>
    <s v="S023284"/>
    <x v="19"/>
    <s v="PO146043"/>
    <s v="GRN201210"/>
    <s v="356-1201-1"/>
    <s v="M60 BATTLE BOX"/>
    <s v="Leicester LE19 2DT"/>
    <n v="144"/>
    <x v="1"/>
    <s v="Diesel"/>
    <n v="5.3280000000000001E-2"/>
  </r>
  <r>
    <s v="S024503"/>
    <x v="114"/>
    <s v="PO143245"/>
    <s v="GRN202823"/>
    <n v="101047312"/>
    <s v="BX DETECTOR ASSEMBLY"/>
    <s v="Saint Neots PE19 8YP"/>
    <n v="272"/>
    <x v="2"/>
    <s v="Diesel"/>
    <n v="1.0064E-3"/>
  </r>
  <r>
    <s v="S024503"/>
    <x v="114"/>
    <s v="PO144817"/>
    <s v="GRN202978"/>
    <n v="23259802"/>
    <s v="CONCENTRATOR-EB FULL ASSEMBLY"/>
    <s v="Saint Neots PE19 8YP"/>
    <n v="272"/>
    <x v="2"/>
    <s v="Diesel"/>
    <n v="1.0064E-3"/>
  </r>
  <r>
    <s v="S024503"/>
    <x v="114"/>
    <s v="PO134077"/>
    <s v="GRN203093"/>
    <n v="23259802"/>
    <s v="CONCENTRATOR-EB FULL ASSEMBLY"/>
    <s v="Saint Neots PE19 8YP"/>
    <n v="272"/>
    <x v="2"/>
    <s v="Diesel"/>
    <n v="1.0064E-3"/>
  </r>
  <r>
    <s v="S024503"/>
    <x v="114"/>
    <s v="PO135919"/>
    <s v="GRN203096"/>
    <n v="23259802"/>
    <s v="CONCENTRATOR-EB FULL ASSEMBLY"/>
    <s v="Saint Neots PE19 8YP"/>
    <n v="272"/>
    <x v="2"/>
    <s v="Diesel"/>
    <n v="1.0064E-3"/>
  </r>
  <r>
    <s v="S024503"/>
    <x v="114"/>
    <s v="PO136435"/>
    <s v="GRN203097"/>
    <n v="23259802"/>
    <s v="CONCENTRATOR-EB FULL ASSEMBLY"/>
    <s v="Saint Neots PE19 8YP"/>
    <n v="272"/>
    <x v="2"/>
    <s v="Diesel"/>
    <n v="1.0064E-3"/>
  </r>
  <r>
    <s v="S024448"/>
    <x v="58"/>
    <s v="PO147616"/>
    <s v="GRN201220"/>
    <n v="101012487"/>
    <s v="SF6 CYLINDER 5 LB, 99.95%, 4.2&quot; OD X 17&quot; LONG"/>
    <s v="California 94560"/>
    <n v="5214"/>
    <x v="0"/>
    <s v="Crude"/>
    <n v="0.4181628"/>
  </r>
  <r>
    <s v="S024448"/>
    <x v="58"/>
    <s v="PO147617"/>
    <s v="GRN201221"/>
    <n v="101012487"/>
    <s v="SF6 CYLINDER 5 LB, 99.95%, 4.2&quot; OD X 17&quot; LONG"/>
    <s v="California 94560"/>
    <n v="5214"/>
    <x v="0"/>
    <s v="Crude"/>
    <n v="0.4181628"/>
  </r>
  <r>
    <s v="S024503"/>
    <x v="114"/>
    <s v="PO144817"/>
    <s v="GRN203098"/>
    <n v="23259802"/>
    <s v="CONCENTRATOR-EB FULL ASSEMBLY"/>
    <s v="Saint Neots PE19 8YP"/>
    <n v="272"/>
    <x v="2"/>
    <s v="Diesel"/>
    <n v="1.0064E-3"/>
  </r>
  <r>
    <s v="S024503"/>
    <x v="114"/>
    <s v="PO144819"/>
    <s v="GRN203275"/>
    <s v="255-2048-1"/>
    <s v="ND-DDC-WD PCBA TOP 32CH BOTTOM 32CH"/>
    <s v="Saint Neots PE19 8YP"/>
    <n v="272"/>
    <x v="2"/>
    <s v="Diesel"/>
    <n v="1.0064E-3"/>
  </r>
  <r>
    <s v="S001121"/>
    <x v="5"/>
    <s v="PO147946"/>
    <s v="GRN201236"/>
    <n v="13204807"/>
    <s v="RSLINX CLASSIC SINGLE NODE"/>
    <s v="Salford M5 4BE"/>
    <n v="103.6"/>
    <x v="2"/>
    <s v="Diesel"/>
    <n v="3.8331999999999998E-4"/>
  </r>
  <r>
    <s v="S026429"/>
    <x v="55"/>
    <s v="PO148505"/>
    <s v="GRN201248"/>
    <s v="11701-2815"/>
    <s v="SP COOLING MEDIUM CHILLER (50L)"/>
    <s v="35041 Marburg"/>
    <n v="1310"/>
    <x v="3"/>
    <s v="Diesel"/>
    <n v="0.13319425000000001"/>
  </r>
  <r>
    <s v="S026429"/>
    <x v="55"/>
    <s v="PO148505"/>
    <s v="GRN201250"/>
    <s v="11701-3375"/>
    <s v="SP FLOW SWITCH TCU-EXTENDED"/>
    <s v="35041 Marburg"/>
    <n v="1310"/>
    <x v="3"/>
    <s v="Diesel"/>
    <n v="0.13319425000000001"/>
  </r>
  <r>
    <s v="S024503"/>
    <x v="114"/>
    <s v="PO139174"/>
    <s v="GRN203278"/>
    <n v="23259802"/>
    <s v="RAPISCAN COMPACT CONCENTRATOR (23259802) SIMPLIFIE"/>
    <s v="Saint Neots PE19 8YP"/>
    <n v="272"/>
    <x v="2"/>
    <s v="Diesel"/>
    <n v="1.0064E-3"/>
  </r>
  <r>
    <s v="S001571"/>
    <x v="10"/>
    <s v="PO147695"/>
    <s v="GRN201255"/>
    <n v="57205720"/>
    <s v="MOUNTING KIT 2"/>
    <s v="St Albans AL1 5BN"/>
    <n v="298"/>
    <x v="2"/>
    <s v="Diesel"/>
    <n v="1.1026E-3"/>
  </r>
  <r>
    <s v="S024503"/>
    <x v="114"/>
    <s v="PO134078"/>
    <s v="GRN203312"/>
    <n v="101022343"/>
    <s v="FOCUS SLAVE UNIT FULL ASSEMBLY"/>
    <s v="Saint Neots PE19 8YP"/>
    <n v="272"/>
    <x v="2"/>
    <s v="Diesel"/>
    <n v="1.0064E-3"/>
  </r>
  <r>
    <s v="S000892"/>
    <x v="16"/>
    <s v="PO150353"/>
    <s v="GRN201259"/>
    <n v="21201413"/>
    <s v="PATCH CORD CAT 5E FTP PVC METAL SHIELD 0.5M  BLACK"/>
    <s v="Stockport SK4 2JT"/>
    <n v="55"/>
    <x v="2"/>
    <s v="Diesel"/>
    <n v="2.0350000000000001E-4"/>
  </r>
  <r>
    <s v="S024503"/>
    <x v="114"/>
    <s v="PO143245"/>
    <s v="GRN203394"/>
    <n v="101047312"/>
    <s v="BX DETECTOR ASSEMBLY"/>
    <s v="Saint Neots PE19 8YP"/>
    <n v="272"/>
    <x v="2"/>
    <s v="Diesel"/>
    <n v="1.0064E-3"/>
  </r>
  <r>
    <s v="S024503"/>
    <x v="114"/>
    <s v="PO146740"/>
    <s v="GRN203539"/>
    <n v="101047107"/>
    <s v="CIM(DCON) - CARGO INTERFACE MODULE (DCON)"/>
    <s v="Saint Neots PE19 8YP"/>
    <n v="272"/>
    <x v="2"/>
    <s v="Diesel"/>
    <n v="1.0064E-3"/>
  </r>
  <r>
    <s v="S024503"/>
    <x v="114"/>
    <s v="PO134078"/>
    <s v="GRN203543"/>
    <n v="101022343"/>
    <s v="FOCUS SLAVE UNIT FULL ASSEMBLY"/>
    <s v="Saint Neots PE19 8YP"/>
    <n v="272"/>
    <x v="2"/>
    <s v="Diesel"/>
    <n v="1.0064E-3"/>
  </r>
  <r>
    <s v="S024503"/>
    <x v="114"/>
    <s v="PO134076"/>
    <s v="GRN203550"/>
    <n v="22211813"/>
    <s v="DEHUMIDIFIER PSU PCA ONLY ND DEHUMPSU AA"/>
    <s v="Saint Neots PE19 8YP"/>
    <n v="272"/>
    <x v="2"/>
    <s v="Diesel"/>
    <n v="1.0064E-3"/>
  </r>
  <r>
    <s v="S024503"/>
    <x v="114"/>
    <s v="PO142511"/>
    <s v="GRN203629"/>
    <s v="255-2049-1"/>
    <s v="ND-DDC-QD TOP 48 BOTTOM 16 PCB ASSEMBLY"/>
    <s v="Saint Neots PE19 8YP"/>
    <n v="272"/>
    <x v="2"/>
    <s v="Diesel"/>
    <n v="1.0064E-3"/>
  </r>
  <r>
    <s v="S024503"/>
    <x v="114"/>
    <s v="PO147469"/>
    <s v="GRN203634"/>
    <n v="42207077"/>
    <s v="RFLX_IDU (A) REFLEXION INTERGRATED DETECTOR UNIT N"/>
    <s v="Saint Neots PE19 8YP"/>
    <n v="272"/>
    <x v="2"/>
    <s v="Diesel"/>
    <n v="1.0064E-3"/>
  </r>
  <r>
    <s v="S001121"/>
    <x v="5"/>
    <s v="PO150747"/>
    <s v="GRN201274"/>
    <n v="50205249"/>
    <s v="TERMINAL FT SPRING CLAMP 2.5MM - BLUE"/>
    <s v="Salford M5 4BE"/>
    <n v="103.6"/>
    <x v="2"/>
    <s v="Diesel"/>
    <n v="3.8331999999999998E-4"/>
  </r>
  <r>
    <s v="S024503"/>
    <x v="114"/>
    <s v="PO147469"/>
    <s v="GRN203835"/>
    <n v="42207077"/>
    <s v="RFLX_IDU (A) REFLEXION INTERGRATED DETECTOR UNIT N"/>
    <s v="Saint Neots PE19 8YP"/>
    <n v="272"/>
    <x v="2"/>
    <s v="Diesel"/>
    <n v="1.0064E-3"/>
  </r>
  <r>
    <s v="S000892"/>
    <x v="16"/>
    <s v="PO150215"/>
    <s v="GRN201278"/>
    <n v="101019989"/>
    <s v="STEP LADDERS 3 TREAD STEEL"/>
    <s v="Stockport SK4 2JT"/>
    <n v="55"/>
    <x v="2"/>
    <s v="Diesel"/>
    <n v="2.0350000000000001E-4"/>
  </r>
  <r>
    <s v="S024503"/>
    <x v="114"/>
    <s v="PO142508"/>
    <s v="GRN203836"/>
    <n v="101034323"/>
    <s v="REFERENCE DETECTOR SUBSYSTEM"/>
    <s v="Saint Neots PE19 8YP"/>
    <n v="272"/>
    <x v="2"/>
    <s v="Diesel"/>
    <n v="1.0064E-3"/>
  </r>
  <r>
    <s v="S024503"/>
    <x v="114"/>
    <s v="PO135919"/>
    <s v="GRN203837"/>
    <n v="22208906"/>
    <s v="DAB PCA ONLY ND-DDC-V(B) TOP 32CH"/>
    <s v="Saint Neots PE19 8YP"/>
    <n v="272"/>
    <x v="2"/>
    <s v="Diesel"/>
    <n v="1.0064E-3"/>
  </r>
  <r>
    <s v="S026429"/>
    <x v="55"/>
    <s v="PO148567"/>
    <s v="GRN201281"/>
    <s v="11701-3370"/>
    <s v="SP PRESSURE SENSOR (FAN) -B9"/>
    <s v="35041 Marburg"/>
    <n v="1310"/>
    <x v="3"/>
    <s v="Diesel"/>
    <n v="0.13319425000000001"/>
  </r>
  <r>
    <s v="S024503"/>
    <x v="114"/>
    <s v="PO142821"/>
    <s v="GRN203861"/>
    <s v="360-1018-1"/>
    <s v="M60 BX ELECTRONICS PANEL ASSEMBLY - MOXA VERSION"/>
    <s v="Saint Neots PE19 8YP"/>
    <n v="272"/>
    <x v="2"/>
    <s v="Diesel"/>
    <n v="1.0064E-3"/>
  </r>
  <r>
    <s v="S002239"/>
    <x v="17"/>
    <s v="PO143492"/>
    <s v="GRN201584"/>
    <n v="101022020"/>
    <s v="TCU - HV, 3.0 ton, -40 to +55 C"/>
    <s v="UT 84104"/>
    <n v="4725"/>
    <x v="4"/>
    <s v="Aviation"/>
    <n v="8.3086819200000015"/>
  </r>
  <r>
    <s v="S024503"/>
    <x v="114"/>
    <s v="PO144819"/>
    <s v="GRN204354"/>
    <s v="255-2048-1"/>
    <s v="ND-DDC-WD PCBA TOP 32CH BOTTOM 32CH"/>
    <s v="Saint Neots PE19 8YP"/>
    <n v="272"/>
    <x v="2"/>
    <s v="Diesel"/>
    <n v="1.0064E-3"/>
  </r>
  <r>
    <s v="S026429"/>
    <x v="55"/>
    <s v="PO148505"/>
    <s v="GRN201291"/>
    <s v="11701-2816"/>
    <s v="SP FILTER MAT SET FOR CHILLER"/>
    <s v="35041 Marburg"/>
    <n v="1310"/>
    <x v="3"/>
    <s v="Diesel"/>
    <n v="0.13319425000000001"/>
  </r>
  <r>
    <s v="S024503"/>
    <x v="114"/>
    <s v="PO143245"/>
    <s v="GRN204684"/>
    <n v="101047312"/>
    <s v="BX DETECTOR ASSEMBLY"/>
    <s v="Saint Neots PE19 8YP"/>
    <n v="272"/>
    <x v="2"/>
    <s v="Diesel"/>
    <n v="1.0064E-3"/>
  </r>
  <r>
    <s v="S024503"/>
    <x v="114"/>
    <s v="PO146919"/>
    <s v="GRN204687"/>
    <n v="101047107"/>
    <s v="CIM(DCON) - CARGO INTERFACE MODULE (DCON)"/>
    <s v="Saint Neots PE19 8YP"/>
    <n v="272"/>
    <x v="2"/>
    <s v="Diesel"/>
    <n v="1.0064E-3"/>
  </r>
  <r>
    <s v="S024503"/>
    <x v="114"/>
    <s v="PO134077"/>
    <s v="GRN204974"/>
    <n v="23259802"/>
    <s v="CONCENTRATOR-EB FULL ASSEMBLY"/>
    <s v="Saint Neots PE19 8YP"/>
    <n v="272"/>
    <x v="2"/>
    <s v="Diesel"/>
    <n v="1.0064E-3"/>
  </r>
  <r>
    <s v="S024503"/>
    <x v="114"/>
    <s v="PO134837"/>
    <s v="GRN204976"/>
    <n v="23259802"/>
    <s v="CONCENTRATOR-EB FULL ASSEMBLY"/>
    <s v="Saint Neots PE19 8YP"/>
    <n v="272"/>
    <x v="2"/>
    <s v="Diesel"/>
    <n v="1.0064E-3"/>
  </r>
  <r>
    <s v="S024503"/>
    <x v="114"/>
    <s v="PO148731"/>
    <s v="GRN204978"/>
    <n v="23259802"/>
    <s v="CONCENTRATOR-EB FULL ASSEMBLY"/>
    <s v="Saint Neots PE19 8YP"/>
    <n v="272"/>
    <x v="2"/>
    <s v="Diesel"/>
    <n v="1.0064E-3"/>
  </r>
  <r>
    <s v="S024503"/>
    <x v="114"/>
    <s v="PO143245"/>
    <s v="GRN204997"/>
    <n v="101047312"/>
    <s v="BX DETECTOR ASSEMBLY"/>
    <s v="Saint Neots PE19 8YP"/>
    <n v="272"/>
    <x v="2"/>
    <s v="Diesel"/>
    <n v="1.0064E-3"/>
  </r>
  <r>
    <s v="S024503"/>
    <x v="114"/>
    <s v="PO147482"/>
    <s v="GRN204999"/>
    <n v="101047312"/>
    <s v="BX DETECTOR ASSEMBLY"/>
    <s v="Saint Neots PE19 8YP"/>
    <n v="272"/>
    <x v="2"/>
    <s v="Diesel"/>
    <n v="1.0064E-3"/>
  </r>
  <r>
    <s v="S024448"/>
    <x v="58"/>
    <s v="PO150201"/>
    <s v="GRN201301"/>
    <n v="101014511"/>
    <s v="TCU COMPRESSOR VFD ASSY"/>
    <s v="California 94560"/>
    <n v="5214"/>
    <x v="0"/>
    <s v="Crude"/>
    <n v="0.4181628"/>
  </r>
  <r>
    <s v="S024503"/>
    <x v="114"/>
    <s v="PO144818"/>
    <s v="GRN205055"/>
    <n v="101048066"/>
    <s v="DAB PCA ONLY ND-DDC-VX TOP 32CH"/>
    <s v="Saint Neots PE19 8YP"/>
    <n v="272"/>
    <x v="2"/>
    <s v="Diesel"/>
    <n v="1.0064E-3"/>
  </r>
  <r>
    <s v="S024503"/>
    <x v="114"/>
    <s v="PO144819"/>
    <s v="GRN205061"/>
    <s v="255-2048-1"/>
    <s v="ND-DDC-WD PCBA TOP 32CH BOTTOM 32CH"/>
    <s v="Saint Neots PE19 8YP"/>
    <n v="272"/>
    <x v="2"/>
    <s v="Diesel"/>
    <n v="1.0064E-3"/>
  </r>
  <r>
    <s v="S024119"/>
    <x v="116"/>
    <s v="PO141860"/>
    <s v="GRN179359"/>
    <n v="101032968"/>
    <s v="INTERCONNECTER DATA LEAD 50M LONG"/>
    <s v="LA22 0RL"/>
    <n v="248"/>
    <x v="2"/>
    <s v="Diesel"/>
    <n v="9.1760000000000008E-4"/>
  </r>
  <r>
    <s v="S024119"/>
    <x v="116"/>
    <s v="PO139715"/>
    <s v="GRN179360"/>
    <n v="101050491"/>
    <s v="TRAFFIC LIGHT SIGN C/W OVERSIZE WARNING - SPANISH"/>
    <s v="LA22 0RL"/>
    <n v="248"/>
    <x v="2"/>
    <s v="Diesel"/>
    <n v="9.1760000000000008E-4"/>
  </r>
  <r>
    <s v="S024119"/>
    <x v="116"/>
    <s v="PO138586"/>
    <s v="GRN179362"/>
    <n v="101028769"/>
    <s v="SPEED RADAR/STOP SIGN"/>
    <s v="LA22 0RL"/>
    <n v="248"/>
    <x v="2"/>
    <s v="Diesel"/>
    <n v="9.1760000000000008E-4"/>
  </r>
  <r>
    <s v="S024119"/>
    <x v="116"/>
    <s v="PO139980"/>
    <s v="GRN179656"/>
    <n v="101028769"/>
    <s v="SPEED RADAR/STOP SIGN"/>
    <s v="LA22 0RL"/>
    <n v="248"/>
    <x v="2"/>
    <s v="Diesel"/>
    <n v="9.1760000000000008E-4"/>
  </r>
  <r>
    <s v="S026929"/>
    <x v="115"/>
    <s v="PO144558"/>
    <s v="GRN196525"/>
    <s v="340-1012-1"/>
    <s v="WELDMENT LINAC SUPPORT STRUCTURE"/>
    <s v="Oldham OL4 1LA"/>
    <n v="80.400000000000006"/>
    <x v="3"/>
    <s v="Diesel"/>
    <n v="8.1746700000000005E-2"/>
  </r>
  <r>
    <s v="S023284"/>
    <x v="19"/>
    <s v="PO148462"/>
    <s v="GRN201316"/>
    <n v="101036339"/>
    <s v="CONTROL PENDANT ASSEMBLY"/>
    <s v="Leicester LE19 2DT"/>
    <n v="144"/>
    <x v="1"/>
    <s v="Diesel"/>
    <n v="5.3280000000000001E-2"/>
  </r>
  <r>
    <s v="S024119"/>
    <x v="116"/>
    <s v="PO139980"/>
    <s v="GRN179971"/>
    <n v="101028769"/>
    <s v="SPEED RADAR/STOP SIGN"/>
    <s v="LA22 0RL"/>
    <n v="248"/>
    <x v="2"/>
    <s v="Diesel"/>
    <n v="9.1760000000000008E-4"/>
  </r>
  <r>
    <s v="S024119"/>
    <x v="116"/>
    <s v="PO139980"/>
    <s v="GRN180624"/>
    <n v="101028769"/>
    <s v="SPEED RADAR/STOP SIGN"/>
    <s v="LA22 0RL"/>
    <n v="248"/>
    <x v="2"/>
    <s v="Diesel"/>
    <n v="9.1760000000000008E-4"/>
  </r>
  <r>
    <s v="S024119"/>
    <x v="116"/>
    <s v="PO139980"/>
    <s v="GRN181110"/>
    <n v="101028769"/>
    <s v="SPEED RADAR/STOP SIGN"/>
    <s v="LA22 0RL"/>
    <n v="248"/>
    <x v="2"/>
    <s v="Diesel"/>
    <n v="9.1760000000000008E-4"/>
  </r>
  <r>
    <s v="S024119"/>
    <x v="116"/>
    <s v="PO139980"/>
    <s v="GRN181360"/>
    <n v="101036092"/>
    <s v="4 PIN DC POWER LEAD 24VDC 25M_x000a_PANDORA"/>
    <s v="LA22 0RL"/>
    <n v="248"/>
    <x v="2"/>
    <s v="Diesel"/>
    <n v="9.1760000000000008E-4"/>
  </r>
  <r>
    <s v="S024119"/>
    <x v="116"/>
    <s v="PO142330"/>
    <s v="GRN182563"/>
    <n v="101028769"/>
    <s v="SPEED RADAR/STOP SIGN"/>
    <s v="LA22 0RL"/>
    <n v="248"/>
    <x v="2"/>
    <s v="Diesel"/>
    <n v="9.1760000000000008E-4"/>
  </r>
  <r>
    <s v="S024119"/>
    <x v="116"/>
    <s v="PO143310"/>
    <s v="GRN183126"/>
    <n v="101028769"/>
    <s v="SPEED RADAR/STOP SIGN"/>
    <s v="LA22 0RL"/>
    <n v="248"/>
    <x v="2"/>
    <s v="Diesel"/>
    <n v="9.1760000000000008E-4"/>
  </r>
  <r>
    <s v="S024119"/>
    <x v="116"/>
    <s v="PO144228"/>
    <s v="GRN183857"/>
    <n v="101036092"/>
    <s v="4 PIN DC POWER LEAD 24VDC - 25M LONG"/>
    <s v="LA22 0RL"/>
    <n v="248"/>
    <x v="2"/>
    <s v="Diesel"/>
    <n v="9.1760000000000008E-4"/>
  </r>
  <r>
    <s v="S024119"/>
    <x v="116"/>
    <s v="PO139980"/>
    <s v="GRN183859"/>
    <n v="101028769"/>
    <s v="SPEED RADAR/STOP SIGN"/>
    <s v="LA22 0RL"/>
    <n v="248"/>
    <x v="2"/>
    <s v="Diesel"/>
    <n v="9.1760000000000008E-4"/>
  </r>
  <r>
    <s v="S024119"/>
    <x v="116"/>
    <s v="PO143311"/>
    <s v="GRN184735"/>
    <n v="101028769"/>
    <s v="SPEED RADAR/STOP SIGN"/>
    <s v="LA22 0RL"/>
    <n v="248"/>
    <x v="2"/>
    <s v="Diesel"/>
    <n v="9.1760000000000008E-4"/>
  </r>
  <r>
    <s v="S024119"/>
    <x v="116"/>
    <s v="PO138695"/>
    <s v="GRN184736"/>
    <n v="101028769"/>
    <s v="SPEED RADAR/STOP SIGN"/>
    <s v="LA22 0RL"/>
    <n v="248"/>
    <x v="2"/>
    <s v="Diesel"/>
    <n v="9.1760000000000008E-4"/>
  </r>
  <r>
    <s v="S024119"/>
    <x v="116"/>
    <s v="PO138586"/>
    <s v="GRN184737"/>
    <n v="101028769"/>
    <s v="SPEED RADAR/STOP SIGN"/>
    <s v="LA22 0RL"/>
    <n v="248"/>
    <x v="2"/>
    <s v="Diesel"/>
    <n v="9.1760000000000008E-4"/>
  </r>
  <r>
    <s v="S024119"/>
    <x v="116"/>
    <s v="PO139980"/>
    <s v="GRN185039"/>
    <n v="101028769"/>
    <s v="SPEED RADAR/STOP SIGN"/>
    <s v="LA22 0RL"/>
    <n v="248"/>
    <x v="2"/>
    <s v="Diesel"/>
    <n v="9.1760000000000008E-4"/>
  </r>
  <r>
    <s v="S024119"/>
    <x v="116"/>
    <s v="PO141860"/>
    <s v="GRN185044"/>
    <n v="101032968"/>
    <s v="INTERCONNECTER DATA LEAD 50M LONG"/>
    <s v="LA22 0RL"/>
    <n v="248"/>
    <x v="2"/>
    <s v="Diesel"/>
    <n v="9.1760000000000008E-4"/>
  </r>
  <r>
    <s v="S024119"/>
    <x v="116"/>
    <s v="PO141860"/>
    <s v="GRN185999"/>
    <n v="101032968"/>
    <s v="INTERCONNECTER DATA LEAD 50M LONG"/>
    <s v="LA22 0RL"/>
    <n v="248"/>
    <x v="2"/>
    <s v="Diesel"/>
    <n v="9.1760000000000008E-4"/>
  </r>
  <r>
    <s v="S024119"/>
    <x v="116"/>
    <s v="PO141860"/>
    <s v="GRN186973"/>
    <n v="42205184"/>
    <s v="BASE FOR RADAR/REPEATER SIGN PANDORA SIGNS"/>
    <s v="LA22 0RL"/>
    <n v="248"/>
    <x v="2"/>
    <s v="Diesel"/>
    <n v="9.1760000000000008E-4"/>
  </r>
  <r>
    <s v="S024119"/>
    <x v="116"/>
    <s v="PO143312"/>
    <s v="GRN186977"/>
    <n v="101028769"/>
    <s v="SPEED RADAR/STOP SIGN"/>
    <s v="LA22 0RL"/>
    <n v="248"/>
    <x v="2"/>
    <s v="Diesel"/>
    <n v="9.1760000000000008E-4"/>
  </r>
  <r>
    <s v="S024119"/>
    <x v="116"/>
    <s v="PO144712"/>
    <s v="GRN186978"/>
    <n v="42205163"/>
    <s v="RADAR THEMOMETER SIGN"/>
    <s v="LA22 0RL"/>
    <n v="248"/>
    <x v="2"/>
    <s v="Diesel"/>
    <n v="9.1760000000000008E-4"/>
  </r>
  <r>
    <s v="S024119"/>
    <x v="116"/>
    <s v="PO142330"/>
    <s v="GRN188250"/>
    <n v="101028769"/>
    <s v="SPEED RADAR/STOP SIGN"/>
    <s v="LA22 0RL"/>
    <n v="248"/>
    <x v="2"/>
    <s v="Diesel"/>
    <n v="9.1760000000000008E-4"/>
  </r>
  <r>
    <s v="S024119"/>
    <x v="116"/>
    <s v="PO143313"/>
    <s v="GRN188812"/>
    <n v="101028769"/>
    <s v="SPEED RADAR/STOP SIGN"/>
    <s v="LA22 0RL"/>
    <n v="248"/>
    <x v="2"/>
    <s v="Diesel"/>
    <n v="9.1760000000000008E-4"/>
  </r>
  <r>
    <s v="S024119"/>
    <x v="116"/>
    <s v="PO145049"/>
    <s v="GRN191918"/>
    <n v="101028769"/>
    <s v="SPEED RADAR/STOP SIGN"/>
    <s v="LA22 0RL"/>
    <n v="248"/>
    <x v="2"/>
    <s v="Diesel"/>
    <n v="9.1760000000000008E-4"/>
  </r>
  <r>
    <s v="S024119"/>
    <x v="116"/>
    <s v="PO147645"/>
    <s v="GRN192072"/>
    <s v="11701-2675"/>
    <s v="3MPH INSERT DECAL"/>
    <s v="LA22 0RL"/>
    <n v="248"/>
    <x v="2"/>
    <s v="Diesel"/>
    <n v="9.1760000000000008E-4"/>
  </r>
  <r>
    <s v="S024119"/>
    <x v="116"/>
    <s v="PO143314"/>
    <s v="GRN192617"/>
    <n v="101028769"/>
    <s v="SPEED RADAR/STOP SIGN"/>
    <s v="LA22 0RL"/>
    <n v="248"/>
    <x v="2"/>
    <s v="Diesel"/>
    <n v="9.1760000000000008E-4"/>
  </r>
  <r>
    <s v="S024119"/>
    <x v="116"/>
    <s v="PO142330"/>
    <s v="GRN192618"/>
    <n v="101028769"/>
    <s v="SPEED RADAR/STOP SIGN"/>
    <s v="LA22 0RL"/>
    <n v="248"/>
    <x v="2"/>
    <s v="Diesel"/>
    <n v="9.1760000000000008E-4"/>
  </r>
  <r>
    <s v="S024119"/>
    <x v="116"/>
    <s v="PO145581"/>
    <s v="GRN193513"/>
    <n v="101036092"/>
    <s v="4 PIN DC POWER LEAD 24VDC - 25M LONG"/>
    <s v="LA22 0RL"/>
    <n v="248"/>
    <x v="2"/>
    <s v="Diesel"/>
    <n v="9.1760000000000008E-4"/>
  </r>
  <r>
    <s v="S024119"/>
    <x v="116"/>
    <s v="PO146285"/>
    <s v="GRN193664"/>
    <n v="101028769"/>
    <s v="SPEED RADAR/STOP SIGN"/>
    <s v="LA22 0RL"/>
    <n v="248"/>
    <x v="2"/>
    <s v="Diesel"/>
    <n v="9.1760000000000008E-4"/>
  </r>
  <r>
    <s v="S024119"/>
    <x v="116"/>
    <s v="PO143897"/>
    <s v="GRN194915"/>
    <s v="11700-9941"/>
    <s v="CABLE TRAFFIC LIGHT SIGN C/W OVERSIZE WARNING - AR"/>
    <s v="LA22 0RL"/>
    <n v="248"/>
    <x v="2"/>
    <s v="Diesel"/>
    <n v="9.1760000000000008E-4"/>
  </r>
  <r>
    <s v="S024119"/>
    <x v="116"/>
    <s v="PO145581"/>
    <s v="GRN196131"/>
    <n v="101036092"/>
    <s v="4 PIN DC POWER LEAD 24VDC - 25M LONG"/>
    <s v="LA22 0RL"/>
    <n v="248"/>
    <x v="2"/>
    <s v="Diesel"/>
    <n v="9.1760000000000008E-4"/>
  </r>
  <r>
    <s v="S024119"/>
    <x v="116"/>
    <s v="PO147869"/>
    <s v="GRN196619"/>
    <n v="101028769"/>
    <s v="SPEED RADAR/STOP SIGN"/>
    <s v="LA22 0RL"/>
    <n v="248"/>
    <x v="2"/>
    <s v="Diesel"/>
    <n v="9.1760000000000008E-4"/>
  </r>
  <r>
    <s v="S024119"/>
    <x v="116"/>
    <s v="PO145581"/>
    <s v="GRN196621"/>
    <n v="101036092"/>
    <s v="4 PIN DC POWER LEAD 24VDC - 25M LONG"/>
    <s v="LA22 0RL"/>
    <n v="248"/>
    <x v="2"/>
    <s v="Diesel"/>
    <n v="9.1760000000000008E-4"/>
  </r>
  <r>
    <s v="S024119"/>
    <x v="116"/>
    <s v="PO145581"/>
    <s v="GRN199793"/>
    <n v="101036092"/>
    <s v="4 PIN DC POWER LEAD 24VDC - 25M LONG"/>
    <s v="LA22 0RL"/>
    <n v="248"/>
    <x v="2"/>
    <s v="Diesel"/>
    <n v="9.1760000000000008E-4"/>
  </r>
  <r>
    <s v="S024119"/>
    <x v="116"/>
    <s v="PO148568"/>
    <s v="GRN201021"/>
    <n v="101028769"/>
    <s v="SPEED RADAR/STOP SIGN"/>
    <s v="LA22 0RL"/>
    <n v="248"/>
    <x v="2"/>
    <s v="Diesel"/>
    <n v="9.1760000000000008E-4"/>
  </r>
  <r>
    <s v="S024119"/>
    <x v="116"/>
    <s v="PO148149"/>
    <s v="GRN201022"/>
    <n v="101028769"/>
    <s v="SPEED RADAR/STOP SIGN"/>
    <s v="LA22 0RL"/>
    <n v="248"/>
    <x v="2"/>
    <s v="Diesel"/>
    <n v="9.1760000000000008E-4"/>
  </r>
  <r>
    <s v="S024119"/>
    <x v="116"/>
    <s v="PO149775"/>
    <s v="GRN201692"/>
    <s v="11700-9941"/>
    <s v="CABLE TRAFFIC LIGHT SIGN C/W OVERSIZE WARNING - AR"/>
    <s v="LA22 0RL"/>
    <n v="248"/>
    <x v="2"/>
    <s v="Diesel"/>
    <n v="9.1760000000000008E-4"/>
  </r>
  <r>
    <s v="S024119"/>
    <x v="116"/>
    <s v="PO149506"/>
    <s v="GRN202041"/>
    <n v="101041395"/>
    <s v="TRAFFIC LIGHT SIGN C/W OVERSIZE WARNING - ARABIC"/>
    <s v="LA22 0RL"/>
    <n v="248"/>
    <x v="2"/>
    <s v="Diesel"/>
    <n v="9.1760000000000008E-4"/>
  </r>
  <r>
    <s v="S024119"/>
    <x v="116"/>
    <s v="PO149093"/>
    <s v="GRN202042"/>
    <n v="101028769"/>
    <s v="SPEED RADAR/STOP SIGN"/>
    <s v="LA22 0RL"/>
    <n v="248"/>
    <x v="2"/>
    <s v="Diesel"/>
    <n v="9.1760000000000008E-4"/>
  </r>
  <r>
    <s v="S024119"/>
    <x v="116"/>
    <s v="PO145581"/>
    <s v="GRN202236"/>
    <n v="101036092"/>
    <s v="4 PIN DC POWER LEAD 24VDC - 25M LONG"/>
    <s v="LA22 0RL"/>
    <n v="248"/>
    <x v="2"/>
    <s v="Diesel"/>
    <n v="9.1760000000000008E-4"/>
  </r>
  <r>
    <s v="S024119"/>
    <x v="116"/>
    <s v="PO149775"/>
    <s v="GRN202237"/>
    <n v="101036092"/>
    <s v="4 PIN DC POWER LEAD 24VDC - 25M LONG"/>
    <s v="LA22 0RL"/>
    <n v="248"/>
    <x v="2"/>
    <s v="Diesel"/>
    <n v="9.1760000000000008E-4"/>
  </r>
  <r>
    <s v="S023468"/>
    <x v="117"/>
    <s v="PO149271"/>
    <s v="GRN202715"/>
    <n v="101011252"/>
    <s v="PF6000S AUTOMATIC BARRIER"/>
    <s v="Tamworth B78 2EX"/>
    <n v="115"/>
    <x v="2"/>
    <s v="Diesel"/>
    <n v="4.2549999999999999E-4"/>
  </r>
  <r>
    <s v="S022514"/>
    <x v="118"/>
    <s v="PO141623"/>
    <s v="GRN178422"/>
    <n v="101026738"/>
    <s v="2 AXIS INCLINATION SENSOR 0-360 DEG."/>
    <s v="Oldham OL1 4EL"/>
    <n v="135"/>
    <x v="2"/>
    <s v="Diesel"/>
    <n v="4.9950000000000005E-4"/>
  </r>
  <r>
    <s v="S022514"/>
    <x v="118"/>
    <s v="PO141623"/>
    <s v="GRN178903"/>
    <n v="101026738"/>
    <s v="2 AXIS INCLINATION SENSOR 0-360 DEG."/>
    <s v="Oldham OL1 4EL"/>
    <n v="135"/>
    <x v="2"/>
    <s v="Diesel"/>
    <n v="4.9950000000000005E-4"/>
  </r>
  <r>
    <s v="S022514"/>
    <x v="118"/>
    <s v="PO140805"/>
    <s v="GRN178904"/>
    <n v="1345036"/>
    <s v="MOBILE ENCODER"/>
    <s v="Oldham OL1 4EL"/>
    <n v="135"/>
    <x v="2"/>
    <s v="Diesel"/>
    <n v="4.9950000000000005E-4"/>
  </r>
  <r>
    <s v="S022514"/>
    <x v="118"/>
    <s v="PO142103"/>
    <s v="GRN179164"/>
    <n v="5145092"/>
    <s v="M18 PROXIMITY SENSOR 8mm M12 PLUG"/>
    <s v="Oldham OL1 4EL"/>
    <n v="135"/>
    <x v="2"/>
    <s v="Diesel"/>
    <n v="4.9950000000000005E-4"/>
  </r>
  <r>
    <s v="S022514"/>
    <x v="118"/>
    <s v="PO141623"/>
    <s v="GRN179384"/>
    <n v="101026738"/>
    <s v="2 AXIS INCLINATION SENSOR 0-360 DEG."/>
    <s v="Oldham OL1 4EL"/>
    <n v="135"/>
    <x v="2"/>
    <s v="Diesel"/>
    <n v="4.9950000000000005E-4"/>
  </r>
  <r>
    <s v="S022514"/>
    <x v="118"/>
    <s v="PO141580"/>
    <s v="GRN179640"/>
    <n v="86201392"/>
    <s v="MOUNTING BRACKET"/>
    <s v="Oldham OL1 4EL"/>
    <n v="135"/>
    <x v="2"/>
    <s v="Diesel"/>
    <n v="4.9950000000000005E-4"/>
  </r>
  <r>
    <s v="S022514"/>
    <x v="118"/>
    <s v="PO141580"/>
    <s v="GRN180150"/>
    <n v="21201393"/>
    <s v="M12 FEMALE RIGHT ANGLE 5-PIN PUR CABLE - 10M LONG"/>
    <s v="Oldham OL1 4EL"/>
    <n v="135"/>
    <x v="2"/>
    <s v="Diesel"/>
    <n v="4.9950000000000005E-4"/>
  </r>
  <r>
    <s v="S022514"/>
    <x v="118"/>
    <s v="PO142747"/>
    <s v="GRN180587"/>
    <n v="2145015"/>
    <s v="M12 F LED TO M12 M CABLES"/>
    <s v="Oldham OL1 4EL"/>
    <n v="135"/>
    <x v="2"/>
    <s v="Diesel"/>
    <n v="4.9950000000000005E-4"/>
  </r>
  <r>
    <s v="S022514"/>
    <x v="118"/>
    <s v="PO142798"/>
    <s v="GRN180731"/>
    <n v="21201393"/>
    <s v="M12 FEMALE RIGHT ANGLE 5-PIN PUR CABLE - 10M LONG"/>
    <s v="Oldham OL1 4EL"/>
    <n v="135"/>
    <x v="2"/>
    <s v="Diesel"/>
    <n v="4.9950000000000005E-4"/>
  </r>
  <r>
    <s v="S023284"/>
    <x v="19"/>
    <s v="PO142075"/>
    <s v="GRN201378"/>
    <n v="101034024"/>
    <s v="MAIN CONTROL PANEL"/>
    <s v="Leicester LE19 2DT"/>
    <n v="144"/>
    <x v="1"/>
    <s v="Diesel"/>
    <n v="5.3280000000000001E-2"/>
  </r>
  <r>
    <s v="S022514"/>
    <x v="118"/>
    <s v="PO142798"/>
    <s v="GRN180937"/>
    <n v="101026738"/>
    <s v="2 AXIS INCLINATION SENSOR 0-360 DEG."/>
    <s v="Oldham OL1 4EL"/>
    <n v="135"/>
    <x v="2"/>
    <s v="Diesel"/>
    <n v="4.9950000000000005E-4"/>
  </r>
  <r>
    <s v="S022514"/>
    <x v="118"/>
    <s v="PO142623"/>
    <s v="GRN182399"/>
    <n v="2145014"/>
    <s v="M12 F LED TO M12 M CABLES"/>
    <s v="Oldham OL1 4EL"/>
    <n v="135"/>
    <x v="2"/>
    <s v="Diesel"/>
    <n v="4.9950000000000005E-4"/>
  </r>
  <r>
    <s v="S022514"/>
    <x v="118"/>
    <s v="PO142623"/>
    <s v="GRN182441"/>
    <n v="101026738"/>
    <s v="2 AXIS INCLINATION SENSOR 0-360 DEG."/>
    <s v="Oldham OL1 4EL"/>
    <n v="135"/>
    <x v="2"/>
    <s v="Diesel"/>
    <n v="4.9950000000000005E-4"/>
  </r>
  <r>
    <s v="S023222"/>
    <x v="11"/>
    <s v="PO147263"/>
    <s v="GRN201385"/>
    <n v="101027016"/>
    <s v="MULTIPROTOCOL STATION BLCEN-8M12LT-4AI-VI-8XSG-P"/>
    <s v="Wickford SS11 8YT"/>
    <n v="390"/>
    <x v="2"/>
    <s v="Diesel"/>
    <n v="1.4430000000000001E-3"/>
  </r>
  <r>
    <s v="S022514"/>
    <x v="118"/>
    <s v="PO142512"/>
    <s v="GRN182443"/>
    <n v="21201393"/>
    <s v="M12 FEMALE RIGHT ANGLE 5-PIN PUR CABLE - 10M LONG"/>
    <s v="Oldham OL1 4EL"/>
    <n v="135"/>
    <x v="2"/>
    <s v="Diesel"/>
    <n v="4.9950000000000005E-4"/>
  </r>
  <r>
    <s v="S022514"/>
    <x v="118"/>
    <s v="PO142623"/>
    <s v="GRN182655"/>
    <n v="21201393"/>
    <s v="M12 FEMALE RIGHT ANGLE 5-PIN PUR CABLE - 10M LONG"/>
    <s v="Oldham OL1 4EL"/>
    <n v="135"/>
    <x v="2"/>
    <s v="Diesel"/>
    <n v="4.9950000000000005E-4"/>
  </r>
  <r>
    <s v="S025431"/>
    <x v="0"/>
    <s v="PO144812"/>
    <s v="GRN201389"/>
    <s v="255-1467-1"/>
    <s v="SHIPPING KIT DOWTHERM FS"/>
    <s v="Boston Massachusetts"/>
    <n v="3154"/>
    <x v="0"/>
    <s v="Crude"/>
    <n v="2.5295079999999999"/>
  </r>
  <r>
    <s v="S023222"/>
    <x v="11"/>
    <s v="PO149589"/>
    <s v="GRN201390"/>
    <s v="11700-6191"/>
    <s v="CABLE RJ45S RJ45S 2.5M"/>
    <s v="Wickford SS11 8YT"/>
    <n v="390"/>
    <x v="2"/>
    <s v="Diesel"/>
    <n v="1.4430000000000001E-3"/>
  </r>
  <r>
    <s v="S022514"/>
    <x v="118"/>
    <s v="PO141685"/>
    <s v="GRN182916"/>
    <s v="11701-2333"/>
    <s v="SAFETY THRU-BEAM SENSOR - EMITTER -- LONG RANGE"/>
    <s v="Oldham OL1 4EL"/>
    <n v="135"/>
    <x v="2"/>
    <s v="Diesel"/>
    <n v="4.9950000000000005E-4"/>
  </r>
  <r>
    <s v="S022514"/>
    <x v="118"/>
    <s v="PO141623"/>
    <s v="GRN183370"/>
    <n v="101026738"/>
    <s v="2 AXIS INCLINATION SENSOR 0-360 DEG."/>
    <s v="Oldham OL1 4EL"/>
    <n v="135"/>
    <x v="2"/>
    <s v="Diesel"/>
    <n v="4.9950000000000005E-4"/>
  </r>
  <r>
    <s v="S022767"/>
    <x v="2"/>
    <s v="PO144140"/>
    <s v="GRN201393"/>
    <n v="30202404"/>
    <s v="FLEXIBLE BATTERY CABLE 25mm - RED LEYLAND AUTO WOO"/>
    <s v="Huddersfield HD1 3ES"/>
    <n v="180"/>
    <x v="2"/>
    <s v="Diesel"/>
    <n v="6.6599999999999993E-4"/>
  </r>
  <r>
    <s v="S022514"/>
    <x v="118"/>
    <s v="PO141685"/>
    <s v="GRN183377"/>
    <s v="11701-2333"/>
    <s v="SAFETY THRU-BEAM SENSOR - EMITTER -- LONG RANGE"/>
    <s v="Oldham OL1 4EL"/>
    <n v="135"/>
    <x v="2"/>
    <s v="Diesel"/>
    <n v="4.9950000000000005E-4"/>
  </r>
  <r>
    <s v="S022514"/>
    <x v="118"/>
    <s v="PO142512"/>
    <s v="GRN183378"/>
    <s v="11701-2333"/>
    <s v="SAFETY THRU-BEAM SENSOR - EMITTER -- LONG RANGE"/>
    <s v="Oldham OL1 4EL"/>
    <n v="135"/>
    <x v="2"/>
    <s v="Diesel"/>
    <n v="4.9950000000000005E-4"/>
  </r>
  <r>
    <s v="S002239"/>
    <x v="17"/>
    <s v="PO143492"/>
    <s v="GRN201587"/>
    <n v="101022020"/>
    <s v="TCU - HV, 3.0 ton, -40 to +55 C"/>
    <s v="UT 84104"/>
    <n v="4725"/>
    <x v="4"/>
    <s v="Aviation"/>
    <n v="8.3086819200000015"/>
  </r>
  <r>
    <s v="S022514"/>
    <x v="118"/>
    <s v="PO142271"/>
    <s v="GRN183783"/>
    <n v="79205210"/>
    <s v="SAFETY CONTROL UNIT SB4-OR-4CP"/>
    <s v="Oldham OL1 4EL"/>
    <n v="135"/>
    <x v="2"/>
    <s v="Diesel"/>
    <n v="4.9950000000000005E-4"/>
  </r>
  <r>
    <s v="S025431"/>
    <x v="0"/>
    <s v="PO147440"/>
    <s v="GRN201398"/>
    <s v="11700-7318"/>
    <s v="CONDUIT LIQUIDTIGHT 1-1/2IN 50FT LONG"/>
    <s v="Boston Massachusetts"/>
    <n v="3154"/>
    <x v="0"/>
    <s v="Crude"/>
    <n v="2.5295079999999999"/>
  </r>
  <r>
    <s v="S022514"/>
    <x v="118"/>
    <s v="PO144416"/>
    <s v="GRN185543"/>
    <s v="11701-2333"/>
    <s v="SAFETY THRU-BEAM SENSOR - EMITTER -- LONG RANGE"/>
    <s v="Oldham OL1 4EL"/>
    <n v="135"/>
    <x v="2"/>
    <s v="Diesel"/>
    <n v="4.9950000000000005E-4"/>
  </r>
  <r>
    <s v="S022514"/>
    <x v="118"/>
    <s v="PO135889"/>
    <s v="GRN185545"/>
    <s v="11701-2334"/>
    <s v="SAFETY THRU-BEAM SENSOR - RECEIVER - LONG RANGE"/>
    <s v="Oldham OL1 4EL"/>
    <n v="135"/>
    <x v="2"/>
    <s v="Diesel"/>
    <n v="4.9950000000000005E-4"/>
  </r>
  <r>
    <s v="S022514"/>
    <x v="118"/>
    <s v="PO142422"/>
    <s v="GRN185546"/>
    <n v="79205210"/>
    <s v="SAFETY CONTROL UNIT SB4-OR-4CP"/>
    <s v="Oldham OL1 4EL"/>
    <n v="135"/>
    <x v="2"/>
    <s v="Diesel"/>
    <n v="4.9950000000000005E-4"/>
  </r>
  <r>
    <s v="S022514"/>
    <x v="118"/>
    <s v="PO144339"/>
    <s v="GRN185595"/>
    <n v="21201393"/>
    <s v="M12 FEMALE RIGHT ANGLE 5-PIN PUR CABLE - 10M LONG"/>
    <s v="Oldham OL1 4EL"/>
    <n v="135"/>
    <x v="2"/>
    <s v="Diesel"/>
    <n v="4.9950000000000005E-4"/>
  </r>
  <r>
    <s v="S022514"/>
    <x v="118"/>
    <s v="PO144416"/>
    <s v="GRN185622"/>
    <s v="11701-2333"/>
    <s v="SAFETY THRU-BEAM SENSOR - EMITTER -- LONG RANGE"/>
    <s v="Oldham OL1 4EL"/>
    <n v="135"/>
    <x v="2"/>
    <s v="Diesel"/>
    <n v="4.9950000000000005E-4"/>
  </r>
  <r>
    <s v="S022514"/>
    <x v="118"/>
    <s v="PO143622"/>
    <s v="GRN185753"/>
    <n v="5145091"/>
    <s v="M18 PROX.SENSOR 5mm M12 PLUG"/>
    <s v="Oldham OL1 4EL"/>
    <n v="135"/>
    <x v="2"/>
    <s v="Diesel"/>
    <n v="4.9950000000000005E-4"/>
  </r>
  <r>
    <s v="S022514"/>
    <x v="118"/>
    <s v="PO144456"/>
    <s v="GRN186006"/>
    <s v="11701-2334"/>
    <s v="SAFETY THRU-BEAM SENSOR - RECEIVER - LONG RANGE"/>
    <s v="Oldham OL1 4EL"/>
    <n v="135"/>
    <x v="2"/>
    <s v="Diesel"/>
    <n v="4.9950000000000005E-4"/>
  </r>
  <r>
    <s v="S022514"/>
    <x v="118"/>
    <s v="PO141580"/>
    <s v="GRN186068"/>
    <n v="86201392"/>
    <s v="MOUNTING BRACKET"/>
    <s v="Oldham OL1 4EL"/>
    <n v="135"/>
    <x v="2"/>
    <s v="Diesel"/>
    <n v="4.9950000000000005E-4"/>
  </r>
  <r>
    <s v="S022514"/>
    <x v="118"/>
    <s v="PO142798"/>
    <s v="GRN186071"/>
    <n v="86201392"/>
    <s v="MOUNTING BRACKET"/>
    <s v="Oldham OL1 4EL"/>
    <n v="135"/>
    <x v="2"/>
    <s v="Diesel"/>
    <n v="4.9950000000000005E-4"/>
  </r>
  <r>
    <s v="S022514"/>
    <x v="118"/>
    <s v="PO142512"/>
    <s v="GRN186287"/>
    <n v="86201392"/>
    <s v="MOUNTING BRACKET"/>
    <s v="Oldham OL1 4EL"/>
    <n v="135"/>
    <x v="2"/>
    <s v="Diesel"/>
    <n v="4.9950000000000005E-4"/>
  </r>
  <r>
    <s v="S022514"/>
    <x v="118"/>
    <s v="PO144416"/>
    <s v="GRN186538"/>
    <s v="11701-2334"/>
    <s v="SAFETY THRU-BEAM SENSOR - RECEIVER - LONG RANGE"/>
    <s v="Oldham OL1 4EL"/>
    <n v="135"/>
    <x v="2"/>
    <s v="Diesel"/>
    <n v="4.9950000000000005E-4"/>
  </r>
  <r>
    <s v="S022514"/>
    <x v="118"/>
    <s v="PO144456"/>
    <s v="GRN186559"/>
    <n v="79205210"/>
    <s v="SAFETY CONTROL UNIT SB4-OR-4CP"/>
    <s v="Oldham OL1 4EL"/>
    <n v="135"/>
    <x v="2"/>
    <s v="Diesel"/>
    <n v="4.9950000000000005E-4"/>
  </r>
  <r>
    <s v="S022514"/>
    <x v="118"/>
    <s v="PO145376"/>
    <s v="GRN186560"/>
    <n v="79205210"/>
    <s v="SAFETY CONTROL UNIT SB4-OR-4CP"/>
    <s v="Oldham OL1 4EL"/>
    <n v="135"/>
    <x v="2"/>
    <s v="Diesel"/>
    <n v="4.9950000000000005E-4"/>
  </r>
  <r>
    <s v="S022514"/>
    <x v="118"/>
    <s v="PO145667"/>
    <s v="GRN187091"/>
    <n v="5145092"/>
    <s v="M18 PROXIMITY SENSOR 8mm M12 PLUG"/>
    <s v="Oldham OL1 4EL"/>
    <n v="135"/>
    <x v="2"/>
    <s v="Diesel"/>
    <n v="4.9950000000000005E-4"/>
  </r>
  <r>
    <s v="S022514"/>
    <x v="118"/>
    <s v="PO144416"/>
    <s v="GRN187330"/>
    <n v="42201391"/>
    <s v="SAFETY THRU BEAM SENSOR (TRANSMITTER)"/>
    <s v="Oldham OL1 4EL"/>
    <n v="135"/>
    <x v="2"/>
    <s v="Diesel"/>
    <n v="4.9950000000000005E-4"/>
  </r>
  <r>
    <s v="S022514"/>
    <x v="118"/>
    <s v="PO142624"/>
    <s v="GRN188272"/>
    <n v="42201390"/>
    <s v="SAFETY THRU BEAM SENSOR (RECEIVER)"/>
    <s v="Oldham OL1 4EL"/>
    <n v="135"/>
    <x v="2"/>
    <s v="Diesel"/>
    <n v="4.9950000000000005E-4"/>
  </r>
  <r>
    <s v="S022514"/>
    <x v="118"/>
    <s v="PO141685"/>
    <s v="GRN188275"/>
    <s v="11701-2334"/>
    <s v="SAFETY THRU-BEAM SENSOR - RECEIVER - LONG RANGE"/>
    <s v="Oldham OL1 4EL"/>
    <n v="135"/>
    <x v="2"/>
    <s v="Diesel"/>
    <n v="4.9950000000000005E-4"/>
  </r>
  <r>
    <s v="S022514"/>
    <x v="118"/>
    <s v="PO144416"/>
    <s v="GRN188347"/>
    <s v="11701-2334"/>
    <s v="SAFETY THRU-BEAM SENSOR - RECEIVER - LONG RANGE"/>
    <s v="Oldham OL1 4EL"/>
    <n v="135"/>
    <x v="2"/>
    <s v="Diesel"/>
    <n v="4.9950000000000005E-4"/>
  </r>
  <r>
    <s v="S022514"/>
    <x v="118"/>
    <s v="PO142623"/>
    <s v="GRN188353"/>
    <n v="42201390"/>
    <s v="SAFETY THRU BEAM SENSOR (RECEIVER)"/>
    <s v="Oldham OL1 4EL"/>
    <n v="135"/>
    <x v="2"/>
    <s v="Diesel"/>
    <n v="4.9950000000000005E-4"/>
  </r>
  <r>
    <s v="S022514"/>
    <x v="118"/>
    <s v="PO142623"/>
    <s v="GRN188434"/>
    <n v="42201390"/>
    <s v="SAFETY THRU BEAM SENSOR (RECEIVER)"/>
    <s v="Oldham OL1 4EL"/>
    <n v="135"/>
    <x v="2"/>
    <s v="Diesel"/>
    <n v="4.9950000000000005E-4"/>
  </r>
  <r>
    <s v="S022514"/>
    <x v="118"/>
    <s v="PO144416"/>
    <s v="GRN188839"/>
    <n v="42201390"/>
    <s v="SAFETY THRU BEAM SENSOR (RECEIVER)"/>
    <s v="Oldham OL1 4EL"/>
    <n v="135"/>
    <x v="2"/>
    <s v="Diesel"/>
    <n v="4.9950000000000005E-4"/>
  </r>
  <r>
    <s v="S022514"/>
    <x v="118"/>
    <s v="PO144416"/>
    <s v="GRN189251"/>
    <n v="42201391"/>
    <s v="SAFETY THRU BEAM SENSOR (TRANSMITTER)"/>
    <s v="Oldham OL1 4EL"/>
    <n v="135"/>
    <x v="2"/>
    <s v="Diesel"/>
    <n v="4.9950000000000005E-4"/>
  </r>
  <r>
    <s v="S022514"/>
    <x v="118"/>
    <s v="PO142512"/>
    <s v="GRN190105"/>
    <n v="101026738"/>
    <s v="2 AXIS INCLINATION SENSOR 0-360 DEG."/>
    <s v="Oldham OL1 4EL"/>
    <n v="135"/>
    <x v="2"/>
    <s v="Diesel"/>
    <n v="4.9950000000000005E-4"/>
  </r>
  <r>
    <s v="S022514"/>
    <x v="118"/>
    <s v="PO143622"/>
    <s v="GRN190735"/>
    <n v="42201391"/>
    <s v="SAFETY THRU BEAM SENSOR (TRANSMITTER)"/>
    <s v="Oldham OL1 4EL"/>
    <n v="135"/>
    <x v="2"/>
    <s v="Diesel"/>
    <n v="4.9950000000000005E-4"/>
  </r>
  <r>
    <s v="S022514"/>
    <x v="118"/>
    <s v="PO145265"/>
    <s v="GRN190744"/>
    <n v="42201391"/>
    <s v="SAFETY THRU BEAM SENSOR (TRANSMITTER)"/>
    <s v="Oldham OL1 4EL"/>
    <n v="135"/>
    <x v="2"/>
    <s v="Diesel"/>
    <n v="4.9950000000000005E-4"/>
  </r>
  <r>
    <s v="S022514"/>
    <x v="118"/>
    <s v="PO146364"/>
    <s v="GRN195205"/>
    <n v="86201392"/>
    <s v="MOUNTING BRACKET"/>
    <s v="Oldham OL1 4EL"/>
    <n v="135"/>
    <x v="2"/>
    <s v="Diesel"/>
    <n v="4.9950000000000005E-4"/>
  </r>
  <r>
    <s v="S022514"/>
    <x v="118"/>
    <s v="PO149261"/>
    <s v="GRN197423"/>
    <n v="1345036"/>
    <s v="MOBILE ENCODER"/>
    <s v="Oldham OL1 4EL"/>
    <n v="135"/>
    <x v="2"/>
    <s v="Diesel"/>
    <n v="4.9950000000000005E-4"/>
  </r>
  <r>
    <s v="S022514"/>
    <x v="118"/>
    <s v="PO149261"/>
    <s v="GRN197624"/>
    <n v="86201392"/>
    <s v="MOUNTING BRACKET"/>
    <s v="Oldham OL1 4EL"/>
    <n v="135"/>
    <x v="2"/>
    <s v="Diesel"/>
    <n v="4.9950000000000005E-4"/>
  </r>
  <r>
    <s v="S022514"/>
    <x v="118"/>
    <s v="PO144416"/>
    <s v="GRN197722"/>
    <n v="42201390"/>
    <s v="SAFETY THRU BEAM SENSOR (RECEIVER)"/>
    <s v="Oldham OL1 4EL"/>
    <n v="135"/>
    <x v="2"/>
    <s v="Diesel"/>
    <n v="4.9950000000000005E-4"/>
  </r>
  <r>
    <s v="S022514"/>
    <x v="118"/>
    <s v="PO144416"/>
    <s v="GRN197723"/>
    <n v="42201390"/>
    <s v="SAFETY THRU BEAM SENSOR (RECEIVER)"/>
    <s v="Oldham OL1 4EL"/>
    <n v="135"/>
    <x v="2"/>
    <s v="Diesel"/>
    <n v="4.9950000000000005E-4"/>
  </r>
  <r>
    <s v="S022514"/>
    <x v="118"/>
    <s v="PO149307"/>
    <s v="GRN198216"/>
    <n v="42201390"/>
    <s v="SAFETY THRU BEAM SENSOR (RECEIVER)"/>
    <s v="Oldham OL1 4EL"/>
    <n v="135"/>
    <x v="2"/>
    <s v="Diesel"/>
    <n v="4.9950000000000005E-4"/>
  </r>
  <r>
    <s v="S022514"/>
    <x v="118"/>
    <s v="PO149636"/>
    <s v="GRN198905"/>
    <n v="86201392"/>
    <s v="MOUNTING BRACKET"/>
    <s v="Oldham OL1 4EL"/>
    <n v="135"/>
    <x v="2"/>
    <s v="Diesel"/>
    <n v="4.9950000000000005E-4"/>
  </r>
  <r>
    <s v="S022514"/>
    <x v="118"/>
    <s v="PO148467"/>
    <s v="GRN198951"/>
    <n v="101026738"/>
    <s v="2 AXIS INCLINATION SENSOR 0-360 DEG."/>
    <s v="Oldham OL1 4EL"/>
    <n v="135"/>
    <x v="2"/>
    <s v="Diesel"/>
    <n v="4.9950000000000005E-4"/>
  </r>
  <r>
    <s v="S022514"/>
    <x v="118"/>
    <s v="PO151144"/>
    <s v="GRN202498"/>
    <n v="42201390"/>
    <s v="SAFETY THRU BEAM SENSOR (RECEIVER)"/>
    <s v="Oldham OL1 4EL"/>
    <n v="135"/>
    <x v="2"/>
    <s v="Diesel"/>
    <n v="4.9950000000000005E-4"/>
  </r>
  <r>
    <s v="S026283"/>
    <x v="119"/>
    <s v="PO135984"/>
    <s v="GRN180194"/>
    <s v="340-1017-1"/>
    <s v="HORIZONTAL DETECTOR ENCLOSURE WELDMENT"/>
    <s v=" Newton Aycliffe DL5 6DW"/>
    <n v="302"/>
    <x v="1"/>
    <s v="Diesel"/>
    <n v="0.11173999999999999"/>
  </r>
  <r>
    <s v="S026283"/>
    <x v="119"/>
    <s v="PO135984"/>
    <s v="GRN180195"/>
    <s v="340-1023-1"/>
    <s v="DETECTOR ENCLOSURE END"/>
    <s v=" Newton Aycliffe DL5 6DW"/>
    <n v="302"/>
    <x v="1"/>
    <s v="Diesel"/>
    <n v="0.11173999999999999"/>
  </r>
  <r>
    <s v="S026283"/>
    <x v="119"/>
    <s v="PO135984"/>
    <s v="GRN180196"/>
    <s v="340-1024-1"/>
    <s v="DOOR ASSY DETECTOR ENCLOSURE"/>
    <s v=" Newton Aycliffe DL5 6DW"/>
    <n v="302"/>
    <x v="1"/>
    <s v="Diesel"/>
    <n v="0.11173999999999999"/>
  </r>
  <r>
    <s v="S026283"/>
    <x v="119"/>
    <s v="PO135984"/>
    <s v="GRN180198"/>
    <s v="340-1016-1"/>
    <s v="VERTICAL DETECTOR ENCLOSURE WELDMENT"/>
    <s v=" Newton Aycliffe DL5 6DW"/>
    <n v="302"/>
    <x v="1"/>
    <s v="Diesel"/>
    <n v="0.11173999999999999"/>
  </r>
  <r>
    <s v="S026283"/>
    <x v="119"/>
    <s v="PO135755"/>
    <s v="GRN180199"/>
    <n v="101024926"/>
    <s v="RIGHT HAND SAWTOOTH SPINE"/>
    <s v=" Newton Aycliffe DL5 6DW"/>
    <n v="302"/>
    <x v="1"/>
    <s v="Diesel"/>
    <n v="0.11173999999999999"/>
  </r>
  <r>
    <s v="S026283"/>
    <x v="119"/>
    <s v="PO135755"/>
    <s v="GRN180200"/>
    <n v="101024929"/>
    <s v="LEFT HAND SAWTOOTH SPINE"/>
    <s v=" Newton Aycliffe DL5 6DW"/>
    <n v="302"/>
    <x v="1"/>
    <s v="Diesel"/>
    <n v="0.11173999999999999"/>
  </r>
  <r>
    <s v="S026283"/>
    <x v="119"/>
    <s v="PO139423"/>
    <s v="GRN182107"/>
    <s v="340-1016-1"/>
    <s v="VERTICAL DETECTOR ENCLOSURE WELDMENT"/>
    <s v=" Newton Aycliffe DL5 6DW"/>
    <n v="302"/>
    <x v="1"/>
    <s v="Diesel"/>
    <n v="0.11173999999999999"/>
  </r>
  <r>
    <s v="S002239"/>
    <x v="17"/>
    <s v="PO143492"/>
    <s v="GRN202115"/>
    <n v="101022020"/>
    <s v="TCU - HV, 3.0 ton, -40 to +55 C"/>
    <s v="UT 84104"/>
    <n v="4725"/>
    <x v="4"/>
    <s v="Aviation"/>
    <n v="8.3086819200000015"/>
  </r>
  <r>
    <s v="S026283"/>
    <x v="119"/>
    <s v="PO135755"/>
    <s v="GRN182108"/>
    <n v="101024926"/>
    <s v="RIGHT HAND SAWTOOTH SPINE"/>
    <s v=" Newton Aycliffe DL5 6DW"/>
    <n v="302"/>
    <x v="1"/>
    <s v="Diesel"/>
    <n v="0.11173999999999999"/>
  </r>
  <r>
    <s v="S026283"/>
    <x v="119"/>
    <s v="PO138948"/>
    <s v="GRN182122"/>
    <s v="340-1016-1"/>
    <s v="VERTICAL DETECTOR ENCLOSURE WELDMENT"/>
    <s v=" Newton Aycliffe DL5 6DW"/>
    <n v="302"/>
    <x v="1"/>
    <s v="Diesel"/>
    <n v="0.11173999999999999"/>
  </r>
  <r>
    <s v="S026283"/>
    <x v="119"/>
    <s v="PO138946"/>
    <s v="GRN182125"/>
    <s v="340-1016-1"/>
    <s v="VERTICAL DETECTOR ENCLOSURE WELDMENT"/>
    <s v=" Newton Aycliffe DL5 6DW"/>
    <n v="302"/>
    <x v="1"/>
    <s v="Diesel"/>
    <n v="0.11173999999999999"/>
  </r>
  <r>
    <s v="S026283"/>
    <x v="119"/>
    <s v="PO137391"/>
    <s v="GRN182126"/>
    <s v="340-1024-1"/>
    <s v="DOOR ASSY DETECTOR ENCLOSURE"/>
    <s v=" Newton Aycliffe DL5 6DW"/>
    <n v="302"/>
    <x v="1"/>
    <s v="Diesel"/>
    <n v="0.11173999999999999"/>
  </r>
  <r>
    <s v="S026283"/>
    <x v="119"/>
    <s v="PO138948"/>
    <s v="GRN183130"/>
    <s v="340-1017-1"/>
    <s v="HORIZONTAL DETECTOR ENCLOSURE WELDMENT"/>
    <s v=" Newton Aycliffe DL5 6DW"/>
    <n v="302"/>
    <x v="1"/>
    <s v="Diesel"/>
    <n v="0.11173999999999999"/>
  </r>
  <r>
    <s v="S001571"/>
    <x v="10"/>
    <s v="PO144724"/>
    <s v="GRN201466"/>
    <n v="5045161"/>
    <s v="WEATHER HOOD 190 DEGREE"/>
    <s v="St Albans AL1 5BN"/>
    <n v="298"/>
    <x v="2"/>
    <s v="Diesel"/>
    <n v="1.1026E-3"/>
  </r>
  <r>
    <s v="S026283"/>
    <x v="119"/>
    <s v="PO138949"/>
    <s v="GRN183132"/>
    <s v="340-1016-1"/>
    <s v="VERTICAL DETECTOR ENCLOSURE WELDMENT"/>
    <s v=" Newton Aycliffe DL5 6DW"/>
    <n v="302"/>
    <x v="1"/>
    <s v="Diesel"/>
    <n v="0.11173999999999999"/>
  </r>
  <r>
    <s v="S026283"/>
    <x v="119"/>
    <s v="PO138950"/>
    <s v="GRN183171"/>
    <s v="340-1016-1"/>
    <s v="VERTICAL DETECTOR ENCLOSURE WELDMENT"/>
    <s v=" Newton Aycliffe DL5 6DW"/>
    <n v="302"/>
    <x v="1"/>
    <s v="Diesel"/>
    <n v="0.11173999999999999"/>
  </r>
  <r>
    <s v="S026283"/>
    <x v="119"/>
    <s v="PO141426"/>
    <s v="GRN183781"/>
    <s v="340-1017-1"/>
    <s v=" HORIZONTAL DETECTOR HOUSING"/>
    <s v=" Newton Aycliffe DL5 6DW"/>
    <n v="302"/>
    <x v="1"/>
    <s v="Diesel"/>
    <n v="0.11173999999999999"/>
  </r>
  <r>
    <s v="S026283"/>
    <x v="119"/>
    <s v="PO138952"/>
    <s v="GRN183936"/>
    <s v="340-1023-1"/>
    <s v="DETECTOR ENCLOSURE END"/>
    <s v=" Newton Aycliffe DL5 6DW"/>
    <n v="302"/>
    <x v="1"/>
    <s v="Diesel"/>
    <n v="0.11173999999999999"/>
  </r>
  <r>
    <s v="S026283"/>
    <x v="119"/>
    <s v="PO141426"/>
    <s v="GRN183939"/>
    <s v="340-1023-1"/>
    <s v="DETECTOR ENCLOSURE END PLATE"/>
    <s v=" Newton Aycliffe DL5 6DW"/>
    <n v="302"/>
    <x v="1"/>
    <s v="Diesel"/>
    <n v="0.11173999999999999"/>
  </r>
  <r>
    <s v="S026283"/>
    <x v="119"/>
    <s v="PO141426"/>
    <s v="GRN183941"/>
    <s v="340-1024-1"/>
    <s v="DETECTOR ACCESS PANEL ASSY"/>
    <s v=" Newton Aycliffe DL5 6DW"/>
    <n v="302"/>
    <x v="1"/>
    <s v="Diesel"/>
    <n v="0.11173999999999999"/>
  </r>
  <r>
    <s v="S026283"/>
    <x v="119"/>
    <s v="PO138950"/>
    <s v="GRN183942"/>
    <s v="340-1024-1"/>
    <s v="DOOR ASSY DETECTOR ENCLOSURE"/>
    <s v=" Newton Aycliffe DL5 6DW"/>
    <n v="302"/>
    <x v="1"/>
    <s v="Diesel"/>
    <n v="0.11173999999999999"/>
  </r>
  <r>
    <s v="S026283"/>
    <x v="119"/>
    <s v="PO141426"/>
    <s v="GRN186070"/>
    <s v="340-1017-1"/>
    <s v=" HORIZONTAL DETECTOR HOUSING"/>
    <s v=" Newton Aycliffe DL5 6DW"/>
    <n v="302"/>
    <x v="1"/>
    <s v="Diesel"/>
    <n v="0.11173999999999999"/>
  </r>
  <r>
    <s v="S026283"/>
    <x v="119"/>
    <s v="PO141426"/>
    <s v="GRN186073"/>
    <s v="340-1016-1"/>
    <s v="VERTICAL DETECTOR ENCLOSURE ASSY"/>
    <s v=" Newton Aycliffe DL5 6DW"/>
    <n v="302"/>
    <x v="1"/>
    <s v="Diesel"/>
    <n v="0.11173999999999999"/>
  </r>
  <r>
    <s v="S026283"/>
    <x v="119"/>
    <s v="PO138951"/>
    <s v="GRN186240"/>
    <s v="340-1024-1"/>
    <s v="DOOR ASSY DETECTOR ENCLOSURE"/>
    <s v=" Newton Aycliffe DL5 6DW"/>
    <n v="302"/>
    <x v="1"/>
    <s v="Diesel"/>
    <n v="0.11173999999999999"/>
  </r>
  <r>
    <s v="S026283"/>
    <x v="119"/>
    <s v="PO138951"/>
    <s v="GRN186242"/>
    <s v="340-1023-1"/>
    <s v="DETECTOR ENCLOSURE END"/>
    <s v=" Newton Aycliffe DL5 6DW"/>
    <n v="302"/>
    <x v="1"/>
    <s v="Diesel"/>
    <n v="0.11173999999999999"/>
  </r>
  <r>
    <s v="S025431"/>
    <x v="0"/>
    <s v="PO141570"/>
    <s v="GRN201484"/>
    <s v="332-6128-1"/>
    <s v="OPTION ZBV DRIVER SCAN ACTIVATION"/>
    <s v="Boston Massachusetts"/>
    <n v="3154"/>
    <x v="0"/>
    <s v="Crude"/>
    <n v="1.0118031999999999E-2"/>
  </r>
  <r>
    <s v="S001121"/>
    <x v="5"/>
    <s v="PO150806"/>
    <s v="GRN201485"/>
    <n v="79203284"/>
    <s v="SPRING CLAMP RELAY SOCKET - DIN RAIL MOUNTING"/>
    <s v="Salford M5 4BE"/>
    <n v="103.6"/>
    <x v="2"/>
    <s v="Diesel"/>
    <n v="3.8331999999999998E-4"/>
  </r>
  <r>
    <s v="S026283"/>
    <x v="119"/>
    <s v="PO141426"/>
    <s v="GRN186976"/>
    <s v="340-1016-1"/>
    <s v="VERTICAL DETECTOR ENCLOSURE ASSY"/>
    <s v=" Newton Aycliffe DL5 6DW"/>
    <n v="302"/>
    <x v="1"/>
    <s v="Diesel"/>
    <n v="0.11173999999999999"/>
  </r>
  <r>
    <s v="S001121"/>
    <x v="5"/>
    <s v="PO149714"/>
    <s v="GRN201488"/>
    <s v="11700-4798"/>
    <s v="TERMINAL BASE ASSEMBLY"/>
    <s v="Salford M5 4BE"/>
    <n v="103.6"/>
    <x v="2"/>
    <s v="Diesel"/>
    <n v="3.8331999999999998E-4"/>
  </r>
  <r>
    <s v="S001121"/>
    <x v="5"/>
    <s v="PO149797"/>
    <s v="GRN201489"/>
    <s v="11700-4798"/>
    <s v="TERMINAL BASE ASSEMBLY"/>
    <s v="Salford M5 4BE"/>
    <n v="103.6"/>
    <x v="2"/>
    <s v="Diesel"/>
    <n v="3.8331999999999998E-4"/>
  </r>
  <r>
    <s v="S025431"/>
    <x v="0"/>
    <s v="PO142859"/>
    <s v="GRN201490"/>
    <s v="331-0754-2"/>
    <s v="SOURCE ASSEMBLY - 2 APERTURES WIDE"/>
    <s v="Boston Massachusetts"/>
    <n v="3154"/>
    <x v="0"/>
    <s v="Crude"/>
    <n v="1.0118031999999999E-2"/>
  </r>
  <r>
    <s v="S001121"/>
    <x v="5"/>
    <s v="PO149729"/>
    <s v="GRN201491"/>
    <n v="101027209"/>
    <s v="PLC POWER SUPPLY COMPACT I/O MODULE"/>
    <s v="Salford M5 4BE"/>
    <n v="103.6"/>
    <x v="2"/>
    <s v="Diesel"/>
    <n v="3.8331999999999998E-4"/>
  </r>
  <r>
    <s v="S001121"/>
    <x v="5"/>
    <s v="PO148114"/>
    <s v="GRN201492"/>
    <n v="101027209"/>
    <s v="PLC POWER SUPPLY COMPACT I/O MODULE"/>
    <s v="Salford M5 4BE"/>
    <n v="103.6"/>
    <x v="2"/>
    <s v="Diesel"/>
    <n v="3.8331999999999998E-4"/>
  </r>
  <r>
    <s v="S026283"/>
    <x v="119"/>
    <s v="PO138952"/>
    <s v="GRN187167"/>
    <s v="340-1017-1"/>
    <s v="HORIZONTAL DETECTOR ENCLOSURE WELDMENT"/>
    <s v=" Newton Aycliffe DL5 6DW"/>
    <n v="302"/>
    <x v="1"/>
    <s v="Diesel"/>
    <n v="0.11173999999999999"/>
  </r>
  <r>
    <s v="S001121"/>
    <x v="5"/>
    <s v="PO149797"/>
    <s v="GRN201500"/>
    <s v="11700-4798"/>
    <s v="TERMINAL BASE ASSEMBLY"/>
    <s v="Salford M5 4BE"/>
    <n v="103.6"/>
    <x v="2"/>
    <s v="Diesel"/>
    <n v="3.8331999999999998E-4"/>
  </r>
  <r>
    <s v="S026283"/>
    <x v="119"/>
    <s v="PO141426"/>
    <s v="GRN187229"/>
    <s v="340-1023-1"/>
    <s v="DETECTOR ENCLOSURE END PLATE"/>
    <s v=" Newton Aycliffe DL5 6DW"/>
    <n v="302"/>
    <x v="1"/>
    <s v="Diesel"/>
    <n v="0.11173999999999999"/>
  </r>
  <r>
    <s v="S026283"/>
    <x v="119"/>
    <s v="PO141426"/>
    <s v="GRN188630"/>
    <s v="340-1016-1"/>
    <s v="VERTICAL DETECTOR ENCLOSURE ASSY"/>
    <s v=" Newton Aycliffe DL5 6DW"/>
    <n v="302"/>
    <x v="1"/>
    <s v="Diesel"/>
    <n v="0.11173999999999999"/>
  </r>
  <r>
    <s v="S026283"/>
    <x v="119"/>
    <s v="PO138951"/>
    <s v="GRN188632"/>
    <s v="340-1017-1"/>
    <s v="HORIZONTAL DETECTOR ENCLOSURE WELDMENT"/>
    <s v=" Newton Aycliffe DL5 6DW"/>
    <n v="302"/>
    <x v="1"/>
    <s v="Diesel"/>
    <n v="0.11173999999999999"/>
  </r>
  <r>
    <s v="S023222"/>
    <x v="11"/>
    <s v="PO146369"/>
    <s v="GRN201513"/>
    <s v="11700-8868"/>
    <s v="CABLE 4 METERS M12-12 RKS TO RSS"/>
    <s v="Wickford SS11 8YT"/>
    <n v="390"/>
    <x v="2"/>
    <s v="Diesel"/>
    <n v="1.4430000000000001E-3"/>
  </r>
  <r>
    <s v="S023222"/>
    <x v="11"/>
    <s v="PO149851"/>
    <s v="GRN201514"/>
    <n v="101027049"/>
    <s v="POWER CABLE PUR JACKET RKM52-10-RSM52 - 10M"/>
    <s v="Wickford SS11 8YT"/>
    <n v="390"/>
    <x v="2"/>
    <s v="Diesel"/>
    <n v="1.4430000000000001E-3"/>
  </r>
  <r>
    <s v="S026283"/>
    <x v="119"/>
    <s v="PO142488"/>
    <s v="GRN188635"/>
    <s v="340-1023-1"/>
    <s v="DETECTOR ENCLOSURE END PLATE"/>
    <s v=" Newton Aycliffe DL5 6DW"/>
    <n v="302"/>
    <x v="1"/>
    <s v="Diesel"/>
    <n v="0.11173999999999999"/>
  </r>
  <r>
    <s v="S026283"/>
    <x v="119"/>
    <s v="PO142488"/>
    <s v="GRN188636"/>
    <s v="340-1024-1"/>
    <s v="DETECTOR ACCESS PANEL ASSY"/>
    <s v=" Newton Aycliffe DL5 6DW"/>
    <n v="302"/>
    <x v="1"/>
    <s v="Diesel"/>
    <n v="0.11173999999999999"/>
  </r>
  <r>
    <s v="S026283"/>
    <x v="119"/>
    <s v="PO142488"/>
    <s v="GRN189283"/>
    <s v="340-1016-1"/>
    <s v="VERTICAL DETECTOR ENCLOSURE ASSY"/>
    <s v=" Newton Aycliffe DL5 6DW"/>
    <n v="302"/>
    <x v="1"/>
    <s v="Diesel"/>
    <n v="0.11173999999999999"/>
  </r>
  <r>
    <s v="S026283"/>
    <x v="119"/>
    <s v="PO143128"/>
    <s v="GRN189285"/>
    <s v="340-1023-1"/>
    <s v="DETECTOR ENCLOSURE END PLATE"/>
    <s v=" Newton Aycliffe DL5 6DW"/>
    <n v="302"/>
    <x v="1"/>
    <s v="Diesel"/>
    <n v="0.11173999999999999"/>
  </r>
  <r>
    <s v="S026283"/>
    <x v="119"/>
    <s v="PO143128"/>
    <s v="GRN190556"/>
    <s v="340-1016-1"/>
    <s v="VERTICAL DETECTOR ENCLOSURE ASSY"/>
    <s v=" Newton Aycliffe DL5 6DW"/>
    <n v="302"/>
    <x v="1"/>
    <s v="Diesel"/>
    <n v="0.11173999999999999"/>
  </r>
  <r>
    <s v="S026283"/>
    <x v="119"/>
    <s v="PO143128"/>
    <s v="GRN191207"/>
    <s v="340-1016-1"/>
    <s v="VERTICAL DETECTOR ENCLOSURE ASSY"/>
    <s v=" Newton Aycliffe DL5 6DW"/>
    <n v="302"/>
    <x v="1"/>
    <s v="Diesel"/>
    <n v="0.11173999999999999"/>
  </r>
  <r>
    <s v="S026929"/>
    <x v="115"/>
    <s v="PO144559"/>
    <s v="GRN197186"/>
    <s v="340-1012-1"/>
    <s v="WELDMENT LINAC SUPPORT STRUCTURE"/>
    <s v="Oldham OL4 1LA"/>
    <n v="80.400000000000006"/>
    <x v="3"/>
    <s v="Diesel"/>
    <n v="8.1746700000000005E-2"/>
  </r>
  <r>
    <s v="S026283"/>
    <x v="119"/>
    <s v="PO138951"/>
    <s v="GRN191864"/>
    <s v="340-1016-1"/>
    <s v="VERTICAL DETECTOR ENCLOSURE WELDMENT"/>
    <s v=" Newton Aycliffe DL5 6DW"/>
    <n v="302"/>
    <x v="1"/>
    <s v="Diesel"/>
    <n v="0.11173999999999999"/>
  </r>
  <r>
    <s v="S026283"/>
    <x v="119"/>
    <s v="PO138952"/>
    <s v="GRN191866"/>
    <s v="340-1016-1"/>
    <s v="VERTICAL DETECTOR ENCLOSURE WELDMENT"/>
    <s v=" Newton Aycliffe DL5 6DW"/>
    <n v="302"/>
    <x v="1"/>
    <s v="Diesel"/>
    <n v="0.11173999999999999"/>
  </r>
  <r>
    <s v="S026283"/>
    <x v="119"/>
    <s v="PO143128"/>
    <s v="GRN193189"/>
    <s v="340-1017-1"/>
    <s v=" HORIZONTAL DETECTOR HOUSING"/>
    <s v=" Newton Aycliffe DL5 6DW"/>
    <n v="302"/>
    <x v="1"/>
    <s v="Diesel"/>
    <n v="0.11173999999999999"/>
  </r>
  <r>
    <s v="S026283"/>
    <x v="119"/>
    <s v="PO143128"/>
    <s v="GRN193192"/>
    <s v="340-1017-1"/>
    <s v=" HORIZONTAL DETECTOR HOUSING"/>
    <s v=" Newton Aycliffe DL5 6DW"/>
    <n v="302"/>
    <x v="1"/>
    <s v="Diesel"/>
    <n v="0.11173999999999999"/>
  </r>
  <r>
    <s v="S026283"/>
    <x v="119"/>
    <s v="PO143128"/>
    <s v="GRN193747"/>
    <s v="340-1017-1"/>
    <s v=" HORIZONTAL DETECTOR HOUSING"/>
    <s v=" Newton Aycliffe DL5 6DW"/>
    <n v="302"/>
    <x v="1"/>
    <s v="Diesel"/>
    <n v="0.11173999999999999"/>
  </r>
  <r>
    <s v="S024190"/>
    <x v="22"/>
    <s v="PO148400"/>
    <s v="GRN201539"/>
    <s v="340-1357-1"/>
    <s v="DOME CAMERA GASKET"/>
    <s v="Stockport SK4 2JT"/>
    <n v="22.2"/>
    <x v="1"/>
    <s v="Diesel"/>
    <n v="8.2140000000000008E-3"/>
  </r>
  <r>
    <s v="S026283"/>
    <x v="119"/>
    <s v="PO143128"/>
    <s v="GRN193748"/>
    <s v="340-1017-1"/>
    <s v=" HORIZONTAL DETECTOR HOUSING"/>
    <s v=" Newton Aycliffe DL5 6DW"/>
    <n v="302"/>
    <x v="1"/>
    <s v="Diesel"/>
    <n v="0.11173999999999999"/>
  </r>
  <r>
    <s v="S024190"/>
    <x v="22"/>
    <s v="PO149337"/>
    <s v="GRN201541"/>
    <n v="101017188"/>
    <s v="GASKET DETECTOR ACCESS PANEL"/>
    <s v="Stockport SK4 2JT"/>
    <n v="22.2"/>
    <x v="1"/>
    <s v="Diesel"/>
    <n v="8.2140000000000008E-3"/>
  </r>
  <r>
    <s v="S026283"/>
    <x v="119"/>
    <s v="PO143131"/>
    <s v="GRN194216"/>
    <s v="340-1016-1"/>
    <s v="VERTICAL DETECTOR ENCLOSURE ASSY"/>
    <s v=" Newton Aycliffe DL5 6DW"/>
    <n v="302"/>
    <x v="1"/>
    <s v="Diesel"/>
    <n v="0.11173999999999999"/>
  </r>
  <r>
    <s v="S023222"/>
    <x v="11"/>
    <s v="PO149920"/>
    <s v="GRN201544"/>
    <s v="11700-5431"/>
    <s v="CABLE 5 PIN UNSHLD 4 METER"/>
    <s v="Wickford SS11 8YT"/>
    <n v="390"/>
    <x v="2"/>
    <s v="Diesel"/>
    <n v="1.4430000000000001E-3"/>
  </r>
  <r>
    <s v="S026283"/>
    <x v="119"/>
    <s v="PO143128"/>
    <s v="GRN194218"/>
    <s v="340-1017-1"/>
    <s v=" HORIZONTAL DETECTOR HOUSING"/>
    <s v=" Newton Aycliffe DL5 6DW"/>
    <n v="302"/>
    <x v="1"/>
    <s v="Diesel"/>
    <n v="0.11173999999999999"/>
  </r>
  <r>
    <s v="S001121"/>
    <x v="5"/>
    <s v="PO147831"/>
    <s v="GRN201550"/>
    <n v="88257610"/>
    <s v="LEGEND PLATE ROUND EMERGENCY STOP YELLOW 60MM DIA"/>
    <s v="Salford M5 4BE"/>
    <n v="103.6"/>
    <x v="2"/>
    <s v="Diesel"/>
    <n v="3.8331999999999998E-4"/>
  </r>
  <r>
    <s v="S026283"/>
    <x v="119"/>
    <s v="PO143131"/>
    <s v="GRN194731"/>
    <s v="340-1016-1"/>
    <s v="VERTICAL DETECTOR ENCLOSURE ASSY"/>
    <s v=" Newton Aycliffe DL5 6DW"/>
    <n v="302"/>
    <x v="1"/>
    <s v="Diesel"/>
    <n v="0.11173999999999999"/>
  </r>
  <r>
    <s v="S026283"/>
    <x v="119"/>
    <s v="PO143131"/>
    <s v="GRN196615"/>
    <s v="340-1016-1"/>
    <s v="VERTICAL DETECTOR ENCLOSURE ASSY"/>
    <s v=" Newton Aycliffe DL5 6DW"/>
    <n v="302"/>
    <x v="1"/>
    <s v="Diesel"/>
    <n v="0.11173999999999999"/>
  </r>
  <r>
    <s v="S026283"/>
    <x v="119"/>
    <s v="PO143131"/>
    <s v="GRN197139"/>
    <s v="340-1016-1"/>
    <s v="VERTICAL DETECTOR ENCLOSURE ASSY"/>
    <s v=" Newton Aycliffe DL5 6DW"/>
    <n v="302"/>
    <x v="1"/>
    <s v="Diesel"/>
    <n v="0.11173999999999999"/>
  </r>
  <r>
    <s v="S026283"/>
    <x v="119"/>
    <s v="PO143133"/>
    <s v="GRN197141"/>
    <s v="340-1016-1"/>
    <s v="VERTICAL DETECTOR ENCLOSURE ASSY"/>
    <s v=" Newton Aycliffe DL5 6DW"/>
    <n v="302"/>
    <x v="1"/>
    <s v="Diesel"/>
    <n v="0.11173999999999999"/>
  </r>
  <r>
    <s v="S026283"/>
    <x v="119"/>
    <s v="PO143133"/>
    <s v="GRN198170"/>
    <s v="340-1016-1"/>
    <s v="VERTICAL DETECTOR ENCLOSURE ASSY"/>
    <s v=" Newton Aycliffe DL5 6DW"/>
    <n v="302"/>
    <x v="1"/>
    <s v="Diesel"/>
    <n v="0.11173999999999999"/>
  </r>
  <r>
    <s v="S025431"/>
    <x v="0"/>
    <s v="PO147264"/>
    <s v="GRN201565"/>
    <s v="GKR-4203"/>
    <s v="GATEKEEPER DUAL ILPA SOLUTION WITH EMBEDDED PROCES"/>
    <s v="Boston Massachusetts"/>
    <n v="3154"/>
    <x v="0"/>
    <s v="Crude"/>
    <n v="1.0118031999999999E-2"/>
  </r>
  <r>
    <s v="S026283"/>
    <x v="119"/>
    <s v="PO143133"/>
    <s v="GRN198596"/>
    <s v="340-1016-1"/>
    <s v="VERTICAL DETECTOR ENCLOSURE ASSY"/>
    <s v=" Newton Aycliffe DL5 6DW"/>
    <n v="302"/>
    <x v="1"/>
    <s v="Diesel"/>
    <n v="0.11173999999999999"/>
  </r>
  <r>
    <s v="S001571"/>
    <x v="10"/>
    <s v="PO149821"/>
    <s v="GRN201568"/>
    <n v="57205720"/>
    <s v="MOUNTING KIT 2"/>
    <s v="St Albans AL1 5BN"/>
    <n v="298"/>
    <x v="2"/>
    <s v="Diesel"/>
    <n v="1.1026E-3"/>
  </r>
  <r>
    <s v="S025431"/>
    <x v="0"/>
    <s v="PO150470"/>
    <s v="GRN201570"/>
    <s v="11540-0018"/>
    <s v="PASTE SILICONE DIELECTRIC"/>
    <s v="Boston Massachusetts"/>
    <n v="3154"/>
    <x v="0"/>
    <s v="Crude"/>
    <n v="1.0118031999999999E-2"/>
  </r>
  <r>
    <s v="S001047"/>
    <x v="9"/>
    <s v="PO144821"/>
    <s v="GRN201573"/>
    <s v="11701-3091"/>
    <s v="SILICON PD - CDW04 - 5X5X10 THK - 8X2 ELEM - M13"/>
    <s v="81300 Johor Bahru Malaysia"/>
    <n v="6781"/>
    <x v="4"/>
    <s v="Aviation"/>
    <n v="1.1924057587200001"/>
  </r>
  <r>
    <s v="S026283"/>
    <x v="119"/>
    <s v="PO143133"/>
    <s v="GRN199208"/>
    <s v="340-1016-1"/>
    <s v="VERTICAL DETECTOR ENCLOSURE ASSY"/>
    <s v=" Newton Aycliffe DL5 6DW"/>
    <n v="302"/>
    <x v="1"/>
    <s v="Diesel"/>
    <n v="0.11173999999999999"/>
  </r>
  <r>
    <s v="S025431"/>
    <x v="0"/>
    <s v="PO141640"/>
    <s v="GRN201577"/>
    <s v="332-6128-1"/>
    <s v="OPTION ZBV DRIVER SCAN ACTIVATION"/>
    <s v="Boston Massachusetts"/>
    <n v="3154"/>
    <x v="0"/>
    <s v="Crude"/>
    <n v="1.0118031999999999E-2"/>
  </r>
  <r>
    <s v="S026283"/>
    <x v="119"/>
    <s v="PO142490"/>
    <s v="GRN199955"/>
    <s v="340-1016-1"/>
    <s v="VERTICAL DETECTOR ENCLOSURE ASSY"/>
    <s v=" Newton Aycliffe DL5 6DW"/>
    <n v="302"/>
    <x v="1"/>
    <s v="Diesel"/>
    <n v="0.11173999999999999"/>
  </r>
  <r>
    <s v="S026283"/>
    <x v="119"/>
    <s v="PO145223"/>
    <s v="GRN199976"/>
    <s v="340-1016-1"/>
    <s v="VERTICAL DETECTOR ENCLOSURE ASSY"/>
    <s v=" Newton Aycliffe DL5 6DW"/>
    <n v="302"/>
    <x v="1"/>
    <s v="Diesel"/>
    <n v="0.11173999999999999"/>
  </r>
  <r>
    <s v="S026283"/>
    <x v="119"/>
    <s v="PO145224"/>
    <s v="GRN199977"/>
    <s v="340-1017-1"/>
    <s v=" HORIZONTAL DETECTOR HOUSING"/>
    <s v=" Newton Aycliffe DL5 6DW"/>
    <n v="302"/>
    <x v="1"/>
    <s v="Diesel"/>
    <n v="0.11173999999999999"/>
  </r>
  <r>
    <s v="S025431"/>
    <x v="0"/>
    <s v="PO150351"/>
    <s v="GRN201583"/>
    <s v="332-1283-1"/>
    <s v="CABLE ASSEMBLY DUAL PMT SIGNAL"/>
    <s v="Boston Massachusetts"/>
    <n v="3154"/>
    <x v="0"/>
    <s v="Crude"/>
    <n v="1.0118031999999999E-2"/>
  </r>
  <r>
    <s v="S002239"/>
    <x v="17"/>
    <s v="PO143492"/>
    <s v="GRN202117"/>
    <n v="101022020"/>
    <s v="TCU - HV, 3.0 ton, -40 to +55 C"/>
    <s v="UT 84104"/>
    <n v="4725"/>
    <x v="4"/>
    <s v="Aviation"/>
    <n v="8.3086819200000015"/>
  </r>
  <r>
    <s v="S002239"/>
    <x v="17"/>
    <s v="PO143492"/>
    <s v="GRN202140"/>
    <n v="101022020"/>
    <s v="TCU - HV, 3.0 ton, -40 to +55 C"/>
    <s v="UT 84104"/>
    <n v="4725"/>
    <x v="4"/>
    <s v="Aviation"/>
    <n v="8.3086819200000015"/>
  </r>
  <r>
    <s v="S002239"/>
    <x v="17"/>
    <s v="PO143492"/>
    <s v="GRN202745"/>
    <n v="101022020"/>
    <s v="TCU - HV, 3.0 ton, -40 to +55 C"/>
    <s v="UT 84104"/>
    <n v="4725"/>
    <x v="4"/>
    <s v="Aviation"/>
    <n v="8.3086819200000015"/>
  </r>
  <r>
    <s v="S002239"/>
    <x v="17"/>
    <s v="PO143492"/>
    <s v="GRN203090"/>
    <n v="101022020"/>
    <s v="TCU - HV, 3.0 ton, -40 to +55 C"/>
    <s v="UT 84104"/>
    <n v="4725"/>
    <x v="4"/>
    <s v="Aviation"/>
    <n v="8.3086819200000015"/>
  </r>
  <r>
    <s v="S026929"/>
    <x v="115"/>
    <s v="PO144560"/>
    <s v="GRN198347"/>
    <s v="340-1012-1"/>
    <s v="WELDMENT LINAC SUPPORT STRUCTURE"/>
    <s v="Oldham OL4 1LA"/>
    <n v="80.400000000000006"/>
    <x v="3"/>
    <s v="Diesel"/>
    <n v="8.1746700000000005E-2"/>
  </r>
  <r>
    <s v="S026929"/>
    <x v="115"/>
    <s v="PO144561"/>
    <s v="GRN199033"/>
    <s v="340-1012-1"/>
    <s v="WELDMENT LINAC SUPPORT STRUCTURE"/>
    <s v="Oldham OL4 1LA"/>
    <n v="80.400000000000006"/>
    <x v="3"/>
    <s v="Diesel"/>
    <n v="8.1746700000000005E-2"/>
  </r>
  <r>
    <s v="S026283"/>
    <x v="119"/>
    <s v="PO145225"/>
    <s v="GRN199978"/>
    <s v="340-1023-1"/>
    <s v="DETECTOR ENCLOSURE END PLATE"/>
    <s v=" Newton Aycliffe DL5 6DW"/>
    <n v="302"/>
    <x v="1"/>
    <s v="Diesel"/>
    <n v="0.11173999999999999"/>
  </r>
  <r>
    <s v="S026283"/>
    <x v="119"/>
    <s v="PO145226"/>
    <s v="GRN199980"/>
    <s v="340-1024-1"/>
    <s v="DETECTOR ACCESS PANEL ASSY"/>
    <s v=" Newton Aycliffe DL5 6DW"/>
    <n v="302"/>
    <x v="1"/>
    <s v="Diesel"/>
    <n v="0.11173999999999999"/>
  </r>
  <r>
    <s v="S026283"/>
    <x v="119"/>
    <s v="PO145225"/>
    <s v="GRN200340"/>
    <s v="340-1023-1"/>
    <s v="DETECTOR ENCLOSURE END PLATE"/>
    <s v=" Newton Aycliffe DL5 6DW"/>
    <n v="302"/>
    <x v="1"/>
    <s v="Diesel"/>
    <n v="0.11173999999999999"/>
  </r>
  <r>
    <s v="S025431"/>
    <x v="0"/>
    <s v="PO150525"/>
    <s v="GRN201599"/>
    <s v="332-1657-1"/>
    <s v="ASSY ZBV TRAFFIC LIGHT"/>
    <s v="Boston Massachusetts"/>
    <n v="3154"/>
    <x v="0"/>
    <s v="Crude"/>
    <n v="1.0118031999999999E-2"/>
  </r>
  <r>
    <s v="S026283"/>
    <x v="119"/>
    <s v="PO145225"/>
    <s v="GRN200341"/>
    <s v="340-1023-1"/>
    <s v="DETECTOR ENCLOSURE END PLATE"/>
    <s v=" Newton Aycliffe DL5 6DW"/>
    <n v="302"/>
    <x v="1"/>
    <s v="Diesel"/>
    <n v="0.11173999999999999"/>
  </r>
  <r>
    <s v="S026283"/>
    <x v="119"/>
    <s v="PO145226"/>
    <s v="GRN200342"/>
    <s v="340-1024-1"/>
    <s v="DETECTOR ACCESS PANEL ASSY"/>
    <s v=" Newton Aycliffe DL5 6DW"/>
    <n v="302"/>
    <x v="1"/>
    <s v="Diesel"/>
    <n v="0.11173999999999999"/>
  </r>
  <r>
    <s v="S026283"/>
    <x v="119"/>
    <s v="PO145224"/>
    <s v="GRN200343"/>
    <s v="340-1017-1"/>
    <s v=" HORIZONTAL DETECTOR HOUSING"/>
    <s v=" Newton Aycliffe DL5 6DW"/>
    <n v="302"/>
    <x v="1"/>
    <s v="Diesel"/>
    <n v="0.11173999999999999"/>
  </r>
  <r>
    <s v="S026283"/>
    <x v="119"/>
    <s v="PO145223"/>
    <s v="GRN200344"/>
    <s v="340-1016-1"/>
    <s v="VERTICAL DETECTOR ENCLOSURE ASSY"/>
    <s v=" Newton Aycliffe DL5 6DW"/>
    <n v="302"/>
    <x v="1"/>
    <s v="Diesel"/>
    <n v="0.11173999999999999"/>
  </r>
  <r>
    <s v="S026283"/>
    <x v="119"/>
    <s v="PO145223"/>
    <s v="GRN200932"/>
    <s v="340-1016-1"/>
    <s v="VERTICAL DETECTOR ENCLOSURE ASSY"/>
    <s v=" Newton Aycliffe DL5 6DW"/>
    <n v="302"/>
    <x v="1"/>
    <s v="Diesel"/>
    <n v="0.11173999999999999"/>
  </r>
  <r>
    <s v="S026283"/>
    <x v="119"/>
    <s v="PO145223"/>
    <s v="GRN200937"/>
    <s v="340-1016-1"/>
    <s v="VERTICAL DETECTOR ENCLOSURE ASSY"/>
    <s v=" Newton Aycliffe DL5 6DW"/>
    <n v="302"/>
    <x v="1"/>
    <s v="Diesel"/>
    <n v="0.11173999999999999"/>
  </r>
  <r>
    <s v="S026283"/>
    <x v="119"/>
    <s v="PO145224"/>
    <s v="GRN200942"/>
    <s v="340-1017-1"/>
    <s v=" HORIZONTAL DETECTOR HOUSING"/>
    <s v=" Newton Aycliffe DL5 6DW"/>
    <n v="302"/>
    <x v="1"/>
    <s v="Diesel"/>
    <n v="0.11173999999999999"/>
  </r>
  <r>
    <s v="S026283"/>
    <x v="119"/>
    <s v="PO145225"/>
    <s v="GRN200943"/>
    <s v="340-1023-1"/>
    <s v="DETECTOR ENCLOSURE END PLATE"/>
    <s v=" Newton Aycliffe DL5 6DW"/>
    <n v="302"/>
    <x v="1"/>
    <s v="Diesel"/>
    <n v="0.11173999999999999"/>
  </r>
  <r>
    <s v="S026283"/>
    <x v="119"/>
    <s v="PO145226"/>
    <s v="GRN200944"/>
    <s v="340-1024-1"/>
    <s v="DETECTOR ACCESS PANEL ASSY"/>
    <s v=" Newton Aycliffe DL5 6DW"/>
    <n v="302"/>
    <x v="1"/>
    <s v="Diesel"/>
    <n v="0.11173999999999999"/>
  </r>
  <r>
    <s v="S026929"/>
    <x v="115"/>
    <s v="PO144562"/>
    <s v="GRN199562"/>
    <s v="340-1012-1"/>
    <s v="WELDMENT LINAC SUPPORT STRUCTURE"/>
    <s v="Oldham OL4 1LA"/>
    <n v="80.400000000000006"/>
    <x v="3"/>
    <s v="Diesel"/>
    <n v="8.1746700000000005E-2"/>
  </r>
  <r>
    <s v="S026283"/>
    <x v="119"/>
    <s v="PO145223"/>
    <s v="GRN201324"/>
    <s v="340-1016-1"/>
    <s v="VERTICAL DETECTOR ENCLOSURE ASSY"/>
    <s v=" Newton Aycliffe DL5 6DW"/>
    <n v="302"/>
    <x v="1"/>
    <s v="Diesel"/>
    <n v="0.11173999999999999"/>
  </r>
  <r>
    <s v="S026283"/>
    <x v="119"/>
    <s v="PO145223"/>
    <s v="GRN201325"/>
    <s v="340-1016-1"/>
    <s v="VERTICAL DETECTOR ENCLOSURE ASSY"/>
    <s v=" Newton Aycliffe DL5 6DW"/>
    <n v="302"/>
    <x v="1"/>
    <s v="Diesel"/>
    <n v="0.11173999999999999"/>
  </r>
  <r>
    <s v="S026283"/>
    <x v="119"/>
    <s v="PO145224"/>
    <s v="GRN201326"/>
    <s v="340-1017-1"/>
    <s v=" HORIZONTAL DETECTOR HOUSING"/>
    <s v=" Newton Aycliffe DL5 6DW"/>
    <n v="302"/>
    <x v="1"/>
    <s v="Diesel"/>
    <n v="0.11173999999999999"/>
  </r>
  <r>
    <s v="S026889"/>
    <x v="35"/>
    <s v="PO145790"/>
    <s v="GRN201636"/>
    <s v="340-1480-1"/>
    <s v="HORIZ DET TRAY SHTMTL ASSY (INNER)"/>
    <s v="Stafford ST18 0PJ"/>
    <n v="50.6"/>
    <x v="2"/>
    <s v="Diesel"/>
    <n v="1.8722000000000001E-3"/>
  </r>
  <r>
    <s v="S026283"/>
    <x v="119"/>
    <s v="PO145225"/>
    <s v="GRN201327"/>
    <s v="340-1023-1"/>
    <s v="DETECTOR ENCLOSURE END PLATE"/>
    <s v=" Newton Aycliffe DL5 6DW"/>
    <n v="302"/>
    <x v="1"/>
    <s v="Diesel"/>
    <n v="0.11173999999999999"/>
  </r>
  <r>
    <s v="S026283"/>
    <x v="119"/>
    <s v="PO145226"/>
    <s v="GRN201330"/>
    <s v="340-1024-1"/>
    <s v="DETECTOR ACCESS PANEL ASSY"/>
    <s v=" Newton Aycliffe DL5 6DW"/>
    <n v="302"/>
    <x v="1"/>
    <s v="Diesel"/>
    <n v="0.11173999999999999"/>
  </r>
  <r>
    <s v="S026283"/>
    <x v="119"/>
    <s v="PO145223"/>
    <s v="GRN201728"/>
    <s v="340-1016-1"/>
    <s v="VERTICAL DETECTOR ENCLOSURE ASSY"/>
    <s v=" Newton Aycliffe DL5 6DW"/>
    <n v="302"/>
    <x v="1"/>
    <s v="Diesel"/>
    <n v="0.11173999999999999"/>
  </r>
  <r>
    <s v="S026283"/>
    <x v="119"/>
    <s v="PO145224"/>
    <s v="GRN201730"/>
    <s v="340-1017-1"/>
    <s v=" HORIZONTAL DETECTOR HOUSING"/>
    <s v=" Newton Aycliffe DL5 6DW"/>
    <n v="302"/>
    <x v="1"/>
    <s v="Diesel"/>
    <n v="0.11173999999999999"/>
  </r>
  <r>
    <s v="S026283"/>
    <x v="119"/>
    <s v="PO145225"/>
    <s v="GRN201731"/>
    <s v="340-1023-1"/>
    <s v="DETECTOR ENCLOSURE END PLATE"/>
    <s v=" Newton Aycliffe DL5 6DW"/>
    <n v="302"/>
    <x v="1"/>
    <s v="Diesel"/>
    <n v="0.11173999999999999"/>
  </r>
  <r>
    <s v="S026283"/>
    <x v="119"/>
    <s v="PO145226"/>
    <s v="GRN201733"/>
    <s v="340-1024-1"/>
    <s v="DETECTOR ACCESS PANEL ASSY"/>
    <s v=" Newton Aycliffe DL5 6DW"/>
    <n v="302"/>
    <x v="1"/>
    <s v="Diesel"/>
    <n v="0.11173999999999999"/>
  </r>
  <r>
    <s v="S026283"/>
    <x v="119"/>
    <s v="PO143128"/>
    <s v="GRN202404"/>
    <s v="340-1017-1"/>
    <s v=" HORIZONTAL DETECTOR HOUSING"/>
    <s v=" Newton Aycliffe DL5 6DW"/>
    <n v="302"/>
    <x v="1"/>
    <s v="Diesel"/>
    <n v="0.11173999999999999"/>
  </r>
  <r>
    <s v="S026283"/>
    <x v="119"/>
    <s v="PO145223"/>
    <s v="GRN202424"/>
    <s v="340-1016-1"/>
    <s v="VERTICAL DETECTOR ENCLOSURE ASSY"/>
    <s v=" Newton Aycliffe DL5 6DW"/>
    <n v="302"/>
    <x v="1"/>
    <s v="Diesel"/>
    <n v="0.11173999999999999"/>
  </r>
  <r>
    <s v="S026283"/>
    <x v="119"/>
    <s v="PO145224"/>
    <s v="GRN202426"/>
    <s v="340-1017-1"/>
    <s v=" HORIZONTAL DETECTOR HOUSING"/>
    <s v=" Newton Aycliffe DL5 6DW"/>
    <n v="302"/>
    <x v="1"/>
    <s v="Diesel"/>
    <n v="0.11173999999999999"/>
  </r>
  <r>
    <s v="S026283"/>
    <x v="119"/>
    <s v="PO145225"/>
    <s v="GRN202428"/>
    <s v="340-1023-1"/>
    <s v="DETECTOR ENCLOSURE END PLATE"/>
    <s v=" Newton Aycliffe DL5 6DW"/>
    <n v="302"/>
    <x v="1"/>
    <s v="Diesel"/>
    <n v="0.11173999999999999"/>
  </r>
  <r>
    <s v="S026283"/>
    <x v="119"/>
    <s v="PO145226"/>
    <s v="GRN202430"/>
    <s v="340-1024-1"/>
    <s v="DETECTOR ACCESS PANEL ASSY"/>
    <s v=" Newton Aycliffe DL5 6DW"/>
    <n v="302"/>
    <x v="1"/>
    <s v="Diesel"/>
    <n v="0.11173999999999999"/>
  </r>
  <r>
    <s v="S026283"/>
    <x v="119"/>
    <s v="PO145226"/>
    <s v="GRN203218"/>
    <s v="340-1024-1"/>
    <s v="DETECTOR ACCESS PANEL ASSY"/>
    <s v=" Newton Aycliffe DL5 6DW"/>
    <n v="302"/>
    <x v="1"/>
    <s v="Diesel"/>
    <n v="0.11173999999999999"/>
  </r>
  <r>
    <s v="S026283"/>
    <x v="119"/>
    <s v="PO145225"/>
    <s v="GRN203219"/>
    <s v="340-1023-1"/>
    <s v="DETECTOR ENCLOSURE END PLATE"/>
    <s v=" Newton Aycliffe DL5 6DW"/>
    <n v="302"/>
    <x v="1"/>
    <s v="Diesel"/>
    <n v="0.11173999999999999"/>
  </r>
  <r>
    <s v="S026283"/>
    <x v="119"/>
    <s v="PO145224"/>
    <s v="GRN203223"/>
    <s v="340-1017-1"/>
    <s v=" HORIZONTAL DETECTOR HOUSING"/>
    <s v=" Newton Aycliffe DL5 6DW"/>
    <n v="302"/>
    <x v="1"/>
    <s v="Diesel"/>
    <n v="0.11173999999999999"/>
  </r>
  <r>
    <s v="S026283"/>
    <x v="119"/>
    <s v="PO145223"/>
    <s v="GRN203234"/>
    <s v="340-1016-1"/>
    <s v="VERTICAL DETECTOR ENCLOSURE ASSY"/>
    <s v=" Newton Aycliffe DL5 6DW"/>
    <n v="302"/>
    <x v="1"/>
    <s v="Diesel"/>
    <n v="0.11173999999999999"/>
  </r>
  <r>
    <s v="S026283"/>
    <x v="119"/>
    <s v="PO145223"/>
    <s v="GRN203884"/>
    <s v="340-1016-1"/>
    <s v="VERTICAL DETECTOR ENCLOSURE ASSY"/>
    <s v=" Newton Aycliffe DL5 6DW"/>
    <n v="302"/>
    <x v="1"/>
    <s v="Diesel"/>
    <n v="0.11173999999999999"/>
  </r>
  <r>
    <s v="S026283"/>
    <x v="119"/>
    <s v="PO145224"/>
    <s v="GRN203887"/>
    <s v="340-1017-1"/>
    <s v=" HORIZONTAL DETECTOR HOUSING"/>
    <s v=" Newton Aycliffe DL5 6DW"/>
    <n v="302"/>
    <x v="1"/>
    <s v="Diesel"/>
    <n v="0.11173999999999999"/>
  </r>
  <r>
    <s v="S026283"/>
    <x v="119"/>
    <s v="PO145225"/>
    <s v="GRN203889"/>
    <s v="340-1023-1"/>
    <s v="DETECTOR ENCLOSURE END PLATE"/>
    <s v=" Newton Aycliffe DL5 6DW"/>
    <n v="302"/>
    <x v="1"/>
    <s v="Diesel"/>
    <n v="0.11173999999999999"/>
  </r>
  <r>
    <s v="S026283"/>
    <x v="119"/>
    <s v="PO145226"/>
    <s v="GRN203891"/>
    <s v="340-1024-1"/>
    <s v="DETECTOR ACCESS PANEL ASSY"/>
    <s v=" Newton Aycliffe DL5 6DW"/>
    <n v="302"/>
    <x v="1"/>
    <s v="Diesel"/>
    <n v="0.11173999999999999"/>
  </r>
  <r>
    <s v="S026283"/>
    <x v="119"/>
    <s v="PO145223"/>
    <s v="GRN204831"/>
    <s v="340-1016-1"/>
    <s v="VERTICAL DETECTOR ENCLOSURE ASSY"/>
    <s v=" Newton Aycliffe DL5 6DW"/>
    <n v="302"/>
    <x v="1"/>
    <s v="Diesel"/>
    <n v="0.11173999999999999"/>
  </r>
  <r>
    <s v="S026283"/>
    <x v="119"/>
    <s v="PO145226"/>
    <s v="GRN204832"/>
    <s v="340-1024-1"/>
    <s v="DETECTOR ACCESS PANEL ASSY"/>
    <s v=" Newton Aycliffe DL5 6DW"/>
    <n v="302"/>
    <x v="1"/>
    <s v="Diesel"/>
    <n v="0.11173999999999999"/>
  </r>
  <r>
    <s v="S026283"/>
    <x v="119"/>
    <s v="PO145225"/>
    <s v="GRN204833"/>
    <s v="340-1023-1"/>
    <s v="DETECTOR ENCLOSURE END PLATE"/>
    <s v=" Newton Aycliffe DL5 6DW"/>
    <n v="302"/>
    <x v="1"/>
    <s v="Diesel"/>
    <n v="0.11173999999999999"/>
  </r>
  <r>
    <s v="S026283"/>
    <x v="119"/>
    <s v="PO145224"/>
    <s v="GRN204834"/>
    <s v="340-1017-1"/>
    <s v=" HORIZONTAL DETECTOR HOUSING"/>
    <s v=" Newton Aycliffe DL5 6DW"/>
    <n v="302"/>
    <x v="1"/>
    <s v="Diesel"/>
    <n v="0.11173999999999999"/>
  </r>
  <r>
    <s v="S026283"/>
    <x v="119"/>
    <s v="PO145223"/>
    <s v="GRN204842"/>
    <s v="340-1016-1"/>
    <s v="VERTICAL DETECTOR ENCLOSURE ASSY"/>
    <s v=" Newton Aycliffe DL5 6DW"/>
    <n v="302"/>
    <x v="1"/>
    <s v="Diesel"/>
    <n v="0.11173999999999999"/>
  </r>
  <r>
    <s v="S000892"/>
    <x v="16"/>
    <s v="PO150913"/>
    <s v="GRN201693"/>
    <s v="11553-0338"/>
    <s v="CONN RCPT HSG 2 CIRCUITS 2ROW MINI-FIT JR"/>
    <s v="Stockport SK4 2JT"/>
    <n v="55"/>
    <x v="2"/>
    <s v="Diesel"/>
    <n v="2.0350000000000001E-4"/>
  </r>
  <r>
    <s v="S026283"/>
    <x v="119"/>
    <s v="PO145226"/>
    <s v="GRN204843"/>
    <s v="340-1024-1"/>
    <s v="DETECTOR ACCESS PANEL ASSY"/>
    <s v=" Newton Aycliffe DL5 6DW"/>
    <n v="302"/>
    <x v="1"/>
    <s v="Diesel"/>
    <n v="0.11173999999999999"/>
  </r>
  <r>
    <s v="S001121"/>
    <x v="5"/>
    <s v="PO145204"/>
    <s v="GRN201709"/>
    <n v="50205993"/>
    <s v="1492 JUMPER BARS CJR NO COVER 8 3 POLE BLACK"/>
    <s v="Salford M5 4BE"/>
    <n v="103.6"/>
    <x v="2"/>
    <s v="Diesel"/>
    <n v="3.8331999999999998E-4"/>
  </r>
  <r>
    <s v="S026283"/>
    <x v="119"/>
    <s v="PO145225"/>
    <s v="GRN204844"/>
    <s v="340-1023-1"/>
    <s v="DETECTOR ENCLOSURE END PLATE"/>
    <s v=" Newton Aycliffe DL5 6DW"/>
    <n v="302"/>
    <x v="1"/>
    <s v="Diesel"/>
    <n v="0.11173999999999999"/>
  </r>
  <r>
    <s v="S026283"/>
    <x v="119"/>
    <s v="PO145224"/>
    <s v="GRN204845"/>
    <s v="340-1017-1"/>
    <s v=" HORIZONTAL DETECTOR HOUSING"/>
    <s v=" Newton Aycliffe DL5 6DW"/>
    <n v="302"/>
    <x v="1"/>
    <s v="Diesel"/>
    <n v="0.11173999999999999"/>
  </r>
  <r>
    <s v="S023844"/>
    <x v="120"/>
    <s v="PO147363"/>
    <s v="GRN192873"/>
    <n v="101029088"/>
    <s v="T60 STEP INFIL (WITHOUT BX OPTION)"/>
    <s v="Knypersley ST8 7PL"/>
    <n v="0.2"/>
    <x v="1"/>
    <s v="Diesel"/>
    <n v="7.3999999999999996E-5"/>
  </r>
  <r>
    <s v="S023844"/>
    <x v="120"/>
    <s v="PO147368"/>
    <s v="GRN192875"/>
    <n v="101036327"/>
    <s v="SHELF UNIT"/>
    <s v="Knypersley ST8 7PL"/>
    <n v="0.2"/>
    <x v="1"/>
    <s v="Diesel"/>
    <n v="7.3999999999999996E-5"/>
  </r>
  <r>
    <s v="S023844"/>
    <x v="120"/>
    <s v="PO147370"/>
    <s v="GRN192876"/>
    <n v="101035916"/>
    <s v="NETWORK SWITCH WALL CUPBOARD - M60"/>
    <s v="Knypersley ST8 7PL"/>
    <n v="0.2"/>
    <x v="1"/>
    <s v="Diesel"/>
    <n v="7.3999999999999996E-5"/>
  </r>
  <r>
    <s v="S023844"/>
    <x v="120"/>
    <s v="PO147371"/>
    <s v="GRN192878"/>
    <n v="101035927"/>
    <s v="INTERIOR POD SHELF FOR RAD NUKE HOUSING - M60/ T60"/>
    <s v="Knypersley ST8 7PL"/>
    <n v="0.2"/>
    <x v="1"/>
    <s v="Diesel"/>
    <n v="7.3999999999999996E-5"/>
  </r>
  <r>
    <s v="S000892"/>
    <x v="16"/>
    <s v="PO150913"/>
    <s v="GRN201719"/>
    <n v="101023013"/>
    <s v="BLACK STRAIN RELIEF HOOD FOR RJ45 PLUG"/>
    <s v="Stockport SK4 2JT"/>
    <n v="55"/>
    <x v="2"/>
    <s v="Diesel"/>
    <n v="2.0350000000000001E-4"/>
  </r>
  <r>
    <s v="S023844"/>
    <x v="120"/>
    <s v="PO147374"/>
    <s v="GRN192879"/>
    <n v="101048224"/>
    <s v="MOTOROLA RADIO BASE HOUSING"/>
    <s v="Knypersley ST8 7PL"/>
    <n v="0.2"/>
    <x v="1"/>
    <s v="Diesel"/>
    <n v="7.3999999999999996E-5"/>
  </r>
  <r>
    <s v="S023844"/>
    <x v="120"/>
    <s v="PO147576"/>
    <s v="GRN192881"/>
    <s v="363-1096-1"/>
    <s v="T60 DESKTOP  OPERATOR 3 POSITION"/>
    <s v="Knypersley ST8 7PL"/>
    <n v="0.2"/>
    <x v="1"/>
    <s v="Diesel"/>
    <n v="7.3999999999999996E-5"/>
  </r>
  <r>
    <s v="S023844"/>
    <x v="120"/>
    <s v="PO147621"/>
    <s v="GRN192882"/>
    <n v="101027729"/>
    <s v="M60-BX SHELF BACKSPLASH"/>
    <s v="Knypersley ST8 7PL"/>
    <n v="0.2"/>
    <x v="1"/>
    <s v="Diesel"/>
    <n v="7.3999999999999996E-5"/>
  </r>
  <r>
    <s v="S023844"/>
    <x v="120"/>
    <s v="PO147717"/>
    <s v="GRN192883"/>
    <s v="363-1069-1"/>
    <s v="T60 DESKTOP  OPERATORS  1 &amp; 2 POSITIONS"/>
    <s v="Knypersley ST8 7PL"/>
    <n v="0.2"/>
    <x v="1"/>
    <s v="Diesel"/>
    <n v="7.3999999999999996E-5"/>
  </r>
  <r>
    <s v="S023844"/>
    <x v="120"/>
    <s v="PO147375"/>
    <s v="GRN192941"/>
    <n v="101036648"/>
    <s v="BLANKING PANEL"/>
    <s v="Knypersley ST8 7PL"/>
    <n v="0.2"/>
    <x v="1"/>
    <s v="Diesel"/>
    <n v="7.3999999999999996E-5"/>
  </r>
  <r>
    <s v="S023844"/>
    <x v="120"/>
    <s v="PO147373"/>
    <s v="GRN192944"/>
    <n v="101036309"/>
    <s v="KICK PANEL"/>
    <s v="Knypersley ST8 7PL"/>
    <n v="0.2"/>
    <x v="1"/>
    <s v="Diesel"/>
    <n v="7.3999999999999996E-5"/>
  </r>
  <r>
    <s v="S023844"/>
    <x v="120"/>
    <s v="PO147372"/>
    <s v="GRN192947"/>
    <n v="101036650"/>
    <s v="SWITCH CUPBOARD FILL-IN PANEL"/>
    <s v="Knypersley ST8 7PL"/>
    <n v="0.2"/>
    <x v="1"/>
    <s v="Diesel"/>
    <n v="7.3999999999999996E-5"/>
  </r>
  <r>
    <s v="S023844"/>
    <x v="120"/>
    <s v="PO147363"/>
    <s v="GRN192949"/>
    <s v="356-1108-1"/>
    <s v="M60 STORAGE / AMENITY CUPBOARD CARCASS"/>
    <s v="Knypersley ST8 7PL"/>
    <n v="0.2"/>
    <x v="1"/>
    <s v="Diesel"/>
    <n v="7.3999999999999996E-5"/>
  </r>
  <r>
    <s v="S023222"/>
    <x v="11"/>
    <s v="PO147446"/>
    <s v="GRN201732"/>
    <n v="101027038"/>
    <s v="M12 ETHERNET CABLE RSSD-RSSD-4416 - 10M LONG"/>
    <s v="Wickford SS11 8YT"/>
    <n v="390"/>
    <x v="2"/>
    <s v="Diesel"/>
    <n v="1.4430000000000001E-3"/>
  </r>
  <r>
    <s v="S023844"/>
    <x v="120"/>
    <s v="PO147375"/>
    <s v="GRN192952"/>
    <n v="101036648"/>
    <s v="BLANKING PANEL"/>
    <s v="Knypersley ST8 7PL"/>
    <n v="0.2"/>
    <x v="1"/>
    <s v="Diesel"/>
    <n v="7.3999999999999996E-5"/>
  </r>
  <r>
    <s v="S023844"/>
    <x v="120"/>
    <s v="PO147367"/>
    <s v="GRN192959"/>
    <n v="101036744"/>
    <s v="POD STORAGE CUPBOARD OPTION"/>
    <s v="Knypersley ST8 7PL"/>
    <n v="0.2"/>
    <x v="1"/>
    <s v="Diesel"/>
    <n v="7.3999999999999996E-5"/>
  </r>
  <r>
    <s v="S023844"/>
    <x v="120"/>
    <s v="PO147621"/>
    <s v="GRN192962"/>
    <s v="356-1081-1"/>
    <s v="M60-ZBX WORKSTATION KICK PANEL"/>
    <s v="Knypersley ST8 7PL"/>
    <n v="0.2"/>
    <x v="1"/>
    <s v="Diesel"/>
    <n v="7.3999999999999996E-5"/>
  </r>
  <r>
    <s v="S023844"/>
    <x v="120"/>
    <s v="PO147368"/>
    <s v="GRN192965"/>
    <n v="101036327"/>
    <s v="SHELF UNIT"/>
    <s v="Knypersley ST8 7PL"/>
    <n v="0.2"/>
    <x v="1"/>
    <s v="Diesel"/>
    <n v="7.3999999999999996E-5"/>
  </r>
  <r>
    <s v="S023844"/>
    <x v="120"/>
    <s v="PO147369"/>
    <s v="GRN193076"/>
    <n v="101036340"/>
    <s v="OPERATORS CABIN DESKTOP - M60"/>
    <s v="Knypersley ST8 7PL"/>
    <n v="0.2"/>
    <x v="1"/>
    <s v="Diesel"/>
    <n v="7.3999999999999996E-5"/>
  </r>
  <r>
    <s v="S023222"/>
    <x v="11"/>
    <s v="PO149744"/>
    <s v="GRN201743"/>
    <n v="101027070"/>
    <s v="ETHERNET CABLE PUR JACKET RSSD-RJ45S-4414-10M"/>
    <s v="Wickford SS11 8YT"/>
    <n v="390"/>
    <x v="2"/>
    <s v="Diesel"/>
    <n v="1.4430000000000001E-3"/>
  </r>
  <r>
    <s v="S023844"/>
    <x v="120"/>
    <s v="PO148421"/>
    <s v="GRN194923"/>
    <n v="101029266"/>
    <s v="T60 WORKTOP LONG UPSTAND"/>
    <s v="Knypersley ST8 7PL"/>
    <n v="0.2"/>
    <x v="1"/>
    <s v="Diesel"/>
    <n v="7.3999999999999996E-5"/>
  </r>
  <r>
    <s v="S001121"/>
    <x v="5"/>
    <s v="PO148064"/>
    <s v="GRN201745"/>
    <n v="51200797"/>
    <s v="INTEGRATED LED LATCH MOUNT 24V AC/DC RED"/>
    <s v="Salford M5 4BE"/>
    <n v="103.6"/>
    <x v="2"/>
    <s v="Diesel"/>
    <n v="3.8331999999999998E-4"/>
  </r>
  <r>
    <s v="S001121"/>
    <x v="5"/>
    <s v="PO150878"/>
    <s v="GRN201746"/>
    <s v="11700-4798"/>
    <s v="TERMINAL BASE ASSEMBLY"/>
    <s v="Salford M5 4BE"/>
    <n v="103.6"/>
    <x v="2"/>
    <s v="Diesel"/>
    <n v="3.8331999999999998E-4"/>
  </r>
  <r>
    <s v="S001121"/>
    <x v="5"/>
    <s v="PO149279"/>
    <s v="GRN201747"/>
    <n v="5145010"/>
    <s v="INSPECTION DOOR INT SWITCH 2 X N/C SLIM MAGNETIC"/>
    <s v="Salford M5 4BE"/>
    <n v="103.6"/>
    <x v="2"/>
    <s v="Diesel"/>
    <n v="3.8331999999999998E-4"/>
  </r>
  <r>
    <s v="S026929"/>
    <x v="115"/>
    <s v="PO145079"/>
    <s v="GRN201315"/>
    <s v="340-1012-1"/>
    <s v="WELDMENT LINAC SUPPORT STRUCTURE"/>
    <s v="Oldham OL4 1LA"/>
    <n v="80.400000000000006"/>
    <x v="3"/>
    <s v="Diesel"/>
    <n v="8.1746700000000005E-2"/>
  </r>
  <r>
    <s v="S001121"/>
    <x v="5"/>
    <s v="PO147992"/>
    <s v="GRN201749"/>
    <n v="51200794"/>
    <s v="1 HOLE YELLOW PLASTIC ENCLOSURE METRIC CONDUIT KNO"/>
    <s v="Salford M5 4BE"/>
    <n v="103.6"/>
    <x v="2"/>
    <s v="Diesel"/>
    <n v="3.8331999999999998E-4"/>
  </r>
  <r>
    <s v="S023844"/>
    <x v="120"/>
    <s v="PO147375"/>
    <s v="GRN194926"/>
    <n v="101036648"/>
    <s v="BLANKING PANEL"/>
    <s v="Knypersley ST8 7PL"/>
    <n v="0.2"/>
    <x v="1"/>
    <s v="Diesel"/>
    <n v="7.3999999999999996E-5"/>
  </r>
  <r>
    <s v="S023844"/>
    <x v="120"/>
    <s v="PO147374"/>
    <s v="GRN194927"/>
    <n v="101048224"/>
    <s v="MOTOROLA RADIO BASE HOUSING"/>
    <s v="Knypersley ST8 7PL"/>
    <n v="0.2"/>
    <x v="1"/>
    <s v="Diesel"/>
    <n v="7.3999999999999996E-5"/>
  </r>
  <r>
    <s v="S023844"/>
    <x v="120"/>
    <s v="PO147373"/>
    <s v="GRN194928"/>
    <n v="101036309"/>
    <s v="KICK PANEL"/>
    <s v="Knypersley ST8 7PL"/>
    <n v="0.2"/>
    <x v="1"/>
    <s v="Diesel"/>
    <n v="7.3999999999999996E-5"/>
  </r>
  <r>
    <s v="S023844"/>
    <x v="120"/>
    <s v="PO147372"/>
    <s v="GRN194930"/>
    <n v="101036650"/>
    <s v="SWITCH CUPBOARD FILL-IN PANEL"/>
    <s v="Knypersley ST8 7PL"/>
    <n v="0.2"/>
    <x v="1"/>
    <s v="Diesel"/>
    <n v="7.3999999999999996E-5"/>
  </r>
  <r>
    <s v="S023844"/>
    <x v="120"/>
    <s v="PO147371"/>
    <s v="GRN194931"/>
    <n v="101035927"/>
    <s v="INTERIOR POD SHELF FOR RAD NUKE HOUSING - M60/ T60"/>
    <s v="Knypersley ST8 7PL"/>
    <n v="0.2"/>
    <x v="1"/>
    <s v="Diesel"/>
    <n v="7.3999999999999996E-5"/>
  </r>
  <r>
    <s v="S023844"/>
    <x v="120"/>
    <s v="PO147370"/>
    <s v="GRN194933"/>
    <n v="101035916"/>
    <s v="NETWORK SWITCH WALL CUPBOARD - M60"/>
    <s v="Knypersley ST8 7PL"/>
    <n v="0.2"/>
    <x v="1"/>
    <s v="Diesel"/>
    <n v="7.3999999999999996E-5"/>
  </r>
  <r>
    <s v="S023844"/>
    <x v="120"/>
    <s v="PO147369"/>
    <s v="GRN194935"/>
    <n v="101036340"/>
    <s v="OPERATORS CABIN DESKTOP - M60"/>
    <s v="Knypersley ST8 7PL"/>
    <n v="0.2"/>
    <x v="1"/>
    <s v="Diesel"/>
    <n v="7.3999999999999996E-5"/>
  </r>
  <r>
    <s v="S026929"/>
    <x v="115"/>
    <s v="PO145080"/>
    <s v="GRN201763"/>
    <s v="340-1012-1"/>
    <s v="WELDMENT LINAC SUPPORT STRUCTURE"/>
    <s v="Oldham OL4 1LA"/>
    <n v="80.400000000000006"/>
    <x v="3"/>
    <s v="Diesel"/>
    <n v="8.1746700000000005E-2"/>
  </r>
  <r>
    <s v="S023844"/>
    <x v="120"/>
    <s v="PO147368"/>
    <s v="GRN194936"/>
    <n v="101036327"/>
    <s v="SHELF UNIT"/>
    <s v="Knypersley ST8 7PL"/>
    <n v="0.2"/>
    <x v="1"/>
    <s v="Diesel"/>
    <n v="7.3999999999999996E-5"/>
  </r>
  <r>
    <s v="S023844"/>
    <x v="120"/>
    <s v="PO147367"/>
    <s v="GRN194938"/>
    <n v="101036744"/>
    <s v="POD STORAGE CUPBOARD OPTION"/>
    <s v="Knypersley ST8 7PL"/>
    <n v="0.2"/>
    <x v="1"/>
    <s v="Diesel"/>
    <n v="7.3999999999999996E-5"/>
  </r>
  <r>
    <s v="S023844"/>
    <x v="120"/>
    <s v="PO147367"/>
    <s v="GRN196295"/>
    <n v="101036744"/>
    <s v="POD STORAGE CUPBOARD OPTION"/>
    <s v="Knypersley ST8 7PL"/>
    <n v="0.2"/>
    <x v="1"/>
    <s v="Diesel"/>
    <n v="7.3999999999999996E-5"/>
  </r>
  <r>
    <s v="S023844"/>
    <x v="120"/>
    <s v="PO147368"/>
    <s v="GRN196296"/>
    <n v="101036327"/>
    <s v="SHELF UNIT"/>
    <s v="Knypersley ST8 7PL"/>
    <n v="0.2"/>
    <x v="1"/>
    <s v="Diesel"/>
    <n v="7.3999999999999996E-5"/>
  </r>
  <r>
    <s v="S023844"/>
    <x v="120"/>
    <s v="PO147369"/>
    <s v="GRN196297"/>
    <n v="101036340"/>
    <s v="OPERATORS CABIN DESKTOP - M60"/>
    <s v="Knypersley ST8 7PL"/>
    <n v="0.2"/>
    <x v="1"/>
    <s v="Diesel"/>
    <n v="7.3999999999999996E-5"/>
  </r>
  <r>
    <s v="S023844"/>
    <x v="120"/>
    <s v="PO147370"/>
    <s v="GRN196298"/>
    <n v="101035916"/>
    <s v="NETWORK SWITCH WALL CUPBOARD - M60"/>
    <s v="Knypersley ST8 7PL"/>
    <n v="0.2"/>
    <x v="1"/>
    <s v="Diesel"/>
    <n v="7.3999999999999996E-5"/>
  </r>
  <r>
    <s v="S023844"/>
    <x v="120"/>
    <s v="PO147371"/>
    <s v="GRN196301"/>
    <n v="101035927"/>
    <s v="INTERIOR POD SHELF FOR RAD NUKE HOUSING - M60/ T60"/>
    <s v="Knypersley ST8 7PL"/>
    <n v="0.2"/>
    <x v="1"/>
    <s v="Diesel"/>
    <n v="7.3999999999999996E-5"/>
  </r>
  <r>
    <s v="S023844"/>
    <x v="120"/>
    <s v="PO147372"/>
    <s v="GRN196302"/>
    <n v="101036650"/>
    <s v="SWITCH CUPBOARD FILL-IN PANEL"/>
    <s v="Knypersley ST8 7PL"/>
    <n v="0.2"/>
    <x v="1"/>
    <s v="Diesel"/>
    <n v="7.3999999999999996E-5"/>
  </r>
  <r>
    <s v="S023844"/>
    <x v="120"/>
    <s v="PO147373"/>
    <s v="GRN196303"/>
    <n v="101036309"/>
    <s v="KICK PANEL"/>
    <s v="Knypersley ST8 7PL"/>
    <n v="0.2"/>
    <x v="1"/>
    <s v="Diesel"/>
    <n v="7.3999999999999996E-5"/>
  </r>
  <r>
    <s v="S023844"/>
    <x v="120"/>
    <s v="PO147374"/>
    <s v="GRN196304"/>
    <n v="101048224"/>
    <s v="MOTOROLA RADIO BASE HOUSING"/>
    <s v="Knypersley ST8 7PL"/>
    <n v="0.2"/>
    <x v="1"/>
    <s v="Diesel"/>
    <n v="7.3999999999999996E-5"/>
  </r>
  <r>
    <s v="S023844"/>
    <x v="120"/>
    <s v="PO147375"/>
    <s v="GRN196305"/>
    <n v="101036648"/>
    <s v="BLANKING PANEL"/>
    <s v="Knypersley ST8 7PL"/>
    <n v="0.2"/>
    <x v="1"/>
    <s v="Diesel"/>
    <n v="7.3999999999999996E-5"/>
  </r>
  <r>
    <s v="S023844"/>
    <x v="120"/>
    <s v="PO147621"/>
    <s v="GRN196306"/>
    <n v="101027729"/>
    <s v="M60-BX SHELF BACKSPLASH"/>
    <s v="Knypersley ST8 7PL"/>
    <n v="0.2"/>
    <x v="1"/>
    <s v="Diesel"/>
    <n v="7.3999999999999996E-5"/>
  </r>
  <r>
    <s v="S023844"/>
    <x v="120"/>
    <s v="PO148043"/>
    <s v="GRN196576"/>
    <n v="101031782"/>
    <s v="POD DOOR INNER PANEL"/>
    <s v="Knypersley ST8 7PL"/>
    <n v="0.2"/>
    <x v="1"/>
    <s v="Diesel"/>
    <n v="7.3999999999999996E-5"/>
  </r>
  <r>
    <s v="S023844"/>
    <x v="120"/>
    <s v="PO148716"/>
    <s v="GRN196735"/>
    <n v="101027724"/>
    <s v="M60-BX SHELF WORKTOP"/>
    <s v="Knypersley ST8 7PL"/>
    <n v="0.2"/>
    <x v="1"/>
    <s v="Diesel"/>
    <n v="7.3999999999999996E-5"/>
  </r>
  <r>
    <s v="S023844"/>
    <x v="120"/>
    <s v="PO148717"/>
    <s v="GRN196739"/>
    <n v="101027724"/>
    <s v="M60-BX SHELF WORKTOP"/>
    <s v="Knypersley ST8 7PL"/>
    <n v="0.2"/>
    <x v="1"/>
    <s v="Diesel"/>
    <n v="7.3999999999999996E-5"/>
  </r>
  <r>
    <s v="S001121"/>
    <x v="5"/>
    <s v="PO149846"/>
    <s v="GRN201781"/>
    <s v="11700-4798"/>
    <s v="TERMINAL BASE ASSEMBLY"/>
    <s v="Salford M5 4BE"/>
    <n v="103.6"/>
    <x v="2"/>
    <s v="Diesel"/>
    <n v="3.8331999999999998E-4"/>
  </r>
  <r>
    <s v="S023844"/>
    <x v="120"/>
    <s v="PO149150"/>
    <s v="GRN196852"/>
    <n v="101027721"/>
    <s v="M60-BX WALL CUPBOARD A D COACH SYSTEMS"/>
    <s v="Knypersley ST8 7PL"/>
    <n v="0.2"/>
    <x v="1"/>
    <s v="Diesel"/>
    <n v="7.3999999999999996E-5"/>
  </r>
  <r>
    <s v="S023844"/>
    <x v="120"/>
    <s v="PO147371"/>
    <s v="GRN198068"/>
    <n v="101035927"/>
    <s v="INTERIOR POD SHELF FOR RAD NUKE HOUSING - M60/ T60"/>
    <s v="Knypersley ST8 7PL"/>
    <n v="0.2"/>
    <x v="1"/>
    <s v="Diesel"/>
    <n v="7.3999999999999996E-5"/>
  </r>
  <r>
    <s v="S023844"/>
    <x v="120"/>
    <s v="PO147373"/>
    <s v="GRN198069"/>
    <n v="101036309"/>
    <s v="KICK PANEL"/>
    <s v="Knypersley ST8 7PL"/>
    <n v="0.2"/>
    <x v="1"/>
    <s v="Diesel"/>
    <n v="7.3999999999999996E-5"/>
  </r>
  <r>
    <s v="S023844"/>
    <x v="120"/>
    <s v="PO147363"/>
    <s v="GRN198070"/>
    <n v="101029088"/>
    <s v="T60 STEP INFIL (WITHOUT BX OPTION)"/>
    <s v="Knypersley ST8 7PL"/>
    <n v="0.2"/>
    <x v="1"/>
    <s v="Diesel"/>
    <n v="7.3999999999999996E-5"/>
  </r>
  <r>
    <s v="S023844"/>
    <x v="120"/>
    <s v="PO147717"/>
    <s v="GRN198071"/>
    <s v="363-1069-1"/>
    <s v="T60 DESKTOP  OPERATORS  1 &amp; 2 POSITIONS"/>
    <s v="Knypersley ST8 7PL"/>
    <n v="0.2"/>
    <x v="1"/>
    <s v="Diesel"/>
    <n v="7.3999999999999996E-5"/>
  </r>
  <r>
    <s v="S023844"/>
    <x v="120"/>
    <s v="PO148043"/>
    <s v="GRN198072"/>
    <n v="101031782"/>
    <s v="POD DOOR INNER PANEL"/>
    <s v="Knypersley ST8 7PL"/>
    <n v="0.2"/>
    <x v="1"/>
    <s v="Diesel"/>
    <n v="7.3999999999999996E-5"/>
  </r>
  <r>
    <s v="S023844"/>
    <x v="120"/>
    <s v="PO148421"/>
    <s v="GRN198073"/>
    <n v="101029266"/>
    <s v="T60 WORKTOP LONG UPSTAND"/>
    <s v="Knypersley ST8 7PL"/>
    <n v="0.2"/>
    <x v="1"/>
    <s v="Diesel"/>
    <n v="7.3999999999999996E-5"/>
  </r>
  <r>
    <s v="S023844"/>
    <x v="120"/>
    <s v="PO148717"/>
    <s v="GRN198074"/>
    <n v="101029526"/>
    <s v="T60 WALL CUPBOARD"/>
    <s v="Knypersley ST8 7PL"/>
    <n v="0.2"/>
    <x v="1"/>
    <s v="Diesel"/>
    <n v="7.3999999999999996E-5"/>
  </r>
  <r>
    <s v="S023844"/>
    <x v="120"/>
    <s v="PO149357"/>
    <s v="GRN198075"/>
    <s v="363-1051-1"/>
    <s v="POD DOOR INNER PANEL"/>
    <s v="Knypersley ST8 7PL"/>
    <n v="0.2"/>
    <x v="1"/>
    <s v="Diesel"/>
    <n v="7.3999999999999996E-5"/>
  </r>
  <r>
    <s v="S023844"/>
    <x v="120"/>
    <s v="PO147621"/>
    <s v="GRN198076"/>
    <n v="101029264"/>
    <s v="T60 EQUIPMENT ROOM WORKTOP"/>
    <s v="Knypersley ST8 7PL"/>
    <n v="0.2"/>
    <x v="1"/>
    <s v="Diesel"/>
    <n v="7.3999999999999996E-5"/>
  </r>
  <r>
    <s v="S023844"/>
    <x v="120"/>
    <s v="PO147576"/>
    <s v="GRN198077"/>
    <s v="363-1096-1"/>
    <s v="T60 DESKTOP  OPERATOR 3 POSITION"/>
    <s v="Knypersley ST8 7PL"/>
    <n v="0.2"/>
    <x v="1"/>
    <s v="Diesel"/>
    <n v="7.3999999999999996E-5"/>
  </r>
  <r>
    <s v="S023844"/>
    <x v="120"/>
    <s v="PO149357"/>
    <s v="GRN198100"/>
    <s v="363-1051-1"/>
    <s v="POD DOOR INNER PANEL"/>
    <s v="Knypersley ST8 7PL"/>
    <n v="0.2"/>
    <x v="1"/>
    <s v="Diesel"/>
    <n v="7.3999999999999996E-5"/>
  </r>
  <r>
    <s v="S023844"/>
    <x v="120"/>
    <s v="PO147576"/>
    <s v="GRN199548"/>
    <s v="363-1096-1"/>
    <s v="T60 DESKTOP  OPERATOR 3 POSITION"/>
    <s v="Knypersley ST8 7PL"/>
    <n v="0.2"/>
    <x v="1"/>
    <s v="Diesel"/>
    <n v="7.3999999999999996E-5"/>
  </r>
  <r>
    <s v="S023844"/>
    <x v="120"/>
    <s v="PO147621"/>
    <s v="GRN199550"/>
    <n v="101029264"/>
    <s v="T60 EQUIPMENT ROOM WORKTOP"/>
    <s v="Knypersley ST8 7PL"/>
    <n v="0.2"/>
    <x v="1"/>
    <s v="Diesel"/>
    <n v="7.3999999999999996E-5"/>
  </r>
  <r>
    <s v="S023844"/>
    <x v="120"/>
    <s v="PO147717"/>
    <s v="GRN199558"/>
    <s v="363-1069-1"/>
    <s v="T60 DESKTOP  OPERATORS  1 &amp; 2 POSITIONS"/>
    <s v="Knypersley ST8 7PL"/>
    <n v="0.2"/>
    <x v="1"/>
    <s v="Diesel"/>
    <n v="7.3999999999999996E-5"/>
  </r>
  <r>
    <s v="S023844"/>
    <x v="120"/>
    <s v="PO148421"/>
    <s v="GRN199561"/>
    <n v="101029266"/>
    <s v="T60 WORKTOP LONG UPSTAND"/>
    <s v="Knypersley ST8 7PL"/>
    <n v="0.2"/>
    <x v="1"/>
    <s v="Diesel"/>
    <n v="7.3999999999999996E-5"/>
  </r>
  <r>
    <s v="S025431"/>
    <x v="0"/>
    <s v="PO147993"/>
    <s v="GRN201814"/>
    <s v="11700-5189"/>
    <s v="HINGE GATE HEAVY DUTY PRIME"/>
    <s v="Boston Massachusetts"/>
    <n v="3154"/>
    <x v="0"/>
    <s v="Crude"/>
    <n v="2.5295079999999999"/>
  </r>
  <r>
    <s v="S023844"/>
    <x v="120"/>
    <s v="PO147367"/>
    <s v="GRN199867"/>
    <n v="101036744"/>
    <s v="POD STORAGE CUPBOARD OPTION"/>
    <s v="Knypersley ST8 7PL"/>
    <n v="0.2"/>
    <x v="1"/>
    <s v="Diesel"/>
    <n v="7.3999999999999996E-5"/>
  </r>
  <r>
    <s v="S023844"/>
    <x v="120"/>
    <s v="PO147368"/>
    <s v="GRN199869"/>
    <n v="101036327"/>
    <s v="SHELF UNIT"/>
    <s v="Knypersley ST8 7PL"/>
    <n v="0.2"/>
    <x v="1"/>
    <s v="Diesel"/>
    <n v="7.3999999999999996E-5"/>
  </r>
  <r>
    <s v="S023844"/>
    <x v="120"/>
    <s v="PO147370"/>
    <s v="GRN199871"/>
    <n v="101035916"/>
    <s v="NETWORK SWITCH WALL CUPBOARD - M60"/>
    <s v="Knypersley ST8 7PL"/>
    <n v="0.2"/>
    <x v="1"/>
    <s v="Diesel"/>
    <n v="7.3999999999999996E-5"/>
  </r>
  <r>
    <s v="S023844"/>
    <x v="120"/>
    <s v="PO147372"/>
    <s v="GRN199872"/>
    <n v="101036650"/>
    <s v="SWITCH CUPBOARD FILL-IN PANEL"/>
    <s v="Knypersley ST8 7PL"/>
    <n v="0.2"/>
    <x v="1"/>
    <s v="Diesel"/>
    <n v="7.3999999999999996E-5"/>
  </r>
  <r>
    <s v="S023844"/>
    <x v="120"/>
    <s v="PO147374"/>
    <s v="GRN199873"/>
    <n v="101048224"/>
    <s v="MOTOROLA RADIO BASE HOUSING"/>
    <s v="Knypersley ST8 7PL"/>
    <n v="0.2"/>
    <x v="1"/>
    <s v="Diesel"/>
    <n v="7.3999999999999996E-5"/>
  </r>
  <r>
    <s v="S023844"/>
    <x v="120"/>
    <s v="PO147375"/>
    <s v="GRN199874"/>
    <n v="101036648"/>
    <s v="BLANKING PANEL"/>
    <s v="Knypersley ST8 7PL"/>
    <n v="0.2"/>
    <x v="1"/>
    <s v="Diesel"/>
    <n v="7.3999999999999996E-5"/>
  </r>
  <r>
    <s v="S002239"/>
    <x v="17"/>
    <s v="PO143492"/>
    <s v="GRN203364"/>
    <n v="101022020"/>
    <s v="TCU - HV, 3.0 ton, -40 to +55 C"/>
    <s v="UT 84104"/>
    <n v="4725"/>
    <x v="4"/>
    <s v="Aviation"/>
    <n v="8.3086819200000015"/>
  </r>
  <r>
    <s v="S023844"/>
    <x v="120"/>
    <s v="PO149150"/>
    <s v="GRN200129"/>
    <n v="101027721"/>
    <s v="M60-BX WALL CUPBOARD A D COACH SYSTEMS"/>
    <s v="Knypersley ST8 7PL"/>
    <n v="0.2"/>
    <x v="1"/>
    <s v="Diesel"/>
    <n v="7.3999999999999996E-5"/>
  </r>
  <r>
    <s v="S023844"/>
    <x v="120"/>
    <s v="PO147621"/>
    <s v="GRN200145"/>
    <n v="101027729"/>
    <s v="M60-BX SHELF BACKSPLASH"/>
    <s v="Knypersley ST8 7PL"/>
    <n v="0.2"/>
    <x v="1"/>
    <s v="Diesel"/>
    <n v="7.3999999999999996E-5"/>
  </r>
  <r>
    <s v="S000892"/>
    <x v="16"/>
    <s v="PO151015"/>
    <s v="GRN201833"/>
    <n v="3445173"/>
    <s v="D SOCKET 9 WAY SOLDER BUCKET FILTERED 5A"/>
    <s v="Stockport SK4 2JT"/>
    <n v="55"/>
    <x v="2"/>
    <s v="Diesel"/>
    <n v="2.0350000000000001E-4"/>
  </r>
  <r>
    <s v="S023844"/>
    <x v="120"/>
    <s v="PO147369"/>
    <s v="GRN200696"/>
    <n v="101036340"/>
    <s v="OPERATORS CABIN DESKTOP - M60"/>
    <s v="Knypersley ST8 7PL"/>
    <n v="0.2"/>
    <x v="1"/>
    <s v="Diesel"/>
    <n v="7.3999999999999996E-5"/>
  </r>
  <r>
    <s v="S001571"/>
    <x v="10"/>
    <s v="PO147650"/>
    <s v="GRN201836"/>
    <s v="11701-3108"/>
    <s v="MOUNTING KIT"/>
    <s v="St Albans AL1 5BN"/>
    <n v="298"/>
    <x v="2"/>
    <s v="Diesel"/>
    <n v="1.1026E-3"/>
  </r>
  <r>
    <s v="S001571"/>
    <x v="10"/>
    <s v="PO144724"/>
    <s v="GRN201837"/>
    <n v="4245252"/>
    <s v="LASER SENSOR LMS111-10100"/>
    <s v="St Albans AL1 5BN"/>
    <n v="298"/>
    <x v="2"/>
    <s v="Diesel"/>
    <n v="1.1026E-3"/>
  </r>
  <r>
    <s v="S001571"/>
    <x v="10"/>
    <s v="PO147474"/>
    <s v="GRN201838"/>
    <n v="101012395"/>
    <s v="SICK 2D LIDAR LASER SENSOR TIM351-2134001"/>
    <s v="St Albans AL1 5BN"/>
    <n v="298"/>
    <x v="2"/>
    <s v="Diesel"/>
    <n v="1.1026E-3"/>
  </r>
  <r>
    <s v="S023844"/>
    <x v="120"/>
    <s v="PO147363"/>
    <s v="GRN201531"/>
    <s v="363-0605-1"/>
    <s v="T60 POD AMENITY CUPBOARD OPTION"/>
    <s v="Knypersley ST8 7PL"/>
    <n v="0.2"/>
    <x v="1"/>
    <s v="Diesel"/>
    <n v="7.3999999999999996E-5"/>
  </r>
  <r>
    <s v="S023844"/>
    <x v="120"/>
    <s v="PO147373"/>
    <s v="GRN201532"/>
    <n v="101036309"/>
    <s v="KICK PANEL"/>
    <s v="Knypersley ST8 7PL"/>
    <n v="0.2"/>
    <x v="1"/>
    <s v="Diesel"/>
    <n v="7.3999999999999996E-5"/>
  </r>
  <r>
    <s v="S001571"/>
    <x v="10"/>
    <s v="PO142294"/>
    <s v="GRN201842"/>
    <n v="4245252"/>
    <s v="LASER SENSOR LMS111-10100"/>
    <s v="St Albans AL1 5BN"/>
    <n v="298"/>
    <x v="2"/>
    <s v="Diesel"/>
    <n v="1.1026E-3"/>
  </r>
  <r>
    <s v="S023844"/>
    <x v="120"/>
    <s v="PO147371"/>
    <s v="GRN201534"/>
    <n v="101035927"/>
    <s v="INTERIOR POD SHELF FOR RAD NUKE HOUSING - M60/ T60"/>
    <s v="Knypersley ST8 7PL"/>
    <n v="0.2"/>
    <x v="1"/>
    <s v="Diesel"/>
    <n v="7.3999999999999996E-5"/>
  </r>
  <r>
    <s v="S023844"/>
    <x v="120"/>
    <s v="PO147367"/>
    <s v="GRN202194"/>
    <n v="101036744"/>
    <s v="POD STORAGE CUPBOARD OPTION"/>
    <s v="Knypersley ST8 7PL"/>
    <n v="0.2"/>
    <x v="1"/>
    <s v="Diesel"/>
    <n v="7.3999999999999996E-5"/>
  </r>
  <r>
    <s v="S023844"/>
    <x v="120"/>
    <s v="PO151104"/>
    <s v="GRN202446"/>
    <n v="101027724"/>
    <s v="M60-BX SHELF WORKTOP"/>
    <s v="Knypersley ST8 7PL"/>
    <n v="0.2"/>
    <x v="1"/>
    <s v="Diesel"/>
    <n v="7.3999999999999996E-5"/>
  </r>
  <r>
    <s v="S023844"/>
    <x v="120"/>
    <s v="PO151104"/>
    <s v="GRN202999"/>
    <n v="101027721"/>
    <s v="M60-BX WALL CUPBOARD"/>
    <s v="Knypersley ST8 7PL"/>
    <n v="0.2"/>
    <x v="1"/>
    <s v="Diesel"/>
    <n v="7.3999999999999996E-5"/>
  </r>
  <r>
    <s v="S023844"/>
    <x v="120"/>
    <s v="PO151137"/>
    <s v="GRN203002"/>
    <n v="101027724"/>
    <s v="M60-BX SHELF WORKTOP"/>
    <s v="Knypersley ST8 7PL"/>
    <n v="0.2"/>
    <x v="1"/>
    <s v="Diesel"/>
    <n v="7.3999999999999996E-5"/>
  </r>
  <r>
    <s v="S001121"/>
    <x v="5"/>
    <s v="PO150806"/>
    <s v="GRN201855"/>
    <n v="1"/>
    <s v="freight inwards"/>
    <s v="Salford M5 4BE"/>
    <n v="103.6"/>
    <x v="2"/>
    <s v="Diesel"/>
    <n v="3.8331999999999998E-4"/>
  </r>
  <r>
    <s v="S023844"/>
    <x v="120"/>
    <s v="PO147369"/>
    <s v="GRN203993"/>
    <n v="101036340"/>
    <s v="OPERATORS CABIN DESKTOP - M60"/>
    <s v="Knypersley ST8 7PL"/>
    <n v="0.2"/>
    <x v="1"/>
    <s v="Diesel"/>
    <n v="7.3999999999999996E-5"/>
  </r>
  <r>
    <s v="S023844"/>
    <x v="120"/>
    <s v="PO148421"/>
    <s v="GRN204295"/>
    <n v="101029266"/>
    <s v="T60 WORKTOP LONG UPSTAND"/>
    <s v="Knypersley ST8 7PL"/>
    <n v="0.2"/>
    <x v="1"/>
    <s v="Diesel"/>
    <n v="7.3999999999999996E-5"/>
  </r>
  <r>
    <s v="S023222"/>
    <x v="11"/>
    <s v="PO150709"/>
    <s v="GRN201864"/>
    <n v="101027939"/>
    <s v="ETHERNET I/O MODULE 16 UNIVERSAL DIGITAL CHANNELS"/>
    <s v="Wickford SS11 8YT"/>
    <n v="390"/>
    <x v="2"/>
    <s v="Diesel"/>
    <n v="1.4430000000000001E-3"/>
  </r>
  <r>
    <s v="S023844"/>
    <x v="120"/>
    <s v="PO150243"/>
    <s v="GRN204296"/>
    <n v="101029264"/>
    <s v="T60 EQUIPMENT ROOM WORKTOP"/>
    <s v="Knypersley ST8 7PL"/>
    <n v="0.2"/>
    <x v="1"/>
    <s v="Diesel"/>
    <n v="7.3999999999999996E-5"/>
  </r>
  <r>
    <s v="S023844"/>
    <x v="120"/>
    <s v="PO151122"/>
    <s v="GRN204297"/>
    <n v="101029526"/>
    <s v="T60 WALL CUPBOARD"/>
    <s v="Knypersley ST8 7PL"/>
    <n v="0.2"/>
    <x v="1"/>
    <s v="Diesel"/>
    <n v="7.3999999999999996E-5"/>
  </r>
  <r>
    <s v="S023844"/>
    <x v="120"/>
    <s v="PO151124"/>
    <s v="GRN204299"/>
    <n v="101029088"/>
    <s v="T60 STEP INFIL (WITHOUT BX OPTION)"/>
    <s v="Knypersley ST8 7PL"/>
    <n v="0.2"/>
    <x v="1"/>
    <s v="Diesel"/>
    <n v="7.3999999999999996E-5"/>
  </r>
  <r>
    <s v="S024448"/>
    <x v="58"/>
    <s v="PO148617"/>
    <s v="GRN201873"/>
    <n v="10208211"/>
    <s v="AUTOMATIC FREQUENCY CONTROL ASSY FIBER TRIGGER"/>
    <s v="California 94560"/>
    <n v="5214"/>
    <x v="0"/>
    <s v="Crude"/>
    <n v="0.4181628"/>
  </r>
  <r>
    <s v="S024190"/>
    <x v="22"/>
    <s v="PO150396"/>
    <s v="GRN201874"/>
    <n v="101014001"/>
    <s v="GASKET DETECTOR BOX LID"/>
    <s v="Stockport SK4 2JT"/>
    <n v="22.2"/>
    <x v="1"/>
    <s v="Diesel"/>
    <n v="8.2140000000000008E-3"/>
  </r>
  <r>
    <s v="S023844"/>
    <x v="120"/>
    <s v="PO151124"/>
    <s v="GRN204322"/>
    <s v="363-1051-1"/>
    <s v="POD DOOR INNER PANEL"/>
    <s v="Knypersley ST8 7PL"/>
    <n v="0.2"/>
    <x v="1"/>
    <s v="Diesel"/>
    <n v="7.3999999999999996E-5"/>
  </r>
  <r>
    <s v="S023844"/>
    <x v="120"/>
    <s v="PO151123"/>
    <s v="GRN204323"/>
    <n v="101031782"/>
    <s v="POD DOOR INNER PANEL"/>
    <s v="Knypersley ST8 7PL"/>
    <n v="0.2"/>
    <x v="1"/>
    <s v="Diesel"/>
    <n v="7.3999999999999996E-5"/>
  </r>
  <r>
    <s v="S023844"/>
    <x v="120"/>
    <s v="PO151124"/>
    <s v="GRN204325"/>
    <n v="101029088"/>
    <s v="T60 STEP INFIL (WITHOUT BX OPTION)"/>
    <s v="Knypersley ST8 7PL"/>
    <n v="0.2"/>
    <x v="1"/>
    <s v="Diesel"/>
    <n v="7.3999999999999996E-5"/>
  </r>
  <r>
    <s v="S023844"/>
    <x v="120"/>
    <s v="PO147363"/>
    <s v="GRN204326"/>
    <n v="101029088"/>
    <s v="T60 STEP INFIL (WITHOUT BX OPTION)"/>
    <s v="Knypersley ST8 7PL"/>
    <n v="0.2"/>
    <x v="1"/>
    <s v="Diesel"/>
    <n v="7.3999999999999996E-5"/>
  </r>
  <r>
    <s v="S023844"/>
    <x v="120"/>
    <s v="PO149357"/>
    <s v="GRN204327"/>
    <s v="363-1051-1"/>
    <s v="POD DOOR INNER PANEL"/>
    <s v="Knypersley ST8 7PL"/>
    <n v="0.2"/>
    <x v="1"/>
    <s v="Diesel"/>
    <n v="7.3999999999999996E-5"/>
  </r>
  <r>
    <s v="S026929"/>
    <x v="115"/>
    <s v="PO145081"/>
    <s v="GRN202853"/>
    <s v="340-1012-1"/>
    <s v="WELDMENT LINAC SUPPORT STRUCTURE"/>
    <s v="Oldham OL4 1LA"/>
    <n v="80.400000000000006"/>
    <x v="3"/>
    <s v="Diesel"/>
    <n v="8.1746700000000005E-2"/>
  </r>
  <r>
    <s v="S024711"/>
    <x v="121"/>
    <s v="PO138815"/>
    <s v="GRN179217"/>
    <n v="13205360"/>
    <s v="CHECK-IN &amp; EQUIPMENT ROOM CONTAINER- PARTLY FITTED"/>
    <s v="Stoke-On-Trent ST9 9AN"/>
    <n v="6.8"/>
    <x v="1"/>
    <s v="Diesel"/>
    <n v="1.1957468160000002E-2"/>
  </r>
  <r>
    <s v="S024711"/>
    <x v="121"/>
    <s v="PO138815"/>
    <s v="GRN179230"/>
    <n v="13205360"/>
    <s v="CHECK-IN &amp; EQUIPMENT ROOM CONTAINER- PARTLY FITTED"/>
    <s v="Stoke-On-Trent ST9 9AN"/>
    <n v="6.8"/>
    <x v="1"/>
    <s v="Diesel"/>
    <n v="1.1957468160000002E-2"/>
  </r>
  <r>
    <s v="S024711"/>
    <x v="121"/>
    <s v="PO142262"/>
    <s v="GRN179745"/>
    <n v="13205360"/>
    <s v="PLATIINUM SPECIALIST SUBCON"/>
    <s v="Stoke-On-Trent ST9 9AN"/>
    <n v="6.8"/>
    <x v="1"/>
    <s v="Diesel"/>
    <n v="1.1957468160000002E-2"/>
  </r>
  <r>
    <s v="S024711"/>
    <x v="121"/>
    <s v="PO138815"/>
    <s v="GRN180370"/>
    <n v="13205360"/>
    <s v="CHECK-IN &amp; EQUIPMENT ROOM CONTAINER- PARTLY FITTED"/>
    <s v="Stoke-On-Trent ST9 9AN"/>
    <n v="6.8"/>
    <x v="1"/>
    <s v="Diesel"/>
    <n v="1.1957468160000002E-2"/>
  </r>
  <r>
    <s v="S024711"/>
    <x v="121"/>
    <s v="PO141300"/>
    <s v="GRN181878"/>
    <n v="13205360"/>
    <s v="CHECK-IN &amp; EQUIPMENT ROOM CONTAINER- PARTLY FITTED"/>
    <s v="Stoke-On-Trent ST9 9AN"/>
    <n v="6.8"/>
    <x v="1"/>
    <s v="Diesel"/>
    <n v="1.1957468160000002E-2"/>
  </r>
  <r>
    <s v="S024711"/>
    <x v="121"/>
    <s v="PO141300"/>
    <s v="GRN184174"/>
    <n v="13205360"/>
    <s v="CHECK-IN &amp; EQUIPMENT ROOM CONTAINER- PARTLY FITTED"/>
    <s v="Stoke-On-Trent ST9 9AN"/>
    <n v="6.8"/>
    <x v="1"/>
    <s v="Diesel"/>
    <n v="1.1957468160000002E-2"/>
  </r>
  <r>
    <s v="S024711"/>
    <x v="121"/>
    <s v="PO145521"/>
    <s v="GRN188007"/>
    <s v="101017265-P"/>
    <s v="CONTROL &amp; INSPECTION CONTAINER-GANTRY/PORTAL EMEA"/>
    <s v="Stoke-On-Trent ST9 9AN"/>
    <n v="6.8"/>
    <x v="1"/>
    <s v="Diesel"/>
    <n v="1.1957468160000002E-2"/>
  </r>
  <r>
    <s v="S024711"/>
    <x v="121"/>
    <s v="PO145519"/>
    <s v="GRN188241"/>
    <s v="13254973-P"/>
    <s v="EQUIPMENT ROOM CONTAINER FITOUT"/>
    <s v="Stoke-On-Trent ST9 9AN"/>
    <n v="6.8"/>
    <x v="1"/>
    <s v="Diesel"/>
    <n v="1.1957468160000002E-2"/>
  </r>
  <r>
    <s v="S024711"/>
    <x v="121"/>
    <s v="PO145519"/>
    <s v="GRN188245"/>
    <s v="13254973-P"/>
    <s v="EQUIPMENT ROOM CONTAINER FITOUT"/>
    <s v="Stoke-On-Trent ST9 9AN"/>
    <n v="6.8"/>
    <x v="1"/>
    <s v="Diesel"/>
    <n v="1.1957468160000002E-2"/>
  </r>
  <r>
    <s v="S024711"/>
    <x v="121"/>
    <s v="PO145519"/>
    <s v="GRN188246"/>
    <s v="13254973-P"/>
    <s v="EQUIPMENT ROOM CONTAINER FITOUT"/>
    <s v="Stoke-On-Trent ST9 9AN"/>
    <n v="6.8"/>
    <x v="1"/>
    <s v="Diesel"/>
    <n v="1.1957468160000002E-2"/>
  </r>
  <r>
    <s v="S024711"/>
    <x v="121"/>
    <s v="PO145519"/>
    <s v="GRN188247"/>
    <s v="13254973-P"/>
    <s v="EQUIPMENT ROOM CONTAINER FITOUT"/>
    <s v="Stoke-On-Trent ST9 9AN"/>
    <n v="6.8"/>
    <x v="1"/>
    <s v="Diesel"/>
    <n v="1.1957468160000002E-2"/>
  </r>
  <r>
    <s v="S024711"/>
    <x v="121"/>
    <s v="PO145522"/>
    <s v="GRN189479"/>
    <s v="340-1589-1"/>
    <s v="DOUBLE EQUIPMENT ROOM CONTAINER"/>
    <s v="Stoke-On-Trent ST9 9AN"/>
    <n v="6.8"/>
    <x v="1"/>
    <s v="Diesel"/>
    <n v="1.1957468160000002E-2"/>
  </r>
  <r>
    <s v="S000892"/>
    <x v="16"/>
    <s v="PO151015"/>
    <s v="GRN201936"/>
    <n v="3045002"/>
    <s v="PLUG LEAD STRAIGHT IEC C14 10A  - 5 MT LONG"/>
    <s v="Stockport SK4 2JT"/>
    <n v="55"/>
    <x v="2"/>
    <s v="Diesel"/>
    <n v="2.0350000000000001E-4"/>
  </r>
  <r>
    <s v="S024711"/>
    <x v="121"/>
    <s v="PO145529"/>
    <s v="GRN190520"/>
    <s v="101017265-P"/>
    <s v="CONTROL &amp; INSPECTION CONTAINER-GANTRY/PORTAL EMEA"/>
    <s v="Stoke-On-Trent ST9 9AN"/>
    <n v="6.8"/>
    <x v="1"/>
    <s v="Diesel"/>
    <n v="1.1957468160000002E-2"/>
  </r>
  <r>
    <s v="S024711"/>
    <x v="121"/>
    <s v="PO145533"/>
    <s v="GRN190521"/>
    <s v="13254973-P"/>
    <s v="EQUIPMENT ROOM CONTAINER FITOUT"/>
    <s v="Stoke-On-Trent ST9 9AN"/>
    <n v="6.8"/>
    <x v="1"/>
    <s v="Diesel"/>
    <n v="1.1957468160000002E-2"/>
  </r>
  <r>
    <s v="S024711"/>
    <x v="121"/>
    <s v="PO145532"/>
    <s v="GRN190522"/>
    <s v="13254973-P"/>
    <s v="EQUIPMENT ROOM CONTAINER FITOUT"/>
    <s v="Stoke-On-Trent ST9 9AN"/>
    <n v="6.8"/>
    <x v="1"/>
    <s v="Diesel"/>
    <n v="1.1957468160000002E-2"/>
  </r>
  <r>
    <s v="S000892"/>
    <x v="16"/>
    <s v="PO150215"/>
    <s v="GRN201942"/>
    <n v="85212378"/>
    <s v="M3 x 30 A2-70 STAINLESS STEEL CROSS RECESSED SCREW"/>
    <s v="Stockport SK4 2JT"/>
    <n v="55"/>
    <x v="2"/>
    <s v="Diesel"/>
    <n v="2.0350000000000001E-4"/>
  </r>
  <r>
    <s v="S024711"/>
    <x v="121"/>
    <s v="PO145529"/>
    <s v="GRN190527"/>
    <s v="101017265-P"/>
    <s v="CONTROL &amp; INSPECTION CONTAINER-GANTRY/PORTAL EMEA"/>
    <s v="Stoke-On-Trent ST9 9AN"/>
    <n v="6.8"/>
    <x v="1"/>
    <s v="Diesel"/>
    <n v="1.1957468160000002E-2"/>
  </r>
  <r>
    <s v="S024711"/>
    <x v="121"/>
    <s v="PO145533"/>
    <s v="GRN191652"/>
    <s v="13254973-P"/>
    <s v="EQUIPMENT ROOM CONTAINER FITOUT"/>
    <s v="Stoke-On-Trent ST9 9AN"/>
    <n v="6.8"/>
    <x v="1"/>
    <s v="Diesel"/>
    <n v="1.1957468160000002E-2"/>
  </r>
  <r>
    <s v="S024711"/>
    <x v="121"/>
    <s v="PO145533"/>
    <s v="GRN191653"/>
    <s v="101017265-P"/>
    <s v="CONTROL &amp; INSPECTION CONTAINER-GANTRY/PORTAL EMEA"/>
    <s v="Stoke-On-Trent ST9 9AN"/>
    <n v="6.8"/>
    <x v="1"/>
    <s v="Diesel"/>
    <n v="1.1957468160000002E-2"/>
  </r>
  <r>
    <s v="S024711"/>
    <x v="121"/>
    <s v="PO145532"/>
    <s v="GRN191654"/>
    <s v="101017265-P"/>
    <s v="CONTROL &amp; INSPECTION CONTAINER-GANTRY/PORTAL EMEA"/>
    <s v="Stoke-On-Trent ST9 9AN"/>
    <n v="6.8"/>
    <x v="1"/>
    <s v="Diesel"/>
    <n v="1.1957468160000002E-2"/>
  </r>
  <r>
    <s v="S024711"/>
    <x v="121"/>
    <s v="PO145529"/>
    <s v="GRN191655"/>
    <s v="340-1589-1"/>
    <s v="DOUBLE EQUIPMENT ROOM CONTAINER"/>
    <s v="Stoke-On-Trent ST9 9AN"/>
    <n v="6.8"/>
    <x v="1"/>
    <s v="Diesel"/>
    <n v="1.1957468160000002E-2"/>
  </r>
  <r>
    <s v="S024711"/>
    <x v="121"/>
    <s v="PO145534"/>
    <s v="GRN192834"/>
    <s v="101017265-P"/>
    <s v="CONTROL &amp; INSPECTION CONTAINER-GANTRY/PORTAL EMEA"/>
    <s v="Stoke-On-Trent ST9 9AN"/>
    <n v="6.8"/>
    <x v="1"/>
    <s v="Diesel"/>
    <n v="1.1957468160000002E-2"/>
  </r>
  <r>
    <s v="S024711"/>
    <x v="121"/>
    <s v="PO145533"/>
    <s v="GRN192835"/>
    <s v="101017265-P"/>
    <s v="CONTROL &amp; INSPECTION CONTAINER-GANTRY/PORTAL EMEA"/>
    <s v="Stoke-On-Trent ST9 9AN"/>
    <n v="6.8"/>
    <x v="1"/>
    <s v="Diesel"/>
    <n v="1.1957468160000002E-2"/>
  </r>
  <r>
    <s v="S024711"/>
    <x v="121"/>
    <s v="PO145535"/>
    <s v="GRN192836"/>
    <s v="13254973-P"/>
    <s v="EQUIPMENT ROOM CONTAINER FITOUT"/>
    <s v="Stoke-On-Trent ST9 9AN"/>
    <n v="6.8"/>
    <x v="1"/>
    <s v="Diesel"/>
    <n v="1.1957468160000002E-2"/>
  </r>
  <r>
    <s v="S024711"/>
    <x v="121"/>
    <s v="PO145534"/>
    <s v="GRN192837"/>
    <s v="13254973-P"/>
    <s v="EQUIPMENT ROOM CONTAINER FITOUT"/>
    <s v="Stoke-On-Trent ST9 9AN"/>
    <n v="6.8"/>
    <x v="1"/>
    <s v="Diesel"/>
    <n v="1.1957468160000002E-2"/>
  </r>
  <r>
    <s v="S024711"/>
    <x v="121"/>
    <s v="PO145534"/>
    <s v="GRN195111"/>
    <s v="340-1589-1"/>
    <s v="DOUBLE EQUIPMENT ROOM CONTAINER"/>
    <s v="Stoke-On-Trent ST9 9AN"/>
    <n v="6.8"/>
    <x v="1"/>
    <s v="Diesel"/>
    <n v="1.1957468160000002E-2"/>
  </r>
  <r>
    <s v="S024711"/>
    <x v="121"/>
    <s v="PO145534"/>
    <s v="GRN195113"/>
    <s v="101017265-P"/>
    <s v="CONTROL &amp; INSPECTION CONTAINER-GANTRY/PORTAL EMEA"/>
    <s v="Stoke-On-Trent ST9 9AN"/>
    <n v="6.8"/>
    <x v="1"/>
    <s v="Diesel"/>
    <n v="1.1957468160000002E-2"/>
  </r>
  <r>
    <s v="S024711"/>
    <x v="121"/>
    <s v="PO145535"/>
    <s v="GRN195115"/>
    <s v="101017265-P"/>
    <s v="CONTROL &amp; INSPECTION CONTAINER-GANTRY/PORTAL EMEA"/>
    <s v="Stoke-On-Trent ST9 9AN"/>
    <n v="6.8"/>
    <x v="1"/>
    <s v="Diesel"/>
    <n v="1.1957468160000002E-2"/>
  </r>
  <r>
    <s v="S024711"/>
    <x v="121"/>
    <s v="PO145535"/>
    <s v="GRN195616"/>
    <s v="101017265-P"/>
    <s v="CONTROL &amp; INSPECTION CONTAINER-GANTRY/PORTAL EMEA"/>
    <s v="Stoke-On-Trent ST9 9AN"/>
    <n v="6.8"/>
    <x v="1"/>
    <s v="Diesel"/>
    <n v="1.1957468160000002E-2"/>
  </r>
  <r>
    <s v="S024711"/>
    <x v="121"/>
    <s v="PO145537"/>
    <s v="GRN195617"/>
    <s v="13254973-P"/>
    <s v="EQUIPMENT ROOM CONTAINER FITOUT"/>
    <s v="Stoke-On-Trent ST9 9AN"/>
    <n v="6.8"/>
    <x v="1"/>
    <s v="Diesel"/>
    <n v="1.1957468160000002E-2"/>
  </r>
  <r>
    <s v="S024711"/>
    <x v="121"/>
    <s v="PO145535"/>
    <s v="GRN196225"/>
    <s v="340-1589-1"/>
    <s v="DOUBLE EQUIPMENT ROOM CONTAINER"/>
    <s v="Stoke-On-Trent ST9 9AN"/>
    <n v="6.8"/>
    <x v="1"/>
    <s v="Diesel"/>
    <n v="1.1957468160000002E-2"/>
  </r>
  <r>
    <s v="S024711"/>
    <x v="121"/>
    <s v="PO145535"/>
    <s v="GRN196227"/>
    <s v="340-1589-1"/>
    <s v="DOUBLE EQUIPMENT ROOM CONTAINER"/>
    <s v="Stoke-On-Trent ST9 9AN"/>
    <n v="6.8"/>
    <x v="1"/>
    <s v="Diesel"/>
    <n v="1.1957468160000002E-2"/>
  </r>
  <r>
    <s v="S024711"/>
    <x v="121"/>
    <s v="PO145535"/>
    <s v="GRN197412"/>
    <s v="101017265-P"/>
    <s v="CONTROL &amp; INSPECTION CONTAINER-GANTRY/PORTAL EMEA"/>
    <s v="Stoke-On-Trent ST9 9AN"/>
    <n v="6.8"/>
    <x v="1"/>
    <s v="Diesel"/>
    <n v="1.1957468160000002E-2"/>
  </r>
  <r>
    <s v="S024711"/>
    <x v="121"/>
    <s v="PO145536"/>
    <s v="GRN197413"/>
    <s v="340-1589-1"/>
    <s v="DOUBLE EQUIPMENT ROOM CONTAINER"/>
    <s v="Stoke-On-Trent ST9 9AN"/>
    <n v="6.8"/>
    <x v="1"/>
    <s v="Diesel"/>
    <n v="1.1957468160000002E-2"/>
  </r>
  <r>
    <s v="S024711"/>
    <x v="121"/>
    <s v="PO145536"/>
    <s v="GRN197804"/>
    <s v="101017265-P"/>
    <s v="CONTROL &amp; INSPECTION CONTAINER-GANTRY/PORTAL EMEA"/>
    <s v="Stoke-On-Trent ST9 9AN"/>
    <n v="6.8"/>
    <x v="1"/>
    <s v="Diesel"/>
    <n v="1.1957468160000002E-2"/>
  </r>
  <r>
    <s v="S024711"/>
    <x v="121"/>
    <s v="PO145539"/>
    <s v="GRN198447"/>
    <s v="101017265-P"/>
    <s v="CONTROL &amp; INSPECTION CONTAINER-GANTRY/PORTAL EMEA"/>
    <s v="Stoke-On-Trent ST9 9AN"/>
    <n v="6.8"/>
    <x v="1"/>
    <s v="Diesel"/>
    <n v="1.1957468160000002E-2"/>
  </r>
  <r>
    <s v="S024711"/>
    <x v="121"/>
    <s v="PO145539"/>
    <s v="GRN198448"/>
    <s v="13254973-P"/>
    <s v="EQUIPMENT ROOM CONTAINER FITOUT"/>
    <s v="Stoke-On-Trent ST9 9AN"/>
    <n v="6.8"/>
    <x v="1"/>
    <s v="Diesel"/>
    <n v="1.1957468160000002E-2"/>
  </r>
  <r>
    <s v="S024711"/>
    <x v="121"/>
    <s v="PO145538"/>
    <s v="GRN199777"/>
    <s v="101017265-P"/>
    <s v="CONTROL &amp; INSPECTION CONTAINER-GANTRY/PORTAL EMEA"/>
    <s v="Stoke-On-Trent ST9 9AN"/>
    <n v="6.8"/>
    <x v="1"/>
    <s v="Diesel"/>
    <n v="1.1957468160000002E-2"/>
  </r>
  <r>
    <s v="S024711"/>
    <x v="121"/>
    <s v="PO148188"/>
    <s v="GRN199778"/>
    <s v="344-1440-1"/>
    <s v="10 FOOT EQUIPMENT ROOM CONTAINER FITOUT"/>
    <s v="Stoke-On-Trent ST9 9AN"/>
    <n v="6.8"/>
    <x v="1"/>
    <s v="Diesel"/>
    <n v="1.1957468160000002E-2"/>
  </r>
  <r>
    <s v="S024711"/>
    <x v="121"/>
    <s v="PO145538"/>
    <s v="GRN200557"/>
    <s v="340-1589-1"/>
    <s v="DOUBLE EQUIPMENT ROOM CONTAINER"/>
    <s v="Stoke-On-Trent ST9 9AN"/>
    <n v="6.8"/>
    <x v="1"/>
    <s v="Diesel"/>
    <n v="1.1957468160000002E-2"/>
  </r>
  <r>
    <s v="S026429"/>
    <x v="55"/>
    <s v="PO148505"/>
    <s v="GRN201984"/>
    <s v="11701-2820"/>
    <s v="SP INJECTOR UNIT SILAC PLATFORM"/>
    <s v="35041 Marburg"/>
    <n v="1310"/>
    <x v="3"/>
    <s v="Diesel"/>
    <n v="0.13319425000000001"/>
  </r>
  <r>
    <s v="S022670"/>
    <x v="26"/>
    <s v="PO149386"/>
    <s v="GRN201985"/>
    <s v="11583-0384"/>
    <s v="SCREW SHCS M10X25MM LG SST"/>
    <s v="Congleton CW12 1HR"/>
    <n v="12.8"/>
    <x v="2"/>
    <s v="Diesel"/>
    <n v="4.7360000000000001E-5"/>
  </r>
  <r>
    <s v="S024711"/>
    <x v="121"/>
    <s v="PO145537"/>
    <s v="GRN200562"/>
    <s v="101017265-P"/>
    <s v="CONTROL &amp; INSPECTION CONTAINER-GANTRY/PORTAL EMEA"/>
    <s v="Stoke-On-Trent ST9 9AN"/>
    <n v="6.8"/>
    <x v="1"/>
    <s v="Diesel"/>
    <n v="1.1957468160000002E-2"/>
  </r>
  <r>
    <s v="S022670"/>
    <x v="26"/>
    <s v="PO148928"/>
    <s v="GRN201987"/>
    <s v="11700-5243"/>
    <s v="BOLT HEX DIN933 M20 X 2.5 X 50MM GEOMET STL"/>
    <s v="Congleton CW12 1HR"/>
    <n v="12.8"/>
    <x v="2"/>
    <s v="Diesel"/>
    <n v="4.7360000000000001E-5"/>
  </r>
  <r>
    <s v="S024711"/>
    <x v="121"/>
    <s v="PO147158"/>
    <s v="GRN200564"/>
    <s v="101017265-P"/>
    <s v="CONTROL &amp; INSPECTION CONTAINER-GANTRY/PORTAL EMEA"/>
    <s v="Stoke-On-Trent ST9 9AN"/>
    <n v="6.8"/>
    <x v="1"/>
    <s v="Diesel"/>
    <n v="1.1957468160000002E-2"/>
  </r>
  <r>
    <s v="S024711"/>
    <x v="121"/>
    <s v="PO147157"/>
    <s v="GRN201232"/>
    <s v="13254973-P"/>
    <s v="EQUIPMENT ROOM CONTAINER FITOUT"/>
    <s v="Stoke-On-Trent ST9 9AN"/>
    <n v="6.8"/>
    <x v="1"/>
    <s v="Diesel"/>
    <n v="1.1957468160000002E-2"/>
  </r>
  <r>
    <s v="S024711"/>
    <x v="121"/>
    <s v="PO147158"/>
    <s v="GRN201313"/>
    <s v="101017265-P"/>
    <s v="CONTROL &amp; INSPECTION CONTAINER-GANTRY/PORTAL EMEA"/>
    <s v="Stoke-On-Trent ST9 9AN"/>
    <n v="6.8"/>
    <x v="1"/>
    <s v="Diesel"/>
    <n v="1.1957468160000002E-2"/>
  </r>
  <r>
    <s v="S001121"/>
    <x v="5"/>
    <s v="PO147688"/>
    <s v="GRN201991"/>
    <n v="50205993"/>
    <s v="1492 JUMPER BARS CJR NO COVER 8 3 POLE BLACK"/>
    <s v="Salford M5 4BE"/>
    <n v="103.6"/>
    <x v="2"/>
    <s v="Diesel"/>
    <n v="3.8331999999999998E-4"/>
  </r>
  <r>
    <s v="S024711"/>
    <x v="121"/>
    <s v="PO148188"/>
    <s v="GRN201924"/>
    <s v="344-1440-1"/>
    <s v="10 FOOT EQUIPMENT ROOM CONTAINER FITOUT"/>
    <s v="Stoke-On-Trent ST9 9AN"/>
    <n v="6.8"/>
    <x v="1"/>
    <s v="Diesel"/>
    <n v="1.1957468160000002E-2"/>
  </r>
  <r>
    <s v="S024711"/>
    <x v="121"/>
    <s v="PO148188"/>
    <s v="GRN201925"/>
    <s v="344-1440-1"/>
    <s v="10 FOOT EQUIPMENT ROOM CONTAINER FITOUT"/>
    <s v="Stoke-On-Trent ST9 9AN"/>
    <n v="6.8"/>
    <x v="1"/>
    <s v="Diesel"/>
    <n v="1.1957468160000002E-2"/>
  </r>
  <r>
    <s v="S024711"/>
    <x v="121"/>
    <s v="PO148188"/>
    <s v="GRN201928"/>
    <s v="344-1440-1"/>
    <s v="10 FOOT EQUIPMENT ROOM CONTAINER FITOUT"/>
    <s v="Stoke-On-Trent ST9 9AN"/>
    <n v="6.8"/>
    <x v="1"/>
    <s v="Diesel"/>
    <n v="1.1957468160000002E-2"/>
  </r>
  <r>
    <s v="S024711"/>
    <x v="121"/>
    <s v="PO148188"/>
    <s v="GRN201929"/>
    <s v="344-1440-1"/>
    <s v="10 FOOT EQUIPMENT ROOM CONTAINER FITOUT"/>
    <s v="Stoke-On-Trent ST9 9AN"/>
    <n v="6.8"/>
    <x v="1"/>
    <s v="Diesel"/>
    <n v="1.1957468160000002E-2"/>
  </r>
  <r>
    <s v="S024711"/>
    <x v="121"/>
    <s v="PO150581"/>
    <s v="GRN203006"/>
    <s v="340-1589-1"/>
    <s v="DOUBLE EQUIPMENT ROOM CONTAINER"/>
    <s v="Stoke-On-Trent ST9 9AN"/>
    <n v="6.8"/>
    <x v="1"/>
    <s v="Diesel"/>
    <n v="1.1957468160000002E-2"/>
  </r>
  <r>
    <s v="S024711"/>
    <x v="121"/>
    <s v="PO148188"/>
    <s v="GRN203055"/>
    <s v="344-1440-1"/>
    <s v="10 FOOT EQUIPMENT ROOM CONTAINER FITOUT"/>
    <s v="Stoke-On-Trent ST9 9AN"/>
    <n v="6.8"/>
    <x v="1"/>
    <s v="Diesel"/>
    <n v="1.1957468160000002E-2"/>
  </r>
  <r>
    <s v="S024711"/>
    <x v="121"/>
    <s v="PO147157"/>
    <s v="GRN203056"/>
    <s v="13254973-P"/>
    <s v="EQUIPMENT ROOM CONTAINER FITOUT"/>
    <s v="Stoke-On-Trent ST9 9AN"/>
    <n v="6.8"/>
    <x v="1"/>
    <s v="Diesel"/>
    <n v="1.1957468160000002E-2"/>
  </r>
  <r>
    <s v="S024711"/>
    <x v="121"/>
    <s v="PO150582"/>
    <s v="GRN203713"/>
    <s v="340-1589-1"/>
    <s v="DOUBLE EQUIPMENT ROOM CONTAINER"/>
    <s v="Stoke-On-Trent ST9 9AN"/>
    <n v="6.8"/>
    <x v="1"/>
    <s v="Diesel"/>
    <n v="1.1957468160000002E-2"/>
  </r>
  <r>
    <s v="S023772"/>
    <x v="122"/>
    <s v="PO141581"/>
    <s v="GRN180418"/>
    <n v="57203481"/>
    <s v="ANTI VIBRATION CAB MOUNT KMC SERIES IN 60 IRHD"/>
    <s v="Stoke-On-Trent ST9 9AN"/>
    <n v="396"/>
    <x v="2"/>
    <s v="Diesel"/>
    <n v="1.4652000000000001E-3"/>
  </r>
  <r>
    <s v="S023772"/>
    <x v="122"/>
    <s v="PO141581"/>
    <s v="GRN183639"/>
    <n v="57203481"/>
    <s v="ANTI VIBRATION CAB MOUNT KMC SERIES IN 60 IRHD"/>
    <s v="Stoke-On-Trent ST9 9AN"/>
    <n v="396"/>
    <x v="2"/>
    <s v="Diesel"/>
    <n v="1.4652000000000001E-3"/>
  </r>
  <r>
    <s v="S023772"/>
    <x v="122"/>
    <s v="PO142514"/>
    <s v="GRN183640"/>
    <n v="57203481"/>
    <s v="ANTI VIBRATION CAB MOUNT KMC SERIES IN 60 IRHD"/>
    <s v="Stoke-On-Trent ST9 9AN"/>
    <n v="396"/>
    <x v="2"/>
    <s v="Diesel"/>
    <n v="1.4652000000000001E-3"/>
  </r>
  <r>
    <s v="S023772"/>
    <x v="122"/>
    <s v="PO142626"/>
    <s v="GRN185362"/>
    <n v="57203483"/>
    <s v="BUMP REBOUND WASHER"/>
    <s v="Stoke-On-Trent ST9 9AN"/>
    <n v="396"/>
    <x v="2"/>
    <s v="Diesel"/>
    <n v="1.4652000000000001E-3"/>
  </r>
  <r>
    <s v="S023772"/>
    <x v="122"/>
    <s v="PO144186"/>
    <s v="GRN188485"/>
    <n v="57203483"/>
    <s v="BUMP REBOUND WASHER"/>
    <s v="Stoke-On-Trent ST9 9AN"/>
    <n v="396"/>
    <x v="2"/>
    <s v="Diesel"/>
    <n v="1.4652000000000001E-3"/>
  </r>
  <r>
    <s v="S023772"/>
    <x v="122"/>
    <s v="PO144186"/>
    <s v="GRN188744"/>
    <n v="57203483"/>
    <s v="BUMP REBOUND WASHER"/>
    <s v="Stoke-On-Trent ST9 9AN"/>
    <n v="396"/>
    <x v="2"/>
    <s v="Diesel"/>
    <n v="1.4652000000000001E-3"/>
  </r>
  <r>
    <s v="S026929"/>
    <x v="115"/>
    <s v="PO145083"/>
    <s v="GRN203602"/>
    <s v="340-1012-1"/>
    <s v="WELDMENT LINAC SUPPORT STRUCTURE"/>
    <s v="Oldham OL4 1LA"/>
    <n v="80.400000000000006"/>
    <x v="3"/>
    <s v="Diesel"/>
    <n v="8.1746700000000005E-2"/>
  </r>
  <r>
    <s v="S023772"/>
    <x v="122"/>
    <s v="PO144186"/>
    <s v="GRN189779"/>
    <n v="57203483"/>
    <s v="BUMP REBOUND WASHER"/>
    <s v="Stoke-On-Trent ST9 9AN"/>
    <n v="396"/>
    <x v="2"/>
    <s v="Diesel"/>
    <n v="1.4652000000000001E-3"/>
  </r>
  <r>
    <s v="S023772"/>
    <x v="122"/>
    <s v="PO143955"/>
    <s v="GRN190270"/>
    <n v="57203481"/>
    <s v="ANTI VIBRATION CAB MOUNT KMC SERIES IN 60 IRHD"/>
    <s v="Stoke-On-Trent ST9 9AN"/>
    <n v="396"/>
    <x v="2"/>
    <s v="Diesel"/>
    <n v="1.4652000000000001E-3"/>
  </r>
  <r>
    <s v="S023772"/>
    <x v="122"/>
    <s v="PO144186"/>
    <s v="GRN193255"/>
    <n v="57203481"/>
    <s v="ANTI VIBRATION CAB MOUNT KMC SERIES IN 60 IRHD"/>
    <s v="Stoke-On-Trent ST9 9AN"/>
    <n v="396"/>
    <x v="2"/>
    <s v="Diesel"/>
    <n v="1.4652000000000001E-3"/>
  </r>
  <r>
    <s v="S023772"/>
    <x v="122"/>
    <s v="PO143955"/>
    <s v="GRN194215"/>
    <n v="57203481"/>
    <s v="ANTI VIBRATION CAB MOUNT KMC SERIES IN 60 IRHD"/>
    <s v="Stoke-On-Trent ST9 9AN"/>
    <n v="396"/>
    <x v="2"/>
    <s v="Diesel"/>
    <n v="1.4652000000000001E-3"/>
  </r>
  <r>
    <s v="S023772"/>
    <x v="122"/>
    <s v="PO143955"/>
    <s v="GRN195611"/>
    <n v="57203482"/>
    <s v="ANTI VIBRATION CAB MOUNT KMC SERIES IN 45 IRHD"/>
    <s v="Stoke-On-Trent ST9 9AN"/>
    <n v="396"/>
    <x v="2"/>
    <s v="Diesel"/>
    <n v="1.4652000000000001E-3"/>
  </r>
  <r>
    <s v="S023772"/>
    <x v="122"/>
    <s v="PO144186"/>
    <s v="GRN195612"/>
    <n v="57203481"/>
    <s v="ANTI VIBRATION CAB MOUNT KMC SERIES IN 60 IRHD"/>
    <s v="Stoke-On-Trent ST9 9AN"/>
    <n v="396"/>
    <x v="2"/>
    <s v="Diesel"/>
    <n v="1.4652000000000001E-3"/>
  </r>
  <r>
    <s v="S023772"/>
    <x v="122"/>
    <s v="PO147496"/>
    <s v="GRN196771"/>
    <n v="57203482"/>
    <s v="ANTI VIBRATION CAB MOUNT KMC SERIES IN 45 IRHD"/>
    <s v="Stoke-On-Trent ST9 9AN"/>
    <n v="396"/>
    <x v="2"/>
    <s v="Diesel"/>
    <n v="1.4652000000000001E-3"/>
  </r>
  <r>
    <s v="S023772"/>
    <x v="122"/>
    <s v="PO147496"/>
    <s v="GRN197838"/>
    <n v="57203482"/>
    <s v="ANTI VIBRATION CAB MOUNT KMC SERIES IN 45 IRHD"/>
    <s v="Stoke-On-Trent ST9 9AN"/>
    <n v="396"/>
    <x v="2"/>
    <s v="Diesel"/>
    <n v="1.4652000000000001E-3"/>
  </r>
  <r>
    <s v="S023772"/>
    <x v="122"/>
    <s v="PO144186"/>
    <s v="GRN198425"/>
    <n v="57203481"/>
    <s v="ANTI VIBRATION CAB MOUNT KMC SERIES IN 60 IRHD"/>
    <s v="Stoke-On-Trent ST9 9AN"/>
    <n v="396"/>
    <x v="2"/>
    <s v="Diesel"/>
    <n v="1.4652000000000001E-3"/>
  </r>
  <r>
    <s v="S023772"/>
    <x v="122"/>
    <s v="PO144186"/>
    <s v="GRN200355"/>
    <n v="57203481"/>
    <s v="ANTI VIBRATION CAB MOUNT KMC SERIES IN 60 IRHD"/>
    <s v="Stoke-On-Trent ST9 9AN"/>
    <n v="396"/>
    <x v="2"/>
    <s v="Diesel"/>
    <n v="1.4652000000000001E-3"/>
  </r>
  <r>
    <s v="S023772"/>
    <x v="122"/>
    <s v="PO144186"/>
    <s v="GRN200552"/>
    <n v="57203481"/>
    <s v="ANTI VIBRATION CAB MOUNT KMC SERIES IN 60 IRHD"/>
    <s v="Stoke-On-Trent ST9 9AN"/>
    <n v="396"/>
    <x v="2"/>
    <s v="Diesel"/>
    <n v="1.4652000000000001E-3"/>
  </r>
  <r>
    <s v="S023772"/>
    <x v="122"/>
    <s v="PO149472"/>
    <s v="GRN200553"/>
    <n v="57203481"/>
    <s v="ANTI VIBRATION CAB MOUNT KMC SERIES IN 60 IRHD"/>
    <s v="Stoke-On-Trent ST9 9AN"/>
    <n v="396"/>
    <x v="2"/>
    <s v="Diesel"/>
    <n v="1.4652000000000001E-3"/>
  </r>
  <r>
    <s v="S023772"/>
    <x v="122"/>
    <s v="PO144186"/>
    <s v="GRN202476"/>
    <n v="57203483"/>
    <s v="BUMP REBOUND WASHER"/>
    <s v="Stoke-On-Trent ST9 9AN"/>
    <n v="396"/>
    <x v="2"/>
    <s v="Diesel"/>
    <n v="1.4652000000000001E-3"/>
  </r>
  <r>
    <s v="S023772"/>
    <x v="122"/>
    <s v="PO144186"/>
    <s v="GRN204013"/>
    <n v="57203481"/>
    <s v="ANTI VIBRATION CAB MOUNT KMC SERIES IN 60 IRHD"/>
    <s v="Stoke-On-Trent ST9 9AN"/>
    <n v="396"/>
    <x v="2"/>
    <s v="Diesel"/>
    <n v="1.4652000000000001E-3"/>
  </r>
  <r>
    <s v="S022978"/>
    <x v="123"/>
    <s v="PO132584"/>
    <s v="GRN178532"/>
    <s v="340-1093-1"/>
    <s v="RACK 33U OUTDOOR"/>
    <s v="Walsall WS6 7AL"/>
    <n v="77"/>
    <x v="2"/>
    <s v="Diesel"/>
    <n v="2.8489999999999999E-4"/>
  </r>
  <r>
    <s v="S022978"/>
    <x v="123"/>
    <s v="PO132584"/>
    <s v="GRN179474"/>
    <s v="340-1093-1"/>
    <s v="RACK 33U OUTDOOR"/>
    <s v="Walsall WS6 7AL"/>
    <n v="77"/>
    <x v="2"/>
    <s v="Diesel"/>
    <n v="2.8489999999999999E-4"/>
  </r>
  <r>
    <s v="S022978"/>
    <x v="123"/>
    <s v="PO132584"/>
    <s v="GRN179475"/>
    <s v="340-1093-1"/>
    <s v="RACK 33U OUTDOOR"/>
    <s v="Walsall WS6 7AL"/>
    <n v="77"/>
    <x v="2"/>
    <s v="Diesel"/>
    <n v="2.8489999999999999E-4"/>
  </r>
  <r>
    <s v="S022978"/>
    <x v="123"/>
    <s v="PO141350"/>
    <s v="GRN179757"/>
    <s v="340-1093-1"/>
    <s v="RACK 33U OUTDOOR"/>
    <s v="Walsall WS6 7AL"/>
    <n v="77"/>
    <x v="2"/>
    <s v="Diesel"/>
    <n v="2.8489999999999999E-4"/>
  </r>
  <r>
    <s v="S022978"/>
    <x v="123"/>
    <s v="PO132584"/>
    <s v="GRN180426"/>
    <s v="340-1093-1"/>
    <s v="RACK 33U OUTDOOR"/>
    <s v="Walsall WS6 7AL"/>
    <n v="77"/>
    <x v="2"/>
    <s v="Diesel"/>
    <n v="2.8489999999999999E-4"/>
  </r>
  <r>
    <s v="S022978"/>
    <x v="123"/>
    <s v="PO141350"/>
    <s v="GRN181605"/>
    <s v="340-1093-1"/>
    <s v="RACK 33U OUTDOOR"/>
    <s v="Walsall WS6 7AL"/>
    <n v="77"/>
    <x v="2"/>
    <s v="Diesel"/>
    <n v="2.8489999999999999E-4"/>
  </r>
  <r>
    <s v="S001571"/>
    <x v="10"/>
    <s v="PO142294"/>
    <s v="GRN202061"/>
    <n v="4245252"/>
    <s v="LASER SENSOR LMS111-10100"/>
    <s v="St Albans AL1 5BN"/>
    <n v="298"/>
    <x v="2"/>
    <s v="Diesel"/>
    <n v="1.1026E-3"/>
  </r>
  <r>
    <s v="S023849"/>
    <x v="6"/>
    <s v="PO150524"/>
    <s v="GRN202064"/>
    <n v="101007863"/>
    <s v="NETGEAR COMPATIBLE 10GBASE-LR SFP+1310NM 10KM"/>
    <s v="Warrington WA2 8TX"/>
    <n v="78.2"/>
    <x v="2"/>
    <s v="Diesel"/>
    <n v="2.8933999999999996E-4"/>
  </r>
  <r>
    <s v="S022978"/>
    <x v="123"/>
    <s v="PO141350"/>
    <s v="GRN182828"/>
    <s v="340-1093-1"/>
    <s v="RACK 33U OUTDOOR"/>
    <s v="Walsall WS6 7AL"/>
    <n v="77"/>
    <x v="2"/>
    <s v="Diesel"/>
    <n v="2.8489999999999999E-4"/>
  </r>
  <r>
    <s v="S001047"/>
    <x v="9"/>
    <s v="PO144821"/>
    <s v="GRN202066"/>
    <s v="11701-3091"/>
    <s v="SILICON PD - CDW04 - 5X5X10 THK - 8X2 ELEM - M13"/>
    <s v="81300 Johor Bahru Malaysia"/>
    <n v="6781"/>
    <x v="4"/>
    <s v="Aviation"/>
    <n v="1.1924057587200001"/>
  </r>
  <r>
    <s v="S022978"/>
    <x v="123"/>
    <s v="PO141350"/>
    <s v="GRN183315"/>
    <s v="340-1093-1"/>
    <s v="RACK 33U OUTDOOR"/>
    <s v="Walsall WS6 7AL"/>
    <n v="77"/>
    <x v="2"/>
    <s v="Diesel"/>
    <n v="2.8489999999999999E-4"/>
  </r>
  <r>
    <s v="S001047"/>
    <x v="9"/>
    <s v="PO144821"/>
    <s v="GRN202071"/>
    <n v="101026186"/>
    <s v="DIODE 2X8 ELEMENT PHOTO CDWO4 0.3MM THICK"/>
    <s v="81300 Johor Bahru Malaysia"/>
    <n v="6781"/>
    <x v="4"/>
    <s v="Aviation"/>
    <n v="1.1924057587200001"/>
  </r>
  <r>
    <s v="S022978"/>
    <x v="123"/>
    <s v="PO141350"/>
    <s v="GRN183316"/>
    <s v="340-1093-1"/>
    <s v="RACK 33U OUTDOOR"/>
    <s v="Walsall WS6 7AL"/>
    <n v="77"/>
    <x v="2"/>
    <s v="Diesel"/>
    <n v="2.8489999999999999E-4"/>
  </r>
  <r>
    <s v="S001047"/>
    <x v="9"/>
    <s v="PO135463"/>
    <s v="GRN202073"/>
    <n v="66205215"/>
    <s v="2x8 ELEMENT PHOTO DIODE CdWO4 30mm THICK"/>
    <s v="81300 Johor Bahru Malaysia"/>
    <n v="6781"/>
    <x v="4"/>
    <s v="Aviation"/>
    <n v="1.1924057587200001"/>
  </r>
  <r>
    <s v="S022978"/>
    <x v="123"/>
    <s v="PO141350"/>
    <s v="GRN184208"/>
    <s v="340-1093-1"/>
    <s v="RACK 33U OUTDOOR"/>
    <s v="Walsall WS6 7AL"/>
    <n v="77"/>
    <x v="2"/>
    <s v="Diesel"/>
    <n v="2.8489999999999999E-4"/>
  </r>
  <r>
    <s v="S022978"/>
    <x v="123"/>
    <s v="PO141350"/>
    <s v="GRN185365"/>
    <s v="340-1093-1"/>
    <s v="RACK 33U OUTDOOR"/>
    <s v="Walsall WS6 7AL"/>
    <n v="77"/>
    <x v="2"/>
    <s v="Diesel"/>
    <n v="2.8489999999999999E-4"/>
  </r>
  <r>
    <s v="S022978"/>
    <x v="123"/>
    <s v="PO141350"/>
    <s v="GRN185381"/>
    <s v="340-1093-1"/>
    <s v="RACK 33U OUTDOOR"/>
    <s v="Walsall WS6 7AL"/>
    <n v="77"/>
    <x v="2"/>
    <s v="Diesel"/>
    <n v="2.8489999999999999E-4"/>
  </r>
  <r>
    <s v="S001047"/>
    <x v="9"/>
    <s v="PO144821"/>
    <s v="GRN202078"/>
    <s v="11701-3091"/>
    <s v="SILICON PD - CDW04 - 5X5X10 THK - 8X2 ELEM - M13"/>
    <s v="81300 Johor Bahru Malaysia"/>
    <n v="6781"/>
    <x v="4"/>
    <s v="Aviation"/>
    <n v="1.1924057587200001"/>
  </r>
  <r>
    <s v="S023222"/>
    <x v="11"/>
    <s v="PO146369"/>
    <s v="GRN202080"/>
    <s v="11700-5344"/>
    <s v="CABLE 1.2 METER RJ45S TO RJ45S CAT5E"/>
    <s v="Wickford SS11 8YT"/>
    <n v="390"/>
    <x v="2"/>
    <s v="Diesel"/>
    <n v="1.4430000000000001E-3"/>
  </r>
  <r>
    <s v="S001121"/>
    <x v="5"/>
    <s v="PO149157"/>
    <s v="GRN202081"/>
    <n v="50257401"/>
    <s v="TERMINAL END BARRIER 2.5MM - BLUE"/>
    <s v="Salford M5 4BE"/>
    <n v="103.6"/>
    <x v="2"/>
    <s v="Diesel"/>
    <n v="3.8331999999999998E-4"/>
  </r>
  <r>
    <s v="S001121"/>
    <x v="5"/>
    <s v="PO150806"/>
    <s v="GRN202083"/>
    <n v="79203284"/>
    <s v="SPRING CLAMP RELAY SOCKET - DIN RAIL MOUNTING"/>
    <s v="Salford M5 4BE"/>
    <n v="103.6"/>
    <x v="2"/>
    <s v="Diesel"/>
    <n v="3.8331999999999998E-4"/>
  </r>
  <r>
    <s v="S022978"/>
    <x v="123"/>
    <s v="PO132584"/>
    <s v="GRN186590"/>
    <s v="340-1093-1"/>
    <s v="RACK 33U OUTDOOR"/>
    <s v="Walsall WS6 7AL"/>
    <n v="77"/>
    <x v="2"/>
    <s v="Diesel"/>
    <n v="2.8489999999999999E-4"/>
  </r>
  <r>
    <s v="S022978"/>
    <x v="123"/>
    <s v="PO144574"/>
    <s v="GRN186850"/>
    <s v="11700-8852"/>
    <s v="CONTROLLER GUARDLOGIX SERIES 5380 PLC SIL2"/>
    <s v="Walsall WS6 7AL"/>
    <n v="77"/>
    <x v="2"/>
    <s v="Diesel"/>
    <n v="2.8489999999999999E-4"/>
  </r>
  <r>
    <s v="S022978"/>
    <x v="123"/>
    <s v="PO132584"/>
    <s v="GRN187977"/>
    <s v="340-1093-1"/>
    <s v="RACK 33U OUTDOOR"/>
    <s v="Walsall WS6 7AL"/>
    <n v="77"/>
    <x v="2"/>
    <s v="Diesel"/>
    <n v="2.8489999999999999E-4"/>
  </r>
  <r>
    <s v="S022978"/>
    <x v="123"/>
    <s v="PO146610"/>
    <s v="GRN189130"/>
    <s v="340-1093-1"/>
    <s v="RACK 33U OUTDOOR"/>
    <s v="Walsall WS6 7AL"/>
    <n v="77"/>
    <x v="2"/>
    <s v="Diesel"/>
    <n v="2.8489999999999999E-4"/>
  </r>
  <r>
    <s v="S022978"/>
    <x v="123"/>
    <s v="PO142763"/>
    <s v="GRN190934"/>
    <n v="101031490"/>
    <s v="ACCR LIGHTING JUNCTION BOX"/>
    <s v="Walsall WS6 7AL"/>
    <n v="77"/>
    <x v="2"/>
    <s v="Diesel"/>
    <n v="2.8489999999999999E-4"/>
  </r>
  <r>
    <s v="S026929"/>
    <x v="115"/>
    <s v="PO145082"/>
    <s v="GRN203712"/>
    <s v="340-1012-1"/>
    <s v="WELDMENT LINAC SUPPORT STRUCTURE"/>
    <s v="Oldham OL4 1LA"/>
    <n v="80.400000000000006"/>
    <x v="3"/>
    <s v="Diesel"/>
    <n v="8.1746700000000005E-2"/>
  </r>
  <r>
    <s v="S026929"/>
    <x v="115"/>
    <s v="PO145084"/>
    <s v="GRN204803"/>
    <s v="340-1012-1"/>
    <s v="WELDMENT LINAC SUPPORT STRUCTURE"/>
    <s v="Oldham OL4 1LA"/>
    <n v="80.400000000000006"/>
    <x v="3"/>
    <s v="Diesel"/>
    <n v="8.1746700000000005E-2"/>
  </r>
  <r>
    <s v="S022978"/>
    <x v="123"/>
    <s v="PO142965"/>
    <s v="GRN191181"/>
    <s v="340-1235-1"/>
    <s v="CABLE FLOODLIGHT POWER 60&quot;"/>
    <s v="Walsall WS6 7AL"/>
    <n v="77"/>
    <x v="2"/>
    <s v="Diesel"/>
    <n v="2.8489999999999999E-4"/>
  </r>
  <r>
    <s v="S022978"/>
    <x v="123"/>
    <s v="PO143034"/>
    <s v="GRN191184"/>
    <s v="340-1235-1"/>
    <s v="CABLE FLOODLIGHT POWER 60&quot;"/>
    <s v="Walsall WS6 7AL"/>
    <n v="77"/>
    <x v="2"/>
    <s v="Diesel"/>
    <n v="2.8489999999999999E-4"/>
  </r>
  <r>
    <s v="S022978"/>
    <x v="123"/>
    <s v="PO144921"/>
    <s v="GRN191185"/>
    <s v="340-1235-1"/>
    <s v="CABLE FLOODLIGHT POWER 60&quot;"/>
    <s v="Walsall WS6 7AL"/>
    <n v="77"/>
    <x v="2"/>
    <s v="Diesel"/>
    <n v="2.8489999999999999E-4"/>
  </r>
  <r>
    <s v="S022978"/>
    <x v="123"/>
    <s v="PO143031"/>
    <s v="GRN191187"/>
    <s v="340-1235-1"/>
    <s v="CABLE FLOODLIGHT POWER 60&quot;"/>
    <s v="Walsall WS6 7AL"/>
    <n v="77"/>
    <x v="2"/>
    <s v="Diesel"/>
    <n v="2.8489999999999999E-4"/>
  </r>
  <r>
    <s v="S022978"/>
    <x v="123"/>
    <s v="PO143032"/>
    <s v="GRN191188"/>
    <s v="340-1235-1"/>
    <s v="CABLE FLOODLIGHT POWER 60&quot;"/>
    <s v="Walsall WS6 7AL"/>
    <n v="77"/>
    <x v="2"/>
    <s v="Diesel"/>
    <n v="2.8489999999999999E-4"/>
  </r>
  <r>
    <s v="S023284"/>
    <x v="19"/>
    <s v="PO142075"/>
    <s v="GRN202105"/>
    <n v="101034024"/>
    <s v="MAIN CONTROL PANEL"/>
    <s v="Leicester LE19 2DT"/>
    <n v="144"/>
    <x v="1"/>
    <s v="Diesel"/>
    <n v="5.3280000000000001E-2"/>
  </r>
  <r>
    <s v="S022978"/>
    <x v="123"/>
    <s v="PO143049"/>
    <s v="GRN191189"/>
    <s v="340-1235-1"/>
    <s v="CABLE FLOODLIGHT POWER 60&quot;"/>
    <s v="Walsall WS6 7AL"/>
    <n v="77"/>
    <x v="2"/>
    <s v="Diesel"/>
    <n v="2.8489999999999999E-4"/>
  </r>
  <r>
    <s v="S023284"/>
    <x v="19"/>
    <s v="PO143151"/>
    <s v="GRN202107"/>
    <n v="101034024"/>
    <s v="MAIN CONTROL PANEL"/>
    <s v="Leicester LE19 2DT"/>
    <n v="144"/>
    <x v="1"/>
    <s v="Diesel"/>
    <n v="5.3280000000000001E-2"/>
  </r>
  <r>
    <s v="S022978"/>
    <x v="123"/>
    <s v="PO143044"/>
    <s v="GRN191190"/>
    <s v="340-1235-1"/>
    <s v="CABLE FLOODLIGHT POWER 60&quot;"/>
    <s v="Walsall WS6 7AL"/>
    <n v="77"/>
    <x v="2"/>
    <s v="Diesel"/>
    <n v="2.8489999999999999E-4"/>
  </r>
  <r>
    <s v="S023284"/>
    <x v="19"/>
    <s v="PO147443"/>
    <s v="GRN202109"/>
    <n v="101034024"/>
    <s v="MAIN CONTROL PANEL"/>
    <s v="Leicester LE19 2DT"/>
    <n v="144"/>
    <x v="1"/>
    <s v="Diesel"/>
    <n v="5.3280000000000001E-2"/>
  </r>
  <r>
    <s v="S022978"/>
    <x v="123"/>
    <s v="PO143043"/>
    <s v="GRN191191"/>
    <s v="340-1235-1"/>
    <s v="CABLE FLOODLIGHT POWER 60&quot;"/>
    <s v="Walsall WS6 7AL"/>
    <n v="77"/>
    <x v="2"/>
    <s v="Diesel"/>
    <n v="2.8489999999999999E-4"/>
  </r>
  <r>
    <s v="S002239"/>
    <x v="17"/>
    <s v="PO143492"/>
    <s v="GRN203494"/>
    <n v="101022020"/>
    <s v="TCU - HV, 3.0 ton, -40 to +55 C"/>
    <s v="UT 84104"/>
    <n v="4725"/>
    <x v="4"/>
    <s v="Aviation"/>
    <n v="8.3086819200000015"/>
  </r>
  <r>
    <s v="S002239"/>
    <x v="17"/>
    <s v="PO143492"/>
    <s v="GRN203747"/>
    <n v="101022020"/>
    <s v="TCU - HV, 3.0 ton, -40 to +55 C"/>
    <s v="UT 84104"/>
    <n v="4725"/>
    <x v="4"/>
    <s v="Aviation"/>
    <n v="8.3086819200000015"/>
  </r>
  <r>
    <s v="S022978"/>
    <x v="123"/>
    <s v="PO143040"/>
    <s v="GRN191192"/>
    <s v="340-1235-1"/>
    <s v="CABLE FLOODLIGHT POWER 60&quot;"/>
    <s v="Walsall WS6 7AL"/>
    <n v="77"/>
    <x v="2"/>
    <s v="Diesel"/>
    <n v="2.8489999999999999E-4"/>
  </r>
  <r>
    <s v="S002239"/>
    <x v="17"/>
    <s v="PO143492"/>
    <s v="GRN204418"/>
    <n v="101022020"/>
    <s v="TCU - HV, 3.0 ton, -40 to +55 C"/>
    <s v="UT 84104"/>
    <n v="4725"/>
    <x v="4"/>
    <s v="Aviation"/>
    <n v="8.3086819200000015"/>
  </r>
  <r>
    <s v="S002239"/>
    <x v="17"/>
    <s v="PO143492"/>
    <s v="GRN204858"/>
    <n v="101022020"/>
    <s v="TCU - HV, 3.0 ton, -40 to +55 C"/>
    <s v="UT 84104"/>
    <n v="4725"/>
    <x v="4"/>
    <s v="Aviation"/>
    <n v="8.3086819200000015"/>
  </r>
  <r>
    <s v="S026929"/>
    <x v="115"/>
    <s v="PO145085"/>
    <s v="GRN204925"/>
    <s v="340-1012-1"/>
    <s v="WELDMENT LINAC SUPPORT STRUCTURE"/>
    <s v="Oldham OL4 1LA"/>
    <n v="80.400000000000006"/>
    <x v="3"/>
    <s v="Diesel"/>
    <n v="8.1746700000000005E-2"/>
  </r>
  <r>
    <s v="S022978"/>
    <x v="123"/>
    <s v="PO143037"/>
    <s v="GRN191194"/>
    <s v="340-1235-1"/>
    <s v="CABLE FLOODLIGHT POWER 60&quot;"/>
    <s v="Walsall WS6 7AL"/>
    <n v="77"/>
    <x v="2"/>
    <s v="Diesel"/>
    <n v="2.8489999999999999E-4"/>
  </r>
  <r>
    <s v="S024711"/>
    <x v="121"/>
    <s v="PO141300"/>
    <s v="GRN178942"/>
    <n v="101012564"/>
    <s v="CHECK-IN CONTAINER FIT OUT"/>
    <s v="Stoke-On-Trent ST9 9AN"/>
    <n v="6.8"/>
    <x v="3"/>
    <s v="Diesel"/>
    <n v="6.9138999999999997E-3"/>
  </r>
  <r>
    <s v="S022978"/>
    <x v="123"/>
    <s v="PO143036"/>
    <s v="GRN191196"/>
    <s v="340-1235-1"/>
    <s v="CABLE FLOODLIGHT POWER 60&quot;"/>
    <s v="Walsall WS6 7AL"/>
    <n v="77"/>
    <x v="2"/>
    <s v="Diesel"/>
    <n v="2.8489999999999999E-4"/>
  </r>
  <r>
    <s v="S022978"/>
    <x v="123"/>
    <s v="PO143046"/>
    <s v="GRN191197"/>
    <s v="340-1235-1"/>
    <s v="CABLE FLOODLIGHT POWER 60&quot;"/>
    <s v="Walsall WS6 7AL"/>
    <n v="77"/>
    <x v="2"/>
    <s v="Diesel"/>
    <n v="2.8489999999999999E-4"/>
  </r>
  <r>
    <s v="S026429"/>
    <x v="55"/>
    <s v="PO143493"/>
    <s v="GRN202131"/>
    <s v="11701-1819"/>
    <s v="SILAC® - PLATFORM LINEAR ACCELERATOR (FROM 3MEV UP"/>
    <s v="35041 Marburg"/>
    <n v="1310"/>
    <x v="3"/>
    <s v="Diesel"/>
    <n v="0.13319425000000001"/>
  </r>
  <r>
    <s v="S022978"/>
    <x v="123"/>
    <s v="PO144920"/>
    <s v="GRN191198"/>
    <s v="340-1235-1"/>
    <s v="CABLE FLOODLIGHT POWER 60&quot;"/>
    <s v="Walsall WS6 7AL"/>
    <n v="77"/>
    <x v="2"/>
    <s v="Diesel"/>
    <n v="2.8489999999999999E-4"/>
  </r>
  <r>
    <s v="S002239"/>
    <x v="17"/>
    <s v="PO143492"/>
    <s v="GRN204863"/>
    <n v="101022020"/>
    <s v="TCU - HV, 3.0 ton, -40 to +55 C"/>
    <s v="UT 84104"/>
    <n v="4725"/>
    <x v="4"/>
    <s v="Aviation"/>
    <n v="8.3086819200000015"/>
  </r>
  <r>
    <s v="S002239"/>
    <x v="17"/>
    <s v="PO143492"/>
    <s v="GRN204873"/>
    <n v="101022020"/>
    <s v="TCU - HV, 3.0 ton, -40 to +55 C"/>
    <s v="UT 84104"/>
    <n v="4725"/>
    <x v="4"/>
    <s v="Aviation"/>
    <n v="8.3086819200000015"/>
  </r>
  <r>
    <s v="S001121"/>
    <x v="5"/>
    <s v="PO150944"/>
    <s v="GRN202150"/>
    <n v="101027223"/>
    <s v="POWERFLEX 525 380-480V AC, 3 PHASE 10.5A 5HP 4KW N"/>
    <s v="Salford M5 4BE"/>
    <n v="103.6"/>
    <x v="2"/>
    <s v="Diesel"/>
    <n v="3.8331999999999998E-4"/>
  </r>
  <r>
    <s v="S022978"/>
    <x v="123"/>
    <s v="PO144927"/>
    <s v="GRN191200"/>
    <s v="340-1235-1"/>
    <s v="CABLE FLOODLIGHT POWER 60&quot;"/>
    <s v="Walsall WS6 7AL"/>
    <n v="77"/>
    <x v="2"/>
    <s v="Diesel"/>
    <n v="2.8489999999999999E-4"/>
  </r>
  <r>
    <s v="S022978"/>
    <x v="123"/>
    <s v="PO144928"/>
    <s v="GRN191201"/>
    <s v="340-1235-1"/>
    <s v="CABLE FLOODLIGHT POWER 60&quot;"/>
    <s v="Walsall WS6 7AL"/>
    <n v="77"/>
    <x v="2"/>
    <s v="Diesel"/>
    <n v="2.8489999999999999E-4"/>
  </r>
  <r>
    <s v="S022978"/>
    <x v="123"/>
    <s v="PO144925"/>
    <s v="GRN191202"/>
    <s v="340-1235-1"/>
    <s v="CABLE FLOODLIGHT POWER 60&quot;"/>
    <s v="Walsall WS6 7AL"/>
    <n v="77"/>
    <x v="2"/>
    <s v="Diesel"/>
    <n v="2.8489999999999999E-4"/>
  </r>
  <r>
    <s v="S022978"/>
    <x v="123"/>
    <s v="PO144918"/>
    <s v="GRN191204"/>
    <s v="340-1235-1"/>
    <s v="CABLE FLOODLIGHT POWER 60&quot;"/>
    <s v="Walsall WS6 7AL"/>
    <n v="77"/>
    <x v="2"/>
    <s v="Diesel"/>
    <n v="2.8489999999999999E-4"/>
  </r>
  <r>
    <s v="S022978"/>
    <x v="123"/>
    <s v="PO144919"/>
    <s v="GRN191205"/>
    <s v="340-1235-1"/>
    <s v="CABLE FLOODLIGHT POWER 60&quot;"/>
    <s v="Walsall WS6 7AL"/>
    <n v="77"/>
    <x v="2"/>
    <s v="Diesel"/>
    <n v="2.8489999999999999E-4"/>
  </r>
  <r>
    <s v="S022978"/>
    <x v="123"/>
    <s v="PO144924"/>
    <s v="GRN191206"/>
    <s v="340-1235-1"/>
    <s v="CABLE FLOODLIGHT POWER 60&quot;"/>
    <s v="Walsall WS6 7AL"/>
    <n v="77"/>
    <x v="2"/>
    <s v="Diesel"/>
    <n v="2.8489999999999999E-4"/>
  </r>
  <r>
    <s v="S022978"/>
    <x v="123"/>
    <s v="PO144926"/>
    <s v="GRN191208"/>
    <s v="340-1235-1"/>
    <s v="CABLE FLOODLIGHT POWER 60&quot;"/>
    <s v="Walsall WS6 7AL"/>
    <n v="77"/>
    <x v="2"/>
    <s v="Diesel"/>
    <n v="2.8489999999999999E-4"/>
  </r>
  <r>
    <s v="S022978"/>
    <x v="123"/>
    <s v="PO143004"/>
    <s v="GRN191211"/>
    <s v="340-1235-1"/>
    <s v="CABLE FLOODLIGHT POWER 60&quot;"/>
    <s v="Walsall WS6 7AL"/>
    <n v="77"/>
    <x v="2"/>
    <s v="Diesel"/>
    <n v="2.8489999999999999E-4"/>
  </r>
  <r>
    <s v="S022978"/>
    <x v="123"/>
    <s v="PO143047"/>
    <s v="GRN191212"/>
    <s v="340-1235-1"/>
    <s v="CABLE FLOODLIGHT POWER 60&quot;"/>
    <s v="Walsall WS6 7AL"/>
    <n v="77"/>
    <x v="2"/>
    <s v="Diesel"/>
    <n v="2.8489999999999999E-4"/>
  </r>
  <r>
    <s v="S022978"/>
    <x v="123"/>
    <s v="PO143048"/>
    <s v="GRN191213"/>
    <s v="340-1235-1"/>
    <s v="CABLE FLOODLIGHT POWER 60&quot;"/>
    <s v="Walsall WS6 7AL"/>
    <n v="77"/>
    <x v="2"/>
    <s v="Diesel"/>
    <n v="2.8489999999999999E-4"/>
  </r>
  <r>
    <s v="S022978"/>
    <x v="123"/>
    <s v="PO144922"/>
    <s v="GRN191214"/>
    <s v="340-1235-1"/>
    <s v="CABLE FLOODLIGHT POWER 60&quot;"/>
    <s v="Walsall WS6 7AL"/>
    <n v="77"/>
    <x v="2"/>
    <s v="Diesel"/>
    <n v="2.8489999999999999E-4"/>
  </r>
  <r>
    <s v="S022978"/>
    <x v="123"/>
    <s v="PO143039"/>
    <s v="GRN191216"/>
    <s v="340-1235-1"/>
    <s v="CABLE FLOODLIGHT POWER 60&quot;"/>
    <s v="Walsall WS6 7AL"/>
    <n v="77"/>
    <x v="2"/>
    <s v="Diesel"/>
    <n v="2.8489999999999999E-4"/>
  </r>
  <r>
    <s v="S022978"/>
    <x v="123"/>
    <s v="PO144774"/>
    <s v="GRN191217"/>
    <s v="340-1235-1"/>
    <s v="CABLE FLOODLIGHT POWER 60&quot;"/>
    <s v="Walsall WS6 7AL"/>
    <n v="77"/>
    <x v="2"/>
    <s v="Diesel"/>
    <n v="2.8489999999999999E-4"/>
  </r>
  <r>
    <s v="S022978"/>
    <x v="123"/>
    <s v="PO144770"/>
    <s v="GRN191218"/>
    <s v="340-1235-1"/>
    <s v="CABLE FLOODLIGHT POWER 60&quot;"/>
    <s v="Walsall WS6 7AL"/>
    <n v="77"/>
    <x v="2"/>
    <s v="Diesel"/>
    <n v="2.8489999999999999E-4"/>
  </r>
  <r>
    <s v="S022978"/>
    <x v="123"/>
    <s v="PO144771"/>
    <s v="GRN191220"/>
    <s v="340-1235-1"/>
    <s v="CABLE FLOODLIGHT POWER 60&quot;"/>
    <s v="Walsall WS6 7AL"/>
    <n v="77"/>
    <x v="2"/>
    <s v="Diesel"/>
    <n v="2.8489999999999999E-4"/>
  </r>
  <r>
    <s v="S022978"/>
    <x v="123"/>
    <s v="PO144772"/>
    <s v="GRN191221"/>
    <s v="340-1235-1"/>
    <s v="CABLE FLOODLIGHT POWER 60&quot;"/>
    <s v="Walsall WS6 7AL"/>
    <n v="77"/>
    <x v="2"/>
    <s v="Diesel"/>
    <n v="2.8489999999999999E-4"/>
  </r>
  <r>
    <s v="S022978"/>
    <x v="123"/>
    <s v="PO144773"/>
    <s v="GRN191222"/>
    <s v="340-1235-1"/>
    <s v="CABLE FLOODLIGHT POWER 60&quot;"/>
    <s v="Walsall WS6 7AL"/>
    <n v="77"/>
    <x v="2"/>
    <s v="Diesel"/>
    <n v="2.8489999999999999E-4"/>
  </r>
  <r>
    <s v="S022978"/>
    <x v="123"/>
    <s v="PO144767"/>
    <s v="GRN191223"/>
    <s v="340-1235-1"/>
    <s v="CABLE FLOODLIGHT POWER 60&quot;"/>
    <s v="Walsall WS6 7AL"/>
    <n v="77"/>
    <x v="2"/>
    <s v="Diesel"/>
    <n v="2.8489999999999999E-4"/>
  </r>
  <r>
    <s v="S022978"/>
    <x v="123"/>
    <s v="PO144769"/>
    <s v="GRN191224"/>
    <s v="340-1235-1"/>
    <s v="CABLE FLOODLIGHT POWER 60&quot;"/>
    <s v="Walsall WS6 7AL"/>
    <n v="77"/>
    <x v="2"/>
    <s v="Diesel"/>
    <n v="2.8489999999999999E-4"/>
  </r>
  <r>
    <s v="S022978"/>
    <x v="123"/>
    <s v="PO144768"/>
    <s v="GRN191225"/>
    <s v="340-1235-1"/>
    <s v="CABLE FLOODLIGHT POWER 60&quot;"/>
    <s v="Walsall WS6 7AL"/>
    <n v="77"/>
    <x v="2"/>
    <s v="Diesel"/>
    <n v="2.8489999999999999E-4"/>
  </r>
  <r>
    <s v="S022978"/>
    <x v="123"/>
    <s v="PO143041"/>
    <s v="GRN191226"/>
    <s v="340-1235-1"/>
    <s v="CABLE FLOODLIGHT POWER 60&quot;"/>
    <s v="Walsall WS6 7AL"/>
    <n v="77"/>
    <x v="2"/>
    <s v="Diesel"/>
    <n v="2.8489999999999999E-4"/>
  </r>
  <r>
    <s v="S022978"/>
    <x v="123"/>
    <s v="PO143042"/>
    <s v="GRN191227"/>
    <s v="340-1235-1"/>
    <s v="CABLE FLOODLIGHT POWER 60&quot;"/>
    <s v="Walsall WS6 7AL"/>
    <n v="77"/>
    <x v="2"/>
    <s v="Diesel"/>
    <n v="2.8489999999999999E-4"/>
  </r>
  <r>
    <s v="S022978"/>
    <x v="123"/>
    <s v="PO143030"/>
    <s v="GRN191228"/>
    <s v="340-1235-1"/>
    <s v="CABLE FLOODLIGHT POWER 60&quot;"/>
    <s v="Walsall WS6 7AL"/>
    <n v="77"/>
    <x v="2"/>
    <s v="Diesel"/>
    <n v="2.8489999999999999E-4"/>
  </r>
  <r>
    <s v="S022978"/>
    <x v="123"/>
    <s v="PO143033"/>
    <s v="GRN191229"/>
    <s v="340-1235-1"/>
    <s v="CABLE FLOODLIGHT POWER 60&quot;"/>
    <s v="Walsall WS6 7AL"/>
    <n v="77"/>
    <x v="2"/>
    <s v="Diesel"/>
    <n v="2.8489999999999999E-4"/>
  </r>
  <r>
    <s v="S022978"/>
    <x v="123"/>
    <s v="PO143035"/>
    <s v="GRN191230"/>
    <s v="340-1235-1"/>
    <s v="CABLE FLOODLIGHT POWER 60&quot;"/>
    <s v="Walsall WS6 7AL"/>
    <n v="77"/>
    <x v="2"/>
    <s v="Diesel"/>
    <n v="2.8489999999999999E-4"/>
  </r>
  <r>
    <s v="S022978"/>
    <x v="123"/>
    <s v="PO141350"/>
    <s v="GRN191237"/>
    <s v="340-1093-1"/>
    <s v="RACK 33U OUTDOOR"/>
    <s v="Walsall WS6 7AL"/>
    <n v="77"/>
    <x v="2"/>
    <s v="Diesel"/>
    <n v="2.8489999999999999E-4"/>
  </r>
  <r>
    <s v="S022978"/>
    <x v="123"/>
    <s v="PO146806"/>
    <s v="GRN191256"/>
    <s v="255-1641-330"/>
    <s v="CABLE 3COND 14AWG 600V UL-AWM 330 FT"/>
    <s v="Walsall WS6 7AL"/>
    <n v="77"/>
    <x v="2"/>
    <s v="Diesel"/>
    <n v="2.8489999999999999E-4"/>
  </r>
  <r>
    <s v="S022978"/>
    <x v="123"/>
    <s v="PO143030"/>
    <s v="GRN191260"/>
    <s v="340-1040-1"/>
    <s v="JUNCTION BOX SOURCE SIDE"/>
    <s v="Walsall WS6 7AL"/>
    <n v="77"/>
    <x v="2"/>
    <s v="Diesel"/>
    <n v="2.8489999999999999E-4"/>
  </r>
  <r>
    <s v="S022978"/>
    <x v="123"/>
    <s v="PO143033"/>
    <s v="GRN191261"/>
    <s v="340-1040-1"/>
    <s v="JUNCTION BOX SOURCE SIDE"/>
    <s v="Walsall WS6 7AL"/>
    <n v="77"/>
    <x v="2"/>
    <s v="Diesel"/>
    <n v="2.8489999999999999E-4"/>
  </r>
  <r>
    <s v="S022978"/>
    <x v="123"/>
    <s v="PO142965"/>
    <s v="GRN191262"/>
    <s v="340-1040-1"/>
    <s v="JUNCTION BOX SOURCE SIDE"/>
    <s v="Walsall WS6 7AL"/>
    <n v="77"/>
    <x v="2"/>
    <s v="Diesel"/>
    <n v="2.8489999999999999E-4"/>
  </r>
  <r>
    <s v="S022978"/>
    <x v="123"/>
    <s v="PO143038"/>
    <s v="GRN191402"/>
    <s v="340-1235-1"/>
    <s v="CABLE FLOODLIGHT POWER 60&quot;"/>
    <s v="Walsall WS6 7AL"/>
    <n v="77"/>
    <x v="2"/>
    <s v="Diesel"/>
    <n v="2.8489999999999999E-4"/>
  </r>
  <r>
    <s v="S022978"/>
    <x v="123"/>
    <s v="PO144923"/>
    <s v="GRN191403"/>
    <s v="340-1235-1"/>
    <s v="CABLE FLOODLIGHT POWER 60&quot;"/>
    <s v="Walsall WS6 7AL"/>
    <n v="77"/>
    <x v="2"/>
    <s v="Diesel"/>
    <n v="2.8489999999999999E-4"/>
  </r>
  <r>
    <s v="S022978"/>
    <x v="123"/>
    <s v="PO143032"/>
    <s v="GRN191579"/>
    <s v="340-1040-1"/>
    <s v="JUNCTION BOX SOURCE SIDE"/>
    <s v="Walsall WS6 7AL"/>
    <n v="77"/>
    <x v="2"/>
    <s v="Diesel"/>
    <n v="2.8489999999999999E-4"/>
  </r>
  <r>
    <s v="S022978"/>
    <x v="123"/>
    <s v="PO143032"/>
    <s v="GRN191580"/>
    <n v="1"/>
    <s v="freight inwards"/>
    <s v="Walsall WS6 7AL"/>
    <n v="77"/>
    <x v="2"/>
    <s v="Diesel"/>
    <n v="2.8489999999999999E-4"/>
  </r>
  <r>
    <s v="S022978"/>
    <x v="123"/>
    <s v="PO143034"/>
    <s v="GRN191583"/>
    <s v="340-1040-1"/>
    <s v="JUNCTION BOX SOURCE SIDE"/>
    <s v="Walsall WS6 7AL"/>
    <n v="77"/>
    <x v="2"/>
    <s v="Diesel"/>
    <n v="2.8489999999999999E-4"/>
  </r>
  <r>
    <s v="S022978"/>
    <x v="123"/>
    <s v="PO143031"/>
    <s v="GRN191620"/>
    <s v="340-1040-1"/>
    <s v="JUNCTION BOX SOURCE SIDE"/>
    <s v="Walsall WS6 7AL"/>
    <n v="77"/>
    <x v="2"/>
    <s v="Diesel"/>
    <n v="2.8489999999999999E-4"/>
  </r>
  <r>
    <s v="S022978"/>
    <x v="123"/>
    <s v="PO142965"/>
    <s v="GRN191625"/>
    <s v="340-1041-1"/>
    <s v="JUNCTION BOX TUNNEL"/>
    <s v="Walsall WS6 7AL"/>
    <n v="77"/>
    <x v="2"/>
    <s v="Diesel"/>
    <n v="2.8489999999999999E-4"/>
  </r>
  <r>
    <s v="S022978"/>
    <x v="123"/>
    <s v="PO143004"/>
    <s v="GRN191633"/>
    <s v="340-1041-1"/>
    <s v="JUNCTION BOX TUNNEL"/>
    <s v="Walsall WS6 7AL"/>
    <n v="77"/>
    <x v="2"/>
    <s v="Diesel"/>
    <n v="2.8489999999999999E-4"/>
  </r>
  <r>
    <s v="S022978"/>
    <x v="123"/>
    <s v="PO143030"/>
    <s v="GRN191646"/>
    <s v="340-1041-1"/>
    <s v="JUNCTION BOX TUNNEL"/>
    <s v="Walsall WS6 7AL"/>
    <n v="77"/>
    <x v="2"/>
    <s v="Diesel"/>
    <n v="2.8489999999999999E-4"/>
  </r>
  <r>
    <s v="S022978"/>
    <x v="123"/>
    <s v="PO143031"/>
    <s v="GRN191649"/>
    <s v="340-1041-1"/>
    <s v="JUNCTION BOX TUNNEL"/>
    <s v="Walsall WS6 7AL"/>
    <n v="77"/>
    <x v="2"/>
    <s v="Diesel"/>
    <n v="2.8489999999999999E-4"/>
  </r>
  <r>
    <s v="S022978"/>
    <x v="123"/>
    <s v="PO143032"/>
    <s v="GRN191650"/>
    <s v="340-1041-1"/>
    <s v="JUNCTION BOX TUNNEL"/>
    <s v="Walsall WS6 7AL"/>
    <n v="77"/>
    <x v="2"/>
    <s v="Diesel"/>
    <n v="2.8489999999999999E-4"/>
  </r>
  <r>
    <s v="S022978"/>
    <x v="123"/>
    <s v="PO143033"/>
    <s v="GRN191663"/>
    <s v="340-1041-1"/>
    <s v="JUNCTION BOX TUNNEL"/>
    <s v="Walsall WS6 7AL"/>
    <n v="77"/>
    <x v="2"/>
    <s v="Diesel"/>
    <n v="2.8489999999999999E-4"/>
  </r>
  <r>
    <s v="S022978"/>
    <x v="123"/>
    <s v="PO143034"/>
    <s v="GRN191665"/>
    <s v="340-1041-1"/>
    <s v="JUNCTION BOX TUNNEL"/>
    <s v="Walsall WS6 7AL"/>
    <n v="77"/>
    <x v="2"/>
    <s v="Diesel"/>
    <n v="2.8489999999999999E-4"/>
  </r>
  <r>
    <s v="S022978"/>
    <x v="123"/>
    <s v="PO143035"/>
    <s v="GRN191666"/>
    <s v="340-1043-1"/>
    <s v="JUNCTION BOX GROUND LEVEL"/>
    <s v="Walsall WS6 7AL"/>
    <n v="77"/>
    <x v="2"/>
    <s v="Diesel"/>
    <n v="2.8489999999999999E-4"/>
  </r>
  <r>
    <s v="S022978"/>
    <x v="123"/>
    <s v="PO143036"/>
    <s v="GRN191668"/>
    <s v="340-1043-1"/>
    <s v="JUNCTION BOX GROUND LEVEL"/>
    <s v="Walsall WS6 7AL"/>
    <n v="77"/>
    <x v="2"/>
    <s v="Diesel"/>
    <n v="2.8489999999999999E-4"/>
  </r>
  <r>
    <s v="S024426"/>
    <x v="124"/>
    <s v="PO138967"/>
    <s v="GRN179266"/>
    <n v="42258501"/>
    <s v="COMFORT CONTAINER C/W KITCHEN, SHOWER &amp; TOILET"/>
    <s v="Stowmarket IP14 4LE"/>
    <n v="330"/>
    <x v="3"/>
    <s v="Diesel"/>
    <n v="0.33552750000000003"/>
  </r>
  <r>
    <s v="S022978"/>
    <x v="123"/>
    <s v="PO143037"/>
    <s v="GRN191672"/>
    <s v="340-1043-1"/>
    <s v="JUNCTION BOX GROUND LEVEL"/>
    <s v="Walsall WS6 7AL"/>
    <n v="77"/>
    <x v="2"/>
    <s v="Diesel"/>
    <n v="2.8489999999999999E-4"/>
  </r>
  <r>
    <s v="S022978"/>
    <x v="123"/>
    <s v="PO143039"/>
    <s v="GRN191675"/>
    <s v="340-1041-1"/>
    <s v="JUNCTION BOX TUNNEL"/>
    <s v="Walsall WS6 7AL"/>
    <n v="77"/>
    <x v="2"/>
    <s v="Diesel"/>
    <n v="2.8489999999999999E-4"/>
  </r>
  <r>
    <s v="S022978"/>
    <x v="123"/>
    <s v="PO143040"/>
    <s v="GRN191676"/>
    <s v="340-1041-1"/>
    <s v="JUNCTION BOX TUNNEL"/>
    <s v="Walsall WS6 7AL"/>
    <n v="77"/>
    <x v="2"/>
    <s v="Diesel"/>
    <n v="2.8489999999999999E-4"/>
  </r>
  <r>
    <s v="S022978"/>
    <x v="123"/>
    <s v="PO143046"/>
    <s v="GRN191678"/>
    <s v="340-1041-1"/>
    <s v="JUNCTION BOX TUNNEL"/>
    <s v="Walsall WS6 7AL"/>
    <n v="77"/>
    <x v="2"/>
    <s v="Diesel"/>
    <n v="2.8489999999999999E-4"/>
  </r>
  <r>
    <s v="S022978"/>
    <x v="123"/>
    <s v="PO143041"/>
    <s v="GRN191688"/>
    <s v="340-1043-1"/>
    <s v="JUNCTION BOX GROUND LEVEL"/>
    <s v="Walsall WS6 7AL"/>
    <n v="77"/>
    <x v="2"/>
    <s v="Diesel"/>
    <n v="2.8489999999999999E-4"/>
  </r>
  <r>
    <s v="S022978"/>
    <x v="123"/>
    <s v="PO143042"/>
    <s v="GRN191689"/>
    <s v="340-1043-1"/>
    <s v="JUNCTION BOX GROUND LEVEL"/>
    <s v="Walsall WS6 7AL"/>
    <n v="77"/>
    <x v="2"/>
    <s v="Diesel"/>
    <n v="2.8489999999999999E-4"/>
  </r>
  <r>
    <s v="S022978"/>
    <x v="123"/>
    <s v="PO143043"/>
    <s v="GRN191690"/>
    <s v="340-1043-1"/>
    <s v="JUNCTION BOX GROUND LEVEL"/>
    <s v="Walsall WS6 7AL"/>
    <n v="77"/>
    <x v="2"/>
    <s v="Diesel"/>
    <n v="2.8489999999999999E-4"/>
  </r>
  <r>
    <s v="S022670"/>
    <x v="26"/>
    <s v="PO149149"/>
    <s v="GRN202245"/>
    <s v="11700-5217"/>
    <s v="WASHER FLAT M18 GEOMET 500B"/>
    <s v="Congleton CW12 1HR"/>
    <n v="12.8"/>
    <x v="2"/>
    <s v="Diesel"/>
    <n v="4.7360000000000001E-5"/>
  </r>
  <r>
    <s v="S022978"/>
    <x v="123"/>
    <s v="PO143044"/>
    <s v="GRN191691"/>
    <s v="340-1043-1"/>
    <s v="JUNCTION BOX GROUND LEVEL"/>
    <s v="Walsall WS6 7AL"/>
    <n v="77"/>
    <x v="2"/>
    <s v="Diesel"/>
    <n v="2.8489999999999999E-4"/>
  </r>
  <r>
    <s v="S022978"/>
    <x v="123"/>
    <s v="PO143047"/>
    <s v="GRN191693"/>
    <s v="340-1043-1"/>
    <s v="JUNCTION BOX GROUND LEVEL"/>
    <s v="Walsall WS6 7AL"/>
    <n v="77"/>
    <x v="2"/>
    <s v="Diesel"/>
    <n v="2.8489999999999999E-4"/>
  </r>
  <r>
    <s v="S022978"/>
    <x v="123"/>
    <s v="PO143048"/>
    <s v="GRN191694"/>
    <s v="340-1043-1"/>
    <s v="JUNCTION BOX GROUND LEVEL"/>
    <s v="Walsall WS6 7AL"/>
    <n v="77"/>
    <x v="2"/>
    <s v="Diesel"/>
    <n v="2.8489999999999999E-4"/>
  </r>
  <r>
    <s v="S022978"/>
    <x v="123"/>
    <s v="PO143049"/>
    <s v="GRN191695"/>
    <s v="340-1043-1"/>
    <s v="JUNCTION BOX GROUND LEVEL"/>
    <s v="Walsall WS6 7AL"/>
    <n v="77"/>
    <x v="2"/>
    <s v="Diesel"/>
    <n v="2.8489999999999999E-4"/>
  </r>
  <r>
    <s v="S001121"/>
    <x v="5"/>
    <s v="PO147710"/>
    <s v="GRN202251"/>
    <n v="79200800"/>
    <s v="SCREW CONTACT BLOCK NORMALLY CLOSED LATCH MOUNT"/>
    <s v="Salford M5 4BE"/>
    <n v="103.6"/>
    <x v="2"/>
    <s v="Diesel"/>
    <n v="3.8331999999999998E-4"/>
  </r>
  <r>
    <s v="S022978"/>
    <x v="123"/>
    <s v="PO144767"/>
    <s v="GRN191696"/>
    <s v="340-1075-1"/>
    <s v="TRAFFIC LIGHT ASSEMBLY"/>
    <s v="Walsall WS6 7AL"/>
    <n v="77"/>
    <x v="2"/>
    <s v="Diesel"/>
    <n v="2.8489999999999999E-4"/>
  </r>
  <r>
    <s v="S001121"/>
    <x v="5"/>
    <s v="PO148733"/>
    <s v="GRN202253"/>
    <n v="88202577"/>
    <s v="LEGEND PLATE ROUND EMERGENCY STOP YELLOW 60MM DIA"/>
    <s v="Salford M5 4BE"/>
    <n v="103.6"/>
    <x v="2"/>
    <s v="Diesel"/>
    <n v="3.8331999999999998E-4"/>
  </r>
  <r>
    <s v="S023284"/>
    <x v="19"/>
    <s v="PO147827"/>
    <s v="GRN202254"/>
    <n v="101023697"/>
    <s v="CAR VIEW PLAZA OPERATOR PANEL"/>
    <s v="Leicester LE19 2DT"/>
    <n v="144"/>
    <x v="1"/>
    <s v="Diesel"/>
    <n v="5.3280000000000001E-2"/>
  </r>
  <r>
    <s v="S001121"/>
    <x v="5"/>
    <s v="PO150122"/>
    <s v="GRN202255"/>
    <n v="51257436"/>
    <s v="LEGEND PLATE FRAME 30 X 50MM"/>
    <s v="Salford M5 4BE"/>
    <n v="103.6"/>
    <x v="2"/>
    <s v="Diesel"/>
    <n v="3.8331999999999998E-4"/>
  </r>
  <r>
    <s v="S022978"/>
    <x v="123"/>
    <s v="PO144768"/>
    <s v="GRN191698"/>
    <s v="340-1075-1"/>
    <s v="TRAFFIC LIGHT ASSEMBLY"/>
    <s v="Walsall WS6 7AL"/>
    <n v="77"/>
    <x v="2"/>
    <s v="Diesel"/>
    <n v="2.8489999999999999E-4"/>
  </r>
  <r>
    <s v="S022978"/>
    <x v="123"/>
    <s v="PO144769"/>
    <s v="GRN191699"/>
    <s v="340-1075-1"/>
    <s v="TRAFFIC LIGHT ASSEMBLY"/>
    <s v="Walsall WS6 7AL"/>
    <n v="77"/>
    <x v="2"/>
    <s v="Diesel"/>
    <n v="2.8489999999999999E-4"/>
  </r>
  <r>
    <s v="S022978"/>
    <x v="123"/>
    <s v="PO144770"/>
    <s v="GRN191700"/>
    <s v="340-1075-1"/>
    <s v="TRAFFIC LIGHT ASSEMBLY"/>
    <s v="Walsall WS6 7AL"/>
    <n v="77"/>
    <x v="2"/>
    <s v="Diesel"/>
    <n v="2.8489999999999999E-4"/>
  </r>
  <r>
    <s v="S022978"/>
    <x v="123"/>
    <s v="PO144771"/>
    <s v="GRN191701"/>
    <s v="340-1075-1"/>
    <s v="TRAFFIC LIGHT ASSEMBLY"/>
    <s v="Walsall WS6 7AL"/>
    <n v="77"/>
    <x v="2"/>
    <s v="Diesel"/>
    <n v="2.8489999999999999E-4"/>
  </r>
  <r>
    <s v="S001121"/>
    <x v="5"/>
    <s v="PO150523"/>
    <s v="GRN202260"/>
    <n v="5745118"/>
    <s v="PLASTIC LATCH"/>
    <s v="Salford M5 4BE"/>
    <n v="103.6"/>
    <x v="2"/>
    <s v="Diesel"/>
    <n v="3.8331999999999998E-4"/>
  </r>
  <r>
    <s v="S001121"/>
    <x v="5"/>
    <s v="PO150865"/>
    <s v="GRN202261"/>
    <s v="11700-8526"/>
    <s v="AB ADDRESS RESERVE MODULE 1734-ARM"/>
    <s v="Salford M5 4BE"/>
    <n v="103.6"/>
    <x v="2"/>
    <s v="Diesel"/>
    <n v="3.8331999999999998E-4"/>
  </r>
  <r>
    <s v="S024346"/>
    <x v="28"/>
    <s v="PO146752"/>
    <s v="GRN202265"/>
    <n v="89205386"/>
    <s v="HYDRAULIC OIL - UNIVIS HVI 26 (20L CONTAINER)"/>
    <s v="Stoke-On-Trent, ST6 4PB"/>
    <n v="10.4"/>
    <x v="3"/>
    <s v="Diesel"/>
    <n v="1.0574200000000001E-3"/>
  </r>
  <r>
    <s v="S022978"/>
    <x v="123"/>
    <s v="PO144772"/>
    <s v="GRN191703"/>
    <s v="340-1075-1"/>
    <s v="TRAFFIC LIGHT ASSEMBLY"/>
    <s v="Walsall WS6 7AL"/>
    <n v="77"/>
    <x v="2"/>
    <s v="Diesel"/>
    <n v="2.8489999999999999E-4"/>
  </r>
  <r>
    <s v="S022978"/>
    <x v="123"/>
    <s v="PO144773"/>
    <s v="GRN191711"/>
    <s v="340-1075-1"/>
    <s v="TRAFFIC LIGHT ASSEMBLY"/>
    <s v="Walsall WS6 7AL"/>
    <n v="77"/>
    <x v="2"/>
    <s v="Diesel"/>
    <n v="2.8489999999999999E-4"/>
  </r>
  <r>
    <s v="S022978"/>
    <x v="123"/>
    <s v="PO144774"/>
    <s v="GRN191713"/>
    <s v="340-1075-1"/>
    <s v="TRAFFIC LIGHT ASSEMBLY"/>
    <s v="Walsall WS6 7AL"/>
    <n v="77"/>
    <x v="2"/>
    <s v="Diesel"/>
    <n v="2.8489999999999999E-4"/>
  </r>
  <r>
    <s v="S022978"/>
    <x v="123"/>
    <s v="PO144918"/>
    <s v="GRN191714"/>
    <s v="340-1075-1"/>
    <s v="TRAFFIC LIGHT ASSEMBLY"/>
    <s v="Walsall WS6 7AL"/>
    <n v="77"/>
    <x v="2"/>
    <s v="Diesel"/>
    <n v="2.8489999999999999E-4"/>
  </r>
  <r>
    <s v="S022978"/>
    <x v="123"/>
    <s v="PO144919"/>
    <s v="GRN191715"/>
    <s v="340-1075-1"/>
    <s v="TRAFFIC LIGHT ASSEMBLY"/>
    <s v="Walsall WS6 7AL"/>
    <n v="77"/>
    <x v="2"/>
    <s v="Diesel"/>
    <n v="2.8489999999999999E-4"/>
  </r>
  <r>
    <s v="S022978"/>
    <x v="123"/>
    <s v="PO144920"/>
    <s v="GRN191716"/>
    <s v="340-1075-1"/>
    <s v="TRAFFIC LIGHT ASSEMBLY"/>
    <s v="Walsall WS6 7AL"/>
    <n v="77"/>
    <x v="2"/>
    <s v="Diesel"/>
    <n v="2.8489999999999999E-4"/>
  </r>
  <r>
    <s v="S022978"/>
    <x v="123"/>
    <s v="PO144921"/>
    <s v="GRN191717"/>
    <s v="340-1075-1"/>
    <s v="TRAFFIC LIGHT ASSEMBLY"/>
    <s v="Walsall WS6 7AL"/>
    <n v="77"/>
    <x v="2"/>
    <s v="Diesel"/>
    <n v="2.8489999999999999E-4"/>
  </r>
  <r>
    <s v="S022978"/>
    <x v="123"/>
    <s v="PO144922"/>
    <s v="GRN191719"/>
    <s v="340-1075-1"/>
    <s v="TRAFFIC LIGHT ASSEMBLY"/>
    <s v="Walsall WS6 7AL"/>
    <n v="77"/>
    <x v="2"/>
    <s v="Diesel"/>
    <n v="2.8489999999999999E-4"/>
  </r>
  <r>
    <s v="S022978"/>
    <x v="123"/>
    <s v="PO144923"/>
    <s v="GRN191721"/>
    <s v="340-1075-1"/>
    <s v="TRAFFIC LIGHT ASSEMBLY"/>
    <s v="Walsall WS6 7AL"/>
    <n v="77"/>
    <x v="2"/>
    <s v="Diesel"/>
    <n v="2.8489999999999999E-4"/>
  </r>
  <r>
    <s v="S024426"/>
    <x v="124"/>
    <s v="PO138967"/>
    <s v="GRN182972"/>
    <n v="42258501"/>
    <s v="COMFORT CONTAINER C/W KITCHEN, SHOWER &amp; TOILET"/>
    <s v="Stowmarket IP14 4LE"/>
    <n v="330"/>
    <x v="3"/>
    <s v="Diesel"/>
    <n v="0.33552750000000003"/>
  </r>
  <r>
    <s v="S022978"/>
    <x v="123"/>
    <s v="PO144925"/>
    <s v="GRN191723"/>
    <s v="340-1075-1"/>
    <s v="TRAFFIC LIGHT ASSEMBLY"/>
    <s v="Walsall WS6 7AL"/>
    <n v="77"/>
    <x v="2"/>
    <s v="Diesel"/>
    <n v="2.8489999999999999E-4"/>
  </r>
  <r>
    <s v="S026889"/>
    <x v="35"/>
    <s v="PO148804"/>
    <s v="GRN202282"/>
    <n v="101023734"/>
    <s v="VERTICAL ARRAY PLATE"/>
    <s v="Stafford ST18 0PJ"/>
    <n v="50.6"/>
    <x v="2"/>
    <s v="Diesel"/>
    <n v="1.8722000000000001E-3"/>
  </r>
  <r>
    <s v="S022978"/>
    <x v="123"/>
    <s v="PO144926"/>
    <s v="GRN191724"/>
    <s v="340-1075-1"/>
    <s v="TRAFFIC LIGHT ASSEMBLY"/>
    <s v="Walsall WS6 7AL"/>
    <n v="77"/>
    <x v="2"/>
    <s v="Diesel"/>
    <n v="2.8489999999999999E-4"/>
  </r>
  <r>
    <s v="S022978"/>
    <x v="123"/>
    <s v="PO144927"/>
    <s v="GRN191725"/>
    <s v="340-1075-1"/>
    <s v="TRAFFIC LIGHT ASSEMBLY"/>
    <s v="Walsall WS6 7AL"/>
    <n v="77"/>
    <x v="2"/>
    <s v="Diesel"/>
    <n v="2.8489999999999999E-4"/>
  </r>
  <r>
    <s v="S022978"/>
    <x v="123"/>
    <s v="PO144928"/>
    <s v="GRN191726"/>
    <s v="340-1075-1"/>
    <s v="TRAFFIC LIGHT ASSEMBLY"/>
    <s v="Walsall WS6 7AL"/>
    <n v="77"/>
    <x v="2"/>
    <s v="Diesel"/>
    <n v="2.8489999999999999E-4"/>
  </r>
  <r>
    <s v="S022978"/>
    <x v="123"/>
    <s v="PO144929"/>
    <s v="GRN191744"/>
    <s v="340-1235-1"/>
    <s v="CABLE FLOODLIGHT POWER 60&quot;"/>
    <s v="Walsall WS6 7AL"/>
    <n v="77"/>
    <x v="2"/>
    <s v="Diesel"/>
    <n v="2.8489999999999999E-4"/>
  </r>
  <r>
    <s v="S022978"/>
    <x v="123"/>
    <s v="PO144936"/>
    <s v="GRN191745"/>
    <s v="340-1235-1"/>
    <s v="CABLE FLOODLIGHT POWER 60&quot;"/>
    <s v="Walsall WS6 7AL"/>
    <n v="77"/>
    <x v="2"/>
    <s v="Diesel"/>
    <n v="2.8489999999999999E-4"/>
  </r>
  <r>
    <s v="S026889"/>
    <x v="35"/>
    <s v="PO145446"/>
    <s v="GRN202288"/>
    <s v="344-1391-1"/>
    <s v="HORIZONTAL SAWTOOTH SPINE"/>
    <s v="Stafford ST18 0PJ"/>
    <n v="50.6"/>
    <x v="2"/>
    <s v="Diesel"/>
    <n v="1.8722000000000001E-3"/>
  </r>
  <r>
    <s v="S022978"/>
    <x v="123"/>
    <s v="PO142965"/>
    <s v="GRN191841"/>
    <n v="1"/>
    <s v="freight inwards"/>
    <s v="Walsall WS6 7AL"/>
    <n v="77"/>
    <x v="2"/>
    <s v="Diesel"/>
    <n v="2.8489999999999999E-4"/>
  </r>
  <r>
    <s v="S024190"/>
    <x v="22"/>
    <s v="PO148556"/>
    <s v="GRN202290"/>
    <s v="340-1085-1"/>
    <s v="LINAC GLIDE STRIP"/>
    <s v="Stockport SK4 2JT"/>
    <n v="22.2"/>
    <x v="1"/>
    <s v="Diesel"/>
    <n v="8.2140000000000008E-3"/>
  </r>
  <r>
    <s v="S022978"/>
    <x v="123"/>
    <s v="PO143004"/>
    <s v="GRN191842"/>
    <s v="340-1040-1"/>
    <s v="JUNCTION BOX SOURCE SIDE"/>
    <s v="Walsall WS6 7AL"/>
    <n v="77"/>
    <x v="2"/>
    <s v="Diesel"/>
    <n v="2.8489999999999999E-4"/>
  </r>
  <r>
    <s v="S022978"/>
    <x v="123"/>
    <s v="PO143033"/>
    <s v="GRN192387"/>
    <s v="340-1011-1"/>
    <s v="SITE CONFIGURABLE ENCLOSURE WITH AC"/>
    <s v="Walsall WS6 7AL"/>
    <n v="77"/>
    <x v="2"/>
    <s v="Diesel"/>
    <n v="2.8489999999999999E-4"/>
  </r>
  <r>
    <s v="S025431"/>
    <x v="0"/>
    <s v="PO144782"/>
    <s v="GRN202293"/>
    <s v="11700-6970"/>
    <s v="XFMR 60HZ 45KVA 3P 480:400/231 - NEMA4 FLR MNT"/>
    <s v="Boston Massachusetts"/>
    <n v="3154"/>
    <x v="0"/>
    <s v="Crude"/>
    <n v="2.5295079999999999"/>
  </r>
  <r>
    <s v="S024190"/>
    <x v="22"/>
    <s v="PO149657"/>
    <s v="GRN202294"/>
    <s v="340-1357-1"/>
    <s v="DOME CAMERA GASKET"/>
    <s v="Stockport SK4 2JT"/>
    <n v="22.2"/>
    <x v="1"/>
    <s v="Diesel"/>
    <n v="8.2140000000000008E-3"/>
  </r>
  <r>
    <s v="S022978"/>
    <x v="123"/>
    <s v="PO142965"/>
    <s v="GRN192388"/>
    <s v="340-1011-1"/>
    <s v="SITE CONFIGURABLE ENCLOSURE WITH AC"/>
    <s v="Walsall WS6 7AL"/>
    <n v="77"/>
    <x v="2"/>
    <s v="Diesel"/>
    <n v="2.8489999999999999E-4"/>
  </r>
  <r>
    <s v="S022978"/>
    <x v="123"/>
    <s v="PO143039"/>
    <s v="GRN192418"/>
    <s v="340-1125-1"/>
    <s v="ENCLOSURE SYSTEM ENTRY/EXIT"/>
    <s v="Walsall WS6 7AL"/>
    <n v="77"/>
    <x v="2"/>
    <s v="Diesel"/>
    <n v="2.8489999999999999E-4"/>
  </r>
  <r>
    <s v="S024190"/>
    <x v="22"/>
    <s v="PO150639"/>
    <s v="GRN202297"/>
    <n v="85205363"/>
    <s v="19MM EPDM BONDED WASHER"/>
    <s v="Stockport SK4 2JT"/>
    <n v="22.2"/>
    <x v="1"/>
    <s v="Diesel"/>
    <n v="8.2140000000000008E-3"/>
  </r>
  <r>
    <s v="S022978"/>
    <x v="123"/>
    <s v="PO143035"/>
    <s v="GRN192419"/>
    <s v="340-1125-1"/>
    <s v="ENCLOSURE SYSTEM ENTRY/EXIT"/>
    <s v="Walsall WS6 7AL"/>
    <n v="77"/>
    <x v="2"/>
    <s v="Diesel"/>
    <n v="2.8489999999999999E-4"/>
  </r>
  <r>
    <s v="S024190"/>
    <x v="22"/>
    <s v="PO146914"/>
    <s v="GRN202300"/>
    <n v="101014001"/>
    <s v="GASKET DETECTOR BOX LID"/>
    <s v="Stockport SK4 2JT"/>
    <n v="22.2"/>
    <x v="1"/>
    <s v="Diesel"/>
    <n v="8.2140000000000008E-3"/>
  </r>
  <r>
    <s v="S022978"/>
    <x v="123"/>
    <s v="PO143040"/>
    <s v="GRN192421"/>
    <s v="340-1125-1"/>
    <s v="ENCLOSURE SYSTEM ENTRY/EXIT"/>
    <s v="Walsall WS6 7AL"/>
    <n v="77"/>
    <x v="2"/>
    <s v="Diesel"/>
    <n v="2.8489999999999999E-4"/>
  </r>
  <r>
    <s v="S022978"/>
    <x v="123"/>
    <s v="PO143041"/>
    <s v="GRN192422"/>
    <s v="340-1125-1"/>
    <s v="ENCLOSURE SYSTEM ENTRY/EXIT"/>
    <s v="Walsall WS6 7AL"/>
    <n v="77"/>
    <x v="2"/>
    <s v="Diesel"/>
    <n v="2.8489999999999999E-4"/>
  </r>
  <r>
    <s v="S022978"/>
    <x v="123"/>
    <s v="PO144929"/>
    <s v="GRN192472"/>
    <s v="340-1075-1"/>
    <s v="TRAFFIC LIGHT ASSEMBLY"/>
    <s v="Walsall WS6 7AL"/>
    <n v="77"/>
    <x v="2"/>
    <s v="Diesel"/>
    <n v="2.8489999999999999E-4"/>
  </r>
  <r>
    <s v="S001571"/>
    <x v="10"/>
    <s v="PO147650"/>
    <s v="GRN202308"/>
    <s v="11701-3108"/>
    <s v="MOUNTING KIT"/>
    <s v="St Albans AL1 5BN"/>
    <n v="298"/>
    <x v="2"/>
    <s v="Diesel"/>
    <n v="1.1026E-3"/>
  </r>
  <r>
    <s v="S022978"/>
    <x v="123"/>
    <s v="PO144936"/>
    <s v="GRN192473"/>
    <s v="340-1075-1"/>
    <s v="TRAFFIC LIGHT ASSEMBLY"/>
    <s v="Walsall WS6 7AL"/>
    <n v="77"/>
    <x v="2"/>
    <s v="Diesel"/>
    <n v="2.8489999999999999E-4"/>
  </r>
  <r>
    <s v="S022978"/>
    <x v="123"/>
    <s v="PO143035"/>
    <s v="GRN192572"/>
    <s v="340-1040-1"/>
    <s v="JUNCTION BOX SOURCE SIDE"/>
    <s v="Walsall WS6 7AL"/>
    <n v="77"/>
    <x v="2"/>
    <s v="Diesel"/>
    <n v="2.8489999999999999E-4"/>
  </r>
  <r>
    <s v="S001571"/>
    <x v="10"/>
    <s v="PO144239"/>
    <s v="GRN202312"/>
    <n v="57205720"/>
    <s v="MOUNTING KIT 2 SICK 2015624"/>
    <s v="St Albans AL1 5BN"/>
    <n v="298"/>
    <x v="2"/>
    <s v="Diesel"/>
    <n v="1.1026E-3"/>
  </r>
  <r>
    <s v="S022978"/>
    <x v="123"/>
    <s v="PO143039"/>
    <s v="GRN192574"/>
    <s v="340-1040-1"/>
    <s v="JUNCTION BOX SOURCE SIDE"/>
    <s v="Walsall WS6 7AL"/>
    <n v="77"/>
    <x v="2"/>
    <s v="Diesel"/>
    <n v="2.8489999999999999E-4"/>
  </r>
  <r>
    <s v="S022978"/>
    <x v="123"/>
    <s v="PO143040"/>
    <s v="GRN192575"/>
    <s v="340-1040-1"/>
    <s v="JUNCTION BOX SOURCE SIDE"/>
    <s v="Walsall WS6 7AL"/>
    <n v="77"/>
    <x v="2"/>
    <s v="Diesel"/>
    <n v="2.8489999999999999E-4"/>
  </r>
  <r>
    <s v="S022978"/>
    <x v="123"/>
    <s v="PO143041"/>
    <s v="GRN192576"/>
    <s v="340-1040-1"/>
    <s v="JUNCTION BOX SOURCE SIDE"/>
    <s v="Walsall WS6 7AL"/>
    <n v="77"/>
    <x v="2"/>
    <s v="Diesel"/>
    <n v="2.8489999999999999E-4"/>
  </r>
  <r>
    <s v="S022978"/>
    <x v="123"/>
    <s v="PO143041"/>
    <s v="GRN192578"/>
    <n v="1"/>
    <s v="freight inwards"/>
    <s v="Walsall WS6 7AL"/>
    <n v="77"/>
    <x v="2"/>
    <s v="Diesel"/>
    <n v="2.8489999999999999E-4"/>
  </r>
  <r>
    <s v="S022978"/>
    <x v="123"/>
    <s v="PO143046"/>
    <s v="GRN192579"/>
    <s v="340-1040-1"/>
    <s v="JUNCTION BOX SOURCE SIDE"/>
    <s v="Walsall WS6 7AL"/>
    <n v="77"/>
    <x v="2"/>
    <s v="Diesel"/>
    <n v="2.8489999999999999E-4"/>
  </r>
  <r>
    <s v="S022978"/>
    <x v="123"/>
    <s v="PO143035"/>
    <s v="GRN192583"/>
    <s v="340-1041-1"/>
    <s v="JUNCTION BOX TUNNEL"/>
    <s v="Walsall WS6 7AL"/>
    <n v="77"/>
    <x v="2"/>
    <s v="Diesel"/>
    <n v="2.8489999999999999E-4"/>
  </r>
  <r>
    <s v="S001571"/>
    <x v="10"/>
    <s v="PO148773"/>
    <s v="GRN202336"/>
    <n v="21201458"/>
    <s v="I/O CABLE M12 X 8 8 OPEN WIRES 20M CORDLESS RF-DPM"/>
    <s v="St Albans AL1 5BN"/>
    <n v="298"/>
    <x v="2"/>
    <s v="Diesel"/>
    <n v="1.1026E-3"/>
  </r>
  <r>
    <s v="S022978"/>
    <x v="123"/>
    <s v="PO143036"/>
    <s v="GRN192585"/>
    <s v="340-1041-1"/>
    <s v="JUNCTION BOX TUNNEL"/>
    <s v="Walsall WS6 7AL"/>
    <n v="77"/>
    <x v="2"/>
    <s v="Diesel"/>
    <n v="2.8489999999999999E-4"/>
  </r>
  <r>
    <s v="S022978"/>
    <x v="123"/>
    <s v="PO143035"/>
    <s v="GRN192586"/>
    <n v="1"/>
    <s v="freight inwards"/>
    <s v="Walsall WS6 7AL"/>
    <n v="77"/>
    <x v="2"/>
    <s v="Diesel"/>
    <n v="2.8489999999999999E-4"/>
  </r>
  <r>
    <s v="S022978"/>
    <x v="123"/>
    <s v="PO143037"/>
    <s v="GRN192587"/>
    <s v="340-1041-1"/>
    <s v="JUNCTION BOX TUNNEL"/>
    <s v="Walsall WS6 7AL"/>
    <n v="77"/>
    <x v="2"/>
    <s v="Diesel"/>
    <n v="2.8489999999999999E-4"/>
  </r>
  <r>
    <s v="S022978"/>
    <x v="123"/>
    <s v="PO143041"/>
    <s v="GRN192588"/>
    <s v="340-1041-1"/>
    <s v="JUNCTION BOX TUNNEL"/>
    <s v="Walsall WS6 7AL"/>
    <n v="77"/>
    <x v="2"/>
    <s v="Diesel"/>
    <n v="2.8489999999999999E-4"/>
  </r>
  <r>
    <s v="S022978"/>
    <x v="123"/>
    <s v="PO143042"/>
    <s v="GRN192590"/>
    <s v="340-1041-1"/>
    <s v="JUNCTION BOX TUNNEL"/>
    <s v="Walsall WS6 7AL"/>
    <n v="77"/>
    <x v="2"/>
    <s v="Diesel"/>
    <n v="2.8489999999999999E-4"/>
  </r>
  <r>
    <s v="S001571"/>
    <x v="10"/>
    <s v="PO150629"/>
    <s v="GRN202347"/>
    <n v="2145062"/>
    <s v="SUPPLY CABLE M12 x 5 4 OPEN WIRES 10M CORDLESS RF-"/>
    <s v="St Albans AL1 5BN"/>
    <n v="298"/>
    <x v="2"/>
    <s v="Diesel"/>
    <n v="1.1026E-3"/>
  </r>
  <r>
    <s v="S022978"/>
    <x v="123"/>
    <s v="PO143043"/>
    <s v="GRN192591"/>
    <s v="340-1041-1"/>
    <s v="JUNCTION BOX TUNNEL"/>
    <s v="Walsall WS6 7AL"/>
    <n v="77"/>
    <x v="2"/>
    <s v="Diesel"/>
    <n v="2.8489999999999999E-4"/>
  </r>
  <r>
    <s v="S022978"/>
    <x v="123"/>
    <s v="PO143044"/>
    <s v="GRN192592"/>
    <s v="340-1041-1"/>
    <s v="JUNCTION BOX TUNNEL"/>
    <s v="Walsall WS6 7AL"/>
    <n v="77"/>
    <x v="2"/>
    <s v="Diesel"/>
    <n v="2.8489999999999999E-4"/>
  </r>
  <r>
    <s v="S001571"/>
    <x v="10"/>
    <s v="PO149821"/>
    <s v="GRN202350"/>
    <n v="101018191"/>
    <s v="UC30-214162 ULTRASONIC SENSOR"/>
    <s v="St Albans AL1 5BN"/>
    <n v="298"/>
    <x v="2"/>
    <s v="Diesel"/>
    <n v="1.1026E-3"/>
  </r>
  <r>
    <s v="S022978"/>
    <x v="123"/>
    <s v="PO143047"/>
    <s v="GRN192593"/>
    <s v="340-1041-1"/>
    <s v="JUNCTION BOX TUNNEL"/>
    <s v="Walsall WS6 7AL"/>
    <n v="77"/>
    <x v="2"/>
    <s v="Diesel"/>
    <n v="2.8489999999999999E-4"/>
  </r>
  <r>
    <s v="S022978"/>
    <x v="123"/>
    <s v="PO143048"/>
    <s v="GRN192594"/>
    <s v="340-1041-1"/>
    <s v="JUNCTION BOX TUNNEL"/>
    <s v="Walsall WS6 7AL"/>
    <n v="77"/>
    <x v="2"/>
    <s v="Diesel"/>
    <n v="2.8489999999999999E-4"/>
  </r>
  <r>
    <s v="S001571"/>
    <x v="10"/>
    <s v="PO145822"/>
    <s v="GRN202357"/>
    <n v="2145062"/>
    <s v="SUPPLY CABLE M12 x 5 4 OPEN WIRES 10M CORDLESS RF-"/>
    <s v="St Albans AL1 5BN"/>
    <n v="298"/>
    <x v="2"/>
    <s v="Diesel"/>
    <n v="1.1026E-3"/>
  </r>
  <r>
    <s v="S001571"/>
    <x v="10"/>
    <s v="PO148017"/>
    <s v="GRN202361"/>
    <n v="21202430"/>
    <s v="ETHERNET PATCH CABLE M12 4-PIN TO RJ-45 - 10M LONG"/>
    <s v="St Albans AL1 5BN"/>
    <n v="298"/>
    <x v="2"/>
    <s v="Diesel"/>
    <n v="1.1026E-3"/>
  </r>
  <r>
    <s v="S001571"/>
    <x v="10"/>
    <s v="PO147389"/>
    <s v="GRN202367"/>
    <n v="101032049"/>
    <s v="2D LIDAR LASER SENSOR TIM781-2174101"/>
    <s v="St Albans AL1 5BN"/>
    <n v="298"/>
    <x v="2"/>
    <s v="Diesel"/>
    <n v="1.1026E-3"/>
  </r>
  <r>
    <s v="S001121"/>
    <x v="5"/>
    <s v="PO150944"/>
    <s v="GRN202369"/>
    <n v="79203284"/>
    <s v="SPRING CLAMP RELAY SOCKET - DIN RAIL MOUNTING"/>
    <s v="Salford M5 4BE"/>
    <n v="103.6"/>
    <x v="2"/>
    <s v="Diesel"/>
    <n v="3.8331999999999998E-4"/>
  </r>
  <r>
    <s v="S022978"/>
    <x v="123"/>
    <s v="PO143049"/>
    <s v="GRN192596"/>
    <s v="340-1041-1"/>
    <s v="JUNCTION BOX TUNNEL"/>
    <s v="Walsall WS6 7AL"/>
    <n v="77"/>
    <x v="2"/>
    <s v="Diesel"/>
    <n v="2.8489999999999999E-4"/>
  </r>
  <r>
    <s v="S001571"/>
    <x v="10"/>
    <s v="PO149999"/>
    <s v="GRN202371"/>
    <n v="21201457"/>
    <s v="SUPPLY CABLE M12 X 5 4 OPEN WIRES 20M CORDLESS"/>
    <s v="St Albans AL1 5BN"/>
    <n v="298"/>
    <x v="2"/>
    <s v="Diesel"/>
    <n v="1.1026E-3"/>
  </r>
  <r>
    <s v="S001121"/>
    <x v="5"/>
    <s v="PO150944"/>
    <s v="GRN202372"/>
    <n v="79203284"/>
    <s v="SPRING CLAMP RELAY SOCKET - DIN RAIL MOUNTING"/>
    <s v="Salford M5 4BE"/>
    <n v="103.6"/>
    <x v="2"/>
    <s v="Diesel"/>
    <n v="3.8331999999999998E-4"/>
  </r>
  <r>
    <s v="S022978"/>
    <x v="123"/>
    <s v="PO144767"/>
    <s v="GRN192598"/>
    <s v="340-1041-1"/>
    <s v="JUNCTION BOX TUNNEL"/>
    <s v="Walsall WS6 7AL"/>
    <n v="77"/>
    <x v="2"/>
    <s v="Diesel"/>
    <n v="2.8489999999999999E-4"/>
  </r>
  <r>
    <s v="S022978"/>
    <x v="123"/>
    <s v="PO144768"/>
    <s v="GRN192599"/>
    <s v="340-1041-1"/>
    <s v="JUNCTION BOX TUNNEL"/>
    <s v="Walsall WS6 7AL"/>
    <n v="77"/>
    <x v="2"/>
    <s v="Diesel"/>
    <n v="2.8489999999999999E-4"/>
  </r>
  <r>
    <s v="S022978"/>
    <x v="123"/>
    <s v="PO144769"/>
    <s v="GRN192600"/>
    <s v="340-1041-1"/>
    <s v="JUNCTION BOX TUNNEL"/>
    <s v="Walsall WS6 7AL"/>
    <n v="77"/>
    <x v="2"/>
    <s v="Diesel"/>
    <n v="2.8489999999999999E-4"/>
  </r>
  <r>
    <s v="S022978"/>
    <x v="123"/>
    <s v="PO144771"/>
    <s v="GRN192602"/>
    <s v="340-1041-1"/>
    <s v="JUNCTION BOX TUNNEL"/>
    <s v="Walsall WS6 7AL"/>
    <n v="77"/>
    <x v="2"/>
    <s v="Diesel"/>
    <n v="2.8489999999999999E-4"/>
  </r>
  <r>
    <s v="S023849"/>
    <x v="6"/>
    <s v="PO151109"/>
    <s v="GRN202378"/>
    <n v="101045344"/>
    <s v="9/125 OS1 LC TO ST 2 FIBRE PATCH CABLE 10M"/>
    <s v="Warrington WA2 8TX"/>
    <n v="78.2"/>
    <x v="2"/>
    <s v="Diesel"/>
    <n v="2.8933999999999996E-4"/>
  </r>
  <r>
    <s v="S022978"/>
    <x v="123"/>
    <s v="PO144772"/>
    <s v="GRN192605"/>
    <s v="340-1041-1"/>
    <s v="JUNCTION BOX TUNNEL"/>
    <s v="Walsall WS6 7AL"/>
    <n v="77"/>
    <x v="2"/>
    <s v="Diesel"/>
    <n v="2.8489999999999999E-4"/>
  </r>
  <r>
    <s v="S022978"/>
    <x v="123"/>
    <s v="PO144773"/>
    <s v="GRN192607"/>
    <s v="340-1041-1"/>
    <s v="JUNCTION BOX TUNNEL"/>
    <s v="Walsall WS6 7AL"/>
    <n v="77"/>
    <x v="2"/>
    <s v="Diesel"/>
    <n v="2.8489999999999999E-4"/>
  </r>
  <r>
    <s v="S022978"/>
    <x v="123"/>
    <s v="PO144774"/>
    <s v="GRN192609"/>
    <s v="340-1041-1"/>
    <s v="JUNCTION BOX TUNNEL"/>
    <s v="Walsall WS6 7AL"/>
    <n v="77"/>
    <x v="2"/>
    <s v="Diesel"/>
    <n v="2.8489999999999999E-4"/>
  </r>
  <r>
    <s v="S001571"/>
    <x v="10"/>
    <s v="PO149502"/>
    <s v="GRN202386"/>
    <n v="42205717"/>
    <s v="LASER MEASUREMENT SENSOR LMS511-11100 LITE OUTDOOR"/>
    <s v="St Albans AL1 5BN"/>
    <n v="298"/>
    <x v="2"/>
    <s v="Diesel"/>
    <n v="1.1026E-3"/>
  </r>
  <r>
    <s v="S001571"/>
    <x v="10"/>
    <s v="PO144238"/>
    <s v="GRN202388"/>
    <n v="21202430"/>
    <s v="ETHERNET PATCH CABLE M12 4-PIN TO RJ-45 - 10M LONG"/>
    <s v="St Albans AL1 5BN"/>
    <n v="298"/>
    <x v="2"/>
    <s v="Diesel"/>
    <n v="1.1026E-3"/>
  </r>
  <r>
    <s v="S022978"/>
    <x v="123"/>
    <s v="PO143033"/>
    <s v="GRN192630"/>
    <s v="340-1042-1"/>
    <s v="JUNCTION BOX DETECTOR SIDE"/>
    <s v="Walsall WS6 7AL"/>
    <n v="77"/>
    <x v="2"/>
    <s v="Diesel"/>
    <n v="2.8489999999999999E-4"/>
  </r>
  <r>
    <s v="S022978"/>
    <x v="123"/>
    <s v="PO143032"/>
    <s v="GRN192632"/>
    <s v="340-1042-1"/>
    <s v="JUNCTION BOX DETECTOR SIDE"/>
    <s v="Walsall WS6 7AL"/>
    <n v="77"/>
    <x v="2"/>
    <s v="Diesel"/>
    <n v="2.8489999999999999E-4"/>
  </r>
  <r>
    <s v="S022978"/>
    <x v="123"/>
    <s v="PO143034"/>
    <s v="GRN192633"/>
    <s v="340-1042-1"/>
    <s v="JUNCTION BOX DETECTOR SIDE"/>
    <s v="Walsall WS6 7AL"/>
    <n v="77"/>
    <x v="2"/>
    <s v="Diesel"/>
    <n v="2.8489999999999999E-4"/>
  </r>
  <r>
    <s v="S002239"/>
    <x v="17"/>
    <s v="PO143492"/>
    <s v="GRN204876"/>
    <n v="101022020"/>
    <s v="TCU - HV, 3.0 ton, -40 to +55 C"/>
    <s v="UT 84104"/>
    <n v="4725"/>
    <x v="4"/>
    <s v="Aviation"/>
    <n v="8.3086819200000015"/>
  </r>
  <r>
    <s v="S022978"/>
    <x v="123"/>
    <s v="PO144769"/>
    <s v="GRN192634"/>
    <s v="340-1043-1"/>
    <s v="JUNCTION BOX GROUND LEVEL"/>
    <s v="Walsall WS6 7AL"/>
    <n v="77"/>
    <x v="2"/>
    <s v="Diesel"/>
    <n v="2.8489999999999999E-4"/>
  </r>
  <r>
    <s v="S022978"/>
    <x v="123"/>
    <s v="PO144772"/>
    <s v="GRN192635"/>
    <s v="340-1043-1"/>
    <s v="JUNCTION BOX GROUND LEVEL"/>
    <s v="Walsall WS6 7AL"/>
    <n v="77"/>
    <x v="2"/>
    <s v="Diesel"/>
    <n v="2.8489999999999999E-4"/>
  </r>
  <r>
    <s v="S022978"/>
    <x v="123"/>
    <s v="PO144774"/>
    <s v="GRN192636"/>
    <s v="340-1043-1"/>
    <s v="JUNCTION BOX GROUND LEVEL"/>
    <s v="Walsall WS6 7AL"/>
    <n v="77"/>
    <x v="2"/>
    <s v="Diesel"/>
    <n v="2.8489999999999999E-4"/>
  </r>
  <r>
    <s v="S022978"/>
    <x v="123"/>
    <s v="PO144768"/>
    <s v="GRN192637"/>
    <s v="340-1043-1"/>
    <s v="JUNCTION BOX GROUND LEVEL"/>
    <s v="Walsall WS6 7AL"/>
    <n v="77"/>
    <x v="2"/>
    <s v="Diesel"/>
    <n v="2.8489999999999999E-4"/>
  </r>
  <r>
    <s v="S000892"/>
    <x v="16"/>
    <s v="PO150913"/>
    <s v="GRN202405"/>
    <s v="11553-0024"/>
    <s v="CONN RCPT 8POS 2ROW MINI FIT JR"/>
    <s v="Stockport SK4 2JT"/>
    <n v="55"/>
    <x v="2"/>
    <s v="Diesel"/>
    <n v="2.0350000000000001E-4"/>
  </r>
  <r>
    <s v="S022978"/>
    <x v="123"/>
    <s v="PO144771"/>
    <s v="GRN192638"/>
    <s v="340-1043-1"/>
    <s v="JUNCTION BOX GROUND LEVEL"/>
    <s v="Walsall WS6 7AL"/>
    <n v="77"/>
    <x v="2"/>
    <s v="Diesel"/>
    <n v="2.8489999999999999E-4"/>
  </r>
  <r>
    <s v="S022978"/>
    <x v="123"/>
    <s v="PO144773"/>
    <s v="GRN192639"/>
    <s v="340-1043-1"/>
    <s v="JUNCTION BOX GROUND LEVEL"/>
    <s v="Walsall WS6 7AL"/>
    <n v="77"/>
    <x v="2"/>
    <s v="Diesel"/>
    <n v="2.8489999999999999E-4"/>
  </r>
  <r>
    <s v="S022978"/>
    <x v="123"/>
    <s v="PO144770"/>
    <s v="GRN192640"/>
    <s v="340-1043-1"/>
    <s v="JUNCTION BOX GROUND LEVEL"/>
    <s v="Walsall WS6 7AL"/>
    <n v="77"/>
    <x v="2"/>
    <s v="Diesel"/>
    <n v="2.8489999999999999E-4"/>
  </r>
  <r>
    <s v="S022978"/>
    <x v="123"/>
    <s v="PO144922"/>
    <s v="GRN192641"/>
    <s v="340-1043-1"/>
    <s v="JUNCTION BOX GROUND LEVEL"/>
    <s v="Walsall WS6 7AL"/>
    <n v="77"/>
    <x v="2"/>
    <s v="Diesel"/>
    <n v="2.8489999999999999E-4"/>
  </r>
  <r>
    <s v="S022978"/>
    <x v="123"/>
    <s v="PO144928"/>
    <s v="GRN192642"/>
    <s v="340-1043-1"/>
    <s v="JUNCTION BOX GROUND LEVEL"/>
    <s v="Walsall WS6 7AL"/>
    <n v="77"/>
    <x v="2"/>
    <s v="Diesel"/>
    <n v="2.8489999999999999E-4"/>
  </r>
  <r>
    <s v="S022670"/>
    <x v="26"/>
    <s v="PO149386"/>
    <s v="GRN202427"/>
    <s v="11700-7009"/>
    <s v="WASHER TWO-PART LOCKING  3/4IN ZINC"/>
    <s v="Congleton CW12 1HR"/>
    <n v="12.8"/>
    <x v="2"/>
    <s v="Diesel"/>
    <n v="4.7360000000000001E-5"/>
  </r>
  <r>
    <s v="S022978"/>
    <x v="123"/>
    <s v="PO144929"/>
    <s v="GRN192643"/>
    <s v="340-1043-1"/>
    <s v="JUNCTION BOX GROUND LEVEL"/>
    <s v="Walsall WS6 7AL"/>
    <n v="77"/>
    <x v="2"/>
    <s v="Diesel"/>
    <n v="2.8489999999999999E-4"/>
  </r>
  <r>
    <s v="S022978"/>
    <x v="123"/>
    <s v="PO144925"/>
    <s v="GRN192644"/>
    <s v="340-1043-1"/>
    <s v="JUNCTION BOX GROUND LEVEL"/>
    <s v="Walsall WS6 7AL"/>
    <n v="77"/>
    <x v="2"/>
    <s v="Diesel"/>
    <n v="2.8489999999999999E-4"/>
  </r>
  <r>
    <s v="S022978"/>
    <x v="123"/>
    <s v="PO144920"/>
    <s v="GRN192646"/>
    <s v="340-1043-1"/>
    <s v="JUNCTION BOX GROUND LEVEL"/>
    <s v="Walsall WS6 7AL"/>
    <n v="77"/>
    <x v="2"/>
    <s v="Diesel"/>
    <n v="2.8489999999999999E-4"/>
  </r>
  <r>
    <s v="S022978"/>
    <x v="123"/>
    <s v="PO144927"/>
    <s v="GRN192661"/>
    <s v="340-1043-1"/>
    <s v="JUNCTION BOX GROUND LEVEL"/>
    <s v="Walsall WS6 7AL"/>
    <n v="77"/>
    <x v="2"/>
    <s v="Diesel"/>
    <n v="2.8489999999999999E-4"/>
  </r>
  <r>
    <s v="S022978"/>
    <x v="123"/>
    <s v="PO144918"/>
    <s v="GRN192662"/>
    <s v="340-1043-1"/>
    <s v="JUNCTION BOX GROUND LEVEL"/>
    <s v="Walsall WS6 7AL"/>
    <n v="77"/>
    <x v="2"/>
    <s v="Diesel"/>
    <n v="2.8489999999999999E-4"/>
  </r>
  <r>
    <s v="S022978"/>
    <x v="123"/>
    <s v="PO144926"/>
    <s v="GRN192663"/>
    <s v="340-1043-1"/>
    <s v="JUNCTION BOX GROUND LEVEL"/>
    <s v="Walsall WS6 7AL"/>
    <n v="77"/>
    <x v="2"/>
    <s v="Diesel"/>
    <n v="2.8489999999999999E-4"/>
  </r>
  <r>
    <s v="S022978"/>
    <x v="123"/>
    <s v="PO144924"/>
    <s v="GRN192664"/>
    <s v="340-1043-1"/>
    <s v="JUNCTION BOX GROUND LEVEL"/>
    <s v="Walsall WS6 7AL"/>
    <n v="77"/>
    <x v="2"/>
    <s v="Diesel"/>
    <n v="2.8489999999999999E-4"/>
  </r>
  <r>
    <s v="S022978"/>
    <x v="123"/>
    <s v="PO144919"/>
    <s v="GRN192665"/>
    <s v="340-1043-1"/>
    <s v="JUNCTION BOX GROUND LEVEL"/>
    <s v="Walsall WS6 7AL"/>
    <n v="77"/>
    <x v="2"/>
    <s v="Diesel"/>
    <n v="2.8489999999999999E-4"/>
  </r>
  <r>
    <s v="S022978"/>
    <x v="123"/>
    <s v="PO144921"/>
    <s v="GRN192666"/>
    <s v="340-1043-1"/>
    <s v="JUNCTION BOX GROUND LEVEL"/>
    <s v="Walsall WS6 7AL"/>
    <n v="77"/>
    <x v="2"/>
    <s v="Diesel"/>
    <n v="2.8489999999999999E-4"/>
  </r>
  <r>
    <s v="S001121"/>
    <x v="5"/>
    <s v="PO150865"/>
    <s v="GRN202439"/>
    <s v="11700-8558"/>
    <s v="MOTOR SERVO 3000RPM"/>
    <s v="Salford M5 4BE"/>
    <n v="103.6"/>
    <x v="2"/>
    <s v="Diesel"/>
    <n v="3.8331999999999998E-4"/>
  </r>
  <r>
    <s v="S022978"/>
    <x v="123"/>
    <s v="PO142763"/>
    <s v="GRN192710"/>
    <n v="101031490"/>
    <s v="ACCR LIGHTING JUNCTION BOX"/>
    <s v="Walsall WS6 7AL"/>
    <n v="77"/>
    <x v="2"/>
    <s v="Diesel"/>
    <n v="2.8489999999999999E-4"/>
  </r>
  <r>
    <s v="S026889"/>
    <x v="35"/>
    <s v="PO145444"/>
    <s v="GRN202441"/>
    <s v="344-1391-1"/>
    <s v="HORIZONTAL SAWTOOTH SPINE"/>
    <s v="Stafford ST18 0PJ"/>
    <n v="50.6"/>
    <x v="2"/>
    <s v="Diesel"/>
    <n v="1.8722000000000001E-3"/>
  </r>
  <r>
    <s v="S022978"/>
    <x v="123"/>
    <s v="PO143004"/>
    <s v="GRN192718"/>
    <s v="340-1083-1"/>
    <s v="CONDUIT VERTICAL DETECTOR ENCLOSURE – JUNCTION BOX"/>
    <s v="Walsall WS6 7AL"/>
    <n v="77"/>
    <x v="2"/>
    <s v="Diesel"/>
    <n v="2.8489999999999999E-4"/>
  </r>
  <r>
    <s v="S022978"/>
    <x v="123"/>
    <s v="PO142965"/>
    <s v="GRN192719"/>
    <s v="340-1083-1"/>
    <s v="CONDUIT VERTICAL DETECTOR ENCLOSURE – JUNCTION BOX"/>
    <s v="Walsall WS6 7AL"/>
    <n v="77"/>
    <x v="2"/>
    <s v="Diesel"/>
    <n v="2.8489999999999999E-4"/>
  </r>
  <r>
    <s v="S022978"/>
    <x v="123"/>
    <s v="PO143030"/>
    <s v="GRN192720"/>
    <s v="340-1083-1"/>
    <s v="CONDUIT VERTICAL DETECTOR ENCLOSURE – JUNCTION BOX"/>
    <s v="Walsall WS6 7AL"/>
    <n v="77"/>
    <x v="2"/>
    <s v="Diesel"/>
    <n v="2.8489999999999999E-4"/>
  </r>
  <r>
    <s v="S022978"/>
    <x v="123"/>
    <s v="PO143031"/>
    <s v="GRN192721"/>
    <s v="340-1083-1"/>
    <s v="CONDUIT VERTICAL DETECTOR ENCLOSURE – JUNCTION BOX"/>
    <s v="Walsall WS6 7AL"/>
    <n v="77"/>
    <x v="2"/>
    <s v="Diesel"/>
    <n v="2.8489999999999999E-4"/>
  </r>
  <r>
    <s v="S022978"/>
    <x v="123"/>
    <s v="PO143032"/>
    <s v="GRN192722"/>
    <s v="340-1083-1"/>
    <s v="CONDUIT VERTICAL DETECTOR ENCLOSURE – JUNCTION BOX"/>
    <s v="Walsall WS6 7AL"/>
    <n v="77"/>
    <x v="2"/>
    <s v="Diesel"/>
    <n v="2.8489999999999999E-4"/>
  </r>
  <r>
    <s v="S001121"/>
    <x v="5"/>
    <s v="PO151150"/>
    <s v="GRN202448"/>
    <n v="101036196"/>
    <s v="MOTOR POWER WITH BRAKE CONTINUOUS FLEX 10AWG - 20M"/>
    <s v="Salford M5 4BE"/>
    <n v="103.6"/>
    <x v="2"/>
    <s v="Diesel"/>
    <n v="3.8331999999999998E-4"/>
  </r>
  <r>
    <s v="S022978"/>
    <x v="123"/>
    <s v="PO143033"/>
    <s v="GRN192723"/>
    <s v="340-1083-1"/>
    <s v="CONDUIT VERTICAL DETECTOR ENCLOSURE – JUNCTION BOX"/>
    <s v="Walsall WS6 7AL"/>
    <n v="77"/>
    <x v="2"/>
    <s v="Diesel"/>
    <n v="2.8489999999999999E-4"/>
  </r>
  <r>
    <s v="S022978"/>
    <x v="123"/>
    <s v="PO143034"/>
    <s v="GRN192724"/>
    <s v="340-1083-1"/>
    <s v="CONDUIT VERTICAL DETECTOR ENCLOSURE – JUNCTION BOX"/>
    <s v="Walsall WS6 7AL"/>
    <n v="77"/>
    <x v="2"/>
    <s v="Diesel"/>
    <n v="2.8489999999999999E-4"/>
  </r>
  <r>
    <s v="S022978"/>
    <x v="123"/>
    <s v="PO143035"/>
    <s v="GRN192725"/>
    <s v="340-1083-1"/>
    <s v="CONDUIT VERTICAL DETECTOR ENCLOSURE – JUNCTION BOX"/>
    <s v="Walsall WS6 7AL"/>
    <n v="77"/>
    <x v="2"/>
    <s v="Diesel"/>
    <n v="2.8489999999999999E-4"/>
  </r>
  <r>
    <s v="S022978"/>
    <x v="123"/>
    <s v="PO143036"/>
    <s v="GRN192726"/>
    <s v="340-1083-1"/>
    <s v="CONDUIT VERTICAL DETECTOR ENCLOSURE – JUNCTION BOX"/>
    <s v="Walsall WS6 7AL"/>
    <n v="77"/>
    <x v="2"/>
    <s v="Diesel"/>
    <n v="2.8489999999999999E-4"/>
  </r>
  <r>
    <s v="S022978"/>
    <x v="123"/>
    <s v="PO143037"/>
    <s v="GRN192727"/>
    <s v="340-1083-1"/>
    <s v="CONDUIT VERTICAL DETECTOR ENCLOSURE – JUNCTION BOX"/>
    <s v="Walsall WS6 7AL"/>
    <n v="77"/>
    <x v="2"/>
    <s v="Diesel"/>
    <n v="2.8489999999999999E-4"/>
  </r>
  <r>
    <s v="S022978"/>
    <x v="123"/>
    <s v="PO143038"/>
    <s v="GRN192728"/>
    <s v="340-1083-1"/>
    <s v="CONDUIT VERTICAL DETECTOR ENCLOSURE – JUNCTION BOX"/>
    <s v="Walsall WS6 7AL"/>
    <n v="77"/>
    <x v="2"/>
    <s v="Diesel"/>
    <n v="2.8489999999999999E-4"/>
  </r>
  <r>
    <s v="S022978"/>
    <x v="123"/>
    <s v="PO143039"/>
    <s v="GRN192729"/>
    <s v="340-1083-1"/>
    <s v="CONDUIT VERTICAL DETECTOR ENCLOSURE – JUNCTION BOX"/>
    <s v="Walsall WS6 7AL"/>
    <n v="77"/>
    <x v="2"/>
    <s v="Diesel"/>
    <n v="2.8489999999999999E-4"/>
  </r>
  <r>
    <s v="S022978"/>
    <x v="123"/>
    <s v="PO143040"/>
    <s v="GRN192730"/>
    <s v="340-1083-1"/>
    <s v="CONDUIT VERTICAL DETECTOR ENCLOSURE – JUNCTION BOX"/>
    <s v="Walsall WS6 7AL"/>
    <n v="77"/>
    <x v="2"/>
    <s v="Diesel"/>
    <n v="2.8489999999999999E-4"/>
  </r>
  <r>
    <s v="S022978"/>
    <x v="123"/>
    <s v="PO143041"/>
    <s v="GRN192731"/>
    <s v="340-1083-1"/>
    <s v="CONDUIT VERTICAL DETECTOR ENCLOSURE – JUNCTION BOX"/>
    <s v="Walsall WS6 7AL"/>
    <n v="77"/>
    <x v="2"/>
    <s v="Diesel"/>
    <n v="2.8489999999999999E-4"/>
  </r>
  <r>
    <s v="S022978"/>
    <x v="123"/>
    <s v="PO143042"/>
    <s v="GRN192732"/>
    <s v="340-1083-1"/>
    <s v="CONDUIT VERTICAL DETECTOR ENCLOSURE – JUNCTION BOX"/>
    <s v="Walsall WS6 7AL"/>
    <n v="77"/>
    <x v="2"/>
    <s v="Diesel"/>
    <n v="2.8489999999999999E-4"/>
  </r>
  <r>
    <s v="S022978"/>
    <x v="123"/>
    <s v="PO143043"/>
    <s v="GRN192733"/>
    <s v="340-1083-1"/>
    <s v="CONDUIT VERTICAL DETECTOR ENCLOSURE – JUNCTION BOX"/>
    <s v="Walsall WS6 7AL"/>
    <n v="77"/>
    <x v="2"/>
    <s v="Diesel"/>
    <n v="2.8489999999999999E-4"/>
  </r>
  <r>
    <s v="S022978"/>
    <x v="123"/>
    <s v="PO143046"/>
    <s v="GRN192734"/>
    <s v="340-1083-1"/>
    <s v="CONDUIT VERTICAL DETECTOR ENCLOSURE – JUNCTION BOX"/>
    <s v="Walsall WS6 7AL"/>
    <n v="77"/>
    <x v="2"/>
    <s v="Diesel"/>
    <n v="2.8489999999999999E-4"/>
  </r>
  <r>
    <s v="S022978"/>
    <x v="123"/>
    <s v="PO143047"/>
    <s v="GRN192735"/>
    <s v="340-1083-1"/>
    <s v="CONDUIT VERTICAL DETECTOR ENCLOSURE – JUNCTION BOX"/>
    <s v="Walsall WS6 7AL"/>
    <n v="77"/>
    <x v="2"/>
    <s v="Diesel"/>
    <n v="2.8489999999999999E-4"/>
  </r>
  <r>
    <s v="S022978"/>
    <x v="123"/>
    <s v="PO143048"/>
    <s v="GRN192736"/>
    <s v="340-1083-1"/>
    <s v="CONDUIT VERTICAL DETECTOR ENCLOSURE – JUNCTION BOX"/>
    <s v="Walsall WS6 7AL"/>
    <n v="77"/>
    <x v="2"/>
    <s v="Diesel"/>
    <n v="2.8489999999999999E-4"/>
  </r>
  <r>
    <s v="S022978"/>
    <x v="123"/>
    <s v="PO143044"/>
    <s v="GRN192737"/>
    <s v="340-1083-1"/>
    <s v="CONDUIT VERTICAL DETECTOR ENCLOSURE – JUNCTION BOX"/>
    <s v="Walsall WS6 7AL"/>
    <n v="77"/>
    <x v="2"/>
    <s v="Diesel"/>
    <n v="2.8489999999999999E-4"/>
  </r>
  <r>
    <s v="S001121"/>
    <x v="5"/>
    <s v="PO150980"/>
    <s v="GRN202482"/>
    <n v="7945013"/>
    <s v="GP ICE CUBE RELAY 24VDC 4PDT WITH LED"/>
    <s v="Salford M5 4BE"/>
    <n v="103.6"/>
    <x v="2"/>
    <s v="Diesel"/>
    <n v="3.8331999999999998E-4"/>
  </r>
  <r>
    <s v="S022978"/>
    <x v="123"/>
    <s v="PO143004"/>
    <s v="GRN192738"/>
    <s v="340-1042-1"/>
    <s v="JUNCTION BOX DETECTOR SIDE"/>
    <s v="Walsall WS6 7AL"/>
    <n v="77"/>
    <x v="2"/>
    <s v="Diesel"/>
    <n v="2.8489999999999999E-4"/>
  </r>
  <r>
    <s v="S022978"/>
    <x v="123"/>
    <s v="PO143036"/>
    <s v="GRN192739"/>
    <s v="340-1042-1"/>
    <s v="JUNCTION BOX DETECTOR SIDE"/>
    <s v="Walsall WS6 7AL"/>
    <n v="77"/>
    <x v="2"/>
    <s v="Diesel"/>
    <n v="2.8489999999999999E-4"/>
  </r>
  <r>
    <s v="S022978"/>
    <x v="123"/>
    <s v="PO143035"/>
    <s v="GRN192740"/>
    <s v="340-1042-1"/>
    <s v="JUNCTION BOX DETECTOR SIDE"/>
    <s v="Walsall WS6 7AL"/>
    <n v="77"/>
    <x v="2"/>
    <s v="Diesel"/>
    <n v="2.8489999999999999E-4"/>
  </r>
  <r>
    <s v="S022978"/>
    <x v="123"/>
    <s v="PO143044"/>
    <s v="GRN192741"/>
    <s v="340-1125-1"/>
    <s v="ENCLOSURE SYSTEM ENTRY/EXIT"/>
    <s v="Walsall WS6 7AL"/>
    <n v="77"/>
    <x v="2"/>
    <s v="Diesel"/>
    <n v="2.8489999999999999E-4"/>
  </r>
  <r>
    <s v="S022978"/>
    <x v="123"/>
    <s v="PO143043"/>
    <s v="GRN192742"/>
    <s v="340-1125-1"/>
    <s v="ENCLOSURE SYSTEM ENTRY/EXIT"/>
    <s v="Walsall WS6 7AL"/>
    <n v="77"/>
    <x v="2"/>
    <s v="Diesel"/>
    <n v="2.8489999999999999E-4"/>
  </r>
  <r>
    <s v="S022978"/>
    <x v="123"/>
    <s v="PO143038"/>
    <s v="GRN192743"/>
    <s v="340-1042-1"/>
    <s v="JUNCTION BOX DETECTOR SIDE"/>
    <s v="Walsall WS6 7AL"/>
    <n v="77"/>
    <x v="2"/>
    <s v="Diesel"/>
    <n v="2.8489999999999999E-4"/>
  </r>
  <r>
    <s v="S001121"/>
    <x v="5"/>
    <s v="PO150944"/>
    <s v="GRN202500"/>
    <s v="11700-8595"/>
    <s v="SEAL KIT MOTOR SHAFT"/>
    <s v="Salford M5 4BE"/>
    <n v="103.6"/>
    <x v="2"/>
    <s v="Diesel"/>
    <n v="3.8331999999999998E-4"/>
  </r>
  <r>
    <s v="S022978"/>
    <x v="123"/>
    <s v="PO143039"/>
    <s v="GRN192744"/>
    <s v="340-1042-1"/>
    <s v="JUNCTION BOX DETECTOR SIDE"/>
    <s v="Walsall WS6 7AL"/>
    <n v="77"/>
    <x v="2"/>
    <s v="Diesel"/>
    <n v="2.8489999999999999E-4"/>
  </r>
  <r>
    <s v="S022978"/>
    <x v="123"/>
    <s v="PO143037"/>
    <s v="GRN192745"/>
    <s v="340-1042-1"/>
    <s v="JUNCTION BOX DETECTOR SIDE"/>
    <s v="Walsall WS6 7AL"/>
    <n v="77"/>
    <x v="2"/>
    <s v="Diesel"/>
    <n v="2.8489999999999999E-4"/>
  </r>
  <r>
    <s v="S022978"/>
    <x v="123"/>
    <s v="PO143036"/>
    <s v="GRN192746"/>
    <s v="340-1125-1"/>
    <s v="ENCLOSURE SYSTEM ENTRY/EXIT"/>
    <s v="Walsall WS6 7AL"/>
    <n v="77"/>
    <x v="2"/>
    <s v="Diesel"/>
    <n v="2.8489999999999999E-4"/>
  </r>
  <r>
    <s v="S023284"/>
    <x v="19"/>
    <s v="PO144392"/>
    <s v="GRN202512"/>
    <n v="101032710"/>
    <s v="SUSPENSION LOCK JUNCTION BOX"/>
    <s v="Leicester LE19 2DT"/>
    <n v="144"/>
    <x v="1"/>
    <s v="Diesel"/>
    <n v="5.3280000000000001E-2"/>
  </r>
  <r>
    <s v="S022978"/>
    <x v="123"/>
    <s v="PO143037"/>
    <s v="GRN192747"/>
    <s v="340-1125-1"/>
    <s v="ENCLOSURE SYSTEM ENTRY/EXIT"/>
    <s v="Walsall WS6 7AL"/>
    <n v="77"/>
    <x v="2"/>
    <s v="Diesel"/>
    <n v="2.8489999999999999E-4"/>
  </r>
  <r>
    <s v="S022978"/>
    <x v="123"/>
    <s v="PO143042"/>
    <s v="GRN192748"/>
    <s v="340-1125-1"/>
    <s v="ENCLOSURE SYSTEM ENTRY/EXIT"/>
    <s v="Walsall WS6 7AL"/>
    <n v="77"/>
    <x v="2"/>
    <s v="Diesel"/>
    <n v="2.8489999999999999E-4"/>
  </r>
  <r>
    <s v="S022978"/>
    <x v="123"/>
    <s v="PO143038"/>
    <s v="GRN192749"/>
    <s v="340-1125-1"/>
    <s v="ENCLOSURE SYSTEM ENTRY/EXIT"/>
    <s v="Walsall WS6 7AL"/>
    <n v="77"/>
    <x v="2"/>
    <s v="Diesel"/>
    <n v="2.8489999999999999E-4"/>
  </r>
  <r>
    <s v="S022978"/>
    <x v="123"/>
    <s v="PO143047"/>
    <s v="GRN192750"/>
    <s v="340-1125-1"/>
    <s v="ENCLOSURE SYSTEM ENTRY/EXIT"/>
    <s v="Walsall WS6 7AL"/>
    <n v="77"/>
    <x v="2"/>
    <s v="Diesel"/>
    <n v="2.8489999999999999E-4"/>
  </r>
  <r>
    <s v="S022978"/>
    <x v="123"/>
    <s v="PO143048"/>
    <s v="GRN192752"/>
    <s v="340-1125-1"/>
    <s v="ENCLOSURE SYSTEM ENTRY/EXIT"/>
    <s v="Walsall WS6 7AL"/>
    <n v="77"/>
    <x v="2"/>
    <s v="Diesel"/>
    <n v="2.8489999999999999E-4"/>
  </r>
  <r>
    <s v="S001121"/>
    <x v="5"/>
    <s v="PO150759"/>
    <s v="GRN202522"/>
    <n v="13204807"/>
    <s v="RSLINX CLASSIC SINGLE NODE"/>
    <s v="Salford M5 4BE"/>
    <n v="103.6"/>
    <x v="2"/>
    <s v="Diesel"/>
    <n v="3.8331999999999998E-4"/>
  </r>
  <r>
    <s v="S022978"/>
    <x v="123"/>
    <s v="PO143038"/>
    <s v="GRN192753"/>
    <s v="340-1041-1"/>
    <s v="JUNCTION BOX TUNNEL"/>
    <s v="Walsall WS6 7AL"/>
    <n v="77"/>
    <x v="2"/>
    <s v="Diesel"/>
    <n v="2.8489999999999999E-4"/>
  </r>
  <r>
    <s v="S022978"/>
    <x v="123"/>
    <s v="PO144770"/>
    <s v="GRN192754"/>
    <s v="340-1041-1"/>
    <s v="JUNCTION BOX TUNNEL"/>
    <s v="Walsall WS6 7AL"/>
    <n v="77"/>
    <x v="2"/>
    <s v="Diesel"/>
    <n v="2.8489999999999999E-4"/>
  </r>
  <r>
    <s v="S022978"/>
    <x v="123"/>
    <s v="PO144918"/>
    <s v="GRN192755"/>
    <s v="340-1041-1"/>
    <s v="JUNCTION BOX TUNNEL"/>
    <s v="Walsall WS6 7AL"/>
    <n v="77"/>
    <x v="2"/>
    <s v="Diesel"/>
    <n v="2.8489999999999999E-4"/>
  </r>
  <r>
    <s v="S022978"/>
    <x v="123"/>
    <s v="PO143031"/>
    <s v="GRN192779"/>
    <s v="340-1011-1"/>
    <s v="SITE CONFIGURABLE ENCLOSURE WITH AC"/>
    <s v="Walsall WS6 7AL"/>
    <n v="77"/>
    <x v="2"/>
    <s v="Diesel"/>
    <n v="2.8489999999999999E-4"/>
  </r>
  <r>
    <s v="S022978"/>
    <x v="123"/>
    <s v="PO143035"/>
    <s v="GRN192780"/>
    <s v="340-1011-1"/>
    <s v="SITE CONFIGURABLE ENCLOSURE WITH AC"/>
    <s v="Walsall WS6 7AL"/>
    <n v="77"/>
    <x v="2"/>
    <s v="Diesel"/>
    <n v="2.8489999999999999E-4"/>
  </r>
  <r>
    <s v="S022978"/>
    <x v="123"/>
    <s v="PO143032"/>
    <s v="GRN192781"/>
    <s v="340-1011-1"/>
    <s v="SITE CONFIGURABLE ENCLOSURE WITH AC"/>
    <s v="Walsall WS6 7AL"/>
    <n v="77"/>
    <x v="2"/>
    <s v="Diesel"/>
    <n v="2.8489999999999999E-4"/>
  </r>
  <r>
    <s v="S022978"/>
    <x v="123"/>
    <s v="PO143036"/>
    <s v="GRN192783"/>
    <s v="340-1011-1"/>
    <s v="SITE CONFIGURABLE ENCLOSURE WITH AC"/>
    <s v="Walsall WS6 7AL"/>
    <n v="77"/>
    <x v="2"/>
    <s v="Diesel"/>
    <n v="2.8489999999999999E-4"/>
  </r>
  <r>
    <s v="S022978"/>
    <x v="123"/>
    <s v="PO143034"/>
    <s v="GRN192784"/>
    <s v="340-1011-1"/>
    <s v="SITE CONFIGURABLE ENCLOSURE WITH AC"/>
    <s v="Walsall WS6 7AL"/>
    <n v="77"/>
    <x v="2"/>
    <s v="Diesel"/>
    <n v="2.8489999999999999E-4"/>
  </r>
  <r>
    <s v="S022978"/>
    <x v="123"/>
    <s v="PO143004"/>
    <s v="GRN192804"/>
    <s v="340-1011-1"/>
    <s v="SITE CONFIGURABLE ENCLOSURE WITH AC"/>
    <s v="Walsall WS6 7AL"/>
    <n v="77"/>
    <x v="2"/>
    <s v="Diesel"/>
    <n v="2.8489999999999999E-4"/>
  </r>
  <r>
    <s v="S022978"/>
    <x v="123"/>
    <s v="PO143046"/>
    <s v="GRN193211"/>
    <s v="340-1011-1"/>
    <s v="SITE CONFIGURABLE ENCLOSURE WITH AC"/>
    <s v="Walsall WS6 7AL"/>
    <n v="77"/>
    <x v="2"/>
    <s v="Diesel"/>
    <n v="2.8489999999999999E-4"/>
  </r>
  <r>
    <s v="S022978"/>
    <x v="123"/>
    <s v="PO143039"/>
    <s v="GRN193212"/>
    <s v="340-1011-1"/>
    <s v="SITE CONFIGURABLE ENCLOSURE WITH AC"/>
    <s v="Walsall WS6 7AL"/>
    <n v="77"/>
    <x v="2"/>
    <s v="Diesel"/>
    <n v="2.8489999999999999E-4"/>
  </r>
  <r>
    <s v="S022978"/>
    <x v="123"/>
    <s v="PO144769"/>
    <s v="GRN193225"/>
    <s v="340-1125-1"/>
    <s v="ENCLOSURE SYSTEM ENTRY/EXIT"/>
    <s v="Walsall WS6 7AL"/>
    <n v="77"/>
    <x v="2"/>
    <s v="Diesel"/>
    <n v="2.8489999999999999E-4"/>
  </r>
  <r>
    <s v="S022978"/>
    <x v="123"/>
    <s v="PO143049"/>
    <s v="GRN193226"/>
    <s v="340-1125-1"/>
    <s v="ENCLOSURE SYSTEM ENTRY/EXIT"/>
    <s v="Walsall WS6 7AL"/>
    <n v="77"/>
    <x v="2"/>
    <s v="Diesel"/>
    <n v="2.8489999999999999E-4"/>
  </r>
  <r>
    <s v="S022978"/>
    <x v="123"/>
    <s v="PO143041"/>
    <s v="GRN193227"/>
    <s v="340-1042-1"/>
    <s v="JUNCTION BOX DETECTOR SIDE"/>
    <s v="Walsall WS6 7AL"/>
    <n v="77"/>
    <x v="2"/>
    <s v="Diesel"/>
    <n v="2.8489999999999999E-4"/>
  </r>
  <r>
    <s v="S022978"/>
    <x v="123"/>
    <s v="PO143040"/>
    <s v="GRN193228"/>
    <s v="340-1042-1"/>
    <s v="JUNCTION BOX DETECTOR SIDE"/>
    <s v="Walsall WS6 7AL"/>
    <n v="77"/>
    <x v="2"/>
    <s v="Diesel"/>
    <n v="2.8489999999999999E-4"/>
  </r>
  <r>
    <s v="S022978"/>
    <x v="123"/>
    <s v="PO143046"/>
    <s v="GRN193229"/>
    <s v="340-1042-1"/>
    <s v="JUNCTION BOX DETECTOR SIDE"/>
    <s v="Walsall WS6 7AL"/>
    <n v="77"/>
    <x v="2"/>
    <s v="Diesel"/>
    <n v="2.8489999999999999E-4"/>
  </r>
  <r>
    <s v="S022978"/>
    <x v="123"/>
    <s v="PO144768"/>
    <s v="GRN193230"/>
    <s v="340-1125-1"/>
    <s v="ENCLOSURE SYSTEM ENTRY/EXIT"/>
    <s v="Walsall WS6 7AL"/>
    <n v="77"/>
    <x v="2"/>
    <s v="Diesel"/>
    <n v="2.8489999999999999E-4"/>
  </r>
  <r>
    <s v="S022978"/>
    <x v="123"/>
    <s v="PO144767"/>
    <s v="GRN193231"/>
    <s v="340-1125-1"/>
    <s v="ENCLOSURE SYSTEM ENTRY/EXIT"/>
    <s v="Walsall WS6 7AL"/>
    <n v="77"/>
    <x v="2"/>
    <s v="Diesel"/>
    <n v="2.8489999999999999E-4"/>
  </r>
  <r>
    <s v="S022978"/>
    <x v="123"/>
    <s v="PO144922"/>
    <s v="GRN193232"/>
    <s v="340-1041-1"/>
    <s v="JUNCTION BOX TUNNEL"/>
    <s v="Walsall WS6 7AL"/>
    <n v="77"/>
    <x v="2"/>
    <s v="Diesel"/>
    <n v="2.8489999999999999E-4"/>
  </r>
  <r>
    <s v="S022978"/>
    <x v="123"/>
    <s v="PO144928"/>
    <s v="GRN193233"/>
    <s v="340-1041-1"/>
    <s v="JUNCTION BOX TUNNEL"/>
    <s v="Walsall WS6 7AL"/>
    <n v="77"/>
    <x v="2"/>
    <s v="Diesel"/>
    <n v="2.8489999999999999E-4"/>
  </r>
  <r>
    <s v="S022978"/>
    <x v="123"/>
    <s v="PO143036"/>
    <s v="GRN193234"/>
    <s v="340-1040-1"/>
    <s v="JUNCTION BOX SOURCE SIDE"/>
    <s v="Walsall WS6 7AL"/>
    <n v="77"/>
    <x v="2"/>
    <s v="Diesel"/>
    <n v="2.8489999999999999E-4"/>
  </r>
  <r>
    <s v="S022978"/>
    <x v="123"/>
    <s v="PO143042"/>
    <s v="GRN193235"/>
    <s v="340-1040-1"/>
    <s v="JUNCTION BOX SOURCE SIDE"/>
    <s v="Walsall WS6 7AL"/>
    <n v="77"/>
    <x v="2"/>
    <s v="Diesel"/>
    <n v="2.8489999999999999E-4"/>
  </r>
  <r>
    <s v="S022978"/>
    <x v="123"/>
    <s v="PO143047"/>
    <s v="GRN193236"/>
    <s v="340-1040-1"/>
    <s v="JUNCTION BOX SOURCE SIDE"/>
    <s v="Walsall WS6 7AL"/>
    <n v="77"/>
    <x v="2"/>
    <s v="Diesel"/>
    <n v="2.8489999999999999E-4"/>
  </r>
  <r>
    <s v="S022978"/>
    <x v="123"/>
    <s v="PO143048"/>
    <s v="GRN193237"/>
    <s v="340-1042-1"/>
    <s v="JUNCTION BOX DETECTOR SIDE"/>
    <s v="Walsall WS6 7AL"/>
    <n v="77"/>
    <x v="2"/>
    <s v="Diesel"/>
    <n v="2.8489999999999999E-4"/>
  </r>
  <r>
    <s v="S022978"/>
    <x v="123"/>
    <s v="PO143049"/>
    <s v="GRN193238"/>
    <s v="340-1042-1"/>
    <s v="JUNCTION BOX DETECTOR SIDE"/>
    <s v="Walsall WS6 7AL"/>
    <n v="77"/>
    <x v="2"/>
    <s v="Diesel"/>
    <n v="2.8489999999999999E-4"/>
  </r>
  <r>
    <s v="S022978"/>
    <x v="123"/>
    <s v="PO143047"/>
    <s v="GRN193239"/>
    <s v="340-1042-1"/>
    <s v="JUNCTION BOX DETECTOR SIDE"/>
    <s v="Walsall WS6 7AL"/>
    <n v="77"/>
    <x v="2"/>
    <s v="Diesel"/>
    <n v="2.8489999999999999E-4"/>
  </r>
  <r>
    <s v="S022978"/>
    <x v="123"/>
    <s v="PO143049"/>
    <s v="GRN193240"/>
    <s v="340-1040-1"/>
    <s v="JUNCTION BOX SOURCE SIDE"/>
    <s v="Walsall WS6 7AL"/>
    <n v="77"/>
    <x v="2"/>
    <s v="Diesel"/>
    <n v="2.8489999999999999E-4"/>
  </r>
  <r>
    <s v="S022978"/>
    <x v="123"/>
    <s v="PO143037"/>
    <s v="GRN193241"/>
    <s v="340-1040-1"/>
    <s v="JUNCTION BOX SOURCE SIDE"/>
    <s v="Walsall WS6 7AL"/>
    <n v="77"/>
    <x v="2"/>
    <s v="Diesel"/>
    <n v="2.8489999999999999E-4"/>
  </r>
  <r>
    <s v="S022978"/>
    <x v="123"/>
    <s v="PO143048"/>
    <s v="GRN193242"/>
    <s v="340-1040-1"/>
    <s v="JUNCTION BOX SOURCE SIDE"/>
    <s v="Walsall WS6 7AL"/>
    <n v="77"/>
    <x v="2"/>
    <s v="Diesel"/>
    <n v="2.8489999999999999E-4"/>
  </r>
  <r>
    <s v="S022978"/>
    <x v="123"/>
    <s v="PO143042"/>
    <s v="GRN193243"/>
    <s v="340-1042-1"/>
    <s v="JUNCTION BOX DETECTOR SIDE"/>
    <s v="Walsall WS6 7AL"/>
    <n v="77"/>
    <x v="2"/>
    <s v="Diesel"/>
    <n v="2.8489999999999999E-4"/>
  </r>
  <r>
    <s v="S001571"/>
    <x v="10"/>
    <s v="PO150412"/>
    <s v="GRN202557"/>
    <n v="42205718"/>
    <s v="WEATHER HOOD (180) VERTICAL MOUNTING"/>
    <s v="St Albans AL1 5BN"/>
    <n v="298"/>
    <x v="2"/>
    <s v="Diesel"/>
    <n v="1.1026E-3"/>
  </r>
  <r>
    <s v="S022978"/>
    <x v="123"/>
    <s v="PO143044"/>
    <s v="GRN193244"/>
    <s v="340-1042-1"/>
    <s v="JUNCTION BOX DETECTOR SIDE"/>
    <s v="Walsall WS6 7AL"/>
    <n v="77"/>
    <x v="2"/>
    <s v="Diesel"/>
    <n v="2.8489999999999999E-4"/>
  </r>
  <r>
    <s v="S022978"/>
    <x v="123"/>
    <s v="PO143043"/>
    <s v="GRN193245"/>
    <s v="340-1042-1"/>
    <s v="JUNCTION BOX DETECTOR SIDE"/>
    <s v="Walsall WS6 7AL"/>
    <n v="77"/>
    <x v="2"/>
    <s v="Diesel"/>
    <n v="2.8489999999999999E-4"/>
  </r>
  <r>
    <s v="S022978"/>
    <x v="123"/>
    <s v="PO144920"/>
    <s v="GRN193246"/>
    <s v="340-1041-1"/>
    <s v="JUNCTION BOX TUNNEL"/>
    <s v="Walsall WS6 7AL"/>
    <n v="77"/>
    <x v="2"/>
    <s v="Diesel"/>
    <n v="2.8489999999999999E-4"/>
  </r>
  <r>
    <s v="S022978"/>
    <x v="123"/>
    <s v="PO144925"/>
    <s v="GRN193247"/>
    <s v="340-1041-1"/>
    <s v="JUNCTION BOX TUNNEL"/>
    <s v="Walsall WS6 7AL"/>
    <n v="77"/>
    <x v="2"/>
    <s v="Diesel"/>
    <n v="2.8489999999999999E-4"/>
  </r>
  <r>
    <s v="S022978"/>
    <x v="123"/>
    <s v="PO144927"/>
    <s v="GRN193248"/>
    <s v="340-1041-1"/>
    <s v="JUNCTION BOX TUNNEL"/>
    <s v="Walsall WS6 7AL"/>
    <n v="77"/>
    <x v="2"/>
    <s v="Diesel"/>
    <n v="2.8489999999999999E-4"/>
  </r>
  <r>
    <s v="S025431"/>
    <x v="0"/>
    <s v="PO148970"/>
    <s v="GRN202564"/>
    <s v="GKR-7051-5"/>
    <s v="ILLUMINATOR, WHITE LIGHT, EXTENSION ARM"/>
    <s v="Boston Massachusetts"/>
    <n v="3154"/>
    <x v="0"/>
    <s v="Crude"/>
    <n v="1.0118031999999999E-2"/>
  </r>
  <r>
    <s v="S022978"/>
    <x v="123"/>
    <s v="PO144770"/>
    <s v="GRN193806"/>
    <s v="340-1125-1"/>
    <s v="ENCLOSURE SYSTEM ENTRY/EXIT"/>
    <s v="Walsall WS6 7AL"/>
    <n v="77"/>
    <x v="2"/>
    <s v="Diesel"/>
    <n v="2.8489999999999999E-4"/>
  </r>
  <r>
    <s v="S022978"/>
    <x v="123"/>
    <s v="PO144771"/>
    <s v="GRN193807"/>
    <s v="340-1125-1"/>
    <s v="ENCLOSURE SYSTEM ENTRY/EXIT"/>
    <s v="Walsall WS6 7AL"/>
    <n v="77"/>
    <x v="2"/>
    <s v="Diesel"/>
    <n v="2.8489999999999999E-4"/>
  </r>
  <r>
    <s v="S022978"/>
    <x v="123"/>
    <s v="PO144772"/>
    <s v="GRN193808"/>
    <s v="340-1125-1"/>
    <s v="ENCLOSURE SYSTEM ENTRY/EXIT"/>
    <s v="Walsall WS6 7AL"/>
    <n v="77"/>
    <x v="2"/>
    <s v="Diesel"/>
    <n v="2.8489999999999999E-4"/>
  </r>
  <r>
    <s v="S022978"/>
    <x v="123"/>
    <s v="PO144773"/>
    <s v="GRN193809"/>
    <s v="340-1125-1"/>
    <s v="ENCLOSURE SYSTEM ENTRY/EXIT"/>
    <s v="Walsall WS6 7AL"/>
    <n v="77"/>
    <x v="2"/>
    <s v="Diesel"/>
    <n v="2.8489999999999999E-4"/>
  </r>
  <r>
    <s v="S022978"/>
    <x v="123"/>
    <s v="PO143044"/>
    <s v="GRN193810"/>
    <s v="340-1040-1"/>
    <s v="JUNCTION BOX SOURCE SIDE"/>
    <s v="Walsall WS6 7AL"/>
    <n v="77"/>
    <x v="2"/>
    <s v="Diesel"/>
    <n v="2.8489999999999999E-4"/>
  </r>
  <r>
    <s v="S022978"/>
    <x v="123"/>
    <s v="PO143043"/>
    <s v="GRN193811"/>
    <s v="340-1040-1"/>
    <s v="JUNCTION BOX SOURCE SIDE"/>
    <s v="Walsall WS6 7AL"/>
    <n v="77"/>
    <x v="2"/>
    <s v="Diesel"/>
    <n v="2.8489999999999999E-4"/>
  </r>
  <r>
    <s v="S025431"/>
    <x v="0"/>
    <s v="PO151036"/>
    <s v="GRN202580"/>
    <s v="11700-5189"/>
    <s v="HINGE GATE HEAVY DUTY PRIME"/>
    <s v="Boston Massachusetts"/>
    <n v="3154"/>
    <x v="0"/>
    <s v="Crude"/>
    <n v="2.5295079999999999"/>
  </r>
  <r>
    <s v="S023222"/>
    <x v="11"/>
    <s v="PO149920"/>
    <s v="GRN202581"/>
    <s v="11700-8868"/>
    <s v="CABLE 4 METERS M12-12 RKS TO RSS"/>
    <s v="Wickford SS11 8YT"/>
    <n v="390"/>
    <x v="2"/>
    <s v="Diesel"/>
    <n v="1.4430000000000001E-3"/>
  </r>
  <r>
    <s v="S001571"/>
    <x v="10"/>
    <s v="PO149821"/>
    <s v="GRN202582"/>
    <n v="42205718"/>
    <s v="WEATHER HOOD (180) VERTICAL MOUNTING"/>
    <s v="St Albans AL1 5BN"/>
    <n v="298"/>
    <x v="2"/>
    <s v="Diesel"/>
    <n v="1.1026E-3"/>
  </r>
  <r>
    <s v="S025431"/>
    <x v="0"/>
    <s v="PO150567"/>
    <s v="GRN202583"/>
    <s v="11700-5189"/>
    <s v="HINGE GATE HEAVY DUTY PRIME"/>
    <s v="Boston Massachusetts"/>
    <n v="3154"/>
    <x v="0"/>
    <s v="Crude"/>
    <n v="2.5295079999999999"/>
  </r>
  <r>
    <s v="S022978"/>
    <x v="123"/>
    <s v="PO144769"/>
    <s v="GRN193812"/>
    <s v="340-1040-1"/>
    <s v="JUNCTION BOX SOURCE SIDE"/>
    <s v="Walsall WS6 7AL"/>
    <n v="77"/>
    <x v="2"/>
    <s v="Diesel"/>
    <n v="2.8489999999999999E-4"/>
  </r>
  <r>
    <s v="S023222"/>
    <x v="11"/>
    <s v="PO143744"/>
    <s v="GRN202585"/>
    <s v="11700-5343"/>
    <s v="CABLE 0.9 METER RJ45S TO RJ45S CAT5E"/>
    <s v="Wickford SS11 8YT"/>
    <n v="390"/>
    <x v="2"/>
    <s v="Diesel"/>
    <n v="1.4430000000000001E-3"/>
  </r>
  <r>
    <s v="S023222"/>
    <x v="11"/>
    <s v="PO145672"/>
    <s v="GRN202586"/>
    <s v="11700-8682"/>
    <s v="CORDSET M12 FEMALE STRAIGHT TO M12 MALE 90 DEGREE"/>
    <s v="Wickford SS11 8YT"/>
    <n v="390"/>
    <x v="2"/>
    <s v="Diesel"/>
    <n v="1.4430000000000001E-3"/>
  </r>
  <r>
    <s v="S025431"/>
    <x v="0"/>
    <s v="PO149053"/>
    <s v="GRN202589"/>
    <s v="11700-5189"/>
    <s v="HINGE GATE HEAVY DUTY PRIME"/>
    <s v="Boston Massachusetts"/>
    <n v="3154"/>
    <x v="0"/>
    <s v="Crude"/>
    <n v="2.5295079999999999"/>
  </r>
  <r>
    <s v="S025431"/>
    <x v="0"/>
    <s v="PO147993"/>
    <s v="GRN202590"/>
    <s v="11700-5189"/>
    <s v="HINGE GATE HEAVY DUTY PRIME"/>
    <s v="Boston Massachusetts"/>
    <n v="3154"/>
    <x v="0"/>
    <s v="Crude"/>
    <n v="2.5295079999999999"/>
  </r>
  <r>
    <s v="S026889"/>
    <x v="35"/>
    <s v="PO145786"/>
    <s v="GRN202591"/>
    <n v="101024926"/>
    <s v="RIGHT HAND SAWTOOTH SPINE"/>
    <s v="Stafford ST18 0PJ"/>
    <n v="50.6"/>
    <x v="2"/>
    <s v="Diesel"/>
    <n v="1.8722000000000001E-3"/>
  </r>
  <r>
    <s v="S022978"/>
    <x v="123"/>
    <s v="PO144929"/>
    <s v="GRN193835"/>
    <s v="340-1041-1"/>
    <s v="JUNCTION BOX TUNNEL"/>
    <s v="Walsall WS6 7AL"/>
    <n v="77"/>
    <x v="2"/>
    <s v="Diesel"/>
    <n v="2.8489999999999999E-4"/>
  </r>
  <r>
    <s v="S022978"/>
    <x v="123"/>
    <s v="PO144921"/>
    <s v="GRN193836"/>
    <s v="340-1041-1"/>
    <s v="JUNCTION BOX TUNNEL"/>
    <s v="Walsall WS6 7AL"/>
    <n v="77"/>
    <x v="2"/>
    <s v="Diesel"/>
    <n v="2.8489999999999999E-4"/>
  </r>
  <r>
    <s v="S022978"/>
    <x v="123"/>
    <s v="PO144924"/>
    <s v="GRN193837"/>
    <s v="340-1041-1"/>
    <s v="JUNCTION BOX TUNNEL"/>
    <s v="Walsall WS6 7AL"/>
    <n v="77"/>
    <x v="2"/>
    <s v="Diesel"/>
    <n v="2.8489999999999999E-4"/>
  </r>
  <r>
    <s v="S022978"/>
    <x v="123"/>
    <s v="PO144919"/>
    <s v="GRN193838"/>
    <s v="340-1041-1"/>
    <s v="JUNCTION BOX TUNNEL"/>
    <s v="Walsall WS6 7AL"/>
    <n v="77"/>
    <x v="2"/>
    <s v="Diesel"/>
    <n v="2.8489999999999999E-4"/>
  </r>
  <r>
    <s v="S022978"/>
    <x v="123"/>
    <s v="PO144926"/>
    <s v="GRN193839"/>
    <s v="340-1041-1"/>
    <s v="JUNCTION BOX TUNNEL"/>
    <s v="Walsall WS6 7AL"/>
    <n v="77"/>
    <x v="2"/>
    <s v="Diesel"/>
    <n v="2.8489999999999999E-4"/>
  </r>
  <r>
    <s v="S022978"/>
    <x v="123"/>
    <s v="PO143036"/>
    <s v="GRN193886"/>
    <s v="340-1072-1"/>
    <s v="CONDUIT JUNCTION BOX SOURCE SIDE – JUNCTION BOX DE"/>
    <s v="Walsall WS6 7AL"/>
    <n v="77"/>
    <x v="2"/>
    <s v="Diesel"/>
    <n v="2.8489999999999999E-4"/>
  </r>
  <r>
    <s v="S022978"/>
    <x v="123"/>
    <s v="PO143037"/>
    <s v="GRN193887"/>
    <s v="340-1072-1"/>
    <s v="CONDUIT JUNCTION BOX SOURCE SIDE – JUNCTION BOX DE"/>
    <s v="Walsall WS6 7AL"/>
    <n v="77"/>
    <x v="2"/>
    <s v="Diesel"/>
    <n v="2.8489999999999999E-4"/>
  </r>
  <r>
    <s v="S022978"/>
    <x v="123"/>
    <s v="PO143046"/>
    <s v="GRN193888"/>
    <s v="340-1072-1"/>
    <s v="CONDUIT JUNCTION BOX SOURCE SIDE – JUNCTION BOX DE"/>
    <s v="Walsall WS6 7AL"/>
    <n v="77"/>
    <x v="2"/>
    <s v="Diesel"/>
    <n v="2.8489999999999999E-4"/>
  </r>
  <r>
    <s v="S022978"/>
    <x v="123"/>
    <s v="PO143004"/>
    <s v="GRN193889"/>
    <s v="340-1072-1"/>
    <s v="CONDUIT JUNCTION BOX SOURCE SIDE – JUNCTION BOX DE"/>
    <s v="Walsall WS6 7AL"/>
    <n v="77"/>
    <x v="2"/>
    <s v="Diesel"/>
    <n v="2.8489999999999999E-4"/>
  </r>
  <r>
    <s v="S022978"/>
    <x v="123"/>
    <s v="PO143033"/>
    <s v="GRN193890"/>
    <s v="340-1072-1"/>
    <s v="CONDUIT JUNCTION BOX SOURCE SIDE – JUNCTION BOX DE"/>
    <s v="Walsall WS6 7AL"/>
    <n v="77"/>
    <x v="2"/>
    <s v="Diesel"/>
    <n v="2.8489999999999999E-4"/>
  </r>
  <r>
    <s v="S022978"/>
    <x v="123"/>
    <s v="PO143031"/>
    <s v="GRN193891"/>
    <s v="340-1072-1"/>
    <s v="CONDUIT JUNCTION BOX SOURCE SIDE – JUNCTION BOX DE"/>
    <s v="Walsall WS6 7AL"/>
    <n v="77"/>
    <x v="2"/>
    <s v="Diesel"/>
    <n v="2.8489999999999999E-4"/>
  </r>
  <r>
    <s v="S022978"/>
    <x v="123"/>
    <s v="PO143032"/>
    <s v="GRN193892"/>
    <s v="340-1072-1"/>
    <s v="CONDUIT JUNCTION BOX SOURCE SIDE – JUNCTION BOX DE"/>
    <s v="Walsall WS6 7AL"/>
    <n v="77"/>
    <x v="2"/>
    <s v="Diesel"/>
    <n v="2.8489999999999999E-4"/>
  </r>
  <r>
    <s v="S022978"/>
    <x v="123"/>
    <s v="PO143030"/>
    <s v="GRN193893"/>
    <s v="340-1072-1"/>
    <s v="CONDUIT JUNCTION BOX SOURCE SIDE – JUNCTION BOX DE"/>
    <s v="Walsall WS6 7AL"/>
    <n v="77"/>
    <x v="2"/>
    <s v="Diesel"/>
    <n v="2.8489999999999999E-4"/>
  </r>
  <r>
    <s v="S022978"/>
    <x v="123"/>
    <s v="PO142965"/>
    <s v="GRN193894"/>
    <s v="340-1072-1"/>
    <s v="CONDUIT JUNCTION BOX SOURCE SIDE – JUNCTION BOX DE"/>
    <s v="Walsall WS6 7AL"/>
    <n v="77"/>
    <x v="2"/>
    <s v="Diesel"/>
    <n v="2.8489999999999999E-4"/>
  </r>
  <r>
    <s v="S022978"/>
    <x v="123"/>
    <s v="PO143038"/>
    <s v="GRN193898"/>
    <s v="340-1072-1"/>
    <s v="CONDUIT JUNCTION BOX SOURCE SIDE – JUNCTION BOX DE"/>
    <s v="Walsall WS6 7AL"/>
    <n v="77"/>
    <x v="2"/>
    <s v="Diesel"/>
    <n v="2.8489999999999999E-4"/>
  </r>
  <r>
    <s v="S022978"/>
    <x v="123"/>
    <s v="PO143043"/>
    <s v="GRN193900"/>
    <s v="340-1072-1"/>
    <s v="CONDUIT JUNCTION BOX SOURCE SIDE – JUNCTION BOX DE"/>
    <s v="Walsall WS6 7AL"/>
    <n v="77"/>
    <x v="2"/>
    <s v="Diesel"/>
    <n v="2.8489999999999999E-4"/>
  </r>
  <r>
    <s v="S023373"/>
    <x v="44"/>
    <s v="PO149088"/>
    <s v="GRN202622"/>
    <n v="56202191"/>
    <s v="HIGH VOLTAGE POWER SUPPLY"/>
    <s v="Pulborough RH20 2RY"/>
    <n v="420"/>
    <x v="2"/>
    <s v="Diesel"/>
    <n v="1.554E-3"/>
  </r>
  <r>
    <s v="S024426"/>
    <x v="124"/>
    <s v="PO138967"/>
    <s v="GRN183874"/>
    <n v="42258501"/>
    <s v="COMFORT CONTAINER C/W KITCHEN, SHOWER &amp; TOILET"/>
    <s v="Stowmarket IP14 4LE"/>
    <n v="330"/>
    <x v="3"/>
    <s v="Diesel"/>
    <n v="0.33552750000000003"/>
  </r>
  <r>
    <s v="S022978"/>
    <x v="123"/>
    <s v="PO143042"/>
    <s v="GRN193901"/>
    <s v="340-1072-1"/>
    <s v="CONDUIT JUNCTION BOX SOURCE SIDE – JUNCTION BOX DE"/>
    <s v="Walsall WS6 7AL"/>
    <n v="77"/>
    <x v="2"/>
    <s v="Diesel"/>
    <n v="2.8489999999999999E-4"/>
  </r>
  <r>
    <s v="S024867"/>
    <x v="27"/>
    <s v="PO150484"/>
    <s v="GRN202625"/>
    <n v="13208972"/>
    <s v="PERSONAL DOSIMETER (PULSE X-RAY &amp; GAMMA)  *"/>
    <s v="Wimborne BH21 7SQ"/>
    <n v="428"/>
    <x v="2"/>
    <s v="Diesel"/>
    <n v="1.5835999999999999E-3"/>
  </r>
  <r>
    <s v="S022978"/>
    <x v="123"/>
    <s v="PO143047"/>
    <s v="GRN193903"/>
    <s v="340-1072-1"/>
    <s v="CONDUIT JUNCTION BOX SOURCE SIDE – JUNCTION BOX DE"/>
    <s v="Walsall WS6 7AL"/>
    <n v="77"/>
    <x v="2"/>
    <s v="Diesel"/>
    <n v="2.8489999999999999E-4"/>
  </r>
  <r>
    <s v="S022978"/>
    <x v="123"/>
    <s v="PO143048"/>
    <s v="GRN193904"/>
    <s v="340-1072-1"/>
    <s v="CONDUIT JUNCTION BOX SOURCE SIDE – JUNCTION BOX DE"/>
    <s v="Walsall WS6 7AL"/>
    <n v="77"/>
    <x v="2"/>
    <s v="Diesel"/>
    <n v="2.8489999999999999E-4"/>
  </r>
  <r>
    <s v="S022978"/>
    <x v="123"/>
    <s v="PO143041"/>
    <s v="GRN193905"/>
    <s v="340-1072-1"/>
    <s v="CONDUIT JUNCTION BOX SOURCE SIDE – JUNCTION BOX DE"/>
    <s v="Walsall WS6 7AL"/>
    <n v="77"/>
    <x v="2"/>
    <s v="Diesel"/>
    <n v="2.8489999999999999E-4"/>
  </r>
  <r>
    <s v="S022978"/>
    <x v="123"/>
    <s v="PO143040"/>
    <s v="GRN193906"/>
    <s v="340-1072-1"/>
    <s v="CONDUIT JUNCTION BOX SOURCE SIDE – JUNCTION BOX DE"/>
    <s v="Walsall WS6 7AL"/>
    <n v="77"/>
    <x v="2"/>
    <s v="Diesel"/>
    <n v="2.8489999999999999E-4"/>
  </r>
  <r>
    <s v="S022978"/>
    <x v="123"/>
    <s v="PO143039"/>
    <s v="GRN193907"/>
    <s v="340-1072-1"/>
    <s v="CONDUIT JUNCTION BOX SOURCE SIDE – JUNCTION BOX DE"/>
    <s v="Walsall WS6 7AL"/>
    <n v="77"/>
    <x v="2"/>
    <s v="Diesel"/>
    <n v="2.8489999999999999E-4"/>
  </r>
  <r>
    <s v="S022978"/>
    <x v="123"/>
    <s v="PO143035"/>
    <s v="GRN193908"/>
    <s v="340-1072-1"/>
    <s v="CONDUIT JUNCTION BOX SOURCE SIDE – JUNCTION BOX DE"/>
    <s v="Walsall WS6 7AL"/>
    <n v="77"/>
    <x v="2"/>
    <s v="Diesel"/>
    <n v="2.8489999999999999E-4"/>
  </r>
  <r>
    <s v="S022978"/>
    <x v="123"/>
    <s v="PO143034"/>
    <s v="GRN193909"/>
    <s v="340-1072-1"/>
    <s v="CONDUIT JUNCTION BOX SOURCE SIDE – JUNCTION BOX DE"/>
    <s v="Walsall WS6 7AL"/>
    <n v="77"/>
    <x v="2"/>
    <s v="Diesel"/>
    <n v="2.8489999999999999E-4"/>
  </r>
  <r>
    <s v="S022978"/>
    <x v="123"/>
    <s v="PO143044"/>
    <s v="GRN193910"/>
    <s v="340-1072-1"/>
    <s v="CONDUIT JUNCTION BOX SOURCE SIDE – JUNCTION BOX DE"/>
    <s v="Walsall WS6 7AL"/>
    <n v="77"/>
    <x v="2"/>
    <s v="Diesel"/>
    <n v="2.8489999999999999E-4"/>
  </r>
  <r>
    <s v="S022978"/>
    <x v="123"/>
    <s v="PO143046"/>
    <s v="GRN193916"/>
    <s v="340-1084-1"/>
    <s v="CONDUIT HORIZONTAL DETECTOR ENCLOSURE – JUNCTION B"/>
    <s v="Walsall WS6 7AL"/>
    <n v="77"/>
    <x v="2"/>
    <s v="Diesel"/>
    <n v="2.8489999999999999E-4"/>
  </r>
  <r>
    <s v="S022978"/>
    <x v="123"/>
    <s v="PO143039"/>
    <s v="GRN193918"/>
    <s v="340-1084-1"/>
    <s v="CONDUIT HORIZONTAL DETECTOR ENCLOSURE – JUNCTION B"/>
    <s v="Walsall WS6 7AL"/>
    <n v="77"/>
    <x v="2"/>
    <s v="Diesel"/>
    <n v="2.8489999999999999E-4"/>
  </r>
  <r>
    <s v="S022978"/>
    <x v="123"/>
    <s v="PO143040"/>
    <s v="GRN193919"/>
    <s v="340-1084-1"/>
    <s v="CONDUIT HORIZONTAL DETECTOR ENCLOSURE – JUNCTION B"/>
    <s v="Walsall WS6 7AL"/>
    <n v="77"/>
    <x v="2"/>
    <s v="Diesel"/>
    <n v="2.8489999999999999E-4"/>
  </r>
  <r>
    <s v="S022767"/>
    <x v="2"/>
    <s v="PO144140"/>
    <s v="GRN202652"/>
    <n v="30202403"/>
    <s v="FLEXIBLE BATTERY CABLE 25mm - BLACK LEYLAND AUTO W"/>
    <s v="Huddersfield HD1 3ES"/>
    <n v="180"/>
    <x v="2"/>
    <s v="Diesel"/>
    <n v="6.6599999999999993E-4"/>
  </r>
  <r>
    <s v="S022978"/>
    <x v="123"/>
    <s v="PO143041"/>
    <s v="GRN193920"/>
    <s v="340-1084-1"/>
    <s v="CONDUIT HORIZONTAL DETECTOR ENCLOSURE – JUNCTION B"/>
    <s v="Walsall WS6 7AL"/>
    <n v="77"/>
    <x v="2"/>
    <s v="Diesel"/>
    <n v="2.8489999999999999E-4"/>
  </r>
  <r>
    <s v="S023373"/>
    <x v="44"/>
    <s v="PO144549"/>
    <s v="GRN202654"/>
    <n v="56202191"/>
    <s v="HIGH VOLTAGE POWER SUPPLY"/>
    <s v="Pulborough RH20 2RY"/>
    <n v="420"/>
    <x v="2"/>
    <s v="Diesel"/>
    <n v="1.554E-3"/>
  </r>
  <r>
    <s v="S022978"/>
    <x v="123"/>
    <s v="PO143035"/>
    <s v="GRN193921"/>
    <s v="340-1084-1"/>
    <s v="CONDUIT HORIZONTAL DETECTOR ENCLOSURE – JUNCTION B"/>
    <s v="Walsall WS6 7AL"/>
    <n v="77"/>
    <x v="2"/>
    <s v="Diesel"/>
    <n v="2.8489999999999999E-4"/>
  </r>
  <r>
    <s v="S024426"/>
    <x v="124"/>
    <s v="PO138967"/>
    <s v="GRN187438"/>
    <n v="42258501"/>
    <s v="COMFORT CONTAINER C/W KITCHEN, SHOWER &amp; TOILET"/>
    <s v="Stowmarket IP14 4LE"/>
    <n v="330"/>
    <x v="3"/>
    <s v="Diesel"/>
    <n v="0.33552750000000003"/>
  </r>
  <r>
    <s v="S022978"/>
    <x v="123"/>
    <s v="PO143036"/>
    <s v="GRN193922"/>
    <s v="340-1084-1"/>
    <s v="CONDUIT HORIZONTAL DETECTOR ENCLOSURE – JUNCTION B"/>
    <s v="Walsall WS6 7AL"/>
    <n v="77"/>
    <x v="2"/>
    <s v="Diesel"/>
    <n v="2.8489999999999999E-4"/>
  </r>
  <r>
    <s v="S024426"/>
    <x v="124"/>
    <s v="PO141663"/>
    <s v="GRN189908"/>
    <n v="42258501"/>
    <s v="COMFORT CONTAINER C/W KITCHEN, SHOWER &amp; TOILET"/>
    <s v="Stowmarket IP14 4LE"/>
    <n v="330"/>
    <x v="3"/>
    <s v="Diesel"/>
    <n v="0.33552750000000003"/>
  </r>
  <r>
    <s v="S024426"/>
    <x v="124"/>
    <s v="PO138967"/>
    <s v="GRN189909"/>
    <n v="42258501"/>
    <s v="COMFORT CONTAINER C/W KITCHEN, SHOWER &amp; TOILET"/>
    <s v="Stowmarket IP14 4LE"/>
    <n v="330"/>
    <x v="3"/>
    <s v="Diesel"/>
    <n v="0.33552750000000003"/>
  </r>
  <r>
    <s v="S026429"/>
    <x v="55"/>
    <s v="PO143493"/>
    <s v="GRN202661"/>
    <s v="11701-1819"/>
    <s v="SILAC® - PLATFORM LINEAR ACCELERATOR (FROM 3MEV UP"/>
    <s v="35041 Marburg"/>
    <n v="1310"/>
    <x v="3"/>
    <s v="Diesel"/>
    <n v="0.13319425000000001"/>
  </r>
  <r>
    <s v="S026429"/>
    <x v="55"/>
    <s v="PO143493"/>
    <s v="GRN202662"/>
    <s v="11701-1819"/>
    <s v="SILAC® - PLATFORM LINEAR ACCELERATOR (FROM 3MEV UP"/>
    <s v="35041 Marburg"/>
    <n v="1310"/>
    <x v="3"/>
    <s v="Diesel"/>
    <n v="0.13319425000000001"/>
  </r>
  <r>
    <s v="S022978"/>
    <x v="123"/>
    <s v="PO143037"/>
    <s v="GRN193923"/>
    <s v="340-1084-1"/>
    <s v="CONDUIT HORIZONTAL DETECTOR ENCLOSURE – JUNCTION B"/>
    <s v="Walsall WS6 7AL"/>
    <n v="77"/>
    <x v="2"/>
    <s v="Diesel"/>
    <n v="2.8489999999999999E-4"/>
  </r>
  <r>
    <s v="S022978"/>
    <x v="123"/>
    <s v="PO143034"/>
    <s v="GRN193924"/>
    <s v="340-1084-1"/>
    <s v="CONDUIT HORIZONTAL DETECTOR ENCLOSURE – JUNCTION B"/>
    <s v="Walsall WS6 7AL"/>
    <n v="77"/>
    <x v="2"/>
    <s v="Diesel"/>
    <n v="2.8489999999999999E-4"/>
  </r>
  <r>
    <s v="S022978"/>
    <x v="123"/>
    <s v="PO143032"/>
    <s v="GRN193936"/>
    <s v="340-1084-1"/>
    <s v="CONDUIT HORIZONTAL DETECTOR ENCLOSURE – JUNCTION B"/>
    <s v="Walsall WS6 7AL"/>
    <n v="77"/>
    <x v="2"/>
    <s v="Diesel"/>
    <n v="2.8489999999999999E-4"/>
  </r>
  <r>
    <s v="S022978"/>
    <x v="123"/>
    <s v="PO143031"/>
    <s v="GRN193937"/>
    <s v="340-1084-1"/>
    <s v="CONDUIT HORIZONTAL DETECTOR ENCLOSURE – JUNCTION B"/>
    <s v="Walsall WS6 7AL"/>
    <n v="77"/>
    <x v="2"/>
    <s v="Diesel"/>
    <n v="2.8489999999999999E-4"/>
  </r>
  <r>
    <s v="S001121"/>
    <x v="5"/>
    <s v="PO145031"/>
    <s v="GRN202674"/>
    <n v="50205991"/>
    <s v="1492 JUMPER BARS CJR NO COVER 8 5 POLE - BLACK"/>
    <s v="Salford M5 4BE"/>
    <n v="103.6"/>
    <x v="2"/>
    <s v="Diesel"/>
    <n v="3.8331999999999998E-4"/>
  </r>
  <r>
    <s v="S022978"/>
    <x v="123"/>
    <s v="PO143033"/>
    <s v="GRN193939"/>
    <s v="340-1084-1"/>
    <s v="CONDUIT HORIZONTAL DETECTOR ENCLOSURE – JUNCTION B"/>
    <s v="Walsall WS6 7AL"/>
    <n v="77"/>
    <x v="2"/>
    <s v="Diesel"/>
    <n v="2.8489999999999999E-4"/>
  </r>
  <r>
    <s v="S022978"/>
    <x v="123"/>
    <s v="PO142965"/>
    <s v="GRN193943"/>
    <s v="340-1084-1"/>
    <s v="CONDUIT HORIZONTAL DETECTOR ENCLOSURE – JUNCTION B"/>
    <s v="Walsall WS6 7AL"/>
    <n v="77"/>
    <x v="2"/>
    <s v="Diesel"/>
    <n v="2.8489999999999999E-4"/>
  </r>
  <r>
    <s v="S022978"/>
    <x v="123"/>
    <s v="PO143030"/>
    <s v="GRN193944"/>
    <s v="340-1084-1"/>
    <s v="CONDUIT HORIZONTAL DETECTOR ENCLOSURE – JUNCTION B"/>
    <s v="Walsall WS6 7AL"/>
    <n v="77"/>
    <x v="2"/>
    <s v="Diesel"/>
    <n v="2.8489999999999999E-4"/>
  </r>
  <r>
    <s v="S022978"/>
    <x v="123"/>
    <s v="PO143038"/>
    <s v="GRN193969"/>
    <s v="340-1084-1"/>
    <s v="CONDUIT HORIZONTAL DETECTOR ENCLOSURE – JUNCTION B"/>
    <s v="Walsall WS6 7AL"/>
    <n v="77"/>
    <x v="2"/>
    <s v="Diesel"/>
    <n v="2.8489999999999999E-4"/>
  </r>
  <r>
    <s v="S022978"/>
    <x v="123"/>
    <s v="PO143044"/>
    <s v="GRN193970"/>
    <s v="340-1084-1"/>
    <s v="CONDUIT HORIZONTAL DETECTOR ENCLOSURE – JUNCTION B"/>
    <s v="Walsall WS6 7AL"/>
    <n v="77"/>
    <x v="2"/>
    <s v="Diesel"/>
    <n v="2.8489999999999999E-4"/>
  </r>
  <r>
    <s v="S022978"/>
    <x v="123"/>
    <s v="PO143043"/>
    <s v="GRN193972"/>
    <s v="340-1084-1"/>
    <s v="CONDUIT HORIZONTAL DETECTOR ENCLOSURE – JUNCTION B"/>
    <s v="Walsall WS6 7AL"/>
    <n v="77"/>
    <x v="2"/>
    <s v="Diesel"/>
    <n v="2.8489999999999999E-4"/>
  </r>
  <r>
    <s v="S022978"/>
    <x v="123"/>
    <s v="PO143042"/>
    <s v="GRN193973"/>
    <s v="340-1084-1"/>
    <s v="CONDUIT HORIZONTAL DETECTOR ENCLOSURE – JUNCTION B"/>
    <s v="Walsall WS6 7AL"/>
    <n v="77"/>
    <x v="2"/>
    <s v="Diesel"/>
    <n v="2.8489999999999999E-4"/>
  </r>
  <r>
    <s v="S022978"/>
    <x v="123"/>
    <s v="PO143048"/>
    <s v="GRN193974"/>
    <s v="340-1084-1"/>
    <s v="CONDUIT HORIZONTAL DETECTOR ENCLOSURE – JUNCTION B"/>
    <s v="Walsall WS6 7AL"/>
    <n v="77"/>
    <x v="2"/>
    <s v="Diesel"/>
    <n v="2.8489999999999999E-4"/>
  </r>
  <r>
    <s v="S022978"/>
    <x v="123"/>
    <s v="PO143047"/>
    <s v="GRN193975"/>
    <s v="340-1084-1"/>
    <s v="CONDUIT HORIZONTAL DETECTOR ENCLOSURE – JUNCTION B"/>
    <s v="Walsall WS6 7AL"/>
    <n v="77"/>
    <x v="2"/>
    <s v="Diesel"/>
    <n v="2.8489999999999999E-4"/>
  </r>
  <r>
    <s v="S022978"/>
    <x v="123"/>
    <s v="PO143033"/>
    <s v="GRN193977"/>
    <s v="340-1073-1"/>
    <s v="CONDUIT JUNCTION BOX DETECTOR SIDE – JUNCTION BOX"/>
    <s v="Walsall WS6 7AL"/>
    <n v="77"/>
    <x v="2"/>
    <s v="Diesel"/>
    <n v="2.8489999999999999E-4"/>
  </r>
  <r>
    <s v="S022978"/>
    <x v="123"/>
    <s v="PO143031"/>
    <s v="GRN193978"/>
    <s v="340-1073-1"/>
    <s v="CONDUIT JUNCTION BOX DETECTOR SIDE – JUNCTION BOX"/>
    <s v="Walsall WS6 7AL"/>
    <n v="77"/>
    <x v="2"/>
    <s v="Diesel"/>
    <n v="2.8489999999999999E-4"/>
  </r>
  <r>
    <s v="S022978"/>
    <x v="123"/>
    <s v="PO143034"/>
    <s v="GRN193979"/>
    <s v="340-1073-1"/>
    <s v="CONDUIT JUNCTION BOX DETECTOR SIDE – JUNCTION BOX"/>
    <s v="Walsall WS6 7AL"/>
    <n v="77"/>
    <x v="2"/>
    <s v="Diesel"/>
    <n v="2.8489999999999999E-4"/>
  </r>
  <r>
    <s v="S022978"/>
    <x v="123"/>
    <s v="PO143035"/>
    <s v="GRN193980"/>
    <s v="340-1073-1"/>
    <s v="CONDUIT JUNCTION BOX DETECTOR SIDE – JUNCTION BOX"/>
    <s v="Walsall WS6 7AL"/>
    <n v="77"/>
    <x v="2"/>
    <s v="Diesel"/>
    <n v="2.8489999999999999E-4"/>
  </r>
  <r>
    <s v="S001571"/>
    <x v="10"/>
    <s v="PO150784"/>
    <s v="GRN202706"/>
    <n v="57205719"/>
    <s v="MOUNTING KIT 1"/>
    <s v="St Albans AL1 5BN"/>
    <n v="298"/>
    <x v="2"/>
    <s v="Diesel"/>
    <n v="1.1026E-3"/>
  </r>
  <r>
    <s v="S001571"/>
    <x v="10"/>
    <s v="PO151020"/>
    <s v="GRN202708"/>
    <n v="57205720"/>
    <s v="MOUNTING KIT 2"/>
    <s v="St Albans AL1 5BN"/>
    <n v="298"/>
    <x v="2"/>
    <s v="Diesel"/>
    <n v="1.1026E-3"/>
  </r>
  <r>
    <s v="S001571"/>
    <x v="10"/>
    <s v="PO148619"/>
    <s v="GRN202709"/>
    <n v="101012395"/>
    <s v="SICK 2D LIDAR LASER SENSOR TIM351-2134001"/>
    <s v="St Albans AL1 5BN"/>
    <n v="298"/>
    <x v="2"/>
    <s v="Diesel"/>
    <n v="1.1026E-3"/>
  </r>
  <r>
    <s v="S022978"/>
    <x v="123"/>
    <s v="PO143004"/>
    <s v="GRN193984"/>
    <s v="340-1073-1"/>
    <s v="CONDUIT JUNCTION BOX DETECTOR SIDE – JUNCTION BOX"/>
    <s v="Walsall WS6 7AL"/>
    <n v="77"/>
    <x v="2"/>
    <s v="Diesel"/>
    <n v="2.8489999999999999E-4"/>
  </r>
  <r>
    <s v="S022978"/>
    <x v="123"/>
    <s v="PO143032"/>
    <s v="GRN193989"/>
    <s v="340-1073-1"/>
    <s v="CONDUIT JUNCTION BOX DETECTOR SIDE – JUNCTION BOX"/>
    <s v="Walsall WS6 7AL"/>
    <n v="77"/>
    <x v="2"/>
    <s v="Diesel"/>
    <n v="2.8489999999999999E-4"/>
  </r>
  <r>
    <s v="S022978"/>
    <x v="123"/>
    <s v="PO143041"/>
    <s v="GRN193990"/>
    <s v="340-1073-1"/>
    <s v="CONDUIT JUNCTION BOX DETECTOR SIDE – JUNCTION BOX"/>
    <s v="Walsall WS6 7AL"/>
    <n v="77"/>
    <x v="2"/>
    <s v="Diesel"/>
    <n v="2.8489999999999999E-4"/>
  </r>
  <r>
    <s v="S022978"/>
    <x v="123"/>
    <s v="PO143043"/>
    <s v="GRN193991"/>
    <s v="340-1073-1"/>
    <s v="CONDUIT JUNCTION BOX DETECTOR SIDE – JUNCTION BOX"/>
    <s v="Walsall WS6 7AL"/>
    <n v="77"/>
    <x v="2"/>
    <s v="Diesel"/>
    <n v="2.8489999999999999E-4"/>
  </r>
  <r>
    <s v="S023222"/>
    <x v="11"/>
    <s v="PO149589"/>
    <s v="GRN202720"/>
    <s v="11700-5607"/>
    <s v="CORDSET CAT5E ETHERNET M12 RJ45 8C"/>
    <s v="Wickford SS11 8YT"/>
    <n v="390"/>
    <x v="2"/>
    <s v="Diesel"/>
    <n v="1.4430000000000001E-3"/>
  </r>
  <r>
    <s v="S022978"/>
    <x v="123"/>
    <s v="PO143037"/>
    <s v="GRN193992"/>
    <s v="340-1073-1"/>
    <s v="CONDUIT JUNCTION BOX DETECTOR SIDE – JUNCTION BOX"/>
    <s v="Walsall WS6 7AL"/>
    <n v="77"/>
    <x v="2"/>
    <s v="Diesel"/>
    <n v="2.8489999999999999E-4"/>
  </r>
  <r>
    <s v="S001121"/>
    <x v="5"/>
    <s v="PO151165"/>
    <s v="GRN202724"/>
    <n v="101036192"/>
    <s v="MOTOR FEEDBACK CABLE CONTINUOUS FLEX - 5M LONG"/>
    <s v="Salford M5 4BE"/>
    <n v="103.6"/>
    <x v="2"/>
    <s v="Diesel"/>
    <n v="3.8331999999999998E-4"/>
  </r>
  <r>
    <s v="S022978"/>
    <x v="123"/>
    <s v="PO143042"/>
    <s v="GRN193993"/>
    <s v="340-1073-1"/>
    <s v="CONDUIT JUNCTION BOX DETECTOR SIDE – JUNCTION BOX"/>
    <s v="Walsall WS6 7AL"/>
    <n v="77"/>
    <x v="2"/>
    <s v="Diesel"/>
    <n v="2.8489999999999999E-4"/>
  </r>
  <r>
    <s v="S022978"/>
    <x v="123"/>
    <s v="PO143039"/>
    <s v="GRN193994"/>
    <s v="340-1073-1"/>
    <s v="CONDUIT JUNCTION BOX DETECTOR SIDE – JUNCTION BOX"/>
    <s v="Walsall WS6 7AL"/>
    <n v="77"/>
    <x v="2"/>
    <s v="Diesel"/>
    <n v="2.8489999999999999E-4"/>
  </r>
  <r>
    <s v="S022978"/>
    <x v="123"/>
    <s v="PO143040"/>
    <s v="GRN193995"/>
    <s v="340-1073-1"/>
    <s v="CONDUIT JUNCTION BOX DETECTOR SIDE – JUNCTION BOX"/>
    <s v="Walsall WS6 7AL"/>
    <n v="77"/>
    <x v="2"/>
    <s v="Diesel"/>
    <n v="2.8489999999999999E-4"/>
  </r>
  <r>
    <s v="S022978"/>
    <x v="123"/>
    <s v="PO143036"/>
    <s v="GRN193997"/>
    <s v="340-1073-1"/>
    <s v="CONDUIT JUNCTION BOX DETECTOR SIDE – JUNCTION BOX"/>
    <s v="Walsall WS6 7AL"/>
    <n v="77"/>
    <x v="2"/>
    <s v="Diesel"/>
    <n v="2.8489999999999999E-4"/>
  </r>
  <r>
    <s v="S022978"/>
    <x v="123"/>
    <s v="PO143030"/>
    <s v="GRN193998"/>
    <s v="340-1073-1"/>
    <s v="CONDUIT JUNCTION BOX DETECTOR SIDE – JUNCTION BOX"/>
    <s v="Walsall WS6 7AL"/>
    <n v="77"/>
    <x v="2"/>
    <s v="Diesel"/>
    <n v="2.8489999999999999E-4"/>
  </r>
  <r>
    <s v="S024190"/>
    <x v="22"/>
    <s v="PO149337"/>
    <s v="GRN202737"/>
    <n v="101017188"/>
    <s v="GASKET DETECTOR ACCESS PANEL"/>
    <s v="Stockport SK4 2JT"/>
    <n v="22.2"/>
    <x v="1"/>
    <s v="Diesel"/>
    <n v="8.2140000000000008E-3"/>
  </r>
  <r>
    <s v="S022978"/>
    <x v="123"/>
    <s v="PO142965"/>
    <s v="GRN193999"/>
    <s v="340-1073-1"/>
    <s v="CONDUIT JUNCTION BOX DETECTOR SIDE – JUNCTION BOX"/>
    <s v="Walsall WS6 7AL"/>
    <n v="77"/>
    <x v="2"/>
    <s v="Diesel"/>
    <n v="2.8489999999999999E-4"/>
  </r>
  <r>
    <s v="S024190"/>
    <x v="22"/>
    <s v="PO148400"/>
    <s v="GRN202739"/>
    <s v="340-1357-1"/>
    <s v="DOME CAMERA GASKET"/>
    <s v="Stockport SK4 2JT"/>
    <n v="22.2"/>
    <x v="1"/>
    <s v="Diesel"/>
    <n v="8.2140000000000008E-3"/>
  </r>
  <r>
    <s v="S024190"/>
    <x v="22"/>
    <s v="PO150639"/>
    <s v="GRN202741"/>
    <n v="101029156"/>
    <s v="GUIDE BUMP STOP"/>
    <s v="Stockport SK4 2JT"/>
    <n v="22.2"/>
    <x v="1"/>
    <s v="Diesel"/>
    <n v="8.2140000000000008E-3"/>
  </r>
  <r>
    <s v="S023375"/>
    <x v="13"/>
    <s v="PO150530"/>
    <s v="GRN202742"/>
    <n v="34202762"/>
    <s v="R28 CABLE FLANGE COMET 4512-104-87111"/>
    <s v="Boston Massachusetts"/>
    <n v="3154"/>
    <x v="0"/>
    <s v="Crude"/>
    <n v="2.5295079999999999"/>
  </r>
  <r>
    <s v="S022978"/>
    <x v="123"/>
    <s v="PO144936"/>
    <s v="GRN194318"/>
    <s v="340-1041-1"/>
    <s v="JUNCTION BOX TUNNEL"/>
    <s v="Walsall WS6 7AL"/>
    <n v="77"/>
    <x v="2"/>
    <s v="Diesel"/>
    <n v="2.8489999999999999E-4"/>
  </r>
  <r>
    <s v="S002239"/>
    <x v="17"/>
    <s v="PO149447"/>
    <s v="GRN203118"/>
    <n v="101022855"/>
    <s v="TIMER HOUR 6 DIGIT W/DEC"/>
    <s v="UT 84104"/>
    <n v="4725"/>
    <x v="4"/>
    <s v="Aviation"/>
    <n v="0.33234727680000004"/>
  </r>
  <r>
    <s v="S002239"/>
    <x v="17"/>
    <s v="PO147797"/>
    <s v="GRN201829"/>
    <n v="101025662"/>
    <s v="TRANSDUCER FLOW/TEMP 1/2IN SST ROHS"/>
    <s v="UT 84104"/>
    <n v="4725"/>
    <x v="4"/>
    <s v="Aviation"/>
    <n v="0.33234727680000004"/>
  </r>
  <r>
    <s v="S022978"/>
    <x v="123"/>
    <s v="PO144933"/>
    <s v="GRN194319"/>
    <s v="340-1041-1"/>
    <s v="JUNCTION BOX TUNNEL"/>
    <s v="Walsall WS6 7AL"/>
    <n v="77"/>
    <x v="2"/>
    <s v="Diesel"/>
    <n v="2.8489999999999999E-4"/>
  </r>
  <r>
    <s v="S024448"/>
    <x v="58"/>
    <s v="PO144979"/>
    <s v="GRN202747"/>
    <n v="101029271"/>
    <s v="6/4 MeV LINAC 400pps SHORT COLLIMATOR CS TRGFILT E"/>
    <s v="California 94560"/>
    <n v="5214"/>
    <x v="0"/>
    <s v="Crude"/>
    <n v="0.4181628"/>
  </r>
  <r>
    <s v="S024448"/>
    <x v="58"/>
    <s v="PO144979"/>
    <s v="GRN202748"/>
    <s v="340-1173-1"/>
    <s v="ETM 6MEV LINAC SYSTEM INTEGRATION KIT"/>
    <s v="California 94560"/>
    <n v="5214"/>
    <x v="0"/>
    <s v="Crude"/>
    <n v="0.4181628"/>
  </r>
  <r>
    <s v="S022978"/>
    <x v="123"/>
    <s v="PO144932"/>
    <s v="GRN194320"/>
    <s v="340-1041-1"/>
    <s v="JUNCTION BOX TUNNEL"/>
    <s v="Walsall WS6 7AL"/>
    <n v="77"/>
    <x v="2"/>
    <s v="Diesel"/>
    <n v="2.8489999999999999E-4"/>
  </r>
  <r>
    <s v="S022978"/>
    <x v="123"/>
    <s v="PO144941"/>
    <s v="GRN194321"/>
    <s v="340-1041-1"/>
    <s v="JUNCTION BOX TUNNEL"/>
    <s v="Walsall WS6 7AL"/>
    <n v="77"/>
    <x v="2"/>
    <s v="Diesel"/>
    <n v="2.8489999999999999E-4"/>
  </r>
  <r>
    <s v="S022670"/>
    <x v="26"/>
    <s v="PO149935"/>
    <s v="GRN202751"/>
    <s v="11700-5217"/>
    <s v="WASHER FLAT M18 GEOMET 500B"/>
    <s v="Congleton CW12 1HR"/>
    <n v="12.8"/>
    <x v="2"/>
    <s v="Diesel"/>
    <n v="4.7360000000000001E-5"/>
  </r>
  <r>
    <s v="S022670"/>
    <x v="26"/>
    <s v="PO149386"/>
    <s v="GRN202753"/>
    <n v="85212336"/>
    <s v="M24 X 180 R-XPT THROUGHBOLT"/>
    <s v="Congleton CW12 1HR"/>
    <n v="12.8"/>
    <x v="2"/>
    <s v="Diesel"/>
    <n v="4.7360000000000001E-5"/>
  </r>
  <r>
    <s v="S022978"/>
    <x v="123"/>
    <s v="PO144931"/>
    <s v="GRN194322"/>
    <s v="340-1041-1"/>
    <s v="JUNCTION BOX TUNNEL"/>
    <s v="Walsall WS6 7AL"/>
    <n v="77"/>
    <x v="2"/>
    <s v="Diesel"/>
    <n v="2.8489999999999999E-4"/>
  </r>
  <r>
    <s v="S000892"/>
    <x v="16"/>
    <s v="PO151279"/>
    <s v="GRN202756"/>
    <n v="101047503"/>
    <s v="STRAIGHT MALE CABLE MOUNT CONNECTOR, 5 CONTACTS"/>
    <s v="Stockport SK4 2JT"/>
    <n v="55"/>
    <x v="2"/>
    <s v="Diesel"/>
    <n v="2.0350000000000001E-4"/>
  </r>
  <r>
    <s v="S022978"/>
    <x v="123"/>
    <s v="PO144940"/>
    <s v="GRN194323"/>
    <s v="340-1071-1"/>
    <s v="CONDUIT OUTDOOR EQUIPMENT RACK ASSY – JUNCTION BOX"/>
    <s v="Walsall WS6 7AL"/>
    <n v="77"/>
    <x v="2"/>
    <s v="Diesel"/>
    <n v="2.8489999999999999E-4"/>
  </r>
  <r>
    <s v="S022978"/>
    <x v="123"/>
    <s v="PO144937"/>
    <s v="GRN194324"/>
    <s v="340-1041-1"/>
    <s v="JUNCTION BOX TUNNEL"/>
    <s v="Walsall WS6 7AL"/>
    <n v="77"/>
    <x v="2"/>
    <s v="Diesel"/>
    <n v="2.8489999999999999E-4"/>
  </r>
  <r>
    <s v="S022978"/>
    <x v="123"/>
    <s v="PO144930"/>
    <s v="GRN194325"/>
    <s v="340-1041-1"/>
    <s v="JUNCTION BOX TUNNEL"/>
    <s v="Walsall WS6 7AL"/>
    <n v="77"/>
    <x v="2"/>
    <s v="Diesel"/>
    <n v="2.8489999999999999E-4"/>
  </r>
  <r>
    <s v="S022978"/>
    <x v="123"/>
    <s v="PO144939"/>
    <s v="GRN194326"/>
    <s v="340-1041-1"/>
    <s v="JUNCTION BOX TUNNEL"/>
    <s v="Walsall WS6 7AL"/>
    <n v="77"/>
    <x v="2"/>
    <s v="Diesel"/>
    <n v="2.8489999999999999E-4"/>
  </r>
  <r>
    <s v="S022978"/>
    <x v="123"/>
    <s v="PO144774"/>
    <s v="GRN194327"/>
    <s v="340-1040-1"/>
    <s v="JUNCTION BOX SOURCE SIDE"/>
    <s v="Walsall WS6 7AL"/>
    <n v="77"/>
    <x v="2"/>
    <s v="Diesel"/>
    <n v="2.8489999999999999E-4"/>
  </r>
  <r>
    <s v="S022978"/>
    <x v="123"/>
    <s v="PO144773"/>
    <s v="GRN194329"/>
    <s v="340-1040-1"/>
    <s v="JUNCTION BOX SOURCE SIDE"/>
    <s v="Walsall WS6 7AL"/>
    <n v="77"/>
    <x v="2"/>
    <s v="Diesel"/>
    <n v="2.8489999999999999E-4"/>
  </r>
  <r>
    <s v="S022978"/>
    <x v="123"/>
    <s v="PO144768"/>
    <s v="GRN194330"/>
    <s v="340-1040-1"/>
    <s v="JUNCTION BOX SOURCE SIDE"/>
    <s v="Walsall WS6 7AL"/>
    <n v="77"/>
    <x v="2"/>
    <s v="Diesel"/>
    <n v="2.8489999999999999E-4"/>
  </r>
  <r>
    <s v="S022978"/>
    <x v="123"/>
    <s v="PO144771"/>
    <s v="GRN194331"/>
    <s v="340-1040-1"/>
    <s v="JUNCTION BOX SOURCE SIDE"/>
    <s v="Walsall WS6 7AL"/>
    <n v="77"/>
    <x v="2"/>
    <s v="Diesel"/>
    <n v="2.8489999999999999E-4"/>
  </r>
  <r>
    <s v="S022978"/>
    <x v="123"/>
    <s v="PO144772"/>
    <s v="GRN194332"/>
    <s v="340-1040-1"/>
    <s v="JUNCTION BOX SOURCE SIDE"/>
    <s v="Walsall WS6 7AL"/>
    <n v="77"/>
    <x v="2"/>
    <s v="Diesel"/>
    <n v="2.8489999999999999E-4"/>
  </r>
  <r>
    <s v="S022978"/>
    <x v="123"/>
    <s v="PO145190"/>
    <s v="GRN194333"/>
    <s v="340-1042-1"/>
    <s v="JUNCTION BOX DETECTOR SIDE"/>
    <s v="Walsall WS6 7AL"/>
    <n v="77"/>
    <x v="2"/>
    <s v="Diesel"/>
    <n v="2.8489999999999999E-4"/>
  </r>
  <r>
    <s v="S022978"/>
    <x v="123"/>
    <s v="PO145189"/>
    <s v="GRN194334"/>
    <s v="340-1042-1"/>
    <s v="JUNCTION BOX DETECTOR SIDE"/>
    <s v="Walsall WS6 7AL"/>
    <n v="77"/>
    <x v="2"/>
    <s v="Diesel"/>
    <n v="2.8489999999999999E-4"/>
  </r>
  <r>
    <s v="S022978"/>
    <x v="123"/>
    <s v="PO145186"/>
    <s v="GRN194335"/>
    <s v="340-1042-1"/>
    <s v="JUNCTION BOX DETECTOR SIDE"/>
    <s v="Walsall WS6 7AL"/>
    <n v="77"/>
    <x v="2"/>
    <s v="Diesel"/>
    <n v="2.8489999999999999E-4"/>
  </r>
  <r>
    <s v="S022978"/>
    <x v="123"/>
    <s v="PO145187"/>
    <s v="GRN194337"/>
    <s v="340-1042-1"/>
    <s v="JUNCTION BOX DETECTOR SIDE"/>
    <s v="Walsall WS6 7AL"/>
    <n v="77"/>
    <x v="2"/>
    <s v="Diesel"/>
    <n v="2.8489999999999999E-4"/>
  </r>
  <r>
    <s v="S022978"/>
    <x v="123"/>
    <s v="PO145188"/>
    <s v="GRN194338"/>
    <s v="340-1042-1"/>
    <s v="JUNCTION BOX DETECTOR SIDE"/>
    <s v="Walsall WS6 7AL"/>
    <n v="77"/>
    <x v="2"/>
    <s v="Diesel"/>
    <n v="2.8489999999999999E-4"/>
  </r>
  <r>
    <s v="S022978"/>
    <x v="123"/>
    <s v="PO144919"/>
    <s v="GRN194340"/>
    <s v="340-1125-1"/>
    <s v="ENCLOSURE SYSTEM ENTRY/EXIT"/>
    <s v="Walsall WS6 7AL"/>
    <n v="77"/>
    <x v="2"/>
    <s v="Diesel"/>
    <n v="2.8489999999999999E-4"/>
  </r>
  <r>
    <s v="S022978"/>
    <x v="123"/>
    <s v="PO144920"/>
    <s v="GRN194341"/>
    <s v="340-1125-1"/>
    <s v="ENCLOSURE SYSTEM ENTRY/EXIT"/>
    <s v="Walsall WS6 7AL"/>
    <n v="77"/>
    <x v="2"/>
    <s v="Diesel"/>
    <n v="2.8489999999999999E-4"/>
  </r>
  <r>
    <s v="S022978"/>
    <x v="123"/>
    <s v="PO144774"/>
    <s v="GRN194342"/>
    <s v="340-1125-1"/>
    <s v="ENCLOSURE SYSTEM ENTRY/EXIT"/>
    <s v="Walsall WS6 7AL"/>
    <n v="77"/>
    <x v="2"/>
    <s v="Diesel"/>
    <n v="2.8489999999999999E-4"/>
  </r>
  <r>
    <s v="S022978"/>
    <x v="123"/>
    <s v="PO144918"/>
    <s v="GRN194343"/>
    <s v="340-1125-1"/>
    <s v="ENCLOSURE SYSTEM ENTRY/EXIT"/>
    <s v="Walsall WS6 7AL"/>
    <n v="77"/>
    <x v="2"/>
    <s v="Diesel"/>
    <n v="2.8489999999999999E-4"/>
  </r>
  <r>
    <s v="S022978"/>
    <x v="123"/>
    <s v="PO144938"/>
    <s v="GRN194398"/>
    <s v="340-1041-1"/>
    <s v="JUNCTION BOX TUNNEL"/>
    <s v="Walsall WS6 7AL"/>
    <n v="77"/>
    <x v="2"/>
    <s v="Diesel"/>
    <n v="2.8489999999999999E-4"/>
  </r>
  <r>
    <s v="S023284"/>
    <x v="19"/>
    <s v="PO150429"/>
    <s v="GRN202786"/>
    <n v="101049458"/>
    <s v="MOXA JUNCTION BOX"/>
    <s v="Leicester LE19 2DT"/>
    <n v="144"/>
    <x v="1"/>
    <s v="Diesel"/>
    <n v="5.3280000000000001E-2"/>
  </r>
  <r>
    <s v="S023284"/>
    <x v="19"/>
    <s v="PO145279"/>
    <s v="GRN202788"/>
    <n v="101035752"/>
    <s v="REMOTE IR FENCE OPTION"/>
    <s v="Leicester LE19 2DT"/>
    <n v="144"/>
    <x v="1"/>
    <s v="Diesel"/>
    <n v="5.3280000000000001E-2"/>
  </r>
  <r>
    <s v="S022978"/>
    <x v="123"/>
    <s v="PO144774"/>
    <s v="GRN194402"/>
    <s v="340-1042-1"/>
    <s v="JUNCTION BOX DETECTOR SIDE"/>
    <s v="Walsall WS6 7AL"/>
    <n v="77"/>
    <x v="2"/>
    <s v="Diesel"/>
    <n v="2.8489999999999999E-4"/>
  </r>
  <r>
    <s v="S025431"/>
    <x v="0"/>
    <s v="PO151132"/>
    <s v="GRN202792"/>
    <s v="255-1487-1"/>
    <s v="120KV POWERED SOURCE X-RAY MONO BLOCK"/>
    <s v="Boston Massachusetts"/>
    <n v="3154"/>
    <x v="0"/>
    <s v="Crude"/>
    <n v="2.5295079999999999"/>
  </r>
  <r>
    <s v="S022978"/>
    <x v="123"/>
    <s v="PO144767"/>
    <s v="GRN194403"/>
    <s v="340-1040-1"/>
    <s v="JUNCTION BOX SOURCE SIDE"/>
    <s v="Walsall WS6 7AL"/>
    <n v="77"/>
    <x v="2"/>
    <s v="Diesel"/>
    <n v="2.8489999999999999E-4"/>
  </r>
  <r>
    <s v="S022978"/>
    <x v="123"/>
    <s v="PO145191"/>
    <s v="GRN194845"/>
    <s v="340-1042-1"/>
    <s v="JUNCTION BOX DETECTOR SIDE"/>
    <s v="Walsall WS6 7AL"/>
    <n v="77"/>
    <x v="2"/>
    <s v="Diesel"/>
    <n v="2.8489999999999999E-4"/>
  </r>
  <r>
    <s v="S022978"/>
    <x v="123"/>
    <s v="PO144772"/>
    <s v="GRN194846"/>
    <s v="340-1042-1"/>
    <s v="JUNCTION BOX DETECTOR SIDE"/>
    <s v="Walsall WS6 7AL"/>
    <n v="77"/>
    <x v="2"/>
    <s v="Diesel"/>
    <n v="2.8489999999999999E-4"/>
  </r>
  <r>
    <s v="S022978"/>
    <x v="123"/>
    <s v="PO144769"/>
    <s v="GRN194847"/>
    <s v="340-1042-1"/>
    <s v="JUNCTION BOX DETECTOR SIDE"/>
    <s v="Walsall WS6 7AL"/>
    <n v="77"/>
    <x v="2"/>
    <s v="Diesel"/>
    <n v="2.8489999999999999E-4"/>
  </r>
  <r>
    <s v="S022978"/>
    <x v="123"/>
    <s v="PO144928"/>
    <s v="GRN194848"/>
    <s v="340-1040-1"/>
    <s v="JUNCTION BOX SOURCE SIDE"/>
    <s v="Walsall WS6 7AL"/>
    <n v="77"/>
    <x v="2"/>
    <s v="Diesel"/>
    <n v="2.8489999999999999E-4"/>
  </r>
  <r>
    <s v="S022978"/>
    <x v="123"/>
    <s v="PO144922"/>
    <s v="GRN194849"/>
    <s v="340-1040-1"/>
    <s v="JUNCTION BOX SOURCE SIDE"/>
    <s v="Walsall WS6 7AL"/>
    <n v="77"/>
    <x v="2"/>
    <s v="Diesel"/>
    <n v="2.8489999999999999E-4"/>
  </r>
  <r>
    <s v="S025431"/>
    <x v="0"/>
    <s v="PO147185"/>
    <s v="GRN202799"/>
    <s v="11505-0836"/>
    <s v="ASSY AFC ELECTRONICS BOX"/>
    <s v="Boston Massachusetts"/>
    <n v="3154"/>
    <x v="0"/>
    <s v="Crude"/>
    <n v="2.5295079999999999"/>
  </r>
  <r>
    <s v="S022978"/>
    <x v="123"/>
    <s v="PO144770"/>
    <s v="GRN194850"/>
    <s v="340-1040-1"/>
    <s v="JUNCTION BOX SOURCE SIDE"/>
    <s v="Walsall WS6 7AL"/>
    <n v="77"/>
    <x v="2"/>
    <s v="Diesel"/>
    <n v="2.8489999999999999E-4"/>
  </r>
  <r>
    <s v="S022978"/>
    <x v="123"/>
    <s v="PO144930"/>
    <s v="GRN194853"/>
    <s v="340-1235-1"/>
    <s v="CABLE FLOODLIGHT POWER 60&quot;"/>
    <s v="Walsall WS6 7AL"/>
    <n v="77"/>
    <x v="2"/>
    <s v="Diesel"/>
    <n v="2.8489999999999999E-4"/>
  </r>
  <r>
    <s v="S023284"/>
    <x v="19"/>
    <s v="PO147509"/>
    <s v="GRN202802"/>
    <s v="356-1249-1"/>
    <s v="STAINLESS STEEL BEACON BOX W/MOXA"/>
    <s v="Leicester LE19 2DT"/>
    <n v="144"/>
    <x v="1"/>
    <s v="Diesel"/>
    <n v="5.3280000000000001E-2"/>
  </r>
  <r>
    <s v="S023284"/>
    <x v="19"/>
    <s v="PO147836"/>
    <s v="GRN202803"/>
    <s v="356-1249-1"/>
    <s v="STAINLESS STEEL BEACON BOX W/MOXA"/>
    <s v="Leicester LE19 2DT"/>
    <n v="144"/>
    <x v="1"/>
    <s v="Diesel"/>
    <n v="5.3280000000000001E-2"/>
  </r>
  <r>
    <s v="S023284"/>
    <x v="19"/>
    <s v="PO143578"/>
    <s v="GRN202804"/>
    <s v="356-1249-1"/>
    <s v="STAINLESS STEEL BEACON BOX W/MOXA"/>
    <s v="Leicester LE19 2DT"/>
    <n v="144"/>
    <x v="1"/>
    <s v="Diesel"/>
    <n v="5.3280000000000001E-2"/>
  </r>
  <r>
    <s v="S022978"/>
    <x v="123"/>
    <s v="PO144937"/>
    <s v="GRN194854"/>
    <s v="340-1235-2"/>
    <s v="CABLE FLOODLIGHT POWER 120&quot;"/>
    <s v="Walsall WS6 7AL"/>
    <n v="77"/>
    <x v="2"/>
    <s v="Diesel"/>
    <n v="2.8489999999999999E-4"/>
  </r>
  <r>
    <s v="S023284"/>
    <x v="19"/>
    <s v="PO137838"/>
    <s v="GRN202806"/>
    <s v="340-1235-1"/>
    <s v="CABLE FLOODLIGHT POWER 60&quot;"/>
    <s v="Leicester LE19 2DT"/>
    <n v="144"/>
    <x v="1"/>
    <s v="Diesel"/>
    <n v="5.3280000000000001E-2"/>
  </r>
  <r>
    <s v="S023284"/>
    <x v="19"/>
    <s v="PO141369"/>
    <s v="GRN202807"/>
    <s v="340-1235-2"/>
    <s v="CABLE FLOODLIGHT POWER 120&quot;"/>
    <s v="Leicester LE19 2DT"/>
    <n v="144"/>
    <x v="1"/>
    <s v="Diesel"/>
    <n v="5.3280000000000001E-2"/>
  </r>
  <r>
    <s v="S022978"/>
    <x v="123"/>
    <s v="PO144937"/>
    <s v="GRN194855"/>
    <s v="340-1235-1"/>
    <s v="CABLE FLOODLIGHT POWER 60&quot;"/>
    <s v="Walsall WS6 7AL"/>
    <n v="77"/>
    <x v="2"/>
    <s v="Diesel"/>
    <n v="2.8489999999999999E-4"/>
  </r>
  <r>
    <s v="S025431"/>
    <x v="0"/>
    <s v="PO150526"/>
    <s v="GRN202809"/>
    <s v="332-0637-1"/>
    <s v="ASSY VERT DET ADJUSTMENT LOWER"/>
    <s v="Boston Massachusetts"/>
    <n v="3154"/>
    <x v="0"/>
    <s v="Crude"/>
    <n v="2.5295079999999999"/>
  </r>
  <r>
    <s v="S023284"/>
    <x v="19"/>
    <s v="PO149189"/>
    <s v="GRN202810"/>
    <n v="231010005"/>
    <s v="ON-SITE OPERATOR TRUNKING HONG KONG M6012"/>
    <s v="Leicester LE19 2DT"/>
    <n v="144"/>
    <x v="1"/>
    <s v="Diesel"/>
    <n v="5.3280000000000001E-2"/>
  </r>
  <r>
    <s v="S022978"/>
    <x v="123"/>
    <s v="PO144931"/>
    <s v="GRN194856"/>
    <s v="340-1235-1"/>
    <s v="CABLE FLOODLIGHT POWER 60&quot;"/>
    <s v="Walsall WS6 7AL"/>
    <n v="77"/>
    <x v="2"/>
    <s v="Diesel"/>
    <n v="2.8489999999999999E-4"/>
  </r>
  <r>
    <s v="S025431"/>
    <x v="0"/>
    <s v="PO150470"/>
    <s v="GRN202813"/>
    <s v="11700-2129"/>
    <s v="OIL INJECTOR .01CC POSITIVE DISPLACEMENT"/>
    <s v="Boston Massachusetts"/>
    <n v="3154"/>
    <x v="0"/>
    <s v="Crude"/>
    <n v="1.0118031999999999E-2"/>
  </r>
  <r>
    <s v="S025431"/>
    <x v="0"/>
    <s v="PO149345"/>
    <s v="GRN202816"/>
    <s v="007-00002"/>
    <s v="DIGITAL PLC WITH SOFTWARE FOR 7046"/>
    <s v="Boston Massachusetts"/>
    <n v="3154"/>
    <x v="0"/>
    <s v="Crude"/>
    <n v="1.0118031999999999E-2"/>
  </r>
  <r>
    <s v="S022978"/>
    <x v="123"/>
    <s v="PO144959"/>
    <s v="GRN194857"/>
    <s v="340-1235-1"/>
    <s v="CABLE FLOODLIGHT POWER 60&quot;"/>
    <s v="Walsall WS6 7AL"/>
    <n v="77"/>
    <x v="2"/>
    <s v="Diesel"/>
    <n v="2.8489999999999999E-4"/>
  </r>
  <r>
    <s v="S023284"/>
    <x v="19"/>
    <s v="PO147445"/>
    <s v="GRN202819"/>
    <n v="101036532"/>
    <s v="STAINLESS STEEL ARRAY BOX"/>
    <s v="Leicester LE19 2DT"/>
    <n v="144"/>
    <x v="1"/>
    <s v="Diesel"/>
    <n v="5.3280000000000001E-2"/>
  </r>
  <r>
    <s v="S022978"/>
    <x v="123"/>
    <s v="PO144934"/>
    <s v="GRN194858"/>
    <s v="340-1235-1"/>
    <s v="CABLE FLOODLIGHT POWER 60&quot;"/>
    <s v="Walsall WS6 7AL"/>
    <n v="77"/>
    <x v="2"/>
    <s v="Diesel"/>
    <n v="2.8489999999999999E-4"/>
  </r>
  <r>
    <s v="S022978"/>
    <x v="123"/>
    <s v="PO144962"/>
    <s v="GRN194859"/>
    <s v="340-1235-1"/>
    <s v="CABLE FLOODLIGHT POWER 60&quot;"/>
    <s v="Walsall WS6 7AL"/>
    <n v="77"/>
    <x v="2"/>
    <s v="Diesel"/>
    <n v="2.8489999999999999E-4"/>
  </r>
  <r>
    <s v="S022978"/>
    <x v="123"/>
    <s v="PO144933"/>
    <s v="GRN194860"/>
    <s v="340-1235-1"/>
    <s v="CABLE FLOODLIGHT POWER 60&quot;"/>
    <s v="Walsall WS6 7AL"/>
    <n v="77"/>
    <x v="2"/>
    <s v="Diesel"/>
    <n v="2.8489999999999999E-4"/>
  </r>
  <r>
    <s v="S022978"/>
    <x v="123"/>
    <s v="PO144958"/>
    <s v="GRN194861"/>
    <s v="340-1235-1"/>
    <s v="CABLE FLOODLIGHT POWER 60&quot;"/>
    <s v="Walsall WS6 7AL"/>
    <n v="77"/>
    <x v="2"/>
    <s v="Diesel"/>
    <n v="2.8489999999999999E-4"/>
  </r>
  <r>
    <s v="S000892"/>
    <x v="16"/>
    <s v="PO151119"/>
    <s v="GRN202827"/>
    <s v="11553-0024"/>
    <s v="CONN RCPT 8POS 2ROW MINI FIT JR"/>
    <s v="Stockport SK4 2JT"/>
    <n v="55"/>
    <x v="2"/>
    <s v="Diesel"/>
    <n v="2.0350000000000001E-4"/>
  </r>
  <r>
    <s v="S000892"/>
    <x v="16"/>
    <s v="PO151310"/>
    <s v="GRN202828"/>
    <s v="11540-0564"/>
    <s v="NATURAL DEGREASER CAN 16 OZ"/>
    <s v="Stockport SK4 2JT"/>
    <n v="55"/>
    <x v="2"/>
    <s v="Diesel"/>
    <n v="2.0350000000000001E-4"/>
  </r>
  <r>
    <s v="S025431"/>
    <x v="0"/>
    <s v="PO150839"/>
    <s v="GRN202829"/>
    <s v="255-1652-1"/>
    <s v="CONFIGURED UPS RACKMOUNT 5KVA IEC C20"/>
    <s v="Boston Massachusetts"/>
    <n v="3154"/>
    <x v="0"/>
    <s v="Crude"/>
    <n v="2.5295079999999999"/>
  </r>
  <r>
    <s v="S022670"/>
    <x v="26"/>
    <s v="PO148928"/>
    <s v="GRN202831"/>
    <s v="11700-5243"/>
    <s v="BOLT HEX DIN933 M20 X 2.5 X 50MM GEOMET STL"/>
    <s v="Congleton CW12 1HR"/>
    <n v="12.8"/>
    <x v="2"/>
    <s v="Diesel"/>
    <n v="4.7360000000000001E-5"/>
  </r>
  <r>
    <s v="S022978"/>
    <x v="123"/>
    <s v="PO145193"/>
    <s v="GRN194862"/>
    <s v="340-1235-1"/>
    <s v="CABLE FLOODLIGHT POWER 60&quot;"/>
    <s v="Walsall WS6 7AL"/>
    <n v="77"/>
    <x v="2"/>
    <s v="Diesel"/>
    <n v="2.8489999999999999E-4"/>
  </r>
  <r>
    <s v="S022978"/>
    <x v="123"/>
    <s v="PO144961"/>
    <s v="GRN194863"/>
    <s v="340-1235-1"/>
    <s v="CABLE FLOODLIGHT POWER 60&quot;"/>
    <s v="Walsall WS6 7AL"/>
    <n v="77"/>
    <x v="2"/>
    <s v="Diesel"/>
    <n v="2.8489999999999999E-4"/>
  </r>
  <r>
    <s v="S022978"/>
    <x v="123"/>
    <s v="PO144932"/>
    <s v="GRN194864"/>
    <s v="340-1235-1"/>
    <s v="CABLE FLOODLIGHT POWER 60&quot;"/>
    <s v="Walsall WS6 7AL"/>
    <n v="77"/>
    <x v="2"/>
    <s v="Diesel"/>
    <n v="2.8489999999999999E-4"/>
  </r>
  <r>
    <s v="S022670"/>
    <x v="26"/>
    <s v="PO149386"/>
    <s v="GRN202835"/>
    <n v="101032416"/>
    <s v="M12 X 180 R-XPT THROUGHBOLT"/>
    <s v="Congleton CW12 1HR"/>
    <n v="12.8"/>
    <x v="2"/>
    <s v="Diesel"/>
    <n v="4.7360000000000001E-5"/>
  </r>
  <r>
    <s v="S022978"/>
    <x v="123"/>
    <s v="PO144957"/>
    <s v="GRN194865"/>
    <s v="340-1235-1"/>
    <s v="CABLE FLOODLIGHT POWER 60&quot;"/>
    <s v="Walsall WS6 7AL"/>
    <n v="77"/>
    <x v="2"/>
    <s v="Diesel"/>
    <n v="2.8489999999999999E-4"/>
  </r>
  <r>
    <s v="S022978"/>
    <x v="123"/>
    <s v="PO145192"/>
    <s v="GRN194866"/>
    <s v="340-1235-1"/>
    <s v="CABLE FLOODLIGHT POWER 60&quot;"/>
    <s v="Walsall WS6 7AL"/>
    <n v="77"/>
    <x v="2"/>
    <s v="Diesel"/>
    <n v="2.8489999999999999E-4"/>
  </r>
  <r>
    <s v="S026569"/>
    <x v="125"/>
    <s v="PO139199"/>
    <s v="GRN182804"/>
    <n v="101044464"/>
    <s v="GENERATOR 27kVA 60Hz HI/LOW TEMP NON-EU"/>
    <s v="Tunstall ST6 5GF"/>
    <n v="5.8"/>
    <x v="3"/>
    <s v="Diesel"/>
    <n v="5.8971500000000003E-3"/>
  </r>
  <r>
    <s v="S022978"/>
    <x v="123"/>
    <s v="PO145191"/>
    <s v="GRN194867"/>
    <s v="340-1235-1"/>
    <s v="CABLE FLOODLIGHT POWER 60&quot;"/>
    <s v="Walsall WS6 7AL"/>
    <n v="77"/>
    <x v="2"/>
    <s v="Diesel"/>
    <n v="2.8489999999999999E-4"/>
  </r>
  <r>
    <s v="S022978"/>
    <x v="123"/>
    <s v="PO144956"/>
    <s v="GRN194868"/>
    <s v="340-1235-1"/>
    <s v="CABLE FLOODLIGHT POWER 60&quot;"/>
    <s v="Walsall WS6 7AL"/>
    <n v="77"/>
    <x v="2"/>
    <s v="Diesel"/>
    <n v="2.8489999999999999E-4"/>
  </r>
  <r>
    <s v="S022978"/>
    <x v="123"/>
    <s v="PO144938"/>
    <s v="GRN194869"/>
    <s v="340-1235-1"/>
    <s v="CABLE FLOODLIGHT POWER 60&quot;"/>
    <s v="Walsall WS6 7AL"/>
    <n v="77"/>
    <x v="2"/>
    <s v="Diesel"/>
    <n v="2.8489999999999999E-4"/>
  </r>
  <r>
    <s v="S022978"/>
    <x v="123"/>
    <s v="PO145190"/>
    <s v="GRN194870"/>
    <s v="340-1235-1"/>
    <s v="CABLE FLOODLIGHT POWER 60&quot;"/>
    <s v="Walsall WS6 7AL"/>
    <n v="77"/>
    <x v="2"/>
    <s v="Diesel"/>
    <n v="2.8489999999999999E-4"/>
  </r>
  <r>
    <s v="S022978"/>
    <x v="123"/>
    <s v="PO144939"/>
    <s v="GRN194871"/>
    <s v="340-1235-1"/>
    <s v="CABLE FLOODLIGHT POWER 60&quot;"/>
    <s v="Walsall WS6 7AL"/>
    <n v="77"/>
    <x v="2"/>
    <s v="Diesel"/>
    <n v="2.8489999999999999E-4"/>
  </r>
  <r>
    <s v="S025431"/>
    <x v="0"/>
    <s v="PO150393"/>
    <s v="GRN202860"/>
    <s v="332-1872-1"/>
    <s v="OPTION PLATE INTERIOR LASER ALIGNMENT"/>
    <s v="Boston Massachusetts"/>
    <n v="3154"/>
    <x v="0"/>
    <s v="Crude"/>
    <n v="1.0118031999999999E-2"/>
  </r>
  <r>
    <s v="S025431"/>
    <x v="0"/>
    <s v="PO147440"/>
    <s v="GRN202861"/>
    <n v="4300"/>
    <s v="FG GUARDIAN SHIELD AREA MONITOR GM"/>
    <s v="Boston Massachusetts"/>
    <n v="3154"/>
    <x v="0"/>
    <s v="Crude"/>
    <n v="2.5295079999999999"/>
  </r>
  <r>
    <s v="S022978"/>
    <x v="123"/>
    <s v="PO144955"/>
    <s v="GRN194872"/>
    <s v="340-1235-1"/>
    <s v="CABLE FLOODLIGHT POWER 60&quot;"/>
    <s v="Walsall WS6 7AL"/>
    <n v="77"/>
    <x v="2"/>
    <s v="Diesel"/>
    <n v="2.8489999999999999E-4"/>
  </r>
  <r>
    <s v="S001571"/>
    <x v="10"/>
    <s v="PO150412"/>
    <s v="GRN202865"/>
    <n v="1"/>
    <s v="freight inwards"/>
    <s v="St Albans AL1 5BN"/>
    <n v="298"/>
    <x v="2"/>
    <s v="Diesel"/>
    <n v="1.1026E-3"/>
  </r>
  <r>
    <s v="S022978"/>
    <x v="123"/>
    <s v="PO144940"/>
    <s v="GRN194873"/>
    <s v="340-1235-1"/>
    <s v="CABLE FLOODLIGHT POWER 60&quot;"/>
    <s v="Walsall WS6 7AL"/>
    <n v="77"/>
    <x v="2"/>
    <s v="Diesel"/>
    <n v="2.8489999999999999E-4"/>
  </r>
  <r>
    <s v="S022978"/>
    <x v="123"/>
    <s v="PO145189"/>
    <s v="GRN194874"/>
    <s v="340-1235-1"/>
    <s v="CABLE FLOODLIGHT POWER 60&quot;"/>
    <s v="Walsall WS6 7AL"/>
    <n v="77"/>
    <x v="2"/>
    <s v="Diesel"/>
    <n v="2.8489999999999999E-4"/>
  </r>
  <r>
    <s v="S001121"/>
    <x v="5"/>
    <s v="PO150865"/>
    <s v="GRN202872"/>
    <n v="1"/>
    <s v="freight inwards"/>
    <s v="Salford M5 4BE"/>
    <n v="103.6"/>
    <x v="2"/>
    <s v="Diesel"/>
    <n v="3.8331999999999998E-4"/>
  </r>
  <r>
    <s v="S025431"/>
    <x v="0"/>
    <s v="PO144616"/>
    <s v="GRN202873"/>
    <s v="354-0500-ZBV-C934"/>
    <s v="BACKSCATTER INSPECTION SYSTEM ZBV C-CLASS"/>
    <s v="Boston Massachusetts"/>
    <n v="3154"/>
    <x v="0"/>
    <s v="Crude"/>
    <n v="2.5295079999999999"/>
  </r>
  <r>
    <s v="S025431"/>
    <x v="0"/>
    <s v="PO148570"/>
    <s v="GRN202874"/>
    <s v="255-1699-1"/>
    <s v="CONFIGD BASIC CCTV DESKTOP COMPUTER 2TB"/>
    <s v="Boston Massachusetts"/>
    <n v="3154"/>
    <x v="0"/>
    <s v="Crude"/>
    <n v="2.5295079999999999"/>
  </r>
  <r>
    <s v="S001047"/>
    <x v="9"/>
    <s v="PO148092"/>
    <s v="GRN202875"/>
    <n v="66205215"/>
    <s v="2X8 ELEMENT PHOTO DIODE CDWO4 30MM THICK"/>
    <s v="81300 Johor Bahru Malaysia"/>
    <n v="6781"/>
    <x v="4"/>
    <s v="Aviation"/>
    <n v="1.1924057587200001"/>
  </r>
  <r>
    <s v="S022978"/>
    <x v="123"/>
    <s v="PO145187"/>
    <s v="GRN194875"/>
    <s v="340-1235-1"/>
    <s v="CABLE FLOODLIGHT POWER 60&quot;"/>
    <s v="Walsall WS6 7AL"/>
    <n v="77"/>
    <x v="2"/>
    <s v="Diesel"/>
    <n v="2.8489999999999999E-4"/>
  </r>
  <r>
    <s v="S001047"/>
    <x v="9"/>
    <s v="PO134439"/>
    <s v="GRN202877"/>
    <n v="66205215"/>
    <s v="2x8 ELEMENT PHOTO DIODE CdWO4 30mm THICK"/>
    <s v="81300 Johor Bahru Malaysia"/>
    <n v="6781"/>
    <x v="4"/>
    <s v="Aviation"/>
    <n v="1.1924057587200001"/>
  </r>
  <r>
    <s v="S022978"/>
    <x v="123"/>
    <s v="PO145188"/>
    <s v="GRN194876"/>
    <s v="340-1235-1"/>
    <s v="CABLE FLOODLIGHT POWER 60&quot;"/>
    <s v="Walsall WS6 7AL"/>
    <n v="77"/>
    <x v="2"/>
    <s v="Diesel"/>
    <n v="2.8489999999999999E-4"/>
  </r>
  <r>
    <s v="S001047"/>
    <x v="9"/>
    <s v="PO144821"/>
    <s v="GRN202879"/>
    <s v="11701-3091"/>
    <s v="SILICON PD - CDW04 - 5X5X10 THK - 8X2 ELEM - M13"/>
    <s v="81300 Johor Bahru Malaysia"/>
    <n v="6781"/>
    <x v="4"/>
    <s v="Aviation"/>
    <n v="1.1924057587200001"/>
  </r>
  <r>
    <s v="S001047"/>
    <x v="9"/>
    <s v="PO148011"/>
    <s v="GRN202881"/>
    <n v="66208596"/>
    <s v="SILICON PHOTODIODE - CdW04 16 CHANNELS (3.6 x 3.6"/>
    <s v="81300 Johor Bahru Malaysia"/>
    <n v="6781"/>
    <x v="4"/>
    <s v="Aviation"/>
    <n v="1.1924057587200001"/>
  </r>
  <r>
    <s v="S001047"/>
    <x v="9"/>
    <s v="PO144821"/>
    <s v="GRN202882"/>
    <n v="101026186"/>
    <s v="DIODE 2X8 ELEMENT PHOTO CDWO4 0.3MM THICK"/>
    <s v="81300 Johor Bahru Malaysia"/>
    <n v="6781"/>
    <x v="4"/>
    <s v="Aviation"/>
    <n v="1.1924057587200001"/>
  </r>
  <r>
    <s v="S001047"/>
    <x v="9"/>
    <s v="PO148092"/>
    <s v="GRN202883"/>
    <n v="66205215"/>
    <s v="2X8 ELEMENT PHOTO DIODE CDWO4 30MM THICK"/>
    <s v="81300 Johor Bahru Malaysia"/>
    <n v="6781"/>
    <x v="4"/>
    <s v="Aviation"/>
    <n v="1.1924057587200001"/>
  </r>
  <r>
    <s v="S001047"/>
    <x v="9"/>
    <s v="PO134439"/>
    <s v="GRN202884"/>
    <n v="66205215"/>
    <s v="2x8 ELEMENT PHOTO DIODE CdWO4 30mm THICK"/>
    <s v="81300 Johor Bahru Malaysia"/>
    <n v="6781"/>
    <x v="4"/>
    <s v="Aviation"/>
    <n v="1.1924057587200001"/>
  </r>
  <r>
    <s v="S001047"/>
    <x v="9"/>
    <s v="PO134439"/>
    <s v="GRN202892"/>
    <n v="66205215"/>
    <s v="2x8 ELEMENT PHOTO DIODE CdWO4 30mm THICK"/>
    <s v="81300 Johor Bahru Malaysia"/>
    <n v="6781"/>
    <x v="4"/>
    <s v="Aviation"/>
    <n v="1.1924057587200001"/>
  </r>
  <r>
    <s v="S022978"/>
    <x v="123"/>
    <s v="PO144954"/>
    <s v="GRN194877"/>
    <s v="340-1235-1"/>
    <s v="CABLE FLOODLIGHT POWER 60&quot;"/>
    <s v="Walsall WS6 7AL"/>
    <n v="77"/>
    <x v="2"/>
    <s v="Diesel"/>
    <n v="2.8489999999999999E-4"/>
  </r>
  <r>
    <s v="S001047"/>
    <x v="9"/>
    <s v="PO134439"/>
    <s v="GRN202894"/>
    <n v="66205215"/>
    <s v="2x8 ELEMENT PHOTO DIODE CdWO4 30mm THICK"/>
    <s v="81300 Johor Bahru Malaysia"/>
    <n v="6781"/>
    <x v="4"/>
    <s v="Aviation"/>
    <n v="1.1924057587200001"/>
  </r>
  <r>
    <s v="S022978"/>
    <x v="123"/>
    <s v="PO144953"/>
    <s v="GRN194878"/>
    <s v="340-1235-1"/>
    <s v="CABLE FLOODLIGHT POWER 60&quot;"/>
    <s v="Walsall WS6 7AL"/>
    <n v="77"/>
    <x v="2"/>
    <s v="Diesel"/>
    <n v="2.8489999999999999E-4"/>
  </r>
  <r>
    <s v="S026569"/>
    <x v="125"/>
    <s v="PO139199"/>
    <s v="GRN182807"/>
    <n v="101044464"/>
    <s v="GENERATOR 27kVA 60Hz HI/LOW TEMP NON-EU"/>
    <s v="Tunstall ST6 5GF"/>
    <n v="5.8"/>
    <x v="3"/>
    <s v="Diesel"/>
    <n v="5.8971500000000003E-3"/>
  </r>
  <r>
    <s v="S022978"/>
    <x v="123"/>
    <s v="PO145186"/>
    <s v="GRN194879"/>
    <s v="340-1235-1"/>
    <s v="CABLE FLOODLIGHT POWER 60&quot;"/>
    <s v="Walsall WS6 7AL"/>
    <n v="77"/>
    <x v="2"/>
    <s v="Diesel"/>
    <n v="2.8489999999999999E-4"/>
  </r>
  <r>
    <s v="S022978"/>
    <x v="123"/>
    <s v="PO145186"/>
    <s v="GRN194880"/>
    <n v="1"/>
    <s v="freight inwards"/>
    <s v="Walsall WS6 7AL"/>
    <n v="77"/>
    <x v="2"/>
    <s v="Diesel"/>
    <n v="2.8489999999999999E-4"/>
  </r>
  <r>
    <s v="S022978"/>
    <x v="123"/>
    <s v="PO144963"/>
    <s v="GRN194882"/>
    <s v="340-1235-1"/>
    <s v="CABLE FLOODLIGHT POWER 60&quot;"/>
    <s v="Walsall WS6 7AL"/>
    <n v="77"/>
    <x v="2"/>
    <s v="Diesel"/>
    <n v="2.8489999999999999E-4"/>
  </r>
  <r>
    <s v="S022978"/>
    <x v="123"/>
    <s v="PO144952"/>
    <s v="GRN194883"/>
    <s v="340-1235-1"/>
    <s v="CABLE FLOODLIGHT POWER 60&quot;"/>
    <s v="Walsall WS6 7AL"/>
    <n v="77"/>
    <x v="2"/>
    <s v="Diesel"/>
    <n v="2.8489999999999999E-4"/>
  </r>
  <r>
    <s v="S025431"/>
    <x v="0"/>
    <s v="PO149345"/>
    <s v="GRN202923"/>
    <s v="302-1293-1"/>
    <s v="ASSY HVPS 160KVA 3MA"/>
    <s v="Boston Massachusetts"/>
    <n v="3154"/>
    <x v="0"/>
    <s v="Crude"/>
    <n v="2.5295079999999999"/>
  </r>
  <r>
    <s v="S022978"/>
    <x v="123"/>
    <s v="PO144964"/>
    <s v="GRN194884"/>
    <s v="340-1235-1"/>
    <s v="CABLE FLOODLIGHT POWER 60&quot;"/>
    <s v="Walsall WS6 7AL"/>
    <n v="77"/>
    <x v="2"/>
    <s v="Diesel"/>
    <n v="2.8489999999999999E-4"/>
  </r>
  <r>
    <s v="S022978"/>
    <x v="123"/>
    <s v="PO145188"/>
    <s v="GRN194886"/>
    <n v="1"/>
    <s v="freight inwards"/>
    <s v="Walsall WS6 7AL"/>
    <n v="77"/>
    <x v="2"/>
    <s v="Diesel"/>
    <n v="2.8489999999999999E-4"/>
  </r>
  <r>
    <s v="S022978"/>
    <x v="123"/>
    <s v="PO145187"/>
    <s v="GRN194888"/>
    <n v="1"/>
    <s v="freight inwards"/>
    <s v="Walsall WS6 7AL"/>
    <n v="77"/>
    <x v="2"/>
    <s v="Diesel"/>
    <n v="2.8489999999999999E-4"/>
  </r>
  <r>
    <s v="S022978"/>
    <x v="123"/>
    <s v="PO144951"/>
    <s v="GRN194889"/>
    <s v="340-1235-1"/>
    <s v="CABLE FLOODLIGHT POWER 60&quot;"/>
    <s v="Walsall WS6 7AL"/>
    <n v="77"/>
    <x v="2"/>
    <s v="Diesel"/>
    <n v="2.8489999999999999E-4"/>
  </r>
  <r>
    <s v="S001121"/>
    <x v="5"/>
    <s v="PO150748"/>
    <s v="GRN202935"/>
    <s v="11700-6227"/>
    <s v="FACTORYTALK SE SITE EDITION STATION LICENSE 25 SCR"/>
    <s v="Salford M5 4BE"/>
    <n v="103.6"/>
    <x v="2"/>
    <s v="Diesel"/>
    <n v="3.8331999999999998E-4"/>
  </r>
  <r>
    <s v="S001121"/>
    <x v="5"/>
    <s v="PO150749"/>
    <s v="GRN202936"/>
    <s v="11700-6227"/>
    <s v="FACTORYTALK SE SITE EDITION STATION LICENSE 25 SCR"/>
    <s v="Salford M5 4BE"/>
    <n v="103.6"/>
    <x v="2"/>
    <s v="Diesel"/>
    <n v="3.8331999999999998E-4"/>
  </r>
  <r>
    <s v="S022978"/>
    <x v="123"/>
    <s v="PO145189"/>
    <s v="GRN194890"/>
    <n v="1"/>
    <s v="freight inwards"/>
    <s v="Walsall WS6 7AL"/>
    <n v="77"/>
    <x v="2"/>
    <s v="Diesel"/>
    <n v="2.8489999999999999E-4"/>
  </r>
  <r>
    <s v="S022978"/>
    <x v="123"/>
    <s v="PO145190"/>
    <s v="GRN194891"/>
    <n v="1"/>
    <s v="freight inwards"/>
    <s v="Walsall WS6 7AL"/>
    <n v="77"/>
    <x v="2"/>
    <s v="Diesel"/>
    <n v="2.8489999999999999E-4"/>
  </r>
  <r>
    <s v="S022978"/>
    <x v="123"/>
    <s v="PO145191"/>
    <s v="GRN194892"/>
    <n v="1"/>
    <s v="freight inwards"/>
    <s v="Walsall WS6 7AL"/>
    <n v="77"/>
    <x v="2"/>
    <s v="Diesel"/>
    <n v="2.8489999999999999E-4"/>
  </r>
  <r>
    <s v="S022978"/>
    <x v="123"/>
    <s v="PO145192"/>
    <s v="GRN194894"/>
    <n v="1"/>
    <s v="freight inwards"/>
    <s v="Walsall WS6 7AL"/>
    <n v="77"/>
    <x v="2"/>
    <s v="Diesel"/>
    <n v="2.8489999999999999E-4"/>
  </r>
  <r>
    <s v="S022978"/>
    <x v="123"/>
    <s v="PO145193"/>
    <s v="GRN194895"/>
    <n v="1"/>
    <s v="freight inwards"/>
    <s v="Walsall WS6 7AL"/>
    <n v="77"/>
    <x v="2"/>
    <s v="Diesel"/>
    <n v="2.8489999999999999E-4"/>
  </r>
  <r>
    <s v="S022978"/>
    <x v="123"/>
    <s v="PO144950"/>
    <s v="GRN194896"/>
    <s v="340-1235-1"/>
    <s v="CABLE FLOODLIGHT POWER 60&quot;"/>
    <s v="Walsall WS6 7AL"/>
    <n v="77"/>
    <x v="2"/>
    <s v="Diesel"/>
    <n v="2.8489999999999999E-4"/>
  </r>
  <r>
    <s v="S022978"/>
    <x v="123"/>
    <s v="PO145195"/>
    <s v="GRN194897"/>
    <s v="340-1235-3"/>
    <s v="CABLE FLOODLIGHT POWER 170&quot;"/>
    <s v="Walsall WS6 7AL"/>
    <n v="77"/>
    <x v="2"/>
    <s v="Diesel"/>
    <n v="2.8489999999999999E-4"/>
  </r>
  <r>
    <s v="S022978"/>
    <x v="123"/>
    <s v="PO145195"/>
    <s v="GRN194898"/>
    <s v="340-1235-2"/>
    <s v="CABLE FLOODLIGHT POWER 120&quot;"/>
    <s v="Walsall WS6 7AL"/>
    <n v="77"/>
    <x v="2"/>
    <s v="Diesel"/>
    <n v="2.8489999999999999E-4"/>
  </r>
  <r>
    <s v="S022767"/>
    <x v="2"/>
    <s v="PO144140"/>
    <s v="GRN202985"/>
    <n v="30202403"/>
    <s v="FLEXIBLE BATTERY CABLE 25mm - BLACK LEYLAND AUTO W"/>
    <s v="Huddersfield HD1 3ES"/>
    <n v="180"/>
    <x v="2"/>
    <s v="Diesel"/>
    <n v="6.6599999999999993E-4"/>
  </r>
  <r>
    <s v="S023274"/>
    <x v="54"/>
    <s v="PO150674"/>
    <s v="GRN202986"/>
    <n v="4245279"/>
    <s v="7&quot;COLOUR INDUSTRIAL REAR VIEW REVERSING CAMERA SYS"/>
    <s v="Wolverhampton WV10 7ED"/>
    <n v="70.400000000000006"/>
    <x v="2"/>
    <s v="Diesel"/>
    <n v="2.6048000000000005E-4"/>
  </r>
  <r>
    <s v="S022978"/>
    <x v="123"/>
    <s v="PO144949"/>
    <s v="GRN194899"/>
    <s v="340-1235-1"/>
    <s v="CABLE FLOODLIGHT POWER 60&quot;"/>
    <s v="Walsall WS6 7AL"/>
    <n v="77"/>
    <x v="2"/>
    <s v="Diesel"/>
    <n v="2.8489999999999999E-4"/>
  </r>
  <r>
    <s v="S022978"/>
    <x v="123"/>
    <s v="PO144946"/>
    <s v="GRN194900"/>
    <s v="340-1235-1"/>
    <s v="CABLE FLOODLIGHT POWER 60&quot;"/>
    <s v="Walsall WS6 7AL"/>
    <n v="77"/>
    <x v="2"/>
    <s v="Diesel"/>
    <n v="2.8489999999999999E-4"/>
  </r>
  <r>
    <s v="S022978"/>
    <x v="123"/>
    <s v="PO144947"/>
    <s v="GRN194901"/>
    <s v="340-1235-1"/>
    <s v="CABLE FLOODLIGHT POWER 60&quot;"/>
    <s v="Walsall WS6 7AL"/>
    <n v="77"/>
    <x v="2"/>
    <s v="Diesel"/>
    <n v="2.8489999999999999E-4"/>
  </r>
  <r>
    <s v="S022978"/>
    <x v="123"/>
    <s v="PO144948"/>
    <s v="GRN194902"/>
    <s v="340-1235-1"/>
    <s v="CABLE FLOODLIGHT POWER 60&quot;"/>
    <s v="Walsall WS6 7AL"/>
    <n v="77"/>
    <x v="2"/>
    <s v="Diesel"/>
    <n v="2.8489999999999999E-4"/>
  </r>
  <r>
    <s v="S022978"/>
    <x v="123"/>
    <s v="PO144945"/>
    <s v="GRN194903"/>
    <s v="340-1235-1"/>
    <s v="CABLE FLOODLIGHT POWER 60&quot;"/>
    <s v="Walsall WS6 7AL"/>
    <n v="77"/>
    <x v="2"/>
    <s v="Diesel"/>
    <n v="2.8489999999999999E-4"/>
  </r>
  <r>
    <s v="S022978"/>
    <x v="123"/>
    <s v="PO145194"/>
    <s v="GRN194904"/>
    <s v="340-1235-2"/>
    <s v="CABLE FLOODLIGHT POWER 120&quot;"/>
    <s v="Walsall WS6 7AL"/>
    <n v="77"/>
    <x v="2"/>
    <s v="Diesel"/>
    <n v="2.8489999999999999E-4"/>
  </r>
  <r>
    <s v="S022978"/>
    <x v="123"/>
    <s v="PO145194"/>
    <s v="GRN194905"/>
    <s v="340-1235-3"/>
    <s v="CABLE FLOODLIGHT POWER 170&quot;"/>
    <s v="Walsall WS6 7AL"/>
    <n v="77"/>
    <x v="2"/>
    <s v="Diesel"/>
    <n v="2.8489999999999999E-4"/>
  </r>
  <r>
    <s v="S022978"/>
    <x v="123"/>
    <s v="PO144944"/>
    <s v="GRN194906"/>
    <s v="340-1235-1"/>
    <s v="CABLE FLOODLIGHT POWER 60&quot;"/>
    <s v="Walsall WS6 7AL"/>
    <n v="77"/>
    <x v="2"/>
    <s v="Diesel"/>
    <n v="2.8489999999999999E-4"/>
  </r>
  <r>
    <s v="S022978"/>
    <x v="123"/>
    <s v="PO144943"/>
    <s v="GRN194907"/>
    <s v="340-1235-1"/>
    <s v="CABLE FLOODLIGHT POWER 60&quot;"/>
    <s v="Walsall WS6 7AL"/>
    <n v="77"/>
    <x v="2"/>
    <s v="Diesel"/>
    <n v="2.8489999999999999E-4"/>
  </r>
  <r>
    <s v="S022978"/>
    <x v="123"/>
    <s v="PO144941"/>
    <s v="GRN194908"/>
    <s v="340-1235-1"/>
    <s v="CABLE FLOODLIGHT POWER 60&quot;"/>
    <s v="Walsall WS6 7AL"/>
    <n v="77"/>
    <x v="2"/>
    <s v="Diesel"/>
    <n v="2.8489999999999999E-4"/>
  </r>
  <r>
    <s v="S022978"/>
    <x v="123"/>
    <s v="PO144942"/>
    <s v="GRN194909"/>
    <s v="340-1235-1"/>
    <s v="CABLE FLOODLIGHT POWER 60&quot;"/>
    <s v="Walsall WS6 7AL"/>
    <n v="77"/>
    <x v="2"/>
    <s v="Diesel"/>
    <n v="2.8489999999999999E-4"/>
  </r>
  <r>
    <s v="S022978"/>
    <x v="123"/>
    <s v="PO144941"/>
    <s v="GRN194910"/>
    <s v="340-1235-2"/>
    <s v="CABLE FLOODLIGHT POWER 120&quot;"/>
    <s v="Walsall WS6 7AL"/>
    <n v="77"/>
    <x v="2"/>
    <s v="Diesel"/>
    <n v="2.8489999999999999E-4"/>
  </r>
  <r>
    <s v="S022978"/>
    <x v="123"/>
    <s v="PO144941"/>
    <s v="GRN194911"/>
    <s v="340-1235-3"/>
    <s v="CABLE FLOODLIGHT POWER 170&quot;"/>
    <s v="Walsall WS6 7AL"/>
    <n v="77"/>
    <x v="2"/>
    <s v="Diesel"/>
    <n v="2.8489999999999999E-4"/>
  </r>
  <r>
    <s v="S022978"/>
    <x v="123"/>
    <s v="PO144935"/>
    <s v="GRN194912"/>
    <s v="340-1235-1"/>
    <s v="CABLE FLOODLIGHT POWER 60&quot;"/>
    <s v="Walsall WS6 7AL"/>
    <n v="77"/>
    <x v="2"/>
    <s v="Diesel"/>
    <n v="2.8489999999999999E-4"/>
  </r>
  <r>
    <s v="S022978"/>
    <x v="123"/>
    <s v="PO144941"/>
    <s v="GRN194914"/>
    <s v="340-1235-3"/>
    <s v="CABLE FLOODLIGHT POWER 170&quot;"/>
    <s v="Walsall WS6 7AL"/>
    <n v="77"/>
    <x v="2"/>
    <s v="Diesel"/>
    <n v="2.8489999999999999E-4"/>
  </r>
  <r>
    <s v="S022978"/>
    <x v="123"/>
    <s v="PO143030"/>
    <s v="GRN194925"/>
    <s v="340-1074-1"/>
    <s v="CONDUIT JB1 - JB4"/>
    <s v="Walsall WS6 7AL"/>
    <n v="77"/>
    <x v="2"/>
    <s v="Diesel"/>
    <n v="2.8489999999999999E-4"/>
  </r>
  <r>
    <s v="S022978"/>
    <x v="123"/>
    <s v="PO143035"/>
    <s v="GRN194929"/>
    <s v="340-1074-1"/>
    <s v="CONDUIT JB1 - JB4"/>
    <s v="Walsall WS6 7AL"/>
    <n v="77"/>
    <x v="2"/>
    <s v="Diesel"/>
    <n v="2.8489999999999999E-4"/>
  </r>
  <r>
    <s v="S022978"/>
    <x v="123"/>
    <s v="PO143042"/>
    <s v="GRN194932"/>
    <s v="340-1074-1"/>
    <s v="CONDUIT JB1 - JB4"/>
    <s v="Walsall WS6 7AL"/>
    <n v="77"/>
    <x v="2"/>
    <s v="Diesel"/>
    <n v="2.8489999999999999E-4"/>
  </r>
  <r>
    <s v="S022978"/>
    <x v="123"/>
    <s v="PO143004"/>
    <s v="GRN194937"/>
    <s v="340-1074-1"/>
    <s v="CONDUIT JB1 - JB4"/>
    <s v="Walsall WS6 7AL"/>
    <n v="77"/>
    <x v="2"/>
    <s v="Diesel"/>
    <n v="2.8489999999999999E-4"/>
  </r>
  <r>
    <s v="S022978"/>
    <x v="123"/>
    <s v="PO143044"/>
    <s v="GRN194940"/>
    <s v="340-1074-1"/>
    <s v="CONDUIT JB1 - JB4"/>
    <s v="Walsall WS6 7AL"/>
    <n v="77"/>
    <x v="2"/>
    <s v="Diesel"/>
    <n v="2.8489999999999999E-4"/>
  </r>
  <r>
    <s v="S026569"/>
    <x v="125"/>
    <s v="PO139199"/>
    <s v="GRN182808"/>
    <n v="101044464"/>
    <s v="GENERATOR 27kVA 60Hz HI/LOW TEMP NON-EU"/>
    <s v="Tunstall ST6 5GF"/>
    <n v="5.8"/>
    <x v="3"/>
    <s v="Diesel"/>
    <n v="5.8971500000000003E-3"/>
  </r>
  <r>
    <s v="S022978"/>
    <x v="123"/>
    <s v="PO144769"/>
    <s v="GRN194941"/>
    <s v="340-1074-1"/>
    <s v="CONDUIT JB1 - JB4"/>
    <s v="Walsall WS6 7AL"/>
    <n v="77"/>
    <x v="2"/>
    <s v="Diesel"/>
    <n v="2.8489999999999999E-4"/>
  </r>
  <r>
    <s v="S022978"/>
    <x v="123"/>
    <s v="PO143049"/>
    <s v="GRN194942"/>
    <s v="340-1074-1"/>
    <s v="CONDUIT JB1 - JB4"/>
    <s v="Walsall WS6 7AL"/>
    <n v="77"/>
    <x v="2"/>
    <s v="Diesel"/>
    <n v="2.8489999999999999E-4"/>
  </r>
  <r>
    <s v="S022978"/>
    <x v="123"/>
    <s v="PO144771"/>
    <s v="GRN194944"/>
    <s v="340-1074-1"/>
    <s v="CONDUIT JB1 - JB4"/>
    <s v="Walsall WS6 7AL"/>
    <n v="77"/>
    <x v="2"/>
    <s v="Diesel"/>
    <n v="2.8489999999999999E-4"/>
  </r>
  <r>
    <s v="S022978"/>
    <x v="123"/>
    <s v="PO143047"/>
    <s v="GRN194947"/>
    <s v="340-1074-1"/>
    <s v="CONDUIT JB1 - JB4"/>
    <s v="Walsall WS6 7AL"/>
    <n v="77"/>
    <x v="2"/>
    <s v="Diesel"/>
    <n v="2.8489999999999999E-4"/>
  </r>
  <r>
    <s v="S022978"/>
    <x v="123"/>
    <s v="PO143046"/>
    <s v="GRN194953"/>
    <s v="340-1074-1"/>
    <s v="CONDUIT JB1 - JB4"/>
    <s v="Walsall WS6 7AL"/>
    <n v="77"/>
    <x v="2"/>
    <s v="Diesel"/>
    <n v="2.8489999999999999E-4"/>
  </r>
  <r>
    <s v="S001571"/>
    <x v="10"/>
    <s v="PO150629"/>
    <s v="GRN203073"/>
    <n v="4245252"/>
    <s v="LASER SENSOR LMS111-10100"/>
    <s v="St Albans AL1 5BN"/>
    <n v="298"/>
    <x v="2"/>
    <s v="Diesel"/>
    <n v="1.1026E-3"/>
  </r>
  <r>
    <s v="S022978"/>
    <x v="123"/>
    <s v="PO144935"/>
    <s v="GRN194957"/>
    <s v="340-1072-1"/>
    <s v="CONDUIT JUNCTION BOX SOURCE SIDE – JUNCTION BOX DE"/>
    <s v="Walsall WS6 7AL"/>
    <n v="77"/>
    <x v="2"/>
    <s v="Diesel"/>
    <n v="2.8489999999999999E-4"/>
  </r>
  <r>
    <s v="S022978"/>
    <x v="123"/>
    <s v="PO144934"/>
    <s v="GRN194969"/>
    <s v="340-1072-1"/>
    <s v="CONDUIT JUNCTION BOX SOURCE SIDE – JUNCTION BOX DE"/>
    <s v="Walsall WS6 7AL"/>
    <n v="77"/>
    <x v="2"/>
    <s v="Diesel"/>
    <n v="2.8489999999999999E-4"/>
  </r>
  <r>
    <s v="S022978"/>
    <x v="123"/>
    <s v="PO144933"/>
    <s v="GRN194974"/>
    <s v="340-1072-1"/>
    <s v="CONDUIT JUNCTION BOX SOURCE SIDE – JUNCTION BOX DE"/>
    <s v="Walsall WS6 7AL"/>
    <n v="77"/>
    <x v="2"/>
    <s v="Diesel"/>
    <n v="2.8489999999999999E-4"/>
  </r>
  <r>
    <s v="S022978"/>
    <x v="123"/>
    <s v="PO144932"/>
    <s v="GRN194979"/>
    <s v="340-1072-1"/>
    <s v="CONDUIT JUNCTION BOX SOURCE SIDE – JUNCTION BOX DE"/>
    <s v="Walsall WS6 7AL"/>
    <n v="77"/>
    <x v="2"/>
    <s v="Diesel"/>
    <n v="2.8489999999999999E-4"/>
  </r>
  <r>
    <s v="S026569"/>
    <x v="125"/>
    <s v="PO139199"/>
    <s v="GRN182809"/>
    <n v="101044464"/>
    <s v="GENERATOR 27kVA 60Hz HI/LOW TEMP NON-EU"/>
    <s v="Tunstall ST6 5GF"/>
    <n v="5.8"/>
    <x v="3"/>
    <s v="Diesel"/>
    <n v="5.8971500000000003E-3"/>
  </r>
  <r>
    <s v="S022978"/>
    <x v="123"/>
    <s v="PO144931"/>
    <s v="GRN194981"/>
    <s v="340-1072-1"/>
    <s v="CONDUIT JUNCTION BOX SOURCE SIDE – JUNCTION BOX DE"/>
    <s v="Walsall WS6 7AL"/>
    <n v="77"/>
    <x v="2"/>
    <s v="Diesel"/>
    <n v="2.8489999999999999E-4"/>
  </r>
  <r>
    <s v="S002239"/>
    <x v="17"/>
    <s v="PO139882"/>
    <s v="GRN179170"/>
    <n v="101015064"/>
    <s v="TRANSFORMER"/>
    <s v="UT 84104"/>
    <n v="4725"/>
    <x v="4"/>
    <s v="Aviation"/>
    <n v="0.33234727680000004"/>
  </r>
  <r>
    <s v="S022978"/>
    <x v="123"/>
    <s v="PO144938"/>
    <s v="GRN194982"/>
    <s v="340-1072-1"/>
    <s v="CONDUIT JUNCTION BOX SOURCE SIDE – JUNCTION BOX DE"/>
    <s v="Walsall WS6 7AL"/>
    <n v="77"/>
    <x v="2"/>
    <s v="Diesel"/>
    <n v="2.8489999999999999E-4"/>
  </r>
  <r>
    <s v="S002239"/>
    <x v="17"/>
    <s v="PO147628"/>
    <s v="GRN193540"/>
    <n v="10208434"/>
    <s v="VARAIN PLC CPU"/>
    <s v="UT 84104"/>
    <n v="4725"/>
    <x v="4"/>
    <s v="Aviation"/>
    <n v="0.33234727680000004"/>
  </r>
  <r>
    <s v="S002239"/>
    <x v="17"/>
    <s v="PO143492"/>
    <s v="GRN188774"/>
    <s v="11701-3062"/>
    <s v="VAREX MI6 SSM LINAC (40:30 HE:LE) WITH CABSCAN"/>
    <s v="UT 84104"/>
    <n v="4725"/>
    <x v="4"/>
    <s v="Aviation"/>
    <n v="18.279100224000004"/>
  </r>
  <r>
    <s v="S022978"/>
    <x v="123"/>
    <s v="PO144937"/>
    <s v="GRN194986"/>
    <s v="340-1072-1"/>
    <s v="CONDUIT JUNCTION BOX SOURCE SIDE – JUNCTION BOX DE"/>
    <s v="Walsall WS6 7AL"/>
    <n v="77"/>
    <x v="2"/>
    <s v="Diesel"/>
    <n v="2.8489999999999999E-4"/>
  </r>
  <r>
    <s v="S022978"/>
    <x v="123"/>
    <s v="PO144930"/>
    <s v="GRN194989"/>
    <s v="340-1072-1"/>
    <s v="CONDUIT JUNCTION BOX SOURCE SIDE – JUNCTION BOX DE"/>
    <s v="Walsall WS6 7AL"/>
    <n v="77"/>
    <x v="2"/>
    <s v="Diesel"/>
    <n v="2.8489999999999999E-4"/>
  </r>
  <r>
    <s v="S022978"/>
    <x v="123"/>
    <s v="PO144936"/>
    <s v="GRN194990"/>
    <s v="340-1072-1"/>
    <s v="CONDUIT JUNCTION BOX SOURCE SIDE – JUNCTION BOX DE"/>
    <s v="Walsall WS6 7AL"/>
    <n v="77"/>
    <x v="2"/>
    <s v="Diesel"/>
    <n v="2.8489999999999999E-4"/>
  </r>
  <r>
    <s v="S022978"/>
    <x v="123"/>
    <s v="PO144926"/>
    <s v="GRN194991"/>
    <s v="340-1072-1"/>
    <s v="CONDUIT JUNCTION BOX SOURCE SIDE – JUNCTION BOX DE"/>
    <s v="Walsall WS6 7AL"/>
    <n v="77"/>
    <x v="2"/>
    <s v="Diesel"/>
    <n v="2.8489999999999999E-4"/>
  </r>
  <r>
    <s v="S023375"/>
    <x v="13"/>
    <s v="PO150125"/>
    <s v="GRN203099"/>
    <n v="101028765"/>
    <s v="HV CABLE R24SL - R28SL 2M COMET - P3/250-R24RASL-R"/>
    <s v="Boston Massachusetts"/>
    <n v="3154"/>
    <x v="0"/>
    <s v="Crude"/>
    <n v="2.5295079999999999"/>
  </r>
  <r>
    <s v="S023375"/>
    <x v="13"/>
    <s v="PO150400"/>
    <s v="GRN203100"/>
    <s v="11701-3673"/>
    <s v="P3/250  R24SLRA- R28SLRA-2M"/>
    <s v="Boston Massachusetts"/>
    <n v="3154"/>
    <x v="0"/>
    <s v="Crude"/>
    <n v="2.5295079999999999"/>
  </r>
  <r>
    <s v="S001121"/>
    <x v="5"/>
    <s v="PO147514"/>
    <s v="GRN203107"/>
    <n v="101028554"/>
    <s v="LIFELINE STAINLESS STEEL INSTALLATION KIT 20M (65."/>
    <s v="Salford M5 4BE"/>
    <n v="103.6"/>
    <x v="2"/>
    <s v="Diesel"/>
    <n v="3.8331999999999998E-4"/>
  </r>
  <r>
    <s v="S023222"/>
    <x v="11"/>
    <s v="PO145672"/>
    <s v="GRN203109"/>
    <s v="11700-6039"/>
    <s v="CONNECTOR M12 4POS FEMALE"/>
    <s v="Wickford SS11 8YT"/>
    <n v="390"/>
    <x v="2"/>
    <s v="Diesel"/>
    <n v="1.4430000000000001E-3"/>
  </r>
  <r>
    <s v="S022978"/>
    <x v="123"/>
    <s v="PO144924"/>
    <s v="GRN194993"/>
    <s v="340-1072-1"/>
    <s v="CONDUIT JUNCTION BOX SOURCE SIDE – JUNCTION BOX DE"/>
    <s v="Walsall WS6 7AL"/>
    <n v="77"/>
    <x v="2"/>
    <s v="Diesel"/>
    <n v="2.8489999999999999E-4"/>
  </r>
  <r>
    <s v="S002239"/>
    <x v="17"/>
    <s v="PO143492"/>
    <s v="GRN188786"/>
    <s v="11701-3062"/>
    <s v="VAREX MI6 SSM LINAC (40:30 HE:LE) WITH CABSCAN"/>
    <s v="UT 84104"/>
    <n v="4725"/>
    <x v="4"/>
    <s v="Aviation"/>
    <n v="18.279100224000004"/>
  </r>
  <r>
    <s v="S002239"/>
    <x v="17"/>
    <s v="PO143492"/>
    <s v="GRN190144"/>
    <s v="11701-3062"/>
    <s v="VAREX MI6 SSM LINAC (40:30 HE:LE) WITH CABSCAN"/>
    <s v="UT 84104"/>
    <n v="4725"/>
    <x v="4"/>
    <s v="Aviation"/>
    <n v="18.279100224000004"/>
  </r>
  <r>
    <s v="S026429"/>
    <x v="55"/>
    <s v="PO148505"/>
    <s v="GRN203125"/>
    <s v="11701-2820"/>
    <s v="SP INJECTOR UNIT SILAC PLATFORM"/>
    <s v="35041 Marburg"/>
    <n v="1310"/>
    <x v="3"/>
    <s v="Diesel"/>
    <n v="0.13319425000000001"/>
  </r>
  <r>
    <s v="S001121"/>
    <x v="5"/>
    <s v="PO150759"/>
    <s v="GRN203126"/>
    <n v="13204807"/>
    <s v="RSLINX CLASSIC SINGLE NODE"/>
    <s v="Salford M5 4BE"/>
    <n v="103.6"/>
    <x v="2"/>
    <s v="Diesel"/>
    <n v="3.8331999999999998E-4"/>
  </r>
  <r>
    <s v="S022978"/>
    <x v="123"/>
    <s v="PO144923"/>
    <s v="GRN194995"/>
    <s v="340-1072-1"/>
    <s v="CONDUIT JUNCTION BOX SOURCE SIDE – JUNCTION BOX DE"/>
    <s v="Walsall WS6 7AL"/>
    <n v="77"/>
    <x v="2"/>
    <s v="Diesel"/>
    <n v="2.8489999999999999E-4"/>
  </r>
  <r>
    <s v="S022978"/>
    <x v="123"/>
    <s v="PO144921"/>
    <s v="GRN194996"/>
    <s v="340-1072-1"/>
    <s v="CONDUIT JUNCTION BOX SOURCE SIDE – JUNCTION BOX DE"/>
    <s v="Walsall WS6 7AL"/>
    <n v="77"/>
    <x v="2"/>
    <s v="Diesel"/>
    <n v="2.8489999999999999E-4"/>
  </r>
  <r>
    <s v="S023284"/>
    <x v="19"/>
    <s v="PO143151"/>
    <s v="GRN203136"/>
    <n v="101034024"/>
    <s v="MAIN CONTROL PANEL"/>
    <s v="Leicester LE19 2DT"/>
    <n v="144"/>
    <x v="1"/>
    <s v="Diesel"/>
    <n v="5.3280000000000001E-2"/>
  </r>
  <r>
    <s v="S002239"/>
    <x v="17"/>
    <s v="PO143492"/>
    <s v="GRN190718"/>
    <s v="11701-3062"/>
    <s v="VAREX MI6 SSM LINAC (40:30 HE:LE) WITH CABSCAN"/>
    <s v="UT 84104"/>
    <n v="4725"/>
    <x v="4"/>
    <s v="Aviation"/>
    <n v="18.279100224000004"/>
  </r>
  <r>
    <s v="S022978"/>
    <x v="123"/>
    <s v="PO144919"/>
    <s v="GRN194997"/>
    <s v="340-1072-1"/>
    <s v="CONDUIT JUNCTION BOX SOURCE SIDE – JUNCTION BOX DE"/>
    <s v="Walsall WS6 7AL"/>
    <n v="77"/>
    <x v="2"/>
    <s v="Diesel"/>
    <n v="2.8489999999999999E-4"/>
  </r>
  <r>
    <s v="S022978"/>
    <x v="123"/>
    <s v="PO144922"/>
    <s v="GRN194998"/>
    <s v="340-1072-1"/>
    <s v="CONDUIT JUNCTION BOX SOURCE SIDE – JUNCTION BOX DE"/>
    <s v="Walsall WS6 7AL"/>
    <n v="77"/>
    <x v="2"/>
    <s v="Diesel"/>
    <n v="2.8489999999999999E-4"/>
  </r>
  <r>
    <s v="S022978"/>
    <x v="123"/>
    <s v="PO144928"/>
    <s v="GRN195000"/>
    <s v="340-1072-1"/>
    <s v="CONDUIT JUNCTION BOX SOURCE SIDE – JUNCTION BOX DE"/>
    <s v="Walsall WS6 7AL"/>
    <n v="77"/>
    <x v="2"/>
    <s v="Diesel"/>
    <n v="2.8489999999999999E-4"/>
  </r>
  <r>
    <s v="S022978"/>
    <x v="123"/>
    <s v="PO144925"/>
    <s v="GRN195003"/>
    <s v="340-1072-1"/>
    <s v="CONDUIT JUNCTION BOX SOURCE SIDE – JUNCTION BOX DE"/>
    <s v="Walsall WS6 7AL"/>
    <n v="77"/>
    <x v="2"/>
    <s v="Diesel"/>
    <n v="2.8489999999999999E-4"/>
  </r>
  <r>
    <s v="S022978"/>
    <x v="123"/>
    <s v="PO144920"/>
    <s v="GRN195004"/>
    <s v="340-1072-1"/>
    <s v="CONDUIT JUNCTION BOX SOURCE SIDE – JUNCTION BOX DE"/>
    <s v="Walsall WS6 7AL"/>
    <n v="77"/>
    <x v="2"/>
    <s v="Diesel"/>
    <n v="2.8489999999999999E-4"/>
  </r>
  <r>
    <s v="S022978"/>
    <x v="123"/>
    <s v="PO144927"/>
    <s v="GRN195005"/>
    <s v="340-1072-1"/>
    <s v="CONDUIT JUNCTION BOX SOURCE SIDE – JUNCTION BOX DE"/>
    <s v="Walsall WS6 7AL"/>
    <n v="77"/>
    <x v="2"/>
    <s v="Diesel"/>
    <n v="2.8489999999999999E-4"/>
  </r>
  <r>
    <s v="S022978"/>
    <x v="123"/>
    <s v="PO144929"/>
    <s v="GRN195006"/>
    <s v="340-1072-1"/>
    <s v="CONDUIT JUNCTION BOX SOURCE SIDE – JUNCTION BOX DE"/>
    <s v="Walsall WS6 7AL"/>
    <n v="77"/>
    <x v="2"/>
    <s v="Diesel"/>
    <n v="2.8489999999999999E-4"/>
  </r>
  <r>
    <s v="S022978"/>
    <x v="123"/>
    <s v="PO144771"/>
    <s v="GRN195007"/>
    <s v="340-1072-1"/>
    <s v="CONDUIT JUNCTION BOX SOURCE SIDE – JUNCTION BOX DE"/>
    <s v="Walsall WS6 7AL"/>
    <n v="77"/>
    <x v="2"/>
    <s v="Diesel"/>
    <n v="2.8489999999999999E-4"/>
  </r>
  <r>
    <s v="S022978"/>
    <x v="123"/>
    <s v="PO144773"/>
    <s v="GRN195008"/>
    <s v="340-1072-1"/>
    <s v="CONDUIT JUNCTION BOX SOURCE SIDE – JUNCTION BOX DE"/>
    <s v="Walsall WS6 7AL"/>
    <n v="77"/>
    <x v="2"/>
    <s v="Diesel"/>
    <n v="2.8489999999999999E-4"/>
  </r>
  <r>
    <s v="S022978"/>
    <x v="123"/>
    <s v="PO144767"/>
    <s v="GRN195009"/>
    <s v="340-1072-1"/>
    <s v="CONDUIT JUNCTION BOX SOURCE SIDE – JUNCTION BOX DE"/>
    <s v="Walsall WS6 7AL"/>
    <n v="77"/>
    <x v="2"/>
    <s v="Diesel"/>
    <n v="2.8489999999999999E-4"/>
  </r>
  <r>
    <s v="S022978"/>
    <x v="123"/>
    <s v="PO144770"/>
    <s v="GRN195010"/>
    <s v="340-1072-1"/>
    <s v="CONDUIT JUNCTION BOX SOURCE SIDE – JUNCTION BOX DE"/>
    <s v="Walsall WS6 7AL"/>
    <n v="77"/>
    <x v="2"/>
    <s v="Diesel"/>
    <n v="2.8489999999999999E-4"/>
  </r>
  <r>
    <s v="S022978"/>
    <x v="123"/>
    <s v="PO144918"/>
    <s v="GRN195013"/>
    <s v="340-1072-1"/>
    <s v="CONDUIT JUNCTION BOX SOURCE SIDE – JUNCTION BOX DE"/>
    <s v="Walsall WS6 7AL"/>
    <n v="77"/>
    <x v="2"/>
    <s v="Diesel"/>
    <n v="2.8489999999999999E-4"/>
  </r>
  <r>
    <s v="S025431"/>
    <x v="0"/>
    <s v="PO142859"/>
    <s v="GRN203168"/>
    <s v="331-0754-2"/>
    <s v="SOURCE ASSEMBLY - 2 APERTURES WIDE"/>
    <s v="Boston Massachusetts"/>
    <n v="3154"/>
    <x v="0"/>
    <s v="Crude"/>
    <n v="2.5295079999999999"/>
  </r>
  <r>
    <s v="S022978"/>
    <x v="123"/>
    <s v="PO144769"/>
    <s v="GRN195014"/>
    <s v="340-1072-1"/>
    <s v="CONDUIT JUNCTION BOX SOURCE SIDE – JUNCTION BOX DE"/>
    <s v="Walsall WS6 7AL"/>
    <n v="77"/>
    <x v="2"/>
    <s v="Diesel"/>
    <n v="2.8489999999999999E-4"/>
  </r>
  <r>
    <s v="S022978"/>
    <x v="123"/>
    <s v="PO144768"/>
    <s v="GRN195015"/>
    <s v="340-1072-1"/>
    <s v="CONDUIT JUNCTION BOX SOURCE SIDE – JUNCTION BOX DE"/>
    <s v="Walsall WS6 7AL"/>
    <n v="77"/>
    <x v="2"/>
    <s v="Diesel"/>
    <n v="2.8489999999999999E-4"/>
  </r>
  <r>
    <s v="S001571"/>
    <x v="10"/>
    <s v="PO147650"/>
    <s v="GRN203174"/>
    <s v="11701-3108"/>
    <s v="MOUNTING KIT"/>
    <s v="St Albans AL1 5BN"/>
    <n v="298"/>
    <x v="2"/>
    <s v="Diesel"/>
    <n v="1.1026E-3"/>
  </r>
  <r>
    <s v="S022978"/>
    <x v="123"/>
    <s v="PO144774"/>
    <s v="GRN195019"/>
    <s v="340-1072-1"/>
    <s v="CONDUIT JUNCTION BOX SOURCE SIDE – JUNCTION BOX DE"/>
    <s v="Walsall WS6 7AL"/>
    <n v="77"/>
    <x v="2"/>
    <s v="Diesel"/>
    <n v="2.8489999999999999E-4"/>
  </r>
  <r>
    <s v="S022978"/>
    <x v="123"/>
    <s v="PO144772"/>
    <s v="GRN195021"/>
    <s v="340-1072-1"/>
    <s v="CONDUIT JUNCTION BOX SOURCE SIDE – JUNCTION BOX DE"/>
    <s v="Walsall WS6 7AL"/>
    <n v="77"/>
    <x v="2"/>
    <s v="Diesel"/>
    <n v="2.8489999999999999E-4"/>
  </r>
  <r>
    <s v="S001571"/>
    <x v="10"/>
    <s v="PO149999"/>
    <s v="GRN203179"/>
    <n v="21201457"/>
    <s v="SUPPLY CABLE M12 X 5 4 OPEN WIRES 20M CORDLESS"/>
    <s v="St Albans AL1 5BN"/>
    <n v="298"/>
    <x v="2"/>
    <s v="Diesel"/>
    <n v="1.1026E-3"/>
  </r>
  <r>
    <s v="S022978"/>
    <x v="123"/>
    <s v="PO143049"/>
    <s v="GRN195023"/>
    <s v="340-1072-1"/>
    <s v="CONDUIT JUNCTION BOX SOURCE SIDE – JUNCTION BOX DE"/>
    <s v="Walsall WS6 7AL"/>
    <n v="77"/>
    <x v="2"/>
    <s v="Diesel"/>
    <n v="2.8489999999999999E-4"/>
  </r>
  <r>
    <s v="S022978"/>
    <x v="123"/>
    <s v="PO143038"/>
    <s v="GRN195024"/>
    <s v="340-1073-1"/>
    <s v="CONDUIT JUNCTION BOX DETECTOR SIDE – JUNCTION BOX"/>
    <s v="Walsall WS6 7AL"/>
    <n v="77"/>
    <x v="2"/>
    <s v="Diesel"/>
    <n v="2.8489999999999999E-4"/>
  </r>
  <r>
    <s v="S000892"/>
    <x v="16"/>
    <s v="PO149356"/>
    <s v="GRN203188"/>
    <n v="56201971"/>
    <s v="POWER SUPPLY 48VDC 5A"/>
    <s v="Stockport SK4 2JT"/>
    <n v="55"/>
    <x v="2"/>
    <s v="Diesel"/>
    <n v="2.0350000000000001E-4"/>
  </r>
  <r>
    <s v="S022978"/>
    <x v="123"/>
    <s v="PO143048"/>
    <s v="GRN195027"/>
    <s v="340-1073-1"/>
    <s v="CONDUIT JUNCTION BOX DETECTOR SIDE – JUNCTION BOX"/>
    <s v="Walsall WS6 7AL"/>
    <n v="77"/>
    <x v="2"/>
    <s v="Diesel"/>
    <n v="2.8489999999999999E-4"/>
  </r>
  <r>
    <s v="S022978"/>
    <x v="123"/>
    <s v="PO144768"/>
    <s v="GRN195028"/>
    <s v="340-1073-1"/>
    <s v="CONDUIT JUNCTION BOX DETECTOR SIDE – JUNCTION BOX"/>
    <s v="Walsall WS6 7AL"/>
    <n v="77"/>
    <x v="2"/>
    <s v="Diesel"/>
    <n v="2.8489999999999999E-4"/>
  </r>
  <r>
    <s v="S022978"/>
    <x v="123"/>
    <s v="PO144774"/>
    <s v="GRN195029"/>
    <s v="340-1073-1"/>
    <s v="CONDUIT JUNCTION BOX DETECTOR SIDE – JUNCTION BOX"/>
    <s v="Walsall WS6 7AL"/>
    <n v="77"/>
    <x v="2"/>
    <s v="Diesel"/>
    <n v="2.8489999999999999E-4"/>
  </r>
  <r>
    <s v="S022978"/>
    <x v="123"/>
    <s v="PO144767"/>
    <s v="GRN195030"/>
    <s v="340-1073-1"/>
    <s v="CONDUIT JUNCTION BOX DETECTOR SIDE – JUNCTION BOX"/>
    <s v="Walsall WS6 7AL"/>
    <n v="77"/>
    <x v="2"/>
    <s v="Diesel"/>
    <n v="2.8489999999999999E-4"/>
  </r>
  <r>
    <s v="S022978"/>
    <x v="123"/>
    <s v="PO144772"/>
    <s v="GRN195031"/>
    <s v="340-1073-1"/>
    <s v="CONDUIT JUNCTION BOX DETECTOR SIDE – JUNCTION BOX"/>
    <s v="Walsall WS6 7AL"/>
    <n v="77"/>
    <x v="2"/>
    <s v="Diesel"/>
    <n v="2.8489999999999999E-4"/>
  </r>
  <r>
    <s v="S022978"/>
    <x v="123"/>
    <s v="PO144773"/>
    <s v="GRN195032"/>
    <s v="340-1073-1"/>
    <s v="CONDUIT JUNCTION BOX DETECTOR SIDE – JUNCTION BOX"/>
    <s v="Walsall WS6 7AL"/>
    <n v="77"/>
    <x v="2"/>
    <s v="Diesel"/>
    <n v="2.8489999999999999E-4"/>
  </r>
  <r>
    <s v="S022978"/>
    <x v="123"/>
    <s v="PO144770"/>
    <s v="GRN195033"/>
    <s v="340-1073-1"/>
    <s v="CONDUIT JUNCTION BOX DETECTOR SIDE – JUNCTION BOX"/>
    <s v="Walsall WS6 7AL"/>
    <n v="77"/>
    <x v="2"/>
    <s v="Diesel"/>
    <n v="2.8489999999999999E-4"/>
  </r>
  <r>
    <s v="S022978"/>
    <x v="123"/>
    <s v="PO144918"/>
    <s v="GRN195036"/>
    <s v="340-1073-1"/>
    <s v="CONDUIT JUNCTION BOX DETECTOR SIDE – JUNCTION BOX"/>
    <s v="Walsall WS6 7AL"/>
    <n v="77"/>
    <x v="2"/>
    <s v="Diesel"/>
    <n v="2.8489999999999999E-4"/>
  </r>
  <r>
    <s v="S022978"/>
    <x v="123"/>
    <s v="PO144948"/>
    <s v="GRN195037"/>
    <s v="340-1073-1"/>
    <s v="CONDUIT JUNCTION BOX DETECTOR SIDE – JUNCTION BOX"/>
    <s v="Walsall WS6 7AL"/>
    <n v="77"/>
    <x v="2"/>
    <s v="Diesel"/>
    <n v="2.8489999999999999E-4"/>
  </r>
  <r>
    <s v="S022978"/>
    <x v="123"/>
    <s v="PO144947"/>
    <s v="GRN195038"/>
    <s v="340-1073-1"/>
    <s v="CONDUIT JUNCTION BOX DETECTOR SIDE – JUNCTION BOX"/>
    <s v="Walsall WS6 7AL"/>
    <n v="77"/>
    <x v="2"/>
    <s v="Diesel"/>
    <n v="2.8489999999999999E-4"/>
  </r>
  <r>
    <s v="S022978"/>
    <x v="123"/>
    <s v="PO144946"/>
    <s v="GRN195039"/>
    <s v="340-1073-1"/>
    <s v="CONDUIT JUNCTION BOX DETECTOR SIDE – JUNCTION BOX"/>
    <s v="Walsall WS6 7AL"/>
    <n v="77"/>
    <x v="2"/>
    <s v="Diesel"/>
    <n v="2.8489999999999999E-4"/>
  </r>
  <r>
    <s v="S022978"/>
    <x v="123"/>
    <s v="PO144945"/>
    <s v="GRN195041"/>
    <s v="340-1073-1"/>
    <s v="CONDUIT JUNCTION BOX DETECTOR SIDE – JUNCTION BOX"/>
    <s v="Walsall WS6 7AL"/>
    <n v="77"/>
    <x v="2"/>
    <s v="Diesel"/>
    <n v="2.8489999999999999E-4"/>
  </r>
  <r>
    <s v="S022978"/>
    <x v="123"/>
    <s v="PO144944"/>
    <s v="GRN195042"/>
    <s v="340-1073-1"/>
    <s v="CONDUIT JUNCTION BOX DETECTOR SIDE – JUNCTION BOX"/>
    <s v="Walsall WS6 7AL"/>
    <n v="77"/>
    <x v="2"/>
    <s v="Diesel"/>
    <n v="2.8489999999999999E-4"/>
  </r>
  <r>
    <s v="S022978"/>
    <x v="123"/>
    <s v="PO144943"/>
    <s v="GRN195044"/>
    <s v="340-1073-1"/>
    <s v="CONDUIT JUNCTION BOX DETECTOR SIDE – JUNCTION BOX"/>
    <s v="Walsall WS6 7AL"/>
    <n v="77"/>
    <x v="2"/>
    <s v="Diesel"/>
    <n v="2.8489999999999999E-4"/>
  </r>
  <r>
    <s v="S001121"/>
    <x v="5"/>
    <s v="PO151115"/>
    <s v="GRN203267"/>
    <s v="11700-4798"/>
    <s v="TERMINAL BASE ASSEMBLY"/>
    <s v="Salford M5 4BE"/>
    <n v="103.6"/>
    <x v="2"/>
    <s v="Diesel"/>
    <n v="3.8331999999999998E-4"/>
  </r>
  <r>
    <s v="S022978"/>
    <x v="123"/>
    <s v="PO144942"/>
    <s v="GRN195045"/>
    <s v="340-1073-1"/>
    <s v="CONDUIT JUNCTION BOX DETECTOR SIDE – JUNCTION BOX"/>
    <s v="Walsall WS6 7AL"/>
    <n v="77"/>
    <x v="2"/>
    <s v="Diesel"/>
    <n v="2.8489999999999999E-4"/>
  </r>
  <r>
    <s v="S022978"/>
    <x v="123"/>
    <s v="PO144941"/>
    <s v="GRN195046"/>
    <s v="340-1073-1"/>
    <s v="CONDUIT JUNCTION BOX DETECTOR SIDE – JUNCTION BOX"/>
    <s v="Walsall WS6 7AL"/>
    <n v="77"/>
    <x v="2"/>
    <s v="Diesel"/>
    <n v="2.8489999999999999E-4"/>
  </r>
  <r>
    <s v="S022978"/>
    <x v="123"/>
    <s v="PO144940"/>
    <s v="GRN195047"/>
    <s v="340-1073-1"/>
    <s v="CONDUIT JUNCTION BOX DETECTOR SIDE – JUNCTION BOX"/>
    <s v="Walsall WS6 7AL"/>
    <n v="77"/>
    <x v="2"/>
    <s v="Diesel"/>
    <n v="2.8489999999999999E-4"/>
  </r>
  <r>
    <s v="S022978"/>
    <x v="123"/>
    <s v="PO144939"/>
    <s v="GRN195049"/>
    <s v="340-1073-1"/>
    <s v="CONDUIT JUNCTION BOX DETECTOR SIDE – JUNCTION BOX"/>
    <s v="Walsall WS6 7AL"/>
    <n v="77"/>
    <x v="2"/>
    <s v="Diesel"/>
    <n v="2.8489999999999999E-4"/>
  </r>
  <r>
    <s v="S001047"/>
    <x v="9"/>
    <s v="PO148092"/>
    <s v="GRN203272"/>
    <n v="66205215"/>
    <s v="2X8 ELEMENT PHOTO DIODE CDWO4 30MM THICK"/>
    <s v="81300 Johor Bahru Malaysia"/>
    <n v="6781"/>
    <x v="4"/>
    <s v="Aviation"/>
    <n v="1.1924057587200001"/>
  </r>
  <r>
    <s v="S001047"/>
    <x v="9"/>
    <s v="PO134439"/>
    <s v="GRN203273"/>
    <n v="66205215"/>
    <s v="2x8 ELEMENT PHOTO DIODE CdWO4 30mm THICK"/>
    <s v="81300 Johor Bahru Malaysia"/>
    <n v="6781"/>
    <x v="4"/>
    <s v="Aviation"/>
    <n v="1.1924057587200001"/>
  </r>
  <r>
    <s v="S022978"/>
    <x v="123"/>
    <s v="PO142965"/>
    <s v="GRN195329"/>
    <s v="340-1074-1"/>
    <s v="CONDUIT JB1 - JB4"/>
    <s v="Walsall WS6 7AL"/>
    <n v="77"/>
    <x v="2"/>
    <s v="Diesel"/>
    <n v="2.8489999999999999E-4"/>
  </r>
  <r>
    <s v="S022978"/>
    <x v="123"/>
    <s v="PO143031"/>
    <s v="GRN195330"/>
    <s v="340-1074-1"/>
    <s v="CONDUIT JB1 - JB4"/>
    <s v="Walsall WS6 7AL"/>
    <n v="77"/>
    <x v="2"/>
    <s v="Diesel"/>
    <n v="2.8489999999999999E-4"/>
  </r>
  <r>
    <s v="S022845"/>
    <x v="24"/>
    <s v="PO148910"/>
    <s v="GRN203277"/>
    <s v="340-1623-1"/>
    <s v="CONFIGURED 100KVA UPS SYSTEM WITH BATTERY PACK"/>
    <s v="Warrington WA3 3JD"/>
    <n v="118"/>
    <x v="3"/>
    <s v="Diesel"/>
    <n v="0.1199765"/>
  </r>
  <r>
    <s v="S022978"/>
    <x v="123"/>
    <s v="PO143032"/>
    <s v="GRN195331"/>
    <s v="340-1074-1"/>
    <s v="CONDUIT JB1 - JB4"/>
    <s v="Walsall WS6 7AL"/>
    <n v="77"/>
    <x v="2"/>
    <s v="Diesel"/>
    <n v="2.8489999999999999E-4"/>
  </r>
  <r>
    <s v="S022978"/>
    <x v="123"/>
    <s v="PO143033"/>
    <s v="GRN195332"/>
    <s v="340-1074-1"/>
    <s v="CONDUIT JB1 - JB4"/>
    <s v="Walsall WS6 7AL"/>
    <n v="77"/>
    <x v="2"/>
    <s v="Diesel"/>
    <n v="2.8489999999999999E-4"/>
  </r>
  <r>
    <s v="S022978"/>
    <x v="123"/>
    <s v="PO143034"/>
    <s v="GRN195333"/>
    <s v="340-1074-1"/>
    <s v="CONDUIT JB1 - JB4"/>
    <s v="Walsall WS6 7AL"/>
    <n v="77"/>
    <x v="2"/>
    <s v="Diesel"/>
    <n v="2.8489999999999999E-4"/>
  </r>
  <r>
    <s v="S022978"/>
    <x v="123"/>
    <s v="PO143036"/>
    <s v="GRN195334"/>
    <s v="340-1074-1"/>
    <s v="CONDUIT JB1 - JB4"/>
    <s v="Walsall WS6 7AL"/>
    <n v="77"/>
    <x v="2"/>
    <s v="Diesel"/>
    <n v="2.8489999999999999E-4"/>
  </r>
  <r>
    <s v="S022978"/>
    <x v="123"/>
    <s v="PO143037"/>
    <s v="GRN195335"/>
    <s v="340-1074-1"/>
    <s v="CONDUIT JB1 - JB4"/>
    <s v="Walsall WS6 7AL"/>
    <n v="77"/>
    <x v="2"/>
    <s v="Diesel"/>
    <n v="2.8489999999999999E-4"/>
  </r>
  <r>
    <s v="S022978"/>
    <x v="123"/>
    <s v="PO143038"/>
    <s v="GRN195336"/>
    <s v="340-1074-1"/>
    <s v="CONDUIT JB1 - JB4"/>
    <s v="Walsall WS6 7AL"/>
    <n v="77"/>
    <x v="2"/>
    <s v="Diesel"/>
    <n v="2.8489999999999999E-4"/>
  </r>
  <r>
    <s v="S022978"/>
    <x v="123"/>
    <s v="PO143039"/>
    <s v="GRN195337"/>
    <s v="340-1074-1"/>
    <s v="CONDUIT JB1 - JB4"/>
    <s v="Walsall WS6 7AL"/>
    <n v="77"/>
    <x v="2"/>
    <s v="Diesel"/>
    <n v="2.8489999999999999E-4"/>
  </r>
  <r>
    <s v="S022978"/>
    <x v="123"/>
    <s v="PO143040"/>
    <s v="GRN195338"/>
    <s v="340-1074-1"/>
    <s v="CONDUIT JB1 - JB4"/>
    <s v="Walsall WS6 7AL"/>
    <n v="77"/>
    <x v="2"/>
    <s v="Diesel"/>
    <n v="2.8489999999999999E-4"/>
  </r>
  <r>
    <s v="S024190"/>
    <x v="22"/>
    <s v="PO148556"/>
    <s v="GRN203295"/>
    <s v="340-1085-1"/>
    <s v="LINAC GLIDE STRIP"/>
    <s v="Stockport SK4 2JT"/>
    <n v="22.2"/>
    <x v="1"/>
    <s v="Diesel"/>
    <n v="8.2140000000000008E-3"/>
  </r>
  <r>
    <s v="S024190"/>
    <x v="22"/>
    <s v="PO149337"/>
    <s v="GRN203296"/>
    <n v="101017188"/>
    <s v="GASKET DETECTOR ACCESS PANEL"/>
    <s v="Stockport SK4 2JT"/>
    <n v="22.2"/>
    <x v="1"/>
    <s v="Diesel"/>
    <n v="8.2140000000000008E-3"/>
  </r>
  <r>
    <s v="S023849"/>
    <x v="6"/>
    <s v="PO150945"/>
    <s v="GRN203297"/>
    <n v="101007863"/>
    <s v="NETGEAR COMPATIBLE 10GBASE-LR SFP+1310NM 10KM"/>
    <s v="Warrington WA2 8TX"/>
    <n v="78.2"/>
    <x v="2"/>
    <s v="Diesel"/>
    <n v="2.8933999999999996E-4"/>
  </r>
  <r>
    <s v="S022978"/>
    <x v="123"/>
    <s v="PO143041"/>
    <s v="GRN195339"/>
    <s v="340-1074-1"/>
    <s v="CONDUIT JB1 - JB4"/>
    <s v="Walsall WS6 7AL"/>
    <n v="77"/>
    <x v="2"/>
    <s v="Diesel"/>
    <n v="2.8489999999999999E-4"/>
  </r>
  <r>
    <s v="S022978"/>
    <x v="123"/>
    <s v="PO143043"/>
    <s v="GRN195340"/>
    <s v="340-1074-1"/>
    <s v="CONDUIT JB1 - JB4"/>
    <s v="Walsall WS6 7AL"/>
    <n v="77"/>
    <x v="2"/>
    <s v="Diesel"/>
    <n v="2.8489999999999999E-4"/>
  </r>
  <r>
    <s v="S022978"/>
    <x v="123"/>
    <s v="PO143048"/>
    <s v="GRN195341"/>
    <s v="340-1074-1"/>
    <s v="CONDUIT JB1 - JB4"/>
    <s v="Walsall WS6 7AL"/>
    <n v="77"/>
    <x v="2"/>
    <s v="Diesel"/>
    <n v="2.8489999999999999E-4"/>
  </r>
  <r>
    <s v="S022978"/>
    <x v="123"/>
    <s v="PO144772"/>
    <s v="GRN195342"/>
    <s v="340-1074-1"/>
    <s v="CONDUIT JB1 - JB4"/>
    <s v="Walsall WS6 7AL"/>
    <n v="77"/>
    <x v="2"/>
    <s v="Diesel"/>
    <n v="2.8489999999999999E-4"/>
  </r>
  <r>
    <s v="S026889"/>
    <x v="35"/>
    <s v="PO149640"/>
    <s v="GRN203302"/>
    <s v="340-1585-1"/>
    <s v="HORIZ DET TRAY SIEMENS SHTMTL ASSY (INNER)"/>
    <s v="Stafford ST18 0PJ"/>
    <n v="50.6"/>
    <x v="2"/>
    <s v="Diesel"/>
    <n v="1.8722000000000001E-3"/>
  </r>
  <r>
    <s v="S026889"/>
    <x v="35"/>
    <s v="PO150477"/>
    <s v="GRN203303"/>
    <s v="340-1585-1"/>
    <s v="HORIZ DET TRAY SIEMENS SHTMTL ASSY (INNER)"/>
    <s v="Stafford ST18 0PJ"/>
    <n v="50.6"/>
    <x v="2"/>
    <s v="Diesel"/>
    <n v="1.8722000000000001E-3"/>
  </r>
  <r>
    <s v="S025431"/>
    <x v="0"/>
    <s v="PO151225"/>
    <s v="GRN203304"/>
    <s v="278-1000-1"/>
    <s v="CABLE HOOP PICKOFF/RESET SENSORS"/>
    <s v="Boston Massachusetts"/>
    <n v="3154"/>
    <x v="0"/>
    <s v="Crude"/>
    <n v="1.0118031999999999E-2"/>
  </r>
  <r>
    <s v="S025431"/>
    <x v="0"/>
    <s v="PO151203"/>
    <s v="GRN203306"/>
    <s v="278-0613-1"/>
    <s v="ASSY SYSTEM CONTRLR CHASSIS"/>
    <s v="Boston Massachusetts"/>
    <n v="3154"/>
    <x v="0"/>
    <s v="Crude"/>
    <n v="1.0118031999999999E-2"/>
  </r>
  <r>
    <s v="S025431"/>
    <x v="0"/>
    <s v="PO146489"/>
    <s v="GRN203307"/>
    <s v="315-1038-1"/>
    <s v="ASSEMBLY DETECTOR MODULE X-SCAN LCS GEN 2"/>
    <s v="Boston Massachusetts"/>
    <n v="3154"/>
    <x v="0"/>
    <s v="Crude"/>
    <n v="1.0118031999999999E-2"/>
  </r>
  <r>
    <s v="S022978"/>
    <x v="123"/>
    <s v="PO144774"/>
    <s v="GRN195343"/>
    <s v="340-1074-1"/>
    <s v="CONDUIT JB1 - JB4"/>
    <s v="Walsall WS6 7AL"/>
    <n v="77"/>
    <x v="2"/>
    <s v="Diesel"/>
    <n v="2.8489999999999999E-4"/>
  </r>
  <r>
    <s v="S022978"/>
    <x v="123"/>
    <s v="PO143030"/>
    <s v="GRN195671"/>
    <s v="340-1031-1"/>
    <s v="OUTDOOR EQUIPMENT RACK ASSY"/>
    <s v="Walsall WS6 7AL"/>
    <n v="77"/>
    <x v="2"/>
    <s v="Diesel"/>
    <n v="2.8489999999999999E-4"/>
  </r>
  <r>
    <s v="S022978"/>
    <x v="123"/>
    <s v="PO147127"/>
    <s v="GRN195672"/>
    <s v="340-1108-1"/>
    <s v="PLC CONTROL DRAWER"/>
    <s v="Walsall WS6 7AL"/>
    <n v="77"/>
    <x v="2"/>
    <s v="Diesel"/>
    <n v="2.8489999999999999E-4"/>
  </r>
  <r>
    <s v="S022978"/>
    <x v="123"/>
    <s v="PO144924"/>
    <s v="GRN195908"/>
    <s v="340-1125-1"/>
    <s v="ENCLOSURE SYSTEM ENTRY/EXIT"/>
    <s v="Walsall WS6 7AL"/>
    <n v="77"/>
    <x v="2"/>
    <s v="Diesel"/>
    <n v="2.8489999999999999E-4"/>
  </r>
  <r>
    <s v="S022978"/>
    <x v="123"/>
    <s v="PO144921"/>
    <s v="GRN195909"/>
    <s v="340-1125-1"/>
    <s v="ENCLOSURE SYSTEM ENTRY/EXIT"/>
    <s v="Walsall WS6 7AL"/>
    <n v="77"/>
    <x v="2"/>
    <s v="Diesel"/>
    <n v="2.8489999999999999E-4"/>
  </r>
  <r>
    <s v="S022978"/>
    <x v="123"/>
    <s v="PO144923"/>
    <s v="GRN195910"/>
    <s v="340-1125-1"/>
    <s v="ENCLOSURE SYSTEM ENTRY/EXIT"/>
    <s v="Walsall WS6 7AL"/>
    <n v="77"/>
    <x v="2"/>
    <s v="Diesel"/>
    <n v="2.8489999999999999E-4"/>
  </r>
  <r>
    <s v="S022978"/>
    <x v="123"/>
    <s v="PO144767"/>
    <s v="GRN195911"/>
    <s v="340-1083-1"/>
    <s v="CONDUIT VERTICAL DETECTOR ENCLOSURE – JUNCTION BOX"/>
    <s v="Walsall WS6 7AL"/>
    <n v="77"/>
    <x v="2"/>
    <s v="Diesel"/>
    <n v="2.8489999999999999E-4"/>
  </r>
  <r>
    <s v="S022978"/>
    <x v="123"/>
    <s v="PO144773"/>
    <s v="GRN195912"/>
    <s v="340-1083-1"/>
    <s v="CONDUIT VERTICAL DETECTOR ENCLOSURE – JUNCTION BOX"/>
    <s v="Walsall WS6 7AL"/>
    <n v="77"/>
    <x v="2"/>
    <s v="Diesel"/>
    <n v="2.8489999999999999E-4"/>
  </r>
  <r>
    <s v="S022978"/>
    <x v="123"/>
    <s v="PO144771"/>
    <s v="GRN195913"/>
    <s v="340-1083-1"/>
    <s v="CONDUIT VERTICAL DETECTOR ENCLOSURE – JUNCTION BOX"/>
    <s v="Walsall WS6 7AL"/>
    <n v="77"/>
    <x v="2"/>
    <s v="Diesel"/>
    <n v="2.8489999999999999E-4"/>
  </r>
  <r>
    <s v="S022978"/>
    <x v="123"/>
    <s v="PO144768"/>
    <s v="GRN195914"/>
    <s v="340-1083-1"/>
    <s v="CONDUIT VERTICAL DETECTOR ENCLOSURE – JUNCTION BOX"/>
    <s v="Walsall WS6 7AL"/>
    <n v="77"/>
    <x v="2"/>
    <s v="Diesel"/>
    <n v="2.8489999999999999E-4"/>
  </r>
  <r>
    <s v="S022978"/>
    <x v="123"/>
    <s v="PO144774"/>
    <s v="GRN195916"/>
    <s v="340-1083-1"/>
    <s v="CONDUIT VERTICAL DETECTOR ENCLOSURE – JUNCTION BOX"/>
    <s v="Walsall WS6 7AL"/>
    <n v="77"/>
    <x v="2"/>
    <s v="Diesel"/>
    <n v="2.8489999999999999E-4"/>
  </r>
  <r>
    <s v="S022978"/>
    <x v="123"/>
    <s v="PO144923"/>
    <s v="GRN195918"/>
    <s v="340-1083-1"/>
    <s v="CONDUIT VERTICAL DETECTOR ENCLOSURE – JUNCTION BOX"/>
    <s v="Walsall WS6 7AL"/>
    <n v="77"/>
    <x v="2"/>
    <s v="Diesel"/>
    <n v="2.8489999999999999E-4"/>
  </r>
  <r>
    <s v="S022978"/>
    <x v="123"/>
    <s v="PO144926"/>
    <s v="GRN195919"/>
    <s v="340-1083-1"/>
    <s v="CONDUIT VERTICAL DETECTOR ENCLOSURE – JUNCTION BOX"/>
    <s v="Walsall WS6 7AL"/>
    <n v="77"/>
    <x v="2"/>
    <s v="Diesel"/>
    <n v="2.8489999999999999E-4"/>
  </r>
  <r>
    <s v="S022978"/>
    <x v="123"/>
    <s v="PO144919"/>
    <s v="GRN195920"/>
    <s v="340-1083-1"/>
    <s v="CONDUIT VERTICAL DETECTOR ENCLOSURE – JUNCTION BOX"/>
    <s v="Walsall WS6 7AL"/>
    <n v="77"/>
    <x v="2"/>
    <s v="Diesel"/>
    <n v="2.8489999999999999E-4"/>
  </r>
  <r>
    <s v="S022978"/>
    <x v="123"/>
    <s v="PO144924"/>
    <s v="GRN195921"/>
    <s v="340-1083-1"/>
    <s v="CONDUIT VERTICAL DETECTOR ENCLOSURE – JUNCTION BOX"/>
    <s v="Walsall WS6 7AL"/>
    <n v="77"/>
    <x v="2"/>
    <s v="Diesel"/>
    <n v="2.8489999999999999E-4"/>
  </r>
  <r>
    <s v="S022978"/>
    <x v="123"/>
    <s v="PO144921"/>
    <s v="GRN195922"/>
    <s v="340-1083-1"/>
    <s v="CONDUIT VERTICAL DETECTOR ENCLOSURE – JUNCTION BOX"/>
    <s v="Walsall WS6 7AL"/>
    <n v="77"/>
    <x v="2"/>
    <s v="Diesel"/>
    <n v="2.8489999999999999E-4"/>
  </r>
  <r>
    <s v="S022670"/>
    <x v="26"/>
    <s v="PO151208"/>
    <s v="GRN203330"/>
    <s v="11700-5243"/>
    <s v="BOLT HEX, DIN933 M20 X 2.5 X 50MM GEOMET STL"/>
    <s v="Congleton CW12 1HR"/>
    <n v="12.8"/>
    <x v="2"/>
    <s v="Diesel"/>
    <n v="4.7360000000000001E-5"/>
  </r>
  <r>
    <s v="S026602"/>
    <x v="12"/>
    <s v="PO151412"/>
    <s v="GRN203332"/>
    <n v="101022660"/>
    <s v="AVR AUTOMATIC VOLTAGE REGULATOR"/>
    <s v="Watford WD24 7GG"/>
    <n v="302"/>
    <x v="2"/>
    <s v="Diesl"/>
    <n v="1.1173999999999999E-3"/>
  </r>
  <r>
    <s v="S022978"/>
    <x v="123"/>
    <s v="PO144918"/>
    <s v="GRN195930"/>
    <s v="340-1083-1"/>
    <s v="CONDUIT VERTICAL DETECTOR ENCLOSURE – JUNCTION BOX"/>
    <s v="Walsall WS6 7AL"/>
    <n v="77"/>
    <x v="2"/>
    <s v="Diesel"/>
    <n v="2.8489999999999999E-4"/>
  </r>
  <r>
    <s v="S022978"/>
    <x v="123"/>
    <s v="PO144927"/>
    <s v="GRN195932"/>
    <s v="340-1083-1"/>
    <s v="CONDUIT VERTICAL DETECTOR ENCLOSURE – JUNCTION BOX"/>
    <s v="Walsall WS6 7AL"/>
    <n v="77"/>
    <x v="2"/>
    <s v="Diesel"/>
    <n v="2.8489999999999999E-4"/>
  </r>
  <r>
    <s v="S025431"/>
    <x v="0"/>
    <s v="PO151349"/>
    <s v="GRN203337"/>
    <s v="11540-0018"/>
    <s v="PASTE SILICONE DIELECTRIC"/>
    <s v="Boston Massachusetts"/>
    <n v="3154"/>
    <x v="0"/>
    <s v="Crude"/>
    <n v="1.0118031999999999E-2"/>
  </r>
  <r>
    <s v="S025431"/>
    <x v="0"/>
    <s v="PO146489"/>
    <s v="GRN203338"/>
    <s v="315-1819-1"/>
    <s v="WARNING LIGHT MOUNT"/>
    <s v="Boston Massachusetts"/>
    <n v="3154"/>
    <x v="0"/>
    <s v="Crude"/>
    <n v="1.0118031999999999E-2"/>
  </r>
  <r>
    <s v="S022978"/>
    <x v="123"/>
    <s v="PO144920"/>
    <s v="GRN195933"/>
    <s v="340-1083-1"/>
    <s v="CONDUIT VERTICAL DETECTOR ENCLOSURE – JUNCTION BOX"/>
    <s v="Walsall WS6 7AL"/>
    <n v="77"/>
    <x v="2"/>
    <s v="Diesel"/>
    <n v="2.8489999999999999E-4"/>
  </r>
  <r>
    <s v="S025431"/>
    <x v="0"/>
    <s v="PO151256"/>
    <s v="GRN203342"/>
    <s v="11700-7815"/>
    <s v="1/2IN LIQUID LINE FILTER DRIER SOLDER"/>
    <s v="Boston Massachusetts"/>
    <n v="3154"/>
    <x v="0"/>
    <s v="Crude"/>
    <n v="1.0118031999999999E-2"/>
  </r>
  <r>
    <s v="S025431"/>
    <x v="0"/>
    <s v="PO149568"/>
    <s v="GRN203343"/>
    <s v="11700-5523"/>
    <s v="SPEED DISPLAY 12 INCH 24V ETHERNET CONTROL W/MOUNT"/>
    <s v="Boston Massachusetts"/>
    <n v="3154"/>
    <x v="0"/>
    <s v="Crude"/>
    <n v="2.5295079999999999"/>
  </r>
  <r>
    <s v="S025431"/>
    <x v="0"/>
    <s v="PO150567"/>
    <s v="GRN203345"/>
    <n v="4300"/>
    <s v="FG GUARDIAN SHIELD AREA MONITOR GM"/>
    <s v="Boston Massachusetts"/>
    <n v="3154"/>
    <x v="0"/>
    <s v="Crude"/>
    <n v="2.5295079999999999"/>
  </r>
  <r>
    <s v="S002239"/>
    <x v="17"/>
    <s v="PO143492"/>
    <s v="GRN199697"/>
    <s v="11701-3062"/>
    <s v="VAREX MI6 SSM LINAC (40:30 HE:LE) WITH CABSCAN"/>
    <s v="UT 84104"/>
    <n v="4725"/>
    <x v="4"/>
    <s v="Aviation"/>
    <n v="18.279100224000004"/>
  </r>
  <r>
    <s v="S001047"/>
    <x v="9"/>
    <s v="PO148669"/>
    <s v="GRN203351"/>
    <n v="66208596"/>
    <s v="SILICON PHOTODIODE - CdW04 16 CHANNELS (3.6 x 3.6"/>
    <s v="81300 Johor Bahru Malaysia"/>
    <n v="6781"/>
    <x v="4"/>
    <s v="Aviation"/>
    <n v="1.1924057587200001"/>
  </r>
  <r>
    <s v="S001571"/>
    <x v="10"/>
    <s v="PO150784"/>
    <s v="GRN203352"/>
    <n v="57205719"/>
    <s v="MOUNTING KIT 1"/>
    <s v="St Albans AL1 5BN"/>
    <n v="298"/>
    <x v="2"/>
    <s v="Diesel"/>
    <n v="1.1026E-3"/>
  </r>
  <r>
    <s v="S022978"/>
    <x v="123"/>
    <s v="PO144925"/>
    <s v="GRN195934"/>
    <s v="340-1083-1"/>
    <s v="CONDUIT VERTICAL DETECTOR ENCLOSURE – JUNCTION BOX"/>
    <s v="Walsall WS6 7AL"/>
    <n v="77"/>
    <x v="2"/>
    <s v="Diesel"/>
    <n v="2.8489999999999999E-4"/>
  </r>
  <r>
    <s v="S022978"/>
    <x v="123"/>
    <s v="PO144928"/>
    <s v="GRN195935"/>
    <s v="340-1083-1"/>
    <s v="CONDUIT VERTICAL DETECTOR ENCLOSURE – JUNCTION BOX"/>
    <s v="Walsall WS6 7AL"/>
    <n v="77"/>
    <x v="2"/>
    <s v="Diesel"/>
    <n v="2.8489999999999999E-4"/>
  </r>
  <r>
    <s v="S001571"/>
    <x v="10"/>
    <s v="PO151020"/>
    <s v="GRN203356"/>
    <n v="42205718"/>
    <s v="WEATHER HOOD (180) VERTICAL MOUNTING"/>
    <s v="St Albans AL1 5BN"/>
    <n v="298"/>
    <x v="2"/>
    <s v="Diesel"/>
    <n v="1.1026E-3"/>
  </r>
  <r>
    <s v="S001121"/>
    <x v="5"/>
    <s v="PO151353"/>
    <s v="GRN203358"/>
    <n v="101036192"/>
    <s v="MOTOR FEEDBACK CABLE CONTINUOUS FLEX - 5M LONG"/>
    <s v="Salford M5 4BE"/>
    <n v="103.6"/>
    <x v="2"/>
    <s v="Diesel"/>
    <n v="3.8331999999999998E-4"/>
  </r>
  <r>
    <s v="S001121"/>
    <x v="5"/>
    <s v="PO151187"/>
    <s v="GRN203359"/>
    <n v="1"/>
    <s v="freight inwards"/>
    <s v="Salford M5 4BE"/>
    <n v="103.6"/>
    <x v="2"/>
    <s v="Diesel"/>
    <n v="3.8331999999999998E-4"/>
  </r>
  <r>
    <s v="S022978"/>
    <x v="123"/>
    <s v="PO144922"/>
    <s v="GRN195936"/>
    <s v="340-1083-1"/>
    <s v="CONDUIT VERTICAL DETECTOR ENCLOSURE – JUNCTION BOX"/>
    <s v="Walsall WS6 7AL"/>
    <n v="77"/>
    <x v="2"/>
    <s v="Diesel"/>
    <n v="2.8489999999999999E-4"/>
  </r>
  <r>
    <s v="S022978"/>
    <x v="123"/>
    <s v="PO144770"/>
    <s v="GRN195937"/>
    <s v="340-1083-1"/>
    <s v="CONDUIT VERTICAL DETECTOR ENCLOSURE – JUNCTION BOX"/>
    <s v="Walsall WS6 7AL"/>
    <n v="77"/>
    <x v="2"/>
    <s v="Diesel"/>
    <n v="2.8489999999999999E-4"/>
  </r>
  <r>
    <s v="S002239"/>
    <x v="17"/>
    <s v="PO143492"/>
    <s v="GRN201586"/>
    <s v="11701-3062"/>
    <s v="VAREX MI6 SSM LINAC (40:30 HE:LE) WITH CABSCAN"/>
    <s v="UT 84104"/>
    <n v="4725"/>
    <x v="4"/>
    <s v="Aviation"/>
    <n v="18.279100224000004"/>
  </r>
  <r>
    <s v="S002239"/>
    <x v="17"/>
    <s v="PO143492"/>
    <s v="GRN202114"/>
    <s v="11701-3062"/>
    <s v="VAREX MI6 SSM LINAC (40:30 HE:LE) WITH CABSCAN"/>
    <s v="UT 84104"/>
    <n v="4725"/>
    <x v="4"/>
    <s v="Aviation"/>
    <n v="18.279100224000004"/>
  </r>
  <r>
    <s v="S022978"/>
    <x v="123"/>
    <s v="PO144769"/>
    <s v="GRN195938"/>
    <s v="340-1083-1"/>
    <s v="CONDUIT VERTICAL DETECTOR ENCLOSURE – JUNCTION BOX"/>
    <s v="Walsall WS6 7AL"/>
    <n v="77"/>
    <x v="2"/>
    <s v="Diesel"/>
    <n v="2.8489999999999999E-4"/>
  </r>
  <r>
    <s v="S022978"/>
    <x v="123"/>
    <s v="PO144772"/>
    <s v="GRN195939"/>
    <s v="340-1083-1"/>
    <s v="CONDUIT VERTICAL DETECTOR ENCLOSURE – JUNCTION BOX"/>
    <s v="Walsall WS6 7AL"/>
    <n v="77"/>
    <x v="2"/>
    <s v="Diesel"/>
    <n v="2.8489999999999999E-4"/>
  </r>
  <r>
    <s v="S022978"/>
    <x v="123"/>
    <s v="PO143049"/>
    <s v="GRN195940"/>
    <s v="340-1083-1"/>
    <s v="CONDUIT VERTICAL DETECTOR ENCLOSURE – JUNCTION BOX"/>
    <s v="Walsall WS6 7AL"/>
    <n v="77"/>
    <x v="2"/>
    <s v="Diesel"/>
    <n v="2.8489999999999999E-4"/>
  </r>
  <r>
    <s v="S022978"/>
    <x v="123"/>
    <s v="PO143034"/>
    <s v="GRN195941"/>
    <s v="340-1071-1"/>
    <s v="CONDUIT OUTDOOR EQUIPMENT RACK ASSY – JUNCTION BOX"/>
    <s v="Walsall WS6 7AL"/>
    <n v="77"/>
    <x v="2"/>
    <s v="Diesel"/>
    <n v="2.8489999999999999E-4"/>
  </r>
  <r>
    <s v="S022978"/>
    <x v="123"/>
    <s v="PO143038"/>
    <s v="GRN195942"/>
    <s v="340-1071-1"/>
    <s v="CONDUIT OUTDOOR EQUIPMENT RACK ASSY – JUNCTION BOX"/>
    <s v="Walsall WS6 7AL"/>
    <n v="77"/>
    <x v="2"/>
    <s v="Diesel"/>
    <n v="2.8489999999999999E-4"/>
  </r>
  <r>
    <s v="S022978"/>
    <x v="123"/>
    <s v="PO143044"/>
    <s v="GRN195943"/>
    <s v="340-1071-1"/>
    <s v="CONDUIT OUTDOOR EQUIPMENT RACK ASSY – JUNCTION BOX"/>
    <s v="Walsall WS6 7AL"/>
    <n v="77"/>
    <x v="2"/>
    <s v="Diesel"/>
    <n v="2.8489999999999999E-4"/>
  </r>
  <r>
    <s v="S022978"/>
    <x v="123"/>
    <s v="PO143043"/>
    <s v="GRN195944"/>
    <s v="340-1071-1"/>
    <s v="CONDUIT OUTDOOR EQUIPMENT RACK ASSY – JUNCTION BOX"/>
    <s v="Walsall WS6 7AL"/>
    <n v="77"/>
    <x v="2"/>
    <s v="Diesel"/>
    <n v="2.8489999999999999E-4"/>
  </r>
  <r>
    <s v="S022978"/>
    <x v="123"/>
    <s v="PO143042"/>
    <s v="GRN195945"/>
    <s v="340-1071-1"/>
    <s v="CONDUIT OUTDOOR EQUIPMENT RACK ASSY – JUNCTION BOX"/>
    <s v="Walsall WS6 7AL"/>
    <n v="77"/>
    <x v="2"/>
    <s v="Diesel"/>
    <n v="2.8489999999999999E-4"/>
  </r>
  <r>
    <s v="S022978"/>
    <x v="123"/>
    <s v="PO143048"/>
    <s v="GRN195946"/>
    <s v="340-1071-1"/>
    <s v="CONDUIT OUTDOOR EQUIPMENT RACK ASSY – JUNCTION BOX"/>
    <s v="Walsall WS6 7AL"/>
    <n v="77"/>
    <x v="2"/>
    <s v="Diesel"/>
    <n v="2.8489999999999999E-4"/>
  </r>
  <r>
    <s v="S022978"/>
    <x v="123"/>
    <s v="PO143038"/>
    <s v="GRN195947"/>
    <s v="340-1153-1"/>
    <s v="CONDUIT OUTDOOR EQUIPMENT RACK ASSY – SPEED SENSOR"/>
    <s v="Walsall WS6 7AL"/>
    <n v="77"/>
    <x v="2"/>
    <s v="Diesel"/>
    <n v="2.8489999999999999E-4"/>
  </r>
  <r>
    <s v="S022978"/>
    <x v="123"/>
    <s v="PO144918"/>
    <s v="GRN195948"/>
    <s v="340-1153-1"/>
    <s v="CONDUIT OUTDOOR EQUIPMENT RACK ASSY – SPEED SENSOR"/>
    <s v="Walsall WS6 7AL"/>
    <n v="77"/>
    <x v="2"/>
    <s v="Diesel"/>
    <n v="2.8489999999999999E-4"/>
  </r>
  <r>
    <s v="S022978"/>
    <x v="123"/>
    <s v="PO144770"/>
    <s v="GRN195949"/>
    <s v="340-1153-1"/>
    <s v="CONDUIT OUTDOOR EQUIPMENT RACK ASSY – SPEED SENSOR"/>
    <s v="Walsall WS6 7AL"/>
    <n v="77"/>
    <x v="2"/>
    <s v="Diesel"/>
    <n v="2.8489999999999999E-4"/>
  </r>
  <r>
    <s v="S022978"/>
    <x v="123"/>
    <s v="PO144767"/>
    <s v="GRN195950"/>
    <s v="340-1153-1"/>
    <s v="CONDUIT OUTDOOR EQUIPMENT RACK ASSY – SPEED SENSOR"/>
    <s v="Walsall WS6 7AL"/>
    <n v="77"/>
    <x v="2"/>
    <s v="Diesel"/>
    <n v="2.8489999999999999E-4"/>
  </r>
  <r>
    <s v="S022978"/>
    <x v="123"/>
    <s v="PO144773"/>
    <s v="GRN195951"/>
    <s v="340-1153-1"/>
    <s v="CONDUIT OUTDOOR EQUIPMENT RACK ASSY – SPEED SENSOR"/>
    <s v="Walsall WS6 7AL"/>
    <n v="77"/>
    <x v="2"/>
    <s v="Diesel"/>
    <n v="2.8489999999999999E-4"/>
  </r>
  <r>
    <s v="S022978"/>
    <x v="123"/>
    <s v="PO144771"/>
    <s v="GRN195952"/>
    <s v="340-1153-1"/>
    <s v="CONDUIT OUTDOOR EQUIPMENT RACK ASSY – SPEED SENSOR"/>
    <s v="Walsall WS6 7AL"/>
    <n v="77"/>
    <x v="2"/>
    <s v="Diesel"/>
    <n v="2.8489999999999999E-4"/>
  </r>
  <r>
    <s v="S022978"/>
    <x v="123"/>
    <s v="PO144768"/>
    <s v="GRN195953"/>
    <s v="340-1153-1"/>
    <s v="CONDUIT OUTDOOR EQUIPMENT RACK ASSY – SPEED SENSOR"/>
    <s v="Walsall WS6 7AL"/>
    <n v="77"/>
    <x v="2"/>
    <s v="Diesel"/>
    <n v="2.8489999999999999E-4"/>
  </r>
  <r>
    <s v="S022978"/>
    <x v="123"/>
    <s v="PO144774"/>
    <s v="GRN195954"/>
    <s v="340-1153-1"/>
    <s v="CONDUIT OUTDOOR EQUIPMENT RACK ASSY – SPEED SENSOR"/>
    <s v="Walsall WS6 7AL"/>
    <n v="77"/>
    <x v="2"/>
    <s v="Diesel"/>
    <n v="2.8489999999999999E-4"/>
  </r>
  <r>
    <s v="S022978"/>
    <x v="123"/>
    <s v="PO144772"/>
    <s v="GRN195955"/>
    <s v="340-1153-1"/>
    <s v="CONDUIT OUTDOOR EQUIPMENT RACK ASSY – SPEED SENSOR"/>
    <s v="Walsall WS6 7AL"/>
    <n v="77"/>
    <x v="2"/>
    <s v="Diesel"/>
    <n v="2.8489999999999999E-4"/>
  </r>
  <r>
    <s v="S022978"/>
    <x v="123"/>
    <s v="PO143044"/>
    <s v="GRN195956"/>
    <s v="340-1153-1"/>
    <s v="CONDUIT OUTDOOR EQUIPMENT RACK ASSY – SPEED SENSOR"/>
    <s v="Walsall WS6 7AL"/>
    <n v="77"/>
    <x v="2"/>
    <s v="Diesel"/>
    <n v="2.8489999999999999E-4"/>
  </r>
  <r>
    <s v="S022978"/>
    <x v="123"/>
    <s v="PO143043"/>
    <s v="GRN195957"/>
    <s v="340-1153-1"/>
    <s v="CONDUIT OUTDOOR EQUIPMENT RACK ASSY – SPEED SENSOR"/>
    <s v="Walsall WS6 7AL"/>
    <n v="77"/>
    <x v="2"/>
    <s v="Diesel"/>
    <n v="2.8489999999999999E-4"/>
  </r>
  <r>
    <s v="S022978"/>
    <x v="123"/>
    <s v="PO143042"/>
    <s v="GRN195958"/>
    <s v="340-1153-1"/>
    <s v="CONDUIT OUTDOOR EQUIPMENT RACK ASSY – SPEED SENSOR"/>
    <s v="Walsall WS6 7AL"/>
    <n v="77"/>
    <x v="2"/>
    <s v="Diesel"/>
    <n v="2.8489999999999999E-4"/>
  </r>
  <r>
    <s v="S022978"/>
    <x v="123"/>
    <s v="PO143049"/>
    <s v="GRN195959"/>
    <s v="340-1153-1"/>
    <s v="CONDUIT OUTDOOR EQUIPMENT RACK ASSY – SPEED SENSOR"/>
    <s v="Walsall WS6 7AL"/>
    <n v="77"/>
    <x v="2"/>
    <s v="Diesel"/>
    <n v="2.8489999999999999E-4"/>
  </r>
  <r>
    <s v="S022978"/>
    <x v="123"/>
    <s v="PO143048"/>
    <s v="GRN195960"/>
    <s v="340-1153-1"/>
    <s v="CONDUIT OUTDOOR EQUIPMENT RACK ASSY – SPEED SENSOR"/>
    <s v="Walsall WS6 7AL"/>
    <n v="77"/>
    <x v="2"/>
    <s v="Diesel"/>
    <n v="2.8489999999999999E-4"/>
  </r>
  <r>
    <s v="S022978"/>
    <x v="123"/>
    <s v="PO143047"/>
    <s v="GRN195961"/>
    <s v="340-1153-1"/>
    <s v="CONDUIT OUTDOOR EQUIPMENT RACK ASSY – SPEED SENSOR"/>
    <s v="Walsall WS6 7AL"/>
    <n v="77"/>
    <x v="2"/>
    <s v="Diesel"/>
    <n v="2.8489999999999999E-4"/>
  </r>
  <r>
    <s v="S022978"/>
    <x v="123"/>
    <s v="PO143037"/>
    <s v="GRN195962"/>
    <s v="340-1153-1"/>
    <s v="CONDUIT OUTDOOR EQUIPMENT RACK ASSY – SPEED SENSOR"/>
    <s v="Walsall WS6 7AL"/>
    <n v="77"/>
    <x v="2"/>
    <s v="Diesel"/>
    <n v="2.8489999999999999E-4"/>
  </r>
  <r>
    <s v="S026602"/>
    <x v="12"/>
    <s v="PO150340"/>
    <s v="GRN203426"/>
    <s v="11540-0247"/>
    <s v="FILTER AC AIR BARD"/>
    <s v="Watford WD24 7GG"/>
    <n v="302"/>
    <x v="2"/>
    <s v="Diesl"/>
    <n v="1.1173999999999999E-3"/>
  </r>
  <r>
    <s v="S022978"/>
    <x v="123"/>
    <s v="PO143036"/>
    <s v="GRN195964"/>
    <s v="340-1153-1"/>
    <s v="CONDUIT OUTDOOR EQUIPMENT RACK ASSY – SPEED SENSOR"/>
    <s v="Walsall WS6 7AL"/>
    <n v="77"/>
    <x v="2"/>
    <s v="Diesel"/>
    <n v="2.8489999999999999E-4"/>
  </r>
  <r>
    <s v="S026569"/>
    <x v="125"/>
    <s v="PO139199"/>
    <s v="GRN183674"/>
    <n v="101040567"/>
    <s v="GENERATOR 35KVA HI/LOW TEMP NON-EU EMISSIONS"/>
    <s v="Tunstall ST6 5GF"/>
    <n v="5.8"/>
    <x v="3"/>
    <s v="Diesel"/>
    <n v="5.8971500000000003E-3"/>
  </r>
  <r>
    <s v="S022978"/>
    <x v="123"/>
    <s v="PO143035"/>
    <s v="GRN195965"/>
    <s v="340-1153-1"/>
    <s v="CONDUIT OUTDOOR EQUIPMENT RACK ASSY – SPEED SENSOR"/>
    <s v="Walsall WS6 7AL"/>
    <n v="77"/>
    <x v="2"/>
    <s v="Diesel"/>
    <n v="2.8489999999999999E-4"/>
  </r>
  <r>
    <s v="S022978"/>
    <x v="123"/>
    <s v="PO143041"/>
    <s v="GRN195966"/>
    <s v="340-1153-1"/>
    <s v="CONDUIT OUTDOOR EQUIPMENT RACK ASSY – SPEED SENSOR"/>
    <s v="Walsall WS6 7AL"/>
    <n v="77"/>
    <x v="2"/>
    <s v="Diesel"/>
    <n v="2.8489999999999999E-4"/>
  </r>
  <r>
    <s v="S022978"/>
    <x v="123"/>
    <s v="PO143040"/>
    <s v="GRN195967"/>
    <s v="340-1153-1"/>
    <s v="CONDUIT OUTDOOR EQUIPMENT RACK ASSY – SPEED SENSOR"/>
    <s v="Walsall WS6 7AL"/>
    <n v="77"/>
    <x v="2"/>
    <s v="Diesel"/>
    <n v="2.8489999999999999E-4"/>
  </r>
  <r>
    <s v="S022978"/>
    <x v="123"/>
    <s v="PO143039"/>
    <s v="GRN195968"/>
    <s v="340-1153-1"/>
    <s v="CONDUIT OUTDOOR EQUIPMENT RACK ASSY – SPEED SENSOR"/>
    <s v="Walsall WS6 7AL"/>
    <n v="77"/>
    <x v="2"/>
    <s v="Diesel"/>
    <n v="2.8489999999999999E-4"/>
  </r>
  <r>
    <s v="S022978"/>
    <x v="123"/>
    <s v="PO143046"/>
    <s v="GRN195969"/>
    <s v="340-1153-1"/>
    <s v="CONDUIT OUTDOOR EQUIPMENT RACK ASSY – SPEED SENSOR"/>
    <s v="Walsall WS6 7AL"/>
    <n v="77"/>
    <x v="2"/>
    <s v="Diesel"/>
    <n v="2.8489999999999999E-4"/>
  </r>
  <r>
    <s v="S022978"/>
    <x v="123"/>
    <s v="PO143004"/>
    <s v="GRN195970"/>
    <s v="340-1153-1"/>
    <s v="CONDUIT OUTDOOR EQUIPMENT RACK ASSY – SPEED SENSOR"/>
    <s v="Walsall WS6 7AL"/>
    <n v="77"/>
    <x v="2"/>
    <s v="Diesel"/>
    <n v="2.8489999999999999E-4"/>
  </r>
  <r>
    <s v="S022978"/>
    <x v="123"/>
    <s v="PO143032"/>
    <s v="GRN195971"/>
    <s v="340-1153-1"/>
    <s v="CONDUIT OUTDOOR EQUIPMENT RACK ASSY – SPEED SENSOR"/>
    <s v="Walsall WS6 7AL"/>
    <n v="77"/>
    <x v="2"/>
    <s v="Diesel"/>
    <n v="2.8489999999999999E-4"/>
  </r>
  <r>
    <s v="S022978"/>
    <x v="123"/>
    <s v="PO143034"/>
    <s v="GRN195972"/>
    <s v="340-1153-1"/>
    <s v="CONDUIT OUTDOOR EQUIPMENT RACK ASSY – SPEED SENSOR"/>
    <s v="Walsall WS6 7AL"/>
    <n v="77"/>
    <x v="2"/>
    <s v="Diesel"/>
    <n v="2.8489999999999999E-4"/>
  </r>
  <r>
    <s v="S022978"/>
    <x v="123"/>
    <s v="PO143031"/>
    <s v="GRN195973"/>
    <s v="340-1153-1"/>
    <s v="CONDUIT OUTDOOR EQUIPMENT RACK ASSY – SPEED SENSOR"/>
    <s v="Walsall WS6 7AL"/>
    <n v="77"/>
    <x v="2"/>
    <s v="Diesel"/>
    <n v="2.8489999999999999E-4"/>
  </r>
  <r>
    <s v="S023222"/>
    <x v="11"/>
    <s v="PO143352"/>
    <s v="GRN203469"/>
    <n v="101027049"/>
    <s v="POWER CABLE PUR JACKET RKM52-10-RSM52 - 10M TURCK"/>
    <s v="Wickford SS11 8YT"/>
    <n v="390"/>
    <x v="2"/>
    <s v="Diesel"/>
    <n v="1.4430000000000001E-3"/>
  </r>
  <r>
    <s v="S025033"/>
    <x v="23"/>
    <s v="PO142817"/>
    <s v="GRN203470"/>
    <n v="101047544"/>
    <s v="10&quot; 54 WATT LED LIGHT BAR WITH DT CONNECTOR"/>
    <s v="Nantwich CW5 6DX"/>
    <n v="44.6"/>
    <x v="2"/>
    <s v="Diesel"/>
    <n v="1.6501999999999999E-4"/>
  </r>
  <r>
    <s v="S022978"/>
    <x v="123"/>
    <s v="PO143033"/>
    <s v="GRN195974"/>
    <s v="340-1153-1"/>
    <s v="CONDUIT OUTDOOR EQUIPMENT RACK ASSY – SPEED SENSOR"/>
    <s v="Walsall WS6 7AL"/>
    <n v="77"/>
    <x v="2"/>
    <s v="Diesel"/>
    <n v="2.8489999999999999E-4"/>
  </r>
  <r>
    <s v="S022978"/>
    <x v="123"/>
    <s v="PO142965"/>
    <s v="GRN195975"/>
    <s v="340-1153-1"/>
    <s v="CONDUIT OUTDOOR EQUIPMENT RACK ASSY – SPEED SENSOR"/>
    <s v="Walsall WS6 7AL"/>
    <n v="77"/>
    <x v="2"/>
    <s v="Diesel"/>
    <n v="2.8489999999999999E-4"/>
  </r>
  <r>
    <s v="S025033"/>
    <x v="23"/>
    <s v="PO150144"/>
    <s v="GRN203482"/>
    <s v="11701-2037"/>
    <s v="60W 4800 LUMEN SQUARE LED WORK LIGHT, 24V"/>
    <s v="Nantwich CW5 6DX"/>
    <n v="44.6"/>
    <x v="2"/>
    <s v="Diesel"/>
    <n v="1.6501999999999999E-4"/>
  </r>
  <r>
    <s v="S025033"/>
    <x v="23"/>
    <s v="PO150301"/>
    <s v="GRN203484"/>
    <s v="11701-2037"/>
    <s v="60W 4800 LUMEN SQUARE LED WORK LIGHT, 24V"/>
    <s v="Nantwich CW5 6DX"/>
    <n v="44.6"/>
    <x v="2"/>
    <s v="Diesel"/>
    <n v="1.6501999999999999E-4"/>
  </r>
  <r>
    <s v="S025033"/>
    <x v="23"/>
    <s v="PO150672"/>
    <s v="GRN203485"/>
    <s v="11701-2037"/>
    <s v="60W 4800 LUMEN SQUARE LED WORK LIGHT, 24V"/>
    <s v="Nantwich CW5 6DX"/>
    <n v="44.6"/>
    <x v="2"/>
    <s v="Diesel"/>
    <n v="1.6501999999999999E-4"/>
  </r>
  <r>
    <s v="S025033"/>
    <x v="23"/>
    <s v="PO149921"/>
    <s v="GRN203487"/>
    <s v="11701-2037"/>
    <s v="60W 4800 LUMEN SQUARE LED WORK LIGHT, 24V"/>
    <s v="Nantwich CW5 6DX"/>
    <n v="44.6"/>
    <x v="2"/>
    <s v="Diesel"/>
    <n v="1.6501999999999999E-4"/>
  </r>
  <r>
    <s v="S022978"/>
    <x v="123"/>
    <s v="PO143030"/>
    <s v="GRN195976"/>
    <s v="340-1153-1"/>
    <s v="CONDUIT OUTDOOR EQUIPMENT RACK ASSY – SPEED SENSOR"/>
    <s v="Walsall WS6 7AL"/>
    <n v="77"/>
    <x v="2"/>
    <s v="Diesel"/>
    <n v="2.8489999999999999E-4"/>
  </r>
  <r>
    <s v="S026569"/>
    <x v="125"/>
    <s v="PO139049"/>
    <s v="GRN183788"/>
    <n v="101044471"/>
    <s v="GENERATOR 27kVA HI/LOW TEMP NON-EU"/>
    <s v="Tunstall ST6 5GF"/>
    <n v="5.8"/>
    <x v="3"/>
    <s v="Diesel"/>
    <n v="5.8971500000000003E-3"/>
  </r>
  <r>
    <s v="S026429"/>
    <x v="55"/>
    <s v="PO143493"/>
    <s v="GRN203492"/>
    <s v="11701-1819"/>
    <s v="SILAC® - PLATFORM LINEAR ACCELERATOR (FROM 3MEV UP"/>
    <s v="35041 Marburg"/>
    <n v="1310"/>
    <x v="3"/>
    <s v="Diesel"/>
    <n v="0.13319425000000001"/>
  </r>
  <r>
    <s v="S002239"/>
    <x v="17"/>
    <s v="PO143492"/>
    <s v="GRN202118"/>
    <s v="11701-3062"/>
    <s v="VAREX MI6 SSM LINAC (40:30 HE:LE) WITH CABSCAN"/>
    <s v="UT 84104"/>
    <n v="4725"/>
    <x v="4"/>
    <s v="Aviation"/>
    <n v="18.279100224000004"/>
  </r>
  <r>
    <s v="S002239"/>
    <x v="17"/>
    <s v="PO143492"/>
    <s v="GRN202139"/>
    <s v="11701-3062"/>
    <s v="VAREX MI6 SSM LINAC (40:30 HE:LE) WITH CABSCAN"/>
    <s v="UT 84104"/>
    <n v="4725"/>
    <x v="4"/>
    <s v="Aviation"/>
    <n v="18.279100224000004"/>
  </r>
  <r>
    <s v="S022978"/>
    <x v="123"/>
    <s v="PO144769"/>
    <s v="GRN195977"/>
    <s v="340-1153-1"/>
    <s v="CONDUIT OUTDOOR EQUIPMENT RACK ASSY – SPEED SENSOR"/>
    <s v="Walsall WS6 7AL"/>
    <n v="77"/>
    <x v="2"/>
    <s v="Diesel"/>
    <n v="2.8489999999999999E-4"/>
  </r>
  <r>
    <s v="S022978"/>
    <x v="123"/>
    <s v="PO143047"/>
    <s v="GRN195978"/>
    <s v="340-1071-1"/>
    <s v="CONDUIT OUTDOOR EQUIPMENT RACK ASSY – JUNCTION BOX"/>
    <s v="Walsall WS6 7AL"/>
    <n v="77"/>
    <x v="2"/>
    <s v="Diesel"/>
    <n v="2.8489999999999999E-4"/>
  </r>
  <r>
    <s v="S022978"/>
    <x v="123"/>
    <s v="PO143041"/>
    <s v="GRN195979"/>
    <s v="340-1071-1"/>
    <s v="CONDUIT OUTDOOR EQUIPMENT RACK ASSY – JUNCTION BOX"/>
    <s v="Walsall WS6 7AL"/>
    <n v="77"/>
    <x v="2"/>
    <s v="Diesel"/>
    <n v="2.8489999999999999E-4"/>
  </r>
  <r>
    <s v="S022978"/>
    <x v="123"/>
    <s v="PO143040"/>
    <s v="GRN195994"/>
    <s v="340-1071-1"/>
    <s v="CONDUIT OUTDOOR EQUIPMENT RACK ASSY – JUNCTION BOX"/>
    <s v="Walsall WS6 7AL"/>
    <n v="77"/>
    <x v="2"/>
    <s v="Diesel"/>
    <n v="2.8489999999999999E-4"/>
  </r>
  <r>
    <s v="S022978"/>
    <x v="123"/>
    <s v="PO143039"/>
    <s v="GRN195996"/>
    <s v="340-1071-1"/>
    <s v="CONDUIT OUTDOOR EQUIPMENT RACK ASSY – JUNCTION BOX"/>
    <s v="Walsall WS6 7AL"/>
    <n v="77"/>
    <x v="2"/>
    <s v="Diesel"/>
    <n v="2.8489999999999999E-4"/>
  </r>
  <r>
    <s v="S001121"/>
    <x v="5"/>
    <s v="PO143683"/>
    <s v="GRN203505"/>
    <n v="13204807"/>
    <s v="RSLINX CLASSIC SINGLE NODE"/>
    <s v="Salford M5 4BE"/>
    <n v="103.6"/>
    <x v="2"/>
    <s v="Diesel"/>
    <n v="3.8331999999999998E-4"/>
  </r>
  <r>
    <s v="S025431"/>
    <x v="0"/>
    <s v="PO150239"/>
    <s v="GRN203508"/>
    <s v="331-1359-1"/>
    <s v="ASSY STEPPER MOTOR DRIVER PCB"/>
    <s v="Boston Massachusetts"/>
    <n v="3154"/>
    <x v="0"/>
    <s v="Crude"/>
    <n v="1.0118031999999999E-2"/>
  </r>
  <r>
    <s v="S022978"/>
    <x v="123"/>
    <s v="PO143046"/>
    <s v="GRN195998"/>
    <s v="340-1071-1"/>
    <s v="CONDUIT OUTDOOR EQUIPMENT RACK ASSY – JUNCTION BOX"/>
    <s v="Walsall WS6 7AL"/>
    <n v="77"/>
    <x v="2"/>
    <s v="Diesel"/>
    <n v="2.8489999999999999E-4"/>
  </r>
  <r>
    <s v="S025431"/>
    <x v="0"/>
    <s v="PO151488"/>
    <s v="GRN203515"/>
    <s v="255-1740-1"/>
    <s v="XRAY TUBE 225KV TITANIUM WINDOW UNSHIELDED"/>
    <s v="Boston Massachusetts"/>
    <n v="3154"/>
    <x v="0"/>
    <s v="Crude"/>
    <n v="2.5295079999999999"/>
  </r>
  <r>
    <s v="S022978"/>
    <x v="123"/>
    <s v="PO143037"/>
    <s v="GRN195999"/>
    <s v="340-1071-1"/>
    <s v="CONDUIT OUTDOOR EQUIPMENT RACK ASSY – JUNCTION BOX"/>
    <s v="Walsall WS6 7AL"/>
    <n v="77"/>
    <x v="2"/>
    <s v="Diesel"/>
    <n v="2.8489999999999999E-4"/>
  </r>
  <r>
    <s v="S022978"/>
    <x v="123"/>
    <s v="PO143036"/>
    <s v="GRN196001"/>
    <s v="340-1071-1"/>
    <s v="CONDUIT OUTDOOR EQUIPMENT RACK ASSY – JUNCTION BOX"/>
    <s v="Walsall WS6 7AL"/>
    <n v="77"/>
    <x v="2"/>
    <s v="Diesel"/>
    <n v="2.8489999999999999E-4"/>
  </r>
  <r>
    <s v="S022978"/>
    <x v="123"/>
    <s v="PO143035"/>
    <s v="GRN196004"/>
    <s v="340-1071-1"/>
    <s v="CONDUIT OUTDOOR EQUIPMENT RACK ASSY – JUNCTION BOX"/>
    <s v="Walsall WS6 7AL"/>
    <n v="77"/>
    <x v="2"/>
    <s v="Diesel"/>
    <n v="2.8489999999999999E-4"/>
  </r>
  <r>
    <s v="S022978"/>
    <x v="123"/>
    <s v="PO143004"/>
    <s v="GRN196005"/>
    <s v="340-1071-1"/>
    <s v="CONDUIT OUTDOOR EQUIPMENT RACK ASSY – JUNCTION BOX"/>
    <s v="Walsall WS6 7AL"/>
    <n v="77"/>
    <x v="2"/>
    <s v="Diesel"/>
    <n v="2.8489999999999999E-4"/>
  </r>
  <r>
    <s v="S022978"/>
    <x v="123"/>
    <s v="PO143032"/>
    <s v="GRN196006"/>
    <s v="340-1071-1"/>
    <s v="CONDUIT OUTDOOR EQUIPMENT RACK ASSY – JUNCTION BOX"/>
    <s v="Walsall WS6 7AL"/>
    <n v="77"/>
    <x v="2"/>
    <s v="Diesel"/>
    <n v="2.8489999999999999E-4"/>
  </r>
  <r>
    <s v="S022978"/>
    <x v="123"/>
    <s v="PO143031"/>
    <s v="GRN196007"/>
    <s v="340-1071-1"/>
    <s v="CONDUIT OUTDOOR EQUIPMENT RACK ASSY – JUNCTION BOX"/>
    <s v="Walsall WS6 7AL"/>
    <n v="77"/>
    <x v="2"/>
    <s v="Diesel"/>
    <n v="2.8489999999999999E-4"/>
  </r>
  <r>
    <s v="S022978"/>
    <x v="123"/>
    <s v="PO143033"/>
    <s v="GRN196008"/>
    <s v="340-1071-1"/>
    <s v="CONDUIT OUTDOOR EQUIPMENT RACK ASSY – JUNCTION BOX"/>
    <s v="Walsall WS6 7AL"/>
    <n v="77"/>
    <x v="2"/>
    <s v="Diesel"/>
    <n v="2.8489999999999999E-4"/>
  </r>
  <r>
    <s v="S022978"/>
    <x v="123"/>
    <s v="PO142965"/>
    <s v="GRN196009"/>
    <s v="340-1071-1"/>
    <s v="CONDUIT OUTDOOR EQUIPMENT RACK ASSY – JUNCTION BOX"/>
    <s v="Walsall WS6 7AL"/>
    <n v="77"/>
    <x v="2"/>
    <s v="Diesel"/>
    <n v="2.8489999999999999E-4"/>
  </r>
  <r>
    <s v="S022978"/>
    <x v="123"/>
    <s v="PO143030"/>
    <s v="GRN196010"/>
    <s v="340-1071-1"/>
    <s v="CONDUIT OUTDOOR EQUIPMENT RACK ASSY – JUNCTION BOX"/>
    <s v="Walsall WS6 7AL"/>
    <n v="77"/>
    <x v="2"/>
    <s v="Diesel"/>
    <n v="2.8489999999999999E-4"/>
  </r>
  <r>
    <s v="S022978"/>
    <x v="123"/>
    <s v="PO144948"/>
    <s v="GRN196014"/>
    <s v="340-1041-1"/>
    <s v="JUNCTION BOX TUNNEL"/>
    <s v="Walsall WS6 7AL"/>
    <n v="77"/>
    <x v="2"/>
    <s v="Diesel"/>
    <n v="2.8489999999999999E-4"/>
  </r>
  <r>
    <s v="S001571"/>
    <x v="10"/>
    <s v="PO148017"/>
    <s v="GRN203549"/>
    <n v="1"/>
    <s v="freight inwards"/>
    <s v="St Albans AL1 5BN"/>
    <n v="298"/>
    <x v="2"/>
    <s v="Diesel"/>
    <n v="1.1026E-3"/>
  </r>
  <r>
    <s v="S022978"/>
    <x v="123"/>
    <s v="PO144947"/>
    <s v="GRN196015"/>
    <s v="340-1041-1"/>
    <s v="JUNCTION BOX TUNNEL"/>
    <s v="Walsall WS6 7AL"/>
    <n v="77"/>
    <x v="2"/>
    <s v="Diesel"/>
    <n v="2.8489999999999999E-4"/>
  </r>
  <r>
    <s v="S022978"/>
    <x v="123"/>
    <s v="PO144946"/>
    <s v="GRN196016"/>
    <s v="340-1041-1"/>
    <s v="JUNCTION BOX TUNNEL"/>
    <s v="Walsall WS6 7AL"/>
    <n v="77"/>
    <x v="2"/>
    <s v="Diesel"/>
    <n v="2.8489999999999999E-4"/>
  </r>
  <r>
    <s v="S022978"/>
    <x v="123"/>
    <s v="PO144945"/>
    <s v="GRN196017"/>
    <s v="340-1041-1"/>
    <s v="JUNCTION BOX TUNNEL"/>
    <s v="Walsall WS6 7AL"/>
    <n v="77"/>
    <x v="2"/>
    <s v="Diesel"/>
    <n v="2.8489999999999999E-4"/>
  </r>
  <r>
    <s v="S022978"/>
    <x v="123"/>
    <s v="PO144944"/>
    <s v="GRN196018"/>
    <s v="340-1041-1"/>
    <s v="JUNCTION BOX TUNNEL"/>
    <s v="Walsall WS6 7AL"/>
    <n v="77"/>
    <x v="2"/>
    <s v="Diesel"/>
    <n v="2.8489999999999999E-4"/>
  </r>
  <r>
    <s v="S022978"/>
    <x v="123"/>
    <s v="PO144943"/>
    <s v="GRN196019"/>
    <s v="340-1041-1"/>
    <s v="JUNCTION BOX TUNNEL"/>
    <s v="Walsall WS6 7AL"/>
    <n v="77"/>
    <x v="2"/>
    <s v="Diesel"/>
    <n v="2.8489999999999999E-4"/>
  </r>
  <r>
    <s v="S022978"/>
    <x v="123"/>
    <s v="PO144942"/>
    <s v="GRN196020"/>
    <s v="340-1041-1"/>
    <s v="JUNCTION BOX TUNNEL"/>
    <s v="Walsall WS6 7AL"/>
    <n v="77"/>
    <x v="2"/>
    <s v="Diesel"/>
    <n v="2.8489999999999999E-4"/>
  </r>
  <r>
    <s v="S022978"/>
    <x v="123"/>
    <s v="PO144923"/>
    <s v="GRN196021"/>
    <s v="340-1041-1"/>
    <s v="JUNCTION BOX TUNNEL"/>
    <s v="Walsall WS6 7AL"/>
    <n v="77"/>
    <x v="2"/>
    <s v="Diesel"/>
    <n v="2.8489999999999999E-4"/>
  </r>
  <r>
    <s v="S022978"/>
    <x v="123"/>
    <s v="PO144935"/>
    <s v="GRN196023"/>
    <s v="340-1041-1"/>
    <s v="JUNCTION BOX TUNNEL"/>
    <s v="Walsall WS6 7AL"/>
    <n v="77"/>
    <x v="2"/>
    <s v="Diesel"/>
    <n v="2.8489999999999999E-4"/>
  </r>
  <r>
    <s v="S022670"/>
    <x v="26"/>
    <s v="PO146630"/>
    <s v="GRN203574"/>
    <n v="85212336"/>
    <s v="M24 X 180 R-XPT THROUGHBOLT"/>
    <s v="Congleton CW12 1HR"/>
    <n v="12.8"/>
    <x v="2"/>
    <s v="Diesel"/>
    <n v="4.7360000000000001E-5"/>
  </r>
  <r>
    <s v="S022978"/>
    <x v="123"/>
    <s v="PO144934"/>
    <s v="GRN196025"/>
    <s v="340-1041-1"/>
    <s v="JUNCTION BOX TUNNEL"/>
    <s v="Walsall WS6 7AL"/>
    <n v="77"/>
    <x v="2"/>
    <s v="Diesel"/>
    <n v="2.8489999999999999E-4"/>
  </r>
  <r>
    <s v="S022978"/>
    <x v="123"/>
    <s v="PO144953"/>
    <s v="GRN196026"/>
    <s v="340-1072-1"/>
    <s v="CONDUIT JUNCTION BOX SOURCE SIDE – JUNCTION BOX DE"/>
    <s v="Walsall WS6 7AL"/>
    <n v="77"/>
    <x v="2"/>
    <s v="Diesel"/>
    <n v="2.8489999999999999E-4"/>
  </r>
  <r>
    <s v="S022978"/>
    <x v="123"/>
    <s v="PO144952"/>
    <s v="GRN196027"/>
    <s v="340-1072-1"/>
    <s v="CONDUIT JUNCTION BOX SOURCE SIDE – JUNCTION BOX DE"/>
    <s v="Walsall WS6 7AL"/>
    <n v="77"/>
    <x v="2"/>
    <s v="Diesel"/>
    <n v="2.8489999999999999E-4"/>
  </r>
  <r>
    <s v="S023222"/>
    <x v="11"/>
    <s v="PO143744"/>
    <s v="GRN203579"/>
    <s v="11700-5343"/>
    <s v="CABLE 0.9 METER RJ45S TO RJ45S CAT5E"/>
    <s v="Wickford SS11 8YT"/>
    <n v="390"/>
    <x v="2"/>
    <s v="Diesel"/>
    <n v="1.4430000000000001E-3"/>
  </r>
  <r>
    <s v="S023222"/>
    <x v="11"/>
    <s v="PO145672"/>
    <s v="GRN203581"/>
    <s v="11700-5343"/>
    <s v="CABLE 0.9 METER RJ45S TO RJ45S CAT5E"/>
    <s v="Wickford SS11 8YT"/>
    <n v="390"/>
    <x v="2"/>
    <s v="Diesel"/>
    <n v="1.4430000000000001E-3"/>
  </r>
  <r>
    <s v="S023222"/>
    <x v="11"/>
    <s v="PO150536"/>
    <s v="GRN203582"/>
    <s v="11700-5343"/>
    <s v="CABLE 0.9 METER RJ45S TO RJ45S CAT5E"/>
    <s v="Wickford SS11 8YT"/>
    <n v="390"/>
    <x v="2"/>
    <s v="Diesel"/>
    <n v="1.4430000000000001E-3"/>
  </r>
  <r>
    <s v="S022767"/>
    <x v="2"/>
    <s v="PO151384"/>
    <s v="GRN203583"/>
    <n v="30202403"/>
    <s v="FLEXIBLE BATTERY CABLE 25mm - BLACK LEYLAND AUTO W"/>
    <s v="Huddersfield HD1 3ES"/>
    <n v="180"/>
    <x v="2"/>
    <s v="Diesel"/>
    <n v="6.6599999999999993E-4"/>
  </r>
  <r>
    <s v="S023222"/>
    <x v="11"/>
    <s v="PO150536"/>
    <s v="GRN203584"/>
    <s v="11700-0736"/>
    <s v="BANNER SSA-EB1P-02ED1Q4 E-STOP SWITCH"/>
    <s v="Wickford SS11 8YT"/>
    <n v="390"/>
    <x v="2"/>
    <s v="Diesel"/>
    <n v="1.4430000000000001E-3"/>
  </r>
  <r>
    <s v="S022978"/>
    <x v="123"/>
    <s v="PO144951"/>
    <s v="GRN196028"/>
    <s v="340-1072-1"/>
    <s v="CONDUIT JUNCTION BOX SOURCE SIDE – JUNCTION BOX DE"/>
    <s v="Walsall WS6 7AL"/>
    <n v="77"/>
    <x v="2"/>
    <s v="Diesel"/>
    <n v="2.8489999999999999E-4"/>
  </r>
  <r>
    <s v="S023222"/>
    <x v="11"/>
    <s v="PO149920"/>
    <s v="GRN203587"/>
    <s v="11700-5431"/>
    <s v="CABLE 5 PIN UNSHLD 4 METER"/>
    <s v="Wickford SS11 8YT"/>
    <n v="390"/>
    <x v="2"/>
    <s v="Diesel"/>
    <n v="1.4430000000000001E-3"/>
  </r>
  <r>
    <s v="S023222"/>
    <x v="11"/>
    <s v="PO148603"/>
    <s v="GRN203588"/>
    <s v="11700-5430"/>
    <s v="CABLE 4 PIN PANEL MOUNT SHLD 4 METER"/>
    <s v="Wickford SS11 8YT"/>
    <n v="390"/>
    <x v="2"/>
    <s v="Diesel"/>
    <n v="1.4430000000000001E-3"/>
  </r>
  <r>
    <s v="S023375"/>
    <x v="13"/>
    <s v="PO149764"/>
    <s v="GRN203591"/>
    <s v="255-1740-1"/>
    <s v="XRAY TUBE 225KV TITANIUM WINDOW UNSHIELDED"/>
    <s v="Boston Massachusetts"/>
    <n v="3154"/>
    <x v="0"/>
    <s v="Crude"/>
    <n v="2.5295079999999999"/>
  </r>
  <r>
    <s v="S022978"/>
    <x v="123"/>
    <s v="PO144950"/>
    <s v="GRN196029"/>
    <s v="340-1072-1"/>
    <s v="CONDUIT JUNCTION BOX SOURCE SIDE – JUNCTION BOX DE"/>
    <s v="Walsall WS6 7AL"/>
    <n v="77"/>
    <x v="2"/>
    <s v="Diesel"/>
    <n v="2.8489999999999999E-4"/>
  </r>
  <r>
    <s v="S022978"/>
    <x v="123"/>
    <s v="PO144949"/>
    <s v="GRN196031"/>
    <s v="340-1072-1"/>
    <s v="CONDUIT JUNCTION BOX SOURCE SIDE – JUNCTION BOX DE"/>
    <s v="Walsall WS6 7AL"/>
    <n v="77"/>
    <x v="2"/>
    <s v="Diesel"/>
    <n v="2.8489999999999999E-4"/>
  </r>
  <r>
    <s v="S022978"/>
    <x v="123"/>
    <s v="PO144948"/>
    <s v="GRN196033"/>
    <s v="340-1072-1"/>
    <s v="CONDUIT JUNCTION BOX SOURCE SIDE – JUNCTION BOX DE"/>
    <s v="Walsall WS6 7AL"/>
    <n v="77"/>
    <x v="2"/>
    <s v="Diesel"/>
    <n v="2.8489999999999999E-4"/>
  </r>
  <r>
    <s v="S022978"/>
    <x v="123"/>
    <s v="PO144947"/>
    <s v="GRN196034"/>
    <s v="340-1072-1"/>
    <s v="CONDUIT JUNCTION BOX SOURCE SIDE – JUNCTION BOX DE"/>
    <s v="Walsall WS6 7AL"/>
    <n v="77"/>
    <x v="2"/>
    <s v="Diesel"/>
    <n v="2.8489999999999999E-4"/>
  </r>
  <r>
    <s v="S022978"/>
    <x v="123"/>
    <s v="PO144946"/>
    <s v="GRN196035"/>
    <s v="340-1072-1"/>
    <s v="CONDUIT JUNCTION BOX SOURCE SIDE – JUNCTION BOX DE"/>
    <s v="Walsall WS6 7AL"/>
    <n v="77"/>
    <x v="2"/>
    <s v="Diesel"/>
    <n v="2.8489999999999999E-4"/>
  </r>
  <r>
    <s v="S022978"/>
    <x v="123"/>
    <s v="PO144945"/>
    <s v="GRN196036"/>
    <s v="340-1072-1"/>
    <s v="CONDUIT JUNCTION BOX SOURCE SIDE – JUNCTION BOX DE"/>
    <s v="Walsall WS6 7AL"/>
    <n v="77"/>
    <x v="2"/>
    <s v="Diesel"/>
    <n v="2.8489999999999999E-4"/>
  </r>
  <r>
    <s v="S022978"/>
    <x v="123"/>
    <s v="PO144944"/>
    <s v="GRN196037"/>
    <s v="340-1072-1"/>
    <s v="CONDUIT JUNCTION BOX SOURCE SIDE – JUNCTION BOX DE"/>
    <s v="Walsall WS6 7AL"/>
    <n v="77"/>
    <x v="2"/>
    <s v="Diesel"/>
    <n v="2.8489999999999999E-4"/>
  </r>
  <r>
    <s v="S026569"/>
    <x v="125"/>
    <s v="PO143407"/>
    <s v="GRN184092"/>
    <n v="101046025"/>
    <s v="TRANSFER SWITCH PANEL 100A LOAD"/>
    <s v="Tunstall ST6 5GF"/>
    <n v="5.8"/>
    <x v="3"/>
    <s v="Diesel"/>
    <n v="5.8971500000000003E-3"/>
  </r>
  <r>
    <s v="S022978"/>
    <x v="123"/>
    <s v="PO144943"/>
    <s v="GRN196038"/>
    <s v="340-1072-1"/>
    <s v="CONDUIT JUNCTION BOX SOURCE SIDE – JUNCTION BOX DE"/>
    <s v="Walsall WS6 7AL"/>
    <n v="77"/>
    <x v="2"/>
    <s v="Diesel"/>
    <n v="2.8489999999999999E-4"/>
  </r>
  <r>
    <s v="S022978"/>
    <x v="123"/>
    <s v="PO144942"/>
    <s v="GRN196039"/>
    <s v="340-1072-1"/>
    <s v="CONDUIT JUNCTION BOX SOURCE SIDE – JUNCTION BOX DE"/>
    <s v="Walsall WS6 7AL"/>
    <n v="77"/>
    <x v="2"/>
    <s v="Diesel"/>
    <n v="2.8489999999999999E-4"/>
  </r>
  <r>
    <s v="S022978"/>
    <x v="123"/>
    <s v="PO144941"/>
    <s v="GRN196041"/>
    <s v="340-1072-1"/>
    <s v="CONDUIT JUNCTION BOX SOURCE SIDE – JUNCTION BOX DE"/>
    <s v="Walsall WS6 7AL"/>
    <n v="77"/>
    <x v="2"/>
    <s v="Diesel"/>
    <n v="2.8489999999999999E-4"/>
  </r>
  <r>
    <s v="S022978"/>
    <x v="123"/>
    <s v="PO144940"/>
    <s v="GRN196043"/>
    <s v="340-1072-1"/>
    <s v="CONDUIT JUNCTION BOX SOURCE SIDE – JUNCTION BOX DE"/>
    <s v="Walsall WS6 7AL"/>
    <n v="77"/>
    <x v="2"/>
    <s v="Diesel"/>
    <n v="2.8489999999999999E-4"/>
  </r>
  <r>
    <s v="S022978"/>
    <x v="123"/>
    <s v="PO144939"/>
    <s v="GRN196044"/>
    <s v="340-1072-1"/>
    <s v="CONDUIT JUNCTION BOX SOURCE SIDE – JUNCTION BOX DE"/>
    <s v="Walsall WS6 7AL"/>
    <n v="77"/>
    <x v="2"/>
    <s v="Diesel"/>
    <n v="2.8489999999999999E-4"/>
  </r>
  <r>
    <s v="S022767"/>
    <x v="2"/>
    <s v="PO149070"/>
    <s v="GRN203609"/>
    <n v="30202403"/>
    <s v="FLEXIBLE BATTERY CABLE 25mm - BLACK LEYLAND AUTO W"/>
    <s v="Huddersfield HD1 3ES"/>
    <n v="180"/>
    <x v="2"/>
    <s v="Diesel"/>
    <n v="6.6599999999999993E-4"/>
  </r>
  <r>
    <s v="S022978"/>
    <x v="123"/>
    <s v="PO143030"/>
    <s v="GRN196447"/>
    <s v="340-1011-1"/>
    <s v="SITE CONFIGURABLE ENCLOSURE WITH AC"/>
    <s v="Walsall WS6 7AL"/>
    <n v="77"/>
    <x v="2"/>
    <s v="Diesel"/>
    <n v="2.8489999999999999E-4"/>
  </r>
  <r>
    <s v="S024744"/>
    <x v="25"/>
    <s v="PO148792"/>
    <s v="GRN203611"/>
    <n v="101040789"/>
    <s v="PERSONNEL DOOR - INNER PANEL 21mm THICK"/>
    <s v="Huddersfield HD7 5JN"/>
    <n v="104.8"/>
    <x v="1"/>
    <s v="Diesel"/>
    <n v="3.8775999999999998E-2"/>
  </r>
  <r>
    <s v="S022978"/>
    <x v="123"/>
    <s v="PO142965"/>
    <s v="GRN196454"/>
    <s v="340-1031-1"/>
    <s v="OUTDOOR EQUIPMENT RACK ASSY"/>
    <s v="Walsall WS6 7AL"/>
    <n v="77"/>
    <x v="2"/>
    <s v="Diesel"/>
    <n v="2.8489999999999999E-4"/>
  </r>
  <r>
    <s v="S024744"/>
    <x v="25"/>
    <s v="PO148889"/>
    <s v="GRN203613"/>
    <n v="101040790"/>
    <s v="PERSONNEL DOOR - INNER PANEL 9mm THICK"/>
    <s v="Huddersfield HD7 5JN"/>
    <n v="104.8"/>
    <x v="1"/>
    <s v="Diesel"/>
    <n v="3.8775999999999998E-2"/>
  </r>
  <r>
    <s v="S022978"/>
    <x v="123"/>
    <s v="PO143004"/>
    <s v="GRN196455"/>
    <s v="340-1031-1"/>
    <s v="OUTDOOR EQUIPMENT RACK ASSY"/>
    <s v="Walsall WS6 7AL"/>
    <n v="77"/>
    <x v="2"/>
    <s v="Diesel"/>
    <n v="2.8489999999999999E-4"/>
  </r>
  <r>
    <s v="S022978"/>
    <x v="123"/>
    <s v="PO143033"/>
    <s v="GRN196457"/>
    <s v="340-1031-1"/>
    <s v="OUTDOOR EQUIPMENT RACK ASSY"/>
    <s v="Walsall WS6 7AL"/>
    <n v="77"/>
    <x v="2"/>
    <s v="Diesel"/>
    <n v="2.8489999999999999E-4"/>
  </r>
  <r>
    <s v="S022978"/>
    <x v="123"/>
    <s v="PO143031"/>
    <s v="GRN196458"/>
    <s v="340-1031-1"/>
    <s v="OUTDOOR EQUIPMENT RACK ASSY"/>
    <s v="Walsall WS6 7AL"/>
    <n v="77"/>
    <x v="2"/>
    <s v="Diesel"/>
    <n v="2.8489999999999999E-4"/>
  </r>
  <r>
    <s v="S022978"/>
    <x v="123"/>
    <s v="PO143032"/>
    <s v="GRN196459"/>
    <s v="340-1031-1"/>
    <s v="OUTDOOR EQUIPMENT RACK ASSY"/>
    <s v="Walsall WS6 7AL"/>
    <n v="77"/>
    <x v="2"/>
    <s v="Diesel"/>
    <n v="2.8489999999999999E-4"/>
  </r>
  <r>
    <s v="S001121"/>
    <x v="5"/>
    <s v="PO143187"/>
    <s v="GRN203621"/>
    <n v="13204807"/>
    <s v="RSLINX CLASSIC SINGLE NODE"/>
    <s v="Salford M5 4BE"/>
    <n v="103.6"/>
    <x v="2"/>
    <s v="Diesel"/>
    <n v="3.8331999999999998E-4"/>
  </r>
  <r>
    <s v="S022978"/>
    <x v="123"/>
    <s v="PO144774"/>
    <s v="GRN196476"/>
    <s v="340-1011-1"/>
    <s v="SITE CONFIGURABLE ENCLOSURE WITH AC"/>
    <s v="Walsall WS6 7AL"/>
    <n v="77"/>
    <x v="2"/>
    <s v="Diesel"/>
    <n v="2.8489999999999999E-4"/>
  </r>
  <r>
    <s v="S022978"/>
    <x v="123"/>
    <s v="PO143041"/>
    <s v="GRN196477"/>
    <s v="340-1011-1"/>
    <s v="SITE CONFIGURABLE ENCLOSURE WITH AC"/>
    <s v="Walsall WS6 7AL"/>
    <n v="77"/>
    <x v="2"/>
    <s v="Diesel"/>
    <n v="2.8489999999999999E-4"/>
  </r>
  <r>
    <s v="S022978"/>
    <x v="123"/>
    <s v="PO143048"/>
    <s v="GRN196478"/>
    <s v="340-1011-1"/>
    <s v="SITE CONFIGURABLE ENCLOSURE WITH AC"/>
    <s v="Walsall WS6 7AL"/>
    <n v="77"/>
    <x v="2"/>
    <s v="Diesel"/>
    <n v="2.8489999999999999E-4"/>
  </r>
  <r>
    <s v="S022978"/>
    <x v="123"/>
    <s v="PO143047"/>
    <s v="GRN196479"/>
    <s v="340-1031-1"/>
    <s v="OUTDOOR EQUIPMENT RACK ASSY"/>
    <s v="Walsall WS6 7AL"/>
    <n v="77"/>
    <x v="2"/>
    <s v="Diesel"/>
    <n v="2.8489999999999999E-4"/>
  </r>
  <r>
    <s v="S022978"/>
    <x v="123"/>
    <s v="PO143039"/>
    <s v="GRN196481"/>
    <s v="340-1031-1"/>
    <s v="OUTDOOR EQUIPMENT RACK ASSY"/>
    <s v="Walsall WS6 7AL"/>
    <n v="77"/>
    <x v="2"/>
    <s v="Diesel"/>
    <n v="2.8489999999999999E-4"/>
  </r>
  <r>
    <s v="S022978"/>
    <x v="123"/>
    <s v="PO143037"/>
    <s v="GRN196482"/>
    <s v="340-1031-1"/>
    <s v="OUTDOOR EQUIPMENT RACK ASSY"/>
    <s v="Walsall WS6 7AL"/>
    <n v="77"/>
    <x v="2"/>
    <s v="Diesel"/>
    <n v="2.8489999999999999E-4"/>
  </r>
  <r>
    <s v="S022978"/>
    <x v="123"/>
    <s v="PO143036"/>
    <s v="GRN196483"/>
    <s v="340-1031-1"/>
    <s v="OUTDOOR EQUIPMENT RACK ASSY"/>
    <s v="Walsall WS6 7AL"/>
    <n v="77"/>
    <x v="2"/>
    <s v="Diesel"/>
    <n v="2.8489999999999999E-4"/>
  </r>
  <r>
    <s v="S022978"/>
    <x v="123"/>
    <s v="PO143035"/>
    <s v="GRN196484"/>
    <s v="340-1031-1"/>
    <s v="OUTDOOR EQUIPMENT RACK ASSY"/>
    <s v="Walsall WS6 7AL"/>
    <n v="77"/>
    <x v="2"/>
    <s v="Diesel"/>
    <n v="2.8489999999999999E-4"/>
  </r>
  <r>
    <s v="S022978"/>
    <x v="123"/>
    <s v="PO143038"/>
    <s v="GRN196490"/>
    <s v="340-1031-1"/>
    <s v="OUTDOOR EQUIPMENT RACK ASSY"/>
    <s v="Walsall WS6 7AL"/>
    <n v="77"/>
    <x v="2"/>
    <s v="Diesel"/>
    <n v="2.8489999999999999E-4"/>
  </r>
  <r>
    <s v="S025033"/>
    <x v="23"/>
    <s v="PO150466"/>
    <s v="GRN203647"/>
    <n v="101045600"/>
    <s v="DEUTSCH 2 PINS AND MALE CONNECTOR"/>
    <s v="Nantwich CW5 6DX"/>
    <n v="44.6"/>
    <x v="2"/>
    <s v="Diesel"/>
    <n v="1.6501999999999999E-4"/>
  </r>
  <r>
    <s v="S002239"/>
    <x v="17"/>
    <s v="PO143492"/>
    <s v="GRN202744"/>
    <s v="11701-3062"/>
    <s v="VAREX MI6 SSM LINAC (40:30 HE:LE) WITH CABSCAN"/>
    <s v="UT 84104"/>
    <n v="4725"/>
    <x v="4"/>
    <s v="Aviation"/>
    <n v="18.279100224000004"/>
  </r>
  <r>
    <s v="S025431"/>
    <x v="0"/>
    <s v="PO143366"/>
    <s v="GRN203661"/>
    <s v="340-1381-1"/>
    <s v="ASSY PWR DIST PNL - 480V OPTION KIT"/>
    <s v="Boston Massachusetts"/>
    <n v="3154"/>
    <x v="0"/>
    <s v="Crude"/>
    <n v="2.5295079999999999"/>
  </r>
  <r>
    <s v="S022978"/>
    <x v="123"/>
    <s v="PO143041"/>
    <s v="GRN196491"/>
    <s v="340-1031-1"/>
    <s v="OUTDOOR EQUIPMENT RACK ASSY"/>
    <s v="Walsall WS6 7AL"/>
    <n v="77"/>
    <x v="2"/>
    <s v="Diesel"/>
    <n v="2.8489999999999999E-4"/>
  </r>
  <r>
    <s v="S025431"/>
    <x v="0"/>
    <s v="PO151202"/>
    <s v="GRN203668"/>
    <s v="11701-3817"/>
    <s v="RADIATOR, LSS, RS-7899 (710A)"/>
    <s v="Boston Massachusetts"/>
    <n v="3154"/>
    <x v="0"/>
    <s v="Crude"/>
    <n v="2.5295079999999999"/>
  </r>
  <r>
    <s v="S022978"/>
    <x v="123"/>
    <s v="PO143034"/>
    <s v="GRN196492"/>
    <s v="340-1031-1"/>
    <s v="OUTDOOR EQUIPMENT RACK ASSY"/>
    <s v="Walsall WS6 7AL"/>
    <n v="77"/>
    <x v="2"/>
    <s v="Diesel"/>
    <n v="2.8489999999999999E-4"/>
  </r>
  <r>
    <s v="S022978"/>
    <x v="123"/>
    <s v="PO143040"/>
    <s v="GRN196493"/>
    <s v="340-1031-1"/>
    <s v="OUTDOOR EQUIPMENT RACK ASSY"/>
    <s v="Walsall WS6 7AL"/>
    <n v="77"/>
    <x v="2"/>
    <s v="Diesel"/>
    <n v="2.8489999999999999E-4"/>
  </r>
  <r>
    <s v="S022978"/>
    <x v="123"/>
    <s v="PO144767"/>
    <s v="GRN196546"/>
    <s v="340-1042-1"/>
    <s v="JUNCTION BOX DETECTOR SIDE"/>
    <s v="Walsall WS6 7AL"/>
    <n v="77"/>
    <x v="2"/>
    <s v="Diesel"/>
    <n v="2.8489999999999999E-4"/>
  </r>
  <r>
    <s v="S022978"/>
    <x v="123"/>
    <s v="PO144770"/>
    <s v="GRN196547"/>
    <s v="340-1042-1"/>
    <s v="JUNCTION BOX DETECTOR SIDE"/>
    <s v="Walsall WS6 7AL"/>
    <n v="77"/>
    <x v="2"/>
    <s v="Diesel"/>
    <n v="2.8489999999999999E-4"/>
  </r>
  <r>
    <s v="S022978"/>
    <x v="123"/>
    <s v="PO144922"/>
    <s v="GRN196548"/>
    <s v="340-1042-1"/>
    <s v="JUNCTION BOX DETECTOR SIDE"/>
    <s v="Walsall WS6 7AL"/>
    <n v="77"/>
    <x v="2"/>
    <s v="Diesel"/>
    <n v="2.8489999999999999E-4"/>
  </r>
  <r>
    <s v="S022978"/>
    <x v="123"/>
    <s v="PO144773"/>
    <s v="GRN196549"/>
    <s v="340-1042-1"/>
    <s v="JUNCTION BOX DETECTOR SIDE"/>
    <s v="Walsall WS6 7AL"/>
    <n v="77"/>
    <x v="2"/>
    <s v="Diesel"/>
    <n v="2.8489999999999999E-4"/>
  </r>
  <r>
    <s v="S022978"/>
    <x v="123"/>
    <s v="PO144771"/>
    <s v="GRN196550"/>
    <s v="340-1042-1"/>
    <s v="JUNCTION BOX DETECTOR SIDE"/>
    <s v="Walsall WS6 7AL"/>
    <n v="77"/>
    <x v="2"/>
    <s v="Diesel"/>
    <n v="2.8489999999999999E-4"/>
  </r>
  <r>
    <s v="S022978"/>
    <x v="123"/>
    <s v="PO144768"/>
    <s v="GRN196551"/>
    <s v="340-1042-1"/>
    <s v="JUNCTION BOX DETECTOR SIDE"/>
    <s v="Walsall WS6 7AL"/>
    <n v="77"/>
    <x v="2"/>
    <s v="Diesel"/>
    <n v="2.8489999999999999E-4"/>
  </r>
  <r>
    <s v="S026569"/>
    <x v="125"/>
    <s v="PO139049"/>
    <s v="GRN184702"/>
    <n v="101044471"/>
    <s v="GENERATOR 27kVA HI/LOW TEMP NON-EU PRAMAC GDW35P/F"/>
    <s v="Tunstall ST6 5GF"/>
    <n v="5.8"/>
    <x v="3"/>
    <s v="Diesel"/>
    <n v="5.8971500000000003E-3"/>
  </r>
  <r>
    <s v="S022978"/>
    <x v="123"/>
    <s v="PO144942"/>
    <s v="GRN196553"/>
    <s v="340-1074-1"/>
    <s v="CONDUIT JB1 - JB4"/>
    <s v="Walsall WS6 7AL"/>
    <n v="77"/>
    <x v="2"/>
    <s v="Diesel"/>
    <n v="2.8489999999999999E-4"/>
  </r>
  <r>
    <s v="S022978"/>
    <x v="123"/>
    <s v="PO144943"/>
    <s v="GRN196554"/>
    <s v="340-1074-1"/>
    <s v="CONDUIT JB1 - JB4"/>
    <s v="Walsall WS6 7AL"/>
    <n v="77"/>
    <x v="2"/>
    <s v="Diesel"/>
    <n v="2.8489999999999999E-4"/>
  </r>
  <r>
    <s v="S022978"/>
    <x v="123"/>
    <s v="PO144944"/>
    <s v="GRN196555"/>
    <s v="340-1074-1"/>
    <s v="CONDUIT JB1 - JB4"/>
    <s v="Walsall WS6 7AL"/>
    <n v="77"/>
    <x v="2"/>
    <s v="Diesel"/>
    <n v="2.8489999999999999E-4"/>
  </r>
  <r>
    <s v="S022978"/>
    <x v="123"/>
    <s v="PO144945"/>
    <s v="GRN196556"/>
    <s v="340-1074-1"/>
    <s v="CONDUIT JB1 - JB4"/>
    <s v="Walsall WS6 7AL"/>
    <n v="77"/>
    <x v="2"/>
    <s v="Diesel"/>
    <n v="2.8489999999999999E-4"/>
  </r>
  <r>
    <s v="S022978"/>
    <x v="123"/>
    <s v="PO144946"/>
    <s v="GRN196557"/>
    <s v="340-1074-1"/>
    <s v="CONDUIT JB1 - JB4"/>
    <s v="Walsall WS6 7AL"/>
    <n v="77"/>
    <x v="2"/>
    <s v="Diesel"/>
    <n v="2.8489999999999999E-4"/>
  </r>
  <r>
    <s v="S022978"/>
    <x v="123"/>
    <s v="PO144947"/>
    <s v="GRN196559"/>
    <s v="340-1074-1"/>
    <s v="CONDUIT JB1 - JB4"/>
    <s v="Walsall WS6 7AL"/>
    <n v="77"/>
    <x v="2"/>
    <s v="Diesel"/>
    <n v="2.8489999999999999E-4"/>
  </r>
  <r>
    <s v="S022978"/>
    <x v="123"/>
    <s v="PO144770"/>
    <s v="GRN196560"/>
    <s v="340-1074-1"/>
    <s v="CONDUIT JB1 - JB4"/>
    <s v="Walsall WS6 7AL"/>
    <n v="77"/>
    <x v="2"/>
    <s v="Diesel"/>
    <n v="2.8489999999999999E-4"/>
  </r>
  <r>
    <s v="S023222"/>
    <x v="11"/>
    <s v="PO148982"/>
    <s v="GRN203738"/>
    <s v="11700-7057"/>
    <s v="E-STOP BUTTON REAR MNT 40MM NON ILLUMINATED 2 NC M"/>
    <s v="Wickford SS11 8YT"/>
    <n v="390"/>
    <x v="2"/>
    <s v="Diesel"/>
    <n v="1.4430000000000001E-3"/>
  </r>
  <r>
    <s v="S023222"/>
    <x v="11"/>
    <s v="PO150142"/>
    <s v="GRN203739"/>
    <s v="11700-7057"/>
    <s v="E-STOP BUTTON REAR MNT 40MM NON ILLUMINATED 2 NC M"/>
    <s v="Wickford SS11 8YT"/>
    <n v="390"/>
    <x v="2"/>
    <s v="Diesel"/>
    <n v="1.4430000000000001E-3"/>
  </r>
  <r>
    <s v="S022978"/>
    <x v="123"/>
    <s v="PO144948"/>
    <s v="GRN196561"/>
    <s v="340-1074-1"/>
    <s v="CONDUIT JB1 - JB4"/>
    <s v="Walsall WS6 7AL"/>
    <n v="77"/>
    <x v="2"/>
    <s v="Diesel"/>
    <n v="2.8489999999999999E-4"/>
  </r>
  <r>
    <s v="S022978"/>
    <x v="123"/>
    <s v="PO144918"/>
    <s v="GRN196562"/>
    <s v="340-1074-1"/>
    <s v="CONDUIT JB1 - JB4"/>
    <s v="Walsall WS6 7AL"/>
    <n v="77"/>
    <x v="2"/>
    <s v="Diesel"/>
    <n v="2.8489999999999999E-4"/>
  </r>
  <r>
    <s v="S022978"/>
    <x v="123"/>
    <s v="PO144939"/>
    <s v="GRN196563"/>
    <s v="340-1074-1"/>
    <s v="CONDUIT JB1 - JB4"/>
    <s v="Walsall WS6 7AL"/>
    <n v="77"/>
    <x v="2"/>
    <s v="Diesel"/>
    <n v="2.8489999999999999E-4"/>
  </r>
  <r>
    <s v="S002239"/>
    <x v="17"/>
    <s v="PO143492"/>
    <s v="GRN203091"/>
    <s v="11701-3062"/>
    <s v="VAREX MI6 SSM LINAC (40:30 HE:LE) WITH CABSCAN"/>
    <s v="UT 84104"/>
    <n v="4725"/>
    <x v="4"/>
    <s v="Aviation"/>
    <n v="18.279100224000004"/>
  </r>
  <r>
    <s v="S002239"/>
    <x v="17"/>
    <s v="PO143492"/>
    <s v="GRN203363"/>
    <s v="11701-3062"/>
    <s v="VAREX MI6 SSM LINAC (40:30 HE:LE) WITH CABSCAN"/>
    <s v="UT 84104"/>
    <n v="4725"/>
    <x v="4"/>
    <s v="Aviation"/>
    <n v="18.279100224000004"/>
  </r>
  <r>
    <s v="S024190"/>
    <x v="22"/>
    <s v="PO150381"/>
    <s v="GRN203749"/>
    <s v="340-1387-1"/>
    <s v="PTZ CAMERA GASKET"/>
    <s v="Stockport SK4 2JT"/>
    <n v="22.2"/>
    <x v="1"/>
    <s v="Diesel"/>
    <n v="8.2140000000000008E-3"/>
  </r>
  <r>
    <s v="S022978"/>
    <x v="123"/>
    <s v="PO144767"/>
    <s v="GRN196564"/>
    <s v="340-1074-1"/>
    <s v="CONDUIT JB1 - JB4"/>
    <s v="Walsall WS6 7AL"/>
    <n v="77"/>
    <x v="2"/>
    <s v="Diesel"/>
    <n v="2.8489999999999999E-4"/>
  </r>
  <r>
    <s v="S022978"/>
    <x v="123"/>
    <s v="PO144940"/>
    <s v="GRN196565"/>
    <s v="340-1074-1"/>
    <s v="CONDUIT JB1 - JB4"/>
    <s v="Walsall WS6 7AL"/>
    <n v="77"/>
    <x v="2"/>
    <s v="Diesel"/>
    <n v="2.8489999999999999E-4"/>
  </r>
  <r>
    <s v="S022978"/>
    <x v="123"/>
    <s v="PO144941"/>
    <s v="GRN196566"/>
    <s v="340-1074-1"/>
    <s v="CONDUIT JB1 - JB4"/>
    <s v="Walsall WS6 7AL"/>
    <n v="77"/>
    <x v="2"/>
    <s v="Diesel"/>
    <n v="2.8489999999999999E-4"/>
  </r>
  <r>
    <s v="S022978"/>
    <x v="123"/>
    <s v="PO144773"/>
    <s v="GRN196567"/>
    <s v="340-1074-1"/>
    <s v="CONDUIT JB1 - JB4"/>
    <s v="Walsall WS6 7AL"/>
    <n v="77"/>
    <x v="2"/>
    <s v="Diesel"/>
    <n v="2.8489999999999999E-4"/>
  </r>
  <r>
    <s v="S022978"/>
    <x v="123"/>
    <s v="PO144768"/>
    <s v="GRN196568"/>
    <s v="340-1074-1"/>
    <s v="CONDUIT JB1 - JB4"/>
    <s v="Walsall WS6 7AL"/>
    <n v="77"/>
    <x v="2"/>
    <s v="Diesel"/>
    <n v="2.8489999999999999E-4"/>
  </r>
  <r>
    <s v="S022978"/>
    <x v="123"/>
    <s v="PO144920"/>
    <s v="GRN196570"/>
    <s v="340-1084-1"/>
    <s v="CONDUIT HORIZONTAL DETECTOR ENCLOSURE – JUNCTION B"/>
    <s v="Walsall WS6 7AL"/>
    <n v="77"/>
    <x v="2"/>
    <s v="Diesel"/>
    <n v="2.8489999999999999E-4"/>
  </r>
  <r>
    <s v="S001571"/>
    <x v="10"/>
    <s v="PO145822"/>
    <s v="GRN203765"/>
    <n v="2145062"/>
    <s v="SUPPLY CABLE M12 x 5 4 OPEN WIRES 10M CORDLESS RF-"/>
    <s v="St Albans AL1 5BN"/>
    <n v="298"/>
    <x v="2"/>
    <s v="Diesel"/>
    <n v="1.1026E-3"/>
  </r>
  <r>
    <s v="S001571"/>
    <x v="10"/>
    <s v="PO144239"/>
    <s v="GRN203766"/>
    <n v="57205720"/>
    <s v="MOUNTING KIT 2 SICK 2015624"/>
    <s v="St Albans AL1 5BN"/>
    <n v="298"/>
    <x v="2"/>
    <s v="Diesel"/>
    <n v="1.1026E-3"/>
  </r>
  <r>
    <s v="S022978"/>
    <x v="123"/>
    <s v="PO144925"/>
    <s v="GRN196571"/>
    <s v="340-1084-1"/>
    <s v="CONDUIT HORIZONTAL DETECTOR ENCLOSURE – JUNCTION B"/>
    <s v="Walsall WS6 7AL"/>
    <n v="77"/>
    <x v="2"/>
    <s v="Diesel"/>
    <n v="2.8489999999999999E-4"/>
  </r>
  <r>
    <s v="S001571"/>
    <x v="10"/>
    <s v="PO150968"/>
    <s v="GRN203768"/>
    <n v="101035717"/>
    <s v="ULTRASONIC DISTANCE SENSOR UM30 RANGE 30-350MM"/>
    <s v="St Albans AL1 5BN"/>
    <n v="298"/>
    <x v="2"/>
    <s v="Diesel"/>
    <n v="1.1026E-3"/>
  </r>
  <r>
    <s v="S022978"/>
    <x v="123"/>
    <s v="PO144928"/>
    <s v="GRN196572"/>
    <s v="340-1084-1"/>
    <s v="CONDUIT HORIZONTAL DETECTOR ENCLOSURE – JUNCTION B"/>
    <s v="Walsall WS6 7AL"/>
    <n v="77"/>
    <x v="2"/>
    <s v="Diesel"/>
    <n v="2.8489999999999999E-4"/>
  </r>
  <r>
    <s v="S001571"/>
    <x v="10"/>
    <s v="PO148619"/>
    <s v="GRN203770"/>
    <n v="21202430"/>
    <s v="ETHERNET PATCH CABLE M12 4-PIN TO RJ-45 - 10M LONG"/>
    <s v="St Albans AL1 5BN"/>
    <n v="298"/>
    <x v="2"/>
    <s v="Diesel"/>
    <n v="1.1026E-3"/>
  </r>
  <r>
    <s v="S025431"/>
    <x v="0"/>
    <s v="PO151314"/>
    <s v="GRN203771"/>
    <s v="255-1430-6"/>
    <s v="HVPS 225KV SPLMN CYCLONE III FPGA W/ETHERNET SUP"/>
    <s v="Boston Massachusetts"/>
    <n v="3154"/>
    <x v="0"/>
    <s v="Crude"/>
    <n v="2.5295079999999999"/>
  </r>
  <r>
    <s v="S001571"/>
    <x v="10"/>
    <s v="PO151020"/>
    <s v="GRN203773"/>
    <n v="2145062"/>
    <s v="SUPPLY CABLE M12 x 5 4 OPEN WIRES 10M CORDLESS RF-"/>
    <s v="St Albans AL1 5BN"/>
    <n v="298"/>
    <x v="2"/>
    <s v="Diesel"/>
    <n v="1.1026E-3"/>
  </r>
  <r>
    <s v="S022978"/>
    <x v="123"/>
    <s v="PO144922"/>
    <s v="GRN196573"/>
    <s v="340-1084-1"/>
    <s v="CONDUIT HORIZONTAL DETECTOR ENCLOSURE – JUNCTION B"/>
    <s v="Walsall WS6 7AL"/>
    <n v="77"/>
    <x v="2"/>
    <s v="Diesel"/>
    <n v="2.8489999999999999E-4"/>
  </r>
  <r>
    <s v="S022978"/>
    <x v="123"/>
    <s v="PO144770"/>
    <s v="GRN196574"/>
    <s v="340-1084-1"/>
    <s v="CONDUIT HORIZONTAL DETECTOR ENCLOSURE – JUNCTION B"/>
    <s v="Walsall WS6 7AL"/>
    <n v="77"/>
    <x v="2"/>
    <s v="Diesel"/>
    <n v="2.8489999999999999E-4"/>
  </r>
  <r>
    <s v="S022978"/>
    <x v="123"/>
    <s v="PO144767"/>
    <s v="GRN196575"/>
    <s v="340-1084-1"/>
    <s v="CONDUIT HORIZONTAL DETECTOR ENCLOSURE – JUNCTION B"/>
    <s v="Walsall WS6 7AL"/>
    <n v="77"/>
    <x v="2"/>
    <s v="Diesel"/>
    <n v="2.8489999999999999E-4"/>
  </r>
  <r>
    <s v="S001571"/>
    <x v="10"/>
    <s v="PO150399"/>
    <s v="GRN203778"/>
    <n v="21201457"/>
    <s v="SUPPLY CABLE M12 X 5 4 OPEN WIRES 20M CORDLESS"/>
    <s v="St Albans AL1 5BN"/>
    <n v="298"/>
    <x v="2"/>
    <s v="Diesel"/>
    <n v="1.1026E-3"/>
  </r>
  <r>
    <s v="S023284"/>
    <x v="19"/>
    <s v="PO141868"/>
    <s v="GRN203779"/>
    <s v="340-1153-1"/>
    <s v="CONDUIT OUTDOOR EQUIPMENT RACK ASSY – SPEED SENSOR"/>
    <s v="Leicester LE19 2DT"/>
    <n v="144"/>
    <x v="1"/>
    <s v="Diesel"/>
    <n v="5.3280000000000001E-2"/>
  </r>
  <r>
    <s v="S023284"/>
    <x v="19"/>
    <s v="PO131874"/>
    <s v="GRN203780"/>
    <s v="340-1153-1"/>
    <s v="CONDUIT RACK TO SPEED LASER"/>
    <s v="Leicester LE19 2DT"/>
    <n v="144"/>
    <x v="1"/>
    <s v="Diesel"/>
    <n v="5.3280000000000001E-2"/>
  </r>
  <r>
    <s v="S022978"/>
    <x v="123"/>
    <s v="PO144773"/>
    <s v="GRN196577"/>
    <s v="340-1084-1"/>
    <s v="CONDUIT HORIZONTAL DETECTOR ENCLOSURE – JUNCTION B"/>
    <s v="Walsall WS6 7AL"/>
    <n v="77"/>
    <x v="2"/>
    <s v="Diesel"/>
    <n v="2.8489999999999999E-4"/>
  </r>
  <r>
    <s v="S023284"/>
    <x v="19"/>
    <s v="PO147444"/>
    <s v="GRN203782"/>
    <n v="101036339"/>
    <s v="CONTROL PENDANT ASSEMBLY"/>
    <s v="Leicester LE19 2DT"/>
    <n v="144"/>
    <x v="1"/>
    <s v="Diesel"/>
    <n v="5.3280000000000001E-2"/>
  </r>
  <r>
    <s v="S022978"/>
    <x v="123"/>
    <s v="PO144771"/>
    <s v="GRN196578"/>
    <s v="340-1084-1"/>
    <s v="CONDUIT HORIZONTAL DETECTOR ENCLOSURE – JUNCTION B"/>
    <s v="Walsall WS6 7AL"/>
    <n v="77"/>
    <x v="2"/>
    <s v="Diesel"/>
    <n v="2.8489999999999999E-4"/>
  </r>
  <r>
    <s v="S024190"/>
    <x v="22"/>
    <s v="PO149092"/>
    <s v="GRN203785"/>
    <n v="40259953"/>
    <s v="TICO MOUNTING PAD 50 X 80 X 12.5"/>
    <s v="Stockport SK4 2JT"/>
    <n v="22.2"/>
    <x v="1"/>
    <s v="Diesel"/>
    <n v="8.2140000000000008E-3"/>
  </r>
  <r>
    <s v="S022978"/>
    <x v="123"/>
    <s v="PO144768"/>
    <s v="GRN196579"/>
    <s v="340-1084-1"/>
    <s v="CONDUIT HORIZONTAL DETECTOR ENCLOSURE – JUNCTION B"/>
    <s v="Walsall WS6 7AL"/>
    <n v="77"/>
    <x v="2"/>
    <s v="Diesel"/>
    <n v="2.8489999999999999E-4"/>
  </r>
  <r>
    <s v="S022978"/>
    <x v="123"/>
    <s v="PO144774"/>
    <s v="GRN196580"/>
    <s v="340-1084-1"/>
    <s v="CONDUIT HORIZONTAL DETECTOR ENCLOSURE – JUNCTION B"/>
    <s v="Walsall WS6 7AL"/>
    <n v="77"/>
    <x v="2"/>
    <s v="Diesel"/>
    <n v="2.8489999999999999E-4"/>
  </r>
  <r>
    <s v="S022978"/>
    <x v="123"/>
    <s v="PO144772"/>
    <s v="GRN196582"/>
    <s v="340-1084-1"/>
    <s v="CONDUIT HORIZONTAL DETECTOR ENCLOSURE – JUNCTION B"/>
    <s v="Walsall WS6 7AL"/>
    <n v="77"/>
    <x v="2"/>
    <s v="Diesel"/>
    <n v="2.8489999999999999E-4"/>
  </r>
  <r>
    <s v="S001571"/>
    <x v="10"/>
    <s v="PO149502"/>
    <s v="GRN203792"/>
    <n v="42205717"/>
    <s v="LASER MEASUREMENT SENSOR LMS511-11100 LITE OUTDOOR"/>
    <s v="St Albans AL1 5BN"/>
    <n v="298"/>
    <x v="2"/>
    <s v="Diesel"/>
    <n v="1.1026E-3"/>
  </r>
  <r>
    <s v="S001571"/>
    <x v="10"/>
    <s v="PO144238"/>
    <s v="GRN203794"/>
    <n v="21202430"/>
    <s v="ETHERNET PATCH CABLE M12 4-PIN TO RJ-45 - 10M LONG"/>
    <s v="St Albans AL1 5BN"/>
    <n v="298"/>
    <x v="2"/>
    <s v="Diesel"/>
    <n v="1.1026E-3"/>
  </r>
  <r>
    <s v="S022978"/>
    <x v="123"/>
    <s v="PO144769"/>
    <s v="GRN196583"/>
    <s v="340-1084-1"/>
    <s v="CONDUIT HORIZONTAL DETECTOR ENCLOSURE – JUNCTION B"/>
    <s v="Walsall WS6 7AL"/>
    <n v="77"/>
    <x v="2"/>
    <s v="Diesel"/>
    <n v="2.8489999999999999E-4"/>
  </r>
  <r>
    <s v="S022978"/>
    <x v="123"/>
    <s v="PO143049"/>
    <s v="GRN196584"/>
    <s v="340-1084-1"/>
    <s v="CONDUIT HORIZONTAL DETECTOR ENCLOSURE – JUNCTION B"/>
    <s v="Walsall WS6 7AL"/>
    <n v="77"/>
    <x v="2"/>
    <s v="Diesel"/>
    <n v="2.8489999999999999E-4"/>
  </r>
  <r>
    <s v="S023284"/>
    <x v="19"/>
    <s v="PO147827"/>
    <s v="GRN203799"/>
    <n v="101023697"/>
    <s v="CAR VIEW PLAZA OPERATOR PANEL"/>
    <s v="Leicester LE19 2DT"/>
    <n v="144"/>
    <x v="1"/>
    <s v="Diesel"/>
    <n v="5.3280000000000001E-2"/>
  </r>
  <r>
    <s v="S023284"/>
    <x v="19"/>
    <s v="PO145626"/>
    <s v="GRN203801"/>
    <n v="101026530"/>
    <s v="T60 MAIN CONTROL PANEL"/>
    <s v="Leicester LE19 2DT"/>
    <n v="144"/>
    <x v="1"/>
    <s v="Diesel"/>
    <n v="5.3280000000000001E-2"/>
  </r>
  <r>
    <s v="S022978"/>
    <x v="123"/>
    <s v="PO144923"/>
    <s v="GRN196585"/>
    <s v="340-1084-1"/>
    <s v="CONDUIT HORIZONTAL DETECTOR ENCLOSURE – JUNCTION B"/>
    <s v="Walsall WS6 7AL"/>
    <n v="77"/>
    <x v="2"/>
    <s v="Diesel"/>
    <n v="2.8489999999999999E-4"/>
  </r>
  <r>
    <s v="S001571"/>
    <x v="10"/>
    <s v="PO147474"/>
    <s v="GRN203806"/>
    <n v="101012395"/>
    <s v="SICK 2D LIDAR LASER SENSOR TIM351-2134001"/>
    <s v="St Albans AL1 5BN"/>
    <n v="298"/>
    <x v="2"/>
    <s v="Diesel"/>
    <n v="1.1026E-3"/>
  </r>
  <r>
    <s v="S023284"/>
    <x v="19"/>
    <s v="PO148460"/>
    <s v="GRN203808"/>
    <s v="356-1231-1"/>
    <s v="GUARDIAN SHIELD POWER SUPPLY CABLE ASSEMBLY"/>
    <s v="Leicester LE19 2DT"/>
    <n v="144"/>
    <x v="1"/>
    <s v="Diesel"/>
    <n v="5.3280000000000001E-2"/>
  </r>
  <r>
    <s v="S022978"/>
    <x v="123"/>
    <s v="PO144926"/>
    <s v="GRN196586"/>
    <s v="340-1084-1"/>
    <s v="CONDUIT HORIZONTAL DETECTOR ENCLOSURE – JUNCTION B"/>
    <s v="Walsall WS6 7AL"/>
    <n v="77"/>
    <x v="2"/>
    <s v="Diesel"/>
    <n v="2.8489999999999999E-4"/>
  </r>
  <r>
    <s v="S022978"/>
    <x v="123"/>
    <s v="PO144919"/>
    <s v="GRN196587"/>
    <s v="340-1084-1"/>
    <s v="CONDUIT HORIZONTAL DETECTOR ENCLOSURE – JUNCTION B"/>
    <s v="Walsall WS6 7AL"/>
    <n v="77"/>
    <x v="2"/>
    <s v="Diesel"/>
    <n v="2.8489999999999999E-4"/>
  </r>
  <r>
    <s v="S022978"/>
    <x v="123"/>
    <s v="PO144924"/>
    <s v="GRN196588"/>
    <s v="340-1084-1"/>
    <s v="CONDUIT HORIZONTAL DETECTOR ENCLOSURE – JUNCTION B"/>
    <s v="Walsall WS6 7AL"/>
    <n v="77"/>
    <x v="2"/>
    <s v="Diesel"/>
    <n v="2.8489999999999999E-4"/>
  </r>
  <r>
    <s v="S022978"/>
    <x v="123"/>
    <s v="PO144921"/>
    <s v="GRN196589"/>
    <s v="340-1084-1"/>
    <s v="CONDUIT HORIZONTAL DETECTOR ENCLOSURE – JUNCTION B"/>
    <s v="Walsall WS6 7AL"/>
    <n v="77"/>
    <x v="2"/>
    <s v="Diesel"/>
    <n v="2.8489999999999999E-4"/>
  </r>
  <r>
    <s v="S022978"/>
    <x v="123"/>
    <s v="PO144918"/>
    <s v="GRN196591"/>
    <s v="340-1084-1"/>
    <s v="CONDUIT HORIZONTAL DETECTOR ENCLOSURE – JUNCTION B"/>
    <s v="Walsall WS6 7AL"/>
    <n v="77"/>
    <x v="2"/>
    <s v="Diesel"/>
    <n v="2.8489999999999999E-4"/>
  </r>
  <r>
    <s v="S022978"/>
    <x v="123"/>
    <s v="PO144927"/>
    <s v="GRN196592"/>
    <s v="340-1084-1"/>
    <s v="CONDUIT HORIZONTAL DETECTOR ENCLOSURE – JUNCTION B"/>
    <s v="Walsall WS6 7AL"/>
    <n v="77"/>
    <x v="2"/>
    <s v="Diesel"/>
    <n v="2.8489999999999999E-4"/>
  </r>
  <r>
    <s v="S022978"/>
    <x v="123"/>
    <s v="PO144918"/>
    <s v="GRN196594"/>
    <s v="340-1071-1"/>
    <s v="CONDUIT OUTDOOR EQUIPMENT RACK ASSY – JUNCTION BOX"/>
    <s v="Walsall WS6 7AL"/>
    <n v="77"/>
    <x v="2"/>
    <s v="Diesel"/>
    <n v="2.8489999999999999E-4"/>
  </r>
  <r>
    <s v="S022978"/>
    <x v="123"/>
    <s v="PO144770"/>
    <s v="GRN196595"/>
    <s v="340-1071-1"/>
    <s v="CONDUIT OUTDOOR EQUIPMENT RACK ASSY – JUNCTION BOX"/>
    <s v="Walsall WS6 7AL"/>
    <n v="77"/>
    <x v="2"/>
    <s v="Diesel"/>
    <n v="2.8489999999999999E-4"/>
  </r>
  <r>
    <s v="S022978"/>
    <x v="123"/>
    <s v="PO144767"/>
    <s v="GRN196596"/>
    <s v="340-1071-1"/>
    <s v="CONDUIT OUTDOOR EQUIPMENT RACK ASSY – JUNCTION BOX"/>
    <s v="Walsall WS6 7AL"/>
    <n v="77"/>
    <x v="2"/>
    <s v="Diesel"/>
    <n v="2.8489999999999999E-4"/>
  </r>
  <r>
    <s v="S022978"/>
    <x v="123"/>
    <s v="PO144773"/>
    <s v="GRN196597"/>
    <s v="340-1071-1"/>
    <s v="CONDUIT OUTDOOR EQUIPMENT RACK ASSY – JUNCTION BOX"/>
    <s v="Walsall WS6 7AL"/>
    <n v="77"/>
    <x v="2"/>
    <s v="Diesel"/>
    <n v="2.8489999999999999E-4"/>
  </r>
  <r>
    <s v="S022978"/>
    <x v="123"/>
    <s v="PO144771"/>
    <s v="GRN196598"/>
    <s v="340-1071-1"/>
    <s v="CONDUIT OUTDOOR EQUIPMENT RACK ASSY – JUNCTION BOX"/>
    <s v="Walsall WS6 7AL"/>
    <n v="77"/>
    <x v="2"/>
    <s v="Diesel"/>
    <n v="2.8489999999999999E-4"/>
  </r>
  <r>
    <s v="S022978"/>
    <x v="123"/>
    <s v="PO144768"/>
    <s v="GRN196600"/>
    <s v="340-1071-1"/>
    <s v="CONDUIT OUTDOOR EQUIPMENT RACK ASSY – JUNCTION BOX"/>
    <s v="Walsall WS6 7AL"/>
    <n v="77"/>
    <x v="2"/>
    <s v="Diesel"/>
    <n v="2.8489999999999999E-4"/>
  </r>
  <r>
    <s v="S022978"/>
    <x v="123"/>
    <s v="PO144774"/>
    <s v="GRN196601"/>
    <s v="340-1071-1"/>
    <s v="CONDUIT OUTDOOR EQUIPMENT RACK ASSY – JUNCTION BOX"/>
    <s v="Walsall WS6 7AL"/>
    <n v="77"/>
    <x v="2"/>
    <s v="Diesel"/>
    <n v="2.8489999999999999E-4"/>
  </r>
  <r>
    <s v="S022978"/>
    <x v="123"/>
    <s v="PO144772"/>
    <s v="GRN196602"/>
    <s v="340-1071-1"/>
    <s v="CONDUIT OUTDOOR EQUIPMENT RACK ASSY – JUNCTION BOX"/>
    <s v="Walsall WS6 7AL"/>
    <n v="77"/>
    <x v="2"/>
    <s v="Diesel"/>
    <n v="2.8489999999999999E-4"/>
  </r>
  <r>
    <s v="S022978"/>
    <x v="123"/>
    <s v="PO144769"/>
    <s v="GRN196603"/>
    <s v="340-1071-1"/>
    <s v="CONDUIT OUTDOOR EQUIPMENT RACK ASSY – JUNCTION BOX"/>
    <s v="Walsall WS6 7AL"/>
    <n v="77"/>
    <x v="2"/>
    <s v="Diesel"/>
    <n v="2.8489999999999999E-4"/>
  </r>
  <r>
    <s v="S022978"/>
    <x v="123"/>
    <s v="PO143049"/>
    <s v="GRN196604"/>
    <s v="340-1071-1"/>
    <s v="CONDUIT OUTDOOR EQUIPMENT RACK ASSY – JUNCTION BOX"/>
    <s v="Walsall WS6 7AL"/>
    <n v="77"/>
    <x v="2"/>
    <s v="Diesel"/>
    <n v="2.8489999999999999E-4"/>
  </r>
  <r>
    <s v="S025431"/>
    <x v="0"/>
    <s v="PO151597"/>
    <s v="GRN203828"/>
    <s v="255-1740-1"/>
    <s v="XRAY TUBE 225KV TITANIUM WINDOW UNSHIELDED"/>
    <s v="Boston Massachusetts"/>
    <n v="3154"/>
    <x v="0"/>
    <s v="Crude"/>
    <n v="2.5295079999999999"/>
  </r>
  <r>
    <s v="S022978"/>
    <x v="123"/>
    <s v="PO144768"/>
    <s v="GRN197173"/>
    <s v="340-1011-1"/>
    <s v="SITE CONFIGURABLE ENCLOSURE WITH AC"/>
    <s v="Walsall WS6 7AL"/>
    <n v="77"/>
    <x v="2"/>
    <s v="Diesel"/>
    <n v="2.8489999999999999E-4"/>
  </r>
  <r>
    <s v="S022978"/>
    <x v="123"/>
    <s v="PO143047"/>
    <s v="GRN197174"/>
    <s v="340-1011-1"/>
    <s v="SITE CONFIGURABLE ENCLOSURE WITH AC"/>
    <s v="Walsall WS6 7AL"/>
    <n v="77"/>
    <x v="2"/>
    <s v="Diesel"/>
    <n v="2.8489999999999999E-4"/>
  </r>
  <r>
    <s v="S022978"/>
    <x v="123"/>
    <s v="PO143047"/>
    <s v="GRN197175"/>
    <s v="340-1031-1"/>
    <s v="OUTDOOR EQUIPMENT RACK ASSY"/>
    <s v="Walsall WS6 7AL"/>
    <n v="77"/>
    <x v="2"/>
    <s v="Diesel"/>
    <n v="2.8489999999999999E-4"/>
  </r>
  <r>
    <s v="S022978"/>
    <x v="123"/>
    <s v="PO143048"/>
    <s v="GRN197176"/>
    <s v="340-1031-1"/>
    <s v="OUTDOOR EQUIPMENT RACK ASSY"/>
    <s v="Walsall WS6 7AL"/>
    <n v="77"/>
    <x v="2"/>
    <s v="Diesel"/>
    <n v="2.8489999999999999E-4"/>
  </r>
  <r>
    <s v="S022978"/>
    <x v="123"/>
    <s v="PO143042"/>
    <s v="GRN197178"/>
    <s v="340-1031-1"/>
    <s v="OUTDOOR EQUIPMENT RACK ASSY"/>
    <s v="Walsall WS6 7AL"/>
    <n v="77"/>
    <x v="2"/>
    <s v="Diesel"/>
    <n v="2.8489999999999999E-4"/>
  </r>
  <r>
    <s v="S022978"/>
    <x v="123"/>
    <s v="PO143043"/>
    <s v="GRN197179"/>
    <s v="340-1031-1"/>
    <s v="OUTDOOR EQUIPMENT RACK ASSY"/>
    <s v="Walsall WS6 7AL"/>
    <n v="77"/>
    <x v="2"/>
    <s v="Diesel"/>
    <n v="2.8489999999999999E-4"/>
  </r>
  <r>
    <s v="S022978"/>
    <x v="123"/>
    <s v="PO143049"/>
    <s v="GRN197180"/>
    <s v="340-1031-1"/>
    <s v="OUTDOOR EQUIPMENT RACK ASSY"/>
    <s v="Walsall WS6 7AL"/>
    <n v="77"/>
    <x v="2"/>
    <s v="Diesel"/>
    <n v="2.8489999999999999E-4"/>
  </r>
  <r>
    <s v="S022978"/>
    <x v="123"/>
    <s v="PO143044"/>
    <s v="GRN197181"/>
    <s v="340-1031-1"/>
    <s v="OUTDOOR EQUIPMENT RACK ASSY"/>
    <s v="Walsall WS6 7AL"/>
    <n v="77"/>
    <x v="2"/>
    <s v="Diesel"/>
    <n v="2.8489999999999999E-4"/>
  </r>
  <r>
    <s v="S022978"/>
    <x v="123"/>
    <s v="PO144769"/>
    <s v="GRN197182"/>
    <s v="340-1031-1"/>
    <s v="OUTDOOR EQUIPMENT RACK ASSY"/>
    <s v="Walsall WS6 7AL"/>
    <n v="77"/>
    <x v="2"/>
    <s v="Diesel"/>
    <n v="2.8489999999999999E-4"/>
  </r>
  <r>
    <s v="S022978"/>
    <x v="123"/>
    <s v="PO144768"/>
    <s v="GRN197183"/>
    <s v="340-1031-1"/>
    <s v="OUTDOOR EQUIPMENT RACK ASSY"/>
    <s v="Walsall WS6 7AL"/>
    <n v="77"/>
    <x v="2"/>
    <s v="Diesel"/>
    <n v="2.8489999999999999E-4"/>
  </r>
  <r>
    <s v="S022978"/>
    <x v="123"/>
    <s v="PO143046"/>
    <s v="GRN197184"/>
    <s v="340-1031-1"/>
    <s v="OUTDOOR EQUIPMENT RACK ASSY"/>
    <s v="Walsall WS6 7AL"/>
    <n v="77"/>
    <x v="2"/>
    <s v="Diesel"/>
    <n v="2.8489999999999999E-4"/>
  </r>
  <r>
    <s v="S022978"/>
    <x v="123"/>
    <s v="PO144767"/>
    <s v="GRN197185"/>
    <s v="340-1031-1"/>
    <s v="OUTDOOR EQUIPMENT RACK ASSY"/>
    <s v="Walsall WS6 7AL"/>
    <n v="77"/>
    <x v="2"/>
    <s v="Diesel"/>
    <n v="2.8489999999999999E-4"/>
  </r>
  <r>
    <s v="S022978"/>
    <x v="123"/>
    <s v="PO144953"/>
    <s v="GRN197250"/>
    <s v="340-1041-1"/>
    <s v="JUNCTION BOX TUNNEL"/>
    <s v="Walsall WS6 7AL"/>
    <n v="77"/>
    <x v="2"/>
    <s v="Diesel"/>
    <n v="2.8489999999999999E-4"/>
  </r>
  <r>
    <s v="S022978"/>
    <x v="123"/>
    <s v="PO144952"/>
    <s v="GRN197253"/>
    <s v="340-1041-1"/>
    <s v="JUNCTION BOX TUNNEL"/>
    <s v="Walsall WS6 7AL"/>
    <n v="77"/>
    <x v="2"/>
    <s v="Diesel"/>
    <n v="2.8489999999999999E-4"/>
  </r>
  <r>
    <s v="S022978"/>
    <x v="123"/>
    <s v="PO144951"/>
    <s v="GRN197254"/>
    <s v="340-1041-1"/>
    <s v="JUNCTION BOX TUNNEL"/>
    <s v="Walsall WS6 7AL"/>
    <n v="77"/>
    <x v="2"/>
    <s v="Diesel"/>
    <n v="2.8489999999999999E-4"/>
  </r>
  <r>
    <s v="S022978"/>
    <x v="123"/>
    <s v="PO144950"/>
    <s v="GRN197255"/>
    <s v="340-1041-1"/>
    <s v="JUNCTION BOX TUNNEL"/>
    <s v="Walsall WS6 7AL"/>
    <n v="77"/>
    <x v="2"/>
    <s v="Diesel"/>
    <n v="2.8489999999999999E-4"/>
  </r>
  <r>
    <s v="S022978"/>
    <x v="123"/>
    <s v="PO144949"/>
    <s v="GRN197257"/>
    <s v="340-1041-1"/>
    <s v="JUNCTION BOX TUNNEL"/>
    <s v="Walsall WS6 7AL"/>
    <n v="77"/>
    <x v="2"/>
    <s v="Diesel"/>
    <n v="2.8489999999999999E-4"/>
  </r>
  <r>
    <s v="S022978"/>
    <x v="123"/>
    <s v="PO144929"/>
    <s v="GRN197258"/>
    <s v="340-1040-1"/>
    <s v="JUNCTION BOX SOURCE SIDE"/>
    <s v="Walsall WS6 7AL"/>
    <n v="77"/>
    <x v="2"/>
    <s v="Diesel"/>
    <n v="2.8489999999999999E-4"/>
  </r>
  <r>
    <s v="S022978"/>
    <x v="123"/>
    <s v="PO144926"/>
    <s v="GRN197260"/>
    <s v="340-1040-1"/>
    <s v="JUNCTION BOX SOURCE SIDE"/>
    <s v="Walsall WS6 7AL"/>
    <n v="77"/>
    <x v="2"/>
    <s v="Diesel"/>
    <n v="2.8489999999999999E-4"/>
  </r>
  <r>
    <s v="S022978"/>
    <x v="123"/>
    <s v="PO144919"/>
    <s v="GRN197261"/>
    <s v="340-1040-1"/>
    <s v="JUNCTION BOX SOURCE SIDE"/>
    <s v="Walsall WS6 7AL"/>
    <n v="77"/>
    <x v="2"/>
    <s v="Diesel"/>
    <n v="2.8489999999999999E-4"/>
  </r>
  <r>
    <s v="S022978"/>
    <x v="123"/>
    <s v="PO144918"/>
    <s v="GRN197269"/>
    <s v="340-1042-1"/>
    <s v="JUNCTION BOX DETECTOR SIDE"/>
    <s v="Walsall WS6 7AL"/>
    <n v="77"/>
    <x v="2"/>
    <s v="Diesel"/>
    <n v="2.8489999999999999E-4"/>
  </r>
  <r>
    <s v="S022978"/>
    <x v="123"/>
    <s v="PO144921"/>
    <s v="GRN197272"/>
    <s v="340-1042-1"/>
    <s v="JUNCTION BOX DETECTOR SIDE"/>
    <s v="Walsall WS6 7AL"/>
    <n v="77"/>
    <x v="2"/>
    <s v="Diesel"/>
    <n v="2.8489999999999999E-4"/>
  </r>
  <r>
    <s v="S022978"/>
    <x v="123"/>
    <s v="PO144927"/>
    <s v="GRN197273"/>
    <s v="340-1042-1"/>
    <s v="JUNCTION BOX DETECTOR SIDE"/>
    <s v="Walsall WS6 7AL"/>
    <n v="77"/>
    <x v="2"/>
    <s v="Diesel"/>
    <n v="2.8489999999999999E-4"/>
  </r>
  <r>
    <s v="S022978"/>
    <x v="123"/>
    <s v="PO144928"/>
    <s v="GRN197278"/>
    <s v="340-1125-1"/>
    <s v="ENCLOSURE SYSTEM ENTRY/EXIT"/>
    <s v="Walsall WS6 7AL"/>
    <n v="77"/>
    <x v="2"/>
    <s v="Diesel"/>
    <n v="2.8489999999999999E-4"/>
  </r>
  <r>
    <s v="S022978"/>
    <x v="123"/>
    <s v="PO144959"/>
    <s v="GRN197293"/>
    <s v="340-1041-1"/>
    <s v="JUNCTION BOX TUNNEL"/>
    <s v="Walsall WS6 7AL"/>
    <n v="77"/>
    <x v="2"/>
    <s v="Diesel"/>
    <n v="2.8489999999999999E-4"/>
  </r>
  <r>
    <s v="S022978"/>
    <x v="123"/>
    <s v="PO144961"/>
    <s v="GRN197295"/>
    <s v="340-1041-1"/>
    <s v="JUNCTION BOX TUNNEL"/>
    <s v="Walsall WS6 7AL"/>
    <n v="77"/>
    <x v="2"/>
    <s v="Diesel"/>
    <n v="2.8489999999999999E-4"/>
  </r>
  <r>
    <s v="S022978"/>
    <x v="123"/>
    <s v="PO144957"/>
    <s v="GRN197309"/>
    <s v="340-1041-1"/>
    <s v="JUNCTION BOX TUNNEL"/>
    <s v="Walsall WS6 7AL"/>
    <n v="77"/>
    <x v="2"/>
    <s v="Diesel"/>
    <n v="2.8489999999999999E-4"/>
  </r>
  <r>
    <s v="S022978"/>
    <x v="123"/>
    <s v="PO144956"/>
    <s v="GRN197311"/>
    <s v="340-1041-1"/>
    <s v="JUNCTION BOX TUNNEL"/>
    <s v="Walsall WS6 7AL"/>
    <n v="77"/>
    <x v="2"/>
    <s v="Diesel"/>
    <n v="2.8489999999999999E-4"/>
  </r>
  <r>
    <s v="S022978"/>
    <x v="123"/>
    <s v="PO144955"/>
    <s v="GRN197312"/>
    <s v="340-1041-1"/>
    <s v="JUNCTION BOX TUNNEL"/>
    <s v="Walsall WS6 7AL"/>
    <n v="77"/>
    <x v="2"/>
    <s v="Diesel"/>
    <n v="2.8489999999999999E-4"/>
  </r>
  <r>
    <s v="S022978"/>
    <x v="123"/>
    <s v="PO144954"/>
    <s v="GRN197313"/>
    <s v="340-1041-1"/>
    <s v="JUNCTION BOX TUNNEL"/>
    <s v="Walsall WS6 7AL"/>
    <n v="77"/>
    <x v="2"/>
    <s v="Diesel"/>
    <n v="2.8489999999999999E-4"/>
  </r>
  <r>
    <s v="S022978"/>
    <x v="123"/>
    <s v="PO144958"/>
    <s v="GRN197315"/>
    <s v="340-1041-1"/>
    <s v="JUNCTION BOX TUNNEL"/>
    <s v="Walsall WS6 7AL"/>
    <n v="77"/>
    <x v="2"/>
    <s v="Diesel"/>
    <n v="2.8489999999999999E-4"/>
  </r>
  <r>
    <s v="S022978"/>
    <x v="123"/>
    <s v="PO144926"/>
    <s v="GRN197333"/>
    <s v="340-1125-1"/>
    <s v="ENCLOSURE SYSTEM ENTRY/EXIT"/>
    <s v="Walsall WS6 7AL"/>
    <n v="77"/>
    <x v="2"/>
    <s v="Diesel"/>
    <n v="2.8489999999999999E-4"/>
  </r>
  <r>
    <s v="S022978"/>
    <x v="123"/>
    <s v="PO144927"/>
    <s v="GRN197334"/>
    <s v="340-1125-1"/>
    <s v="ENCLOSURE SYSTEM ENTRY/EXIT"/>
    <s v="Walsall WS6 7AL"/>
    <n v="77"/>
    <x v="2"/>
    <s v="Diesel"/>
    <n v="2.8489999999999999E-4"/>
  </r>
  <r>
    <s v="S022978"/>
    <x v="123"/>
    <s v="PO144925"/>
    <s v="GRN197335"/>
    <s v="340-1125-1"/>
    <s v="ENCLOSURE SYSTEM ENTRY/EXIT"/>
    <s v="Walsall WS6 7AL"/>
    <n v="77"/>
    <x v="2"/>
    <s v="Diesel"/>
    <n v="2.8489999999999999E-4"/>
  </r>
  <r>
    <s v="S022978"/>
    <x v="123"/>
    <s v="PO144923"/>
    <s v="GRN197337"/>
    <s v="340-1071-1"/>
    <s v="CONDUIT OUTDOOR EQUIPMENT RACK ASSY – JUNCTION BOX"/>
    <s v="Walsall WS6 7AL"/>
    <n v="77"/>
    <x v="2"/>
    <s v="Diesel"/>
    <n v="2.8489999999999999E-4"/>
  </r>
  <r>
    <s v="S022978"/>
    <x v="123"/>
    <s v="PO144926"/>
    <s v="GRN197338"/>
    <s v="340-1071-1"/>
    <s v="CONDUIT OUTDOOR EQUIPMENT RACK ASSY – JUNCTION BOX"/>
    <s v="Walsall WS6 7AL"/>
    <n v="77"/>
    <x v="2"/>
    <s v="Diesel"/>
    <n v="2.8489999999999999E-4"/>
  </r>
  <r>
    <s v="S022978"/>
    <x v="123"/>
    <s v="PO144919"/>
    <s v="GRN197339"/>
    <s v="340-1071-1"/>
    <s v="CONDUIT OUTDOOR EQUIPMENT RACK ASSY – JUNCTION BOX"/>
    <s v="Walsall WS6 7AL"/>
    <n v="77"/>
    <x v="2"/>
    <s v="Diesel"/>
    <n v="2.8489999999999999E-4"/>
  </r>
  <r>
    <s v="S022978"/>
    <x v="123"/>
    <s v="PO144924"/>
    <s v="GRN197340"/>
    <s v="340-1071-1"/>
    <s v="CONDUIT OUTDOOR EQUIPMENT RACK ASSY – JUNCTION BOX"/>
    <s v="Walsall WS6 7AL"/>
    <n v="77"/>
    <x v="2"/>
    <s v="Diesel"/>
    <n v="2.8489999999999999E-4"/>
  </r>
  <r>
    <s v="S022978"/>
    <x v="123"/>
    <s v="PO144921"/>
    <s v="GRN197341"/>
    <s v="340-1071-1"/>
    <s v="CONDUIT OUTDOOR EQUIPMENT RACK ASSY – JUNCTION BOX"/>
    <s v="Walsall WS6 7AL"/>
    <n v="77"/>
    <x v="2"/>
    <s v="Diesel"/>
    <n v="2.8489999999999999E-4"/>
  </r>
  <r>
    <s v="S022978"/>
    <x v="123"/>
    <s v="PO144927"/>
    <s v="GRN197342"/>
    <s v="340-1071-1"/>
    <s v="CONDUIT OUTDOOR EQUIPMENT RACK ASSY – JUNCTION BOX"/>
    <s v="Walsall WS6 7AL"/>
    <n v="77"/>
    <x v="2"/>
    <s v="Diesel"/>
    <n v="2.8489999999999999E-4"/>
  </r>
  <r>
    <s v="S022978"/>
    <x v="123"/>
    <s v="PO144920"/>
    <s v="GRN197343"/>
    <s v="340-1071-1"/>
    <s v="CONDUIT OUTDOOR EQUIPMENT RACK ASSY – JUNCTION BOX"/>
    <s v="Walsall WS6 7AL"/>
    <n v="77"/>
    <x v="2"/>
    <s v="Diesel"/>
    <n v="2.8489999999999999E-4"/>
  </r>
  <r>
    <s v="S022978"/>
    <x v="123"/>
    <s v="PO144925"/>
    <s v="GRN197344"/>
    <s v="340-1071-1"/>
    <s v="CONDUIT OUTDOOR EQUIPMENT RACK ASSY – JUNCTION BOX"/>
    <s v="Walsall WS6 7AL"/>
    <n v="77"/>
    <x v="2"/>
    <s v="Diesel"/>
    <n v="2.8489999999999999E-4"/>
  </r>
  <r>
    <s v="S022978"/>
    <x v="123"/>
    <s v="PO144928"/>
    <s v="GRN197345"/>
    <s v="340-1071-1"/>
    <s v="CONDUIT OUTDOOR EQUIPMENT RACK ASSY – JUNCTION BOX"/>
    <s v="Walsall WS6 7AL"/>
    <n v="77"/>
    <x v="2"/>
    <s v="Diesel"/>
    <n v="2.8489999999999999E-4"/>
  </r>
  <r>
    <s v="S022978"/>
    <x v="123"/>
    <s v="PO144922"/>
    <s v="GRN197346"/>
    <s v="340-1071-1"/>
    <s v="CONDUIT OUTDOOR EQUIPMENT RACK ASSY – JUNCTION BOX"/>
    <s v="Walsall WS6 7AL"/>
    <n v="77"/>
    <x v="2"/>
    <s v="Diesel"/>
    <n v="2.8489999999999999E-4"/>
  </r>
  <r>
    <s v="S022978"/>
    <x v="123"/>
    <s v="PO144954"/>
    <s v="GRN197347"/>
    <s v="340-1072-1"/>
    <s v="CONDUIT JUNCTION BOX SOURCE SIDE – JUNCTION BOX DE"/>
    <s v="Walsall WS6 7AL"/>
    <n v="77"/>
    <x v="2"/>
    <s v="Diesel"/>
    <n v="2.8489999999999999E-4"/>
  </r>
  <r>
    <s v="S022978"/>
    <x v="123"/>
    <s v="PO144955"/>
    <s v="GRN197348"/>
    <s v="340-1072-1"/>
    <s v="CONDUIT JUNCTION BOX SOURCE SIDE – JUNCTION BOX DE"/>
    <s v="Walsall WS6 7AL"/>
    <n v="77"/>
    <x v="2"/>
    <s v="Diesel"/>
    <n v="2.8489999999999999E-4"/>
  </r>
  <r>
    <s v="S022978"/>
    <x v="123"/>
    <s v="PO144956"/>
    <s v="GRN197349"/>
    <s v="340-1072-1"/>
    <s v="CONDUIT JUNCTION BOX SOURCE SIDE – JUNCTION BOX DE"/>
    <s v="Walsall WS6 7AL"/>
    <n v="77"/>
    <x v="2"/>
    <s v="Diesel"/>
    <n v="2.8489999999999999E-4"/>
  </r>
  <r>
    <s v="S022978"/>
    <x v="123"/>
    <s v="PO144957"/>
    <s v="GRN197350"/>
    <s v="340-1072-1"/>
    <s v="CONDUIT JUNCTION BOX SOURCE SIDE – JUNCTION BOX DE"/>
    <s v="Walsall WS6 7AL"/>
    <n v="77"/>
    <x v="2"/>
    <s v="Diesel"/>
    <n v="2.8489999999999999E-4"/>
  </r>
  <r>
    <s v="S022978"/>
    <x v="123"/>
    <s v="PO144958"/>
    <s v="GRN197351"/>
    <s v="340-1072-1"/>
    <s v="CONDUIT JUNCTION BOX SOURCE SIDE – JUNCTION BOX DE"/>
    <s v="Walsall WS6 7AL"/>
    <n v="77"/>
    <x v="2"/>
    <s v="Diesel"/>
    <n v="2.8489999999999999E-4"/>
  </r>
  <r>
    <s v="S022978"/>
    <x v="123"/>
    <s v="PO144927"/>
    <s v="GRN197352"/>
    <s v="340-1040-1"/>
    <s v="JUNCTION BOX SOURCE SIDE"/>
    <s v="Walsall WS6 7AL"/>
    <n v="77"/>
    <x v="2"/>
    <s v="Diesel"/>
    <n v="2.8489999999999999E-4"/>
  </r>
  <r>
    <s v="S022978"/>
    <x v="123"/>
    <s v="PO144920"/>
    <s v="GRN197353"/>
    <s v="340-1040-1"/>
    <s v="JUNCTION BOX SOURCE SIDE"/>
    <s v="Walsall WS6 7AL"/>
    <n v="77"/>
    <x v="2"/>
    <s v="Diesel"/>
    <n v="2.8489999999999999E-4"/>
  </r>
  <r>
    <s v="S022978"/>
    <x v="123"/>
    <s v="PO144925"/>
    <s v="GRN197354"/>
    <s v="340-1040-1"/>
    <s v="JUNCTION BOX SOURCE SIDE"/>
    <s v="Walsall WS6 7AL"/>
    <n v="77"/>
    <x v="2"/>
    <s v="Diesel"/>
    <n v="2.8489999999999999E-4"/>
  </r>
  <r>
    <s v="S022978"/>
    <x v="123"/>
    <s v="PO144948"/>
    <s v="GRN197355"/>
    <s v="340-1071-1"/>
    <s v="CONDUIT OUTDOOR EQUIPMENT RACK ASSY – JUNCTION BOX"/>
    <s v="Walsall WS6 7AL"/>
    <n v="77"/>
    <x v="2"/>
    <s v="Diesel"/>
    <n v="2.8489999999999999E-4"/>
  </r>
  <r>
    <s v="S022978"/>
    <x v="123"/>
    <s v="PO144947"/>
    <s v="GRN197356"/>
    <s v="340-1071-1"/>
    <s v="CONDUIT OUTDOOR EQUIPMENT RACK ASSY – JUNCTION BOX"/>
    <s v="Walsall WS6 7AL"/>
    <n v="77"/>
    <x v="2"/>
    <s v="Diesel"/>
    <n v="2.8489999999999999E-4"/>
  </r>
  <r>
    <s v="S022978"/>
    <x v="123"/>
    <s v="PO144946"/>
    <s v="GRN197357"/>
    <s v="340-1071-1"/>
    <s v="CONDUIT OUTDOOR EQUIPMENT RACK ASSY – JUNCTION BOX"/>
    <s v="Walsall WS6 7AL"/>
    <n v="77"/>
    <x v="2"/>
    <s v="Diesel"/>
    <n v="2.8489999999999999E-4"/>
  </r>
  <r>
    <s v="S022978"/>
    <x v="123"/>
    <s v="PO144945"/>
    <s v="GRN197358"/>
    <s v="340-1071-1"/>
    <s v="CONDUIT OUTDOOR EQUIPMENT RACK ASSY – JUNCTION BOX"/>
    <s v="Walsall WS6 7AL"/>
    <n v="77"/>
    <x v="2"/>
    <s v="Diesel"/>
    <n v="2.8489999999999999E-4"/>
  </r>
  <r>
    <s v="S022978"/>
    <x v="123"/>
    <s v="PO144944"/>
    <s v="GRN197359"/>
    <s v="340-1071-1"/>
    <s v="CONDUIT OUTDOOR EQUIPMENT RACK ASSY – JUNCTION BOX"/>
    <s v="Walsall WS6 7AL"/>
    <n v="77"/>
    <x v="2"/>
    <s v="Diesel"/>
    <n v="2.8489999999999999E-4"/>
  </r>
  <r>
    <s v="S022978"/>
    <x v="123"/>
    <s v="PO144943"/>
    <s v="GRN197360"/>
    <s v="340-1071-1"/>
    <s v="CONDUIT OUTDOOR EQUIPMENT RACK ASSY – JUNCTION BOX"/>
    <s v="Walsall WS6 7AL"/>
    <n v="77"/>
    <x v="2"/>
    <s v="Diesel"/>
    <n v="2.8489999999999999E-4"/>
  </r>
  <r>
    <s v="S022978"/>
    <x v="123"/>
    <s v="PO144942"/>
    <s v="GRN197361"/>
    <s v="340-1071-1"/>
    <s v="CONDUIT OUTDOOR EQUIPMENT RACK ASSY – JUNCTION BOX"/>
    <s v="Walsall WS6 7AL"/>
    <n v="77"/>
    <x v="2"/>
    <s v="Diesel"/>
    <n v="2.8489999999999999E-4"/>
  </r>
  <r>
    <s v="S023222"/>
    <x v="11"/>
    <s v="PO142950"/>
    <s v="GRN203917"/>
    <n v="101027050"/>
    <s v="COMPACT MULTIPROTOCOL I/O MODULE TBEN-L1-16DXP TUR"/>
    <s v="Wickford SS11 8YT"/>
    <n v="390"/>
    <x v="2"/>
    <s v="Diesel"/>
    <n v="1.4430000000000001E-3"/>
  </r>
  <r>
    <s v="S022978"/>
    <x v="123"/>
    <s v="PO144941"/>
    <s v="GRN197362"/>
    <s v="340-1071-1"/>
    <s v="CONDUIT OUTDOOR EQUIPMENT RACK ASSY – JUNCTION BOX"/>
    <s v="Walsall WS6 7AL"/>
    <n v="77"/>
    <x v="2"/>
    <s v="Diesel"/>
    <n v="2.8489999999999999E-4"/>
  </r>
  <r>
    <s v="S023222"/>
    <x v="11"/>
    <s v="PO149851"/>
    <s v="GRN203920"/>
    <n v="101027049"/>
    <s v="POWER CABLE PUR JACKET RKM52-10-RSM52 - 10M"/>
    <s v="Wickford SS11 8YT"/>
    <n v="390"/>
    <x v="2"/>
    <s v="Diesel"/>
    <n v="1.4430000000000001E-3"/>
  </r>
  <r>
    <s v="S022978"/>
    <x v="123"/>
    <s v="PO144939"/>
    <s v="GRN197363"/>
    <s v="340-1071-1"/>
    <s v="CONDUIT OUTDOOR EQUIPMENT RACK ASSY – JUNCTION BOX"/>
    <s v="Walsall WS6 7AL"/>
    <n v="77"/>
    <x v="2"/>
    <s v="Diesel"/>
    <n v="2.8489999999999999E-4"/>
  </r>
  <r>
    <s v="S022978"/>
    <x v="123"/>
    <s v="PO144935"/>
    <s v="GRN197364"/>
    <s v="340-1071-1"/>
    <s v="CONDUIT OUTDOOR EQUIPMENT RACK ASSY – JUNCTION BOX"/>
    <s v="Walsall WS6 7AL"/>
    <n v="77"/>
    <x v="2"/>
    <s v="Diesel"/>
    <n v="2.8489999999999999E-4"/>
  </r>
  <r>
    <s v="S022978"/>
    <x v="123"/>
    <s v="PO144934"/>
    <s v="GRN197365"/>
    <s v="340-1071-1"/>
    <s v="CONDUIT OUTDOOR EQUIPMENT RACK ASSY – JUNCTION BOX"/>
    <s v="Walsall WS6 7AL"/>
    <n v="77"/>
    <x v="2"/>
    <s v="Diesel"/>
    <n v="2.8489999999999999E-4"/>
  </r>
  <r>
    <s v="S001121"/>
    <x v="5"/>
    <s v="PO151482"/>
    <s v="GRN203926"/>
    <s v="11700-4798"/>
    <s v="TERMINAL BASE ASSEMBLY"/>
    <s v="Salford M5 4BE"/>
    <n v="103.6"/>
    <x v="2"/>
    <s v="Diesel"/>
    <n v="3.8331999999999998E-4"/>
  </r>
  <r>
    <s v="S023222"/>
    <x v="11"/>
    <s v="PO143352"/>
    <s v="GRN203927"/>
    <n v="101027038"/>
    <s v="M12 ETHERNET CABLE RSSD-RSSD-4416 - 10M LONG"/>
    <s v="Wickford SS11 8YT"/>
    <n v="390"/>
    <x v="2"/>
    <s v="Diesel"/>
    <n v="1.4430000000000001E-3"/>
  </r>
  <r>
    <s v="S023222"/>
    <x v="11"/>
    <s v="PO147446"/>
    <s v="GRN203929"/>
    <n v="101027038"/>
    <s v="M12 ETHERNET CABLE RSSD-RSSD-4416 - 10M LONG"/>
    <s v="Wickford SS11 8YT"/>
    <n v="390"/>
    <x v="2"/>
    <s v="Diesel"/>
    <n v="1.4430000000000001E-3"/>
  </r>
  <r>
    <s v="S022978"/>
    <x v="123"/>
    <s v="PO144933"/>
    <s v="GRN197366"/>
    <s v="340-1071-1"/>
    <s v="CONDUIT OUTDOOR EQUIPMENT RACK ASSY – JUNCTION BOX"/>
    <s v="Walsall WS6 7AL"/>
    <n v="77"/>
    <x v="2"/>
    <s v="Diesel"/>
    <n v="2.8489999999999999E-4"/>
  </r>
  <r>
    <s v="S022978"/>
    <x v="123"/>
    <s v="PO144932"/>
    <s v="GRN197367"/>
    <s v="340-1071-1"/>
    <s v="CONDUIT OUTDOOR EQUIPMENT RACK ASSY – JUNCTION BOX"/>
    <s v="Walsall WS6 7AL"/>
    <n v="77"/>
    <x v="2"/>
    <s v="Diesel"/>
    <n v="2.8489999999999999E-4"/>
  </r>
  <r>
    <s v="S022978"/>
    <x v="123"/>
    <s v="PO144938"/>
    <s v="GRN197368"/>
    <s v="340-1071-1"/>
    <s v="CONDUIT OUTDOOR EQUIPMENT RACK ASSY – JUNCTION BOX"/>
    <s v="Walsall WS6 7AL"/>
    <n v="77"/>
    <x v="2"/>
    <s v="Diesel"/>
    <n v="2.8489999999999999E-4"/>
  </r>
  <r>
    <s v="S022978"/>
    <x v="123"/>
    <s v="PO144931"/>
    <s v="GRN197369"/>
    <s v="340-1071-1"/>
    <s v="CONDUIT OUTDOOR EQUIPMENT RACK ASSY – JUNCTION BOX"/>
    <s v="Walsall WS6 7AL"/>
    <n v="77"/>
    <x v="2"/>
    <s v="Diesel"/>
    <n v="2.8489999999999999E-4"/>
  </r>
  <r>
    <s v="S022978"/>
    <x v="123"/>
    <s v="PO144937"/>
    <s v="GRN197370"/>
    <s v="340-1071-1"/>
    <s v="CONDUIT OUTDOOR EQUIPMENT RACK ASSY – JUNCTION BOX"/>
    <s v="Walsall WS6 7AL"/>
    <n v="77"/>
    <x v="2"/>
    <s v="Diesel"/>
    <n v="2.8489999999999999E-4"/>
  </r>
  <r>
    <s v="S022978"/>
    <x v="123"/>
    <s v="PO144930"/>
    <s v="GRN197371"/>
    <s v="340-1071-1"/>
    <s v="CONDUIT OUTDOOR EQUIPMENT RACK ASSY – JUNCTION BOX"/>
    <s v="Walsall WS6 7AL"/>
    <n v="77"/>
    <x v="2"/>
    <s v="Diesel"/>
    <n v="2.8489999999999999E-4"/>
  </r>
  <r>
    <s v="S022978"/>
    <x v="123"/>
    <s v="PO144936"/>
    <s v="GRN197372"/>
    <s v="340-1071-1"/>
    <s v="CONDUIT OUTDOOR EQUIPMENT RACK ASSY – JUNCTION BOX"/>
    <s v="Walsall WS6 7AL"/>
    <n v="77"/>
    <x v="2"/>
    <s v="Diesel"/>
    <n v="2.8489999999999999E-4"/>
  </r>
  <r>
    <s v="S022978"/>
    <x v="123"/>
    <s v="PO144929"/>
    <s v="GRN197373"/>
    <s v="340-1071-1"/>
    <s v="CONDUIT OUTDOOR EQUIPMENT RACK ASSY – JUNCTION BOX"/>
    <s v="Walsall WS6 7AL"/>
    <n v="77"/>
    <x v="2"/>
    <s v="Diesel"/>
    <n v="2.8489999999999999E-4"/>
  </r>
  <r>
    <s v="S022978"/>
    <x v="123"/>
    <s v="PO144920"/>
    <s v="GRN197378"/>
    <s v="340-1042-1"/>
    <s v="JUNCTION BOX DETECTOR SIDE"/>
    <s v="Walsall WS6 7AL"/>
    <n v="77"/>
    <x v="2"/>
    <s v="Diesel"/>
    <n v="2.8489999999999999E-4"/>
  </r>
  <r>
    <s v="S022978"/>
    <x v="123"/>
    <s v="PO144925"/>
    <s v="GRN197379"/>
    <s v="340-1042-1"/>
    <s v="JUNCTION BOX DETECTOR SIDE"/>
    <s v="Walsall WS6 7AL"/>
    <n v="77"/>
    <x v="2"/>
    <s v="Diesel"/>
    <n v="2.8489999999999999E-4"/>
  </r>
  <r>
    <s v="S022978"/>
    <x v="123"/>
    <s v="PO144928"/>
    <s v="GRN197380"/>
    <s v="340-1042-1"/>
    <s v="JUNCTION BOX DETECTOR SIDE"/>
    <s v="Walsall WS6 7AL"/>
    <n v="77"/>
    <x v="2"/>
    <s v="Diesel"/>
    <n v="2.8489999999999999E-4"/>
  </r>
  <r>
    <s v="S022978"/>
    <x v="123"/>
    <s v="PO144918"/>
    <s v="GRN197382"/>
    <s v="340-1040-1"/>
    <s v="JUNCTION BOX SOURCE SIDE"/>
    <s v="Walsall WS6 7AL"/>
    <n v="77"/>
    <x v="2"/>
    <s v="Diesel"/>
    <n v="2.8489999999999999E-4"/>
  </r>
  <r>
    <s v="S022978"/>
    <x v="123"/>
    <s v="PO144921"/>
    <s v="GRN197384"/>
    <s v="340-1040-1"/>
    <s v="JUNCTION BOX SOURCE SIDE"/>
    <s v="Walsall WS6 7AL"/>
    <n v="77"/>
    <x v="2"/>
    <s v="Diesel"/>
    <n v="2.8489999999999999E-4"/>
  </r>
  <r>
    <s v="S022978"/>
    <x v="123"/>
    <s v="PO144924"/>
    <s v="GRN197385"/>
    <s v="340-1040-1"/>
    <s v="JUNCTION BOX SOURCE SIDE"/>
    <s v="Walsall WS6 7AL"/>
    <n v="77"/>
    <x v="2"/>
    <s v="Diesel"/>
    <n v="2.8489999999999999E-4"/>
  </r>
  <r>
    <s v="S022978"/>
    <x v="123"/>
    <s v="PO144947"/>
    <s v="GRN197386"/>
    <s v="340-1084-1"/>
    <s v="CONDUIT HORIZONTAL DETECTOR ENCLOSURE – JUNCTION B"/>
    <s v="Walsall WS6 7AL"/>
    <n v="77"/>
    <x v="2"/>
    <s v="Diesel"/>
    <n v="2.8489999999999999E-4"/>
  </r>
  <r>
    <s v="S022978"/>
    <x v="123"/>
    <s v="PO144946"/>
    <s v="GRN197387"/>
    <s v="340-1084-1"/>
    <s v="CONDUIT HORIZONTAL DETECTOR ENCLOSURE – JUNCTION B"/>
    <s v="Walsall WS6 7AL"/>
    <n v="77"/>
    <x v="2"/>
    <s v="Diesel"/>
    <n v="2.8489999999999999E-4"/>
  </r>
  <r>
    <s v="S022978"/>
    <x v="123"/>
    <s v="PO144945"/>
    <s v="GRN197389"/>
    <s v="340-1084-1"/>
    <s v="CONDUIT HORIZONTAL DETECTOR ENCLOSURE – JUNCTION B"/>
    <s v="Walsall WS6 7AL"/>
    <n v="77"/>
    <x v="2"/>
    <s v="Diesel"/>
    <n v="2.8489999999999999E-4"/>
  </r>
  <r>
    <s v="S022978"/>
    <x v="123"/>
    <s v="PO144948"/>
    <s v="GRN197391"/>
    <s v="340-1084-1"/>
    <s v="CONDUIT HORIZONTAL DETECTOR ENCLOSURE – JUNCTION B"/>
    <s v="Walsall WS6 7AL"/>
    <n v="77"/>
    <x v="2"/>
    <s v="Diesel"/>
    <n v="2.8489999999999999E-4"/>
  </r>
  <r>
    <s v="S001121"/>
    <x v="5"/>
    <s v="PO151539"/>
    <s v="GRN203968"/>
    <s v="11700-6227"/>
    <s v="FACTORYTALK SE SITE EDITION STATION LICENSE 25 SCR"/>
    <s v="Salford M5 4BE"/>
    <n v="103.6"/>
    <x v="2"/>
    <s v="Diesel"/>
    <n v="3.8331999999999998E-4"/>
  </r>
  <r>
    <s v="S022978"/>
    <x v="123"/>
    <s v="PO144944"/>
    <s v="GRN197392"/>
    <s v="340-1084-1"/>
    <s v="CONDUIT HORIZONTAL DETECTOR ENCLOSURE – JUNCTION B"/>
    <s v="Walsall WS6 7AL"/>
    <n v="77"/>
    <x v="2"/>
    <s v="Diesel"/>
    <n v="2.8489999999999999E-4"/>
  </r>
  <r>
    <s v="S022978"/>
    <x v="123"/>
    <s v="PO144933"/>
    <s v="GRN197395"/>
    <s v="340-1084-1"/>
    <s v="CONDUIT HORIZONTAL DETECTOR ENCLOSURE – JUNCTION B"/>
    <s v="Walsall WS6 7AL"/>
    <n v="77"/>
    <x v="2"/>
    <s v="Diesel"/>
    <n v="2.8489999999999999E-4"/>
  </r>
  <r>
    <s v="S022978"/>
    <x v="123"/>
    <s v="PO144943"/>
    <s v="GRN197396"/>
    <s v="340-1084-1"/>
    <s v="CONDUIT HORIZONTAL DETECTOR ENCLOSURE – JUNCTION B"/>
    <s v="Walsall WS6 7AL"/>
    <n v="77"/>
    <x v="2"/>
    <s v="Diesel"/>
    <n v="2.8489999999999999E-4"/>
  </r>
  <r>
    <s v="S001121"/>
    <x v="5"/>
    <s v="PO143684"/>
    <s v="GRN203978"/>
    <n v="13204807"/>
    <s v="RSLINX CLASSIC SINGLE NODE"/>
    <s v="Salford M5 4BE"/>
    <n v="103.6"/>
    <x v="2"/>
    <s v="Diesel"/>
    <n v="3.8331999999999998E-4"/>
  </r>
  <r>
    <s v="S022978"/>
    <x v="123"/>
    <s v="PO144942"/>
    <s v="GRN197397"/>
    <s v="340-1084-1"/>
    <s v="CONDUIT HORIZONTAL DETECTOR ENCLOSURE – JUNCTION B"/>
    <s v="Walsall WS6 7AL"/>
    <n v="77"/>
    <x v="2"/>
    <s v="Diesel"/>
    <n v="2.8489999999999999E-4"/>
  </r>
  <r>
    <s v="S022978"/>
    <x v="123"/>
    <s v="PO144932"/>
    <s v="GRN197398"/>
    <s v="340-1084-1"/>
    <s v="CONDUIT HORIZONTAL DETECTOR ENCLOSURE – JUNCTION B"/>
    <s v="Walsall WS6 7AL"/>
    <n v="77"/>
    <x v="2"/>
    <s v="Diesel"/>
    <n v="2.8489999999999999E-4"/>
  </r>
  <r>
    <s v="S024744"/>
    <x v="25"/>
    <s v="PO148792"/>
    <s v="GRN203982"/>
    <n v="101040789"/>
    <s v="PERSONNEL DOOR - INNER PANEL 21mm THICK"/>
    <s v="Huddersfield HD7 5JN"/>
    <n v="104.8"/>
    <x v="1"/>
    <s v="Diesel"/>
    <n v="3.8775999999999998E-2"/>
  </r>
  <r>
    <s v="S024744"/>
    <x v="25"/>
    <s v="PO148889"/>
    <s v="GRN203983"/>
    <n v="101040790"/>
    <s v="PERSONNEL DOOR - INNER PANEL 9mm THICK"/>
    <s v="Huddersfield HD7 5JN"/>
    <n v="104.8"/>
    <x v="1"/>
    <s v="Diesel"/>
    <n v="3.8775999999999998E-2"/>
  </r>
  <r>
    <s v="S022978"/>
    <x v="123"/>
    <s v="PO144941"/>
    <s v="GRN197399"/>
    <s v="340-1084-1"/>
    <s v="CONDUIT HORIZONTAL DETECTOR ENCLOSURE – JUNCTION B"/>
    <s v="Walsall WS6 7AL"/>
    <n v="77"/>
    <x v="2"/>
    <s v="Diesel"/>
    <n v="2.8489999999999999E-4"/>
  </r>
  <r>
    <s v="S022978"/>
    <x v="123"/>
    <s v="PO144938"/>
    <s v="GRN197400"/>
    <s v="340-1084-1"/>
    <s v="CONDUIT HORIZONTAL DETECTOR ENCLOSURE – JUNCTION B"/>
    <s v="Walsall WS6 7AL"/>
    <n v="77"/>
    <x v="2"/>
    <s v="Diesel"/>
    <n v="2.8489999999999999E-4"/>
  </r>
  <r>
    <s v="S022978"/>
    <x v="123"/>
    <s v="PO144935"/>
    <s v="GRN197401"/>
    <s v="340-1084-1"/>
    <s v="CONDUIT HORIZONTAL DETECTOR ENCLOSURE – JUNCTION B"/>
    <s v="Walsall WS6 7AL"/>
    <n v="77"/>
    <x v="2"/>
    <s v="Diesel"/>
    <n v="2.8489999999999999E-4"/>
  </r>
  <r>
    <s v="S022978"/>
    <x v="123"/>
    <s v="PO144931"/>
    <s v="GRN197402"/>
    <s v="340-1084-1"/>
    <s v="CONDUIT HORIZONTAL DETECTOR ENCLOSURE – JUNCTION B"/>
    <s v="Walsall WS6 7AL"/>
    <n v="77"/>
    <x v="2"/>
    <s v="Diesel"/>
    <n v="2.8489999999999999E-4"/>
  </r>
  <r>
    <s v="S022978"/>
    <x v="123"/>
    <s v="PO144934"/>
    <s v="GRN197403"/>
    <s v="340-1084-1"/>
    <s v="CONDUIT HORIZONTAL DETECTOR ENCLOSURE – JUNCTION B"/>
    <s v="Walsall WS6 7AL"/>
    <n v="77"/>
    <x v="2"/>
    <s v="Diesel"/>
    <n v="2.8489999999999999E-4"/>
  </r>
  <r>
    <s v="S022978"/>
    <x v="123"/>
    <s v="PO144940"/>
    <s v="GRN197404"/>
    <s v="340-1084-1"/>
    <s v="CONDUIT HORIZONTAL DETECTOR ENCLOSURE – JUNCTION B"/>
    <s v="Walsall WS6 7AL"/>
    <n v="77"/>
    <x v="2"/>
    <s v="Diesel"/>
    <n v="2.8489999999999999E-4"/>
  </r>
  <r>
    <s v="S022978"/>
    <x v="123"/>
    <s v="PO144937"/>
    <s v="GRN197405"/>
    <s v="340-1084-1"/>
    <s v="CONDUIT HORIZONTAL DETECTOR ENCLOSURE – JUNCTION B"/>
    <s v="Walsall WS6 7AL"/>
    <n v="77"/>
    <x v="2"/>
    <s v="Diesel"/>
    <n v="2.8489999999999999E-4"/>
  </r>
  <r>
    <s v="S022978"/>
    <x v="123"/>
    <s v="PO144930"/>
    <s v="GRN197406"/>
    <s v="340-1084-1"/>
    <s v="CONDUIT HORIZONTAL DETECTOR ENCLOSURE – JUNCTION B"/>
    <s v="Walsall WS6 7AL"/>
    <n v="77"/>
    <x v="2"/>
    <s v="Diesel"/>
    <n v="2.8489999999999999E-4"/>
  </r>
  <r>
    <s v="S022978"/>
    <x v="123"/>
    <s v="PO144939"/>
    <s v="GRN197408"/>
    <s v="340-1084-1"/>
    <s v="CONDUIT HORIZONTAL DETECTOR ENCLOSURE – JUNCTION B"/>
    <s v="Walsall WS6 7AL"/>
    <n v="77"/>
    <x v="2"/>
    <s v="Diesel"/>
    <n v="2.8489999999999999E-4"/>
  </r>
  <r>
    <s v="S022978"/>
    <x v="123"/>
    <s v="PO144929"/>
    <s v="GRN197409"/>
    <s v="340-1084-1"/>
    <s v="CONDUIT HORIZONTAL DETECTOR ENCLOSURE – JUNCTION B"/>
    <s v="Walsall WS6 7AL"/>
    <n v="77"/>
    <x v="2"/>
    <s v="Diesel"/>
    <n v="2.8489999999999999E-4"/>
  </r>
  <r>
    <s v="S022978"/>
    <x v="123"/>
    <s v="PO144936"/>
    <s v="GRN197410"/>
    <s v="340-1084-1"/>
    <s v="CONDUIT HORIZONTAL DETECTOR ENCLOSURE – JUNCTION B"/>
    <s v="Walsall WS6 7AL"/>
    <n v="77"/>
    <x v="2"/>
    <s v="Diesel"/>
    <n v="2.8489999999999999E-4"/>
  </r>
  <r>
    <s v="S022978"/>
    <x v="123"/>
    <s v="PO143047"/>
    <s v="GRN197548"/>
    <s v="340-1381-1"/>
    <s v="ASSY PWR DIST PNL - 480V OPTION KIT"/>
    <s v="Walsall WS6 7AL"/>
    <n v="77"/>
    <x v="2"/>
    <s v="Diesel"/>
    <n v="2.8489999999999999E-4"/>
  </r>
  <r>
    <s v="S001121"/>
    <x v="5"/>
    <s v="PO149915"/>
    <s v="GRN204002"/>
    <n v="51200794"/>
    <s v="1 HOLE YELLOW PLASTIC ENCLOSURE METRIC CONDUIT KNO"/>
    <s v="Salford M5 4BE"/>
    <n v="103.6"/>
    <x v="2"/>
    <s v="Diesel"/>
    <n v="3.8331999999999998E-4"/>
  </r>
  <r>
    <s v="S022978"/>
    <x v="123"/>
    <s v="PO143046"/>
    <s v="GRN197552"/>
    <s v="340-1381-1"/>
    <s v="ASSY PWR DIST PNL - 480V OPTION KIT"/>
    <s v="Walsall WS6 7AL"/>
    <n v="77"/>
    <x v="2"/>
    <s v="Diesel"/>
    <n v="2.8489999999999999E-4"/>
  </r>
  <r>
    <s v="S001121"/>
    <x v="5"/>
    <s v="PO143193"/>
    <s v="GRN204004"/>
    <n v="13204807"/>
    <s v="RSLINX CLASSIC SINGLE NODE"/>
    <s v="Salford M5 4BE"/>
    <n v="103.6"/>
    <x v="2"/>
    <s v="Diesel"/>
    <n v="3.8331999999999998E-4"/>
  </r>
  <r>
    <s v="S001121"/>
    <x v="5"/>
    <s v="PO143189"/>
    <s v="GRN204005"/>
    <n v="13204807"/>
    <s v="RSLINX CLASSIC SINGLE NODE"/>
    <s v="Salford M5 4BE"/>
    <n v="103.6"/>
    <x v="2"/>
    <s v="Diesel"/>
    <n v="3.8331999999999998E-4"/>
  </r>
  <r>
    <s v="S022978"/>
    <x v="123"/>
    <s v="PO143042"/>
    <s v="GRN197555"/>
    <s v="340-1381-1"/>
    <s v="ASSY PWR DIST PNL - 480V OPTION KIT"/>
    <s v="Walsall WS6 7AL"/>
    <n v="77"/>
    <x v="2"/>
    <s v="Diesel"/>
    <n v="2.8489999999999999E-4"/>
  </r>
  <r>
    <s v="S022978"/>
    <x v="123"/>
    <s v="PO143041"/>
    <s v="GRN197558"/>
    <s v="340-1381-1"/>
    <s v="ASSY PWR DIST PNL - 480V OPTION KIT"/>
    <s v="Walsall WS6 7AL"/>
    <n v="77"/>
    <x v="2"/>
    <s v="Diesel"/>
    <n v="2.8489999999999999E-4"/>
  </r>
  <r>
    <s v="S001121"/>
    <x v="5"/>
    <s v="PO151543"/>
    <s v="GRN204009"/>
    <s v="11700-8526"/>
    <s v="AB ADDRESS RESERVE MODULE 1734-ARM"/>
    <s v="Salford M5 4BE"/>
    <n v="103.6"/>
    <x v="2"/>
    <s v="Diesel"/>
    <n v="3.8331999999999998E-4"/>
  </r>
  <r>
    <s v="S022670"/>
    <x v="26"/>
    <s v="PO149386"/>
    <s v="GRN204011"/>
    <s v="11583-0384"/>
    <s v="SCREW SHCS M10X25MM LG SST"/>
    <s v="Congleton CW12 1HR"/>
    <n v="12.8"/>
    <x v="2"/>
    <s v="Diesel"/>
    <n v="4.7360000000000001E-5"/>
  </r>
  <r>
    <s v="S022978"/>
    <x v="123"/>
    <s v="PO143040"/>
    <s v="GRN197561"/>
    <s v="340-1381-1"/>
    <s v="ASSY PWR DIST PNL - 480V OPTION KIT"/>
    <s v="Walsall WS6 7AL"/>
    <n v="77"/>
    <x v="2"/>
    <s v="Diesel"/>
    <n v="2.8489999999999999E-4"/>
  </r>
  <r>
    <s v="S022978"/>
    <x v="123"/>
    <s v="PO143038"/>
    <s v="GRN197563"/>
    <s v="340-1381-1"/>
    <s v="ASSY PWR DIST PNL - 480V OPTION KIT"/>
    <s v="Walsall WS6 7AL"/>
    <n v="77"/>
    <x v="2"/>
    <s v="Diesel"/>
    <n v="2.8489999999999999E-4"/>
  </r>
  <r>
    <s v="S022978"/>
    <x v="123"/>
    <s v="PO143039"/>
    <s v="GRN197565"/>
    <s v="340-1381-1"/>
    <s v="ASSY PWR DIST PNL - 480V OPTION KIT"/>
    <s v="Walsall WS6 7AL"/>
    <n v="77"/>
    <x v="2"/>
    <s v="Diesel"/>
    <n v="2.8489999999999999E-4"/>
  </r>
  <r>
    <s v="S022978"/>
    <x v="123"/>
    <s v="PO143036"/>
    <s v="GRN197566"/>
    <s v="340-1381-1"/>
    <s v="ASSY PWR DIST PNL - 480V OPTION KIT"/>
    <s v="Walsall WS6 7AL"/>
    <n v="77"/>
    <x v="2"/>
    <s v="Diesel"/>
    <n v="2.8489999999999999E-4"/>
  </r>
  <r>
    <s v="S022978"/>
    <x v="123"/>
    <s v="PO143035"/>
    <s v="GRN197567"/>
    <s v="340-1381-1"/>
    <s v="ASSY PWR DIST PNL - 480V OPTION KIT"/>
    <s v="Walsall WS6 7AL"/>
    <n v="77"/>
    <x v="2"/>
    <s v="Diesel"/>
    <n v="2.8489999999999999E-4"/>
  </r>
  <r>
    <s v="S022978"/>
    <x v="123"/>
    <s v="PO143034"/>
    <s v="GRN197568"/>
    <s v="340-1381-1"/>
    <s v="ASSY PWR DIST PNL - 480V OPTION KIT"/>
    <s v="Walsall WS6 7AL"/>
    <n v="77"/>
    <x v="2"/>
    <s v="Diesel"/>
    <n v="2.8489999999999999E-4"/>
  </r>
  <r>
    <s v="S022978"/>
    <x v="123"/>
    <s v="PO143032"/>
    <s v="GRN197569"/>
    <s v="340-1381-1"/>
    <s v="ASSY PWR DIST PNL - 480V OPTION KIT"/>
    <s v="Walsall WS6 7AL"/>
    <n v="77"/>
    <x v="2"/>
    <s v="Diesel"/>
    <n v="2.8489999999999999E-4"/>
  </r>
  <r>
    <s v="S022978"/>
    <x v="123"/>
    <s v="PO143033"/>
    <s v="GRN197570"/>
    <s v="340-1381-1"/>
    <s v="ASSY PWR DIST PNL - 480V OPTION KIT"/>
    <s v="Walsall WS6 7AL"/>
    <n v="77"/>
    <x v="2"/>
    <s v="Diesel"/>
    <n v="2.8489999999999999E-4"/>
  </r>
  <r>
    <s v="S022978"/>
    <x v="123"/>
    <s v="PO143004"/>
    <s v="GRN197571"/>
    <s v="340-1381-1"/>
    <s v="ASSY PWR DIST PNL - 480V OPTION KIT"/>
    <s v="Walsall WS6 7AL"/>
    <n v="77"/>
    <x v="2"/>
    <s v="Diesel"/>
    <n v="2.8489999999999999E-4"/>
  </r>
  <r>
    <s v="S022978"/>
    <x v="123"/>
    <s v="PO142965"/>
    <s v="GRN197572"/>
    <s v="340-1381-1"/>
    <s v="ASSY PWR DIST PNL - 480V OPTION KIT"/>
    <s v="Walsall WS6 7AL"/>
    <n v="77"/>
    <x v="2"/>
    <s v="Diesel"/>
    <n v="2.8489999999999999E-4"/>
  </r>
  <r>
    <s v="S022978"/>
    <x v="123"/>
    <s v="PO143030"/>
    <s v="GRN197573"/>
    <s v="340-1381-1"/>
    <s v="ASSY PWR DIST PNL - 480V OPTION KIT"/>
    <s v="Walsall WS6 7AL"/>
    <n v="77"/>
    <x v="2"/>
    <s v="Diesel"/>
    <n v="2.8489999999999999E-4"/>
  </r>
  <r>
    <s v="S022978"/>
    <x v="123"/>
    <s v="PO144919"/>
    <s v="GRN197574"/>
    <s v="340-1381-1"/>
    <s v="ASSY PWR DIST PNL - 480V OPTION KIT"/>
    <s v="Walsall WS6 7AL"/>
    <n v="77"/>
    <x v="2"/>
    <s v="Diesel"/>
    <n v="2.8489999999999999E-4"/>
  </r>
  <r>
    <s v="S022978"/>
    <x v="123"/>
    <s v="PO143031"/>
    <s v="GRN197575"/>
    <s v="340-1381-1"/>
    <s v="ASSY PWR DIST PNL - 480V OPTION KIT"/>
    <s v="Walsall WS6 7AL"/>
    <n v="77"/>
    <x v="2"/>
    <s v="Diesel"/>
    <n v="2.8489999999999999E-4"/>
  </r>
  <r>
    <s v="S022978"/>
    <x v="123"/>
    <s v="PO143037"/>
    <s v="GRN197576"/>
    <s v="340-1381-1"/>
    <s v="ASSY PWR DIST PNL - 480V OPTION KIT"/>
    <s v="Walsall WS6 7AL"/>
    <n v="77"/>
    <x v="2"/>
    <s v="Diesel"/>
    <n v="2.8489999999999999E-4"/>
  </r>
  <r>
    <s v="S022978"/>
    <x v="123"/>
    <s v="PO144924"/>
    <s v="GRN197616"/>
    <s v="340-1075-1"/>
    <s v="TRAFFIC LIGHT ASSEMBLY"/>
    <s v="Walsall WS6 7AL"/>
    <n v="77"/>
    <x v="2"/>
    <s v="Diesel"/>
    <n v="2.8489999999999999E-4"/>
  </r>
  <r>
    <s v="S022978"/>
    <x v="123"/>
    <s v="PO144922"/>
    <s v="GRN197617"/>
    <s v="340-1125-1"/>
    <s v="ENCLOSURE SYSTEM ENTRY/EXIT"/>
    <s v="Walsall WS6 7AL"/>
    <n v="77"/>
    <x v="2"/>
    <s v="Diesel"/>
    <n v="2.8489999999999999E-4"/>
  </r>
  <r>
    <s v="S022978"/>
    <x v="123"/>
    <s v="PO144936"/>
    <s v="GRN197619"/>
    <s v="340-1043-1"/>
    <s v="JUNCTION BOX GROUND LEVEL"/>
    <s v="Walsall WS6 7AL"/>
    <n v="77"/>
    <x v="2"/>
    <s v="Diesel"/>
    <n v="2.8489999999999999E-4"/>
  </r>
  <r>
    <s v="S022978"/>
    <x v="123"/>
    <s v="PO144939"/>
    <s v="GRN197620"/>
    <s v="340-1043-1"/>
    <s v="JUNCTION BOX GROUND LEVEL"/>
    <s v="Walsall WS6 7AL"/>
    <n v="77"/>
    <x v="2"/>
    <s v="Diesel"/>
    <n v="2.8489999999999999E-4"/>
  </r>
  <r>
    <s v="S022978"/>
    <x v="123"/>
    <s v="PO144923"/>
    <s v="GRN197627"/>
    <s v="340-1125-1"/>
    <s v="ENCLOSURE SYSTEM ENTRY/EXIT"/>
    <s v="Walsall WS6 7AL"/>
    <n v="77"/>
    <x v="2"/>
    <s v="Diesel"/>
    <n v="2.8489999999999999E-4"/>
  </r>
  <r>
    <s v="S022978"/>
    <x v="123"/>
    <s v="PO143049"/>
    <s v="GRN197800"/>
    <s v="340-1011-1"/>
    <s v="SITE CONFIGURABLE ENCLOSURE WITH AC"/>
    <s v="Walsall WS6 7AL"/>
    <n v="77"/>
    <x v="2"/>
    <s v="Diesel"/>
    <n v="2.8489999999999999E-4"/>
  </r>
  <r>
    <s v="S022670"/>
    <x v="26"/>
    <s v="PO148928"/>
    <s v="GRN204040"/>
    <s v="11700-5243"/>
    <s v="BOLT HEX DIN933 M20 X 2.5 X 50MM GEOMET STL"/>
    <s v="Congleton CW12 1HR"/>
    <n v="12.8"/>
    <x v="2"/>
    <s v="Diesel"/>
    <n v="4.7360000000000001E-5"/>
  </r>
  <r>
    <s v="S022978"/>
    <x v="123"/>
    <s v="PO143037"/>
    <s v="GRN197801"/>
    <s v="340-1011-1"/>
    <s v="SITE CONFIGURABLE ENCLOSURE WITH AC"/>
    <s v="Walsall WS6 7AL"/>
    <n v="77"/>
    <x v="2"/>
    <s v="Diesel"/>
    <n v="2.8489999999999999E-4"/>
  </r>
  <r>
    <s v="S022978"/>
    <x v="123"/>
    <s v="PO143043"/>
    <s v="GRN197802"/>
    <s v="340-1011-1"/>
    <s v="SITE CONFIGURABLE ENCLOSURE WITH AC"/>
    <s v="Walsall WS6 7AL"/>
    <n v="77"/>
    <x v="2"/>
    <s v="Diesel"/>
    <n v="2.8489999999999999E-4"/>
  </r>
  <r>
    <s v="S022978"/>
    <x v="123"/>
    <s v="PO143042"/>
    <s v="GRN197803"/>
    <s v="340-1011-1"/>
    <s v="SITE CONFIGURABLE ENCLOSURE WITH AC"/>
    <s v="Walsall WS6 7AL"/>
    <n v="77"/>
    <x v="2"/>
    <s v="Diesel"/>
    <n v="2.8489999999999999E-4"/>
  </r>
  <r>
    <s v="S022978"/>
    <x v="123"/>
    <s v="PO144772"/>
    <s v="GRN197805"/>
    <s v="340-1031-1"/>
    <s v="OUTDOOR EQUIPMENT RACK ASSY"/>
    <s v="Walsall WS6 7AL"/>
    <n v="77"/>
    <x v="2"/>
    <s v="Diesel"/>
    <n v="2.8489999999999999E-4"/>
  </r>
  <r>
    <s v="S022978"/>
    <x v="123"/>
    <s v="PO144774"/>
    <s v="GRN197806"/>
    <s v="340-1031-1"/>
    <s v="OUTDOOR EQUIPMENT RACK ASSY"/>
    <s v="Walsall WS6 7AL"/>
    <n v="77"/>
    <x v="2"/>
    <s v="Diesel"/>
    <n v="2.8489999999999999E-4"/>
  </r>
  <r>
    <s v="S022978"/>
    <x v="123"/>
    <s v="PO144771"/>
    <s v="GRN197807"/>
    <s v="340-1031-1"/>
    <s v="OUTDOOR EQUIPMENT RACK ASSY"/>
    <s v="Walsall WS6 7AL"/>
    <n v="77"/>
    <x v="2"/>
    <s v="Diesel"/>
    <n v="2.8489999999999999E-4"/>
  </r>
  <r>
    <s v="S022978"/>
    <x v="123"/>
    <s v="PO144770"/>
    <s v="GRN197808"/>
    <s v="340-1031-1"/>
    <s v="OUTDOOR EQUIPMENT RACK ASSY"/>
    <s v="Walsall WS6 7AL"/>
    <n v="77"/>
    <x v="2"/>
    <s v="Diesel"/>
    <n v="2.8489999999999999E-4"/>
  </r>
  <r>
    <s v="S022978"/>
    <x v="123"/>
    <s v="PO144773"/>
    <s v="GRN197809"/>
    <s v="340-1031-1"/>
    <s v="OUTDOOR EQUIPMENT RACK ASSY"/>
    <s v="Walsall WS6 7AL"/>
    <n v="77"/>
    <x v="2"/>
    <s v="Diesel"/>
    <n v="2.8489999999999999E-4"/>
  </r>
  <r>
    <s v="S022978"/>
    <x v="123"/>
    <s v="PO144929"/>
    <s v="GRN198114"/>
    <s v="340-1083-1"/>
    <s v="CONDUIT VERTICAL DETECTOR ENCLOSURE – JUNCTION BOX"/>
    <s v="Walsall WS6 7AL"/>
    <n v="77"/>
    <x v="2"/>
    <s v="Diesel"/>
    <n v="2.8489999999999999E-4"/>
  </r>
  <r>
    <s v="S022978"/>
    <x v="123"/>
    <s v="PO144939"/>
    <s v="GRN198122"/>
    <s v="340-1083-1"/>
    <s v="CONDUIT VERTICAL DETECTOR ENCLOSURE – JUNCTION BOX"/>
    <s v="Walsall WS6 7AL"/>
    <n v="77"/>
    <x v="2"/>
    <s v="Diesel"/>
    <n v="2.8489999999999999E-4"/>
  </r>
  <r>
    <s v="S022978"/>
    <x v="123"/>
    <s v="PO144936"/>
    <s v="GRN198130"/>
    <s v="340-1083-1"/>
    <s v="CONDUIT VERTICAL DETECTOR ENCLOSURE – JUNCTION BOX"/>
    <s v="Walsall WS6 7AL"/>
    <n v="77"/>
    <x v="2"/>
    <s v="Diesel"/>
    <n v="2.8489999999999999E-4"/>
  </r>
  <r>
    <s v="S022978"/>
    <x v="123"/>
    <s v="PO144930"/>
    <s v="GRN198134"/>
    <s v="340-1083-1"/>
    <s v="CONDUIT VERTICAL DETECTOR ENCLOSURE – JUNCTION BOX"/>
    <s v="Walsall WS6 7AL"/>
    <n v="77"/>
    <x v="2"/>
    <s v="Diesel"/>
    <n v="2.8489999999999999E-4"/>
  </r>
  <r>
    <s v="S022978"/>
    <x v="123"/>
    <s v="PO144937"/>
    <s v="GRN198135"/>
    <s v="340-1083-1"/>
    <s v="CONDUIT VERTICAL DETECTOR ENCLOSURE – JUNCTION BOX"/>
    <s v="Walsall WS6 7AL"/>
    <n v="77"/>
    <x v="2"/>
    <s v="Diesel"/>
    <n v="2.8489999999999999E-4"/>
  </r>
  <r>
    <s v="S022978"/>
    <x v="123"/>
    <s v="PO144940"/>
    <s v="GRN198139"/>
    <s v="340-1083-1"/>
    <s v="CONDUIT VERTICAL DETECTOR ENCLOSURE – JUNCTION BOX"/>
    <s v="Walsall WS6 7AL"/>
    <n v="77"/>
    <x v="2"/>
    <s v="Diesel"/>
    <n v="2.8489999999999999E-4"/>
  </r>
  <r>
    <s v="S022978"/>
    <x v="123"/>
    <s v="PO144931"/>
    <s v="GRN198140"/>
    <s v="340-1083-1"/>
    <s v="CONDUIT VERTICAL DETECTOR ENCLOSURE – JUNCTION BOX"/>
    <s v="Walsall WS6 7AL"/>
    <n v="77"/>
    <x v="2"/>
    <s v="Diesel"/>
    <n v="2.8489999999999999E-4"/>
  </r>
  <r>
    <s v="S022978"/>
    <x v="123"/>
    <s v="PO144938"/>
    <s v="GRN198141"/>
    <s v="340-1083-1"/>
    <s v="CONDUIT VERTICAL DETECTOR ENCLOSURE – JUNCTION BOX"/>
    <s v="Walsall WS6 7AL"/>
    <n v="77"/>
    <x v="2"/>
    <s v="Diesel"/>
    <n v="2.8489999999999999E-4"/>
  </r>
  <r>
    <s v="S022978"/>
    <x v="123"/>
    <s v="PO144941"/>
    <s v="GRN198142"/>
    <s v="340-1083-1"/>
    <s v="CONDUIT VERTICAL DETECTOR ENCLOSURE – JUNCTION BOX"/>
    <s v="Walsall WS6 7AL"/>
    <n v="77"/>
    <x v="2"/>
    <s v="Diesel"/>
    <n v="2.8489999999999999E-4"/>
  </r>
  <r>
    <s v="S022978"/>
    <x v="123"/>
    <s v="PO144932"/>
    <s v="GRN198143"/>
    <s v="340-1083-1"/>
    <s v="CONDUIT VERTICAL DETECTOR ENCLOSURE – JUNCTION BOX"/>
    <s v="Walsall WS6 7AL"/>
    <n v="77"/>
    <x v="2"/>
    <s v="Diesel"/>
    <n v="2.8489999999999999E-4"/>
  </r>
  <r>
    <s v="S022978"/>
    <x v="123"/>
    <s v="PO144933"/>
    <s v="GRN198144"/>
    <s v="340-1083-1"/>
    <s v="CONDUIT VERTICAL DETECTOR ENCLOSURE – JUNCTION BOX"/>
    <s v="Walsall WS6 7AL"/>
    <n v="77"/>
    <x v="2"/>
    <s v="Diesel"/>
    <n v="2.8489999999999999E-4"/>
  </r>
  <r>
    <s v="S022978"/>
    <x v="123"/>
    <s v="PO144934"/>
    <s v="GRN198148"/>
    <s v="340-1083-1"/>
    <s v="CONDUIT VERTICAL DETECTOR ENCLOSURE – JUNCTION BOX"/>
    <s v="Walsall WS6 7AL"/>
    <n v="77"/>
    <x v="2"/>
    <s v="Diesel"/>
    <n v="2.8489999999999999E-4"/>
  </r>
  <r>
    <s v="S022978"/>
    <x v="123"/>
    <s v="PO144935"/>
    <s v="GRN198150"/>
    <s v="340-1083-1"/>
    <s v="CONDUIT VERTICAL DETECTOR ENCLOSURE – JUNCTION BOX"/>
    <s v="Walsall WS6 7AL"/>
    <n v="77"/>
    <x v="2"/>
    <s v="Diesel"/>
    <n v="2.8489999999999999E-4"/>
  </r>
  <r>
    <s v="S022978"/>
    <x v="123"/>
    <s v="PO144942"/>
    <s v="GRN198152"/>
    <s v="340-1083-1"/>
    <s v="CONDUIT VERTICAL DETECTOR ENCLOSURE – JUNCTION BOX"/>
    <s v="Walsall WS6 7AL"/>
    <n v="77"/>
    <x v="2"/>
    <s v="Diesel"/>
    <n v="2.8489999999999999E-4"/>
  </r>
  <r>
    <s v="S022978"/>
    <x v="123"/>
    <s v="PO144943"/>
    <s v="GRN198154"/>
    <s v="340-1083-1"/>
    <s v="CONDUIT VERTICAL DETECTOR ENCLOSURE – JUNCTION BOX"/>
    <s v="Walsall WS6 7AL"/>
    <n v="77"/>
    <x v="2"/>
    <s v="Diesel"/>
    <n v="2.8489999999999999E-4"/>
  </r>
  <r>
    <s v="S022978"/>
    <x v="123"/>
    <s v="PO144946"/>
    <s v="GRN198155"/>
    <s v="340-1083-1"/>
    <s v="CONDUIT VERTICAL DETECTOR ENCLOSURE – JUNCTION BOX"/>
    <s v="Walsall WS6 7AL"/>
    <n v="77"/>
    <x v="2"/>
    <s v="Diesel"/>
    <n v="2.8489999999999999E-4"/>
  </r>
  <r>
    <s v="S022978"/>
    <x v="123"/>
    <s v="PO144948"/>
    <s v="GRN198162"/>
    <s v="340-1083-1"/>
    <s v="CONDUIT VERTICAL DETECTOR ENCLOSURE – JUNCTION BOX"/>
    <s v="Walsall WS6 7AL"/>
    <n v="77"/>
    <x v="2"/>
    <s v="Diesel"/>
    <n v="2.8489999999999999E-4"/>
  </r>
  <r>
    <s v="S022978"/>
    <x v="123"/>
    <s v="PO144945"/>
    <s v="GRN198164"/>
    <s v="340-1083-1"/>
    <s v="CONDUIT VERTICAL DETECTOR ENCLOSURE – JUNCTION BOX"/>
    <s v="Walsall WS6 7AL"/>
    <n v="77"/>
    <x v="2"/>
    <s v="Diesel"/>
    <n v="2.8489999999999999E-4"/>
  </r>
  <r>
    <s v="S022978"/>
    <x v="123"/>
    <s v="PO144944"/>
    <s v="GRN198166"/>
    <s v="340-1083-1"/>
    <s v="CONDUIT VERTICAL DETECTOR ENCLOSURE – JUNCTION BOX"/>
    <s v="Walsall WS6 7AL"/>
    <n v="77"/>
    <x v="2"/>
    <s v="Diesel"/>
    <n v="2.8489999999999999E-4"/>
  </r>
  <r>
    <s v="S022978"/>
    <x v="123"/>
    <s v="PO144963"/>
    <s v="GRN198176"/>
    <s v="340-1073-1"/>
    <s v="CONDUIT JUNCTION BOX DETECTOR SIDE – JUNCTION BOX"/>
    <s v="Walsall WS6 7AL"/>
    <n v="77"/>
    <x v="2"/>
    <s v="Diesel"/>
    <n v="2.8489999999999999E-4"/>
  </r>
  <r>
    <s v="S022978"/>
    <x v="123"/>
    <s v="PO144962"/>
    <s v="GRN198178"/>
    <s v="340-1073-1"/>
    <s v="CONDUIT JUNCTION BOX DETECTOR SIDE – JUNCTION BOX"/>
    <s v="Walsall WS6 7AL"/>
    <n v="77"/>
    <x v="2"/>
    <s v="Diesel"/>
    <n v="2.8489999999999999E-4"/>
  </r>
  <r>
    <s v="S022978"/>
    <x v="123"/>
    <s v="PO144961"/>
    <s v="GRN198179"/>
    <s v="340-1073-1"/>
    <s v="CONDUIT JUNCTION BOX DETECTOR SIDE – JUNCTION BOX"/>
    <s v="Walsall WS6 7AL"/>
    <n v="77"/>
    <x v="2"/>
    <s v="Diesel"/>
    <n v="2.8489999999999999E-4"/>
  </r>
  <r>
    <s v="S022978"/>
    <x v="123"/>
    <s v="PO144959"/>
    <s v="GRN198181"/>
    <s v="340-1073-1"/>
    <s v="CONDUIT JUNCTION BOX DETECTOR SIDE – JUNCTION BOX"/>
    <s v="Walsall WS6 7AL"/>
    <n v="77"/>
    <x v="2"/>
    <s v="Diesel"/>
    <n v="2.8489999999999999E-4"/>
  </r>
  <r>
    <s v="S022978"/>
    <x v="123"/>
    <s v="PO144958"/>
    <s v="GRN198182"/>
    <s v="340-1073-1"/>
    <s v="CONDUIT JUNCTION BOX DETECTOR SIDE – JUNCTION BOX"/>
    <s v="Walsall WS6 7AL"/>
    <n v="77"/>
    <x v="2"/>
    <s v="Diesel"/>
    <n v="2.8489999999999999E-4"/>
  </r>
  <r>
    <s v="S022978"/>
    <x v="123"/>
    <s v="PO144944"/>
    <s v="GRN198183"/>
    <s v="340-1043-1"/>
    <s v="JUNCTION BOX GROUND LEVEL"/>
    <s v="Walsall WS6 7AL"/>
    <n v="77"/>
    <x v="2"/>
    <s v="Diesel"/>
    <n v="2.8489999999999999E-4"/>
  </r>
  <r>
    <s v="S022978"/>
    <x v="123"/>
    <s v="PO144957"/>
    <s v="GRN198184"/>
    <s v="340-1073-1"/>
    <s v="CONDUIT JUNCTION BOX DETECTOR SIDE – JUNCTION BOX"/>
    <s v="Walsall WS6 7AL"/>
    <n v="77"/>
    <x v="2"/>
    <s v="Diesel"/>
    <n v="2.8489999999999999E-4"/>
  </r>
  <r>
    <s v="S022978"/>
    <x v="123"/>
    <s v="PO144956"/>
    <s v="GRN198185"/>
    <s v="340-1073-1"/>
    <s v="CONDUIT JUNCTION BOX DETECTOR SIDE – JUNCTION BOX"/>
    <s v="Walsall WS6 7AL"/>
    <n v="77"/>
    <x v="2"/>
    <s v="Diesel"/>
    <n v="2.8489999999999999E-4"/>
  </r>
  <r>
    <s v="S022978"/>
    <x v="123"/>
    <s v="PO144945"/>
    <s v="GRN198186"/>
    <s v="340-1043-1"/>
    <s v="JUNCTION BOX GROUND LEVEL"/>
    <s v="Walsall WS6 7AL"/>
    <n v="77"/>
    <x v="2"/>
    <s v="Diesel"/>
    <n v="2.8489999999999999E-4"/>
  </r>
  <r>
    <s v="S022978"/>
    <x v="123"/>
    <s v="PO144955"/>
    <s v="GRN198187"/>
    <s v="340-1073-1"/>
    <s v="CONDUIT JUNCTION BOX DETECTOR SIDE – JUNCTION BOX"/>
    <s v="Walsall WS6 7AL"/>
    <n v="77"/>
    <x v="2"/>
    <s v="Diesel"/>
    <n v="2.8489999999999999E-4"/>
  </r>
  <r>
    <s v="S022978"/>
    <x v="123"/>
    <s v="PO144954"/>
    <s v="GRN198188"/>
    <s v="340-1073-1"/>
    <s v="CONDUIT JUNCTION BOX DETECTOR SIDE – JUNCTION BOX"/>
    <s v="Walsall WS6 7AL"/>
    <n v="77"/>
    <x v="2"/>
    <s v="Diesel"/>
    <n v="2.8489999999999999E-4"/>
  </r>
  <r>
    <s v="S001571"/>
    <x v="10"/>
    <s v="PO151020"/>
    <s v="GRN204108"/>
    <n v="1"/>
    <s v="freight inwards"/>
    <s v="St Albans AL1 5BN"/>
    <n v="298"/>
    <x v="2"/>
    <s v="Diesel"/>
    <n v="1.1026E-3"/>
  </r>
  <r>
    <s v="S026889"/>
    <x v="35"/>
    <s v="PO145791"/>
    <s v="GRN204115"/>
    <s v="340-1480-1"/>
    <s v="HORIZ DET TRAY SHTMTL ASSY (INNER)"/>
    <s v="Stafford ST18 0PJ"/>
    <n v="50.6"/>
    <x v="2"/>
    <s v="Diesel"/>
    <n v="1.8722000000000001E-3"/>
  </r>
  <r>
    <s v="S022978"/>
    <x v="123"/>
    <s v="PO144953"/>
    <s v="GRN198189"/>
    <s v="340-1073-1"/>
    <s v="CONDUIT JUNCTION BOX DETECTOR SIDE – JUNCTION BOX"/>
    <s v="Walsall WS6 7AL"/>
    <n v="77"/>
    <x v="2"/>
    <s v="Diesel"/>
    <n v="2.8489999999999999E-4"/>
  </r>
  <r>
    <s v="S022978"/>
    <x v="123"/>
    <s v="PO144952"/>
    <s v="GRN198190"/>
    <s v="340-1073-1"/>
    <s v="CONDUIT JUNCTION BOX DETECTOR SIDE – JUNCTION BOX"/>
    <s v="Walsall WS6 7AL"/>
    <n v="77"/>
    <x v="2"/>
    <s v="Diesel"/>
    <n v="2.8489999999999999E-4"/>
  </r>
  <r>
    <s v="S022978"/>
    <x v="123"/>
    <s v="PO144951"/>
    <s v="GRN198191"/>
    <s v="340-1073-1"/>
    <s v="CONDUIT JUNCTION BOX DETECTOR SIDE – JUNCTION BOX"/>
    <s v="Walsall WS6 7AL"/>
    <n v="77"/>
    <x v="2"/>
    <s v="Diesel"/>
    <n v="2.8489999999999999E-4"/>
  </r>
  <r>
    <s v="S022978"/>
    <x v="123"/>
    <s v="PO144950"/>
    <s v="GRN198192"/>
    <s v="340-1073-1"/>
    <s v="CONDUIT JUNCTION BOX DETECTOR SIDE – JUNCTION BOX"/>
    <s v="Walsall WS6 7AL"/>
    <n v="77"/>
    <x v="2"/>
    <s v="Diesel"/>
    <n v="2.8489999999999999E-4"/>
  </r>
  <r>
    <s v="S022978"/>
    <x v="123"/>
    <s v="PO144949"/>
    <s v="GRN198193"/>
    <s v="340-1073-1"/>
    <s v="CONDUIT JUNCTION BOX DETECTOR SIDE – JUNCTION BOX"/>
    <s v="Walsall WS6 7AL"/>
    <n v="77"/>
    <x v="2"/>
    <s v="Diesel"/>
    <n v="2.8489999999999999E-4"/>
  </r>
  <r>
    <s v="S022978"/>
    <x v="123"/>
    <s v="PO144964"/>
    <s v="GRN198195"/>
    <s v="340-1073-1"/>
    <s v="CONDUIT JUNCTION BOX DETECTOR SIDE – JUNCTION BOX"/>
    <s v="Walsall WS6 7AL"/>
    <n v="77"/>
    <x v="2"/>
    <s v="Diesel"/>
    <n v="2.8489999999999999E-4"/>
  </r>
  <r>
    <s v="S000892"/>
    <x v="16"/>
    <s v="PO151741"/>
    <s v="GRN204146"/>
    <s v="11540-0564"/>
    <s v="NATURAL DEGREASER CAN 16 OZ"/>
    <s v="Stockport SK4 2JT"/>
    <n v="55"/>
    <x v="2"/>
    <s v="Diesel"/>
    <n v="2.0350000000000001E-4"/>
  </r>
  <r>
    <s v="S022978"/>
    <x v="123"/>
    <s v="PO144948"/>
    <s v="GRN198196"/>
    <s v="340-1043-1"/>
    <s v="JUNCTION BOX GROUND LEVEL"/>
    <s v="Walsall WS6 7AL"/>
    <n v="77"/>
    <x v="2"/>
    <s v="Diesel"/>
    <n v="2.8489999999999999E-4"/>
  </r>
  <r>
    <s v="S022978"/>
    <x v="123"/>
    <s v="PO144959"/>
    <s v="GRN198197"/>
    <s v="340-1072-1"/>
    <s v="CONDUIT JUNCTION BOX SOURCE SIDE – JUNCTION BOX DE"/>
    <s v="Walsall WS6 7AL"/>
    <n v="77"/>
    <x v="2"/>
    <s v="Diesel"/>
    <n v="2.8489999999999999E-4"/>
  </r>
  <r>
    <s v="S022978"/>
    <x v="123"/>
    <s v="PO144961"/>
    <s v="GRN198199"/>
    <s v="340-1072-1"/>
    <s v="CONDUIT JUNCTION BOX SOURCE SIDE – JUNCTION BOX DE"/>
    <s v="Walsall WS6 7AL"/>
    <n v="77"/>
    <x v="2"/>
    <s v="Diesel"/>
    <n v="2.8489999999999999E-4"/>
  </r>
  <r>
    <s v="S022978"/>
    <x v="123"/>
    <s v="PO144962"/>
    <s v="GRN198200"/>
    <s v="340-1072-1"/>
    <s v="CONDUIT JUNCTION BOX SOURCE SIDE – JUNCTION BOX DE"/>
    <s v="Walsall WS6 7AL"/>
    <n v="77"/>
    <x v="2"/>
    <s v="Diesel"/>
    <n v="2.8489999999999999E-4"/>
  </r>
  <r>
    <s v="S022978"/>
    <x v="123"/>
    <s v="PO144963"/>
    <s v="GRN198201"/>
    <s v="340-1072-1"/>
    <s v="CONDUIT JUNCTION BOX SOURCE SIDE – JUNCTION BOX DE"/>
    <s v="Walsall WS6 7AL"/>
    <n v="77"/>
    <x v="2"/>
    <s v="Diesel"/>
    <n v="2.8489999999999999E-4"/>
  </r>
  <r>
    <s v="S022978"/>
    <x v="123"/>
    <s v="PO144964"/>
    <s v="GRN198203"/>
    <s v="340-1072-1"/>
    <s v="CONDUIT JUNCTION BOX SOURCE SIDE – JUNCTION BOX DE"/>
    <s v="Walsall WS6 7AL"/>
    <n v="77"/>
    <x v="2"/>
    <s v="Diesel"/>
    <n v="2.8489999999999999E-4"/>
  </r>
  <r>
    <s v="S022978"/>
    <x v="123"/>
    <s v="PO144947"/>
    <s v="GRN198208"/>
    <s v="340-1043-1"/>
    <s v="JUNCTION BOX GROUND LEVEL"/>
    <s v="Walsall WS6 7AL"/>
    <n v="77"/>
    <x v="2"/>
    <s v="Diesel"/>
    <n v="2.8489999999999999E-4"/>
  </r>
  <r>
    <s v="S022978"/>
    <x v="123"/>
    <s v="PO144937"/>
    <s v="GRN198213"/>
    <s v="340-1042-1"/>
    <s v="JUNCTION BOX DETECTOR SIDE"/>
    <s v="Walsall WS6 7AL"/>
    <n v="77"/>
    <x v="2"/>
    <s v="Diesel"/>
    <n v="2.8489999999999999E-4"/>
  </r>
  <r>
    <s v="S022978"/>
    <x v="123"/>
    <s v="PO144963"/>
    <s v="GRN198215"/>
    <s v="340-1042-1"/>
    <s v="JUNCTION BOX DETECTOR SIDE"/>
    <s v="Walsall WS6 7AL"/>
    <n v="77"/>
    <x v="2"/>
    <s v="Diesel"/>
    <n v="2.8489999999999999E-4"/>
  </r>
  <r>
    <s v="S022978"/>
    <x v="123"/>
    <s v="PO144924"/>
    <s v="GRN198219"/>
    <s v="340-1042-1"/>
    <s v="JUNCTION BOX DETECTOR SIDE"/>
    <s v="Walsall WS6 7AL"/>
    <n v="77"/>
    <x v="2"/>
    <s v="Diesel"/>
    <n v="2.8489999999999999E-4"/>
  </r>
  <r>
    <s v="S022978"/>
    <x v="123"/>
    <s v="PO144955"/>
    <s v="GRN198220"/>
    <s v="340-1043-1"/>
    <s v="JUNCTION BOX GROUND LEVEL"/>
    <s v="Walsall WS6 7AL"/>
    <n v="77"/>
    <x v="2"/>
    <s v="Diesel"/>
    <n v="2.8489999999999999E-4"/>
  </r>
  <r>
    <s v="S022978"/>
    <x v="123"/>
    <s v="PO144919"/>
    <s v="GRN198222"/>
    <s v="340-1042-1"/>
    <s v="JUNCTION BOX DETECTOR SIDE"/>
    <s v="Walsall WS6 7AL"/>
    <n v="77"/>
    <x v="2"/>
    <s v="Diesel"/>
    <n v="2.8489999999999999E-4"/>
  </r>
  <r>
    <s v="S022978"/>
    <x v="123"/>
    <s v="PO144926"/>
    <s v="GRN198223"/>
    <s v="340-1042-1"/>
    <s v="JUNCTION BOX DETECTOR SIDE"/>
    <s v="Walsall WS6 7AL"/>
    <n v="77"/>
    <x v="2"/>
    <s v="Diesel"/>
    <n v="2.8489999999999999E-4"/>
  </r>
  <r>
    <s v="S022978"/>
    <x v="123"/>
    <s v="PO144929"/>
    <s v="GRN198224"/>
    <s v="340-1042-1"/>
    <s v="JUNCTION BOX DETECTOR SIDE"/>
    <s v="Walsall WS6 7AL"/>
    <n v="77"/>
    <x v="2"/>
    <s v="Diesel"/>
    <n v="2.8489999999999999E-4"/>
  </r>
  <r>
    <s v="S022978"/>
    <x v="123"/>
    <s v="PO144936"/>
    <s v="GRN198225"/>
    <s v="340-1042-1"/>
    <s v="JUNCTION BOX DETECTOR SIDE"/>
    <s v="Walsall WS6 7AL"/>
    <n v="77"/>
    <x v="2"/>
    <s v="Diesel"/>
    <n v="2.8489999999999999E-4"/>
  </r>
  <r>
    <s v="S022978"/>
    <x v="123"/>
    <s v="PO144939"/>
    <s v="GRN198226"/>
    <s v="340-1042-1"/>
    <s v="JUNCTION BOX DETECTOR SIDE"/>
    <s v="Walsall WS6 7AL"/>
    <n v="77"/>
    <x v="2"/>
    <s v="Diesel"/>
    <n v="2.8489999999999999E-4"/>
  </r>
  <r>
    <s v="S022978"/>
    <x v="123"/>
    <s v="PO144930"/>
    <s v="GRN198227"/>
    <s v="340-1042-1"/>
    <s v="JUNCTION BOX DETECTOR SIDE"/>
    <s v="Walsall WS6 7AL"/>
    <n v="77"/>
    <x v="2"/>
    <s v="Diesel"/>
    <n v="2.8489999999999999E-4"/>
  </r>
  <r>
    <s v="S022978"/>
    <x v="123"/>
    <s v="PO145192"/>
    <s v="GRN198228"/>
    <s v="340-1042-1"/>
    <s v="JUNCTION BOX DETECTOR SIDE"/>
    <s v="Walsall WS6 7AL"/>
    <n v="77"/>
    <x v="2"/>
    <s v="Diesel"/>
    <n v="2.8489999999999999E-4"/>
  </r>
  <r>
    <s v="S000892"/>
    <x v="16"/>
    <s v="PO151785"/>
    <s v="GRN204177"/>
    <n v="56207072"/>
    <s v="LOGO!POWER 24 V / 1.3 A STABILIZED POWER SUPPLY IN"/>
    <s v="Stockport SK4 2JT"/>
    <n v="55"/>
    <x v="2"/>
    <s v="Diesel"/>
    <n v="2.0350000000000001E-4"/>
  </r>
  <r>
    <s v="S022978"/>
    <x v="123"/>
    <s v="PO144941"/>
    <s v="GRN198230"/>
    <s v="340-1042-1"/>
    <s v="JUNCTION BOX DETECTOR SIDE"/>
    <s v="Walsall WS6 7AL"/>
    <n v="77"/>
    <x v="2"/>
    <s v="Diesel"/>
    <n v="2.8489999999999999E-4"/>
  </r>
  <r>
    <s v="S022978"/>
    <x v="123"/>
    <s v="PO144938"/>
    <s v="GRN198231"/>
    <s v="340-1042-1"/>
    <s v="JUNCTION BOX DETECTOR SIDE"/>
    <s v="Walsall WS6 7AL"/>
    <n v="77"/>
    <x v="2"/>
    <s v="Diesel"/>
    <n v="2.8489999999999999E-4"/>
  </r>
  <r>
    <s v="S022978"/>
    <x v="123"/>
    <s v="PO144931"/>
    <s v="GRN198232"/>
    <s v="340-1042-1"/>
    <s v="JUNCTION BOX DETECTOR SIDE"/>
    <s v="Walsall WS6 7AL"/>
    <n v="77"/>
    <x v="2"/>
    <s v="Diesel"/>
    <n v="2.8489999999999999E-4"/>
  </r>
  <r>
    <s v="S022978"/>
    <x v="123"/>
    <s v="PO144954"/>
    <s v="GRN198233"/>
    <s v="340-1043-1"/>
    <s v="JUNCTION BOX GROUND LEVEL"/>
    <s v="Walsall WS6 7AL"/>
    <n v="77"/>
    <x v="2"/>
    <s v="Diesel"/>
    <n v="2.8489999999999999E-4"/>
  </r>
  <r>
    <s v="S022978"/>
    <x v="123"/>
    <s v="PO144953"/>
    <s v="GRN198234"/>
    <s v="340-1043-1"/>
    <s v="JUNCTION BOX GROUND LEVEL"/>
    <s v="Walsall WS6 7AL"/>
    <n v="77"/>
    <x v="2"/>
    <s v="Diesel"/>
    <n v="2.8489999999999999E-4"/>
  </r>
  <r>
    <s v="S022978"/>
    <x v="123"/>
    <s v="PO144952"/>
    <s v="GRN198235"/>
    <s v="340-1043-1"/>
    <s v="JUNCTION BOX GROUND LEVEL"/>
    <s v="Walsall WS6 7AL"/>
    <n v="77"/>
    <x v="2"/>
    <s v="Diesel"/>
    <n v="2.8489999999999999E-4"/>
  </r>
  <r>
    <s v="S022978"/>
    <x v="123"/>
    <s v="PO144940"/>
    <s v="GRN198236"/>
    <s v="340-1042-1"/>
    <s v="JUNCTION BOX DETECTOR SIDE"/>
    <s v="Walsall WS6 7AL"/>
    <n v="77"/>
    <x v="2"/>
    <s v="Diesel"/>
    <n v="2.8489999999999999E-4"/>
  </r>
  <r>
    <s v="S022978"/>
    <x v="123"/>
    <s v="PO144951"/>
    <s v="GRN198237"/>
    <s v="340-1043-1"/>
    <s v="JUNCTION BOX GROUND LEVEL"/>
    <s v="Walsall WS6 7AL"/>
    <n v="77"/>
    <x v="2"/>
    <s v="Diesel"/>
    <n v="2.8489999999999999E-4"/>
  </r>
  <r>
    <s v="S022978"/>
    <x v="123"/>
    <s v="PO144950"/>
    <s v="GRN198238"/>
    <s v="340-1043-1"/>
    <s v="JUNCTION BOX GROUND LEVEL"/>
    <s v="Walsall WS6 7AL"/>
    <n v="77"/>
    <x v="2"/>
    <s v="Diesel"/>
    <n v="2.8489999999999999E-4"/>
  </r>
  <r>
    <s v="S022978"/>
    <x v="123"/>
    <s v="PO144949"/>
    <s v="GRN198239"/>
    <s v="340-1043-1"/>
    <s v="JUNCTION BOX GROUND LEVEL"/>
    <s v="Walsall WS6 7AL"/>
    <n v="77"/>
    <x v="2"/>
    <s v="Diesel"/>
    <n v="2.8489999999999999E-4"/>
  </r>
  <r>
    <s v="S022978"/>
    <x v="123"/>
    <s v="PO144767"/>
    <s v="GRN198241"/>
    <s v="340-1043-1"/>
    <s v="JUNCTION BOX GROUND LEVEL"/>
    <s v="Walsall WS6 7AL"/>
    <n v="77"/>
    <x v="2"/>
    <s v="Diesel"/>
    <n v="2.8489999999999999E-4"/>
  </r>
  <r>
    <s v="S026569"/>
    <x v="125"/>
    <s v="PO139199"/>
    <s v="GRN189838"/>
    <n v="101044464"/>
    <s v="GENERATOR 27kVA 60Hz HI/LOW TEMP NON-EU"/>
    <s v="Tunstall ST6 5GF"/>
    <n v="5.8"/>
    <x v="3"/>
    <s v="Diesel"/>
    <n v="5.8971500000000003E-3"/>
  </r>
  <r>
    <s v="S022978"/>
    <x v="123"/>
    <s v="PO144946"/>
    <s v="GRN198242"/>
    <s v="340-1043-1"/>
    <s v="JUNCTION BOX GROUND LEVEL"/>
    <s v="Walsall WS6 7AL"/>
    <n v="77"/>
    <x v="2"/>
    <s v="Diesel"/>
    <n v="2.8489999999999999E-4"/>
  </r>
  <r>
    <s v="S022978"/>
    <x v="123"/>
    <s v="PO144963"/>
    <s v="GRN198243"/>
    <s v="340-1084-1"/>
    <s v="CONDUIT HORIZONTAL DETECTOR ENCLOSURE – JUNCTION B"/>
    <s v="Walsall WS6 7AL"/>
    <n v="77"/>
    <x v="2"/>
    <s v="Diesel"/>
    <n v="2.8489999999999999E-4"/>
  </r>
  <r>
    <s v="S022978"/>
    <x v="123"/>
    <s v="PO144930"/>
    <s v="GRN198244"/>
    <s v="340-1043-1"/>
    <s v="JUNCTION BOX GROUND LEVEL"/>
    <s v="Walsall WS6 7AL"/>
    <n v="77"/>
    <x v="2"/>
    <s v="Diesel"/>
    <n v="2.8489999999999999E-4"/>
  </r>
  <r>
    <s v="S022978"/>
    <x v="123"/>
    <s v="PO144937"/>
    <s v="GRN198245"/>
    <s v="340-1043-1"/>
    <s v="JUNCTION BOX GROUND LEVEL"/>
    <s v="Walsall WS6 7AL"/>
    <n v="77"/>
    <x v="2"/>
    <s v="Diesel"/>
    <n v="2.8489999999999999E-4"/>
  </r>
  <r>
    <s v="S022978"/>
    <x v="123"/>
    <s v="PO144940"/>
    <s v="GRN198247"/>
    <s v="340-1043-1"/>
    <s v="JUNCTION BOX GROUND LEVEL"/>
    <s v="Walsall WS6 7AL"/>
    <n v="77"/>
    <x v="2"/>
    <s v="Diesel"/>
    <n v="2.8489999999999999E-4"/>
  </r>
  <r>
    <s v="S022978"/>
    <x v="123"/>
    <s v="PO144962"/>
    <s v="GRN198248"/>
    <s v="340-1084-1"/>
    <s v="CONDUIT HORIZONTAL DETECTOR ENCLOSURE – JUNCTION B"/>
    <s v="Walsall WS6 7AL"/>
    <n v="77"/>
    <x v="2"/>
    <s v="Diesel"/>
    <n v="2.8489999999999999E-4"/>
  </r>
  <r>
    <s v="S022978"/>
    <x v="123"/>
    <s v="PO144961"/>
    <s v="GRN198249"/>
    <s v="340-1084-1"/>
    <s v="CONDUIT HORIZONTAL DETECTOR ENCLOSURE – JUNCTION B"/>
    <s v="Walsall WS6 7AL"/>
    <n v="77"/>
    <x v="2"/>
    <s v="Diesel"/>
    <n v="2.8489999999999999E-4"/>
  </r>
  <r>
    <s v="S022978"/>
    <x v="123"/>
    <s v="PO144959"/>
    <s v="GRN198250"/>
    <s v="340-1084-1"/>
    <s v="CONDUIT HORIZONTAL DETECTOR ENCLOSURE – JUNCTION B"/>
    <s v="Walsall WS6 7AL"/>
    <n v="77"/>
    <x v="2"/>
    <s v="Diesel"/>
    <n v="2.8489999999999999E-4"/>
  </r>
  <r>
    <s v="S022978"/>
    <x v="123"/>
    <s v="PO144958"/>
    <s v="GRN198251"/>
    <s v="340-1084-1"/>
    <s v="CONDUIT HORIZONTAL DETECTOR ENCLOSURE – JUNCTION B"/>
    <s v="Walsall WS6 7AL"/>
    <n v="77"/>
    <x v="2"/>
    <s v="Diesel"/>
    <n v="2.8489999999999999E-4"/>
  </r>
  <r>
    <s v="S022978"/>
    <x v="123"/>
    <s v="PO144957"/>
    <s v="GRN198252"/>
    <s v="340-1084-1"/>
    <s v="CONDUIT HORIZONTAL DETECTOR ENCLOSURE – JUNCTION B"/>
    <s v="Walsall WS6 7AL"/>
    <n v="77"/>
    <x v="2"/>
    <s v="Diesel"/>
    <n v="2.8489999999999999E-4"/>
  </r>
  <r>
    <s v="S022978"/>
    <x v="123"/>
    <s v="PO144956"/>
    <s v="GRN198253"/>
    <s v="340-1084-1"/>
    <s v="CONDUIT HORIZONTAL DETECTOR ENCLOSURE – JUNCTION B"/>
    <s v="Walsall WS6 7AL"/>
    <n v="77"/>
    <x v="2"/>
    <s v="Diesel"/>
    <n v="2.8489999999999999E-4"/>
  </r>
  <r>
    <s v="S022978"/>
    <x v="123"/>
    <s v="PO144931"/>
    <s v="GRN198266"/>
    <s v="340-1043-1"/>
    <s v="JUNCTION BOX GROUND LEVEL"/>
    <s v="Walsall WS6 7AL"/>
    <n v="77"/>
    <x v="2"/>
    <s v="Diesel"/>
    <n v="2.8489999999999999E-4"/>
  </r>
  <r>
    <s v="S022978"/>
    <x v="123"/>
    <s v="PO144938"/>
    <s v="GRN198270"/>
    <s v="340-1043-1"/>
    <s v="JUNCTION BOX GROUND LEVEL"/>
    <s v="Walsall WS6 7AL"/>
    <n v="77"/>
    <x v="2"/>
    <s v="Diesel"/>
    <n v="2.8489999999999999E-4"/>
  </r>
  <r>
    <s v="S022978"/>
    <x v="123"/>
    <s v="PO144941"/>
    <s v="GRN198273"/>
    <s v="340-1043-1"/>
    <s v="JUNCTION BOX GROUND LEVEL"/>
    <s v="Walsall WS6 7AL"/>
    <n v="77"/>
    <x v="2"/>
    <s v="Diesel"/>
    <n v="2.8489999999999999E-4"/>
  </r>
  <r>
    <s v="S022978"/>
    <x v="123"/>
    <s v="PO144932"/>
    <s v="GRN198276"/>
    <s v="340-1043-1"/>
    <s v="JUNCTION BOX GROUND LEVEL"/>
    <s v="Walsall WS6 7AL"/>
    <n v="77"/>
    <x v="2"/>
    <s v="Diesel"/>
    <n v="2.8489999999999999E-4"/>
  </r>
  <r>
    <s v="S022978"/>
    <x v="123"/>
    <s v="PO144933"/>
    <s v="GRN198277"/>
    <s v="340-1043-1"/>
    <s v="JUNCTION BOX GROUND LEVEL"/>
    <s v="Walsall WS6 7AL"/>
    <n v="77"/>
    <x v="2"/>
    <s v="Diesel"/>
    <n v="2.8489999999999999E-4"/>
  </r>
  <r>
    <s v="S022978"/>
    <x v="123"/>
    <s v="PO144934"/>
    <s v="GRN198279"/>
    <s v="340-1043-1"/>
    <s v="JUNCTION BOX GROUND LEVEL"/>
    <s v="Walsall WS6 7AL"/>
    <n v="77"/>
    <x v="2"/>
    <s v="Diesel"/>
    <n v="2.8489999999999999E-4"/>
  </r>
  <r>
    <s v="S022978"/>
    <x v="123"/>
    <s v="PO144955"/>
    <s v="GRN198280"/>
    <s v="340-1084-1"/>
    <s v="CONDUIT HORIZONTAL DETECTOR ENCLOSURE – JUNCTION B"/>
    <s v="Walsall WS6 7AL"/>
    <n v="77"/>
    <x v="2"/>
    <s v="Diesel"/>
    <n v="2.8489999999999999E-4"/>
  </r>
  <r>
    <s v="S022978"/>
    <x v="123"/>
    <s v="PO144954"/>
    <s v="GRN198281"/>
    <s v="340-1084-1"/>
    <s v="CONDUIT HORIZONTAL DETECTOR ENCLOSURE – JUNCTION B"/>
    <s v="Walsall WS6 7AL"/>
    <n v="77"/>
    <x v="2"/>
    <s v="Diesel"/>
    <n v="2.8489999999999999E-4"/>
  </r>
  <r>
    <s v="S001121"/>
    <x v="5"/>
    <s v="PO143188"/>
    <s v="GRN204228"/>
    <n v="13204807"/>
    <s v="RSLINX CLASSIC SINGLE NODE"/>
    <s v="Salford M5 4BE"/>
    <n v="103.6"/>
    <x v="2"/>
    <s v="Diesel"/>
    <n v="3.8331999999999998E-4"/>
  </r>
  <r>
    <s v="S022978"/>
    <x v="123"/>
    <s v="PO144935"/>
    <s v="GRN198282"/>
    <s v="340-1043-1"/>
    <s v="JUNCTION BOX GROUND LEVEL"/>
    <s v="Walsall WS6 7AL"/>
    <n v="77"/>
    <x v="2"/>
    <s v="Diesel"/>
    <n v="2.8489999999999999E-4"/>
  </r>
  <r>
    <s v="S022978"/>
    <x v="123"/>
    <s v="PO144953"/>
    <s v="GRN198283"/>
    <s v="340-1084-1"/>
    <s v="CONDUIT HORIZONTAL DETECTOR ENCLOSURE – JUNCTION B"/>
    <s v="Walsall WS6 7AL"/>
    <n v="77"/>
    <x v="2"/>
    <s v="Diesel"/>
    <n v="2.8489999999999999E-4"/>
  </r>
  <r>
    <s v="S022978"/>
    <x v="123"/>
    <s v="PO144952"/>
    <s v="GRN198284"/>
    <s v="340-1084-1"/>
    <s v="CONDUIT HORIZONTAL DETECTOR ENCLOSURE – JUNCTION B"/>
    <s v="Walsall WS6 7AL"/>
    <n v="77"/>
    <x v="2"/>
    <s v="Diesel"/>
    <n v="2.8489999999999999E-4"/>
  </r>
  <r>
    <s v="S022978"/>
    <x v="123"/>
    <s v="PO144951"/>
    <s v="GRN198285"/>
    <s v="340-1084-1"/>
    <s v="CONDUIT HORIZONTAL DETECTOR ENCLOSURE – JUNCTION B"/>
    <s v="Walsall WS6 7AL"/>
    <n v="77"/>
    <x v="2"/>
    <s v="Diesel"/>
    <n v="2.8489999999999999E-4"/>
  </r>
  <r>
    <s v="S001121"/>
    <x v="5"/>
    <s v="PO151653"/>
    <s v="GRN204235"/>
    <s v="11700-4798"/>
    <s v="TERMINAL BASE ASSEMBLY"/>
    <s v="Salford M5 4BE"/>
    <n v="103.6"/>
    <x v="2"/>
    <s v="Diesel"/>
    <n v="3.8331999999999998E-4"/>
  </r>
  <r>
    <s v="S022978"/>
    <x v="123"/>
    <s v="PO144950"/>
    <s v="GRN198287"/>
    <s v="340-1084-1"/>
    <s v="CONDUIT HORIZONTAL DETECTOR ENCLOSURE – JUNCTION B"/>
    <s v="Walsall WS6 7AL"/>
    <n v="77"/>
    <x v="2"/>
    <s v="Diesel"/>
    <n v="2.8489999999999999E-4"/>
  </r>
  <r>
    <s v="S022978"/>
    <x v="123"/>
    <s v="PO144923"/>
    <s v="GRN198288"/>
    <s v="340-1043-1"/>
    <s v="JUNCTION BOX GROUND LEVEL"/>
    <s v="Walsall WS6 7AL"/>
    <n v="77"/>
    <x v="2"/>
    <s v="Diesel"/>
    <n v="2.8489999999999999E-4"/>
  </r>
  <r>
    <s v="S022978"/>
    <x v="123"/>
    <s v="PO144949"/>
    <s v="GRN198289"/>
    <s v="340-1084-1"/>
    <s v="CONDUIT HORIZONTAL DETECTOR ENCLOSURE – JUNCTION B"/>
    <s v="Walsall WS6 7AL"/>
    <n v="77"/>
    <x v="2"/>
    <s v="Diesel"/>
    <n v="2.8489999999999999E-4"/>
  </r>
  <r>
    <s v="S022978"/>
    <x v="123"/>
    <s v="PO143038"/>
    <s v="GRN198290"/>
    <s v="340-1043-1"/>
    <s v="JUNCTION BOX GROUND LEVEL"/>
    <s v="Walsall WS6 7AL"/>
    <n v="77"/>
    <x v="2"/>
    <s v="Diesel"/>
    <n v="2.8489999999999999E-4"/>
  </r>
  <r>
    <s v="S022978"/>
    <x v="123"/>
    <s v="PO144956"/>
    <s v="GRN198292"/>
    <s v="340-1043-1"/>
    <s v="JUNCTION BOX GROUND LEVEL"/>
    <s v="Walsall WS6 7AL"/>
    <n v="77"/>
    <x v="2"/>
    <s v="Diesel"/>
    <n v="2.8489999999999999E-4"/>
  </r>
  <r>
    <s v="S022978"/>
    <x v="123"/>
    <s v="PO145195"/>
    <s v="GRN198294"/>
    <s v="340-1235-1"/>
    <s v="CABLE FLOODLIGHT POWER 60&quot;"/>
    <s v="Walsall WS6 7AL"/>
    <n v="77"/>
    <x v="2"/>
    <s v="Diesel"/>
    <n v="2.8489999999999999E-4"/>
  </r>
  <r>
    <s v="S022978"/>
    <x v="123"/>
    <s v="PO144957"/>
    <s v="GRN198295"/>
    <s v="340-1043-1"/>
    <s v="JUNCTION BOX GROUND LEVEL"/>
    <s v="Walsall WS6 7AL"/>
    <n v="77"/>
    <x v="2"/>
    <s v="Diesel"/>
    <n v="2.8489999999999999E-4"/>
  </r>
  <r>
    <s v="S022978"/>
    <x v="123"/>
    <s v="PO144958"/>
    <s v="GRN198297"/>
    <s v="340-1043-1"/>
    <s v="JUNCTION BOX GROUND LEVEL"/>
    <s v="Walsall WS6 7AL"/>
    <n v="77"/>
    <x v="2"/>
    <s v="Diesel"/>
    <n v="2.8489999999999999E-4"/>
  </r>
  <r>
    <s v="S022978"/>
    <x v="123"/>
    <s v="PO144942"/>
    <s v="GRN198298"/>
    <s v="340-1043-1"/>
    <s v="JUNCTION BOX GROUND LEVEL"/>
    <s v="Walsall WS6 7AL"/>
    <n v="77"/>
    <x v="2"/>
    <s v="Diesel"/>
    <n v="2.8489999999999999E-4"/>
  </r>
  <r>
    <s v="S022978"/>
    <x v="123"/>
    <s v="PO144943"/>
    <s v="GRN198300"/>
    <s v="340-1043-1"/>
    <s v="JUNCTION BOX GROUND LEVEL"/>
    <s v="Walsall WS6 7AL"/>
    <n v="77"/>
    <x v="2"/>
    <s v="Diesel"/>
    <n v="2.8489999999999999E-4"/>
  </r>
  <r>
    <s v="S022978"/>
    <x v="123"/>
    <s v="PO144963"/>
    <s v="GRN198311"/>
    <s v="340-1041-1"/>
    <s v="JUNCTION BOX TUNNEL"/>
    <s v="Walsall WS6 7AL"/>
    <n v="77"/>
    <x v="2"/>
    <s v="Diesel"/>
    <n v="2.8489999999999999E-4"/>
  </r>
  <r>
    <s v="S022978"/>
    <x v="123"/>
    <s v="PO144929"/>
    <s v="GRN198313"/>
    <s v="340-1125-1"/>
    <s v="ENCLOSURE SYSTEM ENTRY/EXIT"/>
    <s v="Walsall WS6 7AL"/>
    <n v="77"/>
    <x v="2"/>
    <s v="Diesel"/>
    <n v="2.8489999999999999E-4"/>
  </r>
  <r>
    <s v="S022978"/>
    <x v="123"/>
    <s v="PO144935"/>
    <s v="GRN198314"/>
    <s v="340-1125-1"/>
    <s v="ENCLOSURE SYSTEM ENTRY/EXIT"/>
    <s v="Walsall WS6 7AL"/>
    <n v="77"/>
    <x v="2"/>
    <s v="Diesel"/>
    <n v="2.8489999999999999E-4"/>
  </r>
  <r>
    <s v="S022978"/>
    <x v="123"/>
    <s v="PO144934"/>
    <s v="GRN198315"/>
    <s v="340-1125-1"/>
    <s v="ENCLOSURE SYSTEM ENTRY/EXIT"/>
    <s v="Walsall WS6 7AL"/>
    <n v="77"/>
    <x v="2"/>
    <s v="Diesel"/>
    <n v="2.8489999999999999E-4"/>
  </r>
  <r>
    <s v="S022978"/>
    <x v="123"/>
    <s v="PO144933"/>
    <s v="GRN198316"/>
    <s v="340-1125-1"/>
    <s v="ENCLOSURE SYSTEM ENTRY/EXIT"/>
    <s v="Walsall WS6 7AL"/>
    <n v="77"/>
    <x v="2"/>
    <s v="Diesel"/>
    <n v="2.8489999999999999E-4"/>
  </r>
  <r>
    <s v="S022978"/>
    <x v="123"/>
    <s v="PO144932"/>
    <s v="GRN198317"/>
    <s v="340-1125-1"/>
    <s v="ENCLOSURE SYSTEM ENTRY/EXIT"/>
    <s v="Walsall WS6 7AL"/>
    <n v="77"/>
    <x v="2"/>
    <s v="Diesel"/>
    <n v="2.8489999999999999E-4"/>
  </r>
  <r>
    <s v="S022978"/>
    <x v="123"/>
    <s v="PO144937"/>
    <s v="GRN198318"/>
    <s v="340-1125-1"/>
    <s v="ENCLOSURE SYSTEM ENTRY/EXIT"/>
    <s v="Walsall WS6 7AL"/>
    <n v="77"/>
    <x v="2"/>
    <s v="Diesel"/>
    <n v="2.8489999999999999E-4"/>
  </r>
  <r>
    <s v="S022978"/>
    <x v="123"/>
    <s v="PO144931"/>
    <s v="GRN198319"/>
    <s v="340-1125-1"/>
    <s v="ENCLOSURE SYSTEM ENTRY/EXIT"/>
    <s v="Walsall WS6 7AL"/>
    <n v="77"/>
    <x v="2"/>
    <s v="Diesel"/>
    <n v="2.8489999999999999E-4"/>
  </r>
  <r>
    <s v="S022978"/>
    <x v="123"/>
    <s v="PO144940"/>
    <s v="GRN198320"/>
    <s v="340-1125-1"/>
    <s v="ENCLOSURE SYSTEM ENTRY/EXIT"/>
    <s v="Walsall WS6 7AL"/>
    <n v="77"/>
    <x v="2"/>
    <s v="Diesel"/>
    <n v="2.8489999999999999E-4"/>
  </r>
  <r>
    <s v="S022978"/>
    <x v="123"/>
    <s v="PO144930"/>
    <s v="GRN198321"/>
    <s v="340-1125-1"/>
    <s v="ENCLOSURE SYSTEM ENTRY/EXIT"/>
    <s v="Walsall WS6 7AL"/>
    <n v="77"/>
    <x v="2"/>
    <s v="Diesel"/>
    <n v="2.8489999999999999E-4"/>
  </r>
  <r>
    <s v="S022978"/>
    <x v="123"/>
    <s v="PO144939"/>
    <s v="GRN198322"/>
    <s v="340-1125-1"/>
    <s v="ENCLOSURE SYSTEM ENTRY/EXIT"/>
    <s v="Walsall WS6 7AL"/>
    <n v="77"/>
    <x v="2"/>
    <s v="Diesel"/>
    <n v="2.8489999999999999E-4"/>
  </r>
  <r>
    <s v="S022978"/>
    <x v="123"/>
    <s v="PO144936"/>
    <s v="GRN198323"/>
    <s v="340-1125-1"/>
    <s v="ENCLOSURE SYSTEM ENTRY/EXIT"/>
    <s v="Walsall WS6 7AL"/>
    <n v="77"/>
    <x v="2"/>
    <s v="Diesel"/>
    <n v="2.8489999999999999E-4"/>
  </r>
  <r>
    <s v="S022978"/>
    <x v="123"/>
    <s v="PO144938"/>
    <s v="GRN198325"/>
    <s v="340-1125-1"/>
    <s v="ENCLOSURE SYSTEM ENTRY/EXIT"/>
    <s v="Walsall WS6 7AL"/>
    <n v="77"/>
    <x v="2"/>
    <s v="Diesel"/>
    <n v="2.8489999999999999E-4"/>
  </r>
  <r>
    <s v="S022978"/>
    <x v="123"/>
    <s v="PO144930"/>
    <s v="GRN198331"/>
    <s v="340-1040-1"/>
    <s v="JUNCTION BOX SOURCE SIDE"/>
    <s v="Walsall WS6 7AL"/>
    <n v="77"/>
    <x v="2"/>
    <s v="Diesel"/>
    <n v="2.8489999999999999E-4"/>
  </r>
  <r>
    <s v="S022978"/>
    <x v="123"/>
    <s v="PO144936"/>
    <s v="GRN198332"/>
    <s v="340-1040-1"/>
    <s v="JUNCTION BOX SOURCE SIDE"/>
    <s v="Walsall WS6 7AL"/>
    <n v="77"/>
    <x v="2"/>
    <s v="Diesel"/>
    <n v="2.8489999999999999E-4"/>
  </r>
  <r>
    <s v="S022978"/>
    <x v="123"/>
    <s v="PO144939"/>
    <s v="GRN198334"/>
    <s v="340-1040-1"/>
    <s v="JUNCTION BOX SOURCE SIDE"/>
    <s v="Walsall WS6 7AL"/>
    <n v="77"/>
    <x v="2"/>
    <s v="Diesel"/>
    <n v="2.8489999999999999E-4"/>
  </r>
  <r>
    <s v="S022978"/>
    <x v="123"/>
    <s v="PO144919"/>
    <s v="GRN198662"/>
    <s v="340-1031-1"/>
    <s v="OUTDOOR EQUIPMENT RACK ASSY"/>
    <s v="Walsall WS6 7AL"/>
    <n v="77"/>
    <x v="2"/>
    <s v="Diesel"/>
    <n v="2.8489999999999999E-4"/>
  </r>
  <r>
    <s v="S026889"/>
    <x v="35"/>
    <s v="PO151235"/>
    <s v="GRN204288"/>
    <n v="101043987"/>
    <s v="VERTICAL ARRAY PLATE"/>
    <s v="Stafford ST18 0PJ"/>
    <n v="50.6"/>
    <x v="2"/>
    <s v="Diesel"/>
    <n v="1.8722000000000001E-3"/>
  </r>
  <r>
    <s v="S022978"/>
    <x v="123"/>
    <s v="PO144921"/>
    <s v="GRN198663"/>
    <s v="340-1031-1"/>
    <s v="OUTDOOR EQUIPMENT RACK ASSY"/>
    <s v="Walsall WS6 7AL"/>
    <n v="77"/>
    <x v="2"/>
    <s v="Diesel"/>
    <n v="2.8489999999999999E-4"/>
  </r>
  <r>
    <s v="S022978"/>
    <x v="123"/>
    <s v="PO144918"/>
    <s v="GRN198665"/>
    <s v="340-1031-1"/>
    <s v="OUTDOOR EQUIPMENT RACK ASSY"/>
    <s v="Walsall WS6 7AL"/>
    <n v="77"/>
    <x v="2"/>
    <s v="Diesel"/>
    <n v="2.8489999999999999E-4"/>
  </r>
  <r>
    <s v="S022978"/>
    <x v="123"/>
    <s v="PO144920"/>
    <s v="GRN198666"/>
    <s v="340-1031-1"/>
    <s v="OUTDOOR EQUIPMENT RACK ASSY"/>
    <s v="Walsall WS6 7AL"/>
    <n v="77"/>
    <x v="2"/>
    <s v="Diesel"/>
    <n v="2.8489999999999999E-4"/>
  </r>
  <r>
    <s v="S022978"/>
    <x v="123"/>
    <s v="PO144922"/>
    <s v="GRN198668"/>
    <s v="340-1031-1"/>
    <s v="OUTDOOR EQUIPMENT RACK ASSY"/>
    <s v="Walsall WS6 7AL"/>
    <n v="77"/>
    <x v="2"/>
    <s v="Diesel"/>
    <n v="2.8489999999999999E-4"/>
  </r>
  <r>
    <s v="S022978"/>
    <x v="123"/>
    <s v="PO143044"/>
    <s v="GRN198676"/>
    <s v="340-1011-1"/>
    <s v="SITE CONFIGURABLE ENCLOSURE WITH AC"/>
    <s v="Walsall WS6 7AL"/>
    <n v="77"/>
    <x v="2"/>
    <s v="Diesel"/>
    <n v="2.8489999999999999E-4"/>
  </r>
  <r>
    <s v="S022978"/>
    <x v="123"/>
    <s v="PO144769"/>
    <s v="GRN198678"/>
    <s v="340-1011-1"/>
    <s v="SITE CONFIGURABLE ENCLOSURE WITH AC"/>
    <s v="Walsall WS6 7AL"/>
    <n v="77"/>
    <x v="2"/>
    <s v="Diesel"/>
    <n v="2.8489999999999999E-4"/>
  </r>
  <r>
    <s v="S022978"/>
    <x v="123"/>
    <s v="PO144771"/>
    <s v="GRN198680"/>
    <s v="340-1011-1"/>
    <s v="SITE CONFIGURABLE ENCLOSURE WITH AC"/>
    <s v="Walsall WS6 7AL"/>
    <n v="77"/>
    <x v="2"/>
    <s v="Diesel"/>
    <n v="2.8489999999999999E-4"/>
  </r>
  <r>
    <s v="S022978"/>
    <x v="123"/>
    <s v="PO144772"/>
    <s v="GRN198682"/>
    <s v="340-1011-1"/>
    <s v="SITE CONFIGURABLE ENCLOSURE WITH AC"/>
    <s v="Walsall WS6 7AL"/>
    <n v="77"/>
    <x v="2"/>
    <s v="Diesel"/>
    <n v="2.8489999999999999E-4"/>
  </r>
  <r>
    <s v="S022978"/>
    <x v="123"/>
    <s v="PO144773"/>
    <s v="GRN198683"/>
    <s v="340-1011-1"/>
    <s v="SITE CONFIGURABLE ENCLOSURE WITH AC"/>
    <s v="Walsall WS6 7AL"/>
    <n v="77"/>
    <x v="2"/>
    <s v="Diesel"/>
    <n v="2.8489999999999999E-4"/>
  </r>
  <r>
    <s v="S022978"/>
    <x v="123"/>
    <s v="PO145194"/>
    <s v="GRN198694"/>
    <s v="340-1042-1"/>
    <s v="JUNCTION BOX DETECTOR SIDE"/>
    <s v="Walsall WS6 7AL"/>
    <n v="77"/>
    <x v="2"/>
    <s v="Diesel"/>
    <n v="2.8489999999999999E-4"/>
  </r>
  <r>
    <s v="S022978"/>
    <x v="123"/>
    <s v="PO144932"/>
    <s v="GRN198696"/>
    <s v="340-1042-1"/>
    <s v="JUNCTION BOX DETECTOR SIDE"/>
    <s v="Walsall WS6 7AL"/>
    <n v="77"/>
    <x v="2"/>
    <s v="Diesel"/>
    <n v="2.8489999999999999E-4"/>
  </r>
  <r>
    <s v="S022978"/>
    <x v="123"/>
    <s v="PO145193"/>
    <s v="GRN198697"/>
    <s v="340-1042-1"/>
    <s v="JUNCTION BOX DETECTOR SIDE"/>
    <s v="Walsall WS6 7AL"/>
    <n v="77"/>
    <x v="2"/>
    <s v="Diesel"/>
    <n v="2.8489999999999999E-4"/>
  </r>
  <r>
    <s v="S022978"/>
    <x v="123"/>
    <s v="PO145190"/>
    <s v="GRN198715"/>
    <s v="340-1075-1"/>
    <s v="TRAFFIC LIGHT ASSEMBLY"/>
    <s v="Walsall WS6 7AL"/>
    <n v="77"/>
    <x v="2"/>
    <s v="Diesel"/>
    <n v="2.8489999999999999E-4"/>
  </r>
  <r>
    <s v="S022978"/>
    <x v="123"/>
    <s v="PO145189"/>
    <s v="GRN198717"/>
    <s v="340-1075-1"/>
    <s v="TRAFFIC LIGHT ASSEMBLY"/>
    <s v="Walsall WS6 7AL"/>
    <n v="77"/>
    <x v="2"/>
    <s v="Diesel"/>
    <n v="2.8489999999999999E-4"/>
  </r>
  <r>
    <s v="S022978"/>
    <x v="123"/>
    <s v="PO145188"/>
    <s v="GRN198718"/>
    <s v="340-1075-1"/>
    <s v="TRAFFIC LIGHT ASSEMBLY"/>
    <s v="Walsall WS6 7AL"/>
    <n v="77"/>
    <x v="2"/>
    <s v="Diesel"/>
    <n v="2.8489999999999999E-4"/>
  </r>
  <r>
    <s v="S022978"/>
    <x v="123"/>
    <s v="PO145186"/>
    <s v="GRN198719"/>
    <s v="340-1075-1"/>
    <s v="TRAFFIC LIGHT ASSEMBLY"/>
    <s v="Walsall WS6 7AL"/>
    <n v="77"/>
    <x v="2"/>
    <s v="Diesel"/>
    <n v="2.8489999999999999E-4"/>
  </r>
  <r>
    <s v="S022978"/>
    <x v="123"/>
    <s v="PO145187"/>
    <s v="GRN198721"/>
    <s v="340-1075-1"/>
    <s v="TRAFFIC LIGHT ASSEMBLY"/>
    <s v="Walsall WS6 7AL"/>
    <n v="77"/>
    <x v="2"/>
    <s v="Diesel"/>
    <n v="2.8489999999999999E-4"/>
  </r>
  <r>
    <s v="S023222"/>
    <x v="11"/>
    <s v="PO149744"/>
    <s v="GRN204316"/>
    <s v="11700-6194"/>
    <s v="CBL M12 FEM 4POS M12 MALE 4POS 2M 4X18AWG GRAY UNS"/>
    <s v="Wickford SS11 8YT"/>
    <n v="390"/>
    <x v="2"/>
    <s v="Diesel"/>
    <n v="1.4430000000000001E-3"/>
  </r>
  <r>
    <s v="S001121"/>
    <x v="5"/>
    <s v="PO148971"/>
    <s v="GRN204318"/>
    <n v="50202565"/>
    <s v="TERMINAL END BARRIER 2.5MM - GREY"/>
    <s v="Salford M5 4BE"/>
    <n v="103.6"/>
    <x v="2"/>
    <s v="Diesel"/>
    <n v="3.8331999999999998E-4"/>
  </r>
  <r>
    <s v="S001121"/>
    <x v="5"/>
    <s v="PO151645"/>
    <s v="GRN204319"/>
    <n v="79203285"/>
    <s v="SLIM LINE RELAY 16 AMP CONTACT SPDT 24V DC"/>
    <s v="Salford M5 4BE"/>
    <n v="103.6"/>
    <x v="2"/>
    <s v="Diesel"/>
    <n v="3.8331999999999998E-4"/>
  </r>
  <r>
    <s v="S023222"/>
    <x v="11"/>
    <s v="PO145483"/>
    <s v="GRN204321"/>
    <s v="11700-5344"/>
    <s v="CABLE 1.2 METER RJ45S TO RJ45S CAT5E"/>
    <s v="Wickford SS11 8YT"/>
    <n v="390"/>
    <x v="2"/>
    <s v="Diesel"/>
    <n v="1.4430000000000001E-3"/>
  </r>
  <r>
    <s v="S022978"/>
    <x v="123"/>
    <s v="PO144964"/>
    <s v="GRN198722"/>
    <s v="340-1075-1"/>
    <s v="TRAFFIC LIGHT ASSEMBLY"/>
    <s v="Walsall WS6 7AL"/>
    <n v="77"/>
    <x v="2"/>
    <s v="Diesel"/>
    <n v="2.8489999999999999E-4"/>
  </r>
  <r>
    <s v="S022978"/>
    <x v="123"/>
    <s v="PO144963"/>
    <s v="GRN198723"/>
    <s v="340-1075-1"/>
    <s v="TRAFFIC LIGHT ASSEMBLY"/>
    <s v="Walsall WS6 7AL"/>
    <n v="77"/>
    <x v="2"/>
    <s v="Diesel"/>
    <n v="2.8489999999999999E-4"/>
  </r>
  <r>
    <s v="S023222"/>
    <x v="11"/>
    <s v="PO150368"/>
    <s v="GRN204324"/>
    <s v="11700-5344"/>
    <s v="CABLE 1.2 METER RJ45S TO RJ45S CAT5E"/>
    <s v="Wickford SS11 8YT"/>
    <n v="390"/>
    <x v="2"/>
    <s v="Diesel"/>
    <n v="1.4430000000000001E-3"/>
  </r>
  <r>
    <s v="S022978"/>
    <x v="123"/>
    <s v="PO144962"/>
    <s v="GRN198724"/>
    <s v="340-1075-1"/>
    <s v="TRAFFIC LIGHT ASSEMBLY"/>
    <s v="Walsall WS6 7AL"/>
    <n v="77"/>
    <x v="2"/>
    <s v="Diesel"/>
    <n v="2.8489999999999999E-4"/>
  </r>
  <r>
    <s v="S022978"/>
    <x v="123"/>
    <s v="PO144961"/>
    <s v="GRN198725"/>
    <s v="340-1075-1"/>
    <s v="TRAFFIC LIGHT ASSEMBLY"/>
    <s v="Walsall WS6 7AL"/>
    <n v="77"/>
    <x v="2"/>
    <s v="Diesel"/>
    <n v="2.8489999999999999E-4"/>
  </r>
  <r>
    <s v="S022978"/>
    <x v="123"/>
    <s v="PO144959"/>
    <s v="GRN198726"/>
    <s v="340-1075-1"/>
    <s v="TRAFFIC LIGHT ASSEMBLY"/>
    <s v="Walsall WS6 7AL"/>
    <n v="77"/>
    <x v="2"/>
    <s v="Diesel"/>
    <n v="2.8489999999999999E-4"/>
  </r>
  <r>
    <s v="S023222"/>
    <x v="11"/>
    <s v="PO150368"/>
    <s v="GRN204331"/>
    <s v="11700-4773"/>
    <s v="CABLE ASSY M12-5F FLY8ING LEADS 2M"/>
    <s v="Wickford SS11 8YT"/>
    <n v="390"/>
    <x v="2"/>
    <s v="Diesel"/>
    <n v="1.4430000000000001E-3"/>
  </r>
  <r>
    <s v="S001121"/>
    <x v="5"/>
    <s v="PO150865"/>
    <s v="GRN204332"/>
    <n v="50205990"/>
    <s v="SPRING CLAMP TERMINAL BLOCK ONE CIRCUIT FUSE"/>
    <s v="Salford M5 4BE"/>
    <n v="103.6"/>
    <x v="2"/>
    <s v="Diesel"/>
    <n v="3.8331999999999998E-4"/>
  </r>
  <r>
    <s v="S022978"/>
    <x v="123"/>
    <s v="PO144958"/>
    <s v="GRN198729"/>
    <s v="340-1075-1"/>
    <s v="TRAFFIC LIGHT ASSEMBLY"/>
    <s v="Walsall WS6 7AL"/>
    <n v="77"/>
    <x v="2"/>
    <s v="Diesel"/>
    <n v="2.8489999999999999E-4"/>
  </r>
  <r>
    <s v="S022978"/>
    <x v="123"/>
    <s v="PO144957"/>
    <s v="GRN198730"/>
    <s v="340-1075-1"/>
    <s v="TRAFFIC LIGHT ASSEMBLY"/>
    <s v="Walsall WS6 7AL"/>
    <n v="77"/>
    <x v="2"/>
    <s v="Diesel"/>
    <n v="2.8489999999999999E-4"/>
  </r>
  <r>
    <s v="S026569"/>
    <x v="125"/>
    <s v="PO141665"/>
    <s v="GRN191420"/>
    <n v="101044464"/>
    <s v="GENERATOR 27kVA 60Hz HI/LOW TEMP NON-EU PRAMAC GDW"/>
    <s v="Tunstall ST6 5GF"/>
    <n v="5.8"/>
    <x v="3"/>
    <s v="Diesel"/>
    <n v="5.8971500000000003E-3"/>
  </r>
  <r>
    <s v="S000892"/>
    <x v="16"/>
    <s v="PO151865"/>
    <s v="GRN204338"/>
    <n v="101030958"/>
    <s v="AUTOMOTIVE BLADE FUSE 3A 32VDC - VIOLET"/>
    <s v="Stockport SK4 2JT"/>
    <n v="55"/>
    <x v="2"/>
    <s v="Diesel"/>
    <n v="2.0350000000000001E-4"/>
  </r>
  <r>
    <s v="S022978"/>
    <x v="123"/>
    <s v="PO144956"/>
    <s v="GRN198731"/>
    <s v="340-1075-1"/>
    <s v="TRAFFIC LIGHT ASSEMBLY"/>
    <s v="Walsall WS6 7AL"/>
    <n v="77"/>
    <x v="2"/>
    <s v="Diesel"/>
    <n v="2.8489999999999999E-4"/>
  </r>
  <r>
    <s v="S022978"/>
    <x v="123"/>
    <s v="PO144955"/>
    <s v="GRN198732"/>
    <s v="340-1075-1"/>
    <s v="TRAFFIC LIGHT ASSEMBLY"/>
    <s v="Walsall WS6 7AL"/>
    <n v="77"/>
    <x v="2"/>
    <s v="Diesel"/>
    <n v="2.8489999999999999E-4"/>
  </r>
  <r>
    <s v="S022978"/>
    <x v="123"/>
    <s v="PO144954"/>
    <s v="GRN198733"/>
    <s v="340-1075-1"/>
    <s v="TRAFFIC LIGHT ASSEMBLY"/>
    <s v="Walsall WS6 7AL"/>
    <n v="77"/>
    <x v="2"/>
    <s v="Diesel"/>
    <n v="2.8489999999999999E-4"/>
  </r>
  <r>
    <s v="S022978"/>
    <x v="123"/>
    <s v="PO144953"/>
    <s v="GRN198734"/>
    <s v="340-1075-1"/>
    <s v="TRAFFIC LIGHT ASSEMBLY"/>
    <s v="Walsall WS6 7AL"/>
    <n v="77"/>
    <x v="2"/>
    <s v="Diesel"/>
    <n v="2.8489999999999999E-4"/>
  </r>
  <r>
    <s v="S022978"/>
    <x v="123"/>
    <s v="PO144952"/>
    <s v="GRN198735"/>
    <s v="340-1075-1"/>
    <s v="TRAFFIC LIGHT ASSEMBLY"/>
    <s v="Walsall WS6 7AL"/>
    <n v="77"/>
    <x v="2"/>
    <s v="Diesel"/>
    <n v="2.8489999999999999E-4"/>
  </r>
  <r>
    <s v="S000892"/>
    <x v="16"/>
    <s v="PO151868"/>
    <s v="GRN204345"/>
    <n v="86201656"/>
    <s v="M8 RAWLBOLT EYE BOLT MASONARY FIXING"/>
    <s v="Stockport SK4 2JT"/>
    <n v="55"/>
    <x v="2"/>
    <s v="Diesel"/>
    <n v="2.0350000000000001E-4"/>
  </r>
  <r>
    <s v="S022978"/>
    <x v="123"/>
    <s v="PO144951"/>
    <s v="GRN198738"/>
    <s v="340-1075-1"/>
    <s v="TRAFFIC LIGHT ASSEMBLY"/>
    <s v="Walsall WS6 7AL"/>
    <n v="77"/>
    <x v="2"/>
    <s v="Diesel"/>
    <n v="2.8489999999999999E-4"/>
  </r>
  <r>
    <s v="S022978"/>
    <x v="123"/>
    <s v="PO144949"/>
    <s v="GRN198740"/>
    <s v="340-1075-1"/>
    <s v="TRAFFIC LIGHT ASSEMBLY"/>
    <s v="Walsall WS6 7AL"/>
    <n v="77"/>
    <x v="2"/>
    <s v="Diesel"/>
    <n v="2.8489999999999999E-4"/>
  </r>
  <r>
    <s v="S023375"/>
    <x v="13"/>
    <s v="PO150400"/>
    <s v="GRN204353"/>
    <n v="13258883"/>
    <s v="MIR 225 WATER COOLED X-RAY TUBE"/>
    <s v="Boston Massachusetts"/>
    <n v="3154"/>
    <x v="0"/>
    <s v="Crude"/>
    <n v="2.5295079999999999"/>
  </r>
  <r>
    <s v="S022978"/>
    <x v="123"/>
    <s v="PO144947"/>
    <s v="GRN198741"/>
    <s v="340-1075-1"/>
    <s v="TRAFFIC LIGHT ASSEMBLY"/>
    <s v="Walsall WS6 7AL"/>
    <n v="77"/>
    <x v="2"/>
    <s v="Diesel"/>
    <n v="2.8489999999999999E-4"/>
  </r>
  <r>
    <s v="S022978"/>
    <x v="123"/>
    <s v="PO144946"/>
    <s v="GRN198743"/>
    <s v="340-1075-1"/>
    <s v="TRAFFIC LIGHT ASSEMBLY"/>
    <s v="Walsall WS6 7AL"/>
    <n v="77"/>
    <x v="2"/>
    <s v="Diesel"/>
    <n v="2.8489999999999999E-4"/>
  </r>
  <r>
    <s v="S022978"/>
    <x v="123"/>
    <s v="PO144945"/>
    <s v="GRN198744"/>
    <s v="340-1075-1"/>
    <s v="TRAFFIC LIGHT ASSEMBLY"/>
    <s v="Walsall WS6 7AL"/>
    <n v="77"/>
    <x v="2"/>
    <s v="Diesel"/>
    <n v="2.8489999999999999E-4"/>
  </r>
  <r>
    <s v="S022978"/>
    <x v="123"/>
    <s v="PO144944"/>
    <s v="GRN198745"/>
    <s v="340-1075-1"/>
    <s v="TRAFFIC LIGHT ASSEMBLY"/>
    <s v="Walsall WS6 7AL"/>
    <n v="77"/>
    <x v="2"/>
    <s v="Diesel"/>
    <n v="2.8489999999999999E-4"/>
  </r>
  <r>
    <s v="S023222"/>
    <x v="11"/>
    <s v="PO148814"/>
    <s v="GRN204358"/>
    <s v="11700-7241"/>
    <s v="CABLE 5 METERS  M12-8 RKS TO RJ45S"/>
    <s v="Wickford SS11 8YT"/>
    <n v="390"/>
    <x v="2"/>
    <s v="Diesel"/>
    <n v="1.4430000000000001E-3"/>
  </r>
  <r>
    <s v="S023222"/>
    <x v="11"/>
    <s v="PO147446"/>
    <s v="GRN204359"/>
    <n v="101027470"/>
    <s v="TL50 TOWER LIGHT AUDIBLE - GREEN, YELLOW, RED"/>
    <s v="Wickford SS11 8YT"/>
    <n v="390"/>
    <x v="2"/>
    <s v="Diesel"/>
    <n v="1.4430000000000001E-3"/>
  </r>
  <r>
    <s v="S022978"/>
    <x v="123"/>
    <s v="PO144943"/>
    <s v="GRN198746"/>
    <s v="340-1075-1"/>
    <s v="TRAFFIC LIGHT ASSEMBLY"/>
    <s v="Walsall WS6 7AL"/>
    <n v="77"/>
    <x v="2"/>
    <s v="Diesel"/>
    <n v="2.8489999999999999E-4"/>
  </r>
  <r>
    <s v="S022978"/>
    <x v="123"/>
    <s v="PO144942"/>
    <s v="GRN198747"/>
    <s v="340-1075-1"/>
    <s v="TRAFFIC LIGHT ASSEMBLY"/>
    <s v="Walsall WS6 7AL"/>
    <n v="77"/>
    <x v="2"/>
    <s v="Diesel"/>
    <n v="2.8489999999999999E-4"/>
  </r>
  <r>
    <s v="S022978"/>
    <x v="123"/>
    <s v="PO143038"/>
    <s v="GRN198748"/>
    <s v="340-1075-1"/>
    <s v="TRAFFIC LIGHT ASSEMBLY"/>
    <s v="Walsall WS6 7AL"/>
    <n v="77"/>
    <x v="2"/>
    <s v="Diesel"/>
    <n v="2.8489999999999999E-4"/>
  </r>
  <r>
    <s v="S022978"/>
    <x v="123"/>
    <s v="PO144935"/>
    <s v="GRN198749"/>
    <s v="340-1075-1"/>
    <s v="TRAFFIC LIGHT ASSEMBLY"/>
    <s v="Walsall WS6 7AL"/>
    <n v="77"/>
    <x v="2"/>
    <s v="Diesel"/>
    <n v="2.8489999999999999E-4"/>
  </r>
  <r>
    <s v="S022978"/>
    <x v="123"/>
    <s v="PO144933"/>
    <s v="GRN198750"/>
    <s v="340-1075-1"/>
    <s v="TRAFFIC LIGHT ASSEMBLY"/>
    <s v="Walsall WS6 7AL"/>
    <n v="77"/>
    <x v="2"/>
    <s v="Diesel"/>
    <n v="2.8489999999999999E-4"/>
  </r>
  <r>
    <s v="S022978"/>
    <x v="123"/>
    <s v="PO144932"/>
    <s v="GRN198752"/>
    <s v="340-1075-1"/>
    <s v="TRAFFIC LIGHT ASSEMBLY"/>
    <s v="Walsall WS6 7AL"/>
    <n v="77"/>
    <x v="2"/>
    <s v="Diesel"/>
    <n v="2.8489999999999999E-4"/>
  </r>
  <r>
    <s v="S022978"/>
    <x v="123"/>
    <s v="PO144941"/>
    <s v="GRN198753"/>
    <s v="340-1075-1"/>
    <s v="TRAFFIC LIGHT ASSEMBLY"/>
    <s v="Walsall WS6 7AL"/>
    <n v="77"/>
    <x v="2"/>
    <s v="Diesel"/>
    <n v="2.8489999999999999E-4"/>
  </r>
  <r>
    <s v="S025033"/>
    <x v="23"/>
    <s v="PO150376"/>
    <s v="GRN204368"/>
    <n v="101047544"/>
    <s v="10&quot; 54 WATT LED LIGHT BAR WITH DT CONNECTOR"/>
    <s v="Nantwich CW5 6DX"/>
    <n v="44.6"/>
    <x v="2"/>
    <s v="Diesel"/>
    <n v="1.6501999999999999E-4"/>
  </r>
  <r>
    <s v="S022978"/>
    <x v="123"/>
    <s v="PO144938"/>
    <s v="GRN198754"/>
    <s v="340-1075-1"/>
    <s v="TRAFFIC LIGHT ASSEMBLY"/>
    <s v="Walsall WS6 7AL"/>
    <n v="77"/>
    <x v="2"/>
    <s v="Diesel"/>
    <n v="2.8489999999999999E-4"/>
  </r>
  <r>
    <s v="S022978"/>
    <x v="123"/>
    <s v="PO144931"/>
    <s v="GRN198755"/>
    <s v="340-1075-1"/>
    <s v="TRAFFIC LIGHT ASSEMBLY"/>
    <s v="Walsall WS6 7AL"/>
    <n v="77"/>
    <x v="2"/>
    <s v="Diesel"/>
    <n v="2.8489999999999999E-4"/>
  </r>
  <r>
    <s v="S022978"/>
    <x v="123"/>
    <s v="PO144940"/>
    <s v="GRN198756"/>
    <s v="340-1075-1"/>
    <s v="TRAFFIC LIGHT ASSEMBLY"/>
    <s v="Walsall WS6 7AL"/>
    <n v="77"/>
    <x v="2"/>
    <s v="Diesel"/>
    <n v="2.8489999999999999E-4"/>
  </r>
  <r>
    <s v="S022978"/>
    <x v="123"/>
    <s v="PO144937"/>
    <s v="GRN198757"/>
    <s v="340-1075-1"/>
    <s v="TRAFFIC LIGHT ASSEMBLY"/>
    <s v="Walsall WS6 7AL"/>
    <n v="77"/>
    <x v="2"/>
    <s v="Diesel"/>
    <n v="2.8489999999999999E-4"/>
  </r>
  <r>
    <s v="S022978"/>
    <x v="123"/>
    <s v="PO144930"/>
    <s v="GRN198759"/>
    <s v="340-1075-1"/>
    <s v="TRAFFIC LIGHT ASSEMBLY"/>
    <s v="Walsall WS6 7AL"/>
    <n v="77"/>
    <x v="2"/>
    <s v="Diesel"/>
    <n v="2.8489999999999999E-4"/>
  </r>
  <r>
    <s v="S022978"/>
    <x v="123"/>
    <s v="PO144939"/>
    <s v="GRN198760"/>
    <s v="340-1075-1"/>
    <s v="TRAFFIC LIGHT ASSEMBLY"/>
    <s v="Walsall WS6 7AL"/>
    <n v="77"/>
    <x v="2"/>
    <s v="Diesel"/>
    <n v="2.8489999999999999E-4"/>
  </r>
  <r>
    <s v="S022978"/>
    <x v="123"/>
    <s v="PO144950"/>
    <s v="GRN198761"/>
    <s v="340-1075-1"/>
    <s v="TRAFFIC LIGHT ASSEMBLY"/>
    <s v="Walsall WS6 7AL"/>
    <n v="77"/>
    <x v="2"/>
    <s v="Diesel"/>
    <n v="2.8489999999999999E-4"/>
  </r>
  <r>
    <s v="S022978"/>
    <x v="123"/>
    <s v="PO144948"/>
    <s v="GRN198762"/>
    <s v="340-1075-1"/>
    <s v="TRAFFIC LIGHT ASSEMBLY"/>
    <s v="Walsall WS6 7AL"/>
    <n v="77"/>
    <x v="2"/>
    <s v="Diesel"/>
    <n v="2.8489999999999999E-4"/>
  </r>
  <r>
    <s v="S022978"/>
    <x v="123"/>
    <s v="PO144934"/>
    <s v="GRN198763"/>
    <s v="340-1075-1"/>
    <s v="TRAFFIC LIGHT ASSEMBLY"/>
    <s v="Walsall WS6 7AL"/>
    <n v="77"/>
    <x v="2"/>
    <s v="Diesel"/>
    <n v="2.8489999999999999E-4"/>
  </r>
  <r>
    <s v="S022978"/>
    <x v="123"/>
    <s v="PO145194"/>
    <s v="GRN198764"/>
    <s v="340-1235-1"/>
    <s v="CABLE FLOODLIGHT POWER 60&quot;"/>
    <s v="Walsall WS6 7AL"/>
    <n v="77"/>
    <x v="2"/>
    <s v="Diesel"/>
    <n v="2.8489999999999999E-4"/>
  </r>
  <r>
    <s v="S022978"/>
    <x v="123"/>
    <s v="PO145193"/>
    <s v="GRN198765"/>
    <s v="340-1041-1"/>
    <s v="JUNCTION BOX TUNNEL"/>
    <s v="Walsall WS6 7AL"/>
    <n v="77"/>
    <x v="2"/>
    <s v="Diesel"/>
    <n v="2.8489999999999999E-4"/>
  </r>
  <r>
    <s v="S022978"/>
    <x v="123"/>
    <s v="PO144964"/>
    <s v="GRN198777"/>
    <s v="340-1153-1"/>
    <s v="CONDUIT OUTDOOR EQUIPMENT RACK ASSY – SPEED SENSOR"/>
    <s v="Walsall WS6 7AL"/>
    <n v="77"/>
    <x v="2"/>
    <s v="Diesel"/>
    <n v="2.8489999999999999E-4"/>
  </r>
  <r>
    <s v="S022978"/>
    <x v="123"/>
    <s v="PO144963"/>
    <s v="GRN198778"/>
    <s v="340-1153-1"/>
    <s v="CONDUIT OUTDOOR EQUIPMENT RACK ASSY – SPEED SENSOR"/>
    <s v="Walsall WS6 7AL"/>
    <n v="77"/>
    <x v="2"/>
    <s v="Diesel"/>
    <n v="2.8489999999999999E-4"/>
  </r>
  <r>
    <s v="S022978"/>
    <x v="123"/>
    <s v="PO144962"/>
    <s v="GRN198779"/>
    <s v="340-1153-1"/>
    <s v="CONDUIT OUTDOOR EQUIPMENT RACK ASSY – SPEED SENSOR"/>
    <s v="Walsall WS6 7AL"/>
    <n v="77"/>
    <x v="2"/>
    <s v="Diesel"/>
    <n v="2.8489999999999999E-4"/>
  </r>
  <r>
    <s v="S022978"/>
    <x v="123"/>
    <s v="PO144961"/>
    <s v="GRN198780"/>
    <s v="340-1153-1"/>
    <s v="CONDUIT OUTDOOR EQUIPMENT RACK ASSY – SPEED SENSOR"/>
    <s v="Walsall WS6 7AL"/>
    <n v="77"/>
    <x v="2"/>
    <s v="Diesel"/>
    <n v="2.8489999999999999E-4"/>
  </r>
  <r>
    <s v="S022978"/>
    <x v="123"/>
    <s v="PO144959"/>
    <s v="GRN198781"/>
    <s v="340-1153-1"/>
    <s v="CONDUIT OUTDOOR EQUIPMENT RACK ASSY – SPEED SENSOR"/>
    <s v="Walsall WS6 7AL"/>
    <n v="77"/>
    <x v="2"/>
    <s v="Diesel"/>
    <n v="2.8489999999999999E-4"/>
  </r>
  <r>
    <s v="S022978"/>
    <x v="123"/>
    <s v="PO144958"/>
    <s v="GRN198782"/>
    <s v="340-1153-1"/>
    <s v="CONDUIT OUTDOOR EQUIPMENT RACK ASSY – SPEED SENSOR"/>
    <s v="Walsall WS6 7AL"/>
    <n v="77"/>
    <x v="2"/>
    <s v="Diesel"/>
    <n v="2.8489999999999999E-4"/>
  </r>
  <r>
    <s v="S022978"/>
    <x v="123"/>
    <s v="PO144957"/>
    <s v="GRN198783"/>
    <s v="340-1153-1"/>
    <s v="CONDUIT OUTDOOR EQUIPMENT RACK ASSY – SPEED SENSOR"/>
    <s v="Walsall WS6 7AL"/>
    <n v="77"/>
    <x v="2"/>
    <s v="Diesel"/>
    <n v="2.8489999999999999E-4"/>
  </r>
  <r>
    <s v="S022978"/>
    <x v="123"/>
    <s v="PO144956"/>
    <s v="GRN198785"/>
    <s v="340-1153-1"/>
    <s v="CONDUIT OUTDOOR EQUIPMENT RACK ASSY – SPEED SENSOR"/>
    <s v="Walsall WS6 7AL"/>
    <n v="77"/>
    <x v="2"/>
    <s v="Diesel"/>
    <n v="2.8489999999999999E-4"/>
  </r>
  <r>
    <s v="S022978"/>
    <x v="123"/>
    <s v="PO144955"/>
    <s v="GRN198786"/>
    <s v="340-1153-1"/>
    <s v="CONDUIT OUTDOOR EQUIPMENT RACK ASSY – SPEED SENSOR"/>
    <s v="Walsall WS6 7AL"/>
    <n v="77"/>
    <x v="2"/>
    <s v="Diesel"/>
    <n v="2.8489999999999999E-4"/>
  </r>
  <r>
    <s v="S022978"/>
    <x v="123"/>
    <s v="PO144954"/>
    <s v="GRN198788"/>
    <s v="340-1153-1"/>
    <s v="CONDUIT OUTDOOR EQUIPMENT RACK ASSY – SPEED SENSOR"/>
    <s v="Walsall WS6 7AL"/>
    <n v="77"/>
    <x v="2"/>
    <s v="Diesel"/>
    <n v="2.8489999999999999E-4"/>
  </r>
  <r>
    <s v="S022978"/>
    <x v="123"/>
    <s v="PO144953"/>
    <s v="GRN198789"/>
    <s v="340-1153-1"/>
    <s v="CONDUIT OUTDOOR EQUIPMENT RACK ASSY – SPEED SENSOR"/>
    <s v="Walsall WS6 7AL"/>
    <n v="77"/>
    <x v="2"/>
    <s v="Diesel"/>
    <n v="2.8489999999999999E-4"/>
  </r>
  <r>
    <s v="S024190"/>
    <x v="22"/>
    <s v="PO149204"/>
    <s v="GRN204400"/>
    <n v="101014001"/>
    <s v="GASKET DETECTOR BOX LID"/>
    <s v="Stockport SK4 2JT"/>
    <n v="22.2"/>
    <x v="1"/>
    <s v="Diesel"/>
    <n v="8.2140000000000008E-3"/>
  </r>
  <r>
    <s v="S024190"/>
    <x v="22"/>
    <s v="PO149337"/>
    <s v="GRN204401"/>
    <n v="101017188"/>
    <s v="GASKET DETECTOR ACCESS PANEL"/>
    <s v="Stockport SK4 2JT"/>
    <n v="22.2"/>
    <x v="1"/>
    <s v="Diesel"/>
    <n v="8.2140000000000008E-3"/>
  </r>
  <r>
    <s v="S024190"/>
    <x v="22"/>
    <s v="PO148556"/>
    <s v="GRN204402"/>
    <s v="340-1085-1"/>
    <s v="LINAC GLIDE STRIP"/>
    <s v="Stockport SK4 2JT"/>
    <n v="22.2"/>
    <x v="1"/>
    <s v="Diesel"/>
    <n v="8.2140000000000008E-3"/>
  </r>
  <r>
    <s v="S022978"/>
    <x v="123"/>
    <s v="PO144952"/>
    <s v="GRN198790"/>
    <s v="340-1153-1"/>
    <s v="CONDUIT OUTDOOR EQUIPMENT RACK ASSY – SPEED SENSOR"/>
    <s v="Walsall WS6 7AL"/>
    <n v="77"/>
    <x v="2"/>
    <s v="Diesel"/>
    <n v="2.8489999999999999E-4"/>
  </r>
  <r>
    <s v="S022978"/>
    <x v="123"/>
    <s v="PO144951"/>
    <s v="GRN198791"/>
    <s v="340-1153-1"/>
    <s v="CONDUIT OUTDOOR EQUIPMENT RACK ASSY – SPEED SENSOR"/>
    <s v="Walsall WS6 7AL"/>
    <n v="77"/>
    <x v="2"/>
    <s v="Diesel"/>
    <n v="2.8489999999999999E-4"/>
  </r>
  <r>
    <s v="S022978"/>
    <x v="123"/>
    <s v="PO144950"/>
    <s v="GRN198792"/>
    <s v="340-1153-1"/>
    <s v="CONDUIT OUTDOOR EQUIPMENT RACK ASSY – SPEED SENSOR"/>
    <s v="Walsall WS6 7AL"/>
    <n v="77"/>
    <x v="2"/>
    <s v="Diesel"/>
    <n v="2.8489999999999999E-4"/>
  </r>
  <r>
    <s v="S022978"/>
    <x v="123"/>
    <s v="PO144949"/>
    <s v="GRN198793"/>
    <s v="340-1153-1"/>
    <s v="CONDUIT OUTDOOR EQUIPMENT RACK ASSY – SPEED SENSOR"/>
    <s v="Walsall WS6 7AL"/>
    <n v="77"/>
    <x v="2"/>
    <s v="Diesel"/>
    <n v="2.8489999999999999E-4"/>
  </r>
  <r>
    <s v="S001121"/>
    <x v="5"/>
    <s v="PO151543"/>
    <s v="GRN204407"/>
    <n v="50200869"/>
    <s v="TERMINAL END ANCHOR"/>
    <s v="Salford M5 4BE"/>
    <n v="103.6"/>
    <x v="2"/>
    <s v="Diesel"/>
    <n v="3.8331999999999998E-4"/>
  </r>
  <r>
    <s v="S022978"/>
    <x v="123"/>
    <s v="PO144948"/>
    <s v="GRN198794"/>
    <s v="340-1153-1"/>
    <s v="CONDUIT OUTDOOR EQUIPMENT RACK ASSY – SPEED SENSOR"/>
    <s v="Walsall WS6 7AL"/>
    <n v="77"/>
    <x v="2"/>
    <s v="Diesel"/>
    <n v="2.8489999999999999E-4"/>
  </r>
  <r>
    <s v="S001121"/>
    <x v="5"/>
    <s v="PO151482"/>
    <s v="GRN204409"/>
    <n v="101044943"/>
    <s v="1492 TERMINAL BLOCK MARKER CARDS NUMBERED 1-20"/>
    <s v="Salford M5 4BE"/>
    <n v="103.6"/>
    <x v="2"/>
    <s v="Diesel"/>
    <n v="3.8331999999999998E-4"/>
  </r>
  <r>
    <s v="S001121"/>
    <x v="5"/>
    <s v="PO150944"/>
    <s v="GRN204411"/>
    <n v="50200855"/>
    <s v="TERMINAL FT SPRING CLAMP 1.5MM (2 TO 2) - GREY"/>
    <s v="Salford M5 4BE"/>
    <n v="103.6"/>
    <x v="2"/>
    <s v="Diesel"/>
    <n v="3.8331999999999998E-4"/>
  </r>
  <r>
    <s v="S023413"/>
    <x v="15"/>
    <s v="PO147491"/>
    <s v="GRN204412"/>
    <n v="42203630"/>
    <s v="VISY IRIS CONTAINER OCR SOFTWARE"/>
    <s v="33100 Tampere, Finland"/>
    <n v="3916"/>
    <x v="2"/>
    <s v="Diesel"/>
    <n v="3.9815929999999999E-2"/>
  </r>
  <r>
    <s v="S026569"/>
    <x v="125"/>
    <s v="PO142106"/>
    <s v="GRN193301"/>
    <n v="101046025"/>
    <s v="TRANSFER SWITCH PANEL 100A LOAD"/>
    <s v="Tunstall ST6 5GF"/>
    <n v="5.8"/>
    <x v="3"/>
    <s v="Diesel"/>
    <n v="5.8971500000000003E-3"/>
  </r>
  <r>
    <s v="S002239"/>
    <x v="17"/>
    <s v="PO143492"/>
    <s v="GRN203493"/>
    <s v="11701-3062"/>
    <s v="VAREX MI6 SSM LINAC (40:30 HE:LE) WITH CABSCAN"/>
    <s v="UT 84104"/>
    <n v="4725"/>
    <x v="4"/>
    <s v="Aviation"/>
    <n v="18.279100224000004"/>
  </r>
  <r>
    <s v="S002239"/>
    <x v="17"/>
    <s v="PO143492"/>
    <s v="GRN203748"/>
    <s v="11701-3062"/>
    <s v="VAREX MI6 SSM LINAC (40:30 HE:LE) WITH CABSCAN"/>
    <s v="UT 84104"/>
    <n v="4725"/>
    <x v="4"/>
    <s v="Aviation"/>
    <n v="18.279100224000004"/>
  </r>
  <r>
    <s v="S024448"/>
    <x v="58"/>
    <s v="PO135823"/>
    <s v="GRN204420"/>
    <n v="101049193"/>
    <s v="6/4 MeV TURNKEY LINAC SYSTEM C/W CABSCAN (+32/-31)"/>
    <s v="California 94560"/>
    <n v="5214"/>
    <x v="0"/>
    <s v="Crude"/>
    <n v="0.4181628"/>
  </r>
  <r>
    <s v="S024448"/>
    <x v="58"/>
    <s v="PO135823"/>
    <s v="GRN204421"/>
    <n v="13206361"/>
    <s v="ETM TCU 9.8KW 400V"/>
    <s v="California 94560"/>
    <n v="5214"/>
    <x v="0"/>
    <s v="Crude"/>
    <n v="0.4181628"/>
  </r>
  <r>
    <s v="S022978"/>
    <x v="123"/>
    <s v="PO144947"/>
    <s v="GRN198796"/>
    <s v="340-1153-1"/>
    <s v="CONDUIT OUTDOOR EQUIPMENT RACK ASSY – SPEED SENSOR"/>
    <s v="Walsall WS6 7AL"/>
    <n v="77"/>
    <x v="2"/>
    <s v="Diesel"/>
    <n v="2.8489999999999999E-4"/>
  </r>
  <r>
    <s v="S022978"/>
    <x v="123"/>
    <s v="PO144946"/>
    <s v="GRN198797"/>
    <s v="340-1153-1"/>
    <s v="CONDUIT OUTDOOR EQUIPMENT RACK ASSY – SPEED SENSOR"/>
    <s v="Walsall WS6 7AL"/>
    <n v="77"/>
    <x v="2"/>
    <s v="Diesel"/>
    <n v="2.8489999999999999E-4"/>
  </r>
  <r>
    <s v="S022978"/>
    <x v="123"/>
    <s v="PO144945"/>
    <s v="GRN198798"/>
    <s v="340-1153-1"/>
    <s v="CONDUIT OUTDOOR EQUIPMENT RACK ASSY – SPEED SENSOR"/>
    <s v="Walsall WS6 7AL"/>
    <n v="77"/>
    <x v="2"/>
    <s v="Diesel"/>
    <n v="2.8489999999999999E-4"/>
  </r>
  <r>
    <s v="S022978"/>
    <x v="123"/>
    <s v="PO144944"/>
    <s v="GRN198799"/>
    <s v="340-1153-1"/>
    <s v="CONDUIT OUTDOOR EQUIPMENT RACK ASSY – SPEED SENSOR"/>
    <s v="Walsall WS6 7AL"/>
    <n v="77"/>
    <x v="2"/>
    <s v="Diesel"/>
    <n v="2.8489999999999999E-4"/>
  </r>
  <r>
    <s v="S022670"/>
    <x v="26"/>
    <s v="PO149149"/>
    <s v="GRN204433"/>
    <s v="11700-5217"/>
    <s v="WASHER FLAT M18 GEOMET 500B"/>
    <s v="Congleton CW12 1HR"/>
    <n v="12.8"/>
    <x v="2"/>
    <s v="Diesel"/>
    <n v="4.7360000000000001E-5"/>
  </r>
  <r>
    <s v="S022978"/>
    <x v="123"/>
    <s v="PO144943"/>
    <s v="GRN198800"/>
    <s v="340-1153-1"/>
    <s v="CONDUIT OUTDOOR EQUIPMENT RACK ASSY – SPEED SENSOR"/>
    <s v="Walsall WS6 7AL"/>
    <n v="77"/>
    <x v="2"/>
    <s v="Diesel"/>
    <n v="2.8489999999999999E-4"/>
  </r>
  <r>
    <s v="S022978"/>
    <x v="123"/>
    <s v="PO144942"/>
    <s v="GRN198801"/>
    <s v="340-1153-1"/>
    <s v="CONDUIT OUTDOOR EQUIPMENT RACK ASSY – SPEED SENSOR"/>
    <s v="Walsall WS6 7AL"/>
    <n v="77"/>
    <x v="2"/>
    <s v="Diesel"/>
    <n v="2.8489999999999999E-4"/>
  </r>
  <r>
    <s v="S022978"/>
    <x v="123"/>
    <s v="PO144923"/>
    <s v="GRN198802"/>
    <s v="340-1153-1"/>
    <s v="CONDUIT OUTDOOR EQUIPMENT RACK ASSY – SPEED SENSOR"/>
    <s v="Walsall WS6 7AL"/>
    <n v="77"/>
    <x v="2"/>
    <s v="Diesel"/>
    <n v="2.8489999999999999E-4"/>
  </r>
  <r>
    <s v="S022978"/>
    <x v="123"/>
    <s v="PO144935"/>
    <s v="GRN198803"/>
    <s v="340-1153-1"/>
    <s v="CONDUIT OUTDOOR EQUIPMENT RACK ASSY – SPEED SENSOR"/>
    <s v="Walsall WS6 7AL"/>
    <n v="77"/>
    <x v="2"/>
    <s v="Diesel"/>
    <n v="2.8489999999999999E-4"/>
  </r>
  <r>
    <s v="S022978"/>
    <x v="123"/>
    <s v="PO144934"/>
    <s v="GRN198804"/>
    <s v="340-1153-1"/>
    <s v="CONDUIT OUTDOOR EQUIPMENT RACK ASSY – SPEED SENSOR"/>
    <s v="Walsall WS6 7AL"/>
    <n v="77"/>
    <x v="2"/>
    <s v="Diesel"/>
    <n v="2.8489999999999999E-4"/>
  </r>
  <r>
    <s v="S001121"/>
    <x v="5"/>
    <s v="PO151645"/>
    <s v="GRN204441"/>
    <n v="79208527"/>
    <s v="SPRING CLAMP RELAY SOCKET - PANEL/DIN RAIL MOUNT"/>
    <s v="Salford M5 4BE"/>
    <n v="103.6"/>
    <x v="2"/>
    <s v="Diesel"/>
    <n v="3.8331999999999998E-4"/>
  </r>
  <r>
    <s v="S022978"/>
    <x v="123"/>
    <s v="PO144933"/>
    <s v="GRN198805"/>
    <s v="340-1153-1"/>
    <s v="CONDUIT OUTDOOR EQUIPMENT RACK ASSY – SPEED SENSOR"/>
    <s v="Walsall WS6 7AL"/>
    <n v="77"/>
    <x v="2"/>
    <s v="Diesel"/>
    <n v="2.8489999999999999E-4"/>
  </r>
  <r>
    <s v="S022978"/>
    <x v="123"/>
    <s v="PO144932"/>
    <s v="GRN198807"/>
    <s v="340-1153-1"/>
    <s v="CONDUIT OUTDOOR EQUIPMENT RACK ASSY – SPEED SENSOR"/>
    <s v="Walsall WS6 7AL"/>
    <n v="77"/>
    <x v="2"/>
    <s v="Diesel"/>
    <n v="2.8489999999999999E-4"/>
  </r>
  <r>
    <s v="S001121"/>
    <x v="5"/>
    <s v="PO151830"/>
    <s v="GRN204445"/>
    <s v="11700-8852"/>
    <s v="CONTROLLER GUARDLOGIX SERIES 5380 PLC SIL2"/>
    <s v="Salford M5 4BE"/>
    <n v="103.6"/>
    <x v="2"/>
    <s v="Diesel"/>
    <n v="3.8331999999999998E-4"/>
  </r>
  <r>
    <s v="S022978"/>
    <x v="123"/>
    <s v="PO144941"/>
    <s v="GRN198808"/>
    <s v="340-1153-1"/>
    <s v="CONDUIT OUTDOOR EQUIPMENT RACK ASSY – SPEED SENSOR"/>
    <s v="Walsall WS6 7AL"/>
    <n v="77"/>
    <x v="2"/>
    <s v="Diesel"/>
    <n v="2.8489999999999999E-4"/>
  </r>
  <r>
    <s v="S022978"/>
    <x v="123"/>
    <s v="PO144938"/>
    <s v="GRN198811"/>
    <s v="340-1153-1"/>
    <s v="CONDUIT OUTDOOR EQUIPMENT RACK ASSY – SPEED SENSOR"/>
    <s v="Walsall WS6 7AL"/>
    <n v="77"/>
    <x v="2"/>
    <s v="Diesel"/>
    <n v="2.8489999999999999E-4"/>
  </r>
  <r>
    <s v="S023284"/>
    <x v="19"/>
    <s v="PO143151"/>
    <s v="GRN204450"/>
    <n v="101034024"/>
    <s v="MAIN CONTROL PANEL"/>
    <s v="Leicester LE19 2DT"/>
    <n v="144"/>
    <x v="1"/>
    <s v="Diesel"/>
    <n v="5.3280000000000001E-2"/>
  </r>
  <r>
    <s v="S023284"/>
    <x v="19"/>
    <s v="PO147442"/>
    <s v="GRN204451"/>
    <n v="101034024"/>
    <s v="MAIN CONTROL PANEL"/>
    <s v="Leicester LE19 2DT"/>
    <n v="144"/>
    <x v="1"/>
    <s v="Diesel"/>
    <n v="5.3280000000000001E-2"/>
  </r>
  <r>
    <s v="S022978"/>
    <x v="123"/>
    <s v="PO144931"/>
    <s v="GRN198813"/>
    <s v="340-1153-1"/>
    <s v="CONDUIT OUTDOOR EQUIPMENT RACK ASSY – SPEED SENSOR"/>
    <s v="Walsall WS6 7AL"/>
    <n v="77"/>
    <x v="2"/>
    <s v="Diesel"/>
    <n v="2.8489999999999999E-4"/>
  </r>
  <r>
    <s v="S022978"/>
    <x v="123"/>
    <s v="PO144940"/>
    <s v="GRN198814"/>
    <s v="340-1153-1"/>
    <s v="CONDUIT OUTDOOR EQUIPMENT RACK ASSY – SPEED SENSOR"/>
    <s v="Walsall WS6 7AL"/>
    <n v="77"/>
    <x v="2"/>
    <s v="Diesel"/>
    <n v="2.8489999999999999E-4"/>
  </r>
  <r>
    <s v="S022978"/>
    <x v="123"/>
    <s v="PO144937"/>
    <s v="GRN198815"/>
    <s v="340-1153-1"/>
    <s v="CONDUIT OUTDOOR EQUIPMENT RACK ASSY – SPEED SENSOR"/>
    <s v="Walsall WS6 7AL"/>
    <n v="77"/>
    <x v="2"/>
    <s v="Diesel"/>
    <n v="2.8489999999999999E-4"/>
  </r>
  <r>
    <s v="S022978"/>
    <x v="123"/>
    <s v="PO144930"/>
    <s v="GRN198816"/>
    <s v="340-1153-1"/>
    <s v="CONDUIT OUTDOOR EQUIPMENT RACK ASSY – SPEED SENSOR"/>
    <s v="Walsall WS6 7AL"/>
    <n v="77"/>
    <x v="2"/>
    <s v="Diesel"/>
    <n v="2.8489999999999999E-4"/>
  </r>
  <r>
    <s v="S022978"/>
    <x v="123"/>
    <s v="PO144939"/>
    <s v="GRN198817"/>
    <s v="340-1153-1"/>
    <s v="CONDUIT OUTDOOR EQUIPMENT RACK ASSY – SPEED SENSOR"/>
    <s v="Walsall WS6 7AL"/>
    <n v="77"/>
    <x v="2"/>
    <s v="Diesel"/>
    <n v="2.8489999999999999E-4"/>
  </r>
  <r>
    <s v="S022978"/>
    <x v="123"/>
    <s v="PO144936"/>
    <s v="GRN198818"/>
    <s v="340-1153-1"/>
    <s v="CONDUIT OUTDOOR EQUIPMENT RACK ASSY – SPEED SENSOR"/>
    <s v="Walsall WS6 7AL"/>
    <n v="77"/>
    <x v="2"/>
    <s v="Diesel"/>
    <n v="2.8489999999999999E-4"/>
  </r>
  <r>
    <s v="S022978"/>
    <x v="123"/>
    <s v="PO144929"/>
    <s v="GRN198819"/>
    <s v="340-1153-1"/>
    <s v="CONDUIT OUTDOOR EQUIPMENT RACK ASSY – SPEED SENSOR"/>
    <s v="Walsall WS6 7AL"/>
    <n v="77"/>
    <x v="2"/>
    <s v="Diesel"/>
    <n v="2.8489999999999999E-4"/>
  </r>
  <r>
    <s v="S022978"/>
    <x v="123"/>
    <s v="PO144926"/>
    <s v="GRN198820"/>
    <s v="340-1153-1"/>
    <s v="CONDUIT OUTDOOR EQUIPMENT RACK ASSY – SPEED SENSOR"/>
    <s v="Walsall WS6 7AL"/>
    <n v="77"/>
    <x v="2"/>
    <s v="Diesel"/>
    <n v="2.8489999999999999E-4"/>
  </r>
  <r>
    <s v="S022978"/>
    <x v="123"/>
    <s v="PO144919"/>
    <s v="GRN198821"/>
    <s v="340-1153-1"/>
    <s v="CONDUIT OUTDOOR EQUIPMENT RACK ASSY – SPEED SENSOR"/>
    <s v="Walsall WS6 7AL"/>
    <n v="77"/>
    <x v="2"/>
    <s v="Diesel"/>
    <n v="2.8489999999999999E-4"/>
  </r>
  <r>
    <s v="S022978"/>
    <x v="123"/>
    <s v="PO144924"/>
    <s v="GRN198822"/>
    <s v="340-1153-1"/>
    <s v="CONDUIT OUTDOOR EQUIPMENT RACK ASSY – SPEED SENSOR"/>
    <s v="Walsall WS6 7AL"/>
    <n v="77"/>
    <x v="2"/>
    <s v="Diesel"/>
    <n v="2.8489999999999999E-4"/>
  </r>
  <r>
    <s v="S026569"/>
    <x v="125"/>
    <s v="PO143138"/>
    <s v="GRN196063"/>
    <n v="101044464"/>
    <s v="GENERATOR 27kVA 60Hz HI/LOW TEMP NON-EU PRAMAC GDW"/>
    <s v="Tunstall ST6 5GF"/>
    <n v="5.8"/>
    <x v="3"/>
    <s v="Diesel"/>
    <n v="5.8971500000000003E-3"/>
  </r>
  <r>
    <s v="S022978"/>
    <x v="123"/>
    <s v="PO144921"/>
    <s v="GRN198823"/>
    <s v="340-1153-1"/>
    <s v="CONDUIT OUTDOOR EQUIPMENT RACK ASSY – SPEED SENSOR"/>
    <s v="Walsall WS6 7AL"/>
    <n v="77"/>
    <x v="2"/>
    <s v="Diesel"/>
    <n v="2.8489999999999999E-4"/>
  </r>
  <r>
    <s v="S022978"/>
    <x v="123"/>
    <s v="PO144927"/>
    <s v="GRN198824"/>
    <s v="340-1153-1"/>
    <s v="CONDUIT OUTDOOR EQUIPMENT RACK ASSY – SPEED SENSOR"/>
    <s v="Walsall WS6 7AL"/>
    <n v="77"/>
    <x v="2"/>
    <s v="Diesel"/>
    <n v="2.8489999999999999E-4"/>
  </r>
  <r>
    <s v="S022978"/>
    <x v="123"/>
    <s v="PO144920"/>
    <s v="GRN198825"/>
    <s v="340-1153-1"/>
    <s v="CONDUIT OUTDOOR EQUIPMENT RACK ASSY – SPEED SENSOR"/>
    <s v="Walsall WS6 7AL"/>
    <n v="77"/>
    <x v="2"/>
    <s v="Diesel"/>
    <n v="2.8489999999999999E-4"/>
  </r>
  <r>
    <s v="S022978"/>
    <x v="123"/>
    <s v="PO144925"/>
    <s v="GRN198827"/>
    <s v="340-1153-1"/>
    <s v="CONDUIT OUTDOOR EQUIPMENT RACK ASSY – SPEED SENSOR"/>
    <s v="Walsall WS6 7AL"/>
    <n v="77"/>
    <x v="2"/>
    <s v="Diesel"/>
    <n v="2.8489999999999999E-4"/>
  </r>
  <r>
    <s v="S022978"/>
    <x v="123"/>
    <s v="PO144928"/>
    <s v="GRN198828"/>
    <s v="340-1153-1"/>
    <s v="CONDUIT OUTDOOR EQUIPMENT RACK ASSY – SPEED SENSOR"/>
    <s v="Walsall WS6 7AL"/>
    <n v="77"/>
    <x v="2"/>
    <s v="Diesel"/>
    <n v="2.8489999999999999E-4"/>
  </r>
  <r>
    <s v="S022978"/>
    <x v="123"/>
    <s v="PO144922"/>
    <s v="GRN198829"/>
    <s v="340-1153-1"/>
    <s v="CONDUIT OUTDOOR EQUIPMENT RACK ASSY – SPEED SENSOR"/>
    <s v="Walsall WS6 7AL"/>
    <n v="77"/>
    <x v="2"/>
    <s v="Diesel"/>
    <n v="2.8489999999999999E-4"/>
  </r>
  <r>
    <s v="S022978"/>
    <x v="123"/>
    <s v="PO145150"/>
    <s v="GRN198830"/>
    <s v="340-1290-1"/>
    <s v="ASSEMBLY OPERATOR CONSOLE"/>
    <s v="Walsall WS6 7AL"/>
    <n v="77"/>
    <x v="2"/>
    <s v="Diesel"/>
    <n v="2.8489999999999999E-4"/>
  </r>
  <r>
    <s v="S022978"/>
    <x v="123"/>
    <s v="PO144931"/>
    <s v="GRN199464"/>
    <s v="340-1040-1"/>
    <s v="JUNCTION BOX SOURCE SIDE"/>
    <s v="Walsall WS6 7AL"/>
    <n v="77"/>
    <x v="2"/>
    <s v="Diesel"/>
    <n v="2.8489999999999999E-4"/>
  </r>
  <r>
    <s v="S023222"/>
    <x v="11"/>
    <s v="PO150142"/>
    <s v="GRN204481"/>
    <s v="11700-7057"/>
    <s v="E-STOP BUTTON REAR MNT 40MM NON ILLUMINATED 2 NC M"/>
    <s v="Wickford SS11 8YT"/>
    <n v="390"/>
    <x v="2"/>
    <s v="Diesel"/>
    <n v="1.4430000000000001E-3"/>
  </r>
  <r>
    <s v="S022978"/>
    <x v="123"/>
    <s v="PO144940"/>
    <s v="GRN199465"/>
    <s v="340-1040-1"/>
    <s v="JUNCTION BOX SOURCE SIDE"/>
    <s v="Walsall WS6 7AL"/>
    <n v="77"/>
    <x v="2"/>
    <s v="Diesel"/>
    <n v="2.8489999999999999E-4"/>
  </r>
  <r>
    <s v="S022978"/>
    <x v="123"/>
    <s v="PO144937"/>
    <s v="GRN199467"/>
    <s v="340-1040-1"/>
    <s v="JUNCTION BOX SOURCE SIDE"/>
    <s v="Walsall WS6 7AL"/>
    <n v="77"/>
    <x v="2"/>
    <s v="Diesel"/>
    <n v="2.8489999999999999E-4"/>
  </r>
  <r>
    <s v="S022978"/>
    <x v="123"/>
    <s v="PO144767"/>
    <s v="GRN199471"/>
    <s v="340-1011-1"/>
    <s v="SITE CONFIGURABLE ENCLOSURE WITH AC"/>
    <s v="Walsall WS6 7AL"/>
    <n v="77"/>
    <x v="2"/>
    <s v="Diesel"/>
    <n v="2.8489999999999999E-4"/>
  </r>
  <r>
    <s v="S022978"/>
    <x v="123"/>
    <s v="PO144770"/>
    <s v="GRN199473"/>
    <s v="340-1011-1"/>
    <s v="SITE CONFIGURABLE ENCLOSURE WITH AC"/>
    <s v="Walsall WS6 7AL"/>
    <n v="77"/>
    <x v="2"/>
    <s v="Diesel"/>
    <n v="2.8489999999999999E-4"/>
  </r>
  <r>
    <s v="S000892"/>
    <x v="16"/>
    <s v="PO151741"/>
    <s v="GRN204490"/>
    <n v="30202428"/>
    <s v="CABLE UNSHIELDED SINGLE PAIR 7/28 20AWG X 304MT"/>
    <s v="Stockport SK4 2JT"/>
    <n v="55"/>
    <x v="2"/>
    <s v="Diesel"/>
    <n v="2.0350000000000001E-4"/>
  </r>
  <r>
    <s v="S022978"/>
    <x v="123"/>
    <s v="PO144922"/>
    <s v="GRN199476"/>
    <s v="340-1011-1"/>
    <s v="SITE CONFIGURABLE ENCLOSURE WITH AC"/>
    <s v="Walsall WS6 7AL"/>
    <n v="77"/>
    <x v="2"/>
    <s v="Diesel"/>
    <n v="2.8489999999999999E-4"/>
  </r>
  <r>
    <s v="S022978"/>
    <x v="123"/>
    <s v="PO144928"/>
    <s v="GRN199479"/>
    <s v="340-1011-1"/>
    <s v="SITE CONFIGURABLE ENCLOSURE WITH AC"/>
    <s v="Walsall WS6 7AL"/>
    <n v="77"/>
    <x v="2"/>
    <s v="Diesel"/>
    <n v="2.8489999999999999E-4"/>
  </r>
  <r>
    <s v="S022978"/>
    <x v="123"/>
    <s v="PO144925"/>
    <s v="GRN199482"/>
    <s v="340-1011-1"/>
    <s v="SITE CONFIGURABLE ENCLOSURE WITH AC"/>
    <s v="Walsall WS6 7AL"/>
    <n v="77"/>
    <x v="2"/>
    <s v="Diesel"/>
    <n v="2.8489999999999999E-4"/>
  </r>
  <r>
    <s v="S022978"/>
    <x v="123"/>
    <s v="PO144920"/>
    <s v="GRN199484"/>
    <s v="340-1011-1"/>
    <s v="SITE CONFIGURABLE ENCLOSURE WITH AC"/>
    <s v="Walsall WS6 7AL"/>
    <n v="77"/>
    <x v="2"/>
    <s v="Diesel"/>
    <n v="2.8489999999999999E-4"/>
  </r>
  <r>
    <s v="S023222"/>
    <x v="11"/>
    <s v="PO149908"/>
    <s v="GRN204496"/>
    <s v="11700-5343"/>
    <s v="CABLE 0.9 METER RJ45S TO RJ45S CAT5E"/>
    <s v="Wickford SS11 8YT"/>
    <n v="390"/>
    <x v="2"/>
    <s v="Diesel"/>
    <n v="1.4430000000000001E-3"/>
  </r>
  <r>
    <s v="S023222"/>
    <x v="11"/>
    <s v="PO151654"/>
    <s v="GRN204497"/>
    <n v="101027050"/>
    <s v="COMPACT MULTIPROTOCOL I/O MODULE TBEN-L1-16DXP"/>
    <s v="Wickford SS11 8YT"/>
    <n v="390"/>
    <x v="2"/>
    <s v="Diesel"/>
    <n v="1.4430000000000001E-3"/>
  </r>
  <r>
    <s v="S022978"/>
    <x v="123"/>
    <s v="PO144927"/>
    <s v="GRN199486"/>
    <s v="340-1011-1"/>
    <s v="SITE CONFIGURABLE ENCLOSURE WITH AC"/>
    <s v="Walsall WS6 7AL"/>
    <n v="77"/>
    <x v="2"/>
    <s v="Diesel"/>
    <n v="2.8489999999999999E-4"/>
  </r>
  <r>
    <s v="S022978"/>
    <x v="123"/>
    <s v="PO144925"/>
    <s v="GRN199488"/>
    <s v="340-1031-1"/>
    <s v="OUTDOOR EQUIPMENT RACK ASSY"/>
    <s v="Walsall WS6 7AL"/>
    <n v="77"/>
    <x v="2"/>
    <s v="Diesel"/>
    <n v="2.8489999999999999E-4"/>
  </r>
  <r>
    <s v="S022978"/>
    <x v="123"/>
    <s v="PO144928"/>
    <s v="GRN199491"/>
    <s v="340-1031-1"/>
    <s v="OUTDOOR EQUIPMENT RACK ASSY"/>
    <s v="Walsall WS6 7AL"/>
    <n v="77"/>
    <x v="2"/>
    <s v="Diesel"/>
    <n v="2.8489999999999999E-4"/>
  </r>
  <r>
    <s v="S022978"/>
    <x v="123"/>
    <s v="PO144927"/>
    <s v="GRN199496"/>
    <s v="340-1031-1"/>
    <s v="OUTDOOR EQUIPMENT RACK ASSY"/>
    <s v="Walsall WS6 7AL"/>
    <n v="77"/>
    <x v="2"/>
    <s v="Diesel"/>
    <n v="2.8489999999999999E-4"/>
  </r>
  <r>
    <s v="S022978"/>
    <x v="123"/>
    <s v="PO144938"/>
    <s v="GRN199501"/>
    <s v="340-1031-1"/>
    <s v="OUTDOOR EQUIPMENT RACK ASSY"/>
    <s v="Walsall WS6 7AL"/>
    <n v="77"/>
    <x v="2"/>
    <s v="Diesel"/>
    <n v="2.8489999999999999E-4"/>
  </r>
  <r>
    <s v="S022978"/>
    <x v="123"/>
    <s v="PO144923"/>
    <s v="GRN199502"/>
    <s v="340-1031-1"/>
    <s v="OUTDOOR EQUIPMENT RACK ASSY"/>
    <s v="Walsall WS6 7AL"/>
    <n v="77"/>
    <x v="2"/>
    <s v="Diesel"/>
    <n v="2.8489999999999999E-4"/>
  </r>
  <r>
    <s v="S001571"/>
    <x v="10"/>
    <s v="PO151351"/>
    <s v="GRN204508"/>
    <n v="21202696"/>
    <s v="I/O CABLE M12 X 8 8 OPEN WIRES 5M CORDLESS RF-DPM-"/>
    <s v="St Albans AL1 5BN"/>
    <n v="298"/>
    <x v="2"/>
    <s v="Diesel"/>
    <n v="1.1026E-3"/>
  </r>
  <r>
    <s v="S022978"/>
    <x v="123"/>
    <s v="PO144942"/>
    <s v="GRN199503"/>
    <s v="340-1040-1"/>
    <s v="JUNCTION BOX SOURCE SIDE"/>
    <s v="Walsall WS6 7AL"/>
    <n v="77"/>
    <x v="2"/>
    <s v="Diesel"/>
    <n v="2.8489999999999999E-4"/>
  </r>
  <r>
    <s v="S001571"/>
    <x v="10"/>
    <s v="PO151020"/>
    <s v="GRN204510"/>
    <n v="21201457"/>
    <s v="SUPPLY CABLE M12 X 5 4 OPEN WIRES 20M CORDLESS"/>
    <s v="St Albans AL1 5BN"/>
    <n v="298"/>
    <x v="2"/>
    <s v="Diesel"/>
    <n v="1.1026E-3"/>
  </r>
  <r>
    <s v="S022978"/>
    <x v="123"/>
    <s v="PO143038"/>
    <s v="GRN199505"/>
    <s v="340-1040-1"/>
    <s v="JUNCTION BOX SOURCE SIDE"/>
    <s v="Walsall WS6 7AL"/>
    <n v="77"/>
    <x v="2"/>
    <s v="Diesel"/>
    <n v="2.8489999999999999E-4"/>
  </r>
  <r>
    <s v="S022978"/>
    <x v="123"/>
    <s v="PO144923"/>
    <s v="GRN199506"/>
    <s v="340-1040-1"/>
    <s v="JUNCTION BOX SOURCE SIDE"/>
    <s v="Walsall WS6 7AL"/>
    <n v="77"/>
    <x v="2"/>
    <s v="Diesel"/>
    <n v="2.8489999999999999E-4"/>
  </r>
  <r>
    <s v="S023222"/>
    <x v="11"/>
    <s v="PO151483"/>
    <s v="GRN204514"/>
    <s v="11700-0736"/>
    <s v="BANNER SSA-EB1P-02ED1Q4 E-STOP SWITCH"/>
    <s v="Wickford SS11 8YT"/>
    <n v="390"/>
    <x v="2"/>
    <s v="Diesel"/>
    <n v="1.4430000000000001E-3"/>
  </r>
  <r>
    <s v="S022978"/>
    <x v="123"/>
    <s v="PO144934"/>
    <s v="GRN199507"/>
    <s v="340-1040-1"/>
    <s v="JUNCTION BOX SOURCE SIDE"/>
    <s v="Walsall WS6 7AL"/>
    <n v="77"/>
    <x v="2"/>
    <s v="Diesel"/>
    <n v="2.8489999999999999E-4"/>
  </r>
  <r>
    <s v="S001121"/>
    <x v="5"/>
    <s v="PO150951"/>
    <s v="GRN204516"/>
    <s v="11700-4798"/>
    <s v="TERMINAL BASE ASSEMBLY"/>
    <s v="Salford M5 4BE"/>
    <n v="103.6"/>
    <x v="2"/>
    <s v="Diesel"/>
    <n v="3.8331999999999998E-4"/>
  </r>
  <r>
    <s v="S022978"/>
    <x v="123"/>
    <s v="PO144933"/>
    <s v="GRN199510"/>
    <s v="340-1040-1"/>
    <s v="JUNCTION BOX SOURCE SIDE"/>
    <s v="Walsall WS6 7AL"/>
    <n v="77"/>
    <x v="2"/>
    <s v="Diesel"/>
    <n v="2.8489999999999999E-4"/>
  </r>
  <r>
    <s v="S022978"/>
    <x v="123"/>
    <s v="PO144935"/>
    <s v="GRN199512"/>
    <s v="340-1040-1"/>
    <s v="JUNCTION BOX SOURCE SIDE"/>
    <s v="Walsall WS6 7AL"/>
    <n v="77"/>
    <x v="2"/>
    <s v="Diesel"/>
    <n v="2.8489999999999999E-4"/>
  </r>
  <r>
    <s v="S022978"/>
    <x v="123"/>
    <s v="PO144932"/>
    <s v="GRN199514"/>
    <s v="340-1040-1"/>
    <s v="JUNCTION BOX SOURCE SIDE"/>
    <s v="Walsall WS6 7AL"/>
    <n v="77"/>
    <x v="2"/>
    <s v="Diesel"/>
    <n v="2.8489999999999999E-4"/>
  </r>
  <r>
    <s v="S022978"/>
    <x v="123"/>
    <s v="PO144923"/>
    <s v="GRN199515"/>
    <s v="340-1042-1"/>
    <s v="JUNCTION BOX DETECTOR SIDE"/>
    <s v="Walsall WS6 7AL"/>
    <n v="77"/>
    <x v="2"/>
    <s v="Diesel"/>
    <n v="2.8489999999999999E-4"/>
  </r>
  <r>
    <s v="S022978"/>
    <x v="123"/>
    <s v="PO144935"/>
    <s v="GRN199516"/>
    <s v="340-1042-1"/>
    <s v="JUNCTION BOX DETECTOR SIDE"/>
    <s v="Walsall WS6 7AL"/>
    <n v="77"/>
    <x v="2"/>
    <s v="Diesel"/>
    <n v="2.8489999999999999E-4"/>
  </r>
  <r>
    <s v="S001121"/>
    <x v="5"/>
    <s v="PO151482"/>
    <s v="GRN204524"/>
    <n v="101027741"/>
    <s v="FUSED TERMINAL BLOCK NON-INDICATING 300V AC/DC 15A"/>
    <s v="Salford M5 4BE"/>
    <n v="103.6"/>
    <x v="2"/>
    <s v="Diesel"/>
    <n v="3.8331999999999998E-4"/>
  </r>
  <r>
    <s v="S022978"/>
    <x v="123"/>
    <s v="PO144934"/>
    <s v="GRN199517"/>
    <s v="340-1042-1"/>
    <s v="JUNCTION BOX DETECTOR SIDE"/>
    <s v="Walsall WS6 7AL"/>
    <n v="77"/>
    <x v="2"/>
    <s v="Diesel"/>
    <n v="2.8489999999999999E-4"/>
  </r>
  <r>
    <s v="S022978"/>
    <x v="123"/>
    <s v="PO144933"/>
    <s v="GRN199518"/>
    <s v="340-1042-1"/>
    <s v="JUNCTION BOX DETECTOR SIDE"/>
    <s v="Walsall WS6 7AL"/>
    <n v="77"/>
    <x v="2"/>
    <s v="Diesel"/>
    <n v="2.8489999999999999E-4"/>
  </r>
  <r>
    <s v="S022978"/>
    <x v="123"/>
    <s v="PO144959"/>
    <s v="GRN199520"/>
    <s v="340-1074-1"/>
    <s v="CONDUIT JB1 - JB4"/>
    <s v="Walsall WS6 7AL"/>
    <n v="77"/>
    <x v="2"/>
    <s v="Diesel"/>
    <n v="2.8489999999999999E-4"/>
  </r>
  <r>
    <s v="S022978"/>
    <x v="123"/>
    <s v="PO144964"/>
    <s v="GRN199521"/>
    <s v="340-1074-1"/>
    <s v="CONDUIT JB1 - JB4"/>
    <s v="Walsall WS6 7AL"/>
    <n v="77"/>
    <x v="2"/>
    <s v="Diesel"/>
    <n v="2.8489999999999999E-4"/>
  </r>
  <r>
    <s v="S022978"/>
    <x v="123"/>
    <s v="PO144956"/>
    <s v="GRN199523"/>
    <s v="340-1074-1"/>
    <s v="CONDUIT JB1 - JB4"/>
    <s v="Walsall WS6 7AL"/>
    <n v="77"/>
    <x v="2"/>
    <s v="Diesel"/>
    <n v="2.8489999999999999E-4"/>
  </r>
  <r>
    <s v="S022978"/>
    <x v="123"/>
    <s v="PO144949"/>
    <s v="GRN199525"/>
    <s v="340-1074-1"/>
    <s v="CONDUIT JB1 - JB4"/>
    <s v="Walsall WS6 7AL"/>
    <n v="77"/>
    <x v="2"/>
    <s v="Diesel"/>
    <n v="2.8489999999999999E-4"/>
  </r>
  <r>
    <s v="S022978"/>
    <x v="123"/>
    <s v="PO144950"/>
    <s v="GRN199526"/>
    <s v="340-1074-1"/>
    <s v="CONDUIT JB1 - JB4"/>
    <s v="Walsall WS6 7AL"/>
    <n v="77"/>
    <x v="2"/>
    <s v="Diesel"/>
    <n v="2.8489999999999999E-4"/>
  </r>
  <r>
    <s v="S022978"/>
    <x v="123"/>
    <s v="PO144951"/>
    <s v="GRN199527"/>
    <s v="340-1074-1"/>
    <s v="CONDUIT JB1 - JB4"/>
    <s v="Walsall WS6 7AL"/>
    <n v="77"/>
    <x v="2"/>
    <s v="Diesel"/>
    <n v="2.8489999999999999E-4"/>
  </r>
  <r>
    <s v="S022978"/>
    <x v="123"/>
    <s v="PO144952"/>
    <s v="GRN199528"/>
    <s v="340-1074-1"/>
    <s v="CONDUIT JB1 - JB4"/>
    <s v="Walsall WS6 7AL"/>
    <n v="77"/>
    <x v="2"/>
    <s v="Diesel"/>
    <n v="2.8489999999999999E-4"/>
  </r>
  <r>
    <s v="S026569"/>
    <x v="125"/>
    <s v="PO143407"/>
    <s v="GRN196807"/>
    <n v="101046025"/>
    <s v="TRANSFER SWITCH PANEL 100A LOAD"/>
    <s v="Tunstall ST6 5GF"/>
    <n v="5.8"/>
    <x v="3"/>
    <s v="Diesel"/>
    <n v="5.8971500000000003E-3"/>
  </r>
  <r>
    <s v="S026569"/>
    <x v="125"/>
    <s v="PO142105"/>
    <s v="GRN197239"/>
    <s v="11701-2740"/>
    <s v="GENERATOR 34KVA 50HZ STAGE IIIA"/>
    <s v="Tunstall ST6 5GF"/>
    <n v="5.8"/>
    <x v="3"/>
    <s v="Diesel"/>
    <n v="5.8971500000000003E-3"/>
  </r>
  <r>
    <s v="S022978"/>
    <x v="123"/>
    <s v="PO144953"/>
    <s v="GRN199529"/>
    <s v="340-1074-1"/>
    <s v="CONDUIT JB1 - JB4"/>
    <s v="Walsall WS6 7AL"/>
    <n v="77"/>
    <x v="2"/>
    <s v="Diesel"/>
    <n v="2.8489999999999999E-4"/>
  </r>
  <r>
    <s v="S022978"/>
    <x v="123"/>
    <s v="PO144954"/>
    <s v="GRN199531"/>
    <s v="340-1074-1"/>
    <s v="CONDUIT JB1 - JB4"/>
    <s v="Walsall WS6 7AL"/>
    <n v="77"/>
    <x v="2"/>
    <s v="Diesel"/>
    <n v="2.8489999999999999E-4"/>
  </r>
  <r>
    <s v="S022978"/>
    <x v="123"/>
    <s v="PO144955"/>
    <s v="GRN199532"/>
    <s v="340-1074-1"/>
    <s v="CONDUIT JB1 - JB4"/>
    <s v="Walsall WS6 7AL"/>
    <n v="77"/>
    <x v="2"/>
    <s v="Diesel"/>
    <n v="2.8489999999999999E-4"/>
  </r>
  <r>
    <s v="S022978"/>
    <x v="123"/>
    <s v="PO144957"/>
    <s v="GRN199535"/>
    <s v="340-1074-1"/>
    <s v="CONDUIT JB1 - JB4"/>
    <s v="Walsall WS6 7AL"/>
    <n v="77"/>
    <x v="2"/>
    <s v="Diesel"/>
    <n v="2.8489999999999999E-4"/>
  </r>
  <r>
    <s v="S022978"/>
    <x v="123"/>
    <s v="PO144958"/>
    <s v="GRN199536"/>
    <s v="340-1074-1"/>
    <s v="CONDUIT JB1 - JB4"/>
    <s v="Walsall WS6 7AL"/>
    <n v="77"/>
    <x v="2"/>
    <s v="Diesel"/>
    <n v="2.8489999999999999E-4"/>
  </r>
  <r>
    <s v="S026569"/>
    <x v="125"/>
    <s v="PO143407"/>
    <s v="GRN198597"/>
    <n v="101046025"/>
    <s v="TRANSFER SWITCH PANEL 100A LOAD"/>
    <s v="Tunstall ST6 5GF"/>
    <n v="5.8"/>
    <x v="3"/>
    <s v="Diesel"/>
    <n v="5.8971500000000003E-3"/>
  </r>
  <r>
    <s v="S022978"/>
    <x v="123"/>
    <s v="PO144961"/>
    <s v="GRN199538"/>
    <s v="340-1074-1"/>
    <s v="CONDUIT JB1 - JB4"/>
    <s v="Walsall WS6 7AL"/>
    <n v="77"/>
    <x v="2"/>
    <s v="Diesel"/>
    <n v="2.8489999999999999E-4"/>
  </r>
  <r>
    <s v="S001121"/>
    <x v="5"/>
    <s v="PO151645"/>
    <s v="GRN204575"/>
    <n v="1"/>
    <s v="freight inwards"/>
    <s v="Salford M5 4BE"/>
    <n v="103.6"/>
    <x v="2"/>
    <s v="Diesel"/>
    <n v="3.8331999999999998E-4"/>
  </r>
  <r>
    <s v="S022978"/>
    <x v="123"/>
    <s v="PO144962"/>
    <s v="GRN199540"/>
    <s v="340-1074-1"/>
    <s v="CONDUIT JB1 - JB4"/>
    <s v="Walsall WS6 7AL"/>
    <n v="77"/>
    <x v="2"/>
    <s v="Diesel"/>
    <n v="2.8489999999999999E-4"/>
  </r>
  <r>
    <s v="S022978"/>
    <x v="123"/>
    <s v="PO144964"/>
    <s v="GRN199544"/>
    <s v="340-1083-1"/>
    <s v="CONDUIT VERTICAL DETECTOR ENCLOSURE – JUNCTION BOX"/>
    <s v="Walsall WS6 7AL"/>
    <n v="77"/>
    <x v="2"/>
    <s v="Diesel"/>
    <n v="2.8489999999999999E-4"/>
  </r>
  <r>
    <s v="S026602"/>
    <x v="12"/>
    <s v="PO151412"/>
    <s v="GRN204580"/>
    <n v="101022860"/>
    <s v="DSE 7310 MKII CONTROL PANEL FOR (JCB) GENERATOR"/>
    <s v="Watford WD24 7GG"/>
    <n v="302"/>
    <x v="2"/>
    <s v="Diesl"/>
    <n v="1.1173999999999999E-3"/>
  </r>
  <r>
    <s v="S022978"/>
    <x v="123"/>
    <s v="PO144963"/>
    <s v="GRN199545"/>
    <s v="340-1083-1"/>
    <s v="CONDUIT VERTICAL DETECTOR ENCLOSURE – JUNCTION BOX"/>
    <s v="Walsall WS6 7AL"/>
    <n v="77"/>
    <x v="2"/>
    <s v="Diesel"/>
    <n v="2.8489999999999999E-4"/>
  </r>
  <r>
    <s v="S022978"/>
    <x v="123"/>
    <s v="PO144962"/>
    <s v="GRN199546"/>
    <s v="340-1083-1"/>
    <s v="CONDUIT VERTICAL DETECTOR ENCLOSURE – JUNCTION BOX"/>
    <s v="Walsall WS6 7AL"/>
    <n v="77"/>
    <x v="2"/>
    <s v="Diesel"/>
    <n v="2.8489999999999999E-4"/>
  </r>
  <r>
    <s v="S022978"/>
    <x v="123"/>
    <s v="PO144961"/>
    <s v="GRN199547"/>
    <s v="340-1083-1"/>
    <s v="CONDUIT VERTICAL DETECTOR ENCLOSURE – JUNCTION BOX"/>
    <s v="Walsall WS6 7AL"/>
    <n v="77"/>
    <x v="2"/>
    <s v="Diesel"/>
    <n v="2.8489999999999999E-4"/>
  </r>
  <r>
    <s v="S022978"/>
    <x v="123"/>
    <s v="PO144959"/>
    <s v="GRN199549"/>
    <s v="340-1083-1"/>
    <s v="CONDUIT VERTICAL DETECTOR ENCLOSURE – JUNCTION BOX"/>
    <s v="Walsall WS6 7AL"/>
    <n v="77"/>
    <x v="2"/>
    <s v="Diesel"/>
    <n v="2.8489999999999999E-4"/>
  </r>
  <r>
    <s v="S022978"/>
    <x v="123"/>
    <s v="PO144958"/>
    <s v="GRN199551"/>
    <s v="340-1083-1"/>
    <s v="CONDUIT VERTICAL DETECTOR ENCLOSURE – JUNCTION BOX"/>
    <s v="Walsall WS6 7AL"/>
    <n v="77"/>
    <x v="2"/>
    <s v="Diesel"/>
    <n v="2.8489999999999999E-4"/>
  </r>
  <r>
    <s v="S022978"/>
    <x v="123"/>
    <s v="PO144956"/>
    <s v="GRN199552"/>
    <s v="340-1083-1"/>
    <s v="CONDUIT VERTICAL DETECTOR ENCLOSURE – JUNCTION BOX"/>
    <s v="Walsall WS6 7AL"/>
    <n v="77"/>
    <x v="2"/>
    <s v="Diesel"/>
    <n v="2.8489999999999999E-4"/>
  </r>
  <r>
    <s v="S022978"/>
    <x v="123"/>
    <s v="PO144957"/>
    <s v="GRN199553"/>
    <s v="340-1083-1"/>
    <s v="CONDUIT VERTICAL DETECTOR ENCLOSURE – JUNCTION BOX"/>
    <s v="Walsall WS6 7AL"/>
    <n v="77"/>
    <x v="2"/>
    <s v="Diesel"/>
    <n v="2.8489999999999999E-4"/>
  </r>
  <r>
    <s v="S022978"/>
    <x v="123"/>
    <s v="PO144955"/>
    <s v="GRN199554"/>
    <s v="340-1083-1"/>
    <s v="CONDUIT VERTICAL DETECTOR ENCLOSURE – JUNCTION BOX"/>
    <s v="Walsall WS6 7AL"/>
    <n v="77"/>
    <x v="2"/>
    <s v="Diesel"/>
    <n v="2.8489999999999999E-4"/>
  </r>
  <r>
    <s v="S022978"/>
    <x v="123"/>
    <s v="PO144954"/>
    <s v="GRN199555"/>
    <s v="340-1083-1"/>
    <s v="CONDUIT VERTICAL DETECTOR ENCLOSURE – JUNCTION BOX"/>
    <s v="Walsall WS6 7AL"/>
    <n v="77"/>
    <x v="2"/>
    <s v="Diesel"/>
    <n v="2.8489999999999999E-4"/>
  </r>
  <r>
    <s v="S022978"/>
    <x v="123"/>
    <s v="PO144953"/>
    <s v="GRN199556"/>
    <s v="340-1083-1"/>
    <s v="CONDUIT VERTICAL DETECTOR ENCLOSURE – JUNCTION BOX"/>
    <s v="Walsall WS6 7AL"/>
    <n v="77"/>
    <x v="2"/>
    <s v="Diesel"/>
    <n v="2.8489999999999999E-4"/>
  </r>
  <r>
    <s v="S022978"/>
    <x v="123"/>
    <s v="PO144952"/>
    <s v="GRN199559"/>
    <s v="340-1083-1"/>
    <s v="CONDUIT VERTICAL DETECTOR ENCLOSURE – JUNCTION BOX"/>
    <s v="Walsall WS6 7AL"/>
    <n v="77"/>
    <x v="2"/>
    <s v="Diesel"/>
    <n v="2.8489999999999999E-4"/>
  </r>
  <r>
    <s v="S022978"/>
    <x v="123"/>
    <s v="PO144951"/>
    <s v="GRN199560"/>
    <s v="340-1083-1"/>
    <s v="CONDUIT VERTICAL DETECTOR ENCLOSURE – JUNCTION BOX"/>
    <s v="Walsall WS6 7AL"/>
    <n v="77"/>
    <x v="2"/>
    <s v="Diesel"/>
    <n v="2.8489999999999999E-4"/>
  </r>
  <r>
    <s v="S022978"/>
    <x v="123"/>
    <s v="PO144949"/>
    <s v="GRN199563"/>
    <s v="340-1083-1"/>
    <s v="CONDUIT VERTICAL DETECTOR ENCLOSURE – JUNCTION BOX"/>
    <s v="Walsall WS6 7AL"/>
    <n v="77"/>
    <x v="2"/>
    <s v="Diesel"/>
    <n v="2.8489999999999999E-4"/>
  </r>
  <r>
    <s v="S022978"/>
    <x v="123"/>
    <s v="PO144950"/>
    <s v="GRN199564"/>
    <s v="340-1083-1"/>
    <s v="CONDUIT VERTICAL DETECTOR ENCLOSURE – JUNCTION BOX"/>
    <s v="Walsall WS6 7AL"/>
    <n v="77"/>
    <x v="2"/>
    <s v="Diesel"/>
    <n v="2.8489999999999999E-4"/>
  </r>
  <r>
    <s v="S022978"/>
    <x v="123"/>
    <s v="PO144943"/>
    <s v="GRN199567"/>
    <s v="340-1125-1"/>
    <s v="ENCLOSURE SYSTEM ENTRY/EXIT"/>
    <s v="Walsall WS6 7AL"/>
    <n v="77"/>
    <x v="2"/>
    <s v="Diesel"/>
    <n v="2.8489999999999999E-4"/>
  </r>
  <r>
    <s v="S022978"/>
    <x v="123"/>
    <s v="PO144942"/>
    <s v="GRN199573"/>
    <s v="340-1125-1"/>
    <s v="ENCLOSURE SYSTEM ENTRY/EXIT"/>
    <s v="Walsall WS6 7AL"/>
    <n v="77"/>
    <x v="2"/>
    <s v="Diesel"/>
    <n v="2.8489999999999999E-4"/>
  </r>
  <r>
    <s v="S022978"/>
    <x v="123"/>
    <s v="PO144941"/>
    <s v="GRN199575"/>
    <s v="340-1125-1"/>
    <s v="ENCLOSURE SYSTEM ENTRY/EXIT"/>
    <s v="Walsall WS6 7AL"/>
    <n v="77"/>
    <x v="2"/>
    <s v="Diesel"/>
    <n v="2.8489999999999999E-4"/>
  </r>
  <r>
    <s v="S022978"/>
    <x v="123"/>
    <s v="PO144944"/>
    <s v="GRN199576"/>
    <s v="340-1125-1"/>
    <s v="ENCLOSURE SYSTEM ENTRY/EXIT"/>
    <s v="Walsall WS6 7AL"/>
    <n v="77"/>
    <x v="2"/>
    <s v="Diesel"/>
    <n v="2.8489999999999999E-4"/>
  </r>
  <r>
    <s v="S022670"/>
    <x v="26"/>
    <s v="PO149149"/>
    <s v="GRN204627"/>
    <s v="11700-5217"/>
    <s v="WASHER FLAT M18 GEOMET 500B"/>
    <s v="Congleton CW12 1HR"/>
    <n v="12.8"/>
    <x v="2"/>
    <s v="Diesel"/>
    <n v="4.7360000000000001E-5"/>
  </r>
  <r>
    <s v="S022978"/>
    <x v="123"/>
    <s v="PO144919"/>
    <s v="GRN200602"/>
    <s v="340-1011-1"/>
    <s v="SITE CONFIGURABLE ENCLOSURE WITH AC"/>
    <s v="Walsall WS6 7AL"/>
    <n v="77"/>
    <x v="2"/>
    <s v="Diesel"/>
    <n v="2.8489999999999999E-4"/>
  </r>
  <r>
    <s v="S000892"/>
    <x v="16"/>
    <s v="PO143620"/>
    <s v="GRN204636"/>
    <n v="1"/>
    <s v="freight inwards for missing item on line 9"/>
    <s v="Stockport SK4 2JT"/>
    <n v="55"/>
    <x v="2"/>
    <s v="Diesel"/>
    <n v="2.0350000000000001E-4"/>
  </r>
  <r>
    <s v="S001121"/>
    <x v="5"/>
    <s v="PO144718"/>
    <s v="GRN204638"/>
    <n v="1"/>
    <s v="freight inwards"/>
    <s v="Salford M5 4BE"/>
    <n v="103.6"/>
    <x v="2"/>
    <s v="Diesel"/>
    <n v="3.8331999999999998E-4"/>
  </r>
  <r>
    <s v="S001121"/>
    <x v="5"/>
    <s v="PO149797"/>
    <s v="GRN204641"/>
    <n v="1"/>
    <s v="freight inwards"/>
    <s v="Salford M5 4BE"/>
    <n v="103.6"/>
    <x v="2"/>
    <s v="Diesel"/>
    <n v="3.8331999999999998E-4"/>
  </r>
  <r>
    <s v="S001121"/>
    <x v="5"/>
    <s v="PO150460"/>
    <s v="GRN204644"/>
    <n v="1"/>
    <s v="freight inwards"/>
    <s v="Salford M5 4BE"/>
    <n v="103.6"/>
    <x v="2"/>
    <s v="Diesel"/>
    <n v="3.8331999999999998E-4"/>
  </r>
  <r>
    <s v="S001121"/>
    <x v="5"/>
    <s v="PO150463"/>
    <s v="GRN204645"/>
    <n v="1"/>
    <s v="freight inwards"/>
    <s v="Salford M5 4BE"/>
    <n v="103.6"/>
    <x v="2"/>
    <s v="Diesel"/>
    <n v="3.8331999999999998E-4"/>
  </r>
  <r>
    <s v="S001121"/>
    <x v="5"/>
    <s v="PO150758"/>
    <s v="GRN204646"/>
    <n v="1"/>
    <s v="freight inwards"/>
    <s v="Salford M5 4BE"/>
    <n v="103.6"/>
    <x v="2"/>
    <s v="Diesel"/>
    <n v="3.8331999999999998E-4"/>
  </r>
  <r>
    <s v="S001121"/>
    <x v="5"/>
    <s v="PO150980"/>
    <s v="GRN204647"/>
    <n v="1"/>
    <s v="freight inwards"/>
    <s v="Salford M5 4BE"/>
    <n v="103.6"/>
    <x v="2"/>
    <s v="Diesel"/>
    <n v="3.8331999999999998E-4"/>
  </r>
  <r>
    <s v="S001121"/>
    <x v="5"/>
    <s v="PO151724"/>
    <s v="GRN204649"/>
    <n v="1"/>
    <s v="freight inwards"/>
    <s v="Salford M5 4BE"/>
    <n v="103.6"/>
    <x v="2"/>
    <s v="Diesel"/>
    <n v="3.8331999999999998E-4"/>
  </r>
  <r>
    <s v="S022978"/>
    <x v="123"/>
    <s v="PO144941"/>
    <s v="GRN200605"/>
    <s v="340-1011-1"/>
    <s v="SITE CONFIGURABLE ENCLOSURE WITH AC"/>
    <s v="Walsall WS6 7AL"/>
    <n v="77"/>
    <x v="2"/>
    <s v="Diesel"/>
    <n v="2.8489999999999999E-4"/>
  </r>
  <r>
    <s v="S022978"/>
    <x v="123"/>
    <s v="PO144931"/>
    <s v="GRN200606"/>
    <s v="340-1011-1"/>
    <s v="SITE CONFIGURABLE ENCLOSURE WITH AC"/>
    <s v="Walsall WS6 7AL"/>
    <n v="77"/>
    <x v="2"/>
    <s v="Diesel"/>
    <n v="2.8489999999999999E-4"/>
  </r>
  <r>
    <s v="S022978"/>
    <x v="123"/>
    <s v="PO144940"/>
    <s v="GRN200607"/>
    <s v="340-1011-1"/>
    <s v="SITE CONFIGURABLE ENCLOSURE WITH AC"/>
    <s v="Walsall WS6 7AL"/>
    <n v="77"/>
    <x v="2"/>
    <s v="Diesel"/>
    <n v="2.8489999999999999E-4"/>
  </r>
  <r>
    <s v="S022978"/>
    <x v="123"/>
    <s v="PO144937"/>
    <s v="GRN200608"/>
    <s v="340-1011-1"/>
    <s v="SITE CONFIGURABLE ENCLOSURE WITH AC"/>
    <s v="Walsall WS6 7AL"/>
    <n v="77"/>
    <x v="2"/>
    <s v="Diesel"/>
    <n v="2.8489999999999999E-4"/>
  </r>
  <r>
    <s v="S022978"/>
    <x v="123"/>
    <s v="PO144930"/>
    <s v="GRN200609"/>
    <s v="340-1011-1"/>
    <s v="SITE CONFIGURABLE ENCLOSURE WITH AC"/>
    <s v="Walsall WS6 7AL"/>
    <n v="77"/>
    <x v="2"/>
    <s v="Diesel"/>
    <n v="2.8489999999999999E-4"/>
  </r>
  <r>
    <s v="S025431"/>
    <x v="0"/>
    <s v="PO147782"/>
    <s v="GRN204681"/>
    <s v="332-6079-1"/>
    <s v="OPTION KIT ZBV PRINTER/SCANNER"/>
    <s v="Boston Massachusetts"/>
    <n v="3154"/>
    <x v="0"/>
    <s v="Crude"/>
    <n v="2.5295079999999999"/>
  </r>
  <r>
    <s v="S022978"/>
    <x v="123"/>
    <s v="PO144939"/>
    <s v="GRN200610"/>
    <s v="340-1011-1"/>
    <s v="SITE CONFIGURABLE ENCLOSURE WITH AC"/>
    <s v="Walsall WS6 7AL"/>
    <n v="77"/>
    <x v="2"/>
    <s v="Diesel"/>
    <n v="2.8489999999999999E-4"/>
  </r>
  <r>
    <s v="S022978"/>
    <x v="123"/>
    <s v="PO144936"/>
    <s v="GRN200612"/>
    <s v="340-1011-1"/>
    <s v="SITE CONFIGURABLE ENCLOSURE WITH AC"/>
    <s v="Walsall WS6 7AL"/>
    <n v="77"/>
    <x v="2"/>
    <s v="Diesel"/>
    <n v="2.8489999999999999E-4"/>
  </r>
  <r>
    <s v="S022978"/>
    <x v="123"/>
    <s v="PO144930"/>
    <s v="GRN200614"/>
    <s v="340-1031-1"/>
    <s v="OUTDOOR EQUIPMENT RACK ASSY"/>
    <s v="Walsall WS6 7AL"/>
    <n v="77"/>
    <x v="2"/>
    <s v="Diesel"/>
    <n v="2.8489999999999999E-4"/>
  </r>
  <r>
    <s v="S022978"/>
    <x v="123"/>
    <s v="PO144929"/>
    <s v="GRN200615"/>
    <s v="340-1031-1"/>
    <s v="OUTDOOR EQUIPMENT RACK ASSY"/>
    <s v="Walsall WS6 7AL"/>
    <n v="77"/>
    <x v="2"/>
    <s v="Diesel"/>
    <n v="2.8489999999999999E-4"/>
  </r>
  <r>
    <s v="S022978"/>
    <x v="123"/>
    <s v="PO144939"/>
    <s v="GRN200616"/>
    <s v="340-1031-1"/>
    <s v="OUTDOOR EQUIPMENT RACK ASSY"/>
    <s v="Walsall WS6 7AL"/>
    <n v="77"/>
    <x v="2"/>
    <s v="Diesel"/>
    <n v="2.8489999999999999E-4"/>
  </r>
  <r>
    <s v="S023375"/>
    <x v="13"/>
    <s v="PO149536"/>
    <s v="GRN204689"/>
    <n v="101036260"/>
    <s v="X-RAY TUBE 225kV 134 DEGREE EMISSION ANGLE COMET 4"/>
    <s v="Boston Massachusetts"/>
    <n v="3154"/>
    <x v="0"/>
    <s v="Crude"/>
    <n v="2.5295079999999999"/>
  </r>
  <r>
    <s v="S022978"/>
    <x v="123"/>
    <s v="PO144936"/>
    <s v="GRN200618"/>
    <s v="340-1031-1"/>
    <s v="OUTDOOR EQUIPMENT RACK ASSY"/>
    <s v="Walsall WS6 7AL"/>
    <n v="77"/>
    <x v="2"/>
    <s v="Diesel"/>
    <n v="2.8489999999999999E-4"/>
  </r>
  <r>
    <s v="S023375"/>
    <x v="13"/>
    <s v="PO149592"/>
    <s v="GRN204692"/>
    <s v="255-1740-1"/>
    <s v="XRAY TUBE 225KV TITANIUM WINDOW UNSHIELDED"/>
    <s v="Boston Massachusetts"/>
    <n v="3154"/>
    <x v="0"/>
    <s v="Crude"/>
    <n v="2.5295079999999999"/>
  </r>
  <r>
    <s v="S022978"/>
    <x v="123"/>
    <s v="PO144929"/>
    <s v="GRN200620"/>
    <s v="340-1011-1"/>
    <s v="SITE CONFIGURABLE ENCLOSURE WITH AC"/>
    <s v="Walsall WS6 7AL"/>
    <n v="77"/>
    <x v="2"/>
    <s v="Diesel"/>
    <n v="2.8489999999999999E-4"/>
  </r>
  <r>
    <s v="S022978"/>
    <x v="123"/>
    <s v="PO144926"/>
    <s v="GRN200622"/>
    <s v="340-1011-1"/>
    <s v="SITE CONFIGURABLE ENCLOSURE WITH AC"/>
    <s v="Walsall WS6 7AL"/>
    <n v="77"/>
    <x v="2"/>
    <s v="Diesel"/>
    <n v="2.8489999999999999E-4"/>
  </r>
  <r>
    <s v="S022978"/>
    <x v="123"/>
    <s v="PO144924"/>
    <s v="GRN200623"/>
    <s v="340-1011-1"/>
    <s v="SITE CONFIGURABLE ENCLOSURE WITH AC"/>
    <s v="Walsall WS6 7AL"/>
    <n v="77"/>
    <x v="2"/>
    <s v="Diesel"/>
    <n v="2.8489999999999999E-4"/>
  </r>
  <r>
    <s v="S022978"/>
    <x v="123"/>
    <s v="PO144921"/>
    <s v="GRN200625"/>
    <s v="340-1011-1"/>
    <s v="SITE CONFIGURABLE ENCLOSURE WITH AC"/>
    <s v="Walsall WS6 7AL"/>
    <n v="77"/>
    <x v="2"/>
    <s v="Diesel"/>
    <n v="2.8489999999999999E-4"/>
  </r>
  <r>
    <s v="S022978"/>
    <x v="123"/>
    <s v="PO144918"/>
    <s v="GRN200635"/>
    <s v="340-1011-1"/>
    <s v="SITE CONFIGURABLE ENCLOSURE WITH AC"/>
    <s v="Walsall WS6 7AL"/>
    <n v="77"/>
    <x v="2"/>
    <s v="Diesel"/>
    <n v="2.8489999999999999E-4"/>
  </r>
  <r>
    <s v="S022978"/>
    <x v="123"/>
    <s v="PO144926"/>
    <s v="GRN200638"/>
    <s v="340-1031-1"/>
    <s v="OUTDOOR EQUIPMENT RACK ASSY"/>
    <s v="Walsall WS6 7AL"/>
    <n v="77"/>
    <x v="2"/>
    <s v="Diesel"/>
    <n v="2.8489999999999999E-4"/>
  </r>
  <r>
    <s v="S022978"/>
    <x v="123"/>
    <s v="PO144924"/>
    <s v="GRN200639"/>
    <s v="340-1031-1"/>
    <s v="OUTDOOR EQUIPMENT RACK ASSY"/>
    <s v="Walsall WS6 7AL"/>
    <n v="77"/>
    <x v="2"/>
    <s v="Diesel"/>
    <n v="2.8489999999999999E-4"/>
  </r>
  <r>
    <s v="S002239"/>
    <x v="17"/>
    <s v="PO143492"/>
    <s v="GRN204417"/>
    <s v="11701-3062"/>
    <s v="VAREX MI6 SSM LINAC (40:30 HE:LE) WITH CABSCAN"/>
    <s v="UT 84104"/>
    <n v="4725"/>
    <x v="4"/>
    <s v="Aviation"/>
    <n v="18.279100224000004"/>
  </r>
  <r>
    <s v="S025431"/>
    <x v="0"/>
    <s v="PO151202"/>
    <s v="GRN204718"/>
    <s v="11700-4749"/>
    <s v="BRAKE KIT LH"/>
    <s v="Boston Massachusetts"/>
    <n v="3154"/>
    <x v="0"/>
    <s v="Crude"/>
    <n v="1.0118031999999999E-2"/>
  </r>
  <r>
    <s v="S022978"/>
    <x v="123"/>
    <s v="PO143048"/>
    <s v="GRN200641"/>
    <s v="340-1381-1"/>
    <s v="ASSY PWR DIST PNL - 480V OPTION KIT"/>
    <s v="Walsall WS6 7AL"/>
    <n v="77"/>
    <x v="2"/>
    <s v="Diesel"/>
    <n v="2.8489999999999999E-4"/>
  </r>
  <r>
    <s v="S022978"/>
    <x v="123"/>
    <s v="PO143043"/>
    <s v="GRN200642"/>
    <s v="340-1381-1"/>
    <s v="ASSY PWR DIST PNL - 480V OPTION KIT"/>
    <s v="Walsall WS6 7AL"/>
    <n v="77"/>
    <x v="2"/>
    <s v="Diesel"/>
    <n v="2.8489999999999999E-4"/>
  </r>
  <r>
    <s v="S022978"/>
    <x v="123"/>
    <s v="PO143044"/>
    <s v="GRN200645"/>
    <s v="340-1381-1"/>
    <s v="ASSY PWR DIST PNL - 480V OPTION KIT"/>
    <s v="Walsall WS6 7AL"/>
    <n v="77"/>
    <x v="2"/>
    <s v="Diesel"/>
    <n v="2.8489999999999999E-4"/>
  </r>
  <r>
    <s v="S022978"/>
    <x v="123"/>
    <s v="PO144945"/>
    <s v="GRN200647"/>
    <s v="340-1042-1"/>
    <s v="JUNCTION BOX DETECTOR SIDE"/>
    <s v="Walsall WS6 7AL"/>
    <n v="77"/>
    <x v="2"/>
    <s v="Diesel"/>
    <n v="2.8489999999999999E-4"/>
  </r>
  <r>
    <s v="S022978"/>
    <x v="123"/>
    <s v="PO144942"/>
    <s v="GRN200648"/>
    <s v="340-1042-1"/>
    <s v="JUNCTION BOX DETECTOR SIDE"/>
    <s v="Walsall WS6 7AL"/>
    <n v="77"/>
    <x v="2"/>
    <s v="Diesel"/>
    <n v="2.8489999999999999E-4"/>
  </r>
  <r>
    <s v="S022978"/>
    <x v="123"/>
    <s v="PO144943"/>
    <s v="GRN200649"/>
    <s v="340-1042-1"/>
    <s v="JUNCTION BOX DETECTOR SIDE"/>
    <s v="Walsall WS6 7AL"/>
    <n v="77"/>
    <x v="2"/>
    <s v="Diesel"/>
    <n v="2.8489999999999999E-4"/>
  </r>
  <r>
    <s v="S022978"/>
    <x v="123"/>
    <s v="PO144944"/>
    <s v="GRN200651"/>
    <s v="340-1042-1"/>
    <s v="JUNCTION BOX DETECTOR SIDE"/>
    <s v="Walsall WS6 7AL"/>
    <n v="77"/>
    <x v="2"/>
    <s v="Diesel"/>
    <n v="2.8489999999999999E-4"/>
  </r>
  <r>
    <s v="S022978"/>
    <x v="123"/>
    <s v="PO144952"/>
    <s v="GRN200652"/>
    <s v="340-1071-1"/>
    <s v="CONDUIT OUTDOOR EQUIPMENT RACK ASSY – JUNCTION BOX"/>
    <s v="Walsall WS6 7AL"/>
    <n v="77"/>
    <x v="2"/>
    <s v="Diesel"/>
    <n v="2.8489999999999999E-4"/>
  </r>
  <r>
    <s v="S022978"/>
    <x v="123"/>
    <s v="PO145194"/>
    <s v="GRN200654"/>
    <s v="340-1071-1"/>
    <s v="CONDUIT OUTDOOR EQUIPMENT RACK ASSY – JUNCTION BOX"/>
    <s v="Walsall WS6 7AL"/>
    <n v="77"/>
    <x v="2"/>
    <s v="Diesel"/>
    <n v="2.8489999999999999E-4"/>
  </r>
  <r>
    <s v="S022978"/>
    <x v="123"/>
    <s v="PO144949"/>
    <s v="GRN200656"/>
    <s v="340-1071-1"/>
    <s v="CONDUIT OUTDOOR EQUIPMENT RACK ASSY – JUNCTION BOX"/>
    <s v="Walsall WS6 7AL"/>
    <n v="77"/>
    <x v="2"/>
    <s v="Diesel"/>
    <n v="2.8489999999999999E-4"/>
  </r>
  <r>
    <s v="S022978"/>
    <x v="123"/>
    <s v="PO144956"/>
    <s v="GRN200658"/>
    <s v="340-1071-1"/>
    <s v="CONDUIT OUTDOOR EQUIPMENT RACK ASSY – JUNCTION BOX"/>
    <s v="Walsall WS6 7AL"/>
    <n v="77"/>
    <x v="2"/>
    <s v="Diesel"/>
    <n v="2.8489999999999999E-4"/>
  </r>
  <r>
    <s v="S022978"/>
    <x v="123"/>
    <s v="PO144949"/>
    <s v="GRN200659"/>
    <s v="340-1125-1"/>
    <s v="ENCLOSURE SYSTEM ENTRY/EXIT"/>
    <s v="Walsall WS6 7AL"/>
    <n v="77"/>
    <x v="2"/>
    <s v="Diesel"/>
    <n v="2.8489999999999999E-4"/>
  </r>
  <r>
    <s v="S022978"/>
    <x v="123"/>
    <s v="PO144948"/>
    <s v="GRN200660"/>
    <s v="340-1125-1"/>
    <s v="ENCLOSURE SYSTEM ENTRY/EXIT"/>
    <s v="Walsall WS6 7AL"/>
    <n v="77"/>
    <x v="2"/>
    <s v="Diesel"/>
    <n v="2.8489999999999999E-4"/>
  </r>
  <r>
    <s v="S022978"/>
    <x v="123"/>
    <s v="PO144947"/>
    <s v="GRN200661"/>
    <s v="340-1125-1"/>
    <s v="ENCLOSURE SYSTEM ENTRY/EXIT"/>
    <s v="Walsall WS6 7AL"/>
    <n v="77"/>
    <x v="2"/>
    <s v="Diesel"/>
    <n v="2.8489999999999999E-4"/>
  </r>
  <r>
    <s v="S022978"/>
    <x v="123"/>
    <s v="PO144945"/>
    <s v="GRN200664"/>
    <s v="340-1125-1"/>
    <s v="ENCLOSURE SYSTEM ENTRY/EXIT"/>
    <s v="Walsall WS6 7AL"/>
    <n v="77"/>
    <x v="2"/>
    <s v="Diesel"/>
    <n v="2.8489999999999999E-4"/>
  </r>
  <r>
    <s v="S022978"/>
    <x v="123"/>
    <s v="PO144944"/>
    <s v="GRN200665"/>
    <s v="340-1125-1"/>
    <s v="ENCLOSURE SYSTEM ENTRY/EXIT"/>
    <s v="Walsall WS6 7AL"/>
    <n v="77"/>
    <x v="2"/>
    <s v="Diesel"/>
    <n v="2.8489999999999999E-4"/>
  </r>
  <r>
    <s v="S022978"/>
    <x v="123"/>
    <s v="PO144946"/>
    <s v="GRN200667"/>
    <s v="340-1125-1"/>
    <s v="ENCLOSURE SYSTEM ENTRY/EXIT"/>
    <s v="Walsall WS6 7AL"/>
    <n v="77"/>
    <x v="2"/>
    <s v="Diesel"/>
    <n v="2.8489999999999999E-4"/>
  </r>
  <r>
    <s v="S022978"/>
    <x v="123"/>
    <s v="PO144940"/>
    <s v="GRN200676"/>
    <s v="340-1011-1"/>
    <s v="SITE CONFIGURABLE ENCLOSURE WITH AC"/>
    <s v="Walsall WS6 7AL"/>
    <n v="77"/>
    <x v="2"/>
    <s v="Diesel"/>
    <n v="2.8489999999999999E-4"/>
  </r>
  <r>
    <s v="S022978"/>
    <x v="123"/>
    <s v="PO144940"/>
    <s v="GRN200679"/>
    <s v="340-1031-1"/>
    <s v="OUTDOOR EQUIPMENT RACK ASSY"/>
    <s v="Walsall WS6 7AL"/>
    <n v="77"/>
    <x v="2"/>
    <s v="Diesel"/>
    <n v="2.8489999999999999E-4"/>
  </r>
  <r>
    <s v="S022978"/>
    <x v="123"/>
    <s v="PO144931"/>
    <s v="GRN200684"/>
    <s v="340-1031-1"/>
    <s v="OUTDOOR EQUIPMENT RACK ASSY"/>
    <s v="Walsall WS6 7AL"/>
    <n v="77"/>
    <x v="2"/>
    <s v="Diesel"/>
    <n v="2.8489999999999999E-4"/>
  </r>
  <r>
    <s v="S022978"/>
    <x v="123"/>
    <s v="PO144937"/>
    <s v="GRN200708"/>
    <s v="340-1031-1"/>
    <s v="OUTDOOR EQUIPMENT RACK ASSY"/>
    <s v="Walsall WS6 7AL"/>
    <n v="77"/>
    <x v="2"/>
    <s v="Diesel"/>
    <n v="2.8489999999999999E-4"/>
  </r>
  <r>
    <s v="S022978"/>
    <x v="123"/>
    <s v="PO144941"/>
    <s v="GRN200710"/>
    <s v="340-1031-1"/>
    <s v="OUTDOOR EQUIPMENT RACK ASSY"/>
    <s v="Walsall WS6 7AL"/>
    <n v="77"/>
    <x v="2"/>
    <s v="Diesel"/>
    <n v="2.8489999999999999E-4"/>
  </r>
  <r>
    <s v="S022978"/>
    <x v="123"/>
    <s v="PO144931"/>
    <s v="GRN201113"/>
    <s v="340-1011-1"/>
    <s v="SITE CONFIGURABLE ENCLOSURE WITH AC"/>
    <s v="Walsall WS6 7AL"/>
    <n v="77"/>
    <x v="2"/>
    <s v="Diesel"/>
    <n v="2.8489999999999999E-4"/>
  </r>
  <r>
    <s v="S022978"/>
    <x v="123"/>
    <s v="PO144937"/>
    <s v="GRN201114"/>
    <s v="340-1011-1"/>
    <s v="SITE CONFIGURABLE ENCLOSURE WITH AC"/>
    <s v="Walsall WS6 7AL"/>
    <n v="77"/>
    <x v="2"/>
    <s v="Diesel"/>
    <n v="2.8489999999999999E-4"/>
  </r>
  <r>
    <s v="S022978"/>
    <x v="123"/>
    <s v="PO144940"/>
    <s v="GRN201115"/>
    <s v="340-1011-1"/>
    <s v="SITE CONFIGURABLE ENCLOSURE WITH AC"/>
    <s v="Walsall WS6 7AL"/>
    <n v="77"/>
    <x v="2"/>
    <s v="Diesel"/>
    <n v="2.8489999999999999E-4"/>
  </r>
  <r>
    <s v="S022978"/>
    <x v="123"/>
    <s v="PO144932"/>
    <s v="GRN201261"/>
    <s v="340-1031-1"/>
    <s v="OUTDOOR EQUIPMENT RACK ASSY"/>
    <s v="Walsall WS6 7AL"/>
    <n v="77"/>
    <x v="2"/>
    <s v="Diesel"/>
    <n v="2.8489999999999999E-4"/>
  </r>
  <r>
    <s v="S001571"/>
    <x v="10"/>
    <s v="PO147389"/>
    <s v="GRN204763"/>
    <n v="101032049"/>
    <s v="2D LIDAR LASER SENSOR TIM781-2174101"/>
    <s v="St Albans AL1 5BN"/>
    <n v="298"/>
    <x v="2"/>
    <s v="Diesel"/>
    <n v="1.1026E-3"/>
  </r>
  <r>
    <s v="S001571"/>
    <x v="10"/>
    <s v="PO151590"/>
    <s v="GRN204764"/>
    <n v="21201457"/>
    <s v="SUPPLY CABLE M12 X 5 4 OPEN WIRES 20M CORDLESS"/>
    <s v="St Albans AL1 5BN"/>
    <n v="298"/>
    <x v="2"/>
    <s v="Diesel"/>
    <n v="1.1026E-3"/>
  </r>
  <r>
    <s v="S001571"/>
    <x v="10"/>
    <s v="PO151582"/>
    <s v="GRN204765"/>
    <n v="57205719"/>
    <s v="MOUNTING KIT 1"/>
    <s v="St Albans AL1 5BN"/>
    <n v="298"/>
    <x v="2"/>
    <s v="Diesel"/>
    <n v="1.1026E-3"/>
  </r>
  <r>
    <s v="S001571"/>
    <x v="10"/>
    <s v="PO151280"/>
    <s v="GRN204767"/>
    <n v="21201458"/>
    <s v="I/O CABLE M12 X 8 8 OPEN WIRES 20M CORDLESS RF-DPM"/>
    <s v="St Albans AL1 5BN"/>
    <n v="298"/>
    <x v="2"/>
    <s v="Diesel"/>
    <n v="1.1026E-3"/>
  </r>
  <r>
    <s v="S001571"/>
    <x v="10"/>
    <s v="PO147474"/>
    <s v="GRN204768"/>
    <n v="101012395"/>
    <s v="SICK 2D LIDAR LASER SENSOR TIM351-2134001"/>
    <s v="St Albans AL1 5BN"/>
    <n v="298"/>
    <x v="2"/>
    <s v="Diesel"/>
    <n v="1.1026E-3"/>
  </r>
  <r>
    <s v="S022978"/>
    <x v="123"/>
    <s v="PO145150"/>
    <s v="GRN201582"/>
    <s v="340-1290-1"/>
    <s v="ASSEMBLY OPERATOR CONSOLE"/>
    <s v="Walsall WS6 7AL"/>
    <n v="77"/>
    <x v="2"/>
    <s v="Diesel"/>
    <n v="2.8489999999999999E-4"/>
  </r>
  <r>
    <s v="S022978"/>
    <x v="123"/>
    <s v="PO144946"/>
    <s v="GRN201764"/>
    <s v="340-1031-1"/>
    <s v="OUTDOOR EQUIPMENT RACK ASSY"/>
    <s v="Walsall WS6 7AL"/>
    <n v="77"/>
    <x v="2"/>
    <s v="Diesel"/>
    <n v="2.8489999999999999E-4"/>
  </r>
  <r>
    <s v="S022978"/>
    <x v="123"/>
    <s v="PO144945"/>
    <s v="GRN201765"/>
    <s v="340-1031-1"/>
    <s v="OUTDOOR EQUIPMENT RACK ASSY"/>
    <s v="Walsall WS6 7AL"/>
    <n v="77"/>
    <x v="2"/>
    <s v="Diesel"/>
    <n v="2.8489999999999999E-4"/>
  </r>
  <r>
    <s v="S001571"/>
    <x v="10"/>
    <s v="PO151020"/>
    <s v="GRN204774"/>
    <n v="21201457"/>
    <s v="SUPPLY CABLE M12 X 5 4 OPEN WIRES 20M CORDLESS"/>
    <s v="St Albans AL1 5BN"/>
    <n v="298"/>
    <x v="2"/>
    <s v="Diesel"/>
    <n v="1.1026E-3"/>
  </r>
  <r>
    <s v="S001571"/>
    <x v="10"/>
    <s v="PO150629"/>
    <s v="GRN204776"/>
    <n v="101012395"/>
    <s v="SICK 2D LIDAR LASER SENSOR TIM351-2134001"/>
    <s v="St Albans AL1 5BN"/>
    <n v="298"/>
    <x v="2"/>
    <s v="Diesel"/>
    <n v="1.1026E-3"/>
  </r>
  <r>
    <s v="S022978"/>
    <x v="123"/>
    <s v="PO144944"/>
    <s v="GRN201766"/>
    <s v="340-1031-1"/>
    <s v="OUTDOOR EQUIPMENT RACK ASSY"/>
    <s v="Walsall WS6 7AL"/>
    <n v="77"/>
    <x v="2"/>
    <s v="Diesel"/>
    <n v="2.8489999999999999E-4"/>
  </r>
  <r>
    <s v="S023373"/>
    <x v="44"/>
    <s v="PO147453"/>
    <s v="GRN204778"/>
    <n v="56202191"/>
    <s v="HIGH VOLTAGE POWER SUPPLY"/>
    <s v="Pulborough RH20 2RY"/>
    <n v="420"/>
    <x v="2"/>
    <s v="Diesel"/>
    <n v="1.554E-3"/>
  </r>
  <r>
    <s v="S024744"/>
    <x v="25"/>
    <s v="PO150544"/>
    <s v="GRN204779"/>
    <n v="101040790"/>
    <s v="PERSONNEL DOOR - INNER PANEL 9mm THICK"/>
    <s v="Huddersfield HD7 5JN"/>
    <n v="104.8"/>
    <x v="1"/>
    <s v="Diesel"/>
    <n v="3.8775999999999998E-2"/>
  </r>
  <r>
    <s v="S023373"/>
    <x v="44"/>
    <s v="PO144549"/>
    <s v="GRN204780"/>
    <n v="56202191"/>
    <s v="HIGH VOLTAGE POWER SUPPLY"/>
    <s v="Pulborough RH20 2RY"/>
    <n v="420"/>
    <x v="2"/>
    <s v="Diesel"/>
    <n v="1.554E-3"/>
  </r>
  <r>
    <s v="S026569"/>
    <x v="125"/>
    <s v="PO143138"/>
    <s v="GRN199167"/>
    <n v="101044464"/>
    <s v="GENERATOR 27kVA 60Hz HI/LOW TEMP NON-EU PRAMAC GDW"/>
    <s v="Tunstall ST6 5GF"/>
    <n v="5.8"/>
    <x v="3"/>
    <s v="Diesel"/>
    <n v="5.8971500000000003E-3"/>
  </r>
  <r>
    <s v="S022978"/>
    <x v="123"/>
    <s v="PO144943"/>
    <s v="GRN201767"/>
    <s v="340-1031-1"/>
    <s v="OUTDOOR EQUIPMENT RACK ASSY"/>
    <s v="Walsall WS6 7AL"/>
    <n v="77"/>
    <x v="2"/>
    <s v="Diesel"/>
    <n v="2.8489999999999999E-4"/>
  </r>
  <r>
    <s v="S022978"/>
    <x v="123"/>
    <s v="PO144932"/>
    <s v="GRN201768"/>
    <s v="340-1011-1"/>
    <s v="SITE CONFIGURABLE ENCLOSURE WITH AC"/>
    <s v="Walsall WS6 7AL"/>
    <n v="77"/>
    <x v="2"/>
    <s v="Diesel"/>
    <n v="2.8489999999999999E-4"/>
  </r>
  <r>
    <s v="S022978"/>
    <x v="123"/>
    <s v="PO144938"/>
    <s v="GRN201769"/>
    <s v="340-1011-1"/>
    <s v="SITE CONFIGURABLE ENCLOSURE WITH AC"/>
    <s v="Walsall WS6 7AL"/>
    <n v="77"/>
    <x v="2"/>
    <s v="Diesel"/>
    <n v="2.8489999999999999E-4"/>
  </r>
  <r>
    <s v="S022978"/>
    <x v="123"/>
    <s v="PO144948"/>
    <s v="GRN201772"/>
    <s v="340-1040-1"/>
    <s v="JUNCTION BOX SOURCE SIDE"/>
    <s v="Walsall WS6 7AL"/>
    <n v="77"/>
    <x v="2"/>
    <s v="Diesel"/>
    <n v="2.8489999999999999E-4"/>
  </r>
  <r>
    <s v="S022978"/>
    <x v="123"/>
    <s v="PO144947"/>
    <s v="GRN201773"/>
    <s v="340-1040-1"/>
    <s v="JUNCTION BOX SOURCE SIDE"/>
    <s v="Walsall WS6 7AL"/>
    <n v="77"/>
    <x v="2"/>
    <s v="Diesel"/>
    <n v="2.8489999999999999E-4"/>
  </r>
  <r>
    <s v="S022978"/>
    <x v="123"/>
    <s v="PO144946"/>
    <s v="GRN201775"/>
    <s v="340-1040-1"/>
    <s v="JUNCTION BOX SOURCE SIDE"/>
    <s v="Walsall WS6 7AL"/>
    <n v="77"/>
    <x v="2"/>
    <s v="Diesel"/>
    <n v="2.8489999999999999E-4"/>
  </r>
  <r>
    <s v="S022978"/>
    <x v="123"/>
    <s v="PO144941"/>
    <s v="GRN201776"/>
    <s v="340-1011-1"/>
    <s v="SITE CONFIGURABLE ENCLOSURE WITH AC"/>
    <s v="Walsall WS6 7AL"/>
    <n v="77"/>
    <x v="2"/>
    <s v="Diesel"/>
    <n v="2.8489999999999999E-4"/>
  </r>
  <r>
    <s v="S022978"/>
    <x v="123"/>
    <s v="PO145150"/>
    <s v="GRN201821"/>
    <s v="340-1290-1"/>
    <s v="ASSEMBLY OPERATOR CONSOLE"/>
    <s v="Walsall WS6 7AL"/>
    <n v="77"/>
    <x v="2"/>
    <s v="Diesel"/>
    <n v="2.8489999999999999E-4"/>
  </r>
  <r>
    <s v="S022978"/>
    <x v="123"/>
    <s v="PO142879"/>
    <s v="GRN202116"/>
    <s v="340-1031-1"/>
    <s v="OUTDOOR EQUIPMENT RACK ASSY"/>
    <s v="Walsall WS6 7AL"/>
    <n v="77"/>
    <x v="2"/>
    <s v="Diesel"/>
    <n v="2.8489999999999999E-4"/>
  </r>
  <r>
    <s v="S026569"/>
    <x v="125"/>
    <s v="PO139427"/>
    <s v="GRN202022"/>
    <s v="11701-1800"/>
    <s v="GENERATOR 35KVA STAGE V EU"/>
    <s v="Tunstall ST6 5GF"/>
    <n v="5.8"/>
    <x v="3"/>
    <s v="Diesel"/>
    <n v="5.8971500000000003E-3"/>
  </r>
  <r>
    <s v="S022978"/>
    <x v="123"/>
    <s v="PO143038"/>
    <s v="GRN202123"/>
    <s v="340-1011-1"/>
    <s v="SITE CONFIGURABLE ENCLOSURE WITH AC"/>
    <s v="Walsall WS6 7AL"/>
    <n v="77"/>
    <x v="2"/>
    <s v="Diesel"/>
    <n v="2.8489999999999999E-4"/>
  </r>
  <r>
    <s v="S022978"/>
    <x v="123"/>
    <s v="PO144934"/>
    <s v="GRN202125"/>
    <s v="340-1011-1"/>
    <s v="SITE CONFIGURABLE ENCLOSURE WITH AC"/>
    <s v="Walsall WS6 7AL"/>
    <n v="77"/>
    <x v="2"/>
    <s v="Diesel"/>
    <n v="2.8489999999999999E-4"/>
  </r>
  <r>
    <s v="S022978"/>
    <x v="123"/>
    <s v="PO144935"/>
    <s v="GRN202130"/>
    <s v="340-1011-1"/>
    <s v="SITE CONFIGURABLE ENCLOSURE WITH AC"/>
    <s v="Walsall WS6 7AL"/>
    <n v="77"/>
    <x v="2"/>
    <s v="Diesel"/>
    <n v="2.8489999999999999E-4"/>
  </r>
  <r>
    <s v="S001047"/>
    <x v="9"/>
    <s v="PO148092"/>
    <s v="GRN204815"/>
    <n v="66205215"/>
    <s v="2X8 ELEMENT PHOTO DIODE CDWO4 30MM THICK"/>
    <s v="81300 Johor Bahru Malaysia"/>
    <n v="6781"/>
    <x v="4"/>
    <s v="Aviation"/>
    <n v="1.1924057587200001"/>
  </r>
  <r>
    <s v="S001047"/>
    <x v="9"/>
    <s v="PO144821"/>
    <s v="GRN204816"/>
    <n v="101026186"/>
    <s v="DIODE 2X8 ELEMENT PHOTO CDWO4 0.3MM THICK"/>
    <s v="81300 Johor Bahru Malaysia"/>
    <n v="6781"/>
    <x v="4"/>
    <s v="Aviation"/>
    <n v="1.1924057587200001"/>
  </r>
  <r>
    <s v="S022978"/>
    <x v="123"/>
    <s v="PO144923"/>
    <s v="GRN202176"/>
    <s v="340-1011-1"/>
    <s v="SITE CONFIGURABLE ENCLOSURE WITH AC"/>
    <s v="Walsall WS6 7AL"/>
    <n v="77"/>
    <x v="2"/>
    <s v="Diesel"/>
    <n v="2.8489999999999999E-4"/>
  </r>
  <r>
    <s v="S022978"/>
    <x v="123"/>
    <s v="PO144933"/>
    <s v="GRN202178"/>
    <s v="340-1011-1"/>
    <s v="SITE CONFIGURABLE ENCLOSURE WITH AC"/>
    <s v="Walsall WS6 7AL"/>
    <n v="77"/>
    <x v="2"/>
    <s v="Diesel"/>
    <n v="2.8489999999999999E-4"/>
  </r>
  <r>
    <s v="S022978"/>
    <x v="123"/>
    <s v="PO144943"/>
    <s v="GRN202179"/>
    <s v="340-1011-1"/>
    <s v="SITE CONFIGURABLE ENCLOSURE WITH AC"/>
    <s v="Walsall WS6 7AL"/>
    <n v="77"/>
    <x v="2"/>
    <s v="Diesel"/>
    <n v="2.8489999999999999E-4"/>
  </r>
  <r>
    <s v="S022978"/>
    <x v="123"/>
    <s v="PO144943"/>
    <s v="GRN202257"/>
    <s v="340-1040-1"/>
    <s v="JUNCTION BOX SOURCE SIDE"/>
    <s v="Walsall WS6 7AL"/>
    <n v="77"/>
    <x v="2"/>
    <s v="Diesel"/>
    <n v="2.8489999999999999E-4"/>
  </r>
  <r>
    <s v="S022978"/>
    <x v="123"/>
    <s v="PO144944"/>
    <s v="GRN202258"/>
    <s v="340-1040-1"/>
    <s v="JUNCTION BOX SOURCE SIDE"/>
    <s v="Walsall WS6 7AL"/>
    <n v="77"/>
    <x v="2"/>
    <s v="Diesel"/>
    <n v="2.8489999999999999E-4"/>
  </r>
  <r>
    <s v="S022978"/>
    <x v="123"/>
    <s v="PO144945"/>
    <s v="GRN202259"/>
    <s v="340-1040-1"/>
    <s v="JUNCTION BOX SOURCE SIDE"/>
    <s v="Walsall WS6 7AL"/>
    <n v="77"/>
    <x v="2"/>
    <s v="Diesel"/>
    <n v="2.8489999999999999E-4"/>
  </r>
  <r>
    <s v="S022978"/>
    <x v="123"/>
    <s v="PO145150"/>
    <s v="GRN202317"/>
    <s v="340-1290-1"/>
    <s v="ASSEMBLY OPERATOR CONSOLE"/>
    <s v="Walsall WS6 7AL"/>
    <n v="77"/>
    <x v="2"/>
    <s v="Diesel"/>
    <n v="2.8489999999999999E-4"/>
  </r>
  <r>
    <s v="S022978"/>
    <x v="123"/>
    <s v="PO143049"/>
    <s v="GRN202525"/>
    <s v="340-1381-1"/>
    <s v="ASSY PWR DIST PNL - 480V OPTION KIT"/>
    <s v="Walsall WS6 7AL"/>
    <n v="77"/>
    <x v="2"/>
    <s v="Diesel"/>
    <n v="2.8489999999999999E-4"/>
  </r>
  <r>
    <s v="S022978"/>
    <x v="123"/>
    <s v="PO144769"/>
    <s v="GRN202527"/>
    <s v="340-1381-1"/>
    <s v="ASSY PWR DIST PNL - 480V OPTION KIT"/>
    <s v="Walsall WS6 7AL"/>
    <n v="77"/>
    <x v="2"/>
    <s v="Diesel"/>
    <n v="2.8489999999999999E-4"/>
  </r>
  <r>
    <s v="S022978"/>
    <x v="123"/>
    <s v="PO144768"/>
    <s v="GRN202528"/>
    <s v="340-1381-1"/>
    <s v="ASSY PWR DIST PNL - 480V OPTION KIT"/>
    <s v="Walsall WS6 7AL"/>
    <n v="77"/>
    <x v="2"/>
    <s v="Diesel"/>
    <n v="2.8489999999999999E-4"/>
  </r>
  <r>
    <s v="S022978"/>
    <x v="123"/>
    <s v="PO144767"/>
    <s v="GRN202529"/>
    <s v="340-1381-1"/>
    <s v="ASSY PWR DIST PNL - 480V OPTION KIT"/>
    <s v="Walsall WS6 7AL"/>
    <n v="77"/>
    <x v="2"/>
    <s v="Diesel"/>
    <n v="2.8489999999999999E-4"/>
  </r>
  <r>
    <s v="S022978"/>
    <x v="123"/>
    <s v="PO144770"/>
    <s v="GRN202531"/>
    <s v="340-1381-1"/>
    <s v="ASSY PWR DIST PNL - 480V OPTION KIT"/>
    <s v="Walsall WS6 7AL"/>
    <n v="77"/>
    <x v="2"/>
    <s v="Diesel"/>
    <n v="2.8489999999999999E-4"/>
  </r>
  <r>
    <s v="S022978"/>
    <x v="123"/>
    <s v="PO144772"/>
    <s v="GRN202533"/>
    <s v="340-1381-1"/>
    <s v="ASSY PWR DIST PNL - 480V OPTION KIT"/>
    <s v="Walsall WS6 7AL"/>
    <n v="77"/>
    <x v="2"/>
    <s v="Diesel"/>
    <n v="2.8489999999999999E-4"/>
  </r>
  <r>
    <s v="S022978"/>
    <x v="123"/>
    <s v="PO144774"/>
    <s v="GRN202534"/>
    <s v="340-1381-1"/>
    <s v="ASSY PWR DIST PNL - 480V OPTION KIT"/>
    <s v="Walsall WS6 7AL"/>
    <n v="77"/>
    <x v="2"/>
    <s v="Diesel"/>
    <n v="2.8489999999999999E-4"/>
  </r>
  <r>
    <s v="S022978"/>
    <x v="123"/>
    <s v="PO144771"/>
    <s v="GRN202535"/>
    <s v="340-1381-1"/>
    <s v="ASSY PWR DIST PNL - 480V OPTION KIT"/>
    <s v="Walsall WS6 7AL"/>
    <n v="77"/>
    <x v="2"/>
    <s v="Diesel"/>
    <n v="2.8489999999999999E-4"/>
  </r>
  <r>
    <s v="S022978"/>
    <x v="123"/>
    <s v="PO144773"/>
    <s v="GRN202537"/>
    <s v="340-1381-1"/>
    <s v="ASSY PWR DIST PNL - 480V OPTION KIT"/>
    <s v="Walsall WS6 7AL"/>
    <n v="77"/>
    <x v="2"/>
    <s v="Diesel"/>
    <n v="2.8489999999999999E-4"/>
  </r>
  <r>
    <s v="S022978"/>
    <x v="123"/>
    <s v="PO144938"/>
    <s v="GRN202538"/>
    <s v="340-1381-1"/>
    <s v="ASSY PWR DIST PNL - 480V OPTION KIT"/>
    <s v="Walsall WS6 7AL"/>
    <n v="77"/>
    <x v="2"/>
    <s v="Diesel"/>
    <n v="2.8489999999999999E-4"/>
  </r>
  <r>
    <s v="S022978"/>
    <x v="123"/>
    <s v="PO144923"/>
    <s v="GRN202543"/>
    <s v="340-1381-1"/>
    <s v="ASSY PWR DIST PNL - 480V OPTION KIT"/>
    <s v="Walsall WS6 7AL"/>
    <n v="77"/>
    <x v="2"/>
    <s v="Diesel"/>
    <n v="2.8489999999999999E-4"/>
  </r>
  <r>
    <s v="S022978"/>
    <x v="123"/>
    <s v="PO144920"/>
    <s v="GRN202544"/>
    <s v="340-1381-1"/>
    <s v="ASSY PWR DIST PNL - 480V OPTION KIT"/>
    <s v="Walsall WS6 7AL"/>
    <n v="77"/>
    <x v="2"/>
    <s v="Diesel"/>
    <n v="2.8489999999999999E-4"/>
  </r>
  <r>
    <s v="S022978"/>
    <x v="123"/>
    <s v="PO144922"/>
    <s v="GRN202548"/>
    <s v="340-1381-1"/>
    <s v="ASSY PWR DIST PNL - 480V OPTION KIT"/>
    <s v="Walsall WS6 7AL"/>
    <n v="77"/>
    <x v="2"/>
    <s v="Diesel"/>
    <n v="2.8489999999999999E-4"/>
  </r>
  <r>
    <s v="S022978"/>
    <x v="123"/>
    <s v="PO144918"/>
    <s v="GRN202550"/>
    <s v="340-1381-1"/>
    <s v="ASSY PWR DIST PNL - 480V OPTION KIT"/>
    <s v="Walsall WS6 7AL"/>
    <n v="77"/>
    <x v="2"/>
    <s v="Diesel"/>
    <n v="2.8489999999999999E-4"/>
  </r>
  <r>
    <s v="S022978"/>
    <x v="123"/>
    <s v="PO144925"/>
    <s v="GRN202551"/>
    <s v="340-1381-1"/>
    <s v="ASSY PWR DIST PNL - 480V OPTION KIT"/>
    <s v="Walsall WS6 7AL"/>
    <n v="77"/>
    <x v="2"/>
    <s v="Diesel"/>
    <n v="2.8489999999999999E-4"/>
  </r>
  <r>
    <s v="S022978"/>
    <x v="123"/>
    <s v="PO144927"/>
    <s v="GRN202553"/>
    <s v="340-1381-1"/>
    <s v="ASSY PWR DIST PNL - 480V OPTION KIT"/>
    <s v="Walsall WS6 7AL"/>
    <n v="77"/>
    <x v="2"/>
    <s v="Diesel"/>
    <n v="2.8489999999999999E-4"/>
  </r>
  <r>
    <s v="S022978"/>
    <x v="123"/>
    <s v="PO144928"/>
    <s v="GRN202554"/>
    <s v="340-1381-1"/>
    <s v="ASSY PWR DIST PNL - 480V OPTION KIT"/>
    <s v="Walsall WS6 7AL"/>
    <n v="77"/>
    <x v="2"/>
    <s v="Diesel"/>
    <n v="2.8489999999999999E-4"/>
  </r>
  <r>
    <s v="S022670"/>
    <x v="26"/>
    <s v="PO152062"/>
    <s v="GRN204852"/>
    <n v="85211415"/>
    <s v="M12 X 40 HEXAGON SOCKET CSK HEAD SCREW GRADE A2-70"/>
    <s v="Congleton CW12 1HR"/>
    <n v="12.8"/>
    <x v="2"/>
    <s v="Diesel"/>
    <n v="4.7360000000000001E-5"/>
  </r>
  <r>
    <s v="S022670"/>
    <x v="26"/>
    <s v="PO149935"/>
    <s v="GRN204854"/>
    <s v="11700-5217"/>
    <s v="WASHER FLAT M18 GEOMET 500B"/>
    <s v="Congleton CW12 1HR"/>
    <n v="12.8"/>
    <x v="2"/>
    <s v="Diesel"/>
    <n v="4.7360000000000001E-5"/>
  </r>
  <r>
    <s v="S022978"/>
    <x v="123"/>
    <s v="PO144924"/>
    <s v="GRN202559"/>
    <s v="340-1381-1"/>
    <s v="ASSY PWR DIST PNL - 480V OPTION KIT"/>
    <s v="Walsall WS6 7AL"/>
    <n v="77"/>
    <x v="2"/>
    <s v="Diesel"/>
    <n v="2.8489999999999999E-4"/>
  </r>
  <r>
    <s v="S002239"/>
    <x v="17"/>
    <s v="PO143492"/>
    <s v="GRN204856"/>
    <s v="11701-3062"/>
    <s v="VAREX MI6 SSM LINAC (40:30 HE:LE) WITH CABSCAN"/>
    <s v="UT 84104"/>
    <n v="4725"/>
    <x v="4"/>
    <s v="Aviation"/>
    <n v="18.279100224000004"/>
  </r>
  <r>
    <s v="S022670"/>
    <x v="26"/>
    <s v="PO151700"/>
    <s v="GRN204857"/>
    <s v="11700-7009"/>
    <s v="WASHER TWO-PART LOCKING  3/4IN ZINC"/>
    <s v="Congleton CW12 1HR"/>
    <n v="12.8"/>
    <x v="2"/>
    <s v="Diesel"/>
    <n v="4.7360000000000001E-5"/>
  </r>
  <r>
    <s v="S002239"/>
    <x v="17"/>
    <s v="PO143492"/>
    <s v="GRN204866"/>
    <s v="11701-3062"/>
    <s v="VAREX MI6 SSM LINAC (40:30 HE:LE) WITH CABSCAN"/>
    <s v="UT 84104"/>
    <n v="4725"/>
    <x v="4"/>
    <s v="Aviation"/>
    <n v="18.279100224000004"/>
  </r>
  <r>
    <s v="S022978"/>
    <x v="123"/>
    <s v="PO144926"/>
    <s v="GRN202560"/>
    <s v="340-1381-1"/>
    <s v="ASSY PWR DIST PNL - 480V OPTION KIT"/>
    <s v="Walsall WS6 7AL"/>
    <n v="77"/>
    <x v="2"/>
    <s v="Diesel"/>
    <n v="2.8489999999999999E-4"/>
  </r>
  <r>
    <s v="S022978"/>
    <x v="123"/>
    <s v="PO144921"/>
    <s v="GRN202561"/>
    <s v="340-1381-1"/>
    <s v="ASSY PWR DIST PNL - 480V OPTION KIT"/>
    <s v="Walsall WS6 7AL"/>
    <n v="77"/>
    <x v="2"/>
    <s v="Diesel"/>
    <n v="2.8489999999999999E-4"/>
  </r>
  <r>
    <s v="S002239"/>
    <x v="17"/>
    <s v="PO143492"/>
    <s v="GRN204871"/>
    <s v="11701-3062"/>
    <s v="VAREX MI6 SSM LINAC (40:30 HE:LE) WITH CABSCAN"/>
    <s v="UT 84104"/>
    <n v="4725"/>
    <x v="4"/>
    <s v="Aviation"/>
    <n v="18.279100224000004"/>
  </r>
  <r>
    <s v="S022978"/>
    <x v="123"/>
    <s v="PO144933"/>
    <s v="GRN202761"/>
    <s v="340-1031-1"/>
    <s v="OUTDOOR EQUIPMENT RACK ASSY"/>
    <s v="Walsall WS6 7AL"/>
    <n v="77"/>
    <x v="2"/>
    <s v="Diesel"/>
    <n v="2.8489999999999999E-4"/>
  </r>
  <r>
    <s v="S022978"/>
    <x v="123"/>
    <s v="PO142879"/>
    <s v="GRN202762"/>
    <s v="340-1031-1"/>
    <s v="OUTDOOR EQUIPMENT RACK ASSY"/>
    <s v="Walsall WS6 7AL"/>
    <n v="77"/>
    <x v="2"/>
    <s v="Diesel"/>
    <n v="2.8489999999999999E-4"/>
  </r>
  <r>
    <s v="S002239"/>
    <x v="17"/>
    <s v="PO143492"/>
    <s v="GRN204875"/>
    <s v="11701-3062"/>
    <s v="VAREX MI6 SSM LINAC (40:30 HE:LE) WITH CABSCAN"/>
    <s v="UT 84104"/>
    <n v="4725"/>
    <x v="4"/>
    <s v="Aviation"/>
    <n v="18.279100224000004"/>
  </r>
  <r>
    <s v="S022978"/>
    <x v="123"/>
    <s v="PO145150"/>
    <s v="GRN203619"/>
    <s v="340-1290-1"/>
    <s v="ASSEMBLY OPERATOR CONSOLE"/>
    <s v="Walsall WS6 7AL"/>
    <n v="77"/>
    <x v="2"/>
    <s v="Diesel"/>
    <n v="2.8489999999999999E-4"/>
  </r>
  <r>
    <s v="S001121"/>
    <x v="5"/>
    <s v="PO150373"/>
    <s v="GRN204870"/>
    <n v="50200869"/>
    <s v="TERMINAL END ANCHOR"/>
    <s v="Salford M5 4BE"/>
    <n v="103.6"/>
    <x v="2"/>
    <s v="Diesel"/>
    <n v="3.8331999999999998E-4"/>
  </r>
  <r>
    <s v="S002239"/>
    <x v="17"/>
    <s v="PO143492"/>
    <s v="GRN192193"/>
    <s v="361-0604-1"/>
    <s v="VAREX MI6 SSM LINAC (80 RAD) -15 / + 15 DEG"/>
    <s v="UT 84104"/>
    <n v="4725"/>
    <x v="4"/>
    <s v="Aviation"/>
    <n v="18.279100224000004"/>
  </r>
  <r>
    <s v="S023222"/>
    <x v="11"/>
    <s v="PO150529"/>
    <s v="GRN204872"/>
    <s v="11700-5181"/>
    <s v="CORDSET MICROFAST 6-POS FEMALE TO MALE 10M"/>
    <s v="Wickford SS11 8YT"/>
    <n v="390"/>
    <x v="2"/>
    <s v="Diesel"/>
    <n v="1.4430000000000001E-3"/>
  </r>
  <r>
    <s v="S002239"/>
    <x v="17"/>
    <s v="PO143492"/>
    <s v="GRN194819"/>
    <s v="361-0604-1"/>
    <s v="VAREX MI6 SSM LINAC (80 RAD) -15 / + 15 DEG"/>
    <s v="UT 84104"/>
    <n v="4725"/>
    <x v="4"/>
    <s v="Aviation"/>
    <n v="18.279100224000004"/>
  </r>
  <r>
    <s v="S022978"/>
    <x v="123"/>
    <s v="PO145162"/>
    <s v="GRN203620"/>
    <s v="340-1290-1"/>
    <s v="ASSEMBLY OPERATOR CONSOLE"/>
    <s v="Walsall WS6 7AL"/>
    <n v="77"/>
    <x v="2"/>
    <s v="Diesel"/>
    <n v="2.8489999999999999E-4"/>
  </r>
  <r>
    <s v="S002239"/>
    <x v="17"/>
    <s v="PO143492"/>
    <s v="GRN192190"/>
    <s v="361-0603-1"/>
    <s v="VAREX MI6 SSM LINAC (80 RAD) -23 / + 29 DEG"/>
    <s v="UT 84104"/>
    <n v="4725"/>
    <x v="4"/>
    <s v="Aviation"/>
    <n v="18.279100224000004"/>
  </r>
  <r>
    <s v="S002239"/>
    <x v="17"/>
    <s v="PO143492"/>
    <s v="GRN194817"/>
    <s v="361-0603-1"/>
    <s v="VAREX MI6 SSM LINAC (80 RAD) -23 / + 29 DEG"/>
    <s v="UT 84104"/>
    <n v="4725"/>
    <x v="4"/>
    <s v="Aviation"/>
    <n v="18.279100224000004"/>
  </r>
  <r>
    <s v="S023222"/>
    <x v="11"/>
    <s v="PO149589"/>
    <s v="GRN204877"/>
    <s v="11700-5607"/>
    <s v="CORDSET CAT5E ETHERNET M12 RJ45 8C"/>
    <s v="Wickford SS11 8YT"/>
    <n v="390"/>
    <x v="2"/>
    <s v="Diesel"/>
    <n v="1.4430000000000001E-3"/>
  </r>
  <r>
    <s v="S022978"/>
    <x v="123"/>
    <s v="PO144947"/>
    <s v="GRN203816"/>
    <s v="340-1011-1"/>
    <s v="SITE CONFIGURABLE ENCLOSURE WITH AC"/>
    <s v="Walsall WS6 7AL"/>
    <n v="77"/>
    <x v="2"/>
    <s v="Diesel"/>
    <n v="2.8489999999999999E-4"/>
  </r>
  <r>
    <s v="S022978"/>
    <x v="123"/>
    <s v="PO144944"/>
    <s v="GRN203817"/>
    <s v="340-1011-1"/>
    <s v="SITE CONFIGURABLE ENCLOSURE WITH AC"/>
    <s v="Walsall WS6 7AL"/>
    <n v="77"/>
    <x v="2"/>
    <s v="Diesel"/>
    <n v="2.8489999999999999E-4"/>
  </r>
  <r>
    <s v="S022978"/>
    <x v="123"/>
    <s v="PO144951"/>
    <s v="GRN203819"/>
    <s v="340-1011-1"/>
    <s v="SITE CONFIGURABLE ENCLOSURE WITH AC"/>
    <s v="Walsall WS6 7AL"/>
    <n v="77"/>
    <x v="2"/>
    <s v="Diesel"/>
    <n v="2.8489999999999999E-4"/>
  </r>
  <r>
    <s v="S022978"/>
    <x v="123"/>
    <s v="PO144945"/>
    <s v="GRN203820"/>
    <s v="340-1011-1"/>
    <s v="SITE CONFIGURABLE ENCLOSURE WITH AC"/>
    <s v="Walsall WS6 7AL"/>
    <n v="77"/>
    <x v="2"/>
    <s v="Diesel"/>
    <n v="2.8489999999999999E-4"/>
  </r>
  <r>
    <s v="S022978"/>
    <x v="123"/>
    <s v="PO144942"/>
    <s v="GRN203823"/>
    <s v="340-1011-1"/>
    <s v="SITE CONFIGURABLE ENCLOSURE WITH AC"/>
    <s v="Walsall WS6 7AL"/>
    <n v="77"/>
    <x v="2"/>
    <s v="Diesel"/>
    <n v="2.8489999999999999E-4"/>
  </r>
  <r>
    <s v="S022978"/>
    <x v="123"/>
    <s v="PO144935"/>
    <s v="GRN203825"/>
    <s v="340-1031-1"/>
    <s v="OUTDOOR EQUIPMENT RACK ASSY"/>
    <s v="Walsall WS6 7AL"/>
    <n v="77"/>
    <x v="2"/>
    <s v="Diesel"/>
    <n v="2.8489999999999999E-4"/>
  </r>
  <r>
    <s v="S022978"/>
    <x v="123"/>
    <s v="PO144934"/>
    <s v="GRN203826"/>
    <s v="340-1031-1"/>
    <s v="OUTDOOR EQUIPMENT RACK ASSY"/>
    <s v="Walsall WS6 7AL"/>
    <n v="77"/>
    <x v="2"/>
    <s v="Diesel"/>
    <n v="2.8489999999999999E-4"/>
  </r>
  <r>
    <s v="S026429"/>
    <x v="55"/>
    <s v="PO143493"/>
    <s v="GRN204888"/>
    <s v="11701-1819"/>
    <s v="SILAC® - PLATFORM LINEAR ACCELERATOR (FROM 3MEV UP"/>
    <s v="35041 Marburg"/>
    <n v="1310"/>
    <x v="3"/>
    <s v="Diesel"/>
    <n v="0.13319425000000001"/>
  </r>
  <r>
    <s v="S022978"/>
    <x v="123"/>
    <s v="PO144947"/>
    <s v="GRN203827"/>
    <s v="340-1031-1"/>
    <s v="OUTDOOR EQUIPMENT RACK ASSY"/>
    <s v="Walsall WS6 7AL"/>
    <n v="77"/>
    <x v="2"/>
    <s v="Diesel"/>
    <n v="2.8489999999999999E-4"/>
  </r>
  <r>
    <s v="S026429"/>
    <x v="55"/>
    <s v="PO143493"/>
    <s v="GRN204891"/>
    <s v="11701-1819"/>
    <s v="SILAC® - PLATFORM LINEAR ACCELERATOR (FROM 3MEV UP"/>
    <s v="35041 Marburg"/>
    <n v="1310"/>
    <x v="3"/>
    <s v="Diesel"/>
    <n v="0.13319425000000001"/>
  </r>
  <r>
    <s v="S022978"/>
    <x v="123"/>
    <s v="PO144950"/>
    <s v="GRN204339"/>
    <s v="340-1011-1"/>
    <s v="SITE CONFIGURABLE ENCLOSURE WITH AC"/>
    <s v="Walsall WS6 7AL"/>
    <n v="77"/>
    <x v="2"/>
    <s v="Diesel"/>
    <n v="2.8489999999999999E-4"/>
  </r>
  <r>
    <s v="S026569"/>
    <x v="125"/>
    <s v="PO145214"/>
    <s v="GRN202623"/>
    <n v="101044464"/>
    <s v="GENERATOR 27KVA 60HZ HI/LOW TEMP NON-EU 400V/3PH/6"/>
    <s v="Tunstall ST6 5GF"/>
    <n v="5.8"/>
    <x v="3"/>
    <s v="Diesel"/>
    <n v="5.8971500000000003E-3"/>
  </r>
  <r>
    <s v="S023284"/>
    <x v="19"/>
    <s v="PO147832"/>
    <s v="GRN204894"/>
    <n v="101032710"/>
    <s v="SUSPENSION LOCK JUNCTION BOX"/>
    <s v="Leicester LE19 2DT"/>
    <n v="144"/>
    <x v="1"/>
    <s v="Diesel"/>
    <n v="5.3280000000000001E-2"/>
  </r>
  <r>
    <s v="S022978"/>
    <x v="123"/>
    <s v="PO144952"/>
    <s v="GRN204340"/>
    <s v="340-1040-1"/>
    <s v="JUNCTION BOX SOURCE SIDE"/>
    <s v="Walsall WS6 7AL"/>
    <n v="77"/>
    <x v="2"/>
    <s v="Diesel"/>
    <n v="2.8489999999999999E-4"/>
  </r>
  <r>
    <s v="S023284"/>
    <x v="19"/>
    <s v="PO142075"/>
    <s v="GRN204898"/>
    <n v="101034024"/>
    <s v="MAIN CONTROL PANEL"/>
    <s v="Leicester LE19 2DT"/>
    <n v="144"/>
    <x v="1"/>
    <s v="Diesel"/>
    <n v="5.3280000000000001E-2"/>
  </r>
  <r>
    <s v="S023284"/>
    <x v="19"/>
    <s v="PO147830"/>
    <s v="GRN204900"/>
    <n v="101026530"/>
    <s v="T60 MAIN CONTROL PANEL"/>
    <s v="Leicester LE19 2DT"/>
    <n v="144"/>
    <x v="1"/>
    <s v="Diesel"/>
    <n v="5.3280000000000001E-2"/>
  </r>
  <r>
    <s v="S022978"/>
    <x v="123"/>
    <s v="PO145191"/>
    <s v="GRN204341"/>
    <s v="340-1040-1"/>
    <s v="JUNCTION BOX SOURCE SIDE"/>
    <s v="Walsall WS6 7AL"/>
    <n v="77"/>
    <x v="2"/>
    <s v="Diesel"/>
    <n v="2.8489999999999999E-4"/>
  </r>
  <r>
    <s v="S022978"/>
    <x v="123"/>
    <s v="PO144950"/>
    <s v="GRN204344"/>
    <s v="340-1040-1"/>
    <s v="JUNCTION BOX SOURCE SIDE"/>
    <s v="Walsall WS6 7AL"/>
    <n v="77"/>
    <x v="2"/>
    <s v="Diesel"/>
    <n v="2.8489999999999999E-4"/>
  </r>
  <r>
    <s v="S022978"/>
    <x v="123"/>
    <s v="PO144949"/>
    <s v="GRN204362"/>
    <s v="340-1011-1"/>
    <s v="SITE CONFIGURABLE ENCLOSURE WITH AC"/>
    <s v="Walsall WS6 7AL"/>
    <n v="77"/>
    <x v="2"/>
    <s v="Diesel"/>
    <n v="2.8489999999999999E-4"/>
  </r>
  <r>
    <s v="S022978"/>
    <x v="123"/>
    <s v="PO144948"/>
    <s v="GRN204364"/>
    <s v="340-1011-1"/>
    <s v="SITE CONFIGURABLE ENCLOSURE WITH AC"/>
    <s v="Walsall WS6 7AL"/>
    <n v="77"/>
    <x v="2"/>
    <s v="Diesel"/>
    <n v="2.8489999999999999E-4"/>
  </r>
  <r>
    <s v="S022978"/>
    <x v="123"/>
    <s v="PO144954"/>
    <s v="GRN204465"/>
    <s v="340-1125-1"/>
    <s v="ENCLOSURE SYSTEM ENTRY/EXIT"/>
    <s v="Walsall WS6 7AL"/>
    <n v="77"/>
    <x v="2"/>
    <s v="Diesel"/>
    <n v="2.8489999999999999E-4"/>
  </r>
  <r>
    <s v="S023284"/>
    <x v="19"/>
    <s v="PO143578"/>
    <s v="GRN204910"/>
    <n v="101036234"/>
    <s v="STAINLESS STEEL BEACON BOX"/>
    <s v="Leicester LE19 2DT"/>
    <n v="144"/>
    <x v="1"/>
    <s v="Diesel"/>
    <n v="5.3280000000000001E-2"/>
  </r>
  <r>
    <s v="S023284"/>
    <x v="19"/>
    <s v="PO140973"/>
    <s v="GRN204912"/>
    <s v="340-1043-1"/>
    <s v="JUNCTION BOX GROUND LEVEL"/>
    <s v="Leicester LE19 2DT"/>
    <n v="144"/>
    <x v="1"/>
    <s v="Diesel"/>
    <n v="5.3280000000000001E-2"/>
  </r>
  <r>
    <s v="S023284"/>
    <x v="19"/>
    <s v="PO143814"/>
    <s v="GRN204913"/>
    <s v="340-1043-1"/>
    <s v="JUNCTION BOX GROUND LEVEL"/>
    <s v="Leicester LE19 2DT"/>
    <n v="144"/>
    <x v="1"/>
    <s v="Diesel"/>
    <n v="5.3280000000000001E-2"/>
  </r>
  <r>
    <s v="S022978"/>
    <x v="123"/>
    <s v="PO144951"/>
    <s v="GRN204466"/>
    <s v="340-1040-1"/>
    <s v="JUNCTION BOX SOURCE SIDE"/>
    <s v="Walsall WS6 7AL"/>
    <n v="77"/>
    <x v="2"/>
    <s v="Diesel"/>
    <n v="2.8489999999999999E-4"/>
  </r>
  <r>
    <s v="S023284"/>
    <x v="19"/>
    <s v="PO143578"/>
    <s v="GRN204917"/>
    <s v="356-1249-1"/>
    <s v="STAINLESS STEEL BEACON BOX W/MOXA"/>
    <s v="Leicester LE19 2DT"/>
    <n v="144"/>
    <x v="1"/>
    <s v="Diesel"/>
    <n v="5.3280000000000001E-2"/>
  </r>
  <r>
    <s v="S022978"/>
    <x v="123"/>
    <s v="PO145150"/>
    <s v="GRN204500"/>
    <s v="340-1290-1"/>
    <s v="ASSEMBLY OPERATOR CONSOLE"/>
    <s v="Walsall WS6 7AL"/>
    <n v="77"/>
    <x v="2"/>
    <s v="Diesel"/>
    <n v="2.8489999999999999E-4"/>
  </r>
  <r>
    <s v="S023284"/>
    <x v="19"/>
    <s v="PO148462"/>
    <s v="GRN204921"/>
    <s v="331-8613-1"/>
    <s v="ENCLOSURE ASSY INTEGRATED OVERSIZE VEHICLE AND BAR"/>
    <s v="Leicester LE19 2DT"/>
    <n v="144"/>
    <x v="1"/>
    <s v="Diesel"/>
    <n v="5.3280000000000001E-2"/>
  </r>
  <r>
    <s v="S022978"/>
    <x v="123"/>
    <s v="PO145150"/>
    <s v="GRN204501"/>
    <s v="340-1290-1"/>
    <s v="ASSEMBLY OPERATOR CONSOLE"/>
    <s v="Walsall WS6 7AL"/>
    <n v="77"/>
    <x v="2"/>
    <s v="Diesel"/>
    <n v="2.8489999999999999E-4"/>
  </r>
  <r>
    <s v="S022978"/>
    <x v="123"/>
    <s v="PO144942"/>
    <s v="GRN204744"/>
    <s v="340-1381-1"/>
    <s v="ASSY PWR DIST PNL - 480V OPTION KIT"/>
    <s v="Walsall WS6 7AL"/>
    <n v="77"/>
    <x v="2"/>
    <s v="Diesel"/>
    <n v="2.8489999999999999E-4"/>
  </r>
  <r>
    <s v="S026569"/>
    <x v="125"/>
    <s v="PO149932"/>
    <s v="GRN203065"/>
    <n v="101046025"/>
    <s v="100A LOAD TRANSFER SWITCH PANEL"/>
    <s v="Tunstall ST6 5GF"/>
    <n v="5.8"/>
    <x v="3"/>
    <s v="Diesel"/>
    <n v="5.8971500000000003E-3"/>
  </r>
  <r>
    <s v="S022978"/>
    <x v="123"/>
    <s v="PO144935"/>
    <s v="GRN204746"/>
    <s v="340-1381-1"/>
    <s v="ASSY PWR DIST PNL - 480V OPTION KIT"/>
    <s v="Walsall WS6 7AL"/>
    <n v="77"/>
    <x v="2"/>
    <s v="Diesel"/>
    <n v="2.8489999999999999E-4"/>
  </r>
  <r>
    <s v="S022978"/>
    <x v="123"/>
    <s v="PO144934"/>
    <s v="GRN204747"/>
    <s v="340-1381-1"/>
    <s v="ASSY PWR DIST PNL - 480V OPTION KIT"/>
    <s v="Walsall WS6 7AL"/>
    <n v="77"/>
    <x v="2"/>
    <s v="Diesel"/>
    <n v="2.8489999999999999E-4"/>
  </r>
  <r>
    <s v="S022978"/>
    <x v="123"/>
    <s v="PO144933"/>
    <s v="GRN204748"/>
    <s v="340-1381-1"/>
    <s v="ASSY PWR DIST PNL - 480V OPTION KIT"/>
    <s v="Walsall WS6 7AL"/>
    <n v="77"/>
    <x v="2"/>
    <s v="Diesel"/>
    <n v="2.8489999999999999E-4"/>
  </r>
  <r>
    <s v="S022978"/>
    <x v="123"/>
    <s v="PO144932"/>
    <s v="GRN204749"/>
    <s v="340-1381-1"/>
    <s v="ASSY PWR DIST PNL - 480V OPTION KIT"/>
    <s v="Walsall WS6 7AL"/>
    <n v="77"/>
    <x v="2"/>
    <s v="Diesel"/>
    <n v="2.8489999999999999E-4"/>
  </r>
  <r>
    <s v="S022978"/>
    <x v="123"/>
    <s v="PO144931"/>
    <s v="GRN204751"/>
    <s v="340-1381-1"/>
    <s v="ASSY PWR DIST PNL - 480V OPTION KIT"/>
    <s v="Walsall WS6 7AL"/>
    <n v="77"/>
    <x v="2"/>
    <s v="Diesel"/>
    <n v="2.8489999999999999E-4"/>
  </r>
  <r>
    <s v="S022978"/>
    <x v="123"/>
    <s v="PO144929"/>
    <s v="GRN204752"/>
    <s v="340-1381-1"/>
    <s v="ASSY PWR DIST PNL - 480V OPTION KIT"/>
    <s v="Walsall WS6 7AL"/>
    <n v="77"/>
    <x v="2"/>
    <s v="Diesel"/>
    <n v="2.8489999999999999E-4"/>
  </r>
  <r>
    <s v="S022978"/>
    <x v="123"/>
    <s v="PO144930"/>
    <s v="GRN204754"/>
    <s v="340-1381-1"/>
    <s v="ASSY PWR DIST PNL - 480V OPTION KIT"/>
    <s v="Walsall WS6 7AL"/>
    <n v="77"/>
    <x v="2"/>
    <s v="Diesel"/>
    <n v="2.8489999999999999E-4"/>
  </r>
  <r>
    <s v="S022978"/>
    <x v="123"/>
    <s v="PO144937"/>
    <s v="GRN204755"/>
    <s v="340-1381-1"/>
    <s v="ASSY PWR DIST PNL - 480V OPTION KIT"/>
    <s v="Walsall WS6 7AL"/>
    <n v="77"/>
    <x v="2"/>
    <s v="Diesel"/>
    <n v="2.8489999999999999E-4"/>
  </r>
  <r>
    <s v="S022978"/>
    <x v="123"/>
    <s v="PO144936"/>
    <s v="GRN204757"/>
    <s v="340-1381-1"/>
    <s v="ASSY PWR DIST PNL - 480V OPTION KIT"/>
    <s v="Walsall WS6 7AL"/>
    <n v="77"/>
    <x v="2"/>
    <s v="Diesel"/>
    <n v="2.8489999999999999E-4"/>
  </r>
  <r>
    <s v="S026949"/>
    <x v="126"/>
    <s v="PO147693"/>
    <s v="GRN196947"/>
    <s v="11701-3266"/>
    <s v="DIGITAL FIBRE OPTIC LINK MODULE"/>
    <s v="Wiltshire SN6 8TY"/>
    <n v="293.8"/>
    <x v="2"/>
    <s v="Diesel"/>
    <n v="1.0870600000000002E-3"/>
  </r>
  <r>
    <s v="S026949"/>
    <x v="126"/>
    <s v="PO147693"/>
    <s v="GRN199190"/>
    <s v="11701-3266"/>
    <s v="DIGITAL FIBRE OPTIC LINK MODULE"/>
    <s v="Wiltshire SN6 8TY"/>
    <n v="293.8"/>
    <x v="2"/>
    <s v="Diesel"/>
    <n v="1.0870600000000002E-3"/>
  </r>
  <r>
    <s v="S024439"/>
    <x v="127"/>
    <s v="PO145271"/>
    <s v="GRN187038"/>
    <n v="1445004"/>
    <s v="Testing and recalibration of your Fluke 451P"/>
    <s v="Macclesfield SK10 5JR"/>
    <n v="36.799999999999997"/>
    <x v="2"/>
    <s v="Diesel"/>
    <n v="1.3616E-4"/>
  </r>
  <r>
    <s v="S024439"/>
    <x v="127"/>
    <s v="PO151343"/>
    <s v="GRN203476"/>
    <n v="1445004"/>
    <s v="RADMAN ASSOCIATES SUBCON"/>
    <s v="Macclesfield SK10 5JR"/>
    <n v="36.799999999999997"/>
    <x v="2"/>
    <s v="Diesel"/>
    <n v="1.3616E-4"/>
  </r>
  <r>
    <s v="S022829"/>
    <x v="128"/>
    <s v="PO139784"/>
    <s v="GRN179333"/>
    <n v="8945004"/>
    <s v="CLASSMATE COMPLETE SHEET - SILVER (1.2M x 25M) RAW"/>
    <s v="Wakefield WF1 5PS"/>
    <n v="198.2"/>
    <x v="1"/>
    <s v="Diesel"/>
    <n v="7.3333999999999983E-2"/>
  </r>
  <r>
    <s v="S022829"/>
    <x v="128"/>
    <s v="PO139784"/>
    <s v="GRN179808"/>
    <n v="8945004"/>
    <s v="CLASSMATE COMPLETE SHEET - SILVER (1.2M x 25M) RAW"/>
    <s v="Wakefield WF1 5PS"/>
    <n v="198.2"/>
    <x v="1"/>
    <s v="Diesel"/>
    <n v="7.3333999999999983E-2"/>
  </r>
  <r>
    <s v="S022829"/>
    <x v="128"/>
    <s v="PO142515"/>
    <s v="GRN180257"/>
    <n v="8945004"/>
    <s v="CLASSMATE COMPLETE SHEET - SILVER (1.2M x 25M) RAW"/>
    <s v="Wakefield WF1 5PS"/>
    <n v="198.2"/>
    <x v="1"/>
    <s v="Diesel"/>
    <n v="7.3333999999999983E-2"/>
  </r>
  <r>
    <s v="S022670"/>
    <x v="26"/>
    <s v="PO151208"/>
    <s v="GRN204981"/>
    <n v="101032416"/>
    <s v="M12 X 180 R-XPT THROUGHBOLT"/>
    <s v="Congleton CW12 1HR"/>
    <n v="12.8"/>
    <x v="2"/>
    <s v="Diesel"/>
    <n v="4.7360000000000001E-5"/>
  </r>
  <r>
    <s v="S022829"/>
    <x v="128"/>
    <s v="PO139784"/>
    <s v="GRN181419"/>
    <n v="8945004"/>
    <s v="CLASSMATE COMPLETE SHEET - SILVER (1.2M x 25M) RAW"/>
    <s v="Wakefield WF1 5PS"/>
    <n v="198.2"/>
    <x v="1"/>
    <s v="Diesel"/>
    <n v="7.3333999999999983E-2"/>
  </r>
  <r>
    <s v="S022829"/>
    <x v="128"/>
    <s v="PO139784"/>
    <s v="GRN184757"/>
    <n v="8945004"/>
    <s v="CLASSMATE COMPLETE SHEET - SILVER (1.2M x 25M) RAW"/>
    <s v="Wakefield WF1 5PS"/>
    <n v="198.2"/>
    <x v="1"/>
    <s v="Diesel"/>
    <n v="7.3333999999999983E-2"/>
  </r>
  <r>
    <s v="S022829"/>
    <x v="128"/>
    <s v="PO144873"/>
    <s v="GRN185667"/>
    <n v="8945004"/>
    <s v="CLASSMATE COMPLETE SHEET - SILVER (1.2M x 25M) RAW"/>
    <s v="Wakefield WF1 5PS"/>
    <n v="198.2"/>
    <x v="1"/>
    <s v="Diesel"/>
    <n v="7.3333999999999983E-2"/>
  </r>
  <r>
    <s v="S022829"/>
    <x v="128"/>
    <s v="PO144873"/>
    <s v="GRN187707"/>
    <n v="8945004"/>
    <s v="CLASSMATE COMPLETE SHEET - SILVER (1.2M x 25M) RAW"/>
    <s v="Wakefield WF1 5PS"/>
    <n v="198.2"/>
    <x v="1"/>
    <s v="Diesel"/>
    <n v="7.3333999999999983E-2"/>
  </r>
  <r>
    <s v="S022829"/>
    <x v="128"/>
    <s v="PO144873"/>
    <s v="GRN187834"/>
    <n v="8945004"/>
    <s v="CLASSMATE COMPLETE SHEET - SILVER (1.2M x 25M) RAW"/>
    <s v="Wakefield WF1 5PS"/>
    <n v="198.2"/>
    <x v="1"/>
    <s v="Diesel"/>
    <n v="7.3333999999999983E-2"/>
  </r>
  <r>
    <s v="S022829"/>
    <x v="128"/>
    <s v="PO146299"/>
    <s v="GRN188382"/>
    <n v="8945004"/>
    <s v="CLASSMATE COMPLETE SHEET - SILVER (1.2M x 25M) RAW"/>
    <s v="Wakefield WF1 5PS"/>
    <n v="198.2"/>
    <x v="1"/>
    <s v="Diesel"/>
    <n v="7.3333999999999983E-2"/>
  </r>
  <r>
    <s v="S022829"/>
    <x v="128"/>
    <s v="PO145349"/>
    <s v="GRN189843"/>
    <n v="8945004"/>
    <s v="CLASSMATE COMPLETE SHEET - SILVER (1.2M x 25M) RAW"/>
    <s v="Wakefield WF1 5PS"/>
    <n v="198.2"/>
    <x v="1"/>
    <s v="Diesel"/>
    <n v="7.3333999999999983E-2"/>
  </r>
  <r>
    <s v="S022829"/>
    <x v="128"/>
    <s v="PO146299"/>
    <s v="GRN189958"/>
    <n v="8945004"/>
    <s v="CLASSMATE COMPLETE SHEET - SILVER (1.2M x 25M) RAW"/>
    <s v="Wakefield WF1 5PS"/>
    <n v="198.2"/>
    <x v="1"/>
    <s v="Diesel"/>
    <n v="7.3333999999999983E-2"/>
  </r>
  <r>
    <s v="S022829"/>
    <x v="128"/>
    <s v="PO146759"/>
    <s v="GRN190781"/>
    <n v="8945003"/>
    <s v="CLASSMATE SURFACE SHEET SILVER"/>
    <s v="Wakefield WF1 5PS"/>
    <n v="198.2"/>
    <x v="1"/>
    <s v="Diesel"/>
    <n v="7.3333999999999983E-2"/>
  </r>
  <r>
    <s v="S022829"/>
    <x v="128"/>
    <s v="PO146299"/>
    <s v="GRN190784"/>
    <n v="8945004"/>
    <s v="CLASSMATE COMPLETE SHEET - SILVER (1.2M x 25M) RAW"/>
    <s v="Wakefield WF1 5PS"/>
    <n v="198.2"/>
    <x v="1"/>
    <s v="Diesel"/>
    <n v="7.3333999999999983E-2"/>
  </r>
  <r>
    <s v="S022829"/>
    <x v="128"/>
    <s v="PO146299"/>
    <s v="GRN192087"/>
    <n v="8945004"/>
    <s v="CLASSMATE COMPLETE SHEET - SILVER (1.2M x 25M) RAW"/>
    <s v="Wakefield WF1 5PS"/>
    <n v="198.2"/>
    <x v="1"/>
    <s v="Diesel"/>
    <n v="7.3333999999999983E-2"/>
  </r>
  <r>
    <s v="S022829"/>
    <x v="128"/>
    <s v="PO147607"/>
    <s v="GRN193124"/>
    <s v="11701-3340"/>
    <s v="DECORALE SURFACE SHEET - SKY (1.2M X 25M ROLL)"/>
    <s v="Wakefield WF1 5PS"/>
    <n v="198.2"/>
    <x v="1"/>
    <s v="Diesel"/>
    <n v="7.3333999999999983E-2"/>
  </r>
  <r>
    <s v="S022829"/>
    <x v="128"/>
    <s v="PO147607"/>
    <s v="GRN194739"/>
    <s v="11701-3340"/>
    <s v="DECORALE SURFACE SHEET - SKY (1.2M X 25M ROLL)"/>
    <s v="Wakefield WF1 5PS"/>
    <n v="198.2"/>
    <x v="1"/>
    <s v="Diesel"/>
    <n v="7.3333999999999983E-2"/>
  </r>
  <r>
    <s v="S022829"/>
    <x v="128"/>
    <s v="PO147632"/>
    <s v="GRN194741"/>
    <s v="11701-3341"/>
    <s v="DECORALE COMPLETE SHEET - SKY (1.2M X 25M ROLL)"/>
    <s v="Wakefield WF1 5PS"/>
    <n v="198.2"/>
    <x v="1"/>
    <s v="Diesel"/>
    <n v="7.3333999999999983E-2"/>
  </r>
  <r>
    <s v="S022829"/>
    <x v="128"/>
    <s v="PO147607"/>
    <s v="GRN196365"/>
    <s v="11701-3340"/>
    <s v="DECORALE SURFACE SHEET - SKY (1.2M X 25M ROLL)"/>
    <s v="Wakefield WF1 5PS"/>
    <n v="198.2"/>
    <x v="1"/>
    <s v="Diesel"/>
    <n v="7.3333999999999983E-2"/>
  </r>
  <r>
    <s v="S022829"/>
    <x v="128"/>
    <s v="PO147632"/>
    <s v="GRN196367"/>
    <s v="11701-3341"/>
    <s v="DECORALE COMPLETE SHEET - SKY (1.2M X 25M ROLL)"/>
    <s v="Wakefield WF1 5PS"/>
    <n v="198.2"/>
    <x v="1"/>
    <s v="Diesel"/>
    <n v="7.3333999999999983E-2"/>
  </r>
  <r>
    <s v="S022829"/>
    <x v="128"/>
    <s v="PO147573"/>
    <s v="GRN196909"/>
    <n v="8945003"/>
    <s v="DECORALE SURFACE SHEET - SILVER (1.2M X 25M ROLL)"/>
    <s v="Wakefield WF1 5PS"/>
    <n v="198.2"/>
    <x v="1"/>
    <s v="Diesel"/>
    <n v="7.3333999999999983E-2"/>
  </r>
  <r>
    <s v="S022829"/>
    <x v="128"/>
    <s v="PO147607"/>
    <s v="GRN196922"/>
    <s v="11701-3340"/>
    <s v="DECORALE SURFACE SHEET - SKY (1.2M X 25M ROLL)"/>
    <s v="Wakefield WF1 5PS"/>
    <n v="198.2"/>
    <x v="1"/>
    <s v="Diesel"/>
    <n v="7.3333999999999983E-2"/>
  </r>
  <r>
    <s v="S022767"/>
    <x v="2"/>
    <s v="PO149070"/>
    <s v="GRN205006"/>
    <n v="30202403"/>
    <s v="FLEXIBLE BATTERY CABLE 25mm - BLACK LEYLAND AUTO W"/>
    <s v="Huddersfield HD1 3ES"/>
    <n v="180"/>
    <x v="2"/>
    <s v="Diesel"/>
    <n v="6.6599999999999993E-4"/>
  </r>
  <r>
    <s v="S022829"/>
    <x v="128"/>
    <s v="PO147775"/>
    <s v="GRN200085"/>
    <n v="8945004"/>
    <s v="DECORALE COMPLETE SHEET - SILVER (1.2M X 25M ROLL)"/>
    <s v="Wakefield WF1 5PS"/>
    <n v="198.2"/>
    <x v="1"/>
    <s v="Diesel"/>
    <n v="7.3333999999999983E-2"/>
  </r>
  <r>
    <s v="S022829"/>
    <x v="128"/>
    <s v="PO147775"/>
    <s v="GRN200175"/>
    <n v="8945004"/>
    <s v="DECORALE COMPLETE SHEET - SILVER (1.2M X 25M ROLL)"/>
    <s v="Wakefield WF1 5PS"/>
    <n v="198.2"/>
    <x v="1"/>
    <s v="Diesel"/>
    <n v="7.3333999999999983E-2"/>
  </r>
  <r>
    <s v="S022829"/>
    <x v="128"/>
    <s v="PO149933"/>
    <s v="GRN202620"/>
    <n v="8945004"/>
    <s v="DECORALE COMPLETE SHEET - SILVER (1.2M X 25M ROLL)"/>
    <s v="Wakefield WF1 5PS"/>
    <n v="198.2"/>
    <x v="1"/>
    <s v="Diesel"/>
    <n v="7.3333999999999983E-2"/>
  </r>
  <r>
    <s v="S000892"/>
    <x v="16"/>
    <s v="PO151574"/>
    <s v="GRN205023"/>
    <n v="101013920"/>
    <s v="EATON 3000VA UPS UNINTERRUPTIBLE POWER SUPPLY"/>
    <s v="Stockport SK4 2JT"/>
    <n v="55"/>
    <x v="2"/>
    <s v="Diesel"/>
    <n v="2.0350000000000001E-4"/>
  </r>
  <r>
    <s v="S022829"/>
    <x v="128"/>
    <s v="PO147607"/>
    <s v="GRN202673"/>
    <s v="11701-3340"/>
    <s v="DECORALE SURFACE SHEET - SKY (1.2M X 25M ROLL)"/>
    <s v="Wakefield WF1 5PS"/>
    <n v="198.2"/>
    <x v="1"/>
    <s v="Diesel"/>
    <n v="7.3333999999999983E-2"/>
  </r>
  <r>
    <s v="S022829"/>
    <x v="128"/>
    <s v="PO147775"/>
    <s v="GRN203615"/>
    <n v="8945004"/>
    <s v="DECORALE COMPLETE SHEET - SILVER (1.2M X 25M ROLL)"/>
    <s v="Wakefield WF1 5PS"/>
    <n v="198.2"/>
    <x v="1"/>
    <s v="Diesel"/>
    <n v="7.3333999999999983E-2"/>
  </r>
  <r>
    <s v="S022829"/>
    <x v="128"/>
    <s v="PO149580"/>
    <s v="GRN204335"/>
    <s v="11701-3341"/>
    <s v="DECORALE COMPLETE SHEET - SKY (1.2M X 25M ROLL)"/>
    <s v="Wakefield WF1 5PS"/>
    <n v="198.2"/>
    <x v="1"/>
    <s v="Diesel"/>
    <n v="7.3333999999999983E-2"/>
  </r>
  <r>
    <s v="S026848"/>
    <x v="129"/>
    <s v="PO141524"/>
    <s v="GRN178536"/>
    <n v="101015079"/>
    <s v="GLYCOL MIX, 55% ETHYLENE, 45% WATER (5 GALLON OR 2"/>
    <s v="Runcorn WA7 3DL"/>
    <n v="79.400000000000006"/>
    <x v="2"/>
    <s v="Diesel"/>
    <n v="2.9378E-4"/>
  </r>
  <r>
    <s v="S026848"/>
    <x v="129"/>
    <s v="PO141524"/>
    <s v="GRN179087"/>
    <n v="101015079"/>
    <s v="GLYCOL MIX, 55% ETHYLENE, 45% WATER (5 GALLON OR 2"/>
    <s v="Runcorn WA7 3DL"/>
    <n v="79.400000000000006"/>
    <x v="2"/>
    <s v="Diesel"/>
    <n v="2.9378E-4"/>
  </r>
  <r>
    <s v="S023222"/>
    <x v="11"/>
    <s v="PO142950"/>
    <s v="GRN205032"/>
    <n v="101027050"/>
    <s v="COMPACT MULTIPROTOCOL I/O MODULE TBEN-L1-16DXP TUR"/>
    <s v="Wickford SS11 8YT"/>
    <n v="390"/>
    <x v="2"/>
    <s v="Diesel"/>
    <n v="1.4430000000000001E-3"/>
  </r>
  <r>
    <s v="S026848"/>
    <x v="129"/>
    <s v="PO141524"/>
    <s v="GRN179356"/>
    <n v="101015079"/>
    <s v="GLYCOL MIX, 55% ETHYLENE, 45% WATER (5 GALLON OR 2"/>
    <s v="Runcorn WA7 3DL"/>
    <n v="79.400000000000006"/>
    <x v="2"/>
    <s v="Diesel"/>
    <n v="2.9378E-4"/>
  </r>
  <r>
    <s v="S026848"/>
    <x v="129"/>
    <s v="PO140407"/>
    <s v="GRN179357"/>
    <n v="101015079"/>
    <s v="GLYCOL MIX, 55% ETHYLENE, 45% WATER (5 GALLON OR 2"/>
    <s v="Runcorn WA7 3DL"/>
    <n v="79.400000000000006"/>
    <x v="2"/>
    <s v="Diesel"/>
    <n v="2.9378E-4"/>
  </r>
  <r>
    <s v="S026848"/>
    <x v="129"/>
    <s v="PO141524"/>
    <s v="GRN179750"/>
    <n v="101015079"/>
    <s v="GLYCOL MIX, 55% ETHYLENE, 45% WATER (5 GALLON OR 2"/>
    <s v="Runcorn WA7 3DL"/>
    <n v="79.400000000000006"/>
    <x v="2"/>
    <s v="Diesel"/>
    <n v="2.9378E-4"/>
  </r>
  <r>
    <s v="S026569"/>
    <x v="125"/>
    <s v="PO143138"/>
    <s v="GRN204467"/>
    <n v="101044464"/>
    <s v="GENERATOR 27kVA 60Hz HI/LOW TEMP NON-EU PRAMAC GDW"/>
    <s v="Tunstall ST6 5GF"/>
    <n v="5.8"/>
    <x v="3"/>
    <s v="Diesel"/>
    <n v="5.8971500000000003E-3"/>
  </r>
  <r>
    <s v="S026848"/>
    <x v="129"/>
    <s v="PO142734"/>
    <s v="GRN180778"/>
    <n v="101015079"/>
    <s v="GLYCOL MIX, 55% ETHYLENE, 45% WATER (5 GALLON OR 2"/>
    <s v="Runcorn WA7 3DL"/>
    <n v="79.400000000000006"/>
    <x v="2"/>
    <s v="Diesel"/>
    <n v="2.9378E-4"/>
  </r>
  <r>
    <s v="S026848"/>
    <x v="129"/>
    <s v="PO145068"/>
    <s v="GRN186021"/>
    <s v="255-1467-1"/>
    <s v="SHIPPING KIT DOWTHERM FS"/>
    <s v="Runcorn WA7 3DL"/>
    <n v="79.400000000000006"/>
    <x v="2"/>
    <s v="Diesel"/>
    <n v="2.9378E-4"/>
  </r>
  <r>
    <s v="S026848"/>
    <x v="129"/>
    <s v="PO145824"/>
    <s v="GRN187510"/>
    <n v="101015079"/>
    <s v="GLYCOL MIX, 55% ETHYLENE, 45% WATER (5 GALLON OR 2"/>
    <s v="Runcorn WA7 3DL"/>
    <n v="79.400000000000006"/>
    <x v="2"/>
    <s v="Diesel"/>
    <n v="2.9378E-4"/>
  </r>
  <r>
    <s v="S026848"/>
    <x v="129"/>
    <s v="PO145925"/>
    <s v="GRN189599"/>
    <s v="11701-2555"/>
    <s v="Q8 HINDEMITH LT HYDRAULIC OIL (20 LITRE CONTAINER)"/>
    <s v="Runcorn WA7 3DL"/>
    <n v="79.400000000000006"/>
    <x v="2"/>
    <s v="Diesel"/>
    <n v="2.9378E-4"/>
  </r>
  <r>
    <s v="S026848"/>
    <x v="129"/>
    <s v="PO145954"/>
    <s v="GRN190012"/>
    <n v="101015079"/>
    <s v="GLYCOL MIX, 55% ETHYLENE, 45% WATER (5 GALLON/ 25L"/>
    <s v="Runcorn WA7 3DL"/>
    <n v="79.400000000000006"/>
    <x v="2"/>
    <s v="Diesel"/>
    <n v="2.9378E-4"/>
  </r>
  <r>
    <s v="S026848"/>
    <x v="129"/>
    <s v="PO147300"/>
    <s v="GRN191357"/>
    <s v="11598-0840"/>
    <s v="WATER DISTILLED - 5 LITERS DRUM"/>
    <s v="Runcorn WA7 3DL"/>
    <n v="79.400000000000006"/>
    <x v="2"/>
    <s v="Diesel"/>
    <n v="2.9378E-4"/>
  </r>
  <r>
    <s v="S001047"/>
    <x v="9"/>
    <s v="PO148092"/>
    <s v="GRN205046"/>
    <n v="66205215"/>
    <s v="2X8 ELEMENT PHOTO DIODE CDWO4 30MM THICK"/>
    <s v="81300 Johor Bahru Malaysia"/>
    <n v="6781"/>
    <x v="4"/>
    <s v="Aviation"/>
    <n v="1.1924057587200001"/>
  </r>
  <r>
    <s v="S026848"/>
    <x v="129"/>
    <s v="PO145953"/>
    <s v="GRN192672"/>
    <n v="101015079"/>
    <s v="GLYCOL MIX, 55% ETHYLENE, 45% WATER (5 GALLON OR 2"/>
    <s v="Runcorn WA7 3DL"/>
    <n v="79.400000000000006"/>
    <x v="2"/>
    <s v="Diesel"/>
    <n v="2.9378E-4"/>
  </r>
  <r>
    <s v="S026848"/>
    <x v="129"/>
    <s v="PO148412"/>
    <s v="GRN194286"/>
    <n v="101015079"/>
    <s v="GLYCOL MIX, 55% ETHYLENE, 45% WATER (25L)"/>
    <s v="Runcorn WA7 3DL"/>
    <n v="79.400000000000006"/>
    <x v="2"/>
    <s v="Diesel"/>
    <n v="2.9378E-4"/>
  </r>
  <r>
    <s v="S026848"/>
    <x v="129"/>
    <s v="PO146641"/>
    <s v="GRN194723"/>
    <s v="11701-2555"/>
    <s v="Q8 HINDEMITH LT HYDRAULIC OIL (20 LITRE CONTAINER)"/>
    <s v="Runcorn WA7 3DL"/>
    <n v="79.400000000000006"/>
    <x v="2"/>
    <s v="Diesel"/>
    <n v="2.9378E-4"/>
  </r>
  <r>
    <s v="S026848"/>
    <x v="129"/>
    <s v="PO147358"/>
    <s v="GRN196376"/>
    <n v="101015079"/>
    <s v="GLYCOL MIX, 55% ETHYLENE, 45% WATER (25L DRUM)"/>
    <s v="Runcorn WA7 3DL"/>
    <n v="79.400000000000006"/>
    <x v="2"/>
    <s v="Diesel"/>
    <n v="2.9378E-4"/>
  </r>
  <r>
    <s v="S026848"/>
    <x v="129"/>
    <s v="PO147682"/>
    <s v="GRN196813"/>
    <n v="101015079"/>
    <s v="GLYCOL MIX, 55% ETHYLENE, 45% WATER (5 GALLON OR 2"/>
    <s v="Runcorn WA7 3DL"/>
    <n v="79.400000000000006"/>
    <x v="2"/>
    <s v="Diesel"/>
    <n v="2.9378E-4"/>
  </r>
  <r>
    <s v="S026848"/>
    <x v="129"/>
    <s v="PO147682"/>
    <s v="GRN196848"/>
    <n v="101015079"/>
    <s v="GLYCOL MIX, 55% ETHYLENE, 45% WATER ((25 LITERS)"/>
    <s v="Runcorn WA7 3DL"/>
    <n v="79.400000000000006"/>
    <x v="2"/>
    <s v="Diesel"/>
    <n v="2.9378E-4"/>
  </r>
  <r>
    <s v="S026848"/>
    <x v="129"/>
    <s v="PO150382"/>
    <s v="GRN201100"/>
    <s v="11701-3148-UOM"/>
    <s v="MORRIS LUBRICANTS ULTRALIFE MAX ANTIFREEZE 50/50 M"/>
    <s v="Runcorn WA7 3DL"/>
    <n v="79.400000000000006"/>
    <x v="2"/>
    <s v="Diesel"/>
    <n v="2.9378E-4"/>
  </r>
  <r>
    <s v="S025431"/>
    <x v="0"/>
    <s v="PO151256"/>
    <s v="GRN205063"/>
    <s v="11701-3869"/>
    <s v="VALVE, EXPANSION, SQ BODY ONLY, 3/8&quot; ODS X 1"/>
    <s v="Boston Massachusetts"/>
    <n v="3154"/>
    <x v="0"/>
    <s v="Crude"/>
    <n v="1.0118031999999999E-2"/>
  </r>
  <r>
    <s v="S024190"/>
    <x v="22"/>
    <s v="PO150639"/>
    <s v="GRN205067"/>
    <n v="101029156"/>
    <s v="GUIDE BUMP STOP"/>
    <s v="Stockport SK4 2JT"/>
    <n v="22.2"/>
    <x v="1"/>
    <s v="Diesel"/>
    <n v="8.2140000000000008E-3"/>
  </r>
  <r>
    <s v="S024190"/>
    <x v="22"/>
    <s v="PO149657"/>
    <s v="GRN205069"/>
    <s v="340-1357-1"/>
    <s v="DOME CAMERA GASKET"/>
    <s v="Stockport SK4 2JT"/>
    <n v="22.2"/>
    <x v="1"/>
    <s v="Diesel"/>
    <n v="8.2140000000000008E-3"/>
  </r>
  <r>
    <s v="S024190"/>
    <x v="22"/>
    <s v="PO149337"/>
    <s v="GRN205070"/>
    <n v="101017188"/>
    <s v="GASKET DETECTOR ACCESS PANEL"/>
    <s v="Stockport SK4 2JT"/>
    <n v="22.2"/>
    <x v="1"/>
    <s v="Diesel"/>
    <n v="8.2140000000000008E-3"/>
  </r>
  <r>
    <s v="S024190"/>
    <x v="22"/>
    <s v="PO147690"/>
    <s v="GRN205072"/>
    <n v="40259812"/>
    <s v="COWL BASE SEAL"/>
    <s v="Stockport SK4 2JT"/>
    <n v="22.2"/>
    <x v="1"/>
    <s v="Diesel"/>
    <n v="8.2140000000000008E-3"/>
  </r>
  <r>
    <s v="S026848"/>
    <x v="129"/>
    <s v="PO150382"/>
    <s v="GRN201581"/>
    <s v="11701-3148-UOM"/>
    <s v="MORRIS LUBRICANTS ULTRALIFE MAX ANTIFREEZE 50/50 M"/>
    <s v="Runcorn WA7 3DL"/>
    <n v="79.400000000000006"/>
    <x v="2"/>
    <s v="Diesel"/>
    <n v="2.9378E-4"/>
  </r>
  <r>
    <s v="S024190"/>
    <x v="22"/>
    <s v="PO151394"/>
    <s v="GRN205074"/>
    <s v="340-1085-1"/>
    <s v="LINAC GLIDE STRIP"/>
    <s v="Stockport SK4 2JT"/>
    <n v="22.2"/>
    <x v="1"/>
    <s v="Diesel"/>
    <n v="8.2140000000000008E-3"/>
  </r>
  <r>
    <s v="S026848"/>
    <x v="129"/>
    <s v="PO147682"/>
    <s v="GRN204880"/>
    <n v="101015079"/>
    <s v="GLYCOL MIX, 55% ETHYLENE, 45% WATER (25 LITERS)"/>
    <s v="Runcorn WA7 3DL"/>
    <n v="79.400000000000006"/>
    <x v="2"/>
    <s v="Diesel"/>
    <n v="2.9378E-4"/>
  </r>
  <r>
    <s v="S024190"/>
    <x v="22"/>
    <s v="PO150639"/>
    <s v="GRN205076"/>
    <n v="85205363"/>
    <s v="19MM EPDM BONDED WASHER"/>
    <s v="Stockport SK4 2JT"/>
    <n v="22.2"/>
    <x v="1"/>
    <s v="Diesel"/>
    <n v="8.2140000000000008E-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34FF723-048A-4853-880A-B8474F07A878}" name="PivotTable2" cacheId="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6">
  <location ref="A141:B145" firstHeaderRow="1" firstDataRow="1" firstDataCol="1"/>
  <pivotFields count="12">
    <pivotField numFmtId="14" showAll="0"/>
    <pivotField showAll="0"/>
    <pivotField axis="axisRow" showAll="0">
      <items count="131">
        <item x="1"/>
        <item x="3"/>
        <item x="4"/>
        <item x="7"/>
        <item x="29"/>
        <item x="30"/>
        <item x="31"/>
        <item x="32"/>
        <item x="33"/>
        <item x="14"/>
        <item x="37"/>
        <item x="38"/>
        <item x="39"/>
        <item x="40"/>
        <item x="41"/>
        <item x="0"/>
        <item x="42"/>
        <item x="43"/>
        <item x="45"/>
        <item x="48"/>
        <item x="49"/>
        <item x="50"/>
        <item x="51"/>
        <item x="52"/>
        <item x="53"/>
        <item x="56"/>
        <item x="13"/>
        <item x="57"/>
        <item x="59"/>
        <item x="60"/>
        <item x="61"/>
        <item x="62"/>
        <item x="63"/>
        <item x="8"/>
        <item x="64"/>
        <item x="65"/>
        <item x="66"/>
        <item x="67"/>
        <item x="46"/>
        <item x="68"/>
        <item x="69"/>
        <item x="70"/>
        <item x="71"/>
        <item x="18"/>
        <item x="72"/>
        <item x="73"/>
        <item x="74"/>
        <item x="75"/>
        <item x="76"/>
        <item x="77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47"/>
        <item x="100"/>
        <item x="101"/>
        <item x="102"/>
        <item x="103"/>
        <item x="107"/>
        <item x="104"/>
        <item x="111"/>
        <item x="105"/>
        <item x="106"/>
        <item x="108"/>
        <item x="109"/>
        <item x="110"/>
        <item x="112"/>
        <item x="113"/>
        <item x="115"/>
        <item x="114"/>
        <item x="9"/>
        <item x="116"/>
        <item x="117"/>
        <item x="118"/>
        <item x="119"/>
        <item x="120"/>
        <item x="121"/>
        <item x="122"/>
        <item x="124"/>
        <item x="123"/>
        <item x="126"/>
        <item x="125"/>
        <item x="127"/>
        <item x="128"/>
        <item x="129"/>
        <item x="20"/>
        <item x="5"/>
        <item x="16"/>
        <item x="22"/>
        <item x="21"/>
        <item x="78"/>
        <item x="25"/>
        <item x="10"/>
        <item x="55"/>
        <item x="6"/>
        <item x="44"/>
        <item x="54"/>
        <item x="35"/>
        <item x="58"/>
        <item x="26"/>
        <item x="12"/>
        <item x="11"/>
        <item x="27"/>
        <item x="36"/>
        <item x="23"/>
        <item x="17"/>
        <item x="24"/>
        <item x="15"/>
        <item x="28"/>
        <item x="19"/>
        <item x="34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6">
        <item h="1" x="2"/>
        <item x="4"/>
        <item h="1" x="3"/>
        <item h="1" x="0"/>
        <item h="1" x="1"/>
        <item t="default"/>
      </items>
    </pivotField>
    <pivotField showAll="0"/>
    <pivotField dataField="1" showAll="0"/>
  </pivotFields>
  <rowFields count="2">
    <field x="9"/>
    <field x="2"/>
  </rowFields>
  <rowItems count="4">
    <i>
      <x v="1"/>
    </i>
    <i r="1">
      <x v="88"/>
    </i>
    <i r="1">
      <x v="123"/>
    </i>
    <i t="grand">
      <x/>
    </i>
  </rowItems>
  <colItems count="1">
    <i/>
  </colItems>
  <dataFields count="1">
    <dataField name="Sum of CO2e Tonnes" fld="11" baseField="0" baseItem="0"/>
  </dataFields>
  <chartFormats count="4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88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23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C9E7B61-24AD-4139-B3F9-9F37B3A313E7}" name="PivotTable3" cacheId="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6">
  <location ref="A151:F154" firstHeaderRow="1" firstDataRow="2" firstDataCol="1"/>
  <pivotFields count="12">
    <pivotField numFmtId="14" showAll="0"/>
    <pivotField showAll="0"/>
    <pivotField axis="axisCol" showAll="0">
      <items count="131">
        <item x="1"/>
        <item x="3"/>
        <item x="4"/>
        <item x="7"/>
        <item x="29"/>
        <item x="30"/>
        <item x="31"/>
        <item x="32"/>
        <item x="33"/>
        <item x="14"/>
        <item x="37"/>
        <item x="38"/>
        <item x="39"/>
        <item x="40"/>
        <item x="41"/>
        <item x="0"/>
        <item x="42"/>
        <item x="43"/>
        <item x="45"/>
        <item x="48"/>
        <item x="49"/>
        <item x="50"/>
        <item x="51"/>
        <item x="52"/>
        <item x="53"/>
        <item x="56"/>
        <item x="13"/>
        <item x="57"/>
        <item x="59"/>
        <item x="60"/>
        <item x="61"/>
        <item x="62"/>
        <item x="63"/>
        <item x="8"/>
        <item x="64"/>
        <item x="65"/>
        <item x="66"/>
        <item x="67"/>
        <item x="46"/>
        <item x="68"/>
        <item x="69"/>
        <item x="70"/>
        <item x="71"/>
        <item x="18"/>
        <item x="72"/>
        <item x="73"/>
        <item x="74"/>
        <item x="75"/>
        <item x="76"/>
        <item x="77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47"/>
        <item x="100"/>
        <item x="101"/>
        <item x="102"/>
        <item x="103"/>
        <item x="107"/>
        <item x="104"/>
        <item x="111"/>
        <item x="105"/>
        <item x="106"/>
        <item x="108"/>
        <item x="109"/>
        <item x="110"/>
        <item x="112"/>
        <item x="113"/>
        <item x="115"/>
        <item x="114"/>
        <item x="9"/>
        <item x="116"/>
        <item x="117"/>
        <item x="118"/>
        <item x="119"/>
        <item x="120"/>
        <item x="121"/>
        <item x="122"/>
        <item x="124"/>
        <item x="123"/>
        <item x="126"/>
        <item x="125"/>
        <item x="127"/>
        <item x="128"/>
        <item x="129"/>
        <item x="20"/>
        <item x="5"/>
        <item x="16"/>
        <item x="22"/>
        <item x="21"/>
        <item x="78"/>
        <item x="25"/>
        <item x="10"/>
        <item x="55"/>
        <item x="6"/>
        <item x="44"/>
        <item x="54"/>
        <item x="35"/>
        <item x="58"/>
        <item x="26"/>
        <item x="12"/>
        <item x="11"/>
        <item x="27"/>
        <item x="36"/>
        <item x="23"/>
        <item x="17"/>
        <item x="24"/>
        <item x="15"/>
        <item x="28"/>
        <item x="19"/>
        <item x="34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6">
        <item h="1" x="2"/>
        <item h="1" x="4"/>
        <item h="1" x="3"/>
        <item x="0"/>
        <item h="1" x="1"/>
        <item t="default"/>
      </items>
    </pivotField>
    <pivotField showAll="0"/>
    <pivotField dataField="1" showAll="0"/>
  </pivotFields>
  <rowFields count="1">
    <field x="9"/>
  </rowFields>
  <rowItems count="2">
    <i>
      <x v="3"/>
    </i>
    <i t="grand">
      <x/>
    </i>
  </rowItems>
  <colFields count="1">
    <field x="2"/>
  </colFields>
  <colItems count="5">
    <i>
      <x v="15"/>
    </i>
    <i>
      <x v="26"/>
    </i>
    <i>
      <x v="43"/>
    </i>
    <i>
      <x v="116"/>
    </i>
    <i t="grand">
      <x/>
    </i>
  </colItems>
  <dataFields count="1">
    <dataField name="Sum of CO2e Tonnes" fld="11" baseField="0" baseItem="0"/>
  </dataFields>
  <chartFormats count="8">
    <chartFormat chart="1" format="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5"/>
          </reference>
        </references>
      </pivotArea>
    </chartFormat>
    <chartFormat chart="1" format="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6"/>
          </reference>
        </references>
      </pivotArea>
    </chartFormat>
    <chartFormat chart="1" format="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3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16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5"/>
          </reference>
        </references>
      </pivotArea>
    </chartFormat>
    <chartFormat chart="3" format="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6"/>
          </reference>
        </references>
      </pivotArea>
    </chartFormat>
    <chartFormat chart="3" format="1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3"/>
          </reference>
        </references>
      </pivotArea>
    </chartFormat>
    <chartFormat chart="3" format="1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16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B68A196-290A-4A1F-A969-8A58F7DBC99D}" name="PivotTable4" cacheId="3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7">
  <location ref="A163:O166" firstHeaderRow="1" firstDataRow="2" firstDataCol="1"/>
  <pivotFields count="11">
    <pivotField showAll="0"/>
    <pivotField axis="axisCol" showAll="0">
      <items count="131">
        <item x="1"/>
        <item x="3"/>
        <item x="4"/>
        <item x="7"/>
        <item x="29"/>
        <item x="30"/>
        <item x="31"/>
        <item x="32"/>
        <item x="33"/>
        <item x="14"/>
        <item x="37"/>
        <item x="38"/>
        <item x="39"/>
        <item x="40"/>
        <item x="41"/>
        <item x="0"/>
        <item x="42"/>
        <item x="43"/>
        <item x="45"/>
        <item x="48"/>
        <item x="49"/>
        <item x="50"/>
        <item x="51"/>
        <item x="52"/>
        <item x="53"/>
        <item x="56"/>
        <item x="13"/>
        <item x="57"/>
        <item x="59"/>
        <item x="60"/>
        <item x="61"/>
        <item x="62"/>
        <item x="63"/>
        <item x="8"/>
        <item x="64"/>
        <item x="65"/>
        <item x="66"/>
        <item x="67"/>
        <item x="46"/>
        <item x="68"/>
        <item x="69"/>
        <item x="70"/>
        <item x="71"/>
        <item x="18"/>
        <item x="72"/>
        <item x="73"/>
        <item x="74"/>
        <item x="75"/>
        <item x="76"/>
        <item x="77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47"/>
        <item x="100"/>
        <item x="101"/>
        <item x="102"/>
        <item x="103"/>
        <item x="107"/>
        <item x="104"/>
        <item x="111"/>
        <item x="105"/>
        <item x="106"/>
        <item x="108"/>
        <item x="109"/>
        <item x="110"/>
        <item x="112"/>
        <item x="113"/>
        <item x="115"/>
        <item x="114"/>
        <item x="9"/>
        <item x="116"/>
        <item x="117"/>
        <item x="118"/>
        <item x="119"/>
        <item x="120"/>
        <item x="121"/>
        <item x="122"/>
        <item x="124"/>
        <item x="123"/>
        <item x="126"/>
        <item x="125"/>
        <item x="127"/>
        <item x="128"/>
        <item x="129"/>
        <item x="20"/>
        <item x="5"/>
        <item x="16"/>
        <item x="22"/>
        <item x="21"/>
        <item x="78"/>
        <item x="25"/>
        <item x="10"/>
        <item x="55"/>
        <item x="6"/>
        <item x="44"/>
        <item x="54"/>
        <item x="35"/>
        <item x="58"/>
        <item x="26"/>
        <item x="12"/>
        <item x="11"/>
        <item x="27"/>
        <item x="36"/>
        <item x="23"/>
        <item x="17"/>
        <item x="24"/>
        <item x="15"/>
        <item x="28"/>
        <item x="19"/>
        <item x="34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6">
        <item h="1" x="2"/>
        <item h="1" x="4"/>
        <item x="3"/>
        <item h="1" x="0"/>
        <item h="1" x="1"/>
        <item t="default"/>
      </items>
    </pivotField>
    <pivotField showAll="0"/>
    <pivotField dataField="1" showAll="0"/>
  </pivotFields>
  <rowFields count="1">
    <field x="8"/>
  </rowFields>
  <rowItems count="2">
    <i>
      <x v="2"/>
    </i>
    <i t="grand">
      <x/>
    </i>
  </rowItems>
  <colFields count="1">
    <field x="1"/>
  </colFields>
  <colItems count="14">
    <i>
      <x v="33"/>
    </i>
    <i>
      <x v="38"/>
    </i>
    <i>
      <x v="71"/>
    </i>
    <i>
      <x v="76"/>
    </i>
    <i>
      <x v="78"/>
    </i>
    <i>
      <x v="86"/>
    </i>
    <i>
      <x v="94"/>
    </i>
    <i>
      <x v="96"/>
    </i>
    <i>
      <x v="99"/>
    </i>
    <i>
      <x v="111"/>
    </i>
    <i>
      <x v="121"/>
    </i>
    <i>
      <x v="124"/>
    </i>
    <i>
      <x v="126"/>
    </i>
    <i t="grand">
      <x/>
    </i>
  </colItems>
  <dataFields count="1">
    <dataField name="Sum of CO2e Tonnes" fld="10" baseField="0" baseItem="0"/>
  </dataFields>
  <chartFormats count="26">
    <chartFormat chart="1" format="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3"/>
          </reference>
        </references>
      </pivotArea>
    </chartFormat>
    <chartFormat chart="1" format="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8"/>
          </reference>
        </references>
      </pivotArea>
    </chartFormat>
    <chartFormat chart="1" format="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1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6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8"/>
          </reference>
        </references>
      </pivotArea>
    </chartFormat>
    <chartFormat chart="1" format="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86"/>
          </reference>
        </references>
      </pivotArea>
    </chartFormat>
    <chartFormat chart="1" format="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4"/>
          </reference>
        </references>
      </pivotArea>
    </chartFormat>
    <chartFormat chart="1" format="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6"/>
          </reference>
        </references>
      </pivotArea>
    </chartFormat>
    <chartFormat chart="1" format="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9"/>
          </reference>
        </references>
      </pivotArea>
    </chartFormat>
    <chartFormat chart="1" format="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11"/>
          </reference>
        </references>
      </pivotArea>
    </chartFormat>
    <chartFormat chart="1" format="1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21"/>
          </reference>
        </references>
      </pivotArea>
    </chartFormat>
    <chartFormat chart="1" format="1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24"/>
          </reference>
        </references>
      </pivotArea>
    </chartFormat>
    <chartFormat chart="1" format="1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26"/>
          </reference>
        </references>
      </pivotArea>
    </chartFormat>
    <chartFormat chart="3" format="2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3"/>
          </reference>
        </references>
      </pivotArea>
    </chartFormat>
    <chartFormat chart="3" format="2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8"/>
          </reference>
        </references>
      </pivotArea>
    </chartFormat>
    <chartFormat chart="3" format="2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1"/>
          </reference>
        </references>
      </pivotArea>
    </chartFormat>
    <chartFormat chart="3" format="2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6"/>
          </reference>
        </references>
      </pivotArea>
    </chartFormat>
    <chartFormat chart="3" format="3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8"/>
          </reference>
        </references>
      </pivotArea>
    </chartFormat>
    <chartFormat chart="3" format="3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86"/>
          </reference>
        </references>
      </pivotArea>
    </chartFormat>
    <chartFormat chart="3" format="3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4"/>
          </reference>
        </references>
      </pivotArea>
    </chartFormat>
    <chartFormat chart="3" format="3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6"/>
          </reference>
        </references>
      </pivotArea>
    </chartFormat>
    <chartFormat chart="3" format="3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9"/>
          </reference>
        </references>
      </pivotArea>
    </chartFormat>
    <chartFormat chart="3" format="3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11"/>
          </reference>
        </references>
      </pivotArea>
    </chartFormat>
    <chartFormat chart="3" format="3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21"/>
          </reference>
        </references>
      </pivotArea>
    </chartFormat>
    <chartFormat chart="3" format="3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24"/>
          </reference>
        </references>
      </pivotArea>
    </chartFormat>
    <chartFormat chart="3" format="3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26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6E6C6F3-2F84-472C-8C96-8031293E190D}" name="PivotTable1" cacheId="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1">
  <location ref="A3:G135" firstHeaderRow="1" firstDataRow="2" firstDataCol="1"/>
  <pivotFields count="12">
    <pivotField numFmtId="14" showAll="0"/>
    <pivotField showAll="0"/>
    <pivotField axis="axisRow" showAll="0">
      <items count="131">
        <item x="1"/>
        <item x="3"/>
        <item x="4"/>
        <item x="7"/>
        <item x="29"/>
        <item x="30"/>
        <item x="31"/>
        <item x="32"/>
        <item x="33"/>
        <item x="14"/>
        <item x="37"/>
        <item x="38"/>
        <item x="39"/>
        <item x="40"/>
        <item x="41"/>
        <item x="0"/>
        <item x="42"/>
        <item x="43"/>
        <item x="45"/>
        <item x="48"/>
        <item x="49"/>
        <item x="50"/>
        <item x="51"/>
        <item x="52"/>
        <item x="53"/>
        <item x="56"/>
        <item x="13"/>
        <item x="57"/>
        <item x="59"/>
        <item x="60"/>
        <item x="61"/>
        <item x="62"/>
        <item x="63"/>
        <item x="8"/>
        <item x="64"/>
        <item x="65"/>
        <item x="66"/>
        <item x="67"/>
        <item x="46"/>
        <item x="68"/>
        <item x="69"/>
        <item x="70"/>
        <item x="71"/>
        <item x="18"/>
        <item x="72"/>
        <item x="73"/>
        <item x="74"/>
        <item x="75"/>
        <item x="76"/>
        <item x="77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47"/>
        <item x="100"/>
        <item x="101"/>
        <item x="102"/>
        <item x="103"/>
        <item x="107"/>
        <item x="104"/>
        <item x="111"/>
        <item x="105"/>
        <item x="106"/>
        <item x="108"/>
        <item x="109"/>
        <item x="110"/>
        <item x="112"/>
        <item x="113"/>
        <item x="115"/>
        <item x="114"/>
        <item x="9"/>
        <item x="116"/>
        <item x="117"/>
        <item x="118"/>
        <item x="119"/>
        <item x="120"/>
        <item x="121"/>
        <item x="122"/>
        <item x="124"/>
        <item x="123"/>
        <item x="126"/>
        <item x="125"/>
        <item x="127"/>
        <item x="128"/>
        <item x="129"/>
        <item x="20"/>
        <item x="5"/>
        <item x="16"/>
        <item x="22"/>
        <item x="21"/>
        <item x="78"/>
        <item x="25"/>
        <item x="10"/>
        <item x="55"/>
        <item x="6"/>
        <item x="44"/>
        <item x="54"/>
        <item x="35"/>
        <item x="58"/>
        <item x="26"/>
        <item x="12"/>
        <item x="11"/>
        <item x="27"/>
        <item x="36"/>
        <item x="23"/>
        <item x="17"/>
        <item x="24"/>
        <item x="15"/>
        <item x="28"/>
        <item x="19"/>
        <item x="34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axis="axisCol" showAll="0">
      <items count="6">
        <item x="2"/>
        <item x="4"/>
        <item x="3"/>
        <item x="0"/>
        <item x="1"/>
        <item t="default"/>
      </items>
    </pivotField>
    <pivotField showAll="0"/>
    <pivotField dataField="1" showAll="0"/>
  </pivotFields>
  <rowFields count="1">
    <field x="2"/>
  </rowFields>
  <rowItems count="13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 t="grand">
      <x/>
    </i>
  </rowItems>
  <colFields count="1">
    <field x="9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Sum of CO2e Tonnes" fld="1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82CE15-388F-4DA5-B692-A3C3DAC434B6}">
  <dimension ref="A1:P14"/>
  <sheetViews>
    <sheetView showGridLines="0" zoomScale="175" zoomScaleNormal="175" workbookViewId="0">
      <selection activeCell="C21" sqref="C21"/>
    </sheetView>
  </sheetViews>
  <sheetFormatPr defaultRowHeight="15"/>
  <sheetData>
    <row r="1" spans="1:16">
      <c r="A1" s="89" t="s">
        <v>33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</row>
    <row r="2" spans="1:16">
      <c r="A2" s="89"/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</row>
    <row r="4" spans="1:16">
      <c r="A4" t="s">
        <v>34</v>
      </c>
      <c r="D4" t="s">
        <v>35</v>
      </c>
    </row>
    <row r="6" spans="1:16">
      <c r="A6" t="s">
        <v>37</v>
      </c>
    </row>
    <row r="8" spans="1:16">
      <c r="B8" t="s">
        <v>85</v>
      </c>
    </row>
    <row r="10" spans="1:16">
      <c r="B10" t="s">
        <v>36</v>
      </c>
    </row>
    <row r="12" spans="1:16">
      <c r="B12" t="s">
        <v>84</v>
      </c>
    </row>
    <row r="14" spans="1:16">
      <c r="A14" t="s">
        <v>38</v>
      </c>
    </row>
  </sheetData>
  <mergeCells count="1">
    <mergeCell ref="A1:P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0C3F81-8011-4594-BC04-4EB4293DCED5}">
  <dimension ref="B4:N41"/>
  <sheetViews>
    <sheetView showGridLines="0" topLeftCell="A7" workbookViewId="0">
      <selection activeCell="D41" sqref="D41"/>
    </sheetView>
  </sheetViews>
  <sheetFormatPr defaultRowHeight="15"/>
  <cols>
    <col min="2" max="2" width="39.85546875" customWidth="1"/>
  </cols>
  <sheetData>
    <row r="4" spans="2:2">
      <c r="B4" t="s">
        <v>44</v>
      </c>
    </row>
    <row r="34" spans="2:14">
      <c r="B34" t="s">
        <v>45</v>
      </c>
    </row>
    <row r="35" spans="2:14">
      <c r="B35" t="s">
        <v>46</v>
      </c>
    </row>
    <row r="36" spans="2:14">
      <c r="B36" t="s">
        <v>47</v>
      </c>
    </row>
    <row r="38" spans="2:14">
      <c r="B38" s="9" t="s">
        <v>48</v>
      </c>
      <c r="C38" s="10" t="s">
        <v>2</v>
      </c>
      <c r="D38" s="10" t="s">
        <v>3</v>
      </c>
      <c r="E38" s="10" t="s">
        <v>4</v>
      </c>
      <c r="F38" s="10" t="s">
        <v>5</v>
      </c>
      <c r="G38" s="10" t="s">
        <v>6</v>
      </c>
      <c r="H38" s="10" t="s">
        <v>7</v>
      </c>
      <c r="I38" s="10" t="s">
        <v>8</v>
      </c>
      <c r="J38" s="10" t="s">
        <v>9</v>
      </c>
      <c r="K38" s="10" t="s">
        <v>52</v>
      </c>
      <c r="L38" s="10" t="s">
        <v>53</v>
      </c>
      <c r="M38" s="10" t="s">
        <v>12</v>
      </c>
      <c r="N38" s="11" t="s">
        <v>54</v>
      </c>
    </row>
    <row r="39" spans="2:14">
      <c r="B39" s="12" t="s">
        <v>49</v>
      </c>
      <c r="C39" s="13">
        <v>124</v>
      </c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4"/>
    </row>
    <row r="40" spans="2:14">
      <c r="B40" s="12" t="s">
        <v>50</v>
      </c>
      <c r="C40" s="13">
        <v>1</v>
      </c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4"/>
    </row>
    <row r="41" spans="2:14">
      <c r="B41" s="15" t="s">
        <v>51</v>
      </c>
      <c r="C41" s="16">
        <v>38.799999999999997</v>
      </c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7"/>
    </row>
  </sheetData>
  <phoneticPr fontId="6" type="noConversion"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96BC2B-87D0-4498-99BF-D71D425F5C03}">
  <dimension ref="A1"/>
  <sheetViews>
    <sheetView showGridLines="0" workbookViewId="0">
      <selection activeCell="P42" sqref="P42"/>
    </sheetView>
  </sheetViews>
  <sheetFormatPr defaultRowHeight="1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7BBC0-E58F-423B-953B-C878E4C7C9BD}">
  <dimension ref="A1:Y24"/>
  <sheetViews>
    <sheetView showGridLines="0" workbookViewId="0">
      <selection activeCell="AB10" sqref="AB10"/>
    </sheetView>
  </sheetViews>
  <sheetFormatPr defaultRowHeight="15"/>
  <sheetData>
    <row r="1" spans="1:25">
      <c r="A1" s="98" t="s">
        <v>58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</row>
    <row r="2" spans="1:25">
      <c r="A2" s="98"/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</row>
    <row r="3" spans="1:25">
      <c r="A3" s="98"/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</row>
    <row r="24" spans="7:7">
      <c r="G24" s="75"/>
    </row>
  </sheetData>
  <mergeCells count="1">
    <mergeCell ref="A1:Y3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299290-152F-48B3-B724-E4BA06C0B558}">
  <dimension ref="B1:AG18"/>
  <sheetViews>
    <sheetView showGridLines="0" tabSelected="1" workbookViewId="0">
      <selection activeCell="F4" sqref="F4:F6"/>
    </sheetView>
  </sheetViews>
  <sheetFormatPr defaultRowHeight="15"/>
  <cols>
    <col min="1" max="1" width="3.5703125" customWidth="1"/>
    <col min="6" max="33" width="10.7109375" customWidth="1"/>
  </cols>
  <sheetData>
    <row r="1" spans="2:33" ht="30" customHeight="1">
      <c r="B1" s="117" t="s">
        <v>136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</row>
    <row r="2" spans="2:33" ht="5.25" customHeight="1"/>
    <row r="3" spans="2:33">
      <c r="F3" s="99" t="s">
        <v>100</v>
      </c>
      <c r="G3" s="100" t="s">
        <v>106</v>
      </c>
      <c r="H3" s="100" t="s">
        <v>107</v>
      </c>
      <c r="I3" s="100" t="s">
        <v>108</v>
      </c>
      <c r="J3" s="100" t="s">
        <v>109</v>
      </c>
      <c r="K3" s="100" t="s">
        <v>110</v>
      </c>
      <c r="L3" s="100" t="s">
        <v>111</v>
      </c>
      <c r="M3" s="100" t="s">
        <v>112</v>
      </c>
      <c r="N3" s="100" t="s">
        <v>113</v>
      </c>
      <c r="O3" s="100" t="s">
        <v>114</v>
      </c>
      <c r="P3" s="100" t="s">
        <v>115</v>
      </c>
      <c r="Q3" s="100" t="s">
        <v>116</v>
      </c>
      <c r="R3" s="100" t="s">
        <v>117</v>
      </c>
      <c r="S3" s="100" t="s">
        <v>118</v>
      </c>
      <c r="T3" s="100" t="s">
        <v>119</v>
      </c>
      <c r="U3" s="100" t="s">
        <v>120</v>
      </c>
      <c r="V3" s="100" t="s">
        <v>121</v>
      </c>
      <c r="W3" s="100" t="s">
        <v>122</v>
      </c>
      <c r="X3" s="100" t="s">
        <v>123</v>
      </c>
      <c r="Y3" s="100" t="s">
        <v>124</v>
      </c>
      <c r="Z3" s="100" t="s">
        <v>125</v>
      </c>
      <c r="AA3" s="100" t="s">
        <v>126</v>
      </c>
      <c r="AB3" s="100" t="s">
        <v>127</v>
      </c>
      <c r="AC3" s="100" t="s">
        <v>128</v>
      </c>
      <c r="AD3" s="100" t="s">
        <v>129</v>
      </c>
      <c r="AE3" s="100" t="s">
        <v>130</v>
      </c>
      <c r="AF3" s="100" t="s">
        <v>131</v>
      </c>
      <c r="AG3" s="101" t="s">
        <v>132</v>
      </c>
    </row>
    <row r="4" spans="2:33">
      <c r="B4" s="115" t="s">
        <v>96</v>
      </c>
      <c r="C4" s="104" t="s">
        <v>99</v>
      </c>
      <c r="D4" s="105"/>
      <c r="E4" s="106"/>
      <c r="F4" s="113">
        <v>26.4</v>
      </c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4"/>
    </row>
    <row r="5" spans="2:33">
      <c r="B5" s="115"/>
      <c r="C5" s="104" t="s">
        <v>101</v>
      </c>
      <c r="D5" s="105"/>
      <c r="E5" s="106"/>
      <c r="F5" s="113">
        <v>3.32</v>
      </c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4"/>
    </row>
    <row r="6" spans="2:33">
      <c r="B6" s="115"/>
      <c r="C6" s="104" t="s">
        <v>134</v>
      </c>
      <c r="D6" s="105"/>
      <c r="E6" s="106"/>
      <c r="F6" s="113">
        <v>0</v>
      </c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4"/>
    </row>
    <row r="7" spans="2:33">
      <c r="B7" s="115" t="s">
        <v>97</v>
      </c>
      <c r="C7" s="104" t="s">
        <v>24840</v>
      </c>
      <c r="D7" s="105"/>
      <c r="E7" s="106"/>
      <c r="F7" s="113">
        <v>113.9</v>
      </c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4"/>
    </row>
    <row r="8" spans="2:33">
      <c r="B8" s="115"/>
      <c r="C8" s="104" t="s">
        <v>24847</v>
      </c>
      <c r="D8" s="105"/>
      <c r="E8" s="106"/>
      <c r="F8" s="113">
        <v>372.05</v>
      </c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4"/>
    </row>
    <row r="9" spans="2:33">
      <c r="B9" s="115" t="s">
        <v>98</v>
      </c>
      <c r="C9" s="104" t="s">
        <v>102</v>
      </c>
      <c r="D9" s="105"/>
      <c r="E9" s="106"/>
      <c r="F9" s="113">
        <v>39.76</v>
      </c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4"/>
    </row>
    <row r="10" spans="2:33">
      <c r="B10" s="115"/>
      <c r="C10" s="104" t="s">
        <v>103</v>
      </c>
      <c r="D10" s="105"/>
      <c r="E10" s="106"/>
      <c r="F10" s="113">
        <v>-76.989999999999995</v>
      </c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4"/>
    </row>
    <row r="11" spans="2:33">
      <c r="B11" s="115"/>
      <c r="C11" s="104" t="s">
        <v>104</v>
      </c>
      <c r="D11" s="105"/>
      <c r="E11" s="106"/>
      <c r="F11" s="113">
        <v>2925.73</v>
      </c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4"/>
    </row>
    <row r="12" spans="2:33">
      <c r="B12" s="115"/>
      <c r="C12" s="104" t="s">
        <v>24656</v>
      </c>
      <c r="D12" s="105"/>
      <c r="E12" s="106"/>
      <c r="F12" s="113">
        <v>509.21</v>
      </c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4"/>
    </row>
    <row r="13" spans="2:33">
      <c r="B13" s="115"/>
      <c r="C13" s="104" t="s">
        <v>105</v>
      </c>
      <c r="D13" s="105"/>
      <c r="E13" s="106"/>
      <c r="F13" s="113">
        <v>459.94</v>
      </c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4"/>
    </row>
    <row r="14" spans="2:33">
      <c r="B14" s="115"/>
      <c r="C14" s="107" t="s">
        <v>135</v>
      </c>
      <c r="D14" s="108"/>
      <c r="E14" s="109"/>
      <c r="F14" s="113">
        <v>583.91</v>
      </c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4"/>
    </row>
    <row r="15" spans="2:33">
      <c r="B15" s="116"/>
      <c r="C15" s="107"/>
      <c r="D15" s="108"/>
      <c r="E15" s="109"/>
      <c r="F15" s="1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4"/>
    </row>
    <row r="16" spans="2:33">
      <c r="C16" s="103"/>
      <c r="F16" s="102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4"/>
    </row>
    <row r="17" spans="5:33">
      <c r="E17" s="111" t="s">
        <v>133</v>
      </c>
      <c r="F17" s="113">
        <f>SUM(F3:F15)</f>
        <v>4957.2299999999996</v>
      </c>
      <c r="G17" s="36">
        <f>F18-(F18*0.04)</f>
        <v>4758.9407999999994</v>
      </c>
      <c r="H17" s="36">
        <f>G17-($F$18*0.038)</f>
        <v>4570.5660599999992</v>
      </c>
      <c r="I17" s="36">
        <f>H17-($F$18*0.038)</f>
        <v>4382.191319999999</v>
      </c>
      <c r="J17" s="36">
        <f>I17-($F$18*0.038)</f>
        <v>4193.8165799999988</v>
      </c>
      <c r="K17" s="36">
        <f>J17-($F$18*0.038)</f>
        <v>4005.4418399999986</v>
      </c>
      <c r="L17" s="36">
        <f>K17-($F$18*0.038)</f>
        <v>3817.0670999999984</v>
      </c>
      <c r="M17" s="36">
        <f>L17-($F$18*0.038)</f>
        <v>3628.6923599999982</v>
      </c>
      <c r="N17" s="36">
        <f>M17-($F$18*0.038)</f>
        <v>3440.317619999998</v>
      </c>
      <c r="O17" s="36">
        <f>N17-($F$18*0.038)</f>
        <v>3251.9428799999978</v>
      </c>
      <c r="P17" s="36">
        <f>O17-($F$18*0.038)</f>
        <v>3063.5681399999976</v>
      </c>
      <c r="Q17" s="36">
        <f>P17-($F$18*0.038)</f>
        <v>2875.1933999999974</v>
      </c>
      <c r="R17" s="36">
        <f>Q17-($F$18*0.038)</f>
        <v>2686.8186599999972</v>
      </c>
      <c r="S17" s="36">
        <f>R17-($F$18*0.038)</f>
        <v>2498.443919999997</v>
      </c>
      <c r="T17" s="36">
        <f>S17-($F$18*0.038)</f>
        <v>2310.0691799999968</v>
      </c>
      <c r="U17" s="36">
        <f>T17-($F$18*0.038)</f>
        <v>2121.6944399999966</v>
      </c>
      <c r="V17" s="36">
        <f>U17-($F$18*0.038)</f>
        <v>1933.3196999999966</v>
      </c>
      <c r="W17" s="36">
        <f>V17-($F$18*0.038)</f>
        <v>1744.9449599999966</v>
      </c>
      <c r="X17" s="36">
        <f>W17-($F$18*0.038)</f>
        <v>1556.5702199999967</v>
      </c>
      <c r="Y17" s="36">
        <f>X17-($F$18*0.038)</f>
        <v>1368.1954799999967</v>
      </c>
      <c r="Z17" s="36">
        <f>Y17-($F$18*0.038)</f>
        <v>1179.8207399999967</v>
      </c>
      <c r="AA17" s="36">
        <f>Z17-($F$18*0.038)</f>
        <v>991.44599999999673</v>
      </c>
      <c r="AB17" s="36">
        <f>AA17-($F$18*0.038)</f>
        <v>803.07125999999676</v>
      </c>
      <c r="AC17" s="36">
        <f>AB17-($F$18*0.038)</f>
        <v>614.69651999999678</v>
      </c>
      <c r="AD17" s="36">
        <f>AC17-($F$18*0.038)</f>
        <v>426.32177999999681</v>
      </c>
      <c r="AE17" s="36">
        <f>AD17-($F$18*0.038)</f>
        <v>237.94703999999683</v>
      </c>
      <c r="AF17" s="36">
        <f>AE17-($F$18*0.038)</f>
        <v>49.572299999996858</v>
      </c>
      <c r="AG17" s="35">
        <v>0</v>
      </c>
    </row>
    <row r="18" spans="5:33">
      <c r="E18" s="112" t="s">
        <v>30</v>
      </c>
      <c r="F18" s="114">
        <f>SUM(F4:F16)</f>
        <v>4957.2299999999996</v>
      </c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38"/>
    </row>
  </sheetData>
  <mergeCells count="16">
    <mergeCell ref="B4:B6"/>
    <mergeCell ref="B7:B8"/>
    <mergeCell ref="B9:B15"/>
    <mergeCell ref="B1:AG1"/>
    <mergeCell ref="C12:E12"/>
    <mergeCell ref="C14:E14"/>
    <mergeCell ref="C9:E9"/>
    <mergeCell ref="C10:E10"/>
    <mergeCell ref="C11:E11"/>
    <mergeCell ref="C13:E13"/>
    <mergeCell ref="C6:E6"/>
    <mergeCell ref="C15:E15"/>
    <mergeCell ref="C8:E8"/>
    <mergeCell ref="C4:E4"/>
    <mergeCell ref="C5:E5"/>
    <mergeCell ref="C7:E7"/>
  </mergeCells>
  <phoneticPr fontId="6" type="noConversion"/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5FAD6-1B53-4041-A1C6-78C813AD4F50}">
  <dimension ref="B2:V34"/>
  <sheetViews>
    <sheetView showGridLines="0" workbookViewId="0">
      <selection activeCell="D35" sqref="D35"/>
    </sheetView>
  </sheetViews>
  <sheetFormatPr defaultRowHeight="15"/>
  <cols>
    <col min="1" max="1" width="9.140625" customWidth="1"/>
    <col min="2" max="2" width="37.42578125" customWidth="1"/>
    <col min="3" max="3" width="13.140625" customWidth="1"/>
    <col min="20" max="20" width="11.7109375" customWidth="1"/>
  </cols>
  <sheetData>
    <row r="2" spans="2:20" ht="15.75">
      <c r="B2" s="29" t="s">
        <v>32</v>
      </c>
      <c r="E2" s="92">
        <v>2022</v>
      </c>
      <c r="F2" s="92"/>
      <c r="G2" s="92"/>
      <c r="H2" s="92">
        <v>2023</v>
      </c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</row>
    <row r="3" spans="2:20">
      <c r="B3" s="18" t="s">
        <v>0</v>
      </c>
      <c r="C3" s="19" t="s">
        <v>1</v>
      </c>
      <c r="D3" s="19"/>
      <c r="E3" s="19" t="s">
        <v>2</v>
      </c>
      <c r="F3" s="19" t="s">
        <v>3</v>
      </c>
      <c r="G3" s="19" t="s">
        <v>4</v>
      </c>
      <c r="H3" s="19" t="s">
        <v>5</v>
      </c>
      <c r="I3" s="19" t="s">
        <v>6</v>
      </c>
      <c r="J3" s="19" t="s">
        <v>7</v>
      </c>
      <c r="K3" s="19" t="s">
        <v>8</v>
      </c>
      <c r="L3" s="19" t="s">
        <v>9</v>
      </c>
      <c r="M3" s="19" t="s">
        <v>10</v>
      </c>
      <c r="N3" s="19" t="s">
        <v>11</v>
      </c>
      <c r="O3" s="19" t="s">
        <v>12</v>
      </c>
      <c r="P3" s="19" t="s">
        <v>13</v>
      </c>
      <c r="Q3" s="19" t="s">
        <v>2</v>
      </c>
      <c r="R3" s="19" t="s">
        <v>3</v>
      </c>
      <c r="S3" s="19" t="s">
        <v>4</v>
      </c>
      <c r="T3" s="20" t="s">
        <v>30</v>
      </c>
    </row>
    <row r="4" spans="2:20">
      <c r="B4" s="21" t="s">
        <v>16</v>
      </c>
      <c r="C4" s="90" t="s">
        <v>14</v>
      </c>
      <c r="D4" s="22" t="s">
        <v>15</v>
      </c>
      <c r="E4" s="2">
        <v>46205</v>
      </c>
      <c r="F4" s="2">
        <v>46240</v>
      </c>
      <c r="G4" s="2">
        <v>46268</v>
      </c>
      <c r="H4" s="2">
        <v>46418</v>
      </c>
      <c r="I4" s="2">
        <f>J4-1000</f>
        <v>46937</v>
      </c>
      <c r="J4" s="2">
        <v>47937</v>
      </c>
      <c r="K4" s="2">
        <v>49063</v>
      </c>
      <c r="L4" s="2">
        <v>50500</v>
      </c>
      <c r="M4" s="2">
        <v>51342</v>
      </c>
      <c r="N4" s="2">
        <v>51646</v>
      </c>
      <c r="O4" s="2">
        <v>51775</v>
      </c>
      <c r="P4" s="2">
        <v>51844</v>
      </c>
      <c r="Q4" s="2">
        <v>52333</v>
      </c>
      <c r="R4" s="2">
        <v>53565</v>
      </c>
      <c r="S4" s="2"/>
      <c r="T4" s="8"/>
    </row>
    <row r="5" spans="2:20">
      <c r="B5" s="21" t="s">
        <v>17</v>
      </c>
      <c r="C5" s="90"/>
      <c r="D5" s="22" t="s">
        <v>15</v>
      </c>
      <c r="E5" s="2">
        <v>64038</v>
      </c>
      <c r="F5" s="2">
        <v>64071</v>
      </c>
      <c r="G5" s="2">
        <v>64106</v>
      </c>
      <c r="H5" s="2">
        <v>64228</v>
      </c>
      <c r="I5" s="2">
        <f>J5-1500</f>
        <v>64681</v>
      </c>
      <c r="J5" s="2">
        <v>66181</v>
      </c>
      <c r="K5" s="2">
        <v>67896</v>
      </c>
      <c r="L5" s="2">
        <v>68921</v>
      </c>
      <c r="M5" s="2">
        <v>69783</v>
      </c>
      <c r="N5" s="2">
        <v>70174</v>
      </c>
      <c r="O5" s="2">
        <v>70307</v>
      </c>
      <c r="P5" s="2">
        <v>70382</v>
      </c>
      <c r="Q5" s="2">
        <v>70907</v>
      </c>
      <c r="R5" s="2">
        <v>72360</v>
      </c>
      <c r="S5" s="2"/>
      <c r="T5" s="8">
        <f>SUM(E5:P5)</f>
        <v>804768</v>
      </c>
    </row>
    <row r="6" spans="2:20">
      <c r="B6" s="21" t="s">
        <v>18</v>
      </c>
      <c r="C6" s="90"/>
      <c r="D6" s="22" t="s">
        <v>15</v>
      </c>
      <c r="E6" s="2">
        <v>47745</v>
      </c>
      <c r="F6" s="2">
        <v>47748</v>
      </c>
      <c r="G6" s="2">
        <v>47848</v>
      </c>
      <c r="H6" s="2">
        <v>47958</v>
      </c>
      <c r="I6" s="2">
        <f>J6-100</f>
        <v>48065</v>
      </c>
      <c r="J6" s="2">
        <v>48165</v>
      </c>
      <c r="K6" s="2">
        <v>49896</v>
      </c>
      <c r="L6" s="2">
        <v>51373</v>
      </c>
      <c r="M6" s="2">
        <v>52942</v>
      </c>
      <c r="N6" s="2">
        <v>53203</v>
      </c>
      <c r="O6" s="2">
        <v>53344</v>
      </c>
      <c r="P6" s="2">
        <v>53348</v>
      </c>
      <c r="Q6" s="2">
        <v>53747</v>
      </c>
      <c r="R6" s="2">
        <v>54412</v>
      </c>
      <c r="S6" s="2"/>
      <c r="T6" s="8">
        <f t="shared" ref="T6:T10" si="0">SUM(E6:P6)</f>
        <v>601635</v>
      </c>
    </row>
    <row r="7" spans="2:20">
      <c r="B7" s="21" t="s">
        <v>41</v>
      </c>
      <c r="C7" s="90"/>
      <c r="D7" s="22" t="s">
        <v>15</v>
      </c>
      <c r="E7" s="2" cm="1">
        <f t="array" ref="E7:E9">E4:E6*0.18293</f>
        <v>8452.2806500000006</v>
      </c>
      <c r="F7" s="2" cm="1">
        <f t="array" ref="F7:F9">F4:F6*0.18293</f>
        <v>8458.6832000000013</v>
      </c>
      <c r="G7" s="2" cm="1">
        <f t="array" ref="G7:G9">G4:G6*0.18293</f>
        <v>8463.8052399999997</v>
      </c>
      <c r="H7" s="2" cm="1">
        <f t="array" ref="H7:H9">H4:H6*0.18293</f>
        <v>8491.2447400000001</v>
      </c>
      <c r="I7" s="2" cm="1">
        <f t="array" ref="I7:I9">I4:I6*0.18293</f>
        <v>8586.18541</v>
      </c>
      <c r="J7" s="2" cm="1">
        <f t="array" ref="J7:J9">J4:J6*0.18293</f>
        <v>8769.1154100000003</v>
      </c>
      <c r="K7" s="2" cm="1">
        <f t="array" ref="K7:K9">K4:K6*0.18293</f>
        <v>8975.0945900000006</v>
      </c>
      <c r="L7" s="2" cm="1">
        <f t="array" ref="L7:L9">L4:L6*0.18293</f>
        <v>9237.9650000000001</v>
      </c>
      <c r="M7" s="2" cm="1">
        <f t="array" ref="M7:M9">M4:M6*0.18293</f>
        <v>9391.9920600000005</v>
      </c>
      <c r="N7" s="2" cm="1">
        <f t="array" ref="N7:N9">N4:N6*0.18293</f>
        <v>9447.6027800000011</v>
      </c>
      <c r="O7" s="2" cm="1">
        <f t="array" ref="O7:O9">O4:O6*0.18293</f>
        <v>9471.20075</v>
      </c>
      <c r="P7" s="2" cm="1">
        <f t="array" ref="P7:P9">P4:P6*0.18293</f>
        <v>9483.8229200000005</v>
      </c>
      <c r="Q7" s="2" cm="1">
        <f t="array" ref="Q7:Q9">Q4:Q6*0.18293</f>
        <v>9573.2756900000004</v>
      </c>
      <c r="R7" s="2" cm="1">
        <f t="array" ref="R7:R9">R4:R6*0.18293</f>
        <v>9798.64545</v>
      </c>
      <c r="S7" s="79"/>
      <c r="T7" s="8">
        <f t="shared" si="0"/>
        <v>107228.99275000002</v>
      </c>
    </row>
    <row r="8" spans="2:20">
      <c r="B8" s="21" t="s">
        <v>42</v>
      </c>
      <c r="C8" s="90"/>
      <c r="D8" s="22" t="s">
        <v>15</v>
      </c>
      <c r="E8" s="2">
        <v>11714.47134</v>
      </c>
      <c r="F8" s="2">
        <v>11720.508030000001</v>
      </c>
      <c r="G8" s="2">
        <v>11726.91058</v>
      </c>
      <c r="H8" s="2">
        <v>11749.22804</v>
      </c>
      <c r="I8" s="2">
        <v>11832.09533</v>
      </c>
      <c r="J8" s="2">
        <v>12106.490330000001</v>
      </c>
      <c r="K8" s="2">
        <v>12420.21528</v>
      </c>
      <c r="L8" s="2">
        <v>12607.71853</v>
      </c>
      <c r="M8" s="2">
        <v>12765.404190000001</v>
      </c>
      <c r="N8" s="2">
        <v>12836.929820000001</v>
      </c>
      <c r="O8" s="2">
        <v>12861.25951</v>
      </c>
      <c r="P8" s="2">
        <v>12874.97926</v>
      </c>
      <c r="Q8" s="79">
        <v>12971.017510000001</v>
      </c>
      <c r="R8" s="79">
        <v>13236.8148</v>
      </c>
      <c r="S8" s="79"/>
      <c r="T8" s="8">
        <f t="shared" si="0"/>
        <v>147216.21023999999</v>
      </c>
    </row>
    <row r="9" spans="2:20">
      <c r="B9" s="21" t="s">
        <v>43</v>
      </c>
      <c r="C9" s="90"/>
      <c r="D9" s="22" t="s">
        <v>15</v>
      </c>
      <c r="E9" s="2">
        <v>8733.9928500000005</v>
      </c>
      <c r="F9" s="2">
        <v>8734.5416400000013</v>
      </c>
      <c r="G9" s="2">
        <v>8752.8346400000009</v>
      </c>
      <c r="H9" s="2">
        <v>8772.95694</v>
      </c>
      <c r="I9" s="2">
        <v>8792.5304500000002</v>
      </c>
      <c r="J9" s="2">
        <v>8810.8234499999999</v>
      </c>
      <c r="K9" s="2">
        <v>9127.4752800000006</v>
      </c>
      <c r="L9" s="2">
        <v>9397.6628899999996</v>
      </c>
      <c r="M9" s="2">
        <v>9684.6800600000006</v>
      </c>
      <c r="N9" s="2">
        <v>9732.4247900000009</v>
      </c>
      <c r="O9" s="2">
        <v>9758.217920000001</v>
      </c>
      <c r="P9" s="2">
        <v>9758.9496400000007</v>
      </c>
      <c r="Q9" s="79">
        <v>9831.9387100000004</v>
      </c>
      <c r="R9" s="79">
        <v>9953.5871600000009</v>
      </c>
      <c r="S9" s="79"/>
      <c r="T9" s="8">
        <f t="shared" si="0"/>
        <v>110057.09054999999</v>
      </c>
    </row>
    <row r="10" spans="2:20">
      <c r="B10" s="21" t="s">
        <v>19</v>
      </c>
      <c r="C10" s="90"/>
      <c r="D10" s="22" t="s">
        <v>15</v>
      </c>
      <c r="E10" s="3">
        <f>SUM(E4:E6)</f>
        <v>157988</v>
      </c>
      <c r="F10" s="3">
        <f t="shared" ref="F10:R10" si="1">SUM(F4:F6)</f>
        <v>158059</v>
      </c>
      <c r="G10" s="3">
        <f t="shared" si="1"/>
        <v>158222</v>
      </c>
      <c r="H10" s="3">
        <f t="shared" si="1"/>
        <v>158604</v>
      </c>
      <c r="I10" s="3">
        <f t="shared" si="1"/>
        <v>159683</v>
      </c>
      <c r="J10" s="3">
        <f t="shared" si="1"/>
        <v>162283</v>
      </c>
      <c r="K10" s="3">
        <f t="shared" si="1"/>
        <v>166855</v>
      </c>
      <c r="L10" s="3">
        <f t="shared" si="1"/>
        <v>170794</v>
      </c>
      <c r="M10" s="3">
        <f t="shared" si="1"/>
        <v>174067</v>
      </c>
      <c r="N10" s="3">
        <f t="shared" si="1"/>
        <v>175023</v>
      </c>
      <c r="O10" s="3">
        <f t="shared" si="1"/>
        <v>175426</v>
      </c>
      <c r="P10" s="3">
        <f t="shared" si="1"/>
        <v>175574</v>
      </c>
      <c r="Q10" s="3">
        <f t="shared" si="1"/>
        <v>176987</v>
      </c>
      <c r="R10" s="3">
        <f t="shared" si="1"/>
        <v>180337</v>
      </c>
      <c r="S10" s="80"/>
      <c r="T10" s="8">
        <f t="shared" si="0"/>
        <v>1992578</v>
      </c>
    </row>
    <row r="11" spans="2:20">
      <c r="B11" s="23" t="s">
        <v>40</v>
      </c>
      <c r="C11" s="91"/>
      <c r="D11" s="24" t="s">
        <v>15</v>
      </c>
      <c r="E11" s="4">
        <f>SUM(E7:E9)</f>
        <v>28900.744839999999</v>
      </c>
      <c r="F11" s="4">
        <f t="shared" ref="F11:R11" si="2">SUM(F7:F9)</f>
        <v>28913.732870000007</v>
      </c>
      <c r="G11" s="4">
        <f t="shared" si="2"/>
        <v>28943.550459999999</v>
      </c>
      <c r="H11" s="4">
        <f t="shared" si="2"/>
        <v>29013.42972</v>
      </c>
      <c r="I11" s="4">
        <f t="shared" si="2"/>
        <v>29210.81119</v>
      </c>
      <c r="J11" s="4">
        <f t="shared" si="2"/>
        <v>29686.429189999999</v>
      </c>
      <c r="K11" s="4">
        <f t="shared" si="2"/>
        <v>30522.785150000003</v>
      </c>
      <c r="L11" s="4">
        <f t="shared" si="2"/>
        <v>31243.346420000002</v>
      </c>
      <c r="M11" s="4">
        <f t="shared" si="2"/>
        <v>31842.076310000004</v>
      </c>
      <c r="N11" s="4">
        <f t="shared" si="2"/>
        <v>32016.957390000003</v>
      </c>
      <c r="O11" s="4">
        <f t="shared" si="2"/>
        <v>32090.678180000003</v>
      </c>
      <c r="P11" s="4">
        <f t="shared" si="2"/>
        <v>32117.751819999998</v>
      </c>
      <c r="Q11" s="4">
        <f t="shared" si="2"/>
        <v>32376.231910000002</v>
      </c>
      <c r="R11" s="4">
        <f t="shared" si="2"/>
        <v>32989.047409999999</v>
      </c>
      <c r="S11" s="81"/>
      <c r="T11" s="87">
        <f>SUM(E11:S11)</f>
        <v>429867.57286000007</v>
      </c>
    </row>
    <row r="13" spans="2:20" ht="15.75">
      <c r="B13" s="29" t="s">
        <v>31</v>
      </c>
    </row>
    <row r="14" spans="2:20">
      <c r="B14" s="18" t="s">
        <v>0</v>
      </c>
      <c r="C14" s="19" t="s">
        <v>1</v>
      </c>
      <c r="D14" s="19"/>
      <c r="E14" s="19" t="s">
        <v>2</v>
      </c>
      <c r="F14" s="19" t="s">
        <v>3</v>
      </c>
      <c r="G14" s="19" t="s">
        <v>4</v>
      </c>
      <c r="H14" s="19" t="s">
        <v>5</v>
      </c>
      <c r="I14" s="19" t="s">
        <v>6</v>
      </c>
      <c r="J14" s="19" t="s">
        <v>7</v>
      </c>
      <c r="K14" s="19" t="s">
        <v>8</v>
      </c>
      <c r="L14" s="19" t="s">
        <v>9</v>
      </c>
      <c r="M14" s="19" t="s">
        <v>10</v>
      </c>
      <c r="N14" s="19" t="s">
        <v>11</v>
      </c>
      <c r="O14" s="19" t="s">
        <v>12</v>
      </c>
      <c r="P14" s="19" t="s">
        <v>13</v>
      </c>
      <c r="Q14" s="19" t="s">
        <v>2</v>
      </c>
      <c r="R14" s="19" t="s">
        <v>3</v>
      </c>
      <c r="S14" s="19" t="s">
        <v>4</v>
      </c>
      <c r="T14" s="20" t="s">
        <v>30</v>
      </c>
    </row>
    <row r="15" spans="2:20" ht="15.75">
      <c r="B15" s="25" t="s">
        <v>20</v>
      </c>
      <c r="C15" s="26" t="s">
        <v>21</v>
      </c>
      <c r="D15" s="22" t="s">
        <v>15</v>
      </c>
      <c r="E15" s="5">
        <v>20800</v>
      </c>
      <c r="F15" s="5">
        <v>23140</v>
      </c>
      <c r="G15" s="5">
        <v>20340</v>
      </c>
      <c r="H15" s="5">
        <v>28140</v>
      </c>
      <c r="I15" s="5">
        <v>10580</v>
      </c>
      <c r="J15" s="5">
        <v>33460</v>
      </c>
      <c r="K15" s="5">
        <f>K19*0.57</f>
        <v>19972.8</v>
      </c>
      <c r="L15" s="5">
        <f t="shared" ref="L15:M15" si="3">L19*0.57</f>
        <v>22611.899999999998</v>
      </c>
      <c r="M15" s="5">
        <f t="shared" si="3"/>
        <v>16007.88</v>
      </c>
      <c r="N15" s="5">
        <v>15920</v>
      </c>
      <c r="O15" s="5">
        <v>17450</v>
      </c>
      <c r="P15" s="5">
        <v>22520</v>
      </c>
      <c r="Q15" s="5">
        <v>18990</v>
      </c>
      <c r="R15" s="5">
        <v>19120</v>
      </c>
      <c r="S15" s="82"/>
      <c r="T15" s="8">
        <f>SUM(E15:P15)</f>
        <v>250942.58</v>
      </c>
    </row>
    <row r="16" spans="2:20" ht="15.75">
      <c r="B16" s="25" t="s">
        <v>22</v>
      </c>
      <c r="C16" s="26" t="s">
        <v>23</v>
      </c>
      <c r="D16" s="22" t="s">
        <v>15</v>
      </c>
      <c r="E16" s="5">
        <v>4511</v>
      </c>
      <c r="F16" s="5">
        <v>7963</v>
      </c>
      <c r="G16" s="5">
        <v>8462</v>
      </c>
      <c r="H16" s="5">
        <v>8649</v>
      </c>
      <c r="I16" s="5">
        <v>10103</v>
      </c>
      <c r="J16" s="5">
        <v>10642</v>
      </c>
      <c r="K16" s="5">
        <f>K19*0.18</f>
        <v>6307.2</v>
      </c>
      <c r="L16" s="5">
        <f t="shared" ref="L16:M16" si="4">L19*0.18</f>
        <v>7140.5999999999995</v>
      </c>
      <c r="M16" s="5">
        <f t="shared" si="4"/>
        <v>5055.12</v>
      </c>
      <c r="N16" s="5">
        <v>8439</v>
      </c>
      <c r="O16" s="5">
        <v>4879</v>
      </c>
      <c r="P16" s="5">
        <v>6668</v>
      </c>
      <c r="Q16" s="5">
        <v>7646</v>
      </c>
      <c r="R16" s="5">
        <v>11213</v>
      </c>
      <c r="S16" s="82"/>
      <c r="T16" s="8">
        <f t="shared" ref="T16:T19" si="5">SUM(E16:P16)</f>
        <v>88818.92</v>
      </c>
    </row>
    <row r="17" spans="2:22" ht="15.75">
      <c r="B17" s="25" t="s">
        <v>24</v>
      </c>
      <c r="C17" s="26" t="s">
        <v>25</v>
      </c>
      <c r="D17" s="22" t="s">
        <v>15</v>
      </c>
      <c r="E17" s="5">
        <v>10557</v>
      </c>
      <c r="F17" s="5">
        <v>11657</v>
      </c>
      <c r="G17" s="5">
        <v>12562</v>
      </c>
      <c r="H17" s="5">
        <v>12200</v>
      </c>
      <c r="I17" s="5">
        <v>12984</v>
      </c>
      <c r="J17" s="5">
        <v>10762</v>
      </c>
      <c r="K17" s="5">
        <f>K19*0.18</f>
        <v>6307.2</v>
      </c>
      <c r="L17" s="5">
        <f t="shared" ref="L17:M17" si="6">L19*0.18</f>
        <v>7140.5999999999995</v>
      </c>
      <c r="M17" s="5">
        <f t="shared" si="6"/>
        <v>5055.12</v>
      </c>
      <c r="N17" s="5">
        <v>13217</v>
      </c>
      <c r="O17" s="5">
        <v>10517</v>
      </c>
      <c r="P17" s="5">
        <v>12818</v>
      </c>
      <c r="Q17" s="5">
        <v>12544</v>
      </c>
      <c r="R17" s="5">
        <v>16029</v>
      </c>
      <c r="S17" s="82"/>
      <c r="T17" s="8">
        <f t="shared" si="5"/>
        <v>125776.92</v>
      </c>
    </row>
    <row r="18" spans="2:22" ht="15.75">
      <c r="B18" s="25" t="s">
        <v>26</v>
      </c>
      <c r="C18" s="26" t="s">
        <v>27</v>
      </c>
      <c r="D18" s="22" t="s">
        <v>15</v>
      </c>
      <c r="E18" s="5">
        <v>2878</v>
      </c>
      <c r="F18" s="5">
        <v>1433</v>
      </c>
      <c r="G18" s="5">
        <v>1473</v>
      </c>
      <c r="H18" s="5">
        <v>3274</v>
      </c>
      <c r="I18" s="5">
        <v>1953</v>
      </c>
      <c r="J18" s="5">
        <v>3489</v>
      </c>
      <c r="K18" s="5">
        <f>K19*0.05</f>
        <v>1752</v>
      </c>
      <c r="L18" s="5">
        <f t="shared" ref="L18:M18" si="7">L19*0.05</f>
        <v>1983.5</v>
      </c>
      <c r="M18" s="5">
        <f t="shared" si="7"/>
        <v>1404.2</v>
      </c>
      <c r="N18" s="5">
        <v>4955</v>
      </c>
      <c r="O18" s="5">
        <v>831</v>
      </c>
      <c r="P18" s="5">
        <v>2346</v>
      </c>
      <c r="Q18" s="5">
        <v>2258</v>
      </c>
      <c r="R18" s="5">
        <v>2871</v>
      </c>
      <c r="S18" s="82"/>
      <c r="T18" s="8">
        <f t="shared" si="5"/>
        <v>27771.7</v>
      </c>
    </row>
    <row r="19" spans="2:22" ht="15.75">
      <c r="B19" s="25" t="s">
        <v>28</v>
      </c>
      <c r="C19" s="26" t="s">
        <v>29</v>
      </c>
      <c r="D19" s="22" t="s">
        <v>15</v>
      </c>
      <c r="E19" s="5">
        <v>38746</v>
      </c>
      <c r="F19" s="5">
        <v>44193</v>
      </c>
      <c r="G19" s="5">
        <v>42837</v>
      </c>
      <c r="H19" s="5">
        <v>52263</v>
      </c>
      <c r="I19" s="5">
        <f>SUM(I15:I18)</f>
        <v>35620</v>
      </c>
      <c r="J19" s="5">
        <f>SUM(J15:J18)</f>
        <v>58353</v>
      </c>
      <c r="K19" s="5">
        <v>35040</v>
      </c>
      <c r="L19" s="1">
        <v>39670</v>
      </c>
      <c r="M19" s="1">
        <v>28084</v>
      </c>
      <c r="N19" s="1">
        <f>N15+N16+N17+N18</f>
        <v>42531</v>
      </c>
      <c r="O19" s="1">
        <f>O15+O16+O17+O18</f>
        <v>33677</v>
      </c>
      <c r="P19" s="5">
        <v>44352</v>
      </c>
      <c r="Q19" s="5">
        <f>SUM(Q15:Q18)</f>
        <v>41438</v>
      </c>
      <c r="R19" s="5">
        <v>49233</v>
      </c>
      <c r="S19" s="83"/>
      <c r="T19" s="8">
        <f t="shared" si="5"/>
        <v>495366</v>
      </c>
    </row>
    <row r="20" spans="2:22" ht="15.75">
      <c r="B20" s="27" t="s">
        <v>39</v>
      </c>
      <c r="C20" s="28" t="s">
        <v>29</v>
      </c>
      <c r="D20" s="24" t="s">
        <v>15</v>
      </c>
      <c r="E20" s="6">
        <f>E19*0.22499</f>
        <v>8717.4625400000004</v>
      </c>
      <c r="F20" s="6">
        <f t="shared" ref="F20:R20" si="8">F19*0.22499</f>
        <v>9942.9830700000002</v>
      </c>
      <c r="G20" s="6">
        <f t="shared" si="8"/>
        <v>9637.8966299999993</v>
      </c>
      <c r="H20" s="6">
        <f t="shared" si="8"/>
        <v>11758.65237</v>
      </c>
      <c r="I20" s="6">
        <f t="shared" si="8"/>
        <v>8014.1437999999998</v>
      </c>
      <c r="J20" s="6">
        <f t="shared" si="8"/>
        <v>13128.841469999999</v>
      </c>
      <c r="K20" s="6">
        <f t="shared" si="8"/>
        <v>7883.6495999999997</v>
      </c>
      <c r="L20" s="6">
        <f t="shared" si="8"/>
        <v>8925.3533000000007</v>
      </c>
      <c r="M20" s="6">
        <f t="shared" si="8"/>
        <v>6318.6191600000002</v>
      </c>
      <c r="N20" s="6">
        <f t="shared" si="8"/>
        <v>9569.0496899999998</v>
      </c>
      <c r="O20" s="6">
        <f t="shared" si="8"/>
        <v>7576.9882299999999</v>
      </c>
      <c r="P20" s="6">
        <f t="shared" si="8"/>
        <v>9978.75648</v>
      </c>
      <c r="Q20" s="6">
        <f t="shared" si="8"/>
        <v>9323.1356199999991</v>
      </c>
      <c r="R20" s="6">
        <f t="shared" si="8"/>
        <v>11076.93267</v>
      </c>
      <c r="S20" s="84"/>
      <c r="T20" s="7">
        <f>SUM(E20:S20)</f>
        <v>131852.46463</v>
      </c>
    </row>
    <row r="22" spans="2:22" ht="15.75">
      <c r="B22" s="29" t="s">
        <v>60</v>
      </c>
    </row>
    <row r="23" spans="2:22">
      <c r="B23" s="30" t="s">
        <v>0</v>
      </c>
      <c r="C23" s="10"/>
      <c r="D23" s="10"/>
      <c r="E23" s="31" t="s">
        <v>2</v>
      </c>
      <c r="F23" s="31" t="s">
        <v>3</v>
      </c>
      <c r="G23" s="31" t="s">
        <v>4</v>
      </c>
      <c r="H23" s="31" t="s">
        <v>5</v>
      </c>
      <c r="I23" s="31" t="s">
        <v>6</v>
      </c>
      <c r="J23" s="31" t="s">
        <v>7</v>
      </c>
      <c r="K23" s="31" t="s">
        <v>8</v>
      </c>
      <c r="L23" s="31" t="s">
        <v>9</v>
      </c>
      <c r="M23" s="31" t="s">
        <v>10</v>
      </c>
      <c r="N23" s="31" t="s">
        <v>11</v>
      </c>
      <c r="O23" s="31" t="s">
        <v>12</v>
      </c>
      <c r="P23" s="31" t="s">
        <v>13</v>
      </c>
      <c r="Q23" s="19" t="s">
        <v>2</v>
      </c>
      <c r="R23" s="19" t="s">
        <v>3</v>
      </c>
      <c r="S23" s="19" t="s">
        <v>4</v>
      </c>
      <c r="T23" s="32" t="s">
        <v>30</v>
      </c>
    </row>
    <row r="24" spans="2:22">
      <c r="B24" s="12" t="s">
        <v>62</v>
      </c>
      <c r="C24" s="33"/>
      <c r="D24" s="33" t="s">
        <v>15</v>
      </c>
      <c r="E24" s="34"/>
      <c r="F24" s="34"/>
      <c r="G24" s="34">
        <f>8*47</f>
        <v>376</v>
      </c>
      <c r="H24" s="34"/>
      <c r="I24" s="34"/>
      <c r="J24" s="34"/>
      <c r="K24" s="34"/>
      <c r="L24" s="34"/>
      <c r="M24" s="34">
        <f>8*47</f>
        <v>376</v>
      </c>
      <c r="N24" s="34"/>
      <c r="O24" s="34"/>
      <c r="P24" s="34"/>
      <c r="Q24" s="85"/>
      <c r="R24" s="85"/>
      <c r="S24" s="85"/>
      <c r="T24" s="35">
        <f>SUM(E24:P24)</f>
        <v>752</v>
      </c>
    </row>
    <row r="25" spans="2:22">
      <c r="B25" s="12" t="s">
        <v>61</v>
      </c>
      <c r="C25" s="33"/>
      <c r="D25" s="33" t="s">
        <v>15</v>
      </c>
      <c r="E25" s="36">
        <f>E2/1000</f>
        <v>2.0219999999999998</v>
      </c>
      <c r="F25" s="36">
        <f>2454+3301</f>
        <v>5755</v>
      </c>
      <c r="G25" s="36">
        <f>664+491</f>
        <v>1155</v>
      </c>
      <c r="H25" s="36">
        <f t="shared" ref="H25:M25" si="9">H2/1000</f>
        <v>2.0230000000000001</v>
      </c>
      <c r="I25" s="36">
        <v>1200</v>
      </c>
      <c r="J25" s="36">
        <v>683</v>
      </c>
      <c r="K25" s="36">
        <v>1667</v>
      </c>
      <c r="L25" s="36">
        <f t="shared" si="9"/>
        <v>0</v>
      </c>
      <c r="M25" s="36">
        <f t="shared" si="9"/>
        <v>0</v>
      </c>
      <c r="N25" s="36">
        <v>1900</v>
      </c>
      <c r="O25" s="36">
        <f>500+236+286+1000</f>
        <v>2022</v>
      </c>
      <c r="P25" s="36">
        <v>600</v>
      </c>
      <c r="Q25" s="86"/>
      <c r="R25" s="86"/>
      <c r="S25" s="86"/>
      <c r="T25" s="35">
        <f>SUM(E25:P25)</f>
        <v>14986.045</v>
      </c>
    </row>
    <row r="27" spans="2:22" ht="15.75">
      <c r="B27" s="29" t="s">
        <v>55</v>
      </c>
    </row>
    <row r="28" spans="2:22">
      <c r="B28" s="30" t="s">
        <v>0</v>
      </c>
      <c r="C28" s="10"/>
      <c r="D28" s="10"/>
      <c r="E28" s="31" t="s">
        <v>2</v>
      </c>
      <c r="F28" s="31" t="s">
        <v>3</v>
      </c>
      <c r="G28" s="31" t="s">
        <v>4</v>
      </c>
      <c r="H28" s="31" t="s">
        <v>5</v>
      </c>
      <c r="I28" s="31" t="s">
        <v>6</v>
      </c>
      <c r="J28" s="31" t="s">
        <v>7</v>
      </c>
      <c r="K28" s="31" t="s">
        <v>8</v>
      </c>
      <c r="L28" s="31" t="s">
        <v>9</v>
      </c>
      <c r="M28" s="31" t="s">
        <v>10</v>
      </c>
      <c r="N28" s="31" t="s">
        <v>11</v>
      </c>
      <c r="O28" s="31" t="s">
        <v>12</v>
      </c>
      <c r="P28" s="31" t="s">
        <v>13</v>
      </c>
      <c r="Q28" s="19" t="s">
        <v>2</v>
      </c>
      <c r="R28" s="19" t="s">
        <v>3</v>
      </c>
      <c r="S28" s="19" t="s">
        <v>4</v>
      </c>
      <c r="T28" s="32" t="s">
        <v>30</v>
      </c>
      <c r="U28" s="45" t="s">
        <v>65</v>
      </c>
    </row>
    <row r="29" spans="2:22">
      <c r="B29" s="12" t="s">
        <v>56</v>
      </c>
      <c r="C29" s="33"/>
      <c r="D29" s="33" t="s">
        <v>15</v>
      </c>
      <c r="E29" s="34">
        <f t="shared" ref="E29:S29" si="10">E20/1000</f>
        <v>8.7174625399999996</v>
      </c>
      <c r="F29" s="34">
        <f t="shared" si="10"/>
        <v>9.9429830700000004</v>
      </c>
      <c r="G29" s="34">
        <f t="shared" si="10"/>
        <v>9.6378966299999984</v>
      </c>
      <c r="H29" s="34">
        <f t="shared" si="10"/>
        <v>11.75865237</v>
      </c>
      <c r="I29" s="34">
        <f t="shared" si="10"/>
        <v>8.0141437999999994</v>
      </c>
      <c r="J29" s="34">
        <f t="shared" si="10"/>
        <v>13.128841469999999</v>
      </c>
      <c r="K29" s="34">
        <f t="shared" si="10"/>
        <v>7.8836496</v>
      </c>
      <c r="L29" s="34">
        <f t="shared" si="10"/>
        <v>8.9253533000000012</v>
      </c>
      <c r="M29" s="34">
        <f t="shared" si="10"/>
        <v>6.3186191599999999</v>
      </c>
      <c r="N29" s="34">
        <f t="shared" si="10"/>
        <v>9.5690496899999999</v>
      </c>
      <c r="O29" s="34">
        <f t="shared" si="10"/>
        <v>7.5769882299999995</v>
      </c>
      <c r="P29" s="34">
        <f t="shared" si="10"/>
        <v>9.9787564799999995</v>
      </c>
      <c r="Q29" s="34">
        <f t="shared" si="10"/>
        <v>9.3231356199999986</v>
      </c>
      <c r="R29" s="34">
        <f t="shared" si="10"/>
        <v>11.07693267</v>
      </c>
      <c r="S29" s="34">
        <f t="shared" si="10"/>
        <v>0</v>
      </c>
      <c r="T29" s="35">
        <f>SUM(E29:P29)</f>
        <v>111.45239633999999</v>
      </c>
      <c r="U29" s="48">
        <f>T29/T34</f>
        <v>0.21345488428991882</v>
      </c>
    </row>
    <row r="30" spans="2:22">
      <c r="B30" s="12" t="s">
        <v>57</v>
      </c>
      <c r="C30" s="33"/>
      <c r="D30" s="33" t="s">
        <v>15</v>
      </c>
      <c r="E30" s="36">
        <f t="shared" ref="E30:S30" si="11">E11/1000</f>
        <v>28.900744839999998</v>
      </c>
      <c r="F30" s="36">
        <f t="shared" si="11"/>
        <v>28.913732870000008</v>
      </c>
      <c r="G30" s="36">
        <f t="shared" si="11"/>
        <v>28.943550459999997</v>
      </c>
      <c r="H30" s="36">
        <f t="shared" si="11"/>
        <v>29.013429720000001</v>
      </c>
      <c r="I30" s="36">
        <f t="shared" si="11"/>
        <v>29.210811190000001</v>
      </c>
      <c r="J30" s="36">
        <f t="shared" si="11"/>
        <v>29.686429189999998</v>
      </c>
      <c r="K30" s="36">
        <f t="shared" si="11"/>
        <v>30.522785150000004</v>
      </c>
      <c r="L30" s="36">
        <f t="shared" si="11"/>
        <v>31.243346420000002</v>
      </c>
      <c r="M30" s="36">
        <f t="shared" si="11"/>
        <v>31.842076310000003</v>
      </c>
      <c r="N30" s="36">
        <f t="shared" si="11"/>
        <v>32.016957390000002</v>
      </c>
      <c r="O30" s="36">
        <f t="shared" si="11"/>
        <v>32.090678180000005</v>
      </c>
      <c r="P30" s="36">
        <f t="shared" si="11"/>
        <v>32.117751819999995</v>
      </c>
      <c r="Q30" s="36">
        <f t="shared" si="11"/>
        <v>32.376231910000001</v>
      </c>
      <c r="R30" s="36">
        <f t="shared" si="11"/>
        <v>32.989047409999998</v>
      </c>
      <c r="S30" s="36">
        <f t="shared" si="11"/>
        <v>0</v>
      </c>
      <c r="T30" s="35">
        <f>SUM(E30:P30)</f>
        <v>364.50229353999998</v>
      </c>
      <c r="U30" s="49">
        <f>T30/T34</f>
        <v>0.69809889644397682</v>
      </c>
    </row>
    <row r="31" spans="2:22">
      <c r="B31" s="12" t="s">
        <v>63</v>
      </c>
      <c r="C31" s="33"/>
      <c r="D31" s="33" t="s">
        <v>15</v>
      </c>
      <c r="E31" s="36">
        <f t="shared" ref="E31:S31" si="12">E25*2.86/1000</f>
        <v>5.7829199999999987E-3</v>
      </c>
      <c r="F31" s="36">
        <f t="shared" si="12"/>
        <v>16.459299999999999</v>
      </c>
      <c r="G31" s="36">
        <f t="shared" si="12"/>
        <v>3.3032999999999997</v>
      </c>
      <c r="H31" s="36">
        <f t="shared" si="12"/>
        <v>5.7857799999999999E-3</v>
      </c>
      <c r="I31" s="36">
        <f t="shared" si="12"/>
        <v>3.4319999999999999</v>
      </c>
      <c r="J31" s="36">
        <f t="shared" si="12"/>
        <v>1.9533799999999999</v>
      </c>
      <c r="K31" s="36">
        <f t="shared" si="12"/>
        <v>4.76762</v>
      </c>
      <c r="L31" s="36">
        <f t="shared" si="12"/>
        <v>0</v>
      </c>
      <c r="M31" s="36">
        <f t="shared" si="12"/>
        <v>0</v>
      </c>
      <c r="N31" s="36">
        <f t="shared" si="12"/>
        <v>5.4340000000000002</v>
      </c>
      <c r="O31" s="36">
        <f t="shared" si="12"/>
        <v>5.7829199999999998</v>
      </c>
      <c r="P31" s="36">
        <f t="shared" si="12"/>
        <v>1.716</v>
      </c>
      <c r="Q31" s="36">
        <f t="shared" si="12"/>
        <v>0</v>
      </c>
      <c r="R31" s="36">
        <f t="shared" si="12"/>
        <v>0</v>
      </c>
      <c r="S31" s="36">
        <f t="shared" si="12"/>
        <v>0</v>
      </c>
      <c r="T31" s="35">
        <f t="shared" ref="T31:T33" si="13">SUM(E31:P31)</f>
        <v>42.860088699999999</v>
      </c>
      <c r="U31" s="49">
        <f>T31/T34</f>
        <v>8.208612443114166E-2</v>
      </c>
      <c r="V31" s="44"/>
    </row>
    <row r="32" spans="2:22">
      <c r="B32" s="12" t="s">
        <v>64</v>
      </c>
      <c r="C32" s="33"/>
      <c r="D32" s="33" t="s">
        <v>15</v>
      </c>
      <c r="E32" s="36">
        <v>0.27673599999999998</v>
      </c>
      <c r="F32" s="36">
        <v>0.27673599999999998</v>
      </c>
      <c r="G32" s="36">
        <v>0.27673599999999998</v>
      </c>
      <c r="H32" s="36">
        <v>0.27673599999999998</v>
      </c>
      <c r="I32" s="36">
        <v>0.27673599999999998</v>
      </c>
      <c r="J32" s="36">
        <v>0.27673599999999998</v>
      </c>
      <c r="K32" s="36">
        <v>0.27673599999999998</v>
      </c>
      <c r="L32" s="36">
        <v>0.27673599999999998</v>
      </c>
      <c r="M32" s="36">
        <v>0.27673599999999998</v>
      </c>
      <c r="N32" s="36">
        <v>0.27673599999999998</v>
      </c>
      <c r="O32" s="36">
        <v>0.27673599999999998</v>
      </c>
      <c r="P32" s="36">
        <v>0.27673599999999998</v>
      </c>
      <c r="Q32" s="36">
        <v>0.27673599999999998</v>
      </c>
      <c r="R32" s="36">
        <v>0.27673599999999998</v>
      </c>
      <c r="S32" s="36">
        <v>0.27673599999999998</v>
      </c>
      <c r="T32" s="35">
        <f t="shared" si="13"/>
        <v>3.3208320000000007</v>
      </c>
      <c r="U32" s="49">
        <f>T32/T34</f>
        <v>6.3600948349627909E-3</v>
      </c>
    </row>
    <row r="33" spans="2:21">
      <c r="B33" s="15" t="s">
        <v>59</v>
      </c>
      <c r="C33" s="37"/>
      <c r="D33" s="37" t="s">
        <v>15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43">
        <f t="shared" si="13"/>
        <v>0</v>
      </c>
      <c r="U33" s="50">
        <f>T33/T34</f>
        <v>0</v>
      </c>
    </row>
    <row r="34" spans="2:21">
      <c r="D34" s="39" t="s">
        <v>30</v>
      </c>
      <c r="E34" s="40">
        <f>SUM(E29:E33)</f>
        <v>37.900726300000002</v>
      </c>
      <c r="F34" s="40">
        <f t="shared" ref="F34:T34" si="14">SUM(F29:F33)</f>
        <v>55.592751940000007</v>
      </c>
      <c r="G34" s="40">
        <f t="shared" si="14"/>
        <v>42.161483089999997</v>
      </c>
      <c r="H34" s="40">
        <f t="shared" si="14"/>
        <v>41.054603869999994</v>
      </c>
      <c r="I34" s="40">
        <f t="shared" si="14"/>
        <v>40.933690990000002</v>
      </c>
      <c r="J34" s="40">
        <f t="shared" si="14"/>
        <v>45.045386659999998</v>
      </c>
      <c r="K34" s="40">
        <f t="shared" si="14"/>
        <v>43.450790750000003</v>
      </c>
      <c r="L34" s="40">
        <f t="shared" si="14"/>
        <v>40.445435720000006</v>
      </c>
      <c r="M34" s="40">
        <f t="shared" si="14"/>
        <v>38.43743147</v>
      </c>
      <c r="N34" s="40">
        <f t="shared" si="14"/>
        <v>47.296743079999999</v>
      </c>
      <c r="O34" s="40">
        <f t="shared" si="14"/>
        <v>45.727322409999999</v>
      </c>
      <c r="P34" s="42">
        <f t="shared" si="14"/>
        <v>44.089244299999997</v>
      </c>
      <c r="Q34" s="42">
        <f t="shared" si="14"/>
        <v>41.976103530000003</v>
      </c>
      <c r="R34" s="42">
        <f t="shared" si="14"/>
        <v>44.342716079999995</v>
      </c>
      <c r="S34" s="42">
        <f t="shared" si="14"/>
        <v>0.27673599999999998</v>
      </c>
      <c r="T34" s="47">
        <f t="shared" si="14"/>
        <v>522.13561057999993</v>
      </c>
      <c r="U34" s="46"/>
    </row>
  </sheetData>
  <mergeCells count="3">
    <mergeCell ref="C4:C11"/>
    <mergeCell ref="E2:G2"/>
    <mergeCell ref="H2:S2"/>
  </mergeCells>
  <phoneticPr fontId="6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D6E8D3-DFCC-41F2-AF15-BE242E23E3BD}">
  <dimension ref="B2:R21"/>
  <sheetViews>
    <sheetView showGridLines="0" workbookViewId="0">
      <selection activeCell="E30" sqref="E30"/>
    </sheetView>
  </sheetViews>
  <sheetFormatPr defaultRowHeight="15"/>
  <cols>
    <col min="2" max="2" width="33.85546875" customWidth="1"/>
  </cols>
  <sheetData>
    <row r="2" spans="2:18">
      <c r="B2" s="59" t="s">
        <v>0</v>
      </c>
      <c r="C2" s="59" t="s">
        <v>1</v>
      </c>
      <c r="D2" s="59"/>
      <c r="E2" s="88" t="s">
        <v>4</v>
      </c>
      <c r="F2" s="88" t="s">
        <v>5</v>
      </c>
      <c r="G2" s="88" t="s">
        <v>6</v>
      </c>
      <c r="H2" s="88" t="s">
        <v>7</v>
      </c>
      <c r="I2" s="88" t="s">
        <v>8</v>
      </c>
      <c r="J2" s="88" t="s">
        <v>9</v>
      </c>
      <c r="K2" s="88" t="s">
        <v>10</v>
      </c>
      <c r="L2" s="88" t="s">
        <v>11</v>
      </c>
      <c r="M2" s="88" t="s">
        <v>12</v>
      </c>
      <c r="N2" s="88" t="s">
        <v>54</v>
      </c>
      <c r="O2" s="88" t="s">
        <v>2</v>
      </c>
      <c r="P2" s="88" t="s">
        <v>3</v>
      </c>
      <c r="Q2" s="88" t="s">
        <v>4</v>
      </c>
      <c r="R2" s="66" t="s">
        <v>30</v>
      </c>
    </row>
    <row r="3" spans="2:18">
      <c r="B3" s="60"/>
      <c r="C3" s="93" t="s">
        <v>66</v>
      </c>
      <c r="D3" s="61" t="s">
        <v>67</v>
      </c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51"/>
    </row>
    <row r="4" spans="2:18">
      <c r="B4" s="62" t="s">
        <v>68</v>
      </c>
      <c r="C4" s="94"/>
      <c r="D4" s="63" t="s">
        <v>15</v>
      </c>
      <c r="E4" s="52">
        <f>0.07+0.005+0.07</f>
        <v>0.14500000000000002</v>
      </c>
      <c r="F4" s="53">
        <f>0.07+0.07+0.02+0.07</f>
        <v>0.23</v>
      </c>
      <c r="G4" s="53">
        <f>0.025+0.17+0.005+0.07</f>
        <v>0.27</v>
      </c>
      <c r="H4" s="53">
        <f>0.045+0.055+0.15</f>
        <v>0.25</v>
      </c>
      <c r="I4" s="52">
        <f>0.07+0.095+0.07+0.07</f>
        <v>0.30500000000000005</v>
      </c>
      <c r="J4" s="52">
        <f>0.16+0.005+0.02+0.07</f>
        <v>0.255</v>
      </c>
      <c r="K4" s="52">
        <v>8.5000000000000006E-2</v>
      </c>
      <c r="L4" s="52">
        <v>6.5000000000000002E-2</v>
      </c>
      <c r="M4" s="52">
        <v>1.5</v>
      </c>
      <c r="N4" s="52">
        <v>0.13500000000000001</v>
      </c>
      <c r="O4" s="52">
        <v>0.15</v>
      </c>
      <c r="P4" s="52">
        <v>0.16</v>
      </c>
      <c r="Q4" s="52">
        <v>2.0249999999999999</v>
      </c>
      <c r="R4" s="52">
        <f>SUM(E4:N4)</f>
        <v>3.24</v>
      </c>
    </row>
    <row r="5" spans="2:18">
      <c r="B5" s="62" t="s">
        <v>69</v>
      </c>
      <c r="C5" s="94"/>
      <c r="D5" s="63" t="s">
        <v>15</v>
      </c>
      <c r="E5" s="52">
        <v>3.5640000000000001</v>
      </c>
      <c r="F5" s="53">
        <v>0</v>
      </c>
      <c r="G5" s="53">
        <v>3.2</v>
      </c>
      <c r="H5" s="53">
        <v>1.82</v>
      </c>
      <c r="I5" s="52">
        <v>5.44</v>
      </c>
      <c r="J5" s="52">
        <v>5.78</v>
      </c>
      <c r="K5" s="52">
        <v>0</v>
      </c>
      <c r="L5" s="52">
        <v>6.4</v>
      </c>
      <c r="M5" s="52">
        <v>0</v>
      </c>
      <c r="N5" s="52">
        <v>0</v>
      </c>
      <c r="O5" s="52">
        <v>1.58</v>
      </c>
      <c r="P5" s="52">
        <v>2.48</v>
      </c>
      <c r="Q5" s="52">
        <v>0</v>
      </c>
      <c r="R5" s="52">
        <f>SUM(E5:Q5)</f>
        <v>30.263999999999999</v>
      </c>
    </row>
    <row r="6" spans="2:18">
      <c r="B6" s="62" t="s">
        <v>70</v>
      </c>
      <c r="C6" s="94"/>
      <c r="D6" s="63" t="s">
        <v>15</v>
      </c>
      <c r="E6" s="52">
        <v>1.647</v>
      </c>
      <c r="F6" s="53">
        <v>0</v>
      </c>
      <c r="G6" s="53">
        <v>0</v>
      </c>
      <c r="H6" s="53">
        <v>0</v>
      </c>
      <c r="I6" s="52">
        <v>0</v>
      </c>
      <c r="J6" s="52">
        <v>1.68</v>
      </c>
      <c r="K6" s="52">
        <v>0</v>
      </c>
      <c r="L6" s="52">
        <v>0</v>
      </c>
      <c r="M6" s="52">
        <v>0</v>
      </c>
      <c r="N6" s="54">
        <v>0</v>
      </c>
      <c r="O6" s="54">
        <v>0</v>
      </c>
      <c r="P6" s="54">
        <v>1.74</v>
      </c>
      <c r="Q6" s="54">
        <v>0</v>
      </c>
      <c r="R6" s="52">
        <f>SUM(E6:Q6)</f>
        <v>5.0670000000000002</v>
      </c>
    </row>
    <row r="7" spans="2:18">
      <c r="B7" s="62" t="s">
        <v>71</v>
      </c>
      <c r="C7" s="94"/>
      <c r="D7" s="63" t="s">
        <v>15</v>
      </c>
      <c r="E7" s="52">
        <v>0.36</v>
      </c>
      <c r="F7" s="53">
        <v>0</v>
      </c>
      <c r="G7" s="53">
        <v>0</v>
      </c>
      <c r="H7" s="53">
        <v>0</v>
      </c>
      <c r="I7" s="52">
        <v>0</v>
      </c>
      <c r="J7" s="52">
        <v>0</v>
      </c>
      <c r="K7" s="52">
        <v>0</v>
      </c>
      <c r="L7" s="52">
        <v>1.74</v>
      </c>
      <c r="M7" s="52">
        <v>4.9800000000000004</v>
      </c>
      <c r="N7" s="52">
        <v>4.5199999999999996</v>
      </c>
      <c r="O7" s="52">
        <v>4.74</v>
      </c>
      <c r="P7" s="52">
        <v>7.08</v>
      </c>
      <c r="Q7" s="52">
        <v>0</v>
      </c>
      <c r="R7" s="52">
        <f>SUM(E7:Q7)</f>
        <v>23.42</v>
      </c>
    </row>
    <row r="8" spans="2:18">
      <c r="B8" s="62" t="s">
        <v>72</v>
      </c>
      <c r="C8" s="94"/>
      <c r="D8" s="63" t="s">
        <v>15</v>
      </c>
      <c r="E8" s="55">
        <v>0.74329999999999996</v>
      </c>
      <c r="F8" s="56">
        <v>0.64690000000000003</v>
      </c>
      <c r="G8" s="56">
        <v>0.59870000000000001</v>
      </c>
      <c r="H8" s="56">
        <v>0.7046</v>
      </c>
      <c r="I8" s="55">
        <v>0.79690000000000005</v>
      </c>
      <c r="J8" s="55">
        <v>0.91149999999999998</v>
      </c>
      <c r="K8" s="55">
        <v>0.87949999999999995</v>
      </c>
      <c r="L8" s="57">
        <v>0.89780000000000004</v>
      </c>
      <c r="M8" s="57">
        <v>0.94369999999999998</v>
      </c>
      <c r="N8" s="57">
        <v>0.92320000000000002</v>
      </c>
      <c r="O8" s="57">
        <v>0.98540000000000005</v>
      </c>
      <c r="P8" s="57">
        <v>0.98089999999999999</v>
      </c>
      <c r="Q8" s="57">
        <v>0.98399999999999999</v>
      </c>
      <c r="R8" s="55">
        <f>AVERAGE(E8:Q8)</f>
        <v>0.84587692307692319</v>
      </c>
    </row>
    <row r="9" spans="2:18">
      <c r="B9" s="62" t="s">
        <v>73</v>
      </c>
      <c r="C9" s="94"/>
      <c r="D9" s="63" t="s">
        <v>15</v>
      </c>
      <c r="E9" s="55">
        <v>0.25669999999999998</v>
      </c>
      <c r="F9" s="56">
        <v>0.35310000000000002</v>
      </c>
      <c r="G9" s="56">
        <v>0.40129999999999999</v>
      </c>
      <c r="H9" s="56">
        <v>0.2954</v>
      </c>
      <c r="I9" s="55">
        <v>0.2031</v>
      </c>
      <c r="J9" s="55">
        <v>8.8499999999999995E-2</v>
      </c>
      <c r="K9" s="55">
        <v>0.1205</v>
      </c>
      <c r="L9" s="55">
        <v>0.1022</v>
      </c>
      <c r="M9" s="55">
        <v>5.6300000000000003E-2</v>
      </c>
      <c r="N9" s="55">
        <v>7.6799999999999993E-2</v>
      </c>
      <c r="O9" s="55">
        <v>1.46E-2</v>
      </c>
      <c r="P9" s="55">
        <f>1-P8</f>
        <v>1.9100000000000006E-2</v>
      </c>
      <c r="Q9" s="55">
        <v>1.5900000000000001E-2</v>
      </c>
      <c r="R9" s="55">
        <f>AVERAGE(E9:Q9)</f>
        <v>0.1541153846153846</v>
      </c>
    </row>
    <row r="10" spans="2:18">
      <c r="B10" s="62" t="s">
        <v>74</v>
      </c>
      <c r="C10" s="94"/>
      <c r="D10" s="63" t="s">
        <v>15</v>
      </c>
      <c r="E10" s="52">
        <v>2.14</v>
      </c>
      <c r="F10" s="53">
        <v>1.91</v>
      </c>
      <c r="G10" s="53">
        <v>2.13</v>
      </c>
      <c r="H10" s="53">
        <v>2.2599999999999998</v>
      </c>
      <c r="I10" s="52">
        <v>0.55000000000000004</v>
      </c>
      <c r="J10" s="52">
        <v>1.06</v>
      </c>
      <c r="K10" s="52">
        <v>0.52</v>
      </c>
      <c r="L10" s="52">
        <v>0.73</v>
      </c>
      <c r="M10" s="52">
        <v>0.53</v>
      </c>
      <c r="N10" s="52">
        <v>0.14000000000000001</v>
      </c>
      <c r="O10" s="52">
        <v>0.19</v>
      </c>
      <c r="P10" s="52">
        <v>0.14099999999999999</v>
      </c>
      <c r="Q10" s="52">
        <v>0.112</v>
      </c>
      <c r="R10" s="52">
        <f>SUM(E10:Q10)</f>
        <v>12.413</v>
      </c>
    </row>
    <row r="11" spans="2:18">
      <c r="B11" s="62" t="s">
        <v>75</v>
      </c>
      <c r="C11" s="94"/>
      <c r="D11" s="63" t="s">
        <v>15</v>
      </c>
      <c r="E11" s="52">
        <v>7.16</v>
      </c>
      <c r="F11" s="53">
        <v>4.93</v>
      </c>
      <c r="G11" s="53">
        <v>5.14</v>
      </c>
      <c r="H11" s="53">
        <v>9</v>
      </c>
      <c r="I11" s="52">
        <v>4.71</v>
      </c>
      <c r="J11" s="52">
        <v>11.63</v>
      </c>
      <c r="K11" s="52">
        <v>7.98</v>
      </c>
      <c r="L11" s="52">
        <v>7.2190000000000003</v>
      </c>
      <c r="M11" s="52">
        <v>1.9750000000000001</v>
      </c>
      <c r="N11" s="52">
        <v>0.85</v>
      </c>
      <c r="O11" s="52">
        <v>2.2360000000000002</v>
      </c>
      <c r="P11" s="52">
        <v>12.927</v>
      </c>
      <c r="Q11" s="52">
        <v>11.609</v>
      </c>
      <c r="R11" s="52">
        <f>SUM(E11:Q11)</f>
        <v>87.366</v>
      </c>
    </row>
    <row r="12" spans="2:18">
      <c r="B12" s="64" t="s">
        <v>76</v>
      </c>
      <c r="C12" s="94"/>
      <c r="D12" s="65" t="s">
        <v>15</v>
      </c>
      <c r="E12" s="52">
        <f t="shared" ref="E12:Q12" si="0">SUM(E4:E7,E10:E11)</f>
        <v>15.016</v>
      </c>
      <c r="F12" s="52">
        <f t="shared" si="0"/>
        <v>7.07</v>
      </c>
      <c r="G12" s="52">
        <f t="shared" si="0"/>
        <v>10.739999999999998</v>
      </c>
      <c r="H12" s="52">
        <f t="shared" si="0"/>
        <v>13.33</v>
      </c>
      <c r="I12" s="52">
        <f t="shared" si="0"/>
        <v>11.004999999999999</v>
      </c>
      <c r="J12" s="52">
        <f t="shared" si="0"/>
        <v>20.405000000000001</v>
      </c>
      <c r="K12" s="52">
        <f t="shared" si="0"/>
        <v>8.5850000000000009</v>
      </c>
      <c r="L12" s="52">
        <f t="shared" si="0"/>
        <v>16.154</v>
      </c>
      <c r="M12" s="52">
        <f t="shared" si="0"/>
        <v>8.9850000000000012</v>
      </c>
      <c r="N12" s="52">
        <f t="shared" si="0"/>
        <v>5.6449999999999987</v>
      </c>
      <c r="O12" s="52">
        <f t="shared" si="0"/>
        <v>8.8960000000000008</v>
      </c>
      <c r="P12" s="52">
        <f t="shared" si="0"/>
        <v>24.527999999999999</v>
      </c>
      <c r="Q12" s="52">
        <f t="shared" si="0"/>
        <v>13.746</v>
      </c>
      <c r="R12" s="52">
        <f>SUM(E12:Q12)</f>
        <v>164.10499999999999</v>
      </c>
    </row>
    <row r="13" spans="2:18">
      <c r="B13" s="64" t="s">
        <v>77</v>
      </c>
      <c r="C13" s="94"/>
      <c r="D13" s="65" t="s">
        <v>15</v>
      </c>
      <c r="E13" s="52">
        <v>3</v>
      </c>
      <c r="F13" s="52">
        <v>6</v>
      </c>
      <c r="G13" s="52">
        <v>0</v>
      </c>
      <c r="H13" s="53">
        <v>4</v>
      </c>
      <c r="I13" s="53">
        <v>3</v>
      </c>
      <c r="J13" s="53">
        <v>5</v>
      </c>
      <c r="K13" s="52">
        <v>4</v>
      </c>
      <c r="L13" s="52">
        <v>1</v>
      </c>
      <c r="M13" s="52">
        <v>3</v>
      </c>
      <c r="N13" s="52">
        <v>0</v>
      </c>
      <c r="O13" s="52">
        <v>0</v>
      </c>
      <c r="P13" s="52">
        <v>0</v>
      </c>
      <c r="Q13" s="52">
        <v>2</v>
      </c>
      <c r="R13" s="52">
        <f>SUM(E13:Q13)</f>
        <v>31</v>
      </c>
    </row>
    <row r="15" spans="2:18">
      <c r="B15" s="71" t="s">
        <v>78</v>
      </c>
      <c r="C15" s="67"/>
      <c r="D15" s="67"/>
      <c r="E15" s="88" t="s">
        <v>4</v>
      </c>
      <c r="F15" s="88" t="s">
        <v>5</v>
      </c>
      <c r="G15" s="88" t="s">
        <v>6</v>
      </c>
      <c r="H15" s="88" t="s">
        <v>7</v>
      </c>
      <c r="I15" s="88" t="s">
        <v>8</v>
      </c>
      <c r="J15" s="88" t="s">
        <v>9</v>
      </c>
      <c r="K15" s="88" t="s">
        <v>10</v>
      </c>
      <c r="L15" s="88" t="s">
        <v>11</v>
      </c>
      <c r="M15" s="88" t="s">
        <v>12</v>
      </c>
      <c r="N15" s="88" t="s">
        <v>54</v>
      </c>
      <c r="O15" s="88" t="s">
        <v>2</v>
      </c>
      <c r="P15" s="88" t="s">
        <v>3</v>
      </c>
      <c r="Q15" s="88" t="s">
        <v>4</v>
      </c>
      <c r="R15" s="70" t="s">
        <v>30</v>
      </c>
    </row>
    <row r="16" spans="2:18">
      <c r="B16" s="72" t="s">
        <v>79</v>
      </c>
      <c r="C16" s="68"/>
      <c r="D16" s="68"/>
      <c r="E16" s="36">
        <f t="shared" ref="E16:R16" si="1">((E10+E4)*2532)/1000</f>
        <v>5.7856200000000007</v>
      </c>
      <c r="F16" s="36">
        <f t="shared" si="1"/>
        <v>5.4184800000000006</v>
      </c>
      <c r="G16" s="36">
        <f t="shared" si="1"/>
        <v>6.0768000000000004</v>
      </c>
      <c r="H16" s="36">
        <f t="shared" si="1"/>
        <v>6.3553199999999999</v>
      </c>
      <c r="I16" s="36">
        <f t="shared" si="1"/>
        <v>2.16486</v>
      </c>
      <c r="J16" s="36">
        <f t="shared" si="1"/>
        <v>3.32958</v>
      </c>
      <c r="K16" s="36">
        <f t="shared" si="1"/>
        <v>1.53186</v>
      </c>
      <c r="L16" s="36">
        <f t="shared" si="1"/>
        <v>2.01294</v>
      </c>
      <c r="M16" s="36">
        <f t="shared" si="1"/>
        <v>5.1399600000000012</v>
      </c>
      <c r="N16" s="36">
        <f t="shared" si="1"/>
        <v>0.69630000000000003</v>
      </c>
      <c r="O16" s="36">
        <f t="shared" si="1"/>
        <v>0.86087999999999987</v>
      </c>
      <c r="P16" s="36">
        <f t="shared" si="1"/>
        <v>0.76213199999999992</v>
      </c>
      <c r="Q16" s="36">
        <f t="shared" si="1"/>
        <v>5.4108840000000002</v>
      </c>
      <c r="R16" s="35">
        <f t="shared" si="1"/>
        <v>39.633395999999998</v>
      </c>
    </row>
    <row r="17" spans="2:18">
      <c r="B17" s="72" t="s">
        <v>80</v>
      </c>
      <c r="C17" s="68"/>
      <c r="D17" s="68"/>
      <c r="E17" s="36">
        <f t="shared" ref="E17:R17" si="2">(E11*-219)/1000</f>
        <v>-1.5680399999999999</v>
      </c>
      <c r="F17" s="36">
        <f t="shared" si="2"/>
        <v>-1.0796699999999999</v>
      </c>
      <c r="G17" s="36">
        <f t="shared" si="2"/>
        <v>-1.1256599999999999</v>
      </c>
      <c r="H17" s="36">
        <f t="shared" si="2"/>
        <v>-1.9710000000000001</v>
      </c>
      <c r="I17" s="36">
        <f t="shared" si="2"/>
        <v>-1.03149</v>
      </c>
      <c r="J17" s="36">
        <f t="shared" si="2"/>
        <v>-2.5469700000000004</v>
      </c>
      <c r="K17" s="36">
        <f t="shared" si="2"/>
        <v>-1.7476200000000002</v>
      </c>
      <c r="L17" s="36">
        <f t="shared" si="2"/>
        <v>-1.5809610000000001</v>
      </c>
      <c r="M17" s="36">
        <f t="shared" si="2"/>
        <v>-0.43252500000000005</v>
      </c>
      <c r="N17" s="36">
        <f t="shared" si="2"/>
        <v>-0.18615000000000001</v>
      </c>
      <c r="O17" s="36">
        <f t="shared" si="2"/>
        <v>-0.48968400000000001</v>
      </c>
      <c r="P17" s="36">
        <f t="shared" si="2"/>
        <v>-2.831013</v>
      </c>
      <c r="Q17" s="36">
        <f t="shared" si="2"/>
        <v>-2.5423710000000002</v>
      </c>
      <c r="R17" s="36">
        <f t="shared" si="2"/>
        <v>-19.133153999999998</v>
      </c>
    </row>
    <row r="18" spans="2:18">
      <c r="B18" s="72" t="s">
        <v>81</v>
      </c>
      <c r="C18" s="68"/>
      <c r="D18" s="68"/>
      <c r="E18" s="36">
        <f t="shared" ref="E18:R18" si="3">((E7*-477))/1000</f>
        <v>-0.17172000000000001</v>
      </c>
      <c r="F18" s="36">
        <f t="shared" si="3"/>
        <v>0</v>
      </c>
      <c r="G18" s="36">
        <f t="shared" si="3"/>
        <v>0</v>
      </c>
      <c r="H18" s="36">
        <f t="shared" si="3"/>
        <v>0</v>
      </c>
      <c r="I18" s="36">
        <f t="shared" si="3"/>
        <v>0</v>
      </c>
      <c r="J18" s="36">
        <f t="shared" si="3"/>
        <v>0</v>
      </c>
      <c r="K18" s="36">
        <f t="shared" si="3"/>
        <v>0</v>
      </c>
      <c r="L18" s="36">
        <f t="shared" si="3"/>
        <v>-0.82998000000000005</v>
      </c>
      <c r="M18" s="36">
        <f t="shared" si="3"/>
        <v>-2.3754599999999999</v>
      </c>
      <c r="N18" s="36">
        <f t="shared" si="3"/>
        <v>-2.15604</v>
      </c>
      <c r="O18" s="36">
        <f t="shared" si="3"/>
        <v>-2.26098</v>
      </c>
      <c r="P18" s="36">
        <f t="shared" si="3"/>
        <v>-3.3771599999999999</v>
      </c>
      <c r="Q18" s="36">
        <f t="shared" si="3"/>
        <v>0</v>
      </c>
      <c r="R18" s="36">
        <f t="shared" si="3"/>
        <v>-11.171340000000001</v>
      </c>
    </row>
    <row r="19" spans="2:18">
      <c r="B19" s="72" t="s">
        <v>82</v>
      </c>
      <c r="C19" s="68"/>
      <c r="D19" s="68"/>
      <c r="E19" s="36">
        <f t="shared" ref="E19:R19" si="4">(E5*-1046)/1000</f>
        <v>-3.7279439999999999</v>
      </c>
      <c r="F19" s="36">
        <f t="shared" si="4"/>
        <v>0</v>
      </c>
      <c r="G19" s="36">
        <f t="shared" si="4"/>
        <v>-3.3472000000000004</v>
      </c>
      <c r="H19" s="36">
        <f t="shared" si="4"/>
        <v>-1.9037200000000001</v>
      </c>
      <c r="I19" s="36">
        <f t="shared" si="4"/>
        <v>-5.6902400000000011</v>
      </c>
      <c r="J19" s="36">
        <f t="shared" si="4"/>
        <v>-6.0458800000000004</v>
      </c>
      <c r="K19" s="36">
        <f t="shared" si="4"/>
        <v>0</v>
      </c>
      <c r="L19" s="36">
        <f t="shared" si="4"/>
        <v>-6.6944000000000008</v>
      </c>
      <c r="M19" s="36">
        <f t="shared" si="4"/>
        <v>0</v>
      </c>
      <c r="N19" s="36">
        <f t="shared" si="4"/>
        <v>0</v>
      </c>
      <c r="O19" s="36">
        <f t="shared" si="4"/>
        <v>-1.6526800000000001</v>
      </c>
      <c r="P19" s="36">
        <f t="shared" si="4"/>
        <v>-2.5940799999999999</v>
      </c>
      <c r="Q19" s="36">
        <f t="shared" si="4"/>
        <v>0</v>
      </c>
      <c r="R19" s="35">
        <f t="shared" si="4"/>
        <v>-31.656144000000001</v>
      </c>
    </row>
    <row r="20" spans="2:18">
      <c r="B20" s="73" t="s">
        <v>83</v>
      </c>
      <c r="C20" s="69"/>
      <c r="D20" s="69"/>
      <c r="E20" s="58">
        <f>(E6*-5994)/1000</f>
        <v>-9.8721180000000004</v>
      </c>
      <c r="F20" s="58">
        <f>(F6*-5994)/1000</f>
        <v>0</v>
      </c>
      <c r="G20" s="58">
        <f t="shared" ref="G20:R20" si="5">(G6*-5994)/1000</f>
        <v>0</v>
      </c>
      <c r="H20" s="58">
        <f t="shared" si="5"/>
        <v>0</v>
      </c>
      <c r="I20" s="58">
        <f t="shared" si="5"/>
        <v>0</v>
      </c>
      <c r="J20" s="58">
        <f t="shared" si="5"/>
        <v>-10.06992</v>
      </c>
      <c r="K20" s="58">
        <f t="shared" si="5"/>
        <v>0</v>
      </c>
      <c r="L20" s="58">
        <f t="shared" si="5"/>
        <v>0</v>
      </c>
      <c r="M20" s="58">
        <f t="shared" si="5"/>
        <v>0</v>
      </c>
      <c r="N20" s="58">
        <f t="shared" si="5"/>
        <v>0</v>
      </c>
      <c r="O20" s="58">
        <f t="shared" si="5"/>
        <v>0</v>
      </c>
      <c r="P20" s="58">
        <f t="shared" si="5"/>
        <v>-10.429559999999999</v>
      </c>
      <c r="Q20" s="58">
        <f t="shared" si="5"/>
        <v>0</v>
      </c>
      <c r="R20" s="38">
        <f t="shared" si="5"/>
        <v>-30.371598000000002</v>
      </c>
    </row>
    <row r="21" spans="2:18">
      <c r="D21" s="74" t="s">
        <v>30</v>
      </c>
      <c r="E21" s="40">
        <f>SUM(E16:E20)</f>
        <v>-9.5542020000000001</v>
      </c>
      <c r="F21" s="40">
        <f t="shared" ref="F21:R21" si="6">SUM(F16:F20)</f>
        <v>4.3388100000000005</v>
      </c>
      <c r="G21" s="40">
        <f t="shared" si="6"/>
        <v>1.6039400000000001</v>
      </c>
      <c r="H21" s="40">
        <f t="shared" si="6"/>
        <v>2.4805999999999999</v>
      </c>
      <c r="I21" s="40">
        <f t="shared" si="6"/>
        <v>-4.5568700000000009</v>
      </c>
      <c r="J21" s="40">
        <f t="shared" si="6"/>
        <v>-15.33319</v>
      </c>
      <c r="K21" s="40">
        <f t="shared" si="6"/>
        <v>-0.21576000000000017</v>
      </c>
      <c r="L21" s="40">
        <f t="shared" si="6"/>
        <v>-7.0924010000000006</v>
      </c>
      <c r="M21" s="40">
        <f t="shared" si="6"/>
        <v>2.3319750000000012</v>
      </c>
      <c r="N21" s="40">
        <f t="shared" si="6"/>
        <v>-1.6458900000000001</v>
      </c>
      <c r="O21" s="40">
        <f t="shared" si="6"/>
        <v>-3.5424640000000003</v>
      </c>
      <c r="P21" s="40">
        <f t="shared" si="6"/>
        <v>-18.469680999999998</v>
      </c>
      <c r="Q21" s="40">
        <f t="shared" si="6"/>
        <v>2.8685130000000001</v>
      </c>
      <c r="R21" s="41">
        <f t="shared" si="6"/>
        <v>-52.698840000000004</v>
      </c>
    </row>
  </sheetData>
  <mergeCells count="1">
    <mergeCell ref="C3:C1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52ACAB-ADDF-4491-BC8D-BFDC3E963DAD}">
  <dimension ref="B1:M74"/>
  <sheetViews>
    <sheetView topLeftCell="A34" workbookViewId="0">
      <selection activeCell="H74" sqref="H74"/>
    </sheetView>
  </sheetViews>
  <sheetFormatPr defaultRowHeight="15"/>
  <cols>
    <col min="1" max="1" width="3.28515625" customWidth="1"/>
    <col min="2" max="2" width="34.7109375" customWidth="1"/>
    <col min="3" max="4" width="17.42578125" customWidth="1"/>
    <col min="6" max="6" width="14.7109375" customWidth="1"/>
    <col min="7" max="7" width="19.140625" customWidth="1"/>
    <col min="8" max="8" width="15" customWidth="1"/>
  </cols>
  <sheetData>
    <row r="1" spans="2:13">
      <c r="B1" s="110" t="s">
        <v>24644</v>
      </c>
      <c r="C1" s="110" t="s">
        <v>24651</v>
      </c>
      <c r="D1" s="110" t="s">
        <v>24661</v>
      </c>
      <c r="E1" s="110" t="s">
        <v>24657</v>
      </c>
      <c r="F1" s="110" t="s">
        <v>24663</v>
      </c>
      <c r="G1" s="110" t="s">
        <v>24658</v>
      </c>
      <c r="H1" s="110" t="s">
        <v>24659</v>
      </c>
    </row>
    <row r="2" spans="2:13">
      <c r="B2" t="s">
        <v>24660</v>
      </c>
      <c r="C2" s="139">
        <v>45099</v>
      </c>
      <c r="D2">
        <v>4745</v>
      </c>
      <c r="E2" t="s">
        <v>24662</v>
      </c>
      <c r="F2">
        <v>49.1</v>
      </c>
      <c r="G2" t="s">
        <v>173</v>
      </c>
      <c r="H2" s="145">
        <f>(D2*F2*$L$2)/1000</f>
        <v>7.473982359999999</v>
      </c>
      <c r="K2" t="s">
        <v>173</v>
      </c>
      <c r="L2">
        <v>3.2079999999999997E-2</v>
      </c>
      <c r="M2" t="s">
        <v>24664</v>
      </c>
    </row>
    <row r="3" spans="2:13">
      <c r="B3" t="s">
        <v>24665</v>
      </c>
      <c r="C3" s="139">
        <v>45185</v>
      </c>
      <c r="D3">
        <v>545</v>
      </c>
      <c r="E3" t="s">
        <v>24666</v>
      </c>
      <c r="F3">
        <v>26</v>
      </c>
      <c r="G3" t="s">
        <v>223</v>
      </c>
      <c r="H3" s="145">
        <f>(D3*F3*$L$3)/1000</f>
        <v>14.4073475</v>
      </c>
      <c r="K3" t="s">
        <v>223</v>
      </c>
      <c r="L3">
        <v>1.01675</v>
      </c>
      <c r="M3" t="s">
        <v>24664</v>
      </c>
    </row>
    <row r="4" spans="2:13">
      <c r="B4" t="s">
        <v>24665</v>
      </c>
      <c r="C4" s="139">
        <v>45250</v>
      </c>
      <c r="D4">
        <v>545</v>
      </c>
      <c r="E4" t="s">
        <v>24666</v>
      </c>
      <c r="F4">
        <v>26</v>
      </c>
      <c r="G4" t="s">
        <v>223</v>
      </c>
      <c r="H4" s="145">
        <f t="shared" ref="H4:H5" si="0">(D4*F4*$L$3)/1000</f>
        <v>14.4073475</v>
      </c>
    </row>
    <row r="5" spans="2:13">
      <c r="B5" t="s">
        <v>24665</v>
      </c>
      <c r="C5" s="139">
        <v>45250</v>
      </c>
      <c r="D5">
        <v>545</v>
      </c>
      <c r="E5" t="s">
        <v>24666</v>
      </c>
      <c r="F5">
        <v>26</v>
      </c>
      <c r="G5" t="s">
        <v>223</v>
      </c>
      <c r="H5" s="145">
        <f t="shared" si="0"/>
        <v>14.4073475</v>
      </c>
    </row>
    <row r="6" spans="2:13">
      <c r="B6" t="s">
        <v>24667</v>
      </c>
      <c r="C6" s="139">
        <v>45096</v>
      </c>
      <c r="D6">
        <v>5190</v>
      </c>
      <c r="E6" t="s">
        <v>24666</v>
      </c>
      <c r="F6">
        <v>26</v>
      </c>
      <c r="G6" t="s">
        <v>173</v>
      </c>
      <c r="H6" s="145">
        <f>(D6*F6*$L$2)/1000</f>
        <v>4.3288751999999997</v>
      </c>
    </row>
    <row r="7" spans="2:13">
      <c r="B7" t="s">
        <v>24667</v>
      </c>
      <c r="C7" s="139">
        <v>45096</v>
      </c>
      <c r="D7">
        <v>5190</v>
      </c>
      <c r="E7" t="s">
        <v>24666</v>
      </c>
      <c r="F7">
        <v>26</v>
      </c>
      <c r="G7" t="s">
        <v>173</v>
      </c>
      <c r="H7" s="145">
        <f>(D7*F7*$L$2)/1000</f>
        <v>4.3288751999999997</v>
      </c>
    </row>
    <row r="8" spans="2:13">
      <c r="B8" t="s">
        <v>24668</v>
      </c>
      <c r="C8" s="139">
        <v>45097</v>
      </c>
      <c r="D8">
        <v>5190</v>
      </c>
      <c r="E8" t="s">
        <v>24666</v>
      </c>
      <c r="F8">
        <v>26</v>
      </c>
      <c r="G8" t="s">
        <v>173</v>
      </c>
      <c r="H8" s="145">
        <f t="shared" ref="H8:H9" si="1">(D8*F8*$L$2)/1000</f>
        <v>4.3288751999999997</v>
      </c>
    </row>
    <row r="9" spans="2:13">
      <c r="B9" t="s">
        <v>24669</v>
      </c>
      <c r="C9" s="139">
        <v>45097</v>
      </c>
      <c r="D9">
        <v>5190</v>
      </c>
      <c r="E9" t="s">
        <v>24666</v>
      </c>
      <c r="F9">
        <v>26</v>
      </c>
      <c r="G9" t="s">
        <v>173</v>
      </c>
      <c r="H9" s="145">
        <f t="shared" si="1"/>
        <v>4.3288751999999997</v>
      </c>
    </row>
    <row r="10" spans="2:13">
      <c r="B10" t="s">
        <v>24670</v>
      </c>
      <c r="C10" s="139">
        <v>45276</v>
      </c>
      <c r="D10">
        <v>3461</v>
      </c>
      <c r="E10" t="s">
        <v>24666</v>
      </c>
      <c r="F10">
        <v>26</v>
      </c>
      <c r="G10" t="s">
        <v>173</v>
      </c>
      <c r="H10" s="145">
        <f t="shared" ref="H10" si="2">(D10*F10*$L$2)/1000</f>
        <v>2.8867508799999997</v>
      </c>
    </row>
    <row r="11" spans="2:13">
      <c r="B11" t="s">
        <v>24670</v>
      </c>
      <c r="C11" s="139">
        <v>45139</v>
      </c>
      <c r="D11">
        <v>3461</v>
      </c>
      <c r="E11" t="s">
        <v>24666</v>
      </c>
      <c r="F11">
        <v>26</v>
      </c>
      <c r="G11" t="s">
        <v>173</v>
      </c>
      <c r="H11" s="145">
        <f t="shared" ref="H11" si="3">(D11*F11*$L$2)/1000</f>
        <v>2.8867508799999997</v>
      </c>
    </row>
    <row r="12" spans="2:13">
      <c r="B12" t="s">
        <v>24670</v>
      </c>
      <c r="C12" s="139">
        <v>45183</v>
      </c>
      <c r="D12">
        <v>3461</v>
      </c>
      <c r="E12" t="s">
        <v>24671</v>
      </c>
      <c r="F12">
        <v>38.9</v>
      </c>
      <c r="G12" t="s">
        <v>173</v>
      </c>
      <c r="H12" s="145">
        <f t="shared" ref="H12:H52" si="4">(D12*F12*$L$2)/1000</f>
        <v>4.3190234319999989</v>
      </c>
    </row>
    <row r="13" spans="2:13">
      <c r="B13" t="s">
        <v>24670</v>
      </c>
      <c r="C13" s="139">
        <v>45054</v>
      </c>
      <c r="D13">
        <v>3461</v>
      </c>
      <c r="E13" t="s">
        <v>24672</v>
      </c>
      <c r="F13">
        <v>30.5</v>
      </c>
      <c r="G13" t="s">
        <v>173</v>
      </c>
      <c r="H13" s="145">
        <f t="shared" si="4"/>
        <v>3.3863808399999997</v>
      </c>
    </row>
    <row r="14" spans="2:13">
      <c r="B14" t="s">
        <v>24670</v>
      </c>
      <c r="C14" s="139">
        <v>45086</v>
      </c>
      <c r="D14">
        <v>3461</v>
      </c>
      <c r="E14" t="s">
        <v>24673</v>
      </c>
      <c r="F14">
        <v>44.5</v>
      </c>
      <c r="G14" t="s">
        <v>173</v>
      </c>
      <c r="H14" s="145">
        <f t="shared" si="4"/>
        <v>4.940785159999999</v>
      </c>
    </row>
    <row r="15" spans="2:13">
      <c r="B15" t="s">
        <v>24670</v>
      </c>
      <c r="C15" s="139">
        <v>45048</v>
      </c>
      <c r="D15">
        <v>3461</v>
      </c>
      <c r="E15" t="s">
        <v>24674</v>
      </c>
      <c r="F15">
        <v>16.7</v>
      </c>
      <c r="G15" t="s">
        <v>173</v>
      </c>
      <c r="H15" s="145">
        <f t="shared" si="4"/>
        <v>1.8541822959999996</v>
      </c>
    </row>
    <row r="16" spans="2:13">
      <c r="B16" t="s">
        <v>24675</v>
      </c>
      <c r="C16" s="139">
        <v>45111</v>
      </c>
      <c r="D16">
        <v>3003</v>
      </c>
      <c r="E16" t="s">
        <v>24666</v>
      </c>
      <c r="F16">
        <v>26</v>
      </c>
      <c r="G16" t="s">
        <v>173</v>
      </c>
      <c r="H16" s="145">
        <f t="shared" si="4"/>
        <v>2.5047422399999997</v>
      </c>
    </row>
    <row r="17" spans="2:8">
      <c r="B17" t="s">
        <v>24676</v>
      </c>
      <c r="C17" s="139">
        <v>45107</v>
      </c>
      <c r="D17">
        <v>4400</v>
      </c>
      <c r="E17" s="140" t="s">
        <v>24672</v>
      </c>
      <c r="F17">
        <v>30.5</v>
      </c>
      <c r="G17" t="s">
        <v>173</v>
      </c>
      <c r="H17" s="145">
        <f t="shared" si="4"/>
        <v>4.3051359999999992</v>
      </c>
    </row>
    <row r="18" spans="2:8">
      <c r="B18" t="s">
        <v>24676</v>
      </c>
      <c r="C18" s="139">
        <v>45107</v>
      </c>
      <c r="D18">
        <v>4400</v>
      </c>
      <c r="E18" s="140" t="s">
        <v>24672</v>
      </c>
      <c r="F18">
        <v>30.5</v>
      </c>
      <c r="G18" t="s">
        <v>173</v>
      </c>
      <c r="H18" s="145">
        <f t="shared" si="4"/>
        <v>4.3051359999999992</v>
      </c>
    </row>
    <row r="19" spans="2:8">
      <c r="B19" t="s">
        <v>24677</v>
      </c>
      <c r="C19" s="139">
        <v>45238</v>
      </c>
      <c r="D19">
        <v>4400</v>
      </c>
      <c r="E19" s="140" t="s">
        <v>24672</v>
      </c>
      <c r="F19">
        <v>30.5</v>
      </c>
      <c r="G19" t="s">
        <v>173</v>
      </c>
      <c r="H19" s="145">
        <f t="shared" si="4"/>
        <v>4.3051359999999992</v>
      </c>
    </row>
    <row r="20" spans="2:8">
      <c r="B20" s="141" t="s">
        <v>24678</v>
      </c>
      <c r="C20" s="139">
        <v>45081</v>
      </c>
      <c r="D20">
        <v>5948</v>
      </c>
      <c r="E20" s="140" t="s">
        <v>24672</v>
      </c>
      <c r="F20">
        <v>30.5</v>
      </c>
      <c r="G20" t="s">
        <v>173</v>
      </c>
      <c r="H20" s="145">
        <f t="shared" si="4"/>
        <v>5.819761119999999</v>
      </c>
    </row>
    <row r="21" spans="2:8">
      <c r="B21" s="141" t="s">
        <v>24679</v>
      </c>
      <c r="C21" s="139">
        <v>45081</v>
      </c>
      <c r="D21">
        <v>5464</v>
      </c>
      <c r="E21" s="140" t="s">
        <v>24672</v>
      </c>
      <c r="F21">
        <v>30.5</v>
      </c>
      <c r="G21" t="s">
        <v>173</v>
      </c>
      <c r="H21" s="145">
        <f t="shared" si="4"/>
        <v>5.3461961599999999</v>
      </c>
    </row>
    <row r="22" spans="2:8">
      <c r="B22" s="141" t="s">
        <v>24680</v>
      </c>
      <c r="C22" s="139">
        <v>45081</v>
      </c>
      <c r="D22">
        <v>5448</v>
      </c>
      <c r="E22" s="140" t="s">
        <v>24672</v>
      </c>
      <c r="F22">
        <v>30.5</v>
      </c>
      <c r="G22" t="s">
        <v>173</v>
      </c>
      <c r="H22" s="145">
        <f t="shared" si="4"/>
        <v>5.3305411199999995</v>
      </c>
    </row>
    <row r="23" spans="2:8">
      <c r="B23" s="141" t="s">
        <v>24681</v>
      </c>
      <c r="C23" s="139">
        <v>45081</v>
      </c>
      <c r="D23">
        <v>5651</v>
      </c>
      <c r="E23" s="140" t="s">
        <v>24672</v>
      </c>
      <c r="F23">
        <v>30.5</v>
      </c>
      <c r="G23" t="s">
        <v>173</v>
      </c>
      <c r="H23" s="145">
        <f t="shared" si="4"/>
        <v>5.5291644399999997</v>
      </c>
    </row>
    <row r="24" spans="2:8">
      <c r="B24" s="141" t="s">
        <v>24844</v>
      </c>
      <c r="C24" s="139">
        <v>45200</v>
      </c>
      <c r="D24">
        <v>5322</v>
      </c>
      <c r="E24" s="140" t="s">
        <v>24672</v>
      </c>
      <c r="F24">
        <v>30.5</v>
      </c>
      <c r="G24" t="s">
        <v>173</v>
      </c>
      <c r="H24" s="145">
        <f t="shared" si="4"/>
        <v>5.2072576799999997</v>
      </c>
    </row>
    <row r="25" spans="2:8">
      <c r="B25" s="141" t="s">
        <v>24844</v>
      </c>
      <c r="C25" s="139">
        <v>45200</v>
      </c>
      <c r="D25">
        <v>5322</v>
      </c>
      <c r="E25" s="140" t="s">
        <v>24672</v>
      </c>
      <c r="F25">
        <v>30.5</v>
      </c>
      <c r="G25" t="s">
        <v>173</v>
      </c>
      <c r="H25" s="145">
        <f t="shared" si="4"/>
        <v>5.2072576799999997</v>
      </c>
    </row>
    <row r="26" spans="2:8">
      <c r="B26" s="141" t="s">
        <v>24844</v>
      </c>
      <c r="C26" s="139">
        <v>45200</v>
      </c>
      <c r="D26">
        <v>5322</v>
      </c>
      <c r="E26" s="140" t="s">
        <v>24672</v>
      </c>
      <c r="F26">
        <v>30.5</v>
      </c>
      <c r="G26" t="s">
        <v>173</v>
      </c>
      <c r="H26" s="145">
        <f t="shared" si="4"/>
        <v>5.2072576799999997</v>
      </c>
    </row>
    <row r="27" spans="2:8">
      <c r="B27" s="141" t="s">
        <v>24844</v>
      </c>
      <c r="C27" s="139">
        <v>45200</v>
      </c>
      <c r="D27">
        <v>5322</v>
      </c>
      <c r="E27" s="140" t="s">
        <v>24672</v>
      </c>
      <c r="F27">
        <v>30.5</v>
      </c>
      <c r="G27" t="s">
        <v>173</v>
      </c>
      <c r="H27" s="145">
        <f t="shared" si="4"/>
        <v>5.2072576799999997</v>
      </c>
    </row>
    <row r="28" spans="2:8">
      <c r="B28" s="141" t="s">
        <v>24844</v>
      </c>
      <c r="C28" s="139">
        <v>45271</v>
      </c>
      <c r="D28">
        <v>5322</v>
      </c>
      <c r="E28" s="140" t="s">
        <v>24672</v>
      </c>
      <c r="F28">
        <v>30.5</v>
      </c>
      <c r="G28" t="s">
        <v>173</v>
      </c>
      <c r="H28" s="145">
        <f t="shared" si="4"/>
        <v>5.2072576799999997</v>
      </c>
    </row>
    <row r="29" spans="2:8">
      <c r="B29" s="141" t="s">
        <v>24844</v>
      </c>
      <c r="C29" s="139">
        <v>45271</v>
      </c>
      <c r="D29">
        <v>5322</v>
      </c>
      <c r="E29" s="140" t="s">
        <v>24672</v>
      </c>
      <c r="F29">
        <v>30.5</v>
      </c>
      <c r="G29" t="s">
        <v>173</v>
      </c>
      <c r="H29" s="145">
        <f t="shared" si="4"/>
        <v>5.2072576799999997</v>
      </c>
    </row>
    <row r="30" spans="2:8">
      <c r="B30" s="141" t="s">
        <v>24845</v>
      </c>
      <c r="C30" s="139">
        <v>45271</v>
      </c>
      <c r="D30">
        <v>5651</v>
      </c>
      <c r="E30" s="140" t="s">
        <v>24672</v>
      </c>
      <c r="F30">
        <v>30.5</v>
      </c>
      <c r="G30" t="s">
        <v>173</v>
      </c>
      <c r="H30" s="145">
        <f t="shared" si="4"/>
        <v>5.5291644399999997</v>
      </c>
    </row>
    <row r="31" spans="2:8">
      <c r="B31" s="141" t="s">
        <v>24845</v>
      </c>
      <c r="C31" s="139">
        <v>45271</v>
      </c>
      <c r="D31">
        <v>5651</v>
      </c>
      <c r="E31" s="140" t="s">
        <v>24672</v>
      </c>
      <c r="F31">
        <v>30.5</v>
      </c>
      <c r="G31" t="s">
        <v>173</v>
      </c>
      <c r="H31" s="145">
        <f t="shared" si="4"/>
        <v>5.5291644399999997</v>
      </c>
    </row>
    <row r="32" spans="2:8">
      <c r="B32" s="141" t="s">
        <v>24680</v>
      </c>
      <c r="C32" s="139">
        <v>45271</v>
      </c>
      <c r="D32">
        <v>5448</v>
      </c>
      <c r="E32" s="140" t="s">
        <v>24672</v>
      </c>
      <c r="F32">
        <v>30.5</v>
      </c>
      <c r="G32" t="s">
        <v>173</v>
      </c>
      <c r="H32" s="145">
        <f t="shared" si="4"/>
        <v>5.3305411199999995</v>
      </c>
    </row>
    <row r="33" spans="2:8">
      <c r="B33" s="141" t="s">
        <v>24681</v>
      </c>
      <c r="C33" s="139">
        <v>45180</v>
      </c>
      <c r="D33">
        <v>5651</v>
      </c>
      <c r="E33" s="140" t="s">
        <v>24666</v>
      </c>
      <c r="F33">
        <v>26</v>
      </c>
      <c r="G33" t="s">
        <v>173</v>
      </c>
      <c r="H33" s="145">
        <f t="shared" ref="H33:H38" si="5">(D33*F33*$L$2)/1000</f>
        <v>4.7133860799999994</v>
      </c>
    </row>
    <row r="34" spans="2:8">
      <c r="B34" s="141" t="s">
        <v>24681</v>
      </c>
      <c r="C34" s="139">
        <v>45180</v>
      </c>
      <c r="D34">
        <v>5651</v>
      </c>
      <c r="E34" s="140" t="s">
        <v>24666</v>
      </c>
      <c r="F34">
        <v>26</v>
      </c>
      <c r="G34" t="s">
        <v>173</v>
      </c>
      <c r="H34" s="145">
        <f t="shared" si="5"/>
        <v>4.7133860799999994</v>
      </c>
    </row>
    <row r="35" spans="2:8">
      <c r="B35" s="141" t="s">
        <v>24678</v>
      </c>
      <c r="C35" s="139">
        <v>45220</v>
      </c>
      <c r="D35">
        <v>5948</v>
      </c>
      <c r="E35" s="140" t="s">
        <v>24666</v>
      </c>
      <c r="F35">
        <v>26</v>
      </c>
      <c r="G35" t="s">
        <v>173</v>
      </c>
      <c r="H35" s="145">
        <f t="shared" si="5"/>
        <v>4.9611078399999995</v>
      </c>
    </row>
    <row r="36" spans="2:8">
      <c r="B36" s="141" t="s">
        <v>24845</v>
      </c>
      <c r="C36" s="139">
        <v>45220</v>
      </c>
      <c r="D36">
        <v>5276</v>
      </c>
      <c r="E36" s="140" t="s">
        <v>24666</v>
      </c>
      <c r="F36">
        <v>26</v>
      </c>
      <c r="G36" t="s">
        <v>173</v>
      </c>
      <c r="H36" s="145">
        <f t="shared" si="5"/>
        <v>4.4006060799999993</v>
      </c>
    </row>
    <row r="37" spans="2:8">
      <c r="B37" s="141" t="s">
        <v>24845</v>
      </c>
      <c r="C37" s="139">
        <v>45220</v>
      </c>
      <c r="D37">
        <v>5276</v>
      </c>
      <c r="E37" s="140" t="s">
        <v>24666</v>
      </c>
      <c r="F37">
        <v>26</v>
      </c>
      <c r="G37" t="s">
        <v>173</v>
      </c>
      <c r="H37" s="145">
        <f t="shared" si="5"/>
        <v>4.4006060799999993</v>
      </c>
    </row>
    <row r="38" spans="2:8">
      <c r="B38" s="141" t="s">
        <v>24680</v>
      </c>
      <c r="C38" s="139">
        <v>45267</v>
      </c>
      <c r="D38">
        <v>5448</v>
      </c>
      <c r="E38" s="140" t="s">
        <v>24666</v>
      </c>
      <c r="F38">
        <v>26</v>
      </c>
      <c r="G38" t="s">
        <v>173</v>
      </c>
      <c r="H38" s="145">
        <f t="shared" si="5"/>
        <v>4.5440678399999994</v>
      </c>
    </row>
    <row r="39" spans="2:8">
      <c r="B39" s="141" t="s">
        <v>24682</v>
      </c>
      <c r="C39" s="139">
        <v>45074</v>
      </c>
      <c r="D39">
        <v>1473</v>
      </c>
      <c r="E39" s="140" t="s">
        <v>24683</v>
      </c>
      <c r="F39">
        <v>18.899999999999999</v>
      </c>
      <c r="G39" t="s">
        <v>223</v>
      </c>
      <c r="H39" s="145">
        <f t="shared" si="4"/>
        <v>0.89309757599999984</v>
      </c>
    </row>
    <row r="40" spans="2:8">
      <c r="B40" s="141" t="s">
        <v>24682</v>
      </c>
      <c r="C40" s="139">
        <v>45075</v>
      </c>
      <c r="D40">
        <v>1473</v>
      </c>
      <c r="E40" s="140" t="s">
        <v>24683</v>
      </c>
      <c r="F40">
        <v>18.899999999999999</v>
      </c>
      <c r="G40" t="s">
        <v>223</v>
      </c>
      <c r="H40" s="145">
        <f t="shared" si="4"/>
        <v>0.89309757599999984</v>
      </c>
    </row>
    <row r="41" spans="2:8">
      <c r="B41" s="141" t="s">
        <v>24684</v>
      </c>
      <c r="C41" s="139">
        <v>45045</v>
      </c>
      <c r="D41">
        <v>6132</v>
      </c>
      <c r="E41" s="140" t="s">
        <v>24673</v>
      </c>
      <c r="F41">
        <v>44.5</v>
      </c>
      <c r="G41" t="s">
        <v>173</v>
      </c>
      <c r="H41" s="145">
        <f t="shared" si="4"/>
        <v>8.7537979199999985</v>
      </c>
    </row>
    <row r="42" spans="2:8">
      <c r="B42" s="141" t="s">
        <v>24685</v>
      </c>
      <c r="C42" s="139">
        <v>45007</v>
      </c>
      <c r="D42">
        <v>3965</v>
      </c>
      <c r="E42" s="140" t="s">
        <v>24666</v>
      </c>
      <c r="F42">
        <v>26</v>
      </c>
      <c r="G42" t="s">
        <v>173</v>
      </c>
      <c r="H42" s="145">
        <f t="shared" si="4"/>
        <v>3.3071272</v>
      </c>
    </row>
    <row r="43" spans="2:8">
      <c r="B43" s="141" t="s">
        <v>24686</v>
      </c>
      <c r="C43" s="139">
        <v>45021</v>
      </c>
      <c r="D43">
        <v>1209</v>
      </c>
      <c r="E43" s="140" t="s">
        <v>24672</v>
      </c>
      <c r="F43">
        <v>30.5</v>
      </c>
      <c r="G43" t="s">
        <v>223</v>
      </c>
      <c r="H43" s="145">
        <f t="shared" si="4"/>
        <v>1.18293396</v>
      </c>
    </row>
    <row r="44" spans="2:8">
      <c r="B44" s="141" t="s">
        <v>24687</v>
      </c>
      <c r="C44" s="139">
        <v>45076</v>
      </c>
      <c r="D44">
        <v>1209</v>
      </c>
      <c r="E44" s="140" t="s">
        <v>24666</v>
      </c>
      <c r="F44">
        <v>26</v>
      </c>
      <c r="G44" t="s">
        <v>223</v>
      </c>
      <c r="H44" s="145">
        <f>(D44*F44*$L$3)/1000</f>
        <v>31.960519500000004</v>
      </c>
    </row>
    <row r="45" spans="2:8">
      <c r="B45" s="141" t="s">
        <v>24688</v>
      </c>
      <c r="C45" s="139">
        <v>44971</v>
      </c>
      <c r="D45">
        <v>2455</v>
      </c>
      <c r="E45" s="140" t="s">
        <v>24672</v>
      </c>
      <c r="F45">
        <v>30.5</v>
      </c>
      <c r="G45" t="s">
        <v>173</v>
      </c>
      <c r="H45" s="145">
        <f t="shared" si="4"/>
        <v>2.4020701999999998</v>
      </c>
    </row>
    <row r="46" spans="2:8">
      <c r="B46" s="141" t="s">
        <v>24689</v>
      </c>
      <c r="C46" s="139">
        <v>45009</v>
      </c>
      <c r="D46">
        <v>3628</v>
      </c>
      <c r="E46" s="140" t="s">
        <v>24673</v>
      </c>
      <c r="F46">
        <v>44.5</v>
      </c>
      <c r="G46" t="s">
        <v>223</v>
      </c>
      <c r="H46" s="145">
        <f>(D46*F46*$L$3)/1000</f>
        <v>164.15022049999999</v>
      </c>
    </row>
    <row r="47" spans="2:8">
      <c r="B47" s="141" t="s">
        <v>24690</v>
      </c>
      <c r="C47" s="144">
        <v>45252</v>
      </c>
      <c r="D47">
        <v>4652</v>
      </c>
      <c r="E47" s="140" t="s">
        <v>24672</v>
      </c>
      <c r="F47">
        <v>30.5</v>
      </c>
      <c r="G47" t="s">
        <v>173</v>
      </c>
      <c r="H47" s="145">
        <f t="shared" si="4"/>
        <v>4.5517028799999997</v>
      </c>
    </row>
    <row r="48" spans="2:8">
      <c r="B48" s="141" t="s">
        <v>24691</v>
      </c>
      <c r="C48" s="144">
        <v>44952</v>
      </c>
      <c r="D48">
        <v>4746</v>
      </c>
      <c r="E48" s="140" t="s">
        <v>24673</v>
      </c>
      <c r="F48">
        <v>44.5</v>
      </c>
      <c r="G48" t="s">
        <v>173</v>
      </c>
      <c r="H48" s="145">
        <f t="shared" si="4"/>
        <v>6.7751997599999996</v>
      </c>
    </row>
    <row r="49" spans="2:8">
      <c r="B49" s="141" t="s">
        <v>24690</v>
      </c>
      <c r="C49" s="144">
        <v>45041</v>
      </c>
      <c r="D49">
        <v>4652</v>
      </c>
      <c r="E49" s="140" t="s">
        <v>24673</v>
      </c>
      <c r="F49">
        <v>44.5</v>
      </c>
      <c r="G49" t="s">
        <v>173</v>
      </c>
      <c r="H49" s="145">
        <f t="shared" si="4"/>
        <v>6.6410091199999997</v>
      </c>
    </row>
    <row r="50" spans="2:8">
      <c r="B50" s="141" t="s">
        <v>24692</v>
      </c>
      <c r="C50" s="144">
        <v>45041</v>
      </c>
      <c r="D50">
        <v>4652</v>
      </c>
      <c r="E50" s="140" t="s">
        <v>24673</v>
      </c>
      <c r="F50">
        <v>44.5</v>
      </c>
      <c r="G50" t="s">
        <v>173</v>
      </c>
      <c r="H50" s="145">
        <f t="shared" si="4"/>
        <v>6.6410091199999997</v>
      </c>
    </row>
    <row r="51" spans="2:8">
      <c r="B51" s="142" t="s">
        <v>24693</v>
      </c>
      <c r="C51" s="144">
        <v>45041</v>
      </c>
      <c r="D51">
        <v>4652</v>
      </c>
      <c r="E51" s="140" t="s">
        <v>24673</v>
      </c>
      <c r="F51">
        <v>44.5</v>
      </c>
      <c r="G51" t="s">
        <v>173</v>
      </c>
      <c r="H51" s="145">
        <f t="shared" si="4"/>
        <v>6.6410091199999997</v>
      </c>
    </row>
    <row r="52" spans="2:8">
      <c r="B52" s="143" t="s">
        <v>24694</v>
      </c>
      <c r="C52" s="144">
        <v>45230</v>
      </c>
      <c r="D52">
        <v>4652</v>
      </c>
      <c r="E52" s="140" t="s">
        <v>24673</v>
      </c>
      <c r="F52">
        <v>44.5</v>
      </c>
      <c r="G52" t="s">
        <v>173</v>
      </c>
      <c r="H52" s="145">
        <f t="shared" si="4"/>
        <v>6.6410091199999997</v>
      </c>
    </row>
    <row r="53" spans="2:8">
      <c r="B53" s="143" t="s">
        <v>24695</v>
      </c>
      <c r="C53" s="144">
        <v>45222</v>
      </c>
      <c r="D53">
        <v>4652</v>
      </c>
      <c r="E53" s="140" t="s">
        <v>24666</v>
      </c>
      <c r="F53">
        <v>26</v>
      </c>
      <c r="G53" t="s">
        <v>173</v>
      </c>
      <c r="H53" s="145">
        <f>(D53*F53*$L$2)/1000</f>
        <v>3.8801401599999994</v>
      </c>
    </row>
    <row r="54" spans="2:8">
      <c r="B54" s="143" t="s">
        <v>24696</v>
      </c>
      <c r="C54" s="144">
        <v>44894</v>
      </c>
      <c r="D54">
        <v>4652</v>
      </c>
      <c r="E54" s="140" t="s">
        <v>24666</v>
      </c>
      <c r="F54">
        <v>26</v>
      </c>
      <c r="G54" t="s">
        <v>173</v>
      </c>
      <c r="H54" s="145">
        <f>(D54*F54*$L$2)/1000</f>
        <v>3.8801401599999994</v>
      </c>
    </row>
    <row r="55" spans="2:8">
      <c r="B55" s="143" t="s">
        <v>24697</v>
      </c>
      <c r="C55" s="144">
        <v>45095</v>
      </c>
      <c r="D55">
        <v>4279</v>
      </c>
      <c r="E55" s="140" t="s">
        <v>24673</v>
      </c>
      <c r="F55">
        <v>44.5</v>
      </c>
      <c r="G55" t="s">
        <v>173</v>
      </c>
      <c r="H55" s="145">
        <f t="shared" ref="H55:H56" si="6">(D55*F55*$L$2)/1000</f>
        <v>6.1085292400000002</v>
      </c>
    </row>
    <row r="56" spans="2:8">
      <c r="B56" s="143" t="s">
        <v>24697</v>
      </c>
      <c r="C56" s="144">
        <v>45095</v>
      </c>
      <c r="D56">
        <v>4279</v>
      </c>
      <c r="E56" s="140" t="s">
        <v>24673</v>
      </c>
      <c r="F56">
        <v>44.5</v>
      </c>
      <c r="G56" t="s">
        <v>173</v>
      </c>
      <c r="H56" s="145">
        <f t="shared" si="6"/>
        <v>6.1085292400000002</v>
      </c>
    </row>
    <row r="57" spans="2:8">
      <c r="B57" s="141" t="s">
        <v>24698</v>
      </c>
      <c r="C57" s="144">
        <v>45246</v>
      </c>
      <c r="D57">
        <v>5940</v>
      </c>
      <c r="E57" s="140" t="s">
        <v>24672</v>
      </c>
      <c r="F57">
        <v>30.5</v>
      </c>
      <c r="G57" t="s">
        <v>173</v>
      </c>
      <c r="H57" s="145">
        <f>(D57*F57*L16)/1000</f>
        <v>0</v>
      </c>
    </row>
    <row r="58" spans="2:8">
      <c r="B58" s="143" t="s">
        <v>24699</v>
      </c>
      <c r="C58" s="139">
        <v>45202</v>
      </c>
      <c r="D58">
        <v>224.1</v>
      </c>
      <c r="E58" s="140" t="s">
        <v>24700</v>
      </c>
      <c r="F58">
        <v>5</v>
      </c>
      <c r="G58" t="s">
        <v>223</v>
      </c>
      <c r="H58" s="145">
        <f>(D58*F58*$L$3)/1000</f>
        <v>1.1392683750000001</v>
      </c>
    </row>
    <row r="59" spans="2:8">
      <c r="B59" s="143" t="s">
        <v>24699</v>
      </c>
      <c r="C59" s="139">
        <v>45202</v>
      </c>
      <c r="D59">
        <v>224.1</v>
      </c>
      <c r="E59" s="140" t="s">
        <v>24700</v>
      </c>
      <c r="F59">
        <v>5</v>
      </c>
      <c r="G59" t="s">
        <v>223</v>
      </c>
      <c r="H59" s="145">
        <f>(D59*F59*$L$3)/1000</f>
        <v>1.1392683750000001</v>
      </c>
    </row>
    <row r="60" spans="2:8">
      <c r="B60" s="141" t="s">
        <v>24701</v>
      </c>
      <c r="C60" s="144">
        <v>45167</v>
      </c>
      <c r="D60">
        <v>5829</v>
      </c>
      <c r="E60" s="140" t="s">
        <v>24672</v>
      </c>
      <c r="F60">
        <v>30.5</v>
      </c>
      <c r="G60" t="s">
        <v>173</v>
      </c>
      <c r="H60" s="145">
        <f t="shared" ref="H60:H72" si="7">(D60*F60*$L$2)/1000</f>
        <v>5.7033267599999995</v>
      </c>
    </row>
    <row r="61" spans="2:8">
      <c r="B61" s="141" t="s">
        <v>24701</v>
      </c>
      <c r="C61" s="144">
        <v>45167</v>
      </c>
      <c r="D61">
        <v>5829</v>
      </c>
      <c r="E61" s="140" t="s">
        <v>24672</v>
      </c>
      <c r="F61">
        <v>30.5</v>
      </c>
      <c r="G61" t="s">
        <v>173</v>
      </c>
      <c r="H61" s="145">
        <f t="shared" si="7"/>
        <v>5.7033267599999995</v>
      </c>
    </row>
    <row r="62" spans="2:8">
      <c r="B62" s="141" t="s">
        <v>24701</v>
      </c>
      <c r="C62" s="144">
        <v>45167</v>
      </c>
      <c r="D62">
        <v>5829</v>
      </c>
      <c r="E62" s="140" t="s">
        <v>24672</v>
      </c>
      <c r="F62">
        <v>30.5</v>
      </c>
      <c r="G62" t="s">
        <v>173</v>
      </c>
      <c r="H62" s="145">
        <f t="shared" si="7"/>
        <v>5.7033267599999995</v>
      </c>
    </row>
    <row r="63" spans="2:8">
      <c r="B63" s="141" t="s">
        <v>24841</v>
      </c>
      <c r="C63" s="139">
        <v>45096</v>
      </c>
      <c r="D63">
        <v>5190</v>
      </c>
      <c r="E63" s="140" t="s">
        <v>24666</v>
      </c>
      <c r="F63">
        <v>26</v>
      </c>
      <c r="G63" t="s">
        <v>173</v>
      </c>
      <c r="H63" s="145">
        <f t="shared" si="7"/>
        <v>4.3288751999999997</v>
      </c>
    </row>
    <row r="64" spans="2:8">
      <c r="B64" s="141" t="s">
        <v>24841</v>
      </c>
      <c r="C64" s="139">
        <v>45096</v>
      </c>
      <c r="D64">
        <v>5190</v>
      </c>
      <c r="E64" s="140" t="s">
        <v>24666</v>
      </c>
      <c r="F64">
        <v>26</v>
      </c>
      <c r="G64" t="s">
        <v>173</v>
      </c>
      <c r="H64" s="145">
        <f t="shared" si="7"/>
        <v>4.3288751999999997</v>
      </c>
    </row>
    <row r="65" spans="2:8">
      <c r="B65" s="141" t="s">
        <v>24842</v>
      </c>
      <c r="C65" s="139">
        <v>45097</v>
      </c>
      <c r="D65">
        <v>5190</v>
      </c>
      <c r="E65" s="140" t="s">
        <v>24666</v>
      </c>
      <c r="F65">
        <v>26</v>
      </c>
      <c r="G65" t="s">
        <v>173</v>
      </c>
      <c r="H65" s="145">
        <f t="shared" si="7"/>
        <v>4.3288751999999997</v>
      </c>
    </row>
    <row r="66" spans="2:8">
      <c r="B66" s="141" t="s">
        <v>24843</v>
      </c>
      <c r="C66" s="139">
        <v>45097</v>
      </c>
      <c r="D66">
        <v>5190</v>
      </c>
      <c r="E66" s="140" t="s">
        <v>24666</v>
      </c>
      <c r="F66">
        <v>26</v>
      </c>
      <c r="G66" t="s">
        <v>173</v>
      </c>
      <c r="H66" s="145">
        <f t="shared" si="7"/>
        <v>4.3288751999999997</v>
      </c>
    </row>
    <row r="67" spans="2:8">
      <c r="B67" s="141" t="s">
        <v>24846</v>
      </c>
      <c r="C67" s="139">
        <v>45199</v>
      </c>
      <c r="D67">
        <v>4779</v>
      </c>
      <c r="E67" s="140" t="s">
        <v>24672</v>
      </c>
      <c r="F67">
        <v>30.5</v>
      </c>
      <c r="G67" t="s">
        <v>173</v>
      </c>
      <c r="H67" s="145">
        <f t="shared" si="7"/>
        <v>4.6759647600000003</v>
      </c>
    </row>
    <row r="68" spans="2:8">
      <c r="B68" s="141" t="s">
        <v>24846</v>
      </c>
      <c r="C68" s="139">
        <v>45199</v>
      </c>
      <c r="D68">
        <v>4779</v>
      </c>
      <c r="E68" s="140" t="s">
        <v>24672</v>
      </c>
      <c r="F68">
        <v>30.5</v>
      </c>
      <c r="G68" t="s">
        <v>173</v>
      </c>
      <c r="H68" s="145">
        <f t="shared" si="7"/>
        <v>4.6759647600000003</v>
      </c>
    </row>
    <row r="69" spans="2:8">
      <c r="B69" s="141" t="s">
        <v>24846</v>
      </c>
      <c r="C69" s="139">
        <v>45199</v>
      </c>
      <c r="D69">
        <v>4779</v>
      </c>
      <c r="E69" s="140" t="s">
        <v>24672</v>
      </c>
      <c r="F69">
        <v>30.5</v>
      </c>
      <c r="G69" t="s">
        <v>173</v>
      </c>
      <c r="H69" s="145">
        <f t="shared" si="7"/>
        <v>4.6759647600000003</v>
      </c>
    </row>
    <row r="70" spans="2:8">
      <c r="B70" s="141" t="s">
        <v>24846</v>
      </c>
      <c r="C70" s="139">
        <v>45199</v>
      </c>
      <c r="D70">
        <v>4779</v>
      </c>
      <c r="E70" s="140" t="s">
        <v>24672</v>
      </c>
      <c r="F70">
        <v>30.5</v>
      </c>
      <c r="G70" t="s">
        <v>173</v>
      </c>
      <c r="H70" s="145">
        <f t="shared" si="7"/>
        <v>4.6759647600000003</v>
      </c>
    </row>
    <row r="71" spans="2:8">
      <c r="B71" s="141" t="s">
        <v>24846</v>
      </c>
      <c r="C71" s="139">
        <v>45199</v>
      </c>
      <c r="D71">
        <v>4779</v>
      </c>
      <c r="E71" s="140" t="s">
        <v>24672</v>
      </c>
      <c r="F71">
        <v>30.5</v>
      </c>
      <c r="G71" t="s">
        <v>173</v>
      </c>
      <c r="H71" s="145">
        <f t="shared" si="7"/>
        <v>4.6759647600000003</v>
      </c>
    </row>
    <row r="72" spans="2:8">
      <c r="B72" s="141" t="s">
        <v>24846</v>
      </c>
      <c r="C72" s="139">
        <v>45199</v>
      </c>
      <c r="D72">
        <v>4779</v>
      </c>
      <c r="E72" s="140" t="s">
        <v>24672</v>
      </c>
      <c r="F72">
        <v>30.5</v>
      </c>
      <c r="G72" t="s">
        <v>173</v>
      </c>
      <c r="H72" s="145">
        <f t="shared" si="7"/>
        <v>4.6759647600000003</v>
      </c>
    </row>
    <row r="74" spans="2:8">
      <c r="G74" t="s">
        <v>30</v>
      </c>
      <c r="H74" s="145">
        <f>SUM(H2:H66)</f>
        <v>509.21194848999988</v>
      </c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EF687C-E77A-4795-8F7E-E5466B44B6CB}">
  <dimension ref="A1:Q23290"/>
  <sheetViews>
    <sheetView topLeftCell="D14355" workbookViewId="0">
      <selection activeCell="H14375" sqref="H14375"/>
    </sheetView>
  </sheetViews>
  <sheetFormatPr defaultRowHeight="15"/>
  <cols>
    <col min="1" max="1" width="15.140625" customWidth="1"/>
    <col min="2" max="2" width="14.140625" customWidth="1"/>
    <col min="3" max="3" width="39.5703125" customWidth="1"/>
    <col min="4" max="4" width="15.5703125" customWidth="1"/>
    <col min="5" max="6" width="12" customWidth="1"/>
    <col min="7" max="7" width="56.7109375" customWidth="1"/>
    <col min="8" max="8" width="30.42578125" customWidth="1"/>
    <col min="9" max="9" width="15.7109375" customWidth="1"/>
    <col min="10" max="10" width="11.7109375" customWidth="1"/>
    <col min="11" max="11" width="10.28515625" customWidth="1"/>
    <col min="12" max="12" width="13.5703125" customWidth="1"/>
    <col min="13" max="13" width="22.7109375" customWidth="1"/>
    <col min="17" max="17" width="13.5703125" customWidth="1"/>
  </cols>
  <sheetData>
    <row r="1" spans="1:17" ht="15.75">
      <c r="A1" s="136" t="s">
        <v>24651</v>
      </c>
      <c r="B1" s="136" t="s">
        <v>24650</v>
      </c>
      <c r="C1" s="136" t="s">
        <v>24649</v>
      </c>
      <c r="D1" s="136" t="s">
        <v>24648</v>
      </c>
      <c r="E1" s="136" t="s">
        <v>24647</v>
      </c>
      <c r="F1" s="136" t="s">
        <v>24646</v>
      </c>
      <c r="G1" s="136" t="s">
        <v>24645</v>
      </c>
      <c r="H1" s="136" t="s">
        <v>24644</v>
      </c>
      <c r="I1" s="136" t="s">
        <v>24643</v>
      </c>
      <c r="J1" s="136" t="s">
        <v>24642</v>
      </c>
      <c r="K1" s="136" t="s">
        <v>24641</v>
      </c>
      <c r="L1" s="136" t="s">
        <v>24640</v>
      </c>
      <c r="Q1" t="s">
        <v>24639</v>
      </c>
    </row>
    <row r="2" spans="1:17">
      <c r="A2" s="118">
        <v>44927</v>
      </c>
      <c r="B2" t="s">
        <v>180</v>
      </c>
      <c r="C2" t="s">
        <v>179</v>
      </c>
      <c r="D2" t="s">
        <v>17427</v>
      </c>
      <c r="E2" t="s">
        <v>24638</v>
      </c>
      <c r="F2">
        <v>56207344</v>
      </c>
      <c r="G2" t="s">
        <v>24637</v>
      </c>
      <c r="H2" t="s">
        <v>174</v>
      </c>
      <c r="I2">
        <v>3154</v>
      </c>
      <c r="J2" t="s">
        <v>173</v>
      </c>
      <c r="K2" t="s">
        <v>172</v>
      </c>
      <c r="L2">
        <f>I2*$Q$3/(1000/1.1)</f>
        <v>0.111298352</v>
      </c>
      <c r="N2" t="s">
        <v>24636</v>
      </c>
      <c r="Q2" s="135">
        <v>0.37</v>
      </c>
    </row>
    <row r="3" spans="1:17">
      <c r="A3" s="118">
        <v>44927</v>
      </c>
      <c r="B3" t="s">
        <v>180</v>
      </c>
      <c r="C3" t="s">
        <v>179</v>
      </c>
      <c r="D3" t="s">
        <v>22180</v>
      </c>
      <c r="E3" t="s">
        <v>24635</v>
      </c>
      <c r="F3" t="s">
        <v>1766</v>
      </c>
      <c r="G3" t="s">
        <v>23968</v>
      </c>
      <c r="H3" t="s">
        <v>174</v>
      </c>
      <c r="I3">
        <v>3154</v>
      </c>
      <c r="J3" t="s">
        <v>173</v>
      </c>
      <c r="K3" t="s">
        <v>172</v>
      </c>
      <c r="L3">
        <f>I3*$Q$3</f>
        <v>101.18031999999999</v>
      </c>
      <c r="N3" t="s">
        <v>24634</v>
      </c>
      <c r="Q3" s="135">
        <f>0.02005*1.6</f>
        <v>3.2079999999999997E-2</v>
      </c>
    </row>
    <row r="4" spans="1:17">
      <c r="A4" s="118">
        <v>44927</v>
      </c>
      <c r="B4" t="s">
        <v>24590</v>
      </c>
      <c r="C4" t="s">
        <v>24589</v>
      </c>
      <c r="D4" t="s">
        <v>24633</v>
      </c>
      <c r="E4" t="s">
        <v>24632</v>
      </c>
      <c r="F4">
        <v>57207450</v>
      </c>
      <c r="G4" t="s">
        <v>24591</v>
      </c>
      <c r="H4" t="s">
        <v>24585</v>
      </c>
      <c r="I4">
        <v>0.4</v>
      </c>
      <c r="J4" t="s">
        <v>138</v>
      </c>
      <c r="K4" t="s">
        <v>137</v>
      </c>
      <c r="L4">
        <f>I4*$Q$2/1000</f>
        <v>1.4799999999999999E-4</v>
      </c>
      <c r="N4" t="s">
        <v>24631</v>
      </c>
      <c r="Q4" s="135">
        <f>1.099032*1.6</f>
        <v>1.7584512000000001</v>
      </c>
    </row>
    <row r="5" spans="1:17">
      <c r="A5" s="118">
        <v>44958</v>
      </c>
      <c r="B5" t="s">
        <v>24590</v>
      </c>
      <c r="C5" t="s">
        <v>24589</v>
      </c>
      <c r="D5" t="s">
        <v>24630</v>
      </c>
      <c r="E5" t="s">
        <v>24629</v>
      </c>
      <c r="F5">
        <v>57207453</v>
      </c>
      <c r="G5" t="s">
        <v>24594</v>
      </c>
      <c r="H5" t="s">
        <v>24585</v>
      </c>
      <c r="I5">
        <v>0.4</v>
      </c>
      <c r="J5" t="s">
        <v>138</v>
      </c>
      <c r="K5" t="s">
        <v>137</v>
      </c>
      <c r="L5">
        <f>I5*$Q$2/1000</f>
        <v>1.4799999999999999E-4</v>
      </c>
      <c r="N5" t="s">
        <v>223</v>
      </c>
      <c r="Q5" s="134">
        <v>1.01675</v>
      </c>
    </row>
    <row r="6" spans="1:17">
      <c r="A6" s="118">
        <v>44986</v>
      </c>
      <c r="B6" t="s">
        <v>24590</v>
      </c>
      <c r="C6" t="s">
        <v>24589</v>
      </c>
      <c r="D6" t="s">
        <v>24628</v>
      </c>
      <c r="E6" t="s">
        <v>24627</v>
      </c>
      <c r="F6">
        <v>101031800</v>
      </c>
      <c r="G6" t="s">
        <v>24586</v>
      </c>
      <c r="H6" t="s">
        <v>24585</v>
      </c>
      <c r="I6">
        <v>0.4</v>
      </c>
      <c r="J6" t="s">
        <v>138</v>
      </c>
      <c r="K6" t="s">
        <v>137</v>
      </c>
      <c r="L6">
        <f>I6*$Q$2/1000</f>
        <v>1.4799999999999999E-4</v>
      </c>
    </row>
    <row r="7" spans="1:17">
      <c r="A7" s="118">
        <v>45108</v>
      </c>
      <c r="B7" t="s">
        <v>24590</v>
      </c>
      <c r="C7" t="s">
        <v>24589</v>
      </c>
      <c r="D7" t="s">
        <v>24626</v>
      </c>
      <c r="E7" t="s">
        <v>24625</v>
      </c>
      <c r="F7">
        <v>57212644</v>
      </c>
      <c r="G7" t="s">
        <v>24609</v>
      </c>
      <c r="H7" t="s">
        <v>24585</v>
      </c>
      <c r="I7">
        <v>0.4</v>
      </c>
      <c r="J7" t="s">
        <v>138</v>
      </c>
      <c r="K7" t="s">
        <v>137</v>
      </c>
      <c r="L7">
        <f>I7*$Q$2/1000</f>
        <v>1.4799999999999999E-4</v>
      </c>
    </row>
    <row r="8" spans="1:17">
      <c r="A8" s="118">
        <v>45108</v>
      </c>
      <c r="B8" t="s">
        <v>24590</v>
      </c>
      <c r="C8" t="s">
        <v>24589</v>
      </c>
      <c r="D8" t="s">
        <v>24624</v>
      </c>
      <c r="E8" t="s">
        <v>24623</v>
      </c>
      <c r="F8">
        <v>57207409</v>
      </c>
      <c r="G8" t="s">
        <v>24620</v>
      </c>
      <c r="H8" t="s">
        <v>24585</v>
      </c>
      <c r="I8">
        <v>0.4</v>
      </c>
      <c r="J8" t="s">
        <v>138</v>
      </c>
      <c r="K8" t="s">
        <v>137</v>
      </c>
      <c r="L8">
        <f>I8*$Q$2/1000</f>
        <v>1.4799999999999999E-4</v>
      </c>
    </row>
    <row r="9" spans="1:17">
      <c r="A9" s="118">
        <v>45108</v>
      </c>
      <c r="B9" t="s">
        <v>24590</v>
      </c>
      <c r="C9" t="s">
        <v>24589</v>
      </c>
      <c r="D9" t="s">
        <v>24622</v>
      </c>
      <c r="E9" t="s">
        <v>24621</v>
      </c>
      <c r="F9">
        <v>57207409</v>
      </c>
      <c r="G9" t="s">
        <v>24620</v>
      </c>
      <c r="H9" t="s">
        <v>24585</v>
      </c>
      <c r="I9">
        <v>0.4</v>
      </c>
      <c r="J9" t="s">
        <v>138</v>
      </c>
      <c r="K9" t="s">
        <v>137</v>
      </c>
      <c r="L9">
        <f>I9*$Q$2/1000</f>
        <v>1.4799999999999999E-4</v>
      </c>
    </row>
    <row r="10" spans="1:17">
      <c r="A10" s="118">
        <v>45139</v>
      </c>
      <c r="B10" t="s">
        <v>24590</v>
      </c>
      <c r="C10" t="s">
        <v>24589</v>
      </c>
      <c r="D10" t="s">
        <v>24619</v>
      </c>
      <c r="E10" t="s">
        <v>24618</v>
      </c>
      <c r="F10" s="119">
        <v>57207453</v>
      </c>
      <c r="G10" t="s">
        <v>24594</v>
      </c>
      <c r="H10" t="s">
        <v>24585</v>
      </c>
      <c r="I10">
        <v>0.4</v>
      </c>
      <c r="J10" t="s">
        <v>138</v>
      </c>
      <c r="K10" t="s">
        <v>137</v>
      </c>
      <c r="L10">
        <f>I10*$Q$2/1000</f>
        <v>1.4799999999999999E-4</v>
      </c>
      <c r="N10" t="s">
        <v>24617</v>
      </c>
      <c r="Q10">
        <f>(2.2*Q2*4725)/1000</f>
        <v>3.8461500000000002</v>
      </c>
    </row>
    <row r="11" spans="1:17">
      <c r="A11" s="118">
        <v>45139</v>
      </c>
      <c r="B11" t="s">
        <v>24590</v>
      </c>
      <c r="C11" t="s">
        <v>24589</v>
      </c>
      <c r="D11" t="s">
        <v>24616</v>
      </c>
      <c r="E11" t="s">
        <v>24615</v>
      </c>
      <c r="F11" s="119">
        <v>57212644</v>
      </c>
      <c r="G11" t="s">
        <v>24609</v>
      </c>
      <c r="H11" t="s">
        <v>24585</v>
      </c>
      <c r="I11">
        <v>0.4</v>
      </c>
      <c r="J11" t="s">
        <v>138</v>
      </c>
      <c r="K11" t="s">
        <v>137</v>
      </c>
      <c r="L11">
        <f>I11*$Q$2/1000</f>
        <v>1.4799999999999999E-4</v>
      </c>
      <c r="N11" t="s">
        <v>24614</v>
      </c>
      <c r="Q11">
        <f>2.2*4725*Q4/1000</f>
        <v>18.279100224</v>
      </c>
    </row>
    <row r="12" spans="1:17">
      <c r="A12" s="118">
        <v>45139</v>
      </c>
      <c r="B12" t="s">
        <v>24590</v>
      </c>
      <c r="C12" t="s">
        <v>24589</v>
      </c>
      <c r="D12" t="s">
        <v>24613</v>
      </c>
      <c r="E12" t="s">
        <v>24612</v>
      </c>
      <c r="F12" s="119">
        <v>57212644</v>
      </c>
      <c r="G12" t="s">
        <v>24609</v>
      </c>
      <c r="H12" t="s">
        <v>24585</v>
      </c>
      <c r="I12">
        <v>0.4</v>
      </c>
      <c r="J12" t="s">
        <v>138</v>
      </c>
      <c r="K12" t="s">
        <v>137</v>
      </c>
      <c r="L12">
        <f>I12*$Q$2/1000</f>
        <v>1.4799999999999999E-4</v>
      </c>
    </row>
    <row r="13" spans="1:17">
      <c r="A13" s="118">
        <v>45139</v>
      </c>
      <c r="B13" t="s">
        <v>24590</v>
      </c>
      <c r="C13" t="s">
        <v>24589</v>
      </c>
      <c r="D13" t="s">
        <v>24611</v>
      </c>
      <c r="E13" t="s">
        <v>24610</v>
      </c>
      <c r="F13" s="119">
        <v>57212644</v>
      </c>
      <c r="G13" t="s">
        <v>24609</v>
      </c>
      <c r="H13" t="s">
        <v>24585</v>
      </c>
      <c r="I13">
        <v>0.4</v>
      </c>
      <c r="J13" t="s">
        <v>138</v>
      </c>
      <c r="K13" t="s">
        <v>137</v>
      </c>
      <c r="L13">
        <f>I13*$Q$2/1000</f>
        <v>1.4799999999999999E-4</v>
      </c>
    </row>
    <row r="14" spans="1:17">
      <c r="A14" s="118">
        <v>45170</v>
      </c>
      <c r="B14" t="s">
        <v>24590</v>
      </c>
      <c r="C14" t="s">
        <v>24589</v>
      </c>
      <c r="D14" t="s">
        <v>24608</v>
      </c>
      <c r="E14" t="s">
        <v>24607</v>
      </c>
      <c r="F14">
        <v>57207383</v>
      </c>
      <c r="G14" t="s">
        <v>24597</v>
      </c>
      <c r="H14" t="s">
        <v>24585</v>
      </c>
      <c r="I14">
        <v>0.4</v>
      </c>
      <c r="J14" t="s">
        <v>138</v>
      </c>
      <c r="K14" t="s">
        <v>137</v>
      </c>
      <c r="L14">
        <f>I14*$Q$2/1000</f>
        <v>1.4799999999999999E-4</v>
      </c>
    </row>
    <row r="15" spans="1:17">
      <c r="A15" s="118">
        <v>45200</v>
      </c>
      <c r="B15" t="s">
        <v>24590</v>
      </c>
      <c r="C15" t="s">
        <v>24589</v>
      </c>
      <c r="D15" t="s">
        <v>24606</v>
      </c>
      <c r="E15" t="s">
        <v>24605</v>
      </c>
      <c r="F15">
        <v>101031800</v>
      </c>
      <c r="G15" t="s">
        <v>24586</v>
      </c>
      <c r="H15" t="s">
        <v>24585</v>
      </c>
      <c r="I15">
        <v>0.4</v>
      </c>
      <c r="J15" t="s">
        <v>138</v>
      </c>
      <c r="K15" t="s">
        <v>137</v>
      </c>
      <c r="L15">
        <f>I15*$Q$2/1000</f>
        <v>1.4799999999999999E-4</v>
      </c>
    </row>
    <row r="16" spans="1:17">
      <c r="A16" s="118">
        <v>45200</v>
      </c>
      <c r="B16" t="s">
        <v>24590</v>
      </c>
      <c r="C16" t="s">
        <v>24589</v>
      </c>
      <c r="D16" t="s">
        <v>24604</v>
      </c>
      <c r="E16" t="s">
        <v>24603</v>
      </c>
      <c r="F16">
        <v>57207452</v>
      </c>
      <c r="G16" t="s">
        <v>24600</v>
      </c>
      <c r="H16" t="s">
        <v>24585</v>
      </c>
      <c r="I16">
        <v>0.4</v>
      </c>
      <c r="J16" t="s">
        <v>138</v>
      </c>
      <c r="K16" t="s">
        <v>137</v>
      </c>
      <c r="L16">
        <f>I16*$Q$2/1000</f>
        <v>1.4799999999999999E-4</v>
      </c>
    </row>
    <row r="17" spans="1:12">
      <c r="A17" s="118">
        <v>45200</v>
      </c>
      <c r="B17" t="s">
        <v>24590</v>
      </c>
      <c r="C17" t="s">
        <v>24589</v>
      </c>
      <c r="D17" t="s">
        <v>24602</v>
      </c>
      <c r="E17" t="s">
        <v>24601</v>
      </c>
      <c r="F17">
        <v>57207452</v>
      </c>
      <c r="G17" t="s">
        <v>24600</v>
      </c>
      <c r="H17" t="s">
        <v>24585</v>
      </c>
      <c r="I17">
        <v>0.4</v>
      </c>
      <c r="J17" t="s">
        <v>138</v>
      </c>
      <c r="K17" t="s">
        <v>137</v>
      </c>
      <c r="L17">
        <f>I17*$Q$2/1000</f>
        <v>1.4799999999999999E-4</v>
      </c>
    </row>
    <row r="18" spans="1:12">
      <c r="A18" s="118">
        <v>45200</v>
      </c>
      <c r="B18" t="s">
        <v>24590</v>
      </c>
      <c r="C18" t="s">
        <v>24589</v>
      </c>
      <c r="D18" t="s">
        <v>24599</v>
      </c>
      <c r="E18" t="s">
        <v>24598</v>
      </c>
      <c r="F18">
        <v>57207383</v>
      </c>
      <c r="G18" t="s">
        <v>24597</v>
      </c>
      <c r="H18" t="s">
        <v>24585</v>
      </c>
      <c r="I18">
        <v>0.4</v>
      </c>
      <c r="J18" t="s">
        <v>138</v>
      </c>
      <c r="K18" t="s">
        <v>137</v>
      </c>
      <c r="L18">
        <f>I18*$Q$2/1000</f>
        <v>1.4799999999999999E-4</v>
      </c>
    </row>
    <row r="19" spans="1:12" ht="15" customHeight="1">
      <c r="A19" s="118">
        <v>45231</v>
      </c>
      <c r="B19" t="s">
        <v>24590</v>
      </c>
      <c r="C19" t="s">
        <v>24589</v>
      </c>
      <c r="D19" t="s">
        <v>24596</v>
      </c>
      <c r="E19" t="s">
        <v>24595</v>
      </c>
      <c r="F19">
        <v>57207453</v>
      </c>
      <c r="G19" t="s">
        <v>24594</v>
      </c>
      <c r="H19" t="s">
        <v>24585</v>
      </c>
      <c r="I19">
        <v>0.4</v>
      </c>
      <c r="J19" t="s">
        <v>138</v>
      </c>
      <c r="K19" t="s">
        <v>137</v>
      </c>
      <c r="L19">
        <f>I19*$Q$2/1000</f>
        <v>1.4799999999999999E-4</v>
      </c>
    </row>
    <row r="20" spans="1:12">
      <c r="A20" s="118">
        <v>45261</v>
      </c>
      <c r="B20" t="s">
        <v>24590</v>
      </c>
      <c r="C20" t="s">
        <v>24589</v>
      </c>
      <c r="D20" t="s">
        <v>24593</v>
      </c>
      <c r="E20" t="s">
        <v>24592</v>
      </c>
      <c r="F20">
        <v>57207450</v>
      </c>
      <c r="G20" t="s">
        <v>24591</v>
      </c>
      <c r="H20" t="s">
        <v>24585</v>
      </c>
      <c r="I20">
        <v>0.4</v>
      </c>
      <c r="J20" t="s">
        <v>138</v>
      </c>
      <c r="K20" t="s">
        <v>137</v>
      </c>
      <c r="L20">
        <f>I20*$Q$2/1000</f>
        <v>1.4799999999999999E-4</v>
      </c>
    </row>
    <row r="21" spans="1:12">
      <c r="A21" s="118">
        <v>45261</v>
      </c>
      <c r="B21" t="s">
        <v>24590</v>
      </c>
      <c r="C21" t="s">
        <v>24589</v>
      </c>
      <c r="D21" t="s">
        <v>24588</v>
      </c>
      <c r="E21" t="s">
        <v>24587</v>
      </c>
      <c r="F21">
        <v>101031800</v>
      </c>
      <c r="G21" t="s">
        <v>24586</v>
      </c>
      <c r="H21" t="s">
        <v>24585</v>
      </c>
      <c r="I21">
        <v>0.4</v>
      </c>
      <c r="J21" t="s">
        <v>138</v>
      </c>
      <c r="K21" t="s">
        <v>137</v>
      </c>
      <c r="L21">
        <f>I21*$Q$2/1000</f>
        <v>1.4799999999999999E-4</v>
      </c>
    </row>
    <row r="22" spans="1:12">
      <c r="A22" s="118">
        <v>44927</v>
      </c>
      <c r="B22" t="s">
        <v>271</v>
      </c>
      <c r="C22" t="s">
        <v>270</v>
      </c>
      <c r="D22" t="s">
        <v>24584</v>
      </c>
      <c r="E22" t="s">
        <v>24583</v>
      </c>
      <c r="F22">
        <v>57202453</v>
      </c>
      <c r="G22" t="s">
        <v>24582</v>
      </c>
      <c r="H22" t="s">
        <v>266</v>
      </c>
      <c r="I22">
        <v>180</v>
      </c>
      <c r="J22" t="s">
        <v>145</v>
      </c>
      <c r="K22" t="s">
        <v>137</v>
      </c>
      <c r="L22">
        <f>I22*$Q$2/100/1000</f>
        <v>6.6599999999999993E-4</v>
      </c>
    </row>
    <row r="23" spans="1:12">
      <c r="A23" s="118">
        <v>45078</v>
      </c>
      <c r="B23" t="s">
        <v>24579</v>
      </c>
      <c r="C23" t="s">
        <v>24578</v>
      </c>
      <c r="D23" t="s">
        <v>24581</v>
      </c>
      <c r="E23" t="s">
        <v>24580</v>
      </c>
      <c r="F23">
        <v>13207789</v>
      </c>
      <c r="G23" t="s">
        <v>24575</v>
      </c>
      <c r="H23" t="s">
        <v>24574</v>
      </c>
      <c r="I23">
        <v>416</v>
      </c>
      <c r="J23" t="s">
        <v>145</v>
      </c>
      <c r="K23" t="s">
        <v>137</v>
      </c>
      <c r="L23">
        <f>I23*$Q$2/100/1000</f>
        <v>1.5391999999999999E-3</v>
      </c>
    </row>
    <row r="24" spans="1:12">
      <c r="A24" s="118">
        <v>45231</v>
      </c>
      <c r="B24" t="s">
        <v>24579</v>
      </c>
      <c r="C24" t="s">
        <v>24578</v>
      </c>
      <c r="D24" t="s">
        <v>24577</v>
      </c>
      <c r="E24" t="s">
        <v>24576</v>
      </c>
      <c r="F24">
        <v>13207789</v>
      </c>
      <c r="G24" t="s">
        <v>24575</v>
      </c>
      <c r="H24" t="s">
        <v>24574</v>
      </c>
      <c r="I24">
        <v>416</v>
      </c>
      <c r="J24" t="s">
        <v>145</v>
      </c>
      <c r="K24" t="s">
        <v>137</v>
      </c>
      <c r="L24">
        <f>I24*$Q$2/100/1000</f>
        <v>1.5391999999999999E-3</v>
      </c>
    </row>
    <row r="25" spans="1:12">
      <c r="A25" s="118">
        <v>44927</v>
      </c>
      <c r="B25" t="s">
        <v>24499</v>
      </c>
      <c r="C25" t="s">
        <v>24498</v>
      </c>
      <c r="D25" t="s">
        <v>24547</v>
      </c>
      <c r="E25" t="s">
        <v>24573</v>
      </c>
      <c r="F25">
        <v>101027721</v>
      </c>
      <c r="G25" t="s">
        <v>2738</v>
      </c>
      <c r="H25" t="s">
        <v>24494</v>
      </c>
      <c r="I25">
        <v>0.05</v>
      </c>
      <c r="J25" t="s">
        <v>138</v>
      </c>
      <c r="K25" t="s">
        <v>137</v>
      </c>
      <c r="L25">
        <f>I25*$Q$2/1000</f>
        <v>1.8499999999999999E-5</v>
      </c>
    </row>
    <row r="26" spans="1:12">
      <c r="A26" s="118">
        <v>44927</v>
      </c>
      <c r="B26" t="s">
        <v>24499</v>
      </c>
      <c r="C26" t="s">
        <v>24498</v>
      </c>
      <c r="D26" t="s">
        <v>24568</v>
      </c>
      <c r="E26" t="s">
        <v>24572</v>
      </c>
      <c r="F26" t="s">
        <v>2828</v>
      </c>
      <c r="G26" t="s">
        <v>2827</v>
      </c>
      <c r="H26" t="s">
        <v>24494</v>
      </c>
      <c r="I26">
        <v>0.05</v>
      </c>
      <c r="J26" t="s">
        <v>138</v>
      </c>
      <c r="K26" t="s">
        <v>137</v>
      </c>
      <c r="L26">
        <f>I26*$Q$2/1000</f>
        <v>1.8499999999999999E-5</v>
      </c>
    </row>
    <row r="27" spans="1:12">
      <c r="A27" s="118">
        <v>44927</v>
      </c>
      <c r="B27" t="s">
        <v>24499</v>
      </c>
      <c r="C27" t="s">
        <v>24498</v>
      </c>
      <c r="D27" t="s">
        <v>24571</v>
      </c>
      <c r="E27" t="s">
        <v>24570</v>
      </c>
      <c r="F27">
        <v>101035927</v>
      </c>
      <c r="G27" t="s">
        <v>2718</v>
      </c>
      <c r="H27" t="s">
        <v>24494</v>
      </c>
      <c r="I27">
        <v>0.05</v>
      </c>
      <c r="J27" t="s">
        <v>138</v>
      </c>
      <c r="K27" t="s">
        <v>137</v>
      </c>
      <c r="L27">
        <f>I27*$Q$2/1000</f>
        <v>1.8499999999999999E-5</v>
      </c>
    </row>
    <row r="28" spans="1:12">
      <c r="A28" s="118">
        <v>44958</v>
      </c>
      <c r="B28" t="s">
        <v>24499</v>
      </c>
      <c r="C28" t="s">
        <v>24498</v>
      </c>
      <c r="D28" t="s">
        <v>24559</v>
      </c>
      <c r="E28" t="s">
        <v>24569</v>
      </c>
      <c r="F28">
        <v>101035916</v>
      </c>
      <c r="G28" t="s">
        <v>2751</v>
      </c>
      <c r="H28" t="s">
        <v>24494</v>
      </c>
      <c r="I28">
        <v>0.05</v>
      </c>
      <c r="J28" t="s">
        <v>138</v>
      </c>
      <c r="K28" t="s">
        <v>137</v>
      </c>
      <c r="L28">
        <f>I28*$Q$2/1000</f>
        <v>1.8499999999999999E-5</v>
      </c>
    </row>
    <row r="29" spans="1:12">
      <c r="A29" s="118">
        <v>44958</v>
      </c>
      <c r="B29" t="s">
        <v>24499</v>
      </c>
      <c r="C29" t="s">
        <v>24498</v>
      </c>
      <c r="D29" t="s">
        <v>24568</v>
      </c>
      <c r="E29" t="s">
        <v>24567</v>
      </c>
      <c r="F29" t="s">
        <v>2828</v>
      </c>
      <c r="G29" t="s">
        <v>2827</v>
      </c>
      <c r="H29" t="s">
        <v>24494</v>
      </c>
      <c r="I29">
        <v>0.05</v>
      </c>
      <c r="J29" t="s">
        <v>138</v>
      </c>
      <c r="K29" t="s">
        <v>137</v>
      </c>
      <c r="L29">
        <f>I29*$Q$2/1000</f>
        <v>1.8499999999999999E-5</v>
      </c>
    </row>
    <row r="30" spans="1:12">
      <c r="A30" s="118">
        <v>44958</v>
      </c>
      <c r="B30" t="s">
        <v>24499</v>
      </c>
      <c r="C30" t="s">
        <v>24498</v>
      </c>
      <c r="D30" t="s">
        <v>24556</v>
      </c>
      <c r="E30" t="s">
        <v>24566</v>
      </c>
      <c r="F30">
        <v>101027721</v>
      </c>
      <c r="G30" t="s">
        <v>2738</v>
      </c>
      <c r="H30" t="s">
        <v>24494</v>
      </c>
      <c r="I30">
        <v>0.05</v>
      </c>
      <c r="J30" t="s">
        <v>138</v>
      </c>
      <c r="K30" t="s">
        <v>137</v>
      </c>
      <c r="L30">
        <f>I30*$Q$2/1000</f>
        <v>1.8499999999999999E-5</v>
      </c>
    </row>
    <row r="31" spans="1:12">
      <c r="A31" s="118">
        <v>44958</v>
      </c>
      <c r="B31" t="s">
        <v>24499</v>
      </c>
      <c r="C31" t="s">
        <v>24498</v>
      </c>
      <c r="D31" t="s">
        <v>24552</v>
      </c>
      <c r="E31" t="s">
        <v>24565</v>
      </c>
      <c r="F31">
        <v>101030258</v>
      </c>
      <c r="G31" t="s">
        <v>24564</v>
      </c>
      <c r="H31" t="s">
        <v>24494</v>
      </c>
      <c r="I31">
        <v>0.05</v>
      </c>
      <c r="J31" t="s">
        <v>138</v>
      </c>
      <c r="K31" t="s">
        <v>137</v>
      </c>
      <c r="L31">
        <f>I31*$Q$2/1000</f>
        <v>1.8499999999999999E-5</v>
      </c>
    </row>
    <row r="32" spans="1:12">
      <c r="A32" s="118">
        <v>44958</v>
      </c>
      <c r="B32" t="s">
        <v>24499</v>
      </c>
      <c r="C32" t="s">
        <v>24498</v>
      </c>
      <c r="D32" t="s">
        <v>24538</v>
      </c>
      <c r="E32" t="s">
        <v>24563</v>
      </c>
      <c r="F32">
        <v>101036744</v>
      </c>
      <c r="G32" t="s">
        <v>2715</v>
      </c>
      <c r="H32" t="s">
        <v>24494</v>
      </c>
      <c r="I32">
        <v>0.05</v>
      </c>
      <c r="J32" t="s">
        <v>138</v>
      </c>
      <c r="K32" t="s">
        <v>137</v>
      </c>
      <c r="L32">
        <f>I32*$Q$2/1000</f>
        <v>1.8499999999999999E-5</v>
      </c>
    </row>
    <row r="33" spans="1:12">
      <c r="A33" s="118">
        <v>44958</v>
      </c>
      <c r="B33" t="s">
        <v>24499</v>
      </c>
      <c r="C33" t="s">
        <v>24498</v>
      </c>
      <c r="D33" t="s">
        <v>24529</v>
      </c>
      <c r="E33" t="s">
        <v>24562</v>
      </c>
      <c r="F33" t="s">
        <v>24527</v>
      </c>
      <c r="G33" t="s">
        <v>24526</v>
      </c>
      <c r="H33" t="s">
        <v>24494</v>
      </c>
      <c r="I33">
        <v>0.05</v>
      </c>
      <c r="J33" t="s">
        <v>138</v>
      </c>
      <c r="K33" t="s">
        <v>137</v>
      </c>
      <c r="L33">
        <f>I33*$Q$2/1000</f>
        <v>1.8499999999999999E-5</v>
      </c>
    </row>
    <row r="34" spans="1:12">
      <c r="A34" s="118">
        <v>44958</v>
      </c>
      <c r="B34" t="s">
        <v>24499</v>
      </c>
      <c r="C34" t="s">
        <v>24498</v>
      </c>
      <c r="D34" t="s">
        <v>24547</v>
      </c>
      <c r="E34" t="s">
        <v>24561</v>
      </c>
      <c r="F34">
        <v>101027724</v>
      </c>
      <c r="G34" t="s">
        <v>2708</v>
      </c>
      <c r="H34" t="s">
        <v>24494</v>
      </c>
      <c r="I34">
        <v>0.05</v>
      </c>
      <c r="J34" t="s">
        <v>138</v>
      </c>
      <c r="K34" t="s">
        <v>137</v>
      </c>
      <c r="L34">
        <f>I34*$Q$2/1000</f>
        <v>1.8499999999999999E-5</v>
      </c>
    </row>
    <row r="35" spans="1:12">
      <c r="A35" s="118">
        <v>44958</v>
      </c>
      <c r="B35" t="s">
        <v>24499</v>
      </c>
      <c r="C35" t="s">
        <v>24498</v>
      </c>
      <c r="D35" t="s">
        <v>24536</v>
      </c>
      <c r="E35" t="s">
        <v>24560</v>
      </c>
      <c r="F35">
        <v>101035927</v>
      </c>
      <c r="G35" t="s">
        <v>2718</v>
      </c>
      <c r="H35" t="s">
        <v>24494</v>
      </c>
      <c r="I35">
        <v>0.05</v>
      </c>
      <c r="J35" t="s">
        <v>138</v>
      </c>
      <c r="K35" t="s">
        <v>137</v>
      </c>
      <c r="L35">
        <f>I35*$Q$2/1000</f>
        <v>1.8499999999999999E-5</v>
      </c>
    </row>
    <row r="36" spans="1:12">
      <c r="A36" s="118">
        <v>44958</v>
      </c>
      <c r="B36" t="s">
        <v>24499</v>
      </c>
      <c r="C36" t="s">
        <v>24498</v>
      </c>
      <c r="D36" t="s">
        <v>24559</v>
      </c>
      <c r="E36" t="s">
        <v>24558</v>
      </c>
      <c r="F36">
        <v>101035927</v>
      </c>
      <c r="G36" t="s">
        <v>2718</v>
      </c>
      <c r="H36" t="s">
        <v>24494</v>
      </c>
      <c r="I36">
        <v>0.05</v>
      </c>
      <c r="J36" t="s">
        <v>138</v>
      </c>
      <c r="K36" t="s">
        <v>137</v>
      </c>
      <c r="L36">
        <f>I36*$Q$2/1000</f>
        <v>1.8499999999999999E-5</v>
      </c>
    </row>
    <row r="37" spans="1:12">
      <c r="A37" s="118">
        <v>44958</v>
      </c>
      <c r="B37" t="s">
        <v>24499</v>
      </c>
      <c r="C37" t="s">
        <v>24498</v>
      </c>
      <c r="D37" t="s">
        <v>24538</v>
      </c>
      <c r="E37" t="s">
        <v>24557</v>
      </c>
      <c r="F37">
        <v>101048224</v>
      </c>
      <c r="G37" t="s">
        <v>2745</v>
      </c>
      <c r="H37" t="s">
        <v>24494</v>
      </c>
      <c r="I37">
        <v>0.05</v>
      </c>
      <c r="J37" t="s">
        <v>138</v>
      </c>
      <c r="K37" t="s">
        <v>137</v>
      </c>
      <c r="L37">
        <f>I37*$Q$2/1000</f>
        <v>1.8499999999999999E-5</v>
      </c>
    </row>
    <row r="38" spans="1:12">
      <c r="A38" s="118">
        <v>44958</v>
      </c>
      <c r="B38" t="s">
        <v>24499</v>
      </c>
      <c r="C38" t="s">
        <v>24498</v>
      </c>
      <c r="D38" t="s">
        <v>24556</v>
      </c>
      <c r="E38" t="s">
        <v>24555</v>
      </c>
      <c r="F38">
        <v>101027724</v>
      </c>
      <c r="G38" t="s">
        <v>2708</v>
      </c>
      <c r="H38" t="s">
        <v>24494</v>
      </c>
      <c r="I38">
        <v>0.05</v>
      </c>
      <c r="J38" t="s">
        <v>138</v>
      </c>
      <c r="K38" t="s">
        <v>137</v>
      </c>
      <c r="L38">
        <f>I38*$Q$2/1000</f>
        <v>1.8499999999999999E-5</v>
      </c>
    </row>
    <row r="39" spans="1:12">
      <c r="A39" s="118">
        <v>44958</v>
      </c>
      <c r="B39" t="s">
        <v>24499</v>
      </c>
      <c r="C39" t="s">
        <v>24498</v>
      </c>
      <c r="D39" t="s">
        <v>24552</v>
      </c>
      <c r="E39" t="s">
        <v>24554</v>
      </c>
      <c r="F39">
        <v>101027727</v>
      </c>
      <c r="G39" t="s">
        <v>24553</v>
      </c>
      <c r="H39" t="s">
        <v>24494</v>
      </c>
      <c r="I39">
        <v>0.05</v>
      </c>
      <c r="J39" t="s">
        <v>138</v>
      </c>
      <c r="K39" t="s">
        <v>137</v>
      </c>
      <c r="L39">
        <f>I39*$Q$2/1000</f>
        <v>1.8499999999999999E-5</v>
      </c>
    </row>
    <row r="40" spans="1:12">
      <c r="A40" s="118">
        <v>44958</v>
      </c>
      <c r="B40" t="s">
        <v>24499</v>
      </c>
      <c r="C40" t="s">
        <v>24498</v>
      </c>
      <c r="D40" t="s">
        <v>24552</v>
      </c>
      <c r="E40" t="s">
        <v>24551</v>
      </c>
      <c r="F40">
        <v>101029838</v>
      </c>
      <c r="G40" t="s">
        <v>2745</v>
      </c>
      <c r="H40" t="s">
        <v>24494</v>
      </c>
      <c r="I40">
        <v>0.05</v>
      </c>
      <c r="J40" t="s">
        <v>138</v>
      </c>
      <c r="K40" t="s">
        <v>137</v>
      </c>
      <c r="L40">
        <f>I40*$Q$2/1000</f>
        <v>1.8499999999999999E-5</v>
      </c>
    </row>
    <row r="41" spans="1:12">
      <c r="A41" s="118">
        <v>44986</v>
      </c>
      <c r="B41" t="s">
        <v>24499</v>
      </c>
      <c r="C41" t="s">
        <v>24498</v>
      </c>
      <c r="D41" t="s">
        <v>24543</v>
      </c>
      <c r="E41" t="s">
        <v>24550</v>
      </c>
      <c r="F41" t="s">
        <v>24541</v>
      </c>
      <c r="G41" t="s">
        <v>24540</v>
      </c>
      <c r="H41" t="s">
        <v>24494</v>
      </c>
      <c r="I41">
        <v>0.05</v>
      </c>
      <c r="J41" t="s">
        <v>138</v>
      </c>
      <c r="K41" t="s">
        <v>137</v>
      </c>
      <c r="L41">
        <f>I41*$Q$2/1000</f>
        <v>1.8499999999999999E-5</v>
      </c>
    </row>
    <row r="42" spans="1:12">
      <c r="A42" s="118">
        <v>44986</v>
      </c>
      <c r="B42" t="s">
        <v>24499</v>
      </c>
      <c r="C42" t="s">
        <v>24498</v>
      </c>
      <c r="D42" t="s">
        <v>24536</v>
      </c>
      <c r="E42" t="s">
        <v>24549</v>
      </c>
      <c r="F42">
        <v>101035916</v>
      </c>
      <c r="G42" t="s">
        <v>2751</v>
      </c>
      <c r="H42" t="s">
        <v>24494</v>
      </c>
      <c r="I42">
        <v>0.05</v>
      </c>
      <c r="J42" t="s">
        <v>138</v>
      </c>
      <c r="K42" t="s">
        <v>137</v>
      </c>
      <c r="L42">
        <f>I42*$Q$2/1000</f>
        <v>1.8499999999999999E-5</v>
      </c>
    </row>
    <row r="43" spans="1:12">
      <c r="A43" s="118">
        <v>44986</v>
      </c>
      <c r="B43" t="s">
        <v>24499</v>
      </c>
      <c r="C43" t="s">
        <v>24498</v>
      </c>
      <c r="D43" t="s">
        <v>24536</v>
      </c>
      <c r="E43" t="s">
        <v>24548</v>
      </c>
      <c r="F43">
        <v>101035927</v>
      </c>
      <c r="G43" t="s">
        <v>2718</v>
      </c>
      <c r="H43" t="s">
        <v>24494</v>
      </c>
      <c r="I43">
        <v>0.05</v>
      </c>
      <c r="J43" t="s">
        <v>138</v>
      </c>
      <c r="K43" t="s">
        <v>137</v>
      </c>
      <c r="L43">
        <f>I43*$Q$2/1000</f>
        <v>1.8499999999999999E-5</v>
      </c>
    </row>
    <row r="44" spans="1:12">
      <c r="A44" s="118">
        <v>44986</v>
      </c>
      <c r="B44" t="s">
        <v>24499</v>
      </c>
      <c r="C44" t="s">
        <v>24498</v>
      </c>
      <c r="D44" t="s">
        <v>24547</v>
      </c>
      <c r="E44" t="s">
        <v>24546</v>
      </c>
      <c r="F44">
        <v>101029838</v>
      </c>
      <c r="G44" t="s">
        <v>2745</v>
      </c>
      <c r="H44" t="s">
        <v>24494</v>
      </c>
      <c r="I44">
        <v>0.05</v>
      </c>
      <c r="J44" t="s">
        <v>138</v>
      </c>
      <c r="K44" t="s">
        <v>137</v>
      </c>
      <c r="L44">
        <f>I44*$Q$2/1000</f>
        <v>1.8499999999999999E-5</v>
      </c>
    </row>
    <row r="45" spans="1:12">
      <c r="A45" s="118">
        <v>44986</v>
      </c>
      <c r="B45" t="s">
        <v>24499</v>
      </c>
      <c r="C45" t="s">
        <v>24498</v>
      </c>
      <c r="D45" t="s">
        <v>24536</v>
      </c>
      <c r="E45" t="s">
        <v>24545</v>
      </c>
      <c r="F45">
        <v>101036327</v>
      </c>
      <c r="G45" t="s">
        <v>2754</v>
      </c>
      <c r="H45" t="s">
        <v>24494</v>
      </c>
      <c r="I45">
        <v>0.05</v>
      </c>
      <c r="J45" t="s">
        <v>138</v>
      </c>
      <c r="K45" t="s">
        <v>137</v>
      </c>
      <c r="L45">
        <f>I45*$Q$2/1000</f>
        <v>1.8499999999999999E-5</v>
      </c>
    </row>
    <row r="46" spans="1:12">
      <c r="A46" s="118">
        <v>44986</v>
      </c>
      <c r="B46" t="s">
        <v>24499</v>
      </c>
      <c r="C46" t="s">
        <v>24498</v>
      </c>
      <c r="D46" t="s">
        <v>24536</v>
      </c>
      <c r="E46" t="s">
        <v>24544</v>
      </c>
      <c r="F46">
        <v>101035916</v>
      </c>
      <c r="G46" t="s">
        <v>2751</v>
      </c>
      <c r="H46" t="s">
        <v>24494</v>
      </c>
      <c r="I46">
        <v>0.05</v>
      </c>
      <c r="J46" t="s">
        <v>138</v>
      </c>
      <c r="K46" t="s">
        <v>137</v>
      </c>
      <c r="L46">
        <f>I46*$Q$2/1000</f>
        <v>1.8499999999999999E-5</v>
      </c>
    </row>
    <row r="47" spans="1:12">
      <c r="A47" s="118">
        <v>44986</v>
      </c>
      <c r="B47" t="s">
        <v>24499</v>
      </c>
      <c r="C47" t="s">
        <v>24498</v>
      </c>
      <c r="D47" t="s">
        <v>24543</v>
      </c>
      <c r="E47" t="s">
        <v>24542</v>
      </c>
      <c r="F47" t="s">
        <v>24541</v>
      </c>
      <c r="G47" t="s">
        <v>24540</v>
      </c>
      <c r="H47" t="s">
        <v>24494</v>
      </c>
      <c r="I47">
        <v>0.05</v>
      </c>
      <c r="J47" t="s">
        <v>138</v>
      </c>
      <c r="K47" t="s">
        <v>137</v>
      </c>
      <c r="L47">
        <f>I47*$Q$2/1000</f>
        <v>1.8499999999999999E-5</v>
      </c>
    </row>
    <row r="48" spans="1:12">
      <c r="A48" s="118">
        <v>44986</v>
      </c>
      <c r="B48" t="s">
        <v>24499</v>
      </c>
      <c r="C48" t="s">
        <v>24498</v>
      </c>
      <c r="D48" t="s">
        <v>24511</v>
      </c>
      <c r="E48" t="s">
        <v>24539</v>
      </c>
      <c r="F48">
        <v>101036340</v>
      </c>
      <c r="G48" t="s">
        <v>2704</v>
      </c>
      <c r="H48" t="s">
        <v>24494</v>
      </c>
      <c r="I48">
        <v>0.05</v>
      </c>
      <c r="J48" t="s">
        <v>138</v>
      </c>
      <c r="K48" t="s">
        <v>137</v>
      </c>
      <c r="L48">
        <f>I48*$Q$2/1000</f>
        <v>1.8499999999999999E-5</v>
      </c>
    </row>
    <row r="49" spans="1:12">
      <c r="A49" s="118">
        <v>45017</v>
      </c>
      <c r="B49" t="s">
        <v>24499</v>
      </c>
      <c r="C49" t="s">
        <v>24498</v>
      </c>
      <c r="D49" t="s">
        <v>24538</v>
      </c>
      <c r="E49" t="s">
        <v>24537</v>
      </c>
      <c r="F49" s="119">
        <v>101048224</v>
      </c>
      <c r="G49" t="s">
        <v>2745</v>
      </c>
      <c r="H49" t="s">
        <v>24494</v>
      </c>
      <c r="I49">
        <v>0.05</v>
      </c>
      <c r="J49" t="s">
        <v>138</v>
      </c>
      <c r="K49" t="s">
        <v>137</v>
      </c>
      <c r="L49">
        <f>I49*$Q$2/1000</f>
        <v>1.8499999999999999E-5</v>
      </c>
    </row>
    <row r="50" spans="1:12">
      <c r="A50" s="118">
        <v>45017</v>
      </c>
      <c r="B50" t="s">
        <v>24499</v>
      </c>
      <c r="C50" t="s">
        <v>24498</v>
      </c>
      <c r="D50" t="s">
        <v>24536</v>
      </c>
      <c r="E50" t="s">
        <v>24535</v>
      </c>
      <c r="F50" s="119">
        <v>101036309</v>
      </c>
      <c r="G50" t="s">
        <v>2722</v>
      </c>
      <c r="H50" t="s">
        <v>24494</v>
      </c>
      <c r="I50">
        <v>0.05</v>
      </c>
      <c r="J50" t="s">
        <v>138</v>
      </c>
      <c r="K50" t="s">
        <v>137</v>
      </c>
      <c r="L50">
        <f>I50*$Q$2/1000</f>
        <v>1.8499999999999999E-5</v>
      </c>
    </row>
    <row r="51" spans="1:12">
      <c r="A51" s="118">
        <v>45017</v>
      </c>
      <c r="B51" t="s">
        <v>24499</v>
      </c>
      <c r="C51" t="s">
        <v>24498</v>
      </c>
      <c r="D51" t="s">
        <v>24511</v>
      </c>
      <c r="E51" t="s">
        <v>24534</v>
      </c>
      <c r="F51" s="119">
        <v>101036340</v>
      </c>
      <c r="G51" t="s">
        <v>2704</v>
      </c>
      <c r="H51" t="s">
        <v>24494</v>
      </c>
      <c r="I51">
        <v>0.05</v>
      </c>
      <c r="J51" t="s">
        <v>138</v>
      </c>
      <c r="K51" t="s">
        <v>137</v>
      </c>
      <c r="L51">
        <f>I51*$Q$2/1000</f>
        <v>1.8499999999999999E-5</v>
      </c>
    </row>
    <row r="52" spans="1:12">
      <c r="A52" s="118">
        <v>45017</v>
      </c>
      <c r="B52" t="s">
        <v>24499</v>
      </c>
      <c r="C52" t="s">
        <v>24498</v>
      </c>
      <c r="D52" t="s">
        <v>24523</v>
      </c>
      <c r="E52" t="s">
        <v>24533</v>
      </c>
      <c r="F52" s="119">
        <v>101048224</v>
      </c>
      <c r="G52" t="s">
        <v>2745</v>
      </c>
      <c r="H52" t="s">
        <v>24494</v>
      </c>
      <c r="I52">
        <v>0.05</v>
      </c>
      <c r="J52" t="s">
        <v>138</v>
      </c>
      <c r="K52" t="s">
        <v>137</v>
      </c>
      <c r="L52">
        <f>I52*$Q$2/1000</f>
        <v>1.8499999999999999E-5</v>
      </c>
    </row>
    <row r="53" spans="1:12">
      <c r="A53" s="118">
        <v>45047</v>
      </c>
      <c r="B53" t="s">
        <v>24499</v>
      </c>
      <c r="C53" t="s">
        <v>24498</v>
      </c>
      <c r="D53" t="s">
        <v>24511</v>
      </c>
      <c r="E53" t="s">
        <v>24532</v>
      </c>
      <c r="F53">
        <v>101036744</v>
      </c>
      <c r="G53" t="s">
        <v>2715</v>
      </c>
      <c r="H53" t="s">
        <v>24494</v>
      </c>
      <c r="I53">
        <v>0.05</v>
      </c>
      <c r="J53" t="s">
        <v>138</v>
      </c>
      <c r="K53" t="s">
        <v>137</v>
      </c>
      <c r="L53">
        <f>I53*$Q$2/1000</f>
        <v>1.8499999999999999E-5</v>
      </c>
    </row>
    <row r="54" spans="1:12">
      <c r="A54" s="118">
        <v>45047</v>
      </c>
      <c r="B54" t="s">
        <v>24499</v>
      </c>
      <c r="C54" t="s">
        <v>24498</v>
      </c>
      <c r="D54" t="s">
        <v>24523</v>
      </c>
      <c r="E54" t="s">
        <v>24531</v>
      </c>
      <c r="F54">
        <v>101036309</v>
      </c>
      <c r="G54" t="s">
        <v>2722</v>
      </c>
      <c r="H54" t="s">
        <v>24494</v>
      </c>
      <c r="I54">
        <v>0.05</v>
      </c>
      <c r="J54" t="s">
        <v>138</v>
      </c>
      <c r="K54" t="s">
        <v>137</v>
      </c>
      <c r="L54">
        <f>I54*$Q$2/1000</f>
        <v>1.8499999999999999E-5</v>
      </c>
    </row>
    <row r="55" spans="1:12">
      <c r="A55" s="118">
        <v>45047</v>
      </c>
      <c r="B55" t="s">
        <v>24499</v>
      </c>
      <c r="C55" t="s">
        <v>24498</v>
      </c>
      <c r="D55" t="s">
        <v>24511</v>
      </c>
      <c r="E55" t="s">
        <v>24530</v>
      </c>
      <c r="F55">
        <v>101036648</v>
      </c>
      <c r="G55" t="s">
        <v>2742</v>
      </c>
      <c r="H55" t="s">
        <v>24494</v>
      </c>
      <c r="I55">
        <v>0.05</v>
      </c>
      <c r="J55" t="s">
        <v>138</v>
      </c>
      <c r="K55" t="s">
        <v>137</v>
      </c>
      <c r="L55">
        <f>I55*$Q$2/1000</f>
        <v>1.8499999999999999E-5</v>
      </c>
    </row>
    <row r="56" spans="1:12">
      <c r="A56" s="118">
        <v>45047</v>
      </c>
      <c r="B56" t="s">
        <v>24499</v>
      </c>
      <c r="C56" t="s">
        <v>24498</v>
      </c>
      <c r="D56" t="s">
        <v>24529</v>
      </c>
      <c r="E56" t="s">
        <v>24528</v>
      </c>
      <c r="F56" t="s">
        <v>24527</v>
      </c>
      <c r="G56" t="s">
        <v>24526</v>
      </c>
      <c r="H56" t="s">
        <v>24494</v>
      </c>
      <c r="I56">
        <v>0.05</v>
      </c>
      <c r="J56" t="s">
        <v>138</v>
      </c>
      <c r="K56" t="s">
        <v>137</v>
      </c>
      <c r="L56">
        <f>I56*$Q$2/1000</f>
        <v>1.8499999999999999E-5</v>
      </c>
    </row>
    <row r="57" spans="1:12">
      <c r="A57" s="118">
        <v>45047</v>
      </c>
      <c r="B57" t="s">
        <v>24499</v>
      </c>
      <c r="C57" t="s">
        <v>24498</v>
      </c>
      <c r="D57" t="s">
        <v>24525</v>
      </c>
      <c r="E57" t="s">
        <v>24524</v>
      </c>
      <c r="F57">
        <v>101036340</v>
      </c>
      <c r="G57" t="s">
        <v>2704</v>
      </c>
      <c r="H57" t="s">
        <v>24494</v>
      </c>
      <c r="I57">
        <v>0.05</v>
      </c>
      <c r="J57" t="s">
        <v>138</v>
      </c>
      <c r="K57" t="s">
        <v>137</v>
      </c>
      <c r="L57">
        <f>I57*$Q$2/1000</f>
        <v>1.8499999999999999E-5</v>
      </c>
    </row>
    <row r="58" spans="1:12">
      <c r="A58" s="118">
        <v>45047</v>
      </c>
      <c r="B58" t="s">
        <v>24499</v>
      </c>
      <c r="C58" t="s">
        <v>24498</v>
      </c>
      <c r="D58" t="s">
        <v>24523</v>
      </c>
      <c r="E58" t="s">
        <v>24522</v>
      </c>
      <c r="F58">
        <v>101035927</v>
      </c>
      <c r="G58" t="s">
        <v>2718</v>
      </c>
      <c r="H58" t="s">
        <v>24494</v>
      </c>
      <c r="I58">
        <v>0.05</v>
      </c>
      <c r="J58" t="s">
        <v>138</v>
      </c>
      <c r="K58" t="s">
        <v>137</v>
      </c>
      <c r="L58">
        <f>I58*$Q$2/1000</f>
        <v>1.8499999999999999E-5</v>
      </c>
    </row>
    <row r="59" spans="1:12" ht="15" customHeight="1">
      <c r="A59" s="118">
        <v>45078</v>
      </c>
      <c r="B59" t="s">
        <v>24499</v>
      </c>
      <c r="C59" t="s">
        <v>24498</v>
      </c>
      <c r="D59" t="s">
        <v>24521</v>
      </c>
      <c r="E59" t="s">
        <v>24520</v>
      </c>
      <c r="F59" t="s">
        <v>2834</v>
      </c>
      <c r="G59" t="s">
        <v>2833</v>
      </c>
      <c r="H59" t="s">
        <v>24494</v>
      </c>
      <c r="I59">
        <v>0.05</v>
      </c>
      <c r="J59" t="s">
        <v>138</v>
      </c>
      <c r="K59" t="s">
        <v>137</v>
      </c>
      <c r="L59">
        <f>I59*$Q$2/1000</f>
        <v>1.8499999999999999E-5</v>
      </c>
    </row>
    <row r="60" spans="1:12">
      <c r="A60" s="118">
        <v>44927</v>
      </c>
      <c r="B60" t="s">
        <v>460</v>
      </c>
      <c r="C60" t="s">
        <v>459</v>
      </c>
      <c r="D60" t="s">
        <v>24519</v>
      </c>
      <c r="E60" t="s">
        <v>24518</v>
      </c>
      <c r="F60" t="s">
        <v>17382</v>
      </c>
      <c r="G60" t="s">
        <v>17381</v>
      </c>
      <c r="H60" t="s">
        <v>455</v>
      </c>
      <c r="I60">
        <v>103.6</v>
      </c>
      <c r="J60" t="s">
        <v>145</v>
      </c>
      <c r="K60" t="s">
        <v>137</v>
      </c>
      <c r="L60">
        <f>I60*$Q$2/100/1000</f>
        <v>3.8331999999999998E-4</v>
      </c>
    </row>
    <row r="61" spans="1:12">
      <c r="A61" s="118">
        <v>44927</v>
      </c>
      <c r="B61" t="s">
        <v>460</v>
      </c>
      <c r="C61" t="s">
        <v>459</v>
      </c>
      <c r="D61" t="s">
        <v>19871</v>
      </c>
      <c r="E61" t="s">
        <v>24517</v>
      </c>
      <c r="F61">
        <v>50205991</v>
      </c>
      <c r="G61" t="s">
        <v>24516</v>
      </c>
      <c r="H61" t="s">
        <v>455</v>
      </c>
      <c r="I61">
        <v>103.6</v>
      </c>
      <c r="J61" t="s">
        <v>145</v>
      </c>
      <c r="K61" t="s">
        <v>137</v>
      </c>
      <c r="L61">
        <f>I61*$Q$2/100/1000</f>
        <v>3.8331999999999998E-4</v>
      </c>
    </row>
    <row r="62" spans="1:12">
      <c r="A62" s="118">
        <v>45108</v>
      </c>
      <c r="B62" t="s">
        <v>24499</v>
      </c>
      <c r="C62" t="s">
        <v>24498</v>
      </c>
      <c r="D62" t="s">
        <v>24515</v>
      </c>
      <c r="E62" t="s">
        <v>24514</v>
      </c>
      <c r="F62">
        <v>101047316</v>
      </c>
      <c r="G62" t="s">
        <v>24513</v>
      </c>
      <c r="H62" t="s">
        <v>24494</v>
      </c>
      <c r="I62">
        <v>0.05</v>
      </c>
      <c r="J62" t="s">
        <v>138</v>
      </c>
      <c r="K62" t="s">
        <v>137</v>
      </c>
      <c r="L62">
        <f>I62*$Q$2/1000</f>
        <v>1.8499999999999999E-5</v>
      </c>
    </row>
    <row r="63" spans="1:12">
      <c r="A63" s="118">
        <v>44927</v>
      </c>
      <c r="B63" t="s">
        <v>460</v>
      </c>
      <c r="C63" t="s">
        <v>459</v>
      </c>
      <c r="D63" t="s">
        <v>10396</v>
      </c>
      <c r="E63" t="s">
        <v>24512</v>
      </c>
      <c r="F63">
        <v>5145004</v>
      </c>
      <c r="G63" t="s">
        <v>24404</v>
      </c>
      <c r="H63" t="s">
        <v>455</v>
      </c>
      <c r="I63">
        <v>103.6</v>
      </c>
      <c r="J63" t="s">
        <v>145</v>
      </c>
      <c r="K63" t="s">
        <v>137</v>
      </c>
      <c r="L63">
        <f>I63*$Q$2/100/1000</f>
        <v>3.8331999999999998E-4</v>
      </c>
    </row>
    <row r="64" spans="1:12">
      <c r="A64" s="118">
        <v>45108</v>
      </c>
      <c r="B64" t="s">
        <v>24499</v>
      </c>
      <c r="C64" t="s">
        <v>24498</v>
      </c>
      <c r="D64" t="s">
        <v>24511</v>
      </c>
      <c r="E64" t="s">
        <v>24510</v>
      </c>
      <c r="F64">
        <v>101036744</v>
      </c>
      <c r="G64" t="s">
        <v>2715</v>
      </c>
      <c r="H64" t="s">
        <v>24494</v>
      </c>
      <c r="I64">
        <v>0.05</v>
      </c>
      <c r="J64" t="s">
        <v>138</v>
      </c>
      <c r="K64" t="s">
        <v>137</v>
      </c>
      <c r="L64">
        <f>I64*$Q$2/1000</f>
        <v>1.8499999999999999E-5</v>
      </c>
    </row>
    <row r="65" spans="1:12">
      <c r="A65" s="118">
        <v>45170</v>
      </c>
      <c r="B65" t="s">
        <v>24499</v>
      </c>
      <c r="C65" t="s">
        <v>24498</v>
      </c>
      <c r="D65" t="s">
        <v>24497</v>
      </c>
      <c r="E65" t="s">
        <v>24509</v>
      </c>
      <c r="F65">
        <v>101027739</v>
      </c>
      <c r="G65" t="s">
        <v>24495</v>
      </c>
      <c r="H65" t="s">
        <v>24494</v>
      </c>
      <c r="I65">
        <v>0.05</v>
      </c>
      <c r="J65" t="s">
        <v>138</v>
      </c>
      <c r="K65" t="s">
        <v>137</v>
      </c>
      <c r="L65">
        <f>I65*$Q$2/1000</f>
        <v>1.8499999999999999E-5</v>
      </c>
    </row>
    <row r="66" spans="1:12">
      <c r="A66" s="118">
        <v>44927</v>
      </c>
      <c r="B66" t="s">
        <v>1706</v>
      </c>
      <c r="C66" t="s">
        <v>1705</v>
      </c>
      <c r="D66" t="s">
        <v>24508</v>
      </c>
      <c r="E66" t="s">
        <v>24507</v>
      </c>
      <c r="F66">
        <v>13208836</v>
      </c>
      <c r="G66" t="s">
        <v>24506</v>
      </c>
      <c r="H66" t="s">
        <v>1701</v>
      </c>
      <c r="I66">
        <v>78.2</v>
      </c>
      <c r="J66" t="s">
        <v>145</v>
      </c>
      <c r="K66" t="s">
        <v>137</v>
      </c>
      <c r="L66">
        <f>I66*$Q$2/100/1000</f>
        <v>2.8933999999999996E-4</v>
      </c>
    </row>
    <row r="67" spans="1:12">
      <c r="A67" s="118">
        <v>45170</v>
      </c>
      <c r="B67" t="s">
        <v>24499</v>
      </c>
      <c r="C67" t="s">
        <v>24498</v>
      </c>
      <c r="D67" t="s">
        <v>24497</v>
      </c>
      <c r="E67" t="s">
        <v>24505</v>
      </c>
      <c r="F67">
        <v>101027739</v>
      </c>
      <c r="G67" t="s">
        <v>24495</v>
      </c>
      <c r="H67" t="s">
        <v>24494</v>
      </c>
      <c r="I67">
        <v>0.05</v>
      </c>
      <c r="J67" t="s">
        <v>138</v>
      </c>
      <c r="K67" t="s">
        <v>137</v>
      </c>
      <c r="L67">
        <f>I67*$Q$2/1000</f>
        <v>1.8499999999999999E-5</v>
      </c>
    </row>
    <row r="68" spans="1:12">
      <c r="A68" s="118">
        <v>45200</v>
      </c>
      <c r="B68" t="s">
        <v>24499</v>
      </c>
      <c r="C68" t="s">
        <v>24498</v>
      </c>
      <c r="D68" t="s">
        <v>24497</v>
      </c>
      <c r="E68" t="s">
        <v>24504</v>
      </c>
      <c r="F68">
        <v>101027739</v>
      </c>
      <c r="G68" t="s">
        <v>24495</v>
      </c>
      <c r="H68" t="s">
        <v>24494</v>
      </c>
      <c r="I68">
        <v>0.05</v>
      </c>
      <c r="J68" t="s">
        <v>138</v>
      </c>
      <c r="K68" t="s">
        <v>137</v>
      </c>
      <c r="L68">
        <f>I68*$Q$2/1000</f>
        <v>1.8499999999999999E-5</v>
      </c>
    </row>
    <row r="69" spans="1:12">
      <c r="A69" s="118">
        <v>45231</v>
      </c>
      <c r="B69" t="s">
        <v>24499</v>
      </c>
      <c r="C69" t="s">
        <v>24498</v>
      </c>
      <c r="D69" t="s">
        <v>24503</v>
      </c>
      <c r="E69" t="s">
        <v>24502</v>
      </c>
      <c r="F69">
        <v>101027739</v>
      </c>
      <c r="G69" t="s">
        <v>24501</v>
      </c>
      <c r="H69" t="s">
        <v>24494</v>
      </c>
      <c r="I69">
        <v>0.05</v>
      </c>
      <c r="J69" t="s">
        <v>138</v>
      </c>
      <c r="K69" t="s">
        <v>137</v>
      </c>
      <c r="L69">
        <f>I69*$Q$2/1000</f>
        <v>1.8499999999999999E-5</v>
      </c>
    </row>
    <row r="70" spans="1:12">
      <c r="A70" s="118">
        <v>45231</v>
      </c>
      <c r="B70" t="s">
        <v>24499</v>
      </c>
      <c r="C70" t="s">
        <v>24498</v>
      </c>
      <c r="D70" t="s">
        <v>24497</v>
      </c>
      <c r="E70" t="s">
        <v>24500</v>
      </c>
      <c r="F70">
        <v>101027739</v>
      </c>
      <c r="G70" t="s">
        <v>24495</v>
      </c>
      <c r="H70" t="s">
        <v>24494</v>
      </c>
      <c r="I70">
        <v>0.05</v>
      </c>
      <c r="J70" t="s">
        <v>138</v>
      </c>
      <c r="K70" t="s">
        <v>137</v>
      </c>
      <c r="L70">
        <f>I70*$Q$2/1000</f>
        <v>1.8499999999999999E-5</v>
      </c>
    </row>
    <row r="71" spans="1:12">
      <c r="A71" s="118">
        <v>45261</v>
      </c>
      <c r="B71" t="s">
        <v>24499</v>
      </c>
      <c r="C71" t="s">
        <v>24498</v>
      </c>
      <c r="D71" t="s">
        <v>24497</v>
      </c>
      <c r="E71" t="s">
        <v>24496</v>
      </c>
      <c r="F71">
        <v>101027739</v>
      </c>
      <c r="G71" t="s">
        <v>24495</v>
      </c>
      <c r="H71" t="s">
        <v>24494</v>
      </c>
      <c r="I71">
        <v>0.05</v>
      </c>
      <c r="J71" t="s">
        <v>138</v>
      </c>
      <c r="K71" t="s">
        <v>137</v>
      </c>
      <c r="L71">
        <f>I71*$Q$2/1000</f>
        <v>1.8499999999999999E-5</v>
      </c>
    </row>
    <row r="72" spans="1:12">
      <c r="A72" s="118">
        <v>44927</v>
      </c>
      <c r="B72" t="s">
        <v>22683</v>
      </c>
      <c r="C72" t="s">
        <v>22682</v>
      </c>
      <c r="D72" t="s">
        <v>24451</v>
      </c>
      <c r="E72" t="s">
        <v>24493</v>
      </c>
      <c r="F72">
        <v>101030273</v>
      </c>
      <c r="G72" t="s">
        <v>22743</v>
      </c>
      <c r="H72" t="s">
        <v>22677</v>
      </c>
      <c r="I72">
        <v>101.2</v>
      </c>
      <c r="J72" t="s">
        <v>138</v>
      </c>
      <c r="K72" t="s">
        <v>137</v>
      </c>
      <c r="L72">
        <f>I72*$Q$2/1000</f>
        <v>3.7444000000000005E-2</v>
      </c>
    </row>
    <row r="73" spans="1:12">
      <c r="A73" s="118">
        <v>44927</v>
      </c>
      <c r="B73" t="s">
        <v>22683</v>
      </c>
      <c r="C73" t="s">
        <v>22682</v>
      </c>
      <c r="D73" t="s">
        <v>24382</v>
      </c>
      <c r="E73" t="s">
        <v>24492</v>
      </c>
      <c r="F73">
        <v>101012393</v>
      </c>
      <c r="G73" t="s">
        <v>22841</v>
      </c>
      <c r="H73" t="s">
        <v>22677</v>
      </c>
      <c r="I73">
        <v>101.2</v>
      </c>
      <c r="J73" t="s">
        <v>138</v>
      </c>
      <c r="K73" t="s">
        <v>137</v>
      </c>
      <c r="L73">
        <f>I73*$Q$2/1000</f>
        <v>3.7444000000000005E-2</v>
      </c>
    </row>
    <row r="74" spans="1:12">
      <c r="A74" s="118">
        <v>44927</v>
      </c>
      <c r="B74" t="s">
        <v>22683</v>
      </c>
      <c r="C74" t="s">
        <v>22682</v>
      </c>
      <c r="D74" t="s">
        <v>24334</v>
      </c>
      <c r="E74" t="s">
        <v>24491</v>
      </c>
      <c r="F74">
        <v>101031697</v>
      </c>
      <c r="G74" t="s">
        <v>24490</v>
      </c>
      <c r="H74" t="s">
        <v>22677</v>
      </c>
      <c r="I74">
        <v>101.2</v>
      </c>
      <c r="J74" t="s">
        <v>138</v>
      </c>
      <c r="K74" t="s">
        <v>137</v>
      </c>
      <c r="L74">
        <f>I74*$Q$2/1000</f>
        <v>3.7444000000000005E-2</v>
      </c>
    </row>
    <row r="75" spans="1:12">
      <c r="A75" s="118">
        <v>44927</v>
      </c>
      <c r="B75" t="s">
        <v>22683</v>
      </c>
      <c r="C75" t="s">
        <v>22682</v>
      </c>
      <c r="D75" t="s">
        <v>24489</v>
      </c>
      <c r="E75" t="s">
        <v>24488</v>
      </c>
      <c r="F75">
        <v>101023406</v>
      </c>
      <c r="G75" t="s">
        <v>24392</v>
      </c>
      <c r="H75" t="s">
        <v>22677</v>
      </c>
      <c r="I75">
        <v>101.2</v>
      </c>
      <c r="J75" t="s">
        <v>138</v>
      </c>
      <c r="K75" t="s">
        <v>137</v>
      </c>
      <c r="L75">
        <f>I75*$Q$2/1000</f>
        <v>3.7444000000000005E-2</v>
      </c>
    </row>
    <row r="76" spans="1:12">
      <c r="A76" s="118">
        <v>44927</v>
      </c>
      <c r="B76" t="s">
        <v>22683</v>
      </c>
      <c r="C76" t="s">
        <v>22682</v>
      </c>
      <c r="D76" t="s">
        <v>24387</v>
      </c>
      <c r="E76" t="s">
        <v>24487</v>
      </c>
      <c r="F76">
        <v>40253677</v>
      </c>
      <c r="G76" t="s">
        <v>24486</v>
      </c>
      <c r="H76" t="s">
        <v>22677</v>
      </c>
      <c r="I76">
        <v>101.2</v>
      </c>
      <c r="J76" t="s">
        <v>138</v>
      </c>
      <c r="K76" t="s">
        <v>137</v>
      </c>
      <c r="L76">
        <f>I76*$Q$2/1000</f>
        <v>3.7444000000000005E-2</v>
      </c>
    </row>
    <row r="77" spans="1:12">
      <c r="A77" s="118">
        <v>44927</v>
      </c>
      <c r="B77" t="s">
        <v>22683</v>
      </c>
      <c r="C77" t="s">
        <v>22682</v>
      </c>
      <c r="D77" t="s">
        <v>24390</v>
      </c>
      <c r="E77" t="s">
        <v>24485</v>
      </c>
      <c r="F77">
        <v>40212455</v>
      </c>
      <c r="G77" t="s">
        <v>22967</v>
      </c>
      <c r="H77" t="s">
        <v>22677</v>
      </c>
      <c r="I77">
        <v>101.2</v>
      </c>
      <c r="J77" t="s">
        <v>138</v>
      </c>
      <c r="K77" t="s">
        <v>137</v>
      </c>
      <c r="L77">
        <f>I77*$Q$2/1000</f>
        <v>3.7444000000000005E-2</v>
      </c>
    </row>
    <row r="78" spans="1:12">
      <c r="A78" s="118">
        <v>44927</v>
      </c>
      <c r="B78" t="s">
        <v>22683</v>
      </c>
      <c r="C78" t="s">
        <v>22682</v>
      </c>
      <c r="D78" t="s">
        <v>24484</v>
      </c>
      <c r="E78" t="s">
        <v>24483</v>
      </c>
      <c r="F78">
        <v>101023381</v>
      </c>
      <c r="G78" t="s">
        <v>22830</v>
      </c>
      <c r="H78" t="s">
        <v>22677</v>
      </c>
      <c r="I78">
        <v>101.2</v>
      </c>
      <c r="J78" t="s">
        <v>138</v>
      </c>
      <c r="K78" t="s">
        <v>137</v>
      </c>
      <c r="L78">
        <f>I78*$Q$2/1000</f>
        <v>3.7444000000000005E-2</v>
      </c>
    </row>
    <row r="79" spans="1:12">
      <c r="A79" s="118">
        <v>44927</v>
      </c>
      <c r="B79" t="s">
        <v>22683</v>
      </c>
      <c r="C79" t="s">
        <v>22682</v>
      </c>
      <c r="D79" t="s">
        <v>23837</v>
      </c>
      <c r="E79" t="s">
        <v>24482</v>
      </c>
      <c r="F79">
        <v>40256694</v>
      </c>
      <c r="G79" t="s">
        <v>22932</v>
      </c>
      <c r="H79" t="s">
        <v>22677</v>
      </c>
      <c r="I79">
        <v>101.2</v>
      </c>
      <c r="J79" t="s">
        <v>138</v>
      </c>
      <c r="K79" t="s">
        <v>137</v>
      </c>
      <c r="L79">
        <f>I79*$Q$2/1000</f>
        <v>3.7444000000000005E-2</v>
      </c>
    </row>
    <row r="80" spans="1:12">
      <c r="A80" s="118">
        <v>44927</v>
      </c>
      <c r="B80" t="s">
        <v>22683</v>
      </c>
      <c r="C80" t="s">
        <v>22682</v>
      </c>
      <c r="D80" t="s">
        <v>24481</v>
      </c>
      <c r="E80" t="s">
        <v>24480</v>
      </c>
      <c r="F80" t="s">
        <v>22878</v>
      </c>
      <c r="G80" t="s">
        <v>22877</v>
      </c>
      <c r="H80" t="s">
        <v>22677</v>
      </c>
      <c r="I80">
        <v>101.2</v>
      </c>
      <c r="J80" t="s">
        <v>138</v>
      </c>
      <c r="K80" t="s">
        <v>137</v>
      </c>
      <c r="L80">
        <f>I80*$Q$2/1000</f>
        <v>3.7444000000000005E-2</v>
      </c>
    </row>
    <row r="81" spans="1:12">
      <c r="A81" s="118">
        <v>44927</v>
      </c>
      <c r="B81" t="s">
        <v>22683</v>
      </c>
      <c r="C81" t="s">
        <v>22682</v>
      </c>
      <c r="D81" t="s">
        <v>24451</v>
      </c>
      <c r="E81" t="s">
        <v>24479</v>
      </c>
      <c r="F81">
        <v>101030297</v>
      </c>
      <c r="G81" t="s">
        <v>23330</v>
      </c>
      <c r="H81" t="s">
        <v>22677</v>
      </c>
      <c r="I81">
        <v>101.2</v>
      </c>
      <c r="J81" t="s">
        <v>138</v>
      </c>
      <c r="K81" t="s">
        <v>137</v>
      </c>
      <c r="L81">
        <f>I81*$Q$2/1000</f>
        <v>3.7444000000000005E-2</v>
      </c>
    </row>
    <row r="82" spans="1:12">
      <c r="A82" s="118">
        <v>44927</v>
      </c>
      <c r="B82" t="s">
        <v>18960</v>
      </c>
      <c r="C82" t="s">
        <v>18959</v>
      </c>
      <c r="D82" t="s">
        <v>24128</v>
      </c>
      <c r="E82" t="s">
        <v>24478</v>
      </c>
      <c r="F82">
        <v>101050148</v>
      </c>
      <c r="G82" t="s">
        <v>24477</v>
      </c>
      <c r="H82" t="s">
        <v>18954</v>
      </c>
      <c r="I82">
        <v>1446</v>
      </c>
      <c r="J82" t="s">
        <v>223</v>
      </c>
      <c r="K82" t="s">
        <v>137</v>
      </c>
      <c r="L82">
        <f>I82*$Q$5/1000</f>
        <v>1.4702205000000002</v>
      </c>
    </row>
    <row r="83" spans="1:12">
      <c r="A83" s="118">
        <v>44927</v>
      </c>
      <c r="B83" t="s">
        <v>22683</v>
      </c>
      <c r="C83" t="s">
        <v>22682</v>
      </c>
      <c r="D83" t="s">
        <v>24416</v>
      </c>
      <c r="E83" t="s">
        <v>24476</v>
      </c>
      <c r="F83" t="s">
        <v>22754</v>
      </c>
      <c r="G83" t="s">
        <v>22753</v>
      </c>
      <c r="H83" t="s">
        <v>22677</v>
      </c>
      <c r="I83">
        <v>101.2</v>
      </c>
      <c r="J83" t="s">
        <v>138</v>
      </c>
      <c r="K83" t="s">
        <v>137</v>
      </c>
      <c r="L83">
        <f>I83*$Q$2/1000</f>
        <v>3.7444000000000005E-2</v>
      </c>
    </row>
    <row r="84" spans="1:12">
      <c r="A84" s="118">
        <v>44927</v>
      </c>
      <c r="B84" t="s">
        <v>22683</v>
      </c>
      <c r="C84" t="s">
        <v>22682</v>
      </c>
      <c r="D84" t="s">
        <v>24338</v>
      </c>
      <c r="E84" t="s">
        <v>24475</v>
      </c>
      <c r="F84">
        <v>101025393</v>
      </c>
      <c r="G84" t="s">
        <v>22746</v>
      </c>
      <c r="H84" t="s">
        <v>22677</v>
      </c>
      <c r="I84">
        <v>101.2</v>
      </c>
      <c r="J84" t="s">
        <v>138</v>
      </c>
      <c r="K84" t="s">
        <v>137</v>
      </c>
      <c r="L84">
        <f>I84*$Q$2/1000</f>
        <v>3.7444000000000005E-2</v>
      </c>
    </row>
    <row r="85" spans="1:12">
      <c r="A85" s="118">
        <v>44927</v>
      </c>
      <c r="B85" t="s">
        <v>22683</v>
      </c>
      <c r="C85" t="s">
        <v>22682</v>
      </c>
      <c r="D85" t="s">
        <v>24474</v>
      </c>
      <c r="E85" t="s">
        <v>24473</v>
      </c>
      <c r="F85" t="s">
        <v>22911</v>
      </c>
      <c r="G85" t="s">
        <v>22910</v>
      </c>
      <c r="H85" t="s">
        <v>22677</v>
      </c>
      <c r="I85">
        <v>101.2</v>
      </c>
      <c r="J85" t="s">
        <v>138</v>
      </c>
      <c r="K85" t="s">
        <v>137</v>
      </c>
      <c r="L85">
        <f>I85*$Q$2/1000</f>
        <v>3.7444000000000005E-2</v>
      </c>
    </row>
    <row r="86" spans="1:12">
      <c r="A86" s="118">
        <v>44927</v>
      </c>
      <c r="B86" t="s">
        <v>205</v>
      </c>
      <c r="C86" t="s">
        <v>204</v>
      </c>
      <c r="D86" t="s">
        <v>4183</v>
      </c>
      <c r="E86" t="s">
        <v>24472</v>
      </c>
      <c r="F86">
        <v>66205215</v>
      </c>
      <c r="G86" t="s">
        <v>201</v>
      </c>
      <c r="H86" t="s">
        <v>200</v>
      </c>
      <c r="I86">
        <v>6781</v>
      </c>
      <c r="J86" t="s">
        <v>199</v>
      </c>
      <c r="K86" t="s">
        <v>198</v>
      </c>
      <c r="L86">
        <f>I86*$Q$4/10/1000</f>
        <v>1.1924057587200001</v>
      </c>
    </row>
    <row r="87" spans="1:12">
      <c r="A87" s="118">
        <v>44927</v>
      </c>
      <c r="B87" t="s">
        <v>460</v>
      </c>
      <c r="C87" t="s">
        <v>459</v>
      </c>
      <c r="D87" t="s">
        <v>24471</v>
      </c>
      <c r="E87" t="s">
        <v>24470</v>
      </c>
      <c r="F87">
        <v>13204807</v>
      </c>
      <c r="G87" t="s">
        <v>1050</v>
      </c>
      <c r="H87" t="s">
        <v>455</v>
      </c>
      <c r="I87">
        <v>103.6</v>
      </c>
      <c r="J87" t="s">
        <v>145</v>
      </c>
      <c r="K87" t="s">
        <v>137</v>
      </c>
      <c r="L87">
        <f>I87*$Q$2/100/1000</f>
        <v>3.8331999999999998E-4</v>
      </c>
    </row>
    <row r="88" spans="1:12">
      <c r="A88" s="118">
        <v>44927</v>
      </c>
      <c r="B88" t="s">
        <v>205</v>
      </c>
      <c r="C88" t="s">
        <v>204</v>
      </c>
      <c r="D88" t="s">
        <v>24469</v>
      </c>
      <c r="E88" t="s">
        <v>24468</v>
      </c>
      <c r="F88">
        <v>6645002</v>
      </c>
      <c r="G88" t="s">
        <v>24467</v>
      </c>
      <c r="H88" t="s">
        <v>200</v>
      </c>
      <c r="I88">
        <v>6781</v>
      </c>
      <c r="J88" t="s">
        <v>199</v>
      </c>
      <c r="K88" t="s">
        <v>198</v>
      </c>
      <c r="L88">
        <f>I88*$Q$4/10/1000</f>
        <v>1.1924057587200001</v>
      </c>
    </row>
    <row r="89" spans="1:12">
      <c r="A89" s="118">
        <v>44927</v>
      </c>
      <c r="B89" t="s">
        <v>205</v>
      </c>
      <c r="C89" t="s">
        <v>204</v>
      </c>
      <c r="D89" t="s">
        <v>1728</v>
      </c>
      <c r="E89" t="s">
        <v>24466</v>
      </c>
      <c r="F89">
        <v>66205215</v>
      </c>
      <c r="G89" t="s">
        <v>1726</v>
      </c>
      <c r="H89" t="s">
        <v>200</v>
      </c>
      <c r="I89">
        <v>6781</v>
      </c>
      <c r="J89" t="s">
        <v>199</v>
      </c>
      <c r="K89" t="s">
        <v>198</v>
      </c>
      <c r="L89">
        <f>I89*$Q$4/10/1000</f>
        <v>1.1924057587200001</v>
      </c>
    </row>
    <row r="90" spans="1:12">
      <c r="A90" s="118">
        <v>44927</v>
      </c>
      <c r="B90" t="s">
        <v>460</v>
      </c>
      <c r="C90" t="s">
        <v>459</v>
      </c>
      <c r="D90" t="s">
        <v>22719</v>
      </c>
      <c r="E90" t="s">
        <v>24465</v>
      </c>
      <c r="F90">
        <v>57207246</v>
      </c>
      <c r="G90" t="s">
        <v>24464</v>
      </c>
      <c r="H90" t="s">
        <v>455</v>
      </c>
      <c r="I90">
        <v>103.6</v>
      </c>
      <c r="J90" t="s">
        <v>145</v>
      </c>
      <c r="K90" t="s">
        <v>137</v>
      </c>
      <c r="L90">
        <f>I90*$Q$2/100/1000</f>
        <v>3.8331999999999998E-4</v>
      </c>
    </row>
    <row r="91" spans="1:12">
      <c r="A91" s="118">
        <v>44927</v>
      </c>
      <c r="B91" t="s">
        <v>22683</v>
      </c>
      <c r="C91" t="s">
        <v>22682</v>
      </c>
      <c r="D91" t="s">
        <v>24390</v>
      </c>
      <c r="E91" t="s">
        <v>24463</v>
      </c>
      <c r="F91">
        <v>40256694</v>
      </c>
      <c r="G91" t="s">
        <v>22932</v>
      </c>
      <c r="H91" t="s">
        <v>22677</v>
      </c>
      <c r="I91">
        <v>101.2</v>
      </c>
      <c r="J91" t="s">
        <v>138</v>
      </c>
      <c r="K91" t="s">
        <v>137</v>
      </c>
      <c r="L91">
        <f>I91*$Q$2/1000</f>
        <v>3.7444000000000005E-2</v>
      </c>
    </row>
    <row r="92" spans="1:12">
      <c r="A92" s="118">
        <v>44927</v>
      </c>
      <c r="B92" t="s">
        <v>22683</v>
      </c>
      <c r="C92" t="s">
        <v>22682</v>
      </c>
      <c r="D92" t="s">
        <v>24382</v>
      </c>
      <c r="E92" t="s">
        <v>24462</v>
      </c>
      <c r="F92">
        <v>101028703</v>
      </c>
      <c r="G92" t="s">
        <v>24461</v>
      </c>
      <c r="H92" t="s">
        <v>22677</v>
      </c>
      <c r="I92">
        <v>101.2</v>
      </c>
      <c r="J92" t="s">
        <v>138</v>
      </c>
      <c r="K92" t="s">
        <v>137</v>
      </c>
      <c r="L92">
        <f>I92*$Q$2/1000</f>
        <v>3.7444000000000005E-2</v>
      </c>
    </row>
    <row r="93" spans="1:12">
      <c r="A93" s="118">
        <v>44927</v>
      </c>
      <c r="B93" t="s">
        <v>22683</v>
      </c>
      <c r="C93" t="s">
        <v>22682</v>
      </c>
      <c r="D93" t="s">
        <v>24460</v>
      </c>
      <c r="E93" t="s">
        <v>24459</v>
      </c>
      <c r="F93">
        <v>23254988</v>
      </c>
      <c r="G93" t="s">
        <v>23974</v>
      </c>
      <c r="H93" t="s">
        <v>22677</v>
      </c>
      <c r="I93">
        <v>101.2</v>
      </c>
      <c r="J93" t="s">
        <v>138</v>
      </c>
      <c r="K93" t="s">
        <v>137</v>
      </c>
      <c r="L93">
        <f>I93*$Q$2/1000</f>
        <v>3.7444000000000005E-2</v>
      </c>
    </row>
    <row r="94" spans="1:12" ht="15" customHeight="1">
      <c r="A94" s="118">
        <v>44927</v>
      </c>
      <c r="B94" t="s">
        <v>574</v>
      </c>
      <c r="C94" t="s">
        <v>573</v>
      </c>
      <c r="D94" t="s">
        <v>17609</v>
      </c>
      <c r="E94" t="s">
        <v>24458</v>
      </c>
      <c r="F94">
        <v>21201458</v>
      </c>
      <c r="G94" s="126" t="s">
        <v>12082</v>
      </c>
      <c r="H94" t="s">
        <v>569</v>
      </c>
      <c r="I94">
        <v>298</v>
      </c>
      <c r="J94" t="s">
        <v>145</v>
      </c>
      <c r="K94" t="s">
        <v>137</v>
      </c>
      <c r="L94">
        <f>I94*$Q$2/100/1000</f>
        <v>1.1026E-3</v>
      </c>
    </row>
    <row r="95" spans="1:12">
      <c r="A95" s="118">
        <v>44927</v>
      </c>
      <c r="B95" t="s">
        <v>574</v>
      </c>
      <c r="C95" t="s">
        <v>573</v>
      </c>
      <c r="D95" t="s">
        <v>24457</v>
      </c>
      <c r="E95" t="s">
        <v>24456</v>
      </c>
      <c r="F95">
        <v>4245252</v>
      </c>
      <c r="G95" t="s">
        <v>1824</v>
      </c>
      <c r="H95" t="s">
        <v>569</v>
      </c>
      <c r="I95">
        <v>298</v>
      </c>
      <c r="J95" t="s">
        <v>145</v>
      </c>
      <c r="K95" t="s">
        <v>137</v>
      </c>
      <c r="L95">
        <f>I95*$Q$2/100/1000</f>
        <v>1.1026E-3</v>
      </c>
    </row>
    <row r="96" spans="1:12">
      <c r="A96" s="118">
        <v>44927</v>
      </c>
      <c r="B96" t="s">
        <v>574</v>
      </c>
      <c r="C96" t="s">
        <v>573</v>
      </c>
      <c r="D96" t="s">
        <v>23111</v>
      </c>
      <c r="E96" t="s">
        <v>24455</v>
      </c>
      <c r="F96">
        <v>21202430</v>
      </c>
      <c r="G96" t="s">
        <v>24454</v>
      </c>
      <c r="H96" t="s">
        <v>569</v>
      </c>
      <c r="I96">
        <v>298</v>
      </c>
      <c r="J96" t="s">
        <v>145</v>
      </c>
      <c r="K96" t="s">
        <v>137</v>
      </c>
      <c r="L96">
        <f>I96*$Q$2/100/1000</f>
        <v>1.1026E-3</v>
      </c>
    </row>
    <row r="97" spans="1:12">
      <c r="A97" s="118">
        <v>44927</v>
      </c>
      <c r="B97" t="s">
        <v>22683</v>
      </c>
      <c r="C97" t="s">
        <v>22682</v>
      </c>
      <c r="D97" t="s">
        <v>24334</v>
      </c>
      <c r="E97" t="s">
        <v>24453</v>
      </c>
      <c r="F97">
        <v>101024964</v>
      </c>
      <c r="G97" t="s">
        <v>24452</v>
      </c>
      <c r="H97" t="s">
        <v>22677</v>
      </c>
      <c r="I97">
        <v>101.2</v>
      </c>
      <c r="J97" t="s">
        <v>138</v>
      </c>
      <c r="K97" t="s">
        <v>137</v>
      </c>
      <c r="L97">
        <f>I97*$Q$2/1000</f>
        <v>3.7444000000000005E-2</v>
      </c>
    </row>
    <row r="98" spans="1:12" ht="15" customHeight="1">
      <c r="A98" s="118">
        <v>44927</v>
      </c>
      <c r="B98" t="s">
        <v>22683</v>
      </c>
      <c r="C98" t="s">
        <v>22682</v>
      </c>
      <c r="D98" t="s">
        <v>24451</v>
      </c>
      <c r="E98" t="s">
        <v>24450</v>
      </c>
      <c r="F98">
        <v>101030131</v>
      </c>
      <c r="G98" t="s">
        <v>23332</v>
      </c>
      <c r="H98" t="s">
        <v>22677</v>
      </c>
      <c r="I98">
        <v>101.2</v>
      </c>
      <c r="J98" t="s">
        <v>138</v>
      </c>
      <c r="K98" t="s">
        <v>137</v>
      </c>
      <c r="L98">
        <f>I98*$Q$2/1000</f>
        <v>3.7444000000000005E-2</v>
      </c>
    </row>
    <row r="99" spans="1:12">
      <c r="A99" s="118">
        <v>44927</v>
      </c>
      <c r="B99" t="s">
        <v>574</v>
      </c>
      <c r="C99" t="s">
        <v>573</v>
      </c>
      <c r="D99" t="s">
        <v>20275</v>
      </c>
      <c r="E99" t="s">
        <v>24449</v>
      </c>
      <c r="F99">
        <v>42205638</v>
      </c>
      <c r="G99" t="s">
        <v>24448</v>
      </c>
      <c r="H99" t="s">
        <v>569</v>
      </c>
      <c r="I99">
        <v>298</v>
      </c>
      <c r="J99" t="s">
        <v>145</v>
      </c>
      <c r="K99" t="s">
        <v>137</v>
      </c>
      <c r="L99">
        <f>I99*$Q$2/100/1000</f>
        <v>1.1026E-3</v>
      </c>
    </row>
    <row r="100" spans="1:12">
      <c r="A100" s="118">
        <v>44927</v>
      </c>
      <c r="B100" t="s">
        <v>574</v>
      </c>
      <c r="C100" t="s">
        <v>573</v>
      </c>
      <c r="D100" t="s">
        <v>18920</v>
      </c>
      <c r="E100" t="s">
        <v>24447</v>
      </c>
      <c r="F100">
        <v>101018191</v>
      </c>
      <c r="G100" t="s">
        <v>2315</v>
      </c>
      <c r="H100" t="s">
        <v>569</v>
      </c>
      <c r="I100">
        <v>298</v>
      </c>
      <c r="J100" t="s">
        <v>145</v>
      </c>
      <c r="K100" t="s">
        <v>137</v>
      </c>
      <c r="L100">
        <f>I100*$Q$2/100/1000</f>
        <v>1.1026E-3</v>
      </c>
    </row>
    <row r="101" spans="1:12">
      <c r="A101" s="118">
        <v>44927</v>
      </c>
      <c r="B101" t="s">
        <v>22683</v>
      </c>
      <c r="C101" t="s">
        <v>22682</v>
      </c>
      <c r="D101" t="s">
        <v>24416</v>
      </c>
      <c r="E101" t="s">
        <v>24446</v>
      </c>
      <c r="F101" t="s">
        <v>24445</v>
      </c>
      <c r="G101" t="s">
        <v>24444</v>
      </c>
      <c r="H101" t="s">
        <v>22677</v>
      </c>
      <c r="I101">
        <v>101.2</v>
      </c>
      <c r="J101" t="s">
        <v>138</v>
      </c>
      <c r="K101" t="s">
        <v>137</v>
      </c>
      <c r="L101">
        <f>I101*$Q$2/1000</f>
        <v>3.7444000000000005E-2</v>
      </c>
    </row>
    <row r="102" spans="1:12">
      <c r="A102" s="118">
        <v>44927</v>
      </c>
      <c r="B102" t="s">
        <v>22683</v>
      </c>
      <c r="C102" t="s">
        <v>22682</v>
      </c>
      <c r="D102" t="s">
        <v>24382</v>
      </c>
      <c r="E102" t="s">
        <v>24443</v>
      </c>
      <c r="F102">
        <v>101034200</v>
      </c>
      <c r="G102" t="s">
        <v>24442</v>
      </c>
      <c r="H102" t="s">
        <v>22677</v>
      </c>
      <c r="I102">
        <v>101.2</v>
      </c>
      <c r="J102" t="s">
        <v>138</v>
      </c>
      <c r="K102" t="s">
        <v>137</v>
      </c>
      <c r="L102">
        <f>I102*$Q$2/1000</f>
        <v>3.7444000000000005E-2</v>
      </c>
    </row>
    <row r="103" spans="1:12">
      <c r="A103" s="118">
        <v>44927</v>
      </c>
      <c r="B103" t="s">
        <v>22683</v>
      </c>
      <c r="C103" t="s">
        <v>22682</v>
      </c>
      <c r="D103" t="s">
        <v>24090</v>
      </c>
      <c r="E103" t="s">
        <v>24441</v>
      </c>
      <c r="F103">
        <v>40256318</v>
      </c>
      <c r="G103" t="s">
        <v>24440</v>
      </c>
      <c r="H103" t="s">
        <v>22677</v>
      </c>
      <c r="I103">
        <v>101.2</v>
      </c>
      <c r="J103" t="s">
        <v>138</v>
      </c>
      <c r="K103" t="s">
        <v>137</v>
      </c>
      <c r="L103">
        <f>I103*$Q$2/1000</f>
        <v>3.7444000000000005E-2</v>
      </c>
    </row>
    <row r="104" spans="1:12">
      <c r="A104" s="118">
        <v>44927</v>
      </c>
      <c r="B104" t="s">
        <v>22683</v>
      </c>
      <c r="C104" t="s">
        <v>22682</v>
      </c>
      <c r="D104" t="s">
        <v>24332</v>
      </c>
      <c r="E104" t="s">
        <v>24439</v>
      </c>
      <c r="F104">
        <v>101033372</v>
      </c>
      <c r="G104" t="s">
        <v>23065</v>
      </c>
      <c r="H104" t="s">
        <v>22677</v>
      </c>
      <c r="I104">
        <v>101.2</v>
      </c>
      <c r="J104" t="s">
        <v>138</v>
      </c>
      <c r="K104" t="s">
        <v>137</v>
      </c>
      <c r="L104">
        <f>I104*$Q$2/1000</f>
        <v>3.7444000000000005E-2</v>
      </c>
    </row>
    <row r="105" spans="1:12">
      <c r="A105" s="118">
        <v>44927</v>
      </c>
      <c r="B105" t="s">
        <v>240</v>
      </c>
      <c r="C105" t="s">
        <v>239</v>
      </c>
      <c r="D105" t="s">
        <v>17813</v>
      </c>
      <c r="E105" t="s">
        <v>24438</v>
      </c>
      <c r="F105" t="s">
        <v>17811</v>
      </c>
      <c r="G105" t="s">
        <v>17810</v>
      </c>
      <c r="H105" t="s">
        <v>235</v>
      </c>
      <c r="I105">
        <v>390</v>
      </c>
      <c r="J105" t="s">
        <v>145</v>
      </c>
      <c r="K105" t="s">
        <v>137</v>
      </c>
      <c r="L105">
        <f>I105*$Q$2/100/1000</f>
        <v>1.4430000000000001E-3</v>
      </c>
    </row>
    <row r="106" spans="1:12">
      <c r="A106" s="118">
        <v>44927</v>
      </c>
      <c r="B106" t="s">
        <v>240</v>
      </c>
      <c r="C106" t="s">
        <v>239</v>
      </c>
      <c r="D106" t="s">
        <v>17813</v>
      </c>
      <c r="E106" t="s">
        <v>24437</v>
      </c>
      <c r="F106" t="s">
        <v>17811</v>
      </c>
      <c r="G106" t="s">
        <v>17810</v>
      </c>
      <c r="H106" t="s">
        <v>235</v>
      </c>
      <c r="I106">
        <v>390</v>
      </c>
      <c r="J106" t="s">
        <v>145</v>
      </c>
      <c r="K106" t="s">
        <v>137</v>
      </c>
      <c r="L106">
        <f>I106*$Q$2/100/1000</f>
        <v>1.4430000000000001E-3</v>
      </c>
    </row>
    <row r="107" spans="1:12">
      <c r="A107" s="118">
        <v>44927</v>
      </c>
      <c r="B107" t="s">
        <v>240</v>
      </c>
      <c r="C107" t="s">
        <v>239</v>
      </c>
      <c r="D107" t="s">
        <v>24436</v>
      </c>
      <c r="E107" t="s">
        <v>24435</v>
      </c>
      <c r="F107" t="s">
        <v>451</v>
      </c>
      <c r="G107" t="s">
        <v>450</v>
      </c>
      <c r="H107" t="s">
        <v>235</v>
      </c>
      <c r="I107">
        <v>390</v>
      </c>
      <c r="J107" t="s">
        <v>145</v>
      </c>
      <c r="K107" t="s">
        <v>137</v>
      </c>
      <c r="L107">
        <f>I107*$Q$2/100/1000</f>
        <v>1.4430000000000001E-3</v>
      </c>
    </row>
    <row r="108" spans="1:12">
      <c r="A108" s="118">
        <v>44927</v>
      </c>
      <c r="B108" t="s">
        <v>22683</v>
      </c>
      <c r="C108" t="s">
        <v>22682</v>
      </c>
      <c r="D108" t="s">
        <v>24354</v>
      </c>
      <c r="E108" t="s">
        <v>24434</v>
      </c>
      <c r="F108">
        <v>101045513</v>
      </c>
      <c r="G108" t="s">
        <v>23281</v>
      </c>
      <c r="H108" t="s">
        <v>22677</v>
      </c>
      <c r="I108">
        <v>101.2</v>
      </c>
      <c r="J108" t="s">
        <v>138</v>
      </c>
      <c r="K108" t="s">
        <v>137</v>
      </c>
      <c r="L108">
        <f>I108*$Q$2/1000</f>
        <v>3.7444000000000005E-2</v>
      </c>
    </row>
    <row r="109" spans="1:12">
      <c r="A109" s="118">
        <v>44927</v>
      </c>
      <c r="B109" t="s">
        <v>180</v>
      </c>
      <c r="C109" t="s">
        <v>179</v>
      </c>
      <c r="D109" t="s">
        <v>16438</v>
      </c>
      <c r="E109" t="s">
        <v>24433</v>
      </c>
      <c r="F109" t="s">
        <v>8348</v>
      </c>
      <c r="G109" t="s">
        <v>8347</v>
      </c>
      <c r="H109" t="s">
        <v>174</v>
      </c>
      <c r="I109">
        <v>3154</v>
      </c>
      <c r="J109" t="s">
        <v>173</v>
      </c>
      <c r="K109" t="s">
        <v>172</v>
      </c>
      <c r="L109">
        <f>I109*$Q$3/(1000/0.1)</f>
        <v>1.0118031999999999E-2</v>
      </c>
    </row>
    <row r="110" spans="1:12">
      <c r="A110" s="118">
        <v>44927</v>
      </c>
      <c r="B110" t="s">
        <v>180</v>
      </c>
      <c r="C110" t="s">
        <v>179</v>
      </c>
      <c r="D110" t="s">
        <v>15366</v>
      </c>
      <c r="E110" t="s">
        <v>24432</v>
      </c>
      <c r="F110" t="s">
        <v>15129</v>
      </c>
      <c r="G110" t="s">
        <v>15128</v>
      </c>
      <c r="H110" t="s">
        <v>174</v>
      </c>
      <c r="I110">
        <v>3154</v>
      </c>
      <c r="J110" t="s">
        <v>173</v>
      </c>
      <c r="K110" t="s">
        <v>172</v>
      </c>
      <c r="L110">
        <f>I110*$Q$3/(1000/0.2)</f>
        <v>2.0236063999999998E-2</v>
      </c>
    </row>
    <row r="111" spans="1:12">
      <c r="A111" s="118">
        <v>44927</v>
      </c>
      <c r="B111" t="s">
        <v>22683</v>
      </c>
      <c r="C111" t="s">
        <v>22682</v>
      </c>
      <c r="D111" t="s">
        <v>24334</v>
      </c>
      <c r="E111" t="s">
        <v>24431</v>
      </c>
      <c r="F111">
        <v>40253913</v>
      </c>
      <c r="G111" t="s">
        <v>24430</v>
      </c>
      <c r="H111" t="s">
        <v>22677</v>
      </c>
      <c r="I111">
        <v>101.2</v>
      </c>
      <c r="J111" t="s">
        <v>138</v>
      </c>
      <c r="K111" t="s">
        <v>137</v>
      </c>
      <c r="L111">
        <f>I111*$Q$2/1000</f>
        <v>3.7444000000000005E-2</v>
      </c>
    </row>
    <row r="112" spans="1:12">
      <c r="A112" s="118">
        <v>44927</v>
      </c>
      <c r="B112" t="s">
        <v>22683</v>
      </c>
      <c r="C112" t="s">
        <v>22682</v>
      </c>
      <c r="D112" t="s">
        <v>23926</v>
      </c>
      <c r="E112" t="s">
        <v>24429</v>
      </c>
      <c r="F112" t="s">
        <v>23469</v>
      </c>
      <c r="G112" t="s">
        <v>23468</v>
      </c>
      <c r="H112" t="s">
        <v>22677</v>
      </c>
      <c r="I112">
        <v>101.2</v>
      </c>
      <c r="J112" t="s">
        <v>138</v>
      </c>
      <c r="K112" t="s">
        <v>137</v>
      </c>
      <c r="L112">
        <f>I112*$Q$2/1000</f>
        <v>3.7444000000000005E-2</v>
      </c>
    </row>
    <row r="113" spans="1:12">
      <c r="A113" s="118">
        <v>44927</v>
      </c>
      <c r="B113" t="s">
        <v>22683</v>
      </c>
      <c r="C113" t="s">
        <v>22682</v>
      </c>
      <c r="D113" t="s">
        <v>24428</v>
      </c>
      <c r="E113" t="s">
        <v>24427</v>
      </c>
      <c r="F113" t="s">
        <v>23290</v>
      </c>
      <c r="G113" t="s">
        <v>23289</v>
      </c>
      <c r="H113" t="s">
        <v>22677</v>
      </c>
      <c r="I113">
        <v>101.2</v>
      </c>
      <c r="J113" t="s">
        <v>138</v>
      </c>
      <c r="K113" t="s">
        <v>137</v>
      </c>
      <c r="L113">
        <f>I113*$Q$2/1000</f>
        <v>3.7444000000000005E-2</v>
      </c>
    </row>
    <row r="114" spans="1:12">
      <c r="A114" s="118">
        <v>44927</v>
      </c>
      <c r="B114" t="s">
        <v>22683</v>
      </c>
      <c r="C114" t="s">
        <v>22682</v>
      </c>
      <c r="D114" t="s">
        <v>24090</v>
      </c>
      <c r="E114" t="s">
        <v>24426</v>
      </c>
      <c r="F114">
        <v>101012393</v>
      </c>
      <c r="G114" t="s">
        <v>22841</v>
      </c>
      <c r="H114" t="s">
        <v>22677</v>
      </c>
      <c r="I114">
        <v>101.2</v>
      </c>
      <c r="J114" t="s">
        <v>138</v>
      </c>
      <c r="K114" t="s">
        <v>137</v>
      </c>
      <c r="L114">
        <f>I114*$Q$2/1000</f>
        <v>3.7444000000000005E-2</v>
      </c>
    </row>
    <row r="115" spans="1:12">
      <c r="A115" s="118">
        <v>44927</v>
      </c>
      <c r="B115" t="s">
        <v>22683</v>
      </c>
      <c r="C115" t="s">
        <v>22682</v>
      </c>
      <c r="D115" t="s">
        <v>24338</v>
      </c>
      <c r="E115" t="s">
        <v>24425</v>
      </c>
      <c r="F115">
        <v>101049881</v>
      </c>
      <c r="G115" t="s">
        <v>23005</v>
      </c>
      <c r="H115" t="s">
        <v>22677</v>
      </c>
      <c r="I115">
        <v>101.2</v>
      </c>
      <c r="J115" t="s">
        <v>138</v>
      </c>
      <c r="K115" t="s">
        <v>137</v>
      </c>
      <c r="L115">
        <f>I115*$Q$2/1000</f>
        <v>3.7444000000000005E-2</v>
      </c>
    </row>
    <row r="116" spans="1:12">
      <c r="A116" s="118">
        <v>44927</v>
      </c>
      <c r="B116" t="s">
        <v>22683</v>
      </c>
      <c r="C116" t="s">
        <v>22682</v>
      </c>
      <c r="D116" t="s">
        <v>24390</v>
      </c>
      <c r="E116" t="s">
        <v>24424</v>
      </c>
      <c r="F116">
        <v>101037648</v>
      </c>
      <c r="G116" t="s">
        <v>22991</v>
      </c>
      <c r="H116" t="s">
        <v>22677</v>
      </c>
      <c r="I116">
        <v>101.2</v>
      </c>
      <c r="J116" t="s">
        <v>138</v>
      </c>
      <c r="K116" t="s">
        <v>137</v>
      </c>
      <c r="L116">
        <f>I116*$Q$2/1000</f>
        <v>3.7444000000000005E-2</v>
      </c>
    </row>
    <row r="117" spans="1:12">
      <c r="A117" s="118">
        <v>44927</v>
      </c>
      <c r="B117" t="s">
        <v>22683</v>
      </c>
      <c r="C117" t="s">
        <v>22682</v>
      </c>
      <c r="D117" t="s">
        <v>23837</v>
      </c>
      <c r="E117" t="s">
        <v>24423</v>
      </c>
      <c r="F117">
        <v>40253676</v>
      </c>
      <c r="G117" t="s">
        <v>24422</v>
      </c>
      <c r="H117" t="s">
        <v>22677</v>
      </c>
      <c r="I117">
        <v>101.2</v>
      </c>
      <c r="J117" t="s">
        <v>138</v>
      </c>
      <c r="K117" t="s">
        <v>137</v>
      </c>
      <c r="L117">
        <f>I117*$Q$2/1000</f>
        <v>3.7444000000000005E-2</v>
      </c>
    </row>
    <row r="118" spans="1:12">
      <c r="A118" s="118">
        <v>44927</v>
      </c>
      <c r="B118" t="s">
        <v>460</v>
      </c>
      <c r="C118" t="s">
        <v>459</v>
      </c>
      <c r="D118" t="s">
        <v>15074</v>
      </c>
      <c r="E118" t="s">
        <v>24421</v>
      </c>
      <c r="F118">
        <v>50204193</v>
      </c>
      <c r="G118" t="s">
        <v>24420</v>
      </c>
      <c r="H118" t="s">
        <v>455</v>
      </c>
      <c r="I118">
        <v>103.6</v>
      </c>
      <c r="J118" t="s">
        <v>145</v>
      </c>
      <c r="K118" t="s">
        <v>137</v>
      </c>
      <c r="L118">
        <f>I118*$Q$2/100/1000</f>
        <v>3.8331999999999998E-4</v>
      </c>
    </row>
    <row r="119" spans="1:12">
      <c r="A119" s="118">
        <v>44927</v>
      </c>
      <c r="B119" t="s">
        <v>22683</v>
      </c>
      <c r="C119" t="s">
        <v>22682</v>
      </c>
      <c r="D119" t="s">
        <v>24380</v>
      </c>
      <c r="E119" t="s">
        <v>24419</v>
      </c>
      <c r="F119">
        <v>40259111</v>
      </c>
      <c r="G119" t="s">
        <v>24418</v>
      </c>
      <c r="H119" t="s">
        <v>22677</v>
      </c>
      <c r="I119">
        <v>101.2</v>
      </c>
      <c r="J119" t="s">
        <v>138</v>
      </c>
      <c r="K119" t="s">
        <v>137</v>
      </c>
      <c r="L119">
        <f>I119*$Q$2/1000</f>
        <v>3.7444000000000005E-2</v>
      </c>
    </row>
    <row r="120" spans="1:12">
      <c r="A120" s="118">
        <v>44927</v>
      </c>
      <c r="B120" t="s">
        <v>22683</v>
      </c>
      <c r="C120" t="s">
        <v>22682</v>
      </c>
      <c r="D120" t="s">
        <v>24390</v>
      </c>
      <c r="E120" t="s">
        <v>24417</v>
      </c>
      <c r="F120">
        <v>101033732</v>
      </c>
      <c r="G120" t="s">
        <v>23000</v>
      </c>
      <c r="H120" t="s">
        <v>22677</v>
      </c>
      <c r="I120">
        <v>101.2</v>
      </c>
      <c r="J120" t="s">
        <v>138</v>
      </c>
      <c r="K120" t="s">
        <v>137</v>
      </c>
      <c r="L120">
        <f>I120*$Q$2/1000</f>
        <v>3.7444000000000005E-2</v>
      </c>
    </row>
    <row r="121" spans="1:12">
      <c r="A121" s="118">
        <v>44927</v>
      </c>
      <c r="B121" t="s">
        <v>22683</v>
      </c>
      <c r="C121" t="s">
        <v>22682</v>
      </c>
      <c r="D121" t="s">
        <v>24416</v>
      </c>
      <c r="E121" t="s">
        <v>24415</v>
      </c>
      <c r="F121" t="s">
        <v>22961</v>
      </c>
      <c r="G121" t="s">
        <v>22960</v>
      </c>
      <c r="H121" t="s">
        <v>22677</v>
      </c>
      <c r="I121">
        <v>101.2</v>
      </c>
      <c r="J121" t="s">
        <v>138</v>
      </c>
      <c r="K121" t="s">
        <v>137</v>
      </c>
      <c r="L121">
        <f>I121*$Q$2/1000</f>
        <v>3.7444000000000005E-2</v>
      </c>
    </row>
    <row r="122" spans="1:12">
      <c r="A122" s="118">
        <v>44927</v>
      </c>
      <c r="B122" t="s">
        <v>22683</v>
      </c>
      <c r="C122" t="s">
        <v>22682</v>
      </c>
      <c r="D122" t="s">
        <v>24382</v>
      </c>
      <c r="E122" t="s">
        <v>24414</v>
      </c>
      <c r="F122">
        <v>101036229</v>
      </c>
      <c r="G122" t="s">
        <v>24413</v>
      </c>
      <c r="H122" t="s">
        <v>22677</v>
      </c>
      <c r="I122">
        <v>101.2</v>
      </c>
      <c r="J122" t="s">
        <v>138</v>
      </c>
      <c r="K122" t="s">
        <v>137</v>
      </c>
      <c r="L122">
        <f>I122*$Q$2/1000</f>
        <v>3.7444000000000005E-2</v>
      </c>
    </row>
    <row r="123" spans="1:12">
      <c r="A123" s="118">
        <v>44927</v>
      </c>
      <c r="B123" t="s">
        <v>22683</v>
      </c>
      <c r="C123" t="s">
        <v>22682</v>
      </c>
      <c r="D123" t="s">
        <v>24332</v>
      </c>
      <c r="E123" t="s">
        <v>24412</v>
      </c>
      <c r="F123">
        <v>101021307</v>
      </c>
      <c r="G123" t="s">
        <v>22890</v>
      </c>
      <c r="H123" t="s">
        <v>22677</v>
      </c>
      <c r="I123">
        <v>101.2</v>
      </c>
      <c r="J123" t="s">
        <v>138</v>
      </c>
      <c r="K123" t="s">
        <v>137</v>
      </c>
      <c r="L123">
        <f>I123*$Q$2/1000</f>
        <v>3.7444000000000005E-2</v>
      </c>
    </row>
    <row r="124" spans="1:12">
      <c r="A124" s="118">
        <v>44927</v>
      </c>
      <c r="B124" t="s">
        <v>723</v>
      </c>
      <c r="C124" t="s">
        <v>722</v>
      </c>
      <c r="D124" t="s">
        <v>24411</v>
      </c>
      <c r="E124" t="s">
        <v>24410</v>
      </c>
      <c r="F124">
        <v>101049325</v>
      </c>
      <c r="G124" t="s">
        <v>18271</v>
      </c>
      <c r="H124" t="s">
        <v>718</v>
      </c>
      <c r="I124">
        <v>302</v>
      </c>
      <c r="J124" t="s">
        <v>145</v>
      </c>
      <c r="K124" t="s">
        <v>717</v>
      </c>
      <c r="L124">
        <f>I124*$Q$2/100/1000</f>
        <v>1.1173999999999999E-3</v>
      </c>
    </row>
    <row r="125" spans="1:12">
      <c r="A125" s="118">
        <v>44927</v>
      </c>
      <c r="B125" t="s">
        <v>22683</v>
      </c>
      <c r="C125" t="s">
        <v>22682</v>
      </c>
      <c r="D125" t="s">
        <v>24409</v>
      </c>
      <c r="E125" t="s">
        <v>24408</v>
      </c>
      <c r="F125">
        <v>40255815</v>
      </c>
      <c r="G125" t="s">
        <v>22908</v>
      </c>
      <c r="H125" t="s">
        <v>22677</v>
      </c>
      <c r="I125">
        <v>101.2</v>
      </c>
      <c r="J125" t="s">
        <v>138</v>
      </c>
      <c r="K125" t="s">
        <v>137</v>
      </c>
      <c r="L125">
        <f>I125*$Q$2/1000</f>
        <v>3.7444000000000005E-2</v>
      </c>
    </row>
    <row r="126" spans="1:12">
      <c r="A126" s="118">
        <v>44927</v>
      </c>
      <c r="B126" t="s">
        <v>22683</v>
      </c>
      <c r="C126" t="s">
        <v>22682</v>
      </c>
      <c r="D126" t="s">
        <v>24090</v>
      </c>
      <c r="E126" t="s">
        <v>24407</v>
      </c>
      <c r="F126">
        <v>101048081</v>
      </c>
      <c r="G126" t="s">
        <v>23131</v>
      </c>
      <c r="H126" t="s">
        <v>22677</v>
      </c>
      <c r="I126">
        <v>101.2</v>
      </c>
      <c r="J126" t="s">
        <v>138</v>
      </c>
      <c r="K126" t="s">
        <v>137</v>
      </c>
      <c r="L126">
        <f>I126*$Q$2/1000</f>
        <v>3.7444000000000005E-2</v>
      </c>
    </row>
    <row r="127" spans="1:12">
      <c r="A127" s="118">
        <v>44927</v>
      </c>
      <c r="B127" t="s">
        <v>460</v>
      </c>
      <c r="C127" t="s">
        <v>459</v>
      </c>
      <c r="D127" t="s">
        <v>24406</v>
      </c>
      <c r="E127" t="s">
        <v>24405</v>
      </c>
      <c r="F127">
        <v>5145004</v>
      </c>
      <c r="G127" t="s">
        <v>24404</v>
      </c>
      <c r="H127" t="s">
        <v>455</v>
      </c>
      <c r="I127">
        <v>103.6</v>
      </c>
      <c r="J127" t="s">
        <v>145</v>
      </c>
      <c r="K127" t="s">
        <v>137</v>
      </c>
      <c r="L127">
        <f>I127*$Q$2/100/1000</f>
        <v>3.8331999999999998E-4</v>
      </c>
    </row>
    <row r="128" spans="1:12">
      <c r="A128" s="118">
        <v>44927</v>
      </c>
      <c r="B128" t="s">
        <v>460</v>
      </c>
      <c r="C128" t="s">
        <v>459</v>
      </c>
      <c r="D128" t="s">
        <v>22855</v>
      </c>
      <c r="E128" t="s">
        <v>24403</v>
      </c>
      <c r="F128">
        <v>51204396</v>
      </c>
      <c r="G128" t="s">
        <v>24402</v>
      </c>
      <c r="H128" t="s">
        <v>455</v>
      </c>
      <c r="I128">
        <v>103.6</v>
      </c>
      <c r="J128" t="s">
        <v>145</v>
      </c>
      <c r="K128" t="s">
        <v>137</v>
      </c>
      <c r="L128">
        <f>I128*$Q$2/100/1000</f>
        <v>3.8331999999999998E-4</v>
      </c>
    </row>
    <row r="129" spans="1:12">
      <c r="A129" s="118">
        <v>44927</v>
      </c>
      <c r="B129" t="s">
        <v>460</v>
      </c>
      <c r="C129" t="s">
        <v>459</v>
      </c>
      <c r="D129" t="s">
        <v>24401</v>
      </c>
      <c r="E129" t="s">
        <v>24400</v>
      </c>
      <c r="F129">
        <v>50204185</v>
      </c>
      <c r="G129" t="s">
        <v>12929</v>
      </c>
      <c r="H129" t="s">
        <v>455</v>
      </c>
      <c r="I129">
        <v>103.6</v>
      </c>
      <c r="J129" t="s">
        <v>145</v>
      </c>
      <c r="K129" t="s">
        <v>137</v>
      </c>
      <c r="L129">
        <f>I129*$Q$2/100/1000</f>
        <v>3.8331999999999998E-4</v>
      </c>
    </row>
    <row r="130" spans="1:12">
      <c r="A130" s="118">
        <v>44927</v>
      </c>
      <c r="B130" t="s">
        <v>22683</v>
      </c>
      <c r="C130" t="s">
        <v>22682</v>
      </c>
      <c r="D130" t="s">
        <v>24186</v>
      </c>
      <c r="E130" t="s">
        <v>24399</v>
      </c>
      <c r="F130">
        <v>101040781</v>
      </c>
      <c r="G130" t="s">
        <v>24398</v>
      </c>
      <c r="H130" t="s">
        <v>22677</v>
      </c>
      <c r="I130">
        <v>101.2</v>
      </c>
      <c r="J130" t="s">
        <v>138</v>
      </c>
      <c r="K130" t="s">
        <v>137</v>
      </c>
      <c r="L130">
        <f>I130*$Q$2/1000</f>
        <v>3.7444000000000005E-2</v>
      </c>
    </row>
    <row r="131" spans="1:12">
      <c r="A131" s="118">
        <v>44927</v>
      </c>
      <c r="B131" t="s">
        <v>22683</v>
      </c>
      <c r="C131" t="s">
        <v>22682</v>
      </c>
      <c r="D131" t="s">
        <v>24354</v>
      </c>
      <c r="E131" t="s">
        <v>24397</v>
      </c>
      <c r="F131">
        <v>101045533</v>
      </c>
      <c r="G131" t="s">
        <v>23284</v>
      </c>
      <c r="H131" t="s">
        <v>22677</v>
      </c>
      <c r="I131">
        <v>101.2</v>
      </c>
      <c r="J131" t="s">
        <v>138</v>
      </c>
      <c r="K131" t="s">
        <v>137</v>
      </c>
      <c r="L131">
        <f>I131*$Q$2/1000</f>
        <v>3.7444000000000005E-2</v>
      </c>
    </row>
    <row r="132" spans="1:12">
      <c r="A132" s="118">
        <v>44927</v>
      </c>
      <c r="B132" t="s">
        <v>22683</v>
      </c>
      <c r="C132" t="s">
        <v>22682</v>
      </c>
      <c r="D132" t="s">
        <v>24332</v>
      </c>
      <c r="E132" t="s">
        <v>24396</v>
      </c>
      <c r="F132">
        <v>101036252</v>
      </c>
      <c r="G132" t="s">
        <v>23229</v>
      </c>
      <c r="H132" t="s">
        <v>22677</v>
      </c>
      <c r="I132">
        <v>101.2</v>
      </c>
      <c r="J132" t="s">
        <v>138</v>
      </c>
      <c r="K132" t="s">
        <v>137</v>
      </c>
      <c r="L132">
        <f>I132*$Q$2/1000</f>
        <v>3.7444000000000005E-2</v>
      </c>
    </row>
    <row r="133" spans="1:12">
      <c r="A133" s="118">
        <v>44927</v>
      </c>
      <c r="B133" t="s">
        <v>22683</v>
      </c>
      <c r="C133" t="s">
        <v>22682</v>
      </c>
      <c r="D133" t="s">
        <v>24376</v>
      </c>
      <c r="E133" t="s">
        <v>24395</v>
      </c>
      <c r="F133">
        <v>101036926</v>
      </c>
      <c r="G133" t="s">
        <v>24394</v>
      </c>
      <c r="H133" t="s">
        <v>22677</v>
      </c>
      <c r="I133">
        <v>101.2</v>
      </c>
      <c r="J133" t="s">
        <v>138</v>
      </c>
      <c r="K133" t="s">
        <v>137</v>
      </c>
      <c r="L133">
        <f>I133*$Q$2/1000</f>
        <v>3.7444000000000005E-2</v>
      </c>
    </row>
    <row r="134" spans="1:12">
      <c r="A134" s="118">
        <v>44927</v>
      </c>
      <c r="B134" t="s">
        <v>22683</v>
      </c>
      <c r="C134" t="s">
        <v>22682</v>
      </c>
      <c r="D134" t="s">
        <v>24380</v>
      </c>
      <c r="E134" t="s">
        <v>24393</v>
      </c>
      <c r="F134">
        <v>101023406</v>
      </c>
      <c r="G134" t="s">
        <v>24392</v>
      </c>
      <c r="H134" t="s">
        <v>22677</v>
      </c>
      <c r="I134">
        <v>101.2</v>
      </c>
      <c r="J134" t="s">
        <v>138</v>
      </c>
      <c r="K134" t="s">
        <v>137</v>
      </c>
      <c r="L134">
        <f>I134*$Q$2/1000</f>
        <v>3.7444000000000005E-2</v>
      </c>
    </row>
    <row r="135" spans="1:12">
      <c r="A135" s="118">
        <v>44927</v>
      </c>
      <c r="B135" t="s">
        <v>22683</v>
      </c>
      <c r="C135" t="s">
        <v>22682</v>
      </c>
      <c r="D135" t="s">
        <v>24338</v>
      </c>
      <c r="E135" t="s">
        <v>24391</v>
      </c>
      <c r="F135">
        <v>101025141</v>
      </c>
      <c r="G135" t="s">
        <v>24326</v>
      </c>
      <c r="H135" t="s">
        <v>22677</v>
      </c>
      <c r="I135">
        <v>101.2</v>
      </c>
      <c r="J135" t="s">
        <v>138</v>
      </c>
      <c r="K135" t="s">
        <v>137</v>
      </c>
      <c r="L135">
        <f>I135*$Q$2/1000</f>
        <v>3.7444000000000005E-2</v>
      </c>
    </row>
    <row r="136" spans="1:12">
      <c r="A136" s="118">
        <v>44927</v>
      </c>
      <c r="B136" t="s">
        <v>22683</v>
      </c>
      <c r="C136" t="s">
        <v>22682</v>
      </c>
      <c r="D136" t="s">
        <v>24390</v>
      </c>
      <c r="E136" t="s">
        <v>24389</v>
      </c>
      <c r="F136">
        <v>101034043</v>
      </c>
      <c r="G136" t="s">
        <v>23022</v>
      </c>
      <c r="H136" t="s">
        <v>22677</v>
      </c>
      <c r="I136">
        <v>101.2</v>
      </c>
      <c r="J136" t="s">
        <v>138</v>
      </c>
      <c r="K136" t="s">
        <v>137</v>
      </c>
      <c r="L136">
        <f>I136*$Q$2/1000</f>
        <v>3.7444000000000005E-2</v>
      </c>
    </row>
    <row r="137" spans="1:12">
      <c r="A137" s="118">
        <v>44927</v>
      </c>
      <c r="B137" t="s">
        <v>22683</v>
      </c>
      <c r="C137" t="s">
        <v>22682</v>
      </c>
      <c r="D137" t="s">
        <v>24332</v>
      </c>
      <c r="E137" t="s">
        <v>24388</v>
      </c>
      <c r="F137">
        <v>101036927</v>
      </c>
      <c r="G137" t="s">
        <v>22771</v>
      </c>
      <c r="H137" t="s">
        <v>22677</v>
      </c>
      <c r="I137">
        <v>101.2</v>
      </c>
      <c r="J137" t="s">
        <v>138</v>
      </c>
      <c r="K137" t="s">
        <v>137</v>
      </c>
      <c r="L137">
        <f>I137*$Q$2/1000</f>
        <v>3.7444000000000005E-2</v>
      </c>
    </row>
    <row r="138" spans="1:12">
      <c r="A138" s="118">
        <v>44927</v>
      </c>
      <c r="B138" t="s">
        <v>22683</v>
      </c>
      <c r="C138" t="s">
        <v>22682</v>
      </c>
      <c r="D138" t="s">
        <v>24387</v>
      </c>
      <c r="E138" t="s">
        <v>24386</v>
      </c>
      <c r="F138">
        <v>40256233</v>
      </c>
      <c r="G138" t="s">
        <v>24385</v>
      </c>
      <c r="H138" t="s">
        <v>22677</v>
      </c>
      <c r="I138">
        <v>101.2</v>
      </c>
      <c r="J138" t="s">
        <v>138</v>
      </c>
      <c r="K138" t="s">
        <v>137</v>
      </c>
      <c r="L138">
        <f>I138*$Q$2/1000</f>
        <v>3.7444000000000005E-2</v>
      </c>
    </row>
    <row r="139" spans="1:12">
      <c r="A139" s="118">
        <v>44927</v>
      </c>
      <c r="B139" t="s">
        <v>22683</v>
      </c>
      <c r="C139" t="s">
        <v>22682</v>
      </c>
      <c r="D139" t="s">
        <v>23924</v>
      </c>
      <c r="E139" t="s">
        <v>24384</v>
      </c>
      <c r="F139">
        <v>101045068</v>
      </c>
      <c r="G139" t="s">
        <v>23340</v>
      </c>
      <c r="H139" t="s">
        <v>22677</v>
      </c>
      <c r="I139">
        <v>101.2</v>
      </c>
      <c r="J139" t="s">
        <v>138</v>
      </c>
      <c r="K139" t="s">
        <v>137</v>
      </c>
      <c r="L139">
        <f>I139*$Q$2/1000</f>
        <v>3.7444000000000005E-2</v>
      </c>
    </row>
    <row r="140" spans="1:12">
      <c r="A140" s="118">
        <v>44927</v>
      </c>
      <c r="B140" t="s">
        <v>22683</v>
      </c>
      <c r="C140" t="s">
        <v>22682</v>
      </c>
      <c r="D140" t="s">
        <v>24090</v>
      </c>
      <c r="E140" t="s">
        <v>24383</v>
      </c>
      <c r="F140">
        <v>101012168</v>
      </c>
      <c r="G140" t="s">
        <v>23009</v>
      </c>
      <c r="H140" t="s">
        <v>22677</v>
      </c>
      <c r="I140">
        <v>101.2</v>
      </c>
      <c r="J140" t="s">
        <v>138</v>
      </c>
      <c r="K140" t="s">
        <v>137</v>
      </c>
      <c r="L140">
        <f>I140*$Q$2/1000</f>
        <v>3.7444000000000005E-2</v>
      </c>
    </row>
    <row r="141" spans="1:12">
      <c r="A141" s="118">
        <v>44927</v>
      </c>
      <c r="B141" t="s">
        <v>22683</v>
      </c>
      <c r="C141" t="s">
        <v>22682</v>
      </c>
      <c r="D141" t="s">
        <v>24382</v>
      </c>
      <c r="E141" t="s">
        <v>24381</v>
      </c>
      <c r="F141">
        <v>101012168</v>
      </c>
      <c r="G141" t="s">
        <v>23009</v>
      </c>
      <c r="H141" t="s">
        <v>22677</v>
      </c>
      <c r="I141">
        <v>101.2</v>
      </c>
      <c r="J141" t="s">
        <v>138</v>
      </c>
      <c r="K141" t="s">
        <v>137</v>
      </c>
      <c r="L141">
        <f>I141*$Q$2/1000</f>
        <v>3.7444000000000005E-2</v>
      </c>
    </row>
    <row r="142" spans="1:12">
      <c r="A142" s="118">
        <v>44927</v>
      </c>
      <c r="B142" t="s">
        <v>22683</v>
      </c>
      <c r="C142" t="s">
        <v>22682</v>
      </c>
      <c r="D142" t="s">
        <v>24380</v>
      </c>
      <c r="E142" t="s">
        <v>24379</v>
      </c>
      <c r="F142">
        <v>40256243</v>
      </c>
      <c r="G142" t="s">
        <v>24378</v>
      </c>
      <c r="H142" t="s">
        <v>22677</v>
      </c>
      <c r="I142">
        <v>101.2</v>
      </c>
      <c r="J142" t="s">
        <v>138</v>
      </c>
      <c r="K142" t="s">
        <v>137</v>
      </c>
      <c r="L142">
        <f>I142*$Q$2/1000</f>
        <v>3.7444000000000005E-2</v>
      </c>
    </row>
    <row r="143" spans="1:12">
      <c r="A143" s="118">
        <v>44927</v>
      </c>
      <c r="B143" t="s">
        <v>22683</v>
      </c>
      <c r="C143" t="s">
        <v>22682</v>
      </c>
      <c r="D143" t="s">
        <v>24090</v>
      </c>
      <c r="E143" t="s">
        <v>24377</v>
      </c>
      <c r="F143">
        <v>101010640</v>
      </c>
      <c r="G143" t="s">
        <v>22715</v>
      </c>
      <c r="H143" t="s">
        <v>22677</v>
      </c>
      <c r="I143">
        <v>101.2</v>
      </c>
      <c r="J143" t="s">
        <v>138</v>
      </c>
      <c r="K143" t="s">
        <v>137</v>
      </c>
      <c r="L143">
        <f>I143*$Q$2/1000</f>
        <v>3.7444000000000005E-2</v>
      </c>
    </row>
    <row r="144" spans="1:12">
      <c r="A144" s="118">
        <v>44927</v>
      </c>
      <c r="B144" t="s">
        <v>22683</v>
      </c>
      <c r="C144" t="s">
        <v>22682</v>
      </c>
      <c r="D144" t="s">
        <v>24376</v>
      </c>
      <c r="E144" t="s">
        <v>24375</v>
      </c>
      <c r="F144">
        <v>101037053</v>
      </c>
      <c r="G144" t="s">
        <v>22712</v>
      </c>
      <c r="H144" t="s">
        <v>22677</v>
      </c>
      <c r="I144">
        <v>101.2</v>
      </c>
      <c r="J144" t="s">
        <v>138</v>
      </c>
      <c r="K144" t="s">
        <v>137</v>
      </c>
      <c r="L144">
        <f>I144*$Q$2/1000</f>
        <v>3.7444000000000005E-2</v>
      </c>
    </row>
    <row r="145" spans="1:12">
      <c r="A145" s="118">
        <v>44927</v>
      </c>
      <c r="B145" t="s">
        <v>647</v>
      </c>
      <c r="C145" t="s">
        <v>646</v>
      </c>
      <c r="D145" t="s">
        <v>20854</v>
      </c>
      <c r="E145" t="s">
        <v>24374</v>
      </c>
      <c r="F145">
        <v>13211992</v>
      </c>
      <c r="G145" t="s">
        <v>3726</v>
      </c>
      <c r="H145" t="s">
        <v>174</v>
      </c>
      <c r="I145">
        <v>3154</v>
      </c>
      <c r="J145" t="s">
        <v>173</v>
      </c>
      <c r="K145" t="s">
        <v>172</v>
      </c>
      <c r="L145">
        <f>I145*$Q$3/(1000*0.2)</f>
        <v>0.50590159999999995</v>
      </c>
    </row>
    <row r="146" spans="1:12">
      <c r="A146" s="118">
        <v>44927</v>
      </c>
      <c r="B146" t="s">
        <v>647</v>
      </c>
      <c r="C146" t="s">
        <v>646</v>
      </c>
      <c r="D146" t="s">
        <v>20854</v>
      </c>
      <c r="E146" t="s">
        <v>24373</v>
      </c>
      <c r="F146">
        <v>13211992</v>
      </c>
      <c r="G146" t="s">
        <v>3726</v>
      </c>
      <c r="H146" t="s">
        <v>174</v>
      </c>
      <c r="I146">
        <v>3154</v>
      </c>
      <c r="J146" t="s">
        <v>173</v>
      </c>
      <c r="K146" t="s">
        <v>172</v>
      </c>
      <c r="L146">
        <f>I146*$Q$3/(1000*0.2)</f>
        <v>0.50590159999999995</v>
      </c>
    </row>
    <row r="147" spans="1:12">
      <c r="A147" s="118">
        <v>44927</v>
      </c>
      <c r="B147" t="s">
        <v>22683</v>
      </c>
      <c r="C147" t="s">
        <v>22682</v>
      </c>
      <c r="D147" t="s">
        <v>24324</v>
      </c>
      <c r="E147" t="s">
        <v>24372</v>
      </c>
      <c r="F147">
        <v>101049881</v>
      </c>
      <c r="G147" t="s">
        <v>23005</v>
      </c>
      <c r="H147" t="s">
        <v>22677</v>
      </c>
      <c r="I147">
        <v>101.2</v>
      </c>
      <c r="J147" t="s">
        <v>138</v>
      </c>
      <c r="K147" t="s">
        <v>137</v>
      </c>
      <c r="L147">
        <f>I147*$Q$2/1000</f>
        <v>3.7444000000000005E-2</v>
      </c>
    </row>
    <row r="148" spans="1:12">
      <c r="A148" s="118">
        <v>44927</v>
      </c>
      <c r="B148" t="s">
        <v>19989</v>
      </c>
      <c r="C148" t="s">
        <v>19988</v>
      </c>
      <c r="D148" t="s">
        <v>20481</v>
      </c>
      <c r="E148" t="s">
        <v>24371</v>
      </c>
      <c r="F148" t="s">
        <v>20020</v>
      </c>
      <c r="G148" t="s">
        <v>20019</v>
      </c>
      <c r="H148" t="s">
        <v>19984</v>
      </c>
      <c r="I148">
        <v>68</v>
      </c>
      <c r="J148" t="s">
        <v>145</v>
      </c>
      <c r="K148" t="s">
        <v>137</v>
      </c>
      <c r="L148">
        <f>I148*$Q$2/100/1000</f>
        <v>2.5159999999999999E-4</v>
      </c>
    </row>
    <row r="149" spans="1:12">
      <c r="A149" s="118">
        <v>44927</v>
      </c>
      <c r="B149" t="s">
        <v>22683</v>
      </c>
      <c r="C149" t="s">
        <v>22682</v>
      </c>
      <c r="D149" t="s">
        <v>24338</v>
      </c>
      <c r="E149" t="s">
        <v>24370</v>
      </c>
      <c r="F149">
        <v>101032705</v>
      </c>
      <c r="G149" t="s">
        <v>22785</v>
      </c>
      <c r="H149" t="s">
        <v>22677</v>
      </c>
      <c r="I149">
        <v>101.2</v>
      </c>
      <c r="J149" t="s">
        <v>138</v>
      </c>
      <c r="K149" t="s">
        <v>137</v>
      </c>
      <c r="L149">
        <f>I149*$Q$2/1000</f>
        <v>3.7444000000000005E-2</v>
      </c>
    </row>
    <row r="150" spans="1:12">
      <c r="A150" s="118">
        <v>44927</v>
      </c>
      <c r="B150" t="s">
        <v>22683</v>
      </c>
      <c r="C150" t="s">
        <v>22682</v>
      </c>
      <c r="D150" t="s">
        <v>24369</v>
      </c>
      <c r="E150" t="s">
        <v>24368</v>
      </c>
      <c r="F150">
        <v>40259810</v>
      </c>
      <c r="G150" t="s">
        <v>22813</v>
      </c>
      <c r="H150" t="s">
        <v>22677</v>
      </c>
      <c r="I150">
        <v>101.2</v>
      </c>
      <c r="J150" t="s">
        <v>138</v>
      </c>
      <c r="K150" t="s">
        <v>137</v>
      </c>
      <c r="L150">
        <f>I150*$Q$2/1000</f>
        <v>3.7444000000000005E-2</v>
      </c>
    </row>
    <row r="151" spans="1:12">
      <c r="A151" s="118">
        <v>44958</v>
      </c>
      <c r="B151" t="s">
        <v>22683</v>
      </c>
      <c r="C151" t="s">
        <v>22682</v>
      </c>
      <c r="D151" t="s">
        <v>24090</v>
      </c>
      <c r="E151" t="s">
        <v>24367</v>
      </c>
      <c r="F151">
        <v>101047378</v>
      </c>
      <c r="G151" t="s">
        <v>23475</v>
      </c>
      <c r="H151" t="s">
        <v>22677</v>
      </c>
      <c r="I151">
        <v>101.2</v>
      </c>
      <c r="J151" t="s">
        <v>138</v>
      </c>
      <c r="K151" t="s">
        <v>137</v>
      </c>
      <c r="L151">
        <f>I151*$Q$2/1000</f>
        <v>3.7444000000000005E-2</v>
      </c>
    </row>
    <row r="152" spans="1:12">
      <c r="A152" s="118">
        <v>44958</v>
      </c>
      <c r="B152" t="s">
        <v>22683</v>
      </c>
      <c r="C152" t="s">
        <v>22682</v>
      </c>
      <c r="D152" t="s">
        <v>24354</v>
      </c>
      <c r="E152" t="s">
        <v>24366</v>
      </c>
      <c r="F152">
        <v>40251113</v>
      </c>
      <c r="G152" t="s">
        <v>23208</v>
      </c>
      <c r="H152" t="s">
        <v>22677</v>
      </c>
      <c r="I152">
        <v>101.2</v>
      </c>
      <c r="J152" t="s">
        <v>138</v>
      </c>
      <c r="K152" t="s">
        <v>137</v>
      </c>
      <c r="L152">
        <f>I152*$Q$2/1000</f>
        <v>3.7444000000000005E-2</v>
      </c>
    </row>
    <row r="153" spans="1:12">
      <c r="A153" s="118">
        <v>44958</v>
      </c>
      <c r="B153" t="s">
        <v>22683</v>
      </c>
      <c r="C153" t="s">
        <v>22682</v>
      </c>
      <c r="D153" t="s">
        <v>24334</v>
      </c>
      <c r="E153" t="s">
        <v>24365</v>
      </c>
      <c r="F153">
        <v>101040447</v>
      </c>
      <c r="G153" t="s">
        <v>24364</v>
      </c>
      <c r="H153" t="s">
        <v>22677</v>
      </c>
      <c r="I153">
        <v>101.2</v>
      </c>
      <c r="J153" t="s">
        <v>138</v>
      </c>
      <c r="K153" t="s">
        <v>137</v>
      </c>
      <c r="L153">
        <f>I153*$Q$2/1000</f>
        <v>3.7444000000000005E-2</v>
      </c>
    </row>
    <row r="154" spans="1:12">
      <c r="A154" s="118">
        <v>44958</v>
      </c>
      <c r="B154" t="s">
        <v>22683</v>
      </c>
      <c r="C154" t="s">
        <v>22682</v>
      </c>
      <c r="D154" t="s">
        <v>24332</v>
      </c>
      <c r="E154" t="s">
        <v>24363</v>
      </c>
      <c r="F154">
        <v>101040392</v>
      </c>
      <c r="G154" t="s">
        <v>22826</v>
      </c>
      <c r="H154" t="s">
        <v>22677</v>
      </c>
      <c r="I154">
        <v>101.2</v>
      </c>
      <c r="J154" t="s">
        <v>138</v>
      </c>
      <c r="K154" t="s">
        <v>137</v>
      </c>
      <c r="L154">
        <f>I154*$Q$2/1000</f>
        <v>3.7444000000000005E-2</v>
      </c>
    </row>
    <row r="155" spans="1:12">
      <c r="A155" s="118">
        <v>44958</v>
      </c>
      <c r="B155" t="s">
        <v>22683</v>
      </c>
      <c r="C155" t="s">
        <v>22682</v>
      </c>
      <c r="D155" t="s">
        <v>23210</v>
      </c>
      <c r="E155" t="s">
        <v>24362</v>
      </c>
      <c r="F155">
        <v>40251113</v>
      </c>
      <c r="G155" t="s">
        <v>23208</v>
      </c>
      <c r="H155" t="s">
        <v>22677</v>
      </c>
      <c r="I155">
        <v>101.2</v>
      </c>
      <c r="J155" t="s">
        <v>138</v>
      </c>
      <c r="K155" t="s">
        <v>137</v>
      </c>
      <c r="L155">
        <f>I155*$Q$2/1000</f>
        <v>3.7444000000000005E-2</v>
      </c>
    </row>
    <row r="156" spans="1:12">
      <c r="A156" s="118">
        <v>44927</v>
      </c>
      <c r="B156" t="s">
        <v>723</v>
      </c>
      <c r="C156" t="s">
        <v>722</v>
      </c>
      <c r="D156" t="s">
        <v>23063</v>
      </c>
      <c r="E156" t="s">
        <v>24361</v>
      </c>
      <c r="F156">
        <v>10208488</v>
      </c>
      <c r="G156" t="s">
        <v>13131</v>
      </c>
      <c r="H156" t="s">
        <v>718</v>
      </c>
      <c r="I156">
        <v>302</v>
      </c>
      <c r="J156" t="s">
        <v>145</v>
      </c>
      <c r="K156" t="s">
        <v>717</v>
      </c>
      <c r="L156">
        <f>I156*$Q$2/100/1000</f>
        <v>1.1173999999999999E-3</v>
      </c>
    </row>
    <row r="157" spans="1:12">
      <c r="A157" s="118">
        <v>44958</v>
      </c>
      <c r="B157" t="s">
        <v>22683</v>
      </c>
      <c r="C157" t="s">
        <v>22682</v>
      </c>
      <c r="D157" t="s">
        <v>23796</v>
      </c>
      <c r="E157" t="s">
        <v>24360</v>
      </c>
      <c r="F157">
        <v>101036252</v>
      </c>
      <c r="G157" t="s">
        <v>23229</v>
      </c>
      <c r="H157" t="s">
        <v>22677</v>
      </c>
      <c r="I157">
        <v>101.2</v>
      </c>
      <c r="J157" t="s">
        <v>138</v>
      </c>
      <c r="K157" t="s">
        <v>137</v>
      </c>
      <c r="L157">
        <f>I157*$Q$2/1000</f>
        <v>3.7444000000000005E-2</v>
      </c>
    </row>
    <row r="158" spans="1:12">
      <c r="A158" s="118">
        <v>44958</v>
      </c>
      <c r="B158" t="s">
        <v>22683</v>
      </c>
      <c r="C158" t="s">
        <v>22682</v>
      </c>
      <c r="D158" t="s">
        <v>23798</v>
      </c>
      <c r="E158" t="s">
        <v>24359</v>
      </c>
      <c r="F158">
        <v>101036927</v>
      </c>
      <c r="G158" t="s">
        <v>22771</v>
      </c>
      <c r="H158" t="s">
        <v>22677</v>
      </c>
      <c r="I158">
        <v>101.2</v>
      </c>
      <c r="J158" t="s">
        <v>138</v>
      </c>
      <c r="K158" t="s">
        <v>137</v>
      </c>
      <c r="L158">
        <f>I158*$Q$2/1000</f>
        <v>3.7444000000000005E-2</v>
      </c>
    </row>
    <row r="159" spans="1:12">
      <c r="A159" s="118">
        <v>44958</v>
      </c>
      <c r="B159" t="s">
        <v>22683</v>
      </c>
      <c r="C159" t="s">
        <v>22682</v>
      </c>
      <c r="D159" t="s">
        <v>24234</v>
      </c>
      <c r="E159" t="s">
        <v>24358</v>
      </c>
      <c r="F159" t="s">
        <v>23050</v>
      </c>
      <c r="G159" t="s">
        <v>23049</v>
      </c>
      <c r="H159" t="s">
        <v>22677</v>
      </c>
      <c r="I159">
        <v>101.2</v>
      </c>
      <c r="J159" t="s">
        <v>138</v>
      </c>
      <c r="K159" t="s">
        <v>137</v>
      </c>
      <c r="L159">
        <f>I159*$Q$2/1000</f>
        <v>3.7444000000000005E-2</v>
      </c>
    </row>
    <row r="160" spans="1:12">
      <c r="A160" s="118">
        <v>44958</v>
      </c>
      <c r="B160" t="s">
        <v>22683</v>
      </c>
      <c r="C160" t="s">
        <v>22682</v>
      </c>
      <c r="D160" t="s">
        <v>24291</v>
      </c>
      <c r="E160" t="s">
        <v>24357</v>
      </c>
      <c r="F160">
        <v>101012393</v>
      </c>
      <c r="G160" t="s">
        <v>22841</v>
      </c>
      <c r="H160" t="s">
        <v>22677</v>
      </c>
      <c r="I160">
        <v>101.2</v>
      </c>
      <c r="J160" t="s">
        <v>138</v>
      </c>
      <c r="K160" t="s">
        <v>137</v>
      </c>
      <c r="L160">
        <f>I160*$Q$2/1000</f>
        <v>3.7444000000000005E-2</v>
      </c>
    </row>
    <row r="161" spans="1:12">
      <c r="A161" s="118">
        <v>44958</v>
      </c>
      <c r="B161" t="s">
        <v>22683</v>
      </c>
      <c r="C161" t="s">
        <v>22682</v>
      </c>
      <c r="D161" t="s">
        <v>24291</v>
      </c>
      <c r="E161" t="s">
        <v>24356</v>
      </c>
      <c r="F161">
        <v>101012393</v>
      </c>
      <c r="G161" t="s">
        <v>22841</v>
      </c>
      <c r="H161" t="s">
        <v>22677</v>
      </c>
      <c r="I161">
        <v>101.2</v>
      </c>
      <c r="J161" t="s">
        <v>138</v>
      </c>
      <c r="K161" t="s">
        <v>137</v>
      </c>
      <c r="L161">
        <f>I161*$Q$2/1000</f>
        <v>3.7444000000000005E-2</v>
      </c>
    </row>
    <row r="162" spans="1:12">
      <c r="A162" s="118">
        <v>44958</v>
      </c>
      <c r="B162" t="s">
        <v>22683</v>
      </c>
      <c r="C162" t="s">
        <v>22682</v>
      </c>
      <c r="D162" t="s">
        <v>24338</v>
      </c>
      <c r="E162" t="s">
        <v>24355</v>
      </c>
      <c r="F162">
        <v>101036095</v>
      </c>
      <c r="G162" t="s">
        <v>23243</v>
      </c>
      <c r="H162" t="s">
        <v>22677</v>
      </c>
      <c r="I162">
        <v>101.2</v>
      </c>
      <c r="J162" t="s">
        <v>138</v>
      </c>
      <c r="K162" t="s">
        <v>137</v>
      </c>
      <c r="L162">
        <f>I162*$Q$2/1000</f>
        <v>3.7444000000000005E-2</v>
      </c>
    </row>
    <row r="163" spans="1:12">
      <c r="A163" s="118">
        <v>44958</v>
      </c>
      <c r="B163" t="s">
        <v>22683</v>
      </c>
      <c r="C163" t="s">
        <v>22682</v>
      </c>
      <c r="D163" t="s">
        <v>24354</v>
      </c>
      <c r="E163" t="s">
        <v>24353</v>
      </c>
      <c r="F163">
        <v>101045067</v>
      </c>
      <c r="G163" t="s">
        <v>23364</v>
      </c>
      <c r="H163" t="s">
        <v>22677</v>
      </c>
      <c r="I163">
        <v>101.2</v>
      </c>
      <c r="J163" t="s">
        <v>138</v>
      </c>
      <c r="K163" t="s">
        <v>137</v>
      </c>
      <c r="L163">
        <f>I163*$Q$2/1000</f>
        <v>3.7444000000000005E-2</v>
      </c>
    </row>
    <row r="164" spans="1:12">
      <c r="A164" s="118">
        <v>44927</v>
      </c>
      <c r="B164" t="s">
        <v>723</v>
      </c>
      <c r="C164" t="s">
        <v>722</v>
      </c>
      <c r="D164" t="s">
        <v>23473</v>
      </c>
      <c r="E164" t="s">
        <v>24352</v>
      </c>
      <c r="F164">
        <v>10206819</v>
      </c>
      <c r="G164" t="s">
        <v>24351</v>
      </c>
      <c r="H164" t="s">
        <v>718</v>
      </c>
      <c r="I164">
        <v>302</v>
      </c>
      <c r="J164" t="s">
        <v>145</v>
      </c>
      <c r="K164" t="s">
        <v>717</v>
      </c>
      <c r="L164">
        <f>I164*$Q$2/100/1000</f>
        <v>1.1173999999999999E-3</v>
      </c>
    </row>
    <row r="165" spans="1:12">
      <c r="A165" s="118">
        <v>44958</v>
      </c>
      <c r="B165" t="s">
        <v>22683</v>
      </c>
      <c r="C165" t="s">
        <v>22682</v>
      </c>
      <c r="D165" t="s">
        <v>24332</v>
      </c>
      <c r="E165" t="s">
        <v>24350</v>
      </c>
      <c r="F165">
        <v>101036095</v>
      </c>
      <c r="G165" t="s">
        <v>23243</v>
      </c>
      <c r="H165" t="s">
        <v>22677</v>
      </c>
      <c r="I165">
        <v>101.2</v>
      </c>
      <c r="J165" t="s">
        <v>138</v>
      </c>
      <c r="K165" t="s">
        <v>137</v>
      </c>
      <c r="L165">
        <f>I165*$Q$2/1000</f>
        <v>3.7444000000000005E-2</v>
      </c>
    </row>
    <row r="166" spans="1:12">
      <c r="A166" s="118">
        <v>44958</v>
      </c>
      <c r="B166" t="s">
        <v>22683</v>
      </c>
      <c r="C166" t="s">
        <v>22682</v>
      </c>
      <c r="D166" t="s">
        <v>24338</v>
      </c>
      <c r="E166" t="s">
        <v>24349</v>
      </c>
      <c r="F166">
        <v>101038131</v>
      </c>
      <c r="G166" t="s">
        <v>22845</v>
      </c>
      <c r="H166" t="s">
        <v>22677</v>
      </c>
      <c r="I166">
        <v>101.2</v>
      </c>
      <c r="J166" t="s">
        <v>138</v>
      </c>
      <c r="K166" t="s">
        <v>137</v>
      </c>
      <c r="L166">
        <f>I166*$Q$2/1000</f>
        <v>3.7444000000000005E-2</v>
      </c>
    </row>
    <row r="167" spans="1:12">
      <c r="A167" s="118">
        <v>44958</v>
      </c>
      <c r="B167" t="s">
        <v>22683</v>
      </c>
      <c r="C167" t="s">
        <v>22682</v>
      </c>
      <c r="D167" t="s">
        <v>24090</v>
      </c>
      <c r="E167" t="s">
        <v>24348</v>
      </c>
      <c r="F167">
        <v>101023381</v>
      </c>
      <c r="G167" t="s">
        <v>22830</v>
      </c>
      <c r="H167" t="s">
        <v>22677</v>
      </c>
      <c r="I167">
        <v>101.2</v>
      </c>
      <c r="J167" t="s">
        <v>138</v>
      </c>
      <c r="K167" t="s">
        <v>137</v>
      </c>
      <c r="L167">
        <f>I167*$Q$2/1000</f>
        <v>3.7444000000000005E-2</v>
      </c>
    </row>
    <row r="168" spans="1:12">
      <c r="A168" s="118">
        <v>44927</v>
      </c>
      <c r="B168" t="s">
        <v>205</v>
      </c>
      <c r="C168" t="s">
        <v>204</v>
      </c>
      <c r="D168" t="s">
        <v>4183</v>
      </c>
      <c r="E168" t="s">
        <v>24347</v>
      </c>
      <c r="F168">
        <v>66205215</v>
      </c>
      <c r="G168" t="s">
        <v>201</v>
      </c>
      <c r="H168" t="s">
        <v>200</v>
      </c>
      <c r="I168">
        <v>6781</v>
      </c>
      <c r="J168" t="s">
        <v>199</v>
      </c>
      <c r="K168" t="s">
        <v>198</v>
      </c>
      <c r="L168">
        <f>I168*$Q$4/10/1000</f>
        <v>1.1924057587200001</v>
      </c>
    </row>
    <row r="169" spans="1:12">
      <c r="A169" s="118">
        <v>44927</v>
      </c>
      <c r="B169" t="s">
        <v>205</v>
      </c>
      <c r="C169" t="s">
        <v>204</v>
      </c>
      <c r="D169" t="s">
        <v>1728</v>
      </c>
      <c r="E169" t="s">
        <v>24346</v>
      </c>
      <c r="F169">
        <v>66205215</v>
      </c>
      <c r="G169" t="s">
        <v>1726</v>
      </c>
      <c r="H169" t="s">
        <v>200</v>
      </c>
      <c r="I169">
        <v>6781</v>
      </c>
      <c r="J169" t="s">
        <v>199</v>
      </c>
      <c r="K169" t="s">
        <v>198</v>
      </c>
      <c r="L169">
        <f>I169*$Q$4/10/1000</f>
        <v>1.1924057587200001</v>
      </c>
    </row>
    <row r="170" spans="1:12">
      <c r="A170" s="118">
        <v>44927</v>
      </c>
      <c r="B170" t="s">
        <v>180</v>
      </c>
      <c r="C170" t="s">
        <v>179</v>
      </c>
      <c r="D170" t="s">
        <v>24345</v>
      </c>
      <c r="E170" t="s">
        <v>24344</v>
      </c>
      <c r="F170">
        <v>50204184</v>
      </c>
      <c r="G170" t="s">
        <v>21814</v>
      </c>
      <c r="H170" t="s">
        <v>174</v>
      </c>
      <c r="I170">
        <v>3154</v>
      </c>
      <c r="J170" t="s">
        <v>173</v>
      </c>
      <c r="K170" t="s">
        <v>172</v>
      </c>
      <c r="L170">
        <f>I170*$Q$3/(1000/0.2)</f>
        <v>2.0236063999999998E-2</v>
      </c>
    </row>
    <row r="171" spans="1:12">
      <c r="A171" s="118">
        <v>44958</v>
      </c>
      <c r="B171" t="s">
        <v>22683</v>
      </c>
      <c r="C171" t="s">
        <v>22682</v>
      </c>
      <c r="D171" t="s">
        <v>24090</v>
      </c>
      <c r="E171" t="s">
        <v>24343</v>
      </c>
      <c r="F171">
        <v>101047519</v>
      </c>
      <c r="G171" t="s">
        <v>23496</v>
      </c>
      <c r="H171" t="s">
        <v>22677</v>
      </c>
      <c r="I171">
        <v>101.2</v>
      </c>
      <c r="J171" t="s">
        <v>138</v>
      </c>
      <c r="K171" t="s">
        <v>137</v>
      </c>
      <c r="L171">
        <f>I171*$Q$2/1000</f>
        <v>3.7444000000000005E-2</v>
      </c>
    </row>
    <row r="172" spans="1:12">
      <c r="A172" s="118">
        <v>44958</v>
      </c>
      <c r="B172" t="s">
        <v>22683</v>
      </c>
      <c r="C172" t="s">
        <v>22682</v>
      </c>
      <c r="D172" t="s">
        <v>24332</v>
      </c>
      <c r="E172" t="s">
        <v>24342</v>
      </c>
      <c r="F172">
        <v>101034200</v>
      </c>
      <c r="G172" t="s">
        <v>23215</v>
      </c>
      <c r="H172" t="s">
        <v>22677</v>
      </c>
      <c r="I172">
        <v>101.2</v>
      </c>
      <c r="J172" t="s">
        <v>138</v>
      </c>
      <c r="K172" t="s">
        <v>137</v>
      </c>
      <c r="L172">
        <f>I172*$Q$2/1000</f>
        <v>3.7444000000000005E-2</v>
      </c>
    </row>
    <row r="173" spans="1:12">
      <c r="A173" s="118">
        <v>44958</v>
      </c>
      <c r="B173" t="s">
        <v>22683</v>
      </c>
      <c r="C173" t="s">
        <v>22682</v>
      </c>
      <c r="D173" t="s">
        <v>24291</v>
      </c>
      <c r="E173" t="s">
        <v>24341</v>
      </c>
      <c r="F173">
        <v>101030273</v>
      </c>
      <c r="G173" t="s">
        <v>22743</v>
      </c>
      <c r="H173" t="s">
        <v>22677</v>
      </c>
      <c r="I173">
        <v>101.2</v>
      </c>
      <c r="J173" t="s">
        <v>138</v>
      </c>
      <c r="K173" t="s">
        <v>137</v>
      </c>
      <c r="L173">
        <f>I173*$Q$2/1000</f>
        <v>3.7444000000000005E-2</v>
      </c>
    </row>
    <row r="174" spans="1:12">
      <c r="A174" s="118">
        <v>44958</v>
      </c>
      <c r="B174" t="s">
        <v>22683</v>
      </c>
      <c r="C174" t="s">
        <v>22682</v>
      </c>
      <c r="D174" t="s">
        <v>24324</v>
      </c>
      <c r="E174" t="s">
        <v>24340</v>
      </c>
      <c r="F174">
        <v>101028703</v>
      </c>
      <c r="G174" t="s">
        <v>20796</v>
      </c>
      <c r="H174" t="s">
        <v>22677</v>
      </c>
      <c r="I174">
        <v>101.2</v>
      </c>
      <c r="J174" t="s">
        <v>138</v>
      </c>
      <c r="K174" t="s">
        <v>137</v>
      </c>
      <c r="L174">
        <f>I174*$Q$2/1000</f>
        <v>3.7444000000000005E-2</v>
      </c>
    </row>
    <row r="175" spans="1:12">
      <c r="A175" s="118">
        <v>44958</v>
      </c>
      <c r="B175" t="s">
        <v>22683</v>
      </c>
      <c r="C175" t="s">
        <v>22682</v>
      </c>
      <c r="D175" t="s">
        <v>23210</v>
      </c>
      <c r="E175" t="s">
        <v>24339</v>
      </c>
      <c r="F175">
        <v>40251113</v>
      </c>
      <c r="G175" t="s">
        <v>23208</v>
      </c>
      <c r="H175" t="s">
        <v>22677</v>
      </c>
      <c r="I175">
        <v>101.2</v>
      </c>
      <c r="J175" t="s">
        <v>138</v>
      </c>
      <c r="K175" t="s">
        <v>137</v>
      </c>
      <c r="L175">
        <f>I175*$Q$2/1000</f>
        <v>3.7444000000000005E-2</v>
      </c>
    </row>
    <row r="176" spans="1:12">
      <c r="A176" s="118">
        <v>44958</v>
      </c>
      <c r="B176" t="s">
        <v>22683</v>
      </c>
      <c r="C176" t="s">
        <v>22682</v>
      </c>
      <c r="D176" t="s">
        <v>24338</v>
      </c>
      <c r="E176" t="s">
        <v>24337</v>
      </c>
      <c r="F176">
        <v>101028105</v>
      </c>
      <c r="G176" t="s">
        <v>22967</v>
      </c>
      <c r="H176" t="s">
        <v>22677</v>
      </c>
      <c r="I176">
        <v>101.2</v>
      </c>
      <c r="J176" t="s">
        <v>138</v>
      </c>
      <c r="K176" t="s">
        <v>137</v>
      </c>
      <c r="L176">
        <f>I176*$Q$2/1000</f>
        <v>3.7444000000000005E-2</v>
      </c>
    </row>
    <row r="177" spans="1:12">
      <c r="A177" s="118">
        <v>44958</v>
      </c>
      <c r="B177" t="s">
        <v>22683</v>
      </c>
      <c r="C177" t="s">
        <v>22682</v>
      </c>
      <c r="D177" t="s">
        <v>24184</v>
      </c>
      <c r="E177" t="s">
        <v>24336</v>
      </c>
      <c r="F177">
        <v>101045992</v>
      </c>
      <c r="G177" t="s">
        <v>24335</v>
      </c>
      <c r="H177" t="s">
        <v>22677</v>
      </c>
      <c r="I177">
        <v>101.2</v>
      </c>
      <c r="J177" t="s">
        <v>138</v>
      </c>
      <c r="K177" t="s">
        <v>137</v>
      </c>
      <c r="L177">
        <f>I177*$Q$2/1000</f>
        <v>3.7444000000000005E-2</v>
      </c>
    </row>
    <row r="178" spans="1:12">
      <c r="A178" s="118">
        <v>44958</v>
      </c>
      <c r="B178" t="s">
        <v>22683</v>
      </c>
      <c r="C178" t="s">
        <v>22682</v>
      </c>
      <c r="D178" t="s">
        <v>24334</v>
      </c>
      <c r="E178" t="s">
        <v>24333</v>
      </c>
      <c r="F178">
        <v>1</v>
      </c>
      <c r="G178" t="s">
        <v>22817</v>
      </c>
      <c r="H178" t="s">
        <v>22677</v>
      </c>
      <c r="I178">
        <v>101.2</v>
      </c>
      <c r="J178" t="s">
        <v>138</v>
      </c>
      <c r="K178" t="s">
        <v>137</v>
      </c>
      <c r="L178">
        <f>I178*$Q$2/1000</f>
        <v>3.7444000000000005E-2</v>
      </c>
    </row>
    <row r="179" spans="1:12">
      <c r="A179" s="118">
        <v>44958</v>
      </c>
      <c r="B179" t="s">
        <v>22683</v>
      </c>
      <c r="C179" t="s">
        <v>22682</v>
      </c>
      <c r="D179" t="s">
        <v>24332</v>
      </c>
      <c r="E179" t="s">
        <v>24331</v>
      </c>
      <c r="F179">
        <v>101036824</v>
      </c>
      <c r="G179" t="s">
        <v>22731</v>
      </c>
      <c r="H179" t="s">
        <v>22677</v>
      </c>
      <c r="I179">
        <v>101.2</v>
      </c>
      <c r="J179" t="s">
        <v>138</v>
      </c>
      <c r="K179" t="s">
        <v>137</v>
      </c>
      <c r="L179">
        <f>I179*$Q$2/1000</f>
        <v>3.7444000000000005E-2</v>
      </c>
    </row>
    <row r="180" spans="1:12">
      <c r="A180" s="118">
        <v>44958</v>
      </c>
      <c r="B180" t="s">
        <v>22683</v>
      </c>
      <c r="C180" t="s">
        <v>22682</v>
      </c>
      <c r="D180" t="s">
        <v>24330</v>
      </c>
      <c r="E180" t="s">
        <v>24329</v>
      </c>
      <c r="F180">
        <v>40212799</v>
      </c>
      <c r="G180" t="s">
        <v>23764</v>
      </c>
      <c r="H180" t="s">
        <v>22677</v>
      </c>
      <c r="I180">
        <v>101.2</v>
      </c>
      <c r="J180" t="s">
        <v>138</v>
      </c>
      <c r="K180" t="s">
        <v>137</v>
      </c>
      <c r="L180">
        <f>I180*$Q$2/1000</f>
        <v>3.7444000000000005E-2</v>
      </c>
    </row>
    <row r="181" spans="1:12">
      <c r="A181" s="118">
        <v>44958</v>
      </c>
      <c r="B181" t="s">
        <v>22683</v>
      </c>
      <c r="C181" t="s">
        <v>22682</v>
      </c>
      <c r="D181" t="s">
        <v>24328</v>
      </c>
      <c r="E181" t="s">
        <v>24327</v>
      </c>
      <c r="F181">
        <v>101025141</v>
      </c>
      <c r="G181" t="s">
        <v>24326</v>
      </c>
      <c r="H181" t="s">
        <v>22677</v>
      </c>
      <c r="I181">
        <v>101.2</v>
      </c>
      <c r="J181" t="s">
        <v>138</v>
      </c>
      <c r="K181" t="s">
        <v>137</v>
      </c>
      <c r="L181">
        <f>I181*$Q$2/1000</f>
        <v>3.7444000000000005E-2</v>
      </c>
    </row>
    <row r="182" spans="1:12">
      <c r="A182" s="118">
        <v>44958</v>
      </c>
      <c r="B182" t="s">
        <v>22683</v>
      </c>
      <c r="C182" t="s">
        <v>22682</v>
      </c>
      <c r="D182" t="s">
        <v>23982</v>
      </c>
      <c r="E182" t="s">
        <v>24325</v>
      </c>
      <c r="F182">
        <v>40256318</v>
      </c>
      <c r="G182" t="s">
        <v>23188</v>
      </c>
      <c r="H182" t="s">
        <v>22677</v>
      </c>
      <c r="I182">
        <v>101.2</v>
      </c>
      <c r="J182" t="s">
        <v>138</v>
      </c>
      <c r="K182" t="s">
        <v>137</v>
      </c>
      <c r="L182">
        <f>I182*$Q$2/1000</f>
        <v>3.7444000000000005E-2</v>
      </c>
    </row>
    <row r="183" spans="1:12">
      <c r="A183" s="118">
        <v>44958</v>
      </c>
      <c r="B183" t="s">
        <v>22683</v>
      </c>
      <c r="C183" t="s">
        <v>22682</v>
      </c>
      <c r="D183" t="s">
        <v>24324</v>
      </c>
      <c r="E183" t="s">
        <v>24323</v>
      </c>
      <c r="F183">
        <v>40258759</v>
      </c>
      <c r="G183" t="s">
        <v>22734</v>
      </c>
      <c r="H183" t="s">
        <v>22677</v>
      </c>
      <c r="I183">
        <v>101.2</v>
      </c>
      <c r="J183" t="s">
        <v>138</v>
      </c>
      <c r="K183" t="s">
        <v>137</v>
      </c>
      <c r="L183">
        <f>I183*$Q$2/1000</f>
        <v>3.7444000000000005E-2</v>
      </c>
    </row>
    <row r="184" spans="1:12">
      <c r="A184" s="118">
        <v>44958</v>
      </c>
      <c r="B184" t="s">
        <v>22683</v>
      </c>
      <c r="C184" t="s">
        <v>22682</v>
      </c>
      <c r="D184" t="s">
        <v>24186</v>
      </c>
      <c r="E184" t="s">
        <v>24322</v>
      </c>
      <c r="F184">
        <v>40213217</v>
      </c>
      <c r="G184" t="s">
        <v>22934</v>
      </c>
      <c r="H184" t="s">
        <v>22677</v>
      </c>
      <c r="I184">
        <v>101.2</v>
      </c>
      <c r="J184" t="s">
        <v>138</v>
      </c>
      <c r="K184" t="s">
        <v>137</v>
      </c>
      <c r="L184">
        <f>I184*$Q$2/1000</f>
        <v>3.7444000000000005E-2</v>
      </c>
    </row>
    <row r="185" spans="1:12">
      <c r="A185" s="118">
        <v>44958</v>
      </c>
      <c r="B185" t="s">
        <v>22683</v>
      </c>
      <c r="C185" t="s">
        <v>22682</v>
      </c>
      <c r="D185" t="s">
        <v>24090</v>
      </c>
      <c r="E185" t="s">
        <v>24321</v>
      </c>
      <c r="F185">
        <v>101023372</v>
      </c>
      <c r="G185" t="s">
        <v>22834</v>
      </c>
      <c r="H185" t="s">
        <v>22677</v>
      </c>
      <c r="I185">
        <v>101.2</v>
      </c>
      <c r="J185" t="s">
        <v>138</v>
      </c>
      <c r="K185" t="s">
        <v>137</v>
      </c>
      <c r="L185">
        <f>I185*$Q$2/1000</f>
        <v>3.7444000000000005E-2</v>
      </c>
    </row>
    <row r="186" spans="1:12">
      <c r="A186" s="118">
        <v>44958</v>
      </c>
      <c r="B186" t="s">
        <v>22683</v>
      </c>
      <c r="C186" t="s">
        <v>22682</v>
      </c>
      <c r="D186" t="s">
        <v>23798</v>
      </c>
      <c r="E186" t="s">
        <v>24320</v>
      </c>
      <c r="F186">
        <v>101033372</v>
      </c>
      <c r="G186" t="s">
        <v>23065</v>
      </c>
      <c r="H186" t="s">
        <v>22677</v>
      </c>
      <c r="I186">
        <v>101.2</v>
      </c>
      <c r="J186" t="s">
        <v>138</v>
      </c>
      <c r="K186" t="s">
        <v>137</v>
      </c>
      <c r="L186">
        <f>I186*$Q$2/1000</f>
        <v>3.7444000000000005E-2</v>
      </c>
    </row>
    <row r="187" spans="1:12">
      <c r="A187" s="118">
        <v>44927</v>
      </c>
      <c r="B187" t="s">
        <v>723</v>
      </c>
      <c r="C187" t="s">
        <v>722</v>
      </c>
      <c r="D187" t="s">
        <v>20388</v>
      </c>
      <c r="E187" t="s">
        <v>24319</v>
      </c>
      <c r="F187">
        <v>101020913</v>
      </c>
      <c r="G187" t="s">
        <v>24318</v>
      </c>
      <c r="H187" t="s">
        <v>718</v>
      </c>
      <c r="I187">
        <v>302</v>
      </c>
      <c r="J187" t="s">
        <v>145</v>
      </c>
      <c r="K187" t="s">
        <v>717</v>
      </c>
      <c r="L187">
        <f>I187*$Q$2/100/1000</f>
        <v>1.1173999999999999E-3</v>
      </c>
    </row>
    <row r="188" spans="1:12">
      <c r="A188" s="118">
        <v>44958</v>
      </c>
      <c r="B188" t="s">
        <v>22683</v>
      </c>
      <c r="C188" t="s">
        <v>22682</v>
      </c>
      <c r="D188" t="s">
        <v>24293</v>
      </c>
      <c r="E188" t="s">
        <v>24317</v>
      </c>
      <c r="F188">
        <v>23254988</v>
      </c>
      <c r="G188" t="s">
        <v>23974</v>
      </c>
      <c r="H188" t="s">
        <v>22677</v>
      </c>
      <c r="I188">
        <v>101.2</v>
      </c>
      <c r="J188" t="s">
        <v>138</v>
      </c>
      <c r="K188" t="s">
        <v>137</v>
      </c>
      <c r="L188">
        <f>I188*$Q$2/1000</f>
        <v>3.7444000000000005E-2</v>
      </c>
    </row>
    <row r="189" spans="1:12">
      <c r="A189" s="118">
        <v>44958</v>
      </c>
      <c r="B189" t="s">
        <v>22683</v>
      </c>
      <c r="C189" t="s">
        <v>22682</v>
      </c>
      <c r="D189" t="s">
        <v>23796</v>
      </c>
      <c r="E189" t="s">
        <v>24316</v>
      </c>
      <c r="F189">
        <v>101039239</v>
      </c>
      <c r="G189" t="s">
        <v>23397</v>
      </c>
      <c r="H189" t="s">
        <v>22677</v>
      </c>
      <c r="I189">
        <v>101.2</v>
      </c>
      <c r="J189" t="s">
        <v>138</v>
      </c>
      <c r="K189" t="s">
        <v>137</v>
      </c>
      <c r="L189">
        <f>I189*$Q$2/1000</f>
        <v>3.7444000000000005E-2</v>
      </c>
    </row>
    <row r="190" spans="1:12">
      <c r="A190" s="118">
        <v>44958</v>
      </c>
      <c r="B190" t="s">
        <v>22683</v>
      </c>
      <c r="C190" t="s">
        <v>22682</v>
      </c>
      <c r="D190" t="s">
        <v>24291</v>
      </c>
      <c r="E190" t="s">
        <v>24315</v>
      </c>
      <c r="F190">
        <v>101039239</v>
      </c>
      <c r="G190" t="s">
        <v>23397</v>
      </c>
      <c r="H190" t="s">
        <v>22677</v>
      </c>
      <c r="I190">
        <v>101.2</v>
      </c>
      <c r="J190" t="s">
        <v>138</v>
      </c>
      <c r="K190" t="s">
        <v>137</v>
      </c>
      <c r="L190">
        <f>I190*$Q$2/1000</f>
        <v>3.7444000000000005E-2</v>
      </c>
    </row>
    <row r="191" spans="1:12">
      <c r="A191" s="118">
        <v>44958</v>
      </c>
      <c r="B191" t="s">
        <v>22683</v>
      </c>
      <c r="C191" t="s">
        <v>22682</v>
      </c>
      <c r="D191" t="s">
        <v>24186</v>
      </c>
      <c r="E191" t="s">
        <v>24314</v>
      </c>
      <c r="F191">
        <v>40256318</v>
      </c>
      <c r="G191" t="s">
        <v>23188</v>
      </c>
      <c r="H191" t="s">
        <v>22677</v>
      </c>
      <c r="I191">
        <v>101.2</v>
      </c>
      <c r="J191" t="s">
        <v>138</v>
      </c>
      <c r="K191" t="s">
        <v>137</v>
      </c>
      <c r="L191">
        <f>I191*$Q$2/1000</f>
        <v>3.7444000000000005E-2</v>
      </c>
    </row>
    <row r="192" spans="1:12">
      <c r="A192" s="118">
        <v>44958</v>
      </c>
      <c r="B192" t="s">
        <v>22683</v>
      </c>
      <c r="C192" t="s">
        <v>22682</v>
      </c>
      <c r="D192" t="s">
        <v>23798</v>
      </c>
      <c r="E192" t="s">
        <v>24313</v>
      </c>
      <c r="F192">
        <v>101040392</v>
      </c>
      <c r="G192" t="s">
        <v>22826</v>
      </c>
      <c r="H192" t="s">
        <v>22677</v>
      </c>
      <c r="I192">
        <v>101.2</v>
      </c>
      <c r="J192" t="s">
        <v>138</v>
      </c>
      <c r="K192" t="s">
        <v>137</v>
      </c>
      <c r="L192">
        <f>I192*$Q$2/1000</f>
        <v>3.7444000000000005E-2</v>
      </c>
    </row>
    <row r="193" spans="1:12">
      <c r="A193" s="118">
        <v>44958</v>
      </c>
      <c r="B193" t="s">
        <v>22683</v>
      </c>
      <c r="C193" t="s">
        <v>22682</v>
      </c>
      <c r="D193" t="s">
        <v>24186</v>
      </c>
      <c r="E193" t="s">
        <v>24312</v>
      </c>
      <c r="F193">
        <v>101040392</v>
      </c>
      <c r="G193" t="s">
        <v>24311</v>
      </c>
      <c r="H193" t="s">
        <v>22677</v>
      </c>
      <c r="I193">
        <v>101.2</v>
      </c>
      <c r="J193" t="s">
        <v>138</v>
      </c>
      <c r="K193" t="s">
        <v>137</v>
      </c>
      <c r="L193">
        <f>I193*$Q$2/1000</f>
        <v>3.7444000000000005E-2</v>
      </c>
    </row>
    <row r="194" spans="1:12">
      <c r="A194" s="118">
        <v>44958</v>
      </c>
      <c r="B194" t="s">
        <v>22683</v>
      </c>
      <c r="C194" t="s">
        <v>22682</v>
      </c>
      <c r="D194" t="s">
        <v>23982</v>
      </c>
      <c r="E194" t="s">
        <v>24310</v>
      </c>
      <c r="F194">
        <v>101023537</v>
      </c>
      <c r="G194" t="s">
        <v>23303</v>
      </c>
      <c r="H194" t="s">
        <v>22677</v>
      </c>
      <c r="I194">
        <v>101.2</v>
      </c>
      <c r="J194" t="s">
        <v>138</v>
      </c>
      <c r="K194" t="s">
        <v>137</v>
      </c>
      <c r="L194">
        <f>I194*$Q$2/1000</f>
        <v>3.7444000000000005E-2</v>
      </c>
    </row>
    <row r="195" spans="1:12">
      <c r="A195" s="118">
        <v>44927</v>
      </c>
      <c r="B195" t="s">
        <v>240</v>
      </c>
      <c r="C195" t="s">
        <v>239</v>
      </c>
      <c r="D195" t="s">
        <v>24309</v>
      </c>
      <c r="E195" t="s">
        <v>24308</v>
      </c>
      <c r="F195" t="s">
        <v>24307</v>
      </c>
      <c r="G195" t="s">
        <v>24306</v>
      </c>
      <c r="H195" t="s">
        <v>235</v>
      </c>
      <c r="I195">
        <v>390</v>
      </c>
      <c r="J195" t="s">
        <v>145</v>
      </c>
      <c r="K195" t="s">
        <v>137</v>
      </c>
      <c r="L195">
        <f>I195*$Q$2/100/1000</f>
        <v>1.4430000000000001E-3</v>
      </c>
    </row>
    <row r="196" spans="1:12">
      <c r="A196" s="118">
        <v>44927</v>
      </c>
      <c r="B196" t="s">
        <v>868</v>
      </c>
      <c r="C196" t="s">
        <v>867</v>
      </c>
      <c r="D196" t="s">
        <v>20842</v>
      </c>
      <c r="E196" t="s">
        <v>24305</v>
      </c>
      <c r="F196">
        <v>42203630</v>
      </c>
      <c r="G196" t="s">
        <v>864</v>
      </c>
      <c r="H196" t="s">
        <v>863</v>
      </c>
      <c r="I196">
        <f>1958*2</f>
        <v>3916</v>
      </c>
      <c r="J196" t="s">
        <v>145</v>
      </c>
      <c r="K196" t="s">
        <v>137</v>
      </c>
      <c r="L196">
        <f>I196*$Q$5/100/1000</f>
        <v>3.9815929999999999E-2</v>
      </c>
    </row>
    <row r="197" spans="1:12">
      <c r="A197" s="118">
        <v>44958</v>
      </c>
      <c r="B197" t="s">
        <v>22683</v>
      </c>
      <c r="C197" t="s">
        <v>22682</v>
      </c>
      <c r="D197" t="s">
        <v>23796</v>
      </c>
      <c r="E197" t="s">
        <v>24304</v>
      </c>
      <c r="F197">
        <v>101040392</v>
      </c>
      <c r="G197" t="s">
        <v>22826</v>
      </c>
      <c r="H197" t="s">
        <v>22677</v>
      </c>
      <c r="I197">
        <v>101.2</v>
      </c>
      <c r="J197" t="s">
        <v>138</v>
      </c>
      <c r="K197" t="s">
        <v>137</v>
      </c>
      <c r="L197">
        <f>I197*$Q$2/1000</f>
        <v>3.7444000000000005E-2</v>
      </c>
    </row>
    <row r="198" spans="1:12">
      <c r="A198" s="118">
        <v>44958</v>
      </c>
      <c r="B198" t="s">
        <v>22683</v>
      </c>
      <c r="C198" t="s">
        <v>22682</v>
      </c>
      <c r="D198" t="s">
        <v>23796</v>
      </c>
      <c r="E198" t="s">
        <v>24303</v>
      </c>
      <c r="F198">
        <v>101034200</v>
      </c>
      <c r="G198" t="s">
        <v>23215</v>
      </c>
      <c r="H198" t="s">
        <v>22677</v>
      </c>
      <c r="I198">
        <v>101.2</v>
      </c>
      <c r="J198" t="s">
        <v>138</v>
      </c>
      <c r="K198" t="s">
        <v>137</v>
      </c>
      <c r="L198">
        <f>I198*$Q$2/1000</f>
        <v>3.7444000000000005E-2</v>
      </c>
    </row>
    <row r="199" spans="1:12">
      <c r="A199" s="118">
        <v>44958</v>
      </c>
      <c r="B199" t="s">
        <v>22683</v>
      </c>
      <c r="C199" t="s">
        <v>22682</v>
      </c>
      <c r="D199" t="s">
        <v>23798</v>
      </c>
      <c r="E199" t="s">
        <v>24302</v>
      </c>
      <c r="F199">
        <v>101034200</v>
      </c>
      <c r="G199" t="s">
        <v>23215</v>
      </c>
      <c r="H199" t="s">
        <v>22677</v>
      </c>
      <c r="I199">
        <v>101.2</v>
      </c>
      <c r="J199" t="s">
        <v>138</v>
      </c>
      <c r="K199" t="s">
        <v>137</v>
      </c>
      <c r="L199">
        <f>I199*$Q$2/1000</f>
        <v>3.7444000000000005E-2</v>
      </c>
    </row>
    <row r="200" spans="1:12">
      <c r="A200" s="118">
        <v>44958</v>
      </c>
      <c r="B200" t="s">
        <v>22683</v>
      </c>
      <c r="C200" t="s">
        <v>22682</v>
      </c>
      <c r="D200" t="s">
        <v>24291</v>
      </c>
      <c r="E200" t="s">
        <v>24301</v>
      </c>
      <c r="F200">
        <v>101034200</v>
      </c>
      <c r="G200" t="s">
        <v>24300</v>
      </c>
      <c r="H200" t="s">
        <v>22677</v>
      </c>
      <c r="I200">
        <v>101.2</v>
      </c>
      <c r="J200" t="s">
        <v>138</v>
      </c>
      <c r="K200" t="s">
        <v>137</v>
      </c>
      <c r="L200">
        <f>I200*$Q$2/1000</f>
        <v>3.7444000000000005E-2</v>
      </c>
    </row>
    <row r="201" spans="1:12">
      <c r="A201" s="118">
        <v>44958</v>
      </c>
      <c r="B201" t="s">
        <v>22683</v>
      </c>
      <c r="C201" t="s">
        <v>22682</v>
      </c>
      <c r="D201" t="s">
        <v>24186</v>
      </c>
      <c r="E201" t="s">
        <v>24299</v>
      </c>
      <c r="F201">
        <v>101047519</v>
      </c>
      <c r="G201" t="s">
        <v>23496</v>
      </c>
      <c r="H201" t="s">
        <v>22677</v>
      </c>
      <c r="I201">
        <v>101.2</v>
      </c>
      <c r="J201" t="s">
        <v>138</v>
      </c>
      <c r="K201" t="s">
        <v>137</v>
      </c>
      <c r="L201">
        <f>I201*$Q$2/1000</f>
        <v>3.7444000000000005E-2</v>
      </c>
    </row>
    <row r="202" spans="1:12">
      <c r="A202" s="118">
        <v>44958</v>
      </c>
      <c r="B202" t="s">
        <v>22683</v>
      </c>
      <c r="C202" t="s">
        <v>22682</v>
      </c>
      <c r="D202" t="s">
        <v>23982</v>
      </c>
      <c r="E202" t="s">
        <v>24298</v>
      </c>
      <c r="F202">
        <v>101023372</v>
      </c>
      <c r="G202" t="s">
        <v>22834</v>
      </c>
      <c r="H202" t="s">
        <v>22677</v>
      </c>
      <c r="I202">
        <v>101.2</v>
      </c>
      <c r="J202" t="s">
        <v>138</v>
      </c>
      <c r="K202" t="s">
        <v>137</v>
      </c>
      <c r="L202">
        <f>I202*$Q$2/1000</f>
        <v>3.7444000000000005E-2</v>
      </c>
    </row>
    <row r="203" spans="1:12">
      <c r="A203" s="118">
        <v>44927</v>
      </c>
      <c r="B203" t="s">
        <v>460</v>
      </c>
      <c r="C203" t="s">
        <v>459</v>
      </c>
      <c r="D203" t="s">
        <v>19634</v>
      </c>
      <c r="E203" t="s">
        <v>24297</v>
      </c>
      <c r="F203">
        <v>21205612</v>
      </c>
      <c r="G203" t="s">
        <v>22701</v>
      </c>
      <c r="H203" t="s">
        <v>455</v>
      </c>
      <c r="I203">
        <v>103.6</v>
      </c>
      <c r="J203" t="s">
        <v>145</v>
      </c>
      <c r="K203" t="s">
        <v>137</v>
      </c>
      <c r="L203">
        <f>I203*$Q$2/100/1000</f>
        <v>3.8331999999999998E-4</v>
      </c>
    </row>
    <row r="204" spans="1:12">
      <c r="A204" s="118">
        <v>44927</v>
      </c>
      <c r="B204" t="s">
        <v>460</v>
      </c>
      <c r="C204" t="s">
        <v>459</v>
      </c>
      <c r="D204" t="s">
        <v>10417</v>
      </c>
      <c r="E204" t="s">
        <v>24296</v>
      </c>
      <c r="F204">
        <v>50206128</v>
      </c>
      <c r="G204" t="s">
        <v>24295</v>
      </c>
      <c r="H204" t="s">
        <v>455</v>
      </c>
      <c r="I204">
        <v>103.6</v>
      </c>
      <c r="J204" t="s">
        <v>145</v>
      </c>
      <c r="K204" t="s">
        <v>137</v>
      </c>
      <c r="L204">
        <f>I204*$Q$2/100/1000</f>
        <v>3.8331999999999998E-4</v>
      </c>
    </row>
    <row r="205" spans="1:12">
      <c r="A205" s="118">
        <v>44927</v>
      </c>
      <c r="B205" t="s">
        <v>261</v>
      </c>
      <c r="C205" t="s">
        <v>260</v>
      </c>
      <c r="D205" t="s">
        <v>17585</v>
      </c>
      <c r="E205" t="s">
        <v>24294</v>
      </c>
      <c r="F205">
        <v>42208923</v>
      </c>
      <c r="G205" t="s">
        <v>17583</v>
      </c>
      <c r="H205" t="s">
        <v>139</v>
      </c>
      <c r="I205">
        <v>55</v>
      </c>
      <c r="J205" t="s">
        <v>145</v>
      </c>
      <c r="K205" t="s">
        <v>137</v>
      </c>
      <c r="L205">
        <f>I205*$Q$2/100/1000</f>
        <v>2.0350000000000001E-4</v>
      </c>
    </row>
    <row r="206" spans="1:12">
      <c r="A206" s="118">
        <v>44958</v>
      </c>
      <c r="B206" t="s">
        <v>22683</v>
      </c>
      <c r="C206" t="s">
        <v>22682</v>
      </c>
      <c r="D206" t="s">
        <v>24293</v>
      </c>
      <c r="E206" t="s">
        <v>24292</v>
      </c>
      <c r="F206">
        <v>23254988</v>
      </c>
      <c r="G206" t="s">
        <v>23974</v>
      </c>
      <c r="H206" t="s">
        <v>22677</v>
      </c>
      <c r="I206">
        <v>101.2</v>
      </c>
      <c r="J206" t="s">
        <v>138</v>
      </c>
      <c r="K206" t="s">
        <v>137</v>
      </c>
      <c r="L206">
        <f>I206*$Q$2/1000</f>
        <v>3.7444000000000005E-2</v>
      </c>
    </row>
    <row r="207" spans="1:12">
      <c r="A207" s="118">
        <v>44986</v>
      </c>
      <c r="B207" t="s">
        <v>22683</v>
      </c>
      <c r="C207" t="s">
        <v>22682</v>
      </c>
      <c r="D207" t="s">
        <v>24291</v>
      </c>
      <c r="E207" t="s">
        <v>24290</v>
      </c>
      <c r="F207">
        <v>101033065</v>
      </c>
      <c r="G207" t="s">
        <v>22704</v>
      </c>
      <c r="H207" t="s">
        <v>22677</v>
      </c>
      <c r="I207">
        <v>101.2</v>
      </c>
      <c r="J207" t="s">
        <v>138</v>
      </c>
      <c r="K207" t="s">
        <v>137</v>
      </c>
      <c r="L207">
        <f>I207*$Q$2/1000</f>
        <v>3.7444000000000005E-2</v>
      </c>
    </row>
    <row r="208" spans="1:12">
      <c r="A208" s="118">
        <v>44986</v>
      </c>
      <c r="B208" t="s">
        <v>22683</v>
      </c>
      <c r="C208" t="s">
        <v>22682</v>
      </c>
      <c r="D208" t="s">
        <v>24186</v>
      </c>
      <c r="E208" t="s">
        <v>24289</v>
      </c>
      <c r="F208">
        <v>40256694</v>
      </c>
      <c r="G208" t="s">
        <v>22932</v>
      </c>
      <c r="H208" t="s">
        <v>22677</v>
      </c>
      <c r="I208">
        <v>101.2</v>
      </c>
      <c r="J208" t="s">
        <v>138</v>
      </c>
      <c r="K208" t="s">
        <v>137</v>
      </c>
      <c r="L208">
        <f>I208*$Q$2/1000</f>
        <v>3.7444000000000005E-2</v>
      </c>
    </row>
    <row r="209" spans="1:12">
      <c r="A209" s="118">
        <v>44986</v>
      </c>
      <c r="B209" t="s">
        <v>22683</v>
      </c>
      <c r="C209" t="s">
        <v>22682</v>
      </c>
      <c r="D209" t="s">
        <v>23796</v>
      </c>
      <c r="E209" t="s">
        <v>24288</v>
      </c>
      <c r="F209">
        <v>101036095</v>
      </c>
      <c r="G209" t="s">
        <v>23243</v>
      </c>
      <c r="H209" t="s">
        <v>22677</v>
      </c>
      <c r="I209">
        <v>101.2</v>
      </c>
      <c r="J209" t="s">
        <v>138</v>
      </c>
      <c r="K209" t="s">
        <v>137</v>
      </c>
      <c r="L209">
        <f>I209*$Q$2/1000</f>
        <v>3.7444000000000005E-2</v>
      </c>
    </row>
    <row r="210" spans="1:12">
      <c r="A210" s="118">
        <v>44986</v>
      </c>
      <c r="B210" t="s">
        <v>22683</v>
      </c>
      <c r="C210" t="s">
        <v>22682</v>
      </c>
      <c r="D210" t="s">
        <v>23798</v>
      </c>
      <c r="E210" t="s">
        <v>24287</v>
      </c>
      <c r="F210">
        <v>101036095</v>
      </c>
      <c r="G210" t="s">
        <v>23243</v>
      </c>
      <c r="H210" t="s">
        <v>22677</v>
      </c>
      <c r="I210">
        <v>101.2</v>
      </c>
      <c r="J210" t="s">
        <v>138</v>
      </c>
      <c r="K210" t="s">
        <v>137</v>
      </c>
      <c r="L210">
        <f>I210*$Q$2/1000</f>
        <v>3.7444000000000005E-2</v>
      </c>
    </row>
    <row r="211" spans="1:12">
      <c r="A211" s="118">
        <v>44986</v>
      </c>
      <c r="B211" t="s">
        <v>22683</v>
      </c>
      <c r="C211" t="s">
        <v>22682</v>
      </c>
      <c r="D211" t="s">
        <v>23310</v>
      </c>
      <c r="E211" t="s">
        <v>24286</v>
      </c>
      <c r="F211">
        <v>101039239</v>
      </c>
      <c r="G211" t="s">
        <v>23397</v>
      </c>
      <c r="H211" t="s">
        <v>22677</v>
      </c>
      <c r="I211">
        <v>101.2</v>
      </c>
      <c r="J211" t="s">
        <v>138</v>
      </c>
      <c r="K211" t="s">
        <v>137</v>
      </c>
      <c r="L211">
        <f>I211*$Q$2/1000</f>
        <v>3.7444000000000005E-2</v>
      </c>
    </row>
    <row r="212" spans="1:12">
      <c r="A212" s="118">
        <v>44986</v>
      </c>
      <c r="B212" t="s">
        <v>22683</v>
      </c>
      <c r="C212" t="s">
        <v>22682</v>
      </c>
      <c r="D212" t="s">
        <v>23308</v>
      </c>
      <c r="E212" t="s">
        <v>24285</v>
      </c>
      <c r="F212">
        <v>101039239</v>
      </c>
      <c r="G212" t="s">
        <v>23397</v>
      </c>
      <c r="H212" t="s">
        <v>22677</v>
      </c>
      <c r="I212">
        <v>101.2</v>
      </c>
      <c r="J212" t="s">
        <v>138</v>
      </c>
      <c r="K212" t="s">
        <v>137</v>
      </c>
      <c r="L212">
        <f>I212*$Q$2/1000</f>
        <v>3.7444000000000005E-2</v>
      </c>
    </row>
    <row r="213" spans="1:12">
      <c r="A213" s="118">
        <v>44986</v>
      </c>
      <c r="B213" t="s">
        <v>22683</v>
      </c>
      <c r="C213" t="s">
        <v>22682</v>
      </c>
      <c r="D213" t="s">
        <v>23280</v>
      </c>
      <c r="E213" t="s">
        <v>24284</v>
      </c>
      <c r="F213">
        <v>101039239</v>
      </c>
      <c r="G213" t="s">
        <v>23397</v>
      </c>
      <c r="H213" t="s">
        <v>22677</v>
      </c>
      <c r="I213">
        <v>101.2</v>
      </c>
      <c r="J213" t="s">
        <v>138</v>
      </c>
      <c r="K213" t="s">
        <v>137</v>
      </c>
      <c r="L213">
        <f>I213*$Q$2/1000</f>
        <v>3.7444000000000005E-2</v>
      </c>
    </row>
    <row r="214" spans="1:12">
      <c r="A214" s="118">
        <v>44986</v>
      </c>
      <c r="B214" t="s">
        <v>22683</v>
      </c>
      <c r="C214" t="s">
        <v>22682</v>
      </c>
      <c r="D214" t="s">
        <v>23305</v>
      </c>
      <c r="E214" t="s">
        <v>24283</v>
      </c>
      <c r="F214">
        <v>101039239</v>
      </c>
      <c r="G214" t="s">
        <v>23397</v>
      </c>
      <c r="H214" t="s">
        <v>22677</v>
      </c>
      <c r="I214">
        <v>101.2</v>
      </c>
      <c r="J214" t="s">
        <v>138</v>
      </c>
      <c r="K214" t="s">
        <v>137</v>
      </c>
      <c r="L214">
        <f>I214*$Q$2/1000</f>
        <v>3.7444000000000005E-2</v>
      </c>
    </row>
    <row r="215" spans="1:12">
      <c r="A215" s="118">
        <v>44986</v>
      </c>
      <c r="B215" t="s">
        <v>22683</v>
      </c>
      <c r="C215" t="s">
        <v>22682</v>
      </c>
      <c r="D215" t="s">
        <v>23488</v>
      </c>
      <c r="E215" t="s">
        <v>24282</v>
      </c>
      <c r="F215">
        <v>101039239</v>
      </c>
      <c r="G215" t="s">
        <v>23397</v>
      </c>
      <c r="H215" t="s">
        <v>22677</v>
      </c>
      <c r="I215">
        <v>101.2</v>
      </c>
      <c r="J215" t="s">
        <v>138</v>
      </c>
      <c r="K215" t="s">
        <v>137</v>
      </c>
      <c r="L215">
        <f>I215*$Q$2/1000</f>
        <v>3.7444000000000005E-2</v>
      </c>
    </row>
    <row r="216" spans="1:12">
      <c r="A216" s="118">
        <v>44986</v>
      </c>
      <c r="B216" t="s">
        <v>22683</v>
      </c>
      <c r="C216" t="s">
        <v>22682</v>
      </c>
      <c r="D216" t="s">
        <v>23491</v>
      </c>
      <c r="E216" t="s">
        <v>24281</v>
      </c>
      <c r="F216">
        <v>101039239</v>
      </c>
      <c r="G216" t="s">
        <v>23397</v>
      </c>
      <c r="H216" t="s">
        <v>22677</v>
      </c>
      <c r="I216">
        <v>101.2</v>
      </c>
      <c r="J216" t="s">
        <v>138</v>
      </c>
      <c r="K216" t="s">
        <v>137</v>
      </c>
      <c r="L216">
        <f>I216*$Q$2/1000</f>
        <v>3.7444000000000005E-2</v>
      </c>
    </row>
    <row r="217" spans="1:12">
      <c r="A217" s="118">
        <v>44927</v>
      </c>
      <c r="B217" t="s">
        <v>261</v>
      </c>
      <c r="C217" t="s">
        <v>260</v>
      </c>
      <c r="D217" t="s">
        <v>17585</v>
      </c>
      <c r="E217" t="s">
        <v>24280</v>
      </c>
      <c r="F217">
        <v>101037318</v>
      </c>
      <c r="G217" t="s">
        <v>19262</v>
      </c>
      <c r="H217" t="s">
        <v>139</v>
      </c>
      <c r="I217">
        <v>55</v>
      </c>
      <c r="J217" t="s">
        <v>145</v>
      </c>
      <c r="K217" t="s">
        <v>137</v>
      </c>
      <c r="L217">
        <f>I217*$Q$2/100/1000</f>
        <v>2.0350000000000001E-4</v>
      </c>
    </row>
    <row r="218" spans="1:12">
      <c r="A218" s="118">
        <v>44927</v>
      </c>
      <c r="B218" t="s">
        <v>261</v>
      </c>
      <c r="C218" t="s">
        <v>260</v>
      </c>
      <c r="D218" t="s">
        <v>17585</v>
      </c>
      <c r="E218" t="s">
        <v>24279</v>
      </c>
      <c r="F218">
        <v>101017708</v>
      </c>
      <c r="G218" t="s">
        <v>19036</v>
      </c>
      <c r="H218" t="s">
        <v>139</v>
      </c>
      <c r="I218">
        <v>55</v>
      </c>
      <c r="J218" t="s">
        <v>145</v>
      </c>
      <c r="K218" t="s">
        <v>137</v>
      </c>
      <c r="L218">
        <f>I218*$Q$2/100/1000</f>
        <v>2.0350000000000001E-4</v>
      </c>
    </row>
    <row r="219" spans="1:12">
      <c r="A219" s="118">
        <v>44986</v>
      </c>
      <c r="B219" t="s">
        <v>22683</v>
      </c>
      <c r="C219" t="s">
        <v>22682</v>
      </c>
      <c r="D219" t="s">
        <v>23493</v>
      </c>
      <c r="E219" t="s">
        <v>24278</v>
      </c>
      <c r="F219">
        <v>101039239</v>
      </c>
      <c r="G219" t="s">
        <v>23397</v>
      </c>
      <c r="H219" t="s">
        <v>22677</v>
      </c>
      <c r="I219">
        <v>101.2</v>
      </c>
      <c r="J219" t="s">
        <v>138</v>
      </c>
      <c r="K219" t="s">
        <v>137</v>
      </c>
      <c r="L219">
        <f>I219*$Q$2/1000</f>
        <v>3.7444000000000005E-2</v>
      </c>
    </row>
    <row r="220" spans="1:12">
      <c r="A220" s="118">
        <v>44927</v>
      </c>
      <c r="B220" t="s">
        <v>261</v>
      </c>
      <c r="C220" t="s">
        <v>260</v>
      </c>
      <c r="D220" t="s">
        <v>17585</v>
      </c>
      <c r="E220" t="s">
        <v>24277</v>
      </c>
      <c r="F220">
        <v>4245034</v>
      </c>
      <c r="G220" t="s">
        <v>18405</v>
      </c>
      <c r="H220" t="s">
        <v>139</v>
      </c>
      <c r="I220">
        <v>55</v>
      </c>
      <c r="J220" t="s">
        <v>145</v>
      </c>
      <c r="K220" t="s">
        <v>137</v>
      </c>
      <c r="L220">
        <f>I220*$Q$2/100/1000</f>
        <v>2.0350000000000001E-4</v>
      </c>
    </row>
    <row r="221" spans="1:12">
      <c r="A221" s="118">
        <v>44927</v>
      </c>
      <c r="B221" t="s">
        <v>261</v>
      </c>
      <c r="C221" t="s">
        <v>260</v>
      </c>
      <c r="D221" t="s">
        <v>17585</v>
      </c>
      <c r="E221" t="s">
        <v>24276</v>
      </c>
      <c r="F221">
        <v>21202249</v>
      </c>
      <c r="G221" t="s">
        <v>24271</v>
      </c>
      <c r="H221" t="s">
        <v>139</v>
      </c>
      <c r="I221">
        <v>55</v>
      </c>
      <c r="J221" t="s">
        <v>145</v>
      </c>
      <c r="K221" t="s">
        <v>137</v>
      </c>
      <c r="L221">
        <f>I221*$Q$2/100/1000</f>
        <v>2.0350000000000001E-4</v>
      </c>
    </row>
    <row r="222" spans="1:12">
      <c r="A222" s="118">
        <v>44927</v>
      </c>
      <c r="B222" t="s">
        <v>261</v>
      </c>
      <c r="C222" t="s">
        <v>260</v>
      </c>
      <c r="D222" t="s">
        <v>17585</v>
      </c>
      <c r="E222" t="s">
        <v>24275</v>
      </c>
      <c r="F222">
        <v>21202249</v>
      </c>
      <c r="G222" t="s">
        <v>24271</v>
      </c>
      <c r="H222" t="s">
        <v>139</v>
      </c>
      <c r="I222">
        <v>55</v>
      </c>
      <c r="J222" t="s">
        <v>145</v>
      </c>
      <c r="K222" t="s">
        <v>137</v>
      </c>
      <c r="L222">
        <f>I222*$Q$2/100/1000</f>
        <v>2.0350000000000001E-4</v>
      </c>
    </row>
    <row r="223" spans="1:12">
      <c r="A223" s="118">
        <v>44927</v>
      </c>
      <c r="B223" t="s">
        <v>261</v>
      </c>
      <c r="C223" t="s">
        <v>260</v>
      </c>
      <c r="D223" t="s">
        <v>17585</v>
      </c>
      <c r="E223" t="s">
        <v>24274</v>
      </c>
      <c r="F223">
        <v>21202249</v>
      </c>
      <c r="G223" t="s">
        <v>24271</v>
      </c>
      <c r="H223" t="s">
        <v>139</v>
      </c>
      <c r="I223">
        <v>55</v>
      </c>
      <c r="J223" t="s">
        <v>145</v>
      </c>
      <c r="K223" t="s">
        <v>137</v>
      </c>
      <c r="L223">
        <f>I223*$Q$2/100/1000</f>
        <v>2.0350000000000001E-4</v>
      </c>
    </row>
    <row r="224" spans="1:12">
      <c r="A224" s="118">
        <v>44927</v>
      </c>
      <c r="B224" t="s">
        <v>261</v>
      </c>
      <c r="C224" t="s">
        <v>260</v>
      </c>
      <c r="D224" t="s">
        <v>17585</v>
      </c>
      <c r="E224" t="s">
        <v>24273</v>
      </c>
      <c r="F224">
        <v>21202249</v>
      </c>
      <c r="G224" t="s">
        <v>24271</v>
      </c>
      <c r="H224" t="s">
        <v>139</v>
      </c>
      <c r="I224">
        <v>55</v>
      </c>
      <c r="J224" t="s">
        <v>145</v>
      </c>
      <c r="K224" t="s">
        <v>137</v>
      </c>
      <c r="L224">
        <f>I224*$Q$2/100/1000</f>
        <v>2.0350000000000001E-4</v>
      </c>
    </row>
    <row r="225" spans="1:12">
      <c r="A225" s="118">
        <v>44927</v>
      </c>
      <c r="B225" t="s">
        <v>261</v>
      </c>
      <c r="C225" t="s">
        <v>260</v>
      </c>
      <c r="D225" t="s">
        <v>17585</v>
      </c>
      <c r="E225" t="s">
        <v>24272</v>
      </c>
      <c r="F225">
        <v>21202249</v>
      </c>
      <c r="G225" t="s">
        <v>24271</v>
      </c>
      <c r="H225" t="s">
        <v>139</v>
      </c>
      <c r="I225">
        <v>55</v>
      </c>
      <c r="J225" t="s">
        <v>145</v>
      </c>
      <c r="K225" t="s">
        <v>137</v>
      </c>
      <c r="L225">
        <f>I225*$Q$2/100/1000</f>
        <v>2.0350000000000001E-4</v>
      </c>
    </row>
    <row r="226" spans="1:12">
      <c r="A226" s="118">
        <v>44927</v>
      </c>
      <c r="B226" t="s">
        <v>460</v>
      </c>
      <c r="C226" t="s">
        <v>459</v>
      </c>
      <c r="D226" t="s">
        <v>14648</v>
      </c>
      <c r="E226" t="s">
        <v>24270</v>
      </c>
      <c r="F226" t="s">
        <v>13425</v>
      </c>
      <c r="G226" t="s">
        <v>13424</v>
      </c>
      <c r="H226" t="s">
        <v>455</v>
      </c>
      <c r="I226">
        <v>103.6</v>
      </c>
      <c r="J226" t="s">
        <v>145</v>
      </c>
      <c r="K226" t="s">
        <v>137</v>
      </c>
      <c r="L226">
        <f>I226*$Q$2/100/1000</f>
        <v>3.8331999999999998E-4</v>
      </c>
    </row>
    <row r="227" spans="1:12">
      <c r="A227" s="118">
        <v>44927</v>
      </c>
      <c r="B227" t="s">
        <v>261</v>
      </c>
      <c r="C227" t="s">
        <v>260</v>
      </c>
      <c r="D227" t="s">
        <v>17585</v>
      </c>
      <c r="E227" t="s">
        <v>24269</v>
      </c>
      <c r="F227">
        <v>101037318</v>
      </c>
      <c r="G227" t="s">
        <v>19262</v>
      </c>
      <c r="H227" t="s">
        <v>139</v>
      </c>
      <c r="I227">
        <v>55</v>
      </c>
      <c r="J227" t="s">
        <v>145</v>
      </c>
      <c r="K227" t="s">
        <v>137</v>
      </c>
      <c r="L227">
        <f>I227*$Q$2/100/1000</f>
        <v>2.0350000000000001E-4</v>
      </c>
    </row>
    <row r="228" spans="1:12">
      <c r="A228" s="118">
        <v>44986</v>
      </c>
      <c r="B228" t="s">
        <v>22683</v>
      </c>
      <c r="C228" t="s">
        <v>22682</v>
      </c>
      <c r="D228" t="s">
        <v>23495</v>
      </c>
      <c r="E228" t="s">
        <v>24268</v>
      </c>
      <c r="F228">
        <v>101039239</v>
      </c>
      <c r="G228" t="s">
        <v>23397</v>
      </c>
      <c r="H228" t="s">
        <v>22677</v>
      </c>
      <c r="I228">
        <v>101.2</v>
      </c>
      <c r="J228" t="s">
        <v>138</v>
      </c>
      <c r="K228" t="s">
        <v>137</v>
      </c>
      <c r="L228">
        <f>I228*$Q$2/1000</f>
        <v>3.7444000000000005E-2</v>
      </c>
    </row>
    <row r="229" spans="1:12">
      <c r="A229" s="118">
        <v>44986</v>
      </c>
      <c r="B229" t="s">
        <v>22683</v>
      </c>
      <c r="C229" t="s">
        <v>22682</v>
      </c>
      <c r="D229" t="s">
        <v>23714</v>
      </c>
      <c r="E229" t="s">
        <v>24267</v>
      </c>
      <c r="F229">
        <v>101039239</v>
      </c>
      <c r="G229" t="s">
        <v>23397</v>
      </c>
      <c r="H229" t="s">
        <v>22677</v>
      </c>
      <c r="I229">
        <v>101.2</v>
      </c>
      <c r="J229" t="s">
        <v>138</v>
      </c>
      <c r="K229" t="s">
        <v>137</v>
      </c>
      <c r="L229">
        <f>I229*$Q$2/1000</f>
        <v>3.7444000000000005E-2</v>
      </c>
    </row>
    <row r="230" spans="1:12">
      <c r="A230" s="118">
        <v>44986</v>
      </c>
      <c r="B230" t="s">
        <v>22683</v>
      </c>
      <c r="C230" t="s">
        <v>22682</v>
      </c>
      <c r="D230" t="s">
        <v>23721</v>
      </c>
      <c r="E230" t="s">
        <v>24266</v>
      </c>
      <c r="F230">
        <v>101039239</v>
      </c>
      <c r="G230" t="s">
        <v>23397</v>
      </c>
      <c r="H230" t="s">
        <v>22677</v>
      </c>
      <c r="I230">
        <v>101.2</v>
      </c>
      <c r="J230" t="s">
        <v>138</v>
      </c>
      <c r="K230" t="s">
        <v>137</v>
      </c>
      <c r="L230">
        <f>I230*$Q$2/1000</f>
        <v>3.7444000000000005E-2</v>
      </c>
    </row>
    <row r="231" spans="1:12">
      <c r="A231" s="118">
        <v>44927</v>
      </c>
      <c r="B231" t="s">
        <v>460</v>
      </c>
      <c r="C231" t="s">
        <v>459</v>
      </c>
      <c r="D231" t="s">
        <v>24265</v>
      </c>
      <c r="E231" t="s">
        <v>24264</v>
      </c>
      <c r="F231">
        <v>50202565</v>
      </c>
      <c r="G231" t="s">
        <v>979</v>
      </c>
      <c r="H231" t="s">
        <v>455</v>
      </c>
      <c r="I231">
        <v>103.6</v>
      </c>
      <c r="J231" t="s">
        <v>145</v>
      </c>
      <c r="K231" t="s">
        <v>137</v>
      </c>
      <c r="L231">
        <f>I231*$Q$2/100/1000</f>
        <v>3.8331999999999998E-4</v>
      </c>
    </row>
    <row r="232" spans="1:12">
      <c r="A232" s="118">
        <v>44986</v>
      </c>
      <c r="B232" t="s">
        <v>22683</v>
      </c>
      <c r="C232" t="s">
        <v>22682</v>
      </c>
      <c r="D232" t="s">
        <v>23725</v>
      </c>
      <c r="E232" t="s">
        <v>24263</v>
      </c>
      <c r="F232">
        <v>101039239</v>
      </c>
      <c r="G232" t="s">
        <v>23397</v>
      </c>
      <c r="H232" t="s">
        <v>22677</v>
      </c>
      <c r="I232">
        <v>101.2</v>
      </c>
      <c r="J232" t="s">
        <v>138</v>
      </c>
      <c r="K232" t="s">
        <v>137</v>
      </c>
      <c r="L232">
        <f>I232*$Q$2/1000</f>
        <v>3.7444000000000005E-2</v>
      </c>
    </row>
    <row r="233" spans="1:12">
      <c r="A233" s="118">
        <v>44927</v>
      </c>
      <c r="B233" t="s">
        <v>205</v>
      </c>
      <c r="C233" t="s">
        <v>204</v>
      </c>
      <c r="D233" t="s">
        <v>4183</v>
      </c>
      <c r="E233" t="s">
        <v>24262</v>
      </c>
      <c r="F233">
        <v>66205215</v>
      </c>
      <c r="G233" t="s">
        <v>201</v>
      </c>
      <c r="H233" t="s">
        <v>200</v>
      </c>
      <c r="I233">
        <v>6781</v>
      </c>
      <c r="J233" t="s">
        <v>199</v>
      </c>
      <c r="K233" t="s">
        <v>198</v>
      </c>
      <c r="L233">
        <f>I233*$Q$4/10/1000</f>
        <v>1.1924057587200001</v>
      </c>
    </row>
    <row r="234" spans="1:12">
      <c r="A234" s="118">
        <v>44986</v>
      </c>
      <c r="B234" t="s">
        <v>22683</v>
      </c>
      <c r="C234" t="s">
        <v>22682</v>
      </c>
      <c r="D234" t="s">
        <v>23723</v>
      </c>
      <c r="E234" t="s">
        <v>24261</v>
      </c>
      <c r="F234">
        <v>101039239</v>
      </c>
      <c r="G234" t="s">
        <v>23397</v>
      </c>
      <c r="H234" t="s">
        <v>22677</v>
      </c>
      <c r="I234">
        <v>101.2</v>
      </c>
      <c r="J234" t="s">
        <v>138</v>
      </c>
      <c r="K234" t="s">
        <v>137</v>
      </c>
      <c r="L234">
        <f>I234*$Q$2/1000</f>
        <v>3.7444000000000005E-2</v>
      </c>
    </row>
    <row r="235" spans="1:12">
      <c r="A235" s="118">
        <v>44986</v>
      </c>
      <c r="B235" t="s">
        <v>22683</v>
      </c>
      <c r="C235" t="s">
        <v>22682</v>
      </c>
      <c r="D235" t="s">
        <v>23727</v>
      </c>
      <c r="E235" t="s">
        <v>24260</v>
      </c>
      <c r="F235">
        <v>101039239</v>
      </c>
      <c r="G235" t="s">
        <v>23397</v>
      </c>
      <c r="H235" t="s">
        <v>22677</v>
      </c>
      <c r="I235">
        <v>101.2</v>
      </c>
      <c r="J235" t="s">
        <v>138</v>
      </c>
      <c r="K235" t="s">
        <v>137</v>
      </c>
      <c r="L235">
        <f>I235*$Q$2/1000</f>
        <v>3.7444000000000005E-2</v>
      </c>
    </row>
    <row r="236" spans="1:12">
      <c r="A236" s="118">
        <v>44986</v>
      </c>
      <c r="B236" t="s">
        <v>22683</v>
      </c>
      <c r="C236" t="s">
        <v>22682</v>
      </c>
      <c r="D236" t="s">
        <v>23729</v>
      </c>
      <c r="E236" t="s">
        <v>24259</v>
      </c>
      <c r="F236">
        <v>101039239</v>
      </c>
      <c r="G236" t="s">
        <v>23397</v>
      </c>
      <c r="H236" t="s">
        <v>22677</v>
      </c>
      <c r="I236">
        <v>101.2</v>
      </c>
      <c r="J236" t="s">
        <v>138</v>
      </c>
      <c r="K236" t="s">
        <v>137</v>
      </c>
      <c r="L236">
        <f>I236*$Q$2/1000</f>
        <v>3.7444000000000005E-2</v>
      </c>
    </row>
    <row r="237" spans="1:12">
      <c r="A237" s="118">
        <v>44986</v>
      </c>
      <c r="B237" t="s">
        <v>22683</v>
      </c>
      <c r="C237" t="s">
        <v>22682</v>
      </c>
      <c r="D237" t="s">
        <v>23731</v>
      </c>
      <c r="E237" t="s">
        <v>24258</v>
      </c>
      <c r="F237">
        <v>101040782</v>
      </c>
      <c r="G237" t="s">
        <v>23579</v>
      </c>
      <c r="H237" t="s">
        <v>22677</v>
      </c>
      <c r="I237">
        <v>101.2</v>
      </c>
      <c r="J237" t="s">
        <v>138</v>
      </c>
      <c r="K237" t="s">
        <v>137</v>
      </c>
      <c r="L237">
        <f>I237*$Q$2/1000</f>
        <v>3.7444000000000005E-2</v>
      </c>
    </row>
    <row r="238" spans="1:12">
      <c r="A238" s="118">
        <v>44986</v>
      </c>
      <c r="B238" t="s">
        <v>22683</v>
      </c>
      <c r="C238" t="s">
        <v>22682</v>
      </c>
      <c r="D238" t="s">
        <v>23733</v>
      </c>
      <c r="E238" t="s">
        <v>24257</v>
      </c>
      <c r="F238">
        <v>101039239</v>
      </c>
      <c r="G238" t="s">
        <v>23397</v>
      </c>
      <c r="H238" t="s">
        <v>22677</v>
      </c>
      <c r="I238">
        <v>101.2</v>
      </c>
      <c r="J238" t="s">
        <v>138</v>
      </c>
      <c r="K238" t="s">
        <v>137</v>
      </c>
      <c r="L238">
        <f>I238*$Q$2/1000</f>
        <v>3.7444000000000005E-2</v>
      </c>
    </row>
    <row r="239" spans="1:12">
      <c r="A239" s="118">
        <v>45108</v>
      </c>
      <c r="B239" t="s">
        <v>443</v>
      </c>
      <c r="C239" t="s">
        <v>442</v>
      </c>
      <c r="D239" t="s">
        <v>24256</v>
      </c>
      <c r="E239" t="s">
        <v>24255</v>
      </c>
      <c r="F239">
        <v>7645014</v>
      </c>
      <c r="G239" t="s">
        <v>24007</v>
      </c>
      <c r="H239" s="122" t="s">
        <v>437</v>
      </c>
      <c r="I239">
        <v>4725</v>
      </c>
      <c r="J239" t="s">
        <v>199</v>
      </c>
      <c r="K239" t="s">
        <v>198</v>
      </c>
      <c r="L239">
        <f>I239*$Q$4/25/1000</f>
        <v>0.33234727680000004</v>
      </c>
    </row>
    <row r="240" spans="1:12">
      <c r="A240" s="118">
        <v>44986</v>
      </c>
      <c r="B240" t="s">
        <v>22683</v>
      </c>
      <c r="C240" t="s">
        <v>22682</v>
      </c>
      <c r="D240" t="s">
        <v>24011</v>
      </c>
      <c r="E240" t="s">
        <v>24254</v>
      </c>
      <c r="F240">
        <v>101040782</v>
      </c>
      <c r="G240" t="s">
        <v>23579</v>
      </c>
      <c r="H240" t="s">
        <v>22677</v>
      </c>
      <c r="I240">
        <v>101.2</v>
      </c>
      <c r="J240" t="s">
        <v>138</v>
      </c>
      <c r="K240" t="s">
        <v>137</v>
      </c>
      <c r="L240">
        <f>I240*$Q$2/1000</f>
        <v>3.7444000000000005E-2</v>
      </c>
    </row>
    <row r="241" spans="1:12">
      <c r="A241" s="118">
        <v>44986</v>
      </c>
      <c r="B241" t="s">
        <v>22683</v>
      </c>
      <c r="C241" t="s">
        <v>22682</v>
      </c>
      <c r="D241" t="s">
        <v>24033</v>
      </c>
      <c r="E241" t="s">
        <v>24253</v>
      </c>
      <c r="F241">
        <v>101039239</v>
      </c>
      <c r="G241" t="s">
        <v>23397</v>
      </c>
      <c r="H241" t="s">
        <v>22677</v>
      </c>
      <c r="I241">
        <v>101.2</v>
      </c>
      <c r="J241" t="s">
        <v>138</v>
      </c>
      <c r="K241" t="s">
        <v>137</v>
      </c>
      <c r="L241">
        <f>I241*$Q$2/1000</f>
        <v>3.7444000000000005E-2</v>
      </c>
    </row>
    <row r="242" spans="1:12">
      <c r="A242" s="118">
        <v>44986</v>
      </c>
      <c r="B242" t="s">
        <v>22683</v>
      </c>
      <c r="C242" t="s">
        <v>22682</v>
      </c>
      <c r="D242" t="s">
        <v>24029</v>
      </c>
      <c r="E242" t="s">
        <v>24252</v>
      </c>
      <c r="F242">
        <v>101040782</v>
      </c>
      <c r="G242" t="s">
        <v>23579</v>
      </c>
      <c r="H242" t="s">
        <v>22677</v>
      </c>
      <c r="I242">
        <v>101.2</v>
      </c>
      <c r="J242" t="s">
        <v>138</v>
      </c>
      <c r="K242" t="s">
        <v>137</v>
      </c>
      <c r="L242">
        <f>I242*$Q$2/1000</f>
        <v>3.7444000000000005E-2</v>
      </c>
    </row>
    <row r="243" spans="1:12">
      <c r="A243" s="118">
        <v>44986</v>
      </c>
      <c r="B243" t="s">
        <v>22683</v>
      </c>
      <c r="C243" t="s">
        <v>22682</v>
      </c>
      <c r="D243" t="s">
        <v>23675</v>
      </c>
      <c r="E243" t="s">
        <v>24251</v>
      </c>
      <c r="F243">
        <v>101023406</v>
      </c>
      <c r="G243" t="s">
        <v>22899</v>
      </c>
      <c r="H243" t="s">
        <v>22677</v>
      </c>
      <c r="I243">
        <v>101.2</v>
      </c>
      <c r="J243" t="s">
        <v>138</v>
      </c>
      <c r="K243" t="s">
        <v>137</v>
      </c>
      <c r="L243">
        <f>I243*$Q$2/1000</f>
        <v>3.7444000000000005E-2</v>
      </c>
    </row>
    <row r="244" spans="1:12">
      <c r="A244" s="118">
        <v>44986</v>
      </c>
      <c r="B244" t="s">
        <v>22683</v>
      </c>
      <c r="C244" t="s">
        <v>22682</v>
      </c>
      <c r="D244" t="s">
        <v>23796</v>
      </c>
      <c r="E244" t="s">
        <v>24250</v>
      </c>
      <c r="F244">
        <v>101040476</v>
      </c>
      <c r="G244" t="s">
        <v>22927</v>
      </c>
      <c r="H244" t="s">
        <v>22677</v>
      </c>
      <c r="I244">
        <v>101.2</v>
      </c>
      <c r="J244" t="s">
        <v>138</v>
      </c>
      <c r="K244" t="s">
        <v>137</v>
      </c>
      <c r="L244">
        <f>I244*$Q$2/1000</f>
        <v>3.7444000000000005E-2</v>
      </c>
    </row>
    <row r="245" spans="1:12">
      <c r="A245" s="118">
        <v>44986</v>
      </c>
      <c r="B245" t="s">
        <v>22683</v>
      </c>
      <c r="C245" t="s">
        <v>22682</v>
      </c>
      <c r="D245" t="s">
        <v>24186</v>
      </c>
      <c r="E245" t="s">
        <v>24249</v>
      </c>
      <c r="F245">
        <v>101043308</v>
      </c>
      <c r="G245" t="s">
        <v>22986</v>
      </c>
      <c r="H245" t="s">
        <v>22677</v>
      </c>
      <c r="I245">
        <v>101.2</v>
      </c>
      <c r="J245" t="s">
        <v>138</v>
      </c>
      <c r="K245" t="s">
        <v>137</v>
      </c>
      <c r="L245">
        <f>I245*$Q$2/1000</f>
        <v>3.7444000000000005E-2</v>
      </c>
    </row>
    <row r="246" spans="1:12">
      <c r="A246" s="118">
        <v>44986</v>
      </c>
      <c r="B246" t="s">
        <v>22683</v>
      </c>
      <c r="C246" t="s">
        <v>22682</v>
      </c>
      <c r="D246" t="s">
        <v>24248</v>
      </c>
      <c r="E246" t="s">
        <v>24247</v>
      </c>
      <c r="F246">
        <v>23212493</v>
      </c>
      <c r="G246" t="s">
        <v>24246</v>
      </c>
      <c r="H246" t="s">
        <v>22677</v>
      </c>
      <c r="I246">
        <v>101.2</v>
      </c>
      <c r="J246" t="s">
        <v>138</v>
      </c>
      <c r="K246" t="s">
        <v>137</v>
      </c>
      <c r="L246">
        <f>I246*$Q$2/1000</f>
        <v>3.7444000000000005E-2</v>
      </c>
    </row>
    <row r="247" spans="1:12">
      <c r="A247" s="118">
        <v>44986</v>
      </c>
      <c r="B247" t="s">
        <v>22683</v>
      </c>
      <c r="C247" t="s">
        <v>22682</v>
      </c>
      <c r="D247" t="s">
        <v>23926</v>
      </c>
      <c r="E247" t="s">
        <v>24245</v>
      </c>
      <c r="F247" t="s">
        <v>23469</v>
      </c>
      <c r="G247" t="s">
        <v>23468</v>
      </c>
      <c r="H247" t="s">
        <v>22677</v>
      </c>
      <c r="I247">
        <v>101.2</v>
      </c>
      <c r="J247" t="s">
        <v>138</v>
      </c>
      <c r="K247" t="s">
        <v>137</v>
      </c>
      <c r="L247">
        <f>I247*$Q$2/1000</f>
        <v>3.7444000000000005E-2</v>
      </c>
    </row>
    <row r="248" spans="1:12">
      <c r="A248" s="118">
        <v>44927</v>
      </c>
      <c r="B248" t="s">
        <v>868</v>
      </c>
      <c r="C248" t="s">
        <v>867</v>
      </c>
      <c r="D248" t="s">
        <v>18516</v>
      </c>
      <c r="E248" t="s">
        <v>24244</v>
      </c>
      <c r="F248">
        <v>42203630</v>
      </c>
      <c r="G248" t="s">
        <v>864</v>
      </c>
      <c r="H248" t="s">
        <v>863</v>
      </c>
      <c r="I248">
        <f>1958*2</f>
        <v>3916</v>
      </c>
      <c r="J248" t="s">
        <v>145</v>
      </c>
      <c r="K248" t="s">
        <v>137</v>
      </c>
      <c r="L248">
        <f>I248*$Q$5/100/1000</f>
        <v>3.9815929999999999E-2</v>
      </c>
    </row>
    <row r="249" spans="1:12">
      <c r="A249" s="118">
        <v>44986</v>
      </c>
      <c r="B249" t="s">
        <v>22683</v>
      </c>
      <c r="C249" t="s">
        <v>22682</v>
      </c>
      <c r="D249" t="s">
        <v>24184</v>
      </c>
      <c r="E249" t="s">
        <v>24243</v>
      </c>
      <c r="F249">
        <v>101047311</v>
      </c>
      <c r="G249" t="s">
        <v>24182</v>
      </c>
      <c r="H249" t="s">
        <v>22677</v>
      </c>
      <c r="I249">
        <v>101.2</v>
      </c>
      <c r="J249" t="s">
        <v>138</v>
      </c>
      <c r="K249" t="s">
        <v>137</v>
      </c>
      <c r="L249">
        <f>I249*$Q$2/1000</f>
        <v>3.7444000000000005E-2</v>
      </c>
    </row>
    <row r="250" spans="1:12">
      <c r="A250" s="118">
        <v>44927</v>
      </c>
      <c r="B250" t="s">
        <v>460</v>
      </c>
      <c r="C250" t="s">
        <v>459</v>
      </c>
      <c r="D250" t="s">
        <v>17380</v>
      </c>
      <c r="E250" t="s">
        <v>24242</v>
      </c>
      <c r="F250">
        <v>101027222</v>
      </c>
      <c r="G250" t="s">
        <v>17378</v>
      </c>
      <c r="H250" t="s">
        <v>455</v>
      </c>
      <c r="I250">
        <v>103.6</v>
      </c>
      <c r="J250" t="s">
        <v>145</v>
      </c>
      <c r="K250" t="s">
        <v>137</v>
      </c>
      <c r="L250">
        <f>I250*$Q$2/100/1000</f>
        <v>3.8331999999999998E-4</v>
      </c>
    </row>
    <row r="251" spans="1:12">
      <c r="A251" s="118">
        <v>44927</v>
      </c>
      <c r="B251" t="s">
        <v>460</v>
      </c>
      <c r="C251" t="s">
        <v>459</v>
      </c>
      <c r="D251" t="s">
        <v>19636</v>
      </c>
      <c r="E251" t="s">
        <v>24241</v>
      </c>
      <c r="F251">
        <v>50205990</v>
      </c>
      <c r="G251" t="s">
        <v>960</v>
      </c>
      <c r="H251" t="s">
        <v>455</v>
      </c>
      <c r="I251">
        <v>103.6</v>
      </c>
      <c r="J251" t="s">
        <v>145</v>
      </c>
      <c r="K251" t="s">
        <v>137</v>
      </c>
      <c r="L251">
        <f>I251*$Q$2/100/1000</f>
        <v>3.8331999999999998E-4</v>
      </c>
    </row>
    <row r="252" spans="1:12">
      <c r="A252" s="118">
        <v>44986</v>
      </c>
      <c r="B252" t="s">
        <v>22683</v>
      </c>
      <c r="C252" t="s">
        <v>22682</v>
      </c>
      <c r="D252" t="s">
        <v>24186</v>
      </c>
      <c r="E252" t="s">
        <v>24240</v>
      </c>
      <c r="F252">
        <v>101048081</v>
      </c>
      <c r="G252" t="s">
        <v>23131</v>
      </c>
      <c r="H252" t="s">
        <v>22677</v>
      </c>
      <c r="I252">
        <v>101.2</v>
      </c>
      <c r="J252" t="s">
        <v>138</v>
      </c>
      <c r="K252" t="s">
        <v>137</v>
      </c>
      <c r="L252">
        <f>I252*$Q$2/1000</f>
        <v>3.7444000000000005E-2</v>
      </c>
    </row>
    <row r="253" spans="1:12">
      <c r="A253" s="118">
        <v>44986</v>
      </c>
      <c r="B253" t="s">
        <v>22683</v>
      </c>
      <c r="C253" t="s">
        <v>22682</v>
      </c>
      <c r="D253" t="s">
        <v>24011</v>
      </c>
      <c r="E253" t="s">
        <v>24239</v>
      </c>
      <c r="F253">
        <v>101033065</v>
      </c>
      <c r="G253" t="s">
        <v>22704</v>
      </c>
      <c r="H253" t="s">
        <v>22677</v>
      </c>
      <c r="I253">
        <v>101.2</v>
      </c>
      <c r="J253" t="s">
        <v>138</v>
      </c>
      <c r="K253" t="s">
        <v>137</v>
      </c>
      <c r="L253">
        <f>I253*$Q$2/1000</f>
        <v>3.7444000000000005E-2</v>
      </c>
    </row>
    <row r="254" spans="1:12">
      <c r="A254" s="118">
        <v>44986</v>
      </c>
      <c r="B254" t="s">
        <v>22683</v>
      </c>
      <c r="C254" t="s">
        <v>22682</v>
      </c>
      <c r="D254" t="s">
        <v>24029</v>
      </c>
      <c r="E254" t="s">
        <v>24238</v>
      </c>
      <c r="F254">
        <v>101033065</v>
      </c>
      <c r="G254" t="s">
        <v>22704</v>
      </c>
      <c r="H254" t="s">
        <v>22677</v>
      </c>
      <c r="I254">
        <v>101.2</v>
      </c>
      <c r="J254" t="s">
        <v>138</v>
      </c>
      <c r="K254" t="s">
        <v>137</v>
      </c>
      <c r="L254">
        <f>I254*$Q$2/1000</f>
        <v>3.7444000000000005E-2</v>
      </c>
    </row>
    <row r="255" spans="1:12">
      <c r="A255" s="118">
        <v>44986</v>
      </c>
      <c r="B255" t="s">
        <v>22683</v>
      </c>
      <c r="C255" t="s">
        <v>22682</v>
      </c>
      <c r="D255" t="s">
        <v>24033</v>
      </c>
      <c r="E255" t="s">
        <v>24237</v>
      </c>
      <c r="F255">
        <v>101033065</v>
      </c>
      <c r="G255" t="s">
        <v>22704</v>
      </c>
      <c r="H255" t="s">
        <v>22677</v>
      </c>
      <c r="I255">
        <v>101.2</v>
      </c>
      <c r="J255" t="s">
        <v>138</v>
      </c>
      <c r="K255" t="s">
        <v>137</v>
      </c>
      <c r="L255">
        <f>I255*$Q$2/1000</f>
        <v>3.7444000000000005E-2</v>
      </c>
    </row>
    <row r="256" spans="1:12">
      <c r="A256" s="118">
        <v>44986</v>
      </c>
      <c r="B256" t="s">
        <v>22683</v>
      </c>
      <c r="C256" t="s">
        <v>22682</v>
      </c>
      <c r="D256" t="s">
        <v>23731</v>
      </c>
      <c r="E256" t="s">
        <v>24236</v>
      </c>
      <c r="F256">
        <v>101030273</v>
      </c>
      <c r="G256" t="s">
        <v>22743</v>
      </c>
      <c r="H256" t="s">
        <v>22677</v>
      </c>
      <c r="I256">
        <v>101.2</v>
      </c>
      <c r="J256" t="s">
        <v>138</v>
      </c>
      <c r="K256" t="s">
        <v>137</v>
      </c>
      <c r="L256">
        <f>I256*$Q$2/1000</f>
        <v>3.7444000000000005E-2</v>
      </c>
    </row>
    <row r="257" spans="1:12">
      <c r="A257" s="118">
        <v>44986</v>
      </c>
      <c r="B257" t="s">
        <v>22683</v>
      </c>
      <c r="C257" t="s">
        <v>22682</v>
      </c>
      <c r="D257" t="s">
        <v>24234</v>
      </c>
      <c r="E257" t="s">
        <v>24235</v>
      </c>
      <c r="F257" t="s">
        <v>22878</v>
      </c>
      <c r="G257" t="s">
        <v>22877</v>
      </c>
      <c r="H257" t="s">
        <v>22677</v>
      </c>
      <c r="I257">
        <v>101.2</v>
      </c>
      <c r="J257" t="s">
        <v>138</v>
      </c>
      <c r="K257" t="s">
        <v>137</v>
      </c>
      <c r="L257">
        <f>I257*$Q$2/1000</f>
        <v>3.7444000000000005E-2</v>
      </c>
    </row>
    <row r="258" spans="1:12">
      <c r="A258" s="118">
        <v>44986</v>
      </c>
      <c r="B258" t="s">
        <v>22683</v>
      </c>
      <c r="C258" t="s">
        <v>22682</v>
      </c>
      <c r="D258" t="s">
        <v>24234</v>
      </c>
      <c r="E258" t="s">
        <v>24233</v>
      </c>
      <c r="F258" t="s">
        <v>22679</v>
      </c>
      <c r="G258" t="s">
        <v>22678</v>
      </c>
      <c r="H258" t="s">
        <v>22677</v>
      </c>
      <c r="I258">
        <v>101.2</v>
      </c>
      <c r="J258" t="s">
        <v>138</v>
      </c>
      <c r="K258" t="s">
        <v>137</v>
      </c>
      <c r="L258">
        <f>I258*$Q$2/1000</f>
        <v>3.7444000000000005E-2</v>
      </c>
    </row>
    <row r="259" spans="1:12">
      <c r="A259" s="118">
        <v>44986</v>
      </c>
      <c r="B259" t="s">
        <v>22683</v>
      </c>
      <c r="C259" t="s">
        <v>22682</v>
      </c>
      <c r="D259" t="s">
        <v>24029</v>
      </c>
      <c r="E259" t="s">
        <v>24232</v>
      </c>
      <c r="F259">
        <v>101023381</v>
      </c>
      <c r="G259" t="s">
        <v>22830</v>
      </c>
      <c r="H259" t="s">
        <v>22677</v>
      </c>
      <c r="I259">
        <v>101.2</v>
      </c>
      <c r="J259" t="s">
        <v>138</v>
      </c>
      <c r="K259" t="s">
        <v>137</v>
      </c>
      <c r="L259">
        <f>I259*$Q$2/1000</f>
        <v>3.7444000000000005E-2</v>
      </c>
    </row>
    <row r="260" spans="1:12">
      <c r="A260" s="118">
        <v>44986</v>
      </c>
      <c r="B260" t="s">
        <v>22683</v>
      </c>
      <c r="C260" t="s">
        <v>22682</v>
      </c>
      <c r="D260" t="s">
        <v>23982</v>
      </c>
      <c r="E260" t="s">
        <v>24231</v>
      </c>
      <c r="F260" t="s">
        <v>22679</v>
      </c>
      <c r="G260" t="s">
        <v>22678</v>
      </c>
      <c r="H260" t="s">
        <v>22677</v>
      </c>
      <c r="I260">
        <v>101.2</v>
      </c>
      <c r="J260" t="s">
        <v>138</v>
      </c>
      <c r="K260" t="s">
        <v>137</v>
      </c>
      <c r="L260">
        <f>I260*$Q$2/1000</f>
        <v>3.7444000000000005E-2</v>
      </c>
    </row>
    <row r="261" spans="1:12">
      <c r="A261" s="118">
        <v>44986</v>
      </c>
      <c r="B261" t="s">
        <v>22683</v>
      </c>
      <c r="C261" t="s">
        <v>22682</v>
      </c>
      <c r="D261" t="s">
        <v>24077</v>
      </c>
      <c r="E261" t="s">
        <v>24230</v>
      </c>
      <c r="F261" t="s">
        <v>22679</v>
      </c>
      <c r="G261" t="s">
        <v>22678</v>
      </c>
      <c r="H261" t="s">
        <v>22677</v>
      </c>
      <c r="I261">
        <v>101.2</v>
      </c>
      <c r="J261" t="s">
        <v>138</v>
      </c>
      <c r="K261" t="s">
        <v>137</v>
      </c>
      <c r="L261">
        <f>I261*$Q$2/1000</f>
        <v>3.7444000000000005E-2</v>
      </c>
    </row>
    <row r="262" spans="1:12">
      <c r="A262" s="118">
        <v>44927</v>
      </c>
      <c r="B262" t="s">
        <v>574</v>
      </c>
      <c r="C262" t="s">
        <v>573</v>
      </c>
      <c r="D262" t="s">
        <v>18920</v>
      </c>
      <c r="E262" t="s">
        <v>24229</v>
      </c>
      <c r="F262">
        <v>101035717</v>
      </c>
      <c r="G262" t="s">
        <v>1406</v>
      </c>
      <c r="H262" t="s">
        <v>569</v>
      </c>
      <c r="I262">
        <v>298</v>
      </c>
      <c r="J262" t="s">
        <v>145</v>
      </c>
      <c r="K262" t="s">
        <v>137</v>
      </c>
      <c r="L262">
        <f>I262*$Q$2/100/1000</f>
        <v>1.1026E-3</v>
      </c>
    </row>
    <row r="263" spans="1:12">
      <c r="A263" s="118">
        <v>44927</v>
      </c>
      <c r="B263" t="s">
        <v>271</v>
      </c>
      <c r="C263" t="s">
        <v>270</v>
      </c>
      <c r="D263" t="s">
        <v>24228</v>
      </c>
      <c r="E263" t="s">
        <v>24227</v>
      </c>
      <c r="F263">
        <v>30202403</v>
      </c>
      <c r="G263" t="s">
        <v>21633</v>
      </c>
      <c r="H263" t="s">
        <v>266</v>
      </c>
      <c r="I263">
        <v>180</v>
      </c>
      <c r="J263" t="s">
        <v>145</v>
      </c>
      <c r="K263" t="s">
        <v>137</v>
      </c>
      <c r="L263">
        <f>I263*$Q$2/100/1000</f>
        <v>6.6599999999999993E-4</v>
      </c>
    </row>
    <row r="264" spans="1:12">
      <c r="A264" s="118">
        <v>44986</v>
      </c>
      <c r="B264" t="s">
        <v>22683</v>
      </c>
      <c r="C264" t="s">
        <v>22682</v>
      </c>
      <c r="D264" t="s">
        <v>24176</v>
      </c>
      <c r="E264" t="s">
        <v>24226</v>
      </c>
      <c r="F264">
        <v>101045513</v>
      </c>
      <c r="G264" t="s">
        <v>23281</v>
      </c>
      <c r="H264" t="s">
        <v>22677</v>
      </c>
      <c r="I264">
        <v>101.2</v>
      </c>
      <c r="J264" t="s">
        <v>138</v>
      </c>
      <c r="K264" t="s">
        <v>137</v>
      </c>
      <c r="L264">
        <f>I264*$Q$2/1000</f>
        <v>3.7444000000000005E-2</v>
      </c>
    </row>
    <row r="265" spans="1:12">
      <c r="A265" s="118">
        <v>44986</v>
      </c>
      <c r="B265" t="s">
        <v>22683</v>
      </c>
      <c r="C265" t="s">
        <v>22682</v>
      </c>
      <c r="D265" t="s">
        <v>23310</v>
      </c>
      <c r="E265" t="s">
        <v>24225</v>
      </c>
      <c r="F265">
        <v>101040781</v>
      </c>
      <c r="G265" t="s">
        <v>24206</v>
      </c>
      <c r="H265" t="s">
        <v>22677</v>
      </c>
      <c r="I265">
        <v>101.2</v>
      </c>
      <c r="J265" t="s">
        <v>138</v>
      </c>
      <c r="K265" t="s">
        <v>137</v>
      </c>
      <c r="L265">
        <f>I265*$Q$2/1000</f>
        <v>3.7444000000000005E-2</v>
      </c>
    </row>
    <row r="266" spans="1:12">
      <c r="A266" s="118">
        <v>44986</v>
      </c>
      <c r="B266" t="s">
        <v>22683</v>
      </c>
      <c r="C266" t="s">
        <v>22682</v>
      </c>
      <c r="D266" t="s">
        <v>23308</v>
      </c>
      <c r="E266" t="s">
        <v>24224</v>
      </c>
      <c r="F266">
        <v>101040781</v>
      </c>
      <c r="G266" t="s">
        <v>24206</v>
      </c>
      <c r="H266" t="s">
        <v>22677</v>
      </c>
      <c r="I266">
        <v>101.2</v>
      </c>
      <c r="J266" t="s">
        <v>138</v>
      </c>
      <c r="K266" t="s">
        <v>137</v>
      </c>
      <c r="L266">
        <f>I266*$Q$2/1000</f>
        <v>3.7444000000000005E-2</v>
      </c>
    </row>
    <row r="267" spans="1:12">
      <c r="A267" s="118">
        <v>44986</v>
      </c>
      <c r="B267" t="s">
        <v>22683</v>
      </c>
      <c r="C267" t="s">
        <v>22682</v>
      </c>
      <c r="D267" t="s">
        <v>24011</v>
      </c>
      <c r="E267" t="s">
        <v>24223</v>
      </c>
      <c r="F267">
        <v>101040781</v>
      </c>
      <c r="G267" t="s">
        <v>24206</v>
      </c>
      <c r="H267" t="s">
        <v>22677</v>
      </c>
      <c r="I267">
        <v>101.2</v>
      </c>
      <c r="J267" t="s">
        <v>138</v>
      </c>
      <c r="K267" t="s">
        <v>137</v>
      </c>
      <c r="L267">
        <f>I267*$Q$2/1000</f>
        <v>3.7444000000000005E-2</v>
      </c>
    </row>
    <row r="268" spans="1:12">
      <c r="A268" s="118">
        <v>44986</v>
      </c>
      <c r="B268" t="s">
        <v>22683</v>
      </c>
      <c r="C268" t="s">
        <v>22682</v>
      </c>
      <c r="D268" t="s">
        <v>24029</v>
      </c>
      <c r="E268" t="s">
        <v>24222</v>
      </c>
      <c r="F268">
        <v>101040781</v>
      </c>
      <c r="G268" t="s">
        <v>24206</v>
      </c>
      <c r="H268" t="s">
        <v>22677</v>
      </c>
      <c r="I268">
        <v>101.2</v>
      </c>
      <c r="J268" t="s">
        <v>138</v>
      </c>
      <c r="K268" t="s">
        <v>137</v>
      </c>
      <c r="L268">
        <f>I268*$Q$2/1000</f>
        <v>3.7444000000000005E-2</v>
      </c>
    </row>
    <row r="269" spans="1:12">
      <c r="A269" s="118">
        <v>44986</v>
      </c>
      <c r="B269" t="s">
        <v>22683</v>
      </c>
      <c r="C269" t="s">
        <v>22682</v>
      </c>
      <c r="D269" t="s">
        <v>24033</v>
      </c>
      <c r="E269" t="s">
        <v>24221</v>
      </c>
      <c r="F269">
        <v>101040781</v>
      </c>
      <c r="G269" t="s">
        <v>24206</v>
      </c>
      <c r="H269" t="s">
        <v>22677</v>
      </c>
      <c r="I269">
        <v>101.2</v>
      </c>
      <c r="J269" t="s">
        <v>138</v>
      </c>
      <c r="K269" t="s">
        <v>137</v>
      </c>
      <c r="L269">
        <f>I269*$Q$2/1000</f>
        <v>3.7444000000000005E-2</v>
      </c>
    </row>
    <row r="270" spans="1:12">
      <c r="A270" s="118">
        <v>44986</v>
      </c>
      <c r="B270" t="s">
        <v>22683</v>
      </c>
      <c r="C270" t="s">
        <v>22682</v>
      </c>
      <c r="D270" t="s">
        <v>23733</v>
      </c>
      <c r="E270" t="s">
        <v>24220</v>
      </c>
      <c r="F270">
        <v>101040781</v>
      </c>
      <c r="G270" t="s">
        <v>24206</v>
      </c>
      <c r="H270" t="s">
        <v>22677</v>
      </c>
      <c r="I270">
        <v>101.2</v>
      </c>
      <c r="J270" t="s">
        <v>138</v>
      </c>
      <c r="K270" t="s">
        <v>137</v>
      </c>
      <c r="L270">
        <f>I270*$Q$2/1000</f>
        <v>3.7444000000000005E-2</v>
      </c>
    </row>
    <row r="271" spans="1:12">
      <c r="A271" s="118">
        <v>44986</v>
      </c>
      <c r="B271" t="s">
        <v>22683</v>
      </c>
      <c r="C271" t="s">
        <v>22682</v>
      </c>
      <c r="D271" t="s">
        <v>23731</v>
      </c>
      <c r="E271" t="s">
        <v>24219</v>
      </c>
      <c r="F271">
        <v>101040781</v>
      </c>
      <c r="G271" t="s">
        <v>24206</v>
      </c>
      <c r="H271" t="s">
        <v>22677</v>
      </c>
      <c r="I271">
        <v>101.2</v>
      </c>
      <c r="J271" t="s">
        <v>138</v>
      </c>
      <c r="K271" t="s">
        <v>137</v>
      </c>
      <c r="L271">
        <f>I271*$Q$2/1000</f>
        <v>3.7444000000000005E-2</v>
      </c>
    </row>
    <row r="272" spans="1:12">
      <c r="A272" s="118">
        <v>44986</v>
      </c>
      <c r="B272" t="s">
        <v>22683</v>
      </c>
      <c r="C272" t="s">
        <v>22682</v>
      </c>
      <c r="D272" t="s">
        <v>23729</v>
      </c>
      <c r="E272" t="s">
        <v>24218</v>
      </c>
      <c r="F272">
        <v>101040781</v>
      </c>
      <c r="G272" t="s">
        <v>24206</v>
      </c>
      <c r="H272" t="s">
        <v>22677</v>
      </c>
      <c r="I272">
        <v>101.2</v>
      </c>
      <c r="J272" t="s">
        <v>138</v>
      </c>
      <c r="K272" t="s">
        <v>137</v>
      </c>
      <c r="L272">
        <f>I272*$Q$2/1000</f>
        <v>3.7444000000000005E-2</v>
      </c>
    </row>
    <row r="273" spans="1:12">
      <c r="A273" s="118">
        <v>44986</v>
      </c>
      <c r="B273" t="s">
        <v>22683</v>
      </c>
      <c r="C273" t="s">
        <v>22682</v>
      </c>
      <c r="D273" t="s">
        <v>23727</v>
      </c>
      <c r="E273" t="s">
        <v>24217</v>
      </c>
      <c r="F273">
        <v>101040781</v>
      </c>
      <c r="G273" t="s">
        <v>24206</v>
      </c>
      <c r="H273" t="s">
        <v>22677</v>
      </c>
      <c r="I273">
        <v>101.2</v>
      </c>
      <c r="J273" t="s">
        <v>138</v>
      </c>
      <c r="K273" t="s">
        <v>137</v>
      </c>
      <c r="L273">
        <f>I273*$Q$2/1000</f>
        <v>3.7444000000000005E-2</v>
      </c>
    </row>
    <row r="274" spans="1:12">
      <c r="A274" s="118">
        <v>44986</v>
      </c>
      <c r="B274" t="s">
        <v>22683</v>
      </c>
      <c r="C274" t="s">
        <v>22682</v>
      </c>
      <c r="D274" t="s">
        <v>23723</v>
      </c>
      <c r="E274" t="s">
        <v>24216</v>
      </c>
      <c r="F274">
        <v>101040781</v>
      </c>
      <c r="G274" t="s">
        <v>24206</v>
      </c>
      <c r="H274" t="s">
        <v>22677</v>
      </c>
      <c r="I274">
        <v>101.2</v>
      </c>
      <c r="J274" t="s">
        <v>138</v>
      </c>
      <c r="K274" t="s">
        <v>137</v>
      </c>
      <c r="L274">
        <f>I274*$Q$2/1000</f>
        <v>3.7444000000000005E-2</v>
      </c>
    </row>
    <row r="275" spans="1:12">
      <c r="A275" s="118">
        <v>44986</v>
      </c>
      <c r="B275" t="s">
        <v>22683</v>
      </c>
      <c r="C275" t="s">
        <v>22682</v>
      </c>
      <c r="D275" t="s">
        <v>23725</v>
      </c>
      <c r="E275" t="s">
        <v>24215</v>
      </c>
      <c r="F275">
        <v>101040781</v>
      </c>
      <c r="G275" t="s">
        <v>24206</v>
      </c>
      <c r="H275" t="s">
        <v>22677</v>
      </c>
      <c r="I275">
        <v>101.2</v>
      </c>
      <c r="J275" t="s">
        <v>138</v>
      </c>
      <c r="K275" t="s">
        <v>137</v>
      </c>
      <c r="L275">
        <f>I275*$Q$2/1000</f>
        <v>3.7444000000000005E-2</v>
      </c>
    </row>
    <row r="276" spans="1:12">
      <c r="A276" s="118">
        <v>44986</v>
      </c>
      <c r="B276" t="s">
        <v>22683</v>
      </c>
      <c r="C276" t="s">
        <v>22682</v>
      </c>
      <c r="D276" t="s">
        <v>23721</v>
      </c>
      <c r="E276" t="s">
        <v>24214</v>
      </c>
      <c r="F276">
        <v>101040781</v>
      </c>
      <c r="G276" t="s">
        <v>24206</v>
      </c>
      <c r="H276" t="s">
        <v>22677</v>
      </c>
      <c r="I276">
        <v>101.2</v>
      </c>
      <c r="J276" t="s">
        <v>138</v>
      </c>
      <c r="K276" t="s">
        <v>137</v>
      </c>
      <c r="L276">
        <f>I276*$Q$2/1000</f>
        <v>3.7444000000000005E-2</v>
      </c>
    </row>
    <row r="277" spans="1:12">
      <c r="A277" s="118">
        <v>44986</v>
      </c>
      <c r="B277" t="s">
        <v>22683</v>
      </c>
      <c r="C277" t="s">
        <v>22682</v>
      </c>
      <c r="D277" t="s">
        <v>23714</v>
      </c>
      <c r="E277" t="s">
        <v>24213</v>
      </c>
      <c r="F277">
        <v>101040781</v>
      </c>
      <c r="G277" t="s">
        <v>24206</v>
      </c>
      <c r="H277" t="s">
        <v>22677</v>
      </c>
      <c r="I277">
        <v>101.2</v>
      </c>
      <c r="J277" t="s">
        <v>138</v>
      </c>
      <c r="K277" t="s">
        <v>137</v>
      </c>
      <c r="L277">
        <f>I277*$Q$2/1000</f>
        <v>3.7444000000000005E-2</v>
      </c>
    </row>
    <row r="278" spans="1:12">
      <c r="A278" s="118">
        <v>44986</v>
      </c>
      <c r="B278" t="s">
        <v>22683</v>
      </c>
      <c r="C278" t="s">
        <v>22682</v>
      </c>
      <c r="D278" t="s">
        <v>23495</v>
      </c>
      <c r="E278" t="s">
        <v>24212</v>
      </c>
      <c r="F278">
        <v>101040781</v>
      </c>
      <c r="G278" t="s">
        <v>24206</v>
      </c>
      <c r="H278" t="s">
        <v>22677</v>
      </c>
      <c r="I278">
        <v>101.2</v>
      </c>
      <c r="J278" t="s">
        <v>138</v>
      </c>
      <c r="K278" t="s">
        <v>137</v>
      </c>
      <c r="L278">
        <f>I278*$Q$2/1000</f>
        <v>3.7444000000000005E-2</v>
      </c>
    </row>
    <row r="279" spans="1:12">
      <c r="A279" s="118">
        <v>44986</v>
      </c>
      <c r="B279" t="s">
        <v>22683</v>
      </c>
      <c r="C279" t="s">
        <v>22682</v>
      </c>
      <c r="D279" t="s">
        <v>23493</v>
      </c>
      <c r="E279" t="s">
        <v>24211</v>
      </c>
      <c r="F279">
        <v>101040781</v>
      </c>
      <c r="G279" t="s">
        <v>24206</v>
      </c>
      <c r="H279" t="s">
        <v>22677</v>
      </c>
      <c r="I279">
        <v>101.2</v>
      </c>
      <c r="J279" t="s">
        <v>138</v>
      </c>
      <c r="K279" t="s">
        <v>137</v>
      </c>
      <c r="L279">
        <f>I279*$Q$2/1000</f>
        <v>3.7444000000000005E-2</v>
      </c>
    </row>
    <row r="280" spans="1:12">
      <c r="A280" s="118">
        <v>44986</v>
      </c>
      <c r="B280" t="s">
        <v>22683</v>
      </c>
      <c r="C280" t="s">
        <v>22682</v>
      </c>
      <c r="D280" t="s">
        <v>23491</v>
      </c>
      <c r="E280" t="s">
        <v>24210</v>
      </c>
      <c r="F280">
        <v>101040781</v>
      </c>
      <c r="G280" t="s">
        <v>24206</v>
      </c>
      <c r="H280" t="s">
        <v>22677</v>
      </c>
      <c r="I280">
        <v>101.2</v>
      </c>
      <c r="J280" t="s">
        <v>138</v>
      </c>
      <c r="K280" t="s">
        <v>137</v>
      </c>
      <c r="L280">
        <f>I280*$Q$2/1000</f>
        <v>3.7444000000000005E-2</v>
      </c>
    </row>
    <row r="281" spans="1:12">
      <c r="A281" s="118">
        <v>44986</v>
      </c>
      <c r="B281" t="s">
        <v>22683</v>
      </c>
      <c r="C281" t="s">
        <v>22682</v>
      </c>
      <c r="D281" t="s">
        <v>23488</v>
      </c>
      <c r="E281" t="s">
        <v>24209</v>
      </c>
      <c r="F281">
        <v>101040781</v>
      </c>
      <c r="G281" t="s">
        <v>24206</v>
      </c>
      <c r="H281" t="s">
        <v>22677</v>
      </c>
      <c r="I281">
        <v>101.2</v>
      </c>
      <c r="J281" t="s">
        <v>138</v>
      </c>
      <c r="K281" t="s">
        <v>137</v>
      </c>
      <c r="L281">
        <f>I281*$Q$2/1000</f>
        <v>3.7444000000000005E-2</v>
      </c>
    </row>
    <row r="282" spans="1:12">
      <c r="A282" s="118">
        <v>44986</v>
      </c>
      <c r="B282" t="s">
        <v>22683</v>
      </c>
      <c r="C282" t="s">
        <v>22682</v>
      </c>
      <c r="D282" t="s">
        <v>23305</v>
      </c>
      <c r="E282" t="s">
        <v>24208</v>
      </c>
      <c r="F282">
        <v>101040781</v>
      </c>
      <c r="G282" t="s">
        <v>24206</v>
      </c>
      <c r="H282" t="s">
        <v>22677</v>
      </c>
      <c r="I282">
        <v>101.2</v>
      </c>
      <c r="J282" t="s">
        <v>138</v>
      </c>
      <c r="K282" t="s">
        <v>137</v>
      </c>
      <c r="L282">
        <f>I282*$Q$2/1000</f>
        <v>3.7444000000000005E-2</v>
      </c>
    </row>
    <row r="283" spans="1:12">
      <c r="A283" s="118">
        <v>44986</v>
      </c>
      <c r="B283" t="s">
        <v>22683</v>
      </c>
      <c r="C283" t="s">
        <v>22682</v>
      </c>
      <c r="D283" t="s">
        <v>23280</v>
      </c>
      <c r="E283" t="s">
        <v>24207</v>
      </c>
      <c r="F283">
        <v>101040781</v>
      </c>
      <c r="G283" t="s">
        <v>24206</v>
      </c>
      <c r="H283" t="s">
        <v>22677</v>
      </c>
      <c r="I283">
        <v>101.2</v>
      </c>
      <c r="J283" t="s">
        <v>138</v>
      </c>
      <c r="K283" t="s">
        <v>137</v>
      </c>
      <c r="L283">
        <f>I283*$Q$2/1000</f>
        <v>3.7444000000000005E-2</v>
      </c>
    </row>
    <row r="284" spans="1:12">
      <c r="A284" s="118">
        <v>44986</v>
      </c>
      <c r="B284" t="s">
        <v>22683</v>
      </c>
      <c r="C284" t="s">
        <v>22682</v>
      </c>
      <c r="D284" t="s">
        <v>23531</v>
      </c>
      <c r="E284" t="s">
        <v>24205</v>
      </c>
      <c r="F284" t="s">
        <v>23050</v>
      </c>
      <c r="G284" t="s">
        <v>23049</v>
      </c>
      <c r="H284" t="s">
        <v>22677</v>
      </c>
      <c r="I284">
        <v>101.2</v>
      </c>
      <c r="J284" t="s">
        <v>138</v>
      </c>
      <c r="K284" t="s">
        <v>137</v>
      </c>
      <c r="L284">
        <f>I284*$Q$2/1000</f>
        <v>3.7444000000000005E-2</v>
      </c>
    </row>
    <row r="285" spans="1:12">
      <c r="A285" s="118">
        <v>44986</v>
      </c>
      <c r="B285" t="s">
        <v>22683</v>
      </c>
      <c r="C285" t="s">
        <v>22682</v>
      </c>
      <c r="D285" t="s">
        <v>23890</v>
      </c>
      <c r="E285" t="s">
        <v>24204</v>
      </c>
      <c r="F285" t="s">
        <v>23050</v>
      </c>
      <c r="G285" t="s">
        <v>23049</v>
      </c>
      <c r="H285" t="s">
        <v>22677</v>
      </c>
      <c r="I285">
        <v>101.2</v>
      </c>
      <c r="J285" t="s">
        <v>138</v>
      </c>
      <c r="K285" t="s">
        <v>137</v>
      </c>
      <c r="L285">
        <f>I285*$Q$2/1000</f>
        <v>3.7444000000000005E-2</v>
      </c>
    </row>
    <row r="286" spans="1:12">
      <c r="A286" s="118">
        <v>44986</v>
      </c>
      <c r="B286" t="s">
        <v>22683</v>
      </c>
      <c r="C286" t="s">
        <v>22682</v>
      </c>
      <c r="D286" t="s">
        <v>23322</v>
      </c>
      <c r="E286" t="s">
        <v>24203</v>
      </c>
      <c r="F286" t="s">
        <v>22794</v>
      </c>
      <c r="G286" t="s">
        <v>22793</v>
      </c>
      <c r="H286" t="s">
        <v>22677</v>
      </c>
      <c r="I286">
        <v>101.2</v>
      </c>
      <c r="J286" t="s">
        <v>138</v>
      </c>
      <c r="K286" t="s">
        <v>137</v>
      </c>
      <c r="L286">
        <f>I286*$Q$2/1000</f>
        <v>3.7444000000000005E-2</v>
      </c>
    </row>
    <row r="287" spans="1:12">
      <c r="A287" s="118">
        <v>44927</v>
      </c>
      <c r="B287" t="s">
        <v>856</v>
      </c>
      <c r="C287" t="s">
        <v>14560</v>
      </c>
      <c r="D287" t="s">
        <v>854</v>
      </c>
      <c r="E287" t="s">
        <v>24202</v>
      </c>
      <c r="F287">
        <v>101049193</v>
      </c>
      <c r="G287" t="s">
        <v>857</v>
      </c>
      <c r="H287" s="123" t="s">
        <v>851</v>
      </c>
      <c r="I287">
        <v>5214</v>
      </c>
      <c r="J287" t="s">
        <v>173</v>
      </c>
      <c r="K287" t="s">
        <v>172</v>
      </c>
      <c r="L287">
        <f>I287*$Q$3*2.5/1000</f>
        <v>0.4181628</v>
      </c>
    </row>
    <row r="288" spans="1:12">
      <c r="A288" s="118">
        <v>44927</v>
      </c>
      <c r="B288" t="s">
        <v>856</v>
      </c>
      <c r="C288" t="s">
        <v>14560</v>
      </c>
      <c r="D288" t="s">
        <v>854</v>
      </c>
      <c r="E288" t="s">
        <v>10360</v>
      </c>
      <c r="F288">
        <v>13206361</v>
      </c>
      <c r="G288" t="s">
        <v>852</v>
      </c>
      <c r="H288" s="123" t="s">
        <v>851</v>
      </c>
      <c r="I288">
        <v>5214</v>
      </c>
      <c r="J288" t="s">
        <v>173</v>
      </c>
      <c r="K288" t="s">
        <v>172</v>
      </c>
      <c r="L288">
        <f>I288*$Q$3*2.5/1000</f>
        <v>0.4181628</v>
      </c>
    </row>
    <row r="289" spans="1:12">
      <c r="A289" s="118">
        <v>44927</v>
      </c>
      <c r="B289" t="s">
        <v>365</v>
      </c>
      <c r="C289" t="s">
        <v>364</v>
      </c>
      <c r="D289" t="s">
        <v>17775</v>
      </c>
      <c r="E289" t="s">
        <v>24201</v>
      </c>
      <c r="F289" t="s">
        <v>1103</v>
      </c>
      <c r="G289" t="s">
        <v>11939</v>
      </c>
      <c r="H289" t="s">
        <v>359</v>
      </c>
      <c r="I289">
        <v>144</v>
      </c>
      <c r="J289" t="s">
        <v>138</v>
      </c>
      <c r="K289" t="s">
        <v>137</v>
      </c>
      <c r="L289">
        <f>I289*$Q$2/1000</f>
        <v>5.3280000000000001E-2</v>
      </c>
    </row>
    <row r="290" spans="1:12">
      <c r="A290" s="118">
        <v>44927</v>
      </c>
      <c r="B290" t="s">
        <v>365</v>
      </c>
      <c r="C290" t="s">
        <v>364</v>
      </c>
      <c r="D290" t="s">
        <v>13850</v>
      </c>
      <c r="E290" t="s">
        <v>24200</v>
      </c>
      <c r="F290" t="s">
        <v>906</v>
      </c>
      <c r="G290" t="s">
        <v>905</v>
      </c>
      <c r="H290" t="s">
        <v>359</v>
      </c>
      <c r="I290">
        <v>144</v>
      </c>
      <c r="J290" t="s">
        <v>138</v>
      </c>
      <c r="K290" t="s">
        <v>137</v>
      </c>
      <c r="L290">
        <f>I290*$Q$2/1000</f>
        <v>5.3280000000000001E-2</v>
      </c>
    </row>
    <row r="291" spans="1:12">
      <c r="A291" s="118">
        <v>44927</v>
      </c>
      <c r="B291" t="s">
        <v>365</v>
      </c>
      <c r="C291" t="s">
        <v>364</v>
      </c>
      <c r="D291" t="s">
        <v>17775</v>
      </c>
      <c r="E291" t="s">
        <v>24199</v>
      </c>
      <c r="F291" t="s">
        <v>388</v>
      </c>
      <c r="G291" t="s">
        <v>13349</v>
      </c>
      <c r="H291" t="s">
        <v>359</v>
      </c>
      <c r="I291">
        <v>144</v>
      </c>
      <c r="J291" t="s">
        <v>138</v>
      </c>
      <c r="K291" t="s">
        <v>137</v>
      </c>
      <c r="L291">
        <f>I291*$Q$2/1000</f>
        <v>5.3280000000000001E-2</v>
      </c>
    </row>
    <row r="292" spans="1:12">
      <c r="A292" s="118">
        <v>44927</v>
      </c>
      <c r="B292" t="s">
        <v>365</v>
      </c>
      <c r="C292" t="s">
        <v>364</v>
      </c>
      <c r="D292" t="s">
        <v>17784</v>
      </c>
      <c r="E292" t="s">
        <v>24198</v>
      </c>
      <c r="F292" t="s">
        <v>388</v>
      </c>
      <c r="G292" t="s">
        <v>13349</v>
      </c>
      <c r="H292" t="s">
        <v>359</v>
      </c>
      <c r="I292">
        <v>144</v>
      </c>
      <c r="J292" t="s">
        <v>138</v>
      </c>
      <c r="K292" t="s">
        <v>137</v>
      </c>
      <c r="L292">
        <f>I292*$Q$2/1000</f>
        <v>5.3280000000000001E-2</v>
      </c>
    </row>
    <row r="293" spans="1:12">
      <c r="A293" s="118">
        <v>44927</v>
      </c>
      <c r="B293" t="s">
        <v>365</v>
      </c>
      <c r="C293" t="s">
        <v>364</v>
      </c>
      <c r="D293" t="s">
        <v>1389</v>
      </c>
      <c r="E293" t="s">
        <v>24197</v>
      </c>
      <c r="F293" t="s">
        <v>13345</v>
      </c>
      <c r="G293" t="s">
        <v>13344</v>
      </c>
      <c r="H293" t="s">
        <v>359</v>
      </c>
      <c r="I293">
        <v>144</v>
      </c>
      <c r="J293" t="s">
        <v>138</v>
      </c>
      <c r="K293" t="s">
        <v>137</v>
      </c>
      <c r="L293">
        <f>I293*$Q$2/1000</f>
        <v>5.3280000000000001E-2</v>
      </c>
    </row>
    <row r="294" spans="1:12">
      <c r="A294" s="118">
        <v>44927</v>
      </c>
      <c r="B294" t="s">
        <v>365</v>
      </c>
      <c r="C294" t="s">
        <v>364</v>
      </c>
      <c r="D294" t="s">
        <v>21288</v>
      </c>
      <c r="E294" t="s">
        <v>24196</v>
      </c>
      <c r="F294">
        <v>42255145</v>
      </c>
      <c r="G294" t="s">
        <v>24015</v>
      </c>
      <c r="H294" t="s">
        <v>359</v>
      </c>
      <c r="I294">
        <v>144</v>
      </c>
      <c r="J294" t="s">
        <v>138</v>
      </c>
      <c r="K294" t="s">
        <v>137</v>
      </c>
      <c r="L294">
        <f>I294*$Q$2/1000</f>
        <v>5.3280000000000001E-2</v>
      </c>
    </row>
    <row r="295" spans="1:12">
      <c r="A295" s="118">
        <v>44927</v>
      </c>
      <c r="B295" t="s">
        <v>365</v>
      </c>
      <c r="C295" t="s">
        <v>364</v>
      </c>
      <c r="D295" t="s">
        <v>23014</v>
      </c>
      <c r="E295" t="s">
        <v>24195</v>
      </c>
      <c r="F295">
        <v>101048153</v>
      </c>
      <c r="G295" t="s">
        <v>23012</v>
      </c>
      <c r="H295" t="s">
        <v>359</v>
      </c>
      <c r="I295">
        <v>144</v>
      </c>
      <c r="J295" t="s">
        <v>138</v>
      </c>
      <c r="K295" t="s">
        <v>137</v>
      </c>
      <c r="L295">
        <f>I295*$Q$2/1000</f>
        <v>5.3280000000000001E-2</v>
      </c>
    </row>
    <row r="296" spans="1:12">
      <c r="A296" s="118">
        <v>44927</v>
      </c>
      <c r="B296" t="s">
        <v>365</v>
      </c>
      <c r="C296" t="s">
        <v>364</v>
      </c>
      <c r="D296" t="s">
        <v>1975</v>
      </c>
      <c r="E296" t="s">
        <v>24194</v>
      </c>
      <c r="F296" t="s">
        <v>899</v>
      </c>
      <c r="G296" t="s">
        <v>898</v>
      </c>
      <c r="H296" t="s">
        <v>359</v>
      </c>
      <c r="I296">
        <v>144</v>
      </c>
      <c r="J296" t="s">
        <v>138</v>
      </c>
      <c r="K296" t="s">
        <v>137</v>
      </c>
      <c r="L296">
        <f>I296*$Q$2/1000</f>
        <v>5.3280000000000001E-2</v>
      </c>
    </row>
    <row r="297" spans="1:12">
      <c r="A297" s="118">
        <v>44927</v>
      </c>
      <c r="B297" t="s">
        <v>365</v>
      </c>
      <c r="C297" t="s">
        <v>364</v>
      </c>
      <c r="D297" t="s">
        <v>17784</v>
      </c>
      <c r="E297" t="s">
        <v>24193</v>
      </c>
      <c r="F297" t="s">
        <v>1103</v>
      </c>
      <c r="G297" t="s">
        <v>11939</v>
      </c>
      <c r="H297" t="s">
        <v>359</v>
      </c>
      <c r="I297">
        <v>144</v>
      </c>
      <c r="J297" t="s">
        <v>138</v>
      </c>
      <c r="K297" t="s">
        <v>137</v>
      </c>
      <c r="L297">
        <f>I297*$Q$2/1000</f>
        <v>5.3280000000000001E-2</v>
      </c>
    </row>
    <row r="298" spans="1:12">
      <c r="A298" s="118">
        <v>44927</v>
      </c>
      <c r="B298" t="s">
        <v>365</v>
      </c>
      <c r="C298" t="s">
        <v>364</v>
      </c>
      <c r="D298" t="s">
        <v>1389</v>
      </c>
      <c r="E298" t="s">
        <v>24192</v>
      </c>
      <c r="F298" t="s">
        <v>899</v>
      </c>
      <c r="G298" t="s">
        <v>898</v>
      </c>
      <c r="H298" t="s">
        <v>359</v>
      </c>
      <c r="I298">
        <v>144</v>
      </c>
      <c r="J298" t="s">
        <v>138</v>
      </c>
      <c r="K298" t="s">
        <v>137</v>
      </c>
      <c r="L298">
        <f>I298*$Q$2/1000</f>
        <v>5.3280000000000001E-2</v>
      </c>
    </row>
    <row r="299" spans="1:12">
      <c r="A299" s="118">
        <v>44927</v>
      </c>
      <c r="B299" t="s">
        <v>365</v>
      </c>
      <c r="C299" t="s">
        <v>364</v>
      </c>
      <c r="D299" t="s">
        <v>11653</v>
      </c>
      <c r="E299" t="s">
        <v>24191</v>
      </c>
      <c r="F299" t="s">
        <v>809</v>
      </c>
      <c r="G299" t="s">
        <v>808</v>
      </c>
      <c r="H299" t="s">
        <v>359</v>
      </c>
      <c r="I299">
        <v>144</v>
      </c>
      <c r="J299" t="s">
        <v>138</v>
      </c>
      <c r="K299" t="s">
        <v>137</v>
      </c>
      <c r="L299">
        <f>I299*$Q$2/1000</f>
        <v>5.3280000000000001E-2</v>
      </c>
    </row>
    <row r="300" spans="1:12">
      <c r="A300" s="118">
        <v>44927</v>
      </c>
      <c r="B300" t="s">
        <v>365</v>
      </c>
      <c r="C300" t="s">
        <v>364</v>
      </c>
      <c r="D300" t="s">
        <v>21630</v>
      </c>
      <c r="E300" t="s">
        <v>24190</v>
      </c>
      <c r="F300" t="s">
        <v>899</v>
      </c>
      <c r="G300" t="s">
        <v>898</v>
      </c>
      <c r="H300" t="s">
        <v>359</v>
      </c>
      <c r="I300">
        <v>144</v>
      </c>
      <c r="J300" t="s">
        <v>138</v>
      </c>
      <c r="K300" t="s">
        <v>137</v>
      </c>
      <c r="L300">
        <f>I300*$Q$2/1000</f>
        <v>5.3280000000000001E-2</v>
      </c>
    </row>
    <row r="301" spans="1:12">
      <c r="A301" s="118">
        <v>44927</v>
      </c>
      <c r="B301" t="s">
        <v>365</v>
      </c>
      <c r="C301" t="s">
        <v>364</v>
      </c>
      <c r="D301" t="s">
        <v>24189</v>
      </c>
      <c r="E301" t="s">
        <v>24188</v>
      </c>
      <c r="F301" t="s">
        <v>809</v>
      </c>
      <c r="G301" t="s">
        <v>1387</v>
      </c>
      <c r="H301" t="s">
        <v>359</v>
      </c>
      <c r="I301">
        <v>144</v>
      </c>
      <c r="J301" t="s">
        <v>138</v>
      </c>
      <c r="K301" t="s">
        <v>137</v>
      </c>
      <c r="L301">
        <f>I301*$Q$2/1000</f>
        <v>5.3280000000000001E-2</v>
      </c>
    </row>
    <row r="302" spans="1:12">
      <c r="A302" s="118">
        <v>44927</v>
      </c>
      <c r="B302" t="s">
        <v>365</v>
      </c>
      <c r="C302" t="s">
        <v>364</v>
      </c>
      <c r="D302" t="s">
        <v>17775</v>
      </c>
      <c r="E302" t="s">
        <v>24187</v>
      </c>
      <c r="F302" t="s">
        <v>727</v>
      </c>
      <c r="G302" t="s">
        <v>11966</v>
      </c>
      <c r="H302" t="s">
        <v>359</v>
      </c>
      <c r="I302">
        <v>144</v>
      </c>
      <c r="J302" t="s">
        <v>138</v>
      </c>
      <c r="K302" t="s">
        <v>137</v>
      </c>
      <c r="L302">
        <f>I302*$Q$2/1000</f>
        <v>5.3280000000000001E-2</v>
      </c>
    </row>
    <row r="303" spans="1:12">
      <c r="A303" s="118">
        <v>44986</v>
      </c>
      <c r="B303" t="s">
        <v>22683</v>
      </c>
      <c r="C303" t="s">
        <v>22682</v>
      </c>
      <c r="D303" t="s">
        <v>24186</v>
      </c>
      <c r="E303" t="s">
        <v>24185</v>
      </c>
      <c r="F303">
        <v>101047378</v>
      </c>
      <c r="G303" t="s">
        <v>23475</v>
      </c>
      <c r="H303" t="s">
        <v>22677</v>
      </c>
      <c r="I303">
        <v>101.2</v>
      </c>
      <c r="J303" t="s">
        <v>138</v>
      </c>
      <c r="K303" t="s">
        <v>137</v>
      </c>
      <c r="L303">
        <f>I303*$Q$2/1000</f>
        <v>3.7444000000000005E-2</v>
      </c>
    </row>
    <row r="304" spans="1:12">
      <c r="A304" s="118">
        <v>44986</v>
      </c>
      <c r="B304" t="s">
        <v>22683</v>
      </c>
      <c r="C304" t="s">
        <v>22682</v>
      </c>
      <c r="D304" t="s">
        <v>24184</v>
      </c>
      <c r="E304" t="s">
        <v>24183</v>
      </c>
      <c r="F304">
        <v>101047311</v>
      </c>
      <c r="G304" t="s">
        <v>24182</v>
      </c>
      <c r="H304" t="s">
        <v>22677</v>
      </c>
      <c r="I304">
        <v>101.2</v>
      </c>
      <c r="J304" t="s">
        <v>138</v>
      </c>
      <c r="K304" t="s">
        <v>137</v>
      </c>
      <c r="L304">
        <f>I304*$Q$2/1000</f>
        <v>3.7444000000000005E-2</v>
      </c>
    </row>
    <row r="305" spans="1:12">
      <c r="A305" s="118">
        <v>44986</v>
      </c>
      <c r="B305" t="s">
        <v>22683</v>
      </c>
      <c r="C305" t="s">
        <v>22682</v>
      </c>
      <c r="D305" t="s">
        <v>24004</v>
      </c>
      <c r="E305" t="s">
        <v>24181</v>
      </c>
      <c r="F305">
        <v>101033372</v>
      </c>
      <c r="G305" t="s">
        <v>23065</v>
      </c>
      <c r="H305" t="s">
        <v>22677</v>
      </c>
      <c r="I305">
        <v>101.2</v>
      </c>
      <c r="J305" t="s">
        <v>138</v>
      </c>
      <c r="K305" t="s">
        <v>137</v>
      </c>
      <c r="L305">
        <f>I305*$Q$2/1000</f>
        <v>3.7444000000000005E-2</v>
      </c>
    </row>
    <row r="306" spans="1:12">
      <c r="A306" s="118">
        <v>44927</v>
      </c>
      <c r="B306" t="s">
        <v>18960</v>
      </c>
      <c r="C306" t="s">
        <v>18959</v>
      </c>
      <c r="D306" t="s">
        <v>24131</v>
      </c>
      <c r="E306" t="s">
        <v>24180</v>
      </c>
      <c r="F306">
        <v>101047190</v>
      </c>
      <c r="G306" t="s">
        <v>24126</v>
      </c>
      <c r="H306" t="s">
        <v>18954</v>
      </c>
      <c r="I306">
        <v>1446</v>
      </c>
      <c r="J306" t="s">
        <v>223</v>
      </c>
      <c r="K306" t="s">
        <v>137</v>
      </c>
      <c r="L306">
        <f>I306*$Q$5/1000</f>
        <v>1.4702205000000002</v>
      </c>
    </row>
    <row r="307" spans="1:12">
      <c r="A307" s="118">
        <v>44986</v>
      </c>
      <c r="B307" t="s">
        <v>22683</v>
      </c>
      <c r="C307" t="s">
        <v>22682</v>
      </c>
      <c r="D307" t="s">
        <v>24006</v>
      </c>
      <c r="E307" t="s">
        <v>24179</v>
      </c>
      <c r="F307">
        <v>101033372</v>
      </c>
      <c r="G307" t="s">
        <v>23065</v>
      </c>
      <c r="H307" t="s">
        <v>22677</v>
      </c>
      <c r="I307">
        <v>101.2</v>
      </c>
      <c r="J307" t="s">
        <v>138</v>
      </c>
      <c r="K307" t="s">
        <v>137</v>
      </c>
      <c r="L307">
        <f>I307*$Q$2/1000</f>
        <v>3.7444000000000005E-2</v>
      </c>
    </row>
    <row r="308" spans="1:12">
      <c r="A308" s="118">
        <v>44986</v>
      </c>
      <c r="B308" t="s">
        <v>22683</v>
      </c>
      <c r="C308" t="s">
        <v>22682</v>
      </c>
      <c r="D308" t="s">
        <v>24004</v>
      </c>
      <c r="E308" t="s">
        <v>24178</v>
      </c>
      <c r="F308">
        <v>40213217</v>
      </c>
      <c r="G308" t="s">
        <v>22934</v>
      </c>
      <c r="H308" t="s">
        <v>22677</v>
      </c>
      <c r="I308">
        <v>101.2</v>
      </c>
      <c r="J308" t="s">
        <v>138</v>
      </c>
      <c r="K308" t="s">
        <v>137</v>
      </c>
      <c r="L308">
        <f>I308*$Q$2/1000</f>
        <v>3.7444000000000005E-2</v>
      </c>
    </row>
    <row r="309" spans="1:12">
      <c r="A309" s="118">
        <v>44986</v>
      </c>
      <c r="B309" t="s">
        <v>22683</v>
      </c>
      <c r="C309" t="s">
        <v>22682</v>
      </c>
      <c r="D309" t="s">
        <v>24006</v>
      </c>
      <c r="E309" t="s">
        <v>24177</v>
      </c>
      <c r="F309">
        <v>40213217</v>
      </c>
      <c r="G309" t="s">
        <v>22934</v>
      </c>
      <c r="H309" t="s">
        <v>22677</v>
      </c>
      <c r="I309">
        <v>101.2</v>
      </c>
      <c r="J309" t="s">
        <v>138</v>
      </c>
      <c r="K309" t="s">
        <v>137</v>
      </c>
      <c r="L309">
        <f>I309*$Q$2/1000</f>
        <v>3.7444000000000005E-2</v>
      </c>
    </row>
    <row r="310" spans="1:12">
      <c r="A310" s="118">
        <v>44986</v>
      </c>
      <c r="B310" t="s">
        <v>22683</v>
      </c>
      <c r="C310" t="s">
        <v>22682</v>
      </c>
      <c r="D310" t="s">
        <v>24176</v>
      </c>
      <c r="E310" t="s">
        <v>24175</v>
      </c>
      <c r="F310">
        <v>101045536</v>
      </c>
      <c r="G310" t="s">
        <v>23402</v>
      </c>
      <c r="H310" t="s">
        <v>22677</v>
      </c>
      <c r="I310">
        <v>101.2</v>
      </c>
      <c r="J310" t="s">
        <v>138</v>
      </c>
      <c r="K310" t="s">
        <v>137</v>
      </c>
      <c r="L310">
        <f>I310*$Q$2/1000</f>
        <v>3.7444000000000005E-2</v>
      </c>
    </row>
    <row r="311" spans="1:12">
      <c r="A311" s="118">
        <v>44986</v>
      </c>
      <c r="B311" t="s">
        <v>22683</v>
      </c>
      <c r="C311" t="s">
        <v>22682</v>
      </c>
      <c r="D311" t="s">
        <v>24077</v>
      </c>
      <c r="E311" t="s">
        <v>24174</v>
      </c>
      <c r="F311" t="s">
        <v>22939</v>
      </c>
      <c r="G311" t="s">
        <v>22938</v>
      </c>
      <c r="H311" t="s">
        <v>22677</v>
      </c>
      <c r="I311">
        <v>101.2</v>
      </c>
      <c r="J311" t="s">
        <v>138</v>
      </c>
      <c r="K311" t="s">
        <v>137</v>
      </c>
      <c r="L311">
        <f>I311*$Q$2/1000</f>
        <v>3.7444000000000005E-2</v>
      </c>
    </row>
    <row r="312" spans="1:12">
      <c r="A312" s="118">
        <v>44927</v>
      </c>
      <c r="B312" t="s">
        <v>365</v>
      </c>
      <c r="C312" t="s">
        <v>364</v>
      </c>
      <c r="D312" t="s">
        <v>17784</v>
      </c>
      <c r="E312" t="s">
        <v>24173</v>
      </c>
      <c r="F312" t="s">
        <v>611</v>
      </c>
      <c r="G312" t="s">
        <v>5635</v>
      </c>
      <c r="H312" t="s">
        <v>359</v>
      </c>
      <c r="I312">
        <v>144</v>
      </c>
      <c r="J312" t="s">
        <v>138</v>
      </c>
      <c r="K312" t="s">
        <v>137</v>
      </c>
      <c r="L312">
        <f>I312*$Q$2/1000</f>
        <v>5.3280000000000001E-2</v>
      </c>
    </row>
    <row r="313" spans="1:12">
      <c r="A313" s="118">
        <v>44927</v>
      </c>
      <c r="B313" t="s">
        <v>365</v>
      </c>
      <c r="C313" t="s">
        <v>364</v>
      </c>
      <c r="D313" t="s">
        <v>17775</v>
      </c>
      <c r="E313" t="s">
        <v>24172</v>
      </c>
      <c r="F313" t="s">
        <v>1114</v>
      </c>
      <c r="G313" t="s">
        <v>5638</v>
      </c>
      <c r="H313" t="s">
        <v>359</v>
      </c>
      <c r="I313">
        <v>144</v>
      </c>
      <c r="J313" t="s">
        <v>138</v>
      </c>
      <c r="K313" t="s">
        <v>137</v>
      </c>
      <c r="L313">
        <f>I313*$Q$2/1000</f>
        <v>5.3280000000000001E-2</v>
      </c>
    </row>
    <row r="314" spans="1:12">
      <c r="A314" s="118">
        <v>44986</v>
      </c>
      <c r="B314" t="s">
        <v>22683</v>
      </c>
      <c r="C314" t="s">
        <v>22682</v>
      </c>
      <c r="D314" t="s">
        <v>23964</v>
      </c>
      <c r="E314" t="s">
        <v>24171</v>
      </c>
      <c r="F314">
        <v>23254988</v>
      </c>
      <c r="G314" t="s">
        <v>23247</v>
      </c>
      <c r="H314" t="s">
        <v>22677</v>
      </c>
      <c r="I314">
        <v>101.2</v>
      </c>
      <c r="J314" t="s">
        <v>138</v>
      </c>
      <c r="K314" t="s">
        <v>137</v>
      </c>
      <c r="L314">
        <f>I314*$Q$2/1000</f>
        <v>3.7444000000000005E-2</v>
      </c>
    </row>
    <row r="315" spans="1:12">
      <c r="A315" s="118">
        <v>44986</v>
      </c>
      <c r="B315" t="s">
        <v>22683</v>
      </c>
      <c r="C315" t="s">
        <v>22682</v>
      </c>
      <c r="D315" t="s">
        <v>23796</v>
      </c>
      <c r="E315" t="s">
        <v>24170</v>
      </c>
      <c r="F315">
        <v>101036824</v>
      </c>
      <c r="G315" t="s">
        <v>22731</v>
      </c>
      <c r="H315" t="s">
        <v>22677</v>
      </c>
      <c r="I315">
        <v>101.2</v>
      </c>
      <c r="J315" t="s">
        <v>138</v>
      </c>
      <c r="K315" t="s">
        <v>137</v>
      </c>
      <c r="L315">
        <f>I315*$Q$2/1000</f>
        <v>3.7444000000000005E-2</v>
      </c>
    </row>
    <row r="316" spans="1:12">
      <c r="A316" s="118">
        <v>44927</v>
      </c>
      <c r="B316" t="s">
        <v>574</v>
      </c>
      <c r="C316" t="s">
        <v>573</v>
      </c>
      <c r="D316" t="s">
        <v>18909</v>
      </c>
      <c r="E316" t="s">
        <v>24169</v>
      </c>
      <c r="F316">
        <v>21202696</v>
      </c>
      <c r="G316" t="s">
        <v>775</v>
      </c>
      <c r="H316" t="s">
        <v>569</v>
      </c>
      <c r="I316">
        <v>298</v>
      </c>
      <c r="J316" t="s">
        <v>145</v>
      </c>
      <c r="K316" t="s">
        <v>137</v>
      </c>
      <c r="L316">
        <f>I316*$Q$2/100/1000</f>
        <v>1.1026E-3</v>
      </c>
    </row>
    <row r="317" spans="1:12">
      <c r="A317" s="118">
        <v>44986</v>
      </c>
      <c r="B317" t="s">
        <v>22683</v>
      </c>
      <c r="C317" t="s">
        <v>22682</v>
      </c>
      <c r="D317" t="s">
        <v>24077</v>
      </c>
      <c r="E317" t="s">
        <v>24168</v>
      </c>
      <c r="F317" t="s">
        <v>22693</v>
      </c>
      <c r="G317" t="s">
        <v>22692</v>
      </c>
      <c r="H317" t="s">
        <v>22677</v>
      </c>
      <c r="I317">
        <v>101.2</v>
      </c>
      <c r="J317" t="s">
        <v>138</v>
      </c>
      <c r="K317" t="s">
        <v>137</v>
      </c>
      <c r="L317">
        <f>I317*$Q$2/1000</f>
        <v>3.7444000000000005E-2</v>
      </c>
    </row>
    <row r="318" spans="1:12">
      <c r="A318" s="118">
        <v>44986</v>
      </c>
      <c r="B318" t="s">
        <v>22683</v>
      </c>
      <c r="C318" t="s">
        <v>22682</v>
      </c>
      <c r="D318" t="s">
        <v>24006</v>
      </c>
      <c r="E318" t="s">
        <v>24167</v>
      </c>
      <c r="F318">
        <v>101040476</v>
      </c>
      <c r="G318" t="s">
        <v>22927</v>
      </c>
      <c r="H318" t="s">
        <v>22677</v>
      </c>
      <c r="I318">
        <v>101.2</v>
      </c>
      <c r="J318" t="s">
        <v>138</v>
      </c>
      <c r="K318" t="s">
        <v>137</v>
      </c>
      <c r="L318">
        <f>I318*$Q$2/1000</f>
        <v>3.7444000000000005E-2</v>
      </c>
    </row>
    <row r="319" spans="1:12">
      <c r="A319" s="118">
        <v>44986</v>
      </c>
      <c r="B319" t="s">
        <v>22683</v>
      </c>
      <c r="C319" t="s">
        <v>22682</v>
      </c>
      <c r="D319" t="s">
        <v>24004</v>
      </c>
      <c r="E319" t="s">
        <v>24166</v>
      </c>
      <c r="F319">
        <v>101040476</v>
      </c>
      <c r="G319" t="s">
        <v>22927</v>
      </c>
      <c r="H319" t="s">
        <v>22677</v>
      </c>
      <c r="I319">
        <v>101.2</v>
      </c>
      <c r="J319" t="s">
        <v>138</v>
      </c>
      <c r="K319" t="s">
        <v>137</v>
      </c>
      <c r="L319">
        <f>I319*$Q$2/1000</f>
        <v>3.7444000000000005E-2</v>
      </c>
    </row>
    <row r="320" spans="1:12">
      <c r="A320" s="118">
        <v>44927</v>
      </c>
      <c r="B320" t="s">
        <v>365</v>
      </c>
      <c r="C320" t="s">
        <v>364</v>
      </c>
      <c r="D320" t="s">
        <v>17775</v>
      </c>
      <c r="E320" t="s">
        <v>24165</v>
      </c>
      <c r="F320" t="s">
        <v>611</v>
      </c>
      <c r="G320" t="s">
        <v>5635</v>
      </c>
      <c r="H320" t="s">
        <v>359</v>
      </c>
      <c r="I320">
        <v>144</v>
      </c>
      <c r="J320" t="s">
        <v>138</v>
      </c>
      <c r="K320" t="s">
        <v>137</v>
      </c>
      <c r="L320">
        <f>I320*$Q$2/1000</f>
        <v>5.3280000000000001E-2</v>
      </c>
    </row>
    <row r="321" spans="1:12">
      <c r="A321" s="118">
        <v>44927</v>
      </c>
      <c r="B321" t="s">
        <v>365</v>
      </c>
      <c r="C321" t="s">
        <v>364</v>
      </c>
      <c r="D321" t="s">
        <v>1975</v>
      </c>
      <c r="E321" t="s">
        <v>24164</v>
      </c>
      <c r="F321" t="s">
        <v>619</v>
      </c>
      <c r="G321" t="s">
        <v>618</v>
      </c>
      <c r="H321" t="s">
        <v>359</v>
      </c>
      <c r="I321">
        <v>144</v>
      </c>
      <c r="J321" t="s">
        <v>138</v>
      </c>
      <c r="K321" t="s">
        <v>137</v>
      </c>
      <c r="L321">
        <f>I321*$Q$2/1000</f>
        <v>5.3280000000000001E-2</v>
      </c>
    </row>
    <row r="322" spans="1:12">
      <c r="A322" s="118">
        <v>44927</v>
      </c>
      <c r="B322" t="s">
        <v>365</v>
      </c>
      <c r="C322" t="s">
        <v>364</v>
      </c>
      <c r="D322" t="s">
        <v>24163</v>
      </c>
      <c r="E322" t="s">
        <v>24162</v>
      </c>
      <c r="F322">
        <v>101050017</v>
      </c>
      <c r="G322" t="s">
        <v>24161</v>
      </c>
      <c r="H322" t="s">
        <v>359</v>
      </c>
      <c r="I322">
        <v>144</v>
      </c>
      <c r="J322" t="s">
        <v>138</v>
      </c>
      <c r="K322" t="s">
        <v>137</v>
      </c>
      <c r="L322">
        <f>I322*$Q$2/1000</f>
        <v>5.3280000000000001E-2</v>
      </c>
    </row>
    <row r="323" spans="1:12">
      <c r="A323" s="118">
        <v>44986</v>
      </c>
      <c r="B323" t="s">
        <v>22683</v>
      </c>
      <c r="C323" t="s">
        <v>22682</v>
      </c>
      <c r="D323" t="s">
        <v>24006</v>
      </c>
      <c r="E323" t="s">
        <v>24160</v>
      </c>
      <c r="F323">
        <v>101034200</v>
      </c>
      <c r="G323" t="s">
        <v>23215</v>
      </c>
      <c r="H323" t="s">
        <v>22677</v>
      </c>
      <c r="I323">
        <v>101.2</v>
      </c>
      <c r="J323" t="s">
        <v>138</v>
      </c>
      <c r="K323" t="s">
        <v>137</v>
      </c>
      <c r="L323">
        <f>I323*$Q$2/1000</f>
        <v>3.7444000000000005E-2</v>
      </c>
    </row>
    <row r="324" spans="1:12">
      <c r="A324" s="118">
        <v>44986</v>
      </c>
      <c r="B324" t="s">
        <v>22683</v>
      </c>
      <c r="C324" t="s">
        <v>22682</v>
      </c>
      <c r="D324" t="s">
        <v>24004</v>
      </c>
      <c r="E324" t="s">
        <v>24159</v>
      </c>
      <c r="F324">
        <v>101034200</v>
      </c>
      <c r="G324" t="s">
        <v>23215</v>
      </c>
      <c r="H324" t="s">
        <v>22677</v>
      </c>
      <c r="I324">
        <v>101.2</v>
      </c>
      <c r="J324" t="s">
        <v>138</v>
      </c>
      <c r="K324" t="s">
        <v>137</v>
      </c>
      <c r="L324">
        <f>I324*$Q$2/1000</f>
        <v>3.7444000000000005E-2</v>
      </c>
    </row>
    <row r="325" spans="1:12">
      <c r="A325" s="118">
        <v>44927</v>
      </c>
      <c r="B325" t="s">
        <v>9388</v>
      </c>
      <c r="C325" t="s">
        <v>9387</v>
      </c>
      <c r="D325" t="s">
        <v>24158</v>
      </c>
      <c r="E325" t="s">
        <v>24157</v>
      </c>
      <c r="F325">
        <v>101038168</v>
      </c>
      <c r="G325" t="s">
        <v>24156</v>
      </c>
      <c r="H325" t="s">
        <v>9383</v>
      </c>
      <c r="I325">
        <v>165.4</v>
      </c>
      <c r="J325" t="s">
        <v>145</v>
      </c>
      <c r="K325" t="s">
        <v>137</v>
      </c>
      <c r="L325">
        <f>I325*$Q$2/100/1000</f>
        <v>6.1197999999999992E-4</v>
      </c>
    </row>
    <row r="326" spans="1:12">
      <c r="A326" s="118">
        <v>44986</v>
      </c>
      <c r="B326" t="s">
        <v>22683</v>
      </c>
      <c r="C326" t="s">
        <v>22682</v>
      </c>
      <c r="D326" t="s">
        <v>24029</v>
      </c>
      <c r="E326" t="s">
        <v>24155</v>
      </c>
      <c r="F326">
        <v>40259111</v>
      </c>
      <c r="G326" t="s">
        <v>22904</v>
      </c>
      <c r="H326" t="s">
        <v>22677</v>
      </c>
      <c r="I326">
        <v>101.2</v>
      </c>
      <c r="J326" t="s">
        <v>138</v>
      </c>
      <c r="K326" t="s">
        <v>137</v>
      </c>
      <c r="L326">
        <f>I326*$Q$2/1000</f>
        <v>3.7444000000000005E-2</v>
      </c>
    </row>
    <row r="327" spans="1:12">
      <c r="A327" s="118">
        <v>44986</v>
      </c>
      <c r="B327" t="s">
        <v>22683</v>
      </c>
      <c r="C327" t="s">
        <v>22682</v>
      </c>
      <c r="D327" t="s">
        <v>24029</v>
      </c>
      <c r="E327" t="s">
        <v>24154</v>
      </c>
      <c r="F327">
        <v>101036230</v>
      </c>
      <c r="G327" t="s">
        <v>23115</v>
      </c>
      <c r="H327" t="s">
        <v>22677</v>
      </c>
      <c r="I327">
        <v>101.2</v>
      </c>
      <c r="J327" t="s">
        <v>138</v>
      </c>
      <c r="K327" t="s">
        <v>137</v>
      </c>
      <c r="L327">
        <f>I327*$Q$2/1000</f>
        <v>3.7444000000000005E-2</v>
      </c>
    </row>
    <row r="328" spans="1:12">
      <c r="A328" s="118">
        <v>44986</v>
      </c>
      <c r="B328" t="s">
        <v>22683</v>
      </c>
      <c r="C328" t="s">
        <v>22682</v>
      </c>
      <c r="D328" t="s">
        <v>24033</v>
      </c>
      <c r="E328" t="s">
        <v>24153</v>
      </c>
      <c r="F328">
        <v>40259111</v>
      </c>
      <c r="G328" t="s">
        <v>22904</v>
      </c>
      <c r="H328" t="s">
        <v>22677</v>
      </c>
      <c r="I328">
        <v>101.2</v>
      </c>
      <c r="J328" t="s">
        <v>138</v>
      </c>
      <c r="K328" t="s">
        <v>137</v>
      </c>
      <c r="L328">
        <f>I328*$Q$2/1000</f>
        <v>3.7444000000000005E-2</v>
      </c>
    </row>
    <row r="329" spans="1:12">
      <c r="A329" s="118">
        <v>44986</v>
      </c>
      <c r="B329" t="s">
        <v>22683</v>
      </c>
      <c r="C329" t="s">
        <v>22682</v>
      </c>
      <c r="D329" t="s">
        <v>24011</v>
      </c>
      <c r="E329" t="s">
        <v>24152</v>
      </c>
      <c r="F329">
        <v>40259111</v>
      </c>
      <c r="G329" t="s">
        <v>22904</v>
      </c>
      <c r="H329" t="s">
        <v>22677</v>
      </c>
      <c r="I329">
        <v>101.2</v>
      </c>
      <c r="J329" t="s">
        <v>138</v>
      </c>
      <c r="K329" t="s">
        <v>137</v>
      </c>
      <c r="L329">
        <f>I329*$Q$2/1000</f>
        <v>3.7444000000000005E-2</v>
      </c>
    </row>
    <row r="330" spans="1:12">
      <c r="A330" s="118">
        <v>44986</v>
      </c>
      <c r="B330" t="s">
        <v>22683</v>
      </c>
      <c r="C330" t="s">
        <v>22682</v>
      </c>
      <c r="D330" t="s">
        <v>24033</v>
      </c>
      <c r="E330" t="s">
        <v>24151</v>
      </c>
      <c r="F330">
        <v>101036259</v>
      </c>
      <c r="G330" t="s">
        <v>23278</v>
      </c>
      <c r="H330" t="s">
        <v>22677</v>
      </c>
      <c r="I330">
        <v>101.2</v>
      </c>
      <c r="J330" t="s">
        <v>138</v>
      </c>
      <c r="K330" t="s">
        <v>137</v>
      </c>
      <c r="L330">
        <f>I330*$Q$2/1000</f>
        <v>3.7444000000000005E-2</v>
      </c>
    </row>
    <row r="331" spans="1:12">
      <c r="A331" s="118">
        <v>44986</v>
      </c>
      <c r="B331" t="s">
        <v>22683</v>
      </c>
      <c r="C331" t="s">
        <v>22682</v>
      </c>
      <c r="D331" t="s">
        <v>24029</v>
      </c>
      <c r="E331" t="s">
        <v>24150</v>
      </c>
      <c r="F331">
        <v>101038131</v>
      </c>
      <c r="G331" t="s">
        <v>22845</v>
      </c>
      <c r="H331" t="s">
        <v>22677</v>
      </c>
      <c r="I331">
        <v>101.2</v>
      </c>
      <c r="J331" t="s">
        <v>138</v>
      </c>
      <c r="K331" t="s">
        <v>137</v>
      </c>
      <c r="L331">
        <f>I331*$Q$2/1000</f>
        <v>3.7444000000000005E-2</v>
      </c>
    </row>
    <row r="332" spans="1:12">
      <c r="A332" s="118">
        <v>44986</v>
      </c>
      <c r="B332" t="s">
        <v>22683</v>
      </c>
      <c r="C332" t="s">
        <v>22682</v>
      </c>
      <c r="D332" t="s">
        <v>24033</v>
      </c>
      <c r="E332" t="s">
        <v>24149</v>
      </c>
      <c r="F332">
        <v>101038131</v>
      </c>
      <c r="G332" t="s">
        <v>22845</v>
      </c>
      <c r="H332" t="s">
        <v>22677</v>
      </c>
      <c r="I332">
        <v>101.2</v>
      </c>
      <c r="J332" t="s">
        <v>138</v>
      </c>
      <c r="K332" t="s">
        <v>137</v>
      </c>
      <c r="L332">
        <f>I332*$Q$2/1000</f>
        <v>3.7444000000000005E-2</v>
      </c>
    </row>
    <row r="333" spans="1:12">
      <c r="A333" s="118">
        <v>44927</v>
      </c>
      <c r="B333" t="s">
        <v>868</v>
      </c>
      <c r="C333" t="s">
        <v>867</v>
      </c>
      <c r="D333" t="s">
        <v>18516</v>
      </c>
      <c r="E333" t="s">
        <v>24148</v>
      </c>
      <c r="F333">
        <v>42203630</v>
      </c>
      <c r="G333" t="s">
        <v>864</v>
      </c>
      <c r="H333" t="s">
        <v>863</v>
      </c>
      <c r="I333">
        <f>1958*2</f>
        <v>3916</v>
      </c>
      <c r="J333" t="s">
        <v>145</v>
      </c>
      <c r="K333" t="s">
        <v>137</v>
      </c>
      <c r="L333">
        <f>I333*$Q$5/100/1000</f>
        <v>3.9815929999999999E-2</v>
      </c>
    </row>
    <row r="334" spans="1:12">
      <c r="A334" s="118">
        <v>44986</v>
      </c>
      <c r="B334" t="s">
        <v>22683</v>
      </c>
      <c r="C334" t="s">
        <v>22682</v>
      </c>
      <c r="D334" t="s">
        <v>24011</v>
      </c>
      <c r="E334" t="s">
        <v>24147</v>
      </c>
      <c r="F334">
        <v>101038131</v>
      </c>
      <c r="G334" t="s">
        <v>22845</v>
      </c>
      <c r="H334" t="s">
        <v>22677</v>
      </c>
      <c r="I334">
        <v>101.2</v>
      </c>
      <c r="J334" t="s">
        <v>138</v>
      </c>
      <c r="K334" t="s">
        <v>137</v>
      </c>
      <c r="L334">
        <f>I334*$Q$2/1000</f>
        <v>3.7444000000000005E-2</v>
      </c>
    </row>
    <row r="335" spans="1:12">
      <c r="A335" s="118">
        <v>44927</v>
      </c>
      <c r="B335" t="s">
        <v>868</v>
      </c>
      <c r="C335" t="s">
        <v>867</v>
      </c>
      <c r="D335" t="s">
        <v>3627</v>
      </c>
      <c r="E335" t="s">
        <v>24146</v>
      </c>
      <c r="F335">
        <v>42203630</v>
      </c>
      <c r="G335" t="s">
        <v>864</v>
      </c>
      <c r="H335" t="s">
        <v>863</v>
      </c>
      <c r="I335">
        <f>1958*2</f>
        <v>3916</v>
      </c>
      <c r="J335" t="s">
        <v>145</v>
      </c>
      <c r="K335" t="s">
        <v>137</v>
      </c>
      <c r="L335">
        <f>I335*$Q$5/100/1000</f>
        <v>3.9815929999999999E-2</v>
      </c>
    </row>
    <row r="336" spans="1:12">
      <c r="A336" s="118">
        <v>44986</v>
      </c>
      <c r="B336" t="s">
        <v>22683</v>
      </c>
      <c r="C336" t="s">
        <v>22682</v>
      </c>
      <c r="D336" t="s">
        <v>23733</v>
      </c>
      <c r="E336" t="s">
        <v>24145</v>
      </c>
      <c r="F336">
        <v>40252237</v>
      </c>
      <c r="G336" t="s">
        <v>24134</v>
      </c>
      <c r="H336" t="s">
        <v>22677</v>
      </c>
      <c r="I336">
        <v>101.2</v>
      </c>
      <c r="J336" t="s">
        <v>138</v>
      </c>
      <c r="K336" t="s">
        <v>137</v>
      </c>
      <c r="L336">
        <f>I336*$Q$2/1000</f>
        <v>3.7444000000000005E-2</v>
      </c>
    </row>
    <row r="337" spans="1:12">
      <c r="A337" s="118">
        <v>44986</v>
      </c>
      <c r="B337" t="s">
        <v>22683</v>
      </c>
      <c r="C337" t="s">
        <v>22682</v>
      </c>
      <c r="D337" t="s">
        <v>23731</v>
      </c>
      <c r="E337" t="s">
        <v>24144</v>
      </c>
      <c r="F337">
        <v>101038131</v>
      </c>
      <c r="G337" t="s">
        <v>22845</v>
      </c>
      <c r="H337" t="s">
        <v>22677</v>
      </c>
      <c r="I337">
        <v>101.2</v>
      </c>
      <c r="J337" t="s">
        <v>138</v>
      </c>
      <c r="K337" t="s">
        <v>137</v>
      </c>
      <c r="L337">
        <f>I337*$Q$2/1000</f>
        <v>3.7444000000000005E-2</v>
      </c>
    </row>
    <row r="338" spans="1:12">
      <c r="A338" s="118">
        <v>44986</v>
      </c>
      <c r="B338" t="s">
        <v>22683</v>
      </c>
      <c r="C338" t="s">
        <v>22682</v>
      </c>
      <c r="D338" t="s">
        <v>23729</v>
      </c>
      <c r="E338" t="s">
        <v>24143</v>
      </c>
      <c r="F338">
        <v>101038131</v>
      </c>
      <c r="G338" t="s">
        <v>22845</v>
      </c>
      <c r="H338" t="s">
        <v>22677</v>
      </c>
      <c r="I338">
        <v>101.2</v>
      </c>
      <c r="J338" t="s">
        <v>138</v>
      </c>
      <c r="K338" t="s">
        <v>137</v>
      </c>
      <c r="L338">
        <f>I338*$Q$2/1000</f>
        <v>3.7444000000000005E-2</v>
      </c>
    </row>
    <row r="339" spans="1:12">
      <c r="A339" s="118">
        <v>44986</v>
      </c>
      <c r="B339" t="s">
        <v>22683</v>
      </c>
      <c r="C339" t="s">
        <v>22682</v>
      </c>
      <c r="D339" t="s">
        <v>23727</v>
      </c>
      <c r="E339" t="s">
        <v>24142</v>
      </c>
      <c r="F339">
        <v>101038131</v>
      </c>
      <c r="G339" t="s">
        <v>22845</v>
      </c>
      <c r="H339" t="s">
        <v>22677</v>
      </c>
      <c r="I339">
        <v>101.2</v>
      </c>
      <c r="J339" t="s">
        <v>138</v>
      </c>
      <c r="K339" t="s">
        <v>137</v>
      </c>
      <c r="L339">
        <f>I339*$Q$2/1000</f>
        <v>3.7444000000000005E-2</v>
      </c>
    </row>
    <row r="340" spans="1:12">
      <c r="A340" s="118">
        <v>44927</v>
      </c>
      <c r="B340" t="s">
        <v>240</v>
      </c>
      <c r="C340" t="s">
        <v>239</v>
      </c>
      <c r="D340" t="s">
        <v>7898</v>
      </c>
      <c r="E340" t="s">
        <v>24141</v>
      </c>
      <c r="F340">
        <v>101027050</v>
      </c>
      <c r="G340" t="s">
        <v>236</v>
      </c>
      <c r="H340" t="s">
        <v>235</v>
      </c>
      <c r="I340">
        <v>390</v>
      </c>
      <c r="J340" t="s">
        <v>145</v>
      </c>
      <c r="K340" t="s">
        <v>137</v>
      </c>
      <c r="L340">
        <f>I340*$Q$2/100/1000</f>
        <v>1.4430000000000001E-3</v>
      </c>
    </row>
    <row r="341" spans="1:12">
      <c r="A341" s="118">
        <v>44927</v>
      </c>
      <c r="B341" t="s">
        <v>240</v>
      </c>
      <c r="C341" t="s">
        <v>239</v>
      </c>
      <c r="D341" t="s">
        <v>7898</v>
      </c>
      <c r="E341" t="s">
        <v>24140</v>
      </c>
      <c r="F341">
        <v>101027072</v>
      </c>
      <c r="G341" t="s">
        <v>21594</v>
      </c>
      <c r="H341" t="s">
        <v>235</v>
      </c>
      <c r="I341">
        <v>390</v>
      </c>
      <c r="J341" t="s">
        <v>145</v>
      </c>
      <c r="K341" t="s">
        <v>137</v>
      </c>
      <c r="L341">
        <f>I341*$Q$2/100/1000</f>
        <v>1.4430000000000001E-3</v>
      </c>
    </row>
    <row r="342" spans="1:12">
      <c r="A342" s="118">
        <v>44986</v>
      </c>
      <c r="B342" t="s">
        <v>22683</v>
      </c>
      <c r="C342" t="s">
        <v>22682</v>
      </c>
      <c r="D342" t="s">
        <v>23723</v>
      </c>
      <c r="E342" t="s">
        <v>24139</v>
      </c>
      <c r="F342">
        <v>40252237</v>
      </c>
      <c r="G342" t="s">
        <v>24134</v>
      </c>
      <c r="H342" t="s">
        <v>22677</v>
      </c>
      <c r="I342">
        <v>101.2</v>
      </c>
      <c r="J342" t="s">
        <v>138</v>
      </c>
      <c r="K342" t="s">
        <v>137</v>
      </c>
      <c r="L342">
        <f>I342*$Q$2/1000</f>
        <v>3.7444000000000005E-2</v>
      </c>
    </row>
    <row r="343" spans="1:12">
      <c r="A343" s="118">
        <v>44986</v>
      </c>
      <c r="B343" t="s">
        <v>22683</v>
      </c>
      <c r="C343" t="s">
        <v>22682</v>
      </c>
      <c r="D343" t="s">
        <v>23725</v>
      </c>
      <c r="E343" t="s">
        <v>24138</v>
      </c>
      <c r="F343">
        <v>101038131</v>
      </c>
      <c r="G343" t="s">
        <v>22845</v>
      </c>
      <c r="H343" t="s">
        <v>22677</v>
      </c>
      <c r="I343">
        <v>101.2</v>
      </c>
      <c r="J343" t="s">
        <v>138</v>
      </c>
      <c r="K343" t="s">
        <v>137</v>
      </c>
      <c r="L343">
        <f>I343*$Q$2/1000</f>
        <v>3.7444000000000005E-2</v>
      </c>
    </row>
    <row r="344" spans="1:12">
      <c r="A344" s="118">
        <v>44986</v>
      </c>
      <c r="B344" t="s">
        <v>22683</v>
      </c>
      <c r="C344" t="s">
        <v>22682</v>
      </c>
      <c r="D344" t="s">
        <v>23721</v>
      </c>
      <c r="E344" t="s">
        <v>24137</v>
      </c>
      <c r="F344">
        <v>101038131</v>
      </c>
      <c r="G344" t="s">
        <v>22845</v>
      </c>
      <c r="H344" t="s">
        <v>22677</v>
      </c>
      <c r="I344">
        <v>101.2</v>
      </c>
      <c r="J344" t="s">
        <v>138</v>
      </c>
      <c r="K344" t="s">
        <v>137</v>
      </c>
      <c r="L344">
        <f>I344*$Q$2/1000</f>
        <v>3.7444000000000005E-2</v>
      </c>
    </row>
    <row r="345" spans="1:12">
      <c r="A345" s="118">
        <v>44986</v>
      </c>
      <c r="B345" t="s">
        <v>22683</v>
      </c>
      <c r="C345" t="s">
        <v>22682</v>
      </c>
      <c r="D345" t="s">
        <v>23714</v>
      </c>
      <c r="E345" t="s">
        <v>24136</v>
      </c>
      <c r="F345">
        <v>101038131</v>
      </c>
      <c r="G345" t="s">
        <v>22845</v>
      </c>
      <c r="H345" t="s">
        <v>22677</v>
      </c>
      <c r="I345">
        <v>101.2</v>
      </c>
      <c r="J345" t="s">
        <v>138</v>
      </c>
      <c r="K345" t="s">
        <v>137</v>
      </c>
      <c r="L345">
        <f>I345*$Q$2/1000</f>
        <v>3.7444000000000005E-2</v>
      </c>
    </row>
    <row r="346" spans="1:12">
      <c r="A346" s="118">
        <v>44986</v>
      </c>
      <c r="B346" t="s">
        <v>22683</v>
      </c>
      <c r="C346" t="s">
        <v>22682</v>
      </c>
      <c r="D346" t="s">
        <v>23495</v>
      </c>
      <c r="E346" t="s">
        <v>24135</v>
      </c>
      <c r="F346">
        <v>40252237</v>
      </c>
      <c r="G346" t="s">
        <v>24134</v>
      </c>
      <c r="H346" t="s">
        <v>22677</v>
      </c>
      <c r="I346">
        <v>101.2</v>
      </c>
      <c r="J346" t="s">
        <v>138</v>
      </c>
      <c r="K346" t="s">
        <v>137</v>
      </c>
      <c r="L346">
        <f>I346*$Q$2/1000</f>
        <v>3.7444000000000005E-2</v>
      </c>
    </row>
    <row r="347" spans="1:12">
      <c r="A347" s="118">
        <v>44986</v>
      </c>
      <c r="B347" t="s">
        <v>22683</v>
      </c>
      <c r="C347" t="s">
        <v>22682</v>
      </c>
      <c r="D347" t="s">
        <v>23493</v>
      </c>
      <c r="E347" t="s">
        <v>24133</v>
      </c>
      <c r="F347">
        <v>101038131</v>
      </c>
      <c r="G347" t="s">
        <v>22845</v>
      </c>
      <c r="H347" t="s">
        <v>22677</v>
      </c>
      <c r="I347">
        <v>101.2</v>
      </c>
      <c r="J347" t="s">
        <v>138</v>
      </c>
      <c r="K347" t="s">
        <v>137</v>
      </c>
      <c r="L347">
        <f>I347*$Q$2/1000</f>
        <v>3.7444000000000005E-2</v>
      </c>
    </row>
    <row r="348" spans="1:12">
      <c r="A348" s="118">
        <v>44986</v>
      </c>
      <c r="B348" t="s">
        <v>22683</v>
      </c>
      <c r="C348" t="s">
        <v>22682</v>
      </c>
      <c r="D348" t="s">
        <v>23491</v>
      </c>
      <c r="E348" t="s">
        <v>24132</v>
      </c>
      <c r="F348">
        <v>101038131</v>
      </c>
      <c r="G348" t="s">
        <v>22845</v>
      </c>
      <c r="H348" t="s">
        <v>22677</v>
      </c>
      <c r="I348">
        <v>101.2</v>
      </c>
      <c r="J348" t="s">
        <v>138</v>
      </c>
      <c r="K348" t="s">
        <v>137</v>
      </c>
      <c r="L348">
        <f>I348*$Q$2/1000</f>
        <v>3.7444000000000005E-2</v>
      </c>
    </row>
    <row r="349" spans="1:12">
      <c r="A349" s="118">
        <v>44927</v>
      </c>
      <c r="B349" t="s">
        <v>18960</v>
      </c>
      <c r="C349" t="s">
        <v>18959</v>
      </c>
      <c r="D349" t="s">
        <v>24131</v>
      </c>
      <c r="E349" t="s">
        <v>24130</v>
      </c>
      <c r="F349">
        <v>101047190</v>
      </c>
      <c r="G349" t="s">
        <v>24126</v>
      </c>
      <c r="H349" t="s">
        <v>18954</v>
      </c>
      <c r="I349">
        <v>1446</v>
      </c>
      <c r="J349" t="s">
        <v>223</v>
      </c>
      <c r="K349" t="s">
        <v>137</v>
      </c>
      <c r="L349">
        <f>I349*$Q$5/1000</f>
        <v>1.4702205000000002</v>
      </c>
    </row>
    <row r="350" spans="1:12">
      <c r="A350" s="118">
        <v>44927</v>
      </c>
      <c r="B350" t="s">
        <v>18960</v>
      </c>
      <c r="C350" t="s">
        <v>18959</v>
      </c>
      <c r="D350" t="s">
        <v>24128</v>
      </c>
      <c r="E350" t="s">
        <v>24129</v>
      </c>
      <c r="F350">
        <v>101047190</v>
      </c>
      <c r="G350" t="s">
        <v>24126</v>
      </c>
      <c r="H350" t="s">
        <v>18954</v>
      </c>
      <c r="I350">
        <v>1446</v>
      </c>
      <c r="J350" t="s">
        <v>223</v>
      </c>
      <c r="K350" t="s">
        <v>137</v>
      </c>
      <c r="L350">
        <f>I350*$Q$5/1000</f>
        <v>1.4702205000000002</v>
      </c>
    </row>
    <row r="351" spans="1:12">
      <c r="A351" s="118">
        <v>44927</v>
      </c>
      <c r="B351" t="s">
        <v>18960</v>
      </c>
      <c r="C351" t="s">
        <v>18959</v>
      </c>
      <c r="D351" t="s">
        <v>24128</v>
      </c>
      <c r="E351" t="s">
        <v>24127</v>
      </c>
      <c r="F351">
        <v>101047190</v>
      </c>
      <c r="G351" t="s">
        <v>24126</v>
      </c>
      <c r="H351" t="s">
        <v>18954</v>
      </c>
      <c r="I351">
        <v>1446</v>
      </c>
      <c r="J351" t="s">
        <v>223</v>
      </c>
      <c r="K351" t="s">
        <v>137</v>
      </c>
      <c r="L351">
        <f>I351*$Q$5/1000</f>
        <v>1.4702205000000002</v>
      </c>
    </row>
    <row r="352" spans="1:12">
      <c r="A352" s="118">
        <v>44958</v>
      </c>
      <c r="B352" t="s">
        <v>18960</v>
      </c>
      <c r="C352" t="s">
        <v>18959</v>
      </c>
      <c r="D352" t="s">
        <v>24125</v>
      </c>
      <c r="E352" t="s">
        <v>24124</v>
      </c>
      <c r="F352">
        <v>101050456</v>
      </c>
      <c r="G352" t="s">
        <v>24123</v>
      </c>
      <c r="H352" t="s">
        <v>18954</v>
      </c>
      <c r="I352">
        <v>1446</v>
      </c>
      <c r="J352" t="s">
        <v>223</v>
      </c>
      <c r="K352" t="s">
        <v>137</v>
      </c>
      <c r="L352">
        <f>I352*$Q$5/1000</f>
        <v>1.4702205000000002</v>
      </c>
    </row>
    <row r="353" spans="1:12">
      <c r="A353" s="118">
        <v>44986</v>
      </c>
      <c r="B353" t="s">
        <v>22683</v>
      </c>
      <c r="C353" t="s">
        <v>22682</v>
      </c>
      <c r="D353" t="s">
        <v>23488</v>
      </c>
      <c r="E353" t="s">
        <v>24122</v>
      </c>
      <c r="F353">
        <v>101038131</v>
      </c>
      <c r="G353" t="s">
        <v>22845</v>
      </c>
      <c r="H353" t="s">
        <v>22677</v>
      </c>
      <c r="I353">
        <v>101.2</v>
      </c>
      <c r="J353" t="s">
        <v>138</v>
      </c>
      <c r="K353" t="s">
        <v>137</v>
      </c>
      <c r="L353">
        <f>I353*$Q$2/1000</f>
        <v>3.7444000000000005E-2</v>
      </c>
    </row>
    <row r="354" spans="1:12">
      <c r="A354" s="118">
        <v>44986</v>
      </c>
      <c r="B354" t="s">
        <v>22683</v>
      </c>
      <c r="C354" t="s">
        <v>22682</v>
      </c>
      <c r="D354" t="s">
        <v>23305</v>
      </c>
      <c r="E354" t="s">
        <v>24121</v>
      </c>
      <c r="F354">
        <v>101038131</v>
      </c>
      <c r="G354" t="s">
        <v>22845</v>
      </c>
      <c r="H354" t="s">
        <v>22677</v>
      </c>
      <c r="I354">
        <v>101.2</v>
      </c>
      <c r="J354" t="s">
        <v>138</v>
      </c>
      <c r="K354" t="s">
        <v>137</v>
      </c>
      <c r="L354">
        <f>I354*$Q$2/1000</f>
        <v>3.7444000000000005E-2</v>
      </c>
    </row>
    <row r="355" spans="1:12">
      <c r="A355" s="118">
        <v>44986</v>
      </c>
      <c r="B355" t="s">
        <v>22683</v>
      </c>
      <c r="C355" t="s">
        <v>22682</v>
      </c>
      <c r="D355" t="s">
        <v>23280</v>
      </c>
      <c r="E355" t="s">
        <v>24120</v>
      </c>
      <c r="F355">
        <v>101038131</v>
      </c>
      <c r="G355" t="s">
        <v>22845</v>
      </c>
      <c r="H355" t="s">
        <v>22677</v>
      </c>
      <c r="I355">
        <v>101.2</v>
      </c>
      <c r="J355" t="s">
        <v>138</v>
      </c>
      <c r="K355" t="s">
        <v>137</v>
      </c>
      <c r="L355">
        <f>I355*$Q$2/1000</f>
        <v>3.7444000000000005E-2</v>
      </c>
    </row>
    <row r="356" spans="1:12">
      <c r="A356" s="118">
        <v>44986</v>
      </c>
      <c r="B356" t="s">
        <v>22683</v>
      </c>
      <c r="C356" t="s">
        <v>22682</v>
      </c>
      <c r="D356" t="s">
        <v>23308</v>
      </c>
      <c r="E356" t="s">
        <v>24119</v>
      </c>
      <c r="F356">
        <v>101038131</v>
      </c>
      <c r="G356" t="s">
        <v>22845</v>
      </c>
      <c r="H356" t="s">
        <v>22677</v>
      </c>
      <c r="I356">
        <v>101.2</v>
      </c>
      <c r="J356" t="s">
        <v>138</v>
      </c>
      <c r="K356" t="s">
        <v>137</v>
      </c>
      <c r="L356">
        <f>I356*$Q$2/1000</f>
        <v>3.7444000000000005E-2</v>
      </c>
    </row>
    <row r="357" spans="1:12">
      <c r="A357" s="118">
        <v>44986</v>
      </c>
      <c r="B357" t="s">
        <v>22683</v>
      </c>
      <c r="C357" t="s">
        <v>22682</v>
      </c>
      <c r="D357" t="s">
        <v>23310</v>
      </c>
      <c r="E357" t="s">
        <v>24118</v>
      </c>
      <c r="F357">
        <v>101038131</v>
      </c>
      <c r="G357" t="s">
        <v>22845</v>
      </c>
      <c r="H357" t="s">
        <v>22677</v>
      </c>
      <c r="I357">
        <v>101.2</v>
      </c>
      <c r="J357" t="s">
        <v>138</v>
      </c>
      <c r="K357" t="s">
        <v>137</v>
      </c>
      <c r="L357">
        <f>I357*$Q$2/1000</f>
        <v>3.7444000000000005E-2</v>
      </c>
    </row>
    <row r="358" spans="1:12">
      <c r="A358" s="118">
        <v>44927</v>
      </c>
      <c r="B358" t="s">
        <v>460</v>
      </c>
      <c r="C358" t="s">
        <v>459</v>
      </c>
      <c r="D358" t="s">
        <v>14648</v>
      </c>
      <c r="E358" t="s">
        <v>24117</v>
      </c>
      <c r="F358">
        <v>101036193</v>
      </c>
      <c r="G358" t="s">
        <v>8676</v>
      </c>
      <c r="H358" t="s">
        <v>455</v>
      </c>
      <c r="I358">
        <v>103.6</v>
      </c>
      <c r="J358" t="s">
        <v>145</v>
      </c>
      <c r="K358" t="s">
        <v>137</v>
      </c>
      <c r="L358">
        <f>I358*$Q$2/100/1000</f>
        <v>3.8331999999999998E-4</v>
      </c>
    </row>
    <row r="359" spans="1:12">
      <c r="A359" s="118">
        <v>44927</v>
      </c>
      <c r="B359" t="s">
        <v>460</v>
      </c>
      <c r="C359" t="s">
        <v>459</v>
      </c>
      <c r="D359" t="s">
        <v>24116</v>
      </c>
      <c r="E359" t="s">
        <v>24115</v>
      </c>
      <c r="F359" t="s">
        <v>834</v>
      </c>
      <c r="G359" t="s">
        <v>833</v>
      </c>
      <c r="H359" t="s">
        <v>455</v>
      </c>
      <c r="I359">
        <v>103.6</v>
      </c>
      <c r="J359" t="s">
        <v>145</v>
      </c>
      <c r="K359" t="s">
        <v>137</v>
      </c>
      <c r="L359">
        <f>I359*$Q$2/100/1000</f>
        <v>3.8331999999999998E-4</v>
      </c>
    </row>
    <row r="360" spans="1:12">
      <c r="A360" s="118">
        <v>44986</v>
      </c>
      <c r="B360" t="s">
        <v>22683</v>
      </c>
      <c r="C360" t="s">
        <v>22682</v>
      </c>
      <c r="D360" t="s">
        <v>24114</v>
      </c>
      <c r="E360" t="s">
        <v>24113</v>
      </c>
      <c r="F360" t="s">
        <v>24112</v>
      </c>
      <c r="G360" t="s">
        <v>24111</v>
      </c>
      <c r="H360" t="s">
        <v>22677</v>
      </c>
      <c r="I360">
        <v>101.2</v>
      </c>
      <c r="J360" t="s">
        <v>138</v>
      </c>
      <c r="K360" t="s">
        <v>137</v>
      </c>
      <c r="L360">
        <f>I360*$Q$2/1000</f>
        <v>3.7444000000000005E-2</v>
      </c>
    </row>
    <row r="361" spans="1:12">
      <c r="A361" s="118">
        <v>44927</v>
      </c>
      <c r="B361" t="s">
        <v>261</v>
      </c>
      <c r="C361" t="s">
        <v>260</v>
      </c>
      <c r="D361" t="s">
        <v>10348</v>
      </c>
      <c r="E361" t="s">
        <v>24110</v>
      </c>
      <c r="F361">
        <v>101019989</v>
      </c>
      <c r="G361" t="s">
        <v>20050</v>
      </c>
      <c r="H361" t="s">
        <v>139</v>
      </c>
      <c r="I361">
        <v>55</v>
      </c>
      <c r="J361" t="s">
        <v>145</v>
      </c>
      <c r="K361" t="s">
        <v>137</v>
      </c>
      <c r="L361">
        <f>I361*$Q$2/100/1000</f>
        <v>2.0350000000000001E-4</v>
      </c>
    </row>
    <row r="362" spans="1:12">
      <c r="A362" s="118">
        <v>44986</v>
      </c>
      <c r="B362" t="s">
        <v>22683</v>
      </c>
      <c r="C362" t="s">
        <v>22682</v>
      </c>
      <c r="D362" t="s">
        <v>24109</v>
      </c>
      <c r="E362" t="s">
        <v>24108</v>
      </c>
      <c r="F362" t="s">
        <v>23240</v>
      </c>
      <c r="G362" t="s">
        <v>23239</v>
      </c>
      <c r="H362" t="s">
        <v>22677</v>
      </c>
      <c r="I362">
        <v>101.2</v>
      </c>
      <c r="J362" t="s">
        <v>138</v>
      </c>
      <c r="K362" t="s">
        <v>137</v>
      </c>
      <c r="L362">
        <f>I362*$Q$2/1000</f>
        <v>3.7444000000000005E-2</v>
      </c>
    </row>
    <row r="363" spans="1:12">
      <c r="A363" s="118">
        <v>44927</v>
      </c>
      <c r="B363" t="s">
        <v>261</v>
      </c>
      <c r="C363" t="s">
        <v>260</v>
      </c>
      <c r="D363" t="s">
        <v>10348</v>
      </c>
      <c r="E363" t="s">
        <v>24107</v>
      </c>
      <c r="F363">
        <v>30202101</v>
      </c>
      <c r="G363" t="s">
        <v>24106</v>
      </c>
      <c r="H363" t="s">
        <v>139</v>
      </c>
      <c r="I363">
        <v>55</v>
      </c>
      <c r="J363" t="s">
        <v>145</v>
      </c>
      <c r="K363" t="s">
        <v>137</v>
      </c>
      <c r="L363">
        <f>I363*$Q$2/100/1000</f>
        <v>2.0350000000000001E-4</v>
      </c>
    </row>
    <row r="364" spans="1:12">
      <c r="A364" s="118">
        <v>44986</v>
      </c>
      <c r="B364" t="s">
        <v>22683</v>
      </c>
      <c r="C364" t="s">
        <v>22682</v>
      </c>
      <c r="D364" t="s">
        <v>23798</v>
      </c>
      <c r="E364" t="s">
        <v>24105</v>
      </c>
      <c r="F364">
        <v>101036824</v>
      </c>
      <c r="G364" t="s">
        <v>22731</v>
      </c>
      <c r="H364" t="s">
        <v>22677</v>
      </c>
      <c r="I364">
        <v>101.2</v>
      </c>
      <c r="J364" t="s">
        <v>138</v>
      </c>
      <c r="K364" t="s">
        <v>137</v>
      </c>
      <c r="L364">
        <f>I364*$Q$2/1000</f>
        <v>3.7444000000000005E-2</v>
      </c>
    </row>
    <row r="365" spans="1:12">
      <c r="A365" s="118">
        <v>44927</v>
      </c>
      <c r="B365" t="s">
        <v>460</v>
      </c>
      <c r="C365" t="s">
        <v>459</v>
      </c>
      <c r="D365" t="s">
        <v>24104</v>
      </c>
      <c r="E365" t="s">
        <v>24103</v>
      </c>
      <c r="F365">
        <v>101027223</v>
      </c>
      <c r="G365" t="s">
        <v>24102</v>
      </c>
      <c r="H365" t="s">
        <v>455</v>
      </c>
      <c r="I365">
        <v>103.6</v>
      </c>
      <c r="J365" t="s">
        <v>145</v>
      </c>
      <c r="K365" t="s">
        <v>137</v>
      </c>
      <c r="L365">
        <f>I365*$Q$2/100/1000</f>
        <v>3.8331999999999998E-4</v>
      </c>
    </row>
    <row r="366" spans="1:12">
      <c r="A366" s="118">
        <v>44986</v>
      </c>
      <c r="B366" t="s">
        <v>22683</v>
      </c>
      <c r="C366" t="s">
        <v>22682</v>
      </c>
      <c r="D366" t="s">
        <v>24101</v>
      </c>
      <c r="E366" t="s">
        <v>24100</v>
      </c>
      <c r="F366">
        <v>23254988</v>
      </c>
      <c r="G366" t="s">
        <v>23247</v>
      </c>
      <c r="H366" t="s">
        <v>22677</v>
      </c>
      <c r="I366">
        <v>101.2</v>
      </c>
      <c r="J366" t="s">
        <v>138</v>
      </c>
      <c r="K366" t="s">
        <v>137</v>
      </c>
      <c r="L366">
        <f>I366*$Q$2/1000</f>
        <v>3.7444000000000005E-2</v>
      </c>
    </row>
    <row r="367" spans="1:12">
      <c r="A367" s="118">
        <v>44986</v>
      </c>
      <c r="B367" t="s">
        <v>22683</v>
      </c>
      <c r="C367" t="s">
        <v>22682</v>
      </c>
      <c r="D367" t="s">
        <v>24006</v>
      </c>
      <c r="E367" t="s">
        <v>24099</v>
      </c>
      <c r="F367">
        <v>101021307</v>
      </c>
      <c r="G367" t="s">
        <v>22890</v>
      </c>
      <c r="H367" t="s">
        <v>22677</v>
      </c>
      <c r="I367">
        <v>101.2</v>
      </c>
      <c r="J367" t="s">
        <v>138</v>
      </c>
      <c r="K367" t="s">
        <v>137</v>
      </c>
      <c r="L367">
        <f>I367*$Q$2/1000</f>
        <v>3.7444000000000005E-2</v>
      </c>
    </row>
    <row r="368" spans="1:12">
      <c r="A368" s="118">
        <v>44927</v>
      </c>
      <c r="B368" t="s">
        <v>261</v>
      </c>
      <c r="C368" t="s">
        <v>260</v>
      </c>
      <c r="D368" t="s">
        <v>10348</v>
      </c>
      <c r="E368" t="s">
        <v>24098</v>
      </c>
      <c r="F368">
        <v>101031386</v>
      </c>
      <c r="G368" t="s">
        <v>14919</v>
      </c>
      <c r="H368" t="s">
        <v>139</v>
      </c>
      <c r="I368">
        <v>55</v>
      </c>
      <c r="J368" t="s">
        <v>145</v>
      </c>
      <c r="K368" t="s">
        <v>137</v>
      </c>
      <c r="L368">
        <f>I368*$Q$2/100/1000</f>
        <v>2.0350000000000001E-4</v>
      </c>
    </row>
    <row r="369" spans="1:12">
      <c r="A369" s="118">
        <v>44927</v>
      </c>
      <c r="B369" t="s">
        <v>261</v>
      </c>
      <c r="C369" t="s">
        <v>260</v>
      </c>
      <c r="D369" t="s">
        <v>10348</v>
      </c>
      <c r="E369" t="s">
        <v>24097</v>
      </c>
      <c r="F369">
        <v>4245034</v>
      </c>
      <c r="G369" t="s">
        <v>18405</v>
      </c>
      <c r="H369" t="s">
        <v>139</v>
      </c>
      <c r="I369">
        <v>55</v>
      </c>
      <c r="J369" t="s">
        <v>145</v>
      </c>
      <c r="K369" t="s">
        <v>137</v>
      </c>
      <c r="L369">
        <f>I369*$Q$2/100/1000</f>
        <v>2.0350000000000001E-4</v>
      </c>
    </row>
    <row r="370" spans="1:12">
      <c r="A370" s="118">
        <v>44986</v>
      </c>
      <c r="B370" t="s">
        <v>22683</v>
      </c>
      <c r="C370" t="s">
        <v>22682</v>
      </c>
      <c r="D370" t="s">
        <v>22926</v>
      </c>
      <c r="E370" t="s">
        <v>24096</v>
      </c>
      <c r="F370">
        <v>101024174</v>
      </c>
      <c r="G370" t="s">
        <v>22924</v>
      </c>
      <c r="H370" t="s">
        <v>22677</v>
      </c>
      <c r="I370">
        <v>101.2</v>
      </c>
      <c r="J370" t="s">
        <v>138</v>
      </c>
      <c r="K370" t="s">
        <v>137</v>
      </c>
      <c r="L370">
        <f>I370*$Q$2/1000</f>
        <v>3.7444000000000005E-2</v>
      </c>
    </row>
    <row r="371" spans="1:12">
      <c r="A371" s="118">
        <v>44986</v>
      </c>
      <c r="B371" t="s">
        <v>22683</v>
      </c>
      <c r="C371" t="s">
        <v>22682</v>
      </c>
      <c r="D371" t="s">
        <v>24004</v>
      </c>
      <c r="E371" t="s">
        <v>24095</v>
      </c>
      <c r="F371">
        <v>101021307</v>
      </c>
      <c r="G371" t="s">
        <v>22890</v>
      </c>
      <c r="H371" t="s">
        <v>22677</v>
      </c>
      <c r="I371">
        <v>101.2</v>
      </c>
      <c r="J371" t="s">
        <v>138</v>
      </c>
      <c r="K371" t="s">
        <v>137</v>
      </c>
      <c r="L371">
        <f>I371*$Q$2/1000</f>
        <v>3.7444000000000005E-2</v>
      </c>
    </row>
    <row r="372" spans="1:12" ht="15" customHeight="1">
      <c r="A372" s="118">
        <v>44986</v>
      </c>
      <c r="B372" t="s">
        <v>22683</v>
      </c>
      <c r="C372" t="s">
        <v>22682</v>
      </c>
      <c r="D372" t="s">
        <v>23798</v>
      </c>
      <c r="E372" t="s">
        <v>24094</v>
      </c>
      <c r="F372">
        <v>101021307</v>
      </c>
      <c r="G372" t="s">
        <v>22890</v>
      </c>
      <c r="H372" t="s">
        <v>22677</v>
      </c>
      <c r="I372">
        <v>101.2</v>
      </c>
      <c r="J372" t="s">
        <v>138</v>
      </c>
      <c r="K372" t="s">
        <v>137</v>
      </c>
      <c r="L372">
        <f>I372*$Q$2/1000</f>
        <v>3.7444000000000005E-2</v>
      </c>
    </row>
    <row r="373" spans="1:12">
      <c r="A373" s="118">
        <v>44986</v>
      </c>
      <c r="B373" t="s">
        <v>22683</v>
      </c>
      <c r="C373" t="s">
        <v>22682</v>
      </c>
      <c r="D373" t="s">
        <v>23305</v>
      </c>
      <c r="E373" t="s">
        <v>24093</v>
      </c>
      <c r="F373">
        <v>101038131</v>
      </c>
      <c r="G373" t="s">
        <v>22845</v>
      </c>
      <c r="H373" t="s">
        <v>22677</v>
      </c>
      <c r="I373">
        <v>101.2</v>
      </c>
      <c r="J373" t="s">
        <v>138</v>
      </c>
      <c r="K373" t="s">
        <v>137</v>
      </c>
      <c r="L373">
        <f>I373*$Q$2/1000</f>
        <v>3.7444000000000005E-2</v>
      </c>
    </row>
    <row r="374" spans="1:12">
      <c r="A374" s="118">
        <v>45017</v>
      </c>
      <c r="B374" t="s">
        <v>22683</v>
      </c>
      <c r="C374" t="s">
        <v>22682</v>
      </c>
      <c r="D374" t="s">
        <v>24077</v>
      </c>
      <c r="E374" t="s">
        <v>24092</v>
      </c>
      <c r="F374" s="119" t="s">
        <v>22689</v>
      </c>
      <c r="G374" t="s">
        <v>22688</v>
      </c>
      <c r="H374" t="s">
        <v>22677</v>
      </c>
      <c r="I374">
        <v>101.2</v>
      </c>
      <c r="J374" t="s">
        <v>138</v>
      </c>
      <c r="K374" t="s">
        <v>137</v>
      </c>
      <c r="L374">
        <f>I374*$Q$2/1000</f>
        <v>3.7444000000000005E-2</v>
      </c>
    </row>
    <row r="375" spans="1:12">
      <c r="A375" s="118">
        <v>45017</v>
      </c>
      <c r="B375" t="s">
        <v>22683</v>
      </c>
      <c r="C375" t="s">
        <v>22682</v>
      </c>
      <c r="D375" t="s">
        <v>23982</v>
      </c>
      <c r="E375" t="s">
        <v>24091</v>
      </c>
      <c r="F375" s="119" t="s">
        <v>22689</v>
      </c>
      <c r="G375" t="s">
        <v>22688</v>
      </c>
      <c r="H375" t="s">
        <v>22677</v>
      </c>
      <c r="I375">
        <v>101.2</v>
      </c>
      <c r="J375" t="s">
        <v>138</v>
      </c>
      <c r="K375" t="s">
        <v>137</v>
      </c>
      <c r="L375">
        <f>I375*$Q$2/1000</f>
        <v>3.7444000000000005E-2</v>
      </c>
    </row>
    <row r="376" spans="1:12">
      <c r="A376" s="118">
        <v>45017</v>
      </c>
      <c r="B376" t="s">
        <v>22683</v>
      </c>
      <c r="C376" t="s">
        <v>22682</v>
      </c>
      <c r="D376" t="s">
        <v>24090</v>
      </c>
      <c r="E376" t="s">
        <v>24089</v>
      </c>
      <c r="F376" s="119">
        <v>101038131</v>
      </c>
      <c r="G376" t="s">
        <v>22845</v>
      </c>
      <c r="H376" t="s">
        <v>22677</v>
      </c>
      <c r="I376">
        <v>101.2</v>
      </c>
      <c r="J376" t="s">
        <v>138</v>
      </c>
      <c r="K376" t="s">
        <v>137</v>
      </c>
      <c r="L376">
        <f>I376*$Q$2/1000</f>
        <v>3.7444000000000005E-2</v>
      </c>
    </row>
    <row r="377" spans="1:12">
      <c r="A377" s="118">
        <v>44927</v>
      </c>
      <c r="B377" t="s">
        <v>24088</v>
      </c>
      <c r="C377" t="s">
        <v>24087</v>
      </c>
      <c r="D377" t="s">
        <v>24086</v>
      </c>
      <c r="E377" t="s">
        <v>24085</v>
      </c>
      <c r="F377">
        <v>101015385</v>
      </c>
      <c r="G377" t="s">
        <v>24084</v>
      </c>
      <c r="H377" t="s">
        <v>24083</v>
      </c>
      <c r="I377">
        <v>294</v>
      </c>
      <c r="J377" t="s">
        <v>145</v>
      </c>
      <c r="K377" t="s">
        <v>137</v>
      </c>
      <c r="L377">
        <f>I377*$Q$2/100/1000</f>
        <v>1.0878000000000001E-3</v>
      </c>
    </row>
    <row r="378" spans="1:12">
      <c r="A378" s="118">
        <v>45017</v>
      </c>
      <c r="B378" t="s">
        <v>22683</v>
      </c>
      <c r="C378" t="s">
        <v>22682</v>
      </c>
      <c r="D378" t="s">
        <v>24082</v>
      </c>
      <c r="E378" t="s">
        <v>24081</v>
      </c>
      <c r="F378" s="119" t="s">
        <v>24080</v>
      </c>
      <c r="G378" t="s">
        <v>24079</v>
      </c>
      <c r="H378" t="s">
        <v>22677</v>
      </c>
      <c r="I378">
        <v>101.2</v>
      </c>
      <c r="J378" t="s">
        <v>138</v>
      </c>
      <c r="K378" t="s">
        <v>137</v>
      </c>
      <c r="L378">
        <f>I378*$Q$2/1000</f>
        <v>3.7444000000000005E-2</v>
      </c>
    </row>
    <row r="379" spans="1:12">
      <c r="A379" s="118">
        <v>45017</v>
      </c>
      <c r="B379" t="s">
        <v>22683</v>
      </c>
      <c r="C379" t="s">
        <v>22682</v>
      </c>
      <c r="D379" t="s">
        <v>24077</v>
      </c>
      <c r="E379" t="s">
        <v>24078</v>
      </c>
      <c r="F379" s="119" t="s">
        <v>22857</v>
      </c>
      <c r="G379" t="s">
        <v>22856</v>
      </c>
      <c r="H379" t="s">
        <v>22677</v>
      </c>
      <c r="I379">
        <v>101.2</v>
      </c>
      <c r="J379" t="s">
        <v>138</v>
      </c>
      <c r="K379" t="s">
        <v>137</v>
      </c>
      <c r="L379">
        <f>I379*$Q$2/1000</f>
        <v>3.7444000000000005E-2</v>
      </c>
    </row>
    <row r="380" spans="1:12">
      <c r="A380" s="118">
        <v>45017</v>
      </c>
      <c r="B380" t="s">
        <v>22683</v>
      </c>
      <c r="C380" t="s">
        <v>22682</v>
      </c>
      <c r="D380" t="s">
        <v>24077</v>
      </c>
      <c r="E380" t="s">
        <v>24076</v>
      </c>
      <c r="F380" s="119" t="s">
        <v>22878</v>
      </c>
      <c r="G380" t="s">
        <v>22877</v>
      </c>
      <c r="H380" t="s">
        <v>22677</v>
      </c>
      <c r="I380">
        <v>101.2</v>
      </c>
      <c r="J380" t="s">
        <v>138</v>
      </c>
      <c r="K380" t="s">
        <v>137</v>
      </c>
      <c r="L380">
        <f>I380*$Q$2/1000</f>
        <v>3.7444000000000005E-2</v>
      </c>
    </row>
    <row r="381" spans="1:12">
      <c r="A381" s="118">
        <v>45017</v>
      </c>
      <c r="B381" t="s">
        <v>22683</v>
      </c>
      <c r="C381" t="s">
        <v>22682</v>
      </c>
      <c r="D381" t="s">
        <v>23729</v>
      </c>
      <c r="E381" t="s">
        <v>24075</v>
      </c>
      <c r="F381" s="119">
        <v>101028703</v>
      </c>
      <c r="G381" t="s">
        <v>20796</v>
      </c>
      <c r="H381" t="s">
        <v>22677</v>
      </c>
      <c r="I381">
        <v>101.2</v>
      </c>
      <c r="J381" t="s">
        <v>138</v>
      </c>
      <c r="K381" t="s">
        <v>137</v>
      </c>
      <c r="L381">
        <f>I381*$Q$2/1000</f>
        <v>3.7444000000000005E-2</v>
      </c>
    </row>
    <row r="382" spans="1:12">
      <c r="A382" s="118">
        <v>45017</v>
      </c>
      <c r="B382" t="s">
        <v>22683</v>
      </c>
      <c r="C382" t="s">
        <v>22682</v>
      </c>
      <c r="D382" t="s">
        <v>23731</v>
      </c>
      <c r="E382" t="s">
        <v>24074</v>
      </c>
      <c r="F382" s="119">
        <v>101028703</v>
      </c>
      <c r="G382" t="s">
        <v>20796</v>
      </c>
      <c r="H382" t="s">
        <v>22677</v>
      </c>
      <c r="I382">
        <v>101.2</v>
      </c>
      <c r="J382" t="s">
        <v>138</v>
      </c>
      <c r="K382" t="s">
        <v>137</v>
      </c>
      <c r="L382">
        <f>I382*$Q$2/1000</f>
        <v>3.7444000000000005E-2</v>
      </c>
    </row>
    <row r="383" spans="1:12">
      <c r="A383" s="118">
        <v>45017</v>
      </c>
      <c r="B383" t="s">
        <v>22683</v>
      </c>
      <c r="C383" t="s">
        <v>22682</v>
      </c>
      <c r="D383" t="s">
        <v>23733</v>
      </c>
      <c r="E383" t="s">
        <v>24073</v>
      </c>
      <c r="F383" s="119">
        <v>101033065</v>
      </c>
      <c r="G383" t="s">
        <v>22704</v>
      </c>
      <c r="H383" t="s">
        <v>22677</v>
      </c>
      <c r="I383">
        <v>101.2</v>
      </c>
      <c r="J383" t="s">
        <v>138</v>
      </c>
      <c r="K383" t="s">
        <v>137</v>
      </c>
      <c r="L383">
        <f>I383*$Q$2/1000</f>
        <v>3.7444000000000005E-2</v>
      </c>
    </row>
    <row r="384" spans="1:12">
      <c r="A384" s="118">
        <v>45017</v>
      </c>
      <c r="B384" t="s">
        <v>22683</v>
      </c>
      <c r="C384" t="s">
        <v>22682</v>
      </c>
      <c r="D384" t="s">
        <v>23727</v>
      </c>
      <c r="E384" t="s">
        <v>24072</v>
      </c>
      <c r="F384" s="119">
        <v>101028703</v>
      </c>
      <c r="G384" t="s">
        <v>20796</v>
      </c>
      <c r="H384" t="s">
        <v>22677</v>
      </c>
      <c r="I384">
        <v>101.2</v>
      </c>
      <c r="J384" t="s">
        <v>138</v>
      </c>
      <c r="K384" t="s">
        <v>137</v>
      </c>
      <c r="L384">
        <f>I384*$Q$2/1000</f>
        <v>3.7444000000000005E-2</v>
      </c>
    </row>
    <row r="385" spans="1:12">
      <c r="A385" s="118">
        <v>44927</v>
      </c>
      <c r="B385" t="s">
        <v>240</v>
      </c>
      <c r="C385" t="s">
        <v>239</v>
      </c>
      <c r="D385" t="s">
        <v>15316</v>
      </c>
      <c r="E385" t="s">
        <v>24071</v>
      </c>
      <c r="F385">
        <v>101027071</v>
      </c>
      <c r="G385" t="s">
        <v>23155</v>
      </c>
      <c r="H385" t="s">
        <v>235</v>
      </c>
      <c r="I385">
        <v>390</v>
      </c>
      <c r="J385" t="s">
        <v>145</v>
      </c>
      <c r="K385" t="s">
        <v>137</v>
      </c>
      <c r="L385">
        <f>I385*$Q$2/100/1000</f>
        <v>1.4430000000000001E-3</v>
      </c>
    </row>
    <row r="386" spans="1:12">
      <c r="A386" s="118">
        <v>45017</v>
      </c>
      <c r="B386" t="s">
        <v>22683</v>
      </c>
      <c r="C386" t="s">
        <v>22682</v>
      </c>
      <c r="D386" t="s">
        <v>23873</v>
      </c>
      <c r="E386" t="s">
        <v>24070</v>
      </c>
      <c r="F386" s="119" t="s">
        <v>22794</v>
      </c>
      <c r="G386" t="s">
        <v>22793</v>
      </c>
      <c r="H386" t="s">
        <v>22677</v>
      </c>
      <c r="I386">
        <v>101.2</v>
      </c>
      <c r="J386" t="s">
        <v>138</v>
      </c>
      <c r="K386" t="s">
        <v>137</v>
      </c>
      <c r="L386">
        <f>I386*$Q$2/1000</f>
        <v>3.7444000000000005E-2</v>
      </c>
    </row>
    <row r="387" spans="1:12">
      <c r="A387" s="118">
        <v>45017</v>
      </c>
      <c r="B387" t="s">
        <v>22683</v>
      </c>
      <c r="C387" t="s">
        <v>22682</v>
      </c>
      <c r="D387" t="s">
        <v>23322</v>
      </c>
      <c r="E387" t="s">
        <v>24069</v>
      </c>
      <c r="F387" s="119" t="s">
        <v>23544</v>
      </c>
      <c r="G387" t="s">
        <v>23543</v>
      </c>
      <c r="H387" t="s">
        <v>22677</v>
      </c>
      <c r="I387">
        <v>101.2</v>
      </c>
      <c r="J387" t="s">
        <v>138</v>
      </c>
      <c r="K387" t="s">
        <v>137</v>
      </c>
      <c r="L387">
        <f>I387*$Q$2/1000</f>
        <v>3.7444000000000005E-2</v>
      </c>
    </row>
    <row r="388" spans="1:12">
      <c r="A388" s="118">
        <v>45017</v>
      </c>
      <c r="B388" t="s">
        <v>22683</v>
      </c>
      <c r="C388" t="s">
        <v>22682</v>
      </c>
      <c r="D388" t="s">
        <v>23793</v>
      </c>
      <c r="E388" t="s">
        <v>24068</v>
      </c>
      <c r="F388" s="119">
        <v>101012393</v>
      </c>
      <c r="G388" t="s">
        <v>22841</v>
      </c>
      <c r="H388" t="s">
        <v>22677</v>
      </c>
      <c r="I388">
        <v>101.2</v>
      </c>
      <c r="J388" t="s">
        <v>138</v>
      </c>
      <c r="K388" t="s">
        <v>137</v>
      </c>
      <c r="L388">
        <f>I388*$Q$2/1000</f>
        <v>3.7444000000000005E-2</v>
      </c>
    </row>
    <row r="389" spans="1:12">
      <c r="A389" s="118">
        <v>45017</v>
      </c>
      <c r="B389" t="s">
        <v>22683</v>
      </c>
      <c r="C389" t="s">
        <v>22682</v>
      </c>
      <c r="D389" t="s">
        <v>23531</v>
      </c>
      <c r="E389" t="s">
        <v>24067</v>
      </c>
      <c r="F389" s="119" t="s">
        <v>22679</v>
      </c>
      <c r="G389" t="s">
        <v>22678</v>
      </c>
      <c r="H389" t="s">
        <v>22677</v>
      </c>
      <c r="I389">
        <v>101.2</v>
      </c>
      <c r="J389" t="s">
        <v>138</v>
      </c>
      <c r="K389" t="s">
        <v>137</v>
      </c>
      <c r="L389">
        <f>I389*$Q$2/1000</f>
        <v>3.7444000000000005E-2</v>
      </c>
    </row>
    <row r="390" spans="1:12">
      <c r="A390" s="118">
        <v>45017</v>
      </c>
      <c r="B390" t="s">
        <v>22683</v>
      </c>
      <c r="C390" t="s">
        <v>22682</v>
      </c>
      <c r="D390" t="s">
        <v>23890</v>
      </c>
      <c r="E390" t="s">
        <v>24066</v>
      </c>
      <c r="F390" s="119" t="s">
        <v>22679</v>
      </c>
      <c r="G390" t="s">
        <v>22678</v>
      </c>
      <c r="H390" t="s">
        <v>22677</v>
      </c>
      <c r="I390">
        <v>101.2</v>
      </c>
      <c r="J390" t="s">
        <v>138</v>
      </c>
      <c r="K390" t="s">
        <v>137</v>
      </c>
      <c r="L390">
        <f>I390*$Q$2/1000</f>
        <v>3.7444000000000005E-2</v>
      </c>
    </row>
    <row r="391" spans="1:12">
      <c r="A391" s="118">
        <v>45017</v>
      </c>
      <c r="B391" t="s">
        <v>22683</v>
      </c>
      <c r="C391" t="s">
        <v>22682</v>
      </c>
      <c r="D391" t="s">
        <v>23308</v>
      </c>
      <c r="E391" t="s">
        <v>24065</v>
      </c>
      <c r="F391" s="119">
        <v>101030273</v>
      </c>
      <c r="G391" t="s">
        <v>22743</v>
      </c>
      <c r="H391" t="s">
        <v>22677</v>
      </c>
      <c r="I391">
        <v>101.2</v>
      </c>
      <c r="J391" t="s">
        <v>138</v>
      </c>
      <c r="K391" t="s">
        <v>137</v>
      </c>
      <c r="L391">
        <f>I391*$Q$2/1000</f>
        <v>3.7444000000000005E-2</v>
      </c>
    </row>
    <row r="392" spans="1:12">
      <c r="A392" s="118">
        <v>45017</v>
      </c>
      <c r="B392" t="s">
        <v>22683</v>
      </c>
      <c r="C392" t="s">
        <v>22682</v>
      </c>
      <c r="D392" t="s">
        <v>23495</v>
      </c>
      <c r="E392" t="s">
        <v>24064</v>
      </c>
      <c r="F392" s="119">
        <v>101030273</v>
      </c>
      <c r="G392" t="s">
        <v>22743</v>
      </c>
      <c r="H392" t="s">
        <v>22677</v>
      </c>
      <c r="I392">
        <v>101.2</v>
      </c>
      <c r="J392" t="s">
        <v>138</v>
      </c>
      <c r="K392" t="s">
        <v>137</v>
      </c>
      <c r="L392">
        <f>I392*$Q$2/1000</f>
        <v>3.7444000000000005E-2</v>
      </c>
    </row>
    <row r="393" spans="1:12">
      <c r="A393" s="118">
        <v>45017</v>
      </c>
      <c r="B393" t="s">
        <v>22683</v>
      </c>
      <c r="C393" t="s">
        <v>22682</v>
      </c>
      <c r="D393" t="s">
        <v>23531</v>
      </c>
      <c r="E393" t="s">
        <v>24063</v>
      </c>
      <c r="F393" s="119" t="s">
        <v>23050</v>
      </c>
      <c r="G393" t="s">
        <v>23049</v>
      </c>
      <c r="H393" t="s">
        <v>22677</v>
      </c>
      <c r="I393">
        <v>101.2</v>
      </c>
      <c r="J393" t="s">
        <v>138</v>
      </c>
      <c r="K393" t="s">
        <v>137</v>
      </c>
      <c r="L393">
        <f>I393*$Q$2/1000</f>
        <v>3.7444000000000005E-2</v>
      </c>
    </row>
    <row r="394" spans="1:12">
      <c r="A394" s="118">
        <v>45017</v>
      </c>
      <c r="B394" t="s">
        <v>22683</v>
      </c>
      <c r="C394" t="s">
        <v>22682</v>
      </c>
      <c r="D394" t="s">
        <v>24011</v>
      </c>
      <c r="E394" t="s">
        <v>24062</v>
      </c>
      <c r="F394" s="119">
        <v>101049881</v>
      </c>
      <c r="G394" t="s">
        <v>23005</v>
      </c>
      <c r="H394" t="s">
        <v>22677</v>
      </c>
      <c r="I394">
        <v>101.2</v>
      </c>
      <c r="J394" t="s">
        <v>138</v>
      </c>
      <c r="K394" t="s">
        <v>137</v>
      </c>
      <c r="L394">
        <f>I394*$Q$2/1000</f>
        <v>3.7444000000000005E-2</v>
      </c>
    </row>
    <row r="395" spans="1:12">
      <c r="A395" s="118">
        <v>44927</v>
      </c>
      <c r="B395" t="s">
        <v>180</v>
      </c>
      <c r="C395" t="s">
        <v>179</v>
      </c>
      <c r="D395" t="s">
        <v>24061</v>
      </c>
      <c r="E395" t="s">
        <v>24060</v>
      </c>
      <c r="F395" t="s">
        <v>218</v>
      </c>
      <c r="G395" t="s">
        <v>217</v>
      </c>
      <c r="H395" t="s">
        <v>174</v>
      </c>
      <c r="I395">
        <v>3154</v>
      </c>
      <c r="J395" t="s">
        <v>173</v>
      </c>
      <c r="K395" t="s">
        <v>172</v>
      </c>
      <c r="L395">
        <f>I395*$Q$3/(1000/25)</f>
        <v>2.5295079999999999</v>
      </c>
    </row>
    <row r="396" spans="1:12">
      <c r="A396" s="118">
        <v>44927</v>
      </c>
      <c r="B396" t="s">
        <v>180</v>
      </c>
      <c r="C396" t="s">
        <v>179</v>
      </c>
      <c r="D396" t="s">
        <v>24059</v>
      </c>
      <c r="E396" t="s">
        <v>24058</v>
      </c>
      <c r="F396" t="s">
        <v>1652</v>
      </c>
      <c r="G396" t="s">
        <v>1651</v>
      </c>
      <c r="H396" t="s">
        <v>174</v>
      </c>
      <c r="I396">
        <v>3154</v>
      </c>
      <c r="J396" t="s">
        <v>173</v>
      </c>
      <c r="K396" t="s">
        <v>172</v>
      </c>
      <c r="L396">
        <f>I396*$Q$3/(1000/0.1)</f>
        <v>1.0118031999999999E-2</v>
      </c>
    </row>
    <row r="397" spans="1:12">
      <c r="A397" s="118">
        <v>45017</v>
      </c>
      <c r="B397" t="s">
        <v>22683</v>
      </c>
      <c r="C397" t="s">
        <v>22682</v>
      </c>
      <c r="D397" t="s">
        <v>24006</v>
      </c>
      <c r="E397" t="s">
        <v>24057</v>
      </c>
      <c r="F397" s="119">
        <v>101036824</v>
      </c>
      <c r="G397" t="s">
        <v>22731</v>
      </c>
      <c r="H397" t="s">
        <v>22677</v>
      </c>
      <c r="I397">
        <v>101.2</v>
      </c>
      <c r="J397" t="s">
        <v>138</v>
      </c>
      <c r="K397" t="s">
        <v>137</v>
      </c>
      <c r="L397">
        <f>I397*$Q$2/1000</f>
        <v>3.7444000000000005E-2</v>
      </c>
    </row>
    <row r="398" spans="1:12">
      <c r="A398" s="118">
        <v>45017</v>
      </c>
      <c r="B398" t="s">
        <v>22683</v>
      </c>
      <c r="C398" t="s">
        <v>22682</v>
      </c>
      <c r="D398" t="s">
        <v>24004</v>
      </c>
      <c r="E398" t="s">
        <v>24056</v>
      </c>
      <c r="F398" s="119">
        <v>101036824</v>
      </c>
      <c r="G398" t="s">
        <v>22731</v>
      </c>
      <c r="H398" t="s">
        <v>22677</v>
      </c>
      <c r="I398">
        <v>101.2</v>
      </c>
      <c r="J398" t="s">
        <v>138</v>
      </c>
      <c r="K398" t="s">
        <v>137</v>
      </c>
      <c r="L398">
        <f>I398*$Q$2/1000</f>
        <v>3.7444000000000005E-2</v>
      </c>
    </row>
    <row r="399" spans="1:12">
      <c r="A399" s="118">
        <v>45017</v>
      </c>
      <c r="B399" t="s">
        <v>22683</v>
      </c>
      <c r="C399" t="s">
        <v>22682</v>
      </c>
      <c r="D399" t="s">
        <v>23926</v>
      </c>
      <c r="E399" t="s">
        <v>24055</v>
      </c>
      <c r="F399" s="119" t="s">
        <v>23469</v>
      </c>
      <c r="G399" t="s">
        <v>23468</v>
      </c>
      <c r="H399" t="s">
        <v>22677</v>
      </c>
      <c r="I399">
        <v>101.2</v>
      </c>
      <c r="J399" t="s">
        <v>138</v>
      </c>
      <c r="K399" t="s">
        <v>137</v>
      </c>
      <c r="L399">
        <f>I399*$Q$2/1000</f>
        <v>3.7444000000000005E-2</v>
      </c>
    </row>
    <row r="400" spans="1:12">
      <c r="A400" s="118">
        <v>45017</v>
      </c>
      <c r="B400" t="s">
        <v>22683</v>
      </c>
      <c r="C400" t="s">
        <v>22682</v>
      </c>
      <c r="D400" t="s">
        <v>24033</v>
      </c>
      <c r="E400" t="s">
        <v>24054</v>
      </c>
      <c r="F400" s="119">
        <v>40256694</v>
      </c>
      <c r="G400" t="s">
        <v>22932</v>
      </c>
      <c r="H400" t="s">
        <v>22677</v>
      </c>
      <c r="I400">
        <v>101.2</v>
      </c>
      <c r="J400" t="s">
        <v>138</v>
      </c>
      <c r="K400" t="s">
        <v>137</v>
      </c>
      <c r="L400">
        <f>I400*$Q$2/1000</f>
        <v>3.7444000000000005E-2</v>
      </c>
    </row>
    <row r="401" spans="1:12">
      <c r="A401" s="118">
        <v>45017</v>
      </c>
      <c r="B401" t="s">
        <v>22683</v>
      </c>
      <c r="C401" t="s">
        <v>22682</v>
      </c>
      <c r="D401" t="s">
        <v>24011</v>
      </c>
      <c r="E401" t="s">
        <v>24053</v>
      </c>
      <c r="F401" s="119">
        <v>40256694</v>
      </c>
      <c r="G401" t="s">
        <v>22932</v>
      </c>
      <c r="H401" t="s">
        <v>22677</v>
      </c>
      <c r="I401">
        <v>101.2</v>
      </c>
      <c r="J401" t="s">
        <v>138</v>
      </c>
      <c r="K401" t="s">
        <v>137</v>
      </c>
      <c r="L401">
        <f>I401*$Q$2/1000</f>
        <v>3.7444000000000005E-2</v>
      </c>
    </row>
    <row r="402" spans="1:12">
      <c r="A402" s="118">
        <v>45017</v>
      </c>
      <c r="B402" t="s">
        <v>22683</v>
      </c>
      <c r="C402" t="s">
        <v>22682</v>
      </c>
      <c r="D402" t="s">
        <v>24033</v>
      </c>
      <c r="E402" t="s">
        <v>24052</v>
      </c>
      <c r="F402" s="119">
        <v>40212461</v>
      </c>
      <c r="G402" t="s">
        <v>22728</v>
      </c>
      <c r="H402" t="s">
        <v>22677</v>
      </c>
      <c r="I402">
        <v>101.2</v>
      </c>
      <c r="J402" t="s">
        <v>138</v>
      </c>
      <c r="K402" t="s">
        <v>137</v>
      </c>
      <c r="L402">
        <f>I402*$Q$2/1000</f>
        <v>3.7444000000000005E-2</v>
      </c>
    </row>
    <row r="403" spans="1:12">
      <c r="A403" s="118">
        <v>45017</v>
      </c>
      <c r="B403" t="s">
        <v>22683</v>
      </c>
      <c r="C403" t="s">
        <v>22682</v>
      </c>
      <c r="D403" t="s">
        <v>24029</v>
      </c>
      <c r="E403" t="s">
        <v>24051</v>
      </c>
      <c r="F403" s="119">
        <v>40212461</v>
      </c>
      <c r="G403" t="s">
        <v>22728</v>
      </c>
      <c r="H403" t="s">
        <v>22677</v>
      </c>
      <c r="I403">
        <v>101.2</v>
      </c>
      <c r="J403" t="s">
        <v>138</v>
      </c>
      <c r="K403" t="s">
        <v>137</v>
      </c>
      <c r="L403">
        <f>I403*$Q$2/1000</f>
        <v>3.7444000000000005E-2</v>
      </c>
    </row>
    <row r="404" spans="1:12">
      <c r="A404" s="118">
        <v>44927</v>
      </c>
      <c r="B404" t="s">
        <v>261</v>
      </c>
      <c r="C404" t="s">
        <v>260</v>
      </c>
      <c r="D404" t="s">
        <v>24049</v>
      </c>
      <c r="E404" t="s">
        <v>24050</v>
      </c>
      <c r="F404">
        <v>21201412</v>
      </c>
      <c r="G404" t="s">
        <v>3641</v>
      </c>
      <c r="H404" t="s">
        <v>139</v>
      </c>
      <c r="I404">
        <v>55</v>
      </c>
      <c r="J404" t="s">
        <v>145</v>
      </c>
      <c r="K404" t="s">
        <v>137</v>
      </c>
      <c r="L404">
        <f>I404*$Q$2/100/1000</f>
        <v>2.0350000000000001E-4</v>
      </c>
    </row>
    <row r="405" spans="1:12">
      <c r="A405" s="118">
        <v>44927</v>
      </c>
      <c r="B405" t="s">
        <v>261</v>
      </c>
      <c r="C405" t="s">
        <v>260</v>
      </c>
      <c r="D405" t="s">
        <v>24049</v>
      </c>
      <c r="E405" t="s">
        <v>24048</v>
      </c>
      <c r="F405">
        <v>101032903</v>
      </c>
      <c r="G405" t="s">
        <v>24047</v>
      </c>
      <c r="H405" t="s">
        <v>139</v>
      </c>
      <c r="I405">
        <v>55</v>
      </c>
      <c r="J405" t="s">
        <v>145</v>
      </c>
      <c r="K405" t="s">
        <v>137</v>
      </c>
      <c r="L405">
        <f>I405*$Q$2/100/1000</f>
        <v>2.0350000000000001E-4</v>
      </c>
    </row>
    <row r="406" spans="1:12">
      <c r="A406" s="118">
        <v>45017</v>
      </c>
      <c r="B406" t="s">
        <v>22683</v>
      </c>
      <c r="C406" t="s">
        <v>22682</v>
      </c>
      <c r="D406" t="s">
        <v>24029</v>
      </c>
      <c r="E406" t="s">
        <v>24046</v>
      </c>
      <c r="F406" s="119">
        <v>40256694</v>
      </c>
      <c r="G406" t="s">
        <v>22932</v>
      </c>
      <c r="H406" t="s">
        <v>22677</v>
      </c>
      <c r="I406">
        <v>101.2</v>
      </c>
      <c r="J406" t="s">
        <v>138</v>
      </c>
      <c r="K406" t="s">
        <v>137</v>
      </c>
      <c r="L406">
        <f>I406*$Q$2/1000</f>
        <v>3.7444000000000005E-2</v>
      </c>
    </row>
    <row r="407" spans="1:12">
      <c r="A407" s="118">
        <v>45017</v>
      </c>
      <c r="B407" t="s">
        <v>22683</v>
      </c>
      <c r="C407" t="s">
        <v>22682</v>
      </c>
      <c r="D407" t="s">
        <v>24033</v>
      </c>
      <c r="E407" t="s">
        <v>24045</v>
      </c>
      <c r="F407" s="119">
        <v>40256694</v>
      </c>
      <c r="G407" t="s">
        <v>22932</v>
      </c>
      <c r="H407" t="s">
        <v>22677</v>
      </c>
      <c r="I407">
        <v>101.2</v>
      </c>
      <c r="J407" t="s">
        <v>138</v>
      </c>
      <c r="K407" t="s">
        <v>137</v>
      </c>
      <c r="L407">
        <f>I407*$Q$2/1000</f>
        <v>3.7444000000000005E-2</v>
      </c>
    </row>
    <row r="408" spans="1:12">
      <c r="A408" s="118">
        <v>45017</v>
      </c>
      <c r="B408" t="s">
        <v>22683</v>
      </c>
      <c r="C408" t="s">
        <v>22682</v>
      </c>
      <c r="D408" t="s">
        <v>24011</v>
      </c>
      <c r="E408" t="s">
        <v>24044</v>
      </c>
      <c r="F408" s="119">
        <v>40256694</v>
      </c>
      <c r="G408" t="s">
        <v>22932</v>
      </c>
      <c r="H408" t="s">
        <v>22677</v>
      </c>
      <c r="I408">
        <v>101.2</v>
      </c>
      <c r="J408" t="s">
        <v>138</v>
      </c>
      <c r="K408" t="s">
        <v>137</v>
      </c>
      <c r="L408">
        <f>I408*$Q$2/1000</f>
        <v>3.7444000000000005E-2</v>
      </c>
    </row>
    <row r="409" spans="1:12">
      <c r="A409" s="118">
        <v>44927</v>
      </c>
      <c r="B409" t="s">
        <v>574</v>
      </c>
      <c r="C409" t="s">
        <v>573</v>
      </c>
      <c r="D409" t="s">
        <v>13617</v>
      </c>
      <c r="E409" t="s">
        <v>24043</v>
      </c>
      <c r="F409">
        <v>101018191</v>
      </c>
      <c r="G409" t="s">
        <v>2315</v>
      </c>
      <c r="H409" t="s">
        <v>569</v>
      </c>
      <c r="I409">
        <v>298</v>
      </c>
      <c r="J409" t="s">
        <v>145</v>
      </c>
      <c r="K409" t="s">
        <v>137</v>
      </c>
      <c r="L409">
        <f>I409*$Q$2/100/1000</f>
        <v>1.1026E-3</v>
      </c>
    </row>
    <row r="410" spans="1:12">
      <c r="A410" s="118">
        <v>45017</v>
      </c>
      <c r="B410" t="s">
        <v>22683</v>
      </c>
      <c r="C410" t="s">
        <v>22682</v>
      </c>
      <c r="D410" t="s">
        <v>23479</v>
      </c>
      <c r="E410" t="s">
        <v>24042</v>
      </c>
      <c r="F410" s="119">
        <v>101045535</v>
      </c>
      <c r="G410" t="s">
        <v>24040</v>
      </c>
      <c r="H410" t="s">
        <v>22677</v>
      </c>
      <c r="I410">
        <v>101.2</v>
      </c>
      <c r="J410" t="s">
        <v>138</v>
      </c>
      <c r="K410" t="s">
        <v>137</v>
      </c>
      <c r="L410">
        <f>I410*$Q$2/1000</f>
        <v>3.7444000000000005E-2</v>
      </c>
    </row>
    <row r="411" spans="1:12">
      <c r="A411" s="118">
        <v>45017</v>
      </c>
      <c r="B411" t="s">
        <v>22683</v>
      </c>
      <c r="C411" t="s">
        <v>22682</v>
      </c>
      <c r="D411" t="s">
        <v>23982</v>
      </c>
      <c r="E411" t="s">
        <v>24041</v>
      </c>
      <c r="F411" s="119">
        <v>101045535</v>
      </c>
      <c r="G411" t="s">
        <v>24040</v>
      </c>
      <c r="H411" t="s">
        <v>22677</v>
      </c>
      <c r="I411">
        <v>101.2</v>
      </c>
      <c r="J411" t="s">
        <v>138</v>
      </c>
      <c r="K411" t="s">
        <v>137</v>
      </c>
      <c r="L411">
        <f>I411*$Q$2/1000</f>
        <v>3.7444000000000005E-2</v>
      </c>
    </row>
    <row r="412" spans="1:12">
      <c r="A412" s="118">
        <v>45017</v>
      </c>
      <c r="B412" t="s">
        <v>22683</v>
      </c>
      <c r="C412" t="s">
        <v>22682</v>
      </c>
      <c r="D412" t="s">
        <v>22926</v>
      </c>
      <c r="E412" t="s">
        <v>24039</v>
      </c>
      <c r="F412" s="119">
        <v>101024174</v>
      </c>
      <c r="G412" t="s">
        <v>22924</v>
      </c>
      <c r="H412" t="s">
        <v>22677</v>
      </c>
      <c r="I412">
        <v>101.2</v>
      </c>
      <c r="J412" t="s">
        <v>138</v>
      </c>
      <c r="K412" t="s">
        <v>137</v>
      </c>
      <c r="L412">
        <f>I412*$Q$2/1000</f>
        <v>3.7444000000000005E-2</v>
      </c>
    </row>
    <row r="413" spans="1:12">
      <c r="A413" s="118">
        <v>45017</v>
      </c>
      <c r="B413" t="s">
        <v>22683</v>
      </c>
      <c r="C413" t="s">
        <v>22682</v>
      </c>
      <c r="D413" t="s">
        <v>23890</v>
      </c>
      <c r="E413" t="s">
        <v>24038</v>
      </c>
      <c r="F413" s="119" t="s">
        <v>22882</v>
      </c>
      <c r="G413" t="s">
        <v>22881</v>
      </c>
      <c r="H413" t="s">
        <v>22677</v>
      </c>
      <c r="I413">
        <v>101.2</v>
      </c>
      <c r="J413" t="s">
        <v>138</v>
      </c>
      <c r="K413" t="s">
        <v>137</v>
      </c>
      <c r="L413">
        <f>I413*$Q$2/1000</f>
        <v>3.7444000000000005E-2</v>
      </c>
    </row>
    <row r="414" spans="1:12">
      <c r="A414" s="118">
        <v>45017</v>
      </c>
      <c r="B414" t="s">
        <v>22683</v>
      </c>
      <c r="C414" t="s">
        <v>22682</v>
      </c>
      <c r="D414" t="s">
        <v>23890</v>
      </c>
      <c r="E414" t="s">
        <v>24037</v>
      </c>
      <c r="F414" s="119" t="s">
        <v>22693</v>
      </c>
      <c r="G414" t="s">
        <v>22692</v>
      </c>
      <c r="H414" t="s">
        <v>22677</v>
      </c>
      <c r="I414">
        <v>101.2</v>
      </c>
      <c r="J414" t="s">
        <v>138</v>
      </c>
      <c r="K414" t="s">
        <v>137</v>
      </c>
      <c r="L414">
        <f>I414*$Q$2/1000</f>
        <v>3.7444000000000005E-2</v>
      </c>
    </row>
    <row r="415" spans="1:12">
      <c r="A415" s="118">
        <v>45017</v>
      </c>
      <c r="B415" t="s">
        <v>22683</v>
      </c>
      <c r="C415" t="s">
        <v>22682</v>
      </c>
      <c r="D415" t="s">
        <v>24006</v>
      </c>
      <c r="E415" t="s">
        <v>24036</v>
      </c>
      <c r="F415" s="119">
        <v>101036095</v>
      </c>
      <c r="G415" t="s">
        <v>23243</v>
      </c>
      <c r="H415" t="s">
        <v>22677</v>
      </c>
      <c r="I415">
        <v>101.2</v>
      </c>
      <c r="J415" t="s">
        <v>138</v>
      </c>
      <c r="K415" t="s">
        <v>137</v>
      </c>
      <c r="L415">
        <f>I415*$Q$2/1000</f>
        <v>3.7444000000000005E-2</v>
      </c>
    </row>
    <row r="416" spans="1:12">
      <c r="A416" s="118">
        <v>45017</v>
      </c>
      <c r="B416" t="s">
        <v>22683</v>
      </c>
      <c r="C416" t="s">
        <v>22682</v>
      </c>
      <c r="D416" t="s">
        <v>24004</v>
      </c>
      <c r="E416" t="s">
        <v>24035</v>
      </c>
      <c r="F416" s="119">
        <v>101036095</v>
      </c>
      <c r="G416" t="s">
        <v>23243</v>
      </c>
      <c r="H416" t="s">
        <v>22677</v>
      </c>
      <c r="I416">
        <v>101.2</v>
      </c>
      <c r="J416" t="s">
        <v>138</v>
      </c>
      <c r="K416" t="s">
        <v>137</v>
      </c>
      <c r="L416">
        <f>I416*$Q$2/1000</f>
        <v>3.7444000000000005E-2</v>
      </c>
    </row>
    <row r="417" spans="1:12">
      <c r="A417" s="118">
        <v>45017</v>
      </c>
      <c r="B417" t="s">
        <v>22683</v>
      </c>
      <c r="C417" t="s">
        <v>22682</v>
      </c>
      <c r="D417" t="s">
        <v>23479</v>
      </c>
      <c r="E417" t="s">
        <v>24034</v>
      </c>
      <c r="F417" s="119" t="s">
        <v>22939</v>
      </c>
      <c r="G417" t="s">
        <v>22938</v>
      </c>
      <c r="H417" t="s">
        <v>22677</v>
      </c>
      <c r="I417">
        <v>101.2</v>
      </c>
      <c r="J417" t="s">
        <v>138</v>
      </c>
      <c r="K417" t="s">
        <v>137</v>
      </c>
      <c r="L417">
        <f>I417*$Q$2/1000</f>
        <v>3.7444000000000005E-2</v>
      </c>
    </row>
    <row r="418" spans="1:12">
      <c r="A418" s="118">
        <v>45017</v>
      </c>
      <c r="B418" t="s">
        <v>22683</v>
      </c>
      <c r="C418" t="s">
        <v>22682</v>
      </c>
      <c r="D418" t="s">
        <v>24033</v>
      </c>
      <c r="E418" t="s">
        <v>24032</v>
      </c>
      <c r="F418" s="119">
        <v>101023372</v>
      </c>
      <c r="G418" t="s">
        <v>22834</v>
      </c>
      <c r="H418" t="s">
        <v>22677</v>
      </c>
      <c r="I418">
        <v>101.2</v>
      </c>
      <c r="J418" t="s">
        <v>138</v>
      </c>
      <c r="K418" t="s">
        <v>137</v>
      </c>
      <c r="L418">
        <f>I418*$Q$2/1000</f>
        <v>3.7444000000000005E-2</v>
      </c>
    </row>
    <row r="419" spans="1:12">
      <c r="A419" s="118">
        <v>44927</v>
      </c>
      <c r="B419" t="s">
        <v>856</v>
      </c>
      <c r="C419" t="s">
        <v>14560</v>
      </c>
      <c r="D419" t="s">
        <v>16406</v>
      </c>
      <c r="E419" t="s">
        <v>24031</v>
      </c>
      <c r="F419">
        <v>101012487</v>
      </c>
      <c r="G419" t="s">
        <v>3330</v>
      </c>
      <c r="H419" s="123" t="s">
        <v>851</v>
      </c>
      <c r="I419">
        <v>5214</v>
      </c>
      <c r="J419" t="s">
        <v>173</v>
      </c>
      <c r="K419" t="s">
        <v>172</v>
      </c>
      <c r="L419">
        <f>I419*$Q$3*2.5/1000</f>
        <v>0.4181628</v>
      </c>
    </row>
    <row r="420" spans="1:12">
      <c r="A420" s="118">
        <v>45017</v>
      </c>
      <c r="B420" t="s">
        <v>22683</v>
      </c>
      <c r="C420" t="s">
        <v>22682</v>
      </c>
      <c r="D420" t="s">
        <v>24011</v>
      </c>
      <c r="E420" t="s">
        <v>24030</v>
      </c>
      <c r="F420" s="119">
        <v>40256228</v>
      </c>
      <c r="G420" t="s">
        <v>22028</v>
      </c>
      <c r="H420" t="s">
        <v>22677</v>
      </c>
      <c r="I420">
        <v>101.2</v>
      </c>
      <c r="J420" t="s">
        <v>138</v>
      </c>
      <c r="K420" t="s">
        <v>137</v>
      </c>
      <c r="L420">
        <f>I420*$Q$2/1000</f>
        <v>3.7444000000000005E-2</v>
      </c>
    </row>
    <row r="421" spans="1:12">
      <c r="A421" s="118">
        <v>45017</v>
      </c>
      <c r="B421" t="s">
        <v>22683</v>
      </c>
      <c r="C421" t="s">
        <v>22682</v>
      </c>
      <c r="D421" t="s">
        <v>24029</v>
      </c>
      <c r="E421" t="s">
        <v>24028</v>
      </c>
      <c r="F421" s="119">
        <v>101023372</v>
      </c>
      <c r="G421" t="s">
        <v>22834</v>
      </c>
      <c r="H421" t="s">
        <v>22677</v>
      </c>
      <c r="I421">
        <v>101.2</v>
      </c>
      <c r="J421" t="s">
        <v>138</v>
      </c>
      <c r="K421" t="s">
        <v>137</v>
      </c>
      <c r="L421">
        <f>I421*$Q$2/1000</f>
        <v>3.7444000000000005E-2</v>
      </c>
    </row>
    <row r="422" spans="1:12">
      <c r="A422" s="118">
        <v>45017</v>
      </c>
      <c r="B422" t="s">
        <v>22683</v>
      </c>
      <c r="C422" t="s">
        <v>22682</v>
      </c>
      <c r="D422" t="s">
        <v>23766</v>
      </c>
      <c r="E422" t="s">
        <v>24027</v>
      </c>
      <c r="F422" s="119" t="s">
        <v>23825</v>
      </c>
      <c r="G422" t="s">
        <v>23824</v>
      </c>
      <c r="H422" t="s">
        <v>22677</v>
      </c>
      <c r="I422">
        <v>101.2</v>
      </c>
      <c r="J422" t="s">
        <v>138</v>
      </c>
      <c r="K422" t="s">
        <v>137</v>
      </c>
      <c r="L422">
        <f>I422*$Q$2/1000</f>
        <v>3.7444000000000005E-2</v>
      </c>
    </row>
    <row r="423" spans="1:12">
      <c r="A423" s="118">
        <v>45017</v>
      </c>
      <c r="B423" t="s">
        <v>22683</v>
      </c>
      <c r="C423" t="s">
        <v>22682</v>
      </c>
      <c r="D423" t="s">
        <v>23322</v>
      </c>
      <c r="E423" t="s">
        <v>24026</v>
      </c>
      <c r="F423" s="119" t="s">
        <v>23544</v>
      </c>
      <c r="G423" t="s">
        <v>23543</v>
      </c>
      <c r="H423" t="s">
        <v>22677</v>
      </c>
      <c r="I423">
        <v>101.2</v>
      </c>
      <c r="J423" t="s">
        <v>138</v>
      </c>
      <c r="K423" t="s">
        <v>137</v>
      </c>
      <c r="L423">
        <f>I423*$Q$2/1000</f>
        <v>3.7444000000000005E-2</v>
      </c>
    </row>
    <row r="424" spans="1:12">
      <c r="A424" s="118">
        <v>45017</v>
      </c>
      <c r="B424" t="s">
        <v>22683</v>
      </c>
      <c r="C424" t="s">
        <v>22682</v>
      </c>
      <c r="D424" t="s">
        <v>23793</v>
      </c>
      <c r="E424" t="s">
        <v>24025</v>
      </c>
      <c r="F424" s="119">
        <v>101036387</v>
      </c>
      <c r="G424" t="s">
        <v>24024</v>
      </c>
      <c r="H424" t="s">
        <v>22677</v>
      </c>
      <c r="I424">
        <v>101.2</v>
      </c>
      <c r="J424" t="s">
        <v>138</v>
      </c>
      <c r="K424" t="s">
        <v>137</v>
      </c>
      <c r="L424">
        <f>I424*$Q$2/1000</f>
        <v>3.7444000000000005E-2</v>
      </c>
    </row>
    <row r="425" spans="1:12">
      <c r="A425" s="118">
        <v>45017</v>
      </c>
      <c r="B425" t="s">
        <v>22683</v>
      </c>
      <c r="C425" t="s">
        <v>22682</v>
      </c>
      <c r="D425" t="s">
        <v>23498</v>
      </c>
      <c r="E425" t="s">
        <v>24023</v>
      </c>
      <c r="F425" s="119">
        <v>101047519</v>
      </c>
      <c r="G425" t="s">
        <v>23496</v>
      </c>
      <c r="H425" t="s">
        <v>22677</v>
      </c>
      <c r="I425">
        <v>101.2</v>
      </c>
      <c r="J425" t="s">
        <v>138</v>
      </c>
      <c r="K425" t="s">
        <v>137</v>
      </c>
      <c r="L425">
        <f>I425*$Q$2/1000</f>
        <v>3.7444000000000005E-2</v>
      </c>
    </row>
    <row r="426" spans="1:12">
      <c r="A426" s="118">
        <v>45017</v>
      </c>
      <c r="B426" t="s">
        <v>22683</v>
      </c>
      <c r="C426" t="s">
        <v>22682</v>
      </c>
      <c r="D426" t="s">
        <v>23766</v>
      </c>
      <c r="E426" t="s">
        <v>24022</v>
      </c>
      <c r="F426" s="119" t="s">
        <v>22961</v>
      </c>
      <c r="G426" t="s">
        <v>22960</v>
      </c>
      <c r="H426" t="s">
        <v>22677</v>
      </c>
      <c r="I426">
        <v>101.2</v>
      </c>
      <c r="J426" t="s">
        <v>138</v>
      </c>
      <c r="K426" t="s">
        <v>137</v>
      </c>
      <c r="L426">
        <f>I426*$Q$2/1000</f>
        <v>3.7444000000000005E-2</v>
      </c>
    </row>
    <row r="427" spans="1:12">
      <c r="A427" s="118">
        <v>45017</v>
      </c>
      <c r="B427" t="s">
        <v>22683</v>
      </c>
      <c r="C427" t="s">
        <v>22682</v>
      </c>
      <c r="D427" t="s">
        <v>23479</v>
      </c>
      <c r="E427" t="s">
        <v>24021</v>
      </c>
      <c r="F427" s="119" t="s">
        <v>23056</v>
      </c>
      <c r="G427" t="s">
        <v>23055</v>
      </c>
      <c r="H427" t="s">
        <v>22677</v>
      </c>
      <c r="I427">
        <v>101.2</v>
      </c>
      <c r="J427" t="s">
        <v>138</v>
      </c>
      <c r="K427" t="s">
        <v>137</v>
      </c>
      <c r="L427">
        <f>I427*$Q$2/1000</f>
        <v>3.7444000000000005E-2</v>
      </c>
    </row>
    <row r="428" spans="1:12">
      <c r="A428" s="118">
        <v>45017</v>
      </c>
      <c r="B428" t="s">
        <v>22683</v>
      </c>
      <c r="C428" t="s">
        <v>22682</v>
      </c>
      <c r="D428" t="s">
        <v>23292</v>
      </c>
      <c r="E428" t="s">
        <v>24020</v>
      </c>
      <c r="F428" s="119" t="s">
        <v>23056</v>
      </c>
      <c r="G428" t="s">
        <v>23055</v>
      </c>
      <c r="H428" t="s">
        <v>22677</v>
      </c>
      <c r="I428">
        <v>101.2</v>
      </c>
      <c r="J428" t="s">
        <v>138</v>
      </c>
      <c r="K428" t="s">
        <v>137</v>
      </c>
      <c r="L428">
        <f>I428*$Q$2/1000</f>
        <v>3.7444000000000005E-2</v>
      </c>
    </row>
    <row r="429" spans="1:12">
      <c r="A429" s="118">
        <v>45017</v>
      </c>
      <c r="B429" t="s">
        <v>22683</v>
      </c>
      <c r="C429" t="s">
        <v>22682</v>
      </c>
      <c r="D429" t="s">
        <v>23793</v>
      </c>
      <c r="E429" t="s">
        <v>24019</v>
      </c>
      <c r="F429" s="119">
        <v>101036252</v>
      </c>
      <c r="G429" t="s">
        <v>24018</v>
      </c>
      <c r="H429" t="s">
        <v>22677</v>
      </c>
      <c r="I429">
        <v>101.2</v>
      </c>
      <c r="J429" t="s">
        <v>138</v>
      </c>
      <c r="K429" t="s">
        <v>137</v>
      </c>
      <c r="L429">
        <f>I429*$Q$2/1000</f>
        <v>3.7444000000000005E-2</v>
      </c>
    </row>
    <row r="430" spans="1:12">
      <c r="A430" s="118">
        <v>45017</v>
      </c>
      <c r="B430" t="s">
        <v>22683</v>
      </c>
      <c r="C430" t="s">
        <v>22682</v>
      </c>
      <c r="D430" t="s">
        <v>23733</v>
      </c>
      <c r="E430" t="s">
        <v>24017</v>
      </c>
      <c r="F430" s="119">
        <v>40259111</v>
      </c>
      <c r="G430" t="s">
        <v>22904</v>
      </c>
      <c r="H430" t="s">
        <v>22677</v>
      </c>
      <c r="I430">
        <v>101.2</v>
      </c>
      <c r="J430" t="s">
        <v>138</v>
      </c>
      <c r="K430" t="s">
        <v>137</v>
      </c>
      <c r="L430">
        <f>I430*$Q$2/1000</f>
        <v>3.7444000000000005E-2</v>
      </c>
    </row>
    <row r="431" spans="1:12">
      <c r="A431" s="118">
        <v>44927</v>
      </c>
      <c r="B431" t="s">
        <v>365</v>
      </c>
      <c r="C431" t="s">
        <v>364</v>
      </c>
      <c r="D431" t="s">
        <v>21288</v>
      </c>
      <c r="E431" t="s">
        <v>24016</v>
      </c>
      <c r="F431">
        <v>42255145</v>
      </c>
      <c r="G431" t="s">
        <v>24015</v>
      </c>
      <c r="H431" t="s">
        <v>359</v>
      </c>
      <c r="I431">
        <v>144</v>
      </c>
      <c r="J431" t="s">
        <v>138</v>
      </c>
      <c r="K431" t="s">
        <v>137</v>
      </c>
      <c r="L431">
        <f>I431*$Q$2/1000</f>
        <v>5.3280000000000001E-2</v>
      </c>
    </row>
    <row r="432" spans="1:12">
      <c r="A432" s="118">
        <v>45017</v>
      </c>
      <c r="B432" t="s">
        <v>22683</v>
      </c>
      <c r="C432" t="s">
        <v>22682</v>
      </c>
      <c r="D432" t="s">
        <v>23731</v>
      </c>
      <c r="E432" t="s">
        <v>24014</v>
      </c>
      <c r="F432" s="119">
        <v>101036252</v>
      </c>
      <c r="G432" t="s">
        <v>23229</v>
      </c>
      <c r="H432" t="s">
        <v>22677</v>
      </c>
      <c r="I432">
        <v>101.2</v>
      </c>
      <c r="J432" t="s">
        <v>138</v>
      </c>
      <c r="K432" t="s">
        <v>137</v>
      </c>
      <c r="L432">
        <f>I432*$Q$2/1000</f>
        <v>3.7444000000000005E-2</v>
      </c>
    </row>
    <row r="433" spans="1:12">
      <c r="A433" s="118">
        <v>45017</v>
      </c>
      <c r="B433" t="s">
        <v>22683</v>
      </c>
      <c r="C433" t="s">
        <v>22682</v>
      </c>
      <c r="D433" t="s">
        <v>23729</v>
      </c>
      <c r="E433" t="s">
        <v>24013</v>
      </c>
      <c r="F433" s="119">
        <v>101036252</v>
      </c>
      <c r="G433" t="s">
        <v>23229</v>
      </c>
      <c r="H433" t="s">
        <v>22677</v>
      </c>
      <c r="I433">
        <v>101.2</v>
      </c>
      <c r="J433" t="s">
        <v>138</v>
      </c>
      <c r="K433" t="s">
        <v>137</v>
      </c>
      <c r="L433">
        <f>I433*$Q$2/1000</f>
        <v>3.7444000000000005E-2</v>
      </c>
    </row>
    <row r="434" spans="1:12">
      <c r="A434" s="118">
        <v>45017</v>
      </c>
      <c r="B434" t="s">
        <v>22683</v>
      </c>
      <c r="C434" t="s">
        <v>22682</v>
      </c>
      <c r="D434" t="s">
        <v>23727</v>
      </c>
      <c r="E434" t="s">
        <v>24012</v>
      </c>
      <c r="F434" s="119">
        <v>101036252</v>
      </c>
      <c r="G434" t="s">
        <v>23229</v>
      </c>
      <c r="H434" t="s">
        <v>22677</v>
      </c>
      <c r="I434">
        <v>101.2</v>
      </c>
      <c r="J434" t="s">
        <v>138</v>
      </c>
      <c r="K434" t="s">
        <v>137</v>
      </c>
      <c r="L434">
        <f>I434*$Q$2/1000</f>
        <v>3.7444000000000005E-2</v>
      </c>
    </row>
    <row r="435" spans="1:12">
      <c r="A435" s="118">
        <v>45017</v>
      </c>
      <c r="B435" t="s">
        <v>22683</v>
      </c>
      <c r="C435" t="s">
        <v>22682</v>
      </c>
      <c r="D435" t="s">
        <v>24011</v>
      </c>
      <c r="E435" t="s">
        <v>24010</v>
      </c>
      <c r="F435" s="119">
        <v>101036314</v>
      </c>
      <c r="G435" t="s">
        <v>23052</v>
      </c>
      <c r="H435" t="s">
        <v>22677</v>
      </c>
      <c r="I435">
        <v>101.2</v>
      </c>
      <c r="J435" t="s">
        <v>138</v>
      </c>
      <c r="K435" t="s">
        <v>137</v>
      </c>
      <c r="L435">
        <f>I435*$Q$2/1000</f>
        <v>3.7444000000000005E-2</v>
      </c>
    </row>
    <row r="436" spans="1:12">
      <c r="A436" s="118">
        <v>45139</v>
      </c>
      <c r="B436" t="s">
        <v>443</v>
      </c>
      <c r="C436" t="s">
        <v>442</v>
      </c>
      <c r="D436" t="s">
        <v>24009</v>
      </c>
      <c r="E436" t="s">
        <v>24008</v>
      </c>
      <c r="F436" s="119">
        <v>7645014</v>
      </c>
      <c r="G436" t="s">
        <v>24007</v>
      </c>
      <c r="H436" s="122" t="s">
        <v>437</v>
      </c>
      <c r="I436">
        <v>4725</v>
      </c>
      <c r="J436" t="s">
        <v>199</v>
      </c>
      <c r="K436" t="s">
        <v>198</v>
      </c>
      <c r="L436">
        <f>I436*$Q$4/25/1000</f>
        <v>0.33234727680000004</v>
      </c>
    </row>
    <row r="437" spans="1:12">
      <c r="A437" s="118">
        <v>45047</v>
      </c>
      <c r="B437" t="s">
        <v>22683</v>
      </c>
      <c r="C437" t="s">
        <v>22682</v>
      </c>
      <c r="D437" t="s">
        <v>24006</v>
      </c>
      <c r="E437" t="s">
        <v>24005</v>
      </c>
      <c r="F437">
        <v>101040392</v>
      </c>
      <c r="G437" t="s">
        <v>22826</v>
      </c>
      <c r="H437" t="s">
        <v>22677</v>
      </c>
      <c r="I437">
        <v>101.2</v>
      </c>
      <c r="J437" t="s">
        <v>138</v>
      </c>
      <c r="K437" t="s">
        <v>137</v>
      </c>
      <c r="L437">
        <f>I437*$Q$2/1000</f>
        <v>3.7444000000000005E-2</v>
      </c>
    </row>
    <row r="438" spans="1:12">
      <c r="A438" s="118">
        <v>45047</v>
      </c>
      <c r="B438" t="s">
        <v>22683</v>
      </c>
      <c r="C438" t="s">
        <v>22682</v>
      </c>
      <c r="D438" t="s">
        <v>24004</v>
      </c>
      <c r="E438" t="s">
        <v>24003</v>
      </c>
      <c r="F438">
        <v>101040392</v>
      </c>
      <c r="G438" t="s">
        <v>22826</v>
      </c>
      <c r="H438" t="s">
        <v>22677</v>
      </c>
      <c r="I438">
        <v>101.2</v>
      </c>
      <c r="J438" t="s">
        <v>138</v>
      </c>
      <c r="K438" t="s">
        <v>137</v>
      </c>
      <c r="L438">
        <f>I438*$Q$2/1000</f>
        <v>3.7444000000000005E-2</v>
      </c>
    </row>
    <row r="439" spans="1:12">
      <c r="A439" s="118">
        <v>45047</v>
      </c>
      <c r="B439" t="s">
        <v>22683</v>
      </c>
      <c r="C439" t="s">
        <v>22682</v>
      </c>
      <c r="D439" t="s">
        <v>23733</v>
      </c>
      <c r="E439" t="s">
        <v>24002</v>
      </c>
      <c r="F439">
        <v>40256228</v>
      </c>
      <c r="G439" t="s">
        <v>22028</v>
      </c>
      <c r="H439" t="s">
        <v>22677</v>
      </c>
      <c r="I439">
        <v>101.2</v>
      </c>
      <c r="J439" t="s">
        <v>138</v>
      </c>
      <c r="K439" t="s">
        <v>137</v>
      </c>
      <c r="L439">
        <f>I439*$Q$2/1000</f>
        <v>3.7444000000000005E-2</v>
      </c>
    </row>
    <row r="440" spans="1:12">
      <c r="A440" s="118">
        <v>45047</v>
      </c>
      <c r="B440" t="s">
        <v>22683</v>
      </c>
      <c r="C440" t="s">
        <v>22682</v>
      </c>
      <c r="D440" t="s">
        <v>23731</v>
      </c>
      <c r="E440" t="s">
        <v>24001</v>
      </c>
      <c r="F440">
        <v>40256228</v>
      </c>
      <c r="G440" t="s">
        <v>22028</v>
      </c>
      <c r="H440" t="s">
        <v>22677</v>
      </c>
      <c r="I440">
        <v>101.2</v>
      </c>
      <c r="J440" t="s">
        <v>138</v>
      </c>
      <c r="K440" t="s">
        <v>137</v>
      </c>
      <c r="L440">
        <f>I440*$Q$2/1000</f>
        <v>3.7444000000000005E-2</v>
      </c>
    </row>
    <row r="441" spans="1:12">
      <c r="A441" s="118">
        <v>45047</v>
      </c>
      <c r="B441" t="s">
        <v>22683</v>
      </c>
      <c r="C441" t="s">
        <v>22682</v>
      </c>
      <c r="D441" t="s">
        <v>23729</v>
      </c>
      <c r="E441" t="s">
        <v>24000</v>
      </c>
      <c r="F441">
        <v>40256228</v>
      </c>
      <c r="G441" t="s">
        <v>22028</v>
      </c>
      <c r="H441" t="s">
        <v>22677</v>
      </c>
      <c r="I441">
        <v>101.2</v>
      </c>
      <c r="J441" t="s">
        <v>138</v>
      </c>
      <c r="K441" t="s">
        <v>137</v>
      </c>
      <c r="L441">
        <f>I441*$Q$2/1000</f>
        <v>3.7444000000000005E-2</v>
      </c>
    </row>
    <row r="442" spans="1:12">
      <c r="A442" s="118">
        <v>44927</v>
      </c>
      <c r="B442" t="s">
        <v>460</v>
      </c>
      <c r="C442" t="s">
        <v>459</v>
      </c>
      <c r="D442" t="s">
        <v>23999</v>
      </c>
      <c r="E442" t="s">
        <v>23998</v>
      </c>
      <c r="F442">
        <v>13204807</v>
      </c>
      <c r="G442" t="s">
        <v>1050</v>
      </c>
      <c r="H442" t="s">
        <v>455</v>
      </c>
      <c r="I442">
        <v>103.6</v>
      </c>
      <c r="J442" t="s">
        <v>145</v>
      </c>
      <c r="K442" t="s">
        <v>137</v>
      </c>
      <c r="L442">
        <f>I442*$Q$2/100/1000</f>
        <v>3.8331999999999998E-4</v>
      </c>
    </row>
    <row r="443" spans="1:12">
      <c r="A443" s="118">
        <v>44927</v>
      </c>
      <c r="B443" t="s">
        <v>460</v>
      </c>
      <c r="C443" t="s">
        <v>459</v>
      </c>
      <c r="D443" t="s">
        <v>23997</v>
      </c>
      <c r="E443" t="s">
        <v>23996</v>
      </c>
      <c r="F443">
        <v>13204807</v>
      </c>
      <c r="G443" t="s">
        <v>1050</v>
      </c>
      <c r="H443" t="s">
        <v>455</v>
      </c>
      <c r="I443">
        <v>103.6</v>
      </c>
      <c r="J443" t="s">
        <v>145</v>
      </c>
      <c r="K443" t="s">
        <v>137</v>
      </c>
      <c r="L443">
        <f>I443*$Q$2/100/1000</f>
        <v>3.8331999999999998E-4</v>
      </c>
    </row>
    <row r="444" spans="1:12">
      <c r="A444" s="118">
        <v>44927</v>
      </c>
      <c r="B444" t="s">
        <v>460</v>
      </c>
      <c r="C444" t="s">
        <v>459</v>
      </c>
      <c r="D444" t="s">
        <v>23995</v>
      </c>
      <c r="E444" t="s">
        <v>23994</v>
      </c>
      <c r="F444">
        <v>13204807</v>
      </c>
      <c r="G444" t="s">
        <v>1050</v>
      </c>
      <c r="H444" t="s">
        <v>455</v>
      </c>
      <c r="I444">
        <v>103.6</v>
      </c>
      <c r="J444" t="s">
        <v>145</v>
      </c>
      <c r="K444" t="s">
        <v>137</v>
      </c>
      <c r="L444">
        <f>I444*$Q$2/100/1000</f>
        <v>3.8331999999999998E-4</v>
      </c>
    </row>
    <row r="445" spans="1:12">
      <c r="A445" s="118">
        <v>44927</v>
      </c>
      <c r="B445" t="s">
        <v>460</v>
      </c>
      <c r="C445" t="s">
        <v>459</v>
      </c>
      <c r="D445" t="s">
        <v>23993</v>
      </c>
      <c r="E445" t="s">
        <v>23992</v>
      </c>
      <c r="F445">
        <v>13204807</v>
      </c>
      <c r="G445" t="s">
        <v>1050</v>
      </c>
      <c r="H445" t="s">
        <v>455</v>
      </c>
      <c r="I445">
        <v>103.6</v>
      </c>
      <c r="J445" t="s">
        <v>145</v>
      </c>
      <c r="K445" t="s">
        <v>137</v>
      </c>
      <c r="L445">
        <f>I445*$Q$2/100/1000</f>
        <v>3.8331999999999998E-4</v>
      </c>
    </row>
    <row r="446" spans="1:12">
      <c r="A446" s="118">
        <v>44927</v>
      </c>
      <c r="B446" t="s">
        <v>460</v>
      </c>
      <c r="C446" t="s">
        <v>459</v>
      </c>
      <c r="D446" t="s">
        <v>23991</v>
      </c>
      <c r="E446" t="s">
        <v>23990</v>
      </c>
      <c r="F446">
        <v>13204807</v>
      </c>
      <c r="G446" t="s">
        <v>1050</v>
      </c>
      <c r="H446" t="s">
        <v>455</v>
      </c>
      <c r="I446">
        <v>103.6</v>
      </c>
      <c r="J446" t="s">
        <v>145</v>
      </c>
      <c r="K446" t="s">
        <v>137</v>
      </c>
      <c r="L446">
        <f>I446*$Q$2/100/1000</f>
        <v>3.8331999999999998E-4</v>
      </c>
    </row>
    <row r="447" spans="1:12">
      <c r="A447" s="118">
        <v>44927</v>
      </c>
      <c r="B447" t="s">
        <v>460</v>
      </c>
      <c r="C447" t="s">
        <v>459</v>
      </c>
      <c r="D447" t="s">
        <v>23989</v>
      </c>
      <c r="E447" t="s">
        <v>23988</v>
      </c>
      <c r="F447">
        <v>13204807</v>
      </c>
      <c r="G447" t="s">
        <v>1050</v>
      </c>
      <c r="H447" t="s">
        <v>455</v>
      </c>
      <c r="I447">
        <v>103.6</v>
      </c>
      <c r="J447" t="s">
        <v>145</v>
      </c>
      <c r="K447" t="s">
        <v>137</v>
      </c>
      <c r="L447">
        <f>I447*$Q$2/100/1000</f>
        <v>3.8331999999999998E-4</v>
      </c>
    </row>
    <row r="448" spans="1:12">
      <c r="A448" s="118">
        <v>44927</v>
      </c>
      <c r="B448" t="s">
        <v>460</v>
      </c>
      <c r="C448" t="s">
        <v>459</v>
      </c>
      <c r="D448" t="s">
        <v>23987</v>
      </c>
      <c r="E448" t="s">
        <v>23986</v>
      </c>
      <c r="F448">
        <v>13204807</v>
      </c>
      <c r="G448" t="s">
        <v>1050</v>
      </c>
      <c r="H448" t="s">
        <v>455</v>
      </c>
      <c r="I448">
        <v>103.6</v>
      </c>
      <c r="J448" t="s">
        <v>145</v>
      </c>
      <c r="K448" t="s">
        <v>137</v>
      </c>
      <c r="L448">
        <f>I448*$Q$2/100/1000</f>
        <v>3.8331999999999998E-4</v>
      </c>
    </row>
    <row r="449" spans="1:12">
      <c r="A449" s="118">
        <v>45047</v>
      </c>
      <c r="B449" t="s">
        <v>22683</v>
      </c>
      <c r="C449" t="s">
        <v>22682</v>
      </c>
      <c r="D449" t="s">
        <v>23727</v>
      </c>
      <c r="E449" t="s">
        <v>23985</v>
      </c>
      <c r="F449">
        <v>40256228</v>
      </c>
      <c r="G449" t="s">
        <v>22028</v>
      </c>
      <c r="H449" t="s">
        <v>22677</v>
      </c>
      <c r="I449">
        <v>101.2</v>
      </c>
      <c r="J449" t="s">
        <v>138</v>
      </c>
      <c r="K449" t="s">
        <v>137</v>
      </c>
      <c r="L449">
        <f>I449*$Q$2/1000</f>
        <v>3.7444000000000005E-2</v>
      </c>
    </row>
    <row r="450" spans="1:12">
      <c r="A450" s="118">
        <v>45047</v>
      </c>
      <c r="B450" t="s">
        <v>22683</v>
      </c>
      <c r="C450" t="s">
        <v>22682</v>
      </c>
      <c r="D450" t="s">
        <v>23890</v>
      </c>
      <c r="E450" t="s">
        <v>23984</v>
      </c>
      <c r="F450" t="s">
        <v>22911</v>
      </c>
      <c r="G450" t="s">
        <v>22910</v>
      </c>
      <c r="H450" t="s">
        <v>22677</v>
      </c>
      <c r="I450">
        <v>101.2</v>
      </c>
      <c r="J450" t="s">
        <v>138</v>
      </c>
      <c r="K450" t="s">
        <v>137</v>
      </c>
      <c r="L450">
        <f>I450*$Q$2/1000</f>
        <v>3.7444000000000005E-2</v>
      </c>
    </row>
    <row r="451" spans="1:12">
      <c r="A451" s="118">
        <v>45047</v>
      </c>
      <c r="B451" t="s">
        <v>22683</v>
      </c>
      <c r="C451" t="s">
        <v>22682</v>
      </c>
      <c r="D451" t="s">
        <v>23890</v>
      </c>
      <c r="E451" t="s">
        <v>23983</v>
      </c>
      <c r="F451" t="s">
        <v>22878</v>
      </c>
      <c r="G451" t="s">
        <v>22877</v>
      </c>
      <c r="H451" t="s">
        <v>22677</v>
      </c>
      <c r="I451">
        <v>101.2</v>
      </c>
      <c r="J451" t="s">
        <v>138</v>
      </c>
      <c r="K451" t="s">
        <v>137</v>
      </c>
      <c r="L451">
        <f>I451*$Q$2/1000</f>
        <v>3.7444000000000005E-2</v>
      </c>
    </row>
    <row r="452" spans="1:12">
      <c r="A452" s="118">
        <v>45047</v>
      </c>
      <c r="B452" t="s">
        <v>22683</v>
      </c>
      <c r="C452" t="s">
        <v>22682</v>
      </c>
      <c r="D452" t="s">
        <v>23982</v>
      </c>
      <c r="E452" t="s">
        <v>23981</v>
      </c>
      <c r="F452" t="s">
        <v>22689</v>
      </c>
      <c r="G452" t="s">
        <v>22688</v>
      </c>
      <c r="H452" t="s">
        <v>22677</v>
      </c>
      <c r="I452">
        <v>101.2</v>
      </c>
      <c r="J452" t="s">
        <v>138</v>
      </c>
      <c r="K452" t="s">
        <v>137</v>
      </c>
      <c r="L452">
        <f>I452*$Q$2/1000</f>
        <v>3.7444000000000005E-2</v>
      </c>
    </row>
    <row r="453" spans="1:12">
      <c r="A453" s="118">
        <v>45047</v>
      </c>
      <c r="B453" t="s">
        <v>22683</v>
      </c>
      <c r="C453" t="s">
        <v>22682</v>
      </c>
      <c r="D453" t="s">
        <v>23479</v>
      </c>
      <c r="E453" t="s">
        <v>23980</v>
      </c>
      <c r="F453" t="s">
        <v>23290</v>
      </c>
      <c r="G453" t="s">
        <v>23289</v>
      </c>
      <c r="H453" t="s">
        <v>22677</v>
      </c>
      <c r="I453">
        <v>101.2</v>
      </c>
      <c r="J453" t="s">
        <v>138</v>
      </c>
      <c r="K453" t="s">
        <v>137</v>
      </c>
      <c r="L453">
        <f>I453*$Q$2/1000</f>
        <v>3.7444000000000005E-2</v>
      </c>
    </row>
    <row r="454" spans="1:12">
      <c r="A454" s="118">
        <v>45047</v>
      </c>
      <c r="B454" t="s">
        <v>22683</v>
      </c>
      <c r="C454" t="s">
        <v>22682</v>
      </c>
      <c r="D454" t="s">
        <v>23292</v>
      </c>
      <c r="E454" t="s">
        <v>23979</v>
      </c>
      <c r="F454" t="s">
        <v>23290</v>
      </c>
      <c r="G454" t="s">
        <v>23289</v>
      </c>
      <c r="H454" t="s">
        <v>22677</v>
      </c>
      <c r="I454">
        <v>101.2</v>
      </c>
      <c r="J454" t="s">
        <v>138</v>
      </c>
      <c r="K454" t="s">
        <v>137</v>
      </c>
      <c r="L454">
        <f>I454*$Q$2/1000</f>
        <v>3.7444000000000005E-2</v>
      </c>
    </row>
    <row r="455" spans="1:12">
      <c r="A455" s="118">
        <v>45047</v>
      </c>
      <c r="B455" t="s">
        <v>22683</v>
      </c>
      <c r="C455" t="s">
        <v>22682</v>
      </c>
      <c r="D455" t="s">
        <v>23954</v>
      </c>
      <c r="E455" t="s">
        <v>23978</v>
      </c>
      <c r="F455">
        <v>1</v>
      </c>
      <c r="G455" t="s">
        <v>22817</v>
      </c>
      <c r="H455" t="s">
        <v>22677</v>
      </c>
      <c r="I455">
        <v>101.2</v>
      </c>
      <c r="J455" t="s">
        <v>138</v>
      </c>
      <c r="K455" t="s">
        <v>137</v>
      </c>
      <c r="L455">
        <f>I455*$Q$2/1000</f>
        <v>3.7444000000000005E-2</v>
      </c>
    </row>
    <row r="456" spans="1:12">
      <c r="A456" s="118">
        <v>45047</v>
      </c>
      <c r="B456" t="s">
        <v>22683</v>
      </c>
      <c r="C456" t="s">
        <v>22682</v>
      </c>
      <c r="D456" t="s">
        <v>23766</v>
      </c>
      <c r="E456" t="s">
        <v>23977</v>
      </c>
      <c r="F456" t="s">
        <v>23825</v>
      </c>
      <c r="G456" t="s">
        <v>23824</v>
      </c>
      <c r="H456" t="s">
        <v>22677</v>
      </c>
      <c r="I456">
        <v>101.2</v>
      </c>
      <c r="J456" t="s">
        <v>138</v>
      </c>
      <c r="K456" t="s">
        <v>137</v>
      </c>
      <c r="L456">
        <f>I456*$Q$2/1000</f>
        <v>3.7444000000000005E-2</v>
      </c>
    </row>
    <row r="457" spans="1:12">
      <c r="A457" s="118">
        <v>45047</v>
      </c>
      <c r="B457" t="s">
        <v>22683</v>
      </c>
      <c r="C457" t="s">
        <v>22682</v>
      </c>
      <c r="D457" t="s">
        <v>23976</v>
      </c>
      <c r="E457" t="s">
        <v>23975</v>
      </c>
      <c r="F457">
        <v>23254988</v>
      </c>
      <c r="G457" t="s">
        <v>23974</v>
      </c>
      <c r="H457" t="s">
        <v>22677</v>
      </c>
      <c r="I457">
        <v>101.2</v>
      </c>
      <c r="J457" t="s">
        <v>138</v>
      </c>
      <c r="K457" t="s">
        <v>137</v>
      </c>
      <c r="L457">
        <f>I457*$Q$2/1000</f>
        <v>3.7444000000000005E-2</v>
      </c>
    </row>
    <row r="458" spans="1:12">
      <c r="A458" s="118">
        <v>45047</v>
      </c>
      <c r="B458" t="s">
        <v>22683</v>
      </c>
      <c r="C458" t="s">
        <v>22682</v>
      </c>
      <c r="D458" t="s">
        <v>23973</v>
      </c>
      <c r="E458" t="s">
        <v>23972</v>
      </c>
      <c r="F458">
        <v>23254988</v>
      </c>
      <c r="G458" t="s">
        <v>23247</v>
      </c>
      <c r="H458" t="s">
        <v>22677</v>
      </c>
      <c r="I458">
        <v>101.2</v>
      </c>
      <c r="J458" t="s">
        <v>138</v>
      </c>
      <c r="K458" t="s">
        <v>137</v>
      </c>
      <c r="L458">
        <f>I458*$Q$2/1000</f>
        <v>3.7444000000000005E-2</v>
      </c>
    </row>
    <row r="459" spans="1:12">
      <c r="A459" s="118">
        <v>45047</v>
      </c>
      <c r="B459" t="s">
        <v>22683</v>
      </c>
      <c r="C459" t="s">
        <v>22682</v>
      </c>
      <c r="D459" t="s">
        <v>23796</v>
      </c>
      <c r="E459" t="s">
        <v>23971</v>
      </c>
      <c r="F459">
        <v>101033372</v>
      </c>
      <c r="G459" t="s">
        <v>23065</v>
      </c>
      <c r="H459" t="s">
        <v>22677</v>
      </c>
      <c r="I459">
        <v>101.2</v>
      </c>
      <c r="J459" t="s">
        <v>138</v>
      </c>
      <c r="K459" t="s">
        <v>137</v>
      </c>
      <c r="L459">
        <f>I459*$Q$2/1000</f>
        <v>3.7444000000000005E-2</v>
      </c>
    </row>
    <row r="460" spans="1:12">
      <c r="A460" s="118">
        <v>44927</v>
      </c>
      <c r="B460" t="s">
        <v>574</v>
      </c>
      <c r="C460" t="s">
        <v>573</v>
      </c>
      <c r="D460" t="s">
        <v>20275</v>
      </c>
      <c r="E460" t="s">
        <v>23970</v>
      </c>
      <c r="F460">
        <v>1</v>
      </c>
      <c r="G460" t="s">
        <v>667</v>
      </c>
      <c r="H460" t="s">
        <v>569</v>
      </c>
      <c r="I460">
        <v>298</v>
      </c>
      <c r="J460" t="s">
        <v>145</v>
      </c>
      <c r="K460" t="s">
        <v>137</v>
      </c>
      <c r="L460">
        <f>I460*$Q$2/100/1000</f>
        <v>1.1026E-3</v>
      </c>
    </row>
    <row r="461" spans="1:12">
      <c r="A461" s="118">
        <v>44927</v>
      </c>
      <c r="B461" t="s">
        <v>180</v>
      </c>
      <c r="C461" t="s">
        <v>179</v>
      </c>
      <c r="D461" t="s">
        <v>22180</v>
      </c>
      <c r="E461" t="s">
        <v>23969</v>
      </c>
      <c r="F461" t="s">
        <v>1766</v>
      </c>
      <c r="G461" t="s">
        <v>23968</v>
      </c>
      <c r="H461" t="s">
        <v>174</v>
      </c>
      <c r="I461">
        <v>3154</v>
      </c>
      <c r="J461" t="s">
        <v>173</v>
      </c>
      <c r="K461" t="s">
        <v>172</v>
      </c>
      <c r="L461">
        <f>I461*$Q$3</f>
        <v>101.18031999999999</v>
      </c>
    </row>
    <row r="462" spans="1:12">
      <c r="A462" s="118">
        <v>44927</v>
      </c>
      <c r="B462" t="s">
        <v>205</v>
      </c>
      <c r="C462" t="s">
        <v>204</v>
      </c>
      <c r="D462" t="s">
        <v>4183</v>
      </c>
      <c r="E462" t="s">
        <v>23967</v>
      </c>
      <c r="F462">
        <v>66205215</v>
      </c>
      <c r="G462" t="s">
        <v>201</v>
      </c>
      <c r="H462" t="s">
        <v>200</v>
      </c>
      <c r="I462">
        <v>6781</v>
      </c>
      <c r="J462" t="s">
        <v>199</v>
      </c>
      <c r="K462" t="s">
        <v>198</v>
      </c>
      <c r="L462">
        <f>I462*$Q$4/10/1000</f>
        <v>1.1924057587200001</v>
      </c>
    </row>
    <row r="463" spans="1:12">
      <c r="A463" s="118">
        <v>44927</v>
      </c>
      <c r="B463" t="s">
        <v>365</v>
      </c>
      <c r="C463" t="s">
        <v>364</v>
      </c>
      <c r="D463" t="s">
        <v>20544</v>
      </c>
      <c r="E463" t="s">
        <v>23966</v>
      </c>
      <c r="F463">
        <v>101048625</v>
      </c>
      <c r="G463" t="s">
        <v>20542</v>
      </c>
      <c r="H463" t="s">
        <v>359</v>
      </c>
      <c r="I463">
        <v>144</v>
      </c>
      <c r="J463" t="s">
        <v>138</v>
      </c>
      <c r="K463" t="s">
        <v>137</v>
      </c>
      <c r="L463">
        <f>I463*$Q$2/1000</f>
        <v>5.3280000000000001E-2</v>
      </c>
    </row>
    <row r="464" spans="1:12">
      <c r="A464" s="118">
        <v>44927</v>
      </c>
      <c r="B464" t="s">
        <v>574</v>
      </c>
      <c r="C464" t="s">
        <v>573</v>
      </c>
      <c r="D464" t="s">
        <v>22889</v>
      </c>
      <c r="E464" t="s">
        <v>23965</v>
      </c>
      <c r="F464">
        <v>101012395</v>
      </c>
      <c r="G464" t="s">
        <v>21212</v>
      </c>
      <c r="H464" t="s">
        <v>569</v>
      </c>
      <c r="I464">
        <v>298</v>
      </c>
      <c r="J464" t="s">
        <v>145</v>
      </c>
      <c r="K464" t="s">
        <v>137</v>
      </c>
      <c r="L464">
        <f>I464*$Q$2/100/1000</f>
        <v>1.1026E-3</v>
      </c>
    </row>
    <row r="465" spans="1:12">
      <c r="A465" s="118">
        <v>45047</v>
      </c>
      <c r="B465" t="s">
        <v>22683</v>
      </c>
      <c r="C465" t="s">
        <v>22682</v>
      </c>
      <c r="D465" t="s">
        <v>23964</v>
      </c>
      <c r="E465" t="s">
        <v>23963</v>
      </c>
      <c r="F465">
        <v>23254988</v>
      </c>
      <c r="G465" t="s">
        <v>23247</v>
      </c>
      <c r="H465" t="s">
        <v>22677</v>
      </c>
      <c r="I465">
        <v>101.2</v>
      </c>
      <c r="J465" t="s">
        <v>138</v>
      </c>
      <c r="K465" t="s">
        <v>137</v>
      </c>
      <c r="L465">
        <f>I465*$Q$2/1000</f>
        <v>3.7444000000000005E-2</v>
      </c>
    </row>
    <row r="466" spans="1:12">
      <c r="A466" s="118">
        <v>44927</v>
      </c>
      <c r="B466" t="s">
        <v>240</v>
      </c>
      <c r="C466" t="s">
        <v>239</v>
      </c>
      <c r="D466" t="s">
        <v>21351</v>
      </c>
      <c r="E466" t="s">
        <v>23962</v>
      </c>
      <c r="F466" t="s">
        <v>971</v>
      </c>
      <c r="G466" t="s">
        <v>970</v>
      </c>
      <c r="H466" t="s">
        <v>235</v>
      </c>
      <c r="I466">
        <v>390</v>
      </c>
      <c r="J466" t="s">
        <v>145</v>
      </c>
      <c r="K466" t="s">
        <v>137</v>
      </c>
      <c r="L466">
        <f>I466*$Q$2/100/1000</f>
        <v>1.4430000000000001E-3</v>
      </c>
    </row>
    <row r="467" spans="1:12">
      <c r="A467" s="118">
        <v>44927</v>
      </c>
      <c r="B467" t="s">
        <v>240</v>
      </c>
      <c r="C467" t="s">
        <v>239</v>
      </c>
      <c r="D467" t="s">
        <v>21351</v>
      </c>
      <c r="E467" t="s">
        <v>23961</v>
      </c>
      <c r="F467" t="s">
        <v>971</v>
      </c>
      <c r="G467" t="s">
        <v>970</v>
      </c>
      <c r="H467" t="s">
        <v>235</v>
      </c>
      <c r="I467">
        <v>390</v>
      </c>
      <c r="J467" t="s">
        <v>145</v>
      </c>
      <c r="K467" t="s">
        <v>137</v>
      </c>
      <c r="L467">
        <f>I467*$Q$2/100/1000</f>
        <v>1.4430000000000001E-3</v>
      </c>
    </row>
    <row r="468" spans="1:12">
      <c r="A468" s="118">
        <v>44927</v>
      </c>
      <c r="B468" t="s">
        <v>240</v>
      </c>
      <c r="C468" t="s">
        <v>239</v>
      </c>
      <c r="D468" t="s">
        <v>23960</v>
      </c>
      <c r="E468" t="s">
        <v>23959</v>
      </c>
      <c r="F468" t="s">
        <v>971</v>
      </c>
      <c r="G468" t="s">
        <v>970</v>
      </c>
      <c r="H468" t="s">
        <v>235</v>
      </c>
      <c r="I468">
        <v>390</v>
      </c>
      <c r="J468" t="s">
        <v>145</v>
      </c>
      <c r="K468" t="s">
        <v>137</v>
      </c>
      <c r="L468">
        <f>I468*$Q$2/100/1000</f>
        <v>1.4430000000000001E-3</v>
      </c>
    </row>
    <row r="469" spans="1:12">
      <c r="A469" s="118">
        <v>44927</v>
      </c>
      <c r="B469" t="s">
        <v>240</v>
      </c>
      <c r="C469" t="s">
        <v>239</v>
      </c>
      <c r="D469" t="s">
        <v>11215</v>
      </c>
      <c r="E469" t="s">
        <v>23958</v>
      </c>
      <c r="F469">
        <v>101027038</v>
      </c>
      <c r="G469" t="s">
        <v>1267</v>
      </c>
      <c r="H469" t="s">
        <v>235</v>
      </c>
      <c r="I469">
        <v>390</v>
      </c>
      <c r="J469" t="s">
        <v>145</v>
      </c>
      <c r="K469" t="s">
        <v>137</v>
      </c>
      <c r="L469">
        <f>I469*$Q$2/100/1000</f>
        <v>1.4430000000000001E-3</v>
      </c>
    </row>
    <row r="470" spans="1:12">
      <c r="A470" s="118">
        <v>44927</v>
      </c>
      <c r="B470" t="s">
        <v>240</v>
      </c>
      <c r="C470" t="s">
        <v>239</v>
      </c>
      <c r="D470" t="s">
        <v>15516</v>
      </c>
      <c r="E470" t="s">
        <v>23957</v>
      </c>
      <c r="F470" t="s">
        <v>434</v>
      </c>
      <c r="G470" t="s">
        <v>433</v>
      </c>
      <c r="H470" t="s">
        <v>235</v>
      </c>
      <c r="I470">
        <v>390</v>
      </c>
      <c r="J470" t="s">
        <v>145</v>
      </c>
      <c r="K470" t="s">
        <v>137</v>
      </c>
      <c r="L470">
        <f>I470*$Q$2/100/1000</f>
        <v>1.4430000000000001E-3</v>
      </c>
    </row>
    <row r="471" spans="1:12">
      <c r="A471" s="118">
        <v>45047</v>
      </c>
      <c r="B471" t="s">
        <v>22683</v>
      </c>
      <c r="C471" t="s">
        <v>22682</v>
      </c>
      <c r="D471" t="s">
        <v>23890</v>
      </c>
      <c r="E471" t="s">
        <v>23956</v>
      </c>
      <c r="F471" t="s">
        <v>22857</v>
      </c>
      <c r="G471" t="s">
        <v>22856</v>
      </c>
      <c r="H471" t="s">
        <v>22677</v>
      </c>
      <c r="I471">
        <v>101.2</v>
      </c>
      <c r="J471" t="s">
        <v>138</v>
      </c>
      <c r="K471" t="s">
        <v>137</v>
      </c>
      <c r="L471">
        <f>I471*$Q$2/1000</f>
        <v>3.7444000000000005E-2</v>
      </c>
    </row>
    <row r="472" spans="1:12">
      <c r="A472" s="118">
        <v>44927</v>
      </c>
      <c r="B472" t="s">
        <v>365</v>
      </c>
      <c r="C472" t="s">
        <v>364</v>
      </c>
      <c r="D472" t="s">
        <v>17784</v>
      </c>
      <c r="E472" t="s">
        <v>23955</v>
      </c>
      <c r="F472" t="s">
        <v>619</v>
      </c>
      <c r="G472" t="s">
        <v>618</v>
      </c>
      <c r="H472" t="s">
        <v>359</v>
      </c>
      <c r="I472">
        <v>144</v>
      </c>
      <c r="J472" t="s">
        <v>138</v>
      </c>
      <c r="K472" t="s">
        <v>137</v>
      </c>
      <c r="L472">
        <f>I472*$Q$2/1000</f>
        <v>5.3280000000000001E-2</v>
      </c>
    </row>
    <row r="473" spans="1:12">
      <c r="A473" s="118">
        <v>45047</v>
      </c>
      <c r="B473" t="s">
        <v>22683</v>
      </c>
      <c r="C473" t="s">
        <v>22682</v>
      </c>
      <c r="D473" t="s">
        <v>23954</v>
      </c>
      <c r="E473" t="s">
        <v>23953</v>
      </c>
      <c r="F473">
        <v>101012305</v>
      </c>
      <c r="G473" t="s">
        <v>23314</v>
      </c>
      <c r="H473" t="s">
        <v>22677</v>
      </c>
      <c r="I473">
        <v>101.2</v>
      </c>
      <c r="J473" t="s">
        <v>138</v>
      </c>
      <c r="K473" t="s">
        <v>137</v>
      </c>
      <c r="L473">
        <f>I473*$Q$2/1000</f>
        <v>3.7444000000000005E-2</v>
      </c>
    </row>
    <row r="474" spans="1:12">
      <c r="A474" s="118">
        <v>45047</v>
      </c>
      <c r="B474" t="s">
        <v>22683</v>
      </c>
      <c r="C474" t="s">
        <v>22682</v>
      </c>
      <c r="D474" t="s">
        <v>23002</v>
      </c>
      <c r="E474" t="s">
        <v>23952</v>
      </c>
      <c r="F474">
        <v>101024965</v>
      </c>
      <c r="G474" t="s">
        <v>22806</v>
      </c>
      <c r="H474" t="s">
        <v>22677</v>
      </c>
      <c r="I474">
        <v>101.2</v>
      </c>
      <c r="J474" t="s">
        <v>138</v>
      </c>
      <c r="K474" t="s">
        <v>137</v>
      </c>
      <c r="L474">
        <f>I474*$Q$2/1000</f>
        <v>3.7444000000000005E-2</v>
      </c>
    </row>
    <row r="475" spans="1:12">
      <c r="A475" s="118">
        <v>45047</v>
      </c>
      <c r="B475" t="s">
        <v>22683</v>
      </c>
      <c r="C475" t="s">
        <v>22682</v>
      </c>
      <c r="D475" t="s">
        <v>23951</v>
      </c>
      <c r="E475" t="s">
        <v>23950</v>
      </c>
      <c r="F475">
        <v>101024964</v>
      </c>
      <c r="G475" t="s">
        <v>22820</v>
      </c>
      <c r="H475" t="s">
        <v>22677</v>
      </c>
      <c r="I475">
        <v>101.2</v>
      </c>
      <c r="J475" t="s">
        <v>138</v>
      </c>
      <c r="K475" t="s">
        <v>137</v>
      </c>
      <c r="L475">
        <f>I475*$Q$2/1000</f>
        <v>3.7444000000000005E-2</v>
      </c>
    </row>
    <row r="476" spans="1:12">
      <c r="A476" s="118">
        <v>45047</v>
      </c>
      <c r="B476" t="s">
        <v>22683</v>
      </c>
      <c r="C476" t="s">
        <v>22682</v>
      </c>
      <c r="D476" t="s">
        <v>23949</v>
      </c>
      <c r="E476" t="s">
        <v>23948</v>
      </c>
      <c r="F476">
        <v>1</v>
      </c>
      <c r="G476" t="s">
        <v>22817</v>
      </c>
      <c r="H476" t="s">
        <v>22677</v>
      </c>
      <c r="I476">
        <v>101.2</v>
      </c>
      <c r="J476" t="s">
        <v>138</v>
      </c>
      <c r="K476" t="s">
        <v>137</v>
      </c>
      <c r="L476">
        <f>I476*$Q$2/1000</f>
        <v>3.7444000000000005E-2</v>
      </c>
    </row>
    <row r="477" spans="1:12">
      <c r="A477" s="118">
        <v>45047</v>
      </c>
      <c r="B477" t="s">
        <v>443</v>
      </c>
      <c r="C477" t="s">
        <v>442</v>
      </c>
      <c r="D477" t="s">
        <v>13099</v>
      </c>
      <c r="E477" t="s">
        <v>23947</v>
      </c>
      <c r="F477">
        <v>10205709</v>
      </c>
      <c r="G477" t="s">
        <v>23946</v>
      </c>
      <c r="H477" s="122" t="s">
        <v>437</v>
      </c>
      <c r="I477">
        <v>4725</v>
      </c>
      <c r="J477" t="s">
        <v>199</v>
      </c>
      <c r="K477" t="s">
        <v>198</v>
      </c>
      <c r="L477">
        <f>I477*$Q$4/25/1000</f>
        <v>0.33234727680000004</v>
      </c>
    </row>
    <row r="478" spans="1:12">
      <c r="A478" s="118">
        <v>45047</v>
      </c>
      <c r="B478" t="s">
        <v>22683</v>
      </c>
      <c r="C478" t="s">
        <v>22682</v>
      </c>
      <c r="D478" t="s">
        <v>23873</v>
      </c>
      <c r="E478" t="s">
        <v>23945</v>
      </c>
      <c r="F478" t="s">
        <v>22794</v>
      </c>
      <c r="G478" t="s">
        <v>22793</v>
      </c>
      <c r="H478" t="s">
        <v>22677</v>
      </c>
      <c r="I478">
        <v>101.2</v>
      </c>
      <c r="J478" t="s">
        <v>138</v>
      </c>
      <c r="K478" t="s">
        <v>137</v>
      </c>
      <c r="L478">
        <f>I478*$Q$2/1000</f>
        <v>3.7444000000000005E-2</v>
      </c>
    </row>
    <row r="479" spans="1:12">
      <c r="A479" s="118">
        <v>45047</v>
      </c>
      <c r="B479" t="s">
        <v>22683</v>
      </c>
      <c r="C479" t="s">
        <v>22682</v>
      </c>
      <c r="D479" t="s">
        <v>23283</v>
      </c>
      <c r="E479" t="s">
        <v>23944</v>
      </c>
      <c r="F479">
        <v>101049881</v>
      </c>
      <c r="G479" t="s">
        <v>23005</v>
      </c>
      <c r="H479" t="s">
        <v>22677</v>
      </c>
      <c r="I479">
        <v>101.2</v>
      </c>
      <c r="J479" t="s">
        <v>138</v>
      </c>
      <c r="K479" t="s">
        <v>137</v>
      </c>
      <c r="L479">
        <f>I479*$Q$2/1000</f>
        <v>3.7444000000000005E-2</v>
      </c>
    </row>
    <row r="480" spans="1:12">
      <c r="A480" s="118">
        <v>45047</v>
      </c>
      <c r="B480" t="s">
        <v>22683</v>
      </c>
      <c r="C480" t="s">
        <v>22682</v>
      </c>
      <c r="D480" t="s">
        <v>23721</v>
      </c>
      <c r="E480" t="s">
        <v>23943</v>
      </c>
      <c r="F480">
        <v>101033065</v>
      </c>
      <c r="G480" t="s">
        <v>22704</v>
      </c>
      <c r="H480" t="s">
        <v>22677</v>
      </c>
      <c r="I480">
        <v>101.2</v>
      </c>
      <c r="J480" t="s">
        <v>138</v>
      </c>
      <c r="K480" t="s">
        <v>137</v>
      </c>
      <c r="L480">
        <f>I480*$Q$2/1000</f>
        <v>3.7444000000000005E-2</v>
      </c>
    </row>
    <row r="481" spans="1:12">
      <c r="A481" s="118">
        <v>45047</v>
      </c>
      <c r="B481" t="s">
        <v>22683</v>
      </c>
      <c r="C481" t="s">
        <v>22682</v>
      </c>
      <c r="D481" t="s">
        <v>23723</v>
      </c>
      <c r="E481" t="s">
        <v>23942</v>
      </c>
      <c r="F481">
        <v>101028703</v>
      </c>
      <c r="G481" t="s">
        <v>20796</v>
      </c>
      <c r="H481" t="s">
        <v>22677</v>
      </c>
      <c r="I481">
        <v>101.2</v>
      </c>
      <c r="J481" t="s">
        <v>138</v>
      </c>
      <c r="K481" t="s">
        <v>137</v>
      </c>
      <c r="L481">
        <f>I481*$Q$2/1000</f>
        <v>3.7444000000000005E-2</v>
      </c>
    </row>
    <row r="482" spans="1:12">
      <c r="A482" s="118">
        <v>44927</v>
      </c>
      <c r="B482" t="s">
        <v>856</v>
      </c>
      <c r="C482" t="s">
        <v>14560</v>
      </c>
      <c r="D482" t="s">
        <v>19292</v>
      </c>
      <c r="E482" t="s">
        <v>23941</v>
      </c>
      <c r="F482">
        <v>10208263</v>
      </c>
      <c r="G482" t="s">
        <v>23940</v>
      </c>
      <c r="H482" s="123" t="s">
        <v>851</v>
      </c>
      <c r="I482">
        <v>5214</v>
      </c>
      <c r="J482" t="s">
        <v>173</v>
      </c>
      <c r="K482" t="s">
        <v>172</v>
      </c>
      <c r="L482">
        <f>I482*$Q$3*2.5/1000</f>
        <v>0.4181628</v>
      </c>
    </row>
    <row r="483" spans="1:12">
      <c r="A483" s="118">
        <v>45047</v>
      </c>
      <c r="B483" t="s">
        <v>22683</v>
      </c>
      <c r="C483" t="s">
        <v>22682</v>
      </c>
      <c r="D483" t="s">
        <v>23725</v>
      </c>
      <c r="E483" t="s">
        <v>23939</v>
      </c>
      <c r="F483">
        <v>101033065</v>
      </c>
      <c r="G483" t="s">
        <v>22704</v>
      </c>
      <c r="H483" t="s">
        <v>22677</v>
      </c>
      <c r="I483">
        <v>101.2</v>
      </c>
      <c r="J483" t="s">
        <v>138</v>
      </c>
      <c r="K483" t="s">
        <v>137</v>
      </c>
      <c r="L483">
        <f>I483*$Q$2/1000</f>
        <v>3.7444000000000005E-2</v>
      </c>
    </row>
    <row r="484" spans="1:12">
      <c r="A484" s="118">
        <v>44927</v>
      </c>
      <c r="B484" t="s">
        <v>856</v>
      </c>
      <c r="C484" t="s">
        <v>14560</v>
      </c>
      <c r="D484" t="s">
        <v>22761</v>
      </c>
      <c r="E484" t="s">
        <v>23938</v>
      </c>
      <c r="F484">
        <v>101048054</v>
      </c>
      <c r="G484" t="s">
        <v>23937</v>
      </c>
      <c r="H484" s="123" t="s">
        <v>851</v>
      </c>
      <c r="I484">
        <v>5214</v>
      </c>
      <c r="J484" t="s">
        <v>173</v>
      </c>
      <c r="K484" t="s">
        <v>172</v>
      </c>
      <c r="L484">
        <f>I484*$Q$3*2.5/1000</f>
        <v>0.4181628</v>
      </c>
    </row>
    <row r="485" spans="1:12">
      <c r="A485" s="118">
        <v>44927</v>
      </c>
      <c r="B485" t="s">
        <v>856</v>
      </c>
      <c r="C485" t="s">
        <v>14560</v>
      </c>
      <c r="D485" t="s">
        <v>22758</v>
      </c>
      <c r="E485" t="s">
        <v>23936</v>
      </c>
      <c r="F485">
        <v>101023075</v>
      </c>
      <c r="G485" t="s">
        <v>23935</v>
      </c>
      <c r="H485" s="123" t="s">
        <v>851</v>
      </c>
      <c r="I485">
        <v>5214</v>
      </c>
      <c r="J485" t="s">
        <v>173</v>
      </c>
      <c r="K485" t="s">
        <v>172</v>
      </c>
      <c r="L485">
        <f>I485*$Q$3*2.5/1000</f>
        <v>0.4181628</v>
      </c>
    </row>
    <row r="486" spans="1:12">
      <c r="A486" s="118">
        <v>45047</v>
      </c>
      <c r="B486" t="s">
        <v>22683</v>
      </c>
      <c r="C486" t="s">
        <v>22682</v>
      </c>
      <c r="D486" t="s">
        <v>23714</v>
      </c>
      <c r="E486" t="s">
        <v>23934</v>
      </c>
      <c r="F486">
        <v>101033065</v>
      </c>
      <c r="G486" t="s">
        <v>22704</v>
      </c>
      <c r="H486" t="s">
        <v>22677</v>
      </c>
      <c r="I486">
        <v>101.2</v>
      </c>
      <c r="J486" t="s">
        <v>138</v>
      </c>
      <c r="K486" t="s">
        <v>137</v>
      </c>
      <c r="L486">
        <f>I486*$Q$2/1000</f>
        <v>3.7444000000000005E-2</v>
      </c>
    </row>
    <row r="487" spans="1:12">
      <c r="A487" s="118">
        <v>45047</v>
      </c>
      <c r="B487" t="s">
        <v>22683</v>
      </c>
      <c r="C487" t="s">
        <v>22682</v>
      </c>
      <c r="D487" t="s">
        <v>23890</v>
      </c>
      <c r="E487" t="s">
        <v>23933</v>
      </c>
      <c r="F487" t="s">
        <v>22939</v>
      </c>
      <c r="G487" t="s">
        <v>22938</v>
      </c>
      <c r="H487" t="s">
        <v>22677</v>
      </c>
      <c r="I487">
        <v>101.2</v>
      </c>
      <c r="J487" t="s">
        <v>138</v>
      </c>
      <c r="K487" t="s">
        <v>137</v>
      </c>
      <c r="L487">
        <f>I487*$Q$2/1000</f>
        <v>3.7444000000000005E-2</v>
      </c>
    </row>
    <row r="488" spans="1:12">
      <c r="A488" s="118">
        <v>44927</v>
      </c>
      <c r="B488" t="s">
        <v>460</v>
      </c>
      <c r="C488" t="s">
        <v>459</v>
      </c>
      <c r="D488" t="s">
        <v>23932</v>
      </c>
      <c r="E488" t="s">
        <v>23931</v>
      </c>
      <c r="F488">
        <v>3345049</v>
      </c>
      <c r="G488" t="s">
        <v>5846</v>
      </c>
      <c r="H488" t="s">
        <v>455</v>
      </c>
      <c r="I488">
        <v>103.6</v>
      </c>
      <c r="J488" t="s">
        <v>145</v>
      </c>
      <c r="K488" t="s">
        <v>137</v>
      </c>
      <c r="L488">
        <f>I488*$Q$2/100/1000</f>
        <v>3.8331999999999998E-4</v>
      </c>
    </row>
    <row r="489" spans="1:12">
      <c r="A489" s="118">
        <v>45047</v>
      </c>
      <c r="B489" t="s">
        <v>22683</v>
      </c>
      <c r="C489" t="s">
        <v>22682</v>
      </c>
      <c r="D489" t="s">
        <v>23721</v>
      </c>
      <c r="E489" t="s">
        <v>23930</v>
      </c>
      <c r="F489">
        <v>101036252</v>
      </c>
      <c r="G489" t="s">
        <v>23229</v>
      </c>
      <c r="H489" t="s">
        <v>22677</v>
      </c>
      <c r="I489">
        <v>101.2</v>
      </c>
      <c r="J489" t="s">
        <v>138</v>
      </c>
      <c r="K489" t="s">
        <v>137</v>
      </c>
      <c r="L489">
        <f>I489*$Q$2/1000</f>
        <v>3.7444000000000005E-2</v>
      </c>
    </row>
    <row r="490" spans="1:12">
      <c r="A490" s="118">
        <v>45047</v>
      </c>
      <c r="B490" t="s">
        <v>22683</v>
      </c>
      <c r="C490" t="s">
        <v>22682</v>
      </c>
      <c r="D490" t="s">
        <v>23714</v>
      </c>
      <c r="E490" t="s">
        <v>23929</v>
      </c>
      <c r="F490">
        <v>101036252</v>
      </c>
      <c r="G490" t="s">
        <v>23229</v>
      </c>
      <c r="H490" t="s">
        <v>22677</v>
      </c>
      <c r="I490">
        <v>101.2</v>
      </c>
      <c r="J490" t="s">
        <v>138</v>
      </c>
      <c r="K490" t="s">
        <v>137</v>
      </c>
      <c r="L490">
        <f>I490*$Q$2/1000</f>
        <v>3.7444000000000005E-2</v>
      </c>
    </row>
    <row r="491" spans="1:12">
      <c r="A491" s="118">
        <v>45047</v>
      </c>
      <c r="B491" t="s">
        <v>22683</v>
      </c>
      <c r="C491" t="s">
        <v>22682</v>
      </c>
      <c r="D491" t="s">
        <v>23725</v>
      </c>
      <c r="E491" t="s">
        <v>23928</v>
      </c>
      <c r="F491">
        <v>101036252</v>
      </c>
      <c r="G491" t="s">
        <v>23229</v>
      </c>
      <c r="H491" t="s">
        <v>22677</v>
      </c>
      <c r="I491">
        <v>101.2</v>
      </c>
      <c r="J491" t="s">
        <v>138</v>
      </c>
      <c r="K491" t="s">
        <v>137</v>
      </c>
      <c r="L491">
        <f>I491*$Q$2/1000</f>
        <v>3.7444000000000005E-2</v>
      </c>
    </row>
    <row r="492" spans="1:12">
      <c r="A492" s="118">
        <v>45047</v>
      </c>
      <c r="B492" t="s">
        <v>22683</v>
      </c>
      <c r="C492" t="s">
        <v>22682</v>
      </c>
      <c r="D492" t="s">
        <v>23723</v>
      </c>
      <c r="E492" t="s">
        <v>23927</v>
      </c>
      <c r="F492">
        <v>101036252</v>
      </c>
      <c r="G492" t="s">
        <v>23229</v>
      </c>
      <c r="H492" t="s">
        <v>22677</v>
      </c>
      <c r="I492">
        <v>101.2</v>
      </c>
      <c r="J492" t="s">
        <v>138</v>
      </c>
      <c r="K492" t="s">
        <v>137</v>
      </c>
      <c r="L492">
        <f>I492*$Q$2/1000</f>
        <v>3.7444000000000005E-2</v>
      </c>
    </row>
    <row r="493" spans="1:12">
      <c r="A493" s="118">
        <v>45047</v>
      </c>
      <c r="B493" t="s">
        <v>22683</v>
      </c>
      <c r="C493" t="s">
        <v>22682</v>
      </c>
      <c r="D493" t="s">
        <v>23926</v>
      </c>
      <c r="E493" t="s">
        <v>23925</v>
      </c>
      <c r="F493" t="s">
        <v>23469</v>
      </c>
      <c r="G493" t="s">
        <v>23468</v>
      </c>
      <c r="H493" t="s">
        <v>22677</v>
      </c>
      <c r="I493">
        <v>101.2</v>
      </c>
      <c r="J493" t="s">
        <v>138</v>
      </c>
      <c r="K493" t="s">
        <v>137</v>
      </c>
      <c r="L493">
        <f>I493*$Q$2/1000</f>
        <v>3.7444000000000005E-2</v>
      </c>
    </row>
    <row r="494" spans="1:12">
      <c r="A494" s="118">
        <v>45047</v>
      </c>
      <c r="B494" t="s">
        <v>22683</v>
      </c>
      <c r="C494" t="s">
        <v>22682</v>
      </c>
      <c r="D494" t="s">
        <v>23924</v>
      </c>
      <c r="E494" t="s">
        <v>23923</v>
      </c>
      <c r="F494" t="s">
        <v>23469</v>
      </c>
      <c r="G494" t="s">
        <v>23468</v>
      </c>
      <c r="H494" t="s">
        <v>22677</v>
      </c>
      <c r="I494">
        <v>101.2</v>
      </c>
      <c r="J494" t="s">
        <v>138</v>
      </c>
      <c r="K494" t="s">
        <v>137</v>
      </c>
      <c r="L494">
        <f>I494*$Q$2/1000</f>
        <v>3.7444000000000005E-2</v>
      </c>
    </row>
    <row r="495" spans="1:12">
      <c r="A495" s="118">
        <v>44927</v>
      </c>
      <c r="B495" t="s">
        <v>180</v>
      </c>
      <c r="C495" t="s">
        <v>179</v>
      </c>
      <c r="D495" t="s">
        <v>17461</v>
      </c>
      <c r="E495" t="s">
        <v>23922</v>
      </c>
      <c r="F495" t="s">
        <v>3578</v>
      </c>
      <c r="G495" t="s">
        <v>3577</v>
      </c>
      <c r="H495" t="s">
        <v>174</v>
      </c>
      <c r="I495">
        <v>3154</v>
      </c>
      <c r="J495" t="s">
        <v>173</v>
      </c>
      <c r="K495" t="s">
        <v>172</v>
      </c>
      <c r="L495">
        <f>I495*$Q$3/(1000/0.2)</f>
        <v>2.0236063999999998E-2</v>
      </c>
    </row>
    <row r="496" spans="1:12">
      <c r="A496" s="118">
        <v>45047</v>
      </c>
      <c r="B496" t="s">
        <v>22683</v>
      </c>
      <c r="C496" t="s">
        <v>22682</v>
      </c>
      <c r="D496" t="s">
        <v>23479</v>
      </c>
      <c r="E496" t="s">
        <v>23921</v>
      </c>
      <c r="F496" t="s">
        <v>23050</v>
      </c>
      <c r="G496" t="s">
        <v>23049</v>
      </c>
      <c r="H496" t="s">
        <v>22677</v>
      </c>
      <c r="I496">
        <v>101.2</v>
      </c>
      <c r="J496" t="s">
        <v>138</v>
      </c>
      <c r="K496" t="s">
        <v>137</v>
      </c>
      <c r="L496">
        <f>I496*$Q$2/1000</f>
        <v>3.7444000000000005E-2</v>
      </c>
    </row>
    <row r="497" spans="1:12">
      <c r="A497" s="118">
        <v>45047</v>
      </c>
      <c r="B497" t="s">
        <v>22683</v>
      </c>
      <c r="C497" t="s">
        <v>22682</v>
      </c>
      <c r="D497" t="s">
        <v>23920</v>
      </c>
      <c r="E497" t="s">
        <v>23919</v>
      </c>
      <c r="F497" t="s">
        <v>23825</v>
      </c>
      <c r="G497" t="s">
        <v>23824</v>
      </c>
      <c r="H497" t="s">
        <v>22677</v>
      </c>
      <c r="I497">
        <v>101.2</v>
      </c>
      <c r="J497" t="s">
        <v>138</v>
      </c>
      <c r="K497" t="s">
        <v>137</v>
      </c>
      <c r="L497">
        <f>I497*$Q$2/1000</f>
        <v>3.7444000000000005E-2</v>
      </c>
    </row>
    <row r="498" spans="1:12">
      <c r="A498" s="118">
        <v>45047</v>
      </c>
      <c r="B498" t="s">
        <v>22683</v>
      </c>
      <c r="C498" t="s">
        <v>22682</v>
      </c>
      <c r="D498" t="s">
        <v>23723</v>
      </c>
      <c r="E498" t="s">
        <v>23918</v>
      </c>
      <c r="F498">
        <v>101049881</v>
      </c>
      <c r="G498" t="s">
        <v>23005</v>
      </c>
      <c r="H498" t="s">
        <v>22677</v>
      </c>
      <c r="I498">
        <v>101.2</v>
      </c>
      <c r="J498" t="s">
        <v>138</v>
      </c>
      <c r="K498" t="s">
        <v>137</v>
      </c>
      <c r="L498">
        <f>I498*$Q$2/1000</f>
        <v>3.7444000000000005E-2</v>
      </c>
    </row>
    <row r="499" spans="1:12">
      <c r="A499" s="118">
        <v>45047</v>
      </c>
      <c r="B499" t="s">
        <v>22683</v>
      </c>
      <c r="C499" t="s">
        <v>22682</v>
      </c>
      <c r="D499" t="s">
        <v>23721</v>
      </c>
      <c r="E499" t="s">
        <v>23917</v>
      </c>
      <c r="F499">
        <v>101049881</v>
      </c>
      <c r="G499" t="s">
        <v>23005</v>
      </c>
      <c r="H499" t="s">
        <v>22677</v>
      </c>
      <c r="I499">
        <v>101.2</v>
      </c>
      <c r="J499" t="s">
        <v>138</v>
      </c>
      <c r="K499" t="s">
        <v>137</v>
      </c>
      <c r="L499">
        <f>I499*$Q$2/1000</f>
        <v>3.7444000000000005E-2</v>
      </c>
    </row>
    <row r="500" spans="1:12">
      <c r="A500" s="118">
        <v>45047</v>
      </c>
      <c r="B500" t="s">
        <v>22683</v>
      </c>
      <c r="C500" t="s">
        <v>22682</v>
      </c>
      <c r="D500" t="s">
        <v>23714</v>
      </c>
      <c r="E500" t="s">
        <v>23916</v>
      </c>
      <c r="F500">
        <v>101049881</v>
      </c>
      <c r="G500" t="s">
        <v>23005</v>
      </c>
      <c r="H500" t="s">
        <v>22677</v>
      </c>
      <c r="I500">
        <v>101.2</v>
      </c>
      <c r="J500" t="s">
        <v>138</v>
      </c>
      <c r="K500" t="s">
        <v>137</v>
      </c>
      <c r="L500">
        <f>I500*$Q$2/1000</f>
        <v>3.7444000000000005E-2</v>
      </c>
    </row>
    <row r="501" spans="1:12">
      <c r="A501" s="118">
        <v>45047</v>
      </c>
      <c r="B501" t="s">
        <v>22683</v>
      </c>
      <c r="C501" t="s">
        <v>22682</v>
      </c>
      <c r="D501" t="s">
        <v>23725</v>
      </c>
      <c r="E501" t="s">
        <v>23915</v>
      </c>
      <c r="F501">
        <v>101049881</v>
      </c>
      <c r="G501" t="s">
        <v>23005</v>
      </c>
      <c r="H501" t="s">
        <v>22677</v>
      </c>
      <c r="I501">
        <v>101.2</v>
      </c>
      <c r="J501" t="s">
        <v>138</v>
      </c>
      <c r="K501" t="s">
        <v>137</v>
      </c>
      <c r="L501">
        <f>I501*$Q$2/1000</f>
        <v>3.7444000000000005E-2</v>
      </c>
    </row>
    <row r="502" spans="1:12">
      <c r="A502" s="118">
        <v>45047</v>
      </c>
      <c r="B502" t="s">
        <v>22683</v>
      </c>
      <c r="C502" t="s">
        <v>22682</v>
      </c>
      <c r="D502" t="s">
        <v>22717</v>
      </c>
      <c r="E502" t="s">
        <v>23914</v>
      </c>
      <c r="F502">
        <v>57207487</v>
      </c>
      <c r="G502" t="s">
        <v>22799</v>
      </c>
      <c r="H502" t="s">
        <v>22677</v>
      </c>
      <c r="I502">
        <v>101.2</v>
      </c>
      <c r="J502" t="s">
        <v>138</v>
      </c>
      <c r="K502" t="s">
        <v>137</v>
      </c>
      <c r="L502">
        <f>I502*$Q$2/1000</f>
        <v>3.7444000000000005E-2</v>
      </c>
    </row>
    <row r="503" spans="1:12">
      <c r="A503" s="118">
        <v>45047</v>
      </c>
      <c r="B503" t="s">
        <v>22683</v>
      </c>
      <c r="C503" t="s">
        <v>22682</v>
      </c>
      <c r="D503" t="s">
        <v>23714</v>
      </c>
      <c r="E503" t="s">
        <v>23913</v>
      </c>
      <c r="F503">
        <v>40256318</v>
      </c>
      <c r="G503" t="s">
        <v>23188</v>
      </c>
      <c r="H503" t="s">
        <v>22677</v>
      </c>
      <c r="I503">
        <v>101.2</v>
      </c>
      <c r="J503" t="s">
        <v>138</v>
      </c>
      <c r="K503" t="s">
        <v>137</v>
      </c>
      <c r="L503">
        <f>I503*$Q$2/1000</f>
        <v>3.7444000000000005E-2</v>
      </c>
    </row>
    <row r="504" spans="1:12">
      <c r="A504" s="118">
        <v>45047</v>
      </c>
      <c r="B504" t="s">
        <v>22683</v>
      </c>
      <c r="C504" t="s">
        <v>22682</v>
      </c>
      <c r="D504" t="s">
        <v>23725</v>
      </c>
      <c r="E504" t="s">
        <v>23912</v>
      </c>
      <c r="F504">
        <v>40256318</v>
      </c>
      <c r="G504" t="s">
        <v>23188</v>
      </c>
      <c r="H504" t="s">
        <v>22677</v>
      </c>
      <c r="I504">
        <v>101.2</v>
      </c>
      <c r="J504" t="s">
        <v>138</v>
      </c>
      <c r="K504" t="s">
        <v>137</v>
      </c>
      <c r="L504">
        <f>I504*$Q$2/1000</f>
        <v>3.7444000000000005E-2</v>
      </c>
    </row>
    <row r="505" spans="1:12">
      <c r="A505" s="118">
        <v>45047</v>
      </c>
      <c r="B505" t="s">
        <v>22683</v>
      </c>
      <c r="C505" t="s">
        <v>22682</v>
      </c>
      <c r="D505" t="s">
        <v>23721</v>
      </c>
      <c r="E505" t="s">
        <v>23911</v>
      </c>
      <c r="F505">
        <v>40256318</v>
      </c>
      <c r="G505" t="s">
        <v>23188</v>
      </c>
      <c r="H505" t="s">
        <v>22677</v>
      </c>
      <c r="I505">
        <v>101.2</v>
      </c>
      <c r="J505" t="s">
        <v>138</v>
      </c>
      <c r="K505" t="s">
        <v>137</v>
      </c>
      <c r="L505">
        <f>I505*$Q$2/1000</f>
        <v>3.7444000000000005E-2</v>
      </c>
    </row>
    <row r="506" spans="1:12">
      <c r="A506" s="118">
        <v>45047</v>
      </c>
      <c r="B506" t="s">
        <v>22683</v>
      </c>
      <c r="C506" t="s">
        <v>22682</v>
      </c>
      <c r="D506" t="s">
        <v>23723</v>
      </c>
      <c r="E506" t="s">
        <v>23910</v>
      </c>
      <c r="F506">
        <v>40256318</v>
      </c>
      <c r="G506" t="s">
        <v>23188</v>
      </c>
      <c r="H506" t="s">
        <v>22677</v>
      </c>
      <c r="I506">
        <v>101.2</v>
      </c>
      <c r="J506" t="s">
        <v>138</v>
      </c>
      <c r="K506" t="s">
        <v>137</v>
      </c>
      <c r="L506">
        <f>I506*$Q$2/1000</f>
        <v>3.7444000000000005E-2</v>
      </c>
    </row>
    <row r="507" spans="1:12">
      <c r="A507" s="118">
        <v>45047</v>
      </c>
      <c r="B507" t="s">
        <v>22683</v>
      </c>
      <c r="C507" t="s">
        <v>22682</v>
      </c>
      <c r="D507" t="s">
        <v>22717</v>
      </c>
      <c r="E507" t="s">
        <v>23909</v>
      </c>
      <c r="F507">
        <v>40256318</v>
      </c>
      <c r="G507" t="s">
        <v>23188</v>
      </c>
      <c r="H507" t="s">
        <v>22677</v>
      </c>
      <c r="I507">
        <v>101.2</v>
      </c>
      <c r="J507" t="s">
        <v>138</v>
      </c>
      <c r="K507" t="s">
        <v>137</v>
      </c>
      <c r="L507">
        <f>I507*$Q$2/1000</f>
        <v>3.7444000000000005E-2</v>
      </c>
    </row>
    <row r="508" spans="1:12" ht="15" customHeight="1">
      <c r="A508" s="118">
        <v>45047</v>
      </c>
      <c r="B508" t="s">
        <v>22683</v>
      </c>
      <c r="C508" t="s">
        <v>22682</v>
      </c>
      <c r="D508" t="s">
        <v>23706</v>
      </c>
      <c r="E508" t="s">
        <v>23908</v>
      </c>
      <c r="F508">
        <v>101037053</v>
      </c>
      <c r="G508" t="s">
        <v>22712</v>
      </c>
      <c r="H508" t="s">
        <v>22677</v>
      </c>
      <c r="I508">
        <v>101.2</v>
      </c>
      <c r="J508" t="s">
        <v>138</v>
      </c>
      <c r="K508" t="s">
        <v>137</v>
      </c>
      <c r="L508">
        <f>I508*$Q$2/1000</f>
        <v>3.7444000000000005E-2</v>
      </c>
    </row>
    <row r="509" spans="1:12" ht="15" customHeight="1">
      <c r="A509" s="118">
        <v>45047</v>
      </c>
      <c r="B509" t="s">
        <v>22683</v>
      </c>
      <c r="C509" t="s">
        <v>22682</v>
      </c>
      <c r="D509" t="s">
        <v>23798</v>
      </c>
      <c r="E509" t="s">
        <v>23907</v>
      </c>
      <c r="F509">
        <v>101040476</v>
      </c>
      <c r="G509" t="s">
        <v>22927</v>
      </c>
      <c r="H509" t="s">
        <v>22677</v>
      </c>
      <c r="I509">
        <v>101.2</v>
      </c>
      <c r="J509" t="s">
        <v>138</v>
      </c>
      <c r="K509" t="s">
        <v>137</v>
      </c>
      <c r="L509">
        <f>I509*$Q$2/1000</f>
        <v>3.7444000000000005E-2</v>
      </c>
    </row>
    <row r="510" spans="1:12">
      <c r="A510" s="118">
        <v>45047</v>
      </c>
      <c r="B510" t="s">
        <v>22683</v>
      </c>
      <c r="C510" t="s">
        <v>22682</v>
      </c>
      <c r="D510" t="s">
        <v>23906</v>
      </c>
      <c r="E510" t="s">
        <v>23905</v>
      </c>
      <c r="F510">
        <v>40251113</v>
      </c>
      <c r="G510" t="s">
        <v>23208</v>
      </c>
      <c r="H510" t="s">
        <v>22677</v>
      </c>
      <c r="I510">
        <v>101.2</v>
      </c>
      <c r="J510" t="s">
        <v>138</v>
      </c>
      <c r="K510" t="s">
        <v>137</v>
      </c>
      <c r="L510">
        <f>I510*$Q$2/1000</f>
        <v>3.7444000000000005E-2</v>
      </c>
    </row>
    <row r="511" spans="1:12">
      <c r="A511" s="118">
        <v>45047</v>
      </c>
      <c r="B511" t="s">
        <v>22683</v>
      </c>
      <c r="C511" t="s">
        <v>22682</v>
      </c>
      <c r="D511" t="s">
        <v>23479</v>
      </c>
      <c r="E511" t="s">
        <v>23904</v>
      </c>
      <c r="F511">
        <v>40251113</v>
      </c>
      <c r="G511" t="s">
        <v>23208</v>
      </c>
      <c r="H511" t="s">
        <v>22677</v>
      </c>
      <c r="I511">
        <v>101.2</v>
      </c>
      <c r="J511" t="s">
        <v>138</v>
      </c>
      <c r="K511" t="s">
        <v>137</v>
      </c>
      <c r="L511">
        <f>I511*$Q$2/1000</f>
        <v>3.7444000000000005E-2</v>
      </c>
    </row>
    <row r="512" spans="1:12">
      <c r="A512" s="118">
        <v>45047</v>
      </c>
      <c r="B512" t="s">
        <v>22683</v>
      </c>
      <c r="C512" t="s">
        <v>22682</v>
      </c>
      <c r="D512" t="s">
        <v>23903</v>
      </c>
      <c r="E512" t="s">
        <v>23902</v>
      </c>
      <c r="F512" t="s">
        <v>22831</v>
      </c>
      <c r="G512" t="s">
        <v>22830</v>
      </c>
      <c r="H512" t="s">
        <v>22677</v>
      </c>
      <c r="I512">
        <v>101.2</v>
      </c>
      <c r="J512" t="s">
        <v>138</v>
      </c>
      <c r="K512" t="s">
        <v>137</v>
      </c>
      <c r="L512">
        <f>I512*$Q$2/1000</f>
        <v>3.7444000000000005E-2</v>
      </c>
    </row>
    <row r="513" spans="1:12">
      <c r="A513" s="118">
        <v>45047</v>
      </c>
      <c r="B513" t="s">
        <v>22683</v>
      </c>
      <c r="C513" t="s">
        <v>22682</v>
      </c>
      <c r="D513" t="s">
        <v>23721</v>
      </c>
      <c r="E513" t="s">
        <v>23901</v>
      </c>
      <c r="F513">
        <v>40258759</v>
      </c>
      <c r="G513" t="s">
        <v>22734</v>
      </c>
      <c r="H513" t="s">
        <v>22677</v>
      </c>
      <c r="I513">
        <v>101.2</v>
      </c>
      <c r="J513" t="s">
        <v>138</v>
      </c>
      <c r="K513" t="s">
        <v>137</v>
      </c>
      <c r="L513">
        <f>I513*$Q$2/1000</f>
        <v>3.7444000000000005E-2</v>
      </c>
    </row>
    <row r="514" spans="1:12">
      <c r="A514" s="118">
        <v>45047</v>
      </c>
      <c r="B514" t="s">
        <v>22683</v>
      </c>
      <c r="C514" t="s">
        <v>22682</v>
      </c>
      <c r="D514" t="s">
        <v>23723</v>
      </c>
      <c r="E514" t="s">
        <v>23900</v>
      </c>
      <c r="F514">
        <v>40258759</v>
      </c>
      <c r="G514" t="s">
        <v>22734</v>
      </c>
      <c r="H514" t="s">
        <v>22677</v>
      </c>
      <c r="I514">
        <v>101.2</v>
      </c>
      <c r="J514" t="s">
        <v>138</v>
      </c>
      <c r="K514" t="s">
        <v>137</v>
      </c>
      <c r="L514">
        <f>I514*$Q$2/1000</f>
        <v>3.7444000000000005E-2</v>
      </c>
    </row>
    <row r="515" spans="1:12">
      <c r="A515" s="118">
        <v>44927</v>
      </c>
      <c r="B515" t="s">
        <v>240</v>
      </c>
      <c r="C515" t="s">
        <v>239</v>
      </c>
      <c r="D515" t="s">
        <v>15316</v>
      </c>
      <c r="E515" t="s">
        <v>23899</v>
      </c>
      <c r="F515">
        <v>101027071</v>
      </c>
      <c r="G515" t="s">
        <v>23155</v>
      </c>
      <c r="H515" t="s">
        <v>235</v>
      </c>
      <c r="I515">
        <v>390</v>
      </c>
      <c r="J515" t="s">
        <v>145</v>
      </c>
      <c r="K515" t="s">
        <v>137</v>
      </c>
      <c r="L515">
        <f>I515*$Q$2/100/1000</f>
        <v>1.4430000000000001E-3</v>
      </c>
    </row>
    <row r="516" spans="1:12">
      <c r="A516" s="118">
        <v>44927</v>
      </c>
      <c r="B516" t="s">
        <v>240</v>
      </c>
      <c r="C516" t="s">
        <v>239</v>
      </c>
      <c r="D516" t="s">
        <v>7898</v>
      </c>
      <c r="E516" t="s">
        <v>23898</v>
      </c>
      <c r="F516">
        <v>101027072</v>
      </c>
      <c r="G516" t="s">
        <v>21594</v>
      </c>
      <c r="H516" t="s">
        <v>235</v>
      </c>
      <c r="I516">
        <v>390</v>
      </c>
      <c r="J516" t="s">
        <v>145</v>
      </c>
      <c r="K516" t="s">
        <v>137</v>
      </c>
      <c r="L516">
        <f>I516*$Q$2/100/1000</f>
        <v>1.4430000000000001E-3</v>
      </c>
    </row>
    <row r="517" spans="1:12">
      <c r="A517" s="118">
        <v>45047</v>
      </c>
      <c r="B517" t="s">
        <v>22683</v>
      </c>
      <c r="C517" t="s">
        <v>22682</v>
      </c>
      <c r="D517" t="s">
        <v>23725</v>
      </c>
      <c r="E517" t="s">
        <v>23897</v>
      </c>
      <c r="F517">
        <v>40258759</v>
      </c>
      <c r="G517" t="s">
        <v>22734</v>
      </c>
      <c r="H517" t="s">
        <v>22677</v>
      </c>
      <c r="I517">
        <v>101.2</v>
      </c>
      <c r="J517" t="s">
        <v>138</v>
      </c>
      <c r="K517" t="s">
        <v>137</v>
      </c>
      <c r="L517">
        <f>I517*$Q$2/1000</f>
        <v>3.7444000000000005E-2</v>
      </c>
    </row>
    <row r="518" spans="1:12">
      <c r="A518" s="118">
        <v>44927</v>
      </c>
      <c r="B518" t="s">
        <v>240</v>
      </c>
      <c r="C518" t="s">
        <v>239</v>
      </c>
      <c r="D518" t="s">
        <v>15540</v>
      </c>
      <c r="E518" t="s">
        <v>23896</v>
      </c>
      <c r="F518" t="s">
        <v>5193</v>
      </c>
      <c r="G518" t="s">
        <v>5192</v>
      </c>
      <c r="H518" t="s">
        <v>235</v>
      </c>
      <c r="I518">
        <v>390</v>
      </c>
      <c r="J518" t="s">
        <v>145</v>
      </c>
      <c r="K518" t="s">
        <v>137</v>
      </c>
      <c r="L518">
        <f>I518*$Q$2/100/1000</f>
        <v>1.4430000000000001E-3</v>
      </c>
    </row>
    <row r="519" spans="1:12">
      <c r="A519" s="118">
        <v>44927</v>
      </c>
      <c r="B519" t="s">
        <v>240</v>
      </c>
      <c r="C519" t="s">
        <v>239</v>
      </c>
      <c r="D519" t="s">
        <v>14308</v>
      </c>
      <c r="E519" t="s">
        <v>23895</v>
      </c>
      <c r="F519">
        <v>101027038</v>
      </c>
      <c r="G519" t="s">
        <v>19117</v>
      </c>
      <c r="H519" t="s">
        <v>235</v>
      </c>
      <c r="I519">
        <v>390</v>
      </c>
      <c r="J519" t="s">
        <v>145</v>
      </c>
      <c r="K519" t="s">
        <v>137</v>
      </c>
      <c r="L519">
        <f>I519*$Q$2/100/1000</f>
        <v>1.4430000000000001E-3</v>
      </c>
    </row>
    <row r="520" spans="1:12">
      <c r="A520" s="118">
        <v>45047</v>
      </c>
      <c r="B520" t="s">
        <v>22683</v>
      </c>
      <c r="C520" t="s">
        <v>22682</v>
      </c>
      <c r="D520" t="s">
        <v>23714</v>
      </c>
      <c r="E520" t="s">
        <v>23894</v>
      </c>
      <c r="F520">
        <v>40258759</v>
      </c>
      <c r="G520" t="s">
        <v>22734</v>
      </c>
      <c r="H520" t="s">
        <v>22677</v>
      </c>
      <c r="I520">
        <v>101.2</v>
      </c>
      <c r="J520" t="s">
        <v>138</v>
      </c>
      <c r="K520" t="s">
        <v>137</v>
      </c>
      <c r="L520">
        <f>I520*$Q$2/1000</f>
        <v>3.7444000000000005E-2</v>
      </c>
    </row>
    <row r="521" spans="1:12">
      <c r="A521" s="118">
        <v>45047</v>
      </c>
      <c r="B521" t="s">
        <v>22683</v>
      </c>
      <c r="C521" t="s">
        <v>22682</v>
      </c>
      <c r="D521" t="s">
        <v>23696</v>
      </c>
      <c r="E521" t="s">
        <v>23893</v>
      </c>
      <c r="F521" t="s">
        <v>23178</v>
      </c>
      <c r="G521" t="s">
        <v>23177</v>
      </c>
      <c r="H521" t="s">
        <v>22677</v>
      </c>
      <c r="I521">
        <v>101.2</v>
      </c>
      <c r="J521" t="s">
        <v>138</v>
      </c>
      <c r="K521" t="s">
        <v>137</v>
      </c>
      <c r="L521">
        <f>I521*$Q$2/1000</f>
        <v>3.7444000000000005E-2</v>
      </c>
    </row>
    <row r="522" spans="1:12">
      <c r="A522" s="118">
        <v>45047</v>
      </c>
      <c r="B522" t="s">
        <v>22683</v>
      </c>
      <c r="C522" t="s">
        <v>22682</v>
      </c>
      <c r="D522" t="s">
        <v>23479</v>
      </c>
      <c r="E522" t="s">
        <v>23892</v>
      </c>
      <c r="F522">
        <v>101045534</v>
      </c>
      <c r="G522" t="s">
        <v>23600</v>
      </c>
      <c r="H522" t="s">
        <v>22677</v>
      </c>
      <c r="I522">
        <v>101.2</v>
      </c>
      <c r="J522" t="s">
        <v>138</v>
      </c>
      <c r="K522" t="s">
        <v>137</v>
      </c>
      <c r="L522">
        <f>I522*$Q$2/1000</f>
        <v>3.7444000000000005E-2</v>
      </c>
    </row>
    <row r="523" spans="1:12">
      <c r="A523" s="118">
        <v>45017</v>
      </c>
      <c r="B523" t="s">
        <v>18960</v>
      </c>
      <c r="C523" t="s">
        <v>18959</v>
      </c>
      <c r="D523" t="s">
        <v>23460</v>
      </c>
      <c r="E523" t="s">
        <v>23891</v>
      </c>
      <c r="F523" s="119" t="s">
        <v>23458</v>
      </c>
      <c r="G523" t="s">
        <v>23457</v>
      </c>
      <c r="H523" t="s">
        <v>18954</v>
      </c>
      <c r="I523">
        <v>1446</v>
      </c>
      <c r="J523" t="s">
        <v>223</v>
      </c>
      <c r="K523" t="s">
        <v>137</v>
      </c>
      <c r="L523">
        <f>I523*$Q$5/1000</f>
        <v>1.4702205000000002</v>
      </c>
    </row>
    <row r="524" spans="1:12">
      <c r="A524" s="118">
        <v>45047</v>
      </c>
      <c r="B524" t="s">
        <v>22683</v>
      </c>
      <c r="C524" t="s">
        <v>22682</v>
      </c>
      <c r="D524" t="s">
        <v>23890</v>
      </c>
      <c r="E524" t="s">
        <v>23889</v>
      </c>
      <c r="F524" t="s">
        <v>22689</v>
      </c>
      <c r="G524" t="s">
        <v>22688</v>
      </c>
      <c r="H524" t="s">
        <v>22677</v>
      </c>
      <c r="I524">
        <v>101.2</v>
      </c>
      <c r="J524" t="s">
        <v>138</v>
      </c>
      <c r="K524" t="s">
        <v>137</v>
      </c>
      <c r="L524">
        <f>I524*$Q$2/1000</f>
        <v>3.7444000000000005E-2</v>
      </c>
    </row>
    <row r="525" spans="1:12">
      <c r="A525" s="118">
        <v>45078</v>
      </c>
      <c r="B525" t="s">
        <v>22683</v>
      </c>
      <c r="C525" t="s">
        <v>22682</v>
      </c>
      <c r="D525" t="s">
        <v>23727</v>
      </c>
      <c r="E525" t="s">
        <v>23888</v>
      </c>
      <c r="F525">
        <v>101012168</v>
      </c>
      <c r="G525" t="s">
        <v>23009</v>
      </c>
      <c r="H525" t="s">
        <v>22677</v>
      </c>
      <c r="I525">
        <v>101.2</v>
      </c>
      <c r="J525" t="s">
        <v>138</v>
      </c>
      <c r="K525" t="s">
        <v>137</v>
      </c>
      <c r="L525">
        <f>I525*$Q$2/1000</f>
        <v>3.7444000000000005E-2</v>
      </c>
    </row>
    <row r="526" spans="1:12">
      <c r="A526" s="118">
        <v>45078</v>
      </c>
      <c r="B526" t="s">
        <v>22683</v>
      </c>
      <c r="C526" t="s">
        <v>22682</v>
      </c>
      <c r="D526" t="s">
        <v>23729</v>
      </c>
      <c r="E526" t="s">
        <v>23887</v>
      </c>
      <c r="F526">
        <v>101012168</v>
      </c>
      <c r="G526" t="s">
        <v>23009</v>
      </c>
      <c r="H526" t="s">
        <v>22677</v>
      </c>
      <c r="I526">
        <v>101.2</v>
      </c>
      <c r="J526" t="s">
        <v>138</v>
      </c>
      <c r="K526" t="s">
        <v>137</v>
      </c>
      <c r="L526">
        <f>I526*$Q$2/1000</f>
        <v>3.7444000000000005E-2</v>
      </c>
    </row>
    <row r="527" spans="1:12">
      <c r="A527" s="118">
        <v>45078</v>
      </c>
      <c r="B527" t="s">
        <v>22683</v>
      </c>
      <c r="C527" t="s">
        <v>22682</v>
      </c>
      <c r="D527" t="s">
        <v>23731</v>
      </c>
      <c r="E527" t="s">
        <v>23886</v>
      </c>
      <c r="F527">
        <v>101012168</v>
      </c>
      <c r="G527" t="s">
        <v>23009</v>
      </c>
      <c r="H527" t="s">
        <v>22677</v>
      </c>
      <c r="I527">
        <v>101.2</v>
      </c>
      <c r="J527" t="s">
        <v>138</v>
      </c>
      <c r="K527" t="s">
        <v>137</v>
      </c>
      <c r="L527">
        <f>I527*$Q$2/1000</f>
        <v>3.7444000000000005E-2</v>
      </c>
    </row>
    <row r="528" spans="1:12">
      <c r="A528" s="118">
        <v>45078</v>
      </c>
      <c r="B528" t="s">
        <v>22683</v>
      </c>
      <c r="C528" t="s">
        <v>22682</v>
      </c>
      <c r="D528" t="s">
        <v>23733</v>
      </c>
      <c r="E528" t="s">
        <v>23885</v>
      </c>
      <c r="F528">
        <v>101012168</v>
      </c>
      <c r="G528" t="s">
        <v>23009</v>
      </c>
      <c r="H528" t="s">
        <v>22677</v>
      </c>
      <c r="I528">
        <v>101.2</v>
      </c>
      <c r="J528" t="s">
        <v>138</v>
      </c>
      <c r="K528" t="s">
        <v>137</v>
      </c>
      <c r="L528">
        <f>I528*$Q$2/1000</f>
        <v>3.7444000000000005E-2</v>
      </c>
    </row>
    <row r="529" spans="1:12">
      <c r="A529" s="118">
        <v>45078</v>
      </c>
      <c r="B529" t="s">
        <v>22683</v>
      </c>
      <c r="C529" t="s">
        <v>22682</v>
      </c>
      <c r="D529" t="s">
        <v>23488</v>
      </c>
      <c r="E529" t="s">
        <v>23884</v>
      </c>
      <c r="F529">
        <v>101012168</v>
      </c>
      <c r="G529" t="s">
        <v>23009</v>
      </c>
      <c r="H529" t="s">
        <v>22677</v>
      </c>
      <c r="I529">
        <v>101.2</v>
      </c>
      <c r="J529" t="s">
        <v>138</v>
      </c>
      <c r="K529" t="s">
        <v>137</v>
      </c>
      <c r="L529">
        <f>I529*$Q$2/1000</f>
        <v>3.7444000000000005E-2</v>
      </c>
    </row>
    <row r="530" spans="1:12">
      <c r="A530" s="118">
        <v>45078</v>
      </c>
      <c r="B530" t="s">
        <v>22683</v>
      </c>
      <c r="C530" t="s">
        <v>22682</v>
      </c>
      <c r="D530" t="s">
        <v>23491</v>
      </c>
      <c r="E530" t="s">
        <v>23883</v>
      </c>
      <c r="F530">
        <v>101012168</v>
      </c>
      <c r="G530" t="s">
        <v>23009</v>
      </c>
      <c r="H530" t="s">
        <v>22677</v>
      </c>
      <c r="I530">
        <v>101.2</v>
      </c>
      <c r="J530" t="s">
        <v>138</v>
      </c>
      <c r="K530" t="s">
        <v>137</v>
      </c>
      <c r="L530">
        <f>I530*$Q$2/1000</f>
        <v>3.7444000000000005E-2</v>
      </c>
    </row>
    <row r="531" spans="1:12">
      <c r="A531" s="118">
        <v>44927</v>
      </c>
      <c r="B531" t="s">
        <v>261</v>
      </c>
      <c r="C531" t="s">
        <v>260</v>
      </c>
      <c r="D531" t="s">
        <v>23882</v>
      </c>
      <c r="E531" t="s">
        <v>23881</v>
      </c>
      <c r="F531">
        <v>101033571</v>
      </c>
      <c r="G531" t="s">
        <v>12239</v>
      </c>
      <c r="H531" t="s">
        <v>139</v>
      </c>
      <c r="I531">
        <v>55</v>
      </c>
      <c r="J531" t="s">
        <v>145</v>
      </c>
      <c r="K531" t="s">
        <v>137</v>
      </c>
      <c r="L531">
        <f>I531*$Q$2/100/1000</f>
        <v>2.0350000000000001E-4</v>
      </c>
    </row>
    <row r="532" spans="1:12">
      <c r="A532" s="118">
        <v>45078</v>
      </c>
      <c r="B532" t="s">
        <v>22683</v>
      </c>
      <c r="C532" t="s">
        <v>22682</v>
      </c>
      <c r="D532" t="s">
        <v>23493</v>
      </c>
      <c r="E532" t="s">
        <v>23880</v>
      </c>
      <c r="F532">
        <v>101012168</v>
      </c>
      <c r="G532" t="s">
        <v>23009</v>
      </c>
      <c r="H532" t="s">
        <v>22677</v>
      </c>
      <c r="I532">
        <v>101.2</v>
      </c>
      <c r="J532" t="s">
        <v>138</v>
      </c>
      <c r="K532" t="s">
        <v>137</v>
      </c>
      <c r="L532">
        <f>I532*$Q$2/1000</f>
        <v>3.7444000000000005E-2</v>
      </c>
    </row>
    <row r="533" spans="1:12">
      <c r="A533" s="118">
        <v>45078</v>
      </c>
      <c r="B533" t="s">
        <v>22683</v>
      </c>
      <c r="C533" t="s">
        <v>22682</v>
      </c>
      <c r="D533" t="s">
        <v>23495</v>
      </c>
      <c r="E533" t="s">
        <v>23879</v>
      </c>
      <c r="F533">
        <v>101012168</v>
      </c>
      <c r="G533" t="s">
        <v>23009</v>
      </c>
      <c r="H533" t="s">
        <v>22677</v>
      </c>
      <c r="I533">
        <v>101.2</v>
      </c>
      <c r="J533" t="s">
        <v>138</v>
      </c>
      <c r="K533" t="s">
        <v>137</v>
      </c>
      <c r="L533">
        <f>I533*$Q$2/1000</f>
        <v>3.7444000000000005E-2</v>
      </c>
    </row>
    <row r="534" spans="1:12">
      <c r="A534" s="118">
        <v>45078</v>
      </c>
      <c r="B534" t="s">
        <v>22683</v>
      </c>
      <c r="C534" t="s">
        <v>22682</v>
      </c>
      <c r="D534" t="s">
        <v>23714</v>
      </c>
      <c r="E534" t="s">
        <v>23878</v>
      </c>
      <c r="F534">
        <v>101012168</v>
      </c>
      <c r="G534" t="s">
        <v>23009</v>
      </c>
      <c r="H534" t="s">
        <v>22677</v>
      </c>
      <c r="I534">
        <v>101.2</v>
      </c>
      <c r="J534" t="s">
        <v>138</v>
      </c>
      <c r="K534" t="s">
        <v>137</v>
      </c>
      <c r="L534">
        <f>I534*$Q$2/1000</f>
        <v>3.7444000000000005E-2</v>
      </c>
    </row>
    <row r="535" spans="1:12">
      <c r="A535" s="118">
        <v>45078</v>
      </c>
      <c r="B535" t="s">
        <v>22683</v>
      </c>
      <c r="C535" t="s">
        <v>22682</v>
      </c>
      <c r="D535" t="s">
        <v>23725</v>
      </c>
      <c r="E535" t="s">
        <v>23877</v>
      </c>
      <c r="F535">
        <v>101012168</v>
      </c>
      <c r="G535" t="s">
        <v>23009</v>
      </c>
      <c r="H535" t="s">
        <v>22677</v>
      </c>
      <c r="I535">
        <v>101.2</v>
      </c>
      <c r="J535" t="s">
        <v>138</v>
      </c>
      <c r="K535" t="s">
        <v>137</v>
      </c>
      <c r="L535">
        <f>I535*$Q$2/1000</f>
        <v>3.7444000000000005E-2</v>
      </c>
    </row>
    <row r="536" spans="1:12">
      <c r="A536" s="118">
        <v>45078</v>
      </c>
      <c r="B536" t="s">
        <v>22683</v>
      </c>
      <c r="C536" t="s">
        <v>22682</v>
      </c>
      <c r="D536" t="s">
        <v>23723</v>
      </c>
      <c r="E536" t="s">
        <v>23876</v>
      </c>
      <c r="F536">
        <v>101012168</v>
      </c>
      <c r="G536" t="s">
        <v>23009</v>
      </c>
      <c r="H536" t="s">
        <v>22677</v>
      </c>
      <c r="I536">
        <v>101.2</v>
      </c>
      <c r="J536" t="s">
        <v>138</v>
      </c>
      <c r="K536" t="s">
        <v>137</v>
      </c>
      <c r="L536">
        <f>I536*$Q$2/1000</f>
        <v>3.7444000000000005E-2</v>
      </c>
    </row>
    <row r="537" spans="1:12">
      <c r="A537" s="118">
        <v>45078</v>
      </c>
      <c r="B537" t="s">
        <v>22683</v>
      </c>
      <c r="C537" t="s">
        <v>22682</v>
      </c>
      <c r="D537" t="s">
        <v>23721</v>
      </c>
      <c r="E537" t="s">
        <v>23875</v>
      </c>
      <c r="F537">
        <v>101012168</v>
      </c>
      <c r="G537" t="s">
        <v>23009</v>
      </c>
      <c r="H537" t="s">
        <v>22677</v>
      </c>
      <c r="I537">
        <v>101.2</v>
      </c>
      <c r="J537" t="s">
        <v>138</v>
      </c>
      <c r="K537" t="s">
        <v>137</v>
      </c>
      <c r="L537">
        <f>I537*$Q$2/1000</f>
        <v>3.7444000000000005E-2</v>
      </c>
    </row>
    <row r="538" spans="1:12">
      <c r="A538" s="118">
        <v>45078</v>
      </c>
      <c r="B538" t="s">
        <v>22683</v>
      </c>
      <c r="C538" t="s">
        <v>22682</v>
      </c>
      <c r="D538" t="s">
        <v>23793</v>
      </c>
      <c r="E538" t="s">
        <v>23874</v>
      </c>
      <c r="F538">
        <v>101012168</v>
      </c>
      <c r="G538" t="s">
        <v>23009</v>
      </c>
      <c r="H538" t="s">
        <v>22677</v>
      </c>
      <c r="I538">
        <v>101.2</v>
      </c>
      <c r="J538" t="s">
        <v>138</v>
      </c>
      <c r="K538" t="s">
        <v>137</v>
      </c>
      <c r="L538">
        <f>I538*$Q$2/1000</f>
        <v>3.7444000000000005E-2</v>
      </c>
    </row>
    <row r="539" spans="1:12">
      <c r="A539" s="118">
        <v>45078</v>
      </c>
      <c r="B539" t="s">
        <v>22683</v>
      </c>
      <c r="C539" t="s">
        <v>22682</v>
      </c>
      <c r="D539" t="s">
        <v>23873</v>
      </c>
      <c r="E539" t="s">
        <v>23872</v>
      </c>
      <c r="F539" t="s">
        <v>22794</v>
      </c>
      <c r="G539" t="s">
        <v>22793</v>
      </c>
      <c r="H539" t="s">
        <v>22677</v>
      </c>
      <c r="I539">
        <v>101.2</v>
      </c>
      <c r="J539" t="s">
        <v>138</v>
      </c>
      <c r="K539" t="s">
        <v>137</v>
      </c>
      <c r="L539">
        <f>I539*$Q$2/1000</f>
        <v>3.7444000000000005E-2</v>
      </c>
    </row>
    <row r="540" spans="1:12">
      <c r="A540" s="118">
        <v>45078</v>
      </c>
      <c r="B540" t="s">
        <v>22683</v>
      </c>
      <c r="C540" t="s">
        <v>22682</v>
      </c>
      <c r="D540" t="s">
        <v>23495</v>
      </c>
      <c r="E540" t="s">
        <v>23871</v>
      </c>
      <c r="F540">
        <v>101049881</v>
      </c>
      <c r="G540" t="s">
        <v>23005</v>
      </c>
      <c r="H540" t="s">
        <v>22677</v>
      </c>
      <c r="I540">
        <v>101.2</v>
      </c>
      <c r="J540" t="s">
        <v>138</v>
      </c>
      <c r="K540" t="s">
        <v>137</v>
      </c>
      <c r="L540">
        <f>I540*$Q$2/1000</f>
        <v>3.7444000000000005E-2</v>
      </c>
    </row>
    <row r="541" spans="1:12">
      <c r="A541" s="118">
        <v>45078</v>
      </c>
      <c r="B541" t="s">
        <v>22683</v>
      </c>
      <c r="C541" t="s">
        <v>22682</v>
      </c>
      <c r="D541" t="s">
        <v>23488</v>
      </c>
      <c r="E541" t="s">
        <v>23870</v>
      </c>
      <c r="F541">
        <v>101049881</v>
      </c>
      <c r="G541" t="s">
        <v>23005</v>
      </c>
      <c r="H541" t="s">
        <v>22677</v>
      </c>
      <c r="I541">
        <v>101.2</v>
      </c>
      <c r="J541" t="s">
        <v>138</v>
      </c>
      <c r="K541" t="s">
        <v>137</v>
      </c>
      <c r="L541">
        <f>I541*$Q$2/1000</f>
        <v>3.7444000000000005E-2</v>
      </c>
    </row>
    <row r="542" spans="1:12">
      <c r="A542" s="118">
        <v>45078</v>
      </c>
      <c r="B542" t="s">
        <v>22683</v>
      </c>
      <c r="C542" t="s">
        <v>22682</v>
      </c>
      <c r="D542" t="s">
        <v>23491</v>
      </c>
      <c r="E542" t="s">
        <v>23869</v>
      </c>
      <c r="F542">
        <v>101049881</v>
      </c>
      <c r="G542" t="s">
        <v>23005</v>
      </c>
      <c r="H542" t="s">
        <v>22677</v>
      </c>
      <c r="I542">
        <v>101.2</v>
      </c>
      <c r="J542" t="s">
        <v>138</v>
      </c>
      <c r="K542" t="s">
        <v>137</v>
      </c>
      <c r="L542">
        <f>I542*$Q$2/1000</f>
        <v>3.7444000000000005E-2</v>
      </c>
    </row>
    <row r="543" spans="1:12">
      <c r="A543" s="118">
        <v>45078</v>
      </c>
      <c r="B543" t="s">
        <v>22683</v>
      </c>
      <c r="C543" t="s">
        <v>22682</v>
      </c>
      <c r="D543" t="s">
        <v>23493</v>
      </c>
      <c r="E543" t="s">
        <v>23868</v>
      </c>
      <c r="F543">
        <v>101049881</v>
      </c>
      <c r="G543" t="s">
        <v>23005</v>
      </c>
      <c r="H543" t="s">
        <v>22677</v>
      </c>
      <c r="I543">
        <v>101.2</v>
      </c>
      <c r="J543" t="s">
        <v>138</v>
      </c>
      <c r="K543" t="s">
        <v>137</v>
      </c>
      <c r="L543">
        <f>I543*$Q$2/1000</f>
        <v>3.7444000000000005E-2</v>
      </c>
    </row>
    <row r="544" spans="1:12">
      <c r="A544" s="118">
        <v>44927</v>
      </c>
      <c r="B544" t="s">
        <v>460</v>
      </c>
      <c r="C544" t="s">
        <v>459</v>
      </c>
      <c r="D544" t="s">
        <v>23867</v>
      </c>
      <c r="E544" t="s">
        <v>23866</v>
      </c>
      <c r="F544">
        <v>13204807</v>
      </c>
      <c r="G544" t="s">
        <v>1050</v>
      </c>
      <c r="H544" t="s">
        <v>455</v>
      </c>
      <c r="I544">
        <v>103.6</v>
      </c>
      <c r="J544" t="s">
        <v>145</v>
      </c>
      <c r="K544" t="s">
        <v>137</v>
      </c>
      <c r="L544">
        <f>I544*$Q$2/100/1000</f>
        <v>3.8331999999999998E-4</v>
      </c>
    </row>
    <row r="545" spans="1:12">
      <c r="A545" s="118">
        <v>44927</v>
      </c>
      <c r="B545" t="s">
        <v>460</v>
      </c>
      <c r="C545" t="s">
        <v>459</v>
      </c>
      <c r="D545" t="s">
        <v>23865</v>
      </c>
      <c r="E545" t="s">
        <v>23864</v>
      </c>
      <c r="F545">
        <v>13204807</v>
      </c>
      <c r="G545" t="s">
        <v>1050</v>
      </c>
      <c r="H545" t="s">
        <v>455</v>
      </c>
      <c r="I545">
        <v>103.6</v>
      </c>
      <c r="J545" t="s">
        <v>145</v>
      </c>
      <c r="K545" t="s">
        <v>137</v>
      </c>
      <c r="L545">
        <f>I545*$Q$2/100/1000</f>
        <v>3.8331999999999998E-4</v>
      </c>
    </row>
    <row r="546" spans="1:12">
      <c r="A546" s="118">
        <v>45078</v>
      </c>
      <c r="B546" t="s">
        <v>22683</v>
      </c>
      <c r="C546" t="s">
        <v>22682</v>
      </c>
      <c r="D546" t="s">
        <v>23283</v>
      </c>
      <c r="E546" t="s">
        <v>23863</v>
      </c>
      <c r="F546">
        <v>101012393</v>
      </c>
      <c r="G546" t="s">
        <v>22841</v>
      </c>
      <c r="H546" t="s">
        <v>22677</v>
      </c>
      <c r="I546">
        <v>101.2</v>
      </c>
      <c r="J546" t="s">
        <v>138</v>
      </c>
      <c r="K546" t="s">
        <v>137</v>
      </c>
      <c r="L546">
        <f>I546*$Q$2/1000</f>
        <v>3.7444000000000005E-2</v>
      </c>
    </row>
    <row r="547" spans="1:12">
      <c r="A547" s="118">
        <v>45078</v>
      </c>
      <c r="B547" t="s">
        <v>22683</v>
      </c>
      <c r="C547" t="s">
        <v>22682</v>
      </c>
      <c r="D547" t="s">
        <v>23723</v>
      </c>
      <c r="E547" t="s">
        <v>23862</v>
      </c>
      <c r="F547">
        <v>101023537</v>
      </c>
      <c r="G547" t="s">
        <v>23303</v>
      </c>
      <c r="H547" t="s">
        <v>22677</v>
      </c>
      <c r="I547">
        <v>101.2</v>
      </c>
      <c r="J547" t="s">
        <v>138</v>
      </c>
      <c r="K547" t="s">
        <v>137</v>
      </c>
      <c r="L547">
        <f>I547*$Q$2/1000</f>
        <v>3.7444000000000005E-2</v>
      </c>
    </row>
    <row r="548" spans="1:12">
      <c r="A548" s="118">
        <v>45078</v>
      </c>
      <c r="B548" t="s">
        <v>22683</v>
      </c>
      <c r="C548" t="s">
        <v>22682</v>
      </c>
      <c r="D548" t="s">
        <v>23725</v>
      </c>
      <c r="E548" t="s">
        <v>23861</v>
      </c>
      <c r="F548">
        <v>101023537</v>
      </c>
      <c r="G548" t="s">
        <v>23303</v>
      </c>
      <c r="H548" t="s">
        <v>22677</v>
      </c>
      <c r="I548">
        <v>101.2</v>
      </c>
      <c r="J548" t="s">
        <v>138</v>
      </c>
      <c r="K548" t="s">
        <v>137</v>
      </c>
      <c r="L548">
        <f>I548*$Q$2/1000</f>
        <v>3.7444000000000005E-2</v>
      </c>
    </row>
    <row r="549" spans="1:12">
      <c r="A549" s="118">
        <v>44927</v>
      </c>
      <c r="B549" t="s">
        <v>180</v>
      </c>
      <c r="C549" t="s">
        <v>179</v>
      </c>
      <c r="D549" t="s">
        <v>23860</v>
      </c>
      <c r="E549" t="s">
        <v>23859</v>
      </c>
      <c r="F549">
        <v>101001478</v>
      </c>
      <c r="G549" t="s">
        <v>23858</v>
      </c>
      <c r="H549" t="s">
        <v>174</v>
      </c>
      <c r="I549">
        <v>3154</v>
      </c>
      <c r="J549" t="s">
        <v>173</v>
      </c>
      <c r="K549" t="s">
        <v>172</v>
      </c>
      <c r="L549">
        <f>I549*$Q$3</f>
        <v>101.18031999999999</v>
      </c>
    </row>
    <row r="550" spans="1:12">
      <c r="A550" s="118">
        <v>45078</v>
      </c>
      <c r="B550" t="s">
        <v>22683</v>
      </c>
      <c r="C550" t="s">
        <v>22682</v>
      </c>
      <c r="D550" t="s">
        <v>23714</v>
      </c>
      <c r="E550" t="s">
        <v>23857</v>
      </c>
      <c r="F550">
        <v>101023537</v>
      </c>
      <c r="G550" t="s">
        <v>23303</v>
      </c>
      <c r="H550" t="s">
        <v>22677</v>
      </c>
      <c r="I550">
        <v>101.2</v>
      </c>
      <c r="J550" t="s">
        <v>138</v>
      </c>
      <c r="K550" t="s">
        <v>137</v>
      </c>
      <c r="L550">
        <f>I550*$Q$2/1000</f>
        <v>3.7444000000000005E-2</v>
      </c>
    </row>
    <row r="551" spans="1:12">
      <c r="A551" s="118">
        <v>45078</v>
      </c>
      <c r="B551" t="s">
        <v>22683</v>
      </c>
      <c r="C551" t="s">
        <v>22682</v>
      </c>
      <c r="D551" t="s">
        <v>23856</v>
      </c>
      <c r="E551" t="s">
        <v>23855</v>
      </c>
      <c r="F551">
        <v>101029952</v>
      </c>
      <c r="G551" t="s">
        <v>22957</v>
      </c>
      <c r="H551" t="s">
        <v>22677</v>
      </c>
      <c r="I551">
        <v>101.2</v>
      </c>
      <c r="J551" t="s">
        <v>138</v>
      </c>
      <c r="K551" t="s">
        <v>137</v>
      </c>
      <c r="L551">
        <f>I551*$Q$2/1000</f>
        <v>3.7444000000000005E-2</v>
      </c>
    </row>
    <row r="552" spans="1:12">
      <c r="A552" s="118">
        <v>45078</v>
      </c>
      <c r="B552" t="s">
        <v>22683</v>
      </c>
      <c r="C552" t="s">
        <v>22682</v>
      </c>
      <c r="D552" t="s">
        <v>23721</v>
      </c>
      <c r="E552" t="s">
        <v>23854</v>
      </c>
      <c r="F552">
        <v>101023537</v>
      </c>
      <c r="G552" t="s">
        <v>23303</v>
      </c>
      <c r="H552" t="s">
        <v>22677</v>
      </c>
      <c r="I552">
        <v>101.2</v>
      </c>
      <c r="J552" t="s">
        <v>138</v>
      </c>
      <c r="K552" t="s">
        <v>137</v>
      </c>
      <c r="L552">
        <f>I552*$Q$2/1000</f>
        <v>3.7444000000000005E-2</v>
      </c>
    </row>
    <row r="553" spans="1:12">
      <c r="A553" s="118">
        <v>45078</v>
      </c>
      <c r="B553" t="s">
        <v>22683</v>
      </c>
      <c r="C553" t="s">
        <v>22682</v>
      </c>
      <c r="D553" t="s">
        <v>23714</v>
      </c>
      <c r="E553" t="s">
        <v>23853</v>
      </c>
      <c r="F553">
        <v>101023372</v>
      </c>
      <c r="G553" t="s">
        <v>22834</v>
      </c>
      <c r="H553" t="s">
        <v>22677</v>
      </c>
      <c r="I553">
        <v>101.2</v>
      </c>
      <c r="J553" t="s">
        <v>138</v>
      </c>
      <c r="K553" t="s">
        <v>137</v>
      </c>
      <c r="L553">
        <f>I553*$Q$2/1000</f>
        <v>3.7444000000000005E-2</v>
      </c>
    </row>
    <row r="554" spans="1:12">
      <c r="A554" s="118">
        <v>45078</v>
      </c>
      <c r="B554" t="s">
        <v>22683</v>
      </c>
      <c r="C554" t="s">
        <v>22682</v>
      </c>
      <c r="D554" t="s">
        <v>23725</v>
      </c>
      <c r="E554" t="s">
        <v>23852</v>
      </c>
      <c r="F554">
        <v>101023372</v>
      </c>
      <c r="G554" t="s">
        <v>22834</v>
      </c>
      <c r="H554" t="s">
        <v>22677</v>
      </c>
      <c r="I554">
        <v>101.2</v>
      </c>
      <c r="J554" t="s">
        <v>138</v>
      </c>
      <c r="K554" t="s">
        <v>137</v>
      </c>
      <c r="L554">
        <f>I554*$Q$2/1000</f>
        <v>3.7444000000000005E-2</v>
      </c>
    </row>
    <row r="555" spans="1:12">
      <c r="A555" s="118">
        <v>45078</v>
      </c>
      <c r="B555" t="s">
        <v>22683</v>
      </c>
      <c r="C555" t="s">
        <v>22682</v>
      </c>
      <c r="D555" t="s">
        <v>23723</v>
      </c>
      <c r="E555" t="s">
        <v>23851</v>
      </c>
      <c r="F555">
        <v>101023372</v>
      </c>
      <c r="G555" t="s">
        <v>22834</v>
      </c>
      <c r="H555" t="s">
        <v>22677</v>
      </c>
      <c r="I555">
        <v>101.2</v>
      </c>
      <c r="J555" t="s">
        <v>138</v>
      </c>
      <c r="K555" t="s">
        <v>137</v>
      </c>
      <c r="L555">
        <f>I555*$Q$2/1000</f>
        <v>3.7444000000000005E-2</v>
      </c>
    </row>
    <row r="556" spans="1:12">
      <c r="A556" s="118">
        <v>45078</v>
      </c>
      <c r="B556" t="s">
        <v>22683</v>
      </c>
      <c r="C556" t="s">
        <v>22682</v>
      </c>
      <c r="D556" t="s">
        <v>23721</v>
      </c>
      <c r="E556" t="s">
        <v>23850</v>
      </c>
      <c r="F556">
        <v>101023372</v>
      </c>
      <c r="G556" t="s">
        <v>22834</v>
      </c>
      <c r="H556" t="s">
        <v>22677</v>
      </c>
      <c r="I556">
        <v>101.2</v>
      </c>
      <c r="J556" t="s">
        <v>138</v>
      </c>
      <c r="K556" t="s">
        <v>137</v>
      </c>
      <c r="L556">
        <f>I556*$Q$2/1000</f>
        <v>3.7444000000000005E-2</v>
      </c>
    </row>
    <row r="557" spans="1:12" ht="15" customHeight="1">
      <c r="A557" s="118">
        <v>45078</v>
      </c>
      <c r="B557" t="s">
        <v>22683</v>
      </c>
      <c r="C557" t="s">
        <v>22682</v>
      </c>
      <c r="D557" t="s">
        <v>23727</v>
      </c>
      <c r="E557" t="s">
        <v>23849</v>
      </c>
      <c r="F557">
        <v>101023372</v>
      </c>
      <c r="G557" t="s">
        <v>22834</v>
      </c>
      <c r="H557" t="s">
        <v>22677</v>
      </c>
      <c r="I557">
        <v>101.2</v>
      </c>
      <c r="J557" t="s">
        <v>138</v>
      </c>
      <c r="K557" t="s">
        <v>137</v>
      </c>
      <c r="L557">
        <f>I557*$Q$2/1000</f>
        <v>3.7444000000000005E-2</v>
      </c>
    </row>
    <row r="558" spans="1:12">
      <c r="A558" s="118">
        <v>44927</v>
      </c>
      <c r="B558" t="s">
        <v>205</v>
      </c>
      <c r="C558" t="s">
        <v>204</v>
      </c>
      <c r="D558" t="s">
        <v>4196</v>
      </c>
      <c r="E558" t="s">
        <v>23848</v>
      </c>
      <c r="F558">
        <v>66205215</v>
      </c>
      <c r="G558" t="s">
        <v>1726</v>
      </c>
      <c r="H558" t="s">
        <v>200</v>
      </c>
      <c r="I558">
        <v>6781</v>
      </c>
      <c r="J558" t="s">
        <v>199</v>
      </c>
      <c r="K558" t="s">
        <v>198</v>
      </c>
      <c r="L558">
        <f>I558*$Q$4/10/1000</f>
        <v>1.1924057587200001</v>
      </c>
    </row>
    <row r="559" spans="1:12">
      <c r="A559" s="118">
        <v>44927</v>
      </c>
      <c r="B559" t="s">
        <v>205</v>
      </c>
      <c r="C559" t="s">
        <v>204</v>
      </c>
      <c r="D559" t="s">
        <v>1728</v>
      </c>
      <c r="E559" t="s">
        <v>23847</v>
      </c>
      <c r="F559">
        <v>66205215</v>
      </c>
      <c r="G559" t="s">
        <v>1726</v>
      </c>
      <c r="H559" t="s">
        <v>200</v>
      </c>
      <c r="I559">
        <v>6781</v>
      </c>
      <c r="J559" t="s">
        <v>199</v>
      </c>
      <c r="K559" t="s">
        <v>198</v>
      </c>
      <c r="L559">
        <f>I559*$Q$4/10/1000</f>
        <v>1.1924057587200001</v>
      </c>
    </row>
    <row r="560" spans="1:12">
      <c r="A560" s="118">
        <v>44927</v>
      </c>
      <c r="B560" t="s">
        <v>205</v>
      </c>
      <c r="C560" t="s">
        <v>204</v>
      </c>
      <c r="D560" t="s">
        <v>15424</v>
      </c>
      <c r="E560" t="s">
        <v>23846</v>
      </c>
      <c r="F560">
        <v>6645000</v>
      </c>
      <c r="G560" t="s">
        <v>23845</v>
      </c>
      <c r="H560" t="s">
        <v>200</v>
      </c>
      <c r="I560">
        <v>6781</v>
      </c>
      <c r="J560" t="s">
        <v>199</v>
      </c>
      <c r="K560" t="s">
        <v>198</v>
      </c>
      <c r="L560">
        <f>I560*$Q$4/10/1000</f>
        <v>1.1924057587200001</v>
      </c>
    </row>
    <row r="561" spans="1:12">
      <c r="A561" s="118">
        <v>45078</v>
      </c>
      <c r="B561" t="s">
        <v>22683</v>
      </c>
      <c r="C561" t="s">
        <v>22682</v>
      </c>
      <c r="D561" t="s">
        <v>23729</v>
      </c>
      <c r="E561" t="s">
        <v>23844</v>
      </c>
      <c r="F561">
        <v>101023372</v>
      </c>
      <c r="G561" t="s">
        <v>22834</v>
      </c>
      <c r="H561" t="s">
        <v>22677</v>
      </c>
      <c r="I561">
        <v>101.2</v>
      </c>
      <c r="J561" t="s">
        <v>138</v>
      </c>
      <c r="K561" t="s">
        <v>137</v>
      </c>
      <c r="L561">
        <f>I561*$Q$2/1000</f>
        <v>3.7444000000000005E-2</v>
      </c>
    </row>
    <row r="562" spans="1:12">
      <c r="A562" s="118">
        <v>45078</v>
      </c>
      <c r="B562" t="s">
        <v>22683</v>
      </c>
      <c r="C562" t="s">
        <v>22682</v>
      </c>
      <c r="D562" t="s">
        <v>23731</v>
      </c>
      <c r="E562" t="s">
        <v>23843</v>
      </c>
      <c r="F562">
        <v>101023372</v>
      </c>
      <c r="G562" t="s">
        <v>22834</v>
      </c>
      <c r="H562" t="s">
        <v>22677</v>
      </c>
      <c r="I562">
        <v>101.2</v>
      </c>
      <c r="J562" t="s">
        <v>138</v>
      </c>
      <c r="K562" t="s">
        <v>137</v>
      </c>
      <c r="L562">
        <f>I562*$Q$2/1000</f>
        <v>3.7444000000000005E-2</v>
      </c>
    </row>
    <row r="563" spans="1:12">
      <c r="A563" s="118">
        <v>45078</v>
      </c>
      <c r="B563" t="s">
        <v>22683</v>
      </c>
      <c r="C563" t="s">
        <v>22682</v>
      </c>
      <c r="D563" t="s">
        <v>23733</v>
      </c>
      <c r="E563" t="s">
        <v>23842</v>
      </c>
      <c r="F563">
        <v>101023372</v>
      </c>
      <c r="G563" t="s">
        <v>22834</v>
      </c>
      <c r="H563" t="s">
        <v>22677</v>
      </c>
      <c r="I563">
        <v>101.2</v>
      </c>
      <c r="J563" t="s">
        <v>138</v>
      </c>
      <c r="K563" t="s">
        <v>137</v>
      </c>
      <c r="L563">
        <f>I563*$Q$2/1000</f>
        <v>3.7444000000000005E-2</v>
      </c>
    </row>
    <row r="564" spans="1:12">
      <c r="A564" s="118">
        <v>45078</v>
      </c>
      <c r="B564" t="s">
        <v>22683</v>
      </c>
      <c r="C564" t="s">
        <v>22682</v>
      </c>
      <c r="D564" t="s">
        <v>23479</v>
      </c>
      <c r="E564" t="s">
        <v>23841</v>
      </c>
      <c r="F564">
        <v>101045532</v>
      </c>
      <c r="G564" t="s">
        <v>23094</v>
      </c>
      <c r="H564" t="s">
        <v>22677</v>
      </c>
      <c r="I564">
        <v>101.2</v>
      </c>
      <c r="J564" t="s">
        <v>138</v>
      </c>
      <c r="K564" t="s">
        <v>137</v>
      </c>
      <c r="L564">
        <f>I564*$Q$2/1000</f>
        <v>3.7444000000000005E-2</v>
      </c>
    </row>
    <row r="565" spans="1:12">
      <c r="A565" s="118">
        <v>45078</v>
      </c>
      <c r="B565" t="s">
        <v>22683</v>
      </c>
      <c r="C565" t="s">
        <v>22682</v>
      </c>
      <c r="D565" t="s">
        <v>23531</v>
      </c>
      <c r="E565" t="s">
        <v>23840</v>
      </c>
      <c r="F565" t="s">
        <v>22882</v>
      </c>
      <c r="G565" t="s">
        <v>22881</v>
      </c>
      <c r="H565" t="s">
        <v>22677</v>
      </c>
      <c r="I565">
        <v>101.2</v>
      </c>
      <c r="J565" t="s">
        <v>138</v>
      </c>
      <c r="K565" t="s">
        <v>137</v>
      </c>
      <c r="L565">
        <f>I565*$Q$2/1000</f>
        <v>3.7444000000000005E-2</v>
      </c>
    </row>
    <row r="566" spans="1:12">
      <c r="A566" s="118">
        <v>45078</v>
      </c>
      <c r="B566" t="s">
        <v>22683</v>
      </c>
      <c r="C566" t="s">
        <v>22682</v>
      </c>
      <c r="D566" t="s">
        <v>23133</v>
      </c>
      <c r="E566" t="s">
        <v>23839</v>
      </c>
      <c r="F566">
        <v>101045536</v>
      </c>
      <c r="G566" t="s">
        <v>23402</v>
      </c>
      <c r="H566" t="s">
        <v>22677</v>
      </c>
      <c r="I566">
        <v>101.2</v>
      </c>
      <c r="J566" t="s">
        <v>138</v>
      </c>
      <c r="K566" t="s">
        <v>137</v>
      </c>
      <c r="L566">
        <f>I566*$Q$2/1000</f>
        <v>3.7444000000000005E-2</v>
      </c>
    </row>
    <row r="567" spans="1:12">
      <c r="A567" s="118">
        <v>45078</v>
      </c>
      <c r="B567" t="s">
        <v>22683</v>
      </c>
      <c r="C567" t="s">
        <v>22682</v>
      </c>
      <c r="D567" t="s">
        <v>22717</v>
      </c>
      <c r="E567" t="s">
        <v>23838</v>
      </c>
      <c r="F567">
        <v>101010640</v>
      </c>
      <c r="G567" t="s">
        <v>22715</v>
      </c>
      <c r="H567" t="s">
        <v>22677</v>
      </c>
      <c r="I567">
        <v>101.2</v>
      </c>
      <c r="J567" t="s">
        <v>138</v>
      </c>
      <c r="K567" t="s">
        <v>137</v>
      </c>
      <c r="L567">
        <f>I567*$Q$2/1000</f>
        <v>3.7444000000000005E-2</v>
      </c>
    </row>
    <row r="568" spans="1:12">
      <c r="A568" s="118">
        <v>45078</v>
      </c>
      <c r="B568" t="s">
        <v>22683</v>
      </c>
      <c r="C568" t="s">
        <v>22682</v>
      </c>
      <c r="D568" t="s">
        <v>23837</v>
      </c>
      <c r="E568" t="s">
        <v>23836</v>
      </c>
      <c r="F568">
        <v>1</v>
      </c>
      <c r="G568" t="s">
        <v>23835</v>
      </c>
      <c r="H568" t="s">
        <v>22677</v>
      </c>
      <c r="I568">
        <v>101.2</v>
      </c>
      <c r="J568" t="s">
        <v>138</v>
      </c>
      <c r="K568" t="s">
        <v>137</v>
      </c>
      <c r="L568">
        <f>I568*$Q$2/1000</f>
        <v>3.7444000000000005E-2</v>
      </c>
    </row>
    <row r="569" spans="1:12">
      <c r="A569" s="118">
        <v>45078</v>
      </c>
      <c r="B569" t="s">
        <v>22683</v>
      </c>
      <c r="C569" t="s">
        <v>22682</v>
      </c>
      <c r="D569" t="s">
        <v>22926</v>
      </c>
      <c r="E569" t="s">
        <v>23834</v>
      </c>
      <c r="F569">
        <v>101024174</v>
      </c>
      <c r="G569" t="s">
        <v>22924</v>
      </c>
      <c r="H569" t="s">
        <v>22677</v>
      </c>
      <c r="I569">
        <v>101.2</v>
      </c>
      <c r="J569" t="s">
        <v>138</v>
      </c>
      <c r="K569" t="s">
        <v>137</v>
      </c>
      <c r="L569">
        <f>I569*$Q$2/1000</f>
        <v>3.7444000000000005E-2</v>
      </c>
    </row>
    <row r="570" spans="1:12">
      <c r="A570" s="118">
        <v>45078</v>
      </c>
      <c r="B570" t="s">
        <v>22683</v>
      </c>
      <c r="C570" t="s">
        <v>22682</v>
      </c>
      <c r="D570" t="s">
        <v>23833</v>
      </c>
      <c r="E570" t="s">
        <v>23832</v>
      </c>
      <c r="F570" t="s">
        <v>23831</v>
      </c>
      <c r="G570" t="s">
        <v>23830</v>
      </c>
      <c r="H570" t="s">
        <v>22677</v>
      </c>
      <c r="I570">
        <v>101.2</v>
      </c>
      <c r="J570" t="s">
        <v>138</v>
      </c>
      <c r="K570" t="s">
        <v>137</v>
      </c>
      <c r="L570">
        <f>I570*$Q$2/1000</f>
        <v>3.7444000000000005E-2</v>
      </c>
    </row>
    <row r="571" spans="1:12">
      <c r="A571" s="118">
        <v>45078</v>
      </c>
      <c r="B571" t="s">
        <v>22683</v>
      </c>
      <c r="C571" t="s">
        <v>22682</v>
      </c>
      <c r="D571" t="s">
        <v>22874</v>
      </c>
      <c r="E571" t="s">
        <v>23829</v>
      </c>
      <c r="F571">
        <v>40259811</v>
      </c>
      <c r="G571" t="s">
        <v>22872</v>
      </c>
      <c r="H571" t="s">
        <v>22677</v>
      </c>
      <c r="I571">
        <v>101.2</v>
      </c>
      <c r="J571" t="s">
        <v>138</v>
      </c>
      <c r="K571" t="s">
        <v>137</v>
      </c>
      <c r="L571">
        <f>I571*$Q$2/1000</f>
        <v>3.7444000000000005E-2</v>
      </c>
    </row>
    <row r="572" spans="1:12">
      <c r="A572" s="118">
        <v>45078</v>
      </c>
      <c r="B572" t="s">
        <v>22683</v>
      </c>
      <c r="C572" t="s">
        <v>22682</v>
      </c>
      <c r="D572" t="s">
        <v>22869</v>
      </c>
      <c r="E572" t="s">
        <v>23828</v>
      </c>
      <c r="F572">
        <v>40259810</v>
      </c>
      <c r="G572" t="s">
        <v>22813</v>
      </c>
      <c r="H572" t="s">
        <v>22677</v>
      </c>
      <c r="I572">
        <v>101.2</v>
      </c>
      <c r="J572" t="s">
        <v>138</v>
      </c>
      <c r="K572" t="s">
        <v>137</v>
      </c>
      <c r="L572">
        <f>I572*$Q$2/1000</f>
        <v>3.7444000000000005E-2</v>
      </c>
    </row>
    <row r="573" spans="1:12">
      <c r="A573" s="118">
        <v>45078</v>
      </c>
      <c r="B573" t="s">
        <v>22683</v>
      </c>
      <c r="C573" t="s">
        <v>22682</v>
      </c>
      <c r="D573" t="s">
        <v>23827</v>
      </c>
      <c r="E573" t="s">
        <v>23826</v>
      </c>
      <c r="F573" t="s">
        <v>23825</v>
      </c>
      <c r="G573" t="s">
        <v>23824</v>
      </c>
      <c r="H573" t="s">
        <v>22677</v>
      </c>
      <c r="I573">
        <v>101.2</v>
      </c>
      <c r="J573" t="s">
        <v>138</v>
      </c>
      <c r="K573" t="s">
        <v>137</v>
      </c>
      <c r="L573">
        <f>I573*$Q$2/1000</f>
        <v>3.7444000000000005E-2</v>
      </c>
    </row>
    <row r="574" spans="1:12">
      <c r="A574" s="118">
        <v>45078</v>
      </c>
      <c r="B574" t="s">
        <v>22683</v>
      </c>
      <c r="C574" t="s">
        <v>22682</v>
      </c>
      <c r="D574" t="s">
        <v>23714</v>
      </c>
      <c r="E574" t="s">
        <v>23823</v>
      </c>
      <c r="F574">
        <v>101036259</v>
      </c>
      <c r="G574" t="s">
        <v>23278</v>
      </c>
      <c r="H574" t="s">
        <v>22677</v>
      </c>
      <c r="I574">
        <v>101.2</v>
      </c>
      <c r="J574" t="s">
        <v>138</v>
      </c>
      <c r="K574" t="s">
        <v>137</v>
      </c>
      <c r="L574">
        <f>I574*$Q$2/1000</f>
        <v>3.7444000000000005E-2</v>
      </c>
    </row>
    <row r="575" spans="1:12">
      <c r="A575" s="118">
        <v>45078</v>
      </c>
      <c r="B575" t="s">
        <v>22683</v>
      </c>
      <c r="C575" t="s">
        <v>22682</v>
      </c>
      <c r="D575" t="s">
        <v>23498</v>
      </c>
      <c r="E575" t="s">
        <v>23822</v>
      </c>
      <c r="F575">
        <v>101047519</v>
      </c>
      <c r="G575" t="s">
        <v>23496</v>
      </c>
      <c r="H575" t="s">
        <v>22677</v>
      </c>
      <c r="I575">
        <v>101.2</v>
      </c>
      <c r="J575" t="s">
        <v>138</v>
      </c>
      <c r="K575" t="s">
        <v>137</v>
      </c>
      <c r="L575">
        <f>I575*$Q$2/1000</f>
        <v>3.7444000000000005E-2</v>
      </c>
    </row>
    <row r="576" spans="1:12">
      <c r="A576" s="118">
        <v>45078</v>
      </c>
      <c r="B576" t="s">
        <v>22683</v>
      </c>
      <c r="C576" t="s">
        <v>22682</v>
      </c>
      <c r="D576" t="s">
        <v>23725</v>
      </c>
      <c r="E576" t="s">
        <v>23821</v>
      </c>
      <c r="F576">
        <v>101036230</v>
      </c>
      <c r="G576" t="s">
        <v>23115</v>
      </c>
      <c r="H576" t="s">
        <v>22677</v>
      </c>
      <c r="I576">
        <v>101.2</v>
      </c>
      <c r="J576" t="s">
        <v>138</v>
      </c>
      <c r="K576" t="s">
        <v>137</v>
      </c>
      <c r="L576">
        <f>I576*$Q$2/1000</f>
        <v>3.7444000000000005E-2</v>
      </c>
    </row>
    <row r="577" spans="1:12">
      <c r="A577" s="118">
        <v>45078</v>
      </c>
      <c r="B577" t="s">
        <v>22683</v>
      </c>
      <c r="C577" t="s">
        <v>22682</v>
      </c>
      <c r="D577" t="s">
        <v>23723</v>
      </c>
      <c r="E577" t="s">
        <v>23820</v>
      </c>
      <c r="F577">
        <v>101036230</v>
      </c>
      <c r="G577" t="s">
        <v>23115</v>
      </c>
      <c r="H577" t="s">
        <v>22677</v>
      </c>
      <c r="I577">
        <v>101.2</v>
      </c>
      <c r="J577" t="s">
        <v>138</v>
      </c>
      <c r="K577" t="s">
        <v>137</v>
      </c>
      <c r="L577">
        <f>I577*$Q$2/1000</f>
        <v>3.7444000000000005E-2</v>
      </c>
    </row>
    <row r="578" spans="1:12">
      <c r="A578" s="118">
        <v>45078</v>
      </c>
      <c r="B578" t="s">
        <v>22683</v>
      </c>
      <c r="C578" t="s">
        <v>22682</v>
      </c>
      <c r="D578" t="s">
        <v>23721</v>
      </c>
      <c r="E578" t="s">
        <v>23819</v>
      </c>
      <c r="F578">
        <v>101036259</v>
      </c>
      <c r="G578" t="s">
        <v>23278</v>
      </c>
      <c r="H578" t="s">
        <v>22677</v>
      </c>
      <c r="I578">
        <v>101.2</v>
      </c>
      <c r="J578" t="s">
        <v>138</v>
      </c>
      <c r="K578" t="s">
        <v>137</v>
      </c>
      <c r="L578">
        <f>I578*$Q$2/1000</f>
        <v>3.7444000000000005E-2</v>
      </c>
    </row>
    <row r="579" spans="1:12">
      <c r="A579" s="118">
        <v>45078</v>
      </c>
      <c r="B579" t="s">
        <v>22683</v>
      </c>
      <c r="C579" t="s">
        <v>22682</v>
      </c>
      <c r="D579" t="s">
        <v>22681</v>
      </c>
      <c r="E579" t="s">
        <v>23818</v>
      </c>
      <c r="F579" t="s">
        <v>22679</v>
      </c>
      <c r="G579" t="s">
        <v>22678</v>
      </c>
      <c r="H579" t="s">
        <v>22677</v>
      </c>
      <c r="I579">
        <v>101.2</v>
      </c>
      <c r="J579" t="s">
        <v>138</v>
      </c>
      <c r="K579" t="s">
        <v>137</v>
      </c>
      <c r="L579">
        <f>I579*$Q$2/1000</f>
        <v>3.7444000000000005E-2</v>
      </c>
    </row>
    <row r="580" spans="1:12">
      <c r="A580" s="118">
        <v>45078</v>
      </c>
      <c r="B580" t="s">
        <v>22683</v>
      </c>
      <c r="C580" t="s">
        <v>22682</v>
      </c>
      <c r="D580" t="s">
        <v>23531</v>
      </c>
      <c r="E580" t="s">
        <v>23817</v>
      </c>
      <c r="F580" t="s">
        <v>22857</v>
      </c>
      <c r="G580" t="s">
        <v>22856</v>
      </c>
      <c r="H580" t="s">
        <v>22677</v>
      </c>
      <c r="I580">
        <v>101.2</v>
      </c>
      <c r="J580" t="s">
        <v>138</v>
      </c>
      <c r="K580" t="s">
        <v>137</v>
      </c>
      <c r="L580">
        <f>I580*$Q$2/1000</f>
        <v>3.7444000000000005E-2</v>
      </c>
    </row>
    <row r="581" spans="1:12">
      <c r="A581" s="118">
        <v>45078</v>
      </c>
      <c r="B581" t="s">
        <v>22683</v>
      </c>
      <c r="C581" t="s">
        <v>22682</v>
      </c>
      <c r="D581" t="s">
        <v>23498</v>
      </c>
      <c r="E581" t="s">
        <v>23816</v>
      </c>
      <c r="F581">
        <v>101047378</v>
      </c>
      <c r="G581" t="s">
        <v>23475</v>
      </c>
      <c r="H581" t="s">
        <v>22677</v>
      </c>
      <c r="I581">
        <v>101.2</v>
      </c>
      <c r="J581" t="s">
        <v>138</v>
      </c>
      <c r="K581" t="s">
        <v>137</v>
      </c>
      <c r="L581">
        <f>I581*$Q$2/1000</f>
        <v>3.7444000000000005E-2</v>
      </c>
    </row>
    <row r="582" spans="1:12">
      <c r="A582" s="118">
        <v>45078</v>
      </c>
      <c r="B582" t="s">
        <v>22683</v>
      </c>
      <c r="C582" t="s">
        <v>22682</v>
      </c>
      <c r="D582" t="s">
        <v>23733</v>
      </c>
      <c r="E582" t="s">
        <v>23815</v>
      </c>
      <c r="F582">
        <v>101023537</v>
      </c>
      <c r="G582" t="s">
        <v>23303</v>
      </c>
      <c r="H582" t="s">
        <v>22677</v>
      </c>
      <c r="I582">
        <v>101.2</v>
      </c>
      <c r="J582" t="s">
        <v>138</v>
      </c>
      <c r="K582" t="s">
        <v>137</v>
      </c>
      <c r="L582">
        <f>I582*$Q$2/1000</f>
        <v>3.7444000000000005E-2</v>
      </c>
    </row>
    <row r="583" spans="1:12">
      <c r="A583" s="118">
        <v>45078</v>
      </c>
      <c r="B583" t="s">
        <v>22683</v>
      </c>
      <c r="C583" t="s">
        <v>22682</v>
      </c>
      <c r="D583" t="s">
        <v>23731</v>
      </c>
      <c r="E583" t="s">
        <v>23814</v>
      </c>
      <c r="F583">
        <v>101028105</v>
      </c>
      <c r="G583" t="s">
        <v>22967</v>
      </c>
      <c r="H583" t="s">
        <v>22677</v>
      </c>
      <c r="I583">
        <v>101.2</v>
      </c>
      <c r="J583" t="s">
        <v>138</v>
      </c>
      <c r="K583" t="s">
        <v>137</v>
      </c>
      <c r="L583">
        <f>I583*$Q$2/1000</f>
        <v>3.7444000000000005E-2</v>
      </c>
    </row>
    <row r="584" spans="1:12">
      <c r="A584" s="118">
        <v>45078</v>
      </c>
      <c r="B584" t="s">
        <v>22683</v>
      </c>
      <c r="C584" t="s">
        <v>22682</v>
      </c>
      <c r="D584" t="s">
        <v>23729</v>
      </c>
      <c r="E584" t="s">
        <v>23813</v>
      </c>
      <c r="F584">
        <v>101028105</v>
      </c>
      <c r="G584" t="s">
        <v>22967</v>
      </c>
      <c r="H584" t="s">
        <v>22677</v>
      </c>
      <c r="I584">
        <v>101.2</v>
      </c>
      <c r="J584" t="s">
        <v>138</v>
      </c>
      <c r="K584" t="s">
        <v>137</v>
      </c>
      <c r="L584">
        <f>I584*$Q$2/1000</f>
        <v>3.7444000000000005E-2</v>
      </c>
    </row>
    <row r="585" spans="1:12">
      <c r="A585" s="118">
        <v>45078</v>
      </c>
      <c r="B585" t="s">
        <v>22683</v>
      </c>
      <c r="C585" t="s">
        <v>22682</v>
      </c>
      <c r="D585" t="s">
        <v>23727</v>
      </c>
      <c r="E585" t="s">
        <v>23812</v>
      </c>
      <c r="F585">
        <v>101028105</v>
      </c>
      <c r="G585" t="s">
        <v>22967</v>
      </c>
      <c r="H585" t="s">
        <v>22677</v>
      </c>
      <c r="I585">
        <v>101.2</v>
      </c>
      <c r="J585" t="s">
        <v>138</v>
      </c>
      <c r="K585" t="s">
        <v>137</v>
      </c>
      <c r="L585">
        <f>I585*$Q$2/1000</f>
        <v>3.7444000000000005E-2</v>
      </c>
    </row>
    <row r="586" spans="1:12">
      <c r="A586" s="118">
        <v>45078</v>
      </c>
      <c r="B586" t="s">
        <v>22683</v>
      </c>
      <c r="C586" t="s">
        <v>22682</v>
      </c>
      <c r="D586" t="s">
        <v>23723</v>
      </c>
      <c r="E586" t="s">
        <v>23811</v>
      </c>
      <c r="F586">
        <v>101028105</v>
      </c>
      <c r="G586" t="s">
        <v>22967</v>
      </c>
      <c r="H586" t="s">
        <v>22677</v>
      </c>
      <c r="I586">
        <v>101.2</v>
      </c>
      <c r="J586" t="s">
        <v>138</v>
      </c>
      <c r="K586" t="s">
        <v>137</v>
      </c>
      <c r="L586">
        <f>I586*$Q$2/1000</f>
        <v>3.7444000000000005E-2</v>
      </c>
    </row>
    <row r="587" spans="1:12">
      <c r="A587" s="118">
        <v>45078</v>
      </c>
      <c r="B587" t="s">
        <v>22683</v>
      </c>
      <c r="C587" t="s">
        <v>22682</v>
      </c>
      <c r="D587" t="s">
        <v>23725</v>
      </c>
      <c r="E587" t="s">
        <v>23810</v>
      </c>
      <c r="F587">
        <v>101028105</v>
      </c>
      <c r="G587" t="s">
        <v>22967</v>
      </c>
      <c r="H587" t="s">
        <v>22677</v>
      </c>
      <c r="I587">
        <v>101.2</v>
      </c>
      <c r="J587" t="s">
        <v>138</v>
      </c>
      <c r="K587" t="s">
        <v>137</v>
      </c>
      <c r="L587">
        <f>I587*$Q$2/1000</f>
        <v>3.7444000000000005E-2</v>
      </c>
    </row>
    <row r="588" spans="1:12">
      <c r="A588" s="118">
        <v>45078</v>
      </c>
      <c r="B588" t="s">
        <v>22683</v>
      </c>
      <c r="C588" t="s">
        <v>22682</v>
      </c>
      <c r="D588" t="s">
        <v>23721</v>
      </c>
      <c r="E588" t="s">
        <v>23809</v>
      </c>
      <c r="F588">
        <v>101028105</v>
      </c>
      <c r="G588" t="s">
        <v>22967</v>
      </c>
      <c r="H588" t="s">
        <v>22677</v>
      </c>
      <c r="I588">
        <v>101.2</v>
      </c>
      <c r="J588" t="s">
        <v>138</v>
      </c>
      <c r="K588" t="s">
        <v>137</v>
      </c>
      <c r="L588">
        <f>I588*$Q$2/1000</f>
        <v>3.7444000000000005E-2</v>
      </c>
    </row>
    <row r="589" spans="1:12">
      <c r="A589" s="118">
        <v>45078</v>
      </c>
      <c r="B589" t="s">
        <v>22683</v>
      </c>
      <c r="C589" t="s">
        <v>22682</v>
      </c>
      <c r="D589" t="s">
        <v>23714</v>
      </c>
      <c r="E589" t="s">
        <v>23808</v>
      </c>
      <c r="F589">
        <v>101028105</v>
      </c>
      <c r="G589" t="s">
        <v>22967</v>
      </c>
      <c r="H589" t="s">
        <v>22677</v>
      </c>
      <c r="I589">
        <v>101.2</v>
      </c>
      <c r="J589" t="s">
        <v>138</v>
      </c>
      <c r="K589" t="s">
        <v>137</v>
      </c>
      <c r="L589">
        <f>I589*$Q$2/1000</f>
        <v>3.7444000000000005E-2</v>
      </c>
    </row>
    <row r="590" spans="1:12">
      <c r="A590" s="118">
        <v>45078</v>
      </c>
      <c r="B590" t="s">
        <v>22683</v>
      </c>
      <c r="C590" t="s">
        <v>22682</v>
      </c>
      <c r="D590" t="s">
        <v>23531</v>
      </c>
      <c r="E590" t="s">
        <v>23807</v>
      </c>
      <c r="F590" t="s">
        <v>22939</v>
      </c>
      <c r="G590" t="s">
        <v>22938</v>
      </c>
      <c r="H590" t="s">
        <v>22677</v>
      </c>
      <c r="I590">
        <v>101.2</v>
      </c>
      <c r="J590" t="s">
        <v>138</v>
      </c>
      <c r="K590" t="s">
        <v>137</v>
      </c>
      <c r="L590">
        <f>I590*$Q$2/1000</f>
        <v>3.7444000000000005E-2</v>
      </c>
    </row>
    <row r="591" spans="1:12">
      <c r="A591" s="118">
        <v>45078</v>
      </c>
      <c r="B591" t="s">
        <v>22683</v>
      </c>
      <c r="C591" t="s">
        <v>22682</v>
      </c>
      <c r="D591" t="s">
        <v>23493</v>
      </c>
      <c r="E591" t="s">
        <v>23806</v>
      </c>
      <c r="F591">
        <v>101036252</v>
      </c>
      <c r="G591" t="s">
        <v>23229</v>
      </c>
      <c r="H591" t="s">
        <v>22677</v>
      </c>
      <c r="I591">
        <v>101.2</v>
      </c>
      <c r="J591" t="s">
        <v>138</v>
      </c>
      <c r="K591" t="s">
        <v>137</v>
      </c>
      <c r="L591">
        <f>I591*$Q$2/1000</f>
        <v>3.7444000000000005E-2</v>
      </c>
    </row>
    <row r="592" spans="1:12">
      <c r="A592" s="118">
        <v>45078</v>
      </c>
      <c r="B592" t="s">
        <v>22683</v>
      </c>
      <c r="C592" t="s">
        <v>22682</v>
      </c>
      <c r="D592" t="s">
        <v>23488</v>
      </c>
      <c r="E592" t="s">
        <v>23805</v>
      </c>
      <c r="F592">
        <v>40256318</v>
      </c>
      <c r="G592" t="s">
        <v>23188</v>
      </c>
      <c r="H592" t="s">
        <v>22677</v>
      </c>
      <c r="I592">
        <v>101.2</v>
      </c>
      <c r="J592" t="s">
        <v>138</v>
      </c>
      <c r="K592" t="s">
        <v>137</v>
      </c>
      <c r="L592">
        <f>I592*$Q$2/1000</f>
        <v>3.7444000000000005E-2</v>
      </c>
    </row>
    <row r="593" spans="1:12">
      <c r="A593" s="118">
        <v>45078</v>
      </c>
      <c r="B593" t="s">
        <v>22683</v>
      </c>
      <c r="C593" t="s">
        <v>22682</v>
      </c>
      <c r="D593" t="s">
        <v>23491</v>
      </c>
      <c r="E593" t="s">
        <v>23804</v>
      </c>
      <c r="F593">
        <v>101036252</v>
      </c>
      <c r="G593" t="s">
        <v>23229</v>
      </c>
      <c r="H593" t="s">
        <v>22677</v>
      </c>
      <c r="I593">
        <v>101.2</v>
      </c>
      <c r="J593" t="s">
        <v>138</v>
      </c>
      <c r="K593" t="s">
        <v>137</v>
      </c>
      <c r="L593">
        <f>I593*$Q$2/1000</f>
        <v>3.7444000000000005E-2</v>
      </c>
    </row>
    <row r="594" spans="1:12">
      <c r="A594" s="118">
        <v>45078</v>
      </c>
      <c r="B594" t="s">
        <v>22683</v>
      </c>
      <c r="C594" t="s">
        <v>22682</v>
      </c>
      <c r="D594" t="s">
        <v>23495</v>
      </c>
      <c r="E594" t="s">
        <v>23803</v>
      </c>
      <c r="F594">
        <v>101033065</v>
      </c>
      <c r="G594" t="s">
        <v>22704</v>
      </c>
      <c r="H594" t="s">
        <v>22677</v>
      </c>
      <c r="I594">
        <v>101.2</v>
      </c>
      <c r="J594" t="s">
        <v>138</v>
      </c>
      <c r="K594" t="s">
        <v>137</v>
      </c>
      <c r="L594">
        <f>I594*$Q$2/1000</f>
        <v>3.7444000000000005E-2</v>
      </c>
    </row>
    <row r="595" spans="1:12">
      <c r="A595" s="118">
        <v>45078</v>
      </c>
      <c r="B595" t="s">
        <v>22683</v>
      </c>
      <c r="C595" t="s">
        <v>22682</v>
      </c>
      <c r="D595" t="s">
        <v>22796</v>
      </c>
      <c r="E595" t="s">
        <v>23802</v>
      </c>
      <c r="F595" t="s">
        <v>22794</v>
      </c>
      <c r="G595" t="s">
        <v>22793</v>
      </c>
      <c r="H595" t="s">
        <v>22677</v>
      </c>
      <c r="I595">
        <v>101.2</v>
      </c>
      <c r="J595" t="s">
        <v>138</v>
      </c>
      <c r="K595" t="s">
        <v>137</v>
      </c>
      <c r="L595">
        <f>I595*$Q$2/1000</f>
        <v>3.7444000000000005E-2</v>
      </c>
    </row>
    <row r="596" spans="1:12">
      <c r="A596" s="118">
        <v>45078</v>
      </c>
      <c r="B596" t="s">
        <v>22683</v>
      </c>
      <c r="C596" t="s">
        <v>22682</v>
      </c>
      <c r="D596" t="s">
        <v>22926</v>
      </c>
      <c r="E596" t="s">
        <v>23801</v>
      </c>
      <c r="F596">
        <v>101024174</v>
      </c>
      <c r="G596" t="s">
        <v>22924</v>
      </c>
      <c r="H596" t="s">
        <v>22677</v>
      </c>
      <c r="I596">
        <v>101.2</v>
      </c>
      <c r="J596" t="s">
        <v>138</v>
      </c>
      <c r="K596" t="s">
        <v>137</v>
      </c>
      <c r="L596">
        <f>I596*$Q$2/1000</f>
        <v>3.7444000000000005E-2</v>
      </c>
    </row>
    <row r="597" spans="1:12">
      <c r="A597" s="118">
        <v>45047</v>
      </c>
      <c r="B597" t="s">
        <v>443</v>
      </c>
      <c r="C597" t="s">
        <v>442</v>
      </c>
      <c r="D597" t="s">
        <v>23800</v>
      </c>
      <c r="E597" t="s">
        <v>23799</v>
      </c>
      <c r="F597">
        <v>101030409</v>
      </c>
      <c r="G597" t="s">
        <v>23626</v>
      </c>
      <c r="H597" s="122" t="s">
        <v>437</v>
      </c>
      <c r="I597">
        <v>4725</v>
      </c>
      <c r="J597" t="s">
        <v>199</v>
      </c>
      <c r="K597" t="s">
        <v>198</v>
      </c>
      <c r="L597">
        <f>I597*$Q$4/25/1000</f>
        <v>0.33234727680000004</v>
      </c>
    </row>
    <row r="598" spans="1:12">
      <c r="A598" s="118">
        <v>45078</v>
      </c>
      <c r="B598" t="s">
        <v>22683</v>
      </c>
      <c r="C598" t="s">
        <v>22682</v>
      </c>
      <c r="D598" t="s">
        <v>23798</v>
      </c>
      <c r="E598" t="s">
        <v>23797</v>
      </c>
      <c r="F598">
        <v>101039239</v>
      </c>
      <c r="G598" t="s">
        <v>23397</v>
      </c>
      <c r="H598" t="s">
        <v>22677</v>
      </c>
      <c r="I598">
        <v>101.2</v>
      </c>
      <c r="J598" t="s">
        <v>138</v>
      </c>
      <c r="K598" t="s">
        <v>137</v>
      </c>
      <c r="L598">
        <f>I598*$Q$2/1000</f>
        <v>3.7444000000000005E-2</v>
      </c>
    </row>
    <row r="599" spans="1:12">
      <c r="A599" s="118">
        <v>45078</v>
      </c>
      <c r="B599" t="s">
        <v>22683</v>
      </c>
      <c r="C599" t="s">
        <v>22682</v>
      </c>
      <c r="D599" t="s">
        <v>23796</v>
      </c>
      <c r="E599" t="s">
        <v>23795</v>
      </c>
      <c r="F599">
        <v>40213217</v>
      </c>
      <c r="G599" t="s">
        <v>22934</v>
      </c>
      <c r="H599" t="s">
        <v>22677</v>
      </c>
      <c r="I599">
        <v>101.2</v>
      </c>
      <c r="J599" t="s">
        <v>138</v>
      </c>
      <c r="K599" t="s">
        <v>137</v>
      </c>
      <c r="L599">
        <f>I599*$Q$2/1000</f>
        <v>3.7444000000000005E-2</v>
      </c>
    </row>
    <row r="600" spans="1:12">
      <c r="A600" s="118">
        <v>45078</v>
      </c>
      <c r="B600" t="s">
        <v>22683</v>
      </c>
      <c r="C600" t="s">
        <v>22682</v>
      </c>
      <c r="D600" t="s">
        <v>23479</v>
      </c>
      <c r="E600" t="s">
        <v>23794</v>
      </c>
      <c r="F600" t="s">
        <v>22689</v>
      </c>
      <c r="G600" t="s">
        <v>22688</v>
      </c>
      <c r="H600" t="s">
        <v>22677</v>
      </c>
      <c r="I600">
        <v>101.2</v>
      </c>
      <c r="J600" t="s">
        <v>138</v>
      </c>
      <c r="K600" t="s">
        <v>137</v>
      </c>
      <c r="L600">
        <f>I600*$Q$2/1000</f>
        <v>3.7444000000000005E-2</v>
      </c>
    </row>
    <row r="601" spans="1:12">
      <c r="A601" s="118">
        <v>45078</v>
      </c>
      <c r="B601" t="s">
        <v>22683</v>
      </c>
      <c r="C601" t="s">
        <v>22682</v>
      </c>
      <c r="D601" t="s">
        <v>23793</v>
      </c>
      <c r="E601" t="s">
        <v>23792</v>
      </c>
      <c r="F601">
        <v>101039239</v>
      </c>
      <c r="G601" t="s">
        <v>23397</v>
      </c>
      <c r="H601" t="s">
        <v>22677</v>
      </c>
      <c r="I601">
        <v>101.2</v>
      </c>
      <c r="J601" t="s">
        <v>138</v>
      </c>
      <c r="K601" t="s">
        <v>137</v>
      </c>
      <c r="L601">
        <f>I601*$Q$2/1000</f>
        <v>3.7444000000000005E-2</v>
      </c>
    </row>
    <row r="602" spans="1:12">
      <c r="A602" s="118">
        <v>45078</v>
      </c>
      <c r="B602" t="s">
        <v>22683</v>
      </c>
      <c r="C602" t="s">
        <v>22682</v>
      </c>
      <c r="D602" t="s">
        <v>22901</v>
      </c>
      <c r="E602" t="s">
        <v>23791</v>
      </c>
      <c r="F602">
        <v>101023406</v>
      </c>
      <c r="G602" t="s">
        <v>22899</v>
      </c>
      <c r="H602" t="s">
        <v>22677</v>
      </c>
      <c r="I602">
        <v>101.2</v>
      </c>
      <c r="J602" t="s">
        <v>138</v>
      </c>
      <c r="K602" t="s">
        <v>137</v>
      </c>
      <c r="L602">
        <f>I602*$Q$2/1000</f>
        <v>3.7444000000000005E-2</v>
      </c>
    </row>
    <row r="603" spans="1:12">
      <c r="A603" s="118">
        <v>45078</v>
      </c>
      <c r="B603" t="s">
        <v>22683</v>
      </c>
      <c r="C603" t="s">
        <v>22682</v>
      </c>
      <c r="D603" t="s">
        <v>23714</v>
      </c>
      <c r="E603" t="s">
        <v>23790</v>
      </c>
      <c r="F603">
        <v>40256243</v>
      </c>
      <c r="G603" t="s">
        <v>22902</v>
      </c>
      <c r="H603" t="s">
        <v>22677</v>
      </c>
      <c r="I603">
        <v>101.2</v>
      </c>
      <c r="J603" t="s">
        <v>138</v>
      </c>
      <c r="K603" t="s">
        <v>137</v>
      </c>
      <c r="L603">
        <f>I603*$Q$2/1000</f>
        <v>3.7444000000000005E-2</v>
      </c>
    </row>
    <row r="604" spans="1:12">
      <c r="A604" s="118">
        <v>44927</v>
      </c>
      <c r="B604" t="s">
        <v>144</v>
      </c>
      <c r="C604" t="s">
        <v>143</v>
      </c>
      <c r="D604" t="s">
        <v>23789</v>
      </c>
      <c r="E604" t="s">
        <v>23788</v>
      </c>
      <c r="F604">
        <v>101014001</v>
      </c>
      <c r="G604" t="s">
        <v>884</v>
      </c>
      <c r="H604" t="s">
        <v>139</v>
      </c>
      <c r="I604">
        <v>22.2</v>
      </c>
      <c r="J604" t="s">
        <v>138</v>
      </c>
      <c r="K604" t="s">
        <v>137</v>
      </c>
      <c r="L604">
        <f>I604*$Q$2/1000</f>
        <v>8.2140000000000008E-3</v>
      </c>
    </row>
    <row r="605" spans="1:12">
      <c r="A605" s="118">
        <v>45078</v>
      </c>
      <c r="B605" t="s">
        <v>22683</v>
      </c>
      <c r="C605" t="s">
        <v>22682</v>
      </c>
      <c r="D605" t="s">
        <v>23725</v>
      </c>
      <c r="E605" t="s">
        <v>23787</v>
      </c>
      <c r="F605">
        <v>40256243</v>
      </c>
      <c r="G605" t="s">
        <v>22902</v>
      </c>
      <c r="H605" t="s">
        <v>22677</v>
      </c>
      <c r="I605">
        <v>101.2</v>
      </c>
      <c r="J605" t="s">
        <v>138</v>
      </c>
      <c r="K605" t="s">
        <v>137</v>
      </c>
      <c r="L605">
        <f>I605*$Q$2/1000</f>
        <v>3.7444000000000005E-2</v>
      </c>
    </row>
    <row r="606" spans="1:12">
      <c r="A606" s="118">
        <v>45078</v>
      </c>
      <c r="B606" t="s">
        <v>22683</v>
      </c>
      <c r="C606" t="s">
        <v>22682</v>
      </c>
      <c r="D606" t="s">
        <v>23723</v>
      </c>
      <c r="E606" t="s">
        <v>23786</v>
      </c>
      <c r="F606">
        <v>40256243</v>
      </c>
      <c r="G606" t="s">
        <v>22902</v>
      </c>
      <c r="H606" t="s">
        <v>22677</v>
      </c>
      <c r="I606">
        <v>101.2</v>
      </c>
      <c r="J606" t="s">
        <v>138</v>
      </c>
      <c r="K606" t="s">
        <v>137</v>
      </c>
      <c r="L606">
        <f>I606*$Q$2/1000</f>
        <v>3.7444000000000005E-2</v>
      </c>
    </row>
    <row r="607" spans="1:12">
      <c r="A607" s="118">
        <v>45078</v>
      </c>
      <c r="B607" t="s">
        <v>22683</v>
      </c>
      <c r="C607" t="s">
        <v>22682</v>
      </c>
      <c r="D607" t="s">
        <v>23727</v>
      </c>
      <c r="E607" t="s">
        <v>23785</v>
      </c>
      <c r="F607">
        <v>40256243</v>
      </c>
      <c r="G607" t="s">
        <v>22902</v>
      </c>
      <c r="H607" t="s">
        <v>22677</v>
      </c>
      <c r="I607">
        <v>101.2</v>
      </c>
      <c r="J607" t="s">
        <v>138</v>
      </c>
      <c r="K607" t="s">
        <v>137</v>
      </c>
      <c r="L607">
        <f>I607*$Q$2/1000</f>
        <v>3.7444000000000005E-2</v>
      </c>
    </row>
    <row r="608" spans="1:12">
      <c r="A608" s="118">
        <v>44927</v>
      </c>
      <c r="B608" t="s">
        <v>261</v>
      </c>
      <c r="C608" t="s">
        <v>260</v>
      </c>
      <c r="D608" t="s">
        <v>23784</v>
      </c>
      <c r="E608" t="s">
        <v>23783</v>
      </c>
      <c r="F608" t="s">
        <v>23782</v>
      </c>
      <c r="G608" t="s">
        <v>23781</v>
      </c>
      <c r="H608" t="s">
        <v>139</v>
      </c>
      <c r="I608">
        <v>55</v>
      </c>
      <c r="J608" t="s">
        <v>145</v>
      </c>
      <c r="K608" t="s">
        <v>137</v>
      </c>
      <c r="L608">
        <f>I608*$Q$2/100/1000</f>
        <v>2.0350000000000001E-4</v>
      </c>
    </row>
    <row r="609" spans="1:12">
      <c r="A609" s="118">
        <v>44927</v>
      </c>
      <c r="B609" t="s">
        <v>723</v>
      </c>
      <c r="C609" t="s">
        <v>722</v>
      </c>
      <c r="D609" t="s">
        <v>23780</v>
      </c>
      <c r="E609" t="s">
        <v>23779</v>
      </c>
      <c r="F609">
        <v>101043628</v>
      </c>
      <c r="G609" t="s">
        <v>23778</v>
      </c>
      <c r="H609" t="s">
        <v>718</v>
      </c>
      <c r="I609">
        <v>302</v>
      </c>
      <c r="J609" t="s">
        <v>145</v>
      </c>
      <c r="K609" t="s">
        <v>717</v>
      </c>
      <c r="L609">
        <f>I609*$Q$2/100/1000</f>
        <v>1.1173999999999999E-3</v>
      </c>
    </row>
    <row r="610" spans="1:12">
      <c r="A610" s="118">
        <v>45078</v>
      </c>
      <c r="B610" t="s">
        <v>22683</v>
      </c>
      <c r="C610" t="s">
        <v>22682</v>
      </c>
      <c r="D610" t="s">
        <v>23729</v>
      </c>
      <c r="E610" t="s">
        <v>23777</v>
      </c>
      <c r="F610">
        <v>40256243</v>
      </c>
      <c r="G610" t="s">
        <v>22902</v>
      </c>
      <c r="H610" t="s">
        <v>22677</v>
      </c>
      <c r="I610">
        <v>101.2</v>
      </c>
      <c r="J610" t="s">
        <v>138</v>
      </c>
      <c r="K610" t="s">
        <v>137</v>
      </c>
      <c r="L610">
        <f>I610*$Q$2/1000</f>
        <v>3.7444000000000005E-2</v>
      </c>
    </row>
    <row r="611" spans="1:12">
      <c r="A611" s="118">
        <v>45078</v>
      </c>
      <c r="B611" t="s">
        <v>22683</v>
      </c>
      <c r="C611" t="s">
        <v>22682</v>
      </c>
      <c r="D611" t="s">
        <v>23731</v>
      </c>
      <c r="E611" t="s">
        <v>23776</v>
      </c>
      <c r="F611">
        <v>40256243</v>
      </c>
      <c r="G611" t="s">
        <v>22902</v>
      </c>
      <c r="H611" t="s">
        <v>22677</v>
      </c>
      <c r="I611">
        <v>101.2</v>
      </c>
      <c r="J611" t="s">
        <v>138</v>
      </c>
      <c r="K611" t="s">
        <v>137</v>
      </c>
      <c r="L611">
        <f>I611*$Q$2/1000</f>
        <v>3.7444000000000005E-2</v>
      </c>
    </row>
    <row r="612" spans="1:12">
      <c r="A612" s="118">
        <v>45078</v>
      </c>
      <c r="B612" t="s">
        <v>22683</v>
      </c>
      <c r="C612" t="s">
        <v>22682</v>
      </c>
      <c r="D612" t="s">
        <v>23733</v>
      </c>
      <c r="E612" t="s">
        <v>23775</v>
      </c>
      <c r="F612">
        <v>40256243</v>
      </c>
      <c r="G612" t="s">
        <v>22902</v>
      </c>
      <c r="H612" t="s">
        <v>22677</v>
      </c>
      <c r="I612">
        <v>101.2</v>
      </c>
      <c r="J612" t="s">
        <v>138</v>
      </c>
      <c r="K612" t="s">
        <v>137</v>
      </c>
      <c r="L612">
        <f>I612*$Q$2/1000</f>
        <v>3.7444000000000005E-2</v>
      </c>
    </row>
    <row r="613" spans="1:12" ht="15" customHeight="1">
      <c r="A613" s="118">
        <v>45078</v>
      </c>
      <c r="B613" t="s">
        <v>22683</v>
      </c>
      <c r="C613" t="s">
        <v>22682</v>
      </c>
      <c r="D613" t="s">
        <v>23721</v>
      </c>
      <c r="E613" t="s">
        <v>23774</v>
      </c>
      <c r="F613">
        <v>40256243</v>
      </c>
      <c r="G613" t="s">
        <v>22902</v>
      </c>
      <c r="H613" t="s">
        <v>22677</v>
      </c>
      <c r="I613">
        <v>101.2</v>
      </c>
      <c r="J613" t="s">
        <v>138</v>
      </c>
      <c r="K613" t="s">
        <v>137</v>
      </c>
      <c r="L613">
        <f>I613*$Q$2/1000</f>
        <v>3.7444000000000005E-2</v>
      </c>
    </row>
    <row r="614" spans="1:12">
      <c r="A614" s="118">
        <v>45078</v>
      </c>
      <c r="B614" t="s">
        <v>22683</v>
      </c>
      <c r="C614" t="s">
        <v>22682</v>
      </c>
      <c r="D614" t="s">
        <v>23729</v>
      </c>
      <c r="E614" t="s">
        <v>23773</v>
      </c>
      <c r="F614">
        <v>101023537</v>
      </c>
      <c r="G614" t="s">
        <v>23303</v>
      </c>
      <c r="H614" t="s">
        <v>22677</v>
      </c>
      <c r="I614">
        <v>101.2</v>
      </c>
      <c r="J614" t="s">
        <v>138</v>
      </c>
      <c r="K614" t="s">
        <v>137</v>
      </c>
      <c r="L614">
        <f>I614*$Q$2/1000</f>
        <v>3.7444000000000005E-2</v>
      </c>
    </row>
    <row r="615" spans="1:12">
      <c r="A615" s="118">
        <v>45078</v>
      </c>
      <c r="B615" t="s">
        <v>22683</v>
      </c>
      <c r="C615" t="s">
        <v>22682</v>
      </c>
      <c r="D615" t="s">
        <v>23727</v>
      </c>
      <c r="E615" t="s">
        <v>23772</v>
      </c>
      <c r="F615">
        <v>101023537</v>
      </c>
      <c r="G615" t="s">
        <v>23303</v>
      </c>
      <c r="H615" t="s">
        <v>22677</v>
      </c>
      <c r="I615">
        <v>101.2</v>
      </c>
      <c r="J615" t="s">
        <v>138</v>
      </c>
      <c r="K615" t="s">
        <v>137</v>
      </c>
      <c r="L615">
        <f>I615*$Q$2/1000</f>
        <v>3.7444000000000005E-2</v>
      </c>
    </row>
    <row r="616" spans="1:12">
      <c r="A616" s="118">
        <v>44927</v>
      </c>
      <c r="B616" t="s">
        <v>574</v>
      </c>
      <c r="C616" t="s">
        <v>573</v>
      </c>
      <c r="D616" t="s">
        <v>18909</v>
      </c>
      <c r="E616" t="s">
        <v>23771</v>
      </c>
      <c r="F616">
        <v>5045161</v>
      </c>
      <c r="G616" t="s">
        <v>3018</v>
      </c>
      <c r="H616" t="s">
        <v>569</v>
      </c>
      <c r="I616">
        <v>298</v>
      </c>
      <c r="J616" t="s">
        <v>145</v>
      </c>
      <c r="K616" t="s">
        <v>137</v>
      </c>
      <c r="L616">
        <f>I616*$Q$2/100/1000</f>
        <v>1.1026E-3</v>
      </c>
    </row>
    <row r="617" spans="1:12">
      <c r="A617" s="118">
        <v>44927</v>
      </c>
      <c r="B617" t="s">
        <v>574</v>
      </c>
      <c r="C617" t="s">
        <v>573</v>
      </c>
      <c r="D617" t="s">
        <v>23111</v>
      </c>
      <c r="E617" t="s">
        <v>23770</v>
      </c>
      <c r="F617">
        <v>21201457</v>
      </c>
      <c r="G617" t="s">
        <v>575</v>
      </c>
      <c r="H617" t="s">
        <v>569</v>
      </c>
      <c r="I617">
        <v>298</v>
      </c>
      <c r="J617" t="s">
        <v>145</v>
      </c>
      <c r="K617" t="s">
        <v>137</v>
      </c>
      <c r="L617">
        <f>I617*$Q$2/100/1000</f>
        <v>1.1026E-3</v>
      </c>
    </row>
    <row r="618" spans="1:12">
      <c r="A618" s="118">
        <v>44927</v>
      </c>
      <c r="B618" t="s">
        <v>574</v>
      </c>
      <c r="C618" t="s">
        <v>573</v>
      </c>
      <c r="D618" t="s">
        <v>17609</v>
      </c>
      <c r="E618" t="s">
        <v>23769</v>
      </c>
      <c r="F618">
        <v>21201457</v>
      </c>
      <c r="G618" t="s">
        <v>575</v>
      </c>
      <c r="H618" t="s">
        <v>569</v>
      </c>
      <c r="I618">
        <v>298</v>
      </c>
      <c r="J618" t="s">
        <v>145</v>
      </c>
      <c r="K618" t="s">
        <v>137</v>
      </c>
      <c r="L618">
        <f>I618*$Q$2/100/1000</f>
        <v>1.1026E-3</v>
      </c>
    </row>
    <row r="619" spans="1:12">
      <c r="A619" s="118">
        <v>44927</v>
      </c>
      <c r="B619" t="s">
        <v>574</v>
      </c>
      <c r="C619" t="s">
        <v>573</v>
      </c>
      <c r="D619" t="s">
        <v>13617</v>
      </c>
      <c r="E619" t="s">
        <v>23768</v>
      </c>
      <c r="F619">
        <v>101035717</v>
      </c>
      <c r="G619" t="s">
        <v>17962</v>
      </c>
      <c r="H619" t="s">
        <v>569</v>
      </c>
      <c r="I619">
        <v>298</v>
      </c>
      <c r="J619" t="s">
        <v>145</v>
      </c>
      <c r="K619" t="s">
        <v>137</v>
      </c>
      <c r="L619">
        <f>I619*$Q$2/100/1000</f>
        <v>1.1026E-3</v>
      </c>
    </row>
    <row r="620" spans="1:12">
      <c r="A620" s="118">
        <v>44927</v>
      </c>
      <c r="B620" t="s">
        <v>574</v>
      </c>
      <c r="C620" t="s">
        <v>573</v>
      </c>
      <c r="D620" t="s">
        <v>18909</v>
      </c>
      <c r="E620" t="s">
        <v>23767</v>
      </c>
      <c r="F620">
        <v>42203606</v>
      </c>
      <c r="G620" t="s">
        <v>23535</v>
      </c>
      <c r="H620" t="s">
        <v>569</v>
      </c>
      <c r="I620">
        <v>298</v>
      </c>
      <c r="J620" t="s">
        <v>145</v>
      </c>
      <c r="K620" t="s">
        <v>137</v>
      </c>
      <c r="L620">
        <f>I620*$Q$2/100/1000</f>
        <v>1.1026E-3</v>
      </c>
    </row>
    <row r="621" spans="1:12">
      <c r="A621" s="118">
        <v>45078</v>
      </c>
      <c r="B621" t="s">
        <v>22683</v>
      </c>
      <c r="C621" t="s">
        <v>22682</v>
      </c>
      <c r="D621" t="s">
        <v>23766</v>
      </c>
      <c r="E621" t="s">
        <v>23765</v>
      </c>
      <c r="F621">
        <v>40212799</v>
      </c>
      <c r="G621" t="s">
        <v>23764</v>
      </c>
      <c r="H621" t="s">
        <v>22677</v>
      </c>
      <c r="I621">
        <v>101.2</v>
      </c>
      <c r="J621" t="s">
        <v>138</v>
      </c>
      <c r="K621" t="s">
        <v>137</v>
      </c>
      <c r="L621">
        <f>I621*$Q$2/1000</f>
        <v>3.7444000000000005E-2</v>
      </c>
    </row>
    <row r="622" spans="1:12">
      <c r="A622" s="118">
        <v>45078</v>
      </c>
      <c r="B622" t="s">
        <v>22683</v>
      </c>
      <c r="C622" t="s">
        <v>22682</v>
      </c>
      <c r="D622" t="s">
        <v>23531</v>
      </c>
      <c r="E622" t="s">
        <v>23763</v>
      </c>
      <c r="F622" t="s">
        <v>22693</v>
      </c>
      <c r="G622" t="s">
        <v>22692</v>
      </c>
      <c r="H622" t="s">
        <v>22677</v>
      </c>
      <c r="I622">
        <v>101.2</v>
      </c>
      <c r="J622" t="s">
        <v>138</v>
      </c>
      <c r="K622" t="s">
        <v>137</v>
      </c>
      <c r="L622">
        <f>I622*$Q$2/1000</f>
        <v>3.7444000000000005E-2</v>
      </c>
    </row>
    <row r="623" spans="1:12">
      <c r="A623" s="118">
        <v>45078</v>
      </c>
      <c r="B623" t="s">
        <v>22683</v>
      </c>
      <c r="C623" t="s">
        <v>22682</v>
      </c>
      <c r="D623" t="s">
        <v>23292</v>
      </c>
      <c r="E623" t="s">
        <v>23762</v>
      </c>
      <c r="F623">
        <v>101045067</v>
      </c>
      <c r="G623" t="s">
        <v>23364</v>
      </c>
      <c r="H623" t="s">
        <v>22677</v>
      </c>
      <c r="I623">
        <v>101.2</v>
      </c>
      <c r="J623" t="s">
        <v>138</v>
      </c>
      <c r="K623" t="s">
        <v>137</v>
      </c>
      <c r="L623">
        <f>I623*$Q$2/1000</f>
        <v>3.7444000000000005E-2</v>
      </c>
    </row>
    <row r="624" spans="1:12">
      <c r="A624" s="118">
        <v>45078</v>
      </c>
      <c r="B624" t="s">
        <v>22683</v>
      </c>
      <c r="C624" t="s">
        <v>22682</v>
      </c>
      <c r="D624" t="s">
        <v>23761</v>
      </c>
      <c r="E624" t="s">
        <v>23760</v>
      </c>
      <c r="F624">
        <v>40212455</v>
      </c>
      <c r="G624" t="s">
        <v>22967</v>
      </c>
      <c r="H624" t="s">
        <v>22677</v>
      </c>
      <c r="I624">
        <v>101.2</v>
      </c>
      <c r="J624" t="s">
        <v>138</v>
      </c>
      <c r="K624" t="s">
        <v>137</v>
      </c>
      <c r="L624">
        <f>I624*$Q$2/1000</f>
        <v>3.7444000000000005E-2</v>
      </c>
    </row>
    <row r="625" spans="1:12">
      <c r="A625" s="118">
        <v>45078</v>
      </c>
      <c r="B625" t="s">
        <v>22683</v>
      </c>
      <c r="C625" t="s">
        <v>22682</v>
      </c>
      <c r="D625" t="s">
        <v>23479</v>
      </c>
      <c r="E625" t="s">
        <v>23759</v>
      </c>
      <c r="F625">
        <v>101045067</v>
      </c>
      <c r="G625" t="s">
        <v>23364</v>
      </c>
      <c r="H625" t="s">
        <v>22677</v>
      </c>
      <c r="I625">
        <v>101.2</v>
      </c>
      <c r="J625" t="s">
        <v>138</v>
      </c>
      <c r="K625" t="s">
        <v>137</v>
      </c>
      <c r="L625">
        <f>I625*$Q$2/1000</f>
        <v>3.7444000000000005E-2</v>
      </c>
    </row>
    <row r="626" spans="1:12">
      <c r="A626" s="118">
        <v>45078</v>
      </c>
      <c r="B626" t="s">
        <v>22683</v>
      </c>
      <c r="C626" t="s">
        <v>22682</v>
      </c>
      <c r="D626" t="s">
        <v>23342</v>
      </c>
      <c r="E626" t="s">
        <v>23758</v>
      </c>
      <c r="F626">
        <v>101045068</v>
      </c>
      <c r="G626" t="s">
        <v>23340</v>
      </c>
      <c r="H626" t="s">
        <v>22677</v>
      </c>
      <c r="I626">
        <v>101.2</v>
      </c>
      <c r="J626" t="s">
        <v>138</v>
      </c>
      <c r="K626" t="s">
        <v>137</v>
      </c>
      <c r="L626">
        <f>I626*$Q$2/1000</f>
        <v>3.7444000000000005E-2</v>
      </c>
    </row>
    <row r="627" spans="1:12">
      <c r="A627" s="118">
        <v>45078</v>
      </c>
      <c r="B627" t="s">
        <v>22683</v>
      </c>
      <c r="C627" t="s">
        <v>22682</v>
      </c>
      <c r="D627" t="s">
        <v>23322</v>
      </c>
      <c r="E627" t="s">
        <v>23757</v>
      </c>
      <c r="F627" t="s">
        <v>23544</v>
      </c>
      <c r="G627" t="s">
        <v>23543</v>
      </c>
      <c r="H627" t="s">
        <v>22677</v>
      </c>
      <c r="I627">
        <v>101.2</v>
      </c>
      <c r="J627" t="s">
        <v>138</v>
      </c>
      <c r="K627" t="s">
        <v>137</v>
      </c>
      <c r="L627">
        <f>I627*$Q$2/1000</f>
        <v>3.7444000000000005E-2</v>
      </c>
    </row>
    <row r="628" spans="1:12">
      <c r="A628" s="118">
        <v>45108</v>
      </c>
      <c r="B628" t="s">
        <v>22683</v>
      </c>
      <c r="C628" t="s">
        <v>22682</v>
      </c>
      <c r="D628" t="s">
        <v>23495</v>
      </c>
      <c r="E628" t="s">
        <v>23756</v>
      </c>
      <c r="F628">
        <v>101036252</v>
      </c>
      <c r="G628" t="s">
        <v>23229</v>
      </c>
      <c r="H628" t="s">
        <v>22677</v>
      </c>
      <c r="I628">
        <v>101.2</v>
      </c>
      <c r="J628" t="s">
        <v>138</v>
      </c>
      <c r="K628" t="s">
        <v>137</v>
      </c>
      <c r="L628">
        <f>I628*$Q$2/1000</f>
        <v>3.7444000000000005E-2</v>
      </c>
    </row>
    <row r="629" spans="1:12">
      <c r="A629" s="118">
        <v>45108</v>
      </c>
      <c r="B629" t="s">
        <v>22683</v>
      </c>
      <c r="C629" t="s">
        <v>22682</v>
      </c>
      <c r="D629" t="s">
        <v>23280</v>
      </c>
      <c r="E629" t="s">
        <v>23755</v>
      </c>
      <c r="F629">
        <v>101033065</v>
      </c>
      <c r="G629" t="s">
        <v>22704</v>
      </c>
      <c r="H629" t="s">
        <v>22677</v>
      </c>
      <c r="I629">
        <v>101.2</v>
      </c>
      <c r="J629" t="s">
        <v>138</v>
      </c>
      <c r="K629" t="s">
        <v>137</v>
      </c>
      <c r="L629">
        <f>I629*$Q$2/1000</f>
        <v>3.7444000000000005E-2</v>
      </c>
    </row>
    <row r="630" spans="1:12">
      <c r="A630" s="118">
        <v>45108</v>
      </c>
      <c r="B630" t="s">
        <v>22683</v>
      </c>
      <c r="C630" t="s">
        <v>22682</v>
      </c>
      <c r="D630" t="s">
        <v>23754</v>
      </c>
      <c r="E630" t="s">
        <v>23753</v>
      </c>
      <c r="F630">
        <v>101046344</v>
      </c>
      <c r="G630" t="s">
        <v>23752</v>
      </c>
      <c r="H630" t="s">
        <v>22677</v>
      </c>
      <c r="I630">
        <v>101.2</v>
      </c>
      <c r="J630" t="s">
        <v>138</v>
      </c>
      <c r="K630" t="s">
        <v>137</v>
      </c>
      <c r="L630">
        <f>I630*$Q$2/1000</f>
        <v>3.7444000000000005E-2</v>
      </c>
    </row>
    <row r="631" spans="1:12">
      <c r="A631" s="118">
        <v>45108</v>
      </c>
      <c r="B631" t="s">
        <v>22683</v>
      </c>
      <c r="C631" t="s">
        <v>22682</v>
      </c>
      <c r="D631" t="s">
        <v>23723</v>
      </c>
      <c r="E631" t="s">
        <v>23751</v>
      </c>
      <c r="F631">
        <v>40212461</v>
      </c>
      <c r="G631" t="s">
        <v>22728</v>
      </c>
      <c r="H631" t="s">
        <v>22677</v>
      </c>
      <c r="I631">
        <v>101.2</v>
      </c>
      <c r="J631" t="s">
        <v>138</v>
      </c>
      <c r="K631" t="s">
        <v>137</v>
      </c>
      <c r="L631">
        <f>I631*$Q$2/1000</f>
        <v>3.7444000000000005E-2</v>
      </c>
    </row>
    <row r="632" spans="1:12">
      <c r="A632" s="118">
        <v>45108</v>
      </c>
      <c r="B632" t="s">
        <v>22683</v>
      </c>
      <c r="C632" t="s">
        <v>22682</v>
      </c>
      <c r="D632" t="s">
        <v>23721</v>
      </c>
      <c r="E632" t="s">
        <v>23750</v>
      </c>
      <c r="F632">
        <v>40212461</v>
      </c>
      <c r="G632" t="s">
        <v>22728</v>
      </c>
      <c r="H632" t="s">
        <v>22677</v>
      </c>
      <c r="I632">
        <v>101.2</v>
      </c>
      <c r="J632" t="s">
        <v>138</v>
      </c>
      <c r="K632" t="s">
        <v>137</v>
      </c>
      <c r="L632">
        <f>I632*$Q$2/1000</f>
        <v>3.7444000000000005E-2</v>
      </c>
    </row>
    <row r="633" spans="1:12">
      <c r="A633" s="118">
        <v>45108</v>
      </c>
      <c r="B633" t="s">
        <v>22683</v>
      </c>
      <c r="C633" t="s">
        <v>22682</v>
      </c>
      <c r="D633" t="s">
        <v>23725</v>
      </c>
      <c r="E633" t="s">
        <v>23749</v>
      </c>
      <c r="F633">
        <v>40212461</v>
      </c>
      <c r="G633" t="s">
        <v>22728</v>
      </c>
      <c r="H633" t="s">
        <v>22677</v>
      </c>
      <c r="I633">
        <v>101.2</v>
      </c>
      <c r="J633" t="s">
        <v>138</v>
      </c>
      <c r="K633" t="s">
        <v>137</v>
      </c>
      <c r="L633">
        <f>I633*$Q$2/1000</f>
        <v>3.7444000000000005E-2</v>
      </c>
    </row>
    <row r="634" spans="1:12">
      <c r="A634" s="118">
        <v>45108</v>
      </c>
      <c r="B634" t="s">
        <v>22683</v>
      </c>
      <c r="C634" t="s">
        <v>22682</v>
      </c>
      <c r="D634" t="s">
        <v>23714</v>
      </c>
      <c r="E634" t="s">
        <v>23748</v>
      </c>
      <c r="F634">
        <v>40212461</v>
      </c>
      <c r="G634" t="s">
        <v>22728</v>
      </c>
      <c r="H634" t="s">
        <v>22677</v>
      </c>
      <c r="I634">
        <v>101.2</v>
      </c>
      <c r="J634" t="s">
        <v>138</v>
      </c>
      <c r="K634" t="s">
        <v>137</v>
      </c>
      <c r="L634">
        <f>I634*$Q$2/1000</f>
        <v>3.7444000000000005E-2</v>
      </c>
    </row>
    <row r="635" spans="1:12">
      <c r="A635" s="118">
        <v>45108</v>
      </c>
      <c r="B635" t="s">
        <v>22683</v>
      </c>
      <c r="C635" t="s">
        <v>22682</v>
      </c>
      <c r="D635" t="s">
        <v>23133</v>
      </c>
      <c r="E635" t="s">
        <v>23747</v>
      </c>
      <c r="F635" t="s">
        <v>22838</v>
      </c>
      <c r="G635" t="s">
        <v>22837</v>
      </c>
      <c r="H635" t="s">
        <v>22677</v>
      </c>
      <c r="I635">
        <v>101.2</v>
      </c>
      <c r="J635" t="s">
        <v>138</v>
      </c>
      <c r="K635" t="s">
        <v>137</v>
      </c>
      <c r="L635">
        <f>I635*$Q$2/1000</f>
        <v>3.7444000000000005E-2</v>
      </c>
    </row>
    <row r="636" spans="1:12">
      <c r="A636" s="118">
        <v>45108</v>
      </c>
      <c r="B636" t="s">
        <v>22683</v>
      </c>
      <c r="C636" t="s">
        <v>22682</v>
      </c>
      <c r="D636" t="s">
        <v>23186</v>
      </c>
      <c r="E636" t="s">
        <v>23746</v>
      </c>
      <c r="F636" t="s">
        <v>23181</v>
      </c>
      <c r="G636" t="s">
        <v>6958</v>
      </c>
      <c r="H636" t="s">
        <v>22677</v>
      </c>
      <c r="I636">
        <v>101.2</v>
      </c>
      <c r="J636" t="s">
        <v>138</v>
      </c>
      <c r="K636" t="s">
        <v>137</v>
      </c>
      <c r="L636">
        <f>I636*$Q$2/1000</f>
        <v>3.7444000000000005E-2</v>
      </c>
    </row>
    <row r="637" spans="1:12">
      <c r="A637" s="118">
        <v>45108</v>
      </c>
      <c r="B637" t="s">
        <v>22683</v>
      </c>
      <c r="C637" t="s">
        <v>22682</v>
      </c>
      <c r="D637" t="s">
        <v>23745</v>
      </c>
      <c r="E637" t="s">
        <v>23744</v>
      </c>
      <c r="F637" t="s">
        <v>23181</v>
      </c>
      <c r="G637" t="s">
        <v>6958</v>
      </c>
      <c r="H637" t="s">
        <v>22677</v>
      </c>
      <c r="I637">
        <v>101.2</v>
      </c>
      <c r="J637" t="s">
        <v>138</v>
      </c>
      <c r="K637" t="s">
        <v>137</v>
      </c>
      <c r="L637">
        <f>I637*$Q$2/1000</f>
        <v>3.7444000000000005E-2</v>
      </c>
    </row>
    <row r="638" spans="1:12">
      <c r="A638" s="118">
        <v>45108</v>
      </c>
      <c r="B638" t="s">
        <v>22683</v>
      </c>
      <c r="C638" t="s">
        <v>22682</v>
      </c>
      <c r="D638" t="s">
        <v>22733</v>
      </c>
      <c r="E638" t="s">
        <v>23743</v>
      </c>
      <c r="F638">
        <v>101021307</v>
      </c>
      <c r="G638" t="s">
        <v>22890</v>
      </c>
      <c r="H638" t="s">
        <v>22677</v>
      </c>
      <c r="I638">
        <v>101.2</v>
      </c>
      <c r="J638" t="s">
        <v>138</v>
      </c>
      <c r="K638" t="s">
        <v>137</v>
      </c>
      <c r="L638">
        <f>I638*$Q$2/1000</f>
        <v>3.7444000000000005E-2</v>
      </c>
    </row>
    <row r="639" spans="1:12">
      <c r="A639" s="118">
        <v>45108</v>
      </c>
      <c r="B639" t="s">
        <v>22683</v>
      </c>
      <c r="C639" t="s">
        <v>22682</v>
      </c>
      <c r="D639" t="s">
        <v>23322</v>
      </c>
      <c r="E639" t="s">
        <v>23742</v>
      </c>
      <c r="F639" t="s">
        <v>22794</v>
      </c>
      <c r="G639" t="s">
        <v>22793</v>
      </c>
      <c r="H639" t="s">
        <v>22677</v>
      </c>
      <c r="I639">
        <v>101.2</v>
      </c>
      <c r="J639" t="s">
        <v>138</v>
      </c>
      <c r="K639" t="s">
        <v>137</v>
      </c>
      <c r="L639">
        <f>I639*$Q$2/1000</f>
        <v>3.7444000000000005E-2</v>
      </c>
    </row>
    <row r="640" spans="1:12">
      <c r="A640" s="118">
        <v>45108</v>
      </c>
      <c r="B640" t="s">
        <v>22683</v>
      </c>
      <c r="C640" t="s">
        <v>22682</v>
      </c>
      <c r="D640" t="s">
        <v>23714</v>
      </c>
      <c r="E640" t="s">
        <v>23741</v>
      </c>
      <c r="F640">
        <v>40256228</v>
      </c>
      <c r="G640" t="s">
        <v>22028</v>
      </c>
      <c r="H640" t="s">
        <v>22677</v>
      </c>
      <c r="I640">
        <v>101.2</v>
      </c>
      <c r="J640" t="s">
        <v>138</v>
      </c>
      <c r="K640" t="s">
        <v>137</v>
      </c>
      <c r="L640">
        <f>I640*$Q$2/1000</f>
        <v>3.7444000000000005E-2</v>
      </c>
    </row>
    <row r="641" spans="1:12">
      <c r="A641" s="118">
        <v>45108</v>
      </c>
      <c r="B641" t="s">
        <v>22683</v>
      </c>
      <c r="C641" t="s">
        <v>22682</v>
      </c>
      <c r="D641" t="s">
        <v>23721</v>
      </c>
      <c r="E641" t="s">
        <v>23740</v>
      </c>
      <c r="F641">
        <v>40256694</v>
      </c>
      <c r="G641" t="s">
        <v>22932</v>
      </c>
      <c r="H641" t="s">
        <v>22677</v>
      </c>
      <c r="I641">
        <v>101.2</v>
      </c>
      <c r="J641" t="s">
        <v>138</v>
      </c>
      <c r="K641" t="s">
        <v>137</v>
      </c>
      <c r="L641">
        <f>I641*$Q$2/1000</f>
        <v>3.7444000000000005E-2</v>
      </c>
    </row>
    <row r="642" spans="1:12">
      <c r="A642" s="118">
        <v>45108</v>
      </c>
      <c r="B642" t="s">
        <v>22683</v>
      </c>
      <c r="C642" t="s">
        <v>22682</v>
      </c>
      <c r="D642" t="s">
        <v>23725</v>
      </c>
      <c r="E642" t="s">
        <v>23739</v>
      </c>
      <c r="F642">
        <v>40256694</v>
      </c>
      <c r="G642" t="s">
        <v>22932</v>
      </c>
      <c r="H642" t="s">
        <v>22677</v>
      </c>
      <c r="I642">
        <v>101.2</v>
      </c>
      <c r="J642" t="s">
        <v>138</v>
      </c>
      <c r="K642" t="s">
        <v>137</v>
      </c>
      <c r="L642">
        <f>I642*$Q$2/1000</f>
        <v>3.7444000000000005E-2</v>
      </c>
    </row>
    <row r="643" spans="1:12">
      <c r="A643" s="118">
        <v>45108</v>
      </c>
      <c r="B643" t="s">
        <v>22683</v>
      </c>
      <c r="C643" t="s">
        <v>22682</v>
      </c>
      <c r="D643" t="s">
        <v>23723</v>
      </c>
      <c r="E643" t="s">
        <v>23738</v>
      </c>
      <c r="F643">
        <v>40256228</v>
      </c>
      <c r="G643" t="s">
        <v>22028</v>
      </c>
      <c r="H643" t="s">
        <v>22677</v>
      </c>
      <c r="I643">
        <v>101.2</v>
      </c>
      <c r="J643" t="s">
        <v>138</v>
      </c>
      <c r="K643" t="s">
        <v>137</v>
      </c>
      <c r="L643">
        <f>I643*$Q$2/1000</f>
        <v>3.7444000000000005E-2</v>
      </c>
    </row>
    <row r="644" spans="1:12">
      <c r="A644" s="118">
        <v>45108</v>
      </c>
      <c r="B644" t="s">
        <v>22683</v>
      </c>
      <c r="C644" t="s">
        <v>22682</v>
      </c>
      <c r="D644" t="s">
        <v>23733</v>
      </c>
      <c r="E644" t="s">
        <v>23737</v>
      </c>
      <c r="F644">
        <v>40256694</v>
      </c>
      <c r="G644" t="s">
        <v>22932</v>
      </c>
      <c r="H644" t="s">
        <v>22677</v>
      </c>
      <c r="I644">
        <v>101.2</v>
      </c>
      <c r="J644" t="s">
        <v>138</v>
      </c>
      <c r="K644" t="s">
        <v>137</v>
      </c>
      <c r="L644">
        <f>I644*$Q$2/1000</f>
        <v>3.7444000000000005E-2</v>
      </c>
    </row>
    <row r="645" spans="1:12">
      <c r="A645" s="118">
        <v>45108</v>
      </c>
      <c r="B645" t="s">
        <v>22683</v>
      </c>
      <c r="C645" t="s">
        <v>22682</v>
      </c>
      <c r="D645" t="s">
        <v>23729</v>
      </c>
      <c r="E645" t="s">
        <v>23736</v>
      </c>
      <c r="F645">
        <v>40256694</v>
      </c>
      <c r="G645" t="s">
        <v>22932</v>
      </c>
      <c r="H645" t="s">
        <v>22677</v>
      </c>
      <c r="I645">
        <v>101.2</v>
      </c>
      <c r="J645" t="s">
        <v>138</v>
      </c>
      <c r="K645" t="s">
        <v>137</v>
      </c>
      <c r="L645">
        <f>I645*$Q$2/1000</f>
        <v>3.7444000000000005E-2</v>
      </c>
    </row>
    <row r="646" spans="1:12">
      <c r="A646" s="118">
        <v>45108</v>
      </c>
      <c r="B646" t="s">
        <v>22683</v>
      </c>
      <c r="C646" t="s">
        <v>22682</v>
      </c>
      <c r="D646" t="s">
        <v>23727</v>
      </c>
      <c r="E646" t="s">
        <v>23735</v>
      </c>
      <c r="F646">
        <v>40256694</v>
      </c>
      <c r="G646" t="s">
        <v>22932</v>
      </c>
      <c r="H646" t="s">
        <v>22677</v>
      </c>
      <c r="I646">
        <v>101.2</v>
      </c>
      <c r="J646" t="s">
        <v>138</v>
      </c>
      <c r="K646" t="s">
        <v>137</v>
      </c>
      <c r="L646">
        <f>I646*$Q$2/1000</f>
        <v>3.7444000000000005E-2</v>
      </c>
    </row>
    <row r="647" spans="1:12">
      <c r="A647" s="118">
        <v>45108</v>
      </c>
      <c r="B647" t="s">
        <v>22683</v>
      </c>
      <c r="C647" t="s">
        <v>22682</v>
      </c>
      <c r="D647" t="s">
        <v>23731</v>
      </c>
      <c r="E647" t="s">
        <v>23734</v>
      </c>
      <c r="F647">
        <v>40256694</v>
      </c>
      <c r="G647" t="s">
        <v>22932</v>
      </c>
      <c r="H647" t="s">
        <v>22677</v>
      </c>
      <c r="I647">
        <v>101.2</v>
      </c>
      <c r="J647" t="s">
        <v>138</v>
      </c>
      <c r="K647" t="s">
        <v>137</v>
      </c>
      <c r="L647">
        <f>I647*$Q$2/1000</f>
        <v>3.7444000000000005E-2</v>
      </c>
    </row>
    <row r="648" spans="1:12">
      <c r="A648" s="118">
        <v>45108</v>
      </c>
      <c r="B648" t="s">
        <v>22683</v>
      </c>
      <c r="C648" t="s">
        <v>22682</v>
      </c>
      <c r="D648" t="s">
        <v>23733</v>
      </c>
      <c r="E648" t="s">
        <v>23732</v>
      </c>
      <c r="F648">
        <v>40212461</v>
      </c>
      <c r="G648" t="s">
        <v>22728</v>
      </c>
      <c r="H648" t="s">
        <v>22677</v>
      </c>
      <c r="I648">
        <v>101.2</v>
      </c>
      <c r="J648" t="s">
        <v>138</v>
      </c>
      <c r="K648" t="s">
        <v>137</v>
      </c>
      <c r="L648">
        <f>I648*$Q$2/1000</f>
        <v>3.7444000000000005E-2</v>
      </c>
    </row>
    <row r="649" spans="1:12">
      <c r="A649" s="118">
        <v>45108</v>
      </c>
      <c r="B649" t="s">
        <v>22683</v>
      </c>
      <c r="C649" t="s">
        <v>22682</v>
      </c>
      <c r="D649" t="s">
        <v>23731</v>
      </c>
      <c r="E649" t="s">
        <v>23730</v>
      </c>
      <c r="F649">
        <v>40212461</v>
      </c>
      <c r="G649" t="s">
        <v>22728</v>
      </c>
      <c r="H649" t="s">
        <v>22677</v>
      </c>
      <c r="I649">
        <v>101.2</v>
      </c>
      <c r="J649" t="s">
        <v>138</v>
      </c>
      <c r="K649" t="s">
        <v>137</v>
      </c>
      <c r="L649">
        <f>I649*$Q$2/1000</f>
        <v>3.7444000000000005E-2</v>
      </c>
    </row>
    <row r="650" spans="1:12">
      <c r="A650" s="118">
        <v>45108</v>
      </c>
      <c r="B650" t="s">
        <v>22683</v>
      </c>
      <c r="C650" t="s">
        <v>22682</v>
      </c>
      <c r="D650" t="s">
        <v>23729</v>
      </c>
      <c r="E650" t="s">
        <v>23728</v>
      </c>
      <c r="F650">
        <v>40212461</v>
      </c>
      <c r="G650" t="s">
        <v>22728</v>
      </c>
      <c r="H650" t="s">
        <v>22677</v>
      </c>
      <c r="I650">
        <v>101.2</v>
      </c>
      <c r="J650" t="s">
        <v>138</v>
      </c>
      <c r="K650" t="s">
        <v>137</v>
      </c>
      <c r="L650">
        <f>I650*$Q$2/1000</f>
        <v>3.7444000000000005E-2</v>
      </c>
    </row>
    <row r="651" spans="1:12">
      <c r="A651" s="118">
        <v>45108</v>
      </c>
      <c r="B651" t="s">
        <v>22683</v>
      </c>
      <c r="C651" t="s">
        <v>22682</v>
      </c>
      <c r="D651" t="s">
        <v>23727</v>
      </c>
      <c r="E651" t="s">
        <v>23726</v>
      </c>
      <c r="F651">
        <v>40212461</v>
      </c>
      <c r="G651" t="s">
        <v>22728</v>
      </c>
      <c r="H651" t="s">
        <v>22677</v>
      </c>
      <c r="I651">
        <v>101.2</v>
      </c>
      <c r="J651" t="s">
        <v>138</v>
      </c>
      <c r="K651" t="s">
        <v>137</v>
      </c>
      <c r="L651">
        <f>I651*$Q$2/1000</f>
        <v>3.7444000000000005E-2</v>
      </c>
    </row>
    <row r="652" spans="1:12">
      <c r="A652" s="118">
        <v>45108</v>
      </c>
      <c r="B652" t="s">
        <v>22683</v>
      </c>
      <c r="C652" t="s">
        <v>22682</v>
      </c>
      <c r="D652" t="s">
        <v>23725</v>
      </c>
      <c r="E652" t="s">
        <v>23724</v>
      </c>
      <c r="F652">
        <v>40259111</v>
      </c>
      <c r="G652" t="s">
        <v>22904</v>
      </c>
      <c r="H652" t="s">
        <v>22677</v>
      </c>
      <c r="I652">
        <v>101.2</v>
      </c>
      <c r="J652" t="s">
        <v>138</v>
      </c>
      <c r="K652" t="s">
        <v>137</v>
      </c>
      <c r="L652">
        <f>I652*$Q$2/1000</f>
        <v>3.7444000000000005E-2</v>
      </c>
    </row>
    <row r="653" spans="1:12">
      <c r="A653" s="118">
        <v>45108</v>
      </c>
      <c r="B653" t="s">
        <v>22683</v>
      </c>
      <c r="C653" t="s">
        <v>22682</v>
      </c>
      <c r="D653" t="s">
        <v>23723</v>
      </c>
      <c r="E653" t="s">
        <v>23722</v>
      </c>
      <c r="F653">
        <v>40259111</v>
      </c>
      <c r="G653" t="s">
        <v>22904</v>
      </c>
      <c r="H653" t="s">
        <v>22677</v>
      </c>
      <c r="I653">
        <v>101.2</v>
      </c>
      <c r="J653" t="s">
        <v>138</v>
      </c>
      <c r="K653" t="s">
        <v>137</v>
      </c>
      <c r="L653">
        <f>I653*$Q$2/1000</f>
        <v>3.7444000000000005E-2</v>
      </c>
    </row>
    <row r="654" spans="1:12">
      <c r="A654" s="118">
        <v>45108</v>
      </c>
      <c r="B654" t="s">
        <v>22683</v>
      </c>
      <c r="C654" t="s">
        <v>22682</v>
      </c>
      <c r="D654" t="s">
        <v>23721</v>
      </c>
      <c r="E654" t="s">
        <v>23720</v>
      </c>
      <c r="F654">
        <v>40259111</v>
      </c>
      <c r="G654" t="s">
        <v>22904</v>
      </c>
      <c r="H654" t="s">
        <v>22677</v>
      </c>
      <c r="I654">
        <v>101.2</v>
      </c>
      <c r="J654" t="s">
        <v>138</v>
      </c>
      <c r="K654" t="s">
        <v>137</v>
      </c>
      <c r="L654">
        <f>I654*$Q$2/1000</f>
        <v>3.7444000000000005E-2</v>
      </c>
    </row>
    <row r="655" spans="1:12">
      <c r="A655" s="118">
        <v>45108</v>
      </c>
      <c r="B655" t="s">
        <v>22683</v>
      </c>
      <c r="C655" t="s">
        <v>22682</v>
      </c>
      <c r="D655" t="s">
        <v>23488</v>
      </c>
      <c r="E655" t="s">
        <v>23719</v>
      </c>
      <c r="F655">
        <v>40259111</v>
      </c>
      <c r="G655" t="s">
        <v>22904</v>
      </c>
      <c r="H655" t="s">
        <v>22677</v>
      </c>
      <c r="I655">
        <v>101.2</v>
      </c>
      <c r="J655" t="s">
        <v>138</v>
      </c>
      <c r="K655" t="s">
        <v>137</v>
      </c>
      <c r="L655">
        <f>I655*$Q$2/1000</f>
        <v>3.7444000000000005E-2</v>
      </c>
    </row>
    <row r="656" spans="1:12">
      <c r="A656" s="118">
        <v>45108</v>
      </c>
      <c r="B656" t="s">
        <v>22683</v>
      </c>
      <c r="C656" t="s">
        <v>22682</v>
      </c>
      <c r="D656" t="s">
        <v>23491</v>
      </c>
      <c r="E656" t="s">
        <v>23718</v>
      </c>
      <c r="F656">
        <v>40259111</v>
      </c>
      <c r="G656" t="s">
        <v>22904</v>
      </c>
      <c r="H656" t="s">
        <v>22677</v>
      </c>
      <c r="I656">
        <v>101.2</v>
      </c>
      <c r="J656" t="s">
        <v>138</v>
      </c>
      <c r="K656" t="s">
        <v>137</v>
      </c>
      <c r="L656">
        <f>I656*$Q$2/1000</f>
        <v>3.7444000000000005E-2</v>
      </c>
    </row>
    <row r="657" spans="1:12">
      <c r="A657" s="118">
        <v>45108</v>
      </c>
      <c r="B657" t="s">
        <v>22683</v>
      </c>
      <c r="C657" t="s">
        <v>22682</v>
      </c>
      <c r="D657" t="s">
        <v>23493</v>
      </c>
      <c r="E657" t="s">
        <v>23717</v>
      </c>
      <c r="F657">
        <v>40259111</v>
      </c>
      <c r="G657" t="s">
        <v>22904</v>
      </c>
      <c r="H657" t="s">
        <v>22677</v>
      </c>
      <c r="I657">
        <v>101.2</v>
      </c>
      <c r="J657" t="s">
        <v>138</v>
      </c>
      <c r="K657" t="s">
        <v>137</v>
      </c>
      <c r="L657">
        <f>I657*$Q$2/1000</f>
        <v>3.7444000000000005E-2</v>
      </c>
    </row>
    <row r="658" spans="1:12">
      <c r="A658" s="118">
        <v>45108</v>
      </c>
      <c r="B658" t="s">
        <v>22683</v>
      </c>
      <c r="C658" t="s">
        <v>22682</v>
      </c>
      <c r="D658" t="s">
        <v>23495</v>
      </c>
      <c r="E658" t="s">
        <v>23716</v>
      </c>
      <c r="F658">
        <v>40259111</v>
      </c>
      <c r="G658" t="s">
        <v>22904</v>
      </c>
      <c r="H658" t="s">
        <v>22677</v>
      </c>
      <c r="I658">
        <v>101.2</v>
      </c>
      <c r="J658" t="s">
        <v>138</v>
      </c>
      <c r="K658" t="s">
        <v>137</v>
      </c>
      <c r="L658">
        <f>I658*$Q$2/1000</f>
        <v>3.7444000000000005E-2</v>
      </c>
    </row>
    <row r="659" spans="1:12">
      <c r="A659" s="118">
        <v>45108</v>
      </c>
      <c r="B659" t="s">
        <v>22683</v>
      </c>
      <c r="C659" t="s">
        <v>22682</v>
      </c>
      <c r="D659" t="s">
        <v>22847</v>
      </c>
      <c r="E659" t="s">
        <v>23715</v>
      </c>
      <c r="F659">
        <v>40259111</v>
      </c>
      <c r="G659" t="s">
        <v>22904</v>
      </c>
      <c r="H659" t="s">
        <v>22677</v>
      </c>
      <c r="I659">
        <v>101.2</v>
      </c>
      <c r="J659" t="s">
        <v>138</v>
      </c>
      <c r="K659" t="s">
        <v>137</v>
      </c>
      <c r="L659">
        <f>I659*$Q$2/1000</f>
        <v>3.7444000000000005E-2</v>
      </c>
    </row>
    <row r="660" spans="1:12">
      <c r="A660" s="118">
        <v>45108</v>
      </c>
      <c r="B660" t="s">
        <v>22683</v>
      </c>
      <c r="C660" t="s">
        <v>22682</v>
      </c>
      <c r="D660" t="s">
        <v>23714</v>
      </c>
      <c r="E660" t="s">
        <v>23713</v>
      </c>
      <c r="F660">
        <v>40259111</v>
      </c>
      <c r="G660" t="s">
        <v>22904</v>
      </c>
      <c r="H660" t="s">
        <v>22677</v>
      </c>
      <c r="I660">
        <v>101.2</v>
      </c>
      <c r="J660" t="s">
        <v>138</v>
      </c>
      <c r="K660" t="s">
        <v>137</v>
      </c>
      <c r="L660">
        <f>I660*$Q$2/1000</f>
        <v>3.7444000000000005E-2</v>
      </c>
    </row>
    <row r="661" spans="1:12">
      <c r="A661" s="118">
        <v>45108</v>
      </c>
      <c r="B661" t="s">
        <v>22683</v>
      </c>
      <c r="C661" t="s">
        <v>22682</v>
      </c>
      <c r="D661" t="s">
        <v>23044</v>
      </c>
      <c r="E661" t="s">
        <v>23712</v>
      </c>
      <c r="F661">
        <v>101026229</v>
      </c>
      <c r="G661" t="s">
        <v>22820</v>
      </c>
      <c r="H661" t="s">
        <v>22677</v>
      </c>
      <c r="I661">
        <v>101.2</v>
      </c>
      <c r="J661" t="s">
        <v>138</v>
      </c>
      <c r="K661" t="s">
        <v>137</v>
      </c>
      <c r="L661">
        <f>I661*$Q$2/1000</f>
        <v>3.7444000000000005E-2</v>
      </c>
    </row>
    <row r="662" spans="1:12">
      <c r="A662" s="118">
        <v>45108</v>
      </c>
      <c r="B662" t="s">
        <v>22683</v>
      </c>
      <c r="C662" t="s">
        <v>22682</v>
      </c>
      <c r="D662" t="s">
        <v>22808</v>
      </c>
      <c r="E662" t="s">
        <v>23711</v>
      </c>
      <c r="F662">
        <v>101024965</v>
      </c>
      <c r="G662" t="s">
        <v>22806</v>
      </c>
      <c r="H662" t="s">
        <v>22677</v>
      </c>
      <c r="I662">
        <v>101.2</v>
      </c>
      <c r="J662" t="s">
        <v>138</v>
      </c>
      <c r="K662" t="s">
        <v>137</v>
      </c>
      <c r="L662">
        <f>I662*$Q$2/1000</f>
        <v>3.7444000000000005E-2</v>
      </c>
    </row>
    <row r="663" spans="1:12">
      <c r="A663" s="118">
        <v>45108</v>
      </c>
      <c r="B663" t="s">
        <v>22683</v>
      </c>
      <c r="C663" t="s">
        <v>22682</v>
      </c>
      <c r="D663" t="s">
        <v>23531</v>
      </c>
      <c r="E663" t="s">
        <v>23710</v>
      </c>
      <c r="F663" t="s">
        <v>22878</v>
      </c>
      <c r="G663" t="s">
        <v>22877</v>
      </c>
      <c r="H663" t="s">
        <v>22677</v>
      </c>
      <c r="I663">
        <v>101.2</v>
      </c>
      <c r="J663" t="s">
        <v>138</v>
      </c>
      <c r="K663" t="s">
        <v>137</v>
      </c>
      <c r="L663">
        <f>I663*$Q$2/1000</f>
        <v>3.7444000000000005E-2</v>
      </c>
    </row>
    <row r="664" spans="1:12">
      <c r="A664" s="118">
        <v>45108</v>
      </c>
      <c r="B664" t="s">
        <v>22683</v>
      </c>
      <c r="C664" t="s">
        <v>22682</v>
      </c>
      <c r="D664" t="s">
        <v>23002</v>
      </c>
      <c r="E664" t="s">
        <v>23709</v>
      </c>
      <c r="F664">
        <v>101037648</v>
      </c>
      <c r="G664" t="s">
        <v>22991</v>
      </c>
      <c r="H664" t="s">
        <v>22677</v>
      </c>
      <c r="I664">
        <v>101.2</v>
      </c>
      <c r="J664" t="s">
        <v>138</v>
      </c>
      <c r="K664" t="s">
        <v>137</v>
      </c>
      <c r="L664">
        <f>I664*$Q$2/1000</f>
        <v>3.7444000000000005E-2</v>
      </c>
    </row>
    <row r="665" spans="1:12">
      <c r="A665" s="118">
        <v>45108</v>
      </c>
      <c r="B665" t="s">
        <v>22683</v>
      </c>
      <c r="C665" t="s">
        <v>22682</v>
      </c>
      <c r="D665" t="s">
        <v>22822</v>
      </c>
      <c r="E665" t="s">
        <v>23708</v>
      </c>
      <c r="F665">
        <v>101024964</v>
      </c>
      <c r="G665" t="s">
        <v>22820</v>
      </c>
      <c r="H665" t="s">
        <v>22677</v>
      </c>
      <c r="I665">
        <v>101.2</v>
      </c>
      <c r="J665" t="s">
        <v>138</v>
      </c>
      <c r="K665" t="s">
        <v>137</v>
      </c>
      <c r="L665">
        <f>I665*$Q$2/1000</f>
        <v>3.7444000000000005E-2</v>
      </c>
    </row>
    <row r="666" spans="1:12">
      <c r="A666" s="118">
        <v>45108</v>
      </c>
      <c r="B666" t="s">
        <v>22683</v>
      </c>
      <c r="C666" t="s">
        <v>22682</v>
      </c>
      <c r="D666" t="s">
        <v>23249</v>
      </c>
      <c r="E666" t="s">
        <v>23707</v>
      </c>
      <c r="F666">
        <v>23254988</v>
      </c>
      <c r="G666" t="s">
        <v>23247</v>
      </c>
      <c r="H666" t="s">
        <v>22677</v>
      </c>
      <c r="I666">
        <v>101.2</v>
      </c>
      <c r="J666" t="s">
        <v>138</v>
      </c>
      <c r="K666" t="s">
        <v>137</v>
      </c>
      <c r="L666">
        <f>I666*$Q$2/1000</f>
        <v>3.7444000000000005E-2</v>
      </c>
    </row>
    <row r="667" spans="1:12">
      <c r="A667" s="118">
        <v>45108</v>
      </c>
      <c r="B667" t="s">
        <v>22683</v>
      </c>
      <c r="C667" t="s">
        <v>22682</v>
      </c>
      <c r="D667" t="s">
        <v>23706</v>
      </c>
      <c r="E667" t="s">
        <v>23705</v>
      </c>
      <c r="F667">
        <v>101037053</v>
      </c>
      <c r="G667" t="s">
        <v>22712</v>
      </c>
      <c r="H667" t="s">
        <v>22677</v>
      </c>
      <c r="I667">
        <v>101.2</v>
      </c>
      <c r="J667" t="s">
        <v>138</v>
      </c>
      <c r="K667" t="s">
        <v>137</v>
      </c>
      <c r="L667">
        <f>I667*$Q$2/1000</f>
        <v>3.7444000000000005E-2</v>
      </c>
    </row>
    <row r="668" spans="1:12">
      <c r="A668" s="118">
        <v>44927</v>
      </c>
      <c r="B668" t="s">
        <v>460</v>
      </c>
      <c r="C668" t="s">
        <v>459</v>
      </c>
      <c r="D668" t="s">
        <v>23704</v>
      </c>
      <c r="E668" t="s">
        <v>23703</v>
      </c>
      <c r="F668">
        <v>50204185</v>
      </c>
      <c r="G668" t="s">
        <v>12929</v>
      </c>
      <c r="H668" t="s">
        <v>455</v>
      </c>
      <c r="I668">
        <v>103.6</v>
      </c>
      <c r="J668" t="s">
        <v>145</v>
      </c>
      <c r="K668" t="s">
        <v>137</v>
      </c>
      <c r="L668">
        <f>I668*$Q$2/100/1000</f>
        <v>3.8331999999999998E-4</v>
      </c>
    </row>
    <row r="669" spans="1:12">
      <c r="A669" s="118">
        <v>45108</v>
      </c>
      <c r="B669" t="s">
        <v>22683</v>
      </c>
      <c r="C669" t="s">
        <v>22682</v>
      </c>
      <c r="D669" t="s">
        <v>23495</v>
      </c>
      <c r="E669" t="s">
        <v>23702</v>
      </c>
      <c r="F669">
        <v>40258759</v>
      </c>
      <c r="G669" t="s">
        <v>22734</v>
      </c>
      <c r="H669" t="s">
        <v>22677</v>
      </c>
      <c r="I669">
        <v>101.2</v>
      </c>
      <c r="J669" t="s">
        <v>138</v>
      </c>
      <c r="K669" t="s">
        <v>137</v>
      </c>
      <c r="L669">
        <f>I669*$Q$2/1000</f>
        <v>3.7444000000000005E-2</v>
      </c>
    </row>
    <row r="670" spans="1:12">
      <c r="A670" s="118">
        <v>45108</v>
      </c>
      <c r="B670" t="s">
        <v>22683</v>
      </c>
      <c r="C670" t="s">
        <v>22682</v>
      </c>
      <c r="D670" t="s">
        <v>23493</v>
      </c>
      <c r="E670" t="s">
        <v>23701</v>
      </c>
      <c r="F670">
        <v>40258759</v>
      </c>
      <c r="G670" t="s">
        <v>22734</v>
      </c>
      <c r="H670" t="s">
        <v>22677</v>
      </c>
      <c r="I670">
        <v>101.2</v>
      </c>
      <c r="J670" t="s">
        <v>138</v>
      </c>
      <c r="K670" t="s">
        <v>137</v>
      </c>
      <c r="L670">
        <f>I670*$Q$2/1000</f>
        <v>3.7444000000000005E-2</v>
      </c>
    </row>
    <row r="671" spans="1:12">
      <c r="A671" s="118">
        <v>45108</v>
      </c>
      <c r="B671" t="s">
        <v>22683</v>
      </c>
      <c r="C671" t="s">
        <v>22682</v>
      </c>
      <c r="D671" t="s">
        <v>23491</v>
      </c>
      <c r="E671" t="s">
        <v>23700</v>
      </c>
      <c r="F671">
        <v>40258759</v>
      </c>
      <c r="G671" t="s">
        <v>22734</v>
      </c>
      <c r="H671" t="s">
        <v>22677</v>
      </c>
      <c r="I671">
        <v>101.2</v>
      </c>
      <c r="J671" t="s">
        <v>138</v>
      </c>
      <c r="K671" t="s">
        <v>137</v>
      </c>
      <c r="L671">
        <f>I671*$Q$2/1000</f>
        <v>3.7444000000000005E-2</v>
      </c>
    </row>
    <row r="672" spans="1:12">
      <c r="A672" s="118">
        <v>45108</v>
      </c>
      <c r="B672" t="s">
        <v>22683</v>
      </c>
      <c r="C672" t="s">
        <v>22682</v>
      </c>
      <c r="D672" t="s">
        <v>23488</v>
      </c>
      <c r="E672" t="s">
        <v>23699</v>
      </c>
      <c r="F672">
        <v>40258759</v>
      </c>
      <c r="G672" t="s">
        <v>22734</v>
      </c>
      <c r="H672" t="s">
        <v>22677</v>
      </c>
      <c r="I672">
        <v>101.2</v>
      </c>
      <c r="J672" t="s">
        <v>138</v>
      </c>
      <c r="K672" t="s">
        <v>137</v>
      </c>
      <c r="L672">
        <f>I672*$Q$2/1000</f>
        <v>3.7444000000000005E-2</v>
      </c>
    </row>
    <row r="673" spans="1:12">
      <c r="A673" s="118">
        <v>45108</v>
      </c>
      <c r="B673" t="s">
        <v>22683</v>
      </c>
      <c r="C673" t="s">
        <v>22682</v>
      </c>
      <c r="D673" t="s">
        <v>23305</v>
      </c>
      <c r="E673" t="s">
        <v>23698</v>
      </c>
      <c r="F673">
        <v>101033065</v>
      </c>
      <c r="G673" t="s">
        <v>22704</v>
      </c>
      <c r="H673" t="s">
        <v>22677</v>
      </c>
      <c r="I673">
        <v>101.2</v>
      </c>
      <c r="J673" t="s">
        <v>138</v>
      </c>
      <c r="K673" t="s">
        <v>137</v>
      </c>
      <c r="L673">
        <f>I673*$Q$2/1000</f>
        <v>3.7444000000000005E-2</v>
      </c>
    </row>
    <row r="674" spans="1:12">
      <c r="A674" s="118">
        <v>45108</v>
      </c>
      <c r="B674" t="s">
        <v>22683</v>
      </c>
      <c r="C674" t="s">
        <v>22682</v>
      </c>
      <c r="D674" t="s">
        <v>23283</v>
      </c>
      <c r="E674" t="s">
        <v>23697</v>
      </c>
      <c r="F674">
        <v>101049881</v>
      </c>
      <c r="G674" t="s">
        <v>23005</v>
      </c>
      <c r="H674" t="s">
        <v>22677</v>
      </c>
      <c r="I674">
        <v>101.2</v>
      </c>
      <c r="J674" t="s">
        <v>138</v>
      </c>
      <c r="K674" t="s">
        <v>137</v>
      </c>
      <c r="L674">
        <f>I674*$Q$2/1000</f>
        <v>3.7444000000000005E-2</v>
      </c>
    </row>
    <row r="675" spans="1:12">
      <c r="A675" s="118">
        <v>45108</v>
      </c>
      <c r="B675" t="s">
        <v>22683</v>
      </c>
      <c r="C675" t="s">
        <v>22682</v>
      </c>
      <c r="D675" t="s">
        <v>23696</v>
      </c>
      <c r="E675" t="s">
        <v>23695</v>
      </c>
      <c r="F675" t="s">
        <v>23178</v>
      </c>
      <c r="G675" t="s">
        <v>23177</v>
      </c>
      <c r="H675" t="s">
        <v>22677</v>
      </c>
      <c r="I675">
        <v>101.2</v>
      </c>
      <c r="J675" t="s">
        <v>138</v>
      </c>
      <c r="K675" t="s">
        <v>137</v>
      </c>
      <c r="L675">
        <f>I675*$Q$2/1000</f>
        <v>3.7444000000000005E-2</v>
      </c>
    </row>
    <row r="676" spans="1:12">
      <c r="A676" s="118">
        <v>45108</v>
      </c>
      <c r="B676" t="s">
        <v>22683</v>
      </c>
      <c r="C676" t="s">
        <v>22682</v>
      </c>
      <c r="D676" t="s">
        <v>23133</v>
      </c>
      <c r="E676" t="s">
        <v>23694</v>
      </c>
      <c r="F676">
        <v>101025393</v>
      </c>
      <c r="G676" t="s">
        <v>22746</v>
      </c>
      <c r="H676" t="s">
        <v>22677</v>
      </c>
      <c r="I676">
        <v>101.2</v>
      </c>
      <c r="J676" t="s">
        <v>138</v>
      </c>
      <c r="K676" t="s">
        <v>137</v>
      </c>
      <c r="L676">
        <f>I676*$Q$2/1000</f>
        <v>3.7444000000000005E-2</v>
      </c>
    </row>
    <row r="677" spans="1:12">
      <c r="A677" s="118">
        <v>45108</v>
      </c>
      <c r="B677" t="s">
        <v>22683</v>
      </c>
      <c r="C677" t="s">
        <v>22682</v>
      </c>
      <c r="D677" t="s">
        <v>23283</v>
      </c>
      <c r="E677" t="s">
        <v>23693</v>
      </c>
      <c r="F677">
        <v>57207487</v>
      </c>
      <c r="G677" t="s">
        <v>22799</v>
      </c>
      <c r="H677" t="s">
        <v>22677</v>
      </c>
      <c r="I677">
        <v>101.2</v>
      </c>
      <c r="J677" t="s">
        <v>138</v>
      </c>
      <c r="K677" t="s">
        <v>137</v>
      </c>
      <c r="L677">
        <f>I677*$Q$2/1000</f>
        <v>3.7444000000000005E-2</v>
      </c>
    </row>
    <row r="678" spans="1:12">
      <c r="A678" s="118">
        <v>44927</v>
      </c>
      <c r="B678" t="s">
        <v>240</v>
      </c>
      <c r="C678" t="s">
        <v>239</v>
      </c>
      <c r="D678" t="s">
        <v>11215</v>
      </c>
      <c r="E678" t="s">
        <v>23692</v>
      </c>
      <c r="F678">
        <v>101027049</v>
      </c>
      <c r="G678" t="s">
        <v>1574</v>
      </c>
      <c r="H678" t="s">
        <v>235</v>
      </c>
      <c r="I678">
        <v>390</v>
      </c>
      <c r="J678" t="s">
        <v>145</v>
      </c>
      <c r="K678" t="s">
        <v>137</v>
      </c>
      <c r="L678">
        <f>I678*$Q$2/100/1000</f>
        <v>1.4430000000000001E-3</v>
      </c>
    </row>
    <row r="679" spans="1:12">
      <c r="A679" s="118">
        <v>45108</v>
      </c>
      <c r="B679" t="s">
        <v>22683</v>
      </c>
      <c r="C679" t="s">
        <v>22682</v>
      </c>
      <c r="D679" t="s">
        <v>22988</v>
      </c>
      <c r="E679" t="s">
        <v>23691</v>
      </c>
      <c r="F679">
        <v>101009385</v>
      </c>
      <c r="G679" t="s">
        <v>23205</v>
      </c>
      <c r="H679" t="s">
        <v>22677</v>
      </c>
      <c r="I679">
        <v>101.2</v>
      </c>
      <c r="J679" t="s">
        <v>138</v>
      </c>
      <c r="K679" t="s">
        <v>137</v>
      </c>
      <c r="L679">
        <f>I679*$Q$2/1000</f>
        <v>3.7444000000000005E-2</v>
      </c>
    </row>
    <row r="680" spans="1:12">
      <c r="A680" s="118">
        <v>44927</v>
      </c>
      <c r="B680" t="s">
        <v>240</v>
      </c>
      <c r="C680" t="s">
        <v>239</v>
      </c>
      <c r="D680" t="s">
        <v>11215</v>
      </c>
      <c r="E680" t="s">
        <v>23690</v>
      </c>
      <c r="F680">
        <v>101027049</v>
      </c>
      <c r="G680" t="s">
        <v>1574</v>
      </c>
      <c r="H680" t="s">
        <v>235</v>
      </c>
      <c r="I680">
        <v>390</v>
      </c>
      <c r="J680" t="s">
        <v>145</v>
      </c>
      <c r="K680" t="s">
        <v>137</v>
      </c>
      <c r="L680">
        <f>I680*$Q$2/100/1000</f>
        <v>1.4430000000000001E-3</v>
      </c>
    </row>
    <row r="681" spans="1:12">
      <c r="A681" s="118">
        <v>44927</v>
      </c>
      <c r="B681" t="s">
        <v>240</v>
      </c>
      <c r="C681" t="s">
        <v>239</v>
      </c>
      <c r="D681" t="s">
        <v>17308</v>
      </c>
      <c r="E681" t="s">
        <v>23689</v>
      </c>
      <c r="F681">
        <v>101027049</v>
      </c>
      <c r="G681" t="s">
        <v>1275</v>
      </c>
      <c r="H681" t="s">
        <v>235</v>
      </c>
      <c r="I681">
        <v>390</v>
      </c>
      <c r="J681" t="s">
        <v>145</v>
      </c>
      <c r="K681" t="s">
        <v>137</v>
      </c>
      <c r="L681">
        <f>I681*$Q$2/100/1000</f>
        <v>1.4430000000000001E-3</v>
      </c>
    </row>
    <row r="682" spans="1:12">
      <c r="A682" s="118">
        <v>44927</v>
      </c>
      <c r="B682" t="s">
        <v>240</v>
      </c>
      <c r="C682" t="s">
        <v>239</v>
      </c>
      <c r="D682" t="s">
        <v>5232</v>
      </c>
      <c r="E682" t="s">
        <v>23688</v>
      </c>
      <c r="F682">
        <v>21203605</v>
      </c>
      <c r="G682" t="s">
        <v>5180</v>
      </c>
      <c r="H682" t="s">
        <v>235</v>
      </c>
      <c r="I682">
        <v>390</v>
      </c>
      <c r="J682" t="s">
        <v>145</v>
      </c>
      <c r="K682" t="s">
        <v>137</v>
      </c>
      <c r="L682">
        <f>I682*$Q$2/100/1000</f>
        <v>1.4430000000000001E-3</v>
      </c>
    </row>
    <row r="683" spans="1:12">
      <c r="A683" s="118">
        <v>45108</v>
      </c>
      <c r="B683" t="s">
        <v>22683</v>
      </c>
      <c r="C683" t="s">
        <v>22682</v>
      </c>
      <c r="D683" t="s">
        <v>22796</v>
      </c>
      <c r="E683" t="s">
        <v>23687</v>
      </c>
      <c r="F683" t="s">
        <v>22794</v>
      </c>
      <c r="G683" t="s">
        <v>22793</v>
      </c>
      <c r="H683" t="s">
        <v>22677</v>
      </c>
      <c r="I683">
        <v>101.2</v>
      </c>
      <c r="J683" t="s">
        <v>138</v>
      </c>
      <c r="K683" t="s">
        <v>137</v>
      </c>
      <c r="L683">
        <f>I683*$Q$2/1000</f>
        <v>3.7444000000000005E-2</v>
      </c>
    </row>
    <row r="684" spans="1:12">
      <c r="A684" s="118">
        <v>45108</v>
      </c>
      <c r="B684" t="s">
        <v>22683</v>
      </c>
      <c r="C684" t="s">
        <v>22682</v>
      </c>
      <c r="D684" t="s">
        <v>22733</v>
      </c>
      <c r="E684" t="s">
        <v>23686</v>
      </c>
      <c r="F684">
        <v>101036927</v>
      </c>
      <c r="G684" t="s">
        <v>22771</v>
      </c>
      <c r="H684" t="s">
        <v>22677</v>
      </c>
      <c r="I684">
        <v>101.2</v>
      </c>
      <c r="J684" t="s">
        <v>138</v>
      </c>
      <c r="K684" t="s">
        <v>137</v>
      </c>
      <c r="L684">
        <f>I684*$Q$2/1000</f>
        <v>3.7444000000000005E-2</v>
      </c>
    </row>
    <row r="685" spans="1:12">
      <c r="A685" s="118">
        <v>44927</v>
      </c>
      <c r="B685" t="s">
        <v>240</v>
      </c>
      <c r="C685" t="s">
        <v>239</v>
      </c>
      <c r="D685" t="s">
        <v>7898</v>
      </c>
      <c r="E685" t="s">
        <v>23685</v>
      </c>
      <c r="F685">
        <v>101027050</v>
      </c>
      <c r="G685" t="s">
        <v>236</v>
      </c>
      <c r="H685" t="s">
        <v>235</v>
      </c>
      <c r="I685">
        <v>390</v>
      </c>
      <c r="J685" t="s">
        <v>145</v>
      </c>
      <c r="K685" t="s">
        <v>137</v>
      </c>
      <c r="L685">
        <f>I685*$Q$2/100/1000</f>
        <v>1.4430000000000001E-3</v>
      </c>
    </row>
    <row r="686" spans="1:12">
      <c r="A686" s="118">
        <v>44927</v>
      </c>
      <c r="B686" t="s">
        <v>240</v>
      </c>
      <c r="C686" t="s">
        <v>239</v>
      </c>
      <c r="D686" t="s">
        <v>14308</v>
      </c>
      <c r="E686" t="s">
        <v>23684</v>
      </c>
      <c r="F686">
        <v>101027050</v>
      </c>
      <c r="G686" t="s">
        <v>784</v>
      </c>
      <c r="H686" t="s">
        <v>235</v>
      </c>
      <c r="I686">
        <v>390</v>
      </c>
      <c r="J686" t="s">
        <v>145</v>
      </c>
      <c r="K686" t="s">
        <v>137</v>
      </c>
      <c r="L686">
        <f>I686*$Q$2/100/1000</f>
        <v>1.4430000000000001E-3</v>
      </c>
    </row>
    <row r="687" spans="1:12">
      <c r="A687" s="118">
        <v>45108</v>
      </c>
      <c r="B687" t="s">
        <v>22683</v>
      </c>
      <c r="C687" t="s">
        <v>22682</v>
      </c>
      <c r="D687" t="s">
        <v>22779</v>
      </c>
      <c r="E687" t="s">
        <v>23683</v>
      </c>
      <c r="F687">
        <v>40255815</v>
      </c>
      <c r="G687" t="s">
        <v>22908</v>
      </c>
      <c r="H687" t="s">
        <v>22677</v>
      </c>
      <c r="I687">
        <v>101.2</v>
      </c>
      <c r="J687" t="s">
        <v>138</v>
      </c>
      <c r="K687" t="s">
        <v>137</v>
      </c>
      <c r="L687">
        <f>I687*$Q$2/1000</f>
        <v>3.7444000000000005E-2</v>
      </c>
    </row>
    <row r="688" spans="1:12">
      <c r="A688" s="118">
        <v>44927</v>
      </c>
      <c r="B688" t="s">
        <v>9388</v>
      </c>
      <c r="C688" t="s">
        <v>9387</v>
      </c>
      <c r="D688" t="s">
        <v>19926</v>
      </c>
      <c r="E688" t="s">
        <v>23682</v>
      </c>
      <c r="F688" t="s">
        <v>19232</v>
      </c>
      <c r="G688" t="s">
        <v>19231</v>
      </c>
      <c r="H688" t="s">
        <v>9383</v>
      </c>
      <c r="I688">
        <v>165.4</v>
      </c>
      <c r="J688" t="s">
        <v>145</v>
      </c>
      <c r="K688" t="s">
        <v>137</v>
      </c>
      <c r="L688">
        <f>I688*$Q$2/100/1000</f>
        <v>6.1197999999999992E-4</v>
      </c>
    </row>
    <row r="689" spans="1:12">
      <c r="A689" s="118">
        <v>44927</v>
      </c>
      <c r="B689" t="s">
        <v>240</v>
      </c>
      <c r="C689" t="s">
        <v>239</v>
      </c>
      <c r="D689" t="s">
        <v>7898</v>
      </c>
      <c r="E689" t="s">
        <v>23681</v>
      </c>
      <c r="F689">
        <v>101027050</v>
      </c>
      <c r="G689" t="s">
        <v>236</v>
      </c>
      <c r="H689" t="s">
        <v>235</v>
      </c>
      <c r="I689">
        <v>390</v>
      </c>
      <c r="J689" t="s">
        <v>145</v>
      </c>
      <c r="K689" t="s">
        <v>137</v>
      </c>
      <c r="L689">
        <f>I689*$Q$2/100/1000</f>
        <v>1.4430000000000001E-3</v>
      </c>
    </row>
    <row r="690" spans="1:12">
      <c r="A690" s="118">
        <v>45108</v>
      </c>
      <c r="B690" t="s">
        <v>22683</v>
      </c>
      <c r="C690" t="s">
        <v>22682</v>
      </c>
      <c r="D690" t="s">
        <v>23305</v>
      </c>
      <c r="E690" t="s">
        <v>23680</v>
      </c>
      <c r="F690">
        <v>101049881</v>
      </c>
      <c r="G690" t="s">
        <v>23005</v>
      </c>
      <c r="H690" t="s">
        <v>22677</v>
      </c>
      <c r="I690">
        <v>101.2</v>
      </c>
      <c r="J690" t="s">
        <v>138</v>
      </c>
      <c r="K690" t="s">
        <v>137</v>
      </c>
      <c r="L690">
        <f>I690*$Q$2/1000</f>
        <v>3.7444000000000005E-2</v>
      </c>
    </row>
    <row r="691" spans="1:12">
      <c r="A691" s="118">
        <v>45108</v>
      </c>
      <c r="B691" t="s">
        <v>22683</v>
      </c>
      <c r="C691" t="s">
        <v>22682</v>
      </c>
      <c r="D691" t="s">
        <v>23280</v>
      </c>
      <c r="E691" t="s">
        <v>23679</v>
      </c>
      <c r="F691">
        <v>101049881</v>
      </c>
      <c r="G691" t="s">
        <v>23005</v>
      </c>
      <c r="H691" t="s">
        <v>22677</v>
      </c>
      <c r="I691">
        <v>101.2</v>
      </c>
      <c r="J691" t="s">
        <v>138</v>
      </c>
      <c r="K691" t="s">
        <v>137</v>
      </c>
      <c r="L691">
        <f>I691*$Q$2/1000</f>
        <v>3.7444000000000005E-2</v>
      </c>
    </row>
    <row r="692" spans="1:12">
      <c r="A692" s="118">
        <v>45108</v>
      </c>
      <c r="B692" t="s">
        <v>22683</v>
      </c>
      <c r="C692" t="s">
        <v>22682</v>
      </c>
      <c r="D692" t="s">
        <v>23308</v>
      </c>
      <c r="E692" t="s">
        <v>23678</v>
      </c>
      <c r="F692">
        <v>101028703</v>
      </c>
      <c r="G692" t="s">
        <v>20796</v>
      </c>
      <c r="H692" t="s">
        <v>22677</v>
      </c>
      <c r="I692">
        <v>101.2</v>
      </c>
      <c r="J692" t="s">
        <v>138</v>
      </c>
      <c r="K692" t="s">
        <v>137</v>
      </c>
      <c r="L692">
        <f>I692*$Q$2/1000</f>
        <v>3.7444000000000005E-2</v>
      </c>
    </row>
    <row r="693" spans="1:12">
      <c r="A693" s="118">
        <v>45108</v>
      </c>
      <c r="B693" t="s">
        <v>22683</v>
      </c>
      <c r="C693" t="s">
        <v>22682</v>
      </c>
      <c r="D693" t="s">
        <v>23310</v>
      </c>
      <c r="E693" t="s">
        <v>23677</v>
      </c>
      <c r="F693">
        <v>101049881</v>
      </c>
      <c r="G693" t="s">
        <v>23005</v>
      </c>
      <c r="H693" t="s">
        <v>22677</v>
      </c>
      <c r="I693">
        <v>101.2</v>
      </c>
      <c r="J693" t="s">
        <v>138</v>
      </c>
      <c r="K693" t="s">
        <v>137</v>
      </c>
      <c r="L693">
        <f>I693*$Q$2/1000</f>
        <v>3.7444000000000005E-2</v>
      </c>
    </row>
    <row r="694" spans="1:12">
      <c r="A694" s="118">
        <v>45108</v>
      </c>
      <c r="B694" t="s">
        <v>22683</v>
      </c>
      <c r="C694" t="s">
        <v>22682</v>
      </c>
      <c r="D694" t="s">
        <v>22901</v>
      </c>
      <c r="E694" t="s">
        <v>23676</v>
      </c>
      <c r="F694">
        <v>101023406</v>
      </c>
      <c r="G694" t="s">
        <v>22899</v>
      </c>
      <c r="H694" t="s">
        <v>22677</v>
      </c>
      <c r="I694">
        <v>101.2</v>
      </c>
      <c r="J694" t="s">
        <v>138</v>
      </c>
      <c r="K694" t="s">
        <v>137</v>
      </c>
      <c r="L694">
        <f>I694*$Q$2/1000</f>
        <v>3.7444000000000005E-2</v>
      </c>
    </row>
    <row r="695" spans="1:12">
      <c r="A695" s="118">
        <v>45108</v>
      </c>
      <c r="B695" t="s">
        <v>22683</v>
      </c>
      <c r="C695" t="s">
        <v>22682</v>
      </c>
      <c r="D695" t="s">
        <v>23675</v>
      </c>
      <c r="E695" t="s">
        <v>23674</v>
      </c>
      <c r="F695">
        <v>101023406</v>
      </c>
      <c r="G695" t="s">
        <v>22899</v>
      </c>
      <c r="H695" t="s">
        <v>22677</v>
      </c>
      <c r="I695">
        <v>101.2</v>
      </c>
      <c r="J695" t="s">
        <v>138</v>
      </c>
      <c r="K695" t="s">
        <v>137</v>
      </c>
      <c r="L695">
        <f>I695*$Q$2/1000</f>
        <v>3.7444000000000005E-2</v>
      </c>
    </row>
    <row r="696" spans="1:12">
      <c r="A696" s="118">
        <v>45108</v>
      </c>
      <c r="B696" t="s">
        <v>22683</v>
      </c>
      <c r="C696" t="s">
        <v>22682</v>
      </c>
      <c r="D696" t="s">
        <v>23283</v>
      </c>
      <c r="E696" t="s">
        <v>23673</v>
      </c>
      <c r="F696">
        <v>101045513</v>
      </c>
      <c r="G696" t="s">
        <v>23281</v>
      </c>
      <c r="H696" t="s">
        <v>22677</v>
      </c>
      <c r="I696">
        <v>101.2</v>
      </c>
      <c r="J696" t="s">
        <v>138</v>
      </c>
      <c r="K696" t="s">
        <v>137</v>
      </c>
      <c r="L696">
        <f>I696*$Q$2/1000</f>
        <v>3.7444000000000005E-2</v>
      </c>
    </row>
    <row r="697" spans="1:12">
      <c r="A697" s="118">
        <v>45108</v>
      </c>
      <c r="B697" t="s">
        <v>22683</v>
      </c>
      <c r="C697" t="s">
        <v>22682</v>
      </c>
      <c r="D697" t="s">
        <v>22779</v>
      </c>
      <c r="E697" t="s">
        <v>23672</v>
      </c>
      <c r="F697" t="s">
        <v>22942</v>
      </c>
      <c r="G697" t="s">
        <v>22941</v>
      </c>
      <c r="H697" t="s">
        <v>22677</v>
      </c>
      <c r="I697">
        <v>101.2</v>
      </c>
      <c r="J697" t="s">
        <v>138</v>
      </c>
      <c r="K697" t="s">
        <v>137</v>
      </c>
      <c r="L697">
        <f>I697*$Q$2/1000</f>
        <v>3.7444000000000005E-2</v>
      </c>
    </row>
    <row r="698" spans="1:12">
      <c r="A698" s="118">
        <v>44927</v>
      </c>
      <c r="B698" t="s">
        <v>921</v>
      </c>
      <c r="C698" t="s">
        <v>920</v>
      </c>
      <c r="D698" t="s">
        <v>23671</v>
      </c>
      <c r="E698" t="s">
        <v>23670</v>
      </c>
      <c r="F698">
        <v>101045600</v>
      </c>
      <c r="G698" t="s">
        <v>23669</v>
      </c>
      <c r="H698" t="s">
        <v>916</v>
      </c>
      <c r="I698">
        <v>44.6</v>
      </c>
      <c r="J698" t="s">
        <v>145</v>
      </c>
      <c r="K698" t="s">
        <v>137</v>
      </c>
      <c r="L698">
        <f>I698*$Q$2/100/1000</f>
        <v>1.6501999999999999E-4</v>
      </c>
    </row>
    <row r="699" spans="1:12">
      <c r="A699" s="118">
        <v>45108</v>
      </c>
      <c r="B699" t="s">
        <v>22683</v>
      </c>
      <c r="C699" t="s">
        <v>22682</v>
      </c>
      <c r="D699" t="s">
        <v>23663</v>
      </c>
      <c r="E699" t="s">
        <v>23668</v>
      </c>
      <c r="F699">
        <v>1</v>
      </c>
      <c r="G699" t="s">
        <v>22817</v>
      </c>
      <c r="H699" t="s">
        <v>22677</v>
      </c>
      <c r="I699">
        <v>101.2</v>
      </c>
      <c r="J699" t="s">
        <v>138</v>
      </c>
      <c r="K699" t="s">
        <v>137</v>
      </c>
      <c r="L699">
        <f>I699*$Q$2/1000</f>
        <v>3.7444000000000005E-2</v>
      </c>
    </row>
    <row r="700" spans="1:12">
      <c r="A700" s="118">
        <v>45108</v>
      </c>
      <c r="B700" t="s">
        <v>22683</v>
      </c>
      <c r="C700" t="s">
        <v>22682</v>
      </c>
      <c r="D700" t="s">
        <v>23563</v>
      </c>
      <c r="E700" t="s">
        <v>23667</v>
      </c>
      <c r="F700" t="s">
        <v>23666</v>
      </c>
      <c r="G700" t="s">
        <v>23665</v>
      </c>
      <c r="H700" t="s">
        <v>22677</v>
      </c>
      <c r="I700">
        <v>101.2</v>
      </c>
      <c r="J700" t="s">
        <v>138</v>
      </c>
      <c r="K700" t="s">
        <v>137</v>
      </c>
      <c r="L700">
        <f>I700*$Q$2/1000</f>
        <v>3.7444000000000005E-2</v>
      </c>
    </row>
    <row r="701" spans="1:12">
      <c r="A701" s="118">
        <v>45108</v>
      </c>
      <c r="B701" t="s">
        <v>22683</v>
      </c>
      <c r="C701" t="s">
        <v>22682</v>
      </c>
      <c r="D701" t="s">
        <v>22779</v>
      </c>
      <c r="E701" t="s">
        <v>23664</v>
      </c>
      <c r="F701" t="s">
        <v>22777</v>
      </c>
      <c r="G701" t="s">
        <v>22776</v>
      </c>
      <c r="H701" t="s">
        <v>22677</v>
      </c>
      <c r="I701">
        <v>101.2</v>
      </c>
      <c r="J701" t="s">
        <v>138</v>
      </c>
      <c r="K701" t="s">
        <v>137</v>
      </c>
      <c r="L701">
        <f>I701*$Q$2/1000</f>
        <v>3.7444000000000005E-2</v>
      </c>
    </row>
    <row r="702" spans="1:12">
      <c r="A702" s="118">
        <v>45108</v>
      </c>
      <c r="B702" t="s">
        <v>22683</v>
      </c>
      <c r="C702" t="s">
        <v>22682</v>
      </c>
      <c r="D702" t="s">
        <v>23663</v>
      </c>
      <c r="E702" t="s">
        <v>23662</v>
      </c>
      <c r="F702">
        <v>1</v>
      </c>
      <c r="G702" t="s">
        <v>22817</v>
      </c>
      <c r="H702" t="s">
        <v>22677</v>
      </c>
      <c r="I702">
        <v>101.2</v>
      </c>
      <c r="J702" t="s">
        <v>138</v>
      </c>
      <c r="K702" t="s">
        <v>137</v>
      </c>
      <c r="L702">
        <f>I702*$Q$2/1000</f>
        <v>3.7444000000000005E-2</v>
      </c>
    </row>
    <row r="703" spans="1:12">
      <c r="A703" s="118">
        <v>45108</v>
      </c>
      <c r="B703" t="s">
        <v>22683</v>
      </c>
      <c r="C703" t="s">
        <v>22682</v>
      </c>
      <c r="D703" t="s">
        <v>23308</v>
      </c>
      <c r="E703" t="s">
        <v>23661</v>
      </c>
      <c r="F703">
        <v>40258759</v>
      </c>
      <c r="G703" t="s">
        <v>22734</v>
      </c>
      <c r="H703" t="s">
        <v>22677</v>
      </c>
      <c r="I703">
        <v>101.2</v>
      </c>
      <c r="J703" t="s">
        <v>138</v>
      </c>
      <c r="K703" t="s">
        <v>137</v>
      </c>
      <c r="L703">
        <f>I703*$Q$2/1000</f>
        <v>3.7444000000000005E-2</v>
      </c>
    </row>
    <row r="704" spans="1:12">
      <c r="A704" s="118">
        <v>45108</v>
      </c>
      <c r="B704" t="s">
        <v>22683</v>
      </c>
      <c r="C704" t="s">
        <v>22682</v>
      </c>
      <c r="D704" t="s">
        <v>23305</v>
      </c>
      <c r="E704" t="s">
        <v>23660</v>
      </c>
      <c r="F704">
        <v>40258759</v>
      </c>
      <c r="G704" t="s">
        <v>22734</v>
      </c>
      <c r="H704" t="s">
        <v>22677</v>
      </c>
      <c r="I704">
        <v>101.2</v>
      </c>
      <c r="J704" t="s">
        <v>138</v>
      </c>
      <c r="K704" t="s">
        <v>137</v>
      </c>
      <c r="L704">
        <f>I704*$Q$2/1000</f>
        <v>3.7444000000000005E-2</v>
      </c>
    </row>
    <row r="705" spans="1:12">
      <c r="A705" s="118">
        <v>45108</v>
      </c>
      <c r="B705" t="s">
        <v>22683</v>
      </c>
      <c r="C705" t="s">
        <v>22682</v>
      </c>
      <c r="D705" t="s">
        <v>22988</v>
      </c>
      <c r="E705" t="s">
        <v>23659</v>
      </c>
      <c r="F705">
        <v>40258759</v>
      </c>
      <c r="G705" t="s">
        <v>22734</v>
      </c>
      <c r="H705" t="s">
        <v>22677</v>
      </c>
      <c r="I705">
        <v>101.2</v>
      </c>
      <c r="J705" t="s">
        <v>138</v>
      </c>
      <c r="K705" t="s">
        <v>137</v>
      </c>
      <c r="L705">
        <f>I705*$Q$2/1000</f>
        <v>3.7444000000000005E-2</v>
      </c>
    </row>
    <row r="706" spans="1:12">
      <c r="A706" s="118">
        <v>45108</v>
      </c>
      <c r="B706" t="s">
        <v>22683</v>
      </c>
      <c r="C706" t="s">
        <v>22682</v>
      </c>
      <c r="D706" t="s">
        <v>22847</v>
      </c>
      <c r="E706" t="s">
        <v>23658</v>
      </c>
      <c r="F706">
        <v>40256243</v>
      </c>
      <c r="G706" t="s">
        <v>22902</v>
      </c>
      <c r="H706" t="s">
        <v>22677</v>
      </c>
      <c r="I706">
        <v>101.2</v>
      </c>
      <c r="J706" t="s">
        <v>138</v>
      </c>
      <c r="K706" t="s">
        <v>137</v>
      </c>
      <c r="L706">
        <f>I706*$Q$2/1000</f>
        <v>3.7444000000000005E-2</v>
      </c>
    </row>
    <row r="707" spans="1:12">
      <c r="A707" s="118">
        <v>45108</v>
      </c>
      <c r="B707" t="s">
        <v>22683</v>
      </c>
      <c r="C707" t="s">
        <v>22682</v>
      </c>
      <c r="D707" t="s">
        <v>22988</v>
      </c>
      <c r="E707" t="s">
        <v>23657</v>
      </c>
      <c r="F707">
        <v>40258759</v>
      </c>
      <c r="G707" t="s">
        <v>22734</v>
      </c>
      <c r="H707" t="s">
        <v>22677</v>
      </c>
      <c r="I707">
        <v>101.2</v>
      </c>
      <c r="J707" t="s">
        <v>138</v>
      </c>
      <c r="K707" t="s">
        <v>137</v>
      </c>
      <c r="L707">
        <f>I707*$Q$2/1000</f>
        <v>3.7444000000000005E-2</v>
      </c>
    </row>
    <row r="708" spans="1:12">
      <c r="A708" s="118">
        <v>45108</v>
      </c>
      <c r="B708" t="s">
        <v>22683</v>
      </c>
      <c r="C708" t="s">
        <v>22682</v>
      </c>
      <c r="D708" t="s">
        <v>23280</v>
      </c>
      <c r="E708" t="s">
        <v>23656</v>
      </c>
      <c r="F708">
        <v>40258759</v>
      </c>
      <c r="G708" t="s">
        <v>22734</v>
      </c>
      <c r="H708" t="s">
        <v>22677</v>
      </c>
      <c r="I708">
        <v>101.2</v>
      </c>
      <c r="J708" t="s">
        <v>138</v>
      </c>
      <c r="K708" t="s">
        <v>137</v>
      </c>
      <c r="L708">
        <f>I708*$Q$2/1000</f>
        <v>3.7444000000000005E-2</v>
      </c>
    </row>
    <row r="709" spans="1:12">
      <c r="A709" s="118">
        <v>45108</v>
      </c>
      <c r="B709" t="s">
        <v>22683</v>
      </c>
      <c r="C709" t="s">
        <v>22682</v>
      </c>
      <c r="D709" t="s">
        <v>23495</v>
      </c>
      <c r="E709" t="s">
        <v>23655</v>
      </c>
      <c r="F709">
        <v>101023372</v>
      </c>
      <c r="G709" t="s">
        <v>22834</v>
      </c>
      <c r="H709" t="s">
        <v>22677</v>
      </c>
      <c r="I709">
        <v>101.2</v>
      </c>
      <c r="J709" t="s">
        <v>138</v>
      </c>
      <c r="K709" t="s">
        <v>137</v>
      </c>
      <c r="L709">
        <f>I709*$Q$2/1000</f>
        <v>3.7444000000000005E-2</v>
      </c>
    </row>
    <row r="710" spans="1:12">
      <c r="A710" s="118">
        <v>45108</v>
      </c>
      <c r="B710" t="s">
        <v>22683</v>
      </c>
      <c r="C710" t="s">
        <v>22682</v>
      </c>
      <c r="D710" t="s">
        <v>23493</v>
      </c>
      <c r="E710" t="s">
        <v>23654</v>
      </c>
      <c r="F710">
        <v>101023372</v>
      </c>
      <c r="G710" t="s">
        <v>22834</v>
      </c>
      <c r="H710" t="s">
        <v>22677</v>
      </c>
      <c r="I710">
        <v>101.2</v>
      </c>
      <c r="J710" t="s">
        <v>138</v>
      </c>
      <c r="K710" t="s">
        <v>137</v>
      </c>
      <c r="L710">
        <f>I710*$Q$2/1000</f>
        <v>3.7444000000000005E-2</v>
      </c>
    </row>
    <row r="711" spans="1:12">
      <c r="A711" s="118">
        <v>45108</v>
      </c>
      <c r="B711" t="s">
        <v>22683</v>
      </c>
      <c r="C711" t="s">
        <v>22682</v>
      </c>
      <c r="D711" t="s">
        <v>23491</v>
      </c>
      <c r="E711" t="s">
        <v>23653</v>
      </c>
      <c r="F711">
        <v>101023372</v>
      </c>
      <c r="G711" t="s">
        <v>22834</v>
      </c>
      <c r="H711" t="s">
        <v>22677</v>
      </c>
      <c r="I711">
        <v>101.2</v>
      </c>
      <c r="J711" t="s">
        <v>138</v>
      </c>
      <c r="K711" t="s">
        <v>137</v>
      </c>
      <c r="L711">
        <f>I711*$Q$2/1000</f>
        <v>3.7444000000000005E-2</v>
      </c>
    </row>
    <row r="712" spans="1:12">
      <c r="A712" s="118">
        <v>45108</v>
      </c>
      <c r="B712" t="s">
        <v>22683</v>
      </c>
      <c r="C712" t="s">
        <v>22682</v>
      </c>
      <c r="D712" t="s">
        <v>23488</v>
      </c>
      <c r="E712" t="s">
        <v>23652</v>
      </c>
      <c r="F712">
        <v>101023372</v>
      </c>
      <c r="G712" t="s">
        <v>22834</v>
      </c>
      <c r="H712" t="s">
        <v>22677</v>
      </c>
      <c r="I712">
        <v>101.2</v>
      </c>
      <c r="J712" t="s">
        <v>138</v>
      </c>
      <c r="K712" t="s">
        <v>137</v>
      </c>
      <c r="L712">
        <f>I712*$Q$2/1000</f>
        <v>3.7444000000000005E-2</v>
      </c>
    </row>
    <row r="713" spans="1:12" ht="15" customHeight="1">
      <c r="A713" s="118">
        <v>44927</v>
      </c>
      <c r="B713" t="s">
        <v>574</v>
      </c>
      <c r="C713" t="s">
        <v>573</v>
      </c>
      <c r="D713" t="s">
        <v>22889</v>
      </c>
      <c r="E713" t="s">
        <v>23651</v>
      </c>
      <c r="F713">
        <v>1</v>
      </c>
      <c r="G713" t="s">
        <v>667</v>
      </c>
      <c r="H713" t="s">
        <v>569</v>
      </c>
      <c r="I713">
        <v>298</v>
      </c>
      <c r="J713" t="s">
        <v>145</v>
      </c>
      <c r="K713" t="s">
        <v>137</v>
      </c>
      <c r="L713">
        <f>I713*$Q$2/100/1000</f>
        <v>1.1026E-3</v>
      </c>
    </row>
    <row r="714" spans="1:12" ht="15" customHeight="1">
      <c r="A714" s="118">
        <v>45108</v>
      </c>
      <c r="B714" t="s">
        <v>22683</v>
      </c>
      <c r="C714" t="s">
        <v>22682</v>
      </c>
      <c r="D714" t="s">
        <v>23280</v>
      </c>
      <c r="E714" t="s">
        <v>23650</v>
      </c>
      <c r="F714">
        <v>40256694</v>
      </c>
      <c r="G714" t="s">
        <v>22932</v>
      </c>
      <c r="H714" t="s">
        <v>22677</v>
      </c>
      <c r="I714">
        <v>101.2</v>
      </c>
      <c r="J714" t="s">
        <v>138</v>
      </c>
      <c r="K714" t="s">
        <v>137</v>
      </c>
      <c r="L714">
        <f>I714*$Q$2/1000</f>
        <v>3.7444000000000005E-2</v>
      </c>
    </row>
    <row r="715" spans="1:12" ht="15" customHeight="1">
      <c r="A715" s="118">
        <v>45108</v>
      </c>
      <c r="B715" t="s">
        <v>22683</v>
      </c>
      <c r="C715" t="s">
        <v>22682</v>
      </c>
      <c r="D715" t="s">
        <v>23305</v>
      </c>
      <c r="E715" t="s">
        <v>23649</v>
      </c>
      <c r="F715">
        <v>40256694</v>
      </c>
      <c r="G715" t="s">
        <v>22932</v>
      </c>
      <c r="H715" t="s">
        <v>22677</v>
      </c>
      <c r="I715">
        <v>101.2</v>
      </c>
      <c r="J715" t="s">
        <v>138</v>
      </c>
      <c r="K715" t="s">
        <v>137</v>
      </c>
      <c r="L715">
        <f>I715*$Q$2/1000</f>
        <v>3.7444000000000005E-2</v>
      </c>
    </row>
    <row r="716" spans="1:12" ht="15" customHeight="1">
      <c r="A716" s="118">
        <v>45108</v>
      </c>
      <c r="B716" t="s">
        <v>22683</v>
      </c>
      <c r="C716" t="s">
        <v>22682</v>
      </c>
      <c r="D716" t="s">
        <v>23310</v>
      </c>
      <c r="E716" t="s">
        <v>23648</v>
      </c>
      <c r="F716">
        <v>40256694</v>
      </c>
      <c r="G716" t="s">
        <v>22932</v>
      </c>
      <c r="H716" t="s">
        <v>22677</v>
      </c>
      <c r="I716">
        <v>101.2</v>
      </c>
      <c r="J716" t="s">
        <v>138</v>
      </c>
      <c r="K716" t="s">
        <v>137</v>
      </c>
      <c r="L716">
        <f>I716*$Q$2/1000</f>
        <v>3.7444000000000005E-2</v>
      </c>
    </row>
    <row r="717" spans="1:12" ht="15" customHeight="1">
      <c r="A717" s="118">
        <v>45108</v>
      </c>
      <c r="B717" t="s">
        <v>22683</v>
      </c>
      <c r="C717" t="s">
        <v>22682</v>
      </c>
      <c r="D717" t="s">
        <v>23305</v>
      </c>
      <c r="E717" t="s">
        <v>23647</v>
      </c>
      <c r="F717">
        <v>101023372</v>
      </c>
      <c r="G717" t="s">
        <v>22834</v>
      </c>
      <c r="H717" t="s">
        <v>22677</v>
      </c>
      <c r="I717">
        <v>101.2</v>
      </c>
      <c r="J717" t="s">
        <v>138</v>
      </c>
      <c r="K717" t="s">
        <v>137</v>
      </c>
      <c r="L717">
        <f>I717*$Q$2/1000</f>
        <v>3.7444000000000005E-2</v>
      </c>
    </row>
    <row r="718" spans="1:12" ht="15" customHeight="1">
      <c r="A718" s="118">
        <v>45108</v>
      </c>
      <c r="B718" t="s">
        <v>22683</v>
      </c>
      <c r="C718" t="s">
        <v>22682</v>
      </c>
      <c r="D718" t="s">
        <v>23280</v>
      </c>
      <c r="E718" t="s">
        <v>23646</v>
      </c>
      <c r="F718">
        <v>40256228</v>
      </c>
      <c r="G718" t="s">
        <v>22028</v>
      </c>
      <c r="H718" t="s">
        <v>22677</v>
      </c>
      <c r="I718">
        <v>101.2</v>
      </c>
      <c r="J718" t="s">
        <v>138</v>
      </c>
      <c r="K718" t="s">
        <v>137</v>
      </c>
      <c r="L718">
        <f>I718*$Q$2/1000</f>
        <v>3.7444000000000005E-2</v>
      </c>
    </row>
    <row r="719" spans="1:12" ht="15" customHeight="1">
      <c r="A719" s="118">
        <v>45108</v>
      </c>
      <c r="B719" t="s">
        <v>22683</v>
      </c>
      <c r="C719" t="s">
        <v>22682</v>
      </c>
      <c r="D719" t="s">
        <v>23280</v>
      </c>
      <c r="E719" t="s">
        <v>23645</v>
      </c>
      <c r="F719">
        <v>40256228</v>
      </c>
      <c r="G719" t="s">
        <v>22028</v>
      </c>
      <c r="H719" t="s">
        <v>22677</v>
      </c>
      <c r="I719">
        <v>101.2</v>
      </c>
      <c r="J719" t="s">
        <v>138</v>
      </c>
      <c r="K719" t="s">
        <v>137</v>
      </c>
      <c r="L719">
        <f>I719*$Q$2/1000</f>
        <v>3.7444000000000005E-2</v>
      </c>
    </row>
    <row r="720" spans="1:12" ht="15" customHeight="1">
      <c r="A720" s="118">
        <v>45108</v>
      </c>
      <c r="B720" t="s">
        <v>22683</v>
      </c>
      <c r="C720" t="s">
        <v>22682</v>
      </c>
      <c r="D720" t="s">
        <v>23308</v>
      </c>
      <c r="E720" t="s">
        <v>23644</v>
      </c>
      <c r="F720">
        <v>40256243</v>
      </c>
      <c r="G720" t="s">
        <v>22902</v>
      </c>
      <c r="H720" t="s">
        <v>22677</v>
      </c>
      <c r="I720">
        <v>101.2</v>
      </c>
      <c r="J720" t="s">
        <v>138</v>
      </c>
      <c r="K720" t="s">
        <v>137</v>
      </c>
      <c r="L720">
        <f>I720*$Q$2/1000</f>
        <v>3.7444000000000005E-2</v>
      </c>
    </row>
    <row r="721" spans="1:12" ht="15" customHeight="1">
      <c r="A721" s="118">
        <v>45108</v>
      </c>
      <c r="B721" t="s">
        <v>22683</v>
      </c>
      <c r="C721" t="s">
        <v>22682</v>
      </c>
      <c r="D721" t="s">
        <v>23310</v>
      </c>
      <c r="E721" t="s">
        <v>23643</v>
      </c>
      <c r="F721">
        <v>40256243</v>
      </c>
      <c r="G721" t="s">
        <v>22902</v>
      </c>
      <c r="H721" t="s">
        <v>22677</v>
      </c>
      <c r="I721">
        <v>101.2</v>
      </c>
      <c r="J721" t="s">
        <v>138</v>
      </c>
      <c r="K721" t="s">
        <v>137</v>
      </c>
      <c r="L721">
        <f>I721*$Q$2/1000</f>
        <v>3.7444000000000005E-2</v>
      </c>
    </row>
    <row r="722" spans="1:12" ht="15" customHeight="1">
      <c r="A722" s="118">
        <v>45108</v>
      </c>
      <c r="B722" t="s">
        <v>22683</v>
      </c>
      <c r="C722" t="s">
        <v>22682</v>
      </c>
      <c r="D722" t="s">
        <v>22847</v>
      </c>
      <c r="E722" t="s">
        <v>23642</v>
      </c>
      <c r="F722">
        <v>40256243</v>
      </c>
      <c r="G722" t="s">
        <v>22902</v>
      </c>
      <c r="H722" t="s">
        <v>22677</v>
      </c>
      <c r="I722">
        <v>101.2</v>
      </c>
      <c r="J722" t="s">
        <v>138</v>
      </c>
      <c r="K722" t="s">
        <v>137</v>
      </c>
      <c r="L722">
        <f>I722*$Q$2/1000</f>
        <v>3.7444000000000005E-2</v>
      </c>
    </row>
    <row r="723" spans="1:12" ht="15" customHeight="1">
      <c r="A723" s="118">
        <v>45108</v>
      </c>
      <c r="B723" t="s">
        <v>22683</v>
      </c>
      <c r="C723" t="s">
        <v>22682</v>
      </c>
      <c r="D723" t="s">
        <v>22833</v>
      </c>
      <c r="E723" t="s">
        <v>23641</v>
      </c>
      <c r="F723" t="s">
        <v>22831</v>
      </c>
      <c r="G723" t="s">
        <v>22830</v>
      </c>
      <c r="H723" t="s">
        <v>22677</v>
      </c>
      <c r="I723">
        <v>101.2</v>
      </c>
      <c r="J723" t="s">
        <v>138</v>
      </c>
      <c r="K723" t="s">
        <v>137</v>
      </c>
      <c r="L723">
        <f>I723*$Q$2/1000</f>
        <v>3.7444000000000005E-2</v>
      </c>
    </row>
    <row r="724" spans="1:12" ht="15" customHeight="1">
      <c r="A724" s="118">
        <v>45108</v>
      </c>
      <c r="B724" t="s">
        <v>22683</v>
      </c>
      <c r="C724" t="s">
        <v>22682</v>
      </c>
      <c r="D724" t="s">
        <v>22695</v>
      </c>
      <c r="E724" t="s">
        <v>23640</v>
      </c>
      <c r="F724" t="s">
        <v>22693</v>
      </c>
      <c r="G724" t="s">
        <v>22692</v>
      </c>
      <c r="H724" t="s">
        <v>22677</v>
      </c>
      <c r="I724">
        <v>101.2</v>
      </c>
      <c r="J724" t="s">
        <v>138</v>
      </c>
      <c r="K724" t="s">
        <v>137</v>
      </c>
      <c r="L724">
        <f>I724*$Q$2/1000</f>
        <v>3.7444000000000005E-2</v>
      </c>
    </row>
    <row r="725" spans="1:12" ht="15" customHeight="1">
      <c r="A725" s="118">
        <v>44927</v>
      </c>
      <c r="B725" t="s">
        <v>460</v>
      </c>
      <c r="C725" t="s">
        <v>459</v>
      </c>
      <c r="D725" t="s">
        <v>23639</v>
      </c>
      <c r="E725" t="s">
        <v>23638</v>
      </c>
      <c r="F725">
        <v>13204807</v>
      </c>
      <c r="G725" t="s">
        <v>1050</v>
      </c>
      <c r="H725" t="s">
        <v>455</v>
      </c>
      <c r="I725">
        <v>103.6</v>
      </c>
      <c r="J725" t="s">
        <v>145</v>
      </c>
      <c r="K725" t="s">
        <v>137</v>
      </c>
      <c r="L725">
        <f>I725*$Q$2/100/1000</f>
        <v>3.8331999999999998E-4</v>
      </c>
    </row>
    <row r="726" spans="1:12" ht="15" customHeight="1">
      <c r="A726" s="118">
        <v>45108</v>
      </c>
      <c r="B726" t="s">
        <v>22683</v>
      </c>
      <c r="C726" t="s">
        <v>22682</v>
      </c>
      <c r="D726" t="s">
        <v>23533</v>
      </c>
      <c r="E726" t="s">
        <v>23637</v>
      </c>
      <c r="F726" t="s">
        <v>22693</v>
      </c>
      <c r="G726" t="s">
        <v>22692</v>
      </c>
      <c r="H726" t="s">
        <v>22677</v>
      </c>
      <c r="I726">
        <v>101.2</v>
      </c>
      <c r="J726" t="s">
        <v>138</v>
      </c>
      <c r="K726" t="s">
        <v>137</v>
      </c>
      <c r="L726">
        <f>I726*$Q$2/1000</f>
        <v>3.7444000000000005E-2</v>
      </c>
    </row>
    <row r="727" spans="1:12" ht="15" customHeight="1">
      <c r="A727" s="118">
        <v>45108</v>
      </c>
      <c r="B727" t="s">
        <v>22683</v>
      </c>
      <c r="C727" t="s">
        <v>22682</v>
      </c>
      <c r="D727" t="s">
        <v>23493</v>
      </c>
      <c r="E727" t="s">
        <v>23636</v>
      </c>
      <c r="F727">
        <v>40212461</v>
      </c>
      <c r="G727" t="s">
        <v>22728</v>
      </c>
      <c r="H727" t="s">
        <v>22677</v>
      </c>
      <c r="I727">
        <v>101.2</v>
      </c>
      <c r="J727" t="s">
        <v>138</v>
      </c>
      <c r="K727" t="s">
        <v>137</v>
      </c>
      <c r="L727">
        <f>I727*$Q$2/1000</f>
        <v>3.7444000000000005E-2</v>
      </c>
    </row>
    <row r="728" spans="1:12" ht="15" customHeight="1">
      <c r="A728" s="118">
        <v>45108</v>
      </c>
      <c r="B728" t="s">
        <v>22683</v>
      </c>
      <c r="C728" t="s">
        <v>22682</v>
      </c>
      <c r="D728" t="s">
        <v>23310</v>
      </c>
      <c r="E728" t="s">
        <v>23635</v>
      </c>
      <c r="F728">
        <v>101028105</v>
      </c>
      <c r="G728" t="s">
        <v>22967</v>
      </c>
      <c r="H728" t="s">
        <v>22677</v>
      </c>
      <c r="I728">
        <v>101.2</v>
      </c>
      <c r="J728" t="s">
        <v>138</v>
      </c>
      <c r="K728" t="s">
        <v>137</v>
      </c>
      <c r="L728">
        <f>I728*$Q$2/1000</f>
        <v>3.7444000000000005E-2</v>
      </c>
    </row>
    <row r="729" spans="1:12" ht="15" customHeight="1">
      <c r="A729" s="118">
        <v>45108</v>
      </c>
      <c r="B729" t="s">
        <v>22683</v>
      </c>
      <c r="C729" t="s">
        <v>22682</v>
      </c>
      <c r="D729" t="s">
        <v>23308</v>
      </c>
      <c r="E729" t="s">
        <v>23634</v>
      </c>
      <c r="F729">
        <v>40212461</v>
      </c>
      <c r="G729" t="s">
        <v>22728</v>
      </c>
      <c r="H729" t="s">
        <v>22677</v>
      </c>
      <c r="I729">
        <v>101.2</v>
      </c>
      <c r="J729" t="s">
        <v>138</v>
      </c>
      <c r="K729" t="s">
        <v>137</v>
      </c>
      <c r="L729">
        <f>I729*$Q$2/1000</f>
        <v>3.7444000000000005E-2</v>
      </c>
    </row>
    <row r="730" spans="1:12" ht="15" customHeight="1">
      <c r="A730" s="118">
        <v>44927</v>
      </c>
      <c r="B730" t="s">
        <v>460</v>
      </c>
      <c r="C730" t="s">
        <v>459</v>
      </c>
      <c r="D730" t="s">
        <v>23633</v>
      </c>
      <c r="E730" t="s">
        <v>23632</v>
      </c>
      <c r="F730">
        <v>79200800</v>
      </c>
      <c r="G730" t="s">
        <v>2397</v>
      </c>
      <c r="H730" t="s">
        <v>455</v>
      </c>
      <c r="I730">
        <v>103.6</v>
      </c>
      <c r="J730" t="s">
        <v>145</v>
      </c>
      <c r="K730" t="s">
        <v>137</v>
      </c>
      <c r="L730">
        <f>I730*$Q$2/100/1000</f>
        <v>3.8331999999999998E-4</v>
      </c>
    </row>
    <row r="731" spans="1:12" ht="15" customHeight="1">
      <c r="A731" s="118">
        <v>45108</v>
      </c>
      <c r="B731" t="s">
        <v>22683</v>
      </c>
      <c r="C731" t="s">
        <v>22682</v>
      </c>
      <c r="D731" t="s">
        <v>23280</v>
      </c>
      <c r="E731" t="s">
        <v>23631</v>
      </c>
      <c r="F731">
        <v>101028105</v>
      </c>
      <c r="G731" t="s">
        <v>22967</v>
      </c>
      <c r="H731" t="s">
        <v>22677</v>
      </c>
      <c r="I731">
        <v>101.2</v>
      </c>
      <c r="J731" t="s">
        <v>138</v>
      </c>
      <c r="K731" t="s">
        <v>137</v>
      </c>
      <c r="L731">
        <f>I731*$Q$2/1000</f>
        <v>3.7444000000000005E-2</v>
      </c>
    </row>
    <row r="732" spans="1:12" ht="15" customHeight="1">
      <c r="A732" s="118">
        <v>45139</v>
      </c>
      <c r="B732" t="s">
        <v>443</v>
      </c>
      <c r="C732" t="s">
        <v>442</v>
      </c>
      <c r="D732" t="s">
        <v>23630</v>
      </c>
      <c r="E732" t="s">
        <v>23629</v>
      </c>
      <c r="F732" s="119">
        <v>101030409</v>
      </c>
      <c r="G732" t="s">
        <v>23626</v>
      </c>
      <c r="H732" s="122" t="s">
        <v>437</v>
      </c>
      <c r="I732">
        <v>4725</v>
      </c>
      <c r="J732" t="s">
        <v>199</v>
      </c>
      <c r="K732" t="s">
        <v>198</v>
      </c>
      <c r="L732">
        <f>I732*$Q$4/25/1000</f>
        <v>0.33234727680000004</v>
      </c>
    </row>
    <row r="733" spans="1:12" ht="15" customHeight="1">
      <c r="A733" s="118">
        <v>45170</v>
      </c>
      <c r="B733" t="s">
        <v>443</v>
      </c>
      <c r="C733" t="s">
        <v>442</v>
      </c>
      <c r="D733" t="s">
        <v>23628</v>
      </c>
      <c r="E733" t="s">
        <v>23627</v>
      </c>
      <c r="F733">
        <v>101030409</v>
      </c>
      <c r="G733" t="s">
        <v>23626</v>
      </c>
      <c r="H733" s="122" t="s">
        <v>437</v>
      </c>
      <c r="I733">
        <v>4725</v>
      </c>
      <c r="J733" t="s">
        <v>199</v>
      </c>
      <c r="K733" t="s">
        <v>198</v>
      </c>
      <c r="L733">
        <f>I733*$Q$4/25/1000</f>
        <v>0.33234727680000004</v>
      </c>
    </row>
    <row r="734" spans="1:12" ht="15" customHeight="1">
      <c r="A734" s="118">
        <v>45017</v>
      </c>
      <c r="B734" t="s">
        <v>443</v>
      </c>
      <c r="C734" t="s">
        <v>442</v>
      </c>
      <c r="D734" t="s">
        <v>23625</v>
      </c>
      <c r="E734" t="s">
        <v>23624</v>
      </c>
      <c r="F734" s="119">
        <v>10205183</v>
      </c>
      <c r="G734" t="s">
        <v>23621</v>
      </c>
      <c r="H734" s="122" t="s">
        <v>437</v>
      </c>
      <c r="I734">
        <v>4725</v>
      </c>
      <c r="J734" t="s">
        <v>199</v>
      </c>
      <c r="K734" t="s">
        <v>198</v>
      </c>
      <c r="L734">
        <f>I734*$Q$4/25/1000</f>
        <v>0.33234727680000004</v>
      </c>
    </row>
    <row r="735" spans="1:12" ht="15" customHeight="1">
      <c r="A735" s="118">
        <v>45139</v>
      </c>
      <c r="B735" t="s">
        <v>443</v>
      </c>
      <c r="C735" t="s">
        <v>442</v>
      </c>
      <c r="D735" t="s">
        <v>23623</v>
      </c>
      <c r="E735" t="s">
        <v>23622</v>
      </c>
      <c r="F735" s="119">
        <v>10205183</v>
      </c>
      <c r="G735" t="s">
        <v>23621</v>
      </c>
      <c r="H735" s="122" t="s">
        <v>437</v>
      </c>
      <c r="I735">
        <v>4725</v>
      </c>
      <c r="J735" t="s">
        <v>199</v>
      </c>
      <c r="K735" t="s">
        <v>198</v>
      </c>
      <c r="L735">
        <f>I735*$Q$4/25/1000</f>
        <v>0.33234727680000004</v>
      </c>
    </row>
    <row r="736" spans="1:12" ht="15" customHeight="1">
      <c r="A736" s="118">
        <v>45108</v>
      </c>
      <c r="B736" t="s">
        <v>22683</v>
      </c>
      <c r="C736" t="s">
        <v>22682</v>
      </c>
      <c r="D736" t="s">
        <v>23305</v>
      </c>
      <c r="E736" t="s">
        <v>23620</v>
      </c>
      <c r="F736">
        <v>101028105</v>
      </c>
      <c r="G736" t="s">
        <v>22967</v>
      </c>
      <c r="H736" t="s">
        <v>22677</v>
      </c>
      <c r="I736">
        <v>101.2</v>
      </c>
      <c r="J736" t="s">
        <v>138</v>
      </c>
      <c r="K736" t="s">
        <v>137</v>
      </c>
      <c r="L736">
        <f>I736*$Q$2/1000</f>
        <v>3.7444000000000005E-2</v>
      </c>
    </row>
    <row r="737" spans="1:12" ht="15" customHeight="1">
      <c r="A737" s="118">
        <v>45108</v>
      </c>
      <c r="B737" t="s">
        <v>22683</v>
      </c>
      <c r="C737" t="s">
        <v>22682</v>
      </c>
      <c r="D737" t="s">
        <v>23488</v>
      </c>
      <c r="E737" t="s">
        <v>23619</v>
      </c>
      <c r="F737">
        <v>101028105</v>
      </c>
      <c r="G737" t="s">
        <v>22967</v>
      </c>
      <c r="H737" t="s">
        <v>22677</v>
      </c>
      <c r="I737">
        <v>101.2</v>
      </c>
      <c r="J737" t="s">
        <v>138</v>
      </c>
      <c r="K737" t="s">
        <v>137</v>
      </c>
      <c r="L737">
        <f>I737*$Q$2/1000</f>
        <v>3.7444000000000005E-2</v>
      </c>
    </row>
    <row r="738" spans="1:12" ht="15" customHeight="1">
      <c r="A738" s="118">
        <v>45108</v>
      </c>
      <c r="B738" t="s">
        <v>22683</v>
      </c>
      <c r="C738" t="s">
        <v>22682</v>
      </c>
      <c r="D738" t="s">
        <v>23491</v>
      </c>
      <c r="E738" t="s">
        <v>23618</v>
      </c>
      <c r="F738">
        <v>101028105</v>
      </c>
      <c r="G738" t="s">
        <v>22967</v>
      </c>
      <c r="H738" t="s">
        <v>22677</v>
      </c>
      <c r="I738">
        <v>101.2</v>
      </c>
      <c r="J738" t="s">
        <v>138</v>
      </c>
      <c r="K738" t="s">
        <v>137</v>
      </c>
      <c r="L738">
        <f>I738*$Q$2/1000</f>
        <v>3.7444000000000005E-2</v>
      </c>
    </row>
    <row r="739" spans="1:12" ht="15" customHeight="1">
      <c r="A739" s="118">
        <v>45108</v>
      </c>
      <c r="B739" t="s">
        <v>22683</v>
      </c>
      <c r="C739" t="s">
        <v>22682</v>
      </c>
      <c r="D739" t="s">
        <v>23493</v>
      </c>
      <c r="E739" t="s">
        <v>23617</v>
      </c>
      <c r="F739">
        <v>101028105</v>
      </c>
      <c r="G739" t="s">
        <v>22967</v>
      </c>
      <c r="H739" t="s">
        <v>22677</v>
      </c>
      <c r="I739">
        <v>101.2</v>
      </c>
      <c r="J739" t="s">
        <v>138</v>
      </c>
      <c r="K739" t="s">
        <v>137</v>
      </c>
      <c r="L739">
        <f>I739*$Q$2/1000</f>
        <v>3.7444000000000005E-2</v>
      </c>
    </row>
    <row r="740" spans="1:12" ht="15" customHeight="1">
      <c r="A740" s="118">
        <v>45108</v>
      </c>
      <c r="B740" t="s">
        <v>22683</v>
      </c>
      <c r="C740" t="s">
        <v>22682</v>
      </c>
      <c r="D740" t="s">
        <v>23495</v>
      </c>
      <c r="E740" t="s">
        <v>23616</v>
      </c>
      <c r="F740">
        <v>101028105</v>
      </c>
      <c r="G740" t="s">
        <v>22967</v>
      </c>
      <c r="H740" t="s">
        <v>22677</v>
      </c>
      <c r="I740">
        <v>101.2</v>
      </c>
      <c r="J740" t="s">
        <v>138</v>
      </c>
      <c r="K740" t="s">
        <v>137</v>
      </c>
      <c r="L740">
        <f>I740*$Q$2/1000</f>
        <v>3.7444000000000005E-2</v>
      </c>
    </row>
    <row r="741" spans="1:12" ht="15" customHeight="1">
      <c r="A741" s="118">
        <v>45108</v>
      </c>
      <c r="B741" t="s">
        <v>22683</v>
      </c>
      <c r="C741" t="s">
        <v>22682</v>
      </c>
      <c r="D741" t="s">
        <v>22847</v>
      </c>
      <c r="E741" t="s">
        <v>23615</v>
      </c>
      <c r="F741">
        <v>40259111</v>
      </c>
      <c r="G741" t="s">
        <v>22904</v>
      </c>
      <c r="H741" t="s">
        <v>22677</v>
      </c>
      <c r="I741">
        <v>101.2</v>
      </c>
      <c r="J741" t="s">
        <v>138</v>
      </c>
      <c r="K741" t="s">
        <v>137</v>
      </c>
      <c r="L741">
        <f>I741*$Q$2/1000</f>
        <v>3.7444000000000005E-2</v>
      </c>
    </row>
    <row r="742" spans="1:12" ht="15" customHeight="1">
      <c r="A742" s="118">
        <v>45108</v>
      </c>
      <c r="B742" t="s">
        <v>22683</v>
      </c>
      <c r="C742" t="s">
        <v>22682</v>
      </c>
      <c r="D742" t="s">
        <v>23495</v>
      </c>
      <c r="E742" t="s">
        <v>23614</v>
      </c>
      <c r="F742">
        <v>40256228</v>
      </c>
      <c r="G742" t="s">
        <v>22028</v>
      </c>
      <c r="H742" t="s">
        <v>22677</v>
      </c>
      <c r="I742">
        <v>101.2</v>
      </c>
      <c r="J742" t="s">
        <v>138</v>
      </c>
      <c r="K742" t="s">
        <v>137</v>
      </c>
      <c r="L742">
        <f>I742*$Q$2/1000</f>
        <v>3.7444000000000005E-2</v>
      </c>
    </row>
    <row r="743" spans="1:12" ht="15" customHeight="1">
      <c r="A743" s="118">
        <v>45108</v>
      </c>
      <c r="B743" t="s">
        <v>22683</v>
      </c>
      <c r="C743" t="s">
        <v>22682</v>
      </c>
      <c r="D743" t="s">
        <v>23488</v>
      </c>
      <c r="E743" t="s">
        <v>23613</v>
      </c>
      <c r="F743">
        <v>40256228</v>
      </c>
      <c r="G743" t="s">
        <v>22028</v>
      </c>
      <c r="H743" t="s">
        <v>22677</v>
      </c>
      <c r="I743">
        <v>101.2</v>
      </c>
      <c r="J743" t="s">
        <v>138</v>
      </c>
      <c r="K743" t="s">
        <v>137</v>
      </c>
      <c r="L743">
        <f>I743*$Q$2/1000</f>
        <v>3.7444000000000005E-2</v>
      </c>
    </row>
    <row r="744" spans="1:12" ht="15" customHeight="1">
      <c r="A744" s="118">
        <v>45108</v>
      </c>
      <c r="B744" t="s">
        <v>22683</v>
      </c>
      <c r="C744" t="s">
        <v>22682</v>
      </c>
      <c r="D744" t="s">
        <v>23491</v>
      </c>
      <c r="E744" t="s">
        <v>23612</v>
      </c>
      <c r="F744">
        <v>40256228</v>
      </c>
      <c r="G744" t="s">
        <v>22028</v>
      </c>
      <c r="H744" t="s">
        <v>22677</v>
      </c>
      <c r="I744">
        <v>101.2</v>
      </c>
      <c r="J744" t="s">
        <v>138</v>
      </c>
      <c r="K744" t="s">
        <v>137</v>
      </c>
      <c r="L744">
        <f>I744*$Q$2/1000</f>
        <v>3.7444000000000005E-2</v>
      </c>
    </row>
    <row r="745" spans="1:12" ht="15" customHeight="1">
      <c r="A745" s="118">
        <v>45108</v>
      </c>
      <c r="B745" t="s">
        <v>22683</v>
      </c>
      <c r="C745" t="s">
        <v>22682</v>
      </c>
      <c r="D745" t="s">
        <v>22695</v>
      </c>
      <c r="E745" t="s">
        <v>23611</v>
      </c>
      <c r="F745" t="s">
        <v>22939</v>
      </c>
      <c r="G745" t="s">
        <v>22938</v>
      </c>
      <c r="H745" t="s">
        <v>22677</v>
      </c>
      <c r="I745">
        <v>101.2</v>
      </c>
      <c r="J745" t="s">
        <v>138</v>
      </c>
      <c r="K745" t="s">
        <v>137</v>
      </c>
      <c r="L745">
        <f>I745*$Q$2/1000</f>
        <v>3.7444000000000005E-2</v>
      </c>
    </row>
    <row r="746" spans="1:12" ht="15" customHeight="1">
      <c r="A746" s="118">
        <v>45139</v>
      </c>
      <c r="B746" t="s">
        <v>443</v>
      </c>
      <c r="C746" t="s">
        <v>442</v>
      </c>
      <c r="D746" t="s">
        <v>23610</v>
      </c>
      <c r="E746" t="s">
        <v>23609</v>
      </c>
      <c r="F746" s="119">
        <v>2245010</v>
      </c>
      <c r="G746" t="s">
        <v>23419</v>
      </c>
      <c r="H746" s="122" t="s">
        <v>437</v>
      </c>
      <c r="I746">
        <v>4725</v>
      </c>
      <c r="J746" t="s">
        <v>199</v>
      </c>
      <c r="K746" t="s">
        <v>198</v>
      </c>
      <c r="L746">
        <f>I746*$Q$4/25/1000</f>
        <v>0.33234727680000004</v>
      </c>
    </row>
    <row r="747" spans="1:12" ht="15" customHeight="1">
      <c r="A747" s="118">
        <v>45231</v>
      </c>
      <c r="B747" t="s">
        <v>443</v>
      </c>
      <c r="C747" t="s">
        <v>442</v>
      </c>
      <c r="D747" t="s">
        <v>23608</v>
      </c>
      <c r="E747" t="s">
        <v>23607</v>
      </c>
      <c r="F747">
        <v>2245010</v>
      </c>
      <c r="G747" t="s">
        <v>23419</v>
      </c>
      <c r="H747" s="122" t="s">
        <v>437</v>
      </c>
      <c r="I747">
        <v>4725</v>
      </c>
      <c r="J747" t="s">
        <v>199</v>
      </c>
      <c r="K747" t="s">
        <v>198</v>
      </c>
      <c r="L747">
        <f>I747*$Q$4/25/1000</f>
        <v>0.33234727680000004</v>
      </c>
    </row>
    <row r="748" spans="1:12">
      <c r="A748" s="118">
        <v>45108</v>
      </c>
      <c r="B748" t="s">
        <v>22683</v>
      </c>
      <c r="C748" t="s">
        <v>22682</v>
      </c>
      <c r="D748" t="s">
        <v>23498</v>
      </c>
      <c r="E748" t="s">
        <v>23606</v>
      </c>
      <c r="F748">
        <v>101047378</v>
      </c>
      <c r="G748" t="s">
        <v>23475</v>
      </c>
      <c r="H748" t="s">
        <v>22677</v>
      </c>
      <c r="I748">
        <v>101.2</v>
      </c>
      <c r="J748" t="s">
        <v>138</v>
      </c>
      <c r="K748" t="s">
        <v>137</v>
      </c>
      <c r="L748">
        <f>I748*$Q$2/1000</f>
        <v>3.7444000000000005E-2</v>
      </c>
    </row>
    <row r="749" spans="1:12">
      <c r="A749" s="118">
        <v>45108</v>
      </c>
      <c r="B749" t="s">
        <v>22683</v>
      </c>
      <c r="C749" t="s">
        <v>22682</v>
      </c>
      <c r="D749" t="s">
        <v>22988</v>
      </c>
      <c r="E749" t="s">
        <v>23605</v>
      </c>
      <c r="F749">
        <v>101045533</v>
      </c>
      <c r="G749" t="s">
        <v>23284</v>
      </c>
      <c r="H749" t="s">
        <v>22677</v>
      </c>
      <c r="I749">
        <v>101.2</v>
      </c>
      <c r="J749" t="s">
        <v>138</v>
      </c>
      <c r="K749" t="s">
        <v>137</v>
      </c>
      <c r="L749">
        <f>I749*$Q$2/1000</f>
        <v>3.7444000000000005E-2</v>
      </c>
    </row>
    <row r="750" spans="1:12">
      <c r="A750" s="118">
        <v>45108</v>
      </c>
      <c r="B750" t="s">
        <v>22683</v>
      </c>
      <c r="C750" t="s">
        <v>22682</v>
      </c>
      <c r="D750" t="s">
        <v>23186</v>
      </c>
      <c r="E750" t="s">
        <v>23604</v>
      </c>
      <c r="F750">
        <v>101032706</v>
      </c>
      <c r="G750" t="s">
        <v>23368</v>
      </c>
      <c r="H750" t="s">
        <v>22677</v>
      </c>
      <c r="I750">
        <v>101.2</v>
      </c>
      <c r="J750" t="s">
        <v>138</v>
      </c>
      <c r="K750" t="s">
        <v>137</v>
      </c>
      <c r="L750">
        <f>I750*$Q$2/1000</f>
        <v>3.7444000000000005E-2</v>
      </c>
    </row>
    <row r="751" spans="1:12" ht="15" customHeight="1">
      <c r="A751" s="118">
        <v>45108</v>
      </c>
      <c r="B751" t="s">
        <v>22683</v>
      </c>
      <c r="C751" t="s">
        <v>22682</v>
      </c>
      <c r="D751" t="s">
        <v>22815</v>
      </c>
      <c r="E751" t="s">
        <v>23603</v>
      </c>
      <c r="F751">
        <v>40259810</v>
      </c>
      <c r="G751" t="s">
        <v>22813</v>
      </c>
      <c r="H751" t="s">
        <v>22677</v>
      </c>
      <c r="I751">
        <v>101.2</v>
      </c>
      <c r="J751" t="s">
        <v>138</v>
      </c>
      <c r="K751" t="s">
        <v>137</v>
      </c>
      <c r="L751">
        <f>I751*$Q$2/1000</f>
        <v>3.7444000000000005E-2</v>
      </c>
    </row>
    <row r="752" spans="1:12">
      <c r="A752" s="118">
        <v>45108</v>
      </c>
      <c r="B752" t="s">
        <v>22683</v>
      </c>
      <c r="C752" t="s">
        <v>22682</v>
      </c>
      <c r="D752" t="s">
        <v>23428</v>
      </c>
      <c r="E752" t="s">
        <v>23602</v>
      </c>
      <c r="F752">
        <v>40259811</v>
      </c>
      <c r="G752" t="s">
        <v>22872</v>
      </c>
      <c r="H752" t="s">
        <v>22677</v>
      </c>
      <c r="I752">
        <v>101.2</v>
      </c>
      <c r="J752" t="s">
        <v>138</v>
      </c>
      <c r="K752" t="s">
        <v>137</v>
      </c>
      <c r="L752">
        <f>I752*$Q$2/1000</f>
        <v>3.7444000000000005E-2</v>
      </c>
    </row>
    <row r="753" spans="1:12">
      <c r="A753" s="118">
        <v>45108</v>
      </c>
      <c r="B753" t="s">
        <v>22683</v>
      </c>
      <c r="C753" t="s">
        <v>22682</v>
      </c>
      <c r="D753" t="s">
        <v>22988</v>
      </c>
      <c r="E753" t="s">
        <v>23601</v>
      </c>
      <c r="F753">
        <v>101045534</v>
      </c>
      <c r="G753" t="s">
        <v>23600</v>
      </c>
      <c r="H753" t="s">
        <v>22677</v>
      </c>
      <c r="I753">
        <v>101.2</v>
      </c>
      <c r="J753" t="s">
        <v>138</v>
      </c>
      <c r="K753" t="s">
        <v>137</v>
      </c>
      <c r="L753">
        <f>I753*$Q$2/1000</f>
        <v>3.7444000000000005E-2</v>
      </c>
    </row>
    <row r="754" spans="1:12">
      <c r="A754" s="118">
        <v>45108</v>
      </c>
      <c r="B754" t="s">
        <v>22683</v>
      </c>
      <c r="C754" t="s">
        <v>22682</v>
      </c>
      <c r="D754" t="s">
        <v>23599</v>
      </c>
      <c r="E754" t="s">
        <v>23598</v>
      </c>
      <c r="F754">
        <v>1</v>
      </c>
      <c r="G754" t="s">
        <v>22817</v>
      </c>
      <c r="H754" t="s">
        <v>22677</v>
      </c>
      <c r="I754">
        <v>101.2</v>
      </c>
      <c r="J754" t="s">
        <v>138</v>
      </c>
      <c r="K754" t="s">
        <v>137</v>
      </c>
      <c r="L754">
        <f>I754*$Q$2/1000</f>
        <v>3.7444000000000005E-2</v>
      </c>
    </row>
    <row r="755" spans="1:12">
      <c r="A755" s="118">
        <v>45108</v>
      </c>
      <c r="B755" t="s">
        <v>22683</v>
      </c>
      <c r="C755" t="s">
        <v>22682</v>
      </c>
      <c r="D755" t="s">
        <v>22691</v>
      </c>
      <c r="E755" t="s">
        <v>23597</v>
      </c>
      <c r="F755" t="s">
        <v>23050</v>
      </c>
      <c r="G755" t="s">
        <v>23049</v>
      </c>
      <c r="H755" t="s">
        <v>22677</v>
      </c>
      <c r="I755">
        <v>101.2</v>
      </c>
      <c r="J755" t="s">
        <v>138</v>
      </c>
      <c r="K755" t="s">
        <v>137</v>
      </c>
      <c r="L755">
        <f>I755*$Q$2/1000</f>
        <v>3.7444000000000005E-2</v>
      </c>
    </row>
    <row r="756" spans="1:12">
      <c r="A756" s="118">
        <v>45108</v>
      </c>
      <c r="B756" t="s">
        <v>22683</v>
      </c>
      <c r="C756" t="s">
        <v>22682</v>
      </c>
      <c r="D756" t="s">
        <v>23002</v>
      </c>
      <c r="E756" t="s">
        <v>23596</v>
      </c>
      <c r="F756">
        <v>101034043</v>
      </c>
      <c r="G756" t="s">
        <v>23022</v>
      </c>
      <c r="H756" t="s">
        <v>22677</v>
      </c>
      <c r="I756">
        <v>101.2</v>
      </c>
      <c r="J756" t="s">
        <v>138</v>
      </c>
      <c r="K756" t="s">
        <v>137</v>
      </c>
      <c r="L756">
        <f>I756*$Q$2/1000</f>
        <v>3.7444000000000005E-2</v>
      </c>
    </row>
    <row r="757" spans="1:12">
      <c r="A757" s="118">
        <v>45108</v>
      </c>
      <c r="B757" t="s">
        <v>22683</v>
      </c>
      <c r="C757" t="s">
        <v>22682</v>
      </c>
      <c r="D757" t="s">
        <v>23310</v>
      </c>
      <c r="E757" t="s">
        <v>23595</v>
      </c>
      <c r="F757">
        <v>40258759</v>
      </c>
      <c r="G757" t="s">
        <v>22734</v>
      </c>
      <c r="H757" t="s">
        <v>22677</v>
      </c>
      <c r="I757">
        <v>101.2</v>
      </c>
      <c r="J757" t="s">
        <v>138</v>
      </c>
      <c r="K757" t="s">
        <v>137</v>
      </c>
      <c r="L757">
        <f>I757*$Q$2/1000</f>
        <v>3.7444000000000005E-2</v>
      </c>
    </row>
    <row r="758" spans="1:12">
      <c r="A758" s="118">
        <v>44927</v>
      </c>
      <c r="B758" t="s">
        <v>240</v>
      </c>
      <c r="C758" t="s">
        <v>239</v>
      </c>
      <c r="D758" t="s">
        <v>7898</v>
      </c>
      <c r="E758" t="s">
        <v>23594</v>
      </c>
      <c r="F758">
        <v>101027050</v>
      </c>
      <c r="G758" t="s">
        <v>236</v>
      </c>
      <c r="H758" t="s">
        <v>235</v>
      </c>
      <c r="I758">
        <v>390</v>
      </c>
      <c r="J758" t="s">
        <v>145</v>
      </c>
      <c r="K758" t="s">
        <v>137</v>
      </c>
      <c r="L758">
        <f>I758*$Q$2/100/1000</f>
        <v>1.4430000000000001E-3</v>
      </c>
    </row>
    <row r="759" spans="1:12">
      <c r="A759" s="118">
        <v>45108</v>
      </c>
      <c r="B759" t="s">
        <v>22683</v>
      </c>
      <c r="C759" t="s">
        <v>22682</v>
      </c>
      <c r="D759" t="s">
        <v>23383</v>
      </c>
      <c r="E759" t="s">
        <v>23593</v>
      </c>
      <c r="F759" t="s">
        <v>23592</v>
      </c>
      <c r="G759" t="s">
        <v>23591</v>
      </c>
      <c r="H759" t="s">
        <v>22677</v>
      </c>
      <c r="I759">
        <v>101.2</v>
      </c>
      <c r="J759" t="s">
        <v>138</v>
      </c>
      <c r="K759" t="s">
        <v>137</v>
      </c>
      <c r="L759">
        <f>I759*$Q$2/1000</f>
        <v>3.7444000000000005E-2</v>
      </c>
    </row>
    <row r="760" spans="1:12">
      <c r="A760" s="118">
        <v>44927</v>
      </c>
      <c r="B760" t="s">
        <v>921</v>
      </c>
      <c r="C760" t="s">
        <v>920</v>
      </c>
      <c r="D760" t="s">
        <v>23590</v>
      </c>
      <c r="E760" t="s">
        <v>23589</v>
      </c>
      <c r="F760">
        <v>101045600</v>
      </c>
      <c r="G760" t="s">
        <v>1458</v>
      </c>
      <c r="H760" t="s">
        <v>916</v>
      </c>
      <c r="I760">
        <v>44.6</v>
      </c>
      <c r="J760" t="s">
        <v>145</v>
      </c>
      <c r="K760" t="s">
        <v>137</v>
      </c>
      <c r="L760">
        <f>I760*$Q$2/100/1000</f>
        <v>1.6501999999999999E-4</v>
      </c>
    </row>
    <row r="761" spans="1:12">
      <c r="A761" s="118">
        <v>44927</v>
      </c>
      <c r="B761" t="s">
        <v>921</v>
      </c>
      <c r="C761" t="s">
        <v>920</v>
      </c>
      <c r="D761" t="s">
        <v>5127</v>
      </c>
      <c r="E761" t="s">
        <v>23588</v>
      </c>
      <c r="F761">
        <v>101047544</v>
      </c>
      <c r="G761" t="s">
        <v>917</v>
      </c>
      <c r="H761" t="s">
        <v>916</v>
      </c>
      <c r="I761">
        <v>44.6</v>
      </c>
      <c r="J761" t="s">
        <v>145</v>
      </c>
      <c r="K761" t="s">
        <v>137</v>
      </c>
      <c r="L761">
        <f>I761*$Q$2/100/1000</f>
        <v>1.6501999999999999E-4</v>
      </c>
    </row>
    <row r="762" spans="1:12">
      <c r="A762" s="118">
        <v>44927</v>
      </c>
      <c r="B762" t="s">
        <v>921</v>
      </c>
      <c r="C762" t="s">
        <v>920</v>
      </c>
      <c r="D762" t="s">
        <v>5127</v>
      </c>
      <c r="E762" t="s">
        <v>23587</v>
      </c>
      <c r="F762">
        <v>101047544</v>
      </c>
      <c r="G762" t="s">
        <v>917</v>
      </c>
      <c r="H762" t="s">
        <v>916</v>
      </c>
      <c r="I762">
        <v>44.6</v>
      </c>
      <c r="J762" t="s">
        <v>145</v>
      </c>
      <c r="K762" t="s">
        <v>137</v>
      </c>
      <c r="L762">
        <f>I762*$Q$2/100/1000</f>
        <v>1.6501999999999999E-4</v>
      </c>
    </row>
    <row r="763" spans="1:12">
      <c r="A763" s="118">
        <v>45108</v>
      </c>
      <c r="B763" t="s">
        <v>22683</v>
      </c>
      <c r="C763" t="s">
        <v>22682</v>
      </c>
      <c r="D763" t="s">
        <v>23586</v>
      </c>
      <c r="E763" t="s">
        <v>23585</v>
      </c>
      <c r="F763">
        <v>40213217</v>
      </c>
      <c r="G763" t="s">
        <v>22934</v>
      </c>
      <c r="H763" t="s">
        <v>22677</v>
      </c>
      <c r="I763">
        <v>101.2</v>
      </c>
      <c r="J763" t="s">
        <v>138</v>
      </c>
      <c r="K763" t="s">
        <v>137</v>
      </c>
      <c r="L763">
        <f>I763*$Q$2/1000</f>
        <v>3.7444000000000005E-2</v>
      </c>
    </row>
    <row r="764" spans="1:12">
      <c r="A764" s="118">
        <v>45108</v>
      </c>
      <c r="B764" t="s">
        <v>22683</v>
      </c>
      <c r="C764" t="s">
        <v>22682</v>
      </c>
      <c r="D764" t="s">
        <v>22717</v>
      </c>
      <c r="E764" t="s">
        <v>23584</v>
      </c>
      <c r="F764">
        <v>101027152</v>
      </c>
      <c r="G764" t="s">
        <v>7074</v>
      </c>
      <c r="H764" t="s">
        <v>22677</v>
      </c>
      <c r="I764">
        <v>101.2</v>
      </c>
      <c r="J764" t="s">
        <v>138</v>
      </c>
      <c r="K764" t="s">
        <v>137</v>
      </c>
      <c r="L764">
        <f>I764*$Q$2/1000</f>
        <v>3.7444000000000005E-2</v>
      </c>
    </row>
    <row r="765" spans="1:12">
      <c r="A765" s="118">
        <v>45108</v>
      </c>
      <c r="B765" t="s">
        <v>22683</v>
      </c>
      <c r="C765" t="s">
        <v>22682</v>
      </c>
      <c r="D765" t="s">
        <v>23133</v>
      </c>
      <c r="E765" t="s">
        <v>23583</v>
      </c>
      <c r="F765">
        <v>101045532</v>
      </c>
      <c r="G765" t="s">
        <v>23094</v>
      </c>
      <c r="H765" t="s">
        <v>22677</v>
      </c>
      <c r="I765">
        <v>101.2</v>
      </c>
      <c r="J765" t="s">
        <v>138</v>
      </c>
      <c r="K765" t="s">
        <v>137</v>
      </c>
      <c r="L765">
        <f>I765*$Q$2/1000</f>
        <v>3.7444000000000005E-2</v>
      </c>
    </row>
    <row r="766" spans="1:12">
      <c r="A766" s="118">
        <v>45108</v>
      </c>
      <c r="B766" t="s">
        <v>22683</v>
      </c>
      <c r="C766" t="s">
        <v>22682</v>
      </c>
      <c r="D766" t="s">
        <v>22988</v>
      </c>
      <c r="E766" t="s">
        <v>23582</v>
      </c>
      <c r="F766">
        <v>101040863</v>
      </c>
      <c r="G766" t="s">
        <v>22797</v>
      </c>
      <c r="H766" t="s">
        <v>22677</v>
      </c>
      <c r="I766">
        <v>101.2</v>
      </c>
      <c r="J766" t="s">
        <v>138</v>
      </c>
      <c r="K766" t="s">
        <v>137</v>
      </c>
      <c r="L766">
        <f>I766*$Q$2/1000</f>
        <v>3.7444000000000005E-2</v>
      </c>
    </row>
    <row r="767" spans="1:12">
      <c r="A767" s="118">
        <v>45108</v>
      </c>
      <c r="B767" t="s">
        <v>22683</v>
      </c>
      <c r="C767" t="s">
        <v>22682</v>
      </c>
      <c r="D767" t="s">
        <v>23581</v>
      </c>
      <c r="E767" t="s">
        <v>23580</v>
      </c>
      <c r="F767">
        <v>101040782</v>
      </c>
      <c r="G767" t="s">
        <v>23579</v>
      </c>
      <c r="H767" t="s">
        <v>22677</v>
      </c>
      <c r="I767">
        <v>101.2</v>
      </c>
      <c r="J767" t="s">
        <v>138</v>
      </c>
      <c r="K767" t="s">
        <v>137</v>
      </c>
      <c r="L767">
        <f>I767*$Q$2/1000</f>
        <v>3.7444000000000005E-2</v>
      </c>
    </row>
    <row r="768" spans="1:12">
      <c r="A768" s="118">
        <v>45108</v>
      </c>
      <c r="B768" t="s">
        <v>22683</v>
      </c>
      <c r="C768" t="s">
        <v>22682</v>
      </c>
      <c r="D768" t="s">
        <v>22698</v>
      </c>
      <c r="E768" t="s">
        <v>23578</v>
      </c>
      <c r="F768">
        <v>101045516</v>
      </c>
      <c r="G768" t="s">
        <v>22737</v>
      </c>
      <c r="H768" t="s">
        <v>22677</v>
      </c>
      <c r="I768">
        <v>101.2</v>
      </c>
      <c r="J768" t="s">
        <v>138</v>
      </c>
      <c r="K768" t="s">
        <v>137</v>
      </c>
      <c r="L768">
        <f>I768*$Q$2/1000</f>
        <v>3.7444000000000005E-2</v>
      </c>
    </row>
    <row r="769" spans="1:12">
      <c r="A769" s="118">
        <v>45108</v>
      </c>
      <c r="B769" t="s">
        <v>22683</v>
      </c>
      <c r="C769" t="s">
        <v>22682</v>
      </c>
      <c r="D769" t="s">
        <v>23519</v>
      </c>
      <c r="E769" t="s">
        <v>23577</v>
      </c>
      <c r="F769" t="s">
        <v>23050</v>
      </c>
      <c r="G769" t="s">
        <v>23049</v>
      </c>
      <c r="H769" t="s">
        <v>22677</v>
      </c>
      <c r="I769">
        <v>101.2</v>
      </c>
      <c r="J769" t="s">
        <v>138</v>
      </c>
      <c r="K769" t="s">
        <v>137</v>
      </c>
      <c r="L769">
        <f>I769*$Q$2/1000</f>
        <v>3.7444000000000005E-2</v>
      </c>
    </row>
    <row r="770" spans="1:12">
      <c r="A770" s="118">
        <v>45108</v>
      </c>
      <c r="B770" t="s">
        <v>22683</v>
      </c>
      <c r="C770" t="s">
        <v>22682</v>
      </c>
      <c r="D770" t="s">
        <v>22926</v>
      </c>
      <c r="E770" t="s">
        <v>23576</v>
      </c>
      <c r="F770">
        <v>101024174</v>
      </c>
      <c r="G770" t="s">
        <v>22924</v>
      </c>
      <c r="H770" t="s">
        <v>22677</v>
      </c>
      <c r="I770">
        <v>101.2</v>
      </c>
      <c r="J770" t="s">
        <v>138</v>
      </c>
      <c r="K770" t="s">
        <v>137</v>
      </c>
      <c r="L770">
        <f>I770*$Q$2/1000</f>
        <v>3.7444000000000005E-2</v>
      </c>
    </row>
    <row r="771" spans="1:12">
      <c r="A771" s="118">
        <v>45108</v>
      </c>
      <c r="B771" t="s">
        <v>22683</v>
      </c>
      <c r="C771" t="s">
        <v>22682</v>
      </c>
      <c r="D771" t="s">
        <v>23133</v>
      </c>
      <c r="E771" t="s">
        <v>23575</v>
      </c>
      <c r="F771">
        <v>101024174</v>
      </c>
      <c r="G771" t="s">
        <v>22924</v>
      </c>
      <c r="H771" t="s">
        <v>22677</v>
      </c>
      <c r="I771">
        <v>101.2</v>
      </c>
      <c r="J771" t="s">
        <v>138</v>
      </c>
      <c r="K771" t="s">
        <v>137</v>
      </c>
      <c r="L771">
        <f>I771*$Q$2/1000</f>
        <v>3.7444000000000005E-2</v>
      </c>
    </row>
    <row r="772" spans="1:12">
      <c r="A772" s="118">
        <v>45108</v>
      </c>
      <c r="B772" t="s">
        <v>22683</v>
      </c>
      <c r="C772" t="s">
        <v>22682</v>
      </c>
      <c r="D772" t="s">
        <v>22698</v>
      </c>
      <c r="E772" t="s">
        <v>23574</v>
      </c>
      <c r="F772">
        <v>40212461</v>
      </c>
      <c r="G772" t="s">
        <v>22728</v>
      </c>
      <c r="H772" t="s">
        <v>22677</v>
      </c>
      <c r="I772">
        <v>101.2</v>
      </c>
      <c r="J772" t="s">
        <v>138</v>
      </c>
      <c r="K772" t="s">
        <v>137</v>
      </c>
      <c r="L772">
        <f>I772*$Q$2/1000</f>
        <v>3.7444000000000005E-2</v>
      </c>
    </row>
    <row r="773" spans="1:12" ht="15" customHeight="1">
      <c r="A773" s="118">
        <v>45108</v>
      </c>
      <c r="B773" t="s">
        <v>22683</v>
      </c>
      <c r="C773" t="s">
        <v>22682</v>
      </c>
      <c r="D773" t="s">
        <v>23479</v>
      </c>
      <c r="E773" t="s">
        <v>23573</v>
      </c>
      <c r="F773" t="s">
        <v>22882</v>
      </c>
      <c r="G773" t="s">
        <v>22881</v>
      </c>
      <c r="H773" t="s">
        <v>22677</v>
      </c>
      <c r="I773">
        <v>101.2</v>
      </c>
      <c r="J773" t="s">
        <v>138</v>
      </c>
      <c r="K773" t="s">
        <v>137</v>
      </c>
      <c r="L773">
        <f>I773*$Q$2/1000</f>
        <v>3.7444000000000005E-2</v>
      </c>
    </row>
    <row r="774" spans="1:12">
      <c r="A774" s="118">
        <v>45108</v>
      </c>
      <c r="B774" t="s">
        <v>22683</v>
      </c>
      <c r="C774" t="s">
        <v>22682</v>
      </c>
      <c r="D774" t="s">
        <v>22859</v>
      </c>
      <c r="E774" t="s">
        <v>23572</v>
      </c>
      <c r="F774" t="s">
        <v>22882</v>
      </c>
      <c r="G774" t="s">
        <v>22881</v>
      </c>
      <c r="H774" t="s">
        <v>22677</v>
      </c>
      <c r="I774">
        <v>101.2</v>
      </c>
      <c r="J774" t="s">
        <v>138</v>
      </c>
      <c r="K774" t="s">
        <v>137</v>
      </c>
      <c r="L774">
        <f>I774*$Q$2/1000</f>
        <v>3.7444000000000005E-2</v>
      </c>
    </row>
    <row r="775" spans="1:12">
      <c r="A775" s="118">
        <v>44927</v>
      </c>
      <c r="B775" t="s">
        <v>574</v>
      </c>
      <c r="C775" t="s">
        <v>573</v>
      </c>
      <c r="D775" t="s">
        <v>18920</v>
      </c>
      <c r="E775" t="s">
        <v>23571</v>
      </c>
      <c r="F775">
        <v>101018191</v>
      </c>
      <c r="G775" t="s">
        <v>2315</v>
      </c>
      <c r="H775" t="s">
        <v>569</v>
      </c>
      <c r="I775">
        <v>298</v>
      </c>
      <c r="J775" t="s">
        <v>145</v>
      </c>
      <c r="K775" t="s">
        <v>137</v>
      </c>
      <c r="L775">
        <f>I775*$Q$2/100/1000</f>
        <v>1.1026E-3</v>
      </c>
    </row>
    <row r="776" spans="1:12">
      <c r="A776" s="118">
        <v>44927</v>
      </c>
      <c r="B776" t="s">
        <v>574</v>
      </c>
      <c r="C776" t="s">
        <v>573</v>
      </c>
      <c r="D776" t="s">
        <v>8634</v>
      </c>
      <c r="E776" t="s">
        <v>23570</v>
      </c>
      <c r="F776">
        <v>5745131</v>
      </c>
      <c r="G776" t="s">
        <v>9788</v>
      </c>
      <c r="H776" t="s">
        <v>569</v>
      </c>
      <c r="I776">
        <v>298</v>
      </c>
      <c r="J776" t="s">
        <v>145</v>
      </c>
      <c r="K776" t="s">
        <v>137</v>
      </c>
      <c r="L776">
        <f>I776*$Q$2/100/1000</f>
        <v>1.1026E-3</v>
      </c>
    </row>
    <row r="777" spans="1:12">
      <c r="A777" s="118">
        <v>45108</v>
      </c>
      <c r="B777" t="s">
        <v>22683</v>
      </c>
      <c r="C777" t="s">
        <v>22682</v>
      </c>
      <c r="D777" t="s">
        <v>23495</v>
      </c>
      <c r="E777" t="s">
        <v>23569</v>
      </c>
      <c r="F777">
        <v>40256694</v>
      </c>
      <c r="G777" t="s">
        <v>22932</v>
      </c>
      <c r="H777" t="s">
        <v>22677</v>
      </c>
      <c r="I777">
        <v>101.2</v>
      </c>
      <c r="J777" t="s">
        <v>138</v>
      </c>
      <c r="K777" t="s">
        <v>137</v>
      </c>
      <c r="L777">
        <f>I777*$Q$2/1000</f>
        <v>3.7444000000000005E-2</v>
      </c>
    </row>
    <row r="778" spans="1:12">
      <c r="A778" s="118">
        <v>45017</v>
      </c>
      <c r="B778" t="s">
        <v>18960</v>
      </c>
      <c r="C778" t="s">
        <v>18959</v>
      </c>
      <c r="D778" t="s">
        <v>23460</v>
      </c>
      <c r="E778" t="s">
        <v>23568</v>
      </c>
      <c r="F778" s="119" t="s">
        <v>23458</v>
      </c>
      <c r="G778" t="s">
        <v>23457</v>
      </c>
      <c r="H778" t="s">
        <v>18954</v>
      </c>
      <c r="I778">
        <v>1446</v>
      </c>
      <c r="J778" t="s">
        <v>223</v>
      </c>
      <c r="K778" t="s">
        <v>137</v>
      </c>
      <c r="L778">
        <f>I778*$Q$5/1000</f>
        <v>1.4702205000000002</v>
      </c>
    </row>
    <row r="779" spans="1:12">
      <c r="A779" s="118">
        <v>45108</v>
      </c>
      <c r="B779" t="s">
        <v>22683</v>
      </c>
      <c r="C779" t="s">
        <v>22682</v>
      </c>
      <c r="D779" t="s">
        <v>23491</v>
      </c>
      <c r="E779" t="s">
        <v>23567</v>
      </c>
      <c r="F779">
        <v>40256694</v>
      </c>
      <c r="G779" t="s">
        <v>22932</v>
      </c>
      <c r="H779" t="s">
        <v>22677</v>
      </c>
      <c r="I779">
        <v>101.2</v>
      </c>
      <c r="J779" t="s">
        <v>138</v>
      </c>
      <c r="K779" t="s">
        <v>137</v>
      </c>
      <c r="L779">
        <f>I779*$Q$2/1000</f>
        <v>3.7444000000000005E-2</v>
      </c>
    </row>
    <row r="780" spans="1:12">
      <c r="A780" s="118">
        <v>44927</v>
      </c>
      <c r="B780" t="s">
        <v>574</v>
      </c>
      <c r="C780" t="s">
        <v>573</v>
      </c>
      <c r="D780" t="s">
        <v>13617</v>
      </c>
      <c r="E780" t="s">
        <v>23566</v>
      </c>
      <c r="F780">
        <v>5045161</v>
      </c>
      <c r="G780" t="s">
        <v>3018</v>
      </c>
      <c r="H780" t="s">
        <v>569</v>
      </c>
      <c r="I780">
        <v>298</v>
      </c>
      <c r="J780" t="s">
        <v>145</v>
      </c>
      <c r="K780" t="s">
        <v>137</v>
      </c>
      <c r="L780">
        <f>I780*$Q$2/100/1000</f>
        <v>1.1026E-3</v>
      </c>
    </row>
    <row r="781" spans="1:12">
      <c r="A781" s="118">
        <v>45108</v>
      </c>
      <c r="B781" t="s">
        <v>22683</v>
      </c>
      <c r="C781" t="s">
        <v>22682</v>
      </c>
      <c r="D781" t="s">
        <v>23488</v>
      </c>
      <c r="E781" t="s">
        <v>23565</v>
      </c>
      <c r="F781">
        <v>40256694</v>
      </c>
      <c r="G781" t="s">
        <v>22932</v>
      </c>
      <c r="H781" t="s">
        <v>22677</v>
      </c>
      <c r="I781">
        <v>101.2</v>
      </c>
      <c r="J781" t="s">
        <v>138</v>
      </c>
      <c r="K781" t="s">
        <v>137</v>
      </c>
      <c r="L781">
        <f>I781*$Q$2/1000</f>
        <v>3.7444000000000005E-2</v>
      </c>
    </row>
    <row r="782" spans="1:12">
      <c r="A782" s="118">
        <v>45108</v>
      </c>
      <c r="B782" t="s">
        <v>22683</v>
      </c>
      <c r="C782" t="s">
        <v>22682</v>
      </c>
      <c r="D782" t="s">
        <v>23493</v>
      </c>
      <c r="E782" t="s">
        <v>23564</v>
      </c>
      <c r="F782">
        <v>40256694</v>
      </c>
      <c r="G782" t="s">
        <v>22932</v>
      </c>
      <c r="H782" t="s">
        <v>22677</v>
      </c>
      <c r="I782">
        <v>101.2</v>
      </c>
      <c r="J782" t="s">
        <v>138</v>
      </c>
      <c r="K782" t="s">
        <v>137</v>
      </c>
      <c r="L782">
        <f>I782*$Q$2/1000</f>
        <v>3.7444000000000005E-2</v>
      </c>
    </row>
    <row r="783" spans="1:12">
      <c r="A783" s="118">
        <v>45108</v>
      </c>
      <c r="B783" t="s">
        <v>22683</v>
      </c>
      <c r="C783" t="s">
        <v>22682</v>
      </c>
      <c r="D783" t="s">
        <v>23563</v>
      </c>
      <c r="E783" t="s">
        <v>23562</v>
      </c>
      <c r="F783" t="s">
        <v>23561</v>
      </c>
      <c r="G783" t="s">
        <v>23560</v>
      </c>
      <c r="H783" t="s">
        <v>22677</v>
      </c>
      <c r="I783">
        <v>101.2</v>
      </c>
      <c r="J783" t="s">
        <v>138</v>
      </c>
      <c r="K783" t="s">
        <v>137</v>
      </c>
      <c r="L783">
        <f>I783*$Q$2/1000</f>
        <v>3.7444000000000005E-2</v>
      </c>
    </row>
    <row r="784" spans="1:12">
      <c r="A784" s="118">
        <v>44927</v>
      </c>
      <c r="B784" t="s">
        <v>240</v>
      </c>
      <c r="C784" t="s">
        <v>239</v>
      </c>
      <c r="D784" t="s">
        <v>23559</v>
      </c>
      <c r="E784" t="s">
        <v>23558</v>
      </c>
      <c r="F784" t="s">
        <v>933</v>
      </c>
      <c r="G784" t="s">
        <v>932</v>
      </c>
      <c r="H784" t="s">
        <v>235</v>
      </c>
      <c r="I784">
        <v>390</v>
      </c>
      <c r="J784" t="s">
        <v>145</v>
      </c>
      <c r="K784" t="s">
        <v>137</v>
      </c>
      <c r="L784">
        <f>I784*$Q$2/100/1000</f>
        <v>1.4430000000000001E-3</v>
      </c>
    </row>
    <row r="785" spans="1:12">
      <c r="A785" s="118">
        <v>44927</v>
      </c>
      <c r="B785" t="s">
        <v>240</v>
      </c>
      <c r="C785" t="s">
        <v>239</v>
      </c>
      <c r="D785" t="s">
        <v>15851</v>
      </c>
      <c r="E785" t="s">
        <v>23557</v>
      </c>
      <c r="F785" t="s">
        <v>933</v>
      </c>
      <c r="G785" t="s">
        <v>932</v>
      </c>
      <c r="H785" t="s">
        <v>235</v>
      </c>
      <c r="I785">
        <v>390</v>
      </c>
      <c r="J785" t="s">
        <v>145</v>
      </c>
      <c r="K785" t="s">
        <v>137</v>
      </c>
      <c r="L785">
        <f>I785*$Q$2/100/1000</f>
        <v>1.4430000000000001E-3</v>
      </c>
    </row>
    <row r="786" spans="1:12">
      <c r="A786" s="118">
        <v>44927</v>
      </c>
      <c r="B786" t="s">
        <v>240</v>
      </c>
      <c r="C786" t="s">
        <v>239</v>
      </c>
      <c r="D786" t="s">
        <v>13580</v>
      </c>
      <c r="E786" t="s">
        <v>23556</v>
      </c>
      <c r="F786" t="s">
        <v>933</v>
      </c>
      <c r="G786" t="s">
        <v>932</v>
      </c>
      <c r="H786" t="s">
        <v>235</v>
      </c>
      <c r="I786">
        <v>390</v>
      </c>
      <c r="J786" t="s">
        <v>145</v>
      </c>
      <c r="K786" t="s">
        <v>137</v>
      </c>
      <c r="L786">
        <f>I786*$Q$2/100/1000</f>
        <v>1.4430000000000001E-3</v>
      </c>
    </row>
    <row r="787" spans="1:12">
      <c r="A787" s="118">
        <v>44927</v>
      </c>
      <c r="B787" t="s">
        <v>240</v>
      </c>
      <c r="C787" t="s">
        <v>239</v>
      </c>
      <c r="D787" t="s">
        <v>15516</v>
      </c>
      <c r="E787" t="s">
        <v>23555</v>
      </c>
      <c r="F787" t="s">
        <v>434</v>
      </c>
      <c r="G787" t="s">
        <v>433</v>
      </c>
      <c r="H787" t="s">
        <v>235</v>
      </c>
      <c r="I787">
        <v>390</v>
      </c>
      <c r="J787" t="s">
        <v>145</v>
      </c>
      <c r="K787" t="s">
        <v>137</v>
      </c>
      <c r="L787">
        <f>I787*$Q$2/100/1000</f>
        <v>1.4430000000000001E-3</v>
      </c>
    </row>
    <row r="788" spans="1:12">
      <c r="A788" s="118">
        <v>45108</v>
      </c>
      <c r="B788" t="s">
        <v>22683</v>
      </c>
      <c r="C788" t="s">
        <v>22682</v>
      </c>
      <c r="D788" t="s">
        <v>22733</v>
      </c>
      <c r="E788" t="s">
        <v>23554</v>
      </c>
      <c r="F788">
        <v>101033372</v>
      </c>
      <c r="G788" t="s">
        <v>23065</v>
      </c>
      <c r="H788" t="s">
        <v>22677</v>
      </c>
      <c r="I788">
        <v>101.2</v>
      </c>
      <c r="J788" t="s">
        <v>138</v>
      </c>
      <c r="K788" t="s">
        <v>137</v>
      </c>
      <c r="L788">
        <f>I788*$Q$2/1000</f>
        <v>3.7444000000000005E-2</v>
      </c>
    </row>
    <row r="789" spans="1:12">
      <c r="A789" s="118">
        <v>44927</v>
      </c>
      <c r="B789" t="s">
        <v>240</v>
      </c>
      <c r="C789" t="s">
        <v>239</v>
      </c>
      <c r="D789" t="s">
        <v>15516</v>
      </c>
      <c r="E789" t="s">
        <v>23553</v>
      </c>
      <c r="F789">
        <v>42203604</v>
      </c>
      <c r="G789" t="s">
        <v>8076</v>
      </c>
      <c r="H789" t="s">
        <v>235</v>
      </c>
      <c r="I789">
        <v>390</v>
      </c>
      <c r="J789" t="s">
        <v>145</v>
      </c>
      <c r="K789" t="s">
        <v>137</v>
      </c>
      <c r="L789">
        <f>I789*$Q$2/100/1000</f>
        <v>1.4430000000000001E-3</v>
      </c>
    </row>
    <row r="790" spans="1:12">
      <c r="A790" s="118">
        <v>44927</v>
      </c>
      <c r="B790" t="s">
        <v>240</v>
      </c>
      <c r="C790" t="s">
        <v>239</v>
      </c>
      <c r="D790" t="s">
        <v>13580</v>
      </c>
      <c r="E790" t="s">
        <v>23552</v>
      </c>
      <c r="F790">
        <v>42203604</v>
      </c>
      <c r="G790" t="s">
        <v>8076</v>
      </c>
      <c r="H790" t="s">
        <v>235</v>
      </c>
      <c r="I790">
        <v>390</v>
      </c>
      <c r="J790" t="s">
        <v>145</v>
      </c>
      <c r="K790" t="s">
        <v>137</v>
      </c>
      <c r="L790">
        <f>I790*$Q$2/100/1000</f>
        <v>1.4430000000000001E-3</v>
      </c>
    </row>
    <row r="791" spans="1:12">
      <c r="A791" s="118">
        <v>44927</v>
      </c>
      <c r="B791" t="s">
        <v>240</v>
      </c>
      <c r="C791" t="s">
        <v>239</v>
      </c>
      <c r="D791" t="s">
        <v>5232</v>
      </c>
      <c r="E791" t="s">
        <v>23551</v>
      </c>
      <c r="F791">
        <v>42203604</v>
      </c>
      <c r="G791" t="s">
        <v>23550</v>
      </c>
      <c r="H791" t="s">
        <v>235</v>
      </c>
      <c r="I791">
        <v>390</v>
      </c>
      <c r="J791" t="s">
        <v>145</v>
      </c>
      <c r="K791" t="s">
        <v>137</v>
      </c>
      <c r="L791">
        <f>I791*$Q$2/100/1000</f>
        <v>1.4430000000000001E-3</v>
      </c>
    </row>
    <row r="792" spans="1:12">
      <c r="A792" s="118">
        <v>44927</v>
      </c>
      <c r="B792" t="s">
        <v>240</v>
      </c>
      <c r="C792" t="s">
        <v>239</v>
      </c>
      <c r="D792" t="s">
        <v>23549</v>
      </c>
      <c r="E792" t="s">
        <v>23548</v>
      </c>
      <c r="F792">
        <v>42206996</v>
      </c>
      <c r="G792" t="s">
        <v>23547</v>
      </c>
      <c r="H792" t="s">
        <v>235</v>
      </c>
      <c r="I792">
        <v>390</v>
      </c>
      <c r="J792" t="s">
        <v>145</v>
      </c>
      <c r="K792" t="s">
        <v>137</v>
      </c>
      <c r="L792">
        <f>I792*$Q$2/100/1000</f>
        <v>1.4430000000000001E-3</v>
      </c>
    </row>
    <row r="793" spans="1:12">
      <c r="A793" s="118">
        <v>45108</v>
      </c>
      <c r="B793" t="s">
        <v>22683</v>
      </c>
      <c r="C793" t="s">
        <v>22682</v>
      </c>
      <c r="D793" t="s">
        <v>23546</v>
      </c>
      <c r="E793" t="s">
        <v>23545</v>
      </c>
      <c r="F793" t="s">
        <v>23544</v>
      </c>
      <c r="G793" t="s">
        <v>23543</v>
      </c>
      <c r="H793" t="s">
        <v>22677</v>
      </c>
      <c r="I793">
        <v>101.2</v>
      </c>
      <c r="J793" t="s">
        <v>138</v>
      </c>
      <c r="K793" t="s">
        <v>137</v>
      </c>
      <c r="L793">
        <f>I793*$Q$2/1000</f>
        <v>3.7444000000000005E-2</v>
      </c>
    </row>
    <row r="794" spans="1:12">
      <c r="A794" s="118">
        <v>45108</v>
      </c>
      <c r="B794" t="s">
        <v>22683</v>
      </c>
      <c r="C794" t="s">
        <v>22682</v>
      </c>
      <c r="D794" t="s">
        <v>23493</v>
      </c>
      <c r="E794" t="s">
        <v>23542</v>
      </c>
      <c r="F794">
        <v>40256228</v>
      </c>
      <c r="G794" t="s">
        <v>22028</v>
      </c>
      <c r="H794" t="s">
        <v>22677</v>
      </c>
      <c r="I794">
        <v>101.2</v>
      </c>
      <c r="J794" t="s">
        <v>138</v>
      </c>
      <c r="K794" t="s">
        <v>137</v>
      </c>
      <c r="L794">
        <f>I794*$Q$2/1000</f>
        <v>3.7444000000000005E-2</v>
      </c>
    </row>
    <row r="795" spans="1:12">
      <c r="A795" s="118">
        <v>45108</v>
      </c>
      <c r="B795" t="s">
        <v>22683</v>
      </c>
      <c r="C795" t="s">
        <v>22682</v>
      </c>
      <c r="D795" t="s">
        <v>22815</v>
      </c>
      <c r="E795" t="s">
        <v>23541</v>
      </c>
      <c r="F795">
        <v>40259810</v>
      </c>
      <c r="G795" t="s">
        <v>22813</v>
      </c>
      <c r="H795" t="s">
        <v>22677</v>
      </c>
      <c r="I795">
        <v>101.2</v>
      </c>
      <c r="J795" t="s">
        <v>138</v>
      </c>
      <c r="K795" t="s">
        <v>137</v>
      </c>
      <c r="L795">
        <f>I795*$Q$2/1000</f>
        <v>3.7444000000000005E-2</v>
      </c>
    </row>
    <row r="796" spans="1:12">
      <c r="A796" s="118">
        <v>45108</v>
      </c>
      <c r="B796" t="s">
        <v>22683</v>
      </c>
      <c r="C796" t="s">
        <v>22682</v>
      </c>
      <c r="D796" t="s">
        <v>23428</v>
      </c>
      <c r="E796" t="s">
        <v>23540</v>
      </c>
      <c r="F796">
        <v>40259811</v>
      </c>
      <c r="G796" t="s">
        <v>22872</v>
      </c>
      <c r="H796" t="s">
        <v>22677</v>
      </c>
      <c r="I796">
        <v>101.2</v>
      </c>
      <c r="J796" t="s">
        <v>138</v>
      </c>
      <c r="K796" t="s">
        <v>137</v>
      </c>
      <c r="L796">
        <f>I796*$Q$2/1000</f>
        <v>3.7444000000000005E-2</v>
      </c>
    </row>
    <row r="797" spans="1:12">
      <c r="A797" s="118">
        <v>45108</v>
      </c>
      <c r="B797" t="s">
        <v>22683</v>
      </c>
      <c r="C797" t="s">
        <v>22682</v>
      </c>
      <c r="D797" t="s">
        <v>22698</v>
      </c>
      <c r="E797" t="s">
        <v>23539</v>
      </c>
      <c r="F797">
        <v>101031801</v>
      </c>
      <c r="G797" t="s">
        <v>23448</v>
      </c>
      <c r="H797" t="s">
        <v>22677</v>
      </c>
      <c r="I797">
        <v>101.2</v>
      </c>
      <c r="J797" t="s">
        <v>138</v>
      </c>
      <c r="K797" t="s">
        <v>137</v>
      </c>
      <c r="L797">
        <f>I797*$Q$2/1000</f>
        <v>3.7444000000000005E-2</v>
      </c>
    </row>
    <row r="798" spans="1:12">
      <c r="A798" s="118">
        <v>45108</v>
      </c>
      <c r="B798" t="s">
        <v>22683</v>
      </c>
      <c r="C798" t="s">
        <v>22682</v>
      </c>
      <c r="D798" t="s">
        <v>23061</v>
      </c>
      <c r="E798" t="s">
        <v>23538</v>
      </c>
      <c r="F798">
        <v>101041856</v>
      </c>
      <c r="G798" t="s">
        <v>22893</v>
      </c>
      <c r="H798" t="s">
        <v>22677</v>
      </c>
      <c r="I798">
        <v>101.2</v>
      </c>
      <c r="J798" t="s">
        <v>138</v>
      </c>
      <c r="K798" t="s">
        <v>137</v>
      </c>
      <c r="L798">
        <f>I798*$Q$2/1000</f>
        <v>3.7444000000000005E-2</v>
      </c>
    </row>
    <row r="799" spans="1:12">
      <c r="A799" s="118">
        <v>45108</v>
      </c>
      <c r="B799" t="s">
        <v>22683</v>
      </c>
      <c r="C799" t="s">
        <v>22682</v>
      </c>
      <c r="D799" t="s">
        <v>22717</v>
      </c>
      <c r="E799" t="s">
        <v>23537</v>
      </c>
      <c r="F799">
        <v>40256318</v>
      </c>
      <c r="G799" t="s">
        <v>23188</v>
      </c>
      <c r="H799" t="s">
        <v>22677</v>
      </c>
      <c r="I799">
        <v>101.2</v>
      </c>
      <c r="J799" t="s">
        <v>138</v>
      </c>
      <c r="K799" t="s">
        <v>137</v>
      </c>
      <c r="L799">
        <f>I799*$Q$2/1000</f>
        <v>3.7444000000000005E-2</v>
      </c>
    </row>
    <row r="800" spans="1:12">
      <c r="A800" s="118">
        <v>44927</v>
      </c>
      <c r="B800" t="s">
        <v>574</v>
      </c>
      <c r="C800" t="s">
        <v>573</v>
      </c>
      <c r="D800" t="s">
        <v>18909</v>
      </c>
      <c r="E800" t="s">
        <v>23536</v>
      </c>
      <c r="F800">
        <v>42203606</v>
      </c>
      <c r="G800" t="s">
        <v>23535</v>
      </c>
      <c r="H800" t="s">
        <v>569</v>
      </c>
      <c r="I800">
        <v>298</v>
      </c>
      <c r="J800" t="s">
        <v>145</v>
      </c>
      <c r="K800" t="s">
        <v>137</v>
      </c>
      <c r="L800">
        <f>I800*$Q$2/100/1000</f>
        <v>1.1026E-3</v>
      </c>
    </row>
    <row r="801" spans="1:12">
      <c r="A801" s="118">
        <v>45108</v>
      </c>
      <c r="B801" t="s">
        <v>22683</v>
      </c>
      <c r="C801" t="s">
        <v>22682</v>
      </c>
      <c r="D801" t="s">
        <v>22796</v>
      </c>
      <c r="E801" t="s">
        <v>23534</v>
      </c>
      <c r="F801" t="s">
        <v>22911</v>
      </c>
      <c r="G801" t="s">
        <v>22910</v>
      </c>
      <c r="H801" t="s">
        <v>22677</v>
      </c>
      <c r="I801">
        <v>101.2</v>
      </c>
      <c r="J801" t="s">
        <v>138</v>
      </c>
      <c r="K801" t="s">
        <v>137</v>
      </c>
      <c r="L801">
        <f>I801*$Q$2/1000</f>
        <v>3.7444000000000005E-2</v>
      </c>
    </row>
    <row r="802" spans="1:12">
      <c r="A802" s="118">
        <v>45108</v>
      </c>
      <c r="B802" t="s">
        <v>22683</v>
      </c>
      <c r="C802" t="s">
        <v>22682</v>
      </c>
      <c r="D802" t="s">
        <v>23533</v>
      </c>
      <c r="E802" t="s">
        <v>23532</v>
      </c>
      <c r="F802" t="s">
        <v>22911</v>
      </c>
      <c r="G802" t="s">
        <v>22910</v>
      </c>
      <c r="H802" t="s">
        <v>22677</v>
      </c>
      <c r="I802">
        <v>101.2</v>
      </c>
      <c r="J802" t="s">
        <v>138</v>
      </c>
      <c r="K802" t="s">
        <v>137</v>
      </c>
      <c r="L802">
        <f>I802*$Q$2/1000</f>
        <v>3.7444000000000005E-2</v>
      </c>
    </row>
    <row r="803" spans="1:12">
      <c r="A803" s="118">
        <v>45108</v>
      </c>
      <c r="B803" t="s">
        <v>22683</v>
      </c>
      <c r="C803" t="s">
        <v>22682</v>
      </c>
      <c r="D803" t="s">
        <v>23531</v>
      </c>
      <c r="E803" t="s">
        <v>23530</v>
      </c>
      <c r="F803" t="s">
        <v>22689</v>
      </c>
      <c r="G803" t="s">
        <v>22688</v>
      </c>
      <c r="H803" t="s">
        <v>22677</v>
      </c>
      <c r="I803">
        <v>101.2</v>
      </c>
      <c r="J803" t="s">
        <v>138</v>
      </c>
      <c r="K803" t="s">
        <v>137</v>
      </c>
      <c r="L803">
        <f>I803*$Q$2/1000</f>
        <v>3.7444000000000005E-2</v>
      </c>
    </row>
    <row r="804" spans="1:12">
      <c r="A804" s="118">
        <v>45108</v>
      </c>
      <c r="B804" t="s">
        <v>22683</v>
      </c>
      <c r="C804" t="s">
        <v>22682</v>
      </c>
      <c r="D804" t="s">
        <v>22691</v>
      </c>
      <c r="E804" t="s">
        <v>23529</v>
      </c>
      <c r="F804" t="s">
        <v>22689</v>
      </c>
      <c r="G804" t="s">
        <v>22688</v>
      </c>
      <c r="H804" t="s">
        <v>22677</v>
      </c>
      <c r="I804">
        <v>101.2</v>
      </c>
      <c r="J804" t="s">
        <v>138</v>
      </c>
      <c r="K804" t="s">
        <v>137</v>
      </c>
      <c r="L804">
        <f>I804*$Q$2/1000</f>
        <v>3.7444000000000005E-2</v>
      </c>
    </row>
    <row r="805" spans="1:12">
      <c r="A805" s="118">
        <v>45108</v>
      </c>
      <c r="B805" t="s">
        <v>22683</v>
      </c>
      <c r="C805" t="s">
        <v>22682</v>
      </c>
      <c r="D805" t="s">
        <v>22695</v>
      </c>
      <c r="E805" t="s">
        <v>23528</v>
      </c>
      <c r="F805" t="s">
        <v>22939</v>
      </c>
      <c r="G805" t="s">
        <v>22938</v>
      </c>
      <c r="H805" t="s">
        <v>22677</v>
      </c>
      <c r="I805">
        <v>101.2</v>
      </c>
      <c r="J805" t="s">
        <v>138</v>
      </c>
      <c r="K805" t="s">
        <v>137</v>
      </c>
      <c r="L805">
        <f>I805*$Q$2/1000</f>
        <v>3.7444000000000005E-2</v>
      </c>
    </row>
    <row r="806" spans="1:12">
      <c r="A806" s="118">
        <v>45108</v>
      </c>
      <c r="B806" t="s">
        <v>22683</v>
      </c>
      <c r="C806" t="s">
        <v>22682</v>
      </c>
      <c r="D806" t="s">
        <v>23527</v>
      </c>
      <c r="E806" t="s">
        <v>23526</v>
      </c>
      <c r="F806" t="s">
        <v>22831</v>
      </c>
      <c r="G806" t="s">
        <v>22830</v>
      </c>
      <c r="H806" t="s">
        <v>22677</v>
      </c>
      <c r="I806">
        <v>101.2</v>
      </c>
      <c r="J806" t="s">
        <v>138</v>
      </c>
      <c r="K806" t="s">
        <v>137</v>
      </c>
      <c r="L806">
        <f>I806*$Q$2/1000</f>
        <v>3.7444000000000005E-2</v>
      </c>
    </row>
    <row r="807" spans="1:12">
      <c r="A807" s="118">
        <v>45108</v>
      </c>
      <c r="B807" t="s">
        <v>22683</v>
      </c>
      <c r="C807" t="s">
        <v>22682</v>
      </c>
      <c r="D807" t="s">
        <v>23488</v>
      </c>
      <c r="E807" t="s">
        <v>23525</v>
      </c>
      <c r="F807">
        <v>40212461</v>
      </c>
      <c r="G807" t="s">
        <v>22728</v>
      </c>
      <c r="H807" t="s">
        <v>22677</v>
      </c>
      <c r="I807">
        <v>101.2</v>
      </c>
      <c r="J807" t="s">
        <v>138</v>
      </c>
      <c r="K807" t="s">
        <v>137</v>
      </c>
      <c r="L807">
        <f>I807*$Q$2/1000</f>
        <v>3.7444000000000005E-2</v>
      </c>
    </row>
    <row r="808" spans="1:12">
      <c r="A808" s="118">
        <v>45108</v>
      </c>
      <c r="B808" t="s">
        <v>22683</v>
      </c>
      <c r="C808" t="s">
        <v>22682</v>
      </c>
      <c r="D808" t="s">
        <v>23491</v>
      </c>
      <c r="E808" t="s">
        <v>23524</v>
      </c>
      <c r="F808">
        <v>40212461</v>
      </c>
      <c r="G808" t="s">
        <v>22728</v>
      </c>
      <c r="H808" t="s">
        <v>22677</v>
      </c>
      <c r="I808">
        <v>101.2</v>
      </c>
      <c r="J808" t="s">
        <v>138</v>
      </c>
      <c r="K808" t="s">
        <v>137</v>
      </c>
      <c r="L808">
        <f>I808*$Q$2/1000</f>
        <v>3.7444000000000005E-2</v>
      </c>
    </row>
    <row r="809" spans="1:12">
      <c r="A809" s="118">
        <v>45108</v>
      </c>
      <c r="B809" t="s">
        <v>22683</v>
      </c>
      <c r="C809" t="s">
        <v>22682</v>
      </c>
      <c r="D809" t="s">
        <v>23493</v>
      </c>
      <c r="E809" t="s">
        <v>23523</v>
      </c>
      <c r="F809">
        <v>40212461</v>
      </c>
      <c r="G809" t="s">
        <v>22728</v>
      </c>
      <c r="H809" t="s">
        <v>22677</v>
      </c>
      <c r="I809">
        <v>101.2</v>
      </c>
      <c r="J809" t="s">
        <v>138</v>
      </c>
      <c r="K809" t="s">
        <v>137</v>
      </c>
      <c r="L809">
        <f>I809*$Q$2/1000</f>
        <v>3.7444000000000005E-2</v>
      </c>
    </row>
    <row r="810" spans="1:12">
      <c r="A810" s="118">
        <v>45108</v>
      </c>
      <c r="B810" t="s">
        <v>22683</v>
      </c>
      <c r="C810" t="s">
        <v>22682</v>
      </c>
      <c r="D810" t="s">
        <v>23495</v>
      </c>
      <c r="E810" t="s">
        <v>23522</v>
      </c>
      <c r="F810">
        <v>40212461</v>
      </c>
      <c r="G810" t="s">
        <v>22728</v>
      </c>
      <c r="H810" t="s">
        <v>22677</v>
      </c>
      <c r="I810">
        <v>101.2</v>
      </c>
      <c r="J810" t="s">
        <v>138</v>
      </c>
      <c r="K810" t="s">
        <v>137</v>
      </c>
      <c r="L810">
        <f>I810*$Q$2/1000</f>
        <v>3.7444000000000005E-2</v>
      </c>
    </row>
    <row r="811" spans="1:12">
      <c r="A811" s="118">
        <v>45139</v>
      </c>
      <c r="B811" t="s">
        <v>22683</v>
      </c>
      <c r="C811" t="s">
        <v>22682</v>
      </c>
      <c r="D811" t="s">
        <v>23186</v>
      </c>
      <c r="E811" t="s">
        <v>23521</v>
      </c>
      <c r="F811" s="119">
        <v>40256318</v>
      </c>
      <c r="G811" t="s">
        <v>23188</v>
      </c>
      <c r="H811" t="s">
        <v>22677</v>
      </c>
      <c r="I811">
        <v>101.2</v>
      </c>
      <c r="J811" t="s">
        <v>138</v>
      </c>
      <c r="K811" t="s">
        <v>137</v>
      </c>
      <c r="L811">
        <f>I811*$Q$2/1000</f>
        <v>3.7444000000000005E-2</v>
      </c>
    </row>
    <row r="812" spans="1:12">
      <c r="A812" s="118">
        <v>45139</v>
      </c>
      <c r="B812" t="s">
        <v>22683</v>
      </c>
      <c r="C812" t="s">
        <v>22682</v>
      </c>
      <c r="D812" t="s">
        <v>22859</v>
      </c>
      <c r="E812" t="s">
        <v>23520</v>
      </c>
      <c r="F812" s="119" t="s">
        <v>22857</v>
      </c>
      <c r="G812" t="s">
        <v>22856</v>
      </c>
      <c r="H812" t="s">
        <v>22677</v>
      </c>
      <c r="I812">
        <v>101.2</v>
      </c>
      <c r="J812" t="s">
        <v>138</v>
      </c>
      <c r="K812" t="s">
        <v>137</v>
      </c>
      <c r="L812">
        <f>I812*$Q$2/1000</f>
        <v>3.7444000000000005E-2</v>
      </c>
    </row>
    <row r="813" spans="1:12">
      <c r="A813" s="118">
        <v>45139</v>
      </c>
      <c r="B813" t="s">
        <v>22683</v>
      </c>
      <c r="C813" t="s">
        <v>22682</v>
      </c>
      <c r="D813" t="s">
        <v>23519</v>
      </c>
      <c r="E813" t="s">
        <v>23518</v>
      </c>
      <c r="F813" s="119" t="s">
        <v>22689</v>
      </c>
      <c r="G813" t="s">
        <v>22688</v>
      </c>
      <c r="H813" t="s">
        <v>22677</v>
      </c>
      <c r="I813">
        <v>101.2</v>
      </c>
      <c r="J813" t="s">
        <v>138</v>
      </c>
      <c r="K813" t="s">
        <v>137</v>
      </c>
      <c r="L813">
        <f>I813*$Q$2/1000</f>
        <v>3.7444000000000005E-2</v>
      </c>
    </row>
    <row r="814" spans="1:12">
      <c r="A814" s="118">
        <v>45139</v>
      </c>
      <c r="B814" t="s">
        <v>22683</v>
      </c>
      <c r="C814" t="s">
        <v>22682</v>
      </c>
      <c r="D814" t="s">
        <v>22691</v>
      </c>
      <c r="E814" t="s">
        <v>23517</v>
      </c>
      <c r="F814" s="119" t="s">
        <v>22689</v>
      </c>
      <c r="G814" t="s">
        <v>22688</v>
      </c>
      <c r="H814" t="s">
        <v>22677</v>
      </c>
      <c r="I814">
        <v>101.2</v>
      </c>
      <c r="J814" t="s">
        <v>138</v>
      </c>
      <c r="K814" t="s">
        <v>137</v>
      </c>
      <c r="L814">
        <f>I814*$Q$2/1000</f>
        <v>3.7444000000000005E-2</v>
      </c>
    </row>
    <row r="815" spans="1:12">
      <c r="A815" s="118">
        <v>45139</v>
      </c>
      <c r="B815" t="s">
        <v>22683</v>
      </c>
      <c r="C815" t="s">
        <v>22682</v>
      </c>
      <c r="D815" t="s">
        <v>22880</v>
      </c>
      <c r="E815" t="s">
        <v>23516</v>
      </c>
      <c r="F815" s="119" t="s">
        <v>22878</v>
      </c>
      <c r="G815" t="s">
        <v>22877</v>
      </c>
      <c r="H815" t="s">
        <v>22677</v>
      </c>
      <c r="I815">
        <v>101.2</v>
      </c>
      <c r="J815" t="s">
        <v>138</v>
      </c>
      <c r="K815" t="s">
        <v>137</v>
      </c>
      <c r="L815">
        <f>I815*$Q$2/1000</f>
        <v>3.7444000000000005E-2</v>
      </c>
    </row>
    <row r="816" spans="1:12">
      <c r="A816" s="118">
        <v>45139</v>
      </c>
      <c r="B816" t="s">
        <v>22683</v>
      </c>
      <c r="C816" t="s">
        <v>22682</v>
      </c>
      <c r="D816" t="s">
        <v>22717</v>
      </c>
      <c r="E816" t="s">
        <v>23515</v>
      </c>
      <c r="F816" s="119">
        <v>101010640</v>
      </c>
      <c r="G816" t="s">
        <v>22715</v>
      </c>
      <c r="H816" t="s">
        <v>22677</v>
      </c>
      <c r="I816">
        <v>101.2</v>
      </c>
      <c r="J816" t="s">
        <v>138</v>
      </c>
      <c r="K816" t="s">
        <v>137</v>
      </c>
      <c r="L816">
        <f>I816*$Q$2/1000</f>
        <v>3.7444000000000005E-2</v>
      </c>
    </row>
    <row r="817" spans="1:12">
      <c r="A817" s="118">
        <v>45139</v>
      </c>
      <c r="B817" t="s">
        <v>22683</v>
      </c>
      <c r="C817" t="s">
        <v>22682</v>
      </c>
      <c r="D817" t="s">
        <v>22733</v>
      </c>
      <c r="E817" t="s">
        <v>23514</v>
      </c>
      <c r="F817" s="119">
        <v>101036824</v>
      </c>
      <c r="G817" t="s">
        <v>22731</v>
      </c>
      <c r="H817" t="s">
        <v>22677</v>
      </c>
      <c r="I817">
        <v>101.2</v>
      </c>
      <c r="J817" t="s">
        <v>138</v>
      </c>
      <c r="K817" t="s">
        <v>137</v>
      </c>
      <c r="L817">
        <f>I817*$Q$2/1000</f>
        <v>3.7444000000000005E-2</v>
      </c>
    </row>
    <row r="818" spans="1:12">
      <c r="A818" s="118">
        <v>45139</v>
      </c>
      <c r="B818" t="s">
        <v>22683</v>
      </c>
      <c r="C818" t="s">
        <v>22682</v>
      </c>
      <c r="D818" t="s">
        <v>23370</v>
      </c>
      <c r="E818" t="s">
        <v>23513</v>
      </c>
      <c r="F818" s="119">
        <v>101009385</v>
      </c>
      <c r="G818" t="s">
        <v>23205</v>
      </c>
      <c r="H818" t="s">
        <v>22677</v>
      </c>
      <c r="I818">
        <v>101.2</v>
      </c>
      <c r="J818" t="s">
        <v>138</v>
      </c>
      <c r="K818" t="s">
        <v>137</v>
      </c>
      <c r="L818">
        <f>I818*$Q$2/1000</f>
        <v>3.7444000000000005E-2</v>
      </c>
    </row>
    <row r="819" spans="1:12">
      <c r="A819" s="118">
        <v>45139</v>
      </c>
      <c r="B819" t="s">
        <v>22683</v>
      </c>
      <c r="C819" t="s">
        <v>22682</v>
      </c>
      <c r="D819" t="s">
        <v>23370</v>
      </c>
      <c r="E819" t="s">
        <v>23512</v>
      </c>
      <c r="F819" s="119">
        <v>101009385</v>
      </c>
      <c r="G819" t="s">
        <v>23205</v>
      </c>
      <c r="H819" t="s">
        <v>22677</v>
      </c>
      <c r="I819">
        <v>101.2</v>
      </c>
      <c r="J819" t="s">
        <v>138</v>
      </c>
      <c r="K819" t="s">
        <v>137</v>
      </c>
      <c r="L819">
        <f>I819*$Q$2/1000</f>
        <v>3.7444000000000005E-2</v>
      </c>
    </row>
    <row r="820" spans="1:12">
      <c r="A820" s="118">
        <v>45139</v>
      </c>
      <c r="B820" t="s">
        <v>22683</v>
      </c>
      <c r="C820" t="s">
        <v>22682</v>
      </c>
      <c r="D820" t="s">
        <v>22717</v>
      </c>
      <c r="E820" t="s">
        <v>23511</v>
      </c>
      <c r="F820" s="119">
        <v>57207487</v>
      </c>
      <c r="G820" t="s">
        <v>22799</v>
      </c>
      <c r="H820" t="s">
        <v>22677</v>
      </c>
      <c r="I820">
        <v>101.2</v>
      </c>
      <c r="J820" t="s">
        <v>138</v>
      </c>
      <c r="K820" t="s">
        <v>137</v>
      </c>
      <c r="L820">
        <f>I820*$Q$2/1000</f>
        <v>3.7444000000000005E-2</v>
      </c>
    </row>
    <row r="821" spans="1:12">
      <c r="A821" s="118">
        <v>44927</v>
      </c>
      <c r="B821" t="s">
        <v>574</v>
      </c>
      <c r="C821" t="s">
        <v>573</v>
      </c>
      <c r="D821" t="s">
        <v>18454</v>
      </c>
      <c r="E821" t="s">
        <v>23510</v>
      </c>
      <c r="F821">
        <v>1345178</v>
      </c>
      <c r="G821" t="s">
        <v>23509</v>
      </c>
      <c r="H821" t="s">
        <v>569</v>
      </c>
      <c r="I821">
        <v>298</v>
      </c>
      <c r="J821" t="s">
        <v>145</v>
      </c>
      <c r="K821" t="s">
        <v>137</v>
      </c>
      <c r="L821">
        <f>I821*$Q$2/100/1000</f>
        <v>1.1026E-3</v>
      </c>
    </row>
    <row r="822" spans="1:12" ht="15" customHeight="1">
      <c r="A822" s="118">
        <v>45139</v>
      </c>
      <c r="B822" t="s">
        <v>22683</v>
      </c>
      <c r="C822" t="s">
        <v>22682</v>
      </c>
      <c r="D822" t="s">
        <v>22874</v>
      </c>
      <c r="E822" t="s">
        <v>23508</v>
      </c>
      <c r="F822" s="119">
        <v>40259811</v>
      </c>
      <c r="G822" t="s">
        <v>22872</v>
      </c>
      <c r="H822" t="s">
        <v>22677</v>
      </c>
      <c r="I822">
        <v>101.2</v>
      </c>
      <c r="J822" t="s">
        <v>138</v>
      </c>
      <c r="K822" t="s">
        <v>137</v>
      </c>
      <c r="L822">
        <f>I822*$Q$2/1000</f>
        <v>3.7444000000000005E-2</v>
      </c>
    </row>
    <row r="823" spans="1:12">
      <c r="A823" s="118">
        <v>44927</v>
      </c>
      <c r="B823" t="s">
        <v>261</v>
      </c>
      <c r="C823" t="s">
        <v>260</v>
      </c>
      <c r="D823" t="s">
        <v>23507</v>
      </c>
      <c r="E823" t="s">
        <v>23506</v>
      </c>
      <c r="F823">
        <v>3045009</v>
      </c>
      <c r="G823" t="s">
        <v>23505</v>
      </c>
      <c r="H823" t="s">
        <v>139</v>
      </c>
      <c r="I823">
        <v>55</v>
      </c>
      <c r="J823" t="s">
        <v>145</v>
      </c>
      <c r="K823" t="s">
        <v>137</v>
      </c>
      <c r="L823">
        <f>I823*$Q$2/100/1000</f>
        <v>2.0350000000000001E-4</v>
      </c>
    </row>
    <row r="824" spans="1:12">
      <c r="A824" s="118">
        <v>45139</v>
      </c>
      <c r="B824" t="s">
        <v>22683</v>
      </c>
      <c r="C824" t="s">
        <v>22682</v>
      </c>
      <c r="D824" t="s">
        <v>22869</v>
      </c>
      <c r="E824" t="s">
        <v>23504</v>
      </c>
      <c r="F824" s="119">
        <v>40259810</v>
      </c>
      <c r="G824" t="s">
        <v>22813</v>
      </c>
      <c r="H824" t="s">
        <v>22677</v>
      </c>
      <c r="I824">
        <v>101.2</v>
      </c>
      <c r="J824" t="s">
        <v>138</v>
      </c>
      <c r="K824" t="s">
        <v>137</v>
      </c>
      <c r="L824">
        <f>I824*$Q$2/1000</f>
        <v>3.7444000000000005E-2</v>
      </c>
    </row>
    <row r="825" spans="1:12">
      <c r="A825" s="118">
        <v>45139</v>
      </c>
      <c r="B825" t="s">
        <v>22683</v>
      </c>
      <c r="C825" t="s">
        <v>22682</v>
      </c>
      <c r="D825" t="s">
        <v>23495</v>
      </c>
      <c r="E825" t="s">
        <v>23503</v>
      </c>
      <c r="F825" s="119">
        <v>101036259</v>
      </c>
      <c r="G825" t="s">
        <v>23278</v>
      </c>
      <c r="H825" t="s">
        <v>22677</v>
      </c>
      <c r="I825">
        <v>101.2</v>
      </c>
      <c r="J825" t="s">
        <v>138</v>
      </c>
      <c r="K825" t="s">
        <v>137</v>
      </c>
      <c r="L825">
        <f>I825*$Q$2/1000</f>
        <v>3.7444000000000005E-2</v>
      </c>
    </row>
    <row r="826" spans="1:12">
      <c r="A826" s="118">
        <v>45139</v>
      </c>
      <c r="B826" t="s">
        <v>22683</v>
      </c>
      <c r="C826" t="s">
        <v>22682</v>
      </c>
      <c r="D826" t="s">
        <v>23493</v>
      </c>
      <c r="E826" t="s">
        <v>23502</v>
      </c>
      <c r="F826" s="119">
        <v>101036230</v>
      </c>
      <c r="G826" t="s">
        <v>23115</v>
      </c>
      <c r="H826" t="s">
        <v>22677</v>
      </c>
      <c r="I826">
        <v>101.2</v>
      </c>
      <c r="J826" t="s">
        <v>138</v>
      </c>
      <c r="K826" t="s">
        <v>137</v>
      </c>
      <c r="L826">
        <f>I826*$Q$2/1000</f>
        <v>3.7444000000000005E-2</v>
      </c>
    </row>
    <row r="827" spans="1:12">
      <c r="A827" s="118">
        <v>45139</v>
      </c>
      <c r="B827" t="s">
        <v>22683</v>
      </c>
      <c r="C827" t="s">
        <v>22682</v>
      </c>
      <c r="D827" t="s">
        <v>23491</v>
      </c>
      <c r="E827" t="s">
        <v>23501</v>
      </c>
      <c r="F827" s="119">
        <v>101036259</v>
      </c>
      <c r="G827" t="s">
        <v>23278</v>
      </c>
      <c r="H827" t="s">
        <v>22677</v>
      </c>
      <c r="I827">
        <v>101.2</v>
      </c>
      <c r="J827" t="s">
        <v>138</v>
      </c>
      <c r="K827" t="s">
        <v>137</v>
      </c>
      <c r="L827">
        <f>I827*$Q$2/1000</f>
        <v>3.7444000000000005E-2</v>
      </c>
    </row>
    <row r="828" spans="1:12">
      <c r="A828" s="118">
        <v>45139</v>
      </c>
      <c r="B828" t="s">
        <v>22683</v>
      </c>
      <c r="C828" t="s">
        <v>22682</v>
      </c>
      <c r="D828" t="s">
        <v>23488</v>
      </c>
      <c r="E828" t="s">
        <v>23500</v>
      </c>
      <c r="F828" s="119">
        <v>101036230</v>
      </c>
      <c r="G828" t="s">
        <v>23115</v>
      </c>
      <c r="H828" t="s">
        <v>22677</v>
      </c>
      <c r="I828">
        <v>101.2</v>
      </c>
      <c r="J828" t="s">
        <v>138</v>
      </c>
      <c r="K828" t="s">
        <v>137</v>
      </c>
      <c r="L828">
        <f>I828*$Q$2/1000</f>
        <v>3.7444000000000005E-2</v>
      </c>
    </row>
    <row r="829" spans="1:12">
      <c r="A829" s="118">
        <v>45139</v>
      </c>
      <c r="B829" t="s">
        <v>22683</v>
      </c>
      <c r="C829" t="s">
        <v>22682</v>
      </c>
      <c r="D829" t="s">
        <v>23498</v>
      </c>
      <c r="E829" t="s">
        <v>23499</v>
      </c>
      <c r="F829" s="119">
        <v>101047519</v>
      </c>
      <c r="G829" t="s">
        <v>23496</v>
      </c>
      <c r="H829" t="s">
        <v>22677</v>
      </c>
      <c r="I829">
        <v>101.2</v>
      </c>
      <c r="J829" t="s">
        <v>138</v>
      </c>
      <c r="K829" t="s">
        <v>137</v>
      </c>
      <c r="L829">
        <f>I829*$Q$2/1000</f>
        <v>3.7444000000000005E-2</v>
      </c>
    </row>
    <row r="830" spans="1:12">
      <c r="A830" s="118">
        <v>45139</v>
      </c>
      <c r="B830" t="s">
        <v>22683</v>
      </c>
      <c r="C830" t="s">
        <v>22682</v>
      </c>
      <c r="D830" t="s">
        <v>23498</v>
      </c>
      <c r="E830" t="s">
        <v>23497</v>
      </c>
      <c r="F830" s="119">
        <v>101047519</v>
      </c>
      <c r="G830" t="s">
        <v>23496</v>
      </c>
      <c r="H830" t="s">
        <v>22677</v>
      </c>
      <c r="I830">
        <v>101.2</v>
      </c>
      <c r="J830" t="s">
        <v>138</v>
      </c>
      <c r="K830" t="s">
        <v>137</v>
      </c>
      <c r="L830">
        <f>I830*$Q$2/1000</f>
        <v>3.7444000000000005E-2</v>
      </c>
    </row>
    <row r="831" spans="1:12">
      <c r="A831" s="118">
        <v>45139</v>
      </c>
      <c r="B831" t="s">
        <v>22683</v>
      </c>
      <c r="C831" t="s">
        <v>22682</v>
      </c>
      <c r="D831" t="s">
        <v>23495</v>
      </c>
      <c r="E831" t="s">
        <v>23494</v>
      </c>
      <c r="F831" s="119">
        <v>101036225</v>
      </c>
      <c r="G831" t="s">
        <v>23489</v>
      </c>
      <c r="H831" t="s">
        <v>22677</v>
      </c>
      <c r="I831">
        <v>101.2</v>
      </c>
      <c r="J831" t="s">
        <v>138</v>
      </c>
      <c r="K831" t="s">
        <v>137</v>
      </c>
      <c r="L831">
        <f>I831*$Q$2/1000</f>
        <v>3.7444000000000005E-2</v>
      </c>
    </row>
    <row r="832" spans="1:12">
      <c r="A832" s="118">
        <v>45139</v>
      </c>
      <c r="B832" t="s">
        <v>22683</v>
      </c>
      <c r="C832" t="s">
        <v>22682</v>
      </c>
      <c r="D832" t="s">
        <v>23493</v>
      </c>
      <c r="E832" t="s">
        <v>23492</v>
      </c>
      <c r="F832" s="119">
        <v>101036306</v>
      </c>
      <c r="G832" t="s">
        <v>23486</v>
      </c>
      <c r="H832" t="s">
        <v>22677</v>
      </c>
      <c r="I832">
        <v>101.2</v>
      </c>
      <c r="J832" t="s">
        <v>138</v>
      </c>
      <c r="K832" t="s">
        <v>137</v>
      </c>
      <c r="L832">
        <f>I832*$Q$2/1000</f>
        <v>3.7444000000000005E-2</v>
      </c>
    </row>
    <row r="833" spans="1:12">
      <c r="A833" s="118">
        <v>45139</v>
      </c>
      <c r="B833" t="s">
        <v>22683</v>
      </c>
      <c r="C833" t="s">
        <v>22682</v>
      </c>
      <c r="D833" t="s">
        <v>23491</v>
      </c>
      <c r="E833" t="s">
        <v>23490</v>
      </c>
      <c r="F833" s="119">
        <v>101036225</v>
      </c>
      <c r="G833" t="s">
        <v>23489</v>
      </c>
      <c r="H833" t="s">
        <v>22677</v>
      </c>
      <c r="I833">
        <v>101.2</v>
      </c>
      <c r="J833" t="s">
        <v>138</v>
      </c>
      <c r="K833" t="s">
        <v>137</v>
      </c>
      <c r="L833">
        <f>I833*$Q$2/1000</f>
        <v>3.7444000000000005E-2</v>
      </c>
    </row>
    <row r="834" spans="1:12">
      <c r="A834" s="118">
        <v>45139</v>
      </c>
      <c r="B834" t="s">
        <v>22683</v>
      </c>
      <c r="C834" t="s">
        <v>22682</v>
      </c>
      <c r="D834" t="s">
        <v>23488</v>
      </c>
      <c r="E834" t="s">
        <v>23487</v>
      </c>
      <c r="F834" s="119">
        <v>101036306</v>
      </c>
      <c r="G834" t="s">
        <v>23486</v>
      </c>
      <c r="H834" t="s">
        <v>22677</v>
      </c>
      <c r="I834">
        <v>101.2</v>
      </c>
      <c r="J834" t="s">
        <v>138</v>
      </c>
      <c r="K834" t="s">
        <v>137</v>
      </c>
      <c r="L834">
        <f>I834*$Q$2/1000</f>
        <v>3.7444000000000005E-2</v>
      </c>
    </row>
    <row r="835" spans="1:12">
      <c r="A835" s="118">
        <v>45139</v>
      </c>
      <c r="B835" t="s">
        <v>22683</v>
      </c>
      <c r="C835" t="s">
        <v>22682</v>
      </c>
      <c r="D835" t="s">
        <v>23305</v>
      </c>
      <c r="E835" t="s">
        <v>23485</v>
      </c>
      <c r="F835" s="119">
        <v>101036259</v>
      </c>
      <c r="G835" t="s">
        <v>23278</v>
      </c>
      <c r="H835" t="s">
        <v>22677</v>
      </c>
      <c r="I835">
        <v>101.2</v>
      </c>
      <c r="J835" t="s">
        <v>138</v>
      </c>
      <c r="K835" t="s">
        <v>137</v>
      </c>
      <c r="L835">
        <f>I835*$Q$2/1000</f>
        <v>3.7444000000000005E-2</v>
      </c>
    </row>
    <row r="836" spans="1:12">
      <c r="A836" s="118">
        <v>45139</v>
      </c>
      <c r="B836" t="s">
        <v>22683</v>
      </c>
      <c r="C836" t="s">
        <v>22682</v>
      </c>
      <c r="D836" t="s">
        <v>23280</v>
      </c>
      <c r="E836" t="s">
        <v>23484</v>
      </c>
      <c r="F836" s="119">
        <v>101036252</v>
      </c>
      <c r="G836" t="s">
        <v>23229</v>
      </c>
      <c r="H836" t="s">
        <v>22677</v>
      </c>
      <c r="I836">
        <v>101.2</v>
      </c>
      <c r="J836" t="s">
        <v>138</v>
      </c>
      <c r="K836" t="s">
        <v>137</v>
      </c>
      <c r="L836">
        <f>I836*$Q$2/1000</f>
        <v>3.7444000000000005E-2</v>
      </c>
    </row>
    <row r="837" spans="1:12">
      <c r="A837" s="118">
        <v>45139</v>
      </c>
      <c r="B837" t="s">
        <v>22683</v>
      </c>
      <c r="C837" t="s">
        <v>22682</v>
      </c>
      <c r="D837" t="s">
        <v>23308</v>
      </c>
      <c r="E837" t="s">
        <v>23483</v>
      </c>
      <c r="F837" s="119">
        <v>101036259</v>
      </c>
      <c r="G837" t="s">
        <v>23278</v>
      </c>
      <c r="H837" t="s">
        <v>22677</v>
      </c>
      <c r="I837">
        <v>101.2</v>
      </c>
      <c r="J837" t="s">
        <v>138</v>
      </c>
      <c r="K837" t="s">
        <v>137</v>
      </c>
      <c r="L837">
        <f>I837*$Q$2/1000</f>
        <v>3.7444000000000005E-2</v>
      </c>
    </row>
    <row r="838" spans="1:12">
      <c r="A838" s="118">
        <v>44958</v>
      </c>
      <c r="B838" t="s">
        <v>180</v>
      </c>
      <c r="C838" t="s">
        <v>179</v>
      </c>
      <c r="D838" t="s">
        <v>18111</v>
      </c>
      <c r="E838" t="s">
        <v>23482</v>
      </c>
      <c r="F838" t="s">
        <v>329</v>
      </c>
      <c r="G838" t="s">
        <v>328</v>
      </c>
      <c r="H838" t="s">
        <v>174</v>
      </c>
      <c r="I838">
        <v>3154</v>
      </c>
      <c r="J838" t="s">
        <v>173</v>
      </c>
      <c r="K838" t="s">
        <v>172</v>
      </c>
      <c r="L838">
        <f>I838*$Q$3/(1000/250)</f>
        <v>25.295079999999999</v>
      </c>
    </row>
    <row r="839" spans="1:12">
      <c r="A839" s="118">
        <v>45139</v>
      </c>
      <c r="B839" t="s">
        <v>22683</v>
      </c>
      <c r="C839" t="s">
        <v>22682</v>
      </c>
      <c r="D839" t="s">
        <v>23310</v>
      </c>
      <c r="E839" t="s">
        <v>23481</v>
      </c>
      <c r="F839" s="119">
        <v>101036230</v>
      </c>
      <c r="G839" t="s">
        <v>23115</v>
      </c>
      <c r="H839" t="s">
        <v>22677</v>
      </c>
      <c r="I839">
        <v>101.2</v>
      </c>
      <c r="J839" t="s">
        <v>138</v>
      </c>
      <c r="K839" t="s">
        <v>137</v>
      </c>
      <c r="L839">
        <f>I839*$Q$2/1000</f>
        <v>3.7444000000000005E-2</v>
      </c>
    </row>
    <row r="840" spans="1:12">
      <c r="A840" s="118">
        <v>45139</v>
      </c>
      <c r="B840" t="s">
        <v>22683</v>
      </c>
      <c r="C840" t="s">
        <v>22682</v>
      </c>
      <c r="D840" t="s">
        <v>22681</v>
      </c>
      <c r="E840" t="s">
        <v>23480</v>
      </c>
      <c r="F840" s="119" t="s">
        <v>22679</v>
      </c>
      <c r="G840" t="s">
        <v>22678</v>
      </c>
      <c r="H840" t="s">
        <v>22677</v>
      </c>
      <c r="I840">
        <v>101.2</v>
      </c>
      <c r="J840" t="s">
        <v>138</v>
      </c>
      <c r="K840" t="s">
        <v>137</v>
      </c>
      <c r="L840">
        <f>I840*$Q$2/1000</f>
        <v>3.7444000000000005E-2</v>
      </c>
    </row>
    <row r="841" spans="1:12">
      <c r="A841" s="118">
        <v>45139</v>
      </c>
      <c r="B841" t="s">
        <v>22683</v>
      </c>
      <c r="C841" t="s">
        <v>22682</v>
      </c>
      <c r="D841" t="s">
        <v>23479</v>
      </c>
      <c r="E841" t="s">
        <v>23478</v>
      </c>
      <c r="F841" s="119" t="s">
        <v>22679</v>
      </c>
      <c r="G841" t="s">
        <v>22678</v>
      </c>
      <c r="H841" t="s">
        <v>22677</v>
      </c>
      <c r="I841">
        <v>101.2</v>
      </c>
      <c r="J841" t="s">
        <v>138</v>
      </c>
      <c r="K841" t="s">
        <v>137</v>
      </c>
      <c r="L841">
        <f>I841*$Q$2/1000</f>
        <v>3.7444000000000005E-2</v>
      </c>
    </row>
    <row r="842" spans="1:12">
      <c r="A842" s="118">
        <v>45139</v>
      </c>
      <c r="B842" t="s">
        <v>22683</v>
      </c>
      <c r="C842" t="s">
        <v>22682</v>
      </c>
      <c r="D842" t="s">
        <v>23477</v>
      </c>
      <c r="E842" t="s">
        <v>23476</v>
      </c>
      <c r="F842" s="119">
        <v>101047378</v>
      </c>
      <c r="G842" t="s">
        <v>23475</v>
      </c>
      <c r="H842" t="s">
        <v>22677</v>
      </c>
      <c r="I842">
        <v>101.2</v>
      </c>
      <c r="J842" t="s">
        <v>138</v>
      </c>
      <c r="K842" t="s">
        <v>137</v>
      </c>
      <c r="L842">
        <f>I842*$Q$2/1000</f>
        <v>3.7444000000000005E-2</v>
      </c>
    </row>
    <row r="843" spans="1:12">
      <c r="A843" s="118">
        <v>45139</v>
      </c>
      <c r="B843" t="s">
        <v>22683</v>
      </c>
      <c r="C843" t="s">
        <v>22682</v>
      </c>
      <c r="D843" t="s">
        <v>22833</v>
      </c>
      <c r="E843" t="s">
        <v>23474</v>
      </c>
      <c r="F843" s="119" t="s">
        <v>22831</v>
      </c>
      <c r="G843" t="s">
        <v>22830</v>
      </c>
      <c r="H843" t="s">
        <v>22677</v>
      </c>
      <c r="I843">
        <v>101.2</v>
      </c>
      <c r="J843" t="s">
        <v>138</v>
      </c>
      <c r="K843" t="s">
        <v>137</v>
      </c>
      <c r="L843">
        <f>I843*$Q$2/1000</f>
        <v>3.7444000000000005E-2</v>
      </c>
    </row>
    <row r="844" spans="1:12">
      <c r="A844" s="118">
        <v>44958</v>
      </c>
      <c r="B844" t="s">
        <v>723</v>
      </c>
      <c r="C844" t="s">
        <v>722</v>
      </c>
      <c r="D844" t="s">
        <v>23473</v>
      </c>
      <c r="E844" t="s">
        <v>23472</v>
      </c>
      <c r="F844">
        <v>10206805</v>
      </c>
      <c r="G844" t="s">
        <v>23471</v>
      </c>
      <c r="H844" t="s">
        <v>718</v>
      </c>
      <c r="I844">
        <v>302</v>
      </c>
      <c r="J844" t="s">
        <v>145</v>
      </c>
      <c r="K844" t="s">
        <v>717</v>
      </c>
      <c r="L844">
        <f>I844*$Q$2/100/1000</f>
        <v>1.1173999999999999E-3</v>
      </c>
    </row>
    <row r="845" spans="1:12">
      <c r="A845" s="118">
        <v>45139</v>
      </c>
      <c r="B845" t="s">
        <v>22683</v>
      </c>
      <c r="C845" t="s">
        <v>22682</v>
      </c>
      <c r="D845" t="s">
        <v>23186</v>
      </c>
      <c r="E845" t="s">
        <v>23470</v>
      </c>
      <c r="F845" s="119" t="s">
        <v>23469</v>
      </c>
      <c r="G845" t="s">
        <v>23468</v>
      </c>
      <c r="H845" t="s">
        <v>22677</v>
      </c>
      <c r="I845">
        <v>101.2</v>
      </c>
      <c r="J845" t="s">
        <v>138</v>
      </c>
      <c r="K845" t="s">
        <v>137</v>
      </c>
      <c r="L845">
        <f>I845*$Q$2/1000</f>
        <v>3.7444000000000005E-2</v>
      </c>
    </row>
    <row r="846" spans="1:12">
      <c r="A846" s="118">
        <v>44958</v>
      </c>
      <c r="B846" t="s">
        <v>723</v>
      </c>
      <c r="C846" t="s">
        <v>722</v>
      </c>
      <c r="D846" t="s">
        <v>23467</v>
      </c>
      <c r="E846" t="s">
        <v>23466</v>
      </c>
      <c r="F846" t="s">
        <v>23465</v>
      </c>
      <c r="G846" t="s">
        <v>23464</v>
      </c>
      <c r="H846" t="s">
        <v>718</v>
      </c>
      <c r="I846">
        <v>302</v>
      </c>
      <c r="J846" t="s">
        <v>145</v>
      </c>
      <c r="K846" t="s">
        <v>717</v>
      </c>
      <c r="L846">
        <f>I846*$Q$2/100/1000</f>
        <v>1.1173999999999999E-3</v>
      </c>
    </row>
    <row r="847" spans="1:12">
      <c r="A847" s="118">
        <v>45139</v>
      </c>
      <c r="B847" t="s">
        <v>22683</v>
      </c>
      <c r="C847" t="s">
        <v>22682</v>
      </c>
      <c r="D847" t="s">
        <v>22880</v>
      </c>
      <c r="E847" t="s">
        <v>23463</v>
      </c>
      <c r="F847" s="119" t="s">
        <v>22878</v>
      </c>
      <c r="G847" t="s">
        <v>22877</v>
      </c>
      <c r="H847" t="s">
        <v>22677</v>
      </c>
      <c r="I847">
        <v>101.2</v>
      </c>
      <c r="J847" t="s">
        <v>138</v>
      </c>
      <c r="K847" t="s">
        <v>137</v>
      </c>
      <c r="L847">
        <f>I847*$Q$2/1000</f>
        <v>3.7444000000000005E-2</v>
      </c>
    </row>
    <row r="848" spans="1:12">
      <c r="A848" s="118">
        <v>44958</v>
      </c>
      <c r="B848" t="s">
        <v>460</v>
      </c>
      <c r="C848" t="s">
        <v>459</v>
      </c>
      <c r="D848" t="s">
        <v>23462</v>
      </c>
      <c r="E848" t="s">
        <v>23461</v>
      </c>
      <c r="F848">
        <v>21205611</v>
      </c>
      <c r="G848" t="s">
        <v>18743</v>
      </c>
      <c r="H848" t="s">
        <v>455</v>
      </c>
      <c r="I848">
        <v>103.6</v>
      </c>
      <c r="J848" t="s">
        <v>145</v>
      </c>
      <c r="K848" t="s">
        <v>137</v>
      </c>
      <c r="L848">
        <f>I848*$Q$2/100/1000</f>
        <v>3.8331999999999998E-4</v>
      </c>
    </row>
    <row r="849" spans="1:12">
      <c r="A849" s="118">
        <v>45017</v>
      </c>
      <c r="B849" t="s">
        <v>18960</v>
      </c>
      <c r="C849" t="s">
        <v>18959</v>
      </c>
      <c r="D849" t="s">
        <v>23460</v>
      </c>
      <c r="E849" t="s">
        <v>23459</v>
      </c>
      <c r="F849" s="119" t="s">
        <v>23458</v>
      </c>
      <c r="G849" t="s">
        <v>23457</v>
      </c>
      <c r="H849" t="s">
        <v>18954</v>
      </c>
      <c r="I849">
        <v>1446</v>
      </c>
      <c r="J849" t="s">
        <v>223</v>
      </c>
      <c r="K849" t="s">
        <v>137</v>
      </c>
      <c r="L849">
        <f>I849*$Q$5/1000</f>
        <v>1.4702205000000002</v>
      </c>
    </row>
    <row r="850" spans="1:12">
      <c r="A850" s="118">
        <v>45078</v>
      </c>
      <c r="B850" t="s">
        <v>18960</v>
      </c>
      <c r="C850" t="s">
        <v>18959</v>
      </c>
      <c r="D850" t="s">
        <v>21039</v>
      </c>
      <c r="E850" t="s">
        <v>23456</v>
      </c>
      <c r="F850" t="s">
        <v>21037</v>
      </c>
      <c r="G850" t="s">
        <v>19379</v>
      </c>
      <c r="H850" t="s">
        <v>18954</v>
      </c>
      <c r="I850">
        <v>1446</v>
      </c>
      <c r="J850" t="s">
        <v>223</v>
      </c>
      <c r="K850" t="s">
        <v>137</v>
      </c>
      <c r="L850">
        <f>I850*$Q$5/1000</f>
        <v>1.4702205000000002</v>
      </c>
    </row>
    <row r="851" spans="1:12">
      <c r="A851" s="118">
        <v>45139</v>
      </c>
      <c r="B851" t="s">
        <v>22683</v>
      </c>
      <c r="C851" t="s">
        <v>22682</v>
      </c>
      <c r="D851" t="s">
        <v>22880</v>
      </c>
      <c r="E851" t="s">
        <v>23455</v>
      </c>
      <c r="F851" s="119" t="s">
        <v>22878</v>
      </c>
      <c r="G851" t="s">
        <v>22877</v>
      </c>
      <c r="H851" t="s">
        <v>22677</v>
      </c>
      <c r="I851">
        <v>101.2</v>
      </c>
      <c r="J851" t="s">
        <v>138</v>
      </c>
      <c r="K851" t="s">
        <v>137</v>
      </c>
      <c r="L851">
        <f>I851*$Q$2/1000</f>
        <v>3.7444000000000005E-2</v>
      </c>
    </row>
    <row r="852" spans="1:12">
      <c r="A852" s="118">
        <v>45139</v>
      </c>
      <c r="B852" t="s">
        <v>22683</v>
      </c>
      <c r="C852" t="s">
        <v>22682</v>
      </c>
      <c r="D852" t="s">
        <v>22681</v>
      </c>
      <c r="E852" t="s">
        <v>23454</v>
      </c>
      <c r="F852" s="119" t="s">
        <v>22679</v>
      </c>
      <c r="G852" t="s">
        <v>22678</v>
      </c>
      <c r="H852" t="s">
        <v>22677</v>
      </c>
      <c r="I852">
        <v>101.2</v>
      </c>
      <c r="J852" t="s">
        <v>138</v>
      </c>
      <c r="K852" t="s">
        <v>137</v>
      </c>
      <c r="L852">
        <f>I852*$Q$2/1000</f>
        <v>3.7444000000000005E-2</v>
      </c>
    </row>
    <row r="853" spans="1:12">
      <c r="A853" s="118">
        <v>45139</v>
      </c>
      <c r="B853" t="s">
        <v>22683</v>
      </c>
      <c r="C853" t="s">
        <v>22682</v>
      </c>
      <c r="D853" t="s">
        <v>22833</v>
      </c>
      <c r="E853" t="s">
        <v>23453</v>
      </c>
      <c r="F853" s="119" t="s">
        <v>22831</v>
      </c>
      <c r="G853" t="s">
        <v>22830</v>
      </c>
      <c r="H853" t="s">
        <v>22677</v>
      </c>
      <c r="I853">
        <v>101.2</v>
      </c>
      <c r="J853" t="s">
        <v>138</v>
      </c>
      <c r="K853" t="s">
        <v>137</v>
      </c>
      <c r="L853">
        <f>I853*$Q$2/1000</f>
        <v>3.7444000000000005E-2</v>
      </c>
    </row>
    <row r="854" spans="1:12">
      <c r="A854" s="118">
        <v>45139</v>
      </c>
      <c r="B854" t="s">
        <v>22683</v>
      </c>
      <c r="C854" t="s">
        <v>22682</v>
      </c>
      <c r="D854" t="s">
        <v>22698</v>
      </c>
      <c r="E854" t="s">
        <v>23452</v>
      </c>
      <c r="F854" s="119">
        <v>101040864</v>
      </c>
      <c r="G854" t="s">
        <v>22696</v>
      </c>
      <c r="H854" t="s">
        <v>22677</v>
      </c>
      <c r="I854">
        <v>101.2</v>
      </c>
      <c r="J854" t="s">
        <v>138</v>
      </c>
      <c r="K854" t="s">
        <v>137</v>
      </c>
      <c r="L854">
        <f>I854*$Q$2/1000</f>
        <v>3.7444000000000005E-2</v>
      </c>
    </row>
    <row r="855" spans="1:12">
      <c r="A855" s="118">
        <v>45139</v>
      </c>
      <c r="B855" t="s">
        <v>22683</v>
      </c>
      <c r="C855" t="s">
        <v>22682</v>
      </c>
      <c r="D855" t="s">
        <v>23236</v>
      </c>
      <c r="E855" t="s">
        <v>23451</v>
      </c>
      <c r="F855" s="119" t="s">
        <v>23234</v>
      </c>
      <c r="G855" t="s">
        <v>23233</v>
      </c>
      <c r="H855" t="s">
        <v>22677</v>
      </c>
      <c r="I855">
        <v>101.2</v>
      </c>
      <c r="J855" t="s">
        <v>138</v>
      </c>
      <c r="K855" t="s">
        <v>137</v>
      </c>
      <c r="L855">
        <f>I855*$Q$2/1000</f>
        <v>3.7444000000000005E-2</v>
      </c>
    </row>
    <row r="856" spans="1:12">
      <c r="A856" s="118">
        <v>45139</v>
      </c>
      <c r="B856" t="s">
        <v>22683</v>
      </c>
      <c r="C856" t="s">
        <v>22682</v>
      </c>
      <c r="D856" t="s">
        <v>22988</v>
      </c>
      <c r="E856" t="s">
        <v>23450</v>
      </c>
      <c r="F856" s="119">
        <v>101043308</v>
      </c>
      <c r="G856" t="s">
        <v>22986</v>
      </c>
      <c r="H856" t="s">
        <v>22677</v>
      </c>
      <c r="I856">
        <v>101.2</v>
      </c>
      <c r="J856" t="s">
        <v>138</v>
      </c>
      <c r="K856" t="s">
        <v>137</v>
      </c>
      <c r="L856">
        <f>I856*$Q$2/1000</f>
        <v>3.7444000000000005E-2</v>
      </c>
    </row>
    <row r="857" spans="1:12">
      <c r="A857" s="118">
        <v>45139</v>
      </c>
      <c r="B857" t="s">
        <v>22683</v>
      </c>
      <c r="C857" t="s">
        <v>22682</v>
      </c>
      <c r="D857" t="s">
        <v>22698</v>
      </c>
      <c r="E857" t="s">
        <v>23449</v>
      </c>
      <c r="F857" s="119">
        <v>101031801</v>
      </c>
      <c r="G857" t="s">
        <v>23448</v>
      </c>
      <c r="H857" t="s">
        <v>22677</v>
      </c>
      <c r="I857">
        <v>101.2</v>
      </c>
      <c r="J857" t="s">
        <v>138</v>
      </c>
      <c r="K857" t="s">
        <v>137</v>
      </c>
      <c r="L857">
        <f>I857*$Q$2/1000</f>
        <v>3.7444000000000005E-2</v>
      </c>
    </row>
    <row r="858" spans="1:12">
      <c r="A858" s="118">
        <v>45139</v>
      </c>
      <c r="B858" t="s">
        <v>22683</v>
      </c>
      <c r="C858" t="s">
        <v>22682</v>
      </c>
      <c r="D858" t="s">
        <v>23186</v>
      </c>
      <c r="E858" t="s">
        <v>23447</v>
      </c>
      <c r="F858" s="119">
        <v>40256318</v>
      </c>
      <c r="G858" t="s">
        <v>23188</v>
      </c>
      <c r="H858" t="s">
        <v>22677</v>
      </c>
      <c r="I858">
        <v>101.2</v>
      </c>
      <c r="J858" t="s">
        <v>138</v>
      </c>
      <c r="K858" t="s">
        <v>137</v>
      </c>
      <c r="L858">
        <f>I858*$Q$2/1000</f>
        <v>3.7444000000000005E-2</v>
      </c>
    </row>
    <row r="859" spans="1:12">
      <c r="A859" s="118">
        <v>45139</v>
      </c>
      <c r="B859" t="s">
        <v>22683</v>
      </c>
      <c r="C859" t="s">
        <v>22682</v>
      </c>
      <c r="D859" t="s">
        <v>22717</v>
      </c>
      <c r="E859" t="s">
        <v>23446</v>
      </c>
      <c r="F859" s="119">
        <v>57207487</v>
      </c>
      <c r="G859" t="s">
        <v>22799</v>
      </c>
      <c r="H859" t="s">
        <v>22677</v>
      </c>
      <c r="I859">
        <v>101.2</v>
      </c>
      <c r="J859" t="s">
        <v>138</v>
      </c>
      <c r="K859" t="s">
        <v>137</v>
      </c>
      <c r="L859">
        <f>I859*$Q$2/1000</f>
        <v>3.7444000000000005E-2</v>
      </c>
    </row>
    <row r="860" spans="1:12">
      <c r="A860" s="118">
        <v>45170</v>
      </c>
      <c r="B860" t="s">
        <v>22683</v>
      </c>
      <c r="C860" t="s">
        <v>22682</v>
      </c>
      <c r="D860" t="s">
        <v>22859</v>
      </c>
      <c r="E860" t="s">
        <v>23445</v>
      </c>
      <c r="F860" t="s">
        <v>22857</v>
      </c>
      <c r="G860" t="s">
        <v>22856</v>
      </c>
      <c r="H860" t="s">
        <v>22677</v>
      </c>
      <c r="I860">
        <v>101.2</v>
      </c>
      <c r="J860" t="s">
        <v>138</v>
      </c>
      <c r="K860" t="s">
        <v>137</v>
      </c>
      <c r="L860">
        <f>I860*$Q$2/1000</f>
        <v>3.7444000000000005E-2</v>
      </c>
    </row>
    <row r="861" spans="1:12">
      <c r="A861" s="118">
        <v>45170</v>
      </c>
      <c r="B861" t="s">
        <v>22683</v>
      </c>
      <c r="C861" t="s">
        <v>22682</v>
      </c>
      <c r="D861" t="s">
        <v>23444</v>
      </c>
      <c r="E861" t="s">
        <v>23443</v>
      </c>
      <c r="F861" t="s">
        <v>23442</v>
      </c>
      <c r="G861" t="s">
        <v>23441</v>
      </c>
      <c r="H861" t="s">
        <v>22677</v>
      </c>
      <c r="I861">
        <v>101.2</v>
      </c>
      <c r="J861" t="s">
        <v>138</v>
      </c>
      <c r="K861" t="s">
        <v>137</v>
      </c>
      <c r="L861">
        <f>I861*$Q$2/1000</f>
        <v>3.7444000000000005E-2</v>
      </c>
    </row>
    <row r="862" spans="1:12">
      <c r="A862" s="118">
        <v>45170</v>
      </c>
      <c r="B862" t="s">
        <v>22683</v>
      </c>
      <c r="C862" t="s">
        <v>22682</v>
      </c>
      <c r="D862" t="s">
        <v>23249</v>
      </c>
      <c r="E862" t="s">
        <v>23440</v>
      </c>
      <c r="F862">
        <v>23254988</v>
      </c>
      <c r="G862" t="s">
        <v>23247</v>
      </c>
      <c r="H862" t="s">
        <v>22677</v>
      </c>
      <c r="I862">
        <v>101.2</v>
      </c>
      <c r="J862" t="s">
        <v>138</v>
      </c>
      <c r="K862" t="s">
        <v>137</v>
      </c>
      <c r="L862">
        <f>I862*$Q$2/1000</f>
        <v>3.7444000000000005E-2</v>
      </c>
    </row>
    <row r="863" spans="1:12">
      <c r="A863" s="118">
        <v>45170</v>
      </c>
      <c r="B863" t="s">
        <v>22683</v>
      </c>
      <c r="C863" t="s">
        <v>22682</v>
      </c>
      <c r="D863" t="s">
        <v>22808</v>
      </c>
      <c r="E863" t="s">
        <v>23439</v>
      </c>
      <c r="F863">
        <v>101024965</v>
      </c>
      <c r="G863" t="s">
        <v>22806</v>
      </c>
      <c r="H863" t="s">
        <v>22677</v>
      </c>
      <c r="I863">
        <v>101.2</v>
      </c>
      <c r="J863" t="s">
        <v>138</v>
      </c>
      <c r="K863" t="s">
        <v>137</v>
      </c>
      <c r="L863">
        <f>I863*$Q$2/1000</f>
        <v>3.7444000000000005E-2</v>
      </c>
    </row>
    <row r="864" spans="1:12">
      <c r="A864" s="118">
        <v>45170</v>
      </c>
      <c r="B864" t="s">
        <v>22683</v>
      </c>
      <c r="C864" t="s">
        <v>22682</v>
      </c>
      <c r="D864" t="s">
        <v>22691</v>
      </c>
      <c r="E864" t="s">
        <v>23438</v>
      </c>
      <c r="F864" t="s">
        <v>23050</v>
      </c>
      <c r="G864" t="s">
        <v>23049</v>
      </c>
      <c r="H864" t="s">
        <v>22677</v>
      </c>
      <c r="I864">
        <v>101.2</v>
      </c>
      <c r="J864" t="s">
        <v>138</v>
      </c>
      <c r="K864" t="s">
        <v>137</v>
      </c>
      <c r="L864">
        <f>I864*$Q$2/1000</f>
        <v>3.7444000000000005E-2</v>
      </c>
    </row>
    <row r="865" spans="1:12">
      <c r="A865" s="118">
        <v>45170</v>
      </c>
      <c r="B865" t="s">
        <v>22683</v>
      </c>
      <c r="C865" t="s">
        <v>22682</v>
      </c>
      <c r="D865" t="s">
        <v>23428</v>
      </c>
      <c r="E865" t="s">
        <v>23437</v>
      </c>
      <c r="F865">
        <v>40259811</v>
      </c>
      <c r="G865" t="s">
        <v>22872</v>
      </c>
      <c r="H865" t="s">
        <v>22677</v>
      </c>
      <c r="I865">
        <v>101.2</v>
      </c>
      <c r="J865" t="s">
        <v>138</v>
      </c>
      <c r="K865" t="s">
        <v>137</v>
      </c>
      <c r="L865">
        <f>I865*$Q$2/1000</f>
        <v>3.7444000000000005E-2</v>
      </c>
    </row>
    <row r="866" spans="1:12">
      <c r="A866" s="118">
        <v>45170</v>
      </c>
      <c r="B866" t="s">
        <v>22683</v>
      </c>
      <c r="C866" t="s">
        <v>22682</v>
      </c>
      <c r="D866" t="s">
        <v>22815</v>
      </c>
      <c r="E866" t="s">
        <v>23436</v>
      </c>
      <c r="F866">
        <v>40259810</v>
      </c>
      <c r="G866" t="s">
        <v>22813</v>
      </c>
      <c r="H866" t="s">
        <v>22677</v>
      </c>
      <c r="I866">
        <v>101.2</v>
      </c>
      <c r="J866" t="s">
        <v>138</v>
      </c>
      <c r="K866" t="s">
        <v>137</v>
      </c>
      <c r="L866">
        <f>I866*$Q$2/1000</f>
        <v>3.7444000000000005E-2</v>
      </c>
    </row>
    <row r="867" spans="1:12">
      <c r="A867" s="118">
        <v>45170</v>
      </c>
      <c r="B867" t="s">
        <v>22683</v>
      </c>
      <c r="C867" t="s">
        <v>22682</v>
      </c>
      <c r="D867" t="s">
        <v>22994</v>
      </c>
      <c r="E867" t="s">
        <v>23435</v>
      </c>
      <c r="F867" t="s">
        <v>19584</v>
      </c>
      <c r="G867" t="s">
        <v>19583</v>
      </c>
      <c r="H867" t="s">
        <v>22677</v>
      </c>
      <c r="I867">
        <v>101.2</v>
      </c>
      <c r="J867" t="s">
        <v>138</v>
      </c>
      <c r="K867" t="s">
        <v>137</v>
      </c>
      <c r="L867">
        <f>I867*$Q$2/1000</f>
        <v>3.7444000000000005E-2</v>
      </c>
    </row>
    <row r="868" spans="1:12">
      <c r="A868" s="118">
        <v>45170</v>
      </c>
      <c r="B868" t="s">
        <v>22683</v>
      </c>
      <c r="C868" t="s">
        <v>22682</v>
      </c>
      <c r="D868" t="s">
        <v>22926</v>
      </c>
      <c r="E868" t="s">
        <v>23434</v>
      </c>
      <c r="F868">
        <v>101024174</v>
      </c>
      <c r="G868" t="s">
        <v>22924</v>
      </c>
      <c r="H868" t="s">
        <v>22677</v>
      </c>
      <c r="I868">
        <v>101.2</v>
      </c>
      <c r="J868" t="s">
        <v>138</v>
      </c>
      <c r="K868" t="s">
        <v>137</v>
      </c>
      <c r="L868">
        <f>I868*$Q$2/1000</f>
        <v>3.7444000000000005E-2</v>
      </c>
    </row>
    <row r="869" spans="1:12">
      <c r="A869" s="118">
        <v>45170</v>
      </c>
      <c r="B869" t="s">
        <v>22683</v>
      </c>
      <c r="C869" t="s">
        <v>22682</v>
      </c>
      <c r="D869" t="s">
        <v>23308</v>
      </c>
      <c r="E869" t="s">
        <v>23433</v>
      </c>
      <c r="F869">
        <v>101033065</v>
      </c>
      <c r="G869" t="s">
        <v>22704</v>
      </c>
      <c r="H869" t="s">
        <v>22677</v>
      </c>
      <c r="I869">
        <v>101.2</v>
      </c>
      <c r="J869" t="s">
        <v>138</v>
      </c>
      <c r="K869" t="s">
        <v>137</v>
      </c>
      <c r="L869">
        <f>I869*$Q$2/1000</f>
        <v>3.7444000000000005E-2</v>
      </c>
    </row>
    <row r="870" spans="1:12">
      <c r="A870" s="118">
        <v>44958</v>
      </c>
      <c r="B870" t="s">
        <v>180</v>
      </c>
      <c r="C870" t="s">
        <v>179</v>
      </c>
      <c r="D870" t="s">
        <v>23432</v>
      </c>
      <c r="E870" t="s">
        <v>23431</v>
      </c>
      <c r="F870" t="s">
        <v>1640</v>
      </c>
      <c r="G870" t="s">
        <v>1639</v>
      </c>
      <c r="H870" t="s">
        <v>174</v>
      </c>
      <c r="I870">
        <v>3154</v>
      </c>
      <c r="J870" t="s">
        <v>173</v>
      </c>
      <c r="K870" t="s">
        <v>172</v>
      </c>
      <c r="L870">
        <f>I870*$Q$3/(1000/100)</f>
        <v>10.118031999999999</v>
      </c>
    </row>
    <row r="871" spans="1:12">
      <c r="A871" s="118">
        <v>45170</v>
      </c>
      <c r="B871" t="s">
        <v>22683</v>
      </c>
      <c r="C871" t="s">
        <v>22682</v>
      </c>
      <c r="D871" t="s">
        <v>23002</v>
      </c>
      <c r="E871" t="s">
        <v>23430</v>
      </c>
      <c r="F871">
        <v>101033732</v>
      </c>
      <c r="G871" t="s">
        <v>23000</v>
      </c>
      <c r="H871" t="s">
        <v>22677</v>
      </c>
      <c r="I871">
        <v>101.2</v>
      </c>
      <c r="J871" t="s">
        <v>138</v>
      </c>
      <c r="K871" t="s">
        <v>137</v>
      </c>
      <c r="L871">
        <f>I871*$Q$2/1000</f>
        <v>3.7444000000000005E-2</v>
      </c>
    </row>
    <row r="872" spans="1:12">
      <c r="A872" s="118">
        <v>45170</v>
      </c>
      <c r="B872" t="s">
        <v>22683</v>
      </c>
      <c r="C872" t="s">
        <v>22682</v>
      </c>
      <c r="D872" t="s">
        <v>22815</v>
      </c>
      <c r="E872" t="s">
        <v>23429</v>
      </c>
      <c r="F872">
        <v>40259810</v>
      </c>
      <c r="G872" t="s">
        <v>22813</v>
      </c>
      <c r="H872" t="s">
        <v>22677</v>
      </c>
      <c r="I872">
        <v>101.2</v>
      </c>
      <c r="J872" t="s">
        <v>138</v>
      </c>
      <c r="K872" t="s">
        <v>137</v>
      </c>
      <c r="L872">
        <f>I872*$Q$2/1000</f>
        <v>3.7444000000000005E-2</v>
      </c>
    </row>
    <row r="873" spans="1:12">
      <c r="A873" s="118">
        <v>45170</v>
      </c>
      <c r="B873" t="s">
        <v>22683</v>
      </c>
      <c r="C873" t="s">
        <v>22682</v>
      </c>
      <c r="D873" t="s">
        <v>23428</v>
      </c>
      <c r="E873" t="s">
        <v>23427</v>
      </c>
      <c r="F873">
        <v>40259811</v>
      </c>
      <c r="G873" t="s">
        <v>22872</v>
      </c>
      <c r="H873" t="s">
        <v>22677</v>
      </c>
      <c r="I873">
        <v>101.2</v>
      </c>
      <c r="J873" t="s">
        <v>138</v>
      </c>
      <c r="K873" t="s">
        <v>137</v>
      </c>
      <c r="L873">
        <f>I873*$Q$2/1000</f>
        <v>3.7444000000000005E-2</v>
      </c>
    </row>
    <row r="874" spans="1:12">
      <c r="A874" s="118">
        <v>44958</v>
      </c>
      <c r="B874" t="s">
        <v>1723</v>
      </c>
      <c r="C874" t="s">
        <v>1722</v>
      </c>
      <c r="D874" t="s">
        <v>23426</v>
      </c>
      <c r="E874" t="s">
        <v>23425</v>
      </c>
      <c r="F874">
        <v>101042130</v>
      </c>
      <c r="G874" t="s">
        <v>4139</v>
      </c>
      <c r="H874" t="s">
        <v>1717</v>
      </c>
      <c r="I874">
        <v>118</v>
      </c>
      <c r="J874" t="s">
        <v>223</v>
      </c>
      <c r="K874" t="s">
        <v>137</v>
      </c>
      <c r="L874">
        <f>I874*$Q$5/1000</f>
        <v>0.1199765</v>
      </c>
    </row>
    <row r="875" spans="1:12">
      <c r="A875" s="118">
        <v>45170</v>
      </c>
      <c r="B875" t="s">
        <v>22683</v>
      </c>
      <c r="C875" t="s">
        <v>22682</v>
      </c>
      <c r="D875" t="s">
        <v>22926</v>
      </c>
      <c r="E875" t="s">
        <v>23424</v>
      </c>
      <c r="F875">
        <v>101024174</v>
      </c>
      <c r="G875" t="s">
        <v>22924</v>
      </c>
      <c r="H875" t="s">
        <v>22677</v>
      </c>
      <c r="I875">
        <v>101.2</v>
      </c>
      <c r="J875" t="s">
        <v>138</v>
      </c>
      <c r="K875" t="s">
        <v>137</v>
      </c>
      <c r="L875">
        <f>I875*$Q$2/1000</f>
        <v>3.7444000000000005E-2</v>
      </c>
    </row>
    <row r="876" spans="1:12">
      <c r="A876" s="118">
        <v>45170</v>
      </c>
      <c r="B876" t="s">
        <v>22683</v>
      </c>
      <c r="C876" t="s">
        <v>22682</v>
      </c>
      <c r="D876" t="s">
        <v>22691</v>
      </c>
      <c r="E876" t="s">
        <v>23423</v>
      </c>
      <c r="F876" t="s">
        <v>23050</v>
      </c>
      <c r="G876" t="s">
        <v>23049</v>
      </c>
      <c r="H876" t="s">
        <v>22677</v>
      </c>
      <c r="I876">
        <v>101.2</v>
      </c>
      <c r="J876" t="s">
        <v>138</v>
      </c>
      <c r="K876" t="s">
        <v>137</v>
      </c>
      <c r="L876">
        <f>I876*$Q$2/1000</f>
        <v>3.7444000000000005E-2</v>
      </c>
    </row>
    <row r="877" spans="1:12">
      <c r="A877" s="118">
        <v>45170</v>
      </c>
      <c r="B877" t="s">
        <v>22683</v>
      </c>
      <c r="C877" t="s">
        <v>22682</v>
      </c>
      <c r="D877" t="s">
        <v>23310</v>
      </c>
      <c r="E877" t="s">
        <v>23422</v>
      </c>
      <c r="F877">
        <v>101033065</v>
      </c>
      <c r="G877" t="s">
        <v>22704</v>
      </c>
      <c r="H877" t="s">
        <v>22677</v>
      </c>
      <c r="I877">
        <v>101.2</v>
      </c>
      <c r="J877" t="s">
        <v>138</v>
      </c>
      <c r="K877" t="s">
        <v>137</v>
      </c>
      <c r="L877">
        <f>I877*$Q$2/1000</f>
        <v>3.7444000000000005E-2</v>
      </c>
    </row>
    <row r="878" spans="1:12">
      <c r="A878" s="118">
        <v>45261</v>
      </c>
      <c r="B878" t="s">
        <v>443</v>
      </c>
      <c r="C878" t="s">
        <v>442</v>
      </c>
      <c r="D878" t="s">
        <v>23421</v>
      </c>
      <c r="E878" t="s">
        <v>23420</v>
      </c>
      <c r="F878">
        <v>2245010</v>
      </c>
      <c r="G878" t="s">
        <v>23419</v>
      </c>
      <c r="H878" s="122" t="s">
        <v>437</v>
      </c>
      <c r="I878">
        <v>4725</v>
      </c>
      <c r="J878" t="s">
        <v>199</v>
      </c>
      <c r="K878" t="s">
        <v>198</v>
      </c>
      <c r="L878">
        <f>I878*$Q$4/25/1000</f>
        <v>0.33234727680000004</v>
      </c>
    </row>
    <row r="879" spans="1:12">
      <c r="A879" s="118">
        <v>45139</v>
      </c>
      <c r="B879" t="s">
        <v>443</v>
      </c>
      <c r="C879" t="s">
        <v>442</v>
      </c>
      <c r="D879" t="s">
        <v>23418</v>
      </c>
      <c r="E879" t="s">
        <v>23417</v>
      </c>
      <c r="F879" s="119" t="s">
        <v>23416</v>
      </c>
      <c r="G879" t="s">
        <v>23415</v>
      </c>
      <c r="H879" s="122" t="s">
        <v>437</v>
      </c>
      <c r="I879">
        <v>4725</v>
      </c>
      <c r="J879" t="s">
        <v>199</v>
      </c>
      <c r="K879" t="s">
        <v>198</v>
      </c>
      <c r="L879">
        <f>I879*$Q$4/25/1000</f>
        <v>0.33234727680000004</v>
      </c>
    </row>
    <row r="880" spans="1:12">
      <c r="A880" s="118">
        <v>45231</v>
      </c>
      <c r="B880" t="s">
        <v>443</v>
      </c>
      <c r="C880" t="s">
        <v>442</v>
      </c>
      <c r="D880" t="s">
        <v>23414</v>
      </c>
      <c r="E880" t="s">
        <v>23413</v>
      </c>
      <c r="F880">
        <v>101025687</v>
      </c>
      <c r="G880" t="s">
        <v>23412</v>
      </c>
      <c r="H880" s="122" t="s">
        <v>437</v>
      </c>
      <c r="I880">
        <v>4725</v>
      </c>
      <c r="J880" t="s">
        <v>199</v>
      </c>
      <c r="K880" t="s">
        <v>198</v>
      </c>
      <c r="L880">
        <f>I880*$Q$4/25/1000</f>
        <v>0.33234727680000004</v>
      </c>
    </row>
    <row r="881" spans="1:12">
      <c r="A881" s="118">
        <v>45200</v>
      </c>
      <c r="B881" t="s">
        <v>443</v>
      </c>
      <c r="C881" t="s">
        <v>442</v>
      </c>
      <c r="D881" t="s">
        <v>23411</v>
      </c>
      <c r="E881" t="s">
        <v>23410</v>
      </c>
      <c r="F881">
        <v>101017521</v>
      </c>
      <c r="G881" t="s">
        <v>23409</v>
      </c>
      <c r="H881" s="122" t="s">
        <v>437</v>
      </c>
      <c r="I881">
        <v>4725</v>
      </c>
      <c r="J881" t="s">
        <v>199</v>
      </c>
      <c r="K881" t="s">
        <v>198</v>
      </c>
      <c r="L881">
        <f>I881*$Q$4/25/1000</f>
        <v>0.33234727680000004</v>
      </c>
    </row>
    <row r="882" spans="1:12">
      <c r="A882" s="118">
        <v>45170</v>
      </c>
      <c r="B882" t="s">
        <v>22683</v>
      </c>
      <c r="C882" t="s">
        <v>22682</v>
      </c>
      <c r="D882" t="s">
        <v>23266</v>
      </c>
      <c r="E882" t="s">
        <v>23408</v>
      </c>
      <c r="F882" t="s">
        <v>22942</v>
      </c>
      <c r="G882" t="s">
        <v>22941</v>
      </c>
      <c r="H882" t="s">
        <v>22677</v>
      </c>
      <c r="I882">
        <v>101.2</v>
      </c>
      <c r="J882" t="s">
        <v>138</v>
      </c>
      <c r="K882" t="s">
        <v>137</v>
      </c>
      <c r="L882">
        <f>I882*$Q$2/1000</f>
        <v>3.7444000000000005E-2</v>
      </c>
    </row>
    <row r="883" spans="1:12">
      <c r="A883" s="118">
        <v>45170</v>
      </c>
      <c r="B883" t="s">
        <v>22683</v>
      </c>
      <c r="C883" t="s">
        <v>22682</v>
      </c>
      <c r="D883" t="s">
        <v>22736</v>
      </c>
      <c r="E883" t="s">
        <v>23407</v>
      </c>
      <c r="F883">
        <v>40213217</v>
      </c>
      <c r="G883" t="s">
        <v>22934</v>
      </c>
      <c r="H883" t="s">
        <v>22677</v>
      </c>
      <c r="I883">
        <v>101.2</v>
      </c>
      <c r="J883" t="s">
        <v>138</v>
      </c>
      <c r="K883" t="s">
        <v>137</v>
      </c>
      <c r="L883">
        <f>I883*$Q$2/1000</f>
        <v>3.7444000000000005E-2</v>
      </c>
    </row>
    <row r="884" spans="1:12">
      <c r="A884" s="118">
        <v>45170</v>
      </c>
      <c r="B884" t="s">
        <v>22683</v>
      </c>
      <c r="C884" t="s">
        <v>22682</v>
      </c>
      <c r="D884" t="s">
        <v>22717</v>
      </c>
      <c r="E884" t="s">
        <v>23406</v>
      </c>
      <c r="F884">
        <v>101027152</v>
      </c>
      <c r="G884" t="s">
        <v>7074</v>
      </c>
      <c r="H884" t="s">
        <v>22677</v>
      </c>
      <c r="I884">
        <v>101.2</v>
      </c>
      <c r="J884" t="s">
        <v>138</v>
      </c>
      <c r="K884" t="s">
        <v>137</v>
      </c>
      <c r="L884">
        <f>I884*$Q$2/1000</f>
        <v>3.7444000000000005E-2</v>
      </c>
    </row>
    <row r="885" spans="1:12">
      <c r="A885" s="118">
        <v>45170</v>
      </c>
      <c r="B885" t="s">
        <v>22683</v>
      </c>
      <c r="C885" t="s">
        <v>22682</v>
      </c>
      <c r="D885" t="s">
        <v>22859</v>
      </c>
      <c r="E885" t="s">
        <v>23405</v>
      </c>
      <c r="F885" t="s">
        <v>22882</v>
      </c>
      <c r="G885" t="s">
        <v>22881</v>
      </c>
      <c r="H885" t="s">
        <v>22677</v>
      </c>
      <c r="I885">
        <v>101.2</v>
      </c>
      <c r="J885" t="s">
        <v>138</v>
      </c>
      <c r="K885" t="s">
        <v>137</v>
      </c>
      <c r="L885">
        <f>I885*$Q$2/1000</f>
        <v>3.7444000000000005E-2</v>
      </c>
    </row>
    <row r="886" spans="1:12">
      <c r="A886" s="118">
        <v>45170</v>
      </c>
      <c r="B886" t="s">
        <v>22683</v>
      </c>
      <c r="C886" t="s">
        <v>22682</v>
      </c>
      <c r="D886" t="s">
        <v>22796</v>
      </c>
      <c r="E886" t="s">
        <v>23404</v>
      </c>
      <c r="F886" t="s">
        <v>22911</v>
      </c>
      <c r="G886" t="s">
        <v>22910</v>
      </c>
      <c r="H886" t="s">
        <v>22677</v>
      </c>
      <c r="I886">
        <v>101.2</v>
      </c>
      <c r="J886" t="s">
        <v>138</v>
      </c>
      <c r="K886" t="s">
        <v>137</v>
      </c>
      <c r="L886">
        <f>I886*$Q$2/1000</f>
        <v>3.7444000000000005E-2</v>
      </c>
    </row>
    <row r="887" spans="1:12">
      <c r="A887" s="118">
        <v>45170</v>
      </c>
      <c r="B887" t="s">
        <v>22683</v>
      </c>
      <c r="C887" t="s">
        <v>22682</v>
      </c>
      <c r="D887" t="s">
        <v>23133</v>
      </c>
      <c r="E887" t="s">
        <v>23403</v>
      </c>
      <c r="F887">
        <v>101045536</v>
      </c>
      <c r="G887" t="s">
        <v>23402</v>
      </c>
      <c r="H887" t="s">
        <v>22677</v>
      </c>
      <c r="I887">
        <v>101.2</v>
      </c>
      <c r="J887" t="s">
        <v>138</v>
      </c>
      <c r="K887" t="s">
        <v>137</v>
      </c>
      <c r="L887">
        <f>I887*$Q$2/1000</f>
        <v>3.7444000000000005E-2</v>
      </c>
    </row>
    <row r="888" spans="1:12">
      <c r="A888" s="118">
        <v>45170</v>
      </c>
      <c r="B888" t="s">
        <v>22683</v>
      </c>
      <c r="C888" t="s">
        <v>22682</v>
      </c>
      <c r="D888" t="s">
        <v>22851</v>
      </c>
      <c r="E888" t="s">
        <v>23401</v>
      </c>
      <c r="F888" t="s">
        <v>23178</v>
      </c>
      <c r="G888" t="s">
        <v>23177</v>
      </c>
      <c r="H888" t="s">
        <v>22677</v>
      </c>
      <c r="I888">
        <v>101.2</v>
      </c>
      <c r="J888" t="s">
        <v>138</v>
      </c>
      <c r="K888" t="s">
        <v>137</v>
      </c>
      <c r="L888">
        <f>I888*$Q$2/1000</f>
        <v>3.7444000000000005E-2</v>
      </c>
    </row>
    <row r="889" spans="1:12">
      <c r="A889" s="118">
        <v>45170</v>
      </c>
      <c r="B889" t="s">
        <v>22683</v>
      </c>
      <c r="C889" t="s">
        <v>22682</v>
      </c>
      <c r="D889" t="s">
        <v>22998</v>
      </c>
      <c r="E889" t="s">
        <v>23400</v>
      </c>
      <c r="F889">
        <v>101030273</v>
      </c>
      <c r="G889" t="s">
        <v>22743</v>
      </c>
      <c r="H889" t="s">
        <v>22677</v>
      </c>
      <c r="I889">
        <v>101.2</v>
      </c>
      <c r="J889" t="s">
        <v>138</v>
      </c>
      <c r="K889" t="s">
        <v>137</v>
      </c>
      <c r="L889">
        <f>I889*$Q$2/1000</f>
        <v>3.7444000000000005E-2</v>
      </c>
    </row>
    <row r="890" spans="1:12">
      <c r="A890" s="118">
        <v>45170</v>
      </c>
      <c r="B890" t="s">
        <v>22683</v>
      </c>
      <c r="C890" t="s">
        <v>22682</v>
      </c>
      <c r="D890" t="s">
        <v>22733</v>
      </c>
      <c r="E890" t="s">
        <v>23399</v>
      </c>
      <c r="F890">
        <v>101040392</v>
      </c>
      <c r="G890" t="s">
        <v>22826</v>
      </c>
      <c r="H890" t="s">
        <v>22677</v>
      </c>
      <c r="I890">
        <v>101.2</v>
      </c>
      <c r="J890" t="s">
        <v>138</v>
      </c>
      <c r="K890" t="s">
        <v>137</v>
      </c>
      <c r="L890">
        <f>I890*$Q$2/1000</f>
        <v>3.7444000000000005E-2</v>
      </c>
    </row>
    <row r="891" spans="1:12">
      <c r="A891" s="118">
        <v>45170</v>
      </c>
      <c r="B891" t="s">
        <v>22683</v>
      </c>
      <c r="C891" t="s">
        <v>22682</v>
      </c>
      <c r="D891" t="s">
        <v>22736</v>
      </c>
      <c r="E891" t="s">
        <v>23398</v>
      </c>
      <c r="F891">
        <v>101039239</v>
      </c>
      <c r="G891" t="s">
        <v>23397</v>
      </c>
      <c r="H891" t="s">
        <v>22677</v>
      </c>
      <c r="I891">
        <v>101.2</v>
      </c>
      <c r="J891" t="s">
        <v>138</v>
      </c>
      <c r="K891" t="s">
        <v>137</v>
      </c>
      <c r="L891">
        <f>I891*$Q$2/1000</f>
        <v>3.7444000000000005E-2</v>
      </c>
    </row>
    <row r="892" spans="1:12">
      <c r="A892" s="118">
        <v>45170</v>
      </c>
      <c r="B892" t="s">
        <v>22683</v>
      </c>
      <c r="C892" t="s">
        <v>22682</v>
      </c>
      <c r="D892" t="s">
        <v>23396</v>
      </c>
      <c r="E892" t="s">
        <v>23395</v>
      </c>
      <c r="F892">
        <v>40253913</v>
      </c>
      <c r="G892" t="s">
        <v>22948</v>
      </c>
      <c r="H892" t="s">
        <v>22677</v>
      </c>
      <c r="I892">
        <v>101.2</v>
      </c>
      <c r="J892" t="s">
        <v>138</v>
      </c>
      <c r="K892" t="s">
        <v>137</v>
      </c>
      <c r="L892">
        <f>I892*$Q$2/1000</f>
        <v>3.7444000000000005E-2</v>
      </c>
    </row>
    <row r="893" spans="1:12">
      <c r="A893" s="118">
        <v>45170</v>
      </c>
      <c r="B893" t="s">
        <v>22683</v>
      </c>
      <c r="C893" t="s">
        <v>22682</v>
      </c>
      <c r="D893" t="s">
        <v>23370</v>
      </c>
      <c r="E893" t="s">
        <v>23394</v>
      </c>
      <c r="F893">
        <v>101032704</v>
      </c>
      <c r="G893" t="s">
        <v>23268</v>
      </c>
      <c r="H893" t="s">
        <v>22677</v>
      </c>
      <c r="I893">
        <v>101.2</v>
      </c>
      <c r="J893" t="s">
        <v>138</v>
      </c>
      <c r="K893" t="s">
        <v>137</v>
      </c>
      <c r="L893">
        <f>I893*$Q$2/1000</f>
        <v>3.7444000000000005E-2</v>
      </c>
    </row>
    <row r="894" spans="1:12">
      <c r="A894" s="118">
        <v>45170</v>
      </c>
      <c r="B894" t="s">
        <v>22683</v>
      </c>
      <c r="C894" t="s">
        <v>22682</v>
      </c>
      <c r="D894" t="s">
        <v>23193</v>
      </c>
      <c r="E894" t="s">
        <v>23393</v>
      </c>
      <c r="F894">
        <v>101032225</v>
      </c>
      <c r="G894" t="s">
        <v>23392</v>
      </c>
      <c r="H894" t="s">
        <v>22677</v>
      </c>
      <c r="I894">
        <v>101.2</v>
      </c>
      <c r="J894" t="s">
        <v>138</v>
      </c>
      <c r="K894" t="s">
        <v>137</v>
      </c>
      <c r="L894">
        <f>I894*$Q$2/1000</f>
        <v>3.7444000000000005E-2</v>
      </c>
    </row>
    <row r="895" spans="1:12">
      <c r="A895" s="118">
        <v>45170</v>
      </c>
      <c r="B895" t="s">
        <v>22683</v>
      </c>
      <c r="C895" t="s">
        <v>22682</v>
      </c>
      <c r="D895" t="s">
        <v>22756</v>
      </c>
      <c r="E895" t="s">
        <v>23391</v>
      </c>
      <c r="F895" t="s">
        <v>22754</v>
      </c>
      <c r="G895" t="s">
        <v>22753</v>
      </c>
      <c r="H895" t="s">
        <v>22677</v>
      </c>
      <c r="I895">
        <v>101.2</v>
      </c>
      <c r="J895" t="s">
        <v>138</v>
      </c>
      <c r="K895" t="s">
        <v>137</v>
      </c>
      <c r="L895">
        <f>I895*$Q$2/1000</f>
        <v>3.7444000000000005E-2</v>
      </c>
    </row>
    <row r="896" spans="1:12">
      <c r="A896" s="118">
        <v>45170</v>
      </c>
      <c r="B896" t="s">
        <v>22683</v>
      </c>
      <c r="C896" t="s">
        <v>22682</v>
      </c>
      <c r="D896" t="s">
        <v>22779</v>
      </c>
      <c r="E896" t="s">
        <v>23390</v>
      </c>
      <c r="F896" t="s">
        <v>22804</v>
      </c>
      <c r="G896" t="s">
        <v>22803</v>
      </c>
      <c r="H896" t="s">
        <v>22677</v>
      </c>
      <c r="I896">
        <v>101.2</v>
      </c>
      <c r="J896" t="s">
        <v>138</v>
      </c>
      <c r="K896" t="s">
        <v>137</v>
      </c>
      <c r="L896">
        <f>I896*$Q$2/1000</f>
        <v>3.7444000000000005E-2</v>
      </c>
    </row>
    <row r="897" spans="1:12">
      <c r="A897" s="118">
        <v>45170</v>
      </c>
      <c r="B897" t="s">
        <v>22683</v>
      </c>
      <c r="C897" t="s">
        <v>22682</v>
      </c>
      <c r="D897" t="s">
        <v>22843</v>
      </c>
      <c r="E897" t="s">
        <v>23389</v>
      </c>
      <c r="F897">
        <v>101012393</v>
      </c>
      <c r="G897" t="s">
        <v>22841</v>
      </c>
      <c r="H897" t="s">
        <v>22677</v>
      </c>
      <c r="I897">
        <v>101.2</v>
      </c>
      <c r="J897" t="s">
        <v>138</v>
      </c>
      <c r="K897" t="s">
        <v>137</v>
      </c>
      <c r="L897">
        <f>I897*$Q$2/1000</f>
        <v>3.7444000000000005E-2</v>
      </c>
    </row>
    <row r="898" spans="1:12">
      <c r="A898" s="118">
        <v>45170</v>
      </c>
      <c r="B898" t="s">
        <v>22683</v>
      </c>
      <c r="C898" t="s">
        <v>22682</v>
      </c>
      <c r="D898" t="s">
        <v>22717</v>
      </c>
      <c r="E898" t="s">
        <v>23388</v>
      </c>
      <c r="F898">
        <v>101010640</v>
      </c>
      <c r="G898" t="s">
        <v>22715</v>
      </c>
      <c r="H898" t="s">
        <v>22677</v>
      </c>
      <c r="I898">
        <v>101.2</v>
      </c>
      <c r="J898" t="s">
        <v>138</v>
      </c>
      <c r="K898" t="s">
        <v>137</v>
      </c>
      <c r="L898">
        <f>I898*$Q$2/1000</f>
        <v>3.7444000000000005E-2</v>
      </c>
    </row>
    <row r="899" spans="1:12">
      <c r="A899" s="118">
        <v>45170</v>
      </c>
      <c r="B899" t="s">
        <v>22683</v>
      </c>
      <c r="C899" t="s">
        <v>22682</v>
      </c>
      <c r="D899" t="s">
        <v>22988</v>
      </c>
      <c r="E899" t="s">
        <v>23387</v>
      </c>
      <c r="F899">
        <v>101010640</v>
      </c>
      <c r="G899" t="s">
        <v>22715</v>
      </c>
      <c r="H899" t="s">
        <v>22677</v>
      </c>
      <c r="I899">
        <v>101.2</v>
      </c>
      <c r="J899" t="s">
        <v>138</v>
      </c>
      <c r="K899" t="s">
        <v>137</v>
      </c>
      <c r="L899">
        <f>I899*$Q$2/1000</f>
        <v>3.7444000000000005E-2</v>
      </c>
    </row>
    <row r="900" spans="1:12">
      <c r="A900" s="118">
        <v>45170</v>
      </c>
      <c r="B900" t="s">
        <v>22683</v>
      </c>
      <c r="C900" t="s">
        <v>22682</v>
      </c>
      <c r="D900" t="s">
        <v>23367</v>
      </c>
      <c r="E900" t="s">
        <v>23386</v>
      </c>
      <c r="F900" t="s">
        <v>23385</v>
      </c>
      <c r="G900" t="s">
        <v>23384</v>
      </c>
      <c r="H900" t="s">
        <v>22677</v>
      </c>
      <c r="I900">
        <v>101.2</v>
      </c>
      <c r="J900" t="s">
        <v>138</v>
      </c>
      <c r="K900" t="s">
        <v>137</v>
      </c>
      <c r="L900">
        <f>I900*$Q$2/1000</f>
        <v>3.7444000000000005E-2</v>
      </c>
    </row>
    <row r="901" spans="1:12">
      <c r="A901" s="118">
        <v>45170</v>
      </c>
      <c r="B901" t="s">
        <v>22683</v>
      </c>
      <c r="C901" t="s">
        <v>22682</v>
      </c>
      <c r="D901" t="s">
        <v>23383</v>
      </c>
      <c r="E901" t="s">
        <v>23382</v>
      </c>
      <c r="F901" t="s">
        <v>23381</v>
      </c>
      <c r="G901" t="s">
        <v>23380</v>
      </c>
      <c r="H901" t="s">
        <v>22677</v>
      </c>
      <c r="I901">
        <v>101.2</v>
      </c>
      <c r="J901" t="s">
        <v>138</v>
      </c>
      <c r="K901" t="s">
        <v>137</v>
      </c>
      <c r="L901">
        <f>I901*$Q$2/1000</f>
        <v>3.7444000000000005E-2</v>
      </c>
    </row>
    <row r="902" spans="1:12">
      <c r="A902" s="118">
        <v>44958</v>
      </c>
      <c r="B902" t="s">
        <v>180</v>
      </c>
      <c r="C902" t="s">
        <v>179</v>
      </c>
      <c r="D902" t="s">
        <v>23379</v>
      </c>
      <c r="E902" t="s">
        <v>23378</v>
      </c>
      <c r="F902" t="s">
        <v>23377</v>
      </c>
      <c r="G902" t="s">
        <v>23376</v>
      </c>
      <c r="H902" t="s">
        <v>174</v>
      </c>
      <c r="I902">
        <v>3154</v>
      </c>
      <c r="J902" t="s">
        <v>173</v>
      </c>
      <c r="K902" t="s">
        <v>172</v>
      </c>
      <c r="L902">
        <f>I902*$Q$3/(1000/250)</f>
        <v>25.295079999999999</v>
      </c>
    </row>
    <row r="903" spans="1:12">
      <c r="A903" s="118">
        <v>45170</v>
      </c>
      <c r="B903" t="s">
        <v>22683</v>
      </c>
      <c r="C903" t="s">
        <v>22682</v>
      </c>
      <c r="D903" t="s">
        <v>22756</v>
      </c>
      <c r="E903" t="s">
        <v>23375</v>
      </c>
      <c r="F903" t="s">
        <v>23374</v>
      </c>
      <c r="G903" t="s">
        <v>23373</v>
      </c>
      <c r="H903" t="s">
        <v>22677</v>
      </c>
      <c r="I903">
        <v>101.2</v>
      </c>
      <c r="J903" t="s">
        <v>138</v>
      </c>
      <c r="K903" t="s">
        <v>137</v>
      </c>
      <c r="L903">
        <f>I903*$Q$2/1000</f>
        <v>3.7444000000000005E-2</v>
      </c>
    </row>
    <row r="904" spans="1:12">
      <c r="A904" s="118">
        <v>44958</v>
      </c>
      <c r="B904" t="s">
        <v>180</v>
      </c>
      <c r="C904" t="s">
        <v>179</v>
      </c>
      <c r="D904" t="s">
        <v>23167</v>
      </c>
      <c r="E904" t="s">
        <v>23372</v>
      </c>
      <c r="F904" t="s">
        <v>23258</v>
      </c>
      <c r="G904" t="s">
        <v>23257</v>
      </c>
      <c r="H904" t="s">
        <v>174</v>
      </c>
      <c r="I904">
        <v>3154</v>
      </c>
      <c r="J904" t="s">
        <v>173</v>
      </c>
      <c r="K904" t="s">
        <v>172</v>
      </c>
      <c r="L904">
        <f>I904*$Q$3/(1000/25)</f>
        <v>2.5295079999999999</v>
      </c>
    </row>
    <row r="905" spans="1:12">
      <c r="A905" s="118">
        <v>44958</v>
      </c>
      <c r="B905" t="s">
        <v>365</v>
      </c>
      <c r="C905" t="s">
        <v>364</v>
      </c>
      <c r="D905" t="s">
        <v>21630</v>
      </c>
      <c r="E905" t="s">
        <v>23371</v>
      </c>
      <c r="F905">
        <v>101036472</v>
      </c>
      <c r="G905" t="s">
        <v>16642</v>
      </c>
      <c r="H905" t="s">
        <v>359</v>
      </c>
      <c r="I905">
        <v>144</v>
      </c>
      <c r="J905" t="s">
        <v>138</v>
      </c>
      <c r="K905" t="s">
        <v>137</v>
      </c>
      <c r="L905">
        <f>I905*$Q$2/1000</f>
        <v>5.3280000000000001E-2</v>
      </c>
    </row>
    <row r="906" spans="1:12">
      <c r="A906" s="118">
        <v>45170</v>
      </c>
      <c r="B906" t="s">
        <v>22683</v>
      </c>
      <c r="C906" t="s">
        <v>22682</v>
      </c>
      <c r="D906" t="s">
        <v>23370</v>
      </c>
      <c r="E906" t="s">
        <v>23369</v>
      </c>
      <c r="F906">
        <v>101032706</v>
      </c>
      <c r="G906" t="s">
        <v>23368</v>
      </c>
      <c r="H906" t="s">
        <v>22677</v>
      </c>
      <c r="I906">
        <v>101.2</v>
      </c>
      <c r="J906" t="s">
        <v>138</v>
      </c>
      <c r="K906" t="s">
        <v>137</v>
      </c>
      <c r="L906">
        <f>I906*$Q$2/1000</f>
        <v>3.7444000000000005E-2</v>
      </c>
    </row>
    <row r="907" spans="1:12">
      <c r="A907" s="118">
        <v>45170</v>
      </c>
      <c r="B907" t="s">
        <v>22683</v>
      </c>
      <c r="C907" t="s">
        <v>22682</v>
      </c>
      <c r="D907" t="s">
        <v>23367</v>
      </c>
      <c r="E907" t="s">
        <v>23366</v>
      </c>
      <c r="F907">
        <v>1</v>
      </c>
      <c r="G907" t="s">
        <v>22817</v>
      </c>
      <c r="H907" t="s">
        <v>22677</v>
      </c>
      <c r="I907">
        <v>101.2</v>
      </c>
      <c r="J907" t="s">
        <v>138</v>
      </c>
      <c r="K907" t="s">
        <v>137</v>
      </c>
      <c r="L907">
        <f>I907*$Q$2/1000</f>
        <v>3.7444000000000005E-2</v>
      </c>
    </row>
    <row r="908" spans="1:12">
      <c r="A908" s="118">
        <v>45170</v>
      </c>
      <c r="B908" t="s">
        <v>22683</v>
      </c>
      <c r="C908" t="s">
        <v>22682</v>
      </c>
      <c r="D908" t="s">
        <v>23292</v>
      </c>
      <c r="E908" t="s">
        <v>23365</v>
      </c>
      <c r="F908">
        <v>101045067</v>
      </c>
      <c r="G908" t="s">
        <v>23364</v>
      </c>
      <c r="H908" t="s">
        <v>22677</v>
      </c>
      <c r="I908">
        <v>101.2</v>
      </c>
      <c r="J908" t="s">
        <v>138</v>
      </c>
      <c r="K908" t="s">
        <v>137</v>
      </c>
      <c r="L908">
        <f>I908*$Q$2/1000</f>
        <v>3.7444000000000005E-2</v>
      </c>
    </row>
    <row r="909" spans="1:12">
      <c r="A909" s="118">
        <v>44958</v>
      </c>
      <c r="B909" t="s">
        <v>365</v>
      </c>
      <c r="C909" t="s">
        <v>364</v>
      </c>
      <c r="D909" t="s">
        <v>18281</v>
      </c>
      <c r="E909" t="s">
        <v>23363</v>
      </c>
      <c r="F909">
        <v>101036472</v>
      </c>
      <c r="G909" t="s">
        <v>16642</v>
      </c>
      <c r="H909" t="s">
        <v>359</v>
      </c>
      <c r="I909">
        <v>144</v>
      </c>
      <c r="J909" t="s">
        <v>138</v>
      </c>
      <c r="K909" t="s">
        <v>137</v>
      </c>
      <c r="L909">
        <f>I909*$Q$2/1000</f>
        <v>5.3280000000000001E-2</v>
      </c>
    </row>
    <row r="910" spans="1:12">
      <c r="A910" s="118">
        <v>44958</v>
      </c>
      <c r="B910" t="s">
        <v>365</v>
      </c>
      <c r="C910" t="s">
        <v>364</v>
      </c>
      <c r="D910" t="s">
        <v>18281</v>
      </c>
      <c r="E910" t="s">
        <v>23362</v>
      </c>
      <c r="F910" t="s">
        <v>1843</v>
      </c>
      <c r="G910" t="s">
        <v>1842</v>
      </c>
      <c r="H910" t="s">
        <v>359</v>
      </c>
      <c r="I910">
        <v>144</v>
      </c>
      <c r="J910" t="s">
        <v>138</v>
      </c>
      <c r="K910" t="s">
        <v>137</v>
      </c>
      <c r="L910">
        <f>I910*$Q$2/1000</f>
        <v>5.3280000000000001E-2</v>
      </c>
    </row>
    <row r="911" spans="1:12">
      <c r="A911" s="118">
        <v>44958</v>
      </c>
      <c r="B911" t="s">
        <v>205</v>
      </c>
      <c r="C911" t="s">
        <v>204</v>
      </c>
      <c r="D911" t="s">
        <v>3816</v>
      </c>
      <c r="E911" t="s">
        <v>23361</v>
      </c>
      <c r="F911">
        <v>66205215</v>
      </c>
      <c r="G911" t="s">
        <v>1726</v>
      </c>
      <c r="H911" t="s">
        <v>200</v>
      </c>
      <c r="I911">
        <v>6781</v>
      </c>
      <c r="J911" t="s">
        <v>199</v>
      </c>
      <c r="K911" t="s">
        <v>198</v>
      </c>
      <c r="L911">
        <f>I911*$Q$4/10/1000</f>
        <v>1.1924057587200001</v>
      </c>
    </row>
    <row r="912" spans="1:12">
      <c r="A912" s="118">
        <v>44958</v>
      </c>
      <c r="B912" t="s">
        <v>365</v>
      </c>
      <c r="C912" t="s">
        <v>364</v>
      </c>
      <c r="D912" t="s">
        <v>18281</v>
      </c>
      <c r="E912" t="s">
        <v>23360</v>
      </c>
      <c r="F912" t="s">
        <v>903</v>
      </c>
      <c r="G912" t="s">
        <v>902</v>
      </c>
      <c r="H912" t="s">
        <v>359</v>
      </c>
      <c r="I912">
        <v>144</v>
      </c>
      <c r="J912" t="s">
        <v>138</v>
      </c>
      <c r="K912" t="s">
        <v>137</v>
      </c>
      <c r="L912">
        <f>I912*$Q$2/1000</f>
        <v>5.3280000000000001E-2</v>
      </c>
    </row>
    <row r="913" spans="1:12">
      <c r="A913" s="118">
        <v>44958</v>
      </c>
      <c r="B913" t="s">
        <v>205</v>
      </c>
      <c r="C913" t="s">
        <v>204</v>
      </c>
      <c r="D913" t="s">
        <v>4196</v>
      </c>
      <c r="E913" t="s">
        <v>23359</v>
      </c>
      <c r="F913">
        <v>66205215</v>
      </c>
      <c r="G913" t="s">
        <v>1726</v>
      </c>
      <c r="H913" t="s">
        <v>200</v>
      </c>
      <c r="I913">
        <v>6781</v>
      </c>
      <c r="J913" t="s">
        <v>199</v>
      </c>
      <c r="K913" t="s">
        <v>198</v>
      </c>
      <c r="L913">
        <f>I913*$Q$4/10/1000</f>
        <v>1.1924057587200001</v>
      </c>
    </row>
    <row r="914" spans="1:12">
      <c r="A914" s="118">
        <v>44958</v>
      </c>
      <c r="B914" t="s">
        <v>365</v>
      </c>
      <c r="C914" t="s">
        <v>364</v>
      </c>
      <c r="D914" t="s">
        <v>17784</v>
      </c>
      <c r="E914" t="s">
        <v>23358</v>
      </c>
      <c r="F914" t="s">
        <v>1675</v>
      </c>
      <c r="G914" t="s">
        <v>1674</v>
      </c>
      <c r="H914" t="s">
        <v>359</v>
      </c>
      <c r="I914">
        <v>144</v>
      </c>
      <c r="J914" t="s">
        <v>138</v>
      </c>
      <c r="K914" t="s">
        <v>137</v>
      </c>
      <c r="L914">
        <f>I914*$Q$2/1000</f>
        <v>5.3280000000000001E-2</v>
      </c>
    </row>
    <row r="915" spans="1:12">
      <c r="A915" s="118">
        <v>44958</v>
      </c>
      <c r="B915" t="s">
        <v>205</v>
      </c>
      <c r="C915" t="s">
        <v>204</v>
      </c>
      <c r="D915" t="s">
        <v>4196</v>
      </c>
      <c r="E915" t="s">
        <v>23357</v>
      </c>
      <c r="F915">
        <v>66205215</v>
      </c>
      <c r="G915" t="s">
        <v>1726</v>
      </c>
      <c r="H915" t="s">
        <v>200</v>
      </c>
      <c r="I915">
        <v>6781</v>
      </c>
      <c r="J915" t="s">
        <v>199</v>
      </c>
      <c r="K915" t="s">
        <v>198</v>
      </c>
      <c r="L915">
        <f>I915*$Q$4/10/1000</f>
        <v>1.1924057587200001</v>
      </c>
    </row>
    <row r="916" spans="1:12">
      <c r="A916" s="118">
        <v>44958</v>
      </c>
      <c r="B916" t="s">
        <v>365</v>
      </c>
      <c r="C916" t="s">
        <v>364</v>
      </c>
      <c r="D916" t="s">
        <v>21630</v>
      </c>
      <c r="E916" t="s">
        <v>23356</v>
      </c>
      <c r="F916" t="s">
        <v>1675</v>
      </c>
      <c r="G916" t="s">
        <v>1674</v>
      </c>
      <c r="H916" t="s">
        <v>359</v>
      </c>
      <c r="I916">
        <v>144</v>
      </c>
      <c r="J916" t="s">
        <v>138</v>
      </c>
      <c r="K916" t="s">
        <v>137</v>
      </c>
      <c r="L916">
        <f>I916*$Q$2/1000</f>
        <v>5.3280000000000001E-2</v>
      </c>
    </row>
    <row r="917" spans="1:12">
      <c r="A917" s="118">
        <v>44958</v>
      </c>
      <c r="B917" t="s">
        <v>205</v>
      </c>
      <c r="C917" t="s">
        <v>204</v>
      </c>
      <c r="D917" t="s">
        <v>3816</v>
      </c>
      <c r="E917" t="s">
        <v>23355</v>
      </c>
      <c r="F917">
        <v>66205215</v>
      </c>
      <c r="G917" t="s">
        <v>1726</v>
      </c>
      <c r="H917" t="s">
        <v>200</v>
      </c>
      <c r="I917">
        <v>6781</v>
      </c>
      <c r="J917" t="s">
        <v>199</v>
      </c>
      <c r="K917" t="s">
        <v>198</v>
      </c>
      <c r="L917">
        <f>I917*$Q$4/10/1000</f>
        <v>1.1924057587200001</v>
      </c>
    </row>
    <row r="918" spans="1:12">
      <c r="A918" s="118">
        <v>44958</v>
      </c>
      <c r="B918" t="s">
        <v>365</v>
      </c>
      <c r="C918" t="s">
        <v>364</v>
      </c>
      <c r="D918" t="s">
        <v>18833</v>
      </c>
      <c r="E918" t="s">
        <v>23354</v>
      </c>
      <c r="F918" t="s">
        <v>1675</v>
      </c>
      <c r="G918" t="s">
        <v>1674</v>
      </c>
      <c r="H918" t="s">
        <v>359</v>
      </c>
      <c r="I918">
        <v>144</v>
      </c>
      <c r="J918" t="s">
        <v>138</v>
      </c>
      <c r="K918" t="s">
        <v>137</v>
      </c>
      <c r="L918">
        <f>I918*$Q$2/1000</f>
        <v>5.3280000000000001E-2</v>
      </c>
    </row>
    <row r="919" spans="1:12">
      <c r="A919" s="118">
        <v>44958</v>
      </c>
      <c r="B919" t="s">
        <v>365</v>
      </c>
      <c r="C919" t="s">
        <v>364</v>
      </c>
      <c r="D919" t="s">
        <v>17775</v>
      </c>
      <c r="E919" t="s">
        <v>23353</v>
      </c>
      <c r="F919" t="s">
        <v>903</v>
      </c>
      <c r="G919" t="s">
        <v>902</v>
      </c>
      <c r="H919" t="s">
        <v>359</v>
      </c>
      <c r="I919">
        <v>144</v>
      </c>
      <c r="J919" t="s">
        <v>138</v>
      </c>
      <c r="K919" t="s">
        <v>137</v>
      </c>
      <c r="L919">
        <f>I919*$Q$2/1000</f>
        <v>5.3280000000000001E-2</v>
      </c>
    </row>
    <row r="920" spans="1:12">
      <c r="A920" s="118">
        <v>44958</v>
      </c>
      <c r="B920" t="s">
        <v>365</v>
      </c>
      <c r="C920" t="s">
        <v>364</v>
      </c>
      <c r="D920" t="s">
        <v>17775</v>
      </c>
      <c r="E920" t="s">
        <v>23352</v>
      </c>
      <c r="F920" t="s">
        <v>1843</v>
      </c>
      <c r="G920" t="s">
        <v>1842</v>
      </c>
      <c r="H920" t="s">
        <v>359</v>
      </c>
      <c r="I920">
        <v>144</v>
      </c>
      <c r="J920" t="s">
        <v>138</v>
      </c>
      <c r="K920" t="s">
        <v>137</v>
      </c>
      <c r="L920">
        <f>I920*$Q$2/1000</f>
        <v>5.3280000000000001E-2</v>
      </c>
    </row>
    <row r="921" spans="1:12">
      <c r="A921" s="118">
        <v>44958</v>
      </c>
      <c r="B921" t="s">
        <v>365</v>
      </c>
      <c r="C921" t="s">
        <v>364</v>
      </c>
      <c r="D921" t="s">
        <v>17784</v>
      </c>
      <c r="E921" t="s">
        <v>23351</v>
      </c>
      <c r="F921" t="s">
        <v>372</v>
      </c>
      <c r="G921" t="s">
        <v>371</v>
      </c>
      <c r="H921" t="s">
        <v>359</v>
      </c>
      <c r="I921">
        <v>144</v>
      </c>
      <c r="J921" t="s">
        <v>138</v>
      </c>
      <c r="K921" t="s">
        <v>137</v>
      </c>
      <c r="L921">
        <f>I921*$Q$2/1000</f>
        <v>5.3280000000000001E-2</v>
      </c>
    </row>
    <row r="922" spans="1:12">
      <c r="A922" s="118">
        <v>44958</v>
      </c>
      <c r="B922" t="s">
        <v>365</v>
      </c>
      <c r="C922" t="s">
        <v>364</v>
      </c>
      <c r="D922" t="s">
        <v>18281</v>
      </c>
      <c r="E922" t="s">
        <v>23350</v>
      </c>
      <c r="F922" t="s">
        <v>1103</v>
      </c>
      <c r="G922" t="s">
        <v>11939</v>
      </c>
      <c r="H922" t="s">
        <v>359</v>
      </c>
      <c r="I922">
        <v>144</v>
      </c>
      <c r="J922" t="s">
        <v>138</v>
      </c>
      <c r="K922" t="s">
        <v>137</v>
      </c>
      <c r="L922">
        <f>I922*$Q$2/1000</f>
        <v>5.3280000000000001E-2</v>
      </c>
    </row>
    <row r="923" spans="1:12">
      <c r="A923" s="118">
        <v>44958</v>
      </c>
      <c r="B923" t="s">
        <v>205</v>
      </c>
      <c r="C923" t="s">
        <v>204</v>
      </c>
      <c r="D923" t="s">
        <v>3816</v>
      </c>
      <c r="E923" t="s">
        <v>23349</v>
      </c>
      <c r="F923">
        <v>66205215</v>
      </c>
      <c r="G923" t="s">
        <v>1726</v>
      </c>
      <c r="H923" t="s">
        <v>200</v>
      </c>
      <c r="I923">
        <v>6781</v>
      </c>
      <c r="J923" t="s">
        <v>199</v>
      </c>
      <c r="K923" t="s">
        <v>198</v>
      </c>
      <c r="L923">
        <f>I923*$Q$4/10/1000</f>
        <v>1.1924057587200001</v>
      </c>
    </row>
    <row r="924" spans="1:12">
      <c r="A924" s="118">
        <v>44958</v>
      </c>
      <c r="B924" t="s">
        <v>205</v>
      </c>
      <c r="C924" t="s">
        <v>204</v>
      </c>
      <c r="D924" t="s">
        <v>4196</v>
      </c>
      <c r="E924" t="s">
        <v>23348</v>
      </c>
      <c r="F924">
        <v>66205215</v>
      </c>
      <c r="G924" t="s">
        <v>1726</v>
      </c>
      <c r="H924" t="s">
        <v>200</v>
      </c>
      <c r="I924">
        <v>6781</v>
      </c>
      <c r="J924" t="s">
        <v>199</v>
      </c>
      <c r="K924" t="s">
        <v>198</v>
      </c>
      <c r="L924">
        <f>I924*$Q$4/10/1000</f>
        <v>1.1924057587200001</v>
      </c>
    </row>
    <row r="925" spans="1:12">
      <c r="A925" s="118">
        <v>44958</v>
      </c>
      <c r="B925" t="s">
        <v>205</v>
      </c>
      <c r="C925" t="s">
        <v>204</v>
      </c>
      <c r="D925" t="s">
        <v>4196</v>
      </c>
      <c r="E925" t="s">
        <v>23347</v>
      </c>
      <c r="F925">
        <v>66205215</v>
      </c>
      <c r="G925" t="s">
        <v>1726</v>
      </c>
      <c r="H925" t="s">
        <v>200</v>
      </c>
      <c r="I925">
        <v>6781</v>
      </c>
      <c r="J925" t="s">
        <v>199</v>
      </c>
      <c r="K925" t="s">
        <v>198</v>
      </c>
      <c r="L925">
        <f>I925*$Q$4/10/1000</f>
        <v>1.1924057587200001</v>
      </c>
    </row>
    <row r="926" spans="1:12">
      <c r="A926" s="118">
        <v>44958</v>
      </c>
      <c r="B926" t="s">
        <v>205</v>
      </c>
      <c r="C926" t="s">
        <v>204</v>
      </c>
      <c r="D926" t="s">
        <v>4196</v>
      </c>
      <c r="E926" t="s">
        <v>23346</v>
      </c>
      <c r="F926">
        <v>66205215</v>
      </c>
      <c r="G926" t="s">
        <v>1726</v>
      </c>
      <c r="H926" t="s">
        <v>200</v>
      </c>
      <c r="I926">
        <v>6781</v>
      </c>
      <c r="J926" t="s">
        <v>199</v>
      </c>
      <c r="K926" t="s">
        <v>198</v>
      </c>
      <c r="L926">
        <f>I926*$Q$4/10/1000</f>
        <v>1.1924057587200001</v>
      </c>
    </row>
    <row r="927" spans="1:12">
      <c r="A927" s="118">
        <v>44958</v>
      </c>
      <c r="B927" t="s">
        <v>365</v>
      </c>
      <c r="C927" t="s">
        <v>364</v>
      </c>
      <c r="D927" t="s">
        <v>21889</v>
      </c>
      <c r="E927" t="s">
        <v>23345</v>
      </c>
      <c r="F927" t="s">
        <v>809</v>
      </c>
      <c r="G927" t="s">
        <v>808</v>
      </c>
      <c r="H927" t="s">
        <v>359</v>
      </c>
      <c r="I927">
        <v>144</v>
      </c>
      <c r="J927" t="s">
        <v>138</v>
      </c>
      <c r="K927" t="s">
        <v>137</v>
      </c>
      <c r="L927">
        <f>I927*$Q$2/1000</f>
        <v>5.3280000000000001E-2</v>
      </c>
    </row>
    <row r="928" spans="1:12">
      <c r="A928" s="118">
        <v>44958</v>
      </c>
      <c r="B928" t="s">
        <v>365</v>
      </c>
      <c r="C928" t="s">
        <v>364</v>
      </c>
      <c r="D928" t="s">
        <v>17775</v>
      </c>
      <c r="E928" t="s">
        <v>23344</v>
      </c>
      <c r="F928" t="s">
        <v>694</v>
      </c>
      <c r="G928" t="s">
        <v>11970</v>
      </c>
      <c r="H928" t="s">
        <v>359</v>
      </c>
      <c r="I928">
        <v>144</v>
      </c>
      <c r="J928" t="s">
        <v>138</v>
      </c>
      <c r="K928" t="s">
        <v>137</v>
      </c>
      <c r="L928">
        <f>I928*$Q$2/1000</f>
        <v>5.3280000000000001E-2</v>
      </c>
    </row>
    <row r="929" spans="1:12">
      <c r="A929" s="118">
        <v>45170</v>
      </c>
      <c r="B929" t="s">
        <v>22683</v>
      </c>
      <c r="C929" t="s">
        <v>22682</v>
      </c>
      <c r="D929" t="s">
        <v>22901</v>
      </c>
      <c r="E929" t="s">
        <v>23343</v>
      </c>
      <c r="F929">
        <v>101023406</v>
      </c>
      <c r="G929" t="s">
        <v>22899</v>
      </c>
      <c r="H929" t="s">
        <v>22677</v>
      </c>
      <c r="I929">
        <v>101.2</v>
      </c>
      <c r="J929" t="s">
        <v>138</v>
      </c>
      <c r="K929" t="s">
        <v>137</v>
      </c>
      <c r="L929">
        <f>I929*$Q$2/1000</f>
        <v>3.7444000000000005E-2</v>
      </c>
    </row>
    <row r="930" spans="1:12">
      <c r="A930" s="118">
        <v>45170</v>
      </c>
      <c r="B930" t="s">
        <v>22683</v>
      </c>
      <c r="C930" t="s">
        <v>22682</v>
      </c>
      <c r="D930" t="s">
        <v>23342</v>
      </c>
      <c r="E930" t="s">
        <v>23341</v>
      </c>
      <c r="F930">
        <v>101045068</v>
      </c>
      <c r="G930" t="s">
        <v>23340</v>
      </c>
      <c r="H930" t="s">
        <v>22677</v>
      </c>
      <c r="I930">
        <v>101.2</v>
      </c>
      <c r="J930" t="s">
        <v>138</v>
      </c>
      <c r="K930" t="s">
        <v>137</v>
      </c>
      <c r="L930">
        <f>I930*$Q$2/1000</f>
        <v>3.7444000000000005E-2</v>
      </c>
    </row>
    <row r="931" spans="1:12">
      <c r="A931" s="118">
        <v>45170</v>
      </c>
      <c r="B931" t="s">
        <v>22683</v>
      </c>
      <c r="C931" t="s">
        <v>22682</v>
      </c>
      <c r="D931" t="s">
        <v>23011</v>
      </c>
      <c r="E931" t="s">
        <v>23339</v>
      </c>
      <c r="F931">
        <v>101012168</v>
      </c>
      <c r="G931" t="s">
        <v>23009</v>
      </c>
      <c r="H931" t="s">
        <v>22677</v>
      </c>
      <c r="I931">
        <v>101.2</v>
      </c>
      <c r="J931" t="s">
        <v>138</v>
      </c>
      <c r="K931" t="s">
        <v>137</v>
      </c>
      <c r="L931">
        <f>I931*$Q$2/1000</f>
        <v>3.7444000000000005E-2</v>
      </c>
    </row>
    <row r="932" spans="1:12">
      <c r="A932" s="118">
        <v>45170</v>
      </c>
      <c r="B932" t="s">
        <v>22683</v>
      </c>
      <c r="C932" t="s">
        <v>22682</v>
      </c>
      <c r="D932" t="s">
        <v>22847</v>
      </c>
      <c r="E932" t="s">
        <v>23338</v>
      </c>
      <c r="F932">
        <v>101028105</v>
      </c>
      <c r="G932" t="s">
        <v>22967</v>
      </c>
      <c r="H932" t="s">
        <v>22677</v>
      </c>
      <c r="I932">
        <v>101.2</v>
      </c>
      <c r="J932" t="s">
        <v>138</v>
      </c>
      <c r="K932" t="s">
        <v>137</v>
      </c>
      <c r="L932">
        <f>I932*$Q$2/1000</f>
        <v>3.7444000000000005E-2</v>
      </c>
    </row>
    <row r="933" spans="1:12">
      <c r="A933" s="118">
        <v>45170</v>
      </c>
      <c r="B933" t="s">
        <v>22683</v>
      </c>
      <c r="C933" t="s">
        <v>22682</v>
      </c>
      <c r="D933" t="s">
        <v>22706</v>
      </c>
      <c r="E933" t="s">
        <v>23337</v>
      </c>
      <c r="F933">
        <v>101033065</v>
      </c>
      <c r="G933" t="s">
        <v>22704</v>
      </c>
      <c r="H933" t="s">
        <v>22677</v>
      </c>
      <c r="I933">
        <v>101.2</v>
      </c>
      <c r="J933" t="s">
        <v>138</v>
      </c>
      <c r="K933" t="s">
        <v>137</v>
      </c>
      <c r="L933">
        <f>I933*$Q$2/1000</f>
        <v>3.7444000000000005E-2</v>
      </c>
    </row>
    <row r="934" spans="1:12">
      <c r="A934" s="118">
        <v>45170</v>
      </c>
      <c r="B934" t="s">
        <v>22683</v>
      </c>
      <c r="C934" t="s">
        <v>22682</v>
      </c>
      <c r="D934" t="s">
        <v>23266</v>
      </c>
      <c r="E934" t="s">
        <v>23336</v>
      </c>
      <c r="F934" t="s">
        <v>23335</v>
      </c>
      <c r="G934" t="s">
        <v>23334</v>
      </c>
      <c r="H934" t="s">
        <v>22677</v>
      </c>
      <c r="I934">
        <v>101.2</v>
      </c>
      <c r="J934" t="s">
        <v>138</v>
      </c>
      <c r="K934" t="s">
        <v>137</v>
      </c>
      <c r="L934">
        <f>I934*$Q$2/1000</f>
        <v>3.7444000000000005E-2</v>
      </c>
    </row>
    <row r="935" spans="1:12">
      <c r="A935" s="118">
        <v>45170</v>
      </c>
      <c r="B935" t="s">
        <v>22683</v>
      </c>
      <c r="C935" t="s">
        <v>22682</v>
      </c>
      <c r="D935" t="s">
        <v>22959</v>
      </c>
      <c r="E935" t="s">
        <v>23333</v>
      </c>
      <c r="F935">
        <v>101029959</v>
      </c>
      <c r="G935" t="s">
        <v>23332</v>
      </c>
      <c r="H935" t="s">
        <v>22677</v>
      </c>
      <c r="I935">
        <v>101.2</v>
      </c>
      <c r="J935" t="s">
        <v>138</v>
      </c>
      <c r="K935" t="s">
        <v>137</v>
      </c>
      <c r="L935">
        <f>I935*$Q$2/1000</f>
        <v>3.7444000000000005E-2</v>
      </c>
    </row>
    <row r="936" spans="1:12">
      <c r="A936" s="118">
        <v>45170</v>
      </c>
      <c r="B936" t="s">
        <v>22683</v>
      </c>
      <c r="C936" t="s">
        <v>22682</v>
      </c>
      <c r="D936" t="s">
        <v>22959</v>
      </c>
      <c r="E936" t="s">
        <v>23331</v>
      </c>
      <c r="F936">
        <v>101030297</v>
      </c>
      <c r="G936" t="s">
        <v>23330</v>
      </c>
      <c r="H936" t="s">
        <v>22677</v>
      </c>
      <c r="I936">
        <v>101.2</v>
      </c>
      <c r="J936" t="s">
        <v>138</v>
      </c>
      <c r="K936" t="s">
        <v>137</v>
      </c>
      <c r="L936">
        <f>I936*$Q$2/1000</f>
        <v>3.7444000000000005E-2</v>
      </c>
    </row>
    <row r="937" spans="1:12">
      <c r="A937" s="118">
        <v>44958</v>
      </c>
      <c r="B937" t="s">
        <v>565</v>
      </c>
      <c r="C937" t="s">
        <v>564</v>
      </c>
      <c r="D937" t="s">
        <v>21925</v>
      </c>
      <c r="E937" t="s">
        <v>23329</v>
      </c>
      <c r="F937">
        <v>101040789</v>
      </c>
      <c r="G937" t="s">
        <v>1235</v>
      </c>
      <c r="H937" t="s">
        <v>560</v>
      </c>
      <c r="I937">
        <v>104.8</v>
      </c>
      <c r="J937" t="s">
        <v>138</v>
      </c>
      <c r="K937" t="s">
        <v>137</v>
      </c>
      <c r="L937">
        <f>I937*$Q$2/1000</f>
        <v>3.8775999999999998E-2</v>
      </c>
    </row>
    <row r="938" spans="1:12">
      <c r="A938" s="118">
        <v>45170</v>
      </c>
      <c r="B938" t="s">
        <v>22683</v>
      </c>
      <c r="C938" t="s">
        <v>22682</v>
      </c>
      <c r="D938" t="s">
        <v>22756</v>
      </c>
      <c r="E938" t="s">
        <v>23328</v>
      </c>
      <c r="F938" t="s">
        <v>22961</v>
      </c>
      <c r="G938" t="s">
        <v>22960</v>
      </c>
      <c r="H938" t="s">
        <v>22677</v>
      </c>
      <c r="I938">
        <v>101.2</v>
      </c>
      <c r="J938" t="s">
        <v>138</v>
      </c>
      <c r="K938" t="s">
        <v>137</v>
      </c>
      <c r="L938">
        <f>I938*$Q$2/1000</f>
        <v>3.7444000000000005E-2</v>
      </c>
    </row>
    <row r="939" spans="1:12">
      <c r="A939" s="118">
        <v>45170</v>
      </c>
      <c r="B939" t="s">
        <v>22683</v>
      </c>
      <c r="C939" t="s">
        <v>22682</v>
      </c>
      <c r="D939" t="s">
        <v>22959</v>
      </c>
      <c r="E939" t="s">
        <v>23327</v>
      </c>
      <c r="F939">
        <v>101029952</v>
      </c>
      <c r="G939" t="s">
        <v>22957</v>
      </c>
      <c r="H939" t="s">
        <v>22677</v>
      </c>
      <c r="I939">
        <v>101.2</v>
      </c>
      <c r="J939" t="s">
        <v>138</v>
      </c>
      <c r="K939" t="s">
        <v>137</v>
      </c>
      <c r="L939">
        <f>I939*$Q$2/1000</f>
        <v>3.7444000000000005E-2</v>
      </c>
    </row>
    <row r="940" spans="1:12">
      <c r="A940" s="118">
        <v>45170</v>
      </c>
      <c r="B940" t="s">
        <v>22683</v>
      </c>
      <c r="C940" t="s">
        <v>22682</v>
      </c>
      <c r="D940" t="s">
        <v>23266</v>
      </c>
      <c r="E940" t="s">
        <v>23326</v>
      </c>
      <c r="F940" t="s">
        <v>23325</v>
      </c>
      <c r="G940" t="s">
        <v>23324</v>
      </c>
      <c r="H940" t="s">
        <v>22677</v>
      </c>
      <c r="I940">
        <v>101.2</v>
      </c>
      <c r="J940" t="s">
        <v>138</v>
      </c>
      <c r="K940" t="s">
        <v>137</v>
      </c>
      <c r="L940">
        <f>I940*$Q$2/1000</f>
        <v>3.7444000000000005E-2</v>
      </c>
    </row>
    <row r="941" spans="1:12">
      <c r="A941" s="118">
        <v>45170</v>
      </c>
      <c r="B941" t="s">
        <v>22683</v>
      </c>
      <c r="C941" t="s">
        <v>22682</v>
      </c>
      <c r="D941" t="s">
        <v>23316</v>
      </c>
      <c r="E941" t="s">
        <v>23323</v>
      </c>
      <c r="F941">
        <v>101012306</v>
      </c>
      <c r="G941" t="s">
        <v>22953</v>
      </c>
      <c r="H941" t="s">
        <v>22677</v>
      </c>
      <c r="I941">
        <v>101.2</v>
      </c>
      <c r="J941" t="s">
        <v>138</v>
      </c>
      <c r="K941" t="s">
        <v>137</v>
      </c>
      <c r="L941">
        <f>I941*$Q$2/1000</f>
        <v>3.7444000000000005E-2</v>
      </c>
    </row>
    <row r="942" spans="1:12">
      <c r="A942" s="118">
        <v>45170</v>
      </c>
      <c r="B942" t="s">
        <v>22683</v>
      </c>
      <c r="C942" t="s">
        <v>22682</v>
      </c>
      <c r="D942" t="s">
        <v>23322</v>
      </c>
      <c r="E942" t="s">
        <v>23321</v>
      </c>
      <c r="F942" t="s">
        <v>22794</v>
      </c>
      <c r="G942" t="s">
        <v>22793</v>
      </c>
      <c r="H942" t="s">
        <v>22677</v>
      </c>
      <c r="I942">
        <v>101.2</v>
      </c>
      <c r="J942" t="s">
        <v>138</v>
      </c>
      <c r="K942" t="s">
        <v>137</v>
      </c>
      <c r="L942">
        <f>I942*$Q$2/1000</f>
        <v>3.7444000000000005E-2</v>
      </c>
    </row>
    <row r="943" spans="1:12">
      <c r="A943" s="118">
        <v>45170</v>
      </c>
      <c r="B943" t="s">
        <v>22683</v>
      </c>
      <c r="C943" t="s">
        <v>22682</v>
      </c>
      <c r="D943" t="s">
        <v>22695</v>
      </c>
      <c r="E943" t="s">
        <v>23320</v>
      </c>
      <c r="F943" t="s">
        <v>22693</v>
      </c>
      <c r="G943" t="s">
        <v>22692</v>
      </c>
      <c r="H943" t="s">
        <v>22677</v>
      </c>
      <c r="I943">
        <v>101.2</v>
      </c>
      <c r="J943" t="s">
        <v>138</v>
      </c>
      <c r="K943" t="s">
        <v>137</v>
      </c>
      <c r="L943">
        <f>I943*$Q$2/1000</f>
        <v>3.7444000000000005E-2</v>
      </c>
    </row>
    <row r="944" spans="1:12">
      <c r="A944" s="118">
        <v>45170</v>
      </c>
      <c r="B944" t="s">
        <v>22683</v>
      </c>
      <c r="C944" t="s">
        <v>22682</v>
      </c>
      <c r="D944" t="s">
        <v>22998</v>
      </c>
      <c r="E944" t="s">
        <v>23319</v>
      </c>
      <c r="F944">
        <v>101030273</v>
      </c>
      <c r="G944" t="s">
        <v>22743</v>
      </c>
      <c r="H944" t="s">
        <v>22677</v>
      </c>
      <c r="I944">
        <v>101.2</v>
      </c>
      <c r="J944" t="s">
        <v>138</v>
      </c>
      <c r="K944" t="s">
        <v>137</v>
      </c>
      <c r="L944">
        <f>I944*$Q$2/1000</f>
        <v>3.7444000000000005E-2</v>
      </c>
    </row>
    <row r="945" spans="1:12">
      <c r="A945" s="118">
        <v>45170</v>
      </c>
      <c r="B945" t="s">
        <v>22683</v>
      </c>
      <c r="C945" t="s">
        <v>22682</v>
      </c>
      <c r="D945" t="s">
        <v>22775</v>
      </c>
      <c r="E945" t="s">
        <v>23318</v>
      </c>
      <c r="F945">
        <v>101050079</v>
      </c>
      <c r="G945" t="s">
        <v>22773</v>
      </c>
      <c r="H945" t="s">
        <v>22677</v>
      </c>
      <c r="I945">
        <v>101.2</v>
      </c>
      <c r="J945" t="s">
        <v>138</v>
      </c>
      <c r="K945" t="s">
        <v>137</v>
      </c>
      <c r="L945">
        <f>I945*$Q$2/1000</f>
        <v>3.7444000000000005E-2</v>
      </c>
    </row>
    <row r="946" spans="1:12">
      <c r="A946" s="118">
        <v>45170</v>
      </c>
      <c r="B946" t="s">
        <v>22683</v>
      </c>
      <c r="C946" t="s">
        <v>22682</v>
      </c>
      <c r="D946" t="s">
        <v>22796</v>
      </c>
      <c r="E946" t="s">
        <v>23317</v>
      </c>
      <c r="F946" t="s">
        <v>22794</v>
      </c>
      <c r="G946" t="s">
        <v>22793</v>
      </c>
      <c r="H946" t="s">
        <v>22677</v>
      </c>
      <c r="I946">
        <v>101.2</v>
      </c>
      <c r="J946" t="s">
        <v>138</v>
      </c>
      <c r="K946" t="s">
        <v>137</v>
      </c>
      <c r="L946">
        <f>I946*$Q$2/1000</f>
        <v>3.7444000000000005E-2</v>
      </c>
    </row>
    <row r="947" spans="1:12">
      <c r="A947" s="118">
        <v>45170</v>
      </c>
      <c r="B947" t="s">
        <v>22683</v>
      </c>
      <c r="C947" t="s">
        <v>22682</v>
      </c>
      <c r="D947" t="s">
        <v>23316</v>
      </c>
      <c r="E947" t="s">
        <v>23315</v>
      </c>
      <c r="F947">
        <v>101012305</v>
      </c>
      <c r="G947" t="s">
        <v>23314</v>
      </c>
      <c r="H947" t="s">
        <v>22677</v>
      </c>
      <c r="I947">
        <v>101.2</v>
      </c>
      <c r="J947" t="s">
        <v>138</v>
      </c>
      <c r="K947" t="s">
        <v>137</v>
      </c>
      <c r="L947">
        <f>I947*$Q$2/1000</f>
        <v>3.7444000000000005E-2</v>
      </c>
    </row>
    <row r="948" spans="1:12">
      <c r="A948" s="118">
        <v>45170</v>
      </c>
      <c r="B948" t="s">
        <v>22683</v>
      </c>
      <c r="C948" t="s">
        <v>22682</v>
      </c>
      <c r="D948" t="s">
        <v>23193</v>
      </c>
      <c r="E948" t="s">
        <v>23313</v>
      </c>
      <c r="F948">
        <v>101031786</v>
      </c>
      <c r="G948" t="s">
        <v>23312</v>
      </c>
      <c r="H948" t="s">
        <v>22677</v>
      </c>
      <c r="I948">
        <v>101.2</v>
      </c>
      <c r="J948" t="s">
        <v>138</v>
      </c>
      <c r="K948" t="s">
        <v>137</v>
      </c>
      <c r="L948">
        <f>I948*$Q$2/1000</f>
        <v>3.7444000000000005E-2</v>
      </c>
    </row>
    <row r="949" spans="1:12">
      <c r="A949" s="118">
        <v>45170</v>
      </c>
      <c r="B949" t="s">
        <v>22683</v>
      </c>
      <c r="C949" t="s">
        <v>22682</v>
      </c>
      <c r="D949" t="s">
        <v>22851</v>
      </c>
      <c r="E949" t="s">
        <v>23311</v>
      </c>
      <c r="F949">
        <v>101031789</v>
      </c>
      <c r="G949" t="s">
        <v>22849</v>
      </c>
      <c r="H949" t="s">
        <v>22677</v>
      </c>
      <c r="I949">
        <v>101.2</v>
      </c>
      <c r="J949" t="s">
        <v>138</v>
      </c>
      <c r="K949" t="s">
        <v>137</v>
      </c>
      <c r="L949">
        <f>I949*$Q$2/1000</f>
        <v>3.7444000000000005E-2</v>
      </c>
    </row>
    <row r="950" spans="1:12">
      <c r="A950" s="118">
        <v>45170</v>
      </c>
      <c r="B950" t="s">
        <v>22683</v>
      </c>
      <c r="C950" t="s">
        <v>22682</v>
      </c>
      <c r="D950" t="s">
        <v>23310</v>
      </c>
      <c r="E950" t="s">
        <v>23309</v>
      </c>
      <c r="F950">
        <v>101023537</v>
      </c>
      <c r="G950" t="s">
        <v>23303</v>
      </c>
      <c r="H950" t="s">
        <v>22677</v>
      </c>
      <c r="I950">
        <v>101.2</v>
      </c>
      <c r="J950" t="s">
        <v>138</v>
      </c>
      <c r="K950" t="s">
        <v>137</v>
      </c>
      <c r="L950">
        <f>I950*$Q$2/1000</f>
        <v>3.7444000000000005E-2</v>
      </c>
    </row>
    <row r="951" spans="1:12">
      <c r="A951" s="118">
        <v>45170</v>
      </c>
      <c r="B951" t="s">
        <v>22683</v>
      </c>
      <c r="C951" t="s">
        <v>22682</v>
      </c>
      <c r="D951" t="s">
        <v>23308</v>
      </c>
      <c r="E951" t="s">
        <v>23307</v>
      </c>
      <c r="F951">
        <v>101012168</v>
      </c>
      <c r="G951" t="s">
        <v>23009</v>
      </c>
      <c r="H951" t="s">
        <v>22677</v>
      </c>
      <c r="I951">
        <v>101.2</v>
      </c>
      <c r="J951" t="s">
        <v>138</v>
      </c>
      <c r="K951" t="s">
        <v>137</v>
      </c>
      <c r="L951">
        <f>I951*$Q$2/1000</f>
        <v>3.7444000000000005E-2</v>
      </c>
    </row>
    <row r="952" spans="1:12">
      <c r="A952" s="118">
        <v>45170</v>
      </c>
      <c r="B952" t="s">
        <v>22683</v>
      </c>
      <c r="C952" t="s">
        <v>22682</v>
      </c>
      <c r="D952" t="s">
        <v>23280</v>
      </c>
      <c r="E952" t="s">
        <v>23306</v>
      </c>
      <c r="F952">
        <v>101012168</v>
      </c>
      <c r="G952" t="s">
        <v>23009</v>
      </c>
      <c r="H952" t="s">
        <v>22677</v>
      </c>
      <c r="I952">
        <v>101.2</v>
      </c>
      <c r="J952" t="s">
        <v>138</v>
      </c>
      <c r="K952" t="s">
        <v>137</v>
      </c>
      <c r="L952">
        <f>I952*$Q$2/1000</f>
        <v>3.7444000000000005E-2</v>
      </c>
    </row>
    <row r="953" spans="1:12">
      <c r="A953" s="118">
        <v>45170</v>
      </c>
      <c r="B953" t="s">
        <v>22683</v>
      </c>
      <c r="C953" t="s">
        <v>22682</v>
      </c>
      <c r="D953" t="s">
        <v>23305</v>
      </c>
      <c r="E953" t="s">
        <v>23304</v>
      </c>
      <c r="F953">
        <v>101023537</v>
      </c>
      <c r="G953" t="s">
        <v>23303</v>
      </c>
      <c r="H953" t="s">
        <v>22677</v>
      </c>
      <c r="I953">
        <v>101.2</v>
      </c>
      <c r="J953" t="s">
        <v>138</v>
      </c>
      <c r="K953" t="s">
        <v>137</v>
      </c>
      <c r="L953">
        <f>I953*$Q$2/1000</f>
        <v>3.7444000000000005E-2</v>
      </c>
    </row>
    <row r="954" spans="1:12">
      <c r="A954" s="118">
        <v>45170</v>
      </c>
      <c r="B954" t="s">
        <v>22683</v>
      </c>
      <c r="C954" t="s">
        <v>22682</v>
      </c>
      <c r="D954" t="s">
        <v>23011</v>
      </c>
      <c r="E954" t="s">
        <v>23302</v>
      </c>
      <c r="F954">
        <v>101012168</v>
      </c>
      <c r="G954" t="s">
        <v>23009</v>
      </c>
      <c r="H954" t="s">
        <v>22677</v>
      </c>
      <c r="I954">
        <v>101.2</v>
      </c>
      <c r="J954" t="s">
        <v>138</v>
      </c>
      <c r="K954" t="s">
        <v>137</v>
      </c>
      <c r="L954">
        <f>I954*$Q$2/1000</f>
        <v>3.7444000000000005E-2</v>
      </c>
    </row>
    <row r="955" spans="1:12">
      <c r="A955" s="118">
        <v>44958</v>
      </c>
      <c r="B955" t="s">
        <v>305</v>
      </c>
      <c r="C955" t="s">
        <v>304</v>
      </c>
      <c r="D955" t="s">
        <v>23301</v>
      </c>
      <c r="E955" t="s">
        <v>23300</v>
      </c>
      <c r="F955" t="s">
        <v>482</v>
      </c>
      <c r="G955" t="s">
        <v>481</v>
      </c>
      <c r="H955" t="s">
        <v>300</v>
      </c>
      <c r="I955">
        <v>12.8</v>
      </c>
      <c r="J955" t="s">
        <v>145</v>
      </c>
      <c r="K955" t="s">
        <v>137</v>
      </c>
      <c r="L955">
        <f>I955*$Q$2/100/1000</f>
        <v>4.7360000000000001E-5</v>
      </c>
    </row>
    <row r="956" spans="1:12">
      <c r="A956" s="118">
        <v>45170</v>
      </c>
      <c r="B956" t="s">
        <v>22683</v>
      </c>
      <c r="C956" t="s">
        <v>22682</v>
      </c>
      <c r="D956" t="s">
        <v>23203</v>
      </c>
      <c r="E956" t="s">
        <v>23299</v>
      </c>
      <c r="F956">
        <v>57207487</v>
      </c>
      <c r="G956" t="s">
        <v>22799</v>
      </c>
      <c r="H956" t="s">
        <v>22677</v>
      </c>
      <c r="I956">
        <v>101.2</v>
      </c>
      <c r="J956" t="s">
        <v>138</v>
      </c>
      <c r="K956" t="s">
        <v>137</v>
      </c>
      <c r="L956">
        <f>I956*$Q$2/1000</f>
        <v>3.7444000000000005E-2</v>
      </c>
    </row>
    <row r="957" spans="1:12">
      <c r="A957" s="118">
        <v>45170</v>
      </c>
      <c r="B957" t="s">
        <v>22683</v>
      </c>
      <c r="C957" t="s">
        <v>22682</v>
      </c>
      <c r="D957" t="s">
        <v>22733</v>
      </c>
      <c r="E957" t="s">
        <v>23298</v>
      </c>
      <c r="F957">
        <v>101036927</v>
      </c>
      <c r="G957" t="s">
        <v>22771</v>
      </c>
      <c r="H957" t="s">
        <v>22677</v>
      </c>
      <c r="I957">
        <v>101.2</v>
      </c>
      <c r="J957" t="s">
        <v>138</v>
      </c>
      <c r="K957" t="s">
        <v>137</v>
      </c>
      <c r="L957">
        <f>I957*$Q$2/1000</f>
        <v>3.7444000000000005E-2</v>
      </c>
    </row>
    <row r="958" spans="1:12">
      <c r="A958" s="118">
        <v>45170</v>
      </c>
      <c r="B958" t="s">
        <v>22683</v>
      </c>
      <c r="C958" t="s">
        <v>22682</v>
      </c>
      <c r="D958" t="s">
        <v>23292</v>
      </c>
      <c r="E958" t="s">
        <v>23297</v>
      </c>
      <c r="F958" t="s">
        <v>23056</v>
      </c>
      <c r="G958" t="s">
        <v>23055</v>
      </c>
      <c r="H958" t="s">
        <v>22677</v>
      </c>
      <c r="I958">
        <v>101.2</v>
      </c>
      <c r="J958" t="s">
        <v>138</v>
      </c>
      <c r="K958" t="s">
        <v>137</v>
      </c>
      <c r="L958">
        <f>I958*$Q$2/1000</f>
        <v>3.7444000000000005E-2</v>
      </c>
    </row>
    <row r="959" spans="1:12">
      <c r="A959" s="118">
        <v>45170</v>
      </c>
      <c r="B959" t="s">
        <v>22683</v>
      </c>
      <c r="C959" t="s">
        <v>22682</v>
      </c>
      <c r="D959" t="s">
        <v>22717</v>
      </c>
      <c r="E959" t="s">
        <v>23296</v>
      </c>
      <c r="F959">
        <v>57207487</v>
      </c>
      <c r="G959" t="s">
        <v>22799</v>
      </c>
      <c r="H959" t="s">
        <v>22677</v>
      </c>
      <c r="I959">
        <v>101.2</v>
      </c>
      <c r="J959" t="s">
        <v>138</v>
      </c>
      <c r="K959" t="s">
        <v>137</v>
      </c>
      <c r="L959">
        <f>I959*$Q$2/1000</f>
        <v>3.7444000000000005E-2</v>
      </c>
    </row>
    <row r="960" spans="1:12">
      <c r="A960" s="118">
        <v>45170</v>
      </c>
      <c r="B960" t="s">
        <v>22683</v>
      </c>
      <c r="C960" t="s">
        <v>22682</v>
      </c>
      <c r="D960" t="s">
        <v>22779</v>
      </c>
      <c r="E960" t="s">
        <v>23295</v>
      </c>
      <c r="F960">
        <v>40255815</v>
      </c>
      <c r="G960" t="s">
        <v>22908</v>
      </c>
      <c r="H960" t="s">
        <v>22677</v>
      </c>
      <c r="I960">
        <v>101.2</v>
      </c>
      <c r="J960" t="s">
        <v>138</v>
      </c>
      <c r="K960" t="s">
        <v>137</v>
      </c>
      <c r="L960">
        <f>I960*$Q$2/1000</f>
        <v>3.7444000000000005E-2</v>
      </c>
    </row>
    <row r="961" spans="1:12">
      <c r="A961" s="118">
        <v>45170</v>
      </c>
      <c r="B961" t="s">
        <v>22683</v>
      </c>
      <c r="C961" t="s">
        <v>22682</v>
      </c>
      <c r="D961" t="s">
        <v>23294</v>
      </c>
      <c r="E961" t="s">
        <v>23293</v>
      </c>
      <c r="F961">
        <v>101024964</v>
      </c>
      <c r="G961" t="s">
        <v>22820</v>
      </c>
      <c r="H961" t="s">
        <v>22677</v>
      </c>
      <c r="I961">
        <v>101.2</v>
      </c>
      <c r="J961" t="s">
        <v>138</v>
      </c>
      <c r="K961" t="s">
        <v>137</v>
      </c>
      <c r="L961">
        <f>I961*$Q$2/1000</f>
        <v>3.7444000000000005E-2</v>
      </c>
    </row>
    <row r="962" spans="1:12">
      <c r="A962" s="118">
        <v>45170</v>
      </c>
      <c r="B962" t="s">
        <v>22683</v>
      </c>
      <c r="C962" t="s">
        <v>22682</v>
      </c>
      <c r="D962" t="s">
        <v>23292</v>
      </c>
      <c r="E962" t="s">
        <v>23291</v>
      </c>
      <c r="F962" t="s">
        <v>23290</v>
      </c>
      <c r="G962" t="s">
        <v>23289</v>
      </c>
      <c r="H962" t="s">
        <v>22677</v>
      </c>
      <c r="I962">
        <v>101.2</v>
      </c>
      <c r="J962" t="s">
        <v>138</v>
      </c>
      <c r="K962" t="s">
        <v>137</v>
      </c>
      <c r="L962">
        <f>I962*$Q$2/1000</f>
        <v>3.7444000000000005E-2</v>
      </c>
    </row>
    <row r="963" spans="1:12">
      <c r="A963" s="118">
        <v>45170</v>
      </c>
      <c r="B963" t="s">
        <v>22683</v>
      </c>
      <c r="C963" t="s">
        <v>22682</v>
      </c>
      <c r="D963" t="s">
        <v>23044</v>
      </c>
      <c r="E963" t="s">
        <v>23288</v>
      </c>
      <c r="F963">
        <v>101026229</v>
      </c>
      <c r="G963" t="s">
        <v>22820</v>
      </c>
      <c r="H963" t="s">
        <v>22677</v>
      </c>
      <c r="I963">
        <v>101.2</v>
      </c>
      <c r="J963" t="s">
        <v>138</v>
      </c>
      <c r="K963" t="s">
        <v>137</v>
      </c>
      <c r="L963">
        <f>I963*$Q$2/1000</f>
        <v>3.7444000000000005E-2</v>
      </c>
    </row>
    <row r="964" spans="1:12">
      <c r="A964" s="118">
        <v>45170</v>
      </c>
      <c r="B964" t="s">
        <v>22683</v>
      </c>
      <c r="C964" t="s">
        <v>22682</v>
      </c>
      <c r="D964" t="s">
        <v>22822</v>
      </c>
      <c r="E964" t="s">
        <v>23287</v>
      </c>
      <c r="F964">
        <v>101024964</v>
      </c>
      <c r="G964" t="s">
        <v>22820</v>
      </c>
      <c r="H964" t="s">
        <v>22677</v>
      </c>
      <c r="I964">
        <v>101.2</v>
      </c>
      <c r="J964" t="s">
        <v>138</v>
      </c>
      <c r="K964" t="s">
        <v>137</v>
      </c>
      <c r="L964">
        <f>I964*$Q$2/1000</f>
        <v>3.7444000000000005E-2</v>
      </c>
    </row>
    <row r="965" spans="1:12">
      <c r="A965" s="118">
        <v>45170</v>
      </c>
      <c r="B965" t="s">
        <v>22683</v>
      </c>
      <c r="C965" t="s">
        <v>22682</v>
      </c>
      <c r="D965" t="s">
        <v>23249</v>
      </c>
      <c r="E965" t="s">
        <v>23286</v>
      </c>
      <c r="F965">
        <v>23254988</v>
      </c>
      <c r="G965" t="s">
        <v>23247</v>
      </c>
      <c r="H965" t="s">
        <v>22677</v>
      </c>
      <c r="I965">
        <v>101.2</v>
      </c>
      <c r="J965" t="s">
        <v>138</v>
      </c>
      <c r="K965" t="s">
        <v>137</v>
      </c>
      <c r="L965">
        <f>I965*$Q$2/1000</f>
        <v>3.7444000000000005E-2</v>
      </c>
    </row>
    <row r="966" spans="1:12">
      <c r="A966" s="118">
        <v>45170</v>
      </c>
      <c r="B966" t="s">
        <v>22683</v>
      </c>
      <c r="C966" t="s">
        <v>22682</v>
      </c>
      <c r="D966" t="s">
        <v>22988</v>
      </c>
      <c r="E966" t="s">
        <v>23285</v>
      </c>
      <c r="F966">
        <v>101045533</v>
      </c>
      <c r="G966" t="s">
        <v>23284</v>
      </c>
      <c r="H966" t="s">
        <v>22677</v>
      </c>
      <c r="I966">
        <v>101.2</v>
      </c>
      <c r="J966" t="s">
        <v>138</v>
      </c>
      <c r="K966" t="s">
        <v>137</v>
      </c>
      <c r="L966">
        <f>I966*$Q$2/1000</f>
        <v>3.7444000000000005E-2</v>
      </c>
    </row>
    <row r="967" spans="1:12">
      <c r="A967" s="118">
        <v>45170</v>
      </c>
      <c r="B967" t="s">
        <v>22683</v>
      </c>
      <c r="C967" t="s">
        <v>22682</v>
      </c>
      <c r="D967" t="s">
        <v>23283</v>
      </c>
      <c r="E967" t="s">
        <v>23282</v>
      </c>
      <c r="F967">
        <v>101045513</v>
      </c>
      <c r="G967" t="s">
        <v>23281</v>
      </c>
      <c r="H967" t="s">
        <v>22677</v>
      </c>
      <c r="I967">
        <v>101.2</v>
      </c>
      <c r="J967" t="s">
        <v>138</v>
      </c>
      <c r="K967" t="s">
        <v>137</v>
      </c>
      <c r="L967">
        <f>I967*$Q$2/1000</f>
        <v>3.7444000000000005E-2</v>
      </c>
    </row>
    <row r="968" spans="1:12">
      <c r="A968" s="118">
        <v>45170</v>
      </c>
      <c r="B968" t="s">
        <v>22683</v>
      </c>
      <c r="C968" t="s">
        <v>22682</v>
      </c>
      <c r="D968" t="s">
        <v>23280</v>
      </c>
      <c r="E968" t="s">
        <v>23279</v>
      </c>
      <c r="F968">
        <v>101036259</v>
      </c>
      <c r="G968" t="s">
        <v>23278</v>
      </c>
      <c r="H968" t="s">
        <v>22677</v>
      </c>
      <c r="I968">
        <v>101.2</v>
      </c>
      <c r="J968" t="s">
        <v>138</v>
      </c>
      <c r="K968" t="s">
        <v>137</v>
      </c>
      <c r="L968">
        <f>I968*$Q$2/1000</f>
        <v>3.7444000000000005E-2</v>
      </c>
    </row>
    <row r="969" spans="1:12">
      <c r="A969" s="118">
        <v>45170</v>
      </c>
      <c r="B969" t="s">
        <v>22683</v>
      </c>
      <c r="C969" t="s">
        <v>22682</v>
      </c>
      <c r="D969" t="s">
        <v>22733</v>
      </c>
      <c r="E969" t="s">
        <v>23277</v>
      </c>
      <c r="F969">
        <v>101040476</v>
      </c>
      <c r="G969" t="s">
        <v>22927</v>
      </c>
      <c r="H969" t="s">
        <v>22677</v>
      </c>
      <c r="I969">
        <v>101.2</v>
      </c>
      <c r="J969" t="s">
        <v>138</v>
      </c>
      <c r="K969" t="s">
        <v>137</v>
      </c>
      <c r="L969">
        <f>I969*$Q$2/1000</f>
        <v>3.7444000000000005E-2</v>
      </c>
    </row>
    <row r="970" spans="1:12">
      <c r="A970" s="118">
        <v>45170</v>
      </c>
      <c r="B970" t="s">
        <v>22683</v>
      </c>
      <c r="C970" t="s">
        <v>22682</v>
      </c>
      <c r="D970" t="s">
        <v>22698</v>
      </c>
      <c r="E970" t="s">
        <v>23276</v>
      </c>
      <c r="F970">
        <v>101045516</v>
      </c>
      <c r="G970" t="s">
        <v>22737</v>
      </c>
      <c r="H970" t="s">
        <v>22677</v>
      </c>
      <c r="I970">
        <v>101.2</v>
      </c>
      <c r="J970" t="s">
        <v>138</v>
      </c>
      <c r="K970" t="s">
        <v>137</v>
      </c>
      <c r="L970">
        <f>I970*$Q$2/1000</f>
        <v>3.7444000000000005E-2</v>
      </c>
    </row>
    <row r="971" spans="1:12">
      <c r="A971" s="118">
        <v>44958</v>
      </c>
      <c r="B971" t="s">
        <v>647</v>
      </c>
      <c r="C971" t="s">
        <v>646</v>
      </c>
      <c r="D971" t="s">
        <v>20854</v>
      </c>
      <c r="E971" t="s">
        <v>23275</v>
      </c>
      <c r="F971">
        <v>13211992</v>
      </c>
      <c r="G971" t="s">
        <v>3726</v>
      </c>
      <c r="H971" t="s">
        <v>174</v>
      </c>
      <c r="I971">
        <v>3154</v>
      </c>
      <c r="J971" t="s">
        <v>173</v>
      </c>
      <c r="K971" t="s">
        <v>172</v>
      </c>
      <c r="L971">
        <f>I971*$Q$3/(1000*0.2)</f>
        <v>0.50590159999999995</v>
      </c>
    </row>
    <row r="972" spans="1:12">
      <c r="A972" s="118">
        <v>45170</v>
      </c>
      <c r="B972" t="s">
        <v>22683</v>
      </c>
      <c r="C972" t="s">
        <v>22682</v>
      </c>
      <c r="D972" t="s">
        <v>23011</v>
      </c>
      <c r="E972" t="s">
        <v>23274</v>
      </c>
      <c r="F972">
        <v>101010640</v>
      </c>
      <c r="G972" t="s">
        <v>22715</v>
      </c>
      <c r="H972" t="s">
        <v>22677</v>
      </c>
      <c r="I972">
        <v>101.2</v>
      </c>
      <c r="J972" t="s">
        <v>138</v>
      </c>
      <c r="K972" t="s">
        <v>137</v>
      </c>
      <c r="L972">
        <f>I972*$Q$2/1000</f>
        <v>3.7444000000000005E-2</v>
      </c>
    </row>
    <row r="973" spans="1:12">
      <c r="A973" s="118">
        <v>45170</v>
      </c>
      <c r="B973" t="s">
        <v>22683</v>
      </c>
      <c r="C973" t="s">
        <v>22682</v>
      </c>
      <c r="D973" t="s">
        <v>22717</v>
      </c>
      <c r="E973" t="s">
        <v>23273</v>
      </c>
      <c r="F973">
        <v>101010640</v>
      </c>
      <c r="G973" t="s">
        <v>22715</v>
      </c>
      <c r="H973" t="s">
        <v>22677</v>
      </c>
      <c r="I973">
        <v>101.2</v>
      </c>
      <c r="J973" t="s">
        <v>138</v>
      </c>
      <c r="K973" t="s">
        <v>137</v>
      </c>
      <c r="L973">
        <f>I973*$Q$2/1000</f>
        <v>3.7444000000000005E-2</v>
      </c>
    </row>
    <row r="974" spans="1:12">
      <c r="A974" s="118">
        <v>45170</v>
      </c>
      <c r="B974" t="s">
        <v>22683</v>
      </c>
      <c r="C974" t="s">
        <v>22682</v>
      </c>
      <c r="D974" t="s">
        <v>22733</v>
      </c>
      <c r="E974" t="s">
        <v>23272</v>
      </c>
      <c r="F974">
        <v>101033372</v>
      </c>
      <c r="G974" t="s">
        <v>23065</v>
      </c>
      <c r="H974" t="s">
        <v>22677</v>
      </c>
      <c r="I974">
        <v>101.2</v>
      </c>
      <c r="J974" t="s">
        <v>138</v>
      </c>
      <c r="K974" t="s">
        <v>137</v>
      </c>
      <c r="L974">
        <f>I974*$Q$2/1000</f>
        <v>3.7444000000000005E-2</v>
      </c>
    </row>
    <row r="975" spans="1:12">
      <c r="A975" s="118">
        <v>44958</v>
      </c>
      <c r="B975" t="s">
        <v>144</v>
      </c>
      <c r="C975" t="s">
        <v>143</v>
      </c>
      <c r="D975" t="s">
        <v>22985</v>
      </c>
      <c r="E975" t="s">
        <v>23271</v>
      </c>
      <c r="F975" t="s">
        <v>18365</v>
      </c>
      <c r="G975" t="s">
        <v>18364</v>
      </c>
      <c r="H975" t="s">
        <v>139</v>
      </c>
      <c r="I975">
        <v>22.2</v>
      </c>
      <c r="J975" t="s">
        <v>138</v>
      </c>
      <c r="K975" t="s">
        <v>137</v>
      </c>
      <c r="L975">
        <f>I975*$Q$2/1000</f>
        <v>8.2140000000000008E-3</v>
      </c>
    </row>
    <row r="976" spans="1:12">
      <c r="A976" s="118">
        <v>45170</v>
      </c>
      <c r="B976" t="s">
        <v>22683</v>
      </c>
      <c r="C976" t="s">
        <v>22682</v>
      </c>
      <c r="D976" t="s">
        <v>22937</v>
      </c>
      <c r="E976" t="s">
        <v>23270</v>
      </c>
      <c r="F976">
        <v>40254986</v>
      </c>
      <c r="G976" t="s">
        <v>22740</v>
      </c>
      <c r="H976" t="s">
        <v>22677</v>
      </c>
      <c r="I976">
        <v>101.2</v>
      </c>
      <c r="J976" t="s">
        <v>138</v>
      </c>
      <c r="K976" t="s">
        <v>137</v>
      </c>
      <c r="L976">
        <f>I976*$Q$2/1000</f>
        <v>3.7444000000000005E-2</v>
      </c>
    </row>
    <row r="977" spans="1:12">
      <c r="A977" s="118">
        <v>45170</v>
      </c>
      <c r="B977" t="s">
        <v>22683</v>
      </c>
      <c r="C977" t="s">
        <v>22682</v>
      </c>
      <c r="D977" t="s">
        <v>23135</v>
      </c>
      <c r="E977" t="s">
        <v>23269</v>
      </c>
      <c r="F977">
        <v>101032704</v>
      </c>
      <c r="G977" t="s">
        <v>23268</v>
      </c>
      <c r="H977" t="s">
        <v>22677</v>
      </c>
      <c r="I977">
        <v>101.2</v>
      </c>
      <c r="J977" t="s">
        <v>138</v>
      </c>
      <c r="K977" t="s">
        <v>137</v>
      </c>
      <c r="L977">
        <f>I977*$Q$2/1000</f>
        <v>3.7444000000000005E-2</v>
      </c>
    </row>
    <row r="978" spans="1:12">
      <c r="A978" s="118">
        <v>45170</v>
      </c>
      <c r="B978" t="s">
        <v>22683</v>
      </c>
      <c r="C978" t="s">
        <v>22682</v>
      </c>
      <c r="D978" t="s">
        <v>22787</v>
      </c>
      <c r="E978" t="s">
        <v>23267</v>
      </c>
      <c r="F978">
        <v>101032705</v>
      </c>
      <c r="G978" t="s">
        <v>22785</v>
      </c>
      <c r="H978" t="s">
        <v>22677</v>
      </c>
      <c r="I978">
        <v>101.2</v>
      </c>
      <c r="J978" t="s">
        <v>138</v>
      </c>
      <c r="K978" t="s">
        <v>137</v>
      </c>
      <c r="L978">
        <f>I978*$Q$2/1000</f>
        <v>3.7444000000000005E-2</v>
      </c>
    </row>
    <row r="979" spans="1:12">
      <c r="A979" s="118">
        <v>45170</v>
      </c>
      <c r="B979" t="s">
        <v>22683</v>
      </c>
      <c r="C979" t="s">
        <v>22682</v>
      </c>
      <c r="D979" t="s">
        <v>23266</v>
      </c>
      <c r="E979" t="s">
        <v>23265</v>
      </c>
      <c r="F979">
        <v>1</v>
      </c>
      <c r="G979" t="s">
        <v>22817</v>
      </c>
      <c r="H979" t="s">
        <v>22677</v>
      </c>
      <c r="I979">
        <v>101.2</v>
      </c>
      <c r="J979" t="s">
        <v>138</v>
      </c>
      <c r="K979" t="s">
        <v>137</v>
      </c>
      <c r="L979">
        <f>I979*$Q$2/1000</f>
        <v>3.7444000000000005E-2</v>
      </c>
    </row>
    <row r="980" spans="1:12">
      <c r="A980" s="118">
        <v>45170</v>
      </c>
      <c r="B980" t="s">
        <v>22683</v>
      </c>
      <c r="C980" t="s">
        <v>22682</v>
      </c>
      <c r="D980" t="s">
        <v>23011</v>
      </c>
      <c r="E980" t="s">
        <v>23264</v>
      </c>
      <c r="F980">
        <v>101024174</v>
      </c>
      <c r="G980" t="s">
        <v>22924</v>
      </c>
      <c r="H980" t="s">
        <v>22677</v>
      </c>
      <c r="I980">
        <v>101.2</v>
      </c>
      <c r="J980" t="s">
        <v>138</v>
      </c>
      <c r="K980" t="s">
        <v>137</v>
      </c>
      <c r="L980">
        <f>I980*$Q$2/1000</f>
        <v>3.7444000000000005E-2</v>
      </c>
    </row>
    <row r="981" spans="1:12">
      <c r="A981" s="118">
        <v>45170</v>
      </c>
      <c r="B981" t="s">
        <v>22683</v>
      </c>
      <c r="C981" t="s">
        <v>22682</v>
      </c>
      <c r="D981" t="s">
        <v>22859</v>
      </c>
      <c r="E981" t="s">
        <v>23263</v>
      </c>
      <c r="F981" t="s">
        <v>22882</v>
      </c>
      <c r="G981" t="s">
        <v>22881</v>
      </c>
      <c r="H981" t="s">
        <v>22677</v>
      </c>
      <c r="I981">
        <v>101.2</v>
      </c>
      <c r="J981" t="s">
        <v>138</v>
      </c>
      <c r="K981" t="s">
        <v>137</v>
      </c>
      <c r="L981">
        <f>I981*$Q$2/1000</f>
        <v>3.7444000000000005E-2</v>
      </c>
    </row>
    <row r="982" spans="1:12">
      <c r="A982" s="118">
        <v>45170</v>
      </c>
      <c r="B982" t="s">
        <v>22683</v>
      </c>
      <c r="C982" t="s">
        <v>22682</v>
      </c>
      <c r="D982" t="s">
        <v>23262</v>
      </c>
      <c r="E982" t="s">
        <v>23261</v>
      </c>
      <c r="F982" t="s">
        <v>23086</v>
      </c>
      <c r="G982" t="s">
        <v>23085</v>
      </c>
      <c r="H982" t="s">
        <v>22677</v>
      </c>
      <c r="I982">
        <v>101.2</v>
      </c>
      <c r="J982" t="s">
        <v>138</v>
      </c>
      <c r="K982" t="s">
        <v>137</v>
      </c>
      <c r="L982">
        <f>I982*$Q$2/1000</f>
        <v>3.7444000000000005E-2</v>
      </c>
    </row>
    <row r="983" spans="1:12">
      <c r="A983" s="118">
        <v>44958</v>
      </c>
      <c r="B983" t="s">
        <v>180</v>
      </c>
      <c r="C983" t="s">
        <v>179</v>
      </c>
      <c r="D983" t="s">
        <v>23260</v>
      </c>
      <c r="E983" t="s">
        <v>23259</v>
      </c>
      <c r="F983" t="s">
        <v>23258</v>
      </c>
      <c r="G983" t="s">
        <v>23257</v>
      </c>
      <c r="H983" t="s">
        <v>174</v>
      </c>
      <c r="I983">
        <v>3154</v>
      </c>
      <c r="J983" t="s">
        <v>173</v>
      </c>
      <c r="K983" t="s">
        <v>172</v>
      </c>
      <c r="L983">
        <f>I983*$Q$3/(1000/25)</f>
        <v>2.5295079999999999</v>
      </c>
    </row>
    <row r="984" spans="1:12">
      <c r="A984" s="118">
        <v>45170</v>
      </c>
      <c r="B984" t="s">
        <v>22683</v>
      </c>
      <c r="C984" t="s">
        <v>22682</v>
      </c>
      <c r="D984" t="s">
        <v>22880</v>
      </c>
      <c r="E984" t="s">
        <v>23256</v>
      </c>
      <c r="F984" t="s">
        <v>22878</v>
      </c>
      <c r="G984" t="s">
        <v>22877</v>
      </c>
      <c r="H984" t="s">
        <v>22677</v>
      </c>
      <c r="I984">
        <v>101.2</v>
      </c>
      <c r="J984" t="s">
        <v>138</v>
      </c>
      <c r="K984" t="s">
        <v>137</v>
      </c>
      <c r="L984">
        <f>I984*$Q$2/1000</f>
        <v>3.7444000000000005E-2</v>
      </c>
    </row>
    <row r="985" spans="1:12">
      <c r="A985" s="118">
        <v>45170</v>
      </c>
      <c r="B985" t="s">
        <v>22683</v>
      </c>
      <c r="C985" t="s">
        <v>22682</v>
      </c>
      <c r="D985" t="s">
        <v>22691</v>
      </c>
      <c r="E985" t="s">
        <v>23255</v>
      </c>
      <c r="F985" t="s">
        <v>22689</v>
      </c>
      <c r="G985" t="s">
        <v>22688</v>
      </c>
      <c r="H985" t="s">
        <v>22677</v>
      </c>
      <c r="I985">
        <v>101.2</v>
      </c>
      <c r="J985" t="s">
        <v>138</v>
      </c>
      <c r="K985" t="s">
        <v>137</v>
      </c>
      <c r="L985">
        <f>I985*$Q$2/1000</f>
        <v>3.7444000000000005E-2</v>
      </c>
    </row>
    <row r="986" spans="1:12">
      <c r="A986" s="118">
        <v>45170</v>
      </c>
      <c r="B986" t="s">
        <v>22683</v>
      </c>
      <c r="C986" t="s">
        <v>22682</v>
      </c>
      <c r="D986" t="s">
        <v>22695</v>
      </c>
      <c r="E986" t="s">
        <v>23254</v>
      </c>
      <c r="F986" t="s">
        <v>22693</v>
      </c>
      <c r="G986" t="s">
        <v>22692</v>
      </c>
      <c r="H986" t="s">
        <v>22677</v>
      </c>
      <c r="I986">
        <v>101.2</v>
      </c>
      <c r="J986" t="s">
        <v>138</v>
      </c>
      <c r="K986" t="s">
        <v>137</v>
      </c>
      <c r="L986">
        <f>I986*$Q$2/1000</f>
        <v>3.7444000000000005E-2</v>
      </c>
    </row>
    <row r="987" spans="1:12">
      <c r="A987" s="118">
        <v>44958</v>
      </c>
      <c r="B987" t="s">
        <v>180</v>
      </c>
      <c r="C987" t="s">
        <v>179</v>
      </c>
      <c r="D987" t="s">
        <v>23253</v>
      </c>
      <c r="E987" t="s">
        <v>23252</v>
      </c>
      <c r="F987" t="s">
        <v>23251</v>
      </c>
      <c r="G987" t="s">
        <v>23250</v>
      </c>
      <c r="H987" t="s">
        <v>174</v>
      </c>
      <c r="I987">
        <v>3154</v>
      </c>
      <c r="J987" t="s">
        <v>173</v>
      </c>
      <c r="K987" t="s">
        <v>172</v>
      </c>
      <c r="L987">
        <f>I987*$Q$3/(1000/0.1)</f>
        <v>1.0118031999999999E-2</v>
      </c>
    </row>
    <row r="988" spans="1:12">
      <c r="A988" s="118">
        <v>45200</v>
      </c>
      <c r="B988" t="s">
        <v>22683</v>
      </c>
      <c r="C988" t="s">
        <v>22682</v>
      </c>
      <c r="D988" t="s">
        <v>23249</v>
      </c>
      <c r="E988" t="s">
        <v>23248</v>
      </c>
      <c r="F988">
        <v>23254988</v>
      </c>
      <c r="G988" t="s">
        <v>23247</v>
      </c>
      <c r="H988" t="s">
        <v>22677</v>
      </c>
      <c r="I988">
        <v>101.2</v>
      </c>
      <c r="J988" t="s">
        <v>138</v>
      </c>
      <c r="K988" t="s">
        <v>137</v>
      </c>
      <c r="L988">
        <f>I988*$Q$2/1000</f>
        <v>3.7444000000000005E-2</v>
      </c>
    </row>
    <row r="989" spans="1:12">
      <c r="A989" s="118">
        <v>45200</v>
      </c>
      <c r="B989" t="s">
        <v>22683</v>
      </c>
      <c r="C989" t="s">
        <v>22682</v>
      </c>
      <c r="D989" t="s">
        <v>22859</v>
      </c>
      <c r="E989" t="s">
        <v>23246</v>
      </c>
      <c r="F989" t="s">
        <v>22857</v>
      </c>
      <c r="G989" t="s">
        <v>22856</v>
      </c>
      <c r="H989" t="s">
        <v>22677</v>
      </c>
      <c r="I989">
        <v>101.2</v>
      </c>
      <c r="J989" t="s">
        <v>138</v>
      </c>
      <c r="K989" t="s">
        <v>137</v>
      </c>
      <c r="L989">
        <f>I989*$Q$2/1000</f>
        <v>3.7444000000000005E-2</v>
      </c>
    </row>
    <row r="990" spans="1:12">
      <c r="A990" s="118">
        <v>45200</v>
      </c>
      <c r="B990" t="s">
        <v>22683</v>
      </c>
      <c r="C990" t="s">
        <v>22682</v>
      </c>
      <c r="D990" t="s">
        <v>23135</v>
      </c>
      <c r="E990" t="s">
        <v>23245</v>
      </c>
      <c r="F990" t="s">
        <v>22939</v>
      </c>
      <c r="G990" t="s">
        <v>22938</v>
      </c>
      <c r="H990" t="s">
        <v>22677</v>
      </c>
      <c r="I990">
        <v>101.2</v>
      </c>
      <c r="J990" t="s">
        <v>138</v>
      </c>
      <c r="K990" t="s">
        <v>137</v>
      </c>
      <c r="L990">
        <f>I990*$Q$2/1000</f>
        <v>3.7444000000000005E-2</v>
      </c>
    </row>
    <row r="991" spans="1:12">
      <c r="A991" s="118">
        <v>45200</v>
      </c>
      <c r="B991" t="s">
        <v>22683</v>
      </c>
      <c r="C991" t="s">
        <v>22682</v>
      </c>
      <c r="D991" t="s">
        <v>23193</v>
      </c>
      <c r="E991" t="s">
        <v>23244</v>
      </c>
      <c r="F991">
        <v>101036095</v>
      </c>
      <c r="G991" t="s">
        <v>23243</v>
      </c>
      <c r="H991" t="s">
        <v>22677</v>
      </c>
      <c r="I991">
        <v>101.2</v>
      </c>
      <c r="J991" t="s">
        <v>138</v>
      </c>
      <c r="K991" t="s">
        <v>137</v>
      </c>
      <c r="L991">
        <f>I991*$Q$2/1000</f>
        <v>3.7444000000000005E-2</v>
      </c>
    </row>
    <row r="992" spans="1:12">
      <c r="A992" s="118">
        <v>45200</v>
      </c>
      <c r="B992" t="s">
        <v>22683</v>
      </c>
      <c r="C992" t="s">
        <v>22682</v>
      </c>
      <c r="D992" t="s">
        <v>23242</v>
      </c>
      <c r="E992" t="s">
        <v>23241</v>
      </c>
      <c r="F992" t="s">
        <v>23240</v>
      </c>
      <c r="G992" t="s">
        <v>23239</v>
      </c>
      <c r="H992" t="s">
        <v>22677</v>
      </c>
      <c r="I992">
        <v>101.2</v>
      </c>
      <c r="J992" t="s">
        <v>138</v>
      </c>
      <c r="K992" t="s">
        <v>137</v>
      </c>
      <c r="L992">
        <f>I992*$Q$2/1000</f>
        <v>3.7444000000000005E-2</v>
      </c>
    </row>
    <row r="993" spans="1:12">
      <c r="A993" s="118">
        <v>45200</v>
      </c>
      <c r="B993" t="s">
        <v>22683</v>
      </c>
      <c r="C993" t="s">
        <v>22682</v>
      </c>
      <c r="D993" t="s">
        <v>22691</v>
      </c>
      <c r="E993" t="s">
        <v>23238</v>
      </c>
      <c r="F993" t="s">
        <v>22689</v>
      </c>
      <c r="G993" t="s">
        <v>22688</v>
      </c>
      <c r="H993" t="s">
        <v>22677</v>
      </c>
      <c r="I993">
        <v>101.2</v>
      </c>
      <c r="J993" t="s">
        <v>138</v>
      </c>
      <c r="K993" t="s">
        <v>137</v>
      </c>
      <c r="L993">
        <f>I993*$Q$2/1000</f>
        <v>3.7444000000000005E-2</v>
      </c>
    </row>
    <row r="994" spans="1:12">
      <c r="A994" s="118">
        <v>45200</v>
      </c>
      <c r="B994" t="s">
        <v>22683</v>
      </c>
      <c r="C994" t="s">
        <v>22682</v>
      </c>
      <c r="D994" t="s">
        <v>22779</v>
      </c>
      <c r="E994" t="s">
        <v>23237</v>
      </c>
      <c r="F994" t="s">
        <v>22777</v>
      </c>
      <c r="G994" t="s">
        <v>22776</v>
      </c>
      <c r="H994" t="s">
        <v>22677</v>
      </c>
      <c r="I994">
        <v>101.2</v>
      </c>
      <c r="J994" t="s">
        <v>138</v>
      </c>
      <c r="K994" t="s">
        <v>137</v>
      </c>
      <c r="L994">
        <f>I994*$Q$2/1000</f>
        <v>3.7444000000000005E-2</v>
      </c>
    </row>
    <row r="995" spans="1:12">
      <c r="A995" s="118">
        <v>45200</v>
      </c>
      <c r="B995" t="s">
        <v>22683</v>
      </c>
      <c r="C995" t="s">
        <v>22682</v>
      </c>
      <c r="D995" t="s">
        <v>23236</v>
      </c>
      <c r="E995" t="s">
        <v>23235</v>
      </c>
      <c r="F995" t="s">
        <v>23234</v>
      </c>
      <c r="G995" t="s">
        <v>23233</v>
      </c>
      <c r="H995" t="s">
        <v>22677</v>
      </c>
      <c r="I995">
        <v>101.2</v>
      </c>
      <c r="J995" t="s">
        <v>138</v>
      </c>
      <c r="K995" t="s">
        <v>137</v>
      </c>
      <c r="L995">
        <f>I995*$Q$2/1000</f>
        <v>3.7444000000000005E-2</v>
      </c>
    </row>
    <row r="996" spans="1:12">
      <c r="A996" s="118">
        <v>45200</v>
      </c>
      <c r="B996" t="s">
        <v>22683</v>
      </c>
      <c r="C996" t="s">
        <v>22682</v>
      </c>
      <c r="D996" t="s">
        <v>22733</v>
      </c>
      <c r="E996" t="s">
        <v>23232</v>
      </c>
      <c r="F996">
        <v>101040476</v>
      </c>
      <c r="G996" t="s">
        <v>22927</v>
      </c>
      <c r="H996" t="s">
        <v>22677</v>
      </c>
      <c r="I996">
        <v>101.2</v>
      </c>
      <c r="J996" t="s">
        <v>138</v>
      </c>
      <c r="K996" t="s">
        <v>137</v>
      </c>
      <c r="L996">
        <f>I996*$Q$2/1000</f>
        <v>3.7444000000000005E-2</v>
      </c>
    </row>
    <row r="997" spans="1:12">
      <c r="A997" s="118">
        <v>45200</v>
      </c>
      <c r="B997" t="s">
        <v>22683</v>
      </c>
      <c r="C997" t="s">
        <v>22682</v>
      </c>
      <c r="D997" t="s">
        <v>23231</v>
      </c>
      <c r="E997" t="s">
        <v>23230</v>
      </c>
      <c r="F997">
        <v>101036252</v>
      </c>
      <c r="G997" t="s">
        <v>23229</v>
      </c>
      <c r="H997" t="s">
        <v>22677</v>
      </c>
      <c r="I997">
        <v>101.2</v>
      </c>
      <c r="J997" t="s">
        <v>138</v>
      </c>
      <c r="K997" t="s">
        <v>137</v>
      </c>
      <c r="L997">
        <f>I997*$Q$2/1000</f>
        <v>3.7444000000000005E-2</v>
      </c>
    </row>
    <row r="998" spans="1:12">
      <c r="A998" s="118">
        <v>45200</v>
      </c>
      <c r="B998" t="s">
        <v>22683</v>
      </c>
      <c r="C998" t="s">
        <v>22682</v>
      </c>
      <c r="D998" t="s">
        <v>23228</v>
      </c>
      <c r="E998" t="s">
        <v>23227</v>
      </c>
      <c r="F998" t="s">
        <v>22831</v>
      </c>
      <c r="G998" t="s">
        <v>22830</v>
      </c>
      <c r="H998" t="s">
        <v>22677</v>
      </c>
      <c r="I998">
        <v>101.2</v>
      </c>
      <c r="J998" t="s">
        <v>138</v>
      </c>
      <c r="K998" t="s">
        <v>137</v>
      </c>
      <c r="L998">
        <f>I998*$Q$2/1000</f>
        <v>3.7444000000000005E-2</v>
      </c>
    </row>
    <row r="999" spans="1:12">
      <c r="A999" s="118">
        <v>45200</v>
      </c>
      <c r="B999" t="s">
        <v>22683</v>
      </c>
      <c r="C999" t="s">
        <v>22682</v>
      </c>
      <c r="D999" t="s">
        <v>22874</v>
      </c>
      <c r="E999" t="s">
        <v>23226</v>
      </c>
      <c r="F999">
        <v>40259811</v>
      </c>
      <c r="G999" t="s">
        <v>22872</v>
      </c>
      <c r="H999" t="s">
        <v>22677</v>
      </c>
      <c r="I999">
        <v>101.2</v>
      </c>
      <c r="J999" t="s">
        <v>138</v>
      </c>
      <c r="K999" t="s">
        <v>137</v>
      </c>
      <c r="L999">
        <f>I999*$Q$2/1000</f>
        <v>3.7444000000000005E-2</v>
      </c>
    </row>
    <row r="1000" spans="1:12">
      <c r="A1000" s="118">
        <v>45200</v>
      </c>
      <c r="B1000" t="s">
        <v>22683</v>
      </c>
      <c r="C1000" t="s">
        <v>22682</v>
      </c>
      <c r="D1000" t="s">
        <v>22869</v>
      </c>
      <c r="E1000" t="s">
        <v>23225</v>
      </c>
      <c r="F1000">
        <v>40259810</v>
      </c>
      <c r="G1000" t="s">
        <v>22813</v>
      </c>
      <c r="H1000" t="s">
        <v>22677</v>
      </c>
      <c r="I1000">
        <v>101.2</v>
      </c>
      <c r="J1000" t="s">
        <v>138</v>
      </c>
      <c r="K1000" t="s">
        <v>137</v>
      </c>
      <c r="L1000">
        <f>I1000*$Q$2/1000</f>
        <v>3.7444000000000005E-2</v>
      </c>
    </row>
    <row r="1001" spans="1:12">
      <c r="A1001" s="118">
        <v>45200</v>
      </c>
      <c r="B1001" t="s">
        <v>22683</v>
      </c>
      <c r="C1001" t="s">
        <v>22682</v>
      </c>
      <c r="D1001" t="s">
        <v>22901</v>
      </c>
      <c r="E1001" t="s">
        <v>23224</v>
      </c>
      <c r="F1001">
        <v>101023406</v>
      </c>
      <c r="G1001" t="s">
        <v>22899</v>
      </c>
      <c r="H1001" t="s">
        <v>22677</v>
      </c>
      <c r="I1001">
        <v>101.2</v>
      </c>
      <c r="J1001" t="s">
        <v>138</v>
      </c>
      <c r="K1001" t="s">
        <v>137</v>
      </c>
      <c r="L1001">
        <f>I1001*$Q$2/1000</f>
        <v>3.7444000000000005E-2</v>
      </c>
    </row>
    <row r="1002" spans="1:12">
      <c r="A1002" s="118">
        <v>45200</v>
      </c>
      <c r="B1002" t="s">
        <v>22683</v>
      </c>
      <c r="C1002" t="s">
        <v>22682</v>
      </c>
      <c r="D1002" t="s">
        <v>22695</v>
      </c>
      <c r="E1002" t="s">
        <v>23223</v>
      </c>
      <c r="F1002" t="s">
        <v>22939</v>
      </c>
      <c r="G1002" t="s">
        <v>22938</v>
      </c>
      <c r="H1002" t="s">
        <v>22677</v>
      </c>
      <c r="I1002">
        <v>101.2</v>
      </c>
      <c r="J1002" t="s">
        <v>138</v>
      </c>
      <c r="K1002" t="s">
        <v>137</v>
      </c>
      <c r="L1002">
        <f>I1002*$Q$2/1000</f>
        <v>3.7444000000000005E-2</v>
      </c>
    </row>
    <row r="1003" spans="1:12">
      <c r="A1003" s="118">
        <v>45200</v>
      </c>
      <c r="B1003" t="s">
        <v>22683</v>
      </c>
      <c r="C1003" t="s">
        <v>22682</v>
      </c>
      <c r="D1003" t="s">
        <v>23061</v>
      </c>
      <c r="E1003" t="s">
        <v>23222</v>
      </c>
      <c r="F1003">
        <v>101041856</v>
      </c>
      <c r="G1003" t="s">
        <v>22893</v>
      </c>
      <c r="H1003" t="s">
        <v>22677</v>
      </c>
      <c r="I1003">
        <v>101.2</v>
      </c>
      <c r="J1003" t="s">
        <v>138</v>
      </c>
      <c r="K1003" t="s">
        <v>137</v>
      </c>
      <c r="L1003">
        <f>I1003*$Q$2/1000</f>
        <v>3.7444000000000005E-2</v>
      </c>
    </row>
    <row r="1004" spans="1:12">
      <c r="A1004" s="118">
        <v>45200</v>
      </c>
      <c r="B1004" t="s">
        <v>22683</v>
      </c>
      <c r="C1004" t="s">
        <v>22682</v>
      </c>
      <c r="D1004" t="s">
        <v>22779</v>
      </c>
      <c r="E1004" t="s">
        <v>23221</v>
      </c>
      <c r="F1004" t="s">
        <v>22804</v>
      </c>
      <c r="G1004" t="s">
        <v>22803</v>
      </c>
      <c r="H1004" t="s">
        <v>22677</v>
      </c>
      <c r="I1004">
        <v>101.2</v>
      </c>
      <c r="J1004" t="s">
        <v>138</v>
      </c>
      <c r="K1004" t="s">
        <v>137</v>
      </c>
      <c r="L1004">
        <f>I1004*$Q$2/1000</f>
        <v>3.7444000000000005E-2</v>
      </c>
    </row>
    <row r="1005" spans="1:12">
      <c r="A1005" s="118">
        <v>45200</v>
      </c>
      <c r="B1005" t="s">
        <v>22683</v>
      </c>
      <c r="C1005" t="s">
        <v>22682</v>
      </c>
      <c r="D1005" t="s">
        <v>23114</v>
      </c>
      <c r="E1005" t="s">
        <v>23220</v>
      </c>
      <c r="F1005">
        <v>101036326</v>
      </c>
      <c r="G1005" t="s">
        <v>23112</v>
      </c>
      <c r="H1005" t="s">
        <v>22677</v>
      </c>
      <c r="I1005">
        <v>101.2</v>
      </c>
      <c r="J1005" t="s">
        <v>138</v>
      </c>
      <c r="K1005" t="s">
        <v>137</v>
      </c>
      <c r="L1005">
        <f>I1005*$Q$2/1000</f>
        <v>3.7444000000000005E-2</v>
      </c>
    </row>
    <row r="1006" spans="1:12">
      <c r="A1006" s="118">
        <v>45200</v>
      </c>
      <c r="B1006" t="s">
        <v>22683</v>
      </c>
      <c r="C1006" t="s">
        <v>22682</v>
      </c>
      <c r="D1006" t="s">
        <v>22736</v>
      </c>
      <c r="E1006" t="s">
        <v>23219</v>
      </c>
      <c r="F1006">
        <v>101036387</v>
      </c>
      <c r="G1006" t="s">
        <v>23218</v>
      </c>
      <c r="H1006" t="s">
        <v>22677</v>
      </c>
      <c r="I1006">
        <v>101.2</v>
      </c>
      <c r="J1006" t="s">
        <v>138</v>
      </c>
      <c r="K1006" t="s">
        <v>137</v>
      </c>
      <c r="L1006">
        <f>I1006*$Q$2/1000</f>
        <v>3.7444000000000005E-2</v>
      </c>
    </row>
    <row r="1007" spans="1:12">
      <c r="A1007" s="118">
        <v>45200</v>
      </c>
      <c r="B1007" t="s">
        <v>22683</v>
      </c>
      <c r="C1007" t="s">
        <v>22682</v>
      </c>
      <c r="D1007" t="s">
        <v>23120</v>
      </c>
      <c r="E1007" t="s">
        <v>23217</v>
      </c>
      <c r="F1007">
        <v>101036314</v>
      </c>
      <c r="G1007" t="s">
        <v>23052</v>
      </c>
      <c r="H1007" t="s">
        <v>22677</v>
      </c>
      <c r="I1007">
        <v>101.2</v>
      </c>
      <c r="J1007" t="s">
        <v>138</v>
      </c>
      <c r="K1007" t="s">
        <v>137</v>
      </c>
      <c r="L1007">
        <f>I1007*$Q$2/1000</f>
        <v>3.7444000000000005E-2</v>
      </c>
    </row>
    <row r="1008" spans="1:12">
      <c r="A1008" s="118">
        <v>45200</v>
      </c>
      <c r="B1008" t="s">
        <v>22683</v>
      </c>
      <c r="C1008" t="s">
        <v>22682</v>
      </c>
      <c r="D1008" t="s">
        <v>23117</v>
      </c>
      <c r="E1008" t="s">
        <v>23216</v>
      </c>
      <c r="F1008">
        <v>101034200</v>
      </c>
      <c r="G1008" t="s">
        <v>23215</v>
      </c>
      <c r="H1008" t="s">
        <v>22677</v>
      </c>
      <c r="I1008">
        <v>101.2</v>
      </c>
      <c r="J1008" t="s">
        <v>138</v>
      </c>
      <c r="K1008" t="s">
        <v>137</v>
      </c>
      <c r="L1008">
        <f>I1008*$Q$2/1000</f>
        <v>3.7444000000000005E-2</v>
      </c>
    </row>
    <row r="1009" spans="1:12">
      <c r="A1009" s="118">
        <v>45200</v>
      </c>
      <c r="B1009" t="s">
        <v>22683</v>
      </c>
      <c r="C1009" t="s">
        <v>22682</v>
      </c>
      <c r="D1009" t="s">
        <v>22815</v>
      </c>
      <c r="E1009" t="s">
        <v>23214</v>
      </c>
      <c r="F1009">
        <v>40259810</v>
      </c>
      <c r="G1009" t="s">
        <v>22813</v>
      </c>
      <c r="H1009" t="s">
        <v>22677</v>
      </c>
      <c r="I1009">
        <v>101.2</v>
      </c>
      <c r="J1009" t="s">
        <v>138</v>
      </c>
      <c r="K1009" t="s">
        <v>137</v>
      </c>
      <c r="L1009">
        <f>I1009*$Q$2/1000</f>
        <v>3.7444000000000005E-2</v>
      </c>
    </row>
    <row r="1010" spans="1:12">
      <c r="A1010" s="118">
        <v>45200</v>
      </c>
      <c r="B1010" t="s">
        <v>22683</v>
      </c>
      <c r="C1010" t="s">
        <v>22682</v>
      </c>
      <c r="D1010" t="s">
        <v>22874</v>
      </c>
      <c r="E1010" t="s">
        <v>23213</v>
      </c>
      <c r="F1010">
        <v>40259811</v>
      </c>
      <c r="G1010" t="s">
        <v>22872</v>
      </c>
      <c r="H1010" t="s">
        <v>22677</v>
      </c>
      <c r="I1010">
        <v>101.2</v>
      </c>
      <c r="J1010" t="s">
        <v>138</v>
      </c>
      <c r="K1010" t="s">
        <v>137</v>
      </c>
      <c r="L1010">
        <f>I1010*$Q$2/1000</f>
        <v>3.7444000000000005E-2</v>
      </c>
    </row>
    <row r="1011" spans="1:12">
      <c r="A1011" s="118">
        <v>45200</v>
      </c>
      <c r="B1011" t="s">
        <v>22683</v>
      </c>
      <c r="C1011" t="s">
        <v>22682</v>
      </c>
      <c r="D1011" t="s">
        <v>22869</v>
      </c>
      <c r="E1011" t="s">
        <v>23212</v>
      </c>
      <c r="F1011">
        <v>40259810</v>
      </c>
      <c r="G1011" t="s">
        <v>22813</v>
      </c>
      <c r="H1011" t="s">
        <v>22677</v>
      </c>
      <c r="I1011">
        <v>101.2</v>
      </c>
      <c r="J1011" t="s">
        <v>138</v>
      </c>
      <c r="K1011" t="s">
        <v>137</v>
      </c>
      <c r="L1011">
        <f>I1011*$Q$2/1000</f>
        <v>3.7444000000000005E-2</v>
      </c>
    </row>
    <row r="1012" spans="1:12">
      <c r="A1012" s="118">
        <v>45200</v>
      </c>
      <c r="B1012" t="s">
        <v>22683</v>
      </c>
      <c r="C1012" t="s">
        <v>22682</v>
      </c>
      <c r="D1012" t="s">
        <v>23133</v>
      </c>
      <c r="E1012" t="s">
        <v>23211</v>
      </c>
      <c r="F1012">
        <v>101048081</v>
      </c>
      <c r="G1012" t="s">
        <v>23131</v>
      </c>
      <c r="H1012" t="s">
        <v>22677</v>
      </c>
      <c r="I1012">
        <v>101.2</v>
      </c>
      <c r="J1012" t="s">
        <v>138</v>
      </c>
      <c r="K1012" t="s">
        <v>137</v>
      </c>
      <c r="L1012">
        <f>I1012*$Q$2/1000</f>
        <v>3.7444000000000005E-2</v>
      </c>
    </row>
    <row r="1013" spans="1:12">
      <c r="A1013" s="118">
        <v>45200</v>
      </c>
      <c r="B1013" t="s">
        <v>22683</v>
      </c>
      <c r="C1013" t="s">
        <v>22682</v>
      </c>
      <c r="D1013" t="s">
        <v>23210</v>
      </c>
      <c r="E1013" t="s">
        <v>23209</v>
      </c>
      <c r="F1013">
        <v>40251113</v>
      </c>
      <c r="G1013" t="s">
        <v>23208</v>
      </c>
      <c r="H1013" t="s">
        <v>22677</v>
      </c>
      <c r="I1013">
        <v>101.2</v>
      </c>
      <c r="J1013" t="s">
        <v>138</v>
      </c>
      <c r="K1013" t="s">
        <v>137</v>
      </c>
      <c r="L1013">
        <f>I1013*$Q$2/1000</f>
        <v>3.7444000000000005E-2</v>
      </c>
    </row>
    <row r="1014" spans="1:12">
      <c r="A1014" s="118">
        <v>45200</v>
      </c>
      <c r="B1014" t="s">
        <v>22683</v>
      </c>
      <c r="C1014" t="s">
        <v>22682</v>
      </c>
      <c r="D1014" t="s">
        <v>22733</v>
      </c>
      <c r="E1014" t="s">
        <v>23207</v>
      </c>
      <c r="F1014">
        <v>101040392</v>
      </c>
      <c r="G1014" t="s">
        <v>22826</v>
      </c>
      <c r="H1014" t="s">
        <v>22677</v>
      </c>
      <c r="I1014">
        <v>101.2</v>
      </c>
      <c r="J1014" t="s">
        <v>138</v>
      </c>
      <c r="K1014" t="s">
        <v>137</v>
      </c>
      <c r="L1014">
        <f>I1014*$Q$2/1000</f>
        <v>3.7444000000000005E-2</v>
      </c>
    </row>
    <row r="1015" spans="1:12">
      <c r="A1015" s="118">
        <v>45200</v>
      </c>
      <c r="B1015" t="s">
        <v>22683</v>
      </c>
      <c r="C1015" t="s">
        <v>22682</v>
      </c>
      <c r="D1015" t="s">
        <v>23190</v>
      </c>
      <c r="E1015" t="s">
        <v>23206</v>
      </c>
      <c r="F1015">
        <v>101009385</v>
      </c>
      <c r="G1015" t="s">
        <v>23205</v>
      </c>
      <c r="H1015" t="s">
        <v>22677</v>
      </c>
      <c r="I1015">
        <v>101.2</v>
      </c>
      <c r="J1015" t="s">
        <v>138</v>
      </c>
      <c r="K1015" t="s">
        <v>137</v>
      </c>
      <c r="L1015">
        <f>I1015*$Q$2/1000</f>
        <v>3.7444000000000005E-2</v>
      </c>
    </row>
    <row r="1016" spans="1:12">
      <c r="A1016" s="118">
        <v>45200</v>
      </c>
      <c r="B1016" t="s">
        <v>22683</v>
      </c>
      <c r="C1016" t="s">
        <v>22682</v>
      </c>
      <c r="D1016" t="s">
        <v>22698</v>
      </c>
      <c r="E1016" t="s">
        <v>23204</v>
      </c>
      <c r="F1016">
        <v>101040864</v>
      </c>
      <c r="G1016" t="s">
        <v>22696</v>
      </c>
      <c r="H1016" t="s">
        <v>22677</v>
      </c>
      <c r="I1016">
        <v>101.2</v>
      </c>
      <c r="J1016" t="s">
        <v>138</v>
      </c>
      <c r="K1016" t="s">
        <v>137</v>
      </c>
      <c r="L1016">
        <f>I1016*$Q$2/1000</f>
        <v>3.7444000000000005E-2</v>
      </c>
    </row>
    <row r="1017" spans="1:12">
      <c r="A1017" s="118">
        <v>45200</v>
      </c>
      <c r="B1017" t="s">
        <v>22683</v>
      </c>
      <c r="C1017" t="s">
        <v>22682</v>
      </c>
      <c r="D1017" t="s">
        <v>23203</v>
      </c>
      <c r="E1017" t="s">
        <v>23202</v>
      </c>
      <c r="F1017">
        <v>57207487</v>
      </c>
      <c r="G1017" t="s">
        <v>22799</v>
      </c>
      <c r="H1017" t="s">
        <v>22677</v>
      </c>
      <c r="I1017">
        <v>101.2</v>
      </c>
      <c r="J1017" t="s">
        <v>138</v>
      </c>
      <c r="K1017" t="s">
        <v>137</v>
      </c>
      <c r="L1017">
        <f>I1017*$Q$2/1000</f>
        <v>3.7444000000000005E-2</v>
      </c>
    </row>
    <row r="1018" spans="1:12">
      <c r="A1018" s="118">
        <v>45200</v>
      </c>
      <c r="B1018" t="s">
        <v>22683</v>
      </c>
      <c r="C1018" t="s">
        <v>22682</v>
      </c>
      <c r="D1018" t="s">
        <v>22998</v>
      </c>
      <c r="E1018" t="s">
        <v>23201</v>
      </c>
      <c r="F1018">
        <v>101030273</v>
      </c>
      <c r="G1018" t="s">
        <v>22743</v>
      </c>
      <c r="H1018" t="s">
        <v>22677</v>
      </c>
      <c r="I1018">
        <v>101.2</v>
      </c>
      <c r="J1018" t="s">
        <v>138</v>
      </c>
      <c r="K1018" t="s">
        <v>137</v>
      </c>
      <c r="L1018">
        <f>I1018*$Q$2/1000</f>
        <v>3.7444000000000005E-2</v>
      </c>
    </row>
    <row r="1019" spans="1:12">
      <c r="A1019" s="118">
        <v>45200</v>
      </c>
      <c r="B1019" t="s">
        <v>22683</v>
      </c>
      <c r="C1019" t="s">
        <v>22682</v>
      </c>
      <c r="D1019" t="s">
        <v>23011</v>
      </c>
      <c r="E1019" t="s">
        <v>23200</v>
      </c>
      <c r="F1019">
        <v>101012168</v>
      </c>
      <c r="G1019" t="s">
        <v>23009</v>
      </c>
      <c r="H1019" t="s">
        <v>22677</v>
      </c>
      <c r="I1019">
        <v>101.2</v>
      </c>
      <c r="J1019" t="s">
        <v>138</v>
      </c>
      <c r="K1019" t="s">
        <v>137</v>
      </c>
      <c r="L1019">
        <f>I1019*$Q$2/1000</f>
        <v>3.7444000000000005E-2</v>
      </c>
    </row>
    <row r="1020" spans="1:12">
      <c r="A1020" s="118">
        <v>45200</v>
      </c>
      <c r="B1020" t="s">
        <v>22683</v>
      </c>
      <c r="C1020" t="s">
        <v>22682</v>
      </c>
      <c r="D1020" t="s">
        <v>23008</v>
      </c>
      <c r="E1020" t="s">
        <v>23199</v>
      </c>
      <c r="F1020">
        <v>101025393</v>
      </c>
      <c r="G1020" t="s">
        <v>22746</v>
      </c>
      <c r="H1020" t="s">
        <v>22677</v>
      </c>
      <c r="I1020">
        <v>101.2</v>
      </c>
      <c r="J1020" t="s">
        <v>138</v>
      </c>
      <c r="K1020" t="s">
        <v>137</v>
      </c>
      <c r="L1020">
        <f>I1020*$Q$2/1000</f>
        <v>3.7444000000000005E-2</v>
      </c>
    </row>
    <row r="1021" spans="1:12">
      <c r="A1021" s="118">
        <v>45200</v>
      </c>
      <c r="B1021" t="s">
        <v>22683</v>
      </c>
      <c r="C1021" t="s">
        <v>22682</v>
      </c>
      <c r="D1021" t="s">
        <v>22706</v>
      </c>
      <c r="E1021" t="s">
        <v>23198</v>
      </c>
      <c r="F1021">
        <v>101033065</v>
      </c>
      <c r="G1021" t="s">
        <v>22704</v>
      </c>
      <c r="H1021" t="s">
        <v>22677</v>
      </c>
      <c r="I1021">
        <v>101.2</v>
      </c>
      <c r="J1021" t="s">
        <v>138</v>
      </c>
      <c r="K1021" t="s">
        <v>137</v>
      </c>
      <c r="L1021">
        <f>I1021*$Q$2/1000</f>
        <v>3.7444000000000005E-2</v>
      </c>
    </row>
    <row r="1022" spans="1:12">
      <c r="A1022" s="118">
        <v>45200</v>
      </c>
      <c r="B1022" t="s">
        <v>22683</v>
      </c>
      <c r="C1022" t="s">
        <v>22682</v>
      </c>
      <c r="D1022" t="s">
        <v>22691</v>
      </c>
      <c r="E1022" t="s">
        <v>23197</v>
      </c>
      <c r="F1022" t="s">
        <v>22689</v>
      </c>
      <c r="G1022" t="s">
        <v>22688</v>
      </c>
      <c r="H1022" t="s">
        <v>22677</v>
      </c>
      <c r="I1022">
        <v>101.2</v>
      </c>
      <c r="J1022" t="s">
        <v>138</v>
      </c>
      <c r="K1022" t="s">
        <v>137</v>
      </c>
      <c r="L1022">
        <f>I1022*$Q$2/1000</f>
        <v>3.7444000000000005E-2</v>
      </c>
    </row>
    <row r="1023" spans="1:12">
      <c r="A1023" s="118">
        <v>45200</v>
      </c>
      <c r="B1023" t="s">
        <v>22683</v>
      </c>
      <c r="C1023" t="s">
        <v>22682</v>
      </c>
      <c r="D1023" t="s">
        <v>22819</v>
      </c>
      <c r="E1023" t="s">
        <v>23196</v>
      </c>
      <c r="F1023" t="s">
        <v>23195</v>
      </c>
      <c r="G1023" t="s">
        <v>23194</v>
      </c>
      <c r="H1023" t="s">
        <v>22677</v>
      </c>
      <c r="I1023">
        <v>101.2</v>
      </c>
      <c r="J1023" t="s">
        <v>138</v>
      </c>
      <c r="K1023" t="s">
        <v>137</v>
      </c>
      <c r="L1023">
        <f>I1023*$Q$2/1000</f>
        <v>3.7444000000000005E-2</v>
      </c>
    </row>
    <row r="1024" spans="1:12">
      <c r="A1024" s="118">
        <v>45200</v>
      </c>
      <c r="B1024" t="s">
        <v>22683</v>
      </c>
      <c r="C1024" t="s">
        <v>22682</v>
      </c>
      <c r="D1024" t="s">
        <v>23193</v>
      </c>
      <c r="E1024" t="s">
        <v>23192</v>
      </c>
      <c r="F1024">
        <v>101031788</v>
      </c>
      <c r="G1024" t="s">
        <v>23191</v>
      </c>
      <c r="H1024" t="s">
        <v>22677</v>
      </c>
      <c r="I1024">
        <v>101.2</v>
      </c>
      <c r="J1024" t="s">
        <v>138</v>
      </c>
      <c r="K1024" t="s">
        <v>137</v>
      </c>
      <c r="L1024">
        <f>I1024*$Q$2/1000</f>
        <v>3.7444000000000005E-2</v>
      </c>
    </row>
    <row r="1025" spans="1:12">
      <c r="A1025" s="118">
        <v>45200</v>
      </c>
      <c r="B1025" t="s">
        <v>22683</v>
      </c>
      <c r="C1025" t="s">
        <v>22682</v>
      </c>
      <c r="D1025" t="s">
        <v>23190</v>
      </c>
      <c r="E1025" t="s">
        <v>23189</v>
      </c>
      <c r="F1025">
        <v>40256318</v>
      </c>
      <c r="G1025" t="s">
        <v>23188</v>
      </c>
      <c r="H1025" t="s">
        <v>22677</v>
      </c>
      <c r="I1025">
        <v>101.2</v>
      </c>
      <c r="J1025" t="s">
        <v>138</v>
      </c>
      <c r="K1025" t="s">
        <v>137</v>
      </c>
      <c r="L1025">
        <f>I1025*$Q$2/1000</f>
        <v>3.7444000000000005E-2</v>
      </c>
    </row>
    <row r="1026" spans="1:12">
      <c r="A1026" s="118">
        <v>45200</v>
      </c>
      <c r="B1026" t="s">
        <v>22683</v>
      </c>
      <c r="C1026" t="s">
        <v>22682</v>
      </c>
      <c r="D1026" t="s">
        <v>22851</v>
      </c>
      <c r="E1026" t="s">
        <v>23187</v>
      </c>
      <c r="F1026">
        <v>101031789</v>
      </c>
      <c r="G1026" t="s">
        <v>22849</v>
      </c>
      <c r="H1026" t="s">
        <v>22677</v>
      </c>
      <c r="I1026">
        <v>101.2</v>
      </c>
      <c r="J1026" t="s">
        <v>138</v>
      </c>
      <c r="K1026" t="s">
        <v>137</v>
      </c>
      <c r="L1026">
        <f>I1026*$Q$2/1000</f>
        <v>3.7444000000000005E-2</v>
      </c>
    </row>
    <row r="1027" spans="1:12">
      <c r="A1027" s="118">
        <v>45200</v>
      </c>
      <c r="B1027" t="s">
        <v>22683</v>
      </c>
      <c r="C1027" t="s">
        <v>22682</v>
      </c>
      <c r="D1027" t="s">
        <v>23186</v>
      </c>
      <c r="E1027" t="s">
        <v>23185</v>
      </c>
      <c r="F1027">
        <v>101032705</v>
      </c>
      <c r="G1027" t="s">
        <v>22785</v>
      </c>
      <c r="H1027" t="s">
        <v>22677</v>
      </c>
      <c r="I1027">
        <v>101.2</v>
      </c>
      <c r="J1027" t="s">
        <v>138</v>
      </c>
      <c r="K1027" t="s">
        <v>137</v>
      </c>
      <c r="L1027">
        <f>I1027*$Q$2/1000</f>
        <v>3.7444000000000005E-2</v>
      </c>
    </row>
    <row r="1028" spans="1:12">
      <c r="A1028" s="118">
        <v>45200</v>
      </c>
      <c r="B1028" t="s">
        <v>22683</v>
      </c>
      <c r="C1028" t="s">
        <v>22682</v>
      </c>
      <c r="D1028" t="s">
        <v>23011</v>
      </c>
      <c r="E1028" t="s">
        <v>23184</v>
      </c>
      <c r="F1028">
        <v>101024174</v>
      </c>
      <c r="G1028" t="s">
        <v>22924</v>
      </c>
      <c r="H1028" t="s">
        <v>22677</v>
      </c>
      <c r="I1028">
        <v>101.2</v>
      </c>
      <c r="J1028" t="s">
        <v>138</v>
      </c>
      <c r="K1028" t="s">
        <v>137</v>
      </c>
      <c r="L1028">
        <f>I1028*$Q$2/1000</f>
        <v>3.7444000000000005E-2</v>
      </c>
    </row>
    <row r="1029" spans="1:12">
      <c r="A1029" s="118">
        <v>45200</v>
      </c>
      <c r="B1029" t="s">
        <v>22683</v>
      </c>
      <c r="C1029" t="s">
        <v>22682</v>
      </c>
      <c r="D1029" t="s">
        <v>22714</v>
      </c>
      <c r="E1029" t="s">
        <v>23183</v>
      </c>
      <c r="F1029">
        <v>40256694</v>
      </c>
      <c r="G1029" t="s">
        <v>22932</v>
      </c>
      <c r="H1029" t="s">
        <v>22677</v>
      </c>
      <c r="I1029">
        <v>101.2</v>
      </c>
      <c r="J1029" t="s">
        <v>138</v>
      </c>
      <c r="K1029" t="s">
        <v>137</v>
      </c>
      <c r="L1029">
        <f>I1029*$Q$2/1000</f>
        <v>3.7444000000000005E-2</v>
      </c>
    </row>
    <row r="1030" spans="1:12">
      <c r="A1030" s="118">
        <v>45200</v>
      </c>
      <c r="B1030" t="s">
        <v>22683</v>
      </c>
      <c r="C1030" t="s">
        <v>22682</v>
      </c>
      <c r="D1030" t="s">
        <v>22756</v>
      </c>
      <c r="E1030" t="s">
        <v>23182</v>
      </c>
      <c r="F1030" t="s">
        <v>23181</v>
      </c>
      <c r="G1030" t="s">
        <v>6958</v>
      </c>
      <c r="H1030" t="s">
        <v>22677</v>
      </c>
      <c r="I1030">
        <v>101.2</v>
      </c>
      <c r="J1030" t="s">
        <v>138</v>
      </c>
      <c r="K1030" t="s">
        <v>137</v>
      </c>
      <c r="L1030">
        <f>I1030*$Q$2/1000</f>
        <v>3.7444000000000005E-2</v>
      </c>
    </row>
    <row r="1031" spans="1:12">
      <c r="A1031" s="118">
        <v>45200</v>
      </c>
      <c r="B1031" t="s">
        <v>22683</v>
      </c>
      <c r="C1031" t="s">
        <v>22682</v>
      </c>
      <c r="D1031" t="s">
        <v>23008</v>
      </c>
      <c r="E1031" t="s">
        <v>23180</v>
      </c>
      <c r="F1031">
        <v>101027152</v>
      </c>
      <c r="G1031" t="s">
        <v>7074</v>
      </c>
      <c r="H1031" t="s">
        <v>22677</v>
      </c>
      <c r="I1031">
        <v>101.2</v>
      </c>
      <c r="J1031" t="s">
        <v>138</v>
      </c>
      <c r="K1031" t="s">
        <v>137</v>
      </c>
      <c r="L1031">
        <f>I1031*$Q$2/1000</f>
        <v>3.7444000000000005E-2</v>
      </c>
    </row>
    <row r="1032" spans="1:12">
      <c r="A1032" s="118">
        <v>45200</v>
      </c>
      <c r="B1032" t="s">
        <v>22683</v>
      </c>
      <c r="C1032" t="s">
        <v>22682</v>
      </c>
      <c r="D1032" t="s">
        <v>22851</v>
      </c>
      <c r="E1032" t="s">
        <v>23179</v>
      </c>
      <c r="F1032" t="s">
        <v>23178</v>
      </c>
      <c r="G1032" t="s">
        <v>23177</v>
      </c>
      <c r="H1032" t="s">
        <v>22677</v>
      </c>
      <c r="I1032">
        <v>101.2</v>
      </c>
      <c r="J1032" t="s">
        <v>138</v>
      </c>
      <c r="K1032" t="s">
        <v>137</v>
      </c>
      <c r="L1032">
        <f>I1032*$Q$2/1000</f>
        <v>3.7444000000000005E-2</v>
      </c>
    </row>
    <row r="1033" spans="1:12">
      <c r="A1033" s="118">
        <v>45200</v>
      </c>
      <c r="B1033" t="s">
        <v>22683</v>
      </c>
      <c r="C1033" t="s">
        <v>22682</v>
      </c>
      <c r="D1033" t="s">
        <v>22937</v>
      </c>
      <c r="E1033" t="s">
        <v>23176</v>
      </c>
      <c r="F1033" t="s">
        <v>22878</v>
      </c>
      <c r="G1033" t="s">
        <v>22877</v>
      </c>
      <c r="H1033" t="s">
        <v>22677</v>
      </c>
      <c r="I1033">
        <v>101.2</v>
      </c>
      <c r="J1033" t="s">
        <v>138</v>
      </c>
      <c r="K1033" t="s">
        <v>137</v>
      </c>
      <c r="L1033">
        <f>I1033*$Q$2/1000</f>
        <v>3.7444000000000005E-2</v>
      </c>
    </row>
    <row r="1034" spans="1:12">
      <c r="A1034" s="118">
        <v>44958</v>
      </c>
      <c r="B1034" t="s">
        <v>180</v>
      </c>
      <c r="C1034" t="s">
        <v>179</v>
      </c>
      <c r="D1034" t="s">
        <v>22981</v>
      </c>
      <c r="E1034" t="s">
        <v>23175</v>
      </c>
      <c r="F1034" t="s">
        <v>1652</v>
      </c>
      <c r="G1034" t="s">
        <v>1651</v>
      </c>
      <c r="H1034" t="s">
        <v>174</v>
      </c>
      <c r="I1034">
        <v>3154</v>
      </c>
      <c r="J1034" t="s">
        <v>173</v>
      </c>
      <c r="K1034" t="s">
        <v>172</v>
      </c>
      <c r="L1034">
        <f>I1034*$Q$3/(1000/0.1)</f>
        <v>1.0118031999999999E-2</v>
      </c>
    </row>
    <row r="1035" spans="1:12">
      <c r="A1035" s="118">
        <v>45200</v>
      </c>
      <c r="B1035" t="s">
        <v>22683</v>
      </c>
      <c r="C1035" t="s">
        <v>22682</v>
      </c>
      <c r="D1035" t="s">
        <v>23174</v>
      </c>
      <c r="E1035" t="s">
        <v>23173</v>
      </c>
      <c r="F1035">
        <v>101032834</v>
      </c>
      <c r="G1035" t="s">
        <v>23172</v>
      </c>
      <c r="H1035" t="s">
        <v>22677</v>
      </c>
      <c r="I1035">
        <v>101.2</v>
      </c>
      <c r="J1035" t="s">
        <v>138</v>
      </c>
      <c r="K1035" t="s">
        <v>137</v>
      </c>
      <c r="L1035">
        <f>I1035*$Q$2/1000</f>
        <v>3.7444000000000005E-2</v>
      </c>
    </row>
    <row r="1036" spans="1:12">
      <c r="A1036" s="118">
        <v>44958</v>
      </c>
      <c r="B1036" t="s">
        <v>180</v>
      </c>
      <c r="C1036" t="s">
        <v>179</v>
      </c>
      <c r="D1036" t="s">
        <v>23171</v>
      </c>
      <c r="E1036" t="s">
        <v>23170</v>
      </c>
      <c r="F1036" t="s">
        <v>23169</v>
      </c>
      <c r="G1036" t="s">
        <v>23168</v>
      </c>
      <c r="H1036" t="s">
        <v>174</v>
      </c>
      <c r="I1036">
        <v>3154</v>
      </c>
      <c r="J1036" t="s">
        <v>173</v>
      </c>
      <c r="K1036" t="s">
        <v>172</v>
      </c>
      <c r="L1036">
        <f>I1036*$Q$3/(1000/0.1)</f>
        <v>1.0118031999999999E-2</v>
      </c>
    </row>
    <row r="1037" spans="1:12">
      <c r="A1037" s="118">
        <v>44958</v>
      </c>
      <c r="B1037" t="s">
        <v>180</v>
      </c>
      <c r="C1037" t="s">
        <v>179</v>
      </c>
      <c r="D1037" t="s">
        <v>23167</v>
      </c>
      <c r="E1037" t="s">
        <v>23166</v>
      </c>
      <c r="F1037" t="s">
        <v>1652</v>
      </c>
      <c r="G1037" t="s">
        <v>1651</v>
      </c>
      <c r="H1037" t="s">
        <v>174</v>
      </c>
      <c r="I1037">
        <v>3154</v>
      </c>
      <c r="J1037" t="s">
        <v>173</v>
      </c>
      <c r="K1037" t="s">
        <v>172</v>
      </c>
      <c r="L1037">
        <f>I1037*$Q$3/(1000/0.1)</f>
        <v>1.0118031999999999E-2</v>
      </c>
    </row>
    <row r="1038" spans="1:12">
      <c r="A1038" s="118">
        <v>44958</v>
      </c>
      <c r="B1038" t="s">
        <v>144</v>
      </c>
      <c r="C1038" t="s">
        <v>143</v>
      </c>
      <c r="D1038" t="s">
        <v>22142</v>
      </c>
      <c r="E1038" t="s">
        <v>23165</v>
      </c>
      <c r="F1038">
        <v>85205363</v>
      </c>
      <c r="G1038" t="s">
        <v>140</v>
      </c>
      <c r="H1038" t="s">
        <v>139</v>
      </c>
      <c r="I1038">
        <v>22.2</v>
      </c>
      <c r="J1038" t="s">
        <v>138</v>
      </c>
      <c r="K1038" t="s">
        <v>137</v>
      </c>
      <c r="L1038">
        <f>I1038*$Q$2/1000</f>
        <v>8.2140000000000008E-3</v>
      </c>
    </row>
    <row r="1039" spans="1:12">
      <c r="A1039" s="118">
        <v>44958</v>
      </c>
      <c r="B1039" t="s">
        <v>180</v>
      </c>
      <c r="C1039" t="s">
        <v>179</v>
      </c>
      <c r="D1039" t="s">
        <v>17870</v>
      </c>
      <c r="E1039" t="s">
        <v>23164</v>
      </c>
      <c r="F1039" t="s">
        <v>23163</v>
      </c>
      <c r="G1039" t="s">
        <v>23162</v>
      </c>
      <c r="H1039" t="s">
        <v>174</v>
      </c>
      <c r="I1039">
        <v>3154</v>
      </c>
      <c r="J1039" t="s">
        <v>173</v>
      </c>
      <c r="K1039" t="s">
        <v>172</v>
      </c>
      <c r="L1039">
        <f>I1039*$Q$3/(1000/0.1)</f>
        <v>1.0118031999999999E-2</v>
      </c>
    </row>
    <row r="1040" spans="1:12">
      <c r="A1040" s="118">
        <v>44958</v>
      </c>
      <c r="B1040" t="s">
        <v>180</v>
      </c>
      <c r="C1040" t="s">
        <v>179</v>
      </c>
      <c r="D1040" t="s">
        <v>15871</v>
      </c>
      <c r="E1040" t="s">
        <v>23161</v>
      </c>
      <c r="F1040" t="s">
        <v>1544</v>
      </c>
      <c r="G1040" t="s">
        <v>1543</v>
      </c>
      <c r="H1040" t="s">
        <v>174</v>
      </c>
      <c r="I1040">
        <v>3154</v>
      </c>
      <c r="J1040" t="s">
        <v>173</v>
      </c>
      <c r="K1040" t="s">
        <v>172</v>
      </c>
      <c r="L1040">
        <f>I1040*$Q$3/(1000/25)</f>
        <v>2.5295079999999999</v>
      </c>
    </row>
    <row r="1041" spans="1:12">
      <c r="A1041" s="118">
        <v>44958</v>
      </c>
      <c r="B1041" t="s">
        <v>180</v>
      </c>
      <c r="C1041" t="s">
        <v>179</v>
      </c>
      <c r="D1041" t="s">
        <v>20578</v>
      </c>
      <c r="E1041" t="s">
        <v>23160</v>
      </c>
      <c r="F1041" t="s">
        <v>8062</v>
      </c>
      <c r="G1041" t="s">
        <v>8061</v>
      </c>
      <c r="H1041" t="s">
        <v>174</v>
      </c>
      <c r="I1041">
        <v>3154</v>
      </c>
      <c r="J1041" t="s">
        <v>173</v>
      </c>
      <c r="K1041" t="s">
        <v>172</v>
      </c>
      <c r="L1041">
        <f>I1041*$Q$3/(1000/25)</f>
        <v>2.5295079999999999</v>
      </c>
    </row>
    <row r="1042" spans="1:12">
      <c r="A1042" s="118">
        <v>45200</v>
      </c>
      <c r="B1042" t="s">
        <v>22683</v>
      </c>
      <c r="C1042" t="s">
        <v>22682</v>
      </c>
      <c r="D1042" t="s">
        <v>23133</v>
      </c>
      <c r="E1042" t="s">
        <v>23159</v>
      </c>
      <c r="F1042">
        <v>101047317</v>
      </c>
      <c r="G1042" t="s">
        <v>23158</v>
      </c>
      <c r="H1042" t="s">
        <v>22677</v>
      </c>
      <c r="I1042">
        <v>101.2</v>
      </c>
      <c r="J1042" t="s">
        <v>138</v>
      </c>
      <c r="K1042" t="s">
        <v>137</v>
      </c>
      <c r="L1042">
        <f>I1042*$Q$2/1000</f>
        <v>3.7444000000000005E-2</v>
      </c>
    </row>
    <row r="1043" spans="1:12">
      <c r="A1043" s="118">
        <v>44958</v>
      </c>
      <c r="B1043" t="s">
        <v>574</v>
      </c>
      <c r="C1043" t="s">
        <v>573</v>
      </c>
      <c r="D1043" t="s">
        <v>18909</v>
      </c>
      <c r="E1043" t="s">
        <v>23157</v>
      </c>
      <c r="F1043">
        <v>21202696</v>
      </c>
      <c r="G1043" t="s">
        <v>775</v>
      </c>
      <c r="H1043" t="s">
        <v>569</v>
      </c>
      <c r="I1043">
        <v>298</v>
      </c>
      <c r="J1043" t="s">
        <v>145</v>
      </c>
      <c r="K1043" t="s">
        <v>137</v>
      </c>
      <c r="L1043">
        <f>I1043*$Q$2/100/1000</f>
        <v>1.1026E-3</v>
      </c>
    </row>
    <row r="1044" spans="1:12">
      <c r="A1044" s="118">
        <v>44958</v>
      </c>
      <c r="B1044" t="s">
        <v>240</v>
      </c>
      <c r="C1044" t="s">
        <v>239</v>
      </c>
      <c r="D1044" t="s">
        <v>18604</v>
      </c>
      <c r="E1044" t="s">
        <v>23156</v>
      </c>
      <c r="F1044">
        <v>101027071</v>
      </c>
      <c r="G1044" t="s">
        <v>23155</v>
      </c>
      <c r="H1044" t="s">
        <v>235</v>
      </c>
      <c r="I1044">
        <v>390</v>
      </c>
      <c r="J1044" t="s">
        <v>145</v>
      </c>
      <c r="K1044" t="s">
        <v>137</v>
      </c>
      <c r="L1044">
        <f>I1044*$Q$2/100/1000</f>
        <v>1.4430000000000001E-3</v>
      </c>
    </row>
    <row r="1045" spans="1:12">
      <c r="A1045" s="118">
        <v>45200</v>
      </c>
      <c r="B1045" t="s">
        <v>22683</v>
      </c>
      <c r="C1045" t="s">
        <v>22682</v>
      </c>
      <c r="D1045" t="s">
        <v>22994</v>
      </c>
      <c r="E1045" t="s">
        <v>23154</v>
      </c>
      <c r="F1045" t="s">
        <v>19584</v>
      </c>
      <c r="G1045" t="s">
        <v>19583</v>
      </c>
      <c r="H1045" t="s">
        <v>22677</v>
      </c>
      <c r="I1045">
        <v>101.2</v>
      </c>
      <c r="J1045" t="s">
        <v>138</v>
      </c>
      <c r="K1045" t="s">
        <v>137</v>
      </c>
      <c r="L1045">
        <f>I1045*$Q$2/1000</f>
        <v>3.7444000000000005E-2</v>
      </c>
    </row>
    <row r="1046" spans="1:12">
      <c r="A1046" s="118">
        <v>45200</v>
      </c>
      <c r="B1046" t="s">
        <v>22683</v>
      </c>
      <c r="C1046" t="s">
        <v>22682</v>
      </c>
      <c r="D1046" t="s">
        <v>23120</v>
      </c>
      <c r="E1046" t="s">
        <v>23153</v>
      </c>
      <c r="F1046">
        <v>101036314</v>
      </c>
      <c r="G1046" t="s">
        <v>23052</v>
      </c>
      <c r="H1046" t="s">
        <v>22677</v>
      </c>
      <c r="I1046">
        <v>101.2</v>
      </c>
      <c r="J1046" t="s">
        <v>138</v>
      </c>
      <c r="K1046" t="s">
        <v>137</v>
      </c>
      <c r="L1046">
        <f>I1046*$Q$2/1000</f>
        <v>3.7444000000000005E-2</v>
      </c>
    </row>
    <row r="1047" spans="1:12">
      <c r="A1047" s="118">
        <v>45200</v>
      </c>
      <c r="B1047" t="s">
        <v>22683</v>
      </c>
      <c r="C1047" t="s">
        <v>22682</v>
      </c>
      <c r="D1047" t="s">
        <v>23117</v>
      </c>
      <c r="E1047" t="s">
        <v>23152</v>
      </c>
      <c r="F1047">
        <v>101036230</v>
      </c>
      <c r="G1047" t="s">
        <v>23115</v>
      </c>
      <c r="H1047" t="s">
        <v>22677</v>
      </c>
      <c r="I1047">
        <v>101.2</v>
      </c>
      <c r="J1047" t="s">
        <v>138</v>
      </c>
      <c r="K1047" t="s">
        <v>137</v>
      </c>
      <c r="L1047">
        <f>I1047*$Q$2/1000</f>
        <v>3.7444000000000005E-2</v>
      </c>
    </row>
    <row r="1048" spans="1:12">
      <c r="A1048" s="118">
        <v>45200</v>
      </c>
      <c r="B1048" t="s">
        <v>22683</v>
      </c>
      <c r="C1048" t="s">
        <v>22682</v>
      </c>
      <c r="D1048" t="s">
        <v>22847</v>
      </c>
      <c r="E1048" t="s">
        <v>23151</v>
      </c>
      <c r="F1048">
        <v>101038131</v>
      </c>
      <c r="G1048" t="s">
        <v>22845</v>
      </c>
      <c r="H1048" t="s">
        <v>22677</v>
      </c>
      <c r="I1048">
        <v>101.2</v>
      </c>
      <c r="J1048" t="s">
        <v>138</v>
      </c>
      <c r="K1048" t="s">
        <v>137</v>
      </c>
      <c r="L1048">
        <f>I1048*$Q$2/1000</f>
        <v>3.7444000000000005E-2</v>
      </c>
    </row>
    <row r="1049" spans="1:12">
      <c r="A1049" s="118">
        <v>44958</v>
      </c>
      <c r="B1049" t="s">
        <v>647</v>
      </c>
      <c r="C1049" t="s">
        <v>646</v>
      </c>
      <c r="D1049" t="s">
        <v>23150</v>
      </c>
      <c r="E1049" t="s">
        <v>23149</v>
      </c>
      <c r="F1049" t="s">
        <v>23148</v>
      </c>
      <c r="G1049" t="s">
        <v>23147</v>
      </c>
      <c r="H1049" t="s">
        <v>174</v>
      </c>
      <c r="I1049">
        <v>3154</v>
      </c>
      <c r="J1049" t="s">
        <v>173</v>
      </c>
      <c r="K1049" t="s">
        <v>172</v>
      </c>
      <c r="L1049">
        <f>I1049*$Q$3/(1000/25)</f>
        <v>2.5295079999999999</v>
      </c>
    </row>
    <row r="1050" spans="1:12">
      <c r="A1050" s="118">
        <v>45200</v>
      </c>
      <c r="B1050" t="s">
        <v>22683</v>
      </c>
      <c r="C1050" t="s">
        <v>22682</v>
      </c>
      <c r="D1050" t="s">
        <v>22733</v>
      </c>
      <c r="E1050" t="s">
        <v>23146</v>
      </c>
      <c r="F1050">
        <v>101036824</v>
      </c>
      <c r="G1050" t="s">
        <v>22731</v>
      </c>
      <c r="H1050" t="s">
        <v>22677</v>
      </c>
      <c r="I1050">
        <v>101.2</v>
      </c>
      <c r="J1050" t="s">
        <v>138</v>
      </c>
      <c r="K1050" t="s">
        <v>137</v>
      </c>
      <c r="L1050">
        <f>I1050*$Q$2/1000</f>
        <v>3.7444000000000005E-2</v>
      </c>
    </row>
    <row r="1051" spans="1:12" ht="30">
      <c r="A1051" s="118">
        <v>44958</v>
      </c>
      <c r="B1051" t="s">
        <v>574</v>
      </c>
      <c r="C1051" t="s">
        <v>573</v>
      </c>
      <c r="D1051" t="s">
        <v>17609</v>
      </c>
      <c r="E1051" t="s">
        <v>23145</v>
      </c>
      <c r="F1051">
        <v>21201458</v>
      </c>
      <c r="G1051" s="126" t="s">
        <v>12082</v>
      </c>
      <c r="H1051" t="s">
        <v>569</v>
      </c>
      <c r="I1051">
        <v>298</v>
      </c>
      <c r="J1051" t="s">
        <v>145</v>
      </c>
      <c r="K1051" t="s">
        <v>137</v>
      </c>
      <c r="L1051">
        <f>I1051*$Q$2/100/1000</f>
        <v>1.1026E-3</v>
      </c>
    </row>
    <row r="1052" spans="1:12">
      <c r="A1052" s="118">
        <v>44958</v>
      </c>
      <c r="B1052" t="s">
        <v>9388</v>
      </c>
      <c r="C1052" t="s">
        <v>9387</v>
      </c>
      <c r="D1052" t="s">
        <v>19234</v>
      </c>
      <c r="E1052" t="s">
        <v>23144</v>
      </c>
      <c r="F1052" t="s">
        <v>19232</v>
      </c>
      <c r="G1052" t="s">
        <v>19231</v>
      </c>
      <c r="H1052" t="s">
        <v>9383</v>
      </c>
      <c r="I1052">
        <v>165.4</v>
      </c>
      <c r="J1052" t="s">
        <v>145</v>
      </c>
      <c r="K1052" t="s">
        <v>137</v>
      </c>
      <c r="L1052">
        <f>I1052*$Q$2/100/1000</f>
        <v>6.1197999999999992E-4</v>
      </c>
    </row>
    <row r="1053" spans="1:12">
      <c r="A1053" s="118">
        <v>45200</v>
      </c>
      <c r="B1053" t="s">
        <v>22683</v>
      </c>
      <c r="C1053" t="s">
        <v>22682</v>
      </c>
      <c r="D1053" t="s">
        <v>22733</v>
      </c>
      <c r="E1053" t="s">
        <v>23143</v>
      </c>
      <c r="F1053">
        <v>101021307</v>
      </c>
      <c r="G1053" t="s">
        <v>22890</v>
      </c>
      <c r="H1053" t="s">
        <v>22677</v>
      </c>
      <c r="I1053">
        <v>101.2</v>
      </c>
      <c r="J1053" t="s">
        <v>138</v>
      </c>
      <c r="K1053" t="s">
        <v>137</v>
      </c>
      <c r="L1053">
        <f>I1053*$Q$2/1000</f>
        <v>3.7444000000000005E-2</v>
      </c>
    </row>
    <row r="1054" spans="1:12">
      <c r="A1054" s="118">
        <v>45200</v>
      </c>
      <c r="B1054" t="s">
        <v>22683</v>
      </c>
      <c r="C1054" t="s">
        <v>22682</v>
      </c>
      <c r="D1054" t="s">
        <v>22736</v>
      </c>
      <c r="E1054" t="s">
        <v>23142</v>
      </c>
      <c r="F1054">
        <v>101040863</v>
      </c>
      <c r="G1054" t="s">
        <v>22797</v>
      </c>
      <c r="H1054" t="s">
        <v>22677</v>
      </c>
      <c r="I1054">
        <v>101.2</v>
      </c>
      <c r="J1054" t="s">
        <v>138</v>
      </c>
      <c r="K1054" t="s">
        <v>137</v>
      </c>
      <c r="L1054">
        <f>I1054*$Q$2/1000</f>
        <v>3.7444000000000005E-2</v>
      </c>
    </row>
    <row r="1055" spans="1:12">
      <c r="A1055" s="118">
        <v>45200</v>
      </c>
      <c r="B1055" t="s">
        <v>22683</v>
      </c>
      <c r="C1055" t="s">
        <v>22682</v>
      </c>
      <c r="D1055" t="s">
        <v>22698</v>
      </c>
      <c r="E1055" t="s">
        <v>23141</v>
      </c>
      <c r="F1055">
        <v>40212461</v>
      </c>
      <c r="G1055" t="s">
        <v>22728</v>
      </c>
      <c r="H1055" t="s">
        <v>22677</v>
      </c>
      <c r="I1055">
        <v>101.2</v>
      </c>
      <c r="J1055" t="s">
        <v>138</v>
      </c>
      <c r="K1055" t="s">
        <v>137</v>
      </c>
      <c r="L1055">
        <f>I1055*$Q$2/1000</f>
        <v>3.7444000000000005E-2</v>
      </c>
    </row>
    <row r="1056" spans="1:12">
      <c r="A1056" s="118">
        <v>45200</v>
      </c>
      <c r="B1056" t="s">
        <v>22683</v>
      </c>
      <c r="C1056" t="s">
        <v>22682</v>
      </c>
      <c r="D1056" t="s">
        <v>22691</v>
      </c>
      <c r="E1056" t="s">
        <v>23140</v>
      </c>
      <c r="F1056" t="s">
        <v>22689</v>
      </c>
      <c r="G1056" t="s">
        <v>22688</v>
      </c>
      <c r="H1056" t="s">
        <v>22677</v>
      </c>
      <c r="I1056">
        <v>101.2</v>
      </c>
      <c r="J1056" t="s">
        <v>138</v>
      </c>
      <c r="K1056" t="s">
        <v>137</v>
      </c>
      <c r="L1056">
        <f>I1056*$Q$2/1000</f>
        <v>3.7444000000000005E-2</v>
      </c>
    </row>
    <row r="1057" spans="1:12">
      <c r="A1057" s="118">
        <v>45200</v>
      </c>
      <c r="B1057" t="s">
        <v>22683</v>
      </c>
      <c r="C1057" t="s">
        <v>22682</v>
      </c>
      <c r="D1057" t="s">
        <v>22880</v>
      </c>
      <c r="E1057" t="s">
        <v>23139</v>
      </c>
      <c r="F1057" t="s">
        <v>22878</v>
      </c>
      <c r="G1057" t="s">
        <v>22877</v>
      </c>
      <c r="H1057" t="s">
        <v>22677</v>
      </c>
      <c r="I1057">
        <v>101.2</v>
      </c>
      <c r="J1057" t="s">
        <v>138</v>
      </c>
      <c r="K1057" t="s">
        <v>137</v>
      </c>
      <c r="L1057">
        <f>I1057*$Q$2/1000</f>
        <v>3.7444000000000005E-2</v>
      </c>
    </row>
    <row r="1058" spans="1:12">
      <c r="A1058" s="118">
        <v>45200</v>
      </c>
      <c r="B1058" t="s">
        <v>22683</v>
      </c>
      <c r="C1058" t="s">
        <v>22682</v>
      </c>
      <c r="D1058" t="s">
        <v>22994</v>
      </c>
      <c r="E1058" t="s">
        <v>23138</v>
      </c>
      <c r="F1058" t="s">
        <v>19584</v>
      </c>
      <c r="G1058" t="s">
        <v>19583</v>
      </c>
      <c r="H1058" t="s">
        <v>22677</v>
      </c>
      <c r="I1058">
        <v>101.2</v>
      </c>
      <c r="J1058" t="s">
        <v>138</v>
      </c>
      <c r="K1058" t="s">
        <v>137</v>
      </c>
      <c r="L1058">
        <f>I1058*$Q$2/1000</f>
        <v>3.7444000000000005E-2</v>
      </c>
    </row>
    <row r="1059" spans="1:12">
      <c r="A1059" s="118">
        <v>45200</v>
      </c>
      <c r="B1059" t="s">
        <v>22683</v>
      </c>
      <c r="C1059" t="s">
        <v>22682</v>
      </c>
      <c r="D1059" t="s">
        <v>23002</v>
      </c>
      <c r="E1059" t="s">
        <v>23137</v>
      </c>
      <c r="F1059">
        <v>101033732</v>
      </c>
      <c r="G1059" t="s">
        <v>23000</v>
      </c>
      <c r="H1059" t="s">
        <v>22677</v>
      </c>
      <c r="I1059">
        <v>101.2</v>
      </c>
      <c r="J1059" t="s">
        <v>138</v>
      </c>
      <c r="K1059" t="s">
        <v>137</v>
      </c>
      <c r="L1059">
        <f>I1059*$Q$2/1000</f>
        <v>3.7444000000000005E-2</v>
      </c>
    </row>
    <row r="1060" spans="1:12">
      <c r="A1060" s="118">
        <v>45200</v>
      </c>
      <c r="B1060" t="s">
        <v>22683</v>
      </c>
      <c r="C1060" t="s">
        <v>22682</v>
      </c>
      <c r="D1060" t="s">
        <v>22796</v>
      </c>
      <c r="E1060" t="s">
        <v>23136</v>
      </c>
      <c r="F1060" t="s">
        <v>22911</v>
      </c>
      <c r="G1060" t="s">
        <v>22910</v>
      </c>
      <c r="H1060" t="s">
        <v>22677</v>
      </c>
      <c r="I1060">
        <v>101.2</v>
      </c>
      <c r="J1060" t="s">
        <v>138</v>
      </c>
      <c r="K1060" t="s">
        <v>137</v>
      </c>
      <c r="L1060">
        <f>I1060*$Q$2/1000</f>
        <v>3.7444000000000005E-2</v>
      </c>
    </row>
    <row r="1061" spans="1:12">
      <c r="A1061" s="118">
        <v>45200</v>
      </c>
      <c r="B1061" t="s">
        <v>22683</v>
      </c>
      <c r="C1061" t="s">
        <v>22682</v>
      </c>
      <c r="D1061" t="s">
        <v>23135</v>
      </c>
      <c r="E1061" t="s">
        <v>23134</v>
      </c>
      <c r="F1061" t="s">
        <v>22939</v>
      </c>
      <c r="G1061" t="s">
        <v>22938</v>
      </c>
      <c r="H1061" t="s">
        <v>22677</v>
      </c>
      <c r="I1061">
        <v>101.2</v>
      </c>
      <c r="J1061" t="s">
        <v>138</v>
      </c>
      <c r="K1061" t="s">
        <v>137</v>
      </c>
      <c r="L1061">
        <f>I1061*$Q$2/1000</f>
        <v>3.7444000000000005E-2</v>
      </c>
    </row>
    <row r="1062" spans="1:12">
      <c r="A1062" s="118">
        <v>45200</v>
      </c>
      <c r="B1062" t="s">
        <v>22683</v>
      </c>
      <c r="C1062" t="s">
        <v>22682</v>
      </c>
      <c r="D1062" t="s">
        <v>23133</v>
      </c>
      <c r="E1062" t="s">
        <v>23132</v>
      </c>
      <c r="F1062">
        <v>101048081</v>
      </c>
      <c r="G1062" t="s">
        <v>23131</v>
      </c>
      <c r="H1062" t="s">
        <v>22677</v>
      </c>
      <c r="I1062">
        <v>101.2</v>
      </c>
      <c r="J1062" t="s">
        <v>138</v>
      </c>
      <c r="K1062" t="s">
        <v>137</v>
      </c>
      <c r="L1062">
        <f>I1062*$Q$2/1000</f>
        <v>3.7444000000000005E-2</v>
      </c>
    </row>
    <row r="1063" spans="1:12">
      <c r="A1063" s="118">
        <v>45200</v>
      </c>
      <c r="B1063" t="s">
        <v>22683</v>
      </c>
      <c r="C1063" t="s">
        <v>22682</v>
      </c>
      <c r="D1063" t="s">
        <v>22695</v>
      </c>
      <c r="E1063" t="s">
        <v>23130</v>
      </c>
      <c r="F1063" t="s">
        <v>22693</v>
      </c>
      <c r="G1063" t="s">
        <v>22692</v>
      </c>
      <c r="H1063" t="s">
        <v>22677</v>
      </c>
      <c r="I1063">
        <v>101.2</v>
      </c>
      <c r="J1063" t="s">
        <v>138</v>
      </c>
      <c r="K1063" t="s">
        <v>137</v>
      </c>
      <c r="L1063">
        <f>I1063*$Q$2/1000</f>
        <v>3.7444000000000005E-2</v>
      </c>
    </row>
    <row r="1064" spans="1:12">
      <c r="A1064" s="118">
        <v>45200</v>
      </c>
      <c r="B1064" t="s">
        <v>22683</v>
      </c>
      <c r="C1064" t="s">
        <v>22682</v>
      </c>
      <c r="D1064" t="s">
        <v>22808</v>
      </c>
      <c r="E1064" t="s">
        <v>23129</v>
      </c>
      <c r="F1064">
        <v>101024965</v>
      </c>
      <c r="G1064" t="s">
        <v>22806</v>
      </c>
      <c r="H1064" t="s">
        <v>22677</v>
      </c>
      <c r="I1064">
        <v>101.2</v>
      </c>
      <c r="J1064" t="s">
        <v>138</v>
      </c>
      <c r="K1064" t="s">
        <v>137</v>
      </c>
      <c r="L1064">
        <f>I1064*$Q$2/1000</f>
        <v>3.7444000000000005E-2</v>
      </c>
    </row>
    <row r="1065" spans="1:12">
      <c r="A1065" s="118">
        <v>45200</v>
      </c>
      <c r="B1065" t="s">
        <v>22683</v>
      </c>
      <c r="C1065" t="s">
        <v>22682</v>
      </c>
      <c r="D1065" t="s">
        <v>22822</v>
      </c>
      <c r="E1065" t="s">
        <v>23128</v>
      </c>
      <c r="F1065">
        <v>101024964</v>
      </c>
      <c r="G1065" t="s">
        <v>22820</v>
      </c>
      <c r="H1065" t="s">
        <v>22677</v>
      </c>
      <c r="I1065">
        <v>101.2</v>
      </c>
      <c r="J1065" t="s">
        <v>138</v>
      </c>
      <c r="K1065" t="s">
        <v>137</v>
      </c>
      <c r="L1065">
        <f>I1065*$Q$2/1000</f>
        <v>3.7444000000000005E-2</v>
      </c>
    </row>
    <row r="1066" spans="1:12">
      <c r="A1066" s="118">
        <v>45200</v>
      </c>
      <c r="B1066" t="s">
        <v>22683</v>
      </c>
      <c r="C1066" t="s">
        <v>22682</v>
      </c>
      <c r="D1066" t="s">
        <v>23044</v>
      </c>
      <c r="E1066" t="s">
        <v>23127</v>
      </c>
      <c r="F1066">
        <v>101026229</v>
      </c>
      <c r="G1066" t="s">
        <v>22820</v>
      </c>
      <c r="H1066" t="s">
        <v>22677</v>
      </c>
      <c r="I1066">
        <v>101.2</v>
      </c>
      <c r="J1066" t="s">
        <v>138</v>
      </c>
      <c r="K1066" t="s">
        <v>137</v>
      </c>
      <c r="L1066">
        <f>I1066*$Q$2/1000</f>
        <v>3.7444000000000005E-2</v>
      </c>
    </row>
    <row r="1067" spans="1:12">
      <c r="A1067" s="118">
        <v>45200</v>
      </c>
      <c r="B1067" t="s">
        <v>22683</v>
      </c>
      <c r="C1067" t="s">
        <v>22682</v>
      </c>
      <c r="D1067" t="s">
        <v>23008</v>
      </c>
      <c r="E1067" t="s">
        <v>23126</v>
      </c>
      <c r="F1067">
        <v>101027152</v>
      </c>
      <c r="G1067" t="s">
        <v>7074</v>
      </c>
      <c r="H1067" t="s">
        <v>22677</v>
      </c>
      <c r="I1067">
        <v>101.2</v>
      </c>
      <c r="J1067" t="s">
        <v>138</v>
      </c>
      <c r="K1067" t="s">
        <v>137</v>
      </c>
      <c r="L1067">
        <f>I1067*$Q$2/1000</f>
        <v>3.7444000000000005E-2</v>
      </c>
    </row>
    <row r="1068" spans="1:12">
      <c r="A1068" s="118">
        <v>45200</v>
      </c>
      <c r="B1068" t="s">
        <v>22683</v>
      </c>
      <c r="C1068" t="s">
        <v>22682</v>
      </c>
      <c r="D1068" t="s">
        <v>22717</v>
      </c>
      <c r="E1068" t="s">
        <v>23125</v>
      </c>
      <c r="F1068">
        <v>101027152</v>
      </c>
      <c r="G1068" t="s">
        <v>7074</v>
      </c>
      <c r="H1068" t="s">
        <v>22677</v>
      </c>
      <c r="I1068">
        <v>101.2</v>
      </c>
      <c r="J1068" t="s">
        <v>138</v>
      </c>
      <c r="K1068" t="s">
        <v>137</v>
      </c>
      <c r="L1068">
        <f>I1068*$Q$2/1000</f>
        <v>3.7444000000000005E-2</v>
      </c>
    </row>
    <row r="1069" spans="1:12">
      <c r="A1069" s="118">
        <v>45200</v>
      </c>
      <c r="B1069" t="s">
        <v>22683</v>
      </c>
      <c r="C1069" t="s">
        <v>22682</v>
      </c>
      <c r="D1069" t="s">
        <v>22736</v>
      </c>
      <c r="E1069" t="s">
        <v>23124</v>
      </c>
      <c r="F1069">
        <v>101040863</v>
      </c>
      <c r="G1069" t="s">
        <v>22797</v>
      </c>
      <c r="H1069" t="s">
        <v>22677</v>
      </c>
      <c r="I1069">
        <v>101.2</v>
      </c>
      <c r="J1069" t="s">
        <v>138</v>
      </c>
      <c r="K1069" t="s">
        <v>137</v>
      </c>
      <c r="L1069">
        <f>I1069*$Q$2/1000</f>
        <v>3.7444000000000005E-2</v>
      </c>
    </row>
    <row r="1070" spans="1:12">
      <c r="A1070" s="118">
        <v>45200</v>
      </c>
      <c r="B1070" t="s">
        <v>22683</v>
      </c>
      <c r="C1070" t="s">
        <v>22682</v>
      </c>
      <c r="D1070" t="s">
        <v>22691</v>
      </c>
      <c r="E1070" t="s">
        <v>23123</v>
      </c>
      <c r="F1070" t="s">
        <v>23050</v>
      </c>
      <c r="G1070" t="s">
        <v>23049</v>
      </c>
      <c r="H1070" t="s">
        <v>22677</v>
      </c>
      <c r="I1070">
        <v>101.2</v>
      </c>
      <c r="J1070" t="s">
        <v>138</v>
      </c>
      <c r="K1070" t="s">
        <v>137</v>
      </c>
      <c r="L1070">
        <f>I1070*$Q$2/1000</f>
        <v>3.7444000000000005E-2</v>
      </c>
    </row>
    <row r="1071" spans="1:12">
      <c r="A1071" s="118">
        <v>45200</v>
      </c>
      <c r="B1071" t="s">
        <v>22683</v>
      </c>
      <c r="C1071" t="s">
        <v>22682</v>
      </c>
      <c r="D1071" t="s">
        <v>22843</v>
      </c>
      <c r="E1071" t="s">
        <v>23122</v>
      </c>
      <c r="F1071">
        <v>101012393</v>
      </c>
      <c r="G1071" t="s">
        <v>22841</v>
      </c>
      <c r="H1071" t="s">
        <v>22677</v>
      </c>
      <c r="I1071">
        <v>101.2</v>
      </c>
      <c r="J1071" t="s">
        <v>138</v>
      </c>
      <c r="K1071" t="s">
        <v>137</v>
      </c>
      <c r="L1071">
        <f>I1071*$Q$2/1000</f>
        <v>3.7444000000000005E-2</v>
      </c>
    </row>
    <row r="1072" spans="1:12">
      <c r="A1072" s="118">
        <v>44958</v>
      </c>
      <c r="B1072" t="s">
        <v>856</v>
      </c>
      <c r="C1072" t="s">
        <v>14560</v>
      </c>
      <c r="D1072" t="s">
        <v>854</v>
      </c>
      <c r="E1072" t="s">
        <v>23121</v>
      </c>
      <c r="F1072">
        <v>101049193</v>
      </c>
      <c r="G1072" t="s">
        <v>857</v>
      </c>
      <c r="H1072" s="123" t="s">
        <v>851</v>
      </c>
      <c r="I1072">
        <v>5214</v>
      </c>
      <c r="J1072" t="s">
        <v>173</v>
      </c>
      <c r="K1072" t="s">
        <v>172</v>
      </c>
      <c r="L1072">
        <f>I1072*$Q$3*2.5/1000</f>
        <v>0.4181628</v>
      </c>
    </row>
    <row r="1073" spans="1:12">
      <c r="A1073" s="118">
        <v>45200</v>
      </c>
      <c r="B1073" t="s">
        <v>22683</v>
      </c>
      <c r="C1073" t="s">
        <v>22682</v>
      </c>
      <c r="D1073" t="s">
        <v>23120</v>
      </c>
      <c r="E1073" t="s">
        <v>23119</v>
      </c>
      <c r="F1073">
        <v>101036314</v>
      </c>
      <c r="G1073" t="s">
        <v>23052</v>
      </c>
      <c r="H1073" t="s">
        <v>22677</v>
      </c>
      <c r="I1073">
        <v>101.2</v>
      </c>
      <c r="J1073" t="s">
        <v>138</v>
      </c>
      <c r="K1073" t="s">
        <v>137</v>
      </c>
      <c r="L1073">
        <f>I1073*$Q$2/1000</f>
        <v>3.7444000000000005E-2</v>
      </c>
    </row>
    <row r="1074" spans="1:12">
      <c r="A1074" s="118">
        <v>44958</v>
      </c>
      <c r="B1074" t="s">
        <v>856</v>
      </c>
      <c r="C1074" t="s">
        <v>14560</v>
      </c>
      <c r="D1074" t="s">
        <v>854</v>
      </c>
      <c r="E1074" t="s">
        <v>23118</v>
      </c>
      <c r="F1074">
        <v>13206361</v>
      </c>
      <c r="G1074" t="s">
        <v>852</v>
      </c>
      <c r="H1074" s="123" t="s">
        <v>851</v>
      </c>
      <c r="I1074">
        <v>5214</v>
      </c>
      <c r="J1074" t="s">
        <v>173</v>
      </c>
      <c r="K1074" t="s">
        <v>172</v>
      </c>
      <c r="L1074">
        <f>I1074*$Q$3*2.5/1000</f>
        <v>0.4181628</v>
      </c>
    </row>
    <row r="1075" spans="1:12">
      <c r="A1075" s="118">
        <v>45200</v>
      </c>
      <c r="B1075" t="s">
        <v>22683</v>
      </c>
      <c r="C1075" t="s">
        <v>22682</v>
      </c>
      <c r="D1075" t="s">
        <v>23117</v>
      </c>
      <c r="E1075" t="s">
        <v>23116</v>
      </c>
      <c r="F1075">
        <v>101036230</v>
      </c>
      <c r="G1075" t="s">
        <v>23115</v>
      </c>
      <c r="H1075" t="s">
        <v>22677</v>
      </c>
      <c r="I1075">
        <v>101.2</v>
      </c>
      <c r="J1075" t="s">
        <v>138</v>
      </c>
      <c r="K1075" t="s">
        <v>137</v>
      </c>
      <c r="L1075">
        <f>I1075*$Q$2/1000</f>
        <v>3.7444000000000005E-2</v>
      </c>
    </row>
    <row r="1076" spans="1:12">
      <c r="A1076" s="118">
        <v>45200</v>
      </c>
      <c r="B1076" t="s">
        <v>22683</v>
      </c>
      <c r="C1076" t="s">
        <v>22682</v>
      </c>
      <c r="D1076" t="s">
        <v>23114</v>
      </c>
      <c r="E1076" t="s">
        <v>23113</v>
      </c>
      <c r="F1076">
        <v>101036326</v>
      </c>
      <c r="G1076" t="s">
        <v>23112</v>
      </c>
      <c r="H1076" t="s">
        <v>22677</v>
      </c>
      <c r="I1076">
        <v>101.2</v>
      </c>
      <c r="J1076" t="s">
        <v>138</v>
      </c>
      <c r="K1076" t="s">
        <v>137</v>
      </c>
      <c r="L1076">
        <f>I1076*$Q$2/1000</f>
        <v>3.7444000000000005E-2</v>
      </c>
    </row>
    <row r="1077" spans="1:12">
      <c r="A1077" s="118">
        <v>44958</v>
      </c>
      <c r="B1077" t="s">
        <v>574</v>
      </c>
      <c r="C1077" t="s">
        <v>573</v>
      </c>
      <c r="D1077" t="s">
        <v>23111</v>
      </c>
      <c r="E1077" t="s">
        <v>23110</v>
      </c>
      <c r="F1077">
        <v>21201457</v>
      </c>
      <c r="G1077" t="s">
        <v>575</v>
      </c>
      <c r="H1077" t="s">
        <v>569</v>
      </c>
      <c r="I1077">
        <v>298</v>
      </c>
      <c r="J1077" t="s">
        <v>145</v>
      </c>
      <c r="K1077" t="s">
        <v>137</v>
      </c>
      <c r="L1077">
        <f>I1077*$Q$2/100/1000</f>
        <v>1.1026E-3</v>
      </c>
    </row>
    <row r="1078" spans="1:12">
      <c r="A1078" s="118">
        <v>45200</v>
      </c>
      <c r="B1078" t="s">
        <v>22683</v>
      </c>
      <c r="C1078" t="s">
        <v>22682</v>
      </c>
      <c r="D1078" t="s">
        <v>22695</v>
      </c>
      <c r="E1078" t="s">
        <v>23109</v>
      </c>
      <c r="F1078" t="s">
        <v>22939</v>
      </c>
      <c r="G1078" t="s">
        <v>22938</v>
      </c>
      <c r="H1078" t="s">
        <v>22677</v>
      </c>
      <c r="I1078">
        <v>101.2</v>
      </c>
      <c r="J1078" t="s">
        <v>138</v>
      </c>
      <c r="K1078" t="s">
        <v>137</v>
      </c>
      <c r="L1078">
        <f>I1078*$Q$2/1000</f>
        <v>3.7444000000000005E-2</v>
      </c>
    </row>
    <row r="1079" spans="1:12">
      <c r="A1079" s="118">
        <v>45200</v>
      </c>
      <c r="B1079" t="s">
        <v>22683</v>
      </c>
      <c r="C1079" t="s">
        <v>22682</v>
      </c>
      <c r="D1079" t="s">
        <v>22859</v>
      </c>
      <c r="E1079" t="s">
        <v>23108</v>
      </c>
      <c r="F1079" t="s">
        <v>22882</v>
      </c>
      <c r="G1079" t="s">
        <v>22881</v>
      </c>
      <c r="H1079" t="s">
        <v>22677</v>
      </c>
      <c r="I1079">
        <v>101.2</v>
      </c>
      <c r="J1079" t="s">
        <v>138</v>
      </c>
      <c r="K1079" t="s">
        <v>137</v>
      </c>
      <c r="L1079">
        <f>I1079*$Q$2/1000</f>
        <v>3.7444000000000005E-2</v>
      </c>
    </row>
    <row r="1080" spans="1:12">
      <c r="A1080" s="118">
        <v>45200</v>
      </c>
      <c r="B1080" t="s">
        <v>22683</v>
      </c>
      <c r="C1080" t="s">
        <v>22682</v>
      </c>
      <c r="D1080" t="s">
        <v>22796</v>
      </c>
      <c r="E1080" t="s">
        <v>23107</v>
      </c>
      <c r="F1080" t="s">
        <v>22911</v>
      </c>
      <c r="G1080" t="s">
        <v>22910</v>
      </c>
      <c r="H1080" t="s">
        <v>22677</v>
      </c>
      <c r="I1080">
        <v>101.2</v>
      </c>
      <c r="J1080" t="s">
        <v>138</v>
      </c>
      <c r="K1080" t="s">
        <v>137</v>
      </c>
      <c r="L1080">
        <f>I1080*$Q$2/1000</f>
        <v>3.7444000000000005E-2</v>
      </c>
    </row>
    <row r="1081" spans="1:12">
      <c r="A1081" s="118">
        <v>44958</v>
      </c>
      <c r="B1081" t="s">
        <v>9388</v>
      </c>
      <c r="C1081" t="s">
        <v>9387</v>
      </c>
      <c r="D1081" t="s">
        <v>19926</v>
      </c>
      <c r="E1081" t="s">
        <v>23106</v>
      </c>
      <c r="F1081" t="s">
        <v>19232</v>
      </c>
      <c r="G1081" t="s">
        <v>19231</v>
      </c>
      <c r="H1081" t="s">
        <v>9383</v>
      </c>
      <c r="I1081">
        <v>165.4</v>
      </c>
      <c r="J1081" t="s">
        <v>145</v>
      </c>
      <c r="K1081" t="s">
        <v>137</v>
      </c>
      <c r="L1081">
        <f>I1081*$Q$2/100/1000</f>
        <v>6.1197999999999992E-4</v>
      </c>
    </row>
    <row r="1082" spans="1:12">
      <c r="A1082" s="118">
        <v>44958</v>
      </c>
      <c r="B1082" t="s">
        <v>574</v>
      </c>
      <c r="C1082" t="s">
        <v>573</v>
      </c>
      <c r="D1082" t="s">
        <v>18909</v>
      </c>
      <c r="E1082" t="s">
        <v>23105</v>
      </c>
      <c r="F1082">
        <v>57203693</v>
      </c>
      <c r="G1082" t="s">
        <v>21417</v>
      </c>
      <c r="H1082" t="s">
        <v>569</v>
      </c>
      <c r="I1082">
        <v>298</v>
      </c>
      <c r="J1082" t="s">
        <v>145</v>
      </c>
      <c r="K1082" t="s">
        <v>137</v>
      </c>
      <c r="L1082">
        <f>I1082*$Q$2/100/1000</f>
        <v>1.1026E-3</v>
      </c>
    </row>
    <row r="1083" spans="1:12">
      <c r="A1083" s="118">
        <v>44958</v>
      </c>
      <c r="B1083" t="s">
        <v>365</v>
      </c>
      <c r="C1083" t="s">
        <v>364</v>
      </c>
      <c r="D1083" t="s">
        <v>17775</v>
      </c>
      <c r="E1083" t="s">
        <v>23104</v>
      </c>
      <c r="F1083">
        <v>101036472</v>
      </c>
      <c r="G1083" t="s">
        <v>16642</v>
      </c>
      <c r="H1083" t="s">
        <v>359</v>
      </c>
      <c r="I1083">
        <v>144</v>
      </c>
      <c r="J1083" t="s">
        <v>138</v>
      </c>
      <c r="K1083" t="s">
        <v>137</v>
      </c>
      <c r="L1083">
        <f>I1083*$Q$2/1000</f>
        <v>5.3280000000000001E-2</v>
      </c>
    </row>
    <row r="1084" spans="1:12">
      <c r="A1084" s="118">
        <v>44958</v>
      </c>
      <c r="B1084" t="s">
        <v>365</v>
      </c>
      <c r="C1084" t="s">
        <v>364</v>
      </c>
      <c r="D1084" t="s">
        <v>17775</v>
      </c>
      <c r="E1084" t="s">
        <v>23103</v>
      </c>
      <c r="F1084" t="s">
        <v>1838</v>
      </c>
      <c r="G1084" t="s">
        <v>1837</v>
      </c>
      <c r="H1084" t="s">
        <v>359</v>
      </c>
      <c r="I1084">
        <v>144</v>
      </c>
      <c r="J1084" t="s">
        <v>138</v>
      </c>
      <c r="K1084" t="s">
        <v>137</v>
      </c>
      <c r="L1084">
        <f>I1084*$Q$2/1000</f>
        <v>5.3280000000000001E-2</v>
      </c>
    </row>
    <row r="1085" spans="1:12">
      <c r="A1085" s="118">
        <v>44958</v>
      </c>
      <c r="B1085" t="s">
        <v>365</v>
      </c>
      <c r="C1085" t="s">
        <v>364</v>
      </c>
      <c r="D1085" t="s">
        <v>18281</v>
      </c>
      <c r="E1085" t="s">
        <v>23102</v>
      </c>
      <c r="F1085" t="s">
        <v>1838</v>
      </c>
      <c r="G1085" t="s">
        <v>1837</v>
      </c>
      <c r="H1085" t="s">
        <v>359</v>
      </c>
      <c r="I1085">
        <v>144</v>
      </c>
      <c r="J1085" t="s">
        <v>138</v>
      </c>
      <c r="K1085" t="s">
        <v>137</v>
      </c>
      <c r="L1085">
        <f>I1085*$Q$2/1000</f>
        <v>5.3280000000000001E-2</v>
      </c>
    </row>
    <row r="1086" spans="1:12">
      <c r="A1086" s="118">
        <v>44958</v>
      </c>
      <c r="B1086" t="s">
        <v>460</v>
      </c>
      <c r="C1086" t="s">
        <v>459</v>
      </c>
      <c r="D1086" t="s">
        <v>23101</v>
      </c>
      <c r="E1086" t="s">
        <v>23100</v>
      </c>
      <c r="F1086">
        <v>5745118</v>
      </c>
      <c r="G1086" t="s">
        <v>2382</v>
      </c>
      <c r="H1086" t="s">
        <v>455</v>
      </c>
      <c r="I1086">
        <v>103.6</v>
      </c>
      <c r="J1086" t="s">
        <v>145</v>
      </c>
      <c r="K1086" t="s">
        <v>137</v>
      </c>
      <c r="L1086">
        <f>I1086*$Q$2/100/1000</f>
        <v>3.8331999999999998E-4</v>
      </c>
    </row>
    <row r="1087" spans="1:12">
      <c r="A1087" s="118">
        <v>44958</v>
      </c>
      <c r="B1087" t="s">
        <v>365</v>
      </c>
      <c r="C1087" t="s">
        <v>364</v>
      </c>
      <c r="D1087" t="s">
        <v>23099</v>
      </c>
      <c r="E1087" t="s">
        <v>23098</v>
      </c>
      <c r="F1087">
        <v>101034024</v>
      </c>
      <c r="G1087" t="s">
        <v>23097</v>
      </c>
      <c r="H1087" t="s">
        <v>359</v>
      </c>
      <c r="I1087">
        <v>144</v>
      </c>
      <c r="J1087" t="s">
        <v>138</v>
      </c>
      <c r="K1087" t="s">
        <v>137</v>
      </c>
      <c r="L1087">
        <f>I1087*$Q$2/1000</f>
        <v>5.3280000000000001E-2</v>
      </c>
    </row>
    <row r="1088" spans="1:12">
      <c r="A1088" s="118">
        <v>45200</v>
      </c>
      <c r="B1088" t="s">
        <v>22683</v>
      </c>
      <c r="C1088" t="s">
        <v>22682</v>
      </c>
      <c r="D1088" t="s">
        <v>23096</v>
      </c>
      <c r="E1088" t="s">
        <v>23095</v>
      </c>
      <c r="F1088">
        <v>101045532</v>
      </c>
      <c r="G1088" t="s">
        <v>23094</v>
      </c>
      <c r="H1088" t="s">
        <v>22677</v>
      </c>
      <c r="I1088">
        <v>101.2</v>
      </c>
      <c r="J1088" t="s">
        <v>138</v>
      </c>
      <c r="K1088" t="s">
        <v>137</v>
      </c>
      <c r="L1088">
        <f>I1088*$Q$2/1000</f>
        <v>3.7444000000000005E-2</v>
      </c>
    </row>
    <row r="1089" spans="1:12">
      <c r="A1089" s="118">
        <v>45200</v>
      </c>
      <c r="B1089" t="s">
        <v>22683</v>
      </c>
      <c r="C1089" t="s">
        <v>22682</v>
      </c>
      <c r="D1089" t="s">
        <v>22714</v>
      </c>
      <c r="E1089" t="s">
        <v>23093</v>
      </c>
      <c r="F1089">
        <v>40256694</v>
      </c>
      <c r="G1089" t="s">
        <v>22932</v>
      </c>
      <c r="H1089" t="s">
        <v>22677</v>
      </c>
      <c r="I1089">
        <v>101.2</v>
      </c>
      <c r="J1089" t="s">
        <v>138</v>
      </c>
      <c r="K1089" t="s">
        <v>137</v>
      </c>
      <c r="L1089">
        <f>I1089*$Q$2/1000</f>
        <v>3.7444000000000005E-2</v>
      </c>
    </row>
    <row r="1090" spans="1:12">
      <c r="A1090" s="118">
        <v>44958</v>
      </c>
      <c r="B1090" t="s">
        <v>856</v>
      </c>
      <c r="C1090" t="s">
        <v>14560</v>
      </c>
      <c r="D1090" t="s">
        <v>23092</v>
      </c>
      <c r="E1090" t="s">
        <v>23091</v>
      </c>
      <c r="F1090">
        <v>101012487</v>
      </c>
      <c r="G1090" t="s">
        <v>23090</v>
      </c>
      <c r="H1090" s="123" t="s">
        <v>851</v>
      </c>
      <c r="I1090">
        <v>5214</v>
      </c>
      <c r="J1090" t="s">
        <v>173</v>
      </c>
      <c r="K1090" t="s">
        <v>172</v>
      </c>
      <c r="L1090">
        <f>I1090*$Q$3*2.5/1000</f>
        <v>0.4181628</v>
      </c>
    </row>
    <row r="1091" spans="1:12">
      <c r="A1091" s="118">
        <v>44958</v>
      </c>
      <c r="B1091" t="s">
        <v>574</v>
      </c>
      <c r="C1091" t="s">
        <v>573</v>
      </c>
      <c r="D1091" t="s">
        <v>17578</v>
      </c>
      <c r="E1091" t="s">
        <v>23089</v>
      </c>
      <c r="F1091" t="s">
        <v>3634</v>
      </c>
      <c r="G1091" t="s">
        <v>3633</v>
      </c>
      <c r="H1091" t="s">
        <v>569</v>
      </c>
      <c r="I1091">
        <v>298</v>
      </c>
      <c r="J1091" t="s">
        <v>145</v>
      </c>
      <c r="K1091" t="s">
        <v>137</v>
      </c>
      <c r="L1091">
        <f>I1091*$Q$2/100/1000</f>
        <v>1.1026E-3</v>
      </c>
    </row>
    <row r="1092" spans="1:12">
      <c r="A1092" s="118">
        <v>45200</v>
      </c>
      <c r="B1092" t="s">
        <v>22683</v>
      </c>
      <c r="C1092" t="s">
        <v>22682</v>
      </c>
      <c r="D1092" t="s">
        <v>23088</v>
      </c>
      <c r="E1092" t="s">
        <v>23087</v>
      </c>
      <c r="F1092" t="s">
        <v>23086</v>
      </c>
      <c r="G1092" t="s">
        <v>23085</v>
      </c>
      <c r="H1092" t="s">
        <v>22677</v>
      </c>
      <c r="I1092">
        <v>101.2</v>
      </c>
      <c r="J1092" t="s">
        <v>138</v>
      </c>
      <c r="K1092" t="s">
        <v>137</v>
      </c>
      <c r="L1092">
        <f>I1092*$Q$2/1000</f>
        <v>3.7444000000000005E-2</v>
      </c>
    </row>
    <row r="1093" spans="1:12">
      <c r="A1093" s="118">
        <v>45200</v>
      </c>
      <c r="B1093" t="s">
        <v>22683</v>
      </c>
      <c r="C1093" t="s">
        <v>22682</v>
      </c>
      <c r="D1093" t="s">
        <v>22736</v>
      </c>
      <c r="E1093" t="s">
        <v>23084</v>
      </c>
      <c r="F1093">
        <v>40213217</v>
      </c>
      <c r="G1093" t="s">
        <v>22934</v>
      </c>
      <c r="H1093" t="s">
        <v>22677</v>
      </c>
      <c r="I1093">
        <v>101.2</v>
      </c>
      <c r="J1093" t="s">
        <v>138</v>
      </c>
      <c r="K1093" t="s">
        <v>137</v>
      </c>
      <c r="L1093">
        <f>I1093*$Q$2/1000</f>
        <v>3.7444000000000005E-2</v>
      </c>
    </row>
    <row r="1094" spans="1:12">
      <c r="A1094" s="118">
        <v>45200</v>
      </c>
      <c r="B1094" t="s">
        <v>22683</v>
      </c>
      <c r="C1094" t="s">
        <v>22682</v>
      </c>
      <c r="D1094" t="s">
        <v>22717</v>
      </c>
      <c r="E1094" t="s">
        <v>23083</v>
      </c>
      <c r="F1094">
        <v>57207487</v>
      </c>
      <c r="G1094" t="s">
        <v>22799</v>
      </c>
      <c r="H1094" t="s">
        <v>22677</v>
      </c>
      <c r="I1094">
        <v>101.2</v>
      </c>
      <c r="J1094" t="s">
        <v>138</v>
      </c>
      <c r="K1094" t="s">
        <v>137</v>
      </c>
      <c r="L1094">
        <f>I1094*$Q$2/1000</f>
        <v>3.7444000000000005E-2</v>
      </c>
    </row>
    <row r="1095" spans="1:12">
      <c r="A1095" s="118">
        <v>45200</v>
      </c>
      <c r="B1095" t="s">
        <v>22683</v>
      </c>
      <c r="C1095" t="s">
        <v>22682</v>
      </c>
      <c r="D1095" t="s">
        <v>22859</v>
      </c>
      <c r="E1095" t="s">
        <v>23082</v>
      </c>
      <c r="F1095" t="s">
        <v>22857</v>
      </c>
      <c r="G1095" t="s">
        <v>22856</v>
      </c>
      <c r="H1095" t="s">
        <v>22677</v>
      </c>
      <c r="I1095">
        <v>101.2</v>
      </c>
      <c r="J1095" t="s">
        <v>138</v>
      </c>
      <c r="K1095" t="s">
        <v>137</v>
      </c>
      <c r="L1095">
        <f>I1095*$Q$2/1000</f>
        <v>3.7444000000000005E-2</v>
      </c>
    </row>
    <row r="1096" spans="1:12">
      <c r="A1096" s="118">
        <v>44958</v>
      </c>
      <c r="B1096" t="s">
        <v>180</v>
      </c>
      <c r="C1096" t="s">
        <v>179</v>
      </c>
      <c r="D1096" t="s">
        <v>23081</v>
      </c>
      <c r="E1096" t="s">
        <v>23080</v>
      </c>
      <c r="F1096" t="s">
        <v>23079</v>
      </c>
      <c r="G1096" t="s">
        <v>23078</v>
      </c>
      <c r="H1096" t="s">
        <v>174</v>
      </c>
      <c r="I1096">
        <v>3154</v>
      </c>
      <c r="J1096" t="s">
        <v>173</v>
      </c>
      <c r="K1096" t="s">
        <v>172</v>
      </c>
      <c r="L1096">
        <f>I1096*$Q$3/(1000/25)</f>
        <v>2.5295079999999999</v>
      </c>
    </row>
    <row r="1097" spans="1:12">
      <c r="A1097" s="118">
        <v>45200</v>
      </c>
      <c r="B1097" t="s">
        <v>22683</v>
      </c>
      <c r="C1097" t="s">
        <v>22682</v>
      </c>
      <c r="D1097" t="s">
        <v>22691</v>
      </c>
      <c r="E1097" t="s">
        <v>23077</v>
      </c>
      <c r="F1097" t="s">
        <v>22689</v>
      </c>
      <c r="G1097" t="s">
        <v>22688</v>
      </c>
      <c r="H1097" t="s">
        <v>22677</v>
      </c>
      <c r="I1097">
        <v>101.2</v>
      </c>
      <c r="J1097" t="s">
        <v>138</v>
      </c>
      <c r="K1097" t="s">
        <v>137</v>
      </c>
      <c r="L1097">
        <f>I1097*$Q$2/1000</f>
        <v>3.7444000000000005E-2</v>
      </c>
    </row>
    <row r="1098" spans="1:12">
      <c r="A1098" s="118">
        <v>45200</v>
      </c>
      <c r="B1098" t="s">
        <v>22683</v>
      </c>
      <c r="C1098" t="s">
        <v>22682</v>
      </c>
      <c r="D1098" t="s">
        <v>22901</v>
      </c>
      <c r="E1098" t="s">
        <v>23076</v>
      </c>
      <c r="F1098">
        <v>101023406</v>
      </c>
      <c r="G1098" t="s">
        <v>22899</v>
      </c>
      <c r="H1098" t="s">
        <v>22677</v>
      </c>
      <c r="I1098">
        <v>101.2</v>
      </c>
      <c r="J1098" t="s">
        <v>138</v>
      </c>
      <c r="K1098" t="s">
        <v>137</v>
      </c>
      <c r="L1098">
        <f>I1098*$Q$2/1000</f>
        <v>3.7444000000000005E-2</v>
      </c>
    </row>
    <row r="1099" spans="1:12">
      <c r="A1099" s="118">
        <v>45200</v>
      </c>
      <c r="B1099" t="s">
        <v>22683</v>
      </c>
      <c r="C1099" t="s">
        <v>22682</v>
      </c>
      <c r="D1099" t="s">
        <v>22937</v>
      </c>
      <c r="E1099" t="s">
        <v>23075</v>
      </c>
      <c r="F1099" t="s">
        <v>22878</v>
      </c>
      <c r="G1099" t="s">
        <v>22877</v>
      </c>
      <c r="H1099" t="s">
        <v>22677</v>
      </c>
      <c r="I1099">
        <v>101.2</v>
      </c>
      <c r="J1099" t="s">
        <v>138</v>
      </c>
      <c r="K1099" t="s">
        <v>137</v>
      </c>
      <c r="L1099">
        <f>I1099*$Q$2/1000</f>
        <v>3.7444000000000005E-2</v>
      </c>
    </row>
    <row r="1100" spans="1:12">
      <c r="A1100" s="118">
        <v>45200</v>
      </c>
      <c r="B1100" t="s">
        <v>22683</v>
      </c>
      <c r="C1100" t="s">
        <v>22682</v>
      </c>
      <c r="D1100" t="s">
        <v>22859</v>
      </c>
      <c r="E1100" t="s">
        <v>23074</v>
      </c>
      <c r="F1100" t="s">
        <v>22857</v>
      </c>
      <c r="G1100" t="s">
        <v>22856</v>
      </c>
      <c r="H1100" t="s">
        <v>22677</v>
      </c>
      <c r="I1100">
        <v>101.2</v>
      </c>
      <c r="J1100" t="s">
        <v>138</v>
      </c>
      <c r="K1100" t="s">
        <v>137</v>
      </c>
      <c r="L1100">
        <f>I1100*$Q$2/1000</f>
        <v>3.7444000000000005E-2</v>
      </c>
    </row>
    <row r="1101" spans="1:12">
      <c r="A1101" s="118">
        <v>45200</v>
      </c>
      <c r="B1101" t="s">
        <v>22683</v>
      </c>
      <c r="C1101" t="s">
        <v>22682</v>
      </c>
      <c r="D1101" t="s">
        <v>22756</v>
      </c>
      <c r="E1101" t="s">
        <v>23073</v>
      </c>
      <c r="F1101" t="s">
        <v>22838</v>
      </c>
      <c r="G1101" t="s">
        <v>22837</v>
      </c>
      <c r="H1101" t="s">
        <v>22677</v>
      </c>
      <c r="I1101">
        <v>101.2</v>
      </c>
      <c r="J1101" t="s">
        <v>138</v>
      </c>
      <c r="K1101" t="s">
        <v>137</v>
      </c>
      <c r="L1101">
        <f>I1101*$Q$2/1000</f>
        <v>3.7444000000000005E-2</v>
      </c>
    </row>
    <row r="1102" spans="1:12">
      <c r="A1102" s="118">
        <v>45200</v>
      </c>
      <c r="B1102" t="s">
        <v>22683</v>
      </c>
      <c r="C1102" t="s">
        <v>22682</v>
      </c>
      <c r="D1102" t="s">
        <v>22976</v>
      </c>
      <c r="E1102" t="s">
        <v>23072</v>
      </c>
      <c r="F1102">
        <v>101023406</v>
      </c>
      <c r="G1102" t="s">
        <v>23071</v>
      </c>
      <c r="H1102" t="s">
        <v>22677</v>
      </c>
      <c r="I1102">
        <v>101.2</v>
      </c>
      <c r="J1102" t="s">
        <v>138</v>
      </c>
      <c r="K1102" t="s">
        <v>137</v>
      </c>
      <c r="L1102">
        <f>I1102*$Q$2/1000</f>
        <v>3.7444000000000005E-2</v>
      </c>
    </row>
    <row r="1103" spans="1:12">
      <c r="A1103" s="118">
        <v>45200</v>
      </c>
      <c r="B1103" t="s">
        <v>22683</v>
      </c>
      <c r="C1103" t="s">
        <v>22682</v>
      </c>
      <c r="D1103" t="s">
        <v>22843</v>
      </c>
      <c r="E1103" t="s">
        <v>23070</v>
      </c>
      <c r="F1103">
        <v>101012393</v>
      </c>
      <c r="G1103" t="s">
        <v>22841</v>
      </c>
      <c r="H1103" t="s">
        <v>22677</v>
      </c>
      <c r="I1103">
        <v>101.2</v>
      </c>
      <c r="J1103" t="s">
        <v>138</v>
      </c>
      <c r="K1103" t="s">
        <v>137</v>
      </c>
      <c r="L1103">
        <f>I1103*$Q$2/1000</f>
        <v>3.7444000000000005E-2</v>
      </c>
    </row>
    <row r="1104" spans="1:12">
      <c r="A1104" s="118">
        <v>45200</v>
      </c>
      <c r="B1104" t="s">
        <v>22683</v>
      </c>
      <c r="C1104" t="s">
        <v>22682</v>
      </c>
      <c r="D1104" t="s">
        <v>22756</v>
      </c>
      <c r="E1104" t="s">
        <v>23069</v>
      </c>
      <c r="F1104" t="s">
        <v>22754</v>
      </c>
      <c r="G1104" t="s">
        <v>22753</v>
      </c>
      <c r="H1104" t="s">
        <v>22677</v>
      </c>
      <c r="I1104">
        <v>101.2</v>
      </c>
      <c r="J1104" t="s">
        <v>138</v>
      </c>
      <c r="K1104" t="s">
        <v>137</v>
      </c>
      <c r="L1104">
        <f>I1104*$Q$2/1000</f>
        <v>3.7444000000000005E-2</v>
      </c>
    </row>
    <row r="1105" spans="1:12">
      <c r="A1105" s="118">
        <v>45200</v>
      </c>
      <c r="B1105" t="s">
        <v>22683</v>
      </c>
      <c r="C1105" t="s">
        <v>22682</v>
      </c>
      <c r="D1105" t="s">
        <v>22779</v>
      </c>
      <c r="E1105" t="s">
        <v>23068</v>
      </c>
      <c r="F1105" t="s">
        <v>22777</v>
      </c>
      <c r="G1105" t="s">
        <v>22776</v>
      </c>
      <c r="H1105" t="s">
        <v>22677</v>
      </c>
      <c r="I1105">
        <v>101.2</v>
      </c>
      <c r="J1105" t="s">
        <v>138</v>
      </c>
      <c r="K1105" t="s">
        <v>137</v>
      </c>
      <c r="L1105">
        <f>I1105*$Q$2/1000</f>
        <v>3.7444000000000005E-2</v>
      </c>
    </row>
    <row r="1106" spans="1:12">
      <c r="A1106" s="118">
        <v>45200</v>
      </c>
      <c r="B1106" t="s">
        <v>22683</v>
      </c>
      <c r="C1106" t="s">
        <v>22682</v>
      </c>
      <c r="D1106" t="s">
        <v>22815</v>
      </c>
      <c r="E1106" t="s">
        <v>23067</v>
      </c>
      <c r="F1106">
        <v>40259810</v>
      </c>
      <c r="G1106" t="s">
        <v>22813</v>
      </c>
      <c r="H1106" t="s">
        <v>22677</v>
      </c>
      <c r="I1106">
        <v>101.2</v>
      </c>
      <c r="J1106" t="s">
        <v>138</v>
      </c>
      <c r="K1106" t="s">
        <v>137</v>
      </c>
      <c r="L1106">
        <f>I1106*$Q$2/1000</f>
        <v>3.7444000000000005E-2</v>
      </c>
    </row>
    <row r="1107" spans="1:12">
      <c r="A1107" s="118">
        <v>45200</v>
      </c>
      <c r="B1107" t="s">
        <v>22683</v>
      </c>
      <c r="C1107" t="s">
        <v>22682</v>
      </c>
      <c r="D1107" t="s">
        <v>22733</v>
      </c>
      <c r="E1107" t="s">
        <v>23066</v>
      </c>
      <c r="F1107">
        <v>101033372</v>
      </c>
      <c r="G1107" t="s">
        <v>23065</v>
      </c>
      <c r="H1107" t="s">
        <v>22677</v>
      </c>
      <c r="I1107">
        <v>101.2</v>
      </c>
      <c r="J1107" t="s">
        <v>138</v>
      </c>
      <c r="K1107" t="s">
        <v>137</v>
      </c>
      <c r="L1107">
        <f>I1107*$Q$2/1000</f>
        <v>3.7444000000000005E-2</v>
      </c>
    </row>
    <row r="1108" spans="1:12">
      <c r="A1108" s="118">
        <v>45200</v>
      </c>
      <c r="B1108" t="s">
        <v>22683</v>
      </c>
      <c r="C1108" t="s">
        <v>22682</v>
      </c>
      <c r="D1108" t="s">
        <v>22717</v>
      </c>
      <c r="E1108" t="s">
        <v>23064</v>
      </c>
      <c r="F1108">
        <v>101010640</v>
      </c>
      <c r="G1108" t="s">
        <v>22715</v>
      </c>
      <c r="H1108" t="s">
        <v>22677</v>
      </c>
      <c r="I1108">
        <v>101.2</v>
      </c>
      <c r="J1108" t="s">
        <v>138</v>
      </c>
      <c r="K1108" t="s">
        <v>137</v>
      </c>
      <c r="L1108">
        <f>I1108*$Q$2/1000</f>
        <v>3.7444000000000005E-2</v>
      </c>
    </row>
    <row r="1109" spans="1:12">
      <c r="A1109" s="118">
        <v>44958</v>
      </c>
      <c r="B1109" t="s">
        <v>723</v>
      </c>
      <c r="C1109" t="s">
        <v>722</v>
      </c>
      <c r="D1109" t="s">
        <v>23063</v>
      </c>
      <c r="E1109" t="s">
        <v>23062</v>
      </c>
      <c r="F1109" t="s">
        <v>1589</v>
      </c>
      <c r="G1109" t="s">
        <v>1588</v>
      </c>
      <c r="H1109" t="s">
        <v>718</v>
      </c>
      <c r="I1109">
        <v>302</v>
      </c>
      <c r="J1109" t="s">
        <v>145</v>
      </c>
      <c r="K1109" t="s">
        <v>717</v>
      </c>
      <c r="L1109">
        <f>I1109*$Q$2/100/1000</f>
        <v>1.1173999999999999E-3</v>
      </c>
    </row>
    <row r="1110" spans="1:12">
      <c r="A1110" s="118">
        <v>45200</v>
      </c>
      <c r="B1110" t="s">
        <v>22683</v>
      </c>
      <c r="C1110" t="s">
        <v>22682</v>
      </c>
      <c r="D1110" t="s">
        <v>23061</v>
      </c>
      <c r="E1110" t="s">
        <v>23060</v>
      </c>
      <c r="F1110">
        <v>101041856</v>
      </c>
      <c r="G1110" t="s">
        <v>22893</v>
      </c>
      <c r="H1110" t="s">
        <v>22677</v>
      </c>
      <c r="I1110">
        <v>101.2</v>
      </c>
      <c r="J1110" t="s">
        <v>138</v>
      </c>
      <c r="K1110" t="s">
        <v>137</v>
      </c>
      <c r="L1110">
        <f>I1110*$Q$2/1000</f>
        <v>3.7444000000000005E-2</v>
      </c>
    </row>
    <row r="1111" spans="1:12">
      <c r="A1111" s="118">
        <v>45200</v>
      </c>
      <c r="B1111" t="s">
        <v>22683</v>
      </c>
      <c r="C1111" t="s">
        <v>22682</v>
      </c>
      <c r="D1111" t="s">
        <v>22733</v>
      </c>
      <c r="E1111" t="s">
        <v>23059</v>
      </c>
      <c r="F1111">
        <v>101036927</v>
      </c>
      <c r="G1111" t="s">
        <v>22771</v>
      </c>
      <c r="H1111" t="s">
        <v>22677</v>
      </c>
      <c r="I1111">
        <v>101.2</v>
      </c>
      <c r="J1111" t="s">
        <v>138</v>
      </c>
      <c r="K1111" t="s">
        <v>137</v>
      </c>
      <c r="L1111">
        <f>I1111*$Q$2/1000</f>
        <v>3.7444000000000005E-2</v>
      </c>
    </row>
    <row r="1112" spans="1:12">
      <c r="A1112" s="118">
        <v>45200</v>
      </c>
      <c r="B1112" t="s">
        <v>22683</v>
      </c>
      <c r="C1112" t="s">
        <v>22682</v>
      </c>
      <c r="D1112" t="s">
        <v>23058</v>
      </c>
      <c r="E1112" t="s">
        <v>23057</v>
      </c>
      <c r="F1112" t="s">
        <v>23056</v>
      </c>
      <c r="G1112" t="s">
        <v>23055</v>
      </c>
      <c r="H1112" t="s">
        <v>22677</v>
      </c>
      <c r="I1112">
        <v>101.2</v>
      </c>
      <c r="J1112" t="s">
        <v>138</v>
      </c>
      <c r="K1112" t="s">
        <v>137</v>
      </c>
      <c r="L1112">
        <f>I1112*$Q$2/1000</f>
        <v>3.7444000000000005E-2</v>
      </c>
    </row>
    <row r="1113" spans="1:12">
      <c r="A1113" s="118">
        <v>45231</v>
      </c>
      <c r="B1113" t="s">
        <v>22683</v>
      </c>
      <c r="C1113" t="s">
        <v>22682</v>
      </c>
      <c r="D1113" t="s">
        <v>23054</v>
      </c>
      <c r="E1113" t="s">
        <v>23053</v>
      </c>
      <c r="F1113">
        <v>101036314</v>
      </c>
      <c r="G1113" t="s">
        <v>23052</v>
      </c>
      <c r="H1113" t="s">
        <v>22677</v>
      </c>
      <c r="I1113">
        <v>101.2</v>
      </c>
      <c r="J1113" t="s">
        <v>138</v>
      </c>
      <c r="K1113" t="s">
        <v>137</v>
      </c>
      <c r="L1113">
        <f>I1113*$Q$2/1000</f>
        <v>3.7444000000000005E-2</v>
      </c>
    </row>
    <row r="1114" spans="1:12">
      <c r="A1114" s="118">
        <v>45231</v>
      </c>
      <c r="B1114" t="s">
        <v>22683</v>
      </c>
      <c r="C1114" t="s">
        <v>22682</v>
      </c>
      <c r="D1114" t="s">
        <v>22691</v>
      </c>
      <c r="E1114" t="s">
        <v>23051</v>
      </c>
      <c r="F1114" t="s">
        <v>23050</v>
      </c>
      <c r="G1114" t="s">
        <v>23049</v>
      </c>
      <c r="H1114" t="s">
        <v>22677</v>
      </c>
      <c r="I1114">
        <v>101.2</v>
      </c>
      <c r="J1114" t="s">
        <v>138</v>
      </c>
      <c r="K1114" t="s">
        <v>137</v>
      </c>
      <c r="L1114">
        <f>I1114*$Q$2/1000</f>
        <v>3.7444000000000005E-2</v>
      </c>
    </row>
    <row r="1115" spans="1:12">
      <c r="A1115" s="118">
        <v>45231</v>
      </c>
      <c r="B1115" t="s">
        <v>22683</v>
      </c>
      <c r="C1115" t="s">
        <v>22682</v>
      </c>
      <c r="D1115" t="s">
        <v>22808</v>
      </c>
      <c r="E1115" t="s">
        <v>23048</v>
      </c>
      <c r="F1115">
        <v>101024965</v>
      </c>
      <c r="G1115" t="s">
        <v>22806</v>
      </c>
      <c r="H1115" t="s">
        <v>22677</v>
      </c>
      <c r="I1115">
        <v>101.2</v>
      </c>
      <c r="J1115" t="s">
        <v>138</v>
      </c>
      <c r="K1115" t="s">
        <v>137</v>
      </c>
      <c r="L1115">
        <f>I1115*$Q$2/1000</f>
        <v>3.7444000000000005E-2</v>
      </c>
    </row>
    <row r="1116" spans="1:12">
      <c r="A1116" s="118">
        <v>45231</v>
      </c>
      <c r="B1116" t="s">
        <v>22683</v>
      </c>
      <c r="C1116" t="s">
        <v>22682</v>
      </c>
      <c r="D1116" t="s">
        <v>22822</v>
      </c>
      <c r="E1116" t="s">
        <v>23047</v>
      </c>
      <c r="F1116">
        <v>101024964</v>
      </c>
      <c r="G1116" t="s">
        <v>22820</v>
      </c>
      <c r="H1116" t="s">
        <v>22677</v>
      </c>
      <c r="I1116">
        <v>101.2</v>
      </c>
      <c r="J1116" t="s">
        <v>138</v>
      </c>
      <c r="K1116" t="s">
        <v>137</v>
      </c>
      <c r="L1116">
        <f>I1116*$Q$2/1000</f>
        <v>3.7444000000000005E-2</v>
      </c>
    </row>
    <row r="1117" spans="1:12">
      <c r="A1117" s="118">
        <v>45231</v>
      </c>
      <c r="B1117" t="s">
        <v>22683</v>
      </c>
      <c r="C1117" t="s">
        <v>22682</v>
      </c>
      <c r="D1117" t="s">
        <v>22937</v>
      </c>
      <c r="E1117" t="s">
        <v>23046</v>
      </c>
      <c r="F1117" t="s">
        <v>22939</v>
      </c>
      <c r="G1117" t="s">
        <v>22938</v>
      </c>
      <c r="H1117" t="s">
        <v>22677</v>
      </c>
      <c r="I1117">
        <v>101.2</v>
      </c>
      <c r="J1117" t="s">
        <v>138</v>
      </c>
      <c r="K1117" t="s">
        <v>137</v>
      </c>
      <c r="L1117">
        <f>I1117*$Q$2/1000</f>
        <v>3.7444000000000005E-2</v>
      </c>
    </row>
    <row r="1118" spans="1:12">
      <c r="A1118" s="118">
        <v>45231</v>
      </c>
      <c r="B1118" t="s">
        <v>22683</v>
      </c>
      <c r="C1118" t="s">
        <v>22682</v>
      </c>
      <c r="D1118" t="s">
        <v>22815</v>
      </c>
      <c r="E1118" t="s">
        <v>23045</v>
      </c>
      <c r="F1118">
        <v>40259810</v>
      </c>
      <c r="G1118" t="s">
        <v>22813</v>
      </c>
      <c r="H1118" t="s">
        <v>22677</v>
      </c>
      <c r="I1118">
        <v>101.2</v>
      </c>
      <c r="J1118" t="s">
        <v>138</v>
      </c>
      <c r="K1118" t="s">
        <v>137</v>
      </c>
      <c r="L1118">
        <f>I1118*$Q$2/1000</f>
        <v>3.7444000000000005E-2</v>
      </c>
    </row>
    <row r="1119" spans="1:12">
      <c r="A1119" s="118">
        <v>45231</v>
      </c>
      <c r="B1119" t="s">
        <v>22683</v>
      </c>
      <c r="C1119" t="s">
        <v>22682</v>
      </c>
      <c r="D1119" t="s">
        <v>23044</v>
      </c>
      <c r="E1119" t="s">
        <v>23043</v>
      </c>
      <c r="F1119">
        <v>101026229</v>
      </c>
      <c r="G1119" t="s">
        <v>22820</v>
      </c>
      <c r="H1119" t="s">
        <v>22677</v>
      </c>
      <c r="I1119">
        <v>101.2</v>
      </c>
      <c r="J1119" t="s">
        <v>138</v>
      </c>
      <c r="K1119" t="s">
        <v>137</v>
      </c>
      <c r="L1119">
        <f>I1119*$Q$2/1000</f>
        <v>3.7444000000000005E-2</v>
      </c>
    </row>
    <row r="1120" spans="1:12">
      <c r="A1120" s="118">
        <v>44958</v>
      </c>
      <c r="B1120" t="s">
        <v>9388</v>
      </c>
      <c r="C1120" t="s">
        <v>9387</v>
      </c>
      <c r="D1120" t="s">
        <v>23042</v>
      </c>
      <c r="E1120" t="s">
        <v>23041</v>
      </c>
      <c r="F1120" t="s">
        <v>23040</v>
      </c>
      <c r="G1120" t="s">
        <v>23039</v>
      </c>
      <c r="H1120" t="s">
        <v>9383</v>
      </c>
      <c r="I1120">
        <v>165.4</v>
      </c>
      <c r="J1120" t="s">
        <v>145</v>
      </c>
      <c r="K1120" t="s">
        <v>137</v>
      </c>
      <c r="L1120">
        <f>I1120*$Q$2/100/1000</f>
        <v>6.1197999999999992E-4</v>
      </c>
    </row>
    <row r="1121" spans="1:12">
      <c r="A1121" s="118">
        <v>45231</v>
      </c>
      <c r="B1121" t="s">
        <v>22683</v>
      </c>
      <c r="C1121" t="s">
        <v>22682</v>
      </c>
      <c r="D1121" t="s">
        <v>23038</v>
      </c>
      <c r="E1121" t="s">
        <v>23037</v>
      </c>
      <c r="F1121">
        <v>101028105</v>
      </c>
      <c r="G1121" t="s">
        <v>22967</v>
      </c>
      <c r="H1121" t="s">
        <v>22677</v>
      </c>
      <c r="I1121">
        <v>101.2</v>
      </c>
      <c r="J1121" t="s">
        <v>138</v>
      </c>
      <c r="K1121" t="s">
        <v>137</v>
      </c>
      <c r="L1121">
        <f>I1121*$Q$2/1000</f>
        <v>3.7444000000000005E-2</v>
      </c>
    </row>
    <row r="1122" spans="1:12">
      <c r="A1122" s="118">
        <v>44958</v>
      </c>
      <c r="B1122" t="s">
        <v>305</v>
      </c>
      <c r="C1122" t="s">
        <v>304</v>
      </c>
      <c r="D1122" t="s">
        <v>23036</v>
      </c>
      <c r="E1122" t="s">
        <v>23035</v>
      </c>
      <c r="F1122">
        <v>85213693</v>
      </c>
      <c r="G1122" t="s">
        <v>23034</v>
      </c>
      <c r="H1122" t="s">
        <v>300</v>
      </c>
      <c r="I1122">
        <v>12.8</v>
      </c>
      <c r="J1122" t="s">
        <v>145</v>
      </c>
      <c r="K1122" t="s">
        <v>137</v>
      </c>
      <c r="L1122">
        <f>I1122*$Q$2/100/1000</f>
        <v>4.7360000000000001E-5</v>
      </c>
    </row>
    <row r="1123" spans="1:12">
      <c r="A1123" s="118">
        <v>44958</v>
      </c>
      <c r="B1123" t="s">
        <v>647</v>
      </c>
      <c r="C1123" t="s">
        <v>646</v>
      </c>
      <c r="D1123" t="s">
        <v>23033</v>
      </c>
      <c r="E1123" t="s">
        <v>23032</v>
      </c>
      <c r="F1123">
        <v>13206262</v>
      </c>
      <c r="G1123" t="s">
        <v>13747</v>
      </c>
      <c r="H1123" t="s">
        <v>174</v>
      </c>
      <c r="I1123">
        <v>3154</v>
      </c>
      <c r="J1123" t="s">
        <v>173</v>
      </c>
      <c r="K1123" t="s">
        <v>172</v>
      </c>
      <c r="L1123">
        <f>I1123*$Q$3/(1000/25)</f>
        <v>2.5295079999999999</v>
      </c>
    </row>
    <row r="1124" spans="1:12">
      <c r="A1124" s="118">
        <v>45078</v>
      </c>
      <c r="B1124" t="s">
        <v>18960</v>
      </c>
      <c r="C1124" t="s">
        <v>18959</v>
      </c>
      <c r="D1124" t="s">
        <v>19382</v>
      </c>
      <c r="E1124" t="s">
        <v>23031</v>
      </c>
      <c r="F1124" t="s">
        <v>19380</v>
      </c>
      <c r="G1124" t="s">
        <v>19379</v>
      </c>
      <c r="H1124" t="s">
        <v>18954</v>
      </c>
      <c r="I1124">
        <v>1446</v>
      </c>
      <c r="J1124" t="s">
        <v>223</v>
      </c>
      <c r="K1124" t="s">
        <v>137</v>
      </c>
      <c r="L1124">
        <f>I1124*$Q$5/1000</f>
        <v>1.4702205000000002</v>
      </c>
    </row>
    <row r="1125" spans="1:12">
      <c r="A1125" s="118">
        <v>45231</v>
      </c>
      <c r="B1125" t="s">
        <v>22683</v>
      </c>
      <c r="C1125" t="s">
        <v>22682</v>
      </c>
      <c r="D1125" t="s">
        <v>23030</v>
      </c>
      <c r="E1125" t="s">
        <v>23029</v>
      </c>
      <c r="F1125">
        <v>101012393</v>
      </c>
      <c r="G1125" t="s">
        <v>22841</v>
      </c>
      <c r="H1125" t="s">
        <v>22677</v>
      </c>
      <c r="I1125">
        <v>101.2</v>
      </c>
      <c r="J1125" t="s">
        <v>138</v>
      </c>
      <c r="K1125" t="s">
        <v>137</v>
      </c>
      <c r="L1125">
        <f>I1125*$Q$2/1000</f>
        <v>3.7444000000000005E-2</v>
      </c>
    </row>
    <row r="1126" spans="1:12">
      <c r="A1126" s="118">
        <v>45231</v>
      </c>
      <c r="B1126" t="s">
        <v>22683</v>
      </c>
      <c r="C1126" t="s">
        <v>22682</v>
      </c>
      <c r="D1126" t="s">
        <v>22714</v>
      </c>
      <c r="E1126" t="s">
        <v>23028</v>
      </c>
      <c r="F1126">
        <v>101037053</v>
      </c>
      <c r="G1126" t="s">
        <v>22712</v>
      </c>
      <c r="H1126" t="s">
        <v>22677</v>
      </c>
      <c r="I1126">
        <v>101.2</v>
      </c>
      <c r="J1126" t="s">
        <v>138</v>
      </c>
      <c r="K1126" t="s">
        <v>137</v>
      </c>
      <c r="L1126">
        <f>I1126*$Q$2/1000</f>
        <v>3.7444000000000005E-2</v>
      </c>
    </row>
    <row r="1127" spans="1:12">
      <c r="A1127" s="118">
        <v>45231</v>
      </c>
      <c r="B1127" t="s">
        <v>22683</v>
      </c>
      <c r="C1127" t="s">
        <v>22682</v>
      </c>
      <c r="D1127" t="s">
        <v>22880</v>
      </c>
      <c r="E1127" t="s">
        <v>23027</v>
      </c>
      <c r="F1127" t="s">
        <v>22878</v>
      </c>
      <c r="G1127" t="s">
        <v>22877</v>
      </c>
      <c r="H1127" t="s">
        <v>22677</v>
      </c>
      <c r="I1127">
        <v>101.2</v>
      </c>
      <c r="J1127" t="s">
        <v>138</v>
      </c>
      <c r="K1127" t="s">
        <v>137</v>
      </c>
      <c r="L1127">
        <f>I1127*$Q$2/1000</f>
        <v>3.7444000000000005E-2</v>
      </c>
    </row>
    <row r="1128" spans="1:12">
      <c r="A1128" s="118">
        <v>45231</v>
      </c>
      <c r="B1128" t="s">
        <v>22683</v>
      </c>
      <c r="C1128" t="s">
        <v>22682</v>
      </c>
      <c r="D1128" t="s">
        <v>22822</v>
      </c>
      <c r="E1128" t="s">
        <v>23026</v>
      </c>
      <c r="F1128">
        <v>101024964</v>
      </c>
      <c r="G1128" t="s">
        <v>22820</v>
      </c>
      <c r="H1128" t="s">
        <v>22677</v>
      </c>
      <c r="I1128">
        <v>101.2</v>
      </c>
      <c r="J1128" t="s">
        <v>138</v>
      </c>
      <c r="K1128" t="s">
        <v>137</v>
      </c>
      <c r="L1128">
        <f>I1128*$Q$2/1000</f>
        <v>3.7444000000000005E-2</v>
      </c>
    </row>
    <row r="1129" spans="1:12">
      <c r="A1129" s="118">
        <v>44958</v>
      </c>
      <c r="B1129" t="s">
        <v>240</v>
      </c>
      <c r="C1129" t="s">
        <v>239</v>
      </c>
      <c r="D1129" t="s">
        <v>7898</v>
      </c>
      <c r="E1129" t="s">
        <v>23025</v>
      </c>
      <c r="F1129">
        <v>101027050</v>
      </c>
      <c r="G1129" t="s">
        <v>236</v>
      </c>
      <c r="H1129" t="s">
        <v>235</v>
      </c>
      <c r="I1129">
        <v>390</v>
      </c>
      <c r="J1129" t="s">
        <v>145</v>
      </c>
      <c r="K1129" t="s">
        <v>137</v>
      </c>
      <c r="L1129">
        <f>I1129*$Q$2/100/1000</f>
        <v>1.4430000000000001E-3</v>
      </c>
    </row>
    <row r="1130" spans="1:12">
      <c r="A1130" s="118">
        <v>45231</v>
      </c>
      <c r="B1130" t="s">
        <v>22683</v>
      </c>
      <c r="C1130" t="s">
        <v>22682</v>
      </c>
      <c r="D1130" t="s">
        <v>23024</v>
      </c>
      <c r="E1130" t="s">
        <v>23023</v>
      </c>
      <c r="F1130">
        <v>101034043</v>
      </c>
      <c r="G1130" t="s">
        <v>23022</v>
      </c>
      <c r="H1130" t="s">
        <v>22677</v>
      </c>
      <c r="I1130">
        <v>101.2</v>
      </c>
      <c r="J1130" t="s">
        <v>138</v>
      </c>
      <c r="K1130" t="s">
        <v>137</v>
      </c>
      <c r="L1130">
        <f>I1130*$Q$2/1000</f>
        <v>3.7444000000000005E-2</v>
      </c>
    </row>
    <row r="1131" spans="1:12">
      <c r="A1131" s="118">
        <v>44958</v>
      </c>
      <c r="B1131" t="s">
        <v>240</v>
      </c>
      <c r="C1131" t="s">
        <v>239</v>
      </c>
      <c r="D1131" t="s">
        <v>15516</v>
      </c>
      <c r="E1131" t="s">
        <v>23021</v>
      </c>
      <c r="F1131" t="s">
        <v>434</v>
      </c>
      <c r="G1131" t="s">
        <v>433</v>
      </c>
      <c r="H1131" t="s">
        <v>235</v>
      </c>
      <c r="I1131">
        <v>390</v>
      </c>
      <c r="J1131" t="s">
        <v>145</v>
      </c>
      <c r="K1131" t="s">
        <v>137</v>
      </c>
      <c r="L1131">
        <f>I1131*$Q$2/100/1000</f>
        <v>1.4430000000000001E-3</v>
      </c>
    </row>
    <row r="1132" spans="1:12">
      <c r="A1132" s="118">
        <v>45231</v>
      </c>
      <c r="B1132" t="s">
        <v>22683</v>
      </c>
      <c r="C1132" t="s">
        <v>22682</v>
      </c>
      <c r="D1132" t="s">
        <v>23020</v>
      </c>
      <c r="E1132" t="s">
        <v>23019</v>
      </c>
      <c r="F1132">
        <v>101040864</v>
      </c>
      <c r="G1132" t="s">
        <v>22696</v>
      </c>
      <c r="H1132" t="s">
        <v>22677</v>
      </c>
      <c r="I1132">
        <v>101.2</v>
      </c>
      <c r="J1132" t="s">
        <v>138</v>
      </c>
      <c r="K1132" t="s">
        <v>137</v>
      </c>
      <c r="L1132">
        <f>I1132*$Q$2/1000</f>
        <v>3.7444000000000005E-2</v>
      </c>
    </row>
    <row r="1133" spans="1:12">
      <c r="A1133" s="118">
        <v>44958</v>
      </c>
      <c r="B1133" t="s">
        <v>240</v>
      </c>
      <c r="C1133" t="s">
        <v>239</v>
      </c>
      <c r="D1133" t="s">
        <v>15540</v>
      </c>
      <c r="E1133" t="s">
        <v>23018</v>
      </c>
      <c r="F1133" t="s">
        <v>5193</v>
      </c>
      <c r="G1133" t="s">
        <v>5192</v>
      </c>
      <c r="H1133" t="s">
        <v>235</v>
      </c>
      <c r="I1133">
        <v>390</v>
      </c>
      <c r="J1133" t="s">
        <v>145</v>
      </c>
      <c r="K1133" t="s">
        <v>137</v>
      </c>
      <c r="L1133">
        <f>I1133*$Q$2/100/1000</f>
        <v>1.4430000000000001E-3</v>
      </c>
    </row>
    <row r="1134" spans="1:12">
      <c r="A1134" s="118">
        <v>44958</v>
      </c>
      <c r="B1134" t="s">
        <v>240</v>
      </c>
      <c r="C1134" t="s">
        <v>239</v>
      </c>
      <c r="D1134" t="s">
        <v>17813</v>
      </c>
      <c r="E1134" t="s">
        <v>23017</v>
      </c>
      <c r="F1134" t="s">
        <v>17811</v>
      </c>
      <c r="G1134" t="s">
        <v>17810</v>
      </c>
      <c r="H1134" t="s">
        <v>235</v>
      </c>
      <c r="I1134">
        <v>390</v>
      </c>
      <c r="J1134" t="s">
        <v>145</v>
      </c>
      <c r="K1134" t="s">
        <v>137</v>
      </c>
      <c r="L1134">
        <f>I1134*$Q$2/100/1000</f>
        <v>1.4430000000000001E-3</v>
      </c>
    </row>
    <row r="1135" spans="1:12">
      <c r="A1135" s="118">
        <v>45231</v>
      </c>
      <c r="B1135" t="s">
        <v>22683</v>
      </c>
      <c r="C1135" t="s">
        <v>22682</v>
      </c>
      <c r="D1135" t="s">
        <v>22796</v>
      </c>
      <c r="E1135" t="s">
        <v>23016</v>
      </c>
      <c r="F1135" t="s">
        <v>22794</v>
      </c>
      <c r="G1135" t="s">
        <v>22793</v>
      </c>
      <c r="H1135" t="s">
        <v>22677</v>
      </c>
      <c r="I1135">
        <v>101.2</v>
      </c>
      <c r="J1135" t="s">
        <v>138</v>
      </c>
      <c r="K1135" t="s">
        <v>137</v>
      </c>
      <c r="L1135">
        <f>I1135*$Q$2/1000</f>
        <v>3.7444000000000005E-2</v>
      </c>
    </row>
    <row r="1136" spans="1:12">
      <c r="A1136" s="118">
        <v>44958</v>
      </c>
      <c r="B1136" t="s">
        <v>261</v>
      </c>
      <c r="C1136" t="s">
        <v>260</v>
      </c>
      <c r="D1136" t="s">
        <v>10346</v>
      </c>
      <c r="E1136" t="s">
        <v>23015</v>
      </c>
      <c r="F1136">
        <v>3145105</v>
      </c>
      <c r="G1136" t="s">
        <v>4704</v>
      </c>
      <c r="H1136" t="s">
        <v>139</v>
      </c>
      <c r="I1136">
        <v>55</v>
      </c>
      <c r="J1136" t="s">
        <v>145</v>
      </c>
      <c r="K1136" t="s">
        <v>137</v>
      </c>
      <c r="L1136">
        <f>I1136*$Q$2/100/1000</f>
        <v>2.0350000000000001E-4</v>
      </c>
    </row>
    <row r="1137" spans="1:12">
      <c r="A1137" s="118">
        <v>44958</v>
      </c>
      <c r="B1137" t="s">
        <v>365</v>
      </c>
      <c r="C1137" t="s">
        <v>364</v>
      </c>
      <c r="D1137" t="s">
        <v>23014</v>
      </c>
      <c r="E1137" t="s">
        <v>23013</v>
      </c>
      <c r="F1137">
        <v>101048153</v>
      </c>
      <c r="G1137" t="s">
        <v>23012</v>
      </c>
      <c r="H1137" t="s">
        <v>359</v>
      </c>
      <c r="I1137">
        <v>144</v>
      </c>
      <c r="J1137" t="s">
        <v>138</v>
      </c>
      <c r="K1137" t="s">
        <v>137</v>
      </c>
      <c r="L1137">
        <f>I1137*$Q$2/1000</f>
        <v>5.3280000000000001E-2</v>
      </c>
    </row>
    <row r="1138" spans="1:12">
      <c r="A1138" s="118">
        <v>45231</v>
      </c>
      <c r="B1138" t="s">
        <v>22683</v>
      </c>
      <c r="C1138" t="s">
        <v>22682</v>
      </c>
      <c r="D1138" t="s">
        <v>23011</v>
      </c>
      <c r="E1138" t="s">
        <v>23010</v>
      </c>
      <c r="F1138">
        <v>101012168</v>
      </c>
      <c r="G1138" t="s">
        <v>23009</v>
      </c>
      <c r="H1138" t="s">
        <v>22677</v>
      </c>
      <c r="I1138">
        <v>101.2</v>
      </c>
      <c r="J1138" t="s">
        <v>138</v>
      </c>
      <c r="K1138" t="s">
        <v>137</v>
      </c>
      <c r="L1138">
        <f>I1138*$Q$2/1000</f>
        <v>3.7444000000000005E-2</v>
      </c>
    </row>
    <row r="1139" spans="1:12">
      <c r="A1139" s="118">
        <v>45231</v>
      </c>
      <c r="B1139" t="s">
        <v>22683</v>
      </c>
      <c r="C1139" t="s">
        <v>22682</v>
      </c>
      <c r="D1139" t="s">
        <v>23008</v>
      </c>
      <c r="E1139" t="s">
        <v>23007</v>
      </c>
      <c r="F1139">
        <v>101025393</v>
      </c>
      <c r="G1139" t="s">
        <v>22746</v>
      </c>
      <c r="H1139" t="s">
        <v>22677</v>
      </c>
      <c r="I1139">
        <v>101.2</v>
      </c>
      <c r="J1139" t="s">
        <v>138</v>
      </c>
      <c r="K1139" t="s">
        <v>137</v>
      </c>
      <c r="L1139">
        <f>I1139*$Q$2/1000</f>
        <v>3.7444000000000005E-2</v>
      </c>
    </row>
    <row r="1140" spans="1:12">
      <c r="A1140" s="118">
        <v>45231</v>
      </c>
      <c r="B1140" t="s">
        <v>22683</v>
      </c>
      <c r="C1140" t="s">
        <v>22682</v>
      </c>
      <c r="D1140" t="s">
        <v>22714</v>
      </c>
      <c r="E1140" t="s">
        <v>23006</v>
      </c>
      <c r="F1140">
        <v>101049881</v>
      </c>
      <c r="G1140" t="s">
        <v>23005</v>
      </c>
      <c r="H1140" t="s">
        <v>22677</v>
      </c>
      <c r="I1140">
        <v>101.2</v>
      </c>
      <c r="J1140" t="s">
        <v>138</v>
      </c>
      <c r="K1140" t="s">
        <v>137</v>
      </c>
      <c r="L1140">
        <f>I1140*$Q$2/1000</f>
        <v>3.7444000000000005E-2</v>
      </c>
    </row>
    <row r="1141" spans="1:12">
      <c r="A1141" s="118">
        <v>45231</v>
      </c>
      <c r="B1141" t="s">
        <v>22683</v>
      </c>
      <c r="C1141" t="s">
        <v>22682</v>
      </c>
      <c r="D1141" t="s">
        <v>22840</v>
      </c>
      <c r="E1141" t="s">
        <v>23004</v>
      </c>
      <c r="F1141">
        <v>101025393</v>
      </c>
      <c r="G1141" t="s">
        <v>22746</v>
      </c>
      <c r="H1141" t="s">
        <v>22677</v>
      </c>
      <c r="I1141">
        <v>101.2</v>
      </c>
      <c r="J1141" t="s">
        <v>138</v>
      </c>
      <c r="K1141" t="s">
        <v>137</v>
      </c>
      <c r="L1141">
        <f>I1141*$Q$2/1000</f>
        <v>3.7444000000000005E-2</v>
      </c>
    </row>
    <row r="1142" spans="1:12">
      <c r="A1142" s="118">
        <v>45231</v>
      </c>
      <c r="B1142" t="s">
        <v>22683</v>
      </c>
      <c r="C1142" t="s">
        <v>22682</v>
      </c>
      <c r="D1142" t="s">
        <v>22733</v>
      </c>
      <c r="E1142" t="s">
        <v>23003</v>
      </c>
      <c r="F1142">
        <v>101036824</v>
      </c>
      <c r="G1142" t="s">
        <v>22731</v>
      </c>
      <c r="H1142" t="s">
        <v>22677</v>
      </c>
      <c r="I1142">
        <v>101.2</v>
      </c>
      <c r="J1142" t="s">
        <v>138</v>
      </c>
      <c r="K1142" t="s">
        <v>137</v>
      </c>
      <c r="L1142">
        <f>I1142*$Q$2/1000</f>
        <v>3.7444000000000005E-2</v>
      </c>
    </row>
    <row r="1143" spans="1:12">
      <c r="A1143" s="118">
        <v>45231</v>
      </c>
      <c r="B1143" t="s">
        <v>22683</v>
      </c>
      <c r="C1143" t="s">
        <v>22682</v>
      </c>
      <c r="D1143" t="s">
        <v>23002</v>
      </c>
      <c r="E1143" t="s">
        <v>23001</v>
      </c>
      <c r="F1143">
        <v>101033732</v>
      </c>
      <c r="G1143" t="s">
        <v>23000</v>
      </c>
      <c r="H1143" t="s">
        <v>22677</v>
      </c>
      <c r="I1143">
        <v>101.2</v>
      </c>
      <c r="J1143" t="s">
        <v>138</v>
      </c>
      <c r="K1143" t="s">
        <v>137</v>
      </c>
      <c r="L1143">
        <f>I1143*$Q$2/1000</f>
        <v>3.7444000000000005E-2</v>
      </c>
    </row>
    <row r="1144" spans="1:12">
      <c r="A1144" s="118">
        <v>45231</v>
      </c>
      <c r="B1144" t="s">
        <v>22683</v>
      </c>
      <c r="C1144" t="s">
        <v>22682</v>
      </c>
      <c r="D1144" t="s">
        <v>22926</v>
      </c>
      <c r="E1144" t="s">
        <v>22999</v>
      </c>
      <c r="F1144">
        <v>101024174</v>
      </c>
      <c r="G1144" t="s">
        <v>22924</v>
      </c>
      <c r="H1144" t="s">
        <v>22677</v>
      </c>
      <c r="I1144">
        <v>101.2</v>
      </c>
      <c r="J1144" t="s">
        <v>138</v>
      </c>
      <c r="K1144" t="s">
        <v>137</v>
      </c>
      <c r="L1144">
        <f>I1144*$Q$2/1000</f>
        <v>3.7444000000000005E-2</v>
      </c>
    </row>
    <row r="1145" spans="1:12">
      <c r="A1145" s="118">
        <v>45231</v>
      </c>
      <c r="B1145" t="s">
        <v>22683</v>
      </c>
      <c r="C1145" t="s">
        <v>22682</v>
      </c>
      <c r="D1145" t="s">
        <v>22998</v>
      </c>
      <c r="E1145" t="s">
        <v>22997</v>
      </c>
      <c r="F1145">
        <v>101030273</v>
      </c>
      <c r="G1145" t="s">
        <v>22743</v>
      </c>
      <c r="H1145" t="s">
        <v>22677</v>
      </c>
      <c r="I1145">
        <v>101.2</v>
      </c>
      <c r="J1145" t="s">
        <v>138</v>
      </c>
      <c r="K1145" t="s">
        <v>137</v>
      </c>
      <c r="L1145">
        <f>I1145*$Q$2/1000</f>
        <v>3.7444000000000005E-2</v>
      </c>
    </row>
    <row r="1146" spans="1:12">
      <c r="A1146" s="118">
        <v>44958</v>
      </c>
      <c r="B1146" t="s">
        <v>460</v>
      </c>
      <c r="C1146" t="s">
        <v>459</v>
      </c>
      <c r="D1146" t="s">
        <v>22996</v>
      </c>
      <c r="E1146" t="s">
        <v>22995</v>
      </c>
      <c r="F1146">
        <v>50204185</v>
      </c>
      <c r="G1146" t="s">
        <v>12929</v>
      </c>
      <c r="H1146" t="s">
        <v>455</v>
      </c>
      <c r="I1146">
        <v>103.6</v>
      </c>
      <c r="J1146" t="s">
        <v>145</v>
      </c>
      <c r="K1146" t="s">
        <v>137</v>
      </c>
      <c r="L1146">
        <f>I1146*$Q$2/100/1000</f>
        <v>3.8331999999999998E-4</v>
      </c>
    </row>
    <row r="1147" spans="1:12">
      <c r="A1147" s="118">
        <v>45231</v>
      </c>
      <c r="B1147" t="s">
        <v>22683</v>
      </c>
      <c r="C1147" t="s">
        <v>22682</v>
      </c>
      <c r="D1147" t="s">
        <v>22994</v>
      </c>
      <c r="E1147" t="s">
        <v>22993</v>
      </c>
      <c r="F1147" t="s">
        <v>19584</v>
      </c>
      <c r="G1147" t="s">
        <v>19583</v>
      </c>
      <c r="H1147" t="s">
        <v>22677</v>
      </c>
      <c r="I1147">
        <v>101.2</v>
      </c>
      <c r="J1147" t="s">
        <v>138</v>
      </c>
      <c r="K1147" t="s">
        <v>137</v>
      </c>
      <c r="L1147">
        <f>I1147*$Q$2/1000</f>
        <v>3.7444000000000005E-2</v>
      </c>
    </row>
    <row r="1148" spans="1:12">
      <c r="A1148" s="118">
        <v>45231</v>
      </c>
      <c r="B1148" t="s">
        <v>22683</v>
      </c>
      <c r="C1148" t="s">
        <v>22682</v>
      </c>
      <c r="D1148" t="s">
        <v>22714</v>
      </c>
      <c r="E1148" t="s">
        <v>22992</v>
      </c>
      <c r="F1148">
        <v>101037648</v>
      </c>
      <c r="G1148" t="s">
        <v>22991</v>
      </c>
      <c r="H1148" t="s">
        <v>22677</v>
      </c>
      <c r="I1148">
        <v>101.2</v>
      </c>
      <c r="J1148" t="s">
        <v>138</v>
      </c>
      <c r="K1148" t="s">
        <v>137</v>
      </c>
      <c r="L1148">
        <f>I1148*$Q$2/1000</f>
        <v>3.7444000000000005E-2</v>
      </c>
    </row>
    <row r="1149" spans="1:12">
      <c r="A1149" s="118">
        <v>45231</v>
      </c>
      <c r="B1149" t="s">
        <v>22683</v>
      </c>
      <c r="C1149" t="s">
        <v>22682</v>
      </c>
      <c r="D1149" t="s">
        <v>22833</v>
      </c>
      <c r="E1149" t="s">
        <v>22990</v>
      </c>
      <c r="F1149" t="s">
        <v>22831</v>
      </c>
      <c r="G1149" t="s">
        <v>22830</v>
      </c>
      <c r="H1149" t="s">
        <v>22677</v>
      </c>
      <c r="I1149">
        <v>101.2</v>
      </c>
      <c r="J1149" t="s">
        <v>138</v>
      </c>
      <c r="K1149" t="s">
        <v>137</v>
      </c>
      <c r="L1149">
        <f>I1149*$Q$2/1000</f>
        <v>3.7444000000000005E-2</v>
      </c>
    </row>
    <row r="1150" spans="1:12">
      <c r="A1150" s="118">
        <v>44958</v>
      </c>
      <c r="B1150" t="s">
        <v>868</v>
      </c>
      <c r="C1150" t="s">
        <v>867</v>
      </c>
      <c r="D1150" t="s">
        <v>20842</v>
      </c>
      <c r="E1150" t="s">
        <v>22989</v>
      </c>
      <c r="F1150">
        <v>101048325</v>
      </c>
      <c r="G1150" t="s">
        <v>3948</v>
      </c>
      <c r="H1150" t="s">
        <v>863</v>
      </c>
      <c r="I1150">
        <f>1958*2</f>
        <v>3916</v>
      </c>
      <c r="J1150" t="s">
        <v>145</v>
      </c>
      <c r="K1150" t="s">
        <v>137</v>
      </c>
      <c r="L1150">
        <f>I1150*$Q$5/100/1000</f>
        <v>3.9815929999999999E-2</v>
      </c>
    </row>
    <row r="1151" spans="1:12">
      <c r="A1151" s="118">
        <v>45231</v>
      </c>
      <c r="B1151" t="s">
        <v>22683</v>
      </c>
      <c r="C1151" t="s">
        <v>22682</v>
      </c>
      <c r="D1151" t="s">
        <v>22988</v>
      </c>
      <c r="E1151" t="s">
        <v>22987</v>
      </c>
      <c r="F1151">
        <v>101043308</v>
      </c>
      <c r="G1151" t="s">
        <v>22986</v>
      </c>
      <c r="H1151" t="s">
        <v>22677</v>
      </c>
      <c r="I1151">
        <v>101.2</v>
      </c>
      <c r="J1151" t="s">
        <v>138</v>
      </c>
      <c r="K1151" t="s">
        <v>137</v>
      </c>
      <c r="L1151">
        <f>I1151*$Q$2/1000</f>
        <v>3.7444000000000005E-2</v>
      </c>
    </row>
    <row r="1152" spans="1:12">
      <c r="A1152" s="118">
        <v>44958</v>
      </c>
      <c r="B1152" t="s">
        <v>144</v>
      </c>
      <c r="C1152" t="s">
        <v>143</v>
      </c>
      <c r="D1152" t="s">
        <v>22985</v>
      </c>
      <c r="E1152" t="s">
        <v>22984</v>
      </c>
      <c r="F1152" t="s">
        <v>1422</v>
      </c>
      <c r="G1152" t="s">
        <v>1421</v>
      </c>
      <c r="H1152" t="s">
        <v>139</v>
      </c>
      <c r="I1152">
        <v>22.2</v>
      </c>
      <c r="J1152" t="s">
        <v>138</v>
      </c>
      <c r="K1152" t="s">
        <v>137</v>
      </c>
      <c r="L1152">
        <f>I1152*$Q$2/1000</f>
        <v>8.2140000000000008E-3</v>
      </c>
    </row>
    <row r="1153" spans="1:12">
      <c r="A1153" s="118">
        <v>44958</v>
      </c>
      <c r="B1153" t="s">
        <v>868</v>
      </c>
      <c r="C1153" t="s">
        <v>867</v>
      </c>
      <c r="D1153" t="s">
        <v>18516</v>
      </c>
      <c r="E1153" t="s">
        <v>22983</v>
      </c>
      <c r="F1153">
        <v>101048325</v>
      </c>
      <c r="G1153" t="s">
        <v>3948</v>
      </c>
      <c r="H1153" t="s">
        <v>863</v>
      </c>
      <c r="I1153">
        <f>1958*2</f>
        <v>3916</v>
      </c>
      <c r="J1153" t="s">
        <v>145</v>
      </c>
      <c r="K1153" t="s">
        <v>137</v>
      </c>
      <c r="L1153">
        <f>I1153*$Q$5/100/1000</f>
        <v>3.9815929999999999E-2</v>
      </c>
    </row>
    <row r="1154" spans="1:12">
      <c r="A1154" s="118">
        <v>45231</v>
      </c>
      <c r="B1154" t="s">
        <v>22683</v>
      </c>
      <c r="C1154" t="s">
        <v>22682</v>
      </c>
      <c r="D1154" t="s">
        <v>22775</v>
      </c>
      <c r="E1154" t="s">
        <v>22982</v>
      </c>
      <c r="F1154">
        <v>101050079</v>
      </c>
      <c r="G1154" t="s">
        <v>22773</v>
      </c>
      <c r="H1154" t="s">
        <v>22677</v>
      </c>
      <c r="I1154">
        <v>101.2</v>
      </c>
      <c r="J1154" t="s">
        <v>138</v>
      </c>
      <c r="K1154" t="s">
        <v>137</v>
      </c>
      <c r="L1154">
        <f>I1154*$Q$2/1000</f>
        <v>3.7444000000000005E-2</v>
      </c>
    </row>
    <row r="1155" spans="1:12">
      <c r="A1155" s="118">
        <v>44958</v>
      </c>
      <c r="B1155" t="s">
        <v>180</v>
      </c>
      <c r="C1155" t="s">
        <v>179</v>
      </c>
      <c r="D1155" t="s">
        <v>22981</v>
      </c>
      <c r="E1155" t="s">
        <v>22980</v>
      </c>
      <c r="F1155" t="s">
        <v>8713</v>
      </c>
      <c r="G1155" t="s">
        <v>8712</v>
      </c>
      <c r="H1155" t="s">
        <v>174</v>
      </c>
      <c r="I1155">
        <v>3154</v>
      </c>
      <c r="J1155" t="s">
        <v>173</v>
      </c>
      <c r="K1155" t="s">
        <v>172</v>
      </c>
      <c r="L1155">
        <f>I1155*$Q$3/(1000/0.1)</f>
        <v>1.0118031999999999E-2</v>
      </c>
    </row>
    <row r="1156" spans="1:12">
      <c r="A1156" s="118">
        <v>44958</v>
      </c>
      <c r="B1156" t="s">
        <v>180</v>
      </c>
      <c r="C1156" t="s">
        <v>179</v>
      </c>
      <c r="D1156" t="s">
        <v>17870</v>
      </c>
      <c r="E1156" t="s">
        <v>22979</v>
      </c>
      <c r="F1156" t="s">
        <v>22978</v>
      </c>
      <c r="G1156" t="s">
        <v>22977</v>
      </c>
      <c r="H1156" t="s">
        <v>174</v>
      </c>
      <c r="I1156">
        <v>3154</v>
      </c>
      <c r="J1156" t="s">
        <v>173</v>
      </c>
      <c r="K1156" t="s">
        <v>172</v>
      </c>
      <c r="L1156">
        <f>I1156*$Q$3/(1000/25)</f>
        <v>2.5295079999999999</v>
      </c>
    </row>
    <row r="1157" spans="1:12">
      <c r="A1157" s="118">
        <v>45231</v>
      </c>
      <c r="B1157" t="s">
        <v>22683</v>
      </c>
      <c r="C1157" t="s">
        <v>22682</v>
      </c>
      <c r="D1157" t="s">
        <v>22976</v>
      </c>
      <c r="E1157" t="s">
        <v>22975</v>
      </c>
      <c r="F1157">
        <v>101021307</v>
      </c>
      <c r="G1157" t="s">
        <v>22890</v>
      </c>
      <c r="H1157" t="s">
        <v>22677</v>
      </c>
      <c r="I1157">
        <v>101.2</v>
      </c>
      <c r="J1157" t="s">
        <v>138</v>
      </c>
      <c r="K1157" t="s">
        <v>137</v>
      </c>
      <c r="L1157">
        <f>I1157*$Q$2/1000</f>
        <v>3.7444000000000005E-2</v>
      </c>
    </row>
    <row r="1158" spans="1:12">
      <c r="A1158" s="118">
        <v>45231</v>
      </c>
      <c r="B1158" t="s">
        <v>22683</v>
      </c>
      <c r="C1158" t="s">
        <v>22682</v>
      </c>
      <c r="D1158" t="s">
        <v>22779</v>
      </c>
      <c r="E1158" t="s">
        <v>22974</v>
      </c>
      <c r="F1158">
        <v>40255815</v>
      </c>
      <c r="G1158" t="s">
        <v>22908</v>
      </c>
      <c r="H1158" t="s">
        <v>22677</v>
      </c>
      <c r="I1158">
        <v>101.2</v>
      </c>
      <c r="J1158" t="s">
        <v>138</v>
      </c>
      <c r="K1158" t="s">
        <v>137</v>
      </c>
      <c r="L1158">
        <f>I1158*$Q$2/1000</f>
        <v>3.7444000000000005E-2</v>
      </c>
    </row>
    <row r="1159" spans="1:12">
      <c r="A1159" s="118">
        <v>45231</v>
      </c>
      <c r="B1159" t="s">
        <v>22683</v>
      </c>
      <c r="C1159" t="s">
        <v>22682</v>
      </c>
      <c r="D1159" t="s">
        <v>22733</v>
      </c>
      <c r="E1159" t="s">
        <v>22973</v>
      </c>
      <c r="F1159">
        <v>101021307</v>
      </c>
      <c r="G1159" t="s">
        <v>22890</v>
      </c>
      <c r="H1159" t="s">
        <v>22677</v>
      </c>
      <c r="I1159">
        <v>101.2</v>
      </c>
      <c r="J1159" t="s">
        <v>138</v>
      </c>
      <c r="K1159" t="s">
        <v>137</v>
      </c>
      <c r="L1159">
        <f>I1159*$Q$2/1000</f>
        <v>3.7444000000000005E-2</v>
      </c>
    </row>
    <row r="1160" spans="1:12">
      <c r="A1160" s="118">
        <v>45231</v>
      </c>
      <c r="B1160" t="s">
        <v>22683</v>
      </c>
      <c r="C1160" t="s">
        <v>22682</v>
      </c>
      <c r="D1160" t="s">
        <v>22972</v>
      </c>
      <c r="E1160" t="s">
        <v>22971</v>
      </c>
      <c r="F1160" t="s">
        <v>22970</v>
      </c>
      <c r="G1160" t="s">
        <v>22969</v>
      </c>
      <c r="H1160" t="s">
        <v>22677</v>
      </c>
      <c r="I1160">
        <v>101.2</v>
      </c>
      <c r="J1160" t="s">
        <v>138</v>
      </c>
      <c r="K1160" t="s">
        <v>137</v>
      </c>
      <c r="L1160">
        <f>I1160*$Q$2/1000</f>
        <v>3.7444000000000005E-2</v>
      </c>
    </row>
    <row r="1161" spans="1:12">
      <c r="A1161" s="118">
        <v>45231</v>
      </c>
      <c r="B1161" t="s">
        <v>22683</v>
      </c>
      <c r="C1161" t="s">
        <v>22682</v>
      </c>
      <c r="D1161" t="s">
        <v>22840</v>
      </c>
      <c r="E1161" t="s">
        <v>22968</v>
      </c>
      <c r="F1161">
        <v>101028105</v>
      </c>
      <c r="G1161" t="s">
        <v>22967</v>
      </c>
      <c r="H1161" t="s">
        <v>22677</v>
      </c>
      <c r="I1161">
        <v>101.2</v>
      </c>
      <c r="J1161" t="s">
        <v>138</v>
      </c>
      <c r="K1161" t="s">
        <v>137</v>
      </c>
      <c r="L1161">
        <f>I1161*$Q$2/1000</f>
        <v>3.7444000000000005E-2</v>
      </c>
    </row>
    <row r="1162" spans="1:12">
      <c r="A1162" s="118">
        <v>44958</v>
      </c>
      <c r="B1162" t="s">
        <v>868</v>
      </c>
      <c r="C1162" t="s">
        <v>867</v>
      </c>
      <c r="D1162" t="s">
        <v>18516</v>
      </c>
      <c r="E1162" t="s">
        <v>22966</v>
      </c>
      <c r="F1162">
        <v>101048325</v>
      </c>
      <c r="G1162" t="s">
        <v>3948</v>
      </c>
      <c r="H1162" t="s">
        <v>863</v>
      </c>
      <c r="I1162">
        <f>1958*2</f>
        <v>3916</v>
      </c>
      <c r="J1162" t="s">
        <v>145</v>
      </c>
      <c r="K1162" t="s">
        <v>137</v>
      </c>
      <c r="L1162">
        <f>I1162*$Q$5/100/1000</f>
        <v>3.9815929999999999E-2</v>
      </c>
    </row>
    <row r="1163" spans="1:12">
      <c r="A1163" s="118">
        <v>44958</v>
      </c>
      <c r="B1163" t="s">
        <v>2123</v>
      </c>
      <c r="C1163" t="s">
        <v>2122</v>
      </c>
      <c r="D1163" t="s">
        <v>16774</v>
      </c>
      <c r="E1163" t="s">
        <v>22965</v>
      </c>
      <c r="F1163">
        <v>13208972</v>
      </c>
      <c r="G1163" t="s">
        <v>14955</v>
      </c>
      <c r="H1163" t="s">
        <v>2118</v>
      </c>
      <c r="I1163">
        <v>428</v>
      </c>
      <c r="J1163" t="s">
        <v>145</v>
      </c>
      <c r="K1163" t="s">
        <v>137</v>
      </c>
      <c r="L1163">
        <f>I1163*$Q$2/100/1000</f>
        <v>1.5835999999999999E-3</v>
      </c>
    </row>
    <row r="1164" spans="1:12">
      <c r="A1164" s="118">
        <v>44958</v>
      </c>
      <c r="B1164" t="s">
        <v>868</v>
      </c>
      <c r="C1164" t="s">
        <v>867</v>
      </c>
      <c r="D1164" t="s">
        <v>18516</v>
      </c>
      <c r="E1164" t="s">
        <v>22964</v>
      </c>
      <c r="F1164">
        <v>101048325</v>
      </c>
      <c r="G1164" t="s">
        <v>3948</v>
      </c>
      <c r="H1164" t="s">
        <v>863</v>
      </c>
      <c r="I1164">
        <f>1958*2</f>
        <v>3916</v>
      </c>
      <c r="J1164" t="s">
        <v>145</v>
      </c>
      <c r="K1164" t="s">
        <v>137</v>
      </c>
      <c r="L1164">
        <f>I1164*$Q$5/100/1000</f>
        <v>3.9815929999999999E-2</v>
      </c>
    </row>
    <row r="1165" spans="1:12">
      <c r="A1165" s="118">
        <v>45231</v>
      </c>
      <c r="B1165" t="s">
        <v>22683</v>
      </c>
      <c r="C1165" t="s">
        <v>22682</v>
      </c>
      <c r="D1165" t="s">
        <v>22847</v>
      </c>
      <c r="E1165" t="s">
        <v>22963</v>
      </c>
      <c r="F1165">
        <v>101038131</v>
      </c>
      <c r="G1165" t="s">
        <v>22845</v>
      </c>
      <c r="H1165" t="s">
        <v>22677</v>
      </c>
      <c r="I1165">
        <v>101.2</v>
      </c>
      <c r="J1165" t="s">
        <v>138</v>
      </c>
      <c r="K1165" t="s">
        <v>137</v>
      </c>
      <c r="L1165">
        <f>I1165*$Q$2/1000</f>
        <v>3.7444000000000005E-2</v>
      </c>
    </row>
    <row r="1166" spans="1:12">
      <c r="A1166" s="118">
        <v>45231</v>
      </c>
      <c r="B1166" t="s">
        <v>22683</v>
      </c>
      <c r="C1166" t="s">
        <v>22682</v>
      </c>
      <c r="D1166" t="s">
        <v>22756</v>
      </c>
      <c r="E1166" t="s">
        <v>22962</v>
      </c>
      <c r="F1166" t="s">
        <v>22961</v>
      </c>
      <c r="G1166" t="s">
        <v>22960</v>
      </c>
      <c r="H1166" t="s">
        <v>22677</v>
      </c>
      <c r="I1166">
        <v>101.2</v>
      </c>
      <c r="J1166" t="s">
        <v>138</v>
      </c>
      <c r="K1166" t="s">
        <v>137</v>
      </c>
      <c r="L1166">
        <f>I1166*$Q$2/1000</f>
        <v>3.7444000000000005E-2</v>
      </c>
    </row>
    <row r="1167" spans="1:12">
      <c r="A1167" s="118">
        <v>45231</v>
      </c>
      <c r="B1167" t="s">
        <v>22683</v>
      </c>
      <c r="C1167" t="s">
        <v>22682</v>
      </c>
      <c r="D1167" t="s">
        <v>22959</v>
      </c>
      <c r="E1167" t="s">
        <v>22958</v>
      </c>
      <c r="F1167">
        <v>101029952</v>
      </c>
      <c r="G1167" t="s">
        <v>22957</v>
      </c>
      <c r="H1167" t="s">
        <v>22677</v>
      </c>
      <c r="I1167">
        <v>101.2</v>
      </c>
      <c r="J1167" t="s">
        <v>138</v>
      </c>
      <c r="K1167" t="s">
        <v>137</v>
      </c>
      <c r="L1167">
        <f>I1167*$Q$2/1000</f>
        <v>3.7444000000000005E-2</v>
      </c>
    </row>
    <row r="1168" spans="1:12">
      <c r="A1168" s="118">
        <v>45231</v>
      </c>
      <c r="B1168" t="s">
        <v>22683</v>
      </c>
      <c r="C1168" t="s">
        <v>22682</v>
      </c>
      <c r="D1168" t="s">
        <v>22937</v>
      </c>
      <c r="E1168" t="s">
        <v>22956</v>
      </c>
      <c r="F1168" t="s">
        <v>22939</v>
      </c>
      <c r="G1168" t="s">
        <v>22938</v>
      </c>
      <c r="H1168" t="s">
        <v>22677</v>
      </c>
      <c r="I1168">
        <v>101.2</v>
      </c>
      <c r="J1168" t="s">
        <v>138</v>
      </c>
      <c r="K1168" t="s">
        <v>137</v>
      </c>
      <c r="L1168">
        <f>I1168*$Q$2/1000</f>
        <v>3.7444000000000005E-2</v>
      </c>
    </row>
    <row r="1169" spans="1:12">
      <c r="A1169" s="118">
        <v>45231</v>
      </c>
      <c r="B1169" t="s">
        <v>22683</v>
      </c>
      <c r="C1169" t="s">
        <v>22682</v>
      </c>
      <c r="D1169" t="s">
        <v>22955</v>
      </c>
      <c r="E1169" t="s">
        <v>22954</v>
      </c>
      <c r="F1169">
        <v>101012306</v>
      </c>
      <c r="G1169" t="s">
        <v>22953</v>
      </c>
      <c r="H1169" t="s">
        <v>22677</v>
      </c>
      <c r="I1169">
        <v>101.2</v>
      </c>
      <c r="J1169" t="s">
        <v>138</v>
      </c>
      <c r="K1169" t="s">
        <v>137</v>
      </c>
      <c r="L1169">
        <f>I1169*$Q$2/1000</f>
        <v>3.7444000000000005E-2</v>
      </c>
    </row>
    <row r="1170" spans="1:12" ht="15.75">
      <c r="A1170" s="118">
        <v>44958</v>
      </c>
      <c r="B1170" t="s">
        <v>2380</v>
      </c>
      <c r="C1170" t="s">
        <v>2379</v>
      </c>
      <c r="D1170" t="s">
        <v>21903</v>
      </c>
      <c r="E1170" t="s">
        <v>22952</v>
      </c>
      <c r="F1170">
        <v>89205386</v>
      </c>
      <c r="G1170" t="s">
        <v>2376</v>
      </c>
      <c r="H1170" s="124" t="s">
        <v>2375</v>
      </c>
      <c r="I1170">
        <v>10.4</v>
      </c>
      <c r="J1170" t="s">
        <v>223</v>
      </c>
      <c r="K1170" t="s">
        <v>137</v>
      </c>
      <c r="L1170">
        <f>I1170*$Q$5/10/1000</f>
        <v>1.0574200000000001E-3</v>
      </c>
    </row>
    <row r="1171" spans="1:12">
      <c r="A1171" s="118">
        <v>44958</v>
      </c>
      <c r="B1171" t="s">
        <v>261</v>
      </c>
      <c r="C1171" t="s">
        <v>260</v>
      </c>
      <c r="D1171" t="s">
        <v>22951</v>
      </c>
      <c r="E1171" t="s">
        <v>22950</v>
      </c>
      <c r="F1171">
        <v>87208416</v>
      </c>
      <c r="G1171" t="s">
        <v>21713</v>
      </c>
      <c r="H1171" t="s">
        <v>139</v>
      </c>
      <c r="I1171">
        <v>55</v>
      </c>
      <c r="J1171" t="s">
        <v>145</v>
      </c>
      <c r="K1171" t="s">
        <v>137</v>
      </c>
      <c r="L1171">
        <f>I1171*$Q$2/100/1000</f>
        <v>2.0350000000000001E-4</v>
      </c>
    </row>
    <row r="1172" spans="1:12">
      <c r="A1172" s="118">
        <v>45231</v>
      </c>
      <c r="B1172" t="s">
        <v>22683</v>
      </c>
      <c r="C1172" t="s">
        <v>22682</v>
      </c>
      <c r="D1172" t="s">
        <v>22947</v>
      </c>
      <c r="E1172" t="s">
        <v>22949</v>
      </c>
      <c r="F1172">
        <v>40253913</v>
      </c>
      <c r="G1172" t="s">
        <v>22948</v>
      </c>
      <c r="H1172" t="s">
        <v>22677</v>
      </c>
      <c r="I1172">
        <v>101.2</v>
      </c>
      <c r="J1172" t="s">
        <v>138</v>
      </c>
      <c r="K1172" t="s">
        <v>137</v>
      </c>
      <c r="L1172">
        <f>I1172*$Q$2/1000</f>
        <v>3.7444000000000005E-2</v>
      </c>
    </row>
    <row r="1173" spans="1:12">
      <c r="A1173" s="118">
        <v>45231</v>
      </c>
      <c r="B1173" t="s">
        <v>22683</v>
      </c>
      <c r="C1173" t="s">
        <v>22682</v>
      </c>
      <c r="D1173" t="s">
        <v>22947</v>
      </c>
      <c r="E1173" t="s">
        <v>22946</v>
      </c>
      <c r="F1173" t="s">
        <v>22693</v>
      </c>
      <c r="G1173" t="s">
        <v>22692</v>
      </c>
      <c r="H1173" t="s">
        <v>22677</v>
      </c>
      <c r="I1173">
        <v>101.2</v>
      </c>
      <c r="J1173" t="s">
        <v>138</v>
      </c>
      <c r="K1173" t="s">
        <v>137</v>
      </c>
      <c r="L1173">
        <f>I1173*$Q$2/1000</f>
        <v>3.7444000000000005E-2</v>
      </c>
    </row>
    <row r="1174" spans="1:12">
      <c r="A1174" s="118">
        <v>45231</v>
      </c>
      <c r="B1174" t="s">
        <v>22683</v>
      </c>
      <c r="C1174" t="s">
        <v>22682</v>
      </c>
      <c r="D1174" t="s">
        <v>22691</v>
      </c>
      <c r="E1174" t="s">
        <v>22945</v>
      </c>
      <c r="F1174" t="s">
        <v>22689</v>
      </c>
      <c r="G1174" t="s">
        <v>22688</v>
      </c>
      <c r="H1174" t="s">
        <v>22677</v>
      </c>
      <c r="I1174">
        <v>101.2</v>
      </c>
      <c r="J1174" t="s">
        <v>138</v>
      </c>
      <c r="K1174" t="s">
        <v>137</v>
      </c>
      <c r="L1174">
        <f>I1174*$Q$2/1000</f>
        <v>3.7444000000000005E-2</v>
      </c>
    </row>
    <row r="1175" spans="1:12">
      <c r="A1175" s="118">
        <v>45231</v>
      </c>
      <c r="B1175" t="s">
        <v>22683</v>
      </c>
      <c r="C1175" t="s">
        <v>22682</v>
      </c>
      <c r="D1175" t="s">
        <v>22944</v>
      </c>
      <c r="E1175" t="s">
        <v>22943</v>
      </c>
      <c r="F1175" t="s">
        <v>22942</v>
      </c>
      <c r="G1175" t="s">
        <v>22941</v>
      </c>
      <c r="H1175" t="s">
        <v>22677</v>
      </c>
      <c r="I1175">
        <v>101.2</v>
      </c>
      <c r="J1175" t="s">
        <v>138</v>
      </c>
      <c r="K1175" t="s">
        <v>137</v>
      </c>
      <c r="L1175">
        <f>I1175*$Q$2/1000</f>
        <v>3.7444000000000005E-2</v>
      </c>
    </row>
    <row r="1176" spans="1:12">
      <c r="A1176" s="118">
        <v>45231</v>
      </c>
      <c r="B1176" t="s">
        <v>22683</v>
      </c>
      <c r="C1176" t="s">
        <v>22682</v>
      </c>
      <c r="D1176" t="s">
        <v>22695</v>
      </c>
      <c r="E1176" t="s">
        <v>22940</v>
      </c>
      <c r="F1176" t="s">
        <v>22939</v>
      </c>
      <c r="G1176" t="s">
        <v>22938</v>
      </c>
      <c r="H1176" t="s">
        <v>22677</v>
      </c>
      <c r="I1176">
        <v>101.2</v>
      </c>
      <c r="J1176" t="s">
        <v>138</v>
      </c>
      <c r="K1176" t="s">
        <v>137</v>
      </c>
      <c r="L1176">
        <f>I1176*$Q$2/1000</f>
        <v>3.7444000000000005E-2</v>
      </c>
    </row>
    <row r="1177" spans="1:12">
      <c r="A1177" s="118">
        <v>45231</v>
      </c>
      <c r="B1177" t="s">
        <v>22683</v>
      </c>
      <c r="C1177" t="s">
        <v>22682</v>
      </c>
      <c r="D1177" t="s">
        <v>22937</v>
      </c>
      <c r="E1177" t="s">
        <v>22936</v>
      </c>
      <c r="F1177" t="s">
        <v>22878</v>
      </c>
      <c r="G1177" t="s">
        <v>22877</v>
      </c>
      <c r="H1177" t="s">
        <v>22677</v>
      </c>
      <c r="I1177">
        <v>101.2</v>
      </c>
      <c r="J1177" t="s">
        <v>138</v>
      </c>
      <c r="K1177" t="s">
        <v>137</v>
      </c>
      <c r="L1177">
        <f>I1177*$Q$2/1000</f>
        <v>3.7444000000000005E-2</v>
      </c>
    </row>
    <row r="1178" spans="1:12">
      <c r="A1178" s="118">
        <v>45231</v>
      </c>
      <c r="B1178" t="s">
        <v>22683</v>
      </c>
      <c r="C1178" t="s">
        <v>22682</v>
      </c>
      <c r="D1178" t="s">
        <v>22736</v>
      </c>
      <c r="E1178" t="s">
        <v>22935</v>
      </c>
      <c r="F1178">
        <v>40213217</v>
      </c>
      <c r="G1178" t="s">
        <v>22934</v>
      </c>
      <c r="H1178" t="s">
        <v>22677</v>
      </c>
      <c r="I1178">
        <v>101.2</v>
      </c>
      <c r="J1178" t="s">
        <v>138</v>
      </c>
      <c r="K1178" t="s">
        <v>137</v>
      </c>
      <c r="L1178">
        <f>I1178*$Q$2/1000</f>
        <v>3.7444000000000005E-2</v>
      </c>
    </row>
    <row r="1179" spans="1:12">
      <c r="A1179" s="118">
        <v>45231</v>
      </c>
      <c r="B1179" t="s">
        <v>22683</v>
      </c>
      <c r="C1179" t="s">
        <v>22682</v>
      </c>
      <c r="D1179" t="s">
        <v>22714</v>
      </c>
      <c r="E1179" t="s">
        <v>22933</v>
      </c>
      <c r="F1179">
        <v>40256694</v>
      </c>
      <c r="G1179" t="s">
        <v>22932</v>
      </c>
      <c r="H1179" t="s">
        <v>22677</v>
      </c>
      <c r="I1179">
        <v>101.2</v>
      </c>
      <c r="J1179" t="s">
        <v>138</v>
      </c>
      <c r="K1179" t="s">
        <v>137</v>
      </c>
      <c r="L1179">
        <f>I1179*$Q$2/1000</f>
        <v>3.7444000000000005E-2</v>
      </c>
    </row>
    <row r="1180" spans="1:12">
      <c r="A1180" s="118">
        <v>45231</v>
      </c>
      <c r="B1180" t="s">
        <v>22683</v>
      </c>
      <c r="C1180" t="s">
        <v>22682</v>
      </c>
      <c r="D1180" t="s">
        <v>22775</v>
      </c>
      <c r="E1180" t="s">
        <v>22931</v>
      </c>
      <c r="F1180">
        <v>101050079</v>
      </c>
      <c r="G1180" t="s">
        <v>22773</v>
      </c>
      <c r="H1180" t="s">
        <v>22677</v>
      </c>
      <c r="I1180">
        <v>101.2</v>
      </c>
      <c r="J1180" t="s">
        <v>138</v>
      </c>
      <c r="K1180" t="s">
        <v>137</v>
      </c>
      <c r="L1180">
        <f>I1180*$Q$2/1000</f>
        <v>3.7444000000000005E-2</v>
      </c>
    </row>
    <row r="1181" spans="1:12">
      <c r="A1181" s="118">
        <v>45231</v>
      </c>
      <c r="B1181" t="s">
        <v>22683</v>
      </c>
      <c r="C1181" t="s">
        <v>22682</v>
      </c>
      <c r="D1181" t="s">
        <v>22840</v>
      </c>
      <c r="E1181" t="s">
        <v>22930</v>
      </c>
      <c r="F1181">
        <v>101036295</v>
      </c>
      <c r="G1181" t="s">
        <v>22929</v>
      </c>
      <c r="H1181" t="s">
        <v>22677</v>
      </c>
      <c r="I1181">
        <v>101.2</v>
      </c>
      <c r="J1181" t="s">
        <v>138</v>
      </c>
      <c r="K1181" t="s">
        <v>137</v>
      </c>
      <c r="L1181">
        <f>I1181*$Q$2/1000</f>
        <v>3.7444000000000005E-2</v>
      </c>
    </row>
    <row r="1182" spans="1:12">
      <c r="A1182" s="118">
        <v>45231</v>
      </c>
      <c r="B1182" t="s">
        <v>22683</v>
      </c>
      <c r="C1182" t="s">
        <v>22682</v>
      </c>
      <c r="D1182" t="s">
        <v>22733</v>
      </c>
      <c r="E1182" t="s">
        <v>22928</v>
      </c>
      <c r="F1182">
        <v>101040476</v>
      </c>
      <c r="G1182" t="s">
        <v>22927</v>
      </c>
      <c r="H1182" t="s">
        <v>22677</v>
      </c>
      <c r="I1182">
        <v>101.2</v>
      </c>
      <c r="J1182" t="s">
        <v>138</v>
      </c>
      <c r="K1182" t="s">
        <v>137</v>
      </c>
      <c r="L1182">
        <f>I1182*$Q$2/1000</f>
        <v>3.7444000000000005E-2</v>
      </c>
    </row>
    <row r="1183" spans="1:12">
      <c r="A1183" s="118">
        <v>45231</v>
      </c>
      <c r="B1183" t="s">
        <v>22683</v>
      </c>
      <c r="C1183" t="s">
        <v>22682</v>
      </c>
      <c r="D1183" t="s">
        <v>22926</v>
      </c>
      <c r="E1183" t="s">
        <v>22925</v>
      </c>
      <c r="F1183">
        <v>101024174</v>
      </c>
      <c r="G1183" t="s">
        <v>22924</v>
      </c>
      <c r="H1183" t="s">
        <v>22677</v>
      </c>
      <c r="I1183">
        <v>101.2</v>
      </c>
      <c r="J1183" t="s">
        <v>138</v>
      </c>
      <c r="K1183" t="s">
        <v>137</v>
      </c>
      <c r="L1183">
        <f>I1183*$Q$2/1000</f>
        <v>3.7444000000000005E-2</v>
      </c>
    </row>
    <row r="1184" spans="1:12">
      <c r="A1184" s="118">
        <v>45231</v>
      </c>
      <c r="B1184" t="s">
        <v>22683</v>
      </c>
      <c r="C1184" t="s">
        <v>22682</v>
      </c>
      <c r="D1184" t="s">
        <v>22869</v>
      </c>
      <c r="E1184" t="s">
        <v>22923</v>
      </c>
      <c r="F1184">
        <v>40259810</v>
      </c>
      <c r="G1184" t="s">
        <v>22813</v>
      </c>
      <c r="H1184" t="s">
        <v>22677</v>
      </c>
      <c r="I1184">
        <v>101.2</v>
      </c>
      <c r="J1184" t="s">
        <v>138</v>
      </c>
      <c r="K1184" t="s">
        <v>137</v>
      </c>
      <c r="L1184">
        <f>I1184*$Q$2/1000</f>
        <v>3.7444000000000005E-2</v>
      </c>
    </row>
    <row r="1185" spans="1:12">
      <c r="A1185" s="118">
        <v>45231</v>
      </c>
      <c r="B1185" t="s">
        <v>22683</v>
      </c>
      <c r="C1185" t="s">
        <v>22682</v>
      </c>
      <c r="D1185" t="s">
        <v>22874</v>
      </c>
      <c r="E1185" t="s">
        <v>22922</v>
      </c>
      <c r="F1185">
        <v>40259811</v>
      </c>
      <c r="G1185" t="s">
        <v>22872</v>
      </c>
      <c r="H1185" t="s">
        <v>22677</v>
      </c>
      <c r="I1185">
        <v>101.2</v>
      </c>
      <c r="J1185" t="s">
        <v>138</v>
      </c>
      <c r="K1185" t="s">
        <v>137</v>
      </c>
      <c r="L1185">
        <f>I1185*$Q$2/1000</f>
        <v>3.7444000000000005E-2</v>
      </c>
    </row>
    <row r="1186" spans="1:12">
      <c r="A1186" s="118">
        <v>45231</v>
      </c>
      <c r="B1186" t="s">
        <v>22683</v>
      </c>
      <c r="C1186" t="s">
        <v>22682</v>
      </c>
      <c r="D1186" t="s">
        <v>22695</v>
      </c>
      <c r="E1186" t="s">
        <v>22921</v>
      </c>
      <c r="F1186" t="s">
        <v>22693</v>
      </c>
      <c r="G1186" t="s">
        <v>22692</v>
      </c>
      <c r="H1186" t="s">
        <v>22677</v>
      </c>
      <c r="I1186">
        <v>101.2</v>
      </c>
      <c r="J1186" t="s">
        <v>138</v>
      </c>
      <c r="K1186" t="s">
        <v>137</v>
      </c>
      <c r="L1186">
        <f>I1186*$Q$2/1000</f>
        <v>3.7444000000000005E-2</v>
      </c>
    </row>
    <row r="1187" spans="1:12">
      <c r="A1187" s="118">
        <v>45231</v>
      </c>
      <c r="B1187" t="s">
        <v>22683</v>
      </c>
      <c r="C1187" t="s">
        <v>22682</v>
      </c>
      <c r="D1187" t="s">
        <v>22691</v>
      </c>
      <c r="E1187" t="s">
        <v>22920</v>
      </c>
      <c r="F1187" t="s">
        <v>22689</v>
      </c>
      <c r="G1187" t="s">
        <v>22688</v>
      </c>
      <c r="H1187" t="s">
        <v>22677</v>
      </c>
      <c r="I1187">
        <v>101.2</v>
      </c>
      <c r="J1187" t="s">
        <v>138</v>
      </c>
      <c r="K1187" t="s">
        <v>137</v>
      </c>
      <c r="L1187">
        <f>I1187*$Q$2/1000</f>
        <v>3.7444000000000005E-2</v>
      </c>
    </row>
    <row r="1188" spans="1:12">
      <c r="A1188" s="118">
        <v>45231</v>
      </c>
      <c r="B1188" t="s">
        <v>22683</v>
      </c>
      <c r="C1188" t="s">
        <v>22682</v>
      </c>
      <c r="D1188" t="s">
        <v>22706</v>
      </c>
      <c r="E1188" t="s">
        <v>22919</v>
      </c>
      <c r="F1188">
        <v>101033065</v>
      </c>
      <c r="G1188" t="s">
        <v>22704</v>
      </c>
      <c r="H1188" t="s">
        <v>22677</v>
      </c>
      <c r="I1188">
        <v>101.2</v>
      </c>
      <c r="J1188" t="s">
        <v>138</v>
      </c>
      <c r="K1188" t="s">
        <v>137</v>
      </c>
      <c r="L1188">
        <f>I1188*$Q$2/1000</f>
        <v>3.7444000000000005E-2</v>
      </c>
    </row>
    <row r="1189" spans="1:12">
      <c r="A1189" s="118">
        <v>45231</v>
      </c>
      <c r="B1189" t="s">
        <v>22683</v>
      </c>
      <c r="C1189" t="s">
        <v>22682</v>
      </c>
      <c r="D1189" t="s">
        <v>22801</v>
      </c>
      <c r="E1189" t="s">
        <v>22918</v>
      </c>
      <c r="F1189">
        <v>57207487</v>
      </c>
      <c r="G1189" t="s">
        <v>22799</v>
      </c>
      <c r="H1189" t="s">
        <v>22677</v>
      </c>
      <c r="I1189">
        <v>101.2</v>
      </c>
      <c r="J1189" t="s">
        <v>138</v>
      </c>
      <c r="K1189" t="s">
        <v>137</v>
      </c>
      <c r="L1189">
        <f>I1189*$Q$2/1000</f>
        <v>3.7444000000000005E-2</v>
      </c>
    </row>
    <row r="1190" spans="1:12">
      <c r="A1190" s="118">
        <v>45231</v>
      </c>
      <c r="B1190" t="s">
        <v>22683</v>
      </c>
      <c r="C1190" t="s">
        <v>22682</v>
      </c>
      <c r="D1190" t="s">
        <v>22717</v>
      </c>
      <c r="E1190" t="s">
        <v>22917</v>
      </c>
      <c r="F1190">
        <v>57207487</v>
      </c>
      <c r="G1190" t="s">
        <v>22799</v>
      </c>
      <c r="H1190" t="s">
        <v>22677</v>
      </c>
      <c r="I1190">
        <v>101.2</v>
      </c>
      <c r="J1190" t="s">
        <v>138</v>
      </c>
      <c r="K1190" t="s">
        <v>137</v>
      </c>
      <c r="L1190">
        <f>I1190*$Q$2/1000</f>
        <v>3.7444000000000005E-2</v>
      </c>
    </row>
    <row r="1191" spans="1:12">
      <c r="A1191" s="118">
        <v>45231</v>
      </c>
      <c r="B1191" t="s">
        <v>22683</v>
      </c>
      <c r="C1191" t="s">
        <v>22682</v>
      </c>
      <c r="D1191" t="s">
        <v>22733</v>
      </c>
      <c r="E1191" t="s">
        <v>22916</v>
      </c>
      <c r="F1191">
        <v>101036824</v>
      </c>
      <c r="G1191" t="s">
        <v>22731</v>
      </c>
      <c r="H1191" t="s">
        <v>22677</v>
      </c>
      <c r="I1191">
        <v>101.2</v>
      </c>
      <c r="J1191" t="s">
        <v>138</v>
      </c>
      <c r="K1191" t="s">
        <v>137</v>
      </c>
      <c r="L1191">
        <f>I1191*$Q$2/1000</f>
        <v>3.7444000000000005E-2</v>
      </c>
    </row>
    <row r="1192" spans="1:12">
      <c r="A1192" s="118">
        <v>45231</v>
      </c>
      <c r="B1192" t="s">
        <v>22683</v>
      </c>
      <c r="C1192" t="s">
        <v>22682</v>
      </c>
      <c r="D1192" t="s">
        <v>22859</v>
      </c>
      <c r="E1192" t="s">
        <v>22915</v>
      </c>
      <c r="F1192" t="s">
        <v>22857</v>
      </c>
      <c r="G1192" t="s">
        <v>22856</v>
      </c>
      <c r="H1192" t="s">
        <v>22677</v>
      </c>
      <c r="I1192">
        <v>101.2</v>
      </c>
      <c r="J1192" t="s">
        <v>138</v>
      </c>
      <c r="K1192" t="s">
        <v>137</v>
      </c>
      <c r="L1192">
        <f>I1192*$Q$2/1000</f>
        <v>3.7444000000000005E-2</v>
      </c>
    </row>
    <row r="1193" spans="1:12">
      <c r="A1193" s="118">
        <v>45231</v>
      </c>
      <c r="B1193" t="s">
        <v>22683</v>
      </c>
      <c r="C1193" t="s">
        <v>22682</v>
      </c>
      <c r="D1193" t="s">
        <v>22895</v>
      </c>
      <c r="E1193" t="s">
        <v>22914</v>
      </c>
      <c r="F1193" t="s">
        <v>22804</v>
      </c>
      <c r="G1193" t="s">
        <v>22803</v>
      </c>
      <c r="H1193" t="s">
        <v>22677</v>
      </c>
      <c r="I1193">
        <v>101.2</v>
      </c>
      <c r="J1193" t="s">
        <v>138</v>
      </c>
      <c r="K1193" t="s">
        <v>137</v>
      </c>
      <c r="L1193">
        <f>I1193*$Q$2/1000</f>
        <v>3.7444000000000005E-2</v>
      </c>
    </row>
    <row r="1194" spans="1:12">
      <c r="A1194" s="118">
        <v>45231</v>
      </c>
      <c r="B1194" t="s">
        <v>22683</v>
      </c>
      <c r="C1194" t="s">
        <v>22682</v>
      </c>
      <c r="D1194" t="s">
        <v>22895</v>
      </c>
      <c r="E1194" t="s">
        <v>22913</v>
      </c>
      <c r="F1194" t="s">
        <v>22777</v>
      </c>
      <c r="G1194" t="s">
        <v>22776</v>
      </c>
      <c r="H1194" t="s">
        <v>22677</v>
      </c>
      <c r="I1194">
        <v>101.2</v>
      </c>
      <c r="J1194" t="s">
        <v>138</v>
      </c>
      <c r="K1194" t="s">
        <v>137</v>
      </c>
      <c r="L1194">
        <f>I1194*$Q$2/1000</f>
        <v>3.7444000000000005E-2</v>
      </c>
    </row>
    <row r="1195" spans="1:12">
      <c r="A1195" s="118">
        <v>45231</v>
      </c>
      <c r="B1195" t="s">
        <v>22683</v>
      </c>
      <c r="C1195" t="s">
        <v>22682</v>
      </c>
      <c r="D1195" t="s">
        <v>22796</v>
      </c>
      <c r="E1195" t="s">
        <v>22912</v>
      </c>
      <c r="F1195" t="s">
        <v>22911</v>
      </c>
      <c r="G1195" t="s">
        <v>22910</v>
      </c>
      <c r="H1195" t="s">
        <v>22677</v>
      </c>
      <c r="I1195">
        <v>101.2</v>
      </c>
      <c r="J1195" t="s">
        <v>138</v>
      </c>
      <c r="K1195" t="s">
        <v>137</v>
      </c>
      <c r="L1195">
        <f>I1195*$Q$2/1000</f>
        <v>3.7444000000000005E-2</v>
      </c>
    </row>
    <row r="1196" spans="1:12">
      <c r="A1196" s="118">
        <v>45231</v>
      </c>
      <c r="B1196" t="s">
        <v>22683</v>
      </c>
      <c r="C1196" t="s">
        <v>22682</v>
      </c>
      <c r="D1196" t="s">
        <v>22779</v>
      </c>
      <c r="E1196" t="s">
        <v>22909</v>
      </c>
      <c r="F1196">
        <v>40255815</v>
      </c>
      <c r="G1196" t="s">
        <v>22908</v>
      </c>
      <c r="H1196" t="s">
        <v>22677</v>
      </c>
      <c r="I1196">
        <v>101.2</v>
      </c>
      <c r="J1196" t="s">
        <v>138</v>
      </c>
      <c r="K1196" t="s">
        <v>137</v>
      </c>
      <c r="L1196">
        <f>I1196*$Q$2/1000</f>
        <v>3.7444000000000005E-2</v>
      </c>
    </row>
    <row r="1197" spans="1:12">
      <c r="A1197" s="118">
        <v>45231</v>
      </c>
      <c r="B1197" t="s">
        <v>22683</v>
      </c>
      <c r="C1197" t="s">
        <v>22682</v>
      </c>
      <c r="D1197" t="s">
        <v>22895</v>
      </c>
      <c r="E1197" t="s">
        <v>22907</v>
      </c>
      <c r="F1197">
        <v>40258759</v>
      </c>
      <c r="G1197" t="s">
        <v>22734</v>
      </c>
      <c r="H1197" t="s">
        <v>22677</v>
      </c>
      <c r="I1197">
        <v>101.2</v>
      </c>
      <c r="J1197" t="s">
        <v>138</v>
      </c>
      <c r="K1197" t="s">
        <v>137</v>
      </c>
      <c r="L1197">
        <f>I1197*$Q$2/1000</f>
        <v>3.7444000000000005E-2</v>
      </c>
    </row>
    <row r="1198" spans="1:12">
      <c r="A1198" s="118">
        <v>45231</v>
      </c>
      <c r="B1198" t="s">
        <v>22683</v>
      </c>
      <c r="C1198" t="s">
        <v>22682</v>
      </c>
      <c r="D1198" t="s">
        <v>22736</v>
      </c>
      <c r="E1198" t="s">
        <v>22906</v>
      </c>
      <c r="F1198">
        <v>40258759</v>
      </c>
      <c r="G1198" t="s">
        <v>22734</v>
      </c>
      <c r="H1198" t="s">
        <v>22677</v>
      </c>
      <c r="I1198">
        <v>101.2</v>
      </c>
      <c r="J1198" t="s">
        <v>138</v>
      </c>
      <c r="K1198" t="s">
        <v>137</v>
      </c>
      <c r="L1198">
        <f>I1198*$Q$2/1000</f>
        <v>3.7444000000000005E-2</v>
      </c>
    </row>
    <row r="1199" spans="1:12">
      <c r="A1199" s="118">
        <v>45231</v>
      </c>
      <c r="B1199" t="s">
        <v>22683</v>
      </c>
      <c r="C1199" t="s">
        <v>22682</v>
      </c>
      <c r="D1199" t="s">
        <v>22836</v>
      </c>
      <c r="E1199" t="s">
        <v>22905</v>
      </c>
      <c r="F1199">
        <v>40259111</v>
      </c>
      <c r="G1199" t="s">
        <v>22904</v>
      </c>
      <c r="H1199" t="s">
        <v>22677</v>
      </c>
      <c r="I1199">
        <v>101.2</v>
      </c>
      <c r="J1199" t="s">
        <v>138</v>
      </c>
      <c r="K1199" t="s">
        <v>137</v>
      </c>
      <c r="L1199">
        <f>I1199*$Q$2/1000</f>
        <v>3.7444000000000005E-2</v>
      </c>
    </row>
    <row r="1200" spans="1:12">
      <c r="A1200" s="118">
        <v>45231</v>
      </c>
      <c r="B1200" t="s">
        <v>22683</v>
      </c>
      <c r="C1200" t="s">
        <v>22682</v>
      </c>
      <c r="D1200" t="s">
        <v>22714</v>
      </c>
      <c r="E1200" t="s">
        <v>22903</v>
      </c>
      <c r="F1200">
        <v>40256243</v>
      </c>
      <c r="G1200" t="s">
        <v>22902</v>
      </c>
      <c r="H1200" t="s">
        <v>22677</v>
      </c>
      <c r="I1200">
        <v>101.2</v>
      </c>
      <c r="J1200" t="s">
        <v>138</v>
      </c>
      <c r="K1200" t="s">
        <v>137</v>
      </c>
      <c r="L1200">
        <f>I1200*$Q$2/1000</f>
        <v>3.7444000000000005E-2</v>
      </c>
    </row>
    <row r="1201" spans="1:12">
      <c r="A1201" s="118">
        <v>45231</v>
      </c>
      <c r="B1201" t="s">
        <v>22683</v>
      </c>
      <c r="C1201" t="s">
        <v>22682</v>
      </c>
      <c r="D1201" t="s">
        <v>22901</v>
      </c>
      <c r="E1201" t="s">
        <v>22900</v>
      </c>
      <c r="F1201">
        <v>101023406</v>
      </c>
      <c r="G1201" t="s">
        <v>22899</v>
      </c>
      <c r="H1201" t="s">
        <v>22677</v>
      </c>
      <c r="I1201">
        <v>101.2</v>
      </c>
      <c r="J1201" t="s">
        <v>138</v>
      </c>
      <c r="K1201" t="s">
        <v>137</v>
      </c>
      <c r="L1201">
        <f>I1201*$Q$2/1000</f>
        <v>3.7444000000000005E-2</v>
      </c>
    </row>
    <row r="1202" spans="1:12">
      <c r="A1202" s="118">
        <v>45231</v>
      </c>
      <c r="B1202" t="s">
        <v>22683</v>
      </c>
      <c r="C1202" t="s">
        <v>22682</v>
      </c>
      <c r="D1202" t="s">
        <v>22898</v>
      </c>
      <c r="E1202" t="s">
        <v>22897</v>
      </c>
      <c r="F1202">
        <v>101045516</v>
      </c>
      <c r="G1202" t="s">
        <v>22737</v>
      </c>
      <c r="H1202" t="s">
        <v>22677</v>
      </c>
      <c r="I1202">
        <v>101.2</v>
      </c>
      <c r="J1202" t="s">
        <v>138</v>
      </c>
      <c r="K1202" t="s">
        <v>137</v>
      </c>
      <c r="L1202">
        <f>I1202*$Q$2/1000</f>
        <v>3.7444000000000005E-2</v>
      </c>
    </row>
    <row r="1203" spans="1:12">
      <c r="A1203" s="118">
        <v>45231</v>
      </c>
      <c r="B1203" t="s">
        <v>22683</v>
      </c>
      <c r="C1203" t="s">
        <v>22682</v>
      </c>
      <c r="D1203" t="s">
        <v>22717</v>
      </c>
      <c r="E1203" t="s">
        <v>22896</v>
      </c>
      <c r="F1203">
        <v>101010640</v>
      </c>
      <c r="G1203" t="s">
        <v>22715</v>
      </c>
      <c r="H1203" t="s">
        <v>22677</v>
      </c>
      <c r="I1203">
        <v>101.2</v>
      </c>
      <c r="J1203" t="s">
        <v>138</v>
      </c>
      <c r="K1203" t="s">
        <v>137</v>
      </c>
      <c r="L1203">
        <f>I1203*$Q$2/1000</f>
        <v>3.7444000000000005E-2</v>
      </c>
    </row>
    <row r="1204" spans="1:12">
      <c r="A1204" s="118">
        <v>45231</v>
      </c>
      <c r="B1204" t="s">
        <v>22683</v>
      </c>
      <c r="C1204" t="s">
        <v>22682</v>
      </c>
      <c r="D1204" t="s">
        <v>22895</v>
      </c>
      <c r="E1204" t="s">
        <v>22894</v>
      </c>
      <c r="F1204">
        <v>101041856</v>
      </c>
      <c r="G1204" t="s">
        <v>22893</v>
      </c>
      <c r="H1204" t="s">
        <v>22677</v>
      </c>
      <c r="I1204">
        <v>101.2</v>
      </c>
      <c r="J1204" t="s">
        <v>138</v>
      </c>
      <c r="K1204" t="s">
        <v>137</v>
      </c>
      <c r="L1204">
        <f>I1204*$Q$2/1000</f>
        <v>3.7444000000000005E-2</v>
      </c>
    </row>
    <row r="1205" spans="1:12">
      <c r="A1205" s="118">
        <v>45231</v>
      </c>
      <c r="B1205" t="s">
        <v>22683</v>
      </c>
      <c r="C1205" t="s">
        <v>22682</v>
      </c>
      <c r="D1205" t="s">
        <v>22815</v>
      </c>
      <c r="E1205" t="s">
        <v>22892</v>
      </c>
      <c r="F1205">
        <v>40259810</v>
      </c>
      <c r="G1205" t="s">
        <v>22813</v>
      </c>
      <c r="H1205" t="s">
        <v>22677</v>
      </c>
      <c r="I1205">
        <v>101.2</v>
      </c>
      <c r="J1205" t="s">
        <v>138</v>
      </c>
      <c r="K1205" t="s">
        <v>137</v>
      </c>
      <c r="L1205">
        <f>I1205*$Q$2/1000</f>
        <v>3.7444000000000005E-2</v>
      </c>
    </row>
    <row r="1206" spans="1:12">
      <c r="A1206" s="118">
        <v>45231</v>
      </c>
      <c r="B1206" t="s">
        <v>22683</v>
      </c>
      <c r="C1206" t="s">
        <v>22682</v>
      </c>
      <c r="D1206" t="s">
        <v>22733</v>
      </c>
      <c r="E1206" t="s">
        <v>22891</v>
      </c>
      <c r="F1206">
        <v>101021307</v>
      </c>
      <c r="G1206" t="s">
        <v>22890</v>
      </c>
      <c r="H1206" t="s">
        <v>22677</v>
      </c>
      <c r="I1206">
        <v>101.2</v>
      </c>
      <c r="J1206" t="s">
        <v>138</v>
      </c>
      <c r="K1206" t="s">
        <v>137</v>
      </c>
      <c r="L1206">
        <f>I1206*$Q$2/1000</f>
        <v>3.7444000000000005E-2</v>
      </c>
    </row>
    <row r="1207" spans="1:12">
      <c r="A1207" s="118">
        <v>44958</v>
      </c>
      <c r="B1207" t="s">
        <v>574</v>
      </c>
      <c r="C1207" t="s">
        <v>573</v>
      </c>
      <c r="D1207" t="s">
        <v>22889</v>
      </c>
      <c r="E1207" t="s">
        <v>22888</v>
      </c>
      <c r="F1207">
        <v>101032049</v>
      </c>
      <c r="G1207" t="s">
        <v>20930</v>
      </c>
      <c r="H1207" t="s">
        <v>569</v>
      </c>
      <c r="I1207">
        <v>298</v>
      </c>
      <c r="J1207" t="s">
        <v>145</v>
      </c>
      <c r="K1207" t="s">
        <v>137</v>
      </c>
      <c r="L1207">
        <f>I1207*$Q$2/100/1000</f>
        <v>1.1026E-3</v>
      </c>
    </row>
    <row r="1208" spans="1:12">
      <c r="A1208" s="118">
        <v>45231</v>
      </c>
      <c r="B1208" t="s">
        <v>22683</v>
      </c>
      <c r="C1208" t="s">
        <v>22682</v>
      </c>
      <c r="D1208" t="s">
        <v>22887</v>
      </c>
      <c r="E1208" t="s">
        <v>22886</v>
      </c>
      <c r="F1208" t="s">
        <v>22885</v>
      </c>
      <c r="G1208" t="s">
        <v>22884</v>
      </c>
      <c r="H1208" t="s">
        <v>22677</v>
      </c>
      <c r="I1208">
        <v>101.2</v>
      </c>
      <c r="J1208" t="s">
        <v>138</v>
      </c>
      <c r="K1208" t="s">
        <v>137</v>
      </c>
      <c r="L1208">
        <f>I1208*$Q$2/1000</f>
        <v>3.7444000000000005E-2</v>
      </c>
    </row>
    <row r="1209" spans="1:12">
      <c r="A1209" s="118">
        <v>45231</v>
      </c>
      <c r="B1209" t="s">
        <v>22683</v>
      </c>
      <c r="C1209" t="s">
        <v>22682</v>
      </c>
      <c r="D1209" t="s">
        <v>22859</v>
      </c>
      <c r="E1209" t="s">
        <v>22883</v>
      </c>
      <c r="F1209" t="s">
        <v>22882</v>
      </c>
      <c r="G1209" t="s">
        <v>22881</v>
      </c>
      <c r="H1209" t="s">
        <v>22677</v>
      </c>
      <c r="I1209">
        <v>101.2</v>
      </c>
      <c r="J1209" t="s">
        <v>138</v>
      </c>
      <c r="K1209" t="s">
        <v>137</v>
      </c>
      <c r="L1209">
        <f>I1209*$Q$2/1000</f>
        <v>3.7444000000000005E-2</v>
      </c>
    </row>
    <row r="1210" spans="1:12">
      <c r="A1210" s="118">
        <v>45231</v>
      </c>
      <c r="B1210" t="s">
        <v>22683</v>
      </c>
      <c r="C1210" t="s">
        <v>22682</v>
      </c>
      <c r="D1210" t="s">
        <v>22880</v>
      </c>
      <c r="E1210" t="s">
        <v>22879</v>
      </c>
      <c r="F1210" t="s">
        <v>22878</v>
      </c>
      <c r="G1210" t="s">
        <v>22877</v>
      </c>
      <c r="H1210" t="s">
        <v>22677</v>
      </c>
      <c r="I1210">
        <v>101.2</v>
      </c>
      <c r="J1210" t="s">
        <v>138</v>
      </c>
      <c r="K1210" t="s">
        <v>137</v>
      </c>
      <c r="L1210">
        <f>I1210*$Q$2/1000</f>
        <v>3.7444000000000005E-2</v>
      </c>
    </row>
    <row r="1211" spans="1:12">
      <c r="A1211" s="118">
        <v>45231</v>
      </c>
      <c r="B1211" t="s">
        <v>22683</v>
      </c>
      <c r="C1211" t="s">
        <v>22682</v>
      </c>
      <c r="D1211" t="s">
        <v>22876</v>
      </c>
      <c r="E1211" t="s">
        <v>22875</v>
      </c>
      <c r="F1211">
        <v>40256228</v>
      </c>
      <c r="G1211" t="s">
        <v>22028</v>
      </c>
      <c r="H1211" t="s">
        <v>22677</v>
      </c>
      <c r="I1211">
        <v>101.2</v>
      </c>
      <c r="J1211" t="s">
        <v>138</v>
      </c>
      <c r="K1211" t="s">
        <v>137</v>
      </c>
      <c r="L1211">
        <f>I1211*$Q$2/1000</f>
        <v>3.7444000000000005E-2</v>
      </c>
    </row>
    <row r="1212" spans="1:12">
      <c r="A1212" s="118">
        <v>45231</v>
      </c>
      <c r="B1212" t="s">
        <v>22683</v>
      </c>
      <c r="C1212" t="s">
        <v>22682</v>
      </c>
      <c r="D1212" t="s">
        <v>22874</v>
      </c>
      <c r="E1212" t="s">
        <v>22873</v>
      </c>
      <c r="F1212">
        <v>40259811</v>
      </c>
      <c r="G1212" t="s">
        <v>22872</v>
      </c>
      <c r="H1212" t="s">
        <v>22677</v>
      </c>
      <c r="I1212">
        <v>101.2</v>
      </c>
      <c r="J1212" t="s">
        <v>138</v>
      </c>
      <c r="K1212" t="s">
        <v>137</v>
      </c>
      <c r="L1212">
        <f>I1212*$Q$2/1000</f>
        <v>3.7444000000000005E-2</v>
      </c>
    </row>
    <row r="1213" spans="1:12">
      <c r="A1213" s="118">
        <v>44958</v>
      </c>
      <c r="B1213" t="s">
        <v>868</v>
      </c>
      <c r="C1213" t="s">
        <v>867</v>
      </c>
      <c r="D1213" t="s">
        <v>20842</v>
      </c>
      <c r="E1213" t="s">
        <v>22871</v>
      </c>
      <c r="F1213">
        <v>101048324</v>
      </c>
      <c r="G1213" t="s">
        <v>3945</v>
      </c>
      <c r="H1213" t="s">
        <v>863</v>
      </c>
      <c r="I1213">
        <f>1958*2</f>
        <v>3916</v>
      </c>
      <c r="J1213" t="s">
        <v>145</v>
      </c>
      <c r="K1213" t="s">
        <v>137</v>
      </c>
      <c r="L1213">
        <f>I1213*$Q$5/100/1000</f>
        <v>3.9815929999999999E-2</v>
      </c>
    </row>
    <row r="1214" spans="1:12">
      <c r="A1214" s="118">
        <v>44958</v>
      </c>
      <c r="B1214" t="s">
        <v>868</v>
      </c>
      <c r="C1214" t="s">
        <v>867</v>
      </c>
      <c r="D1214" t="s">
        <v>18516</v>
      </c>
      <c r="E1214" t="s">
        <v>22870</v>
      </c>
      <c r="F1214">
        <v>101048324</v>
      </c>
      <c r="G1214" t="s">
        <v>3945</v>
      </c>
      <c r="H1214" t="s">
        <v>863</v>
      </c>
      <c r="I1214">
        <f>1958*2</f>
        <v>3916</v>
      </c>
      <c r="J1214" t="s">
        <v>145</v>
      </c>
      <c r="K1214" t="s">
        <v>137</v>
      </c>
      <c r="L1214">
        <f>I1214*$Q$5/100/1000</f>
        <v>3.9815929999999999E-2</v>
      </c>
    </row>
    <row r="1215" spans="1:12">
      <c r="A1215" s="118">
        <v>45231</v>
      </c>
      <c r="B1215" t="s">
        <v>22683</v>
      </c>
      <c r="C1215" t="s">
        <v>22682</v>
      </c>
      <c r="D1215" t="s">
        <v>22869</v>
      </c>
      <c r="E1215" t="s">
        <v>22868</v>
      </c>
      <c r="F1215">
        <v>40259810</v>
      </c>
      <c r="G1215" t="s">
        <v>22813</v>
      </c>
      <c r="H1215" t="s">
        <v>22677</v>
      </c>
      <c r="I1215">
        <v>101.2</v>
      </c>
      <c r="J1215" t="s">
        <v>138</v>
      </c>
      <c r="K1215" t="s">
        <v>137</v>
      </c>
      <c r="L1215">
        <f>I1215*$Q$2/1000</f>
        <v>3.7444000000000005E-2</v>
      </c>
    </row>
    <row r="1216" spans="1:12">
      <c r="A1216" s="118">
        <v>45231</v>
      </c>
      <c r="B1216" t="s">
        <v>22683</v>
      </c>
      <c r="C1216" t="s">
        <v>22682</v>
      </c>
      <c r="D1216" t="s">
        <v>22681</v>
      </c>
      <c r="E1216" t="s">
        <v>22867</v>
      </c>
      <c r="F1216" t="s">
        <v>22679</v>
      </c>
      <c r="G1216" t="s">
        <v>22678</v>
      </c>
      <c r="H1216" t="s">
        <v>22677</v>
      </c>
      <c r="I1216">
        <v>101.2</v>
      </c>
      <c r="J1216" t="s">
        <v>138</v>
      </c>
      <c r="K1216" t="s">
        <v>137</v>
      </c>
      <c r="L1216">
        <f>I1216*$Q$2/1000</f>
        <v>3.7444000000000005E-2</v>
      </c>
    </row>
    <row r="1217" spans="1:12">
      <c r="A1217" s="118">
        <v>44958</v>
      </c>
      <c r="B1217" t="s">
        <v>240</v>
      </c>
      <c r="C1217" t="s">
        <v>239</v>
      </c>
      <c r="D1217" t="s">
        <v>14308</v>
      </c>
      <c r="E1217" t="s">
        <v>22866</v>
      </c>
      <c r="F1217" t="s">
        <v>971</v>
      </c>
      <c r="G1217" t="s">
        <v>970</v>
      </c>
      <c r="H1217" t="s">
        <v>235</v>
      </c>
      <c r="I1217">
        <v>390</v>
      </c>
      <c r="J1217" t="s">
        <v>145</v>
      </c>
      <c r="K1217" t="s">
        <v>137</v>
      </c>
      <c r="L1217">
        <f>I1217*$Q$2/100/1000</f>
        <v>1.4430000000000001E-3</v>
      </c>
    </row>
    <row r="1218" spans="1:12">
      <c r="A1218" s="118">
        <v>44958</v>
      </c>
      <c r="B1218" t="s">
        <v>240</v>
      </c>
      <c r="C1218" t="s">
        <v>239</v>
      </c>
      <c r="D1218" t="s">
        <v>16061</v>
      </c>
      <c r="E1218" t="s">
        <v>22865</v>
      </c>
      <c r="F1218" t="s">
        <v>788</v>
      </c>
      <c r="G1218" t="s">
        <v>787</v>
      </c>
      <c r="H1218" t="s">
        <v>235</v>
      </c>
      <c r="I1218">
        <v>390</v>
      </c>
      <c r="J1218" t="s">
        <v>145</v>
      </c>
      <c r="K1218" t="s">
        <v>137</v>
      </c>
      <c r="L1218">
        <f>I1218*$Q$2/100/1000</f>
        <v>1.4430000000000001E-3</v>
      </c>
    </row>
    <row r="1219" spans="1:12">
      <c r="A1219" s="118">
        <v>44958</v>
      </c>
      <c r="B1219" t="s">
        <v>240</v>
      </c>
      <c r="C1219" t="s">
        <v>239</v>
      </c>
      <c r="D1219" t="s">
        <v>14308</v>
      </c>
      <c r="E1219" t="s">
        <v>22864</v>
      </c>
      <c r="F1219" t="s">
        <v>434</v>
      </c>
      <c r="G1219" t="s">
        <v>433</v>
      </c>
      <c r="H1219" t="s">
        <v>235</v>
      </c>
      <c r="I1219">
        <v>390</v>
      </c>
      <c r="J1219" t="s">
        <v>145</v>
      </c>
      <c r="K1219" t="s">
        <v>137</v>
      </c>
      <c r="L1219">
        <f>I1219*$Q$2/100/1000</f>
        <v>1.4430000000000001E-3</v>
      </c>
    </row>
    <row r="1220" spans="1:12">
      <c r="A1220" s="118">
        <v>44958</v>
      </c>
      <c r="B1220" t="s">
        <v>240</v>
      </c>
      <c r="C1220" t="s">
        <v>239</v>
      </c>
      <c r="D1220" t="s">
        <v>5232</v>
      </c>
      <c r="E1220" t="s">
        <v>22863</v>
      </c>
      <c r="F1220">
        <v>21203605</v>
      </c>
      <c r="G1220" t="s">
        <v>5180</v>
      </c>
      <c r="H1220" t="s">
        <v>235</v>
      </c>
      <c r="I1220">
        <v>390</v>
      </c>
      <c r="J1220" t="s">
        <v>145</v>
      </c>
      <c r="K1220" t="s">
        <v>137</v>
      </c>
      <c r="L1220">
        <f>I1220*$Q$2/100/1000</f>
        <v>1.4430000000000001E-3</v>
      </c>
    </row>
    <row r="1221" spans="1:12">
      <c r="A1221" s="118">
        <v>45231</v>
      </c>
      <c r="B1221" t="s">
        <v>22683</v>
      </c>
      <c r="C1221" t="s">
        <v>22682</v>
      </c>
      <c r="D1221" t="s">
        <v>22681</v>
      </c>
      <c r="E1221" t="s">
        <v>22862</v>
      </c>
      <c r="F1221" t="s">
        <v>22679</v>
      </c>
      <c r="G1221" t="s">
        <v>22678</v>
      </c>
      <c r="H1221" t="s">
        <v>22677</v>
      </c>
      <c r="I1221">
        <v>101.2</v>
      </c>
      <c r="J1221" t="s">
        <v>138</v>
      </c>
      <c r="K1221" t="s">
        <v>137</v>
      </c>
      <c r="L1221">
        <f>I1221*$Q$2/1000</f>
        <v>3.7444000000000005E-2</v>
      </c>
    </row>
    <row r="1222" spans="1:12">
      <c r="A1222" s="118">
        <v>45231</v>
      </c>
      <c r="B1222" t="s">
        <v>22683</v>
      </c>
      <c r="C1222" t="s">
        <v>22682</v>
      </c>
      <c r="D1222" t="s">
        <v>22815</v>
      </c>
      <c r="E1222" t="s">
        <v>22861</v>
      </c>
      <c r="F1222">
        <v>40259810</v>
      </c>
      <c r="G1222" t="s">
        <v>22813</v>
      </c>
      <c r="H1222" t="s">
        <v>22677</v>
      </c>
      <c r="I1222">
        <v>101.2</v>
      </c>
      <c r="J1222" t="s">
        <v>138</v>
      </c>
      <c r="K1222" t="s">
        <v>137</v>
      </c>
      <c r="L1222">
        <f>I1222*$Q$2/1000</f>
        <v>3.7444000000000005E-2</v>
      </c>
    </row>
    <row r="1223" spans="1:12">
      <c r="A1223" s="118">
        <v>45231</v>
      </c>
      <c r="B1223" t="s">
        <v>22683</v>
      </c>
      <c r="C1223" t="s">
        <v>22682</v>
      </c>
      <c r="D1223" t="s">
        <v>22833</v>
      </c>
      <c r="E1223" t="s">
        <v>22860</v>
      </c>
      <c r="F1223" t="s">
        <v>22831</v>
      </c>
      <c r="G1223" t="s">
        <v>22830</v>
      </c>
      <c r="H1223" t="s">
        <v>22677</v>
      </c>
      <c r="I1223">
        <v>101.2</v>
      </c>
      <c r="J1223" t="s">
        <v>138</v>
      </c>
      <c r="K1223" t="s">
        <v>137</v>
      </c>
      <c r="L1223">
        <f>I1223*$Q$2/1000</f>
        <v>3.7444000000000005E-2</v>
      </c>
    </row>
    <row r="1224" spans="1:12">
      <c r="A1224" s="118">
        <v>45231</v>
      </c>
      <c r="B1224" t="s">
        <v>22683</v>
      </c>
      <c r="C1224" t="s">
        <v>22682</v>
      </c>
      <c r="D1224" t="s">
        <v>22859</v>
      </c>
      <c r="E1224" t="s">
        <v>22858</v>
      </c>
      <c r="F1224" t="s">
        <v>22857</v>
      </c>
      <c r="G1224" t="s">
        <v>22856</v>
      </c>
      <c r="H1224" t="s">
        <v>22677</v>
      </c>
      <c r="I1224">
        <v>101.2</v>
      </c>
      <c r="J1224" t="s">
        <v>138</v>
      </c>
      <c r="K1224" t="s">
        <v>137</v>
      </c>
      <c r="L1224">
        <f>I1224*$Q$2/1000</f>
        <v>3.7444000000000005E-2</v>
      </c>
    </row>
    <row r="1225" spans="1:12">
      <c r="A1225" s="118">
        <v>44958</v>
      </c>
      <c r="B1225" t="s">
        <v>460</v>
      </c>
      <c r="C1225" t="s">
        <v>459</v>
      </c>
      <c r="D1225" t="s">
        <v>22855</v>
      </c>
      <c r="E1225" t="s">
        <v>22854</v>
      </c>
      <c r="F1225">
        <v>57207247</v>
      </c>
      <c r="G1225" t="s">
        <v>22853</v>
      </c>
      <c r="H1225" t="s">
        <v>455</v>
      </c>
      <c r="I1225">
        <v>103.6</v>
      </c>
      <c r="J1225" t="s">
        <v>145</v>
      </c>
      <c r="K1225" t="s">
        <v>137</v>
      </c>
      <c r="L1225">
        <f>I1225*$Q$2/100/1000</f>
        <v>3.8331999999999998E-4</v>
      </c>
    </row>
    <row r="1226" spans="1:12">
      <c r="A1226" s="118">
        <v>45231</v>
      </c>
      <c r="B1226" t="s">
        <v>22683</v>
      </c>
      <c r="C1226" t="s">
        <v>22682</v>
      </c>
      <c r="D1226" t="s">
        <v>22833</v>
      </c>
      <c r="E1226" t="s">
        <v>22852</v>
      </c>
      <c r="F1226" t="s">
        <v>22831</v>
      </c>
      <c r="G1226" t="s">
        <v>22830</v>
      </c>
      <c r="H1226" t="s">
        <v>22677</v>
      </c>
      <c r="I1226">
        <v>101.2</v>
      </c>
      <c r="J1226" t="s">
        <v>138</v>
      </c>
      <c r="K1226" t="s">
        <v>137</v>
      </c>
      <c r="L1226">
        <f>I1226*$Q$2/1000</f>
        <v>3.7444000000000005E-2</v>
      </c>
    </row>
    <row r="1227" spans="1:12">
      <c r="A1227" s="118">
        <v>45231</v>
      </c>
      <c r="B1227" t="s">
        <v>22683</v>
      </c>
      <c r="C1227" t="s">
        <v>22682</v>
      </c>
      <c r="D1227" t="s">
        <v>22851</v>
      </c>
      <c r="E1227" t="s">
        <v>22850</v>
      </c>
      <c r="F1227">
        <v>101031789</v>
      </c>
      <c r="G1227" t="s">
        <v>22849</v>
      </c>
      <c r="H1227" t="s">
        <v>22677</v>
      </c>
      <c r="I1227">
        <v>101.2</v>
      </c>
      <c r="J1227" t="s">
        <v>138</v>
      </c>
      <c r="K1227" t="s">
        <v>137</v>
      </c>
      <c r="L1227">
        <f>I1227*$Q$2/1000</f>
        <v>3.7444000000000005E-2</v>
      </c>
    </row>
    <row r="1228" spans="1:12">
      <c r="A1228" s="118">
        <v>45231</v>
      </c>
      <c r="B1228" t="s">
        <v>22683</v>
      </c>
      <c r="C1228" t="s">
        <v>22682</v>
      </c>
      <c r="D1228" t="s">
        <v>22833</v>
      </c>
      <c r="E1228" t="s">
        <v>22848</v>
      </c>
      <c r="F1228" t="s">
        <v>22831</v>
      </c>
      <c r="G1228" t="s">
        <v>22830</v>
      </c>
      <c r="H1228" t="s">
        <v>22677</v>
      </c>
      <c r="I1228">
        <v>101.2</v>
      </c>
      <c r="J1228" t="s">
        <v>138</v>
      </c>
      <c r="K1228" t="s">
        <v>137</v>
      </c>
      <c r="L1228">
        <f>I1228*$Q$2/1000</f>
        <v>3.7444000000000005E-2</v>
      </c>
    </row>
    <row r="1229" spans="1:12">
      <c r="A1229" s="118">
        <v>45231</v>
      </c>
      <c r="B1229" t="s">
        <v>22683</v>
      </c>
      <c r="C1229" t="s">
        <v>22682</v>
      </c>
      <c r="D1229" t="s">
        <v>22847</v>
      </c>
      <c r="E1229" t="s">
        <v>22846</v>
      </c>
      <c r="F1229">
        <v>101038131</v>
      </c>
      <c r="G1229" t="s">
        <v>22845</v>
      </c>
      <c r="H1229" t="s">
        <v>22677</v>
      </c>
      <c r="I1229">
        <v>101.2</v>
      </c>
      <c r="J1229" t="s">
        <v>138</v>
      </c>
      <c r="K1229" t="s">
        <v>137</v>
      </c>
      <c r="L1229">
        <f>I1229*$Q$2/1000</f>
        <v>3.7444000000000005E-2</v>
      </c>
    </row>
    <row r="1230" spans="1:12">
      <c r="A1230" s="118">
        <v>44958</v>
      </c>
      <c r="B1230" t="s">
        <v>365</v>
      </c>
      <c r="C1230" t="s">
        <v>364</v>
      </c>
      <c r="D1230" t="s">
        <v>18833</v>
      </c>
      <c r="E1230" t="s">
        <v>22844</v>
      </c>
      <c r="F1230" t="s">
        <v>694</v>
      </c>
      <c r="G1230" t="s">
        <v>11970</v>
      </c>
      <c r="H1230" t="s">
        <v>359</v>
      </c>
      <c r="I1230">
        <v>144</v>
      </c>
      <c r="J1230" t="s">
        <v>138</v>
      </c>
      <c r="K1230" t="s">
        <v>137</v>
      </c>
      <c r="L1230">
        <f>I1230*$Q$2/1000</f>
        <v>5.3280000000000001E-2</v>
      </c>
    </row>
    <row r="1231" spans="1:12">
      <c r="A1231" s="118">
        <v>45231</v>
      </c>
      <c r="B1231" t="s">
        <v>22683</v>
      </c>
      <c r="C1231" t="s">
        <v>22682</v>
      </c>
      <c r="D1231" t="s">
        <v>22843</v>
      </c>
      <c r="E1231" t="s">
        <v>22842</v>
      </c>
      <c r="F1231">
        <v>101012393</v>
      </c>
      <c r="G1231" t="s">
        <v>22841</v>
      </c>
      <c r="H1231" t="s">
        <v>22677</v>
      </c>
      <c r="I1231">
        <v>101.2</v>
      </c>
      <c r="J1231" t="s">
        <v>138</v>
      </c>
      <c r="K1231" t="s">
        <v>137</v>
      </c>
      <c r="L1231">
        <f>I1231*$Q$2/1000</f>
        <v>3.7444000000000005E-2</v>
      </c>
    </row>
    <row r="1232" spans="1:12">
      <c r="A1232" s="118">
        <v>45231</v>
      </c>
      <c r="B1232" t="s">
        <v>22683</v>
      </c>
      <c r="C1232" t="s">
        <v>22682</v>
      </c>
      <c r="D1232" t="s">
        <v>22840</v>
      </c>
      <c r="E1232" t="s">
        <v>22839</v>
      </c>
      <c r="F1232" t="s">
        <v>22838</v>
      </c>
      <c r="G1232" t="s">
        <v>22837</v>
      </c>
      <c r="H1232" t="s">
        <v>22677</v>
      </c>
      <c r="I1232">
        <v>101.2</v>
      </c>
      <c r="J1232" t="s">
        <v>138</v>
      </c>
      <c r="K1232" t="s">
        <v>137</v>
      </c>
      <c r="L1232">
        <f>I1232*$Q$2/1000</f>
        <v>3.7444000000000005E-2</v>
      </c>
    </row>
    <row r="1233" spans="1:12">
      <c r="A1233" s="118">
        <v>45261</v>
      </c>
      <c r="B1233" t="s">
        <v>22683</v>
      </c>
      <c r="C1233" t="s">
        <v>22682</v>
      </c>
      <c r="D1233" t="s">
        <v>22836</v>
      </c>
      <c r="E1233" t="s">
        <v>22835</v>
      </c>
      <c r="F1233">
        <v>101023372</v>
      </c>
      <c r="G1233" t="s">
        <v>22834</v>
      </c>
      <c r="H1233" t="s">
        <v>22677</v>
      </c>
      <c r="I1233">
        <v>101.2</v>
      </c>
      <c r="J1233" t="s">
        <v>138</v>
      </c>
      <c r="K1233" t="s">
        <v>137</v>
      </c>
      <c r="L1233">
        <f>I1233*$Q$2/1000</f>
        <v>3.7444000000000005E-2</v>
      </c>
    </row>
    <row r="1234" spans="1:12">
      <c r="A1234" s="118">
        <v>45261</v>
      </c>
      <c r="B1234" t="s">
        <v>22683</v>
      </c>
      <c r="C1234" t="s">
        <v>22682</v>
      </c>
      <c r="D1234" t="s">
        <v>22833</v>
      </c>
      <c r="E1234" t="s">
        <v>22832</v>
      </c>
      <c r="F1234" t="s">
        <v>22831</v>
      </c>
      <c r="G1234" t="s">
        <v>22830</v>
      </c>
      <c r="H1234" t="s">
        <v>22677</v>
      </c>
      <c r="I1234">
        <v>101.2</v>
      </c>
      <c r="J1234" t="s">
        <v>138</v>
      </c>
      <c r="K1234" t="s">
        <v>137</v>
      </c>
      <c r="L1234">
        <f>I1234*$Q$2/1000</f>
        <v>3.7444000000000005E-2</v>
      </c>
    </row>
    <row r="1235" spans="1:12">
      <c r="A1235" s="118">
        <v>44958</v>
      </c>
      <c r="B1235" t="s">
        <v>921</v>
      </c>
      <c r="C1235" t="s">
        <v>920</v>
      </c>
      <c r="D1235" t="s">
        <v>22829</v>
      </c>
      <c r="E1235" t="s">
        <v>22828</v>
      </c>
      <c r="F1235" t="s">
        <v>1561</v>
      </c>
      <c r="G1235" t="s">
        <v>1560</v>
      </c>
      <c r="H1235" t="s">
        <v>916</v>
      </c>
      <c r="I1235">
        <v>44.6</v>
      </c>
      <c r="J1235" t="s">
        <v>145</v>
      </c>
      <c r="K1235" t="s">
        <v>137</v>
      </c>
      <c r="L1235">
        <f>I1235*$Q$2/100/1000</f>
        <v>1.6501999999999999E-4</v>
      </c>
    </row>
    <row r="1236" spans="1:12">
      <c r="A1236" s="118">
        <v>45261</v>
      </c>
      <c r="B1236" t="s">
        <v>22683</v>
      </c>
      <c r="C1236" t="s">
        <v>22682</v>
      </c>
      <c r="D1236" t="s">
        <v>22733</v>
      </c>
      <c r="E1236" t="s">
        <v>22827</v>
      </c>
      <c r="F1236">
        <v>101040392</v>
      </c>
      <c r="G1236" t="s">
        <v>22826</v>
      </c>
      <c r="H1236" t="s">
        <v>22677</v>
      </c>
      <c r="I1236">
        <v>101.2</v>
      </c>
      <c r="J1236" t="s">
        <v>138</v>
      </c>
      <c r="K1236" t="s">
        <v>137</v>
      </c>
      <c r="L1236">
        <f>I1236*$Q$2/1000</f>
        <v>3.7444000000000005E-2</v>
      </c>
    </row>
    <row r="1237" spans="1:12">
      <c r="A1237" s="118">
        <v>44958</v>
      </c>
      <c r="B1237" t="s">
        <v>574</v>
      </c>
      <c r="C1237" t="s">
        <v>573</v>
      </c>
      <c r="D1237" t="s">
        <v>17609</v>
      </c>
      <c r="E1237" t="s">
        <v>22825</v>
      </c>
      <c r="F1237">
        <v>57205719</v>
      </c>
      <c r="G1237" t="s">
        <v>12693</v>
      </c>
      <c r="H1237" t="s">
        <v>569</v>
      </c>
      <c r="I1237">
        <v>298</v>
      </c>
      <c r="J1237" t="s">
        <v>145</v>
      </c>
      <c r="K1237" t="s">
        <v>137</v>
      </c>
      <c r="L1237">
        <f>I1237*$Q$2/100/1000</f>
        <v>1.1026E-3</v>
      </c>
    </row>
    <row r="1238" spans="1:12">
      <c r="A1238" s="118">
        <v>45261</v>
      </c>
      <c r="B1238" t="s">
        <v>22683</v>
      </c>
      <c r="C1238" t="s">
        <v>22682</v>
      </c>
      <c r="D1238" t="s">
        <v>22742</v>
      </c>
      <c r="E1238" t="s">
        <v>22824</v>
      </c>
      <c r="F1238">
        <v>40252847</v>
      </c>
      <c r="G1238" t="s">
        <v>22823</v>
      </c>
      <c r="H1238" t="s">
        <v>22677</v>
      </c>
      <c r="I1238">
        <v>101.2</v>
      </c>
      <c r="J1238" t="s">
        <v>138</v>
      </c>
      <c r="K1238" t="s">
        <v>137</v>
      </c>
      <c r="L1238">
        <f>I1238*$Q$2/1000</f>
        <v>3.7444000000000005E-2</v>
      </c>
    </row>
    <row r="1239" spans="1:12">
      <c r="A1239" s="118">
        <v>45261</v>
      </c>
      <c r="B1239" t="s">
        <v>22683</v>
      </c>
      <c r="C1239" t="s">
        <v>22682</v>
      </c>
      <c r="D1239" t="s">
        <v>22822</v>
      </c>
      <c r="E1239" t="s">
        <v>22821</v>
      </c>
      <c r="F1239">
        <v>101024964</v>
      </c>
      <c r="G1239" t="s">
        <v>22820</v>
      </c>
      <c r="H1239" t="s">
        <v>22677</v>
      </c>
      <c r="I1239">
        <v>101.2</v>
      </c>
      <c r="J1239" t="s">
        <v>138</v>
      </c>
      <c r="K1239" t="s">
        <v>137</v>
      </c>
      <c r="L1239">
        <f>I1239*$Q$2/1000</f>
        <v>3.7444000000000005E-2</v>
      </c>
    </row>
    <row r="1240" spans="1:12">
      <c r="A1240" s="118">
        <v>45261</v>
      </c>
      <c r="B1240" t="s">
        <v>22683</v>
      </c>
      <c r="C1240" t="s">
        <v>22682</v>
      </c>
      <c r="D1240" t="s">
        <v>22819</v>
      </c>
      <c r="E1240" t="s">
        <v>22818</v>
      </c>
      <c r="F1240">
        <v>1</v>
      </c>
      <c r="G1240" t="s">
        <v>22817</v>
      </c>
      <c r="H1240" t="s">
        <v>22677</v>
      </c>
      <c r="I1240">
        <v>101.2</v>
      </c>
      <c r="J1240" t="s">
        <v>138</v>
      </c>
      <c r="K1240" t="s">
        <v>137</v>
      </c>
      <c r="L1240">
        <f>I1240*$Q$2/1000</f>
        <v>3.7444000000000005E-2</v>
      </c>
    </row>
    <row r="1241" spans="1:12">
      <c r="A1241" s="118">
        <v>45261</v>
      </c>
      <c r="B1241" t="s">
        <v>22683</v>
      </c>
      <c r="C1241" t="s">
        <v>22682</v>
      </c>
      <c r="D1241" t="s">
        <v>22681</v>
      </c>
      <c r="E1241" t="s">
        <v>22816</v>
      </c>
      <c r="F1241" t="s">
        <v>22679</v>
      </c>
      <c r="G1241" t="s">
        <v>22678</v>
      </c>
      <c r="H1241" t="s">
        <v>22677</v>
      </c>
      <c r="I1241">
        <v>101.2</v>
      </c>
      <c r="J1241" t="s">
        <v>138</v>
      </c>
      <c r="K1241" t="s">
        <v>137</v>
      </c>
      <c r="L1241">
        <f>I1241*$Q$2/1000</f>
        <v>3.7444000000000005E-2</v>
      </c>
    </row>
    <row r="1242" spans="1:12">
      <c r="A1242" s="118">
        <v>45261</v>
      </c>
      <c r="B1242" t="s">
        <v>22683</v>
      </c>
      <c r="C1242" t="s">
        <v>22682</v>
      </c>
      <c r="D1242" t="s">
        <v>22815</v>
      </c>
      <c r="E1242" t="s">
        <v>22814</v>
      </c>
      <c r="F1242">
        <v>40259810</v>
      </c>
      <c r="G1242" t="s">
        <v>22813</v>
      </c>
      <c r="H1242" t="s">
        <v>22677</v>
      </c>
      <c r="I1242">
        <v>101.2</v>
      </c>
      <c r="J1242" t="s">
        <v>138</v>
      </c>
      <c r="K1242" t="s">
        <v>137</v>
      </c>
      <c r="L1242">
        <f>I1242*$Q$2/1000</f>
        <v>3.7444000000000005E-2</v>
      </c>
    </row>
    <row r="1243" spans="1:12">
      <c r="A1243" s="118">
        <v>45261</v>
      </c>
      <c r="B1243" t="s">
        <v>22683</v>
      </c>
      <c r="C1243" t="s">
        <v>22682</v>
      </c>
      <c r="D1243" t="s">
        <v>22812</v>
      </c>
      <c r="E1243" t="s">
        <v>22811</v>
      </c>
      <c r="F1243" t="s">
        <v>22810</v>
      </c>
      <c r="G1243" t="s">
        <v>22809</v>
      </c>
      <c r="H1243" t="s">
        <v>22677</v>
      </c>
      <c r="I1243">
        <v>101.2</v>
      </c>
      <c r="J1243" t="s">
        <v>138</v>
      </c>
      <c r="K1243" t="s">
        <v>137</v>
      </c>
      <c r="L1243">
        <f>I1243*$Q$2/1000</f>
        <v>3.7444000000000005E-2</v>
      </c>
    </row>
    <row r="1244" spans="1:12">
      <c r="A1244" s="118">
        <v>45261</v>
      </c>
      <c r="B1244" t="s">
        <v>22683</v>
      </c>
      <c r="C1244" t="s">
        <v>22682</v>
      </c>
      <c r="D1244" t="s">
        <v>22808</v>
      </c>
      <c r="E1244" t="s">
        <v>22807</v>
      </c>
      <c r="F1244">
        <v>101024965</v>
      </c>
      <c r="G1244" t="s">
        <v>22806</v>
      </c>
      <c r="H1244" t="s">
        <v>22677</v>
      </c>
      <c r="I1244">
        <v>101.2</v>
      </c>
      <c r="J1244" t="s">
        <v>138</v>
      </c>
      <c r="K1244" t="s">
        <v>137</v>
      </c>
      <c r="L1244">
        <f>I1244*$Q$2/1000</f>
        <v>3.7444000000000005E-2</v>
      </c>
    </row>
    <row r="1245" spans="1:12">
      <c r="A1245" s="118">
        <v>45261</v>
      </c>
      <c r="B1245" t="s">
        <v>22683</v>
      </c>
      <c r="C1245" t="s">
        <v>22682</v>
      </c>
      <c r="D1245" t="s">
        <v>22779</v>
      </c>
      <c r="E1245" t="s">
        <v>22805</v>
      </c>
      <c r="F1245" t="s">
        <v>22804</v>
      </c>
      <c r="G1245" t="s">
        <v>22803</v>
      </c>
      <c r="H1245" t="s">
        <v>22677</v>
      </c>
      <c r="I1245">
        <v>101.2</v>
      </c>
      <c r="J1245" t="s">
        <v>138</v>
      </c>
      <c r="K1245" t="s">
        <v>137</v>
      </c>
      <c r="L1245">
        <f>I1245*$Q$2/1000</f>
        <v>3.7444000000000005E-2</v>
      </c>
    </row>
    <row r="1246" spans="1:12">
      <c r="A1246" s="118">
        <v>45261</v>
      </c>
      <c r="B1246" t="s">
        <v>22683</v>
      </c>
      <c r="C1246" t="s">
        <v>22682</v>
      </c>
      <c r="D1246" t="s">
        <v>22717</v>
      </c>
      <c r="E1246" t="s">
        <v>22802</v>
      </c>
      <c r="F1246">
        <v>101027152</v>
      </c>
      <c r="G1246" t="s">
        <v>7074</v>
      </c>
      <c r="H1246" t="s">
        <v>22677</v>
      </c>
      <c r="I1246">
        <v>101.2</v>
      </c>
      <c r="J1246" t="s">
        <v>138</v>
      </c>
      <c r="K1246" t="s">
        <v>137</v>
      </c>
      <c r="L1246">
        <f>I1246*$Q$2/1000</f>
        <v>3.7444000000000005E-2</v>
      </c>
    </row>
    <row r="1247" spans="1:12">
      <c r="A1247" s="118">
        <v>45261</v>
      </c>
      <c r="B1247" t="s">
        <v>22683</v>
      </c>
      <c r="C1247" t="s">
        <v>22682</v>
      </c>
      <c r="D1247" t="s">
        <v>22801</v>
      </c>
      <c r="E1247" t="s">
        <v>22800</v>
      </c>
      <c r="F1247">
        <v>57207487</v>
      </c>
      <c r="G1247" t="s">
        <v>22799</v>
      </c>
      <c r="H1247" t="s">
        <v>22677</v>
      </c>
      <c r="I1247">
        <v>101.2</v>
      </c>
      <c r="J1247" t="s">
        <v>138</v>
      </c>
      <c r="K1247" t="s">
        <v>137</v>
      </c>
      <c r="L1247">
        <f>I1247*$Q$2/1000</f>
        <v>3.7444000000000005E-2</v>
      </c>
    </row>
    <row r="1248" spans="1:12">
      <c r="A1248" s="118">
        <v>45261</v>
      </c>
      <c r="B1248" t="s">
        <v>22683</v>
      </c>
      <c r="C1248" t="s">
        <v>22682</v>
      </c>
      <c r="D1248" t="s">
        <v>22736</v>
      </c>
      <c r="E1248" t="s">
        <v>22798</v>
      </c>
      <c r="F1248">
        <v>101040863</v>
      </c>
      <c r="G1248" t="s">
        <v>22797</v>
      </c>
      <c r="H1248" t="s">
        <v>22677</v>
      </c>
      <c r="I1248">
        <v>101.2</v>
      </c>
      <c r="J1248" t="s">
        <v>138</v>
      </c>
      <c r="K1248" t="s">
        <v>137</v>
      </c>
      <c r="L1248">
        <f>I1248*$Q$2/1000</f>
        <v>3.7444000000000005E-2</v>
      </c>
    </row>
    <row r="1249" spans="1:12">
      <c r="A1249" s="118">
        <v>45261</v>
      </c>
      <c r="B1249" t="s">
        <v>22683</v>
      </c>
      <c r="C1249" t="s">
        <v>22682</v>
      </c>
      <c r="D1249" t="s">
        <v>22796</v>
      </c>
      <c r="E1249" t="s">
        <v>22795</v>
      </c>
      <c r="F1249" t="s">
        <v>22794</v>
      </c>
      <c r="G1249" t="s">
        <v>22793</v>
      </c>
      <c r="H1249" t="s">
        <v>22677</v>
      </c>
      <c r="I1249">
        <v>101.2</v>
      </c>
      <c r="J1249" t="s">
        <v>138</v>
      </c>
      <c r="K1249" t="s">
        <v>137</v>
      </c>
      <c r="L1249">
        <f>I1249*$Q$2/1000</f>
        <v>3.7444000000000005E-2</v>
      </c>
    </row>
    <row r="1250" spans="1:12">
      <c r="A1250" s="118">
        <v>45231</v>
      </c>
      <c r="B1250" t="s">
        <v>443</v>
      </c>
      <c r="C1250" t="s">
        <v>442</v>
      </c>
      <c r="D1250" t="s">
        <v>22792</v>
      </c>
      <c r="E1250" t="s">
        <v>22791</v>
      </c>
      <c r="F1250">
        <v>101025702</v>
      </c>
      <c r="G1250" t="s">
        <v>22790</v>
      </c>
      <c r="H1250" s="122" t="s">
        <v>437</v>
      </c>
      <c r="I1250">
        <v>4725</v>
      </c>
      <c r="J1250" t="s">
        <v>199</v>
      </c>
      <c r="K1250" t="s">
        <v>198</v>
      </c>
      <c r="L1250">
        <f>I1250*$Q$4/25/1000</f>
        <v>0.33234727680000004</v>
      </c>
    </row>
    <row r="1251" spans="1:12">
      <c r="A1251" s="118">
        <v>45200</v>
      </c>
      <c r="B1251" t="s">
        <v>443</v>
      </c>
      <c r="C1251" t="s">
        <v>442</v>
      </c>
      <c r="D1251" t="s">
        <v>22116</v>
      </c>
      <c r="E1251" t="s">
        <v>22789</v>
      </c>
      <c r="F1251">
        <v>101025612</v>
      </c>
      <c r="G1251" t="s">
        <v>22788</v>
      </c>
      <c r="H1251" s="122" t="s">
        <v>437</v>
      </c>
      <c r="I1251">
        <v>4725</v>
      </c>
      <c r="J1251" t="s">
        <v>199</v>
      </c>
      <c r="K1251" t="s">
        <v>198</v>
      </c>
      <c r="L1251">
        <f>I1251*$Q$4/25/1000</f>
        <v>0.33234727680000004</v>
      </c>
    </row>
    <row r="1252" spans="1:12">
      <c r="A1252" s="118">
        <v>45261</v>
      </c>
      <c r="B1252" t="s">
        <v>22683</v>
      </c>
      <c r="C1252" t="s">
        <v>22682</v>
      </c>
      <c r="D1252" t="s">
        <v>22787</v>
      </c>
      <c r="E1252" t="s">
        <v>22786</v>
      </c>
      <c r="F1252">
        <v>101032705</v>
      </c>
      <c r="G1252" t="s">
        <v>22785</v>
      </c>
      <c r="H1252" t="s">
        <v>22677</v>
      </c>
      <c r="I1252">
        <v>101.2</v>
      </c>
      <c r="J1252" t="s">
        <v>138</v>
      </c>
      <c r="K1252" t="s">
        <v>137</v>
      </c>
      <c r="L1252">
        <f>I1252*$Q$2/1000</f>
        <v>3.7444000000000005E-2</v>
      </c>
    </row>
    <row r="1253" spans="1:12">
      <c r="A1253" s="118">
        <v>44958</v>
      </c>
      <c r="B1253" t="s">
        <v>365</v>
      </c>
      <c r="C1253" t="s">
        <v>364</v>
      </c>
      <c r="D1253" t="s">
        <v>5643</v>
      </c>
      <c r="E1253" t="s">
        <v>22784</v>
      </c>
      <c r="F1253" t="s">
        <v>388</v>
      </c>
      <c r="G1253" t="s">
        <v>13349</v>
      </c>
      <c r="H1253" t="s">
        <v>359</v>
      </c>
      <c r="I1253">
        <v>144</v>
      </c>
      <c r="J1253" t="s">
        <v>138</v>
      </c>
      <c r="K1253" t="s">
        <v>137</v>
      </c>
      <c r="L1253">
        <f>I1253*$Q$2/1000</f>
        <v>5.3280000000000001E-2</v>
      </c>
    </row>
    <row r="1254" spans="1:12">
      <c r="A1254" s="118">
        <v>44958</v>
      </c>
      <c r="B1254" t="s">
        <v>365</v>
      </c>
      <c r="C1254" t="s">
        <v>364</v>
      </c>
      <c r="D1254" t="s">
        <v>22783</v>
      </c>
      <c r="E1254" t="s">
        <v>22782</v>
      </c>
      <c r="F1254" t="s">
        <v>388</v>
      </c>
      <c r="G1254" t="s">
        <v>13349</v>
      </c>
      <c r="H1254" t="s">
        <v>359</v>
      </c>
      <c r="I1254">
        <v>144</v>
      </c>
      <c r="J1254" t="s">
        <v>138</v>
      </c>
      <c r="K1254" t="s">
        <v>137</v>
      </c>
      <c r="L1254">
        <f>I1254*$Q$2/1000</f>
        <v>5.3280000000000001E-2</v>
      </c>
    </row>
    <row r="1255" spans="1:12">
      <c r="A1255" s="118">
        <v>44958</v>
      </c>
      <c r="B1255" t="s">
        <v>180</v>
      </c>
      <c r="C1255" t="s">
        <v>179</v>
      </c>
      <c r="D1255" t="s">
        <v>22781</v>
      </c>
      <c r="E1255" t="s">
        <v>22780</v>
      </c>
      <c r="F1255" t="s">
        <v>13450</v>
      </c>
      <c r="G1255" t="s">
        <v>13449</v>
      </c>
      <c r="H1255" t="s">
        <v>174</v>
      </c>
      <c r="I1255">
        <v>3154</v>
      </c>
      <c r="J1255" t="s">
        <v>173</v>
      </c>
      <c r="K1255" t="s">
        <v>172</v>
      </c>
      <c r="L1255">
        <f>I1255*$Q$3/(1000/25)</f>
        <v>2.5295079999999999</v>
      </c>
    </row>
    <row r="1256" spans="1:12">
      <c r="A1256" s="118">
        <v>45261</v>
      </c>
      <c r="B1256" t="s">
        <v>22683</v>
      </c>
      <c r="C1256" t="s">
        <v>22682</v>
      </c>
      <c r="D1256" t="s">
        <v>22779</v>
      </c>
      <c r="E1256" t="s">
        <v>22778</v>
      </c>
      <c r="F1256" t="s">
        <v>22777</v>
      </c>
      <c r="G1256" t="s">
        <v>22776</v>
      </c>
      <c r="H1256" t="s">
        <v>22677</v>
      </c>
      <c r="I1256">
        <v>101.2</v>
      </c>
      <c r="J1256" t="s">
        <v>138</v>
      </c>
      <c r="K1256" t="s">
        <v>137</v>
      </c>
      <c r="L1256">
        <f>I1256*$Q$2/1000</f>
        <v>3.7444000000000005E-2</v>
      </c>
    </row>
    <row r="1257" spans="1:12">
      <c r="A1257" s="118">
        <v>45261</v>
      </c>
      <c r="B1257" t="s">
        <v>22683</v>
      </c>
      <c r="C1257" t="s">
        <v>22682</v>
      </c>
      <c r="D1257" t="s">
        <v>22775</v>
      </c>
      <c r="E1257" t="s">
        <v>22774</v>
      </c>
      <c r="F1257">
        <v>101050079</v>
      </c>
      <c r="G1257" t="s">
        <v>22773</v>
      </c>
      <c r="H1257" t="s">
        <v>22677</v>
      </c>
      <c r="I1257">
        <v>101.2</v>
      </c>
      <c r="J1257" t="s">
        <v>138</v>
      </c>
      <c r="K1257" t="s">
        <v>137</v>
      </c>
      <c r="L1257">
        <f>I1257*$Q$2/1000</f>
        <v>3.7444000000000005E-2</v>
      </c>
    </row>
    <row r="1258" spans="1:12">
      <c r="A1258" s="118">
        <v>45261</v>
      </c>
      <c r="B1258" t="s">
        <v>22683</v>
      </c>
      <c r="C1258" t="s">
        <v>22682</v>
      </c>
      <c r="D1258" t="s">
        <v>22733</v>
      </c>
      <c r="E1258" t="s">
        <v>22772</v>
      </c>
      <c r="F1258">
        <v>101036927</v>
      </c>
      <c r="G1258" t="s">
        <v>22771</v>
      </c>
      <c r="H1258" t="s">
        <v>22677</v>
      </c>
      <c r="I1258">
        <v>101.2</v>
      </c>
      <c r="J1258" t="s">
        <v>138</v>
      </c>
      <c r="K1258" t="s">
        <v>137</v>
      </c>
      <c r="L1258">
        <f>I1258*$Q$2/1000</f>
        <v>3.7444000000000005E-2</v>
      </c>
    </row>
    <row r="1259" spans="1:12">
      <c r="A1259" s="118">
        <v>44958</v>
      </c>
      <c r="B1259" t="s">
        <v>460</v>
      </c>
      <c r="C1259" t="s">
        <v>459</v>
      </c>
      <c r="D1259" t="s">
        <v>9555</v>
      </c>
      <c r="E1259" t="s">
        <v>22770</v>
      </c>
      <c r="F1259">
        <v>5145010</v>
      </c>
      <c r="G1259" t="s">
        <v>2814</v>
      </c>
      <c r="H1259" t="s">
        <v>455</v>
      </c>
      <c r="I1259">
        <v>103.6</v>
      </c>
      <c r="J1259" t="s">
        <v>145</v>
      </c>
      <c r="K1259" t="s">
        <v>137</v>
      </c>
      <c r="L1259">
        <f>I1259*$Q$2/100/1000</f>
        <v>3.8331999999999998E-4</v>
      </c>
    </row>
    <row r="1260" spans="1:12">
      <c r="A1260" s="118">
        <v>44958</v>
      </c>
      <c r="B1260" t="s">
        <v>365</v>
      </c>
      <c r="C1260" t="s">
        <v>364</v>
      </c>
      <c r="D1260" t="s">
        <v>21889</v>
      </c>
      <c r="E1260" t="s">
        <v>22769</v>
      </c>
      <c r="F1260" t="s">
        <v>906</v>
      </c>
      <c r="G1260" t="s">
        <v>905</v>
      </c>
      <c r="H1260" t="s">
        <v>359</v>
      </c>
      <c r="I1260">
        <v>144</v>
      </c>
      <c r="J1260" t="s">
        <v>138</v>
      </c>
      <c r="K1260" t="s">
        <v>137</v>
      </c>
      <c r="L1260">
        <f>I1260*$Q$2/1000</f>
        <v>5.3280000000000001E-2</v>
      </c>
    </row>
    <row r="1261" spans="1:12">
      <c r="A1261" s="118">
        <v>44958</v>
      </c>
      <c r="B1261" t="s">
        <v>365</v>
      </c>
      <c r="C1261" t="s">
        <v>364</v>
      </c>
      <c r="D1261" t="s">
        <v>17775</v>
      </c>
      <c r="E1261" t="s">
        <v>22768</v>
      </c>
      <c r="F1261" t="s">
        <v>1675</v>
      </c>
      <c r="G1261" t="s">
        <v>1674</v>
      </c>
      <c r="H1261" t="s">
        <v>359</v>
      </c>
      <c r="I1261">
        <v>144</v>
      </c>
      <c r="J1261" t="s">
        <v>138</v>
      </c>
      <c r="K1261" t="s">
        <v>137</v>
      </c>
      <c r="L1261">
        <f>I1261*$Q$2/1000</f>
        <v>5.3280000000000001E-2</v>
      </c>
    </row>
    <row r="1262" spans="1:12">
      <c r="A1262" s="118">
        <v>44958</v>
      </c>
      <c r="B1262" t="s">
        <v>365</v>
      </c>
      <c r="C1262" t="s">
        <v>364</v>
      </c>
      <c r="D1262" t="s">
        <v>19123</v>
      </c>
      <c r="E1262" t="s">
        <v>22767</v>
      </c>
      <c r="F1262" t="s">
        <v>903</v>
      </c>
      <c r="G1262" t="s">
        <v>902</v>
      </c>
      <c r="H1262" t="s">
        <v>359</v>
      </c>
      <c r="I1262">
        <v>144</v>
      </c>
      <c r="J1262" t="s">
        <v>138</v>
      </c>
      <c r="K1262" t="s">
        <v>137</v>
      </c>
      <c r="L1262">
        <f>I1262*$Q$2/1000</f>
        <v>5.3280000000000001E-2</v>
      </c>
    </row>
    <row r="1263" spans="1:12">
      <c r="A1263" s="118">
        <v>44958</v>
      </c>
      <c r="B1263" t="s">
        <v>365</v>
      </c>
      <c r="C1263" t="s">
        <v>364</v>
      </c>
      <c r="D1263" t="s">
        <v>19408</v>
      </c>
      <c r="E1263" t="s">
        <v>22766</v>
      </c>
      <c r="F1263" t="s">
        <v>903</v>
      </c>
      <c r="G1263" t="s">
        <v>902</v>
      </c>
      <c r="H1263" t="s">
        <v>359</v>
      </c>
      <c r="I1263">
        <v>144</v>
      </c>
      <c r="J1263" t="s">
        <v>138</v>
      </c>
      <c r="K1263" t="s">
        <v>137</v>
      </c>
      <c r="L1263">
        <f>I1263*$Q$2/1000</f>
        <v>5.3280000000000001E-2</v>
      </c>
    </row>
    <row r="1264" spans="1:12">
      <c r="A1264" s="118">
        <v>44958</v>
      </c>
      <c r="B1264" t="s">
        <v>365</v>
      </c>
      <c r="C1264" t="s">
        <v>364</v>
      </c>
      <c r="D1264" t="s">
        <v>21889</v>
      </c>
      <c r="E1264" t="s">
        <v>22765</v>
      </c>
      <c r="F1264" t="s">
        <v>809</v>
      </c>
      <c r="G1264" t="s">
        <v>808</v>
      </c>
      <c r="H1264" t="s">
        <v>359</v>
      </c>
      <c r="I1264">
        <v>144</v>
      </c>
      <c r="J1264" t="s">
        <v>138</v>
      </c>
      <c r="K1264" t="s">
        <v>137</v>
      </c>
      <c r="L1264">
        <f>I1264*$Q$2/1000</f>
        <v>5.3280000000000001E-2</v>
      </c>
    </row>
    <row r="1265" spans="1:12">
      <c r="A1265" s="118">
        <v>44958</v>
      </c>
      <c r="B1265" t="s">
        <v>365</v>
      </c>
      <c r="C1265" t="s">
        <v>364</v>
      </c>
      <c r="D1265" t="s">
        <v>21889</v>
      </c>
      <c r="E1265" t="s">
        <v>22764</v>
      </c>
      <c r="F1265" t="s">
        <v>906</v>
      </c>
      <c r="G1265" t="s">
        <v>905</v>
      </c>
      <c r="H1265" t="s">
        <v>359</v>
      </c>
      <c r="I1265">
        <v>144</v>
      </c>
      <c r="J1265" t="s">
        <v>138</v>
      </c>
      <c r="K1265" t="s">
        <v>137</v>
      </c>
      <c r="L1265">
        <f>I1265*$Q$2/1000</f>
        <v>5.3280000000000001E-2</v>
      </c>
    </row>
    <row r="1266" spans="1:12">
      <c r="A1266" s="118">
        <v>44958</v>
      </c>
      <c r="B1266" t="s">
        <v>460</v>
      </c>
      <c r="C1266" t="s">
        <v>459</v>
      </c>
      <c r="D1266" t="s">
        <v>19634</v>
      </c>
      <c r="E1266" t="s">
        <v>22763</v>
      </c>
      <c r="F1266">
        <v>21205611</v>
      </c>
      <c r="G1266" t="s">
        <v>18743</v>
      </c>
      <c r="H1266" t="s">
        <v>455</v>
      </c>
      <c r="I1266">
        <v>103.6</v>
      </c>
      <c r="J1266" t="s">
        <v>145</v>
      </c>
      <c r="K1266" t="s">
        <v>137</v>
      </c>
      <c r="L1266">
        <f>I1266*$Q$2/100/1000</f>
        <v>3.8331999999999998E-4</v>
      </c>
    </row>
    <row r="1267" spans="1:12">
      <c r="A1267" s="118">
        <v>44958</v>
      </c>
      <c r="B1267" t="s">
        <v>460</v>
      </c>
      <c r="C1267" t="s">
        <v>459</v>
      </c>
      <c r="D1267" t="s">
        <v>17398</v>
      </c>
      <c r="E1267" t="s">
        <v>22762</v>
      </c>
      <c r="F1267">
        <v>51200794</v>
      </c>
      <c r="G1267" t="s">
        <v>7862</v>
      </c>
      <c r="H1267" t="s">
        <v>455</v>
      </c>
      <c r="I1267">
        <v>103.6</v>
      </c>
      <c r="J1267" t="s">
        <v>145</v>
      </c>
      <c r="K1267" t="s">
        <v>137</v>
      </c>
      <c r="L1267">
        <f>I1267*$Q$2/100/1000</f>
        <v>3.8331999999999998E-4</v>
      </c>
    </row>
    <row r="1268" spans="1:12">
      <c r="A1268" s="118">
        <v>44958</v>
      </c>
      <c r="B1268" t="s">
        <v>856</v>
      </c>
      <c r="C1268" t="s">
        <v>14560</v>
      </c>
      <c r="D1268" t="s">
        <v>22761</v>
      </c>
      <c r="E1268" t="s">
        <v>22760</v>
      </c>
      <c r="F1268">
        <v>10208278</v>
      </c>
      <c r="G1268" t="s">
        <v>22759</v>
      </c>
      <c r="H1268" s="123" t="s">
        <v>851</v>
      </c>
      <c r="I1268">
        <v>5214</v>
      </c>
      <c r="J1268" t="s">
        <v>173</v>
      </c>
      <c r="K1268" t="s">
        <v>172</v>
      </c>
      <c r="L1268">
        <f>I1268*$Q$3*2.5/1000</f>
        <v>0.4181628</v>
      </c>
    </row>
    <row r="1269" spans="1:12">
      <c r="A1269" s="118">
        <v>44958</v>
      </c>
      <c r="B1269" t="s">
        <v>856</v>
      </c>
      <c r="C1269" t="s">
        <v>14560</v>
      </c>
      <c r="D1269" t="s">
        <v>22758</v>
      </c>
      <c r="E1269" t="s">
        <v>22757</v>
      </c>
      <c r="F1269">
        <v>10208926</v>
      </c>
      <c r="G1269" t="s">
        <v>6429</v>
      </c>
      <c r="H1269" s="123" t="s">
        <v>851</v>
      </c>
      <c r="I1269">
        <v>5214</v>
      </c>
      <c r="J1269" t="s">
        <v>173</v>
      </c>
      <c r="K1269" t="s">
        <v>172</v>
      </c>
      <c r="L1269">
        <f>I1269*$Q$3*2.5/1000</f>
        <v>0.4181628</v>
      </c>
    </row>
    <row r="1270" spans="1:12">
      <c r="A1270" s="118">
        <v>45261</v>
      </c>
      <c r="B1270" t="s">
        <v>22683</v>
      </c>
      <c r="C1270" t="s">
        <v>22682</v>
      </c>
      <c r="D1270" t="s">
        <v>22756</v>
      </c>
      <c r="E1270" t="s">
        <v>22755</v>
      </c>
      <c r="F1270" t="s">
        <v>22754</v>
      </c>
      <c r="G1270" t="s">
        <v>22753</v>
      </c>
      <c r="H1270" t="s">
        <v>22677</v>
      </c>
      <c r="I1270">
        <v>101.2</v>
      </c>
      <c r="J1270" t="s">
        <v>138</v>
      </c>
      <c r="K1270" t="s">
        <v>137</v>
      </c>
      <c r="L1270">
        <f>I1270*$Q$2/1000</f>
        <v>3.7444000000000005E-2</v>
      </c>
    </row>
    <row r="1271" spans="1:12">
      <c r="A1271" s="118">
        <v>44958</v>
      </c>
      <c r="B1271" t="s">
        <v>856</v>
      </c>
      <c r="C1271" t="s">
        <v>14560</v>
      </c>
      <c r="D1271" t="s">
        <v>20529</v>
      </c>
      <c r="E1271" t="s">
        <v>22752</v>
      </c>
      <c r="F1271">
        <v>101038236</v>
      </c>
      <c r="G1271" t="s">
        <v>20527</v>
      </c>
      <c r="H1271" s="123" t="s">
        <v>851</v>
      </c>
      <c r="I1271">
        <v>5214</v>
      </c>
      <c r="J1271" t="s">
        <v>173</v>
      </c>
      <c r="K1271" t="s">
        <v>172</v>
      </c>
      <c r="L1271">
        <f>I1271*$Q$3*2.5/1000</f>
        <v>0.4181628</v>
      </c>
    </row>
    <row r="1272" spans="1:12">
      <c r="A1272" s="118">
        <v>44958</v>
      </c>
      <c r="B1272" t="s">
        <v>856</v>
      </c>
      <c r="C1272" t="s">
        <v>14560</v>
      </c>
      <c r="D1272" t="s">
        <v>22751</v>
      </c>
      <c r="E1272" t="s">
        <v>22750</v>
      </c>
      <c r="F1272">
        <v>10208277</v>
      </c>
      <c r="G1272" t="s">
        <v>22749</v>
      </c>
      <c r="H1272" s="123" t="s">
        <v>851</v>
      </c>
      <c r="I1272">
        <v>5214</v>
      </c>
      <c r="J1272" t="s">
        <v>173</v>
      </c>
      <c r="K1272" t="s">
        <v>172</v>
      </c>
      <c r="L1272">
        <f>I1272*$Q$3*2.5/1000</f>
        <v>0.4181628</v>
      </c>
    </row>
    <row r="1273" spans="1:12">
      <c r="A1273" s="118">
        <v>45261</v>
      </c>
      <c r="B1273" t="s">
        <v>22683</v>
      </c>
      <c r="C1273" t="s">
        <v>22682</v>
      </c>
      <c r="D1273" t="s">
        <v>22748</v>
      </c>
      <c r="E1273" t="s">
        <v>22747</v>
      </c>
      <c r="F1273">
        <v>101025393</v>
      </c>
      <c r="G1273" t="s">
        <v>22746</v>
      </c>
      <c r="H1273" t="s">
        <v>22677</v>
      </c>
      <c r="I1273">
        <v>101.2</v>
      </c>
      <c r="J1273" t="s">
        <v>138</v>
      </c>
      <c r="K1273" t="s">
        <v>137</v>
      </c>
      <c r="L1273">
        <f>I1273*$Q$2/1000</f>
        <v>3.7444000000000005E-2</v>
      </c>
    </row>
    <row r="1274" spans="1:12">
      <c r="A1274" s="118">
        <v>45261</v>
      </c>
      <c r="B1274" t="s">
        <v>22683</v>
      </c>
      <c r="C1274" t="s">
        <v>22682</v>
      </c>
      <c r="D1274" t="s">
        <v>22745</v>
      </c>
      <c r="E1274" t="s">
        <v>22744</v>
      </c>
      <c r="F1274">
        <v>101030273</v>
      </c>
      <c r="G1274" t="s">
        <v>22743</v>
      </c>
      <c r="H1274" t="s">
        <v>22677</v>
      </c>
      <c r="I1274">
        <v>101.2</v>
      </c>
      <c r="J1274" t="s">
        <v>138</v>
      </c>
      <c r="K1274" t="s">
        <v>137</v>
      </c>
      <c r="L1274">
        <f>I1274*$Q$2/1000</f>
        <v>3.7444000000000005E-2</v>
      </c>
    </row>
    <row r="1275" spans="1:12">
      <c r="A1275" s="118">
        <v>45261</v>
      </c>
      <c r="B1275" t="s">
        <v>22683</v>
      </c>
      <c r="C1275" t="s">
        <v>22682</v>
      </c>
      <c r="D1275" t="s">
        <v>22742</v>
      </c>
      <c r="E1275" t="s">
        <v>22741</v>
      </c>
      <c r="F1275">
        <v>40254986</v>
      </c>
      <c r="G1275" t="s">
        <v>22740</v>
      </c>
      <c r="H1275" t="s">
        <v>22677</v>
      </c>
      <c r="I1275">
        <v>101.2</v>
      </c>
      <c r="J1275" t="s">
        <v>138</v>
      </c>
      <c r="K1275" t="s">
        <v>137</v>
      </c>
      <c r="L1275">
        <f>I1275*$Q$2/1000</f>
        <v>3.7444000000000005E-2</v>
      </c>
    </row>
    <row r="1276" spans="1:12">
      <c r="A1276" s="118">
        <v>45261</v>
      </c>
      <c r="B1276" t="s">
        <v>22683</v>
      </c>
      <c r="C1276" t="s">
        <v>22682</v>
      </c>
      <c r="D1276" t="s">
        <v>22739</v>
      </c>
      <c r="E1276" t="s">
        <v>22738</v>
      </c>
      <c r="F1276">
        <v>101045516</v>
      </c>
      <c r="G1276" t="s">
        <v>22737</v>
      </c>
      <c r="H1276" t="s">
        <v>22677</v>
      </c>
      <c r="I1276">
        <v>101.2</v>
      </c>
      <c r="J1276" t="s">
        <v>138</v>
      </c>
      <c r="K1276" t="s">
        <v>137</v>
      </c>
      <c r="L1276">
        <f>I1276*$Q$2/1000</f>
        <v>3.7444000000000005E-2</v>
      </c>
    </row>
    <row r="1277" spans="1:12">
      <c r="A1277" s="118">
        <v>45261</v>
      </c>
      <c r="B1277" t="s">
        <v>22683</v>
      </c>
      <c r="C1277" t="s">
        <v>22682</v>
      </c>
      <c r="D1277" t="s">
        <v>22736</v>
      </c>
      <c r="E1277" t="s">
        <v>22735</v>
      </c>
      <c r="F1277">
        <v>40258759</v>
      </c>
      <c r="G1277" t="s">
        <v>22734</v>
      </c>
      <c r="H1277" t="s">
        <v>22677</v>
      </c>
      <c r="I1277">
        <v>101.2</v>
      </c>
      <c r="J1277" t="s">
        <v>138</v>
      </c>
      <c r="K1277" t="s">
        <v>137</v>
      </c>
      <c r="L1277">
        <f>I1277*$Q$2/1000</f>
        <v>3.7444000000000005E-2</v>
      </c>
    </row>
    <row r="1278" spans="1:12">
      <c r="A1278" s="118">
        <v>45261</v>
      </c>
      <c r="B1278" t="s">
        <v>22683</v>
      </c>
      <c r="C1278" t="s">
        <v>22682</v>
      </c>
      <c r="D1278" t="s">
        <v>22733</v>
      </c>
      <c r="E1278" t="s">
        <v>22732</v>
      </c>
      <c r="F1278">
        <v>101036824</v>
      </c>
      <c r="G1278" t="s">
        <v>22731</v>
      </c>
      <c r="H1278" t="s">
        <v>22677</v>
      </c>
      <c r="I1278">
        <v>101.2</v>
      </c>
      <c r="J1278" t="s">
        <v>138</v>
      </c>
      <c r="K1278" t="s">
        <v>137</v>
      </c>
      <c r="L1278">
        <f>I1278*$Q$2/1000</f>
        <v>3.7444000000000005E-2</v>
      </c>
    </row>
    <row r="1279" spans="1:12">
      <c r="A1279" s="118">
        <v>45261</v>
      </c>
      <c r="B1279" t="s">
        <v>22683</v>
      </c>
      <c r="C1279" t="s">
        <v>22682</v>
      </c>
      <c r="D1279" t="s">
        <v>22730</v>
      </c>
      <c r="E1279" t="s">
        <v>22729</v>
      </c>
      <c r="F1279">
        <v>40212461</v>
      </c>
      <c r="G1279" t="s">
        <v>22728</v>
      </c>
      <c r="H1279" t="s">
        <v>22677</v>
      </c>
      <c r="I1279">
        <v>101.2</v>
      </c>
      <c r="J1279" t="s">
        <v>138</v>
      </c>
      <c r="K1279" t="s">
        <v>137</v>
      </c>
      <c r="L1279">
        <f>I1279*$Q$2/1000</f>
        <v>3.7444000000000005E-2</v>
      </c>
    </row>
    <row r="1280" spans="1:12">
      <c r="A1280" s="118">
        <v>44927</v>
      </c>
      <c r="B1280" t="s">
        <v>443</v>
      </c>
      <c r="C1280" t="s">
        <v>442</v>
      </c>
      <c r="D1280" t="s">
        <v>22727</v>
      </c>
      <c r="E1280" t="s">
        <v>22726</v>
      </c>
      <c r="F1280">
        <v>10206831</v>
      </c>
      <c r="G1280" t="s">
        <v>22725</v>
      </c>
      <c r="H1280" s="122" t="s">
        <v>437</v>
      </c>
      <c r="I1280">
        <v>4725</v>
      </c>
      <c r="J1280" t="s">
        <v>199</v>
      </c>
      <c r="K1280" t="s">
        <v>198</v>
      </c>
      <c r="L1280">
        <f>I1280*$Q$4/25/1000</f>
        <v>0.33234727680000004</v>
      </c>
    </row>
    <row r="1281" spans="1:12">
      <c r="A1281" s="118">
        <v>45139</v>
      </c>
      <c r="B1281" t="s">
        <v>443</v>
      </c>
      <c r="C1281" t="s">
        <v>442</v>
      </c>
      <c r="D1281" t="s">
        <v>10484</v>
      </c>
      <c r="E1281" t="s">
        <v>22724</v>
      </c>
      <c r="F1281" s="119">
        <v>1345055</v>
      </c>
      <c r="G1281" t="s">
        <v>22723</v>
      </c>
      <c r="H1281" s="122" t="s">
        <v>437</v>
      </c>
      <c r="I1281">
        <v>4725</v>
      </c>
      <c r="J1281" t="s">
        <v>199</v>
      </c>
      <c r="K1281" t="s">
        <v>198</v>
      </c>
      <c r="L1281">
        <f>I1281*$Q$4/25/1000</f>
        <v>0.33234727680000004</v>
      </c>
    </row>
    <row r="1282" spans="1:12">
      <c r="A1282" s="118">
        <v>45170</v>
      </c>
      <c r="B1282" t="s">
        <v>443</v>
      </c>
      <c r="C1282" t="s">
        <v>442</v>
      </c>
      <c r="D1282" t="s">
        <v>22722</v>
      </c>
      <c r="E1282" t="s">
        <v>22721</v>
      </c>
      <c r="F1282">
        <v>101036623</v>
      </c>
      <c r="G1282" t="s">
        <v>22720</v>
      </c>
      <c r="H1282" s="122" t="s">
        <v>437</v>
      </c>
      <c r="I1282">
        <v>4725</v>
      </c>
      <c r="J1282" t="s">
        <v>199</v>
      </c>
      <c r="K1282" t="s">
        <v>198</v>
      </c>
      <c r="L1282">
        <f>I1282*$Q$4/25/1000</f>
        <v>0.33234727680000004</v>
      </c>
    </row>
    <row r="1283" spans="1:12">
      <c r="A1283" s="118">
        <v>44958</v>
      </c>
      <c r="B1283" t="s">
        <v>460</v>
      </c>
      <c r="C1283" t="s">
        <v>459</v>
      </c>
      <c r="D1283" t="s">
        <v>22719</v>
      </c>
      <c r="E1283" t="s">
        <v>22718</v>
      </c>
      <c r="F1283">
        <v>5445001</v>
      </c>
      <c r="G1283" t="s">
        <v>7580</v>
      </c>
      <c r="H1283" t="s">
        <v>455</v>
      </c>
      <c r="I1283">
        <v>103.6</v>
      </c>
      <c r="J1283" t="s">
        <v>145</v>
      </c>
      <c r="K1283" t="s">
        <v>137</v>
      </c>
      <c r="L1283">
        <f>I1283*$Q$2/100/1000</f>
        <v>3.8331999999999998E-4</v>
      </c>
    </row>
    <row r="1284" spans="1:12">
      <c r="A1284" s="118">
        <v>45261</v>
      </c>
      <c r="B1284" t="s">
        <v>22683</v>
      </c>
      <c r="C1284" t="s">
        <v>22682</v>
      </c>
      <c r="D1284" t="s">
        <v>22717</v>
      </c>
      <c r="E1284" t="s">
        <v>22716</v>
      </c>
      <c r="F1284">
        <v>101010640</v>
      </c>
      <c r="G1284" t="s">
        <v>22715</v>
      </c>
      <c r="H1284" t="s">
        <v>22677</v>
      </c>
      <c r="I1284">
        <v>101.2</v>
      </c>
      <c r="J1284" t="s">
        <v>138</v>
      </c>
      <c r="K1284" t="s">
        <v>137</v>
      </c>
      <c r="L1284">
        <f>I1284*$Q$2/1000</f>
        <v>3.7444000000000005E-2</v>
      </c>
    </row>
    <row r="1285" spans="1:12">
      <c r="A1285" s="118">
        <v>45261</v>
      </c>
      <c r="B1285" t="s">
        <v>22683</v>
      </c>
      <c r="C1285" t="s">
        <v>22682</v>
      </c>
      <c r="D1285" t="s">
        <v>22714</v>
      </c>
      <c r="E1285" t="s">
        <v>22713</v>
      </c>
      <c r="F1285">
        <v>101037053</v>
      </c>
      <c r="G1285" t="s">
        <v>22712</v>
      </c>
      <c r="H1285" t="s">
        <v>22677</v>
      </c>
      <c r="I1285">
        <v>101.2</v>
      </c>
      <c r="J1285" t="s">
        <v>138</v>
      </c>
      <c r="K1285" t="s">
        <v>137</v>
      </c>
      <c r="L1285">
        <f>I1285*$Q$2/1000</f>
        <v>3.7444000000000005E-2</v>
      </c>
    </row>
    <row r="1286" spans="1:12">
      <c r="A1286" s="118">
        <v>44958</v>
      </c>
      <c r="B1286" t="s">
        <v>460</v>
      </c>
      <c r="C1286" t="s">
        <v>459</v>
      </c>
      <c r="D1286" t="s">
        <v>17396</v>
      </c>
      <c r="E1286" t="s">
        <v>22711</v>
      </c>
      <c r="F1286">
        <v>51200796</v>
      </c>
      <c r="G1286" t="s">
        <v>5022</v>
      </c>
      <c r="H1286" t="s">
        <v>455</v>
      </c>
      <c r="I1286">
        <v>103.6</v>
      </c>
      <c r="J1286" t="s">
        <v>145</v>
      </c>
      <c r="K1286" t="s">
        <v>137</v>
      </c>
      <c r="L1286">
        <f>I1286*$Q$2/100/1000</f>
        <v>3.8331999999999998E-4</v>
      </c>
    </row>
    <row r="1287" spans="1:12">
      <c r="A1287" s="118">
        <v>44958</v>
      </c>
      <c r="B1287" t="s">
        <v>460</v>
      </c>
      <c r="C1287" t="s">
        <v>459</v>
      </c>
      <c r="D1287" t="s">
        <v>22710</v>
      </c>
      <c r="E1287" t="s">
        <v>22709</v>
      </c>
      <c r="F1287">
        <v>51200796</v>
      </c>
      <c r="G1287" t="s">
        <v>5022</v>
      </c>
      <c r="H1287" t="s">
        <v>455</v>
      </c>
      <c r="I1287">
        <v>103.6</v>
      </c>
      <c r="J1287" t="s">
        <v>145</v>
      </c>
      <c r="K1287" t="s">
        <v>137</v>
      </c>
      <c r="L1287">
        <f>I1287*$Q$2/100/1000</f>
        <v>3.8331999999999998E-4</v>
      </c>
    </row>
    <row r="1288" spans="1:12">
      <c r="A1288" s="118">
        <v>44958</v>
      </c>
      <c r="B1288" t="s">
        <v>1706</v>
      </c>
      <c r="C1288" t="s">
        <v>1705</v>
      </c>
      <c r="D1288" t="s">
        <v>22708</v>
      </c>
      <c r="E1288" t="s">
        <v>22707</v>
      </c>
      <c r="F1288">
        <v>101007863</v>
      </c>
      <c r="G1288" t="s">
        <v>1702</v>
      </c>
      <c r="H1288" t="s">
        <v>1701</v>
      </c>
      <c r="I1288">
        <v>78.2</v>
      </c>
      <c r="J1288" t="s">
        <v>145</v>
      </c>
      <c r="K1288" t="s">
        <v>137</v>
      </c>
      <c r="L1288">
        <f>I1288*$Q$2/100/1000</f>
        <v>2.8933999999999996E-4</v>
      </c>
    </row>
    <row r="1289" spans="1:12">
      <c r="A1289" s="118">
        <v>45261</v>
      </c>
      <c r="B1289" t="s">
        <v>22683</v>
      </c>
      <c r="C1289" t="s">
        <v>22682</v>
      </c>
      <c r="D1289" t="s">
        <v>22706</v>
      </c>
      <c r="E1289" t="s">
        <v>22705</v>
      </c>
      <c r="F1289">
        <v>101033065</v>
      </c>
      <c r="G1289" t="s">
        <v>22704</v>
      </c>
      <c r="H1289" t="s">
        <v>22677</v>
      </c>
      <c r="I1289">
        <v>101.2</v>
      </c>
      <c r="J1289" t="s">
        <v>138</v>
      </c>
      <c r="K1289" t="s">
        <v>137</v>
      </c>
      <c r="L1289">
        <f>I1289*$Q$2/1000</f>
        <v>3.7444000000000005E-2</v>
      </c>
    </row>
    <row r="1290" spans="1:12">
      <c r="A1290" s="118">
        <v>44958</v>
      </c>
      <c r="B1290" t="s">
        <v>460</v>
      </c>
      <c r="C1290" t="s">
        <v>459</v>
      </c>
      <c r="D1290" t="s">
        <v>22703</v>
      </c>
      <c r="E1290" t="s">
        <v>22702</v>
      </c>
      <c r="F1290">
        <v>21205612</v>
      </c>
      <c r="G1290" t="s">
        <v>22701</v>
      </c>
      <c r="H1290" t="s">
        <v>455</v>
      </c>
      <c r="I1290">
        <v>103.6</v>
      </c>
      <c r="J1290" t="s">
        <v>145</v>
      </c>
      <c r="K1290" t="s">
        <v>137</v>
      </c>
      <c r="L1290">
        <f>I1290*$Q$2/100/1000</f>
        <v>3.8331999999999998E-4</v>
      </c>
    </row>
    <row r="1291" spans="1:12">
      <c r="A1291" s="118">
        <v>44958</v>
      </c>
      <c r="B1291" t="s">
        <v>460</v>
      </c>
      <c r="C1291" t="s">
        <v>459</v>
      </c>
      <c r="D1291" t="s">
        <v>22700</v>
      </c>
      <c r="E1291" t="s">
        <v>22699</v>
      </c>
      <c r="F1291">
        <v>50205990</v>
      </c>
      <c r="G1291" t="s">
        <v>960</v>
      </c>
      <c r="H1291" t="s">
        <v>455</v>
      </c>
      <c r="I1291">
        <v>103.6</v>
      </c>
      <c r="J1291" t="s">
        <v>145</v>
      </c>
      <c r="K1291" t="s">
        <v>137</v>
      </c>
      <c r="L1291">
        <f>I1291*$Q$2/100/1000</f>
        <v>3.8331999999999998E-4</v>
      </c>
    </row>
    <row r="1292" spans="1:12">
      <c r="A1292" s="118">
        <v>45261</v>
      </c>
      <c r="B1292" t="s">
        <v>22683</v>
      </c>
      <c r="C1292" t="s">
        <v>22682</v>
      </c>
      <c r="D1292" t="s">
        <v>22698</v>
      </c>
      <c r="E1292" t="s">
        <v>22697</v>
      </c>
      <c r="F1292">
        <v>101040864</v>
      </c>
      <c r="G1292" t="s">
        <v>22696</v>
      </c>
      <c r="H1292" t="s">
        <v>22677</v>
      </c>
      <c r="I1292">
        <v>101.2</v>
      </c>
      <c r="J1292" t="s">
        <v>138</v>
      </c>
      <c r="K1292" t="s">
        <v>137</v>
      </c>
      <c r="L1292">
        <f>I1292*$Q$2/1000</f>
        <v>3.7444000000000005E-2</v>
      </c>
    </row>
    <row r="1293" spans="1:12">
      <c r="A1293" s="118">
        <v>45261</v>
      </c>
      <c r="B1293" t="s">
        <v>22683</v>
      </c>
      <c r="C1293" t="s">
        <v>22682</v>
      </c>
      <c r="D1293" t="s">
        <v>22695</v>
      </c>
      <c r="E1293" t="s">
        <v>22694</v>
      </c>
      <c r="F1293" t="s">
        <v>22693</v>
      </c>
      <c r="G1293" t="s">
        <v>22692</v>
      </c>
      <c r="H1293" t="s">
        <v>22677</v>
      </c>
      <c r="I1293">
        <v>101.2</v>
      </c>
      <c r="J1293" t="s">
        <v>138</v>
      </c>
      <c r="K1293" t="s">
        <v>137</v>
      </c>
      <c r="L1293">
        <f>I1293*$Q$2/1000</f>
        <v>3.7444000000000005E-2</v>
      </c>
    </row>
    <row r="1294" spans="1:12">
      <c r="A1294" s="118">
        <v>45261</v>
      </c>
      <c r="B1294" t="s">
        <v>22683</v>
      </c>
      <c r="C1294" t="s">
        <v>22682</v>
      </c>
      <c r="D1294" t="s">
        <v>22691</v>
      </c>
      <c r="E1294" t="s">
        <v>22690</v>
      </c>
      <c r="F1294" t="s">
        <v>22689</v>
      </c>
      <c r="G1294" t="s">
        <v>22688</v>
      </c>
      <c r="H1294" t="s">
        <v>22677</v>
      </c>
      <c r="I1294">
        <v>101.2</v>
      </c>
      <c r="J1294" t="s">
        <v>138</v>
      </c>
      <c r="K1294" t="s">
        <v>137</v>
      </c>
      <c r="L1294">
        <f>I1294*$Q$2/1000</f>
        <v>3.7444000000000005E-2</v>
      </c>
    </row>
    <row r="1295" spans="1:12">
      <c r="A1295" s="118">
        <v>45261</v>
      </c>
      <c r="B1295" t="s">
        <v>22683</v>
      </c>
      <c r="C1295" t="s">
        <v>22682</v>
      </c>
      <c r="D1295" t="s">
        <v>22681</v>
      </c>
      <c r="E1295" t="s">
        <v>22687</v>
      </c>
      <c r="F1295" t="s">
        <v>22679</v>
      </c>
      <c r="G1295" t="s">
        <v>22678</v>
      </c>
      <c r="H1295" t="s">
        <v>22677</v>
      </c>
      <c r="I1295">
        <v>101.2</v>
      </c>
      <c r="J1295" t="s">
        <v>138</v>
      </c>
      <c r="K1295" t="s">
        <v>137</v>
      </c>
      <c r="L1295">
        <f>I1295*$Q$2/1000</f>
        <v>3.7444000000000005E-2</v>
      </c>
    </row>
    <row r="1296" spans="1:12">
      <c r="A1296" s="118">
        <v>45261</v>
      </c>
      <c r="B1296" t="s">
        <v>22683</v>
      </c>
      <c r="C1296" t="s">
        <v>22682</v>
      </c>
      <c r="D1296" t="s">
        <v>22686</v>
      </c>
      <c r="E1296" t="s">
        <v>22685</v>
      </c>
      <c r="F1296" t="s">
        <v>4714</v>
      </c>
      <c r="G1296" t="s">
        <v>22684</v>
      </c>
      <c r="H1296" t="s">
        <v>22677</v>
      </c>
      <c r="I1296">
        <v>101.2</v>
      </c>
      <c r="J1296" t="s">
        <v>138</v>
      </c>
      <c r="K1296" t="s">
        <v>137</v>
      </c>
      <c r="L1296">
        <f>I1296*$Q$2/1000</f>
        <v>3.7444000000000005E-2</v>
      </c>
    </row>
    <row r="1297" spans="1:12">
      <c r="A1297" s="118">
        <v>45261</v>
      </c>
      <c r="B1297" t="s">
        <v>22683</v>
      </c>
      <c r="C1297" t="s">
        <v>22682</v>
      </c>
      <c r="D1297" t="s">
        <v>22681</v>
      </c>
      <c r="E1297" t="s">
        <v>22680</v>
      </c>
      <c r="F1297" t="s">
        <v>22679</v>
      </c>
      <c r="G1297" t="s">
        <v>22678</v>
      </c>
      <c r="H1297" t="s">
        <v>22677</v>
      </c>
      <c r="I1297">
        <v>101.2</v>
      </c>
      <c r="J1297" t="s">
        <v>138</v>
      </c>
      <c r="K1297" t="s">
        <v>137</v>
      </c>
      <c r="L1297">
        <f>I1297*$Q$2/1000</f>
        <v>3.7444000000000005E-2</v>
      </c>
    </row>
    <row r="1298" spans="1:12">
      <c r="A1298" s="118">
        <v>44927</v>
      </c>
      <c r="B1298" t="s">
        <v>22674</v>
      </c>
      <c r="C1298" t="s">
        <v>22673</v>
      </c>
      <c r="D1298" t="s">
        <v>22676</v>
      </c>
      <c r="E1298" t="s">
        <v>22675</v>
      </c>
      <c r="F1298">
        <v>101031305</v>
      </c>
      <c r="G1298" t="s">
        <v>20621</v>
      </c>
      <c r="H1298" t="s">
        <v>22669</v>
      </c>
      <c r="I1298">
        <v>214</v>
      </c>
      <c r="J1298" t="s">
        <v>145</v>
      </c>
      <c r="K1298" t="s">
        <v>137</v>
      </c>
      <c r="L1298">
        <f>I1298*$Q$2/1000</f>
        <v>7.9179999999999987E-2</v>
      </c>
    </row>
    <row r="1299" spans="1:12">
      <c r="A1299" s="118">
        <v>45139</v>
      </c>
      <c r="B1299" t="s">
        <v>22674</v>
      </c>
      <c r="C1299" t="s">
        <v>22673</v>
      </c>
      <c r="D1299" t="s">
        <v>22672</v>
      </c>
      <c r="E1299" t="s">
        <v>22671</v>
      </c>
      <c r="F1299" s="119">
        <v>13200950</v>
      </c>
      <c r="G1299" t="s">
        <v>22670</v>
      </c>
      <c r="H1299" t="s">
        <v>22669</v>
      </c>
      <c r="I1299">
        <v>214</v>
      </c>
      <c r="J1299" t="s">
        <v>145</v>
      </c>
      <c r="K1299" t="s">
        <v>137</v>
      </c>
      <c r="L1299">
        <f>I1299*$Q$2/1000</f>
        <v>7.9179999999999987E-2</v>
      </c>
    </row>
    <row r="1300" spans="1:12">
      <c r="A1300" s="118">
        <v>45047</v>
      </c>
      <c r="B1300" t="s">
        <v>22668</v>
      </c>
      <c r="C1300" t="s">
        <v>22667</v>
      </c>
      <c r="D1300" t="s">
        <v>22666</v>
      </c>
      <c r="E1300" t="s">
        <v>22665</v>
      </c>
      <c r="F1300">
        <v>13206278</v>
      </c>
      <c r="G1300" t="s">
        <v>15027</v>
      </c>
      <c r="H1300" t="s">
        <v>22664</v>
      </c>
      <c r="I1300">
        <f>192*2</f>
        <v>384</v>
      </c>
      <c r="J1300" t="s">
        <v>145</v>
      </c>
      <c r="K1300" t="s">
        <v>137</v>
      </c>
      <c r="L1300">
        <f>I1300*$Q$2/100/1000</f>
        <v>1.4207999999999998E-3</v>
      </c>
    </row>
    <row r="1301" spans="1:12">
      <c r="A1301" s="118">
        <v>44958</v>
      </c>
      <c r="B1301" t="s">
        <v>22608</v>
      </c>
      <c r="C1301" t="s">
        <v>22607</v>
      </c>
      <c r="D1301" t="s">
        <v>22663</v>
      </c>
      <c r="E1301" t="s">
        <v>22662</v>
      </c>
      <c r="F1301">
        <v>1345082</v>
      </c>
      <c r="G1301" t="s">
        <v>22636</v>
      </c>
      <c r="H1301" t="s">
        <v>22603</v>
      </c>
      <c r="I1301">
        <v>880</v>
      </c>
      <c r="J1301" t="s">
        <v>145</v>
      </c>
      <c r="K1301" t="s">
        <v>137</v>
      </c>
      <c r="L1301">
        <f>I1301*$Q$2/100/1000</f>
        <v>3.2560000000000002E-3</v>
      </c>
    </row>
    <row r="1302" spans="1:12">
      <c r="A1302" s="118">
        <v>44958</v>
      </c>
      <c r="B1302" t="s">
        <v>460</v>
      </c>
      <c r="C1302" t="s">
        <v>459</v>
      </c>
      <c r="D1302" t="s">
        <v>22661</v>
      </c>
      <c r="E1302" t="s">
        <v>22660</v>
      </c>
      <c r="F1302">
        <v>101034817</v>
      </c>
      <c r="G1302" t="s">
        <v>22659</v>
      </c>
      <c r="H1302" t="s">
        <v>455</v>
      </c>
      <c r="I1302">
        <v>103.6</v>
      </c>
      <c r="J1302" t="s">
        <v>145</v>
      </c>
      <c r="K1302" t="s">
        <v>137</v>
      </c>
      <c r="L1302">
        <f>I1302*$Q$2/100/1000</f>
        <v>3.8331999999999998E-4</v>
      </c>
    </row>
    <row r="1303" spans="1:12">
      <c r="A1303" s="118">
        <v>44958</v>
      </c>
      <c r="B1303" t="s">
        <v>22608</v>
      </c>
      <c r="C1303" t="s">
        <v>22607</v>
      </c>
      <c r="D1303" t="s">
        <v>22658</v>
      </c>
      <c r="E1303" t="s">
        <v>22657</v>
      </c>
      <c r="F1303">
        <v>1345082</v>
      </c>
      <c r="G1303" t="s">
        <v>22636</v>
      </c>
      <c r="H1303" t="s">
        <v>22603</v>
      </c>
      <c r="I1303">
        <v>880</v>
      </c>
      <c r="J1303" t="s">
        <v>145</v>
      </c>
      <c r="K1303" t="s">
        <v>137</v>
      </c>
      <c r="L1303">
        <f>I1303*$Q$2/100/1000</f>
        <v>3.2560000000000002E-3</v>
      </c>
    </row>
    <row r="1304" spans="1:12">
      <c r="A1304" s="118">
        <v>44958</v>
      </c>
      <c r="B1304" t="s">
        <v>22608</v>
      </c>
      <c r="C1304" t="s">
        <v>22607</v>
      </c>
      <c r="D1304" t="s">
        <v>22656</v>
      </c>
      <c r="E1304" t="s">
        <v>22655</v>
      </c>
      <c r="F1304">
        <v>1345082</v>
      </c>
      <c r="G1304" t="s">
        <v>22636</v>
      </c>
      <c r="H1304" t="s">
        <v>22603</v>
      </c>
      <c r="I1304">
        <v>880</v>
      </c>
      <c r="J1304" t="s">
        <v>145</v>
      </c>
      <c r="K1304" t="s">
        <v>137</v>
      </c>
      <c r="L1304">
        <f>I1304*$Q$2/100/1000</f>
        <v>3.2560000000000002E-3</v>
      </c>
    </row>
    <row r="1305" spans="1:12">
      <c r="A1305" s="118">
        <v>44958</v>
      </c>
      <c r="B1305" t="s">
        <v>22608</v>
      </c>
      <c r="C1305" t="s">
        <v>22607</v>
      </c>
      <c r="D1305" t="s">
        <v>22654</v>
      </c>
      <c r="E1305" t="s">
        <v>22653</v>
      </c>
      <c r="F1305">
        <v>1345082</v>
      </c>
      <c r="G1305" t="s">
        <v>22636</v>
      </c>
      <c r="H1305" t="s">
        <v>22603</v>
      </c>
      <c r="I1305">
        <v>880</v>
      </c>
      <c r="J1305" t="s">
        <v>145</v>
      </c>
      <c r="K1305" t="s">
        <v>137</v>
      </c>
      <c r="L1305">
        <f>I1305*$Q$2/100/1000</f>
        <v>3.2560000000000002E-3</v>
      </c>
    </row>
    <row r="1306" spans="1:12">
      <c r="A1306" s="118">
        <v>44958</v>
      </c>
      <c r="B1306" t="s">
        <v>22608</v>
      </c>
      <c r="C1306" t="s">
        <v>22607</v>
      </c>
      <c r="D1306" t="s">
        <v>22652</v>
      </c>
      <c r="E1306" t="s">
        <v>22651</v>
      </c>
      <c r="F1306">
        <v>1345082</v>
      </c>
      <c r="G1306" t="s">
        <v>22636</v>
      </c>
      <c r="H1306" t="s">
        <v>22603</v>
      </c>
      <c r="I1306">
        <v>880</v>
      </c>
      <c r="J1306" t="s">
        <v>145</v>
      </c>
      <c r="K1306" t="s">
        <v>137</v>
      </c>
      <c r="L1306">
        <f>I1306*$Q$2/100/1000</f>
        <v>3.2560000000000002E-3</v>
      </c>
    </row>
    <row r="1307" spans="1:12">
      <c r="A1307" s="118">
        <v>44958</v>
      </c>
      <c r="B1307" t="s">
        <v>565</v>
      </c>
      <c r="C1307" t="s">
        <v>564</v>
      </c>
      <c r="D1307" t="s">
        <v>21925</v>
      </c>
      <c r="E1307" t="s">
        <v>22650</v>
      </c>
      <c r="F1307">
        <v>101040789</v>
      </c>
      <c r="G1307" t="s">
        <v>1235</v>
      </c>
      <c r="H1307" t="s">
        <v>560</v>
      </c>
      <c r="I1307">
        <v>104.8</v>
      </c>
      <c r="J1307" t="s">
        <v>138</v>
      </c>
      <c r="K1307" t="s">
        <v>137</v>
      </c>
      <c r="L1307">
        <f>I1307*$Q$2/1000</f>
        <v>3.8775999999999998E-2</v>
      </c>
    </row>
    <row r="1308" spans="1:12">
      <c r="A1308" s="118">
        <v>44958</v>
      </c>
      <c r="B1308" t="s">
        <v>565</v>
      </c>
      <c r="C1308" t="s">
        <v>564</v>
      </c>
      <c r="D1308" t="s">
        <v>21925</v>
      </c>
      <c r="E1308" t="s">
        <v>22649</v>
      </c>
      <c r="F1308">
        <v>101040789</v>
      </c>
      <c r="G1308" t="s">
        <v>1235</v>
      </c>
      <c r="H1308" t="s">
        <v>560</v>
      </c>
      <c r="I1308">
        <v>104.8</v>
      </c>
      <c r="J1308" t="s">
        <v>138</v>
      </c>
      <c r="K1308" t="s">
        <v>137</v>
      </c>
      <c r="L1308">
        <f>I1308*$Q$2/1000</f>
        <v>3.8775999999999998E-2</v>
      </c>
    </row>
    <row r="1309" spans="1:12">
      <c r="A1309" s="118">
        <v>44958</v>
      </c>
      <c r="B1309" t="s">
        <v>22608</v>
      </c>
      <c r="C1309" t="s">
        <v>22607</v>
      </c>
      <c r="D1309" t="s">
        <v>22648</v>
      </c>
      <c r="E1309" t="s">
        <v>22647</v>
      </c>
      <c r="F1309">
        <v>101045017</v>
      </c>
      <c r="G1309" t="s">
        <v>22615</v>
      </c>
      <c r="H1309" t="s">
        <v>22603</v>
      </c>
      <c r="I1309">
        <v>880</v>
      </c>
      <c r="J1309" t="s">
        <v>145</v>
      </c>
      <c r="K1309" t="s">
        <v>137</v>
      </c>
      <c r="L1309">
        <f>I1309*$Q$2/100/1000</f>
        <v>3.2560000000000002E-3</v>
      </c>
    </row>
    <row r="1310" spans="1:12">
      <c r="A1310" s="118">
        <v>44958</v>
      </c>
      <c r="B1310" t="s">
        <v>22608</v>
      </c>
      <c r="C1310" t="s">
        <v>22607</v>
      </c>
      <c r="D1310" t="s">
        <v>22646</v>
      </c>
      <c r="E1310" t="s">
        <v>22645</v>
      </c>
      <c r="F1310">
        <v>1345081</v>
      </c>
      <c r="G1310" t="s">
        <v>22630</v>
      </c>
      <c r="H1310" t="s">
        <v>22603</v>
      </c>
      <c r="I1310">
        <v>880</v>
      </c>
      <c r="J1310" t="s">
        <v>145</v>
      </c>
      <c r="K1310" t="s">
        <v>137</v>
      </c>
      <c r="L1310">
        <f>I1310*$Q$2/100/1000</f>
        <v>3.2560000000000002E-3</v>
      </c>
    </row>
    <row r="1311" spans="1:12">
      <c r="A1311" s="118">
        <v>44958</v>
      </c>
      <c r="B1311" t="s">
        <v>22608</v>
      </c>
      <c r="C1311" t="s">
        <v>22607</v>
      </c>
      <c r="D1311" t="s">
        <v>22644</v>
      </c>
      <c r="E1311" t="s">
        <v>22643</v>
      </c>
      <c r="F1311">
        <v>101045017</v>
      </c>
      <c r="G1311" t="s">
        <v>22615</v>
      </c>
      <c r="H1311" t="s">
        <v>22603</v>
      </c>
      <c r="I1311">
        <v>880</v>
      </c>
      <c r="J1311" t="s">
        <v>145</v>
      </c>
      <c r="K1311" t="s">
        <v>137</v>
      </c>
      <c r="L1311">
        <f>I1311*$Q$2/100/1000</f>
        <v>3.2560000000000002E-3</v>
      </c>
    </row>
    <row r="1312" spans="1:12">
      <c r="A1312" s="118">
        <v>44986</v>
      </c>
      <c r="B1312" t="s">
        <v>22608</v>
      </c>
      <c r="C1312" t="s">
        <v>22607</v>
      </c>
      <c r="D1312" t="s">
        <v>22642</v>
      </c>
      <c r="E1312" t="s">
        <v>22641</v>
      </c>
      <c r="F1312">
        <v>1345082</v>
      </c>
      <c r="G1312" t="s">
        <v>22636</v>
      </c>
      <c r="H1312" t="s">
        <v>22603</v>
      </c>
      <c r="I1312">
        <v>880</v>
      </c>
      <c r="J1312" t="s">
        <v>145</v>
      </c>
      <c r="K1312" t="s">
        <v>137</v>
      </c>
      <c r="L1312">
        <f>I1312*$Q$2/100/1000</f>
        <v>3.2560000000000002E-3</v>
      </c>
    </row>
    <row r="1313" spans="1:12">
      <c r="A1313" s="118">
        <v>44986</v>
      </c>
      <c r="B1313" t="s">
        <v>22608</v>
      </c>
      <c r="C1313" t="s">
        <v>22607</v>
      </c>
      <c r="D1313" t="s">
        <v>22640</v>
      </c>
      <c r="E1313" t="s">
        <v>22639</v>
      </c>
      <c r="F1313">
        <v>1345082</v>
      </c>
      <c r="G1313" t="s">
        <v>22636</v>
      </c>
      <c r="H1313" t="s">
        <v>22603</v>
      </c>
      <c r="I1313">
        <v>880</v>
      </c>
      <c r="J1313" t="s">
        <v>145</v>
      </c>
      <c r="K1313" t="s">
        <v>137</v>
      </c>
      <c r="L1313">
        <f>I1313*$Q$2/100/1000</f>
        <v>3.2560000000000002E-3</v>
      </c>
    </row>
    <row r="1314" spans="1:12">
      <c r="A1314" s="118">
        <v>45047</v>
      </c>
      <c r="B1314" t="s">
        <v>22608</v>
      </c>
      <c r="C1314" t="s">
        <v>22607</v>
      </c>
      <c r="D1314" t="s">
        <v>22638</v>
      </c>
      <c r="E1314" t="s">
        <v>22637</v>
      </c>
      <c r="F1314">
        <v>1345082</v>
      </c>
      <c r="G1314" t="s">
        <v>22636</v>
      </c>
      <c r="H1314" t="s">
        <v>22603</v>
      </c>
      <c r="I1314">
        <v>880</v>
      </c>
      <c r="J1314" t="s">
        <v>145</v>
      </c>
      <c r="K1314" t="s">
        <v>137</v>
      </c>
      <c r="L1314">
        <f>I1314*$Q$2/100/1000</f>
        <v>3.2560000000000002E-3</v>
      </c>
    </row>
    <row r="1315" spans="1:12">
      <c r="A1315" s="118">
        <v>45047</v>
      </c>
      <c r="B1315" t="s">
        <v>22608</v>
      </c>
      <c r="C1315" t="s">
        <v>22607</v>
      </c>
      <c r="D1315" t="s">
        <v>22635</v>
      </c>
      <c r="E1315" t="s">
        <v>22634</v>
      </c>
      <c r="F1315">
        <v>101027758</v>
      </c>
      <c r="G1315" t="s">
        <v>22604</v>
      </c>
      <c r="H1315" t="s">
        <v>22603</v>
      </c>
      <c r="I1315">
        <v>880</v>
      </c>
      <c r="J1315" t="s">
        <v>145</v>
      </c>
      <c r="K1315" t="s">
        <v>137</v>
      </c>
      <c r="L1315">
        <f>I1315*$Q$2/100/1000</f>
        <v>3.2560000000000002E-3</v>
      </c>
    </row>
    <row r="1316" spans="1:12">
      <c r="A1316" s="118">
        <v>45078</v>
      </c>
      <c r="B1316" t="s">
        <v>22608</v>
      </c>
      <c r="C1316" t="s">
        <v>22607</v>
      </c>
      <c r="D1316" t="s">
        <v>22629</v>
      </c>
      <c r="E1316" t="s">
        <v>22633</v>
      </c>
      <c r="F1316">
        <v>1345081</v>
      </c>
      <c r="G1316" t="s">
        <v>22630</v>
      </c>
      <c r="H1316" t="s">
        <v>22603</v>
      </c>
      <c r="I1316">
        <v>880</v>
      </c>
      <c r="J1316" t="s">
        <v>145</v>
      </c>
      <c r="K1316" t="s">
        <v>137</v>
      </c>
      <c r="L1316">
        <f>I1316*$Q$2/100/1000</f>
        <v>3.2560000000000002E-3</v>
      </c>
    </row>
    <row r="1317" spans="1:12">
      <c r="A1317" s="118">
        <v>45078</v>
      </c>
      <c r="B1317" t="s">
        <v>22608</v>
      </c>
      <c r="C1317" t="s">
        <v>22607</v>
      </c>
      <c r="D1317" t="s">
        <v>22632</v>
      </c>
      <c r="E1317" t="s">
        <v>22631</v>
      </c>
      <c r="F1317">
        <v>1345081</v>
      </c>
      <c r="G1317" t="s">
        <v>22630</v>
      </c>
      <c r="H1317" t="s">
        <v>22603</v>
      </c>
      <c r="I1317">
        <v>880</v>
      </c>
      <c r="J1317" t="s">
        <v>145</v>
      </c>
      <c r="K1317" t="s">
        <v>137</v>
      </c>
      <c r="L1317">
        <f>I1317*$Q$2/100/1000</f>
        <v>3.2560000000000002E-3</v>
      </c>
    </row>
    <row r="1318" spans="1:12">
      <c r="A1318" s="118">
        <v>45078</v>
      </c>
      <c r="B1318" t="s">
        <v>22608</v>
      </c>
      <c r="C1318" t="s">
        <v>22607</v>
      </c>
      <c r="D1318" t="s">
        <v>22629</v>
      </c>
      <c r="E1318" t="s">
        <v>22628</v>
      </c>
      <c r="F1318">
        <v>1</v>
      </c>
      <c r="G1318" t="s">
        <v>667</v>
      </c>
      <c r="H1318" t="s">
        <v>22603</v>
      </c>
      <c r="I1318">
        <v>880</v>
      </c>
      <c r="J1318" t="s">
        <v>145</v>
      </c>
      <c r="K1318" t="s">
        <v>137</v>
      </c>
      <c r="L1318">
        <f>I1318*$Q$2/100/1000</f>
        <v>3.2560000000000002E-3</v>
      </c>
    </row>
    <row r="1319" spans="1:12">
      <c r="A1319" s="118">
        <v>45078</v>
      </c>
      <c r="B1319" t="s">
        <v>22608</v>
      </c>
      <c r="C1319" t="s">
        <v>22607</v>
      </c>
      <c r="D1319" t="s">
        <v>22627</v>
      </c>
      <c r="E1319" t="s">
        <v>22626</v>
      </c>
      <c r="F1319">
        <v>1</v>
      </c>
      <c r="G1319" t="s">
        <v>667</v>
      </c>
      <c r="H1319" t="s">
        <v>22603</v>
      </c>
      <c r="I1319">
        <v>880</v>
      </c>
      <c r="J1319" t="s">
        <v>145</v>
      </c>
      <c r="K1319" t="s">
        <v>137</v>
      </c>
      <c r="L1319">
        <f>I1319*$Q$2/100/1000</f>
        <v>3.2560000000000002E-3</v>
      </c>
    </row>
    <row r="1320" spans="1:12">
      <c r="A1320" s="118">
        <v>45078</v>
      </c>
      <c r="B1320" t="s">
        <v>22608</v>
      </c>
      <c r="C1320" t="s">
        <v>22607</v>
      </c>
      <c r="D1320" t="s">
        <v>22625</v>
      </c>
      <c r="E1320" t="s">
        <v>22624</v>
      </c>
      <c r="F1320">
        <v>1345081</v>
      </c>
      <c r="G1320" t="s">
        <v>22611</v>
      </c>
      <c r="H1320" t="s">
        <v>22603</v>
      </c>
      <c r="I1320">
        <v>880</v>
      </c>
      <c r="J1320" t="s">
        <v>145</v>
      </c>
      <c r="K1320" t="s">
        <v>137</v>
      </c>
      <c r="L1320">
        <f>I1320*$Q$2/100/1000</f>
        <v>3.2560000000000002E-3</v>
      </c>
    </row>
    <row r="1321" spans="1:12">
      <c r="A1321" s="118">
        <v>45108</v>
      </c>
      <c r="B1321" t="s">
        <v>22608</v>
      </c>
      <c r="C1321" t="s">
        <v>22607</v>
      </c>
      <c r="D1321" t="s">
        <v>22623</v>
      </c>
      <c r="E1321" t="s">
        <v>22622</v>
      </c>
      <c r="F1321">
        <v>101024834</v>
      </c>
      <c r="G1321" t="s">
        <v>14179</v>
      </c>
      <c r="H1321" t="s">
        <v>22603</v>
      </c>
      <c r="I1321">
        <v>880</v>
      </c>
      <c r="J1321" t="s">
        <v>145</v>
      </c>
      <c r="K1321" t="s">
        <v>137</v>
      </c>
      <c r="L1321">
        <f>I1321*$Q$2/100/1000</f>
        <v>3.2560000000000002E-3</v>
      </c>
    </row>
    <row r="1322" spans="1:12">
      <c r="A1322" s="118">
        <v>45108</v>
      </c>
      <c r="B1322" t="s">
        <v>22608</v>
      </c>
      <c r="C1322" t="s">
        <v>22607</v>
      </c>
      <c r="D1322" t="s">
        <v>22621</v>
      </c>
      <c r="E1322" t="s">
        <v>22620</v>
      </c>
      <c r="F1322">
        <v>101024834</v>
      </c>
      <c r="G1322" t="s">
        <v>14179</v>
      </c>
      <c r="H1322" t="s">
        <v>22603</v>
      </c>
      <c r="I1322">
        <v>880</v>
      </c>
      <c r="J1322" t="s">
        <v>145</v>
      </c>
      <c r="K1322" t="s">
        <v>137</v>
      </c>
      <c r="L1322">
        <f>I1322*$Q$2/100/1000</f>
        <v>3.2560000000000002E-3</v>
      </c>
    </row>
    <row r="1323" spans="1:12">
      <c r="A1323" s="118">
        <v>45108</v>
      </c>
      <c r="B1323" t="s">
        <v>22608</v>
      </c>
      <c r="C1323" t="s">
        <v>22607</v>
      </c>
      <c r="D1323" t="s">
        <v>22619</v>
      </c>
      <c r="E1323" t="s">
        <v>22618</v>
      </c>
      <c r="F1323">
        <v>101024834</v>
      </c>
      <c r="G1323" t="s">
        <v>14179</v>
      </c>
      <c r="H1323" t="s">
        <v>22603</v>
      </c>
      <c r="I1323">
        <v>880</v>
      </c>
      <c r="J1323" t="s">
        <v>145</v>
      </c>
      <c r="K1323" t="s">
        <v>137</v>
      </c>
      <c r="L1323">
        <f>I1323*$Q$2/100/1000</f>
        <v>3.2560000000000002E-3</v>
      </c>
    </row>
    <row r="1324" spans="1:12">
      <c r="A1324" s="118">
        <v>45139</v>
      </c>
      <c r="B1324" t="s">
        <v>22608</v>
      </c>
      <c r="C1324" t="s">
        <v>22607</v>
      </c>
      <c r="D1324" t="s">
        <v>22617</v>
      </c>
      <c r="E1324" t="s">
        <v>22616</v>
      </c>
      <c r="F1324" s="119">
        <v>101045017</v>
      </c>
      <c r="G1324" t="s">
        <v>22615</v>
      </c>
      <c r="H1324" t="s">
        <v>22603</v>
      </c>
      <c r="I1324">
        <v>880</v>
      </c>
      <c r="J1324" t="s">
        <v>145</v>
      </c>
      <c r="K1324" t="s">
        <v>137</v>
      </c>
      <c r="L1324">
        <f>I1324*$Q$2/100/1000</f>
        <v>3.2560000000000002E-3</v>
      </c>
    </row>
    <row r="1325" spans="1:12">
      <c r="A1325" s="118">
        <v>44958</v>
      </c>
      <c r="B1325" t="s">
        <v>574</v>
      </c>
      <c r="C1325" t="s">
        <v>573</v>
      </c>
      <c r="D1325" t="s">
        <v>18920</v>
      </c>
      <c r="E1325" t="s">
        <v>22614</v>
      </c>
      <c r="F1325">
        <v>101018191</v>
      </c>
      <c r="G1325" t="s">
        <v>2315</v>
      </c>
      <c r="H1325" t="s">
        <v>569</v>
      </c>
      <c r="I1325">
        <v>298</v>
      </c>
      <c r="J1325" t="s">
        <v>145</v>
      </c>
      <c r="K1325" t="s">
        <v>137</v>
      </c>
      <c r="L1325">
        <f>I1325*$Q$2/100/1000</f>
        <v>1.1026E-3</v>
      </c>
    </row>
    <row r="1326" spans="1:12">
      <c r="A1326" s="118">
        <v>45231</v>
      </c>
      <c r="B1326" t="s">
        <v>22608</v>
      </c>
      <c r="C1326" t="s">
        <v>22607</v>
      </c>
      <c r="D1326" t="s">
        <v>22613</v>
      </c>
      <c r="E1326" t="s">
        <v>22612</v>
      </c>
      <c r="F1326">
        <v>1345081</v>
      </c>
      <c r="G1326" t="s">
        <v>22611</v>
      </c>
      <c r="H1326" t="s">
        <v>22603</v>
      </c>
      <c r="I1326">
        <v>880</v>
      </c>
      <c r="J1326" t="s">
        <v>145</v>
      </c>
      <c r="K1326" t="s">
        <v>137</v>
      </c>
      <c r="L1326">
        <f>I1326*$Q$2/100/1000</f>
        <v>3.2560000000000002E-3</v>
      </c>
    </row>
    <row r="1327" spans="1:12">
      <c r="A1327" s="118">
        <v>45231</v>
      </c>
      <c r="B1327" t="s">
        <v>22608</v>
      </c>
      <c r="C1327" t="s">
        <v>22607</v>
      </c>
      <c r="D1327" t="s">
        <v>22610</v>
      </c>
      <c r="E1327" t="s">
        <v>22609</v>
      </c>
      <c r="F1327">
        <v>101027758</v>
      </c>
      <c r="G1327" t="s">
        <v>22604</v>
      </c>
      <c r="H1327" t="s">
        <v>22603</v>
      </c>
      <c r="I1327">
        <v>880</v>
      </c>
      <c r="J1327" t="s">
        <v>145</v>
      </c>
      <c r="K1327" t="s">
        <v>137</v>
      </c>
      <c r="L1327">
        <f>I1327*$Q$2/100/1000</f>
        <v>3.2560000000000002E-3</v>
      </c>
    </row>
    <row r="1328" spans="1:12">
      <c r="A1328" s="118">
        <v>45231</v>
      </c>
      <c r="B1328" t="s">
        <v>22608</v>
      </c>
      <c r="C1328" t="s">
        <v>22607</v>
      </c>
      <c r="D1328" t="s">
        <v>22606</v>
      </c>
      <c r="E1328" t="s">
        <v>22605</v>
      </c>
      <c r="F1328">
        <v>101027758</v>
      </c>
      <c r="G1328" t="s">
        <v>22604</v>
      </c>
      <c r="H1328" t="s">
        <v>22603</v>
      </c>
      <c r="I1328">
        <v>880</v>
      </c>
      <c r="J1328" t="s">
        <v>145</v>
      </c>
      <c r="K1328" t="s">
        <v>137</v>
      </c>
      <c r="L1328">
        <f>I1328*$Q$2/100/1000</f>
        <v>3.2560000000000002E-3</v>
      </c>
    </row>
    <row r="1329" spans="1:12">
      <c r="A1329" s="118">
        <v>44927</v>
      </c>
      <c r="B1329" t="s">
        <v>22396</v>
      </c>
      <c r="C1329" t="s">
        <v>22395</v>
      </c>
      <c r="D1329" t="s">
        <v>22581</v>
      </c>
      <c r="E1329" t="s">
        <v>22602</v>
      </c>
      <c r="F1329">
        <v>101013778</v>
      </c>
      <c r="G1329" t="s">
        <v>22579</v>
      </c>
      <c r="H1329" t="s">
        <v>22391</v>
      </c>
      <c r="I1329">
        <v>84.8</v>
      </c>
      <c r="J1329" t="s">
        <v>138</v>
      </c>
      <c r="K1329" t="s">
        <v>137</v>
      </c>
      <c r="L1329">
        <f>I1329*$Q$2/1000</f>
        <v>3.1376000000000001E-2</v>
      </c>
    </row>
    <row r="1330" spans="1:12" ht="15" customHeight="1">
      <c r="A1330" s="118">
        <v>44927</v>
      </c>
      <c r="B1330" t="s">
        <v>22396</v>
      </c>
      <c r="C1330" t="s">
        <v>22395</v>
      </c>
      <c r="D1330" t="s">
        <v>22601</v>
      </c>
      <c r="E1330" t="s">
        <v>22600</v>
      </c>
      <c r="F1330">
        <v>57207464</v>
      </c>
      <c r="G1330" s="126" t="s">
        <v>22599</v>
      </c>
      <c r="H1330" t="s">
        <v>22391</v>
      </c>
      <c r="I1330">
        <v>84.8</v>
      </c>
      <c r="J1330" t="s">
        <v>138</v>
      </c>
      <c r="K1330" t="s">
        <v>137</v>
      </c>
      <c r="L1330">
        <f>I1330*$Q$2/1000</f>
        <v>3.1376000000000001E-2</v>
      </c>
    </row>
    <row r="1331" spans="1:12">
      <c r="A1331" s="118">
        <v>44958</v>
      </c>
      <c r="B1331" t="s">
        <v>180</v>
      </c>
      <c r="C1331" t="s">
        <v>179</v>
      </c>
      <c r="D1331" t="s">
        <v>22598</v>
      </c>
      <c r="E1331" t="s">
        <v>22597</v>
      </c>
      <c r="F1331" t="s">
        <v>22596</v>
      </c>
      <c r="G1331" t="s">
        <v>22595</v>
      </c>
      <c r="H1331" t="s">
        <v>174</v>
      </c>
      <c r="I1331">
        <v>3154</v>
      </c>
      <c r="J1331" t="s">
        <v>173</v>
      </c>
      <c r="K1331" t="s">
        <v>172</v>
      </c>
      <c r="L1331">
        <f>I1331*$Q$3/(1000/0.1)</f>
        <v>1.0118031999999999E-2</v>
      </c>
    </row>
    <row r="1332" spans="1:12">
      <c r="A1332" s="118">
        <v>44927</v>
      </c>
      <c r="B1332" t="s">
        <v>22396</v>
      </c>
      <c r="C1332" t="s">
        <v>22395</v>
      </c>
      <c r="D1332" t="s">
        <v>22594</v>
      </c>
      <c r="E1332" t="s">
        <v>22593</v>
      </c>
      <c r="F1332">
        <v>57207466</v>
      </c>
      <c r="G1332" t="s">
        <v>22452</v>
      </c>
      <c r="H1332" t="s">
        <v>22391</v>
      </c>
      <c r="I1332">
        <v>84.8</v>
      </c>
      <c r="J1332" t="s">
        <v>138</v>
      </c>
      <c r="K1332" t="s">
        <v>137</v>
      </c>
      <c r="L1332">
        <f>I1332*$Q$2/1000</f>
        <v>3.1376000000000001E-2</v>
      </c>
    </row>
    <row r="1333" spans="1:12">
      <c r="A1333" s="118">
        <v>44927</v>
      </c>
      <c r="B1333" t="s">
        <v>22396</v>
      </c>
      <c r="C1333" t="s">
        <v>22395</v>
      </c>
      <c r="D1333" t="s">
        <v>22586</v>
      </c>
      <c r="E1333" t="s">
        <v>22592</v>
      </c>
      <c r="F1333">
        <v>57205161</v>
      </c>
      <c r="G1333" t="s">
        <v>22512</v>
      </c>
      <c r="H1333" t="s">
        <v>22391</v>
      </c>
      <c r="I1333">
        <v>84.8</v>
      </c>
      <c r="J1333" t="s">
        <v>138</v>
      </c>
      <c r="K1333" t="s">
        <v>137</v>
      </c>
      <c r="L1333">
        <f>I1333*$Q$2/1000</f>
        <v>3.1376000000000001E-2</v>
      </c>
    </row>
    <row r="1334" spans="1:12">
      <c r="A1334" s="118">
        <v>44927</v>
      </c>
      <c r="B1334" t="s">
        <v>22396</v>
      </c>
      <c r="C1334" t="s">
        <v>22395</v>
      </c>
      <c r="D1334" t="s">
        <v>22590</v>
      </c>
      <c r="E1334" t="s">
        <v>22591</v>
      </c>
      <c r="F1334">
        <v>57205161</v>
      </c>
      <c r="G1334" t="s">
        <v>22512</v>
      </c>
      <c r="H1334" t="s">
        <v>22391</v>
      </c>
      <c r="I1334">
        <v>84.8</v>
      </c>
      <c r="J1334" t="s">
        <v>138</v>
      </c>
      <c r="K1334" t="s">
        <v>137</v>
      </c>
      <c r="L1334">
        <f>I1334*$Q$2/1000</f>
        <v>3.1376000000000001E-2</v>
      </c>
    </row>
    <row r="1335" spans="1:12">
      <c r="A1335" s="118">
        <v>44958</v>
      </c>
      <c r="B1335" t="s">
        <v>22396</v>
      </c>
      <c r="C1335" t="s">
        <v>22395</v>
      </c>
      <c r="D1335" t="s">
        <v>22590</v>
      </c>
      <c r="E1335" t="s">
        <v>22589</v>
      </c>
      <c r="F1335">
        <v>57207497</v>
      </c>
      <c r="G1335" t="s">
        <v>22397</v>
      </c>
      <c r="H1335" t="s">
        <v>22391</v>
      </c>
      <c r="I1335">
        <v>84.8</v>
      </c>
      <c r="J1335" t="s">
        <v>138</v>
      </c>
      <c r="K1335" t="s">
        <v>137</v>
      </c>
      <c r="L1335">
        <f>I1335*$Q$2/1000</f>
        <v>3.1376000000000001E-2</v>
      </c>
    </row>
    <row r="1336" spans="1:12">
      <c r="A1336" s="118">
        <v>44958</v>
      </c>
      <c r="B1336" t="s">
        <v>22396</v>
      </c>
      <c r="C1336" t="s">
        <v>22395</v>
      </c>
      <c r="D1336" t="s">
        <v>22588</v>
      </c>
      <c r="E1336" t="s">
        <v>22587</v>
      </c>
      <c r="F1336">
        <v>57207466</v>
      </c>
      <c r="G1336" t="s">
        <v>22452</v>
      </c>
      <c r="H1336" t="s">
        <v>22391</v>
      </c>
      <c r="I1336">
        <v>84.8</v>
      </c>
      <c r="J1336" t="s">
        <v>138</v>
      </c>
      <c r="K1336" t="s">
        <v>137</v>
      </c>
      <c r="L1336">
        <f>I1336*$Q$2/1000</f>
        <v>3.1376000000000001E-2</v>
      </c>
    </row>
    <row r="1337" spans="1:12">
      <c r="A1337" s="118">
        <v>44958</v>
      </c>
      <c r="B1337" t="s">
        <v>22396</v>
      </c>
      <c r="C1337" t="s">
        <v>22395</v>
      </c>
      <c r="D1337" t="s">
        <v>22586</v>
      </c>
      <c r="E1337" t="s">
        <v>22585</v>
      </c>
      <c r="F1337">
        <v>1</v>
      </c>
      <c r="G1337" t="s">
        <v>667</v>
      </c>
      <c r="H1337" t="s">
        <v>22391</v>
      </c>
      <c r="I1337">
        <v>84.8</v>
      </c>
      <c r="J1337" t="s">
        <v>138</v>
      </c>
      <c r="K1337" t="s">
        <v>137</v>
      </c>
      <c r="L1337">
        <f>I1337*$Q$2/1000</f>
        <v>3.1376000000000001E-2</v>
      </c>
    </row>
    <row r="1338" spans="1:12">
      <c r="A1338" s="118">
        <v>44958</v>
      </c>
      <c r="B1338" t="s">
        <v>460</v>
      </c>
      <c r="C1338" t="s">
        <v>459</v>
      </c>
      <c r="D1338" t="s">
        <v>20123</v>
      </c>
      <c r="E1338" t="s">
        <v>22584</v>
      </c>
      <c r="F1338">
        <v>50202565</v>
      </c>
      <c r="G1338" t="s">
        <v>979</v>
      </c>
      <c r="H1338" t="s">
        <v>455</v>
      </c>
      <c r="I1338">
        <v>103.6</v>
      </c>
      <c r="J1338" t="s">
        <v>145</v>
      </c>
      <c r="K1338" t="s">
        <v>137</v>
      </c>
      <c r="L1338">
        <f>I1338*$Q$2/100/1000</f>
        <v>3.8331999999999998E-4</v>
      </c>
    </row>
    <row r="1339" spans="1:12">
      <c r="A1339" s="118">
        <v>44958</v>
      </c>
      <c r="B1339" t="s">
        <v>460</v>
      </c>
      <c r="C1339" t="s">
        <v>459</v>
      </c>
      <c r="D1339" t="s">
        <v>22583</v>
      </c>
      <c r="E1339" t="s">
        <v>22582</v>
      </c>
      <c r="F1339" t="s">
        <v>19025</v>
      </c>
      <c r="G1339" t="s">
        <v>19024</v>
      </c>
      <c r="H1339" t="s">
        <v>455</v>
      </c>
      <c r="I1339">
        <v>103.6</v>
      </c>
      <c r="J1339" t="s">
        <v>145</v>
      </c>
      <c r="K1339" t="s">
        <v>137</v>
      </c>
      <c r="L1339">
        <f>I1339*$Q$2/100/1000</f>
        <v>3.8331999999999998E-4</v>
      </c>
    </row>
    <row r="1340" spans="1:12">
      <c r="A1340" s="118">
        <v>44958</v>
      </c>
      <c r="B1340" t="s">
        <v>22396</v>
      </c>
      <c r="C1340" t="s">
        <v>22395</v>
      </c>
      <c r="D1340" t="s">
        <v>22581</v>
      </c>
      <c r="E1340" t="s">
        <v>22580</v>
      </c>
      <c r="F1340">
        <v>101013778</v>
      </c>
      <c r="G1340" t="s">
        <v>22579</v>
      </c>
      <c r="H1340" t="s">
        <v>22391</v>
      </c>
      <c r="I1340">
        <v>84.8</v>
      </c>
      <c r="J1340" t="s">
        <v>138</v>
      </c>
      <c r="K1340" t="s">
        <v>137</v>
      </c>
      <c r="L1340">
        <f>I1340*$Q$2/1000</f>
        <v>3.1376000000000001E-2</v>
      </c>
    </row>
    <row r="1341" spans="1:12">
      <c r="A1341" s="118">
        <v>44958</v>
      </c>
      <c r="B1341" t="s">
        <v>180</v>
      </c>
      <c r="C1341" t="s">
        <v>179</v>
      </c>
      <c r="D1341" t="s">
        <v>22578</v>
      </c>
      <c r="E1341" t="s">
        <v>22577</v>
      </c>
      <c r="F1341" t="s">
        <v>22576</v>
      </c>
      <c r="G1341" t="s">
        <v>22575</v>
      </c>
      <c r="H1341" t="s">
        <v>174</v>
      </c>
      <c r="I1341">
        <v>3154</v>
      </c>
      <c r="J1341" t="s">
        <v>173</v>
      </c>
      <c r="K1341" t="s">
        <v>172</v>
      </c>
      <c r="L1341">
        <f>I1341*$Q$3/(1000/0.1)</f>
        <v>1.0118031999999999E-2</v>
      </c>
    </row>
    <row r="1342" spans="1:12">
      <c r="A1342" s="118">
        <v>44958</v>
      </c>
      <c r="B1342" t="s">
        <v>180</v>
      </c>
      <c r="C1342" t="s">
        <v>179</v>
      </c>
      <c r="D1342" t="s">
        <v>3457</v>
      </c>
      <c r="E1342" t="s">
        <v>22574</v>
      </c>
      <c r="F1342" t="s">
        <v>22573</v>
      </c>
      <c r="G1342" t="s">
        <v>22572</v>
      </c>
      <c r="H1342" t="s">
        <v>174</v>
      </c>
      <c r="I1342">
        <v>3154</v>
      </c>
      <c r="J1342" t="s">
        <v>173</v>
      </c>
      <c r="K1342" t="s">
        <v>172</v>
      </c>
      <c r="L1342">
        <f>I1342*$Q$3/(1000/0.1)</f>
        <v>1.0118031999999999E-2</v>
      </c>
    </row>
    <row r="1343" spans="1:12">
      <c r="A1343" s="118">
        <v>44986</v>
      </c>
      <c r="B1343" t="s">
        <v>22396</v>
      </c>
      <c r="C1343" t="s">
        <v>22395</v>
      </c>
      <c r="D1343" t="s">
        <v>22514</v>
      </c>
      <c r="E1343" t="s">
        <v>22571</v>
      </c>
      <c r="F1343">
        <v>57207496</v>
      </c>
      <c r="G1343" t="s">
        <v>22446</v>
      </c>
      <c r="H1343" t="s">
        <v>22391</v>
      </c>
      <c r="I1343">
        <v>84.8</v>
      </c>
      <c r="J1343" t="s">
        <v>138</v>
      </c>
      <c r="K1343" t="s">
        <v>137</v>
      </c>
      <c r="L1343">
        <f>I1343*$Q$2/1000</f>
        <v>3.1376000000000001E-2</v>
      </c>
    </row>
    <row r="1344" spans="1:12">
      <c r="A1344" s="118">
        <v>44958</v>
      </c>
      <c r="B1344" t="s">
        <v>460</v>
      </c>
      <c r="C1344" t="s">
        <v>459</v>
      </c>
      <c r="D1344" t="s">
        <v>10392</v>
      </c>
      <c r="E1344" t="s">
        <v>22570</v>
      </c>
      <c r="F1344">
        <v>51206612</v>
      </c>
      <c r="G1344" t="s">
        <v>13108</v>
      </c>
      <c r="H1344" t="s">
        <v>455</v>
      </c>
      <c r="I1344">
        <v>103.6</v>
      </c>
      <c r="J1344" t="s">
        <v>145</v>
      </c>
      <c r="K1344" t="s">
        <v>137</v>
      </c>
      <c r="L1344">
        <f>I1344*$Q$2/100/1000</f>
        <v>3.8331999999999998E-4</v>
      </c>
    </row>
    <row r="1345" spans="1:12">
      <c r="A1345" s="118">
        <v>44986</v>
      </c>
      <c r="B1345" t="s">
        <v>22396</v>
      </c>
      <c r="C1345" t="s">
        <v>22395</v>
      </c>
      <c r="D1345" t="s">
        <v>22569</v>
      </c>
      <c r="E1345" t="s">
        <v>22568</v>
      </c>
      <c r="F1345">
        <v>1</v>
      </c>
      <c r="G1345" t="s">
        <v>667</v>
      </c>
      <c r="H1345" t="s">
        <v>22391</v>
      </c>
      <c r="I1345">
        <v>84.8</v>
      </c>
      <c r="J1345" t="s">
        <v>138</v>
      </c>
      <c r="K1345" t="s">
        <v>137</v>
      </c>
      <c r="L1345">
        <f>I1345*$Q$2/1000</f>
        <v>3.1376000000000001E-2</v>
      </c>
    </row>
    <row r="1346" spans="1:12">
      <c r="A1346" s="118">
        <v>44958</v>
      </c>
      <c r="B1346" t="s">
        <v>574</v>
      </c>
      <c r="C1346" t="s">
        <v>573</v>
      </c>
      <c r="D1346" t="s">
        <v>22567</v>
      </c>
      <c r="E1346" t="s">
        <v>22566</v>
      </c>
      <c r="F1346" t="s">
        <v>4371</v>
      </c>
      <c r="G1346" t="s">
        <v>4370</v>
      </c>
      <c r="H1346" t="s">
        <v>569</v>
      </c>
      <c r="I1346">
        <v>298</v>
      </c>
      <c r="J1346" t="s">
        <v>145</v>
      </c>
      <c r="K1346" t="s">
        <v>137</v>
      </c>
      <c r="L1346">
        <f>I1346*$Q$2/100/1000</f>
        <v>1.1026E-3</v>
      </c>
    </row>
    <row r="1347" spans="1:12">
      <c r="A1347" s="118">
        <v>44958</v>
      </c>
      <c r="B1347" t="s">
        <v>921</v>
      </c>
      <c r="C1347" t="s">
        <v>920</v>
      </c>
      <c r="D1347" t="s">
        <v>1573</v>
      </c>
      <c r="E1347" t="s">
        <v>22565</v>
      </c>
      <c r="F1347">
        <v>101047544</v>
      </c>
      <c r="G1347" t="s">
        <v>917</v>
      </c>
      <c r="H1347" t="s">
        <v>916</v>
      </c>
      <c r="I1347">
        <v>44.6</v>
      </c>
      <c r="J1347" t="s">
        <v>145</v>
      </c>
      <c r="K1347" t="s">
        <v>137</v>
      </c>
      <c r="L1347">
        <f>I1347*$Q$2/100/1000</f>
        <v>1.6501999999999999E-4</v>
      </c>
    </row>
    <row r="1348" spans="1:12">
      <c r="A1348" s="118">
        <v>45017</v>
      </c>
      <c r="B1348" t="s">
        <v>22396</v>
      </c>
      <c r="C1348" t="s">
        <v>22395</v>
      </c>
      <c r="D1348" t="s">
        <v>22563</v>
      </c>
      <c r="E1348" t="s">
        <v>22564</v>
      </c>
      <c r="F1348" s="119">
        <v>101013778</v>
      </c>
      <c r="G1348" t="s">
        <v>22428</v>
      </c>
      <c r="H1348" t="s">
        <v>22391</v>
      </c>
      <c r="I1348">
        <v>84.8</v>
      </c>
      <c r="J1348" t="s">
        <v>138</v>
      </c>
      <c r="K1348" t="s">
        <v>137</v>
      </c>
      <c r="L1348">
        <f>I1348*$Q$2/1000</f>
        <v>3.1376000000000001E-2</v>
      </c>
    </row>
    <row r="1349" spans="1:12">
      <c r="A1349" s="118">
        <v>45017</v>
      </c>
      <c r="B1349" t="s">
        <v>22396</v>
      </c>
      <c r="C1349" t="s">
        <v>22395</v>
      </c>
      <c r="D1349" t="s">
        <v>22563</v>
      </c>
      <c r="E1349" t="s">
        <v>22562</v>
      </c>
      <c r="F1349" s="119">
        <v>101037467</v>
      </c>
      <c r="G1349" t="s">
        <v>22414</v>
      </c>
      <c r="H1349" t="s">
        <v>22391</v>
      </c>
      <c r="I1349">
        <v>84.8</v>
      </c>
      <c r="J1349" t="s">
        <v>138</v>
      </c>
      <c r="K1349" t="s">
        <v>137</v>
      </c>
      <c r="L1349">
        <f>I1349*$Q$2/1000</f>
        <v>3.1376000000000001E-2</v>
      </c>
    </row>
    <row r="1350" spans="1:12">
      <c r="A1350" s="118">
        <v>44958</v>
      </c>
      <c r="B1350" t="s">
        <v>574</v>
      </c>
      <c r="C1350" t="s">
        <v>573</v>
      </c>
      <c r="D1350" t="s">
        <v>22561</v>
      </c>
      <c r="E1350" t="s">
        <v>22560</v>
      </c>
      <c r="F1350">
        <v>101012401</v>
      </c>
      <c r="G1350" t="s">
        <v>22559</v>
      </c>
      <c r="H1350" t="s">
        <v>569</v>
      </c>
      <c r="I1350">
        <v>298</v>
      </c>
      <c r="J1350" t="s">
        <v>145</v>
      </c>
      <c r="K1350" t="s">
        <v>137</v>
      </c>
      <c r="L1350">
        <f>I1350*$Q$2/100/1000</f>
        <v>1.1026E-3</v>
      </c>
    </row>
    <row r="1351" spans="1:12">
      <c r="A1351" s="118">
        <v>45017</v>
      </c>
      <c r="B1351" t="s">
        <v>22396</v>
      </c>
      <c r="C1351" t="s">
        <v>22395</v>
      </c>
      <c r="D1351" t="s">
        <v>22514</v>
      </c>
      <c r="E1351" t="s">
        <v>22558</v>
      </c>
      <c r="F1351" s="119">
        <v>57205161</v>
      </c>
      <c r="G1351" t="s">
        <v>22512</v>
      </c>
      <c r="H1351" t="s">
        <v>22391</v>
      </c>
      <c r="I1351">
        <v>84.8</v>
      </c>
      <c r="J1351" t="s">
        <v>138</v>
      </c>
      <c r="K1351" t="s">
        <v>137</v>
      </c>
      <c r="L1351">
        <f>I1351*$Q$2/1000</f>
        <v>3.1376000000000001E-2</v>
      </c>
    </row>
    <row r="1352" spans="1:12">
      <c r="A1352" s="118">
        <v>44958</v>
      </c>
      <c r="B1352" t="s">
        <v>460</v>
      </c>
      <c r="C1352" t="s">
        <v>459</v>
      </c>
      <c r="D1352" t="s">
        <v>22557</v>
      </c>
      <c r="E1352" t="s">
        <v>22556</v>
      </c>
      <c r="F1352" t="s">
        <v>19025</v>
      </c>
      <c r="G1352" t="s">
        <v>19024</v>
      </c>
      <c r="H1352" t="s">
        <v>455</v>
      </c>
      <c r="I1352">
        <v>103.6</v>
      </c>
      <c r="J1352" t="s">
        <v>145</v>
      </c>
      <c r="K1352" t="s">
        <v>137</v>
      </c>
      <c r="L1352">
        <f>I1352*$Q$2/100/1000</f>
        <v>3.8331999999999998E-4</v>
      </c>
    </row>
    <row r="1353" spans="1:12">
      <c r="A1353" s="118">
        <v>45047</v>
      </c>
      <c r="B1353" t="s">
        <v>22396</v>
      </c>
      <c r="C1353" t="s">
        <v>22395</v>
      </c>
      <c r="D1353" t="s">
        <v>22461</v>
      </c>
      <c r="E1353" t="s">
        <v>22555</v>
      </c>
      <c r="F1353">
        <v>57207467</v>
      </c>
      <c r="G1353" t="s">
        <v>22554</v>
      </c>
      <c r="H1353" t="s">
        <v>22391</v>
      </c>
      <c r="I1353">
        <v>84.8</v>
      </c>
      <c r="J1353" t="s">
        <v>138</v>
      </c>
      <c r="K1353" t="s">
        <v>137</v>
      </c>
      <c r="L1353">
        <f>I1353*$Q$2/1000</f>
        <v>3.1376000000000001E-2</v>
      </c>
    </row>
    <row r="1354" spans="1:12">
      <c r="A1354" s="118">
        <v>45047</v>
      </c>
      <c r="B1354" t="s">
        <v>22396</v>
      </c>
      <c r="C1354" t="s">
        <v>22395</v>
      </c>
      <c r="D1354" t="s">
        <v>22553</v>
      </c>
      <c r="E1354" t="s">
        <v>22552</v>
      </c>
      <c r="F1354">
        <v>101012494</v>
      </c>
      <c r="G1354" t="s">
        <v>22551</v>
      </c>
      <c r="H1354" t="s">
        <v>22391</v>
      </c>
      <c r="I1354">
        <v>84.8</v>
      </c>
      <c r="J1354" t="s">
        <v>138</v>
      </c>
      <c r="K1354" t="s">
        <v>137</v>
      </c>
      <c r="L1354">
        <f>I1354*$Q$2/1000</f>
        <v>3.1376000000000001E-2</v>
      </c>
    </row>
    <row r="1355" spans="1:12">
      <c r="A1355" s="118">
        <v>45047</v>
      </c>
      <c r="B1355" t="s">
        <v>22396</v>
      </c>
      <c r="C1355" t="s">
        <v>22395</v>
      </c>
      <c r="D1355" t="s">
        <v>22514</v>
      </c>
      <c r="E1355" t="s">
        <v>22550</v>
      </c>
      <c r="F1355">
        <v>57205161</v>
      </c>
      <c r="G1355" t="s">
        <v>22512</v>
      </c>
      <c r="H1355" t="s">
        <v>22391</v>
      </c>
      <c r="I1355">
        <v>84.8</v>
      </c>
      <c r="J1355" t="s">
        <v>138</v>
      </c>
      <c r="K1355" t="s">
        <v>137</v>
      </c>
      <c r="L1355">
        <f>I1355*$Q$2/1000</f>
        <v>3.1376000000000001E-2</v>
      </c>
    </row>
    <row r="1356" spans="1:12">
      <c r="A1356" s="118">
        <v>45047</v>
      </c>
      <c r="B1356" t="s">
        <v>22396</v>
      </c>
      <c r="C1356" t="s">
        <v>22395</v>
      </c>
      <c r="D1356" t="s">
        <v>22461</v>
      </c>
      <c r="E1356" t="s">
        <v>22549</v>
      </c>
      <c r="F1356">
        <v>57207464</v>
      </c>
      <c r="G1356" t="s">
        <v>22490</v>
      </c>
      <c r="H1356" t="s">
        <v>22391</v>
      </c>
      <c r="I1356">
        <v>84.8</v>
      </c>
      <c r="J1356" t="s">
        <v>138</v>
      </c>
      <c r="K1356" t="s">
        <v>137</v>
      </c>
      <c r="L1356">
        <f>I1356*$Q$2/1000</f>
        <v>3.1376000000000001E-2</v>
      </c>
    </row>
    <row r="1357" spans="1:12">
      <c r="A1357" s="118">
        <v>45047</v>
      </c>
      <c r="B1357" t="s">
        <v>22396</v>
      </c>
      <c r="C1357" t="s">
        <v>22395</v>
      </c>
      <c r="D1357" t="s">
        <v>22433</v>
      </c>
      <c r="E1357" t="s">
        <v>22548</v>
      </c>
      <c r="F1357">
        <v>57207470</v>
      </c>
      <c r="G1357" t="s">
        <v>22417</v>
      </c>
      <c r="H1357" t="s">
        <v>22391</v>
      </c>
      <c r="I1357">
        <v>84.8</v>
      </c>
      <c r="J1357" t="s">
        <v>138</v>
      </c>
      <c r="K1357" t="s">
        <v>137</v>
      </c>
      <c r="L1357">
        <f>I1357*$Q$2/1000</f>
        <v>3.1376000000000001E-2</v>
      </c>
    </row>
    <row r="1358" spans="1:12">
      <c r="A1358" s="118">
        <v>45047</v>
      </c>
      <c r="B1358" t="s">
        <v>22396</v>
      </c>
      <c r="C1358" t="s">
        <v>22395</v>
      </c>
      <c r="D1358" t="s">
        <v>22525</v>
      </c>
      <c r="E1358" t="s">
        <v>22547</v>
      </c>
      <c r="F1358">
        <v>57207470</v>
      </c>
      <c r="G1358" t="s">
        <v>22417</v>
      </c>
      <c r="H1358" t="s">
        <v>22391</v>
      </c>
      <c r="I1358">
        <v>84.8</v>
      </c>
      <c r="J1358" t="s">
        <v>138</v>
      </c>
      <c r="K1358" t="s">
        <v>137</v>
      </c>
      <c r="L1358">
        <f>I1358*$Q$2/1000</f>
        <v>3.1376000000000001E-2</v>
      </c>
    </row>
    <row r="1359" spans="1:12">
      <c r="A1359" s="118">
        <v>45047</v>
      </c>
      <c r="B1359" t="s">
        <v>22396</v>
      </c>
      <c r="C1359" t="s">
        <v>22395</v>
      </c>
      <c r="D1359" t="s">
        <v>22514</v>
      </c>
      <c r="E1359" t="s">
        <v>22546</v>
      </c>
      <c r="F1359">
        <v>57205161</v>
      </c>
      <c r="G1359" t="s">
        <v>22512</v>
      </c>
      <c r="H1359" t="s">
        <v>22391</v>
      </c>
      <c r="I1359">
        <v>84.8</v>
      </c>
      <c r="J1359" t="s">
        <v>138</v>
      </c>
      <c r="K1359" t="s">
        <v>137</v>
      </c>
      <c r="L1359">
        <f>I1359*$Q$2/1000</f>
        <v>3.1376000000000001E-2</v>
      </c>
    </row>
    <row r="1360" spans="1:12">
      <c r="A1360" s="118">
        <v>45078</v>
      </c>
      <c r="B1360" t="s">
        <v>22396</v>
      </c>
      <c r="C1360" t="s">
        <v>22395</v>
      </c>
      <c r="D1360" t="s">
        <v>22433</v>
      </c>
      <c r="E1360" t="s">
        <v>22545</v>
      </c>
      <c r="F1360">
        <v>57207470</v>
      </c>
      <c r="G1360" t="s">
        <v>22417</v>
      </c>
      <c r="H1360" t="s">
        <v>22391</v>
      </c>
      <c r="I1360">
        <v>84.8</v>
      </c>
      <c r="J1360" t="s">
        <v>138</v>
      </c>
      <c r="K1360" t="s">
        <v>137</v>
      </c>
      <c r="L1360">
        <f>I1360*$Q$2/1000</f>
        <v>3.1376000000000001E-2</v>
      </c>
    </row>
    <row r="1361" spans="1:12">
      <c r="A1361" s="118">
        <v>45078</v>
      </c>
      <c r="B1361" t="s">
        <v>22396</v>
      </c>
      <c r="C1361" t="s">
        <v>22395</v>
      </c>
      <c r="D1361" t="s">
        <v>22514</v>
      </c>
      <c r="E1361" t="s">
        <v>22544</v>
      </c>
      <c r="F1361">
        <v>57207499</v>
      </c>
      <c r="G1361" t="s">
        <v>22392</v>
      </c>
      <c r="H1361" t="s">
        <v>22391</v>
      </c>
      <c r="I1361">
        <v>84.8</v>
      </c>
      <c r="J1361" t="s">
        <v>138</v>
      </c>
      <c r="K1361" t="s">
        <v>137</v>
      </c>
      <c r="L1361">
        <f>I1361*$Q$2/1000</f>
        <v>3.1376000000000001E-2</v>
      </c>
    </row>
    <row r="1362" spans="1:12">
      <c r="A1362" s="118">
        <v>45078</v>
      </c>
      <c r="B1362" t="s">
        <v>22396</v>
      </c>
      <c r="C1362" t="s">
        <v>22395</v>
      </c>
      <c r="D1362" t="s">
        <v>22461</v>
      </c>
      <c r="E1362" t="s">
        <v>22543</v>
      </c>
      <c r="F1362">
        <v>57207464</v>
      </c>
      <c r="G1362" t="s">
        <v>22490</v>
      </c>
      <c r="H1362" t="s">
        <v>22391</v>
      </c>
      <c r="I1362">
        <v>84.8</v>
      </c>
      <c r="J1362" t="s">
        <v>138</v>
      </c>
      <c r="K1362" t="s">
        <v>137</v>
      </c>
      <c r="L1362">
        <f>I1362*$Q$2/1000</f>
        <v>3.1376000000000001E-2</v>
      </c>
    </row>
    <row r="1363" spans="1:12">
      <c r="A1363" s="118">
        <v>45078</v>
      </c>
      <c r="B1363" t="s">
        <v>22396</v>
      </c>
      <c r="C1363" t="s">
        <v>22395</v>
      </c>
      <c r="D1363" t="s">
        <v>22433</v>
      </c>
      <c r="E1363" t="s">
        <v>22542</v>
      </c>
      <c r="F1363">
        <v>57207471</v>
      </c>
      <c r="G1363" t="s">
        <v>22443</v>
      </c>
      <c r="H1363" t="s">
        <v>22391</v>
      </c>
      <c r="I1363">
        <v>84.8</v>
      </c>
      <c r="J1363" t="s">
        <v>138</v>
      </c>
      <c r="K1363" t="s">
        <v>137</v>
      </c>
      <c r="L1363">
        <f>I1363*$Q$2/1000</f>
        <v>3.1376000000000001E-2</v>
      </c>
    </row>
    <row r="1364" spans="1:12">
      <c r="A1364" s="118">
        <v>45078</v>
      </c>
      <c r="B1364" t="s">
        <v>22396</v>
      </c>
      <c r="C1364" t="s">
        <v>22395</v>
      </c>
      <c r="D1364" t="s">
        <v>22433</v>
      </c>
      <c r="E1364" t="s">
        <v>22541</v>
      </c>
      <c r="F1364">
        <v>57207472</v>
      </c>
      <c r="G1364" t="s">
        <v>22431</v>
      </c>
      <c r="H1364" t="s">
        <v>22391</v>
      </c>
      <c r="I1364">
        <v>84.8</v>
      </c>
      <c r="J1364" t="s">
        <v>138</v>
      </c>
      <c r="K1364" t="s">
        <v>137</v>
      </c>
      <c r="L1364">
        <f>I1364*$Q$2/1000</f>
        <v>3.1376000000000001E-2</v>
      </c>
    </row>
    <row r="1365" spans="1:12">
      <c r="A1365" s="118">
        <v>45078</v>
      </c>
      <c r="B1365" t="s">
        <v>22396</v>
      </c>
      <c r="C1365" t="s">
        <v>22395</v>
      </c>
      <c r="D1365" t="s">
        <v>22525</v>
      </c>
      <c r="E1365" t="s">
        <v>22540</v>
      </c>
      <c r="F1365">
        <v>57207472</v>
      </c>
      <c r="G1365" t="s">
        <v>22431</v>
      </c>
      <c r="H1365" t="s">
        <v>22391</v>
      </c>
      <c r="I1365">
        <v>84.8</v>
      </c>
      <c r="J1365" t="s">
        <v>138</v>
      </c>
      <c r="K1365" t="s">
        <v>137</v>
      </c>
      <c r="L1365">
        <f>I1365*$Q$2/1000</f>
        <v>3.1376000000000001E-2</v>
      </c>
    </row>
    <row r="1366" spans="1:12">
      <c r="A1366" s="118">
        <v>45078</v>
      </c>
      <c r="B1366" t="s">
        <v>22396</v>
      </c>
      <c r="C1366" t="s">
        <v>22395</v>
      </c>
      <c r="D1366" t="s">
        <v>22539</v>
      </c>
      <c r="E1366" t="s">
        <v>22538</v>
      </c>
      <c r="F1366">
        <v>57207719</v>
      </c>
      <c r="G1366" t="s">
        <v>22537</v>
      </c>
      <c r="H1366" t="s">
        <v>22391</v>
      </c>
      <c r="I1366">
        <v>84.8</v>
      </c>
      <c r="J1366" t="s">
        <v>138</v>
      </c>
      <c r="K1366" t="s">
        <v>137</v>
      </c>
      <c r="L1366">
        <f>I1366*$Q$2/1000</f>
        <v>3.1376000000000001E-2</v>
      </c>
    </row>
    <row r="1367" spans="1:12">
      <c r="A1367" s="118">
        <v>45108</v>
      </c>
      <c r="B1367" t="s">
        <v>22396</v>
      </c>
      <c r="C1367" t="s">
        <v>22395</v>
      </c>
      <c r="D1367" t="s">
        <v>22468</v>
      </c>
      <c r="E1367" t="s">
        <v>22536</v>
      </c>
      <c r="F1367">
        <v>57207496</v>
      </c>
      <c r="G1367" t="s">
        <v>22446</v>
      </c>
      <c r="H1367" t="s">
        <v>22391</v>
      </c>
      <c r="I1367">
        <v>84.8</v>
      </c>
      <c r="J1367" t="s">
        <v>138</v>
      </c>
      <c r="K1367" t="s">
        <v>137</v>
      </c>
      <c r="L1367">
        <f>I1367*$Q$2/1000</f>
        <v>3.1376000000000001E-2</v>
      </c>
    </row>
    <row r="1368" spans="1:12">
      <c r="A1368" s="118">
        <v>45108</v>
      </c>
      <c r="B1368" t="s">
        <v>22396</v>
      </c>
      <c r="C1368" t="s">
        <v>22395</v>
      </c>
      <c r="D1368" t="s">
        <v>22425</v>
      </c>
      <c r="E1368" t="s">
        <v>22535</v>
      </c>
      <c r="F1368">
        <v>57207464</v>
      </c>
      <c r="G1368" t="s">
        <v>22423</v>
      </c>
      <c r="H1368" t="s">
        <v>22391</v>
      </c>
      <c r="I1368">
        <v>84.8</v>
      </c>
      <c r="J1368" t="s">
        <v>138</v>
      </c>
      <c r="K1368" t="s">
        <v>137</v>
      </c>
      <c r="L1368">
        <f>I1368*$Q$2/1000</f>
        <v>3.1376000000000001E-2</v>
      </c>
    </row>
    <row r="1369" spans="1:12">
      <c r="A1369" s="118">
        <v>45108</v>
      </c>
      <c r="B1369" t="s">
        <v>22396</v>
      </c>
      <c r="C1369" t="s">
        <v>22395</v>
      </c>
      <c r="D1369" t="s">
        <v>22461</v>
      </c>
      <c r="E1369" t="s">
        <v>22534</v>
      </c>
      <c r="F1369">
        <v>57207466</v>
      </c>
      <c r="G1369" t="s">
        <v>22452</v>
      </c>
      <c r="H1369" t="s">
        <v>22391</v>
      </c>
      <c r="I1369">
        <v>84.8</v>
      </c>
      <c r="J1369" t="s">
        <v>138</v>
      </c>
      <c r="K1369" t="s">
        <v>137</v>
      </c>
      <c r="L1369">
        <f>I1369*$Q$2/1000</f>
        <v>3.1376000000000001E-2</v>
      </c>
    </row>
    <row r="1370" spans="1:12">
      <c r="A1370" s="118">
        <v>44958</v>
      </c>
      <c r="B1370" t="s">
        <v>460</v>
      </c>
      <c r="C1370" t="s">
        <v>459</v>
      </c>
      <c r="D1370" t="s">
        <v>9555</v>
      </c>
      <c r="E1370" t="s">
        <v>22533</v>
      </c>
      <c r="F1370">
        <v>1</v>
      </c>
      <c r="G1370" t="s">
        <v>667</v>
      </c>
      <c r="H1370" t="s">
        <v>455</v>
      </c>
      <c r="I1370">
        <v>103.6</v>
      </c>
      <c r="J1370" t="s">
        <v>145</v>
      </c>
      <c r="K1370" t="s">
        <v>137</v>
      </c>
      <c r="L1370">
        <f>I1370*$Q$2/100/1000</f>
        <v>3.8331999999999998E-4</v>
      </c>
    </row>
    <row r="1371" spans="1:12">
      <c r="A1371" s="118">
        <v>44958</v>
      </c>
      <c r="B1371" t="s">
        <v>460</v>
      </c>
      <c r="C1371" t="s">
        <v>459</v>
      </c>
      <c r="D1371" t="s">
        <v>17398</v>
      </c>
      <c r="E1371" t="s">
        <v>22532</v>
      </c>
      <c r="F1371">
        <v>1</v>
      </c>
      <c r="G1371" t="s">
        <v>667</v>
      </c>
      <c r="H1371" t="s">
        <v>455</v>
      </c>
      <c r="I1371">
        <v>103.6</v>
      </c>
      <c r="J1371" t="s">
        <v>145</v>
      </c>
      <c r="K1371" t="s">
        <v>137</v>
      </c>
      <c r="L1371">
        <f>I1371*$Q$2/100/1000</f>
        <v>3.8331999999999998E-4</v>
      </c>
    </row>
    <row r="1372" spans="1:12">
      <c r="A1372" s="118">
        <v>45139</v>
      </c>
      <c r="B1372" t="s">
        <v>22396</v>
      </c>
      <c r="C1372" t="s">
        <v>22395</v>
      </c>
      <c r="D1372" t="s">
        <v>22425</v>
      </c>
      <c r="E1372" t="s">
        <v>22531</v>
      </c>
      <c r="F1372" s="119">
        <v>57207464</v>
      </c>
      <c r="G1372" t="s">
        <v>22423</v>
      </c>
      <c r="H1372" t="s">
        <v>22391</v>
      </c>
      <c r="I1372">
        <v>84.8</v>
      </c>
      <c r="J1372" t="s">
        <v>138</v>
      </c>
      <c r="K1372" t="s">
        <v>137</v>
      </c>
      <c r="L1372">
        <f>I1372*$Q$2/1000</f>
        <v>3.1376000000000001E-2</v>
      </c>
    </row>
    <row r="1373" spans="1:12">
      <c r="A1373" s="118">
        <v>45139</v>
      </c>
      <c r="B1373" t="s">
        <v>22396</v>
      </c>
      <c r="C1373" t="s">
        <v>22395</v>
      </c>
      <c r="D1373" t="s">
        <v>22468</v>
      </c>
      <c r="E1373" t="s">
        <v>22530</v>
      </c>
      <c r="F1373" s="119">
        <v>57207497</v>
      </c>
      <c r="G1373" t="s">
        <v>22397</v>
      </c>
      <c r="H1373" t="s">
        <v>22391</v>
      </c>
      <c r="I1373">
        <v>84.8</v>
      </c>
      <c r="J1373" t="s">
        <v>138</v>
      </c>
      <c r="K1373" t="s">
        <v>137</v>
      </c>
      <c r="L1373">
        <f>I1373*$Q$2/1000</f>
        <v>3.1376000000000001E-2</v>
      </c>
    </row>
    <row r="1374" spans="1:12">
      <c r="A1374" s="118">
        <v>45139</v>
      </c>
      <c r="B1374" t="s">
        <v>22396</v>
      </c>
      <c r="C1374" t="s">
        <v>22395</v>
      </c>
      <c r="D1374" t="s">
        <v>22468</v>
      </c>
      <c r="E1374" t="s">
        <v>22529</v>
      </c>
      <c r="F1374" s="119">
        <v>57207496</v>
      </c>
      <c r="G1374" t="s">
        <v>22446</v>
      </c>
      <c r="H1374" t="s">
        <v>22391</v>
      </c>
      <c r="I1374">
        <v>84.8</v>
      </c>
      <c r="J1374" t="s">
        <v>138</v>
      </c>
      <c r="K1374" t="s">
        <v>137</v>
      </c>
      <c r="L1374">
        <f>I1374*$Q$2/1000</f>
        <v>3.1376000000000001E-2</v>
      </c>
    </row>
    <row r="1375" spans="1:12">
      <c r="A1375" s="118">
        <v>45139</v>
      </c>
      <c r="B1375" t="s">
        <v>22396</v>
      </c>
      <c r="C1375" t="s">
        <v>22395</v>
      </c>
      <c r="D1375" t="s">
        <v>22525</v>
      </c>
      <c r="E1375" t="s">
        <v>22528</v>
      </c>
      <c r="F1375" s="119">
        <v>57207466</v>
      </c>
      <c r="G1375" t="s">
        <v>22452</v>
      </c>
      <c r="H1375" t="s">
        <v>22391</v>
      </c>
      <c r="I1375">
        <v>84.8</v>
      </c>
      <c r="J1375" t="s">
        <v>138</v>
      </c>
      <c r="K1375" t="s">
        <v>137</v>
      </c>
      <c r="L1375">
        <f>I1375*$Q$2/1000</f>
        <v>3.1376000000000001E-2</v>
      </c>
    </row>
    <row r="1376" spans="1:12">
      <c r="A1376" s="118">
        <v>45139</v>
      </c>
      <c r="B1376" t="s">
        <v>22396</v>
      </c>
      <c r="C1376" t="s">
        <v>22395</v>
      </c>
      <c r="D1376" t="s">
        <v>22461</v>
      </c>
      <c r="E1376" t="s">
        <v>22527</v>
      </c>
      <c r="F1376" s="119">
        <v>57207466</v>
      </c>
      <c r="G1376" t="s">
        <v>22452</v>
      </c>
      <c r="H1376" t="s">
        <v>22391</v>
      </c>
      <c r="I1376">
        <v>84.8</v>
      </c>
      <c r="J1376" t="s">
        <v>138</v>
      </c>
      <c r="K1376" t="s">
        <v>137</v>
      </c>
      <c r="L1376">
        <f>I1376*$Q$2/1000</f>
        <v>3.1376000000000001E-2</v>
      </c>
    </row>
    <row r="1377" spans="1:12">
      <c r="A1377" s="118">
        <v>45139</v>
      </c>
      <c r="B1377" t="s">
        <v>22396</v>
      </c>
      <c r="C1377" t="s">
        <v>22395</v>
      </c>
      <c r="D1377" t="s">
        <v>22461</v>
      </c>
      <c r="E1377" t="s">
        <v>22526</v>
      </c>
      <c r="F1377" s="119">
        <v>57207466</v>
      </c>
      <c r="G1377" t="s">
        <v>22452</v>
      </c>
      <c r="H1377" t="s">
        <v>22391</v>
      </c>
      <c r="I1377">
        <v>84.8</v>
      </c>
      <c r="J1377" t="s">
        <v>138</v>
      </c>
      <c r="K1377" t="s">
        <v>137</v>
      </c>
      <c r="L1377">
        <f>I1377*$Q$2/1000</f>
        <v>3.1376000000000001E-2</v>
      </c>
    </row>
    <row r="1378" spans="1:12">
      <c r="A1378" s="118">
        <v>45139</v>
      </c>
      <c r="B1378" t="s">
        <v>22396</v>
      </c>
      <c r="C1378" t="s">
        <v>22395</v>
      </c>
      <c r="D1378" t="s">
        <v>22525</v>
      </c>
      <c r="E1378" t="s">
        <v>22524</v>
      </c>
      <c r="F1378" s="119">
        <v>57207466</v>
      </c>
      <c r="G1378" t="s">
        <v>22452</v>
      </c>
      <c r="H1378" t="s">
        <v>22391</v>
      </c>
      <c r="I1378">
        <v>84.8</v>
      </c>
      <c r="J1378" t="s">
        <v>138</v>
      </c>
      <c r="K1378" t="s">
        <v>137</v>
      </c>
      <c r="L1378">
        <f>I1378*$Q$2/1000</f>
        <v>3.1376000000000001E-2</v>
      </c>
    </row>
    <row r="1379" spans="1:12">
      <c r="A1379" s="118">
        <v>44958</v>
      </c>
      <c r="B1379" t="s">
        <v>723</v>
      </c>
      <c r="C1379" t="s">
        <v>722</v>
      </c>
      <c r="D1379" t="s">
        <v>22523</v>
      </c>
      <c r="E1379" t="s">
        <v>22522</v>
      </c>
      <c r="F1379">
        <v>10208027</v>
      </c>
      <c r="G1379" t="s">
        <v>17056</v>
      </c>
      <c r="H1379" t="s">
        <v>718</v>
      </c>
      <c r="I1379">
        <v>302</v>
      </c>
      <c r="J1379" t="s">
        <v>145</v>
      </c>
      <c r="K1379" t="s">
        <v>717</v>
      </c>
      <c r="L1379">
        <f>I1379*$Q$2/100/1000</f>
        <v>1.1173999999999999E-3</v>
      </c>
    </row>
    <row r="1380" spans="1:12">
      <c r="A1380" s="118">
        <v>45139</v>
      </c>
      <c r="B1380" t="s">
        <v>22396</v>
      </c>
      <c r="C1380" t="s">
        <v>22395</v>
      </c>
      <c r="D1380" t="s">
        <v>22419</v>
      </c>
      <c r="E1380" t="s">
        <v>22521</v>
      </c>
      <c r="F1380" s="119">
        <v>57207472</v>
      </c>
      <c r="G1380" t="s">
        <v>22431</v>
      </c>
      <c r="H1380" t="s">
        <v>22391</v>
      </c>
      <c r="I1380">
        <v>84.8</v>
      </c>
      <c r="J1380" t="s">
        <v>138</v>
      </c>
      <c r="K1380" t="s">
        <v>137</v>
      </c>
      <c r="L1380">
        <f>I1380*$Q$2/1000</f>
        <v>3.1376000000000001E-2</v>
      </c>
    </row>
    <row r="1381" spans="1:12">
      <c r="A1381" s="118">
        <v>45139</v>
      </c>
      <c r="B1381" t="s">
        <v>22396</v>
      </c>
      <c r="C1381" t="s">
        <v>22395</v>
      </c>
      <c r="D1381" t="s">
        <v>22468</v>
      </c>
      <c r="E1381" t="s">
        <v>22520</v>
      </c>
      <c r="F1381" s="119">
        <v>57207497</v>
      </c>
      <c r="G1381" t="s">
        <v>22397</v>
      </c>
      <c r="H1381" t="s">
        <v>22391</v>
      </c>
      <c r="I1381">
        <v>84.8</v>
      </c>
      <c r="J1381" t="s">
        <v>138</v>
      </c>
      <c r="K1381" t="s">
        <v>137</v>
      </c>
      <c r="L1381">
        <f>I1381*$Q$2/1000</f>
        <v>3.1376000000000001E-2</v>
      </c>
    </row>
    <row r="1382" spans="1:12">
      <c r="A1382" s="118">
        <v>45139</v>
      </c>
      <c r="B1382" t="s">
        <v>22396</v>
      </c>
      <c r="C1382" t="s">
        <v>22395</v>
      </c>
      <c r="D1382" t="s">
        <v>22519</v>
      </c>
      <c r="E1382" t="s">
        <v>22518</v>
      </c>
      <c r="F1382" s="119">
        <v>57207504</v>
      </c>
      <c r="G1382" t="s">
        <v>22517</v>
      </c>
      <c r="H1382" t="s">
        <v>22391</v>
      </c>
      <c r="I1382">
        <v>84.8</v>
      </c>
      <c r="J1382" t="s">
        <v>138</v>
      </c>
      <c r="K1382" t="s">
        <v>137</v>
      </c>
      <c r="L1382">
        <f>I1382*$Q$2/1000</f>
        <v>3.1376000000000001E-2</v>
      </c>
    </row>
    <row r="1383" spans="1:12">
      <c r="A1383" s="118">
        <v>45139</v>
      </c>
      <c r="B1383" t="s">
        <v>22396</v>
      </c>
      <c r="C1383" t="s">
        <v>22395</v>
      </c>
      <c r="D1383" t="s">
        <v>22461</v>
      </c>
      <c r="E1383" t="s">
        <v>22516</v>
      </c>
      <c r="F1383" s="119">
        <v>57207466</v>
      </c>
      <c r="G1383" t="s">
        <v>22452</v>
      </c>
      <c r="H1383" t="s">
        <v>22391</v>
      </c>
      <c r="I1383">
        <v>84.8</v>
      </c>
      <c r="J1383" t="s">
        <v>138</v>
      </c>
      <c r="K1383" t="s">
        <v>137</v>
      </c>
      <c r="L1383">
        <f>I1383*$Q$2/1000</f>
        <v>3.1376000000000001E-2</v>
      </c>
    </row>
    <row r="1384" spans="1:12">
      <c r="A1384" s="118">
        <v>45139</v>
      </c>
      <c r="B1384" t="s">
        <v>22396</v>
      </c>
      <c r="C1384" t="s">
        <v>22395</v>
      </c>
      <c r="D1384" t="s">
        <v>22433</v>
      </c>
      <c r="E1384" t="s">
        <v>22515</v>
      </c>
      <c r="F1384" s="119">
        <v>57207470</v>
      </c>
      <c r="G1384" t="s">
        <v>22417</v>
      </c>
      <c r="H1384" t="s">
        <v>22391</v>
      </c>
      <c r="I1384">
        <v>84.8</v>
      </c>
      <c r="J1384" t="s">
        <v>138</v>
      </c>
      <c r="K1384" t="s">
        <v>137</v>
      </c>
      <c r="L1384">
        <f>I1384*$Q$2/1000</f>
        <v>3.1376000000000001E-2</v>
      </c>
    </row>
    <row r="1385" spans="1:12">
      <c r="A1385" s="118">
        <v>45139</v>
      </c>
      <c r="B1385" t="s">
        <v>22396</v>
      </c>
      <c r="C1385" t="s">
        <v>22395</v>
      </c>
      <c r="D1385" t="s">
        <v>22514</v>
      </c>
      <c r="E1385" t="s">
        <v>22513</v>
      </c>
      <c r="F1385" s="119">
        <v>57205161</v>
      </c>
      <c r="G1385" t="s">
        <v>22512</v>
      </c>
      <c r="H1385" t="s">
        <v>22391</v>
      </c>
      <c r="I1385">
        <v>84.8</v>
      </c>
      <c r="J1385" t="s">
        <v>138</v>
      </c>
      <c r="K1385" t="s">
        <v>137</v>
      </c>
      <c r="L1385">
        <f>I1385*$Q$2/1000</f>
        <v>3.1376000000000001E-2</v>
      </c>
    </row>
    <row r="1386" spans="1:12">
      <c r="A1386" s="118">
        <v>44958</v>
      </c>
      <c r="B1386" t="s">
        <v>460</v>
      </c>
      <c r="C1386" t="s">
        <v>459</v>
      </c>
      <c r="D1386" t="s">
        <v>16920</v>
      </c>
      <c r="E1386" t="s">
        <v>22511</v>
      </c>
      <c r="F1386">
        <v>51206612</v>
      </c>
      <c r="G1386" t="s">
        <v>13108</v>
      </c>
      <c r="H1386" t="s">
        <v>455</v>
      </c>
      <c r="I1386">
        <v>103.6</v>
      </c>
      <c r="J1386" t="s">
        <v>145</v>
      </c>
      <c r="K1386" t="s">
        <v>137</v>
      </c>
      <c r="L1386">
        <f>I1386*$Q$2/100/1000</f>
        <v>3.8331999999999998E-4</v>
      </c>
    </row>
    <row r="1387" spans="1:12">
      <c r="A1387" s="118">
        <v>44958</v>
      </c>
      <c r="B1387" t="s">
        <v>261</v>
      </c>
      <c r="C1387" t="s">
        <v>260</v>
      </c>
      <c r="D1387" t="s">
        <v>22510</v>
      </c>
      <c r="E1387" t="s">
        <v>22509</v>
      </c>
      <c r="F1387">
        <v>101046440</v>
      </c>
      <c r="G1387" t="s">
        <v>4537</v>
      </c>
      <c r="H1387" t="s">
        <v>139</v>
      </c>
      <c r="I1387">
        <v>55</v>
      </c>
      <c r="J1387" t="s">
        <v>145</v>
      </c>
      <c r="K1387" t="s">
        <v>137</v>
      </c>
      <c r="L1387">
        <f>I1387*$Q$2/100/1000</f>
        <v>2.0350000000000001E-4</v>
      </c>
    </row>
    <row r="1388" spans="1:12">
      <c r="A1388" s="118">
        <v>45078</v>
      </c>
      <c r="B1388" t="s">
        <v>18960</v>
      </c>
      <c r="C1388" t="s">
        <v>18959</v>
      </c>
      <c r="D1388" t="s">
        <v>19382</v>
      </c>
      <c r="E1388" t="s">
        <v>22508</v>
      </c>
      <c r="F1388" t="s">
        <v>19380</v>
      </c>
      <c r="G1388" t="s">
        <v>19379</v>
      </c>
      <c r="H1388" t="s">
        <v>18954</v>
      </c>
      <c r="I1388">
        <v>1446</v>
      </c>
      <c r="J1388" t="s">
        <v>223</v>
      </c>
      <c r="K1388" t="s">
        <v>137</v>
      </c>
      <c r="L1388">
        <f>I1388*$Q$5/1000</f>
        <v>1.4702205000000002</v>
      </c>
    </row>
    <row r="1389" spans="1:12">
      <c r="A1389" s="118">
        <v>45139</v>
      </c>
      <c r="B1389" t="s">
        <v>22396</v>
      </c>
      <c r="C1389" t="s">
        <v>22395</v>
      </c>
      <c r="D1389" t="s">
        <v>22422</v>
      </c>
      <c r="E1389" t="s">
        <v>22507</v>
      </c>
      <c r="F1389" s="119">
        <v>57207465</v>
      </c>
      <c r="G1389" t="s">
        <v>22402</v>
      </c>
      <c r="H1389" t="s">
        <v>22391</v>
      </c>
      <c r="I1389">
        <v>84.8</v>
      </c>
      <c r="J1389" t="s">
        <v>138</v>
      </c>
      <c r="K1389" t="s">
        <v>137</v>
      </c>
      <c r="L1389">
        <f>I1389*$Q$2/1000</f>
        <v>3.1376000000000001E-2</v>
      </c>
    </row>
    <row r="1390" spans="1:12">
      <c r="A1390" s="118">
        <v>45139</v>
      </c>
      <c r="B1390" t="s">
        <v>22396</v>
      </c>
      <c r="C1390" t="s">
        <v>22395</v>
      </c>
      <c r="D1390" t="s">
        <v>22468</v>
      </c>
      <c r="E1390" t="s">
        <v>22506</v>
      </c>
      <c r="F1390" s="119">
        <v>57207498</v>
      </c>
      <c r="G1390" t="s">
        <v>22466</v>
      </c>
      <c r="H1390" t="s">
        <v>22391</v>
      </c>
      <c r="I1390">
        <v>84.8</v>
      </c>
      <c r="J1390" t="s">
        <v>138</v>
      </c>
      <c r="K1390" t="s">
        <v>137</v>
      </c>
      <c r="L1390">
        <f>I1390*$Q$2/1000</f>
        <v>3.1376000000000001E-2</v>
      </c>
    </row>
    <row r="1391" spans="1:12">
      <c r="A1391" s="118">
        <v>45139</v>
      </c>
      <c r="B1391" t="s">
        <v>22396</v>
      </c>
      <c r="C1391" t="s">
        <v>22395</v>
      </c>
      <c r="D1391" t="s">
        <v>22419</v>
      </c>
      <c r="E1391" t="s">
        <v>22505</v>
      </c>
      <c r="F1391" s="119">
        <v>57207470</v>
      </c>
      <c r="G1391" t="s">
        <v>22417</v>
      </c>
      <c r="H1391" t="s">
        <v>22391</v>
      </c>
      <c r="I1391">
        <v>84.8</v>
      </c>
      <c r="J1391" t="s">
        <v>138</v>
      </c>
      <c r="K1391" t="s">
        <v>137</v>
      </c>
      <c r="L1391">
        <f>I1391*$Q$2/1000</f>
        <v>3.1376000000000001E-2</v>
      </c>
    </row>
    <row r="1392" spans="1:12">
      <c r="A1392" s="118">
        <v>45139</v>
      </c>
      <c r="B1392" t="s">
        <v>22396</v>
      </c>
      <c r="C1392" t="s">
        <v>22395</v>
      </c>
      <c r="D1392" t="s">
        <v>22419</v>
      </c>
      <c r="E1392" t="s">
        <v>22504</v>
      </c>
      <c r="F1392" s="119">
        <v>57207471</v>
      </c>
      <c r="G1392" t="s">
        <v>22443</v>
      </c>
      <c r="H1392" t="s">
        <v>22391</v>
      </c>
      <c r="I1392">
        <v>84.8</v>
      </c>
      <c r="J1392" t="s">
        <v>138</v>
      </c>
      <c r="K1392" t="s">
        <v>137</v>
      </c>
      <c r="L1392">
        <f>I1392*$Q$2/1000</f>
        <v>3.1376000000000001E-2</v>
      </c>
    </row>
    <row r="1393" spans="1:12">
      <c r="A1393" s="118">
        <v>45170</v>
      </c>
      <c r="B1393" t="s">
        <v>22396</v>
      </c>
      <c r="C1393" t="s">
        <v>22395</v>
      </c>
      <c r="D1393" t="s">
        <v>22419</v>
      </c>
      <c r="E1393" t="s">
        <v>22503</v>
      </c>
      <c r="F1393">
        <v>57207471</v>
      </c>
      <c r="G1393" t="s">
        <v>22443</v>
      </c>
      <c r="H1393" t="s">
        <v>22391</v>
      </c>
      <c r="I1393">
        <v>84.8</v>
      </c>
      <c r="J1393" t="s">
        <v>138</v>
      </c>
      <c r="K1393" t="s">
        <v>137</v>
      </c>
      <c r="L1393">
        <f>I1393*$Q$2/1000</f>
        <v>3.1376000000000001E-2</v>
      </c>
    </row>
    <row r="1394" spans="1:12">
      <c r="A1394" s="118">
        <v>45170</v>
      </c>
      <c r="B1394" t="s">
        <v>22396</v>
      </c>
      <c r="C1394" t="s">
        <v>22395</v>
      </c>
      <c r="D1394" t="s">
        <v>22422</v>
      </c>
      <c r="E1394" t="s">
        <v>22502</v>
      </c>
      <c r="F1394">
        <v>101037467</v>
      </c>
      <c r="G1394" t="s">
        <v>22414</v>
      </c>
      <c r="H1394" t="s">
        <v>22391</v>
      </c>
      <c r="I1394">
        <v>84.8</v>
      </c>
      <c r="J1394" t="s">
        <v>138</v>
      </c>
      <c r="K1394" t="s">
        <v>137</v>
      </c>
      <c r="L1394">
        <f>I1394*$Q$2/1000</f>
        <v>3.1376000000000001E-2</v>
      </c>
    </row>
    <row r="1395" spans="1:12">
      <c r="A1395" s="118">
        <v>45170</v>
      </c>
      <c r="B1395" t="s">
        <v>22396</v>
      </c>
      <c r="C1395" t="s">
        <v>22395</v>
      </c>
      <c r="D1395" t="s">
        <v>22461</v>
      </c>
      <c r="E1395" t="s">
        <v>22501</v>
      </c>
      <c r="F1395">
        <v>57207466</v>
      </c>
      <c r="G1395" t="s">
        <v>22452</v>
      </c>
      <c r="H1395" t="s">
        <v>22391</v>
      </c>
      <c r="I1395">
        <v>84.8</v>
      </c>
      <c r="J1395" t="s">
        <v>138</v>
      </c>
      <c r="K1395" t="s">
        <v>137</v>
      </c>
      <c r="L1395">
        <f>I1395*$Q$2/1000</f>
        <v>3.1376000000000001E-2</v>
      </c>
    </row>
    <row r="1396" spans="1:12">
      <c r="A1396" s="118">
        <v>45170</v>
      </c>
      <c r="B1396" t="s">
        <v>22396</v>
      </c>
      <c r="C1396" t="s">
        <v>22395</v>
      </c>
      <c r="D1396" t="s">
        <v>22427</v>
      </c>
      <c r="E1396" t="s">
        <v>22500</v>
      </c>
      <c r="F1396">
        <v>57207465</v>
      </c>
      <c r="G1396" t="s">
        <v>22402</v>
      </c>
      <c r="H1396" t="s">
        <v>22391</v>
      </c>
      <c r="I1396">
        <v>84.8</v>
      </c>
      <c r="J1396" t="s">
        <v>138</v>
      </c>
      <c r="K1396" t="s">
        <v>137</v>
      </c>
      <c r="L1396">
        <f>I1396*$Q$2/1000</f>
        <v>3.1376000000000001E-2</v>
      </c>
    </row>
    <row r="1397" spans="1:12">
      <c r="A1397" s="118">
        <v>45170</v>
      </c>
      <c r="B1397" t="s">
        <v>22396</v>
      </c>
      <c r="C1397" t="s">
        <v>22395</v>
      </c>
      <c r="D1397" t="s">
        <v>22440</v>
      </c>
      <c r="E1397" t="s">
        <v>22499</v>
      </c>
      <c r="F1397">
        <v>57205161</v>
      </c>
      <c r="G1397" t="s">
        <v>22498</v>
      </c>
      <c r="H1397" t="s">
        <v>22391</v>
      </c>
      <c r="I1397">
        <v>84.8</v>
      </c>
      <c r="J1397" t="s">
        <v>138</v>
      </c>
      <c r="K1397" t="s">
        <v>137</v>
      </c>
      <c r="L1397">
        <f>I1397*$Q$2/1000</f>
        <v>3.1376000000000001E-2</v>
      </c>
    </row>
    <row r="1398" spans="1:12">
      <c r="A1398" s="118">
        <v>45170</v>
      </c>
      <c r="B1398" t="s">
        <v>22396</v>
      </c>
      <c r="C1398" t="s">
        <v>22395</v>
      </c>
      <c r="D1398" t="s">
        <v>22430</v>
      </c>
      <c r="E1398" t="s">
        <v>22497</v>
      </c>
      <c r="F1398">
        <v>101013778</v>
      </c>
      <c r="G1398" t="s">
        <v>22428</v>
      </c>
      <c r="H1398" t="s">
        <v>22391</v>
      </c>
      <c r="I1398">
        <v>84.8</v>
      </c>
      <c r="J1398" t="s">
        <v>138</v>
      </c>
      <c r="K1398" t="s">
        <v>137</v>
      </c>
      <c r="L1398">
        <f>I1398*$Q$2/1000</f>
        <v>3.1376000000000001E-2</v>
      </c>
    </row>
    <row r="1399" spans="1:12">
      <c r="A1399" s="118">
        <v>45170</v>
      </c>
      <c r="B1399" t="s">
        <v>22396</v>
      </c>
      <c r="C1399" t="s">
        <v>22395</v>
      </c>
      <c r="D1399" t="s">
        <v>22485</v>
      </c>
      <c r="E1399" t="s">
        <v>22496</v>
      </c>
      <c r="F1399">
        <v>57207499</v>
      </c>
      <c r="G1399" t="s">
        <v>22392</v>
      </c>
      <c r="H1399" t="s">
        <v>22391</v>
      </c>
      <c r="I1399">
        <v>84.8</v>
      </c>
      <c r="J1399" t="s">
        <v>138</v>
      </c>
      <c r="K1399" t="s">
        <v>137</v>
      </c>
      <c r="L1399">
        <f>I1399*$Q$2/1000</f>
        <v>3.1376000000000001E-2</v>
      </c>
    </row>
    <row r="1400" spans="1:12">
      <c r="A1400" s="118">
        <v>45170</v>
      </c>
      <c r="B1400" t="s">
        <v>22396</v>
      </c>
      <c r="C1400" t="s">
        <v>22395</v>
      </c>
      <c r="D1400" t="s">
        <v>22433</v>
      </c>
      <c r="E1400" t="s">
        <v>22495</v>
      </c>
      <c r="F1400">
        <v>57207470</v>
      </c>
      <c r="G1400" t="s">
        <v>22417</v>
      </c>
      <c r="H1400" t="s">
        <v>22391</v>
      </c>
      <c r="I1400">
        <v>84.8</v>
      </c>
      <c r="J1400" t="s">
        <v>138</v>
      </c>
      <c r="K1400" t="s">
        <v>137</v>
      </c>
      <c r="L1400">
        <f>I1400*$Q$2/1000</f>
        <v>3.1376000000000001E-2</v>
      </c>
    </row>
    <row r="1401" spans="1:12">
      <c r="A1401" s="118">
        <v>45170</v>
      </c>
      <c r="B1401" t="s">
        <v>22396</v>
      </c>
      <c r="C1401" t="s">
        <v>22395</v>
      </c>
      <c r="D1401" t="s">
        <v>22461</v>
      </c>
      <c r="E1401" t="s">
        <v>22494</v>
      </c>
      <c r="F1401">
        <v>57207466</v>
      </c>
      <c r="G1401" t="s">
        <v>22452</v>
      </c>
      <c r="H1401" t="s">
        <v>22391</v>
      </c>
      <c r="I1401">
        <v>84.8</v>
      </c>
      <c r="J1401" t="s">
        <v>138</v>
      </c>
      <c r="K1401" t="s">
        <v>137</v>
      </c>
      <c r="L1401">
        <f>I1401*$Q$2/1000</f>
        <v>3.1376000000000001E-2</v>
      </c>
    </row>
    <row r="1402" spans="1:12">
      <c r="A1402" s="118">
        <v>45170</v>
      </c>
      <c r="B1402" t="s">
        <v>22396</v>
      </c>
      <c r="C1402" t="s">
        <v>22395</v>
      </c>
      <c r="D1402" t="s">
        <v>22419</v>
      </c>
      <c r="E1402" t="s">
        <v>22493</v>
      </c>
      <c r="F1402">
        <v>57207498</v>
      </c>
      <c r="G1402" t="s">
        <v>22466</v>
      </c>
      <c r="H1402" t="s">
        <v>22391</v>
      </c>
      <c r="I1402">
        <v>84.8</v>
      </c>
      <c r="J1402" t="s">
        <v>138</v>
      </c>
      <c r="K1402" t="s">
        <v>137</v>
      </c>
      <c r="L1402">
        <f>I1402*$Q$2/1000</f>
        <v>3.1376000000000001E-2</v>
      </c>
    </row>
    <row r="1403" spans="1:12">
      <c r="A1403" s="118">
        <v>45170</v>
      </c>
      <c r="B1403" t="s">
        <v>22396</v>
      </c>
      <c r="C1403" t="s">
        <v>22395</v>
      </c>
      <c r="D1403" t="s">
        <v>22419</v>
      </c>
      <c r="E1403" t="s">
        <v>22492</v>
      </c>
      <c r="F1403">
        <v>57207497</v>
      </c>
      <c r="G1403" t="s">
        <v>22397</v>
      </c>
      <c r="H1403" t="s">
        <v>22391</v>
      </c>
      <c r="I1403">
        <v>84.8</v>
      </c>
      <c r="J1403" t="s">
        <v>138</v>
      </c>
      <c r="K1403" t="s">
        <v>137</v>
      </c>
      <c r="L1403">
        <f>I1403*$Q$2/1000</f>
        <v>3.1376000000000001E-2</v>
      </c>
    </row>
    <row r="1404" spans="1:12">
      <c r="A1404" s="118">
        <v>45170</v>
      </c>
      <c r="B1404" t="s">
        <v>22396</v>
      </c>
      <c r="C1404" t="s">
        <v>22395</v>
      </c>
      <c r="D1404" t="s">
        <v>22461</v>
      </c>
      <c r="E1404" t="s">
        <v>22491</v>
      </c>
      <c r="F1404">
        <v>57207464</v>
      </c>
      <c r="G1404" t="s">
        <v>22490</v>
      </c>
      <c r="H1404" t="s">
        <v>22391</v>
      </c>
      <c r="I1404">
        <v>84.8</v>
      </c>
      <c r="J1404" t="s">
        <v>138</v>
      </c>
      <c r="K1404" t="s">
        <v>137</v>
      </c>
      <c r="L1404">
        <f>I1404*$Q$2/1000</f>
        <v>3.1376000000000001E-2</v>
      </c>
    </row>
    <row r="1405" spans="1:12">
      <c r="A1405" s="118">
        <v>45170</v>
      </c>
      <c r="B1405" t="s">
        <v>22396</v>
      </c>
      <c r="C1405" t="s">
        <v>22395</v>
      </c>
      <c r="D1405" t="s">
        <v>22430</v>
      </c>
      <c r="E1405" t="s">
        <v>22489</v>
      </c>
      <c r="F1405">
        <v>101037467</v>
      </c>
      <c r="G1405" t="s">
        <v>22414</v>
      </c>
      <c r="H1405" t="s">
        <v>22391</v>
      </c>
      <c r="I1405">
        <v>84.8</v>
      </c>
      <c r="J1405" t="s">
        <v>138</v>
      </c>
      <c r="K1405" t="s">
        <v>137</v>
      </c>
      <c r="L1405">
        <f>I1405*$Q$2/1000</f>
        <v>3.1376000000000001E-2</v>
      </c>
    </row>
    <row r="1406" spans="1:12">
      <c r="A1406" s="118">
        <v>45170</v>
      </c>
      <c r="B1406" t="s">
        <v>22396</v>
      </c>
      <c r="C1406" t="s">
        <v>22395</v>
      </c>
      <c r="D1406" t="s">
        <v>22422</v>
      </c>
      <c r="E1406" t="s">
        <v>22488</v>
      </c>
      <c r="F1406">
        <v>101037467</v>
      </c>
      <c r="G1406" t="s">
        <v>22414</v>
      </c>
      <c r="H1406" t="s">
        <v>22391</v>
      </c>
      <c r="I1406">
        <v>84.8</v>
      </c>
      <c r="J1406" t="s">
        <v>138</v>
      </c>
      <c r="K1406" t="s">
        <v>137</v>
      </c>
      <c r="L1406">
        <f>I1406*$Q$2/1000</f>
        <v>3.1376000000000001E-2</v>
      </c>
    </row>
    <row r="1407" spans="1:12">
      <c r="A1407" s="118">
        <v>45170</v>
      </c>
      <c r="B1407" t="s">
        <v>22396</v>
      </c>
      <c r="C1407" t="s">
        <v>22395</v>
      </c>
      <c r="D1407" t="s">
        <v>22394</v>
      </c>
      <c r="E1407" t="s">
        <v>22487</v>
      </c>
      <c r="F1407">
        <v>57207497</v>
      </c>
      <c r="G1407" t="s">
        <v>22397</v>
      </c>
      <c r="H1407" t="s">
        <v>22391</v>
      </c>
      <c r="I1407">
        <v>84.8</v>
      </c>
      <c r="J1407" t="s">
        <v>138</v>
      </c>
      <c r="K1407" t="s">
        <v>137</v>
      </c>
      <c r="L1407">
        <f>I1407*$Q$2/1000</f>
        <v>3.1376000000000001E-2</v>
      </c>
    </row>
    <row r="1408" spans="1:12">
      <c r="A1408" s="118">
        <v>45170</v>
      </c>
      <c r="B1408" t="s">
        <v>22396</v>
      </c>
      <c r="C1408" t="s">
        <v>22395</v>
      </c>
      <c r="D1408" t="s">
        <v>22468</v>
      </c>
      <c r="E1408" t="s">
        <v>22486</v>
      </c>
      <c r="F1408">
        <v>57207497</v>
      </c>
      <c r="G1408" t="s">
        <v>22397</v>
      </c>
      <c r="H1408" t="s">
        <v>22391</v>
      </c>
      <c r="I1408">
        <v>84.8</v>
      </c>
      <c r="J1408" t="s">
        <v>138</v>
      </c>
      <c r="K1408" t="s">
        <v>137</v>
      </c>
      <c r="L1408">
        <f>I1408*$Q$2/1000</f>
        <v>3.1376000000000001E-2</v>
      </c>
    </row>
    <row r="1409" spans="1:12">
      <c r="A1409" s="118">
        <v>45170</v>
      </c>
      <c r="B1409" t="s">
        <v>22396</v>
      </c>
      <c r="C1409" t="s">
        <v>22395</v>
      </c>
      <c r="D1409" t="s">
        <v>22485</v>
      </c>
      <c r="E1409" t="s">
        <v>22484</v>
      </c>
      <c r="F1409">
        <v>57207499</v>
      </c>
      <c r="G1409" t="s">
        <v>22392</v>
      </c>
      <c r="H1409" t="s">
        <v>22391</v>
      </c>
      <c r="I1409">
        <v>84.8</v>
      </c>
      <c r="J1409" t="s">
        <v>138</v>
      </c>
      <c r="K1409" t="s">
        <v>137</v>
      </c>
      <c r="L1409">
        <f>I1409*$Q$2/1000</f>
        <v>3.1376000000000001E-2</v>
      </c>
    </row>
    <row r="1410" spans="1:12">
      <c r="A1410" s="118">
        <v>45170</v>
      </c>
      <c r="B1410" t="s">
        <v>22396</v>
      </c>
      <c r="C1410" t="s">
        <v>22395</v>
      </c>
      <c r="D1410" t="s">
        <v>22430</v>
      </c>
      <c r="E1410" t="s">
        <v>22483</v>
      </c>
      <c r="F1410">
        <v>57207503</v>
      </c>
      <c r="G1410" t="s">
        <v>22441</v>
      </c>
      <c r="H1410" t="s">
        <v>22391</v>
      </c>
      <c r="I1410">
        <v>84.8</v>
      </c>
      <c r="J1410" t="s">
        <v>138</v>
      </c>
      <c r="K1410" t="s">
        <v>137</v>
      </c>
      <c r="L1410">
        <f>I1410*$Q$2/1000</f>
        <v>3.1376000000000001E-2</v>
      </c>
    </row>
    <row r="1411" spans="1:12">
      <c r="A1411" s="118">
        <v>45170</v>
      </c>
      <c r="B1411" t="s">
        <v>22396</v>
      </c>
      <c r="C1411" t="s">
        <v>22395</v>
      </c>
      <c r="D1411" t="s">
        <v>22440</v>
      </c>
      <c r="E1411" t="s">
        <v>22482</v>
      </c>
      <c r="F1411">
        <v>57207503</v>
      </c>
      <c r="G1411" t="s">
        <v>22441</v>
      </c>
      <c r="H1411" t="s">
        <v>22391</v>
      </c>
      <c r="I1411">
        <v>84.8</v>
      </c>
      <c r="J1411" t="s">
        <v>138</v>
      </c>
      <c r="K1411" t="s">
        <v>137</v>
      </c>
      <c r="L1411">
        <f>I1411*$Q$2/1000</f>
        <v>3.1376000000000001E-2</v>
      </c>
    </row>
    <row r="1412" spans="1:12">
      <c r="A1412" s="118">
        <v>45170</v>
      </c>
      <c r="B1412" t="s">
        <v>22396</v>
      </c>
      <c r="C1412" t="s">
        <v>22395</v>
      </c>
      <c r="D1412" t="s">
        <v>22419</v>
      </c>
      <c r="E1412" t="s">
        <v>22481</v>
      </c>
      <c r="F1412">
        <v>57207470</v>
      </c>
      <c r="G1412" t="s">
        <v>22417</v>
      </c>
      <c r="H1412" t="s">
        <v>22391</v>
      </c>
      <c r="I1412">
        <v>84.8</v>
      </c>
      <c r="J1412" t="s">
        <v>138</v>
      </c>
      <c r="K1412" t="s">
        <v>137</v>
      </c>
      <c r="L1412">
        <f>I1412*$Q$2/1000</f>
        <v>3.1376000000000001E-2</v>
      </c>
    </row>
    <row r="1413" spans="1:12">
      <c r="A1413" s="118">
        <v>45170</v>
      </c>
      <c r="B1413" t="s">
        <v>22396</v>
      </c>
      <c r="C1413" t="s">
        <v>22395</v>
      </c>
      <c r="D1413" t="s">
        <v>22433</v>
      </c>
      <c r="E1413" t="s">
        <v>22480</v>
      </c>
      <c r="F1413">
        <v>57207471</v>
      </c>
      <c r="G1413" t="s">
        <v>22443</v>
      </c>
      <c r="H1413" t="s">
        <v>22391</v>
      </c>
      <c r="I1413">
        <v>84.8</v>
      </c>
      <c r="J1413" t="s">
        <v>138</v>
      </c>
      <c r="K1413" t="s">
        <v>137</v>
      </c>
      <c r="L1413">
        <f>I1413*$Q$2/1000</f>
        <v>3.1376000000000001E-2</v>
      </c>
    </row>
    <row r="1414" spans="1:12">
      <c r="A1414" s="118">
        <v>45170</v>
      </c>
      <c r="B1414" t="s">
        <v>22396</v>
      </c>
      <c r="C1414" t="s">
        <v>22395</v>
      </c>
      <c r="D1414" t="s">
        <v>22427</v>
      </c>
      <c r="E1414" t="s">
        <v>22479</v>
      </c>
      <c r="F1414">
        <v>57207465</v>
      </c>
      <c r="G1414" t="s">
        <v>22402</v>
      </c>
      <c r="H1414" t="s">
        <v>22391</v>
      </c>
      <c r="I1414">
        <v>84.8</v>
      </c>
      <c r="J1414" t="s">
        <v>138</v>
      </c>
      <c r="K1414" t="s">
        <v>137</v>
      </c>
      <c r="L1414">
        <f>I1414*$Q$2/1000</f>
        <v>3.1376000000000001E-2</v>
      </c>
    </row>
    <row r="1415" spans="1:12">
      <c r="A1415" s="118">
        <v>45170</v>
      </c>
      <c r="B1415" t="s">
        <v>22396</v>
      </c>
      <c r="C1415" t="s">
        <v>22395</v>
      </c>
      <c r="D1415" t="s">
        <v>22461</v>
      </c>
      <c r="E1415" t="s">
        <v>22478</v>
      </c>
      <c r="F1415">
        <v>57207465</v>
      </c>
      <c r="G1415" t="s">
        <v>22402</v>
      </c>
      <c r="H1415" t="s">
        <v>22391</v>
      </c>
      <c r="I1415">
        <v>84.8</v>
      </c>
      <c r="J1415" t="s">
        <v>138</v>
      </c>
      <c r="K1415" t="s">
        <v>137</v>
      </c>
      <c r="L1415">
        <f>I1415*$Q$2/1000</f>
        <v>3.1376000000000001E-2</v>
      </c>
    </row>
    <row r="1416" spans="1:12">
      <c r="A1416" s="118">
        <v>45170</v>
      </c>
      <c r="B1416" t="s">
        <v>22396</v>
      </c>
      <c r="C1416" t="s">
        <v>22395</v>
      </c>
      <c r="D1416" t="s">
        <v>22461</v>
      </c>
      <c r="E1416" t="s">
        <v>22477</v>
      </c>
      <c r="F1416">
        <v>57207468</v>
      </c>
      <c r="G1416" t="s">
        <v>22476</v>
      </c>
      <c r="H1416" t="s">
        <v>22391</v>
      </c>
      <c r="I1416">
        <v>84.8</v>
      </c>
      <c r="J1416" t="s">
        <v>138</v>
      </c>
      <c r="K1416" t="s">
        <v>137</v>
      </c>
      <c r="L1416">
        <f>I1416*$Q$2/1000</f>
        <v>3.1376000000000001E-2</v>
      </c>
    </row>
    <row r="1417" spans="1:12">
      <c r="A1417" s="118">
        <v>45170</v>
      </c>
      <c r="B1417" t="s">
        <v>22396</v>
      </c>
      <c r="C1417" t="s">
        <v>22395</v>
      </c>
      <c r="D1417" t="s">
        <v>22433</v>
      </c>
      <c r="E1417" t="s">
        <v>22475</v>
      </c>
      <c r="F1417">
        <v>57207470</v>
      </c>
      <c r="G1417" t="s">
        <v>22417</v>
      </c>
      <c r="H1417" t="s">
        <v>22391</v>
      </c>
      <c r="I1417">
        <v>84.8</v>
      </c>
      <c r="J1417" t="s">
        <v>138</v>
      </c>
      <c r="K1417" t="s">
        <v>137</v>
      </c>
      <c r="L1417">
        <f>I1417*$Q$2/1000</f>
        <v>3.1376000000000001E-2</v>
      </c>
    </row>
    <row r="1418" spans="1:12">
      <c r="A1418" s="118">
        <v>45200</v>
      </c>
      <c r="B1418" t="s">
        <v>22396</v>
      </c>
      <c r="C1418" t="s">
        <v>22395</v>
      </c>
      <c r="D1418" t="s">
        <v>22404</v>
      </c>
      <c r="E1418" t="s">
        <v>22474</v>
      </c>
      <c r="F1418">
        <v>57207469</v>
      </c>
      <c r="G1418" t="s">
        <v>22420</v>
      </c>
      <c r="H1418" t="s">
        <v>22391</v>
      </c>
      <c r="I1418">
        <v>84.8</v>
      </c>
      <c r="J1418" t="s">
        <v>138</v>
      </c>
      <c r="K1418" t="s">
        <v>137</v>
      </c>
      <c r="L1418">
        <f>I1418*$Q$2/1000</f>
        <v>3.1376000000000001E-2</v>
      </c>
    </row>
    <row r="1419" spans="1:12">
      <c r="A1419" s="118">
        <v>44958</v>
      </c>
      <c r="B1419" t="s">
        <v>574</v>
      </c>
      <c r="C1419" t="s">
        <v>573</v>
      </c>
      <c r="D1419" t="s">
        <v>17964</v>
      </c>
      <c r="E1419" t="s">
        <v>22473</v>
      </c>
      <c r="F1419">
        <v>4245252</v>
      </c>
      <c r="G1419" t="s">
        <v>1824</v>
      </c>
      <c r="H1419" t="s">
        <v>569</v>
      </c>
      <c r="I1419">
        <v>298</v>
      </c>
      <c r="J1419" t="s">
        <v>145</v>
      </c>
      <c r="K1419" t="s">
        <v>137</v>
      </c>
      <c r="L1419">
        <f>I1419*$Q$2/100/1000</f>
        <v>1.1026E-3</v>
      </c>
    </row>
    <row r="1420" spans="1:12">
      <c r="A1420" s="118">
        <v>45200</v>
      </c>
      <c r="B1420" t="s">
        <v>22396</v>
      </c>
      <c r="C1420" t="s">
        <v>22395</v>
      </c>
      <c r="D1420" t="s">
        <v>22472</v>
      </c>
      <c r="E1420" t="s">
        <v>22471</v>
      </c>
      <c r="F1420">
        <v>57207496</v>
      </c>
      <c r="G1420" t="s">
        <v>22446</v>
      </c>
      <c r="H1420" t="s">
        <v>22391</v>
      </c>
      <c r="I1420">
        <v>84.8</v>
      </c>
      <c r="J1420" t="s">
        <v>138</v>
      </c>
      <c r="K1420" t="s">
        <v>137</v>
      </c>
      <c r="L1420">
        <f>I1420*$Q$2/1000</f>
        <v>3.1376000000000001E-2</v>
      </c>
    </row>
    <row r="1421" spans="1:12">
      <c r="A1421" s="118">
        <v>45200</v>
      </c>
      <c r="B1421" t="s">
        <v>22396</v>
      </c>
      <c r="C1421" t="s">
        <v>22395</v>
      </c>
      <c r="D1421" t="s">
        <v>22422</v>
      </c>
      <c r="E1421" t="s">
        <v>22470</v>
      </c>
      <c r="F1421">
        <v>57207464</v>
      </c>
      <c r="G1421" t="s">
        <v>22423</v>
      </c>
      <c r="H1421" t="s">
        <v>22391</v>
      </c>
      <c r="I1421">
        <v>84.8</v>
      </c>
      <c r="J1421" t="s">
        <v>138</v>
      </c>
      <c r="K1421" t="s">
        <v>137</v>
      </c>
      <c r="L1421">
        <f>I1421*$Q$2/1000</f>
        <v>3.1376000000000001E-2</v>
      </c>
    </row>
    <row r="1422" spans="1:12">
      <c r="A1422" s="118">
        <v>45200</v>
      </c>
      <c r="B1422" t="s">
        <v>22396</v>
      </c>
      <c r="C1422" t="s">
        <v>22395</v>
      </c>
      <c r="D1422" t="s">
        <v>22433</v>
      </c>
      <c r="E1422" t="s">
        <v>22469</v>
      </c>
      <c r="F1422">
        <v>57207472</v>
      </c>
      <c r="G1422" t="s">
        <v>22431</v>
      </c>
      <c r="H1422" t="s">
        <v>22391</v>
      </c>
      <c r="I1422">
        <v>84.8</v>
      </c>
      <c r="J1422" t="s">
        <v>138</v>
      </c>
      <c r="K1422" t="s">
        <v>137</v>
      </c>
      <c r="L1422">
        <f>I1422*$Q$2/1000</f>
        <v>3.1376000000000001E-2</v>
      </c>
    </row>
    <row r="1423" spans="1:12">
      <c r="A1423" s="118">
        <v>45200</v>
      </c>
      <c r="B1423" t="s">
        <v>22396</v>
      </c>
      <c r="C1423" t="s">
        <v>22395</v>
      </c>
      <c r="D1423" t="s">
        <v>22468</v>
      </c>
      <c r="E1423" t="s">
        <v>22467</v>
      </c>
      <c r="F1423">
        <v>57207498</v>
      </c>
      <c r="G1423" t="s">
        <v>22466</v>
      </c>
      <c r="H1423" t="s">
        <v>22391</v>
      </c>
      <c r="I1423">
        <v>84.8</v>
      </c>
      <c r="J1423" t="s">
        <v>138</v>
      </c>
      <c r="K1423" t="s">
        <v>137</v>
      </c>
      <c r="L1423">
        <f>I1423*$Q$2/1000</f>
        <v>3.1376000000000001E-2</v>
      </c>
    </row>
    <row r="1424" spans="1:12" ht="30">
      <c r="A1424" s="118">
        <v>44958</v>
      </c>
      <c r="B1424" t="s">
        <v>574</v>
      </c>
      <c r="C1424" t="s">
        <v>573</v>
      </c>
      <c r="D1424" t="s">
        <v>7935</v>
      </c>
      <c r="E1424" t="s">
        <v>22465</v>
      </c>
      <c r="F1424">
        <v>21201458</v>
      </c>
      <c r="G1424" s="126" t="s">
        <v>12082</v>
      </c>
      <c r="H1424" t="s">
        <v>569</v>
      </c>
      <c r="I1424">
        <v>298</v>
      </c>
      <c r="J1424" t="s">
        <v>145</v>
      </c>
      <c r="K1424" t="s">
        <v>137</v>
      </c>
      <c r="L1424">
        <f>I1424*$Q$2/100/1000</f>
        <v>1.1026E-3</v>
      </c>
    </row>
    <row r="1425" spans="1:12">
      <c r="A1425" s="118">
        <v>45200</v>
      </c>
      <c r="B1425" t="s">
        <v>22396</v>
      </c>
      <c r="C1425" t="s">
        <v>22395</v>
      </c>
      <c r="D1425" t="s">
        <v>22422</v>
      </c>
      <c r="E1425" t="s">
        <v>22464</v>
      </c>
      <c r="F1425">
        <v>101013778</v>
      </c>
      <c r="G1425" t="s">
        <v>22428</v>
      </c>
      <c r="H1425" t="s">
        <v>22391</v>
      </c>
      <c r="I1425">
        <v>84.8</v>
      </c>
      <c r="J1425" t="s">
        <v>138</v>
      </c>
      <c r="K1425" t="s">
        <v>137</v>
      </c>
      <c r="L1425">
        <f>I1425*$Q$2/1000</f>
        <v>3.1376000000000001E-2</v>
      </c>
    </row>
    <row r="1426" spans="1:12">
      <c r="A1426" s="118">
        <v>45200</v>
      </c>
      <c r="B1426" t="s">
        <v>22396</v>
      </c>
      <c r="C1426" t="s">
        <v>22395</v>
      </c>
      <c r="D1426" t="s">
        <v>22430</v>
      </c>
      <c r="E1426" t="s">
        <v>22463</v>
      </c>
      <c r="F1426">
        <v>101013776</v>
      </c>
      <c r="G1426" t="s">
        <v>22462</v>
      </c>
      <c r="H1426" t="s">
        <v>22391</v>
      </c>
      <c r="I1426">
        <v>84.8</v>
      </c>
      <c r="J1426" t="s">
        <v>138</v>
      </c>
      <c r="K1426" t="s">
        <v>137</v>
      </c>
      <c r="L1426">
        <f>I1426*$Q$2/1000</f>
        <v>3.1376000000000001E-2</v>
      </c>
    </row>
    <row r="1427" spans="1:12">
      <c r="A1427" s="118">
        <v>45200</v>
      </c>
      <c r="B1427" t="s">
        <v>22396</v>
      </c>
      <c r="C1427" t="s">
        <v>22395</v>
      </c>
      <c r="D1427" t="s">
        <v>22461</v>
      </c>
      <c r="E1427" t="s">
        <v>22460</v>
      </c>
      <c r="F1427">
        <v>57207465</v>
      </c>
      <c r="G1427" t="s">
        <v>22402</v>
      </c>
      <c r="H1427" t="s">
        <v>22391</v>
      </c>
      <c r="I1427">
        <v>84.8</v>
      </c>
      <c r="J1427" t="s">
        <v>138</v>
      </c>
      <c r="K1427" t="s">
        <v>137</v>
      </c>
      <c r="L1427">
        <f>I1427*$Q$2/1000</f>
        <v>3.1376000000000001E-2</v>
      </c>
    </row>
    <row r="1428" spans="1:12">
      <c r="A1428" s="118">
        <v>45200</v>
      </c>
      <c r="B1428" t="s">
        <v>22396</v>
      </c>
      <c r="C1428" t="s">
        <v>22395</v>
      </c>
      <c r="D1428" t="s">
        <v>22433</v>
      </c>
      <c r="E1428" t="s">
        <v>22459</v>
      </c>
      <c r="F1428">
        <v>57207472</v>
      </c>
      <c r="G1428" t="s">
        <v>22431</v>
      </c>
      <c r="H1428" t="s">
        <v>22391</v>
      </c>
      <c r="I1428">
        <v>84.8</v>
      </c>
      <c r="J1428" t="s">
        <v>138</v>
      </c>
      <c r="K1428" t="s">
        <v>137</v>
      </c>
      <c r="L1428">
        <f>I1428*$Q$2/1000</f>
        <v>3.1376000000000001E-2</v>
      </c>
    </row>
    <row r="1429" spans="1:12">
      <c r="A1429" s="118">
        <v>44958</v>
      </c>
      <c r="B1429" t="s">
        <v>1723</v>
      </c>
      <c r="C1429" t="s">
        <v>1722</v>
      </c>
      <c r="D1429" t="s">
        <v>22458</v>
      </c>
      <c r="E1429" t="s">
        <v>22457</v>
      </c>
      <c r="F1429">
        <v>101042130</v>
      </c>
      <c r="G1429" t="s">
        <v>4139</v>
      </c>
      <c r="H1429" t="s">
        <v>1717</v>
      </c>
      <c r="I1429">
        <v>118</v>
      </c>
      <c r="J1429" t="s">
        <v>223</v>
      </c>
      <c r="K1429" t="s">
        <v>137</v>
      </c>
      <c r="L1429">
        <f>I1429*$Q$5/1000</f>
        <v>0.1199765</v>
      </c>
    </row>
    <row r="1430" spans="1:12">
      <c r="A1430" s="118">
        <v>45078</v>
      </c>
      <c r="B1430" t="s">
        <v>18960</v>
      </c>
      <c r="C1430" t="s">
        <v>18959</v>
      </c>
      <c r="D1430" t="s">
        <v>19382</v>
      </c>
      <c r="E1430" t="s">
        <v>22456</v>
      </c>
      <c r="F1430" t="s">
        <v>19380</v>
      </c>
      <c r="G1430" t="s">
        <v>19379</v>
      </c>
      <c r="H1430" t="s">
        <v>18954</v>
      </c>
      <c r="I1430">
        <v>1446</v>
      </c>
      <c r="J1430" t="s">
        <v>223</v>
      </c>
      <c r="K1430" t="s">
        <v>137</v>
      </c>
      <c r="L1430">
        <f>I1430*$Q$5/1000</f>
        <v>1.4702205000000002</v>
      </c>
    </row>
    <row r="1431" spans="1:12">
      <c r="A1431" s="118">
        <v>45200</v>
      </c>
      <c r="B1431" t="s">
        <v>22396</v>
      </c>
      <c r="C1431" t="s">
        <v>22395</v>
      </c>
      <c r="D1431" t="s">
        <v>22422</v>
      </c>
      <c r="E1431" t="s">
        <v>22455</v>
      </c>
      <c r="F1431">
        <v>57207466</v>
      </c>
      <c r="G1431" t="s">
        <v>22452</v>
      </c>
      <c r="H1431" t="s">
        <v>22391</v>
      </c>
      <c r="I1431">
        <v>84.8</v>
      </c>
      <c r="J1431" t="s">
        <v>138</v>
      </c>
      <c r="K1431" t="s">
        <v>137</v>
      </c>
      <c r="L1431">
        <f>I1431*$Q$2/1000</f>
        <v>3.1376000000000001E-2</v>
      </c>
    </row>
    <row r="1432" spans="1:12">
      <c r="A1432" s="118">
        <v>45200</v>
      </c>
      <c r="B1432" t="s">
        <v>22396</v>
      </c>
      <c r="C1432" t="s">
        <v>22395</v>
      </c>
      <c r="D1432" t="s">
        <v>22454</v>
      </c>
      <c r="E1432" t="s">
        <v>22453</v>
      </c>
      <c r="F1432">
        <v>57207466</v>
      </c>
      <c r="G1432" t="s">
        <v>22452</v>
      </c>
      <c r="H1432" t="s">
        <v>22391</v>
      </c>
      <c r="I1432">
        <v>84.8</v>
      </c>
      <c r="J1432" t="s">
        <v>138</v>
      </c>
      <c r="K1432" t="s">
        <v>137</v>
      </c>
      <c r="L1432">
        <f>I1432*$Q$2/1000</f>
        <v>3.1376000000000001E-2</v>
      </c>
    </row>
    <row r="1433" spans="1:12">
      <c r="A1433" s="118">
        <v>45231</v>
      </c>
      <c r="B1433" t="s">
        <v>22396</v>
      </c>
      <c r="C1433" t="s">
        <v>22395</v>
      </c>
      <c r="D1433" t="s">
        <v>22416</v>
      </c>
      <c r="E1433" t="s">
        <v>22451</v>
      </c>
      <c r="F1433">
        <v>57207496</v>
      </c>
      <c r="G1433" t="s">
        <v>22446</v>
      </c>
      <c r="H1433" t="s">
        <v>22391</v>
      </c>
      <c r="I1433">
        <v>84.8</v>
      </c>
      <c r="J1433" t="s">
        <v>138</v>
      </c>
      <c r="K1433" t="s">
        <v>137</v>
      </c>
      <c r="L1433">
        <f>I1433*$Q$2/1000</f>
        <v>3.1376000000000001E-2</v>
      </c>
    </row>
    <row r="1434" spans="1:12">
      <c r="A1434" s="118">
        <v>45231</v>
      </c>
      <c r="B1434" t="s">
        <v>22396</v>
      </c>
      <c r="C1434" t="s">
        <v>22395</v>
      </c>
      <c r="D1434" t="s">
        <v>22419</v>
      </c>
      <c r="E1434" t="s">
        <v>22450</v>
      </c>
      <c r="F1434">
        <v>57207470</v>
      </c>
      <c r="G1434" t="s">
        <v>22417</v>
      </c>
      <c r="H1434" t="s">
        <v>22391</v>
      </c>
      <c r="I1434">
        <v>84.8</v>
      </c>
      <c r="J1434" t="s">
        <v>138</v>
      </c>
      <c r="K1434" t="s">
        <v>137</v>
      </c>
      <c r="L1434">
        <f>I1434*$Q$2/1000</f>
        <v>3.1376000000000001E-2</v>
      </c>
    </row>
    <row r="1435" spans="1:12">
      <c r="A1435" s="118">
        <v>45231</v>
      </c>
      <c r="B1435" t="s">
        <v>22396</v>
      </c>
      <c r="C1435" t="s">
        <v>22395</v>
      </c>
      <c r="D1435" t="s">
        <v>22416</v>
      </c>
      <c r="E1435" t="s">
        <v>22449</v>
      </c>
      <c r="F1435">
        <v>57207496</v>
      </c>
      <c r="G1435" t="s">
        <v>22446</v>
      </c>
      <c r="H1435" t="s">
        <v>22391</v>
      </c>
      <c r="I1435">
        <v>84.8</v>
      </c>
      <c r="J1435" t="s">
        <v>138</v>
      </c>
      <c r="K1435" t="s">
        <v>137</v>
      </c>
      <c r="L1435">
        <f>I1435*$Q$2/1000</f>
        <v>3.1376000000000001E-2</v>
      </c>
    </row>
    <row r="1436" spans="1:12">
      <c r="A1436" s="118">
        <v>45231</v>
      </c>
      <c r="B1436" t="s">
        <v>22396</v>
      </c>
      <c r="C1436" t="s">
        <v>22395</v>
      </c>
      <c r="D1436" t="s">
        <v>22448</v>
      </c>
      <c r="E1436" t="s">
        <v>22447</v>
      </c>
      <c r="F1436">
        <v>57207496</v>
      </c>
      <c r="G1436" t="s">
        <v>22446</v>
      </c>
      <c r="H1436" t="s">
        <v>22391</v>
      </c>
      <c r="I1436">
        <v>84.8</v>
      </c>
      <c r="J1436" t="s">
        <v>138</v>
      </c>
      <c r="K1436" t="s">
        <v>137</v>
      </c>
      <c r="L1436">
        <f>I1436*$Q$2/1000</f>
        <v>3.1376000000000001E-2</v>
      </c>
    </row>
    <row r="1437" spans="1:12">
      <c r="A1437" s="118">
        <v>45231</v>
      </c>
      <c r="B1437" t="s">
        <v>22396</v>
      </c>
      <c r="C1437" t="s">
        <v>22395</v>
      </c>
      <c r="D1437" t="s">
        <v>22425</v>
      </c>
      <c r="E1437" t="s">
        <v>22445</v>
      </c>
      <c r="F1437">
        <v>57207464</v>
      </c>
      <c r="G1437" t="s">
        <v>22423</v>
      </c>
      <c r="H1437" t="s">
        <v>22391</v>
      </c>
      <c r="I1437">
        <v>84.8</v>
      </c>
      <c r="J1437" t="s">
        <v>138</v>
      </c>
      <c r="K1437" t="s">
        <v>137</v>
      </c>
      <c r="L1437">
        <f>I1437*$Q$2/1000</f>
        <v>3.1376000000000001E-2</v>
      </c>
    </row>
    <row r="1438" spans="1:12">
      <c r="A1438" s="118">
        <v>45231</v>
      </c>
      <c r="B1438" t="s">
        <v>22396</v>
      </c>
      <c r="C1438" t="s">
        <v>22395</v>
      </c>
      <c r="D1438" t="s">
        <v>22433</v>
      </c>
      <c r="E1438" t="s">
        <v>22444</v>
      </c>
      <c r="F1438">
        <v>57207471</v>
      </c>
      <c r="G1438" t="s">
        <v>22443</v>
      </c>
      <c r="H1438" t="s">
        <v>22391</v>
      </c>
      <c r="I1438">
        <v>84.8</v>
      </c>
      <c r="J1438" t="s">
        <v>138</v>
      </c>
      <c r="K1438" t="s">
        <v>137</v>
      </c>
      <c r="L1438">
        <f>I1438*$Q$2/1000</f>
        <v>3.1376000000000001E-2</v>
      </c>
    </row>
    <row r="1439" spans="1:12">
      <c r="A1439" s="118">
        <v>45231</v>
      </c>
      <c r="B1439" t="s">
        <v>22396</v>
      </c>
      <c r="C1439" t="s">
        <v>22395</v>
      </c>
      <c r="D1439" t="s">
        <v>22430</v>
      </c>
      <c r="E1439" t="s">
        <v>22442</v>
      </c>
      <c r="F1439">
        <v>57207503</v>
      </c>
      <c r="G1439" t="s">
        <v>22441</v>
      </c>
      <c r="H1439" t="s">
        <v>22391</v>
      </c>
      <c r="I1439">
        <v>84.8</v>
      </c>
      <c r="J1439" t="s">
        <v>138</v>
      </c>
      <c r="K1439" t="s">
        <v>137</v>
      </c>
      <c r="L1439">
        <f>I1439*$Q$2/1000</f>
        <v>3.1376000000000001E-2</v>
      </c>
    </row>
    <row r="1440" spans="1:12">
      <c r="A1440" s="118">
        <v>45231</v>
      </c>
      <c r="B1440" t="s">
        <v>22396</v>
      </c>
      <c r="C1440" t="s">
        <v>22395</v>
      </c>
      <c r="D1440" t="s">
        <v>22440</v>
      </c>
      <c r="E1440" t="s">
        <v>22439</v>
      </c>
      <c r="F1440">
        <v>57207500</v>
      </c>
      <c r="G1440" t="s">
        <v>22438</v>
      </c>
      <c r="H1440" t="s">
        <v>22391</v>
      </c>
      <c r="I1440">
        <v>84.8</v>
      </c>
      <c r="J1440" t="s">
        <v>138</v>
      </c>
      <c r="K1440" t="s">
        <v>137</v>
      </c>
      <c r="L1440">
        <f>I1440*$Q$2/1000</f>
        <v>3.1376000000000001E-2</v>
      </c>
    </row>
    <row r="1441" spans="1:12">
      <c r="A1441" s="118">
        <v>45231</v>
      </c>
      <c r="B1441" t="s">
        <v>22396</v>
      </c>
      <c r="C1441" t="s">
        <v>22395</v>
      </c>
      <c r="D1441" t="s">
        <v>22427</v>
      </c>
      <c r="E1441" t="s">
        <v>22437</v>
      </c>
      <c r="F1441">
        <v>57207465</v>
      </c>
      <c r="G1441" t="s">
        <v>22402</v>
      </c>
      <c r="H1441" t="s">
        <v>22391</v>
      </c>
      <c r="I1441">
        <v>84.8</v>
      </c>
      <c r="J1441" t="s">
        <v>138</v>
      </c>
      <c r="K1441" t="s">
        <v>137</v>
      </c>
      <c r="L1441">
        <f>I1441*$Q$2/1000</f>
        <v>3.1376000000000001E-2</v>
      </c>
    </row>
    <row r="1442" spans="1:12">
      <c r="A1442" s="118">
        <v>44958</v>
      </c>
      <c r="B1442" t="s">
        <v>180</v>
      </c>
      <c r="C1442" t="s">
        <v>179</v>
      </c>
      <c r="D1442" t="s">
        <v>20578</v>
      </c>
      <c r="E1442" t="s">
        <v>22436</v>
      </c>
      <c r="F1442" t="s">
        <v>8062</v>
      </c>
      <c r="G1442" t="s">
        <v>8061</v>
      </c>
      <c r="H1442" t="s">
        <v>174</v>
      </c>
      <c r="I1442">
        <v>3154</v>
      </c>
      <c r="J1442" t="s">
        <v>173</v>
      </c>
      <c r="K1442" t="s">
        <v>172</v>
      </c>
      <c r="L1442">
        <f>I1442*$Q$3/(1000/0.1)</f>
        <v>1.0118031999999999E-2</v>
      </c>
    </row>
    <row r="1443" spans="1:12">
      <c r="A1443" s="118">
        <v>44958</v>
      </c>
      <c r="B1443" t="s">
        <v>180</v>
      </c>
      <c r="C1443" t="s">
        <v>179</v>
      </c>
      <c r="D1443" t="s">
        <v>22435</v>
      </c>
      <c r="E1443" t="s">
        <v>22434</v>
      </c>
      <c r="F1443" t="s">
        <v>6128</v>
      </c>
      <c r="G1443" t="s">
        <v>6127</v>
      </c>
      <c r="H1443" t="s">
        <v>174</v>
      </c>
      <c r="I1443">
        <v>3154</v>
      </c>
      <c r="J1443" t="s">
        <v>173</v>
      </c>
      <c r="K1443" t="s">
        <v>172</v>
      </c>
      <c r="L1443">
        <f>I1443*$Q$3/(1000/0.1)</f>
        <v>1.0118031999999999E-2</v>
      </c>
    </row>
    <row r="1444" spans="1:12">
      <c r="A1444" s="118">
        <v>45231</v>
      </c>
      <c r="B1444" t="s">
        <v>22396</v>
      </c>
      <c r="C1444" t="s">
        <v>22395</v>
      </c>
      <c r="D1444" t="s">
        <v>22433</v>
      </c>
      <c r="E1444" t="s">
        <v>22432</v>
      </c>
      <c r="F1444">
        <v>57207472</v>
      </c>
      <c r="G1444" t="s">
        <v>22431</v>
      </c>
      <c r="H1444" t="s">
        <v>22391</v>
      </c>
      <c r="I1444">
        <v>84.8</v>
      </c>
      <c r="J1444" t="s">
        <v>138</v>
      </c>
      <c r="K1444" t="s">
        <v>137</v>
      </c>
      <c r="L1444">
        <f>I1444*$Q$2/1000</f>
        <v>3.1376000000000001E-2</v>
      </c>
    </row>
    <row r="1445" spans="1:12">
      <c r="A1445" s="118">
        <v>45231</v>
      </c>
      <c r="B1445" t="s">
        <v>22396</v>
      </c>
      <c r="C1445" t="s">
        <v>22395</v>
      </c>
      <c r="D1445" t="s">
        <v>22430</v>
      </c>
      <c r="E1445" t="s">
        <v>22429</v>
      </c>
      <c r="F1445">
        <v>101013778</v>
      </c>
      <c r="G1445" t="s">
        <v>22428</v>
      </c>
      <c r="H1445" t="s">
        <v>22391</v>
      </c>
      <c r="I1445">
        <v>84.8</v>
      </c>
      <c r="J1445" t="s">
        <v>138</v>
      </c>
      <c r="K1445" t="s">
        <v>137</v>
      </c>
      <c r="L1445">
        <f>I1445*$Q$2/1000</f>
        <v>3.1376000000000001E-2</v>
      </c>
    </row>
    <row r="1446" spans="1:12">
      <c r="A1446" s="118">
        <v>45231</v>
      </c>
      <c r="B1446" t="s">
        <v>22396</v>
      </c>
      <c r="C1446" t="s">
        <v>22395</v>
      </c>
      <c r="D1446" t="s">
        <v>22427</v>
      </c>
      <c r="E1446" t="s">
        <v>22426</v>
      </c>
      <c r="F1446">
        <v>57207465</v>
      </c>
      <c r="G1446" t="s">
        <v>22402</v>
      </c>
      <c r="H1446" t="s">
        <v>22391</v>
      </c>
      <c r="I1446">
        <v>84.8</v>
      </c>
      <c r="J1446" t="s">
        <v>138</v>
      </c>
      <c r="K1446" t="s">
        <v>137</v>
      </c>
      <c r="L1446">
        <f>I1446*$Q$2/1000</f>
        <v>3.1376000000000001E-2</v>
      </c>
    </row>
    <row r="1447" spans="1:12">
      <c r="A1447" s="118">
        <v>45231</v>
      </c>
      <c r="B1447" t="s">
        <v>22396</v>
      </c>
      <c r="C1447" t="s">
        <v>22395</v>
      </c>
      <c r="D1447" t="s">
        <v>22425</v>
      </c>
      <c r="E1447" t="s">
        <v>22424</v>
      </c>
      <c r="F1447">
        <v>57207464</v>
      </c>
      <c r="G1447" t="s">
        <v>22423</v>
      </c>
      <c r="H1447" t="s">
        <v>22391</v>
      </c>
      <c r="I1447">
        <v>84.8</v>
      </c>
      <c r="J1447" t="s">
        <v>138</v>
      </c>
      <c r="K1447" t="s">
        <v>137</v>
      </c>
      <c r="L1447">
        <f>I1447*$Q$2/1000</f>
        <v>3.1376000000000001E-2</v>
      </c>
    </row>
    <row r="1448" spans="1:12">
      <c r="A1448" s="118">
        <v>45231</v>
      </c>
      <c r="B1448" t="s">
        <v>22396</v>
      </c>
      <c r="C1448" t="s">
        <v>22395</v>
      </c>
      <c r="D1448" t="s">
        <v>22422</v>
      </c>
      <c r="E1448" t="s">
        <v>22421</v>
      </c>
      <c r="F1448">
        <v>57207469</v>
      </c>
      <c r="G1448" t="s">
        <v>22420</v>
      </c>
      <c r="H1448" t="s">
        <v>22391</v>
      </c>
      <c r="I1448">
        <v>84.8</v>
      </c>
      <c r="J1448" t="s">
        <v>138</v>
      </c>
      <c r="K1448" t="s">
        <v>137</v>
      </c>
      <c r="L1448">
        <f>I1448*$Q$2/1000</f>
        <v>3.1376000000000001E-2</v>
      </c>
    </row>
    <row r="1449" spans="1:12">
      <c r="A1449" s="118">
        <v>45231</v>
      </c>
      <c r="B1449" t="s">
        <v>22396</v>
      </c>
      <c r="C1449" t="s">
        <v>22395</v>
      </c>
      <c r="D1449" t="s">
        <v>22419</v>
      </c>
      <c r="E1449" t="s">
        <v>22418</v>
      </c>
      <c r="F1449">
        <v>57207470</v>
      </c>
      <c r="G1449" t="s">
        <v>22417</v>
      </c>
      <c r="H1449" t="s">
        <v>22391</v>
      </c>
      <c r="I1449">
        <v>84.8</v>
      </c>
      <c r="J1449" t="s">
        <v>138</v>
      </c>
      <c r="K1449" t="s">
        <v>137</v>
      </c>
      <c r="L1449">
        <f>I1449*$Q$2/1000</f>
        <v>3.1376000000000001E-2</v>
      </c>
    </row>
    <row r="1450" spans="1:12">
      <c r="A1450" s="118">
        <v>45231</v>
      </c>
      <c r="B1450" t="s">
        <v>22396</v>
      </c>
      <c r="C1450" t="s">
        <v>22395</v>
      </c>
      <c r="D1450" t="s">
        <v>22416</v>
      </c>
      <c r="E1450" t="s">
        <v>22415</v>
      </c>
      <c r="F1450">
        <v>101037467</v>
      </c>
      <c r="G1450" t="s">
        <v>22414</v>
      </c>
      <c r="H1450" t="s">
        <v>22391</v>
      </c>
      <c r="I1450">
        <v>84.8</v>
      </c>
      <c r="J1450" t="s">
        <v>138</v>
      </c>
      <c r="K1450" t="s">
        <v>137</v>
      </c>
      <c r="L1450">
        <f>I1450*$Q$2/1000</f>
        <v>3.1376000000000001E-2</v>
      </c>
    </row>
    <row r="1451" spans="1:12">
      <c r="A1451" s="118">
        <v>44958</v>
      </c>
      <c r="B1451" t="s">
        <v>460</v>
      </c>
      <c r="C1451" t="s">
        <v>459</v>
      </c>
      <c r="D1451" t="s">
        <v>22413</v>
      </c>
      <c r="E1451" t="s">
        <v>22412</v>
      </c>
      <c r="F1451" t="s">
        <v>1246</v>
      </c>
      <c r="G1451" t="s">
        <v>6756</v>
      </c>
      <c r="H1451" t="s">
        <v>455</v>
      </c>
      <c r="I1451">
        <v>103.6</v>
      </c>
      <c r="J1451" t="s">
        <v>145</v>
      </c>
      <c r="K1451" t="s">
        <v>137</v>
      </c>
      <c r="L1451">
        <f>I1451*$Q$2/100/1000</f>
        <v>3.8331999999999998E-4</v>
      </c>
    </row>
    <row r="1452" spans="1:12">
      <c r="A1452" s="118">
        <v>44958</v>
      </c>
      <c r="B1452" t="s">
        <v>460</v>
      </c>
      <c r="C1452" t="s">
        <v>459</v>
      </c>
      <c r="D1452" t="s">
        <v>22411</v>
      </c>
      <c r="E1452" t="s">
        <v>22410</v>
      </c>
      <c r="F1452" t="s">
        <v>1246</v>
      </c>
      <c r="G1452" t="s">
        <v>6756</v>
      </c>
      <c r="H1452" t="s">
        <v>455</v>
      </c>
      <c r="I1452">
        <v>103.6</v>
      </c>
      <c r="J1452" t="s">
        <v>145</v>
      </c>
      <c r="K1452" t="s">
        <v>137</v>
      </c>
      <c r="L1452">
        <f>I1452*$Q$2/100/1000</f>
        <v>3.8331999999999998E-4</v>
      </c>
    </row>
    <row r="1453" spans="1:12">
      <c r="A1453" s="118">
        <v>44958</v>
      </c>
      <c r="B1453" t="s">
        <v>460</v>
      </c>
      <c r="C1453" t="s">
        <v>459</v>
      </c>
      <c r="D1453" t="s">
        <v>22409</v>
      </c>
      <c r="E1453" t="s">
        <v>22408</v>
      </c>
      <c r="F1453" t="s">
        <v>1246</v>
      </c>
      <c r="G1453" t="s">
        <v>6756</v>
      </c>
      <c r="H1453" t="s">
        <v>455</v>
      </c>
      <c r="I1453">
        <v>103.6</v>
      </c>
      <c r="J1453" t="s">
        <v>145</v>
      </c>
      <c r="K1453" t="s">
        <v>137</v>
      </c>
      <c r="L1453">
        <f>I1453*$Q$2/100/1000</f>
        <v>3.8331999999999998E-4</v>
      </c>
    </row>
    <row r="1454" spans="1:12">
      <c r="A1454" s="118">
        <v>44958</v>
      </c>
      <c r="B1454" t="s">
        <v>460</v>
      </c>
      <c r="C1454" t="s">
        <v>459</v>
      </c>
      <c r="D1454" t="s">
        <v>22407</v>
      </c>
      <c r="E1454" t="s">
        <v>22406</v>
      </c>
      <c r="F1454" t="s">
        <v>1246</v>
      </c>
      <c r="G1454" t="s">
        <v>6756</v>
      </c>
      <c r="H1454" t="s">
        <v>455</v>
      </c>
      <c r="I1454">
        <v>103.6</v>
      </c>
      <c r="J1454" t="s">
        <v>145</v>
      </c>
      <c r="K1454" t="s">
        <v>137</v>
      </c>
      <c r="L1454">
        <f>I1454*$Q$2/100/1000</f>
        <v>3.8331999999999998E-4</v>
      </c>
    </row>
    <row r="1455" spans="1:12">
      <c r="A1455" s="118">
        <v>44958</v>
      </c>
      <c r="B1455" t="s">
        <v>205</v>
      </c>
      <c r="C1455" t="s">
        <v>204</v>
      </c>
      <c r="D1455" t="s">
        <v>4196</v>
      </c>
      <c r="E1455" t="s">
        <v>22405</v>
      </c>
      <c r="F1455">
        <v>66205215</v>
      </c>
      <c r="G1455" t="s">
        <v>1726</v>
      </c>
      <c r="H1455" t="s">
        <v>200</v>
      </c>
      <c r="I1455">
        <v>6781</v>
      </c>
      <c r="J1455" t="s">
        <v>199</v>
      </c>
      <c r="K1455" t="s">
        <v>198</v>
      </c>
      <c r="L1455">
        <f>I1455*$Q$4/10/1000</f>
        <v>1.1924057587200001</v>
      </c>
    </row>
    <row r="1456" spans="1:12">
      <c r="A1456" s="118">
        <v>45231</v>
      </c>
      <c r="B1456" t="s">
        <v>22396</v>
      </c>
      <c r="C1456" t="s">
        <v>22395</v>
      </c>
      <c r="D1456" t="s">
        <v>22404</v>
      </c>
      <c r="E1456" t="s">
        <v>22403</v>
      </c>
      <c r="F1456">
        <v>57207465</v>
      </c>
      <c r="G1456" t="s">
        <v>22402</v>
      </c>
      <c r="H1456" t="s">
        <v>22391</v>
      </c>
      <c r="I1456">
        <v>84.8</v>
      </c>
      <c r="J1456" t="s">
        <v>138</v>
      </c>
      <c r="K1456" t="s">
        <v>137</v>
      </c>
      <c r="L1456">
        <f>I1456*$Q$2/1000</f>
        <v>3.1376000000000001E-2</v>
      </c>
    </row>
    <row r="1457" spans="1:12">
      <c r="A1457" s="118">
        <v>45231</v>
      </c>
      <c r="B1457" t="s">
        <v>22396</v>
      </c>
      <c r="C1457" t="s">
        <v>22395</v>
      </c>
      <c r="D1457" t="s">
        <v>22401</v>
      </c>
      <c r="E1457" t="s">
        <v>22400</v>
      </c>
      <c r="F1457">
        <v>57207499</v>
      </c>
      <c r="G1457" t="s">
        <v>22392</v>
      </c>
      <c r="H1457" t="s">
        <v>22391</v>
      </c>
      <c r="I1457">
        <v>84.8</v>
      </c>
      <c r="J1457" t="s">
        <v>138</v>
      </c>
      <c r="K1457" t="s">
        <v>137</v>
      </c>
      <c r="L1457">
        <f>I1457*$Q$2/1000</f>
        <v>3.1376000000000001E-2</v>
      </c>
    </row>
    <row r="1458" spans="1:12">
      <c r="A1458" s="118">
        <v>45231</v>
      </c>
      <c r="B1458" t="s">
        <v>22396</v>
      </c>
      <c r="C1458" t="s">
        <v>22395</v>
      </c>
      <c r="D1458" t="s">
        <v>22399</v>
      </c>
      <c r="E1458" t="s">
        <v>22398</v>
      </c>
      <c r="F1458">
        <v>57207497</v>
      </c>
      <c r="G1458" t="s">
        <v>22397</v>
      </c>
      <c r="H1458" t="s">
        <v>22391</v>
      </c>
      <c r="I1458">
        <v>84.8</v>
      </c>
      <c r="J1458" t="s">
        <v>138</v>
      </c>
      <c r="K1458" t="s">
        <v>137</v>
      </c>
      <c r="L1458">
        <f>I1458*$Q$2/1000</f>
        <v>3.1376000000000001E-2</v>
      </c>
    </row>
    <row r="1459" spans="1:12">
      <c r="A1459" s="118">
        <v>45261</v>
      </c>
      <c r="B1459" t="s">
        <v>22396</v>
      </c>
      <c r="C1459" t="s">
        <v>22395</v>
      </c>
      <c r="D1459" t="s">
        <v>22394</v>
      </c>
      <c r="E1459" t="s">
        <v>22393</v>
      </c>
      <c r="F1459">
        <v>57207499</v>
      </c>
      <c r="G1459" t="s">
        <v>22392</v>
      </c>
      <c r="H1459" t="s">
        <v>22391</v>
      </c>
      <c r="I1459">
        <v>84.8</v>
      </c>
      <c r="J1459" t="s">
        <v>138</v>
      </c>
      <c r="K1459" t="s">
        <v>137</v>
      </c>
      <c r="L1459">
        <f>I1459*$Q$2/1000</f>
        <v>3.1376000000000001E-2</v>
      </c>
    </row>
    <row r="1460" spans="1:12">
      <c r="A1460" s="118">
        <v>44927</v>
      </c>
      <c r="B1460" t="s">
        <v>20712</v>
      </c>
      <c r="C1460" t="s">
        <v>20711</v>
      </c>
      <c r="D1460" t="s">
        <v>22291</v>
      </c>
      <c r="E1460" t="s">
        <v>22390</v>
      </c>
      <c r="F1460">
        <v>8945022</v>
      </c>
      <c r="G1460" t="s">
        <v>22194</v>
      </c>
      <c r="H1460" t="s">
        <v>20706</v>
      </c>
      <c r="I1460">
        <v>9.4</v>
      </c>
      <c r="J1460" t="s">
        <v>138</v>
      </c>
      <c r="K1460" t="s">
        <v>137</v>
      </c>
      <c r="L1460">
        <f>I1460*$Q$2/1000</f>
        <v>3.4780000000000002E-3</v>
      </c>
    </row>
    <row r="1461" spans="1:12">
      <c r="A1461" s="118">
        <v>44927</v>
      </c>
      <c r="B1461" t="s">
        <v>20712</v>
      </c>
      <c r="C1461" t="s">
        <v>20711</v>
      </c>
      <c r="D1461" t="s">
        <v>22385</v>
      </c>
      <c r="E1461" t="s">
        <v>22389</v>
      </c>
      <c r="F1461">
        <v>101012554</v>
      </c>
      <c r="G1461" t="s">
        <v>20952</v>
      </c>
      <c r="H1461" t="s">
        <v>20706</v>
      </c>
      <c r="I1461">
        <v>9.4</v>
      </c>
      <c r="J1461" t="s">
        <v>138</v>
      </c>
      <c r="K1461" t="s">
        <v>137</v>
      </c>
      <c r="L1461">
        <f>I1461*$Q$2/1000</f>
        <v>3.4780000000000002E-3</v>
      </c>
    </row>
    <row r="1462" spans="1:12">
      <c r="A1462" s="118">
        <v>44927</v>
      </c>
      <c r="B1462" t="s">
        <v>20712</v>
      </c>
      <c r="C1462" t="s">
        <v>20711</v>
      </c>
      <c r="D1462" t="s">
        <v>22385</v>
      </c>
      <c r="E1462" t="s">
        <v>22388</v>
      </c>
      <c r="F1462">
        <v>101013196</v>
      </c>
      <c r="G1462" t="s">
        <v>21790</v>
      </c>
      <c r="H1462" t="s">
        <v>20706</v>
      </c>
      <c r="I1462">
        <v>9.4</v>
      </c>
      <c r="J1462" t="s">
        <v>138</v>
      </c>
      <c r="K1462" t="s">
        <v>137</v>
      </c>
      <c r="L1462">
        <f>I1462*$Q$2/1000</f>
        <v>3.4780000000000002E-3</v>
      </c>
    </row>
    <row r="1463" spans="1:12">
      <c r="A1463" s="118">
        <v>44958</v>
      </c>
      <c r="B1463" t="s">
        <v>921</v>
      </c>
      <c r="C1463" t="s">
        <v>920</v>
      </c>
      <c r="D1463" t="s">
        <v>22387</v>
      </c>
      <c r="E1463" t="s">
        <v>22386</v>
      </c>
      <c r="F1463">
        <v>101047544</v>
      </c>
      <c r="G1463" t="s">
        <v>917</v>
      </c>
      <c r="H1463" t="s">
        <v>916</v>
      </c>
      <c r="I1463">
        <v>44.6</v>
      </c>
      <c r="J1463" t="s">
        <v>145</v>
      </c>
      <c r="K1463" t="s">
        <v>137</v>
      </c>
      <c r="L1463">
        <f>I1463*$Q$2/100/1000</f>
        <v>1.6501999999999999E-4</v>
      </c>
    </row>
    <row r="1464" spans="1:12">
      <c r="A1464" s="118">
        <v>44927</v>
      </c>
      <c r="B1464" t="s">
        <v>20712</v>
      </c>
      <c r="C1464" t="s">
        <v>20711</v>
      </c>
      <c r="D1464" t="s">
        <v>22385</v>
      </c>
      <c r="E1464" t="s">
        <v>22384</v>
      </c>
      <c r="F1464">
        <v>101013401</v>
      </c>
      <c r="G1464" t="s">
        <v>20954</v>
      </c>
      <c r="H1464" t="s">
        <v>20706</v>
      </c>
      <c r="I1464">
        <v>9.4</v>
      </c>
      <c r="J1464" t="s">
        <v>138</v>
      </c>
      <c r="K1464" t="s">
        <v>137</v>
      </c>
      <c r="L1464">
        <f>I1464*$Q$2/1000</f>
        <v>3.4780000000000002E-3</v>
      </c>
    </row>
    <row r="1465" spans="1:12">
      <c r="A1465" s="118">
        <v>44927</v>
      </c>
      <c r="B1465" t="s">
        <v>20712</v>
      </c>
      <c r="C1465" t="s">
        <v>20711</v>
      </c>
      <c r="D1465" t="s">
        <v>22383</v>
      </c>
      <c r="E1465" t="s">
        <v>22382</v>
      </c>
      <c r="F1465">
        <v>23211673</v>
      </c>
      <c r="G1465" t="s">
        <v>21700</v>
      </c>
      <c r="H1465" t="s">
        <v>20706</v>
      </c>
      <c r="I1465">
        <v>9.4</v>
      </c>
      <c r="J1465" t="s">
        <v>138</v>
      </c>
      <c r="K1465" t="s">
        <v>137</v>
      </c>
      <c r="L1465">
        <f>I1465*$Q$2/1000</f>
        <v>3.4780000000000002E-3</v>
      </c>
    </row>
    <row r="1466" spans="1:12">
      <c r="A1466" s="118">
        <v>44958</v>
      </c>
      <c r="B1466" t="s">
        <v>205</v>
      </c>
      <c r="C1466" t="s">
        <v>204</v>
      </c>
      <c r="D1466" t="s">
        <v>4196</v>
      </c>
      <c r="E1466" t="s">
        <v>22381</v>
      </c>
      <c r="F1466">
        <v>66205215</v>
      </c>
      <c r="G1466" t="s">
        <v>1726</v>
      </c>
      <c r="H1466" t="s">
        <v>200</v>
      </c>
      <c r="I1466">
        <v>6781</v>
      </c>
      <c r="J1466" t="s">
        <v>199</v>
      </c>
      <c r="K1466" t="s">
        <v>198</v>
      </c>
      <c r="L1466">
        <f>I1466*$Q$4/10/1000</f>
        <v>1.1924057587200001</v>
      </c>
    </row>
    <row r="1467" spans="1:12">
      <c r="A1467" s="118">
        <v>44958</v>
      </c>
      <c r="B1467" t="s">
        <v>723</v>
      </c>
      <c r="C1467" t="s">
        <v>722</v>
      </c>
      <c r="D1467" t="s">
        <v>21839</v>
      </c>
      <c r="E1467" t="s">
        <v>22380</v>
      </c>
      <c r="F1467">
        <v>101047402</v>
      </c>
      <c r="G1467" t="s">
        <v>5502</v>
      </c>
      <c r="H1467" t="s">
        <v>718</v>
      </c>
      <c r="I1467">
        <v>302</v>
      </c>
      <c r="J1467" t="s">
        <v>145</v>
      </c>
      <c r="K1467" t="s">
        <v>717</v>
      </c>
      <c r="L1467">
        <f>I1467*$Q$2/100/1000</f>
        <v>1.1173999999999999E-3</v>
      </c>
    </row>
    <row r="1468" spans="1:12">
      <c r="A1468" s="118">
        <v>44958</v>
      </c>
      <c r="B1468" t="s">
        <v>460</v>
      </c>
      <c r="C1468" t="s">
        <v>459</v>
      </c>
      <c r="D1468" t="s">
        <v>16927</v>
      </c>
      <c r="E1468" t="s">
        <v>22379</v>
      </c>
      <c r="F1468">
        <v>13204807</v>
      </c>
      <c r="G1468" t="s">
        <v>1050</v>
      </c>
      <c r="H1468" t="s">
        <v>455</v>
      </c>
      <c r="I1468">
        <v>103.6</v>
      </c>
      <c r="J1468" t="s">
        <v>145</v>
      </c>
      <c r="K1468" t="s">
        <v>137</v>
      </c>
      <c r="L1468">
        <f>I1468*$Q$2/100/1000</f>
        <v>3.8331999999999998E-4</v>
      </c>
    </row>
    <row r="1469" spans="1:12">
      <c r="A1469" s="118">
        <v>44958</v>
      </c>
      <c r="B1469" t="s">
        <v>460</v>
      </c>
      <c r="C1469" t="s">
        <v>459</v>
      </c>
      <c r="D1469" t="s">
        <v>16920</v>
      </c>
      <c r="E1469" t="s">
        <v>22378</v>
      </c>
      <c r="F1469">
        <v>13204807</v>
      </c>
      <c r="G1469" t="s">
        <v>1050</v>
      </c>
      <c r="H1469" t="s">
        <v>455</v>
      </c>
      <c r="I1469">
        <v>103.6</v>
      </c>
      <c r="J1469" t="s">
        <v>145</v>
      </c>
      <c r="K1469" t="s">
        <v>137</v>
      </c>
      <c r="L1469">
        <f>I1469*$Q$2/100/1000</f>
        <v>3.8331999999999998E-4</v>
      </c>
    </row>
    <row r="1470" spans="1:12">
      <c r="A1470" s="118">
        <v>44927</v>
      </c>
      <c r="B1470" t="s">
        <v>20712</v>
      </c>
      <c r="C1470" t="s">
        <v>20711</v>
      </c>
      <c r="D1470" t="s">
        <v>21863</v>
      </c>
      <c r="E1470" t="s">
        <v>22377</v>
      </c>
      <c r="F1470">
        <v>101045037</v>
      </c>
      <c r="G1470" t="s">
        <v>22226</v>
      </c>
      <c r="H1470" t="s">
        <v>20706</v>
      </c>
      <c r="I1470">
        <v>9.4</v>
      </c>
      <c r="J1470" t="s">
        <v>138</v>
      </c>
      <c r="K1470" t="s">
        <v>137</v>
      </c>
      <c r="L1470">
        <f>I1470*$Q$2/1000</f>
        <v>3.4780000000000002E-3</v>
      </c>
    </row>
    <row r="1471" spans="1:12">
      <c r="A1471" s="118">
        <v>44958</v>
      </c>
      <c r="B1471" t="s">
        <v>460</v>
      </c>
      <c r="C1471" t="s">
        <v>459</v>
      </c>
      <c r="D1471" t="s">
        <v>8771</v>
      </c>
      <c r="E1471" t="s">
        <v>22376</v>
      </c>
      <c r="F1471">
        <v>13204807</v>
      </c>
      <c r="G1471" t="s">
        <v>1050</v>
      </c>
      <c r="H1471" t="s">
        <v>455</v>
      </c>
      <c r="I1471">
        <v>103.6</v>
      </c>
      <c r="J1471" t="s">
        <v>145</v>
      </c>
      <c r="K1471" t="s">
        <v>137</v>
      </c>
      <c r="L1471">
        <f>I1471*$Q$2/100/1000</f>
        <v>3.8331999999999998E-4</v>
      </c>
    </row>
    <row r="1472" spans="1:12">
      <c r="A1472" s="118">
        <v>44927</v>
      </c>
      <c r="B1472" t="s">
        <v>20712</v>
      </c>
      <c r="C1472" t="s">
        <v>20711</v>
      </c>
      <c r="D1472" t="s">
        <v>22375</v>
      </c>
      <c r="E1472" t="s">
        <v>22374</v>
      </c>
      <c r="F1472">
        <v>51258065</v>
      </c>
      <c r="G1472" t="s">
        <v>20789</v>
      </c>
      <c r="H1472" t="s">
        <v>20706</v>
      </c>
      <c r="I1472">
        <v>9.4</v>
      </c>
      <c r="J1472" t="s">
        <v>138</v>
      </c>
      <c r="K1472" t="s">
        <v>137</v>
      </c>
      <c r="L1472">
        <f>I1472*$Q$2/1000</f>
        <v>3.4780000000000002E-3</v>
      </c>
    </row>
    <row r="1473" spans="1:12">
      <c r="A1473" s="118">
        <v>44927</v>
      </c>
      <c r="B1473" t="s">
        <v>20712</v>
      </c>
      <c r="C1473" t="s">
        <v>20711</v>
      </c>
      <c r="D1473" t="s">
        <v>22373</v>
      </c>
      <c r="E1473" t="s">
        <v>22372</v>
      </c>
      <c r="F1473">
        <v>40256966</v>
      </c>
      <c r="G1473" t="s">
        <v>21794</v>
      </c>
      <c r="H1473" t="s">
        <v>20706</v>
      </c>
      <c r="I1473">
        <v>9.4</v>
      </c>
      <c r="J1473" t="s">
        <v>138</v>
      </c>
      <c r="K1473" t="s">
        <v>137</v>
      </c>
      <c r="L1473">
        <f>I1473*$Q$2/1000</f>
        <v>3.4780000000000002E-3</v>
      </c>
    </row>
    <row r="1474" spans="1:12">
      <c r="A1474" s="118">
        <v>44927</v>
      </c>
      <c r="B1474" t="s">
        <v>20712</v>
      </c>
      <c r="C1474" t="s">
        <v>20711</v>
      </c>
      <c r="D1474" t="s">
        <v>22371</v>
      </c>
      <c r="E1474" t="s">
        <v>22370</v>
      </c>
      <c r="F1474">
        <v>101023639</v>
      </c>
      <c r="G1474" t="s">
        <v>20763</v>
      </c>
      <c r="H1474" t="s">
        <v>20706</v>
      </c>
      <c r="I1474">
        <v>9.4</v>
      </c>
      <c r="J1474" t="s">
        <v>138</v>
      </c>
      <c r="K1474" t="s">
        <v>137</v>
      </c>
      <c r="L1474">
        <f>I1474*$Q$2/1000</f>
        <v>3.4780000000000002E-3</v>
      </c>
    </row>
    <row r="1475" spans="1:12">
      <c r="A1475" s="118">
        <v>44958</v>
      </c>
      <c r="B1475" t="s">
        <v>460</v>
      </c>
      <c r="C1475" t="s">
        <v>459</v>
      </c>
      <c r="D1475" t="s">
        <v>10386</v>
      </c>
      <c r="E1475" t="s">
        <v>22369</v>
      </c>
      <c r="F1475">
        <v>101036193</v>
      </c>
      <c r="G1475" t="s">
        <v>8676</v>
      </c>
      <c r="H1475" t="s">
        <v>455</v>
      </c>
      <c r="I1475">
        <v>103.6</v>
      </c>
      <c r="J1475" t="s">
        <v>145</v>
      </c>
      <c r="K1475" t="s">
        <v>137</v>
      </c>
      <c r="L1475">
        <f>I1475*$Q$2/100/1000</f>
        <v>3.8331999999999998E-4</v>
      </c>
    </row>
    <row r="1476" spans="1:12">
      <c r="A1476" s="118">
        <v>44958</v>
      </c>
      <c r="B1476" t="s">
        <v>460</v>
      </c>
      <c r="C1476" t="s">
        <v>459</v>
      </c>
      <c r="D1476" t="s">
        <v>22368</v>
      </c>
      <c r="E1476" t="s">
        <v>22367</v>
      </c>
      <c r="F1476">
        <v>13204807</v>
      </c>
      <c r="G1476" t="s">
        <v>1050</v>
      </c>
      <c r="H1476" t="s">
        <v>455</v>
      </c>
      <c r="I1476">
        <v>103.6</v>
      </c>
      <c r="J1476" t="s">
        <v>145</v>
      </c>
      <c r="K1476" t="s">
        <v>137</v>
      </c>
      <c r="L1476">
        <f>I1476*$Q$2/100/1000</f>
        <v>3.8331999999999998E-4</v>
      </c>
    </row>
    <row r="1477" spans="1:12">
      <c r="A1477" s="118">
        <v>44958</v>
      </c>
      <c r="B1477" t="s">
        <v>460</v>
      </c>
      <c r="C1477" t="s">
        <v>459</v>
      </c>
      <c r="D1477" t="s">
        <v>10392</v>
      </c>
      <c r="E1477" t="s">
        <v>22366</v>
      </c>
      <c r="F1477">
        <v>13204807</v>
      </c>
      <c r="G1477" t="s">
        <v>1050</v>
      </c>
      <c r="H1477" t="s">
        <v>455</v>
      </c>
      <c r="I1477">
        <v>103.6</v>
      </c>
      <c r="J1477" t="s">
        <v>145</v>
      </c>
      <c r="K1477" t="s">
        <v>137</v>
      </c>
      <c r="L1477">
        <f>I1477*$Q$2/100/1000</f>
        <v>3.8331999999999998E-4</v>
      </c>
    </row>
    <row r="1478" spans="1:12">
      <c r="A1478" s="118">
        <v>44958</v>
      </c>
      <c r="B1478" t="s">
        <v>460</v>
      </c>
      <c r="C1478" t="s">
        <v>459</v>
      </c>
      <c r="D1478" t="s">
        <v>22365</v>
      </c>
      <c r="E1478" t="s">
        <v>22364</v>
      </c>
      <c r="F1478">
        <v>13204807</v>
      </c>
      <c r="G1478" t="s">
        <v>1050</v>
      </c>
      <c r="H1478" t="s">
        <v>455</v>
      </c>
      <c r="I1478">
        <v>103.6</v>
      </c>
      <c r="J1478" t="s">
        <v>145</v>
      </c>
      <c r="K1478" t="s">
        <v>137</v>
      </c>
      <c r="L1478">
        <f>I1478*$Q$2/100/1000</f>
        <v>3.8331999999999998E-4</v>
      </c>
    </row>
    <row r="1479" spans="1:12">
      <c r="A1479" s="118">
        <v>44927</v>
      </c>
      <c r="B1479" t="s">
        <v>20712</v>
      </c>
      <c r="C1479" t="s">
        <v>20711</v>
      </c>
      <c r="D1479" t="s">
        <v>22363</v>
      </c>
      <c r="E1479" t="s">
        <v>22362</v>
      </c>
      <c r="F1479">
        <v>101023638</v>
      </c>
      <c r="G1479" t="s">
        <v>21308</v>
      </c>
      <c r="H1479" t="s">
        <v>20706</v>
      </c>
      <c r="I1479">
        <v>9.4</v>
      </c>
      <c r="J1479" t="s">
        <v>138</v>
      </c>
      <c r="K1479" t="s">
        <v>137</v>
      </c>
      <c r="L1479">
        <f>I1479*$Q$2/1000</f>
        <v>3.4780000000000002E-3</v>
      </c>
    </row>
    <row r="1480" spans="1:12">
      <c r="A1480" s="118">
        <v>44958</v>
      </c>
      <c r="B1480" t="s">
        <v>723</v>
      </c>
      <c r="C1480" t="s">
        <v>722</v>
      </c>
      <c r="D1480" t="s">
        <v>20388</v>
      </c>
      <c r="E1480" t="s">
        <v>22361</v>
      </c>
      <c r="F1480" t="s">
        <v>11781</v>
      </c>
      <c r="G1480" t="s">
        <v>11780</v>
      </c>
      <c r="H1480" t="s">
        <v>718</v>
      </c>
      <c r="I1480">
        <v>302</v>
      </c>
      <c r="J1480" t="s">
        <v>145</v>
      </c>
      <c r="K1480" t="s">
        <v>717</v>
      </c>
      <c r="L1480">
        <f>I1480*$Q$2/100/1000</f>
        <v>1.1173999999999999E-3</v>
      </c>
    </row>
    <row r="1481" spans="1:12">
      <c r="A1481" s="118">
        <v>44927</v>
      </c>
      <c r="B1481" t="s">
        <v>20712</v>
      </c>
      <c r="C1481" t="s">
        <v>20711</v>
      </c>
      <c r="D1481" t="s">
        <v>22360</v>
      </c>
      <c r="E1481" t="s">
        <v>22359</v>
      </c>
      <c r="F1481">
        <v>57258354</v>
      </c>
      <c r="G1481" t="s">
        <v>22358</v>
      </c>
      <c r="H1481" t="s">
        <v>20706</v>
      </c>
      <c r="I1481">
        <v>9.4</v>
      </c>
      <c r="J1481" t="s">
        <v>138</v>
      </c>
      <c r="K1481" t="s">
        <v>137</v>
      </c>
      <c r="L1481">
        <f>I1481*$Q$2/1000</f>
        <v>3.4780000000000002E-3</v>
      </c>
    </row>
    <row r="1482" spans="1:12">
      <c r="A1482" s="118">
        <v>44927</v>
      </c>
      <c r="B1482" t="s">
        <v>20712</v>
      </c>
      <c r="C1482" t="s">
        <v>20711</v>
      </c>
      <c r="D1482" t="s">
        <v>22357</v>
      </c>
      <c r="E1482" t="s">
        <v>22356</v>
      </c>
      <c r="F1482">
        <v>42206332</v>
      </c>
      <c r="G1482" t="s">
        <v>20776</v>
      </c>
      <c r="H1482" t="s">
        <v>20706</v>
      </c>
      <c r="I1482">
        <v>9.4</v>
      </c>
      <c r="J1482" t="s">
        <v>138</v>
      </c>
      <c r="K1482" t="s">
        <v>137</v>
      </c>
      <c r="L1482">
        <f>I1482*$Q$2/1000</f>
        <v>3.4780000000000002E-3</v>
      </c>
    </row>
    <row r="1483" spans="1:12">
      <c r="A1483" s="118">
        <v>44927</v>
      </c>
      <c r="B1483" t="s">
        <v>20712</v>
      </c>
      <c r="C1483" t="s">
        <v>20711</v>
      </c>
      <c r="D1483" t="s">
        <v>22080</v>
      </c>
      <c r="E1483" t="s">
        <v>22355</v>
      </c>
      <c r="F1483" t="s">
        <v>20812</v>
      </c>
      <c r="G1483" t="s">
        <v>20811</v>
      </c>
      <c r="H1483" t="s">
        <v>20706</v>
      </c>
      <c r="I1483">
        <v>9.4</v>
      </c>
      <c r="J1483" t="s">
        <v>138</v>
      </c>
      <c r="K1483" t="s">
        <v>137</v>
      </c>
      <c r="L1483">
        <f>I1483*$Q$2/1000</f>
        <v>3.4780000000000002E-3</v>
      </c>
    </row>
    <row r="1484" spans="1:12">
      <c r="A1484" s="118">
        <v>44927</v>
      </c>
      <c r="B1484" t="s">
        <v>20712</v>
      </c>
      <c r="C1484" t="s">
        <v>20711</v>
      </c>
      <c r="D1484" t="s">
        <v>22354</v>
      </c>
      <c r="E1484" t="s">
        <v>22353</v>
      </c>
      <c r="F1484">
        <v>101022345</v>
      </c>
      <c r="G1484" t="s">
        <v>22352</v>
      </c>
      <c r="H1484" t="s">
        <v>20706</v>
      </c>
      <c r="I1484">
        <v>9.4</v>
      </c>
      <c r="J1484" t="s">
        <v>138</v>
      </c>
      <c r="K1484" t="s">
        <v>137</v>
      </c>
      <c r="L1484">
        <f>I1484*$Q$2/1000</f>
        <v>3.4780000000000002E-3</v>
      </c>
    </row>
    <row r="1485" spans="1:12">
      <c r="A1485" s="118">
        <v>44927</v>
      </c>
      <c r="B1485" t="s">
        <v>20712</v>
      </c>
      <c r="C1485" t="s">
        <v>20711</v>
      </c>
      <c r="D1485" t="s">
        <v>22286</v>
      </c>
      <c r="E1485" t="s">
        <v>22351</v>
      </c>
      <c r="F1485">
        <v>40200945</v>
      </c>
      <c r="G1485" t="s">
        <v>22350</v>
      </c>
      <c r="H1485" t="s">
        <v>20706</v>
      </c>
      <c r="I1485">
        <v>9.4</v>
      </c>
      <c r="J1485" t="s">
        <v>138</v>
      </c>
      <c r="K1485" t="s">
        <v>137</v>
      </c>
      <c r="L1485">
        <f>I1485*$Q$2/1000</f>
        <v>3.4780000000000002E-3</v>
      </c>
    </row>
    <row r="1486" spans="1:12">
      <c r="A1486" s="118">
        <v>44927</v>
      </c>
      <c r="B1486" t="s">
        <v>20712</v>
      </c>
      <c r="C1486" t="s">
        <v>20711</v>
      </c>
      <c r="D1486" t="s">
        <v>22286</v>
      </c>
      <c r="E1486" t="s">
        <v>22349</v>
      </c>
      <c r="F1486">
        <v>57256860</v>
      </c>
      <c r="G1486" t="s">
        <v>22348</v>
      </c>
      <c r="H1486" t="s">
        <v>20706</v>
      </c>
      <c r="I1486">
        <v>9.4</v>
      </c>
      <c r="J1486" t="s">
        <v>138</v>
      </c>
      <c r="K1486" t="s">
        <v>137</v>
      </c>
      <c r="L1486">
        <f>I1486*$Q$2/1000</f>
        <v>3.4780000000000002E-3</v>
      </c>
    </row>
    <row r="1487" spans="1:12">
      <c r="A1487" s="118">
        <v>44927</v>
      </c>
      <c r="B1487" t="s">
        <v>20712</v>
      </c>
      <c r="C1487" t="s">
        <v>20711</v>
      </c>
      <c r="D1487" t="s">
        <v>22347</v>
      </c>
      <c r="E1487" t="s">
        <v>22346</v>
      </c>
      <c r="F1487">
        <v>101047547</v>
      </c>
      <c r="G1487" t="s">
        <v>22345</v>
      </c>
      <c r="H1487" t="s">
        <v>20706</v>
      </c>
      <c r="I1487">
        <v>9.4</v>
      </c>
      <c r="J1487" t="s">
        <v>138</v>
      </c>
      <c r="K1487" t="s">
        <v>137</v>
      </c>
      <c r="L1487">
        <f>I1487*$Q$2/1000</f>
        <v>3.4780000000000002E-3</v>
      </c>
    </row>
    <row r="1488" spans="1:12">
      <c r="A1488" s="118">
        <v>44927</v>
      </c>
      <c r="B1488" t="s">
        <v>20712</v>
      </c>
      <c r="C1488" t="s">
        <v>20711</v>
      </c>
      <c r="D1488" t="s">
        <v>21248</v>
      </c>
      <c r="E1488" t="s">
        <v>22344</v>
      </c>
      <c r="F1488">
        <v>101047119</v>
      </c>
      <c r="G1488" t="s">
        <v>22343</v>
      </c>
      <c r="H1488" t="s">
        <v>20706</v>
      </c>
      <c r="I1488">
        <v>9.4</v>
      </c>
      <c r="J1488" t="s">
        <v>138</v>
      </c>
      <c r="K1488" t="s">
        <v>137</v>
      </c>
      <c r="L1488">
        <f>I1488*$Q$2/1000</f>
        <v>3.4780000000000002E-3</v>
      </c>
    </row>
    <row r="1489" spans="1:12">
      <c r="A1489" s="118">
        <v>44927</v>
      </c>
      <c r="B1489" t="s">
        <v>20712</v>
      </c>
      <c r="C1489" t="s">
        <v>20711</v>
      </c>
      <c r="D1489" t="s">
        <v>22242</v>
      </c>
      <c r="E1489" t="s">
        <v>22342</v>
      </c>
      <c r="F1489">
        <v>34204875</v>
      </c>
      <c r="G1489" t="s">
        <v>22341</v>
      </c>
      <c r="H1489" t="s">
        <v>20706</v>
      </c>
      <c r="I1489">
        <v>9.4</v>
      </c>
      <c r="J1489" t="s">
        <v>138</v>
      </c>
      <c r="K1489" t="s">
        <v>137</v>
      </c>
      <c r="L1489">
        <f>I1489*$Q$2/1000</f>
        <v>3.4780000000000002E-3</v>
      </c>
    </row>
    <row r="1490" spans="1:12">
      <c r="A1490" s="118">
        <v>44958</v>
      </c>
      <c r="B1490" t="s">
        <v>460</v>
      </c>
      <c r="C1490" t="s">
        <v>459</v>
      </c>
      <c r="D1490" t="s">
        <v>22340</v>
      </c>
      <c r="E1490" t="s">
        <v>22339</v>
      </c>
      <c r="F1490">
        <v>13204807</v>
      </c>
      <c r="G1490" t="s">
        <v>1050</v>
      </c>
      <c r="H1490" t="s">
        <v>455</v>
      </c>
      <c r="I1490">
        <v>103.6</v>
      </c>
      <c r="J1490" t="s">
        <v>145</v>
      </c>
      <c r="K1490" t="s">
        <v>137</v>
      </c>
      <c r="L1490">
        <f>I1490*$Q$2/100/1000</f>
        <v>3.8331999999999998E-4</v>
      </c>
    </row>
    <row r="1491" spans="1:12">
      <c r="A1491" s="118">
        <v>44958</v>
      </c>
      <c r="B1491" t="s">
        <v>261</v>
      </c>
      <c r="C1491" t="s">
        <v>260</v>
      </c>
      <c r="D1491" t="s">
        <v>21715</v>
      </c>
      <c r="E1491" t="s">
        <v>22338</v>
      </c>
      <c r="F1491">
        <v>87208416</v>
      </c>
      <c r="G1491" t="s">
        <v>21713</v>
      </c>
      <c r="H1491" t="s">
        <v>139</v>
      </c>
      <c r="I1491">
        <v>55</v>
      </c>
      <c r="J1491" t="s">
        <v>145</v>
      </c>
      <c r="K1491" t="s">
        <v>137</v>
      </c>
      <c r="L1491">
        <f>I1491*$Q$2/100/1000</f>
        <v>2.0350000000000001E-4</v>
      </c>
    </row>
    <row r="1492" spans="1:12">
      <c r="A1492" s="118">
        <v>44958</v>
      </c>
      <c r="B1492" t="s">
        <v>271</v>
      </c>
      <c r="C1492" t="s">
        <v>270</v>
      </c>
      <c r="D1492" t="s">
        <v>22337</v>
      </c>
      <c r="E1492" t="s">
        <v>22336</v>
      </c>
      <c r="F1492">
        <v>30202403</v>
      </c>
      <c r="G1492" t="s">
        <v>267</v>
      </c>
      <c r="H1492" t="s">
        <v>266</v>
      </c>
      <c r="I1492">
        <v>180</v>
      </c>
      <c r="J1492" t="s">
        <v>145</v>
      </c>
      <c r="K1492" t="s">
        <v>137</v>
      </c>
      <c r="L1492">
        <f>I1492*$Q$2/100/1000</f>
        <v>6.6599999999999993E-4</v>
      </c>
    </row>
    <row r="1493" spans="1:12">
      <c r="A1493" s="118">
        <v>44958</v>
      </c>
      <c r="B1493" t="s">
        <v>723</v>
      </c>
      <c r="C1493" t="s">
        <v>722</v>
      </c>
      <c r="D1493" t="s">
        <v>20394</v>
      </c>
      <c r="E1493" t="s">
        <v>22335</v>
      </c>
      <c r="F1493">
        <v>10202880</v>
      </c>
      <c r="G1493" t="s">
        <v>22334</v>
      </c>
      <c r="H1493" t="s">
        <v>718</v>
      </c>
      <c r="I1493">
        <v>302</v>
      </c>
      <c r="J1493" t="s">
        <v>145</v>
      </c>
      <c r="K1493" t="s">
        <v>717</v>
      </c>
      <c r="L1493">
        <f>I1493*$Q$2/100/1000</f>
        <v>1.1173999999999999E-3</v>
      </c>
    </row>
    <row r="1494" spans="1:12" ht="30">
      <c r="A1494" s="118">
        <v>44927</v>
      </c>
      <c r="B1494" t="s">
        <v>20712</v>
      </c>
      <c r="C1494" t="s">
        <v>20711</v>
      </c>
      <c r="D1494" t="s">
        <v>22281</v>
      </c>
      <c r="E1494" t="s">
        <v>22333</v>
      </c>
      <c r="F1494">
        <v>57258355</v>
      </c>
      <c r="G1494" s="126" t="s">
        <v>22279</v>
      </c>
      <c r="H1494" t="s">
        <v>20706</v>
      </c>
      <c r="I1494">
        <v>9.4</v>
      </c>
      <c r="J1494" t="s">
        <v>138</v>
      </c>
      <c r="K1494" t="s">
        <v>137</v>
      </c>
      <c r="L1494">
        <f>I1494*$Q$2/1000</f>
        <v>3.4780000000000002E-3</v>
      </c>
    </row>
    <row r="1495" spans="1:12">
      <c r="A1495" s="118">
        <v>44958</v>
      </c>
      <c r="B1495" t="s">
        <v>574</v>
      </c>
      <c r="C1495" t="s">
        <v>573</v>
      </c>
      <c r="D1495" t="s">
        <v>18920</v>
      </c>
      <c r="E1495" t="s">
        <v>22332</v>
      </c>
      <c r="F1495">
        <v>101035717</v>
      </c>
      <c r="G1495" t="s">
        <v>1406</v>
      </c>
      <c r="H1495" t="s">
        <v>569</v>
      </c>
      <c r="I1495">
        <v>298</v>
      </c>
      <c r="J1495" t="s">
        <v>145</v>
      </c>
      <c r="K1495" t="s">
        <v>137</v>
      </c>
      <c r="L1495">
        <f>I1495*$Q$2/100/1000</f>
        <v>1.1026E-3</v>
      </c>
    </row>
    <row r="1496" spans="1:12">
      <c r="A1496" s="118">
        <v>44958</v>
      </c>
      <c r="B1496" t="s">
        <v>723</v>
      </c>
      <c r="C1496" t="s">
        <v>722</v>
      </c>
      <c r="D1496" t="s">
        <v>22131</v>
      </c>
      <c r="E1496" t="s">
        <v>22331</v>
      </c>
      <c r="F1496">
        <v>101047402</v>
      </c>
      <c r="G1496" t="s">
        <v>5502</v>
      </c>
      <c r="H1496" t="s">
        <v>718</v>
      </c>
      <c r="I1496">
        <v>302</v>
      </c>
      <c r="J1496" t="s">
        <v>145</v>
      </c>
      <c r="K1496" t="s">
        <v>717</v>
      </c>
      <c r="L1496">
        <f>I1496*$Q$2/100/1000</f>
        <v>1.1173999999999999E-3</v>
      </c>
    </row>
    <row r="1497" spans="1:12">
      <c r="A1497" s="118">
        <v>44927</v>
      </c>
      <c r="B1497" t="s">
        <v>20712</v>
      </c>
      <c r="C1497" t="s">
        <v>20711</v>
      </c>
      <c r="D1497" t="s">
        <v>22330</v>
      </c>
      <c r="E1497" t="s">
        <v>22329</v>
      </c>
      <c r="F1497" t="s">
        <v>20823</v>
      </c>
      <c r="G1497" t="s">
        <v>20822</v>
      </c>
      <c r="H1497" t="s">
        <v>20706</v>
      </c>
      <c r="I1497">
        <v>9.4</v>
      </c>
      <c r="J1497" t="s">
        <v>138</v>
      </c>
      <c r="K1497" t="s">
        <v>137</v>
      </c>
      <c r="L1497">
        <f>I1497*$Q$2/1000</f>
        <v>3.4780000000000002E-3</v>
      </c>
    </row>
    <row r="1498" spans="1:12">
      <c r="A1498" s="118">
        <v>44927</v>
      </c>
      <c r="B1498" t="s">
        <v>20712</v>
      </c>
      <c r="C1498" t="s">
        <v>20711</v>
      </c>
      <c r="D1498" t="s">
        <v>22328</v>
      </c>
      <c r="E1498" t="s">
        <v>22327</v>
      </c>
      <c r="F1498" t="s">
        <v>20724</v>
      </c>
      <c r="G1498" t="s">
        <v>20723</v>
      </c>
      <c r="H1498" t="s">
        <v>20706</v>
      </c>
      <c r="I1498">
        <v>9.4</v>
      </c>
      <c r="J1498" t="s">
        <v>138</v>
      </c>
      <c r="K1498" t="s">
        <v>137</v>
      </c>
      <c r="L1498">
        <f>I1498*$Q$2/1000</f>
        <v>3.4780000000000002E-3</v>
      </c>
    </row>
    <row r="1499" spans="1:12">
      <c r="A1499" s="118">
        <v>44958</v>
      </c>
      <c r="B1499" t="s">
        <v>647</v>
      </c>
      <c r="C1499" t="s">
        <v>646</v>
      </c>
      <c r="D1499" t="s">
        <v>3728</v>
      </c>
      <c r="E1499" t="s">
        <v>22326</v>
      </c>
      <c r="F1499">
        <v>13211992</v>
      </c>
      <c r="G1499" t="s">
        <v>3726</v>
      </c>
      <c r="H1499" t="s">
        <v>174</v>
      </c>
      <c r="I1499">
        <v>3154</v>
      </c>
      <c r="J1499" t="s">
        <v>173</v>
      </c>
      <c r="K1499" t="s">
        <v>172</v>
      </c>
      <c r="L1499">
        <f>I1499*$Q$3/(1000*0.2)</f>
        <v>0.50590159999999995</v>
      </c>
    </row>
    <row r="1500" spans="1:12">
      <c r="A1500" s="118">
        <v>44927</v>
      </c>
      <c r="B1500" t="s">
        <v>20712</v>
      </c>
      <c r="C1500" t="s">
        <v>20711</v>
      </c>
      <c r="D1500" t="s">
        <v>22325</v>
      </c>
      <c r="E1500" t="s">
        <v>22324</v>
      </c>
      <c r="F1500">
        <v>101008805</v>
      </c>
      <c r="G1500" t="s">
        <v>20736</v>
      </c>
      <c r="H1500" t="s">
        <v>20706</v>
      </c>
      <c r="I1500">
        <v>9.4</v>
      </c>
      <c r="J1500" t="s">
        <v>138</v>
      </c>
      <c r="K1500" t="s">
        <v>137</v>
      </c>
      <c r="L1500">
        <f>I1500*$Q$2/1000</f>
        <v>3.4780000000000002E-3</v>
      </c>
    </row>
    <row r="1501" spans="1:12">
      <c r="A1501" s="118">
        <v>44958</v>
      </c>
      <c r="B1501" t="s">
        <v>647</v>
      </c>
      <c r="C1501" t="s">
        <v>646</v>
      </c>
      <c r="D1501" t="s">
        <v>17657</v>
      </c>
      <c r="E1501" t="s">
        <v>22323</v>
      </c>
      <c r="F1501">
        <v>13211992</v>
      </c>
      <c r="G1501" t="s">
        <v>3726</v>
      </c>
      <c r="H1501" t="s">
        <v>174</v>
      </c>
      <c r="I1501">
        <v>3154</v>
      </c>
      <c r="J1501" t="s">
        <v>173</v>
      </c>
      <c r="K1501" t="s">
        <v>172</v>
      </c>
      <c r="L1501">
        <f>I1501*$Q$3/(1000*0.2)</f>
        <v>0.50590159999999995</v>
      </c>
    </row>
    <row r="1502" spans="1:12">
      <c r="A1502" s="118">
        <v>44927</v>
      </c>
      <c r="B1502" t="s">
        <v>20712</v>
      </c>
      <c r="C1502" t="s">
        <v>20711</v>
      </c>
      <c r="D1502" t="s">
        <v>21706</v>
      </c>
      <c r="E1502" t="s">
        <v>22322</v>
      </c>
      <c r="F1502">
        <v>40203108</v>
      </c>
      <c r="G1502" t="s">
        <v>22321</v>
      </c>
      <c r="H1502" t="s">
        <v>20706</v>
      </c>
      <c r="I1502">
        <v>9.4</v>
      </c>
      <c r="J1502" t="s">
        <v>138</v>
      </c>
      <c r="K1502" t="s">
        <v>137</v>
      </c>
      <c r="L1502">
        <f>I1502*$Q$2/1000</f>
        <v>3.4780000000000002E-3</v>
      </c>
    </row>
    <row r="1503" spans="1:12">
      <c r="A1503" s="118">
        <v>44927</v>
      </c>
      <c r="B1503" t="s">
        <v>20712</v>
      </c>
      <c r="C1503" t="s">
        <v>20711</v>
      </c>
      <c r="D1503" t="s">
        <v>21849</v>
      </c>
      <c r="E1503" t="s">
        <v>22320</v>
      </c>
      <c r="F1503">
        <v>101045037</v>
      </c>
      <c r="G1503" t="s">
        <v>22226</v>
      </c>
      <c r="H1503" t="s">
        <v>20706</v>
      </c>
      <c r="I1503">
        <v>9.4</v>
      </c>
      <c r="J1503" t="s">
        <v>138</v>
      </c>
      <c r="K1503" t="s">
        <v>137</v>
      </c>
      <c r="L1503">
        <f>I1503*$Q$2/1000</f>
        <v>3.4780000000000002E-3</v>
      </c>
    </row>
    <row r="1504" spans="1:12" ht="30">
      <c r="A1504" s="118">
        <v>44927</v>
      </c>
      <c r="B1504" t="s">
        <v>20712</v>
      </c>
      <c r="C1504" t="s">
        <v>20711</v>
      </c>
      <c r="D1504" t="s">
        <v>22283</v>
      </c>
      <c r="E1504" t="s">
        <v>22319</v>
      </c>
      <c r="F1504">
        <v>57258355</v>
      </c>
      <c r="G1504" s="126" t="s">
        <v>22279</v>
      </c>
      <c r="H1504" t="s">
        <v>20706</v>
      </c>
      <c r="I1504">
        <v>9.4</v>
      </c>
      <c r="J1504" t="s">
        <v>138</v>
      </c>
      <c r="K1504" t="s">
        <v>137</v>
      </c>
      <c r="L1504">
        <f>I1504*$Q$2/1000</f>
        <v>3.4780000000000002E-3</v>
      </c>
    </row>
    <row r="1505" spans="1:12">
      <c r="A1505" s="118">
        <v>44927</v>
      </c>
      <c r="B1505" t="s">
        <v>20712</v>
      </c>
      <c r="C1505" t="s">
        <v>20711</v>
      </c>
      <c r="D1505" t="s">
        <v>22318</v>
      </c>
      <c r="E1505" t="s">
        <v>22317</v>
      </c>
      <c r="F1505" t="s">
        <v>22316</v>
      </c>
      <c r="G1505" t="s">
        <v>22315</v>
      </c>
      <c r="H1505" t="s">
        <v>20706</v>
      </c>
      <c r="I1505">
        <v>9.4</v>
      </c>
      <c r="J1505" t="s">
        <v>138</v>
      </c>
      <c r="K1505" t="s">
        <v>137</v>
      </c>
      <c r="L1505">
        <f>I1505*$Q$2/1000</f>
        <v>3.4780000000000002E-3</v>
      </c>
    </row>
    <row r="1506" spans="1:12">
      <c r="A1506" s="118">
        <v>44927</v>
      </c>
      <c r="B1506" t="s">
        <v>20712</v>
      </c>
      <c r="C1506" t="s">
        <v>20711</v>
      </c>
      <c r="D1506" t="s">
        <v>21706</v>
      </c>
      <c r="E1506" t="s">
        <v>22314</v>
      </c>
      <c r="F1506">
        <v>40259961</v>
      </c>
      <c r="G1506" t="s">
        <v>21552</v>
      </c>
      <c r="H1506" t="s">
        <v>20706</v>
      </c>
      <c r="I1506">
        <v>9.4</v>
      </c>
      <c r="J1506" t="s">
        <v>138</v>
      </c>
      <c r="K1506" t="s">
        <v>137</v>
      </c>
      <c r="L1506">
        <f>I1506*$Q$2/1000</f>
        <v>3.4780000000000002E-3</v>
      </c>
    </row>
    <row r="1507" spans="1:12">
      <c r="A1507" s="118">
        <v>44958</v>
      </c>
      <c r="B1507" t="s">
        <v>261</v>
      </c>
      <c r="C1507" t="s">
        <v>260</v>
      </c>
      <c r="D1507" t="s">
        <v>22313</v>
      </c>
      <c r="E1507" t="s">
        <v>22312</v>
      </c>
      <c r="F1507">
        <v>101045243</v>
      </c>
      <c r="G1507" t="s">
        <v>5583</v>
      </c>
      <c r="H1507" t="s">
        <v>139</v>
      </c>
      <c r="I1507">
        <v>55</v>
      </c>
      <c r="J1507" t="s">
        <v>145</v>
      </c>
      <c r="K1507" t="s">
        <v>137</v>
      </c>
      <c r="L1507">
        <f>I1507*$Q$2/100/1000</f>
        <v>2.0350000000000001E-4</v>
      </c>
    </row>
    <row r="1508" spans="1:12">
      <c r="A1508" s="118">
        <v>44927</v>
      </c>
      <c r="B1508" t="s">
        <v>20712</v>
      </c>
      <c r="C1508" t="s">
        <v>20711</v>
      </c>
      <c r="D1508" t="s">
        <v>22311</v>
      </c>
      <c r="E1508" t="s">
        <v>22310</v>
      </c>
      <c r="F1508">
        <v>40203109</v>
      </c>
      <c r="G1508" t="s">
        <v>22305</v>
      </c>
      <c r="H1508" t="s">
        <v>20706</v>
      </c>
      <c r="I1508">
        <v>9.4</v>
      </c>
      <c r="J1508" t="s">
        <v>138</v>
      </c>
      <c r="K1508" t="s">
        <v>137</v>
      </c>
      <c r="L1508">
        <f>I1508*$Q$2/1000</f>
        <v>3.4780000000000002E-3</v>
      </c>
    </row>
    <row r="1509" spans="1:12">
      <c r="A1509" s="118">
        <v>44958</v>
      </c>
      <c r="B1509" t="s">
        <v>261</v>
      </c>
      <c r="C1509" t="s">
        <v>260</v>
      </c>
      <c r="D1509" t="s">
        <v>22309</v>
      </c>
      <c r="E1509" t="s">
        <v>22308</v>
      </c>
      <c r="F1509">
        <v>101045243</v>
      </c>
      <c r="G1509" t="s">
        <v>5583</v>
      </c>
      <c r="H1509" t="s">
        <v>139</v>
      </c>
      <c r="I1509">
        <v>55</v>
      </c>
      <c r="J1509" t="s">
        <v>145</v>
      </c>
      <c r="K1509" t="s">
        <v>137</v>
      </c>
      <c r="L1509">
        <f>I1509*$Q$2/100/1000</f>
        <v>2.0350000000000001E-4</v>
      </c>
    </row>
    <row r="1510" spans="1:12">
      <c r="A1510" s="118">
        <v>44927</v>
      </c>
      <c r="B1510" t="s">
        <v>20712</v>
      </c>
      <c r="C1510" t="s">
        <v>20711</v>
      </c>
      <c r="D1510" t="s">
        <v>22307</v>
      </c>
      <c r="E1510" t="s">
        <v>22306</v>
      </c>
      <c r="F1510">
        <v>40203109</v>
      </c>
      <c r="G1510" t="s">
        <v>22305</v>
      </c>
      <c r="H1510" t="s">
        <v>20706</v>
      </c>
      <c r="I1510">
        <v>9.4</v>
      </c>
      <c r="J1510" t="s">
        <v>138</v>
      </c>
      <c r="K1510" t="s">
        <v>137</v>
      </c>
      <c r="L1510">
        <f>I1510*$Q$2/1000</f>
        <v>3.4780000000000002E-3</v>
      </c>
    </row>
    <row r="1511" spans="1:12">
      <c r="A1511" s="118">
        <v>44927</v>
      </c>
      <c r="B1511" t="s">
        <v>20712</v>
      </c>
      <c r="C1511" t="s">
        <v>20711</v>
      </c>
      <c r="D1511" t="s">
        <v>22242</v>
      </c>
      <c r="E1511" t="s">
        <v>22304</v>
      </c>
      <c r="F1511">
        <v>101037451</v>
      </c>
      <c r="G1511" t="s">
        <v>20760</v>
      </c>
      <c r="H1511" t="s">
        <v>20706</v>
      </c>
      <c r="I1511">
        <v>9.4</v>
      </c>
      <c r="J1511" t="s">
        <v>138</v>
      </c>
      <c r="K1511" t="s">
        <v>137</v>
      </c>
      <c r="L1511">
        <f>I1511*$Q$2/1000</f>
        <v>3.4780000000000002E-3</v>
      </c>
    </row>
    <row r="1512" spans="1:12">
      <c r="A1512" s="118">
        <v>44927</v>
      </c>
      <c r="B1512" t="s">
        <v>20712</v>
      </c>
      <c r="C1512" t="s">
        <v>20711</v>
      </c>
      <c r="D1512" t="s">
        <v>22048</v>
      </c>
      <c r="E1512" t="s">
        <v>22303</v>
      </c>
      <c r="F1512">
        <v>57205352</v>
      </c>
      <c r="G1512" t="s">
        <v>20910</v>
      </c>
      <c r="H1512" t="s">
        <v>20706</v>
      </c>
      <c r="I1512">
        <v>9.4</v>
      </c>
      <c r="J1512" t="s">
        <v>138</v>
      </c>
      <c r="K1512" t="s">
        <v>137</v>
      </c>
      <c r="L1512">
        <f>I1512*$Q$2/1000</f>
        <v>3.4780000000000002E-3</v>
      </c>
    </row>
    <row r="1513" spans="1:12">
      <c r="A1513" s="118">
        <v>44927</v>
      </c>
      <c r="B1513" t="s">
        <v>20712</v>
      </c>
      <c r="C1513" t="s">
        <v>20711</v>
      </c>
      <c r="D1513" t="s">
        <v>21975</v>
      </c>
      <c r="E1513" t="s">
        <v>22302</v>
      </c>
      <c r="F1513">
        <v>101041078</v>
      </c>
      <c r="G1513" t="s">
        <v>20865</v>
      </c>
      <c r="H1513" t="s">
        <v>20706</v>
      </c>
      <c r="I1513">
        <v>9.4</v>
      </c>
      <c r="J1513" t="s">
        <v>138</v>
      </c>
      <c r="K1513" t="s">
        <v>137</v>
      </c>
      <c r="L1513">
        <f>I1513*$Q$2/1000</f>
        <v>3.4780000000000002E-3</v>
      </c>
    </row>
    <row r="1514" spans="1:12">
      <c r="A1514" s="118">
        <v>44958</v>
      </c>
      <c r="B1514" t="s">
        <v>365</v>
      </c>
      <c r="C1514" t="s">
        <v>364</v>
      </c>
      <c r="D1514" t="s">
        <v>17775</v>
      </c>
      <c r="E1514" t="s">
        <v>22301</v>
      </c>
      <c r="F1514" t="s">
        <v>1040</v>
      </c>
      <c r="G1514" t="s">
        <v>5641</v>
      </c>
      <c r="H1514" t="s">
        <v>359</v>
      </c>
      <c r="I1514">
        <v>144</v>
      </c>
      <c r="J1514" t="s">
        <v>138</v>
      </c>
      <c r="K1514" t="s">
        <v>137</v>
      </c>
      <c r="L1514">
        <f>I1514*$Q$2/1000</f>
        <v>5.3280000000000001E-2</v>
      </c>
    </row>
    <row r="1515" spans="1:12">
      <c r="A1515" s="118">
        <v>44958</v>
      </c>
      <c r="B1515" t="s">
        <v>365</v>
      </c>
      <c r="C1515" t="s">
        <v>364</v>
      </c>
      <c r="D1515" t="s">
        <v>18281</v>
      </c>
      <c r="E1515" t="s">
        <v>22300</v>
      </c>
      <c r="F1515" t="s">
        <v>727</v>
      </c>
      <c r="G1515" t="s">
        <v>11966</v>
      </c>
      <c r="H1515" t="s">
        <v>359</v>
      </c>
      <c r="I1515">
        <v>144</v>
      </c>
      <c r="J1515" t="s">
        <v>138</v>
      </c>
      <c r="K1515" t="s">
        <v>137</v>
      </c>
      <c r="L1515">
        <f>I1515*$Q$2/1000</f>
        <v>5.3280000000000001E-2</v>
      </c>
    </row>
    <row r="1516" spans="1:12">
      <c r="A1516" s="118">
        <v>44958</v>
      </c>
      <c r="B1516" t="s">
        <v>365</v>
      </c>
      <c r="C1516" t="s">
        <v>364</v>
      </c>
      <c r="D1516" t="s">
        <v>19408</v>
      </c>
      <c r="E1516" t="s">
        <v>22299</v>
      </c>
      <c r="F1516" t="s">
        <v>376</v>
      </c>
      <c r="G1516" t="s">
        <v>375</v>
      </c>
      <c r="H1516" t="s">
        <v>359</v>
      </c>
      <c r="I1516">
        <v>144</v>
      </c>
      <c r="J1516" t="s">
        <v>138</v>
      </c>
      <c r="K1516" t="s">
        <v>137</v>
      </c>
      <c r="L1516">
        <f>I1516*$Q$2/1000</f>
        <v>5.3280000000000001E-2</v>
      </c>
    </row>
    <row r="1517" spans="1:12">
      <c r="A1517" s="118">
        <v>44958</v>
      </c>
      <c r="B1517" t="s">
        <v>365</v>
      </c>
      <c r="C1517" t="s">
        <v>364</v>
      </c>
      <c r="D1517" t="s">
        <v>22298</v>
      </c>
      <c r="E1517" t="s">
        <v>22297</v>
      </c>
      <c r="F1517" t="s">
        <v>1675</v>
      </c>
      <c r="G1517" t="s">
        <v>1674</v>
      </c>
      <c r="H1517" t="s">
        <v>359</v>
      </c>
      <c r="I1517">
        <v>144</v>
      </c>
      <c r="J1517" t="s">
        <v>138</v>
      </c>
      <c r="K1517" t="s">
        <v>137</v>
      </c>
      <c r="L1517">
        <f>I1517*$Q$2/1000</f>
        <v>5.3280000000000001E-2</v>
      </c>
    </row>
    <row r="1518" spans="1:12">
      <c r="A1518" s="118">
        <v>44958</v>
      </c>
      <c r="B1518" t="s">
        <v>365</v>
      </c>
      <c r="C1518" t="s">
        <v>364</v>
      </c>
      <c r="D1518" t="s">
        <v>17289</v>
      </c>
      <c r="E1518" t="s">
        <v>22296</v>
      </c>
      <c r="F1518">
        <v>101034024</v>
      </c>
      <c r="G1518" t="s">
        <v>400</v>
      </c>
      <c r="H1518" t="s">
        <v>359</v>
      </c>
      <c r="I1518">
        <v>144</v>
      </c>
      <c r="J1518" t="s">
        <v>138</v>
      </c>
      <c r="K1518" t="s">
        <v>137</v>
      </c>
      <c r="L1518">
        <f>I1518*$Q$2/1000</f>
        <v>5.3280000000000001E-2</v>
      </c>
    </row>
    <row r="1519" spans="1:12">
      <c r="A1519" s="118">
        <v>44958</v>
      </c>
      <c r="B1519" t="s">
        <v>365</v>
      </c>
      <c r="C1519" t="s">
        <v>364</v>
      </c>
      <c r="D1519" t="s">
        <v>18281</v>
      </c>
      <c r="E1519" t="s">
        <v>22295</v>
      </c>
      <c r="F1519" t="s">
        <v>1675</v>
      </c>
      <c r="G1519" t="s">
        <v>1674</v>
      </c>
      <c r="H1519" t="s">
        <v>359</v>
      </c>
      <c r="I1519">
        <v>144</v>
      </c>
      <c r="J1519" t="s">
        <v>138</v>
      </c>
      <c r="K1519" t="s">
        <v>137</v>
      </c>
      <c r="L1519">
        <f>I1519*$Q$2/1000</f>
        <v>5.3280000000000001E-2</v>
      </c>
    </row>
    <row r="1520" spans="1:12">
      <c r="A1520" s="118">
        <v>44927</v>
      </c>
      <c r="B1520" t="s">
        <v>20712</v>
      </c>
      <c r="C1520" t="s">
        <v>20711</v>
      </c>
      <c r="D1520" t="s">
        <v>21863</v>
      </c>
      <c r="E1520" t="s">
        <v>22294</v>
      </c>
      <c r="F1520">
        <v>101041078</v>
      </c>
      <c r="G1520" t="s">
        <v>20865</v>
      </c>
      <c r="H1520" t="s">
        <v>20706</v>
      </c>
      <c r="I1520">
        <v>9.4</v>
      </c>
      <c r="J1520" t="s">
        <v>138</v>
      </c>
      <c r="K1520" t="s">
        <v>137</v>
      </c>
      <c r="L1520">
        <f>I1520*$Q$2/1000</f>
        <v>3.4780000000000002E-3</v>
      </c>
    </row>
    <row r="1521" spans="1:12">
      <c r="A1521" s="118">
        <v>44927</v>
      </c>
      <c r="B1521" t="s">
        <v>20712</v>
      </c>
      <c r="C1521" t="s">
        <v>20711</v>
      </c>
      <c r="D1521" t="s">
        <v>21869</v>
      </c>
      <c r="E1521" t="s">
        <v>22293</v>
      </c>
      <c r="F1521" t="s">
        <v>10820</v>
      </c>
      <c r="G1521" t="s">
        <v>10819</v>
      </c>
      <c r="H1521" t="s">
        <v>20706</v>
      </c>
      <c r="I1521">
        <v>9.4</v>
      </c>
      <c r="J1521" t="s">
        <v>138</v>
      </c>
      <c r="K1521" t="s">
        <v>137</v>
      </c>
      <c r="L1521">
        <f>I1521*$Q$2/1000</f>
        <v>3.4780000000000002E-3</v>
      </c>
    </row>
    <row r="1522" spans="1:12">
      <c r="A1522" s="118">
        <v>44958</v>
      </c>
      <c r="B1522" t="s">
        <v>365</v>
      </c>
      <c r="C1522" t="s">
        <v>364</v>
      </c>
      <c r="D1522" t="s">
        <v>21288</v>
      </c>
      <c r="E1522" t="s">
        <v>22292</v>
      </c>
      <c r="F1522">
        <v>42255148</v>
      </c>
      <c r="G1522" t="s">
        <v>22287</v>
      </c>
      <c r="H1522" t="s">
        <v>359</v>
      </c>
      <c r="I1522">
        <v>144</v>
      </c>
      <c r="J1522" t="s">
        <v>138</v>
      </c>
      <c r="K1522" t="s">
        <v>137</v>
      </c>
      <c r="L1522">
        <f>I1522*$Q$2/1000</f>
        <v>5.3280000000000001E-2</v>
      </c>
    </row>
    <row r="1523" spans="1:12">
      <c r="A1523" s="118">
        <v>44927</v>
      </c>
      <c r="B1523" t="s">
        <v>20712</v>
      </c>
      <c r="C1523" t="s">
        <v>20711</v>
      </c>
      <c r="D1523" t="s">
        <v>22291</v>
      </c>
      <c r="E1523" t="s">
        <v>22290</v>
      </c>
      <c r="F1523">
        <v>101030007</v>
      </c>
      <c r="G1523" t="s">
        <v>21052</v>
      </c>
      <c r="H1523" t="s">
        <v>20706</v>
      </c>
      <c r="I1523">
        <v>9.4</v>
      </c>
      <c r="J1523" t="s">
        <v>138</v>
      </c>
      <c r="K1523" t="s">
        <v>137</v>
      </c>
      <c r="L1523">
        <f>I1523*$Q$2/1000</f>
        <v>3.4780000000000002E-3</v>
      </c>
    </row>
    <row r="1524" spans="1:12">
      <c r="A1524" s="118">
        <v>44958</v>
      </c>
      <c r="B1524" t="s">
        <v>20712</v>
      </c>
      <c r="C1524" t="s">
        <v>20711</v>
      </c>
      <c r="D1524" t="s">
        <v>22271</v>
      </c>
      <c r="E1524" t="s">
        <v>22289</v>
      </c>
      <c r="F1524" t="s">
        <v>22109</v>
      </c>
      <c r="G1524" t="s">
        <v>22108</v>
      </c>
      <c r="H1524" t="s">
        <v>20706</v>
      </c>
      <c r="I1524">
        <v>9.4</v>
      </c>
      <c r="J1524" t="s">
        <v>138</v>
      </c>
      <c r="K1524" t="s">
        <v>137</v>
      </c>
      <c r="L1524">
        <f>I1524*$Q$2/1000</f>
        <v>3.4780000000000002E-3</v>
      </c>
    </row>
    <row r="1525" spans="1:12">
      <c r="A1525" s="118">
        <v>44958</v>
      </c>
      <c r="B1525" t="s">
        <v>365</v>
      </c>
      <c r="C1525" t="s">
        <v>364</v>
      </c>
      <c r="D1525" t="s">
        <v>21288</v>
      </c>
      <c r="E1525" t="s">
        <v>22288</v>
      </c>
      <c r="F1525">
        <v>42255148</v>
      </c>
      <c r="G1525" t="s">
        <v>22287</v>
      </c>
      <c r="H1525" t="s">
        <v>359</v>
      </c>
      <c r="I1525">
        <v>144</v>
      </c>
      <c r="J1525" t="s">
        <v>138</v>
      </c>
      <c r="K1525" t="s">
        <v>137</v>
      </c>
      <c r="L1525">
        <f>I1525*$Q$2/1000</f>
        <v>5.3280000000000001E-2</v>
      </c>
    </row>
    <row r="1526" spans="1:12">
      <c r="A1526" s="118">
        <v>44958</v>
      </c>
      <c r="B1526" t="s">
        <v>20712</v>
      </c>
      <c r="C1526" t="s">
        <v>20711</v>
      </c>
      <c r="D1526" t="s">
        <v>22286</v>
      </c>
      <c r="E1526" t="s">
        <v>22285</v>
      </c>
      <c r="F1526">
        <v>101015109</v>
      </c>
      <c r="G1526" t="s">
        <v>22284</v>
      </c>
      <c r="H1526" t="s">
        <v>20706</v>
      </c>
      <c r="I1526">
        <v>9.4</v>
      </c>
      <c r="J1526" t="s">
        <v>138</v>
      </c>
      <c r="K1526" t="s">
        <v>137</v>
      </c>
      <c r="L1526">
        <f>I1526*$Q$2/1000</f>
        <v>3.4780000000000002E-3</v>
      </c>
    </row>
    <row r="1527" spans="1:12" ht="30">
      <c r="A1527" s="118">
        <v>44958</v>
      </c>
      <c r="B1527" t="s">
        <v>20712</v>
      </c>
      <c r="C1527" t="s">
        <v>20711</v>
      </c>
      <c r="D1527" t="s">
        <v>22283</v>
      </c>
      <c r="E1527" t="s">
        <v>22282</v>
      </c>
      <c r="F1527">
        <v>57258355</v>
      </c>
      <c r="G1527" s="126" t="s">
        <v>22279</v>
      </c>
      <c r="H1527" t="s">
        <v>20706</v>
      </c>
      <c r="I1527">
        <v>9.4</v>
      </c>
      <c r="J1527" t="s">
        <v>138</v>
      </c>
      <c r="K1527" t="s">
        <v>137</v>
      </c>
      <c r="L1527">
        <f>I1527*$Q$2/1000</f>
        <v>3.4780000000000002E-3</v>
      </c>
    </row>
    <row r="1528" spans="1:12" ht="30">
      <c r="A1528" s="118">
        <v>44958</v>
      </c>
      <c r="B1528" t="s">
        <v>20712</v>
      </c>
      <c r="C1528" t="s">
        <v>20711</v>
      </c>
      <c r="D1528" t="s">
        <v>22281</v>
      </c>
      <c r="E1528" t="s">
        <v>22280</v>
      </c>
      <c r="F1528">
        <v>57258355</v>
      </c>
      <c r="G1528" s="126" t="s">
        <v>22279</v>
      </c>
      <c r="H1528" t="s">
        <v>20706</v>
      </c>
      <c r="I1528">
        <v>9.4</v>
      </c>
      <c r="J1528" t="s">
        <v>138</v>
      </c>
      <c r="K1528" t="s">
        <v>137</v>
      </c>
      <c r="L1528">
        <f>I1528*$Q$2/1000</f>
        <v>3.4780000000000002E-3</v>
      </c>
    </row>
    <row r="1529" spans="1:12">
      <c r="A1529" s="118">
        <v>44958</v>
      </c>
      <c r="B1529" t="s">
        <v>20712</v>
      </c>
      <c r="C1529" t="s">
        <v>20711</v>
      </c>
      <c r="D1529" t="s">
        <v>22278</v>
      </c>
      <c r="E1529" t="s">
        <v>22277</v>
      </c>
      <c r="F1529">
        <v>101029067</v>
      </c>
      <c r="G1529" t="s">
        <v>21127</v>
      </c>
      <c r="H1529" t="s">
        <v>20706</v>
      </c>
      <c r="I1529">
        <v>9.4</v>
      </c>
      <c r="J1529" t="s">
        <v>138</v>
      </c>
      <c r="K1529" t="s">
        <v>137</v>
      </c>
      <c r="L1529">
        <f>I1529*$Q$2/1000</f>
        <v>3.4780000000000002E-3</v>
      </c>
    </row>
    <row r="1530" spans="1:12">
      <c r="A1530" s="118">
        <v>44958</v>
      </c>
      <c r="B1530" t="s">
        <v>20712</v>
      </c>
      <c r="C1530" t="s">
        <v>20711</v>
      </c>
      <c r="D1530" t="s">
        <v>22276</v>
      </c>
      <c r="E1530" t="s">
        <v>22275</v>
      </c>
      <c r="F1530">
        <v>101010455</v>
      </c>
      <c r="G1530" t="s">
        <v>20826</v>
      </c>
      <c r="H1530" t="s">
        <v>20706</v>
      </c>
      <c r="I1530">
        <v>9.4</v>
      </c>
      <c r="J1530" t="s">
        <v>138</v>
      </c>
      <c r="K1530" t="s">
        <v>137</v>
      </c>
      <c r="L1530">
        <f>I1530*$Q$2/1000</f>
        <v>3.4780000000000002E-3</v>
      </c>
    </row>
    <row r="1531" spans="1:12">
      <c r="A1531" s="118">
        <v>44958</v>
      </c>
      <c r="B1531" t="s">
        <v>20712</v>
      </c>
      <c r="C1531" t="s">
        <v>20711</v>
      </c>
      <c r="D1531" t="s">
        <v>22253</v>
      </c>
      <c r="E1531" t="s">
        <v>22274</v>
      </c>
      <c r="F1531">
        <v>8945022</v>
      </c>
      <c r="G1531" t="s">
        <v>22194</v>
      </c>
      <c r="H1531" t="s">
        <v>20706</v>
      </c>
      <c r="I1531">
        <v>9.4</v>
      </c>
      <c r="J1531" t="s">
        <v>138</v>
      </c>
      <c r="K1531" t="s">
        <v>137</v>
      </c>
      <c r="L1531">
        <f>I1531*$Q$2/1000</f>
        <v>3.4780000000000002E-3</v>
      </c>
    </row>
    <row r="1532" spans="1:12">
      <c r="A1532" s="118">
        <v>44958</v>
      </c>
      <c r="B1532" t="s">
        <v>20712</v>
      </c>
      <c r="C1532" t="s">
        <v>20711</v>
      </c>
      <c r="D1532" t="s">
        <v>22253</v>
      </c>
      <c r="E1532" t="s">
        <v>22273</v>
      </c>
      <c r="F1532">
        <v>101049711</v>
      </c>
      <c r="G1532" t="s">
        <v>22272</v>
      </c>
      <c r="H1532" t="s">
        <v>20706</v>
      </c>
      <c r="I1532">
        <v>9.4</v>
      </c>
      <c r="J1532" t="s">
        <v>138</v>
      </c>
      <c r="K1532" t="s">
        <v>137</v>
      </c>
      <c r="L1532">
        <f>I1532*$Q$2/1000</f>
        <v>3.4780000000000002E-3</v>
      </c>
    </row>
    <row r="1533" spans="1:12">
      <c r="A1533" s="118">
        <v>44958</v>
      </c>
      <c r="B1533" t="s">
        <v>20712</v>
      </c>
      <c r="C1533" t="s">
        <v>20711</v>
      </c>
      <c r="D1533" t="s">
        <v>22271</v>
      </c>
      <c r="E1533" t="s">
        <v>22270</v>
      </c>
      <c r="F1533" t="s">
        <v>22213</v>
      </c>
      <c r="G1533" t="s">
        <v>22212</v>
      </c>
      <c r="H1533" t="s">
        <v>20706</v>
      </c>
      <c r="I1533">
        <v>9.4</v>
      </c>
      <c r="J1533" t="s">
        <v>138</v>
      </c>
      <c r="K1533" t="s">
        <v>137</v>
      </c>
      <c r="L1533">
        <f>I1533*$Q$2/1000</f>
        <v>3.4780000000000002E-3</v>
      </c>
    </row>
    <row r="1534" spans="1:12">
      <c r="A1534" s="118">
        <v>44958</v>
      </c>
      <c r="B1534" t="s">
        <v>20712</v>
      </c>
      <c r="C1534" t="s">
        <v>20711</v>
      </c>
      <c r="D1534" t="s">
        <v>22122</v>
      </c>
      <c r="E1534" t="s">
        <v>22269</v>
      </c>
      <c r="F1534">
        <v>101029067</v>
      </c>
      <c r="G1534" t="s">
        <v>21127</v>
      </c>
      <c r="H1534" t="s">
        <v>20706</v>
      </c>
      <c r="I1534">
        <v>9.4</v>
      </c>
      <c r="J1534" t="s">
        <v>138</v>
      </c>
      <c r="K1534" t="s">
        <v>137</v>
      </c>
      <c r="L1534">
        <f>I1534*$Q$2/1000</f>
        <v>3.4780000000000002E-3</v>
      </c>
    </row>
    <row r="1535" spans="1:12">
      <c r="A1535" s="118">
        <v>44958</v>
      </c>
      <c r="B1535" t="s">
        <v>20712</v>
      </c>
      <c r="C1535" t="s">
        <v>20711</v>
      </c>
      <c r="D1535" t="s">
        <v>22267</v>
      </c>
      <c r="E1535" t="s">
        <v>22268</v>
      </c>
      <c r="F1535" t="s">
        <v>10816</v>
      </c>
      <c r="G1535" t="s">
        <v>10815</v>
      </c>
      <c r="H1535" t="s">
        <v>20706</v>
      </c>
      <c r="I1535">
        <v>9.4</v>
      </c>
      <c r="J1535" t="s">
        <v>138</v>
      </c>
      <c r="K1535" t="s">
        <v>137</v>
      </c>
      <c r="L1535">
        <f>I1535*$Q$2/1000</f>
        <v>3.4780000000000002E-3</v>
      </c>
    </row>
    <row r="1536" spans="1:12">
      <c r="A1536" s="118">
        <v>44958</v>
      </c>
      <c r="B1536" t="s">
        <v>20712</v>
      </c>
      <c r="C1536" t="s">
        <v>20711</v>
      </c>
      <c r="D1536" t="s">
        <v>22267</v>
      </c>
      <c r="E1536" t="s">
        <v>22266</v>
      </c>
      <c r="F1536" t="s">
        <v>22082</v>
      </c>
      <c r="G1536" t="s">
        <v>22081</v>
      </c>
      <c r="H1536" t="s">
        <v>20706</v>
      </c>
      <c r="I1536">
        <v>9.4</v>
      </c>
      <c r="J1536" t="s">
        <v>138</v>
      </c>
      <c r="K1536" t="s">
        <v>137</v>
      </c>
      <c r="L1536">
        <f>I1536*$Q$2/1000</f>
        <v>3.4780000000000002E-3</v>
      </c>
    </row>
    <row r="1537" spans="1:12">
      <c r="A1537" s="118">
        <v>44958</v>
      </c>
      <c r="B1537" t="s">
        <v>20712</v>
      </c>
      <c r="C1537" t="s">
        <v>20711</v>
      </c>
      <c r="D1537" t="s">
        <v>22221</v>
      </c>
      <c r="E1537" t="s">
        <v>22265</v>
      </c>
      <c r="F1537">
        <v>101017267</v>
      </c>
      <c r="G1537" t="s">
        <v>20802</v>
      </c>
      <c r="H1537" t="s">
        <v>20706</v>
      </c>
      <c r="I1537">
        <v>9.4</v>
      </c>
      <c r="J1537" t="s">
        <v>138</v>
      </c>
      <c r="K1537" t="s">
        <v>137</v>
      </c>
      <c r="L1537">
        <f>I1537*$Q$2/1000</f>
        <v>3.4780000000000002E-3</v>
      </c>
    </row>
    <row r="1538" spans="1:12">
      <c r="A1538" s="118">
        <v>44958</v>
      </c>
      <c r="B1538" t="s">
        <v>20712</v>
      </c>
      <c r="C1538" t="s">
        <v>20711</v>
      </c>
      <c r="D1538" t="s">
        <v>22264</v>
      </c>
      <c r="E1538" t="s">
        <v>22263</v>
      </c>
      <c r="F1538">
        <v>10256029</v>
      </c>
      <c r="G1538" t="s">
        <v>22262</v>
      </c>
      <c r="H1538" t="s">
        <v>20706</v>
      </c>
      <c r="I1538">
        <v>9.4</v>
      </c>
      <c r="J1538" t="s">
        <v>138</v>
      </c>
      <c r="K1538" t="s">
        <v>137</v>
      </c>
      <c r="L1538">
        <f>I1538*$Q$2/1000</f>
        <v>3.4780000000000002E-3</v>
      </c>
    </row>
    <row r="1539" spans="1:12">
      <c r="A1539" s="118">
        <v>44958</v>
      </c>
      <c r="B1539" t="s">
        <v>20712</v>
      </c>
      <c r="C1539" t="s">
        <v>20711</v>
      </c>
      <c r="D1539" t="s">
        <v>22261</v>
      </c>
      <c r="E1539" t="s">
        <v>22260</v>
      </c>
      <c r="F1539" t="s">
        <v>22259</v>
      </c>
      <c r="G1539" t="s">
        <v>22258</v>
      </c>
      <c r="H1539" t="s">
        <v>20706</v>
      </c>
      <c r="I1539">
        <v>9.4</v>
      </c>
      <c r="J1539" t="s">
        <v>138</v>
      </c>
      <c r="K1539" t="s">
        <v>137</v>
      </c>
      <c r="L1539">
        <f>I1539*$Q$2/1000</f>
        <v>3.4780000000000002E-3</v>
      </c>
    </row>
    <row r="1540" spans="1:12" ht="30">
      <c r="A1540" s="118">
        <v>44958</v>
      </c>
      <c r="B1540" t="s">
        <v>20712</v>
      </c>
      <c r="C1540" t="s">
        <v>20711</v>
      </c>
      <c r="D1540" t="s">
        <v>22257</v>
      </c>
      <c r="E1540" t="s">
        <v>22256</v>
      </c>
      <c r="F1540">
        <v>101044123</v>
      </c>
      <c r="G1540" s="126" t="s">
        <v>22218</v>
      </c>
      <c r="H1540" t="s">
        <v>20706</v>
      </c>
      <c r="I1540">
        <v>9.4</v>
      </c>
      <c r="J1540" t="s">
        <v>138</v>
      </c>
      <c r="K1540" t="s">
        <v>137</v>
      </c>
      <c r="L1540">
        <f>I1540*$Q$2/1000</f>
        <v>3.4780000000000002E-3</v>
      </c>
    </row>
    <row r="1541" spans="1:12">
      <c r="A1541" s="118">
        <v>44958</v>
      </c>
      <c r="B1541" t="s">
        <v>20712</v>
      </c>
      <c r="C1541" t="s">
        <v>20711</v>
      </c>
      <c r="D1541" t="s">
        <v>21248</v>
      </c>
      <c r="E1541" t="s">
        <v>22255</v>
      </c>
      <c r="F1541">
        <v>101045393</v>
      </c>
      <c r="G1541" t="s">
        <v>21246</v>
      </c>
      <c r="H1541" t="s">
        <v>20706</v>
      </c>
      <c r="I1541">
        <v>9.4</v>
      </c>
      <c r="J1541" t="s">
        <v>138</v>
      </c>
      <c r="K1541" t="s">
        <v>137</v>
      </c>
      <c r="L1541">
        <f>I1541*$Q$2/1000</f>
        <v>3.4780000000000002E-3</v>
      </c>
    </row>
    <row r="1542" spans="1:12">
      <c r="A1542" s="118">
        <v>44958</v>
      </c>
      <c r="B1542" t="s">
        <v>20712</v>
      </c>
      <c r="C1542" t="s">
        <v>20711</v>
      </c>
      <c r="D1542" t="s">
        <v>22113</v>
      </c>
      <c r="E1542" t="s">
        <v>22254</v>
      </c>
      <c r="F1542">
        <v>101039973</v>
      </c>
      <c r="G1542" t="s">
        <v>21377</v>
      </c>
      <c r="H1542" t="s">
        <v>20706</v>
      </c>
      <c r="I1542">
        <v>9.4</v>
      </c>
      <c r="J1542" t="s">
        <v>138</v>
      </c>
      <c r="K1542" t="s">
        <v>137</v>
      </c>
      <c r="L1542">
        <f>I1542*$Q$2/1000</f>
        <v>3.4780000000000002E-3</v>
      </c>
    </row>
    <row r="1543" spans="1:12">
      <c r="A1543" s="118">
        <v>44958</v>
      </c>
      <c r="B1543" t="s">
        <v>20712</v>
      </c>
      <c r="C1543" t="s">
        <v>20711</v>
      </c>
      <c r="D1543" t="s">
        <v>22253</v>
      </c>
      <c r="E1543" t="s">
        <v>22252</v>
      </c>
      <c r="F1543">
        <v>101050122</v>
      </c>
      <c r="G1543" t="s">
        <v>22251</v>
      </c>
      <c r="H1543" t="s">
        <v>20706</v>
      </c>
      <c r="I1543">
        <v>9.4</v>
      </c>
      <c r="J1543" t="s">
        <v>138</v>
      </c>
      <c r="K1543" t="s">
        <v>137</v>
      </c>
      <c r="L1543">
        <f>I1543*$Q$2/1000</f>
        <v>3.4780000000000002E-3</v>
      </c>
    </row>
    <row r="1544" spans="1:12">
      <c r="A1544" s="118">
        <v>44958</v>
      </c>
      <c r="B1544" t="s">
        <v>240</v>
      </c>
      <c r="C1544" t="s">
        <v>239</v>
      </c>
      <c r="D1544" t="s">
        <v>5232</v>
      </c>
      <c r="E1544" t="s">
        <v>22250</v>
      </c>
      <c r="F1544" t="s">
        <v>964</v>
      </c>
      <c r="G1544" t="s">
        <v>963</v>
      </c>
      <c r="H1544" t="s">
        <v>235</v>
      </c>
      <c r="I1544">
        <v>390</v>
      </c>
      <c r="J1544" t="s">
        <v>145</v>
      </c>
      <c r="K1544" t="s">
        <v>137</v>
      </c>
      <c r="L1544">
        <f>I1544*$Q$2/100/1000</f>
        <v>1.4430000000000001E-3</v>
      </c>
    </row>
    <row r="1545" spans="1:12">
      <c r="A1545" s="118">
        <v>45200</v>
      </c>
      <c r="B1545" t="s">
        <v>443</v>
      </c>
      <c r="C1545" t="s">
        <v>442</v>
      </c>
      <c r="D1545" t="s">
        <v>2041</v>
      </c>
      <c r="E1545" t="s">
        <v>22249</v>
      </c>
      <c r="F1545">
        <v>101025657</v>
      </c>
      <c r="G1545" t="s">
        <v>22248</v>
      </c>
      <c r="H1545" s="122" t="s">
        <v>437</v>
      </c>
      <c r="I1545">
        <v>4725</v>
      </c>
      <c r="J1545" t="s">
        <v>199</v>
      </c>
      <c r="K1545" t="s">
        <v>198</v>
      </c>
      <c r="L1545">
        <f>I1545*$Q$4/25/1000</f>
        <v>0.33234727680000004</v>
      </c>
    </row>
    <row r="1546" spans="1:12">
      <c r="A1546" s="118">
        <v>44958</v>
      </c>
      <c r="B1546" t="s">
        <v>20712</v>
      </c>
      <c r="C1546" t="s">
        <v>20711</v>
      </c>
      <c r="D1546" t="s">
        <v>21995</v>
      </c>
      <c r="E1546" t="s">
        <v>22247</v>
      </c>
      <c r="F1546">
        <v>101008805</v>
      </c>
      <c r="G1546" t="s">
        <v>20736</v>
      </c>
      <c r="H1546" t="s">
        <v>20706</v>
      </c>
      <c r="I1546">
        <v>9.4</v>
      </c>
      <c r="J1546" t="s">
        <v>138</v>
      </c>
      <c r="K1546" t="s">
        <v>137</v>
      </c>
      <c r="L1546">
        <f>I1546*$Q$2/1000</f>
        <v>3.4780000000000002E-3</v>
      </c>
    </row>
    <row r="1547" spans="1:12">
      <c r="A1547" s="118">
        <v>44958</v>
      </c>
      <c r="B1547" t="s">
        <v>20712</v>
      </c>
      <c r="C1547" t="s">
        <v>20711</v>
      </c>
      <c r="D1547" t="s">
        <v>21849</v>
      </c>
      <c r="E1547" t="s">
        <v>22246</v>
      </c>
      <c r="F1547">
        <v>101045037</v>
      </c>
      <c r="G1547" t="s">
        <v>22226</v>
      </c>
      <c r="H1547" t="s">
        <v>20706</v>
      </c>
      <c r="I1547">
        <v>9.4</v>
      </c>
      <c r="J1547" t="s">
        <v>138</v>
      </c>
      <c r="K1547" t="s">
        <v>137</v>
      </c>
      <c r="L1547">
        <f>I1547*$Q$2/1000</f>
        <v>3.4780000000000002E-3</v>
      </c>
    </row>
    <row r="1548" spans="1:12">
      <c r="A1548" s="118">
        <v>44958</v>
      </c>
      <c r="B1548" t="s">
        <v>20712</v>
      </c>
      <c r="C1548" t="s">
        <v>20711</v>
      </c>
      <c r="D1548" t="s">
        <v>21706</v>
      </c>
      <c r="E1548" t="s">
        <v>22245</v>
      </c>
      <c r="F1548">
        <v>40253357</v>
      </c>
      <c r="G1548" t="s">
        <v>22244</v>
      </c>
      <c r="H1548" t="s">
        <v>20706</v>
      </c>
      <c r="I1548">
        <v>9.4</v>
      </c>
      <c r="J1548" t="s">
        <v>138</v>
      </c>
      <c r="K1548" t="s">
        <v>137</v>
      </c>
      <c r="L1548">
        <f>I1548*$Q$2/1000</f>
        <v>3.4780000000000002E-3</v>
      </c>
    </row>
    <row r="1549" spans="1:12">
      <c r="A1549" s="118">
        <v>44958</v>
      </c>
      <c r="B1549" t="s">
        <v>20712</v>
      </c>
      <c r="C1549" t="s">
        <v>20711</v>
      </c>
      <c r="D1549" t="s">
        <v>22113</v>
      </c>
      <c r="E1549" t="s">
        <v>22243</v>
      </c>
      <c r="F1549">
        <v>101030007</v>
      </c>
      <c r="G1549" t="s">
        <v>21052</v>
      </c>
      <c r="H1549" t="s">
        <v>20706</v>
      </c>
      <c r="I1549">
        <v>9.4</v>
      </c>
      <c r="J1549" t="s">
        <v>138</v>
      </c>
      <c r="K1549" t="s">
        <v>137</v>
      </c>
      <c r="L1549">
        <f>I1549*$Q$2/1000</f>
        <v>3.4780000000000002E-3</v>
      </c>
    </row>
    <row r="1550" spans="1:12">
      <c r="A1550" s="118">
        <v>44958</v>
      </c>
      <c r="B1550" t="s">
        <v>20712</v>
      </c>
      <c r="C1550" t="s">
        <v>20711</v>
      </c>
      <c r="D1550" t="s">
        <v>22242</v>
      </c>
      <c r="E1550" t="s">
        <v>22241</v>
      </c>
      <c r="F1550">
        <v>101029762</v>
      </c>
      <c r="G1550" t="s">
        <v>20782</v>
      </c>
      <c r="H1550" t="s">
        <v>20706</v>
      </c>
      <c r="I1550">
        <v>9.4</v>
      </c>
      <c r="J1550" t="s">
        <v>138</v>
      </c>
      <c r="K1550" t="s">
        <v>137</v>
      </c>
      <c r="L1550">
        <f>I1550*$Q$2/1000</f>
        <v>3.4780000000000002E-3</v>
      </c>
    </row>
    <row r="1551" spans="1:12">
      <c r="A1551" s="118">
        <v>44958</v>
      </c>
      <c r="B1551" t="s">
        <v>20712</v>
      </c>
      <c r="C1551" t="s">
        <v>20711</v>
      </c>
      <c r="D1551" t="s">
        <v>22240</v>
      </c>
      <c r="E1551" t="s">
        <v>22239</v>
      </c>
      <c r="F1551" t="s">
        <v>21297</v>
      </c>
      <c r="G1551" t="s">
        <v>21296</v>
      </c>
      <c r="H1551" t="s">
        <v>20706</v>
      </c>
      <c r="I1551">
        <v>9.4</v>
      </c>
      <c r="J1551" t="s">
        <v>138</v>
      </c>
      <c r="K1551" t="s">
        <v>137</v>
      </c>
      <c r="L1551">
        <f>I1551*$Q$2/1000</f>
        <v>3.4780000000000002E-3</v>
      </c>
    </row>
    <row r="1552" spans="1:12">
      <c r="A1552" s="118">
        <v>44958</v>
      </c>
      <c r="B1552" t="s">
        <v>20712</v>
      </c>
      <c r="C1552" t="s">
        <v>20711</v>
      </c>
      <c r="D1552" t="s">
        <v>21646</v>
      </c>
      <c r="E1552" t="s">
        <v>22238</v>
      </c>
      <c r="F1552">
        <v>101046730</v>
      </c>
      <c r="G1552" t="s">
        <v>20898</v>
      </c>
      <c r="H1552" t="s">
        <v>20706</v>
      </c>
      <c r="I1552">
        <v>9.4</v>
      </c>
      <c r="J1552" t="s">
        <v>138</v>
      </c>
      <c r="K1552" t="s">
        <v>137</v>
      </c>
      <c r="L1552">
        <f>I1552*$Q$2/1000</f>
        <v>3.4780000000000002E-3</v>
      </c>
    </row>
    <row r="1553" spans="1:12">
      <c r="A1553" s="118">
        <v>44958</v>
      </c>
      <c r="B1553" t="s">
        <v>20712</v>
      </c>
      <c r="C1553" t="s">
        <v>20711</v>
      </c>
      <c r="D1553" t="s">
        <v>22048</v>
      </c>
      <c r="E1553" t="s">
        <v>22237</v>
      </c>
      <c r="F1553">
        <v>101023970</v>
      </c>
      <c r="G1553" t="s">
        <v>20983</v>
      </c>
      <c r="H1553" t="s">
        <v>20706</v>
      </c>
      <c r="I1553">
        <v>9.4</v>
      </c>
      <c r="J1553" t="s">
        <v>138</v>
      </c>
      <c r="K1553" t="s">
        <v>137</v>
      </c>
      <c r="L1553">
        <f>I1553*$Q$2/1000</f>
        <v>3.4780000000000002E-3</v>
      </c>
    </row>
    <row r="1554" spans="1:12">
      <c r="A1554" s="118">
        <v>44958</v>
      </c>
      <c r="B1554" t="s">
        <v>20712</v>
      </c>
      <c r="C1554" t="s">
        <v>20711</v>
      </c>
      <c r="D1554" t="s">
        <v>22236</v>
      </c>
      <c r="E1554" t="s">
        <v>22235</v>
      </c>
      <c r="F1554" t="s">
        <v>21601</v>
      </c>
      <c r="G1554" t="s">
        <v>21600</v>
      </c>
      <c r="H1554" t="s">
        <v>20706</v>
      </c>
      <c r="I1554">
        <v>9.4</v>
      </c>
      <c r="J1554" t="s">
        <v>138</v>
      </c>
      <c r="K1554" t="s">
        <v>137</v>
      </c>
      <c r="L1554">
        <f>I1554*$Q$2/1000</f>
        <v>3.4780000000000002E-3</v>
      </c>
    </row>
    <row r="1555" spans="1:12">
      <c r="A1555" s="118">
        <v>44958</v>
      </c>
      <c r="B1555" t="s">
        <v>20712</v>
      </c>
      <c r="C1555" t="s">
        <v>20711</v>
      </c>
      <c r="D1555" t="s">
        <v>21706</v>
      </c>
      <c r="E1555" t="s">
        <v>22234</v>
      </c>
      <c r="F1555">
        <v>56204077</v>
      </c>
      <c r="G1555" t="s">
        <v>21978</v>
      </c>
      <c r="H1555" t="s">
        <v>20706</v>
      </c>
      <c r="I1555">
        <v>9.4</v>
      </c>
      <c r="J1555" t="s">
        <v>138</v>
      </c>
      <c r="K1555" t="s">
        <v>137</v>
      </c>
      <c r="L1555">
        <f>I1555*$Q$2/1000</f>
        <v>3.4780000000000002E-3</v>
      </c>
    </row>
    <row r="1556" spans="1:12">
      <c r="A1556" s="118">
        <v>44958</v>
      </c>
      <c r="B1556" t="s">
        <v>20712</v>
      </c>
      <c r="C1556" t="s">
        <v>20711</v>
      </c>
      <c r="D1556" t="s">
        <v>22198</v>
      </c>
      <c r="E1556" t="s">
        <v>22233</v>
      </c>
      <c r="F1556" t="s">
        <v>22082</v>
      </c>
      <c r="G1556" t="s">
        <v>22081</v>
      </c>
      <c r="H1556" t="s">
        <v>20706</v>
      </c>
      <c r="I1556">
        <v>9.4</v>
      </c>
      <c r="J1556" t="s">
        <v>138</v>
      </c>
      <c r="K1556" t="s">
        <v>137</v>
      </c>
      <c r="L1556">
        <f>I1556*$Q$2/1000</f>
        <v>3.4780000000000002E-3</v>
      </c>
    </row>
    <row r="1557" spans="1:12">
      <c r="A1557" s="118">
        <v>44958</v>
      </c>
      <c r="B1557" t="s">
        <v>365</v>
      </c>
      <c r="C1557" t="s">
        <v>364</v>
      </c>
      <c r="D1557" t="s">
        <v>13850</v>
      </c>
      <c r="E1557" t="s">
        <v>22232</v>
      </c>
      <c r="F1557" t="s">
        <v>694</v>
      </c>
      <c r="G1557" t="s">
        <v>11970</v>
      </c>
      <c r="H1557" t="s">
        <v>359</v>
      </c>
      <c r="I1557">
        <v>144</v>
      </c>
      <c r="J1557" t="s">
        <v>138</v>
      </c>
      <c r="K1557" t="s">
        <v>137</v>
      </c>
      <c r="L1557">
        <f>I1557*$Q$2/1000</f>
        <v>5.3280000000000001E-2</v>
      </c>
    </row>
    <row r="1558" spans="1:12">
      <c r="A1558" s="118">
        <v>44958</v>
      </c>
      <c r="B1558" t="s">
        <v>565</v>
      </c>
      <c r="C1558" t="s">
        <v>564</v>
      </c>
      <c r="D1558" t="s">
        <v>21925</v>
      </c>
      <c r="E1558" t="s">
        <v>22231</v>
      </c>
      <c r="F1558">
        <v>101040789</v>
      </c>
      <c r="G1558" t="s">
        <v>1235</v>
      </c>
      <c r="H1558" t="s">
        <v>560</v>
      </c>
      <c r="I1558">
        <v>104.8</v>
      </c>
      <c r="J1558" t="s">
        <v>138</v>
      </c>
      <c r="K1558" t="s">
        <v>137</v>
      </c>
      <c r="L1558">
        <f>I1558*$Q$2/1000</f>
        <v>3.8775999999999998E-2</v>
      </c>
    </row>
    <row r="1559" spans="1:12">
      <c r="A1559" s="118">
        <v>44958</v>
      </c>
      <c r="B1559" t="s">
        <v>20712</v>
      </c>
      <c r="C1559" t="s">
        <v>20711</v>
      </c>
      <c r="D1559" t="s">
        <v>21975</v>
      </c>
      <c r="E1559" t="s">
        <v>22230</v>
      </c>
      <c r="F1559">
        <v>40256966</v>
      </c>
      <c r="G1559" t="s">
        <v>21794</v>
      </c>
      <c r="H1559" t="s">
        <v>20706</v>
      </c>
      <c r="I1559">
        <v>9.4</v>
      </c>
      <c r="J1559" t="s">
        <v>138</v>
      </c>
      <c r="K1559" t="s">
        <v>137</v>
      </c>
      <c r="L1559">
        <f>I1559*$Q$2/1000</f>
        <v>3.4780000000000002E-3</v>
      </c>
    </row>
    <row r="1560" spans="1:12">
      <c r="A1560" s="118">
        <v>44958</v>
      </c>
      <c r="B1560" t="s">
        <v>565</v>
      </c>
      <c r="C1560" t="s">
        <v>564</v>
      </c>
      <c r="D1560" t="s">
        <v>21925</v>
      </c>
      <c r="E1560" t="s">
        <v>22229</v>
      </c>
      <c r="F1560">
        <v>101040789</v>
      </c>
      <c r="G1560" t="s">
        <v>1235</v>
      </c>
      <c r="H1560" t="s">
        <v>560</v>
      </c>
      <c r="I1560">
        <v>104.8</v>
      </c>
      <c r="J1560" t="s">
        <v>138</v>
      </c>
      <c r="K1560" t="s">
        <v>137</v>
      </c>
      <c r="L1560">
        <f>I1560*$Q$2/1000</f>
        <v>3.8775999999999998E-2</v>
      </c>
    </row>
    <row r="1561" spans="1:12">
      <c r="A1561" s="118">
        <v>44958</v>
      </c>
      <c r="B1561" t="s">
        <v>365</v>
      </c>
      <c r="C1561" t="s">
        <v>364</v>
      </c>
      <c r="D1561" t="s">
        <v>18281</v>
      </c>
      <c r="E1561" t="s">
        <v>22228</v>
      </c>
      <c r="F1561" t="s">
        <v>694</v>
      </c>
      <c r="G1561" t="s">
        <v>11970</v>
      </c>
      <c r="H1561" t="s">
        <v>359</v>
      </c>
      <c r="I1561">
        <v>144</v>
      </c>
      <c r="J1561" t="s">
        <v>138</v>
      </c>
      <c r="K1561" t="s">
        <v>137</v>
      </c>
      <c r="L1561">
        <f>I1561*$Q$2/1000</f>
        <v>5.3280000000000001E-2</v>
      </c>
    </row>
    <row r="1562" spans="1:12">
      <c r="A1562" s="118">
        <v>44958</v>
      </c>
      <c r="B1562" t="s">
        <v>20712</v>
      </c>
      <c r="C1562" t="s">
        <v>20711</v>
      </c>
      <c r="D1562" t="s">
        <v>22147</v>
      </c>
      <c r="E1562" t="s">
        <v>22227</v>
      </c>
      <c r="F1562">
        <v>101045037</v>
      </c>
      <c r="G1562" t="s">
        <v>22226</v>
      </c>
      <c r="H1562" t="s">
        <v>20706</v>
      </c>
      <c r="I1562">
        <v>9.4</v>
      </c>
      <c r="J1562" t="s">
        <v>138</v>
      </c>
      <c r="K1562" t="s">
        <v>137</v>
      </c>
      <c r="L1562">
        <f>I1562*$Q$2/1000</f>
        <v>3.4780000000000002E-3</v>
      </c>
    </row>
    <row r="1563" spans="1:12">
      <c r="A1563" s="118">
        <v>44958</v>
      </c>
      <c r="B1563" t="s">
        <v>365</v>
      </c>
      <c r="C1563" t="s">
        <v>364</v>
      </c>
      <c r="D1563" t="s">
        <v>13850</v>
      </c>
      <c r="E1563" t="s">
        <v>22225</v>
      </c>
      <c r="F1563" t="s">
        <v>18841</v>
      </c>
      <c r="G1563" t="s">
        <v>18840</v>
      </c>
      <c r="H1563" t="s">
        <v>359</v>
      </c>
      <c r="I1563">
        <v>144</v>
      </c>
      <c r="J1563" t="s">
        <v>138</v>
      </c>
      <c r="K1563" t="s">
        <v>137</v>
      </c>
      <c r="L1563">
        <f>I1563*$Q$2/1000</f>
        <v>5.3280000000000001E-2</v>
      </c>
    </row>
    <row r="1564" spans="1:12">
      <c r="A1564" s="118">
        <v>44958</v>
      </c>
      <c r="B1564" t="s">
        <v>20712</v>
      </c>
      <c r="C1564" t="s">
        <v>20711</v>
      </c>
      <c r="D1564" t="s">
        <v>22224</v>
      </c>
      <c r="E1564" t="s">
        <v>22223</v>
      </c>
      <c r="F1564" t="s">
        <v>20847</v>
      </c>
      <c r="G1564" t="s">
        <v>20846</v>
      </c>
      <c r="H1564" t="s">
        <v>20706</v>
      </c>
      <c r="I1564">
        <v>9.4</v>
      </c>
      <c r="J1564" t="s">
        <v>138</v>
      </c>
      <c r="K1564" t="s">
        <v>137</v>
      </c>
      <c r="L1564">
        <f>I1564*$Q$2/1000</f>
        <v>3.4780000000000002E-3</v>
      </c>
    </row>
    <row r="1565" spans="1:12">
      <c r="A1565" s="118">
        <v>44958</v>
      </c>
      <c r="B1565" t="s">
        <v>20712</v>
      </c>
      <c r="C1565" t="s">
        <v>20711</v>
      </c>
      <c r="D1565" t="s">
        <v>21863</v>
      </c>
      <c r="E1565" t="s">
        <v>22222</v>
      </c>
      <c r="F1565">
        <v>101039992</v>
      </c>
      <c r="G1565" t="s">
        <v>20754</v>
      </c>
      <c r="H1565" t="s">
        <v>20706</v>
      </c>
      <c r="I1565">
        <v>9.4</v>
      </c>
      <c r="J1565" t="s">
        <v>138</v>
      </c>
      <c r="K1565" t="s">
        <v>137</v>
      </c>
      <c r="L1565">
        <f>I1565*$Q$2/1000</f>
        <v>3.4780000000000002E-3</v>
      </c>
    </row>
    <row r="1566" spans="1:12">
      <c r="A1566" s="118">
        <v>44958</v>
      </c>
      <c r="B1566" t="s">
        <v>20712</v>
      </c>
      <c r="C1566" t="s">
        <v>20711</v>
      </c>
      <c r="D1566" t="s">
        <v>22221</v>
      </c>
      <c r="E1566" t="s">
        <v>22220</v>
      </c>
      <c r="F1566">
        <v>101017267</v>
      </c>
      <c r="G1566" t="s">
        <v>20802</v>
      </c>
      <c r="H1566" t="s">
        <v>20706</v>
      </c>
      <c r="I1566">
        <v>9.4</v>
      </c>
      <c r="J1566" t="s">
        <v>138</v>
      </c>
      <c r="K1566" t="s">
        <v>137</v>
      </c>
      <c r="L1566">
        <f>I1566*$Q$2/1000</f>
        <v>3.4780000000000002E-3</v>
      </c>
    </row>
    <row r="1567" spans="1:12" ht="30">
      <c r="A1567" s="118">
        <v>44958</v>
      </c>
      <c r="B1567" t="s">
        <v>20712</v>
      </c>
      <c r="C1567" t="s">
        <v>20711</v>
      </c>
      <c r="D1567" t="s">
        <v>21970</v>
      </c>
      <c r="E1567" t="s">
        <v>22219</v>
      </c>
      <c r="F1567">
        <v>101044123</v>
      </c>
      <c r="G1567" s="126" t="s">
        <v>22218</v>
      </c>
      <c r="H1567" t="s">
        <v>20706</v>
      </c>
      <c r="I1567">
        <v>9.4</v>
      </c>
      <c r="J1567" t="s">
        <v>138</v>
      </c>
      <c r="K1567" t="s">
        <v>137</v>
      </c>
      <c r="L1567">
        <f>I1567*$Q$2/1000</f>
        <v>3.4780000000000002E-3</v>
      </c>
    </row>
    <row r="1568" spans="1:12">
      <c r="A1568" s="118">
        <v>44958</v>
      </c>
      <c r="B1568" t="s">
        <v>20712</v>
      </c>
      <c r="C1568" t="s">
        <v>20711</v>
      </c>
      <c r="D1568" t="s">
        <v>21863</v>
      </c>
      <c r="E1568" t="s">
        <v>22217</v>
      </c>
      <c r="F1568">
        <v>101037555</v>
      </c>
      <c r="G1568" t="s">
        <v>21205</v>
      </c>
      <c r="H1568" t="s">
        <v>20706</v>
      </c>
      <c r="I1568">
        <v>9.4</v>
      </c>
      <c r="J1568" t="s">
        <v>138</v>
      </c>
      <c r="K1568" t="s">
        <v>137</v>
      </c>
      <c r="L1568">
        <f>I1568*$Q$2/1000</f>
        <v>3.4780000000000002E-3</v>
      </c>
    </row>
    <row r="1569" spans="1:12">
      <c r="A1569" s="118">
        <v>44958</v>
      </c>
      <c r="B1569" t="s">
        <v>20712</v>
      </c>
      <c r="C1569" t="s">
        <v>20711</v>
      </c>
      <c r="D1569" t="s">
        <v>21995</v>
      </c>
      <c r="E1569" t="s">
        <v>22216</v>
      </c>
      <c r="F1569">
        <v>101012394</v>
      </c>
      <c r="G1569" t="s">
        <v>21355</v>
      </c>
      <c r="H1569" t="s">
        <v>20706</v>
      </c>
      <c r="I1569">
        <v>9.4</v>
      </c>
      <c r="J1569" t="s">
        <v>138</v>
      </c>
      <c r="K1569" t="s">
        <v>137</v>
      </c>
      <c r="L1569">
        <f>I1569*$Q$2/1000</f>
        <v>3.4780000000000002E-3</v>
      </c>
    </row>
    <row r="1570" spans="1:12">
      <c r="A1570" s="118">
        <v>44958</v>
      </c>
      <c r="B1570" t="s">
        <v>20712</v>
      </c>
      <c r="C1570" t="s">
        <v>20711</v>
      </c>
      <c r="D1570" t="s">
        <v>22048</v>
      </c>
      <c r="E1570" t="s">
        <v>22215</v>
      </c>
      <c r="F1570">
        <v>101011268</v>
      </c>
      <c r="G1570" t="s">
        <v>20978</v>
      </c>
      <c r="H1570" t="s">
        <v>20706</v>
      </c>
      <c r="I1570">
        <v>9.4</v>
      </c>
      <c r="J1570" t="s">
        <v>138</v>
      </c>
      <c r="K1570" t="s">
        <v>137</v>
      </c>
      <c r="L1570">
        <f>I1570*$Q$2/1000</f>
        <v>3.4780000000000002E-3</v>
      </c>
    </row>
    <row r="1571" spans="1:12">
      <c r="A1571" s="118">
        <v>44958</v>
      </c>
      <c r="B1571" t="s">
        <v>20712</v>
      </c>
      <c r="C1571" t="s">
        <v>20711</v>
      </c>
      <c r="D1571" t="s">
        <v>22111</v>
      </c>
      <c r="E1571" t="s">
        <v>22214</v>
      </c>
      <c r="F1571" t="s">
        <v>22213</v>
      </c>
      <c r="G1571" t="s">
        <v>22212</v>
      </c>
      <c r="H1571" t="s">
        <v>20706</v>
      </c>
      <c r="I1571">
        <v>9.4</v>
      </c>
      <c r="J1571" t="s">
        <v>138</v>
      </c>
      <c r="K1571" t="s">
        <v>137</v>
      </c>
      <c r="L1571">
        <f>I1571*$Q$2/1000</f>
        <v>3.4780000000000002E-3</v>
      </c>
    </row>
    <row r="1572" spans="1:12">
      <c r="A1572" s="118">
        <v>44958</v>
      </c>
      <c r="B1572" t="s">
        <v>365</v>
      </c>
      <c r="C1572" t="s">
        <v>364</v>
      </c>
      <c r="D1572" t="s">
        <v>19123</v>
      </c>
      <c r="E1572" t="s">
        <v>22211</v>
      </c>
      <c r="F1572">
        <v>101048625</v>
      </c>
      <c r="G1572" t="s">
        <v>20542</v>
      </c>
      <c r="H1572" t="s">
        <v>359</v>
      </c>
      <c r="I1572">
        <v>144</v>
      </c>
      <c r="J1572" t="s">
        <v>138</v>
      </c>
      <c r="K1572" t="s">
        <v>137</v>
      </c>
      <c r="L1572">
        <f>I1572*$Q$2/1000</f>
        <v>5.3280000000000001E-2</v>
      </c>
    </row>
    <row r="1573" spans="1:12">
      <c r="A1573" s="118">
        <v>44958</v>
      </c>
      <c r="B1573" t="s">
        <v>20712</v>
      </c>
      <c r="C1573" t="s">
        <v>20711</v>
      </c>
      <c r="D1573" t="s">
        <v>22009</v>
      </c>
      <c r="E1573" t="s">
        <v>22210</v>
      </c>
      <c r="F1573">
        <v>101013222</v>
      </c>
      <c r="G1573" t="s">
        <v>20744</v>
      </c>
      <c r="H1573" t="s">
        <v>20706</v>
      </c>
      <c r="I1573">
        <v>9.4</v>
      </c>
      <c r="J1573" t="s">
        <v>138</v>
      </c>
      <c r="K1573" t="s">
        <v>137</v>
      </c>
      <c r="L1573">
        <f>I1573*$Q$2/1000</f>
        <v>3.4780000000000002E-3</v>
      </c>
    </row>
    <row r="1574" spans="1:12">
      <c r="A1574" s="118">
        <v>44958</v>
      </c>
      <c r="B1574" t="s">
        <v>365</v>
      </c>
      <c r="C1574" t="s">
        <v>364</v>
      </c>
      <c r="D1574" t="s">
        <v>19408</v>
      </c>
      <c r="E1574" t="s">
        <v>22209</v>
      </c>
      <c r="F1574" t="s">
        <v>619</v>
      </c>
      <c r="G1574" t="s">
        <v>618</v>
      </c>
      <c r="H1574" t="s">
        <v>359</v>
      </c>
      <c r="I1574">
        <v>144</v>
      </c>
      <c r="J1574" t="s">
        <v>138</v>
      </c>
      <c r="K1574" t="s">
        <v>137</v>
      </c>
      <c r="L1574">
        <f>I1574*$Q$2/1000</f>
        <v>5.3280000000000001E-2</v>
      </c>
    </row>
    <row r="1575" spans="1:12">
      <c r="A1575" s="118">
        <v>44958</v>
      </c>
      <c r="B1575" t="s">
        <v>365</v>
      </c>
      <c r="C1575" t="s">
        <v>364</v>
      </c>
      <c r="D1575" t="s">
        <v>19408</v>
      </c>
      <c r="E1575" t="s">
        <v>22208</v>
      </c>
      <c r="F1575" t="s">
        <v>899</v>
      </c>
      <c r="G1575" t="s">
        <v>898</v>
      </c>
      <c r="H1575" t="s">
        <v>359</v>
      </c>
      <c r="I1575">
        <v>144</v>
      </c>
      <c r="J1575" t="s">
        <v>138</v>
      </c>
      <c r="K1575" t="s">
        <v>137</v>
      </c>
      <c r="L1575">
        <f>I1575*$Q$2/1000</f>
        <v>5.3280000000000001E-2</v>
      </c>
    </row>
    <row r="1576" spans="1:12">
      <c r="A1576" s="118">
        <v>44986</v>
      </c>
      <c r="B1576" t="s">
        <v>20712</v>
      </c>
      <c r="C1576" t="s">
        <v>20711</v>
      </c>
      <c r="D1576" t="s">
        <v>22207</v>
      </c>
      <c r="E1576" t="s">
        <v>22206</v>
      </c>
      <c r="F1576" t="s">
        <v>22205</v>
      </c>
      <c r="G1576" t="s">
        <v>22204</v>
      </c>
      <c r="H1576" t="s">
        <v>20706</v>
      </c>
      <c r="I1576">
        <v>9.4</v>
      </c>
      <c r="J1576" t="s">
        <v>138</v>
      </c>
      <c r="K1576" t="s">
        <v>137</v>
      </c>
      <c r="L1576">
        <f>I1576*$Q$2/1000</f>
        <v>3.4780000000000002E-3</v>
      </c>
    </row>
    <row r="1577" spans="1:12">
      <c r="A1577" s="118">
        <v>44958</v>
      </c>
      <c r="B1577" t="s">
        <v>20712</v>
      </c>
      <c r="C1577" t="s">
        <v>20711</v>
      </c>
      <c r="D1577" t="s">
        <v>21970</v>
      </c>
      <c r="E1577" t="s">
        <v>22203</v>
      </c>
      <c r="F1577">
        <v>101045393</v>
      </c>
      <c r="G1577" t="s">
        <v>22202</v>
      </c>
      <c r="H1577" t="s">
        <v>20706</v>
      </c>
      <c r="I1577">
        <v>9.4</v>
      </c>
      <c r="J1577" t="s">
        <v>138</v>
      </c>
      <c r="K1577" t="s">
        <v>137</v>
      </c>
      <c r="L1577">
        <f>I1577*$Q$2/1000</f>
        <v>3.4780000000000002E-3</v>
      </c>
    </row>
    <row r="1578" spans="1:12">
      <c r="A1578" s="118">
        <v>44958</v>
      </c>
      <c r="B1578" t="s">
        <v>460</v>
      </c>
      <c r="C1578" t="s">
        <v>459</v>
      </c>
      <c r="D1578" t="s">
        <v>22059</v>
      </c>
      <c r="E1578" t="s">
        <v>22201</v>
      </c>
      <c r="F1578">
        <v>101014865</v>
      </c>
      <c r="G1578" t="s">
        <v>7014</v>
      </c>
      <c r="H1578" t="s">
        <v>455</v>
      </c>
      <c r="I1578">
        <v>103.6</v>
      </c>
      <c r="J1578" t="s">
        <v>145</v>
      </c>
      <c r="K1578" t="s">
        <v>137</v>
      </c>
      <c r="L1578">
        <f>I1578*$Q$2/100/1000</f>
        <v>3.8331999999999998E-4</v>
      </c>
    </row>
    <row r="1579" spans="1:12">
      <c r="A1579" s="118">
        <v>44958</v>
      </c>
      <c r="B1579" t="s">
        <v>20712</v>
      </c>
      <c r="C1579" t="s">
        <v>20711</v>
      </c>
      <c r="D1579" t="s">
        <v>21984</v>
      </c>
      <c r="E1579" t="s">
        <v>22200</v>
      </c>
      <c r="F1579">
        <v>40250756</v>
      </c>
      <c r="G1579" t="s">
        <v>20895</v>
      </c>
      <c r="H1579" t="s">
        <v>20706</v>
      </c>
      <c r="I1579">
        <v>9.4</v>
      </c>
      <c r="J1579" t="s">
        <v>138</v>
      </c>
      <c r="K1579" t="s">
        <v>137</v>
      </c>
      <c r="L1579">
        <f>I1579*$Q$2/1000</f>
        <v>3.4780000000000002E-3</v>
      </c>
    </row>
    <row r="1580" spans="1:12">
      <c r="A1580" s="118">
        <v>44958</v>
      </c>
      <c r="B1580" t="s">
        <v>20712</v>
      </c>
      <c r="C1580" t="s">
        <v>20711</v>
      </c>
      <c r="D1580" t="s">
        <v>21970</v>
      </c>
      <c r="E1580" t="s">
        <v>22199</v>
      </c>
      <c r="F1580">
        <v>101045885</v>
      </c>
      <c r="G1580" t="s">
        <v>21420</v>
      </c>
      <c r="H1580" t="s">
        <v>20706</v>
      </c>
      <c r="I1580">
        <v>9.4</v>
      </c>
      <c r="J1580" t="s">
        <v>138</v>
      </c>
      <c r="K1580" t="s">
        <v>137</v>
      </c>
      <c r="L1580">
        <f>I1580*$Q$2/1000</f>
        <v>3.4780000000000002E-3</v>
      </c>
    </row>
    <row r="1581" spans="1:12">
      <c r="A1581" s="118">
        <v>44958</v>
      </c>
      <c r="B1581" t="s">
        <v>20712</v>
      </c>
      <c r="C1581" t="s">
        <v>20711</v>
      </c>
      <c r="D1581" t="s">
        <v>22198</v>
      </c>
      <c r="E1581" t="s">
        <v>22197</v>
      </c>
      <c r="F1581" t="s">
        <v>20965</v>
      </c>
      <c r="G1581" t="s">
        <v>20964</v>
      </c>
      <c r="H1581" t="s">
        <v>20706</v>
      </c>
      <c r="I1581">
        <v>9.4</v>
      </c>
      <c r="J1581" t="s">
        <v>138</v>
      </c>
      <c r="K1581" t="s">
        <v>137</v>
      </c>
      <c r="L1581">
        <f>I1581*$Q$2/1000</f>
        <v>3.4780000000000002E-3</v>
      </c>
    </row>
    <row r="1582" spans="1:12">
      <c r="A1582" s="118">
        <v>44958</v>
      </c>
      <c r="B1582" t="s">
        <v>20712</v>
      </c>
      <c r="C1582" t="s">
        <v>20711</v>
      </c>
      <c r="D1582" t="s">
        <v>22007</v>
      </c>
      <c r="E1582" t="s">
        <v>22196</v>
      </c>
      <c r="F1582">
        <v>101013196</v>
      </c>
      <c r="G1582" t="s">
        <v>21790</v>
      </c>
      <c r="H1582" t="s">
        <v>20706</v>
      </c>
      <c r="I1582">
        <v>9.4</v>
      </c>
      <c r="J1582" t="s">
        <v>138</v>
      </c>
      <c r="K1582" t="s">
        <v>137</v>
      </c>
      <c r="L1582">
        <f>I1582*$Q$2/1000</f>
        <v>3.4780000000000002E-3</v>
      </c>
    </row>
    <row r="1583" spans="1:12">
      <c r="A1583" s="118">
        <v>44958</v>
      </c>
      <c r="B1583" t="s">
        <v>20712</v>
      </c>
      <c r="C1583" t="s">
        <v>20711</v>
      </c>
      <c r="D1583" t="s">
        <v>22048</v>
      </c>
      <c r="E1583" t="s">
        <v>22195</v>
      </c>
      <c r="F1583">
        <v>8945022</v>
      </c>
      <c r="G1583" t="s">
        <v>22194</v>
      </c>
      <c r="H1583" t="s">
        <v>20706</v>
      </c>
      <c r="I1583">
        <v>9.4</v>
      </c>
      <c r="J1583" t="s">
        <v>138</v>
      </c>
      <c r="K1583" t="s">
        <v>137</v>
      </c>
      <c r="L1583">
        <f>I1583*$Q$2/1000</f>
        <v>3.4780000000000002E-3</v>
      </c>
    </row>
    <row r="1584" spans="1:12">
      <c r="A1584" s="118">
        <v>44958</v>
      </c>
      <c r="B1584" t="s">
        <v>205</v>
      </c>
      <c r="C1584" t="s">
        <v>204</v>
      </c>
      <c r="D1584" t="s">
        <v>4196</v>
      </c>
      <c r="E1584" t="s">
        <v>22193</v>
      </c>
      <c r="F1584">
        <v>66205215</v>
      </c>
      <c r="G1584" t="s">
        <v>1726</v>
      </c>
      <c r="H1584" t="s">
        <v>200</v>
      </c>
      <c r="I1584">
        <v>6781</v>
      </c>
      <c r="J1584" t="s">
        <v>199</v>
      </c>
      <c r="K1584" t="s">
        <v>198</v>
      </c>
      <c r="L1584">
        <f>I1584*$Q$4/10/1000</f>
        <v>1.1924057587200001</v>
      </c>
    </row>
    <row r="1585" spans="1:12">
      <c r="A1585" s="118">
        <v>44958</v>
      </c>
      <c r="B1585" t="s">
        <v>20712</v>
      </c>
      <c r="C1585" t="s">
        <v>20711</v>
      </c>
      <c r="D1585" t="s">
        <v>22048</v>
      </c>
      <c r="E1585" t="s">
        <v>22192</v>
      </c>
      <c r="F1585">
        <v>101013196</v>
      </c>
      <c r="G1585" t="s">
        <v>21790</v>
      </c>
      <c r="H1585" t="s">
        <v>20706</v>
      </c>
      <c r="I1585">
        <v>9.4</v>
      </c>
      <c r="J1585" t="s">
        <v>138</v>
      </c>
      <c r="K1585" t="s">
        <v>137</v>
      </c>
      <c r="L1585">
        <f>I1585*$Q$2/1000</f>
        <v>3.4780000000000002E-3</v>
      </c>
    </row>
    <row r="1586" spans="1:12" ht="15" customHeight="1">
      <c r="A1586" s="118">
        <v>44958</v>
      </c>
      <c r="B1586" t="s">
        <v>20712</v>
      </c>
      <c r="C1586" t="s">
        <v>20711</v>
      </c>
      <c r="D1586" t="s">
        <v>21995</v>
      </c>
      <c r="E1586" t="s">
        <v>22191</v>
      </c>
      <c r="F1586">
        <v>40256427</v>
      </c>
      <c r="G1586" s="126" t="s">
        <v>21993</v>
      </c>
      <c r="H1586" t="s">
        <v>20706</v>
      </c>
      <c r="I1586">
        <v>9.4</v>
      </c>
      <c r="J1586" t="s">
        <v>138</v>
      </c>
      <c r="K1586" t="s">
        <v>137</v>
      </c>
      <c r="L1586">
        <f>I1586*$Q$2/1000</f>
        <v>3.4780000000000002E-3</v>
      </c>
    </row>
    <row r="1587" spans="1:12">
      <c r="A1587" s="118">
        <v>44958</v>
      </c>
      <c r="B1587" t="s">
        <v>20712</v>
      </c>
      <c r="C1587" t="s">
        <v>20711</v>
      </c>
      <c r="D1587" t="s">
        <v>22190</v>
      </c>
      <c r="E1587" t="s">
        <v>22189</v>
      </c>
      <c r="F1587">
        <v>57205352</v>
      </c>
      <c r="G1587" t="s">
        <v>20910</v>
      </c>
      <c r="H1587" t="s">
        <v>20706</v>
      </c>
      <c r="I1587">
        <v>9.4</v>
      </c>
      <c r="J1587" t="s">
        <v>138</v>
      </c>
      <c r="K1587" t="s">
        <v>137</v>
      </c>
      <c r="L1587">
        <f>I1587*$Q$2/1000</f>
        <v>3.4780000000000002E-3</v>
      </c>
    </row>
    <row r="1588" spans="1:12">
      <c r="A1588" s="118">
        <v>44986</v>
      </c>
      <c r="B1588" t="s">
        <v>20712</v>
      </c>
      <c r="C1588" t="s">
        <v>20711</v>
      </c>
      <c r="D1588" t="s">
        <v>21995</v>
      </c>
      <c r="E1588" t="s">
        <v>22188</v>
      </c>
      <c r="F1588">
        <v>101027591</v>
      </c>
      <c r="G1588" t="s">
        <v>20747</v>
      </c>
      <c r="H1588" t="s">
        <v>20706</v>
      </c>
      <c r="I1588">
        <v>9.4</v>
      </c>
      <c r="J1588" t="s">
        <v>138</v>
      </c>
      <c r="K1588" t="s">
        <v>137</v>
      </c>
      <c r="L1588">
        <f>I1588*$Q$2/1000</f>
        <v>3.4780000000000002E-3</v>
      </c>
    </row>
    <row r="1589" spans="1:12">
      <c r="A1589" s="118">
        <v>44986</v>
      </c>
      <c r="B1589" t="s">
        <v>20712</v>
      </c>
      <c r="C1589" t="s">
        <v>20711</v>
      </c>
      <c r="D1589" t="s">
        <v>22187</v>
      </c>
      <c r="E1589" t="s">
        <v>22186</v>
      </c>
      <c r="F1589">
        <v>101023638</v>
      </c>
      <c r="G1589" t="s">
        <v>21308</v>
      </c>
      <c r="H1589" t="s">
        <v>20706</v>
      </c>
      <c r="I1589">
        <v>9.4</v>
      </c>
      <c r="J1589" t="s">
        <v>138</v>
      </c>
      <c r="K1589" t="s">
        <v>137</v>
      </c>
      <c r="L1589">
        <f>I1589*$Q$2/1000</f>
        <v>3.4780000000000002E-3</v>
      </c>
    </row>
    <row r="1590" spans="1:12">
      <c r="A1590" s="118">
        <v>44986</v>
      </c>
      <c r="B1590" t="s">
        <v>20712</v>
      </c>
      <c r="C1590" t="s">
        <v>20711</v>
      </c>
      <c r="D1590" t="s">
        <v>22118</v>
      </c>
      <c r="E1590" t="s">
        <v>22185</v>
      </c>
      <c r="F1590">
        <v>101039385</v>
      </c>
      <c r="G1590" t="s">
        <v>20829</v>
      </c>
      <c r="H1590" t="s">
        <v>20706</v>
      </c>
      <c r="I1590">
        <v>9.4</v>
      </c>
      <c r="J1590" t="s">
        <v>138</v>
      </c>
      <c r="K1590" t="s">
        <v>137</v>
      </c>
      <c r="L1590">
        <f>I1590*$Q$2/1000</f>
        <v>3.4780000000000002E-3</v>
      </c>
    </row>
    <row r="1591" spans="1:12">
      <c r="A1591" s="118">
        <v>44986</v>
      </c>
      <c r="B1591" t="s">
        <v>20712</v>
      </c>
      <c r="C1591" t="s">
        <v>20711</v>
      </c>
      <c r="D1591" t="s">
        <v>22184</v>
      </c>
      <c r="E1591" t="s">
        <v>22183</v>
      </c>
      <c r="F1591" t="s">
        <v>21042</v>
      </c>
      <c r="G1591" t="s">
        <v>21041</v>
      </c>
      <c r="H1591" t="s">
        <v>20706</v>
      </c>
      <c r="I1591">
        <v>9.4</v>
      </c>
      <c r="J1591" t="s">
        <v>138</v>
      </c>
      <c r="K1591" t="s">
        <v>137</v>
      </c>
      <c r="L1591">
        <f>I1591*$Q$2/1000</f>
        <v>3.4780000000000002E-3</v>
      </c>
    </row>
    <row r="1592" spans="1:12">
      <c r="A1592" s="118">
        <v>44986</v>
      </c>
      <c r="B1592" t="s">
        <v>20712</v>
      </c>
      <c r="C1592" t="s">
        <v>20711</v>
      </c>
      <c r="D1592" t="s">
        <v>21970</v>
      </c>
      <c r="E1592" t="s">
        <v>22182</v>
      </c>
      <c r="F1592" t="s">
        <v>21042</v>
      </c>
      <c r="G1592" t="s">
        <v>21041</v>
      </c>
      <c r="H1592" t="s">
        <v>20706</v>
      </c>
      <c r="I1592">
        <v>9.4</v>
      </c>
      <c r="J1592" t="s">
        <v>138</v>
      </c>
      <c r="K1592" t="s">
        <v>137</v>
      </c>
      <c r="L1592">
        <f>I1592*$Q$2/1000</f>
        <v>3.4780000000000002E-3</v>
      </c>
    </row>
    <row r="1593" spans="1:12">
      <c r="A1593" s="118">
        <v>44986</v>
      </c>
      <c r="B1593" t="s">
        <v>20712</v>
      </c>
      <c r="C1593" t="s">
        <v>20711</v>
      </c>
      <c r="D1593" t="s">
        <v>21646</v>
      </c>
      <c r="E1593" t="s">
        <v>22181</v>
      </c>
      <c r="F1593">
        <v>101046730</v>
      </c>
      <c r="G1593" t="s">
        <v>20898</v>
      </c>
      <c r="H1593" t="s">
        <v>20706</v>
      </c>
      <c r="I1593">
        <v>9.4</v>
      </c>
      <c r="J1593" t="s">
        <v>138</v>
      </c>
      <c r="K1593" t="s">
        <v>137</v>
      </c>
      <c r="L1593">
        <f>I1593*$Q$2/1000</f>
        <v>3.4780000000000002E-3</v>
      </c>
    </row>
    <row r="1594" spans="1:12">
      <c r="A1594" s="118">
        <v>44958</v>
      </c>
      <c r="B1594" t="s">
        <v>180</v>
      </c>
      <c r="C1594" t="s">
        <v>179</v>
      </c>
      <c r="D1594" t="s">
        <v>22180</v>
      </c>
      <c r="E1594" t="s">
        <v>22179</v>
      </c>
      <c r="F1594" t="s">
        <v>1766</v>
      </c>
      <c r="G1594" t="s">
        <v>22178</v>
      </c>
      <c r="H1594" t="s">
        <v>174</v>
      </c>
      <c r="I1594">
        <v>3154</v>
      </c>
      <c r="J1594" t="s">
        <v>173</v>
      </c>
      <c r="K1594" t="s">
        <v>172</v>
      </c>
      <c r="L1594">
        <f>I1594*$Q$3/(1000/25)</f>
        <v>2.5295079999999999</v>
      </c>
    </row>
    <row r="1595" spans="1:12">
      <c r="A1595" s="118">
        <v>44986</v>
      </c>
      <c r="B1595" t="s">
        <v>20712</v>
      </c>
      <c r="C1595" t="s">
        <v>20711</v>
      </c>
      <c r="D1595" t="s">
        <v>22177</v>
      </c>
      <c r="E1595" t="s">
        <v>22176</v>
      </c>
      <c r="F1595">
        <v>101026396</v>
      </c>
      <c r="G1595" t="s">
        <v>22175</v>
      </c>
      <c r="H1595" t="s">
        <v>20706</v>
      </c>
      <c r="I1595">
        <v>9.4</v>
      </c>
      <c r="J1595" t="s">
        <v>138</v>
      </c>
      <c r="K1595" t="s">
        <v>137</v>
      </c>
      <c r="L1595">
        <f>I1595*$Q$2/1000</f>
        <v>3.4780000000000002E-3</v>
      </c>
    </row>
    <row r="1596" spans="1:12">
      <c r="A1596" s="118">
        <v>44986</v>
      </c>
      <c r="B1596" t="s">
        <v>20712</v>
      </c>
      <c r="C1596" t="s">
        <v>20711</v>
      </c>
      <c r="D1596" t="s">
        <v>22174</v>
      </c>
      <c r="E1596" t="s">
        <v>22173</v>
      </c>
      <c r="F1596" t="s">
        <v>22172</v>
      </c>
      <c r="G1596" t="s">
        <v>22171</v>
      </c>
      <c r="H1596" t="s">
        <v>20706</v>
      </c>
      <c r="I1596">
        <v>9.4</v>
      </c>
      <c r="J1596" t="s">
        <v>138</v>
      </c>
      <c r="K1596" t="s">
        <v>137</v>
      </c>
      <c r="L1596">
        <f>I1596*$Q$2/1000</f>
        <v>3.4780000000000002E-3</v>
      </c>
    </row>
    <row r="1597" spans="1:12">
      <c r="A1597" s="118">
        <v>44986</v>
      </c>
      <c r="B1597" t="s">
        <v>20712</v>
      </c>
      <c r="C1597" t="s">
        <v>20711</v>
      </c>
      <c r="D1597" t="s">
        <v>22170</v>
      </c>
      <c r="E1597" t="s">
        <v>22169</v>
      </c>
      <c r="F1597">
        <v>101047401</v>
      </c>
      <c r="G1597" t="s">
        <v>22168</v>
      </c>
      <c r="H1597" t="s">
        <v>20706</v>
      </c>
      <c r="I1597">
        <v>9.4</v>
      </c>
      <c r="J1597" t="s">
        <v>138</v>
      </c>
      <c r="K1597" t="s">
        <v>137</v>
      </c>
      <c r="L1597">
        <f>I1597*$Q$2/1000</f>
        <v>3.4780000000000002E-3</v>
      </c>
    </row>
    <row r="1598" spans="1:12">
      <c r="A1598" s="118">
        <v>44986</v>
      </c>
      <c r="B1598" t="s">
        <v>20712</v>
      </c>
      <c r="C1598" t="s">
        <v>20711</v>
      </c>
      <c r="D1598" t="s">
        <v>21869</v>
      </c>
      <c r="E1598" t="s">
        <v>22167</v>
      </c>
      <c r="F1598" t="s">
        <v>10820</v>
      </c>
      <c r="G1598" t="s">
        <v>10819</v>
      </c>
      <c r="H1598" t="s">
        <v>20706</v>
      </c>
      <c r="I1598">
        <v>9.4</v>
      </c>
      <c r="J1598" t="s">
        <v>138</v>
      </c>
      <c r="K1598" t="s">
        <v>137</v>
      </c>
      <c r="L1598">
        <f>I1598*$Q$2/1000</f>
        <v>3.4780000000000002E-3</v>
      </c>
    </row>
    <row r="1599" spans="1:12">
      <c r="A1599" s="118">
        <v>44958</v>
      </c>
      <c r="B1599" t="s">
        <v>6503</v>
      </c>
      <c r="C1599" t="s">
        <v>6502</v>
      </c>
      <c r="D1599" t="s">
        <v>21150</v>
      </c>
      <c r="E1599" t="s">
        <v>22166</v>
      </c>
      <c r="F1599" t="s">
        <v>6499</v>
      </c>
      <c r="G1599" t="s">
        <v>6498</v>
      </c>
      <c r="H1599" t="s">
        <v>6497</v>
      </c>
      <c r="I1599">
        <v>13.2</v>
      </c>
      <c r="J1599" t="s">
        <v>138</v>
      </c>
      <c r="K1599" t="s">
        <v>137</v>
      </c>
      <c r="L1599">
        <f>I1599*$Q$2/1000</f>
        <v>4.8839999999999995E-3</v>
      </c>
    </row>
    <row r="1600" spans="1:12">
      <c r="A1600" s="118">
        <v>44986</v>
      </c>
      <c r="B1600" t="s">
        <v>20712</v>
      </c>
      <c r="C1600" t="s">
        <v>20711</v>
      </c>
      <c r="D1600" t="s">
        <v>22113</v>
      </c>
      <c r="E1600" t="s">
        <v>22165</v>
      </c>
      <c r="F1600">
        <v>101040786</v>
      </c>
      <c r="G1600" t="s">
        <v>21077</v>
      </c>
      <c r="H1600" t="s">
        <v>20706</v>
      </c>
      <c r="I1600">
        <v>9.4</v>
      </c>
      <c r="J1600" t="s">
        <v>138</v>
      </c>
      <c r="K1600" t="s">
        <v>137</v>
      </c>
      <c r="L1600">
        <f>I1600*$Q$2/1000</f>
        <v>3.4780000000000002E-3</v>
      </c>
    </row>
    <row r="1601" spans="1:12">
      <c r="A1601" s="118">
        <v>44986</v>
      </c>
      <c r="B1601" t="s">
        <v>20712</v>
      </c>
      <c r="C1601" t="s">
        <v>20711</v>
      </c>
      <c r="D1601" t="s">
        <v>22164</v>
      </c>
      <c r="E1601" t="s">
        <v>22163</v>
      </c>
      <c r="F1601">
        <v>23211673</v>
      </c>
      <c r="G1601" t="s">
        <v>21700</v>
      </c>
      <c r="H1601" t="s">
        <v>20706</v>
      </c>
      <c r="I1601">
        <v>9.4</v>
      </c>
      <c r="J1601" t="s">
        <v>138</v>
      </c>
      <c r="K1601" t="s">
        <v>137</v>
      </c>
      <c r="L1601">
        <f>I1601*$Q$2/1000</f>
        <v>3.4780000000000002E-3</v>
      </c>
    </row>
    <row r="1602" spans="1:12">
      <c r="A1602" s="118">
        <v>44986</v>
      </c>
      <c r="B1602" t="s">
        <v>20712</v>
      </c>
      <c r="C1602" t="s">
        <v>20711</v>
      </c>
      <c r="D1602" t="s">
        <v>21995</v>
      </c>
      <c r="E1602" t="s">
        <v>22162</v>
      </c>
      <c r="F1602">
        <v>40255936</v>
      </c>
      <c r="G1602" t="s">
        <v>20981</v>
      </c>
      <c r="H1602" t="s">
        <v>20706</v>
      </c>
      <c r="I1602">
        <v>9.4</v>
      </c>
      <c r="J1602" t="s">
        <v>138</v>
      </c>
      <c r="K1602" t="s">
        <v>137</v>
      </c>
      <c r="L1602">
        <f>I1602*$Q$2/1000</f>
        <v>3.4780000000000002E-3</v>
      </c>
    </row>
    <row r="1603" spans="1:12">
      <c r="A1603" s="118">
        <v>44986</v>
      </c>
      <c r="B1603" t="s">
        <v>20712</v>
      </c>
      <c r="C1603" t="s">
        <v>20711</v>
      </c>
      <c r="D1603" t="s">
        <v>22161</v>
      </c>
      <c r="E1603" t="s">
        <v>22160</v>
      </c>
      <c r="F1603">
        <v>101040216</v>
      </c>
      <c r="G1603" t="s">
        <v>22159</v>
      </c>
      <c r="H1603" t="s">
        <v>20706</v>
      </c>
      <c r="I1603">
        <v>9.4</v>
      </c>
      <c r="J1603" t="s">
        <v>138</v>
      </c>
      <c r="K1603" t="s">
        <v>137</v>
      </c>
      <c r="L1603">
        <f>I1603*$Q$2/1000</f>
        <v>3.4780000000000002E-3</v>
      </c>
    </row>
    <row r="1604" spans="1:12">
      <c r="A1604" s="118">
        <v>44986</v>
      </c>
      <c r="B1604" t="s">
        <v>20712</v>
      </c>
      <c r="C1604" t="s">
        <v>20711</v>
      </c>
      <c r="D1604" t="s">
        <v>22158</v>
      </c>
      <c r="E1604" t="s">
        <v>22157</v>
      </c>
      <c r="F1604" t="s">
        <v>22156</v>
      </c>
      <c r="G1604" t="s">
        <v>22155</v>
      </c>
      <c r="H1604" t="s">
        <v>20706</v>
      </c>
      <c r="I1604">
        <v>9.4</v>
      </c>
      <c r="J1604" t="s">
        <v>138</v>
      </c>
      <c r="K1604" t="s">
        <v>137</v>
      </c>
      <c r="L1604">
        <f>I1604*$Q$2/1000</f>
        <v>3.4780000000000002E-3</v>
      </c>
    </row>
    <row r="1605" spans="1:12">
      <c r="A1605" s="118">
        <v>44986</v>
      </c>
      <c r="B1605" t="s">
        <v>20712</v>
      </c>
      <c r="C1605" t="s">
        <v>20711</v>
      </c>
      <c r="D1605" t="s">
        <v>21461</v>
      </c>
      <c r="E1605" t="s">
        <v>22154</v>
      </c>
      <c r="F1605" t="s">
        <v>21601</v>
      </c>
      <c r="G1605" t="s">
        <v>21600</v>
      </c>
      <c r="H1605" t="s">
        <v>20706</v>
      </c>
      <c r="I1605">
        <v>9.4</v>
      </c>
      <c r="J1605" t="s">
        <v>138</v>
      </c>
      <c r="K1605" t="s">
        <v>137</v>
      </c>
      <c r="L1605">
        <f>I1605*$Q$2/1000</f>
        <v>3.4780000000000002E-3</v>
      </c>
    </row>
    <row r="1606" spans="1:12" ht="30">
      <c r="A1606" s="118">
        <v>44986</v>
      </c>
      <c r="B1606" t="s">
        <v>20712</v>
      </c>
      <c r="C1606" t="s">
        <v>20711</v>
      </c>
      <c r="D1606" t="s">
        <v>21849</v>
      </c>
      <c r="E1606" t="s">
        <v>22153</v>
      </c>
      <c r="F1606">
        <v>101040231</v>
      </c>
      <c r="G1606" s="126" t="s">
        <v>22152</v>
      </c>
      <c r="H1606" t="s">
        <v>20706</v>
      </c>
      <c r="I1606">
        <v>9.4</v>
      </c>
      <c r="J1606" t="s">
        <v>138</v>
      </c>
      <c r="K1606" t="s">
        <v>137</v>
      </c>
      <c r="L1606">
        <f>I1606*$Q$2/1000</f>
        <v>3.4780000000000002E-3</v>
      </c>
    </row>
    <row r="1607" spans="1:12">
      <c r="A1607" s="118">
        <v>44986</v>
      </c>
      <c r="B1607" t="s">
        <v>20712</v>
      </c>
      <c r="C1607" t="s">
        <v>20711</v>
      </c>
      <c r="D1607" t="s">
        <v>21849</v>
      </c>
      <c r="E1607" t="s">
        <v>22151</v>
      </c>
      <c r="F1607">
        <v>101039992</v>
      </c>
      <c r="G1607" t="s">
        <v>20754</v>
      </c>
      <c r="H1607" t="s">
        <v>20706</v>
      </c>
      <c r="I1607">
        <v>9.4</v>
      </c>
      <c r="J1607" t="s">
        <v>138</v>
      </c>
      <c r="K1607" t="s">
        <v>137</v>
      </c>
      <c r="L1607">
        <f>I1607*$Q$2/1000</f>
        <v>3.4780000000000002E-3</v>
      </c>
    </row>
    <row r="1608" spans="1:12">
      <c r="A1608" s="118">
        <v>44986</v>
      </c>
      <c r="B1608" t="s">
        <v>20712</v>
      </c>
      <c r="C1608" t="s">
        <v>20711</v>
      </c>
      <c r="D1608" t="s">
        <v>21822</v>
      </c>
      <c r="E1608" t="s">
        <v>22150</v>
      </c>
      <c r="F1608">
        <v>101013222</v>
      </c>
      <c r="G1608" t="s">
        <v>20744</v>
      </c>
      <c r="H1608" t="s">
        <v>20706</v>
      </c>
      <c r="I1608">
        <v>9.4</v>
      </c>
      <c r="J1608" t="s">
        <v>138</v>
      </c>
      <c r="K1608" t="s">
        <v>137</v>
      </c>
      <c r="L1608">
        <f>I1608*$Q$2/1000</f>
        <v>3.4780000000000002E-3</v>
      </c>
    </row>
    <row r="1609" spans="1:12" ht="30">
      <c r="A1609" s="118">
        <v>44986</v>
      </c>
      <c r="B1609" t="s">
        <v>20712</v>
      </c>
      <c r="C1609" t="s">
        <v>20711</v>
      </c>
      <c r="D1609" t="s">
        <v>21849</v>
      </c>
      <c r="E1609" t="s">
        <v>22149</v>
      </c>
      <c r="F1609">
        <v>101040194</v>
      </c>
      <c r="G1609" s="126" t="s">
        <v>22148</v>
      </c>
      <c r="H1609" t="s">
        <v>20706</v>
      </c>
      <c r="I1609">
        <v>9.4</v>
      </c>
      <c r="J1609" t="s">
        <v>138</v>
      </c>
      <c r="K1609" t="s">
        <v>137</v>
      </c>
      <c r="L1609">
        <f>I1609*$Q$2/1000</f>
        <v>3.4780000000000002E-3</v>
      </c>
    </row>
    <row r="1610" spans="1:12">
      <c r="A1610" s="118">
        <v>44986</v>
      </c>
      <c r="B1610" t="s">
        <v>20712</v>
      </c>
      <c r="C1610" t="s">
        <v>20711</v>
      </c>
      <c r="D1610" t="s">
        <v>22147</v>
      </c>
      <c r="E1610" t="s">
        <v>22146</v>
      </c>
      <c r="F1610">
        <v>101010458</v>
      </c>
      <c r="G1610" t="s">
        <v>20798</v>
      </c>
      <c r="H1610" t="s">
        <v>20706</v>
      </c>
      <c r="I1610">
        <v>9.4</v>
      </c>
      <c r="J1610" t="s">
        <v>138</v>
      </c>
      <c r="K1610" t="s">
        <v>137</v>
      </c>
      <c r="L1610">
        <f>I1610*$Q$2/1000</f>
        <v>3.4780000000000002E-3</v>
      </c>
    </row>
    <row r="1611" spans="1:12">
      <c r="A1611" s="118">
        <v>44958</v>
      </c>
      <c r="B1611" t="s">
        <v>856</v>
      </c>
      <c r="C1611" t="s">
        <v>14560</v>
      </c>
      <c r="D1611" t="s">
        <v>854</v>
      </c>
      <c r="E1611" t="s">
        <v>22145</v>
      </c>
      <c r="F1611">
        <v>101049193</v>
      </c>
      <c r="G1611" t="s">
        <v>857</v>
      </c>
      <c r="H1611" s="123" t="s">
        <v>851</v>
      </c>
      <c r="I1611">
        <v>5214</v>
      </c>
      <c r="J1611" t="s">
        <v>173</v>
      </c>
      <c r="K1611" t="s">
        <v>172</v>
      </c>
      <c r="L1611">
        <f>I1611*$Q$3*2.5/1000</f>
        <v>0.4181628</v>
      </c>
    </row>
    <row r="1612" spans="1:12">
      <c r="A1612" s="118">
        <v>44958</v>
      </c>
      <c r="B1612" t="s">
        <v>856</v>
      </c>
      <c r="C1612" t="s">
        <v>14560</v>
      </c>
      <c r="D1612" t="s">
        <v>854</v>
      </c>
      <c r="E1612" t="s">
        <v>22144</v>
      </c>
      <c r="F1612">
        <v>13206361</v>
      </c>
      <c r="G1612" t="s">
        <v>852</v>
      </c>
      <c r="H1612" s="123" t="s">
        <v>851</v>
      </c>
      <c r="I1612">
        <v>5214</v>
      </c>
      <c r="J1612" t="s">
        <v>173</v>
      </c>
      <c r="K1612" t="s">
        <v>172</v>
      </c>
      <c r="L1612">
        <f>I1612*$Q$3*2.5/1000</f>
        <v>0.4181628</v>
      </c>
    </row>
    <row r="1613" spans="1:12">
      <c r="A1613" s="118">
        <v>44986</v>
      </c>
      <c r="B1613" t="s">
        <v>20712</v>
      </c>
      <c r="C1613" t="s">
        <v>20711</v>
      </c>
      <c r="D1613" t="s">
        <v>21975</v>
      </c>
      <c r="E1613" t="s">
        <v>22143</v>
      </c>
      <c r="F1613">
        <v>20253218</v>
      </c>
      <c r="G1613" t="s">
        <v>20987</v>
      </c>
      <c r="H1613" t="s">
        <v>20706</v>
      </c>
      <c r="I1613">
        <v>9.4</v>
      </c>
      <c r="J1613" t="s">
        <v>138</v>
      </c>
      <c r="K1613" t="s">
        <v>137</v>
      </c>
      <c r="L1613">
        <f>I1613*$Q$2/1000</f>
        <v>3.4780000000000002E-3</v>
      </c>
    </row>
    <row r="1614" spans="1:12">
      <c r="A1614" s="118">
        <v>44958</v>
      </c>
      <c r="B1614" t="s">
        <v>144</v>
      </c>
      <c r="C1614" t="s">
        <v>143</v>
      </c>
      <c r="D1614" t="s">
        <v>22142</v>
      </c>
      <c r="E1614" t="s">
        <v>22141</v>
      </c>
      <c r="F1614">
        <v>85205363</v>
      </c>
      <c r="G1614" t="s">
        <v>140</v>
      </c>
      <c r="H1614" t="s">
        <v>139</v>
      </c>
      <c r="I1614">
        <v>22.2</v>
      </c>
      <c r="J1614" t="s">
        <v>138</v>
      </c>
      <c r="K1614" t="s">
        <v>137</v>
      </c>
      <c r="L1614">
        <f>I1614*$Q$2/1000</f>
        <v>8.2140000000000008E-3</v>
      </c>
    </row>
    <row r="1615" spans="1:12">
      <c r="A1615" s="118">
        <v>44958</v>
      </c>
      <c r="B1615" t="s">
        <v>144</v>
      </c>
      <c r="C1615" t="s">
        <v>143</v>
      </c>
      <c r="D1615" t="s">
        <v>20647</v>
      </c>
      <c r="E1615" t="s">
        <v>22140</v>
      </c>
      <c r="F1615">
        <v>101014001</v>
      </c>
      <c r="G1615" t="s">
        <v>884</v>
      </c>
      <c r="H1615" t="s">
        <v>139</v>
      </c>
      <c r="I1615">
        <v>22.2</v>
      </c>
      <c r="J1615" t="s">
        <v>138</v>
      </c>
      <c r="K1615" t="s">
        <v>137</v>
      </c>
      <c r="L1615">
        <f>I1615*$Q$2/1000</f>
        <v>8.2140000000000008E-3</v>
      </c>
    </row>
    <row r="1616" spans="1:12">
      <c r="A1616" s="118">
        <v>44958</v>
      </c>
      <c r="B1616" t="s">
        <v>1013</v>
      </c>
      <c r="C1616" t="s">
        <v>1012</v>
      </c>
      <c r="D1616" t="s">
        <v>22139</v>
      </c>
      <c r="E1616" t="s">
        <v>22138</v>
      </c>
      <c r="F1616">
        <v>40252841</v>
      </c>
      <c r="G1616" t="s">
        <v>22137</v>
      </c>
      <c r="H1616" t="s">
        <v>1008</v>
      </c>
      <c r="I1616">
        <v>50.6</v>
      </c>
      <c r="J1616" t="s">
        <v>145</v>
      </c>
      <c r="K1616" t="s">
        <v>137</v>
      </c>
      <c r="L1616">
        <f>I1616*$Q$2/10/1000</f>
        <v>1.8722000000000001E-3</v>
      </c>
    </row>
    <row r="1617" spans="1:12">
      <c r="A1617" s="118">
        <v>44986</v>
      </c>
      <c r="B1617" t="s">
        <v>20712</v>
      </c>
      <c r="C1617" t="s">
        <v>20711</v>
      </c>
      <c r="D1617" t="s">
        <v>21863</v>
      </c>
      <c r="E1617" t="s">
        <v>22136</v>
      </c>
      <c r="F1617">
        <v>20253218</v>
      </c>
      <c r="G1617" t="s">
        <v>20987</v>
      </c>
      <c r="H1617" t="s">
        <v>20706</v>
      </c>
      <c r="I1617">
        <v>9.4</v>
      </c>
      <c r="J1617" t="s">
        <v>138</v>
      </c>
      <c r="K1617" t="s">
        <v>137</v>
      </c>
      <c r="L1617">
        <f>I1617*$Q$2/1000</f>
        <v>3.4780000000000002E-3</v>
      </c>
    </row>
    <row r="1618" spans="1:12">
      <c r="A1618" s="118">
        <v>44958</v>
      </c>
      <c r="B1618" t="s">
        <v>180</v>
      </c>
      <c r="C1618" t="s">
        <v>179</v>
      </c>
      <c r="D1618" t="s">
        <v>16438</v>
      </c>
      <c r="E1618" t="s">
        <v>22135</v>
      </c>
      <c r="F1618" t="s">
        <v>7831</v>
      </c>
      <c r="G1618" t="s">
        <v>7830</v>
      </c>
      <c r="H1618" t="s">
        <v>174</v>
      </c>
      <c r="I1618">
        <v>3154</v>
      </c>
      <c r="J1618" t="s">
        <v>173</v>
      </c>
      <c r="K1618" t="s">
        <v>172</v>
      </c>
      <c r="L1618">
        <f>I1618*$Q$3/(1000/0.1)</f>
        <v>1.0118031999999999E-2</v>
      </c>
    </row>
    <row r="1619" spans="1:12">
      <c r="A1619" s="118">
        <v>44986</v>
      </c>
      <c r="B1619" t="s">
        <v>20712</v>
      </c>
      <c r="C1619" t="s">
        <v>20711</v>
      </c>
      <c r="D1619" t="s">
        <v>21849</v>
      </c>
      <c r="E1619" t="s">
        <v>22134</v>
      </c>
      <c r="F1619">
        <v>101040786</v>
      </c>
      <c r="G1619" t="s">
        <v>21077</v>
      </c>
      <c r="H1619" t="s">
        <v>20706</v>
      </c>
      <c r="I1619">
        <v>9.4</v>
      </c>
      <c r="J1619" t="s">
        <v>138</v>
      </c>
      <c r="K1619" t="s">
        <v>137</v>
      </c>
      <c r="L1619">
        <f>I1619*$Q$2/1000</f>
        <v>3.4780000000000002E-3</v>
      </c>
    </row>
    <row r="1620" spans="1:12">
      <c r="A1620" s="118">
        <v>44986</v>
      </c>
      <c r="B1620" t="s">
        <v>20712</v>
      </c>
      <c r="C1620" t="s">
        <v>20711</v>
      </c>
      <c r="D1620" t="s">
        <v>22133</v>
      </c>
      <c r="E1620" t="s">
        <v>22132</v>
      </c>
      <c r="F1620">
        <v>51258065</v>
      </c>
      <c r="G1620" t="s">
        <v>20789</v>
      </c>
      <c r="H1620" t="s">
        <v>20706</v>
      </c>
      <c r="I1620">
        <v>9.4</v>
      </c>
      <c r="J1620" t="s">
        <v>138</v>
      </c>
      <c r="K1620" t="s">
        <v>137</v>
      </c>
      <c r="L1620">
        <f>I1620*$Q$2/1000</f>
        <v>3.4780000000000002E-3</v>
      </c>
    </row>
    <row r="1621" spans="1:12">
      <c r="A1621" s="118">
        <v>44958</v>
      </c>
      <c r="B1621" t="s">
        <v>723</v>
      </c>
      <c r="C1621" t="s">
        <v>722</v>
      </c>
      <c r="D1621" t="s">
        <v>22131</v>
      </c>
      <c r="E1621" t="s">
        <v>22130</v>
      </c>
      <c r="F1621" t="s">
        <v>17678</v>
      </c>
      <c r="G1621" t="s">
        <v>17677</v>
      </c>
      <c r="H1621" t="s">
        <v>718</v>
      </c>
      <c r="I1621">
        <v>302</v>
      </c>
      <c r="J1621" t="s">
        <v>145</v>
      </c>
      <c r="K1621" t="s">
        <v>717</v>
      </c>
      <c r="L1621">
        <f>I1621*$Q$2/100/1000</f>
        <v>1.1173999999999999E-3</v>
      </c>
    </row>
    <row r="1622" spans="1:12">
      <c r="A1622" s="118">
        <v>44958</v>
      </c>
      <c r="B1622" t="s">
        <v>180</v>
      </c>
      <c r="C1622" t="s">
        <v>179</v>
      </c>
      <c r="D1622" t="s">
        <v>20578</v>
      </c>
      <c r="E1622" t="s">
        <v>22129</v>
      </c>
      <c r="F1622">
        <v>50204185</v>
      </c>
      <c r="G1622" t="s">
        <v>12929</v>
      </c>
      <c r="H1622" t="s">
        <v>174</v>
      </c>
      <c r="I1622">
        <v>3154</v>
      </c>
      <c r="J1622" t="s">
        <v>173</v>
      </c>
      <c r="K1622" t="s">
        <v>172</v>
      </c>
      <c r="L1622">
        <f>I1622*$Q$3/(1000/0.1)</f>
        <v>1.0118031999999999E-2</v>
      </c>
    </row>
    <row r="1623" spans="1:12">
      <c r="A1623" s="118">
        <v>44986</v>
      </c>
      <c r="B1623" t="s">
        <v>20712</v>
      </c>
      <c r="C1623" t="s">
        <v>20711</v>
      </c>
      <c r="D1623" t="s">
        <v>21863</v>
      </c>
      <c r="E1623" t="s">
        <v>22128</v>
      </c>
      <c r="F1623">
        <v>101037553</v>
      </c>
      <c r="G1623" t="s">
        <v>21973</v>
      </c>
      <c r="H1623" t="s">
        <v>20706</v>
      </c>
      <c r="I1623">
        <v>9.4</v>
      </c>
      <c r="J1623" t="s">
        <v>138</v>
      </c>
      <c r="K1623" t="s">
        <v>137</v>
      </c>
      <c r="L1623">
        <f>I1623*$Q$2/1000</f>
        <v>3.4780000000000002E-3</v>
      </c>
    </row>
    <row r="1624" spans="1:12">
      <c r="A1624" s="118">
        <v>44986</v>
      </c>
      <c r="B1624" t="s">
        <v>20712</v>
      </c>
      <c r="C1624" t="s">
        <v>20711</v>
      </c>
      <c r="D1624" t="s">
        <v>22127</v>
      </c>
      <c r="E1624" t="s">
        <v>22126</v>
      </c>
      <c r="F1624">
        <v>1</v>
      </c>
      <c r="G1624" t="s">
        <v>667</v>
      </c>
      <c r="H1624" t="s">
        <v>20706</v>
      </c>
      <c r="I1624">
        <v>9.4</v>
      </c>
      <c r="J1624" t="s">
        <v>138</v>
      </c>
      <c r="K1624" t="s">
        <v>137</v>
      </c>
      <c r="L1624">
        <f>I1624*$Q$2/1000</f>
        <v>3.4780000000000002E-3</v>
      </c>
    </row>
    <row r="1625" spans="1:12">
      <c r="A1625" s="118">
        <v>44986</v>
      </c>
      <c r="B1625" t="s">
        <v>20712</v>
      </c>
      <c r="C1625" t="s">
        <v>20711</v>
      </c>
      <c r="D1625" t="s">
        <v>22113</v>
      </c>
      <c r="E1625" t="s">
        <v>22125</v>
      </c>
      <c r="F1625">
        <v>101032025</v>
      </c>
      <c r="G1625" t="s">
        <v>21106</v>
      </c>
      <c r="H1625" t="s">
        <v>20706</v>
      </c>
      <c r="I1625">
        <v>9.4</v>
      </c>
      <c r="J1625" t="s">
        <v>138</v>
      </c>
      <c r="K1625" t="s">
        <v>137</v>
      </c>
      <c r="L1625">
        <f>I1625*$Q$2/1000</f>
        <v>3.4780000000000002E-3</v>
      </c>
    </row>
    <row r="1626" spans="1:12">
      <c r="A1626" s="118">
        <v>44986</v>
      </c>
      <c r="B1626" t="s">
        <v>20712</v>
      </c>
      <c r="C1626" t="s">
        <v>20711</v>
      </c>
      <c r="D1626" t="s">
        <v>21995</v>
      </c>
      <c r="E1626" t="s">
        <v>22124</v>
      </c>
      <c r="F1626">
        <v>101011266</v>
      </c>
      <c r="G1626" t="s">
        <v>20768</v>
      </c>
      <c r="H1626" t="s">
        <v>20706</v>
      </c>
      <c r="I1626">
        <v>9.4</v>
      </c>
      <c r="J1626" t="s">
        <v>138</v>
      </c>
      <c r="K1626" t="s">
        <v>137</v>
      </c>
      <c r="L1626">
        <f>I1626*$Q$2/1000</f>
        <v>3.4780000000000002E-3</v>
      </c>
    </row>
    <row r="1627" spans="1:12">
      <c r="A1627" s="118">
        <v>44986</v>
      </c>
      <c r="B1627" t="s">
        <v>20712</v>
      </c>
      <c r="C1627" t="s">
        <v>20711</v>
      </c>
      <c r="D1627" t="s">
        <v>22122</v>
      </c>
      <c r="E1627" t="s">
        <v>22123</v>
      </c>
      <c r="F1627">
        <v>101029067</v>
      </c>
      <c r="G1627" t="s">
        <v>21127</v>
      </c>
      <c r="H1627" t="s">
        <v>20706</v>
      </c>
      <c r="I1627">
        <v>9.4</v>
      </c>
      <c r="J1627" t="s">
        <v>138</v>
      </c>
      <c r="K1627" t="s">
        <v>137</v>
      </c>
      <c r="L1627">
        <f>I1627*$Q$2/1000</f>
        <v>3.4780000000000002E-3</v>
      </c>
    </row>
    <row r="1628" spans="1:12">
      <c r="A1628" s="118">
        <v>44986</v>
      </c>
      <c r="B1628" t="s">
        <v>20712</v>
      </c>
      <c r="C1628" t="s">
        <v>20711</v>
      </c>
      <c r="D1628" t="s">
        <v>22122</v>
      </c>
      <c r="E1628" t="s">
        <v>22121</v>
      </c>
      <c r="F1628">
        <v>101029067</v>
      </c>
      <c r="G1628" t="s">
        <v>21127</v>
      </c>
      <c r="H1628" t="s">
        <v>20706</v>
      </c>
      <c r="I1628">
        <v>9.4</v>
      </c>
      <c r="J1628" t="s">
        <v>138</v>
      </c>
      <c r="K1628" t="s">
        <v>137</v>
      </c>
      <c r="L1628">
        <f>I1628*$Q$2/1000</f>
        <v>3.4780000000000002E-3</v>
      </c>
    </row>
    <row r="1629" spans="1:12">
      <c r="A1629" s="118">
        <v>44986</v>
      </c>
      <c r="B1629" t="s">
        <v>20712</v>
      </c>
      <c r="C1629" t="s">
        <v>20711</v>
      </c>
      <c r="D1629" t="s">
        <v>20735</v>
      </c>
      <c r="E1629" t="s">
        <v>22120</v>
      </c>
      <c r="F1629" t="s">
        <v>20733</v>
      </c>
      <c r="G1629" t="s">
        <v>20732</v>
      </c>
      <c r="H1629" t="s">
        <v>20706</v>
      </c>
      <c r="I1629">
        <v>9.4</v>
      </c>
      <c r="J1629" t="s">
        <v>138</v>
      </c>
      <c r="K1629" t="s">
        <v>137</v>
      </c>
      <c r="L1629">
        <f>I1629*$Q$2/1000</f>
        <v>3.4780000000000002E-3</v>
      </c>
    </row>
    <row r="1630" spans="1:12">
      <c r="A1630" s="118">
        <v>44986</v>
      </c>
      <c r="B1630" t="s">
        <v>20712</v>
      </c>
      <c r="C1630" t="s">
        <v>20711</v>
      </c>
      <c r="D1630" t="s">
        <v>20735</v>
      </c>
      <c r="E1630" t="s">
        <v>22119</v>
      </c>
      <c r="F1630" t="s">
        <v>20823</v>
      </c>
      <c r="G1630" t="s">
        <v>20822</v>
      </c>
      <c r="H1630" t="s">
        <v>20706</v>
      </c>
      <c r="I1630">
        <v>9.4</v>
      </c>
      <c r="J1630" t="s">
        <v>138</v>
      </c>
      <c r="K1630" t="s">
        <v>137</v>
      </c>
      <c r="L1630">
        <f>I1630*$Q$2/1000</f>
        <v>3.4780000000000002E-3</v>
      </c>
    </row>
    <row r="1631" spans="1:12">
      <c r="A1631" s="118">
        <v>44986</v>
      </c>
      <c r="B1631" t="s">
        <v>20712</v>
      </c>
      <c r="C1631" t="s">
        <v>20711</v>
      </c>
      <c r="D1631" t="s">
        <v>22118</v>
      </c>
      <c r="E1631" t="s">
        <v>22117</v>
      </c>
      <c r="F1631">
        <v>101039385</v>
      </c>
      <c r="G1631" t="s">
        <v>20829</v>
      </c>
      <c r="H1631" t="s">
        <v>20706</v>
      </c>
      <c r="I1631">
        <v>9.4</v>
      </c>
      <c r="J1631" t="s">
        <v>138</v>
      </c>
      <c r="K1631" t="s">
        <v>137</v>
      </c>
      <c r="L1631">
        <f>I1631*$Q$2/1000</f>
        <v>3.4780000000000002E-3</v>
      </c>
    </row>
    <row r="1632" spans="1:12">
      <c r="A1632" s="118">
        <v>45200</v>
      </c>
      <c r="B1632" t="s">
        <v>443</v>
      </c>
      <c r="C1632" t="s">
        <v>442</v>
      </c>
      <c r="D1632" t="s">
        <v>22116</v>
      </c>
      <c r="E1632" t="s">
        <v>22115</v>
      </c>
      <c r="F1632" t="s">
        <v>21754</v>
      </c>
      <c r="G1632" t="s">
        <v>21753</v>
      </c>
      <c r="H1632" s="122" t="s">
        <v>437</v>
      </c>
      <c r="I1632">
        <v>4725</v>
      </c>
      <c r="J1632" t="s">
        <v>199</v>
      </c>
      <c r="K1632" t="s">
        <v>198</v>
      </c>
      <c r="L1632">
        <f>I1632*$Q$4/25/1000</f>
        <v>0.33234727680000004</v>
      </c>
    </row>
    <row r="1633" spans="1:12">
      <c r="A1633" s="118">
        <v>44986</v>
      </c>
      <c r="B1633" t="s">
        <v>20712</v>
      </c>
      <c r="C1633" t="s">
        <v>20711</v>
      </c>
      <c r="D1633" t="s">
        <v>21637</v>
      </c>
      <c r="E1633" t="s">
        <v>22114</v>
      </c>
      <c r="F1633">
        <v>57205352</v>
      </c>
      <c r="G1633" t="s">
        <v>20910</v>
      </c>
      <c r="H1633" t="s">
        <v>20706</v>
      </c>
      <c r="I1633">
        <v>9.4</v>
      </c>
      <c r="J1633" t="s">
        <v>138</v>
      </c>
      <c r="K1633" t="s">
        <v>137</v>
      </c>
      <c r="L1633">
        <f>I1633*$Q$2/1000</f>
        <v>3.4780000000000002E-3</v>
      </c>
    </row>
    <row r="1634" spans="1:12">
      <c r="A1634" s="118">
        <v>44986</v>
      </c>
      <c r="B1634" t="s">
        <v>20712</v>
      </c>
      <c r="C1634" t="s">
        <v>20711</v>
      </c>
      <c r="D1634" t="s">
        <v>22113</v>
      </c>
      <c r="E1634" t="s">
        <v>22112</v>
      </c>
      <c r="F1634">
        <v>101043076</v>
      </c>
      <c r="G1634" t="s">
        <v>20817</v>
      </c>
      <c r="H1634" t="s">
        <v>20706</v>
      </c>
      <c r="I1634">
        <v>9.4</v>
      </c>
      <c r="J1634" t="s">
        <v>138</v>
      </c>
      <c r="K1634" t="s">
        <v>137</v>
      </c>
      <c r="L1634">
        <f>I1634*$Q$2/1000</f>
        <v>3.4780000000000002E-3</v>
      </c>
    </row>
    <row r="1635" spans="1:12">
      <c r="A1635" s="118">
        <v>44986</v>
      </c>
      <c r="B1635" t="s">
        <v>20712</v>
      </c>
      <c r="C1635" t="s">
        <v>20711</v>
      </c>
      <c r="D1635" t="s">
        <v>22111</v>
      </c>
      <c r="E1635" t="s">
        <v>22110</v>
      </c>
      <c r="F1635" t="s">
        <v>22109</v>
      </c>
      <c r="G1635" t="s">
        <v>22108</v>
      </c>
      <c r="H1635" t="s">
        <v>20706</v>
      </c>
      <c r="I1635">
        <v>9.4</v>
      </c>
      <c r="J1635" t="s">
        <v>138</v>
      </c>
      <c r="K1635" t="s">
        <v>137</v>
      </c>
      <c r="L1635">
        <f>I1635*$Q$2/1000</f>
        <v>3.4780000000000002E-3</v>
      </c>
    </row>
    <row r="1636" spans="1:12">
      <c r="A1636" s="118">
        <v>44986</v>
      </c>
      <c r="B1636" t="s">
        <v>20712</v>
      </c>
      <c r="C1636" t="s">
        <v>20711</v>
      </c>
      <c r="D1636" t="s">
        <v>22107</v>
      </c>
      <c r="E1636" t="s">
        <v>22106</v>
      </c>
      <c r="F1636">
        <v>51204877</v>
      </c>
      <c r="G1636" t="s">
        <v>21097</v>
      </c>
      <c r="H1636" t="s">
        <v>20706</v>
      </c>
      <c r="I1636">
        <v>9.4</v>
      </c>
      <c r="J1636" t="s">
        <v>138</v>
      </c>
      <c r="K1636" t="s">
        <v>137</v>
      </c>
      <c r="L1636">
        <f>I1636*$Q$2/1000</f>
        <v>3.4780000000000002E-3</v>
      </c>
    </row>
    <row r="1637" spans="1:12">
      <c r="A1637" s="118">
        <v>44986</v>
      </c>
      <c r="B1637" t="s">
        <v>20712</v>
      </c>
      <c r="C1637" t="s">
        <v>20711</v>
      </c>
      <c r="D1637" t="s">
        <v>21461</v>
      </c>
      <c r="E1637" t="s">
        <v>22105</v>
      </c>
      <c r="F1637" t="s">
        <v>21601</v>
      </c>
      <c r="G1637" t="s">
        <v>21600</v>
      </c>
      <c r="H1637" t="s">
        <v>20706</v>
      </c>
      <c r="I1637">
        <v>9.4</v>
      </c>
      <c r="J1637" t="s">
        <v>138</v>
      </c>
      <c r="K1637" t="s">
        <v>137</v>
      </c>
      <c r="L1637">
        <f>I1637*$Q$2/1000</f>
        <v>3.4780000000000002E-3</v>
      </c>
    </row>
    <row r="1638" spans="1:12">
      <c r="A1638" s="118">
        <v>44986</v>
      </c>
      <c r="B1638" t="s">
        <v>20712</v>
      </c>
      <c r="C1638" t="s">
        <v>20711</v>
      </c>
      <c r="D1638" t="s">
        <v>21480</v>
      </c>
      <c r="E1638" t="s">
        <v>22104</v>
      </c>
      <c r="F1638">
        <v>101044123</v>
      </c>
      <c r="G1638" t="s">
        <v>21478</v>
      </c>
      <c r="H1638" t="s">
        <v>20706</v>
      </c>
      <c r="I1638">
        <v>9.4</v>
      </c>
      <c r="J1638" t="s">
        <v>138</v>
      </c>
      <c r="K1638" t="s">
        <v>137</v>
      </c>
      <c r="L1638">
        <f>I1638*$Q$2/1000</f>
        <v>3.4780000000000002E-3</v>
      </c>
    </row>
    <row r="1639" spans="1:12">
      <c r="A1639" s="118">
        <v>44958</v>
      </c>
      <c r="B1639" t="s">
        <v>574</v>
      </c>
      <c r="C1639" t="s">
        <v>573</v>
      </c>
      <c r="D1639" t="s">
        <v>22103</v>
      </c>
      <c r="E1639" t="s">
        <v>22102</v>
      </c>
      <c r="F1639" t="s">
        <v>3634</v>
      </c>
      <c r="G1639" t="s">
        <v>3633</v>
      </c>
      <c r="H1639" t="s">
        <v>569</v>
      </c>
      <c r="I1639">
        <v>298</v>
      </c>
      <c r="J1639" t="s">
        <v>145</v>
      </c>
      <c r="K1639" t="s">
        <v>137</v>
      </c>
      <c r="L1639">
        <f>I1639*$Q$2/100/1000</f>
        <v>1.1026E-3</v>
      </c>
    </row>
    <row r="1640" spans="1:12">
      <c r="A1640" s="118">
        <v>44986</v>
      </c>
      <c r="B1640" t="s">
        <v>20712</v>
      </c>
      <c r="C1640" t="s">
        <v>20711</v>
      </c>
      <c r="D1640" t="s">
        <v>22009</v>
      </c>
      <c r="E1640" t="s">
        <v>22101</v>
      </c>
      <c r="F1640">
        <v>101013196</v>
      </c>
      <c r="G1640" t="s">
        <v>21790</v>
      </c>
      <c r="H1640" t="s">
        <v>20706</v>
      </c>
      <c r="I1640">
        <v>9.4</v>
      </c>
      <c r="J1640" t="s">
        <v>138</v>
      </c>
      <c r="K1640" t="s">
        <v>137</v>
      </c>
      <c r="L1640">
        <f>I1640*$Q$2/1000</f>
        <v>3.4780000000000002E-3</v>
      </c>
    </row>
    <row r="1641" spans="1:12">
      <c r="A1641" s="118">
        <v>44986</v>
      </c>
      <c r="B1641" t="s">
        <v>20712</v>
      </c>
      <c r="C1641" t="s">
        <v>20711</v>
      </c>
      <c r="D1641" t="s">
        <v>21396</v>
      </c>
      <c r="E1641" t="s">
        <v>22100</v>
      </c>
      <c r="F1641" t="s">
        <v>20847</v>
      </c>
      <c r="G1641" t="s">
        <v>20846</v>
      </c>
      <c r="H1641" t="s">
        <v>20706</v>
      </c>
      <c r="I1641">
        <v>9.4</v>
      </c>
      <c r="J1641" t="s">
        <v>138</v>
      </c>
      <c r="K1641" t="s">
        <v>137</v>
      </c>
      <c r="L1641">
        <f>I1641*$Q$2/1000</f>
        <v>3.4780000000000002E-3</v>
      </c>
    </row>
    <row r="1642" spans="1:12">
      <c r="A1642" s="118">
        <v>44986</v>
      </c>
      <c r="B1642" t="s">
        <v>20712</v>
      </c>
      <c r="C1642" t="s">
        <v>20711</v>
      </c>
      <c r="D1642" t="s">
        <v>20735</v>
      </c>
      <c r="E1642" t="s">
        <v>22099</v>
      </c>
      <c r="F1642" t="s">
        <v>20823</v>
      </c>
      <c r="G1642" t="s">
        <v>20822</v>
      </c>
      <c r="H1642" t="s">
        <v>20706</v>
      </c>
      <c r="I1642">
        <v>9.4</v>
      </c>
      <c r="J1642" t="s">
        <v>138</v>
      </c>
      <c r="K1642" t="s">
        <v>137</v>
      </c>
      <c r="L1642">
        <f>I1642*$Q$2/1000</f>
        <v>3.4780000000000002E-3</v>
      </c>
    </row>
    <row r="1643" spans="1:12">
      <c r="A1643" s="118">
        <v>44986</v>
      </c>
      <c r="B1643" t="s">
        <v>20712</v>
      </c>
      <c r="C1643" t="s">
        <v>20711</v>
      </c>
      <c r="D1643" t="s">
        <v>22098</v>
      </c>
      <c r="E1643" t="s">
        <v>22097</v>
      </c>
      <c r="F1643">
        <v>89207148</v>
      </c>
      <c r="G1643" t="s">
        <v>21183</v>
      </c>
      <c r="H1643" t="s">
        <v>20706</v>
      </c>
      <c r="I1643">
        <v>9.4</v>
      </c>
      <c r="J1643" t="s">
        <v>138</v>
      </c>
      <c r="K1643" t="s">
        <v>137</v>
      </c>
      <c r="L1643">
        <f>I1643*$Q$2/1000</f>
        <v>3.4780000000000002E-3</v>
      </c>
    </row>
    <row r="1644" spans="1:12">
      <c r="A1644" s="118">
        <v>44986</v>
      </c>
      <c r="B1644" t="s">
        <v>20712</v>
      </c>
      <c r="C1644" t="s">
        <v>20711</v>
      </c>
      <c r="D1644" t="s">
        <v>22096</v>
      </c>
      <c r="E1644" t="s">
        <v>22095</v>
      </c>
      <c r="F1644">
        <v>101029067</v>
      </c>
      <c r="G1644" t="s">
        <v>21127</v>
      </c>
      <c r="H1644" t="s">
        <v>20706</v>
      </c>
      <c r="I1644">
        <v>9.4</v>
      </c>
      <c r="J1644" t="s">
        <v>138</v>
      </c>
      <c r="K1644" t="s">
        <v>137</v>
      </c>
      <c r="L1644">
        <f>I1644*$Q$2/1000</f>
        <v>3.4780000000000002E-3</v>
      </c>
    </row>
    <row r="1645" spans="1:12">
      <c r="A1645" s="118">
        <v>44986</v>
      </c>
      <c r="B1645" t="s">
        <v>20712</v>
      </c>
      <c r="C1645" t="s">
        <v>20711</v>
      </c>
      <c r="D1645" t="s">
        <v>21488</v>
      </c>
      <c r="E1645" t="s">
        <v>22094</v>
      </c>
      <c r="F1645" t="s">
        <v>21486</v>
      </c>
      <c r="G1645" t="s">
        <v>21485</v>
      </c>
      <c r="H1645" t="s">
        <v>20706</v>
      </c>
      <c r="I1645">
        <v>9.4</v>
      </c>
      <c r="J1645" t="s">
        <v>138</v>
      </c>
      <c r="K1645" t="s">
        <v>137</v>
      </c>
      <c r="L1645">
        <f>I1645*$Q$2/1000</f>
        <v>3.4780000000000002E-3</v>
      </c>
    </row>
    <row r="1646" spans="1:12">
      <c r="A1646" s="118">
        <v>44986</v>
      </c>
      <c r="B1646" t="s">
        <v>20712</v>
      </c>
      <c r="C1646" t="s">
        <v>20711</v>
      </c>
      <c r="D1646" t="s">
        <v>20835</v>
      </c>
      <c r="E1646" t="s">
        <v>22093</v>
      </c>
      <c r="F1646">
        <v>101009302</v>
      </c>
      <c r="G1646" t="s">
        <v>20779</v>
      </c>
      <c r="H1646" t="s">
        <v>20706</v>
      </c>
      <c r="I1646">
        <v>9.4</v>
      </c>
      <c r="J1646" t="s">
        <v>138</v>
      </c>
      <c r="K1646" t="s">
        <v>137</v>
      </c>
      <c r="L1646">
        <f>I1646*$Q$2/1000</f>
        <v>3.4780000000000002E-3</v>
      </c>
    </row>
    <row r="1647" spans="1:12">
      <c r="A1647" s="118">
        <v>44986</v>
      </c>
      <c r="B1647" t="s">
        <v>20712</v>
      </c>
      <c r="C1647" t="s">
        <v>20711</v>
      </c>
      <c r="D1647" t="s">
        <v>22090</v>
      </c>
      <c r="E1647" t="s">
        <v>22092</v>
      </c>
      <c r="F1647" t="s">
        <v>21047</v>
      </c>
      <c r="G1647" t="s">
        <v>22091</v>
      </c>
      <c r="H1647" t="s">
        <v>20706</v>
      </c>
      <c r="I1647">
        <v>9.4</v>
      </c>
      <c r="J1647" t="s">
        <v>138</v>
      </c>
      <c r="K1647" t="s">
        <v>137</v>
      </c>
      <c r="L1647">
        <f>I1647*$Q$2/1000</f>
        <v>3.4780000000000002E-3</v>
      </c>
    </row>
    <row r="1648" spans="1:12">
      <c r="A1648" s="118">
        <v>44986</v>
      </c>
      <c r="B1648" t="s">
        <v>20712</v>
      </c>
      <c r="C1648" t="s">
        <v>20711</v>
      </c>
      <c r="D1648" t="s">
        <v>22090</v>
      </c>
      <c r="E1648" t="s">
        <v>22089</v>
      </c>
      <c r="F1648" t="s">
        <v>22088</v>
      </c>
      <c r="G1648" t="s">
        <v>22087</v>
      </c>
      <c r="H1648" t="s">
        <v>20706</v>
      </c>
      <c r="I1648">
        <v>9.4</v>
      </c>
      <c r="J1648" t="s">
        <v>138</v>
      </c>
      <c r="K1648" t="s">
        <v>137</v>
      </c>
      <c r="L1648">
        <f>I1648*$Q$2/1000</f>
        <v>3.4780000000000002E-3</v>
      </c>
    </row>
    <row r="1649" spans="1:12">
      <c r="A1649" s="118">
        <v>44986</v>
      </c>
      <c r="B1649" t="s">
        <v>20712</v>
      </c>
      <c r="C1649" t="s">
        <v>20711</v>
      </c>
      <c r="D1649" t="s">
        <v>22086</v>
      </c>
      <c r="E1649" t="s">
        <v>22085</v>
      </c>
      <c r="F1649" t="s">
        <v>20965</v>
      </c>
      <c r="G1649" t="s">
        <v>20964</v>
      </c>
      <c r="H1649" t="s">
        <v>20706</v>
      </c>
      <c r="I1649">
        <v>9.4</v>
      </c>
      <c r="J1649" t="s">
        <v>138</v>
      </c>
      <c r="K1649" t="s">
        <v>137</v>
      </c>
      <c r="L1649">
        <f>I1649*$Q$2/1000</f>
        <v>3.4780000000000002E-3</v>
      </c>
    </row>
    <row r="1650" spans="1:12">
      <c r="A1650" s="118">
        <v>44986</v>
      </c>
      <c r="B1650" t="s">
        <v>20712</v>
      </c>
      <c r="C1650" t="s">
        <v>20711</v>
      </c>
      <c r="D1650" t="s">
        <v>22084</v>
      </c>
      <c r="E1650" t="s">
        <v>22083</v>
      </c>
      <c r="F1650" t="s">
        <v>22082</v>
      </c>
      <c r="G1650" t="s">
        <v>22081</v>
      </c>
      <c r="H1650" t="s">
        <v>20706</v>
      </c>
      <c r="I1650">
        <v>9.4</v>
      </c>
      <c r="J1650" t="s">
        <v>138</v>
      </c>
      <c r="K1650" t="s">
        <v>137</v>
      </c>
      <c r="L1650">
        <f>I1650*$Q$2/1000</f>
        <v>3.4780000000000002E-3</v>
      </c>
    </row>
    <row r="1651" spans="1:12">
      <c r="A1651" s="118">
        <v>44986</v>
      </c>
      <c r="B1651" t="s">
        <v>20712</v>
      </c>
      <c r="C1651" t="s">
        <v>20711</v>
      </c>
      <c r="D1651" t="s">
        <v>22080</v>
      </c>
      <c r="E1651" t="s">
        <v>22079</v>
      </c>
      <c r="F1651" t="s">
        <v>20812</v>
      </c>
      <c r="G1651" t="s">
        <v>20811</v>
      </c>
      <c r="H1651" t="s">
        <v>20706</v>
      </c>
      <c r="I1651">
        <v>9.4</v>
      </c>
      <c r="J1651" t="s">
        <v>138</v>
      </c>
      <c r="K1651" t="s">
        <v>137</v>
      </c>
      <c r="L1651">
        <f>I1651*$Q$2/1000</f>
        <v>3.4780000000000002E-3</v>
      </c>
    </row>
    <row r="1652" spans="1:12">
      <c r="A1652" s="118">
        <v>44986</v>
      </c>
      <c r="B1652" t="s">
        <v>20712</v>
      </c>
      <c r="C1652" t="s">
        <v>20711</v>
      </c>
      <c r="D1652" t="s">
        <v>22048</v>
      </c>
      <c r="E1652" t="s">
        <v>22078</v>
      </c>
      <c r="F1652">
        <v>101013194</v>
      </c>
      <c r="G1652" t="s">
        <v>21820</v>
      </c>
      <c r="H1652" t="s">
        <v>20706</v>
      </c>
      <c r="I1652">
        <v>9.4</v>
      </c>
      <c r="J1652" t="s">
        <v>138</v>
      </c>
      <c r="K1652" t="s">
        <v>137</v>
      </c>
      <c r="L1652">
        <f>I1652*$Q$2/1000</f>
        <v>3.4780000000000002E-3</v>
      </c>
    </row>
    <row r="1653" spans="1:12">
      <c r="A1653" s="118">
        <v>44986</v>
      </c>
      <c r="B1653" t="s">
        <v>20712</v>
      </c>
      <c r="C1653" t="s">
        <v>20711</v>
      </c>
      <c r="D1653" t="s">
        <v>20867</v>
      </c>
      <c r="E1653" t="s">
        <v>22077</v>
      </c>
      <c r="F1653">
        <v>101041078</v>
      </c>
      <c r="G1653" t="s">
        <v>20865</v>
      </c>
      <c r="H1653" t="s">
        <v>20706</v>
      </c>
      <c r="I1653">
        <v>9.4</v>
      </c>
      <c r="J1653" t="s">
        <v>138</v>
      </c>
      <c r="K1653" t="s">
        <v>137</v>
      </c>
      <c r="L1653">
        <f>I1653*$Q$2/1000</f>
        <v>3.4780000000000002E-3</v>
      </c>
    </row>
    <row r="1654" spans="1:12">
      <c r="A1654" s="118">
        <v>44958</v>
      </c>
      <c r="B1654" t="s">
        <v>180</v>
      </c>
      <c r="C1654" t="s">
        <v>179</v>
      </c>
      <c r="D1654" t="s">
        <v>16438</v>
      </c>
      <c r="E1654" t="s">
        <v>22076</v>
      </c>
      <c r="F1654" t="s">
        <v>8348</v>
      </c>
      <c r="G1654" t="s">
        <v>8347</v>
      </c>
      <c r="H1654" t="s">
        <v>174</v>
      </c>
      <c r="I1654">
        <v>3154</v>
      </c>
      <c r="J1654" t="s">
        <v>173</v>
      </c>
      <c r="K1654" t="s">
        <v>172</v>
      </c>
      <c r="L1654">
        <f>I1654*$Q$3/(1000/0.1)</f>
        <v>1.0118031999999999E-2</v>
      </c>
    </row>
    <row r="1655" spans="1:12">
      <c r="A1655" s="118">
        <v>44986</v>
      </c>
      <c r="B1655" t="s">
        <v>20712</v>
      </c>
      <c r="C1655" t="s">
        <v>20711</v>
      </c>
      <c r="D1655" t="s">
        <v>22075</v>
      </c>
      <c r="E1655" t="s">
        <v>22074</v>
      </c>
      <c r="F1655">
        <v>40255703</v>
      </c>
      <c r="G1655" t="s">
        <v>22073</v>
      </c>
      <c r="H1655" t="s">
        <v>20706</v>
      </c>
      <c r="I1655">
        <v>9.4</v>
      </c>
      <c r="J1655" t="s">
        <v>138</v>
      </c>
      <c r="K1655" t="s">
        <v>137</v>
      </c>
      <c r="L1655">
        <f>I1655*$Q$2/1000</f>
        <v>3.4780000000000002E-3</v>
      </c>
    </row>
    <row r="1656" spans="1:12">
      <c r="A1656" s="118">
        <v>44986</v>
      </c>
      <c r="B1656" t="s">
        <v>20712</v>
      </c>
      <c r="C1656" t="s">
        <v>20711</v>
      </c>
      <c r="D1656" t="s">
        <v>21461</v>
      </c>
      <c r="E1656" t="s">
        <v>22072</v>
      </c>
      <c r="F1656" t="s">
        <v>21459</v>
      </c>
      <c r="G1656" t="s">
        <v>21458</v>
      </c>
      <c r="H1656" t="s">
        <v>20706</v>
      </c>
      <c r="I1656">
        <v>9.4</v>
      </c>
      <c r="J1656" t="s">
        <v>138</v>
      </c>
      <c r="K1656" t="s">
        <v>137</v>
      </c>
      <c r="L1656">
        <f>I1656*$Q$2/1000</f>
        <v>3.4780000000000002E-3</v>
      </c>
    </row>
    <row r="1657" spans="1:12">
      <c r="A1657" s="118">
        <v>44986</v>
      </c>
      <c r="B1657" t="s">
        <v>20712</v>
      </c>
      <c r="C1657" t="s">
        <v>20711</v>
      </c>
      <c r="D1657" t="s">
        <v>21468</v>
      </c>
      <c r="E1657" t="s">
        <v>22071</v>
      </c>
      <c r="F1657">
        <v>101039973</v>
      </c>
      <c r="G1657" t="s">
        <v>21377</v>
      </c>
      <c r="H1657" t="s">
        <v>20706</v>
      </c>
      <c r="I1657">
        <v>9.4</v>
      </c>
      <c r="J1657" t="s">
        <v>138</v>
      </c>
      <c r="K1657" t="s">
        <v>137</v>
      </c>
      <c r="L1657">
        <f>I1657*$Q$2/1000</f>
        <v>3.4780000000000002E-3</v>
      </c>
    </row>
    <row r="1658" spans="1:12">
      <c r="A1658" s="118">
        <v>44986</v>
      </c>
      <c r="B1658" t="s">
        <v>20712</v>
      </c>
      <c r="C1658" t="s">
        <v>20711</v>
      </c>
      <c r="D1658" t="s">
        <v>20835</v>
      </c>
      <c r="E1658" t="s">
        <v>22070</v>
      </c>
      <c r="F1658">
        <v>101012394</v>
      </c>
      <c r="G1658" t="s">
        <v>21355</v>
      </c>
      <c r="H1658" t="s">
        <v>20706</v>
      </c>
      <c r="I1658">
        <v>9.4</v>
      </c>
      <c r="J1658" t="s">
        <v>138</v>
      </c>
      <c r="K1658" t="s">
        <v>137</v>
      </c>
      <c r="L1658">
        <f>I1658*$Q$2/1000</f>
        <v>3.4780000000000002E-3</v>
      </c>
    </row>
    <row r="1659" spans="1:12">
      <c r="A1659" s="118">
        <v>44986</v>
      </c>
      <c r="B1659" t="s">
        <v>20712</v>
      </c>
      <c r="C1659" t="s">
        <v>20711</v>
      </c>
      <c r="D1659" t="s">
        <v>20867</v>
      </c>
      <c r="E1659" t="s">
        <v>22069</v>
      </c>
      <c r="F1659">
        <v>101035612</v>
      </c>
      <c r="G1659" t="s">
        <v>20805</v>
      </c>
      <c r="H1659" t="s">
        <v>20706</v>
      </c>
      <c r="I1659">
        <v>9.4</v>
      </c>
      <c r="J1659" t="s">
        <v>138</v>
      </c>
      <c r="K1659" t="s">
        <v>137</v>
      </c>
      <c r="L1659">
        <f>I1659*$Q$2/1000</f>
        <v>3.4780000000000002E-3</v>
      </c>
    </row>
    <row r="1660" spans="1:12">
      <c r="A1660" s="118">
        <v>44986</v>
      </c>
      <c r="B1660" t="s">
        <v>20712</v>
      </c>
      <c r="C1660" t="s">
        <v>20711</v>
      </c>
      <c r="D1660" t="s">
        <v>22048</v>
      </c>
      <c r="E1660" t="s">
        <v>22068</v>
      </c>
      <c r="F1660">
        <v>101029762</v>
      </c>
      <c r="G1660" t="s">
        <v>20782</v>
      </c>
      <c r="H1660" t="s">
        <v>20706</v>
      </c>
      <c r="I1660">
        <v>9.4</v>
      </c>
      <c r="J1660" t="s">
        <v>138</v>
      </c>
      <c r="K1660" t="s">
        <v>137</v>
      </c>
      <c r="L1660">
        <f>I1660*$Q$2/1000</f>
        <v>3.4780000000000002E-3</v>
      </c>
    </row>
    <row r="1661" spans="1:12">
      <c r="A1661" s="118">
        <v>44986</v>
      </c>
      <c r="B1661" t="s">
        <v>20712</v>
      </c>
      <c r="C1661" t="s">
        <v>20711</v>
      </c>
      <c r="D1661" t="s">
        <v>20867</v>
      </c>
      <c r="E1661" t="s">
        <v>22067</v>
      </c>
      <c r="F1661">
        <v>101029762</v>
      </c>
      <c r="G1661" t="s">
        <v>20782</v>
      </c>
      <c r="H1661" t="s">
        <v>20706</v>
      </c>
      <c r="I1661">
        <v>9.4</v>
      </c>
      <c r="J1661" t="s">
        <v>138</v>
      </c>
      <c r="K1661" t="s">
        <v>137</v>
      </c>
      <c r="L1661">
        <f>I1661*$Q$2/1000</f>
        <v>3.4780000000000002E-3</v>
      </c>
    </row>
    <row r="1662" spans="1:12">
      <c r="A1662" s="118">
        <v>44986</v>
      </c>
      <c r="B1662" t="s">
        <v>20712</v>
      </c>
      <c r="C1662" t="s">
        <v>20711</v>
      </c>
      <c r="D1662" t="s">
        <v>22066</v>
      </c>
      <c r="E1662" t="s">
        <v>22065</v>
      </c>
      <c r="F1662">
        <v>101045393</v>
      </c>
      <c r="G1662" t="s">
        <v>21246</v>
      </c>
      <c r="H1662" t="s">
        <v>20706</v>
      </c>
      <c r="I1662">
        <v>9.4</v>
      </c>
      <c r="J1662" t="s">
        <v>138</v>
      </c>
      <c r="K1662" t="s">
        <v>137</v>
      </c>
      <c r="L1662">
        <f>I1662*$Q$2/1000</f>
        <v>3.4780000000000002E-3</v>
      </c>
    </row>
    <row r="1663" spans="1:12">
      <c r="A1663" s="118">
        <v>44986</v>
      </c>
      <c r="B1663" t="s">
        <v>20712</v>
      </c>
      <c r="C1663" t="s">
        <v>20711</v>
      </c>
      <c r="D1663" t="s">
        <v>22064</v>
      </c>
      <c r="E1663" t="s">
        <v>22063</v>
      </c>
      <c r="F1663">
        <v>101046730</v>
      </c>
      <c r="G1663" t="s">
        <v>20898</v>
      </c>
      <c r="H1663" t="s">
        <v>20706</v>
      </c>
      <c r="I1663">
        <v>9.4</v>
      </c>
      <c r="J1663" t="s">
        <v>138</v>
      </c>
      <c r="K1663" t="s">
        <v>137</v>
      </c>
      <c r="L1663">
        <f>I1663*$Q$2/1000</f>
        <v>3.4780000000000002E-3</v>
      </c>
    </row>
    <row r="1664" spans="1:12">
      <c r="A1664" s="118">
        <v>44986</v>
      </c>
      <c r="B1664" t="s">
        <v>20712</v>
      </c>
      <c r="C1664" t="s">
        <v>20711</v>
      </c>
      <c r="D1664" t="s">
        <v>21984</v>
      </c>
      <c r="E1664" t="s">
        <v>22062</v>
      </c>
      <c r="F1664">
        <v>40250756</v>
      </c>
      <c r="G1664" t="s">
        <v>20895</v>
      </c>
      <c r="H1664" t="s">
        <v>20706</v>
      </c>
      <c r="I1664">
        <v>9.4</v>
      </c>
      <c r="J1664" t="s">
        <v>138</v>
      </c>
      <c r="K1664" t="s">
        <v>137</v>
      </c>
      <c r="L1664">
        <f>I1664*$Q$2/1000</f>
        <v>3.4780000000000002E-3</v>
      </c>
    </row>
    <row r="1665" spans="1:12">
      <c r="A1665" s="118">
        <v>44986</v>
      </c>
      <c r="B1665" t="s">
        <v>20712</v>
      </c>
      <c r="C1665" t="s">
        <v>20711</v>
      </c>
      <c r="D1665" t="s">
        <v>22002</v>
      </c>
      <c r="E1665" t="s">
        <v>22061</v>
      </c>
      <c r="F1665">
        <v>101050204</v>
      </c>
      <c r="G1665" t="s">
        <v>22060</v>
      </c>
      <c r="H1665" t="s">
        <v>20706</v>
      </c>
      <c r="I1665">
        <v>9.4</v>
      </c>
      <c r="J1665" t="s">
        <v>138</v>
      </c>
      <c r="K1665" t="s">
        <v>137</v>
      </c>
      <c r="L1665">
        <f>I1665*$Q$2/1000</f>
        <v>3.4780000000000002E-3</v>
      </c>
    </row>
    <row r="1666" spans="1:12">
      <c r="A1666" s="118">
        <v>44958</v>
      </c>
      <c r="B1666" t="s">
        <v>460</v>
      </c>
      <c r="C1666" t="s">
        <v>459</v>
      </c>
      <c r="D1666" t="s">
        <v>22059</v>
      </c>
      <c r="E1666" t="s">
        <v>22058</v>
      </c>
      <c r="F1666">
        <v>101036192</v>
      </c>
      <c r="G1666" t="s">
        <v>10384</v>
      </c>
      <c r="H1666" t="s">
        <v>455</v>
      </c>
      <c r="I1666">
        <v>103.6</v>
      </c>
      <c r="J1666" t="s">
        <v>145</v>
      </c>
      <c r="K1666" t="s">
        <v>137</v>
      </c>
      <c r="L1666">
        <f>I1666*$Q$2/100/1000</f>
        <v>3.8331999999999998E-4</v>
      </c>
    </row>
    <row r="1667" spans="1:12">
      <c r="A1667" s="118">
        <v>44986</v>
      </c>
      <c r="B1667" t="s">
        <v>20712</v>
      </c>
      <c r="C1667" t="s">
        <v>20711</v>
      </c>
      <c r="D1667" t="s">
        <v>22057</v>
      </c>
      <c r="E1667" t="s">
        <v>22056</v>
      </c>
      <c r="F1667">
        <v>101042178</v>
      </c>
      <c r="G1667" t="s">
        <v>22055</v>
      </c>
      <c r="H1667" t="s">
        <v>20706</v>
      </c>
      <c r="I1667">
        <v>9.4</v>
      </c>
      <c r="J1667" t="s">
        <v>138</v>
      </c>
      <c r="K1667" t="s">
        <v>137</v>
      </c>
      <c r="L1667">
        <f>I1667*$Q$2/1000</f>
        <v>3.4780000000000002E-3</v>
      </c>
    </row>
    <row r="1668" spans="1:12">
      <c r="A1668" s="118">
        <v>45017</v>
      </c>
      <c r="B1668" t="s">
        <v>20712</v>
      </c>
      <c r="C1668" t="s">
        <v>20711</v>
      </c>
      <c r="D1668" t="s">
        <v>21573</v>
      </c>
      <c r="E1668" t="s">
        <v>22054</v>
      </c>
      <c r="F1668" s="119">
        <v>101029067</v>
      </c>
      <c r="G1668" t="s">
        <v>21127</v>
      </c>
      <c r="H1668" t="s">
        <v>20706</v>
      </c>
      <c r="I1668">
        <v>9.4</v>
      </c>
      <c r="J1668" t="s">
        <v>138</v>
      </c>
      <c r="K1668" t="s">
        <v>137</v>
      </c>
      <c r="L1668">
        <f>I1668*$Q$2/1000</f>
        <v>3.4780000000000002E-3</v>
      </c>
    </row>
    <row r="1669" spans="1:12">
      <c r="A1669" s="118">
        <v>45017</v>
      </c>
      <c r="B1669" t="s">
        <v>20712</v>
      </c>
      <c r="C1669" t="s">
        <v>20711</v>
      </c>
      <c r="D1669" t="s">
        <v>21995</v>
      </c>
      <c r="E1669" t="s">
        <v>22053</v>
      </c>
      <c r="F1669" s="119">
        <v>101039973</v>
      </c>
      <c r="G1669" t="s">
        <v>21377</v>
      </c>
      <c r="H1669" t="s">
        <v>20706</v>
      </c>
      <c r="I1669">
        <v>9.4</v>
      </c>
      <c r="J1669" t="s">
        <v>138</v>
      </c>
      <c r="K1669" t="s">
        <v>137</v>
      </c>
      <c r="L1669">
        <f>I1669*$Q$2/1000</f>
        <v>3.4780000000000002E-3</v>
      </c>
    </row>
    <row r="1670" spans="1:12">
      <c r="A1670" s="118">
        <v>45017</v>
      </c>
      <c r="B1670" t="s">
        <v>20712</v>
      </c>
      <c r="C1670" t="s">
        <v>20711</v>
      </c>
      <c r="D1670" t="s">
        <v>21286</v>
      </c>
      <c r="E1670" t="s">
        <v>22052</v>
      </c>
      <c r="F1670" s="119" t="s">
        <v>21284</v>
      </c>
      <c r="G1670" t="s">
        <v>21283</v>
      </c>
      <c r="H1670" t="s">
        <v>20706</v>
      </c>
      <c r="I1670">
        <v>9.4</v>
      </c>
      <c r="J1670" t="s">
        <v>138</v>
      </c>
      <c r="K1670" t="s">
        <v>137</v>
      </c>
      <c r="L1670">
        <f>I1670*$Q$2/1000</f>
        <v>3.4780000000000002E-3</v>
      </c>
    </row>
    <row r="1671" spans="1:12">
      <c r="A1671" s="118">
        <v>45017</v>
      </c>
      <c r="B1671" t="s">
        <v>20712</v>
      </c>
      <c r="C1671" t="s">
        <v>20711</v>
      </c>
      <c r="D1671" t="s">
        <v>22051</v>
      </c>
      <c r="E1671" t="s">
        <v>22050</v>
      </c>
      <c r="F1671" s="119">
        <v>40250756</v>
      </c>
      <c r="G1671" t="s">
        <v>20895</v>
      </c>
      <c r="H1671" t="s">
        <v>20706</v>
      </c>
      <c r="I1671">
        <v>9.4</v>
      </c>
      <c r="J1671" t="s">
        <v>138</v>
      </c>
      <c r="K1671" t="s">
        <v>137</v>
      </c>
      <c r="L1671">
        <f>I1671*$Q$2/1000</f>
        <v>3.4780000000000002E-3</v>
      </c>
    </row>
    <row r="1672" spans="1:12">
      <c r="A1672" s="118">
        <v>45017</v>
      </c>
      <c r="B1672" t="s">
        <v>20712</v>
      </c>
      <c r="C1672" t="s">
        <v>20711</v>
      </c>
      <c r="D1672" t="s">
        <v>21646</v>
      </c>
      <c r="E1672" t="s">
        <v>22049</v>
      </c>
      <c r="F1672" s="119">
        <v>101046730</v>
      </c>
      <c r="G1672" t="s">
        <v>20898</v>
      </c>
      <c r="H1672" t="s">
        <v>20706</v>
      </c>
      <c r="I1672">
        <v>9.4</v>
      </c>
      <c r="J1672" t="s">
        <v>138</v>
      </c>
      <c r="K1672" t="s">
        <v>137</v>
      </c>
      <c r="L1672">
        <f>I1672*$Q$2/1000</f>
        <v>3.4780000000000002E-3</v>
      </c>
    </row>
    <row r="1673" spans="1:12">
      <c r="A1673" s="118">
        <v>45017</v>
      </c>
      <c r="B1673" t="s">
        <v>20712</v>
      </c>
      <c r="C1673" t="s">
        <v>20711</v>
      </c>
      <c r="D1673" t="s">
        <v>22048</v>
      </c>
      <c r="E1673" t="s">
        <v>22047</v>
      </c>
      <c r="F1673" s="119">
        <v>101012554</v>
      </c>
      <c r="G1673" t="s">
        <v>20952</v>
      </c>
      <c r="H1673" t="s">
        <v>20706</v>
      </c>
      <c r="I1673">
        <v>9.4</v>
      </c>
      <c r="J1673" t="s">
        <v>138</v>
      </c>
      <c r="K1673" t="s">
        <v>137</v>
      </c>
      <c r="L1673">
        <f>I1673*$Q$2/1000</f>
        <v>3.4780000000000002E-3</v>
      </c>
    </row>
    <row r="1674" spans="1:12">
      <c r="A1674" s="118">
        <v>45017</v>
      </c>
      <c r="B1674" t="s">
        <v>20712</v>
      </c>
      <c r="C1674" t="s">
        <v>20711</v>
      </c>
      <c r="D1674" t="s">
        <v>22007</v>
      </c>
      <c r="E1674" t="s">
        <v>22046</v>
      </c>
      <c r="F1674" s="119">
        <v>101012555</v>
      </c>
      <c r="G1674" t="s">
        <v>21172</v>
      </c>
      <c r="H1674" t="s">
        <v>20706</v>
      </c>
      <c r="I1674">
        <v>9.4</v>
      </c>
      <c r="J1674" t="s">
        <v>138</v>
      </c>
      <c r="K1674" t="s">
        <v>137</v>
      </c>
      <c r="L1674">
        <f>I1674*$Q$2/1000</f>
        <v>3.4780000000000002E-3</v>
      </c>
    </row>
    <row r="1675" spans="1:12">
      <c r="A1675" s="118">
        <v>45017</v>
      </c>
      <c r="B1675" t="s">
        <v>20712</v>
      </c>
      <c r="C1675" t="s">
        <v>20711</v>
      </c>
      <c r="D1675" t="s">
        <v>22009</v>
      </c>
      <c r="E1675" t="s">
        <v>22045</v>
      </c>
      <c r="F1675" s="119">
        <v>101012554</v>
      </c>
      <c r="G1675" t="s">
        <v>20952</v>
      </c>
      <c r="H1675" t="s">
        <v>20706</v>
      </c>
      <c r="I1675">
        <v>9.4</v>
      </c>
      <c r="J1675" t="s">
        <v>138</v>
      </c>
      <c r="K1675" t="s">
        <v>137</v>
      </c>
      <c r="L1675">
        <f>I1675*$Q$2/1000</f>
        <v>3.4780000000000002E-3</v>
      </c>
    </row>
    <row r="1676" spans="1:12">
      <c r="A1676" s="118">
        <v>44958</v>
      </c>
      <c r="B1676" t="s">
        <v>261</v>
      </c>
      <c r="C1676" t="s">
        <v>260</v>
      </c>
      <c r="D1676" t="s">
        <v>22044</v>
      </c>
      <c r="E1676" t="s">
        <v>22043</v>
      </c>
      <c r="F1676">
        <v>101011726</v>
      </c>
      <c r="G1676" t="s">
        <v>3649</v>
      </c>
      <c r="H1676" t="s">
        <v>139</v>
      </c>
      <c r="I1676">
        <v>55</v>
      </c>
      <c r="J1676" t="s">
        <v>145</v>
      </c>
      <c r="K1676" t="s">
        <v>137</v>
      </c>
      <c r="L1676">
        <f>I1676*$Q$2/100/1000</f>
        <v>2.0350000000000001E-4</v>
      </c>
    </row>
    <row r="1677" spans="1:12">
      <c r="A1677" s="118">
        <v>45017</v>
      </c>
      <c r="B1677" t="s">
        <v>20712</v>
      </c>
      <c r="C1677" t="s">
        <v>20711</v>
      </c>
      <c r="D1677" t="s">
        <v>21335</v>
      </c>
      <c r="E1677" t="s">
        <v>22042</v>
      </c>
      <c r="F1677" s="119">
        <v>57258355</v>
      </c>
      <c r="G1677" t="s">
        <v>20739</v>
      </c>
      <c r="H1677" t="s">
        <v>20706</v>
      </c>
      <c r="I1677">
        <v>9.4</v>
      </c>
      <c r="J1677" t="s">
        <v>138</v>
      </c>
      <c r="K1677" t="s">
        <v>137</v>
      </c>
      <c r="L1677">
        <f>I1677*$Q$2/1000</f>
        <v>3.4780000000000002E-3</v>
      </c>
    </row>
    <row r="1678" spans="1:12">
      <c r="A1678" s="118">
        <v>45017</v>
      </c>
      <c r="B1678" t="s">
        <v>20712</v>
      </c>
      <c r="C1678" t="s">
        <v>20711</v>
      </c>
      <c r="D1678" t="s">
        <v>21706</v>
      </c>
      <c r="E1678" t="s">
        <v>22041</v>
      </c>
      <c r="F1678" s="119">
        <v>40253053</v>
      </c>
      <c r="G1678" t="s">
        <v>22040</v>
      </c>
      <c r="H1678" t="s">
        <v>20706</v>
      </c>
      <c r="I1678">
        <v>9.4</v>
      </c>
      <c r="J1678" t="s">
        <v>138</v>
      </c>
      <c r="K1678" t="s">
        <v>137</v>
      </c>
      <c r="L1678">
        <f>I1678*$Q$2/1000</f>
        <v>3.4780000000000002E-3</v>
      </c>
    </row>
    <row r="1679" spans="1:12">
      <c r="A1679" s="118">
        <v>45017</v>
      </c>
      <c r="B1679" t="s">
        <v>20712</v>
      </c>
      <c r="C1679" t="s">
        <v>20711</v>
      </c>
      <c r="D1679" t="s">
        <v>21995</v>
      </c>
      <c r="E1679" t="s">
        <v>22039</v>
      </c>
      <c r="F1679" s="119">
        <v>101008805</v>
      </c>
      <c r="G1679" t="s">
        <v>20736</v>
      </c>
      <c r="H1679" t="s">
        <v>20706</v>
      </c>
      <c r="I1679">
        <v>9.4</v>
      </c>
      <c r="J1679" t="s">
        <v>138</v>
      </c>
      <c r="K1679" t="s">
        <v>137</v>
      </c>
      <c r="L1679">
        <f>I1679*$Q$2/1000</f>
        <v>3.4780000000000002E-3</v>
      </c>
    </row>
    <row r="1680" spans="1:12">
      <c r="A1680" s="118">
        <v>45017</v>
      </c>
      <c r="B1680" t="s">
        <v>20712</v>
      </c>
      <c r="C1680" t="s">
        <v>20711</v>
      </c>
      <c r="D1680" t="s">
        <v>21933</v>
      </c>
      <c r="E1680" t="s">
        <v>22038</v>
      </c>
      <c r="F1680" s="119">
        <v>101011267</v>
      </c>
      <c r="G1680" t="s">
        <v>20750</v>
      </c>
      <c r="H1680" t="s">
        <v>20706</v>
      </c>
      <c r="I1680">
        <v>9.4</v>
      </c>
      <c r="J1680" t="s">
        <v>138</v>
      </c>
      <c r="K1680" t="s">
        <v>137</v>
      </c>
      <c r="L1680">
        <f>I1680*$Q$2/1000</f>
        <v>3.4780000000000002E-3</v>
      </c>
    </row>
    <row r="1681" spans="1:12">
      <c r="A1681" s="118">
        <v>45017</v>
      </c>
      <c r="B1681" t="s">
        <v>20712</v>
      </c>
      <c r="C1681" t="s">
        <v>20711</v>
      </c>
      <c r="D1681" t="s">
        <v>21480</v>
      </c>
      <c r="E1681" t="s">
        <v>22037</v>
      </c>
      <c r="F1681" s="119">
        <v>101045902</v>
      </c>
      <c r="G1681" t="s">
        <v>22036</v>
      </c>
      <c r="H1681" t="s">
        <v>20706</v>
      </c>
      <c r="I1681">
        <v>9.4</v>
      </c>
      <c r="J1681" t="s">
        <v>138</v>
      </c>
      <c r="K1681" t="s">
        <v>137</v>
      </c>
      <c r="L1681">
        <f>I1681*$Q$2/1000</f>
        <v>3.4780000000000002E-3</v>
      </c>
    </row>
    <row r="1682" spans="1:12">
      <c r="A1682" s="118">
        <v>45017</v>
      </c>
      <c r="B1682" t="s">
        <v>20712</v>
      </c>
      <c r="C1682" t="s">
        <v>20711</v>
      </c>
      <c r="D1682" t="s">
        <v>22035</v>
      </c>
      <c r="E1682" t="s">
        <v>22034</v>
      </c>
      <c r="F1682" s="119" t="s">
        <v>22033</v>
      </c>
      <c r="G1682" t="s">
        <v>22032</v>
      </c>
      <c r="H1682" t="s">
        <v>20706</v>
      </c>
      <c r="I1682">
        <v>9.4</v>
      </c>
      <c r="J1682" t="s">
        <v>138</v>
      </c>
      <c r="K1682" t="s">
        <v>137</v>
      </c>
      <c r="L1682">
        <f>I1682*$Q$2/1000</f>
        <v>3.4780000000000002E-3</v>
      </c>
    </row>
    <row r="1683" spans="1:12">
      <c r="A1683" s="118">
        <v>45017</v>
      </c>
      <c r="B1683" t="s">
        <v>20712</v>
      </c>
      <c r="C1683" t="s">
        <v>20711</v>
      </c>
      <c r="D1683" t="s">
        <v>22031</v>
      </c>
      <c r="E1683" t="s">
        <v>22030</v>
      </c>
      <c r="F1683" s="119" t="s">
        <v>22029</v>
      </c>
      <c r="G1683" t="s">
        <v>22028</v>
      </c>
      <c r="H1683" t="s">
        <v>20706</v>
      </c>
      <c r="I1683">
        <v>9.4</v>
      </c>
      <c r="J1683" t="s">
        <v>138</v>
      </c>
      <c r="K1683" t="s">
        <v>137</v>
      </c>
      <c r="L1683">
        <f>I1683*$Q$2/1000</f>
        <v>3.4780000000000002E-3</v>
      </c>
    </row>
    <row r="1684" spans="1:12">
      <c r="A1684" s="118">
        <v>45017</v>
      </c>
      <c r="B1684" t="s">
        <v>20712</v>
      </c>
      <c r="C1684" t="s">
        <v>20711</v>
      </c>
      <c r="D1684" t="s">
        <v>20867</v>
      </c>
      <c r="E1684" t="s">
        <v>22027</v>
      </c>
      <c r="F1684" s="119">
        <v>101008805</v>
      </c>
      <c r="G1684" t="s">
        <v>20736</v>
      </c>
      <c r="H1684" t="s">
        <v>20706</v>
      </c>
      <c r="I1684">
        <v>9.4</v>
      </c>
      <c r="J1684" t="s">
        <v>138</v>
      </c>
      <c r="K1684" t="s">
        <v>137</v>
      </c>
      <c r="L1684">
        <f>I1684*$Q$2/1000</f>
        <v>3.4780000000000002E-3</v>
      </c>
    </row>
    <row r="1685" spans="1:12">
      <c r="A1685" s="118">
        <v>45017</v>
      </c>
      <c r="B1685" t="s">
        <v>20712</v>
      </c>
      <c r="C1685" t="s">
        <v>20711</v>
      </c>
      <c r="D1685" t="s">
        <v>21461</v>
      </c>
      <c r="E1685" t="s">
        <v>22026</v>
      </c>
      <c r="F1685" s="119" t="s">
        <v>21459</v>
      </c>
      <c r="G1685" t="s">
        <v>21458</v>
      </c>
      <c r="H1685" t="s">
        <v>20706</v>
      </c>
      <c r="I1685">
        <v>9.4</v>
      </c>
      <c r="J1685" t="s">
        <v>138</v>
      </c>
      <c r="K1685" t="s">
        <v>137</v>
      </c>
      <c r="L1685">
        <f>I1685*$Q$2/1000</f>
        <v>3.4780000000000002E-3</v>
      </c>
    </row>
    <row r="1686" spans="1:12">
      <c r="A1686" s="118">
        <v>44958</v>
      </c>
      <c r="B1686" t="s">
        <v>180</v>
      </c>
      <c r="C1686" t="s">
        <v>179</v>
      </c>
      <c r="D1686" t="s">
        <v>20367</v>
      </c>
      <c r="E1686" t="s">
        <v>22025</v>
      </c>
      <c r="F1686" t="s">
        <v>8826</v>
      </c>
      <c r="G1686" t="s">
        <v>8825</v>
      </c>
      <c r="H1686" t="s">
        <v>174</v>
      </c>
      <c r="I1686">
        <v>3154</v>
      </c>
      <c r="J1686" t="s">
        <v>173</v>
      </c>
      <c r="K1686" t="s">
        <v>172</v>
      </c>
      <c r="L1686">
        <f>I1686*$Q$3/(1000/0.1)</f>
        <v>1.0118031999999999E-2</v>
      </c>
    </row>
    <row r="1687" spans="1:12">
      <c r="A1687" s="118">
        <v>45017</v>
      </c>
      <c r="B1687" t="s">
        <v>20712</v>
      </c>
      <c r="C1687" t="s">
        <v>20711</v>
      </c>
      <c r="D1687" t="s">
        <v>21429</v>
      </c>
      <c r="E1687" t="s">
        <v>22024</v>
      </c>
      <c r="F1687" s="119">
        <v>101040229</v>
      </c>
      <c r="G1687" t="s">
        <v>21065</v>
      </c>
      <c r="H1687" t="s">
        <v>20706</v>
      </c>
      <c r="I1687">
        <v>9.4</v>
      </c>
      <c r="J1687" t="s">
        <v>138</v>
      </c>
      <c r="K1687" t="s">
        <v>137</v>
      </c>
      <c r="L1687">
        <f>I1687*$Q$2/1000</f>
        <v>3.4780000000000002E-3</v>
      </c>
    </row>
    <row r="1688" spans="1:12">
      <c r="A1688" s="118">
        <v>45017</v>
      </c>
      <c r="B1688" t="s">
        <v>20712</v>
      </c>
      <c r="C1688" t="s">
        <v>20711</v>
      </c>
      <c r="D1688" t="s">
        <v>21796</v>
      </c>
      <c r="E1688" t="s">
        <v>22023</v>
      </c>
      <c r="F1688" s="119">
        <v>40255936</v>
      </c>
      <c r="G1688" t="s">
        <v>20981</v>
      </c>
      <c r="H1688" t="s">
        <v>20706</v>
      </c>
      <c r="I1688">
        <v>9.4</v>
      </c>
      <c r="J1688" t="s">
        <v>138</v>
      </c>
      <c r="K1688" t="s">
        <v>137</v>
      </c>
      <c r="L1688">
        <f>I1688*$Q$2/1000</f>
        <v>3.4780000000000002E-3</v>
      </c>
    </row>
    <row r="1689" spans="1:12">
      <c r="A1689" s="118">
        <v>45017</v>
      </c>
      <c r="B1689" t="s">
        <v>20712</v>
      </c>
      <c r="C1689" t="s">
        <v>20711</v>
      </c>
      <c r="D1689" t="s">
        <v>22022</v>
      </c>
      <c r="E1689" t="s">
        <v>22021</v>
      </c>
      <c r="F1689" s="119">
        <v>101013196</v>
      </c>
      <c r="G1689" t="s">
        <v>21790</v>
      </c>
      <c r="H1689" t="s">
        <v>20706</v>
      </c>
      <c r="I1689">
        <v>9.4</v>
      </c>
      <c r="J1689" t="s">
        <v>138</v>
      </c>
      <c r="K1689" t="s">
        <v>137</v>
      </c>
      <c r="L1689">
        <f>I1689*$Q$2/1000</f>
        <v>3.4780000000000002E-3</v>
      </c>
    </row>
    <row r="1690" spans="1:12">
      <c r="A1690" s="118">
        <v>44958</v>
      </c>
      <c r="B1690" t="s">
        <v>180</v>
      </c>
      <c r="C1690" t="s">
        <v>179</v>
      </c>
      <c r="D1690" t="s">
        <v>22020</v>
      </c>
      <c r="E1690" t="s">
        <v>22019</v>
      </c>
      <c r="F1690">
        <v>21206725</v>
      </c>
      <c r="G1690" t="s">
        <v>5753</v>
      </c>
      <c r="H1690" t="s">
        <v>174</v>
      </c>
      <c r="I1690">
        <v>3154</v>
      </c>
      <c r="J1690" t="s">
        <v>173</v>
      </c>
      <c r="K1690" t="s">
        <v>172</v>
      </c>
      <c r="L1690">
        <f>I1690*$Q$3/(1000/0.1)</f>
        <v>1.0118031999999999E-2</v>
      </c>
    </row>
    <row r="1691" spans="1:12">
      <c r="A1691" s="118">
        <v>45017</v>
      </c>
      <c r="B1691" t="s">
        <v>20712</v>
      </c>
      <c r="C1691" t="s">
        <v>20711</v>
      </c>
      <c r="D1691" t="s">
        <v>21822</v>
      </c>
      <c r="E1691" t="s">
        <v>22018</v>
      </c>
      <c r="F1691" s="119">
        <v>101013196</v>
      </c>
      <c r="G1691" t="s">
        <v>21790</v>
      </c>
      <c r="H1691" t="s">
        <v>20706</v>
      </c>
      <c r="I1691">
        <v>9.4</v>
      </c>
      <c r="J1691" t="s">
        <v>138</v>
      </c>
      <c r="K1691" t="s">
        <v>137</v>
      </c>
      <c r="L1691">
        <f>I1691*$Q$2/1000</f>
        <v>3.4780000000000002E-3</v>
      </c>
    </row>
    <row r="1692" spans="1:12">
      <c r="A1692" s="118">
        <v>45017</v>
      </c>
      <c r="B1692" t="s">
        <v>20712</v>
      </c>
      <c r="C1692" t="s">
        <v>20711</v>
      </c>
      <c r="D1692" t="s">
        <v>21286</v>
      </c>
      <c r="E1692" t="s">
        <v>22017</v>
      </c>
      <c r="F1692" s="119" t="s">
        <v>21284</v>
      </c>
      <c r="G1692" t="s">
        <v>21283</v>
      </c>
      <c r="H1692" t="s">
        <v>20706</v>
      </c>
      <c r="I1692">
        <v>9.4</v>
      </c>
      <c r="J1692" t="s">
        <v>138</v>
      </c>
      <c r="K1692" t="s">
        <v>137</v>
      </c>
      <c r="L1692">
        <f>I1692*$Q$2/1000</f>
        <v>3.4780000000000002E-3</v>
      </c>
    </row>
    <row r="1693" spans="1:12">
      <c r="A1693" s="118">
        <v>45017</v>
      </c>
      <c r="B1693" t="s">
        <v>20712</v>
      </c>
      <c r="C1693" t="s">
        <v>20711</v>
      </c>
      <c r="D1693" t="s">
        <v>22016</v>
      </c>
      <c r="E1693" t="s">
        <v>22015</v>
      </c>
      <c r="F1693" s="119">
        <v>101029067</v>
      </c>
      <c r="G1693" t="s">
        <v>21127</v>
      </c>
      <c r="H1693" t="s">
        <v>20706</v>
      </c>
      <c r="I1693">
        <v>9.4</v>
      </c>
      <c r="J1693" t="s">
        <v>138</v>
      </c>
      <c r="K1693" t="s">
        <v>137</v>
      </c>
      <c r="L1693">
        <f>I1693*$Q$2/1000</f>
        <v>3.4780000000000002E-3</v>
      </c>
    </row>
    <row r="1694" spans="1:12">
      <c r="A1694" s="118">
        <v>45017</v>
      </c>
      <c r="B1694" t="s">
        <v>20712</v>
      </c>
      <c r="C1694" t="s">
        <v>20711</v>
      </c>
      <c r="D1694" t="s">
        <v>21796</v>
      </c>
      <c r="E1694" t="s">
        <v>22014</v>
      </c>
      <c r="F1694" s="119">
        <v>40256966</v>
      </c>
      <c r="G1694" t="s">
        <v>21794</v>
      </c>
      <c r="H1694" t="s">
        <v>20706</v>
      </c>
      <c r="I1694">
        <v>9.4</v>
      </c>
      <c r="J1694" t="s">
        <v>138</v>
      </c>
      <c r="K1694" t="s">
        <v>137</v>
      </c>
      <c r="L1694">
        <f>I1694*$Q$2/1000</f>
        <v>3.4780000000000002E-3</v>
      </c>
    </row>
    <row r="1695" spans="1:12">
      <c r="A1695" s="118">
        <v>45017</v>
      </c>
      <c r="B1695" t="s">
        <v>20712</v>
      </c>
      <c r="C1695" t="s">
        <v>20711</v>
      </c>
      <c r="D1695" t="s">
        <v>20874</v>
      </c>
      <c r="E1695" t="s">
        <v>22013</v>
      </c>
      <c r="F1695" s="119">
        <v>101045037</v>
      </c>
      <c r="G1695" t="s">
        <v>20872</v>
      </c>
      <c r="H1695" t="s">
        <v>20706</v>
      </c>
      <c r="I1695">
        <v>9.4</v>
      </c>
      <c r="J1695" t="s">
        <v>138</v>
      </c>
      <c r="K1695" t="s">
        <v>137</v>
      </c>
      <c r="L1695">
        <f>I1695*$Q$2/1000</f>
        <v>3.4780000000000002E-3</v>
      </c>
    </row>
    <row r="1696" spans="1:12">
      <c r="A1696" s="118">
        <v>45017</v>
      </c>
      <c r="B1696" t="s">
        <v>20712</v>
      </c>
      <c r="C1696" t="s">
        <v>20711</v>
      </c>
      <c r="D1696" t="s">
        <v>20874</v>
      </c>
      <c r="E1696" t="s">
        <v>22012</v>
      </c>
      <c r="F1696" s="119">
        <v>101045037</v>
      </c>
      <c r="G1696" t="s">
        <v>20872</v>
      </c>
      <c r="H1696" t="s">
        <v>20706</v>
      </c>
      <c r="I1696">
        <v>9.4</v>
      </c>
      <c r="J1696" t="s">
        <v>138</v>
      </c>
      <c r="K1696" t="s">
        <v>137</v>
      </c>
      <c r="L1696">
        <f>I1696*$Q$2/1000</f>
        <v>3.4780000000000002E-3</v>
      </c>
    </row>
    <row r="1697" spans="1:12">
      <c r="A1697" s="118">
        <v>45017</v>
      </c>
      <c r="B1697" t="s">
        <v>20712</v>
      </c>
      <c r="C1697" t="s">
        <v>20711</v>
      </c>
      <c r="D1697" t="s">
        <v>21447</v>
      </c>
      <c r="E1697" t="s">
        <v>22011</v>
      </c>
      <c r="F1697" s="119">
        <v>101040194</v>
      </c>
      <c r="G1697" t="s">
        <v>21445</v>
      </c>
      <c r="H1697" t="s">
        <v>20706</v>
      </c>
      <c r="I1697">
        <v>9.4</v>
      </c>
      <c r="J1697" t="s">
        <v>138</v>
      </c>
      <c r="K1697" t="s">
        <v>137</v>
      </c>
      <c r="L1697">
        <f>I1697*$Q$2/1000</f>
        <v>3.4780000000000002E-3</v>
      </c>
    </row>
    <row r="1698" spans="1:12">
      <c r="A1698" s="118">
        <v>45017</v>
      </c>
      <c r="B1698" t="s">
        <v>20712</v>
      </c>
      <c r="C1698" t="s">
        <v>20711</v>
      </c>
      <c r="D1698" t="s">
        <v>21468</v>
      </c>
      <c r="E1698" t="s">
        <v>22010</v>
      </c>
      <c r="F1698" s="119">
        <v>101039973</v>
      </c>
      <c r="G1698" t="s">
        <v>21377</v>
      </c>
      <c r="H1698" t="s">
        <v>20706</v>
      </c>
      <c r="I1698">
        <v>9.4</v>
      </c>
      <c r="J1698" t="s">
        <v>138</v>
      </c>
      <c r="K1698" t="s">
        <v>137</v>
      </c>
      <c r="L1698">
        <f>I1698*$Q$2/1000</f>
        <v>3.4780000000000002E-3</v>
      </c>
    </row>
    <row r="1699" spans="1:12">
      <c r="A1699" s="118">
        <v>45017</v>
      </c>
      <c r="B1699" t="s">
        <v>20712</v>
      </c>
      <c r="C1699" t="s">
        <v>20711</v>
      </c>
      <c r="D1699" t="s">
        <v>22009</v>
      </c>
      <c r="E1699" t="s">
        <v>22008</v>
      </c>
      <c r="F1699" s="119">
        <v>101013194</v>
      </c>
      <c r="G1699" t="s">
        <v>21820</v>
      </c>
      <c r="H1699" t="s">
        <v>20706</v>
      </c>
      <c r="I1699">
        <v>9.4</v>
      </c>
      <c r="J1699" t="s">
        <v>138</v>
      </c>
      <c r="K1699" t="s">
        <v>137</v>
      </c>
      <c r="L1699">
        <f>I1699*$Q$2/1000</f>
        <v>3.4780000000000002E-3</v>
      </c>
    </row>
    <row r="1700" spans="1:12">
      <c r="A1700" s="118">
        <v>45017</v>
      </c>
      <c r="B1700" t="s">
        <v>20712</v>
      </c>
      <c r="C1700" t="s">
        <v>20711</v>
      </c>
      <c r="D1700" t="s">
        <v>22007</v>
      </c>
      <c r="E1700" t="s">
        <v>22006</v>
      </c>
      <c r="F1700" s="119">
        <v>101013194</v>
      </c>
      <c r="G1700" t="s">
        <v>21820</v>
      </c>
      <c r="H1700" t="s">
        <v>20706</v>
      </c>
      <c r="I1700">
        <v>9.4</v>
      </c>
      <c r="J1700" t="s">
        <v>138</v>
      </c>
      <c r="K1700" t="s">
        <v>137</v>
      </c>
      <c r="L1700">
        <f>I1700*$Q$2/1000</f>
        <v>3.4780000000000002E-3</v>
      </c>
    </row>
    <row r="1701" spans="1:12">
      <c r="A1701" s="118">
        <v>45017</v>
      </c>
      <c r="B1701" t="s">
        <v>20712</v>
      </c>
      <c r="C1701" t="s">
        <v>20711</v>
      </c>
      <c r="D1701" t="s">
        <v>21383</v>
      </c>
      <c r="E1701" t="s">
        <v>22005</v>
      </c>
      <c r="F1701" s="119" t="s">
        <v>21381</v>
      </c>
      <c r="G1701" t="s">
        <v>21380</v>
      </c>
      <c r="H1701" t="s">
        <v>20706</v>
      </c>
      <c r="I1701">
        <v>9.4</v>
      </c>
      <c r="J1701" t="s">
        <v>138</v>
      </c>
      <c r="K1701" t="s">
        <v>137</v>
      </c>
      <c r="L1701">
        <f>I1701*$Q$2/1000</f>
        <v>3.4780000000000002E-3</v>
      </c>
    </row>
    <row r="1702" spans="1:12">
      <c r="A1702" s="118">
        <v>45017</v>
      </c>
      <c r="B1702" t="s">
        <v>20712</v>
      </c>
      <c r="C1702" t="s">
        <v>20711</v>
      </c>
      <c r="D1702" t="s">
        <v>21248</v>
      </c>
      <c r="E1702" t="s">
        <v>22004</v>
      </c>
      <c r="F1702" s="119">
        <v>101045393</v>
      </c>
      <c r="G1702" t="s">
        <v>21246</v>
      </c>
      <c r="H1702" t="s">
        <v>20706</v>
      </c>
      <c r="I1702">
        <v>9.4</v>
      </c>
      <c r="J1702" t="s">
        <v>138</v>
      </c>
      <c r="K1702" t="s">
        <v>137</v>
      </c>
      <c r="L1702">
        <f>I1702*$Q$2/1000</f>
        <v>3.4780000000000002E-3</v>
      </c>
    </row>
    <row r="1703" spans="1:12">
      <c r="A1703" s="118">
        <v>45017</v>
      </c>
      <c r="B1703" t="s">
        <v>20712</v>
      </c>
      <c r="C1703" t="s">
        <v>20711</v>
      </c>
      <c r="D1703" t="s">
        <v>21796</v>
      </c>
      <c r="E1703" t="s">
        <v>22003</v>
      </c>
      <c r="F1703" s="119">
        <v>57207666</v>
      </c>
      <c r="G1703" t="s">
        <v>20820</v>
      </c>
      <c r="H1703" t="s">
        <v>20706</v>
      </c>
      <c r="I1703">
        <v>9.4</v>
      </c>
      <c r="J1703" t="s">
        <v>138</v>
      </c>
      <c r="K1703" t="s">
        <v>137</v>
      </c>
      <c r="L1703">
        <f>I1703*$Q$2/1000</f>
        <v>3.4780000000000002E-3</v>
      </c>
    </row>
    <row r="1704" spans="1:12">
      <c r="A1704" s="118">
        <v>45017</v>
      </c>
      <c r="B1704" t="s">
        <v>20712</v>
      </c>
      <c r="C1704" t="s">
        <v>20711</v>
      </c>
      <c r="D1704" t="s">
        <v>22002</v>
      </c>
      <c r="E1704" t="s">
        <v>22001</v>
      </c>
      <c r="F1704" s="119">
        <v>101050169</v>
      </c>
      <c r="G1704" t="s">
        <v>22000</v>
      </c>
      <c r="H1704" t="s">
        <v>20706</v>
      </c>
      <c r="I1704">
        <v>9.4</v>
      </c>
      <c r="J1704" t="s">
        <v>138</v>
      </c>
      <c r="K1704" t="s">
        <v>137</v>
      </c>
      <c r="L1704">
        <f>I1704*$Q$2/1000</f>
        <v>3.4780000000000002E-3</v>
      </c>
    </row>
    <row r="1705" spans="1:12">
      <c r="A1705" s="118">
        <v>45017</v>
      </c>
      <c r="B1705" t="s">
        <v>20712</v>
      </c>
      <c r="C1705" t="s">
        <v>20711</v>
      </c>
      <c r="D1705" t="s">
        <v>21388</v>
      </c>
      <c r="E1705" t="s">
        <v>21999</v>
      </c>
      <c r="F1705" s="119" t="s">
        <v>21386</v>
      </c>
      <c r="G1705" t="s">
        <v>21385</v>
      </c>
      <c r="H1705" t="s">
        <v>20706</v>
      </c>
      <c r="I1705">
        <v>9.4</v>
      </c>
      <c r="J1705" t="s">
        <v>138</v>
      </c>
      <c r="K1705" t="s">
        <v>137</v>
      </c>
      <c r="L1705">
        <f>I1705*$Q$2/1000</f>
        <v>3.4780000000000002E-3</v>
      </c>
    </row>
    <row r="1706" spans="1:12">
      <c r="A1706" s="118">
        <v>45017</v>
      </c>
      <c r="B1706" t="s">
        <v>20712</v>
      </c>
      <c r="C1706" t="s">
        <v>20711</v>
      </c>
      <c r="D1706" t="s">
        <v>21998</v>
      </c>
      <c r="E1706" t="s">
        <v>21997</v>
      </c>
      <c r="F1706" s="119" t="s">
        <v>20965</v>
      </c>
      <c r="G1706" t="s">
        <v>20964</v>
      </c>
      <c r="H1706" t="s">
        <v>20706</v>
      </c>
      <c r="I1706">
        <v>9.4</v>
      </c>
      <c r="J1706" t="s">
        <v>138</v>
      </c>
      <c r="K1706" t="s">
        <v>137</v>
      </c>
      <c r="L1706">
        <f>I1706*$Q$2/1000</f>
        <v>3.4780000000000002E-3</v>
      </c>
    </row>
    <row r="1707" spans="1:12" ht="30">
      <c r="A1707" s="118">
        <v>45017</v>
      </c>
      <c r="B1707" t="s">
        <v>20712</v>
      </c>
      <c r="C1707" t="s">
        <v>20711</v>
      </c>
      <c r="D1707" t="s">
        <v>21863</v>
      </c>
      <c r="E1707" t="s">
        <v>21996</v>
      </c>
      <c r="F1707" s="119">
        <v>40256427</v>
      </c>
      <c r="G1707" s="126" t="s">
        <v>21993</v>
      </c>
      <c r="H1707" t="s">
        <v>20706</v>
      </c>
      <c r="I1707">
        <v>9.4</v>
      </c>
      <c r="J1707" t="s">
        <v>138</v>
      </c>
      <c r="K1707" t="s">
        <v>137</v>
      </c>
      <c r="L1707">
        <f>I1707*$Q$2/1000</f>
        <v>3.4780000000000002E-3</v>
      </c>
    </row>
    <row r="1708" spans="1:12" ht="30">
      <c r="A1708" s="118">
        <v>45017</v>
      </c>
      <c r="B1708" t="s">
        <v>20712</v>
      </c>
      <c r="C1708" t="s">
        <v>20711</v>
      </c>
      <c r="D1708" t="s">
        <v>21995</v>
      </c>
      <c r="E1708" t="s">
        <v>21994</v>
      </c>
      <c r="F1708" s="119">
        <v>40256427</v>
      </c>
      <c r="G1708" s="126" t="s">
        <v>21993</v>
      </c>
      <c r="H1708" t="s">
        <v>20706</v>
      </c>
      <c r="I1708">
        <v>9.4</v>
      </c>
      <c r="J1708" t="s">
        <v>138</v>
      </c>
      <c r="K1708" t="s">
        <v>137</v>
      </c>
      <c r="L1708">
        <f>I1708*$Q$2/1000</f>
        <v>3.4780000000000002E-3</v>
      </c>
    </row>
    <row r="1709" spans="1:12">
      <c r="A1709" s="118">
        <v>45017</v>
      </c>
      <c r="B1709" t="s">
        <v>20712</v>
      </c>
      <c r="C1709" t="s">
        <v>20711</v>
      </c>
      <c r="D1709" t="s">
        <v>21992</v>
      </c>
      <c r="E1709" t="s">
        <v>21991</v>
      </c>
      <c r="F1709" s="119">
        <v>101042624</v>
      </c>
      <c r="G1709" t="s">
        <v>21990</v>
      </c>
      <c r="H1709" t="s">
        <v>20706</v>
      </c>
      <c r="I1709">
        <v>9.4</v>
      </c>
      <c r="J1709" t="s">
        <v>138</v>
      </c>
      <c r="K1709" t="s">
        <v>137</v>
      </c>
      <c r="L1709">
        <f>I1709*$Q$2/1000</f>
        <v>3.4780000000000002E-3</v>
      </c>
    </row>
    <row r="1710" spans="1:12">
      <c r="A1710" s="118">
        <v>45017</v>
      </c>
      <c r="B1710" t="s">
        <v>20712</v>
      </c>
      <c r="C1710" t="s">
        <v>20711</v>
      </c>
      <c r="D1710" t="s">
        <v>21637</v>
      </c>
      <c r="E1710" t="s">
        <v>21989</v>
      </c>
      <c r="F1710" s="119">
        <v>57205352</v>
      </c>
      <c r="G1710" t="s">
        <v>20910</v>
      </c>
      <c r="H1710" t="s">
        <v>20706</v>
      </c>
      <c r="I1710">
        <v>9.4</v>
      </c>
      <c r="J1710" t="s">
        <v>138</v>
      </c>
      <c r="K1710" t="s">
        <v>137</v>
      </c>
      <c r="L1710">
        <f>I1710*$Q$2/1000</f>
        <v>3.4780000000000002E-3</v>
      </c>
    </row>
    <row r="1711" spans="1:12">
      <c r="A1711" s="118">
        <v>45017</v>
      </c>
      <c r="B1711" t="s">
        <v>20712</v>
      </c>
      <c r="C1711" t="s">
        <v>20711</v>
      </c>
      <c r="D1711" t="s">
        <v>21427</v>
      </c>
      <c r="E1711" t="s">
        <v>21988</v>
      </c>
      <c r="F1711" s="119">
        <v>101040786</v>
      </c>
      <c r="G1711" t="s">
        <v>21077</v>
      </c>
      <c r="H1711" t="s">
        <v>20706</v>
      </c>
      <c r="I1711">
        <v>9.4</v>
      </c>
      <c r="J1711" t="s">
        <v>138</v>
      </c>
      <c r="K1711" t="s">
        <v>137</v>
      </c>
      <c r="L1711">
        <f>I1711*$Q$2/1000</f>
        <v>3.4780000000000002E-3</v>
      </c>
    </row>
    <row r="1712" spans="1:12">
      <c r="A1712" s="118">
        <v>44958</v>
      </c>
      <c r="B1712" t="s">
        <v>574</v>
      </c>
      <c r="C1712" t="s">
        <v>573</v>
      </c>
      <c r="D1712" t="s">
        <v>18909</v>
      </c>
      <c r="E1712" t="s">
        <v>21987</v>
      </c>
      <c r="F1712">
        <v>4245252</v>
      </c>
      <c r="G1712" t="s">
        <v>1824</v>
      </c>
      <c r="H1712" t="s">
        <v>569</v>
      </c>
      <c r="I1712">
        <v>298</v>
      </c>
      <c r="J1712" t="s">
        <v>145</v>
      </c>
      <c r="K1712" t="s">
        <v>137</v>
      </c>
      <c r="L1712">
        <f>I1712*$Q$2/100/1000</f>
        <v>1.1026E-3</v>
      </c>
    </row>
    <row r="1713" spans="1:12">
      <c r="A1713" s="118">
        <v>44958</v>
      </c>
      <c r="B1713" t="s">
        <v>574</v>
      </c>
      <c r="C1713" t="s">
        <v>573</v>
      </c>
      <c r="D1713" t="s">
        <v>20934</v>
      </c>
      <c r="E1713" t="s">
        <v>21986</v>
      </c>
      <c r="F1713">
        <v>101012395</v>
      </c>
      <c r="G1713" t="s">
        <v>21212</v>
      </c>
      <c r="H1713" t="s">
        <v>569</v>
      </c>
      <c r="I1713">
        <v>298</v>
      </c>
      <c r="J1713" t="s">
        <v>145</v>
      </c>
      <c r="K1713" t="s">
        <v>137</v>
      </c>
      <c r="L1713">
        <f>I1713*$Q$2/100/1000</f>
        <v>1.1026E-3</v>
      </c>
    </row>
    <row r="1714" spans="1:12">
      <c r="A1714" s="118">
        <v>45017</v>
      </c>
      <c r="B1714" t="s">
        <v>20712</v>
      </c>
      <c r="C1714" t="s">
        <v>20711</v>
      </c>
      <c r="D1714" t="s">
        <v>20951</v>
      </c>
      <c r="E1714" t="s">
        <v>21985</v>
      </c>
      <c r="F1714" s="119">
        <v>101039999</v>
      </c>
      <c r="G1714" t="s">
        <v>20949</v>
      </c>
      <c r="H1714" t="s">
        <v>20706</v>
      </c>
      <c r="I1714">
        <v>9.4</v>
      </c>
      <c r="J1714" t="s">
        <v>138</v>
      </c>
      <c r="K1714" t="s">
        <v>137</v>
      </c>
      <c r="L1714">
        <f>I1714*$Q$2/1000</f>
        <v>3.4780000000000002E-3</v>
      </c>
    </row>
    <row r="1715" spans="1:12">
      <c r="A1715" s="118">
        <v>45017</v>
      </c>
      <c r="B1715" t="s">
        <v>20712</v>
      </c>
      <c r="C1715" t="s">
        <v>20711</v>
      </c>
      <c r="D1715" t="s">
        <v>21984</v>
      </c>
      <c r="E1715" t="s">
        <v>21983</v>
      </c>
      <c r="F1715" s="119">
        <v>40250756</v>
      </c>
      <c r="G1715" t="s">
        <v>20895</v>
      </c>
      <c r="H1715" t="s">
        <v>20706</v>
      </c>
      <c r="I1715">
        <v>9.4</v>
      </c>
      <c r="J1715" t="s">
        <v>138</v>
      </c>
      <c r="K1715" t="s">
        <v>137</v>
      </c>
      <c r="L1715">
        <f>I1715*$Q$2/1000</f>
        <v>3.4780000000000002E-3</v>
      </c>
    </row>
    <row r="1716" spans="1:12">
      <c r="A1716" s="118">
        <v>45017</v>
      </c>
      <c r="B1716" t="s">
        <v>20712</v>
      </c>
      <c r="C1716" t="s">
        <v>20711</v>
      </c>
      <c r="D1716" t="s">
        <v>21933</v>
      </c>
      <c r="E1716" t="s">
        <v>21982</v>
      </c>
      <c r="F1716" s="119">
        <v>101011268</v>
      </c>
      <c r="G1716" t="s">
        <v>20978</v>
      </c>
      <c r="H1716" t="s">
        <v>20706</v>
      </c>
      <c r="I1716">
        <v>9.4</v>
      </c>
      <c r="J1716" t="s">
        <v>138</v>
      </c>
      <c r="K1716" t="s">
        <v>137</v>
      </c>
      <c r="L1716">
        <f>I1716*$Q$2/1000</f>
        <v>3.4780000000000002E-3</v>
      </c>
    </row>
    <row r="1717" spans="1:12">
      <c r="A1717" s="118">
        <v>45017</v>
      </c>
      <c r="B1717" t="s">
        <v>20712</v>
      </c>
      <c r="C1717" t="s">
        <v>20711</v>
      </c>
      <c r="D1717" t="s">
        <v>20867</v>
      </c>
      <c r="E1717" t="s">
        <v>21981</v>
      </c>
      <c r="F1717" s="119">
        <v>101035611</v>
      </c>
      <c r="G1717" t="s">
        <v>20947</v>
      </c>
      <c r="H1717" t="s">
        <v>20706</v>
      </c>
      <c r="I1717">
        <v>9.4</v>
      </c>
      <c r="J1717" t="s">
        <v>138</v>
      </c>
      <c r="K1717" t="s">
        <v>137</v>
      </c>
      <c r="L1717">
        <f>I1717*$Q$2/1000</f>
        <v>3.4780000000000002E-3</v>
      </c>
    </row>
    <row r="1718" spans="1:12">
      <c r="A1718" s="118">
        <v>45017</v>
      </c>
      <c r="B1718" t="s">
        <v>20712</v>
      </c>
      <c r="C1718" t="s">
        <v>20711</v>
      </c>
      <c r="D1718" t="s">
        <v>21980</v>
      </c>
      <c r="E1718" t="s">
        <v>21979</v>
      </c>
      <c r="F1718" s="119">
        <v>56204077</v>
      </c>
      <c r="G1718" t="s">
        <v>21978</v>
      </c>
      <c r="H1718" t="s">
        <v>20706</v>
      </c>
      <c r="I1718">
        <v>9.4</v>
      </c>
      <c r="J1718" t="s">
        <v>138</v>
      </c>
      <c r="K1718" t="s">
        <v>137</v>
      </c>
      <c r="L1718">
        <f>I1718*$Q$2/1000</f>
        <v>3.4780000000000002E-3</v>
      </c>
    </row>
    <row r="1719" spans="1:12">
      <c r="A1719" s="118">
        <v>45017</v>
      </c>
      <c r="B1719" t="s">
        <v>20712</v>
      </c>
      <c r="C1719" t="s">
        <v>20711</v>
      </c>
      <c r="D1719" t="s">
        <v>21656</v>
      </c>
      <c r="E1719" t="s">
        <v>21977</v>
      </c>
      <c r="F1719" s="119">
        <v>56204076</v>
      </c>
      <c r="G1719" t="s">
        <v>21033</v>
      </c>
      <c r="H1719" t="s">
        <v>20706</v>
      </c>
      <c r="I1719">
        <v>9.4</v>
      </c>
      <c r="J1719" t="s">
        <v>138</v>
      </c>
      <c r="K1719" t="s">
        <v>137</v>
      </c>
      <c r="L1719">
        <f>I1719*$Q$2/1000</f>
        <v>3.4780000000000002E-3</v>
      </c>
    </row>
    <row r="1720" spans="1:12">
      <c r="A1720" s="118">
        <v>45047</v>
      </c>
      <c r="B1720" t="s">
        <v>20712</v>
      </c>
      <c r="C1720" t="s">
        <v>20711</v>
      </c>
      <c r="D1720" t="s">
        <v>21975</v>
      </c>
      <c r="E1720" t="s">
        <v>21976</v>
      </c>
      <c r="F1720">
        <v>101049332</v>
      </c>
      <c r="G1720" t="s">
        <v>20815</v>
      </c>
      <c r="H1720" t="s">
        <v>20706</v>
      </c>
      <c r="I1720">
        <v>9.4</v>
      </c>
      <c r="J1720" t="s">
        <v>138</v>
      </c>
      <c r="K1720" t="s">
        <v>137</v>
      </c>
      <c r="L1720">
        <f>I1720*$Q$2/1000</f>
        <v>3.4780000000000002E-3</v>
      </c>
    </row>
    <row r="1721" spans="1:12">
      <c r="A1721" s="118">
        <v>45047</v>
      </c>
      <c r="B1721" t="s">
        <v>20712</v>
      </c>
      <c r="C1721" t="s">
        <v>20711</v>
      </c>
      <c r="D1721" t="s">
        <v>21975</v>
      </c>
      <c r="E1721" t="s">
        <v>21974</v>
      </c>
      <c r="F1721">
        <v>101037553</v>
      </c>
      <c r="G1721" t="s">
        <v>21973</v>
      </c>
      <c r="H1721" t="s">
        <v>20706</v>
      </c>
      <c r="I1721">
        <v>9.4</v>
      </c>
      <c r="J1721" t="s">
        <v>138</v>
      </c>
      <c r="K1721" t="s">
        <v>137</v>
      </c>
      <c r="L1721">
        <f>I1721*$Q$2/1000</f>
        <v>3.4780000000000002E-3</v>
      </c>
    </row>
    <row r="1722" spans="1:12">
      <c r="A1722" s="118">
        <v>45047</v>
      </c>
      <c r="B1722" t="s">
        <v>20712</v>
      </c>
      <c r="C1722" t="s">
        <v>20711</v>
      </c>
      <c r="D1722" t="s">
        <v>21388</v>
      </c>
      <c r="E1722" t="s">
        <v>21972</v>
      </c>
      <c r="F1722" t="s">
        <v>21042</v>
      </c>
      <c r="G1722" t="s">
        <v>21041</v>
      </c>
      <c r="H1722" t="s">
        <v>20706</v>
      </c>
      <c r="I1722">
        <v>9.4</v>
      </c>
      <c r="J1722" t="s">
        <v>138</v>
      </c>
      <c r="K1722" t="s">
        <v>137</v>
      </c>
      <c r="L1722">
        <f>I1722*$Q$2/1000</f>
        <v>3.4780000000000002E-3</v>
      </c>
    </row>
    <row r="1723" spans="1:12">
      <c r="A1723" s="118">
        <v>45047</v>
      </c>
      <c r="B1723" t="s">
        <v>20712</v>
      </c>
      <c r="C1723" t="s">
        <v>20711</v>
      </c>
      <c r="D1723" t="s">
        <v>21335</v>
      </c>
      <c r="E1723" t="s">
        <v>21971</v>
      </c>
      <c r="F1723">
        <v>57258355</v>
      </c>
      <c r="G1723" t="s">
        <v>20739</v>
      </c>
      <c r="H1723" t="s">
        <v>20706</v>
      </c>
      <c r="I1723">
        <v>9.4</v>
      </c>
      <c r="J1723" t="s">
        <v>138</v>
      </c>
      <c r="K1723" t="s">
        <v>137</v>
      </c>
      <c r="L1723">
        <f>I1723*$Q$2/1000</f>
        <v>3.4780000000000002E-3</v>
      </c>
    </row>
    <row r="1724" spans="1:12">
      <c r="A1724" s="118">
        <v>45047</v>
      </c>
      <c r="B1724" t="s">
        <v>20712</v>
      </c>
      <c r="C1724" t="s">
        <v>20711</v>
      </c>
      <c r="D1724" t="s">
        <v>21970</v>
      </c>
      <c r="E1724" t="s">
        <v>21969</v>
      </c>
      <c r="F1724" t="s">
        <v>21475</v>
      </c>
      <c r="G1724" t="s">
        <v>21474</v>
      </c>
      <c r="H1724" t="s">
        <v>20706</v>
      </c>
      <c r="I1724">
        <v>9.4</v>
      </c>
      <c r="J1724" t="s">
        <v>138</v>
      </c>
      <c r="K1724" t="s">
        <v>137</v>
      </c>
      <c r="L1724">
        <f>I1724*$Q$2/1000</f>
        <v>3.4780000000000002E-3</v>
      </c>
    </row>
    <row r="1725" spans="1:12">
      <c r="A1725" s="118">
        <v>45047</v>
      </c>
      <c r="B1725" t="s">
        <v>20712</v>
      </c>
      <c r="C1725" t="s">
        <v>20711</v>
      </c>
      <c r="D1725" t="s">
        <v>21796</v>
      </c>
      <c r="E1725" t="s">
        <v>21968</v>
      </c>
      <c r="F1725">
        <v>40256966</v>
      </c>
      <c r="G1725" t="s">
        <v>21794</v>
      </c>
      <c r="H1725" t="s">
        <v>20706</v>
      </c>
      <c r="I1725">
        <v>9.4</v>
      </c>
      <c r="J1725" t="s">
        <v>138</v>
      </c>
      <c r="K1725" t="s">
        <v>137</v>
      </c>
      <c r="L1725">
        <f>I1725*$Q$2/1000</f>
        <v>3.4780000000000002E-3</v>
      </c>
    </row>
    <row r="1726" spans="1:12">
      <c r="A1726" s="118">
        <v>45047</v>
      </c>
      <c r="B1726" t="s">
        <v>20712</v>
      </c>
      <c r="C1726" t="s">
        <v>20711</v>
      </c>
      <c r="D1726" t="s">
        <v>21583</v>
      </c>
      <c r="E1726" t="s">
        <v>21967</v>
      </c>
      <c r="F1726" t="s">
        <v>21581</v>
      </c>
      <c r="G1726" t="s">
        <v>21580</v>
      </c>
      <c r="H1726" t="s">
        <v>20706</v>
      </c>
      <c r="I1726">
        <v>9.4</v>
      </c>
      <c r="J1726" t="s">
        <v>138</v>
      </c>
      <c r="K1726" t="s">
        <v>137</v>
      </c>
      <c r="L1726">
        <f>I1726*$Q$2/1000</f>
        <v>3.4780000000000002E-3</v>
      </c>
    </row>
    <row r="1727" spans="1:12">
      <c r="A1727" s="118">
        <v>45047</v>
      </c>
      <c r="B1727" t="s">
        <v>20712</v>
      </c>
      <c r="C1727" t="s">
        <v>20711</v>
      </c>
      <c r="D1727" t="s">
        <v>20863</v>
      </c>
      <c r="E1727" t="s">
        <v>21966</v>
      </c>
      <c r="F1727" t="s">
        <v>20861</v>
      </c>
      <c r="G1727" t="s">
        <v>20860</v>
      </c>
      <c r="H1727" t="s">
        <v>20706</v>
      </c>
      <c r="I1727">
        <v>9.4</v>
      </c>
      <c r="J1727" t="s">
        <v>138</v>
      </c>
      <c r="K1727" t="s">
        <v>137</v>
      </c>
      <c r="L1727">
        <f>I1727*$Q$2/1000</f>
        <v>3.4780000000000002E-3</v>
      </c>
    </row>
    <row r="1728" spans="1:12">
      <c r="A1728" s="118">
        <v>45047</v>
      </c>
      <c r="B1728" t="s">
        <v>20712</v>
      </c>
      <c r="C1728" t="s">
        <v>20711</v>
      </c>
      <c r="D1728" t="s">
        <v>21750</v>
      </c>
      <c r="E1728" t="s">
        <v>21965</v>
      </c>
      <c r="F1728">
        <v>57257367</v>
      </c>
      <c r="G1728" t="s">
        <v>21964</v>
      </c>
      <c r="H1728" t="s">
        <v>20706</v>
      </c>
      <c r="I1728">
        <v>9.4</v>
      </c>
      <c r="J1728" t="s">
        <v>138</v>
      </c>
      <c r="K1728" t="s">
        <v>137</v>
      </c>
      <c r="L1728">
        <f>I1728*$Q$2/1000</f>
        <v>3.4780000000000002E-3</v>
      </c>
    </row>
    <row r="1729" spans="1:12">
      <c r="A1729" s="118">
        <v>45047</v>
      </c>
      <c r="B1729" t="s">
        <v>20712</v>
      </c>
      <c r="C1729" t="s">
        <v>20711</v>
      </c>
      <c r="D1729" t="s">
        <v>21963</v>
      </c>
      <c r="E1729" t="s">
        <v>21962</v>
      </c>
      <c r="F1729">
        <v>101037444</v>
      </c>
      <c r="G1729" t="s">
        <v>21062</v>
      </c>
      <c r="H1729" t="s">
        <v>20706</v>
      </c>
      <c r="I1729">
        <v>9.4</v>
      </c>
      <c r="J1729" t="s">
        <v>138</v>
      </c>
      <c r="K1729" t="s">
        <v>137</v>
      </c>
      <c r="L1729">
        <f>I1729*$Q$2/1000</f>
        <v>3.4780000000000002E-3</v>
      </c>
    </row>
    <row r="1730" spans="1:12">
      <c r="A1730" s="118">
        <v>45047</v>
      </c>
      <c r="B1730" t="s">
        <v>20712</v>
      </c>
      <c r="C1730" t="s">
        <v>20711</v>
      </c>
      <c r="D1730" t="s">
        <v>21437</v>
      </c>
      <c r="E1730" t="s">
        <v>21961</v>
      </c>
      <c r="F1730" t="s">
        <v>21435</v>
      </c>
      <c r="G1730" t="s">
        <v>21434</v>
      </c>
      <c r="H1730" t="s">
        <v>20706</v>
      </c>
      <c r="I1730">
        <v>9.4</v>
      </c>
      <c r="J1730" t="s">
        <v>138</v>
      </c>
      <c r="K1730" t="s">
        <v>137</v>
      </c>
      <c r="L1730">
        <f>I1730*$Q$2/1000</f>
        <v>3.4780000000000002E-3</v>
      </c>
    </row>
    <row r="1731" spans="1:12">
      <c r="A1731" s="118">
        <v>45047</v>
      </c>
      <c r="B1731" t="s">
        <v>20712</v>
      </c>
      <c r="C1731" t="s">
        <v>20711</v>
      </c>
      <c r="D1731" t="s">
        <v>21933</v>
      </c>
      <c r="E1731" t="s">
        <v>21960</v>
      </c>
      <c r="F1731">
        <v>101011267</v>
      </c>
      <c r="G1731" t="s">
        <v>20750</v>
      </c>
      <c r="H1731" t="s">
        <v>20706</v>
      </c>
      <c r="I1731">
        <v>9.4</v>
      </c>
      <c r="J1731" t="s">
        <v>138</v>
      </c>
      <c r="K1731" t="s">
        <v>137</v>
      </c>
      <c r="L1731">
        <f>I1731*$Q$2/1000</f>
        <v>3.4780000000000002E-3</v>
      </c>
    </row>
    <row r="1732" spans="1:12">
      <c r="A1732" s="118">
        <v>45047</v>
      </c>
      <c r="B1732" t="s">
        <v>20712</v>
      </c>
      <c r="C1732" t="s">
        <v>20711</v>
      </c>
      <c r="D1732" t="s">
        <v>21468</v>
      </c>
      <c r="E1732" t="s">
        <v>21959</v>
      </c>
      <c r="F1732">
        <v>101038448</v>
      </c>
      <c r="G1732" t="s">
        <v>21009</v>
      </c>
      <c r="H1732" t="s">
        <v>20706</v>
      </c>
      <c r="I1732">
        <v>9.4</v>
      </c>
      <c r="J1732" t="s">
        <v>138</v>
      </c>
      <c r="K1732" t="s">
        <v>137</v>
      </c>
      <c r="L1732">
        <f>I1732*$Q$2/1000</f>
        <v>3.4780000000000002E-3</v>
      </c>
    </row>
    <row r="1733" spans="1:12">
      <c r="A1733" s="118">
        <v>44958</v>
      </c>
      <c r="B1733" t="s">
        <v>261</v>
      </c>
      <c r="C1733" t="s">
        <v>260</v>
      </c>
      <c r="D1733" t="s">
        <v>20587</v>
      </c>
      <c r="E1733" t="s">
        <v>21958</v>
      </c>
      <c r="F1733">
        <v>42202925</v>
      </c>
      <c r="G1733" t="s">
        <v>9384</v>
      </c>
      <c r="H1733" t="s">
        <v>139</v>
      </c>
      <c r="I1733">
        <v>55</v>
      </c>
      <c r="J1733" t="s">
        <v>145</v>
      </c>
      <c r="K1733" t="s">
        <v>137</v>
      </c>
      <c r="L1733">
        <f>I1733*$Q$2/100/1000</f>
        <v>2.0350000000000001E-4</v>
      </c>
    </row>
    <row r="1734" spans="1:12">
      <c r="A1734" s="118">
        <v>45047</v>
      </c>
      <c r="B1734" t="s">
        <v>20712</v>
      </c>
      <c r="C1734" t="s">
        <v>20711</v>
      </c>
      <c r="D1734" t="s">
        <v>21957</v>
      </c>
      <c r="E1734" t="s">
        <v>21956</v>
      </c>
      <c r="F1734">
        <v>51204877</v>
      </c>
      <c r="G1734" t="s">
        <v>21097</v>
      </c>
      <c r="H1734" t="s">
        <v>20706</v>
      </c>
      <c r="I1734">
        <v>9.4</v>
      </c>
      <c r="J1734" t="s">
        <v>138</v>
      </c>
      <c r="K1734" t="s">
        <v>137</v>
      </c>
      <c r="L1734">
        <f>I1734*$Q$2/1000</f>
        <v>3.4780000000000002E-3</v>
      </c>
    </row>
    <row r="1735" spans="1:12">
      <c r="A1735" s="118">
        <v>45047</v>
      </c>
      <c r="B1735" t="s">
        <v>20712</v>
      </c>
      <c r="C1735" t="s">
        <v>20711</v>
      </c>
      <c r="D1735" t="s">
        <v>20835</v>
      </c>
      <c r="E1735" t="s">
        <v>21955</v>
      </c>
      <c r="F1735">
        <v>101009302</v>
      </c>
      <c r="G1735" t="s">
        <v>20779</v>
      </c>
      <c r="H1735" t="s">
        <v>20706</v>
      </c>
      <c r="I1735">
        <v>9.4</v>
      </c>
      <c r="J1735" t="s">
        <v>138</v>
      </c>
      <c r="K1735" t="s">
        <v>137</v>
      </c>
      <c r="L1735">
        <f>I1735*$Q$2/1000</f>
        <v>3.4780000000000002E-3</v>
      </c>
    </row>
    <row r="1736" spans="1:12">
      <c r="A1736" s="118">
        <v>44958</v>
      </c>
      <c r="B1736" t="s">
        <v>261</v>
      </c>
      <c r="C1736" t="s">
        <v>260</v>
      </c>
      <c r="D1736" t="s">
        <v>20587</v>
      </c>
      <c r="E1736" t="s">
        <v>21954</v>
      </c>
      <c r="F1736">
        <v>101044503</v>
      </c>
      <c r="G1736" t="s">
        <v>21953</v>
      </c>
      <c r="H1736" t="s">
        <v>139</v>
      </c>
      <c r="I1736">
        <v>55</v>
      </c>
      <c r="J1736" t="s">
        <v>145</v>
      </c>
      <c r="K1736" t="s">
        <v>137</v>
      </c>
      <c r="L1736">
        <f>I1736*$Q$2/100/1000</f>
        <v>2.0350000000000001E-4</v>
      </c>
    </row>
    <row r="1737" spans="1:12">
      <c r="A1737" s="118">
        <v>45047</v>
      </c>
      <c r="B1737" t="s">
        <v>20712</v>
      </c>
      <c r="C1737" t="s">
        <v>20711</v>
      </c>
      <c r="D1737" t="s">
        <v>21796</v>
      </c>
      <c r="E1737" t="s">
        <v>21952</v>
      </c>
      <c r="F1737">
        <v>57207666</v>
      </c>
      <c r="G1737" t="s">
        <v>20820</v>
      </c>
      <c r="H1737" t="s">
        <v>20706</v>
      </c>
      <c r="I1737">
        <v>9.4</v>
      </c>
      <c r="J1737" t="s">
        <v>138</v>
      </c>
      <c r="K1737" t="s">
        <v>137</v>
      </c>
      <c r="L1737">
        <f>I1737*$Q$2/1000</f>
        <v>3.4780000000000002E-3</v>
      </c>
    </row>
    <row r="1738" spans="1:12">
      <c r="A1738" s="118">
        <v>45047</v>
      </c>
      <c r="B1738" t="s">
        <v>20712</v>
      </c>
      <c r="C1738" t="s">
        <v>20711</v>
      </c>
      <c r="D1738" t="s">
        <v>21383</v>
      </c>
      <c r="E1738" t="s">
        <v>21951</v>
      </c>
      <c r="F1738">
        <v>101040211</v>
      </c>
      <c r="G1738" t="s">
        <v>21438</v>
      </c>
      <c r="H1738" t="s">
        <v>20706</v>
      </c>
      <c r="I1738">
        <v>9.4</v>
      </c>
      <c r="J1738" t="s">
        <v>138</v>
      </c>
      <c r="K1738" t="s">
        <v>137</v>
      </c>
      <c r="L1738">
        <f>I1738*$Q$2/1000</f>
        <v>3.4780000000000002E-3</v>
      </c>
    </row>
    <row r="1739" spans="1:12">
      <c r="A1739" s="118">
        <v>45047</v>
      </c>
      <c r="B1739" t="s">
        <v>20712</v>
      </c>
      <c r="C1739" t="s">
        <v>20711</v>
      </c>
      <c r="D1739" t="s">
        <v>21950</v>
      </c>
      <c r="E1739" t="s">
        <v>21949</v>
      </c>
      <c r="F1739" t="s">
        <v>21948</v>
      </c>
      <c r="G1739" t="s">
        <v>21947</v>
      </c>
      <c r="H1739" t="s">
        <v>20706</v>
      </c>
      <c r="I1739">
        <v>9.4</v>
      </c>
      <c r="J1739" t="s">
        <v>138</v>
      </c>
      <c r="K1739" t="s">
        <v>137</v>
      </c>
      <c r="L1739">
        <f>I1739*$Q$2/1000</f>
        <v>3.4780000000000002E-3</v>
      </c>
    </row>
    <row r="1740" spans="1:12">
      <c r="A1740" s="118">
        <v>45047</v>
      </c>
      <c r="B1740" t="s">
        <v>20712</v>
      </c>
      <c r="C1740" t="s">
        <v>20711</v>
      </c>
      <c r="D1740" t="s">
        <v>20735</v>
      </c>
      <c r="E1740" t="s">
        <v>21946</v>
      </c>
      <c r="F1740" t="s">
        <v>20823</v>
      </c>
      <c r="G1740" t="s">
        <v>20822</v>
      </c>
      <c r="H1740" t="s">
        <v>20706</v>
      </c>
      <c r="I1740">
        <v>9.4</v>
      </c>
      <c r="J1740" t="s">
        <v>138</v>
      </c>
      <c r="K1740" t="s">
        <v>137</v>
      </c>
      <c r="L1740">
        <f>I1740*$Q$2/1000</f>
        <v>3.4780000000000002E-3</v>
      </c>
    </row>
    <row r="1741" spans="1:12">
      <c r="A1741" s="118">
        <v>45047</v>
      </c>
      <c r="B1741" t="s">
        <v>20712</v>
      </c>
      <c r="C1741" t="s">
        <v>20711</v>
      </c>
      <c r="D1741" t="s">
        <v>21429</v>
      </c>
      <c r="E1741" t="s">
        <v>21945</v>
      </c>
      <c r="F1741">
        <v>101040227</v>
      </c>
      <c r="G1741" t="s">
        <v>20892</v>
      </c>
      <c r="H1741" t="s">
        <v>20706</v>
      </c>
      <c r="I1741">
        <v>9.4</v>
      </c>
      <c r="J1741" t="s">
        <v>138</v>
      </c>
      <c r="K1741" t="s">
        <v>137</v>
      </c>
      <c r="L1741">
        <f>I1741*$Q$2/1000</f>
        <v>3.4780000000000002E-3</v>
      </c>
    </row>
    <row r="1742" spans="1:12">
      <c r="A1742" s="118">
        <v>44958</v>
      </c>
      <c r="B1742" t="s">
        <v>460</v>
      </c>
      <c r="C1742" t="s">
        <v>459</v>
      </c>
      <c r="D1742" t="s">
        <v>21944</v>
      </c>
      <c r="E1742" t="s">
        <v>21943</v>
      </c>
      <c r="F1742">
        <v>50200901</v>
      </c>
      <c r="G1742" t="s">
        <v>21942</v>
      </c>
      <c r="H1742" t="s">
        <v>455</v>
      </c>
      <c r="I1742">
        <v>103.6</v>
      </c>
      <c r="J1742" t="s">
        <v>145</v>
      </c>
      <c r="K1742" t="s">
        <v>137</v>
      </c>
      <c r="L1742">
        <f>I1742*$Q$2/100/1000</f>
        <v>3.8331999999999998E-4</v>
      </c>
    </row>
    <row r="1743" spans="1:12">
      <c r="A1743" s="118">
        <v>45047</v>
      </c>
      <c r="B1743" t="s">
        <v>20712</v>
      </c>
      <c r="C1743" t="s">
        <v>20711</v>
      </c>
      <c r="D1743" t="s">
        <v>21637</v>
      </c>
      <c r="E1743" t="s">
        <v>21941</v>
      </c>
      <c r="F1743">
        <v>57205352</v>
      </c>
      <c r="G1743" t="s">
        <v>20910</v>
      </c>
      <c r="H1743" t="s">
        <v>20706</v>
      </c>
      <c r="I1743">
        <v>9.4</v>
      </c>
      <c r="J1743" t="s">
        <v>138</v>
      </c>
      <c r="K1743" t="s">
        <v>137</v>
      </c>
      <c r="L1743">
        <f>I1743*$Q$2/1000</f>
        <v>3.4780000000000002E-3</v>
      </c>
    </row>
    <row r="1744" spans="1:12">
      <c r="A1744" s="118">
        <v>45047</v>
      </c>
      <c r="B1744" t="s">
        <v>20712</v>
      </c>
      <c r="C1744" t="s">
        <v>20711</v>
      </c>
      <c r="D1744" t="s">
        <v>21656</v>
      </c>
      <c r="E1744" t="s">
        <v>21940</v>
      </c>
      <c r="F1744">
        <v>56204076</v>
      </c>
      <c r="G1744" t="s">
        <v>21033</v>
      </c>
      <c r="H1744" t="s">
        <v>20706</v>
      </c>
      <c r="I1744">
        <v>9.4</v>
      </c>
      <c r="J1744" t="s">
        <v>138</v>
      </c>
      <c r="K1744" t="s">
        <v>137</v>
      </c>
      <c r="L1744">
        <f>I1744*$Q$2/1000</f>
        <v>3.4780000000000002E-3</v>
      </c>
    </row>
    <row r="1745" spans="1:12">
      <c r="A1745" s="118">
        <v>45047</v>
      </c>
      <c r="B1745" t="s">
        <v>20712</v>
      </c>
      <c r="C1745" t="s">
        <v>20711</v>
      </c>
      <c r="D1745" t="s">
        <v>21163</v>
      </c>
      <c r="E1745" t="s">
        <v>21939</v>
      </c>
      <c r="F1745" t="s">
        <v>10820</v>
      </c>
      <c r="G1745" t="s">
        <v>10819</v>
      </c>
      <c r="H1745" t="s">
        <v>20706</v>
      </c>
      <c r="I1745">
        <v>9.4</v>
      </c>
      <c r="J1745" t="s">
        <v>138</v>
      </c>
      <c r="K1745" t="s">
        <v>137</v>
      </c>
      <c r="L1745">
        <f>I1745*$Q$2/1000</f>
        <v>3.4780000000000002E-3</v>
      </c>
    </row>
    <row r="1746" spans="1:12">
      <c r="A1746" s="118">
        <v>45047</v>
      </c>
      <c r="B1746" t="s">
        <v>20712</v>
      </c>
      <c r="C1746" t="s">
        <v>20711</v>
      </c>
      <c r="D1746" t="s">
        <v>21335</v>
      </c>
      <c r="E1746" t="s">
        <v>21938</v>
      </c>
      <c r="F1746">
        <v>57258355</v>
      </c>
      <c r="G1746" t="s">
        <v>20739</v>
      </c>
      <c r="H1746" t="s">
        <v>20706</v>
      </c>
      <c r="I1746">
        <v>9.4</v>
      </c>
      <c r="J1746" t="s">
        <v>138</v>
      </c>
      <c r="K1746" t="s">
        <v>137</v>
      </c>
      <c r="L1746">
        <f>I1746*$Q$2/1000</f>
        <v>3.4780000000000002E-3</v>
      </c>
    </row>
    <row r="1747" spans="1:12">
      <c r="A1747" s="118">
        <v>45047</v>
      </c>
      <c r="B1747" t="s">
        <v>20712</v>
      </c>
      <c r="C1747" t="s">
        <v>20711</v>
      </c>
      <c r="D1747" t="s">
        <v>21937</v>
      </c>
      <c r="E1747" t="s">
        <v>21936</v>
      </c>
      <c r="F1747" t="s">
        <v>21935</v>
      </c>
      <c r="G1747" t="s">
        <v>21934</v>
      </c>
      <c r="H1747" t="s">
        <v>20706</v>
      </c>
      <c r="I1747">
        <v>9.4</v>
      </c>
      <c r="J1747" t="s">
        <v>138</v>
      </c>
      <c r="K1747" t="s">
        <v>137</v>
      </c>
      <c r="L1747">
        <f>I1747*$Q$2/1000</f>
        <v>3.4780000000000002E-3</v>
      </c>
    </row>
    <row r="1748" spans="1:12">
      <c r="A1748" s="118">
        <v>45047</v>
      </c>
      <c r="B1748" t="s">
        <v>20712</v>
      </c>
      <c r="C1748" t="s">
        <v>20711</v>
      </c>
      <c r="D1748" t="s">
        <v>21933</v>
      </c>
      <c r="E1748" t="s">
        <v>21932</v>
      </c>
      <c r="F1748">
        <v>101011266</v>
      </c>
      <c r="G1748" t="s">
        <v>20768</v>
      </c>
      <c r="H1748" t="s">
        <v>20706</v>
      </c>
      <c r="I1748">
        <v>9.4</v>
      </c>
      <c r="J1748" t="s">
        <v>138</v>
      </c>
      <c r="K1748" t="s">
        <v>137</v>
      </c>
      <c r="L1748">
        <f>I1748*$Q$2/1000</f>
        <v>3.4780000000000002E-3</v>
      </c>
    </row>
    <row r="1749" spans="1:12">
      <c r="A1749" s="118">
        <v>45047</v>
      </c>
      <c r="B1749" t="s">
        <v>20712</v>
      </c>
      <c r="C1749" t="s">
        <v>20711</v>
      </c>
      <c r="D1749" t="s">
        <v>21383</v>
      </c>
      <c r="E1749" t="s">
        <v>21931</v>
      </c>
      <c r="F1749">
        <v>101045885</v>
      </c>
      <c r="G1749" t="s">
        <v>21420</v>
      </c>
      <c r="H1749" t="s">
        <v>20706</v>
      </c>
      <c r="I1749">
        <v>9.4</v>
      </c>
      <c r="J1749" t="s">
        <v>138</v>
      </c>
      <c r="K1749" t="s">
        <v>137</v>
      </c>
      <c r="L1749">
        <f>I1749*$Q$2/1000</f>
        <v>3.4780000000000002E-3</v>
      </c>
    </row>
    <row r="1750" spans="1:12">
      <c r="A1750" s="118">
        <v>45047</v>
      </c>
      <c r="B1750" t="s">
        <v>20712</v>
      </c>
      <c r="C1750" t="s">
        <v>20711</v>
      </c>
      <c r="D1750" t="s">
        <v>21930</v>
      </c>
      <c r="E1750" t="s">
        <v>21929</v>
      </c>
      <c r="F1750">
        <v>31257671</v>
      </c>
      <c r="G1750" t="s">
        <v>21928</v>
      </c>
      <c r="H1750" t="s">
        <v>20706</v>
      </c>
      <c r="I1750">
        <v>9.4</v>
      </c>
      <c r="J1750" t="s">
        <v>138</v>
      </c>
      <c r="K1750" t="s">
        <v>137</v>
      </c>
      <c r="L1750">
        <f>I1750*$Q$2/1000</f>
        <v>3.4780000000000002E-3</v>
      </c>
    </row>
    <row r="1751" spans="1:12">
      <c r="A1751" s="118">
        <v>44958</v>
      </c>
      <c r="B1751" t="s">
        <v>460</v>
      </c>
      <c r="C1751" t="s">
        <v>459</v>
      </c>
      <c r="D1751" t="s">
        <v>10386</v>
      </c>
      <c r="E1751" t="s">
        <v>21927</v>
      </c>
      <c r="F1751">
        <v>101036193</v>
      </c>
      <c r="G1751" t="s">
        <v>8676</v>
      </c>
      <c r="H1751" t="s">
        <v>455</v>
      </c>
      <c r="I1751">
        <v>103.6</v>
      </c>
      <c r="J1751" t="s">
        <v>145</v>
      </c>
      <c r="K1751" t="s">
        <v>137</v>
      </c>
      <c r="L1751">
        <f>I1751*$Q$2/100/1000</f>
        <v>3.8331999999999998E-4</v>
      </c>
    </row>
    <row r="1752" spans="1:12">
      <c r="A1752" s="118">
        <v>44958</v>
      </c>
      <c r="B1752" t="s">
        <v>565</v>
      </c>
      <c r="C1752" t="s">
        <v>564</v>
      </c>
      <c r="D1752" t="s">
        <v>19873</v>
      </c>
      <c r="E1752" t="s">
        <v>21926</v>
      </c>
      <c r="F1752">
        <v>101040790</v>
      </c>
      <c r="G1752" t="s">
        <v>561</v>
      </c>
      <c r="H1752" t="s">
        <v>560</v>
      </c>
      <c r="I1752">
        <v>104.8</v>
      </c>
      <c r="J1752" t="s">
        <v>138</v>
      </c>
      <c r="K1752" t="s">
        <v>137</v>
      </c>
      <c r="L1752">
        <f>I1752*$Q$2/1000</f>
        <v>3.8775999999999998E-2</v>
      </c>
    </row>
    <row r="1753" spans="1:12">
      <c r="A1753" s="118">
        <v>44958</v>
      </c>
      <c r="B1753" t="s">
        <v>565</v>
      </c>
      <c r="C1753" t="s">
        <v>564</v>
      </c>
      <c r="D1753" t="s">
        <v>21925</v>
      </c>
      <c r="E1753" t="s">
        <v>21924</v>
      </c>
      <c r="F1753">
        <v>101040789</v>
      </c>
      <c r="G1753" t="s">
        <v>1235</v>
      </c>
      <c r="H1753" t="s">
        <v>560</v>
      </c>
      <c r="I1753">
        <v>104.8</v>
      </c>
      <c r="J1753" t="s">
        <v>138</v>
      </c>
      <c r="K1753" t="s">
        <v>137</v>
      </c>
      <c r="L1753">
        <f>I1753*$Q$2/1000</f>
        <v>3.8775999999999998E-2</v>
      </c>
    </row>
    <row r="1754" spans="1:12">
      <c r="A1754" s="118">
        <v>45047</v>
      </c>
      <c r="B1754" t="s">
        <v>20712</v>
      </c>
      <c r="C1754" t="s">
        <v>20711</v>
      </c>
      <c r="D1754" t="s">
        <v>21923</v>
      </c>
      <c r="E1754" t="s">
        <v>21922</v>
      </c>
      <c r="F1754">
        <v>89207148</v>
      </c>
      <c r="G1754" t="s">
        <v>21183</v>
      </c>
      <c r="H1754" t="s">
        <v>20706</v>
      </c>
      <c r="I1754">
        <v>9.4</v>
      </c>
      <c r="J1754" t="s">
        <v>138</v>
      </c>
      <c r="K1754" t="s">
        <v>137</v>
      </c>
      <c r="L1754">
        <f>I1754*$Q$2/1000</f>
        <v>3.4780000000000002E-3</v>
      </c>
    </row>
    <row r="1755" spans="1:12">
      <c r="A1755" s="118">
        <v>45047</v>
      </c>
      <c r="B1755" t="s">
        <v>20712</v>
      </c>
      <c r="C1755" t="s">
        <v>20711</v>
      </c>
      <c r="D1755" t="s">
        <v>21921</v>
      </c>
      <c r="E1755" t="s">
        <v>21920</v>
      </c>
      <c r="F1755">
        <v>89207148</v>
      </c>
      <c r="G1755" t="s">
        <v>21183</v>
      </c>
      <c r="H1755" t="s">
        <v>20706</v>
      </c>
      <c r="I1755">
        <v>9.4</v>
      </c>
      <c r="J1755" t="s">
        <v>138</v>
      </c>
      <c r="K1755" t="s">
        <v>137</v>
      </c>
      <c r="L1755">
        <f>I1755*$Q$2/1000</f>
        <v>3.4780000000000002E-3</v>
      </c>
    </row>
    <row r="1756" spans="1:12">
      <c r="A1756" s="118">
        <v>45047</v>
      </c>
      <c r="B1756" t="s">
        <v>20712</v>
      </c>
      <c r="C1756" t="s">
        <v>20711</v>
      </c>
      <c r="D1756" t="s">
        <v>21796</v>
      </c>
      <c r="E1756" t="s">
        <v>21919</v>
      </c>
      <c r="F1756">
        <v>40256966</v>
      </c>
      <c r="G1756" t="s">
        <v>21794</v>
      </c>
      <c r="H1756" t="s">
        <v>20706</v>
      </c>
      <c r="I1756">
        <v>9.4</v>
      </c>
      <c r="J1756" t="s">
        <v>138</v>
      </c>
      <c r="K1756" t="s">
        <v>137</v>
      </c>
      <c r="L1756">
        <f>I1756*$Q$2/1000</f>
        <v>3.4780000000000002E-3</v>
      </c>
    </row>
    <row r="1757" spans="1:12">
      <c r="A1757" s="118">
        <v>45047</v>
      </c>
      <c r="B1757" t="s">
        <v>20712</v>
      </c>
      <c r="C1757" t="s">
        <v>20711</v>
      </c>
      <c r="D1757" t="s">
        <v>20835</v>
      </c>
      <c r="E1757" t="s">
        <v>21918</v>
      </c>
      <c r="F1757">
        <v>101012394</v>
      </c>
      <c r="G1757" t="s">
        <v>21355</v>
      </c>
      <c r="H1757" t="s">
        <v>20706</v>
      </c>
      <c r="I1757">
        <v>9.4</v>
      </c>
      <c r="J1757" t="s">
        <v>138</v>
      </c>
      <c r="K1757" t="s">
        <v>137</v>
      </c>
      <c r="L1757">
        <f>I1757*$Q$2/1000</f>
        <v>3.4780000000000002E-3</v>
      </c>
    </row>
    <row r="1758" spans="1:12">
      <c r="A1758" s="118">
        <v>44958</v>
      </c>
      <c r="B1758" t="s">
        <v>365</v>
      </c>
      <c r="C1758" t="s">
        <v>364</v>
      </c>
      <c r="D1758" t="s">
        <v>19408</v>
      </c>
      <c r="E1758" t="s">
        <v>21917</v>
      </c>
      <c r="F1758" t="s">
        <v>1114</v>
      </c>
      <c r="G1758" t="s">
        <v>5638</v>
      </c>
      <c r="H1758" t="s">
        <v>359</v>
      </c>
      <c r="I1758">
        <v>144</v>
      </c>
      <c r="J1758" t="s">
        <v>138</v>
      </c>
      <c r="K1758" t="s">
        <v>137</v>
      </c>
      <c r="L1758">
        <f>I1758*$Q$2/1000</f>
        <v>5.3280000000000001E-2</v>
      </c>
    </row>
    <row r="1759" spans="1:12">
      <c r="A1759" s="118">
        <v>44958</v>
      </c>
      <c r="B1759" t="s">
        <v>365</v>
      </c>
      <c r="C1759" t="s">
        <v>364</v>
      </c>
      <c r="D1759" t="s">
        <v>12349</v>
      </c>
      <c r="E1759" t="s">
        <v>21916</v>
      </c>
      <c r="F1759" t="s">
        <v>1040</v>
      </c>
      <c r="G1759" t="s">
        <v>5641</v>
      </c>
      <c r="H1759" t="s">
        <v>359</v>
      </c>
      <c r="I1759">
        <v>144</v>
      </c>
      <c r="J1759" t="s">
        <v>138</v>
      </c>
      <c r="K1759" t="s">
        <v>137</v>
      </c>
      <c r="L1759">
        <f>I1759*$Q$2/1000</f>
        <v>5.3280000000000001E-2</v>
      </c>
    </row>
    <row r="1760" spans="1:12">
      <c r="A1760" s="118">
        <v>44958</v>
      </c>
      <c r="B1760" t="s">
        <v>365</v>
      </c>
      <c r="C1760" t="s">
        <v>364</v>
      </c>
      <c r="D1760" t="s">
        <v>18281</v>
      </c>
      <c r="E1760" t="s">
        <v>21915</v>
      </c>
      <c r="F1760" t="s">
        <v>1040</v>
      </c>
      <c r="G1760" t="s">
        <v>5641</v>
      </c>
      <c r="H1760" t="s">
        <v>359</v>
      </c>
      <c r="I1760">
        <v>144</v>
      </c>
      <c r="J1760" t="s">
        <v>138</v>
      </c>
      <c r="K1760" t="s">
        <v>137</v>
      </c>
      <c r="L1760">
        <f>I1760*$Q$2/1000</f>
        <v>5.3280000000000001E-2</v>
      </c>
    </row>
    <row r="1761" spans="1:12">
      <c r="A1761" s="118">
        <v>45047</v>
      </c>
      <c r="B1761" t="s">
        <v>20712</v>
      </c>
      <c r="C1761" t="s">
        <v>20711</v>
      </c>
      <c r="D1761" t="s">
        <v>21914</v>
      </c>
      <c r="E1761" t="s">
        <v>21913</v>
      </c>
      <c r="F1761">
        <v>89207148</v>
      </c>
      <c r="G1761" t="s">
        <v>21183</v>
      </c>
      <c r="H1761" t="s">
        <v>20706</v>
      </c>
      <c r="I1761">
        <v>9.4</v>
      </c>
      <c r="J1761" t="s">
        <v>138</v>
      </c>
      <c r="K1761" t="s">
        <v>137</v>
      </c>
      <c r="L1761">
        <f>I1761*$Q$2/1000</f>
        <v>3.4780000000000002E-3</v>
      </c>
    </row>
    <row r="1762" spans="1:12">
      <c r="A1762" s="118">
        <v>44958</v>
      </c>
      <c r="B1762" t="s">
        <v>365</v>
      </c>
      <c r="C1762" t="s">
        <v>364</v>
      </c>
      <c r="D1762" t="s">
        <v>5068</v>
      </c>
      <c r="E1762" t="s">
        <v>21912</v>
      </c>
      <c r="F1762" t="s">
        <v>1103</v>
      </c>
      <c r="G1762" t="s">
        <v>1102</v>
      </c>
      <c r="H1762" t="s">
        <v>359</v>
      </c>
      <c r="I1762">
        <v>144</v>
      </c>
      <c r="J1762" t="s">
        <v>138</v>
      </c>
      <c r="K1762" t="s">
        <v>137</v>
      </c>
      <c r="L1762">
        <f>I1762*$Q$2/1000</f>
        <v>5.3280000000000001E-2</v>
      </c>
    </row>
    <row r="1763" spans="1:12">
      <c r="A1763" s="118">
        <v>44958</v>
      </c>
      <c r="B1763" t="s">
        <v>365</v>
      </c>
      <c r="C1763" t="s">
        <v>364</v>
      </c>
      <c r="D1763" t="s">
        <v>19408</v>
      </c>
      <c r="E1763" t="s">
        <v>21911</v>
      </c>
      <c r="F1763" t="s">
        <v>1103</v>
      </c>
      <c r="G1763" t="s">
        <v>1102</v>
      </c>
      <c r="H1763" t="s">
        <v>359</v>
      </c>
      <c r="I1763">
        <v>144</v>
      </c>
      <c r="J1763" t="s">
        <v>138</v>
      </c>
      <c r="K1763" t="s">
        <v>137</v>
      </c>
      <c r="L1763">
        <f>I1763*$Q$2/1000</f>
        <v>5.3280000000000001E-2</v>
      </c>
    </row>
    <row r="1764" spans="1:12">
      <c r="A1764" s="118">
        <v>45047</v>
      </c>
      <c r="B1764" t="s">
        <v>20712</v>
      </c>
      <c r="C1764" t="s">
        <v>20711</v>
      </c>
      <c r="D1764" t="s">
        <v>21433</v>
      </c>
      <c r="E1764" t="s">
        <v>21910</v>
      </c>
      <c r="F1764" t="s">
        <v>21431</v>
      </c>
      <c r="G1764" t="s">
        <v>21430</v>
      </c>
      <c r="H1764" t="s">
        <v>20706</v>
      </c>
      <c r="I1764">
        <v>9.4</v>
      </c>
      <c r="J1764" t="s">
        <v>138</v>
      </c>
      <c r="K1764" t="s">
        <v>137</v>
      </c>
      <c r="L1764">
        <f>I1764*$Q$2/1000</f>
        <v>3.4780000000000002E-3</v>
      </c>
    </row>
    <row r="1765" spans="1:12">
      <c r="A1765" s="118">
        <v>45047</v>
      </c>
      <c r="B1765" t="s">
        <v>20712</v>
      </c>
      <c r="C1765" t="s">
        <v>20711</v>
      </c>
      <c r="D1765" t="s">
        <v>21662</v>
      </c>
      <c r="E1765" t="s">
        <v>21909</v>
      </c>
      <c r="F1765">
        <v>101042625</v>
      </c>
      <c r="G1765" t="s">
        <v>21028</v>
      </c>
      <c r="H1765" t="s">
        <v>20706</v>
      </c>
      <c r="I1765">
        <v>9.4</v>
      </c>
      <c r="J1765" t="s">
        <v>138</v>
      </c>
      <c r="K1765" t="s">
        <v>137</v>
      </c>
      <c r="L1765">
        <f>I1765*$Q$2/1000</f>
        <v>3.4780000000000002E-3</v>
      </c>
    </row>
    <row r="1766" spans="1:12">
      <c r="A1766" s="118">
        <v>45047</v>
      </c>
      <c r="B1766" t="s">
        <v>20712</v>
      </c>
      <c r="C1766" t="s">
        <v>20711</v>
      </c>
      <c r="D1766" t="s">
        <v>21908</v>
      </c>
      <c r="E1766" t="s">
        <v>21907</v>
      </c>
      <c r="F1766">
        <v>101043064</v>
      </c>
      <c r="G1766" t="s">
        <v>21585</v>
      </c>
      <c r="H1766" t="s">
        <v>20706</v>
      </c>
      <c r="I1766">
        <v>9.4</v>
      </c>
      <c r="J1766" t="s">
        <v>138</v>
      </c>
      <c r="K1766" t="s">
        <v>137</v>
      </c>
      <c r="L1766">
        <f>I1766*$Q$2/1000</f>
        <v>3.4780000000000002E-3</v>
      </c>
    </row>
    <row r="1767" spans="1:12">
      <c r="A1767" s="118">
        <v>45047</v>
      </c>
      <c r="B1767" t="s">
        <v>20712</v>
      </c>
      <c r="C1767" t="s">
        <v>20711</v>
      </c>
      <c r="D1767" t="s">
        <v>21863</v>
      </c>
      <c r="E1767" t="s">
        <v>21906</v>
      </c>
      <c r="F1767">
        <v>101027591</v>
      </c>
      <c r="G1767" t="s">
        <v>20747</v>
      </c>
      <c r="H1767" t="s">
        <v>20706</v>
      </c>
      <c r="I1767">
        <v>9.4</v>
      </c>
      <c r="J1767" t="s">
        <v>138</v>
      </c>
      <c r="K1767" t="s">
        <v>137</v>
      </c>
      <c r="L1767">
        <f>I1767*$Q$2/1000</f>
        <v>3.4780000000000002E-3</v>
      </c>
    </row>
    <row r="1768" spans="1:12">
      <c r="A1768" s="118">
        <v>45047</v>
      </c>
      <c r="B1768" t="s">
        <v>20712</v>
      </c>
      <c r="C1768" t="s">
        <v>20711</v>
      </c>
      <c r="D1768" t="s">
        <v>20859</v>
      </c>
      <c r="E1768" t="s">
        <v>21905</v>
      </c>
      <c r="F1768">
        <v>101027591</v>
      </c>
      <c r="G1768" t="s">
        <v>20747</v>
      </c>
      <c r="H1768" t="s">
        <v>20706</v>
      </c>
      <c r="I1768">
        <v>9.4</v>
      </c>
      <c r="J1768" t="s">
        <v>138</v>
      </c>
      <c r="K1768" t="s">
        <v>137</v>
      </c>
      <c r="L1768">
        <f>I1768*$Q$2/1000</f>
        <v>3.4780000000000002E-3</v>
      </c>
    </row>
    <row r="1769" spans="1:12">
      <c r="A1769" s="118">
        <v>45047</v>
      </c>
      <c r="B1769" t="s">
        <v>20712</v>
      </c>
      <c r="C1769" t="s">
        <v>20711</v>
      </c>
      <c r="D1769" t="s">
        <v>21447</v>
      </c>
      <c r="E1769" t="s">
        <v>21904</v>
      </c>
      <c r="F1769">
        <v>101040194</v>
      </c>
      <c r="G1769" t="s">
        <v>21445</v>
      </c>
      <c r="H1769" t="s">
        <v>20706</v>
      </c>
      <c r="I1769">
        <v>9.4</v>
      </c>
      <c r="J1769" t="s">
        <v>138</v>
      </c>
      <c r="K1769" t="s">
        <v>137</v>
      </c>
      <c r="L1769">
        <f>I1769*$Q$2/1000</f>
        <v>3.4780000000000002E-3</v>
      </c>
    </row>
    <row r="1770" spans="1:12" ht="15.75">
      <c r="A1770" s="118">
        <v>44958</v>
      </c>
      <c r="B1770" t="s">
        <v>2380</v>
      </c>
      <c r="C1770" t="s">
        <v>2379</v>
      </c>
      <c r="D1770" t="s">
        <v>21903</v>
      </c>
      <c r="E1770" t="s">
        <v>21902</v>
      </c>
      <c r="F1770">
        <v>89205386</v>
      </c>
      <c r="G1770" t="s">
        <v>2376</v>
      </c>
      <c r="H1770" s="124" t="s">
        <v>2375</v>
      </c>
      <c r="I1770">
        <v>10.4</v>
      </c>
      <c r="J1770" t="s">
        <v>223</v>
      </c>
      <c r="K1770" t="s">
        <v>137</v>
      </c>
      <c r="L1770">
        <f>I1770*$Q$5/10/1000</f>
        <v>1.0574200000000001E-3</v>
      </c>
    </row>
    <row r="1771" spans="1:12">
      <c r="A1771" s="118">
        <v>45078</v>
      </c>
      <c r="B1771" t="s">
        <v>18960</v>
      </c>
      <c r="C1771" t="s">
        <v>18959</v>
      </c>
      <c r="D1771" t="s">
        <v>19382</v>
      </c>
      <c r="E1771" t="s">
        <v>21901</v>
      </c>
      <c r="F1771" t="s">
        <v>19380</v>
      </c>
      <c r="G1771" t="s">
        <v>19379</v>
      </c>
      <c r="H1771" t="s">
        <v>18954</v>
      </c>
      <c r="I1771">
        <v>1446</v>
      </c>
      <c r="J1771" t="s">
        <v>223</v>
      </c>
      <c r="K1771" t="s">
        <v>137</v>
      </c>
      <c r="L1771">
        <f>I1771*$Q$5/1000</f>
        <v>1.4702205000000002</v>
      </c>
    </row>
    <row r="1772" spans="1:12">
      <c r="A1772" s="118">
        <v>44958</v>
      </c>
      <c r="B1772" t="s">
        <v>1013</v>
      </c>
      <c r="C1772" t="s">
        <v>1012</v>
      </c>
      <c r="D1772" t="s">
        <v>21900</v>
      </c>
      <c r="E1772" t="s">
        <v>21899</v>
      </c>
      <c r="F1772">
        <v>101024923</v>
      </c>
      <c r="G1772" t="s">
        <v>2257</v>
      </c>
      <c r="H1772" t="s">
        <v>1008</v>
      </c>
      <c r="I1772">
        <v>50.6</v>
      </c>
      <c r="J1772" t="s">
        <v>145</v>
      </c>
      <c r="K1772" t="s">
        <v>137</v>
      </c>
      <c r="L1772">
        <f>I1772*$Q$2/10/1000</f>
        <v>1.8722000000000001E-3</v>
      </c>
    </row>
    <row r="1773" spans="1:12" ht="15" customHeight="1">
      <c r="A1773" s="118">
        <v>45047</v>
      </c>
      <c r="B1773" t="s">
        <v>20712</v>
      </c>
      <c r="C1773" t="s">
        <v>20711</v>
      </c>
      <c r="D1773" t="s">
        <v>21468</v>
      </c>
      <c r="E1773" t="s">
        <v>21898</v>
      </c>
      <c r="F1773">
        <v>101039808</v>
      </c>
      <c r="G1773" t="s">
        <v>20926</v>
      </c>
      <c r="H1773" t="s">
        <v>20706</v>
      </c>
      <c r="I1773">
        <v>9.4</v>
      </c>
      <c r="J1773" t="s">
        <v>138</v>
      </c>
      <c r="K1773" t="s">
        <v>137</v>
      </c>
      <c r="L1773">
        <f>I1773*$Q$2/1000</f>
        <v>3.4780000000000002E-3</v>
      </c>
    </row>
    <row r="1774" spans="1:12">
      <c r="A1774" s="118">
        <v>45047</v>
      </c>
      <c r="B1774" t="s">
        <v>20712</v>
      </c>
      <c r="C1774" t="s">
        <v>20711</v>
      </c>
      <c r="D1774" t="s">
        <v>21590</v>
      </c>
      <c r="E1774" t="s">
        <v>21897</v>
      </c>
      <c r="F1774">
        <v>101017267</v>
      </c>
      <c r="G1774" t="s">
        <v>20802</v>
      </c>
      <c r="H1774" t="s">
        <v>20706</v>
      </c>
      <c r="I1774">
        <v>9.4</v>
      </c>
      <c r="J1774" t="s">
        <v>138</v>
      </c>
      <c r="K1774" t="s">
        <v>137</v>
      </c>
      <c r="L1774">
        <f>I1774*$Q$2/1000</f>
        <v>3.4780000000000002E-3</v>
      </c>
    </row>
    <row r="1775" spans="1:12">
      <c r="A1775" s="118">
        <v>45047</v>
      </c>
      <c r="B1775" t="s">
        <v>20712</v>
      </c>
      <c r="C1775" t="s">
        <v>20711</v>
      </c>
      <c r="D1775" t="s">
        <v>21724</v>
      </c>
      <c r="E1775" t="s">
        <v>21896</v>
      </c>
      <c r="F1775">
        <v>86202616</v>
      </c>
      <c r="G1775" t="s">
        <v>21300</v>
      </c>
      <c r="H1775" t="s">
        <v>20706</v>
      </c>
      <c r="I1775">
        <v>9.4</v>
      </c>
      <c r="J1775" t="s">
        <v>138</v>
      </c>
      <c r="K1775" t="s">
        <v>137</v>
      </c>
      <c r="L1775">
        <f>I1775*$Q$2/1000</f>
        <v>3.4780000000000002E-3</v>
      </c>
    </row>
    <row r="1776" spans="1:12">
      <c r="A1776" s="118">
        <v>45047</v>
      </c>
      <c r="B1776" t="s">
        <v>20712</v>
      </c>
      <c r="C1776" t="s">
        <v>20711</v>
      </c>
      <c r="D1776" t="s">
        <v>21573</v>
      </c>
      <c r="E1776" t="s">
        <v>21895</v>
      </c>
      <c r="F1776">
        <v>101029067</v>
      </c>
      <c r="G1776" t="s">
        <v>21127</v>
      </c>
      <c r="H1776" t="s">
        <v>20706</v>
      </c>
      <c r="I1776">
        <v>9.4</v>
      </c>
      <c r="J1776" t="s">
        <v>138</v>
      </c>
      <c r="K1776" t="s">
        <v>137</v>
      </c>
      <c r="L1776">
        <f>I1776*$Q$2/1000</f>
        <v>3.4780000000000002E-3</v>
      </c>
    </row>
    <row r="1777" spans="1:12">
      <c r="A1777" s="118">
        <v>44958</v>
      </c>
      <c r="B1777" t="s">
        <v>574</v>
      </c>
      <c r="C1777" t="s">
        <v>573</v>
      </c>
      <c r="D1777" t="s">
        <v>21894</v>
      </c>
      <c r="E1777" t="s">
        <v>21893</v>
      </c>
      <c r="F1777">
        <v>42205638</v>
      </c>
      <c r="G1777" t="s">
        <v>21892</v>
      </c>
      <c r="H1777" t="s">
        <v>569</v>
      </c>
      <c r="I1777">
        <v>298</v>
      </c>
      <c r="J1777" t="s">
        <v>145</v>
      </c>
      <c r="K1777" t="s">
        <v>137</v>
      </c>
      <c r="L1777">
        <f>I1777*$Q$2/100/1000</f>
        <v>1.1026E-3</v>
      </c>
    </row>
    <row r="1778" spans="1:12">
      <c r="A1778" s="118">
        <v>44958</v>
      </c>
      <c r="B1778" t="s">
        <v>574</v>
      </c>
      <c r="C1778" t="s">
        <v>573</v>
      </c>
      <c r="D1778" t="s">
        <v>21891</v>
      </c>
      <c r="E1778" t="s">
        <v>21890</v>
      </c>
      <c r="F1778">
        <v>42203606</v>
      </c>
      <c r="G1778" t="s">
        <v>14290</v>
      </c>
      <c r="H1778" t="s">
        <v>569</v>
      </c>
      <c r="I1778">
        <v>298</v>
      </c>
      <c r="J1778" t="s">
        <v>145</v>
      </c>
      <c r="K1778" t="s">
        <v>137</v>
      </c>
      <c r="L1778">
        <f>I1778*$Q$2/100/1000</f>
        <v>1.1026E-3</v>
      </c>
    </row>
    <row r="1779" spans="1:12">
      <c r="A1779" s="118">
        <v>44958</v>
      </c>
      <c r="B1779" t="s">
        <v>365</v>
      </c>
      <c r="C1779" t="s">
        <v>364</v>
      </c>
      <c r="D1779" t="s">
        <v>21889</v>
      </c>
      <c r="E1779" t="s">
        <v>21888</v>
      </c>
      <c r="F1779" t="s">
        <v>809</v>
      </c>
      <c r="G1779" t="s">
        <v>808</v>
      </c>
      <c r="H1779" t="s">
        <v>359</v>
      </c>
      <c r="I1779">
        <v>144</v>
      </c>
      <c r="J1779" t="s">
        <v>138</v>
      </c>
      <c r="K1779" t="s">
        <v>137</v>
      </c>
      <c r="L1779">
        <f>I1779*$Q$2/1000</f>
        <v>5.3280000000000001E-2</v>
      </c>
    </row>
    <row r="1780" spans="1:12">
      <c r="A1780" s="118">
        <v>44958</v>
      </c>
      <c r="B1780" t="s">
        <v>365</v>
      </c>
      <c r="C1780" t="s">
        <v>364</v>
      </c>
      <c r="D1780" t="s">
        <v>19408</v>
      </c>
      <c r="E1780" t="s">
        <v>21887</v>
      </c>
      <c r="F1780" t="s">
        <v>694</v>
      </c>
      <c r="G1780" t="s">
        <v>11970</v>
      </c>
      <c r="H1780" t="s">
        <v>359</v>
      </c>
      <c r="I1780">
        <v>144</v>
      </c>
      <c r="J1780" t="s">
        <v>138</v>
      </c>
      <c r="K1780" t="s">
        <v>137</v>
      </c>
      <c r="L1780">
        <f>I1780*$Q$2/1000</f>
        <v>5.3280000000000001E-2</v>
      </c>
    </row>
    <row r="1781" spans="1:12">
      <c r="A1781" s="118">
        <v>44958</v>
      </c>
      <c r="B1781" t="s">
        <v>365</v>
      </c>
      <c r="C1781" t="s">
        <v>364</v>
      </c>
      <c r="D1781" t="s">
        <v>5068</v>
      </c>
      <c r="E1781" t="s">
        <v>21886</v>
      </c>
      <c r="F1781" t="s">
        <v>694</v>
      </c>
      <c r="G1781" t="s">
        <v>11970</v>
      </c>
      <c r="H1781" t="s">
        <v>359</v>
      </c>
      <c r="I1781">
        <v>144</v>
      </c>
      <c r="J1781" t="s">
        <v>138</v>
      </c>
      <c r="K1781" t="s">
        <v>137</v>
      </c>
      <c r="L1781">
        <f>I1781*$Q$2/1000</f>
        <v>5.3280000000000001E-2</v>
      </c>
    </row>
    <row r="1782" spans="1:12">
      <c r="A1782" s="118">
        <v>44958</v>
      </c>
      <c r="B1782" t="s">
        <v>365</v>
      </c>
      <c r="C1782" t="s">
        <v>364</v>
      </c>
      <c r="D1782" t="s">
        <v>19408</v>
      </c>
      <c r="E1782" t="s">
        <v>21885</v>
      </c>
      <c r="F1782" t="s">
        <v>611</v>
      </c>
      <c r="G1782" t="s">
        <v>5635</v>
      </c>
      <c r="H1782" t="s">
        <v>359</v>
      </c>
      <c r="I1782">
        <v>144</v>
      </c>
      <c r="J1782" t="s">
        <v>138</v>
      </c>
      <c r="K1782" t="s">
        <v>137</v>
      </c>
      <c r="L1782">
        <f>I1782*$Q$2/1000</f>
        <v>5.3280000000000001E-2</v>
      </c>
    </row>
    <row r="1783" spans="1:12">
      <c r="A1783" s="118">
        <v>44958</v>
      </c>
      <c r="B1783" t="s">
        <v>365</v>
      </c>
      <c r="C1783" t="s">
        <v>364</v>
      </c>
      <c r="D1783" t="s">
        <v>19408</v>
      </c>
      <c r="E1783" t="s">
        <v>21884</v>
      </c>
      <c r="F1783" t="s">
        <v>1040</v>
      </c>
      <c r="G1783" t="s">
        <v>5641</v>
      </c>
      <c r="H1783" t="s">
        <v>359</v>
      </c>
      <c r="I1783">
        <v>144</v>
      </c>
      <c r="J1783" t="s">
        <v>138</v>
      </c>
      <c r="K1783" t="s">
        <v>137</v>
      </c>
      <c r="L1783">
        <f>I1783*$Q$2/1000</f>
        <v>5.3280000000000001E-2</v>
      </c>
    </row>
    <row r="1784" spans="1:12">
      <c r="A1784" s="118">
        <v>45047</v>
      </c>
      <c r="B1784" t="s">
        <v>20712</v>
      </c>
      <c r="C1784" t="s">
        <v>20711</v>
      </c>
      <c r="D1784" t="s">
        <v>21883</v>
      </c>
      <c r="E1784" t="s">
        <v>21882</v>
      </c>
      <c r="F1784">
        <v>101042465</v>
      </c>
      <c r="G1784" t="s">
        <v>21881</v>
      </c>
      <c r="H1784" t="s">
        <v>20706</v>
      </c>
      <c r="I1784">
        <v>9.4</v>
      </c>
      <c r="J1784" t="s">
        <v>138</v>
      </c>
      <c r="K1784" t="s">
        <v>137</v>
      </c>
      <c r="L1784">
        <f>I1784*$Q$2/1000</f>
        <v>3.4780000000000002E-3</v>
      </c>
    </row>
    <row r="1785" spans="1:12">
      <c r="A1785" s="118">
        <v>44958</v>
      </c>
      <c r="B1785" t="s">
        <v>365</v>
      </c>
      <c r="C1785" t="s">
        <v>364</v>
      </c>
      <c r="D1785" t="s">
        <v>11653</v>
      </c>
      <c r="E1785" t="s">
        <v>21880</v>
      </c>
      <c r="F1785" t="s">
        <v>809</v>
      </c>
      <c r="G1785" t="s">
        <v>808</v>
      </c>
      <c r="H1785" t="s">
        <v>359</v>
      </c>
      <c r="I1785">
        <v>144</v>
      </c>
      <c r="J1785" t="s">
        <v>138</v>
      </c>
      <c r="K1785" t="s">
        <v>137</v>
      </c>
      <c r="L1785">
        <f>I1785*$Q$2/1000</f>
        <v>5.3280000000000001E-2</v>
      </c>
    </row>
    <row r="1786" spans="1:12">
      <c r="A1786" s="118">
        <v>44958</v>
      </c>
      <c r="B1786" t="s">
        <v>365</v>
      </c>
      <c r="C1786" t="s">
        <v>364</v>
      </c>
      <c r="D1786" t="s">
        <v>19408</v>
      </c>
      <c r="E1786" t="s">
        <v>21879</v>
      </c>
      <c r="F1786" t="s">
        <v>809</v>
      </c>
      <c r="G1786" t="s">
        <v>808</v>
      </c>
      <c r="H1786" t="s">
        <v>359</v>
      </c>
      <c r="I1786">
        <v>144</v>
      </c>
      <c r="J1786" t="s">
        <v>138</v>
      </c>
      <c r="K1786" t="s">
        <v>137</v>
      </c>
      <c r="L1786">
        <f>I1786*$Q$2/1000</f>
        <v>5.3280000000000001E-2</v>
      </c>
    </row>
    <row r="1787" spans="1:12">
      <c r="A1787" s="118">
        <v>45047</v>
      </c>
      <c r="B1787" t="s">
        <v>20712</v>
      </c>
      <c r="C1787" t="s">
        <v>20711</v>
      </c>
      <c r="D1787" t="s">
        <v>20867</v>
      </c>
      <c r="E1787" t="s">
        <v>21878</v>
      </c>
      <c r="F1787">
        <v>101008805</v>
      </c>
      <c r="G1787" t="s">
        <v>20736</v>
      </c>
      <c r="H1787" t="s">
        <v>20706</v>
      </c>
      <c r="I1787">
        <v>9.4</v>
      </c>
      <c r="J1787" t="s">
        <v>138</v>
      </c>
      <c r="K1787" t="s">
        <v>137</v>
      </c>
      <c r="L1787">
        <f>I1787*$Q$2/1000</f>
        <v>3.4780000000000002E-3</v>
      </c>
    </row>
    <row r="1788" spans="1:12">
      <c r="A1788" s="118">
        <v>45047</v>
      </c>
      <c r="B1788" t="s">
        <v>20712</v>
      </c>
      <c r="C1788" t="s">
        <v>20711</v>
      </c>
      <c r="D1788" t="s">
        <v>21877</v>
      </c>
      <c r="E1788" t="s">
        <v>21876</v>
      </c>
      <c r="F1788">
        <v>101011476</v>
      </c>
      <c r="G1788" t="s">
        <v>21225</v>
      </c>
      <c r="H1788" t="s">
        <v>20706</v>
      </c>
      <c r="I1788">
        <v>9.4</v>
      </c>
      <c r="J1788" t="s">
        <v>138</v>
      </c>
      <c r="K1788" t="s">
        <v>137</v>
      </c>
      <c r="L1788">
        <f>I1788*$Q$2/1000</f>
        <v>3.4780000000000002E-3</v>
      </c>
    </row>
    <row r="1789" spans="1:12">
      <c r="A1789" s="118">
        <v>45047</v>
      </c>
      <c r="B1789" t="s">
        <v>20712</v>
      </c>
      <c r="C1789" t="s">
        <v>20711</v>
      </c>
      <c r="D1789" t="s">
        <v>21396</v>
      </c>
      <c r="E1789" t="s">
        <v>21875</v>
      </c>
      <c r="F1789" t="s">
        <v>20847</v>
      </c>
      <c r="G1789" t="s">
        <v>20846</v>
      </c>
      <c r="H1789" t="s">
        <v>20706</v>
      </c>
      <c r="I1789">
        <v>9.4</v>
      </c>
      <c r="J1789" t="s">
        <v>138</v>
      </c>
      <c r="K1789" t="s">
        <v>137</v>
      </c>
      <c r="L1789">
        <f>I1789*$Q$2/1000</f>
        <v>3.4780000000000002E-3</v>
      </c>
    </row>
    <row r="1790" spans="1:12">
      <c r="A1790" s="118">
        <v>45047</v>
      </c>
      <c r="B1790" t="s">
        <v>20712</v>
      </c>
      <c r="C1790" t="s">
        <v>20711</v>
      </c>
      <c r="D1790" t="s">
        <v>21468</v>
      </c>
      <c r="E1790" t="s">
        <v>21874</v>
      </c>
      <c r="F1790">
        <v>101039973</v>
      </c>
      <c r="G1790" t="s">
        <v>21377</v>
      </c>
      <c r="H1790" t="s">
        <v>20706</v>
      </c>
      <c r="I1790">
        <v>9.4</v>
      </c>
      <c r="J1790" t="s">
        <v>138</v>
      </c>
      <c r="K1790" t="s">
        <v>137</v>
      </c>
      <c r="L1790">
        <f>I1790*$Q$2/1000</f>
        <v>3.4780000000000002E-3</v>
      </c>
    </row>
    <row r="1791" spans="1:12">
      <c r="A1791" s="118">
        <v>45047</v>
      </c>
      <c r="B1791" t="s">
        <v>20712</v>
      </c>
      <c r="C1791" t="s">
        <v>20711</v>
      </c>
      <c r="D1791" t="s">
        <v>20735</v>
      </c>
      <c r="E1791" t="s">
        <v>21873</v>
      </c>
      <c r="F1791" t="s">
        <v>20823</v>
      </c>
      <c r="G1791" t="s">
        <v>20822</v>
      </c>
      <c r="H1791" t="s">
        <v>20706</v>
      </c>
      <c r="I1791">
        <v>9.4</v>
      </c>
      <c r="J1791" t="s">
        <v>138</v>
      </c>
      <c r="K1791" t="s">
        <v>137</v>
      </c>
      <c r="L1791">
        <f>I1791*$Q$2/1000</f>
        <v>3.4780000000000002E-3</v>
      </c>
    </row>
    <row r="1792" spans="1:12">
      <c r="A1792" s="118">
        <v>45047</v>
      </c>
      <c r="B1792" t="s">
        <v>20712</v>
      </c>
      <c r="C1792" t="s">
        <v>20711</v>
      </c>
      <c r="D1792" t="s">
        <v>20867</v>
      </c>
      <c r="E1792" t="s">
        <v>21872</v>
      </c>
      <c r="F1792">
        <v>101029762</v>
      </c>
      <c r="G1792" t="s">
        <v>20782</v>
      </c>
      <c r="H1792" t="s">
        <v>20706</v>
      </c>
      <c r="I1792">
        <v>9.4</v>
      </c>
      <c r="J1792" t="s">
        <v>138</v>
      </c>
      <c r="K1792" t="s">
        <v>137</v>
      </c>
      <c r="L1792">
        <f>I1792*$Q$2/1000</f>
        <v>3.4780000000000002E-3</v>
      </c>
    </row>
    <row r="1793" spans="1:12">
      <c r="A1793" s="118">
        <v>45047</v>
      </c>
      <c r="B1793" t="s">
        <v>20712</v>
      </c>
      <c r="C1793" t="s">
        <v>20711</v>
      </c>
      <c r="D1793" t="s">
        <v>20877</v>
      </c>
      <c r="E1793" t="s">
        <v>21871</v>
      </c>
      <c r="F1793">
        <v>101010458</v>
      </c>
      <c r="G1793" t="s">
        <v>20798</v>
      </c>
      <c r="H1793" t="s">
        <v>20706</v>
      </c>
      <c r="I1793">
        <v>9.4</v>
      </c>
      <c r="J1793" t="s">
        <v>138</v>
      </c>
      <c r="K1793" t="s">
        <v>137</v>
      </c>
      <c r="L1793">
        <f>I1793*$Q$2/1000</f>
        <v>3.4780000000000002E-3</v>
      </c>
    </row>
    <row r="1794" spans="1:12">
      <c r="A1794" s="118">
        <v>45047</v>
      </c>
      <c r="B1794" t="s">
        <v>20712</v>
      </c>
      <c r="C1794" t="s">
        <v>20711</v>
      </c>
      <c r="D1794" t="s">
        <v>21163</v>
      </c>
      <c r="E1794" t="s">
        <v>21870</v>
      </c>
      <c r="F1794" t="s">
        <v>10816</v>
      </c>
      <c r="G1794" t="s">
        <v>10815</v>
      </c>
      <c r="H1794" t="s">
        <v>20706</v>
      </c>
      <c r="I1794">
        <v>9.4</v>
      </c>
      <c r="J1794" t="s">
        <v>138</v>
      </c>
      <c r="K1794" t="s">
        <v>137</v>
      </c>
      <c r="L1794">
        <f>I1794*$Q$2/1000</f>
        <v>3.4780000000000002E-3</v>
      </c>
    </row>
    <row r="1795" spans="1:12">
      <c r="A1795" s="118">
        <v>45047</v>
      </c>
      <c r="B1795" t="s">
        <v>20712</v>
      </c>
      <c r="C1795" t="s">
        <v>20711</v>
      </c>
      <c r="D1795" t="s">
        <v>21869</v>
      </c>
      <c r="E1795" t="s">
        <v>21868</v>
      </c>
      <c r="F1795" t="s">
        <v>10816</v>
      </c>
      <c r="G1795" t="s">
        <v>10815</v>
      </c>
      <c r="H1795" t="s">
        <v>20706</v>
      </c>
      <c r="I1795">
        <v>9.4</v>
      </c>
      <c r="J1795" t="s">
        <v>138</v>
      </c>
      <c r="K1795" t="s">
        <v>137</v>
      </c>
      <c r="L1795">
        <f>I1795*$Q$2/1000</f>
        <v>3.4780000000000002E-3</v>
      </c>
    </row>
    <row r="1796" spans="1:12">
      <c r="A1796" s="118">
        <v>44958</v>
      </c>
      <c r="B1796" t="s">
        <v>261</v>
      </c>
      <c r="C1796" t="s">
        <v>260</v>
      </c>
      <c r="D1796" t="s">
        <v>21867</v>
      </c>
      <c r="E1796" t="s">
        <v>21866</v>
      </c>
      <c r="F1796">
        <v>3445203</v>
      </c>
      <c r="G1796" t="s">
        <v>4619</v>
      </c>
      <c r="H1796" t="s">
        <v>139</v>
      </c>
      <c r="I1796">
        <v>55</v>
      </c>
      <c r="J1796" t="s">
        <v>145</v>
      </c>
      <c r="K1796" t="s">
        <v>137</v>
      </c>
      <c r="L1796">
        <f>I1796*$Q$2/100/1000</f>
        <v>2.0350000000000001E-4</v>
      </c>
    </row>
    <row r="1797" spans="1:12">
      <c r="A1797" s="118">
        <v>45047</v>
      </c>
      <c r="B1797" t="s">
        <v>20712</v>
      </c>
      <c r="C1797" t="s">
        <v>20711</v>
      </c>
      <c r="D1797" t="s">
        <v>20951</v>
      </c>
      <c r="E1797" t="s">
        <v>21865</v>
      </c>
      <c r="F1797">
        <v>101039999</v>
      </c>
      <c r="G1797" t="s">
        <v>20949</v>
      </c>
      <c r="H1797" t="s">
        <v>20706</v>
      </c>
      <c r="I1797">
        <v>9.4</v>
      </c>
      <c r="J1797" t="s">
        <v>138</v>
      </c>
      <c r="K1797" t="s">
        <v>137</v>
      </c>
      <c r="L1797">
        <f>I1797*$Q$2/1000</f>
        <v>3.4780000000000002E-3</v>
      </c>
    </row>
    <row r="1798" spans="1:12">
      <c r="A1798" s="118">
        <v>45047</v>
      </c>
      <c r="B1798" t="s">
        <v>20712</v>
      </c>
      <c r="C1798" t="s">
        <v>20711</v>
      </c>
      <c r="D1798" t="s">
        <v>21646</v>
      </c>
      <c r="E1798" t="s">
        <v>21864</v>
      </c>
      <c r="F1798">
        <v>101046730</v>
      </c>
      <c r="G1798" t="s">
        <v>20898</v>
      </c>
      <c r="H1798" t="s">
        <v>20706</v>
      </c>
      <c r="I1798">
        <v>9.4</v>
      </c>
      <c r="J1798" t="s">
        <v>138</v>
      </c>
      <c r="K1798" t="s">
        <v>137</v>
      </c>
      <c r="L1798">
        <f>I1798*$Q$2/1000</f>
        <v>3.4780000000000002E-3</v>
      </c>
    </row>
    <row r="1799" spans="1:12">
      <c r="A1799" s="118">
        <v>45047</v>
      </c>
      <c r="B1799" t="s">
        <v>20712</v>
      </c>
      <c r="C1799" t="s">
        <v>20711</v>
      </c>
      <c r="D1799" t="s">
        <v>21863</v>
      </c>
      <c r="E1799" t="s">
        <v>21862</v>
      </c>
      <c r="F1799">
        <v>101030074</v>
      </c>
      <c r="G1799" t="s">
        <v>21095</v>
      </c>
      <c r="H1799" t="s">
        <v>20706</v>
      </c>
      <c r="I1799">
        <v>9.4</v>
      </c>
      <c r="J1799" t="s">
        <v>138</v>
      </c>
      <c r="K1799" t="s">
        <v>137</v>
      </c>
      <c r="L1799">
        <f>I1799*$Q$2/1000</f>
        <v>3.4780000000000002E-3</v>
      </c>
    </row>
    <row r="1800" spans="1:12">
      <c r="A1800" s="118">
        <v>45047</v>
      </c>
      <c r="B1800" t="s">
        <v>20712</v>
      </c>
      <c r="C1800" t="s">
        <v>20711</v>
      </c>
      <c r="D1800" t="s">
        <v>21429</v>
      </c>
      <c r="E1800" t="s">
        <v>21861</v>
      </c>
      <c r="F1800">
        <v>101040227</v>
      </c>
      <c r="G1800" t="s">
        <v>20892</v>
      </c>
      <c r="H1800" t="s">
        <v>20706</v>
      </c>
      <c r="I1800">
        <v>9.4</v>
      </c>
      <c r="J1800" t="s">
        <v>138</v>
      </c>
      <c r="K1800" t="s">
        <v>137</v>
      </c>
      <c r="L1800">
        <f>I1800*$Q$2/1000</f>
        <v>3.4780000000000002E-3</v>
      </c>
    </row>
    <row r="1801" spans="1:12">
      <c r="A1801" s="118">
        <v>45047</v>
      </c>
      <c r="B1801" t="s">
        <v>20712</v>
      </c>
      <c r="C1801" t="s">
        <v>20711</v>
      </c>
      <c r="D1801" t="s">
        <v>20867</v>
      </c>
      <c r="E1801" t="s">
        <v>21860</v>
      </c>
      <c r="F1801">
        <v>101008805</v>
      </c>
      <c r="G1801" t="s">
        <v>20736</v>
      </c>
      <c r="H1801" t="s">
        <v>20706</v>
      </c>
      <c r="I1801">
        <v>9.4</v>
      </c>
      <c r="J1801" t="s">
        <v>138</v>
      </c>
      <c r="K1801" t="s">
        <v>137</v>
      </c>
      <c r="L1801">
        <f>I1801*$Q$2/1000</f>
        <v>3.4780000000000002E-3</v>
      </c>
    </row>
    <row r="1802" spans="1:12">
      <c r="A1802" s="118">
        <v>45047</v>
      </c>
      <c r="B1802" t="s">
        <v>20712</v>
      </c>
      <c r="C1802" t="s">
        <v>20711</v>
      </c>
      <c r="D1802" t="s">
        <v>20940</v>
      </c>
      <c r="E1802" t="s">
        <v>21859</v>
      </c>
      <c r="F1802" t="s">
        <v>20793</v>
      </c>
      <c r="G1802" t="s">
        <v>20792</v>
      </c>
      <c r="H1802" t="s">
        <v>20706</v>
      </c>
      <c r="I1802">
        <v>9.4</v>
      </c>
      <c r="J1802" t="s">
        <v>138</v>
      </c>
      <c r="K1802" t="s">
        <v>137</v>
      </c>
      <c r="L1802">
        <f>I1802*$Q$2/1000</f>
        <v>3.4780000000000002E-3</v>
      </c>
    </row>
    <row r="1803" spans="1:12">
      <c r="A1803" s="118">
        <v>45047</v>
      </c>
      <c r="B1803" t="s">
        <v>20712</v>
      </c>
      <c r="C1803" t="s">
        <v>20711</v>
      </c>
      <c r="D1803" t="s">
        <v>21427</v>
      </c>
      <c r="E1803" t="s">
        <v>21858</v>
      </c>
      <c r="F1803">
        <v>101040786</v>
      </c>
      <c r="G1803" t="s">
        <v>21077</v>
      </c>
      <c r="H1803" t="s">
        <v>20706</v>
      </c>
      <c r="I1803">
        <v>9.4</v>
      </c>
      <c r="J1803" t="s">
        <v>138</v>
      </c>
      <c r="K1803" t="s">
        <v>137</v>
      </c>
      <c r="L1803">
        <f>I1803*$Q$2/1000</f>
        <v>3.4780000000000002E-3</v>
      </c>
    </row>
    <row r="1804" spans="1:12">
      <c r="A1804" s="118">
        <v>45047</v>
      </c>
      <c r="B1804" t="s">
        <v>20712</v>
      </c>
      <c r="C1804" t="s">
        <v>20711</v>
      </c>
      <c r="D1804" t="s">
        <v>21857</v>
      </c>
      <c r="E1804" t="s">
        <v>21856</v>
      </c>
      <c r="F1804" t="s">
        <v>21855</v>
      </c>
      <c r="G1804" t="s">
        <v>21854</v>
      </c>
      <c r="H1804" t="s">
        <v>20706</v>
      </c>
      <c r="I1804">
        <v>9.4</v>
      </c>
      <c r="J1804" t="s">
        <v>138</v>
      </c>
      <c r="K1804" t="s">
        <v>137</v>
      </c>
      <c r="L1804">
        <f>I1804*$Q$2/1000</f>
        <v>3.4780000000000002E-3</v>
      </c>
    </row>
    <row r="1805" spans="1:12">
      <c r="A1805" s="118">
        <v>45047</v>
      </c>
      <c r="B1805" t="s">
        <v>20712</v>
      </c>
      <c r="C1805" t="s">
        <v>20711</v>
      </c>
      <c r="D1805" t="s">
        <v>21427</v>
      </c>
      <c r="E1805" t="s">
        <v>21853</v>
      </c>
      <c r="F1805">
        <v>101040786</v>
      </c>
      <c r="G1805" t="s">
        <v>21077</v>
      </c>
      <c r="H1805" t="s">
        <v>20706</v>
      </c>
      <c r="I1805">
        <v>9.4</v>
      </c>
      <c r="J1805" t="s">
        <v>138</v>
      </c>
      <c r="K1805" t="s">
        <v>137</v>
      </c>
      <c r="L1805">
        <f>I1805*$Q$2/1000</f>
        <v>3.4780000000000002E-3</v>
      </c>
    </row>
    <row r="1806" spans="1:12">
      <c r="A1806" s="118">
        <v>45047</v>
      </c>
      <c r="B1806" t="s">
        <v>20712</v>
      </c>
      <c r="C1806" t="s">
        <v>20711</v>
      </c>
      <c r="D1806" t="s">
        <v>21590</v>
      </c>
      <c r="E1806" t="s">
        <v>21852</v>
      </c>
      <c r="F1806">
        <v>101017267</v>
      </c>
      <c r="G1806" t="s">
        <v>20802</v>
      </c>
      <c r="H1806" t="s">
        <v>20706</v>
      </c>
      <c r="I1806">
        <v>9.4</v>
      </c>
      <c r="J1806" t="s">
        <v>138</v>
      </c>
      <c r="K1806" t="s">
        <v>137</v>
      </c>
      <c r="L1806">
        <f>I1806*$Q$2/1000</f>
        <v>3.4780000000000002E-3</v>
      </c>
    </row>
    <row r="1807" spans="1:12">
      <c r="A1807" s="118">
        <v>45047</v>
      </c>
      <c r="B1807" t="s">
        <v>20712</v>
      </c>
      <c r="C1807" t="s">
        <v>20711</v>
      </c>
      <c r="D1807" t="s">
        <v>20859</v>
      </c>
      <c r="E1807" t="s">
        <v>21851</v>
      </c>
      <c r="F1807">
        <v>101039992</v>
      </c>
      <c r="G1807" t="s">
        <v>20754</v>
      </c>
      <c r="H1807" t="s">
        <v>20706</v>
      </c>
      <c r="I1807">
        <v>9.4</v>
      </c>
      <c r="J1807" t="s">
        <v>138</v>
      </c>
      <c r="K1807" t="s">
        <v>137</v>
      </c>
      <c r="L1807">
        <f>I1807*$Q$2/1000</f>
        <v>3.4780000000000002E-3</v>
      </c>
    </row>
    <row r="1808" spans="1:12">
      <c r="A1808" s="118">
        <v>45047</v>
      </c>
      <c r="B1808" t="s">
        <v>20712</v>
      </c>
      <c r="C1808" t="s">
        <v>20711</v>
      </c>
      <c r="D1808" t="s">
        <v>20867</v>
      </c>
      <c r="E1808" t="s">
        <v>21850</v>
      </c>
      <c r="F1808">
        <v>101023639</v>
      </c>
      <c r="G1808" t="s">
        <v>20763</v>
      </c>
      <c r="H1808" t="s">
        <v>20706</v>
      </c>
      <c r="I1808">
        <v>9.4</v>
      </c>
      <c r="J1808" t="s">
        <v>138</v>
      </c>
      <c r="K1808" t="s">
        <v>137</v>
      </c>
      <c r="L1808">
        <f>I1808*$Q$2/1000</f>
        <v>3.4780000000000002E-3</v>
      </c>
    </row>
    <row r="1809" spans="1:12">
      <c r="A1809" s="118">
        <v>45047</v>
      </c>
      <c r="B1809" t="s">
        <v>20712</v>
      </c>
      <c r="C1809" t="s">
        <v>20711</v>
      </c>
      <c r="D1809" t="s">
        <v>21849</v>
      </c>
      <c r="E1809" t="s">
        <v>21848</v>
      </c>
      <c r="F1809">
        <v>101039992</v>
      </c>
      <c r="G1809" t="s">
        <v>20754</v>
      </c>
      <c r="H1809" t="s">
        <v>20706</v>
      </c>
      <c r="I1809">
        <v>9.4</v>
      </c>
      <c r="J1809" t="s">
        <v>138</v>
      </c>
      <c r="K1809" t="s">
        <v>137</v>
      </c>
      <c r="L1809">
        <f>I1809*$Q$2/1000</f>
        <v>3.4780000000000002E-3</v>
      </c>
    </row>
    <row r="1810" spans="1:12">
      <c r="A1810" s="118">
        <v>45047</v>
      </c>
      <c r="B1810" t="s">
        <v>20712</v>
      </c>
      <c r="C1810" t="s">
        <v>20711</v>
      </c>
      <c r="D1810" t="s">
        <v>21461</v>
      </c>
      <c r="E1810" t="s">
        <v>21847</v>
      </c>
      <c r="F1810" t="s">
        <v>21601</v>
      </c>
      <c r="G1810" t="s">
        <v>21600</v>
      </c>
      <c r="H1810" t="s">
        <v>20706</v>
      </c>
      <c r="I1810">
        <v>9.4</v>
      </c>
      <c r="J1810" t="s">
        <v>138</v>
      </c>
      <c r="K1810" t="s">
        <v>137</v>
      </c>
      <c r="L1810">
        <f>I1810*$Q$2/1000</f>
        <v>3.4780000000000002E-3</v>
      </c>
    </row>
    <row r="1811" spans="1:12">
      <c r="A1811" s="118">
        <v>44958</v>
      </c>
      <c r="B1811" t="s">
        <v>460</v>
      </c>
      <c r="C1811" t="s">
        <v>459</v>
      </c>
      <c r="D1811" t="s">
        <v>16920</v>
      </c>
      <c r="E1811" t="s">
        <v>21846</v>
      </c>
      <c r="F1811">
        <v>79204208</v>
      </c>
      <c r="G1811" t="s">
        <v>19070</v>
      </c>
      <c r="H1811" t="s">
        <v>455</v>
      </c>
      <c r="I1811">
        <v>103.6</v>
      </c>
      <c r="J1811" t="s">
        <v>145</v>
      </c>
      <c r="K1811" t="s">
        <v>137</v>
      </c>
      <c r="L1811">
        <f>I1811*$Q$2/100/1000</f>
        <v>3.8331999999999998E-4</v>
      </c>
    </row>
    <row r="1812" spans="1:12">
      <c r="A1812" s="118">
        <v>44958</v>
      </c>
      <c r="B1812" t="s">
        <v>460</v>
      </c>
      <c r="C1812" t="s">
        <v>459</v>
      </c>
      <c r="D1812" t="s">
        <v>21845</v>
      </c>
      <c r="E1812" t="s">
        <v>21844</v>
      </c>
      <c r="F1812">
        <v>50204185</v>
      </c>
      <c r="G1812" t="s">
        <v>12929</v>
      </c>
      <c r="H1812" t="s">
        <v>455</v>
      </c>
      <c r="I1812">
        <v>103.6</v>
      </c>
      <c r="J1812" t="s">
        <v>145</v>
      </c>
      <c r="K1812" t="s">
        <v>137</v>
      </c>
      <c r="L1812">
        <f>I1812*$Q$2/100/1000</f>
        <v>3.8331999999999998E-4</v>
      </c>
    </row>
    <row r="1813" spans="1:12">
      <c r="A1813" s="118">
        <v>44958</v>
      </c>
      <c r="B1813" t="s">
        <v>460</v>
      </c>
      <c r="C1813" t="s">
        <v>459</v>
      </c>
      <c r="D1813" t="s">
        <v>21843</v>
      </c>
      <c r="E1813" t="s">
        <v>21842</v>
      </c>
      <c r="F1813">
        <v>101025827</v>
      </c>
      <c r="G1813" t="s">
        <v>4315</v>
      </c>
      <c r="H1813" t="s">
        <v>455</v>
      </c>
      <c r="I1813">
        <v>103.6</v>
      </c>
      <c r="J1813" t="s">
        <v>145</v>
      </c>
      <c r="K1813" t="s">
        <v>137</v>
      </c>
      <c r="L1813">
        <f>I1813*$Q$2/100/1000</f>
        <v>3.8331999999999998E-4</v>
      </c>
    </row>
    <row r="1814" spans="1:12">
      <c r="A1814" s="118">
        <v>44958</v>
      </c>
      <c r="B1814" t="s">
        <v>723</v>
      </c>
      <c r="C1814" t="s">
        <v>722</v>
      </c>
      <c r="D1814" t="s">
        <v>21841</v>
      </c>
      <c r="E1814" t="s">
        <v>21840</v>
      </c>
      <c r="F1814">
        <v>101013924</v>
      </c>
      <c r="G1814" t="s">
        <v>5363</v>
      </c>
      <c r="H1814" t="s">
        <v>718</v>
      </c>
      <c r="I1814">
        <v>302</v>
      </c>
      <c r="J1814" t="s">
        <v>145</v>
      </c>
      <c r="K1814" t="s">
        <v>717</v>
      </c>
      <c r="L1814">
        <f>I1814*$Q$2/100/1000</f>
        <v>1.1173999999999999E-3</v>
      </c>
    </row>
    <row r="1815" spans="1:12">
      <c r="A1815" s="118">
        <v>44958</v>
      </c>
      <c r="B1815" t="s">
        <v>723</v>
      </c>
      <c r="C1815" t="s">
        <v>722</v>
      </c>
      <c r="D1815" t="s">
        <v>21839</v>
      </c>
      <c r="E1815" t="s">
        <v>21838</v>
      </c>
      <c r="F1815" t="s">
        <v>1589</v>
      </c>
      <c r="G1815" t="s">
        <v>1588</v>
      </c>
      <c r="H1815" t="s">
        <v>718</v>
      </c>
      <c r="I1815">
        <v>302</v>
      </c>
      <c r="J1815" t="s">
        <v>145</v>
      </c>
      <c r="K1815" t="s">
        <v>717</v>
      </c>
      <c r="L1815">
        <f>I1815*$Q$2/100/1000</f>
        <v>1.1173999999999999E-3</v>
      </c>
    </row>
    <row r="1816" spans="1:12">
      <c r="A1816" s="118">
        <v>45047</v>
      </c>
      <c r="B1816" t="s">
        <v>20712</v>
      </c>
      <c r="C1816" t="s">
        <v>20711</v>
      </c>
      <c r="D1816" t="s">
        <v>21468</v>
      </c>
      <c r="E1816" t="s">
        <v>21837</v>
      </c>
      <c r="F1816">
        <v>101039808</v>
      </c>
      <c r="G1816" t="s">
        <v>20926</v>
      </c>
      <c r="H1816" t="s">
        <v>20706</v>
      </c>
      <c r="I1816">
        <v>9.4</v>
      </c>
      <c r="J1816" t="s">
        <v>138</v>
      </c>
      <c r="K1816" t="s">
        <v>137</v>
      </c>
      <c r="L1816">
        <f>I1816*$Q$2/1000</f>
        <v>3.4780000000000002E-3</v>
      </c>
    </row>
    <row r="1817" spans="1:12">
      <c r="A1817" s="118">
        <v>44958</v>
      </c>
      <c r="B1817" t="s">
        <v>460</v>
      </c>
      <c r="C1817" t="s">
        <v>459</v>
      </c>
      <c r="D1817" t="s">
        <v>14648</v>
      </c>
      <c r="E1817" t="s">
        <v>21836</v>
      </c>
      <c r="F1817">
        <v>101035622</v>
      </c>
      <c r="G1817" t="s">
        <v>8679</v>
      </c>
      <c r="H1817" t="s">
        <v>455</v>
      </c>
      <c r="I1817">
        <v>103.6</v>
      </c>
      <c r="J1817" t="s">
        <v>145</v>
      </c>
      <c r="K1817" t="s">
        <v>137</v>
      </c>
      <c r="L1817">
        <f>I1817*$Q$2/100/1000</f>
        <v>3.8331999999999998E-4</v>
      </c>
    </row>
    <row r="1818" spans="1:12">
      <c r="A1818" s="118">
        <v>45078</v>
      </c>
      <c r="B1818" t="s">
        <v>18960</v>
      </c>
      <c r="C1818" t="s">
        <v>18959</v>
      </c>
      <c r="D1818" t="s">
        <v>19382</v>
      </c>
      <c r="E1818" t="s">
        <v>21835</v>
      </c>
      <c r="F1818" t="s">
        <v>19380</v>
      </c>
      <c r="G1818" t="s">
        <v>19379</v>
      </c>
      <c r="H1818" t="s">
        <v>18954</v>
      </c>
      <c r="I1818">
        <v>1446</v>
      </c>
      <c r="J1818" t="s">
        <v>223</v>
      </c>
      <c r="K1818" t="s">
        <v>137</v>
      </c>
      <c r="L1818">
        <f>I1818*$Q$5/1000</f>
        <v>1.4702205000000002</v>
      </c>
    </row>
    <row r="1819" spans="1:12">
      <c r="A1819" s="118">
        <v>45047</v>
      </c>
      <c r="B1819" t="s">
        <v>20712</v>
      </c>
      <c r="C1819" t="s">
        <v>20711</v>
      </c>
      <c r="D1819" t="s">
        <v>21573</v>
      </c>
      <c r="E1819" t="s">
        <v>21834</v>
      </c>
      <c r="F1819">
        <v>101029067</v>
      </c>
      <c r="G1819" t="s">
        <v>21127</v>
      </c>
      <c r="H1819" t="s">
        <v>20706</v>
      </c>
      <c r="I1819">
        <v>9.4</v>
      </c>
      <c r="J1819" t="s">
        <v>138</v>
      </c>
      <c r="K1819" t="s">
        <v>137</v>
      </c>
      <c r="L1819">
        <f>I1819*$Q$2/1000</f>
        <v>3.4780000000000002E-3</v>
      </c>
    </row>
    <row r="1820" spans="1:12">
      <c r="A1820" s="118">
        <v>44958</v>
      </c>
      <c r="B1820" t="s">
        <v>856</v>
      </c>
      <c r="C1820" t="s">
        <v>14560</v>
      </c>
      <c r="D1820" t="s">
        <v>21833</v>
      </c>
      <c r="E1820" t="s">
        <v>21832</v>
      </c>
      <c r="F1820">
        <v>10208926</v>
      </c>
      <c r="G1820" t="s">
        <v>6429</v>
      </c>
      <c r="H1820" s="123" t="s">
        <v>851</v>
      </c>
      <c r="I1820">
        <v>5214</v>
      </c>
      <c r="J1820" t="s">
        <v>173</v>
      </c>
      <c r="K1820" t="s">
        <v>172</v>
      </c>
      <c r="L1820">
        <f>I1820*$Q$3*2.5/1000</f>
        <v>0.4181628</v>
      </c>
    </row>
    <row r="1821" spans="1:12">
      <c r="A1821" s="118">
        <v>45047</v>
      </c>
      <c r="B1821" t="s">
        <v>20712</v>
      </c>
      <c r="C1821" t="s">
        <v>20711</v>
      </c>
      <c r="D1821" t="s">
        <v>21396</v>
      </c>
      <c r="E1821" t="s">
        <v>21831</v>
      </c>
      <c r="F1821" t="s">
        <v>20847</v>
      </c>
      <c r="G1821" t="s">
        <v>20846</v>
      </c>
      <c r="H1821" t="s">
        <v>20706</v>
      </c>
      <c r="I1821">
        <v>9.4</v>
      </c>
      <c r="J1821" t="s">
        <v>138</v>
      </c>
      <c r="K1821" t="s">
        <v>137</v>
      </c>
      <c r="L1821">
        <f>I1821*$Q$2/1000</f>
        <v>3.4780000000000002E-3</v>
      </c>
    </row>
    <row r="1822" spans="1:12">
      <c r="A1822" s="118">
        <v>45047</v>
      </c>
      <c r="B1822" t="s">
        <v>20712</v>
      </c>
      <c r="C1822" t="s">
        <v>20711</v>
      </c>
      <c r="D1822" t="s">
        <v>21830</v>
      </c>
      <c r="E1822" t="s">
        <v>21829</v>
      </c>
      <c r="F1822">
        <v>101020964</v>
      </c>
      <c r="G1822" t="s">
        <v>21828</v>
      </c>
      <c r="H1822" t="s">
        <v>20706</v>
      </c>
      <c r="I1822">
        <v>9.4</v>
      </c>
      <c r="J1822" t="s">
        <v>138</v>
      </c>
      <c r="K1822" t="s">
        <v>137</v>
      </c>
      <c r="L1822">
        <f>I1822*$Q$2/1000</f>
        <v>3.4780000000000002E-3</v>
      </c>
    </row>
    <row r="1823" spans="1:12">
      <c r="A1823" s="118">
        <v>45047</v>
      </c>
      <c r="B1823" t="s">
        <v>20712</v>
      </c>
      <c r="C1823" t="s">
        <v>20711</v>
      </c>
      <c r="D1823" t="s">
        <v>21468</v>
      </c>
      <c r="E1823" t="s">
        <v>21827</v>
      </c>
      <c r="F1823">
        <v>101039973</v>
      </c>
      <c r="G1823" t="s">
        <v>21377</v>
      </c>
      <c r="H1823" t="s">
        <v>20706</v>
      </c>
      <c r="I1823">
        <v>9.4</v>
      </c>
      <c r="J1823" t="s">
        <v>138</v>
      </c>
      <c r="K1823" t="s">
        <v>137</v>
      </c>
      <c r="L1823">
        <f>I1823*$Q$2/1000</f>
        <v>3.4780000000000002E-3</v>
      </c>
    </row>
    <row r="1824" spans="1:12">
      <c r="A1824" s="118">
        <v>45047</v>
      </c>
      <c r="B1824" t="s">
        <v>20712</v>
      </c>
      <c r="C1824" t="s">
        <v>20711</v>
      </c>
      <c r="D1824" t="s">
        <v>21792</v>
      </c>
      <c r="E1824" t="s">
        <v>21826</v>
      </c>
      <c r="F1824">
        <v>101013229</v>
      </c>
      <c r="G1824" t="s">
        <v>21825</v>
      </c>
      <c r="H1824" t="s">
        <v>20706</v>
      </c>
      <c r="I1824">
        <v>9.4</v>
      </c>
      <c r="J1824" t="s">
        <v>138</v>
      </c>
      <c r="K1824" t="s">
        <v>137</v>
      </c>
      <c r="L1824">
        <f>I1824*$Q$2/1000</f>
        <v>3.4780000000000002E-3</v>
      </c>
    </row>
    <row r="1825" spans="1:12">
      <c r="A1825" s="118">
        <v>45047</v>
      </c>
      <c r="B1825" t="s">
        <v>20712</v>
      </c>
      <c r="C1825" t="s">
        <v>20711</v>
      </c>
      <c r="D1825" t="s">
        <v>21822</v>
      </c>
      <c r="E1825" t="s">
        <v>21824</v>
      </c>
      <c r="F1825">
        <v>101012554</v>
      </c>
      <c r="G1825" t="s">
        <v>20952</v>
      </c>
      <c r="H1825" t="s">
        <v>20706</v>
      </c>
      <c r="I1825">
        <v>9.4</v>
      </c>
      <c r="J1825" t="s">
        <v>138</v>
      </c>
      <c r="K1825" t="s">
        <v>137</v>
      </c>
      <c r="L1825">
        <f>I1825*$Q$2/1000</f>
        <v>3.4780000000000002E-3</v>
      </c>
    </row>
    <row r="1826" spans="1:12">
      <c r="A1826" s="118">
        <v>45047</v>
      </c>
      <c r="B1826" t="s">
        <v>20712</v>
      </c>
      <c r="C1826" t="s">
        <v>20711</v>
      </c>
      <c r="D1826" t="s">
        <v>21784</v>
      </c>
      <c r="E1826" t="s">
        <v>21823</v>
      </c>
      <c r="F1826" t="s">
        <v>21782</v>
      </c>
      <c r="G1826" t="s">
        <v>21781</v>
      </c>
      <c r="H1826" t="s">
        <v>20706</v>
      </c>
      <c r="I1826">
        <v>9.4</v>
      </c>
      <c r="J1826" t="s">
        <v>138</v>
      </c>
      <c r="K1826" t="s">
        <v>137</v>
      </c>
      <c r="L1826">
        <f>I1826*$Q$2/1000</f>
        <v>3.4780000000000002E-3</v>
      </c>
    </row>
    <row r="1827" spans="1:12">
      <c r="A1827" s="118">
        <v>45047</v>
      </c>
      <c r="B1827" t="s">
        <v>20712</v>
      </c>
      <c r="C1827" t="s">
        <v>20711</v>
      </c>
      <c r="D1827" t="s">
        <v>21822</v>
      </c>
      <c r="E1827" t="s">
        <v>21821</v>
      </c>
      <c r="F1827">
        <v>101013194</v>
      </c>
      <c r="G1827" t="s">
        <v>21820</v>
      </c>
      <c r="H1827" t="s">
        <v>20706</v>
      </c>
      <c r="I1827">
        <v>9.4</v>
      </c>
      <c r="J1827" t="s">
        <v>138</v>
      </c>
      <c r="K1827" t="s">
        <v>137</v>
      </c>
      <c r="L1827">
        <f>I1827*$Q$2/1000</f>
        <v>3.4780000000000002E-3</v>
      </c>
    </row>
    <row r="1828" spans="1:12">
      <c r="A1828" s="118">
        <v>45047</v>
      </c>
      <c r="B1828" t="s">
        <v>20712</v>
      </c>
      <c r="C1828" t="s">
        <v>20711</v>
      </c>
      <c r="D1828" t="s">
        <v>21335</v>
      </c>
      <c r="E1828" t="s">
        <v>21819</v>
      </c>
      <c r="F1828">
        <v>57258355</v>
      </c>
      <c r="G1828" t="s">
        <v>20739</v>
      </c>
      <c r="H1828" t="s">
        <v>20706</v>
      </c>
      <c r="I1828">
        <v>9.4</v>
      </c>
      <c r="J1828" t="s">
        <v>138</v>
      </c>
      <c r="K1828" t="s">
        <v>137</v>
      </c>
      <c r="L1828">
        <f>I1828*$Q$2/1000</f>
        <v>3.4780000000000002E-3</v>
      </c>
    </row>
    <row r="1829" spans="1:12">
      <c r="A1829" s="118">
        <v>44958</v>
      </c>
      <c r="B1829" t="s">
        <v>460</v>
      </c>
      <c r="C1829" t="s">
        <v>459</v>
      </c>
      <c r="D1829" t="s">
        <v>21818</v>
      </c>
      <c r="E1829" t="s">
        <v>21817</v>
      </c>
      <c r="F1829">
        <v>51257435</v>
      </c>
      <c r="G1829" t="s">
        <v>21269</v>
      </c>
      <c r="H1829" t="s">
        <v>455</v>
      </c>
      <c r="I1829">
        <v>103.6</v>
      </c>
      <c r="J1829" t="s">
        <v>145</v>
      </c>
      <c r="K1829" t="s">
        <v>137</v>
      </c>
      <c r="L1829">
        <f>I1829*$Q$2/100/1000</f>
        <v>3.8331999999999998E-4</v>
      </c>
    </row>
    <row r="1830" spans="1:12">
      <c r="A1830" s="118">
        <v>44958</v>
      </c>
      <c r="B1830" t="s">
        <v>460</v>
      </c>
      <c r="C1830" t="s">
        <v>459</v>
      </c>
      <c r="D1830" t="s">
        <v>21816</v>
      </c>
      <c r="E1830" t="s">
        <v>21815</v>
      </c>
      <c r="F1830">
        <v>50204184</v>
      </c>
      <c r="G1830" t="s">
        <v>21814</v>
      </c>
      <c r="H1830" t="s">
        <v>455</v>
      </c>
      <c r="I1830">
        <v>103.6</v>
      </c>
      <c r="J1830" t="s">
        <v>145</v>
      </c>
      <c r="K1830" t="s">
        <v>137</v>
      </c>
      <c r="L1830">
        <f>I1830*$Q$2/100/1000</f>
        <v>3.8331999999999998E-4</v>
      </c>
    </row>
    <row r="1831" spans="1:12">
      <c r="A1831" s="118">
        <v>45047</v>
      </c>
      <c r="B1831" t="s">
        <v>20712</v>
      </c>
      <c r="C1831" t="s">
        <v>20711</v>
      </c>
      <c r="D1831" t="s">
        <v>21473</v>
      </c>
      <c r="E1831" t="s">
        <v>21813</v>
      </c>
      <c r="F1831" t="s">
        <v>21047</v>
      </c>
      <c r="G1831" t="s">
        <v>21046</v>
      </c>
      <c r="H1831" t="s">
        <v>20706</v>
      </c>
      <c r="I1831">
        <v>9.4</v>
      </c>
      <c r="J1831" t="s">
        <v>138</v>
      </c>
      <c r="K1831" t="s">
        <v>137</v>
      </c>
      <c r="L1831">
        <f>I1831*$Q$2/1000</f>
        <v>3.4780000000000002E-3</v>
      </c>
    </row>
    <row r="1832" spans="1:12">
      <c r="A1832" s="118">
        <v>45047</v>
      </c>
      <c r="B1832" t="s">
        <v>20712</v>
      </c>
      <c r="C1832" t="s">
        <v>20711</v>
      </c>
      <c r="D1832" t="s">
        <v>21452</v>
      </c>
      <c r="E1832" t="s">
        <v>21812</v>
      </c>
      <c r="F1832">
        <v>101024736</v>
      </c>
      <c r="G1832" t="s">
        <v>20994</v>
      </c>
      <c r="H1832" t="s">
        <v>20706</v>
      </c>
      <c r="I1832">
        <v>9.4</v>
      </c>
      <c r="J1832" t="s">
        <v>138</v>
      </c>
      <c r="K1832" t="s">
        <v>137</v>
      </c>
      <c r="L1832">
        <f>I1832*$Q$2/1000</f>
        <v>3.4780000000000002E-3</v>
      </c>
    </row>
    <row r="1833" spans="1:12">
      <c r="A1833" s="118">
        <v>45078</v>
      </c>
      <c r="B1833" t="s">
        <v>20712</v>
      </c>
      <c r="C1833" t="s">
        <v>20711</v>
      </c>
      <c r="D1833" t="s">
        <v>21811</v>
      </c>
      <c r="E1833" t="s">
        <v>21810</v>
      </c>
      <c r="F1833">
        <v>40259961</v>
      </c>
      <c r="G1833" t="s">
        <v>21552</v>
      </c>
      <c r="H1833" t="s">
        <v>20706</v>
      </c>
      <c r="I1833">
        <v>9.4</v>
      </c>
      <c r="J1833" t="s">
        <v>138</v>
      </c>
      <c r="K1833" t="s">
        <v>137</v>
      </c>
      <c r="L1833">
        <f>I1833*$Q$2/1000</f>
        <v>3.4780000000000002E-3</v>
      </c>
    </row>
    <row r="1834" spans="1:12">
      <c r="A1834" s="118">
        <v>45078</v>
      </c>
      <c r="B1834" t="s">
        <v>20712</v>
      </c>
      <c r="C1834" t="s">
        <v>20711</v>
      </c>
      <c r="D1834" t="s">
        <v>21447</v>
      </c>
      <c r="E1834" t="s">
        <v>21809</v>
      </c>
      <c r="F1834">
        <v>101040194</v>
      </c>
      <c r="G1834" t="s">
        <v>21445</v>
      </c>
      <c r="H1834" t="s">
        <v>20706</v>
      </c>
      <c r="I1834">
        <v>9.4</v>
      </c>
      <c r="J1834" t="s">
        <v>138</v>
      </c>
      <c r="K1834" t="s">
        <v>137</v>
      </c>
      <c r="L1834">
        <f>I1834*$Q$2/1000</f>
        <v>3.4780000000000002E-3</v>
      </c>
    </row>
    <row r="1835" spans="1:12">
      <c r="A1835" s="118">
        <v>45078</v>
      </c>
      <c r="B1835" t="s">
        <v>20712</v>
      </c>
      <c r="C1835" t="s">
        <v>20711</v>
      </c>
      <c r="D1835" t="s">
        <v>21646</v>
      </c>
      <c r="E1835" t="s">
        <v>21808</v>
      </c>
      <c r="F1835">
        <v>101046730</v>
      </c>
      <c r="G1835" t="s">
        <v>20898</v>
      </c>
      <c r="H1835" t="s">
        <v>20706</v>
      </c>
      <c r="I1835">
        <v>9.4</v>
      </c>
      <c r="J1835" t="s">
        <v>138</v>
      </c>
      <c r="K1835" t="s">
        <v>137</v>
      </c>
      <c r="L1835">
        <f>I1835*$Q$2/1000</f>
        <v>3.4780000000000002E-3</v>
      </c>
    </row>
    <row r="1836" spans="1:12">
      <c r="A1836" s="118">
        <v>45078</v>
      </c>
      <c r="B1836" t="s">
        <v>20712</v>
      </c>
      <c r="C1836" t="s">
        <v>20711</v>
      </c>
      <c r="D1836" t="s">
        <v>21429</v>
      </c>
      <c r="E1836" t="s">
        <v>21807</v>
      </c>
      <c r="F1836">
        <v>101040231</v>
      </c>
      <c r="G1836" t="s">
        <v>21515</v>
      </c>
      <c r="H1836" t="s">
        <v>20706</v>
      </c>
      <c r="I1836">
        <v>9.4</v>
      </c>
      <c r="J1836" t="s">
        <v>138</v>
      </c>
      <c r="K1836" t="s">
        <v>137</v>
      </c>
      <c r="L1836">
        <f>I1836*$Q$2/1000</f>
        <v>3.4780000000000002E-3</v>
      </c>
    </row>
    <row r="1837" spans="1:12">
      <c r="A1837" s="118">
        <v>45078</v>
      </c>
      <c r="B1837" t="s">
        <v>20712</v>
      </c>
      <c r="C1837" t="s">
        <v>20711</v>
      </c>
      <c r="D1837" t="s">
        <v>20859</v>
      </c>
      <c r="E1837" t="s">
        <v>21806</v>
      </c>
      <c r="F1837">
        <v>101027591</v>
      </c>
      <c r="G1837" t="s">
        <v>20747</v>
      </c>
      <c r="H1837" t="s">
        <v>20706</v>
      </c>
      <c r="I1837">
        <v>9.4</v>
      </c>
      <c r="J1837" t="s">
        <v>138</v>
      </c>
      <c r="K1837" t="s">
        <v>137</v>
      </c>
      <c r="L1837">
        <f>I1837*$Q$2/1000</f>
        <v>3.4780000000000002E-3</v>
      </c>
    </row>
    <row r="1838" spans="1:12">
      <c r="A1838" s="118">
        <v>45078</v>
      </c>
      <c r="B1838" t="s">
        <v>20712</v>
      </c>
      <c r="C1838" t="s">
        <v>20711</v>
      </c>
      <c r="D1838" t="s">
        <v>20859</v>
      </c>
      <c r="E1838" t="s">
        <v>21805</v>
      </c>
      <c r="F1838">
        <v>101023970</v>
      </c>
      <c r="G1838" t="s">
        <v>20983</v>
      </c>
      <c r="H1838" t="s">
        <v>20706</v>
      </c>
      <c r="I1838">
        <v>9.4</v>
      </c>
      <c r="J1838" t="s">
        <v>138</v>
      </c>
      <c r="K1838" t="s">
        <v>137</v>
      </c>
      <c r="L1838">
        <f>I1838*$Q$2/1000</f>
        <v>3.4780000000000002E-3</v>
      </c>
    </row>
    <row r="1839" spans="1:12">
      <c r="A1839" s="118">
        <v>44958</v>
      </c>
      <c r="B1839" t="s">
        <v>205</v>
      </c>
      <c r="C1839" t="s">
        <v>204</v>
      </c>
      <c r="D1839" t="s">
        <v>4183</v>
      </c>
      <c r="E1839" t="s">
        <v>21804</v>
      </c>
      <c r="F1839">
        <v>66205215</v>
      </c>
      <c r="G1839" t="s">
        <v>201</v>
      </c>
      <c r="H1839" t="s">
        <v>200</v>
      </c>
      <c r="I1839">
        <v>6781</v>
      </c>
      <c r="J1839" t="s">
        <v>199</v>
      </c>
      <c r="K1839" t="s">
        <v>198</v>
      </c>
      <c r="L1839">
        <f>I1839*$Q$4/10/1000</f>
        <v>1.1924057587200001</v>
      </c>
    </row>
    <row r="1840" spans="1:12">
      <c r="A1840" s="118">
        <v>44958</v>
      </c>
      <c r="B1840" t="s">
        <v>205</v>
      </c>
      <c r="C1840" t="s">
        <v>204</v>
      </c>
      <c r="D1840" t="s">
        <v>4183</v>
      </c>
      <c r="E1840" t="s">
        <v>21803</v>
      </c>
      <c r="F1840">
        <v>66205215</v>
      </c>
      <c r="G1840" t="s">
        <v>201</v>
      </c>
      <c r="H1840" t="s">
        <v>200</v>
      </c>
      <c r="I1840">
        <v>6781</v>
      </c>
      <c r="J1840" t="s">
        <v>199</v>
      </c>
      <c r="K1840" t="s">
        <v>198</v>
      </c>
      <c r="L1840">
        <f>I1840*$Q$4/10/1000</f>
        <v>1.1924057587200001</v>
      </c>
    </row>
    <row r="1841" spans="1:12">
      <c r="A1841" s="118">
        <v>44958</v>
      </c>
      <c r="B1841" t="s">
        <v>205</v>
      </c>
      <c r="C1841" t="s">
        <v>204</v>
      </c>
      <c r="D1841" t="s">
        <v>15424</v>
      </c>
      <c r="E1841" t="s">
        <v>21802</v>
      </c>
      <c r="F1841">
        <v>66208596</v>
      </c>
      <c r="G1841" t="s">
        <v>16359</v>
      </c>
      <c r="H1841" t="s">
        <v>200</v>
      </c>
      <c r="I1841">
        <v>6781</v>
      </c>
      <c r="J1841" t="s">
        <v>199</v>
      </c>
      <c r="K1841" t="s">
        <v>198</v>
      </c>
      <c r="L1841">
        <f>I1841*$Q$4/10/1000</f>
        <v>1.1924057587200001</v>
      </c>
    </row>
    <row r="1842" spans="1:12">
      <c r="A1842" s="118">
        <v>45078</v>
      </c>
      <c r="B1842" t="s">
        <v>20712</v>
      </c>
      <c r="C1842" t="s">
        <v>20711</v>
      </c>
      <c r="D1842" t="s">
        <v>20831</v>
      </c>
      <c r="E1842" t="s">
        <v>21801</v>
      </c>
      <c r="F1842">
        <v>101041552</v>
      </c>
      <c r="G1842" t="s">
        <v>21800</v>
      </c>
      <c r="H1842" t="s">
        <v>20706</v>
      </c>
      <c r="I1842">
        <v>9.4</v>
      </c>
      <c r="J1842" t="s">
        <v>138</v>
      </c>
      <c r="K1842" t="s">
        <v>137</v>
      </c>
      <c r="L1842">
        <f>I1842*$Q$2/1000</f>
        <v>3.4780000000000002E-3</v>
      </c>
    </row>
    <row r="1843" spans="1:12">
      <c r="A1843" s="118">
        <v>45078</v>
      </c>
      <c r="B1843" t="s">
        <v>20712</v>
      </c>
      <c r="C1843" t="s">
        <v>20711</v>
      </c>
      <c r="D1843" t="s">
        <v>21468</v>
      </c>
      <c r="E1843" t="s">
        <v>21799</v>
      </c>
      <c r="F1843">
        <v>101045279</v>
      </c>
      <c r="G1843" t="s">
        <v>21456</v>
      </c>
      <c r="H1843" t="s">
        <v>20706</v>
      </c>
      <c r="I1843">
        <v>9.4</v>
      </c>
      <c r="J1843" t="s">
        <v>138</v>
      </c>
      <c r="K1843" t="s">
        <v>137</v>
      </c>
      <c r="L1843">
        <f>I1843*$Q$2/1000</f>
        <v>3.4780000000000002E-3</v>
      </c>
    </row>
    <row r="1844" spans="1:12">
      <c r="A1844" s="118">
        <v>45078</v>
      </c>
      <c r="B1844" t="s">
        <v>20712</v>
      </c>
      <c r="C1844" t="s">
        <v>20711</v>
      </c>
      <c r="D1844" t="s">
        <v>21573</v>
      </c>
      <c r="E1844" t="s">
        <v>21798</v>
      </c>
      <c r="F1844">
        <v>101029067</v>
      </c>
      <c r="G1844" t="s">
        <v>21127</v>
      </c>
      <c r="H1844" t="s">
        <v>20706</v>
      </c>
      <c r="I1844">
        <v>9.4</v>
      </c>
      <c r="J1844" t="s">
        <v>138</v>
      </c>
      <c r="K1844" t="s">
        <v>137</v>
      </c>
      <c r="L1844">
        <f>I1844*$Q$2/1000</f>
        <v>3.4780000000000002E-3</v>
      </c>
    </row>
    <row r="1845" spans="1:12">
      <c r="A1845" s="118">
        <v>45078</v>
      </c>
      <c r="B1845" t="s">
        <v>20712</v>
      </c>
      <c r="C1845" t="s">
        <v>20711</v>
      </c>
      <c r="D1845" t="s">
        <v>20877</v>
      </c>
      <c r="E1845" t="s">
        <v>21797</v>
      </c>
      <c r="F1845">
        <v>101010457</v>
      </c>
      <c r="G1845" t="s">
        <v>20875</v>
      </c>
      <c r="H1845" t="s">
        <v>20706</v>
      </c>
      <c r="I1845">
        <v>9.4</v>
      </c>
      <c r="J1845" t="s">
        <v>138</v>
      </c>
      <c r="K1845" t="s">
        <v>137</v>
      </c>
      <c r="L1845">
        <f>I1845*$Q$2/1000</f>
        <v>3.4780000000000002E-3</v>
      </c>
    </row>
    <row r="1846" spans="1:12">
      <c r="A1846" s="118">
        <v>45078</v>
      </c>
      <c r="B1846" t="s">
        <v>20712</v>
      </c>
      <c r="C1846" t="s">
        <v>20711</v>
      </c>
      <c r="D1846" t="s">
        <v>21796</v>
      </c>
      <c r="E1846" t="s">
        <v>21795</v>
      </c>
      <c r="F1846">
        <v>40256966</v>
      </c>
      <c r="G1846" t="s">
        <v>21794</v>
      </c>
      <c r="H1846" t="s">
        <v>20706</v>
      </c>
      <c r="I1846">
        <v>9.4</v>
      </c>
      <c r="J1846" t="s">
        <v>138</v>
      </c>
      <c r="K1846" t="s">
        <v>137</v>
      </c>
      <c r="L1846">
        <f>I1846*$Q$2/1000</f>
        <v>3.4780000000000002E-3</v>
      </c>
    </row>
    <row r="1847" spans="1:12">
      <c r="A1847" s="118">
        <v>45078</v>
      </c>
      <c r="B1847" t="s">
        <v>20712</v>
      </c>
      <c r="C1847" t="s">
        <v>20711</v>
      </c>
      <c r="D1847" t="s">
        <v>20735</v>
      </c>
      <c r="E1847" t="s">
        <v>21793</v>
      </c>
      <c r="F1847" t="s">
        <v>20724</v>
      </c>
      <c r="G1847" t="s">
        <v>20723</v>
      </c>
      <c r="H1847" t="s">
        <v>20706</v>
      </c>
      <c r="I1847">
        <v>9.4</v>
      </c>
      <c r="J1847" t="s">
        <v>138</v>
      </c>
      <c r="K1847" t="s">
        <v>137</v>
      </c>
      <c r="L1847">
        <f>I1847*$Q$2/1000</f>
        <v>3.4780000000000002E-3</v>
      </c>
    </row>
    <row r="1848" spans="1:12">
      <c r="A1848" s="118">
        <v>45078</v>
      </c>
      <c r="B1848" t="s">
        <v>20712</v>
      </c>
      <c r="C1848" t="s">
        <v>20711</v>
      </c>
      <c r="D1848" t="s">
        <v>21792</v>
      </c>
      <c r="E1848" t="s">
        <v>21791</v>
      </c>
      <c r="F1848">
        <v>101013196</v>
      </c>
      <c r="G1848" t="s">
        <v>21790</v>
      </c>
      <c r="H1848" t="s">
        <v>20706</v>
      </c>
      <c r="I1848">
        <v>9.4</v>
      </c>
      <c r="J1848" t="s">
        <v>138</v>
      </c>
      <c r="K1848" t="s">
        <v>137</v>
      </c>
      <c r="L1848">
        <f>I1848*$Q$2/1000</f>
        <v>3.4780000000000002E-3</v>
      </c>
    </row>
    <row r="1849" spans="1:12">
      <c r="A1849" s="118">
        <v>45078</v>
      </c>
      <c r="B1849" t="s">
        <v>20712</v>
      </c>
      <c r="C1849" t="s">
        <v>20711</v>
      </c>
      <c r="D1849" t="s">
        <v>21573</v>
      </c>
      <c r="E1849" t="s">
        <v>21789</v>
      </c>
      <c r="F1849">
        <v>101029067</v>
      </c>
      <c r="G1849" t="s">
        <v>21127</v>
      </c>
      <c r="H1849" t="s">
        <v>20706</v>
      </c>
      <c r="I1849">
        <v>9.4</v>
      </c>
      <c r="J1849" t="s">
        <v>138</v>
      </c>
      <c r="K1849" t="s">
        <v>137</v>
      </c>
      <c r="L1849">
        <f>I1849*$Q$2/1000</f>
        <v>3.4780000000000002E-3</v>
      </c>
    </row>
    <row r="1850" spans="1:12">
      <c r="A1850" s="118">
        <v>45078</v>
      </c>
      <c r="B1850" t="s">
        <v>20712</v>
      </c>
      <c r="C1850" t="s">
        <v>20711</v>
      </c>
      <c r="D1850" t="s">
        <v>21724</v>
      </c>
      <c r="E1850" t="s">
        <v>21788</v>
      </c>
      <c r="F1850">
        <v>40258152</v>
      </c>
      <c r="G1850" t="s">
        <v>20973</v>
      </c>
      <c r="H1850" t="s">
        <v>20706</v>
      </c>
      <c r="I1850">
        <v>9.4</v>
      </c>
      <c r="J1850" t="s">
        <v>138</v>
      </c>
      <c r="K1850" t="s">
        <v>137</v>
      </c>
      <c r="L1850">
        <f>I1850*$Q$2/1000</f>
        <v>3.4780000000000002E-3</v>
      </c>
    </row>
    <row r="1851" spans="1:12">
      <c r="A1851" s="118">
        <v>44958</v>
      </c>
      <c r="B1851" t="s">
        <v>240</v>
      </c>
      <c r="C1851" t="s">
        <v>239</v>
      </c>
      <c r="D1851" t="s">
        <v>21348</v>
      </c>
      <c r="E1851" t="s">
        <v>21787</v>
      </c>
      <c r="F1851" t="s">
        <v>21346</v>
      </c>
      <c r="G1851" t="s">
        <v>21345</v>
      </c>
      <c r="H1851" t="s">
        <v>235</v>
      </c>
      <c r="I1851">
        <v>390</v>
      </c>
      <c r="J1851" t="s">
        <v>145</v>
      </c>
      <c r="K1851" t="s">
        <v>137</v>
      </c>
      <c r="L1851">
        <f>I1851*$Q$2/100/1000</f>
        <v>1.4430000000000001E-3</v>
      </c>
    </row>
    <row r="1852" spans="1:12">
      <c r="A1852" s="118">
        <v>45078</v>
      </c>
      <c r="B1852" t="s">
        <v>20712</v>
      </c>
      <c r="C1852" t="s">
        <v>20711</v>
      </c>
      <c r="D1852" t="s">
        <v>21335</v>
      </c>
      <c r="E1852" t="s">
        <v>21786</v>
      </c>
      <c r="F1852">
        <v>57258355</v>
      </c>
      <c r="G1852" t="s">
        <v>20739</v>
      </c>
      <c r="H1852" t="s">
        <v>20706</v>
      </c>
      <c r="I1852">
        <v>9.4</v>
      </c>
      <c r="J1852" t="s">
        <v>138</v>
      </c>
      <c r="K1852" t="s">
        <v>137</v>
      </c>
      <c r="L1852">
        <f>I1852*$Q$2/1000</f>
        <v>3.4780000000000002E-3</v>
      </c>
    </row>
    <row r="1853" spans="1:12">
      <c r="A1853" s="118">
        <v>44958</v>
      </c>
      <c r="B1853" t="s">
        <v>240</v>
      </c>
      <c r="C1853" t="s">
        <v>239</v>
      </c>
      <c r="D1853" t="s">
        <v>13580</v>
      </c>
      <c r="E1853" t="s">
        <v>21785</v>
      </c>
      <c r="F1853" t="s">
        <v>933</v>
      </c>
      <c r="G1853" t="s">
        <v>932</v>
      </c>
      <c r="H1853" t="s">
        <v>235</v>
      </c>
      <c r="I1853">
        <v>390</v>
      </c>
      <c r="J1853" t="s">
        <v>145</v>
      </c>
      <c r="K1853" t="s">
        <v>137</v>
      </c>
      <c r="L1853">
        <f>I1853*$Q$2/100/1000</f>
        <v>1.4430000000000001E-3</v>
      </c>
    </row>
    <row r="1854" spans="1:12">
      <c r="A1854" s="118">
        <v>45078</v>
      </c>
      <c r="B1854" t="s">
        <v>20712</v>
      </c>
      <c r="C1854" t="s">
        <v>20711</v>
      </c>
      <c r="D1854" t="s">
        <v>21784</v>
      </c>
      <c r="E1854" t="s">
        <v>21783</v>
      </c>
      <c r="F1854" t="s">
        <v>21782</v>
      </c>
      <c r="G1854" t="s">
        <v>21781</v>
      </c>
      <c r="H1854" t="s">
        <v>20706</v>
      </c>
      <c r="I1854">
        <v>9.4</v>
      </c>
      <c r="J1854" t="s">
        <v>138</v>
      </c>
      <c r="K1854" t="s">
        <v>137</v>
      </c>
      <c r="L1854">
        <f>I1854*$Q$2/1000</f>
        <v>3.4780000000000002E-3</v>
      </c>
    </row>
    <row r="1855" spans="1:12">
      <c r="A1855" s="118">
        <v>44958</v>
      </c>
      <c r="B1855" t="s">
        <v>240</v>
      </c>
      <c r="C1855" t="s">
        <v>239</v>
      </c>
      <c r="D1855" t="s">
        <v>15540</v>
      </c>
      <c r="E1855" t="s">
        <v>21780</v>
      </c>
      <c r="F1855" t="s">
        <v>17318</v>
      </c>
      <c r="G1855" t="s">
        <v>17317</v>
      </c>
      <c r="H1855" t="s">
        <v>235</v>
      </c>
      <c r="I1855">
        <v>390</v>
      </c>
      <c r="J1855" t="s">
        <v>145</v>
      </c>
      <c r="K1855" t="s">
        <v>137</v>
      </c>
      <c r="L1855">
        <f>I1855*$Q$2/100/1000</f>
        <v>1.4430000000000001E-3</v>
      </c>
    </row>
    <row r="1856" spans="1:12">
      <c r="A1856" s="118">
        <v>45078</v>
      </c>
      <c r="B1856" t="s">
        <v>20712</v>
      </c>
      <c r="C1856" t="s">
        <v>20711</v>
      </c>
      <c r="D1856" t="s">
        <v>20867</v>
      </c>
      <c r="E1856" t="s">
        <v>21779</v>
      </c>
      <c r="F1856">
        <v>101041078</v>
      </c>
      <c r="G1856" t="s">
        <v>20865</v>
      </c>
      <c r="H1856" t="s">
        <v>20706</v>
      </c>
      <c r="I1856">
        <v>9.4</v>
      </c>
      <c r="J1856" t="s">
        <v>138</v>
      </c>
      <c r="K1856" t="s">
        <v>137</v>
      </c>
      <c r="L1856">
        <f>I1856*$Q$2/1000</f>
        <v>3.4780000000000002E-3</v>
      </c>
    </row>
    <row r="1857" spans="1:12">
      <c r="A1857" s="118">
        <v>44958</v>
      </c>
      <c r="B1857" t="s">
        <v>240</v>
      </c>
      <c r="C1857" t="s">
        <v>239</v>
      </c>
      <c r="D1857" t="s">
        <v>15540</v>
      </c>
      <c r="E1857" t="s">
        <v>21778</v>
      </c>
      <c r="F1857" t="s">
        <v>17318</v>
      </c>
      <c r="G1857" t="s">
        <v>17317</v>
      </c>
      <c r="H1857" t="s">
        <v>235</v>
      </c>
      <c r="I1857">
        <v>390</v>
      </c>
      <c r="J1857" t="s">
        <v>145</v>
      </c>
      <c r="K1857" t="s">
        <v>137</v>
      </c>
      <c r="L1857">
        <f>I1857*$Q$2/100/1000</f>
        <v>1.4430000000000001E-3</v>
      </c>
    </row>
    <row r="1858" spans="1:12">
      <c r="A1858" s="118">
        <v>44958</v>
      </c>
      <c r="B1858" t="s">
        <v>240</v>
      </c>
      <c r="C1858" t="s">
        <v>239</v>
      </c>
      <c r="D1858" t="s">
        <v>15540</v>
      </c>
      <c r="E1858" t="s">
        <v>21777</v>
      </c>
      <c r="F1858" t="s">
        <v>803</v>
      </c>
      <c r="G1858" t="s">
        <v>21776</v>
      </c>
      <c r="H1858" t="s">
        <v>235</v>
      </c>
      <c r="I1858">
        <v>390</v>
      </c>
      <c r="J1858" t="s">
        <v>145</v>
      </c>
      <c r="K1858" t="s">
        <v>137</v>
      </c>
      <c r="L1858">
        <f>I1858*$Q$2/100/1000</f>
        <v>1.4430000000000001E-3</v>
      </c>
    </row>
    <row r="1859" spans="1:12">
      <c r="A1859" s="118">
        <v>44958</v>
      </c>
      <c r="B1859" t="s">
        <v>240</v>
      </c>
      <c r="C1859" t="s">
        <v>239</v>
      </c>
      <c r="D1859" t="s">
        <v>15516</v>
      </c>
      <c r="E1859" t="s">
        <v>21775</v>
      </c>
      <c r="F1859" t="s">
        <v>803</v>
      </c>
      <c r="G1859" t="s">
        <v>802</v>
      </c>
      <c r="H1859" t="s">
        <v>235</v>
      </c>
      <c r="I1859">
        <v>390</v>
      </c>
      <c r="J1859" t="s">
        <v>145</v>
      </c>
      <c r="K1859" t="s">
        <v>137</v>
      </c>
      <c r="L1859">
        <f>I1859*$Q$2/100/1000</f>
        <v>1.4430000000000001E-3</v>
      </c>
    </row>
    <row r="1860" spans="1:12">
      <c r="A1860" s="118">
        <v>44958</v>
      </c>
      <c r="B1860" t="s">
        <v>240</v>
      </c>
      <c r="C1860" t="s">
        <v>239</v>
      </c>
      <c r="D1860" t="s">
        <v>20397</v>
      </c>
      <c r="E1860" t="s">
        <v>21774</v>
      </c>
      <c r="F1860">
        <v>21203605</v>
      </c>
      <c r="G1860" t="s">
        <v>5180</v>
      </c>
      <c r="H1860" t="s">
        <v>235</v>
      </c>
      <c r="I1860">
        <v>390</v>
      </c>
      <c r="J1860" t="s">
        <v>145</v>
      </c>
      <c r="K1860" t="s">
        <v>137</v>
      </c>
      <c r="L1860">
        <f>I1860*$Q$2/100/1000</f>
        <v>1.4430000000000001E-3</v>
      </c>
    </row>
    <row r="1861" spans="1:12">
      <c r="A1861" s="118">
        <v>44958</v>
      </c>
      <c r="B1861" t="s">
        <v>1706</v>
      </c>
      <c r="C1861" t="s">
        <v>1705</v>
      </c>
      <c r="D1861" t="s">
        <v>16698</v>
      </c>
      <c r="E1861" t="s">
        <v>21773</v>
      </c>
      <c r="F1861">
        <v>101007863</v>
      </c>
      <c r="G1861" t="s">
        <v>1702</v>
      </c>
      <c r="H1861" t="s">
        <v>1701</v>
      </c>
      <c r="I1861">
        <v>78.2</v>
      </c>
      <c r="J1861" t="s">
        <v>145</v>
      </c>
      <c r="K1861" t="s">
        <v>137</v>
      </c>
      <c r="L1861">
        <f>I1861*$Q$2/100/1000</f>
        <v>2.8933999999999996E-4</v>
      </c>
    </row>
    <row r="1862" spans="1:12">
      <c r="A1862" s="118">
        <v>45078</v>
      </c>
      <c r="B1862" t="s">
        <v>20712</v>
      </c>
      <c r="C1862" t="s">
        <v>20711</v>
      </c>
      <c r="D1862" t="s">
        <v>21468</v>
      </c>
      <c r="E1862" t="s">
        <v>21772</v>
      </c>
      <c r="F1862">
        <v>101038448</v>
      </c>
      <c r="G1862" t="s">
        <v>21009</v>
      </c>
      <c r="H1862" t="s">
        <v>20706</v>
      </c>
      <c r="I1862">
        <v>9.4</v>
      </c>
      <c r="J1862" t="s">
        <v>138</v>
      </c>
      <c r="K1862" t="s">
        <v>137</v>
      </c>
      <c r="L1862">
        <f>I1862*$Q$2/1000</f>
        <v>3.4780000000000002E-3</v>
      </c>
    </row>
    <row r="1863" spans="1:12">
      <c r="A1863" s="118">
        <v>45078</v>
      </c>
      <c r="B1863" t="s">
        <v>20712</v>
      </c>
      <c r="C1863" t="s">
        <v>20711</v>
      </c>
      <c r="D1863" t="s">
        <v>21771</v>
      </c>
      <c r="E1863" t="s">
        <v>21770</v>
      </c>
      <c r="F1863">
        <v>34204874</v>
      </c>
      <c r="G1863" t="s">
        <v>21769</v>
      </c>
      <c r="H1863" t="s">
        <v>20706</v>
      </c>
      <c r="I1863">
        <v>9.4</v>
      </c>
      <c r="J1863" t="s">
        <v>138</v>
      </c>
      <c r="K1863" t="s">
        <v>137</v>
      </c>
      <c r="L1863">
        <f>I1863*$Q$2/1000</f>
        <v>3.4780000000000002E-3</v>
      </c>
    </row>
    <row r="1864" spans="1:12">
      <c r="A1864" s="118">
        <v>45078</v>
      </c>
      <c r="B1864" t="s">
        <v>20712</v>
      </c>
      <c r="C1864" t="s">
        <v>20711</v>
      </c>
      <c r="D1864" t="s">
        <v>20869</v>
      </c>
      <c r="E1864" t="s">
        <v>21768</v>
      </c>
      <c r="F1864" t="s">
        <v>20733</v>
      </c>
      <c r="G1864" t="s">
        <v>20732</v>
      </c>
      <c r="H1864" t="s">
        <v>20706</v>
      </c>
      <c r="I1864">
        <v>9.4</v>
      </c>
      <c r="J1864" t="s">
        <v>138</v>
      </c>
      <c r="K1864" t="s">
        <v>137</v>
      </c>
      <c r="L1864">
        <f>I1864*$Q$2/1000</f>
        <v>3.4780000000000002E-3</v>
      </c>
    </row>
    <row r="1865" spans="1:12">
      <c r="A1865" s="118">
        <v>45078</v>
      </c>
      <c r="B1865" t="s">
        <v>20712</v>
      </c>
      <c r="C1865" t="s">
        <v>20711</v>
      </c>
      <c r="D1865" t="s">
        <v>20851</v>
      </c>
      <c r="E1865" t="s">
        <v>21767</v>
      </c>
      <c r="F1865" t="s">
        <v>20799</v>
      </c>
      <c r="G1865" t="s">
        <v>20798</v>
      </c>
      <c r="H1865" t="s">
        <v>20706</v>
      </c>
      <c r="I1865">
        <v>9.4</v>
      </c>
      <c r="J1865" t="s">
        <v>138</v>
      </c>
      <c r="K1865" t="s">
        <v>137</v>
      </c>
      <c r="L1865">
        <f>I1865*$Q$2/1000</f>
        <v>3.4780000000000002E-3</v>
      </c>
    </row>
    <row r="1866" spans="1:12">
      <c r="A1866" s="118">
        <v>44958</v>
      </c>
      <c r="B1866" t="s">
        <v>574</v>
      </c>
      <c r="C1866" t="s">
        <v>573</v>
      </c>
      <c r="D1866" t="s">
        <v>7935</v>
      </c>
      <c r="E1866" t="s">
        <v>21766</v>
      </c>
      <c r="F1866">
        <v>101032049</v>
      </c>
      <c r="G1866" t="s">
        <v>591</v>
      </c>
      <c r="H1866" t="s">
        <v>569</v>
      </c>
      <c r="I1866">
        <v>298</v>
      </c>
      <c r="J1866" t="s">
        <v>145</v>
      </c>
      <c r="K1866" t="s">
        <v>137</v>
      </c>
      <c r="L1866">
        <f>I1866*$Q$2/100/1000</f>
        <v>1.1026E-3</v>
      </c>
    </row>
    <row r="1867" spans="1:12">
      <c r="A1867" s="118">
        <v>45078</v>
      </c>
      <c r="B1867" t="s">
        <v>20712</v>
      </c>
      <c r="C1867" t="s">
        <v>20711</v>
      </c>
      <c r="D1867" t="s">
        <v>21765</v>
      </c>
      <c r="E1867" t="s">
        <v>21764</v>
      </c>
      <c r="F1867" t="s">
        <v>21763</v>
      </c>
      <c r="G1867" t="s">
        <v>21762</v>
      </c>
      <c r="H1867" t="s">
        <v>20706</v>
      </c>
      <c r="I1867">
        <v>9.4</v>
      </c>
      <c r="J1867" t="s">
        <v>138</v>
      </c>
      <c r="K1867" t="s">
        <v>137</v>
      </c>
      <c r="L1867">
        <f>I1867*$Q$2/1000</f>
        <v>3.4780000000000002E-3</v>
      </c>
    </row>
    <row r="1868" spans="1:12">
      <c r="A1868" s="118">
        <v>45078</v>
      </c>
      <c r="B1868" t="s">
        <v>20712</v>
      </c>
      <c r="C1868" t="s">
        <v>20711</v>
      </c>
      <c r="D1868" t="s">
        <v>20735</v>
      </c>
      <c r="E1868" t="s">
        <v>21761</v>
      </c>
      <c r="F1868" t="s">
        <v>20724</v>
      </c>
      <c r="G1868" t="s">
        <v>20723</v>
      </c>
      <c r="H1868" t="s">
        <v>20706</v>
      </c>
      <c r="I1868">
        <v>9.4</v>
      </c>
      <c r="J1868" t="s">
        <v>138</v>
      </c>
      <c r="K1868" t="s">
        <v>137</v>
      </c>
      <c r="L1868">
        <f>I1868*$Q$2/1000</f>
        <v>3.4780000000000002E-3</v>
      </c>
    </row>
    <row r="1869" spans="1:12">
      <c r="A1869" s="118">
        <v>44958</v>
      </c>
      <c r="B1869" t="s">
        <v>723</v>
      </c>
      <c r="C1869" t="s">
        <v>722</v>
      </c>
      <c r="D1869" t="s">
        <v>21606</v>
      </c>
      <c r="E1869" t="s">
        <v>21760</v>
      </c>
      <c r="F1869" t="s">
        <v>14972</v>
      </c>
      <c r="G1869" t="s">
        <v>14971</v>
      </c>
      <c r="H1869" t="s">
        <v>718</v>
      </c>
      <c r="I1869">
        <v>302</v>
      </c>
      <c r="J1869" t="s">
        <v>145</v>
      </c>
      <c r="K1869" t="s">
        <v>717</v>
      </c>
      <c r="L1869">
        <f>I1869*$Q$2/100/1000</f>
        <v>1.1173999999999999E-3</v>
      </c>
    </row>
    <row r="1870" spans="1:12">
      <c r="A1870" s="118">
        <v>45078</v>
      </c>
      <c r="B1870" t="s">
        <v>20712</v>
      </c>
      <c r="C1870" t="s">
        <v>20711</v>
      </c>
      <c r="D1870" t="s">
        <v>20825</v>
      </c>
      <c r="E1870" t="s">
        <v>21759</v>
      </c>
      <c r="F1870" t="s">
        <v>20823</v>
      </c>
      <c r="G1870" t="s">
        <v>20822</v>
      </c>
      <c r="H1870" t="s">
        <v>20706</v>
      </c>
      <c r="I1870">
        <v>9.4</v>
      </c>
      <c r="J1870" t="s">
        <v>138</v>
      </c>
      <c r="K1870" t="s">
        <v>137</v>
      </c>
      <c r="L1870">
        <f>I1870*$Q$2/1000</f>
        <v>3.4780000000000002E-3</v>
      </c>
    </row>
    <row r="1871" spans="1:12">
      <c r="A1871" s="118">
        <v>45078</v>
      </c>
      <c r="B1871" t="s">
        <v>20712</v>
      </c>
      <c r="C1871" t="s">
        <v>20711</v>
      </c>
      <c r="D1871" t="s">
        <v>20831</v>
      </c>
      <c r="E1871" t="s">
        <v>21758</v>
      </c>
      <c r="F1871">
        <v>101039385</v>
      </c>
      <c r="G1871" t="s">
        <v>20829</v>
      </c>
      <c r="H1871" t="s">
        <v>20706</v>
      </c>
      <c r="I1871">
        <v>9.4</v>
      </c>
      <c r="J1871" t="s">
        <v>138</v>
      </c>
      <c r="K1871" t="s">
        <v>137</v>
      </c>
      <c r="L1871">
        <f>I1871*$Q$2/1000</f>
        <v>3.4780000000000002E-3</v>
      </c>
    </row>
    <row r="1872" spans="1:12">
      <c r="A1872" s="118">
        <v>45078</v>
      </c>
      <c r="B1872" t="s">
        <v>20712</v>
      </c>
      <c r="C1872" t="s">
        <v>20711</v>
      </c>
      <c r="D1872" t="s">
        <v>21637</v>
      </c>
      <c r="E1872" t="s">
        <v>21757</v>
      </c>
      <c r="F1872">
        <v>57205352</v>
      </c>
      <c r="G1872" t="s">
        <v>20910</v>
      </c>
      <c r="H1872" t="s">
        <v>20706</v>
      </c>
      <c r="I1872">
        <v>9.4</v>
      </c>
      <c r="J1872" t="s">
        <v>138</v>
      </c>
      <c r="K1872" t="s">
        <v>137</v>
      </c>
      <c r="L1872">
        <f>I1872*$Q$2/1000</f>
        <v>3.4780000000000002E-3</v>
      </c>
    </row>
    <row r="1873" spans="1:12">
      <c r="A1873" s="118">
        <v>45261</v>
      </c>
      <c r="B1873" t="s">
        <v>443</v>
      </c>
      <c r="C1873" t="s">
        <v>442</v>
      </c>
      <c r="D1873" t="s">
        <v>21756</v>
      </c>
      <c r="E1873" t="s">
        <v>21755</v>
      </c>
      <c r="F1873" t="s">
        <v>21754</v>
      </c>
      <c r="G1873" t="s">
        <v>21753</v>
      </c>
      <c r="H1873" s="122" t="s">
        <v>437</v>
      </c>
      <c r="I1873">
        <v>4725</v>
      </c>
      <c r="J1873" t="s">
        <v>199</v>
      </c>
      <c r="K1873" t="s">
        <v>198</v>
      </c>
      <c r="L1873">
        <f>I1873*$Q$4/25/1000</f>
        <v>0.33234727680000004</v>
      </c>
    </row>
    <row r="1874" spans="1:12">
      <c r="A1874" s="118">
        <v>45078</v>
      </c>
      <c r="B1874" t="s">
        <v>20712</v>
      </c>
      <c r="C1874" t="s">
        <v>20711</v>
      </c>
      <c r="D1874" t="s">
        <v>21724</v>
      </c>
      <c r="E1874" t="s">
        <v>21752</v>
      </c>
      <c r="F1874">
        <v>51259239</v>
      </c>
      <c r="G1874" t="s">
        <v>21187</v>
      </c>
      <c r="H1874" t="s">
        <v>20706</v>
      </c>
      <c r="I1874">
        <v>9.4</v>
      </c>
      <c r="J1874" t="s">
        <v>138</v>
      </c>
      <c r="K1874" t="s">
        <v>137</v>
      </c>
      <c r="L1874">
        <f>I1874*$Q$2/1000</f>
        <v>3.4780000000000002E-3</v>
      </c>
    </row>
    <row r="1875" spans="1:12">
      <c r="A1875" s="118">
        <v>45078</v>
      </c>
      <c r="B1875" t="s">
        <v>20712</v>
      </c>
      <c r="C1875" t="s">
        <v>20711</v>
      </c>
      <c r="D1875" t="s">
        <v>21447</v>
      </c>
      <c r="E1875" t="s">
        <v>21751</v>
      </c>
      <c r="F1875">
        <v>101040194</v>
      </c>
      <c r="G1875" t="s">
        <v>21445</v>
      </c>
      <c r="H1875" t="s">
        <v>20706</v>
      </c>
      <c r="I1875">
        <v>9.4</v>
      </c>
      <c r="J1875" t="s">
        <v>138</v>
      </c>
      <c r="K1875" t="s">
        <v>137</v>
      </c>
      <c r="L1875">
        <f>I1875*$Q$2/1000</f>
        <v>3.4780000000000002E-3</v>
      </c>
    </row>
    <row r="1876" spans="1:12">
      <c r="A1876" s="118">
        <v>45078</v>
      </c>
      <c r="B1876" t="s">
        <v>20712</v>
      </c>
      <c r="C1876" t="s">
        <v>20711</v>
      </c>
      <c r="D1876" t="s">
        <v>21750</v>
      </c>
      <c r="E1876" t="s">
        <v>21749</v>
      </c>
      <c r="F1876">
        <v>40212017</v>
      </c>
      <c r="G1876" t="s">
        <v>21748</v>
      </c>
      <c r="H1876" t="s">
        <v>20706</v>
      </c>
      <c r="I1876">
        <v>9.4</v>
      </c>
      <c r="J1876" t="s">
        <v>138</v>
      </c>
      <c r="K1876" t="s">
        <v>137</v>
      </c>
      <c r="L1876">
        <f>I1876*$Q$2/1000</f>
        <v>3.4780000000000002E-3</v>
      </c>
    </row>
    <row r="1877" spans="1:12">
      <c r="A1877" s="118">
        <v>45078</v>
      </c>
      <c r="B1877" t="s">
        <v>20712</v>
      </c>
      <c r="C1877" t="s">
        <v>20711</v>
      </c>
      <c r="D1877" t="s">
        <v>21207</v>
      </c>
      <c r="E1877" t="s">
        <v>21747</v>
      </c>
      <c r="F1877">
        <v>101043076</v>
      </c>
      <c r="G1877" t="s">
        <v>21742</v>
      </c>
      <c r="H1877" t="s">
        <v>20706</v>
      </c>
      <c r="I1877">
        <v>9.4</v>
      </c>
      <c r="J1877" t="s">
        <v>138</v>
      </c>
      <c r="K1877" t="s">
        <v>137</v>
      </c>
      <c r="L1877">
        <f>I1877*$Q$2/1000</f>
        <v>3.4780000000000002E-3</v>
      </c>
    </row>
    <row r="1878" spans="1:12">
      <c r="A1878" s="118">
        <v>45078</v>
      </c>
      <c r="B1878" t="s">
        <v>20712</v>
      </c>
      <c r="C1878" t="s">
        <v>20711</v>
      </c>
      <c r="D1878" t="s">
        <v>20835</v>
      </c>
      <c r="E1878" t="s">
        <v>21746</v>
      </c>
      <c r="F1878">
        <v>101012394</v>
      </c>
      <c r="G1878" t="s">
        <v>21745</v>
      </c>
      <c r="H1878" t="s">
        <v>20706</v>
      </c>
      <c r="I1878">
        <v>9.4</v>
      </c>
      <c r="J1878" t="s">
        <v>138</v>
      </c>
      <c r="K1878" t="s">
        <v>137</v>
      </c>
      <c r="L1878">
        <f>I1878*$Q$2/1000</f>
        <v>3.4780000000000002E-3</v>
      </c>
    </row>
    <row r="1879" spans="1:12">
      <c r="A1879" s="118">
        <v>45078</v>
      </c>
      <c r="B1879" t="s">
        <v>20712</v>
      </c>
      <c r="C1879" t="s">
        <v>20711</v>
      </c>
      <c r="D1879" t="s">
        <v>20951</v>
      </c>
      <c r="E1879" t="s">
        <v>21744</v>
      </c>
      <c r="F1879">
        <v>101039999</v>
      </c>
      <c r="G1879" t="s">
        <v>20949</v>
      </c>
      <c r="H1879" t="s">
        <v>20706</v>
      </c>
      <c r="I1879">
        <v>9.4</v>
      </c>
      <c r="J1879" t="s">
        <v>138</v>
      </c>
      <c r="K1879" t="s">
        <v>137</v>
      </c>
      <c r="L1879">
        <f>I1879*$Q$2/1000</f>
        <v>3.4780000000000002E-3</v>
      </c>
    </row>
    <row r="1880" spans="1:12">
      <c r="A1880" s="118">
        <v>45078</v>
      </c>
      <c r="B1880" t="s">
        <v>20712</v>
      </c>
      <c r="C1880" t="s">
        <v>20711</v>
      </c>
      <c r="D1880" t="s">
        <v>21207</v>
      </c>
      <c r="E1880" t="s">
        <v>21743</v>
      </c>
      <c r="F1880">
        <v>101043076</v>
      </c>
      <c r="G1880" t="s">
        <v>21742</v>
      </c>
      <c r="H1880" t="s">
        <v>20706</v>
      </c>
      <c r="I1880">
        <v>9.4</v>
      </c>
      <c r="J1880" t="s">
        <v>138</v>
      </c>
      <c r="K1880" t="s">
        <v>137</v>
      </c>
      <c r="L1880">
        <f>I1880*$Q$2/1000</f>
        <v>3.4780000000000002E-3</v>
      </c>
    </row>
    <row r="1881" spans="1:12">
      <c r="A1881" s="118">
        <v>45078</v>
      </c>
      <c r="B1881" t="s">
        <v>20712</v>
      </c>
      <c r="C1881" t="s">
        <v>20711</v>
      </c>
      <c r="D1881" t="s">
        <v>21741</v>
      </c>
      <c r="E1881" t="s">
        <v>21740</v>
      </c>
      <c r="F1881" t="s">
        <v>21739</v>
      </c>
      <c r="G1881" t="s">
        <v>21738</v>
      </c>
      <c r="H1881" t="s">
        <v>20706</v>
      </c>
      <c r="I1881">
        <v>9.4</v>
      </c>
      <c r="J1881" t="s">
        <v>138</v>
      </c>
      <c r="K1881" t="s">
        <v>137</v>
      </c>
      <c r="L1881">
        <f>I1881*$Q$2/1000</f>
        <v>3.4780000000000002E-3</v>
      </c>
    </row>
    <row r="1882" spans="1:12">
      <c r="A1882" s="118">
        <v>45078</v>
      </c>
      <c r="B1882" t="s">
        <v>20712</v>
      </c>
      <c r="C1882" t="s">
        <v>20711</v>
      </c>
      <c r="D1882" t="s">
        <v>21396</v>
      </c>
      <c r="E1882" t="s">
        <v>21737</v>
      </c>
      <c r="F1882" t="s">
        <v>20847</v>
      </c>
      <c r="G1882" t="s">
        <v>20846</v>
      </c>
      <c r="H1882" t="s">
        <v>20706</v>
      </c>
      <c r="I1882">
        <v>9.4</v>
      </c>
      <c r="J1882" t="s">
        <v>138</v>
      </c>
      <c r="K1882" t="s">
        <v>137</v>
      </c>
      <c r="L1882">
        <f>I1882*$Q$2/1000</f>
        <v>3.4780000000000002E-3</v>
      </c>
    </row>
    <row r="1883" spans="1:12">
      <c r="A1883" s="118">
        <v>45078</v>
      </c>
      <c r="B1883" t="s">
        <v>20712</v>
      </c>
      <c r="C1883" t="s">
        <v>20711</v>
      </c>
      <c r="D1883" t="s">
        <v>21571</v>
      </c>
      <c r="E1883" t="s">
        <v>21736</v>
      </c>
      <c r="F1883">
        <v>101029067</v>
      </c>
      <c r="G1883" t="s">
        <v>21127</v>
      </c>
      <c r="H1883" t="s">
        <v>20706</v>
      </c>
      <c r="I1883">
        <v>9.4</v>
      </c>
      <c r="J1883" t="s">
        <v>138</v>
      </c>
      <c r="K1883" t="s">
        <v>137</v>
      </c>
      <c r="L1883">
        <f>I1883*$Q$2/1000</f>
        <v>3.4780000000000002E-3</v>
      </c>
    </row>
    <row r="1884" spans="1:12">
      <c r="A1884" s="118">
        <v>45078</v>
      </c>
      <c r="B1884" t="s">
        <v>20712</v>
      </c>
      <c r="C1884" t="s">
        <v>20711</v>
      </c>
      <c r="D1884" t="s">
        <v>20859</v>
      </c>
      <c r="E1884" t="s">
        <v>21735</v>
      </c>
      <c r="F1884">
        <v>101030074</v>
      </c>
      <c r="G1884" t="s">
        <v>21095</v>
      </c>
      <c r="H1884" t="s">
        <v>20706</v>
      </c>
      <c r="I1884">
        <v>9.4</v>
      </c>
      <c r="J1884" t="s">
        <v>138</v>
      </c>
      <c r="K1884" t="s">
        <v>137</v>
      </c>
      <c r="L1884">
        <f>I1884*$Q$2/1000</f>
        <v>3.4780000000000002E-3</v>
      </c>
    </row>
    <row r="1885" spans="1:12">
      <c r="A1885" s="118">
        <v>45078</v>
      </c>
      <c r="B1885" t="s">
        <v>20712</v>
      </c>
      <c r="C1885" t="s">
        <v>20711</v>
      </c>
      <c r="D1885" t="s">
        <v>21383</v>
      </c>
      <c r="E1885" t="s">
        <v>21734</v>
      </c>
      <c r="F1885">
        <v>101040211</v>
      </c>
      <c r="G1885" t="s">
        <v>21438</v>
      </c>
      <c r="H1885" t="s">
        <v>20706</v>
      </c>
      <c r="I1885">
        <v>9.4</v>
      </c>
      <c r="J1885" t="s">
        <v>138</v>
      </c>
      <c r="K1885" t="s">
        <v>137</v>
      </c>
      <c r="L1885">
        <f>I1885*$Q$2/1000</f>
        <v>3.4780000000000002E-3</v>
      </c>
    </row>
    <row r="1886" spans="1:12">
      <c r="A1886" s="118">
        <v>45078</v>
      </c>
      <c r="B1886" t="s">
        <v>20712</v>
      </c>
      <c r="C1886" t="s">
        <v>20711</v>
      </c>
      <c r="D1886" t="s">
        <v>21733</v>
      </c>
      <c r="E1886" t="s">
        <v>21732</v>
      </c>
      <c r="F1886">
        <v>101036146</v>
      </c>
      <c r="G1886" t="s">
        <v>21731</v>
      </c>
      <c r="H1886" t="s">
        <v>20706</v>
      </c>
      <c r="I1886">
        <v>9.4</v>
      </c>
      <c r="J1886" t="s">
        <v>138</v>
      </c>
      <c r="K1886" t="s">
        <v>137</v>
      </c>
      <c r="L1886">
        <f>I1886*$Q$2/1000</f>
        <v>3.4780000000000002E-3</v>
      </c>
    </row>
    <row r="1887" spans="1:12">
      <c r="A1887" s="118">
        <v>45078</v>
      </c>
      <c r="B1887" t="s">
        <v>20712</v>
      </c>
      <c r="C1887" t="s">
        <v>20711</v>
      </c>
      <c r="D1887" t="s">
        <v>21468</v>
      </c>
      <c r="E1887" t="s">
        <v>21730</v>
      </c>
      <c r="F1887">
        <v>101039808</v>
      </c>
      <c r="G1887" t="s">
        <v>20926</v>
      </c>
      <c r="H1887" t="s">
        <v>20706</v>
      </c>
      <c r="I1887">
        <v>9.4</v>
      </c>
      <c r="J1887" t="s">
        <v>138</v>
      </c>
      <c r="K1887" t="s">
        <v>137</v>
      </c>
      <c r="L1887">
        <f>I1887*$Q$2/1000</f>
        <v>3.4780000000000002E-3</v>
      </c>
    </row>
    <row r="1888" spans="1:12">
      <c r="A1888" s="118">
        <v>45078</v>
      </c>
      <c r="B1888" t="s">
        <v>20712</v>
      </c>
      <c r="C1888" t="s">
        <v>20711</v>
      </c>
      <c r="D1888" t="s">
        <v>21468</v>
      </c>
      <c r="E1888" t="s">
        <v>21729</v>
      </c>
      <c r="F1888">
        <v>101039973</v>
      </c>
      <c r="G1888" t="s">
        <v>21377</v>
      </c>
      <c r="H1888" t="s">
        <v>20706</v>
      </c>
      <c r="I1888">
        <v>9.4</v>
      </c>
      <c r="J1888" t="s">
        <v>138</v>
      </c>
      <c r="K1888" t="s">
        <v>137</v>
      </c>
      <c r="L1888">
        <f>I1888*$Q$2/1000</f>
        <v>3.4780000000000002E-3</v>
      </c>
    </row>
    <row r="1889" spans="1:12">
      <c r="A1889" s="118">
        <v>45078</v>
      </c>
      <c r="B1889" t="s">
        <v>20712</v>
      </c>
      <c r="C1889" t="s">
        <v>20711</v>
      </c>
      <c r="D1889" t="s">
        <v>20835</v>
      </c>
      <c r="E1889" t="s">
        <v>21728</v>
      </c>
      <c r="F1889">
        <v>101009302</v>
      </c>
      <c r="G1889" t="s">
        <v>20779</v>
      </c>
      <c r="H1889" t="s">
        <v>20706</v>
      </c>
      <c r="I1889">
        <v>9.4</v>
      </c>
      <c r="J1889" t="s">
        <v>138</v>
      </c>
      <c r="K1889" t="s">
        <v>137</v>
      </c>
      <c r="L1889">
        <f>I1889*$Q$2/1000</f>
        <v>3.4780000000000002E-3</v>
      </c>
    </row>
    <row r="1890" spans="1:12">
      <c r="A1890" s="118">
        <v>45078</v>
      </c>
      <c r="B1890" t="s">
        <v>20712</v>
      </c>
      <c r="C1890" t="s">
        <v>20711</v>
      </c>
      <c r="D1890" t="s">
        <v>21233</v>
      </c>
      <c r="E1890" t="s">
        <v>21727</v>
      </c>
      <c r="F1890">
        <v>42206332</v>
      </c>
      <c r="G1890" t="s">
        <v>20776</v>
      </c>
      <c r="H1890" t="s">
        <v>20706</v>
      </c>
      <c r="I1890">
        <v>9.4</v>
      </c>
      <c r="J1890" t="s">
        <v>138</v>
      </c>
      <c r="K1890" t="s">
        <v>137</v>
      </c>
      <c r="L1890">
        <f>I1890*$Q$2/1000</f>
        <v>3.4780000000000002E-3</v>
      </c>
    </row>
    <row r="1891" spans="1:12">
      <c r="A1891" s="118">
        <v>44958</v>
      </c>
      <c r="B1891" t="s">
        <v>856</v>
      </c>
      <c r="C1891" t="s">
        <v>14560</v>
      </c>
      <c r="D1891" t="s">
        <v>854</v>
      </c>
      <c r="E1891" t="s">
        <v>21726</v>
      </c>
      <c r="F1891">
        <v>13206360</v>
      </c>
      <c r="G1891" t="s">
        <v>857</v>
      </c>
      <c r="H1891" s="123" t="s">
        <v>851</v>
      </c>
      <c r="I1891">
        <v>5214</v>
      </c>
      <c r="J1891" t="s">
        <v>173</v>
      </c>
      <c r="K1891" t="s">
        <v>172</v>
      </c>
      <c r="L1891">
        <f>I1891*$Q$3*2.5/1000</f>
        <v>0.4181628</v>
      </c>
    </row>
    <row r="1892" spans="1:12">
      <c r="A1892" s="118">
        <v>44958</v>
      </c>
      <c r="B1892" t="s">
        <v>856</v>
      </c>
      <c r="C1892" t="s">
        <v>14560</v>
      </c>
      <c r="D1892" t="s">
        <v>854</v>
      </c>
      <c r="E1892" t="s">
        <v>21725</v>
      </c>
      <c r="F1892">
        <v>13206361</v>
      </c>
      <c r="G1892" t="s">
        <v>852</v>
      </c>
      <c r="H1892" s="123" t="s">
        <v>851</v>
      </c>
      <c r="I1892">
        <v>5214</v>
      </c>
      <c r="J1892" t="s">
        <v>173</v>
      </c>
      <c r="K1892" t="s">
        <v>172</v>
      </c>
      <c r="L1892">
        <f>I1892*$Q$3*2.5/1000</f>
        <v>0.4181628</v>
      </c>
    </row>
    <row r="1893" spans="1:12">
      <c r="A1893" s="118">
        <v>45078</v>
      </c>
      <c r="B1893" t="s">
        <v>20712</v>
      </c>
      <c r="C1893" t="s">
        <v>20711</v>
      </c>
      <c r="D1893" t="s">
        <v>21724</v>
      </c>
      <c r="E1893" t="s">
        <v>21723</v>
      </c>
      <c r="F1893">
        <v>57258166</v>
      </c>
      <c r="G1893" t="s">
        <v>21722</v>
      </c>
      <c r="H1893" t="s">
        <v>20706</v>
      </c>
      <c r="I1893">
        <v>9.4</v>
      </c>
      <c r="J1893" t="s">
        <v>138</v>
      </c>
      <c r="K1893" t="s">
        <v>137</v>
      </c>
      <c r="L1893">
        <f>I1893*$Q$2/1000</f>
        <v>3.4780000000000002E-3</v>
      </c>
    </row>
    <row r="1894" spans="1:12">
      <c r="A1894" s="118">
        <v>45078</v>
      </c>
      <c r="B1894" t="s">
        <v>20712</v>
      </c>
      <c r="C1894" t="s">
        <v>20711</v>
      </c>
      <c r="D1894" t="s">
        <v>20951</v>
      </c>
      <c r="E1894" t="s">
        <v>21721</v>
      </c>
      <c r="F1894">
        <v>101039999</v>
      </c>
      <c r="G1894" t="s">
        <v>20949</v>
      </c>
      <c r="H1894" t="s">
        <v>20706</v>
      </c>
      <c r="I1894">
        <v>9.4</v>
      </c>
      <c r="J1894" t="s">
        <v>138</v>
      </c>
      <c r="K1894" t="s">
        <v>137</v>
      </c>
      <c r="L1894">
        <f>I1894*$Q$2/1000</f>
        <v>3.4780000000000002E-3</v>
      </c>
    </row>
    <row r="1895" spans="1:12">
      <c r="A1895" s="118">
        <v>45078</v>
      </c>
      <c r="B1895" t="s">
        <v>20712</v>
      </c>
      <c r="C1895" t="s">
        <v>20711</v>
      </c>
      <c r="D1895" t="s">
        <v>21720</v>
      </c>
      <c r="E1895" t="s">
        <v>21719</v>
      </c>
      <c r="F1895">
        <v>89207148</v>
      </c>
      <c r="G1895" t="s">
        <v>21183</v>
      </c>
      <c r="H1895" t="s">
        <v>20706</v>
      </c>
      <c r="I1895">
        <v>9.4</v>
      </c>
      <c r="J1895" t="s">
        <v>138</v>
      </c>
      <c r="K1895" t="s">
        <v>137</v>
      </c>
      <c r="L1895">
        <f>I1895*$Q$2/1000</f>
        <v>3.4780000000000002E-3</v>
      </c>
    </row>
    <row r="1896" spans="1:12">
      <c r="A1896" s="118">
        <v>45078</v>
      </c>
      <c r="B1896" t="s">
        <v>20712</v>
      </c>
      <c r="C1896" t="s">
        <v>20711</v>
      </c>
      <c r="D1896" t="s">
        <v>20951</v>
      </c>
      <c r="E1896" t="s">
        <v>21718</v>
      </c>
      <c r="F1896">
        <v>101039999</v>
      </c>
      <c r="G1896" t="s">
        <v>20949</v>
      </c>
      <c r="H1896" t="s">
        <v>20706</v>
      </c>
      <c r="I1896">
        <v>9.4</v>
      </c>
      <c r="J1896" t="s">
        <v>138</v>
      </c>
      <c r="K1896" t="s">
        <v>137</v>
      </c>
      <c r="L1896">
        <f>I1896*$Q$2/1000</f>
        <v>3.4780000000000002E-3</v>
      </c>
    </row>
    <row r="1897" spans="1:12">
      <c r="A1897" s="118">
        <v>45078</v>
      </c>
      <c r="B1897" t="s">
        <v>20712</v>
      </c>
      <c r="C1897" t="s">
        <v>20711</v>
      </c>
      <c r="D1897" t="s">
        <v>21717</v>
      </c>
      <c r="E1897" t="s">
        <v>21716</v>
      </c>
      <c r="F1897">
        <v>101010457</v>
      </c>
      <c r="G1897" t="s">
        <v>20875</v>
      </c>
      <c r="H1897" t="s">
        <v>20706</v>
      </c>
      <c r="I1897">
        <v>9.4</v>
      </c>
      <c r="J1897" t="s">
        <v>138</v>
      </c>
      <c r="K1897" t="s">
        <v>137</v>
      </c>
      <c r="L1897">
        <f>I1897*$Q$2/1000</f>
        <v>3.4780000000000002E-3</v>
      </c>
    </row>
    <row r="1898" spans="1:12">
      <c r="A1898" s="118">
        <v>44958</v>
      </c>
      <c r="B1898" t="s">
        <v>261</v>
      </c>
      <c r="C1898" t="s">
        <v>260</v>
      </c>
      <c r="D1898" t="s">
        <v>21715</v>
      </c>
      <c r="E1898" t="s">
        <v>21714</v>
      </c>
      <c r="F1898">
        <v>87208416</v>
      </c>
      <c r="G1898" t="s">
        <v>21713</v>
      </c>
      <c r="H1898" t="s">
        <v>139</v>
      </c>
      <c r="I1898">
        <v>55</v>
      </c>
      <c r="J1898" t="s">
        <v>145</v>
      </c>
      <c r="K1898" t="s">
        <v>137</v>
      </c>
      <c r="L1898">
        <f>I1898*$Q$2/100/1000</f>
        <v>2.0350000000000001E-4</v>
      </c>
    </row>
    <row r="1899" spans="1:12">
      <c r="A1899" s="118">
        <v>45078</v>
      </c>
      <c r="B1899" t="s">
        <v>20712</v>
      </c>
      <c r="C1899" t="s">
        <v>20711</v>
      </c>
      <c r="D1899" t="s">
        <v>21656</v>
      </c>
      <c r="E1899" t="s">
        <v>21712</v>
      </c>
      <c r="F1899">
        <v>56204076</v>
      </c>
      <c r="G1899" t="s">
        <v>21033</v>
      </c>
      <c r="H1899" t="s">
        <v>20706</v>
      </c>
      <c r="I1899">
        <v>9.4</v>
      </c>
      <c r="J1899" t="s">
        <v>138</v>
      </c>
      <c r="K1899" t="s">
        <v>137</v>
      </c>
      <c r="L1899">
        <f>I1899*$Q$2/1000</f>
        <v>3.4780000000000002E-3</v>
      </c>
    </row>
    <row r="1900" spans="1:12">
      <c r="A1900" s="118">
        <v>45078</v>
      </c>
      <c r="B1900" t="s">
        <v>20712</v>
      </c>
      <c r="C1900" t="s">
        <v>20711</v>
      </c>
      <c r="D1900" t="s">
        <v>20951</v>
      </c>
      <c r="E1900" t="s">
        <v>21711</v>
      </c>
      <c r="F1900">
        <v>101039999</v>
      </c>
      <c r="G1900" t="s">
        <v>20949</v>
      </c>
      <c r="H1900" t="s">
        <v>20706</v>
      </c>
      <c r="I1900">
        <v>9.4</v>
      </c>
      <c r="J1900" t="s">
        <v>138</v>
      </c>
      <c r="K1900" t="s">
        <v>137</v>
      </c>
      <c r="L1900">
        <f>I1900*$Q$2/1000</f>
        <v>3.4780000000000002E-3</v>
      </c>
    </row>
    <row r="1901" spans="1:12">
      <c r="A1901" s="118">
        <v>44958</v>
      </c>
      <c r="B1901" t="s">
        <v>205</v>
      </c>
      <c r="C1901" t="s">
        <v>204</v>
      </c>
      <c r="D1901" t="s">
        <v>15424</v>
      </c>
      <c r="E1901" t="s">
        <v>21710</v>
      </c>
      <c r="F1901">
        <v>66208596</v>
      </c>
      <c r="G1901" t="s">
        <v>16359</v>
      </c>
      <c r="H1901" t="s">
        <v>200</v>
      </c>
      <c r="I1901">
        <v>6781</v>
      </c>
      <c r="J1901" t="s">
        <v>199</v>
      </c>
      <c r="K1901" t="s">
        <v>198</v>
      </c>
      <c r="L1901">
        <f>I1901*$Q$4/10/1000</f>
        <v>1.1924057587200001</v>
      </c>
    </row>
    <row r="1902" spans="1:12">
      <c r="A1902" s="118">
        <v>45078</v>
      </c>
      <c r="B1902" t="s">
        <v>20712</v>
      </c>
      <c r="C1902" t="s">
        <v>20711</v>
      </c>
      <c r="D1902" t="s">
        <v>21709</v>
      </c>
      <c r="E1902" t="s">
        <v>21708</v>
      </c>
      <c r="F1902" t="s">
        <v>21386</v>
      </c>
      <c r="G1902" t="s">
        <v>21385</v>
      </c>
      <c r="H1902" t="s">
        <v>20706</v>
      </c>
      <c r="I1902">
        <v>9.4</v>
      </c>
      <c r="J1902" t="s">
        <v>138</v>
      </c>
      <c r="K1902" t="s">
        <v>137</v>
      </c>
      <c r="L1902">
        <f>I1902*$Q$2/1000</f>
        <v>3.4780000000000002E-3</v>
      </c>
    </row>
    <row r="1903" spans="1:12">
      <c r="A1903" s="118">
        <v>44958</v>
      </c>
      <c r="B1903" t="s">
        <v>180</v>
      </c>
      <c r="C1903" t="s">
        <v>179</v>
      </c>
      <c r="D1903" t="s">
        <v>17271</v>
      </c>
      <c r="E1903" t="s">
        <v>21707</v>
      </c>
      <c r="F1903" t="s">
        <v>17269</v>
      </c>
      <c r="G1903" t="s">
        <v>17268</v>
      </c>
      <c r="H1903" t="s">
        <v>174</v>
      </c>
      <c r="I1903">
        <v>3154</v>
      </c>
      <c r="J1903" t="s">
        <v>173</v>
      </c>
      <c r="K1903" t="s">
        <v>172</v>
      </c>
      <c r="L1903">
        <f>I1903*$Q$3/(1000/0.1)</f>
        <v>1.0118031999999999E-2</v>
      </c>
    </row>
    <row r="1904" spans="1:12">
      <c r="A1904" s="118">
        <v>45078</v>
      </c>
      <c r="B1904" t="s">
        <v>20712</v>
      </c>
      <c r="C1904" t="s">
        <v>20711</v>
      </c>
      <c r="D1904" t="s">
        <v>21706</v>
      </c>
      <c r="E1904" t="s">
        <v>21705</v>
      </c>
      <c r="F1904">
        <v>10211914</v>
      </c>
      <c r="G1904" t="s">
        <v>21704</v>
      </c>
      <c r="H1904" t="s">
        <v>20706</v>
      </c>
      <c r="I1904">
        <v>9.4</v>
      </c>
      <c r="J1904" t="s">
        <v>138</v>
      </c>
      <c r="K1904" t="s">
        <v>137</v>
      </c>
      <c r="L1904">
        <f>I1904*$Q$2/1000</f>
        <v>3.4780000000000002E-3</v>
      </c>
    </row>
    <row r="1905" spans="1:12">
      <c r="A1905" s="118">
        <v>45078</v>
      </c>
      <c r="B1905" t="s">
        <v>20712</v>
      </c>
      <c r="C1905" t="s">
        <v>20711</v>
      </c>
      <c r="D1905" t="s">
        <v>21286</v>
      </c>
      <c r="E1905" t="s">
        <v>21703</v>
      </c>
      <c r="F1905" t="s">
        <v>21284</v>
      </c>
      <c r="G1905" t="s">
        <v>21283</v>
      </c>
      <c r="H1905" t="s">
        <v>20706</v>
      </c>
      <c r="I1905">
        <v>9.4</v>
      </c>
      <c r="J1905" t="s">
        <v>138</v>
      </c>
      <c r="K1905" t="s">
        <v>137</v>
      </c>
      <c r="L1905">
        <f>I1905*$Q$2/1000</f>
        <v>3.4780000000000002E-3</v>
      </c>
    </row>
    <row r="1906" spans="1:12">
      <c r="A1906" s="118">
        <v>45078</v>
      </c>
      <c r="B1906" t="s">
        <v>20712</v>
      </c>
      <c r="C1906" t="s">
        <v>20711</v>
      </c>
      <c r="D1906" t="s">
        <v>20726</v>
      </c>
      <c r="E1906" t="s">
        <v>21702</v>
      </c>
      <c r="F1906" t="s">
        <v>20724</v>
      </c>
      <c r="G1906" t="s">
        <v>20723</v>
      </c>
      <c r="H1906" t="s">
        <v>20706</v>
      </c>
      <c r="I1906">
        <v>9.4</v>
      </c>
      <c r="J1906" t="s">
        <v>138</v>
      </c>
      <c r="K1906" t="s">
        <v>137</v>
      </c>
      <c r="L1906">
        <f>I1906*$Q$2/1000</f>
        <v>3.4780000000000002E-3</v>
      </c>
    </row>
    <row r="1907" spans="1:12">
      <c r="A1907" s="118">
        <v>45078</v>
      </c>
      <c r="B1907" t="s">
        <v>20712</v>
      </c>
      <c r="C1907" t="s">
        <v>20711</v>
      </c>
      <c r="D1907" t="s">
        <v>21644</v>
      </c>
      <c r="E1907" t="s">
        <v>21701</v>
      </c>
      <c r="F1907">
        <v>23211673</v>
      </c>
      <c r="G1907" t="s">
        <v>21700</v>
      </c>
      <c r="H1907" t="s">
        <v>20706</v>
      </c>
      <c r="I1907">
        <v>9.4</v>
      </c>
      <c r="J1907" t="s">
        <v>138</v>
      </c>
      <c r="K1907" t="s">
        <v>137</v>
      </c>
      <c r="L1907">
        <f>I1907*$Q$2/1000</f>
        <v>3.4780000000000002E-3</v>
      </c>
    </row>
    <row r="1908" spans="1:12">
      <c r="A1908" s="118">
        <v>45078</v>
      </c>
      <c r="B1908" t="s">
        <v>20712</v>
      </c>
      <c r="C1908" t="s">
        <v>20711</v>
      </c>
      <c r="D1908" t="s">
        <v>21035</v>
      </c>
      <c r="E1908" t="s">
        <v>21699</v>
      </c>
      <c r="F1908">
        <v>56204076</v>
      </c>
      <c r="G1908" t="s">
        <v>21033</v>
      </c>
      <c r="H1908" t="s">
        <v>20706</v>
      </c>
      <c r="I1908">
        <v>9.4</v>
      </c>
      <c r="J1908" t="s">
        <v>138</v>
      </c>
      <c r="K1908" t="s">
        <v>137</v>
      </c>
      <c r="L1908">
        <f>I1908*$Q$2/1000</f>
        <v>3.4780000000000002E-3</v>
      </c>
    </row>
    <row r="1909" spans="1:12">
      <c r="A1909" s="118">
        <v>45078</v>
      </c>
      <c r="B1909" t="s">
        <v>20712</v>
      </c>
      <c r="C1909" t="s">
        <v>20711</v>
      </c>
      <c r="D1909" t="s">
        <v>21429</v>
      </c>
      <c r="E1909" t="s">
        <v>21698</v>
      </c>
      <c r="F1909">
        <v>101040227</v>
      </c>
      <c r="G1909" t="s">
        <v>20892</v>
      </c>
      <c r="H1909" t="s">
        <v>20706</v>
      </c>
      <c r="I1909">
        <v>9.4</v>
      </c>
      <c r="J1909" t="s">
        <v>138</v>
      </c>
      <c r="K1909" t="s">
        <v>137</v>
      </c>
      <c r="L1909">
        <f>I1909*$Q$2/1000</f>
        <v>3.4780000000000002E-3</v>
      </c>
    </row>
    <row r="1910" spans="1:12">
      <c r="A1910" s="118">
        <v>45078</v>
      </c>
      <c r="B1910" t="s">
        <v>20712</v>
      </c>
      <c r="C1910" t="s">
        <v>20711</v>
      </c>
      <c r="D1910" t="s">
        <v>21429</v>
      </c>
      <c r="E1910" t="s">
        <v>21697</v>
      </c>
      <c r="F1910">
        <v>101040227</v>
      </c>
      <c r="G1910" t="s">
        <v>20892</v>
      </c>
      <c r="H1910" t="s">
        <v>20706</v>
      </c>
      <c r="I1910">
        <v>9.4</v>
      </c>
      <c r="J1910" t="s">
        <v>138</v>
      </c>
      <c r="K1910" t="s">
        <v>137</v>
      </c>
      <c r="L1910">
        <f>I1910*$Q$2/1000</f>
        <v>3.4780000000000002E-3</v>
      </c>
    </row>
    <row r="1911" spans="1:12">
      <c r="A1911" s="118">
        <v>45078</v>
      </c>
      <c r="B1911" t="s">
        <v>20712</v>
      </c>
      <c r="C1911" t="s">
        <v>20711</v>
      </c>
      <c r="D1911" t="s">
        <v>21427</v>
      </c>
      <c r="E1911" t="s">
        <v>21696</v>
      </c>
      <c r="F1911">
        <v>101040786</v>
      </c>
      <c r="G1911" t="s">
        <v>21077</v>
      </c>
      <c r="H1911" t="s">
        <v>20706</v>
      </c>
      <c r="I1911">
        <v>9.4</v>
      </c>
      <c r="J1911" t="s">
        <v>138</v>
      </c>
      <c r="K1911" t="s">
        <v>137</v>
      </c>
      <c r="L1911">
        <f>I1911*$Q$2/1000</f>
        <v>3.4780000000000002E-3</v>
      </c>
    </row>
    <row r="1912" spans="1:12">
      <c r="A1912" s="118">
        <v>45078</v>
      </c>
      <c r="B1912" t="s">
        <v>20712</v>
      </c>
      <c r="C1912" t="s">
        <v>20711</v>
      </c>
      <c r="D1912" t="s">
        <v>21163</v>
      </c>
      <c r="E1912" t="s">
        <v>21695</v>
      </c>
      <c r="F1912" t="s">
        <v>10816</v>
      </c>
      <c r="G1912" t="s">
        <v>10815</v>
      </c>
      <c r="H1912" t="s">
        <v>20706</v>
      </c>
      <c r="I1912">
        <v>9.4</v>
      </c>
      <c r="J1912" t="s">
        <v>138</v>
      </c>
      <c r="K1912" t="s">
        <v>137</v>
      </c>
      <c r="L1912">
        <f>I1912*$Q$2/1000</f>
        <v>3.4780000000000002E-3</v>
      </c>
    </row>
    <row r="1913" spans="1:12">
      <c r="A1913" s="118">
        <v>45078</v>
      </c>
      <c r="B1913" t="s">
        <v>20712</v>
      </c>
      <c r="C1913" t="s">
        <v>20711</v>
      </c>
      <c r="D1913" t="s">
        <v>21694</v>
      </c>
      <c r="E1913" t="s">
        <v>21693</v>
      </c>
      <c r="F1913" t="s">
        <v>10816</v>
      </c>
      <c r="G1913" t="s">
        <v>10815</v>
      </c>
      <c r="H1913" t="s">
        <v>20706</v>
      </c>
      <c r="I1913">
        <v>9.4</v>
      </c>
      <c r="J1913" t="s">
        <v>138</v>
      </c>
      <c r="K1913" t="s">
        <v>137</v>
      </c>
      <c r="L1913">
        <f>I1913*$Q$2/1000</f>
        <v>3.4780000000000002E-3</v>
      </c>
    </row>
    <row r="1914" spans="1:12">
      <c r="A1914" s="118">
        <v>44958</v>
      </c>
      <c r="B1914" t="s">
        <v>365</v>
      </c>
      <c r="C1914" t="s">
        <v>364</v>
      </c>
      <c r="D1914" t="s">
        <v>7335</v>
      </c>
      <c r="E1914" t="s">
        <v>21692</v>
      </c>
      <c r="F1914" t="s">
        <v>1114</v>
      </c>
      <c r="G1914" t="s">
        <v>1113</v>
      </c>
      <c r="H1914" t="s">
        <v>359</v>
      </c>
      <c r="I1914">
        <v>144</v>
      </c>
      <c r="J1914" t="s">
        <v>138</v>
      </c>
      <c r="K1914" t="s">
        <v>137</v>
      </c>
      <c r="L1914">
        <f>I1914*$Q$2/1000</f>
        <v>5.3280000000000001E-2</v>
      </c>
    </row>
    <row r="1915" spans="1:12">
      <c r="A1915" s="118">
        <v>44958</v>
      </c>
      <c r="B1915" t="s">
        <v>365</v>
      </c>
      <c r="C1915" t="s">
        <v>364</v>
      </c>
      <c r="D1915" t="s">
        <v>1391</v>
      </c>
      <c r="E1915" t="s">
        <v>21691</v>
      </c>
      <c r="F1915" t="s">
        <v>809</v>
      </c>
      <c r="G1915" t="s">
        <v>808</v>
      </c>
      <c r="H1915" t="s">
        <v>359</v>
      </c>
      <c r="I1915">
        <v>144</v>
      </c>
      <c r="J1915" t="s">
        <v>138</v>
      </c>
      <c r="K1915" t="s">
        <v>137</v>
      </c>
      <c r="L1915">
        <f>I1915*$Q$2/1000</f>
        <v>5.3280000000000001E-2</v>
      </c>
    </row>
    <row r="1916" spans="1:12">
      <c r="A1916" s="118">
        <v>44958</v>
      </c>
      <c r="B1916" t="s">
        <v>365</v>
      </c>
      <c r="C1916" t="s">
        <v>364</v>
      </c>
      <c r="D1916" t="s">
        <v>1391</v>
      </c>
      <c r="E1916" t="s">
        <v>21690</v>
      </c>
      <c r="F1916" t="s">
        <v>694</v>
      </c>
      <c r="G1916" t="s">
        <v>693</v>
      </c>
      <c r="H1916" t="s">
        <v>359</v>
      </c>
      <c r="I1916">
        <v>144</v>
      </c>
      <c r="J1916" t="s">
        <v>138</v>
      </c>
      <c r="K1916" t="s">
        <v>137</v>
      </c>
      <c r="L1916">
        <f>I1916*$Q$2/1000</f>
        <v>5.3280000000000001E-2</v>
      </c>
    </row>
    <row r="1917" spans="1:12">
      <c r="A1917" s="118">
        <v>44958</v>
      </c>
      <c r="B1917" t="s">
        <v>365</v>
      </c>
      <c r="C1917" t="s">
        <v>364</v>
      </c>
      <c r="D1917" t="s">
        <v>1391</v>
      </c>
      <c r="E1917" t="s">
        <v>21689</v>
      </c>
      <c r="F1917" t="s">
        <v>1040</v>
      </c>
      <c r="G1917" t="s">
        <v>1039</v>
      </c>
      <c r="H1917" t="s">
        <v>359</v>
      </c>
      <c r="I1917">
        <v>144</v>
      </c>
      <c r="J1917" t="s">
        <v>138</v>
      </c>
      <c r="K1917" t="s">
        <v>137</v>
      </c>
      <c r="L1917">
        <f>I1917*$Q$2/1000</f>
        <v>5.3280000000000001E-2</v>
      </c>
    </row>
    <row r="1918" spans="1:12">
      <c r="A1918" s="118">
        <v>44958</v>
      </c>
      <c r="B1918" t="s">
        <v>365</v>
      </c>
      <c r="C1918" t="s">
        <v>364</v>
      </c>
      <c r="D1918" t="s">
        <v>17775</v>
      </c>
      <c r="E1918" t="s">
        <v>21688</v>
      </c>
      <c r="F1918" t="s">
        <v>13345</v>
      </c>
      <c r="G1918" t="s">
        <v>13344</v>
      </c>
      <c r="H1918" t="s">
        <v>359</v>
      </c>
      <c r="I1918">
        <v>144</v>
      </c>
      <c r="J1918" t="s">
        <v>138</v>
      </c>
      <c r="K1918" t="s">
        <v>137</v>
      </c>
      <c r="L1918">
        <f>I1918*$Q$2/1000</f>
        <v>5.3280000000000001E-2</v>
      </c>
    </row>
    <row r="1919" spans="1:12">
      <c r="A1919" s="118">
        <v>44958</v>
      </c>
      <c r="B1919" t="s">
        <v>365</v>
      </c>
      <c r="C1919" t="s">
        <v>364</v>
      </c>
      <c r="D1919" t="s">
        <v>19408</v>
      </c>
      <c r="E1919" t="s">
        <v>21687</v>
      </c>
      <c r="F1919" t="s">
        <v>18841</v>
      </c>
      <c r="G1919" t="s">
        <v>18840</v>
      </c>
      <c r="H1919" t="s">
        <v>359</v>
      </c>
      <c r="I1919">
        <v>144</v>
      </c>
      <c r="J1919" t="s">
        <v>138</v>
      </c>
      <c r="K1919" t="s">
        <v>137</v>
      </c>
      <c r="L1919">
        <f>I1919*$Q$2/1000</f>
        <v>5.3280000000000001E-2</v>
      </c>
    </row>
    <row r="1920" spans="1:12">
      <c r="A1920" s="118">
        <v>44958</v>
      </c>
      <c r="B1920" t="s">
        <v>365</v>
      </c>
      <c r="C1920" t="s">
        <v>364</v>
      </c>
      <c r="D1920" t="s">
        <v>1391</v>
      </c>
      <c r="E1920" t="s">
        <v>21686</v>
      </c>
      <c r="F1920" t="s">
        <v>903</v>
      </c>
      <c r="G1920" t="s">
        <v>902</v>
      </c>
      <c r="H1920" t="s">
        <v>359</v>
      </c>
      <c r="I1920">
        <v>144</v>
      </c>
      <c r="J1920" t="s">
        <v>138</v>
      </c>
      <c r="K1920" t="s">
        <v>137</v>
      </c>
      <c r="L1920">
        <f>I1920*$Q$2/1000</f>
        <v>5.3280000000000001E-2</v>
      </c>
    </row>
    <row r="1921" spans="1:12">
      <c r="A1921" s="118">
        <v>44958</v>
      </c>
      <c r="B1921" t="s">
        <v>2123</v>
      </c>
      <c r="C1921" t="s">
        <v>2122</v>
      </c>
      <c r="D1921" t="s">
        <v>16774</v>
      </c>
      <c r="E1921" t="s">
        <v>21685</v>
      </c>
      <c r="F1921">
        <v>101038757</v>
      </c>
      <c r="G1921" t="s">
        <v>16770</v>
      </c>
      <c r="H1921" t="s">
        <v>2118</v>
      </c>
      <c r="I1921">
        <v>428</v>
      </c>
      <c r="J1921" t="s">
        <v>145</v>
      </c>
      <c r="K1921" t="s">
        <v>137</v>
      </c>
      <c r="L1921">
        <f>I1921*$Q$2/100/1000</f>
        <v>1.5835999999999999E-3</v>
      </c>
    </row>
    <row r="1922" spans="1:12">
      <c r="A1922" s="118">
        <v>44958</v>
      </c>
      <c r="B1922" t="s">
        <v>240</v>
      </c>
      <c r="C1922" t="s">
        <v>239</v>
      </c>
      <c r="D1922" t="s">
        <v>15540</v>
      </c>
      <c r="E1922" t="s">
        <v>21684</v>
      </c>
      <c r="F1922" t="s">
        <v>5407</v>
      </c>
      <c r="G1922" t="s">
        <v>5406</v>
      </c>
      <c r="H1922" t="s">
        <v>235</v>
      </c>
      <c r="I1922">
        <v>390</v>
      </c>
      <c r="J1922" t="s">
        <v>145</v>
      </c>
      <c r="K1922" t="s">
        <v>137</v>
      </c>
      <c r="L1922">
        <f>I1922*$Q$2/100/1000</f>
        <v>1.4430000000000001E-3</v>
      </c>
    </row>
    <row r="1923" spans="1:12">
      <c r="A1923" s="118">
        <v>44958</v>
      </c>
      <c r="B1923" t="s">
        <v>240</v>
      </c>
      <c r="C1923" t="s">
        <v>239</v>
      </c>
      <c r="D1923" t="s">
        <v>14308</v>
      </c>
      <c r="E1923" t="s">
        <v>21683</v>
      </c>
      <c r="F1923" t="s">
        <v>971</v>
      </c>
      <c r="G1923" t="s">
        <v>970</v>
      </c>
      <c r="H1923" t="s">
        <v>235</v>
      </c>
      <c r="I1923">
        <v>390</v>
      </c>
      <c r="J1923" t="s">
        <v>145</v>
      </c>
      <c r="K1923" t="s">
        <v>137</v>
      </c>
      <c r="L1923">
        <f>I1923*$Q$2/100/1000</f>
        <v>1.4430000000000001E-3</v>
      </c>
    </row>
    <row r="1924" spans="1:12">
      <c r="A1924" s="118">
        <v>44958</v>
      </c>
      <c r="B1924" t="s">
        <v>240</v>
      </c>
      <c r="C1924" t="s">
        <v>239</v>
      </c>
      <c r="D1924" t="s">
        <v>14308</v>
      </c>
      <c r="E1924" t="s">
        <v>21682</v>
      </c>
      <c r="F1924" t="s">
        <v>933</v>
      </c>
      <c r="G1924" t="s">
        <v>932</v>
      </c>
      <c r="H1924" t="s">
        <v>235</v>
      </c>
      <c r="I1924">
        <v>390</v>
      </c>
      <c r="J1924" t="s">
        <v>145</v>
      </c>
      <c r="K1924" t="s">
        <v>137</v>
      </c>
      <c r="L1924">
        <f>I1924*$Q$2/100/1000</f>
        <v>1.4430000000000001E-3</v>
      </c>
    </row>
    <row r="1925" spans="1:12">
      <c r="A1925" s="118">
        <v>44958</v>
      </c>
      <c r="B1925" t="s">
        <v>240</v>
      </c>
      <c r="C1925" t="s">
        <v>239</v>
      </c>
      <c r="D1925" t="s">
        <v>15516</v>
      </c>
      <c r="E1925" t="s">
        <v>21681</v>
      </c>
      <c r="F1925" t="s">
        <v>17318</v>
      </c>
      <c r="G1925" t="s">
        <v>17317</v>
      </c>
      <c r="H1925" t="s">
        <v>235</v>
      </c>
      <c r="I1925">
        <v>390</v>
      </c>
      <c r="J1925" t="s">
        <v>145</v>
      </c>
      <c r="K1925" t="s">
        <v>137</v>
      </c>
      <c r="L1925">
        <f>I1925*$Q$2/100/1000</f>
        <v>1.4430000000000001E-3</v>
      </c>
    </row>
    <row r="1926" spans="1:12">
      <c r="A1926" s="118">
        <v>44958</v>
      </c>
      <c r="B1926" t="s">
        <v>240</v>
      </c>
      <c r="C1926" t="s">
        <v>239</v>
      </c>
      <c r="D1926" t="s">
        <v>13580</v>
      </c>
      <c r="E1926" t="s">
        <v>21680</v>
      </c>
      <c r="F1926" t="s">
        <v>933</v>
      </c>
      <c r="G1926" t="s">
        <v>932</v>
      </c>
      <c r="H1926" t="s">
        <v>235</v>
      </c>
      <c r="I1926">
        <v>390</v>
      </c>
      <c r="J1926" t="s">
        <v>145</v>
      </c>
      <c r="K1926" t="s">
        <v>137</v>
      </c>
      <c r="L1926">
        <f>I1926*$Q$2/100/1000</f>
        <v>1.4430000000000001E-3</v>
      </c>
    </row>
    <row r="1927" spans="1:12">
      <c r="A1927" s="118">
        <v>45078</v>
      </c>
      <c r="B1927" t="s">
        <v>20712</v>
      </c>
      <c r="C1927" t="s">
        <v>20711</v>
      </c>
      <c r="D1927" t="s">
        <v>21461</v>
      </c>
      <c r="E1927" t="s">
        <v>21679</v>
      </c>
      <c r="F1927" t="s">
        <v>21601</v>
      </c>
      <c r="G1927" t="s">
        <v>21600</v>
      </c>
      <c r="H1927" t="s">
        <v>20706</v>
      </c>
      <c r="I1927">
        <v>9.4</v>
      </c>
      <c r="J1927" t="s">
        <v>138</v>
      </c>
      <c r="K1927" t="s">
        <v>137</v>
      </c>
      <c r="L1927">
        <f>I1927*$Q$2/1000</f>
        <v>3.4780000000000002E-3</v>
      </c>
    </row>
    <row r="1928" spans="1:12">
      <c r="A1928" s="118">
        <v>44958</v>
      </c>
      <c r="B1928" t="s">
        <v>240</v>
      </c>
      <c r="C1928" t="s">
        <v>239</v>
      </c>
      <c r="D1928" t="s">
        <v>16061</v>
      </c>
      <c r="E1928" t="s">
        <v>21678</v>
      </c>
      <c r="F1928" t="s">
        <v>7590</v>
      </c>
      <c r="G1928" t="s">
        <v>7589</v>
      </c>
      <c r="H1928" t="s">
        <v>235</v>
      </c>
      <c r="I1928">
        <v>390</v>
      </c>
      <c r="J1928" t="s">
        <v>145</v>
      </c>
      <c r="K1928" t="s">
        <v>137</v>
      </c>
      <c r="L1928">
        <f>I1928*$Q$2/100/1000</f>
        <v>1.4430000000000001E-3</v>
      </c>
    </row>
    <row r="1929" spans="1:12">
      <c r="A1929" s="118">
        <v>44958</v>
      </c>
      <c r="B1929" t="s">
        <v>240</v>
      </c>
      <c r="C1929" t="s">
        <v>239</v>
      </c>
      <c r="D1929" t="s">
        <v>15540</v>
      </c>
      <c r="E1929" t="s">
        <v>21677</v>
      </c>
      <c r="F1929" t="s">
        <v>17318</v>
      </c>
      <c r="G1929" t="s">
        <v>17317</v>
      </c>
      <c r="H1929" t="s">
        <v>235</v>
      </c>
      <c r="I1929">
        <v>390</v>
      </c>
      <c r="J1929" t="s">
        <v>145</v>
      </c>
      <c r="K1929" t="s">
        <v>137</v>
      </c>
      <c r="L1929">
        <f>I1929*$Q$2/100/1000</f>
        <v>1.4430000000000001E-3</v>
      </c>
    </row>
    <row r="1930" spans="1:12">
      <c r="A1930" s="118">
        <v>45078</v>
      </c>
      <c r="B1930" t="s">
        <v>20712</v>
      </c>
      <c r="C1930" t="s">
        <v>20711</v>
      </c>
      <c r="D1930" t="s">
        <v>20874</v>
      </c>
      <c r="E1930" t="s">
        <v>21676</v>
      </c>
      <c r="F1930">
        <v>101045037</v>
      </c>
      <c r="G1930" t="s">
        <v>20872</v>
      </c>
      <c r="H1930" t="s">
        <v>20706</v>
      </c>
      <c r="I1930">
        <v>9.4</v>
      </c>
      <c r="J1930" t="s">
        <v>138</v>
      </c>
      <c r="K1930" t="s">
        <v>137</v>
      </c>
      <c r="L1930">
        <f>I1930*$Q$2/1000</f>
        <v>3.4780000000000002E-3</v>
      </c>
    </row>
    <row r="1931" spans="1:12">
      <c r="A1931" s="118">
        <v>45078</v>
      </c>
      <c r="B1931" t="s">
        <v>20712</v>
      </c>
      <c r="C1931" t="s">
        <v>20711</v>
      </c>
      <c r="D1931" t="s">
        <v>21590</v>
      </c>
      <c r="E1931" t="s">
        <v>21675</v>
      </c>
      <c r="F1931">
        <v>101017267</v>
      </c>
      <c r="G1931" t="s">
        <v>20802</v>
      </c>
      <c r="H1931" t="s">
        <v>20706</v>
      </c>
      <c r="I1931">
        <v>9.4</v>
      </c>
      <c r="J1931" t="s">
        <v>138</v>
      </c>
      <c r="K1931" t="s">
        <v>137</v>
      </c>
      <c r="L1931">
        <f>I1931*$Q$2/1000</f>
        <v>3.4780000000000002E-3</v>
      </c>
    </row>
    <row r="1932" spans="1:12">
      <c r="A1932" s="118">
        <v>45078</v>
      </c>
      <c r="B1932" t="s">
        <v>20712</v>
      </c>
      <c r="C1932" t="s">
        <v>20711</v>
      </c>
      <c r="D1932" t="s">
        <v>21674</v>
      </c>
      <c r="E1932" t="s">
        <v>21673</v>
      </c>
      <c r="F1932">
        <v>42206332</v>
      </c>
      <c r="G1932" t="s">
        <v>20776</v>
      </c>
      <c r="H1932" t="s">
        <v>20706</v>
      </c>
      <c r="I1932">
        <v>9.4</v>
      </c>
      <c r="J1932" t="s">
        <v>138</v>
      </c>
      <c r="K1932" t="s">
        <v>137</v>
      </c>
      <c r="L1932">
        <f>I1932*$Q$2/1000</f>
        <v>3.4780000000000002E-3</v>
      </c>
    </row>
    <row r="1933" spans="1:12">
      <c r="A1933" s="118">
        <v>45078</v>
      </c>
      <c r="B1933" t="s">
        <v>20712</v>
      </c>
      <c r="C1933" t="s">
        <v>20711</v>
      </c>
      <c r="D1933" t="s">
        <v>20867</v>
      </c>
      <c r="E1933" t="s">
        <v>21672</v>
      </c>
      <c r="F1933">
        <v>101029762</v>
      </c>
      <c r="G1933" t="s">
        <v>20782</v>
      </c>
      <c r="H1933" t="s">
        <v>20706</v>
      </c>
      <c r="I1933">
        <v>9.4</v>
      </c>
      <c r="J1933" t="s">
        <v>138</v>
      </c>
      <c r="K1933" t="s">
        <v>137</v>
      </c>
      <c r="L1933">
        <f>I1933*$Q$2/1000</f>
        <v>3.4780000000000002E-3</v>
      </c>
    </row>
    <row r="1934" spans="1:12">
      <c r="A1934" s="118">
        <v>45078</v>
      </c>
      <c r="B1934" t="s">
        <v>20712</v>
      </c>
      <c r="C1934" t="s">
        <v>20711</v>
      </c>
      <c r="D1934" t="s">
        <v>20867</v>
      </c>
      <c r="E1934" t="s">
        <v>21671</v>
      </c>
      <c r="F1934">
        <v>101023638</v>
      </c>
      <c r="G1934" t="s">
        <v>21308</v>
      </c>
      <c r="H1934" t="s">
        <v>20706</v>
      </c>
      <c r="I1934">
        <v>9.4</v>
      </c>
      <c r="J1934" t="s">
        <v>138</v>
      </c>
      <c r="K1934" t="s">
        <v>137</v>
      </c>
      <c r="L1934">
        <f>I1934*$Q$2/1000</f>
        <v>3.4780000000000002E-3</v>
      </c>
    </row>
    <row r="1935" spans="1:12">
      <c r="A1935" s="118">
        <v>45078</v>
      </c>
      <c r="B1935" t="s">
        <v>20712</v>
      </c>
      <c r="C1935" t="s">
        <v>20711</v>
      </c>
      <c r="D1935" t="s">
        <v>20825</v>
      </c>
      <c r="E1935" t="s">
        <v>21670</v>
      </c>
      <c r="F1935" t="s">
        <v>20823</v>
      </c>
      <c r="G1935" t="s">
        <v>20822</v>
      </c>
      <c r="H1935" t="s">
        <v>20706</v>
      </c>
      <c r="I1935">
        <v>9.4</v>
      </c>
      <c r="J1935" t="s">
        <v>138</v>
      </c>
      <c r="K1935" t="s">
        <v>137</v>
      </c>
      <c r="L1935">
        <f>I1935*$Q$2/1000</f>
        <v>3.4780000000000002E-3</v>
      </c>
    </row>
    <row r="1936" spans="1:12">
      <c r="A1936" s="118">
        <v>45078</v>
      </c>
      <c r="B1936" t="s">
        <v>20712</v>
      </c>
      <c r="C1936" t="s">
        <v>20711</v>
      </c>
      <c r="D1936" t="s">
        <v>21219</v>
      </c>
      <c r="E1936" t="s">
        <v>21669</v>
      </c>
      <c r="F1936">
        <v>101037487</v>
      </c>
      <c r="G1936" t="s">
        <v>20757</v>
      </c>
      <c r="H1936" t="s">
        <v>20706</v>
      </c>
      <c r="I1936">
        <v>9.4</v>
      </c>
      <c r="J1936" t="s">
        <v>138</v>
      </c>
      <c r="K1936" t="s">
        <v>137</v>
      </c>
      <c r="L1936">
        <f>I1936*$Q$2/1000</f>
        <v>3.4780000000000002E-3</v>
      </c>
    </row>
    <row r="1937" spans="1:12">
      <c r="A1937" s="118">
        <v>45078</v>
      </c>
      <c r="B1937" t="s">
        <v>20712</v>
      </c>
      <c r="C1937" t="s">
        <v>20711</v>
      </c>
      <c r="D1937" t="s">
        <v>21132</v>
      </c>
      <c r="E1937" t="s">
        <v>21668</v>
      </c>
      <c r="F1937">
        <v>101044324</v>
      </c>
      <c r="G1937" t="s">
        <v>21130</v>
      </c>
      <c r="H1937" t="s">
        <v>20706</v>
      </c>
      <c r="I1937">
        <v>9.4</v>
      </c>
      <c r="J1937" t="s">
        <v>138</v>
      </c>
      <c r="K1937" t="s">
        <v>137</v>
      </c>
      <c r="L1937">
        <f>I1937*$Q$2/1000</f>
        <v>3.4780000000000002E-3</v>
      </c>
    </row>
    <row r="1938" spans="1:12">
      <c r="A1938" s="118">
        <v>45078</v>
      </c>
      <c r="B1938" t="s">
        <v>20712</v>
      </c>
      <c r="C1938" t="s">
        <v>20711</v>
      </c>
      <c r="D1938" t="s">
        <v>20869</v>
      </c>
      <c r="E1938" t="s">
        <v>21667</v>
      </c>
      <c r="F1938" t="s">
        <v>20733</v>
      </c>
      <c r="G1938" t="s">
        <v>20732</v>
      </c>
      <c r="H1938" t="s">
        <v>20706</v>
      </c>
      <c r="I1938">
        <v>9.4</v>
      </c>
      <c r="J1938" t="s">
        <v>138</v>
      </c>
      <c r="K1938" t="s">
        <v>137</v>
      </c>
      <c r="L1938">
        <f>I1938*$Q$2/1000</f>
        <v>3.4780000000000002E-3</v>
      </c>
    </row>
    <row r="1939" spans="1:12">
      <c r="A1939" s="118">
        <v>45078</v>
      </c>
      <c r="B1939" t="s">
        <v>20712</v>
      </c>
      <c r="C1939" t="s">
        <v>20711</v>
      </c>
      <c r="D1939" t="s">
        <v>21468</v>
      </c>
      <c r="E1939" t="s">
        <v>21666</v>
      </c>
      <c r="F1939">
        <v>101039973</v>
      </c>
      <c r="G1939" t="s">
        <v>21377</v>
      </c>
      <c r="H1939" t="s">
        <v>20706</v>
      </c>
      <c r="I1939">
        <v>9.4</v>
      </c>
      <c r="J1939" t="s">
        <v>138</v>
      </c>
      <c r="K1939" t="s">
        <v>137</v>
      </c>
      <c r="L1939">
        <f>I1939*$Q$2/1000</f>
        <v>3.4780000000000002E-3</v>
      </c>
    </row>
    <row r="1940" spans="1:12">
      <c r="A1940" s="118">
        <v>45078</v>
      </c>
      <c r="B1940" t="s">
        <v>20712</v>
      </c>
      <c r="C1940" t="s">
        <v>20711</v>
      </c>
      <c r="D1940" t="s">
        <v>20867</v>
      </c>
      <c r="E1940" t="s">
        <v>21665</v>
      </c>
      <c r="F1940">
        <v>101035612</v>
      </c>
      <c r="G1940" t="s">
        <v>20805</v>
      </c>
      <c r="H1940" t="s">
        <v>20706</v>
      </c>
      <c r="I1940">
        <v>9.4</v>
      </c>
      <c r="J1940" t="s">
        <v>138</v>
      </c>
      <c r="K1940" t="s">
        <v>137</v>
      </c>
      <c r="L1940">
        <f>I1940*$Q$2/1000</f>
        <v>3.4780000000000002E-3</v>
      </c>
    </row>
    <row r="1941" spans="1:12">
      <c r="A1941" s="118">
        <v>45078</v>
      </c>
      <c r="B1941" t="s">
        <v>20712</v>
      </c>
      <c r="C1941" t="s">
        <v>20711</v>
      </c>
      <c r="D1941" t="s">
        <v>21468</v>
      </c>
      <c r="E1941" t="s">
        <v>21664</v>
      </c>
      <c r="F1941">
        <v>101039808</v>
      </c>
      <c r="G1941" t="s">
        <v>20926</v>
      </c>
      <c r="H1941" t="s">
        <v>20706</v>
      </c>
      <c r="I1941">
        <v>9.4</v>
      </c>
      <c r="J1941" t="s">
        <v>138</v>
      </c>
      <c r="K1941" t="s">
        <v>137</v>
      </c>
      <c r="L1941">
        <f>I1941*$Q$2/1000</f>
        <v>3.4780000000000002E-3</v>
      </c>
    </row>
    <row r="1942" spans="1:12">
      <c r="A1942" s="118">
        <v>45078</v>
      </c>
      <c r="B1942" t="s">
        <v>20712</v>
      </c>
      <c r="C1942" t="s">
        <v>20711</v>
      </c>
      <c r="D1942" t="s">
        <v>20859</v>
      </c>
      <c r="E1942" t="s">
        <v>21663</v>
      </c>
      <c r="F1942">
        <v>101027591</v>
      </c>
      <c r="G1942" t="s">
        <v>20747</v>
      </c>
      <c r="H1942" t="s">
        <v>20706</v>
      </c>
      <c r="I1942">
        <v>9.4</v>
      </c>
      <c r="J1942" t="s">
        <v>138</v>
      </c>
      <c r="K1942" t="s">
        <v>137</v>
      </c>
      <c r="L1942">
        <f>I1942*$Q$2/1000</f>
        <v>3.4780000000000002E-3</v>
      </c>
    </row>
    <row r="1943" spans="1:12">
      <c r="A1943" s="118">
        <v>45108</v>
      </c>
      <c r="B1943" t="s">
        <v>20712</v>
      </c>
      <c r="C1943" t="s">
        <v>20711</v>
      </c>
      <c r="D1943" t="s">
        <v>21662</v>
      </c>
      <c r="E1943" t="s">
        <v>21661</v>
      </c>
      <c r="F1943">
        <v>101043365</v>
      </c>
      <c r="G1943" t="s">
        <v>21660</v>
      </c>
      <c r="H1943" t="s">
        <v>20706</v>
      </c>
      <c r="I1943">
        <v>9.4</v>
      </c>
      <c r="J1943" t="s">
        <v>138</v>
      </c>
      <c r="K1943" t="s">
        <v>137</v>
      </c>
      <c r="L1943">
        <f>I1943*$Q$2/1000</f>
        <v>3.4780000000000002E-3</v>
      </c>
    </row>
    <row r="1944" spans="1:12">
      <c r="A1944" s="118">
        <v>45108</v>
      </c>
      <c r="B1944" t="s">
        <v>20712</v>
      </c>
      <c r="C1944" t="s">
        <v>20711</v>
      </c>
      <c r="D1944" t="s">
        <v>21306</v>
      </c>
      <c r="E1944" t="s">
        <v>21659</v>
      </c>
      <c r="F1944">
        <v>56204076</v>
      </c>
      <c r="G1944" t="s">
        <v>21033</v>
      </c>
      <c r="H1944" t="s">
        <v>20706</v>
      </c>
      <c r="I1944">
        <v>9.4</v>
      </c>
      <c r="J1944" t="s">
        <v>138</v>
      </c>
      <c r="K1944" t="s">
        <v>137</v>
      </c>
      <c r="L1944">
        <f>I1944*$Q$2/1000</f>
        <v>3.4780000000000002E-3</v>
      </c>
    </row>
    <row r="1945" spans="1:12">
      <c r="A1945" s="118">
        <v>44986</v>
      </c>
      <c r="B1945" t="s">
        <v>365</v>
      </c>
      <c r="C1945" t="s">
        <v>364</v>
      </c>
      <c r="D1945" t="s">
        <v>21658</v>
      </c>
      <c r="E1945" t="s">
        <v>21657</v>
      </c>
      <c r="F1945" t="s">
        <v>420</v>
      </c>
      <c r="G1945" t="s">
        <v>419</v>
      </c>
      <c r="H1945" t="s">
        <v>359</v>
      </c>
      <c r="I1945">
        <v>144</v>
      </c>
      <c r="J1945" t="s">
        <v>138</v>
      </c>
      <c r="K1945" t="s">
        <v>137</v>
      </c>
      <c r="L1945">
        <f>I1945*$Q$2/1000</f>
        <v>5.3280000000000001E-2</v>
      </c>
    </row>
    <row r="1946" spans="1:12">
      <c r="A1946" s="118">
        <v>45108</v>
      </c>
      <c r="B1946" t="s">
        <v>20712</v>
      </c>
      <c r="C1946" t="s">
        <v>20711</v>
      </c>
      <c r="D1946" t="s">
        <v>21656</v>
      </c>
      <c r="E1946" t="s">
        <v>21655</v>
      </c>
      <c r="F1946">
        <v>56204076</v>
      </c>
      <c r="G1946" t="s">
        <v>21033</v>
      </c>
      <c r="H1946" t="s">
        <v>20706</v>
      </c>
      <c r="I1946">
        <v>9.4</v>
      </c>
      <c r="J1946" t="s">
        <v>138</v>
      </c>
      <c r="K1946" t="s">
        <v>137</v>
      </c>
      <c r="L1946">
        <f>I1946*$Q$2/1000</f>
        <v>3.4780000000000002E-3</v>
      </c>
    </row>
    <row r="1947" spans="1:12">
      <c r="A1947" s="118">
        <v>44986</v>
      </c>
      <c r="B1947" t="s">
        <v>180</v>
      </c>
      <c r="C1947" t="s">
        <v>179</v>
      </c>
      <c r="D1947" t="s">
        <v>6246</v>
      </c>
      <c r="E1947" t="s">
        <v>21654</v>
      </c>
      <c r="F1947" t="s">
        <v>10134</v>
      </c>
      <c r="G1947" t="s">
        <v>10133</v>
      </c>
      <c r="H1947" t="s">
        <v>174</v>
      </c>
      <c r="I1947">
        <v>3154</v>
      </c>
      <c r="J1947" t="s">
        <v>173</v>
      </c>
      <c r="K1947" t="s">
        <v>172</v>
      </c>
      <c r="L1947">
        <f>I1947*$Q$3/(1000/25)</f>
        <v>2.5295079999999999</v>
      </c>
    </row>
    <row r="1948" spans="1:12">
      <c r="A1948" s="118">
        <v>44986</v>
      </c>
      <c r="B1948" t="s">
        <v>205</v>
      </c>
      <c r="C1948" t="s">
        <v>204</v>
      </c>
      <c r="D1948" t="s">
        <v>15424</v>
      </c>
      <c r="E1948" t="s">
        <v>21653</v>
      </c>
      <c r="F1948">
        <v>66208596</v>
      </c>
      <c r="G1948" t="s">
        <v>16359</v>
      </c>
      <c r="H1948" t="s">
        <v>200</v>
      </c>
      <c r="I1948">
        <v>6781</v>
      </c>
      <c r="J1948" t="s">
        <v>199</v>
      </c>
      <c r="K1948" t="s">
        <v>198</v>
      </c>
      <c r="L1948">
        <f>I1948*$Q$4/10/1000</f>
        <v>1.1924057587200001</v>
      </c>
    </row>
    <row r="1949" spans="1:12">
      <c r="A1949" s="118">
        <v>44986</v>
      </c>
      <c r="B1949" t="s">
        <v>205</v>
      </c>
      <c r="C1949" t="s">
        <v>204</v>
      </c>
      <c r="D1949" t="s">
        <v>15424</v>
      </c>
      <c r="E1949" t="s">
        <v>21652</v>
      </c>
      <c r="F1949">
        <v>66208596</v>
      </c>
      <c r="G1949" t="s">
        <v>16359</v>
      </c>
      <c r="H1949" t="s">
        <v>200</v>
      </c>
      <c r="I1949">
        <v>6781</v>
      </c>
      <c r="J1949" t="s">
        <v>199</v>
      </c>
      <c r="K1949" t="s">
        <v>198</v>
      </c>
      <c r="L1949">
        <f>I1949*$Q$4/10/1000</f>
        <v>1.1924057587200001</v>
      </c>
    </row>
    <row r="1950" spans="1:12">
      <c r="A1950" s="118">
        <v>44986</v>
      </c>
      <c r="B1950" t="s">
        <v>205</v>
      </c>
      <c r="C1950" t="s">
        <v>204</v>
      </c>
      <c r="D1950" t="s">
        <v>4183</v>
      </c>
      <c r="E1950" t="s">
        <v>21651</v>
      </c>
      <c r="F1950">
        <v>66205215</v>
      </c>
      <c r="G1950" t="s">
        <v>201</v>
      </c>
      <c r="H1950" t="s">
        <v>200</v>
      </c>
      <c r="I1950">
        <v>6781</v>
      </c>
      <c r="J1950" t="s">
        <v>199</v>
      </c>
      <c r="K1950" t="s">
        <v>198</v>
      </c>
      <c r="L1950">
        <f>I1950*$Q$4/10/1000</f>
        <v>1.1924057587200001</v>
      </c>
    </row>
    <row r="1951" spans="1:12">
      <c r="A1951" s="118">
        <v>44986</v>
      </c>
      <c r="B1951" t="s">
        <v>205</v>
      </c>
      <c r="C1951" t="s">
        <v>204</v>
      </c>
      <c r="D1951" t="s">
        <v>4183</v>
      </c>
      <c r="E1951" t="s">
        <v>21650</v>
      </c>
      <c r="F1951">
        <v>66205215</v>
      </c>
      <c r="G1951" t="s">
        <v>201</v>
      </c>
      <c r="H1951" t="s">
        <v>200</v>
      </c>
      <c r="I1951">
        <v>6781</v>
      </c>
      <c r="J1951" t="s">
        <v>199</v>
      </c>
      <c r="K1951" t="s">
        <v>198</v>
      </c>
      <c r="L1951">
        <f>I1951*$Q$4/10/1000</f>
        <v>1.1924057587200001</v>
      </c>
    </row>
    <row r="1952" spans="1:12">
      <c r="A1952" s="118">
        <v>44986</v>
      </c>
      <c r="B1952" t="s">
        <v>205</v>
      </c>
      <c r="C1952" t="s">
        <v>204</v>
      </c>
      <c r="D1952" t="s">
        <v>4183</v>
      </c>
      <c r="E1952" t="s">
        <v>21649</v>
      </c>
      <c r="F1952">
        <v>66205215</v>
      </c>
      <c r="G1952" t="s">
        <v>201</v>
      </c>
      <c r="H1952" t="s">
        <v>200</v>
      </c>
      <c r="I1952">
        <v>6781</v>
      </c>
      <c r="J1952" t="s">
        <v>199</v>
      </c>
      <c r="K1952" t="s">
        <v>198</v>
      </c>
      <c r="L1952">
        <f>I1952*$Q$4/10/1000</f>
        <v>1.1924057587200001</v>
      </c>
    </row>
    <row r="1953" spans="1:12">
      <c r="A1953" s="118">
        <v>45108</v>
      </c>
      <c r="B1953" t="s">
        <v>20712</v>
      </c>
      <c r="C1953" t="s">
        <v>20711</v>
      </c>
      <c r="D1953" t="s">
        <v>20867</v>
      </c>
      <c r="E1953" t="s">
        <v>21648</v>
      </c>
      <c r="F1953">
        <v>101008805</v>
      </c>
      <c r="G1953" t="s">
        <v>20736</v>
      </c>
      <c r="H1953" t="s">
        <v>20706</v>
      </c>
      <c r="I1953">
        <v>9.4</v>
      </c>
      <c r="J1953" t="s">
        <v>138</v>
      </c>
      <c r="K1953" t="s">
        <v>137</v>
      </c>
      <c r="L1953">
        <f>I1953*$Q$2/1000</f>
        <v>3.4780000000000002E-3</v>
      </c>
    </row>
    <row r="1954" spans="1:12">
      <c r="A1954" s="118">
        <v>45108</v>
      </c>
      <c r="B1954" t="s">
        <v>20712</v>
      </c>
      <c r="C1954" t="s">
        <v>20711</v>
      </c>
      <c r="D1954" t="s">
        <v>21286</v>
      </c>
      <c r="E1954" t="s">
        <v>21647</v>
      </c>
      <c r="F1954" t="s">
        <v>21284</v>
      </c>
      <c r="G1954" t="s">
        <v>21283</v>
      </c>
      <c r="H1954" t="s">
        <v>20706</v>
      </c>
      <c r="I1954">
        <v>9.4</v>
      </c>
      <c r="J1954" t="s">
        <v>138</v>
      </c>
      <c r="K1954" t="s">
        <v>137</v>
      </c>
      <c r="L1954">
        <f>I1954*$Q$2/1000</f>
        <v>3.4780000000000002E-3</v>
      </c>
    </row>
    <row r="1955" spans="1:12">
      <c r="A1955" s="118">
        <v>45108</v>
      </c>
      <c r="B1955" t="s">
        <v>20712</v>
      </c>
      <c r="C1955" t="s">
        <v>20711</v>
      </c>
      <c r="D1955" t="s">
        <v>21646</v>
      </c>
      <c r="E1955" t="s">
        <v>21645</v>
      </c>
      <c r="F1955">
        <v>101046730</v>
      </c>
      <c r="G1955" t="s">
        <v>20898</v>
      </c>
      <c r="H1955" t="s">
        <v>20706</v>
      </c>
      <c r="I1955">
        <v>9.4</v>
      </c>
      <c r="J1955" t="s">
        <v>138</v>
      </c>
      <c r="K1955" t="s">
        <v>137</v>
      </c>
      <c r="L1955">
        <f>I1955*$Q$2/1000</f>
        <v>3.4780000000000002E-3</v>
      </c>
    </row>
    <row r="1956" spans="1:12">
      <c r="A1956" s="118">
        <v>45108</v>
      </c>
      <c r="B1956" t="s">
        <v>20712</v>
      </c>
      <c r="C1956" t="s">
        <v>20711</v>
      </c>
      <c r="D1956" t="s">
        <v>21644</v>
      </c>
      <c r="E1956" t="s">
        <v>21643</v>
      </c>
      <c r="F1956">
        <v>23259590</v>
      </c>
      <c r="G1956" t="s">
        <v>21642</v>
      </c>
      <c r="H1956" t="s">
        <v>20706</v>
      </c>
      <c r="I1956">
        <v>9.4</v>
      </c>
      <c r="J1956" t="s">
        <v>138</v>
      </c>
      <c r="K1956" t="s">
        <v>137</v>
      </c>
      <c r="L1956">
        <f>I1956*$Q$2/1000</f>
        <v>3.4780000000000002E-3</v>
      </c>
    </row>
    <row r="1957" spans="1:12">
      <c r="A1957" s="118">
        <v>45108</v>
      </c>
      <c r="B1957" t="s">
        <v>20712</v>
      </c>
      <c r="C1957" t="s">
        <v>20711</v>
      </c>
      <c r="D1957" t="s">
        <v>21641</v>
      </c>
      <c r="E1957" t="s">
        <v>21640</v>
      </c>
      <c r="F1957" t="s">
        <v>21639</v>
      </c>
      <c r="G1957" t="s">
        <v>21638</v>
      </c>
      <c r="H1957" t="s">
        <v>20706</v>
      </c>
      <c r="I1957">
        <v>9.4</v>
      </c>
      <c r="J1957" t="s">
        <v>138</v>
      </c>
      <c r="K1957" t="s">
        <v>137</v>
      </c>
      <c r="L1957">
        <f>I1957*$Q$2/1000</f>
        <v>3.4780000000000002E-3</v>
      </c>
    </row>
    <row r="1958" spans="1:12">
      <c r="A1958" s="118">
        <v>45108</v>
      </c>
      <c r="B1958" t="s">
        <v>20712</v>
      </c>
      <c r="C1958" t="s">
        <v>20711</v>
      </c>
      <c r="D1958" t="s">
        <v>21637</v>
      </c>
      <c r="E1958" t="s">
        <v>21636</v>
      </c>
      <c r="F1958">
        <v>57205352</v>
      </c>
      <c r="G1958" t="s">
        <v>20910</v>
      </c>
      <c r="H1958" t="s">
        <v>20706</v>
      </c>
      <c r="I1958">
        <v>9.4</v>
      </c>
      <c r="J1958" t="s">
        <v>138</v>
      </c>
      <c r="K1958" t="s">
        <v>137</v>
      </c>
      <c r="L1958">
        <f>I1958*$Q$2/1000</f>
        <v>3.4780000000000002E-3</v>
      </c>
    </row>
    <row r="1959" spans="1:12">
      <c r="A1959" s="118">
        <v>44986</v>
      </c>
      <c r="B1959" t="s">
        <v>271</v>
      </c>
      <c r="C1959" t="s">
        <v>270</v>
      </c>
      <c r="D1959" t="s">
        <v>21635</v>
      </c>
      <c r="E1959" t="s">
        <v>21634</v>
      </c>
      <c r="F1959">
        <v>30202403</v>
      </c>
      <c r="G1959" t="s">
        <v>21633</v>
      </c>
      <c r="H1959" t="s">
        <v>266</v>
      </c>
      <c r="I1959">
        <v>180</v>
      </c>
      <c r="J1959" t="s">
        <v>145</v>
      </c>
      <c r="K1959" t="s">
        <v>137</v>
      </c>
      <c r="L1959">
        <f>I1959*$Q$2/100/1000</f>
        <v>6.6599999999999993E-4</v>
      </c>
    </row>
    <row r="1960" spans="1:12">
      <c r="A1960" s="118">
        <v>45108</v>
      </c>
      <c r="B1960" t="s">
        <v>20712</v>
      </c>
      <c r="C1960" t="s">
        <v>20711</v>
      </c>
      <c r="D1960" t="s">
        <v>20835</v>
      </c>
      <c r="E1960" t="s">
        <v>21632</v>
      </c>
      <c r="F1960">
        <v>101009302</v>
      </c>
      <c r="G1960" t="s">
        <v>20779</v>
      </c>
      <c r="H1960" t="s">
        <v>20706</v>
      </c>
      <c r="I1960">
        <v>9.4</v>
      </c>
      <c r="J1960" t="s">
        <v>138</v>
      </c>
      <c r="K1960" t="s">
        <v>137</v>
      </c>
      <c r="L1960">
        <f>I1960*$Q$2/1000</f>
        <v>3.4780000000000002E-3</v>
      </c>
    </row>
    <row r="1961" spans="1:12">
      <c r="A1961" s="118">
        <v>45108</v>
      </c>
      <c r="B1961" t="s">
        <v>20712</v>
      </c>
      <c r="C1961" t="s">
        <v>20711</v>
      </c>
      <c r="D1961" t="s">
        <v>21383</v>
      </c>
      <c r="E1961" t="s">
        <v>21631</v>
      </c>
      <c r="F1961">
        <v>42206332</v>
      </c>
      <c r="G1961" t="s">
        <v>20776</v>
      </c>
      <c r="H1961" t="s">
        <v>20706</v>
      </c>
      <c r="I1961">
        <v>9.4</v>
      </c>
      <c r="J1961" t="s">
        <v>138</v>
      </c>
      <c r="K1961" t="s">
        <v>137</v>
      </c>
      <c r="L1961">
        <f>I1961*$Q$2/1000</f>
        <v>3.4780000000000002E-3</v>
      </c>
    </row>
    <row r="1962" spans="1:12">
      <c r="A1962" s="118">
        <v>44986</v>
      </c>
      <c r="B1962" t="s">
        <v>365</v>
      </c>
      <c r="C1962" t="s">
        <v>364</v>
      </c>
      <c r="D1962" t="s">
        <v>21630</v>
      </c>
      <c r="E1962" t="s">
        <v>21629</v>
      </c>
      <c r="F1962" t="s">
        <v>388</v>
      </c>
      <c r="G1962" t="s">
        <v>13349</v>
      </c>
      <c r="H1962" t="s">
        <v>359</v>
      </c>
      <c r="I1962">
        <v>144</v>
      </c>
      <c r="J1962" t="s">
        <v>138</v>
      </c>
      <c r="K1962" t="s">
        <v>137</v>
      </c>
      <c r="L1962">
        <f>I1962*$Q$2/1000</f>
        <v>5.3280000000000001E-2</v>
      </c>
    </row>
    <row r="1963" spans="1:12">
      <c r="A1963" s="118">
        <v>44986</v>
      </c>
      <c r="B1963" t="s">
        <v>240</v>
      </c>
      <c r="C1963" t="s">
        <v>239</v>
      </c>
      <c r="D1963" t="s">
        <v>5232</v>
      </c>
      <c r="E1963" t="s">
        <v>21628</v>
      </c>
      <c r="F1963" t="s">
        <v>964</v>
      </c>
      <c r="G1963" t="s">
        <v>963</v>
      </c>
      <c r="H1963" t="s">
        <v>235</v>
      </c>
      <c r="I1963">
        <v>390</v>
      </c>
      <c r="J1963" t="s">
        <v>145</v>
      </c>
      <c r="K1963" t="s">
        <v>137</v>
      </c>
      <c r="L1963">
        <f>I1963*$Q$2/100/1000</f>
        <v>1.4430000000000001E-3</v>
      </c>
    </row>
    <row r="1964" spans="1:12">
      <c r="A1964" s="118">
        <v>45108</v>
      </c>
      <c r="B1964" t="s">
        <v>20712</v>
      </c>
      <c r="C1964" t="s">
        <v>20711</v>
      </c>
      <c r="D1964" t="s">
        <v>21447</v>
      </c>
      <c r="E1964" t="s">
        <v>21627</v>
      </c>
      <c r="F1964">
        <v>101040194</v>
      </c>
      <c r="G1964" t="s">
        <v>21445</v>
      </c>
      <c r="H1964" t="s">
        <v>20706</v>
      </c>
      <c r="I1964">
        <v>9.4</v>
      </c>
      <c r="J1964" t="s">
        <v>138</v>
      </c>
      <c r="K1964" t="s">
        <v>137</v>
      </c>
      <c r="L1964">
        <f>I1964*$Q$2/1000</f>
        <v>3.4780000000000002E-3</v>
      </c>
    </row>
    <row r="1965" spans="1:12">
      <c r="A1965" s="118">
        <v>45108</v>
      </c>
      <c r="B1965" t="s">
        <v>20712</v>
      </c>
      <c r="C1965" t="s">
        <v>20711</v>
      </c>
      <c r="D1965" t="s">
        <v>21468</v>
      </c>
      <c r="E1965" t="s">
        <v>21626</v>
      </c>
      <c r="F1965">
        <v>101038448</v>
      </c>
      <c r="G1965" t="s">
        <v>21009</v>
      </c>
      <c r="H1965" t="s">
        <v>20706</v>
      </c>
      <c r="I1965">
        <v>9.4</v>
      </c>
      <c r="J1965" t="s">
        <v>138</v>
      </c>
      <c r="K1965" t="s">
        <v>137</v>
      </c>
      <c r="L1965">
        <f>I1965*$Q$2/1000</f>
        <v>3.4780000000000002E-3</v>
      </c>
    </row>
    <row r="1966" spans="1:12">
      <c r="A1966" s="118">
        <v>45108</v>
      </c>
      <c r="B1966" t="s">
        <v>20712</v>
      </c>
      <c r="C1966" t="s">
        <v>20711</v>
      </c>
      <c r="D1966" t="s">
        <v>20859</v>
      </c>
      <c r="E1966" t="s">
        <v>21625</v>
      </c>
      <c r="F1966">
        <v>101023970</v>
      </c>
      <c r="G1966" t="s">
        <v>20983</v>
      </c>
      <c r="H1966" t="s">
        <v>20706</v>
      </c>
      <c r="I1966">
        <v>9.4</v>
      </c>
      <c r="J1966" t="s">
        <v>138</v>
      </c>
      <c r="K1966" t="s">
        <v>137</v>
      </c>
      <c r="L1966">
        <f>I1966*$Q$2/1000</f>
        <v>3.4780000000000002E-3</v>
      </c>
    </row>
    <row r="1967" spans="1:12">
      <c r="A1967" s="118">
        <v>45108</v>
      </c>
      <c r="B1967" t="s">
        <v>20712</v>
      </c>
      <c r="C1967" t="s">
        <v>20711</v>
      </c>
      <c r="D1967" t="s">
        <v>21335</v>
      </c>
      <c r="E1967" t="s">
        <v>21624</v>
      </c>
      <c r="F1967">
        <v>57258355</v>
      </c>
      <c r="G1967" t="s">
        <v>20739</v>
      </c>
      <c r="H1967" t="s">
        <v>20706</v>
      </c>
      <c r="I1967">
        <v>9.4</v>
      </c>
      <c r="J1967" t="s">
        <v>138</v>
      </c>
      <c r="K1967" t="s">
        <v>137</v>
      </c>
      <c r="L1967">
        <f>I1967*$Q$2/1000</f>
        <v>3.4780000000000002E-3</v>
      </c>
    </row>
    <row r="1968" spans="1:12">
      <c r="A1968" s="118">
        <v>45108</v>
      </c>
      <c r="B1968" t="s">
        <v>20712</v>
      </c>
      <c r="C1968" t="s">
        <v>20711</v>
      </c>
      <c r="D1968" t="s">
        <v>20884</v>
      </c>
      <c r="E1968" t="s">
        <v>21623</v>
      </c>
      <c r="F1968" t="s">
        <v>10820</v>
      </c>
      <c r="G1968" t="s">
        <v>10819</v>
      </c>
      <c r="H1968" t="s">
        <v>20706</v>
      </c>
      <c r="I1968">
        <v>9.4</v>
      </c>
      <c r="J1968" t="s">
        <v>138</v>
      </c>
      <c r="K1968" t="s">
        <v>137</v>
      </c>
      <c r="L1968">
        <f>I1968*$Q$2/1000</f>
        <v>3.4780000000000002E-3</v>
      </c>
    </row>
    <row r="1969" spans="1:12">
      <c r="A1969" s="118">
        <v>45108</v>
      </c>
      <c r="B1969" t="s">
        <v>20712</v>
      </c>
      <c r="C1969" t="s">
        <v>20711</v>
      </c>
      <c r="D1969" t="s">
        <v>21429</v>
      </c>
      <c r="E1969" t="s">
        <v>21622</v>
      </c>
      <c r="F1969">
        <v>101040227</v>
      </c>
      <c r="G1969" t="s">
        <v>20892</v>
      </c>
      <c r="H1969" t="s">
        <v>20706</v>
      </c>
      <c r="I1969">
        <v>9.4</v>
      </c>
      <c r="J1969" t="s">
        <v>138</v>
      </c>
      <c r="K1969" t="s">
        <v>137</v>
      </c>
      <c r="L1969">
        <f>I1969*$Q$2/1000</f>
        <v>3.4780000000000002E-3</v>
      </c>
    </row>
    <row r="1970" spans="1:12">
      <c r="A1970" s="118">
        <v>44986</v>
      </c>
      <c r="B1970" t="s">
        <v>460</v>
      </c>
      <c r="C1970" t="s">
        <v>459</v>
      </c>
      <c r="D1970" t="s">
        <v>6307</v>
      </c>
      <c r="E1970" t="s">
        <v>21621</v>
      </c>
      <c r="F1970">
        <v>50200869</v>
      </c>
      <c r="G1970" t="s">
        <v>456</v>
      </c>
      <c r="H1970" t="s">
        <v>455</v>
      </c>
      <c r="I1970">
        <v>103.6</v>
      </c>
      <c r="J1970" t="s">
        <v>145</v>
      </c>
      <c r="K1970" t="s">
        <v>137</v>
      </c>
      <c r="L1970">
        <f>I1970*$Q$2/100/1000</f>
        <v>3.8331999999999998E-4</v>
      </c>
    </row>
    <row r="1971" spans="1:12">
      <c r="A1971" s="118">
        <v>45108</v>
      </c>
      <c r="B1971" t="s">
        <v>20712</v>
      </c>
      <c r="C1971" t="s">
        <v>20711</v>
      </c>
      <c r="D1971" t="s">
        <v>21163</v>
      </c>
      <c r="E1971" t="s">
        <v>21620</v>
      </c>
      <c r="F1971" t="s">
        <v>10816</v>
      </c>
      <c r="G1971" t="s">
        <v>10815</v>
      </c>
      <c r="H1971" t="s">
        <v>20706</v>
      </c>
      <c r="I1971">
        <v>9.4</v>
      </c>
      <c r="J1971" t="s">
        <v>138</v>
      </c>
      <c r="K1971" t="s">
        <v>137</v>
      </c>
      <c r="L1971">
        <f>I1971*$Q$2/1000</f>
        <v>3.4780000000000002E-3</v>
      </c>
    </row>
    <row r="1972" spans="1:12">
      <c r="A1972" s="118">
        <v>44986</v>
      </c>
      <c r="B1972" t="s">
        <v>460</v>
      </c>
      <c r="C1972" t="s">
        <v>459</v>
      </c>
      <c r="D1972" t="s">
        <v>6307</v>
      </c>
      <c r="E1972" t="s">
        <v>21619</v>
      </c>
      <c r="F1972">
        <v>34202579</v>
      </c>
      <c r="G1972" t="s">
        <v>21191</v>
      </c>
      <c r="H1972" t="s">
        <v>455</v>
      </c>
      <c r="I1972">
        <v>103.6</v>
      </c>
      <c r="J1972" t="s">
        <v>145</v>
      </c>
      <c r="K1972" t="s">
        <v>137</v>
      </c>
      <c r="L1972">
        <f>I1972*$Q$2/100/1000</f>
        <v>3.8331999999999998E-4</v>
      </c>
    </row>
    <row r="1973" spans="1:12">
      <c r="A1973" s="118">
        <v>44986</v>
      </c>
      <c r="B1973" t="s">
        <v>574</v>
      </c>
      <c r="C1973" t="s">
        <v>573</v>
      </c>
      <c r="D1973" t="s">
        <v>21618</v>
      </c>
      <c r="E1973" t="s">
        <v>21617</v>
      </c>
      <c r="F1973">
        <v>101032049</v>
      </c>
      <c r="G1973" t="s">
        <v>591</v>
      </c>
      <c r="H1973" t="s">
        <v>569</v>
      </c>
      <c r="I1973">
        <v>298</v>
      </c>
      <c r="J1973" t="s">
        <v>145</v>
      </c>
      <c r="K1973" t="s">
        <v>137</v>
      </c>
      <c r="L1973">
        <f>I1973*$Q$2/100/1000</f>
        <v>1.1026E-3</v>
      </c>
    </row>
    <row r="1974" spans="1:12">
      <c r="A1974" s="118">
        <v>45108</v>
      </c>
      <c r="B1974" t="s">
        <v>20712</v>
      </c>
      <c r="C1974" t="s">
        <v>20711</v>
      </c>
      <c r="D1974" t="s">
        <v>21616</v>
      </c>
      <c r="E1974" t="s">
        <v>21615</v>
      </c>
      <c r="F1974" t="s">
        <v>21047</v>
      </c>
      <c r="G1974" t="s">
        <v>21046</v>
      </c>
      <c r="H1974" t="s">
        <v>20706</v>
      </c>
      <c r="I1974">
        <v>9.4</v>
      </c>
      <c r="J1974" t="s">
        <v>138</v>
      </c>
      <c r="K1974" t="s">
        <v>137</v>
      </c>
      <c r="L1974">
        <f>I1974*$Q$2/1000</f>
        <v>3.4780000000000002E-3</v>
      </c>
    </row>
    <row r="1975" spans="1:12">
      <c r="A1975" s="118">
        <v>45108</v>
      </c>
      <c r="B1975" t="s">
        <v>20712</v>
      </c>
      <c r="C1975" t="s">
        <v>20711</v>
      </c>
      <c r="D1975" t="s">
        <v>20869</v>
      </c>
      <c r="E1975" t="s">
        <v>21614</v>
      </c>
      <c r="F1975" t="s">
        <v>20733</v>
      </c>
      <c r="G1975" t="s">
        <v>20732</v>
      </c>
      <c r="H1975" t="s">
        <v>20706</v>
      </c>
      <c r="I1975">
        <v>9.4</v>
      </c>
      <c r="J1975" t="s">
        <v>138</v>
      </c>
      <c r="K1975" t="s">
        <v>137</v>
      </c>
      <c r="L1975">
        <f>I1975*$Q$2/1000</f>
        <v>3.4780000000000002E-3</v>
      </c>
    </row>
    <row r="1976" spans="1:12">
      <c r="A1976" s="118">
        <v>45108</v>
      </c>
      <c r="B1976" t="s">
        <v>20712</v>
      </c>
      <c r="C1976" t="s">
        <v>20711</v>
      </c>
      <c r="D1976" t="s">
        <v>21396</v>
      </c>
      <c r="E1976" t="s">
        <v>21613</v>
      </c>
      <c r="F1976" t="s">
        <v>20847</v>
      </c>
      <c r="G1976" t="s">
        <v>20846</v>
      </c>
      <c r="H1976" t="s">
        <v>20706</v>
      </c>
      <c r="I1976">
        <v>9.4</v>
      </c>
      <c r="J1976" t="s">
        <v>138</v>
      </c>
      <c r="K1976" t="s">
        <v>137</v>
      </c>
      <c r="L1976">
        <f>I1976*$Q$2/1000</f>
        <v>3.4780000000000002E-3</v>
      </c>
    </row>
    <row r="1977" spans="1:12">
      <c r="A1977" s="118">
        <v>44986</v>
      </c>
      <c r="B1977" t="s">
        <v>574</v>
      </c>
      <c r="C1977" t="s">
        <v>573</v>
      </c>
      <c r="D1977" t="s">
        <v>7935</v>
      </c>
      <c r="E1977" t="s">
        <v>21612</v>
      </c>
      <c r="F1977">
        <v>42203606</v>
      </c>
      <c r="G1977" t="s">
        <v>14290</v>
      </c>
      <c r="H1977" t="s">
        <v>569</v>
      </c>
      <c r="I1977">
        <v>298</v>
      </c>
      <c r="J1977" t="s">
        <v>145</v>
      </c>
      <c r="K1977" t="s">
        <v>137</v>
      </c>
      <c r="L1977">
        <f>I1977*$Q$2/100/1000</f>
        <v>1.1026E-3</v>
      </c>
    </row>
    <row r="1978" spans="1:12">
      <c r="A1978" s="118">
        <v>45108</v>
      </c>
      <c r="B1978" t="s">
        <v>20712</v>
      </c>
      <c r="C1978" t="s">
        <v>20711</v>
      </c>
      <c r="D1978" t="s">
        <v>20726</v>
      </c>
      <c r="E1978" t="s">
        <v>21611</v>
      </c>
      <c r="F1978" t="s">
        <v>20724</v>
      </c>
      <c r="G1978" t="s">
        <v>20723</v>
      </c>
      <c r="H1978" t="s">
        <v>20706</v>
      </c>
      <c r="I1978">
        <v>9.4</v>
      </c>
      <c r="J1978" t="s">
        <v>138</v>
      </c>
      <c r="K1978" t="s">
        <v>137</v>
      </c>
      <c r="L1978">
        <f>I1978*$Q$2/1000</f>
        <v>3.4780000000000002E-3</v>
      </c>
    </row>
    <row r="1979" spans="1:12">
      <c r="A1979" s="118">
        <v>44986</v>
      </c>
      <c r="B1979" t="s">
        <v>574</v>
      </c>
      <c r="C1979" t="s">
        <v>573</v>
      </c>
      <c r="D1979" t="s">
        <v>21610</v>
      </c>
      <c r="E1979" t="s">
        <v>21609</v>
      </c>
      <c r="F1979">
        <v>101032049</v>
      </c>
      <c r="G1979" t="s">
        <v>591</v>
      </c>
      <c r="H1979" t="s">
        <v>569</v>
      </c>
      <c r="I1979">
        <v>298</v>
      </c>
      <c r="J1979" t="s">
        <v>145</v>
      </c>
      <c r="K1979" t="s">
        <v>137</v>
      </c>
      <c r="L1979">
        <f>I1979*$Q$2/100/1000</f>
        <v>1.1026E-3</v>
      </c>
    </row>
    <row r="1980" spans="1:12">
      <c r="A1980" s="118">
        <v>45108</v>
      </c>
      <c r="B1980" t="s">
        <v>20712</v>
      </c>
      <c r="C1980" t="s">
        <v>20711</v>
      </c>
      <c r="D1980" t="s">
        <v>20825</v>
      </c>
      <c r="E1980" t="s">
        <v>21608</v>
      </c>
      <c r="F1980" t="s">
        <v>20823</v>
      </c>
      <c r="G1980" t="s">
        <v>20822</v>
      </c>
      <c r="H1980" t="s">
        <v>20706</v>
      </c>
      <c r="I1980">
        <v>9.4</v>
      </c>
      <c r="J1980" t="s">
        <v>138</v>
      </c>
      <c r="K1980" t="s">
        <v>137</v>
      </c>
      <c r="L1980">
        <f>I1980*$Q$2/1000</f>
        <v>3.4780000000000002E-3</v>
      </c>
    </row>
    <row r="1981" spans="1:12">
      <c r="A1981" s="118">
        <v>45108</v>
      </c>
      <c r="B1981" t="s">
        <v>20712</v>
      </c>
      <c r="C1981" t="s">
        <v>20711</v>
      </c>
      <c r="D1981" t="s">
        <v>21306</v>
      </c>
      <c r="E1981" t="s">
        <v>21607</v>
      </c>
      <c r="F1981">
        <v>56204076</v>
      </c>
      <c r="G1981" t="s">
        <v>21033</v>
      </c>
      <c r="H1981" t="s">
        <v>20706</v>
      </c>
      <c r="I1981">
        <v>9.4</v>
      </c>
      <c r="J1981" t="s">
        <v>138</v>
      </c>
      <c r="K1981" t="s">
        <v>137</v>
      </c>
      <c r="L1981">
        <f>I1981*$Q$2/1000</f>
        <v>3.4780000000000002E-3</v>
      </c>
    </row>
    <row r="1982" spans="1:12">
      <c r="A1982" s="118">
        <v>44986</v>
      </c>
      <c r="B1982" t="s">
        <v>723</v>
      </c>
      <c r="C1982" t="s">
        <v>722</v>
      </c>
      <c r="D1982" t="s">
        <v>21606</v>
      </c>
      <c r="E1982" t="s">
        <v>21605</v>
      </c>
      <c r="F1982" t="s">
        <v>14676</v>
      </c>
      <c r="G1982" t="s">
        <v>14675</v>
      </c>
      <c r="H1982" t="s">
        <v>718</v>
      </c>
      <c r="I1982">
        <v>302</v>
      </c>
      <c r="J1982" t="s">
        <v>145</v>
      </c>
      <c r="K1982" t="s">
        <v>717</v>
      </c>
      <c r="L1982">
        <f>I1982*$Q$2/100/1000</f>
        <v>1.1173999999999999E-3</v>
      </c>
    </row>
    <row r="1983" spans="1:12">
      <c r="A1983" s="118">
        <v>45108</v>
      </c>
      <c r="B1983" t="s">
        <v>20712</v>
      </c>
      <c r="C1983" t="s">
        <v>20711</v>
      </c>
      <c r="D1983" t="s">
        <v>21604</v>
      </c>
      <c r="E1983" t="s">
        <v>21603</v>
      </c>
      <c r="F1983">
        <v>101024736</v>
      </c>
      <c r="G1983" t="s">
        <v>20994</v>
      </c>
      <c r="H1983" t="s">
        <v>20706</v>
      </c>
      <c r="I1983">
        <v>9.4</v>
      </c>
      <c r="J1983" t="s">
        <v>138</v>
      </c>
      <c r="K1983" t="s">
        <v>137</v>
      </c>
      <c r="L1983">
        <f>I1983*$Q$2/1000</f>
        <v>3.4780000000000002E-3</v>
      </c>
    </row>
    <row r="1984" spans="1:12">
      <c r="A1984" s="118">
        <v>45108</v>
      </c>
      <c r="B1984" t="s">
        <v>20712</v>
      </c>
      <c r="C1984" t="s">
        <v>20711</v>
      </c>
      <c r="D1984" t="s">
        <v>21461</v>
      </c>
      <c r="E1984" t="s">
        <v>21602</v>
      </c>
      <c r="F1984" t="s">
        <v>21601</v>
      </c>
      <c r="G1984" t="s">
        <v>21600</v>
      </c>
      <c r="H1984" t="s">
        <v>20706</v>
      </c>
      <c r="I1984">
        <v>9.4</v>
      </c>
      <c r="J1984" t="s">
        <v>138</v>
      </c>
      <c r="K1984" t="s">
        <v>137</v>
      </c>
      <c r="L1984">
        <f>I1984*$Q$2/1000</f>
        <v>3.4780000000000002E-3</v>
      </c>
    </row>
    <row r="1985" spans="1:12">
      <c r="A1985" s="118">
        <v>45108</v>
      </c>
      <c r="B1985" t="s">
        <v>20712</v>
      </c>
      <c r="C1985" t="s">
        <v>20711</v>
      </c>
      <c r="D1985" t="s">
        <v>20867</v>
      </c>
      <c r="E1985" t="s">
        <v>21599</v>
      </c>
      <c r="F1985">
        <v>101041078</v>
      </c>
      <c r="G1985" t="s">
        <v>20865</v>
      </c>
      <c r="H1985" t="s">
        <v>20706</v>
      </c>
      <c r="I1985">
        <v>9.4</v>
      </c>
      <c r="J1985" t="s">
        <v>138</v>
      </c>
      <c r="K1985" t="s">
        <v>137</v>
      </c>
      <c r="L1985">
        <f>I1985*$Q$2/1000</f>
        <v>3.4780000000000002E-3</v>
      </c>
    </row>
    <row r="1986" spans="1:12">
      <c r="A1986" s="118">
        <v>45108</v>
      </c>
      <c r="B1986" t="s">
        <v>20712</v>
      </c>
      <c r="C1986" t="s">
        <v>20711</v>
      </c>
      <c r="D1986" t="s">
        <v>20940</v>
      </c>
      <c r="E1986" t="s">
        <v>21598</v>
      </c>
      <c r="F1986" t="s">
        <v>20793</v>
      </c>
      <c r="G1986" t="s">
        <v>20792</v>
      </c>
      <c r="H1986" t="s">
        <v>20706</v>
      </c>
      <c r="I1986">
        <v>9.4</v>
      </c>
      <c r="J1986" t="s">
        <v>138</v>
      </c>
      <c r="K1986" t="s">
        <v>137</v>
      </c>
      <c r="L1986">
        <f>I1986*$Q$2/1000</f>
        <v>3.4780000000000002E-3</v>
      </c>
    </row>
    <row r="1987" spans="1:12">
      <c r="A1987" s="118">
        <v>45108</v>
      </c>
      <c r="B1987" t="s">
        <v>20712</v>
      </c>
      <c r="C1987" t="s">
        <v>20711</v>
      </c>
      <c r="D1987" t="s">
        <v>20863</v>
      </c>
      <c r="E1987" t="s">
        <v>21597</v>
      </c>
      <c r="F1987" t="s">
        <v>20861</v>
      </c>
      <c r="G1987" t="s">
        <v>20860</v>
      </c>
      <c r="H1987" t="s">
        <v>20706</v>
      </c>
      <c r="I1987">
        <v>9.4</v>
      </c>
      <c r="J1987" t="s">
        <v>138</v>
      </c>
      <c r="K1987" t="s">
        <v>137</v>
      </c>
      <c r="L1987">
        <f>I1987*$Q$2/1000</f>
        <v>3.4780000000000002E-3</v>
      </c>
    </row>
    <row r="1988" spans="1:12">
      <c r="A1988" s="118">
        <v>45108</v>
      </c>
      <c r="B1988" t="s">
        <v>20712</v>
      </c>
      <c r="C1988" t="s">
        <v>20711</v>
      </c>
      <c r="D1988" t="s">
        <v>20874</v>
      </c>
      <c r="E1988" t="s">
        <v>21596</v>
      </c>
      <c r="F1988">
        <v>101045037</v>
      </c>
      <c r="G1988" t="s">
        <v>20872</v>
      </c>
      <c r="H1988" t="s">
        <v>20706</v>
      </c>
      <c r="I1988">
        <v>9.4</v>
      </c>
      <c r="J1988" t="s">
        <v>138</v>
      </c>
      <c r="K1988" t="s">
        <v>137</v>
      </c>
      <c r="L1988">
        <f>I1988*$Q$2/1000</f>
        <v>3.4780000000000002E-3</v>
      </c>
    </row>
    <row r="1989" spans="1:12">
      <c r="A1989" s="118">
        <v>44986</v>
      </c>
      <c r="B1989" t="s">
        <v>240</v>
      </c>
      <c r="C1989" t="s">
        <v>239</v>
      </c>
      <c r="D1989" t="s">
        <v>7898</v>
      </c>
      <c r="E1989" t="s">
        <v>21595</v>
      </c>
      <c r="F1989">
        <v>101027072</v>
      </c>
      <c r="G1989" t="s">
        <v>21594</v>
      </c>
      <c r="H1989" t="s">
        <v>235</v>
      </c>
      <c r="I1989">
        <v>390</v>
      </c>
      <c r="J1989" t="s">
        <v>145</v>
      </c>
      <c r="K1989" t="s">
        <v>137</v>
      </c>
      <c r="L1989">
        <f>I1989*$Q$2/100/1000</f>
        <v>1.4430000000000001E-3</v>
      </c>
    </row>
    <row r="1990" spans="1:12">
      <c r="A1990" s="118">
        <v>45108</v>
      </c>
      <c r="B1990" t="s">
        <v>20712</v>
      </c>
      <c r="C1990" t="s">
        <v>20711</v>
      </c>
      <c r="D1990" t="s">
        <v>20851</v>
      </c>
      <c r="E1990" t="s">
        <v>21593</v>
      </c>
      <c r="F1990" t="s">
        <v>20799</v>
      </c>
      <c r="G1990" t="s">
        <v>20798</v>
      </c>
      <c r="H1990" t="s">
        <v>20706</v>
      </c>
      <c r="I1990">
        <v>9.4</v>
      </c>
      <c r="J1990" t="s">
        <v>138</v>
      </c>
      <c r="K1990" t="s">
        <v>137</v>
      </c>
      <c r="L1990">
        <f>I1990*$Q$2/1000</f>
        <v>3.4780000000000002E-3</v>
      </c>
    </row>
    <row r="1991" spans="1:12">
      <c r="A1991" s="118">
        <v>44986</v>
      </c>
      <c r="B1991" t="s">
        <v>240</v>
      </c>
      <c r="C1991" t="s">
        <v>239</v>
      </c>
      <c r="D1991" t="s">
        <v>11215</v>
      </c>
      <c r="E1991" t="s">
        <v>21592</v>
      </c>
      <c r="F1991">
        <v>101027038</v>
      </c>
      <c r="G1991" t="s">
        <v>1267</v>
      </c>
      <c r="H1991" t="s">
        <v>235</v>
      </c>
      <c r="I1991">
        <v>390</v>
      </c>
      <c r="J1991" t="s">
        <v>145</v>
      </c>
      <c r="K1991" t="s">
        <v>137</v>
      </c>
      <c r="L1991">
        <f>I1991*$Q$2/100/1000</f>
        <v>1.4430000000000001E-3</v>
      </c>
    </row>
    <row r="1992" spans="1:12">
      <c r="A1992" s="118">
        <v>44986</v>
      </c>
      <c r="B1992" t="s">
        <v>240</v>
      </c>
      <c r="C1992" t="s">
        <v>239</v>
      </c>
      <c r="D1992" t="s">
        <v>9772</v>
      </c>
      <c r="E1992" t="s">
        <v>21591</v>
      </c>
      <c r="F1992">
        <v>101027038</v>
      </c>
      <c r="G1992" t="s">
        <v>1267</v>
      </c>
      <c r="H1992" t="s">
        <v>235</v>
      </c>
      <c r="I1992">
        <v>390</v>
      </c>
      <c r="J1992" t="s">
        <v>145</v>
      </c>
      <c r="K1992" t="s">
        <v>137</v>
      </c>
      <c r="L1992">
        <f>I1992*$Q$2/100/1000</f>
        <v>1.4430000000000001E-3</v>
      </c>
    </row>
    <row r="1993" spans="1:12">
      <c r="A1993" s="118">
        <v>45108</v>
      </c>
      <c r="B1993" t="s">
        <v>20712</v>
      </c>
      <c r="C1993" t="s">
        <v>20711</v>
      </c>
      <c r="D1993" t="s">
        <v>21590</v>
      </c>
      <c r="E1993" t="s">
        <v>21589</v>
      </c>
      <c r="F1993">
        <v>101017267</v>
      </c>
      <c r="G1993" t="s">
        <v>20802</v>
      </c>
      <c r="H1993" t="s">
        <v>20706</v>
      </c>
      <c r="I1993">
        <v>9.4</v>
      </c>
      <c r="J1993" t="s">
        <v>138</v>
      </c>
      <c r="K1993" t="s">
        <v>137</v>
      </c>
      <c r="L1993">
        <f>I1993*$Q$2/1000</f>
        <v>3.4780000000000002E-3</v>
      </c>
    </row>
    <row r="1994" spans="1:12">
      <c r="A1994" s="118">
        <v>45108</v>
      </c>
      <c r="B1994" t="s">
        <v>20712</v>
      </c>
      <c r="C1994" t="s">
        <v>20711</v>
      </c>
      <c r="D1994" t="s">
        <v>20831</v>
      </c>
      <c r="E1994" t="s">
        <v>21588</v>
      </c>
      <c r="F1994">
        <v>101039385</v>
      </c>
      <c r="G1994" t="s">
        <v>20829</v>
      </c>
      <c r="H1994" t="s">
        <v>20706</v>
      </c>
      <c r="I1994">
        <v>9.4</v>
      </c>
      <c r="J1994" t="s">
        <v>138</v>
      </c>
      <c r="K1994" t="s">
        <v>137</v>
      </c>
      <c r="L1994">
        <f>I1994*$Q$2/1000</f>
        <v>3.4780000000000002E-3</v>
      </c>
    </row>
    <row r="1995" spans="1:12">
      <c r="A1995" s="118">
        <v>45108</v>
      </c>
      <c r="B1995" t="s">
        <v>20712</v>
      </c>
      <c r="C1995" t="s">
        <v>20711</v>
      </c>
      <c r="D1995" t="s">
        <v>21587</v>
      </c>
      <c r="E1995" t="s">
        <v>21586</v>
      </c>
      <c r="F1995">
        <v>101043064</v>
      </c>
      <c r="G1995" t="s">
        <v>21585</v>
      </c>
      <c r="H1995" t="s">
        <v>20706</v>
      </c>
      <c r="I1995">
        <v>9.4</v>
      </c>
      <c r="J1995" t="s">
        <v>138</v>
      </c>
      <c r="K1995" t="s">
        <v>137</v>
      </c>
      <c r="L1995">
        <f>I1995*$Q$2/1000</f>
        <v>3.4780000000000002E-3</v>
      </c>
    </row>
    <row r="1996" spans="1:12" ht="30">
      <c r="A1996" s="118">
        <v>44986</v>
      </c>
      <c r="B1996" t="s">
        <v>647</v>
      </c>
      <c r="C1996" t="s">
        <v>646</v>
      </c>
      <c r="D1996" t="s">
        <v>17753</v>
      </c>
      <c r="E1996" t="s">
        <v>21584</v>
      </c>
      <c r="F1996">
        <v>101036260</v>
      </c>
      <c r="G1996" s="126" t="s">
        <v>17751</v>
      </c>
      <c r="H1996" t="s">
        <v>174</v>
      </c>
      <c r="I1996">
        <v>3154</v>
      </c>
      <c r="J1996" t="s">
        <v>173</v>
      </c>
      <c r="K1996" t="s">
        <v>172</v>
      </c>
      <c r="L1996">
        <f>I1996*$Q$3/(1000/25)</f>
        <v>2.5295079999999999</v>
      </c>
    </row>
    <row r="1997" spans="1:12">
      <c r="A1997" s="118">
        <v>45108</v>
      </c>
      <c r="B1997" t="s">
        <v>20712</v>
      </c>
      <c r="C1997" t="s">
        <v>20711</v>
      </c>
      <c r="D1997" t="s">
        <v>21583</v>
      </c>
      <c r="E1997" t="s">
        <v>21582</v>
      </c>
      <c r="F1997" t="s">
        <v>21581</v>
      </c>
      <c r="G1997" t="s">
        <v>21580</v>
      </c>
      <c r="H1997" t="s">
        <v>20706</v>
      </c>
      <c r="I1997">
        <v>9.4</v>
      </c>
      <c r="J1997" t="s">
        <v>138</v>
      </c>
      <c r="K1997" t="s">
        <v>137</v>
      </c>
      <c r="L1997">
        <f>I1997*$Q$2/1000</f>
        <v>3.4780000000000002E-3</v>
      </c>
    </row>
    <row r="1998" spans="1:12">
      <c r="A1998" s="118">
        <v>44986</v>
      </c>
      <c r="B1998" t="s">
        <v>271</v>
      </c>
      <c r="C1998" t="s">
        <v>270</v>
      </c>
      <c r="D1998" t="s">
        <v>21579</v>
      </c>
      <c r="E1998" t="s">
        <v>21578</v>
      </c>
      <c r="F1998">
        <v>30202403</v>
      </c>
      <c r="G1998" t="s">
        <v>267</v>
      </c>
      <c r="H1998" t="s">
        <v>266</v>
      </c>
      <c r="I1998">
        <v>180</v>
      </c>
      <c r="J1998" t="s">
        <v>145</v>
      </c>
      <c r="K1998" t="s">
        <v>137</v>
      </c>
      <c r="L1998">
        <f>I1998*$Q$2/100/1000</f>
        <v>6.6599999999999993E-4</v>
      </c>
    </row>
    <row r="1999" spans="1:12">
      <c r="A1999" s="118">
        <v>45108</v>
      </c>
      <c r="B1999" t="s">
        <v>20712</v>
      </c>
      <c r="C1999" t="s">
        <v>20711</v>
      </c>
      <c r="D1999" t="s">
        <v>21577</v>
      </c>
      <c r="E1999" t="s">
        <v>21576</v>
      </c>
      <c r="F1999">
        <v>101044867</v>
      </c>
      <c r="G1999" t="s">
        <v>21575</v>
      </c>
      <c r="H1999" t="s">
        <v>20706</v>
      </c>
      <c r="I1999">
        <v>9.4</v>
      </c>
      <c r="J1999" t="s">
        <v>138</v>
      </c>
      <c r="K1999" t="s">
        <v>137</v>
      </c>
      <c r="L1999">
        <f>I1999*$Q$2/1000</f>
        <v>3.4780000000000002E-3</v>
      </c>
    </row>
    <row r="2000" spans="1:12">
      <c r="A2000" s="118">
        <v>45108</v>
      </c>
      <c r="B2000" t="s">
        <v>20712</v>
      </c>
      <c r="C2000" t="s">
        <v>20711</v>
      </c>
      <c r="D2000" t="s">
        <v>20828</v>
      </c>
      <c r="E2000" t="s">
        <v>21574</v>
      </c>
      <c r="F2000">
        <v>101010455</v>
      </c>
      <c r="G2000" t="s">
        <v>20826</v>
      </c>
      <c r="H2000" t="s">
        <v>20706</v>
      </c>
      <c r="I2000">
        <v>9.4</v>
      </c>
      <c r="J2000" t="s">
        <v>138</v>
      </c>
      <c r="K2000" t="s">
        <v>137</v>
      </c>
      <c r="L2000">
        <f>I2000*$Q$2/1000</f>
        <v>3.4780000000000002E-3</v>
      </c>
    </row>
    <row r="2001" spans="1:12">
      <c r="A2001" s="118">
        <v>45108</v>
      </c>
      <c r="B2001" t="s">
        <v>20712</v>
      </c>
      <c r="C2001" t="s">
        <v>20711</v>
      </c>
      <c r="D2001" t="s">
        <v>21573</v>
      </c>
      <c r="E2001" t="s">
        <v>21572</v>
      </c>
      <c r="F2001">
        <v>101029067</v>
      </c>
      <c r="G2001" t="s">
        <v>21127</v>
      </c>
      <c r="H2001" t="s">
        <v>20706</v>
      </c>
      <c r="I2001">
        <v>9.4</v>
      </c>
      <c r="J2001" t="s">
        <v>138</v>
      </c>
      <c r="K2001" t="s">
        <v>137</v>
      </c>
      <c r="L2001">
        <f>I2001*$Q$2/1000</f>
        <v>3.4780000000000002E-3</v>
      </c>
    </row>
    <row r="2002" spans="1:12">
      <c r="A2002" s="118">
        <v>45108</v>
      </c>
      <c r="B2002" t="s">
        <v>20712</v>
      </c>
      <c r="C2002" t="s">
        <v>20711</v>
      </c>
      <c r="D2002" t="s">
        <v>21571</v>
      </c>
      <c r="E2002" t="s">
        <v>21570</v>
      </c>
      <c r="F2002">
        <v>101029067</v>
      </c>
      <c r="G2002" t="s">
        <v>21127</v>
      </c>
      <c r="H2002" t="s">
        <v>20706</v>
      </c>
      <c r="I2002">
        <v>9.4</v>
      </c>
      <c r="J2002" t="s">
        <v>138</v>
      </c>
      <c r="K2002" t="s">
        <v>137</v>
      </c>
      <c r="L2002">
        <f>I2002*$Q$2/1000</f>
        <v>3.4780000000000002E-3</v>
      </c>
    </row>
    <row r="2003" spans="1:12">
      <c r="A2003" s="118">
        <v>45108</v>
      </c>
      <c r="B2003" t="s">
        <v>20712</v>
      </c>
      <c r="C2003" t="s">
        <v>20711</v>
      </c>
      <c r="D2003" t="s">
        <v>20722</v>
      </c>
      <c r="E2003" t="s">
        <v>21569</v>
      </c>
      <c r="F2003">
        <v>23254678</v>
      </c>
      <c r="G2003" t="s">
        <v>20720</v>
      </c>
      <c r="H2003" t="s">
        <v>20706</v>
      </c>
      <c r="I2003">
        <v>9.4</v>
      </c>
      <c r="J2003" t="s">
        <v>138</v>
      </c>
      <c r="K2003" t="s">
        <v>137</v>
      </c>
      <c r="L2003">
        <f>I2003*$Q$2/1000</f>
        <v>3.4780000000000002E-3</v>
      </c>
    </row>
    <row r="2004" spans="1:12">
      <c r="A2004" s="118">
        <v>45108</v>
      </c>
      <c r="B2004" t="s">
        <v>20712</v>
      </c>
      <c r="C2004" t="s">
        <v>20711</v>
      </c>
      <c r="D2004" t="s">
        <v>21286</v>
      </c>
      <c r="E2004" t="s">
        <v>21568</v>
      </c>
      <c r="F2004" t="s">
        <v>21284</v>
      </c>
      <c r="G2004" t="s">
        <v>21283</v>
      </c>
      <c r="H2004" t="s">
        <v>20706</v>
      </c>
      <c r="I2004">
        <v>9.4</v>
      </c>
      <c r="J2004" t="s">
        <v>138</v>
      </c>
      <c r="K2004" t="s">
        <v>137</v>
      </c>
      <c r="L2004">
        <f>I2004*$Q$2/1000</f>
        <v>3.4780000000000002E-3</v>
      </c>
    </row>
    <row r="2005" spans="1:12">
      <c r="A2005" s="118">
        <v>45108</v>
      </c>
      <c r="B2005" t="s">
        <v>20712</v>
      </c>
      <c r="C2005" t="s">
        <v>20711</v>
      </c>
      <c r="D2005" t="s">
        <v>21567</v>
      </c>
      <c r="E2005" t="s">
        <v>21566</v>
      </c>
      <c r="F2005" t="s">
        <v>21284</v>
      </c>
      <c r="G2005" t="s">
        <v>21283</v>
      </c>
      <c r="H2005" t="s">
        <v>20706</v>
      </c>
      <c r="I2005">
        <v>9.4</v>
      </c>
      <c r="J2005" t="s">
        <v>138</v>
      </c>
      <c r="K2005" t="s">
        <v>137</v>
      </c>
      <c r="L2005">
        <f>I2005*$Q$2/1000</f>
        <v>3.4780000000000002E-3</v>
      </c>
    </row>
    <row r="2006" spans="1:12">
      <c r="A2006" s="118">
        <v>45108</v>
      </c>
      <c r="B2006" t="s">
        <v>20712</v>
      </c>
      <c r="C2006" t="s">
        <v>20711</v>
      </c>
      <c r="D2006" t="s">
        <v>21468</v>
      </c>
      <c r="E2006" t="s">
        <v>21565</v>
      </c>
      <c r="F2006">
        <v>101045279</v>
      </c>
      <c r="G2006" t="s">
        <v>21456</v>
      </c>
      <c r="H2006" t="s">
        <v>20706</v>
      </c>
      <c r="I2006">
        <v>9.4</v>
      </c>
      <c r="J2006" t="s">
        <v>138</v>
      </c>
      <c r="K2006" t="s">
        <v>137</v>
      </c>
      <c r="L2006">
        <f>I2006*$Q$2/1000</f>
        <v>3.4780000000000002E-3</v>
      </c>
    </row>
    <row r="2007" spans="1:12">
      <c r="A2007" s="118">
        <v>45108</v>
      </c>
      <c r="B2007" t="s">
        <v>20712</v>
      </c>
      <c r="C2007" t="s">
        <v>20711</v>
      </c>
      <c r="D2007" t="s">
        <v>21564</v>
      </c>
      <c r="E2007" t="s">
        <v>21563</v>
      </c>
      <c r="F2007">
        <v>101010835</v>
      </c>
      <c r="G2007" t="s">
        <v>21562</v>
      </c>
      <c r="H2007" t="s">
        <v>20706</v>
      </c>
      <c r="I2007">
        <v>9.4</v>
      </c>
      <c r="J2007" t="s">
        <v>138</v>
      </c>
      <c r="K2007" t="s">
        <v>137</v>
      </c>
      <c r="L2007">
        <f>I2007*$Q$2/1000</f>
        <v>3.4780000000000002E-3</v>
      </c>
    </row>
    <row r="2008" spans="1:12">
      <c r="A2008" s="118">
        <v>45108</v>
      </c>
      <c r="B2008" t="s">
        <v>20712</v>
      </c>
      <c r="C2008" t="s">
        <v>20711</v>
      </c>
      <c r="D2008" t="s">
        <v>21035</v>
      </c>
      <c r="E2008" t="s">
        <v>21561</v>
      </c>
      <c r="F2008">
        <v>56204076</v>
      </c>
      <c r="G2008" t="s">
        <v>21033</v>
      </c>
      <c r="H2008" t="s">
        <v>20706</v>
      </c>
      <c r="I2008">
        <v>9.4</v>
      </c>
      <c r="J2008" t="s">
        <v>138</v>
      </c>
      <c r="K2008" t="s">
        <v>137</v>
      </c>
      <c r="L2008">
        <f>I2008*$Q$2/1000</f>
        <v>3.4780000000000002E-3</v>
      </c>
    </row>
    <row r="2009" spans="1:12">
      <c r="A2009" s="118">
        <v>45108</v>
      </c>
      <c r="B2009" t="s">
        <v>20712</v>
      </c>
      <c r="C2009" t="s">
        <v>20711</v>
      </c>
      <c r="D2009" t="s">
        <v>21306</v>
      </c>
      <c r="E2009" t="s">
        <v>21560</v>
      </c>
      <c r="F2009">
        <v>56204076</v>
      </c>
      <c r="G2009" t="s">
        <v>21033</v>
      </c>
      <c r="H2009" t="s">
        <v>20706</v>
      </c>
      <c r="I2009">
        <v>9.4</v>
      </c>
      <c r="J2009" t="s">
        <v>138</v>
      </c>
      <c r="K2009" t="s">
        <v>137</v>
      </c>
      <c r="L2009">
        <f>I2009*$Q$2/1000</f>
        <v>3.4780000000000002E-3</v>
      </c>
    </row>
    <row r="2010" spans="1:12">
      <c r="A2010" s="118">
        <v>45139</v>
      </c>
      <c r="B2010" t="s">
        <v>20712</v>
      </c>
      <c r="C2010" t="s">
        <v>20711</v>
      </c>
      <c r="D2010" t="s">
        <v>21069</v>
      </c>
      <c r="E2010" t="s">
        <v>21559</v>
      </c>
      <c r="F2010" s="119">
        <v>101046730</v>
      </c>
      <c r="G2010" t="s">
        <v>20898</v>
      </c>
      <c r="H2010" t="s">
        <v>20706</v>
      </c>
      <c r="I2010">
        <v>9.4</v>
      </c>
      <c r="J2010" t="s">
        <v>138</v>
      </c>
      <c r="K2010" t="s">
        <v>137</v>
      </c>
      <c r="L2010">
        <f>I2010*$Q$2/1000</f>
        <v>3.4780000000000002E-3</v>
      </c>
    </row>
    <row r="2011" spans="1:12">
      <c r="A2011" s="118">
        <v>45139</v>
      </c>
      <c r="B2011" t="s">
        <v>20712</v>
      </c>
      <c r="C2011" t="s">
        <v>20711</v>
      </c>
      <c r="D2011" t="s">
        <v>20835</v>
      </c>
      <c r="E2011" t="s">
        <v>21558</v>
      </c>
      <c r="F2011" s="119">
        <v>101032025</v>
      </c>
      <c r="G2011" t="s">
        <v>21106</v>
      </c>
      <c r="H2011" t="s">
        <v>20706</v>
      </c>
      <c r="I2011">
        <v>9.4</v>
      </c>
      <c r="J2011" t="s">
        <v>138</v>
      </c>
      <c r="K2011" t="s">
        <v>137</v>
      </c>
      <c r="L2011">
        <f>I2011*$Q$2/1000</f>
        <v>3.4780000000000002E-3</v>
      </c>
    </row>
    <row r="2012" spans="1:12">
      <c r="A2012" s="118">
        <v>45139</v>
      </c>
      <c r="B2012" t="s">
        <v>20712</v>
      </c>
      <c r="C2012" t="s">
        <v>20711</v>
      </c>
      <c r="D2012" t="s">
        <v>20867</v>
      </c>
      <c r="E2012" t="s">
        <v>21557</v>
      </c>
      <c r="F2012" s="119">
        <v>101023638</v>
      </c>
      <c r="G2012" t="s">
        <v>21308</v>
      </c>
      <c r="H2012" t="s">
        <v>20706</v>
      </c>
      <c r="I2012">
        <v>9.4</v>
      </c>
      <c r="J2012" t="s">
        <v>138</v>
      </c>
      <c r="K2012" t="s">
        <v>137</v>
      </c>
      <c r="L2012">
        <f>I2012*$Q$2/1000</f>
        <v>3.4780000000000002E-3</v>
      </c>
    </row>
    <row r="2013" spans="1:12">
      <c r="A2013" s="118">
        <v>45139</v>
      </c>
      <c r="B2013" t="s">
        <v>20712</v>
      </c>
      <c r="C2013" t="s">
        <v>20711</v>
      </c>
      <c r="D2013" t="s">
        <v>21207</v>
      </c>
      <c r="E2013" t="s">
        <v>21556</v>
      </c>
      <c r="F2013" s="119">
        <v>101037555</v>
      </c>
      <c r="G2013" t="s">
        <v>21205</v>
      </c>
      <c r="H2013" t="s">
        <v>20706</v>
      </c>
      <c r="I2013">
        <v>9.4</v>
      </c>
      <c r="J2013" t="s">
        <v>138</v>
      </c>
      <c r="K2013" t="s">
        <v>137</v>
      </c>
      <c r="L2013">
        <f>I2013*$Q$2/1000</f>
        <v>3.4780000000000002E-3</v>
      </c>
    </row>
    <row r="2014" spans="1:12">
      <c r="A2014" s="118">
        <v>45139</v>
      </c>
      <c r="B2014" t="s">
        <v>20712</v>
      </c>
      <c r="C2014" t="s">
        <v>20711</v>
      </c>
      <c r="D2014" t="s">
        <v>21495</v>
      </c>
      <c r="E2014" t="s">
        <v>21555</v>
      </c>
      <c r="F2014" s="119" t="s">
        <v>21493</v>
      </c>
      <c r="G2014" t="s">
        <v>21492</v>
      </c>
      <c r="H2014" t="s">
        <v>20706</v>
      </c>
      <c r="I2014">
        <v>9.4</v>
      </c>
      <c r="J2014" t="s">
        <v>138</v>
      </c>
      <c r="K2014" t="s">
        <v>137</v>
      </c>
      <c r="L2014">
        <f>I2014*$Q$2/1000</f>
        <v>3.4780000000000002E-3</v>
      </c>
    </row>
    <row r="2015" spans="1:12">
      <c r="A2015" s="118">
        <v>45139</v>
      </c>
      <c r="B2015" t="s">
        <v>20712</v>
      </c>
      <c r="C2015" t="s">
        <v>20711</v>
      </c>
      <c r="D2015" t="s">
        <v>21554</v>
      </c>
      <c r="E2015" t="s">
        <v>21553</v>
      </c>
      <c r="F2015" s="119">
        <v>40259961</v>
      </c>
      <c r="G2015" t="s">
        <v>21552</v>
      </c>
      <c r="H2015" t="s">
        <v>20706</v>
      </c>
      <c r="I2015">
        <v>9.4</v>
      </c>
      <c r="J2015" t="s">
        <v>138</v>
      </c>
      <c r="K2015" t="s">
        <v>137</v>
      </c>
      <c r="L2015">
        <f>I2015*$Q$2/1000</f>
        <v>3.4780000000000002E-3</v>
      </c>
    </row>
    <row r="2016" spans="1:12">
      <c r="A2016" s="118">
        <v>45139</v>
      </c>
      <c r="B2016" t="s">
        <v>20712</v>
      </c>
      <c r="C2016" t="s">
        <v>20711</v>
      </c>
      <c r="D2016" t="s">
        <v>20762</v>
      </c>
      <c r="E2016" t="s">
        <v>21551</v>
      </c>
      <c r="F2016" s="119">
        <v>101037451</v>
      </c>
      <c r="G2016" t="s">
        <v>20760</v>
      </c>
      <c r="H2016" t="s">
        <v>20706</v>
      </c>
      <c r="I2016">
        <v>9.4</v>
      </c>
      <c r="J2016" t="s">
        <v>138</v>
      </c>
      <c r="K2016" t="s">
        <v>137</v>
      </c>
      <c r="L2016">
        <f>I2016*$Q$2/1000</f>
        <v>3.4780000000000002E-3</v>
      </c>
    </row>
    <row r="2017" spans="1:12">
      <c r="A2017" s="118">
        <v>45139</v>
      </c>
      <c r="B2017" t="s">
        <v>20712</v>
      </c>
      <c r="C2017" t="s">
        <v>20711</v>
      </c>
      <c r="D2017" t="s">
        <v>20859</v>
      </c>
      <c r="E2017" t="s">
        <v>21550</v>
      </c>
      <c r="F2017" s="119">
        <v>101039992</v>
      </c>
      <c r="G2017" t="s">
        <v>20754</v>
      </c>
      <c r="H2017" t="s">
        <v>20706</v>
      </c>
      <c r="I2017">
        <v>9.4</v>
      </c>
      <c r="J2017" t="s">
        <v>138</v>
      </c>
      <c r="K2017" t="s">
        <v>137</v>
      </c>
      <c r="L2017">
        <f>I2017*$Q$2/1000</f>
        <v>3.4780000000000002E-3</v>
      </c>
    </row>
    <row r="2018" spans="1:12">
      <c r="A2018" s="118">
        <v>45139</v>
      </c>
      <c r="B2018" t="s">
        <v>20712</v>
      </c>
      <c r="C2018" t="s">
        <v>20711</v>
      </c>
      <c r="D2018" t="s">
        <v>21427</v>
      </c>
      <c r="E2018" t="s">
        <v>21549</v>
      </c>
      <c r="F2018" s="119">
        <v>101040786</v>
      </c>
      <c r="G2018" t="s">
        <v>21077</v>
      </c>
      <c r="H2018" t="s">
        <v>20706</v>
      </c>
      <c r="I2018">
        <v>9.4</v>
      </c>
      <c r="J2018" t="s">
        <v>138</v>
      </c>
      <c r="K2018" t="s">
        <v>137</v>
      </c>
      <c r="L2018">
        <f>I2018*$Q$2/1000</f>
        <v>3.4780000000000002E-3</v>
      </c>
    </row>
    <row r="2019" spans="1:12">
      <c r="A2019" s="118">
        <v>45139</v>
      </c>
      <c r="B2019" t="s">
        <v>20712</v>
      </c>
      <c r="C2019" t="s">
        <v>20711</v>
      </c>
      <c r="D2019" t="s">
        <v>20859</v>
      </c>
      <c r="E2019" t="s">
        <v>21548</v>
      </c>
      <c r="F2019" s="119">
        <v>101030074</v>
      </c>
      <c r="G2019" t="s">
        <v>21095</v>
      </c>
      <c r="H2019" t="s">
        <v>20706</v>
      </c>
      <c r="I2019">
        <v>9.4</v>
      </c>
      <c r="J2019" t="s">
        <v>138</v>
      </c>
      <c r="K2019" t="s">
        <v>137</v>
      </c>
      <c r="L2019">
        <f>I2019*$Q$2/1000</f>
        <v>3.4780000000000002E-3</v>
      </c>
    </row>
    <row r="2020" spans="1:12">
      <c r="A2020" s="118">
        <v>45139</v>
      </c>
      <c r="B2020" t="s">
        <v>20712</v>
      </c>
      <c r="C2020" t="s">
        <v>20711</v>
      </c>
      <c r="D2020" t="s">
        <v>21138</v>
      </c>
      <c r="E2020" t="s">
        <v>21547</v>
      </c>
      <c r="F2020" s="119">
        <v>40255936</v>
      </c>
      <c r="G2020" t="s">
        <v>20981</v>
      </c>
      <c r="H2020" t="s">
        <v>20706</v>
      </c>
      <c r="I2020">
        <v>9.4</v>
      </c>
      <c r="J2020" t="s">
        <v>138</v>
      </c>
      <c r="K2020" t="s">
        <v>137</v>
      </c>
      <c r="L2020">
        <f>I2020*$Q$2/1000</f>
        <v>3.4780000000000002E-3</v>
      </c>
    </row>
    <row r="2021" spans="1:12">
      <c r="A2021" s="118">
        <v>45139</v>
      </c>
      <c r="B2021" t="s">
        <v>20712</v>
      </c>
      <c r="C2021" t="s">
        <v>20711</v>
      </c>
      <c r="D2021" t="s">
        <v>21546</v>
      </c>
      <c r="E2021" t="s">
        <v>21545</v>
      </c>
      <c r="F2021" s="119" t="s">
        <v>21544</v>
      </c>
      <c r="G2021" t="s">
        <v>21543</v>
      </c>
      <c r="H2021" t="s">
        <v>20706</v>
      </c>
      <c r="I2021">
        <v>9.4</v>
      </c>
      <c r="J2021" t="s">
        <v>138</v>
      </c>
      <c r="K2021" t="s">
        <v>137</v>
      </c>
      <c r="L2021">
        <f>I2021*$Q$2/1000</f>
        <v>3.4780000000000002E-3</v>
      </c>
    </row>
    <row r="2022" spans="1:12">
      <c r="A2022" s="118">
        <v>45139</v>
      </c>
      <c r="B2022" t="s">
        <v>20712</v>
      </c>
      <c r="C2022" t="s">
        <v>20711</v>
      </c>
      <c r="D2022" t="s">
        <v>21542</v>
      </c>
      <c r="E2022" t="s">
        <v>21541</v>
      </c>
      <c r="F2022" s="119">
        <v>40250759</v>
      </c>
      <c r="G2022" t="s">
        <v>21540</v>
      </c>
      <c r="H2022" t="s">
        <v>20706</v>
      </c>
      <c r="I2022">
        <v>9.4</v>
      </c>
      <c r="J2022" t="s">
        <v>138</v>
      </c>
      <c r="K2022" t="s">
        <v>137</v>
      </c>
      <c r="L2022">
        <f>I2022*$Q$2/1000</f>
        <v>3.4780000000000002E-3</v>
      </c>
    </row>
    <row r="2023" spans="1:12">
      <c r="A2023" s="118">
        <v>45139</v>
      </c>
      <c r="B2023" t="s">
        <v>20712</v>
      </c>
      <c r="C2023" t="s">
        <v>20711</v>
      </c>
      <c r="D2023" t="s">
        <v>20731</v>
      </c>
      <c r="E2023" t="s">
        <v>21539</v>
      </c>
      <c r="F2023" s="119">
        <v>57202950</v>
      </c>
      <c r="G2023" t="s">
        <v>21538</v>
      </c>
      <c r="H2023" t="s">
        <v>20706</v>
      </c>
      <c r="I2023">
        <v>9.4</v>
      </c>
      <c r="J2023" t="s">
        <v>138</v>
      </c>
      <c r="K2023" t="s">
        <v>137</v>
      </c>
      <c r="L2023">
        <f>I2023*$Q$2/1000</f>
        <v>3.4780000000000002E-3</v>
      </c>
    </row>
    <row r="2024" spans="1:12">
      <c r="A2024" s="118">
        <v>45139</v>
      </c>
      <c r="B2024" t="s">
        <v>20712</v>
      </c>
      <c r="C2024" t="s">
        <v>20711</v>
      </c>
      <c r="D2024" t="s">
        <v>20746</v>
      </c>
      <c r="E2024" t="s">
        <v>21537</v>
      </c>
      <c r="F2024" s="119">
        <v>101013222</v>
      </c>
      <c r="G2024" t="s">
        <v>20744</v>
      </c>
      <c r="H2024" t="s">
        <v>20706</v>
      </c>
      <c r="I2024">
        <v>9.4</v>
      </c>
      <c r="J2024" t="s">
        <v>138</v>
      </c>
      <c r="K2024" t="s">
        <v>137</v>
      </c>
      <c r="L2024">
        <f>I2024*$Q$2/1000</f>
        <v>3.4780000000000002E-3</v>
      </c>
    </row>
    <row r="2025" spans="1:12">
      <c r="A2025" s="118">
        <v>45078</v>
      </c>
      <c r="B2025" t="s">
        <v>18960</v>
      </c>
      <c r="C2025" t="s">
        <v>18959</v>
      </c>
      <c r="D2025" t="s">
        <v>19382</v>
      </c>
      <c r="E2025" t="s">
        <v>21536</v>
      </c>
      <c r="F2025" t="s">
        <v>19380</v>
      </c>
      <c r="G2025" t="s">
        <v>19379</v>
      </c>
      <c r="H2025" t="s">
        <v>18954</v>
      </c>
      <c r="I2025">
        <v>1446</v>
      </c>
      <c r="J2025" t="s">
        <v>223</v>
      </c>
      <c r="K2025" t="s">
        <v>137</v>
      </c>
      <c r="L2025">
        <f>I2025*$Q$5/1000</f>
        <v>1.4702205000000002</v>
      </c>
    </row>
    <row r="2026" spans="1:12">
      <c r="A2026" s="118">
        <v>45108</v>
      </c>
      <c r="B2026" t="s">
        <v>18960</v>
      </c>
      <c r="C2026" t="s">
        <v>18959</v>
      </c>
      <c r="D2026" t="s">
        <v>21039</v>
      </c>
      <c r="E2026" t="s">
        <v>21535</v>
      </c>
      <c r="F2026" t="s">
        <v>21037</v>
      </c>
      <c r="G2026" t="s">
        <v>19379</v>
      </c>
      <c r="H2026" t="s">
        <v>18954</v>
      </c>
      <c r="I2026">
        <v>1446</v>
      </c>
      <c r="J2026" t="s">
        <v>223</v>
      </c>
      <c r="K2026" t="s">
        <v>137</v>
      </c>
      <c r="L2026">
        <f>I2026*$Q$5/1000</f>
        <v>1.4702205000000002</v>
      </c>
    </row>
    <row r="2027" spans="1:12">
      <c r="A2027" s="118">
        <v>45139</v>
      </c>
      <c r="B2027" t="s">
        <v>20712</v>
      </c>
      <c r="C2027" t="s">
        <v>20711</v>
      </c>
      <c r="D2027" t="s">
        <v>20735</v>
      </c>
      <c r="E2027" t="s">
        <v>21534</v>
      </c>
      <c r="F2027" s="119" t="s">
        <v>20823</v>
      </c>
      <c r="G2027" t="s">
        <v>20822</v>
      </c>
      <c r="H2027" t="s">
        <v>20706</v>
      </c>
      <c r="I2027">
        <v>9.4</v>
      </c>
      <c r="J2027" t="s">
        <v>138</v>
      </c>
      <c r="K2027" t="s">
        <v>137</v>
      </c>
      <c r="L2027">
        <f>I2027*$Q$2/1000</f>
        <v>3.4780000000000002E-3</v>
      </c>
    </row>
    <row r="2028" spans="1:12">
      <c r="A2028" s="118">
        <v>45139</v>
      </c>
      <c r="B2028" t="s">
        <v>20712</v>
      </c>
      <c r="C2028" t="s">
        <v>20711</v>
      </c>
      <c r="D2028" t="s">
        <v>20762</v>
      </c>
      <c r="E2028" t="s">
        <v>21533</v>
      </c>
      <c r="F2028" s="119">
        <v>101036313</v>
      </c>
      <c r="G2028" t="s">
        <v>20976</v>
      </c>
      <c r="H2028" t="s">
        <v>20706</v>
      </c>
      <c r="I2028">
        <v>9.4</v>
      </c>
      <c r="J2028" t="s">
        <v>138</v>
      </c>
      <c r="K2028" t="s">
        <v>137</v>
      </c>
      <c r="L2028">
        <f>I2028*$Q$2/1000</f>
        <v>3.4780000000000002E-3</v>
      </c>
    </row>
    <row r="2029" spans="1:12">
      <c r="A2029" s="118">
        <v>45139</v>
      </c>
      <c r="B2029" t="s">
        <v>20712</v>
      </c>
      <c r="C2029" t="s">
        <v>20711</v>
      </c>
      <c r="D2029" t="s">
        <v>21447</v>
      </c>
      <c r="E2029" t="s">
        <v>21532</v>
      </c>
      <c r="F2029" s="119">
        <v>101040194</v>
      </c>
      <c r="G2029" t="s">
        <v>21445</v>
      </c>
      <c r="H2029" t="s">
        <v>20706</v>
      </c>
      <c r="I2029">
        <v>9.4</v>
      </c>
      <c r="J2029" t="s">
        <v>138</v>
      </c>
      <c r="K2029" t="s">
        <v>137</v>
      </c>
      <c r="L2029">
        <f>I2029*$Q$2/1000</f>
        <v>3.4780000000000002E-3</v>
      </c>
    </row>
    <row r="2030" spans="1:12">
      <c r="A2030" s="118">
        <v>45139</v>
      </c>
      <c r="B2030" t="s">
        <v>20712</v>
      </c>
      <c r="C2030" t="s">
        <v>20711</v>
      </c>
      <c r="D2030" t="s">
        <v>21498</v>
      </c>
      <c r="E2030" t="s">
        <v>21531</v>
      </c>
      <c r="F2030" s="119">
        <v>101012394</v>
      </c>
      <c r="G2030" t="s">
        <v>21355</v>
      </c>
      <c r="H2030" t="s">
        <v>20706</v>
      </c>
      <c r="I2030">
        <v>9.4</v>
      </c>
      <c r="J2030" t="s">
        <v>138</v>
      </c>
      <c r="K2030" t="s">
        <v>137</v>
      </c>
      <c r="L2030">
        <f>I2030*$Q$2/1000</f>
        <v>3.4780000000000002E-3</v>
      </c>
    </row>
    <row r="2031" spans="1:12">
      <c r="A2031" s="118">
        <v>45139</v>
      </c>
      <c r="B2031" t="s">
        <v>20712</v>
      </c>
      <c r="C2031" t="s">
        <v>20711</v>
      </c>
      <c r="D2031" t="s">
        <v>21383</v>
      </c>
      <c r="E2031" t="s">
        <v>21530</v>
      </c>
      <c r="F2031" s="119">
        <v>101040211</v>
      </c>
      <c r="G2031" t="s">
        <v>21438</v>
      </c>
      <c r="H2031" t="s">
        <v>20706</v>
      </c>
      <c r="I2031">
        <v>9.4</v>
      </c>
      <c r="J2031" t="s">
        <v>138</v>
      </c>
      <c r="K2031" t="s">
        <v>137</v>
      </c>
      <c r="L2031">
        <f>I2031*$Q$2/1000</f>
        <v>3.4780000000000002E-3</v>
      </c>
    </row>
    <row r="2032" spans="1:12">
      <c r="A2032" s="118">
        <v>45139</v>
      </c>
      <c r="B2032" t="s">
        <v>20712</v>
      </c>
      <c r="C2032" t="s">
        <v>20711</v>
      </c>
      <c r="D2032" t="s">
        <v>21132</v>
      </c>
      <c r="E2032" t="s">
        <v>21529</v>
      </c>
      <c r="F2032" s="119">
        <v>101044324</v>
      </c>
      <c r="G2032" t="s">
        <v>21130</v>
      </c>
      <c r="H2032" t="s">
        <v>20706</v>
      </c>
      <c r="I2032">
        <v>9.4</v>
      </c>
      <c r="J2032" t="s">
        <v>138</v>
      </c>
      <c r="K2032" t="s">
        <v>137</v>
      </c>
      <c r="L2032">
        <f>I2032*$Q$2/1000</f>
        <v>3.4780000000000002E-3</v>
      </c>
    </row>
    <row r="2033" spans="1:12">
      <c r="A2033" s="118">
        <v>45139</v>
      </c>
      <c r="B2033" t="s">
        <v>20712</v>
      </c>
      <c r="C2033" t="s">
        <v>20711</v>
      </c>
      <c r="D2033" t="s">
        <v>21035</v>
      </c>
      <c r="E2033" t="s">
        <v>21528</v>
      </c>
      <c r="F2033" s="119">
        <v>56204076</v>
      </c>
      <c r="G2033" t="s">
        <v>21033</v>
      </c>
      <c r="H2033" t="s">
        <v>20706</v>
      </c>
      <c r="I2033">
        <v>9.4</v>
      </c>
      <c r="J2033" t="s">
        <v>138</v>
      </c>
      <c r="K2033" t="s">
        <v>137</v>
      </c>
      <c r="L2033">
        <f>I2033*$Q$2/1000</f>
        <v>3.4780000000000002E-3</v>
      </c>
    </row>
    <row r="2034" spans="1:12">
      <c r="A2034" s="118">
        <v>45139</v>
      </c>
      <c r="B2034" t="s">
        <v>20712</v>
      </c>
      <c r="C2034" t="s">
        <v>20711</v>
      </c>
      <c r="D2034" t="s">
        <v>21527</v>
      </c>
      <c r="E2034" t="s">
        <v>21526</v>
      </c>
      <c r="F2034" s="119">
        <v>51259239</v>
      </c>
      <c r="G2034" t="s">
        <v>21187</v>
      </c>
      <c r="H2034" t="s">
        <v>20706</v>
      </c>
      <c r="I2034">
        <v>9.4</v>
      </c>
      <c r="J2034" t="s">
        <v>138</v>
      </c>
      <c r="K2034" t="s">
        <v>137</v>
      </c>
      <c r="L2034">
        <f>I2034*$Q$2/1000</f>
        <v>3.4780000000000002E-3</v>
      </c>
    </row>
    <row r="2035" spans="1:12">
      <c r="A2035" s="118">
        <v>44986</v>
      </c>
      <c r="B2035" t="s">
        <v>205</v>
      </c>
      <c r="C2035" t="s">
        <v>204</v>
      </c>
      <c r="D2035" t="s">
        <v>4183</v>
      </c>
      <c r="E2035" t="s">
        <v>21525</v>
      </c>
      <c r="F2035">
        <v>66205215</v>
      </c>
      <c r="G2035" t="s">
        <v>201</v>
      </c>
      <c r="H2035" t="s">
        <v>200</v>
      </c>
      <c r="I2035">
        <v>6781</v>
      </c>
      <c r="J2035" t="s">
        <v>199</v>
      </c>
      <c r="K2035" t="s">
        <v>198</v>
      </c>
      <c r="L2035">
        <f>I2035*$Q$4/10/1000</f>
        <v>1.1924057587200001</v>
      </c>
    </row>
    <row r="2036" spans="1:12">
      <c r="A2036" s="118">
        <v>45139</v>
      </c>
      <c r="B2036" t="s">
        <v>20712</v>
      </c>
      <c r="C2036" t="s">
        <v>20711</v>
      </c>
      <c r="D2036" t="s">
        <v>21524</v>
      </c>
      <c r="E2036" t="s">
        <v>21523</v>
      </c>
      <c r="F2036" s="119" t="s">
        <v>21522</v>
      </c>
      <c r="G2036" t="s">
        <v>21521</v>
      </c>
      <c r="H2036" t="s">
        <v>20706</v>
      </c>
      <c r="I2036">
        <v>9.4</v>
      </c>
      <c r="J2036" t="s">
        <v>138</v>
      </c>
      <c r="K2036" t="s">
        <v>137</v>
      </c>
      <c r="L2036">
        <f>I2036*$Q$2/1000</f>
        <v>3.4780000000000002E-3</v>
      </c>
    </row>
    <row r="2037" spans="1:12">
      <c r="A2037" s="118">
        <v>45139</v>
      </c>
      <c r="B2037" t="s">
        <v>20712</v>
      </c>
      <c r="C2037" t="s">
        <v>20711</v>
      </c>
      <c r="D2037" t="s">
        <v>21129</v>
      </c>
      <c r="E2037" t="s">
        <v>21520</v>
      </c>
      <c r="F2037" s="119">
        <v>101029067</v>
      </c>
      <c r="G2037" t="s">
        <v>21127</v>
      </c>
      <c r="H2037" t="s">
        <v>20706</v>
      </c>
      <c r="I2037">
        <v>9.4</v>
      </c>
      <c r="J2037" t="s">
        <v>138</v>
      </c>
      <c r="K2037" t="s">
        <v>137</v>
      </c>
      <c r="L2037">
        <f>I2037*$Q$2/1000</f>
        <v>3.4780000000000002E-3</v>
      </c>
    </row>
    <row r="2038" spans="1:12">
      <c r="A2038" s="118">
        <v>44986</v>
      </c>
      <c r="B2038" t="s">
        <v>460</v>
      </c>
      <c r="C2038" t="s">
        <v>459</v>
      </c>
      <c r="D2038" t="s">
        <v>6307</v>
      </c>
      <c r="E2038" t="s">
        <v>21519</v>
      </c>
      <c r="F2038">
        <v>101036300</v>
      </c>
      <c r="G2038" t="s">
        <v>21518</v>
      </c>
      <c r="H2038" t="s">
        <v>455</v>
      </c>
      <c r="I2038">
        <v>103.6</v>
      </c>
      <c r="J2038" t="s">
        <v>145</v>
      </c>
      <c r="K2038" t="s">
        <v>137</v>
      </c>
      <c r="L2038">
        <f>I2038*$Q$2/100/1000</f>
        <v>3.8331999999999998E-4</v>
      </c>
    </row>
    <row r="2039" spans="1:12">
      <c r="A2039" s="118">
        <v>44986</v>
      </c>
      <c r="B2039" t="s">
        <v>574</v>
      </c>
      <c r="C2039" t="s">
        <v>573</v>
      </c>
      <c r="D2039" t="s">
        <v>19683</v>
      </c>
      <c r="E2039" t="s">
        <v>21517</v>
      </c>
      <c r="F2039">
        <v>5045161</v>
      </c>
      <c r="G2039" t="s">
        <v>3018</v>
      </c>
      <c r="H2039" t="s">
        <v>569</v>
      </c>
      <c r="I2039">
        <v>298</v>
      </c>
      <c r="J2039" t="s">
        <v>145</v>
      </c>
      <c r="K2039" t="s">
        <v>137</v>
      </c>
      <c r="L2039">
        <f>I2039*$Q$2/100/1000</f>
        <v>1.1026E-3</v>
      </c>
    </row>
    <row r="2040" spans="1:12">
      <c r="A2040" s="118">
        <v>45139</v>
      </c>
      <c r="B2040" t="s">
        <v>20712</v>
      </c>
      <c r="C2040" t="s">
        <v>20711</v>
      </c>
      <c r="D2040" t="s">
        <v>21429</v>
      </c>
      <c r="E2040" t="s">
        <v>21516</v>
      </c>
      <c r="F2040" s="119">
        <v>101040231</v>
      </c>
      <c r="G2040" t="s">
        <v>21515</v>
      </c>
      <c r="H2040" t="s">
        <v>20706</v>
      </c>
      <c r="I2040">
        <v>9.4</v>
      </c>
      <c r="J2040" t="s">
        <v>138</v>
      </c>
      <c r="K2040" t="s">
        <v>137</v>
      </c>
      <c r="L2040">
        <f>I2040*$Q$2/1000</f>
        <v>3.4780000000000002E-3</v>
      </c>
    </row>
    <row r="2041" spans="1:12">
      <c r="A2041" s="118">
        <v>45139</v>
      </c>
      <c r="B2041" t="s">
        <v>20712</v>
      </c>
      <c r="C2041" t="s">
        <v>20711</v>
      </c>
      <c r="D2041" t="s">
        <v>21427</v>
      </c>
      <c r="E2041" t="s">
        <v>21514</v>
      </c>
      <c r="F2041" s="119">
        <v>101040786</v>
      </c>
      <c r="G2041" t="s">
        <v>21077</v>
      </c>
      <c r="H2041" t="s">
        <v>20706</v>
      </c>
      <c r="I2041">
        <v>9.4</v>
      </c>
      <c r="J2041" t="s">
        <v>138</v>
      </c>
      <c r="K2041" t="s">
        <v>137</v>
      </c>
      <c r="L2041">
        <f>I2041*$Q$2/1000</f>
        <v>3.4780000000000002E-3</v>
      </c>
    </row>
    <row r="2042" spans="1:12">
      <c r="A2042" s="118">
        <v>45139</v>
      </c>
      <c r="B2042" t="s">
        <v>20712</v>
      </c>
      <c r="C2042" t="s">
        <v>20711</v>
      </c>
      <c r="D2042" t="s">
        <v>20849</v>
      </c>
      <c r="E2042" t="s">
        <v>21513</v>
      </c>
      <c r="F2042" s="119" t="s">
        <v>20847</v>
      </c>
      <c r="G2042" t="s">
        <v>20846</v>
      </c>
      <c r="H2042" t="s">
        <v>20706</v>
      </c>
      <c r="I2042">
        <v>9.4</v>
      </c>
      <c r="J2042" t="s">
        <v>138</v>
      </c>
      <c r="K2042" t="s">
        <v>137</v>
      </c>
      <c r="L2042">
        <f>I2042*$Q$2/1000</f>
        <v>3.4780000000000002E-3</v>
      </c>
    </row>
    <row r="2043" spans="1:12">
      <c r="A2043" s="118">
        <v>45139</v>
      </c>
      <c r="B2043" t="s">
        <v>20712</v>
      </c>
      <c r="C2043" t="s">
        <v>20711</v>
      </c>
      <c r="D2043" t="s">
        <v>20746</v>
      </c>
      <c r="E2043" t="s">
        <v>21512</v>
      </c>
      <c r="F2043" s="119">
        <v>101013222</v>
      </c>
      <c r="G2043" t="s">
        <v>20744</v>
      </c>
      <c r="H2043" t="s">
        <v>20706</v>
      </c>
      <c r="I2043">
        <v>9.4</v>
      </c>
      <c r="J2043" t="s">
        <v>138</v>
      </c>
      <c r="K2043" t="s">
        <v>137</v>
      </c>
      <c r="L2043">
        <f>I2043*$Q$2/1000</f>
        <v>3.4780000000000002E-3</v>
      </c>
    </row>
    <row r="2044" spans="1:12">
      <c r="A2044" s="118">
        <v>44986</v>
      </c>
      <c r="B2044" t="s">
        <v>574</v>
      </c>
      <c r="C2044" t="s">
        <v>573</v>
      </c>
      <c r="D2044" t="s">
        <v>20275</v>
      </c>
      <c r="E2044" t="s">
        <v>21511</v>
      </c>
      <c r="F2044">
        <v>42205933</v>
      </c>
      <c r="G2044" t="s">
        <v>7823</v>
      </c>
      <c r="H2044" t="s">
        <v>569</v>
      </c>
      <c r="I2044">
        <v>298</v>
      </c>
      <c r="J2044" t="s">
        <v>145</v>
      </c>
      <c r="K2044" t="s">
        <v>137</v>
      </c>
      <c r="L2044">
        <f>I2044*$Q$2/100/1000</f>
        <v>1.1026E-3</v>
      </c>
    </row>
    <row r="2045" spans="1:12">
      <c r="A2045" s="118">
        <v>44986</v>
      </c>
      <c r="B2045" t="s">
        <v>574</v>
      </c>
      <c r="C2045" t="s">
        <v>573</v>
      </c>
      <c r="D2045" t="s">
        <v>20275</v>
      </c>
      <c r="E2045" t="s">
        <v>21510</v>
      </c>
      <c r="F2045">
        <v>42205933</v>
      </c>
      <c r="G2045" t="s">
        <v>7823</v>
      </c>
      <c r="H2045" t="s">
        <v>569</v>
      </c>
      <c r="I2045">
        <v>298</v>
      </c>
      <c r="J2045" t="s">
        <v>145</v>
      </c>
      <c r="K2045" t="s">
        <v>137</v>
      </c>
      <c r="L2045">
        <f>I2045*$Q$2/100/1000</f>
        <v>1.1026E-3</v>
      </c>
    </row>
    <row r="2046" spans="1:12">
      <c r="A2046" s="118">
        <v>44986</v>
      </c>
      <c r="B2046" t="s">
        <v>574</v>
      </c>
      <c r="C2046" t="s">
        <v>573</v>
      </c>
      <c r="D2046" t="s">
        <v>7935</v>
      </c>
      <c r="E2046" t="s">
        <v>21509</v>
      </c>
      <c r="F2046">
        <v>42205933</v>
      </c>
      <c r="G2046" t="s">
        <v>7823</v>
      </c>
      <c r="H2046" t="s">
        <v>569</v>
      </c>
      <c r="I2046">
        <v>298</v>
      </c>
      <c r="J2046" t="s">
        <v>145</v>
      </c>
      <c r="K2046" t="s">
        <v>137</v>
      </c>
      <c r="L2046">
        <f>I2046*$Q$2/100/1000</f>
        <v>1.1026E-3</v>
      </c>
    </row>
    <row r="2047" spans="1:12">
      <c r="A2047" s="118">
        <v>44986</v>
      </c>
      <c r="B2047" t="s">
        <v>6503</v>
      </c>
      <c r="C2047" t="s">
        <v>6502</v>
      </c>
      <c r="D2047" t="s">
        <v>21150</v>
      </c>
      <c r="E2047" t="s">
        <v>21508</v>
      </c>
      <c r="F2047" t="s">
        <v>6499</v>
      </c>
      <c r="G2047" t="s">
        <v>6498</v>
      </c>
      <c r="H2047" t="s">
        <v>6497</v>
      </c>
      <c r="I2047">
        <v>13.2</v>
      </c>
      <c r="J2047" t="s">
        <v>138</v>
      </c>
      <c r="K2047" t="s">
        <v>137</v>
      </c>
      <c r="L2047">
        <f>I2047*$Q$2/1000</f>
        <v>4.8839999999999995E-3</v>
      </c>
    </row>
    <row r="2048" spans="1:12">
      <c r="A2048" s="118">
        <v>45139</v>
      </c>
      <c r="B2048" t="s">
        <v>20712</v>
      </c>
      <c r="C2048" t="s">
        <v>20711</v>
      </c>
      <c r="D2048" t="s">
        <v>20835</v>
      </c>
      <c r="E2048" t="s">
        <v>21507</v>
      </c>
      <c r="F2048" s="119">
        <v>101020061</v>
      </c>
      <c r="G2048" t="s">
        <v>20833</v>
      </c>
      <c r="H2048" t="s">
        <v>20706</v>
      </c>
      <c r="I2048">
        <v>9.4</v>
      </c>
      <c r="J2048" t="s">
        <v>138</v>
      </c>
      <c r="K2048" t="s">
        <v>137</v>
      </c>
      <c r="L2048">
        <f>I2048*$Q$2/1000</f>
        <v>3.4780000000000002E-3</v>
      </c>
    </row>
    <row r="2049" spans="1:12">
      <c r="A2049" s="118">
        <v>45139</v>
      </c>
      <c r="B2049" t="s">
        <v>20712</v>
      </c>
      <c r="C2049" t="s">
        <v>20711</v>
      </c>
      <c r="D2049" t="s">
        <v>20731</v>
      </c>
      <c r="E2049" t="s">
        <v>21506</v>
      </c>
      <c r="F2049" s="119">
        <v>101014202</v>
      </c>
      <c r="G2049" t="s">
        <v>20729</v>
      </c>
      <c r="H2049" t="s">
        <v>20706</v>
      </c>
      <c r="I2049">
        <v>9.4</v>
      </c>
      <c r="J2049" t="s">
        <v>138</v>
      </c>
      <c r="K2049" t="s">
        <v>137</v>
      </c>
      <c r="L2049">
        <f>I2049*$Q$2/1000</f>
        <v>3.4780000000000002E-3</v>
      </c>
    </row>
    <row r="2050" spans="1:12">
      <c r="A2050" s="118">
        <v>44986</v>
      </c>
      <c r="B2050" t="s">
        <v>574</v>
      </c>
      <c r="C2050" t="s">
        <v>573</v>
      </c>
      <c r="D2050" t="s">
        <v>13617</v>
      </c>
      <c r="E2050" t="s">
        <v>21505</v>
      </c>
      <c r="F2050">
        <v>101032049</v>
      </c>
      <c r="G2050" t="s">
        <v>20930</v>
      </c>
      <c r="H2050" t="s">
        <v>569</v>
      </c>
      <c r="I2050">
        <v>298</v>
      </c>
      <c r="J2050" t="s">
        <v>145</v>
      </c>
      <c r="K2050" t="s">
        <v>137</v>
      </c>
      <c r="L2050">
        <f>I2050*$Q$2/100/1000</f>
        <v>1.1026E-3</v>
      </c>
    </row>
    <row r="2051" spans="1:12">
      <c r="A2051" s="118">
        <v>45047</v>
      </c>
      <c r="B2051" t="s">
        <v>443</v>
      </c>
      <c r="C2051" t="s">
        <v>442</v>
      </c>
      <c r="D2051" t="s">
        <v>21504</v>
      </c>
      <c r="E2051" t="s">
        <v>21503</v>
      </c>
      <c r="F2051">
        <v>101015078</v>
      </c>
      <c r="G2051" t="s">
        <v>19371</v>
      </c>
      <c r="H2051" s="122" t="s">
        <v>437</v>
      </c>
      <c r="I2051">
        <v>4725</v>
      </c>
      <c r="J2051" t="s">
        <v>199</v>
      </c>
      <c r="K2051" t="s">
        <v>198</v>
      </c>
      <c r="L2051">
        <f>I2051*$Q$4/25/1000</f>
        <v>0.33234727680000004</v>
      </c>
    </row>
    <row r="2052" spans="1:12">
      <c r="A2052" s="118">
        <v>45139</v>
      </c>
      <c r="B2052" t="s">
        <v>20712</v>
      </c>
      <c r="C2052" t="s">
        <v>20711</v>
      </c>
      <c r="D2052" t="s">
        <v>20770</v>
      </c>
      <c r="E2052" t="s">
        <v>21502</v>
      </c>
      <c r="F2052" s="119">
        <v>101030007</v>
      </c>
      <c r="G2052" t="s">
        <v>21052</v>
      </c>
      <c r="H2052" t="s">
        <v>20706</v>
      </c>
      <c r="I2052">
        <v>9.4</v>
      </c>
      <c r="J2052" t="s">
        <v>138</v>
      </c>
      <c r="K2052" t="s">
        <v>137</v>
      </c>
      <c r="L2052">
        <f>I2052*$Q$2/1000</f>
        <v>3.4780000000000002E-3</v>
      </c>
    </row>
    <row r="2053" spans="1:12">
      <c r="A2053" s="118">
        <v>45139</v>
      </c>
      <c r="B2053" t="s">
        <v>20712</v>
      </c>
      <c r="C2053" t="s">
        <v>20711</v>
      </c>
      <c r="D2053" t="s">
        <v>20752</v>
      </c>
      <c r="E2053" t="s">
        <v>21501</v>
      </c>
      <c r="F2053" s="119">
        <v>101038448</v>
      </c>
      <c r="G2053" t="s">
        <v>21009</v>
      </c>
      <c r="H2053" t="s">
        <v>20706</v>
      </c>
      <c r="I2053">
        <v>9.4</v>
      </c>
      <c r="J2053" t="s">
        <v>138</v>
      </c>
      <c r="K2053" t="s">
        <v>137</v>
      </c>
      <c r="L2053">
        <f>I2053*$Q$2/1000</f>
        <v>3.4780000000000002E-3</v>
      </c>
    </row>
    <row r="2054" spans="1:12">
      <c r="A2054" s="118">
        <v>45139</v>
      </c>
      <c r="B2054" t="s">
        <v>20712</v>
      </c>
      <c r="C2054" t="s">
        <v>20711</v>
      </c>
      <c r="D2054" t="s">
        <v>20807</v>
      </c>
      <c r="E2054" t="s">
        <v>21500</v>
      </c>
      <c r="F2054" s="119">
        <v>101035612</v>
      </c>
      <c r="G2054" t="s">
        <v>20805</v>
      </c>
      <c r="H2054" t="s">
        <v>20706</v>
      </c>
      <c r="I2054">
        <v>9.4</v>
      </c>
      <c r="J2054" t="s">
        <v>138</v>
      </c>
      <c r="K2054" t="s">
        <v>137</v>
      </c>
      <c r="L2054">
        <f>I2054*$Q$2/1000</f>
        <v>3.4780000000000002E-3</v>
      </c>
    </row>
    <row r="2055" spans="1:12">
      <c r="A2055" s="118">
        <v>45139</v>
      </c>
      <c r="B2055" t="s">
        <v>20712</v>
      </c>
      <c r="C2055" t="s">
        <v>20711</v>
      </c>
      <c r="D2055" t="s">
        <v>21132</v>
      </c>
      <c r="E2055" t="s">
        <v>21499</v>
      </c>
      <c r="F2055" s="119">
        <v>101044324</v>
      </c>
      <c r="G2055" t="s">
        <v>21130</v>
      </c>
      <c r="H2055" t="s">
        <v>20706</v>
      </c>
      <c r="I2055">
        <v>9.4</v>
      </c>
      <c r="J2055" t="s">
        <v>138</v>
      </c>
      <c r="K2055" t="s">
        <v>137</v>
      </c>
      <c r="L2055">
        <f>I2055*$Q$2/1000</f>
        <v>3.4780000000000002E-3</v>
      </c>
    </row>
    <row r="2056" spans="1:12">
      <c r="A2056" s="118">
        <v>45139</v>
      </c>
      <c r="B2056" t="s">
        <v>20712</v>
      </c>
      <c r="C2056" t="s">
        <v>20711</v>
      </c>
      <c r="D2056" t="s">
        <v>21498</v>
      </c>
      <c r="E2056" t="s">
        <v>21497</v>
      </c>
      <c r="F2056" s="119">
        <v>57211882</v>
      </c>
      <c r="G2056" t="s">
        <v>21496</v>
      </c>
      <c r="H2056" t="s">
        <v>20706</v>
      </c>
      <c r="I2056">
        <v>9.4</v>
      </c>
      <c r="J2056" t="s">
        <v>138</v>
      </c>
      <c r="K2056" t="s">
        <v>137</v>
      </c>
      <c r="L2056">
        <f>I2056*$Q$2/1000</f>
        <v>3.4780000000000002E-3</v>
      </c>
    </row>
    <row r="2057" spans="1:12">
      <c r="A2057" s="118">
        <v>45139</v>
      </c>
      <c r="B2057" t="s">
        <v>20712</v>
      </c>
      <c r="C2057" t="s">
        <v>20711</v>
      </c>
      <c r="D2057" t="s">
        <v>21495</v>
      </c>
      <c r="E2057" t="s">
        <v>21494</v>
      </c>
      <c r="F2057" s="119" t="s">
        <v>21493</v>
      </c>
      <c r="G2057" t="s">
        <v>21492</v>
      </c>
      <c r="H2057" t="s">
        <v>20706</v>
      </c>
      <c r="I2057">
        <v>9.4</v>
      </c>
      <c r="J2057" t="s">
        <v>138</v>
      </c>
      <c r="K2057" t="s">
        <v>137</v>
      </c>
      <c r="L2057">
        <f>I2057*$Q$2/1000</f>
        <v>3.4780000000000002E-3</v>
      </c>
    </row>
    <row r="2058" spans="1:12">
      <c r="A2058" s="118">
        <v>44986</v>
      </c>
      <c r="B2058" t="s">
        <v>205</v>
      </c>
      <c r="C2058" t="s">
        <v>204</v>
      </c>
      <c r="D2058" t="s">
        <v>15424</v>
      </c>
      <c r="E2058" t="s">
        <v>21491</v>
      </c>
      <c r="F2058">
        <v>66208596</v>
      </c>
      <c r="G2058" t="s">
        <v>16359</v>
      </c>
      <c r="H2058" t="s">
        <v>200</v>
      </c>
      <c r="I2058">
        <v>6781</v>
      </c>
      <c r="J2058" t="s">
        <v>199</v>
      </c>
      <c r="K2058" t="s">
        <v>198</v>
      </c>
      <c r="L2058">
        <f>I2058*$Q$4/10/1000</f>
        <v>1.1924057587200001</v>
      </c>
    </row>
    <row r="2059" spans="1:12">
      <c r="A2059" s="118">
        <v>45139</v>
      </c>
      <c r="B2059" t="s">
        <v>20712</v>
      </c>
      <c r="C2059" t="s">
        <v>20711</v>
      </c>
      <c r="D2059" t="s">
        <v>21132</v>
      </c>
      <c r="E2059" t="s">
        <v>21490</v>
      </c>
      <c r="F2059" s="119">
        <v>101044324</v>
      </c>
      <c r="G2059" t="s">
        <v>21130</v>
      </c>
      <c r="H2059" t="s">
        <v>20706</v>
      </c>
      <c r="I2059">
        <v>9.4</v>
      </c>
      <c r="J2059" t="s">
        <v>138</v>
      </c>
      <c r="K2059" t="s">
        <v>137</v>
      </c>
      <c r="L2059">
        <f>I2059*$Q$2/1000</f>
        <v>3.4780000000000002E-3</v>
      </c>
    </row>
    <row r="2060" spans="1:12">
      <c r="A2060" s="118">
        <v>44986</v>
      </c>
      <c r="B2060" t="s">
        <v>460</v>
      </c>
      <c r="C2060" t="s">
        <v>459</v>
      </c>
      <c r="D2060" t="s">
        <v>16927</v>
      </c>
      <c r="E2060" t="s">
        <v>21489</v>
      </c>
      <c r="F2060">
        <v>1</v>
      </c>
      <c r="G2060" t="s">
        <v>667</v>
      </c>
      <c r="H2060" t="s">
        <v>455</v>
      </c>
      <c r="I2060">
        <v>103.6</v>
      </c>
      <c r="J2060" t="s">
        <v>145</v>
      </c>
      <c r="K2060" t="s">
        <v>137</v>
      </c>
      <c r="L2060">
        <f>I2060*$Q$2/100/1000</f>
        <v>3.8331999999999998E-4</v>
      </c>
    </row>
    <row r="2061" spans="1:12">
      <c r="A2061" s="118">
        <v>45139</v>
      </c>
      <c r="B2061" t="s">
        <v>20712</v>
      </c>
      <c r="C2061" t="s">
        <v>20711</v>
      </c>
      <c r="D2061" t="s">
        <v>21488</v>
      </c>
      <c r="E2061" t="s">
        <v>21487</v>
      </c>
      <c r="F2061" s="119" t="s">
        <v>21486</v>
      </c>
      <c r="G2061" t="s">
        <v>21485</v>
      </c>
      <c r="H2061" t="s">
        <v>20706</v>
      </c>
      <c r="I2061">
        <v>9.4</v>
      </c>
      <c r="J2061" t="s">
        <v>138</v>
      </c>
      <c r="K2061" t="s">
        <v>137</v>
      </c>
      <c r="L2061">
        <f>I2061*$Q$2/1000</f>
        <v>3.4780000000000002E-3</v>
      </c>
    </row>
    <row r="2062" spans="1:12">
      <c r="A2062" s="118">
        <v>45139</v>
      </c>
      <c r="B2062" t="s">
        <v>20712</v>
      </c>
      <c r="C2062" t="s">
        <v>20711</v>
      </c>
      <c r="D2062" t="s">
        <v>21484</v>
      </c>
      <c r="E2062" t="s">
        <v>21483</v>
      </c>
      <c r="F2062" s="119" t="s">
        <v>21482</v>
      </c>
      <c r="G2062" t="s">
        <v>21481</v>
      </c>
      <c r="H2062" t="s">
        <v>20706</v>
      </c>
      <c r="I2062">
        <v>9.4</v>
      </c>
      <c r="J2062" t="s">
        <v>138</v>
      </c>
      <c r="K2062" t="s">
        <v>137</v>
      </c>
      <c r="L2062">
        <f>I2062*$Q$2/1000</f>
        <v>3.4780000000000002E-3</v>
      </c>
    </row>
    <row r="2063" spans="1:12">
      <c r="A2063" s="118">
        <v>45139</v>
      </c>
      <c r="B2063" t="s">
        <v>20712</v>
      </c>
      <c r="C2063" t="s">
        <v>20711</v>
      </c>
      <c r="D2063" t="s">
        <v>21480</v>
      </c>
      <c r="E2063" t="s">
        <v>21479</v>
      </c>
      <c r="F2063" s="119">
        <v>101044123</v>
      </c>
      <c r="G2063" t="s">
        <v>21478</v>
      </c>
      <c r="H2063" t="s">
        <v>20706</v>
      </c>
      <c r="I2063">
        <v>9.4</v>
      </c>
      <c r="J2063" t="s">
        <v>138</v>
      </c>
      <c r="K2063" t="s">
        <v>137</v>
      </c>
      <c r="L2063">
        <f>I2063*$Q$2/1000</f>
        <v>3.4780000000000002E-3</v>
      </c>
    </row>
    <row r="2064" spans="1:12">
      <c r="A2064" s="118">
        <v>45139</v>
      </c>
      <c r="B2064" t="s">
        <v>20712</v>
      </c>
      <c r="C2064" t="s">
        <v>20711</v>
      </c>
      <c r="D2064" t="s">
        <v>21477</v>
      </c>
      <c r="E2064" t="s">
        <v>21476</v>
      </c>
      <c r="F2064" s="119" t="s">
        <v>21475</v>
      </c>
      <c r="G2064" t="s">
        <v>21474</v>
      </c>
      <c r="H2064" t="s">
        <v>20706</v>
      </c>
      <c r="I2064">
        <v>9.4</v>
      </c>
      <c r="J2064" t="s">
        <v>138</v>
      </c>
      <c r="K2064" t="s">
        <v>137</v>
      </c>
      <c r="L2064">
        <f>I2064*$Q$2/1000</f>
        <v>3.4780000000000002E-3</v>
      </c>
    </row>
    <row r="2065" spans="1:12">
      <c r="A2065" s="118">
        <v>45139</v>
      </c>
      <c r="B2065" t="s">
        <v>20712</v>
      </c>
      <c r="C2065" t="s">
        <v>20711</v>
      </c>
      <c r="D2065" t="s">
        <v>21473</v>
      </c>
      <c r="E2065" t="s">
        <v>21472</v>
      </c>
      <c r="F2065" s="119" t="s">
        <v>21047</v>
      </c>
      <c r="G2065" t="s">
        <v>21046</v>
      </c>
      <c r="H2065" t="s">
        <v>20706</v>
      </c>
      <c r="I2065">
        <v>9.4</v>
      </c>
      <c r="J2065" t="s">
        <v>138</v>
      </c>
      <c r="K2065" t="s">
        <v>137</v>
      </c>
      <c r="L2065">
        <f>I2065*$Q$2/1000</f>
        <v>3.4780000000000002E-3</v>
      </c>
    </row>
    <row r="2066" spans="1:12">
      <c r="A2066" s="118">
        <v>45139</v>
      </c>
      <c r="B2066" t="s">
        <v>20712</v>
      </c>
      <c r="C2066" t="s">
        <v>20711</v>
      </c>
      <c r="D2066" t="s">
        <v>21035</v>
      </c>
      <c r="E2066" t="s">
        <v>21471</v>
      </c>
      <c r="F2066" s="119">
        <v>1</v>
      </c>
      <c r="G2066" t="s">
        <v>21470</v>
      </c>
      <c r="H2066" t="s">
        <v>20706</v>
      </c>
      <c r="I2066">
        <v>9.4</v>
      </c>
      <c r="J2066" t="s">
        <v>138</v>
      </c>
      <c r="K2066" t="s">
        <v>137</v>
      </c>
      <c r="L2066">
        <f>I2066*$Q$2/1000</f>
        <v>3.4780000000000002E-3</v>
      </c>
    </row>
    <row r="2067" spans="1:12">
      <c r="A2067" s="118">
        <v>45139</v>
      </c>
      <c r="B2067" t="s">
        <v>20712</v>
      </c>
      <c r="C2067" t="s">
        <v>20711</v>
      </c>
      <c r="D2067" t="s">
        <v>21132</v>
      </c>
      <c r="E2067" t="s">
        <v>21469</v>
      </c>
      <c r="F2067" s="119">
        <v>101044324</v>
      </c>
      <c r="G2067" t="s">
        <v>21130</v>
      </c>
      <c r="H2067" t="s">
        <v>20706</v>
      </c>
      <c r="I2067">
        <v>9.4</v>
      </c>
      <c r="J2067" t="s">
        <v>138</v>
      </c>
      <c r="K2067" t="s">
        <v>137</v>
      </c>
      <c r="L2067">
        <f>I2067*$Q$2/1000</f>
        <v>3.4780000000000002E-3</v>
      </c>
    </row>
    <row r="2068" spans="1:12">
      <c r="A2068" s="118">
        <v>45139</v>
      </c>
      <c r="B2068" t="s">
        <v>20712</v>
      </c>
      <c r="C2068" t="s">
        <v>20711</v>
      </c>
      <c r="D2068" t="s">
        <v>21468</v>
      </c>
      <c r="E2068" t="s">
        <v>21467</v>
      </c>
      <c r="F2068" s="119">
        <v>101037487</v>
      </c>
      <c r="G2068" t="s">
        <v>20757</v>
      </c>
      <c r="H2068" t="s">
        <v>20706</v>
      </c>
      <c r="I2068">
        <v>9.4</v>
      </c>
      <c r="J2068" t="s">
        <v>138</v>
      </c>
      <c r="K2068" t="s">
        <v>137</v>
      </c>
      <c r="L2068">
        <f>I2068*$Q$2/1000</f>
        <v>3.4780000000000002E-3</v>
      </c>
    </row>
    <row r="2069" spans="1:12">
      <c r="A2069" s="118">
        <v>45139</v>
      </c>
      <c r="B2069" t="s">
        <v>20712</v>
      </c>
      <c r="C2069" t="s">
        <v>20711</v>
      </c>
      <c r="D2069" t="s">
        <v>20869</v>
      </c>
      <c r="E2069" t="s">
        <v>21466</v>
      </c>
      <c r="F2069" s="119" t="s">
        <v>20733</v>
      </c>
      <c r="G2069" t="s">
        <v>20732</v>
      </c>
      <c r="H2069" t="s">
        <v>20706</v>
      </c>
      <c r="I2069">
        <v>9.4</v>
      </c>
      <c r="J2069" t="s">
        <v>138</v>
      </c>
      <c r="K2069" t="s">
        <v>137</v>
      </c>
      <c r="L2069">
        <f>I2069*$Q$2/1000</f>
        <v>3.4780000000000002E-3</v>
      </c>
    </row>
    <row r="2070" spans="1:12">
      <c r="A2070" s="118">
        <v>45139</v>
      </c>
      <c r="B2070" t="s">
        <v>20712</v>
      </c>
      <c r="C2070" t="s">
        <v>20711</v>
      </c>
      <c r="D2070" t="s">
        <v>20859</v>
      </c>
      <c r="E2070" t="s">
        <v>21465</v>
      </c>
      <c r="F2070" s="119">
        <v>101039992</v>
      </c>
      <c r="G2070" t="s">
        <v>20754</v>
      </c>
      <c r="H2070" t="s">
        <v>20706</v>
      </c>
      <c r="I2070">
        <v>9.4</v>
      </c>
      <c r="J2070" t="s">
        <v>138</v>
      </c>
      <c r="K2070" t="s">
        <v>137</v>
      </c>
      <c r="L2070">
        <f>I2070*$Q$2/1000</f>
        <v>3.4780000000000002E-3</v>
      </c>
    </row>
    <row r="2071" spans="1:12">
      <c r="A2071" s="118">
        <v>45139</v>
      </c>
      <c r="B2071" t="s">
        <v>20712</v>
      </c>
      <c r="C2071" t="s">
        <v>20711</v>
      </c>
      <c r="D2071" t="s">
        <v>20825</v>
      </c>
      <c r="E2071" t="s">
        <v>21464</v>
      </c>
      <c r="F2071" s="119" t="s">
        <v>20823</v>
      </c>
      <c r="G2071" t="s">
        <v>20822</v>
      </c>
      <c r="H2071" t="s">
        <v>20706</v>
      </c>
      <c r="I2071">
        <v>9.4</v>
      </c>
      <c r="J2071" t="s">
        <v>138</v>
      </c>
      <c r="K2071" t="s">
        <v>137</v>
      </c>
      <c r="L2071">
        <f>I2071*$Q$2/1000</f>
        <v>3.4780000000000002E-3</v>
      </c>
    </row>
    <row r="2072" spans="1:12">
      <c r="A2072" s="118">
        <v>45139</v>
      </c>
      <c r="B2072" t="s">
        <v>20712</v>
      </c>
      <c r="C2072" t="s">
        <v>20711</v>
      </c>
      <c r="D2072" t="s">
        <v>20726</v>
      </c>
      <c r="E2072" t="s">
        <v>21463</v>
      </c>
      <c r="F2072" s="119" t="s">
        <v>20724</v>
      </c>
      <c r="G2072" t="s">
        <v>20723</v>
      </c>
      <c r="H2072" t="s">
        <v>20706</v>
      </c>
      <c r="I2072">
        <v>9.4</v>
      </c>
      <c r="J2072" t="s">
        <v>138</v>
      </c>
      <c r="K2072" t="s">
        <v>137</v>
      </c>
      <c r="L2072">
        <f>I2072*$Q$2/1000</f>
        <v>3.4780000000000002E-3</v>
      </c>
    </row>
    <row r="2073" spans="1:12">
      <c r="A2073" s="118">
        <v>45139</v>
      </c>
      <c r="B2073" t="s">
        <v>20712</v>
      </c>
      <c r="C2073" t="s">
        <v>20711</v>
      </c>
      <c r="D2073" t="s">
        <v>20867</v>
      </c>
      <c r="E2073" t="s">
        <v>21462</v>
      </c>
      <c r="F2073" s="119">
        <v>101008805</v>
      </c>
      <c r="G2073" t="s">
        <v>20736</v>
      </c>
      <c r="H2073" t="s">
        <v>20706</v>
      </c>
      <c r="I2073">
        <v>9.4</v>
      </c>
      <c r="J2073" t="s">
        <v>138</v>
      </c>
      <c r="K2073" t="s">
        <v>137</v>
      </c>
      <c r="L2073">
        <f>I2073*$Q$2/1000</f>
        <v>3.4780000000000002E-3</v>
      </c>
    </row>
    <row r="2074" spans="1:12">
      <c r="A2074" s="118">
        <v>45139</v>
      </c>
      <c r="B2074" t="s">
        <v>20712</v>
      </c>
      <c r="C2074" t="s">
        <v>20711</v>
      </c>
      <c r="D2074" t="s">
        <v>21461</v>
      </c>
      <c r="E2074" t="s">
        <v>21460</v>
      </c>
      <c r="F2074" s="119" t="s">
        <v>21459</v>
      </c>
      <c r="G2074" t="s">
        <v>21458</v>
      </c>
      <c r="H2074" t="s">
        <v>20706</v>
      </c>
      <c r="I2074">
        <v>9.4</v>
      </c>
      <c r="J2074" t="s">
        <v>138</v>
      </c>
      <c r="K2074" t="s">
        <v>137</v>
      </c>
      <c r="L2074">
        <f>I2074*$Q$2/1000</f>
        <v>3.4780000000000002E-3</v>
      </c>
    </row>
    <row r="2075" spans="1:12">
      <c r="A2075" s="118">
        <v>45139</v>
      </c>
      <c r="B2075" t="s">
        <v>20712</v>
      </c>
      <c r="C2075" t="s">
        <v>20711</v>
      </c>
      <c r="D2075" t="s">
        <v>20770</v>
      </c>
      <c r="E2075" t="s">
        <v>21457</v>
      </c>
      <c r="F2075" s="119">
        <v>101045279</v>
      </c>
      <c r="G2075" t="s">
        <v>21456</v>
      </c>
      <c r="H2075" t="s">
        <v>20706</v>
      </c>
      <c r="I2075">
        <v>9.4</v>
      </c>
      <c r="J2075" t="s">
        <v>138</v>
      </c>
      <c r="K2075" t="s">
        <v>137</v>
      </c>
      <c r="L2075">
        <f>I2075*$Q$2/1000</f>
        <v>3.4780000000000002E-3</v>
      </c>
    </row>
    <row r="2076" spans="1:12">
      <c r="A2076" s="118">
        <v>44986</v>
      </c>
      <c r="B2076" t="s">
        <v>1706</v>
      </c>
      <c r="C2076" t="s">
        <v>1705</v>
      </c>
      <c r="D2076" t="s">
        <v>16698</v>
      </c>
      <c r="E2076" t="s">
        <v>21455</v>
      </c>
      <c r="F2076">
        <v>101007863</v>
      </c>
      <c r="G2076" t="s">
        <v>1702</v>
      </c>
      <c r="H2076" t="s">
        <v>1701</v>
      </c>
      <c r="I2076">
        <v>78.2</v>
      </c>
      <c r="J2076" t="s">
        <v>145</v>
      </c>
      <c r="K2076" t="s">
        <v>137</v>
      </c>
      <c r="L2076">
        <f>I2076*$Q$2/100/1000</f>
        <v>2.8933999999999996E-4</v>
      </c>
    </row>
    <row r="2077" spans="1:12">
      <c r="A2077" s="118">
        <v>45139</v>
      </c>
      <c r="B2077" t="s">
        <v>20712</v>
      </c>
      <c r="C2077" t="s">
        <v>20711</v>
      </c>
      <c r="D2077" t="s">
        <v>20746</v>
      </c>
      <c r="E2077" t="s">
        <v>21454</v>
      </c>
      <c r="F2077" s="119">
        <v>101013401</v>
      </c>
      <c r="G2077" t="s">
        <v>20954</v>
      </c>
      <c r="H2077" t="s">
        <v>20706</v>
      </c>
      <c r="I2077">
        <v>9.4</v>
      </c>
      <c r="J2077" t="s">
        <v>138</v>
      </c>
      <c r="K2077" t="s">
        <v>137</v>
      </c>
      <c r="L2077">
        <f>I2077*$Q$2/1000</f>
        <v>3.4780000000000002E-3</v>
      </c>
    </row>
    <row r="2078" spans="1:12">
      <c r="A2078" s="118">
        <v>45139</v>
      </c>
      <c r="B2078" t="s">
        <v>20712</v>
      </c>
      <c r="C2078" t="s">
        <v>20711</v>
      </c>
      <c r="D2078" t="s">
        <v>20859</v>
      </c>
      <c r="E2078" t="s">
        <v>21453</v>
      </c>
      <c r="F2078" s="119">
        <v>101027591</v>
      </c>
      <c r="G2078" t="s">
        <v>20747</v>
      </c>
      <c r="H2078" t="s">
        <v>20706</v>
      </c>
      <c r="I2078">
        <v>9.4</v>
      </c>
      <c r="J2078" t="s">
        <v>138</v>
      </c>
      <c r="K2078" t="s">
        <v>137</v>
      </c>
      <c r="L2078">
        <f>I2078*$Q$2/1000</f>
        <v>3.4780000000000002E-3</v>
      </c>
    </row>
    <row r="2079" spans="1:12">
      <c r="A2079" s="118">
        <v>45139</v>
      </c>
      <c r="B2079" t="s">
        <v>20712</v>
      </c>
      <c r="C2079" t="s">
        <v>20711</v>
      </c>
      <c r="D2079" t="s">
        <v>21452</v>
      </c>
      <c r="E2079" t="s">
        <v>21451</v>
      </c>
      <c r="F2079" s="119">
        <v>101024736</v>
      </c>
      <c r="G2079" t="s">
        <v>20994</v>
      </c>
      <c r="H2079" t="s">
        <v>20706</v>
      </c>
      <c r="I2079">
        <v>9.4</v>
      </c>
      <c r="J2079" t="s">
        <v>138</v>
      </c>
      <c r="K2079" t="s">
        <v>137</v>
      </c>
      <c r="L2079">
        <f>I2079*$Q$2/1000</f>
        <v>3.4780000000000002E-3</v>
      </c>
    </row>
    <row r="2080" spans="1:12">
      <c r="A2080" s="118">
        <v>45139</v>
      </c>
      <c r="B2080" t="s">
        <v>20712</v>
      </c>
      <c r="C2080" t="s">
        <v>20711</v>
      </c>
      <c r="D2080" t="s">
        <v>21248</v>
      </c>
      <c r="E2080" t="s">
        <v>21450</v>
      </c>
      <c r="F2080" s="119">
        <v>101045393</v>
      </c>
      <c r="G2080" t="s">
        <v>21246</v>
      </c>
      <c r="H2080" t="s">
        <v>20706</v>
      </c>
      <c r="I2080">
        <v>9.4</v>
      </c>
      <c r="J2080" t="s">
        <v>138</v>
      </c>
      <c r="K2080" t="s">
        <v>137</v>
      </c>
      <c r="L2080">
        <f>I2080*$Q$2/1000</f>
        <v>3.4780000000000002E-3</v>
      </c>
    </row>
    <row r="2081" spans="1:12" ht="15" customHeight="1">
      <c r="A2081" s="118">
        <v>44986</v>
      </c>
      <c r="B2081" t="s">
        <v>1706</v>
      </c>
      <c r="C2081" t="s">
        <v>1705</v>
      </c>
      <c r="D2081" t="s">
        <v>21449</v>
      </c>
      <c r="E2081" t="s">
        <v>21448</v>
      </c>
      <c r="F2081">
        <v>101007863</v>
      </c>
      <c r="G2081" t="s">
        <v>1702</v>
      </c>
      <c r="H2081" t="s">
        <v>1701</v>
      </c>
      <c r="I2081">
        <v>78.2</v>
      </c>
      <c r="J2081" t="s">
        <v>145</v>
      </c>
      <c r="K2081" t="s">
        <v>137</v>
      </c>
      <c r="L2081">
        <f>I2081*$Q$2/100/1000</f>
        <v>2.8933999999999996E-4</v>
      </c>
    </row>
    <row r="2082" spans="1:12">
      <c r="A2082" s="118">
        <v>45139</v>
      </c>
      <c r="B2082" t="s">
        <v>20712</v>
      </c>
      <c r="C2082" t="s">
        <v>20711</v>
      </c>
      <c r="D2082" t="s">
        <v>21447</v>
      </c>
      <c r="E2082" t="s">
        <v>21446</v>
      </c>
      <c r="F2082" s="119">
        <v>101040194</v>
      </c>
      <c r="G2082" t="s">
        <v>21445</v>
      </c>
      <c r="H2082" t="s">
        <v>20706</v>
      </c>
      <c r="I2082">
        <v>9.4</v>
      </c>
      <c r="J2082" t="s">
        <v>138</v>
      </c>
      <c r="K2082" t="s">
        <v>137</v>
      </c>
      <c r="L2082">
        <f>I2082*$Q$2/1000</f>
        <v>3.4780000000000002E-3</v>
      </c>
    </row>
    <row r="2083" spans="1:12">
      <c r="A2083" s="118">
        <v>44986</v>
      </c>
      <c r="B2083" t="s">
        <v>460</v>
      </c>
      <c r="C2083" t="s">
        <v>459</v>
      </c>
      <c r="D2083" t="s">
        <v>21444</v>
      </c>
      <c r="E2083" t="s">
        <v>21443</v>
      </c>
      <c r="F2083" t="s">
        <v>21442</v>
      </c>
      <c r="G2083" t="s">
        <v>21441</v>
      </c>
      <c r="H2083" t="s">
        <v>455</v>
      </c>
      <c r="I2083">
        <v>103.6</v>
      </c>
      <c r="J2083" t="s">
        <v>145</v>
      </c>
      <c r="K2083" t="s">
        <v>137</v>
      </c>
      <c r="L2083">
        <f>I2083*$Q$2/100/1000</f>
        <v>3.8331999999999998E-4</v>
      </c>
    </row>
    <row r="2084" spans="1:12">
      <c r="A2084" s="118">
        <v>45139</v>
      </c>
      <c r="B2084" t="s">
        <v>20712</v>
      </c>
      <c r="C2084" t="s">
        <v>20711</v>
      </c>
      <c r="D2084" t="s">
        <v>20884</v>
      </c>
      <c r="E2084" t="s">
        <v>21440</v>
      </c>
      <c r="F2084" s="119" t="s">
        <v>10816</v>
      </c>
      <c r="G2084" t="s">
        <v>10815</v>
      </c>
      <c r="H2084" t="s">
        <v>20706</v>
      </c>
      <c r="I2084">
        <v>9.4</v>
      </c>
      <c r="J2084" t="s">
        <v>138</v>
      </c>
      <c r="K2084" t="s">
        <v>137</v>
      </c>
      <c r="L2084">
        <f>I2084*$Q$2/1000</f>
        <v>3.4780000000000002E-3</v>
      </c>
    </row>
    <row r="2085" spans="1:12">
      <c r="A2085" s="118">
        <v>45139</v>
      </c>
      <c r="B2085" t="s">
        <v>20712</v>
      </c>
      <c r="C2085" t="s">
        <v>20711</v>
      </c>
      <c r="D2085" t="s">
        <v>21383</v>
      </c>
      <c r="E2085" t="s">
        <v>21439</v>
      </c>
      <c r="F2085" s="119">
        <v>101040211</v>
      </c>
      <c r="G2085" t="s">
        <v>21438</v>
      </c>
      <c r="H2085" t="s">
        <v>20706</v>
      </c>
      <c r="I2085">
        <v>9.4</v>
      </c>
      <c r="J2085" t="s">
        <v>138</v>
      </c>
      <c r="K2085" t="s">
        <v>137</v>
      </c>
      <c r="L2085">
        <f>I2085*$Q$2/1000</f>
        <v>3.4780000000000002E-3</v>
      </c>
    </row>
    <row r="2086" spans="1:12">
      <c r="A2086" s="118">
        <v>45139</v>
      </c>
      <c r="B2086" t="s">
        <v>20712</v>
      </c>
      <c r="C2086" t="s">
        <v>20711</v>
      </c>
      <c r="D2086" t="s">
        <v>21437</v>
      </c>
      <c r="E2086" t="s">
        <v>21436</v>
      </c>
      <c r="F2086" s="119" t="s">
        <v>21435</v>
      </c>
      <c r="G2086" t="s">
        <v>21434</v>
      </c>
      <c r="H2086" t="s">
        <v>20706</v>
      </c>
      <c r="I2086">
        <v>9.4</v>
      </c>
      <c r="J2086" t="s">
        <v>138</v>
      </c>
      <c r="K2086" t="s">
        <v>137</v>
      </c>
      <c r="L2086">
        <f>I2086*$Q$2/1000</f>
        <v>3.4780000000000002E-3</v>
      </c>
    </row>
    <row r="2087" spans="1:12">
      <c r="A2087" s="118">
        <v>45139</v>
      </c>
      <c r="B2087" t="s">
        <v>20712</v>
      </c>
      <c r="C2087" t="s">
        <v>20711</v>
      </c>
      <c r="D2087" t="s">
        <v>21433</v>
      </c>
      <c r="E2087" t="s">
        <v>21432</v>
      </c>
      <c r="F2087" s="119" t="s">
        <v>21431</v>
      </c>
      <c r="G2087" t="s">
        <v>21430</v>
      </c>
      <c r="H2087" t="s">
        <v>20706</v>
      </c>
      <c r="I2087">
        <v>9.4</v>
      </c>
      <c r="J2087" t="s">
        <v>138</v>
      </c>
      <c r="K2087" t="s">
        <v>137</v>
      </c>
      <c r="L2087">
        <f>I2087*$Q$2/1000</f>
        <v>3.4780000000000002E-3</v>
      </c>
    </row>
    <row r="2088" spans="1:12">
      <c r="A2088" s="118">
        <v>45139</v>
      </c>
      <c r="B2088" t="s">
        <v>20712</v>
      </c>
      <c r="C2088" t="s">
        <v>20711</v>
      </c>
      <c r="D2088" t="s">
        <v>21429</v>
      </c>
      <c r="E2088" t="s">
        <v>21428</v>
      </c>
      <c r="F2088" s="119">
        <v>101040227</v>
      </c>
      <c r="G2088" t="s">
        <v>20892</v>
      </c>
      <c r="H2088" t="s">
        <v>20706</v>
      </c>
      <c r="I2088">
        <v>9.4</v>
      </c>
      <c r="J2088" t="s">
        <v>138</v>
      </c>
      <c r="K2088" t="s">
        <v>137</v>
      </c>
      <c r="L2088">
        <f>I2088*$Q$2/1000</f>
        <v>3.4780000000000002E-3</v>
      </c>
    </row>
    <row r="2089" spans="1:12">
      <c r="A2089" s="118">
        <v>45139</v>
      </c>
      <c r="B2089" t="s">
        <v>20712</v>
      </c>
      <c r="C2089" t="s">
        <v>20711</v>
      </c>
      <c r="D2089" t="s">
        <v>21427</v>
      </c>
      <c r="E2089" t="s">
        <v>21426</v>
      </c>
      <c r="F2089" s="119">
        <v>101040786</v>
      </c>
      <c r="G2089" t="s">
        <v>21077</v>
      </c>
      <c r="H2089" t="s">
        <v>20706</v>
      </c>
      <c r="I2089">
        <v>9.4</v>
      </c>
      <c r="J2089" t="s">
        <v>138</v>
      </c>
      <c r="K2089" t="s">
        <v>137</v>
      </c>
      <c r="L2089">
        <f>I2089*$Q$2/1000</f>
        <v>3.4780000000000002E-3</v>
      </c>
    </row>
    <row r="2090" spans="1:12">
      <c r="A2090" s="118">
        <v>45139</v>
      </c>
      <c r="B2090" t="s">
        <v>20712</v>
      </c>
      <c r="C2090" t="s">
        <v>20711</v>
      </c>
      <c r="D2090" t="s">
        <v>20807</v>
      </c>
      <c r="E2090" t="s">
        <v>21425</v>
      </c>
      <c r="F2090" s="119" t="s">
        <v>21424</v>
      </c>
      <c r="G2090" t="s">
        <v>21423</v>
      </c>
      <c r="H2090" t="s">
        <v>20706</v>
      </c>
      <c r="I2090">
        <v>9.4</v>
      </c>
      <c r="J2090" t="s">
        <v>138</v>
      </c>
      <c r="K2090" t="s">
        <v>137</v>
      </c>
      <c r="L2090">
        <f>I2090*$Q$2/1000</f>
        <v>3.4780000000000002E-3</v>
      </c>
    </row>
    <row r="2091" spans="1:12">
      <c r="A2091" s="118">
        <v>44986</v>
      </c>
      <c r="B2091" t="s">
        <v>574</v>
      </c>
      <c r="C2091" t="s">
        <v>573</v>
      </c>
      <c r="D2091" t="s">
        <v>7935</v>
      </c>
      <c r="E2091" t="s">
        <v>21422</v>
      </c>
      <c r="F2091">
        <v>101032049</v>
      </c>
      <c r="G2091" t="s">
        <v>591</v>
      </c>
      <c r="H2091" t="s">
        <v>569</v>
      </c>
      <c r="I2091">
        <v>298</v>
      </c>
      <c r="J2091" t="s">
        <v>145</v>
      </c>
      <c r="K2091" t="s">
        <v>137</v>
      </c>
      <c r="L2091">
        <f>I2091*$Q$2/100/1000</f>
        <v>1.1026E-3</v>
      </c>
    </row>
    <row r="2092" spans="1:12">
      <c r="A2092" s="118">
        <v>45139</v>
      </c>
      <c r="B2092" t="s">
        <v>20712</v>
      </c>
      <c r="C2092" t="s">
        <v>20711</v>
      </c>
      <c r="D2092" t="s">
        <v>21383</v>
      </c>
      <c r="E2092" t="s">
        <v>21421</v>
      </c>
      <c r="F2092" s="119">
        <v>101045885</v>
      </c>
      <c r="G2092" t="s">
        <v>21420</v>
      </c>
      <c r="H2092" t="s">
        <v>20706</v>
      </c>
      <c r="I2092">
        <v>9.4</v>
      </c>
      <c r="J2092" t="s">
        <v>138</v>
      </c>
      <c r="K2092" t="s">
        <v>137</v>
      </c>
      <c r="L2092">
        <f>I2092*$Q$2/1000</f>
        <v>3.4780000000000002E-3</v>
      </c>
    </row>
    <row r="2093" spans="1:12">
      <c r="A2093" s="118">
        <v>44986</v>
      </c>
      <c r="B2093" t="s">
        <v>574</v>
      </c>
      <c r="C2093" t="s">
        <v>573</v>
      </c>
      <c r="D2093" t="s">
        <v>17609</v>
      </c>
      <c r="E2093" t="s">
        <v>21419</v>
      </c>
      <c r="F2093">
        <v>57205719</v>
      </c>
      <c r="G2093" t="s">
        <v>12693</v>
      </c>
      <c r="H2093" t="s">
        <v>569</v>
      </c>
      <c r="I2093">
        <v>298</v>
      </c>
      <c r="J2093" t="s">
        <v>145</v>
      </c>
      <c r="K2093" t="s">
        <v>137</v>
      </c>
      <c r="L2093">
        <f>I2093*$Q$2/100/1000</f>
        <v>1.1026E-3</v>
      </c>
    </row>
    <row r="2094" spans="1:12">
      <c r="A2094" s="118">
        <v>44986</v>
      </c>
      <c r="B2094" t="s">
        <v>574</v>
      </c>
      <c r="C2094" t="s">
        <v>573</v>
      </c>
      <c r="D2094" t="s">
        <v>18909</v>
      </c>
      <c r="E2094" t="s">
        <v>21418</v>
      </c>
      <c r="F2094">
        <v>57203693</v>
      </c>
      <c r="G2094" t="s">
        <v>21417</v>
      </c>
      <c r="H2094" t="s">
        <v>569</v>
      </c>
      <c r="I2094">
        <v>298</v>
      </c>
      <c r="J2094" t="s">
        <v>145</v>
      </c>
      <c r="K2094" t="s">
        <v>137</v>
      </c>
      <c r="L2094">
        <f>I2094*$Q$2/100/1000</f>
        <v>1.1026E-3</v>
      </c>
    </row>
    <row r="2095" spans="1:12">
      <c r="A2095" s="118">
        <v>45139</v>
      </c>
      <c r="B2095" t="s">
        <v>20712</v>
      </c>
      <c r="C2095" t="s">
        <v>20711</v>
      </c>
      <c r="D2095" t="s">
        <v>21035</v>
      </c>
      <c r="E2095" t="s">
        <v>21416</v>
      </c>
      <c r="F2095" s="119">
        <v>1</v>
      </c>
      <c r="G2095" t="s">
        <v>21415</v>
      </c>
      <c r="H2095" t="s">
        <v>20706</v>
      </c>
      <c r="I2095">
        <v>9.4</v>
      </c>
      <c r="J2095" t="s">
        <v>138</v>
      </c>
      <c r="K2095" t="s">
        <v>137</v>
      </c>
      <c r="L2095">
        <f>I2095*$Q$2/1000</f>
        <v>3.4780000000000002E-3</v>
      </c>
    </row>
    <row r="2096" spans="1:12">
      <c r="A2096" s="118">
        <v>45139</v>
      </c>
      <c r="B2096" t="s">
        <v>20712</v>
      </c>
      <c r="C2096" t="s">
        <v>20711</v>
      </c>
      <c r="D2096" t="s">
        <v>21414</v>
      </c>
      <c r="E2096" t="s">
        <v>21413</v>
      </c>
      <c r="F2096" s="119" t="s">
        <v>21412</v>
      </c>
      <c r="G2096" t="s">
        <v>21411</v>
      </c>
      <c r="H2096" t="s">
        <v>20706</v>
      </c>
      <c r="I2096">
        <v>9.4</v>
      </c>
      <c r="J2096" t="s">
        <v>138</v>
      </c>
      <c r="K2096" t="s">
        <v>137</v>
      </c>
      <c r="L2096">
        <f>I2096*$Q$2/1000</f>
        <v>3.4780000000000002E-3</v>
      </c>
    </row>
    <row r="2097" spans="1:12">
      <c r="A2097" s="118">
        <v>45170</v>
      </c>
      <c r="B2097" t="s">
        <v>20712</v>
      </c>
      <c r="C2097" t="s">
        <v>20711</v>
      </c>
      <c r="D2097" t="s">
        <v>21410</v>
      </c>
      <c r="E2097" t="s">
        <v>21409</v>
      </c>
      <c r="F2097">
        <v>101024736</v>
      </c>
      <c r="G2097" t="s">
        <v>20994</v>
      </c>
      <c r="H2097" t="s">
        <v>20706</v>
      </c>
      <c r="I2097">
        <v>9.4</v>
      </c>
      <c r="J2097" t="s">
        <v>138</v>
      </c>
      <c r="K2097" t="s">
        <v>137</v>
      </c>
      <c r="L2097">
        <f>I2097*$Q$2/1000</f>
        <v>3.4780000000000002E-3</v>
      </c>
    </row>
    <row r="2098" spans="1:12">
      <c r="A2098" s="118">
        <v>44986</v>
      </c>
      <c r="B2098" t="s">
        <v>856</v>
      </c>
      <c r="C2098" t="s">
        <v>14560</v>
      </c>
      <c r="D2098" t="s">
        <v>21408</v>
      </c>
      <c r="E2098" t="s">
        <v>21407</v>
      </c>
      <c r="F2098">
        <v>101041134</v>
      </c>
      <c r="G2098" t="s">
        <v>21406</v>
      </c>
      <c r="H2098" s="123" t="s">
        <v>851</v>
      </c>
      <c r="I2098">
        <v>5214</v>
      </c>
      <c r="J2098" t="s">
        <v>173</v>
      </c>
      <c r="K2098" t="s">
        <v>172</v>
      </c>
      <c r="L2098">
        <f>I2098*$Q$3*2.5/1000</f>
        <v>0.4181628</v>
      </c>
    </row>
    <row r="2099" spans="1:12">
      <c r="A2099" s="118">
        <v>45170</v>
      </c>
      <c r="B2099" t="s">
        <v>20712</v>
      </c>
      <c r="C2099" t="s">
        <v>20711</v>
      </c>
      <c r="D2099" t="s">
        <v>21405</v>
      </c>
      <c r="E2099" t="s">
        <v>21404</v>
      </c>
      <c r="F2099" t="s">
        <v>21403</v>
      </c>
      <c r="G2099" t="s">
        <v>21402</v>
      </c>
      <c r="H2099" t="s">
        <v>20706</v>
      </c>
      <c r="I2099">
        <v>9.4</v>
      </c>
      <c r="J2099" t="s">
        <v>138</v>
      </c>
      <c r="K2099" t="s">
        <v>137</v>
      </c>
      <c r="L2099">
        <f>I2099*$Q$2/1000</f>
        <v>3.4780000000000002E-3</v>
      </c>
    </row>
    <row r="2100" spans="1:12">
      <c r="A2100" s="118">
        <v>45170</v>
      </c>
      <c r="B2100" t="s">
        <v>20712</v>
      </c>
      <c r="C2100" t="s">
        <v>20711</v>
      </c>
      <c r="D2100" t="s">
        <v>21132</v>
      </c>
      <c r="E2100" t="s">
        <v>21401</v>
      </c>
      <c r="F2100">
        <v>101044324</v>
      </c>
      <c r="G2100" t="s">
        <v>21130</v>
      </c>
      <c r="H2100" t="s">
        <v>20706</v>
      </c>
      <c r="I2100">
        <v>9.4</v>
      </c>
      <c r="J2100" t="s">
        <v>138</v>
      </c>
      <c r="K2100" t="s">
        <v>137</v>
      </c>
      <c r="L2100">
        <f>I2100*$Q$2/1000</f>
        <v>3.4780000000000002E-3</v>
      </c>
    </row>
    <row r="2101" spans="1:12">
      <c r="A2101" s="118">
        <v>45170</v>
      </c>
      <c r="B2101" t="s">
        <v>20712</v>
      </c>
      <c r="C2101" t="s">
        <v>20711</v>
      </c>
      <c r="D2101" t="s">
        <v>20735</v>
      </c>
      <c r="E2101" t="s">
        <v>21400</v>
      </c>
      <c r="F2101" t="s">
        <v>20823</v>
      </c>
      <c r="G2101" t="s">
        <v>20822</v>
      </c>
      <c r="H2101" t="s">
        <v>20706</v>
      </c>
      <c r="I2101">
        <v>9.4</v>
      </c>
      <c r="J2101" t="s">
        <v>138</v>
      </c>
      <c r="K2101" t="s">
        <v>137</v>
      </c>
      <c r="L2101">
        <f>I2101*$Q$2/1000</f>
        <v>3.4780000000000002E-3</v>
      </c>
    </row>
    <row r="2102" spans="1:12">
      <c r="A2102" s="118">
        <v>45170</v>
      </c>
      <c r="B2102" t="s">
        <v>20712</v>
      </c>
      <c r="C2102" t="s">
        <v>20711</v>
      </c>
      <c r="D2102" t="s">
        <v>20867</v>
      </c>
      <c r="E2102" t="s">
        <v>21399</v>
      </c>
      <c r="F2102">
        <v>101008805</v>
      </c>
      <c r="G2102" t="s">
        <v>20736</v>
      </c>
      <c r="H2102" t="s">
        <v>20706</v>
      </c>
      <c r="I2102">
        <v>9.4</v>
      </c>
      <c r="J2102" t="s">
        <v>138</v>
      </c>
      <c r="K2102" t="s">
        <v>137</v>
      </c>
      <c r="L2102">
        <f>I2102*$Q$2/1000</f>
        <v>3.4780000000000002E-3</v>
      </c>
    </row>
    <row r="2103" spans="1:12">
      <c r="A2103" s="118">
        <v>45170</v>
      </c>
      <c r="B2103" t="s">
        <v>20712</v>
      </c>
      <c r="C2103" t="s">
        <v>20711</v>
      </c>
      <c r="D2103" t="s">
        <v>20770</v>
      </c>
      <c r="E2103" t="s">
        <v>21398</v>
      </c>
      <c r="F2103">
        <v>101049332</v>
      </c>
      <c r="G2103" t="s">
        <v>20815</v>
      </c>
      <c r="H2103" t="s">
        <v>20706</v>
      </c>
      <c r="I2103">
        <v>9.4</v>
      </c>
      <c r="J2103" t="s">
        <v>138</v>
      </c>
      <c r="K2103" t="s">
        <v>137</v>
      </c>
      <c r="L2103">
        <f>I2103*$Q$2/1000</f>
        <v>3.4780000000000002E-3</v>
      </c>
    </row>
    <row r="2104" spans="1:12">
      <c r="A2104" s="118">
        <v>45170</v>
      </c>
      <c r="B2104" t="s">
        <v>20712</v>
      </c>
      <c r="C2104" t="s">
        <v>20711</v>
      </c>
      <c r="D2104" t="s">
        <v>20726</v>
      </c>
      <c r="E2104" t="s">
        <v>21397</v>
      </c>
      <c r="F2104" t="s">
        <v>20724</v>
      </c>
      <c r="G2104" t="s">
        <v>20723</v>
      </c>
      <c r="H2104" t="s">
        <v>20706</v>
      </c>
      <c r="I2104">
        <v>9.4</v>
      </c>
      <c r="J2104" t="s">
        <v>138</v>
      </c>
      <c r="K2104" t="s">
        <v>137</v>
      </c>
      <c r="L2104">
        <f>I2104*$Q$2/1000</f>
        <v>3.4780000000000002E-3</v>
      </c>
    </row>
    <row r="2105" spans="1:12">
      <c r="A2105" s="118">
        <v>45170</v>
      </c>
      <c r="B2105" t="s">
        <v>20712</v>
      </c>
      <c r="C2105" t="s">
        <v>20711</v>
      </c>
      <c r="D2105" t="s">
        <v>21396</v>
      </c>
      <c r="E2105" t="s">
        <v>21395</v>
      </c>
      <c r="F2105" t="s">
        <v>20847</v>
      </c>
      <c r="G2105" t="s">
        <v>20846</v>
      </c>
      <c r="H2105" t="s">
        <v>20706</v>
      </c>
      <c r="I2105">
        <v>9.4</v>
      </c>
      <c r="J2105" t="s">
        <v>138</v>
      </c>
      <c r="K2105" t="s">
        <v>137</v>
      </c>
      <c r="L2105">
        <f>I2105*$Q$2/1000</f>
        <v>3.4780000000000002E-3</v>
      </c>
    </row>
    <row r="2106" spans="1:12">
      <c r="A2106" s="118">
        <v>45170</v>
      </c>
      <c r="B2106" t="s">
        <v>20712</v>
      </c>
      <c r="C2106" t="s">
        <v>20711</v>
      </c>
      <c r="D2106" t="s">
        <v>20781</v>
      </c>
      <c r="E2106" t="s">
        <v>21394</v>
      </c>
      <c r="F2106">
        <v>101009302</v>
      </c>
      <c r="G2106" t="s">
        <v>20779</v>
      </c>
      <c r="H2106" t="s">
        <v>20706</v>
      </c>
      <c r="I2106">
        <v>9.4</v>
      </c>
      <c r="J2106" t="s">
        <v>138</v>
      </c>
      <c r="K2106" t="s">
        <v>137</v>
      </c>
      <c r="L2106">
        <f>I2106*$Q$2/1000</f>
        <v>3.4780000000000002E-3</v>
      </c>
    </row>
    <row r="2107" spans="1:12">
      <c r="A2107" s="118">
        <v>45170</v>
      </c>
      <c r="B2107" t="s">
        <v>20712</v>
      </c>
      <c r="C2107" t="s">
        <v>20711</v>
      </c>
      <c r="D2107" t="s">
        <v>20867</v>
      </c>
      <c r="E2107" t="s">
        <v>21393</v>
      </c>
      <c r="F2107">
        <v>101008805</v>
      </c>
      <c r="G2107" t="s">
        <v>20736</v>
      </c>
      <c r="H2107" t="s">
        <v>20706</v>
      </c>
      <c r="I2107">
        <v>9.4</v>
      </c>
      <c r="J2107" t="s">
        <v>138</v>
      </c>
      <c r="K2107" t="s">
        <v>137</v>
      </c>
      <c r="L2107">
        <f>I2107*$Q$2/1000</f>
        <v>3.4780000000000002E-3</v>
      </c>
    </row>
    <row r="2108" spans="1:12">
      <c r="A2108" s="118">
        <v>45170</v>
      </c>
      <c r="B2108" t="s">
        <v>20712</v>
      </c>
      <c r="C2108" t="s">
        <v>20711</v>
      </c>
      <c r="D2108" t="s">
        <v>20735</v>
      </c>
      <c r="E2108" t="s">
        <v>21392</v>
      </c>
      <c r="F2108" t="s">
        <v>20733</v>
      </c>
      <c r="G2108" t="s">
        <v>20732</v>
      </c>
      <c r="H2108" t="s">
        <v>20706</v>
      </c>
      <c r="I2108">
        <v>9.4</v>
      </c>
      <c r="J2108" t="s">
        <v>138</v>
      </c>
      <c r="K2108" t="s">
        <v>137</v>
      </c>
      <c r="L2108">
        <f>I2108*$Q$2/1000</f>
        <v>3.4780000000000002E-3</v>
      </c>
    </row>
    <row r="2109" spans="1:12">
      <c r="A2109" s="118">
        <v>44986</v>
      </c>
      <c r="B2109" t="s">
        <v>1723</v>
      </c>
      <c r="C2109" t="s">
        <v>1722</v>
      </c>
      <c r="D2109" t="s">
        <v>9653</v>
      </c>
      <c r="E2109" t="s">
        <v>21391</v>
      </c>
      <c r="F2109">
        <v>13207984</v>
      </c>
      <c r="G2109" t="s">
        <v>21390</v>
      </c>
      <c r="H2109" t="s">
        <v>1717</v>
      </c>
      <c r="I2109">
        <v>118</v>
      </c>
      <c r="J2109" t="s">
        <v>223</v>
      </c>
      <c r="K2109" t="s">
        <v>137</v>
      </c>
      <c r="L2109">
        <f>I2109*$Q$5/1000</f>
        <v>0.1199765</v>
      </c>
    </row>
    <row r="2110" spans="1:12">
      <c r="A2110" s="118">
        <v>45170</v>
      </c>
      <c r="B2110" t="s">
        <v>20712</v>
      </c>
      <c r="C2110" t="s">
        <v>20711</v>
      </c>
      <c r="D2110" t="s">
        <v>20752</v>
      </c>
      <c r="E2110" t="s">
        <v>21389</v>
      </c>
      <c r="F2110">
        <v>101011267</v>
      </c>
      <c r="G2110" t="s">
        <v>20750</v>
      </c>
      <c r="H2110" t="s">
        <v>20706</v>
      </c>
      <c r="I2110">
        <v>9.4</v>
      </c>
      <c r="J2110" t="s">
        <v>138</v>
      </c>
      <c r="K2110" t="s">
        <v>137</v>
      </c>
      <c r="L2110">
        <f>I2110*$Q$2/1000</f>
        <v>3.4780000000000002E-3</v>
      </c>
    </row>
    <row r="2111" spans="1:12">
      <c r="A2111" s="118">
        <v>45170</v>
      </c>
      <c r="B2111" t="s">
        <v>20712</v>
      </c>
      <c r="C2111" t="s">
        <v>20711</v>
      </c>
      <c r="D2111" t="s">
        <v>21388</v>
      </c>
      <c r="E2111" t="s">
        <v>21387</v>
      </c>
      <c r="F2111" t="s">
        <v>21386</v>
      </c>
      <c r="G2111" t="s">
        <v>21385</v>
      </c>
      <c r="H2111" t="s">
        <v>20706</v>
      </c>
      <c r="I2111">
        <v>9.4</v>
      </c>
      <c r="J2111" t="s">
        <v>138</v>
      </c>
      <c r="K2111" t="s">
        <v>137</v>
      </c>
      <c r="L2111">
        <f>I2111*$Q$2/1000</f>
        <v>3.4780000000000002E-3</v>
      </c>
    </row>
    <row r="2112" spans="1:12">
      <c r="A2112" s="118">
        <v>45170</v>
      </c>
      <c r="B2112" t="s">
        <v>20712</v>
      </c>
      <c r="C2112" t="s">
        <v>20711</v>
      </c>
      <c r="D2112" t="s">
        <v>20752</v>
      </c>
      <c r="E2112" t="s">
        <v>21384</v>
      </c>
      <c r="F2112">
        <v>101038448</v>
      </c>
      <c r="G2112" t="s">
        <v>21009</v>
      </c>
      <c r="H2112" t="s">
        <v>20706</v>
      </c>
      <c r="I2112">
        <v>9.4</v>
      </c>
      <c r="J2112" t="s">
        <v>138</v>
      </c>
      <c r="K2112" t="s">
        <v>137</v>
      </c>
      <c r="L2112">
        <f>I2112*$Q$2/1000</f>
        <v>3.4780000000000002E-3</v>
      </c>
    </row>
    <row r="2113" spans="1:12">
      <c r="A2113" s="118">
        <v>45170</v>
      </c>
      <c r="B2113" t="s">
        <v>20712</v>
      </c>
      <c r="C2113" t="s">
        <v>20711</v>
      </c>
      <c r="D2113" t="s">
        <v>21383</v>
      </c>
      <c r="E2113" t="s">
        <v>21382</v>
      </c>
      <c r="F2113" t="s">
        <v>21381</v>
      </c>
      <c r="G2113" t="s">
        <v>21380</v>
      </c>
      <c r="H2113" t="s">
        <v>20706</v>
      </c>
      <c r="I2113">
        <v>9.4</v>
      </c>
      <c r="J2113" t="s">
        <v>138</v>
      </c>
      <c r="K2113" t="s">
        <v>137</v>
      </c>
      <c r="L2113">
        <f>I2113*$Q$2/1000</f>
        <v>3.4780000000000002E-3</v>
      </c>
    </row>
    <row r="2114" spans="1:12">
      <c r="A2114" s="118">
        <v>45170</v>
      </c>
      <c r="B2114" t="s">
        <v>20712</v>
      </c>
      <c r="C2114" t="s">
        <v>20711</v>
      </c>
      <c r="D2114" t="s">
        <v>20735</v>
      </c>
      <c r="E2114" t="s">
        <v>21379</v>
      </c>
      <c r="F2114" t="s">
        <v>20724</v>
      </c>
      <c r="G2114" t="s">
        <v>20723</v>
      </c>
      <c r="H2114" t="s">
        <v>20706</v>
      </c>
      <c r="I2114">
        <v>9.4</v>
      </c>
      <c r="J2114" t="s">
        <v>138</v>
      </c>
      <c r="K2114" t="s">
        <v>137</v>
      </c>
      <c r="L2114">
        <f>I2114*$Q$2/1000</f>
        <v>3.4780000000000002E-3</v>
      </c>
    </row>
    <row r="2115" spans="1:12">
      <c r="A2115" s="118">
        <v>45170</v>
      </c>
      <c r="B2115" t="s">
        <v>20712</v>
      </c>
      <c r="C2115" t="s">
        <v>20711</v>
      </c>
      <c r="D2115" t="s">
        <v>20770</v>
      </c>
      <c r="E2115" t="s">
        <v>21378</v>
      </c>
      <c r="F2115">
        <v>101039973</v>
      </c>
      <c r="G2115" t="s">
        <v>21377</v>
      </c>
      <c r="H2115" t="s">
        <v>20706</v>
      </c>
      <c r="I2115">
        <v>9.4</v>
      </c>
      <c r="J2115" t="s">
        <v>138</v>
      </c>
      <c r="K2115" t="s">
        <v>137</v>
      </c>
      <c r="L2115">
        <f>I2115*$Q$2/1000</f>
        <v>3.4780000000000002E-3</v>
      </c>
    </row>
    <row r="2116" spans="1:12">
      <c r="A2116" s="118">
        <v>45170</v>
      </c>
      <c r="B2116" t="s">
        <v>20712</v>
      </c>
      <c r="C2116" t="s">
        <v>20711</v>
      </c>
      <c r="D2116" t="s">
        <v>20770</v>
      </c>
      <c r="E2116" t="s">
        <v>21376</v>
      </c>
      <c r="F2116">
        <v>101039808</v>
      </c>
      <c r="G2116" t="s">
        <v>20926</v>
      </c>
      <c r="H2116" t="s">
        <v>20706</v>
      </c>
      <c r="I2116">
        <v>9.4</v>
      </c>
      <c r="J2116" t="s">
        <v>138</v>
      </c>
      <c r="K2116" t="s">
        <v>137</v>
      </c>
      <c r="L2116">
        <f>I2116*$Q$2/1000</f>
        <v>3.4780000000000002E-3</v>
      </c>
    </row>
    <row r="2117" spans="1:12">
      <c r="A2117" s="118">
        <v>45170</v>
      </c>
      <c r="B2117" t="s">
        <v>20712</v>
      </c>
      <c r="C2117" t="s">
        <v>20711</v>
      </c>
      <c r="D2117" t="s">
        <v>20807</v>
      </c>
      <c r="E2117" t="s">
        <v>21375</v>
      </c>
      <c r="F2117">
        <v>101012394</v>
      </c>
      <c r="G2117" t="s">
        <v>21355</v>
      </c>
      <c r="H2117" t="s">
        <v>20706</v>
      </c>
      <c r="I2117">
        <v>9.4</v>
      </c>
      <c r="J2117" t="s">
        <v>138</v>
      </c>
      <c r="K2117" t="s">
        <v>137</v>
      </c>
      <c r="L2117">
        <f>I2117*$Q$2/1000</f>
        <v>3.4780000000000002E-3</v>
      </c>
    </row>
    <row r="2118" spans="1:12">
      <c r="A2118" s="118">
        <v>45170</v>
      </c>
      <c r="B2118" t="s">
        <v>20712</v>
      </c>
      <c r="C2118" t="s">
        <v>20711</v>
      </c>
      <c r="D2118" t="s">
        <v>21223</v>
      </c>
      <c r="E2118" t="s">
        <v>21374</v>
      </c>
      <c r="F2118" t="s">
        <v>21221</v>
      </c>
      <c r="G2118" t="s">
        <v>21220</v>
      </c>
      <c r="H2118" t="s">
        <v>20706</v>
      </c>
      <c r="I2118">
        <v>9.4</v>
      </c>
      <c r="J2118" t="s">
        <v>138</v>
      </c>
      <c r="K2118" t="s">
        <v>137</v>
      </c>
      <c r="L2118">
        <f>I2118*$Q$2/1000</f>
        <v>3.4780000000000002E-3</v>
      </c>
    </row>
    <row r="2119" spans="1:12">
      <c r="A2119" s="118">
        <v>45170</v>
      </c>
      <c r="B2119" t="s">
        <v>20712</v>
      </c>
      <c r="C2119" t="s">
        <v>20711</v>
      </c>
      <c r="D2119" t="s">
        <v>20894</v>
      </c>
      <c r="E2119" t="s">
        <v>21373</v>
      </c>
      <c r="F2119">
        <v>101040211</v>
      </c>
      <c r="G2119" t="s">
        <v>20962</v>
      </c>
      <c r="H2119" t="s">
        <v>20706</v>
      </c>
      <c r="I2119">
        <v>9.4</v>
      </c>
      <c r="J2119" t="s">
        <v>138</v>
      </c>
      <c r="K2119" t="s">
        <v>137</v>
      </c>
      <c r="L2119">
        <f>I2119*$Q$2/1000</f>
        <v>3.4780000000000002E-3</v>
      </c>
    </row>
    <row r="2120" spans="1:12">
      <c r="A2120" s="118">
        <v>45170</v>
      </c>
      <c r="B2120" t="s">
        <v>20712</v>
      </c>
      <c r="C2120" t="s">
        <v>20711</v>
      </c>
      <c r="D2120" t="s">
        <v>21372</v>
      </c>
      <c r="E2120" t="s">
        <v>21371</v>
      </c>
      <c r="F2120" t="s">
        <v>21284</v>
      </c>
      <c r="G2120" t="s">
        <v>21283</v>
      </c>
      <c r="H2120" t="s">
        <v>20706</v>
      </c>
      <c r="I2120">
        <v>9.4</v>
      </c>
      <c r="J2120" t="s">
        <v>138</v>
      </c>
      <c r="K2120" t="s">
        <v>137</v>
      </c>
      <c r="L2120">
        <f>I2120*$Q$2/1000</f>
        <v>3.4780000000000002E-3</v>
      </c>
    </row>
    <row r="2121" spans="1:12">
      <c r="A2121" s="118">
        <v>45170</v>
      </c>
      <c r="B2121" t="s">
        <v>20712</v>
      </c>
      <c r="C2121" t="s">
        <v>20711</v>
      </c>
      <c r="D2121" t="s">
        <v>21129</v>
      </c>
      <c r="E2121" t="s">
        <v>21370</v>
      </c>
      <c r="F2121">
        <v>101029067</v>
      </c>
      <c r="G2121" t="s">
        <v>21127</v>
      </c>
      <c r="H2121" t="s">
        <v>20706</v>
      </c>
      <c r="I2121">
        <v>9.4</v>
      </c>
      <c r="J2121" t="s">
        <v>138</v>
      </c>
      <c r="K2121" t="s">
        <v>137</v>
      </c>
      <c r="L2121">
        <f>I2121*$Q$2/1000</f>
        <v>3.4780000000000002E-3</v>
      </c>
    </row>
    <row r="2122" spans="1:12">
      <c r="A2122" s="118">
        <v>45170</v>
      </c>
      <c r="B2122" t="s">
        <v>20712</v>
      </c>
      <c r="C2122" t="s">
        <v>20711</v>
      </c>
      <c r="D2122" t="s">
        <v>21369</v>
      </c>
      <c r="E2122" t="s">
        <v>21368</v>
      </c>
      <c r="F2122">
        <v>101024736</v>
      </c>
      <c r="G2122" t="s">
        <v>20994</v>
      </c>
      <c r="H2122" t="s">
        <v>20706</v>
      </c>
      <c r="I2122">
        <v>9.4</v>
      </c>
      <c r="J2122" t="s">
        <v>138</v>
      </c>
      <c r="K2122" t="s">
        <v>137</v>
      </c>
      <c r="L2122">
        <f>I2122*$Q$2/1000</f>
        <v>3.4780000000000002E-3</v>
      </c>
    </row>
    <row r="2123" spans="1:12">
      <c r="A2123" s="118">
        <v>45170</v>
      </c>
      <c r="B2123" t="s">
        <v>20712</v>
      </c>
      <c r="C2123" t="s">
        <v>20711</v>
      </c>
      <c r="D2123" t="s">
        <v>21069</v>
      </c>
      <c r="E2123" t="s">
        <v>21367</v>
      </c>
      <c r="F2123">
        <v>101046730</v>
      </c>
      <c r="G2123" t="s">
        <v>20898</v>
      </c>
      <c r="H2123" t="s">
        <v>20706</v>
      </c>
      <c r="I2123">
        <v>9.4</v>
      </c>
      <c r="J2123" t="s">
        <v>138</v>
      </c>
      <c r="K2123" t="s">
        <v>137</v>
      </c>
      <c r="L2123">
        <f>I2123*$Q$2/1000</f>
        <v>3.4780000000000002E-3</v>
      </c>
    </row>
    <row r="2124" spans="1:12">
      <c r="A2124" s="118">
        <v>45170</v>
      </c>
      <c r="B2124" t="s">
        <v>20712</v>
      </c>
      <c r="C2124" t="s">
        <v>20711</v>
      </c>
      <c r="D2124" t="s">
        <v>21069</v>
      </c>
      <c r="E2124" t="s">
        <v>21366</v>
      </c>
      <c r="F2124">
        <v>101046730</v>
      </c>
      <c r="G2124" t="s">
        <v>20898</v>
      </c>
      <c r="H2124" t="s">
        <v>20706</v>
      </c>
      <c r="I2124">
        <v>9.4</v>
      </c>
      <c r="J2124" t="s">
        <v>138</v>
      </c>
      <c r="K2124" t="s">
        <v>137</v>
      </c>
      <c r="L2124">
        <f>I2124*$Q$2/1000</f>
        <v>3.4780000000000002E-3</v>
      </c>
    </row>
    <row r="2125" spans="1:12">
      <c r="A2125" s="118">
        <v>45170</v>
      </c>
      <c r="B2125" t="s">
        <v>20712</v>
      </c>
      <c r="C2125" t="s">
        <v>20711</v>
      </c>
      <c r="D2125" t="s">
        <v>21069</v>
      </c>
      <c r="E2125" t="s">
        <v>21365</v>
      </c>
      <c r="F2125">
        <v>101046730</v>
      </c>
      <c r="G2125" t="s">
        <v>20898</v>
      </c>
      <c r="H2125" t="s">
        <v>20706</v>
      </c>
      <c r="I2125">
        <v>9.4</v>
      </c>
      <c r="J2125" t="s">
        <v>138</v>
      </c>
      <c r="K2125" t="s">
        <v>137</v>
      </c>
      <c r="L2125">
        <f>I2125*$Q$2/1000</f>
        <v>3.4780000000000002E-3</v>
      </c>
    </row>
    <row r="2126" spans="1:12">
      <c r="A2126" s="118">
        <v>45170</v>
      </c>
      <c r="B2126" t="s">
        <v>20712</v>
      </c>
      <c r="C2126" t="s">
        <v>20711</v>
      </c>
      <c r="D2126" t="s">
        <v>21069</v>
      </c>
      <c r="E2126" t="s">
        <v>21364</v>
      </c>
      <c r="F2126">
        <v>101046730</v>
      </c>
      <c r="G2126" t="s">
        <v>20898</v>
      </c>
      <c r="H2126" t="s">
        <v>20706</v>
      </c>
      <c r="I2126">
        <v>9.4</v>
      </c>
      <c r="J2126" t="s">
        <v>138</v>
      </c>
      <c r="K2126" t="s">
        <v>137</v>
      </c>
      <c r="L2126">
        <f>I2126*$Q$2/1000</f>
        <v>3.4780000000000002E-3</v>
      </c>
    </row>
    <row r="2127" spans="1:12">
      <c r="A2127" s="118">
        <v>45170</v>
      </c>
      <c r="B2127" t="s">
        <v>20712</v>
      </c>
      <c r="C2127" t="s">
        <v>20711</v>
      </c>
      <c r="D2127" t="s">
        <v>21035</v>
      </c>
      <c r="E2127" t="s">
        <v>21363</v>
      </c>
      <c r="F2127">
        <v>56204076</v>
      </c>
      <c r="G2127" t="s">
        <v>21033</v>
      </c>
      <c r="H2127" t="s">
        <v>20706</v>
      </c>
      <c r="I2127">
        <v>9.4</v>
      </c>
      <c r="J2127" t="s">
        <v>138</v>
      </c>
      <c r="K2127" t="s">
        <v>137</v>
      </c>
      <c r="L2127">
        <f>I2127*$Q$2/1000</f>
        <v>3.4780000000000002E-3</v>
      </c>
    </row>
    <row r="2128" spans="1:12">
      <c r="A2128" s="118">
        <v>44986</v>
      </c>
      <c r="B2128" t="s">
        <v>261</v>
      </c>
      <c r="C2128" t="s">
        <v>260</v>
      </c>
      <c r="D2128" t="s">
        <v>21362</v>
      </c>
      <c r="E2128" t="s">
        <v>21361</v>
      </c>
      <c r="F2128">
        <v>101041993</v>
      </c>
      <c r="G2128" t="s">
        <v>14663</v>
      </c>
      <c r="H2128" t="s">
        <v>139</v>
      </c>
      <c r="I2128">
        <v>55</v>
      </c>
      <c r="J2128" t="s">
        <v>145</v>
      </c>
      <c r="K2128" t="s">
        <v>137</v>
      </c>
      <c r="L2128">
        <f>I2128*$Q$2/100/1000</f>
        <v>2.0350000000000001E-4</v>
      </c>
    </row>
    <row r="2129" spans="1:12">
      <c r="A2129" s="118">
        <v>45170</v>
      </c>
      <c r="B2129" t="s">
        <v>20712</v>
      </c>
      <c r="C2129" t="s">
        <v>20711</v>
      </c>
      <c r="D2129" t="s">
        <v>20791</v>
      </c>
      <c r="E2129" t="s">
        <v>21360</v>
      </c>
      <c r="F2129">
        <v>51258065</v>
      </c>
      <c r="G2129" t="s">
        <v>20789</v>
      </c>
      <c r="H2129" t="s">
        <v>20706</v>
      </c>
      <c r="I2129">
        <v>9.4</v>
      </c>
      <c r="J2129" t="s">
        <v>138</v>
      </c>
      <c r="K2129" t="s">
        <v>137</v>
      </c>
      <c r="L2129">
        <f>I2129*$Q$2/1000</f>
        <v>3.4780000000000002E-3</v>
      </c>
    </row>
    <row r="2130" spans="1:12">
      <c r="A2130" s="118">
        <v>45170</v>
      </c>
      <c r="B2130" t="s">
        <v>20712</v>
      </c>
      <c r="C2130" t="s">
        <v>20711</v>
      </c>
      <c r="D2130" t="s">
        <v>20940</v>
      </c>
      <c r="E2130" t="s">
        <v>21359</v>
      </c>
      <c r="F2130" t="s">
        <v>20793</v>
      </c>
      <c r="G2130" t="s">
        <v>20792</v>
      </c>
      <c r="H2130" t="s">
        <v>20706</v>
      </c>
      <c r="I2130">
        <v>9.4</v>
      </c>
      <c r="J2130" t="s">
        <v>138</v>
      </c>
      <c r="K2130" t="s">
        <v>137</v>
      </c>
      <c r="L2130">
        <f>I2130*$Q$2/1000</f>
        <v>3.4780000000000002E-3</v>
      </c>
    </row>
    <row r="2131" spans="1:12">
      <c r="A2131" s="118">
        <v>44986</v>
      </c>
      <c r="B2131" t="s">
        <v>240</v>
      </c>
      <c r="C2131" t="s">
        <v>239</v>
      </c>
      <c r="D2131" t="s">
        <v>5232</v>
      </c>
      <c r="E2131" t="s">
        <v>21358</v>
      </c>
      <c r="F2131">
        <v>101027470</v>
      </c>
      <c r="G2131" t="s">
        <v>929</v>
      </c>
      <c r="H2131" t="s">
        <v>235</v>
      </c>
      <c r="I2131">
        <v>390</v>
      </c>
      <c r="J2131" t="s">
        <v>145</v>
      </c>
      <c r="K2131" t="s">
        <v>137</v>
      </c>
      <c r="L2131">
        <f>I2131*$Q$2/100/1000</f>
        <v>1.4430000000000001E-3</v>
      </c>
    </row>
    <row r="2132" spans="1:12">
      <c r="A2132" s="118">
        <v>44986</v>
      </c>
      <c r="B2132" t="s">
        <v>240</v>
      </c>
      <c r="C2132" t="s">
        <v>239</v>
      </c>
      <c r="D2132" t="s">
        <v>7898</v>
      </c>
      <c r="E2132" t="s">
        <v>21357</v>
      </c>
      <c r="F2132">
        <v>101027050</v>
      </c>
      <c r="G2132" t="s">
        <v>236</v>
      </c>
      <c r="H2132" t="s">
        <v>235</v>
      </c>
      <c r="I2132">
        <v>390</v>
      </c>
      <c r="J2132" t="s">
        <v>145</v>
      </c>
      <c r="K2132" t="s">
        <v>137</v>
      </c>
      <c r="L2132">
        <f>I2132*$Q$2/100/1000</f>
        <v>1.4430000000000001E-3</v>
      </c>
    </row>
    <row r="2133" spans="1:12">
      <c r="A2133" s="118">
        <v>45170</v>
      </c>
      <c r="B2133" t="s">
        <v>20712</v>
      </c>
      <c r="C2133" t="s">
        <v>20711</v>
      </c>
      <c r="D2133" t="s">
        <v>20807</v>
      </c>
      <c r="E2133" t="s">
        <v>21356</v>
      </c>
      <c r="F2133">
        <v>101012394</v>
      </c>
      <c r="G2133" t="s">
        <v>21355</v>
      </c>
      <c r="H2133" t="s">
        <v>20706</v>
      </c>
      <c r="I2133">
        <v>9.4</v>
      </c>
      <c r="J2133" t="s">
        <v>138</v>
      </c>
      <c r="K2133" t="s">
        <v>137</v>
      </c>
      <c r="L2133">
        <f>I2133*$Q$2/1000</f>
        <v>3.4780000000000002E-3</v>
      </c>
    </row>
    <row r="2134" spans="1:12">
      <c r="A2134" s="118">
        <v>44986</v>
      </c>
      <c r="B2134" t="s">
        <v>240</v>
      </c>
      <c r="C2134" t="s">
        <v>239</v>
      </c>
      <c r="D2134" t="s">
        <v>21351</v>
      </c>
      <c r="E2134" t="s">
        <v>21354</v>
      </c>
      <c r="F2134" t="s">
        <v>21346</v>
      </c>
      <c r="G2134" t="s">
        <v>21345</v>
      </c>
      <c r="H2134" t="s">
        <v>235</v>
      </c>
      <c r="I2134">
        <v>390</v>
      </c>
      <c r="J2134" t="s">
        <v>145</v>
      </c>
      <c r="K2134" t="s">
        <v>137</v>
      </c>
      <c r="L2134">
        <f>I2134*$Q$2/100/1000</f>
        <v>1.4430000000000001E-3</v>
      </c>
    </row>
    <row r="2135" spans="1:12">
      <c r="A2135" s="118">
        <v>44986</v>
      </c>
      <c r="B2135" t="s">
        <v>240</v>
      </c>
      <c r="C2135" t="s">
        <v>239</v>
      </c>
      <c r="D2135" t="s">
        <v>21351</v>
      </c>
      <c r="E2135" t="s">
        <v>21353</v>
      </c>
      <c r="F2135" t="s">
        <v>21346</v>
      </c>
      <c r="G2135" t="s">
        <v>21345</v>
      </c>
      <c r="H2135" t="s">
        <v>235</v>
      </c>
      <c r="I2135">
        <v>390</v>
      </c>
      <c r="J2135" t="s">
        <v>145</v>
      </c>
      <c r="K2135" t="s">
        <v>137</v>
      </c>
      <c r="L2135">
        <f>I2135*$Q$2/100/1000</f>
        <v>1.4430000000000001E-3</v>
      </c>
    </row>
    <row r="2136" spans="1:12">
      <c r="A2136" s="118">
        <v>45170</v>
      </c>
      <c r="B2136" t="s">
        <v>20712</v>
      </c>
      <c r="C2136" t="s">
        <v>20711</v>
      </c>
      <c r="D2136" t="s">
        <v>20859</v>
      </c>
      <c r="E2136" t="s">
        <v>21352</v>
      </c>
      <c r="F2136">
        <v>101030074</v>
      </c>
      <c r="G2136" t="s">
        <v>21095</v>
      </c>
      <c r="H2136" t="s">
        <v>20706</v>
      </c>
      <c r="I2136">
        <v>9.4</v>
      </c>
      <c r="J2136" t="s">
        <v>138</v>
      </c>
      <c r="K2136" t="s">
        <v>137</v>
      </c>
      <c r="L2136">
        <f>I2136*$Q$2/1000</f>
        <v>3.4780000000000002E-3</v>
      </c>
    </row>
    <row r="2137" spans="1:12">
      <c r="A2137" s="118">
        <v>44986</v>
      </c>
      <c r="B2137" t="s">
        <v>240</v>
      </c>
      <c r="C2137" t="s">
        <v>239</v>
      </c>
      <c r="D2137" t="s">
        <v>21351</v>
      </c>
      <c r="E2137" t="s">
        <v>21350</v>
      </c>
      <c r="F2137" t="s">
        <v>21346</v>
      </c>
      <c r="G2137" t="s">
        <v>21345</v>
      </c>
      <c r="H2137" t="s">
        <v>235</v>
      </c>
      <c r="I2137">
        <v>390</v>
      </c>
      <c r="J2137" t="s">
        <v>145</v>
      </c>
      <c r="K2137" t="s">
        <v>137</v>
      </c>
      <c r="L2137">
        <f>I2137*$Q$2/100/1000</f>
        <v>1.4430000000000001E-3</v>
      </c>
    </row>
    <row r="2138" spans="1:12">
      <c r="A2138" s="118">
        <v>44986</v>
      </c>
      <c r="B2138" t="s">
        <v>240</v>
      </c>
      <c r="C2138" t="s">
        <v>239</v>
      </c>
      <c r="D2138" t="s">
        <v>21348</v>
      </c>
      <c r="E2138" t="s">
        <v>21349</v>
      </c>
      <c r="F2138" t="s">
        <v>21346</v>
      </c>
      <c r="G2138" t="s">
        <v>21345</v>
      </c>
      <c r="H2138" t="s">
        <v>235</v>
      </c>
      <c r="I2138">
        <v>390</v>
      </c>
      <c r="J2138" t="s">
        <v>145</v>
      </c>
      <c r="K2138" t="s">
        <v>137</v>
      </c>
      <c r="L2138">
        <f>I2138*$Q$2/100/1000</f>
        <v>1.4430000000000001E-3</v>
      </c>
    </row>
    <row r="2139" spans="1:12">
      <c r="A2139" s="118">
        <v>44986</v>
      </c>
      <c r="B2139" t="s">
        <v>240</v>
      </c>
      <c r="C2139" t="s">
        <v>239</v>
      </c>
      <c r="D2139" t="s">
        <v>21348</v>
      </c>
      <c r="E2139" t="s">
        <v>21347</v>
      </c>
      <c r="F2139" t="s">
        <v>21346</v>
      </c>
      <c r="G2139" t="s">
        <v>21345</v>
      </c>
      <c r="H2139" t="s">
        <v>235</v>
      </c>
      <c r="I2139">
        <v>390</v>
      </c>
      <c r="J2139" t="s">
        <v>145</v>
      </c>
      <c r="K2139" t="s">
        <v>137</v>
      </c>
      <c r="L2139">
        <f>I2139*$Q$2/100/1000</f>
        <v>1.4430000000000001E-3</v>
      </c>
    </row>
    <row r="2140" spans="1:12">
      <c r="A2140" s="118">
        <v>45170</v>
      </c>
      <c r="B2140" t="s">
        <v>20712</v>
      </c>
      <c r="C2140" t="s">
        <v>20711</v>
      </c>
      <c r="D2140" t="s">
        <v>21306</v>
      </c>
      <c r="E2140" t="s">
        <v>21344</v>
      </c>
      <c r="F2140">
        <v>56204076</v>
      </c>
      <c r="G2140" t="s">
        <v>21033</v>
      </c>
      <c r="H2140" t="s">
        <v>20706</v>
      </c>
      <c r="I2140">
        <v>9.4</v>
      </c>
      <c r="J2140" t="s">
        <v>138</v>
      </c>
      <c r="K2140" t="s">
        <v>137</v>
      </c>
      <c r="L2140">
        <f>I2140*$Q$2/1000</f>
        <v>3.4780000000000002E-3</v>
      </c>
    </row>
    <row r="2141" spans="1:12">
      <c r="A2141" s="118">
        <v>44986</v>
      </c>
      <c r="B2141" t="s">
        <v>240</v>
      </c>
      <c r="C2141" t="s">
        <v>239</v>
      </c>
      <c r="D2141" t="s">
        <v>15316</v>
      </c>
      <c r="E2141" t="s">
        <v>21343</v>
      </c>
      <c r="F2141" t="s">
        <v>434</v>
      </c>
      <c r="G2141" t="s">
        <v>433</v>
      </c>
      <c r="H2141" t="s">
        <v>235</v>
      </c>
      <c r="I2141">
        <v>390</v>
      </c>
      <c r="J2141" t="s">
        <v>145</v>
      </c>
      <c r="K2141" t="s">
        <v>137</v>
      </c>
      <c r="L2141">
        <f>I2141*$Q$2/100/1000</f>
        <v>1.4430000000000001E-3</v>
      </c>
    </row>
    <row r="2142" spans="1:12">
      <c r="A2142" s="118">
        <v>44986</v>
      </c>
      <c r="B2142" t="s">
        <v>240</v>
      </c>
      <c r="C2142" t="s">
        <v>239</v>
      </c>
      <c r="D2142" t="s">
        <v>15540</v>
      </c>
      <c r="E2142" t="s">
        <v>21342</v>
      </c>
      <c r="F2142" t="s">
        <v>5193</v>
      </c>
      <c r="G2142" t="s">
        <v>5192</v>
      </c>
      <c r="H2142" t="s">
        <v>235</v>
      </c>
      <c r="I2142">
        <v>390</v>
      </c>
      <c r="J2142" t="s">
        <v>145</v>
      </c>
      <c r="K2142" t="s">
        <v>137</v>
      </c>
      <c r="L2142">
        <f>I2142*$Q$2/100/1000</f>
        <v>1.4430000000000001E-3</v>
      </c>
    </row>
    <row r="2143" spans="1:12">
      <c r="A2143" s="118">
        <v>44986</v>
      </c>
      <c r="B2143" t="s">
        <v>240</v>
      </c>
      <c r="C2143" t="s">
        <v>239</v>
      </c>
      <c r="D2143" t="s">
        <v>11215</v>
      </c>
      <c r="E2143" t="s">
        <v>21341</v>
      </c>
      <c r="F2143">
        <v>101027038</v>
      </c>
      <c r="G2143" t="s">
        <v>1267</v>
      </c>
      <c r="H2143" t="s">
        <v>235</v>
      </c>
      <c r="I2143">
        <v>390</v>
      </c>
      <c r="J2143" t="s">
        <v>145</v>
      </c>
      <c r="K2143" t="s">
        <v>137</v>
      </c>
      <c r="L2143">
        <f>I2143*$Q$2/100/1000</f>
        <v>1.4430000000000001E-3</v>
      </c>
    </row>
    <row r="2144" spans="1:12">
      <c r="A2144" s="118">
        <v>45170</v>
      </c>
      <c r="B2144" t="s">
        <v>20712</v>
      </c>
      <c r="C2144" t="s">
        <v>20711</v>
      </c>
      <c r="D2144" t="s">
        <v>21035</v>
      </c>
      <c r="E2144" t="s">
        <v>21340</v>
      </c>
      <c r="F2144">
        <v>56204076</v>
      </c>
      <c r="G2144" t="s">
        <v>21033</v>
      </c>
      <c r="H2144" t="s">
        <v>20706</v>
      </c>
      <c r="I2144">
        <v>9.4</v>
      </c>
      <c r="J2144" t="s">
        <v>138</v>
      </c>
      <c r="K2144" t="s">
        <v>137</v>
      </c>
      <c r="L2144">
        <f>I2144*$Q$2/1000</f>
        <v>3.4780000000000002E-3</v>
      </c>
    </row>
    <row r="2145" spans="1:12">
      <c r="A2145" s="118">
        <v>44986</v>
      </c>
      <c r="B2145" t="s">
        <v>240</v>
      </c>
      <c r="C2145" t="s">
        <v>239</v>
      </c>
      <c r="D2145" t="s">
        <v>13580</v>
      </c>
      <c r="E2145" t="s">
        <v>21339</v>
      </c>
      <c r="F2145" t="s">
        <v>1501</v>
      </c>
      <c r="G2145" t="s">
        <v>1500</v>
      </c>
      <c r="H2145" t="s">
        <v>235</v>
      </c>
      <c r="I2145">
        <v>390</v>
      </c>
      <c r="J2145" t="s">
        <v>145</v>
      </c>
      <c r="K2145" t="s">
        <v>137</v>
      </c>
      <c r="L2145">
        <f>I2145*$Q$2/100/1000</f>
        <v>1.4430000000000001E-3</v>
      </c>
    </row>
    <row r="2146" spans="1:12">
      <c r="A2146" s="118">
        <v>44986</v>
      </c>
      <c r="B2146" t="s">
        <v>240</v>
      </c>
      <c r="C2146" t="s">
        <v>239</v>
      </c>
      <c r="D2146" t="s">
        <v>15516</v>
      </c>
      <c r="E2146" t="s">
        <v>21338</v>
      </c>
      <c r="F2146" t="s">
        <v>1501</v>
      </c>
      <c r="G2146" t="s">
        <v>1500</v>
      </c>
      <c r="H2146" t="s">
        <v>235</v>
      </c>
      <c r="I2146">
        <v>390</v>
      </c>
      <c r="J2146" t="s">
        <v>145</v>
      </c>
      <c r="K2146" t="s">
        <v>137</v>
      </c>
      <c r="L2146">
        <f>I2146*$Q$2/100/1000</f>
        <v>1.4430000000000001E-3</v>
      </c>
    </row>
    <row r="2147" spans="1:12">
      <c r="A2147" s="118">
        <v>44986</v>
      </c>
      <c r="B2147" t="s">
        <v>240</v>
      </c>
      <c r="C2147" t="s">
        <v>239</v>
      </c>
      <c r="D2147" t="s">
        <v>14308</v>
      </c>
      <c r="E2147" t="s">
        <v>21337</v>
      </c>
      <c r="F2147" t="s">
        <v>1501</v>
      </c>
      <c r="G2147" t="s">
        <v>1500</v>
      </c>
      <c r="H2147" t="s">
        <v>235</v>
      </c>
      <c r="I2147">
        <v>390</v>
      </c>
      <c r="J2147" t="s">
        <v>145</v>
      </c>
      <c r="K2147" t="s">
        <v>137</v>
      </c>
      <c r="L2147">
        <f>I2147*$Q$2/100/1000</f>
        <v>1.4430000000000001E-3</v>
      </c>
    </row>
    <row r="2148" spans="1:12">
      <c r="A2148" s="118">
        <v>44986</v>
      </c>
      <c r="B2148" t="s">
        <v>240</v>
      </c>
      <c r="C2148" t="s">
        <v>239</v>
      </c>
      <c r="D2148" t="s">
        <v>15851</v>
      </c>
      <c r="E2148" t="s">
        <v>21336</v>
      </c>
      <c r="F2148">
        <v>101027930</v>
      </c>
      <c r="G2148" t="s">
        <v>5183</v>
      </c>
      <c r="H2148" t="s">
        <v>235</v>
      </c>
      <c r="I2148">
        <v>390</v>
      </c>
      <c r="J2148" t="s">
        <v>145</v>
      </c>
      <c r="K2148" t="s">
        <v>137</v>
      </c>
      <c r="L2148">
        <f>I2148*$Q$2/100/1000</f>
        <v>1.4430000000000001E-3</v>
      </c>
    </row>
    <row r="2149" spans="1:12">
      <c r="A2149" s="118">
        <v>45170</v>
      </c>
      <c r="B2149" t="s">
        <v>20712</v>
      </c>
      <c r="C2149" t="s">
        <v>20711</v>
      </c>
      <c r="D2149" t="s">
        <v>21335</v>
      </c>
      <c r="E2149" t="s">
        <v>21334</v>
      </c>
      <c r="F2149">
        <v>57258355</v>
      </c>
      <c r="G2149" t="s">
        <v>20739</v>
      </c>
      <c r="H2149" t="s">
        <v>20706</v>
      </c>
      <c r="I2149">
        <v>9.4</v>
      </c>
      <c r="J2149" t="s">
        <v>138</v>
      </c>
      <c r="K2149" t="s">
        <v>137</v>
      </c>
      <c r="L2149">
        <f>I2149*$Q$2/1000</f>
        <v>3.4780000000000002E-3</v>
      </c>
    </row>
    <row r="2150" spans="1:12">
      <c r="A2150" s="118">
        <v>44986</v>
      </c>
      <c r="B2150" t="s">
        <v>240</v>
      </c>
      <c r="C2150" t="s">
        <v>239</v>
      </c>
      <c r="D2150" t="s">
        <v>9772</v>
      </c>
      <c r="E2150" t="s">
        <v>21333</v>
      </c>
      <c r="F2150">
        <v>101027038</v>
      </c>
      <c r="G2150" t="s">
        <v>1267</v>
      </c>
      <c r="H2150" t="s">
        <v>235</v>
      </c>
      <c r="I2150">
        <v>390</v>
      </c>
      <c r="J2150" t="s">
        <v>145</v>
      </c>
      <c r="K2150" t="s">
        <v>137</v>
      </c>
      <c r="L2150">
        <f>I2150*$Q$2/100/1000</f>
        <v>1.4430000000000001E-3</v>
      </c>
    </row>
    <row r="2151" spans="1:12">
      <c r="A2151" s="118">
        <v>45170</v>
      </c>
      <c r="B2151" t="s">
        <v>20712</v>
      </c>
      <c r="C2151" t="s">
        <v>20711</v>
      </c>
      <c r="D2151" t="s">
        <v>20877</v>
      </c>
      <c r="E2151" t="s">
        <v>21332</v>
      </c>
      <c r="F2151">
        <v>101010457</v>
      </c>
      <c r="G2151" t="s">
        <v>20875</v>
      </c>
      <c r="H2151" t="s">
        <v>20706</v>
      </c>
      <c r="I2151">
        <v>9.4</v>
      </c>
      <c r="J2151" t="s">
        <v>138</v>
      </c>
      <c r="K2151" t="s">
        <v>137</v>
      </c>
      <c r="L2151">
        <f>I2151*$Q$2/1000</f>
        <v>3.4780000000000002E-3</v>
      </c>
    </row>
    <row r="2152" spans="1:12">
      <c r="A2152" s="118">
        <v>44986</v>
      </c>
      <c r="B2152" t="s">
        <v>240</v>
      </c>
      <c r="C2152" t="s">
        <v>239</v>
      </c>
      <c r="D2152" t="s">
        <v>21331</v>
      </c>
      <c r="E2152" t="s">
        <v>21330</v>
      </c>
      <c r="F2152" t="s">
        <v>17811</v>
      </c>
      <c r="G2152" t="s">
        <v>17810</v>
      </c>
      <c r="H2152" t="s">
        <v>235</v>
      </c>
      <c r="I2152">
        <v>390</v>
      </c>
      <c r="J2152" t="s">
        <v>145</v>
      </c>
      <c r="K2152" t="s">
        <v>137</v>
      </c>
      <c r="L2152">
        <f>I2152*$Q$2/100/1000</f>
        <v>1.4430000000000001E-3</v>
      </c>
    </row>
    <row r="2153" spans="1:12">
      <c r="A2153" s="118">
        <v>44986</v>
      </c>
      <c r="B2153" t="s">
        <v>460</v>
      </c>
      <c r="C2153" t="s">
        <v>459</v>
      </c>
      <c r="D2153" t="s">
        <v>6307</v>
      </c>
      <c r="E2153" t="s">
        <v>21329</v>
      </c>
      <c r="F2153">
        <v>13204807</v>
      </c>
      <c r="G2153" t="s">
        <v>1050</v>
      </c>
      <c r="H2153" t="s">
        <v>455</v>
      </c>
      <c r="I2153">
        <v>103.6</v>
      </c>
      <c r="J2153" t="s">
        <v>145</v>
      </c>
      <c r="K2153" t="s">
        <v>137</v>
      </c>
      <c r="L2153">
        <f>I2153*$Q$2/100/1000</f>
        <v>3.8331999999999998E-4</v>
      </c>
    </row>
    <row r="2154" spans="1:12">
      <c r="A2154" s="118">
        <v>44986</v>
      </c>
      <c r="B2154" t="s">
        <v>460</v>
      </c>
      <c r="C2154" t="s">
        <v>459</v>
      </c>
      <c r="D2154" t="s">
        <v>21328</v>
      </c>
      <c r="E2154" t="s">
        <v>21327</v>
      </c>
      <c r="F2154">
        <v>13204807</v>
      </c>
      <c r="G2154" t="s">
        <v>1050</v>
      </c>
      <c r="H2154" t="s">
        <v>455</v>
      </c>
      <c r="I2154">
        <v>103.6</v>
      </c>
      <c r="J2154" t="s">
        <v>145</v>
      </c>
      <c r="K2154" t="s">
        <v>137</v>
      </c>
      <c r="L2154">
        <f>I2154*$Q$2/100/1000</f>
        <v>3.8331999999999998E-4</v>
      </c>
    </row>
    <row r="2155" spans="1:12">
      <c r="A2155" s="118">
        <v>45170</v>
      </c>
      <c r="B2155" t="s">
        <v>20712</v>
      </c>
      <c r="C2155" t="s">
        <v>20711</v>
      </c>
      <c r="D2155" t="s">
        <v>20845</v>
      </c>
      <c r="E2155" t="s">
        <v>21326</v>
      </c>
      <c r="F2155">
        <v>40256427</v>
      </c>
      <c r="G2155" t="s">
        <v>20843</v>
      </c>
      <c r="H2155" t="s">
        <v>20706</v>
      </c>
      <c r="I2155">
        <v>9.4</v>
      </c>
      <c r="J2155" t="s">
        <v>138</v>
      </c>
      <c r="K2155" t="s">
        <v>137</v>
      </c>
      <c r="L2155">
        <f>I2155*$Q$2/1000</f>
        <v>3.4780000000000002E-3</v>
      </c>
    </row>
    <row r="2156" spans="1:12">
      <c r="A2156" s="118">
        <v>44986</v>
      </c>
      <c r="B2156" t="s">
        <v>460</v>
      </c>
      <c r="C2156" t="s">
        <v>459</v>
      </c>
      <c r="D2156" t="s">
        <v>21325</v>
      </c>
      <c r="E2156" t="s">
        <v>21324</v>
      </c>
      <c r="F2156" t="s">
        <v>1246</v>
      </c>
      <c r="G2156" t="s">
        <v>6756</v>
      </c>
      <c r="H2156" t="s">
        <v>455</v>
      </c>
      <c r="I2156">
        <v>103.6</v>
      </c>
      <c r="J2156" t="s">
        <v>145</v>
      </c>
      <c r="K2156" t="s">
        <v>137</v>
      </c>
      <c r="L2156">
        <f>I2156*$Q$2/100/1000</f>
        <v>3.8331999999999998E-4</v>
      </c>
    </row>
    <row r="2157" spans="1:12">
      <c r="A2157" s="118">
        <v>44986</v>
      </c>
      <c r="B2157" t="s">
        <v>460</v>
      </c>
      <c r="C2157" t="s">
        <v>459</v>
      </c>
      <c r="D2157" t="s">
        <v>21323</v>
      </c>
      <c r="E2157" t="s">
        <v>21322</v>
      </c>
      <c r="F2157">
        <v>13204807</v>
      </c>
      <c r="G2157" t="s">
        <v>1050</v>
      </c>
      <c r="H2157" t="s">
        <v>455</v>
      </c>
      <c r="I2157">
        <v>103.6</v>
      </c>
      <c r="J2157" t="s">
        <v>145</v>
      </c>
      <c r="K2157" t="s">
        <v>137</v>
      </c>
      <c r="L2157">
        <f>I2157*$Q$2/100/1000</f>
        <v>3.8331999999999998E-4</v>
      </c>
    </row>
    <row r="2158" spans="1:12">
      <c r="A2158" s="118">
        <v>44986</v>
      </c>
      <c r="B2158" t="s">
        <v>460</v>
      </c>
      <c r="C2158" t="s">
        <v>459</v>
      </c>
      <c r="D2158" t="s">
        <v>21321</v>
      </c>
      <c r="E2158" t="s">
        <v>21320</v>
      </c>
      <c r="F2158">
        <v>13204807</v>
      </c>
      <c r="G2158" t="s">
        <v>1050</v>
      </c>
      <c r="H2158" t="s">
        <v>455</v>
      </c>
      <c r="I2158">
        <v>103.6</v>
      </c>
      <c r="J2158" t="s">
        <v>145</v>
      </c>
      <c r="K2158" t="s">
        <v>137</v>
      </c>
      <c r="L2158">
        <f>I2158*$Q$2/100/1000</f>
        <v>3.8331999999999998E-4</v>
      </c>
    </row>
    <row r="2159" spans="1:12">
      <c r="A2159" s="118">
        <v>44986</v>
      </c>
      <c r="B2159" t="s">
        <v>460</v>
      </c>
      <c r="C2159" t="s">
        <v>459</v>
      </c>
      <c r="D2159" t="s">
        <v>21319</v>
      </c>
      <c r="E2159" t="s">
        <v>21318</v>
      </c>
      <c r="F2159">
        <v>13204807</v>
      </c>
      <c r="G2159" t="s">
        <v>1050</v>
      </c>
      <c r="H2159" t="s">
        <v>455</v>
      </c>
      <c r="I2159">
        <v>103.6</v>
      </c>
      <c r="J2159" t="s">
        <v>145</v>
      </c>
      <c r="K2159" t="s">
        <v>137</v>
      </c>
      <c r="L2159">
        <f>I2159*$Q$2/100/1000</f>
        <v>3.8331999999999998E-4</v>
      </c>
    </row>
    <row r="2160" spans="1:12">
      <c r="A2160" s="118">
        <v>45170</v>
      </c>
      <c r="B2160" t="s">
        <v>20712</v>
      </c>
      <c r="C2160" t="s">
        <v>20711</v>
      </c>
      <c r="D2160" t="s">
        <v>21069</v>
      </c>
      <c r="E2160" t="s">
        <v>21317</v>
      </c>
      <c r="F2160">
        <v>101046730</v>
      </c>
      <c r="G2160" t="s">
        <v>20898</v>
      </c>
      <c r="H2160" t="s">
        <v>20706</v>
      </c>
      <c r="I2160">
        <v>9.4</v>
      </c>
      <c r="J2160" t="s">
        <v>138</v>
      </c>
      <c r="K2160" t="s">
        <v>137</v>
      </c>
      <c r="L2160">
        <f>I2160*$Q$2/1000</f>
        <v>3.4780000000000002E-3</v>
      </c>
    </row>
    <row r="2161" spans="1:12">
      <c r="A2161" s="118">
        <v>44986</v>
      </c>
      <c r="B2161" t="s">
        <v>240</v>
      </c>
      <c r="C2161" t="s">
        <v>239</v>
      </c>
      <c r="D2161" t="s">
        <v>18586</v>
      </c>
      <c r="E2161" t="s">
        <v>21316</v>
      </c>
      <c r="F2161">
        <v>101027038</v>
      </c>
      <c r="G2161" t="s">
        <v>1267</v>
      </c>
      <c r="H2161" t="s">
        <v>235</v>
      </c>
      <c r="I2161">
        <v>390</v>
      </c>
      <c r="J2161" t="s">
        <v>145</v>
      </c>
      <c r="K2161" t="s">
        <v>137</v>
      </c>
      <c r="L2161">
        <f>I2161*$Q$2/100/1000</f>
        <v>1.4430000000000001E-3</v>
      </c>
    </row>
    <row r="2162" spans="1:12">
      <c r="A2162" s="118">
        <v>45170</v>
      </c>
      <c r="B2162" t="s">
        <v>20712</v>
      </c>
      <c r="C2162" t="s">
        <v>20711</v>
      </c>
      <c r="D2162" t="s">
        <v>21315</v>
      </c>
      <c r="E2162" t="s">
        <v>21314</v>
      </c>
      <c r="F2162" t="s">
        <v>21313</v>
      </c>
      <c r="G2162" t="s">
        <v>21312</v>
      </c>
      <c r="H2162" t="s">
        <v>20706</v>
      </c>
      <c r="I2162">
        <v>9.4</v>
      </c>
      <c r="J2162" t="s">
        <v>138</v>
      </c>
      <c r="K2162" t="s">
        <v>137</v>
      </c>
      <c r="L2162">
        <f>I2162*$Q$2/1000</f>
        <v>3.4780000000000002E-3</v>
      </c>
    </row>
    <row r="2163" spans="1:12">
      <c r="A2163" s="118">
        <v>44986</v>
      </c>
      <c r="B2163" t="s">
        <v>240</v>
      </c>
      <c r="C2163" t="s">
        <v>239</v>
      </c>
      <c r="D2163" t="s">
        <v>13766</v>
      </c>
      <c r="E2163" t="s">
        <v>21311</v>
      </c>
      <c r="F2163" t="s">
        <v>5193</v>
      </c>
      <c r="G2163" t="s">
        <v>5192</v>
      </c>
      <c r="H2163" t="s">
        <v>235</v>
      </c>
      <c r="I2163">
        <v>390</v>
      </c>
      <c r="J2163" t="s">
        <v>145</v>
      </c>
      <c r="K2163" t="s">
        <v>137</v>
      </c>
      <c r="L2163">
        <f>I2163*$Q$2/100/1000</f>
        <v>1.4430000000000001E-3</v>
      </c>
    </row>
    <row r="2164" spans="1:12">
      <c r="A2164" s="118">
        <v>45170</v>
      </c>
      <c r="B2164" t="s">
        <v>20712</v>
      </c>
      <c r="C2164" t="s">
        <v>20711</v>
      </c>
      <c r="D2164" t="s">
        <v>20810</v>
      </c>
      <c r="E2164" t="s">
        <v>21310</v>
      </c>
      <c r="F2164">
        <v>101022440</v>
      </c>
      <c r="G2164" t="s">
        <v>20808</v>
      </c>
      <c r="H2164" t="s">
        <v>20706</v>
      </c>
      <c r="I2164">
        <v>9.4</v>
      </c>
      <c r="J2164" t="s">
        <v>138</v>
      </c>
      <c r="K2164" t="s">
        <v>137</v>
      </c>
      <c r="L2164">
        <f>I2164*$Q$2/1000</f>
        <v>3.4780000000000002E-3</v>
      </c>
    </row>
    <row r="2165" spans="1:12" ht="15" customHeight="1">
      <c r="A2165" s="118">
        <v>45170</v>
      </c>
      <c r="B2165" t="s">
        <v>20712</v>
      </c>
      <c r="C2165" t="s">
        <v>20711</v>
      </c>
      <c r="D2165" t="s">
        <v>20867</v>
      </c>
      <c r="E2165" t="s">
        <v>21309</v>
      </c>
      <c r="F2165">
        <v>101023638</v>
      </c>
      <c r="G2165" t="s">
        <v>21308</v>
      </c>
      <c r="H2165" t="s">
        <v>20706</v>
      </c>
      <c r="I2165">
        <v>9.4</v>
      </c>
      <c r="J2165" t="s">
        <v>138</v>
      </c>
      <c r="K2165" t="s">
        <v>137</v>
      </c>
      <c r="L2165">
        <f>I2165*$Q$2/1000</f>
        <v>3.4780000000000002E-3</v>
      </c>
    </row>
    <row r="2166" spans="1:12" ht="15" customHeight="1">
      <c r="A2166" s="118">
        <v>45170</v>
      </c>
      <c r="B2166" t="s">
        <v>20712</v>
      </c>
      <c r="C2166" t="s">
        <v>20711</v>
      </c>
      <c r="D2166" t="s">
        <v>20951</v>
      </c>
      <c r="E2166" t="s">
        <v>21307</v>
      </c>
      <c r="F2166">
        <v>101039999</v>
      </c>
      <c r="G2166" t="s">
        <v>20949</v>
      </c>
      <c r="H2166" t="s">
        <v>20706</v>
      </c>
      <c r="I2166">
        <v>9.4</v>
      </c>
      <c r="J2166" t="s">
        <v>138</v>
      </c>
      <c r="K2166" t="s">
        <v>137</v>
      </c>
      <c r="L2166">
        <f>I2166*$Q$2/1000</f>
        <v>3.4780000000000002E-3</v>
      </c>
    </row>
    <row r="2167" spans="1:12" ht="15" customHeight="1">
      <c r="A2167" s="118">
        <v>45170</v>
      </c>
      <c r="B2167" t="s">
        <v>20712</v>
      </c>
      <c r="C2167" t="s">
        <v>20711</v>
      </c>
      <c r="D2167" t="s">
        <v>21306</v>
      </c>
      <c r="E2167" t="s">
        <v>21305</v>
      </c>
      <c r="F2167">
        <v>1</v>
      </c>
      <c r="G2167" t="s">
        <v>667</v>
      </c>
      <c r="H2167" t="s">
        <v>20706</v>
      </c>
      <c r="I2167">
        <v>9.4</v>
      </c>
      <c r="J2167" t="s">
        <v>138</v>
      </c>
      <c r="K2167" t="s">
        <v>137</v>
      </c>
      <c r="L2167">
        <f>I2167*$Q$2/1000</f>
        <v>3.4780000000000002E-3</v>
      </c>
    </row>
    <row r="2168" spans="1:12" ht="15" customHeight="1">
      <c r="A2168" s="118">
        <v>45170</v>
      </c>
      <c r="B2168" t="s">
        <v>20712</v>
      </c>
      <c r="C2168" t="s">
        <v>20711</v>
      </c>
      <c r="D2168" t="s">
        <v>21179</v>
      </c>
      <c r="E2168" t="s">
        <v>21304</v>
      </c>
      <c r="F2168" t="s">
        <v>21303</v>
      </c>
      <c r="G2168" t="s">
        <v>21302</v>
      </c>
      <c r="H2168" t="s">
        <v>20706</v>
      </c>
      <c r="I2168">
        <v>9.4</v>
      </c>
      <c r="J2168" t="s">
        <v>138</v>
      </c>
      <c r="K2168" t="s">
        <v>137</v>
      </c>
      <c r="L2168">
        <f>I2168*$Q$2/1000</f>
        <v>3.4780000000000002E-3</v>
      </c>
    </row>
    <row r="2169" spans="1:12" ht="15" customHeight="1">
      <c r="A2169" s="118">
        <v>45170</v>
      </c>
      <c r="B2169" t="s">
        <v>20712</v>
      </c>
      <c r="C2169" t="s">
        <v>20711</v>
      </c>
      <c r="D2169" t="s">
        <v>20975</v>
      </c>
      <c r="E2169" t="s">
        <v>21301</v>
      </c>
      <c r="F2169">
        <v>86202616</v>
      </c>
      <c r="G2169" t="s">
        <v>21300</v>
      </c>
      <c r="H2169" t="s">
        <v>20706</v>
      </c>
      <c r="I2169">
        <v>9.4</v>
      </c>
      <c r="J2169" t="s">
        <v>138</v>
      </c>
      <c r="K2169" t="s">
        <v>137</v>
      </c>
      <c r="L2169">
        <f>I2169*$Q$2/1000</f>
        <v>3.4780000000000002E-3</v>
      </c>
    </row>
    <row r="2170" spans="1:12" ht="15" customHeight="1">
      <c r="A2170" s="118">
        <v>45170</v>
      </c>
      <c r="B2170" t="s">
        <v>20712</v>
      </c>
      <c r="C2170" t="s">
        <v>20711</v>
      </c>
      <c r="D2170" t="s">
        <v>21299</v>
      </c>
      <c r="E2170" t="s">
        <v>21298</v>
      </c>
      <c r="F2170" t="s">
        <v>21297</v>
      </c>
      <c r="G2170" t="s">
        <v>21296</v>
      </c>
      <c r="H2170" t="s">
        <v>20706</v>
      </c>
      <c r="I2170">
        <v>9.4</v>
      </c>
      <c r="J2170" t="s">
        <v>138</v>
      </c>
      <c r="K2170" t="s">
        <v>137</v>
      </c>
      <c r="L2170">
        <f>I2170*$Q$2/1000</f>
        <v>3.4780000000000002E-3</v>
      </c>
    </row>
    <row r="2171" spans="1:12" ht="15" customHeight="1">
      <c r="A2171" s="118">
        <v>45170</v>
      </c>
      <c r="B2171" t="s">
        <v>20712</v>
      </c>
      <c r="C2171" t="s">
        <v>20711</v>
      </c>
      <c r="D2171" t="s">
        <v>20778</v>
      </c>
      <c r="E2171" t="s">
        <v>21295</v>
      </c>
      <c r="F2171">
        <v>42206332</v>
      </c>
      <c r="G2171" t="s">
        <v>20776</v>
      </c>
      <c r="H2171" t="s">
        <v>20706</v>
      </c>
      <c r="I2171">
        <v>9.4</v>
      </c>
      <c r="J2171" t="s">
        <v>138</v>
      </c>
      <c r="K2171" t="s">
        <v>137</v>
      </c>
      <c r="L2171">
        <f>I2171*$Q$2/1000</f>
        <v>3.4780000000000002E-3</v>
      </c>
    </row>
    <row r="2172" spans="1:12" ht="15" customHeight="1">
      <c r="A2172" s="118">
        <v>45170</v>
      </c>
      <c r="B2172" t="s">
        <v>20712</v>
      </c>
      <c r="C2172" t="s">
        <v>20711</v>
      </c>
      <c r="D2172" t="s">
        <v>20849</v>
      </c>
      <c r="E2172" t="s">
        <v>21294</v>
      </c>
      <c r="F2172" t="s">
        <v>20847</v>
      </c>
      <c r="G2172" t="s">
        <v>20846</v>
      </c>
      <c r="H2172" t="s">
        <v>20706</v>
      </c>
      <c r="I2172">
        <v>9.4</v>
      </c>
      <c r="J2172" t="s">
        <v>138</v>
      </c>
      <c r="K2172" t="s">
        <v>137</v>
      </c>
      <c r="L2172">
        <f>I2172*$Q$2/1000</f>
        <v>3.4780000000000002E-3</v>
      </c>
    </row>
    <row r="2173" spans="1:12" ht="15" customHeight="1">
      <c r="A2173" s="118">
        <v>45170</v>
      </c>
      <c r="B2173" t="s">
        <v>20712</v>
      </c>
      <c r="C2173" t="s">
        <v>20711</v>
      </c>
      <c r="D2173" t="s">
        <v>20835</v>
      </c>
      <c r="E2173" t="s">
        <v>21293</v>
      </c>
      <c r="F2173">
        <v>101036100</v>
      </c>
      <c r="G2173" t="s">
        <v>21004</v>
      </c>
      <c r="H2173" t="s">
        <v>20706</v>
      </c>
      <c r="I2173">
        <v>9.4</v>
      </c>
      <c r="J2173" t="s">
        <v>138</v>
      </c>
      <c r="K2173" t="s">
        <v>137</v>
      </c>
      <c r="L2173">
        <f>I2173*$Q$2/1000</f>
        <v>3.4780000000000002E-3</v>
      </c>
    </row>
    <row r="2174" spans="1:12" ht="15" customHeight="1">
      <c r="A2174" s="118">
        <v>45170</v>
      </c>
      <c r="B2174" t="s">
        <v>20712</v>
      </c>
      <c r="C2174" t="s">
        <v>20711</v>
      </c>
      <c r="D2174" t="s">
        <v>20762</v>
      </c>
      <c r="E2174" t="s">
        <v>21292</v>
      </c>
      <c r="F2174">
        <v>101036101</v>
      </c>
      <c r="G2174" t="s">
        <v>21000</v>
      </c>
      <c r="H2174" t="s">
        <v>20706</v>
      </c>
      <c r="I2174">
        <v>9.4</v>
      </c>
      <c r="J2174" t="s">
        <v>138</v>
      </c>
      <c r="K2174" t="s">
        <v>137</v>
      </c>
      <c r="L2174">
        <f>I2174*$Q$2/1000</f>
        <v>3.4780000000000002E-3</v>
      </c>
    </row>
    <row r="2175" spans="1:12" ht="15" customHeight="1">
      <c r="A2175" s="118">
        <v>45170</v>
      </c>
      <c r="B2175" t="s">
        <v>20712</v>
      </c>
      <c r="C2175" t="s">
        <v>20711</v>
      </c>
      <c r="D2175" t="s">
        <v>21235</v>
      </c>
      <c r="E2175" t="s">
        <v>21291</v>
      </c>
      <c r="F2175" t="s">
        <v>21290</v>
      </c>
      <c r="G2175" t="s">
        <v>21289</v>
      </c>
      <c r="H2175" t="s">
        <v>20706</v>
      </c>
      <c r="I2175">
        <v>9.4</v>
      </c>
      <c r="J2175" t="s">
        <v>138</v>
      </c>
      <c r="K2175" t="s">
        <v>137</v>
      </c>
      <c r="L2175">
        <f>I2175*$Q$2/1000</f>
        <v>3.4780000000000002E-3</v>
      </c>
    </row>
    <row r="2176" spans="1:12" ht="15" customHeight="1">
      <c r="A2176" s="118">
        <v>44986</v>
      </c>
      <c r="B2176" t="s">
        <v>365</v>
      </c>
      <c r="C2176" t="s">
        <v>364</v>
      </c>
      <c r="D2176" t="s">
        <v>21288</v>
      </c>
      <c r="E2176" t="s">
        <v>21287</v>
      </c>
      <c r="F2176">
        <v>101034024</v>
      </c>
      <c r="G2176" t="s">
        <v>400</v>
      </c>
      <c r="H2176" t="s">
        <v>359</v>
      </c>
      <c r="I2176">
        <v>144</v>
      </c>
      <c r="J2176" t="s">
        <v>138</v>
      </c>
      <c r="K2176" t="s">
        <v>137</v>
      </c>
      <c r="L2176">
        <f>I2176*$Q$2/1000</f>
        <v>5.3280000000000001E-2</v>
      </c>
    </row>
    <row r="2177" spans="1:12" ht="15" customHeight="1">
      <c r="A2177" s="118">
        <v>45170</v>
      </c>
      <c r="B2177" t="s">
        <v>20712</v>
      </c>
      <c r="C2177" t="s">
        <v>20711</v>
      </c>
      <c r="D2177" t="s">
        <v>21286</v>
      </c>
      <c r="E2177" t="s">
        <v>21285</v>
      </c>
      <c r="F2177" t="s">
        <v>21284</v>
      </c>
      <c r="G2177" t="s">
        <v>21283</v>
      </c>
      <c r="H2177" t="s">
        <v>20706</v>
      </c>
      <c r="I2177">
        <v>9.4</v>
      </c>
      <c r="J2177" t="s">
        <v>138</v>
      </c>
      <c r="K2177" t="s">
        <v>137</v>
      </c>
      <c r="L2177">
        <f>I2177*$Q$2/1000</f>
        <v>3.4780000000000002E-3</v>
      </c>
    </row>
    <row r="2178" spans="1:12" ht="15" customHeight="1">
      <c r="A2178" s="118">
        <v>45170</v>
      </c>
      <c r="B2178" t="s">
        <v>20712</v>
      </c>
      <c r="C2178" t="s">
        <v>20711</v>
      </c>
      <c r="D2178" t="s">
        <v>20770</v>
      </c>
      <c r="E2178" t="s">
        <v>21282</v>
      </c>
      <c r="F2178">
        <v>101030007</v>
      </c>
      <c r="G2178" t="s">
        <v>21052</v>
      </c>
      <c r="H2178" t="s">
        <v>20706</v>
      </c>
      <c r="I2178">
        <v>9.4</v>
      </c>
      <c r="J2178" t="s">
        <v>138</v>
      </c>
      <c r="K2178" t="s">
        <v>137</v>
      </c>
      <c r="L2178">
        <f>I2178*$Q$2/1000</f>
        <v>3.4780000000000002E-3</v>
      </c>
    </row>
    <row r="2179" spans="1:12" ht="15" customHeight="1">
      <c r="A2179" s="118">
        <v>45170</v>
      </c>
      <c r="B2179" t="s">
        <v>20712</v>
      </c>
      <c r="C2179" t="s">
        <v>20711</v>
      </c>
      <c r="D2179" t="s">
        <v>20770</v>
      </c>
      <c r="E2179" t="s">
        <v>21281</v>
      </c>
      <c r="F2179">
        <v>101030227</v>
      </c>
      <c r="G2179" t="s">
        <v>21280</v>
      </c>
      <c r="H2179" t="s">
        <v>20706</v>
      </c>
      <c r="I2179">
        <v>9.4</v>
      </c>
      <c r="J2179" t="s">
        <v>138</v>
      </c>
      <c r="K2179" t="s">
        <v>137</v>
      </c>
      <c r="L2179">
        <f>I2179*$Q$2/1000</f>
        <v>3.4780000000000002E-3</v>
      </c>
    </row>
    <row r="2180" spans="1:12" ht="15" customHeight="1">
      <c r="A2180" s="118">
        <v>45170</v>
      </c>
      <c r="B2180" t="s">
        <v>20712</v>
      </c>
      <c r="C2180" t="s">
        <v>20711</v>
      </c>
      <c r="D2180" t="s">
        <v>20867</v>
      </c>
      <c r="E2180" t="s">
        <v>21279</v>
      </c>
      <c r="F2180">
        <v>101041078</v>
      </c>
      <c r="G2180" t="s">
        <v>20865</v>
      </c>
      <c r="H2180" t="s">
        <v>20706</v>
      </c>
      <c r="I2180">
        <v>9.4</v>
      </c>
      <c r="J2180" t="s">
        <v>138</v>
      </c>
      <c r="K2180" t="s">
        <v>137</v>
      </c>
      <c r="L2180">
        <f>I2180*$Q$2/1000</f>
        <v>3.4780000000000002E-3</v>
      </c>
    </row>
    <row r="2181" spans="1:12" ht="15" customHeight="1">
      <c r="A2181" s="118">
        <v>45170</v>
      </c>
      <c r="B2181" t="s">
        <v>20712</v>
      </c>
      <c r="C2181" t="s">
        <v>20711</v>
      </c>
      <c r="D2181" t="s">
        <v>20762</v>
      </c>
      <c r="E2181" t="s">
        <v>21278</v>
      </c>
      <c r="F2181">
        <v>101037444</v>
      </c>
      <c r="G2181" t="s">
        <v>21062</v>
      </c>
      <c r="H2181" t="s">
        <v>20706</v>
      </c>
      <c r="I2181">
        <v>9.4</v>
      </c>
      <c r="J2181" t="s">
        <v>138</v>
      </c>
      <c r="K2181" t="s">
        <v>137</v>
      </c>
      <c r="L2181">
        <f>I2181*$Q$2/1000</f>
        <v>3.4780000000000002E-3</v>
      </c>
    </row>
    <row r="2182" spans="1:12" ht="15" customHeight="1">
      <c r="A2182" s="118">
        <v>45170</v>
      </c>
      <c r="B2182" t="s">
        <v>20712</v>
      </c>
      <c r="C2182" t="s">
        <v>20711</v>
      </c>
      <c r="D2182" t="s">
        <v>21277</v>
      </c>
      <c r="E2182" t="s">
        <v>21276</v>
      </c>
      <c r="F2182">
        <v>101040216</v>
      </c>
      <c r="G2182" t="s">
        <v>20956</v>
      </c>
      <c r="H2182" t="s">
        <v>20706</v>
      </c>
      <c r="I2182">
        <v>9.4</v>
      </c>
      <c r="J2182" t="s">
        <v>138</v>
      </c>
      <c r="K2182" t="s">
        <v>137</v>
      </c>
      <c r="L2182">
        <f>I2182*$Q$2/1000</f>
        <v>3.4780000000000002E-3</v>
      </c>
    </row>
    <row r="2183" spans="1:12" ht="15" customHeight="1">
      <c r="A2183" s="118">
        <v>45170</v>
      </c>
      <c r="B2183" t="s">
        <v>20712</v>
      </c>
      <c r="C2183" t="s">
        <v>20711</v>
      </c>
      <c r="D2183" t="s">
        <v>20859</v>
      </c>
      <c r="E2183" t="s">
        <v>21275</v>
      </c>
      <c r="F2183">
        <v>101039992</v>
      </c>
      <c r="G2183" t="s">
        <v>20754</v>
      </c>
      <c r="H2183" t="s">
        <v>20706</v>
      </c>
      <c r="I2183">
        <v>9.4</v>
      </c>
      <c r="J2183" t="s">
        <v>138</v>
      </c>
      <c r="K2183" t="s">
        <v>137</v>
      </c>
      <c r="L2183">
        <f>I2183*$Q$2/1000</f>
        <v>3.4780000000000002E-3</v>
      </c>
    </row>
    <row r="2184" spans="1:12" ht="15" customHeight="1">
      <c r="A2184" s="118">
        <v>44986</v>
      </c>
      <c r="B2184" t="s">
        <v>365</v>
      </c>
      <c r="C2184" t="s">
        <v>364</v>
      </c>
      <c r="D2184" t="s">
        <v>5643</v>
      </c>
      <c r="E2184" t="s">
        <v>21274</v>
      </c>
      <c r="F2184" t="s">
        <v>388</v>
      </c>
      <c r="G2184" t="s">
        <v>13349</v>
      </c>
      <c r="H2184" t="s">
        <v>359</v>
      </c>
      <c r="I2184">
        <v>144</v>
      </c>
      <c r="J2184" t="s">
        <v>138</v>
      </c>
      <c r="K2184" t="s">
        <v>137</v>
      </c>
      <c r="L2184">
        <f>I2184*$Q$2/1000</f>
        <v>5.3280000000000001E-2</v>
      </c>
    </row>
    <row r="2185" spans="1:12" ht="15" customHeight="1">
      <c r="A2185" s="118">
        <v>45170</v>
      </c>
      <c r="B2185" t="s">
        <v>20712</v>
      </c>
      <c r="C2185" t="s">
        <v>20711</v>
      </c>
      <c r="D2185" t="s">
        <v>21165</v>
      </c>
      <c r="E2185" t="s">
        <v>21273</v>
      </c>
      <c r="F2185">
        <v>101040194</v>
      </c>
      <c r="G2185" t="s">
        <v>20959</v>
      </c>
      <c r="H2185" t="s">
        <v>20706</v>
      </c>
      <c r="I2185">
        <v>9.4</v>
      </c>
      <c r="J2185" t="s">
        <v>138</v>
      </c>
      <c r="K2185" t="s">
        <v>137</v>
      </c>
      <c r="L2185">
        <f>I2185*$Q$2/1000</f>
        <v>3.4780000000000002E-3</v>
      </c>
    </row>
    <row r="2186" spans="1:12" ht="15" customHeight="1">
      <c r="A2186" s="118">
        <v>44986</v>
      </c>
      <c r="B2186" t="s">
        <v>365</v>
      </c>
      <c r="C2186" t="s">
        <v>364</v>
      </c>
      <c r="D2186" t="s">
        <v>5068</v>
      </c>
      <c r="E2186" t="s">
        <v>21272</v>
      </c>
      <c r="F2186" t="s">
        <v>899</v>
      </c>
      <c r="G2186" t="s">
        <v>898</v>
      </c>
      <c r="H2186" t="s">
        <v>359</v>
      </c>
      <c r="I2186">
        <v>144</v>
      </c>
      <c r="J2186" t="s">
        <v>138</v>
      </c>
      <c r="K2186" t="s">
        <v>137</v>
      </c>
      <c r="L2186">
        <f>I2186*$Q$2/1000</f>
        <v>5.3280000000000001E-2</v>
      </c>
    </row>
    <row r="2187" spans="1:12" ht="15" customHeight="1">
      <c r="A2187" s="118">
        <v>44986</v>
      </c>
      <c r="B2187" t="s">
        <v>460</v>
      </c>
      <c r="C2187" t="s">
        <v>459</v>
      </c>
      <c r="D2187" t="s">
        <v>21271</v>
      </c>
      <c r="E2187" t="s">
        <v>21270</v>
      </c>
      <c r="F2187">
        <v>51257435</v>
      </c>
      <c r="G2187" t="s">
        <v>21269</v>
      </c>
      <c r="H2187" t="s">
        <v>455</v>
      </c>
      <c r="I2187">
        <v>103.6</v>
      </c>
      <c r="J2187" t="s">
        <v>145</v>
      </c>
      <c r="K2187" t="s">
        <v>137</v>
      </c>
      <c r="L2187">
        <f>I2187*$Q$2/100/1000</f>
        <v>3.8331999999999998E-4</v>
      </c>
    </row>
    <row r="2188" spans="1:12" ht="15" customHeight="1">
      <c r="A2188" s="118">
        <v>44986</v>
      </c>
      <c r="B2188" t="s">
        <v>365</v>
      </c>
      <c r="C2188" t="s">
        <v>364</v>
      </c>
      <c r="D2188" t="s">
        <v>5068</v>
      </c>
      <c r="E2188" t="s">
        <v>21268</v>
      </c>
      <c r="F2188">
        <v>101035548</v>
      </c>
      <c r="G2188" t="s">
        <v>13851</v>
      </c>
      <c r="H2188" t="s">
        <v>359</v>
      </c>
      <c r="I2188">
        <v>144</v>
      </c>
      <c r="J2188" t="s">
        <v>138</v>
      </c>
      <c r="K2188" t="s">
        <v>137</v>
      </c>
      <c r="L2188">
        <f>I2188*$Q$2/1000</f>
        <v>5.3280000000000001E-2</v>
      </c>
    </row>
    <row r="2189" spans="1:12" ht="15" customHeight="1">
      <c r="A2189" s="118">
        <v>44986</v>
      </c>
      <c r="B2189" t="s">
        <v>365</v>
      </c>
      <c r="C2189" t="s">
        <v>364</v>
      </c>
      <c r="D2189" t="s">
        <v>7335</v>
      </c>
      <c r="E2189" t="s">
        <v>21267</v>
      </c>
      <c r="F2189" t="s">
        <v>1103</v>
      </c>
      <c r="G2189" t="s">
        <v>1102</v>
      </c>
      <c r="H2189" t="s">
        <v>359</v>
      </c>
      <c r="I2189">
        <v>144</v>
      </c>
      <c r="J2189" t="s">
        <v>138</v>
      </c>
      <c r="K2189" t="s">
        <v>137</v>
      </c>
      <c r="L2189">
        <f>I2189*$Q$2/1000</f>
        <v>5.3280000000000001E-2</v>
      </c>
    </row>
    <row r="2190" spans="1:12" ht="15" customHeight="1">
      <c r="A2190" s="118">
        <v>44986</v>
      </c>
      <c r="B2190" t="s">
        <v>365</v>
      </c>
      <c r="C2190" t="s">
        <v>364</v>
      </c>
      <c r="D2190" t="s">
        <v>19408</v>
      </c>
      <c r="E2190" t="s">
        <v>21266</v>
      </c>
      <c r="F2190" t="s">
        <v>727</v>
      </c>
      <c r="G2190" t="s">
        <v>5644</v>
      </c>
      <c r="H2190" t="s">
        <v>359</v>
      </c>
      <c r="I2190">
        <v>144</v>
      </c>
      <c r="J2190" t="s">
        <v>138</v>
      </c>
      <c r="K2190" t="s">
        <v>137</v>
      </c>
      <c r="L2190">
        <f>I2190*$Q$2/1000</f>
        <v>5.3280000000000001E-2</v>
      </c>
    </row>
    <row r="2191" spans="1:12" ht="15" customHeight="1">
      <c r="A2191" s="118">
        <v>44986</v>
      </c>
      <c r="B2191" t="s">
        <v>365</v>
      </c>
      <c r="C2191" t="s">
        <v>364</v>
      </c>
      <c r="D2191" t="s">
        <v>18281</v>
      </c>
      <c r="E2191" t="s">
        <v>21265</v>
      </c>
      <c r="F2191" t="s">
        <v>13345</v>
      </c>
      <c r="G2191" t="s">
        <v>13344</v>
      </c>
      <c r="H2191" t="s">
        <v>359</v>
      </c>
      <c r="I2191">
        <v>144</v>
      </c>
      <c r="J2191" t="s">
        <v>138</v>
      </c>
      <c r="K2191" t="s">
        <v>137</v>
      </c>
      <c r="L2191">
        <f>I2191*$Q$2/1000</f>
        <v>5.3280000000000001E-2</v>
      </c>
    </row>
    <row r="2192" spans="1:12" ht="15" customHeight="1">
      <c r="A2192" s="118">
        <v>44986</v>
      </c>
      <c r="B2192" t="s">
        <v>365</v>
      </c>
      <c r="C2192" t="s">
        <v>364</v>
      </c>
      <c r="D2192" t="s">
        <v>5068</v>
      </c>
      <c r="E2192" t="s">
        <v>21264</v>
      </c>
      <c r="F2192" t="s">
        <v>1675</v>
      </c>
      <c r="G2192" t="s">
        <v>1674</v>
      </c>
      <c r="H2192" t="s">
        <v>359</v>
      </c>
      <c r="I2192">
        <v>144</v>
      </c>
      <c r="J2192" t="s">
        <v>138</v>
      </c>
      <c r="K2192" t="s">
        <v>137</v>
      </c>
      <c r="L2192">
        <f>I2192*$Q$2/1000</f>
        <v>5.3280000000000001E-2</v>
      </c>
    </row>
    <row r="2193" spans="1:12" ht="15" customHeight="1">
      <c r="A2193" s="118">
        <v>45170</v>
      </c>
      <c r="B2193" t="s">
        <v>20712</v>
      </c>
      <c r="C2193" t="s">
        <v>20711</v>
      </c>
      <c r="D2193" t="s">
        <v>20807</v>
      </c>
      <c r="E2193" t="s">
        <v>21263</v>
      </c>
      <c r="F2193">
        <v>101040194</v>
      </c>
      <c r="G2193" t="s">
        <v>20959</v>
      </c>
      <c r="H2193" t="s">
        <v>20706</v>
      </c>
      <c r="I2193">
        <v>9.4</v>
      </c>
      <c r="J2193" t="s">
        <v>138</v>
      </c>
      <c r="K2193" t="s">
        <v>137</v>
      </c>
      <c r="L2193">
        <f>I2193*$Q$2/1000</f>
        <v>3.4780000000000002E-3</v>
      </c>
    </row>
    <row r="2194" spans="1:12" ht="15" customHeight="1">
      <c r="A2194" s="118">
        <v>44986</v>
      </c>
      <c r="B2194" t="s">
        <v>365</v>
      </c>
      <c r="C2194" t="s">
        <v>364</v>
      </c>
      <c r="D2194" t="s">
        <v>19408</v>
      </c>
      <c r="E2194" t="s">
        <v>21262</v>
      </c>
      <c r="F2194" t="s">
        <v>13345</v>
      </c>
      <c r="G2194" t="s">
        <v>13344</v>
      </c>
      <c r="H2194" t="s">
        <v>359</v>
      </c>
      <c r="I2194">
        <v>144</v>
      </c>
      <c r="J2194" t="s">
        <v>138</v>
      </c>
      <c r="K2194" t="s">
        <v>137</v>
      </c>
      <c r="L2194">
        <f>I2194*$Q$2/1000</f>
        <v>5.3280000000000001E-2</v>
      </c>
    </row>
    <row r="2195" spans="1:12" ht="15" customHeight="1">
      <c r="A2195" s="118">
        <v>45170</v>
      </c>
      <c r="B2195" t="s">
        <v>20712</v>
      </c>
      <c r="C2195" t="s">
        <v>20711</v>
      </c>
      <c r="D2195" t="s">
        <v>20835</v>
      </c>
      <c r="E2195" t="s">
        <v>21261</v>
      </c>
      <c r="F2195">
        <v>101020061</v>
      </c>
      <c r="G2195" t="s">
        <v>20833</v>
      </c>
      <c r="H2195" t="s">
        <v>20706</v>
      </c>
      <c r="I2195">
        <v>9.4</v>
      </c>
      <c r="J2195" t="s">
        <v>138</v>
      </c>
      <c r="K2195" t="s">
        <v>137</v>
      </c>
      <c r="L2195">
        <f>I2195*$Q$2/1000</f>
        <v>3.4780000000000002E-3</v>
      </c>
    </row>
    <row r="2196" spans="1:12" ht="15" customHeight="1">
      <c r="A2196" s="118">
        <v>45170</v>
      </c>
      <c r="B2196" t="s">
        <v>20712</v>
      </c>
      <c r="C2196" t="s">
        <v>20711</v>
      </c>
      <c r="D2196" t="s">
        <v>20835</v>
      </c>
      <c r="E2196" t="s">
        <v>21260</v>
      </c>
      <c r="F2196">
        <v>101013770</v>
      </c>
      <c r="G2196" t="s">
        <v>20937</v>
      </c>
      <c r="H2196" t="s">
        <v>20706</v>
      </c>
      <c r="I2196">
        <v>9.4</v>
      </c>
      <c r="J2196" t="s">
        <v>138</v>
      </c>
      <c r="K2196" t="s">
        <v>137</v>
      </c>
      <c r="L2196">
        <f>I2196*$Q$2/1000</f>
        <v>3.4780000000000002E-3</v>
      </c>
    </row>
    <row r="2197" spans="1:12" ht="15" customHeight="1">
      <c r="A2197" s="118">
        <v>45170</v>
      </c>
      <c r="B2197" t="s">
        <v>20712</v>
      </c>
      <c r="C2197" t="s">
        <v>20711</v>
      </c>
      <c r="D2197" t="s">
        <v>20828</v>
      </c>
      <c r="E2197" t="s">
        <v>21259</v>
      </c>
      <c r="F2197">
        <v>101010455</v>
      </c>
      <c r="G2197" t="s">
        <v>20826</v>
      </c>
      <c r="H2197" t="s">
        <v>20706</v>
      </c>
      <c r="I2197">
        <v>9.4</v>
      </c>
      <c r="J2197" t="s">
        <v>138</v>
      </c>
      <c r="K2197" t="s">
        <v>137</v>
      </c>
      <c r="L2197">
        <f>I2197*$Q$2/1000</f>
        <v>3.4780000000000002E-3</v>
      </c>
    </row>
    <row r="2198" spans="1:12" ht="15" customHeight="1">
      <c r="A2198" s="118">
        <v>45170</v>
      </c>
      <c r="B2198" t="s">
        <v>20712</v>
      </c>
      <c r="C2198" t="s">
        <v>20711</v>
      </c>
      <c r="D2198" t="s">
        <v>20831</v>
      </c>
      <c r="E2198" t="s">
        <v>21258</v>
      </c>
      <c r="F2198">
        <v>101039385</v>
      </c>
      <c r="G2198" t="s">
        <v>20829</v>
      </c>
      <c r="H2198" t="s">
        <v>20706</v>
      </c>
      <c r="I2198">
        <v>9.4</v>
      </c>
      <c r="J2198" t="s">
        <v>138</v>
      </c>
      <c r="K2198" t="s">
        <v>137</v>
      </c>
      <c r="L2198">
        <f>I2198*$Q$2/1000</f>
        <v>3.4780000000000002E-3</v>
      </c>
    </row>
    <row r="2199" spans="1:12" ht="15" customHeight="1">
      <c r="A2199" s="118">
        <v>45170</v>
      </c>
      <c r="B2199" t="s">
        <v>20712</v>
      </c>
      <c r="C2199" t="s">
        <v>20711</v>
      </c>
      <c r="D2199" t="s">
        <v>20781</v>
      </c>
      <c r="E2199" t="s">
        <v>21257</v>
      </c>
      <c r="F2199">
        <v>40255936</v>
      </c>
      <c r="G2199" t="s">
        <v>20981</v>
      </c>
      <c r="H2199" t="s">
        <v>20706</v>
      </c>
      <c r="I2199">
        <v>9.4</v>
      </c>
      <c r="J2199" t="s">
        <v>138</v>
      </c>
      <c r="K2199" t="s">
        <v>137</v>
      </c>
      <c r="L2199">
        <f>I2199*$Q$2/1000</f>
        <v>3.4780000000000002E-3</v>
      </c>
    </row>
    <row r="2200" spans="1:12" ht="15" customHeight="1">
      <c r="A2200" s="118">
        <v>45170</v>
      </c>
      <c r="B2200" t="s">
        <v>20712</v>
      </c>
      <c r="C2200" t="s">
        <v>20711</v>
      </c>
      <c r="D2200" t="s">
        <v>20877</v>
      </c>
      <c r="E2200" t="s">
        <v>21256</v>
      </c>
      <c r="F2200">
        <v>101010457</v>
      </c>
      <c r="G2200" t="s">
        <v>20875</v>
      </c>
      <c r="H2200" t="s">
        <v>20706</v>
      </c>
      <c r="I2200">
        <v>9.4</v>
      </c>
      <c r="J2200" t="s">
        <v>138</v>
      </c>
      <c r="K2200" t="s">
        <v>137</v>
      </c>
      <c r="L2200">
        <f>I2200*$Q$2/1000</f>
        <v>3.4780000000000002E-3</v>
      </c>
    </row>
    <row r="2201" spans="1:12" ht="15" customHeight="1">
      <c r="A2201" s="118">
        <v>45170</v>
      </c>
      <c r="B2201" t="s">
        <v>20712</v>
      </c>
      <c r="C2201" t="s">
        <v>20711</v>
      </c>
      <c r="D2201" t="s">
        <v>21255</v>
      </c>
      <c r="E2201" t="s">
        <v>21254</v>
      </c>
      <c r="F2201">
        <v>101035611</v>
      </c>
      <c r="G2201" t="s">
        <v>20947</v>
      </c>
      <c r="H2201" t="s">
        <v>20706</v>
      </c>
      <c r="I2201">
        <v>9.4</v>
      </c>
      <c r="J2201" t="s">
        <v>138</v>
      </c>
      <c r="K2201" t="s">
        <v>137</v>
      </c>
      <c r="L2201">
        <f>I2201*$Q$2/1000</f>
        <v>3.4780000000000002E-3</v>
      </c>
    </row>
    <row r="2202" spans="1:12" ht="15" customHeight="1">
      <c r="A2202" s="118">
        <v>45170</v>
      </c>
      <c r="B2202" t="s">
        <v>20712</v>
      </c>
      <c r="C2202" t="s">
        <v>20711</v>
      </c>
      <c r="D2202" t="s">
        <v>20851</v>
      </c>
      <c r="E2202" t="s">
        <v>21253</v>
      </c>
      <c r="F2202" t="s">
        <v>20799</v>
      </c>
      <c r="G2202" t="s">
        <v>20798</v>
      </c>
      <c r="H2202" t="s">
        <v>20706</v>
      </c>
      <c r="I2202">
        <v>9.4</v>
      </c>
      <c r="J2202" t="s">
        <v>138</v>
      </c>
      <c r="K2202" t="s">
        <v>137</v>
      </c>
      <c r="L2202">
        <f>I2202*$Q$2/1000</f>
        <v>3.4780000000000002E-3</v>
      </c>
    </row>
    <row r="2203" spans="1:12" ht="15" customHeight="1">
      <c r="A2203" s="118">
        <v>45170</v>
      </c>
      <c r="B2203" t="s">
        <v>20712</v>
      </c>
      <c r="C2203" t="s">
        <v>20711</v>
      </c>
      <c r="D2203" t="s">
        <v>21252</v>
      </c>
      <c r="E2203" t="s">
        <v>21251</v>
      </c>
      <c r="F2203">
        <v>42211904</v>
      </c>
      <c r="G2203" t="s">
        <v>20905</v>
      </c>
      <c r="H2203" t="s">
        <v>20706</v>
      </c>
      <c r="I2203">
        <v>9.4</v>
      </c>
      <c r="J2203" t="s">
        <v>138</v>
      </c>
      <c r="K2203" t="s">
        <v>137</v>
      </c>
      <c r="L2203">
        <f>I2203*$Q$2/1000</f>
        <v>3.4780000000000002E-3</v>
      </c>
    </row>
    <row r="2204" spans="1:12" ht="15" customHeight="1">
      <c r="A2204" s="118">
        <v>45170</v>
      </c>
      <c r="B2204" t="s">
        <v>20712</v>
      </c>
      <c r="C2204" t="s">
        <v>20711</v>
      </c>
      <c r="D2204" t="s">
        <v>21250</v>
      </c>
      <c r="E2204" t="s">
        <v>21249</v>
      </c>
      <c r="F2204">
        <v>1</v>
      </c>
      <c r="G2204" t="s">
        <v>667</v>
      </c>
      <c r="H2204" t="s">
        <v>20706</v>
      </c>
      <c r="I2204">
        <v>9.4</v>
      </c>
      <c r="J2204" t="s">
        <v>138</v>
      </c>
      <c r="K2204" t="s">
        <v>137</v>
      </c>
      <c r="L2204">
        <f>I2204*$Q$2/1000</f>
        <v>3.4780000000000002E-3</v>
      </c>
    </row>
    <row r="2205" spans="1:12" ht="15" customHeight="1">
      <c r="A2205" s="118">
        <v>45200</v>
      </c>
      <c r="B2205" t="s">
        <v>20712</v>
      </c>
      <c r="C2205" t="s">
        <v>20711</v>
      </c>
      <c r="D2205" t="s">
        <v>21248</v>
      </c>
      <c r="E2205" t="s">
        <v>21247</v>
      </c>
      <c r="F2205">
        <v>101045393</v>
      </c>
      <c r="G2205" t="s">
        <v>21246</v>
      </c>
      <c r="H2205" t="s">
        <v>20706</v>
      </c>
      <c r="I2205">
        <v>9.4</v>
      </c>
      <c r="J2205" t="s">
        <v>138</v>
      </c>
      <c r="K2205" t="s">
        <v>137</v>
      </c>
      <c r="L2205">
        <f>I2205*$Q$2/1000</f>
        <v>3.4780000000000002E-3</v>
      </c>
    </row>
    <row r="2206" spans="1:12" ht="15" customHeight="1">
      <c r="A2206" s="118">
        <v>45200</v>
      </c>
      <c r="B2206" t="s">
        <v>20712</v>
      </c>
      <c r="C2206" t="s">
        <v>20711</v>
      </c>
      <c r="D2206" t="s">
        <v>21245</v>
      </c>
      <c r="E2206" t="s">
        <v>21244</v>
      </c>
      <c r="F2206">
        <v>51258065</v>
      </c>
      <c r="G2206" t="s">
        <v>20789</v>
      </c>
      <c r="H2206" t="s">
        <v>20706</v>
      </c>
      <c r="I2206">
        <v>9.4</v>
      </c>
      <c r="J2206" t="s">
        <v>138</v>
      </c>
      <c r="K2206" t="s">
        <v>137</v>
      </c>
      <c r="L2206">
        <f>I2206*$Q$2/1000</f>
        <v>3.4780000000000002E-3</v>
      </c>
    </row>
    <row r="2207" spans="1:12" ht="15" customHeight="1">
      <c r="A2207" s="118">
        <v>45200</v>
      </c>
      <c r="B2207" t="s">
        <v>20712</v>
      </c>
      <c r="C2207" t="s">
        <v>20711</v>
      </c>
      <c r="D2207" t="s">
        <v>21044</v>
      </c>
      <c r="E2207" t="s">
        <v>21243</v>
      </c>
      <c r="F2207">
        <v>1</v>
      </c>
      <c r="G2207" t="s">
        <v>21242</v>
      </c>
      <c r="H2207" t="s">
        <v>20706</v>
      </c>
      <c r="I2207">
        <v>9.4</v>
      </c>
      <c r="J2207" t="s">
        <v>138</v>
      </c>
      <c r="K2207" t="s">
        <v>137</v>
      </c>
      <c r="L2207">
        <f>I2207*$Q$2/1000</f>
        <v>3.4780000000000002E-3</v>
      </c>
    </row>
    <row r="2208" spans="1:12" ht="15" customHeight="1">
      <c r="A2208" s="118">
        <v>45200</v>
      </c>
      <c r="B2208" t="s">
        <v>20712</v>
      </c>
      <c r="C2208" t="s">
        <v>20711</v>
      </c>
      <c r="D2208" t="s">
        <v>20746</v>
      </c>
      <c r="E2208" t="s">
        <v>21241</v>
      </c>
      <c r="F2208">
        <v>101013222</v>
      </c>
      <c r="G2208" t="s">
        <v>20744</v>
      </c>
      <c r="H2208" t="s">
        <v>20706</v>
      </c>
      <c r="I2208">
        <v>9.4</v>
      </c>
      <c r="J2208" t="s">
        <v>138</v>
      </c>
      <c r="K2208" t="s">
        <v>137</v>
      </c>
      <c r="L2208">
        <f>I2208*$Q$2/1000</f>
        <v>3.4780000000000002E-3</v>
      </c>
    </row>
    <row r="2209" spans="1:12" ht="15" customHeight="1">
      <c r="A2209" s="118">
        <v>45200</v>
      </c>
      <c r="B2209" t="s">
        <v>20712</v>
      </c>
      <c r="C2209" t="s">
        <v>20711</v>
      </c>
      <c r="D2209" t="s">
        <v>20845</v>
      </c>
      <c r="E2209" t="s">
        <v>21240</v>
      </c>
      <c r="F2209">
        <v>40256427</v>
      </c>
      <c r="G2209" t="s">
        <v>20843</v>
      </c>
      <c r="H2209" t="s">
        <v>20706</v>
      </c>
      <c r="I2209">
        <v>9.4</v>
      </c>
      <c r="J2209" t="s">
        <v>138</v>
      </c>
      <c r="K2209" t="s">
        <v>137</v>
      </c>
      <c r="L2209">
        <f>I2209*$Q$2/1000</f>
        <v>3.4780000000000002E-3</v>
      </c>
    </row>
    <row r="2210" spans="1:12" ht="15" customHeight="1">
      <c r="A2210" s="118">
        <v>45200</v>
      </c>
      <c r="B2210" t="s">
        <v>20712</v>
      </c>
      <c r="C2210" t="s">
        <v>20711</v>
      </c>
      <c r="D2210" t="s">
        <v>20874</v>
      </c>
      <c r="E2210" t="s">
        <v>21239</v>
      </c>
      <c r="F2210">
        <v>101045037</v>
      </c>
      <c r="G2210" t="s">
        <v>20872</v>
      </c>
      <c r="H2210" t="s">
        <v>20706</v>
      </c>
      <c r="I2210">
        <v>9.4</v>
      </c>
      <c r="J2210" t="s">
        <v>138</v>
      </c>
      <c r="K2210" t="s">
        <v>137</v>
      </c>
      <c r="L2210">
        <f>I2210*$Q$2/1000</f>
        <v>3.4780000000000002E-3</v>
      </c>
    </row>
    <row r="2211" spans="1:12" ht="15" customHeight="1">
      <c r="A2211" s="118">
        <v>44986</v>
      </c>
      <c r="B2211" t="s">
        <v>365</v>
      </c>
      <c r="C2211" t="s">
        <v>364</v>
      </c>
      <c r="D2211" t="s">
        <v>13850</v>
      </c>
      <c r="E2211" t="s">
        <v>21238</v>
      </c>
      <c r="F2211" t="s">
        <v>906</v>
      </c>
      <c r="G2211" t="s">
        <v>905</v>
      </c>
      <c r="H2211" t="s">
        <v>359</v>
      </c>
      <c r="I2211">
        <v>144</v>
      </c>
      <c r="J2211" t="s">
        <v>138</v>
      </c>
      <c r="K2211" t="s">
        <v>137</v>
      </c>
      <c r="L2211">
        <f>I2211*$Q$2/1000</f>
        <v>5.3280000000000001E-2</v>
      </c>
    </row>
    <row r="2212" spans="1:12" ht="15" customHeight="1">
      <c r="A2212" s="118">
        <v>44986</v>
      </c>
      <c r="B2212" t="s">
        <v>365</v>
      </c>
      <c r="C2212" t="s">
        <v>364</v>
      </c>
      <c r="D2212" t="s">
        <v>19408</v>
      </c>
      <c r="E2212" t="s">
        <v>21237</v>
      </c>
      <c r="F2212" t="s">
        <v>906</v>
      </c>
      <c r="G2212" t="s">
        <v>905</v>
      </c>
      <c r="H2212" t="s">
        <v>359</v>
      </c>
      <c r="I2212">
        <v>144</v>
      </c>
      <c r="J2212" t="s">
        <v>138</v>
      </c>
      <c r="K2212" t="s">
        <v>137</v>
      </c>
      <c r="L2212">
        <f>I2212*$Q$2/1000</f>
        <v>5.3280000000000001E-2</v>
      </c>
    </row>
    <row r="2213" spans="1:12" ht="15" customHeight="1">
      <c r="A2213" s="118">
        <v>45200</v>
      </c>
      <c r="B2213" t="s">
        <v>20712</v>
      </c>
      <c r="C2213" t="s">
        <v>20711</v>
      </c>
      <c r="D2213" t="s">
        <v>20863</v>
      </c>
      <c r="E2213" t="s">
        <v>21236</v>
      </c>
      <c r="F2213" t="s">
        <v>20861</v>
      </c>
      <c r="G2213" t="s">
        <v>20860</v>
      </c>
      <c r="H2213" t="s">
        <v>20706</v>
      </c>
      <c r="I2213">
        <v>9.4</v>
      </c>
      <c r="J2213" t="s">
        <v>138</v>
      </c>
      <c r="K2213" t="s">
        <v>137</v>
      </c>
      <c r="L2213">
        <f>I2213*$Q$2/1000</f>
        <v>3.4780000000000002E-3</v>
      </c>
    </row>
    <row r="2214" spans="1:12" ht="15" customHeight="1">
      <c r="A2214" s="118">
        <v>45200</v>
      </c>
      <c r="B2214" t="s">
        <v>20712</v>
      </c>
      <c r="C2214" t="s">
        <v>20711</v>
      </c>
      <c r="D2214" t="s">
        <v>21235</v>
      </c>
      <c r="E2214" t="s">
        <v>21234</v>
      </c>
      <c r="F2214" t="s">
        <v>20888</v>
      </c>
      <c r="G2214" t="s">
        <v>20887</v>
      </c>
      <c r="H2214" t="s">
        <v>20706</v>
      </c>
      <c r="I2214">
        <v>9.4</v>
      </c>
      <c r="J2214" t="s">
        <v>138</v>
      </c>
      <c r="K2214" t="s">
        <v>137</v>
      </c>
      <c r="L2214">
        <f>I2214*$Q$2/1000</f>
        <v>3.4780000000000002E-3</v>
      </c>
    </row>
    <row r="2215" spans="1:12" ht="15" customHeight="1">
      <c r="A2215" s="118">
        <v>45200</v>
      </c>
      <c r="B2215" t="s">
        <v>20712</v>
      </c>
      <c r="C2215" t="s">
        <v>20711</v>
      </c>
      <c r="D2215" t="s">
        <v>21233</v>
      </c>
      <c r="E2215" t="s">
        <v>21232</v>
      </c>
      <c r="F2215">
        <v>42206332</v>
      </c>
      <c r="G2215" t="s">
        <v>20776</v>
      </c>
      <c r="H2215" t="s">
        <v>20706</v>
      </c>
      <c r="I2215">
        <v>9.4</v>
      </c>
      <c r="J2215" t="s">
        <v>138</v>
      </c>
      <c r="K2215" t="s">
        <v>137</v>
      </c>
      <c r="L2215">
        <f>I2215*$Q$2/1000</f>
        <v>3.4780000000000002E-3</v>
      </c>
    </row>
    <row r="2216" spans="1:12">
      <c r="A2216" s="118">
        <v>45200</v>
      </c>
      <c r="B2216" t="s">
        <v>20712</v>
      </c>
      <c r="C2216" t="s">
        <v>20711</v>
      </c>
      <c r="D2216" t="s">
        <v>21231</v>
      </c>
      <c r="E2216" t="s">
        <v>21230</v>
      </c>
      <c r="F2216">
        <v>101042625</v>
      </c>
      <c r="G2216" t="s">
        <v>21028</v>
      </c>
      <c r="H2216" t="s">
        <v>20706</v>
      </c>
      <c r="I2216">
        <v>9.4</v>
      </c>
      <c r="J2216" t="s">
        <v>138</v>
      </c>
      <c r="K2216" t="s">
        <v>137</v>
      </c>
      <c r="L2216">
        <f>I2216*$Q$2/1000</f>
        <v>3.4780000000000002E-3</v>
      </c>
    </row>
    <row r="2217" spans="1:12">
      <c r="A2217" s="118">
        <v>45200</v>
      </c>
      <c r="B2217" t="s">
        <v>20712</v>
      </c>
      <c r="C2217" t="s">
        <v>20711</v>
      </c>
      <c r="D2217" t="s">
        <v>21035</v>
      </c>
      <c r="E2217" t="s">
        <v>21229</v>
      </c>
      <c r="F2217">
        <v>1</v>
      </c>
      <c r="G2217" t="s">
        <v>21228</v>
      </c>
      <c r="H2217" t="s">
        <v>20706</v>
      </c>
      <c r="I2217">
        <v>9.4</v>
      </c>
      <c r="J2217" t="s">
        <v>138</v>
      </c>
      <c r="K2217" t="s">
        <v>137</v>
      </c>
      <c r="L2217">
        <f>I2217*$Q$2/1000</f>
        <v>3.4780000000000002E-3</v>
      </c>
    </row>
    <row r="2218" spans="1:12">
      <c r="A2218" s="118">
        <v>45200</v>
      </c>
      <c r="B2218" t="s">
        <v>20712</v>
      </c>
      <c r="C2218" t="s">
        <v>20711</v>
      </c>
      <c r="D2218" t="s">
        <v>21227</v>
      </c>
      <c r="E2218" t="s">
        <v>21226</v>
      </c>
      <c r="F2218">
        <v>101011476</v>
      </c>
      <c r="G2218" t="s">
        <v>21225</v>
      </c>
      <c r="H2218" t="s">
        <v>20706</v>
      </c>
      <c r="I2218">
        <v>9.4</v>
      </c>
      <c r="J2218" t="s">
        <v>138</v>
      </c>
      <c r="K2218" t="s">
        <v>137</v>
      </c>
      <c r="L2218">
        <f>I2218*$Q$2/1000</f>
        <v>3.4780000000000002E-3</v>
      </c>
    </row>
    <row r="2219" spans="1:12">
      <c r="A2219" s="118">
        <v>45200</v>
      </c>
      <c r="B2219" t="s">
        <v>20712</v>
      </c>
      <c r="C2219" t="s">
        <v>20711</v>
      </c>
      <c r="D2219" t="s">
        <v>20735</v>
      </c>
      <c r="E2219" t="s">
        <v>21224</v>
      </c>
      <c r="F2219" t="s">
        <v>20823</v>
      </c>
      <c r="G2219" t="s">
        <v>20822</v>
      </c>
      <c r="H2219" t="s">
        <v>20706</v>
      </c>
      <c r="I2219">
        <v>9.4</v>
      </c>
      <c r="J2219" t="s">
        <v>138</v>
      </c>
      <c r="K2219" t="s">
        <v>137</v>
      </c>
      <c r="L2219">
        <f>I2219*$Q$2/1000</f>
        <v>3.4780000000000002E-3</v>
      </c>
    </row>
    <row r="2220" spans="1:12">
      <c r="A2220" s="118">
        <v>45200</v>
      </c>
      <c r="B2220" t="s">
        <v>20712</v>
      </c>
      <c r="C2220" t="s">
        <v>20711</v>
      </c>
      <c r="D2220" t="s">
        <v>21223</v>
      </c>
      <c r="E2220" t="s">
        <v>21222</v>
      </c>
      <c r="F2220" t="s">
        <v>21221</v>
      </c>
      <c r="G2220" t="s">
        <v>21220</v>
      </c>
      <c r="H2220" t="s">
        <v>20706</v>
      </c>
      <c r="I2220">
        <v>9.4</v>
      </c>
      <c r="J2220" t="s">
        <v>138</v>
      </c>
      <c r="K2220" t="s">
        <v>137</v>
      </c>
      <c r="L2220">
        <f>I2220*$Q$2/1000</f>
        <v>3.4780000000000002E-3</v>
      </c>
    </row>
    <row r="2221" spans="1:12">
      <c r="A2221" s="118">
        <v>45200</v>
      </c>
      <c r="B2221" t="s">
        <v>20712</v>
      </c>
      <c r="C2221" t="s">
        <v>20711</v>
      </c>
      <c r="D2221" t="s">
        <v>21219</v>
      </c>
      <c r="E2221" t="s">
        <v>21218</v>
      </c>
      <c r="F2221">
        <v>101037487</v>
      </c>
      <c r="G2221" t="s">
        <v>20757</v>
      </c>
      <c r="H2221" t="s">
        <v>20706</v>
      </c>
      <c r="I2221">
        <v>9.4</v>
      </c>
      <c r="J2221" t="s">
        <v>138</v>
      </c>
      <c r="K2221" t="s">
        <v>137</v>
      </c>
      <c r="L2221">
        <f>I2221*$Q$2/1000</f>
        <v>3.4780000000000002E-3</v>
      </c>
    </row>
    <row r="2222" spans="1:12">
      <c r="A2222" s="118">
        <v>45200</v>
      </c>
      <c r="B2222" t="s">
        <v>20712</v>
      </c>
      <c r="C2222" t="s">
        <v>20711</v>
      </c>
      <c r="D2222" t="s">
        <v>21035</v>
      </c>
      <c r="E2222" t="s">
        <v>21217</v>
      </c>
      <c r="F2222">
        <v>56204076</v>
      </c>
      <c r="G2222" t="s">
        <v>21033</v>
      </c>
      <c r="H2222" t="s">
        <v>20706</v>
      </c>
      <c r="I2222">
        <v>9.4</v>
      </c>
      <c r="J2222" t="s">
        <v>138</v>
      </c>
      <c r="K2222" t="s">
        <v>137</v>
      </c>
      <c r="L2222">
        <f>I2222*$Q$2/1000</f>
        <v>3.4780000000000002E-3</v>
      </c>
    </row>
    <row r="2223" spans="1:12">
      <c r="A2223" s="118">
        <v>44986</v>
      </c>
      <c r="B2223" t="s">
        <v>574</v>
      </c>
      <c r="C2223" t="s">
        <v>573</v>
      </c>
      <c r="D2223" t="s">
        <v>17964</v>
      </c>
      <c r="E2223" t="s">
        <v>21216</v>
      </c>
      <c r="F2223">
        <v>101012395</v>
      </c>
      <c r="G2223" t="s">
        <v>21212</v>
      </c>
      <c r="H2223" t="s">
        <v>569</v>
      </c>
      <c r="I2223">
        <v>298</v>
      </c>
      <c r="J2223" t="s">
        <v>145</v>
      </c>
      <c r="K2223" t="s">
        <v>137</v>
      </c>
      <c r="L2223">
        <f>I2223*$Q$2/100/1000</f>
        <v>1.1026E-3</v>
      </c>
    </row>
    <row r="2224" spans="1:12">
      <c r="A2224" s="118">
        <v>44986</v>
      </c>
      <c r="B2224" t="s">
        <v>574</v>
      </c>
      <c r="C2224" t="s">
        <v>573</v>
      </c>
      <c r="D2224" t="s">
        <v>20275</v>
      </c>
      <c r="E2224" t="s">
        <v>21215</v>
      </c>
      <c r="F2224">
        <v>101012395</v>
      </c>
      <c r="G2224" t="s">
        <v>570</v>
      </c>
      <c r="H2224" t="s">
        <v>569</v>
      </c>
      <c r="I2224">
        <v>298</v>
      </c>
      <c r="J2224" t="s">
        <v>145</v>
      </c>
      <c r="K2224" t="s">
        <v>137</v>
      </c>
      <c r="L2224">
        <f>I2224*$Q$2/100/1000</f>
        <v>1.1026E-3</v>
      </c>
    </row>
    <row r="2225" spans="1:12">
      <c r="A2225" s="118">
        <v>44986</v>
      </c>
      <c r="B2225" t="s">
        <v>574</v>
      </c>
      <c r="C2225" t="s">
        <v>573</v>
      </c>
      <c r="D2225" t="s">
        <v>20932</v>
      </c>
      <c r="E2225" t="s">
        <v>21214</v>
      </c>
      <c r="F2225">
        <v>101012395</v>
      </c>
      <c r="G2225" t="s">
        <v>21212</v>
      </c>
      <c r="H2225" t="s">
        <v>569</v>
      </c>
      <c r="I2225">
        <v>298</v>
      </c>
      <c r="J2225" t="s">
        <v>145</v>
      </c>
      <c r="K2225" t="s">
        <v>137</v>
      </c>
      <c r="L2225">
        <f>I2225*$Q$2/100/1000</f>
        <v>1.1026E-3</v>
      </c>
    </row>
    <row r="2226" spans="1:12">
      <c r="A2226" s="118">
        <v>44986</v>
      </c>
      <c r="B2226" t="s">
        <v>574</v>
      </c>
      <c r="C2226" t="s">
        <v>573</v>
      </c>
      <c r="D2226" t="s">
        <v>20934</v>
      </c>
      <c r="E2226" t="s">
        <v>21213</v>
      </c>
      <c r="F2226">
        <v>101012395</v>
      </c>
      <c r="G2226" t="s">
        <v>21212</v>
      </c>
      <c r="H2226" t="s">
        <v>569</v>
      </c>
      <c r="I2226">
        <v>298</v>
      </c>
      <c r="J2226" t="s">
        <v>145</v>
      </c>
      <c r="K2226" t="s">
        <v>137</v>
      </c>
      <c r="L2226">
        <f>I2226*$Q$2/100/1000</f>
        <v>1.1026E-3</v>
      </c>
    </row>
    <row r="2227" spans="1:12">
      <c r="A2227" s="118">
        <v>45200</v>
      </c>
      <c r="B2227" t="s">
        <v>20712</v>
      </c>
      <c r="C2227" t="s">
        <v>20711</v>
      </c>
      <c r="D2227" t="s">
        <v>20867</v>
      </c>
      <c r="E2227" t="s">
        <v>21211</v>
      </c>
      <c r="F2227">
        <v>101029762</v>
      </c>
      <c r="G2227" t="s">
        <v>20782</v>
      </c>
      <c r="H2227" t="s">
        <v>20706</v>
      </c>
      <c r="I2227">
        <v>9.4</v>
      </c>
      <c r="J2227" t="s">
        <v>138</v>
      </c>
      <c r="K2227" t="s">
        <v>137</v>
      </c>
      <c r="L2227">
        <f>I2227*$Q$2/1000</f>
        <v>3.4780000000000002E-3</v>
      </c>
    </row>
    <row r="2228" spans="1:12">
      <c r="A2228" s="118">
        <v>45200</v>
      </c>
      <c r="B2228" t="s">
        <v>20712</v>
      </c>
      <c r="C2228" t="s">
        <v>20711</v>
      </c>
      <c r="D2228" t="s">
        <v>20770</v>
      </c>
      <c r="E2228" t="s">
        <v>21210</v>
      </c>
      <c r="F2228">
        <v>101011266</v>
      </c>
      <c r="G2228" t="s">
        <v>20768</v>
      </c>
      <c r="H2228" t="s">
        <v>20706</v>
      </c>
      <c r="I2228">
        <v>9.4</v>
      </c>
      <c r="J2228" t="s">
        <v>138</v>
      </c>
      <c r="K2228" t="s">
        <v>137</v>
      </c>
      <c r="L2228">
        <f>I2228*$Q$2/1000</f>
        <v>3.4780000000000002E-3</v>
      </c>
    </row>
    <row r="2229" spans="1:12">
      <c r="A2229" s="118">
        <v>45200</v>
      </c>
      <c r="B2229" t="s">
        <v>20712</v>
      </c>
      <c r="C2229" t="s">
        <v>20711</v>
      </c>
      <c r="D2229" t="s">
        <v>20731</v>
      </c>
      <c r="E2229" t="s">
        <v>21209</v>
      </c>
      <c r="F2229">
        <v>101014202</v>
      </c>
      <c r="G2229" t="s">
        <v>20729</v>
      </c>
      <c r="H2229" t="s">
        <v>20706</v>
      </c>
      <c r="I2229">
        <v>9.4</v>
      </c>
      <c r="J2229" t="s">
        <v>138</v>
      </c>
      <c r="K2229" t="s">
        <v>137</v>
      </c>
      <c r="L2229">
        <f>I2229*$Q$2/1000</f>
        <v>3.4780000000000002E-3</v>
      </c>
    </row>
    <row r="2230" spans="1:12">
      <c r="A2230" s="118">
        <v>45200</v>
      </c>
      <c r="B2230" t="s">
        <v>20712</v>
      </c>
      <c r="C2230" t="s">
        <v>20711</v>
      </c>
      <c r="D2230" t="s">
        <v>20775</v>
      </c>
      <c r="E2230" t="s">
        <v>21208</v>
      </c>
      <c r="F2230">
        <v>101034629</v>
      </c>
      <c r="G2230" t="s">
        <v>20773</v>
      </c>
      <c r="H2230" t="s">
        <v>20706</v>
      </c>
      <c r="I2230">
        <v>9.4</v>
      </c>
      <c r="J2230" t="s">
        <v>138</v>
      </c>
      <c r="K2230" t="s">
        <v>137</v>
      </c>
      <c r="L2230">
        <f>I2230*$Q$2/1000</f>
        <v>3.4780000000000002E-3</v>
      </c>
    </row>
    <row r="2231" spans="1:12">
      <c r="A2231" s="118">
        <v>45200</v>
      </c>
      <c r="B2231" t="s">
        <v>20712</v>
      </c>
      <c r="C2231" t="s">
        <v>20711</v>
      </c>
      <c r="D2231" t="s">
        <v>21207</v>
      </c>
      <c r="E2231" t="s">
        <v>21206</v>
      </c>
      <c r="F2231">
        <v>101037555</v>
      </c>
      <c r="G2231" t="s">
        <v>21205</v>
      </c>
      <c r="H2231" t="s">
        <v>20706</v>
      </c>
      <c r="I2231">
        <v>9.4</v>
      </c>
      <c r="J2231" t="s">
        <v>138</v>
      </c>
      <c r="K2231" t="s">
        <v>137</v>
      </c>
      <c r="L2231">
        <f>I2231*$Q$2/1000</f>
        <v>3.4780000000000002E-3</v>
      </c>
    </row>
    <row r="2232" spans="1:12">
      <c r="A2232" s="118">
        <v>45200</v>
      </c>
      <c r="B2232" t="s">
        <v>20712</v>
      </c>
      <c r="C2232" t="s">
        <v>20711</v>
      </c>
      <c r="D2232" t="s">
        <v>20916</v>
      </c>
      <c r="E2232" t="s">
        <v>21204</v>
      </c>
      <c r="F2232" t="s">
        <v>20914</v>
      </c>
      <c r="G2232" t="s">
        <v>20913</v>
      </c>
      <c r="H2232" t="s">
        <v>20706</v>
      </c>
      <c r="I2232">
        <v>9.4</v>
      </c>
      <c r="J2232" t="s">
        <v>138</v>
      </c>
      <c r="K2232" t="s">
        <v>137</v>
      </c>
      <c r="L2232">
        <f>I2232*$Q$2/1000</f>
        <v>3.4780000000000002E-3</v>
      </c>
    </row>
    <row r="2233" spans="1:12">
      <c r="A2233" s="118">
        <v>45200</v>
      </c>
      <c r="B2233" t="s">
        <v>20712</v>
      </c>
      <c r="C2233" t="s">
        <v>20711</v>
      </c>
      <c r="D2233" t="s">
        <v>21203</v>
      </c>
      <c r="E2233" t="s">
        <v>21202</v>
      </c>
      <c r="F2233" t="s">
        <v>21201</v>
      </c>
      <c r="G2233" t="s">
        <v>21200</v>
      </c>
      <c r="H2233" t="s">
        <v>20706</v>
      </c>
      <c r="I2233">
        <v>9.4</v>
      </c>
      <c r="J2233" t="s">
        <v>138</v>
      </c>
      <c r="K2233" t="s">
        <v>137</v>
      </c>
      <c r="L2233">
        <f>I2233*$Q$2/1000</f>
        <v>3.4780000000000002E-3</v>
      </c>
    </row>
    <row r="2234" spans="1:12">
      <c r="A2234" s="118">
        <v>44986</v>
      </c>
      <c r="B2234" t="s">
        <v>460</v>
      </c>
      <c r="C2234" t="s">
        <v>459</v>
      </c>
      <c r="D2234" t="s">
        <v>21199</v>
      </c>
      <c r="E2234" t="s">
        <v>21198</v>
      </c>
      <c r="F2234" t="s">
        <v>21197</v>
      </c>
      <c r="G2234" t="s">
        <v>21196</v>
      </c>
      <c r="H2234" t="s">
        <v>455</v>
      </c>
      <c r="I2234">
        <v>103.6</v>
      </c>
      <c r="J2234" t="s">
        <v>145</v>
      </c>
      <c r="K2234" t="s">
        <v>137</v>
      </c>
      <c r="L2234">
        <f>I2234*$Q$2/100/1000</f>
        <v>3.8331999999999998E-4</v>
      </c>
    </row>
    <row r="2235" spans="1:12">
      <c r="A2235" s="118">
        <v>44986</v>
      </c>
      <c r="B2235" t="s">
        <v>1706</v>
      </c>
      <c r="C2235" t="s">
        <v>1705</v>
      </c>
      <c r="D2235" t="s">
        <v>21195</v>
      </c>
      <c r="E2235" t="s">
        <v>21194</v>
      </c>
      <c r="F2235">
        <v>101007863</v>
      </c>
      <c r="G2235" t="s">
        <v>1702</v>
      </c>
      <c r="H2235" t="s">
        <v>1701</v>
      </c>
      <c r="I2235">
        <v>78.2</v>
      </c>
      <c r="J2235" t="s">
        <v>145</v>
      </c>
      <c r="K2235" t="s">
        <v>137</v>
      </c>
      <c r="L2235">
        <f>I2235*$Q$2/100/1000</f>
        <v>2.8933999999999996E-4</v>
      </c>
    </row>
    <row r="2236" spans="1:12">
      <c r="A2236" s="118">
        <v>44986</v>
      </c>
      <c r="B2236" t="s">
        <v>460</v>
      </c>
      <c r="C2236" t="s">
        <v>459</v>
      </c>
      <c r="D2236" t="s">
        <v>10417</v>
      </c>
      <c r="E2236" t="s">
        <v>21193</v>
      </c>
      <c r="F2236">
        <v>88257610</v>
      </c>
      <c r="G2236" t="s">
        <v>7930</v>
      </c>
      <c r="H2236" t="s">
        <v>455</v>
      </c>
      <c r="I2236">
        <v>103.6</v>
      </c>
      <c r="J2236" t="s">
        <v>145</v>
      </c>
      <c r="K2236" t="s">
        <v>137</v>
      </c>
      <c r="L2236">
        <f>I2236*$Q$2/100/1000</f>
        <v>3.8331999999999998E-4</v>
      </c>
    </row>
    <row r="2237" spans="1:12">
      <c r="A2237" s="118">
        <v>44986</v>
      </c>
      <c r="B2237" t="s">
        <v>460</v>
      </c>
      <c r="C2237" t="s">
        <v>459</v>
      </c>
      <c r="D2237" t="s">
        <v>6307</v>
      </c>
      <c r="E2237" t="s">
        <v>21192</v>
      </c>
      <c r="F2237">
        <v>34202579</v>
      </c>
      <c r="G2237" t="s">
        <v>21191</v>
      </c>
      <c r="H2237" t="s">
        <v>455</v>
      </c>
      <c r="I2237">
        <v>103.6</v>
      </c>
      <c r="J2237" t="s">
        <v>145</v>
      </c>
      <c r="K2237" t="s">
        <v>137</v>
      </c>
      <c r="L2237">
        <f>I2237*$Q$2/100/1000</f>
        <v>3.8331999999999998E-4</v>
      </c>
    </row>
    <row r="2238" spans="1:12">
      <c r="A2238" s="118">
        <v>44986</v>
      </c>
      <c r="B2238" t="s">
        <v>460</v>
      </c>
      <c r="C2238" t="s">
        <v>459</v>
      </c>
      <c r="D2238" t="s">
        <v>9555</v>
      </c>
      <c r="E2238" t="s">
        <v>21190</v>
      </c>
      <c r="F2238">
        <v>101035626</v>
      </c>
      <c r="G2238" t="s">
        <v>5400</v>
      </c>
      <c r="H2238" t="s">
        <v>455</v>
      </c>
      <c r="I2238">
        <v>103.6</v>
      </c>
      <c r="J2238" t="s">
        <v>145</v>
      </c>
      <c r="K2238" t="s">
        <v>137</v>
      </c>
      <c r="L2238">
        <f>I2238*$Q$2/100/1000</f>
        <v>3.8331999999999998E-4</v>
      </c>
    </row>
    <row r="2239" spans="1:12">
      <c r="A2239" s="118">
        <v>45200</v>
      </c>
      <c r="B2239" t="s">
        <v>20712</v>
      </c>
      <c r="C2239" t="s">
        <v>20711</v>
      </c>
      <c r="D2239" t="s">
        <v>20788</v>
      </c>
      <c r="E2239" t="s">
        <v>21189</v>
      </c>
      <c r="F2239" t="s">
        <v>20786</v>
      </c>
      <c r="G2239" t="s">
        <v>20785</v>
      </c>
      <c r="H2239" t="s">
        <v>20706</v>
      </c>
      <c r="I2239">
        <v>9.4</v>
      </c>
      <c r="J2239" t="s">
        <v>138</v>
      </c>
      <c r="K2239" t="s">
        <v>137</v>
      </c>
      <c r="L2239">
        <f>I2239*$Q$2/1000</f>
        <v>3.4780000000000002E-3</v>
      </c>
    </row>
    <row r="2240" spans="1:12">
      <c r="A2240" s="118">
        <v>45200</v>
      </c>
      <c r="B2240" t="s">
        <v>20712</v>
      </c>
      <c r="C2240" t="s">
        <v>20711</v>
      </c>
      <c r="D2240" t="s">
        <v>20975</v>
      </c>
      <c r="E2240" t="s">
        <v>21188</v>
      </c>
      <c r="F2240">
        <v>51259239</v>
      </c>
      <c r="G2240" t="s">
        <v>21187</v>
      </c>
      <c r="H2240" t="s">
        <v>20706</v>
      </c>
      <c r="I2240">
        <v>9.4</v>
      </c>
      <c r="J2240" t="s">
        <v>138</v>
      </c>
      <c r="K2240" t="s">
        <v>137</v>
      </c>
      <c r="L2240">
        <f>I2240*$Q$2/1000</f>
        <v>3.4780000000000002E-3</v>
      </c>
    </row>
    <row r="2241" spans="1:12">
      <c r="A2241" s="118">
        <v>45200</v>
      </c>
      <c r="B2241" t="s">
        <v>20712</v>
      </c>
      <c r="C2241" t="s">
        <v>20711</v>
      </c>
      <c r="D2241" t="s">
        <v>20804</v>
      </c>
      <c r="E2241" t="s">
        <v>21186</v>
      </c>
      <c r="F2241">
        <v>101017267</v>
      </c>
      <c r="G2241" t="s">
        <v>20802</v>
      </c>
      <c r="H2241" t="s">
        <v>20706</v>
      </c>
      <c r="I2241">
        <v>9.4</v>
      </c>
      <c r="J2241" t="s">
        <v>138</v>
      </c>
      <c r="K2241" t="s">
        <v>137</v>
      </c>
      <c r="L2241">
        <f>I2241*$Q$2/1000</f>
        <v>3.4780000000000002E-3</v>
      </c>
    </row>
    <row r="2242" spans="1:12">
      <c r="A2242" s="118">
        <v>45200</v>
      </c>
      <c r="B2242" t="s">
        <v>20712</v>
      </c>
      <c r="C2242" t="s">
        <v>20711</v>
      </c>
      <c r="D2242" t="s">
        <v>21185</v>
      </c>
      <c r="E2242" t="s">
        <v>21184</v>
      </c>
      <c r="F2242">
        <v>89207148</v>
      </c>
      <c r="G2242" t="s">
        <v>21183</v>
      </c>
      <c r="H2242" t="s">
        <v>20706</v>
      </c>
      <c r="I2242">
        <v>9.4</v>
      </c>
      <c r="J2242" t="s">
        <v>138</v>
      </c>
      <c r="K2242" t="s">
        <v>137</v>
      </c>
      <c r="L2242">
        <f>I2242*$Q$2/1000</f>
        <v>3.4780000000000002E-3</v>
      </c>
    </row>
    <row r="2243" spans="1:12">
      <c r="A2243" s="118">
        <v>45200</v>
      </c>
      <c r="B2243" t="s">
        <v>20712</v>
      </c>
      <c r="C2243" t="s">
        <v>20711</v>
      </c>
      <c r="D2243" t="s">
        <v>20993</v>
      </c>
      <c r="E2243" t="s">
        <v>21182</v>
      </c>
      <c r="F2243" t="s">
        <v>21181</v>
      </c>
      <c r="G2243" t="s">
        <v>21180</v>
      </c>
      <c r="H2243" t="s">
        <v>20706</v>
      </c>
      <c r="I2243">
        <v>9.4</v>
      </c>
      <c r="J2243" t="s">
        <v>138</v>
      </c>
      <c r="K2243" t="s">
        <v>137</v>
      </c>
      <c r="L2243">
        <f>I2243*$Q$2/1000</f>
        <v>3.4780000000000002E-3</v>
      </c>
    </row>
    <row r="2244" spans="1:12">
      <c r="A2244" s="118">
        <v>45200</v>
      </c>
      <c r="B2244" t="s">
        <v>20712</v>
      </c>
      <c r="C2244" t="s">
        <v>20711</v>
      </c>
      <c r="D2244" t="s">
        <v>21179</v>
      </c>
      <c r="E2244" t="s">
        <v>21178</v>
      </c>
      <c r="F2244" t="s">
        <v>21177</v>
      </c>
      <c r="G2244" t="s">
        <v>21176</v>
      </c>
      <c r="H2244" t="s">
        <v>20706</v>
      </c>
      <c r="I2244">
        <v>9.4</v>
      </c>
      <c r="J2244" t="s">
        <v>138</v>
      </c>
      <c r="K2244" t="s">
        <v>137</v>
      </c>
      <c r="L2244">
        <f>I2244*$Q$2/1000</f>
        <v>3.4780000000000002E-3</v>
      </c>
    </row>
    <row r="2245" spans="1:12">
      <c r="A2245" s="118">
        <v>45200</v>
      </c>
      <c r="B2245" t="s">
        <v>20712</v>
      </c>
      <c r="C2245" t="s">
        <v>20711</v>
      </c>
      <c r="D2245" t="s">
        <v>20884</v>
      </c>
      <c r="E2245" t="s">
        <v>21175</v>
      </c>
      <c r="F2245" t="s">
        <v>10816</v>
      </c>
      <c r="G2245" t="s">
        <v>10815</v>
      </c>
      <c r="H2245" t="s">
        <v>20706</v>
      </c>
      <c r="I2245">
        <v>9.4</v>
      </c>
      <c r="J2245" t="s">
        <v>138</v>
      </c>
      <c r="K2245" t="s">
        <v>137</v>
      </c>
      <c r="L2245">
        <f>I2245*$Q$2/1000</f>
        <v>3.4780000000000002E-3</v>
      </c>
    </row>
    <row r="2246" spans="1:12">
      <c r="A2246" s="118">
        <v>45200</v>
      </c>
      <c r="B2246" t="s">
        <v>20712</v>
      </c>
      <c r="C2246" t="s">
        <v>20711</v>
      </c>
      <c r="D2246" t="s">
        <v>21163</v>
      </c>
      <c r="E2246" t="s">
        <v>21174</v>
      </c>
      <c r="F2246" t="s">
        <v>10816</v>
      </c>
      <c r="G2246" t="s">
        <v>10815</v>
      </c>
      <c r="H2246" t="s">
        <v>20706</v>
      </c>
      <c r="I2246">
        <v>9.4</v>
      </c>
      <c r="J2246" t="s">
        <v>138</v>
      </c>
      <c r="K2246" t="s">
        <v>137</v>
      </c>
      <c r="L2246">
        <f>I2246*$Q$2/1000</f>
        <v>3.4780000000000002E-3</v>
      </c>
    </row>
    <row r="2247" spans="1:12">
      <c r="A2247" s="118">
        <v>45200</v>
      </c>
      <c r="B2247" t="s">
        <v>20712</v>
      </c>
      <c r="C2247" t="s">
        <v>20711</v>
      </c>
      <c r="D2247" t="s">
        <v>20746</v>
      </c>
      <c r="E2247" t="s">
        <v>21173</v>
      </c>
      <c r="F2247">
        <v>101012555</v>
      </c>
      <c r="G2247" t="s">
        <v>21172</v>
      </c>
      <c r="H2247" t="s">
        <v>20706</v>
      </c>
      <c r="I2247">
        <v>9.4</v>
      </c>
      <c r="J2247" t="s">
        <v>138</v>
      </c>
      <c r="K2247" t="s">
        <v>137</v>
      </c>
      <c r="L2247">
        <f>I2247*$Q$2/1000</f>
        <v>3.4780000000000002E-3</v>
      </c>
    </row>
    <row r="2248" spans="1:12">
      <c r="A2248" s="118">
        <v>45200</v>
      </c>
      <c r="B2248" t="s">
        <v>20712</v>
      </c>
      <c r="C2248" t="s">
        <v>20711</v>
      </c>
      <c r="D2248" t="s">
        <v>21027</v>
      </c>
      <c r="E2248" t="s">
        <v>21171</v>
      </c>
      <c r="F2248" t="s">
        <v>21025</v>
      </c>
      <c r="G2248" t="s">
        <v>21024</v>
      </c>
      <c r="H2248" t="s">
        <v>20706</v>
      </c>
      <c r="I2248">
        <v>9.4</v>
      </c>
      <c r="J2248" t="s">
        <v>138</v>
      </c>
      <c r="K2248" t="s">
        <v>137</v>
      </c>
      <c r="L2248">
        <f>I2248*$Q$2/1000</f>
        <v>3.4780000000000002E-3</v>
      </c>
    </row>
    <row r="2249" spans="1:12">
      <c r="A2249" s="118">
        <v>45200</v>
      </c>
      <c r="B2249" t="s">
        <v>20712</v>
      </c>
      <c r="C2249" t="s">
        <v>20711</v>
      </c>
      <c r="D2249" t="s">
        <v>21170</v>
      </c>
      <c r="E2249" t="s">
        <v>21169</v>
      </c>
      <c r="F2249" t="s">
        <v>11005</v>
      </c>
      <c r="G2249" t="s">
        <v>10709</v>
      </c>
      <c r="H2249" t="s">
        <v>20706</v>
      </c>
      <c r="I2249">
        <v>9.4</v>
      </c>
      <c r="J2249" t="s">
        <v>138</v>
      </c>
      <c r="K2249" t="s">
        <v>137</v>
      </c>
      <c r="L2249">
        <f>I2249*$Q$2/1000</f>
        <v>3.4780000000000002E-3</v>
      </c>
    </row>
    <row r="2250" spans="1:12">
      <c r="A2250" s="118">
        <v>45200</v>
      </c>
      <c r="B2250" t="s">
        <v>20712</v>
      </c>
      <c r="C2250" t="s">
        <v>20711</v>
      </c>
      <c r="D2250" t="s">
        <v>21067</v>
      </c>
      <c r="E2250" t="s">
        <v>21168</v>
      </c>
      <c r="F2250">
        <v>101040231</v>
      </c>
      <c r="G2250" t="s">
        <v>21018</v>
      </c>
      <c r="H2250" t="s">
        <v>20706</v>
      </c>
      <c r="I2250">
        <v>9.4</v>
      </c>
      <c r="J2250" t="s">
        <v>138</v>
      </c>
      <c r="K2250" t="s">
        <v>137</v>
      </c>
      <c r="L2250">
        <f>I2250*$Q$2/1000</f>
        <v>3.4780000000000002E-3</v>
      </c>
    </row>
    <row r="2251" spans="1:12">
      <c r="A2251" s="118">
        <v>45200</v>
      </c>
      <c r="B2251" t="s">
        <v>20712</v>
      </c>
      <c r="C2251" t="s">
        <v>20711</v>
      </c>
      <c r="D2251" t="s">
        <v>20835</v>
      </c>
      <c r="E2251" t="s">
        <v>21167</v>
      </c>
      <c r="F2251">
        <v>101020061</v>
      </c>
      <c r="G2251" t="s">
        <v>20833</v>
      </c>
      <c r="H2251" t="s">
        <v>20706</v>
      </c>
      <c r="I2251">
        <v>9.4</v>
      </c>
      <c r="J2251" t="s">
        <v>138</v>
      </c>
      <c r="K2251" t="s">
        <v>137</v>
      </c>
      <c r="L2251">
        <f>I2251*$Q$2/1000</f>
        <v>3.4780000000000002E-3</v>
      </c>
    </row>
    <row r="2252" spans="1:12">
      <c r="A2252" s="118">
        <v>45200</v>
      </c>
      <c r="B2252" t="s">
        <v>20712</v>
      </c>
      <c r="C2252" t="s">
        <v>20711</v>
      </c>
      <c r="D2252" t="s">
        <v>20849</v>
      </c>
      <c r="E2252" t="s">
        <v>21166</v>
      </c>
      <c r="F2252" t="s">
        <v>20847</v>
      </c>
      <c r="G2252" t="s">
        <v>20846</v>
      </c>
      <c r="H2252" t="s">
        <v>20706</v>
      </c>
      <c r="I2252">
        <v>9.4</v>
      </c>
      <c r="J2252" t="s">
        <v>138</v>
      </c>
      <c r="K2252" t="s">
        <v>137</v>
      </c>
      <c r="L2252">
        <f>I2252*$Q$2/1000</f>
        <v>3.4780000000000002E-3</v>
      </c>
    </row>
    <row r="2253" spans="1:12">
      <c r="A2253" s="118">
        <v>45200</v>
      </c>
      <c r="B2253" t="s">
        <v>20712</v>
      </c>
      <c r="C2253" t="s">
        <v>20711</v>
      </c>
      <c r="D2253" t="s">
        <v>21165</v>
      </c>
      <c r="E2253" t="s">
        <v>21164</v>
      </c>
      <c r="F2253">
        <v>101040194</v>
      </c>
      <c r="G2253" t="s">
        <v>20959</v>
      </c>
      <c r="H2253" t="s">
        <v>20706</v>
      </c>
      <c r="I2253">
        <v>9.4</v>
      </c>
      <c r="J2253" t="s">
        <v>138</v>
      </c>
      <c r="K2253" t="s">
        <v>137</v>
      </c>
      <c r="L2253">
        <f>I2253*$Q$2/1000</f>
        <v>3.4780000000000002E-3</v>
      </c>
    </row>
    <row r="2254" spans="1:12">
      <c r="A2254" s="118">
        <v>45200</v>
      </c>
      <c r="B2254" t="s">
        <v>20712</v>
      </c>
      <c r="C2254" t="s">
        <v>20711</v>
      </c>
      <c r="D2254" t="s">
        <v>21163</v>
      </c>
      <c r="E2254" t="s">
        <v>21162</v>
      </c>
      <c r="F2254" t="s">
        <v>10820</v>
      </c>
      <c r="G2254" t="s">
        <v>10819</v>
      </c>
      <c r="H2254" t="s">
        <v>20706</v>
      </c>
      <c r="I2254">
        <v>9.4</v>
      </c>
      <c r="J2254" t="s">
        <v>138</v>
      </c>
      <c r="K2254" t="s">
        <v>137</v>
      </c>
      <c r="L2254">
        <f>I2254*$Q$2/1000</f>
        <v>3.4780000000000002E-3</v>
      </c>
    </row>
    <row r="2255" spans="1:12">
      <c r="A2255" s="118">
        <v>45200</v>
      </c>
      <c r="B2255" t="s">
        <v>20712</v>
      </c>
      <c r="C2255" t="s">
        <v>20711</v>
      </c>
      <c r="D2255" t="s">
        <v>20884</v>
      </c>
      <c r="E2255" t="s">
        <v>21161</v>
      </c>
      <c r="F2255" t="s">
        <v>10816</v>
      </c>
      <c r="G2255" t="s">
        <v>10815</v>
      </c>
      <c r="H2255" t="s">
        <v>20706</v>
      </c>
      <c r="I2255">
        <v>9.4</v>
      </c>
      <c r="J2255" t="s">
        <v>138</v>
      </c>
      <c r="K2255" t="s">
        <v>137</v>
      </c>
      <c r="L2255">
        <f>I2255*$Q$2/1000</f>
        <v>3.4780000000000002E-3</v>
      </c>
    </row>
    <row r="2256" spans="1:12">
      <c r="A2256" s="118">
        <v>45200</v>
      </c>
      <c r="B2256" t="s">
        <v>20712</v>
      </c>
      <c r="C2256" t="s">
        <v>20711</v>
      </c>
      <c r="D2256" t="s">
        <v>21027</v>
      </c>
      <c r="E2256" t="s">
        <v>21160</v>
      </c>
      <c r="F2256" t="s">
        <v>21025</v>
      </c>
      <c r="G2256" t="s">
        <v>21024</v>
      </c>
      <c r="H2256" t="s">
        <v>20706</v>
      </c>
      <c r="I2256">
        <v>9.4</v>
      </c>
      <c r="J2256" t="s">
        <v>138</v>
      </c>
      <c r="K2256" t="s">
        <v>137</v>
      </c>
      <c r="L2256">
        <f>I2256*$Q$2/1000</f>
        <v>3.4780000000000002E-3</v>
      </c>
    </row>
    <row r="2257" spans="1:12">
      <c r="A2257" s="118">
        <v>45200</v>
      </c>
      <c r="B2257" t="s">
        <v>20712</v>
      </c>
      <c r="C2257" t="s">
        <v>20711</v>
      </c>
      <c r="D2257" t="s">
        <v>21027</v>
      </c>
      <c r="E2257" t="s">
        <v>21159</v>
      </c>
      <c r="F2257" t="s">
        <v>21025</v>
      </c>
      <c r="G2257" t="s">
        <v>21024</v>
      </c>
      <c r="H2257" t="s">
        <v>20706</v>
      </c>
      <c r="I2257">
        <v>9.4</v>
      </c>
      <c r="J2257" t="s">
        <v>138</v>
      </c>
      <c r="K2257" t="s">
        <v>137</v>
      </c>
      <c r="L2257">
        <f>I2257*$Q$2/1000</f>
        <v>3.4780000000000002E-3</v>
      </c>
    </row>
    <row r="2258" spans="1:12">
      <c r="A2258" s="118">
        <v>45200</v>
      </c>
      <c r="B2258" t="s">
        <v>20712</v>
      </c>
      <c r="C2258" t="s">
        <v>20711</v>
      </c>
      <c r="D2258" t="s">
        <v>20869</v>
      </c>
      <c r="E2258" t="s">
        <v>21158</v>
      </c>
      <c r="F2258" t="s">
        <v>20733</v>
      </c>
      <c r="G2258" t="s">
        <v>20732</v>
      </c>
      <c r="H2258" t="s">
        <v>20706</v>
      </c>
      <c r="I2258">
        <v>9.4</v>
      </c>
      <c r="J2258" t="s">
        <v>138</v>
      </c>
      <c r="K2258" t="s">
        <v>137</v>
      </c>
      <c r="L2258">
        <f>I2258*$Q$2/1000</f>
        <v>3.4780000000000002E-3</v>
      </c>
    </row>
    <row r="2259" spans="1:12">
      <c r="A2259" s="118">
        <v>45200</v>
      </c>
      <c r="B2259" t="s">
        <v>20712</v>
      </c>
      <c r="C2259" t="s">
        <v>20711</v>
      </c>
      <c r="D2259" t="s">
        <v>21132</v>
      </c>
      <c r="E2259" t="s">
        <v>21157</v>
      </c>
      <c r="F2259">
        <v>101044324</v>
      </c>
      <c r="G2259" t="s">
        <v>21130</v>
      </c>
      <c r="H2259" t="s">
        <v>20706</v>
      </c>
      <c r="I2259">
        <v>9.4</v>
      </c>
      <c r="J2259" t="s">
        <v>138</v>
      </c>
      <c r="K2259" t="s">
        <v>137</v>
      </c>
      <c r="L2259">
        <f>I2259*$Q$2/1000</f>
        <v>3.4780000000000002E-3</v>
      </c>
    </row>
    <row r="2260" spans="1:12">
      <c r="A2260" s="118">
        <v>45200</v>
      </c>
      <c r="B2260" t="s">
        <v>20712</v>
      </c>
      <c r="C2260" t="s">
        <v>20711</v>
      </c>
      <c r="D2260" t="s">
        <v>20752</v>
      </c>
      <c r="E2260" t="s">
        <v>21156</v>
      </c>
      <c r="F2260">
        <v>101011267</v>
      </c>
      <c r="G2260" t="s">
        <v>20750</v>
      </c>
      <c r="H2260" t="s">
        <v>20706</v>
      </c>
      <c r="I2260">
        <v>9.4</v>
      </c>
      <c r="J2260" t="s">
        <v>138</v>
      </c>
      <c r="K2260" t="s">
        <v>137</v>
      </c>
      <c r="L2260">
        <f>I2260*$Q$2/1000</f>
        <v>3.4780000000000002E-3</v>
      </c>
    </row>
    <row r="2261" spans="1:12">
      <c r="A2261" s="118">
        <v>45200</v>
      </c>
      <c r="B2261" t="s">
        <v>20712</v>
      </c>
      <c r="C2261" t="s">
        <v>20711</v>
      </c>
      <c r="D2261" t="s">
        <v>20781</v>
      </c>
      <c r="E2261" t="s">
        <v>21155</v>
      </c>
      <c r="F2261">
        <v>40255936</v>
      </c>
      <c r="G2261" t="s">
        <v>20981</v>
      </c>
      <c r="H2261" t="s">
        <v>20706</v>
      </c>
      <c r="I2261">
        <v>9.4</v>
      </c>
      <c r="J2261" t="s">
        <v>138</v>
      </c>
      <c r="K2261" t="s">
        <v>137</v>
      </c>
      <c r="L2261">
        <f>I2261*$Q$2/1000</f>
        <v>3.4780000000000002E-3</v>
      </c>
    </row>
    <row r="2262" spans="1:12">
      <c r="A2262" s="118">
        <v>45200</v>
      </c>
      <c r="B2262" t="s">
        <v>20712</v>
      </c>
      <c r="C2262" t="s">
        <v>20711</v>
      </c>
      <c r="D2262" t="s">
        <v>20781</v>
      </c>
      <c r="E2262" t="s">
        <v>21154</v>
      </c>
      <c r="F2262">
        <v>101009302</v>
      </c>
      <c r="G2262" t="s">
        <v>20779</v>
      </c>
      <c r="H2262" t="s">
        <v>20706</v>
      </c>
      <c r="I2262">
        <v>9.4</v>
      </c>
      <c r="J2262" t="s">
        <v>138</v>
      </c>
      <c r="K2262" t="s">
        <v>137</v>
      </c>
      <c r="L2262">
        <f>I2262*$Q$2/1000</f>
        <v>3.4780000000000002E-3</v>
      </c>
    </row>
    <row r="2263" spans="1:12">
      <c r="A2263" s="118">
        <v>45200</v>
      </c>
      <c r="B2263" t="s">
        <v>20712</v>
      </c>
      <c r="C2263" t="s">
        <v>20711</v>
      </c>
      <c r="D2263" t="s">
        <v>20975</v>
      </c>
      <c r="E2263" t="s">
        <v>21153</v>
      </c>
      <c r="F2263">
        <v>40255935</v>
      </c>
      <c r="G2263" t="s">
        <v>21152</v>
      </c>
      <c r="H2263" t="s">
        <v>20706</v>
      </c>
      <c r="I2263">
        <v>9.4</v>
      </c>
      <c r="J2263" t="s">
        <v>138</v>
      </c>
      <c r="K2263" t="s">
        <v>137</v>
      </c>
      <c r="L2263">
        <f>I2263*$Q$2/1000</f>
        <v>3.4780000000000002E-3</v>
      </c>
    </row>
    <row r="2264" spans="1:12">
      <c r="A2264" s="118">
        <v>45200</v>
      </c>
      <c r="B2264" t="s">
        <v>20712</v>
      </c>
      <c r="C2264" t="s">
        <v>20711</v>
      </c>
      <c r="D2264" t="s">
        <v>20825</v>
      </c>
      <c r="E2264" t="s">
        <v>21151</v>
      </c>
      <c r="F2264" t="s">
        <v>20823</v>
      </c>
      <c r="G2264" t="s">
        <v>20822</v>
      </c>
      <c r="H2264" t="s">
        <v>20706</v>
      </c>
      <c r="I2264">
        <v>9.4</v>
      </c>
      <c r="J2264" t="s">
        <v>138</v>
      </c>
      <c r="K2264" t="s">
        <v>137</v>
      </c>
      <c r="L2264">
        <f>I2264*$Q$2/1000</f>
        <v>3.4780000000000002E-3</v>
      </c>
    </row>
    <row r="2265" spans="1:12">
      <c r="A2265" s="118">
        <v>44986</v>
      </c>
      <c r="B2265" t="s">
        <v>6503</v>
      </c>
      <c r="C2265" t="s">
        <v>6502</v>
      </c>
      <c r="D2265" t="s">
        <v>21150</v>
      </c>
      <c r="E2265" t="s">
        <v>21149</v>
      </c>
      <c r="F2265">
        <v>1</v>
      </c>
      <c r="G2265" t="s">
        <v>667</v>
      </c>
      <c r="H2265" t="s">
        <v>6497</v>
      </c>
      <c r="I2265">
        <v>13.2</v>
      </c>
      <c r="J2265" t="s">
        <v>138</v>
      </c>
      <c r="K2265" t="s">
        <v>137</v>
      </c>
      <c r="L2265">
        <f>I2265*$Q$2/1000</f>
        <v>4.8839999999999995E-3</v>
      </c>
    </row>
    <row r="2266" spans="1:12">
      <c r="A2266" s="118">
        <v>45200</v>
      </c>
      <c r="B2266" t="s">
        <v>20712</v>
      </c>
      <c r="C2266" t="s">
        <v>20711</v>
      </c>
      <c r="D2266" t="s">
        <v>20726</v>
      </c>
      <c r="E2266" t="s">
        <v>21148</v>
      </c>
      <c r="F2266" t="s">
        <v>20724</v>
      </c>
      <c r="G2266" t="s">
        <v>20723</v>
      </c>
      <c r="H2266" t="s">
        <v>20706</v>
      </c>
      <c r="I2266">
        <v>9.4</v>
      </c>
      <c r="J2266" t="s">
        <v>138</v>
      </c>
      <c r="K2266" t="s">
        <v>137</v>
      </c>
      <c r="L2266">
        <f>I2266*$Q$2/1000</f>
        <v>3.4780000000000002E-3</v>
      </c>
    </row>
    <row r="2267" spans="1:12">
      <c r="A2267" s="118">
        <v>45200</v>
      </c>
      <c r="B2267" t="s">
        <v>20712</v>
      </c>
      <c r="C2267" t="s">
        <v>20711</v>
      </c>
      <c r="D2267" t="s">
        <v>21147</v>
      </c>
      <c r="E2267" t="s">
        <v>21146</v>
      </c>
      <c r="F2267">
        <v>40254985</v>
      </c>
      <c r="G2267" t="s">
        <v>21145</v>
      </c>
      <c r="H2267" t="s">
        <v>20706</v>
      </c>
      <c r="I2267">
        <v>9.4</v>
      </c>
      <c r="J2267" t="s">
        <v>138</v>
      </c>
      <c r="K2267" t="s">
        <v>137</v>
      </c>
      <c r="L2267">
        <f>I2267*$Q$2/1000</f>
        <v>3.4780000000000002E-3</v>
      </c>
    </row>
    <row r="2268" spans="1:12">
      <c r="A2268" s="118">
        <v>45200</v>
      </c>
      <c r="B2268" t="s">
        <v>20712</v>
      </c>
      <c r="C2268" t="s">
        <v>20711</v>
      </c>
      <c r="D2268" t="s">
        <v>20746</v>
      </c>
      <c r="E2268" t="s">
        <v>21144</v>
      </c>
      <c r="F2268">
        <v>101013222</v>
      </c>
      <c r="G2268" t="s">
        <v>20744</v>
      </c>
      <c r="H2268" t="s">
        <v>20706</v>
      </c>
      <c r="I2268">
        <v>9.4</v>
      </c>
      <c r="J2268" t="s">
        <v>138</v>
      </c>
      <c r="K2268" t="s">
        <v>137</v>
      </c>
      <c r="L2268">
        <f>I2268*$Q$2/1000</f>
        <v>3.4780000000000002E-3</v>
      </c>
    </row>
    <row r="2269" spans="1:12">
      <c r="A2269" s="118">
        <v>45200</v>
      </c>
      <c r="B2269" t="s">
        <v>20712</v>
      </c>
      <c r="C2269" t="s">
        <v>20711</v>
      </c>
      <c r="D2269" t="s">
        <v>21132</v>
      </c>
      <c r="E2269" t="s">
        <v>21143</v>
      </c>
      <c r="F2269">
        <v>101044324</v>
      </c>
      <c r="G2269" t="s">
        <v>21130</v>
      </c>
      <c r="H2269" t="s">
        <v>20706</v>
      </c>
      <c r="I2269">
        <v>9.4</v>
      </c>
      <c r="J2269" t="s">
        <v>138</v>
      </c>
      <c r="K2269" t="s">
        <v>137</v>
      </c>
      <c r="L2269">
        <f>I2269*$Q$2/1000</f>
        <v>3.4780000000000002E-3</v>
      </c>
    </row>
    <row r="2270" spans="1:12">
      <c r="A2270" s="118">
        <v>45200</v>
      </c>
      <c r="B2270" t="s">
        <v>20712</v>
      </c>
      <c r="C2270" t="s">
        <v>20711</v>
      </c>
      <c r="D2270" t="s">
        <v>21142</v>
      </c>
      <c r="E2270" t="s">
        <v>21141</v>
      </c>
      <c r="F2270" t="s">
        <v>21140</v>
      </c>
      <c r="G2270" t="s">
        <v>21139</v>
      </c>
      <c r="H2270" t="s">
        <v>20706</v>
      </c>
      <c r="I2270">
        <v>9.4</v>
      </c>
      <c r="J2270" t="s">
        <v>138</v>
      </c>
      <c r="K2270" t="s">
        <v>137</v>
      </c>
      <c r="L2270">
        <f>I2270*$Q$2/1000</f>
        <v>3.4780000000000002E-3</v>
      </c>
    </row>
    <row r="2271" spans="1:12">
      <c r="A2271" s="118">
        <v>45200</v>
      </c>
      <c r="B2271" t="s">
        <v>20712</v>
      </c>
      <c r="C2271" t="s">
        <v>20711</v>
      </c>
      <c r="D2271" t="s">
        <v>21138</v>
      </c>
      <c r="E2271" t="s">
        <v>21137</v>
      </c>
      <c r="F2271">
        <v>57207666</v>
      </c>
      <c r="G2271" t="s">
        <v>20820</v>
      </c>
      <c r="H2271" t="s">
        <v>20706</v>
      </c>
      <c r="I2271">
        <v>9.4</v>
      </c>
      <c r="J2271" t="s">
        <v>138</v>
      </c>
      <c r="K2271" t="s">
        <v>137</v>
      </c>
      <c r="L2271">
        <f>I2271*$Q$2/1000</f>
        <v>3.4780000000000002E-3</v>
      </c>
    </row>
    <row r="2272" spans="1:12">
      <c r="A2272" s="118">
        <v>45200</v>
      </c>
      <c r="B2272" t="s">
        <v>20712</v>
      </c>
      <c r="C2272" t="s">
        <v>20711</v>
      </c>
      <c r="D2272" t="s">
        <v>20900</v>
      </c>
      <c r="E2272" t="s">
        <v>21136</v>
      </c>
      <c r="F2272">
        <v>101046730</v>
      </c>
      <c r="G2272" t="s">
        <v>20898</v>
      </c>
      <c r="H2272" t="s">
        <v>20706</v>
      </c>
      <c r="I2272">
        <v>9.4</v>
      </c>
      <c r="J2272" t="s">
        <v>138</v>
      </c>
      <c r="K2272" t="s">
        <v>137</v>
      </c>
      <c r="L2272">
        <f>I2272*$Q$2/1000</f>
        <v>3.4780000000000002E-3</v>
      </c>
    </row>
    <row r="2273" spans="1:12">
      <c r="A2273" s="118">
        <v>45200</v>
      </c>
      <c r="B2273" t="s">
        <v>20712</v>
      </c>
      <c r="C2273" t="s">
        <v>20711</v>
      </c>
      <c r="D2273" t="s">
        <v>20778</v>
      </c>
      <c r="E2273" t="s">
        <v>21135</v>
      </c>
      <c r="F2273">
        <v>42206332</v>
      </c>
      <c r="G2273" t="s">
        <v>20776</v>
      </c>
      <c r="H2273" t="s">
        <v>20706</v>
      </c>
      <c r="I2273">
        <v>9.4</v>
      </c>
      <c r="J2273" t="s">
        <v>138</v>
      </c>
      <c r="K2273" t="s">
        <v>137</v>
      </c>
      <c r="L2273">
        <f>I2273*$Q$2/1000</f>
        <v>3.4780000000000002E-3</v>
      </c>
    </row>
    <row r="2274" spans="1:12">
      <c r="A2274" s="118">
        <v>45200</v>
      </c>
      <c r="B2274" t="s">
        <v>20712</v>
      </c>
      <c r="C2274" t="s">
        <v>20711</v>
      </c>
      <c r="D2274" t="s">
        <v>21132</v>
      </c>
      <c r="E2274" t="s">
        <v>21134</v>
      </c>
      <c r="F2274">
        <v>101044324</v>
      </c>
      <c r="G2274" t="s">
        <v>21130</v>
      </c>
      <c r="H2274" t="s">
        <v>20706</v>
      </c>
      <c r="I2274">
        <v>9.4</v>
      </c>
      <c r="J2274" t="s">
        <v>138</v>
      </c>
      <c r="K2274" t="s">
        <v>137</v>
      </c>
      <c r="L2274">
        <f>I2274*$Q$2/1000</f>
        <v>3.4780000000000002E-3</v>
      </c>
    </row>
    <row r="2275" spans="1:12">
      <c r="A2275" s="118">
        <v>45200</v>
      </c>
      <c r="B2275" t="s">
        <v>20712</v>
      </c>
      <c r="C2275" t="s">
        <v>20711</v>
      </c>
      <c r="D2275" t="s">
        <v>20894</v>
      </c>
      <c r="E2275" t="s">
        <v>21133</v>
      </c>
      <c r="F2275">
        <v>101040231</v>
      </c>
      <c r="G2275" t="s">
        <v>21018</v>
      </c>
      <c r="H2275" t="s">
        <v>20706</v>
      </c>
      <c r="I2275">
        <v>9.4</v>
      </c>
      <c r="J2275" t="s">
        <v>138</v>
      </c>
      <c r="K2275" t="s">
        <v>137</v>
      </c>
      <c r="L2275">
        <f>I2275*$Q$2/1000</f>
        <v>3.4780000000000002E-3</v>
      </c>
    </row>
    <row r="2276" spans="1:12">
      <c r="A2276" s="118">
        <v>45200</v>
      </c>
      <c r="B2276" t="s">
        <v>20712</v>
      </c>
      <c r="C2276" t="s">
        <v>20711</v>
      </c>
      <c r="D2276" t="s">
        <v>21132</v>
      </c>
      <c r="E2276" t="s">
        <v>21131</v>
      </c>
      <c r="F2276">
        <v>101044324</v>
      </c>
      <c r="G2276" t="s">
        <v>21130</v>
      </c>
      <c r="H2276" t="s">
        <v>20706</v>
      </c>
      <c r="I2276">
        <v>9.4</v>
      </c>
      <c r="J2276" t="s">
        <v>138</v>
      </c>
      <c r="K2276" t="s">
        <v>137</v>
      </c>
      <c r="L2276">
        <f>I2276*$Q$2/1000</f>
        <v>3.4780000000000002E-3</v>
      </c>
    </row>
    <row r="2277" spans="1:12">
      <c r="A2277" s="118">
        <v>45200</v>
      </c>
      <c r="B2277" t="s">
        <v>20712</v>
      </c>
      <c r="C2277" t="s">
        <v>20711</v>
      </c>
      <c r="D2277" t="s">
        <v>21129</v>
      </c>
      <c r="E2277" t="s">
        <v>21128</v>
      </c>
      <c r="F2277">
        <v>101029067</v>
      </c>
      <c r="G2277" t="s">
        <v>21127</v>
      </c>
      <c r="H2277" t="s">
        <v>20706</v>
      </c>
      <c r="I2277">
        <v>9.4</v>
      </c>
      <c r="J2277" t="s">
        <v>138</v>
      </c>
      <c r="K2277" t="s">
        <v>137</v>
      </c>
      <c r="L2277">
        <f>I2277*$Q$2/1000</f>
        <v>3.4780000000000002E-3</v>
      </c>
    </row>
    <row r="2278" spans="1:12">
      <c r="A2278" s="118">
        <v>45200</v>
      </c>
      <c r="B2278" t="s">
        <v>20712</v>
      </c>
      <c r="C2278" t="s">
        <v>20711</v>
      </c>
      <c r="D2278" t="s">
        <v>20916</v>
      </c>
      <c r="E2278" t="s">
        <v>21126</v>
      </c>
      <c r="F2278" t="s">
        <v>20914</v>
      </c>
      <c r="G2278" t="s">
        <v>20913</v>
      </c>
      <c r="H2278" t="s">
        <v>20706</v>
      </c>
      <c r="I2278">
        <v>9.4</v>
      </c>
      <c r="J2278" t="s">
        <v>138</v>
      </c>
      <c r="K2278" t="s">
        <v>137</v>
      </c>
      <c r="L2278">
        <f>I2278*$Q$2/1000</f>
        <v>3.4780000000000002E-3</v>
      </c>
    </row>
    <row r="2279" spans="1:12">
      <c r="A2279" s="118">
        <v>45200</v>
      </c>
      <c r="B2279" t="s">
        <v>20712</v>
      </c>
      <c r="C2279" t="s">
        <v>20711</v>
      </c>
      <c r="D2279" t="s">
        <v>21125</v>
      </c>
      <c r="E2279" t="s">
        <v>21124</v>
      </c>
      <c r="F2279" t="s">
        <v>21123</v>
      </c>
      <c r="G2279" t="s">
        <v>21122</v>
      </c>
      <c r="H2279" t="s">
        <v>20706</v>
      </c>
      <c r="I2279">
        <v>9.4</v>
      </c>
      <c r="J2279" t="s">
        <v>138</v>
      </c>
      <c r="K2279" t="s">
        <v>137</v>
      </c>
      <c r="L2279">
        <f>I2279*$Q$2/1000</f>
        <v>3.4780000000000002E-3</v>
      </c>
    </row>
    <row r="2280" spans="1:12">
      <c r="A2280" s="118">
        <v>45200</v>
      </c>
      <c r="B2280" t="s">
        <v>20712</v>
      </c>
      <c r="C2280" t="s">
        <v>20711</v>
      </c>
      <c r="D2280" t="s">
        <v>20916</v>
      </c>
      <c r="E2280" t="s">
        <v>21121</v>
      </c>
      <c r="F2280" t="s">
        <v>21120</v>
      </c>
      <c r="G2280" t="s">
        <v>21119</v>
      </c>
      <c r="H2280" t="s">
        <v>20706</v>
      </c>
      <c r="I2280">
        <v>9.4</v>
      </c>
      <c r="J2280" t="s">
        <v>138</v>
      </c>
      <c r="K2280" t="s">
        <v>137</v>
      </c>
      <c r="L2280">
        <f>I2280*$Q$2/1000</f>
        <v>3.4780000000000002E-3</v>
      </c>
    </row>
    <row r="2281" spans="1:12">
      <c r="A2281" s="118">
        <v>45200</v>
      </c>
      <c r="B2281" t="s">
        <v>20712</v>
      </c>
      <c r="C2281" t="s">
        <v>20711</v>
      </c>
      <c r="D2281" t="s">
        <v>21118</v>
      </c>
      <c r="E2281" t="s">
        <v>21117</v>
      </c>
      <c r="F2281" t="s">
        <v>21116</v>
      </c>
      <c r="G2281" t="s">
        <v>21115</v>
      </c>
      <c r="H2281" t="s">
        <v>20706</v>
      </c>
      <c r="I2281">
        <v>9.4</v>
      </c>
      <c r="J2281" t="s">
        <v>138</v>
      </c>
      <c r="K2281" t="s">
        <v>137</v>
      </c>
      <c r="L2281">
        <f>I2281*$Q$2/1000</f>
        <v>3.4780000000000002E-3</v>
      </c>
    </row>
    <row r="2282" spans="1:12">
      <c r="A2282" s="118">
        <v>45200</v>
      </c>
      <c r="B2282" t="s">
        <v>20712</v>
      </c>
      <c r="C2282" t="s">
        <v>20711</v>
      </c>
      <c r="D2282" t="s">
        <v>21114</v>
      </c>
      <c r="E2282" t="s">
        <v>21113</v>
      </c>
      <c r="F2282">
        <v>40259206</v>
      </c>
      <c r="G2282" t="s">
        <v>21112</v>
      </c>
      <c r="H2282" t="s">
        <v>20706</v>
      </c>
      <c r="I2282">
        <v>9.4</v>
      </c>
      <c r="J2282" t="s">
        <v>138</v>
      </c>
      <c r="K2282" t="s">
        <v>137</v>
      </c>
      <c r="L2282">
        <f>I2282*$Q$2/1000</f>
        <v>3.4780000000000002E-3</v>
      </c>
    </row>
    <row r="2283" spans="1:12">
      <c r="A2283" s="118">
        <v>45200</v>
      </c>
      <c r="B2283" t="s">
        <v>20712</v>
      </c>
      <c r="C2283" t="s">
        <v>20711</v>
      </c>
      <c r="D2283" t="s">
        <v>20874</v>
      </c>
      <c r="E2283" t="s">
        <v>21111</v>
      </c>
      <c r="F2283">
        <v>101045037</v>
      </c>
      <c r="G2283" t="s">
        <v>20872</v>
      </c>
      <c r="H2283" t="s">
        <v>20706</v>
      </c>
      <c r="I2283">
        <v>9.4</v>
      </c>
      <c r="J2283" t="s">
        <v>138</v>
      </c>
      <c r="K2283" t="s">
        <v>137</v>
      </c>
      <c r="L2283">
        <f>I2283*$Q$2/1000</f>
        <v>3.4780000000000002E-3</v>
      </c>
    </row>
    <row r="2284" spans="1:12">
      <c r="A2284" s="118">
        <v>45200</v>
      </c>
      <c r="B2284" t="s">
        <v>20712</v>
      </c>
      <c r="C2284" t="s">
        <v>20711</v>
      </c>
      <c r="D2284" t="s">
        <v>20807</v>
      </c>
      <c r="E2284" t="s">
        <v>21110</v>
      </c>
      <c r="F2284">
        <v>101035612</v>
      </c>
      <c r="G2284" t="s">
        <v>20805</v>
      </c>
      <c r="H2284" t="s">
        <v>20706</v>
      </c>
      <c r="I2284">
        <v>9.4</v>
      </c>
      <c r="J2284" t="s">
        <v>138</v>
      </c>
      <c r="K2284" t="s">
        <v>137</v>
      </c>
      <c r="L2284">
        <f>I2284*$Q$2/1000</f>
        <v>3.4780000000000002E-3</v>
      </c>
    </row>
    <row r="2285" spans="1:12">
      <c r="A2285" s="118">
        <v>45200</v>
      </c>
      <c r="B2285" t="s">
        <v>20712</v>
      </c>
      <c r="C2285" t="s">
        <v>20711</v>
      </c>
      <c r="D2285" t="s">
        <v>20810</v>
      </c>
      <c r="E2285" t="s">
        <v>21109</v>
      </c>
      <c r="F2285">
        <v>101022440</v>
      </c>
      <c r="G2285" t="s">
        <v>20808</v>
      </c>
      <c r="H2285" t="s">
        <v>20706</v>
      </c>
      <c r="I2285">
        <v>9.4</v>
      </c>
      <c r="J2285" t="s">
        <v>138</v>
      </c>
      <c r="K2285" t="s">
        <v>137</v>
      </c>
      <c r="L2285">
        <f>I2285*$Q$2/1000</f>
        <v>3.4780000000000002E-3</v>
      </c>
    </row>
    <row r="2286" spans="1:12">
      <c r="A2286" s="118">
        <v>45200</v>
      </c>
      <c r="B2286" t="s">
        <v>20712</v>
      </c>
      <c r="C2286" t="s">
        <v>20711</v>
      </c>
      <c r="D2286" t="s">
        <v>20867</v>
      </c>
      <c r="E2286" t="s">
        <v>21108</v>
      </c>
      <c r="F2286">
        <v>101041078</v>
      </c>
      <c r="G2286" t="s">
        <v>20865</v>
      </c>
      <c r="H2286" t="s">
        <v>20706</v>
      </c>
      <c r="I2286">
        <v>9.4</v>
      </c>
      <c r="J2286" t="s">
        <v>138</v>
      </c>
      <c r="K2286" t="s">
        <v>137</v>
      </c>
      <c r="L2286">
        <f>I2286*$Q$2/1000</f>
        <v>3.4780000000000002E-3</v>
      </c>
    </row>
    <row r="2287" spans="1:12">
      <c r="A2287" s="118">
        <v>45200</v>
      </c>
      <c r="B2287" t="s">
        <v>20712</v>
      </c>
      <c r="C2287" t="s">
        <v>20711</v>
      </c>
      <c r="D2287" t="s">
        <v>20835</v>
      </c>
      <c r="E2287" t="s">
        <v>21107</v>
      </c>
      <c r="F2287">
        <v>101032025</v>
      </c>
      <c r="G2287" t="s">
        <v>21106</v>
      </c>
      <c r="H2287" t="s">
        <v>20706</v>
      </c>
      <c r="I2287">
        <v>9.4</v>
      </c>
      <c r="J2287" t="s">
        <v>138</v>
      </c>
      <c r="K2287" t="s">
        <v>137</v>
      </c>
      <c r="L2287">
        <f>I2287*$Q$2/1000</f>
        <v>3.4780000000000002E-3</v>
      </c>
    </row>
    <row r="2288" spans="1:12">
      <c r="A2288" s="118">
        <v>45200</v>
      </c>
      <c r="B2288" t="s">
        <v>20712</v>
      </c>
      <c r="C2288" t="s">
        <v>20711</v>
      </c>
      <c r="D2288" t="s">
        <v>20940</v>
      </c>
      <c r="E2288" t="s">
        <v>21105</v>
      </c>
      <c r="F2288" t="s">
        <v>20793</v>
      </c>
      <c r="G2288" t="s">
        <v>20792</v>
      </c>
      <c r="H2288" t="s">
        <v>20706</v>
      </c>
      <c r="I2288">
        <v>9.4</v>
      </c>
      <c r="J2288" t="s">
        <v>138</v>
      </c>
      <c r="K2288" t="s">
        <v>137</v>
      </c>
      <c r="L2288">
        <f>I2288*$Q$2/1000</f>
        <v>3.4780000000000002E-3</v>
      </c>
    </row>
    <row r="2289" spans="1:12">
      <c r="A2289" s="118">
        <v>45200</v>
      </c>
      <c r="B2289" t="s">
        <v>20712</v>
      </c>
      <c r="C2289" t="s">
        <v>20711</v>
      </c>
      <c r="D2289" t="s">
        <v>20851</v>
      </c>
      <c r="E2289" t="s">
        <v>21104</v>
      </c>
      <c r="F2289" t="s">
        <v>20799</v>
      </c>
      <c r="G2289" t="s">
        <v>20798</v>
      </c>
      <c r="H2289" t="s">
        <v>20706</v>
      </c>
      <c r="I2289">
        <v>9.4</v>
      </c>
      <c r="J2289" t="s">
        <v>138</v>
      </c>
      <c r="K2289" t="s">
        <v>137</v>
      </c>
      <c r="L2289">
        <f>I2289*$Q$2/1000</f>
        <v>3.4780000000000002E-3</v>
      </c>
    </row>
    <row r="2290" spans="1:12">
      <c r="A2290" s="118">
        <v>45200</v>
      </c>
      <c r="B2290" t="s">
        <v>20712</v>
      </c>
      <c r="C2290" t="s">
        <v>20711</v>
      </c>
      <c r="D2290" t="s">
        <v>20784</v>
      </c>
      <c r="E2290" t="s">
        <v>21103</v>
      </c>
      <c r="F2290">
        <v>101029762</v>
      </c>
      <c r="G2290" t="s">
        <v>20782</v>
      </c>
      <c r="H2290" t="s">
        <v>20706</v>
      </c>
      <c r="I2290">
        <v>9.4</v>
      </c>
      <c r="J2290" t="s">
        <v>138</v>
      </c>
      <c r="K2290" t="s">
        <v>137</v>
      </c>
      <c r="L2290">
        <f>I2290*$Q$2/1000</f>
        <v>3.4780000000000002E-3</v>
      </c>
    </row>
    <row r="2291" spans="1:12">
      <c r="A2291" s="118">
        <v>45200</v>
      </c>
      <c r="B2291" t="s">
        <v>20712</v>
      </c>
      <c r="C2291" t="s">
        <v>20711</v>
      </c>
      <c r="D2291" t="s">
        <v>20835</v>
      </c>
      <c r="E2291" t="s">
        <v>21102</v>
      </c>
      <c r="F2291">
        <v>101028602</v>
      </c>
      <c r="G2291" t="s">
        <v>21101</v>
      </c>
      <c r="H2291" t="s">
        <v>20706</v>
      </c>
      <c r="I2291">
        <v>9.4</v>
      </c>
      <c r="J2291" t="s">
        <v>138</v>
      </c>
      <c r="K2291" t="s">
        <v>137</v>
      </c>
      <c r="L2291">
        <f>I2291*$Q$2/1000</f>
        <v>3.4780000000000002E-3</v>
      </c>
    </row>
    <row r="2292" spans="1:12">
      <c r="A2292" s="118">
        <v>45200</v>
      </c>
      <c r="B2292" t="s">
        <v>20712</v>
      </c>
      <c r="C2292" t="s">
        <v>20711</v>
      </c>
      <c r="D2292" t="s">
        <v>20863</v>
      </c>
      <c r="E2292" t="s">
        <v>21100</v>
      </c>
      <c r="F2292" t="s">
        <v>20861</v>
      </c>
      <c r="G2292" t="s">
        <v>20860</v>
      </c>
      <c r="H2292" t="s">
        <v>20706</v>
      </c>
      <c r="I2292">
        <v>9.4</v>
      </c>
      <c r="J2292" t="s">
        <v>138</v>
      </c>
      <c r="K2292" t="s">
        <v>137</v>
      </c>
      <c r="L2292">
        <f>I2292*$Q$2/1000</f>
        <v>3.4780000000000002E-3</v>
      </c>
    </row>
    <row r="2293" spans="1:12">
      <c r="A2293" s="118">
        <v>45200</v>
      </c>
      <c r="B2293" t="s">
        <v>20712</v>
      </c>
      <c r="C2293" t="s">
        <v>20711</v>
      </c>
      <c r="D2293" t="s">
        <v>21099</v>
      </c>
      <c r="E2293" t="s">
        <v>21098</v>
      </c>
      <c r="F2293">
        <v>51204877</v>
      </c>
      <c r="G2293" t="s">
        <v>21097</v>
      </c>
      <c r="H2293" t="s">
        <v>20706</v>
      </c>
      <c r="I2293">
        <v>9.4</v>
      </c>
      <c r="J2293" t="s">
        <v>138</v>
      </c>
      <c r="K2293" t="s">
        <v>137</v>
      </c>
      <c r="L2293">
        <f>I2293*$Q$2/1000</f>
        <v>3.4780000000000002E-3</v>
      </c>
    </row>
    <row r="2294" spans="1:12">
      <c r="A2294" s="118">
        <v>45200</v>
      </c>
      <c r="B2294" t="s">
        <v>20712</v>
      </c>
      <c r="C2294" t="s">
        <v>20711</v>
      </c>
      <c r="D2294" t="s">
        <v>20859</v>
      </c>
      <c r="E2294" t="s">
        <v>21096</v>
      </c>
      <c r="F2294">
        <v>101030074</v>
      </c>
      <c r="G2294" t="s">
        <v>21095</v>
      </c>
      <c r="H2294" t="s">
        <v>20706</v>
      </c>
      <c r="I2294">
        <v>9.4</v>
      </c>
      <c r="J2294" t="s">
        <v>138</v>
      </c>
      <c r="K2294" t="s">
        <v>137</v>
      </c>
      <c r="L2294">
        <f>I2294*$Q$2/1000</f>
        <v>3.4780000000000002E-3</v>
      </c>
    </row>
    <row r="2295" spans="1:12">
      <c r="A2295" s="118">
        <v>45200</v>
      </c>
      <c r="B2295" t="s">
        <v>20712</v>
      </c>
      <c r="C2295" t="s">
        <v>20711</v>
      </c>
      <c r="D2295" t="s">
        <v>20894</v>
      </c>
      <c r="E2295" t="s">
        <v>21094</v>
      </c>
      <c r="F2295">
        <v>101040231</v>
      </c>
      <c r="G2295" t="s">
        <v>21018</v>
      </c>
      <c r="H2295" t="s">
        <v>20706</v>
      </c>
      <c r="I2295">
        <v>9.4</v>
      </c>
      <c r="J2295" t="s">
        <v>138</v>
      </c>
      <c r="K2295" t="s">
        <v>137</v>
      </c>
      <c r="L2295">
        <f>I2295*$Q$2/1000</f>
        <v>3.4780000000000002E-3</v>
      </c>
    </row>
    <row r="2296" spans="1:12">
      <c r="A2296" s="118">
        <v>45200</v>
      </c>
      <c r="B2296" t="s">
        <v>20712</v>
      </c>
      <c r="C2296" t="s">
        <v>20711</v>
      </c>
      <c r="D2296" t="s">
        <v>20877</v>
      </c>
      <c r="E2296" t="s">
        <v>21093</v>
      </c>
      <c r="F2296">
        <v>101010457</v>
      </c>
      <c r="G2296" t="s">
        <v>20875</v>
      </c>
      <c r="H2296" t="s">
        <v>20706</v>
      </c>
      <c r="I2296">
        <v>9.4</v>
      </c>
      <c r="J2296" t="s">
        <v>138</v>
      </c>
      <c r="K2296" t="s">
        <v>137</v>
      </c>
      <c r="L2296">
        <f>I2296*$Q$2/1000</f>
        <v>3.4780000000000002E-3</v>
      </c>
    </row>
    <row r="2297" spans="1:12">
      <c r="A2297" s="118">
        <v>45200</v>
      </c>
      <c r="B2297" t="s">
        <v>20712</v>
      </c>
      <c r="C2297" t="s">
        <v>20711</v>
      </c>
      <c r="D2297" t="s">
        <v>20835</v>
      </c>
      <c r="E2297" t="s">
        <v>21092</v>
      </c>
      <c r="F2297">
        <v>101036100</v>
      </c>
      <c r="G2297" t="s">
        <v>21004</v>
      </c>
      <c r="H2297" t="s">
        <v>20706</v>
      </c>
      <c r="I2297">
        <v>9.4</v>
      </c>
      <c r="J2297" t="s">
        <v>138</v>
      </c>
      <c r="K2297" t="s">
        <v>137</v>
      </c>
      <c r="L2297">
        <f>I2297*$Q$2/1000</f>
        <v>3.4780000000000002E-3</v>
      </c>
    </row>
    <row r="2298" spans="1:12">
      <c r="A2298" s="118">
        <v>45200</v>
      </c>
      <c r="B2298" t="s">
        <v>20712</v>
      </c>
      <c r="C2298" t="s">
        <v>20711</v>
      </c>
      <c r="D2298" t="s">
        <v>21091</v>
      </c>
      <c r="E2298" t="s">
        <v>21090</v>
      </c>
      <c r="F2298">
        <v>101008805</v>
      </c>
      <c r="G2298" t="s">
        <v>20736</v>
      </c>
      <c r="H2298" t="s">
        <v>20706</v>
      </c>
      <c r="I2298">
        <v>9.4</v>
      </c>
      <c r="J2298" t="s">
        <v>138</v>
      </c>
      <c r="K2298" t="s">
        <v>137</v>
      </c>
      <c r="L2298">
        <f>I2298*$Q$2/1000</f>
        <v>3.4780000000000002E-3</v>
      </c>
    </row>
    <row r="2299" spans="1:12">
      <c r="A2299" s="118">
        <v>44986</v>
      </c>
      <c r="B2299" t="s">
        <v>574</v>
      </c>
      <c r="C2299" t="s">
        <v>573</v>
      </c>
      <c r="D2299" t="s">
        <v>17578</v>
      </c>
      <c r="E2299" t="s">
        <v>21089</v>
      </c>
      <c r="F2299" t="s">
        <v>4371</v>
      </c>
      <c r="G2299" t="s">
        <v>4370</v>
      </c>
      <c r="H2299" t="s">
        <v>569</v>
      </c>
      <c r="I2299">
        <v>298</v>
      </c>
      <c r="J2299" t="s">
        <v>145</v>
      </c>
      <c r="K2299" t="s">
        <v>137</v>
      </c>
      <c r="L2299">
        <f>I2299*$Q$2/100/1000</f>
        <v>1.1026E-3</v>
      </c>
    </row>
    <row r="2300" spans="1:12">
      <c r="A2300" s="118">
        <v>44986</v>
      </c>
      <c r="B2300" t="s">
        <v>574</v>
      </c>
      <c r="C2300" t="s">
        <v>573</v>
      </c>
      <c r="D2300" t="s">
        <v>13617</v>
      </c>
      <c r="E2300" t="s">
        <v>21088</v>
      </c>
      <c r="F2300" t="s">
        <v>3634</v>
      </c>
      <c r="G2300" t="s">
        <v>3633</v>
      </c>
      <c r="H2300" t="s">
        <v>569</v>
      </c>
      <c r="I2300">
        <v>298</v>
      </c>
      <c r="J2300" t="s">
        <v>145</v>
      </c>
      <c r="K2300" t="s">
        <v>137</v>
      </c>
      <c r="L2300">
        <f>I2300*$Q$2/100/1000</f>
        <v>1.1026E-3</v>
      </c>
    </row>
    <row r="2301" spans="1:12" ht="30">
      <c r="A2301" s="118">
        <v>44986</v>
      </c>
      <c r="B2301" t="s">
        <v>574</v>
      </c>
      <c r="C2301" t="s">
        <v>573</v>
      </c>
      <c r="D2301" t="s">
        <v>17609</v>
      </c>
      <c r="E2301" t="s">
        <v>21087</v>
      </c>
      <c r="F2301">
        <v>21201458</v>
      </c>
      <c r="G2301" s="126" t="s">
        <v>12082</v>
      </c>
      <c r="H2301" t="s">
        <v>569</v>
      </c>
      <c r="I2301">
        <v>298</v>
      </c>
      <c r="J2301" t="s">
        <v>145</v>
      </c>
      <c r="K2301" t="s">
        <v>137</v>
      </c>
      <c r="L2301">
        <f>I2301*$Q$2/100/1000</f>
        <v>1.1026E-3</v>
      </c>
    </row>
    <row r="2302" spans="1:12">
      <c r="A2302" s="118">
        <v>44986</v>
      </c>
      <c r="B2302" t="s">
        <v>574</v>
      </c>
      <c r="C2302" t="s">
        <v>573</v>
      </c>
      <c r="D2302" t="s">
        <v>8634</v>
      </c>
      <c r="E2302" t="s">
        <v>21086</v>
      </c>
      <c r="F2302">
        <v>5745131</v>
      </c>
      <c r="G2302" t="s">
        <v>9788</v>
      </c>
      <c r="H2302" t="s">
        <v>569</v>
      </c>
      <c r="I2302">
        <v>298</v>
      </c>
      <c r="J2302" t="s">
        <v>145</v>
      </c>
      <c r="K2302" t="s">
        <v>137</v>
      </c>
      <c r="L2302">
        <f>I2302*$Q$2/100/1000</f>
        <v>1.1026E-3</v>
      </c>
    </row>
    <row r="2303" spans="1:12">
      <c r="A2303" s="118">
        <v>44986</v>
      </c>
      <c r="B2303" t="s">
        <v>574</v>
      </c>
      <c r="C2303" t="s">
        <v>573</v>
      </c>
      <c r="D2303" t="s">
        <v>18454</v>
      </c>
      <c r="E2303" t="s">
        <v>21085</v>
      </c>
      <c r="F2303">
        <v>21202430</v>
      </c>
      <c r="G2303" t="s">
        <v>1370</v>
      </c>
      <c r="H2303" t="s">
        <v>569</v>
      </c>
      <c r="I2303">
        <v>298</v>
      </c>
      <c r="J2303" t="s">
        <v>145</v>
      </c>
      <c r="K2303" t="s">
        <v>137</v>
      </c>
      <c r="L2303">
        <f>I2303*$Q$2/100/1000</f>
        <v>1.1026E-3</v>
      </c>
    </row>
    <row r="2304" spans="1:12">
      <c r="A2304" s="118">
        <v>44986</v>
      </c>
      <c r="B2304" t="s">
        <v>240</v>
      </c>
      <c r="C2304" t="s">
        <v>239</v>
      </c>
      <c r="D2304" t="s">
        <v>18586</v>
      </c>
      <c r="E2304" t="s">
        <v>21084</v>
      </c>
      <c r="F2304">
        <v>101027050</v>
      </c>
      <c r="G2304" t="s">
        <v>236</v>
      </c>
      <c r="H2304" t="s">
        <v>235</v>
      </c>
      <c r="I2304">
        <v>390</v>
      </c>
      <c r="J2304" t="s">
        <v>145</v>
      </c>
      <c r="K2304" t="s">
        <v>137</v>
      </c>
      <c r="L2304">
        <f>I2304*$Q$2/100/1000</f>
        <v>1.4430000000000001E-3</v>
      </c>
    </row>
    <row r="2305" spans="1:12">
      <c r="A2305" s="118">
        <v>45200</v>
      </c>
      <c r="B2305" t="s">
        <v>20712</v>
      </c>
      <c r="C2305" t="s">
        <v>20711</v>
      </c>
      <c r="D2305" t="s">
        <v>20762</v>
      </c>
      <c r="E2305" t="s">
        <v>21083</v>
      </c>
      <c r="F2305">
        <v>101036101</v>
      </c>
      <c r="G2305" t="s">
        <v>21000</v>
      </c>
      <c r="H2305" t="s">
        <v>20706</v>
      </c>
      <c r="I2305">
        <v>9.4</v>
      </c>
      <c r="J2305" t="s">
        <v>138</v>
      </c>
      <c r="K2305" t="s">
        <v>137</v>
      </c>
      <c r="L2305">
        <f>I2305*$Q$2/1000</f>
        <v>3.4780000000000002E-3</v>
      </c>
    </row>
    <row r="2306" spans="1:12">
      <c r="A2306" s="118">
        <v>45200</v>
      </c>
      <c r="B2306" t="s">
        <v>20712</v>
      </c>
      <c r="C2306" t="s">
        <v>20711</v>
      </c>
      <c r="D2306" t="s">
        <v>21067</v>
      </c>
      <c r="E2306" t="s">
        <v>21082</v>
      </c>
      <c r="F2306">
        <v>101039808</v>
      </c>
      <c r="G2306" t="s">
        <v>20926</v>
      </c>
      <c r="H2306" t="s">
        <v>20706</v>
      </c>
      <c r="I2306">
        <v>9.4</v>
      </c>
      <c r="J2306" t="s">
        <v>138</v>
      </c>
      <c r="K2306" t="s">
        <v>137</v>
      </c>
      <c r="L2306">
        <f>I2306*$Q$2/1000</f>
        <v>3.4780000000000002E-3</v>
      </c>
    </row>
    <row r="2307" spans="1:12">
      <c r="A2307" s="118">
        <v>45200</v>
      </c>
      <c r="B2307" t="s">
        <v>20712</v>
      </c>
      <c r="C2307" t="s">
        <v>20711</v>
      </c>
      <c r="D2307" t="s">
        <v>20894</v>
      </c>
      <c r="E2307" t="s">
        <v>21081</v>
      </c>
      <c r="F2307">
        <v>101040227</v>
      </c>
      <c r="G2307" t="s">
        <v>20892</v>
      </c>
      <c r="H2307" t="s">
        <v>20706</v>
      </c>
      <c r="I2307">
        <v>9.4</v>
      </c>
      <c r="J2307" t="s">
        <v>138</v>
      </c>
      <c r="K2307" t="s">
        <v>137</v>
      </c>
      <c r="L2307">
        <f>I2307*$Q$2/1000</f>
        <v>3.4780000000000002E-3</v>
      </c>
    </row>
    <row r="2308" spans="1:12">
      <c r="A2308" s="118">
        <v>45200</v>
      </c>
      <c r="B2308" t="s">
        <v>20712</v>
      </c>
      <c r="C2308" t="s">
        <v>20711</v>
      </c>
      <c r="D2308" t="s">
        <v>21067</v>
      </c>
      <c r="E2308" t="s">
        <v>21080</v>
      </c>
      <c r="F2308">
        <v>101040231</v>
      </c>
      <c r="G2308" t="s">
        <v>21018</v>
      </c>
      <c r="H2308" t="s">
        <v>20706</v>
      </c>
      <c r="I2308">
        <v>9.4</v>
      </c>
      <c r="J2308" t="s">
        <v>138</v>
      </c>
      <c r="K2308" t="s">
        <v>137</v>
      </c>
      <c r="L2308">
        <f>I2308*$Q$2/1000</f>
        <v>3.4780000000000002E-3</v>
      </c>
    </row>
    <row r="2309" spans="1:12">
      <c r="A2309" s="118">
        <v>44986</v>
      </c>
      <c r="B2309" t="s">
        <v>240</v>
      </c>
      <c r="C2309" t="s">
        <v>239</v>
      </c>
      <c r="D2309" t="s">
        <v>14932</v>
      </c>
      <c r="E2309" t="s">
        <v>21079</v>
      </c>
      <c r="F2309" t="s">
        <v>5193</v>
      </c>
      <c r="G2309" t="s">
        <v>5192</v>
      </c>
      <c r="H2309" t="s">
        <v>235</v>
      </c>
      <c r="I2309">
        <v>390</v>
      </c>
      <c r="J2309" t="s">
        <v>145</v>
      </c>
      <c r="K2309" t="s">
        <v>137</v>
      </c>
      <c r="L2309">
        <f>I2309*$Q$2/100/1000</f>
        <v>1.4430000000000001E-3</v>
      </c>
    </row>
    <row r="2310" spans="1:12">
      <c r="A2310" s="118">
        <v>45200</v>
      </c>
      <c r="B2310" t="s">
        <v>20712</v>
      </c>
      <c r="C2310" t="s">
        <v>20711</v>
      </c>
      <c r="D2310" t="s">
        <v>20894</v>
      </c>
      <c r="E2310" t="s">
        <v>21078</v>
      </c>
      <c r="F2310">
        <v>101040786</v>
      </c>
      <c r="G2310" t="s">
        <v>21077</v>
      </c>
      <c r="H2310" t="s">
        <v>20706</v>
      </c>
      <c r="I2310">
        <v>9.4</v>
      </c>
      <c r="J2310" t="s">
        <v>138</v>
      </c>
      <c r="K2310" t="s">
        <v>137</v>
      </c>
      <c r="L2310">
        <f>I2310*$Q$2/1000</f>
        <v>3.4780000000000002E-3</v>
      </c>
    </row>
    <row r="2311" spans="1:12">
      <c r="A2311" s="118">
        <v>45200</v>
      </c>
      <c r="B2311" t="s">
        <v>20712</v>
      </c>
      <c r="C2311" t="s">
        <v>20711</v>
      </c>
      <c r="D2311" t="s">
        <v>20894</v>
      </c>
      <c r="E2311" t="s">
        <v>21076</v>
      </c>
      <c r="F2311">
        <v>101040787</v>
      </c>
      <c r="G2311" t="s">
        <v>21075</v>
      </c>
      <c r="H2311" t="s">
        <v>20706</v>
      </c>
      <c r="I2311">
        <v>9.4</v>
      </c>
      <c r="J2311" t="s">
        <v>138</v>
      </c>
      <c r="K2311" t="s">
        <v>137</v>
      </c>
      <c r="L2311">
        <f>I2311*$Q$2/1000</f>
        <v>3.4780000000000002E-3</v>
      </c>
    </row>
    <row r="2312" spans="1:12">
      <c r="A2312" s="118">
        <v>45200</v>
      </c>
      <c r="B2312" t="s">
        <v>20712</v>
      </c>
      <c r="C2312" t="s">
        <v>20711</v>
      </c>
      <c r="D2312" t="s">
        <v>20894</v>
      </c>
      <c r="E2312" t="s">
        <v>21074</v>
      </c>
      <c r="F2312">
        <v>101040788</v>
      </c>
      <c r="G2312" t="s">
        <v>21073</v>
      </c>
      <c r="H2312" t="s">
        <v>20706</v>
      </c>
      <c r="I2312">
        <v>9.4</v>
      </c>
      <c r="J2312" t="s">
        <v>138</v>
      </c>
      <c r="K2312" t="s">
        <v>137</v>
      </c>
      <c r="L2312">
        <f>I2312*$Q$2/1000</f>
        <v>3.4780000000000002E-3</v>
      </c>
    </row>
    <row r="2313" spans="1:12">
      <c r="A2313" s="118">
        <v>45200</v>
      </c>
      <c r="B2313" t="s">
        <v>20712</v>
      </c>
      <c r="C2313" t="s">
        <v>20711</v>
      </c>
      <c r="D2313" t="s">
        <v>21067</v>
      </c>
      <c r="E2313" t="s">
        <v>21072</v>
      </c>
      <c r="F2313">
        <v>101039808</v>
      </c>
      <c r="G2313" t="s">
        <v>20926</v>
      </c>
      <c r="H2313" t="s">
        <v>20706</v>
      </c>
      <c r="I2313">
        <v>9.4</v>
      </c>
      <c r="J2313" t="s">
        <v>138</v>
      </c>
      <c r="K2313" t="s">
        <v>137</v>
      </c>
      <c r="L2313">
        <f>I2313*$Q$2/1000</f>
        <v>3.4780000000000002E-3</v>
      </c>
    </row>
    <row r="2314" spans="1:12">
      <c r="A2314" s="118">
        <v>45200</v>
      </c>
      <c r="B2314" t="s">
        <v>20712</v>
      </c>
      <c r="C2314" t="s">
        <v>20711</v>
      </c>
      <c r="D2314" t="s">
        <v>20951</v>
      </c>
      <c r="E2314" t="s">
        <v>21071</v>
      </c>
      <c r="F2314">
        <v>101039999</v>
      </c>
      <c r="G2314" t="s">
        <v>20949</v>
      </c>
      <c r="H2314" t="s">
        <v>20706</v>
      </c>
      <c r="I2314">
        <v>9.4</v>
      </c>
      <c r="J2314" t="s">
        <v>138</v>
      </c>
      <c r="K2314" t="s">
        <v>137</v>
      </c>
      <c r="L2314">
        <f>I2314*$Q$2/1000</f>
        <v>3.4780000000000002E-3</v>
      </c>
    </row>
    <row r="2315" spans="1:12">
      <c r="A2315" s="118">
        <v>45200</v>
      </c>
      <c r="B2315" t="s">
        <v>20712</v>
      </c>
      <c r="C2315" t="s">
        <v>20711</v>
      </c>
      <c r="D2315" t="s">
        <v>20884</v>
      </c>
      <c r="E2315" t="s">
        <v>21070</v>
      </c>
      <c r="F2315" t="s">
        <v>10820</v>
      </c>
      <c r="G2315" t="s">
        <v>10819</v>
      </c>
      <c r="H2315" t="s">
        <v>20706</v>
      </c>
      <c r="I2315">
        <v>9.4</v>
      </c>
      <c r="J2315" t="s">
        <v>138</v>
      </c>
      <c r="K2315" t="s">
        <v>137</v>
      </c>
      <c r="L2315">
        <f>I2315*$Q$2/1000</f>
        <v>3.4780000000000002E-3</v>
      </c>
    </row>
    <row r="2316" spans="1:12">
      <c r="A2316" s="118">
        <v>45200</v>
      </c>
      <c r="B2316" t="s">
        <v>20712</v>
      </c>
      <c r="C2316" t="s">
        <v>20711</v>
      </c>
      <c r="D2316" t="s">
        <v>21069</v>
      </c>
      <c r="E2316" t="s">
        <v>21068</v>
      </c>
      <c r="F2316">
        <v>101046730</v>
      </c>
      <c r="G2316" t="s">
        <v>20898</v>
      </c>
      <c r="H2316" t="s">
        <v>20706</v>
      </c>
      <c r="I2316">
        <v>9.4</v>
      </c>
      <c r="J2316" t="s">
        <v>138</v>
      </c>
      <c r="K2316" t="s">
        <v>137</v>
      </c>
      <c r="L2316">
        <f>I2316*$Q$2/1000</f>
        <v>3.4780000000000002E-3</v>
      </c>
    </row>
    <row r="2317" spans="1:12">
      <c r="A2317" s="118">
        <v>45200</v>
      </c>
      <c r="B2317" t="s">
        <v>20712</v>
      </c>
      <c r="C2317" t="s">
        <v>20711</v>
      </c>
      <c r="D2317" t="s">
        <v>21067</v>
      </c>
      <c r="E2317" t="s">
        <v>21066</v>
      </c>
      <c r="F2317">
        <v>101040229</v>
      </c>
      <c r="G2317" t="s">
        <v>21065</v>
      </c>
      <c r="H2317" t="s">
        <v>20706</v>
      </c>
      <c r="I2317">
        <v>9.4</v>
      </c>
      <c r="J2317" t="s">
        <v>138</v>
      </c>
      <c r="K2317" t="s">
        <v>137</v>
      </c>
      <c r="L2317">
        <f>I2317*$Q$2/1000</f>
        <v>3.4780000000000002E-3</v>
      </c>
    </row>
    <row r="2318" spans="1:12">
      <c r="A2318" s="118">
        <v>45200</v>
      </c>
      <c r="B2318" t="s">
        <v>20712</v>
      </c>
      <c r="C2318" t="s">
        <v>20711</v>
      </c>
      <c r="D2318" t="s">
        <v>20781</v>
      </c>
      <c r="E2318" t="s">
        <v>21064</v>
      </c>
      <c r="F2318">
        <v>40255936</v>
      </c>
      <c r="G2318" t="s">
        <v>20981</v>
      </c>
      <c r="H2318" t="s">
        <v>20706</v>
      </c>
      <c r="I2318">
        <v>9.4</v>
      </c>
      <c r="J2318" t="s">
        <v>138</v>
      </c>
      <c r="K2318" t="s">
        <v>137</v>
      </c>
      <c r="L2318">
        <f>I2318*$Q$2/1000</f>
        <v>3.4780000000000002E-3</v>
      </c>
    </row>
    <row r="2319" spans="1:12">
      <c r="A2319" s="118">
        <v>45200</v>
      </c>
      <c r="B2319" t="s">
        <v>20712</v>
      </c>
      <c r="C2319" t="s">
        <v>20711</v>
      </c>
      <c r="D2319" t="s">
        <v>20762</v>
      </c>
      <c r="E2319" t="s">
        <v>21063</v>
      </c>
      <c r="F2319">
        <v>101037444</v>
      </c>
      <c r="G2319" t="s">
        <v>21062</v>
      </c>
      <c r="H2319" t="s">
        <v>20706</v>
      </c>
      <c r="I2319">
        <v>9.4</v>
      </c>
      <c r="J2319" t="s">
        <v>138</v>
      </c>
      <c r="K2319" t="s">
        <v>137</v>
      </c>
      <c r="L2319">
        <f>I2319*$Q$2/1000</f>
        <v>3.4780000000000002E-3</v>
      </c>
    </row>
    <row r="2320" spans="1:12">
      <c r="A2320" s="118">
        <v>45200</v>
      </c>
      <c r="B2320" t="s">
        <v>20712</v>
      </c>
      <c r="C2320" t="s">
        <v>20711</v>
      </c>
      <c r="D2320" t="s">
        <v>20831</v>
      </c>
      <c r="E2320" t="s">
        <v>21061</v>
      </c>
      <c r="F2320">
        <v>40255818</v>
      </c>
      <c r="G2320" t="s">
        <v>21060</v>
      </c>
      <c r="H2320" t="s">
        <v>20706</v>
      </c>
      <c r="I2320">
        <v>9.4</v>
      </c>
      <c r="J2320" t="s">
        <v>138</v>
      </c>
      <c r="K2320" t="s">
        <v>137</v>
      </c>
      <c r="L2320">
        <f>I2320*$Q$2/1000</f>
        <v>3.4780000000000002E-3</v>
      </c>
    </row>
    <row r="2321" spans="1:12">
      <c r="A2321" s="118">
        <v>45200</v>
      </c>
      <c r="B2321" t="s">
        <v>20712</v>
      </c>
      <c r="C2321" t="s">
        <v>20711</v>
      </c>
      <c r="D2321" t="s">
        <v>20828</v>
      </c>
      <c r="E2321" t="s">
        <v>21059</v>
      </c>
      <c r="F2321">
        <v>101010455</v>
      </c>
      <c r="G2321" t="s">
        <v>20826</v>
      </c>
      <c r="H2321" t="s">
        <v>20706</v>
      </c>
      <c r="I2321">
        <v>9.4</v>
      </c>
      <c r="J2321" t="s">
        <v>138</v>
      </c>
      <c r="K2321" t="s">
        <v>137</v>
      </c>
      <c r="L2321">
        <f>I2321*$Q$2/1000</f>
        <v>3.4780000000000002E-3</v>
      </c>
    </row>
    <row r="2322" spans="1:12">
      <c r="A2322" s="118">
        <v>45200</v>
      </c>
      <c r="B2322" t="s">
        <v>20712</v>
      </c>
      <c r="C2322" t="s">
        <v>20711</v>
      </c>
      <c r="D2322" t="s">
        <v>20859</v>
      </c>
      <c r="E2322" t="s">
        <v>21058</v>
      </c>
      <c r="F2322">
        <v>101027591</v>
      </c>
      <c r="G2322" t="s">
        <v>20747</v>
      </c>
      <c r="H2322" t="s">
        <v>20706</v>
      </c>
      <c r="I2322">
        <v>9.4</v>
      </c>
      <c r="J2322" t="s">
        <v>138</v>
      </c>
      <c r="K2322" t="s">
        <v>137</v>
      </c>
      <c r="L2322">
        <f>I2322*$Q$2/1000</f>
        <v>3.4780000000000002E-3</v>
      </c>
    </row>
    <row r="2323" spans="1:12">
      <c r="A2323" s="118">
        <v>45200</v>
      </c>
      <c r="B2323" t="s">
        <v>20712</v>
      </c>
      <c r="C2323" t="s">
        <v>20711</v>
      </c>
      <c r="D2323" t="s">
        <v>20835</v>
      </c>
      <c r="E2323" t="s">
        <v>21057</v>
      </c>
      <c r="F2323">
        <v>101013770</v>
      </c>
      <c r="G2323" t="s">
        <v>20937</v>
      </c>
      <c r="H2323" t="s">
        <v>20706</v>
      </c>
      <c r="I2323">
        <v>9.4</v>
      </c>
      <c r="J2323" t="s">
        <v>138</v>
      </c>
      <c r="K2323" t="s">
        <v>137</v>
      </c>
      <c r="L2323">
        <f>I2323*$Q$2/1000</f>
        <v>3.4780000000000002E-3</v>
      </c>
    </row>
    <row r="2324" spans="1:12">
      <c r="A2324" s="118">
        <v>45200</v>
      </c>
      <c r="B2324" t="s">
        <v>20712</v>
      </c>
      <c r="C2324" t="s">
        <v>20711</v>
      </c>
      <c r="D2324" t="s">
        <v>20999</v>
      </c>
      <c r="E2324" t="s">
        <v>21056</v>
      </c>
      <c r="F2324">
        <v>101013770</v>
      </c>
      <c r="G2324" t="s">
        <v>20937</v>
      </c>
      <c r="H2324" t="s">
        <v>20706</v>
      </c>
      <c r="I2324">
        <v>9.4</v>
      </c>
      <c r="J2324" t="s">
        <v>138</v>
      </c>
      <c r="K2324" t="s">
        <v>137</v>
      </c>
      <c r="L2324">
        <f>I2324*$Q$2/1000</f>
        <v>3.4780000000000002E-3</v>
      </c>
    </row>
    <row r="2325" spans="1:12">
      <c r="A2325" s="118">
        <v>44986</v>
      </c>
      <c r="B2325" t="s">
        <v>205</v>
      </c>
      <c r="C2325" t="s">
        <v>204</v>
      </c>
      <c r="D2325" t="s">
        <v>4183</v>
      </c>
      <c r="E2325" t="s">
        <v>21055</v>
      </c>
      <c r="F2325">
        <v>66205215</v>
      </c>
      <c r="G2325" t="s">
        <v>201</v>
      </c>
      <c r="H2325" t="s">
        <v>200</v>
      </c>
      <c r="I2325">
        <v>6781</v>
      </c>
      <c r="J2325" t="s">
        <v>199</v>
      </c>
      <c r="K2325" t="s">
        <v>198</v>
      </c>
      <c r="L2325">
        <f>I2325*$Q$4/10/1000</f>
        <v>1.1924057587200001</v>
      </c>
    </row>
    <row r="2326" spans="1:12">
      <c r="A2326" s="118">
        <v>44986</v>
      </c>
      <c r="B2326" t="s">
        <v>205</v>
      </c>
      <c r="C2326" t="s">
        <v>204</v>
      </c>
      <c r="D2326" t="s">
        <v>15424</v>
      </c>
      <c r="E2326" t="s">
        <v>21054</v>
      </c>
      <c r="F2326">
        <v>66208596</v>
      </c>
      <c r="G2326" t="s">
        <v>16359</v>
      </c>
      <c r="H2326" t="s">
        <v>200</v>
      </c>
      <c r="I2326">
        <v>6781</v>
      </c>
      <c r="J2326" t="s">
        <v>199</v>
      </c>
      <c r="K2326" t="s">
        <v>198</v>
      </c>
      <c r="L2326">
        <f>I2326*$Q$4/10/1000</f>
        <v>1.1924057587200001</v>
      </c>
    </row>
    <row r="2327" spans="1:12">
      <c r="A2327" s="118">
        <v>45200</v>
      </c>
      <c r="B2327" t="s">
        <v>20712</v>
      </c>
      <c r="C2327" t="s">
        <v>20711</v>
      </c>
      <c r="D2327" t="s">
        <v>20770</v>
      </c>
      <c r="E2327" t="s">
        <v>21053</v>
      </c>
      <c r="F2327">
        <v>101030007</v>
      </c>
      <c r="G2327" t="s">
        <v>21052</v>
      </c>
      <c r="H2327" t="s">
        <v>20706</v>
      </c>
      <c r="I2327">
        <v>9.4</v>
      </c>
      <c r="J2327" t="s">
        <v>138</v>
      </c>
      <c r="K2327" t="s">
        <v>137</v>
      </c>
      <c r="L2327">
        <f>I2327*$Q$2/1000</f>
        <v>3.4780000000000002E-3</v>
      </c>
    </row>
    <row r="2328" spans="1:12">
      <c r="A2328" s="118">
        <v>45200</v>
      </c>
      <c r="B2328" t="s">
        <v>20712</v>
      </c>
      <c r="C2328" t="s">
        <v>20711</v>
      </c>
      <c r="D2328" t="s">
        <v>20859</v>
      </c>
      <c r="E2328" t="s">
        <v>21051</v>
      </c>
      <c r="F2328">
        <v>101039992</v>
      </c>
      <c r="G2328" t="s">
        <v>20754</v>
      </c>
      <c r="H2328" t="s">
        <v>20706</v>
      </c>
      <c r="I2328">
        <v>9.4</v>
      </c>
      <c r="J2328" t="s">
        <v>138</v>
      </c>
      <c r="K2328" t="s">
        <v>137</v>
      </c>
      <c r="L2328">
        <f>I2328*$Q$2/1000</f>
        <v>3.4780000000000002E-3</v>
      </c>
    </row>
    <row r="2329" spans="1:12">
      <c r="A2329" s="118">
        <v>44986</v>
      </c>
      <c r="B2329" t="s">
        <v>921</v>
      </c>
      <c r="C2329" t="s">
        <v>920</v>
      </c>
      <c r="D2329" t="s">
        <v>15975</v>
      </c>
      <c r="E2329" t="s">
        <v>21050</v>
      </c>
      <c r="F2329">
        <v>101047544</v>
      </c>
      <c r="G2329" t="s">
        <v>917</v>
      </c>
      <c r="H2329" t="s">
        <v>916</v>
      </c>
      <c r="I2329">
        <v>44.6</v>
      </c>
      <c r="J2329" t="s">
        <v>145</v>
      </c>
      <c r="K2329" t="s">
        <v>137</v>
      </c>
      <c r="L2329">
        <f>I2329*$Q$2/100/1000</f>
        <v>1.6501999999999999E-4</v>
      </c>
    </row>
    <row r="2330" spans="1:12">
      <c r="A2330" s="118">
        <v>45200</v>
      </c>
      <c r="B2330" t="s">
        <v>20712</v>
      </c>
      <c r="C2330" t="s">
        <v>20711</v>
      </c>
      <c r="D2330" t="s">
        <v>21049</v>
      </c>
      <c r="E2330" t="s">
        <v>21048</v>
      </c>
      <c r="F2330" t="s">
        <v>21047</v>
      </c>
      <c r="G2330" t="s">
        <v>21046</v>
      </c>
      <c r="H2330" t="s">
        <v>20706</v>
      </c>
      <c r="I2330">
        <v>9.4</v>
      </c>
      <c r="J2330" t="s">
        <v>138</v>
      </c>
      <c r="K2330" t="s">
        <v>137</v>
      </c>
      <c r="L2330">
        <f>I2330*$Q$2/1000</f>
        <v>3.4780000000000002E-3</v>
      </c>
    </row>
    <row r="2331" spans="1:12">
      <c r="A2331" s="118">
        <v>45108</v>
      </c>
      <c r="B2331" t="s">
        <v>18960</v>
      </c>
      <c r="C2331" t="s">
        <v>18959</v>
      </c>
      <c r="D2331" t="s">
        <v>21039</v>
      </c>
      <c r="E2331" t="s">
        <v>21045</v>
      </c>
      <c r="F2331" t="s">
        <v>21037</v>
      </c>
      <c r="G2331" t="s">
        <v>19379</v>
      </c>
      <c r="H2331" t="s">
        <v>18954</v>
      </c>
      <c r="I2331">
        <v>1446</v>
      </c>
      <c r="J2331" t="s">
        <v>223</v>
      </c>
      <c r="K2331" t="s">
        <v>137</v>
      </c>
      <c r="L2331">
        <f>I2331*$Q$5/1000</f>
        <v>1.4702205000000002</v>
      </c>
    </row>
    <row r="2332" spans="1:12">
      <c r="A2332" s="118">
        <v>45231</v>
      </c>
      <c r="B2332" t="s">
        <v>20712</v>
      </c>
      <c r="C2332" t="s">
        <v>20711</v>
      </c>
      <c r="D2332" t="s">
        <v>21044</v>
      </c>
      <c r="E2332" t="s">
        <v>21043</v>
      </c>
      <c r="F2332" t="s">
        <v>21042</v>
      </c>
      <c r="G2332" t="s">
        <v>21041</v>
      </c>
      <c r="H2332" t="s">
        <v>20706</v>
      </c>
      <c r="I2332">
        <v>9.4</v>
      </c>
      <c r="J2332" t="s">
        <v>138</v>
      </c>
      <c r="K2332" t="s">
        <v>137</v>
      </c>
      <c r="L2332">
        <f>I2332*$Q$2/1000</f>
        <v>3.4780000000000002E-3</v>
      </c>
    </row>
    <row r="2333" spans="1:12">
      <c r="A2333" s="118">
        <v>45170</v>
      </c>
      <c r="B2333" t="s">
        <v>18960</v>
      </c>
      <c r="C2333" t="s">
        <v>18959</v>
      </c>
      <c r="D2333" t="s">
        <v>21039</v>
      </c>
      <c r="E2333" t="s">
        <v>21040</v>
      </c>
      <c r="F2333" t="s">
        <v>21037</v>
      </c>
      <c r="G2333" t="s">
        <v>19379</v>
      </c>
      <c r="H2333" t="s">
        <v>18954</v>
      </c>
      <c r="I2333">
        <v>1446</v>
      </c>
      <c r="J2333" t="s">
        <v>223</v>
      </c>
      <c r="K2333" t="s">
        <v>137</v>
      </c>
      <c r="L2333">
        <f>I2333*$Q$5/1000</f>
        <v>1.4702205000000002</v>
      </c>
    </row>
    <row r="2334" spans="1:12">
      <c r="A2334" s="118">
        <v>45170</v>
      </c>
      <c r="B2334" t="s">
        <v>18960</v>
      </c>
      <c r="C2334" t="s">
        <v>18959</v>
      </c>
      <c r="D2334" t="s">
        <v>21039</v>
      </c>
      <c r="E2334" t="s">
        <v>21038</v>
      </c>
      <c r="F2334" t="s">
        <v>21037</v>
      </c>
      <c r="G2334" t="s">
        <v>19379</v>
      </c>
      <c r="H2334" t="s">
        <v>18954</v>
      </c>
      <c r="I2334">
        <v>1446</v>
      </c>
      <c r="J2334" t="s">
        <v>223</v>
      </c>
      <c r="K2334" t="s">
        <v>137</v>
      </c>
      <c r="L2334">
        <f>I2334*$Q$5/1000</f>
        <v>1.4702205000000002</v>
      </c>
    </row>
    <row r="2335" spans="1:12">
      <c r="A2335" s="118">
        <v>45200</v>
      </c>
      <c r="B2335" t="s">
        <v>18960</v>
      </c>
      <c r="C2335" t="s">
        <v>18959</v>
      </c>
      <c r="D2335" t="s">
        <v>19382</v>
      </c>
      <c r="E2335" t="s">
        <v>21036</v>
      </c>
      <c r="F2335" t="s">
        <v>19380</v>
      </c>
      <c r="G2335" t="s">
        <v>19379</v>
      </c>
      <c r="H2335" t="s">
        <v>18954</v>
      </c>
      <c r="I2335">
        <v>1446</v>
      </c>
      <c r="J2335" t="s">
        <v>223</v>
      </c>
      <c r="K2335" t="s">
        <v>137</v>
      </c>
      <c r="L2335">
        <f>I2335*$Q$5/1000</f>
        <v>1.4702205000000002</v>
      </c>
    </row>
    <row r="2336" spans="1:12">
      <c r="A2336" s="118">
        <v>45231</v>
      </c>
      <c r="B2336" t="s">
        <v>20712</v>
      </c>
      <c r="C2336" t="s">
        <v>20711</v>
      </c>
      <c r="D2336" t="s">
        <v>21035</v>
      </c>
      <c r="E2336" t="s">
        <v>21034</v>
      </c>
      <c r="F2336">
        <v>56204076</v>
      </c>
      <c r="G2336" t="s">
        <v>21033</v>
      </c>
      <c r="H2336" t="s">
        <v>20706</v>
      </c>
      <c r="I2336">
        <v>9.4</v>
      </c>
      <c r="J2336" t="s">
        <v>138</v>
      </c>
      <c r="K2336" t="s">
        <v>137</v>
      </c>
      <c r="L2336">
        <f>I2336*$Q$2/1000</f>
        <v>3.4780000000000002E-3</v>
      </c>
    </row>
    <row r="2337" spans="1:12">
      <c r="A2337" s="118">
        <v>45231</v>
      </c>
      <c r="B2337" t="s">
        <v>20712</v>
      </c>
      <c r="C2337" t="s">
        <v>20711</v>
      </c>
      <c r="D2337" t="s">
        <v>20900</v>
      </c>
      <c r="E2337" t="s">
        <v>21032</v>
      </c>
      <c r="F2337">
        <v>101046730</v>
      </c>
      <c r="G2337" t="s">
        <v>20898</v>
      </c>
      <c r="H2337" t="s">
        <v>20706</v>
      </c>
      <c r="I2337">
        <v>9.4</v>
      </c>
      <c r="J2337" t="s">
        <v>138</v>
      </c>
      <c r="K2337" t="s">
        <v>137</v>
      </c>
      <c r="L2337">
        <f>I2337*$Q$2/1000</f>
        <v>3.4780000000000002E-3</v>
      </c>
    </row>
    <row r="2338" spans="1:12">
      <c r="A2338" s="118">
        <v>45231</v>
      </c>
      <c r="B2338" t="s">
        <v>20712</v>
      </c>
      <c r="C2338" t="s">
        <v>20711</v>
      </c>
      <c r="D2338" t="s">
        <v>21027</v>
      </c>
      <c r="E2338" t="s">
        <v>21031</v>
      </c>
      <c r="F2338" t="s">
        <v>21025</v>
      </c>
      <c r="G2338" t="s">
        <v>21024</v>
      </c>
      <c r="H2338" t="s">
        <v>20706</v>
      </c>
      <c r="I2338">
        <v>9.4</v>
      </c>
      <c r="J2338" t="s">
        <v>138</v>
      </c>
      <c r="K2338" t="s">
        <v>137</v>
      </c>
      <c r="L2338">
        <f>I2338*$Q$2/1000</f>
        <v>3.4780000000000002E-3</v>
      </c>
    </row>
    <row r="2339" spans="1:12">
      <c r="A2339" s="118">
        <v>45231</v>
      </c>
      <c r="B2339" t="s">
        <v>20712</v>
      </c>
      <c r="C2339" t="s">
        <v>20711</v>
      </c>
      <c r="D2339" t="s">
        <v>21030</v>
      </c>
      <c r="E2339" t="s">
        <v>21029</v>
      </c>
      <c r="F2339">
        <v>101042625</v>
      </c>
      <c r="G2339" t="s">
        <v>21028</v>
      </c>
      <c r="H2339" t="s">
        <v>20706</v>
      </c>
      <c r="I2339">
        <v>9.4</v>
      </c>
      <c r="J2339" t="s">
        <v>138</v>
      </c>
      <c r="K2339" t="s">
        <v>137</v>
      </c>
      <c r="L2339">
        <f>I2339*$Q$2/1000</f>
        <v>3.4780000000000002E-3</v>
      </c>
    </row>
    <row r="2340" spans="1:12">
      <c r="A2340" s="118">
        <v>45231</v>
      </c>
      <c r="B2340" t="s">
        <v>20712</v>
      </c>
      <c r="C2340" t="s">
        <v>20711</v>
      </c>
      <c r="D2340" t="s">
        <v>21027</v>
      </c>
      <c r="E2340" t="s">
        <v>21026</v>
      </c>
      <c r="F2340" t="s">
        <v>21025</v>
      </c>
      <c r="G2340" t="s">
        <v>21024</v>
      </c>
      <c r="H2340" t="s">
        <v>20706</v>
      </c>
      <c r="I2340">
        <v>9.4</v>
      </c>
      <c r="J2340" t="s">
        <v>138</v>
      </c>
      <c r="K2340" t="s">
        <v>137</v>
      </c>
      <c r="L2340">
        <f>I2340*$Q$2/1000</f>
        <v>3.4780000000000002E-3</v>
      </c>
    </row>
    <row r="2341" spans="1:12">
      <c r="A2341" s="118">
        <v>45231</v>
      </c>
      <c r="B2341" t="s">
        <v>20712</v>
      </c>
      <c r="C2341" t="s">
        <v>20711</v>
      </c>
      <c r="D2341" t="s">
        <v>20781</v>
      </c>
      <c r="E2341" t="s">
        <v>21023</v>
      </c>
      <c r="F2341">
        <v>40255936</v>
      </c>
      <c r="G2341" t="s">
        <v>20981</v>
      </c>
      <c r="H2341" t="s">
        <v>20706</v>
      </c>
      <c r="I2341">
        <v>9.4</v>
      </c>
      <c r="J2341" t="s">
        <v>138</v>
      </c>
      <c r="K2341" t="s">
        <v>137</v>
      </c>
      <c r="L2341">
        <f>I2341*$Q$2/1000</f>
        <v>3.4780000000000002E-3</v>
      </c>
    </row>
    <row r="2342" spans="1:12">
      <c r="A2342" s="118">
        <v>45231</v>
      </c>
      <c r="B2342" t="s">
        <v>20712</v>
      </c>
      <c r="C2342" t="s">
        <v>20711</v>
      </c>
      <c r="D2342" t="s">
        <v>20869</v>
      </c>
      <c r="E2342" t="s">
        <v>21022</v>
      </c>
      <c r="F2342" t="s">
        <v>20733</v>
      </c>
      <c r="G2342" t="s">
        <v>20732</v>
      </c>
      <c r="H2342" t="s">
        <v>20706</v>
      </c>
      <c r="I2342">
        <v>9.4</v>
      </c>
      <c r="J2342" t="s">
        <v>138</v>
      </c>
      <c r="K2342" t="s">
        <v>137</v>
      </c>
      <c r="L2342">
        <f>I2342*$Q$2/1000</f>
        <v>3.4780000000000002E-3</v>
      </c>
    </row>
    <row r="2343" spans="1:12">
      <c r="A2343" s="118">
        <v>45231</v>
      </c>
      <c r="B2343" t="s">
        <v>20712</v>
      </c>
      <c r="C2343" t="s">
        <v>20711</v>
      </c>
      <c r="D2343" t="s">
        <v>21021</v>
      </c>
      <c r="E2343" t="s">
        <v>21020</v>
      </c>
      <c r="F2343">
        <v>101045037</v>
      </c>
      <c r="G2343" t="s">
        <v>20872</v>
      </c>
      <c r="H2343" t="s">
        <v>20706</v>
      </c>
      <c r="I2343">
        <v>9.4</v>
      </c>
      <c r="J2343" t="s">
        <v>138</v>
      </c>
      <c r="K2343" t="s">
        <v>137</v>
      </c>
      <c r="L2343">
        <f>I2343*$Q$2/1000</f>
        <v>3.4780000000000002E-3</v>
      </c>
    </row>
    <row r="2344" spans="1:12">
      <c r="A2344" s="118">
        <v>45231</v>
      </c>
      <c r="B2344" t="s">
        <v>20712</v>
      </c>
      <c r="C2344" t="s">
        <v>20711</v>
      </c>
      <c r="D2344" t="s">
        <v>20894</v>
      </c>
      <c r="E2344" t="s">
        <v>21019</v>
      </c>
      <c r="F2344">
        <v>101040231</v>
      </c>
      <c r="G2344" t="s">
        <v>21018</v>
      </c>
      <c r="H2344" t="s">
        <v>20706</v>
      </c>
      <c r="I2344">
        <v>9.4</v>
      </c>
      <c r="J2344" t="s">
        <v>138</v>
      </c>
      <c r="K2344" t="s">
        <v>137</v>
      </c>
      <c r="L2344">
        <f>I2344*$Q$2/1000</f>
        <v>3.4780000000000002E-3</v>
      </c>
    </row>
    <row r="2345" spans="1:12">
      <c r="A2345" s="118">
        <v>45231</v>
      </c>
      <c r="B2345" t="s">
        <v>20712</v>
      </c>
      <c r="C2345" t="s">
        <v>20711</v>
      </c>
      <c r="D2345" t="s">
        <v>20951</v>
      </c>
      <c r="E2345" t="s">
        <v>21017</v>
      </c>
      <c r="F2345">
        <v>101039999</v>
      </c>
      <c r="G2345" t="s">
        <v>20949</v>
      </c>
      <c r="H2345" t="s">
        <v>20706</v>
      </c>
      <c r="I2345">
        <v>9.4</v>
      </c>
      <c r="J2345" t="s">
        <v>138</v>
      </c>
      <c r="K2345" t="s">
        <v>137</v>
      </c>
      <c r="L2345">
        <f>I2345*$Q$2/1000</f>
        <v>3.4780000000000002E-3</v>
      </c>
    </row>
    <row r="2346" spans="1:12">
      <c r="A2346" s="118">
        <v>45231</v>
      </c>
      <c r="B2346" t="s">
        <v>20712</v>
      </c>
      <c r="C2346" t="s">
        <v>20711</v>
      </c>
      <c r="D2346" t="s">
        <v>21016</v>
      </c>
      <c r="E2346" t="s">
        <v>21015</v>
      </c>
      <c r="F2346">
        <v>101040962</v>
      </c>
      <c r="G2346" t="s">
        <v>21014</v>
      </c>
      <c r="H2346" t="s">
        <v>20706</v>
      </c>
      <c r="I2346">
        <v>9.4</v>
      </c>
      <c r="J2346" t="s">
        <v>138</v>
      </c>
      <c r="K2346" t="s">
        <v>137</v>
      </c>
      <c r="L2346">
        <f>I2346*$Q$2/1000</f>
        <v>3.4780000000000002E-3</v>
      </c>
    </row>
    <row r="2347" spans="1:12">
      <c r="A2347" s="118">
        <v>45231</v>
      </c>
      <c r="B2347" t="s">
        <v>20712</v>
      </c>
      <c r="C2347" t="s">
        <v>20711</v>
      </c>
      <c r="D2347" t="s">
        <v>20894</v>
      </c>
      <c r="E2347" t="s">
        <v>21013</v>
      </c>
      <c r="F2347">
        <v>101040211</v>
      </c>
      <c r="G2347" t="s">
        <v>20962</v>
      </c>
      <c r="H2347" t="s">
        <v>20706</v>
      </c>
      <c r="I2347">
        <v>9.4</v>
      </c>
      <c r="J2347" t="s">
        <v>138</v>
      </c>
      <c r="K2347" t="s">
        <v>137</v>
      </c>
      <c r="L2347">
        <f>I2347*$Q$2/1000</f>
        <v>3.4780000000000002E-3</v>
      </c>
    </row>
    <row r="2348" spans="1:12">
      <c r="A2348" s="118">
        <v>45231</v>
      </c>
      <c r="B2348" t="s">
        <v>20712</v>
      </c>
      <c r="C2348" t="s">
        <v>20711</v>
      </c>
      <c r="D2348" t="s">
        <v>20775</v>
      </c>
      <c r="E2348" t="s">
        <v>21012</v>
      </c>
      <c r="F2348">
        <v>101034629</v>
      </c>
      <c r="G2348" t="s">
        <v>20773</v>
      </c>
      <c r="H2348" t="s">
        <v>20706</v>
      </c>
      <c r="I2348">
        <v>9.4</v>
      </c>
      <c r="J2348" t="s">
        <v>138</v>
      </c>
      <c r="K2348" t="s">
        <v>137</v>
      </c>
      <c r="L2348">
        <f>I2348*$Q$2/1000</f>
        <v>3.4780000000000002E-3</v>
      </c>
    </row>
    <row r="2349" spans="1:12">
      <c r="A2349" s="118">
        <v>45231</v>
      </c>
      <c r="B2349" t="s">
        <v>20712</v>
      </c>
      <c r="C2349" t="s">
        <v>20711</v>
      </c>
      <c r="D2349" t="s">
        <v>20825</v>
      </c>
      <c r="E2349" t="s">
        <v>21011</v>
      </c>
      <c r="F2349" t="s">
        <v>20823</v>
      </c>
      <c r="G2349" t="s">
        <v>20822</v>
      </c>
      <c r="H2349" t="s">
        <v>20706</v>
      </c>
      <c r="I2349">
        <v>9.4</v>
      </c>
      <c r="J2349" t="s">
        <v>138</v>
      </c>
      <c r="K2349" t="s">
        <v>137</v>
      </c>
      <c r="L2349">
        <f>I2349*$Q$2/1000</f>
        <v>3.4780000000000002E-3</v>
      </c>
    </row>
    <row r="2350" spans="1:12">
      <c r="A2350" s="118">
        <v>45231</v>
      </c>
      <c r="B2350" t="s">
        <v>20712</v>
      </c>
      <c r="C2350" t="s">
        <v>20711</v>
      </c>
      <c r="D2350" t="s">
        <v>20752</v>
      </c>
      <c r="E2350" t="s">
        <v>21010</v>
      </c>
      <c r="F2350">
        <v>101038448</v>
      </c>
      <c r="G2350" t="s">
        <v>21009</v>
      </c>
      <c r="H2350" t="s">
        <v>20706</v>
      </c>
      <c r="I2350">
        <v>9.4</v>
      </c>
      <c r="J2350" t="s">
        <v>138</v>
      </c>
      <c r="K2350" t="s">
        <v>137</v>
      </c>
      <c r="L2350">
        <f>I2350*$Q$2/1000</f>
        <v>3.4780000000000002E-3</v>
      </c>
    </row>
    <row r="2351" spans="1:12">
      <c r="A2351" s="118">
        <v>45231</v>
      </c>
      <c r="B2351" t="s">
        <v>20712</v>
      </c>
      <c r="C2351" t="s">
        <v>20711</v>
      </c>
      <c r="D2351" t="s">
        <v>21008</v>
      </c>
      <c r="E2351" t="s">
        <v>21007</v>
      </c>
      <c r="F2351" t="s">
        <v>20799</v>
      </c>
      <c r="G2351" t="s">
        <v>20798</v>
      </c>
      <c r="H2351" t="s">
        <v>20706</v>
      </c>
      <c r="I2351">
        <v>9.4</v>
      </c>
      <c r="J2351" t="s">
        <v>138</v>
      </c>
      <c r="K2351" t="s">
        <v>137</v>
      </c>
      <c r="L2351">
        <f>I2351*$Q$2/1000</f>
        <v>3.4780000000000002E-3</v>
      </c>
    </row>
    <row r="2352" spans="1:12">
      <c r="A2352" s="118">
        <v>45231</v>
      </c>
      <c r="B2352" t="s">
        <v>20712</v>
      </c>
      <c r="C2352" t="s">
        <v>20711</v>
      </c>
      <c r="D2352" t="s">
        <v>20726</v>
      </c>
      <c r="E2352" t="s">
        <v>21006</v>
      </c>
      <c r="F2352" t="s">
        <v>20724</v>
      </c>
      <c r="G2352" t="s">
        <v>20723</v>
      </c>
      <c r="H2352" t="s">
        <v>20706</v>
      </c>
      <c r="I2352">
        <v>9.4</v>
      </c>
      <c r="J2352" t="s">
        <v>138</v>
      </c>
      <c r="K2352" t="s">
        <v>137</v>
      </c>
      <c r="L2352">
        <f>I2352*$Q$2/1000</f>
        <v>3.4780000000000002E-3</v>
      </c>
    </row>
    <row r="2353" spans="1:12">
      <c r="A2353" s="118">
        <v>45231</v>
      </c>
      <c r="B2353" t="s">
        <v>20712</v>
      </c>
      <c r="C2353" t="s">
        <v>20711</v>
      </c>
      <c r="D2353" t="s">
        <v>20835</v>
      </c>
      <c r="E2353" t="s">
        <v>21005</v>
      </c>
      <c r="F2353">
        <v>101036100</v>
      </c>
      <c r="G2353" t="s">
        <v>21004</v>
      </c>
      <c r="H2353" t="s">
        <v>20706</v>
      </c>
      <c r="I2353">
        <v>9.4</v>
      </c>
      <c r="J2353" t="s">
        <v>138</v>
      </c>
      <c r="K2353" t="s">
        <v>137</v>
      </c>
      <c r="L2353">
        <f>I2353*$Q$2/1000</f>
        <v>3.4780000000000002E-3</v>
      </c>
    </row>
    <row r="2354" spans="1:12">
      <c r="A2354" s="118">
        <v>44986</v>
      </c>
      <c r="B2354" t="s">
        <v>460</v>
      </c>
      <c r="C2354" t="s">
        <v>459</v>
      </c>
      <c r="D2354" t="s">
        <v>21003</v>
      </c>
      <c r="E2354" t="s">
        <v>21002</v>
      </c>
      <c r="F2354" t="s">
        <v>1246</v>
      </c>
      <c r="G2354" t="s">
        <v>6756</v>
      </c>
      <c r="H2354" t="s">
        <v>455</v>
      </c>
      <c r="I2354">
        <v>103.6</v>
      </c>
      <c r="J2354" t="s">
        <v>145</v>
      </c>
      <c r="K2354" t="s">
        <v>137</v>
      </c>
      <c r="L2354">
        <f>I2354*$Q$2/100/1000</f>
        <v>3.8331999999999998E-4</v>
      </c>
    </row>
    <row r="2355" spans="1:12">
      <c r="A2355" s="118">
        <v>45231</v>
      </c>
      <c r="B2355" t="s">
        <v>20712</v>
      </c>
      <c r="C2355" t="s">
        <v>20711</v>
      </c>
      <c r="D2355" t="s">
        <v>20762</v>
      </c>
      <c r="E2355" t="s">
        <v>21001</v>
      </c>
      <c r="F2355">
        <v>101036101</v>
      </c>
      <c r="G2355" t="s">
        <v>21000</v>
      </c>
      <c r="H2355" t="s">
        <v>20706</v>
      </c>
      <c r="I2355">
        <v>9.4</v>
      </c>
      <c r="J2355" t="s">
        <v>138</v>
      </c>
      <c r="K2355" t="s">
        <v>137</v>
      </c>
      <c r="L2355">
        <f>I2355*$Q$2/1000</f>
        <v>3.4780000000000002E-3</v>
      </c>
    </row>
    <row r="2356" spans="1:12">
      <c r="A2356" s="118">
        <v>45231</v>
      </c>
      <c r="B2356" t="s">
        <v>20712</v>
      </c>
      <c r="C2356" t="s">
        <v>20711</v>
      </c>
      <c r="D2356" t="s">
        <v>20999</v>
      </c>
      <c r="E2356" t="s">
        <v>20998</v>
      </c>
      <c r="F2356">
        <v>101027591</v>
      </c>
      <c r="G2356" t="s">
        <v>20747</v>
      </c>
      <c r="H2356" t="s">
        <v>20706</v>
      </c>
      <c r="I2356">
        <v>9.4</v>
      </c>
      <c r="J2356" t="s">
        <v>138</v>
      </c>
      <c r="K2356" t="s">
        <v>137</v>
      </c>
      <c r="L2356">
        <f>I2356*$Q$2/1000</f>
        <v>3.4780000000000002E-3</v>
      </c>
    </row>
    <row r="2357" spans="1:12">
      <c r="A2357" s="118">
        <v>44986</v>
      </c>
      <c r="B2357" t="s">
        <v>574</v>
      </c>
      <c r="C2357" t="s">
        <v>573</v>
      </c>
      <c r="D2357" t="s">
        <v>19683</v>
      </c>
      <c r="E2357" t="s">
        <v>20997</v>
      </c>
      <c r="F2357">
        <v>1</v>
      </c>
      <c r="G2357" t="s">
        <v>667</v>
      </c>
      <c r="H2357" t="s">
        <v>569</v>
      </c>
      <c r="I2357">
        <v>298</v>
      </c>
      <c r="J2357" t="s">
        <v>145</v>
      </c>
      <c r="K2357" t="s">
        <v>137</v>
      </c>
      <c r="L2357">
        <f>I2357*$Q$2/100/1000</f>
        <v>1.1026E-3</v>
      </c>
    </row>
    <row r="2358" spans="1:12">
      <c r="A2358" s="118">
        <v>45231</v>
      </c>
      <c r="B2358" t="s">
        <v>20712</v>
      </c>
      <c r="C2358" t="s">
        <v>20711</v>
      </c>
      <c r="D2358" t="s">
        <v>20996</v>
      </c>
      <c r="E2358" t="s">
        <v>20995</v>
      </c>
      <c r="F2358">
        <v>101024736</v>
      </c>
      <c r="G2358" t="s">
        <v>20994</v>
      </c>
      <c r="H2358" t="s">
        <v>20706</v>
      </c>
      <c r="I2358">
        <v>9.4</v>
      </c>
      <c r="J2358" t="s">
        <v>138</v>
      </c>
      <c r="K2358" t="s">
        <v>137</v>
      </c>
      <c r="L2358">
        <f>I2358*$Q$2/1000</f>
        <v>3.4780000000000002E-3</v>
      </c>
    </row>
    <row r="2359" spans="1:12">
      <c r="A2359" s="118">
        <v>45231</v>
      </c>
      <c r="B2359" t="s">
        <v>20712</v>
      </c>
      <c r="C2359" t="s">
        <v>20711</v>
      </c>
      <c r="D2359" t="s">
        <v>20993</v>
      </c>
      <c r="E2359" t="s">
        <v>20992</v>
      </c>
      <c r="F2359" t="s">
        <v>20991</v>
      </c>
      <c r="G2359" t="s">
        <v>20990</v>
      </c>
      <c r="H2359" t="s">
        <v>20706</v>
      </c>
      <c r="I2359">
        <v>9.4</v>
      </c>
      <c r="J2359" t="s">
        <v>138</v>
      </c>
      <c r="K2359" t="s">
        <v>137</v>
      </c>
      <c r="L2359">
        <f>I2359*$Q$2/1000</f>
        <v>3.4780000000000002E-3</v>
      </c>
    </row>
    <row r="2360" spans="1:12">
      <c r="A2360" s="118">
        <v>45231</v>
      </c>
      <c r="B2360" t="s">
        <v>20712</v>
      </c>
      <c r="C2360" t="s">
        <v>20711</v>
      </c>
      <c r="D2360" t="s">
        <v>20989</v>
      </c>
      <c r="E2360" t="s">
        <v>20988</v>
      </c>
      <c r="F2360">
        <v>20253218</v>
      </c>
      <c r="G2360" t="s">
        <v>20987</v>
      </c>
      <c r="H2360" t="s">
        <v>20706</v>
      </c>
      <c r="I2360">
        <v>9.4</v>
      </c>
      <c r="J2360" t="s">
        <v>138</v>
      </c>
      <c r="K2360" t="s">
        <v>137</v>
      </c>
      <c r="L2360">
        <f>I2360*$Q$2/1000</f>
        <v>3.4780000000000002E-3</v>
      </c>
    </row>
    <row r="2361" spans="1:12">
      <c r="A2361" s="118">
        <v>45231</v>
      </c>
      <c r="B2361" t="s">
        <v>20712</v>
      </c>
      <c r="C2361" t="s">
        <v>20711</v>
      </c>
      <c r="D2361" t="s">
        <v>20835</v>
      </c>
      <c r="E2361" t="s">
        <v>20986</v>
      </c>
      <c r="F2361">
        <v>101020061</v>
      </c>
      <c r="G2361" t="s">
        <v>20833</v>
      </c>
      <c r="H2361" t="s">
        <v>20706</v>
      </c>
      <c r="I2361">
        <v>9.4</v>
      </c>
      <c r="J2361" t="s">
        <v>138</v>
      </c>
      <c r="K2361" t="s">
        <v>137</v>
      </c>
      <c r="L2361">
        <f>I2361*$Q$2/1000</f>
        <v>3.4780000000000002E-3</v>
      </c>
    </row>
    <row r="2362" spans="1:12">
      <c r="A2362" s="118">
        <v>45231</v>
      </c>
      <c r="B2362" t="s">
        <v>20712</v>
      </c>
      <c r="C2362" t="s">
        <v>20711</v>
      </c>
      <c r="D2362" t="s">
        <v>20804</v>
      </c>
      <c r="E2362" t="s">
        <v>20985</v>
      </c>
      <c r="F2362">
        <v>101017267</v>
      </c>
      <c r="G2362" t="s">
        <v>20802</v>
      </c>
      <c r="H2362" t="s">
        <v>20706</v>
      </c>
      <c r="I2362">
        <v>9.4</v>
      </c>
      <c r="J2362" t="s">
        <v>138</v>
      </c>
      <c r="K2362" t="s">
        <v>137</v>
      </c>
      <c r="L2362">
        <f>I2362*$Q$2/1000</f>
        <v>3.4780000000000002E-3</v>
      </c>
    </row>
    <row r="2363" spans="1:12">
      <c r="A2363" s="118">
        <v>45231</v>
      </c>
      <c r="B2363" t="s">
        <v>20712</v>
      </c>
      <c r="C2363" t="s">
        <v>20711</v>
      </c>
      <c r="D2363" t="s">
        <v>20731</v>
      </c>
      <c r="E2363" t="s">
        <v>20984</v>
      </c>
      <c r="F2363">
        <v>101023970</v>
      </c>
      <c r="G2363" t="s">
        <v>20983</v>
      </c>
      <c r="H2363" t="s">
        <v>20706</v>
      </c>
      <c r="I2363">
        <v>9.4</v>
      </c>
      <c r="J2363" t="s">
        <v>138</v>
      </c>
      <c r="K2363" t="s">
        <v>137</v>
      </c>
      <c r="L2363">
        <f>I2363*$Q$2/1000</f>
        <v>3.4780000000000002E-3</v>
      </c>
    </row>
    <row r="2364" spans="1:12">
      <c r="A2364" s="118">
        <v>45231</v>
      </c>
      <c r="B2364" t="s">
        <v>20712</v>
      </c>
      <c r="C2364" t="s">
        <v>20711</v>
      </c>
      <c r="D2364" t="s">
        <v>20781</v>
      </c>
      <c r="E2364" t="s">
        <v>20982</v>
      </c>
      <c r="F2364">
        <v>40255936</v>
      </c>
      <c r="G2364" t="s">
        <v>20981</v>
      </c>
      <c r="H2364" t="s">
        <v>20706</v>
      </c>
      <c r="I2364">
        <v>9.4</v>
      </c>
      <c r="J2364" t="s">
        <v>138</v>
      </c>
      <c r="K2364" t="s">
        <v>137</v>
      </c>
      <c r="L2364">
        <f>I2364*$Q$2/1000</f>
        <v>3.4780000000000002E-3</v>
      </c>
    </row>
    <row r="2365" spans="1:12">
      <c r="A2365" s="118">
        <v>44986</v>
      </c>
      <c r="B2365" t="s">
        <v>205</v>
      </c>
      <c r="C2365" t="s">
        <v>204</v>
      </c>
      <c r="D2365" t="s">
        <v>4183</v>
      </c>
      <c r="E2365" t="s">
        <v>20980</v>
      </c>
      <c r="F2365">
        <v>66205215</v>
      </c>
      <c r="G2365" t="s">
        <v>201</v>
      </c>
      <c r="H2365" t="s">
        <v>200</v>
      </c>
      <c r="I2365">
        <v>6781</v>
      </c>
      <c r="J2365" t="s">
        <v>199</v>
      </c>
      <c r="K2365" t="s">
        <v>198</v>
      </c>
      <c r="L2365">
        <f>I2365*$Q$4/10/1000</f>
        <v>1.1924057587200001</v>
      </c>
    </row>
    <row r="2366" spans="1:12">
      <c r="A2366" s="118">
        <v>45231</v>
      </c>
      <c r="B2366" t="s">
        <v>20712</v>
      </c>
      <c r="C2366" t="s">
        <v>20711</v>
      </c>
      <c r="D2366" t="s">
        <v>20770</v>
      </c>
      <c r="E2366" t="s">
        <v>20979</v>
      </c>
      <c r="F2366">
        <v>101011268</v>
      </c>
      <c r="G2366" t="s">
        <v>20978</v>
      </c>
      <c r="H2366" t="s">
        <v>20706</v>
      </c>
      <c r="I2366">
        <v>9.4</v>
      </c>
      <c r="J2366" t="s">
        <v>138</v>
      </c>
      <c r="K2366" t="s">
        <v>137</v>
      </c>
      <c r="L2366">
        <f>I2366*$Q$2/1000</f>
        <v>3.4780000000000002E-3</v>
      </c>
    </row>
    <row r="2367" spans="1:12">
      <c r="A2367" s="118">
        <v>45231</v>
      </c>
      <c r="B2367" t="s">
        <v>20712</v>
      </c>
      <c r="C2367" t="s">
        <v>20711</v>
      </c>
      <c r="D2367" t="s">
        <v>20762</v>
      </c>
      <c r="E2367" t="s">
        <v>20977</v>
      </c>
      <c r="F2367">
        <v>101036313</v>
      </c>
      <c r="G2367" t="s">
        <v>20976</v>
      </c>
      <c r="H2367" t="s">
        <v>20706</v>
      </c>
      <c r="I2367">
        <v>9.4</v>
      </c>
      <c r="J2367" t="s">
        <v>138</v>
      </c>
      <c r="K2367" t="s">
        <v>137</v>
      </c>
      <c r="L2367">
        <f>I2367*$Q$2/1000</f>
        <v>3.4780000000000002E-3</v>
      </c>
    </row>
    <row r="2368" spans="1:12">
      <c r="A2368" s="118">
        <v>45231</v>
      </c>
      <c r="B2368" t="s">
        <v>20712</v>
      </c>
      <c r="C2368" t="s">
        <v>20711</v>
      </c>
      <c r="D2368" t="s">
        <v>20975</v>
      </c>
      <c r="E2368" t="s">
        <v>20974</v>
      </c>
      <c r="F2368">
        <v>40258152</v>
      </c>
      <c r="G2368" t="s">
        <v>20973</v>
      </c>
      <c r="H2368" t="s">
        <v>20706</v>
      </c>
      <c r="I2368">
        <v>9.4</v>
      </c>
      <c r="J2368" t="s">
        <v>138</v>
      </c>
      <c r="K2368" t="s">
        <v>137</v>
      </c>
      <c r="L2368">
        <f>I2368*$Q$2/1000</f>
        <v>3.4780000000000002E-3</v>
      </c>
    </row>
    <row r="2369" spans="1:12">
      <c r="A2369" s="118">
        <v>44986</v>
      </c>
      <c r="B2369" t="s">
        <v>856</v>
      </c>
      <c r="C2369" t="s">
        <v>14560</v>
      </c>
      <c r="D2369" t="s">
        <v>854</v>
      </c>
      <c r="E2369" t="s">
        <v>20972</v>
      </c>
      <c r="F2369">
        <v>101029271</v>
      </c>
      <c r="G2369" t="s">
        <v>20971</v>
      </c>
      <c r="H2369" s="123" t="s">
        <v>851</v>
      </c>
      <c r="I2369">
        <v>5214</v>
      </c>
      <c r="J2369" t="s">
        <v>173</v>
      </c>
      <c r="K2369" t="s">
        <v>172</v>
      </c>
      <c r="L2369">
        <f>I2369*$Q$3*2.5/1000</f>
        <v>0.4181628</v>
      </c>
    </row>
    <row r="2370" spans="1:12">
      <c r="A2370" s="118">
        <v>44986</v>
      </c>
      <c r="B2370" t="s">
        <v>856</v>
      </c>
      <c r="C2370" t="s">
        <v>14560</v>
      </c>
      <c r="D2370" t="s">
        <v>854</v>
      </c>
      <c r="E2370" t="s">
        <v>20970</v>
      </c>
      <c r="F2370">
        <v>101027540</v>
      </c>
      <c r="G2370" t="s">
        <v>20969</v>
      </c>
      <c r="H2370" s="123" t="s">
        <v>851</v>
      </c>
      <c r="I2370">
        <v>5214</v>
      </c>
      <c r="J2370" t="s">
        <v>173</v>
      </c>
      <c r="K2370" t="s">
        <v>172</v>
      </c>
      <c r="L2370">
        <f>I2370*$Q$3*2.5/1000</f>
        <v>0.4181628</v>
      </c>
    </row>
    <row r="2371" spans="1:12">
      <c r="A2371" s="118">
        <v>45231</v>
      </c>
      <c r="B2371" t="s">
        <v>20712</v>
      </c>
      <c r="C2371" t="s">
        <v>20711</v>
      </c>
      <c r="D2371" t="s">
        <v>20849</v>
      </c>
      <c r="E2371" t="s">
        <v>20968</v>
      </c>
      <c r="F2371" t="s">
        <v>20847</v>
      </c>
      <c r="G2371" t="s">
        <v>20846</v>
      </c>
      <c r="H2371" t="s">
        <v>20706</v>
      </c>
      <c r="I2371">
        <v>9.4</v>
      </c>
      <c r="J2371" t="s">
        <v>138</v>
      </c>
      <c r="K2371" t="s">
        <v>137</v>
      </c>
      <c r="L2371">
        <f>I2371*$Q$2/1000</f>
        <v>3.4780000000000002E-3</v>
      </c>
    </row>
    <row r="2372" spans="1:12">
      <c r="A2372" s="118">
        <v>45231</v>
      </c>
      <c r="B2372" t="s">
        <v>20712</v>
      </c>
      <c r="C2372" t="s">
        <v>20711</v>
      </c>
      <c r="D2372" t="s">
        <v>20967</v>
      </c>
      <c r="E2372" t="s">
        <v>20966</v>
      </c>
      <c r="F2372" t="s">
        <v>20965</v>
      </c>
      <c r="G2372" t="s">
        <v>20964</v>
      </c>
      <c r="H2372" t="s">
        <v>20706</v>
      </c>
      <c r="I2372">
        <v>9.4</v>
      </c>
      <c r="J2372" t="s">
        <v>138</v>
      </c>
      <c r="K2372" t="s">
        <v>137</v>
      </c>
      <c r="L2372">
        <f>I2372*$Q$2/1000</f>
        <v>3.4780000000000002E-3</v>
      </c>
    </row>
    <row r="2373" spans="1:12">
      <c r="A2373" s="118">
        <v>45231</v>
      </c>
      <c r="B2373" t="s">
        <v>20712</v>
      </c>
      <c r="C2373" t="s">
        <v>20711</v>
      </c>
      <c r="D2373" t="s">
        <v>20894</v>
      </c>
      <c r="E2373" t="s">
        <v>20963</v>
      </c>
      <c r="F2373">
        <v>101040211</v>
      </c>
      <c r="G2373" t="s">
        <v>20962</v>
      </c>
      <c r="H2373" t="s">
        <v>20706</v>
      </c>
      <c r="I2373">
        <v>9.4</v>
      </c>
      <c r="J2373" t="s">
        <v>138</v>
      </c>
      <c r="K2373" t="s">
        <v>137</v>
      </c>
      <c r="L2373">
        <f>I2373*$Q$2/1000</f>
        <v>3.4780000000000002E-3</v>
      </c>
    </row>
    <row r="2374" spans="1:12">
      <c r="A2374" s="118">
        <v>45231</v>
      </c>
      <c r="B2374" t="s">
        <v>20712</v>
      </c>
      <c r="C2374" t="s">
        <v>20711</v>
      </c>
      <c r="D2374" t="s">
        <v>20770</v>
      </c>
      <c r="E2374" t="s">
        <v>20961</v>
      </c>
      <c r="F2374">
        <v>101011266</v>
      </c>
      <c r="G2374" t="s">
        <v>20768</v>
      </c>
      <c r="H2374" t="s">
        <v>20706</v>
      </c>
      <c r="I2374">
        <v>9.4</v>
      </c>
      <c r="J2374" t="s">
        <v>138</v>
      </c>
      <c r="K2374" t="s">
        <v>137</v>
      </c>
      <c r="L2374">
        <f>I2374*$Q$2/1000</f>
        <v>3.4780000000000002E-3</v>
      </c>
    </row>
    <row r="2375" spans="1:12">
      <c r="A2375" s="118">
        <v>45231</v>
      </c>
      <c r="B2375" t="s">
        <v>20712</v>
      </c>
      <c r="C2375" t="s">
        <v>20711</v>
      </c>
      <c r="D2375" t="s">
        <v>20807</v>
      </c>
      <c r="E2375" t="s">
        <v>20960</v>
      </c>
      <c r="F2375">
        <v>101040194</v>
      </c>
      <c r="G2375" t="s">
        <v>20959</v>
      </c>
      <c r="H2375" t="s">
        <v>20706</v>
      </c>
      <c r="I2375">
        <v>9.4</v>
      </c>
      <c r="J2375" t="s">
        <v>138</v>
      </c>
      <c r="K2375" t="s">
        <v>137</v>
      </c>
      <c r="L2375">
        <f>I2375*$Q$2/1000</f>
        <v>3.4780000000000002E-3</v>
      </c>
    </row>
    <row r="2376" spans="1:12">
      <c r="A2376" s="118">
        <v>45231</v>
      </c>
      <c r="B2376" t="s">
        <v>20712</v>
      </c>
      <c r="C2376" t="s">
        <v>20711</v>
      </c>
      <c r="D2376" t="s">
        <v>20958</v>
      </c>
      <c r="E2376" t="s">
        <v>20957</v>
      </c>
      <c r="F2376">
        <v>101040216</v>
      </c>
      <c r="G2376" t="s">
        <v>20956</v>
      </c>
      <c r="H2376" t="s">
        <v>20706</v>
      </c>
      <c r="I2376">
        <v>9.4</v>
      </c>
      <c r="J2376" t="s">
        <v>138</v>
      </c>
      <c r="K2376" t="s">
        <v>137</v>
      </c>
      <c r="L2376">
        <f>I2376*$Q$2/1000</f>
        <v>3.4780000000000002E-3</v>
      </c>
    </row>
    <row r="2377" spans="1:12">
      <c r="A2377" s="118">
        <v>45231</v>
      </c>
      <c r="B2377" t="s">
        <v>20712</v>
      </c>
      <c r="C2377" t="s">
        <v>20711</v>
      </c>
      <c r="D2377" t="s">
        <v>20921</v>
      </c>
      <c r="E2377" t="s">
        <v>20955</v>
      </c>
      <c r="F2377">
        <v>101013401</v>
      </c>
      <c r="G2377" t="s">
        <v>20954</v>
      </c>
      <c r="H2377" t="s">
        <v>20706</v>
      </c>
      <c r="I2377">
        <v>9.4</v>
      </c>
      <c r="J2377" t="s">
        <v>138</v>
      </c>
      <c r="K2377" t="s">
        <v>137</v>
      </c>
      <c r="L2377">
        <f>I2377*$Q$2/1000</f>
        <v>3.4780000000000002E-3</v>
      </c>
    </row>
    <row r="2378" spans="1:12">
      <c r="A2378" s="118">
        <v>45231</v>
      </c>
      <c r="B2378" t="s">
        <v>20712</v>
      </c>
      <c r="C2378" t="s">
        <v>20711</v>
      </c>
      <c r="D2378" t="s">
        <v>20746</v>
      </c>
      <c r="E2378" t="s">
        <v>20953</v>
      </c>
      <c r="F2378">
        <v>101012554</v>
      </c>
      <c r="G2378" t="s">
        <v>20952</v>
      </c>
      <c r="H2378" t="s">
        <v>20706</v>
      </c>
      <c r="I2378">
        <v>9.4</v>
      </c>
      <c r="J2378" t="s">
        <v>138</v>
      </c>
      <c r="K2378" t="s">
        <v>137</v>
      </c>
      <c r="L2378">
        <f>I2378*$Q$2/1000</f>
        <v>3.4780000000000002E-3</v>
      </c>
    </row>
    <row r="2379" spans="1:12">
      <c r="A2379" s="118">
        <v>45231</v>
      </c>
      <c r="B2379" t="s">
        <v>20712</v>
      </c>
      <c r="C2379" t="s">
        <v>20711</v>
      </c>
      <c r="D2379" t="s">
        <v>20951</v>
      </c>
      <c r="E2379" t="s">
        <v>20950</v>
      </c>
      <c r="F2379">
        <v>101039999</v>
      </c>
      <c r="G2379" t="s">
        <v>20949</v>
      </c>
      <c r="H2379" t="s">
        <v>20706</v>
      </c>
      <c r="I2379">
        <v>9.4</v>
      </c>
      <c r="J2379" t="s">
        <v>138</v>
      </c>
      <c r="K2379" t="s">
        <v>137</v>
      </c>
      <c r="L2379">
        <f>I2379*$Q$2/1000</f>
        <v>3.4780000000000002E-3</v>
      </c>
    </row>
    <row r="2380" spans="1:12">
      <c r="A2380" s="118">
        <v>45231</v>
      </c>
      <c r="B2380" t="s">
        <v>20712</v>
      </c>
      <c r="C2380" t="s">
        <v>20711</v>
      </c>
      <c r="D2380" t="s">
        <v>20759</v>
      </c>
      <c r="E2380" t="s">
        <v>20948</v>
      </c>
      <c r="F2380">
        <v>101035611</v>
      </c>
      <c r="G2380" t="s">
        <v>20947</v>
      </c>
      <c r="H2380" t="s">
        <v>20706</v>
      </c>
      <c r="I2380">
        <v>9.4</v>
      </c>
      <c r="J2380" t="s">
        <v>138</v>
      </c>
      <c r="K2380" t="s">
        <v>137</v>
      </c>
      <c r="L2380">
        <f>I2380*$Q$2/1000</f>
        <v>3.4780000000000002E-3</v>
      </c>
    </row>
    <row r="2381" spans="1:12">
      <c r="A2381" s="118">
        <v>45231</v>
      </c>
      <c r="B2381" t="s">
        <v>20712</v>
      </c>
      <c r="C2381" t="s">
        <v>20711</v>
      </c>
      <c r="D2381" t="s">
        <v>20946</v>
      </c>
      <c r="E2381" t="s">
        <v>20945</v>
      </c>
      <c r="F2381" t="s">
        <v>20861</v>
      </c>
      <c r="G2381" t="s">
        <v>20944</v>
      </c>
      <c r="H2381" t="s">
        <v>20706</v>
      </c>
      <c r="I2381">
        <v>9.4</v>
      </c>
      <c r="J2381" t="s">
        <v>138</v>
      </c>
      <c r="K2381" t="s">
        <v>137</v>
      </c>
      <c r="L2381">
        <f>I2381*$Q$2/1000</f>
        <v>3.4780000000000002E-3</v>
      </c>
    </row>
    <row r="2382" spans="1:12">
      <c r="A2382" s="118">
        <v>45231</v>
      </c>
      <c r="B2382" t="s">
        <v>20712</v>
      </c>
      <c r="C2382" t="s">
        <v>20711</v>
      </c>
      <c r="D2382" t="s">
        <v>20752</v>
      </c>
      <c r="E2382" t="s">
        <v>20943</v>
      </c>
      <c r="F2382">
        <v>101011267</v>
      </c>
      <c r="G2382" t="s">
        <v>20750</v>
      </c>
      <c r="H2382" t="s">
        <v>20706</v>
      </c>
      <c r="I2382">
        <v>9.4</v>
      </c>
      <c r="J2382" t="s">
        <v>138</v>
      </c>
      <c r="K2382" t="s">
        <v>137</v>
      </c>
      <c r="L2382">
        <f>I2382*$Q$2/1000</f>
        <v>3.4780000000000002E-3</v>
      </c>
    </row>
    <row r="2383" spans="1:12">
      <c r="A2383" s="118">
        <v>45231</v>
      </c>
      <c r="B2383" t="s">
        <v>20712</v>
      </c>
      <c r="C2383" t="s">
        <v>20711</v>
      </c>
      <c r="D2383" t="s">
        <v>20831</v>
      </c>
      <c r="E2383" t="s">
        <v>20942</v>
      </c>
      <c r="F2383">
        <v>40255814</v>
      </c>
      <c r="G2383" t="s">
        <v>20941</v>
      </c>
      <c r="H2383" t="s">
        <v>20706</v>
      </c>
      <c r="I2383">
        <v>9.4</v>
      </c>
      <c r="J2383" t="s">
        <v>138</v>
      </c>
      <c r="K2383" t="s">
        <v>137</v>
      </c>
      <c r="L2383">
        <f>I2383*$Q$2/1000</f>
        <v>3.4780000000000002E-3</v>
      </c>
    </row>
    <row r="2384" spans="1:12">
      <c r="A2384" s="118">
        <v>45231</v>
      </c>
      <c r="B2384" t="s">
        <v>20712</v>
      </c>
      <c r="C2384" t="s">
        <v>20711</v>
      </c>
      <c r="D2384" t="s">
        <v>20940</v>
      </c>
      <c r="E2384" t="s">
        <v>20939</v>
      </c>
      <c r="F2384" t="s">
        <v>20793</v>
      </c>
      <c r="G2384" t="s">
        <v>20792</v>
      </c>
      <c r="H2384" t="s">
        <v>20706</v>
      </c>
      <c r="I2384">
        <v>9.4</v>
      </c>
      <c r="J2384" t="s">
        <v>138</v>
      </c>
      <c r="K2384" t="s">
        <v>137</v>
      </c>
      <c r="L2384">
        <f>I2384*$Q$2/1000</f>
        <v>3.4780000000000002E-3</v>
      </c>
    </row>
    <row r="2385" spans="1:12">
      <c r="A2385" s="118">
        <v>45231</v>
      </c>
      <c r="B2385" t="s">
        <v>20712</v>
      </c>
      <c r="C2385" t="s">
        <v>20711</v>
      </c>
      <c r="D2385" t="s">
        <v>20835</v>
      </c>
      <c r="E2385" t="s">
        <v>20938</v>
      </c>
      <c r="F2385">
        <v>101013770</v>
      </c>
      <c r="G2385" t="s">
        <v>20937</v>
      </c>
      <c r="H2385" t="s">
        <v>20706</v>
      </c>
      <c r="I2385">
        <v>9.4</v>
      </c>
      <c r="J2385" t="s">
        <v>138</v>
      </c>
      <c r="K2385" t="s">
        <v>137</v>
      </c>
      <c r="L2385">
        <f>I2385*$Q$2/1000</f>
        <v>3.4780000000000002E-3</v>
      </c>
    </row>
    <row r="2386" spans="1:12">
      <c r="A2386" s="118">
        <v>44986</v>
      </c>
      <c r="B2386" t="s">
        <v>574</v>
      </c>
      <c r="C2386" t="s">
        <v>573</v>
      </c>
      <c r="D2386" t="s">
        <v>18920</v>
      </c>
      <c r="E2386" t="s">
        <v>20936</v>
      </c>
      <c r="F2386">
        <v>101032049</v>
      </c>
      <c r="G2386" t="s">
        <v>591</v>
      </c>
      <c r="H2386" t="s">
        <v>569</v>
      </c>
      <c r="I2386">
        <v>298</v>
      </c>
      <c r="J2386" t="s">
        <v>145</v>
      </c>
      <c r="K2386" t="s">
        <v>137</v>
      </c>
      <c r="L2386">
        <f>I2386*$Q$2/100/1000</f>
        <v>1.1026E-3</v>
      </c>
    </row>
    <row r="2387" spans="1:12">
      <c r="A2387" s="118">
        <v>44986</v>
      </c>
      <c r="B2387" t="s">
        <v>574</v>
      </c>
      <c r="C2387" t="s">
        <v>573</v>
      </c>
      <c r="D2387" t="s">
        <v>13617</v>
      </c>
      <c r="E2387" t="s">
        <v>20935</v>
      </c>
      <c r="F2387">
        <v>101032049</v>
      </c>
      <c r="G2387" t="s">
        <v>20930</v>
      </c>
      <c r="H2387" t="s">
        <v>569</v>
      </c>
      <c r="I2387">
        <v>298</v>
      </c>
      <c r="J2387" t="s">
        <v>145</v>
      </c>
      <c r="K2387" t="s">
        <v>137</v>
      </c>
      <c r="L2387">
        <f>I2387*$Q$2/100/1000</f>
        <v>1.1026E-3</v>
      </c>
    </row>
    <row r="2388" spans="1:12">
      <c r="A2388" s="118">
        <v>44986</v>
      </c>
      <c r="B2388" t="s">
        <v>574</v>
      </c>
      <c r="C2388" t="s">
        <v>573</v>
      </c>
      <c r="D2388" t="s">
        <v>20934</v>
      </c>
      <c r="E2388" t="s">
        <v>20933</v>
      </c>
      <c r="F2388">
        <v>101032049</v>
      </c>
      <c r="G2388" t="s">
        <v>20930</v>
      </c>
      <c r="H2388" t="s">
        <v>569</v>
      </c>
      <c r="I2388">
        <v>298</v>
      </c>
      <c r="J2388" t="s">
        <v>145</v>
      </c>
      <c r="K2388" t="s">
        <v>137</v>
      </c>
      <c r="L2388">
        <f>I2388*$Q$2/100/1000</f>
        <v>1.1026E-3</v>
      </c>
    </row>
    <row r="2389" spans="1:12">
      <c r="A2389" s="118">
        <v>44986</v>
      </c>
      <c r="B2389" t="s">
        <v>574</v>
      </c>
      <c r="C2389" t="s">
        <v>573</v>
      </c>
      <c r="D2389" t="s">
        <v>20932</v>
      </c>
      <c r="E2389" t="s">
        <v>20931</v>
      </c>
      <c r="F2389">
        <v>101032049</v>
      </c>
      <c r="G2389" t="s">
        <v>20930</v>
      </c>
      <c r="H2389" t="s">
        <v>569</v>
      </c>
      <c r="I2389">
        <v>298</v>
      </c>
      <c r="J2389" t="s">
        <v>145</v>
      </c>
      <c r="K2389" t="s">
        <v>137</v>
      </c>
      <c r="L2389">
        <f>I2389*$Q$2/100/1000</f>
        <v>1.1026E-3</v>
      </c>
    </row>
    <row r="2390" spans="1:12">
      <c r="A2390" s="118">
        <v>44986</v>
      </c>
      <c r="B2390" t="s">
        <v>574</v>
      </c>
      <c r="C2390" t="s">
        <v>573</v>
      </c>
      <c r="D2390" t="s">
        <v>7935</v>
      </c>
      <c r="E2390" t="s">
        <v>20929</v>
      </c>
      <c r="F2390">
        <v>21202430</v>
      </c>
      <c r="G2390" t="s">
        <v>1370</v>
      </c>
      <c r="H2390" t="s">
        <v>569</v>
      </c>
      <c r="I2390">
        <v>298</v>
      </c>
      <c r="J2390" t="s">
        <v>145</v>
      </c>
      <c r="K2390" t="s">
        <v>137</v>
      </c>
      <c r="L2390">
        <f>I2390*$Q$2/100/1000</f>
        <v>1.1026E-3</v>
      </c>
    </row>
    <row r="2391" spans="1:12">
      <c r="A2391" s="118">
        <v>44986</v>
      </c>
      <c r="B2391" t="s">
        <v>574</v>
      </c>
      <c r="C2391" t="s">
        <v>573</v>
      </c>
      <c r="D2391" t="s">
        <v>18920</v>
      </c>
      <c r="E2391" t="s">
        <v>20928</v>
      </c>
      <c r="F2391">
        <v>101018191</v>
      </c>
      <c r="G2391" t="s">
        <v>2315</v>
      </c>
      <c r="H2391" t="s">
        <v>569</v>
      </c>
      <c r="I2391">
        <v>298</v>
      </c>
      <c r="J2391" t="s">
        <v>145</v>
      </c>
      <c r="K2391" t="s">
        <v>137</v>
      </c>
      <c r="L2391">
        <f>I2391*$Q$2/100/1000</f>
        <v>1.1026E-3</v>
      </c>
    </row>
    <row r="2392" spans="1:12">
      <c r="A2392" s="118">
        <v>45231</v>
      </c>
      <c r="B2392" t="s">
        <v>20712</v>
      </c>
      <c r="C2392" t="s">
        <v>20711</v>
      </c>
      <c r="D2392" t="s">
        <v>20756</v>
      </c>
      <c r="E2392" t="s">
        <v>20927</v>
      </c>
      <c r="F2392">
        <v>101039808</v>
      </c>
      <c r="G2392" t="s">
        <v>20926</v>
      </c>
      <c r="H2392" t="s">
        <v>20706</v>
      </c>
      <c r="I2392">
        <v>9.4</v>
      </c>
      <c r="J2392" t="s">
        <v>138</v>
      </c>
      <c r="K2392" t="s">
        <v>137</v>
      </c>
      <c r="L2392">
        <f>I2392*$Q$2/1000</f>
        <v>3.4780000000000002E-3</v>
      </c>
    </row>
    <row r="2393" spans="1:12">
      <c r="A2393" s="118">
        <v>45231</v>
      </c>
      <c r="B2393" t="s">
        <v>20712</v>
      </c>
      <c r="C2393" t="s">
        <v>20711</v>
      </c>
      <c r="D2393" t="s">
        <v>20924</v>
      </c>
      <c r="E2393" t="s">
        <v>20925</v>
      </c>
      <c r="F2393">
        <v>57258355</v>
      </c>
      <c r="G2393" t="s">
        <v>20739</v>
      </c>
      <c r="H2393" t="s">
        <v>20706</v>
      </c>
      <c r="I2393">
        <v>9.4</v>
      </c>
      <c r="J2393" t="s">
        <v>138</v>
      </c>
      <c r="K2393" t="s">
        <v>137</v>
      </c>
      <c r="L2393">
        <f>I2393*$Q$2/1000</f>
        <v>3.4780000000000002E-3</v>
      </c>
    </row>
    <row r="2394" spans="1:12">
      <c r="A2394" s="118">
        <v>45231</v>
      </c>
      <c r="B2394" t="s">
        <v>20712</v>
      </c>
      <c r="C2394" t="s">
        <v>20711</v>
      </c>
      <c r="D2394" t="s">
        <v>20924</v>
      </c>
      <c r="E2394" t="s">
        <v>20923</v>
      </c>
      <c r="F2394">
        <v>57258355</v>
      </c>
      <c r="G2394" t="s">
        <v>20739</v>
      </c>
      <c r="H2394" t="s">
        <v>20706</v>
      </c>
      <c r="I2394">
        <v>9.4</v>
      </c>
      <c r="J2394" t="s">
        <v>138</v>
      </c>
      <c r="K2394" t="s">
        <v>137</v>
      </c>
      <c r="L2394">
        <f>I2394*$Q$2/1000</f>
        <v>3.4780000000000002E-3</v>
      </c>
    </row>
    <row r="2395" spans="1:12">
      <c r="A2395" s="118">
        <v>45231</v>
      </c>
      <c r="B2395" t="s">
        <v>20712</v>
      </c>
      <c r="C2395" t="s">
        <v>20711</v>
      </c>
      <c r="D2395" t="s">
        <v>20814</v>
      </c>
      <c r="E2395" t="s">
        <v>20922</v>
      </c>
      <c r="F2395">
        <v>1</v>
      </c>
      <c r="G2395" t="s">
        <v>667</v>
      </c>
      <c r="H2395" t="s">
        <v>20706</v>
      </c>
      <c r="I2395">
        <v>9.4</v>
      </c>
      <c r="J2395" t="s">
        <v>138</v>
      </c>
      <c r="K2395" t="s">
        <v>137</v>
      </c>
      <c r="L2395">
        <f>I2395*$Q$2/1000</f>
        <v>3.4780000000000002E-3</v>
      </c>
    </row>
    <row r="2396" spans="1:12">
      <c r="A2396" s="118">
        <v>45231</v>
      </c>
      <c r="B2396" t="s">
        <v>20712</v>
      </c>
      <c r="C2396" t="s">
        <v>20711</v>
      </c>
      <c r="D2396" t="s">
        <v>20921</v>
      </c>
      <c r="E2396" t="s">
        <v>20920</v>
      </c>
      <c r="F2396">
        <v>101013222</v>
      </c>
      <c r="G2396" t="s">
        <v>20744</v>
      </c>
      <c r="H2396" t="s">
        <v>20706</v>
      </c>
      <c r="I2396">
        <v>9.4</v>
      </c>
      <c r="J2396" t="s">
        <v>138</v>
      </c>
      <c r="K2396" t="s">
        <v>137</v>
      </c>
      <c r="L2396">
        <f>I2396*$Q$2/1000</f>
        <v>3.4780000000000002E-3</v>
      </c>
    </row>
    <row r="2397" spans="1:12">
      <c r="A2397" s="118">
        <v>45231</v>
      </c>
      <c r="B2397" t="s">
        <v>20712</v>
      </c>
      <c r="C2397" t="s">
        <v>20711</v>
      </c>
      <c r="D2397" t="s">
        <v>20746</v>
      </c>
      <c r="E2397" t="s">
        <v>20919</v>
      </c>
      <c r="F2397">
        <v>101013222</v>
      </c>
      <c r="G2397" t="s">
        <v>20744</v>
      </c>
      <c r="H2397" t="s">
        <v>20706</v>
      </c>
      <c r="I2397">
        <v>9.4</v>
      </c>
      <c r="J2397" t="s">
        <v>138</v>
      </c>
      <c r="K2397" t="s">
        <v>137</v>
      </c>
      <c r="L2397">
        <f>I2397*$Q$2/1000</f>
        <v>3.4780000000000002E-3</v>
      </c>
    </row>
    <row r="2398" spans="1:12">
      <c r="A2398" s="118">
        <v>44986</v>
      </c>
      <c r="B2398" t="s">
        <v>180</v>
      </c>
      <c r="C2398" t="s">
        <v>179</v>
      </c>
      <c r="D2398" t="s">
        <v>20918</v>
      </c>
      <c r="E2398" t="s">
        <v>20917</v>
      </c>
      <c r="F2398">
        <v>101035556</v>
      </c>
      <c r="G2398" t="s">
        <v>16081</v>
      </c>
      <c r="H2398" t="s">
        <v>174</v>
      </c>
      <c r="I2398">
        <v>3154</v>
      </c>
      <c r="J2398" t="s">
        <v>173</v>
      </c>
      <c r="K2398" t="s">
        <v>172</v>
      </c>
      <c r="L2398">
        <f>I2398*$Q$3/(1000/25)</f>
        <v>2.5295079999999999</v>
      </c>
    </row>
    <row r="2399" spans="1:12">
      <c r="A2399" s="118">
        <v>45231</v>
      </c>
      <c r="B2399" t="s">
        <v>20712</v>
      </c>
      <c r="C2399" t="s">
        <v>20711</v>
      </c>
      <c r="D2399" t="s">
        <v>20916</v>
      </c>
      <c r="E2399" t="s">
        <v>20915</v>
      </c>
      <c r="F2399" t="s">
        <v>20914</v>
      </c>
      <c r="G2399" t="s">
        <v>20913</v>
      </c>
      <c r="H2399" t="s">
        <v>20706</v>
      </c>
      <c r="I2399">
        <v>9.4</v>
      </c>
      <c r="J2399" t="s">
        <v>138</v>
      </c>
      <c r="K2399" t="s">
        <v>137</v>
      </c>
      <c r="L2399">
        <f>I2399*$Q$2/1000</f>
        <v>3.4780000000000002E-3</v>
      </c>
    </row>
    <row r="2400" spans="1:12">
      <c r="A2400" s="118">
        <v>45231</v>
      </c>
      <c r="B2400" t="s">
        <v>20712</v>
      </c>
      <c r="C2400" t="s">
        <v>20711</v>
      </c>
      <c r="D2400" t="s">
        <v>20912</v>
      </c>
      <c r="E2400" t="s">
        <v>20911</v>
      </c>
      <c r="F2400">
        <v>57205352</v>
      </c>
      <c r="G2400" t="s">
        <v>20910</v>
      </c>
      <c r="H2400" t="s">
        <v>20706</v>
      </c>
      <c r="I2400">
        <v>9.4</v>
      </c>
      <c r="J2400" t="s">
        <v>138</v>
      </c>
      <c r="K2400" t="s">
        <v>137</v>
      </c>
      <c r="L2400">
        <f>I2400*$Q$2/1000</f>
        <v>3.4780000000000002E-3</v>
      </c>
    </row>
    <row r="2401" spans="1:12">
      <c r="A2401" s="118">
        <v>45231</v>
      </c>
      <c r="B2401" t="s">
        <v>20712</v>
      </c>
      <c r="C2401" t="s">
        <v>20711</v>
      </c>
      <c r="D2401" t="s">
        <v>20762</v>
      </c>
      <c r="E2401" t="s">
        <v>20909</v>
      </c>
      <c r="F2401">
        <v>101036102</v>
      </c>
      <c r="G2401" t="s">
        <v>20908</v>
      </c>
      <c r="H2401" t="s">
        <v>20706</v>
      </c>
      <c r="I2401">
        <v>9.4</v>
      </c>
      <c r="J2401" t="s">
        <v>138</v>
      </c>
      <c r="K2401" t="s">
        <v>137</v>
      </c>
      <c r="L2401">
        <f>I2401*$Q$2/1000</f>
        <v>3.4780000000000002E-3</v>
      </c>
    </row>
    <row r="2402" spans="1:12">
      <c r="A2402" s="118">
        <v>45231</v>
      </c>
      <c r="B2402" t="s">
        <v>20712</v>
      </c>
      <c r="C2402" t="s">
        <v>20711</v>
      </c>
      <c r="D2402" t="s">
        <v>20907</v>
      </c>
      <c r="E2402" t="s">
        <v>20906</v>
      </c>
      <c r="F2402">
        <v>42211904</v>
      </c>
      <c r="G2402" t="s">
        <v>20905</v>
      </c>
      <c r="H2402" t="s">
        <v>20706</v>
      </c>
      <c r="I2402">
        <v>9.4</v>
      </c>
      <c r="J2402" t="s">
        <v>138</v>
      </c>
      <c r="K2402" t="s">
        <v>137</v>
      </c>
      <c r="L2402">
        <f>I2402*$Q$2/1000</f>
        <v>3.4780000000000002E-3</v>
      </c>
    </row>
    <row r="2403" spans="1:12">
      <c r="A2403" s="118">
        <v>44986</v>
      </c>
      <c r="B2403" t="s">
        <v>13660</v>
      </c>
      <c r="C2403" t="s">
        <v>13659</v>
      </c>
      <c r="D2403" t="s">
        <v>18875</v>
      </c>
      <c r="E2403" t="s">
        <v>20904</v>
      </c>
      <c r="F2403">
        <v>101017264</v>
      </c>
      <c r="G2403" t="s">
        <v>20903</v>
      </c>
      <c r="H2403" t="s">
        <v>13656</v>
      </c>
      <c r="I2403">
        <v>79.2</v>
      </c>
      <c r="J2403" t="s">
        <v>223</v>
      </c>
      <c r="K2403" t="s">
        <v>137</v>
      </c>
      <c r="L2403">
        <f>I2403*$Q$5/1000</f>
        <v>8.0526600000000004E-2</v>
      </c>
    </row>
    <row r="2404" spans="1:12">
      <c r="A2404" s="118">
        <v>45231</v>
      </c>
      <c r="B2404" t="s">
        <v>20712</v>
      </c>
      <c r="C2404" t="s">
        <v>20711</v>
      </c>
      <c r="D2404" t="s">
        <v>20902</v>
      </c>
      <c r="E2404" t="s">
        <v>20901</v>
      </c>
      <c r="F2404">
        <v>101046730</v>
      </c>
      <c r="G2404" t="s">
        <v>20898</v>
      </c>
      <c r="H2404" t="s">
        <v>20706</v>
      </c>
      <c r="I2404">
        <v>9.4</v>
      </c>
      <c r="J2404" t="s">
        <v>138</v>
      </c>
      <c r="K2404" t="s">
        <v>137</v>
      </c>
      <c r="L2404">
        <f>I2404*$Q$2/1000</f>
        <v>3.4780000000000002E-3</v>
      </c>
    </row>
    <row r="2405" spans="1:12">
      <c r="A2405" s="118">
        <v>45231</v>
      </c>
      <c r="B2405" t="s">
        <v>20712</v>
      </c>
      <c r="C2405" t="s">
        <v>20711</v>
      </c>
      <c r="D2405" t="s">
        <v>20900</v>
      </c>
      <c r="E2405" t="s">
        <v>20899</v>
      </c>
      <c r="F2405">
        <v>101046730</v>
      </c>
      <c r="G2405" t="s">
        <v>20898</v>
      </c>
      <c r="H2405" t="s">
        <v>20706</v>
      </c>
      <c r="I2405">
        <v>9.4</v>
      </c>
      <c r="J2405" t="s">
        <v>138</v>
      </c>
      <c r="K2405" t="s">
        <v>137</v>
      </c>
      <c r="L2405">
        <f>I2405*$Q$2/1000</f>
        <v>3.4780000000000002E-3</v>
      </c>
    </row>
    <row r="2406" spans="1:12">
      <c r="A2406" s="118">
        <v>45231</v>
      </c>
      <c r="B2406" t="s">
        <v>20712</v>
      </c>
      <c r="C2406" t="s">
        <v>20711</v>
      </c>
      <c r="D2406" t="s">
        <v>20897</v>
      </c>
      <c r="E2406" t="s">
        <v>20896</v>
      </c>
      <c r="F2406">
        <v>40250756</v>
      </c>
      <c r="G2406" t="s">
        <v>20895</v>
      </c>
      <c r="H2406" t="s">
        <v>20706</v>
      </c>
      <c r="I2406">
        <v>9.4</v>
      </c>
      <c r="J2406" t="s">
        <v>138</v>
      </c>
      <c r="K2406" t="s">
        <v>137</v>
      </c>
      <c r="L2406">
        <f>I2406*$Q$2/1000</f>
        <v>3.4780000000000002E-3</v>
      </c>
    </row>
    <row r="2407" spans="1:12">
      <c r="A2407" s="118">
        <v>45231</v>
      </c>
      <c r="B2407" t="s">
        <v>20712</v>
      </c>
      <c r="C2407" t="s">
        <v>20711</v>
      </c>
      <c r="D2407" t="s">
        <v>20894</v>
      </c>
      <c r="E2407" t="s">
        <v>20893</v>
      </c>
      <c r="F2407">
        <v>101040227</v>
      </c>
      <c r="G2407" t="s">
        <v>20892</v>
      </c>
      <c r="H2407" t="s">
        <v>20706</v>
      </c>
      <c r="I2407">
        <v>9.4</v>
      </c>
      <c r="J2407" t="s">
        <v>138</v>
      </c>
      <c r="K2407" t="s">
        <v>137</v>
      </c>
      <c r="L2407">
        <f>I2407*$Q$2/1000</f>
        <v>3.4780000000000002E-3</v>
      </c>
    </row>
    <row r="2408" spans="1:12">
      <c r="A2408" s="118">
        <v>45231</v>
      </c>
      <c r="B2408" t="s">
        <v>20712</v>
      </c>
      <c r="C2408" t="s">
        <v>20711</v>
      </c>
      <c r="D2408" t="s">
        <v>20884</v>
      </c>
      <c r="E2408" t="s">
        <v>20891</v>
      </c>
      <c r="F2408" t="s">
        <v>10816</v>
      </c>
      <c r="G2408" t="s">
        <v>10815</v>
      </c>
      <c r="H2408" t="s">
        <v>20706</v>
      </c>
      <c r="I2408">
        <v>9.4</v>
      </c>
      <c r="J2408" t="s">
        <v>138</v>
      </c>
      <c r="K2408" t="s">
        <v>137</v>
      </c>
      <c r="L2408">
        <f>I2408*$Q$2/1000</f>
        <v>3.4780000000000002E-3</v>
      </c>
    </row>
    <row r="2409" spans="1:12">
      <c r="A2409" s="118">
        <v>45261</v>
      </c>
      <c r="B2409" t="s">
        <v>20712</v>
      </c>
      <c r="C2409" t="s">
        <v>20711</v>
      </c>
      <c r="D2409" t="s">
        <v>20890</v>
      </c>
      <c r="E2409" t="s">
        <v>20889</v>
      </c>
      <c r="F2409" t="s">
        <v>20888</v>
      </c>
      <c r="G2409" t="s">
        <v>20887</v>
      </c>
      <c r="H2409" t="s">
        <v>20706</v>
      </c>
      <c r="I2409">
        <v>9.4</v>
      </c>
      <c r="J2409" t="s">
        <v>138</v>
      </c>
      <c r="K2409" t="s">
        <v>137</v>
      </c>
      <c r="L2409">
        <f>I2409*$Q$2/1000</f>
        <v>3.4780000000000002E-3</v>
      </c>
    </row>
    <row r="2410" spans="1:12">
      <c r="A2410" s="118">
        <v>45261</v>
      </c>
      <c r="B2410" t="s">
        <v>20712</v>
      </c>
      <c r="C2410" t="s">
        <v>20711</v>
      </c>
      <c r="D2410" t="s">
        <v>20759</v>
      </c>
      <c r="E2410" t="s">
        <v>20886</v>
      </c>
      <c r="F2410">
        <v>101029158</v>
      </c>
      <c r="G2410" t="s">
        <v>20885</v>
      </c>
      <c r="H2410" t="s">
        <v>20706</v>
      </c>
      <c r="I2410">
        <v>9.4</v>
      </c>
      <c r="J2410" t="s">
        <v>138</v>
      </c>
      <c r="K2410" t="s">
        <v>137</v>
      </c>
      <c r="L2410">
        <f>I2410*$Q$2/1000</f>
        <v>3.4780000000000002E-3</v>
      </c>
    </row>
    <row r="2411" spans="1:12">
      <c r="A2411" s="118">
        <v>45261</v>
      </c>
      <c r="B2411" t="s">
        <v>20712</v>
      </c>
      <c r="C2411" t="s">
        <v>20711</v>
      </c>
      <c r="D2411" t="s">
        <v>20884</v>
      </c>
      <c r="E2411" t="s">
        <v>20883</v>
      </c>
      <c r="F2411" t="s">
        <v>10820</v>
      </c>
      <c r="G2411" t="s">
        <v>10819</v>
      </c>
      <c r="H2411" t="s">
        <v>20706</v>
      </c>
      <c r="I2411">
        <v>9.4</v>
      </c>
      <c r="J2411" t="s">
        <v>138</v>
      </c>
      <c r="K2411" t="s">
        <v>137</v>
      </c>
      <c r="L2411">
        <f>I2411*$Q$2/1000</f>
        <v>3.4780000000000002E-3</v>
      </c>
    </row>
    <row r="2412" spans="1:12">
      <c r="A2412" s="118">
        <v>45200</v>
      </c>
      <c r="B2412" t="s">
        <v>18960</v>
      </c>
      <c r="C2412" t="s">
        <v>18959</v>
      </c>
      <c r="D2412" t="s">
        <v>19382</v>
      </c>
      <c r="E2412" t="s">
        <v>20882</v>
      </c>
      <c r="F2412" t="s">
        <v>19380</v>
      </c>
      <c r="G2412" t="s">
        <v>19379</v>
      </c>
      <c r="H2412" t="s">
        <v>18954</v>
      </c>
      <c r="I2412">
        <v>1446</v>
      </c>
      <c r="J2412" t="s">
        <v>223</v>
      </c>
      <c r="K2412" t="s">
        <v>137</v>
      </c>
      <c r="L2412">
        <f>I2412*$Q$5/1000</f>
        <v>1.4702205000000002</v>
      </c>
    </row>
    <row r="2413" spans="1:12">
      <c r="A2413" s="118">
        <v>45261</v>
      </c>
      <c r="B2413" t="s">
        <v>20712</v>
      </c>
      <c r="C2413" t="s">
        <v>20711</v>
      </c>
      <c r="D2413" t="s">
        <v>20881</v>
      </c>
      <c r="E2413" t="s">
        <v>20880</v>
      </c>
      <c r="F2413" t="s">
        <v>20879</v>
      </c>
      <c r="G2413" t="s">
        <v>20878</v>
      </c>
      <c r="H2413" t="s">
        <v>20706</v>
      </c>
      <c r="I2413">
        <v>9.4</v>
      </c>
      <c r="J2413" t="s">
        <v>138</v>
      </c>
      <c r="K2413" t="s">
        <v>137</v>
      </c>
      <c r="L2413">
        <f>I2413*$Q$2/1000</f>
        <v>3.4780000000000002E-3</v>
      </c>
    </row>
    <row r="2414" spans="1:12">
      <c r="A2414" s="118">
        <v>45261</v>
      </c>
      <c r="B2414" t="s">
        <v>20712</v>
      </c>
      <c r="C2414" t="s">
        <v>20711</v>
      </c>
      <c r="D2414" t="s">
        <v>20877</v>
      </c>
      <c r="E2414" t="s">
        <v>20876</v>
      </c>
      <c r="F2414">
        <v>101010457</v>
      </c>
      <c r="G2414" t="s">
        <v>20875</v>
      </c>
      <c r="H2414" t="s">
        <v>20706</v>
      </c>
      <c r="I2414">
        <v>9.4</v>
      </c>
      <c r="J2414" t="s">
        <v>138</v>
      </c>
      <c r="K2414" t="s">
        <v>137</v>
      </c>
      <c r="L2414">
        <f>I2414*$Q$2/1000</f>
        <v>3.4780000000000002E-3</v>
      </c>
    </row>
    <row r="2415" spans="1:12">
      <c r="A2415" s="118">
        <v>45261</v>
      </c>
      <c r="B2415" t="s">
        <v>20712</v>
      </c>
      <c r="C2415" t="s">
        <v>20711</v>
      </c>
      <c r="D2415" t="s">
        <v>20874</v>
      </c>
      <c r="E2415" t="s">
        <v>20873</v>
      </c>
      <c r="F2415">
        <v>101045037</v>
      </c>
      <c r="G2415" t="s">
        <v>20872</v>
      </c>
      <c r="H2415" t="s">
        <v>20706</v>
      </c>
      <c r="I2415">
        <v>9.4</v>
      </c>
      <c r="J2415" t="s">
        <v>138</v>
      </c>
      <c r="K2415" t="s">
        <v>137</v>
      </c>
      <c r="L2415">
        <f>I2415*$Q$2/1000</f>
        <v>3.4780000000000002E-3</v>
      </c>
    </row>
    <row r="2416" spans="1:12">
      <c r="A2416" s="118">
        <v>45261</v>
      </c>
      <c r="B2416" t="s">
        <v>20712</v>
      </c>
      <c r="C2416" t="s">
        <v>20711</v>
      </c>
      <c r="D2416" t="s">
        <v>20871</v>
      </c>
      <c r="E2416" t="s">
        <v>20870</v>
      </c>
      <c r="F2416">
        <v>57207666</v>
      </c>
      <c r="G2416" t="s">
        <v>20820</v>
      </c>
      <c r="H2416" t="s">
        <v>20706</v>
      </c>
      <c r="I2416">
        <v>9.4</v>
      </c>
      <c r="J2416" t="s">
        <v>138</v>
      </c>
      <c r="K2416" t="s">
        <v>137</v>
      </c>
      <c r="L2416">
        <f>I2416*$Q$2/1000</f>
        <v>3.4780000000000002E-3</v>
      </c>
    </row>
    <row r="2417" spans="1:12">
      <c r="A2417" s="118">
        <v>45261</v>
      </c>
      <c r="B2417" t="s">
        <v>20712</v>
      </c>
      <c r="C2417" t="s">
        <v>20711</v>
      </c>
      <c r="D2417" t="s">
        <v>20869</v>
      </c>
      <c r="E2417" t="s">
        <v>20868</v>
      </c>
      <c r="F2417" t="s">
        <v>20733</v>
      </c>
      <c r="G2417" t="s">
        <v>20732</v>
      </c>
      <c r="H2417" t="s">
        <v>20706</v>
      </c>
      <c r="I2417">
        <v>9.4</v>
      </c>
      <c r="J2417" t="s">
        <v>138</v>
      </c>
      <c r="K2417" t="s">
        <v>137</v>
      </c>
      <c r="L2417">
        <f>I2417*$Q$2/1000</f>
        <v>3.4780000000000002E-3</v>
      </c>
    </row>
    <row r="2418" spans="1:12">
      <c r="A2418" s="118">
        <v>45261</v>
      </c>
      <c r="B2418" t="s">
        <v>20712</v>
      </c>
      <c r="C2418" t="s">
        <v>20711</v>
      </c>
      <c r="D2418" t="s">
        <v>20867</v>
      </c>
      <c r="E2418" t="s">
        <v>20866</v>
      </c>
      <c r="F2418">
        <v>101041078</v>
      </c>
      <c r="G2418" t="s">
        <v>20865</v>
      </c>
      <c r="H2418" t="s">
        <v>20706</v>
      </c>
      <c r="I2418">
        <v>9.4</v>
      </c>
      <c r="J2418" t="s">
        <v>138</v>
      </c>
      <c r="K2418" t="s">
        <v>137</v>
      </c>
      <c r="L2418">
        <f>I2418*$Q$2/1000</f>
        <v>3.4780000000000002E-3</v>
      </c>
    </row>
    <row r="2419" spans="1:12">
      <c r="A2419" s="118">
        <v>44986</v>
      </c>
      <c r="B2419" t="s">
        <v>1013</v>
      </c>
      <c r="C2419" t="s">
        <v>1012</v>
      </c>
      <c r="D2419" t="s">
        <v>18386</v>
      </c>
      <c r="E2419" t="s">
        <v>20864</v>
      </c>
      <c r="F2419" t="s">
        <v>5410</v>
      </c>
      <c r="G2419" t="s">
        <v>5409</v>
      </c>
      <c r="H2419" t="s">
        <v>1008</v>
      </c>
      <c r="I2419">
        <v>50.6</v>
      </c>
      <c r="J2419" t="s">
        <v>145</v>
      </c>
      <c r="K2419" t="s">
        <v>137</v>
      </c>
      <c r="L2419">
        <f>I2419*$Q$2/10/1000</f>
        <v>1.8722000000000001E-3</v>
      </c>
    </row>
    <row r="2420" spans="1:12">
      <c r="A2420" s="118">
        <v>45261</v>
      </c>
      <c r="B2420" t="s">
        <v>20712</v>
      </c>
      <c r="C2420" t="s">
        <v>20711</v>
      </c>
      <c r="D2420" t="s">
        <v>20863</v>
      </c>
      <c r="E2420" t="s">
        <v>20862</v>
      </c>
      <c r="F2420" t="s">
        <v>20861</v>
      </c>
      <c r="G2420" t="s">
        <v>20860</v>
      </c>
      <c r="H2420" t="s">
        <v>20706</v>
      </c>
      <c r="I2420">
        <v>9.4</v>
      </c>
      <c r="J2420" t="s">
        <v>138</v>
      </c>
      <c r="K2420" t="s">
        <v>137</v>
      </c>
      <c r="L2420">
        <f>I2420*$Q$2/1000</f>
        <v>3.4780000000000002E-3</v>
      </c>
    </row>
    <row r="2421" spans="1:12">
      <c r="A2421" s="118">
        <v>45261</v>
      </c>
      <c r="B2421" t="s">
        <v>20712</v>
      </c>
      <c r="C2421" t="s">
        <v>20711</v>
      </c>
      <c r="D2421" t="s">
        <v>20859</v>
      </c>
      <c r="E2421" t="s">
        <v>20858</v>
      </c>
      <c r="F2421">
        <v>101039992</v>
      </c>
      <c r="G2421" t="s">
        <v>20754</v>
      </c>
      <c r="H2421" t="s">
        <v>20706</v>
      </c>
      <c r="I2421">
        <v>9.4</v>
      </c>
      <c r="J2421" t="s">
        <v>138</v>
      </c>
      <c r="K2421" t="s">
        <v>137</v>
      </c>
      <c r="L2421">
        <f>I2421*$Q$2/1000</f>
        <v>3.4780000000000002E-3</v>
      </c>
    </row>
    <row r="2422" spans="1:12">
      <c r="A2422" s="118">
        <v>44986</v>
      </c>
      <c r="B2422" t="s">
        <v>856</v>
      </c>
      <c r="C2422" t="s">
        <v>14560</v>
      </c>
      <c r="D2422" t="s">
        <v>20857</v>
      </c>
      <c r="E2422" t="s">
        <v>20856</v>
      </c>
      <c r="F2422">
        <v>101041754</v>
      </c>
      <c r="G2422" t="s">
        <v>20855</v>
      </c>
      <c r="H2422" s="123" t="s">
        <v>851</v>
      </c>
      <c r="I2422">
        <v>5214</v>
      </c>
      <c r="J2422" t="s">
        <v>173</v>
      </c>
      <c r="K2422" t="s">
        <v>172</v>
      </c>
      <c r="L2422">
        <f>I2422*$Q$3*2.5/1000</f>
        <v>0.4181628</v>
      </c>
    </row>
    <row r="2423" spans="1:12" ht="30">
      <c r="A2423" s="118">
        <v>44986</v>
      </c>
      <c r="B2423" t="s">
        <v>647</v>
      </c>
      <c r="C2423" t="s">
        <v>646</v>
      </c>
      <c r="D2423" t="s">
        <v>20854</v>
      </c>
      <c r="E2423" t="s">
        <v>20853</v>
      </c>
      <c r="F2423">
        <v>101028765</v>
      </c>
      <c r="G2423" s="126" t="s">
        <v>20852</v>
      </c>
      <c r="H2423" t="s">
        <v>174</v>
      </c>
      <c r="I2423">
        <v>3154</v>
      </c>
      <c r="J2423" t="s">
        <v>173</v>
      </c>
      <c r="K2423" t="s">
        <v>172</v>
      </c>
      <c r="L2423">
        <f>I2423*$Q$3/(1000/25)</f>
        <v>2.5295079999999999</v>
      </c>
    </row>
    <row r="2424" spans="1:12">
      <c r="A2424" s="118">
        <v>45261</v>
      </c>
      <c r="B2424" t="s">
        <v>20712</v>
      </c>
      <c r="C2424" t="s">
        <v>20711</v>
      </c>
      <c r="D2424" t="s">
        <v>20851</v>
      </c>
      <c r="E2424" t="s">
        <v>20850</v>
      </c>
      <c r="F2424" t="s">
        <v>20799</v>
      </c>
      <c r="G2424" t="s">
        <v>20798</v>
      </c>
      <c r="H2424" t="s">
        <v>20706</v>
      </c>
      <c r="I2424">
        <v>9.4</v>
      </c>
      <c r="J2424" t="s">
        <v>138</v>
      </c>
      <c r="K2424" t="s">
        <v>137</v>
      </c>
      <c r="L2424">
        <f>I2424*$Q$2/1000</f>
        <v>3.4780000000000002E-3</v>
      </c>
    </row>
    <row r="2425" spans="1:12">
      <c r="A2425" s="118">
        <v>45261</v>
      </c>
      <c r="B2425" t="s">
        <v>20712</v>
      </c>
      <c r="C2425" t="s">
        <v>20711</v>
      </c>
      <c r="D2425" t="s">
        <v>20849</v>
      </c>
      <c r="E2425" t="s">
        <v>20848</v>
      </c>
      <c r="F2425" t="s">
        <v>20847</v>
      </c>
      <c r="G2425" t="s">
        <v>20846</v>
      </c>
      <c r="H2425" t="s">
        <v>20706</v>
      </c>
      <c r="I2425">
        <v>9.4</v>
      </c>
      <c r="J2425" t="s">
        <v>138</v>
      </c>
      <c r="K2425" t="s">
        <v>137</v>
      </c>
      <c r="L2425">
        <f>I2425*$Q$2/1000</f>
        <v>3.4780000000000002E-3</v>
      </c>
    </row>
    <row r="2426" spans="1:12">
      <c r="A2426" s="118">
        <v>45261</v>
      </c>
      <c r="B2426" t="s">
        <v>20712</v>
      </c>
      <c r="C2426" t="s">
        <v>20711</v>
      </c>
      <c r="D2426" t="s">
        <v>20845</v>
      </c>
      <c r="E2426" t="s">
        <v>20844</v>
      </c>
      <c r="F2426">
        <v>40256427</v>
      </c>
      <c r="G2426" t="s">
        <v>20843</v>
      </c>
      <c r="H2426" t="s">
        <v>20706</v>
      </c>
      <c r="I2426">
        <v>9.4</v>
      </c>
      <c r="J2426" t="s">
        <v>138</v>
      </c>
      <c r="K2426" t="s">
        <v>137</v>
      </c>
      <c r="L2426">
        <f>I2426*$Q$2/1000</f>
        <v>3.4780000000000002E-3</v>
      </c>
    </row>
    <row r="2427" spans="1:12">
      <c r="A2427" s="118">
        <v>44986</v>
      </c>
      <c r="B2427" t="s">
        <v>868</v>
      </c>
      <c r="C2427" t="s">
        <v>867</v>
      </c>
      <c r="D2427" t="s">
        <v>20842</v>
      </c>
      <c r="E2427" t="s">
        <v>20841</v>
      </c>
      <c r="F2427">
        <v>42203630</v>
      </c>
      <c r="G2427" t="s">
        <v>864</v>
      </c>
      <c r="H2427" t="s">
        <v>863</v>
      </c>
      <c r="I2427">
        <f>1958*2</f>
        <v>3916</v>
      </c>
      <c r="J2427" t="s">
        <v>145</v>
      </c>
      <c r="K2427" t="s">
        <v>137</v>
      </c>
      <c r="L2427">
        <f>I2427*$Q$5/100/1000</f>
        <v>3.9815929999999999E-2</v>
      </c>
    </row>
    <row r="2428" spans="1:12">
      <c r="A2428" s="118">
        <v>44986</v>
      </c>
      <c r="B2428" t="s">
        <v>261</v>
      </c>
      <c r="C2428" t="s">
        <v>260</v>
      </c>
      <c r="D2428" t="s">
        <v>20840</v>
      </c>
      <c r="E2428" t="s">
        <v>20839</v>
      </c>
      <c r="F2428">
        <v>101044665</v>
      </c>
      <c r="G2428" t="s">
        <v>4336</v>
      </c>
      <c r="H2428" t="s">
        <v>139</v>
      </c>
      <c r="I2428">
        <v>55</v>
      </c>
      <c r="J2428" t="s">
        <v>145</v>
      </c>
      <c r="K2428" t="s">
        <v>137</v>
      </c>
      <c r="L2428">
        <f>I2428*$Q$2/100/1000</f>
        <v>2.0350000000000001E-4</v>
      </c>
    </row>
    <row r="2429" spans="1:12">
      <c r="A2429" s="118">
        <v>44986</v>
      </c>
      <c r="B2429" t="s">
        <v>868</v>
      </c>
      <c r="C2429" t="s">
        <v>867</v>
      </c>
      <c r="D2429" t="s">
        <v>20838</v>
      </c>
      <c r="E2429" t="s">
        <v>20837</v>
      </c>
      <c r="F2429">
        <v>42203630</v>
      </c>
      <c r="G2429" t="s">
        <v>864</v>
      </c>
      <c r="H2429" t="s">
        <v>863</v>
      </c>
      <c r="I2429">
        <f>1958*2</f>
        <v>3916</v>
      </c>
      <c r="J2429" t="s">
        <v>145</v>
      </c>
      <c r="K2429" t="s">
        <v>137</v>
      </c>
      <c r="L2429">
        <f>I2429*$Q$5/100/1000</f>
        <v>3.9815929999999999E-2</v>
      </c>
    </row>
    <row r="2430" spans="1:12">
      <c r="A2430" s="118">
        <v>44986</v>
      </c>
      <c r="B2430" t="s">
        <v>868</v>
      </c>
      <c r="C2430" t="s">
        <v>867</v>
      </c>
      <c r="D2430" t="s">
        <v>9508</v>
      </c>
      <c r="E2430" t="s">
        <v>20836</v>
      </c>
      <c r="F2430">
        <v>42203630</v>
      </c>
      <c r="G2430" t="s">
        <v>864</v>
      </c>
      <c r="H2430" t="s">
        <v>863</v>
      </c>
      <c r="I2430">
        <f>1958*2</f>
        <v>3916</v>
      </c>
      <c r="J2430" t="s">
        <v>145</v>
      </c>
      <c r="K2430" t="s">
        <v>137</v>
      </c>
      <c r="L2430">
        <f>I2430*$Q$5/100/1000</f>
        <v>3.9815929999999999E-2</v>
      </c>
    </row>
    <row r="2431" spans="1:12">
      <c r="A2431" s="118">
        <v>45261</v>
      </c>
      <c r="B2431" t="s">
        <v>20712</v>
      </c>
      <c r="C2431" t="s">
        <v>20711</v>
      </c>
      <c r="D2431" t="s">
        <v>20835</v>
      </c>
      <c r="E2431" t="s">
        <v>20834</v>
      </c>
      <c r="F2431">
        <v>101020061</v>
      </c>
      <c r="G2431" t="s">
        <v>20833</v>
      </c>
      <c r="H2431" t="s">
        <v>20706</v>
      </c>
      <c r="I2431">
        <v>9.4</v>
      </c>
      <c r="J2431" t="s">
        <v>138</v>
      </c>
      <c r="K2431" t="s">
        <v>137</v>
      </c>
      <c r="L2431">
        <f>I2431*$Q$2/1000</f>
        <v>3.4780000000000002E-3</v>
      </c>
    </row>
    <row r="2432" spans="1:12">
      <c r="A2432" s="118">
        <v>44986</v>
      </c>
      <c r="B2432" t="s">
        <v>460</v>
      </c>
      <c r="C2432" t="s">
        <v>459</v>
      </c>
      <c r="D2432" t="s">
        <v>5850</v>
      </c>
      <c r="E2432" t="s">
        <v>20832</v>
      </c>
      <c r="F2432">
        <v>51206612</v>
      </c>
      <c r="G2432" t="s">
        <v>13108</v>
      </c>
      <c r="H2432" t="s">
        <v>455</v>
      </c>
      <c r="I2432">
        <v>103.6</v>
      </c>
      <c r="J2432" t="s">
        <v>145</v>
      </c>
      <c r="K2432" t="s">
        <v>137</v>
      </c>
      <c r="L2432">
        <f>I2432*$Q$2/100/1000</f>
        <v>3.8331999999999998E-4</v>
      </c>
    </row>
    <row r="2433" spans="1:12">
      <c r="A2433" s="118">
        <v>45261</v>
      </c>
      <c r="B2433" t="s">
        <v>20712</v>
      </c>
      <c r="C2433" t="s">
        <v>20711</v>
      </c>
      <c r="D2433" t="s">
        <v>20831</v>
      </c>
      <c r="E2433" t="s">
        <v>20830</v>
      </c>
      <c r="F2433">
        <v>101039385</v>
      </c>
      <c r="G2433" t="s">
        <v>20829</v>
      </c>
      <c r="H2433" t="s">
        <v>20706</v>
      </c>
      <c r="I2433">
        <v>9.4</v>
      </c>
      <c r="J2433" t="s">
        <v>138</v>
      </c>
      <c r="K2433" t="s">
        <v>137</v>
      </c>
      <c r="L2433">
        <f>I2433*$Q$2/1000</f>
        <v>3.4780000000000002E-3</v>
      </c>
    </row>
    <row r="2434" spans="1:12">
      <c r="A2434" s="118">
        <v>45261</v>
      </c>
      <c r="B2434" t="s">
        <v>20712</v>
      </c>
      <c r="C2434" t="s">
        <v>20711</v>
      </c>
      <c r="D2434" t="s">
        <v>20828</v>
      </c>
      <c r="E2434" t="s">
        <v>20827</v>
      </c>
      <c r="F2434">
        <v>101010455</v>
      </c>
      <c r="G2434" t="s">
        <v>20826</v>
      </c>
      <c r="H2434" t="s">
        <v>20706</v>
      </c>
      <c r="I2434">
        <v>9.4</v>
      </c>
      <c r="J2434" t="s">
        <v>138</v>
      </c>
      <c r="K2434" t="s">
        <v>137</v>
      </c>
      <c r="L2434">
        <f>I2434*$Q$2/1000</f>
        <v>3.4780000000000002E-3</v>
      </c>
    </row>
    <row r="2435" spans="1:12">
      <c r="A2435" s="118">
        <v>45261</v>
      </c>
      <c r="B2435" t="s">
        <v>20712</v>
      </c>
      <c r="C2435" t="s">
        <v>20711</v>
      </c>
      <c r="D2435" t="s">
        <v>20825</v>
      </c>
      <c r="E2435" t="s">
        <v>20824</v>
      </c>
      <c r="F2435" t="s">
        <v>20823</v>
      </c>
      <c r="G2435" t="s">
        <v>20822</v>
      </c>
      <c r="H2435" t="s">
        <v>20706</v>
      </c>
      <c r="I2435">
        <v>9.4</v>
      </c>
      <c r="J2435" t="s">
        <v>138</v>
      </c>
      <c r="K2435" t="s">
        <v>137</v>
      </c>
      <c r="L2435">
        <f>I2435*$Q$2/1000</f>
        <v>3.4780000000000002E-3</v>
      </c>
    </row>
    <row r="2436" spans="1:12">
      <c r="A2436" s="118">
        <v>45261</v>
      </c>
      <c r="B2436" t="s">
        <v>20712</v>
      </c>
      <c r="C2436" t="s">
        <v>20711</v>
      </c>
      <c r="D2436" t="s">
        <v>20801</v>
      </c>
      <c r="E2436" t="s">
        <v>20821</v>
      </c>
      <c r="F2436">
        <v>57207666</v>
      </c>
      <c r="G2436" t="s">
        <v>20820</v>
      </c>
      <c r="H2436" t="s">
        <v>20706</v>
      </c>
      <c r="I2436">
        <v>9.4</v>
      </c>
      <c r="J2436" t="s">
        <v>138</v>
      </c>
      <c r="K2436" t="s">
        <v>137</v>
      </c>
      <c r="L2436">
        <f>I2436*$Q$2/1000</f>
        <v>3.4780000000000002E-3</v>
      </c>
    </row>
    <row r="2437" spans="1:12">
      <c r="A2437" s="118">
        <v>45261</v>
      </c>
      <c r="B2437" t="s">
        <v>20712</v>
      </c>
      <c r="C2437" t="s">
        <v>20711</v>
      </c>
      <c r="D2437" t="s">
        <v>20807</v>
      </c>
      <c r="E2437" t="s">
        <v>20819</v>
      </c>
      <c r="F2437">
        <v>101035612</v>
      </c>
      <c r="G2437" t="s">
        <v>20805</v>
      </c>
      <c r="H2437" t="s">
        <v>20706</v>
      </c>
      <c r="I2437">
        <v>9.4</v>
      </c>
      <c r="J2437" t="s">
        <v>138</v>
      </c>
      <c r="K2437" t="s">
        <v>137</v>
      </c>
      <c r="L2437">
        <f>I2437*$Q$2/1000</f>
        <v>3.4780000000000002E-3</v>
      </c>
    </row>
    <row r="2438" spans="1:12">
      <c r="A2438" s="118">
        <v>45261</v>
      </c>
      <c r="B2438" t="s">
        <v>20712</v>
      </c>
      <c r="C2438" t="s">
        <v>20711</v>
      </c>
      <c r="D2438" t="s">
        <v>20781</v>
      </c>
      <c r="E2438" t="s">
        <v>20818</v>
      </c>
      <c r="F2438">
        <v>101043076</v>
      </c>
      <c r="G2438" t="s">
        <v>20817</v>
      </c>
      <c r="H2438" t="s">
        <v>20706</v>
      </c>
      <c r="I2438">
        <v>9.4</v>
      </c>
      <c r="J2438" t="s">
        <v>138</v>
      </c>
      <c r="K2438" t="s">
        <v>137</v>
      </c>
      <c r="L2438">
        <f>I2438*$Q$2/1000</f>
        <v>3.4780000000000002E-3</v>
      </c>
    </row>
    <row r="2439" spans="1:12">
      <c r="A2439" s="118">
        <v>45261</v>
      </c>
      <c r="B2439" t="s">
        <v>20712</v>
      </c>
      <c r="C2439" t="s">
        <v>20711</v>
      </c>
      <c r="D2439" t="s">
        <v>20770</v>
      </c>
      <c r="E2439" t="s">
        <v>20816</v>
      </c>
      <c r="F2439">
        <v>101049332</v>
      </c>
      <c r="G2439" t="s">
        <v>20815</v>
      </c>
      <c r="H2439" t="s">
        <v>20706</v>
      </c>
      <c r="I2439">
        <v>9.4</v>
      </c>
      <c r="J2439" t="s">
        <v>138</v>
      </c>
      <c r="K2439" t="s">
        <v>137</v>
      </c>
      <c r="L2439">
        <f>I2439*$Q$2/1000</f>
        <v>3.4780000000000002E-3</v>
      </c>
    </row>
    <row r="2440" spans="1:12">
      <c r="A2440" s="118">
        <v>45261</v>
      </c>
      <c r="B2440" t="s">
        <v>20712</v>
      </c>
      <c r="C2440" t="s">
        <v>20711</v>
      </c>
      <c r="D2440" t="s">
        <v>20814</v>
      </c>
      <c r="E2440" t="s">
        <v>20813</v>
      </c>
      <c r="F2440" t="s">
        <v>20812</v>
      </c>
      <c r="G2440" t="s">
        <v>20811</v>
      </c>
      <c r="H2440" t="s">
        <v>20706</v>
      </c>
      <c r="I2440">
        <v>9.4</v>
      </c>
      <c r="J2440" t="s">
        <v>138</v>
      </c>
      <c r="K2440" t="s">
        <v>137</v>
      </c>
      <c r="L2440">
        <f>I2440*$Q$2/1000</f>
        <v>3.4780000000000002E-3</v>
      </c>
    </row>
    <row r="2441" spans="1:12">
      <c r="A2441" s="118">
        <v>45261</v>
      </c>
      <c r="B2441" t="s">
        <v>20712</v>
      </c>
      <c r="C2441" t="s">
        <v>20711</v>
      </c>
      <c r="D2441" t="s">
        <v>20810</v>
      </c>
      <c r="E2441" t="s">
        <v>20809</v>
      </c>
      <c r="F2441">
        <v>101022440</v>
      </c>
      <c r="G2441" t="s">
        <v>20808</v>
      </c>
      <c r="H2441" t="s">
        <v>20706</v>
      </c>
      <c r="I2441">
        <v>9.4</v>
      </c>
      <c r="J2441" t="s">
        <v>138</v>
      </c>
      <c r="K2441" t="s">
        <v>137</v>
      </c>
      <c r="L2441">
        <f>I2441*$Q$2/1000</f>
        <v>3.4780000000000002E-3</v>
      </c>
    </row>
    <row r="2442" spans="1:12">
      <c r="A2442" s="118">
        <v>45261</v>
      </c>
      <c r="B2442" t="s">
        <v>20712</v>
      </c>
      <c r="C2442" t="s">
        <v>20711</v>
      </c>
      <c r="D2442" t="s">
        <v>20807</v>
      </c>
      <c r="E2442" t="s">
        <v>20806</v>
      </c>
      <c r="F2442">
        <v>101035612</v>
      </c>
      <c r="G2442" t="s">
        <v>20805</v>
      </c>
      <c r="H2442" t="s">
        <v>20706</v>
      </c>
      <c r="I2442">
        <v>9.4</v>
      </c>
      <c r="J2442" t="s">
        <v>138</v>
      </c>
      <c r="K2442" t="s">
        <v>137</v>
      </c>
      <c r="L2442">
        <f>I2442*$Q$2/1000</f>
        <v>3.4780000000000002E-3</v>
      </c>
    </row>
    <row r="2443" spans="1:12">
      <c r="A2443" s="118">
        <v>45261</v>
      </c>
      <c r="B2443" t="s">
        <v>20712</v>
      </c>
      <c r="C2443" t="s">
        <v>20711</v>
      </c>
      <c r="D2443" t="s">
        <v>20804</v>
      </c>
      <c r="E2443" t="s">
        <v>20803</v>
      </c>
      <c r="F2443">
        <v>101017267</v>
      </c>
      <c r="G2443" t="s">
        <v>20802</v>
      </c>
      <c r="H2443" t="s">
        <v>20706</v>
      </c>
      <c r="I2443">
        <v>9.4</v>
      </c>
      <c r="J2443" t="s">
        <v>138</v>
      </c>
      <c r="K2443" t="s">
        <v>137</v>
      </c>
      <c r="L2443">
        <f>I2443*$Q$2/1000</f>
        <v>3.4780000000000002E-3</v>
      </c>
    </row>
    <row r="2444" spans="1:12">
      <c r="A2444" s="118">
        <v>45261</v>
      </c>
      <c r="B2444" t="s">
        <v>20712</v>
      </c>
      <c r="C2444" t="s">
        <v>20711</v>
      </c>
      <c r="D2444" t="s">
        <v>20801</v>
      </c>
      <c r="E2444" t="s">
        <v>20800</v>
      </c>
      <c r="F2444" t="s">
        <v>20799</v>
      </c>
      <c r="G2444" t="s">
        <v>20798</v>
      </c>
      <c r="H2444" t="s">
        <v>20706</v>
      </c>
      <c r="I2444">
        <v>9.4</v>
      </c>
      <c r="J2444" t="s">
        <v>138</v>
      </c>
      <c r="K2444" t="s">
        <v>137</v>
      </c>
      <c r="L2444">
        <f>I2444*$Q$2/1000</f>
        <v>3.4780000000000002E-3</v>
      </c>
    </row>
    <row r="2445" spans="1:12">
      <c r="A2445" s="118">
        <v>45261</v>
      </c>
      <c r="B2445" t="s">
        <v>20712</v>
      </c>
      <c r="C2445" t="s">
        <v>20711</v>
      </c>
      <c r="D2445" t="s">
        <v>20752</v>
      </c>
      <c r="E2445" t="s">
        <v>20797</v>
      </c>
      <c r="F2445">
        <v>101028703</v>
      </c>
      <c r="G2445" t="s">
        <v>20796</v>
      </c>
      <c r="H2445" t="s">
        <v>20706</v>
      </c>
      <c r="I2445">
        <v>9.4</v>
      </c>
      <c r="J2445" t="s">
        <v>138</v>
      </c>
      <c r="K2445" t="s">
        <v>137</v>
      </c>
      <c r="L2445">
        <f>I2445*$Q$2/1000</f>
        <v>3.4780000000000002E-3</v>
      </c>
    </row>
    <row r="2446" spans="1:12">
      <c r="A2446" s="118">
        <v>45261</v>
      </c>
      <c r="B2446" t="s">
        <v>20712</v>
      </c>
      <c r="C2446" t="s">
        <v>20711</v>
      </c>
      <c r="D2446" t="s">
        <v>20795</v>
      </c>
      <c r="E2446" t="s">
        <v>20794</v>
      </c>
      <c r="F2446" t="s">
        <v>20793</v>
      </c>
      <c r="G2446" t="s">
        <v>20792</v>
      </c>
      <c r="H2446" t="s">
        <v>20706</v>
      </c>
      <c r="I2446">
        <v>9.4</v>
      </c>
      <c r="J2446" t="s">
        <v>138</v>
      </c>
      <c r="K2446" t="s">
        <v>137</v>
      </c>
      <c r="L2446">
        <f>I2446*$Q$2/1000</f>
        <v>3.4780000000000002E-3</v>
      </c>
    </row>
    <row r="2447" spans="1:12">
      <c r="A2447" s="118">
        <v>45261</v>
      </c>
      <c r="B2447" t="s">
        <v>20712</v>
      </c>
      <c r="C2447" t="s">
        <v>20711</v>
      </c>
      <c r="D2447" t="s">
        <v>20791</v>
      </c>
      <c r="E2447" t="s">
        <v>20790</v>
      </c>
      <c r="F2447">
        <v>51258065</v>
      </c>
      <c r="G2447" t="s">
        <v>20789</v>
      </c>
      <c r="H2447" t="s">
        <v>20706</v>
      </c>
      <c r="I2447">
        <v>9.4</v>
      </c>
      <c r="J2447" t="s">
        <v>138</v>
      </c>
      <c r="K2447" t="s">
        <v>137</v>
      </c>
      <c r="L2447">
        <f>I2447*$Q$2/1000</f>
        <v>3.4780000000000002E-3</v>
      </c>
    </row>
    <row r="2448" spans="1:12">
      <c r="A2448" s="118">
        <v>45261</v>
      </c>
      <c r="B2448" t="s">
        <v>20712</v>
      </c>
      <c r="C2448" t="s">
        <v>20711</v>
      </c>
      <c r="D2448" t="s">
        <v>20788</v>
      </c>
      <c r="E2448" t="s">
        <v>20787</v>
      </c>
      <c r="F2448" t="s">
        <v>20786</v>
      </c>
      <c r="G2448" t="s">
        <v>20785</v>
      </c>
      <c r="H2448" t="s">
        <v>20706</v>
      </c>
      <c r="I2448">
        <v>9.4</v>
      </c>
      <c r="J2448" t="s">
        <v>138</v>
      </c>
      <c r="K2448" t="s">
        <v>137</v>
      </c>
      <c r="L2448">
        <f>I2448*$Q$2/1000</f>
        <v>3.4780000000000002E-3</v>
      </c>
    </row>
    <row r="2449" spans="1:12">
      <c r="A2449" s="118">
        <v>45261</v>
      </c>
      <c r="B2449" t="s">
        <v>20712</v>
      </c>
      <c r="C2449" t="s">
        <v>20711</v>
      </c>
      <c r="D2449" t="s">
        <v>20784</v>
      </c>
      <c r="E2449" t="s">
        <v>20783</v>
      </c>
      <c r="F2449">
        <v>101029762</v>
      </c>
      <c r="G2449" t="s">
        <v>20782</v>
      </c>
      <c r="H2449" t="s">
        <v>20706</v>
      </c>
      <c r="I2449">
        <v>9.4</v>
      </c>
      <c r="J2449" t="s">
        <v>138</v>
      </c>
      <c r="K2449" t="s">
        <v>137</v>
      </c>
      <c r="L2449">
        <f>I2449*$Q$2/1000</f>
        <v>3.4780000000000002E-3</v>
      </c>
    </row>
    <row r="2450" spans="1:12">
      <c r="A2450" s="118">
        <v>45261</v>
      </c>
      <c r="B2450" t="s">
        <v>20712</v>
      </c>
      <c r="C2450" t="s">
        <v>20711</v>
      </c>
      <c r="D2450" t="s">
        <v>20781</v>
      </c>
      <c r="E2450" t="s">
        <v>20780</v>
      </c>
      <c r="F2450">
        <v>101009302</v>
      </c>
      <c r="G2450" t="s">
        <v>20779</v>
      </c>
      <c r="H2450" t="s">
        <v>20706</v>
      </c>
      <c r="I2450">
        <v>9.4</v>
      </c>
      <c r="J2450" t="s">
        <v>138</v>
      </c>
      <c r="K2450" t="s">
        <v>137</v>
      </c>
      <c r="L2450">
        <f>I2450*$Q$2/1000</f>
        <v>3.4780000000000002E-3</v>
      </c>
    </row>
    <row r="2451" spans="1:12">
      <c r="A2451" s="118">
        <v>45261</v>
      </c>
      <c r="B2451" t="s">
        <v>20712</v>
      </c>
      <c r="C2451" t="s">
        <v>20711</v>
      </c>
      <c r="D2451" t="s">
        <v>20778</v>
      </c>
      <c r="E2451" t="s">
        <v>20777</v>
      </c>
      <c r="F2451">
        <v>42206332</v>
      </c>
      <c r="G2451" t="s">
        <v>20776</v>
      </c>
      <c r="H2451" t="s">
        <v>20706</v>
      </c>
      <c r="I2451">
        <v>9.4</v>
      </c>
      <c r="J2451" t="s">
        <v>138</v>
      </c>
      <c r="K2451" t="s">
        <v>137</v>
      </c>
      <c r="L2451">
        <f>I2451*$Q$2/1000</f>
        <v>3.4780000000000002E-3</v>
      </c>
    </row>
    <row r="2452" spans="1:12">
      <c r="A2452" s="118">
        <v>45261</v>
      </c>
      <c r="B2452" t="s">
        <v>20712</v>
      </c>
      <c r="C2452" t="s">
        <v>20711</v>
      </c>
      <c r="D2452" t="s">
        <v>20775</v>
      </c>
      <c r="E2452" t="s">
        <v>20774</v>
      </c>
      <c r="F2452">
        <v>101034629</v>
      </c>
      <c r="G2452" t="s">
        <v>20773</v>
      </c>
      <c r="H2452" t="s">
        <v>20706</v>
      </c>
      <c r="I2452">
        <v>9.4</v>
      </c>
      <c r="J2452" t="s">
        <v>138</v>
      </c>
      <c r="K2452" t="s">
        <v>137</v>
      </c>
      <c r="L2452">
        <f>I2452*$Q$2/1000</f>
        <v>3.4780000000000002E-3</v>
      </c>
    </row>
    <row r="2453" spans="1:12">
      <c r="A2453" s="118">
        <v>45261</v>
      </c>
      <c r="B2453" t="s">
        <v>20712</v>
      </c>
      <c r="C2453" t="s">
        <v>20711</v>
      </c>
      <c r="D2453" t="s">
        <v>20759</v>
      </c>
      <c r="E2453" t="s">
        <v>20772</v>
      </c>
      <c r="F2453">
        <v>101029157</v>
      </c>
      <c r="G2453" t="s">
        <v>20771</v>
      </c>
      <c r="H2453" t="s">
        <v>20706</v>
      </c>
      <c r="I2453">
        <v>9.4</v>
      </c>
      <c r="J2453" t="s">
        <v>138</v>
      </c>
      <c r="K2453" t="s">
        <v>137</v>
      </c>
      <c r="L2453">
        <f>I2453*$Q$2/1000</f>
        <v>3.4780000000000002E-3</v>
      </c>
    </row>
    <row r="2454" spans="1:12">
      <c r="A2454" s="118">
        <v>45261</v>
      </c>
      <c r="B2454" t="s">
        <v>20712</v>
      </c>
      <c r="C2454" t="s">
        <v>20711</v>
      </c>
      <c r="D2454" t="s">
        <v>20770</v>
      </c>
      <c r="E2454" t="s">
        <v>20769</v>
      </c>
      <c r="F2454">
        <v>101011266</v>
      </c>
      <c r="G2454" t="s">
        <v>20768</v>
      </c>
      <c r="H2454" t="s">
        <v>20706</v>
      </c>
      <c r="I2454">
        <v>9.4</v>
      </c>
      <c r="J2454" t="s">
        <v>138</v>
      </c>
      <c r="K2454" t="s">
        <v>137</v>
      </c>
      <c r="L2454">
        <f>I2454*$Q$2/1000</f>
        <v>3.4780000000000002E-3</v>
      </c>
    </row>
    <row r="2455" spans="1:12">
      <c r="A2455" s="118">
        <v>44986</v>
      </c>
      <c r="B2455" t="s">
        <v>305</v>
      </c>
      <c r="C2455" t="s">
        <v>304</v>
      </c>
      <c r="D2455" t="s">
        <v>18709</v>
      </c>
      <c r="E2455" t="s">
        <v>20767</v>
      </c>
      <c r="F2455">
        <v>101032416</v>
      </c>
      <c r="G2455" t="s">
        <v>301</v>
      </c>
      <c r="H2455" t="s">
        <v>300</v>
      </c>
      <c r="I2455">
        <v>12.8</v>
      </c>
      <c r="J2455" t="s">
        <v>145</v>
      </c>
      <c r="K2455" t="s">
        <v>137</v>
      </c>
      <c r="L2455">
        <f>I2455*$Q$2/100/1000</f>
        <v>4.7360000000000001E-5</v>
      </c>
    </row>
    <row r="2456" spans="1:12">
      <c r="A2456" s="118">
        <v>45261</v>
      </c>
      <c r="B2456" t="s">
        <v>20712</v>
      </c>
      <c r="C2456" t="s">
        <v>20711</v>
      </c>
      <c r="D2456" t="s">
        <v>20726</v>
      </c>
      <c r="E2456" t="s">
        <v>20766</v>
      </c>
      <c r="F2456" t="s">
        <v>20724</v>
      </c>
      <c r="G2456" t="s">
        <v>20723</v>
      </c>
      <c r="H2456" t="s">
        <v>20706</v>
      </c>
      <c r="I2456">
        <v>9.4</v>
      </c>
      <c r="J2456" t="s">
        <v>138</v>
      </c>
      <c r="K2456" t="s">
        <v>137</v>
      </c>
      <c r="L2456">
        <f>I2456*$Q$2/1000</f>
        <v>3.4780000000000002E-3</v>
      </c>
    </row>
    <row r="2457" spans="1:12">
      <c r="A2457" s="118">
        <v>45261</v>
      </c>
      <c r="B2457" t="s">
        <v>20712</v>
      </c>
      <c r="C2457" t="s">
        <v>20711</v>
      </c>
      <c r="D2457" t="s">
        <v>20765</v>
      </c>
      <c r="E2457" t="s">
        <v>20764</v>
      </c>
      <c r="F2457">
        <v>101023639</v>
      </c>
      <c r="G2457" t="s">
        <v>20763</v>
      </c>
      <c r="H2457" t="s">
        <v>20706</v>
      </c>
      <c r="I2457">
        <v>9.4</v>
      </c>
      <c r="J2457" t="s">
        <v>138</v>
      </c>
      <c r="K2457" t="s">
        <v>137</v>
      </c>
      <c r="L2457">
        <f>I2457*$Q$2/1000</f>
        <v>3.4780000000000002E-3</v>
      </c>
    </row>
    <row r="2458" spans="1:12">
      <c r="A2458" s="118">
        <v>45261</v>
      </c>
      <c r="B2458" t="s">
        <v>20712</v>
      </c>
      <c r="C2458" t="s">
        <v>20711</v>
      </c>
      <c r="D2458" t="s">
        <v>20762</v>
      </c>
      <c r="E2458" t="s">
        <v>20761</v>
      </c>
      <c r="F2458">
        <v>101037451</v>
      </c>
      <c r="G2458" t="s">
        <v>20760</v>
      </c>
      <c r="H2458" t="s">
        <v>20706</v>
      </c>
      <c r="I2458">
        <v>9.4</v>
      </c>
      <c r="J2458" t="s">
        <v>138</v>
      </c>
      <c r="K2458" t="s">
        <v>137</v>
      </c>
      <c r="L2458">
        <f>I2458*$Q$2/1000</f>
        <v>3.4780000000000002E-3</v>
      </c>
    </row>
    <row r="2459" spans="1:12">
      <c r="A2459" s="118">
        <v>45261</v>
      </c>
      <c r="B2459" t="s">
        <v>20712</v>
      </c>
      <c r="C2459" t="s">
        <v>20711</v>
      </c>
      <c r="D2459" t="s">
        <v>20759</v>
      </c>
      <c r="E2459" t="s">
        <v>20758</v>
      </c>
      <c r="F2459">
        <v>101037487</v>
      </c>
      <c r="G2459" t="s">
        <v>20757</v>
      </c>
      <c r="H2459" t="s">
        <v>20706</v>
      </c>
      <c r="I2459">
        <v>9.4</v>
      </c>
      <c r="J2459" t="s">
        <v>138</v>
      </c>
      <c r="K2459" t="s">
        <v>137</v>
      </c>
      <c r="L2459">
        <f>I2459*$Q$2/1000</f>
        <v>3.4780000000000002E-3</v>
      </c>
    </row>
    <row r="2460" spans="1:12">
      <c r="A2460" s="118">
        <v>45261</v>
      </c>
      <c r="B2460" t="s">
        <v>20712</v>
      </c>
      <c r="C2460" t="s">
        <v>20711</v>
      </c>
      <c r="D2460" t="s">
        <v>20756</v>
      </c>
      <c r="E2460" t="s">
        <v>20755</v>
      </c>
      <c r="F2460">
        <v>101039992</v>
      </c>
      <c r="G2460" t="s">
        <v>20754</v>
      </c>
      <c r="H2460" t="s">
        <v>20706</v>
      </c>
      <c r="I2460">
        <v>9.4</v>
      </c>
      <c r="J2460" t="s">
        <v>138</v>
      </c>
      <c r="K2460" t="s">
        <v>137</v>
      </c>
      <c r="L2460">
        <f>I2460*$Q$2/1000</f>
        <v>3.4780000000000002E-3</v>
      </c>
    </row>
    <row r="2461" spans="1:12">
      <c r="A2461" s="118">
        <v>44986</v>
      </c>
      <c r="B2461" t="s">
        <v>305</v>
      </c>
      <c r="C2461" t="s">
        <v>304</v>
      </c>
      <c r="D2461" t="s">
        <v>18709</v>
      </c>
      <c r="E2461" t="s">
        <v>20753</v>
      </c>
      <c r="F2461">
        <v>85212336</v>
      </c>
      <c r="G2461" t="s">
        <v>1517</v>
      </c>
      <c r="H2461" t="s">
        <v>300</v>
      </c>
      <c r="I2461">
        <v>12.8</v>
      </c>
      <c r="J2461" t="s">
        <v>145</v>
      </c>
      <c r="K2461" t="s">
        <v>137</v>
      </c>
      <c r="L2461">
        <f>I2461*$Q$2/100/1000</f>
        <v>4.7360000000000001E-5</v>
      </c>
    </row>
    <row r="2462" spans="1:12">
      <c r="A2462" s="118">
        <v>45261</v>
      </c>
      <c r="B2462" t="s">
        <v>20712</v>
      </c>
      <c r="C2462" t="s">
        <v>20711</v>
      </c>
      <c r="D2462" t="s">
        <v>20752</v>
      </c>
      <c r="E2462" t="s">
        <v>20751</v>
      </c>
      <c r="F2462">
        <v>101011267</v>
      </c>
      <c r="G2462" t="s">
        <v>20750</v>
      </c>
      <c r="H2462" t="s">
        <v>20706</v>
      </c>
      <c r="I2462">
        <v>9.4</v>
      </c>
      <c r="J2462" t="s">
        <v>138</v>
      </c>
      <c r="K2462" t="s">
        <v>137</v>
      </c>
      <c r="L2462">
        <f>I2462*$Q$2/1000</f>
        <v>3.4780000000000002E-3</v>
      </c>
    </row>
    <row r="2463" spans="1:12">
      <c r="A2463" s="118">
        <v>45261</v>
      </c>
      <c r="B2463" t="s">
        <v>20712</v>
      </c>
      <c r="C2463" t="s">
        <v>20711</v>
      </c>
      <c r="D2463" t="s">
        <v>20749</v>
      </c>
      <c r="E2463" t="s">
        <v>20748</v>
      </c>
      <c r="F2463">
        <v>101027591</v>
      </c>
      <c r="G2463" t="s">
        <v>20747</v>
      </c>
      <c r="H2463" t="s">
        <v>20706</v>
      </c>
      <c r="I2463">
        <v>9.4</v>
      </c>
      <c r="J2463" t="s">
        <v>138</v>
      </c>
      <c r="K2463" t="s">
        <v>137</v>
      </c>
      <c r="L2463">
        <f>I2463*$Q$2/1000</f>
        <v>3.4780000000000002E-3</v>
      </c>
    </row>
    <row r="2464" spans="1:12">
      <c r="A2464" s="118">
        <v>45261</v>
      </c>
      <c r="B2464" t="s">
        <v>20712</v>
      </c>
      <c r="C2464" t="s">
        <v>20711</v>
      </c>
      <c r="D2464" t="s">
        <v>20746</v>
      </c>
      <c r="E2464" t="s">
        <v>20745</v>
      </c>
      <c r="F2464">
        <v>101013222</v>
      </c>
      <c r="G2464" t="s">
        <v>20744</v>
      </c>
      <c r="H2464" t="s">
        <v>20706</v>
      </c>
      <c r="I2464">
        <v>9.4</v>
      </c>
      <c r="J2464" t="s">
        <v>138</v>
      </c>
      <c r="K2464" t="s">
        <v>137</v>
      </c>
      <c r="L2464">
        <f>I2464*$Q$2/1000</f>
        <v>3.4780000000000002E-3</v>
      </c>
    </row>
    <row r="2465" spans="1:12">
      <c r="A2465" s="118">
        <v>45261</v>
      </c>
      <c r="B2465" t="s">
        <v>20712</v>
      </c>
      <c r="C2465" t="s">
        <v>20711</v>
      </c>
      <c r="D2465" t="s">
        <v>20743</v>
      </c>
      <c r="E2465" t="s">
        <v>20742</v>
      </c>
      <c r="F2465">
        <v>57258355</v>
      </c>
      <c r="G2465" t="s">
        <v>20739</v>
      </c>
      <c r="H2465" t="s">
        <v>20706</v>
      </c>
      <c r="I2465">
        <v>9.4</v>
      </c>
      <c r="J2465" t="s">
        <v>138</v>
      </c>
      <c r="K2465" t="s">
        <v>137</v>
      </c>
      <c r="L2465">
        <f>I2465*$Q$2/1000</f>
        <v>3.4780000000000002E-3</v>
      </c>
    </row>
    <row r="2466" spans="1:12">
      <c r="A2466" s="118">
        <v>45261</v>
      </c>
      <c r="B2466" t="s">
        <v>20712</v>
      </c>
      <c r="C2466" t="s">
        <v>20711</v>
      </c>
      <c r="D2466" t="s">
        <v>20741</v>
      </c>
      <c r="E2466" t="s">
        <v>20740</v>
      </c>
      <c r="F2466">
        <v>57258355</v>
      </c>
      <c r="G2466" t="s">
        <v>20739</v>
      </c>
      <c r="H2466" t="s">
        <v>20706</v>
      </c>
      <c r="I2466">
        <v>9.4</v>
      </c>
      <c r="J2466" t="s">
        <v>138</v>
      </c>
      <c r="K2466" t="s">
        <v>137</v>
      </c>
      <c r="L2466">
        <f>I2466*$Q$2/1000</f>
        <v>3.4780000000000002E-3</v>
      </c>
    </row>
    <row r="2467" spans="1:12">
      <c r="A2467" s="118">
        <v>45261</v>
      </c>
      <c r="B2467" t="s">
        <v>20712</v>
      </c>
      <c r="C2467" t="s">
        <v>20711</v>
      </c>
      <c r="D2467" t="s">
        <v>20738</v>
      </c>
      <c r="E2467" t="s">
        <v>20737</v>
      </c>
      <c r="F2467">
        <v>101008805</v>
      </c>
      <c r="G2467" t="s">
        <v>20736</v>
      </c>
      <c r="H2467" t="s">
        <v>20706</v>
      </c>
      <c r="I2467">
        <v>9.4</v>
      </c>
      <c r="J2467" t="s">
        <v>138</v>
      </c>
      <c r="K2467" t="s">
        <v>137</v>
      </c>
      <c r="L2467">
        <f>I2467*$Q$2/1000</f>
        <v>3.4780000000000002E-3</v>
      </c>
    </row>
    <row r="2468" spans="1:12">
      <c r="A2468" s="118">
        <v>45261</v>
      </c>
      <c r="B2468" t="s">
        <v>20712</v>
      </c>
      <c r="C2468" t="s">
        <v>20711</v>
      </c>
      <c r="D2468" t="s">
        <v>20735</v>
      </c>
      <c r="E2468" t="s">
        <v>20734</v>
      </c>
      <c r="F2468" t="s">
        <v>20733</v>
      </c>
      <c r="G2468" t="s">
        <v>20732</v>
      </c>
      <c r="H2468" t="s">
        <v>20706</v>
      </c>
      <c r="I2468">
        <v>9.4</v>
      </c>
      <c r="J2468" t="s">
        <v>138</v>
      </c>
      <c r="K2468" t="s">
        <v>137</v>
      </c>
      <c r="L2468">
        <f>I2468*$Q$2/1000</f>
        <v>3.4780000000000002E-3</v>
      </c>
    </row>
    <row r="2469" spans="1:12">
      <c r="A2469" s="118">
        <v>45261</v>
      </c>
      <c r="B2469" t="s">
        <v>20712</v>
      </c>
      <c r="C2469" t="s">
        <v>20711</v>
      </c>
      <c r="D2469" t="s">
        <v>20731</v>
      </c>
      <c r="E2469" t="s">
        <v>20730</v>
      </c>
      <c r="F2469">
        <v>101014202</v>
      </c>
      <c r="G2469" t="s">
        <v>20729</v>
      </c>
      <c r="H2469" t="s">
        <v>20706</v>
      </c>
      <c r="I2469">
        <v>9.4</v>
      </c>
      <c r="J2469" t="s">
        <v>138</v>
      </c>
      <c r="K2469" t="s">
        <v>137</v>
      </c>
      <c r="L2469">
        <f>I2469*$Q$2/1000</f>
        <v>3.4780000000000002E-3</v>
      </c>
    </row>
    <row r="2470" spans="1:12">
      <c r="A2470" s="118">
        <v>45261</v>
      </c>
      <c r="B2470" t="s">
        <v>20712</v>
      </c>
      <c r="C2470" t="s">
        <v>20711</v>
      </c>
      <c r="D2470" t="s">
        <v>20728</v>
      </c>
      <c r="E2470" t="s">
        <v>20727</v>
      </c>
      <c r="F2470" t="s">
        <v>11005</v>
      </c>
      <c r="G2470" t="s">
        <v>10709</v>
      </c>
      <c r="H2470" t="s">
        <v>20706</v>
      </c>
      <c r="I2470">
        <v>9.4</v>
      </c>
      <c r="J2470" t="s">
        <v>138</v>
      </c>
      <c r="K2470" t="s">
        <v>137</v>
      </c>
      <c r="L2470">
        <f>I2470*$Q$2/1000</f>
        <v>3.4780000000000002E-3</v>
      </c>
    </row>
    <row r="2471" spans="1:12">
      <c r="A2471" s="118">
        <v>45261</v>
      </c>
      <c r="B2471" t="s">
        <v>20712</v>
      </c>
      <c r="C2471" t="s">
        <v>20711</v>
      </c>
      <c r="D2471" t="s">
        <v>20726</v>
      </c>
      <c r="E2471" t="s">
        <v>20725</v>
      </c>
      <c r="F2471" t="s">
        <v>20724</v>
      </c>
      <c r="G2471" t="s">
        <v>20723</v>
      </c>
      <c r="H2471" t="s">
        <v>20706</v>
      </c>
      <c r="I2471">
        <v>9.4</v>
      </c>
      <c r="J2471" t="s">
        <v>138</v>
      </c>
      <c r="K2471" t="s">
        <v>137</v>
      </c>
      <c r="L2471">
        <f>I2471*$Q$2/1000</f>
        <v>3.4780000000000002E-3</v>
      </c>
    </row>
    <row r="2472" spans="1:12">
      <c r="A2472" s="118">
        <v>45261</v>
      </c>
      <c r="B2472" t="s">
        <v>20712</v>
      </c>
      <c r="C2472" t="s">
        <v>20711</v>
      </c>
      <c r="D2472" t="s">
        <v>20722</v>
      </c>
      <c r="E2472" t="s">
        <v>20721</v>
      </c>
      <c r="F2472">
        <v>23254678</v>
      </c>
      <c r="G2472" t="s">
        <v>20720</v>
      </c>
      <c r="H2472" t="s">
        <v>20706</v>
      </c>
      <c r="I2472">
        <v>9.4</v>
      </c>
      <c r="J2472" t="s">
        <v>138</v>
      </c>
      <c r="K2472" t="s">
        <v>137</v>
      </c>
      <c r="L2472">
        <f>I2472*$Q$2/1000</f>
        <v>3.4780000000000002E-3</v>
      </c>
    </row>
    <row r="2473" spans="1:12">
      <c r="A2473" s="118">
        <v>45261</v>
      </c>
      <c r="B2473" t="s">
        <v>20712</v>
      </c>
      <c r="C2473" t="s">
        <v>20711</v>
      </c>
      <c r="D2473" t="s">
        <v>20719</v>
      </c>
      <c r="E2473" t="s">
        <v>20718</v>
      </c>
      <c r="F2473">
        <v>1</v>
      </c>
      <c r="G2473" t="s">
        <v>20717</v>
      </c>
      <c r="H2473" t="s">
        <v>20706</v>
      </c>
      <c r="I2473">
        <v>9.4</v>
      </c>
      <c r="J2473" t="s">
        <v>138</v>
      </c>
      <c r="K2473" t="s">
        <v>137</v>
      </c>
      <c r="L2473">
        <f>I2473*$Q$2/1000</f>
        <v>3.4780000000000002E-3</v>
      </c>
    </row>
    <row r="2474" spans="1:12">
      <c r="A2474" s="118">
        <v>45261</v>
      </c>
      <c r="B2474" t="s">
        <v>20712</v>
      </c>
      <c r="C2474" t="s">
        <v>20711</v>
      </c>
      <c r="D2474" t="s">
        <v>20716</v>
      </c>
      <c r="E2474" t="s">
        <v>20715</v>
      </c>
      <c r="F2474" t="s">
        <v>20714</v>
      </c>
      <c r="G2474" t="s">
        <v>20713</v>
      </c>
      <c r="H2474" t="s">
        <v>20706</v>
      </c>
      <c r="I2474">
        <v>9.4</v>
      </c>
      <c r="J2474" t="s">
        <v>138</v>
      </c>
      <c r="K2474" t="s">
        <v>137</v>
      </c>
      <c r="L2474">
        <f>I2474*$Q$2/1000</f>
        <v>3.4780000000000002E-3</v>
      </c>
    </row>
    <row r="2475" spans="1:12">
      <c r="A2475" s="118">
        <v>45261</v>
      </c>
      <c r="B2475" t="s">
        <v>20712</v>
      </c>
      <c r="C2475" t="s">
        <v>20711</v>
      </c>
      <c r="D2475" t="s">
        <v>20710</v>
      </c>
      <c r="E2475" t="s">
        <v>20709</v>
      </c>
      <c r="F2475" t="s">
        <v>20708</v>
      </c>
      <c r="G2475" t="s">
        <v>20707</v>
      </c>
      <c r="H2475" t="s">
        <v>20706</v>
      </c>
      <c r="I2475">
        <v>9.4</v>
      </c>
      <c r="J2475" t="s">
        <v>138</v>
      </c>
      <c r="K2475" t="s">
        <v>137</v>
      </c>
      <c r="L2475">
        <f>I2475*$Q$2/1000</f>
        <v>3.4780000000000002E-3</v>
      </c>
    </row>
    <row r="2476" spans="1:12">
      <c r="A2476" s="118">
        <v>44927</v>
      </c>
      <c r="B2476" t="s">
        <v>19989</v>
      </c>
      <c r="C2476" t="s">
        <v>19988</v>
      </c>
      <c r="D2476" t="s">
        <v>20705</v>
      </c>
      <c r="E2476" t="s">
        <v>20704</v>
      </c>
      <c r="F2476">
        <v>101017705</v>
      </c>
      <c r="G2476" t="s">
        <v>20626</v>
      </c>
      <c r="H2476" t="s">
        <v>19984</v>
      </c>
      <c r="I2476">
        <v>68</v>
      </c>
      <c r="J2476" t="s">
        <v>145</v>
      </c>
      <c r="K2476" t="s">
        <v>137</v>
      </c>
      <c r="L2476">
        <f>I2476*$Q$2/100/1000</f>
        <v>2.5159999999999999E-4</v>
      </c>
    </row>
    <row r="2477" spans="1:12">
      <c r="A2477" s="118">
        <v>44927</v>
      </c>
      <c r="B2477" t="s">
        <v>19989</v>
      </c>
      <c r="C2477" t="s">
        <v>19988</v>
      </c>
      <c r="D2477" t="s">
        <v>20702</v>
      </c>
      <c r="E2477" t="s">
        <v>20703</v>
      </c>
      <c r="F2477" t="s">
        <v>20020</v>
      </c>
      <c r="G2477" t="s">
        <v>20019</v>
      </c>
      <c r="H2477" t="s">
        <v>19984</v>
      </c>
      <c r="I2477">
        <v>68</v>
      </c>
      <c r="J2477" t="s">
        <v>145</v>
      </c>
      <c r="K2477" t="s">
        <v>137</v>
      </c>
      <c r="L2477">
        <f>I2477*$Q$2/100/1000</f>
        <v>2.5159999999999999E-4</v>
      </c>
    </row>
    <row r="2478" spans="1:12">
      <c r="A2478" s="118">
        <v>44927</v>
      </c>
      <c r="B2478" t="s">
        <v>19989</v>
      </c>
      <c r="C2478" t="s">
        <v>19988</v>
      </c>
      <c r="D2478" t="s">
        <v>20702</v>
      </c>
      <c r="E2478" t="s">
        <v>20701</v>
      </c>
      <c r="F2478" t="s">
        <v>20020</v>
      </c>
      <c r="G2478" t="s">
        <v>20019</v>
      </c>
      <c r="H2478" t="s">
        <v>19984</v>
      </c>
      <c r="I2478">
        <v>68</v>
      </c>
      <c r="J2478" t="s">
        <v>145</v>
      </c>
      <c r="K2478" t="s">
        <v>137</v>
      </c>
      <c r="L2478">
        <f>I2478*$Q$2/100/1000</f>
        <v>2.5159999999999999E-4</v>
      </c>
    </row>
    <row r="2479" spans="1:12">
      <c r="A2479" s="118">
        <v>44927</v>
      </c>
      <c r="B2479" t="s">
        <v>19989</v>
      </c>
      <c r="C2479" t="s">
        <v>19988</v>
      </c>
      <c r="D2479" t="s">
        <v>20467</v>
      </c>
      <c r="E2479" t="s">
        <v>20700</v>
      </c>
      <c r="F2479" t="s">
        <v>20020</v>
      </c>
      <c r="G2479" t="s">
        <v>20019</v>
      </c>
      <c r="H2479" t="s">
        <v>19984</v>
      </c>
      <c r="I2479">
        <v>68</v>
      </c>
      <c r="J2479" t="s">
        <v>145</v>
      </c>
      <c r="K2479" t="s">
        <v>137</v>
      </c>
      <c r="L2479">
        <f>I2479*$Q$2/100/1000</f>
        <v>2.5159999999999999E-4</v>
      </c>
    </row>
    <row r="2480" spans="1:12">
      <c r="A2480" s="118">
        <v>44927</v>
      </c>
      <c r="B2480" t="s">
        <v>19989</v>
      </c>
      <c r="C2480" t="s">
        <v>19988</v>
      </c>
      <c r="D2480" t="s">
        <v>20660</v>
      </c>
      <c r="E2480" t="s">
        <v>20699</v>
      </c>
      <c r="F2480">
        <v>51206632</v>
      </c>
      <c r="G2480" t="s">
        <v>20532</v>
      </c>
      <c r="H2480" t="s">
        <v>19984</v>
      </c>
      <c r="I2480">
        <v>68</v>
      </c>
      <c r="J2480" t="s">
        <v>145</v>
      </c>
      <c r="K2480" t="s">
        <v>137</v>
      </c>
      <c r="L2480">
        <f>I2480*$Q$2/100/1000</f>
        <v>2.5159999999999999E-4</v>
      </c>
    </row>
    <row r="2481" spans="1:12">
      <c r="A2481" s="118">
        <v>44986</v>
      </c>
      <c r="B2481" t="s">
        <v>365</v>
      </c>
      <c r="C2481" t="s">
        <v>364</v>
      </c>
      <c r="D2481" t="s">
        <v>17289</v>
      </c>
      <c r="E2481" t="s">
        <v>20698</v>
      </c>
      <c r="F2481">
        <v>101034024</v>
      </c>
      <c r="G2481" t="s">
        <v>400</v>
      </c>
      <c r="H2481" t="s">
        <v>359</v>
      </c>
      <c r="I2481">
        <v>144</v>
      </c>
      <c r="J2481" t="s">
        <v>138</v>
      </c>
      <c r="K2481" t="s">
        <v>137</v>
      </c>
      <c r="L2481">
        <f>I2481*$Q$2/1000</f>
        <v>5.3280000000000001E-2</v>
      </c>
    </row>
    <row r="2482" spans="1:12">
      <c r="A2482" s="118">
        <v>44986</v>
      </c>
      <c r="B2482" t="s">
        <v>180</v>
      </c>
      <c r="C2482" t="s">
        <v>179</v>
      </c>
      <c r="D2482" t="s">
        <v>20697</v>
      </c>
      <c r="E2482" t="s">
        <v>20696</v>
      </c>
      <c r="F2482" t="s">
        <v>20695</v>
      </c>
      <c r="G2482" t="s">
        <v>20694</v>
      </c>
      <c r="H2482" t="s">
        <v>174</v>
      </c>
      <c r="I2482">
        <v>3154</v>
      </c>
      <c r="J2482" t="s">
        <v>173</v>
      </c>
      <c r="K2482" t="s">
        <v>172</v>
      </c>
      <c r="L2482">
        <f>I2482*$Q$3/(1000/0.1)</f>
        <v>1.0118031999999999E-2</v>
      </c>
    </row>
    <row r="2483" spans="1:12">
      <c r="A2483" s="118">
        <v>44927</v>
      </c>
      <c r="B2483" t="s">
        <v>19989</v>
      </c>
      <c r="C2483" t="s">
        <v>19988</v>
      </c>
      <c r="D2483" t="s">
        <v>20687</v>
      </c>
      <c r="E2483" t="s">
        <v>20693</v>
      </c>
      <c r="F2483" t="s">
        <v>20130</v>
      </c>
      <c r="G2483" t="s">
        <v>20129</v>
      </c>
      <c r="H2483" t="s">
        <v>19984</v>
      </c>
      <c r="I2483">
        <v>68</v>
      </c>
      <c r="J2483" t="s">
        <v>145</v>
      </c>
      <c r="K2483" t="s">
        <v>137</v>
      </c>
      <c r="L2483">
        <f>I2483*$Q$2/100/1000</f>
        <v>2.5159999999999999E-4</v>
      </c>
    </row>
    <row r="2484" spans="1:12">
      <c r="A2484" s="118">
        <v>44927</v>
      </c>
      <c r="B2484" t="s">
        <v>19989</v>
      </c>
      <c r="C2484" t="s">
        <v>19988</v>
      </c>
      <c r="D2484" t="s">
        <v>20580</v>
      </c>
      <c r="E2484" t="s">
        <v>20692</v>
      </c>
      <c r="F2484">
        <v>101049130</v>
      </c>
      <c r="G2484" t="s">
        <v>20247</v>
      </c>
      <c r="H2484" t="s">
        <v>19984</v>
      </c>
      <c r="I2484">
        <v>68</v>
      </c>
      <c r="J2484" t="s">
        <v>145</v>
      </c>
      <c r="K2484" t="s">
        <v>137</v>
      </c>
      <c r="L2484">
        <f>I2484*$Q$2/100/1000</f>
        <v>2.5159999999999999E-4</v>
      </c>
    </row>
    <row r="2485" spans="1:12">
      <c r="A2485" s="118">
        <v>44927</v>
      </c>
      <c r="B2485" t="s">
        <v>19989</v>
      </c>
      <c r="C2485" t="s">
        <v>19988</v>
      </c>
      <c r="D2485" t="s">
        <v>20691</v>
      </c>
      <c r="E2485" t="s">
        <v>20690</v>
      </c>
      <c r="F2485" t="s">
        <v>20102</v>
      </c>
      <c r="G2485" t="s">
        <v>20101</v>
      </c>
      <c r="H2485" t="s">
        <v>19984</v>
      </c>
      <c r="I2485">
        <v>68</v>
      </c>
      <c r="J2485" t="s">
        <v>145</v>
      </c>
      <c r="K2485" t="s">
        <v>137</v>
      </c>
      <c r="L2485">
        <f>I2485*$Q$2/100/1000</f>
        <v>2.5159999999999999E-4</v>
      </c>
    </row>
    <row r="2486" spans="1:12">
      <c r="A2486" s="118">
        <v>44927</v>
      </c>
      <c r="B2486" t="s">
        <v>19989</v>
      </c>
      <c r="C2486" t="s">
        <v>19988</v>
      </c>
      <c r="D2486" t="s">
        <v>20689</v>
      </c>
      <c r="E2486" t="s">
        <v>20688</v>
      </c>
      <c r="F2486">
        <v>101013626</v>
      </c>
      <c r="G2486" t="s">
        <v>20003</v>
      </c>
      <c r="H2486" t="s">
        <v>19984</v>
      </c>
      <c r="I2486">
        <v>68</v>
      </c>
      <c r="J2486" t="s">
        <v>145</v>
      </c>
      <c r="K2486" t="s">
        <v>137</v>
      </c>
      <c r="L2486">
        <f>I2486*$Q$2/100/1000</f>
        <v>2.5159999999999999E-4</v>
      </c>
    </row>
    <row r="2487" spans="1:12">
      <c r="A2487" s="118">
        <v>44927</v>
      </c>
      <c r="B2487" t="s">
        <v>19989</v>
      </c>
      <c r="C2487" t="s">
        <v>19988</v>
      </c>
      <c r="D2487" t="s">
        <v>20687</v>
      </c>
      <c r="E2487" t="s">
        <v>20686</v>
      </c>
      <c r="F2487" t="s">
        <v>20130</v>
      </c>
      <c r="G2487" t="s">
        <v>20129</v>
      </c>
      <c r="H2487" t="s">
        <v>19984</v>
      </c>
      <c r="I2487">
        <v>68</v>
      </c>
      <c r="J2487" t="s">
        <v>145</v>
      </c>
      <c r="K2487" t="s">
        <v>137</v>
      </c>
      <c r="L2487">
        <f>I2487*$Q$2/100/1000</f>
        <v>2.5159999999999999E-4</v>
      </c>
    </row>
    <row r="2488" spans="1:12">
      <c r="A2488" s="118">
        <v>44927</v>
      </c>
      <c r="B2488" t="s">
        <v>19989</v>
      </c>
      <c r="C2488" t="s">
        <v>19988</v>
      </c>
      <c r="D2488" t="s">
        <v>20037</v>
      </c>
      <c r="E2488" t="s">
        <v>20685</v>
      </c>
      <c r="F2488" t="s">
        <v>20010</v>
      </c>
      <c r="G2488" t="s">
        <v>20009</v>
      </c>
      <c r="H2488" t="s">
        <v>19984</v>
      </c>
      <c r="I2488">
        <v>68</v>
      </c>
      <c r="J2488" t="s">
        <v>145</v>
      </c>
      <c r="K2488" t="s">
        <v>137</v>
      </c>
      <c r="L2488">
        <f>I2488*$Q$2/100/1000</f>
        <v>2.5159999999999999E-4</v>
      </c>
    </row>
    <row r="2489" spans="1:12">
      <c r="A2489" s="118">
        <v>44927</v>
      </c>
      <c r="B2489" t="s">
        <v>19989</v>
      </c>
      <c r="C2489" t="s">
        <v>19988</v>
      </c>
      <c r="D2489" t="s">
        <v>20526</v>
      </c>
      <c r="E2489" t="s">
        <v>20684</v>
      </c>
      <c r="F2489">
        <v>101017154</v>
      </c>
      <c r="G2489" t="s">
        <v>20589</v>
      </c>
      <c r="H2489" t="s">
        <v>19984</v>
      </c>
      <c r="I2489">
        <v>68</v>
      </c>
      <c r="J2489" t="s">
        <v>145</v>
      </c>
      <c r="K2489" t="s">
        <v>137</v>
      </c>
      <c r="L2489">
        <f>I2489*$Q$2/100/1000</f>
        <v>2.5159999999999999E-4</v>
      </c>
    </row>
    <row r="2490" spans="1:12">
      <c r="A2490" s="118">
        <v>44927</v>
      </c>
      <c r="B2490" t="s">
        <v>19989</v>
      </c>
      <c r="C2490" t="s">
        <v>19988</v>
      </c>
      <c r="D2490" t="s">
        <v>20452</v>
      </c>
      <c r="E2490" t="s">
        <v>20683</v>
      </c>
      <c r="F2490">
        <v>101013626</v>
      </c>
      <c r="G2490" t="s">
        <v>20003</v>
      </c>
      <c r="H2490" t="s">
        <v>19984</v>
      </c>
      <c r="I2490">
        <v>68</v>
      </c>
      <c r="J2490" t="s">
        <v>145</v>
      </c>
      <c r="K2490" t="s">
        <v>137</v>
      </c>
      <c r="L2490">
        <f>I2490*$Q$2/100/1000</f>
        <v>2.5159999999999999E-4</v>
      </c>
    </row>
    <row r="2491" spans="1:12">
      <c r="A2491" s="118">
        <v>44927</v>
      </c>
      <c r="B2491" t="s">
        <v>19989</v>
      </c>
      <c r="C2491" t="s">
        <v>19988</v>
      </c>
      <c r="D2491" t="s">
        <v>20508</v>
      </c>
      <c r="E2491" t="s">
        <v>20682</v>
      </c>
      <c r="F2491">
        <v>101017335</v>
      </c>
      <c r="G2491" t="s">
        <v>20074</v>
      </c>
      <c r="H2491" t="s">
        <v>19984</v>
      </c>
      <c r="I2491">
        <v>68</v>
      </c>
      <c r="J2491" t="s">
        <v>145</v>
      </c>
      <c r="K2491" t="s">
        <v>137</v>
      </c>
      <c r="L2491">
        <f>I2491*$Q$2/100/1000</f>
        <v>2.5159999999999999E-4</v>
      </c>
    </row>
    <row r="2492" spans="1:12">
      <c r="A2492" s="118">
        <v>44927</v>
      </c>
      <c r="B2492" t="s">
        <v>19989</v>
      </c>
      <c r="C2492" t="s">
        <v>19988</v>
      </c>
      <c r="D2492" t="s">
        <v>20657</v>
      </c>
      <c r="E2492" t="s">
        <v>20681</v>
      </c>
      <c r="F2492" t="s">
        <v>20403</v>
      </c>
      <c r="G2492" t="s">
        <v>20402</v>
      </c>
      <c r="H2492" t="s">
        <v>19984</v>
      </c>
      <c r="I2492">
        <v>68</v>
      </c>
      <c r="J2492" t="s">
        <v>145</v>
      </c>
      <c r="K2492" t="s">
        <v>137</v>
      </c>
      <c r="L2492">
        <f>I2492*$Q$2/100/1000</f>
        <v>2.5159999999999999E-4</v>
      </c>
    </row>
    <row r="2493" spans="1:12">
      <c r="A2493" s="118">
        <v>44986</v>
      </c>
      <c r="B2493" t="s">
        <v>240</v>
      </c>
      <c r="C2493" t="s">
        <v>239</v>
      </c>
      <c r="D2493" t="s">
        <v>15540</v>
      </c>
      <c r="E2493" t="s">
        <v>20680</v>
      </c>
      <c r="F2493" t="s">
        <v>5407</v>
      </c>
      <c r="G2493" t="s">
        <v>5406</v>
      </c>
      <c r="H2493" t="s">
        <v>235</v>
      </c>
      <c r="I2493">
        <v>390</v>
      </c>
      <c r="J2493" t="s">
        <v>145</v>
      </c>
      <c r="K2493" t="s">
        <v>137</v>
      </c>
      <c r="L2493">
        <f>I2493*$Q$2/100/1000</f>
        <v>1.4430000000000001E-3</v>
      </c>
    </row>
    <row r="2494" spans="1:12">
      <c r="A2494" s="118">
        <v>44986</v>
      </c>
      <c r="B2494" t="s">
        <v>240</v>
      </c>
      <c r="C2494" t="s">
        <v>239</v>
      </c>
      <c r="D2494" t="s">
        <v>13766</v>
      </c>
      <c r="E2494" t="s">
        <v>20679</v>
      </c>
      <c r="F2494" t="s">
        <v>5407</v>
      </c>
      <c r="G2494" t="s">
        <v>5406</v>
      </c>
      <c r="H2494" t="s">
        <v>235</v>
      </c>
      <c r="I2494">
        <v>390</v>
      </c>
      <c r="J2494" t="s">
        <v>145</v>
      </c>
      <c r="K2494" t="s">
        <v>137</v>
      </c>
      <c r="L2494">
        <f>I2494*$Q$2/100/1000</f>
        <v>1.4430000000000001E-3</v>
      </c>
    </row>
    <row r="2495" spans="1:12">
      <c r="A2495" s="118">
        <v>44986</v>
      </c>
      <c r="B2495" t="s">
        <v>240</v>
      </c>
      <c r="C2495" t="s">
        <v>239</v>
      </c>
      <c r="D2495" t="s">
        <v>16061</v>
      </c>
      <c r="E2495" t="s">
        <v>20678</v>
      </c>
      <c r="F2495" t="s">
        <v>5407</v>
      </c>
      <c r="G2495" t="s">
        <v>5406</v>
      </c>
      <c r="H2495" t="s">
        <v>235</v>
      </c>
      <c r="I2495">
        <v>390</v>
      </c>
      <c r="J2495" t="s">
        <v>145</v>
      </c>
      <c r="K2495" t="s">
        <v>137</v>
      </c>
      <c r="L2495">
        <f>I2495*$Q$2/100/1000</f>
        <v>1.4430000000000001E-3</v>
      </c>
    </row>
    <row r="2496" spans="1:12">
      <c r="A2496" s="118">
        <v>44986</v>
      </c>
      <c r="B2496" t="s">
        <v>240</v>
      </c>
      <c r="C2496" t="s">
        <v>239</v>
      </c>
      <c r="D2496" t="s">
        <v>20677</v>
      </c>
      <c r="E2496" t="s">
        <v>20676</v>
      </c>
      <c r="F2496" t="s">
        <v>15849</v>
      </c>
      <c r="G2496" t="s">
        <v>15848</v>
      </c>
      <c r="H2496" t="s">
        <v>235</v>
      </c>
      <c r="I2496">
        <v>390</v>
      </c>
      <c r="J2496" t="s">
        <v>145</v>
      </c>
      <c r="K2496" t="s">
        <v>137</v>
      </c>
      <c r="L2496">
        <f>I2496*$Q$2/100/1000</f>
        <v>1.4430000000000001E-3</v>
      </c>
    </row>
    <row r="2497" spans="1:12">
      <c r="A2497" s="118">
        <v>44986</v>
      </c>
      <c r="B2497" t="s">
        <v>240</v>
      </c>
      <c r="C2497" t="s">
        <v>239</v>
      </c>
      <c r="D2497" t="s">
        <v>14932</v>
      </c>
      <c r="E2497" t="s">
        <v>20675</v>
      </c>
      <c r="F2497" t="s">
        <v>971</v>
      </c>
      <c r="G2497" t="s">
        <v>970</v>
      </c>
      <c r="H2497" t="s">
        <v>235</v>
      </c>
      <c r="I2497">
        <v>390</v>
      </c>
      <c r="J2497" t="s">
        <v>145</v>
      </c>
      <c r="K2497" t="s">
        <v>137</v>
      </c>
      <c r="L2497">
        <f>I2497*$Q$2/100/1000</f>
        <v>1.4430000000000001E-3</v>
      </c>
    </row>
    <row r="2498" spans="1:12">
      <c r="A2498" s="118">
        <v>44986</v>
      </c>
      <c r="B2498" t="s">
        <v>240</v>
      </c>
      <c r="C2498" t="s">
        <v>239</v>
      </c>
      <c r="D2498" t="s">
        <v>1513</v>
      </c>
      <c r="E2498" t="s">
        <v>20674</v>
      </c>
      <c r="F2498" t="s">
        <v>5187</v>
      </c>
      <c r="G2498" t="s">
        <v>5186</v>
      </c>
      <c r="H2498" t="s">
        <v>235</v>
      </c>
      <c r="I2498">
        <v>390</v>
      </c>
      <c r="J2498" t="s">
        <v>145</v>
      </c>
      <c r="K2498" t="s">
        <v>137</v>
      </c>
      <c r="L2498">
        <f>I2498*$Q$2/100/1000</f>
        <v>1.4430000000000001E-3</v>
      </c>
    </row>
    <row r="2499" spans="1:12">
      <c r="A2499" s="118">
        <v>44986</v>
      </c>
      <c r="B2499" t="s">
        <v>240</v>
      </c>
      <c r="C2499" t="s">
        <v>239</v>
      </c>
      <c r="D2499" t="s">
        <v>6995</v>
      </c>
      <c r="E2499" t="s">
        <v>20673</v>
      </c>
      <c r="F2499" t="s">
        <v>5187</v>
      </c>
      <c r="G2499" t="s">
        <v>5186</v>
      </c>
      <c r="H2499" t="s">
        <v>235</v>
      </c>
      <c r="I2499">
        <v>390</v>
      </c>
      <c r="J2499" t="s">
        <v>145</v>
      </c>
      <c r="K2499" t="s">
        <v>137</v>
      </c>
      <c r="L2499">
        <f>I2499*$Q$2/100/1000</f>
        <v>1.4430000000000001E-3</v>
      </c>
    </row>
    <row r="2500" spans="1:12">
      <c r="A2500" s="118">
        <v>44986</v>
      </c>
      <c r="B2500" t="s">
        <v>240</v>
      </c>
      <c r="C2500" t="s">
        <v>239</v>
      </c>
      <c r="D2500" t="s">
        <v>15540</v>
      </c>
      <c r="E2500" t="s">
        <v>20672</v>
      </c>
      <c r="F2500" t="s">
        <v>5407</v>
      </c>
      <c r="G2500" t="s">
        <v>5406</v>
      </c>
      <c r="H2500" t="s">
        <v>235</v>
      </c>
      <c r="I2500">
        <v>390</v>
      </c>
      <c r="J2500" t="s">
        <v>145</v>
      </c>
      <c r="K2500" t="s">
        <v>137</v>
      </c>
      <c r="L2500">
        <f>I2500*$Q$2/100/1000</f>
        <v>1.4430000000000001E-3</v>
      </c>
    </row>
    <row r="2501" spans="1:12">
      <c r="A2501" s="118">
        <v>44927</v>
      </c>
      <c r="B2501" t="s">
        <v>19989</v>
      </c>
      <c r="C2501" t="s">
        <v>19988</v>
      </c>
      <c r="D2501" t="s">
        <v>20663</v>
      </c>
      <c r="E2501" t="s">
        <v>20671</v>
      </c>
      <c r="F2501">
        <v>51206093</v>
      </c>
      <c r="G2501" t="s">
        <v>20344</v>
      </c>
      <c r="H2501" t="s">
        <v>19984</v>
      </c>
      <c r="I2501">
        <v>68</v>
      </c>
      <c r="J2501" t="s">
        <v>145</v>
      </c>
      <c r="K2501" t="s">
        <v>137</v>
      </c>
      <c r="L2501">
        <f>I2501*$Q$2/100/1000</f>
        <v>2.5159999999999999E-4</v>
      </c>
    </row>
    <row r="2502" spans="1:12">
      <c r="A2502" s="118">
        <v>44927</v>
      </c>
      <c r="B2502" t="s">
        <v>19989</v>
      </c>
      <c r="C2502" t="s">
        <v>19988</v>
      </c>
      <c r="D2502" t="s">
        <v>20301</v>
      </c>
      <c r="E2502" t="s">
        <v>20670</v>
      </c>
      <c r="F2502">
        <v>5745081</v>
      </c>
      <c r="G2502" t="s">
        <v>19993</v>
      </c>
      <c r="H2502" t="s">
        <v>19984</v>
      </c>
      <c r="I2502">
        <v>68</v>
      </c>
      <c r="J2502" t="s">
        <v>145</v>
      </c>
      <c r="K2502" t="s">
        <v>137</v>
      </c>
      <c r="L2502">
        <f>I2502*$Q$2/100/1000</f>
        <v>2.5159999999999999E-4</v>
      </c>
    </row>
    <row r="2503" spans="1:12">
      <c r="A2503" s="118">
        <v>44986</v>
      </c>
      <c r="B2503" t="s">
        <v>240</v>
      </c>
      <c r="C2503" t="s">
        <v>239</v>
      </c>
      <c r="D2503" t="s">
        <v>13580</v>
      </c>
      <c r="E2503" t="s">
        <v>20669</v>
      </c>
      <c r="F2503" t="s">
        <v>1501</v>
      </c>
      <c r="G2503" t="s">
        <v>1500</v>
      </c>
      <c r="H2503" t="s">
        <v>235</v>
      </c>
      <c r="I2503">
        <v>390</v>
      </c>
      <c r="J2503" t="s">
        <v>145</v>
      </c>
      <c r="K2503" t="s">
        <v>137</v>
      </c>
      <c r="L2503">
        <f>I2503*$Q$2/100/1000</f>
        <v>1.4430000000000001E-3</v>
      </c>
    </row>
    <row r="2504" spans="1:12">
      <c r="A2504" s="118">
        <v>44986</v>
      </c>
      <c r="B2504" t="s">
        <v>240</v>
      </c>
      <c r="C2504" t="s">
        <v>239</v>
      </c>
      <c r="D2504" t="s">
        <v>13580</v>
      </c>
      <c r="E2504" t="s">
        <v>20668</v>
      </c>
      <c r="F2504" t="s">
        <v>1501</v>
      </c>
      <c r="G2504" t="s">
        <v>1500</v>
      </c>
      <c r="H2504" t="s">
        <v>235</v>
      </c>
      <c r="I2504">
        <v>390</v>
      </c>
      <c r="J2504" t="s">
        <v>145</v>
      </c>
      <c r="K2504" t="s">
        <v>137</v>
      </c>
      <c r="L2504">
        <f>I2504*$Q$2/100/1000</f>
        <v>1.4430000000000001E-3</v>
      </c>
    </row>
    <row r="2505" spans="1:12">
      <c r="A2505" s="118">
        <v>44927</v>
      </c>
      <c r="B2505" t="s">
        <v>19989</v>
      </c>
      <c r="C2505" t="s">
        <v>19988</v>
      </c>
      <c r="D2505" t="s">
        <v>20580</v>
      </c>
      <c r="E2505" t="s">
        <v>20667</v>
      </c>
      <c r="F2505">
        <v>101049130</v>
      </c>
      <c r="G2505" t="s">
        <v>20247</v>
      </c>
      <c r="H2505" t="s">
        <v>19984</v>
      </c>
      <c r="I2505">
        <v>68</v>
      </c>
      <c r="J2505" t="s">
        <v>145</v>
      </c>
      <c r="K2505" t="s">
        <v>137</v>
      </c>
      <c r="L2505">
        <f>I2505*$Q$2/100/1000</f>
        <v>2.5159999999999999E-4</v>
      </c>
    </row>
    <row r="2506" spans="1:12">
      <c r="A2506" s="118">
        <v>44986</v>
      </c>
      <c r="B2506" t="s">
        <v>240</v>
      </c>
      <c r="C2506" t="s">
        <v>239</v>
      </c>
      <c r="D2506" t="s">
        <v>15540</v>
      </c>
      <c r="E2506" t="s">
        <v>20666</v>
      </c>
      <c r="F2506" t="s">
        <v>5407</v>
      </c>
      <c r="G2506" t="s">
        <v>5406</v>
      </c>
      <c r="H2506" t="s">
        <v>235</v>
      </c>
      <c r="I2506">
        <v>390</v>
      </c>
      <c r="J2506" t="s">
        <v>145</v>
      </c>
      <c r="K2506" t="s">
        <v>137</v>
      </c>
      <c r="L2506">
        <f>I2506*$Q$2/100/1000</f>
        <v>1.4430000000000001E-3</v>
      </c>
    </row>
    <row r="2507" spans="1:12">
      <c r="A2507" s="118">
        <v>44927</v>
      </c>
      <c r="B2507" t="s">
        <v>19989</v>
      </c>
      <c r="C2507" t="s">
        <v>19988</v>
      </c>
      <c r="D2507" t="s">
        <v>20617</v>
      </c>
      <c r="E2507" t="s">
        <v>20665</v>
      </c>
      <c r="F2507">
        <v>42203458</v>
      </c>
      <c r="G2507" t="s">
        <v>20429</v>
      </c>
      <c r="H2507" t="s">
        <v>19984</v>
      </c>
      <c r="I2507">
        <v>68</v>
      </c>
      <c r="J2507" t="s">
        <v>145</v>
      </c>
      <c r="K2507" t="s">
        <v>137</v>
      </c>
      <c r="L2507">
        <f>I2507*$Q$2/100/1000</f>
        <v>2.5159999999999999E-4</v>
      </c>
    </row>
    <row r="2508" spans="1:12">
      <c r="A2508" s="118">
        <v>44986</v>
      </c>
      <c r="B2508" t="s">
        <v>240</v>
      </c>
      <c r="C2508" t="s">
        <v>239</v>
      </c>
      <c r="D2508" t="s">
        <v>14932</v>
      </c>
      <c r="E2508" t="s">
        <v>20664</v>
      </c>
      <c r="F2508" t="s">
        <v>5407</v>
      </c>
      <c r="G2508" t="s">
        <v>5406</v>
      </c>
      <c r="H2508" t="s">
        <v>235</v>
      </c>
      <c r="I2508">
        <v>390</v>
      </c>
      <c r="J2508" t="s">
        <v>145</v>
      </c>
      <c r="K2508" t="s">
        <v>137</v>
      </c>
      <c r="L2508">
        <f>I2508*$Q$2/100/1000</f>
        <v>1.4430000000000001E-3</v>
      </c>
    </row>
    <row r="2509" spans="1:12">
      <c r="A2509" s="118">
        <v>44927</v>
      </c>
      <c r="B2509" t="s">
        <v>19989</v>
      </c>
      <c r="C2509" t="s">
        <v>19988</v>
      </c>
      <c r="D2509" t="s">
        <v>20663</v>
      </c>
      <c r="E2509" t="s">
        <v>20662</v>
      </c>
      <c r="F2509">
        <v>51207013</v>
      </c>
      <c r="G2509" t="s">
        <v>20530</v>
      </c>
      <c r="H2509" t="s">
        <v>19984</v>
      </c>
      <c r="I2509">
        <v>68</v>
      </c>
      <c r="J2509" t="s">
        <v>145</v>
      </c>
      <c r="K2509" t="s">
        <v>137</v>
      </c>
      <c r="L2509">
        <f>I2509*$Q$2/100/1000</f>
        <v>2.5159999999999999E-4</v>
      </c>
    </row>
    <row r="2510" spans="1:12">
      <c r="A2510" s="118">
        <v>44986</v>
      </c>
      <c r="B2510" t="s">
        <v>240</v>
      </c>
      <c r="C2510" t="s">
        <v>239</v>
      </c>
      <c r="D2510" t="s">
        <v>13766</v>
      </c>
      <c r="E2510" t="s">
        <v>20661</v>
      </c>
      <c r="F2510" t="s">
        <v>1497</v>
      </c>
      <c r="G2510" t="s">
        <v>1496</v>
      </c>
      <c r="H2510" t="s">
        <v>235</v>
      </c>
      <c r="I2510">
        <v>390</v>
      </c>
      <c r="J2510" t="s">
        <v>145</v>
      </c>
      <c r="K2510" t="s">
        <v>137</v>
      </c>
      <c r="L2510">
        <f>I2510*$Q$2/100/1000</f>
        <v>1.4430000000000001E-3</v>
      </c>
    </row>
    <row r="2511" spans="1:12">
      <c r="A2511" s="118">
        <v>44958</v>
      </c>
      <c r="B2511" t="s">
        <v>19989</v>
      </c>
      <c r="C2511" t="s">
        <v>19988</v>
      </c>
      <c r="D2511" t="s">
        <v>20660</v>
      </c>
      <c r="E2511" t="s">
        <v>20659</v>
      </c>
      <c r="F2511">
        <v>51206632</v>
      </c>
      <c r="G2511" t="s">
        <v>20532</v>
      </c>
      <c r="H2511" t="s">
        <v>19984</v>
      </c>
      <c r="I2511">
        <v>68</v>
      </c>
      <c r="J2511" t="s">
        <v>145</v>
      </c>
      <c r="K2511" t="s">
        <v>137</v>
      </c>
      <c r="L2511">
        <f>I2511*$Q$2/100/1000</f>
        <v>2.5159999999999999E-4</v>
      </c>
    </row>
    <row r="2512" spans="1:12">
      <c r="A2512" s="118">
        <v>44958</v>
      </c>
      <c r="B2512" t="s">
        <v>19989</v>
      </c>
      <c r="C2512" t="s">
        <v>19988</v>
      </c>
      <c r="D2512" t="s">
        <v>20657</v>
      </c>
      <c r="E2512" t="s">
        <v>20658</v>
      </c>
      <c r="F2512" t="s">
        <v>20015</v>
      </c>
      <c r="G2512" t="s">
        <v>20014</v>
      </c>
      <c r="H2512" t="s">
        <v>19984</v>
      </c>
      <c r="I2512">
        <v>68</v>
      </c>
      <c r="J2512" t="s">
        <v>145</v>
      </c>
      <c r="K2512" t="s">
        <v>137</v>
      </c>
      <c r="L2512">
        <f>I2512*$Q$2/100/1000</f>
        <v>2.5159999999999999E-4</v>
      </c>
    </row>
    <row r="2513" spans="1:12">
      <c r="A2513" s="118">
        <v>44958</v>
      </c>
      <c r="B2513" t="s">
        <v>19989</v>
      </c>
      <c r="C2513" t="s">
        <v>19988</v>
      </c>
      <c r="D2513" t="s">
        <v>20657</v>
      </c>
      <c r="E2513" t="s">
        <v>20656</v>
      </c>
      <c r="F2513" t="s">
        <v>20068</v>
      </c>
      <c r="G2513" t="s">
        <v>20067</v>
      </c>
      <c r="H2513" t="s">
        <v>19984</v>
      </c>
      <c r="I2513">
        <v>68</v>
      </c>
      <c r="J2513" t="s">
        <v>145</v>
      </c>
      <c r="K2513" t="s">
        <v>137</v>
      </c>
      <c r="L2513">
        <f>I2513*$Q$2/100/1000</f>
        <v>2.5159999999999999E-4</v>
      </c>
    </row>
    <row r="2514" spans="1:12">
      <c r="A2514" s="118">
        <v>44958</v>
      </c>
      <c r="B2514" t="s">
        <v>19989</v>
      </c>
      <c r="C2514" t="s">
        <v>19988</v>
      </c>
      <c r="D2514" t="s">
        <v>20655</v>
      </c>
      <c r="E2514" t="s">
        <v>20654</v>
      </c>
      <c r="F2514">
        <v>51207013</v>
      </c>
      <c r="G2514" t="s">
        <v>20530</v>
      </c>
      <c r="H2514" t="s">
        <v>19984</v>
      </c>
      <c r="I2514">
        <v>68</v>
      </c>
      <c r="J2514" t="s">
        <v>145</v>
      </c>
      <c r="K2514" t="s">
        <v>137</v>
      </c>
      <c r="L2514">
        <f>I2514*$Q$2/100/1000</f>
        <v>2.5159999999999999E-4</v>
      </c>
    </row>
    <row r="2515" spans="1:12">
      <c r="A2515" s="118">
        <v>44958</v>
      </c>
      <c r="B2515" t="s">
        <v>19989</v>
      </c>
      <c r="C2515" t="s">
        <v>19988</v>
      </c>
      <c r="D2515" t="s">
        <v>20044</v>
      </c>
      <c r="E2515" t="s">
        <v>20653</v>
      </c>
      <c r="F2515">
        <v>42208070</v>
      </c>
      <c r="G2515" t="s">
        <v>20042</v>
      </c>
      <c r="H2515" t="s">
        <v>19984</v>
      </c>
      <c r="I2515">
        <v>68</v>
      </c>
      <c r="J2515" t="s">
        <v>145</v>
      </c>
      <c r="K2515" t="s">
        <v>137</v>
      </c>
      <c r="L2515">
        <f>I2515*$Q$2/100/1000</f>
        <v>2.5159999999999999E-4</v>
      </c>
    </row>
    <row r="2516" spans="1:12">
      <c r="A2516" s="118">
        <v>44958</v>
      </c>
      <c r="B2516" t="s">
        <v>19989</v>
      </c>
      <c r="C2516" t="s">
        <v>19988</v>
      </c>
      <c r="D2516" t="s">
        <v>20044</v>
      </c>
      <c r="E2516" t="s">
        <v>20652</v>
      </c>
      <c r="F2516">
        <v>42208070</v>
      </c>
      <c r="G2516" t="s">
        <v>20042</v>
      </c>
      <c r="H2516" t="s">
        <v>19984</v>
      </c>
      <c r="I2516">
        <v>68</v>
      </c>
      <c r="J2516" t="s">
        <v>145</v>
      </c>
      <c r="K2516" t="s">
        <v>137</v>
      </c>
      <c r="L2516">
        <f>I2516*$Q$2/100/1000</f>
        <v>2.5159999999999999E-4</v>
      </c>
    </row>
    <row r="2517" spans="1:12">
      <c r="A2517" s="118">
        <v>44958</v>
      </c>
      <c r="B2517" t="s">
        <v>19989</v>
      </c>
      <c r="C2517" t="s">
        <v>19988</v>
      </c>
      <c r="D2517" t="s">
        <v>20455</v>
      </c>
      <c r="E2517" t="s">
        <v>20651</v>
      </c>
      <c r="F2517">
        <v>42202131</v>
      </c>
      <c r="G2517" t="s">
        <v>20453</v>
      </c>
      <c r="H2517" t="s">
        <v>19984</v>
      </c>
      <c r="I2517">
        <v>68</v>
      </c>
      <c r="J2517" t="s">
        <v>145</v>
      </c>
      <c r="K2517" t="s">
        <v>137</v>
      </c>
      <c r="L2517">
        <f>I2517*$Q$2/100/1000</f>
        <v>2.5159999999999999E-4</v>
      </c>
    </row>
    <row r="2518" spans="1:12">
      <c r="A2518" s="118">
        <v>44958</v>
      </c>
      <c r="B2518" t="s">
        <v>19989</v>
      </c>
      <c r="C2518" t="s">
        <v>19988</v>
      </c>
      <c r="D2518" t="s">
        <v>20650</v>
      </c>
      <c r="E2518" t="s">
        <v>20649</v>
      </c>
      <c r="F2518" t="s">
        <v>20068</v>
      </c>
      <c r="G2518" t="s">
        <v>20067</v>
      </c>
      <c r="H2518" t="s">
        <v>19984</v>
      </c>
      <c r="I2518">
        <v>68</v>
      </c>
      <c r="J2518" t="s">
        <v>145</v>
      </c>
      <c r="K2518" t="s">
        <v>137</v>
      </c>
      <c r="L2518">
        <f>I2518*$Q$2/100/1000</f>
        <v>2.5159999999999999E-4</v>
      </c>
    </row>
    <row r="2519" spans="1:12">
      <c r="A2519" s="118">
        <v>44958</v>
      </c>
      <c r="B2519" t="s">
        <v>19989</v>
      </c>
      <c r="C2519" t="s">
        <v>19988</v>
      </c>
      <c r="D2519" t="s">
        <v>20301</v>
      </c>
      <c r="E2519" t="s">
        <v>20648</v>
      </c>
      <c r="F2519">
        <v>101031503</v>
      </c>
      <c r="G2519" t="s">
        <v>19996</v>
      </c>
      <c r="H2519" t="s">
        <v>19984</v>
      </c>
      <c r="I2519">
        <v>68</v>
      </c>
      <c r="J2519" t="s">
        <v>145</v>
      </c>
      <c r="K2519" t="s">
        <v>137</v>
      </c>
      <c r="L2519">
        <f>I2519*$Q$2/100/1000</f>
        <v>2.5159999999999999E-4</v>
      </c>
    </row>
    <row r="2520" spans="1:12">
      <c r="A2520" s="118">
        <v>44986</v>
      </c>
      <c r="B2520" t="s">
        <v>144</v>
      </c>
      <c r="C2520" t="s">
        <v>143</v>
      </c>
      <c r="D2520" t="s">
        <v>20647</v>
      </c>
      <c r="E2520" t="s">
        <v>20646</v>
      </c>
      <c r="F2520">
        <v>101014001</v>
      </c>
      <c r="G2520" t="s">
        <v>884</v>
      </c>
      <c r="H2520" t="s">
        <v>139</v>
      </c>
      <c r="I2520">
        <v>22.2</v>
      </c>
      <c r="J2520" t="s">
        <v>138</v>
      </c>
      <c r="K2520" t="s">
        <v>137</v>
      </c>
      <c r="L2520">
        <f>I2520*$Q$2/1000</f>
        <v>8.2140000000000008E-3</v>
      </c>
    </row>
    <row r="2521" spans="1:12">
      <c r="A2521" s="118">
        <v>44958</v>
      </c>
      <c r="B2521" t="s">
        <v>19989</v>
      </c>
      <c r="C2521" t="s">
        <v>19988</v>
      </c>
      <c r="D2521" t="s">
        <v>20483</v>
      </c>
      <c r="E2521" t="s">
        <v>20645</v>
      </c>
      <c r="F2521">
        <v>51206093</v>
      </c>
      <c r="G2521" t="s">
        <v>20344</v>
      </c>
      <c r="H2521" t="s">
        <v>19984</v>
      </c>
      <c r="I2521">
        <v>68</v>
      </c>
      <c r="J2521" t="s">
        <v>145</v>
      </c>
      <c r="K2521" t="s">
        <v>137</v>
      </c>
      <c r="L2521">
        <f>I2521*$Q$2/100/1000</f>
        <v>2.5159999999999999E-4</v>
      </c>
    </row>
    <row r="2522" spans="1:12">
      <c r="A2522" s="118">
        <v>44986</v>
      </c>
      <c r="B2522" t="s">
        <v>144</v>
      </c>
      <c r="C2522" t="s">
        <v>143</v>
      </c>
      <c r="D2522" t="s">
        <v>18927</v>
      </c>
      <c r="E2522" t="s">
        <v>20644</v>
      </c>
      <c r="F2522" t="s">
        <v>18365</v>
      </c>
      <c r="G2522" t="s">
        <v>18364</v>
      </c>
      <c r="H2522" t="s">
        <v>139</v>
      </c>
      <c r="I2522">
        <v>22.2</v>
      </c>
      <c r="J2522" t="s">
        <v>138</v>
      </c>
      <c r="K2522" t="s">
        <v>137</v>
      </c>
      <c r="L2522">
        <f>I2522*$Q$2/1000</f>
        <v>8.2140000000000008E-3</v>
      </c>
    </row>
    <row r="2523" spans="1:12">
      <c r="A2523" s="118">
        <v>44958</v>
      </c>
      <c r="B2523" t="s">
        <v>19989</v>
      </c>
      <c r="C2523" t="s">
        <v>19988</v>
      </c>
      <c r="D2523" t="s">
        <v>20472</v>
      </c>
      <c r="E2523" t="s">
        <v>20643</v>
      </c>
      <c r="F2523">
        <v>42203458</v>
      </c>
      <c r="G2523" t="s">
        <v>20429</v>
      </c>
      <c r="H2523" t="s">
        <v>19984</v>
      </c>
      <c r="I2523">
        <v>68</v>
      </c>
      <c r="J2523" t="s">
        <v>145</v>
      </c>
      <c r="K2523" t="s">
        <v>137</v>
      </c>
      <c r="L2523">
        <f>I2523*$Q$2/100/1000</f>
        <v>2.5159999999999999E-4</v>
      </c>
    </row>
    <row r="2524" spans="1:12">
      <c r="A2524" s="118">
        <v>44958</v>
      </c>
      <c r="B2524" t="s">
        <v>19989</v>
      </c>
      <c r="C2524" t="s">
        <v>19988</v>
      </c>
      <c r="D2524" t="s">
        <v>20514</v>
      </c>
      <c r="E2524" t="s">
        <v>20642</v>
      </c>
      <c r="F2524">
        <v>51206094</v>
      </c>
      <c r="G2524" t="s">
        <v>20001</v>
      </c>
      <c r="H2524" t="s">
        <v>19984</v>
      </c>
      <c r="I2524">
        <v>68</v>
      </c>
      <c r="J2524" t="s">
        <v>145</v>
      </c>
      <c r="K2524" t="s">
        <v>137</v>
      </c>
      <c r="L2524">
        <f>I2524*$Q$2/100/1000</f>
        <v>2.5159999999999999E-4</v>
      </c>
    </row>
    <row r="2525" spans="1:12">
      <c r="A2525" s="118">
        <v>44958</v>
      </c>
      <c r="B2525" t="s">
        <v>19989</v>
      </c>
      <c r="C2525" t="s">
        <v>19988</v>
      </c>
      <c r="D2525" t="s">
        <v>20580</v>
      </c>
      <c r="E2525" t="s">
        <v>20641</v>
      </c>
      <c r="F2525">
        <v>101017154</v>
      </c>
      <c r="G2525" t="s">
        <v>20589</v>
      </c>
      <c r="H2525" t="s">
        <v>19984</v>
      </c>
      <c r="I2525">
        <v>68</v>
      </c>
      <c r="J2525" t="s">
        <v>145</v>
      </c>
      <c r="K2525" t="s">
        <v>137</v>
      </c>
      <c r="L2525">
        <f>I2525*$Q$2/100/1000</f>
        <v>2.5159999999999999E-4</v>
      </c>
    </row>
    <row r="2526" spans="1:12">
      <c r="A2526" s="118">
        <v>44958</v>
      </c>
      <c r="B2526" t="s">
        <v>19989</v>
      </c>
      <c r="C2526" t="s">
        <v>19988</v>
      </c>
      <c r="D2526" t="s">
        <v>20640</v>
      </c>
      <c r="E2526" t="s">
        <v>20639</v>
      </c>
      <c r="F2526">
        <v>42202127</v>
      </c>
      <c r="G2526" t="s">
        <v>20145</v>
      </c>
      <c r="H2526" t="s">
        <v>19984</v>
      </c>
      <c r="I2526">
        <v>68</v>
      </c>
      <c r="J2526" t="s">
        <v>145</v>
      </c>
      <c r="K2526" t="s">
        <v>137</v>
      </c>
      <c r="L2526">
        <f>I2526*$Q$2/100/1000</f>
        <v>2.5159999999999999E-4</v>
      </c>
    </row>
    <row r="2527" spans="1:12">
      <c r="A2527" s="118">
        <v>44958</v>
      </c>
      <c r="B2527" t="s">
        <v>19989</v>
      </c>
      <c r="C2527" t="s">
        <v>19988</v>
      </c>
      <c r="D2527" t="s">
        <v>20617</v>
      </c>
      <c r="E2527" t="s">
        <v>20638</v>
      </c>
      <c r="F2527">
        <v>42203806</v>
      </c>
      <c r="G2527" t="s">
        <v>20332</v>
      </c>
      <c r="H2527" t="s">
        <v>19984</v>
      </c>
      <c r="I2527">
        <v>68</v>
      </c>
      <c r="J2527" t="s">
        <v>145</v>
      </c>
      <c r="K2527" t="s">
        <v>137</v>
      </c>
      <c r="L2527">
        <f>I2527*$Q$2/100/1000</f>
        <v>2.5159999999999999E-4</v>
      </c>
    </row>
    <row r="2528" spans="1:12">
      <c r="A2528" s="118">
        <v>44986</v>
      </c>
      <c r="B2528" t="s">
        <v>261</v>
      </c>
      <c r="C2528" t="s">
        <v>260</v>
      </c>
      <c r="D2528" t="s">
        <v>20570</v>
      </c>
      <c r="E2528" t="s">
        <v>20637</v>
      </c>
      <c r="F2528">
        <v>30202428</v>
      </c>
      <c r="G2528" t="s">
        <v>795</v>
      </c>
      <c r="H2528" t="s">
        <v>139</v>
      </c>
      <c r="I2528">
        <v>55</v>
      </c>
      <c r="J2528" t="s">
        <v>145</v>
      </c>
      <c r="K2528" t="s">
        <v>137</v>
      </c>
      <c r="L2528">
        <f>I2528*$Q$2/100/1000</f>
        <v>2.0350000000000001E-4</v>
      </c>
    </row>
    <row r="2529" spans="1:12">
      <c r="A2529" s="118">
        <v>44958</v>
      </c>
      <c r="B2529" t="s">
        <v>19989</v>
      </c>
      <c r="C2529" t="s">
        <v>19988</v>
      </c>
      <c r="D2529" t="s">
        <v>20249</v>
      </c>
      <c r="E2529" t="s">
        <v>20636</v>
      </c>
      <c r="F2529">
        <v>42203806</v>
      </c>
      <c r="G2529" t="s">
        <v>20332</v>
      </c>
      <c r="H2529" t="s">
        <v>19984</v>
      </c>
      <c r="I2529">
        <v>68</v>
      </c>
      <c r="J2529" t="s">
        <v>145</v>
      </c>
      <c r="K2529" t="s">
        <v>137</v>
      </c>
      <c r="L2529">
        <f>I2529*$Q$2/100/1000</f>
        <v>2.5159999999999999E-4</v>
      </c>
    </row>
    <row r="2530" spans="1:12">
      <c r="A2530" s="118">
        <v>44958</v>
      </c>
      <c r="B2530" t="s">
        <v>19989</v>
      </c>
      <c r="C2530" t="s">
        <v>19988</v>
      </c>
      <c r="D2530" t="s">
        <v>20249</v>
      </c>
      <c r="E2530" t="s">
        <v>20635</v>
      </c>
      <c r="F2530">
        <v>51206632</v>
      </c>
      <c r="G2530" t="s">
        <v>20532</v>
      </c>
      <c r="H2530" t="s">
        <v>19984</v>
      </c>
      <c r="I2530">
        <v>68</v>
      </c>
      <c r="J2530" t="s">
        <v>145</v>
      </c>
      <c r="K2530" t="s">
        <v>137</v>
      </c>
      <c r="L2530">
        <f>I2530*$Q$2/100/1000</f>
        <v>2.5159999999999999E-4</v>
      </c>
    </row>
    <row r="2531" spans="1:12">
      <c r="A2531" s="118">
        <v>44958</v>
      </c>
      <c r="B2531" t="s">
        <v>19989</v>
      </c>
      <c r="C2531" t="s">
        <v>19988</v>
      </c>
      <c r="D2531" t="s">
        <v>20390</v>
      </c>
      <c r="E2531" t="s">
        <v>20634</v>
      </c>
      <c r="F2531" t="s">
        <v>20068</v>
      </c>
      <c r="G2531" t="s">
        <v>20067</v>
      </c>
      <c r="H2531" t="s">
        <v>19984</v>
      </c>
      <c r="I2531">
        <v>68</v>
      </c>
      <c r="J2531" t="s">
        <v>145</v>
      </c>
      <c r="K2531" t="s">
        <v>137</v>
      </c>
      <c r="L2531">
        <f>I2531*$Q$2/100/1000</f>
        <v>2.5159999999999999E-4</v>
      </c>
    </row>
    <row r="2532" spans="1:12">
      <c r="A2532" s="118">
        <v>44958</v>
      </c>
      <c r="B2532" t="s">
        <v>19989</v>
      </c>
      <c r="C2532" t="s">
        <v>19988</v>
      </c>
      <c r="D2532" t="s">
        <v>20301</v>
      </c>
      <c r="E2532" t="s">
        <v>20633</v>
      </c>
      <c r="F2532" t="s">
        <v>20102</v>
      </c>
      <c r="G2532" t="s">
        <v>20101</v>
      </c>
      <c r="H2532" t="s">
        <v>19984</v>
      </c>
      <c r="I2532">
        <v>68</v>
      </c>
      <c r="J2532" t="s">
        <v>145</v>
      </c>
      <c r="K2532" t="s">
        <v>137</v>
      </c>
      <c r="L2532">
        <f>I2532*$Q$2/100/1000</f>
        <v>2.5159999999999999E-4</v>
      </c>
    </row>
    <row r="2533" spans="1:12">
      <c r="A2533" s="118">
        <v>44958</v>
      </c>
      <c r="B2533" t="s">
        <v>19989</v>
      </c>
      <c r="C2533" t="s">
        <v>19988</v>
      </c>
      <c r="D2533" t="s">
        <v>20632</v>
      </c>
      <c r="E2533" t="s">
        <v>20631</v>
      </c>
      <c r="F2533">
        <v>101009883</v>
      </c>
      <c r="G2533" t="s">
        <v>20630</v>
      </c>
      <c r="H2533" t="s">
        <v>19984</v>
      </c>
      <c r="I2533">
        <v>68</v>
      </c>
      <c r="J2533" t="s">
        <v>145</v>
      </c>
      <c r="K2533" t="s">
        <v>137</v>
      </c>
      <c r="L2533">
        <f>I2533*$Q$2/100/1000</f>
        <v>2.5159999999999999E-4</v>
      </c>
    </row>
    <row r="2534" spans="1:12" ht="15.75">
      <c r="A2534" s="118">
        <v>44986</v>
      </c>
      <c r="B2534" t="s">
        <v>2380</v>
      </c>
      <c r="C2534" t="s">
        <v>2379</v>
      </c>
      <c r="D2534" t="s">
        <v>9621</v>
      </c>
      <c r="E2534" t="s">
        <v>20629</v>
      </c>
      <c r="F2534">
        <v>89205386</v>
      </c>
      <c r="G2534" t="s">
        <v>2376</v>
      </c>
      <c r="H2534" s="124" t="s">
        <v>2375</v>
      </c>
      <c r="I2534">
        <v>10.4</v>
      </c>
      <c r="J2534" t="s">
        <v>223</v>
      </c>
      <c r="K2534" t="s">
        <v>137</v>
      </c>
      <c r="L2534">
        <f>I2534*$Q$5/10/1000</f>
        <v>1.0574200000000001E-3</v>
      </c>
    </row>
    <row r="2535" spans="1:12">
      <c r="A2535" s="118">
        <v>44958</v>
      </c>
      <c r="B2535" t="s">
        <v>19989</v>
      </c>
      <c r="C2535" t="s">
        <v>19988</v>
      </c>
      <c r="D2535" t="s">
        <v>20628</v>
      </c>
      <c r="E2535" t="s">
        <v>20627</v>
      </c>
      <c r="F2535">
        <v>101017705</v>
      </c>
      <c r="G2535" t="s">
        <v>20626</v>
      </c>
      <c r="H2535" t="s">
        <v>19984</v>
      </c>
      <c r="I2535">
        <v>68</v>
      </c>
      <c r="J2535" t="s">
        <v>145</v>
      </c>
      <c r="K2535" t="s">
        <v>137</v>
      </c>
      <c r="L2535">
        <f>I2535*$Q$2/100/1000</f>
        <v>2.5159999999999999E-4</v>
      </c>
    </row>
    <row r="2536" spans="1:12">
      <c r="A2536" s="118">
        <v>44958</v>
      </c>
      <c r="B2536" t="s">
        <v>19989</v>
      </c>
      <c r="C2536" t="s">
        <v>19988</v>
      </c>
      <c r="D2536" t="s">
        <v>20601</v>
      </c>
      <c r="E2536" t="s">
        <v>20625</v>
      </c>
      <c r="F2536">
        <v>51208970</v>
      </c>
      <c r="G2536" t="s">
        <v>20462</v>
      </c>
      <c r="H2536" t="s">
        <v>19984</v>
      </c>
      <c r="I2536">
        <v>68</v>
      </c>
      <c r="J2536" t="s">
        <v>145</v>
      </c>
      <c r="K2536" t="s">
        <v>137</v>
      </c>
      <c r="L2536">
        <f>I2536*$Q$2/100/1000</f>
        <v>2.5159999999999999E-4</v>
      </c>
    </row>
    <row r="2537" spans="1:12">
      <c r="A2537" s="118">
        <v>44958</v>
      </c>
      <c r="B2537" t="s">
        <v>19989</v>
      </c>
      <c r="C2537" t="s">
        <v>19988</v>
      </c>
      <c r="D2537" t="s">
        <v>20290</v>
      </c>
      <c r="E2537" t="s">
        <v>20624</v>
      </c>
      <c r="F2537">
        <v>5745081</v>
      </c>
      <c r="G2537" t="s">
        <v>19993</v>
      </c>
      <c r="H2537" t="s">
        <v>19984</v>
      </c>
      <c r="I2537">
        <v>68</v>
      </c>
      <c r="J2537" t="s">
        <v>145</v>
      </c>
      <c r="K2537" t="s">
        <v>137</v>
      </c>
      <c r="L2537">
        <f>I2537*$Q$2/100/1000</f>
        <v>2.5159999999999999E-4</v>
      </c>
    </row>
    <row r="2538" spans="1:12">
      <c r="A2538" s="118">
        <v>44958</v>
      </c>
      <c r="B2538" t="s">
        <v>19989</v>
      </c>
      <c r="C2538" t="s">
        <v>19988</v>
      </c>
      <c r="D2538" t="s">
        <v>20623</v>
      </c>
      <c r="E2538" t="s">
        <v>20622</v>
      </c>
      <c r="F2538">
        <v>101031305</v>
      </c>
      <c r="G2538" t="s">
        <v>20621</v>
      </c>
      <c r="H2538" t="s">
        <v>19984</v>
      </c>
      <c r="I2538">
        <v>68</v>
      </c>
      <c r="J2538" t="s">
        <v>145</v>
      </c>
      <c r="K2538" t="s">
        <v>137</v>
      </c>
      <c r="L2538">
        <f>I2538*$Q$2/100/1000</f>
        <v>2.5159999999999999E-4</v>
      </c>
    </row>
    <row r="2539" spans="1:12">
      <c r="A2539" s="118">
        <v>44986</v>
      </c>
      <c r="B2539" t="s">
        <v>205</v>
      </c>
      <c r="C2539" t="s">
        <v>204</v>
      </c>
      <c r="D2539" t="s">
        <v>4183</v>
      </c>
      <c r="E2539" t="s">
        <v>20620</v>
      </c>
      <c r="F2539">
        <v>66205215</v>
      </c>
      <c r="G2539" t="s">
        <v>201</v>
      </c>
      <c r="H2539" t="s">
        <v>200</v>
      </c>
      <c r="I2539">
        <v>6781</v>
      </c>
      <c r="J2539" t="s">
        <v>199</v>
      </c>
      <c r="K2539" t="s">
        <v>198</v>
      </c>
      <c r="L2539">
        <f>I2539*$Q$4/10/1000</f>
        <v>1.1924057587200001</v>
      </c>
    </row>
    <row r="2540" spans="1:12">
      <c r="A2540" s="118">
        <v>44986</v>
      </c>
      <c r="B2540" t="s">
        <v>205</v>
      </c>
      <c r="C2540" t="s">
        <v>204</v>
      </c>
      <c r="D2540" t="s">
        <v>2527</v>
      </c>
      <c r="E2540" t="s">
        <v>20619</v>
      </c>
      <c r="F2540">
        <v>66205215</v>
      </c>
      <c r="G2540" t="s">
        <v>1726</v>
      </c>
      <c r="H2540" t="s">
        <v>200</v>
      </c>
      <c r="I2540">
        <v>6781</v>
      </c>
      <c r="J2540" t="s">
        <v>199</v>
      </c>
      <c r="K2540" t="s">
        <v>198</v>
      </c>
      <c r="L2540">
        <f>I2540*$Q$4/10/1000</f>
        <v>1.1924057587200001</v>
      </c>
    </row>
    <row r="2541" spans="1:12">
      <c r="A2541" s="118">
        <v>44958</v>
      </c>
      <c r="B2541" t="s">
        <v>19989</v>
      </c>
      <c r="C2541" t="s">
        <v>19988</v>
      </c>
      <c r="D2541" t="s">
        <v>20511</v>
      </c>
      <c r="E2541" t="s">
        <v>20618</v>
      </c>
      <c r="F2541">
        <v>101017154</v>
      </c>
      <c r="G2541" t="s">
        <v>20589</v>
      </c>
      <c r="H2541" t="s">
        <v>19984</v>
      </c>
      <c r="I2541">
        <v>68</v>
      </c>
      <c r="J2541" t="s">
        <v>145</v>
      </c>
      <c r="K2541" t="s">
        <v>137</v>
      </c>
      <c r="L2541">
        <f>I2541*$Q$2/100/1000</f>
        <v>2.5159999999999999E-4</v>
      </c>
    </row>
    <row r="2542" spans="1:12">
      <c r="A2542" s="118">
        <v>44958</v>
      </c>
      <c r="B2542" t="s">
        <v>19989</v>
      </c>
      <c r="C2542" t="s">
        <v>19988</v>
      </c>
      <c r="D2542" t="s">
        <v>20617</v>
      </c>
      <c r="E2542" t="s">
        <v>20616</v>
      </c>
      <c r="F2542">
        <v>42203458</v>
      </c>
      <c r="G2542" t="s">
        <v>20429</v>
      </c>
      <c r="H2542" t="s">
        <v>19984</v>
      </c>
      <c r="I2542">
        <v>68</v>
      </c>
      <c r="J2542" t="s">
        <v>145</v>
      </c>
      <c r="K2542" t="s">
        <v>137</v>
      </c>
      <c r="L2542">
        <f>I2542*$Q$2/100/1000</f>
        <v>2.5159999999999999E-4</v>
      </c>
    </row>
    <row r="2543" spans="1:12">
      <c r="A2543" s="118">
        <v>44958</v>
      </c>
      <c r="B2543" t="s">
        <v>19989</v>
      </c>
      <c r="C2543" t="s">
        <v>19988</v>
      </c>
      <c r="D2543" t="s">
        <v>20612</v>
      </c>
      <c r="E2543" t="s">
        <v>20615</v>
      </c>
      <c r="F2543">
        <v>42202127</v>
      </c>
      <c r="G2543" t="s">
        <v>20145</v>
      </c>
      <c r="H2543" t="s">
        <v>19984</v>
      </c>
      <c r="I2543">
        <v>68</v>
      </c>
      <c r="J2543" t="s">
        <v>145</v>
      </c>
      <c r="K2543" t="s">
        <v>137</v>
      </c>
      <c r="L2543">
        <f>I2543*$Q$2/100/1000</f>
        <v>2.5159999999999999E-4</v>
      </c>
    </row>
    <row r="2544" spans="1:12">
      <c r="A2544" s="118">
        <v>44958</v>
      </c>
      <c r="B2544" t="s">
        <v>19989</v>
      </c>
      <c r="C2544" t="s">
        <v>19988</v>
      </c>
      <c r="D2544" t="s">
        <v>20514</v>
      </c>
      <c r="E2544" t="s">
        <v>20614</v>
      </c>
      <c r="F2544">
        <v>42202221</v>
      </c>
      <c r="G2544" t="s">
        <v>20592</v>
      </c>
      <c r="H2544" t="s">
        <v>19984</v>
      </c>
      <c r="I2544">
        <v>68</v>
      </c>
      <c r="J2544" t="s">
        <v>145</v>
      </c>
      <c r="K2544" t="s">
        <v>137</v>
      </c>
      <c r="L2544">
        <f>I2544*$Q$2/100/1000</f>
        <v>2.5159999999999999E-4</v>
      </c>
    </row>
    <row r="2545" spans="1:12">
      <c r="A2545" s="118">
        <v>44958</v>
      </c>
      <c r="B2545" t="s">
        <v>19989</v>
      </c>
      <c r="C2545" t="s">
        <v>19988</v>
      </c>
      <c r="D2545" t="s">
        <v>20434</v>
      </c>
      <c r="E2545" t="s">
        <v>20613</v>
      </c>
      <c r="F2545" t="s">
        <v>14566</v>
      </c>
      <c r="G2545" t="s">
        <v>14565</v>
      </c>
      <c r="H2545" t="s">
        <v>19984</v>
      </c>
      <c r="I2545">
        <v>68</v>
      </c>
      <c r="J2545" t="s">
        <v>145</v>
      </c>
      <c r="K2545" t="s">
        <v>137</v>
      </c>
      <c r="L2545">
        <f>I2545*$Q$2/100/1000</f>
        <v>2.5159999999999999E-4</v>
      </c>
    </row>
    <row r="2546" spans="1:12">
      <c r="A2546" s="118">
        <v>44958</v>
      </c>
      <c r="B2546" t="s">
        <v>19989</v>
      </c>
      <c r="C2546" t="s">
        <v>19988</v>
      </c>
      <c r="D2546" t="s">
        <v>20612</v>
      </c>
      <c r="E2546" t="s">
        <v>20611</v>
      </c>
      <c r="F2546">
        <v>101017335</v>
      </c>
      <c r="G2546" t="s">
        <v>20074</v>
      </c>
      <c r="H2546" t="s">
        <v>19984</v>
      </c>
      <c r="I2546">
        <v>68</v>
      </c>
      <c r="J2546" t="s">
        <v>145</v>
      </c>
      <c r="K2546" t="s">
        <v>137</v>
      </c>
      <c r="L2546">
        <f>I2546*$Q$2/100/1000</f>
        <v>2.5159999999999999E-4</v>
      </c>
    </row>
    <row r="2547" spans="1:12">
      <c r="A2547" s="118">
        <v>44958</v>
      </c>
      <c r="B2547" t="s">
        <v>19989</v>
      </c>
      <c r="C2547" t="s">
        <v>19988</v>
      </c>
      <c r="D2547" t="s">
        <v>20610</v>
      </c>
      <c r="E2547" t="s">
        <v>20609</v>
      </c>
      <c r="F2547">
        <v>42202127</v>
      </c>
      <c r="G2547" t="s">
        <v>20145</v>
      </c>
      <c r="H2547" t="s">
        <v>19984</v>
      </c>
      <c r="I2547">
        <v>68</v>
      </c>
      <c r="J2547" t="s">
        <v>145</v>
      </c>
      <c r="K2547" t="s">
        <v>137</v>
      </c>
      <c r="L2547">
        <f>I2547*$Q$2/100/1000</f>
        <v>2.5159999999999999E-4</v>
      </c>
    </row>
    <row r="2548" spans="1:12">
      <c r="A2548" s="118">
        <v>44958</v>
      </c>
      <c r="B2548" t="s">
        <v>19989</v>
      </c>
      <c r="C2548" t="s">
        <v>19988</v>
      </c>
      <c r="D2548" t="s">
        <v>20472</v>
      </c>
      <c r="E2548" t="s">
        <v>20608</v>
      </c>
      <c r="F2548">
        <v>42206664</v>
      </c>
      <c r="G2548" t="s">
        <v>20599</v>
      </c>
      <c r="H2548" t="s">
        <v>19984</v>
      </c>
      <c r="I2548">
        <v>68</v>
      </c>
      <c r="J2548" t="s">
        <v>145</v>
      </c>
      <c r="K2548" t="s">
        <v>137</v>
      </c>
      <c r="L2548">
        <f>I2548*$Q$2/100/1000</f>
        <v>2.5159999999999999E-4</v>
      </c>
    </row>
    <row r="2549" spans="1:12">
      <c r="A2549" s="118">
        <v>45139</v>
      </c>
      <c r="B2549" t="s">
        <v>443</v>
      </c>
      <c r="C2549" t="s">
        <v>442</v>
      </c>
      <c r="D2549" t="s">
        <v>20606</v>
      </c>
      <c r="E2549" t="s">
        <v>20607</v>
      </c>
      <c r="F2549" s="119">
        <v>101015078</v>
      </c>
      <c r="G2549" t="s">
        <v>19371</v>
      </c>
      <c r="H2549" s="122" t="s">
        <v>437</v>
      </c>
      <c r="I2549">
        <v>4725</v>
      </c>
      <c r="J2549" t="s">
        <v>199</v>
      </c>
      <c r="K2549" t="s">
        <v>198</v>
      </c>
      <c r="L2549">
        <f>I2549*$Q$4/25/1000</f>
        <v>0.33234727680000004</v>
      </c>
    </row>
    <row r="2550" spans="1:12">
      <c r="A2550" s="118">
        <v>45170</v>
      </c>
      <c r="B2550" t="s">
        <v>443</v>
      </c>
      <c r="C2550" t="s">
        <v>442</v>
      </c>
      <c r="D2550" t="s">
        <v>20606</v>
      </c>
      <c r="E2550" t="s">
        <v>20605</v>
      </c>
      <c r="F2550">
        <v>101015078</v>
      </c>
      <c r="G2550" t="s">
        <v>19371</v>
      </c>
      <c r="H2550" s="122" t="s">
        <v>437</v>
      </c>
      <c r="I2550">
        <v>4725</v>
      </c>
      <c r="J2550" t="s">
        <v>199</v>
      </c>
      <c r="K2550" t="s">
        <v>198</v>
      </c>
      <c r="L2550">
        <f>I2550*$Q$4/25/1000</f>
        <v>0.33234727680000004</v>
      </c>
    </row>
    <row r="2551" spans="1:12">
      <c r="A2551" s="118">
        <v>45170</v>
      </c>
      <c r="B2551" t="s">
        <v>443</v>
      </c>
      <c r="C2551" t="s">
        <v>442</v>
      </c>
      <c r="D2551" t="s">
        <v>20604</v>
      </c>
      <c r="E2551" t="s">
        <v>20603</v>
      </c>
      <c r="F2551">
        <v>101015078</v>
      </c>
      <c r="G2551" t="s">
        <v>19371</v>
      </c>
      <c r="H2551" s="122" t="s">
        <v>437</v>
      </c>
      <c r="I2551">
        <v>4725</v>
      </c>
      <c r="J2551" t="s">
        <v>199</v>
      </c>
      <c r="K2551" t="s">
        <v>198</v>
      </c>
      <c r="L2551">
        <f>I2551*$Q$4/25/1000</f>
        <v>0.33234727680000004</v>
      </c>
    </row>
    <row r="2552" spans="1:12">
      <c r="A2552" s="118">
        <v>44958</v>
      </c>
      <c r="B2552" t="s">
        <v>19989</v>
      </c>
      <c r="C2552" t="s">
        <v>19988</v>
      </c>
      <c r="D2552" t="s">
        <v>20434</v>
      </c>
      <c r="E2552" t="s">
        <v>20602</v>
      </c>
      <c r="F2552" t="s">
        <v>20010</v>
      </c>
      <c r="G2552" t="s">
        <v>20009</v>
      </c>
      <c r="H2552" t="s">
        <v>19984</v>
      </c>
      <c r="I2552">
        <v>68</v>
      </c>
      <c r="J2552" t="s">
        <v>145</v>
      </c>
      <c r="K2552" t="s">
        <v>137</v>
      </c>
      <c r="L2552">
        <f>I2552*$Q$2/100/1000</f>
        <v>2.5159999999999999E-4</v>
      </c>
    </row>
    <row r="2553" spans="1:12">
      <c r="A2553" s="118">
        <v>44958</v>
      </c>
      <c r="B2553" t="s">
        <v>19989</v>
      </c>
      <c r="C2553" t="s">
        <v>19988</v>
      </c>
      <c r="D2553" t="s">
        <v>20601</v>
      </c>
      <c r="E2553" t="s">
        <v>20600</v>
      </c>
      <c r="F2553">
        <v>42206664</v>
      </c>
      <c r="G2553" t="s">
        <v>20599</v>
      </c>
      <c r="H2553" t="s">
        <v>19984</v>
      </c>
      <c r="I2553">
        <v>68</v>
      </c>
      <c r="J2553" t="s">
        <v>145</v>
      </c>
      <c r="K2553" t="s">
        <v>137</v>
      </c>
      <c r="L2553">
        <f>I2553*$Q$2/100/1000</f>
        <v>2.5159999999999999E-4</v>
      </c>
    </row>
    <row r="2554" spans="1:12">
      <c r="A2554" s="118">
        <v>44958</v>
      </c>
      <c r="B2554" t="s">
        <v>19989</v>
      </c>
      <c r="C2554" t="s">
        <v>19988</v>
      </c>
      <c r="D2554" t="s">
        <v>20511</v>
      </c>
      <c r="E2554" t="s">
        <v>20598</v>
      </c>
      <c r="F2554">
        <v>101017154</v>
      </c>
      <c r="G2554" t="s">
        <v>20589</v>
      </c>
      <c r="H2554" t="s">
        <v>19984</v>
      </c>
      <c r="I2554">
        <v>68</v>
      </c>
      <c r="J2554" t="s">
        <v>145</v>
      </c>
      <c r="K2554" t="s">
        <v>137</v>
      </c>
      <c r="L2554">
        <f>I2554*$Q$2/100/1000</f>
        <v>2.5159999999999999E-4</v>
      </c>
    </row>
    <row r="2555" spans="1:12">
      <c r="A2555" s="118">
        <v>44958</v>
      </c>
      <c r="B2555" t="s">
        <v>19989</v>
      </c>
      <c r="C2555" t="s">
        <v>19988</v>
      </c>
      <c r="D2555" t="s">
        <v>20524</v>
      </c>
      <c r="E2555" t="s">
        <v>20597</v>
      </c>
      <c r="F2555">
        <v>101026758</v>
      </c>
      <c r="G2555" t="s">
        <v>20381</v>
      </c>
      <c r="H2555" t="s">
        <v>19984</v>
      </c>
      <c r="I2555">
        <v>68</v>
      </c>
      <c r="J2555" t="s">
        <v>145</v>
      </c>
      <c r="K2555" t="s">
        <v>137</v>
      </c>
      <c r="L2555">
        <f>I2555*$Q$2/100/1000</f>
        <v>2.5159999999999999E-4</v>
      </c>
    </row>
    <row r="2556" spans="1:12">
      <c r="A2556" s="118">
        <v>44958</v>
      </c>
      <c r="B2556" t="s">
        <v>19989</v>
      </c>
      <c r="C2556" t="s">
        <v>19988</v>
      </c>
      <c r="D2556" t="s">
        <v>20596</v>
      </c>
      <c r="E2556" t="s">
        <v>20595</v>
      </c>
      <c r="F2556">
        <v>101026758</v>
      </c>
      <c r="G2556" t="s">
        <v>20381</v>
      </c>
      <c r="H2556" t="s">
        <v>19984</v>
      </c>
      <c r="I2556">
        <v>68</v>
      </c>
      <c r="J2556" t="s">
        <v>145</v>
      </c>
      <c r="K2556" t="s">
        <v>137</v>
      </c>
      <c r="L2556">
        <f>I2556*$Q$2/100/1000</f>
        <v>2.5159999999999999E-4</v>
      </c>
    </row>
    <row r="2557" spans="1:12">
      <c r="A2557" s="118">
        <v>44986</v>
      </c>
      <c r="B2557" t="s">
        <v>205</v>
      </c>
      <c r="C2557" t="s">
        <v>204</v>
      </c>
      <c r="D2557" t="s">
        <v>15424</v>
      </c>
      <c r="E2557" t="s">
        <v>20594</v>
      </c>
      <c r="F2557">
        <v>66204255</v>
      </c>
      <c r="G2557" t="s">
        <v>15422</v>
      </c>
      <c r="H2557" t="s">
        <v>200</v>
      </c>
      <c r="I2557">
        <v>6781</v>
      </c>
      <c r="J2557" t="s">
        <v>199</v>
      </c>
      <c r="K2557" t="s">
        <v>198</v>
      </c>
      <c r="L2557">
        <f>I2557*$Q$4/10/1000</f>
        <v>1.1924057587200001</v>
      </c>
    </row>
    <row r="2558" spans="1:12">
      <c r="A2558" s="118">
        <v>44958</v>
      </c>
      <c r="B2558" t="s">
        <v>19989</v>
      </c>
      <c r="C2558" t="s">
        <v>19988</v>
      </c>
      <c r="D2558" t="s">
        <v>20514</v>
      </c>
      <c r="E2558" t="s">
        <v>20593</v>
      </c>
      <c r="F2558">
        <v>42202221</v>
      </c>
      <c r="G2558" t="s">
        <v>20592</v>
      </c>
      <c r="H2558" t="s">
        <v>19984</v>
      </c>
      <c r="I2558">
        <v>68</v>
      </c>
      <c r="J2558" t="s">
        <v>145</v>
      </c>
      <c r="K2558" t="s">
        <v>137</v>
      </c>
      <c r="L2558">
        <f>I2558*$Q$2/100/1000</f>
        <v>2.5159999999999999E-4</v>
      </c>
    </row>
    <row r="2559" spans="1:12">
      <c r="A2559" s="118">
        <v>44958</v>
      </c>
      <c r="B2559" t="s">
        <v>19989</v>
      </c>
      <c r="C2559" t="s">
        <v>19988</v>
      </c>
      <c r="D2559" t="s">
        <v>20390</v>
      </c>
      <c r="E2559" t="s">
        <v>20591</v>
      </c>
      <c r="F2559" t="s">
        <v>20068</v>
      </c>
      <c r="G2559" t="s">
        <v>20067</v>
      </c>
      <c r="H2559" t="s">
        <v>19984</v>
      </c>
      <c r="I2559">
        <v>68</v>
      </c>
      <c r="J2559" t="s">
        <v>145</v>
      </c>
      <c r="K2559" t="s">
        <v>137</v>
      </c>
      <c r="L2559">
        <f>I2559*$Q$2/100/1000</f>
        <v>2.5159999999999999E-4</v>
      </c>
    </row>
    <row r="2560" spans="1:12">
      <c r="A2560" s="118">
        <v>44958</v>
      </c>
      <c r="B2560" t="s">
        <v>19989</v>
      </c>
      <c r="C2560" t="s">
        <v>19988</v>
      </c>
      <c r="D2560" t="s">
        <v>20511</v>
      </c>
      <c r="E2560" t="s">
        <v>20590</v>
      </c>
      <c r="F2560">
        <v>101017154</v>
      </c>
      <c r="G2560" t="s">
        <v>20589</v>
      </c>
      <c r="H2560" t="s">
        <v>19984</v>
      </c>
      <c r="I2560">
        <v>68</v>
      </c>
      <c r="J2560" t="s">
        <v>145</v>
      </c>
      <c r="K2560" t="s">
        <v>137</v>
      </c>
      <c r="L2560">
        <f>I2560*$Q$2/100/1000</f>
        <v>2.5159999999999999E-4</v>
      </c>
    </row>
    <row r="2561" spans="1:12">
      <c r="A2561" s="118">
        <v>44986</v>
      </c>
      <c r="B2561" t="s">
        <v>19989</v>
      </c>
      <c r="C2561" t="s">
        <v>19988</v>
      </c>
      <c r="D2561" t="s">
        <v>20299</v>
      </c>
      <c r="E2561" t="s">
        <v>20588</v>
      </c>
      <c r="F2561">
        <v>101017335</v>
      </c>
      <c r="G2561" t="s">
        <v>20074</v>
      </c>
      <c r="H2561" t="s">
        <v>19984</v>
      </c>
      <c r="I2561">
        <v>68</v>
      </c>
      <c r="J2561" t="s">
        <v>145</v>
      </c>
      <c r="K2561" t="s">
        <v>137</v>
      </c>
      <c r="L2561">
        <f>I2561*$Q$2/100/1000</f>
        <v>2.5159999999999999E-4</v>
      </c>
    </row>
    <row r="2562" spans="1:12">
      <c r="A2562" s="118">
        <v>44986</v>
      </c>
      <c r="B2562" t="s">
        <v>261</v>
      </c>
      <c r="C2562" t="s">
        <v>260</v>
      </c>
      <c r="D2562" t="s">
        <v>20587</v>
      </c>
      <c r="E2562" t="s">
        <v>20586</v>
      </c>
      <c r="F2562">
        <v>86201656</v>
      </c>
      <c r="G2562" t="s">
        <v>945</v>
      </c>
      <c r="H2562" t="s">
        <v>139</v>
      </c>
      <c r="I2562">
        <v>55</v>
      </c>
      <c r="J2562" t="s">
        <v>145</v>
      </c>
      <c r="K2562" t="s">
        <v>137</v>
      </c>
      <c r="L2562">
        <f>I2562*$Q$2/100/1000</f>
        <v>2.0350000000000001E-4</v>
      </c>
    </row>
    <row r="2563" spans="1:12">
      <c r="A2563" s="118">
        <v>44986</v>
      </c>
      <c r="B2563" t="s">
        <v>19989</v>
      </c>
      <c r="C2563" t="s">
        <v>19988</v>
      </c>
      <c r="D2563" t="s">
        <v>20301</v>
      </c>
      <c r="E2563" t="s">
        <v>20585</v>
      </c>
      <c r="F2563">
        <v>42205010</v>
      </c>
      <c r="G2563" t="s">
        <v>16756</v>
      </c>
      <c r="H2563" t="s">
        <v>19984</v>
      </c>
      <c r="I2563">
        <v>68</v>
      </c>
      <c r="J2563" t="s">
        <v>145</v>
      </c>
      <c r="K2563" t="s">
        <v>137</v>
      </c>
      <c r="L2563">
        <f>I2563*$Q$2/100/1000</f>
        <v>2.5159999999999999E-4</v>
      </c>
    </row>
    <row r="2564" spans="1:12">
      <c r="A2564" s="118">
        <v>44986</v>
      </c>
      <c r="B2564" t="s">
        <v>261</v>
      </c>
      <c r="C2564" t="s">
        <v>260</v>
      </c>
      <c r="D2564" t="s">
        <v>20584</v>
      </c>
      <c r="E2564" t="s">
        <v>20583</v>
      </c>
      <c r="F2564">
        <v>86201656</v>
      </c>
      <c r="G2564" t="s">
        <v>945</v>
      </c>
      <c r="H2564" t="s">
        <v>139</v>
      </c>
      <c r="I2564">
        <v>55</v>
      </c>
      <c r="J2564" t="s">
        <v>145</v>
      </c>
      <c r="K2564" t="s">
        <v>137</v>
      </c>
      <c r="L2564">
        <f>I2564*$Q$2/100/1000</f>
        <v>2.0350000000000001E-4</v>
      </c>
    </row>
    <row r="2565" spans="1:12">
      <c r="A2565" s="118">
        <v>44986</v>
      </c>
      <c r="B2565" t="s">
        <v>261</v>
      </c>
      <c r="C2565" t="s">
        <v>260</v>
      </c>
      <c r="D2565" t="s">
        <v>20582</v>
      </c>
      <c r="E2565" t="s">
        <v>20581</v>
      </c>
      <c r="F2565">
        <v>101045243</v>
      </c>
      <c r="G2565" t="s">
        <v>5583</v>
      </c>
      <c r="H2565" t="s">
        <v>139</v>
      </c>
      <c r="I2565">
        <v>55</v>
      </c>
      <c r="J2565" t="s">
        <v>145</v>
      </c>
      <c r="K2565" t="s">
        <v>137</v>
      </c>
      <c r="L2565">
        <f>I2565*$Q$2/100/1000</f>
        <v>2.0350000000000001E-4</v>
      </c>
    </row>
    <row r="2566" spans="1:12">
      <c r="A2566" s="118">
        <v>44986</v>
      </c>
      <c r="B2566" t="s">
        <v>19989</v>
      </c>
      <c r="C2566" t="s">
        <v>19988</v>
      </c>
      <c r="D2566" t="s">
        <v>20580</v>
      </c>
      <c r="E2566" t="s">
        <v>20579</v>
      </c>
      <c r="F2566">
        <v>42205010</v>
      </c>
      <c r="G2566" t="s">
        <v>16756</v>
      </c>
      <c r="H2566" t="s">
        <v>19984</v>
      </c>
      <c r="I2566">
        <v>68</v>
      </c>
      <c r="J2566" t="s">
        <v>145</v>
      </c>
      <c r="K2566" t="s">
        <v>137</v>
      </c>
      <c r="L2566">
        <f>I2566*$Q$2/100/1000</f>
        <v>2.5159999999999999E-4</v>
      </c>
    </row>
    <row r="2567" spans="1:12">
      <c r="A2567" s="118">
        <v>44986</v>
      </c>
      <c r="B2567" t="s">
        <v>180</v>
      </c>
      <c r="C2567" t="s">
        <v>179</v>
      </c>
      <c r="D2567" t="s">
        <v>20578</v>
      </c>
      <c r="E2567" t="s">
        <v>20577</v>
      </c>
      <c r="F2567">
        <v>50204186</v>
      </c>
      <c r="G2567" t="s">
        <v>6688</v>
      </c>
      <c r="H2567" t="s">
        <v>174</v>
      </c>
      <c r="I2567">
        <v>3154</v>
      </c>
      <c r="J2567" t="s">
        <v>173</v>
      </c>
      <c r="K2567" t="s">
        <v>172</v>
      </c>
      <c r="L2567">
        <f>I2567*$Q$3/(1000/0.1)</f>
        <v>1.0118031999999999E-2</v>
      </c>
    </row>
    <row r="2568" spans="1:12">
      <c r="A2568" s="118">
        <v>44986</v>
      </c>
      <c r="B2568" t="s">
        <v>1723</v>
      </c>
      <c r="C2568" t="s">
        <v>1722</v>
      </c>
      <c r="D2568" t="s">
        <v>20576</v>
      </c>
      <c r="E2568" t="s">
        <v>20575</v>
      </c>
      <c r="F2568">
        <v>101023072</v>
      </c>
      <c r="G2568" t="s">
        <v>20574</v>
      </c>
      <c r="H2568" t="s">
        <v>1717</v>
      </c>
      <c r="I2568">
        <v>118</v>
      </c>
      <c r="J2568" t="s">
        <v>223</v>
      </c>
      <c r="K2568" t="s">
        <v>137</v>
      </c>
      <c r="L2568">
        <f>I2568*$Q$5/1000</f>
        <v>0.1199765</v>
      </c>
    </row>
    <row r="2569" spans="1:12">
      <c r="A2569" s="118">
        <v>44986</v>
      </c>
      <c r="B2569" t="s">
        <v>365</v>
      </c>
      <c r="C2569" t="s">
        <v>364</v>
      </c>
      <c r="D2569" t="s">
        <v>18281</v>
      </c>
      <c r="E2569" t="s">
        <v>20573</v>
      </c>
      <c r="F2569" t="s">
        <v>388</v>
      </c>
      <c r="G2569" t="s">
        <v>13349</v>
      </c>
      <c r="H2569" t="s">
        <v>359</v>
      </c>
      <c r="I2569">
        <v>144</v>
      </c>
      <c r="J2569" t="s">
        <v>138</v>
      </c>
      <c r="K2569" t="s">
        <v>137</v>
      </c>
      <c r="L2569">
        <f>I2569*$Q$2/1000</f>
        <v>5.3280000000000001E-2</v>
      </c>
    </row>
    <row r="2570" spans="1:12">
      <c r="A2570" s="118">
        <v>44986</v>
      </c>
      <c r="B2570" t="s">
        <v>19989</v>
      </c>
      <c r="C2570" t="s">
        <v>19988</v>
      </c>
      <c r="D2570" t="s">
        <v>20472</v>
      </c>
      <c r="E2570" t="s">
        <v>20572</v>
      </c>
      <c r="F2570">
        <v>51206093</v>
      </c>
      <c r="G2570" t="s">
        <v>20344</v>
      </c>
      <c r="H2570" t="s">
        <v>19984</v>
      </c>
      <c r="I2570">
        <v>68</v>
      </c>
      <c r="J2570" t="s">
        <v>145</v>
      </c>
      <c r="K2570" t="s">
        <v>137</v>
      </c>
      <c r="L2570">
        <f>I2570*$Q$2/100/1000</f>
        <v>2.5159999999999999E-4</v>
      </c>
    </row>
    <row r="2571" spans="1:12">
      <c r="A2571" s="118">
        <v>44986</v>
      </c>
      <c r="B2571" t="s">
        <v>19989</v>
      </c>
      <c r="C2571" t="s">
        <v>19988</v>
      </c>
      <c r="D2571" t="s">
        <v>20299</v>
      </c>
      <c r="E2571" t="s">
        <v>20571</v>
      </c>
      <c r="F2571">
        <v>101031503</v>
      </c>
      <c r="G2571" t="s">
        <v>19996</v>
      </c>
      <c r="H2571" t="s">
        <v>19984</v>
      </c>
      <c r="I2571">
        <v>68</v>
      </c>
      <c r="J2571" t="s">
        <v>145</v>
      </c>
      <c r="K2571" t="s">
        <v>137</v>
      </c>
      <c r="L2571">
        <f>I2571*$Q$2/100/1000</f>
        <v>2.5159999999999999E-4</v>
      </c>
    </row>
    <row r="2572" spans="1:12">
      <c r="A2572" s="118">
        <v>44986</v>
      </c>
      <c r="B2572" t="s">
        <v>261</v>
      </c>
      <c r="C2572" t="s">
        <v>260</v>
      </c>
      <c r="D2572" t="s">
        <v>20570</v>
      </c>
      <c r="E2572" t="s">
        <v>20569</v>
      </c>
      <c r="F2572" t="s">
        <v>2867</v>
      </c>
      <c r="G2572" t="s">
        <v>2866</v>
      </c>
      <c r="H2572" t="s">
        <v>139</v>
      </c>
      <c r="I2572">
        <v>55</v>
      </c>
      <c r="J2572" t="s">
        <v>145</v>
      </c>
      <c r="K2572" t="s">
        <v>137</v>
      </c>
      <c r="L2572">
        <f>I2572*$Q$2/100/1000</f>
        <v>2.0350000000000001E-4</v>
      </c>
    </row>
    <row r="2573" spans="1:12">
      <c r="A2573" s="118">
        <v>44986</v>
      </c>
      <c r="B2573" t="s">
        <v>365</v>
      </c>
      <c r="C2573" t="s">
        <v>364</v>
      </c>
      <c r="D2573" t="s">
        <v>19350</v>
      </c>
      <c r="E2573" t="s">
        <v>20568</v>
      </c>
      <c r="F2573" t="s">
        <v>619</v>
      </c>
      <c r="G2573" t="s">
        <v>618</v>
      </c>
      <c r="H2573" t="s">
        <v>359</v>
      </c>
      <c r="I2573">
        <v>144</v>
      </c>
      <c r="J2573" t="s">
        <v>138</v>
      </c>
      <c r="K2573" t="s">
        <v>137</v>
      </c>
      <c r="L2573">
        <f>I2573*$Q$2/1000</f>
        <v>5.3280000000000001E-2</v>
      </c>
    </row>
    <row r="2574" spans="1:12">
      <c r="A2574" s="118">
        <v>44986</v>
      </c>
      <c r="B2574" t="s">
        <v>365</v>
      </c>
      <c r="C2574" t="s">
        <v>364</v>
      </c>
      <c r="D2574" t="s">
        <v>7335</v>
      </c>
      <c r="E2574" t="s">
        <v>20567</v>
      </c>
      <c r="F2574" t="s">
        <v>727</v>
      </c>
      <c r="G2574" t="s">
        <v>726</v>
      </c>
      <c r="H2574" t="s">
        <v>359</v>
      </c>
      <c r="I2574">
        <v>144</v>
      </c>
      <c r="J2574" t="s">
        <v>138</v>
      </c>
      <c r="K2574" t="s">
        <v>137</v>
      </c>
      <c r="L2574">
        <f>I2574*$Q$2/1000</f>
        <v>5.3280000000000001E-2</v>
      </c>
    </row>
    <row r="2575" spans="1:12">
      <c r="A2575" s="118">
        <v>44986</v>
      </c>
      <c r="B2575" t="s">
        <v>460</v>
      </c>
      <c r="C2575" t="s">
        <v>459</v>
      </c>
      <c r="D2575" t="s">
        <v>5850</v>
      </c>
      <c r="E2575" t="s">
        <v>20566</v>
      </c>
      <c r="F2575">
        <v>88257610</v>
      </c>
      <c r="G2575" t="s">
        <v>2393</v>
      </c>
      <c r="H2575" t="s">
        <v>455</v>
      </c>
      <c r="I2575">
        <v>103.6</v>
      </c>
      <c r="J2575" t="s">
        <v>145</v>
      </c>
      <c r="K2575" t="s">
        <v>137</v>
      </c>
      <c r="L2575">
        <f>I2575*$Q$2/100/1000</f>
        <v>3.8331999999999998E-4</v>
      </c>
    </row>
    <row r="2576" spans="1:12">
      <c r="A2576" s="118">
        <v>44986</v>
      </c>
      <c r="B2576" t="s">
        <v>19989</v>
      </c>
      <c r="C2576" t="s">
        <v>19988</v>
      </c>
      <c r="D2576" t="s">
        <v>20204</v>
      </c>
      <c r="E2576" t="s">
        <v>20565</v>
      </c>
      <c r="F2576">
        <v>42208070</v>
      </c>
      <c r="G2576" t="s">
        <v>20042</v>
      </c>
      <c r="H2576" t="s">
        <v>19984</v>
      </c>
      <c r="I2576">
        <v>68</v>
      </c>
      <c r="J2576" t="s">
        <v>145</v>
      </c>
      <c r="K2576" t="s">
        <v>137</v>
      </c>
      <c r="L2576">
        <f>I2576*$Q$2/100/1000</f>
        <v>2.5159999999999999E-4</v>
      </c>
    </row>
    <row r="2577" spans="1:12">
      <c r="A2577" s="118">
        <v>44986</v>
      </c>
      <c r="B2577" t="s">
        <v>365</v>
      </c>
      <c r="C2577" t="s">
        <v>364</v>
      </c>
      <c r="D2577" t="s">
        <v>19350</v>
      </c>
      <c r="E2577" t="s">
        <v>20564</v>
      </c>
      <c r="F2577" t="s">
        <v>1114</v>
      </c>
      <c r="G2577" t="s">
        <v>1113</v>
      </c>
      <c r="H2577" t="s">
        <v>359</v>
      </c>
      <c r="I2577">
        <v>144</v>
      </c>
      <c r="J2577" t="s">
        <v>138</v>
      </c>
      <c r="K2577" t="s">
        <v>137</v>
      </c>
      <c r="L2577">
        <f>I2577*$Q$2/1000</f>
        <v>5.3280000000000001E-2</v>
      </c>
    </row>
    <row r="2578" spans="1:12">
      <c r="A2578" s="118">
        <v>44986</v>
      </c>
      <c r="B2578" t="s">
        <v>365</v>
      </c>
      <c r="C2578" t="s">
        <v>364</v>
      </c>
      <c r="D2578" t="s">
        <v>3548</v>
      </c>
      <c r="E2578" t="s">
        <v>20563</v>
      </c>
      <c r="F2578" t="s">
        <v>1103</v>
      </c>
      <c r="G2578" t="s">
        <v>1102</v>
      </c>
      <c r="H2578" t="s">
        <v>359</v>
      </c>
      <c r="I2578">
        <v>144</v>
      </c>
      <c r="J2578" t="s">
        <v>138</v>
      </c>
      <c r="K2578" t="s">
        <v>137</v>
      </c>
      <c r="L2578">
        <f>I2578*$Q$2/1000</f>
        <v>5.3280000000000001E-2</v>
      </c>
    </row>
    <row r="2579" spans="1:12">
      <c r="A2579" s="118">
        <v>44986</v>
      </c>
      <c r="B2579" t="s">
        <v>365</v>
      </c>
      <c r="C2579" t="s">
        <v>364</v>
      </c>
      <c r="D2579" t="s">
        <v>3548</v>
      </c>
      <c r="E2579" t="s">
        <v>20562</v>
      </c>
      <c r="F2579" t="s">
        <v>1103</v>
      </c>
      <c r="G2579" t="s">
        <v>1102</v>
      </c>
      <c r="H2579" t="s">
        <v>359</v>
      </c>
      <c r="I2579">
        <v>144</v>
      </c>
      <c r="J2579" t="s">
        <v>138</v>
      </c>
      <c r="K2579" t="s">
        <v>137</v>
      </c>
      <c r="L2579">
        <f>I2579*$Q$2/1000</f>
        <v>5.3280000000000001E-2</v>
      </c>
    </row>
    <row r="2580" spans="1:12">
      <c r="A2580" s="118">
        <v>44986</v>
      </c>
      <c r="B2580" t="s">
        <v>19989</v>
      </c>
      <c r="C2580" t="s">
        <v>19988</v>
      </c>
      <c r="D2580" t="s">
        <v>20431</v>
      </c>
      <c r="E2580" t="s">
        <v>20561</v>
      </c>
      <c r="F2580">
        <v>42203458</v>
      </c>
      <c r="G2580" t="s">
        <v>20429</v>
      </c>
      <c r="H2580" t="s">
        <v>19984</v>
      </c>
      <c r="I2580">
        <v>68</v>
      </c>
      <c r="J2580" t="s">
        <v>145</v>
      </c>
      <c r="K2580" t="s">
        <v>137</v>
      </c>
      <c r="L2580">
        <f>I2580*$Q$2/100/1000</f>
        <v>2.5159999999999999E-4</v>
      </c>
    </row>
    <row r="2581" spans="1:12">
      <c r="A2581" s="118">
        <v>44986</v>
      </c>
      <c r="B2581" t="s">
        <v>19989</v>
      </c>
      <c r="C2581" t="s">
        <v>19988</v>
      </c>
      <c r="D2581" t="s">
        <v>20481</v>
      </c>
      <c r="E2581" t="s">
        <v>20560</v>
      </c>
      <c r="F2581" t="s">
        <v>20020</v>
      </c>
      <c r="G2581" t="s">
        <v>20019</v>
      </c>
      <c r="H2581" t="s">
        <v>19984</v>
      </c>
      <c r="I2581">
        <v>68</v>
      </c>
      <c r="J2581" t="s">
        <v>145</v>
      </c>
      <c r="K2581" t="s">
        <v>137</v>
      </c>
      <c r="L2581">
        <f>I2581*$Q$2/100/1000</f>
        <v>2.5159999999999999E-4</v>
      </c>
    </row>
    <row r="2582" spans="1:12">
      <c r="A2582" s="118">
        <v>44986</v>
      </c>
      <c r="B2582" t="s">
        <v>19989</v>
      </c>
      <c r="C2582" t="s">
        <v>19988</v>
      </c>
      <c r="D2582" t="s">
        <v>20370</v>
      </c>
      <c r="E2582" t="s">
        <v>20559</v>
      </c>
      <c r="F2582" t="s">
        <v>20015</v>
      </c>
      <c r="G2582" t="s">
        <v>20014</v>
      </c>
      <c r="H2582" t="s">
        <v>19984</v>
      </c>
      <c r="I2582">
        <v>68</v>
      </c>
      <c r="J2582" t="s">
        <v>145</v>
      </c>
      <c r="K2582" t="s">
        <v>137</v>
      </c>
      <c r="L2582">
        <f>I2582*$Q$2/100/1000</f>
        <v>2.5159999999999999E-4</v>
      </c>
    </row>
    <row r="2583" spans="1:12">
      <c r="A2583" s="118">
        <v>44986</v>
      </c>
      <c r="B2583" t="s">
        <v>365</v>
      </c>
      <c r="C2583" t="s">
        <v>364</v>
      </c>
      <c r="D2583" t="s">
        <v>3548</v>
      </c>
      <c r="E2583" t="s">
        <v>20558</v>
      </c>
      <c r="F2583" t="s">
        <v>1114</v>
      </c>
      <c r="G2583" t="s">
        <v>5638</v>
      </c>
      <c r="H2583" t="s">
        <v>359</v>
      </c>
      <c r="I2583">
        <v>144</v>
      </c>
      <c r="J2583" t="s">
        <v>138</v>
      </c>
      <c r="K2583" t="s">
        <v>137</v>
      </c>
      <c r="L2583">
        <f>I2583*$Q$2/1000</f>
        <v>5.3280000000000001E-2</v>
      </c>
    </row>
    <row r="2584" spans="1:12">
      <c r="A2584" s="118">
        <v>44986</v>
      </c>
      <c r="B2584" t="s">
        <v>365</v>
      </c>
      <c r="C2584" t="s">
        <v>364</v>
      </c>
      <c r="D2584" t="s">
        <v>7335</v>
      </c>
      <c r="E2584" t="s">
        <v>20557</v>
      </c>
      <c r="F2584" t="s">
        <v>611</v>
      </c>
      <c r="G2584" t="s">
        <v>610</v>
      </c>
      <c r="H2584" t="s">
        <v>359</v>
      </c>
      <c r="I2584">
        <v>144</v>
      </c>
      <c r="J2584" t="s">
        <v>138</v>
      </c>
      <c r="K2584" t="s">
        <v>137</v>
      </c>
      <c r="L2584">
        <f>I2584*$Q$2/1000</f>
        <v>5.3280000000000001E-2</v>
      </c>
    </row>
    <row r="2585" spans="1:12">
      <c r="A2585" s="118">
        <v>44986</v>
      </c>
      <c r="B2585" t="s">
        <v>365</v>
      </c>
      <c r="C2585" t="s">
        <v>364</v>
      </c>
      <c r="D2585" t="s">
        <v>13850</v>
      </c>
      <c r="E2585" t="s">
        <v>20556</v>
      </c>
      <c r="F2585" t="s">
        <v>384</v>
      </c>
      <c r="G2585" t="s">
        <v>383</v>
      </c>
      <c r="H2585" t="s">
        <v>359</v>
      </c>
      <c r="I2585">
        <v>144</v>
      </c>
      <c r="J2585" t="s">
        <v>138</v>
      </c>
      <c r="K2585" t="s">
        <v>137</v>
      </c>
      <c r="L2585">
        <f>I2585*$Q$2/1000</f>
        <v>5.3280000000000001E-2</v>
      </c>
    </row>
    <row r="2586" spans="1:12">
      <c r="A2586" s="118">
        <v>44986</v>
      </c>
      <c r="B2586" t="s">
        <v>19989</v>
      </c>
      <c r="C2586" t="s">
        <v>19988</v>
      </c>
      <c r="D2586" t="s">
        <v>20249</v>
      </c>
      <c r="E2586" t="s">
        <v>20555</v>
      </c>
      <c r="F2586">
        <v>42203806</v>
      </c>
      <c r="G2586" t="s">
        <v>20332</v>
      </c>
      <c r="H2586" t="s">
        <v>19984</v>
      </c>
      <c r="I2586">
        <v>68</v>
      </c>
      <c r="J2586" t="s">
        <v>145</v>
      </c>
      <c r="K2586" t="s">
        <v>137</v>
      </c>
      <c r="L2586">
        <f>I2586*$Q$2/100/1000</f>
        <v>2.5159999999999999E-4</v>
      </c>
    </row>
    <row r="2587" spans="1:12">
      <c r="A2587" s="118">
        <v>44986</v>
      </c>
      <c r="B2587" t="s">
        <v>19989</v>
      </c>
      <c r="C2587" t="s">
        <v>19988</v>
      </c>
      <c r="D2587" t="s">
        <v>20301</v>
      </c>
      <c r="E2587" t="s">
        <v>20554</v>
      </c>
      <c r="F2587">
        <v>101017335</v>
      </c>
      <c r="G2587" t="s">
        <v>20074</v>
      </c>
      <c r="H2587" t="s">
        <v>19984</v>
      </c>
      <c r="I2587">
        <v>68</v>
      </c>
      <c r="J2587" t="s">
        <v>145</v>
      </c>
      <c r="K2587" t="s">
        <v>137</v>
      </c>
      <c r="L2587">
        <f>I2587*$Q$2/100/1000</f>
        <v>2.5159999999999999E-4</v>
      </c>
    </row>
    <row r="2588" spans="1:12">
      <c r="A2588" s="118">
        <v>44986</v>
      </c>
      <c r="B2588" t="s">
        <v>19989</v>
      </c>
      <c r="C2588" t="s">
        <v>19988</v>
      </c>
      <c r="D2588" t="s">
        <v>20370</v>
      </c>
      <c r="E2588" t="s">
        <v>20553</v>
      </c>
      <c r="F2588" t="s">
        <v>20102</v>
      </c>
      <c r="G2588" t="s">
        <v>20101</v>
      </c>
      <c r="H2588" t="s">
        <v>19984</v>
      </c>
      <c r="I2588">
        <v>68</v>
      </c>
      <c r="J2588" t="s">
        <v>145</v>
      </c>
      <c r="K2588" t="s">
        <v>137</v>
      </c>
      <c r="L2588">
        <f>I2588*$Q$2/100/1000</f>
        <v>2.5159999999999999E-4</v>
      </c>
    </row>
    <row r="2589" spans="1:12">
      <c r="A2589" s="118">
        <v>44986</v>
      </c>
      <c r="B2589" t="s">
        <v>365</v>
      </c>
      <c r="C2589" t="s">
        <v>364</v>
      </c>
      <c r="D2589" t="s">
        <v>5068</v>
      </c>
      <c r="E2589" t="s">
        <v>20552</v>
      </c>
      <c r="F2589" t="s">
        <v>361</v>
      </c>
      <c r="G2589" t="s">
        <v>360</v>
      </c>
      <c r="H2589" t="s">
        <v>359</v>
      </c>
      <c r="I2589">
        <v>144</v>
      </c>
      <c r="J2589" t="s">
        <v>138</v>
      </c>
      <c r="K2589" t="s">
        <v>137</v>
      </c>
      <c r="L2589">
        <f>I2589*$Q$2/1000</f>
        <v>5.3280000000000001E-2</v>
      </c>
    </row>
    <row r="2590" spans="1:12">
      <c r="A2590" s="118">
        <v>44986</v>
      </c>
      <c r="B2590" t="s">
        <v>19989</v>
      </c>
      <c r="C2590" t="s">
        <v>19988</v>
      </c>
      <c r="D2590" t="s">
        <v>20526</v>
      </c>
      <c r="E2590" t="s">
        <v>20551</v>
      </c>
      <c r="F2590">
        <v>51206093</v>
      </c>
      <c r="G2590" t="s">
        <v>20344</v>
      </c>
      <c r="H2590" t="s">
        <v>19984</v>
      </c>
      <c r="I2590">
        <v>68</v>
      </c>
      <c r="J2590" t="s">
        <v>145</v>
      </c>
      <c r="K2590" t="s">
        <v>137</v>
      </c>
      <c r="L2590">
        <f>I2590*$Q$2/100/1000</f>
        <v>2.5159999999999999E-4</v>
      </c>
    </row>
    <row r="2591" spans="1:12">
      <c r="A2591" s="118">
        <v>44986</v>
      </c>
      <c r="B2591" t="s">
        <v>365</v>
      </c>
      <c r="C2591" t="s">
        <v>364</v>
      </c>
      <c r="D2591" t="s">
        <v>20550</v>
      </c>
      <c r="E2591" t="s">
        <v>20549</v>
      </c>
      <c r="F2591" t="s">
        <v>18841</v>
      </c>
      <c r="G2591" t="s">
        <v>18840</v>
      </c>
      <c r="H2591" t="s">
        <v>359</v>
      </c>
      <c r="I2591">
        <v>144</v>
      </c>
      <c r="J2591" t="s">
        <v>138</v>
      </c>
      <c r="K2591" t="s">
        <v>137</v>
      </c>
      <c r="L2591">
        <f>I2591*$Q$2/1000</f>
        <v>5.3280000000000001E-2</v>
      </c>
    </row>
    <row r="2592" spans="1:12">
      <c r="A2592" s="118">
        <v>44986</v>
      </c>
      <c r="B2592" t="s">
        <v>365</v>
      </c>
      <c r="C2592" t="s">
        <v>364</v>
      </c>
      <c r="D2592" t="s">
        <v>13873</v>
      </c>
      <c r="E2592" t="s">
        <v>20548</v>
      </c>
      <c r="F2592">
        <v>101036472</v>
      </c>
      <c r="G2592" t="s">
        <v>16642</v>
      </c>
      <c r="H2592" t="s">
        <v>359</v>
      </c>
      <c r="I2592">
        <v>144</v>
      </c>
      <c r="J2592" t="s">
        <v>138</v>
      </c>
      <c r="K2592" t="s">
        <v>137</v>
      </c>
      <c r="L2592">
        <f>I2592*$Q$2/1000</f>
        <v>5.3280000000000001E-2</v>
      </c>
    </row>
    <row r="2593" spans="1:12">
      <c r="A2593" s="118">
        <v>44986</v>
      </c>
      <c r="B2593" t="s">
        <v>19989</v>
      </c>
      <c r="C2593" t="s">
        <v>19988</v>
      </c>
      <c r="D2593" t="s">
        <v>20037</v>
      </c>
      <c r="E2593" t="s">
        <v>20547</v>
      </c>
      <c r="F2593" t="s">
        <v>20015</v>
      </c>
      <c r="G2593" t="s">
        <v>20014</v>
      </c>
      <c r="H2593" t="s">
        <v>19984</v>
      </c>
      <c r="I2593">
        <v>68</v>
      </c>
      <c r="J2593" t="s">
        <v>145</v>
      </c>
      <c r="K2593" t="s">
        <v>137</v>
      </c>
      <c r="L2593">
        <f>I2593*$Q$2/100/1000</f>
        <v>2.5159999999999999E-4</v>
      </c>
    </row>
    <row r="2594" spans="1:12">
      <c r="A2594" s="118">
        <v>44986</v>
      </c>
      <c r="B2594" t="s">
        <v>856</v>
      </c>
      <c r="C2594" t="s">
        <v>14560</v>
      </c>
      <c r="D2594" t="s">
        <v>20546</v>
      </c>
      <c r="E2594" t="s">
        <v>20545</v>
      </c>
      <c r="F2594">
        <v>10208213</v>
      </c>
      <c r="G2594" t="s">
        <v>17125</v>
      </c>
      <c r="H2594" s="123" t="s">
        <v>851</v>
      </c>
      <c r="I2594">
        <v>5214</v>
      </c>
      <c r="J2594" t="s">
        <v>173</v>
      </c>
      <c r="K2594" t="s">
        <v>172</v>
      </c>
      <c r="L2594">
        <f>I2594*$Q$3*2.5/1000</f>
        <v>0.4181628</v>
      </c>
    </row>
    <row r="2595" spans="1:12">
      <c r="A2595" s="118">
        <v>44986</v>
      </c>
      <c r="B2595" t="s">
        <v>365</v>
      </c>
      <c r="C2595" t="s">
        <v>364</v>
      </c>
      <c r="D2595" t="s">
        <v>20544</v>
      </c>
      <c r="E2595" t="s">
        <v>20543</v>
      </c>
      <c r="F2595">
        <v>101048625</v>
      </c>
      <c r="G2595" t="s">
        <v>20542</v>
      </c>
      <c r="H2595" t="s">
        <v>359</v>
      </c>
      <c r="I2595">
        <v>144</v>
      </c>
      <c r="J2595" t="s">
        <v>138</v>
      </c>
      <c r="K2595" t="s">
        <v>137</v>
      </c>
      <c r="L2595">
        <f>I2595*$Q$2/1000</f>
        <v>5.3280000000000001E-2</v>
      </c>
    </row>
    <row r="2596" spans="1:12">
      <c r="A2596" s="118">
        <v>44986</v>
      </c>
      <c r="B2596" t="s">
        <v>180</v>
      </c>
      <c r="C2596" t="s">
        <v>179</v>
      </c>
      <c r="D2596" t="s">
        <v>3457</v>
      </c>
      <c r="E2596" t="s">
        <v>20541</v>
      </c>
      <c r="F2596" t="s">
        <v>11526</v>
      </c>
      <c r="G2596" t="s">
        <v>12064</v>
      </c>
      <c r="H2596" t="s">
        <v>174</v>
      </c>
      <c r="I2596">
        <v>3154</v>
      </c>
      <c r="J2596" t="s">
        <v>173</v>
      </c>
      <c r="K2596" t="s">
        <v>172</v>
      </c>
      <c r="L2596">
        <f>I2596*$Q$3/(1000/0.1)</f>
        <v>1.0118031999999999E-2</v>
      </c>
    </row>
    <row r="2597" spans="1:12">
      <c r="A2597" s="118">
        <v>44986</v>
      </c>
      <c r="B2597" t="s">
        <v>180</v>
      </c>
      <c r="C2597" t="s">
        <v>179</v>
      </c>
      <c r="D2597" t="s">
        <v>20540</v>
      </c>
      <c r="E2597" t="s">
        <v>20539</v>
      </c>
      <c r="F2597" t="s">
        <v>11526</v>
      </c>
      <c r="G2597" t="s">
        <v>12064</v>
      </c>
      <c r="H2597" t="s">
        <v>174</v>
      </c>
      <c r="I2597">
        <v>3154</v>
      </c>
      <c r="J2597" t="s">
        <v>173</v>
      </c>
      <c r="K2597" t="s">
        <v>172</v>
      </c>
      <c r="L2597">
        <f>I2597*$Q$3/(1000/0.1)</f>
        <v>1.0118031999999999E-2</v>
      </c>
    </row>
    <row r="2598" spans="1:12">
      <c r="A2598" s="118">
        <v>44986</v>
      </c>
      <c r="B2598" t="s">
        <v>180</v>
      </c>
      <c r="C2598" t="s">
        <v>179</v>
      </c>
      <c r="D2598" t="s">
        <v>20538</v>
      </c>
      <c r="E2598" t="s">
        <v>20537</v>
      </c>
      <c r="F2598" t="s">
        <v>11526</v>
      </c>
      <c r="G2598" t="s">
        <v>12064</v>
      </c>
      <c r="H2598" t="s">
        <v>174</v>
      </c>
      <c r="I2598">
        <v>3154</v>
      </c>
      <c r="J2598" t="s">
        <v>173</v>
      </c>
      <c r="K2598" t="s">
        <v>172</v>
      </c>
      <c r="L2598">
        <f>I2598*$Q$3/(1000/0.1)</f>
        <v>1.0118031999999999E-2</v>
      </c>
    </row>
    <row r="2599" spans="1:12">
      <c r="A2599" s="118">
        <v>44986</v>
      </c>
      <c r="B2599" t="s">
        <v>19989</v>
      </c>
      <c r="C2599" t="s">
        <v>19988</v>
      </c>
      <c r="D2599" t="s">
        <v>20288</v>
      </c>
      <c r="E2599" t="s">
        <v>20536</v>
      </c>
      <c r="F2599">
        <v>101017154</v>
      </c>
      <c r="G2599" t="s">
        <v>19985</v>
      </c>
      <c r="H2599" t="s">
        <v>19984</v>
      </c>
      <c r="I2599">
        <v>68</v>
      </c>
      <c r="J2599" t="s">
        <v>145</v>
      </c>
      <c r="K2599" t="s">
        <v>137</v>
      </c>
      <c r="L2599">
        <f>I2599*$Q$2/100/1000</f>
        <v>2.5159999999999999E-4</v>
      </c>
    </row>
    <row r="2600" spans="1:12">
      <c r="A2600" s="118">
        <v>44986</v>
      </c>
      <c r="B2600" t="s">
        <v>365</v>
      </c>
      <c r="C2600" t="s">
        <v>364</v>
      </c>
      <c r="D2600" t="s">
        <v>3548</v>
      </c>
      <c r="E2600" t="s">
        <v>20535</v>
      </c>
      <c r="F2600" t="s">
        <v>1114</v>
      </c>
      <c r="G2600" t="s">
        <v>5638</v>
      </c>
      <c r="H2600" t="s">
        <v>359</v>
      </c>
      <c r="I2600">
        <v>144</v>
      </c>
      <c r="J2600" t="s">
        <v>138</v>
      </c>
      <c r="K2600" t="s">
        <v>137</v>
      </c>
      <c r="L2600">
        <f>I2600*$Q$2/1000</f>
        <v>5.3280000000000001E-2</v>
      </c>
    </row>
    <row r="2601" spans="1:12">
      <c r="A2601" s="118">
        <v>44986</v>
      </c>
      <c r="B2601" t="s">
        <v>19989</v>
      </c>
      <c r="C2601" t="s">
        <v>19988</v>
      </c>
      <c r="D2601" t="s">
        <v>20534</v>
      </c>
      <c r="E2601" t="s">
        <v>20533</v>
      </c>
      <c r="F2601">
        <v>51206632</v>
      </c>
      <c r="G2601" t="s">
        <v>20532</v>
      </c>
      <c r="H2601" t="s">
        <v>19984</v>
      </c>
      <c r="I2601">
        <v>68</v>
      </c>
      <c r="J2601" t="s">
        <v>145</v>
      </c>
      <c r="K2601" t="s">
        <v>137</v>
      </c>
      <c r="L2601">
        <f>I2601*$Q$2/100/1000</f>
        <v>2.5159999999999999E-4</v>
      </c>
    </row>
    <row r="2602" spans="1:12">
      <c r="A2602" s="118">
        <v>44986</v>
      </c>
      <c r="B2602" t="s">
        <v>19989</v>
      </c>
      <c r="C2602" t="s">
        <v>19988</v>
      </c>
      <c r="D2602" t="s">
        <v>20452</v>
      </c>
      <c r="E2602" t="s">
        <v>20531</v>
      </c>
      <c r="F2602">
        <v>51207013</v>
      </c>
      <c r="G2602" t="s">
        <v>20530</v>
      </c>
      <c r="H2602" t="s">
        <v>19984</v>
      </c>
      <c r="I2602">
        <v>68</v>
      </c>
      <c r="J2602" t="s">
        <v>145</v>
      </c>
      <c r="K2602" t="s">
        <v>137</v>
      </c>
      <c r="L2602">
        <f>I2602*$Q$2/100/1000</f>
        <v>2.5159999999999999E-4</v>
      </c>
    </row>
    <row r="2603" spans="1:12">
      <c r="A2603" s="118">
        <v>44986</v>
      </c>
      <c r="B2603" t="s">
        <v>856</v>
      </c>
      <c r="C2603" t="s">
        <v>14560</v>
      </c>
      <c r="D2603" t="s">
        <v>20529</v>
      </c>
      <c r="E2603" t="s">
        <v>20528</v>
      </c>
      <c r="F2603">
        <v>101038236</v>
      </c>
      <c r="G2603" t="s">
        <v>20527</v>
      </c>
      <c r="H2603" s="123" t="s">
        <v>851</v>
      </c>
      <c r="I2603">
        <v>5214</v>
      </c>
      <c r="J2603" t="s">
        <v>173</v>
      </c>
      <c r="K2603" t="s">
        <v>172</v>
      </c>
      <c r="L2603">
        <f>I2603*$Q$3*2.5/1000</f>
        <v>0.4181628</v>
      </c>
    </row>
    <row r="2604" spans="1:12">
      <c r="A2604" s="118">
        <v>44986</v>
      </c>
      <c r="B2604" t="s">
        <v>19989</v>
      </c>
      <c r="C2604" t="s">
        <v>19988</v>
      </c>
      <c r="D2604" t="s">
        <v>20526</v>
      </c>
      <c r="E2604" t="s">
        <v>20525</v>
      </c>
      <c r="F2604">
        <v>42203806</v>
      </c>
      <c r="G2604" t="s">
        <v>20332</v>
      </c>
      <c r="H2604" t="s">
        <v>19984</v>
      </c>
      <c r="I2604">
        <v>68</v>
      </c>
      <c r="J2604" t="s">
        <v>145</v>
      </c>
      <c r="K2604" t="s">
        <v>137</v>
      </c>
      <c r="L2604">
        <f>I2604*$Q$2/100/1000</f>
        <v>2.5159999999999999E-4</v>
      </c>
    </row>
    <row r="2605" spans="1:12">
      <c r="A2605" s="118">
        <v>44986</v>
      </c>
      <c r="B2605" t="s">
        <v>19989</v>
      </c>
      <c r="C2605" t="s">
        <v>19988</v>
      </c>
      <c r="D2605" t="s">
        <v>20524</v>
      </c>
      <c r="E2605" t="s">
        <v>20523</v>
      </c>
      <c r="F2605">
        <v>101026758</v>
      </c>
      <c r="G2605" t="s">
        <v>20381</v>
      </c>
      <c r="H2605" t="s">
        <v>19984</v>
      </c>
      <c r="I2605">
        <v>68</v>
      </c>
      <c r="J2605" t="s">
        <v>145</v>
      </c>
      <c r="K2605" t="s">
        <v>137</v>
      </c>
      <c r="L2605">
        <f>I2605*$Q$2/100/1000</f>
        <v>2.5159999999999999E-4</v>
      </c>
    </row>
    <row r="2606" spans="1:12">
      <c r="A2606" s="118">
        <v>44986</v>
      </c>
      <c r="B2606" t="s">
        <v>19989</v>
      </c>
      <c r="C2606" t="s">
        <v>19988</v>
      </c>
      <c r="D2606" t="s">
        <v>20431</v>
      </c>
      <c r="E2606" t="s">
        <v>20522</v>
      </c>
      <c r="F2606">
        <v>42203458</v>
      </c>
      <c r="G2606" t="s">
        <v>20429</v>
      </c>
      <c r="H2606" t="s">
        <v>19984</v>
      </c>
      <c r="I2606">
        <v>68</v>
      </c>
      <c r="J2606" t="s">
        <v>145</v>
      </c>
      <c r="K2606" t="s">
        <v>137</v>
      </c>
      <c r="L2606">
        <f>I2606*$Q$2/100/1000</f>
        <v>2.5159999999999999E-4</v>
      </c>
    </row>
    <row r="2607" spans="1:12">
      <c r="A2607" s="118">
        <v>44986</v>
      </c>
      <c r="B2607" t="s">
        <v>365</v>
      </c>
      <c r="C2607" t="s">
        <v>364</v>
      </c>
      <c r="D2607" t="s">
        <v>12349</v>
      </c>
      <c r="E2607" t="s">
        <v>20521</v>
      </c>
      <c r="F2607">
        <v>101036472</v>
      </c>
      <c r="G2607" t="s">
        <v>16642</v>
      </c>
      <c r="H2607" t="s">
        <v>359</v>
      </c>
      <c r="I2607">
        <v>144</v>
      </c>
      <c r="J2607" t="s">
        <v>138</v>
      </c>
      <c r="K2607" t="s">
        <v>137</v>
      </c>
      <c r="L2607">
        <f>I2607*$Q$2/1000</f>
        <v>5.3280000000000001E-2</v>
      </c>
    </row>
    <row r="2608" spans="1:12">
      <c r="A2608" s="118">
        <v>44986</v>
      </c>
      <c r="B2608" t="s">
        <v>365</v>
      </c>
      <c r="C2608" t="s">
        <v>364</v>
      </c>
      <c r="D2608" t="s">
        <v>16094</v>
      </c>
      <c r="E2608" t="s">
        <v>20520</v>
      </c>
      <c r="F2608" t="s">
        <v>1103</v>
      </c>
      <c r="G2608" t="s">
        <v>11939</v>
      </c>
      <c r="H2608" t="s">
        <v>359</v>
      </c>
      <c r="I2608">
        <v>144</v>
      </c>
      <c r="J2608" t="s">
        <v>138</v>
      </c>
      <c r="K2608" t="s">
        <v>137</v>
      </c>
      <c r="L2608">
        <f>I2608*$Q$2/1000</f>
        <v>5.3280000000000001E-2</v>
      </c>
    </row>
    <row r="2609" spans="1:12">
      <c r="A2609" s="118">
        <v>44986</v>
      </c>
      <c r="B2609" t="s">
        <v>19989</v>
      </c>
      <c r="C2609" t="s">
        <v>19988</v>
      </c>
      <c r="D2609" t="s">
        <v>20519</v>
      </c>
      <c r="E2609" t="s">
        <v>20518</v>
      </c>
      <c r="F2609">
        <v>42205145</v>
      </c>
      <c r="G2609" t="s">
        <v>20499</v>
      </c>
      <c r="H2609" t="s">
        <v>19984</v>
      </c>
      <c r="I2609">
        <v>68</v>
      </c>
      <c r="J2609" t="s">
        <v>145</v>
      </c>
      <c r="K2609" t="s">
        <v>137</v>
      </c>
      <c r="L2609">
        <f>I2609*$Q$2/100/1000</f>
        <v>2.5159999999999999E-4</v>
      </c>
    </row>
    <row r="2610" spans="1:12">
      <c r="A2610" s="118">
        <v>44986</v>
      </c>
      <c r="B2610" t="s">
        <v>19989</v>
      </c>
      <c r="C2610" t="s">
        <v>19988</v>
      </c>
      <c r="D2610" t="s">
        <v>20316</v>
      </c>
      <c r="E2610" t="s">
        <v>20517</v>
      </c>
      <c r="F2610">
        <v>101013626</v>
      </c>
      <c r="G2610" t="s">
        <v>20003</v>
      </c>
      <c r="H2610" t="s">
        <v>19984</v>
      </c>
      <c r="I2610">
        <v>68</v>
      </c>
      <c r="J2610" t="s">
        <v>145</v>
      </c>
      <c r="K2610" t="s">
        <v>137</v>
      </c>
      <c r="L2610">
        <f>I2610*$Q$2/100/1000</f>
        <v>2.5159999999999999E-4</v>
      </c>
    </row>
    <row r="2611" spans="1:12">
      <c r="A2611" s="118">
        <v>44986</v>
      </c>
      <c r="B2611" t="s">
        <v>365</v>
      </c>
      <c r="C2611" t="s">
        <v>364</v>
      </c>
      <c r="D2611" t="s">
        <v>5068</v>
      </c>
      <c r="E2611" t="s">
        <v>20516</v>
      </c>
      <c r="F2611">
        <v>101036472</v>
      </c>
      <c r="G2611" t="s">
        <v>16639</v>
      </c>
      <c r="H2611" t="s">
        <v>359</v>
      </c>
      <c r="I2611">
        <v>144</v>
      </c>
      <c r="J2611" t="s">
        <v>138</v>
      </c>
      <c r="K2611" t="s">
        <v>137</v>
      </c>
      <c r="L2611">
        <f>I2611*$Q$2/1000</f>
        <v>5.3280000000000001E-2</v>
      </c>
    </row>
    <row r="2612" spans="1:12">
      <c r="A2612" s="118">
        <v>44986</v>
      </c>
      <c r="B2612" t="s">
        <v>19989</v>
      </c>
      <c r="C2612" t="s">
        <v>19988</v>
      </c>
      <c r="D2612" t="s">
        <v>20299</v>
      </c>
      <c r="E2612" t="s">
        <v>20515</v>
      </c>
      <c r="F2612">
        <v>101009883</v>
      </c>
      <c r="G2612" t="s">
        <v>20302</v>
      </c>
      <c r="H2612" t="s">
        <v>19984</v>
      </c>
      <c r="I2612">
        <v>68</v>
      </c>
      <c r="J2612" t="s">
        <v>145</v>
      </c>
      <c r="K2612" t="s">
        <v>137</v>
      </c>
      <c r="L2612">
        <f>I2612*$Q$2/100/1000</f>
        <v>2.5159999999999999E-4</v>
      </c>
    </row>
    <row r="2613" spans="1:12">
      <c r="A2613" s="118">
        <v>44986</v>
      </c>
      <c r="B2613" t="s">
        <v>19989</v>
      </c>
      <c r="C2613" t="s">
        <v>19988</v>
      </c>
      <c r="D2613" t="s">
        <v>20514</v>
      </c>
      <c r="E2613" t="s">
        <v>20513</v>
      </c>
      <c r="F2613">
        <v>51206093</v>
      </c>
      <c r="G2613" t="s">
        <v>20344</v>
      </c>
      <c r="H2613" t="s">
        <v>19984</v>
      </c>
      <c r="I2613">
        <v>68</v>
      </c>
      <c r="J2613" t="s">
        <v>145</v>
      </c>
      <c r="K2613" t="s">
        <v>137</v>
      </c>
      <c r="L2613">
        <f>I2613*$Q$2/100/1000</f>
        <v>2.5159999999999999E-4</v>
      </c>
    </row>
    <row r="2614" spans="1:12">
      <c r="A2614" s="118">
        <v>44986</v>
      </c>
      <c r="B2614" t="s">
        <v>365</v>
      </c>
      <c r="C2614" t="s">
        <v>364</v>
      </c>
      <c r="D2614" t="s">
        <v>19408</v>
      </c>
      <c r="E2614" t="s">
        <v>20512</v>
      </c>
      <c r="F2614">
        <v>101036472</v>
      </c>
      <c r="G2614" t="s">
        <v>16642</v>
      </c>
      <c r="H2614" t="s">
        <v>359</v>
      </c>
      <c r="I2614">
        <v>144</v>
      </c>
      <c r="J2614" t="s">
        <v>138</v>
      </c>
      <c r="K2614" t="s">
        <v>137</v>
      </c>
      <c r="L2614">
        <f>I2614*$Q$2/1000</f>
        <v>5.3280000000000001E-2</v>
      </c>
    </row>
    <row r="2615" spans="1:12">
      <c r="A2615" s="118">
        <v>44986</v>
      </c>
      <c r="B2615" t="s">
        <v>19989</v>
      </c>
      <c r="C2615" t="s">
        <v>19988</v>
      </c>
      <c r="D2615" t="s">
        <v>20511</v>
      </c>
      <c r="E2615" t="s">
        <v>20510</v>
      </c>
      <c r="F2615">
        <v>101031503</v>
      </c>
      <c r="G2615" t="s">
        <v>20509</v>
      </c>
      <c r="H2615" t="s">
        <v>19984</v>
      </c>
      <c r="I2615">
        <v>68</v>
      </c>
      <c r="J2615" t="s">
        <v>145</v>
      </c>
      <c r="K2615" t="s">
        <v>137</v>
      </c>
      <c r="L2615">
        <f>I2615*$Q$2/100/1000</f>
        <v>2.5159999999999999E-4</v>
      </c>
    </row>
    <row r="2616" spans="1:12">
      <c r="A2616" s="118">
        <v>44986</v>
      </c>
      <c r="B2616" t="s">
        <v>19989</v>
      </c>
      <c r="C2616" t="s">
        <v>19988</v>
      </c>
      <c r="D2616" t="s">
        <v>20508</v>
      </c>
      <c r="E2616" t="s">
        <v>20507</v>
      </c>
      <c r="F2616">
        <v>42208070</v>
      </c>
      <c r="G2616" t="s">
        <v>20042</v>
      </c>
      <c r="H2616" t="s">
        <v>19984</v>
      </c>
      <c r="I2616">
        <v>68</v>
      </c>
      <c r="J2616" t="s">
        <v>145</v>
      </c>
      <c r="K2616" t="s">
        <v>137</v>
      </c>
      <c r="L2616">
        <f>I2616*$Q$2/100/1000</f>
        <v>2.5159999999999999E-4</v>
      </c>
    </row>
    <row r="2617" spans="1:12">
      <c r="A2617" s="118">
        <v>44986</v>
      </c>
      <c r="B2617" t="s">
        <v>19989</v>
      </c>
      <c r="C2617" t="s">
        <v>19988</v>
      </c>
      <c r="D2617" t="s">
        <v>20506</v>
      </c>
      <c r="E2617" t="s">
        <v>20505</v>
      </c>
      <c r="F2617">
        <v>101026758</v>
      </c>
      <c r="G2617" t="s">
        <v>20107</v>
      </c>
      <c r="H2617" t="s">
        <v>19984</v>
      </c>
      <c r="I2617">
        <v>68</v>
      </c>
      <c r="J2617" t="s">
        <v>145</v>
      </c>
      <c r="K2617" t="s">
        <v>137</v>
      </c>
      <c r="L2617">
        <f>I2617*$Q$2/100/1000</f>
        <v>2.5159999999999999E-4</v>
      </c>
    </row>
    <row r="2618" spans="1:12">
      <c r="A2618" s="118">
        <v>44986</v>
      </c>
      <c r="B2618" t="s">
        <v>180</v>
      </c>
      <c r="C2618" t="s">
        <v>179</v>
      </c>
      <c r="D2618" t="s">
        <v>20504</v>
      </c>
      <c r="E2618" t="s">
        <v>20503</v>
      </c>
      <c r="F2618" t="s">
        <v>20502</v>
      </c>
      <c r="G2618" t="s">
        <v>20501</v>
      </c>
      <c r="H2618" t="s">
        <v>174</v>
      </c>
      <c r="I2618">
        <v>3154</v>
      </c>
      <c r="J2618" t="s">
        <v>173</v>
      </c>
      <c r="K2618" t="s">
        <v>172</v>
      </c>
      <c r="L2618">
        <f>I2618*$Q$3/(1000/0.1)</f>
        <v>1.0118031999999999E-2</v>
      </c>
    </row>
    <row r="2619" spans="1:12">
      <c r="A2619" s="118">
        <v>44986</v>
      </c>
      <c r="B2619" t="s">
        <v>19989</v>
      </c>
      <c r="C2619" t="s">
        <v>19988</v>
      </c>
      <c r="D2619" t="s">
        <v>20299</v>
      </c>
      <c r="E2619" t="s">
        <v>20500</v>
      </c>
      <c r="F2619">
        <v>42205145</v>
      </c>
      <c r="G2619" t="s">
        <v>20499</v>
      </c>
      <c r="H2619" t="s">
        <v>19984</v>
      </c>
      <c r="I2619">
        <v>68</v>
      </c>
      <c r="J2619" t="s">
        <v>145</v>
      </c>
      <c r="K2619" t="s">
        <v>137</v>
      </c>
      <c r="L2619">
        <f>I2619*$Q$2/100/1000</f>
        <v>2.5159999999999999E-4</v>
      </c>
    </row>
    <row r="2620" spans="1:12">
      <c r="A2620" s="118">
        <v>44986</v>
      </c>
      <c r="B2620" t="s">
        <v>19989</v>
      </c>
      <c r="C2620" t="s">
        <v>19988</v>
      </c>
      <c r="D2620" t="s">
        <v>20316</v>
      </c>
      <c r="E2620" t="s">
        <v>20498</v>
      </c>
      <c r="F2620">
        <v>101013626</v>
      </c>
      <c r="G2620" t="s">
        <v>20003</v>
      </c>
      <c r="H2620" t="s">
        <v>19984</v>
      </c>
      <c r="I2620">
        <v>68</v>
      </c>
      <c r="J2620" t="s">
        <v>145</v>
      </c>
      <c r="K2620" t="s">
        <v>137</v>
      </c>
      <c r="L2620">
        <f>I2620*$Q$2/100/1000</f>
        <v>2.5159999999999999E-4</v>
      </c>
    </row>
    <row r="2621" spans="1:12">
      <c r="A2621" s="118">
        <v>44986</v>
      </c>
      <c r="B2621" t="s">
        <v>19989</v>
      </c>
      <c r="C2621" t="s">
        <v>19988</v>
      </c>
      <c r="D2621" t="s">
        <v>20390</v>
      </c>
      <c r="E2621" t="s">
        <v>20497</v>
      </c>
      <c r="F2621" t="s">
        <v>20068</v>
      </c>
      <c r="G2621" t="s">
        <v>20067</v>
      </c>
      <c r="H2621" t="s">
        <v>19984</v>
      </c>
      <c r="I2621">
        <v>68</v>
      </c>
      <c r="J2621" t="s">
        <v>145</v>
      </c>
      <c r="K2621" t="s">
        <v>137</v>
      </c>
      <c r="L2621">
        <f>I2621*$Q$2/100/1000</f>
        <v>2.5159999999999999E-4</v>
      </c>
    </row>
    <row r="2622" spans="1:12">
      <c r="A2622" s="118">
        <v>44986</v>
      </c>
      <c r="B2622" t="s">
        <v>19989</v>
      </c>
      <c r="C2622" t="s">
        <v>19988</v>
      </c>
      <c r="D2622" t="s">
        <v>20452</v>
      </c>
      <c r="E2622" t="s">
        <v>20496</v>
      </c>
      <c r="F2622" t="s">
        <v>20403</v>
      </c>
      <c r="G2622" t="s">
        <v>20402</v>
      </c>
      <c r="H2622" t="s">
        <v>19984</v>
      </c>
      <c r="I2622">
        <v>68</v>
      </c>
      <c r="J2622" t="s">
        <v>145</v>
      </c>
      <c r="K2622" t="s">
        <v>137</v>
      </c>
      <c r="L2622">
        <f>I2622*$Q$2/100/1000</f>
        <v>2.5159999999999999E-4</v>
      </c>
    </row>
    <row r="2623" spans="1:12">
      <c r="A2623" s="118">
        <v>44986</v>
      </c>
      <c r="B2623" t="s">
        <v>19989</v>
      </c>
      <c r="C2623" t="s">
        <v>19988</v>
      </c>
      <c r="D2623" t="s">
        <v>20483</v>
      </c>
      <c r="E2623" t="s">
        <v>20495</v>
      </c>
      <c r="F2623">
        <v>51206093</v>
      </c>
      <c r="G2623" t="s">
        <v>20344</v>
      </c>
      <c r="H2623" t="s">
        <v>19984</v>
      </c>
      <c r="I2623">
        <v>68</v>
      </c>
      <c r="J2623" t="s">
        <v>145</v>
      </c>
      <c r="K2623" t="s">
        <v>137</v>
      </c>
      <c r="L2623">
        <f>I2623*$Q$2/100/1000</f>
        <v>2.5159999999999999E-4</v>
      </c>
    </row>
    <row r="2624" spans="1:12">
      <c r="A2624" s="118">
        <v>44986</v>
      </c>
      <c r="B2624" t="s">
        <v>305</v>
      </c>
      <c r="C2624" t="s">
        <v>304</v>
      </c>
      <c r="D2624" t="s">
        <v>18709</v>
      </c>
      <c r="E2624" t="s">
        <v>20494</v>
      </c>
      <c r="F2624" t="s">
        <v>1167</v>
      </c>
      <c r="G2624" t="s">
        <v>1166</v>
      </c>
      <c r="H2624" t="s">
        <v>300</v>
      </c>
      <c r="I2624">
        <v>12.8</v>
      </c>
      <c r="J2624" t="s">
        <v>145</v>
      </c>
      <c r="K2624" t="s">
        <v>137</v>
      </c>
      <c r="L2624">
        <f>I2624*$Q$2/100/1000</f>
        <v>4.7360000000000001E-5</v>
      </c>
    </row>
    <row r="2625" spans="1:12">
      <c r="A2625" s="118">
        <v>44986</v>
      </c>
      <c r="B2625" t="s">
        <v>19989</v>
      </c>
      <c r="C2625" t="s">
        <v>19988</v>
      </c>
      <c r="D2625" t="s">
        <v>20464</v>
      </c>
      <c r="E2625" t="s">
        <v>20493</v>
      </c>
      <c r="F2625">
        <v>42206664</v>
      </c>
      <c r="G2625" t="s">
        <v>20341</v>
      </c>
      <c r="H2625" t="s">
        <v>19984</v>
      </c>
      <c r="I2625">
        <v>68</v>
      </c>
      <c r="J2625" t="s">
        <v>145</v>
      </c>
      <c r="K2625" t="s">
        <v>137</v>
      </c>
      <c r="L2625">
        <f>I2625*$Q$2/100/1000</f>
        <v>2.5159999999999999E-4</v>
      </c>
    </row>
    <row r="2626" spans="1:12">
      <c r="A2626" s="118">
        <v>44986</v>
      </c>
      <c r="B2626" t="s">
        <v>19989</v>
      </c>
      <c r="C2626" t="s">
        <v>19988</v>
      </c>
      <c r="D2626" t="s">
        <v>20464</v>
      </c>
      <c r="E2626" t="s">
        <v>20492</v>
      </c>
      <c r="F2626">
        <v>42206664</v>
      </c>
      <c r="G2626" t="s">
        <v>20341</v>
      </c>
      <c r="H2626" t="s">
        <v>19984</v>
      </c>
      <c r="I2626">
        <v>68</v>
      </c>
      <c r="J2626" t="s">
        <v>145</v>
      </c>
      <c r="K2626" t="s">
        <v>137</v>
      </c>
      <c r="L2626">
        <f>I2626*$Q$2/100/1000</f>
        <v>2.5159999999999999E-4</v>
      </c>
    </row>
    <row r="2627" spans="1:12">
      <c r="A2627" s="118">
        <v>44986</v>
      </c>
      <c r="B2627" t="s">
        <v>19989</v>
      </c>
      <c r="C2627" t="s">
        <v>19988</v>
      </c>
      <c r="D2627" t="s">
        <v>20490</v>
      </c>
      <c r="E2627" t="s">
        <v>20491</v>
      </c>
      <c r="F2627">
        <v>101009883</v>
      </c>
      <c r="G2627" t="s">
        <v>20302</v>
      </c>
      <c r="H2627" t="s">
        <v>19984</v>
      </c>
      <c r="I2627">
        <v>68</v>
      </c>
      <c r="J2627" t="s">
        <v>145</v>
      </c>
      <c r="K2627" t="s">
        <v>137</v>
      </c>
      <c r="L2627">
        <f>I2627*$Q$2/100/1000</f>
        <v>2.5159999999999999E-4</v>
      </c>
    </row>
    <row r="2628" spans="1:12">
      <c r="A2628" s="118">
        <v>44986</v>
      </c>
      <c r="B2628" t="s">
        <v>19989</v>
      </c>
      <c r="C2628" t="s">
        <v>19988</v>
      </c>
      <c r="D2628" t="s">
        <v>20490</v>
      </c>
      <c r="E2628" t="s">
        <v>20489</v>
      </c>
      <c r="F2628">
        <v>101009883</v>
      </c>
      <c r="G2628" t="s">
        <v>20302</v>
      </c>
      <c r="H2628" t="s">
        <v>19984</v>
      </c>
      <c r="I2628">
        <v>68</v>
      </c>
      <c r="J2628" t="s">
        <v>145</v>
      </c>
      <c r="K2628" t="s">
        <v>137</v>
      </c>
      <c r="L2628">
        <f>I2628*$Q$2/100/1000</f>
        <v>2.5159999999999999E-4</v>
      </c>
    </row>
    <row r="2629" spans="1:12">
      <c r="A2629" s="118">
        <v>44986</v>
      </c>
      <c r="B2629" t="s">
        <v>2123</v>
      </c>
      <c r="C2629" t="s">
        <v>2122</v>
      </c>
      <c r="D2629" t="s">
        <v>18802</v>
      </c>
      <c r="E2629" t="s">
        <v>20488</v>
      </c>
      <c r="F2629">
        <v>13208972</v>
      </c>
      <c r="G2629" t="s">
        <v>20487</v>
      </c>
      <c r="H2629" t="s">
        <v>2118</v>
      </c>
      <c r="I2629">
        <v>428</v>
      </c>
      <c r="J2629" t="s">
        <v>145</v>
      </c>
      <c r="K2629" t="s">
        <v>137</v>
      </c>
      <c r="L2629">
        <f>I2629*$Q$2/100/1000</f>
        <v>1.5835999999999999E-3</v>
      </c>
    </row>
    <row r="2630" spans="1:12">
      <c r="A2630" s="118">
        <v>44986</v>
      </c>
      <c r="B2630" t="s">
        <v>460</v>
      </c>
      <c r="C2630" t="s">
        <v>459</v>
      </c>
      <c r="D2630" t="s">
        <v>6690</v>
      </c>
      <c r="E2630" t="s">
        <v>20486</v>
      </c>
      <c r="F2630">
        <v>50204183</v>
      </c>
      <c r="G2630" t="s">
        <v>20485</v>
      </c>
      <c r="H2630" t="s">
        <v>455</v>
      </c>
      <c r="I2630">
        <v>103.6</v>
      </c>
      <c r="J2630" t="s">
        <v>145</v>
      </c>
      <c r="K2630" t="s">
        <v>137</v>
      </c>
      <c r="L2630">
        <f>I2630*$Q$2/100/1000</f>
        <v>3.8331999999999998E-4</v>
      </c>
    </row>
    <row r="2631" spans="1:12">
      <c r="A2631" s="118">
        <v>44986</v>
      </c>
      <c r="B2631" t="s">
        <v>19989</v>
      </c>
      <c r="C2631" t="s">
        <v>19988</v>
      </c>
      <c r="D2631" t="s">
        <v>20299</v>
      </c>
      <c r="E2631" t="s">
        <v>20484</v>
      </c>
      <c r="F2631" t="s">
        <v>20102</v>
      </c>
      <c r="G2631" t="s">
        <v>20101</v>
      </c>
      <c r="H2631" t="s">
        <v>19984</v>
      </c>
      <c r="I2631">
        <v>68</v>
      </c>
      <c r="J2631" t="s">
        <v>145</v>
      </c>
      <c r="K2631" t="s">
        <v>137</v>
      </c>
      <c r="L2631">
        <f>I2631*$Q$2/100/1000</f>
        <v>2.5159999999999999E-4</v>
      </c>
    </row>
    <row r="2632" spans="1:12">
      <c r="A2632" s="118">
        <v>44986</v>
      </c>
      <c r="B2632" t="s">
        <v>19989</v>
      </c>
      <c r="C2632" t="s">
        <v>19988</v>
      </c>
      <c r="D2632" t="s">
        <v>20483</v>
      </c>
      <c r="E2632" t="s">
        <v>20482</v>
      </c>
      <c r="F2632">
        <v>51206094</v>
      </c>
      <c r="G2632" t="s">
        <v>20001</v>
      </c>
      <c r="H2632" t="s">
        <v>19984</v>
      </c>
      <c r="I2632">
        <v>68</v>
      </c>
      <c r="J2632" t="s">
        <v>145</v>
      </c>
      <c r="K2632" t="s">
        <v>137</v>
      </c>
      <c r="L2632">
        <f>I2632*$Q$2/100/1000</f>
        <v>2.5159999999999999E-4</v>
      </c>
    </row>
    <row r="2633" spans="1:12">
      <c r="A2633" s="118">
        <v>44986</v>
      </c>
      <c r="B2633" t="s">
        <v>19989</v>
      </c>
      <c r="C2633" t="s">
        <v>19988</v>
      </c>
      <c r="D2633" t="s">
        <v>20481</v>
      </c>
      <c r="E2633" t="s">
        <v>20480</v>
      </c>
      <c r="F2633" t="s">
        <v>20020</v>
      </c>
      <c r="G2633" t="s">
        <v>20019</v>
      </c>
      <c r="H2633" t="s">
        <v>19984</v>
      </c>
      <c r="I2633">
        <v>68</v>
      </c>
      <c r="J2633" t="s">
        <v>145</v>
      </c>
      <c r="K2633" t="s">
        <v>137</v>
      </c>
      <c r="L2633">
        <f>I2633*$Q$2/100/1000</f>
        <v>2.5159999999999999E-4</v>
      </c>
    </row>
    <row r="2634" spans="1:12">
      <c r="A2634" s="118">
        <v>44986</v>
      </c>
      <c r="B2634" t="s">
        <v>19989</v>
      </c>
      <c r="C2634" t="s">
        <v>19988</v>
      </c>
      <c r="D2634" t="s">
        <v>20290</v>
      </c>
      <c r="E2634" t="s">
        <v>20479</v>
      </c>
      <c r="F2634">
        <v>51207013</v>
      </c>
      <c r="G2634" t="s">
        <v>20006</v>
      </c>
      <c r="H2634" t="s">
        <v>19984</v>
      </c>
      <c r="I2634">
        <v>68</v>
      </c>
      <c r="J2634" t="s">
        <v>145</v>
      </c>
      <c r="K2634" t="s">
        <v>137</v>
      </c>
      <c r="L2634">
        <f>I2634*$Q$2/100/1000</f>
        <v>2.5159999999999999E-4</v>
      </c>
    </row>
    <row r="2635" spans="1:12">
      <c r="A2635" s="118">
        <v>44986</v>
      </c>
      <c r="B2635" t="s">
        <v>868</v>
      </c>
      <c r="C2635" t="s">
        <v>867</v>
      </c>
      <c r="D2635" t="s">
        <v>9508</v>
      </c>
      <c r="E2635" t="s">
        <v>20478</v>
      </c>
      <c r="F2635">
        <v>42203630</v>
      </c>
      <c r="G2635" t="s">
        <v>864</v>
      </c>
      <c r="H2635" t="s">
        <v>863</v>
      </c>
      <c r="I2635">
        <f>1958*2</f>
        <v>3916</v>
      </c>
      <c r="J2635" t="s">
        <v>145</v>
      </c>
      <c r="K2635" t="s">
        <v>137</v>
      </c>
      <c r="L2635">
        <f>I2635*$Q$5/100/1000</f>
        <v>3.9815929999999999E-2</v>
      </c>
    </row>
    <row r="2636" spans="1:12">
      <c r="A2636" s="118">
        <v>44986</v>
      </c>
      <c r="B2636" t="s">
        <v>868</v>
      </c>
      <c r="C2636" t="s">
        <v>867</v>
      </c>
      <c r="D2636" t="s">
        <v>18516</v>
      </c>
      <c r="E2636" t="s">
        <v>20477</v>
      </c>
      <c r="F2636">
        <v>42203630</v>
      </c>
      <c r="G2636" t="s">
        <v>864</v>
      </c>
      <c r="H2636" t="s">
        <v>863</v>
      </c>
      <c r="I2636">
        <f>1958*2</f>
        <v>3916</v>
      </c>
      <c r="J2636" t="s">
        <v>145</v>
      </c>
      <c r="K2636" t="s">
        <v>137</v>
      </c>
      <c r="L2636">
        <f>I2636*$Q$5/100/1000</f>
        <v>3.9815929999999999E-2</v>
      </c>
    </row>
    <row r="2637" spans="1:12">
      <c r="A2637" s="118">
        <v>44986</v>
      </c>
      <c r="B2637" t="s">
        <v>868</v>
      </c>
      <c r="C2637" t="s">
        <v>867</v>
      </c>
      <c r="D2637" t="s">
        <v>20476</v>
      </c>
      <c r="E2637" t="s">
        <v>20475</v>
      </c>
      <c r="F2637">
        <v>42203630</v>
      </c>
      <c r="G2637" t="s">
        <v>864</v>
      </c>
      <c r="H2637" t="s">
        <v>863</v>
      </c>
      <c r="I2637">
        <f>1958*2</f>
        <v>3916</v>
      </c>
      <c r="J2637" t="s">
        <v>145</v>
      </c>
      <c r="K2637" t="s">
        <v>137</v>
      </c>
      <c r="L2637">
        <f>I2637*$Q$5/100/1000</f>
        <v>3.9815929999999999E-2</v>
      </c>
    </row>
    <row r="2638" spans="1:12">
      <c r="A2638" s="118">
        <v>44986</v>
      </c>
      <c r="B2638" t="s">
        <v>19989</v>
      </c>
      <c r="C2638" t="s">
        <v>19988</v>
      </c>
      <c r="D2638" t="s">
        <v>20044</v>
      </c>
      <c r="E2638" t="s">
        <v>20474</v>
      </c>
      <c r="F2638">
        <v>42208070</v>
      </c>
      <c r="G2638" t="s">
        <v>20042</v>
      </c>
      <c r="H2638" t="s">
        <v>19984</v>
      </c>
      <c r="I2638">
        <v>68</v>
      </c>
      <c r="J2638" t="s">
        <v>145</v>
      </c>
      <c r="K2638" t="s">
        <v>137</v>
      </c>
      <c r="L2638">
        <f>I2638*$Q$2/100/1000</f>
        <v>2.5159999999999999E-4</v>
      </c>
    </row>
    <row r="2639" spans="1:12">
      <c r="A2639" s="118">
        <v>44986</v>
      </c>
      <c r="B2639" t="s">
        <v>19989</v>
      </c>
      <c r="C2639" t="s">
        <v>19988</v>
      </c>
      <c r="D2639" t="s">
        <v>20390</v>
      </c>
      <c r="E2639" t="s">
        <v>20473</v>
      </c>
      <c r="F2639" t="s">
        <v>20068</v>
      </c>
      <c r="G2639" t="s">
        <v>20067</v>
      </c>
      <c r="H2639" t="s">
        <v>19984</v>
      </c>
      <c r="I2639">
        <v>68</v>
      </c>
      <c r="J2639" t="s">
        <v>145</v>
      </c>
      <c r="K2639" t="s">
        <v>137</v>
      </c>
      <c r="L2639">
        <f>I2639*$Q$2/100/1000</f>
        <v>2.5159999999999999E-4</v>
      </c>
    </row>
    <row r="2640" spans="1:12">
      <c r="A2640" s="118">
        <v>44986</v>
      </c>
      <c r="B2640" t="s">
        <v>19989</v>
      </c>
      <c r="C2640" t="s">
        <v>19988</v>
      </c>
      <c r="D2640" t="s">
        <v>20472</v>
      </c>
      <c r="E2640" t="s">
        <v>20471</v>
      </c>
      <c r="F2640">
        <v>42203458</v>
      </c>
      <c r="G2640" t="s">
        <v>20429</v>
      </c>
      <c r="H2640" t="s">
        <v>19984</v>
      </c>
      <c r="I2640">
        <v>68</v>
      </c>
      <c r="J2640" t="s">
        <v>145</v>
      </c>
      <c r="K2640" t="s">
        <v>137</v>
      </c>
      <c r="L2640">
        <f>I2640*$Q$2/100/1000</f>
        <v>2.5159999999999999E-4</v>
      </c>
    </row>
    <row r="2641" spans="1:12">
      <c r="A2641" s="118">
        <v>44986</v>
      </c>
      <c r="B2641" t="s">
        <v>19989</v>
      </c>
      <c r="C2641" t="s">
        <v>19988</v>
      </c>
      <c r="D2641" t="s">
        <v>20319</v>
      </c>
      <c r="E2641" t="s">
        <v>20470</v>
      </c>
      <c r="F2641" t="s">
        <v>20102</v>
      </c>
      <c r="G2641" t="s">
        <v>20101</v>
      </c>
      <c r="H2641" t="s">
        <v>19984</v>
      </c>
      <c r="I2641">
        <v>68</v>
      </c>
      <c r="J2641" t="s">
        <v>145</v>
      </c>
      <c r="K2641" t="s">
        <v>137</v>
      </c>
      <c r="L2641">
        <f>I2641*$Q$2/100/1000</f>
        <v>2.5159999999999999E-4</v>
      </c>
    </row>
    <row r="2642" spans="1:12">
      <c r="A2642" s="118">
        <v>44986</v>
      </c>
      <c r="B2642" t="s">
        <v>19989</v>
      </c>
      <c r="C2642" t="s">
        <v>19988</v>
      </c>
      <c r="D2642" t="s">
        <v>20209</v>
      </c>
      <c r="E2642" t="s">
        <v>20469</v>
      </c>
      <c r="F2642">
        <v>42208898</v>
      </c>
      <c r="G2642" t="s">
        <v>20028</v>
      </c>
      <c r="H2642" t="s">
        <v>19984</v>
      </c>
      <c r="I2642">
        <v>68</v>
      </c>
      <c r="J2642" t="s">
        <v>145</v>
      </c>
      <c r="K2642" t="s">
        <v>137</v>
      </c>
      <c r="L2642">
        <f>I2642*$Q$2/100/1000</f>
        <v>2.5159999999999999E-4</v>
      </c>
    </row>
    <row r="2643" spans="1:12">
      <c r="A2643" s="118">
        <v>44986</v>
      </c>
      <c r="B2643" t="s">
        <v>19989</v>
      </c>
      <c r="C2643" t="s">
        <v>19988</v>
      </c>
      <c r="D2643" t="s">
        <v>20301</v>
      </c>
      <c r="E2643" t="s">
        <v>20468</v>
      </c>
      <c r="F2643">
        <v>51206093</v>
      </c>
      <c r="G2643" t="s">
        <v>20344</v>
      </c>
      <c r="H2643" t="s">
        <v>19984</v>
      </c>
      <c r="I2643">
        <v>68</v>
      </c>
      <c r="J2643" t="s">
        <v>145</v>
      </c>
      <c r="K2643" t="s">
        <v>137</v>
      </c>
      <c r="L2643">
        <f>I2643*$Q$2/100/1000</f>
        <v>2.5159999999999999E-4</v>
      </c>
    </row>
    <row r="2644" spans="1:12">
      <c r="A2644" s="118">
        <v>44986</v>
      </c>
      <c r="B2644" t="s">
        <v>19989</v>
      </c>
      <c r="C2644" t="s">
        <v>19988</v>
      </c>
      <c r="D2644" t="s">
        <v>20467</v>
      </c>
      <c r="E2644" t="s">
        <v>20466</v>
      </c>
      <c r="F2644" t="s">
        <v>20020</v>
      </c>
      <c r="G2644" t="s">
        <v>20019</v>
      </c>
      <c r="H2644" t="s">
        <v>19984</v>
      </c>
      <c r="I2644">
        <v>68</v>
      </c>
      <c r="J2644" t="s">
        <v>145</v>
      </c>
      <c r="K2644" t="s">
        <v>137</v>
      </c>
      <c r="L2644">
        <f>I2644*$Q$2/100/1000</f>
        <v>2.5159999999999999E-4</v>
      </c>
    </row>
    <row r="2645" spans="1:12">
      <c r="A2645" s="118">
        <v>44986</v>
      </c>
      <c r="B2645" t="s">
        <v>19989</v>
      </c>
      <c r="C2645" t="s">
        <v>19988</v>
      </c>
      <c r="D2645" t="s">
        <v>20390</v>
      </c>
      <c r="E2645" t="s">
        <v>20465</v>
      </c>
      <c r="F2645" t="s">
        <v>20068</v>
      </c>
      <c r="G2645" t="s">
        <v>20067</v>
      </c>
      <c r="H2645" t="s">
        <v>19984</v>
      </c>
      <c r="I2645">
        <v>68</v>
      </c>
      <c r="J2645" t="s">
        <v>145</v>
      </c>
      <c r="K2645" t="s">
        <v>137</v>
      </c>
      <c r="L2645">
        <f>I2645*$Q$2/100/1000</f>
        <v>2.5159999999999999E-4</v>
      </c>
    </row>
    <row r="2646" spans="1:12">
      <c r="A2646" s="118">
        <v>45017</v>
      </c>
      <c r="B2646" t="s">
        <v>19989</v>
      </c>
      <c r="C2646" t="s">
        <v>19988</v>
      </c>
      <c r="D2646" t="s">
        <v>20464</v>
      </c>
      <c r="E2646" t="s">
        <v>20463</v>
      </c>
      <c r="F2646" s="119">
        <v>51208970</v>
      </c>
      <c r="G2646" t="s">
        <v>20462</v>
      </c>
      <c r="H2646" t="s">
        <v>19984</v>
      </c>
      <c r="I2646">
        <v>68</v>
      </c>
      <c r="J2646" t="s">
        <v>145</v>
      </c>
      <c r="K2646" t="s">
        <v>137</v>
      </c>
      <c r="L2646">
        <f>I2646*$Q$2/100/1000</f>
        <v>2.5159999999999999E-4</v>
      </c>
    </row>
    <row r="2647" spans="1:12">
      <c r="A2647" s="118">
        <v>45017</v>
      </c>
      <c r="B2647" t="s">
        <v>19989</v>
      </c>
      <c r="C2647" t="s">
        <v>19988</v>
      </c>
      <c r="D2647" t="s">
        <v>20272</v>
      </c>
      <c r="E2647" t="s">
        <v>20461</v>
      </c>
      <c r="F2647" s="119" t="s">
        <v>3848</v>
      </c>
      <c r="G2647" t="s">
        <v>3847</v>
      </c>
      <c r="H2647" t="s">
        <v>19984</v>
      </c>
      <c r="I2647">
        <v>68</v>
      </c>
      <c r="J2647" t="s">
        <v>145</v>
      </c>
      <c r="K2647" t="s">
        <v>137</v>
      </c>
      <c r="L2647">
        <f>I2647*$Q$2/100/1000</f>
        <v>2.5159999999999999E-4</v>
      </c>
    </row>
    <row r="2648" spans="1:12">
      <c r="A2648" s="118">
        <v>45017</v>
      </c>
      <c r="B2648" t="s">
        <v>19989</v>
      </c>
      <c r="C2648" t="s">
        <v>19988</v>
      </c>
      <c r="D2648" t="s">
        <v>20270</v>
      </c>
      <c r="E2648" t="s">
        <v>20460</v>
      </c>
      <c r="F2648" s="119">
        <v>21207160</v>
      </c>
      <c r="G2648" t="s">
        <v>19998</v>
      </c>
      <c r="H2648" t="s">
        <v>19984</v>
      </c>
      <c r="I2648">
        <v>68</v>
      </c>
      <c r="J2648" t="s">
        <v>145</v>
      </c>
      <c r="K2648" t="s">
        <v>137</v>
      </c>
      <c r="L2648">
        <f>I2648*$Q$2/100/1000</f>
        <v>2.5159999999999999E-4</v>
      </c>
    </row>
    <row r="2649" spans="1:12">
      <c r="A2649" s="118">
        <v>45017</v>
      </c>
      <c r="B2649" t="s">
        <v>19989</v>
      </c>
      <c r="C2649" t="s">
        <v>19988</v>
      </c>
      <c r="D2649" t="s">
        <v>20270</v>
      </c>
      <c r="E2649" t="s">
        <v>20459</v>
      </c>
      <c r="F2649" s="119">
        <v>51207013</v>
      </c>
      <c r="G2649" t="s">
        <v>20006</v>
      </c>
      <c r="H2649" t="s">
        <v>19984</v>
      </c>
      <c r="I2649">
        <v>68</v>
      </c>
      <c r="J2649" t="s">
        <v>145</v>
      </c>
      <c r="K2649" t="s">
        <v>137</v>
      </c>
      <c r="L2649">
        <f>I2649*$Q$2/100/1000</f>
        <v>2.5159999999999999E-4</v>
      </c>
    </row>
    <row r="2650" spans="1:12">
      <c r="A2650" s="118">
        <v>45017</v>
      </c>
      <c r="B2650" t="s">
        <v>19989</v>
      </c>
      <c r="C2650" t="s">
        <v>19988</v>
      </c>
      <c r="D2650" t="s">
        <v>20270</v>
      </c>
      <c r="E2650" t="s">
        <v>20458</v>
      </c>
      <c r="F2650" s="119">
        <v>51206094</v>
      </c>
      <c r="G2650" t="s">
        <v>20001</v>
      </c>
      <c r="H2650" t="s">
        <v>19984</v>
      </c>
      <c r="I2650">
        <v>68</v>
      </c>
      <c r="J2650" t="s">
        <v>145</v>
      </c>
      <c r="K2650" t="s">
        <v>137</v>
      </c>
      <c r="L2650">
        <f>I2650*$Q$2/100/1000</f>
        <v>2.5159999999999999E-4</v>
      </c>
    </row>
    <row r="2651" spans="1:12">
      <c r="A2651" s="118">
        <v>45017</v>
      </c>
      <c r="B2651" t="s">
        <v>19989</v>
      </c>
      <c r="C2651" t="s">
        <v>19988</v>
      </c>
      <c r="D2651" t="s">
        <v>20285</v>
      </c>
      <c r="E2651" t="s">
        <v>20457</v>
      </c>
      <c r="F2651" s="119">
        <v>101049130</v>
      </c>
      <c r="G2651" t="s">
        <v>20079</v>
      </c>
      <c r="H2651" t="s">
        <v>19984</v>
      </c>
      <c r="I2651">
        <v>68</v>
      </c>
      <c r="J2651" t="s">
        <v>145</v>
      </c>
      <c r="K2651" t="s">
        <v>137</v>
      </c>
      <c r="L2651">
        <f>I2651*$Q$2/100/1000</f>
        <v>2.5159999999999999E-4</v>
      </c>
    </row>
    <row r="2652" spans="1:12">
      <c r="A2652" s="118">
        <v>45017</v>
      </c>
      <c r="B2652" t="s">
        <v>19989</v>
      </c>
      <c r="C2652" t="s">
        <v>19988</v>
      </c>
      <c r="D2652" t="s">
        <v>20452</v>
      </c>
      <c r="E2652" t="s">
        <v>20456</v>
      </c>
      <c r="F2652" s="119">
        <v>101013626</v>
      </c>
      <c r="G2652" t="s">
        <v>20003</v>
      </c>
      <c r="H2652" t="s">
        <v>19984</v>
      </c>
      <c r="I2652">
        <v>68</v>
      </c>
      <c r="J2652" t="s">
        <v>145</v>
      </c>
      <c r="K2652" t="s">
        <v>137</v>
      </c>
      <c r="L2652">
        <f>I2652*$Q$2/100/1000</f>
        <v>2.5159999999999999E-4</v>
      </c>
    </row>
    <row r="2653" spans="1:12">
      <c r="A2653" s="118">
        <v>45017</v>
      </c>
      <c r="B2653" t="s">
        <v>19989</v>
      </c>
      <c r="C2653" t="s">
        <v>19988</v>
      </c>
      <c r="D2653" t="s">
        <v>20455</v>
      </c>
      <c r="E2653" t="s">
        <v>20454</v>
      </c>
      <c r="F2653" s="119">
        <v>42202131</v>
      </c>
      <c r="G2653" t="s">
        <v>20453</v>
      </c>
      <c r="H2653" t="s">
        <v>19984</v>
      </c>
      <c r="I2653">
        <v>68</v>
      </c>
      <c r="J2653" t="s">
        <v>145</v>
      </c>
      <c r="K2653" t="s">
        <v>137</v>
      </c>
      <c r="L2653">
        <f>I2653*$Q$2/100/1000</f>
        <v>2.5159999999999999E-4</v>
      </c>
    </row>
    <row r="2654" spans="1:12">
      <c r="A2654" s="118">
        <v>45017</v>
      </c>
      <c r="B2654" t="s">
        <v>19989</v>
      </c>
      <c r="C2654" t="s">
        <v>19988</v>
      </c>
      <c r="D2654" t="s">
        <v>20452</v>
      </c>
      <c r="E2654" t="s">
        <v>20451</v>
      </c>
      <c r="F2654" s="119">
        <v>101049130</v>
      </c>
      <c r="G2654" t="s">
        <v>20079</v>
      </c>
      <c r="H2654" t="s">
        <v>19984</v>
      </c>
      <c r="I2654">
        <v>68</v>
      </c>
      <c r="J2654" t="s">
        <v>145</v>
      </c>
      <c r="K2654" t="s">
        <v>137</v>
      </c>
      <c r="L2654">
        <f>I2654*$Q$2/100/1000</f>
        <v>2.5159999999999999E-4</v>
      </c>
    </row>
    <row r="2655" spans="1:12">
      <c r="A2655" s="118">
        <v>45017</v>
      </c>
      <c r="B2655" t="s">
        <v>19989</v>
      </c>
      <c r="C2655" t="s">
        <v>19988</v>
      </c>
      <c r="D2655" t="s">
        <v>20370</v>
      </c>
      <c r="E2655" t="s">
        <v>20450</v>
      </c>
      <c r="F2655" s="119" t="s">
        <v>20015</v>
      </c>
      <c r="G2655" t="s">
        <v>20014</v>
      </c>
      <c r="H2655" t="s">
        <v>19984</v>
      </c>
      <c r="I2655">
        <v>68</v>
      </c>
      <c r="J2655" t="s">
        <v>145</v>
      </c>
      <c r="K2655" t="s">
        <v>137</v>
      </c>
      <c r="L2655">
        <f>I2655*$Q$2/100/1000</f>
        <v>2.5159999999999999E-4</v>
      </c>
    </row>
    <row r="2656" spans="1:12">
      <c r="A2656" s="118">
        <v>45017</v>
      </c>
      <c r="B2656" t="s">
        <v>19989</v>
      </c>
      <c r="C2656" t="s">
        <v>19988</v>
      </c>
      <c r="D2656" t="s">
        <v>20449</v>
      </c>
      <c r="E2656" t="s">
        <v>20448</v>
      </c>
      <c r="F2656" s="119">
        <v>42206664</v>
      </c>
      <c r="G2656" t="s">
        <v>20341</v>
      </c>
      <c r="H2656" t="s">
        <v>19984</v>
      </c>
      <c r="I2656">
        <v>68</v>
      </c>
      <c r="J2656" t="s">
        <v>145</v>
      </c>
      <c r="K2656" t="s">
        <v>137</v>
      </c>
      <c r="L2656">
        <f>I2656*$Q$2/100/1000</f>
        <v>2.5159999999999999E-4</v>
      </c>
    </row>
    <row r="2657" spans="1:12">
      <c r="A2657" s="118">
        <v>45017</v>
      </c>
      <c r="B2657" t="s">
        <v>19989</v>
      </c>
      <c r="C2657" t="s">
        <v>19988</v>
      </c>
      <c r="D2657" t="s">
        <v>20434</v>
      </c>
      <c r="E2657" t="s">
        <v>20447</v>
      </c>
      <c r="F2657" s="119" t="s">
        <v>20403</v>
      </c>
      <c r="G2657" t="s">
        <v>20402</v>
      </c>
      <c r="H2657" t="s">
        <v>19984</v>
      </c>
      <c r="I2657">
        <v>68</v>
      </c>
      <c r="J2657" t="s">
        <v>145</v>
      </c>
      <c r="K2657" t="s">
        <v>137</v>
      </c>
      <c r="L2657">
        <f>I2657*$Q$2/100/1000</f>
        <v>2.5159999999999999E-4</v>
      </c>
    </row>
    <row r="2658" spans="1:12">
      <c r="A2658" s="118">
        <v>45017</v>
      </c>
      <c r="B2658" t="s">
        <v>19989</v>
      </c>
      <c r="C2658" t="s">
        <v>19988</v>
      </c>
      <c r="D2658" t="s">
        <v>20301</v>
      </c>
      <c r="E2658" t="s">
        <v>20446</v>
      </c>
      <c r="F2658" s="119">
        <v>42208070</v>
      </c>
      <c r="G2658" t="s">
        <v>20042</v>
      </c>
      <c r="H2658" t="s">
        <v>19984</v>
      </c>
      <c r="I2658">
        <v>68</v>
      </c>
      <c r="J2658" t="s">
        <v>145</v>
      </c>
      <c r="K2658" t="s">
        <v>137</v>
      </c>
      <c r="L2658">
        <f>I2658*$Q$2/100/1000</f>
        <v>2.5159999999999999E-4</v>
      </c>
    </row>
    <row r="2659" spans="1:12">
      <c r="A2659" s="118">
        <v>45017</v>
      </c>
      <c r="B2659" t="s">
        <v>19989</v>
      </c>
      <c r="C2659" t="s">
        <v>19988</v>
      </c>
      <c r="D2659" t="s">
        <v>20288</v>
      </c>
      <c r="E2659" t="s">
        <v>20445</v>
      </c>
      <c r="F2659" s="119">
        <v>51206094</v>
      </c>
      <c r="G2659" t="s">
        <v>20001</v>
      </c>
      <c r="H2659" t="s">
        <v>19984</v>
      </c>
      <c r="I2659">
        <v>68</v>
      </c>
      <c r="J2659" t="s">
        <v>145</v>
      </c>
      <c r="K2659" t="s">
        <v>137</v>
      </c>
      <c r="L2659">
        <f>I2659*$Q$2/100/1000</f>
        <v>2.5159999999999999E-4</v>
      </c>
    </row>
    <row r="2660" spans="1:12">
      <c r="A2660" s="118">
        <v>45017</v>
      </c>
      <c r="B2660" t="s">
        <v>19989</v>
      </c>
      <c r="C2660" t="s">
        <v>19988</v>
      </c>
      <c r="D2660" t="s">
        <v>20390</v>
      </c>
      <c r="E2660" t="s">
        <v>20444</v>
      </c>
      <c r="F2660" s="119" t="s">
        <v>14566</v>
      </c>
      <c r="G2660" t="s">
        <v>14565</v>
      </c>
      <c r="H2660" t="s">
        <v>19984</v>
      </c>
      <c r="I2660">
        <v>68</v>
      </c>
      <c r="J2660" t="s">
        <v>145</v>
      </c>
      <c r="K2660" t="s">
        <v>137</v>
      </c>
      <c r="L2660">
        <f>I2660*$Q$2/100/1000</f>
        <v>2.5159999999999999E-4</v>
      </c>
    </row>
    <row r="2661" spans="1:12">
      <c r="A2661" s="118">
        <v>45017</v>
      </c>
      <c r="B2661" t="s">
        <v>19989</v>
      </c>
      <c r="C2661" t="s">
        <v>19988</v>
      </c>
      <c r="D2661" t="s">
        <v>20272</v>
      </c>
      <c r="E2661" t="s">
        <v>20443</v>
      </c>
      <c r="F2661" s="119" t="s">
        <v>3848</v>
      </c>
      <c r="G2661" t="s">
        <v>3847</v>
      </c>
      <c r="H2661" t="s">
        <v>19984</v>
      </c>
      <c r="I2661">
        <v>68</v>
      </c>
      <c r="J2661" t="s">
        <v>145</v>
      </c>
      <c r="K2661" t="s">
        <v>137</v>
      </c>
      <c r="L2661">
        <f>I2661*$Q$2/100/1000</f>
        <v>2.5159999999999999E-4</v>
      </c>
    </row>
    <row r="2662" spans="1:12">
      <c r="A2662" s="118">
        <v>45017</v>
      </c>
      <c r="B2662" t="s">
        <v>19989</v>
      </c>
      <c r="C2662" t="s">
        <v>19988</v>
      </c>
      <c r="D2662" t="s">
        <v>20442</v>
      </c>
      <c r="E2662" t="s">
        <v>20441</v>
      </c>
      <c r="F2662" s="119">
        <v>42203806</v>
      </c>
      <c r="G2662" t="s">
        <v>20332</v>
      </c>
      <c r="H2662" t="s">
        <v>19984</v>
      </c>
      <c r="I2662">
        <v>68</v>
      </c>
      <c r="J2662" t="s">
        <v>145</v>
      </c>
      <c r="K2662" t="s">
        <v>137</v>
      </c>
      <c r="L2662">
        <f>I2662*$Q$2/100/1000</f>
        <v>2.5159999999999999E-4</v>
      </c>
    </row>
    <row r="2663" spans="1:12">
      <c r="A2663" s="118">
        <v>45017</v>
      </c>
      <c r="B2663" t="s">
        <v>19989</v>
      </c>
      <c r="C2663" t="s">
        <v>19988</v>
      </c>
      <c r="D2663" t="s">
        <v>20285</v>
      </c>
      <c r="E2663" t="s">
        <v>20440</v>
      </c>
      <c r="F2663" s="119">
        <v>42208898</v>
      </c>
      <c r="G2663" t="s">
        <v>20028</v>
      </c>
      <c r="H2663" t="s">
        <v>19984</v>
      </c>
      <c r="I2663">
        <v>68</v>
      </c>
      <c r="J2663" t="s">
        <v>145</v>
      </c>
      <c r="K2663" t="s">
        <v>137</v>
      </c>
      <c r="L2663">
        <f>I2663*$Q$2/100/1000</f>
        <v>2.5159999999999999E-4</v>
      </c>
    </row>
    <row r="2664" spans="1:12">
      <c r="A2664" s="118">
        <v>45017</v>
      </c>
      <c r="B2664" t="s">
        <v>19989</v>
      </c>
      <c r="C2664" t="s">
        <v>19988</v>
      </c>
      <c r="D2664" t="s">
        <v>20299</v>
      </c>
      <c r="E2664" t="s">
        <v>20439</v>
      </c>
      <c r="F2664" s="119">
        <v>101017335</v>
      </c>
      <c r="G2664" t="s">
        <v>20074</v>
      </c>
      <c r="H2664" t="s">
        <v>19984</v>
      </c>
      <c r="I2664">
        <v>68</v>
      </c>
      <c r="J2664" t="s">
        <v>145</v>
      </c>
      <c r="K2664" t="s">
        <v>137</v>
      </c>
      <c r="L2664">
        <f>I2664*$Q$2/100/1000</f>
        <v>2.5159999999999999E-4</v>
      </c>
    </row>
    <row r="2665" spans="1:12">
      <c r="A2665" s="118">
        <v>45017</v>
      </c>
      <c r="B2665" t="s">
        <v>19989</v>
      </c>
      <c r="C2665" t="s">
        <v>19988</v>
      </c>
      <c r="D2665" t="s">
        <v>20390</v>
      </c>
      <c r="E2665" t="s">
        <v>20438</v>
      </c>
      <c r="F2665" s="119">
        <v>51206093</v>
      </c>
      <c r="G2665" t="s">
        <v>20344</v>
      </c>
      <c r="H2665" t="s">
        <v>19984</v>
      </c>
      <c r="I2665">
        <v>68</v>
      </c>
      <c r="J2665" t="s">
        <v>145</v>
      </c>
      <c r="K2665" t="s">
        <v>137</v>
      </c>
      <c r="L2665">
        <f>I2665*$Q$2/100/1000</f>
        <v>2.5159999999999999E-4</v>
      </c>
    </row>
    <row r="2666" spans="1:12" ht="14.25" customHeight="1">
      <c r="A2666" s="118">
        <v>45017</v>
      </c>
      <c r="B2666" t="s">
        <v>19989</v>
      </c>
      <c r="C2666" t="s">
        <v>19988</v>
      </c>
      <c r="D2666" t="s">
        <v>20288</v>
      </c>
      <c r="E2666" t="s">
        <v>20437</v>
      </c>
      <c r="F2666" s="119">
        <v>51207013</v>
      </c>
      <c r="G2666" t="s">
        <v>20006</v>
      </c>
      <c r="H2666" t="s">
        <v>19984</v>
      </c>
      <c r="I2666">
        <v>68</v>
      </c>
      <c r="J2666" t="s">
        <v>145</v>
      </c>
      <c r="K2666" t="s">
        <v>137</v>
      </c>
      <c r="L2666">
        <f>I2666*$Q$2/100/1000</f>
        <v>2.5159999999999999E-4</v>
      </c>
    </row>
    <row r="2667" spans="1:12">
      <c r="A2667" s="118">
        <v>45017</v>
      </c>
      <c r="B2667" t="s">
        <v>19989</v>
      </c>
      <c r="C2667" t="s">
        <v>19988</v>
      </c>
      <c r="D2667" t="s">
        <v>20370</v>
      </c>
      <c r="E2667" t="s">
        <v>20436</v>
      </c>
      <c r="F2667" s="119" t="s">
        <v>20015</v>
      </c>
      <c r="G2667" t="s">
        <v>20014</v>
      </c>
      <c r="H2667" t="s">
        <v>19984</v>
      </c>
      <c r="I2667">
        <v>68</v>
      </c>
      <c r="J2667" t="s">
        <v>145</v>
      </c>
      <c r="K2667" t="s">
        <v>137</v>
      </c>
      <c r="L2667">
        <f>I2667*$Q$2/100/1000</f>
        <v>2.5159999999999999E-4</v>
      </c>
    </row>
    <row r="2668" spans="1:12">
      <c r="A2668" s="118">
        <v>45017</v>
      </c>
      <c r="B2668" t="s">
        <v>19989</v>
      </c>
      <c r="C2668" t="s">
        <v>19988</v>
      </c>
      <c r="D2668" t="s">
        <v>20272</v>
      </c>
      <c r="E2668" t="s">
        <v>20435</v>
      </c>
      <c r="F2668" s="119" t="s">
        <v>7438</v>
      </c>
      <c r="G2668" t="s">
        <v>7437</v>
      </c>
      <c r="H2668" t="s">
        <v>19984</v>
      </c>
      <c r="I2668">
        <v>68</v>
      </c>
      <c r="J2668" t="s">
        <v>145</v>
      </c>
      <c r="K2668" t="s">
        <v>137</v>
      </c>
      <c r="L2668">
        <f>I2668*$Q$2/100/1000</f>
        <v>2.5159999999999999E-4</v>
      </c>
    </row>
    <row r="2669" spans="1:12">
      <c r="A2669" s="118">
        <v>45017</v>
      </c>
      <c r="B2669" t="s">
        <v>19989</v>
      </c>
      <c r="C2669" t="s">
        <v>19988</v>
      </c>
      <c r="D2669" t="s">
        <v>20434</v>
      </c>
      <c r="E2669" t="s">
        <v>20433</v>
      </c>
      <c r="F2669" s="119" t="s">
        <v>20015</v>
      </c>
      <c r="G2669" t="s">
        <v>20014</v>
      </c>
      <c r="H2669" t="s">
        <v>19984</v>
      </c>
      <c r="I2669">
        <v>68</v>
      </c>
      <c r="J2669" t="s">
        <v>145</v>
      </c>
      <c r="K2669" t="s">
        <v>137</v>
      </c>
      <c r="L2669">
        <f>I2669*$Q$2/100/1000</f>
        <v>2.5159999999999999E-4</v>
      </c>
    </row>
    <row r="2670" spans="1:12">
      <c r="A2670" s="118">
        <v>45017</v>
      </c>
      <c r="B2670" t="s">
        <v>19989</v>
      </c>
      <c r="C2670" t="s">
        <v>19988</v>
      </c>
      <c r="D2670" t="s">
        <v>20213</v>
      </c>
      <c r="E2670" t="s">
        <v>20432</v>
      </c>
      <c r="F2670" s="119">
        <v>101009883</v>
      </c>
      <c r="G2670" t="s">
        <v>20302</v>
      </c>
      <c r="H2670" t="s">
        <v>19984</v>
      </c>
      <c r="I2670">
        <v>68</v>
      </c>
      <c r="J2670" t="s">
        <v>145</v>
      </c>
      <c r="K2670" t="s">
        <v>137</v>
      </c>
      <c r="L2670">
        <f>I2670*$Q$2/100/1000</f>
        <v>2.5159999999999999E-4</v>
      </c>
    </row>
    <row r="2671" spans="1:12">
      <c r="A2671" s="118">
        <v>45017</v>
      </c>
      <c r="B2671" t="s">
        <v>19989</v>
      </c>
      <c r="C2671" t="s">
        <v>19988</v>
      </c>
      <c r="D2671" t="s">
        <v>20431</v>
      </c>
      <c r="E2671" t="s">
        <v>20430</v>
      </c>
      <c r="F2671" s="119">
        <v>42203458</v>
      </c>
      <c r="G2671" t="s">
        <v>20429</v>
      </c>
      <c r="H2671" t="s">
        <v>19984</v>
      </c>
      <c r="I2671">
        <v>68</v>
      </c>
      <c r="J2671" t="s">
        <v>145</v>
      </c>
      <c r="K2671" t="s">
        <v>137</v>
      </c>
      <c r="L2671">
        <f>I2671*$Q$2/100/1000</f>
        <v>2.5159999999999999E-4</v>
      </c>
    </row>
    <row r="2672" spans="1:12">
      <c r="A2672" s="118">
        <v>45017</v>
      </c>
      <c r="B2672" t="s">
        <v>19989</v>
      </c>
      <c r="C2672" t="s">
        <v>19988</v>
      </c>
      <c r="D2672" t="s">
        <v>20267</v>
      </c>
      <c r="E2672" t="s">
        <v>20428</v>
      </c>
      <c r="F2672" s="119">
        <v>42203806</v>
      </c>
      <c r="G2672" t="s">
        <v>20332</v>
      </c>
      <c r="H2672" t="s">
        <v>19984</v>
      </c>
      <c r="I2672">
        <v>68</v>
      </c>
      <c r="J2672" t="s">
        <v>145</v>
      </c>
      <c r="K2672" t="s">
        <v>137</v>
      </c>
      <c r="L2672">
        <f>I2672*$Q$2/100/1000</f>
        <v>2.5159999999999999E-4</v>
      </c>
    </row>
    <row r="2673" spans="1:12">
      <c r="A2673" s="118">
        <v>45017</v>
      </c>
      <c r="B2673" t="s">
        <v>19989</v>
      </c>
      <c r="C2673" t="s">
        <v>19988</v>
      </c>
      <c r="D2673" t="s">
        <v>20267</v>
      </c>
      <c r="E2673" t="s">
        <v>20427</v>
      </c>
      <c r="F2673" s="119">
        <v>42203806</v>
      </c>
      <c r="G2673" t="s">
        <v>20332</v>
      </c>
      <c r="H2673" t="s">
        <v>19984</v>
      </c>
      <c r="I2673">
        <v>68</v>
      </c>
      <c r="J2673" t="s">
        <v>145</v>
      </c>
      <c r="K2673" t="s">
        <v>137</v>
      </c>
      <c r="L2673">
        <f>I2673*$Q$2/100/1000</f>
        <v>2.5159999999999999E-4</v>
      </c>
    </row>
    <row r="2674" spans="1:12">
      <c r="A2674" s="118">
        <v>45017</v>
      </c>
      <c r="B2674" t="s">
        <v>19989</v>
      </c>
      <c r="C2674" t="s">
        <v>19988</v>
      </c>
      <c r="D2674" t="s">
        <v>20390</v>
      </c>
      <c r="E2674" t="s">
        <v>20426</v>
      </c>
      <c r="F2674" s="119" t="s">
        <v>20403</v>
      </c>
      <c r="G2674" t="s">
        <v>20402</v>
      </c>
      <c r="H2674" t="s">
        <v>19984</v>
      </c>
      <c r="I2674">
        <v>68</v>
      </c>
      <c r="J2674" t="s">
        <v>145</v>
      </c>
      <c r="K2674" t="s">
        <v>137</v>
      </c>
      <c r="L2674">
        <f>I2674*$Q$2/100/1000</f>
        <v>2.5159999999999999E-4</v>
      </c>
    </row>
    <row r="2675" spans="1:12">
      <c r="A2675" s="118">
        <v>45017</v>
      </c>
      <c r="B2675" t="s">
        <v>19989</v>
      </c>
      <c r="C2675" t="s">
        <v>19988</v>
      </c>
      <c r="D2675" t="s">
        <v>20413</v>
      </c>
      <c r="E2675" t="s">
        <v>20425</v>
      </c>
      <c r="F2675" s="119">
        <v>42203806</v>
      </c>
      <c r="G2675" t="s">
        <v>20332</v>
      </c>
      <c r="H2675" t="s">
        <v>19984</v>
      </c>
      <c r="I2675">
        <v>68</v>
      </c>
      <c r="J2675" t="s">
        <v>145</v>
      </c>
      <c r="K2675" t="s">
        <v>137</v>
      </c>
      <c r="L2675">
        <f>I2675*$Q$2/100/1000</f>
        <v>2.5159999999999999E-4</v>
      </c>
    </row>
    <row r="2676" spans="1:12" ht="15" customHeight="1">
      <c r="A2676" s="118">
        <v>45017</v>
      </c>
      <c r="B2676" t="s">
        <v>19989</v>
      </c>
      <c r="C2676" t="s">
        <v>19988</v>
      </c>
      <c r="D2676" t="s">
        <v>20272</v>
      </c>
      <c r="E2676" t="s">
        <v>20424</v>
      </c>
      <c r="F2676" s="119" t="s">
        <v>7438</v>
      </c>
      <c r="G2676" t="s">
        <v>7437</v>
      </c>
      <c r="H2676" t="s">
        <v>19984</v>
      </c>
      <c r="I2676">
        <v>68</v>
      </c>
      <c r="J2676" t="s">
        <v>145</v>
      </c>
      <c r="K2676" t="s">
        <v>137</v>
      </c>
      <c r="L2676">
        <f>I2676*$Q$2/100/1000</f>
        <v>2.5159999999999999E-4</v>
      </c>
    </row>
    <row r="2677" spans="1:12" ht="15" customHeight="1">
      <c r="A2677" s="118">
        <v>45017</v>
      </c>
      <c r="B2677" t="s">
        <v>19989</v>
      </c>
      <c r="C2677" t="s">
        <v>19988</v>
      </c>
      <c r="D2677" t="s">
        <v>20423</v>
      </c>
      <c r="E2677" t="s">
        <v>20422</v>
      </c>
      <c r="F2677" s="119" t="s">
        <v>20102</v>
      </c>
      <c r="G2677" t="s">
        <v>20101</v>
      </c>
      <c r="H2677" t="s">
        <v>19984</v>
      </c>
      <c r="I2677">
        <v>68</v>
      </c>
      <c r="J2677" t="s">
        <v>145</v>
      </c>
      <c r="K2677" t="s">
        <v>137</v>
      </c>
      <c r="L2677">
        <f>I2677*$Q$2/100/1000</f>
        <v>2.5159999999999999E-4</v>
      </c>
    </row>
    <row r="2678" spans="1:12">
      <c r="A2678" s="118">
        <v>45017</v>
      </c>
      <c r="B2678" t="s">
        <v>19989</v>
      </c>
      <c r="C2678" t="s">
        <v>19988</v>
      </c>
      <c r="D2678" t="s">
        <v>20421</v>
      </c>
      <c r="E2678" t="s">
        <v>20420</v>
      </c>
      <c r="F2678" s="119">
        <v>101009883</v>
      </c>
      <c r="G2678" t="s">
        <v>20302</v>
      </c>
      <c r="H2678" t="s">
        <v>19984</v>
      </c>
      <c r="I2678">
        <v>68</v>
      </c>
      <c r="J2678" t="s">
        <v>145</v>
      </c>
      <c r="K2678" t="s">
        <v>137</v>
      </c>
      <c r="L2678">
        <f>I2678*$Q$2/100/1000</f>
        <v>2.5159999999999999E-4</v>
      </c>
    </row>
    <row r="2679" spans="1:12">
      <c r="A2679" s="118">
        <v>45017</v>
      </c>
      <c r="B2679" t="s">
        <v>19989</v>
      </c>
      <c r="C2679" t="s">
        <v>19988</v>
      </c>
      <c r="D2679" t="s">
        <v>20419</v>
      </c>
      <c r="E2679" t="s">
        <v>20418</v>
      </c>
      <c r="F2679" s="119">
        <v>101009883</v>
      </c>
      <c r="G2679" t="s">
        <v>20302</v>
      </c>
      <c r="H2679" t="s">
        <v>19984</v>
      </c>
      <c r="I2679">
        <v>68</v>
      </c>
      <c r="J2679" t="s">
        <v>145</v>
      </c>
      <c r="K2679" t="s">
        <v>137</v>
      </c>
      <c r="L2679">
        <f>I2679*$Q$2/100/1000</f>
        <v>2.5159999999999999E-4</v>
      </c>
    </row>
    <row r="2680" spans="1:12">
      <c r="A2680" s="118">
        <v>45017</v>
      </c>
      <c r="B2680" t="s">
        <v>19989</v>
      </c>
      <c r="C2680" t="s">
        <v>19988</v>
      </c>
      <c r="D2680" t="s">
        <v>20223</v>
      </c>
      <c r="E2680" t="s">
        <v>20417</v>
      </c>
      <c r="F2680" s="119" t="s">
        <v>20102</v>
      </c>
      <c r="G2680" t="s">
        <v>20101</v>
      </c>
      <c r="H2680" t="s">
        <v>19984</v>
      </c>
      <c r="I2680">
        <v>68</v>
      </c>
      <c r="J2680" t="s">
        <v>145</v>
      </c>
      <c r="K2680" t="s">
        <v>137</v>
      </c>
      <c r="L2680">
        <f>I2680*$Q$2/100/1000</f>
        <v>2.5159999999999999E-4</v>
      </c>
    </row>
    <row r="2681" spans="1:12">
      <c r="A2681" s="118">
        <v>44986</v>
      </c>
      <c r="B2681" t="s">
        <v>647</v>
      </c>
      <c r="C2681" t="s">
        <v>646</v>
      </c>
      <c r="D2681" t="s">
        <v>20416</v>
      </c>
      <c r="E2681" t="s">
        <v>20415</v>
      </c>
      <c r="F2681">
        <v>101036328</v>
      </c>
      <c r="G2681" t="s">
        <v>20414</v>
      </c>
      <c r="H2681" t="s">
        <v>174</v>
      </c>
      <c r="I2681">
        <v>3154</v>
      </c>
      <c r="J2681" t="s">
        <v>173</v>
      </c>
      <c r="K2681" t="s">
        <v>172</v>
      </c>
      <c r="L2681">
        <f>I2681*$Q$3/(1000/25)</f>
        <v>2.5295079999999999</v>
      </c>
    </row>
    <row r="2682" spans="1:12">
      <c r="A2682" s="118">
        <v>45017</v>
      </c>
      <c r="B2682" t="s">
        <v>19989</v>
      </c>
      <c r="C2682" t="s">
        <v>19988</v>
      </c>
      <c r="D2682" t="s">
        <v>20413</v>
      </c>
      <c r="E2682" t="s">
        <v>20412</v>
      </c>
      <c r="F2682" s="119">
        <v>42203806</v>
      </c>
      <c r="G2682" t="s">
        <v>20332</v>
      </c>
      <c r="H2682" t="s">
        <v>19984</v>
      </c>
      <c r="I2682">
        <v>68</v>
      </c>
      <c r="J2682" t="s">
        <v>145</v>
      </c>
      <c r="K2682" t="s">
        <v>137</v>
      </c>
      <c r="L2682">
        <f>I2682*$Q$2/100/1000</f>
        <v>2.5159999999999999E-4</v>
      </c>
    </row>
    <row r="2683" spans="1:12">
      <c r="A2683" s="118">
        <v>44986</v>
      </c>
      <c r="B2683" t="s">
        <v>365</v>
      </c>
      <c r="C2683" t="s">
        <v>364</v>
      </c>
      <c r="D2683" t="s">
        <v>3548</v>
      </c>
      <c r="E2683" t="s">
        <v>20411</v>
      </c>
      <c r="F2683">
        <v>101035548</v>
      </c>
      <c r="G2683" t="s">
        <v>13851</v>
      </c>
      <c r="H2683" t="s">
        <v>359</v>
      </c>
      <c r="I2683">
        <v>144</v>
      </c>
      <c r="J2683" t="s">
        <v>138</v>
      </c>
      <c r="K2683" t="s">
        <v>137</v>
      </c>
      <c r="L2683">
        <f>I2683*$Q$2/1000</f>
        <v>5.3280000000000001E-2</v>
      </c>
    </row>
    <row r="2684" spans="1:12">
      <c r="A2684" s="118">
        <v>45017</v>
      </c>
      <c r="B2684" t="s">
        <v>19989</v>
      </c>
      <c r="C2684" t="s">
        <v>19988</v>
      </c>
      <c r="D2684" t="s">
        <v>20410</v>
      </c>
      <c r="E2684" t="s">
        <v>20409</v>
      </c>
      <c r="F2684" s="119">
        <v>101038455</v>
      </c>
      <c r="G2684" t="s">
        <v>20038</v>
      </c>
      <c r="H2684" t="s">
        <v>19984</v>
      </c>
      <c r="I2684">
        <v>68</v>
      </c>
      <c r="J2684" t="s">
        <v>145</v>
      </c>
      <c r="K2684" t="s">
        <v>137</v>
      </c>
      <c r="L2684">
        <f>I2684*$Q$2/100/1000</f>
        <v>2.5159999999999999E-4</v>
      </c>
    </row>
    <row r="2685" spans="1:12">
      <c r="A2685" s="118">
        <v>45017</v>
      </c>
      <c r="B2685" t="s">
        <v>19989</v>
      </c>
      <c r="C2685" t="s">
        <v>19988</v>
      </c>
      <c r="D2685" t="s">
        <v>20408</v>
      </c>
      <c r="E2685" t="s">
        <v>20407</v>
      </c>
      <c r="F2685" s="119">
        <v>101038455</v>
      </c>
      <c r="G2685" t="s">
        <v>20038</v>
      </c>
      <c r="H2685" t="s">
        <v>19984</v>
      </c>
      <c r="I2685">
        <v>68</v>
      </c>
      <c r="J2685" t="s">
        <v>145</v>
      </c>
      <c r="K2685" t="s">
        <v>137</v>
      </c>
      <c r="L2685">
        <f>I2685*$Q$2/100/1000</f>
        <v>2.5159999999999999E-4</v>
      </c>
    </row>
    <row r="2686" spans="1:12">
      <c r="A2686" s="118">
        <v>45017</v>
      </c>
      <c r="B2686" t="s">
        <v>19989</v>
      </c>
      <c r="C2686" t="s">
        <v>19988</v>
      </c>
      <c r="D2686" t="s">
        <v>20207</v>
      </c>
      <c r="E2686" t="s">
        <v>20406</v>
      </c>
      <c r="F2686" s="119">
        <v>42208898</v>
      </c>
      <c r="G2686" t="s">
        <v>20028</v>
      </c>
      <c r="H2686" t="s">
        <v>19984</v>
      </c>
      <c r="I2686">
        <v>68</v>
      </c>
      <c r="J2686" t="s">
        <v>145</v>
      </c>
      <c r="K2686" t="s">
        <v>137</v>
      </c>
      <c r="L2686">
        <f>I2686*$Q$2/100/1000</f>
        <v>2.5159999999999999E-4</v>
      </c>
    </row>
    <row r="2687" spans="1:12" ht="15.75">
      <c r="A2687" s="118">
        <v>44986</v>
      </c>
      <c r="B2687" t="s">
        <v>2380</v>
      </c>
      <c r="C2687" t="s">
        <v>2379</v>
      </c>
      <c r="D2687" t="s">
        <v>9621</v>
      </c>
      <c r="E2687" t="s">
        <v>20405</v>
      </c>
      <c r="F2687">
        <v>89205386</v>
      </c>
      <c r="G2687" t="s">
        <v>2376</v>
      </c>
      <c r="H2687" s="124" t="s">
        <v>2375</v>
      </c>
      <c r="I2687">
        <v>10.4</v>
      </c>
      <c r="J2687" t="s">
        <v>223</v>
      </c>
      <c r="K2687" t="s">
        <v>137</v>
      </c>
      <c r="L2687">
        <f>I2687*$Q$5/10/1000</f>
        <v>1.0574200000000001E-3</v>
      </c>
    </row>
    <row r="2688" spans="1:12">
      <c r="A2688" s="118">
        <v>45017</v>
      </c>
      <c r="B2688" t="s">
        <v>19989</v>
      </c>
      <c r="C2688" t="s">
        <v>19988</v>
      </c>
      <c r="D2688" t="s">
        <v>20390</v>
      </c>
      <c r="E2688" t="s">
        <v>20404</v>
      </c>
      <c r="F2688" s="119" t="s">
        <v>20403</v>
      </c>
      <c r="G2688" t="s">
        <v>20402</v>
      </c>
      <c r="H2688" t="s">
        <v>19984</v>
      </c>
      <c r="I2688">
        <v>68</v>
      </c>
      <c r="J2688" t="s">
        <v>145</v>
      </c>
      <c r="K2688" t="s">
        <v>137</v>
      </c>
      <c r="L2688">
        <f>I2688*$Q$2/100/1000</f>
        <v>2.5159999999999999E-4</v>
      </c>
    </row>
    <row r="2689" spans="1:12">
      <c r="A2689" s="118">
        <v>45017</v>
      </c>
      <c r="B2689" t="s">
        <v>19989</v>
      </c>
      <c r="C2689" t="s">
        <v>19988</v>
      </c>
      <c r="D2689" t="s">
        <v>20272</v>
      </c>
      <c r="E2689" t="s">
        <v>20401</v>
      </c>
      <c r="F2689" s="119" t="s">
        <v>7438</v>
      </c>
      <c r="G2689" t="s">
        <v>7437</v>
      </c>
      <c r="H2689" t="s">
        <v>19984</v>
      </c>
      <c r="I2689">
        <v>68</v>
      </c>
      <c r="J2689" t="s">
        <v>145</v>
      </c>
      <c r="K2689" t="s">
        <v>137</v>
      </c>
      <c r="L2689">
        <f>I2689*$Q$2/100/1000</f>
        <v>2.5159999999999999E-4</v>
      </c>
    </row>
    <row r="2690" spans="1:12">
      <c r="A2690" s="118">
        <v>44986</v>
      </c>
      <c r="B2690" t="s">
        <v>240</v>
      </c>
      <c r="C2690" t="s">
        <v>239</v>
      </c>
      <c r="D2690" t="s">
        <v>13205</v>
      </c>
      <c r="E2690" t="s">
        <v>20400</v>
      </c>
      <c r="F2690">
        <v>7945146</v>
      </c>
      <c r="G2690" t="s">
        <v>17477</v>
      </c>
      <c r="H2690" t="s">
        <v>235</v>
      </c>
      <c r="I2690">
        <v>390</v>
      </c>
      <c r="J2690" t="s">
        <v>145</v>
      </c>
      <c r="K2690" t="s">
        <v>137</v>
      </c>
      <c r="L2690">
        <f>I2690*$Q$2/100/1000</f>
        <v>1.4430000000000001E-3</v>
      </c>
    </row>
    <row r="2691" spans="1:12">
      <c r="A2691" s="118">
        <v>44986</v>
      </c>
      <c r="B2691" t="s">
        <v>240</v>
      </c>
      <c r="C2691" t="s">
        <v>239</v>
      </c>
      <c r="D2691" t="s">
        <v>19902</v>
      </c>
      <c r="E2691" t="s">
        <v>20399</v>
      </c>
      <c r="F2691">
        <v>21203605</v>
      </c>
      <c r="G2691" t="s">
        <v>5180</v>
      </c>
      <c r="H2691" t="s">
        <v>235</v>
      </c>
      <c r="I2691">
        <v>390</v>
      </c>
      <c r="J2691" t="s">
        <v>145</v>
      </c>
      <c r="K2691" t="s">
        <v>137</v>
      </c>
      <c r="L2691">
        <f>I2691*$Q$2/100/1000</f>
        <v>1.4430000000000001E-3</v>
      </c>
    </row>
    <row r="2692" spans="1:12">
      <c r="A2692" s="118">
        <v>45200</v>
      </c>
      <c r="B2692" t="s">
        <v>18960</v>
      </c>
      <c r="C2692" t="s">
        <v>18959</v>
      </c>
      <c r="D2692" t="s">
        <v>19382</v>
      </c>
      <c r="E2692" t="s">
        <v>20398</v>
      </c>
      <c r="F2692" t="s">
        <v>19380</v>
      </c>
      <c r="G2692" t="s">
        <v>19379</v>
      </c>
      <c r="H2692" t="s">
        <v>18954</v>
      </c>
      <c r="I2692">
        <v>1446</v>
      </c>
      <c r="J2692" t="s">
        <v>223</v>
      </c>
      <c r="K2692" t="s">
        <v>137</v>
      </c>
      <c r="L2692">
        <f>I2692*$Q$5/1000</f>
        <v>1.4702205000000002</v>
      </c>
    </row>
    <row r="2693" spans="1:12">
      <c r="A2693" s="118">
        <v>44986</v>
      </c>
      <c r="B2693" t="s">
        <v>240</v>
      </c>
      <c r="C2693" t="s">
        <v>239</v>
      </c>
      <c r="D2693" t="s">
        <v>20397</v>
      </c>
      <c r="E2693" t="s">
        <v>20396</v>
      </c>
      <c r="F2693">
        <v>42203603</v>
      </c>
      <c r="G2693" t="s">
        <v>14534</v>
      </c>
      <c r="H2693" t="s">
        <v>235</v>
      </c>
      <c r="I2693">
        <v>390</v>
      </c>
      <c r="J2693" t="s">
        <v>145</v>
      </c>
      <c r="K2693" t="s">
        <v>137</v>
      </c>
      <c r="L2693">
        <f>I2693*$Q$2/100/1000</f>
        <v>1.4430000000000001E-3</v>
      </c>
    </row>
    <row r="2694" spans="1:12">
      <c r="A2694" s="118">
        <v>45200</v>
      </c>
      <c r="B2694" t="s">
        <v>18960</v>
      </c>
      <c r="C2694" t="s">
        <v>18959</v>
      </c>
      <c r="D2694" t="s">
        <v>19382</v>
      </c>
      <c r="E2694" t="s">
        <v>20395</v>
      </c>
      <c r="F2694" t="s">
        <v>19380</v>
      </c>
      <c r="G2694" t="s">
        <v>19379</v>
      </c>
      <c r="H2694" t="s">
        <v>18954</v>
      </c>
      <c r="I2694">
        <v>1446</v>
      </c>
      <c r="J2694" t="s">
        <v>223</v>
      </c>
      <c r="K2694" t="s">
        <v>137</v>
      </c>
      <c r="L2694">
        <f>I2694*$Q$5/1000</f>
        <v>1.4702205000000002</v>
      </c>
    </row>
    <row r="2695" spans="1:12">
      <c r="A2695" s="118">
        <v>44986</v>
      </c>
      <c r="B2695" t="s">
        <v>723</v>
      </c>
      <c r="C2695" t="s">
        <v>722</v>
      </c>
      <c r="D2695" t="s">
        <v>20394</v>
      </c>
      <c r="E2695" t="s">
        <v>20393</v>
      </c>
      <c r="F2695">
        <v>10206826</v>
      </c>
      <c r="G2695" t="s">
        <v>20386</v>
      </c>
      <c r="H2695" t="s">
        <v>718</v>
      </c>
      <c r="I2695">
        <v>302</v>
      </c>
      <c r="J2695" t="s">
        <v>145</v>
      </c>
      <c r="K2695" t="s">
        <v>717</v>
      </c>
      <c r="L2695">
        <f>I2695*$Q$2/100/1000</f>
        <v>1.1173999999999999E-3</v>
      </c>
    </row>
    <row r="2696" spans="1:12">
      <c r="A2696" s="118">
        <v>45017</v>
      </c>
      <c r="B2696" t="s">
        <v>19989</v>
      </c>
      <c r="C2696" t="s">
        <v>19988</v>
      </c>
      <c r="D2696" t="s">
        <v>20249</v>
      </c>
      <c r="E2696" t="s">
        <v>20392</v>
      </c>
      <c r="F2696" s="119">
        <v>51206093</v>
      </c>
      <c r="G2696" t="s">
        <v>20344</v>
      </c>
      <c r="H2696" t="s">
        <v>19984</v>
      </c>
      <c r="I2696">
        <v>68</v>
      </c>
      <c r="J2696" t="s">
        <v>145</v>
      </c>
      <c r="K2696" t="s">
        <v>137</v>
      </c>
      <c r="L2696">
        <f>I2696*$Q$2/100/1000</f>
        <v>2.5159999999999999E-4</v>
      </c>
    </row>
    <row r="2697" spans="1:12">
      <c r="A2697" s="118">
        <v>45200</v>
      </c>
      <c r="B2697" t="s">
        <v>18960</v>
      </c>
      <c r="C2697" t="s">
        <v>18959</v>
      </c>
      <c r="D2697" t="s">
        <v>19382</v>
      </c>
      <c r="E2697" t="s">
        <v>20391</v>
      </c>
      <c r="F2697" t="s">
        <v>19380</v>
      </c>
      <c r="G2697" t="s">
        <v>19379</v>
      </c>
      <c r="H2697" t="s">
        <v>18954</v>
      </c>
      <c r="I2697">
        <v>1446</v>
      </c>
      <c r="J2697" t="s">
        <v>223</v>
      </c>
      <c r="K2697" t="s">
        <v>137</v>
      </c>
      <c r="L2697">
        <f>I2697*$Q$5/1000</f>
        <v>1.4702205000000002</v>
      </c>
    </row>
    <row r="2698" spans="1:12">
      <c r="A2698" s="118">
        <v>45017</v>
      </c>
      <c r="B2698" t="s">
        <v>19989</v>
      </c>
      <c r="C2698" t="s">
        <v>19988</v>
      </c>
      <c r="D2698" t="s">
        <v>20390</v>
      </c>
      <c r="E2698" t="s">
        <v>20389</v>
      </c>
      <c r="F2698" s="119" t="s">
        <v>20015</v>
      </c>
      <c r="G2698" t="s">
        <v>20014</v>
      </c>
      <c r="H2698" t="s">
        <v>19984</v>
      </c>
      <c r="I2698">
        <v>68</v>
      </c>
      <c r="J2698" t="s">
        <v>145</v>
      </c>
      <c r="K2698" t="s">
        <v>137</v>
      </c>
      <c r="L2698">
        <f>I2698*$Q$2/100/1000</f>
        <v>2.5159999999999999E-4</v>
      </c>
    </row>
    <row r="2699" spans="1:12">
      <c r="A2699" s="118">
        <v>44986</v>
      </c>
      <c r="B2699" t="s">
        <v>723</v>
      </c>
      <c r="C2699" t="s">
        <v>722</v>
      </c>
      <c r="D2699" t="s">
        <v>20388</v>
      </c>
      <c r="E2699" t="s">
        <v>20387</v>
      </c>
      <c r="F2699">
        <v>10206826</v>
      </c>
      <c r="G2699" t="s">
        <v>20386</v>
      </c>
      <c r="H2699" t="s">
        <v>718</v>
      </c>
      <c r="I2699">
        <v>302</v>
      </c>
      <c r="J2699" t="s">
        <v>145</v>
      </c>
      <c r="K2699" t="s">
        <v>717</v>
      </c>
      <c r="L2699">
        <f>I2699*$Q$2/100/1000</f>
        <v>1.1173999999999999E-3</v>
      </c>
    </row>
    <row r="2700" spans="1:12" ht="15" customHeight="1">
      <c r="A2700" s="118">
        <v>45017</v>
      </c>
      <c r="B2700" t="s">
        <v>19989</v>
      </c>
      <c r="C2700" t="s">
        <v>19988</v>
      </c>
      <c r="D2700" t="s">
        <v>20385</v>
      </c>
      <c r="E2700" t="s">
        <v>20384</v>
      </c>
      <c r="F2700" s="119">
        <v>51203437</v>
      </c>
      <c r="G2700" t="s">
        <v>20383</v>
      </c>
      <c r="H2700" t="s">
        <v>19984</v>
      </c>
      <c r="I2700">
        <v>68</v>
      </c>
      <c r="J2700" t="s">
        <v>145</v>
      </c>
      <c r="K2700" t="s">
        <v>137</v>
      </c>
      <c r="L2700">
        <f>I2700*$Q$2/100/1000</f>
        <v>2.5159999999999999E-4</v>
      </c>
    </row>
    <row r="2701" spans="1:12">
      <c r="A2701" s="118">
        <v>45047</v>
      </c>
      <c r="B2701" t="s">
        <v>19989</v>
      </c>
      <c r="C2701" t="s">
        <v>19988</v>
      </c>
      <c r="D2701" t="s">
        <v>20328</v>
      </c>
      <c r="E2701" t="s">
        <v>20382</v>
      </c>
      <c r="F2701">
        <v>101026758</v>
      </c>
      <c r="G2701" t="s">
        <v>20381</v>
      </c>
      <c r="H2701" t="s">
        <v>19984</v>
      </c>
      <c r="I2701">
        <v>68</v>
      </c>
      <c r="J2701" t="s">
        <v>145</v>
      </c>
      <c r="K2701" t="s">
        <v>137</v>
      </c>
      <c r="L2701">
        <f>I2701*$Q$2/100/1000</f>
        <v>2.5159999999999999E-4</v>
      </c>
    </row>
    <row r="2702" spans="1:12">
      <c r="A2702" s="118">
        <v>44986</v>
      </c>
      <c r="B2702" t="s">
        <v>856</v>
      </c>
      <c r="C2702" t="s">
        <v>14560</v>
      </c>
      <c r="D2702" t="s">
        <v>20380</v>
      </c>
      <c r="E2702" t="s">
        <v>20379</v>
      </c>
      <c r="F2702">
        <v>101036867</v>
      </c>
      <c r="G2702" t="s">
        <v>20378</v>
      </c>
      <c r="H2702" s="123" t="s">
        <v>851</v>
      </c>
      <c r="I2702">
        <v>5214</v>
      </c>
      <c r="J2702" t="s">
        <v>173</v>
      </c>
      <c r="K2702" t="s">
        <v>172</v>
      </c>
      <c r="L2702">
        <f>I2702*$Q$3*2.5/1000</f>
        <v>0.4181628</v>
      </c>
    </row>
    <row r="2703" spans="1:12">
      <c r="A2703" s="118">
        <v>45047</v>
      </c>
      <c r="B2703" t="s">
        <v>19989</v>
      </c>
      <c r="C2703" t="s">
        <v>19988</v>
      </c>
      <c r="D2703" t="s">
        <v>20377</v>
      </c>
      <c r="E2703" t="s">
        <v>20376</v>
      </c>
      <c r="F2703">
        <v>42206664</v>
      </c>
      <c r="G2703" t="s">
        <v>20341</v>
      </c>
      <c r="H2703" t="s">
        <v>19984</v>
      </c>
      <c r="I2703">
        <v>68</v>
      </c>
      <c r="J2703" t="s">
        <v>145</v>
      </c>
      <c r="K2703" t="s">
        <v>137</v>
      </c>
      <c r="L2703">
        <f>I2703*$Q$2/100/1000</f>
        <v>2.5159999999999999E-4</v>
      </c>
    </row>
    <row r="2704" spans="1:12">
      <c r="A2704" s="118">
        <v>45047</v>
      </c>
      <c r="B2704" t="s">
        <v>19989</v>
      </c>
      <c r="C2704" t="s">
        <v>19988</v>
      </c>
      <c r="D2704" t="s">
        <v>20328</v>
      </c>
      <c r="E2704" t="s">
        <v>20375</v>
      </c>
      <c r="F2704">
        <v>5745081</v>
      </c>
      <c r="G2704" t="s">
        <v>19993</v>
      </c>
      <c r="H2704" t="s">
        <v>19984</v>
      </c>
      <c r="I2704">
        <v>68</v>
      </c>
      <c r="J2704" t="s">
        <v>145</v>
      </c>
      <c r="K2704" t="s">
        <v>137</v>
      </c>
      <c r="L2704">
        <f>I2704*$Q$2/100/1000</f>
        <v>2.5159999999999999E-4</v>
      </c>
    </row>
    <row r="2705" spans="1:12">
      <c r="A2705" s="118">
        <v>45047</v>
      </c>
      <c r="B2705" t="s">
        <v>19989</v>
      </c>
      <c r="C2705" t="s">
        <v>19988</v>
      </c>
      <c r="D2705" t="s">
        <v>20316</v>
      </c>
      <c r="E2705" t="s">
        <v>20374</v>
      </c>
      <c r="F2705">
        <v>5745081</v>
      </c>
      <c r="G2705" t="s">
        <v>19993</v>
      </c>
      <c r="H2705" t="s">
        <v>19984</v>
      </c>
      <c r="I2705">
        <v>68</v>
      </c>
      <c r="J2705" t="s">
        <v>145</v>
      </c>
      <c r="K2705" t="s">
        <v>137</v>
      </c>
      <c r="L2705">
        <f>I2705*$Q$2/100/1000</f>
        <v>2.5159999999999999E-4</v>
      </c>
    </row>
    <row r="2706" spans="1:12">
      <c r="A2706" s="118">
        <v>45047</v>
      </c>
      <c r="B2706" t="s">
        <v>19989</v>
      </c>
      <c r="C2706" t="s">
        <v>19988</v>
      </c>
      <c r="D2706" t="s">
        <v>20301</v>
      </c>
      <c r="E2706" t="s">
        <v>20373</v>
      </c>
      <c r="F2706">
        <v>5745081</v>
      </c>
      <c r="G2706" t="s">
        <v>19993</v>
      </c>
      <c r="H2706" t="s">
        <v>19984</v>
      </c>
      <c r="I2706">
        <v>68</v>
      </c>
      <c r="J2706" t="s">
        <v>145</v>
      </c>
      <c r="K2706" t="s">
        <v>137</v>
      </c>
      <c r="L2706">
        <f>I2706*$Q$2/100/1000</f>
        <v>2.5159999999999999E-4</v>
      </c>
    </row>
    <row r="2707" spans="1:12">
      <c r="A2707" s="118">
        <v>45047</v>
      </c>
      <c r="B2707" t="s">
        <v>19989</v>
      </c>
      <c r="C2707" t="s">
        <v>19988</v>
      </c>
      <c r="D2707" t="s">
        <v>20270</v>
      </c>
      <c r="E2707" t="s">
        <v>20372</v>
      </c>
      <c r="F2707">
        <v>5745081</v>
      </c>
      <c r="G2707" t="s">
        <v>19993</v>
      </c>
      <c r="H2707" t="s">
        <v>19984</v>
      </c>
      <c r="I2707">
        <v>68</v>
      </c>
      <c r="J2707" t="s">
        <v>145</v>
      </c>
      <c r="K2707" t="s">
        <v>137</v>
      </c>
      <c r="L2707">
        <f>I2707*$Q$2/100/1000</f>
        <v>2.5159999999999999E-4</v>
      </c>
    </row>
    <row r="2708" spans="1:12">
      <c r="A2708" s="118">
        <v>45047</v>
      </c>
      <c r="B2708" t="s">
        <v>19989</v>
      </c>
      <c r="C2708" t="s">
        <v>19988</v>
      </c>
      <c r="D2708" t="s">
        <v>20299</v>
      </c>
      <c r="E2708" t="s">
        <v>20371</v>
      </c>
      <c r="F2708">
        <v>101017335</v>
      </c>
      <c r="G2708" t="s">
        <v>20074</v>
      </c>
      <c r="H2708" t="s">
        <v>19984</v>
      </c>
      <c r="I2708">
        <v>68</v>
      </c>
      <c r="J2708" t="s">
        <v>145</v>
      </c>
      <c r="K2708" t="s">
        <v>137</v>
      </c>
      <c r="L2708">
        <f>I2708*$Q$2/100/1000</f>
        <v>2.5159999999999999E-4</v>
      </c>
    </row>
    <row r="2709" spans="1:12">
      <c r="A2709" s="118">
        <v>45047</v>
      </c>
      <c r="B2709" t="s">
        <v>19989</v>
      </c>
      <c r="C2709" t="s">
        <v>19988</v>
      </c>
      <c r="D2709" t="s">
        <v>20370</v>
      </c>
      <c r="E2709" t="s">
        <v>20369</v>
      </c>
      <c r="F2709" t="s">
        <v>20015</v>
      </c>
      <c r="G2709" t="s">
        <v>20014</v>
      </c>
      <c r="H2709" t="s">
        <v>19984</v>
      </c>
      <c r="I2709">
        <v>68</v>
      </c>
      <c r="J2709" t="s">
        <v>145</v>
      </c>
      <c r="K2709" t="s">
        <v>137</v>
      </c>
      <c r="L2709">
        <f>I2709*$Q$2/100/1000</f>
        <v>2.5159999999999999E-4</v>
      </c>
    </row>
    <row r="2710" spans="1:12">
      <c r="A2710" s="118">
        <v>44986</v>
      </c>
      <c r="B2710" t="s">
        <v>180</v>
      </c>
      <c r="C2710" t="s">
        <v>179</v>
      </c>
      <c r="D2710" t="s">
        <v>3457</v>
      </c>
      <c r="E2710" t="s">
        <v>20368</v>
      </c>
      <c r="F2710" t="s">
        <v>17463</v>
      </c>
      <c r="G2710" t="s">
        <v>17462</v>
      </c>
      <c r="H2710" t="s">
        <v>174</v>
      </c>
      <c r="I2710">
        <v>3154</v>
      </c>
      <c r="J2710" t="s">
        <v>173</v>
      </c>
      <c r="K2710" t="s">
        <v>172</v>
      </c>
      <c r="L2710">
        <f>I2710*$Q$3/(1000/25)</f>
        <v>2.5295079999999999</v>
      </c>
    </row>
    <row r="2711" spans="1:12">
      <c r="A2711" s="118">
        <v>44986</v>
      </c>
      <c r="B2711" t="s">
        <v>180</v>
      </c>
      <c r="C2711" t="s">
        <v>179</v>
      </c>
      <c r="D2711" t="s">
        <v>20367</v>
      </c>
      <c r="E2711" t="s">
        <v>20366</v>
      </c>
      <c r="F2711" t="s">
        <v>11526</v>
      </c>
      <c r="G2711" t="s">
        <v>12064</v>
      </c>
      <c r="H2711" t="s">
        <v>174</v>
      </c>
      <c r="I2711">
        <v>3154</v>
      </c>
      <c r="J2711" t="s">
        <v>173</v>
      </c>
      <c r="K2711" t="s">
        <v>172</v>
      </c>
      <c r="L2711">
        <f>I2711*$Q$3/(1000/0.1)</f>
        <v>1.0118031999999999E-2</v>
      </c>
    </row>
    <row r="2712" spans="1:12">
      <c r="A2712" s="118">
        <v>44986</v>
      </c>
      <c r="B2712" t="s">
        <v>868</v>
      </c>
      <c r="C2712" t="s">
        <v>867</v>
      </c>
      <c r="D2712" t="s">
        <v>18516</v>
      </c>
      <c r="E2712" t="s">
        <v>20365</v>
      </c>
      <c r="F2712">
        <v>101048324</v>
      </c>
      <c r="G2712" t="s">
        <v>3945</v>
      </c>
      <c r="H2712" t="s">
        <v>863</v>
      </c>
      <c r="I2712">
        <f>1958*2</f>
        <v>3916</v>
      </c>
      <c r="J2712" t="s">
        <v>145</v>
      </c>
      <c r="K2712" t="s">
        <v>137</v>
      </c>
      <c r="L2712">
        <f>I2712*$Q$5/100/1000</f>
        <v>3.9815929999999999E-2</v>
      </c>
    </row>
    <row r="2713" spans="1:12">
      <c r="A2713" s="118">
        <v>45047</v>
      </c>
      <c r="B2713" t="s">
        <v>19989</v>
      </c>
      <c r="C2713" t="s">
        <v>19988</v>
      </c>
      <c r="D2713" t="s">
        <v>20272</v>
      </c>
      <c r="E2713" t="s">
        <v>20364</v>
      </c>
      <c r="F2713" t="s">
        <v>3848</v>
      </c>
      <c r="G2713" t="s">
        <v>3847</v>
      </c>
      <c r="H2713" t="s">
        <v>19984</v>
      </c>
      <c r="I2713">
        <v>68</v>
      </c>
      <c r="J2713" t="s">
        <v>145</v>
      </c>
      <c r="K2713" t="s">
        <v>137</v>
      </c>
      <c r="L2713">
        <f>I2713*$Q$2/100/1000</f>
        <v>2.5159999999999999E-4</v>
      </c>
    </row>
    <row r="2714" spans="1:12">
      <c r="A2714" s="118">
        <v>44986</v>
      </c>
      <c r="B2714" t="s">
        <v>261</v>
      </c>
      <c r="C2714" t="s">
        <v>260</v>
      </c>
      <c r="D2714" t="s">
        <v>20363</v>
      </c>
      <c r="E2714" t="s">
        <v>20362</v>
      </c>
      <c r="F2714" t="s">
        <v>2867</v>
      </c>
      <c r="G2714" t="s">
        <v>2866</v>
      </c>
      <c r="H2714" t="s">
        <v>139</v>
      </c>
      <c r="I2714">
        <v>55</v>
      </c>
      <c r="J2714" t="s">
        <v>145</v>
      </c>
      <c r="K2714" t="s">
        <v>137</v>
      </c>
      <c r="L2714">
        <f>I2714*$Q$2/100/1000</f>
        <v>2.0350000000000001E-4</v>
      </c>
    </row>
    <row r="2715" spans="1:12">
      <c r="A2715" s="118">
        <v>45047</v>
      </c>
      <c r="B2715" t="s">
        <v>19989</v>
      </c>
      <c r="C2715" t="s">
        <v>19988</v>
      </c>
      <c r="D2715" t="s">
        <v>20361</v>
      </c>
      <c r="E2715" t="s">
        <v>20360</v>
      </c>
      <c r="F2715">
        <v>101017154</v>
      </c>
      <c r="G2715" t="s">
        <v>19985</v>
      </c>
      <c r="H2715" t="s">
        <v>19984</v>
      </c>
      <c r="I2715">
        <v>68</v>
      </c>
      <c r="J2715" t="s">
        <v>145</v>
      </c>
      <c r="K2715" t="s">
        <v>137</v>
      </c>
      <c r="L2715">
        <f>I2715*$Q$2/100/1000</f>
        <v>2.5159999999999999E-4</v>
      </c>
    </row>
    <row r="2716" spans="1:12">
      <c r="A2716" s="118">
        <v>45047</v>
      </c>
      <c r="B2716" t="s">
        <v>19989</v>
      </c>
      <c r="C2716" t="s">
        <v>19988</v>
      </c>
      <c r="D2716" t="s">
        <v>20267</v>
      </c>
      <c r="E2716" t="s">
        <v>20359</v>
      </c>
      <c r="F2716">
        <v>101009883</v>
      </c>
      <c r="G2716" t="s">
        <v>20302</v>
      </c>
      <c r="H2716" t="s">
        <v>19984</v>
      </c>
      <c r="I2716">
        <v>68</v>
      </c>
      <c r="J2716" t="s">
        <v>145</v>
      </c>
      <c r="K2716" t="s">
        <v>137</v>
      </c>
      <c r="L2716">
        <f>I2716*$Q$2/100/1000</f>
        <v>2.5159999999999999E-4</v>
      </c>
    </row>
    <row r="2717" spans="1:12">
      <c r="A2717" s="118">
        <v>44986</v>
      </c>
      <c r="B2717" t="s">
        <v>868</v>
      </c>
      <c r="C2717" t="s">
        <v>867</v>
      </c>
      <c r="D2717" t="s">
        <v>18516</v>
      </c>
      <c r="E2717" t="s">
        <v>20358</v>
      </c>
      <c r="F2717">
        <v>101048325</v>
      </c>
      <c r="G2717" t="s">
        <v>3948</v>
      </c>
      <c r="H2717" t="s">
        <v>863</v>
      </c>
      <c r="I2717">
        <f>1958*2</f>
        <v>3916</v>
      </c>
      <c r="J2717" t="s">
        <v>145</v>
      </c>
      <c r="K2717" t="s">
        <v>137</v>
      </c>
      <c r="L2717">
        <f>I2717*$Q$5/100/1000</f>
        <v>3.9815929999999999E-2</v>
      </c>
    </row>
    <row r="2718" spans="1:12">
      <c r="A2718" s="118">
        <v>44986</v>
      </c>
      <c r="B2718" t="s">
        <v>460</v>
      </c>
      <c r="C2718" t="s">
        <v>459</v>
      </c>
      <c r="D2718" t="s">
        <v>20357</v>
      </c>
      <c r="E2718" t="s">
        <v>20356</v>
      </c>
      <c r="F2718">
        <v>50205991</v>
      </c>
      <c r="G2718" t="s">
        <v>2084</v>
      </c>
      <c r="H2718" t="s">
        <v>455</v>
      </c>
      <c r="I2718">
        <v>103.6</v>
      </c>
      <c r="J2718" t="s">
        <v>145</v>
      </c>
      <c r="K2718" t="s">
        <v>137</v>
      </c>
      <c r="L2718">
        <f>I2718*$Q$2/100/1000</f>
        <v>3.8331999999999998E-4</v>
      </c>
    </row>
    <row r="2719" spans="1:12">
      <c r="A2719" s="118">
        <v>45047</v>
      </c>
      <c r="B2719" t="s">
        <v>19989</v>
      </c>
      <c r="C2719" t="s">
        <v>19988</v>
      </c>
      <c r="D2719" t="s">
        <v>20253</v>
      </c>
      <c r="E2719" t="s">
        <v>20355</v>
      </c>
      <c r="F2719">
        <v>101009883</v>
      </c>
      <c r="G2719" t="s">
        <v>20302</v>
      </c>
      <c r="H2719" t="s">
        <v>19984</v>
      </c>
      <c r="I2719">
        <v>68</v>
      </c>
      <c r="J2719" t="s">
        <v>145</v>
      </c>
      <c r="K2719" t="s">
        <v>137</v>
      </c>
      <c r="L2719">
        <f>I2719*$Q$2/100/1000</f>
        <v>2.5159999999999999E-4</v>
      </c>
    </row>
    <row r="2720" spans="1:12">
      <c r="A2720" s="118">
        <v>45047</v>
      </c>
      <c r="B2720" t="s">
        <v>19989</v>
      </c>
      <c r="C2720" t="s">
        <v>19988</v>
      </c>
      <c r="D2720" t="s">
        <v>20354</v>
      </c>
      <c r="E2720" t="s">
        <v>20353</v>
      </c>
      <c r="F2720">
        <v>101026758</v>
      </c>
      <c r="G2720" t="s">
        <v>20107</v>
      </c>
      <c r="H2720" t="s">
        <v>19984</v>
      </c>
      <c r="I2720">
        <v>68</v>
      </c>
      <c r="J2720" t="s">
        <v>145</v>
      </c>
      <c r="K2720" t="s">
        <v>137</v>
      </c>
      <c r="L2720">
        <f>I2720*$Q$2/100/1000</f>
        <v>2.5159999999999999E-4</v>
      </c>
    </row>
    <row r="2721" spans="1:12">
      <c r="A2721" s="118">
        <v>44986</v>
      </c>
      <c r="B2721" t="s">
        <v>868</v>
      </c>
      <c r="C2721" t="s">
        <v>867</v>
      </c>
      <c r="D2721" t="s">
        <v>16386</v>
      </c>
      <c r="E2721" t="s">
        <v>20352</v>
      </c>
      <c r="F2721">
        <v>101048324</v>
      </c>
      <c r="G2721" t="s">
        <v>3945</v>
      </c>
      <c r="H2721" t="s">
        <v>863</v>
      </c>
      <c r="I2721">
        <f>1958*2</f>
        <v>3916</v>
      </c>
      <c r="J2721" t="s">
        <v>145</v>
      </c>
      <c r="K2721" t="s">
        <v>137</v>
      </c>
      <c r="L2721">
        <f>I2721*$Q$5/100/1000</f>
        <v>3.9815929999999999E-2</v>
      </c>
    </row>
    <row r="2722" spans="1:12">
      <c r="A2722" s="118">
        <v>44986</v>
      </c>
      <c r="B2722" t="s">
        <v>856</v>
      </c>
      <c r="C2722" t="s">
        <v>14560</v>
      </c>
      <c r="D2722" t="s">
        <v>18270</v>
      </c>
      <c r="E2722" t="s">
        <v>20351</v>
      </c>
      <c r="F2722">
        <v>101040742</v>
      </c>
      <c r="G2722" t="s">
        <v>18268</v>
      </c>
      <c r="H2722" s="123" t="s">
        <v>851</v>
      </c>
      <c r="I2722">
        <v>5214</v>
      </c>
      <c r="J2722" t="s">
        <v>173</v>
      </c>
      <c r="K2722" t="s">
        <v>172</v>
      </c>
      <c r="L2722">
        <f>I2722*$Q$3*2.5/1000</f>
        <v>0.4181628</v>
      </c>
    </row>
    <row r="2723" spans="1:12">
      <c r="A2723" s="118">
        <v>45047</v>
      </c>
      <c r="B2723" t="s">
        <v>19989</v>
      </c>
      <c r="C2723" t="s">
        <v>19988</v>
      </c>
      <c r="D2723" t="s">
        <v>20204</v>
      </c>
      <c r="E2723" t="s">
        <v>20350</v>
      </c>
      <c r="F2723">
        <v>42208898</v>
      </c>
      <c r="G2723" t="s">
        <v>20028</v>
      </c>
      <c r="H2723" t="s">
        <v>19984</v>
      </c>
      <c r="I2723">
        <v>68</v>
      </c>
      <c r="J2723" t="s">
        <v>145</v>
      </c>
      <c r="K2723" t="s">
        <v>137</v>
      </c>
      <c r="L2723">
        <f>I2723*$Q$2/100/1000</f>
        <v>2.5159999999999999E-4</v>
      </c>
    </row>
    <row r="2724" spans="1:12">
      <c r="A2724" s="118">
        <v>45047</v>
      </c>
      <c r="B2724" t="s">
        <v>19989</v>
      </c>
      <c r="C2724" t="s">
        <v>19988</v>
      </c>
      <c r="D2724" t="s">
        <v>20319</v>
      </c>
      <c r="E2724" t="s">
        <v>20349</v>
      </c>
      <c r="F2724">
        <v>5745081</v>
      </c>
      <c r="G2724" t="s">
        <v>19993</v>
      </c>
      <c r="H2724" t="s">
        <v>19984</v>
      </c>
      <c r="I2724">
        <v>68</v>
      </c>
      <c r="J2724" t="s">
        <v>145</v>
      </c>
      <c r="K2724" t="s">
        <v>137</v>
      </c>
      <c r="L2724">
        <f>I2724*$Q$2/100/1000</f>
        <v>2.5159999999999999E-4</v>
      </c>
    </row>
    <row r="2725" spans="1:12">
      <c r="A2725" s="118">
        <v>44986</v>
      </c>
      <c r="B2725" t="s">
        <v>205</v>
      </c>
      <c r="C2725" t="s">
        <v>204</v>
      </c>
      <c r="D2725" t="s">
        <v>4183</v>
      </c>
      <c r="E2725" t="s">
        <v>20348</v>
      </c>
      <c r="F2725">
        <v>66205215</v>
      </c>
      <c r="G2725" t="s">
        <v>201</v>
      </c>
      <c r="H2725" t="s">
        <v>200</v>
      </c>
      <c r="I2725">
        <v>6781</v>
      </c>
      <c r="J2725" t="s">
        <v>199</v>
      </c>
      <c r="K2725" t="s">
        <v>198</v>
      </c>
      <c r="L2725">
        <f>I2725*$Q$4/10/1000</f>
        <v>1.1924057587200001</v>
      </c>
    </row>
    <row r="2726" spans="1:12">
      <c r="A2726" s="118">
        <v>45047</v>
      </c>
      <c r="B2726" t="s">
        <v>19989</v>
      </c>
      <c r="C2726" t="s">
        <v>19988</v>
      </c>
      <c r="D2726" t="s">
        <v>20347</v>
      </c>
      <c r="E2726" t="s">
        <v>20346</v>
      </c>
      <c r="F2726" t="s">
        <v>15129</v>
      </c>
      <c r="G2726" t="s">
        <v>15128</v>
      </c>
      <c r="H2726" t="s">
        <v>19984</v>
      </c>
      <c r="I2726">
        <v>68</v>
      </c>
      <c r="J2726" t="s">
        <v>145</v>
      </c>
      <c r="K2726" t="s">
        <v>137</v>
      </c>
      <c r="L2726">
        <f>I2726*$Q$2/100/1000</f>
        <v>2.5159999999999999E-4</v>
      </c>
    </row>
    <row r="2727" spans="1:12">
      <c r="A2727" s="118">
        <v>45047</v>
      </c>
      <c r="B2727" t="s">
        <v>19989</v>
      </c>
      <c r="C2727" t="s">
        <v>19988</v>
      </c>
      <c r="D2727" t="s">
        <v>20204</v>
      </c>
      <c r="E2727" t="s">
        <v>20345</v>
      </c>
      <c r="F2727">
        <v>51206093</v>
      </c>
      <c r="G2727" t="s">
        <v>20344</v>
      </c>
      <c r="H2727" t="s">
        <v>19984</v>
      </c>
      <c r="I2727">
        <v>68</v>
      </c>
      <c r="J2727" t="s">
        <v>145</v>
      </c>
      <c r="K2727" t="s">
        <v>137</v>
      </c>
      <c r="L2727">
        <f>I2727*$Q$2/100/1000</f>
        <v>2.5159999999999999E-4</v>
      </c>
    </row>
    <row r="2728" spans="1:12">
      <c r="A2728" s="118">
        <v>45047</v>
      </c>
      <c r="B2728" t="s">
        <v>19989</v>
      </c>
      <c r="C2728" t="s">
        <v>19988</v>
      </c>
      <c r="D2728" t="s">
        <v>20343</v>
      </c>
      <c r="E2728" t="s">
        <v>20342</v>
      </c>
      <c r="F2728">
        <v>42206664</v>
      </c>
      <c r="G2728" t="s">
        <v>20341</v>
      </c>
      <c r="H2728" t="s">
        <v>19984</v>
      </c>
      <c r="I2728">
        <v>68</v>
      </c>
      <c r="J2728" t="s">
        <v>145</v>
      </c>
      <c r="K2728" t="s">
        <v>137</v>
      </c>
      <c r="L2728">
        <f>I2728*$Q$2/100/1000</f>
        <v>2.5159999999999999E-4</v>
      </c>
    </row>
    <row r="2729" spans="1:12">
      <c r="A2729" s="118">
        <v>45047</v>
      </c>
      <c r="B2729" t="s">
        <v>19989</v>
      </c>
      <c r="C2729" t="s">
        <v>19988</v>
      </c>
      <c r="D2729" t="s">
        <v>20288</v>
      </c>
      <c r="E2729" t="s">
        <v>20340</v>
      </c>
      <c r="F2729">
        <v>42205010</v>
      </c>
      <c r="G2729" t="s">
        <v>16756</v>
      </c>
      <c r="H2729" t="s">
        <v>19984</v>
      </c>
      <c r="I2729">
        <v>68</v>
      </c>
      <c r="J2729" t="s">
        <v>145</v>
      </c>
      <c r="K2729" t="s">
        <v>137</v>
      </c>
      <c r="L2729">
        <f>I2729*$Q$2/100/1000</f>
        <v>2.5159999999999999E-4</v>
      </c>
    </row>
    <row r="2730" spans="1:12">
      <c r="A2730" s="118">
        <v>45047</v>
      </c>
      <c r="B2730" t="s">
        <v>19989</v>
      </c>
      <c r="C2730" t="s">
        <v>19988</v>
      </c>
      <c r="D2730" t="s">
        <v>20213</v>
      </c>
      <c r="E2730" t="s">
        <v>20339</v>
      </c>
      <c r="F2730">
        <v>42205010</v>
      </c>
      <c r="G2730" t="s">
        <v>16756</v>
      </c>
      <c r="H2730" t="s">
        <v>19984</v>
      </c>
      <c r="I2730">
        <v>68</v>
      </c>
      <c r="J2730" t="s">
        <v>145</v>
      </c>
      <c r="K2730" t="s">
        <v>137</v>
      </c>
      <c r="L2730">
        <f>I2730*$Q$2/100/1000</f>
        <v>2.5159999999999999E-4</v>
      </c>
    </row>
    <row r="2731" spans="1:12">
      <c r="A2731" s="118">
        <v>45047</v>
      </c>
      <c r="B2731" t="s">
        <v>19989</v>
      </c>
      <c r="C2731" t="s">
        <v>19988</v>
      </c>
      <c r="D2731" t="s">
        <v>20223</v>
      </c>
      <c r="E2731" t="s">
        <v>20338</v>
      </c>
      <c r="F2731" t="s">
        <v>20015</v>
      </c>
      <c r="G2731" t="s">
        <v>20014</v>
      </c>
      <c r="H2731" t="s">
        <v>19984</v>
      </c>
      <c r="I2731">
        <v>68</v>
      </c>
      <c r="J2731" t="s">
        <v>145</v>
      </c>
      <c r="K2731" t="s">
        <v>137</v>
      </c>
      <c r="L2731">
        <f>I2731*$Q$2/100/1000</f>
        <v>2.5159999999999999E-4</v>
      </c>
    </row>
    <row r="2732" spans="1:12">
      <c r="A2732" s="118">
        <v>45047</v>
      </c>
      <c r="B2732" t="s">
        <v>19989</v>
      </c>
      <c r="C2732" t="s">
        <v>19988</v>
      </c>
      <c r="D2732" t="s">
        <v>20299</v>
      </c>
      <c r="E2732" t="s">
        <v>20337</v>
      </c>
      <c r="F2732">
        <v>101013626</v>
      </c>
      <c r="G2732" t="s">
        <v>20003</v>
      </c>
      <c r="H2732" t="s">
        <v>19984</v>
      </c>
      <c r="I2732">
        <v>68</v>
      </c>
      <c r="J2732" t="s">
        <v>145</v>
      </c>
      <c r="K2732" t="s">
        <v>137</v>
      </c>
      <c r="L2732">
        <f>I2732*$Q$2/100/1000</f>
        <v>2.5159999999999999E-4</v>
      </c>
    </row>
    <row r="2733" spans="1:12">
      <c r="A2733" s="118">
        <v>45047</v>
      </c>
      <c r="B2733" t="s">
        <v>19989</v>
      </c>
      <c r="C2733" t="s">
        <v>19988</v>
      </c>
      <c r="D2733" t="s">
        <v>20336</v>
      </c>
      <c r="E2733" t="s">
        <v>20335</v>
      </c>
      <c r="F2733">
        <v>42208898</v>
      </c>
      <c r="G2733" t="s">
        <v>20028</v>
      </c>
      <c r="H2733" t="s">
        <v>19984</v>
      </c>
      <c r="I2733">
        <v>68</v>
      </c>
      <c r="J2733" t="s">
        <v>145</v>
      </c>
      <c r="K2733" t="s">
        <v>137</v>
      </c>
      <c r="L2733">
        <f>I2733*$Q$2/100/1000</f>
        <v>2.5159999999999999E-4</v>
      </c>
    </row>
    <row r="2734" spans="1:12">
      <c r="A2734" s="118">
        <v>45047</v>
      </c>
      <c r="B2734" t="s">
        <v>19989</v>
      </c>
      <c r="C2734" t="s">
        <v>19988</v>
      </c>
      <c r="D2734" t="s">
        <v>20270</v>
      </c>
      <c r="E2734" t="s">
        <v>20334</v>
      </c>
      <c r="F2734">
        <v>42205010</v>
      </c>
      <c r="G2734" t="s">
        <v>16756</v>
      </c>
      <c r="H2734" t="s">
        <v>19984</v>
      </c>
      <c r="I2734">
        <v>68</v>
      </c>
      <c r="J2734" t="s">
        <v>145</v>
      </c>
      <c r="K2734" t="s">
        <v>137</v>
      </c>
      <c r="L2734">
        <f>I2734*$Q$2/100/1000</f>
        <v>2.5159999999999999E-4</v>
      </c>
    </row>
    <row r="2735" spans="1:12">
      <c r="A2735" s="118">
        <v>45047</v>
      </c>
      <c r="B2735" t="s">
        <v>19989</v>
      </c>
      <c r="C2735" t="s">
        <v>19988</v>
      </c>
      <c r="D2735" t="s">
        <v>20267</v>
      </c>
      <c r="E2735" t="s">
        <v>20333</v>
      </c>
      <c r="F2735">
        <v>42203806</v>
      </c>
      <c r="G2735" t="s">
        <v>20332</v>
      </c>
      <c r="H2735" t="s">
        <v>19984</v>
      </c>
      <c r="I2735">
        <v>68</v>
      </c>
      <c r="J2735" t="s">
        <v>145</v>
      </c>
      <c r="K2735" t="s">
        <v>137</v>
      </c>
      <c r="L2735">
        <f>I2735*$Q$2/100/1000</f>
        <v>2.5159999999999999E-4</v>
      </c>
    </row>
    <row r="2736" spans="1:12">
      <c r="A2736" s="118">
        <v>45047</v>
      </c>
      <c r="B2736" t="s">
        <v>19989</v>
      </c>
      <c r="C2736" t="s">
        <v>19988</v>
      </c>
      <c r="D2736" t="s">
        <v>20288</v>
      </c>
      <c r="E2736" t="s">
        <v>20331</v>
      </c>
      <c r="F2736">
        <v>5745081</v>
      </c>
      <c r="G2736" t="s">
        <v>19993</v>
      </c>
      <c r="H2736" t="s">
        <v>19984</v>
      </c>
      <c r="I2736">
        <v>68</v>
      </c>
      <c r="J2736" t="s">
        <v>145</v>
      </c>
      <c r="K2736" t="s">
        <v>137</v>
      </c>
      <c r="L2736">
        <f>I2736*$Q$2/100/1000</f>
        <v>2.5159999999999999E-4</v>
      </c>
    </row>
    <row r="2737" spans="1:12">
      <c r="A2737" s="118">
        <v>45047</v>
      </c>
      <c r="B2737" t="s">
        <v>19989</v>
      </c>
      <c r="C2737" t="s">
        <v>19988</v>
      </c>
      <c r="D2737" t="s">
        <v>20229</v>
      </c>
      <c r="E2737" t="s">
        <v>20330</v>
      </c>
      <c r="F2737" t="s">
        <v>3848</v>
      </c>
      <c r="G2737" t="s">
        <v>3847</v>
      </c>
      <c r="H2737" t="s">
        <v>19984</v>
      </c>
      <c r="I2737">
        <v>68</v>
      </c>
      <c r="J2737" t="s">
        <v>145</v>
      </c>
      <c r="K2737" t="s">
        <v>137</v>
      </c>
      <c r="L2737">
        <f>I2737*$Q$2/100/1000</f>
        <v>2.5159999999999999E-4</v>
      </c>
    </row>
    <row r="2738" spans="1:12">
      <c r="A2738" s="118">
        <v>45078</v>
      </c>
      <c r="B2738" t="s">
        <v>19989</v>
      </c>
      <c r="C2738" t="s">
        <v>19988</v>
      </c>
      <c r="D2738" t="s">
        <v>20285</v>
      </c>
      <c r="E2738" t="s">
        <v>20329</v>
      </c>
      <c r="F2738">
        <v>101049130</v>
      </c>
      <c r="G2738" t="s">
        <v>20079</v>
      </c>
      <c r="H2738" t="s">
        <v>19984</v>
      </c>
      <c r="I2738">
        <v>68</v>
      </c>
      <c r="J2738" t="s">
        <v>145</v>
      </c>
      <c r="K2738" t="s">
        <v>137</v>
      </c>
      <c r="L2738">
        <f>I2738*$Q$2/100/1000</f>
        <v>2.5159999999999999E-4</v>
      </c>
    </row>
    <row r="2739" spans="1:12">
      <c r="A2739" s="118">
        <v>45078</v>
      </c>
      <c r="B2739" t="s">
        <v>19989</v>
      </c>
      <c r="C2739" t="s">
        <v>19988</v>
      </c>
      <c r="D2739" t="s">
        <v>20328</v>
      </c>
      <c r="E2739" t="s">
        <v>20327</v>
      </c>
      <c r="F2739">
        <v>101049130</v>
      </c>
      <c r="G2739" t="s">
        <v>20247</v>
      </c>
      <c r="H2739" t="s">
        <v>19984</v>
      </c>
      <c r="I2739">
        <v>68</v>
      </c>
      <c r="J2739" t="s">
        <v>145</v>
      </c>
      <c r="K2739" t="s">
        <v>137</v>
      </c>
      <c r="L2739">
        <f>I2739*$Q$2/100/1000</f>
        <v>2.5159999999999999E-4</v>
      </c>
    </row>
    <row r="2740" spans="1:12">
      <c r="A2740" s="118">
        <v>45078</v>
      </c>
      <c r="B2740" t="s">
        <v>19989</v>
      </c>
      <c r="C2740" t="s">
        <v>19988</v>
      </c>
      <c r="D2740" t="s">
        <v>20272</v>
      </c>
      <c r="E2740" t="s">
        <v>20326</v>
      </c>
      <c r="F2740" t="s">
        <v>3848</v>
      </c>
      <c r="G2740" t="s">
        <v>3847</v>
      </c>
      <c r="H2740" t="s">
        <v>19984</v>
      </c>
      <c r="I2740">
        <v>68</v>
      </c>
      <c r="J2740" t="s">
        <v>145</v>
      </c>
      <c r="K2740" t="s">
        <v>137</v>
      </c>
      <c r="L2740">
        <f>I2740*$Q$2/100/1000</f>
        <v>2.5159999999999999E-4</v>
      </c>
    </row>
    <row r="2741" spans="1:12">
      <c r="A2741" s="118">
        <v>45078</v>
      </c>
      <c r="B2741" t="s">
        <v>19989</v>
      </c>
      <c r="C2741" t="s">
        <v>19988</v>
      </c>
      <c r="D2741" t="s">
        <v>20285</v>
      </c>
      <c r="E2741" t="s">
        <v>20325</v>
      </c>
      <c r="F2741" t="s">
        <v>20015</v>
      </c>
      <c r="G2741" t="s">
        <v>20014</v>
      </c>
      <c r="H2741" t="s">
        <v>19984</v>
      </c>
      <c r="I2741">
        <v>68</v>
      </c>
      <c r="J2741" t="s">
        <v>145</v>
      </c>
      <c r="K2741" t="s">
        <v>137</v>
      </c>
      <c r="L2741">
        <f>I2741*$Q$2/100/1000</f>
        <v>2.5159999999999999E-4</v>
      </c>
    </row>
    <row r="2742" spans="1:12">
      <c r="A2742" s="118">
        <v>45078</v>
      </c>
      <c r="B2742" t="s">
        <v>19989</v>
      </c>
      <c r="C2742" t="s">
        <v>19988</v>
      </c>
      <c r="D2742" t="s">
        <v>20204</v>
      </c>
      <c r="E2742" t="s">
        <v>20324</v>
      </c>
      <c r="F2742">
        <v>42208070</v>
      </c>
      <c r="G2742" t="s">
        <v>20042</v>
      </c>
      <c r="H2742" t="s">
        <v>19984</v>
      </c>
      <c r="I2742">
        <v>68</v>
      </c>
      <c r="J2742" t="s">
        <v>145</v>
      </c>
      <c r="K2742" t="s">
        <v>137</v>
      </c>
      <c r="L2742">
        <f>I2742*$Q$2/100/1000</f>
        <v>2.5159999999999999E-4</v>
      </c>
    </row>
    <row r="2743" spans="1:12">
      <c r="A2743" s="118">
        <v>45078</v>
      </c>
      <c r="B2743" t="s">
        <v>19989</v>
      </c>
      <c r="C2743" t="s">
        <v>19988</v>
      </c>
      <c r="D2743" t="s">
        <v>20299</v>
      </c>
      <c r="E2743" t="s">
        <v>20323</v>
      </c>
      <c r="F2743">
        <v>101017154</v>
      </c>
      <c r="G2743" t="s">
        <v>19985</v>
      </c>
      <c r="H2743" t="s">
        <v>19984</v>
      </c>
      <c r="I2743">
        <v>68</v>
      </c>
      <c r="J2743" t="s">
        <v>145</v>
      </c>
      <c r="K2743" t="s">
        <v>137</v>
      </c>
      <c r="L2743">
        <f>I2743*$Q$2/100/1000</f>
        <v>2.5159999999999999E-4</v>
      </c>
    </row>
    <row r="2744" spans="1:12">
      <c r="A2744" s="118">
        <v>45078</v>
      </c>
      <c r="B2744" t="s">
        <v>19989</v>
      </c>
      <c r="C2744" t="s">
        <v>19988</v>
      </c>
      <c r="D2744" t="s">
        <v>20272</v>
      </c>
      <c r="E2744" t="s">
        <v>20322</v>
      </c>
      <c r="F2744" t="s">
        <v>3848</v>
      </c>
      <c r="G2744" t="s">
        <v>3847</v>
      </c>
      <c r="H2744" t="s">
        <v>19984</v>
      </c>
      <c r="I2744">
        <v>68</v>
      </c>
      <c r="J2744" t="s">
        <v>145</v>
      </c>
      <c r="K2744" t="s">
        <v>137</v>
      </c>
      <c r="L2744">
        <f>I2744*$Q$2/100/1000</f>
        <v>2.5159999999999999E-4</v>
      </c>
    </row>
    <row r="2745" spans="1:12">
      <c r="A2745" s="118">
        <v>45078</v>
      </c>
      <c r="B2745" t="s">
        <v>19989</v>
      </c>
      <c r="C2745" t="s">
        <v>19988</v>
      </c>
      <c r="D2745" t="s">
        <v>20207</v>
      </c>
      <c r="E2745" t="s">
        <v>20321</v>
      </c>
      <c r="F2745">
        <v>42202127</v>
      </c>
      <c r="G2745" t="s">
        <v>20145</v>
      </c>
      <c r="H2745" t="s">
        <v>19984</v>
      </c>
      <c r="I2745">
        <v>68</v>
      </c>
      <c r="J2745" t="s">
        <v>145</v>
      </c>
      <c r="K2745" t="s">
        <v>137</v>
      </c>
      <c r="L2745">
        <f>I2745*$Q$2/100/1000</f>
        <v>2.5159999999999999E-4</v>
      </c>
    </row>
    <row r="2746" spans="1:12">
      <c r="A2746" s="118">
        <v>45078</v>
      </c>
      <c r="B2746" t="s">
        <v>19989</v>
      </c>
      <c r="C2746" t="s">
        <v>19988</v>
      </c>
      <c r="D2746" t="s">
        <v>20253</v>
      </c>
      <c r="E2746" t="s">
        <v>20320</v>
      </c>
      <c r="F2746" t="s">
        <v>20068</v>
      </c>
      <c r="G2746" t="s">
        <v>20067</v>
      </c>
      <c r="H2746" t="s">
        <v>19984</v>
      </c>
      <c r="I2746">
        <v>68</v>
      </c>
      <c r="J2746" t="s">
        <v>145</v>
      </c>
      <c r="K2746" t="s">
        <v>137</v>
      </c>
      <c r="L2746">
        <f>I2746*$Q$2/100/1000</f>
        <v>2.5159999999999999E-4</v>
      </c>
    </row>
    <row r="2747" spans="1:12">
      <c r="A2747" s="118">
        <v>45078</v>
      </c>
      <c r="B2747" t="s">
        <v>19989</v>
      </c>
      <c r="C2747" t="s">
        <v>19988</v>
      </c>
      <c r="D2747" t="s">
        <v>20319</v>
      </c>
      <c r="E2747" t="s">
        <v>20318</v>
      </c>
      <c r="F2747">
        <v>5745081</v>
      </c>
      <c r="G2747" t="s">
        <v>19993</v>
      </c>
      <c r="H2747" t="s">
        <v>19984</v>
      </c>
      <c r="I2747">
        <v>68</v>
      </c>
      <c r="J2747" t="s">
        <v>145</v>
      </c>
      <c r="K2747" t="s">
        <v>137</v>
      </c>
      <c r="L2747">
        <f>I2747*$Q$2/100/1000</f>
        <v>2.5159999999999999E-4</v>
      </c>
    </row>
    <row r="2748" spans="1:12">
      <c r="A2748" s="118">
        <v>45078</v>
      </c>
      <c r="B2748" t="s">
        <v>19989</v>
      </c>
      <c r="C2748" t="s">
        <v>19988</v>
      </c>
      <c r="D2748" t="s">
        <v>20267</v>
      </c>
      <c r="E2748" t="s">
        <v>20317</v>
      </c>
      <c r="F2748">
        <v>101013626</v>
      </c>
      <c r="G2748" t="s">
        <v>20003</v>
      </c>
      <c r="H2748" t="s">
        <v>19984</v>
      </c>
      <c r="I2748">
        <v>68</v>
      </c>
      <c r="J2748" t="s">
        <v>145</v>
      </c>
      <c r="K2748" t="s">
        <v>137</v>
      </c>
      <c r="L2748">
        <f>I2748*$Q$2/100/1000</f>
        <v>2.5159999999999999E-4</v>
      </c>
    </row>
    <row r="2749" spans="1:12">
      <c r="A2749" s="118">
        <v>45078</v>
      </c>
      <c r="B2749" t="s">
        <v>19989</v>
      </c>
      <c r="C2749" t="s">
        <v>19988</v>
      </c>
      <c r="D2749" t="s">
        <v>20316</v>
      </c>
      <c r="E2749" t="s">
        <v>20315</v>
      </c>
      <c r="F2749">
        <v>101049130</v>
      </c>
      <c r="G2749" t="s">
        <v>20247</v>
      </c>
      <c r="H2749" t="s">
        <v>19984</v>
      </c>
      <c r="I2749">
        <v>68</v>
      </c>
      <c r="J2749" t="s">
        <v>145</v>
      </c>
      <c r="K2749" t="s">
        <v>137</v>
      </c>
      <c r="L2749">
        <f>I2749*$Q$2/100/1000</f>
        <v>2.5159999999999999E-4</v>
      </c>
    </row>
    <row r="2750" spans="1:12">
      <c r="A2750" s="118">
        <v>45078</v>
      </c>
      <c r="B2750" t="s">
        <v>19989</v>
      </c>
      <c r="C2750" t="s">
        <v>19988</v>
      </c>
      <c r="D2750" t="s">
        <v>20314</v>
      </c>
      <c r="E2750" t="s">
        <v>20313</v>
      </c>
      <c r="F2750">
        <v>101038455</v>
      </c>
      <c r="G2750" t="s">
        <v>20038</v>
      </c>
      <c r="H2750" t="s">
        <v>19984</v>
      </c>
      <c r="I2750">
        <v>68</v>
      </c>
      <c r="J2750" t="s">
        <v>145</v>
      </c>
      <c r="K2750" t="s">
        <v>137</v>
      </c>
      <c r="L2750">
        <f>I2750*$Q$2/100/1000</f>
        <v>2.5159999999999999E-4</v>
      </c>
    </row>
    <row r="2751" spans="1:12">
      <c r="A2751" s="118">
        <v>45078</v>
      </c>
      <c r="B2751" t="s">
        <v>19989</v>
      </c>
      <c r="C2751" t="s">
        <v>19988</v>
      </c>
      <c r="D2751" t="s">
        <v>20209</v>
      </c>
      <c r="E2751" t="s">
        <v>20312</v>
      </c>
      <c r="F2751">
        <v>42208898</v>
      </c>
      <c r="G2751" t="s">
        <v>20028</v>
      </c>
      <c r="H2751" t="s">
        <v>19984</v>
      </c>
      <c r="I2751">
        <v>68</v>
      </c>
      <c r="J2751" t="s">
        <v>145</v>
      </c>
      <c r="K2751" t="s">
        <v>137</v>
      </c>
      <c r="L2751">
        <f>I2751*$Q$2/100/1000</f>
        <v>2.5159999999999999E-4</v>
      </c>
    </row>
    <row r="2752" spans="1:12">
      <c r="A2752" s="118">
        <v>45078</v>
      </c>
      <c r="B2752" t="s">
        <v>19989</v>
      </c>
      <c r="C2752" t="s">
        <v>19988</v>
      </c>
      <c r="D2752" t="s">
        <v>20272</v>
      </c>
      <c r="E2752" t="s">
        <v>20311</v>
      </c>
      <c r="F2752" t="s">
        <v>3848</v>
      </c>
      <c r="G2752" t="s">
        <v>3847</v>
      </c>
      <c r="H2752" t="s">
        <v>19984</v>
      </c>
      <c r="I2752">
        <v>68</v>
      </c>
      <c r="J2752" t="s">
        <v>145</v>
      </c>
      <c r="K2752" t="s">
        <v>137</v>
      </c>
      <c r="L2752">
        <f>I2752*$Q$2/100/1000</f>
        <v>2.5159999999999999E-4</v>
      </c>
    </row>
    <row r="2753" spans="1:12">
      <c r="A2753" s="118">
        <v>45078</v>
      </c>
      <c r="B2753" t="s">
        <v>19989</v>
      </c>
      <c r="C2753" t="s">
        <v>19988</v>
      </c>
      <c r="D2753" t="s">
        <v>20285</v>
      </c>
      <c r="E2753" t="s">
        <v>20310</v>
      </c>
      <c r="F2753">
        <v>101017335</v>
      </c>
      <c r="G2753" t="s">
        <v>20074</v>
      </c>
      <c r="H2753" t="s">
        <v>19984</v>
      </c>
      <c r="I2753">
        <v>68</v>
      </c>
      <c r="J2753" t="s">
        <v>145</v>
      </c>
      <c r="K2753" t="s">
        <v>137</v>
      </c>
      <c r="L2753">
        <f>I2753*$Q$2/100/1000</f>
        <v>2.5159999999999999E-4</v>
      </c>
    </row>
    <row r="2754" spans="1:12">
      <c r="A2754" s="118">
        <v>45078</v>
      </c>
      <c r="B2754" t="s">
        <v>19989</v>
      </c>
      <c r="C2754" t="s">
        <v>19988</v>
      </c>
      <c r="D2754" t="s">
        <v>20283</v>
      </c>
      <c r="E2754" t="s">
        <v>20309</v>
      </c>
      <c r="F2754">
        <v>101017154</v>
      </c>
      <c r="G2754" t="s">
        <v>19985</v>
      </c>
      <c r="H2754" t="s">
        <v>19984</v>
      </c>
      <c r="I2754">
        <v>68</v>
      </c>
      <c r="J2754" t="s">
        <v>145</v>
      </c>
      <c r="K2754" t="s">
        <v>137</v>
      </c>
      <c r="L2754">
        <f>I2754*$Q$2/100/1000</f>
        <v>2.5159999999999999E-4</v>
      </c>
    </row>
    <row r="2755" spans="1:12">
      <c r="A2755" s="118">
        <v>45078</v>
      </c>
      <c r="B2755" t="s">
        <v>19989</v>
      </c>
      <c r="C2755" t="s">
        <v>19988</v>
      </c>
      <c r="D2755" t="s">
        <v>20231</v>
      </c>
      <c r="E2755" t="s">
        <v>20308</v>
      </c>
      <c r="F2755" t="s">
        <v>20102</v>
      </c>
      <c r="G2755" t="s">
        <v>20101</v>
      </c>
      <c r="H2755" t="s">
        <v>19984</v>
      </c>
      <c r="I2755">
        <v>68</v>
      </c>
      <c r="J2755" t="s">
        <v>145</v>
      </c>
      <c r="K2755" t="s">
        <v>137</v>
      </c>
      <c r="L2755">
        <f>I2755*$Q$2/100/1000</f>
        <v>2.5159999999999999E-4</v>
      </c>
    </row>
    <row r="2756" spans="1:12">
      <c r="A2756" s="118">
        <v>45078</v>
      </c>
      <c r="B2756" t="s">
        <v>19989</v>
      </c>
      <c r="C2756" t="s">
        <v>19988</v>
      </c>
      <c r="D2756" t="s">
        <v>20307</v>
      </c>
      <c r="E2756" t="s">
        <v>20306</v>
      </c>
      <c r="F2756" t="s">
        <v>20102</v>
      </c>
      <c r="G2756" t="s">
        <v>20101</v>
      </c>
      <c r="H2756" t="s">
        <v>19984</v>
      </c>
      <c r="I2756">
        <v>68</v>
      </c>
      <c r="J2756" t="s">
        <v>145</v>
      </c>
      <c r="K2756" t="s">
        <v>137</v>
      </c>
      <c r="L2756">
        <f>I2756*$Q$2/100/1000</f>
        <v>2.5159999999999999E-4</v>
      </c>
    </row>
    <row r="2757" spans="1:12">
      <c r="A2757" s="118">
        <v>45078</v>
      </c>
      <c r="B2757" t="s">
        <v>19989</v>
      </c>
      <c r="C2757" t="s">
        <v>19988</v>
      </c>
      <c r="D2757" t="s">
        <v>20272</v>
      </c>
      <c r="E2757" t="s">
        <v>20305</v>
      </c>
      <c r="F2757" t="s">
        <v>3848</v>
      </c>
      <c r="G2757" t="s">
        <v>3847</v>
      </c>
      <c r="H2757" t="s">
        <v>19984</v>
      </c>
      <c r="I2757">
        <v>68</v>
      </c>
      <c r="J2757" t="s">
        <v>145</v>
      </c>
      <c r="K2757" t="s">
        <v>137</v>
      </c>
      <c r="L2757">
        <f>I2757*$Q$2/100/1000</f>
        <v>2.5159999999999999E-4</v>
      </c>
    </row>
    <row r="2758" spans="1:12">
      <c r="A2758" s="118">
        <v>45078</v>
      </c>
      <c r="B2758" t="s">
        <v>19989</v>
      </c>
      <c r="C2758" t="s">
        <v>19988</v>
      </c>
      <c r="D2758" t="s">
        <v>20285</v>
      </c>
      <c r="E2758" t="s">
        <v>20304</v>
      </c>
      <c r="F2758" t="s">
        <v>20015</v>
      </c>
      <c r="G2758" t="s">
        <v>20014</v>
      </c>
      <c r="H2758" t="s">
        <v>19984</v>
      </c>
      <c r="I2758">
        <v>68</v>
      </c>
      <c r="J2758" t="s">
        <v>145</v>
      </c>
      <c r="K2758" t="s">
        <v>137</v>
      </c>
      <c r="L2758">
        <f>I2758*$Q$2/100/1000</f>
        <v>2.5159999999999999E-4</v>
      </c>
    </row>
    <row r="2759" spans="1:12">
      <c r="A2759" s="118">
        <v>45078</v>
      </c>
      <c r="B2759" t="s">
        <v>19989</v>
      </c>
      <c r="C2759" t="s">
        <v>19988</v>
      </c>
      <c r="D2759" t="s">
        <v>20153</v>
      </c>
      <c r="E2759" t="s">
        <v>20303</v>
      </c>
      <c r="F2759">
        <v>101009883</v>
      </c>
      <c r="G2759" t="s">
        <v>20302</v>
      </c>
      <c r="H2759" t="s">
        <v>19984</v>
      </c>
      <c r="I2759">
        <v>68</v>
      </c>
      <c r="J2759" t="s">
        <v>145</v>
      </c>
      <c r="K2759" t="s">
        <v>137</v>
      </c>
      <c r="L2759">
        <f>I2759*$Q$2/100/1000</f>
        <v>2.5159999999999999E-4</v>
      </c>
    </row>
    <row r="2760" spans="1:12">
      <c r="A2760" s="118">
        <v>45108</v>
      </c>
      <c r="B2760" t="s">
        <v>19989</v>
      </c>
      <c r="C2760" t="s">
        <v>19988</v>
      </c>
      <c r="D2760" t="s">
        <v>20301</v>
      </c>
      <c r="E2760" t="s">
        <v>20300</v>
      </c>
      <c r="F2760">
        <v>101017335</v>
      </c>
      <c r="G2760" t="s">
        <v>20074</v>
      </c>
      <c r="H2760" t="s">
        <v>19984</v>
      </c>
      <c r="I2760">
        <v>68</v>
      </c>
      <c r="J2760" t="s">
        <v>145</v>
      </c>
      <c r="K2760" t="s">
        <v>137</v>
      </c>
      <c r="L2760">
        <f>I2760*$Q$2/100/1000</f>
        <v>2.5159999999999999E-4</v>
      </c>
    </row>
    <row r="2761" spans="1:12">
      <c r="A2761" s="118">
        <v>45108</v>
      </c>
      <c r="B2761" t="s">
        <v>19989</v>
      </c>
      <c r="C2761" t="s">
        <v>19988</v>
      </c>
      <c r="D2761" t="s">
        <v>20299</v>
      </c>
      <c r="E2761" t="s">
        <v>20298</v>
      </c>
      <c r="F2761">
        <v>101026758</v>
      </c>
      <c r="G2761" t="s">
        <v>20107</v>
      </c>
      <c r="H2761" t="s">
        <v>19984</v>
      </c>
      <c r="I2761">
        <v>68</v>
      </c>
      <c r="J2761" t="s">
        <v>145</v>
      </c>
      <c r="K2761" t="s">
        <v>137</v>
      </c>
      <c r="L2761">
        <f>I2761*$Q$2/100/1000</f>
        <v>2.5159999999999999E-4</v>
      </c>
    </row>
    <row r="2762" spans="1:12">
      <c r="A2762" s="118">
        <v>45108</v>
      </c>
      <c r="B2762" t="s">
        <v>19989</v>
      </c>
      <c r="C2762" t="s">
        <v>19988</v>
      </c>
      <c r="D2762" t="s">
        <v>20272</v>
      </c>
      <c r="E2762" t="s">
        <v>20297</v>
      </c>
      <c r="F2762" t="s">
        <v>7438</v>
      </c>
      <c r="G2762" t="s">
        <v>7437</v>
      </c>
      <c r="H2762" t="s">
        <v>19984</v>
      </c>
      <c r="I2762">
        <v>68</v>
      </c>
      <c r="J2762" t="s">
        <v>145</v>
      </c>
      <c r="K2762" t="s">
        <v>137</v>
      </c>
      <c r="L2762">
        <f>I2762*$Q$2/100/1000</f>
        <v>2.5159999999999999E-4</v>
      </c>
    </row>
    <row r="2763" spans="1:12">
      <c r="A2763" s="118">
        <v>44986</v>
      </c>
      <c r="B2763" t="s">
        <v>240</v>
      </c>
      <c r="C2763" t="s">
        <v>239</v>
      </c>
      <c r="D2763" t="s">
        <v>18586</v>
      </c>
      <c r="E2763" t="s">
        <v>20296</v>
      </c>
      <c r="F2763">
        <v>101027470</v>
      </c>
      <c r="G2763" t="s">
        <v>929</v>
      </c>
      <c r="H2763" t="s">
        <v>235</v>
      </c>
      <c r="I2763">
        <v>390</v>
      </c>
      <c r="J2763" t="s">
        <v>145</v>
      </c>
      <c r="K2763" t="s">
        <v>137</v>
      </c>
      <c r="L2763">
        <f>I2763*$Q$2/100/1000</f>
        <v>1.4430000000000001E-3</v>
      </c>
    </row>
    <row r="2764" spans="1:12">
      <c r="A2764" s="118">
        <v>44986</v>
      </c>
      <c r="B2764" t="s">
        <v>180</v>
      </c>
      <c r="C2764" t="s">
        <v>179</v>
      </c>
      <c r="D2764" t="s">
        <v>6246</v>
      </c>
      <c r="E2764" t="s">
        <v>20295</v>
      </c>
      <c r="F2764" t="s">
        <v>10134</v>
      </c>
      <c r="G2764" t="s">
        <v>10133</v>
      </c>
      <c r="H2764" t="s">
        <v>174</v>
      </c>
      <c r="I2764">
        <v>3154</v>
      </c>
      <c r="J2764" t="s">
        <v>173</v>
      </c>
      <c r="K2764" t="s">
        <v>172</v>
      </c>
      <c r="L2764">
        <f>I2764*$Q$3/(1000/25)</f>
        <v>2.5295079999999999</v>
      </c>
    </row>
    <row r="2765" spans="1:12">
      <c r="A2765" s="118">
        <v>45108</v>
      </c>
      <c r="B2765" t="s">
        <v>19989</v>
      </c>
      <c r="C2765" t="s">
        <v>19988</v>
      </c>
      <c r="D2765" t="s">
        <v>20119</v>
      </c>
      <c r="E2765" t="s">
        <v>20294</v>
      </c>
      <c r="F2765">
        <v>101031305</v>
      </c>
      <c r="G2765" t="s">
        <v>20117</v>
      </c>
      <c r="H2765" t="s">
        <v>19984</v>
      </c>
      <c r="I2765">
        <v>68</v>
      </c>
      <c r="J2765" t="s">
        <v>145</v>
      </c>
      <c r="K2765" t="s">
        <v>137</v>
      </c>
      <c r="L2765">
        <f>I2765*$Q$2/100/1000</f>
        <v>2.5159999999999999E-4</v>
      </c>
    </row>
    <row r="2766" spans="1:12">
      <c r="A2766" s="118">
        <v>45108</v>
      </c>
      <c r="B2766" t="s">
        <v>19989</v>
      </c>
      <c r="C2766" t="s">
        <v>19988</v>
      </c>
      <c r="D2766" t="s">
        <v>20293</v>
      </c>
      <c r="E2766" t="s">
        <v>20292</v>
      </c>
      <c r="F2766">
        <v>101017154</v>
      </c>
      <c r="G2766" t="s">
        <v>19985</v>
      </c>
      <c r="H2766" t="s">
        <v>19984</v>
      </c>
      <c r="I2766">
        <v>68</v>
      </c>
      <c r="J2766" t="s">
        <v>145</v>
      </c>
      <c r="K2766" t="s">
        <v>137</v>
      </c>
      <c r="L2766">
        <f>I2766*$Q$2/100/1000</f>
        <v>2.5159999999999999E-4</v>
      </c>
    </row>
    <row r="2767" spans="1:12">
      <c r="A2767" s="118">
        <v>45108</v>
      </c>
      <c r="B2767" t="s">
        <v>19989</v>
      </c>
      <c r="C2767" t="s">
        <v>19988</v>
      </c>
      <c r="D2767" t="s">
        <v>20204</v>
      </c>
      <c r="E2767" t="s">
        <v>20291</v>
      </c>
      <c r="F2767">
        <v>42208898</v>
      </c>
      <c r="G2767" t="s">
        <v>20028</v>
      </c>
      <c r="H2767" t="s">
        <v>19984</v>
      </c>
      <c r="I2767">
        <v>68</v>
      </c>
      <c r="J2767" t="s">
        <v>145</v>
      </c>
      <c r="K2767" t="s">
        <v>137</v>
      </c>
      <c r="L2767">
        <f>I2767*$Q$2/100/1000</f>
        <v>2.5159999999999999E-4</v>
      </c>
    </row>
    <row r="2768" spans="1:12">
      <c r="A2768" s="118">
        <v>45108</v>
      </c>
      <c r="B2768" t="s">
        <v>19989</v>
      </c>
      <c r="C2768" t="s">
        <v>19988</v>
      </c>
      <c r="D2768" t="s">
        <v>20290</v>
      </c>
      <c r="E2768" t="s">
        <v>20289</v>
      </c>
      <c r="F2768">
        <v>101049130</v>
      </c>
      <c r="G2768" t="s">
        <v>20247</v>
      </c>
      <c r="H2768" t="s">
        <v>19984</v>
      </c>
      <c r="I2768">
        <v>68</v>
      </c>
      <c r="J2768" t="s">
        <v>145</v>
      </c>
      <c r="K2768" t="s">
        <v>137</v>
      </c>
      <c r="L2768">
        <f>I2768*$Q$2/100/1000</f>
        <v>2.5159999999999999E-4</v>
      </c>
    </row>
    <row r="2769" spans="1:12">
      <c r="A2769" s="118">
        <v>45108</v>
      </c>
      <c r="B2769" t="s">
        <v>19989</v>
      </c>
      <c r="C2769" t="s">
        <v>19988</v>
      </c>
      <c r="D2769" t="s">
        <v>20288</v>
      </c>
      <c r="E2769" t="s">
        <v>20287</v>
      </c>
      <c r="F2769">
        <v>101049130</v>
      </c>
      <c r="G2769" t="s">
        <v>20079</v>
      </c>
      <c r="H2769" t="s">
        <v>19984</v>
      </c>
      <c r="I2769">
        <v>68</v>
      </c>
      <c r="J2769" t="s">
        <v>145</v>
      </c>
      <c r="K2769" t="s">
        <v>137</v>
      </c>
      <c r="L2769">
        <f>I2769*$Q$2/100/1000</f>
        <v>2.5159999999999999E-4</v>
      </c>
    </row>
    <row r="2770" spans="1:12">
      <c r="A2770" s="118">
        <v>45108</v>
      </c>
      <c r="B2770" t="s">
        <v>19989</v>
      </c>
      <c r="C2770" t="s">
        <v>19988</v>
      </c>
      <c r="D2770" t="s">
        <v>20204</v>
      </c>
      <c r="E2770" t="s">
        <v>20286</v>
      </c>
      <c r="F2770">
        <v>42208898</v>
      </c>
      <c r="G2770" t="s">
        <v>20028</v>
      </c>
      <c r="H2770" t="s">
        <v>19984</v>
      </c>
      <c r="I2770">
        <v>68</v>
      </c>
      <c r="J2770" t="s">
        <v>145</v>
      </c>
      <c r="K2770" t="s">
        <v>137</v>
      </c>
      <c r="L2770">
        <f>I2770*$Q$2/100/1000</f>
        <v>2.5159999999999999E-4</v>
      </c>
    </row>
    <row r="2771" spans="1:12">
      <c r="A2771" s="118">
        <v>45108</v>
      </c>
      <c r="B2771" t="s">
        <v>19989</v>
      </c>
      <c r="C2771" t="s">
        <v>19988</v>
      </c>
      <c r="D2771" t="s">
        <v>20285</v>
      </c>
      <c r="E2771" t="s">
        <v>20284</v>
      </c>
      <c r="F2771" t="s">
        <v>20015</v>
      </c>
      <c r="G2771" t="s">
        <v>20014</v>
      </c>
      <c r="H2771" t="s">
        <v>19984</v>
      </c>
      <c r="I2771">
        <v>68</v>
      </c>
      <c r="J2771" t="s">
        <v>145</v>
      </c>
      <c r="K2771" t="s">
        <v>137</v>
      </c>
      <c r="L2771">
        <f>I2771*$Q$2/100/1000</f>
        <v>2.5159999999999999E-4</v>
      </c>
    </row>
    <row r="2772" spans="1:12">
      <c r="A2772" s="118">
        <v>45108</v>
      </c>
      <c r="B2772" t="s">
        <v>19989</v>
      </c>
      <c r="C2772" t="s">
        <v>19988</v>
      </c>
      <c r="D2772" t="s">
        <v>20283</v>
      </c>
      <c r="E2772" t="s">
        <v>20282</v>
      </c>
      <c r="F2772">
        <v>51206093</v>
      </c>
      <c r="G2772" t="s">
        <v>20281</v>
      </c>
      <c r="H2772" t="s">
        <v>19984</v>
      </c>
      <c r="I2772">
        <v>68</v>
      </c>
      <c r="J2772" t="s">
        <v>145</v>
      </c>
      <c r="K2772" t="s">
        <v>137</v>
      </c>
      <c r="L2772">
        <f>I2772*$Q$2/100/1000</f>
        <v>2.5159999999999999E-4</v>
      </c>
    </row>
    <row r="2773" spans="1:12">
      <c r="A2773" s="118">
        <v>45108</v>
      </c>
      <c r="B2773" t="s">
        <v>19989</v>
      </c>
      <c r="C2773" t="s">
        <v>19988</v>
      </c>
      <c r="D2773" t="s">
        <v>20280</v>
      </c>
      <c r="E2773" t="s">
        <v>20279</v>
      </c>
      <c r="F2773">
        <v>42202127</v>
      </c>
      <c r="G2773" t="s">
        <v>20145</v>
      </c>
      <c r="H2773" t="s">
        <v>19984</v>
      </c>
      <c r="I2773">
        <v>68</v>
      </c>
      <c r="J2773" t="s">
        <v>145</v>
      </c>
      <c r="K2773" t="s">
        <v>137</v>
      </c>
      <c r="L2773">
        <f>I2773*$Q$2/100/1000</f>
        <v>2.5159999999999999E-4</v>
      </c>
    </row>
    <row r="2774" spans="1:12">
      <c r="A2774" s="118">
        <v>44986</v>
      </c>
      <c r="B2774" t="s">
        <v>460</v>
      </c>
      <c r="C2774" t="s">
        <v>459</v>
      </c>
      <c r="D2774" t="s">
        <v>20123</v>
      </c>
      <c r="E2774" t="s">
        <v>20278</v>
      </c>
      <c r="F2774">
        <v>50205250</v>
      </c>
      <c r="G2774" t="s">
        <v>20121</v>
      </c>
      <c r="H2774" t="s">
        <v>455</v>
      </c>
      <c r="I2774">
        <v>103.6</v>
      </c>
      <c r="J2774" t="s">
        <v>145</v>
      </c>
      <c r="K2774" t="s">
        <v>137</v>
      </c>
      <c r="L2774">
        <f>I2774*$Q$2/100/1000</f>
        <v>3.8331999999999998E-4</v>
      </c>
    </row>
    <row r="2775" spans="1:12">
      <c r="A2775" s="118">
        <v>44986</v>
      </c>
      <c r="B2775" t="s">
        <v>460</v>
      </c>
      <c r="C2775" t="s">
        <v>459</v>
      </c>
      <c r="D2775" t="s">
        <v>10417</v>
      </c>
      <c r="E2775" t="s">
        <v>20277</v>
      </c>
      <c r="F2775">
        <v>50205250</v>
      </c>
      <c r="G2775" t="s">
        <v>20276</v>
      </c>
      <c r="H2775" t="s">
        <v>455</v>
      </c>
      <c r="I2775">
        <v>103.6</v>
      </c>
      <c r="J2775" t="s">
        <v>145</v>
      </c>
      <c r="K2775" t="s">
        <v>137</v>
      </c>
      <c r="L2775">
        <f>I2775*$Q$2/100/1000</f>
        <v>3.8331999999999998E-4</v>
      </c>
    </row>
    <row r="2776" spans="1:12">
      <c r="A2776" s="118">
        <v>44986</v>
      </c>
      <c r="B2776" t="s">
        <v>574</v>
      </c>
      <c r="C2776" t="s">
        <v>573</v>
      </c>
      <c r="D2776" t="s">
        <v>20275</v>
      </c>
      <c r="E2776" t="s">
        <v>20274</v>
      </c>
      <c r="F2776">
        <v>101012395</v>
      </c>
      <c r="G2776" t="s">
        <v>570</v>
      </c>
      <c r="H2776" t="s">
        <v>569</v>
      </c>
      <c r="I2776">
        <v>298</v>
      </c>
      <c r="J2776" t="s">
        <v>145</v>
      </c>
      <c r="K2776" t="s">
        <v>137</v>
      </c>
      <c r="L2776">
        <f>I2776*$Q$2/100/1000</f>
        <v>1.1026E-3</v>
      </c>
    </row>
    <row r="2777" spans="1:12">
      <c r="A2777" s="118">
        <v>45108</v>
      </c>
      <c r="B2777" t="s">
        <v>19989</v>
      </c>
      <c r="C2777" t="s">
        <v>19988</v>
      </c>
      <c r="D2777" t="s">
        <v>20204</v>
      </c>
      <c r="E2777" t="s">
        <v>20273</v>
      </c>
      <c r="F2777">
        <v>51206094</v>
      </c>
      <c r="G2777" t="s">
        <v>20001</v>
      </c>
      <c r="H2777" t="s">
        <v>19984</v>
      </c>
      <c r="I2777">
        <v>68</v>
      </c>
      <c r="J2777" t="s">
        <v>145</v>
      </c>
      <c r="K2777" t="s">
        <v>137</v>
      </c>
      <c r="L2777">
        <f>I2777*$Q$2/100/1000</f>
        <v>2.5159999999999999E-4</v>
      </c>
    </row>
    <row r="2778" spans="1:12">
      <c r="A2778" s="118">
        <v>45108</v>
      </c>
      <c r="B2778" t="s">
        <v>19989</v>
      </c>
      <c r="C2778" t="s">
        <v>19988</v>
      </c>
      <c r="D2778" t="s">
        <v>20272</v>
      </c>
      <c r="E2778" t="s">
        <v>20271</v>
      </c>
      <c r="F2778" t="s">
        <v>3848</v>
      </c>
      <c r="G2778" t="s">
        <v>3847</v>
      </c>
      <c r="H2778" t="s">
        <v>19984</v>
      </c>
      <c r="I2778">
        <v>68</v>
      </c>
      <c r="J2778" t="s">
        <v>145</v>
      </c>
      <c r="K2778" t="s">
        <v>137</v>
      </c>
      <c r="L2778">
        <f>I2778*$Q$2/100/1000</f>
        <v>2.5159999999999999E-4</v>
      </c>
    </row>
    <row r="2779" spans="1:12">
      <c r="A2779" s="118">
        <v>45108</v>
      </c>
      <c r="B2779" t="s">
        <v>19989</v>
      </c>
      <c r="C2779" t="s">
        <v>19988</v>
      </c>
      <c r="D2779" t="s">
        <v>20270</v>
      </c>
      <c r="E2779" t="s">
        <v>20269</v>
      </c>
      <c r="F2779">
        <v>101049130</v>
      </c>
      <c r="G2779" t="s">
        <v>20079</v>
      </c>
      <c r="H2779" t="s">
        <v>19984</v>
      </c>
      <c r="I2779">
        <v>68</v>
      </c>
      <c r="J2779" t="s">
        <v>145</v>
      </c>
      <c r="K2779" t="s">
        <v>137</v>
      </c>
      <c r="L2779">
        <f>I2779*$Q$2/100/1000</f>
        <v>2.5159999999999999E-4</v>
      </c>
    </row>
    <row r="2780" spans="1:12">
      <c r="A2780" s="118">
        <v>45108</v>
      </c>
      <c r="B2780" t="s">
        <v>19989</v>
      </c>
      <c r="C2780" t="s">
        <v>19988</v>
      </c>
      <c r="D2780" t="s">
        <v>20267</v>
      </c>
      <c r="E2780" t="s">
        <v>20268</v>
      </c>
      <c r="F2780" t="s">
        <v>20015</v>
      </c>
      <c r="G2780" t="s">
        <v>20014</v>
      </c>
      <c r="H2780" t="s">
        <v>19984</v>
      </c>
      <c r="I2780">
        <v>68</v>
      </c>
      <c r="J2780" t="s">
        <v>145</v>
      </c>
      <c r="K2780" t="s">
        <v>137</v>
      </c>
      <c r="L2780">
        <f>I2780*$Q$2/100/1000</f>
        <v>2.5159999999999999E-4</v>
      </c>
    </row>
    <row r="2781" spans="1:12">
      <c r="A2781" s="118">
        <v>45108</v>
      </c>
      <c r="B2781" t="s">
        <v>19989</v>
      </c>
      <c r="C2781" t="s">
        <v>19988</v>
      </c>
      <c r="D2781" t="s">
        <v>20267</v>
      </c>
      <c r="E2781" t="s">
        <v>20266</v>
      </c>
      <c r="F2781">
        <v>101013626</v>
      </c>
      <c r="G2781" t="s">
        <v>20003</v>
      </c>
      <c r="H2781" t="s">
        <v>19984</v>
      </c>
      <c r="I2781">
        <v>68</v>
      </c>
      <c r="J2781" t="s">
        <v>145</v>
      </c>
      <c r="K2781" t="s">
        <v>137</v>
      </c>
      <c r="L2781">
        <f>I2781*$Q$2/100/1000</f>
        <v>2.5159999999999999E-4</v>
      </c>
    </row>
    <row r="2782" spans="1:12">
      <c r="A2782" s="118">
        <v>45108</v>
      </c>
      <c r="B2782" t="s">
        <v>19989</v>
      </c>
      <c r="C2782" t="s">
        <v>19988</v>
      </c>
      <c r="D2782" t="s">
        <v>20265</v>
      </c>
      <c r="E2782" t="s">
        <v>20264</v>
      </c>
      <c r="F2782">
        <v>42208898</v>
      </c>
      <c r="G2782" t="s">
        <v>20028</v>
      </c>
      <c r="H2782" t="s">
        <v>19984</v>
      </c>
      <c r="I2782">
        <v>68</v>
      </c>
      <c r="J2782" t="s">
        <v>145</v>
      </c>
      <c r="K2782" t="s">
        <v>137</v>
      </c>
      <c r="L2782">
        <f>I2782*$Q$2/100/1000</f>
        <v>2.5159999999999999E-4</v>
      </c>
    </row>
    <row r="2783" spans="1:12">
      <c r="A2783" s="118">
        <v>45108</v>
      </c>
      <c r="B2783" t="s">
        <v>19989</v>
      </c>
      <c r="C2783" t="s">
        <v>19988</v>
      </c>
      <c r="D2783" t="s">
        <v>20137</v>
      </c>
      <c r="E2783" t="s">
        <v>20263</v>
      </c>
      <c r="F2783" t="s">
        <v>20102</v>
      </c>
      <c r="G2783" t="s">
        <v>20101</v>
      </c>
      <c r="H2783" t="s">
        <v>19984</v>
      </c>
      <c r="I2783">
        <v>68</v>
      </c>
      <c r="J2783" t="s">
        <v>145</v>
      </c>
      <c r="K2783" t="s">
        <v>137</v>
      </c>
      <c r="L2783">
        <f>I2783*$Q$2/100/1000</f>
        <v>2.5159999999999999E-4</v>
      </c>
    </row>
    <row r="2784" spans="1:12">
      <c r="A2784" s="118">
        <v>45108</v>
      </c>
      <c r="B2784" t="s">
        <v>19989</v>
      </c>
      <c r="C2784" t="s">
        <v>19988</v>
      </c>
      <c r="D2784" t="s">
        <v>20261</v>
      </c>
      <c r="E2784" t="s">
        <v>20262</v>
      </c>
      <c r="F2784" t="s">
        <v>20259</v>
      </c>
      <c r="G2784" t="s">
        <v>20258</v>
      </c>
      <c r="H2784" t="s">
        <v>19984</v>
      </c>
      <c r="I2784">
        <v>68</v>
      </c>
      <c r="J2784" t="s">
        <v>145</v>
      </c>
      <c r="K2784" t="s">
        <v>137</v>
      </c>
      <c r="L2784">
        <f>I2784*$Q$2/100/1000</f>
        <v>2.5159999999999999E-4</v>
      </c>
    </row>
    <row r="2785" spans="1:12">
      <c r="A2785" s="118">
        <v>45108</v>
      </c>
      <c r="B2785" t="s">
        <v>19989</v>
      </c>
      <c r="C2785" t="s">
        <v>19988</v>
      </c>
      <c r="D2785" t="s">
        <v>20261</v>
      </c>
      <c r="E2785" t="s">
        <v>20260</v>
      </c>
      <c r="F2785" t="s">
        <v>20259</v>
      </c>
      <c r="G2785" t="s">
        <v>20258</v>
      </c>
      <c r="H2785" t="s">
        <v>19984</v>
      </c>
      <c r="I2785">
        <v>68</v>
      </c>
      <c r="J2785" t="s">
        <v>145</v>
      </c>
      <c r="K2785" t="s">
        <v>137</v>
      </c>
      <c r="L2785">
        <f>I2785*$Q$2/100/1000</f>
        <v>2.5159999999999999E-4</v>
      </c>
    </row>
    <row r="2786" spans="1:12">
      <c r="A2786" s="118">
        <v>45108</v>
      </c>
      <c r="B2786" t="s">
        <v>19989</v>
      </c>
      <c r="C2786" t="s">
        <v>19988</v>
      </c>
      <c r="D2786" t="s">
        <v>20033</v>
      </c>
      <c r="E2786" t="s">
        <v>20257</v>
      </c>
      <c r="F2786">
        <v>101017335</v>
      </c>
      <c r="G2786" t="s">
        <v>20074</v>
      </c>
      <c r="H2786" t="s">
        <v>19984</v>
      </c>
      <c r="I2786">
        <v>68</v>
      </c>
      <c r="J2786" t="s">
        <v>145</v>
      </c>
      <c r="K2786" t="s">
        <v>137</v>
      </c>
      <c r="L2786">
        <f>I2786*$Q$2/100/1000</f>
        <v>2.5159999999999999E-4</v>
      </c>
    </row>
    <row r="2787" spans="1:12">
      <c r="A2787" s="118">
        <v>45108</v>
      </c>
      <c r="B2787" t="s">
        <v>19989</v>
      </c>
      <c r="C2787" t="s">
        <v>19988</v>
      </c>
      <c r="D2787" t="s">
        <v>20125</v>
      </c>
      <c r="E2787" t="s">
        <v>20256</v>
      </c>
      <c r="F2787" t="s">
        <v>20010</v>
      </c>
      <c r="G2787" t="s">
        <v>20009</v>
      </c>
      <c r="H2787" t="s">
        <v>19984</v>
      </c>
      <c r="I2787">
        <v>68</v>
      </c>
      <c r="J2787" t="s">
        <v>145</v>
      </c>
      <c r="K2787" t="s">
        <v>137</v>
      </c>
      <c r="L2787">
        <f>I2787*$Q$2/100/1000</f>
        <v>2.5159999999999999E-4</v>
      </c>
    </row>
    <row r="2788" spans="1:12">
      <c r="A2788" s="118">
        <v>44986</v>
      </c>
      <c r="B2788" t="s">
        <v>261</v>
      </c>
      <c r="C2788" t="s">
        <v>260</v>
      </c>
      <c r="D2788" t="s">
        <v>20255</v>
      </c>
      <c r="E2788" t="s">
        <v>20254</v>
      </c>
      <c r="F2788">
        <v>101044665</v>
      </c>
      <c r="G2788" t="s">
        <v>4336</v>
      </c>
      <c r="H2788" t="s">
        <v>139</v>
      </c>
      <c r="I2788">
        <v>55</v>
      </c>
      <c r="J2788" t="s">
        <v>145</v>
      </c>
      <c r="K2788" t="s">
        <v>137</v>
      </c>
      <c r="L2788">
        <f>I2788*$Q$2/100/1000</f>
        <v>2.0350000000000001E-4</v>
      </c>
    </row>
    <row r="2789" spans="1:12">
      <c r="A2789" s="118">
        <v>45108</v>
      </c>
      <c r="B2789" t="s">
        <v>19989</v>
      </c>
      <c r="C2789" t="s">
        <v>19988</v>
      </c>
      <c r="D2789" t="s">
        <v>20253</v>
      </c>
      <c r="E2789" t="s">
        <v>20252</v>
      </c>
      <c r="F2789" t="s">
        <v>20015</v>
      </c>
      <c r="G2789" t="s">
        <v>20014</v>
      </c>
      <c r="H2789" t="s">
        <v>19984</v>
      </c>
      <c r="I2789">
        <v>68</v>
      </c>
      <c r="J2789" t="s">
        <v>145</v>
      </c>
      <c r="K2789" t="s">
        <v>137</v>
      </c>
      <c r="L2789">
        <f>I2789*$Q$2/100/1000</f>
        <v>2.5159999999999999E-4</v>
      </c>
    </row>
    <row r="2790" spans="1:12">
      <c r="A2790" s="118">
        <v>44986</v>
      </c>
      <c r="B2790" t="s">
        <v>261</v>
      </c>
      <c r="C2790" t="s">
        <v>260</v>
      </c>
      <c r="D2790" t="s">
        <v>20251</v>
      </c>
      <c r="E2790" t="s">
        <v>20250</v>
      </c>
      <c r="F2790" t="s">
        <v>2867</v>
      </c>
      <c r="G2790" t="s">
        <v>2866</v>
      </c>
      <c r="H2790" t="s">
        <v>139</v>
      </c>
      <c r="I2790">
        <v>55</v>
      </c>
      <c r="J2790" t="s">
        <v>145</v>
      </c>
      <c r="K2790" t="s">
        <v>137</v>
      </c>
      <c r="L2790">
        <f>I2790*$Q$2/100/1000</f>
        <v>2.0350000000000001E-4</v>
      </c>
    </row>
    <row r="2791" spans="1:12">
      <c r="A2791" s="118">
        <v>45108</v>
      </c>
      <c r="B2791" t="s">
        <v>19989</v>
      </c>
      <c r="C2791" t="s">
        <v>19988</v>
      </c>
      <c r="D2791" t="s">
        <v>20249</v>
      </c>
      <c r="E2791" t="s">
        <v>20248</v>
      </c>
      <c r="F2791">
        <v>101049130</v>
      </c>
      <c r="G2791" t="s">
        <v>20247</v>
      </c>
      <c r="H2791" t="s">
        <v>19984</v>
      </c>
      <c r="I2791">
        <v>68</v>
      </c>
      <c r="J2791" t="s">
        <v>145</v>
      </c>
      <c r="K2791" t="s">
        <v>137</v>
      </c>
      <c r="L2791">
        <f>I2791*$Q$2/100/1000</f>
        <v>2.5159999999999999E-4</v>
      </c>
    </row>
    <row r="2792" spans="1:12">
      <c r="A2792" s="118">
        <v>45108</v>
      </c>
      <c r="B2792" t="s">
        <v>19989</v>
      </c>
      <c r="C2792" t="s">
        <v>19988</v>
      </c>
      <c r="D2792" t="s">
        <v>20037</v>
      </c>
      <c r="E2792" t="s">
        <v>20246</v>
      </c>
      <c r="F2792">
        <v>42205010</v>
      </c>
      <c r="G2792" t="s">
        <v>16756</v>
      </c>
      <c r="H2792" t="s">
        <v>19984</v>
      </c>
      <c r="I2792">
        <v>68</v>
      </c>
      <c r="J2792" t="s">
        <v>145</v>
      </c>
      <c r="K2792" t="s">
        <v>137</v>
      </c>
      <c r="L2792">
        <f>I2792*$Q$2/100/1000</f>
        <v>2.5159999999999999E-4</v>
      </c>
    </row>
    <row r="2793" spans="1:12">
      <c r="A2793" s="118">
        <v>45108</v>
      </c>
      <c r="B2793" t="s">
        <v>19989</v>
      </c>
      <c r="C2793" t="s">
        <v>19988</v>
      </c>
      <c r="D2793" t="s">
        <v>20044</v>
      </c>
      <c r="E2793" t="s">
        <v>20245</v>
      </c>
      <c r="F2793">
        <v>42208070</v>
      </c>
      <c r="G2793" t="s">
        <v>20042</v>
      </c>
      <c r="H2793" t="s">
        <v>19984</v>
      </c>
      <c r="I2793">
        <v>68</v>
      </c>
      <c r="J2793" t="s">
        <v>145</v>
      </c>
      <c r="K2793" t="s">
        <v>137</v>
      </c>
      <c r="L2793">
        <f>I2793*$Q$2/100/1000</f>
        <v>2.5159999999999999E-4</v>
      </c>
    </row>
    <row r="2794" spans="1:12">
      <c r="A2794" s="118">
        <v>44986</v>
      </c>
      <c r="B2794" t="s">
        <v>261</v>
      </c>
      <c r="C2794" t="s">
        <v>260</v>
      </c>
      <c r="D2794" t="s">
        <v>20244</v>
      </c>
      <c r="E2794" t="s">
        <v>20243</v>
      </c>
      <c r="F2794">
        <v>34208660</v>
      </c>
      <c r="G2794" t="s">
        <v>13474</v>
      </c>
      <c r="H2794" t="s">
        <v>139</v>
      </c>
      <c r="I2794">
        <v>55</v>
      </c>
      <c r="J2794" t="s">
        <v>145</v>
      </c>
      <c r="K2794" t="s">
        <v>137</v>
      </c>
      <c r="L2794">
        <f>I2794*$Q$2/100/1000</f>
        <v>2.0350000000000001E-4</v>
      </c>
    </row>
    <row r="2795" spans="1:12">
      <c r="A2795" s="118">
        <v>44986</v>
      </c>
      <c r="B2795" t="s">
        <v>240</v>
      </c>
      <c r="C2795" t="s">
        <v>239</v>
      </c>
      <c r="D2795" t="s">
        <v>13205</v>
      </c>
      <c r="E2795" t="s">
        <v>20242</v>
      </c>
      <c r="F2795" t="s">
        <v>20241</v>
      </c>
      <c r="G2795" t="s">
        <v>20240</v>
      </c>
      <c r="H2795" t="s">
        <v>235</v>
      </c>
      <c r="I2795">
        <v>390</v>
      </c>
      <c r="J2795" t="s">
        <v>145</v>
      </c>
      <c r="K2795" t="s">
        <v>137</v>
      </c>
      <c r="L2795">
        <f>I2795*$Q$2/100/1000</f>
        <v>1.4430000000000001E-3</v>
      </c>
    </row>
    <row r="2796" spans="1:12">
      <c r="A2796" s="118">
        <v>45139</v>
      </c>
      <c r="B2796" t="s">
        <v>19989</v>
      </c>
      <c r="C2796" t="s">
        <v>19988</v>
      </c>
      <c r="D2796" t="s">
        <v>20199</v>
      </c>
      <c r="E2796" t="s">
        <v>20239</v>
      </c>
      <c r="F2796" s="119">
        <v>42202127</v>
      </c>
      <c r="G2796" t="s">
        <v>20145</v>
      </c>
      <c r="H2796" t="s">
        <v>19984</v>
      </c>
      <c r="I2796">
        <v>68</v>
      </c>
      <c r="J2796" t="s">
        <v>145</v>
      </c>
      <c r="K2796" t="s">
        <v>137</v>
      </c>
      <c r="L2796">
        <f>I2796*$Q$2/100/1000</f>
        <v>2.5159999999999999E-4</v>
      </c>
    </row>
    <row r="2797" spans="1:12">
      <c r="A2797" s="118">
        <v>44986</v>
      </c>
      <c r="B2797" t="s">
        <v>240</v>
      </c>
      <c r="C2797" t="s">
        <v>239</v>
      </c>
      <c r="D2797" t="s">
        <v>13580</v>
      </c>
      <c r="E2797" t="s">
        <v>20238</v>
      </c>
      <c r="F2797" t="s">
        <v>17318</v>
      </c>
      <c r="G2797" t="s">
        <v>17317</v>
      </c>
      <c r="H2797" t="s">
        <v>235</v>
      </c>
      <c r="I2797">
        <v>390</v>
      </c>
      <c r="J2797" t="s">
        <v>145</v>
      </c>
      <c r="K2797" t="s">
        <v>137</v>
      </c>
      <c r="L2797">
        <f>I2797*$Q$2/100/1000</f>
        <v>1.4430000000000001E-3</v>
      </c>
    </row>
    <row r="2798" spans="1:12">
      <c r="A2798" s="118">
        <v>44986</v>
      </c>
      <c r="B2798" t="s">
        <v>240</v>
      </c>
      <c r="C2798" t="s">
        <v>239</v>
      </c>
      <c r="D2798" t="s">
        <v>14932</v>
      </c>
      <c r="E2798" t="s">
        <v>20237</v>
      </c>
      <c r="F2798" t="s">
        <v>6993</v>
      </c>
      <c r="G2798" t="s">
        <v>6992</v>
      </c>
      <c r="H2798" t="s">
        <v>235</v>
      </c>
      <c r="I2798">
        <v>390</v>
      </c>
      <c r="J2798" t="s">
        <v>145</v>
      </c>
      <c r="K2798" t="s">
        <v>137</v>
      </c>
      <c r="L2798">
        <f>I2798*$Q$2/100/1000</f>
        <v>1.4430000000000001E-3</v>
      </c>
    </row>
    <row r="2799" spans="1:12">
      <c r="A2799" s="118">
        <v>45139</v>
      </c>
      <c r="B2799" t="s">
        <v>19989</v>
      </c>
      <c r="C2799" t="s">
        <v>19988</v>
      </c>
      <c r="D2799" t="s">
        <v>20207</v>
      </c>
      <c r="E2799" t="s">
        <v>20236</v>
      </c>
      <c r="F2799" s="119">
        <v>101031503</v>
      </c>
      <c r="G2799" t="s">
        <v>19996</v>
      </c>
      <c r="H2799" t="s">
        <v>19984</v>
      </c>
      <c r="I2799">
        <v>68</v>
      </c>
      <c r="J2799" t="s">
        <v>145</v>
      </c>
      <c r="K2799" t="s">
        <v>137</v>
      </c>
      <c r="L2799">
        <f>I2799*$Q$2/100/1000</f>
        <v>2.5159999999999999E-4</v>
      </c>
    </row>
    <row r="2800" spans="1:12">
      <c r="A2800" s="118">
        <v>45139</v>
      </c>
      <c r="B2800" t="s">
        <v>19989</v>
      </c>
      <c r="C2800" t="s">
        <v>19988</v>
      </c>
      <c r="D2800" t="s">
        <v>20125</v>
      </c>
      <c r="E2800" t="s">
        <v>20235</v>
      </c>
      <c r="F2800" s="119" t="s">
        <v>20010</v>
      </c>
      <c r="G2800" t="s">
        <v>20009</v>
      </c>
      <c r="H2800" t="s">
        <v>19984</v>
      </c>
      <c r="I2800">
        <v>68</v>
      </c>
      <c r="J2800" t="s">
        <v>145</v>
      </c>
      <c r="K2800" t="s">
        <v>137</v>
      </c>
      <c r="L2800">
        <f>I2800*$Q$2/100/1000</f>
        <v>2.5159999999999999E-4</v>
      </c>
    </row>
    <row r="2801" spans="1:12">
      <c r="A2801" s="118">
        <v>45139</v>
      </c>
      <c r="B2801" t="s">
        <v>19989</v>
      </c>
      <c r="C2801" t="s">
        <v>19988</v>
      </c>
      <c r="D2801" t="s">
        <v>20213</v>
      </c>
      <c r="E2801" t="s">
        <v>20234</v>
      </c>
      <c r="F2801" s="119" t="s">
        <v>20130</v>
      </c>
      <c r="G2801" t="s">
        <v>20129</v>
      </c>
      <c r="H2801" t="s">
        <v>19984</v>
      </c>
      <c r="I2801">
        <v>68</v>
      </c>
      <c r="J2801" t="s">
        <v>145</v>
      </c>
      <c r="K2801" t="s">
        <v>137</v>
      </c>
      <c r="L2801">
        <f>I2801*$Q$2/100/1000</f>
        <v>2.5159999999999999E-4</v>
      </c>
    </row>
    <row r="2802" spans="1:12">
      <c r="A2802" s="118">
        <v>45139</v>
      </c>
      <c r="B2802" t="s">
        <v>19989</v>
      </c>
      <c r="C2802" t="s">
        <v>19988</v>
      </c>
      <c r="D2802" t="s">
        <v>20233</v>
      </c>
      <c r="E2802" t="s">
        <v>20232</v>
      </c>
      <c r="F2802" s="119" t="s">
        <v>20068</v>
      </c>
      <c r="G2802" t="s">
        <v>20067</v>
      </c>
      <c r="H2802" t="s">
        <v>19984</v>
      </c>
      <c r="I2802">
        <v>68</v>
      </c>
      <c r="J2802" t="s">
        <v>145</v>
      </c>
      <c r="K2802" t="s">
        <v>137</v>
      </c>
      <c r="L2802">
        <f>I2802*$Q$2/100/1000</f>
        <v>2.5159999999999999E-4</v>
      </c>
    </row>
    <row r="2803" spans="1:12">
      <c r="A2803" s="118">
        <v>45139</v>
      </c>
      <c r="B2803" t="s">
        <v>19989</v>
      </c>
      <c r="C2803" t="s">
        <v>19988</v>
      </c>
      <c r="D2803" t="s">
        <v>20231</v>
      </c>
      <c r="E2803" t="s">
        <v>20230</v>
      </c>
      <c r="F2803" s="119" t="s">
        <v>3848</v>
      </c>
      <c r="G2803" t="s">
        <v>3847</v>
      </c>
      <c r="H2803" t="s">
        <v>19984</v>
      </c>
      <c r="I2803">
        <v>68</v>
      </c>
      <c r="J2803" t="s">
        <v>145</v>
      </c>
      <c r="K2803" t="s">
        <v>137</v>
      </c>
      <c r="L2803">
        <f>I2803*$Q$2/100/1000</f>
        <v>2.5159999999999999E-4</v>
      </c>
    </row>
    <row r="2804" spans="1:12">
      <c r="A2804" s="118">
        <v>45139</v>
      </c>
      <c r="B2804" t="s">
        <v>19989</v>
      </c>
      <c r="C2804" t="s">
        <v>19988</v>
      </c>
      <c r="D2804" t="s">
        <v>20229</v>
      </c>
      <c r="E2804" t="s">
        <v>20228</v>
      </c>
      <c r="F2804" s="119" t="s">
        <v>3848</v>
      </c>
      <c r="G2804" t="s">
        <v>3847</v>
      </c>
      <c r="H2804" t="s">
        <v>19984</v>
      </c>
      <c r="I2804">
        <v>68</v>
      </c>
      <c r="J2804" t="s">
        <v>145</v>
      </c>
      <c r="K2804" t="s">
        <v>137</v>
      </c>
      <c r="L2804">
        <f>I2804*$Q$2/100/1000</f>
        <v>2.5159999999999999E-4</v>
      </c>
    </row>
    <row r="2805" spans="1:12">
      <c r="A2805" s="118">
        <v>45139</v>
      </c>
      <c r="B2805" t="s">
        <v>19989</v>
      </c>
      <c r="C2805" t="s">
        <v>19988</v>
      </c>
      <c r="D2805" t="s">
        <v>20209</v>
      </c>
      <c r="E2805" t="s">
        <v>20227</v>
      </c>
      <c r="F2805" s="119">
        <v>42205010</v>
      </c>
      <c r="G2805" t="s">
        <v>16756</v>
      </c>
      <c r="H2805" t="s">
        <v>19984</v>
      </c>
      <c r="I2805">
        <v>68</v>
      </c>
      <c r="J2805" t="s">
        <v>145</v>
      </c>
      <c r="K2805" t="s">
        <v>137</v>
      </c>
      <c r="L2805">
        <f>I2805*$Q$2/100/1000</f>
        <v>2.5159999999999999E-4</v>
      </c>
    </row>
    <row r="2806" spans="1:12">
      <c r="A2806" s="118">
        <v>45139</v>
      </c>
      <c r="B2806" t="s">
        <v>19989</v>
      </c>
      <c r="C2806" t="s">
        <v>19988</v>
      </c>
      <c r="D2806" t="s">
        <v>20125</v>
      </c>
      <c r="E2806" t="s">
        <v>20226</v>
      </c>
      <c r="F2806" s="119" t="s">
        <v>20020</v>
      </c>
      <c r="G2806" t="s">
        <v>20019</v>
      </c>
      <c r="H2806" t="s">
        <v>19984</v>
      </c>
      <c r="I2806">
        <v>68</v>
      </c>
      <c r="J2806" t="s">
        <v>145</v>
      </c>
      <c r="K2806" t="s">
        <v>137</v>
      </c>
      <c r="L2806">
        <f>I2806*$Q$2/100/1000</f>
        <v>2.5159999999999999E-4</v>
      </c>
    </row>
    <row r="2807" spans="1:12">
      <c r="A2807" s="118">
        <v>45139</v>
      </c>
      <c r="B2807" t="s">
        <v>19989</v>
      </c>
      <c r="C2807" t="s">
        <v>19988</v>
      </c>
      <c r="D2807" t="s">
        <v>20125</v>
      </c>
      <c r="E2807" t="s">
        <v>20225</v>
      </c>
      <c r="F2807" s="119" t="s">
        <v>20010</v>
      </c>
      <c r="G2807" t="s">
        <v>20009</v>
      </c>
      <c r="H2807" t="s">
        <v>19984</v>
      </c>
      <c r="I2807">
        <v>68</v>
      </c>
      <c r="J2807" t="s">
        <v>145</v>
      </c>
      <c r="K2807" t="s">
        <v>137</v>
      </c>
      <c r="L2807">
        <f>I2807*$Q$2/100/1000</f>
        <v>2.5159999999999999E-4</v>
      </c>
    </row>
    <row r="2808" spans="1:12">
      <c r="A2808" s="118">
        <v>45139</v>
      </c>
      <c r="B2808" t="s">
        <v>19989</v>
      </c>
      <c r="C2808" t="s">
        <v>19988</v>
      </c>
      <c r="D2808" t="s">
        <v>20057</v>
      </c>
      <c r="E2808" t="s">
        <v>20224</v>
      </c>
      <c r="F2808" s="119">
        <v>101017335</v>
      </c>
      <c r="G2808" t="s">
        <v>20074</v>
      </c>
      <c r="H2808" t="s">
        <v>19984</v>
      </c>
      <c r="I2808">
        <v>68</v>
      </c>
      <c r="J2808" t="s">
        <v>145</v>
      </c>
      <c r="K2808" t="s">
        <v>137</v>
      </c>
      <c r="L2808">
        <f>I2808*$Q$2/100/1000</f>
        <v>2.5159999999999999E-4</v>
      </c>
    </row>
    <row r="2809" spans="1:12">
      <c r="A2809" s="118">
        <v>45139</v>
      </c>
      <c r="B2809" t="s">
        <v>19989</v>
      </c>
      <c r="C2809" t="s">
        <v>19988</v>
      </c>
      <c r="D2809" t="s">
        <v>20223</v>
      </c>
      <c r="E2809" t="s">
        <v>20222</v>
      </c>
      <c r="F2809" s="119" t="s">
        <v>20015</v>
      </c>
      <c r="G2809" t="s">
        <v>20014</v>
      </c>
      <c r="H2809" t="s">
        <v>19984</v>
      </c>
      <c r="I2809">
        <v>68</v>
      </c>
      <c r="J2809" t="s">
        <v>145</v>
      </c>
      <c r="K2809" t="s">
        <v>137</v>
      </c>
      <c r="L2809">
        <f>I2809*$Q$2/100/1000</f>
        <v>2.5159999999999999E-4</v>
      </c>
    </row>
    <row r="2810" spans="1:12">
      <c r="A2810" s="118">
        <v>45139</v>
      </c>
      <c r="B2810" t="s">
        <v>19989</v>
      </c>
      <c r="C2810" t="s">
        <v>19988</v>
      </c>
      <c r="D2810" t="s">
        <v>20207</v>
      </c>
      <c r="E2810" t="s">
        <v>20221</v>
      </c>
      <c r="F2810" s="119">
        <v>101017154</v>
      </c>
      <c r="G2810" t="s">
        <v>19985</v>
      </c>
      <c r="H2810" t="s">
        <v>19984</v>
      </c>
      <c r="I2810">
        <v>68</v>
      </c>
      <c r="J2810" t="s">
        <v>145</v>
      </c>
      <c r="K2810" t="s">
        <v>137</v>
      </c>
      <c r="L2810">
        <f>I2810*$Q$2/100/1000</f>
        <v>2.5159999999999999E-4</v>
      </c>
    </row>
    <row r="2811" spans="1:12">
      <c r="A2811" s="118">
        <v>45139</v>
      </c>
      <c r="B2811" t="s">
        <v>19989</v>
      </c>
      <c r="C2811" t="s">
        <v>19988</v>
      </c>
      <c r="D2811" t="s">
        <v>20220</v>
      </c>
      <c r="E2811" t="s">
        <v>20219</v>
      </c>
      <c r="F2811" s="119" t="s">
        <v>20020</v>
      </c>
      <c r="G2811" t="s">
        <v>20019</v>
      </c>
      <c r="H2811" t="s">
        <v>19984</v>
      </c>
      <c r="I2811">
        <v>68</v>
      </c>
      <c r="J2811" t="s">
        <v>145</v>
      </c>
      <c r="K2811" t="s">
        <v>137</v>
      </c>
      <c r="L2811">
        <f>I2811*$Q$2/100/1000</f>
        <v>2.5159999999999999E-4</v>
      </c>
    </row>
    <row r="2812" spans="1:12">
      <c r="A2812" s="118">
        <v>44986</v>
      </c>
      <c r="B2812" t="s">
        <v>271</v>
      </c>
      <c r="C2812" t="s">
        <v>270</v>
      </c>
      <c r="D2812" t="s">
        <v>20218</v>
      </c>
      <c r="E2812" t="s">
        <v>20217</v>
      </c>
      <c r="F2812">
        <v>30202404</v>
      </c>
      <c r="G2812" t="s">
        <v>20216</v>
      </c>
      <c r="H2812" t="s">
        <v>266</v>
      </c>
      <c r="I2812">
        <v>180</v>
      </c>
      <c r="J2812" t="s">
        <v>145</v>
      </c>
      <c r="K2812" t="s">
        <v>137</v>
      </c>
      <c r="L2812">
        <f>I2812*$Q$2/100/1000</f>
        <v>6.6599999999999993E-4</v>
      </c>
    </row>
    <row r="2813" spans="1:12">
      <c r="A2813" s="118">
        <v>45139</v>
      </c>
      <c r="B2813" t="s">
        <v>19989</v>
      </c>
      <c r="C2813" t="s">
        <v>19988</v>
      </c>
      <c r="D2813" t="s">
        <v>20215</v>
      </c>
      <c r="E2813" t="s">
        <v>20214</v>
      </c>
      <c r="F2813" s="119">
        <v>42202127</v>
      </c>
      <c r="G2813" t="s">
        <v>20145</v>
      </c>
      <c r="H2813" t="s">
        <v>19984</v>
      </c>
      <c r="I2813">
        <v>68</v>
      </c>
      <c r="J2813" t="s">
        <v>145</v>
      </c>
      <c r="K2813" t="s">
        <v>137</v>
      </c>
      <c r="L2813">
        <f>I2813*$Q$2/100/1000</f>
        <v>2.5159999999999999E-4</v>
      </c>
    </row>
    <row r="2814" spans="1:12">
      <c r="A2814" s="118">
        <v>45139</v>
      </c>
      <c r="B2814" t="s">
        <v>19989</v>
      </c>
      <c r="C2814" t="s">
        <v>19988</v>
      </c>
      <c r="D2814" t="s">
        <v>20213</v>
      </c>
      <c r="E2814" t="s">
        <v>20212</v>
      </c>
      <c r="F2814" s="119" t="s">
        <v>20015</v>
      </c>
      <c r="G2814" t="s">
        <v>20014</v>
      </c>
      <c r="H2814" t="s">
        <v>19984</v>
      </c>
      <c r="I2814">
        <v>68</v>
      </c>
      <c r="J2814" t="s">
        <v>145</v>
      </c>
      <c r="K2814" t="s">
        <v>137</v>
      </c>
      <c r="L2814">
        <f>I2814*$Q$2/100/1000</f>
        <v>2.5159999999999999E-4</v>
      </c>
    </row>
    <row r="2815" spans="1:12">
      <c r="A2815" s="118">
        <v>45139</v>
      </c>
      <c r="B2815" t="s">
        <v>19989</v>
      </c>
      <c r="C2815" t="s">
        <v>19988</v>
      </c>
      <c r="D2815" t="s">
        <v>20078</v>
      </c>
      <c r="E2815" t="s">
        <v>20211</v>
      </c>
      <c r="F2815" s="119" t="s">
        <v>20068</v>
      </c>
      <c r="G2815" t="s">
        <v>20067</v>
      </c>
      <c r="H2815" t="s">
        <v>19984</v>
      </c>
      <c r="I2815">
        <v>68</v>
      </c>
      <c r="J2815" t="s">
        <v>145</v>
      </c>
      <c r="K2815" t="s">
        <v>137</v>
      </c>
      <c r="L2815">
        <f>I2815*$Q$2/100/1000</f>
        <v>2.5159999999999999E-4</v>
      </c>
    </row>
    <row r="2816" spans="1:12">
      <c r="A2816" s="118">
        <v>45231</v>
      </c>
      <c r="B2816" t="s">
        <v>18960</v>
      </c>
      <c r="C2816" t="s">
        <v>18959</v>
      </c>
      <c r="D2816" t="s">
        <v>19285</v>
      </c>
      <c r="E2816" t="s">
        <v>20210</v>
      </c>
      <c r="F2816" t="s">
        <v>19283</v>
      </c>
      <c r="G2816" t="s">
        <v>19282</v>
      </c>
      <c r="H2816" t="s">
        <v>18954</v>
      </c>
      <c r="I2816">
        <v>1446</v>
      </c>
      <c r="J2816" t="s">
        <v>223</v>
      </c>
      <c r="K2816" t="s">
        <v>137</v>
      </c>
      <c r="L2816">
        <f>I2816*$Q$5/1000</f>
        <v>1.4702205000000002</v>
      </c>
    </row>
    <row r="2817" spans="1:12">
      <c r="A2817" s="118">
        <v>45139</v>
      </c>
      <c r="B2817" t="s">
        <v>19989</v>
      </c>
      <c r="C2817" t="s">
        <v>19988</v>
      </c>
      <c r="D2817" t="s">
        <v>20209</v>
      </c>
      <c r="E2817" t="s">
        <v>20208</v>
      </c>
      <c r="F2817" s="119">
        <v>51206094</v>
      </c>
      <c r="G2817" t="s">
        <v>20001</v>
      </c>
      <c r="H2817" t="s">
        <v>19984</v>
      </c>
      <c r="I2817">
        <v>68</v>
      </c>
      <c r="J2817" t="s">
        <v>145</v>
      </c>
      <c r="K2817" t="s">
        <v>137</v>
      </c>
      <c r="L2817">
        <f>I2817*$Q$2/100/1000</f>
        <v>2.5159999999999999E-4</v>
      </c>
    </row>
    <row r="2818" spans="1:12">
      <c r="A2818" s="118">
        <v>45139</v>
      </c>
      <c r="B2818" t="s">
        <v>19989</v>
      </c>
      <c r="C2818" t="s">
        <v>19988</v>
      </c>
      <c r="D2818" t="s">
        <v>20207</v>
      </c>
      <c r="E2818" t="s">
        <v>20206</v>
      </c>
      <c r="F2818" s="119">
        <v>101017335</v>
      </c>
      <c r="G2818" t="s">
        <v>20074</v>
      </c>
      <c r="H2818" t="s">
        <v>19984</v>
      </c>
      <c r="I2818">
        <v>68</v>
      </c>
      <c r="J2818" t="s">
        <v>145</v>
      </c>
      <c r="K2818" t="s">
        <v>137</v>
      </c>
      <c r="L2818">
        <f>I2818*$Q$2/100/1000</f>
        <v>2.5159999999999999E-4</v>
      </c>
    </row>
    <row r="2819" spans="1:12">
      <c r="A2819" s="118">
        <v>45139</v>
      </c>
      <c r="B2819" t="s">
        <v>19989</v>
      </c>
      <c r="C2819" t="s">
        <v>19988</v>
      </c>
      <c r="D2819" t="s">
        <v>20113</v>
      </c>
      <c r="E2819" t="s">
        <v>20205</v>
      </c>
      <c r="F2819" s="119" t="s">
        <v>20010</v>
      </c>
      <c r="G2819" t="s">
        <v>20009</v>
      </c>
      <c r="H2819" t="s">
        <v>19984</v>
      </c>
      <c r="I2819">
        <v>68</v>
      </c>
      <c r="J2819" t="s">
        <v>145</v>
      </c>
      <c r="K2819" t="s">
        <v>137</v>
      </c>
      <c r="L2819">
        <f>I2819*$Q$2/100/1000</f>
        <v>2.5159999999999999E-4</v>
      </c>
    </row>
    <row r="2820" spans="1:12">
      <c r="A2820" s="118">
        <v>45139</v>
      </c>
      <c r="B2820" t="s">
        <v>19989</v>
      </c>
      <c r="C2820" t="s">
        <v>19988</v>
      </c>
      <c r="D2820" t="s">
        <v>20204</v>
      </c>
      <c r="E2820" t="s">
        <v>20203</v>
      </c>
      <c r="F2820" s="119">
        <v>42208898</v>
      </c>
      <c r="G2820" t="s">
        <v>20028</v>
      </c>
      <c r="H2820" t="s">
        <v>19984</v>
      </c>
      <c r="I2820">
        <v>68</v>
      </c>
      <c r="J2820" t="s">
        <v>145</v>
      </c>
      <c r="K2820" t="s">
        <v>137</v>
      </c>
      <c r="L2820">
        <f>I2820*$Q$2/100/1000</f>
        <v>2.5159999999999999E-4</v>
      </c>
    </row>
    <row r="2821" spans="1:12">
      <c r="A2821" s="118">
        <v>45139</v>
      </c>
      <c r="B2821" t="s">
        <v>19989</v>
      </c>
      <c r="C2821" t="s">
        <v>19988</v>
      </c>
      <c r="D2821" t="s">
        <v>20202</v>
      </c>
      <c r="E2821" t="s">
        <v>20201</v>
      </c>
      <c r="F2821" s="119">
        <v>101013626</v>
      </c>
      <c r="G2821" t="s">
        <v>20003</v>
      </c>
      <c r="H2821" t="s">
        <v>19984</v>
      </c>
      <c r="I2821">
        <v>68</v>
      </c>
      <c r="J2821" t="s">
        <v>145</v>
      </c>
      <c r="K2821" t="s">
        <v>137</v>
      </c>
      <c r="L2821">
        <f>I2821*$Q$2/100/1000</f>
        <v>2.5159999999999999E-4</v>
      </c>
    </row>
    <row r="2822" spans="1:12">
      <c r="A2822" s="118">
        <v>45139</v>
      </c>
      <c r="B2822" t="s">
        <v>19989</v>
      </c>
      <c r="C2822" t="s">
        <v>19988</v>
      </c>
      <c r="D2822" t="s">
        <v>20125</v>
      </c>
      <c r="E2822" t="s">
        <v>20200</v>
      </c>
      <c r="F2822" s="119" t="s">
        <v>20010</v>
      </c>
      <c r="G2822" t="s">
        <v>20009</v>
      </c>
      <c r="H2822" t="s">
        <v>19984</v>
      </c>
      <c r="I2822">
        <v>68</v>
      </c>
      <c r="J2822" t="s">
        <v>145</v>
      </c>
      <c r="K2822" t="s">
        <v>137</v>
      </c>
      <c r="L2822">
        <f>I2822*$Q$2/100/1000</f>
        <v>2.5159999999999999E-4</v>
      </c>
    </row>
    <row r="2823" spans="1:12">
      <c r="A2823" s="118">
        <v>45139</v>
      </c>
      <c r="B2823" t="s">
        <v>19989</v>
      </c>
      <c r="C2823" t="s">
        <v>19988</v>
      </c>
      <c r="D2823" t="s">
        <v>20199</v>
      </c>
      <c r="E2823" t="s">
        <v>20198</v>
      </c>
      <c r="F2823" s="119">
        <v>42202127</v>
      </c>
      <c r="G2823" t="s">
        <v>20145</v>
      </c>
      <c r="H2823" t="s">
        <v>19984</v>
      </c>
      <c r="I2823">
        <v>68</v>
      </c>
      <c r="J2823" t="s">
        <v>145</v>
      </c>
      <c r="K2823" t="s">
        <v>137</v>
      </c>
      <c r="L2823">
        <f>I2823*$Q$2/100/1000</f>
        <v>2.5159999999999999E-4</v>
      </c>
    </row>
    <row r="2824" spans="1:12">
      <c r="A2824" s="118">
        <v>45170</v>
      </c>
      <c r="B2824" t="s">
        <v>19989</v>
      </c>
      <c r="C2824" t="s">
        <v>19988</v>
      </c>
      <c r="D2824" t="s">
        <v>20044</v>
      </c>
      <c r="E2824" t="s">
        <v>20197</v>
      </c>
      <c r="F2824">
        <v>42208070</v>
      </c>
      <c r="G2824" t="s">
        <v>20042</v>
      </c>
      <c r="H2824" t="s">
        <v>19984</v>
      </c>
      <c r="I2824">
        <v>68</v>
      </c>
      <c r="J2824" t="s">
        <v>145</v>
      </c>
      <c r="K2824" t="s">
        <v>137</v>
      </c>
      <c r="L2824">
        <f>I2824*$Q$2/100/1000</f>
        <v>2.5159999999999999E-4</v>
      </c>
    </row>
    <row r="2825" spans="1:12">
      <c r="A2825" s="118">
        <v>45170</v>
      </c>
      <c r="B2825" t="s">
        <v>19989</v>
      </c>
      <c r="C2825" t="s">
        <v>19988</v>
      </c>
      <c r="D2825" t="s">
        <v>20082</v>
      </c>
      <c r="E2825" t="s">
        <v>20196</v>
      </c>
      <c r="F2825" t="s">
        <v>20020</v>
      </c>
      <c r="G2825" t="s">
        <v>20019</v>
      </c>
      <c r="H2825" t="s">
        <v>19984</v>
      </c>
      <c r="I2825">
        <v>68</v>
      </c>
      <c r="J2825" t="s">
        <v>145</v>
      </c>
      <c r="K2825" t="s">
        <v>137</v>
      </c>
      <c r="L2825">
        <f>I2825*$Q$2/100/1000</f>
        <v>2.5159999999999999E-4</v>
      </c>
    </row>
    <row r="2826" spans="1:12">
      <c r="A2826" s="118">
        <v>45170</v>
      </c>
      <c r="B2826" t="s">
        <v>19989</v>
      </c>
      <c r="C2826" t="s">
        <v>19988</v>
      </c>
      <c r="D2826" t="s">
        <v>20082</v>
      </c>
      <c r="E2826" t="s">
        <v>20195</v>
      </c>
      <c r="F2826" t="s">
        <v>20102</v>
      </c>
      <c r="G2826" t="s">
        <v>20101</v>
      </c>
      <c r="H2826" t="s">
        <v>19984</v>
      </c>
      <c r="I2826">
        <v>68</v>
      </c>
      <c r="J2826" t="s">
        <v>145</v>
      </c>
      <c r="K2826" t="s">
        <v>137</v>
      </c>
      <c r="L2826">
        <f>I2826*$Q$2/100/1000</f>
        <v>2.5159999999999999E-4</v>
      </c>
    </row>
    <row r="2827" spans="1:12">
      <c r="A2827" s="118">
        <v>45170</v>
      </c>
      <c r="B2827" t="s">
        <v>19989</v>
      </c>
      <c r="C2827" t="s">
        <v>19988</v>
      </c>
      <c r="D2827" t="s">
        <v>20082</v>
      </c>
      <c r="E2827" t="s">
        <v>20194</v>
      </c>
      <c r="F2827" t="s">
        <v>20020</v>
      </c>
      <c r="G2827" t="s">
        <v>20019</v>
      </c>
      <c r="H2827" t="s">
        <v>19984</v>
      </c>
      <c r="I2827">
        <v>68</v>
      </c>
      <c r="J2827" t="s">
        <v>145</v>
      </c>
      <c r="K2827" t="s">
        <v>137</v>
      </c>
      <c r="L2827">
        <f>I2827*$Q$2/100/1000</f>
        <v>2.5159999999999999E-4</v>
      </c>
    </row>
    <row r="2828" spans="1:12">
      <c r="A2828" s="118">
        <v>45170</v>
      </c>
      <c r="B2828" t="s">
        <v>19989</v>
      </c>
      <c r="C2828" t="s">
        <v>19988</v>
      </c>
      <c r="D2828" t="s">
        <v>20193</v>
      </c>
      <c r="E2828" t="s">
        <v>20192</v>
      </c>
      <c r="F2828">
        <v>56203746</v>
      </c>
      <c r="G2828" t="s">
        <v>20189</v>
      </c>
      <c r="H2828" t="s">
        <v>19984</v>
      </c>
      <c r="I2828">
        <v>68</v>
      </c>
      <c r="J2828" t="s">
        <v>145</v>
      </c>
      <c r="K2828" t="s">
        <v>137</v>
      </c>
      <c r="L2828">
        <f>I2828*$Q$2/100/1000</f>
        <v>2.5159999999999999E-4</v>
      </c>
    </row>
    <row r="2829" spans="1:12">
      <c r="A2829" s="118">
        <v>45170</v>
      </c>
      <c r="B2829" t="s">
        <v>19989</v>
      </c>
      <c r="C2829" t="s">
        <v>19988</v>
      </c>
      <c r="D2829" t="s">
        <v>20191</v>
      </c>
      <c r="E2829" t="s">
        <v>20190</v>
      </c>
      <c r="F2829">
        <v>56203746</v>
      </c>
      <c r="G2829" t="s">
        <v>20189</v>
      </c>
      <c r="H2829" t="s">
        <v>19984</v>
      </c>
      <c r="I2829">
        <v>68</v>
      </c>
      <c r="J2829" t="s">
        <v>145</v>
      </c>
      <c r="K2829" t="s">
        <v>137</v>
      </c>
      <c r="L2829">
        <f>I2829*$Q$2/100/1000</f>
        <v>2.5159999999999999E-4</v>
      </c>
    </row>
    <row r="2830" spans="1:12">
      <c r="A2830" s="118">
        <v>45170</v>
      </c>
      <c r="B2830" t="s">
        <v>19989</v>
      </c>
      <c r="C2830" t="s">
        <v>19988</v>
      </c>
      <c r="D2830" t="s">
        <v>20037</v>
      </c>
      <c r="E2830" t="s">
        <v>20188</v>
      </c>
      <c r="F2830">
        <v>42205010</v>
      </c>
      <c r="G2830" t="s">
        <v>16756</v>
      </c>
      <c r="H2830" t="s">
        <v>19984</v>
      </c>
      <c r="I2830">
        <v>68</v>
      </c>
      <c r="J2830" t="s">
        <v>145</v>
      </c>
      <c r="K2830" t="s">
        <v>137</v>
      </c>
      <c r="L2830">
        <f>I2830*$Q$2/100/1000</f>
        <v>2.5159999999999999E-4</v>
      </c>
    </row>
    <row r="2831" spans="1:12">
      <c r="A2831" s="118">
        <v>45170</v>
      </c>
      <c r="B2831" t="s">
        <v>19989</v>
      </c>
      <c r="C2831" t="s">
        <v>19988</v>
      </c>
      <c r="D2831" t="s">
        <v>20037</v>
      </c>
      <c r="E2831" t="s">
        <v>20187</v>
      </c>
      <c r="F2831" t="s">
        <v>20015</v>
      </c>
      <c r="G2831" t="s">
        <v>20014</v>
      </c>
      <c r="H2831" t="s">
        <v>19984</v>
      </c>
      <c r="I2831">
        <v>68</v>
      </c>
      <c r="J2831" t="s">
        <v>145</v>
      </c>
      <c r="K2831" t="s">
        <v>137</v>
      </c>
      <c r="L2831">
        <f>I2831*$Q$2/100/1000</f>
        <v>2.5159999999999999E-4</v>
      </c>
    </row>
    <row r="2832" spans="1:12">
      <c r="A2832" s="118">
        <v>45170</v>
      </c>
      <c r="B2832" t="s">
        <v>19989</v>
      </c>
      <c r="C2832" t="s">
        <v>19988</v>
      </c>
      <c r="D2832" t="s">
        <v>20186</v>
      </c>
      <c r="E2832" t="s">
        <v>20185</v>
      </c>
      <c r="F2832">
        <v>101038455</v>
      </c>
      <c r="G2832" t="s">
        <v>20038</v>
      </c>
      <c r="H2832" t="s">
        <v>19984</v>
      </c>
      <c r="I2832">
        <v>68</v>
      </c>
      <c r="J2832" t="s">
        <v>145</v>
      </c>
      <c r="K2832" t="s">
        <v>137</v>
      </c>
      <c r="L2832">
        <f>I2832*$Q$2/100/1000</f>
        <v>2.5159999999999999E-4</v>
      </c>
    </row>
    <row r="2833" spans="1:12">
      <c r="A2833" s="118">
        <v>45170</v>
      </c>
      <c r="B2833" t="s">
        <v>19989</v>
      </c>
      <c r="C2833" t="s">
        <v>19988</v>
      </c>
      <c r="D2833" t="s">
        <v>20125</v>
      </c>
      <c r="E2833" t="s">
        <v>20184</v>
      </c>
      <c r="F2833" t="s">
        <v>20010</v>
      </c>
      <c r="G2833" t="s">
        <v>20009</v>
      </c>
      <c r="H2833" t="s">
        <v>19984</v>
      </c>
      <c r="I2833">
        <v>68</v>
      </c>
      <c r="J2833" t="s">
        <v>145</v>
      </c>
      <c r="K2833" t="s">
        <v>137</v>
      </c>
      <c r="L2833">
        <f>I2833*$Q$2/100/1000</f>
        <v>2.5159999999999999E-4</v>
      </c>
    </row>
    <row r="2834" spans="1:12">
      <c r="A2834" s="118">
        <v>45170</v>
      </c>
      <c r="B2834" t="s">
        <v>19989</v>
      </c>
      <c r="C2834" t="s">
        <v>19988</v>
      </c>
      <c r="D2834" t="s">
        <v>20183</v>
      </c>
      <c r="E2834" t="s">
        <v>20182</v>
      </c>
      <c r="F2834">
        <v>101013626</v>
      </c>
      <c r="G2834" t="s">
        <v>20003</v>
      </c>
      <c r="H2834" t="s">
        <v>19984</v>
      </c>
      <c r="I2834">
        <v>68</v>
      </c>
      <c r="J2834" t="s">
        <v>145</v>
      </c>
      <c r="K2834" t="s">
        <v>137</v>
      </c>
      <c r="L2834">
        <f>I2834*$Q$2/100/1000</f>
        <v>2.5159999999999999E-4</v>
      </c>
    </row>
    <row r="2835" spans="1:12">
      <c r="A2835" s="118">
        <v>45170</v>
      </c>
      <c r="B2835" t="s">
        <v>19989</v>
      </c>
      <c r="C2835" t="s">
        <v>19988</v>
      </c>
      <c r="D2835" t="s">
        <v>20078</v>
      </c>
      <c r="E2835" t="s">
        <v>20181</v>
      </c>
      <c r="F2835">
        <v>101017154</v>
      </c>
      <c r="G2835" t="s">
        <v>19985</v>
      </c>
      <c r="H2835" t="s">
        <v>19984</v>
      </c>
      <c r="I2835">
        <v>68</v>
      </c>
      <c r="J2835" t="s">
        <v>145</v>
      </c>
      <c r="K2835" t="s">
        <v>137</v>
      </c>
      <c r="L2835">
        <f>I2835*$Q$2/100/1000</f>
        <v>2.5159999999999999E-4</v>
      </c>
    </row>
    <row r="2836" spans="1:12">
      <c r="A2836" s="118">
        <v>45170</v>
      </c>
      <c r="B2836" t="s">
        <v>19989</v>
      </c>
      <c r="C2836" t="s">
        <v>19988</v>
      </c>
      <c r="D2836" t="s">
        <v>20165</v>
      </c>
      <c r="E2836" t="s">
        <v>20180</v>
      </c>
      <c r="F2836" t="s">
        <v>3848</v>
      </c>
      <c r="G2836" t="s">
        <v>3847</v>
      </c>
      <c r="H2836" t="s">
        <v>19984</v>
      </c>
      <c r="I2836">
        <v>68</v>
      </c>
      <c r="J2836" t="s">
        <v>145</v>
      </c>
      <c r="K2836" t="s">
        <v>137</v>
      </c>
      <c r="L2836">
        <f>I2836*$Q$2/100/1000</f>
        <v>2.5159999999999999E-4</v>
      </c>
    </row>
    <row r="2837" spans="1:12">
      <c r="A2837" s="118">
        <v>45170</v>
      </c>
      <c r="B2837" t="s">
        <v>19989</v>
      </c>
      <c r="C2837" t="s">
        <v>19988</v>
      </c>
      <c r="D2837" t="s">
        <v>20078</v>
      </c>
      <c r="E2837" t="s">
        <v>20179</v>
      </c>
      <c r="F2837" t="s">
        <v>20068</v>
      </c>
      <c r="G2837" t="s">
        <v>20067</v>
      </c>
      <c r="H2837" t="s">
        <v>19984</v>
      </c>
      <c r="I2837">
        <v>68</v>
      </c>
      <c r="J2837" t="s">
        <v>145</v>
      </c>
      <c r="K2837" t="s">
        <v>137</v>
      </c>
      <c r="L2837">
        <f>I2837*$Q$2/100/1000</f>
        <v>2.5159999999999999E-4</v>
      </c>
    </row>
    <row r="2838" spans="1:12">
      <c r="A2838" s="118">
        <v>45170</v>
      </c>
      <c r="B2838" t="s">
        <v>19989</v>
      </c>
      <c r="C2838" t="s">
        <v>19988</v>
      </c>
      <c r="D2838" t="s">
        <v>20173</v>
      </c>
      <c r="E2838" t="s">
        <v>20178</v>
      </c>
      <c r="F2838">
        <v>101026758</v>
      </c>
      <c r="G2838" t="s">
        <v>20107</v>
      </c>
      <c r="H2838" t="s">
        <v>19984</v>
      </c>
      <c r="I2838">
        <v>68</v>
      </c>
      <c r="J2838" t="s">
        <v>145</v>
      </c>
      <c r="K2838" t="s">
        <v>137</v>
      </c>
      <c r="L2838">
        <f>I2838*$Q$2/100/1000</f>
        <v>2.5159999999999999E-4</v>
      </c>
    </row>
    <row r="2839" spans="1:12">
      <c r="A2839" s="118">
        <v>45170</v>
      </c>
      <c r="B2839" t="s">
        <v>19989</v>
      </c>
      <c r="C2839" t="s">
        <v>19988</v>
      </c>
      <c r="D2839" t="s">
        <v>20119</v>
      </c>
      <c r="E2839" t="s">
        <v>20177</v>
      </c>
      <c r="F2839">
        <v>101031305</v>
      </c>
      <c r="G2839" t="s">
        <v>20117</v>
      </c>
      <c r="H2839" t="s">
        <v>19984</v>
      </c>
      <c r="I2839">
        <v>68</v>
      </c>
      <c r="J2839" t="s">
        <v>145</v>
      </c>
      <c r="K2839" t="s">
        <v>137</v>
      </c>
      <c r="L2839">
        <f>I2839*$Q$2/100/1000</f>
        <v>2.5159999999999999E-4</v>
      </c>
    </row>
    <row r="2840" spans="1:12">
      <c r="A2840" s="118">
        <v>45170</v>
      </c>
      <c r="B2840" t="s">
        <v>19989</v>
      </c>
      <c r="C2840" t="s">
        <v>19988</v>
      </c>
      <c r="D2840" t="s">
        <v>20165</v>
      </c>
      <c r="E2840" t="s">
        <v>20176</v>
      </c>
      <c r="F2840" t="s">
        <v>20163</v>
      </c>
      <c r="G2840" t="s">
        <v>20162</v>
      </c>
      <c r="H2840" t="s">
        <v>19984</v>
      </c>
      <c r="I2840">
        <v>68</v>
      </c>
      <c r="J2840" t="s">
        <v>145</v>
      </c>
      <c r="K2840" t="s">
        <v>137</v>
      </c>
      <c r="L2840">
        <f>I2840*$Q$2/100/1000</f>
        <v>2.5159999999999999E-4</v>
      </c>
    </row>
    <row r="2841" spans="1:12">
      <c r="A2841" s="118">
        <v>45170</v>
      </c>
      <c r="B2841" t="s">
        <v>19989</v>
      </c>
      <c r="C2841" t="s">
        <v>19988</v>
      </c>
      <c r="D2841" t="s">
        <v>20033</v>
      </c>
      <c r="E2841" t="s">
        <v>20175</v>
      </c>
      <c r="F2841">
        <v>101017335</v>
      </c>
      <c r="G2841" t="s">
        <v>20074</v>
      </c>
      <c r="H2841" t="s">
        <v>19984</v>
      </c>
      <c r="I2841">
        <v>68</v>
      </c>
      <c r="J2841" t="s">
        <v>145</v>
      </c>
      <c r="K2841" t="s">
        <v>137</v>
      </c>
      <c r="L2841">
        <f>I2841*$Q$2/100/1000</f>
        <v>2.5159999999999999E-4</v>
      </c>
    </row>
    <row r="2842" spans="1:12">
      <c r="A2842" s="118">
        <v>45170</v>
      </c>
      <c r="B2842" t="s">
        <v>19989</v>
      </c>
      <c r="C2842" t="s">
        <v>19988</v>
      </c>
      <c r="D2842" t="s">
        <v>20033</v>
      </c>
      <c r="E2842" t="s">
        <v>20174</v>
      </c>
      <c r="F2842">
        <v>42208898</v>
      </c>
      <c r="G2842" t="s">
        <v>20028</v>
      </c>
      <c r="H2842" t="s">
        <v>19984</v>
      </c>
      <c r="I2842">
        <v>68</v>
      </c>
      <c r="J2842" t="s">
        <v>145</v>
      </c>
      <c r="K2842" t="s">
        <v>137</v>
      </c>
      <c r="L2842">
        <f>I2842*$Q$2/100/1000</f>
        <v>2.5159999999999999E-4</v>
      </c>
    </row>
    <row r="2843" spans="1:12">
      <c r="A2843" s="118">
        <v>45170</v>
      </c>
      <c r="B2843" t="s">
        <v>19989</v>
      </c>
      <c r="C2843" t="s">
        <v>19988</v>
      </c>
      <c r="D2843" t="s">
        <v>20173</v>
      </c>
      <c r="E2843" t="s">
        <v>20172</v>
      </c>
      <c r="F2843">
        <v>101026758</v>
      </c>
      <c r="G2843" t="s">
        <v>20107</v>
      </c>
      <c r="H2843" t="s">
        <v>19984</v>
      </c>
      <c r="I2843">
        <v>68</v>
      </c>
      <c r="J2843" t="s">
        <v>145</v>
      </c>
      <c r="K2843" t="s">
        <v>137</v>
      </c>
      <c r="L2843">
        <f>I2843*$Q$2/100/1000</f>
        <v>2.5159999999999999E-4</v>
      </c>
    </row>
    <row r="2844" spans="1:12">
      <c r="A2844" s="118">
        <v>44986</v>
      </c>
      <c r="B2844" t="s">
        <v>1013</v>
      </c>
      <c r="C2844" t="s">
        <v>1012</v>
      </c>
      <c r="D2844" t="s">
        <v>20171</v>
      </c>
      <c r="E2844" t="s">
        <v>20170</v>
      </c>
      <c r="F2844" t="s">
        <v>2258</v>
      </c>
      <c r="G2844" t="s">
        <v>2257</v>
      </c>
      <c r="H2844" t="s">
        <v>1008</v>
      </c>
      <c r="I2844">
        <v>50.6</v>
      </c>
      <c r="J2844" t="s">
        <v>145</v>
      </c>
      <c r="K2844" t="s">
        <v>137</v>
      </c>
      <c r="L2844">
        <f>I2844*$Q$2/10/1000</f>
        <v>1.8722000000000001E-3</v>
      </c>
    </row>
    <row r="2845" spans="1:12">
      <c r="A2845" s="118">
        <v>45200</v>
      </c>
      <c r="B2845" t="s">
        <v>19989</v>
      </c>
      <c r="C2845" t="s">
        <v>19988</v>
      </c>
      <c r="D2845" t="s">
        <v>20078</v>
      </c>
      <c r="E2845" t="s">
        <v>20169</v>
      </c>
      <c r="F2845">
        <v>101017154</v>
      </c>
      <c r="G2845" t="s">
        <v>19985</v>
      </c>
      <c r="H2845" t="s">
        <v>19984</v>
      </c>
      <c r="I2845">
        <v>68</v>
      </c>
      <c r="J2845" t="s">
        <v>145</v>
      </c>
      <c r="K2845" t="s">
        <v>137</v>
      </c>
      <c r="L2845">
        <f>I2845*$Q$2/100/1000</f>
        <v>2.5159999999999999E-4</v>
      </c>
    </row>
    <row r="2846" spans="1:12">
      <c r="A2846" s="118">
        <v>44986</v>
      </c>
      <c r="B2846" t="s">
        <v>1013</v>
      </c>
      <c r="C2846" t="s">
        <v>1012</v>
      </c>
      <c r="D2846" t="s">
        <v>17798</v>
      </c>
      <c r="E2846" t="s">
        <v>20168</v>
      </c>
      <c r="F2846" t="s">
        <v>12750</v>
      </c>
      <c r="G2846" t="s">
        <v>12749</v>
      </c>
      <c r="H2846" t="s">
        <v>1008</v>
      </c>
      <c r="I2846">
        <v>50.6</v>
      </c>
      <c r="J2846" t="s">
        <v>145</v>
      </c>
      <c r="K2846" t="s">
        <v>137</v>
      </c>
      <c r="L2846">
        <f>I2846*$Q$2/10/1000</f>
        <v>1.8722000000000001E-3</v>
      </c>
    </row>
    <row r="2847" spans="1:12">
      <c r="A2847" s="118">
        <v>44986</v>
      </c>
      <c r="B2847" t="s">
        <v>261</v>
      </c>
      <c r="C2847" t="s">
        <v>260</v>
      </c>
      <c r="D2847" t="s">
        <v>20167</v>
      </c>
      <c r="E2847" t="s">
        <v>20166</v>
      </c>
      <c r="F2847">
        <v>21203295</v>
      </c>
      <c r="G2847" t="s">
        <v>3647</v>
      </c>
      <c r="H2847" t="s">
        <v>139</v>
      </c>
      <c r="I2847">
        <v>55</v>
      </c>
      <c r="J2847" t="s">
        <v>145</v>
      </c>
      <c r="K2847" t="s">
        <v>137</v>
      </c>
      <c r="L2847">
        <f>I2847*$Q$2/100/1000</f>
        <v>2.0350000000000001E-4</v>
      </c>
    </row>
    <row r="2848" spans="1:12">
      <c r="A2848" s="118">
        <v>45200</v>
      </c>
      <c r="B2848" t="s">
        <v>19989</v>
      </c>
      <c r="C2848" t="s">
        <v>19988</v>
      </c>
      <c r="D2848" t="s">
        <v>20165</v>
      </c>
      <c r="E2848" t="s">
        <v>20164</v>
      </c>
      <c r="F2848" t="s">
        <v>20163</v>
      </c>
      <c r="G2848" t="s">
        <v>20162</v>
      </c>
      <c r="H2848" t="s">
        <v>19984</v>
      </c>
      <c r="I2848">
        <v>68</v>
      </c>
      <c r="J2848" t="s">
        <v>145</v>
      </c>
      <c r="K2848" t="s">
        <v>137</v>
      </c>
      <c r="L2848">
        <f>I2848*$Q$2/100/1000</f>
        <v>2.5159999999999999E-4</v>
      </c>
    </row>
    <row r="2849" spans="1:12">
      <c r="A2849" s="118">
        <v>45200</v>
      </c>
      <c r="B2849" t="s">
        <v>19989</v>
      </c>
      <c r="C2849" t="s">
        <v>19988</v>
      </c>
      <c r="D2849" t="s">
        <v>20023</v>
      </c>
      <c r="E2849" t="s">
        <v>20161</v>
      </c>
      <c r="F2849">
        <v>42208898</v>
      </c>
      <c r="G2849" t="s">
        <v>20028</v>
      </c>
      <c r="H2849" t="s">
        <v>19984</v>
      </c>
      <c r="I2849">
        <v>68</v>
      </c>
      <c r="J2849" t="s">
        <v>145</v>
      </c>
      <c r="K2849" t="s">
        <v>137</v>
      </c>
      <c r="L2849">
        <f>I2849*$Q$2/100/1000</f>
        <v>2.5159999999999999E-4</v>
      </c>
    </row>
    <row r="2850" spans="1:12">
      <c r="A2850" s="118">
        <v>45200</v>
      </c>
      <c r="B2850" t="s">
        <v>19989</v>
      </c>
      <c r="C2850" t="s">
        <v>19988</v>
      </c>
      <c r="D2850" t="s">
        <v>20033</v>
      </c>
      <c r="E2850" t="s">
        <v>20160</v>
      </c>
      <c r="F2850">
        <v>101017335</v>
      </c>
      <c r="G2850" t="s">
        <v>20074</v>
      </c>
      <c r="H2850" t="s">
        <v>19984</v>
      </c>
      <c r="I2850">
        <v>68</v>
      </c>
      <c r="J2850" t="s">
        <v>145</v>
      </c>
      <c r="K2850" t="s">
        <v>137</v>
      </c>
      <c r="L2850">
        <f>I2850*$Q$2/100/1000</f>
        <v>2.5159999999999999E-4</v>
      </c>
    </row>
    <row r="2851" spans="1:12">
      <c r="A2851" s="118">
        <v>44986</v>
      </c>
      <c r="B2851" t="s">
        <v>261</v>
      </c>
      <c r="C2851" t="s">
        <v>260</v>
      </c>
      <c r="D2851" t="s">
        <v>20159</v>
      </c>
      <c r="E2851" t="s">
        <v>20158</v>
      </c>
      <c r="F2851">
        <v>101045243</v>
      </c>
      <c r="G2851" t="s">
        <v>5583</v>
      </c>
      <c r="H2851" t="s">
        <v>139</v>
      </c>
      <c r="I2851">
        <v>55</v>
      </c>
      <c r="J2851" t="s">
        <v>145</v>
      </c>
      <c r="K2851" t="s">
        <v>137</v>
      </c>
      <c r="L2851">
        <f>I2851*$Q$2/100/1000</f>
        <v>2.0350000000000001E-4</v>
      </c>
    </row>
    <row r="2852" spans="1:12">
      <c r="A2852" s="118">
        <v>45200</v>
      </c>
      <c r="B2852" t="s">
        <v>19989</v>
      </c>
      <c r="C2852" t="s">
        <v>19988</v>
      </c>
      <c r="D2852" t="s">
        <v>20044</v>
      </c>
      <c r="E2852" t="s">
        <v>20157</v>
      </c>
      <c r="F2852">
        <v>42208070</v>
      </c>
      <c r="G2852" t="s">
        <v>20042</v>
      </c>
      <c r="H2852" t="s">
        <v>19984</v>
      </c>
      <c r="I2852">
        <v>68</v>
      </c>
      <c r="J2852" t="s">
        <v>145</v>
      </c>
      <c r="K2852" t="s">
        <v>137</v>
      </c>
      <c r="L2852">
        <f>I2852*$Q$2/100/1000</f>
        <v>2.5159999999999999E-4</v>
      </c>
    </row>
    <row r="2853" spans="1:12">
      <c r="A2853" s="118">
        <v>45200</v>
      </c>
      <c r="B2853" t="s">
        <v>19989</v>
      </c>
      <c r="C2853" t="s">
        <v>19988</v>
      </c>
      <c r="D2853" t="s">
        <v>20125</v>
      </c>
      <c r="E2853" t="s">
        <v>20156</v>
      </c>
      <c r="F2853" t="s">
        <v>20010</v>
      </c>
      <c r="G2853" t="s">
        <v>20009</v>
      </c>
      <c r="H2853" t="s">
        <v>19984</v>
      </c>
      <c r="I2853">
        <v>68</v>
      </c>
      <c r="J2853" t="s">
        <v>145</v>
      </c>
      <c r="K2853" t="s">
        <v>137</v>
      </c>
      <c r="L2853">
        <f>I2853*$Q$2/100/1000</f>
        <v>2.5159999999999999E-4</v>
      </c>
    </row>
    <row r="2854" spans="1:12">
      <c r="A2854" s="118">
        <v>44986</v>
      </c>
      <c r="B2854" t="s">
        <v>240</v>
      </c>
      <c r="C2854" t="s">
        <v>239</v>
      </c>
      <c r="D2854" t="s">
        <v>13766</v>
      </c>
      <c r="E2854" t="s">
        <v>20155</v>
      </c>
      <c r="F2854" t="s">
        <v>1497</v>
      </c>
      <c r="G2854" t="s">
        <v>1496</v>
      </c>
      <c r="H2854" t="s">
        <v>235</v>
      </c>
      <c r="I2854">
        <v>390</v>
      </c>
      <c r="J2854" t="s">
        <v>145</v>
      </c>
      <c r="K2854" t="s">
        <v>137</v>
      </c>
      <c r="L2854">
        <f>I2854*$Q$2/100/1000</f>
        <v>1.4430000000000001E-3</v>
      </c>
    </row>
    <row r="2855" spans="1:12">
      <c r="A2855" s="118">
        <v>45200</v>
      </c>
      <c r="B2855" t="s">
        <v>19989</v>
      </c>
      <c r="C2855" t="s">
        <v>19988</v>
      </c>
      <c r="D2855" t="s">
        <v>19992</v>
      </c>
      <c r="E2855" t="s">
        <v>20154</v>
      </c>
      <c r="F2855">
        <v>101017335</v>
      </c>
      <c r="G2855" t="s">
        <v>20074</v>
      </c>
      <c r="H2855" t="s">
        <v>19984</v>
      </c>
      <c r="I2855">
        <v>68</v>
      </c>
      <c r="J2855" t="s">
        <v>145</v>
      </c>
      <c r="K2855" t="s">
        <v>137</v>
      </c>
      <c r="L2855">
        <f>I2855*$Q$2/100/1000</f>
        <v>2.5159999999999999E-4</v>
      </c>
    </row>
    <row r="2856" spans="1:12">
      <c r="A2856" s="118">
        <v>45200</v>
      </c>
      <c r="B2856" t="s">
        <v>19989</v>
      </c>
      <c r="C2856" t="s">
        <v>19988</v>
      </c>
      <c r="D2856" t="s">
        <v>20153</v>
      </c>
      <c r="E2856" t="s">
        <v>20152</v>
      </c>
      <c r="F2856" t="s">
        <v>20015</v>
      </c>
      <c r="G2856" t="s">
        <v>20014</v>
      </c>
      <c r="H2856" t="s">
        <v>19984</v>
      </c>
      <c r="I2856">
        <v>68</v>
      </c>
      <c r="J2856" t="s">
        <v>145</v>
      </c>
      <c r="K2856" t="s">
        <v>137</v>
      </c>
      <c r="L2856">
        <f>I2856*$Q$2/100/1000</f>
        <v>2.5159999999999999E-4</v>
      </c>
    </row>
    <row r="2857" spans="1:12">
      <c r="A2857" s="118">
        <v>44986</v>
      </c>
      <c r="B2857" t="s">
        <v>723</v>
      </c>
      <c r="C2857" t="s">
        <v>722</v>
      </c>
      <c r="D2857" t="s">
        <v>20151</v>
      </c>
      <c r="E2857" t="s">
        <v>20150</v>
      </c>
      <c r="F2857" t="s">
        <v>11781</v>
      </c>
      <c r="G2857" t="s">
        <v>11780</v>
      </c>
      <c r="H2857" t="s">
        <v>718</v>
      </c>
      <c r="I2857">
        <v>302</v>
      </c>
      <c r="J2857" t="s">
        <v>145</v>
      </c>
      <c r="K2857" t="s">
        <v>717</v>
      </c>
      <c r="L2857">
        <f>I2857*$Q$2/100/1000</f>
        <v>1.1173999999999999E-3</v>
      </c>
    </row>
    <row r="2858" spans="1:12">
      <c r="A2858" s="118">
        <v>45200</v>
      </c>
      <c r="B2858" t="s">
        <v>19989</v>
      </c>
      <c r="C2858" t="s">
        <v>19988</v>
      </c>
      <c r="D2858" t="s">
        <v>20125</v>
      </c>
      <c r="E2858" t="s">
        <v>20149</v>
      </c>
      <c r="F2858" t="s">
        <v>20010</v>
      </c>
      <c r="G2858" t="s">
        <v>20009</v>
      </c>
      <c r="H2858" t="s">
        <v>19984</v>
      </c>
      <c r="I2858">
        <v>68</v>
      </c>
      <c r="J2858" t="s">
        <v>145</v>
      </c>
      <c r="K2858" t="s">
        <v>137</v>
      </c>
      <c r="L2858">
        <f>I2858*$Q$2/100/1000</f>
        <v>2.5159999999999999E-4</v>
      </c>
    </row>
    <row r="2859" spans="1:12">
      <c r="A2859" s="118">
        <v>45200</v>
      </c>
      <c r="B2859" t="s">
        <v>19989</v>
      </c>
      <c r="C2859" t="s">
        <v>19988</v>
      </c>
      <c r="D2859" t="s">
        <v>20104</v>
      </c>
      <c r="E2859" t="s">
        <v>20148</v>
      </c>
      <c r="F2859" t="s">
        <v>20102</v>
      </c>
      <c r="G2859" t="s">
        <v>20101</v>
      </c>
      <c r="H2859" t="s">
        <v>19984</v>
      </c>
      <c r="I2859">
        <v>68</v>
      </c>
      <c r="J2859" t="s">
        <v>145</v>
      </c>
      <c r="K2859" t="s">
        <v>137</v>
      </c>
      <c r="L2859">
        <f>I2859*$Q$2/100/1000</f>
        <v>2.5159999999999999E-4</v>
      </c>
    </row>
    <row r="2860" spans="1:12">
      <c r="A2860" s="118">
        <v>45200</v>
      </c>
      <c r="B2860" t="s">
        <v>19989</v>
      </c>
      <c r="C2860" t="s">
        <v>19988</v>
      </c>
      <c r="D2860" t="s">
        <v>20147</v>
      </c>
      <c r="E2860" t="s">
        <v>20146</v>
      </c>
      <c r="F2860">
        <v>42202127</v>
      </c>
      <c r="G2860" t="s">
        <v>20145</v>
      </c>
      <c r="H2860" t="s">
        <v>19984</v>
      </c>
      <c r="I2860">
        <v>68</v>
      </c>
      <c r="J2860" t="s">
        <v>145</v>
      </c>
      <c r="K2860" t="s">
        <v>137</v>
      </c>
      <c r="L2860">
        <f>I2860*$Q$2/100/1000</f>
        <v>2.5159999999999999E-4</v>
      </c>
    </row>
    <row r="2861" spans="1:12">
      <c r="A2861" s="118">
        <v>45200</v>
      </c>
      <c r="B2861" t="s">
        <v>19989</v>
      </c>
      <c r="C2861" t="s">
        <v>19988</v>
      </c>
      <c r="D2861" t="s">
        <v>20037</v>
      </c>
      <c r="E2861" t="s">
        <v>20144</v>
      </c>
      <c r="F2861">
        <v>42205010</v>
      </c>
      <c r="G2861" t="s">
        <v>16756</v>
      </c>
      <c r="H2861" t="s">
        <v>19984</v>
      </c>
      <c r="I2861">
        <v>68</v>
      </c>
      <c r="J2861" t="s">
        <v>145</v>
      </c>
      <c r="K2861" t="s">
        <v>137</v>
      </c>
      <c r="L2861">
        <f>I2861*$Q$2/100/1000</f>
        <v>2.5159999999999999E-4</v>
      </c>
    </row>
    <row r="2862" spans="1:12">
      <c r="A2862" s="118">
        <v>45200</v>
      </c>
      <c r="B2862" t="s">
        <v>19989</v>
      </c>
      <c r="C2862" t="s">
        <v>19988</v>
      </c>
      <c r="D2862" t="s">
        <v>20104</v>
      </c>
      <c r="E2862" t="s">
        <v>20143</v>
      </c>
      <c r="F2862" t="s">
        <v>20102</v>
      </c>
      <c r="G2862" t="s">
        <v>20101</v>
      </c>
      <c r="H2862" t="s">
        <v>19984</v>
      </c>
      <c r="I2862">
        <v>68</v>
      </c>
      <c r="J2862" t="s">
        <v>145</v>
      </c>
      <c r="K2862" t="s">
        <v>137</v>
      </c>
      <c r="L2862">
        <f>I2862*$Q$2/100/1000</f>
        <v>2.5159999999999999E-4</v>
      </c>
    </row>
    <row r="2863" spans="1:12">
      <c r="A2863" s="118">
        <v>45200</v>
      </c>
      <c r="B2863" t="s">
        <v>19989</v>
      </c>
      <c r="C2863" t="s">
        <v>19988</v>
      </c>
      <c r="D2863" t="s">
        <v>20047</v>
      </c>
      <c r="E2863" t="s">
        <v>20142</v>
      </c>
      <c r="F2863">
        <v>101017335</v>
      </c>
      <c r="G2863" t="s">
        <v>20074</v>
      </c>
      <c r="H2863" t="s">
        <v>19984</v>
      </c>
      <c r="I2863">
        <v>68</v>
      </c>
      <c r="J2863" t="s">
        <v>145</v>
      </c>
      <c r="K2863" t="s">
        <v>137</v>
      </c>
      <c r="L2863">
        <f>I2863*$Q$2/100/1000</f>
        <v>2.5159999999999999E-4</v>
      </c>
    </row>
    <row r="2864" spans="1:12">
      <c r="A2864" s="118">
        <v>45200</v>
      </c>
      <c r="B2864" t="s">
        <v>19989</v>
      </c>
      <c r="C2864" t="s">
        <v>19988</v>
      </c>
      <c r="D2864" t="s">
        <v>20141</v>
      </c>
      <c r="E2864" t="s">
        <v>20140</v>
      </c>
      <c r="F2864" t="s">
        <v>20139</v>
      </c>
      <c r="G2864" t="s">
        <v>20138</v>
      </c>
      <c r="H2864" t="s">
        <v>19984</v>
      </c>
      <c r="I2864">
        <v>68</v>
      </c>
      <c r="J2864" t="s">
        <v>145</v>
      </c>
      <c r="K2864" t="s">
        <v>137</v>
      </c>
      <c r="L2864">
        <f>I2864*$Q$2/100/1000</f>
        <v>2.5159999999999999E-4</v>
      </c>
    </row>
    <row r="2865" spans="1:12">
      <c r="A2865" s="118">
        <v>45200</v>
      </c>
      <c r="B2865" t="s">
        <v>19989</v>
      </c>
      <c r="C2865" t="s">
        <v>19988</v>
      </c>
      <c r="D2865" t="s">
        <v>20137</v>
      </c>
      <c r="E2865" t="s">
        <v>20136</v>
      </c>
      <c r="F2865" t="s">
        <v>20102</v>
      </c>
      <c r="G2865" t="s">
        <v>20101</v>
      </c>
      <c r="H2865" t="s">
        <v>19984</v>
      </c>
      <c r="I2865">
        <v>68</v>
      </c>
      <c r="J2865" t="s">
        <v>145</v>
      </c>
      <c r="K2865" t="s">
        <v>137</v>
      </c>
      <c r="L2865">
        <f>I2865*$Q$2/100/1000</f>
        <v>2.5159999999999999E-4</v>
      </c>
    </row>
    <row r="2866" spans="1:12">
      <c r="A2866" s="118">
        <v>45200</v>
      </c>
      <c r="B2866" t="s">
        <v>19989</v>
      </c>
      <c r="C2866" t="s">
        <v>19988</v>
      </c>
      <c r="D2866" t="s">
        <v>20017</v>
      </c>
      <c r="E2866" t="s">
        <v>20135</v>
      </c>
      <c r="F2866" t="s">
        <v>20015</v>
      </c>
      <c r="G2866" t="s">
        <v>20014</v>
      </c>
      <c r="H2866" t="s">
        <v>19984</v>
      </c>
      <c r="I2866">
        <v>68</v>
      </c>
      <c r="J2866" t="s">
        <v>145</v>
      </c>
      <c r="K2866" t="s">
        <v>137</v>
      </c>
      <c r="L2866">
        <f>I2866*$Q$2/100/1000</f>
        <v>2.5159999999999999E-4</v>
      </c>
    </row>
    <row r="2867" spans="1:12">
      <c r="A2867" s="118">
        <v>45200</v>
      </c>
      <c r="B2867" t="s">
        <v>19989</v>
      </c>
      <c r="C2867" t="s">
        <v>19988</v>
      </c>
      <c r="D2867" t="s">
        <v>20134</v>
      </c>
      <c r="E2867" t="s">
        <v>20133</v>
      </c>
      <c r="F2867">
        <v>5745081</v>
      </c>
      <c r="G2867" t="s">
        <v>19993</v>
      </c>
      <c r="H2867" t="s">
        <v>19984</v>
      </c>
      <c r="I2867">
        <v>68</v>
      </c>
      <c r="J2867" t="s">
        <v>145</v>
      </c>
      <c r="K2867" t="s">
        <v>137</v>
      </c>
      <c r="L2867">
        <f>I2867*$Q$2/100/1000</f>
        <v>2.5159999999999999E-4</v>
      </c>
    </row>
    <row r="2868" spans="1:12">
      <c r="A2868" s="118">
        <v>45200</v>
      </c>
      <c r="B2868" t="s">
        <v>19989</v>
      </c>
      <c r="C2868" t="s">
        <v>19988</v>
      </c>
      <c r="D2868" t="s">
        <v>20132</v>
      </c>
      <c r="E2868" t="s">
        <v>20131</v>
      </c>
      <c r="F2868" t="s">
        <v>20130</v>
      </c>
      <c r="G2868" t="s">
        <v>20129</v>
      </c>
      <c r="H2868" t="s">
        <v>19984</v>
      </c>
      <c r="I2868">
        <v>68</v>
      </c>
      <c r="J2868" t="s">
        <v>145</v>
      </c>
      <c r="K2868" t="s">
        <v>137</v>
      </c>
      <c r="L2868">
        <f>I2868*$Q$2/100/1000</f>
        <v>2.5159999999999999E-4</v>
      </c>
    </row>
    <row r="2869" spans="1:12">
      <c r="A2869" s="118">
        <v>45200</v>
      </c>
      <c r="B2869" t="s">
        <v>19989</v>
      </c>
      <c r="C2869" t="s">
        <v>19988</v>
      </c>
      <c r="D2869" t="s">
        <v>20082</v>
      </c>
      <c r="E2869" t="s">
        <v>20128</v>
      </c>
      <c r="F2869">
        <v>101049130</v>
      </c>
      <c r="G2869" t="s">
        <v>20079</v>
      </c>
      <c r="H2869" t="s">
        <v>19984</v>
      </c>
      <c r="I2869">
        <v>68</v>
      </c>
      <c r="J2869" t="s">
        <v>145</v>
      </c>
      <c r="K2869" t="s">
        <v>137</v>
      </c>
      <c r="L2869">
        <f>I2869*$Q$2/100/1000</f>
        <v>2.5159999999999999E-4</v>
      </c>
    </row>
    <row r="2870" spans="1:12">
      <c r="A2870" s="118">
        <v>44986</v>
      </c>
      <c r="B2870" t="s">
        <v>460</v>
      </c>
      <c r="C2870" t="s">
        <v>459</v>
      </c>
      <c r="D2870" t="s">
        <v>16920</v>
      </c>
      <c r="E2870" t="s">
        <v>20127</v>
      </c>
      <c r="F2870">
        <v>50205991</v>
      </c>
      <c r="G2870" t="s">
        <v>2084</v>
      </c>
      <c r="H2870" t="s">
        <v>455</v>
      </c>
      <c r="I2870">
        <v>103.6</v>
      </c>
      <c r="J2870" t="s">
        <v>145</v>
      </c>
      <c r="K2870" t="s">
        <v>137</v>
      </c>
      <c r="L2870">
        <f>I2870*$Q$2/100/1000</f>
        <v>3.8331999999999998E-4</v>
      </c>
    </row>
    <row r="2871" spans="1:12">
      <c r="A2871" s="118">
        <v>44986</v>
      </c>
      <c r="B2871" t="s">
        <v>460</v>
      </c>
      <c r="C2871" t="s">
        <v>459</v>
      </c>
      <c r="D2871" t="s">
        <v>5850</v>
      </c>
      <c r="E2871" t="s">
        <v>20126</v>
      </c>
      <c r="F2871">
        <v>50205991</v>
      </c>
      <c r="G2871" t="s">
        <v>2084</v>
      </c>
      <c r="H2871" t="s">
        <v>455</v>
      </c>
      <c r="I2871">
        <v>103.6</v>
      </c>
      <c r="J2871" t="s">
        <v>145</v>
      </c>
      <c r="K2871" t="s">
        <v>137</v>
      </c>
      <c r="L2871">
        <f>I2871*$Q$2/100/1000</f>
        <v>3.8331999999999998E-4</v>
      </c>
    </row>
    <row r="2872" spans="1:12">
      <c r="A2872" s="118">
        <v>45200</v>
      </c>
      <c r="B2872" t="s">
        <v>19989</v>
      </c>
      <c r="C2872" t="s">
        <v>19988</v>
      </c>
      <c r="D2872" t="s">
        <v>20125</v>
      </c>
      <c r="E2872" t="s">
        <v>20124</v>
      </c>
      <c r="F2872" t="s">
        <v>20010</v>
      </c>
      <c r="G2872" t="s">
        <v>20009</v>
      </c>
      <c r="H2872" t="s">
        <v>19984</v>
      </c>
      <c r="I2872">
        <v>68</v>
      </c>
      <c r="J2872" t="s">
        <v>145</v>
      </c>
      <c r="K2872" t="s">
        <v>137</v>
      </c>
      <c r="L2872">
        <f>I2872*$Q$2/100/1000</f>
        <v>2.5159999999999999E-4</v>
      </c>
    </row>
    <row r="2873" spans="1:12">
      <c r="A2873" s="118">
        <v>44986</v>
      </c>
      <c r="B2873" t="s">
        <v>460</v>
      </c>
      <c r="C2873" t="s">
        <v>459</v>
      </c>
      <c r="D2873" t="s">
        <v>20123</v>
      </c>
      <c r="E2873" t="s">
        <v>20122</v>
      </c>
      <c r="F2873">
        <v>50205250</v>
      </c>
      <c r="G2873" t="s">
        <v>20121</v>
      </c>
      <c r="H2873" t="s">
        <v>455</v>
      </c>
      <c r="I2873">
        <v>103.6</v>
      </c>
      <c r="J2873" t="s">
        <v>145</v>
      </c>
      <c r="K2873" t="s">
        <v>137</v>
      </c>
      <c r="L2873">
        <f>I2873*$Q$2/100/1000</f>
        <v>3.8331999999999998E-4</v>
      </c>
    </row>
    <row r="2874" spans="1:12">
      <c r="A2874" s="118">
        <v>45200</v>
      </c>
      <c r="B2874" t="s">
        <v>19989</v>
      </c>
      <c r="C2874" t="s">
        <v>19988</v>
      </c>
      <c r="D2874" t="s">
        <v>20023</v>
      </c>
      <c r="E2874" t="s">
        <v>20120</v>
      </c>
      <c r="F2874">
        <v>42208898</v>
      </c>
      <c r="G2874" t="s">
        <v>20028</v>
      </c>
      <c r="H2874" t="s">
        <v>19984</v>
      </c>
      <c r="I2874">
        <v>68</v>
      </c>
      <c r="J2874" t="s">
        <v>145</v>
      </c>
      <c r="K2874" t="s">
        <v>137</v>
      </c>
      <c r="L2874">
        <f>I2874*$Q$2/100/1000</f>
        <v>2.5159999999999999E-4</v>
      </c>
    </row>
    <row r="2875" spans="1:12">
      <c r="A2875" s="118">
        <v>45200</v>
      </c>
      <c r="B2875" t="s">
        <v>19989</v>
      </c>
      <c r="C2875" t="s">
        <v>19988</v>
      </c>
      <c r="D2875" t="s">
        <v>20119</v>
      </c>
      <c r="E2875" t="s">
        <v>20118</v>
      </c>
      <c r="F2875">
        <v>101031305</v>
      </c>
      <c r="G2875" t="s">
        <v>20117</v>
      </c>
      <c r="H2875" t="s">
        <v>19984</v>
      </c>
      <c r="I2875">
        <v>68</v>
      </c>
      <c r="J2875" t="s">
        <v>145</v>
      </c>
      <c r="K2875" t="s">
        <v>137</v>
      </c>
      <c r="L2875">
        <f>I2875*$Q$2/100/1000</f>
        <v>2.5159999999999999E-4</v>
      </c>
    </row>
    <row r="2876" spans="1:12">
      <c r="A2876" s="118">
        <v>45200</v>
      </c>
      <c r="B2876" t="s">
        <v>19989</v>
      </c>
      <c r="C2876" t="s">
        <v>19988</v>
      </c>
      <c r="D2876" t="s">
        <v>20047</v>
      </c>
      <c r="E2876" t="s">
        <v>20116</v>
      </c>
      <c r="F2876">
        <v>42208070</v>
      </c>
      <c r="G2876" t="s">
        <v>20042</v>
      </c>
      <c r="H2876" t="s">
        <v>19984</v>
      </c>
      <c r="I2876">
        <v>68</v>
      </c>
      <c r="J2876" t="s">
        <v>145</v>
      </c>
      <c r="K2876" t="s">
        <v>137</v>
      </c>
      <c r="L2876">
        <f>I2876*$Q$2/100/1000</f>
        <v>2.5159999999999999E-4</v>
      </c>
    </row>
    <row r="2877" spans="1:12">
      <c r="A2877" s="118">
        <v>44986</v>
      </c>
      <c r="B2877" t="s">
        <v>460</v>
      </c>
      <c r="C2877" t="s">
        <v>459</v>
      </c>
      <c r="D2877" t="s">
        <v>19634</v>
      </c>
      <c r="E2877" t="s">
        <v>20115</v>
      </c>
      <c r="F2877">
        <v>21205611</v>
      </c>
      <c r="G2877" t="s">
        <v>18743</v>
      </c>
      <c r="H2877" t="s">
        <v>455</v>
      </c>
      <c r="I2877">
        <v>103.6</v>
      </c>
      <c r="J2877" t="s">
        <v>145</v>
      </c>
      <c r="K2877" t="s">
        <v>137</v>
      </c>
      <c r="L2877">
        <f>I2877*$Q$2/100/1000</f>
        <v>3.8331999999999998E-4</v>
      </c>
    </row>
    <row r="2878" spans="1:12">
      <c r="A2878" s="118">
        <v>45231</v>
      </c>
      <c r="B2878" t="s">
        <v>18960</v>
      </c>
      <c r="C2878" t="s">
        <v>18959</v>
      </c>
      <c r="D2878" t="s">
        <v>19382</v>
      </c>
      <c r="E2878" t="s">
        <v>20114</v>
      </c>
      <c r="F2878" t="s">
        <v>19380</v>
      </c>
      <c r="G2878" t="s">
        <v>19379</v>
      </c>
      <c r="H2878" t="s">
        <v>18954</v>
      </c>
      <c r="I2878">
        <v>1446</v>
      </c>
      <c r="J2878" t="s">
        <v>223</v>
      </c>
      <c r="K2878" t="s">
        <v>137</v>
      </c>
      <c r="L2878">
        <f>I2878*$Q$5/1000</f>
        <v>1.4702205000000002</v>
      </c>
    </row>
    <row r="2879" spans="1:12">
      <c r="A2879" s="118">
        <v>45200</v>
      </c>
      <c r="B2879" t="s">
        <v>19989</v>
      </c>
      <c r="C2879" t="s">
        <v>19988</v>
      </c>
      <c r="D2879" t="s">
        <v>20113</v>
      </c>
      <c r="E2879" t="s">
        <v>20112</v>
      </c>
      <c r="F2879" t="s">
        <v>20010</v>
      </c>
      <c r="G2879" t="s">
        <v>20009</v>
      </c>
      <c r="H2879" t="s">
        <v>19984</v>
      </c>
      <c r="I2879">
        <v>68</v>
      </c>
      <c r="J2879" t="s">
        <v>145</v>
      </c>
      <c r="K2879" t="s">
        <v>137</v>
      </c>
      <c r="L2879">
        <f>I2879*$Q$2/100/1000</f>
        <v>2.5159999999999999E-4</v>
      </c>
    </row>
    <row r="2880" spans="1:12">
      <c r="A2880" s="118">
        <v>45200</v>
      </c>
      <c r="B2880" t="s">
        <v>19989</v>
      </c>
      <c r="C2880" t="s">
        <v>19988</v>
      </c>
      <c r="D2880" t="s">
        <v>20035</v>
      </c>
      <c r="E2880" t="s">
        <v>20111</v>
      </c>
      <c r="F2880">
        <v>101017154</v>
      </c>
      <c r="G2880" t="s">
        <v>19985</v>
      </c>
      <c r="H2880" t="s">
        <v>19984</v>
      </c>
      <c r="I2880">
        <v>68</v>
      </c>
      <c r="J2880" t="s">
        <v>145</v>
      </c>
      <c r="K2880" t="s">
        <v>137</v>
      </c>
      <c r="L2880">
        <f>I2880*$Q$2/100/1000</f>
        <v>2.5159999999999999E-4</v>
      </c>
    </row>
    <row r="2881" spans="1:12">
      <c r="A2881" s="118">
        <v>45200</v>
      </c>
      <c r="B2881" t="s">
        <v>19989</v>
      </c>
      <c r="C2881" t="s">
        <v>19988</v>
      </c>
      <c r="D2881" t="s">
        <v>20047</v>
      </c>
      <c r="E2881" t="s">
        <v>20110</v>
      </c>
      <c r="F2881">
        <v>42208070</v>
      </c>
      <c r="G2881" t="s">
        <v>20042</v>
      </c>
      <c r="H2881" t="s">
        <v>19984</v>
      </c>
      <c r="I2881">
        <v>68</v>
      </c>
      <c r="J2881" t="s">
        <v>145</v>
      </c>
      <c r="K2881" t="s">
        <v>137</v>
      </c>
      <c r="L2881">
        <f>I2881*$Q$2/100/1000</f>
        <v>2.5159999999999999E-4</v>
      </c>
    </row>
    <row r="2882" spans="1:12">
      <c r="A2882" s="118">
        <v>45200</v>
      </c>
      <c r="B2882" t="s">
        <v>19989</v>
      </c>
      <c r="C2882" t="s">
        <v>19988</v>
      </c>
      <c r="D2882" t="s">
        <v>19992</v>
      </c>
      <c r="E2882" t="s">
        <v>20109</v>
      </c>
      <c r="F2882">
        <v>101017335</v>
      </c>
      <c r="G2882" t="s">
        <v>20074</v>
      </c>
      <c r="H2882" t="s">
        <v>19984</v>
      </c>
      <c r="I2882">
        <v>68</v>
      </c>
      <c r="J2882" t="s">
        <v>145</v>
      </c>
      <c r="K2882" t="s">
        <v>137</v>
      </c>
      <c r="L2882">
        <f>I2882*$Q$2/100/1000</f>
        <v>2.5159999999999999E-4</v>
      </c>
    </row>
    <row r="2883" spans="1:12">
      <c r="A2883" s="118">
        <v>45200</v>
      </c>
      <c r="B2883" t="s">
        <v>19989</v>
      </c>
      <c r="C2883" t="s">
        <v>19988</v>
      </c>
      <c r="D2883" t="s">
        <v>20047</v>
      </c>
      <c r="E2883" t="s">
        <v>20108</v>
      </c>
      <c r="F2883">
        <v>101026758</v>
      </c>
      <c r="G2883" t="s">
        <v>20107</v>
      </c>
      <c r="H2883" t="s">
        <v>19984</v>
      </c>
      <c r="I2883">
        <v>68</v>
      </c>
      <c r="J2883" t="s">
        <v>145</v>
      </c>
      <c r="K2883" t="s">
        <v>137</v>
      </c>
      <c r="L2883">
        <f>I2883*$Q$2/100/1000</f>
        <v>2.5159999999999999E-4</v>
      </c>
    </row>
    <row r="2884" spans="1:12">
      <c r="A2884" s="118">
        <v>45200</v>
      </c>
      <c r="B2884" t="s">
        <v>19989</v>
      </c>
      <c r="C2884" t="s">
        <v>19988</v>
      </c>
      <c r="D2884" t="s">
        <v>20104</v>
      </c>
      <c r="E2884" t="s">
        <v>20106</v>
      </c>
      <c r="F2884" t="s">
        <v>20102</v>
      </c>
      <c r="G2884" t="s">
        <v>20101</v>
      </c>
      <c r="H2884" t="s">
        <v>19984</v>
      </c>
      <c r="I2884">
        <v>68</v>
      </c>
      <c r="J2884" t="s">
        <v>145</v>
      </c>
      <c r="K2884" t="s">
        <v>137</v>
      </c>
      <c r="L2884">
        <f>I2884*$Q$2/100/1000</f>
        <v>2.5159999999999999E-4</v>
      </c>
    </row>
    <row r="2885" spans="1:12">
      <c r="A2885" s="118">
        <v>45200</v>
      </c>
      <c r="B2885" t="s">
        <v>19989</v>
      </c>
      <c r="C2885" t="s">
        <v>19988</v>
      </c>
      <c r="D2885" t="s">
        <v>20104</v>
      </c>
      <c r="E2885" t="s">
        <v>20105</v>
      </c>
      <c r="F2885" t="s">
        <v>20102</v>
      </c>
      <c r="G2885" t="s">
        <v>20101</v>
      </c>
      <c r="H2885" t="s">
        <v>19984</v>
      </c>
      <c r="I2885">
        <v>68</v>
      </c>
      <c r="J2885" t="s">
        <v>145</v>
      </c>
      <c r="K2885" t="s">
        <v>137</v>
      </c>
      <c r="L2885">
        <f>I2885*$Q$2/100/1000</f>
        <v>2.5159999999999999E-4</v>
      </c>
    </row>
    <row r="2886" spans="1:12">
      <c r="A2886" s="118">
        <v>45200</v>
      </c>
      <c r="B2886" t="s">
        <v>19989</v>
      </c>
      <c r="C2886" t="s">
        <v>19988</v>
      </c>
      <c r="D2886" t="s">
        <v>20104</v>
      </c>
      <c r="E2886" t="s">
        <v>20103</v>
      </c>
      <c r="F2886" t="s">
        <v>20102</v>
      </c>
      <c r="G2886" t="s">
        <v>20101</v>
      </c>
      <c r="H2886" t="s">
        <v>19984</v>
      </c>
      <c r="I2886">
        <v>68</v>
      </c>
      <c r="J2886" t="s">
        <v>145</v>
      </c>
      <c r="K2886" t="s">
        <v>137</v>
      </c>
      <c r="L2886">
        <f>I2886*$Q$2/100/1000</f>
        <v>2.5159999999999999E-4</v>
      </c>
    </row>
    <row r="2887" spans="1:12">
      <c r="A2887" s="118">
        <v>45200</v>
      </c>
      <c r="B2887" t="s">
        <v>19989</v>
      </c>
      <c r="C2887" t="s">
        <v>19988</v>
      </c>
      <c r="D2887" t="s">
        <v>20100</v>
      </c>
      <c r="E2887" t="s">
        <v>20099</v>
      </c>
      <c r="F2887">
        <v>101031503</v>
      </c>
      <c r="G2887" t="s">
        <v>19996</v>
      </c>
      <c r="H2887" t="s">
        <v>19984</v>
      </c>
      <c r="I2887">
        <v>68</v>
      </c>
      <c r="J2887" t="s">
        <v>145</v>
      </c>
      <c r="K2887" t="s">
        <v>137</v>
      </c>
      <c r="L2887">
        <f>I2887*$Q$2/100/1000</f>
        <v>2.5159999999999999E-4</v>
      </c>
    </row>
    <row r="2888" spans="1:12">
      <c r="A2888" s="118">
        <v>45200</v>
      </c>
      <c r="B2888" t="s">
        <v>19989</v>
      </c>
      <c r="C2888" t="s">
        <v>19988</v>
      </c>
      <c r="D2888" t="s">
        <v>20098</v>
      </c>
      <c r="E2888" t="s">
        <v>20097</v>
      </c>
      <c r="F2888">
        <v>42208070</v>
      </c>
      <c r="G2888" t="s">
        <v>20042</v>
      </c>
      <c r="H2888" t="s">
        <v>19984</v>
      </c>
      <c r="I2888">
        <v>68</v>
      </c>
      <c r="J2888" t="s">
        <v>145</v>
      </c>
      <c r="K2888" t="s">
        <v>137</v>
      </c>
      <c r="L2888">
        <f>I2888*$Q$2/100/1000</f>
        <v>2.5159999999999999E-4</v>
      </c>
    </row>
    <row r="2889" spans="1:12">
      <c r="A2889" s="118">
        <v>44986</v>
      </c>
      <c r="B2889" t="s">
        <v>240</v>
      </c>
      <c r="C2889" t="s">
        <v>239</v>
      </c>
      <c r="D2889" t="s">
        <v>13766</v>
      </c>
      <c r="E2889" t="s">
        <v>20096</v>
      </c>
      <c r="F2889" t="s">
        <v>6993</v>
      </c>
      <c r="G2889" t="s">
        <v>6992</v>
      </c>
      <c r="H2889" t="s">
        <v>235</v>
      </c>
      <c r="I2889">
        <v>390</v>
      </c>
      <c r="J2889" t="s">
        <v>145</v>
      </c>
      <c r="K2889" t="s">
        <v>137</v>
      </c>
      <c r="L2889">
        <f>I2889*$Q$2/100/1000</f>
        <v>1.4430000000000001E-3</v>
      </c>
    </row>
    <row r="2890" spans="1:12" ht="15" customHeight="1">
      <c r="A2890" s="118">
        <v>45200</v>
      </c>
      <c r="B2890" t="s">
        <v>19989</v>
      </c>
      <c r="C2890" t="s">
        <v>19988</v>
      </c>
      <c r="D2890" t="s">
        <v>20017</v>
      </c>
      <c r="E2890" t="s">
        <v>20095</v>
      </c>
      <c r="F2890" t="s">
        <v>20015</v>
      </c>
      <c r="G2890" t="s">
        <v>20014</v>
      </c>
      <c r="H2890" t="s">
        <v>19984</v>
      </c>
      <c r="I2890">
        <v>68</v>
      </c>
      <c r="J2890" t="s">
        <v>145</v>
      </c>
      <c r="K2890" t="s">
        <v>137</v>
      </c>
      <c r="L2890">
        <f>I2890*$Q$2/100/1000</f>
        <v>2.5159999999999999E-4</v>
      </c>
    </row>
    <row r="2891" spans="1:12">
      <c r="A2891" s="118">
        <v>45200</v>
      </c>
      <c r="B2891" t="s">
        <v>19989</v>
      </c>
      <c r="C2891" t="s">
        <v>19988</v>
      </c>
      <c r="D2891" t="s">
        <v>20094</v>
      </c>
      <c r="E2891" t="s">
        <v>20093</v>
      </c>
      <c r="F2891" t="s">
        <v>20053</v>
      </c>
      <c r="G2891" t="s">
        <v>20052</v>
      </c>
      <c r="H2891" t="s">
        <v>19984</v>
      </c>
      <c r="I2891">
        <v>68</v>
      </c>
      <c r="J2891" t="s">
        <v>145</v>
      </c>
      <c r="K2891" t="s">
        <v>137</v>
      </c>
      <c r="L2891">
        <f>I2891*$Q$2/100/1000</f>
        <v>2.5159999999999999E-4</v>
      </c>
    </row>
    <row r="2892" spans="1:12">
      <c r="A2892" s="118">
        <v>44986</v>
      </c>
      <c r="B2892" t="s">
        <v>240</v>
      </c>
      <c r="C2892" t="s">
        <v>239</v>
      </c>
      <c r="D2892" t="s">
        <v>13766</v>
      </c>
      <c r="E2892" t="s">
        <v>20092</v>
      </c>
      <c r="F2892" t="s">
        <v>768</v>
      </c>
      <c r="G2892" t="s">
        <v>767</v>
      </c>
      <c r="H2892" t="s">
        <v>235</v>
      </c>
      <c r="I2892">
        <v>390</v>
      </c>
      <c r="J2892" t="s">
        <v>145</v>
      </c>
      <c r="K2892" t="s">
        <v>137</v>
      </c>
      <c r="L2892">
        <f>I2892*$Q$2/100/1000</f>
        <v>1.4430000000000001E-3</v>
      </c>
    </row>
    <row r="2893" spans="1:12">
      <c r="A2893" s="118">
        <v>45200</v>
      </c>
      <c r="B2893" t="s">
        <v>19989</v>
      </c>
      <c r="C2893" t="s">
        <v>19988</v>
      </c>
      <c r="D2893" t="s">
        <v>20044</v>
      </c>
      <c r="E2893" t="s">
        <v>20091</v>
      </c>
      <c r="F2893">
        <v>42208070</v>
      </c>
      <c r="G2893" t="s">
        <v>20042</v>
      </c>
      <c r="H2893" t="s">
        <v>19984</v>
      </c>
      <c r="I2893">
        <v>68</v>
      </c>
      <c r="J2893" t="s">
        <v>145</v>
      </c>
      <c r="K2893" t="s">
        <v>137</v>
      </c>
      <c r="L2893">
        <f>I2893*$Q$2/100/1000</f>
        <v>2.5159999999999999E-4</v>
      </c>
    </row>
    <row r="2894" spans="1:12">
      <c r="A2894" s="118">
        <v>44986</v>
      </c>
      <c r="B2894" t="s">
        <v>240</v>
      </c>
      <c r="C2894" t="s">
        <v>239</v>
      </c>
      <c r="D2894" t="s">
        <v>14932</v>
      </c>
      <c r="E2894" t="s">
        <v>20090</v>
      </c>
      <c r="F2894" t="s">
        <v>768</v>
      </c>
      <c r="G2894" t="s">
        <v>767</v>
      </c>
      <c r="H2894" t="s">
        <v>235</v>
      </c>
      <c r="I2894">
        <v>390</v>
      </c>
      <c r="J2894" t="s">
        <v>145</v>
      </c>
      <c r="K2894" t="s">
        <v>137</v>
      </c>
      <c r="L2894">
        <f>I2894*$Q$2/100/1000</f>
        <v>1.4430000000000001E-3</v>
      </c>
    </row>
    <row r="2895" spans="1:12">
      <c r="A2895" s="118">
        <v>45200</v>
      </c>
      <c r="B2895" t="s">
        <v>19989</v>
      </c>
      <c r="C2895" t="s">
        <v>19988</v>
      </c>
      <c r="D2895" t="s">
        <v>20037</v>
      </c>
      <c r="E2895" t="s">
        <v>20089</v>
      </c>
      <c r="F2895">
        <v>42205010</v>
      </c>
      <c r="G2895" t="s">
        <v>16756</v>
      </c>
      <c r="H2895" t="s">
        <v>19984</v>
      </c>
      <c r="I2895">
        <v>68</v>
      </c>
      <c r="J2895" t="s">
        <v>145</v>
      </c>
      <c r="K2895" t="s">
        <v>137</v>
      </c>
      <c r="L2895">
        <f>I2895*$Q$2/100/1000</f>
        <v>2.5159999999999999E-4</v>
      </c>
    </row>
    <row r="2896" spans="1:12">
      <c r="A2896" s="118">
        <v>44986</v>
      </c>
      <c r="B2896" t="s">
        <v>144</v>
      </c>
      <c r="C2896" t="s">
        <v>143</v>
      </c>
      <c r="D2896" t="s">
        <v>18927</v>
      </c>
      <c r="E2896" t="s">
        <v>20088</v>
      </c>
      <c r="F2896" t="s">
        <v>18365</v>
      </c>
      <c r="G2896" t="s">
        <v>18364</v>
      </c>
      <c r="H2896" t="s">
        <v>139</v>
      </c>
      <c r="I2896">
        <v>22.2</v>
      </c>
      <c r="J2896" t="s">
        <v>138</v>
      </c>
      <c r="K2896" t="s">
        <v>137</v>
      </c>
      <c r="L2896">
        <f>I2896*$Q$2/1000</f>
        <v>8.2140000000000008E-3</v>
      </c>
    </row>
    <row r="2897" spans="1:12">
      <c r="A2897" s="118">
        <v>45231</v>
      </c>
      <c r="B2897" t="s">
        <v>19989</v>
      </c>
      <c r="C2897" t="s">
        <v>19988</v>
      </c>
      <c r="D2897" t="s">
        <v>20057</v>
      </c>
      <c r="E2897" t="s">
        <v>20087</v>
      </c>
      <c r="F2897" t="s">
        <v>20020</v>
      </c>
      <c r="G2897" t="s">
        <v>20019</v>
      </c>
      <c r="H2897" t="s">
        <v>19984</v>
      </c>
      <c r="I2897">
        <v>68</v>
      </c>
      <c r="J2897" t="s">
        <v>145</v>
      </c>
      <c r="K2897" t="s">
        <v>137</v>
      </c>
      <c r="L2897">
        <f>I2897*$Q$2/100/1000</f>
        <v>2.5159999999999999E-4</v>
      </c>
    </row>
    <row r="2898" spans="1:12">
      <c r="A2898" s="118">
        <v>44986</v>
      </c>
      <c r="B2898" t="s">
        <v>144</v>
      </c>
      <c r="C2898" t="s">
        <v>143</v>
      </c>
      <c r="D2898" t="s">
        <v>18927</v>
      </c>
      <c r="E2898" t="s">
        <v>20086</v>
      </c>
      <c r="F2898">
        <v>85205363</v>
      </c>
      <c r="G2898" t="s">
        <v>140</v>
      </c>
      <c r="H2898" t="s">
        <v>139</v>
      </c>
      <c r="I2898">
        <v>22.2</v>
      </c>
      <c r="J2898" t="s">
        <v>138</v>
      </c>
      <c r="K2898" t="s">
        <v>137</v>
      </c>
      <c r="L2898">
        <f>I2898*$Q$2/1000</f>
        <v>8.2140000000000008E-3</v>
      </c>
    </row>
    <row r="2899" spans="1:12">
      <c r="A2899" s="118">
        <v>45231</v>
      </c>
      <c r="B2899" t="s">
        <v>19989</v>
      </c>
      <c r="C2899" t="s">
        <v>19988</v>
      </c>
      <c r="D2899" t="s">
        <v>20017</v>
      </c>
      <c r="E2899" t="s">
        <v>20085</v>
      </c>
      <c r="F2899" t="s">
        <v>20015</v>
      </c>
      <c r="G2899" t="s">
        <v>20014</v>
      </c>
      <c r="H2899" t="s">
        <v>19984</v>
      </c>
      <c r="I2899">
        <v>68</v>
      </c>
      <c r="J2899" t="s">
        <v>145</v>
      </c>
      <c r="K2899" t="s">
        <v>137</v>
      </c>
      <c r="L2899">
        <f>I2899*$Q$2/100/1000</f>
        <v>2.5159999999999999E-4</v>
      </c>
    </row>
    <row r="2900" spans="1:12">
      <c r="A2900" s="118">
        <v>45231</v>
      </c>
      <c r="B2900" t="s">
        <v>19989</v>
      </c>
      <c r="C2900" t="s">
        <v>19988</v>
      </c>
      <c r="D2900" t="s">
        <v>20084</v>
      </c>
      <c r="E2900" t="s">
        <v>20083</v>
      </c>
      <c r="F2900" t="s">
        <v>20053</v>
      </c>
      <c r="G2900" t="s">
        <v>20052</v>
      </c>
      <c r="H2900" t="s">
        <v>19984</v>
      </c>
      <c r="I2900">
        <v>68</v>
      </c>
      <c r="J2900" t="s">
        <v>145</v>
      </c>
      <c r="K2900" t="s">
        <v>137</v>
      </c>
      <c r="L2900">
        <f>I2900*$Q$2/100/1000</f>
        <v>2.5159999999999999E-4</v>
      </c>
    </row>
    <row r="2901" spans="1:12">
      <c r="A2901" s="118">
        <v>45231</v>
      </c>
      <c r="B2901" t="s">
        <v>19989</v>
      </c>
      <c r="C2901" t="s">
        <v>19988</v>
      </c>
      <c r="D2901" t="s">
        <v>20082</v>
      </c>
      <c r="E2901" t="s">
        <v>20081</v>
      </c>
      <c r="F2901">
        <v>42208070</v>
      </c>
      <c r="G2901" t="s">
        <v>20042</v>
      </c>
      <c r="H2901" t="s">
        <v>19984</v>
      </c>
      <c r="I2901">
        <v>68</v>
      </c>
      <c r="J2901" t="s">
        <v>145</v>
      </c>
      <c r="K2901" t="s">
        <v>137</v>
      </c>
      <c r="L2901">
        <f>I2901*$Q$2/100/1000</f>
        <v>2.5159999999999999E-4</v>
      </c>
    </row>
    <row r="2902" spans="1:12">
      <c r="A2902" s="118">
        <v>45231</v>
      </c>
      <c r="B2902" t="s">
        <v>19989</v>
      </c>
      <c r="C2902" t="s">
        <v>19988</v>
      </c>
      <c r="D2902" t="s">
        <v>20023</v>
      </c>
      <c r="E2902" t="s">
        <v>20080</v>
      </c>
      <c r="F2902">
        <v>101049130</v>
      </c>
      <c r="G2902" t="s">
        <v>20079</v>
      </c>
      <c r="H2902" t="s">
        <v>19984</v>
      </c>
      <c r="I2902">
        <v>68</v>
      </c>
      <c r="J2902" t="s">
        <v>145</v>
      </c>
      <c r="K2902" t="s">
        <v>137</v>
      </c>
      <c r="L2902">
        <f>I2902*$Q$2/100/1000</f>
        <v>2.5159999999999999E-4</v>
      </c>
    </row>
    <row r="2903" spans="1:12">
      <c r="A2903" s="118">
        <v>45231</v>
      </c>
      <c r="B2903" t="s">
        <v>19989</v>
      </c>
      <c r="C2903" t="s">
        <v>19988</v>
      </c>
      <c r="D2903" t="s">
        <v>20078</v>
      </c>
      <c r="E2903" t="s">
        <v>20077</v>
      </c>
      <c r="F2903">
        <v>101031503</v>
      </c>
      <c r="G2903" t="s">
        <v>19996</v>
      </c>
      <c r="H2903" t="s">
        <v>19984</v>
      </c>
      <c r="I2903">
        <v>68</v>
      </c>
      <c r="J2903" t="s">
        <v>145</v>
      </c>
      <c r="K2903" t="s">
        <v>137</v>
      </c>
      <c r="L2903">
        <f>I2903*$Q$2/100/1000</f>
        <v>2.5159999999999999E-4</v>
      </c>
    </row>
    <row r="2904" spans="1:12">
      <c r="A2904" s="118">
        <v>45231</v>
      </c>
      <c r="B2904" t="s">
        <v>19989</v>
      </c>
      <c r="C2904" t="s">
        <v>19988</v>
      </c>
      <c r="D2904" t="s">
        <v>20035</v>
      </c>
      <c r="E2904" t="s">
        <v>20076</v>
      </c>
      <c r="F2904">
        <v>101017154</v>
      </c>
      <c r="G2904" t="s">
        <v>19985</v>
      </c>
      <c r="H2904" t="s">
        <v>19984</v>
      </c>
      <c r="I2904">
        <v>68</v>
      </c>
      <c r="J2904" t="s">
        <v>145</v>
      </c>
      <c r="K2904" t="s">
        <v>137</v>
      </c>
      <c r="L2904">
        <f>I2904*$Q$2/100/1000</f>
        <v>2.5159999999999999E-4</v>
      </c>
    </row>
    <row r="2905" spans="1:12">
      <c r="A2905" s="118">
        <v>45231</v>
      </c>
      <c r="B2905" t="s">
        <v>19989</v>
      </c>
      <c r="C2905" t="s">
        <v>19988</v>
      </c>
      <c r="D2905" t="s">
        <v>20047</v>
      </c>
      <c r="E2905" t="s">
        <v>20075</v>
      </c>
      <c r="F2905">
        <v>101017335</v>
      </c>
      <c r="G2905" t="s">
        <v>20074</v>
      </c>
      <c r="H2905" t="s">
        <v>19984</v>
      </c>
      <c r="I2905">
        <v>68</v>
      </c>
      <c r="J2905" t="s">
        <v>145</v>
      </c>
      <c r="K2905" t="s">
        <v>137</v>
      </c>
      <c r="L2905">
        <f>I2905*$Q$2/100/1000</f>
        <v>2.5159999999999999E-4</v>
      </c>
    </row>
    <row r="2906" spans="1:12">
      <c r="A2906" s="118">
        <v>45231</v>
      </c>
      <c r="B2906" t="s">
        <v>19989</v>
      </c>
      <c r="C2906" t="s">
        <v>19988</v>
      </c>
      <c r="D2906" t="s">
        <v>20017</v>
      </c>
      <c r="E2906" t="s">
        <v>20073</v>
      </c>
      <c r="F2906" t="s">
        <v>20015</v>
      </c>
      <c r="G2906" t="s">
        <v>20014</v>
      </c>
      <c r="H2906" t="s">
        <v>19984</v>
      </c>
      <c r="I2906">
        <v>68</v>
      </c>
      <c r="J2906" t="s">
        <v>145</v>
      </c>
      <c r="K2906" t="s">
        <v>137</v>
      </c>
      <c r="L2906">
        <f>I2906*$Q$2/100/1000</f>
        <v>2.5159999999999999E-4</v>
      </c>
    </row>
    <row r="2907" spans="1:12">
      <c r="A2907" s="118">
        <v>44986</v>
      </c>
      <c r="B2907" t="s">
        <v>261</v>
      </c>
      <c r="C2907" t="s">
        <v>260</v>
      </c>
      <c r="D2907" t="s">
        <v>20072</v>
      </c>
      <c r="E2907" t="s">
        <v>20071</v>
      </c>
      <c r="F2907">
        <v>34208933</v>
      </c>
      <c r="G2907" t="s">
        <v>9474</v>
      </c>
      <c r="H2907" t="s">
        <v>139</v>
      </c>
      <c r="I2907">
        <v>55</v>
      </c>
      <c r="J2907" t="s">
        <v>145</v>
      </c>
      <c r="K2907" t="s">
        <v>137</v>
      </c>
      <c r="L2907">
        <f>I2907*$Q$2/100/1000</f>
        <v>2.0350000000000001E-4</v>
      </c>
    </row>
    <row r="2908" spans="1:12">
      <c r="A2908" s="118">
        <v>45231</v>
      </c>
      <c r="B2908" t="s">
        <v>19989</v>
      </c>
      <c r="C2908" t="s">
        <v>19988</v>
      </c>
      <c r="D2908" t="s">
        <v>20070</v>
      </c>
      <c r="E2908" t="s">
        <v>20069</v>
      </c>
      <c r="F2908" t="s">
        <v>20068</v>
      </c>
      <c r="G2908" t="s">
        <v>20067</v>
      </c>
      <c r="H2908" t="s">
        <v>19984</v>
      </c>
      <c r="I2908">
        <v>68</v>
      </c>
      <c r="J2908" t="s">
        <v>145</v>
      </c>
      <c r="K2908" t="s">
        <v>137</v>
      </c>
      <c r="L2908">
        <f>I2908*$Q$2/100/1000</f>
        <v>2.5159999999999999E-4</v>
      </c>
    </row>
    <row r="2909" spans="1:12">
      <c r="A2909" s="118">
        <v>45231</v>
      </c>
      <c r="B2909" t="s">
        <v>19989</v>
      </c>
      <c r="C2909" t="s">
        <v>19988</v>
      </c>
      <c r="D2909" t="s">
        <v>20066</v>
      </c>
      <c r="E2909" t="s">
        <v>20065</v>
      </c>
      <c r="F2909">
        <v>13200949</v>
      </c>
      <c r="G2909" t="s">
        <v>20064</v>
      </c>
      <c r="H2909" t="s">
        <v>19984</v>
      </c>
      <c r="I2909">
        <v>68</v>
      </c>
      <c r="J2909" t="s">
        <v>145</v>
      </c>
      <c r="K2909" t="s">
        <v>137</v>
      </c>
      <c r="L2909">
        <f>I2909*$Q$2/100/1000</f>
        <v>2.5159999999999999E-4</v>
      </c>
    </row>
    <row r="2910" spans="1:12">
      <c r="A2910" s="118">
        <v>45231</v>
      </c>
      <c r="B2910" t="s">
        <v>19989</v>
      </c>
      <c r="C2910" t="s">
        <v>19988</v>
      </c>
      <c r="D2910" t="s">
        <v>20012</v>
      </c>
      <c r="E2910" t="s">
        <v>20063</v>
      </c>
      <c r="F2910" t="s">
        <v>20010</v>
      </c>
      <c r="G2910" t="s">
        <v>20009</v>
      </c>
      <c r="H2910" t="s">
        <v>19984</v>
      </c>
      <c r="I2910">
        <v>68</v>
      </c>
      <c r="J2910" t="s">
        <v>145</v>
      </c>
      <c r="K2910" t="s">
        <v>137</v>
      </c>
      <c r="L2910">
        <f>I2910*$Q$2/100/1000</f>
        <v>2.5159999999999999E-4</v>
      </c>
    </row>
    <row r="2911" spans="1:12">
      <c r="A2911" s="118">
        <v>45231</v>
      </c>
      <c r="B2911" t="s">
        <v>19989</v>
      </c>
      <c r="C2911" t="s">
        <v>19988</v>
      </c>
      <c r="D2911" t="s">
        <v>20033</v>
      </c>
      <c r="E2911" t="s">
        <v>20062</v>
      </c>
      <c r="F2911">
        <v>42208898</v>
      </c>
      <c r="G2911" t="s">
        <v>20028</v>
      </c>
      <c r="H2911" t="s">
        <v>19984</v>
      </c>
      <c r="I2911">
        <v>68</v>
      </c>
      <c r="J2911" t="s">
        <v>145</v>
      </c>
      <c r="K2911" t="s">
        <v>137</v>
      </c>
      <c r="L2911">
        <f>I2911*$Q$2/100/1000</f>
        <v>2.5159999999999999E-4</v>
      </c>
    </row>
    <row r="2912" spans="1:12">
      <c r="A2912" s="118">
        <v>45231</v>
      </c>
      <c r="B2912" t="s">
        <v>19989</v>
      </c>
      <c r="C2912" t="s">
        <v>19988</v>
      </c>
      <c r="D2912" t="s">
        <v>19987</v>
      </c>
      <c r="E2912" t="s">
        <v>20061</v>
      </c>
      <c r="F2912">
        <v>101017154</v>
      </c>
      <c r="G2912" t="s">
        <v>19985</v>
      </c>
      <c r="H2912" t="s">
        <v>19984</v>
      </c>
      <c r="I2912">
        <v>68</v>
      </c>
      <c r="J2912" t="s">
        <v>145</v>
      </c>
      <c r="K2912" t="s">
        <v>137</v>
      </c>
      <c r="L2912">
        <f>I2912*$Q$2/100/1000</f>
        <v>2.5159999999999999E-4</v>
      </c>
    </row>
    <row r="2913" spans="1:12">
      <c r="A2913" s="118">
        <v>45231</v>
      </c>
      <c r="B2913" t="s">
        <v>19989</v>
      </c>
      <c r="C2913" t="s">
        <v>19988</v>
      </c>
      <c r="D2913" t="s">
        <v>20000</v>
      </c>
      <c r="E2913" t="s">
        <v>20060</v>
      </c>
      <c r="F2913">
        <v>21207160</v>
      </c>
      <c r="G2913" t="s">
        <v>19998</v>
      </c>
      <c r="H2913" t="s">
        <v>19984</v>
      </c>
      <c r="I2913">
        <v>68</v>
      </c>
      <c r="J2913" t="s">
        <v>145</v>
      </c>
      <c r="K2913" t="s">
        <v>137</v>
      </c>
      <c r="L2913">
        <f>I2913*$Q$2/100/1000</f>
        <v>2.5159999999999999E-4</v>
      </c>
    </row>
    <row r="2914" spans="1:12">
      <c r="A2914" s="118">
        <v>45231</v>
      </c>
      <c r="B2914" t="s">
        <v>19989</v>
      </c>
      <c r="C2914" t="s">
        <v>19988</v>
      </c>
      <c r="D2914" t="s">
        <v>20023</v>
      </c>
      <c r="E2914" t="s">
        <v>20059</v>
      </c>
      <c r="F2914" t="s">
        <v>20020</v>
      </c>
      <c r="G2914" t="s">
        <v>20019</v>
      </c>
      <c r="H2914" t="s">
        <v>19984</v>
      </c>
      <c r="I2914">
        <v>68</v>
      </c>
      <c r="J2914" t="s">
        <v>145</v>
      </c>
      <c r="K2914" t="s">
        <v>137</v>
      </c>
      <c r="L2914">
        <f>I2914*$Q$2/100/1000</f>
        <v>2.5159999999999999E-4</v>
      </c>
    </row>
    <row r="2915" spans="1:12">
      <c r="A2915" s="118">
        <v>45231</v>
      </c>
      <c r="B2915" t="s">
        <v>19989</v>
      </c>
      <c r="C2915" t="s">
        <v>19988</v>
      </c>
      <c r="D2915" t="s">
        <v>20023</v>
      </c>
      <c r="E2915" t="s">
        <v>20058</v>
      </c>
      <c r="F2915" t="s">
        <v>20020</v>
      </c>
      <c r="G2915" t="s">
        <v>20019</v>
      </c>
      <c r="H2915" t="s">
        <v>19984</v>
      </c>
      <c r="I2915">
        <v>68</v>
      </c>
      <c r="J2915" t="s">
        <v>145</v>
      </c>
      <c r="K2915" t="s">
        <v>137</v>
      </c>
      <c r="L2915">
        <f>I2915*$Q$2/100/1000</f>
        <v>2.5159999999999999E-4</v>
      </c>
    </row>
    <row r="2916" spans="1:12">
      <c r="A2916" s="118">
        <v>45231</v>
      </c>
      <c r="B2916" t="s">
        <v>19989</v>
      </c>
      <c r="C2916" t="s">
        <v>19988</v>
      </c>
      <c r="D2916" t="s">
        <v>20057</v>
      </c>
      <c r="E2916" t="s">
        <v>20056</v>
      </c>
      <c r="F2916" t="s">
        <v>20020</v>
      </c>
      <c r="G2916" t="s">
        <v>20019</v>
      </c>
      <c r="H2916" t="s">
        <v>19984</v>
      </c>
      <c r="I2916">
        <v>68</v>
      </c>
      <c r="J2916" t="s">
        <v>145</v>
      </c>
      <c r="K2916" t="s">
        <v>137</v>
      </c>
      <c r="L2916">
        <f>I2916*$Q$2/100/1000</f>
        <v>2.5159999999999999E-4</v>
      </c>
    </row>
    <row r="2917" spans="1:12">
      <c r="A2917" s="118">
        <v>45231</v>
      </c>
      <c r="B2917" t="s">
        <v>19989</v>
      </c>
      <c r="C2917" t="s">
        <v>19988</v>
      </c>
      <c r="D2917" t="s">
        <v>20055</v>
      </c>
      <c r="E2917" t="s">
        <v>20054</v>
      </c>
      <c r="F2917" t="s">
        <v>20053</v>
      </c>
      <c r="G2917" t="s">
        <v>20052</v>
      </c>
      <c r="H2917" t="s">
        <v>19984</v>
      </c>
      <c r="I2917">
        <v>68</v>
      </c>
      <c r="J2917" t="s">
        <v>145</v>
      </c>
      <c r="K2917" t="s">
        <v>137</v>
      </c>
      <c r="L2917">
        <f>I2917*$Q$2/100/1000</f>
        <v>2.5159999999999999E-4</v>
      </c>
    </row>
    <row r="2918" spans="1:12">
      <c r="A2918" s="118">
        <v>44986</v>
      </c>
      <c r="B2918" t="s">
        <v>261</v>
      </c>
      <c r="C2918" t="s">
        <v>260</v>
      </c>
      <c r="D2918" t="s">
        <v>10348</v>
      </c>
      <c r="E2918" t="s">
        <v>20051</v>
      </c>
      <c r="F2918">
        <v>101019989</v>
      </c>
      <c r="G2918" t="s">
        <v>20050</v>
      </c>
      <c r="H2918" t="s">
        <v>139</v>
      </c>
      <c r="I2918">
        <v>55</v>
      </c>
      <c r="J2918" t="s">
        <v>145</v>
      </c>
      <c r="K2918" t="s">
        <v>137</v>
      </c>
      <c r="L2918">
        <f>I2918*$Q$2/100/1000</f>
        <v>2.0350000000000001E-4</v>
      </c>
    </row>
    <row r="2919" spans="1:12">
      <c r="A2919" s="118">
        <v>45231</v>
      </c>
      <c r="B2919" t="s">
        <v>19989</v>
      </c>
      <c r="C2919" t="s">
        <v>19988</v>
      </c>
      <c r="D2919" t="s">
        <v>20049</v>
      </c>
      <c r="E2919" t="s">
        <v>20048</v>
      </c>
      <c r="F2919">
        <v>51206094</v>
      </c>
      <c r="G2919" t="s">
        <v>20001</v>
      </c>
      <c r="H2919" t="s">
        <v>19984</v>
      </c>
      <c r="I2919">
        <v>68</v>
      </c>
      <c r="J2919" t="s">
        <v>145</v>
      </c>
      <c r="K2919" t="s">
        <v>137</v>
      </c>
      <c r="L2919">
        <f>I2919*$Q$2/100/1000</f>
        <v>2.5159999999999999E-4</v>
      </c>
    </row>
    <row r="2920" spans="1:12">
      <c r="A2920" s="118">
        <v>45231</v>
      </c>
      <c r="B2920" t="s">
        <v>19989</v>
      </c>
      <c r="C2920" t="s">
        <v>19988</v>
      </c>
      <c r="D2920" t="s">
        <v>20047</v>
      </c>
      <c r="E2920" t="s">
        <v>20046</v>
      </c>
      <c r="F2920">
        <v>5745081</v>
      </c>
      <c r="G2920" t="s">
        <v>19993</v>
      </c>
      <c r="H2920" t="s">
        <v>19984</v>
      </c>
      <c r="I2920">
        <v>68</v>
      </c>
      <c r="J2920" t="s">
        <v>145</v>
      </c>
      <c r="K2920" t="s">
        <v>137</v>
      </c>
      <c r="L2920">
        <f>I2920*$Q$2/100/1000</f>
        <v>2.5159999999999999E-4</v>
      </c>
    </row>
    <row r="2921" spans="1:12">
      <c r="A2921" s="118">
        <v>45231</v>
      </c>
      <c r="B2921" t="s">
        <v>19989</v>
      </c>
      <c r="C2921" t="s">
        <v>19988</v>
      </c>
      <c r="D2921" t="s">
        <v>19995</v>
      </c>
      <c r="E2921" t="s">
        <v>20045</v>
      </c>
      <c r="F2921">
        <v>42208070</v>
      </c>
      <c r="G2921" t="s">
        <v>20042</v>
      </c>
      <c r="H2921" t="s">
        <v>19984</v>
      </c>
      <c r="I2921">
        <v>68</v>
      </c>
      <c r="J2921" t="s">
        <v>145</v>
      </c>
      <c r="K2921" t="s">
        <v>137</v>
      </c>
      <c r="L2921">
        <f>I2921*$Q$2/100/1000</f>
        <v>2.5159999999999999E-4</v>
      </c>
    </row>
    <row r="2922" spans="1:12">
      <c r="A2922" s="118">
        <v>45231</v>
      </c>
      <c r="B2922" t="s">
        <v>19989</v>
      </c>
      <c r="C2922" t="s">
        <v>19988</v>
      </c>
      <c r="D2922" t="s">
        <v>20044</v>
      </c>
      <c r="E2922" t="s">
        <v>20043</v>
      </c>
      <c r="F2922">
        <v>42208070</v>
      </c>
      <c r="G2922" t="s">
        <v>20042</v>
      </c>
      <c r="H2922" t="s">
        <v>19984</v>
      </c>
      <c r="I2922">
        <v>68</v>
      </c>
      <c r="J2922" t="s">
        <v>145</v>
      </c>
      <c r="K2922" t="s">
        <v>137</v>
      </c>
      <c r="L2922">
        <f>I2922*$Q$2/100/1000</f>
        <v>2.5159999999999999E-4</v>
      </c>
    </row>
    <row r="2923" spans="1:12">
      <c r="A2923" s="118">
        <v>45261</v>
      </c>
      <c r="B2923" t="s">
        <v>19989</v>
      </c>
      <c r="C2923" t="s">
        <v>19988</v>
      </c>
      <c r="D2923" t="s">
        <v>19992</v>
      </c>
      <c r="E2923" t="s">
        <v>20041</v>
      </c>
      <c r="F2923" t="s">
        <v>20020</v>
      </c>
      <c r="G2923" t="s">
        <v>20019</v>
      </c>
      <c r="H2923" t="s">
        <v>19984</v>
      </c>
      <c r="I2923">
        <v>68</v>
      </c>
      <c r="J2923" t="s">
        <v>145</v>
      </c>
      <c r="K2923" t="s">
        <v>137</v>
      </c>
      <c r="L2923">
        <f>I2923*$Q$2/100/1000</f>
        <v>2.5159999999999999E-4</v>
      </c>
    </row>
    <row r="2924" spans="1:12">
      <c r="A2924" s="118">
        <v>45261</v>
      </c>
      <c r="B2924" t="s">
        <v>19989</v>
      </c>
      <c r="C2924" t="s">
        <v>19988</v>
      </c>
      <c r="D2924" t="s">
        <v>20040</v>
      </c>
      <c r="E2924" t="s">
        <v>20039</v>
      </c>
      <c r="F2924">
        <v>101038455</v>
      </c>
      <c r="G2924" t="s">
        <v>20038</v>
      </c>
      <c r="H2924" t="s">
        <v>19984</v>
      </c>
      <c r="I2924">
        <v>68</v>
      </c>
      <c r="J2924" t="s">
        <v>145</v>
      </c>
      <c r="K2924" t="s">
        <v>137</v>
      </c>
      <c r="L2924">
        <f>I2924*$Q$2/100/1000</f>
        <v>2.5159999999999999E-4</v>
      </c>
    </row>
    <row r="2925" spans="1:12">
      <c r="A2925" s="118">
        <v>45261</v>
      </c>
      <c r="B2925" t="s">
        <v>19989</v>
      </c>
      <c r="C2925" t="s">
        <v>19988</v>
      </c>
      <c r="D2925" t="s">
        <v>20037</v>
      </c>
      <c r="E2925" t="s">
        <v>20036</v>
      </c>
      <c r="F2925">
        <v>42205010</v>
      </c>
      <c r="G2925" t="s">
        <v>16756</v>
      </c>
      <c r="H2925" t="s">
        <v>19984</v>
      </c>
      <c r="I2925">
        <v>68</v>
      </c>
      <c r="J2925" t="s">
        <v>145</v>
      </c>
      <c r="K2925" t="s">
        <v>137</v>
      </c>
      <c r="L2925">
        <f>I2925*$Q$2/100/1000</f>
        <v>2.5159999999999999E-4</v>
      </c>
    </row>
    <row r="2926" spans="1:12">
      <c r="A2926" s="118">
        <v>45261</v>
      </c>
      <c r="B2926" t="s">
        <v>19989</v>
      </c>
      <c r="C2926" t="s">
        <v>19988</v>
      </c>
      <c r="D2926" t="s">
        <v>20035</v>
      </c>
      <c r="E2926" t="s">
        <v>20034</v>
      </c>
      <c r="F2926">
        <v>101017154</v>
      </c>
      <c r="G2926" t="s">
        <v>19985</v>
      </c>
      <c r="H2926" t="s">
        <v>19984</v>
      </c>
      <c r="I2926">
        <v>68</v>
      </c>
      <c r="J2926" t="s">
        <v>145</v>
      </c>
      <c r="K2926" t="s">
        <v>137</v>
      </c>
      <c r="L2926">
        <f>I2926*$Q$2/100/1000</f>
        <v>2.5159999999999999E-4</v>
      </c>
    </row>
    <row r="2927" spans="1:12">
      <c r="A2927" s="118">
        <v>45261</v>
      </c>
      <c r="B2927" t="s">
        <v>19989</v>
      </c>
      <c r="C2927" t="s">
        <v>19988</v>
      </c>
      <c r="D2927" t="s">
        <v>20033</v>
      </c>
      <c r="E2927" t="s">
        <v>20032</v>
      </c>
      <c r="F2927">
        <v>42208898</v>
      </c>
      <c r="G2927" t="s">
        <v>20028</v>
      </c>
      <c r="H2927" t="s">
        <v>19984</v>
      </c>
      <c r="I2927">
        <v>68</v>
      </c>
      <c r="J2927" t="s">
        <v>145</v>
      </c>
      <c r="K2927" t="s">
        <v>137</v>
      </c>
      <c r="L2927">
        <f>I2927*$Q$2/100/1000</f>
        <v>2.5159999999999999E-4</v>
      </c>
    </row>
    <row r="2928" spans="1:12">
      <c r="A2928" s="118">
        <v>45261</v>
      </c>
      <c r="B2928" t="s">
        <v>19989</v>
      </c>
      <c r="C2928" t="s">
        <v>19988</v>
      </c>
      <c r="D2928" t="s">
        <v>19987</v>
      </c>
      <c r="E2928" t="s">
        <v>20031</v>
      </c>
      <c r="F2928">
        <v>21207160</v>
      </c>
      <c r="G2928" t="s">
        <v>19998</v>
      </c>
      <c r="H2928" t="s">
        <v>19984</v>
      </c>
      <c r="I2928">
        <v>68</v>
      </c>
      <c r="J2928" t="s">
        <v>145</v>
      </c>
      <c r="K2928" t="s">
        <v>137</v>
      </c>
      <c r="L2928">
        <f>I2928*$Q$2/100/1000</f>
        <v>2.5159999999999999E-4</v>
      </c>
    </row>
    <row r="2929" spans="1:12">
      <c r="A2929" s="118">
        <v>45261</v>
      </c>
      <c r="B2929" t="s">
        <v>19989</v>
      </c>
      <c r="C2929" t="s">
        <v>19988</v>
      </c>
      <c r="D2929" t="s">
        <v>20030</v>
      </c>
      <c r="E2929" t="s">
        <v>20029</v>
      </c>
      <c r="F2929">
        <v>42208898</v>
      </c>
      <c r="G2929" t="s">
        <v>20028</v>
      </c>
      <c r="H2929" t="s">
        <v>19984</v>
      </c>
      <c r="I2929">
        <v>68</v>
      </c>
      <c r="J2929" t="s">
        <v>145</v>
      </c>
      <c r="K2929" t="s">
        <v>137</v>
      </c>
      <c r="L2929">
        <f>I2929*$Q$2/100/1000</f>
        <v>2.5159999999999999E-4</v>
      </c>
    </row>
    <row r="2930" spans="1:12">
      <c r="A2930" s="118">
        <v>45261</v>
      </c>
      <c r="B2930" t="s">
        <v>19989</v>
      </c>
      <c r="C2930" t="s">
        <v>19988</v>
      </c>
      <c r="D2930" t="s">
        <v>19987</v>
      </c>
      <c r="E2930" t="s">
        <v>20027</v>
      </c>
      <c r="F2930">
        <v>21207160</v>
      </c>
      <c r="G2930" t="s">
        <v>19998</v>
      </c>
      <c r="H2930" t="s">
        <v>19984</v>
      </c>
      <c r="I2930">
        <v>68</v>
      </c>
      <c r="J2930" t="s">
        <v>145</v>
      </c>
      <c r="K2930" t="s">
        <v>137</v>
      </c>
      <c r="L2930">
        <f>I2930*$Q$2/100/1000</f>
        <v>2.5159999999999999E-4</v>
      </c>
    </row>
    <row r="2931" spans="1:12">
      <c r="A2931" s="118">
        <v>45261</v>
      </c>
      <c r="B2931" t="s">
        <v>19989</v>
      </c>
      <c r="C2931" t="s">
        <v>19988</v>
      </c>
      <c r="D2931" t="s">
        <v>20026</v>
      </c>
      <c r="E2931" t="s">
        <v>20025</v>
      </c>
      <c r="F2931">
        <v>42205010</v>
      </c>
      <c r="G2931" t="s">
        <v>16756</v>
      </c>
      <c r="H2931" t="s">
        <v>19984</v>
      </c>
      <c r="I2931">
        <v>68</v>
      </c>
      <c r="J2931" t="s">
        <v>145</v>
      </c>
      <c r="K2931" t="s">
        <v>137</v>
      </c>
      <c r="L2931">
        <f>I2931*$Q$2/100/1000</f>
        <v>2.5159999999999999E-4</v>
      </c>
    </row>
    <row r="2932" spans="1:12">
      <c r="A2932" s="118">
        <v>44986</v>
      </c>
      <c r="B2932" t="s">
        <v>144</v>
      </c>
      <c r="C2932" t="s">
        <v>143</v>
      </c>
      <c r="D2932" t="s">
        <v>16350</v>
      </c>
      <c r="E2932" t="s">
        <v>20024</v>
      </c>
      <c r="F2932" t="s">
        <v>16348</v>
      </c>
      <c r="G2932" t="s">
        <v>16347</v>
      </c>
      <c r="H2932" t="s">
        <v>139</v>
      </c>
      <c r="I2932">
        <v>22.2</v>
      </c>
      <c r="J2932" t="s">
        <v>138</v>
      </c>
      <c r="K2932" t="s">
        <v>137</v>
      </c>
      <c r="L2932">
        <f>I2932*$Q$2/1000</f>
        <v>8.2140000000000008E-3</v>
      </c>
    </row>
    <row r="2933" spans="1:12">
      <c r="A2933" s="118">
        <v>45261</v>
      </c>
      <c r="B2933" t="s">
        <v>19989</v>
      </c>
      <c r="C2933" t="s">
        <v>19988</v>
      </c>
      <c r="D2933" t="s">
        <v>20023</v>
      </c>
      <c r="E2933" t="s">
        <v>20022</v>
      </c>
      <c r="F2933" t="s">
        <v>20020</v>
      </c>
      <c r="G2933" t="s">
        <v>20019</v>
      </c>
      <c r="H2933" t="s">
        <v>19984</v>
      </c>
      <c r="I2933">
        <v>68</v>
      </c>
      <c r="J2933" t="s">
        <v>145</v>
      </c>
      <c r="K2933" t="s">
        <v>137</v>
      </c>
      <c r="L2933">
        <f>I2933*$Q$2/100/1000</f>
        <v>2.5159999999999999E-4</v>
      </c>
    </row>
    <row r="2934" spans="1:12">
      <c r="A2934" s="118">
        <v>45261</v>
      </c>
      <c r="B2934" t="s">
        <v>19989</v>
      </c>
      <c r="C2934" t="s">
        <v>19988</v>
      </c>
      <c r="D2934" t="s">
        <v>19992</v>
      </c>
      <c r="E2934" t="s">
        <v>20021</v>
      </c>
      <c r="F2934" t="s">
        <v>20020</v>
      </c>
      <c r="G2934" t="s">
        <v>20019</v>
      </c>
      <c r="H2934" t="s">
        <v>19984</v>
      </c>
      <c r="I2934">
        <v>68</v>
      </c>
      <c r="J2934" t="s">
        <v>145</v>
      </c>
      <c r="K2934" t="s">
        <v>137</v>
      </c>
      <c r="L2934">
        <f>I2934*$Q$2/100/1000</f>
        <v>2.5159999999999999E-4</v>
      </c>
    </row>
    <row r="2935" spans="1:12">
      <c r="A2935" s="118">
        <v>44986</v>
      </c>
      <c r="B2935" t="s">
        <v>574</v>
      </c>
      <c r="C2935" t="s">
        <v>573</v>
      </c>
      <c r="D2935" t="s">
        <v>18909</v>
      </c>
      <c r="E2935" t="s">
        <v>20018</v>
      </c>
      <c r="F2935">
        <v>21202696</v>
      </c>
      <c r="G2935" t="s">
        <v>775</v>
      </c>
      <c r="H2935" t="s">
        <v>569</v>
      </c>
      <c r="I2935">
        <v>298</v>
      </c>
      <c r="J2935" t="s">
        <v>145</v>
      </c>
      <c r="K2935" t="s">
        <v>137</v>
      </c>
      <c r="L2935">
        <f>I2935*$Q$2/100/1000</f>
        <v>1.1026E-3</v>
      </c>
    </row>
    <row r="2936" spans="1:12">
      <c r="A2936" s="118">
        <v>45261</v>
      </c>
      <c r="B2936" t="s">
        <v>19989</v>
      </c>
      <c r="C2936" t="s">
        <v>19988</v>
      </c>
      <c r="D2936" t="s">
        <v>20017</v>
      </c>
      <c r="E2936" t="s">
        <v>20016</v>
      </c>
      <c r="F2936" t="s">
        <v>20015</v>
      </c>
      <c r="G2936" t="s">
        <v>20014</v>
      </c>
      <c r="H2936" t="s">
        <v>19984</v>
      </c>
      <c r="I2936">
        <v>68</v>
      </c>
      <c r="J2936" t="s">
        <v>145</v>
      </c>
      <c r="K2936" t="s">
        <v>137</v>
      </c>
      <c r="L2936">
        <f>I2936*$Q$2/100/1000</f>
        <v>2.5159999999999999E-4</v>
      </c>
    </row>
    <row r="2937" spans="1:12">
      <c r="A2937" s="118">
        <v>45231</v>
      </c>
      <c r="B2937" t="s">
        <v>18960</v>
      </c>
      <c r="C2937" t="s">
        <v>18959</v>
      </c>
      <c r="D2937" t="s">
        <v>19382</v>
      </c>
      <c r="E2937" t="s">
        <v>20013</v>
      </c>
      <c r="F2937" t="s">
        <v>19380</v>
      </c>
      <c r="G2937" t="s">
        <v>19379</v>
      </c>
      <c r="H2937" t="s">
        <v>18954</v>
      </c>
      <c r="I2937">
        <v>1446</v>
      </c>
      <c r="J2937" t="s">
        <v>223</v>
      </c>
      <c r="K2937" t="s">
        <v>137</v>
      </c>
      <c r="L2937">
        <f>I2937*$Q$5/1000</f>
        <v>1.4702205000000002</v>
      </c>
    </row>
    <row r="2938" spans="1:12">
      <c r="A2938" s="118">
        <v>45261</v>
      </c>
      <c r="B2938" t="s">
        <v>19989</v>
      </c>
      <c r="C2938" t="s">
        <v>19988</v>
      </c>
      <c r="D2938" t="s">
        <v>20012</v>
      </c>
      <c r="E2938" t="s">
        <v>20011</v>
      </c>
      <c r="F2938" t="s">
        <v>20010</v>
      </c>
      <c r="G2938" t="s">
        <v>20009</v>
      </c>
      <c r="H2938" t="s">
        <v>19984</v>
      </c>
      <c r="I2938">
        <v>68</v>
      </c>
      <c r="J2938" t="s">
        <v>145</v>
      </c>
      <c r="K2938" t="s">
        <v>137</v>
      </c>
      <c r="L2938">
        <f>I2938*$Q$2/100/1000</f>
        <v>2.5159999999999999E-4</v>
      </c>
    </row>
    <row r="2939" spans="1:12">
      <c r="A2939" s="118">
        <v>45261</v>
      </c>
      <c r="B2939" t="s">
        <v>19989</v>
      </c>
      <c r="C2939" t="s">
        <v>19988</v>
      </c>
      <c r="D2939" t="s">
        <v>20008</v>
      </c>
      <c r="E2939" t="s">
        <v>20007</v>
      </c>
      <c r="F2939">
        <v>51207013</v>
      </c>
      <c r="G2939" t="s">
        <v>20006</v>
      </c>
      <c r="H2939" t="s">
        <v>19984</v>
      </c>
      <c r="I2939">
        <v>68</v>
      </c>
      <c r="J2939" t="s">
        <v>145</v>
      </c>
      <c r="K2939" t="s">
        <v>137</v>
      </c>
      <c r="L2939">
        <f>I2939*$Q$2/100/1000</f>
        <v>2.5159999999999999E-4</v>
      </c>
    </row>
    <row r="2940" spans="1:12">
      <c r="A2940" s="118">
        <v>45261</v>
      </c>
      <c r="B2940" t="s">
        <v>19989</v>
      </c>
      <c r="C2940" t="s">
        <v>19988</v>
      </c>
      <c r="D2940" t="s">
        <v>20005</v>
      </c>
      <c r="E2940" t="s">
        <v>20004</v>
      </c>
      <c r="F2940">
        <v>101013626</v>
      </c>
      <c r="G2940" t="s">
        <v>20003</v>
      </c>
      <c r="H2940" t="s">
        <v>19984</v>
      </c>
      <c r="I2940">
        <v>68</v>
      </c>
      <c r="J2940" t="s">
        <v>145</v>
      </c>
      <c r="K2940" t="s">
        <v>137</v>
      </c>
      <c r="L2940">
        <f>I2940*$Q$2/100/1000</f>
        <v>2.5159999999999999E-4</v>
      </c>
    </row>
    <row r="2941" spans="1:12">
      <c r="A2941" s="118">
        <v>45261</v>
      </c>
      <c r="B2941" t="s">
        <v>19989</v>
      </c>
      <c r="C2941" t="s">
        <v>19988</v>
      </c>
      <c r="D2941" t="s">
        <v>19995</v>
      </c>
      <c r="E2941" t="s">
        <v>20002</v>
      </c>
      <c r="F2941">
        <v>51206094</v>
      </c>
      <c r="G2941" t="s">
        <v>20001</v>
      </c>
      <c r="H2941" t="s">
        <v>19984</v>
      </c>
      <c r="I2941">
        <v>68</v>
      </c>
      <c r="J2941" t="s">
        <v>145</v>
      </c>
      <c r="K2941" t="s">
        <v>137</v>
      </c>
      <c r="L2941">
        <f>I2941*$Q$2/100/1000</f>
        <v>2.5159999999999999E-4</v>
      </c>
    </row>
    <row r="2942" spans="1:12">
      <c r="A2942" s="118">
        <v>45261</v>
      </c>
      <c r="B2942" t="s">
        <v>19989</v>
      </c>
      <c r="C2942" t="s">
        <v>19988</v>
      </c>
      <c r="D2942" t="s">
        <v>20000</v>
      </c>
      <c r="E2942" t="s">
        <v>19999</v>
      </c>
      <c r="F2942">
        <v>21207160</v>
      </c>
      <c r="G2942" t="s">
        <v>19998</v>
      </c>
      <c r="H2942" t="s">
        <v>19984</v>
      </c>
      <c r="I2942">
        <v>68</v>
      </c>
      <c r="J2942" t="s">
        <v>145</v>
      </c>
      <c r="K2942" t="s">
        <v>137</v>
      </c>
      <c r="L2942">
        <f>I2942*$Q$2/100/1000</f>
        <v>2.5159999999999999E-4</v>
      </c>
    </row>
    <row r="2943" spans="1:12">
      <c r="A2943" s="118">
        <v>45261</v>
      </c>
      <c r="B2943" t="s">
        <v>19989</v>
      </c>
      <c r="C2943" t="s">
        <v>19988</v>
      </c>
      <c r="D2943" t="s">
        <v>19992</v>
      </c>
      <c r="E2943" t="s">
        <v>19997</v>
      </c>
      <c r="F2943">
        <v>101031503</v>
      </c>
      <c r="G2943" t="s">
        <v>19996</v>
      </c>
      <c r="H2943" t="s">
        <v>19984</v>
      </c>
      <c r="I2943">
        <v>68</v>
      </c>
      <c r="J2943" t="s">
        <v>145</v>
      </c>
      <c r="K2943" t="s">
        <v>137</v>
      </c>
      <c r="L2943">
        <f>I2943*$Q$2/100/1000</f>
        <v>2.5159999999999999E-4</v>
      </c>
    </row>
    <row r="2944" spans="1:12">
      <c r="A2944" s="118">
        <v>45261</v>
      </c>
      <c r="B2944" t="s">
        <v>19989</v>
      </c>
      <c r="C2944" t="s">
        <v>19988</v>
      </c>
      <c r="D2944" t="s">
        <v>19995</v>
      </c>
      <c r="E2944" t="s">
        <v>19994</v>
      </c>
      <c r="F2944">
        <v>5745081</v>
      </c>
      <c r="G2944" t="s">
        <v>19993</v>
      </c>
      <c r="H2944" t="s">
        <v>19984</v>
      </c>
      <c r="I2944">
        <v>68</v>
      </c>
      <c r="J2944" t="s">
        <v>145</v>
      </c>
      <c r="K2944" t="s">
        <v>137</v>
      </c>
      <c r="L2944">
        <f>I2944*$Q$2/100/1000</f>
        <v>2.5159999999999999E-4</v>
      </c>
    </row>
    <row r="2945" spans="1:12">
      <c r="A2945" s="118">
        <v>45261</v>
      </c>
      <c r="B2945" t="s">
        <v>19989</v>
      </c>
      <c r="C2945" t="s">
        <v>19988</v>
      </c>
      <c r="D2945" t="s">
        <v>19992</v>
      </c>
      <c r="E2945" t="s">
        <v>19991</v>
      </c>
      <c r="F2945">
        <v>101026758</v>
      </c>
      <c r="G2945" t="s">
        <v>19990</v>
      </c>
      <c r="H2945" t="s">
        <v>19984</v>
      </c>
      <c r="I2945">
        <v>68</v>
      </c>
      <c r="J2945" t="s">
        <v>145</v>
      </c>
      <c r="K2945" t="s">
        <v>137</v>
      </c>
      <c r="L2945">
        <f>I2945*$Q$2/100/1000</f>
        <v>2.5159999999999999E-4</v>
      </c>
    </row>
    <row r="2946" spans="1:12">
      <c r="A2946" s="118">
        <v>45261</v>
      </c>
      <c r="B2946" t="s">
        <v>19989</v>
      </c>
      <c r="C2946" t="s">
        <v>19988</v>
      </c>
      <c r="D2946" t="s">
        <v>19987</v>
      </c>
      <c r="E2946" t="s">
        <v>19986</v>
      </c>
      <c r="F2946">
        <v>101017154</v>
      </c>
      <c r="G2946" t="s">
        <v>19985</v>
      </c>
      <c r="H2946" t="s">
        <v>19984</v>
      </c>
      <c r="I2946">
        <v>68</v>
      </c>
      <c r="J2946" t="s">
        <v>145</v>
      </c>
      <c r="K2946" t="s">
        <v>137</v>
      </c>
      <c r="L2946">
        <f>I2946*$Q$2/100/1000</f>
        <v>2.5159999999999999E-4</v>
      </c>
    </row>
    <row r="2947" spans="1:12">
      <c r="A2947" s="118">
        <v>44927</v>
      </c>
      <c r="B2947" t="s">
        <v>19897</v>
      </c>
      <c r="C2947" t="s">
        <v>19896</v>
      </c>
      <c r="D2947" t="s">
        <v>19983</v>
      </c>
      <c r="E2947" t="s">
        <v>19982</v>
      </c>
      <c r="F2947">
        <v>56200816</v>
      </c>
      <c r="G2947" t="s">
        <v>19903</v>
      </c>
      <c r="H2947" t="s">
        <v>19893</v>
      </c>
      <c r="I2947">
        <v>298</v>
      </c>
      <c r="J2947" t="s">
        <v>145</v>
      </c>
      <c r="K2947" t="s">
        <v>137</v>
      </c>
      <c r="L2947">
        <f>I2947*$Q$2/10/1000</f>
        <v>1.1025999999999999E-2</v>
      </c>
    </row>
    <row r="2948" spans="1:12">
      <c r="A2948" s="118">
        <v>44927</v>
      </c>
      <c r="B2948" t="s">
        <v>19897</v>
      </c>
      <c r="C2948" t="s">
        <v>19896</v>
      </c>
      <c r="D2948" t="s">
        <v>19950</v>
      </c>
      <c r="E2948" t="s">
        <v>19981</v>
      </c>
      <c r="F2948">
        <v>54200852</v>
      </c>
      <c r="G2948" t="s">
        <v>19898</v>
      </c>
      <c r="H2948" t="s">
        <v>19893</v>
      </c>
      <c r="I2948">
        <v>298</v>
      </c>
      <c r="J2948" t="s">
        <v>145</v>
      </c>
      <c r="K2948" t="s">
        <v>137</v>
      </c>
      <c r="L2948">
        <f>I2948*$Q$2/10/1000</f>
        <v>1.1025999999999999E-2</v>
      </c>
    </row>
    <row r="2949" spans="1:12">
      <c r="A2949" s="118">
        <v>44927</v>
      </c>
      <c r="B2949" t="s">
        <v>19897</v>
      </c>
      <c r="C2949" t="s">
        <v>19896</v>
      </c>
      <c r="D2949" t="s">
        <v>19950</v>
      </c>
      <c r="E2949" t="s">
        <v>19980</v>
      </c>
      <c r="F2949">
        <v>54203695</v>
      </c>
      <c r="G2949" t="s">
        <v>15703</v>
      </c>
      <c r="H2949" t="s">
        <v>19893</v>
      </c>
      <c r="I2949">
        <v>298</v>
      </c>
      <c r="J2949" t="s">
        <v>145</v>
      </c>
      <c r="K2949" t="s">
        <v>137</v>
      </c>
      <c r="L2949">
        <f>I2949*$Q$2/10/1000</f>
        <v>1.1025999999999999E-2</v>
      </c>
    </row>
    <row r="2950" spans="1:12">
      <c r="A2950" s="118">
        <v>44927</v>
      </c>
      <c r="B2950" t="s">
        <v>19897</v>
      </c>
      <c r="C2950" t="s">
        <v>19896</v>
      </c>
      <c r="D2950" t="s">
        <v>19948</v>
      </c>
      <c r="E2950" t="s">
        <v>19979</v>
      </c>
      <c r="F2950">
        <v>54203695</v>
      </c>
      <c r="G2950" t="s">
        <v>15703</v>
      </c>
      <c r="H2950" t="s">
        <v>19893</v>
      </c>
      <c r="I2950">
        <v>298</v>
      </c>
      <c r="J2950" t="s">
        <v>145</v>
      </c>
      <c r="K2950" t="s">
        <v>137</v>
      </c>
      <c r="L2950">
        <f>I2950*$Q$2/10/1000</f>
        <v>1.1025999999999999E-2</v>
      </c>
    </row>
    <row r="2951" spans="1:12">
      <c r="A2951" s="118">
        <v>44986</v>
      </c>
      <c r="B2951" t="s">
        <v>574</v>
      </c>
      <c r="C2951" t="s">
        <v>573</v>
      </c>
      <c r="D2951" t="s">
        <v>7935</v>
      </c>
      <c r="E2951" t="s">
        <v>19978</v>
      </c>
      <c r="F2951">
        <v>21201457</v>
      </c>
      <c r="G2951" t="s">
        <v>575</v>
      </c>
      <c r="H2951" t="s">
        <v>569</v>
      </c>
      <c r="I2951">
        <v>298</v>
      </c>
      <c r="J2951" t="s">
        <v>145</v>
      </c>
      <c r="K2951" t="s">
        <v>137</v>
      </c>
      <c r="L2951">
        <f>I2951*$Q$2/100/1000</f>
        <v>1.1026E-3</v>
      </c>
    </row>
    <row r="2952" spans="1:12">
      <c r="A2952" s="118">
        <v>44927</v>
      </c>
      <c r="B2952" t="s">
        <v>19897</v>
      </c>
      <c r="C2952" t="s">
        <v>19896</v>
      </c>
      <c r="D2952" t="s">
        <v>19977</v>
      </c>
      <c r="E2952" t="s">
        <v>19976</v>
      </c>
      <c r="F2952">
        <v>56200816</v>
      </c>
      <c r="G2952" t="s">
        <v>19903</v>
      </c>
      <c r="H2952" t="s">
        <v>19893</v>
      </c>
      <c r="I2952">
        <v>298</v>
      </c>
      <c r="J2952" t="s">
        <v>145</v>
      </c>
      <c r="K2952" t="s">
        <v>137</v>
      </c>
      <c r="L2952">
        <f>I2952*$Q$2/10/1000</f>
        <v>1.1025999999999999E-2</v>
      </c>
    </row>
    <row r="2953" spans="1:12">
      <c r="A2953" s="118">
        <v>44958</v>
      </c>
      <c r="B2953" t="s">
        <v>19897</v>
      </c>
      <c r="C2953" t="s">
        <v>19896</v>
      </c>
      <c r="D2953" t="s">
        <v>19941</v>
      </c>
      <c r="E2953" t="s">
        <v>19975</v>
      </c>
      <c r="F2953">
        <v>54200852</v>
      </c>
      <c r="G2953" t="s">
        <v>19898</v>
      </c>
      <c r="H2953" t="s">
        <v>19893</v>
      </c>
      <c r="I2953">
        <v>298</v>
      </c>
      <c r="J2953" t="s">
        <v>145</v>
      </c>
      <c r="K2953" t="s">
        <v>137</v>
      </c>
      <c r="L2953">
        <f>I2953*$Q$2/10/1000</f>
        <v>1.1025999999999999E-2</v>
      </c>
    </row>
    <row r="2954" spans="1:12">
      <c r="A2954" s="118">
        <v>44958</v>
      </c>
      <c r="B2954" t="s">
        <v>19897</v>
      </c>
      <c r="C2954" t="s">
        <v>19896</v>
      </c>
      <c r="D2954" t="s">
        <v>19974</v>
      </c>
      <c r="E2954" t="s">
        <v>19973</v>
      </c>
      <c r="F2954">
        <v>56200816</v>
      </c>
      <c r="G2954" t="s">
        <v>19903</v>
      </c>
      <c r="H2954" t="s">
        <v>19893</v>
      </c>
      <c r="I2954">
        <v>298</v>
      </c>
      <c r="J2954" t="s">
        <v>145</v>
      </c>
      <c r="K2954" t="s">
        <v>137</v>
      </c>
      <c r="L2954">
        <f>I2954*$Q$2/10/1000</f>
        <v>1.1025999999999999E-2</v>
      </c>
    </row>
    <row r="2955" spans="1:12">
      <c r="A2955" s="118">
        <v>44958</v>
      </c>
      <c r="B2955" t="s">
        <v>19897</v>
      </c>
      <c r="C2955" t="s">
        <v>19896</v>
      </c>
      <c r="D2955" t="s">
        <v>19972</v>
      </c>
      <c r="E2955" t="s">
        <v>19971</v>
      </c>
      <c r="F2955">
        <v>54200891</v>
      </c>
      <c r="G2955" t="s">
        <v>19970</v>
      </c>
      <c r="H2955" t="s">
        <v>19893</v>
      </c>
      <c r="I2955">
        <v>298</v>
      </c>
      <c r="J2955" t="s">
        <v>145</v>
      </c>
      <c r="K2955" t="s">
        <v>137</v>
      </c>
      <c r="L2955">
        <f>I2955*$Q$2/10/1000</f>
        <v>1.1025999999999999E-2</v>
      </c>
    </row>
    <row r="2956" spans="1:12">
      <c r="A2956" s="118">
        <v>44986</v>
      </c>
      <c r="B2956" t="s">
        <v>205</v>
      </c>
      <c r="C2956" t="s">
        <v>204</v>
      </c>
      <c r="D2956" t="s">
        <v>15424</v>
      </c>
      <c r="E2956" t="s">
        <v>19969</v>
      </c>
      <c r="F2956">
        <v>66204255</v>
      </c>
      <c r="G2956" t="s">
        <v>15422</v>
      </c>
      <c r="H2956" t="s">
        <v>200</v>
      </c>
      <c r="I2956">
        <v>6781</v>
      </c>
      <c r="J2956" t="s">
        <v>199</v>
      </c>
      <c r="K2956" t="s">
        <v>198</v>
      </c>
      <c r="L2956">
        <f>I2956*$Q$4/10/1000</f>
        <v>1.1924057587200001</v>
      </c>
    </row>
    <row r="2957" spans="1:12">
      <c r="A2957" s="118">
        <v>44958</v>
      </c>
      <c r="B2957" t="s">
        <v>19897</v>
      </c>
      <c r="C2957" t="s">
        <v>19896</v>
      </c>
      <c r="D2957" t="s">
        <v>19950</v>
      </c>
      <c r="E2957" t="s">
        <v>19968</v>
      </c>
      <c r="F2957">
        <v>54203853</v>
      </c>
      <c r="G2957" t="s">
        <v>19935</v>
      </c>
      <c r="H2957" t="s">
        <v>19893</v>
      </c>
      <c r="I2957">
        <v>298</v>
      </c>
      <c r="J2957" t="s">
        <v>145</v>
      </c>
      <c r="K2957" t="s">
        <v>137</v>
      </c>
      <c r="L2957">
        <f>I2957*$Q$2/10/1000</f>
        <v>1.1025999999999999E-2</v>
      </c>
    </row>
    <row r="2958" spans="1:12">
      <c r="A2958" s="118">
        <v>44958</v>
      </c>
      <c r="B2958" t="s">
        <v>19897</v>
      </c>
      <c r="C2958" t="s">
        <v>19896</v>
      </c>
      <c r="D2958" t="s">
        <v>19967</v>
      </c>
      <c r="E2958" t="s">
        <v>19966</v>
      </c>
      <c r="F2958">
        <v>54206763</v>
      </c>
      <c r="G2958" t="s">
        <v>19918</v>
      </c>
      <c r="H2958" t="s">
        <v>19893</v>
      </c>
      <c r="I2958">
        <v>298</v>
      </c>
      <c r="J2958" t="s">
        <v>145</v>
      </c>
      <c r="K2958" t="s">
        <v>137</v>
      </c>
      <c r="L2958">
        <f>I2958*$Q$2/10/1000</f>
        <v>1.1025999999999999E-2</v>
      </c>
    </row>
    <row r="2959" spans="1:12">
      <c r="A2959" s="118">
        <v>44958</v>
      </c>
      <c r="B2959" t="s">
        <v>19897</v>
      </c>
      <c r="C2959" t="s">
        <v>19896</v>
      </c>
      <c r="D2959" t="s">
        <v>19950</v>
      </c>
      <c r="E2959" t="s">
        <v>19965</v>
      </c>
      <c r="F2959">
        <v>101047265</v>
      </c>
      <c r="G2959" t="s">
        <v>19931</v>
      </c>
      <c r="H2959" t="s">
        <v>19893</v>
      </c>
      <c r="I2959">
        <v>298</v>
      </c>
      <c r="J2959" t="s">
        <v>145</v>
      </c>
      <c r="K2959" t="s">
        <v>137</v>
      </c>
      <c r="L2959">
        <f>I2959*$Q$2/10/1000</f>
        <v>1.1025999999999999E-2</v>
      </c>
    </row>
    <row r="2960" spans="1:12">
      <c r="A2960" s="118">
        <v>44958</v>
      </c>
      <c r="B2960" t="s">
        <v>19897</v>
      </c>
      <c r="C2960" t="s">
        <v>19896</v>
      </c>
      <c r="D2960" t="s">
        <v>19957</v>
      </c>
      <c r="E2960" t="s">
        <v>19964</v>
      </c>
      <c r="F2960">
        <v>56200816</v>
      </c>
      <c r="G2960" t="s">
        <v>19903</v>
      </c>
      <c r="H2960" t="s">
        <v>19893</v>
      </c>
      <c r="I2960">
        <v>298</v>
      </c>
      <c r="J2960" t="s">
        <v>145</v>
      </c>
      <c r="K2960" t="s">
        <v>137</v>
      </c>
      <c r="L2960">
        <f>I2960*$Q$2/10/1000</f>
        <v>1.1025999999999999E-2</v>
      </c>
    </row>
    <row r="2961" spans="1:12">
      <c r="A2961" s="118">
        <v>44958</v>
      </c>
      <c r="B2961" t="s">
        <v>19897</v>
      </c>
      <c r="C2961" t="s">
        <v>19896</v>
      </c>
      <c r="D2961" t="s">
        <v>19895</v>
      </c>
      <c r="E2961" t="s">
        <v>19963</v>
      </c>
      <c r="F2961">
        <v>101047265</v>
      </c>
      <c r="G2961" t="s">
        <v>19931</v>
      </c>
      <c r="H2961" t="s">
        <v>19893</v>
      </c>
      <c r="I2961">
        <v>298</v>
      </c>
      <c r="J2961" t="s">
        <v>145</v>
      </c>
      <c r="K2961" t="s">
        <v>137</v>
      </c>
      <c r="L2961">
        <f>I2961*$Q$2/10/1000</f>
        <v>1.1025999999999999E-2</v>
      </c>
    </row>
    <row r="2962" spans="1:12">
      <c r="A2962" s="118">
        <v>44958</v>
      </c>
      <c r="B2962" t="s">
        <v>19897</v>
      </c>
      <c r="C2962" t="s">
        <v>19896</v>
      </c>
      <c r="D2962" t="s">
        <v>19933</v>
      </c>
      <c r="E2962" t="s">
        <v>19962</v>
      </c>
      <c r="F2962">
        <v>54200817</v>
      </c>
      <c r="G2962" t="s">
        <v>19909</v>
      </c>
      <c r="H2962" t="s">
        <v>19893</v>
      </c>
      <c r="I2962">
        <v>298</v>
      </c>
      <c r="J2962" t="s">
        <v>145</v>
      </c>
      <c r="K2962" t="s">
        <v>137</v>
      </c>
      <c r="L2962">
        <f>I2962*$Q$2/10/1000</f>
        <v>1.1025999999999999E-2</v>
      </c>
    </row>
    <row r="2963" spans="1:12">
      <c r="A2963" s="118">
        <v>44958</v>
      </c>
      <c r="B2963" t="s">
        <v>19897</v>
      </c>
      <c r="C2963" t="s">
        <v>19896</v>
      </c>
      <c r="D2963" t="s">
        <v>19933</v>
      </c>
      <c r="E2963" t="s">
        <v>19961</v>
      </c>
      <c r="F2963">
        <v>101047265</v>
      </c>
      <c r="G2963" t="s">
        <v>19931</v>
      </c>
      <c r="H2963" t="s">
        <v>19893</v>
      </c>
      <c r="I2963">
        <v>298</v>
      </c>
      <c r="J2963" t="s">
        <v>145</v>
      </c>
      <c r="K2963" t="s">
        <v>137</v>
      </c>
      <c r="L2963">
        <f>I2963*$Q$2/10/1000</f>
        <v>1.1025999999999999E-2</v>
      </c>
    </row>
    <row r="2964" spans="1:12">
      <c r="A2964" s="118">
        <v>44958</v>
      </c>
      <c r="B2964" t="s">
        <v>19897</v>
      </c>
      <c r="C2964" t="s">
        <v>19896</v>
      </c>
      <c r="D2964" t="s">
        <v>19960</v>
      </c>
      <c r="E2964" t="s">
        <v>19959</v>
      </c>
      <c r="F2964">
        <v>1</v>
      </c>
      <c r="G2964" t="s">
        <v>19958</v>
      </c>
      <c r="H2964" t="s">
        <v>19893</v>
      </c>
      <c r="I2964">
        <v>298</v>
      </c>
      <c r="J2964" t="s">
        <v>145</v>
      </c>
      <c r="K2964" t="s">
        <v>137</v>
      </c>
      <c r="L2964">
        <f>I2964*$Q$2/10/1000</f>
        <v>1.1025999999999999E-2</v>
      </c>
    </row>
    <row r="2965" spans="1:12">
      <c r="A2965" s="118">
        <v>44958</v>
      </c>
      <c r="B2965" t="s">
        <v>19897</v>
      </c>
      <c r="C2965" t="s">
        <v>19896</v>
      </c>
      <c r="D2965" t="s">
        <v>19957</v>
      </c>
      <c r="E2965" t="s">
        <v>19956</v>
      </c>
      <c r="F2965">
        <v>1</v>
      </c>
      <c r="G2965" t="s">
        <v>667</v>
      </c>
      <c r="H2965" t="s">
        <v>19893</v>
      </c>
      <c r="I2965">
        <v>298</v>
      </c>
      <c r="J2965" t="s">
        <v>145</v>
      </c>
      <c r="K2965" t="s">
        <v>137</v>
      </c>
      <c r="L2965">
        <f>I2965*$Q$2/10/1000</f>
        <v>1.1025999999999999E-2</v>
      </c>
    </row>
    <row r="2966" spans="1:12">
      <c r="A2966" s="118">
        <v>44958</v>
      </c>
      <c r="B2966" t="s">
        <v>19897</v>
      </c>
      <c r="C2966" t="s">
        <v>19896</v>
      </c>
      <c r="D2966" t="s">
        <v>19933</v>
      </c>
      <c r="E2966" t="s">
        <v>19955</v>
      </c>
      <c r="F2966">
        <v>101047265</v>
      </c>
      <c r="G2966" t="s">
        <v>19931</v>
      </c>
      <c r="H2966" t="s">
        <v>19893</v>
      </c>
      <c r="I2966">
        <v>298</v>
      </c>
      <c r="J2966" t="s">
        <v>145</v>
      </c>
      <c r="K2966" t="s">
        <v>137</v>
      </c>
      <c r="L2966">
        <f>I2966*$Q$2/10/1000</f>
        <v>1.1025999999999999E-2</v>
      </c>
    </row>
    <row r="2967" spans="1:12">
      <c r="A2967" s="118">
        <v>44958</v>
      </c>
      <c r="B2967" t="s">
        <v>19897</v>
      </c>
      <c r="C2967" t="s">
        <v>19896</v>
      </c>
      <c r="D2967" t="s">
        <v>19933</v>
      </c>
      <c r="E2967" t="s">
        <v>19954</v>
      </c>
      <c r="F2967">
        <v>54203695</v>
      </c>
      <c r="G2967" t="s">
        <v>15703</v>
      </c>
      <c r="H2967" t="s">
        <v>19893</v>
      </c>
      <c r="I2967">
        <v>298</v>
      </c>
      <c r="J2967" t="s">
        <v>145</v>
      </c>
      <c r="K2967" t="s">
        <v>137</v>
      </c>
      <c r="L2967">
        <f>I2967*$Q$2/10/1000</f>
        <v>1.1025999999999999E-2</v>
      </c>
    </row>
    <row r="2968" spans="1:12">
      <c r="A2968" s="118">
        <v>44958</v>
      </c>
      <c r="B2968" t="s">
        <v>19897</v>
      </c>
      <c r="C2968" t="s">
        <v>19896</v>
      </c>
      <c r="D2968" t="s">
        <v>19953</v>
      </c>
      <c r="E2968" t="s">
        <v>19952</v>
      </c>
      <c r="F2968">
        <v>54203695</v>
      </c>
      <c r="G2968" t="s">
        <v>19951</v>
      </c>
      <c r="H2968" t="s">
        <v>19893</v>
      </c>
      <c r="I2968">
        <v>298</v>
      </c>
      <c r="J2968" t="s">
        <v>145</v>
      </c>
      <c r="K2968" t="s">
        <v>137</v>
      </c>
      <c r="L2968">
        <f>I2968*$Q$2/10/1000</f>
        <v>1.1025999999999999E-2</v>
      </c>
    </row>
    <row r="2969" spans="1:12">
      <c r="A2969" s="118">
        <v>44958</v>
      </c>
      <c r="B2969" t="s">
        <v>19897</v>
      </c>
      <c r="C2969" t="s">
        <v>19896</v>
      </c>
      <c r="D2969" t="s">
        <v>19950</v>
      </c>
      <c r="E2969" t="s">
        <v>19949</v>
      </c>
      <c r="F2969">
        <v>1</v>
      </c>
      <c r="G2969" t="s">
        <v>667</v>
      </c>
      <c r="H2969" t="s">
        <v>19893</v>
      </c>
      <c r="I2969">
        <v>298</v>
      </c>
      <c r="J2969" t="s">
        <v>145</v>
      </c>
      <c r="K2969" t="s">
        <v>137</v>
      </c>
      <c r="L2969">
        <f>I2969*$Q$2/10/1000</f>
        <v>1.1025999999999999E-2</v>
      </c>
    </row>
    <row r="2970" spans="1:12">
      <c r="A2970" s="118">
        <v>44986</v>
      </c>
      <c r="B2970" t="s">
        <v>19897</v>
      </c>
      <c r="C2970" t="s">
        <v>19896</v>
      </c>
      <c r="D2970" t="s">
        <v>19948</v>
      </c>
      <c r="E2970" t="s">
        <v>19947</v>
      </c>
      <c r="F2970">
        <v>54203853</v>
      </c>
      <c r="G2970" t="s">
        <v>19935</v>
      </c>
      <c r="H2970" t="s">
        <v>19893</v>
      </c>
      <c r="I2970">
        <v>298</v>
      </c>
      <c r="J2970" t="s">
        <v>145</v>
      </c>
      <c r="K2970" t="s">
        <v>137</v>
      </c>
      <c r="L2970">
        <f>I2970*$Q$2/10/1000</f>
        <v>1.1025999999999999E-2</v>
      </c>
    </row>
    <row r="2971" spans="1:12">
      <c r="A2971" s="118">
        <v>44986</v>
      </c>
      <c r="B2971" t="s">
        <v>19897</v>
      </c>
      <c r="C2971" t="s">
        <v>19896</v>
      </c>
      <c r="D2971" t="s">
        <v>19895</v>
      </c>
      <c r="E2971" t="s">
        <v>19946</v>
      </c>
      <c r="F2971">
        <v>101047265</v>
      </c>
      <c r="G2971" t="s">
        <v>19931</v>
      </c>
      <c r="H2971" t="s">
        <v>19893</v>
      </c>
      <c r="I2971">
        <v>298</v>
      </c>
      <c r="J2971" t="s">
        <v>145</v>
      </c>
      <c r="K2971" t="s">
        <v>137</v>
      </c>
      <c r="L2971">
        <f>I2971*$Q$2/10/1000</f>
        <v>1.1025999999999999E-2</v>
      </c>
    </row>
    <row r="2972" spans="1:12">
      <c r="A2972" s="118">
        <v>44986</v>
      </c>
      <c r="B2972" t="s">
        <v>19897</v>
      </c>
      <c r="C2972" t="s">
        <v>19896</v>
      </c>
      <c r="D2972" t="s">
        <v>19933</v>
      </c>
      <c r="E2972" t="s">
        <v>19945</v>
      </c>
      <c r="F2972">
        <v>54200817</v>
      </c>
      <c r="G2972" t="s">
        <v>19909</v>
      </c>
      <c r="H2972" t="s">
        <v>19893</v>
      </c>
      <c r="I2972">
        <v>298</v>
      </c>
      <c r="J2972" t="s">
        <v>145</v>
      </c>
      <c r="K2972" t="s">
        <v>137</v>
      </c>
      <c r="L2972">
        <f>I2972*$Q$2/10/1000</f>
        <v>1.1025999999999999E-2</v>
      </c>
    </row>
    <row r="2973" spans="1:12">
      <c r="A2973" s="118">
        <v>44986</v>
      </c>
      <c r="B2973" t="s">
        <v>19897</v>
      </c>
      <c r="C2973" t="s">
        <v>19896</v>
      </c>
      <c r="D2973" t="s">
        <v>19933</v>
      </c>
      <c r="E2973" t="s">
        <v>19944</v>
      </c>
      <c r="F2973">
        <v>54203695</v>
      </c>
      <c r="G2973" t="s">
        <v>15703</v>
      </c>
      <c r="H2973" t="s">
        <v>19893</v>
      </c>
      <c r="I2973">
        <v>298</v>
      </c>
      <c r="J2973" t="s">
        <v>145</v>
      </c>
      <c r="K2973" t="s">
        <v>137</v>
      </c>
      <c r="L2973">
        <f>I2973*$Q$2/10/1000</f>
        <v>1.1025999999999999E-2</v>
      </c>
    </row>
    <row r="2974" spans="1:12">
      <c r="A2974" s="118">
        <v>44986</v>
      </c>
      <c r="B2974" t="s">
        <v>19897</v>
      </c>
      <c r="C2974" t="s">
        <v>19896</v>
      </c>
      <c r="D2974" t="s">
        <v>19933</v>
      </c>
      <c r="E2974" t="s">
        <v>19943</v>
      </c>
      <c r="F2974">
        <v>54203695</v>
      </c>
      <c r="G2974" t="s">
        <v>15703</v>
      </c>
      <c r="H2974" t="s">
        <v>19893</v>
      </c>
      <c r="I2974">
        <v>298</v>
      </c>
      <c r="J2974" t="s">
        <v>145</v>
      </c>
      <c r="K2974" t="s">
        <v>137</v>
      </c>
      <c r="L2974">
        <f>I2974*$Q$2/10/1000</f>
        <v>1.1025999999999999E-2</v>
      </c>
    </row>
    <row r="2975" spans="1:12">
      <c r="A2975" s="118">
        <v>44986</v>
      </c>
      <c r="B2975" t="s">
        <v>19897</v>
      </c>
      <c r="C2975" t="s">
        <v>19896</v>
      </c>
      <c r="D2975" t="s">
        <v>19933</v>
      </c>
      <c r="E2975" t="s">
        <v>19942</v>
      </c>
      <c r="F2975">
        <v>1</v>
      </c>
      <c r="G2975" t="s">
        <v>667</v>
      </c>
      <c r="H2975" t="s">
        <v>19893</v>
      </c>
      <c r="I2975">
        <v>298</v>
      </c>
      <c r="J2975" t="s">
        <v>145</v>
      </c>
      <c r="K2975" t="s">
        <v>137</v>
      </c>
      <c r="L2975">
        <f>I2975*$Q$2/10/1000</f>
        <v>1.1025999999999999E-2</v>
      </c>
    </row>
    <row r="2976" spans="1:12">
      <c r="A2976" s="118">
        <v>45047</v>
      </c>
      <c r="B2976" t="s">
        <v>19897</v>
      </c>
      <c r="C2976" t="s">
        <v>19896</v>
      </c>
      <c r="D2976" t="s">
        <v>19941</v>
      </c>
      <c r="E2976" t="s">
        <v>19940</v>
      </c>
      <c r="F2976">
        <v>54200852</v>
      </c>
      <c r="G2976" t="s">
        <v>19898</v>
      </c>
      <c r="H2976" t="s">
        <v>19893</v>
      </c>
      <c r="I2976">
        <v>298</v>
      </c>
      <c r="J2976" t="s">
        <v>145</v>
      </c>
      <c r="K2976" t="s">
        <v>137</v>
      </c>
      <c r="L2976">
        <f>I2976*$Q$2/10/1000</f>
        <v>1.1025999999999999E-2</v>
      </c>
    </row>
    <row r="2977" spans="1:12">
      <c r="A2977" s="118">
        <v>45047</v>
      </c>
      <c r="B2977" t="s">
        <v>19897</v>
      </c>
      <c r="C2977" t="s">
        <v>19896</v>
      </c>
      <c r="D2977" t="s">
        <v>19939</v>
      </c>
      <c r="E2977" t="s">
        <v>19938</v>
      </c>
      <c r="F2977">
        <v>56200816</v>
      </c>
      <c r="G2977" t="s">
        <v>19903</v>
      </c>
      <c r="H2977" t="s">
        <v>19893</v>
      </c>
      <c r="I2977">
        <v>298</v>
      </c>
      <c r="J2977" t="s">
        <v>145</v>
      </c>
      <c r="K2977" t="s">
        <v>137</v>
      </c>
      <c r="L2977">
        <f>I2977*$Q$2/10/1000</f>
        <v>1.1025999999999999E-2</v>
      </c>
    </row>
    <row r="2978" spans="1:12">
      <c r="A2978" s="118">
        <v>45047</v>
      </c>
      <c r="B2978" t="s">
        <v>19897</v>
      </c>
      <c r="C2978" t="s">
        <v>19896</v>
      </c>
      <c r="D2978" t="s">
        <v>19907</v>
      </c>
      <c r="E2978" t="s">
        <v>19937</v>
      </c>
      <c r="F2978">
        <v>1</v>
      </c>
      <c r="G2978" t="s">
        <v>667</v>
      </c>
      <c r="H2978" t="s">
        <v>19893</v>
      </c>
      <c r="I2978">
        <v>298</v>
      </c>
      <c r="J2978" t="s">
        <v>145</v>
      </c>
      <c r="K2978" t="s">
        <v>137</v>
      </c>
      <c r="L2978">
        <f>I2978*$Q$2/10/1000</f>
        <v>1.1025999999999999E-2</v>
      </c>
    </row>
    <row r="2979" spans="1:12">
      <c r="A2979" s="118">
        <v>45047</v>
      </c>
      <c r="B2979" t="s">
        <v>19897</v>
      </c>
      <c r="C2979" t="s">
        <v>19896</v>
      </c>
      <c r="D2979" t="s">
        <v>19907</v>
      </c>
      <c r="E2979" t="s">
        <v>19936</v>
      </c>
      <c r="F2979">
        <v>54203853</v>
      </c>
      <c r="G2979" t="s">
        <v>19935</v>
      </c>
      <c r="H2979" t="s">
        <v>19893</v>
      </c>
      <c r="I2979">
        <v>298</v>
      </c>
      <c r="J2979" t="s">
        <v>145</v>
      </c>
      <c r="K2979" t="s">
        <v>137</v>
      </c>
      <c r="L2979">
        <f>I2979*$Q$2/10/1000</f>
        <v>1.1025999999999999E-2</v>
      </c>
    </row>
    <row r="2980" spans="1:12">
      <c r="A2980" s="118">
        <v>45078</v>
      </c>
      <c r="B2980" t="s">
        <v>19897</v>
      </c>
      <c r="C2980" t="s">
        <v>19896</v>
      </c>
      <c r="D2980" t="s">
        <v>19930</v>
      </c>
      <c r="E2980" t="s">
        <v>19934</v>
      </c>
      <c r="F2980">
        <v>54200817</v>
      </c>
      <c r="G2980" t="s">
        <v>19909</v>
      </c>
      <c r="H2980" t="s">
        <v>19893</v>
      </c>
      <c r="I2980">
        <v>298</v>
      </c>
      <c r="J2980" t="s">
        <v>145</v>
      </c>
      <c r="K2980" t="s">
        <v>137</v>
      </c>
      <c r="L2980">
        <f>I2980*$Q$2/10/1000</f>
        <v>1.1025999999999999E-2</v>
      </c>
    </row>
    <row r="2981" spans="1:12">
      <c r="A2981" s="118">
        <v>45078</v>
      </c>
      <c r="B2981" t="s">
        <v>19897</v>
      </c>
      <c r="C2981" t="s">
        <v>19896</v>
      </c>
      <c r="D2981" t="s">
        <v>19933</v>
      </c>
      <c r="E2981" t="s">
        <v>19932</v>
      </c>
      <c r="F2981">
        <v>101047265</v>
      </c>
      <c r="G2981" t="s">
        <v>19931</v>
      </c>
      <c r="H2981" t="s">
        <v>19893</v>
      </c>
      <c r="I2981">
        <v>298</v>
      </c>
      <c r="J2981" t="s">
        <v>145</v>
      </c>
      <c r="K2981" t="s">
        <v>137</v>
      </c>
      <c r="L2981">
        <f>I2981*$Q$2/10/1000</f>
        <v>1.1025999999999999E-2</v>
      </c>
    </row>
    <row r="2982" spans="1:12">
      <c r="A2982" s="118">
        <v>45108</v>
      </c>
      <c r="B2982" t="s">
        <v>19897</v>
      </c>
      <c r="C2982" t="s">
        <v>19896</v>
      </c>
      <c r="D2982" t="s">
        <v>19930</v>
      </c>
      <c r="E2982" t="s">
        <v>19929</v>
      </c>
      <c r="F2982">
        <v>54200817</v>
      </c>
      <c r="G2982" t="s">
        <v>19909</v>
      </c>
      <c r="H2982" t="s">
        <v>19893</v>
      </c>
      <c r="I2982">
        <v>298</v>
      </c>
      <c r="J2982" t="s">
        <v>145</v>
      </c>
      <c r="K2982" t="s">
        <v>137</v>
      </c>
      <c r="L2982">
        <f>I2982*$Q$2/10/1000</f>
        <v>1.1025999999999999E-2</v>
      </c>
    </row>
    <row r="2983" spans="1:12">
      <c r="A2983" s="118">
        <v>45139</v>
      </c>
      <c r="B2983" t="s">
        <v>19897</v>
      </c>
      <c r="C2983" t="s">
        <v>19896</v>
      </c>
      <c r="D2983" t="s">
        <v>19928</v>
      </c>
      <c r="E2983" t="s">
        <v>19927</v>
      </c>
      <c r="F2983" s="119">
        <v>54200817</v>
      </c>
      <c r="G2983" t="s">
        <v>19909</v>
      </c>
      <c r="H2983" t="s">
        <v>19893</v>
      </c>
      <c r="I2983">
        <v>298</v>
      </c>
      <c r="J2983" t="s">
        <v>145</v>
      </c>
      <c r="K2983" t="s">
        <v>137</v>
      </c>
      <c r="L2983">
        <f>I2983*$Q$2/10/1000</f>
        <v>1.1025999999999999E-2</v>
      </c>
    </row>
    <row r="2984" spans="1:12">
      <c r="A2984" s="118">
        <v>44986</v>
      </c>
      <c r="B2984" t="s">
        <v>9388</v>
      </c>
      <c r="C2984" t="s">
        <v>9387</v>
      </c>
      <c r="D2984" t="s">
        <v>19926</v>
      </c>
      <c r="E2984" t="s">
        <v>19925</v>
      </c>
      <c r="F2984" t="s">
        <v>19232</v>
      </c>
      <c r="G2984" t="s">
        <v>19231</v>
      </c>
      <c r="H2984" t="s">
        <v>9383</v>
      </c>
      <c r="I2984">
        <v>165.4</v>
      </c>
      <c r="J2984" t="s">
        <v>145</v>
      </c>
      <c r="K2984" t="s">
        <v>137</v>
      </c>
      <c r="L2984">
        <f>I2984*$Q$2/100/1000</f>
        <v>6.1197999999999992E-4</v>
      </c>
    </row>
    <row r="2985" spans="1:12">
      <c r="A2985" s="118">
        <v>44986</v>
      </c>
      <c r="B2985" t="s">
        <v>9388</v>
      </c>
      <c r="C2985" t="s">
        <v>9387</v>
      </c>
      <c r="D2985" t="s">
        <v>19234</v>
      </c>
      <c r="E2985" t="s">
        <v>19924</v>
      </c>
      <c r="F2985" t="s">
        <v>19232</v>
      </c>
      <c r="G2985" t="s">
        <v>19231</v>
      </c>
      <c r="H2985" t="s">
        <v>9383</v>
      </c>
      <c r="I2985">
        <v>165.4</v>
      </c>
      <c r="J2985" t="s">
        <v>145</v>
      </c>
      <c r="K2985" t="s">
        <v>137</v>
      </c>
      <c r="L2985">
        <f>I2985*$Q$2/100/1000</f>
        <v>6.1197999999999992E-4</v>
      </c>
    </row>
    <row r="2986" spans="1:12">
      <c r="A2986" s="118">
        <v>45139</v>
      </c>
      <c r="B2986" t="s">
        <v>19897</v>
      </c>
      <c r="C2986" t="s">
        <v>19896</v>
      </c>
      <c r="D2986" t="s">
        <v>19923</v>
      </c>
      <c r="E2986" t="s">
        <v>19922</v>
      </c>
      <c r="F2986" s="119">
        <v>54200852</v>
      </c>
      <c r="G2986" t="s">
        <v>19898</v>
      </c>
      <c r="H2986" t="s">
        <v>19893</v>
      </c>
      <c r="I2986">
        <v>298</v>
      </c>
      <c r="J2986" t="s">
        <v>145</v>
      </c>
      <c r="K2986" t="s">
        <v>137</v>
      </c>
      <c r="L2986">
        <f>I2986*$Q$2/10/1000</f>
        <v>1.1025999999999999E-2</v>
      </c>
    </row>
    <row r="2987" spans="1:12">
      <c r="A2987" s="118">
        <v>44986</v>
      </c>
      <c r="B2987" t="s">
        <v>240</v>
      </c>
      <c r="C2987" t="s">
        <v>239</v>
      </c>
      <c r="D2987" t="s">
        <v>18586</v>
      </c>
      <c r="E2987" t="s">
        <v>19921</v>
      </c>
      <c r="F2987">
        <v>101027070</v>
      </c>
      <c r="G2987" t="s">
        <v>19916</v>
      </c>
      <c r="H2987" t="s">
        <v>235</v>
      </c>
      <c r="I2987">
        <v>390</v>
      </c>
      <c r="J2987" t="s">
        <v>145</v>
      </c>
      <c r="K2987" t="s">
        <v>137</v>
      </c>
      <c r="L2987">
        <f>I2987*$Q$2/100/1000</f>
        <v>1.4430000000000001E-3</v>
      </c>
    </row>
    <row r="2988" spans="1:12">
      <c r="A2988" s="118">
        <v>44986</v>
      </c>
      <c r="B2988" t="s">
        <v>240</v>
      </c>
      <c r="C2988" t="s">
        <v>239</v>
      </c>
      <c r="D2988" t="s">
        <v>11215</v>
      </c>
      <c r="E2988" t="s">
        <v>19920</v>
      </c>
      <c r="F2988">
        <v>101027070</v>
      </c>
      <c r="G2988" t="s">
        <v>19916</v>
      </c>
      <c r="H2988" t="s">
        <v>235</v>
      </c>
      <c r="I2988">
        <v>390</v>
      </c>
      <c r="J2988" t="s">
        <v>145</v>
      </c>
      <c r="K2988" t="s">
        <v>137</v>
      </c>
      <c r="L2988">
        <f>I2988*$Q$2/100/1000</f>
        <v>1.4430000000000001E-3</v>
      </c>
    </row>
    <row r="2989" spans="1:12">
      <c r="A2989" s="118">
        <v>45170</v>
      </c>
      <c r="B2989" t="s">
        <v>19897</v>
      </c>
      <c r="C2989" t="s">
        <v>19896</v>
      </c>
      <c r="D2989" t="s">
        <v>19913</v>
      </c>
      <c r="E2989" t="s">
        <v>19919</v>
      </c>
      <c r="F2989">
        <v>54212115</v>
      </c>
      <c r="G2989" t="s">
        <v>19918</v>
      </c>
      <c r="H2989" t="s">
        <v>19893</v>
      </c>
      <c r="I2989">
        <v>298</v>
      </c>
      <c r="J2989" t="s">
        <v>145</v>
      </c>
      <c r="K2989" t="s">
        <v>137</v>
      </c>
      <c r="L2989">
        <f>I2989*$Q$2/10/1000</f>
        <v>1.1025999999999999E-2</v>
      </c>
    </row>
    <row r="2990" spans="1:12">
      <c r="A2990" s="118">
        <v>44986</v>
      </c>
      <c r="B2990" t="s">
        <v>240</v>
      </c>
      <c r="C2990" t="s">
        <v>239</v>
      </c>
      <c r="D2990" t="s">
        <v>11215</v>
      </c>
      <c r="E2990" t="s">
        <v>19917</v>
      </c>
      <c r="F2990">
        <v>101027070</v>
      </c>
      <c r="G2990" t="s">
        <v>19916</v>
      </c>
      <c r="H2990" t="s">
        <v>235</v>
      </c>
      <c r="I2990">
        <v>390</v>
      </c>
      <c r="J2990" t="s">
        <v>145</v>
      </c>
      <c r="K2990" t="s">
        <v>137</v>
      </c>
      <c r="L2990">
        <f>I2990*$Q$2/100/1000</f>
        <v>1.4430000000000001E-3</v>
      </c>
    </row>
    <row r="2991" spans="1:12">
      <c r="A2991" s="118">
        <v>45170</v>
      </c>
      <c r="B2991" t="s">
        <v>19897</v>
      </c>
      <c r="C2991" t="s">
        <v>19896</v>
      </c>
      <c r="D2991" t="s">
        <v>19915</v>
      </c>
      <c r="E2991" t="s">
        <v>19914</v>
      </c>
      <c r="F2991">
        <v>56200816</v>
      </c>
      <c r="G2991" t="s">
        <v>19903</v>
      </c>
      <c r="H2991" t="s">
        <v>19893</v>
      </c>
      <c r="I2991">
        <v>298</v>
      </c>
      <c r="J2991" t="s">
        <v>145</v>
      </c>
      <c r="K2991" t="s">
        <v>137</v>
      </c>
      <c r="L2991">
        <f>I2991*$Q$2/10/1000</f>
        <v>1.1025999999999999E-2</v>
      </c>
    </row>
    <row r="2992" spans="1:12">
      <c r="A2992" s="118">
        <v>45200</v>
      </c>
      <c r="B2992" t="s">
        <v>19897</v>
      </c>
      <c r="C2992" t="s">
        <v>19896</v>
      </c>
      <c r="D2992" t="s">
        <v>19913</v>
      </c>
      <c r="E2992" t="s">
        <v>19912</v>
      </c>
      <c r="F2992">
        <v>54200852</v>
      </c>
      <c r="G2992" t="s">
        <v>19898</v>
      </c>
      <c r="H2992" t="s">
        <v>19893</v>
      </c>
      <c r="I2992">
        <v>298</v>
      </c>
      <c r="J2992" t="s">
        <v>145</v>
      </c>
      <c r="K2992" t="s">
        <v>137</v>
      </c>
      <c r="L2992">
        <f>I2992*$Q$2/10/1000</f>
        <v>1.1025999999999999E-2</v>
      </c>
    </row>
    <row r="2993" spans="1:12">
      <c r="A2993" s="118">
        <v>45231</v>
      </c>
      <c r="B2993" t="s">
        <v>19897</v>
      </c>
      <c r="C2993" t="s">
        <v>19896</v>
      </c>
      <c r="D2993" t="s">
        <v>19911</v>
      </c>
      <c r="E2993" t="s">
        <v>19910</v>
      </c>
      <c r="F2993">
        <v>54200817</v>
      </c>
      <c r="G2993" t="s">
        <v>19909</v>
      </c>
      <c r="H2993" t="s">
        <v>19893</v>
      </c>
      <c r="I2993">
        <v>298</v>
      </c>
      <c r="J2993" t="s">
        <v>145</v>
      </c>
      <c r="K2993" t="s">
        <v>137</v>
      </c>
      <c r="L2993">
        <f>I2993*$Q$2/10/1000</f>
        <v>1.1025999999999999E-2</v>
      </c>
    </row>
    <row r="2994" spans="1:12">
      <c r="A2994" s="118">
        <v>45261</v>
      </c>
      <c r="B2994" t="s">
        <v>19897</v>
      </c>
      <c r="C2994" t="s">
        <v>19896</v>
      </c>
      <c r="D2994" t="s">
        <v>19907</v>
      </c>
      <c r="E2994" t="s">
        <v>19908</v>
      </c>
      <c r="F2994">
        <v>1</v>
      </c>
      <c r="G2994" t="s">
        <v>667</v>
      </c>
      <c r="H2994" t="s">
        <v>19893</v>
      </c>
      <c r="I2994">
        <v>298</v>
      </c>
      <c r="J2994" t="s">
        <v>145</v>
      </c>
      <c r="K2994" t="s">
        <v>137</v>
      </c>
      <c r="L2994">
        <f>I2994*$Q$2/10/1000</f>
        <v>1.1025999999999999E-2</v>
      </c>
    </row>
    <row r="2995" spans="1:12">
      <c r="A2995" s="118">
        <v>45261</v>
      </c>
      <c r="B2995" t="s">
        <v>19897</v>
      </c>
      <c r="C2995" t="s">
        <v>19896</v>
      </c>
      <c r="D2995" t="s">
        <v>19907</v>
      </c>
      <c r="E2995" t="s">
        <v>19906</v>
      </c>
      <c r="F2995">
        <v>1</v>
      </c>
      <c r="G2995" t="s">
        <v>667</v>
      </c>
      <c r="H2995" t="s">
        <v>19893</v>
      </c>
      <c r="I2995">
        <v>298</v>
      </c>
      <c r="J2995" t="s">
        <v>145</v>
      </c>
      <c r="K2995" t="s">
        <v>137</v>
      </c>
      <c r="L2995">
        <f>I2995*$Q$2/10/1000</f>
        <v>1.1025999999999999E-2</v>
      </c>
    </row>
    <row r="2996" spans="1:12">
      <c r="A2996" s="118">
        <v>45261</v>
      </c>
      <c r="B2996" t="s">
        <v>19897</v>
      </c>
      <c r="C2996" t="s">
        <v>19896</v>
      </c>
      <c r="D2996" t="s">
        <v>19905</v>
      </c>
      <c r="E2996" t="s">
        <v>19904</v>
      </c>
      <c r="F2996">
        <v>56200816</v>
      </c>
      <c r="G2996" t="s">
        <v>19903</v>
      </c>
      <c r="H2996" t="s">
        <v>19893</v>
      </c>
      <c r="I2996">
        <v>298</v>
      </c>
      <c r="J2996" t="s">
        <v>145</v>
      </c>
      <c r="K2996" t="s">
        <v>137</v>
      </c>
      <c r="L2996">
        <f>I2996*$Q$2/10/1000</f>
        <v>1.1025999999999999E-2</v>
      </c>
    </row>
    <row r="2997" spans="1:12">
      <c r="A2997" s="118">
        <v>44986</v>
      </c>
      <c r="B2997" t="s">
        <v>240</v>
      </c>
      <c r="C2997" t="s">
        <v>239</v>
      </c>
      <c r="D2997" t="s">
        <v>19902</v>
      </c>
      <c r="E2997" t="s">
        <v>19901</v>
      </c>
      <c r="F2997">
        <v>42203603</v>
      </c>
      <c r="G2997" t="s">
        <v>14534</v>
      </c>
      <c r="H2997" t="s">
        <v>235</v>
      </c>
      <c r="I2997">
        <v>390</v>
      </c>
      <c r="J2997" t="s">
        <v>145</v>
      </c>
      <c r="K2997" t="s">
        <v>137</v>
      </c>
      <c r="L2997">
        <f>I2997*$Q$2/100/1000</f>
        <v>1.4430000000000001E-3</v>
      </c>
    </row>
    <row r="2998" spans="1:12">
      <c r="A2998" s="118">
        <v>45261</v>
      </c>
      <c r="B2998" t="s">
        <v>19897</v>
      </c>
      <c r="C2998" t="s">
        <v>19896</v>
      </c>
      <c r="D2998" t="s">
        <v>19900</v>
      </c>
      <c r="E2998" t="s">
        <v>19899</v>
      </c>
      <c r="F2998">
        <v>54200852</v>
      </c>
      <c r="G2998" t="s">
        <v>19898</v>
      </c>
      <c r="H2998" t="s">
        <v>19893</v>
      </c>
      <c r="I2998">
        <v>298</v>
      </c>
      <c r="J2998" t="s">
        <v>145</v>
      </c>
      <c r="K2998" t="s">
        <v>137</v>
      </c>
      <c r="L2998">
        <f>I2998*$Q$2/10/1000</f>
        <v>1.1025999999999999E-2</v>
      </c>
    </row>
    <row r="2999" spans="1:12">
      <c r="A2999" s="118">
        <v>45261</v>
      </c>
      <c r="B2999" t="s">
        <v>19897</v>
      </c>
      <c r="C2999" t="s">
        <v>19896</v>
      </c>
      <c r="D2999" t="s">
        <v>19895</v>
      </c>
      <c r="E2999" t="s">
        <v>19894</v>
      </c>
      <c r="F2999">
        <v>1</v>
      </c>
      <c r="G2999" t="s">
        <v>667</v>
      </c>
      <c r="H2999" t="s">
        <v>19893</v>
      </c>
      <c r="I2999">
        <v>298</v>
      </c>
      <c r="J2999" t="s">
        <v>145</v>
      </c>
      <c r="K2999" t="s">
        <v>137</v>
      </c>
      <c r="L2999">
        <f>I2999*$Q$2/10/1000</f>
        <v>1.1025999999999999E-2</v>
      </c>
    </row>
    <row r="3000" spans="1:12">
      <c r="A3000" s="118">
        <v>44986</v>
      </c>
      <c r="B3000" t="s">
        <v>240</v>
      </c>
      <c r="C3000" t="s">
        <v>239</v>
      </c>
      <c r="D3000" t="s">
        <v>13580</v>
      </c>
      <c r="E3000" t="s">
        <v>19892</v>
      </c>
      <c r="F3000" t="s">
        <v>803</v>
      </c>
      <c r="G3000" t="s">
        <v>802</v>
      </c>
      <c r="H3000" t="s">
        <v>235</v>
      </c>
      <c r="I3000">
        <v>390</v>
      </c>
      <c r="J3000" t="s">
        <v>145</v>
      </c>
      <c r="K3000" t="s">
        <v>137</v>
      </c>
      <c r="L3000">
        <f>I3000*$Q$2/100/1000</f>
        <v>1.4430000000000001E-3</v>
      </c>
    </row>
    <row r="3001" spans="1:12">
      <c r="A3001" s="118">
        <v>44986</v>
      </c>
      <c r="B3001" t="s">
        <v>365</v>
      </c>
      <c r="C3001" t="s">
        <v>364</v>
      </c>
      <c r="D3001" t="s">
        <v>5643</v>
      </c>
      <c r="E3001" t="s">
        <v>19891</v>
      </c>
      <c r="F3001" t="s">
        <v>13345</v>
      </c>
      <c r="G3001" t="s">
        <v>13344</v>
      </c>
      <c r="H3001" t="s">
        <v>359</v>
      </c>
      <c r="I3001">
        <v>144</v>
      </c>
      <c r="J3001" t="s">
        <v>138</v>
      </c>
      <c r="K3001" t="s">
        <v>137</v>
      </c>
      <c r="L3001">
        <f>I3001*$Q$2/1000</f>
        <v>5.3280000000000001E-2</v>
      </c>
    </row>
    <row r="3002" spans="1:12">
      <c r="A3002" s="118">
        <v>44927</v>
      </c>
      <c r="B3002" t="s">
        <v>19713</v>
      </c>
      <c r="C3002" t="s">
        <v>19712</v>
      </c>
      <c r="D3002" t="s">
        <v>19882</v>
      </c>
      <c r="E3002" t="s">
        <v>19890</v>
      </c>
      <c r="F3002" t="s">
        <v>19774</v>
      </c>
      <c r="G3002" t="s">
        <v>19773</v>
      </c>
      <c r="H3002" t="s">
        <v>19709</v>
      </c>
      <c r="I3002">
        <v>484</v>
      </c>
      <c r="J3002" t="s">
        <v>145</v>
      </c>
      <c r="K3002" t="s">
        <v>137</v>
      </c>
      <c r="L3002">
        <f>I3002*$Q$2/100/1000</f>
        <v>1.7907999999999999E-3</v>
      </c>
    </row>
    <row r="3003" spans="1:12">
      <c r="A3003" s="118">
        <v>44927</v>
      </c>
      <c r="B3003" t="s">
        <v>19713</v>
      </c>
      <c r="C3003" t="s">
        <v>19712</v>
      </c>
      <c r="D3003" t="s">
        <v>19882</v>
      </c>
      <c r="E3003" t="s">
        <v>19889</v>
      </c>
      <c r="F3003">
        <v>1</v>
      </c>
      <c r="G3003" t="s">
        <v>667</v>
      </c>
      <c r="H3003" t="s">
        <v>19709</v>
      </c>
      <c r="I3003">
        <v>484</v>
      </c>
      <c r="J3003" t="s">
        <v>145</v>
      </c>
      <c r="K3003" t="s">
        <v>137</v>
      </c>
      <c r="L3003">
        <f>I3003*$Q$2/100/1000</f>
        <v>1.7907999999999999E-3</v>
      </c>
    </row>
    <row r="3004" spans="1:12">
      <c r="A3004" s="118">
        <v>44986</v>
      </c>
      <c r="B3004" t="s">
        <v>365</v>
      </c>
      <c r="C3004" t="s">
        <v>364</v>
      </c>
      <c r="D3004" t="s">
        <v>380</v>
      </c>
      <c r="E3004" t="s">
        <v>19888</v>
      </c>
      <c r="F3004" t="s">
        <v>8142</v>
      </c>
      <c r="G3004" t="s">
        <v>8141</v>
      </c>
      <c r="H3004" t="s">
        <v>359</v>
      </c>
      <c r="I3004">
        <v>144</v>
      </c>
      <c r="J3004" t="s">
        <v>138</v>
      </c>
      <c r="K3004" t="s">
        <v>137</v>
      </c>
      <c r="L3004">
        <f>I3004*$Q$2/1000</f>
        <v>5.3280000000000001E-2</v>
      </c>
    </row>
    <row r="3005" spans="1:12">
      <c r="A3005" s="118">
        <v>44958</v>
      </c>
      <c r="B3005" t="s">
        <v>19713</v>
      </c>
      <c r="C3005" t="s">
        <v>19712</v>
      </c>
      <c r="D3005" t="s">
        <v>19887</v>
      </c>
      <c r="E3005" t="s">
        <v>19886</v>
      </c>
      <c r="F3005">
        <v>57211710</v>
      </c>
      <c r="G3005" t="s">
        <v>19734</v>
      </c>
      <c r="H3005" t="s">
        <v>19709</v>
      </c>
      <c r="I3005">
        <v>484</v>
      </c>
      <c r="J3005" t="s">
        <v>145</v>
      </c>
      <c r="K3005" t="s">
        <v>137</v>
      </c>
      <c r="L3005">
        <f>I3005*$Q$2/100/1000</f>
        <v>1.7907999999999999E-3</v>
      </c>
    </row>
    <row r="3006" spans="1:12">
      <c r="A3006" s="118">
        <v>44958</v>
      </c>
      <c r="B3006" t="s">
        <v>19713</v>
      </c>
      <c r="C3006" t="s">
        <v>19712</v>
      </c>
      <c r="D3006" t="s">
        <v>19885</v>
      </c>
      <c r="E3006" t="s">
        <v>19884</v>
      </c>
      <c r="F3006">
        <v>101037957</v>
      </c>
      <c r="G3006" t="s">
        <v>19736</v>
      </c>
      <c r="H3006" t="s">
        <v>19709</v>
      </c>
      <c r="I3006">
        <v>484</v>
      </c>
      <c r="J3006" t="s">
        <v>145</v>
      </c>
      <c r="K3006" t="s">
        <v>137</v>
      </c>
      <c r="L3006">
        <f>I3006*$Q$2/100/1000</f>
        <v>1.7907999999999999E-3</v>
      </c>
    </row>
    <row r="3007" spans="1:12">
      <c r="A3007" s="118">
        <v>44986</v>
      </c>
      <c r="B3007" t="s">
        <v>1723</v>
      </c>
      <c r="C3007" t="s">
        <v>1722</v>
      </c>
      <c r="D3007" t="s">
        <v>16908</v>
      </c>
      <c r="E3007" t="s">
        <v>19883</v>
      </c>
      <c r="F3007">
        <v>101042130</v>
      </c>
      <c r="G3007" t="s">
        <v>4139</v>
      </c>
      <c r="H3007" t="s">
        <v>1717</v>
      </c>
      <c r="I3007">
        <v>118</v>
      </c>
      <c r="J3007" t="s">
        <v>223</v>
      </c>
      <c r="K3007" t="s">
        <v>137</v>
      </c>
      <c r="L3007">
        <f>I3007*$Q$5/1000</f>
        <v>0.1199765</v>
      </c>
    </row>
    <row r="3008" spans="1:12">
      <c r="A3008" s="118">
        <v>44986</v>
      </c>
      <c r="B3008" t="s">
        <v>19713</v>
      </c>
      <c r="C3008" t="s">
        <v>19712</v>
      </c>
      <c r="D3008" t="s">
        <v>19882</v>
      </c>
      <c r="E3008" t="s">
        <v>19881</v>
      </c>
      <c r="F3008">
        <v>1</v>
      </c>
      <c r="G3008" t="s">
        <v>667</v>
      </c>
      <c r="H3008" t="s">
        <v>19709</v>
      </c>
      <c r="I3008">
        <v>484</v>
      </c>
      <c r="J3008" t="s">
        <v>145</v>
      </c>
      <c r="K3008" t="s">
        <v>137</v>
      </c>
      <c r="L3008">
        <f>I3008*$Q$2/100/1000</f>
        <v>1.7907999999999999E-3</v>
      </c>
    </row>
    <row r="3009" spans="1:12" ht="30">
      <c r="A3009" s="118">
        <v>44986</v>
      </c>
      <c r="B3009" t="s">
        <v>19713</v>
      </c>
      <c r="C3009" t="s">
        <v>19712</v>
      </c>
      <c r="D3009" t="s">
        <v>19850</v>
      </c>
      <c r="E3009" t="s">
        <v>19880</v>
      </c>
      <c r="F3009">
        <v>101033110</v>
      </c>
      <c r="G3009" s="126" t="s">
        <v>19879</v>
      </c>
      <c r="H3009" t="s">
        <v>19709</v>
      </c>
      <c r="I3009">
        <v>484</v>
      </c>
      <c r="J3009" t="s">
        <v>145</v>
      </c>
      <c r="K3009" t="s">
        <v>137</v>
      </c>
      <c r="L3009">
        <f>I3009*$Q$2/100/1000</f>
        <v>1.7907999999999999E-3</v>
      </c>
    </row>
    <row r="3010" spans="1:12">
      <c r="A3010" s="118">
        <v>44986</v>
      </c>
      <c r="B3010" t="s">
        <v>19713</v>
      </c>
      <c r="C3010" t="s">
        <v>19712</v>
      </c>
      <c r="D3010" t="s">
        <v>19847</v>
      </c>
      <c r="E3010" t="s">
        <v>19878</v>
      </c>
      <c r="F3010">
        <v>101041182</v>
      </c>
      <c r="G3010" t="s">
        <v>19799</v>
      </c>
      <c r="H3010" t="s">
        <v>19709</v>
      </c>
      <c r="I3010">
        <v>484</v>
      </c>
      <c r="J3010" t="s">
        <v>145</v>
      </c>
      <c r="K3010" t="s">
        <v>137</v>
      </c>
      <c r="L3010">
        <f>I3010*$Q$2/100/1000</f>
        <v>1.7907999999999999E-3</v>
      </c>
    </row>
    <row r="3011" spans="1:12">
      <c r="A3011" s="118">
        <v>44986</v>
      </c>
      <c r="B3011" t="s">
        <v>574</v>
      </c>
      <c r="C3011" t="s">
        <v>573</v>
      </c>
      <c r="D3011" t="s">
        <v>19877</v>
      </c>
      <c r="E3011" t="s">
        <v>19876</v>
      </c>
      <c r="F3011" t="s">
        <v>4371</v>
      </c>
      <c r="G3011" t="s">
        <v>4370</v>
      </c>
      <c r="H3011" t="s">
        <v>569</v>
      </c>
      <c r="I3011">
        <v>298</v>
      </c>
      <c r="J3011" t="s">
        <v>145</v>
      </c>
      <c r="K3011" t="s">
        <v>137</v>
      </c>
      <c r="L3011">
        <f>I3011*$Q$2/100/1000</f>
        <v>1.1026E-3</v>
      </c>
    </row>
    <row r="3012" spans="1:12">
      <c r="A3012" s="118">
        <v>44986</v>
      </c>
      <c r="B3012" t="s">
        <v>19713</v>
      </c>
      <c r="C3012" t="s">
        <v>19712</v>
      </c>
      <c r="D3012" t="s">
        <v>19816</v>
      </c>
      <c r="E3012" t="s">
        <v>19875</v>
      </c>
      <c r="F3012">
        <v>101035931</v>
      </c>
      <c r="G3012" t="s">
        <v>19749</v>
      </c>
      <c r="H3012" t="s">
        <v>19709</v>
      </c>
      <c r="I3012">
        <v>484</v>
      </c>
      <c r="J3012" t="s">
        <v>145</v>
      </c>
      <c r="K3012" t="s">
        <v>137</v>
      </c>
      <c r="L3012">
        <f>I3012*$Q$2/100/1000</f>
        <v>1.7907999999999999E-3</v>
      </c>
    </row>
    <row r="3013" spans="1:12">
      <c r="A3013" s="118">
        <v>44986</v>
      </c>
      <c r="B3013" t="s">
        <v>19713</v>
      </c>
      <c r="C3013" t="s">
        <v>19712</v>
      </c>
      <c r="D3013" t="s">
        <v>19816</v>
      </c>
      <c r="E3013" t="s">
        <v>19874</v>
      </c>
      <c r="F3013">
        <v>1</v>
      </c>
      <c r="G3013" t="s">
        <v>667</v>
      </c>
      <c r="H3013" t="s">
        <v>19709</v>
      </c>
      <c r="I3013">
        <v>484</v>
      </c>
      <c r="J3013" t="s">
        <v>145</v>
      </c>
      <c r="K3013" t="s">
        <v>137</v>
      </c>
      <c r="L3013">
        <f>I3013*$Q$2/100/1000</f>
        <v>1.7907999999999999E-3</v>
      </c>
    </row>
    <row r="3014" spans="1:12">
      <c r="A3014" s="118">
        <v>44986</v>
      </c>
      <c r="B3014" t="s">
        <v>565</v>
      </c>
      <c r="C3014" t="s">
        <v>564</v>
      </c>
      <c r="D3014" t="s">
        <v>19873</v>
      </c>
      <c r="E3014" t="s">
        <v>19872</v>
      </c>
      <c r="F3014">
        <v>101040790</v>
      </c>
      <c r="G3014" t="s">
        <v>561</v>
      </c>
      <c r="H3014" t="s">
        <v>560</v>
      </c>
      <c r="I3014">
        <v>104.8</v>
      </c>
      <c r="J3014" t="s">
        <v>138</v>
      </c>
      <c r="K3014" t="s">
        <v>137</v>
      </c>
      <c r="L3014">
        <f>I3014*$Q$2/1000</f>
        <v>3.8775999999999998E-2</v>
      </c>
    </row>
    <row r="3015" spans="1:12">
      <c r="A3015" s="118">
        <v>44986</v>
      </c>
      <c r="B3015" t="s">
        <v>460</v>
      </c>
      <c r="C3015" t="s">
        <v>459</v>
      </c>
      <c r="D3015" t="s">
        <v>19871</v>
      </c>
      <c r="E3015" t="s">
        <v>19870</v>
      </c>
      <c r="F3015">
        <v>50205993</v>
      </c>
      <c r="G3015" t="s">
        <v>19863</v>
      </c>
      <c r="H3015" t="s">
        <v>455</v>
      </c>
      <c r="I3015">
        <v>103.6</v>
      </c>
      <c r="J3015" t="s">
        <v>145</v>
      </c>
      <c r="K3015" t="s">
        <v>137</v>
      </c>
      <c r="L3015">
        <f>I3015*$Q$2/100/1000</f>
        <v>3.8331999999999998E-4</v>
      </c>
    </row>
    <row r="3016" spans="1:12">
      <c r="A3016" s="118">
        <v>45017</v>
      </c>
      <c r="B3016" t="s">
        <v>19713</v>
      </c>
      <c r="C3016" t="s">
        <v>19712</v>
      </c>
      <c r="D3016" t="s">
        <v>19869</v>
      </c>
      <c r="E3016" t="s">
        <v>19868</v>
      </c>
      <c r="F3016" s="119">
        <v>101033110</v>
      </c>
      <c r="G3016" t="s">
        <v>19835</v>
      </c>
      <c r="H3016" t="s">
        <v>19709</v>
      </c>
      <c r="I3016">
        <v>484</v>
      </c>
      <c r="J3016" t="s">
        <v>145</v>
      </c>
      <c r="K3016" t="s">
        <v>137</v>
      </c>
      <c r="L3016">
        <f>I3016*$Q$2/100/1000</f>
        <v>1.7907999999999999E-3</v>
      </c>
    </row>
    <row r="3017" spans="1:12">
      <c r="A3017" s="118">
        <v>44986</v>
      </c>
      <c r="B3017" t="s">
        <v>460</v>
      </c>
      <c r="C3017" t="s">
        <v>459</v>
      </c>
      <c r="D3017" t="s">
        <v>19867</v>
      </c>
      <c r="E3017" t="s">
        <v>19866</v>
      </c>
      <c r="F3017">
        <v>50205993</v>
      </c>
      <c r="G3017" t="s">
        <v>19632</v>
      </c>
      <c r="H3017" t="s">
        <v>455</v>
      </c>
      <c r="I3017">
        <v>103.6</v>
      </c>
      <c r="J3017" t="s">
        <v>145</v>
      </c>
      <c r="K3017" t="s">
        <v>137</v>
      </c>
      <c r="L3017">
        <f>I3017*$Q$2/100/1000</f>
        <v>3.8331999999999998E-4</v>
      </c>
    </row>
    <row r="3018" spans="1:12">
      <c r="A3018" s="118">
        <v>44986</v>
      </c>
      <c r="B3018" t="s">
        <v>460</v>
      </c>
      <c r="C3018" t="s">
        <v>459</v>
      </c>
      <c r="D3018" t="s">
        <v>19865</v>
      </c>
      <c r="E3018" t="s">
        <v>19864</v>
      </c>
      <c r="F3018">
        <v>50205993</v>
      </c>
      <c r="G3018" t="s">
        <v>19863</v>
      </c>
      <c r="H3018" t="s">
        <v>455</v>
      </c>
      <c r="I3018">
        <v>103.6</v>
      </c>
      <c r="J3018" t="s">
        <v>145</v>
      </c>
      <c r="K3018" t="s">
        <v>137</v>
      </c>
      <c r="L3018">
        <f>I3018*$Q$2/100/1000</f>
        <v>3.8331999999999998E-4</v>
      </c>
    </row>
    <row r="3019" spans="1:12">
      <c r="A3019" s="118">
        <v>44986</v>
      </c>
      <c r="B3019" t="s">
        <v>460</v>
      </c>
      <c r="C3019" t="s">
        <v>459</v>
      </c>
      <c r="D3019" t="s">
        <v>19862</v>
      </c>
      <c r="E3019" t="s">
        <v>19861</v>
      </c>
      <c r="F3019">
        <v>50205993</v>
      </c>
      <c r="G3019" t="s">
        <v>19632</v>
      </c>
      <c r="H3019" t="s">
        <v>455</v>
      </c>
      <c r="I3019">
        <v>103.6</v>
      </c>
      <c r="J3019" t="s">
        <v>145</v>
      </c>
      <c r="K3019" t="s">
        <v>137</v>
      </c>
      <c r="L3019">
        <f>I3019*$Q$2/100/1000</f>
        <v>3.8331999999999998E-4</v>
      </c>
    </row>
    <row r="3020" spans="1:12">
      <c r="A3020" s="118">
        <v>45017</v>
      </c>
      <c r="B3020" t="s">
        <v>19713</v>
      </c>
      <c r="C3020" t="s">
        <v>19712</v>
      </c>
      <c r="D3020" t="s">
        <v>19847</v>
      </c>
      <c r="E3020" t="s">
        <v>19860</v>
      </c>
      <c r="F3020" s="119">
        <v>101037957</v>
      </c>
      <c r="G3020" t="s">
        <v>19859</v>
      </c>
      <c r="H3020" t="s">
        <v>19709</v>
      </c>
      <c r="I3020">
        <v>484</v>
      </c>
      <c r="J3020" t="s">
        <v>145</v>
      </c>
      <c r="K3020" t="s">
        <v>137</v>
      </c>
      <c r="L3020">
        <f>I3020*$Q$2/100/1000</f>
        <v>1.7907999999999999E-3</v>
      </c>
    </row>
    <row r="3021" spans="1:12">
      <c r="A3021" s="118">
        <v>45017</v>
      </c>
      <c r="B3021" t="s">
        <v>19713</v>
      </c>
      <c r="C3021" t="s">
        <v>19712</v>
      </c>
      <c r="D3021" t="s">
        <v>19847</v>
      </c>
      <c r="E3021" t="s">
        <v>19858</v>
      </c>
      <c r="F3021" s="119">
        <v>1</v>
      </c>
      <c r="G3021" t="s">
        <v>667</v>
      </c>
      <c r="H3021" t="s">
        <v>19709</v>
      </c>
      <c r="I3021">
        <v>484</v>
      </c>
      <c r="J3021" t="s">
        <v>145</v>
      </c>
      <c r="K3021" t="s">
        <v>137</v>
      </c>
      <c r="L3021">
        <f>I3021*$Q$2/100/1000</f>
        <v>1.7907999999999999E-3</v>
      </c>
    </row>
    <row r="3022" spans="1:12">
      <c r="A3022" s="118">
        <v>45017</v>
      </c>
      <c r="B3022" t="s">
        <v>19713</v>
      </c>
      <c r="C3022" t="s">
        <v>19712</v>
      </c>
      <c r="D3022" t="s">
        <v>19857</v>
      </c>
      <c r="E3022" t="s">
        <v>19856</v>
      </c>
      <c r="F3022" s="119">
        <v>57211710</v>
      </c>
      <c r="G3022" t="s">
        <v>19734</v>
      </c>
      <c r="H3022" t="s">
        <v>19709</v>
      </c>
      <c r="I3022">
        <v>484</v>
      </c>
      <c r="J3022" t="s">
        <v>145</v>
      </c>
      <c r="K3022" t="s">
        <v>137</v>
      </c>
      <c r="L3022">
        <f>I3022*$Q$2/100/1000</f>
        <v>1.7907999999999999E-3</v>
      </c>
    </row>
    <row r="3023" spans="1:12">
      <c r="A3023" s="118">
        <v>45017</v>
      </c>
      <c r="B3023" t="s">
        <v>19713</v>
      </c>
      <c r="C3023" t="s">
        <v>19712</v>
      </c>
      <c r="D3023" t="s">
        <v>19855</v>
      </c>
      <c r="E3023" t="s">
        <v>19854</v>
      </c>
      <c r="F3023" s="119">
        <v>57211710</v>
      </c>
      <c r="G3023" t="s">
        <v>19734</v>
      </c>
      <c r="H3023" t="s">
        <v>19709</v>
      </c>
      <c r="I3023">
        <v>484</v>
      </c>
      <c r="J3023" t="s">
        <v>145</v>
      </c>
      <c r="K3023" t="s">
        <v>137</v>
      </c>
      <c r="L3023">
        <f>I3023*$Q$2/100/1000</f>
        <v>1.7907999999999999E-3</v>
      </c>
    </row>
    <row r="3024" spans="1:12">
      <c r="A3024" s="118">
        <v>45017</v>
      </c>
      <c r="B3024" t="s">
        <v>19713</v>
      </c>
      <c r="C3024" t="s">
        <v>19712</v>
      </c>
      <c r="D3024" t="s">
        <v>19853</v>
      </c>
      <c r="E3024" t="s">
        <v>19852</v>
      </c>
      <c r="F3024" s="119">
        <v>101047522</v>
      </c>
      <c r="G3024" t="s">
        <v>19770</v>
      </c>
      <c r="H3024" t="s">
        <v>19709</v>
      </c>
      <c r="I3024">
        <v>484</v>
      </c>
      <c r="J3024" t="s">
        <v>145</v>
      </c>
      <c r="K3024" t="s">
        <v>137</v>
      </c>
      <c r="L3024">
        <f>I3024*$Q$2/100/1000</f>
        <v>1.7907999999999999E-3</v>
      </c>
    </row>
    <row r="3025" spans="1:12">
      <c r="A3025" s="118">
        <v>45047</v>
      </c>
      <c r="B3025" t="s">
        <v>19713</v>
      </c>
      <c r="C3025" t="s">
        <v>19712</v>
      </c>
      <c r="D3025" t="s">
        <v>19813</v>
      </c>
      <c r="E3025" t="s">
        <v>19851</v>
      </c>
      <c r="F3025">
        <v>57211710</v>
      </c>
      <c r="G3025" t="s">
        <v>19734</v>
      </c>
      <c r="H3025" t="s">
        <v>19709</v>
      </c>
      <c r="I3025">
        <v>484</v>
      </c>
      <c r="J3025" t="s">
        <v>145</v>
      </c>
      <c r="K3025" t="s">
        <v>137</v>
      </c>
      <c r="L3025">
        <f>I3025*$Q$2/100/1000</f>
        <v>1.7907999999999999E-3</v>
      </c>
    </row>
    <row r="3026" spans="1:12" ht="30">
      <c r="A3026" s="118">
        <v>45047</v>
      </c>
      <c r="B3026" t="s">
        <v>19713</v>
      </c>
      <c r="C3026" t="s">
        <v>19712</v>
      </c>
      <c r="D3026" t="s">
        <v>19850</v>
      </c>
      <c r="E3026" t="s">
        <v>19849</v>
      </c>
      <c r="F3026">
        <v>101037957</v>
      </c>
      <c r="G3026" s="126" t="s">
        <v>19848</v>
      </c>
      <c r="H3026" t="s">
        <v>19709</v>
      </c>
      <c r="I3026">
        <v>484</v>
      </c>
      <c r="J3026" t="s">
        <v>145</v>
      </c>
      <c r="K3026" t="s">
        <v>137</v>
      </c>
      <c r="L3026">
        <f>I3026*$Q$2/100/1000</f>
        <v>1.7907999999999999E-3</v>
      </c>
    </row>
    <row r="3027" spans="1:12">
      <c r="A3027" s="118">
        <v>45047</v>
      </c>
      <c r="B3027" t="s">
        <v>19713</v>
      </c>
      <c r="C3027" t="s">
        <v>19712</v>
      </c>
      <c r="D3027" t="s">
        <v>19847</v>
      </c>
      <c r="E3027" t="s">
        <v>19846</v>
      </c>
      <c r="F3027">
        <v>101027733</v>
      </c>
      <c r="G3027" t="s">
        <v>19732</v>
      </c>
      <c r="H3027" t="s">
        <v>19709</v>
      </c>
      <c r="I3027">
        <v>484</v>
      </c>
      <c r="J3027" t="s">
        <v>145</v>
      </c>
      <c r="K3027" t="s">
        <v>137</v>
      </c>
      <c r="L3027">
        <f>I3027*$Q$2/100/1000</f>
        <v>1.7907999999999999E-3</v>
      </c>
    </row>
    <row r="3028" spans="1:12">
      <c r="A3028" s="118">
        <v>45078</v>
      </c>
      <c r="B3028" t="s">
        <v>19713</v>
      </c>
      <c r="C3028" t="s">
        <v>19712</v>
      </c>
      <c r="D3028" t="s">
        <v>19843</v>
      </c>
      <c r="E3028" t="s">
        <v>19845</v>
      </c>
      <c r="F3028">
        <v>101035931</v>
      </c>
      <c r="G3028" t="s">
        <v>19749</v>
      </c>
      <c r="H3028" t="s">
        <v>19709</v>
      </c>
      <c r="I3028">
        <v>484</v>
      </c>
      <c r="J3028" t="s">
        <v>145</v>
      </c>
      <c r="K3028" t="s">
        <v>137</v>
      </c>
      <c r="L3028">
        <f>I3028*$Q$2/100/1000</f>
        <v>1.7907999999999999E-3</v>
      </c>
    </row>
    <row r="3029" spans="1:12">
      <c r="A3029" s="118">
        <v>45078</v>
      </c>
      <c r="B3029" t="s">
        <v>19713</v>
      </c>
      <c r="C3029" t="s">
        <v>19712</v>
      </c>
      <c r="D3029" t="s">
        <v>19816</v>
      </c>
      <c r="E3029" t="s">
        <v>19844</v>
      </c>
      <c r="F3029">
        <v>101035931</v>
      </c>
      <c r="G3029" t="s">
        <v>19749</v>
      </c>
      <c r="H3029" t="s">
        <v>19709</v>
      </c>
      <c r="I3029">
        <v>484</v>
      </c>
      <c r="J3029" t="s">
        <v>145</v>
      </c>
      <c r="K3029" t="s">
        <v>137</v>
      </c>
      <c r="L3029">
        <f>I3029*$Q$2/100/1000</f>
        <v>1.7907999999999999E-3</v>
      </c>
    </row>
    <row r="3030" spans="1:12">
      <c r="A3030" s="118">
        <v>45078</v>
      </c>
      <c r="B3030" t="s">
        <v>19713</v>
      </c>
      <c r="C3030" t="s">
        <v>19712</v>
      </c>
      <c r="D3030" t="s">
        <v>19843</v>
      </c>
      <c r="E3030" t="s">
        <v>19842</v>
      </c>
      <c r="F3030">
        <v>1</v>
      </c>
      <c r="G3030" t="s">
        <v>667</v>
      </c>
      <c r="H3030" t="s">
        <v>19709</v>
      </c>
      <c r="I3030">
        <v>484</v>
      </c>
      <c r="J3030" t="s">
        <v>145</v>
      </c>
      <c r="K3030" t="s">
        <v>137</v>
      </c>
      <c r="L3030">
        <f>I3030*$Q$2/100/1000</f>
        <v>1.7907999999999999E-3</v>
      </c>
    </row>
    <row r="3031" spans="1:12">
      <c r="A3031" s="118">
        <v>45108</v>
      </c>
      <c r="B3031" t="s">
        <v>19713</v>
      </c>
      <c r="C3031" t="s">
        <v>19712</v>
      </c>
      <c r="D3031" t="s">
        <v>19841</v>
      </c>
      <c r="E3031" t="s">
        <v>19840</v>
      </c>
      <c r="F3031">
        <v>101047522</v>
      </c>
      <c r="G3031" t="s">
        <v>19770</v>
      </c>
      <c r="H3031" t="s">
        <v>19709</v>
      </c>
      <c r="I3031">
        <v>484</v>
      </c>
      <c r="J3031" t="s">
        <v>145</v>
      </c>
      <c r="K3031" t="s">
        <v>137</v>
      </c>
      <c r="L3031">
        <f>I3031*$Q$2/100/1000</f>
        <v>1.7907999999999999E-3</v>
      </c>
    </row>
    <row r="3032" spans="1:12">
      <c r="A3032" s="118">
        <v>45108</v>
      </c>
      <c r="B3032" t="s">
        <v>19713</v>
      </c>
      <c r="C3032" t="s">
        <v>19712</v>
      </c>
      <c r="D3032" t="s">
        <v>19801</v>
      </c>
      <c r="E3032" t="s">
        <v>19839</v>
      </c>
      <c r="F3032">
        <v>101041182</v>
      </c>
      <c r="G3032" t="s">
        <v>19799</v>
      </c>
      <c r="H3032" t="s">
        <v>19709</v>
      </c>
      <c r="I3032">
        <v>484</v>
      </c>
      <c r="J3032" t="s">
        <v>145</v>
      </c>
      <c r="K3032" t="s">
        <v>137</v>
      </c>
      <c r="L3032">
        <f>I3032*$Q$2/100/1000</f>
        <v>1.7907999999999999E-3</v>
      </c>
    </row>
    <row r="3033" spans="1:12">
      <c r="A3033" s="118">
        <v>44986</v>
      </c>
      <c r="B3033" t="s">
        <v>460</v>
      </c>
      <c r="C3033" t="s">
        <v>459</v>
      </c>
      <c r="D3033" t="s">
        <v>16927</v>
      </c>
      <c r="E3033" t="s">
        <v>19838</v>
      </c>
      <c r="F3033">
        <v>51206612</v>
      </c>
      <c r="G3033" t="s">
        <v>13108</v>
      </c>
      <c r="H3033" t="s">
        <v>455</v>
      </c>
      <c r="I3033">
        <v>103.6</v>
      </c>
      <c r="J3033" t="s">
        <v>145</v>
      </c>
      <c r="K3033" t="s">
        <v>137</v>
      </c>
      <c r="L3033">
        <f>I3033*$Q$2/100/1000</f>
        <v>3.8331999999999998E-4</v>
      </c>
    </row>
    <row r="3034" spans="1:12">
      <c r="A3034" s="118">
        <v>45108</v>
      </c>
      <c r="B3034" t="s">
        <v>19713</v>
      </c>
      <c r="C3034" t="s">
        <v>19712</v>
      </c>
      <c r="D3034" t="s">
        <v>19821</v>
      </c>
      <c r="E3034" t="s">
        <v>19837</v>
      </c>
      <c r="F3034">
        <v>101035931</v>
      </c>
      <c r="G3034" t="s">
        <v>19749</v>
      </c>
      <c r="H3034" t="s">
        <v>19709</v>
      </c>
      <c r="I3034">
        <v>484</v>
      </c>
      <c r="J3034" t="s">
        <v>145</v>
      </c>
      <c r="K3034" t="s">
        <v>137</v>
      </c>
      <c r="L3034">
        <f>I3034*$Q$2/100/1000</f>
        <v>1.7907999999999999E-3</v>
      </c>
    </row>
    <row r="3035" spans="1:12">
      <c r="A3035" s="118">
        <v>45108</v>
      </c>
      <c r="B3035" t="s">
        <v>19713</v>
      </c>
      <c r="C3035" t="s">
        <v>19712</v>
      </c>
      <c r="D3035" t="s">
        <v>19821</v>
      </c>
      <c r="E3035" t="s">
        <v>19836</v>
      </c>
      <c r="F3035">
        <v>101033110</v>
      </c>
      <c r="G3035" t="s">
        <v>19835</v>
      </c>
      <c r="H3035" t="s">
        <v>19709</v>
      </c>
      <c r="I3035">
        <v>484</v>
      </c>
      <c r="J3035" t="s">
        <v>145</v>
      </c>
      <c r="K3035" t="s">
        <v>137</v>
      </c>
      <c r="L3035">
        <f>I3035*$Q$2/100/1000</f>
        <v>1.7907999999999999E-3</v>
      </c>
    </row>
    <row r="3036" spans="1:12">
      <c r="A3036" s="118">
        <v>45108</v>
      </c>
      <c r="B3036" t="s">
        <v>19713</v>
      </c>
      <c r="C3036" t="s">
        <v>19712</v>
      </c>
      <c r="D3036" t="s">
        <v>19834</v>
      </c>
      <c r="E3036" t="s">
        <v>19833</v>
      </c>
      <c r="F3036">
        <v>101035931</v>
      </c>
      <c r="G3036" t="s">
        <v>19749</v>
      </c>
      <c r="H3036" t="s">
        <v>19709</v>
      </c>
      <c r="I3036">
        <v>484</v>
      </c>
      <c r="J3036" t="s">
        <v>145</v>
      </c>
      <c r="K3036" t="s">
        <v>137</v>
      </c>
      <c r="L3036">
        <f>I3036*$Q$2/100/1000</f>
        <v>1.7907999999999999E-3</v>
      </c>
    </row>
    <row r="3037" spans="1:12">
      <c r="A3037" s="118">
        <v>45108</v>
      </c>
      <c r="B3037" t="s">
        <v>19713</v>
      </c>
      <c r="C3037" t="s">
        <v>19712</v>
      </c>
      <c r="D3037" t="s">
        <v>19813</v>
      </c>
      <c r="E3037" t="s">
        <v>19832</v>
      </c>
      <c r="F3037">
        <v>57211710</v>
      </c>
      <c r="G3037" t="s">
        <v>19734</v>
      </c>
      <c r="H3037" t="s">
        <v>19709</v>
      </c>
      <c r="I3037">
        <v>484</v>
      </c>
      <c r="J3037" t="s">
        <v>145</v>
      </c>
      <c r="K3037" t="s">
        <v>137</v>
      </c>
      <c r="L3037">
        <f>I3037*$Q$2/100/1000</f>
        <v>1.7907999999999999E-3</v>
      </c>
    </row>
    <row r="3038" spans="1:12">
      <c r="A3038" s="118">
        <v>45108</v>
      </c>
      <c r="B3038" t="s">
        <v>19713</v>
      </c>
      <c r="C3038" t="s">
        <v>19712</v>
      </c>
      <c r="D3038" t="s">
        <v>19711</v>
      </c>
      <c r="E3038" t="s">
        <v>19831</v>
      </c>
      <c r="F3038">
        <v>101037957</v>
      </c>
      <c r="G3038" t="s">
        <v>19736</v>
      </c>
      <c r="H3038" t="s">
        <v>19709</v>
      </c>
      <c r="I3038">
        <v>484</v>
      </c>
      <c r="J3038" t="s">
        <v>145</v>
      </c>
      <c r="K3038" t="s">
        <v>137</v>
      </c>
      <c r="L3038">
        <f>I3038*$Q$2/100/1000</f>
        <v>1.7907999999999999E-3</v>
      </c>
    </row>
    <row r="3039" spans="1:12">
      <c r="A3039" s="118">
        <v>45108</v>
      </c>
      <c r="B3039" t="s">
        <v>19713</v>
      </c>
      <c r="C3039" t="s">
        <v>19712</v>
      </c>
      <c r="D3039" t="s">
        <v>19756</v>
      </c>
      <c r="E3039" t="s">
        <v>19830</v>
      </c>
      <c r="F3039">
        <v>101033110</v>
      </c>
      <c r="G3039" t="s">
        <v>19742</v>
      </c>
      <c r="H3039" t="s">
        <v>19709</v>
      </c>
      <c r="I3039">
        <v>484</v>
      </c>
      <c r="J3039" t="s">
        <v>145</v>
      </c>
      <c r="K3039" t="s">
        <v>137</v>
      </c>
      <c r="L3039">
        <f>I3039*$Q$2/100/1000</f>
        <v>1.7907999999999999E-3</v>
      </c>
    </row>
    <row r="3040" spans="1:12">
      <c r="A3040" s="118">
        <v>45108</v>
      </c>
      <c r="B3040" t="s">
        <v>19713</v>
      </c>
      <c r="C3040" t="s">
        <v>19712</v>
      </c>
      <c r="D3040" t="s">
        <v>19756</v>
      </c>
      <c r="E3040" t="s">
        <v>19829</v>
      </c>
      <c r="F3040">
        <v>101033110</v>
      </c>
      <c r="G3040" t="s">
        <v>19742</v>
      </c>
      <c r="H3040" t="s">
        <v>19709</v>
      </c>
      <c r="I3040">
        <v>484</v>
      </c>
      <c r="J3040" t="s">
        <v>145</v>
      </c>
      <c r="K3040" t="s">
        <v>137</v>
      </c>
      <c r="L3040">
        <f>I3040*$Q$2/100/1000</f>
        <v>1.7907999999999999E-3</v>
      </c>
    </row>
    <row r="3041" spans="1:12">
      <c r="A3041" s="118">
        <v>45231</v>
      </c>
      <c r="B3041" t="s">
        <v>18960</v>
      </c>
      <c r="C3041" t="s">
        <v>18959</v>
      </c>
      <c r="D3041" t="s">
        <v>19382</v>
      </c>
      <c r="E3041" t="s">
        <v>19828</v>
      </c>
      <c r="F3041" t="s">
        <v>19380</v>
      </c>
      <c r="G3041" t="s">
        <v>19379</v>
      </c>
      <c r="H3041" t="s">
        <v>18954</v>
      </c>
      <c r="I3041">
        <v>1446</v>
      </c>
      <c r="J3041" t="s">
        <v>223</v>
      </c>
      <c r="K3041" t="s">
        <v>137</v>
      </c>
      <c r="L3041">
        <f>I3041*$Q$5/1000</f>
        <v>1.4702205000000002</v>
      </c>
    </row>
    <row r="3042" spans="1:12">
      <c r="A3042" s="118">
        <v>45108</v>
      </c>
      <c r="B3042" t="s">
        <v>19713</v>
      </c>
      <c r="C3042" t="s">
        <v>19712</v>
      </c>
      <c r="D3042" t="s">
        <v>19816</v>
      </c>
      <c r="E3042" t="s">
        <v>19827</v>
      </c>
      <c r="F3042">
        <v>101035931</v>
      </c>
      <c r="G3042" t="s">
        <v>19749</v>
      </c>
      <c r="H3042" t="s">
        <v>19709</v>
      </c>
      <c r="I3042">
        <v>484</v>
      </c>
      <c r="J3042" t="s">
        <v>145</v>
      </c>
      <c r="K3042" t="s">
        <v>137</v>
      </c>
      <c r="L3042">
        <f>I3042*$Q$2/100/1000</f>
        <v>1.7907999999999999E-3</v>
      </c>
    </row>
    <row r="3043" spans="1:12">
      <c r="A3043" s="118">
        <v>45108</v>
      </c>
      <c r="B3043" t="s">
        <v>19713</v>
      </c>
      <c r="C3043" t="s">
        <v>19712</v>
      </c>
      <c r="D3043" t="s">
        <v>19826</v>
      </c>
      <c r="E3043" t="s">
        <v>19825</v>
      </c>
      <c r="F3043">
        <v>101047522</v>
      </c>
      <c r="G3043" t="s">
        <v>19770</v>
      </c>
      <c r="H3043" t="s">
        <v>19709</v>
      </c>
      <c r="I3043">
        <v>484</v>
      </c>
      <c r="J3043" t="s">
        <v>145</v>
      </c>
      <c r="K3043" t="s">
        <v>137</v>
      </c>
      <c r="L3043">
        <f>I3043*$Q$2/100/1000</f>
        <v>1.7907999999999999E-3</v>
      </c>
    </row>
    <row r="3044" spans="1:12">
      <c r="A3044" s="118">
        <v>45231</v>
      </c>
      <c r="B3044" t="s">
        <v>18960</v>
      </c>
      <c r="C3044" t="s">
        <v>18959</v>
      </c>
      <c r="D3044" t="s">
        <v>19382</v>
      </c>
      <c r="E3044" t="s">
        <v>19824</v>
      </c>
      <c r="F3044" t="s">
        <v>19380</v>
      </c>
      <c r="G3044" t="s">
        <v>19379</v>
      </c>
      <c r="H3044" t="s">
        <v>18954</v>
      </c>
      <c r="I3044">
        <v>1446</v>
      </c>
      <c r="J3044" t="s">
        <v>223</v>
      </c>
      <c r="K3044" t="s">
        <v>137</v>
      </c>
      <c r="L3044">
        <f>I3044*$Q$5/1000</f>
        <v>1.4702205000000002</v>
      </c>
    </row>
    <row r="3045" spans="1:12">
      <c r="A3045" s="118">
        <v>45108</v>
      </c>
      <c r="B3045" t="s">
        <v>19713</v>
      </c>
      <c r="C3045" t="s">
        <v>19712</v>
      </c>
      <c r="D3045" t="s">
        <v>19823</v>
      </c>
      <c r="E3045" t="s">
        <v>19822</v>
      </c>
      <c r="F3045">
        <v>57211710</v>
      </c>
      <c r="G3045" t="s">
        <v>19734</v>
      </c>
      <c r="H3045" t="s">
        <v>19709</v>
      </c>
      <c r="I3045">
        <v>484</v>
      </c>
      <c r="J3045" t="s">
        <v>145</v>
      </c>
      <c r="K3045" t="s">
        <v>137</v>
      </c>
      <c r="L3045">
        <f>I3045*$Q$2/100/1000</f>
        <v>1.7907999999999999E-3</v>
      </c>
    </row>
    <row r="3046" spans="1:12">
      <c r="A3046" s="118">
        <v>45108</v>
      </c>
      <c r="B3046" t="s">
        <v>19713</v>
      </c>
      <c r="C3046" t="s">
        <v>19712</v>
      </c>
      <c r="D3046" t="s">
        <v>19821</v>
      </c>
      <c r="E3046" t="s">
        <v>19820</v>
      </c>
      <c r="F3046">
        <v>1</v>
      </c>
      <c r="G3046" t="s">
        <v>19819</v>
      </c>
      <c r="H3046" t="s">
        <v>19709</v>
      </c>
      <c r="I3046">
        <v>484</v>
      </c>
      <c r="J3046" t="s">
        <v>145</v>
      </c>
      <c r="K3046" t="s">
        <v>137</v>
      </c>
      <c r="L3046">
        <f>I3046*$Q$2/100/1000</f>
        <v>1.7907999999999999E-3</v>
      </c>
    </row>
    <row r="3047" spans="1:12">
      <c r="A3047" s="118">
        <v>45139</v>
      </c>
      <c r="B3047" t="s">
        <v>19713</v>
      </c>
      <c r="C3047" t="s">
        <v>19712</v>
      </c>
      <c r="D3047" t="s">
        <v>19725</v>
      </c>
      <c r="E3047" t="s">
        <v>19818</v>
      </c>
      <c r="F3047" s="119">
        <v>101027733</v>
      </c>
      <c r="G3047" t="s">
        <v>19732</v>
      </c>
      <c r="H3047" t="s">
        <v>19709</v>
      </c>
      <c r="I3047">
        <v>484</v>
      </c>
      <c r="J3047" t="s">
        <v>145</v>
      </c>
      <c r="K3047" t="s">
        <v>137</v>
      </c>
      <c r="L3047">
        <f>I3047*$Q$2/100/1000</f>
        <v>1.7907999999999999E-3</v>
      </c>
    </row>
    <row r="3048" spans="1:12">
      <c r="A3048" s="118">
        <v>45139</v>
      </c>
      <c r="B3048" t="s">
        <v>19713</v>
      </c>
      <c r="C3048" t="s">
        <v>19712</v>
      </c>
      <c r="D3048" t="s">
        <v>19751</v>
      </c>
      <c r="E3048" t="s">
        <v>19817</v>
      </c>
      <c r="F3048" s="119">
        <v>101035931</v>
      </c>
      <c r="G3048" t="s">
        <v>19749</v>
      </c>
      <c r="H3048" t="s">
        <v>19709</v>
      </c>
      <c r="I3048">
        <v>484</v>
      </c>
      <c r="J3048" t="s">
        <v>145</v>
      </c>
      <c r="K3048" t="s">
        <v>137</v>
      </c>
      <c r="L3048">
        <f>I3048*$Q$2/100/1000</f>
        <v>1.7907999999999999E-3</v>
      </c>
    </row>
    <row r="3049" spans="1:12">
      <c r="A3049" s="118">
        <v>45139</v>
      </c>
      <c r="B3049" t="s">
        <v>19713</v>
      </c>
      <c r="C3049" t="s">
        <v>19712</v>
      </c>
      <c r="D3049" t="s">
        <v>19816</v>
      </c>
      <c r="E3049" t="s">
        <v>19815</v>
      </c>
      <c r="F3049" s="119">
        <v>1</v>
      </c>
      <c r="G3049" t="s">
        <v>667</v>
      </c>
      <c r="H3049" t="s">
        <v>19709</v>
      </c>
      <c r="I3049">
        <v>484</v>
      </c>
      <c r="J3049" t="s">
        <v>145</v>
      </c>
      <c r="K3049" t="s">
        <v>137</v>
      </c>
      <c r="L3049">
        <f>I3049*$Q$2/100/1000</f>
        <v>1.7907999999999999E-3</v>
      </c>
    </row>
    <row r="3050" spans="1:12">
      <c r="A3050" s="118">
        <v>45139</v>
      </c>
      <c r="B3050" t="s">
        <v>19713</v>
      </c>
      <c r="C3050" t="s">
        <v>19712</v>
      </c>
      <c r="D3050" t="s">
        <v>19756</v>
      </c>
      <c r="E3050" t="s">
        <v>19814</v>
      </c>
      <c r="F3050" s="119">
        <v>101033110</v>
      </c>
      <c r="G3050" t="s">
        <v>19742</v>
      </c>
      <c r="H3050" t="s">
        <v>19709</v>
      </c>
      <c r="I3050">
        <v>484</v>
      </c>
      <c r="J3050" t="s">
        <v>145</v>
      </c>
      <c r="K3050" t="s">
        <v>137</v>
      </c>
      <c r="L3050">
        <f>I3050*$Q$2/100/1000</f>
        <v>1.7907999999999999E-3</v>
      </c>
    </row>
    <row r="3051" spans="1:12">
      <c r="A3051" s="118">
        <v>45139</v>
      </c>
      <c r="B3051" t="s">
        <v>19713</v>
      </c>
      <c r="C3051" t="s">
        <v>19712</v>
      </c>
      <c r="D3051" t="s">
        <v>19813</v>
      </c>
      <c r="E3051" t="s">
        <v>19812</v>
      </c>
      <c r="F3051" s="119">
        <v>57211710</v>
      </c>
      <c r="G3051" t="s">
        <v>19734</v>
      </c>
      <c r="H3051" t="s">
        <v>19709</v>
      </c>
      <c r="I3051">
        <v>484</v>
      </c>
      <c r="J3051" t="s">
        <v>145</v>
      </c>
      <c r="K3051" t="s">
        <v>137</v>
      </c>
      <c r="L3051">
        <f>I3051*$Q$2/100/1000</f>
        <v>1.7907999999999999E-3</v>
      </c>
    </row>
    <row r="3052" spans="1:12">
      <c r="A3052" s="118">
        <v>45139</v>
      </c>
      <c r="B3052" t="s">
        <v>19713</v>
      </c>
      <c r="C3052" t="s">
        <v>19712</v>
      </c>
      <c r="D3052" t="s">
        <v>19711</v>
      </c>
      <c r="E3052" t="s">
        <v>19811</v>
      </c>
      <c r="F3052" s="119">
        <v>101037957</v>
      </c>
      <c r="G3052" t="s">
        <v>19736</v>
      </c>
      <c r="H3052" t="s">
        <v>19709</v>
      </c>
      <c r="I3052">
        <v>484</v>
      </c>
      <c r="J3052" t="s">
        <v>145</v>
      </c>
      <c r="K3052" t="s">
        <v>137</v>
      </c>
      <c r="L3052">
        <f>I3052*$Q$2/100/1000</f>
        <v>1.7907999999999999E-3</v>
      </c>
    </row>
    <row r="3053" spans="1:12">
      <c r="A3053" s="118">
        <v>45139</v>
      </c>
      <c r="B3053" t="s">
        <v>19713</v>
      </c>
      <c r="C3053" t="s">
        <v>19712</v>
      </c>
      <c r="D3053" t="s">
        <v>19810</v>
      </c>
      <c r="E3053" t="s">
        <v>19809</v>
      </c>
      <c r="F3053" s="119">
        <v>1</v>
      </c>
      <c r="G3053" t="s">
        <v>667</v>
      </c>
      <c r="H3053" t="s">
        <v>19709</v>
      </c>
      <c r="I3053">
        <v>484</v>
      </c>
      <c r="J3053" t="s">
        <v>145</v>
      </c>
      <c r="K3053" t="s">
        <v>137</v>
      </c>
      <c r="L3053">
        <f>I3053*$Q$2/100/1000</f>
        <v>1.7907999999999999E-3</v>
      </c>
    </row>
    <row r="3054" spans="1:12">
      <c r="A3054" s="118">
        <v>45139</v>
      </c>
      <c r="B3054" t="s">
        <v>19713</v>
      </c>
      <c r="C3054" t="s">
        <v>19712</v>
      </c>
      <c r="D3054" t="s">
        <v>19801</v>
      </c>
      <c r="E3054" t="s">
        <v>19808</v>
      </c>
      <c r="F3054" s="119">
        <v>101041182</v>
      </c>
      <c r="G3054" t="s">
        <v>19799</v>
      </c>
      <c r="H3054" t="s">
        <v>19709</v>
      </c>
      <c r="I3054">
        <v>484</v>
      </c>
      <c r="J3054" t="s">
        <v>145</v>
      </c>
      <c r="K3054" t="s">
        <v>137</v>
      </c>
      <c r="L3054">
        <f>I3054*$Q$2/100/1000</f>
        <v>1.7907999999999999E-3</v>
      </c>
    </row>
    <row r="3055" spans="1:12">
      <c r="A3055" s="118">
        <v>45139</v>
      </c>
      <c r="B3055" t="s">
        <v>19713</v>
      </c>
      <c r="C3055" t="s">
        <v>19712</v>
      </c>
      <c r="D3055" t="s">
        <v>19807</v>
      </c>
      <c r="E3055" t="s">
        <v>19806</v>
      </c>
      <c r="F3055" s="119">
        <v>57211710</v>
      </c>
      <c r="G3055" t="s">
        <v>19734</v>
      </c>
      <c r="H3055" t="s">
        <v>19709</v>
      </c>
      <c r="I3055">
        <v>484</v>
      </c>
      <c r="J3055" t="s">
        <v>145</v>
      </c>
      <c r="K3055" t="s">
        <v>137</v>
      </c>
      <c r="L3055">
        <f>I3055*$Q$2/100/1000</f>
        <v>1.7907999999999999E-3</v>
      </c>
    </row>
    <row r="3056" spans="1:12">
      <c r="A3056" s="118">
        <v>45139</v>
      </c>
      <c r="B3056" t="s">
        <v>19713</v>
      </c>
      <c r="C3056" t="s">
        <v>19712</v>
      </c>
      <c r="D3056" t="s">
        <v>19751</v>
      </c>
      <c r="E3056" t="s">
        <v>19805</v>
      </c>
      <c r="F3056" s="119">
        <v>1</v>
      </c>
      <c r="G3056" t="s">
        <v>19804</v>
      </c>
      <c r="H3056" t="s">
        <v>19709</v>
      </c>
      <c r="I3056">
        <v>484</v>
      </c>
      <c r="J3056" t="s">
        <v>145</v>
      </c>
      <c r="K3056" t="s">
        <v>137</v>
      </c>
      <c r="L3056">
        <f>I3056*$Q$2/100/1000</f>
        <v>1.7907999999999999E-3</v>
      </c>
    </row>
    <row r="3057" spans="1:12">
      <c r="A3057" s="118">
        <v>45139</v>
      </c>
      <c r="B3057" t="s">
        <v>19713</v>
      </c>
      <c r="C3057" t="s">
        <v>19712</v>
      </c>
      <c r="D3057" t="s">
        <v>19765</v>
      </c>
      <c r="E3057" t="s">
        <v>19803</v>
      </c>
      <c r="F3057" s="119">
        <v>101033110</v>
      </c>
      <c r="G3057" t="s">
        <v>19742</v>
      </c>
      <c r="H3057" t="s">
        <v>19709</v>
      </c>
      <c r="I3057">
        <v>484</v>
      </c>
      <c r="J3057" t="s">
        <v>145</v>
      </c>
      <c r="K3057" t="s">
        <v>137</v>
      </c>
      <c r="L3057">
        <f>I3057*$Q$2/100/1000</f>
        <v>1.7907999999999999E-3</v>
      </c>
    </row>
    <row r="3058" spans="1:12">
      <c r="A3058" s="118">
        <v>45170</v>
      </c>
      <c r="B3058" t="s">
        <v>19713</v>
      </c>
      <c r="C3058" t="s">
        <v>19712</v>
      </c>
      <c r="D3058" t="s">
        <v>19728</v>
      </c>
      <c r="E3058" t="s">
        <v>19802</v>
      </c>
      <c r="F3058">
        <v>101047522</v>
      </c>
      <c r="G3058" t="s">
        <v>19770</v>
      </c>
      <c r="H3058" t="s">
        <v>19709</v>
      </c>
      <c r="I3058">
        <v>484</v>
      </c>
      <c r="J3058" t="s">
        <v>145</v>
      </c>
      <c r="K3058" t="s">
        <v>137</v>
      </c>
      <c r="L3058">
        <f>I3058*$Q$2/100/1000</f>
        <v>1.7907999999999999E-3</v>
      </c>
    </row>
    <row r="3059" spans="1:12">
      <c r="A3059" s="118">
        <v>45170</v>
      </c>
      <c r="B3059" t="s">
        <v>19713</v>
      </c>
      <c r="C3059" t="s">
        <v>19712</v>
      </c>
      <c r="D3059" t="s">
        <v>19801</v>
      </c>
      <c r="E3059" t="s">
        <v>19800</v>
      </c>
      <c r="F3059">
        <v>101041182</v>
      </c>
      <c r="G3059" t="s">
        <v>19799</v>
      </c>
      <c r="H3059" t="s">
        <v>19709</v>
      </c>
      <c r="I3059">
        <v>484</v>
      </c>
      <c r="J3059" t="s">
        <v>145</v>
      </c>
      <c r="K3059" t="s">
        <v>137</v>
      </c>
      <c r="L3059">
        <f>I3059*$Q$2/100/1000</f>
        <v>1.7907999999999999E-3</v>
      </c>
    </row>
    <row r="3060" spans="1:12">
      <c r="A3060" s="118">
        <v>45170</v>
      </c>
      <c r="B3060" t="s">
        <v>19713</v>
      </c>
      <c r="C3060" t="s">
        <v>19712</v>
      </c>
      <c r="D3060" t="s">
        <v>19759</v>
      </c>
      <c r="E3060" t="s">
        <v>19798</v>
      </c>
      <c r="F3060" t="s">
        <v>19761</v>
      </c>
      <c r="G3060" t="s">
        <v>19760</v>
      </c>
      <c r="H3060" t="s">
        <v>19709</v>
      </c>
      <c r="I3060">
        <v>484</v>
      </c>
      <c r="J3060" t="s">
        <v>145</v>
      </c>
      <c r="K3060" t="s">
        <v>137</v>
      </c>
      <c r="L3060">
        <f>I3060*$Q$2/100/1000</f>
        <v>1.7907999999999999E-3</v>
      </c>
    </row>
    <row r="3061" spans="1:12">
      <c r="A3061" s="118">
        <v>45170</v>
      </c>
      <c r="B3061" t="s">
        <v>19713</v>
      </c>
      <c r="C3061" t="s">
        <v>19712</v>
      </c>
      <c r="D3061" t="s">
        <v>19748</v>
      </c>
      <c r="E3061" t="s">
        <v>19797</v>
      </c>
      <c r="F3061" t="s">
        <v>19730</v>
      </c>
      <c r="G3061" t="s">
        <v>19729</v>
      </c>
      <c r="H3061" t="s">
        <v>19709</v>
      </c>
      <c r="I3061">
        <v>484</v>
      </c>
      <c r="J3061" t="s">
        <v>145</v>
      </c>
      <c r="K3061" t="s">
        <v>137</v>
      </c>
      <c r="L3061">
        <f>I3061*$Q$2/100/1000</f>
        <v>1.7907999999999999E-3</v>
      </c>
    </row>
    <row r="3062" spans="1:12">
      <c r="A3062" s="118">
        <v>45170</v>
      </c>
      <c r="B3062" t="s">
        <v>19713</v>
      </c>
      <c r="C3062" t="s">
        <v>19712</v>
      </c>
      <c r="D3062" t="s">
        <v>19725</v>
      </c>
      <c r="E3062" t="s">
        <v>19796</v>
      </c>
      <c r="F3062">
        <v>101027733</v>
      </c>
      <c r="G3062" t="s">
        <v>19732</v>
      </c>
      <c r="H3062" t="s">
        <v>19709</v>
      </c>
      <c r="I3062">
        <v>484</v>
      </c>
      <c r="J3062" t="s">
        <v>145</v>
      </c>
      <c r="K3062" t="s">
        <v>137</v>
      </c>
      <c r="L3062">
        <f>I3062*$Q$2/100/1000</f>
        <v>1.7907999999999999E-3</v>
      </c>
    </row>
    <row r="3063" spans="1:12">
      <c r="A3063" s="118">
        <v>45170</v>
      </c>
      <c r="B3063" t="s">
        <v>19713</v>
      </c>
      <c r="C3063" t="s">
        <v>19712</v>
      </c>
      <c r="D3063" t="s">
        <v>19795</v>
      </c>
      <c r="E3063" t="s">
        <v>19794</v>
      </c>
      <c r="F3063">
        <v>101033110</v>
      </c>
      <c r="G3063" t="s">
        <v>19742</v>
      </c>
      <c r="H3063" t="s">
        <v>19709</v>
      </c>
      <c r="I3063">
        <v>484</v>
      </c>
      <c r="J3063" t="s">
        <v>145</v>
      </c>
      <c r="K3063" t="s">
        <v>137</v>
      </c>
      <c r="L3063">
        <f>I3063*$Q$2/100/1000</f>
        <v>1.7907999999999999E-3</v>
      </c>
    </row>
    <row r="3064" spans="1:12">
      <c r="A3064" s="118">
        <v>45170</v>
      </c>
      <c r="B3064" t="s">
        <v>19713</v>
      </c>
      <c r="C3064" t="s">
        <v>19712</v>
      </c>
      <c r="D3064" t="s">
        <v>19759</v>
      </c>
      <c r="E3064" t="s">
        <v>19793</v>
      </c>
      <c r="F3064">
        <v>1</v>
      </c>
      <c r="G3064" t="s">
        <v>667</v>
      </c>
      <c r="H3064" t="s">
        <v>19709</v>
      </c>
      <c r="I3064">
        <v>484</v>
      </c>
      <c r="J3064" t="s">
        <v>145</v>
      </c>
      <c r="K3064" t="s">
        <v>137</v>
      </c>
      <c r="L3064">
        <f>I3064*$Q$2/100/1000</f>
        <v>1.7907999999999999E-3</v>
      </c>
    </row>
    <row r="3065" spans="1:12">
      <c r="A3065" s="118">
        <v>45170</v>
      </c>
      <c r="B3065" t="s">
        <v>19713</v>
      </c>
      <c r="C3065" t="s">
        <v>19712</v>
      </c>
      <c r="D3065" t="s">
        <v>19748</v>
      </c>
      <c r="E3065" t="s">
        <v>19792</v>
      </c>
      <c r="F3065">
        <v>1</v>
      </c>
      <c r="G3065" t="s">
        <v>667</v>
      </c>
      <c r="H3065" t="s">
        <v>19709</v>
      </c>
      <c r="I3065">
        <v>484</v>
      </c>
      <c r="J3065" t="s">
        <v>145</v>
      </c>
      <c r="K3065" t="s">
        <v>137</v>
      </c>
      <c r="L3065">
        <f>I3065*$Q$2/100/1000</f>
        <v>1.7907999999999999E-3</v>
      </c>
    </row>
    <row r="3066" spans="1:12">
      <c r="A3066" s="118">
        <v>45170</v>
      </c>
      <c r="B3066" t="s">
        <v>19713</v>
      </c>
      <c r="C3066" t="s">
        <v>19712</v>
      </c>
      <c r="D3066" t="s">
        <v>19716</v>
      </c>
      <c r="E3066" t="s">
        <v>19791</v>
      </c>
      <c r="F3066">
        <v>101041182</v>
      </c>
      <c r="G3066" t="s">
        <v>19739</v>
      </c>
      <c r="H3066" t="s">
        <v>19709</v>
      </c>
      <c r="I3066">
        <v>484</v>
      </c>
      <c r="J3066" t="s">
        <v>145</v>
      </c>
      <c r="K3066" t="s">
        <v>137</v>
      </c>
      <c r="L3066">
        <f>I3066*$Q$2/100/1000</f>
        <v>1.7907999999999999E-3</v>
      </c>
    </row>
    <row r="3067" spans="1:12">
      <c r="A3067" s="118">
        <v>45170</v>
      </c>
      <c r="B3067" t="s">
        <v>19713</v>
      </c>
      <c r="C3067" t="s">
        <v>19712</v>
      </c>
      <c r="D3067" t="s">
        <v>19767</v>
      </c>
      <c r="E3067" t="s">
        <v>19790</v>
      </c>
      <c r="F3067">
        <v>101037957</v>
      </c>
      <c r="G3067" t="s">
        <v>19736</v>
      </c>
      <c r="H3067" t="s">
        <v>19709</v>
      </c>
      <c r="I3067">
        <v>484</v>
      </c>
      <c r="J3067" t="s">
        <v>145</v>
      </c>
      <c r="K3067" t="s">
        <v>137</v>
      </c>
      <c r="L3067">
        <f>I3067*$Q$2/100/1000</f>
        <v>1.7907999999999999E-3</v>
      </c>
    </row>
    <row r="3068" spans="1:12">
      <c r="A3068" s="118">
        <v>45170</v>
      </c>
      <c r="B3068" t="s">
        <v>19713</v>
      </c>
      <c r="C3068" t="s">
        <v>19712</v>
      </c>
      <c r="D3068" t="s">
        <v>19765</v>
      </c>
      <c r="E3068" t="s">
        <v>19789</v>
      </c>
      <c r="F3068">
        <v>101033110</v>
      </c>
      <c r="G3068" t="s">
        <v>19742</v>
      </c>
      <c r="H3068" t="s">
        <v>19709</v>
      </c>
      <c r="I3068">
        <v>484</v>
      </c>
      <c r="J3068" t="s">
        <v>145</v>
      </c>
      <c r="K3068" t="s">
        <v>137</v>
      </c>
      <c r="L3068">
        <f>I3068*$Q$2/100/1000</f>
        <v>1.7907999999999999E-3</v>
      </c>
    </row>
    <row r="3069" spans="1:12">
      <c r="A3069" s="118">
        <v>45170</v>
      </c>
      <c r="B3069" t="s">
        <v>19713</v>
      </c>
      <c r="C3069" t="s">
        <v>19712</v>
      </c>
      <c r="D3069" t="s">
        <v>19722</v>
      </c>
      <c r="E3069" t="s">
        <v>19788</v>
      </c>
      <c r="F3069">
        <v>57211710</v>
      </c>
      <c r="G3069" t="s">
        <v>19734</v>
      </c>
      <c r="H3069" t="s">
        <v>19709</v>
      </c>
      <c r="I3069">
        <v>484</v>
      </c>
      <c r="J3069" t="s">
        <v>145</v>
      </c>
      <c r="K3069" t="s">
        <v>137</v>
      </c>
      <c r="L3069">
        <f>I3069*$Q$2/100/1000</f>
        <v>1.7907999999999999E-3</v>
      </c>
    </row>
    <row r="3070" spans="1:12">
      <c r="A3070" s="118">
        <v>45170</v>
      </c>
      <c r="B3070" t="s">
        <v>19713</v>
      </c>
      <c r="C3070" t="s">
        <v>19712</v>
      </c>
      <c r="D3070" t="s">
        <v>19787</v>
      </c>
      <c r="E3070" t="s">
        <v>19786</v>
      </c>
      <c r="F3070">
        <v>101033110</v>
      </c>
      <c r="G3070" t="s">
        <v>19742</v>
      </c>
      <c r="H3070" t="s">
        <v>19709</v>
      </c>
      <c r="I3070">
        <v>484</v>
      </c>
      <c r="J3070" t="s">
        <v>145</v>
      </c>
      <c r="K3070" t="s">
        <v>137</v>
      </c>
      <c r="L3070">
        <f>I3070*$Q$2/100/1000</f>
        <v>1.7907999999999999E-3</v>
      </c>
    </row>
    <row r="3071" spans="1:12">
      <c r="A3071" s="118">
        <v>44986</v>
      </c>
      <c r="B3071" t="s">
        <v>574</v>
      </c>
      <c r="C3071" t="s">
        <v>573</v>
      </c>
      <c r="D3071" t="s">
        <v>18920</v>
      </c>
      <c r="E3071" t="s">
        <v>19785</v>
      </c>
      <c r="F3071">
        <v>4245252</v>
      </c>
      <c r="G3071" t="s">
        <v>1824</v>
      </c>
      <c r="H3071" t="s">
        <v>569</v>
      </c>
      <c r="I3071">
        <v>298</v>
      </c>
      <c r="J3071" t="s">
        <v>145</v>
      </c>
      <c r="K3071" t="s">
        <v>137</v>
      </c>
      <c r="L3071">
        <f>I3071*$Q$2/100/1000</f>
        <v>1.1026E-3</v>
      </c>
    </row>
    <row r="3072" spans="1:12">
      <c r="A3072" s="118">
        <v>45170</v>
      </c>
      <c r="B3072" t="s">
        <v>19713</v>
      </c>
      <c r="C3072" t="s">
        <v>19712</v>
      </c>
      <c r="D3072" t="s">
        <v>19716</v>
      </c>
      <c r="E3072" t="s">
        <v>19784</v>
      </c>
      <c r="F3072">
        <v>1</v>
      </c>
      <c r="G3072" t="s">
        <v>19783</v>
      </c>
      <c r="H3072" t="s">
        <v>19709</v>
      </c>
      <c r="I3072">
        <v>484</v>
      </c>
      <c r="J3072" t="s">
        <v>145</v>
      </c>
      <c r="K3072" t="s">
        <v>137</v>
      </c>
      <c r="L3072">
        <f>I3072*$Q$2/100/1000</f>
        <v>1.7907999999999999E-3</v>
      </c>
    </row>
    <row r="3073" spans="1:12">
      <c r="A3073" s="118">
        <v>45200</v>
      </c>
      <c r="B3073" t="s">
        <v>19713</v>
      </c>
      <c r="C3073" t="s">
        <v>19712</v>
      </c>
      <c r="D3073" t="s">
        <v>19751</v>
      </c>
      <c r="E3073" t="s">
        <v>19782</v>
      </c>
      <c r="F3073">
        <v>101035931</v>
      </c>
      <c r="G3073" t="s">
        <v>19749</v>
      </c>
      <c r="H3073" t="s">
        <v>19709</v>
      </c>
      <c r="I3073">
        <v>484</v>
      </c>
      <c r="J3073" t="s">
        <v>145</v>
      </c>
      <c r="K3073" t="s">
        <v>137</v>
      </c>
      <c r="L3073">
        <f>I3073*$Q$2/100/1000</f>
        <v>1.7907999999999999E-3</v>
      </c>
    </row>
    <row r="3074" spans="1:12">
      <c r="A3074" s="118">
        <v>45200</v>
      </c>
      <c r="B3074" t="s">
        <v>19713</v>
      </c>
      <c r="C3074" t="s">
        <v>19712</v>
      </c>
      <c r="D3074" t="s">
        <v>19751</v>
      </c>
      <c r="E3074" t="s">
        <v>19781</v>
      </c>
      <c r="F3074">
        <v>1</v>
      </c>
      <c r="G3074" t="s">
        <v>19780</v>
      </c>
      <c r="H3074" t="s">
        <v>19709</v>
      </c>
      <c r="I3074">
        <v>484</v>
      </c>
      <c r="J3074" t="s">
        <v>145</v>
      </c>
      <c r="K3074" t="s">
        <v>137</v>
      </c>
      <c r="L3074">
        <f>I3074*$Q$2/100/1000</f>
        <v>1.7907999999999999E-3</v>
      </c>
    </row>
    <row r="3075" spans="1:12">
      <c r="A3075" s="118">
        <v>45200</v>
      </c>
      <c r="B3075" t="s">
        <v>19713</v>
      </c>
      <c r="C3075" t="s">
        <v>19712</v>
      </c>
      <c r="D3075" t="s">
        <v>19751</v>
      </c>
      <c r="E3075" t="s">
        <v>19779</v>
      </c>
      <c r="F3075">
        <v>1</v>
      </c>
      <c r="G3075" t="s">
        <v>19778</v>
      </c>
      <c r="H3075" t="s">
        <v>19709</v>
      </c>
      <c r="I3075">
        <v>484</v>
      </c>
      <c r="J3075" t="s">
        <v>145</v>
      </c>
      <c r="K3075" t="s">
        <v>137</v>
      </c>
      <c r="L3075">
        <f>I3075*$Q$2/100/1000</f>
        <v>1.7907999999999999E-3</v>
      </c>
    </row>
    <row r="3076" spans="1:12">
      <c r="A3076" s="118">
        <v>45200</v>
      </c>
      <c r="B3076" t="s">
        <v>19713</v>
      </c>
      <c r="C3076" t="s">
        <v>19712</v>
      </c>
      <c r="D3076" t="s">
        <v>19725</v>
      </c>
      <c r="E3076" t="s">
        <v>19777</v>
      </c>
      <c r="F3076">
        <v>1</v>
      </c>
      <c r="G3076" t="s">
        <v>19776</v>
      </c>
      <c r="H3076" t="s">
        <v>19709</v>
      </c>
      <c r="I3076">
        <v>484</v>
      </c>
      <c r="J3076" t="s">
        <v>145</v>
      </c>
      <c r="K3076" t="s">
        <v>137</v>
      </c>
      <c r="L3076">
        <f>I3076*$Q$2/100/1000</f>
        <v>1.7907999999999999E-3</v>
      </c>
    </row>
    <row r="3077" spans="1:12">
      <c r="A3077" s="118">
        <v>45231</v>
      </c>
      <c r="B3077" t="s">
        <v>19713</v>
      </c>
      <c r="C3077" t="s">
        <v>19712</v>
      </c>
      <c r="D3077" t="s">
        <v>19725</v>
      </c>
      <c r="E3077" t="s">
        <v>19775</v>
      </c>
      <c r="F3077" t="s">
        <v>19774</v>
      </c>
      <c r="G3077" t="s">
        <v>19773</v>
      </c>
      <c r="H3077" t="s">
        <v>19709</v>
      </c>
      <c r="I3077">
        <v>484</v>
      </c>
      <c r="J3077" t="s">
        <v>145</v>
      </c>
      <c r="K3077" t="s">
        <v>137</v>
      </c>
      <c r="L3077">
        <f>I3077*$Q$2/100/1000</f>
        <v>1.7907999999999999E-3</v>
      </c>
    </row>
    <row r="3078" spans="1:12">
      <c r="A3078" s="118">
        <v>45231</v>
      </c>
      <c r="B3078" t="s">
        <v>19713</v>
      </c>
      <c r="C3078" t="s">
        <v>19712</v>
      </c>
      <c r="D3078" t="s">
        <v>19716</v>
      </c>
      <c r="E3078" t="s">
        <v>19772</v>
      </c>
      <c r="F3078">
        <v>101041182</v>
      </c>
      <c r="G3078" t="s">
        <v>19739</v>
      </c>
      <c r="H3078" t="s">
        <v>19709</v>
      </c>
      <c r="I3078">
        <v>484</v>
      </c>
      <c r="J3078" t="s">
        <v>145</v>
      </c>
      <c r="K3078" t="s">
        <v>137</v>
      </c>
      <c r="L3078">
        <f>I3078*$Q$2/100/1000</f>
        <v>1.7907999999999999E-3</v>
      </c>
    </row>
    <row r="3079" spans="1:12">
      <c r="A3079" s="118">
        <v>45231</v>
      </c>
      <c r="B3079" t="s">
        <v>19713</v>
      </c>
      <c r="C3079" t="s">
        <v>19712</v>
      </c>
      <c r="D3079" t="s">
        <v>19756</v>
      </c>
      <c r="E3079" t="s">
        <v>19771</v>
      </c>
      <c r="F3079">
        <v>101047522</v>
      </c>
      <c r="G3079" t="s">
        <v>19770</v>
      </c>
      <c r="H3079" t="s">
        <v>19709</v>
      </c>
      <c r="I3079">
        <v>484</v>
      </c>
      <c r="J3079" t="s">
        <v>145</v>
      </c>
      <c r="K3079" t="s">
        <v>137</v>
      </c>
      <c r="L3079">
        <f>I3079*$Q$2/100/1000</f>
        <v>1.7907999999999999E-3</v>
      </c>
    </row>
    <row r="3080" spans="1:12">
      <c r="A3080" s="118">
        <v>45231</v>
      </c>
      <c r="B3080" t="s">
        <v>19713</v>
      </c>
      <c r="C3080" t="s">
        <v>19712</v>
      </c>
      <c r="D3080" t="s">
        <v>19716</v>
      </c>
      <c r="E3080" t="s">
        <v>19769</v>
      </c>
      <c r="F3080">
        <v>101037957</v>
      </c>
      <c r="G3080" t="s">
        <v>19736</v>
      </c>
      <c r="H3080" t="s">
        <v>19709</v>
      </c>
      <c r="I3080">
        <v>484</v>
      </c>
      <c r="J3080" t="s">
        <v>145</v>
      </c>
      <c r="K3080" t="s">
        <v>137</v>
      </c>
      <c r="L3080">
        <f>I3080*$Q$2/100/1000</f>
        <v>1.7907999999999999E-3</v>
      </c>
    </row>
    <row r="3081" spans="1:12">
      <c r="A3081" s="118">
        <v>45231</v>
      </c>
      <c r="B3081" t="s">
        <v>19713</v>
      </c>
      <c r="C3081" t="s">
        <v>19712</v>
      </c>
      <c r="D3081" t="s">
        <v>19716</v>
      </c>
      <c r="E3081" t="s">
        <v>19768</v>
      </c>
      <c r="F3081">
        <v>101041182</v>
      </c>
      <c r="G3081" t="s">
        <v>19739</v>
      </c>
      <c r="H3081" t="s">
        <v>19709</v>
      </c>
      <c r="I3081">
        <v>484</v>
      </c>
      <c r="J3081" t="s">
        <v>145</v>
      </c>
      <c r="K3081" t="s">
        <v>137</v>
      </c>
      <c r="L3081">
        <f>I3081*$Q$2/100/1000</f>
        <v>1.7907999999999999E-3</v>
      </c>
    </row>
    <row r="3082" spans="1:12">
      <c r="A3082" s="118">
        <v>45231</v>
      </c>
      <c r="B3082" t="s">
        <v>19713</v>
      </c>
      <c r="C3082" t="s">
        <v>19712</v>
      </c>
      <c r="D3082" t="s">
        <v>19767</v>
      </c>
      <c r="E3082" t="s">
        <v>19766</v>
      </c>
      <c r="F3082">
        <v>101037957</v>
      </c>
      <c r="G3082" t="s">
        <v>19736</v>
      </c>
      <c r="H3082" t="s">
        <v>19709</v>
      </c>
      <c r="I3082">
        <v>484</v>
      </c>
      <c r="J3082" t="s">
        <v>145</v>
      </c>
      <c r="K3082" t="s">
        <v>137</v>
      </c>
      <c r="L3082">
        <f>I3082*$Q$2/100/1000</f>
        <v>1.7907999999999999E-3</v>
      </c>
    </row>
    <row r="3083" spans="1:12">
      <c r="A3083" s="118">
        <v>45231</v>
      </c>
      <c r="B3083" t="s">
        <v>19713</v>
      </c>
      <c r="C3083" t="s">
        <v>19712</v>
      </c>
      <c r="D3083" t="s">
        <v>19765</v>
      </c>
      <c r="E3083" t="s">
        <v>19764</v>
      </c>
      <c r="F3083">
        <v>101033110</v>
      </c>
      <c r="G3083" t="s">
        <v>19742</v>
      </c>
      <c r="H3083" t="s">
        <v>19709</v>
      </c>
      <c r="I3083">
        <v>484</v>
      </c>
      <c r="J3083" t="s">
        <v>145</v>
      </c>
      <c r="K3083" t="s">
        <v>137</v>
      </c>
      <c r="L3083">
        <f>I3083*$Q$2/100/1000</f>
        <v>1.7907999999999999E-3</v>
      </c>
    </row>
    <row r="3084" spans="1:12">
      <c r="A3084" s="118">
        <v>45231</v>
      </c>
      <c r="B3084" t="s">
        <v>19713</v>
      </c>
      <c r="C3084" t="s">
        <v>19712</v>
      </c>
      <c r="D3084" t="s">
        <v>19744</v>
      </c>
      <c r="E3084" t="s">
        <v>19763</v>
      </c>
      <c r="F3084">
        <v>1</v>
      </c>
      <c r="G3084" t="s">
        <v>667</v>
      </c>
      <c r="H3084" t="s">
        <v>19709</v>
      </c>
      <c r="I3084">
        <v>484</v>
      </c>
      <c r="J3084" t="s">
        <v>145</v>
      </c>
      <c r="K3084" t="s">
        <v>137</v>
      </c>
      <c r="L3084">
        <f>I3084*$Q$2/100/1000</f>
        <v>1.7907999999999999E-3</v>
      </c>
    </row>
    <row r="3085" spans="1:12">
      <c r="A3085" s="118">
        <v>45231</v>
      </c>
      <c r="B3085" t="s">
        <v>19713</v>
      </c>
      <c r="C3085" t="s">
        <v>19712</v>
      </c>
      <c r="D3085" t="s">
        <v>19759</v>
      </c>
      <c r="E3085" t="s">
        <v>19762</v>
      </c>
      <c r="F3085" t="s">
        <v>19761</v>
      </c>
      <c r="G3085" t="s">
        <v>19760</v>
      </c>
      <c r="H3085" t="s">
        <v>19709</v>
      </c>
      <c r="I3085">
        <v>484</v>
      </c>
      <c r="J3085" t="s">
        <v>145</v>
      </c>
      <c r="K3085" t="s">
        <v>137</v>
      </c>
      <c r="L3085">
        <f>I3085*$Q$2/100/1000</f>
        <v>1.7907999999999999E-3</v>
      </c>
    </row>
    <row r="3086" spans="1:12">
      <c r="A3086" s="118">
        <v>45231</v>
      </c>
      <c r="B3086" t="s">
        <v>19713</v>
      </c>
      <c r="C3086" t="s">
        <v>19712</v>
      </c>
      <c r="D3086" t="s">
        <v>19759</v>
      </c>
      <c r="E3086" t="s">
        <v>19758</v>
      </c>
      <c r="F3086">
        <v>1</v>
      </c>
      <c r="G3086" t="s">
        <v>19757</v>
      </c>
      <c r="H3086" t="s">
        <v>19709</v>
      </c>
      <c r="I3086">
        <v>484</v>
      </c>
      <c r="J3086" t="s">
        <v>145</v>
      </c>
      <c r="K3086" t="s">
        <v>137</v>
      </c>
      <c r="L3086">
        <f>I3086*$Q$2/100/1000</f>
        <v>1.7907999999999999E-3</v>
      </c>
    </row>
    <row r="3087" spans="1:12">
      <c r="A3087" s="118">
        <v>45261</v>
      </c>
      <c r="B3087" t="s">
        <v>19713</v>
      </c>
      <c r="C3087" t="s">
        <v>19712</v>
      </c>
      <c r="D3087" t="s">
        <v>19756</v>
      </c>
      <c r="E3087" t="s">
        <v>19755</v>
      </c>
      <c r="F3087">
        <v>101047522</v>
      </c>
      <c r="G3087" t="s">
        <v>19754</v>
      </c>
      <c r="H3087" t="s">
        <v>19709</v>
      </c>
      <c r="I3087">
        <v>484</v>
      </c>
      <c r="J3087" t="s">
        <v>145</v>
      </c>
      <c r="K3087" t="s">
        <v>137</v>
      </c>
      <c r="L3087">
        <f>I3087*$Q$2/100/1000</f>
        <v>1.7907999999999999E-3</v>
      </c>
    </row>
    <row r="3088" spans="1:12">
      <c r="A3088" s="118">
        <v>45261</v>
      </c>
      <c r="B3088" t="s">
        <v>19713</v>
      </c>
      <c r="C3088" t="s">
        <v>19712</v>
      </c>
      <c r="D3088" t="s">
        <v>19725</v>
      </c>
      <c r="E3088" t="s">
        <v>19753</v>
      </c>
      <c r="F3088">
        <v>1</v>
      </c>
      <c r="G3088" t="s">
        <v>19752</v>
      </c>
      <c r="H3088" t="s">
        <v>19709</v>
      </c>
      <c r="I3088">
        <v>484</v>
      </c>
      <c r="J3088" t="s">
        <v>145</v>
      </c>
      <c r="K3088" t="s">
        <v>137</v>
      </c>
      <c r="L3088">
        <f>I3088*$Q$2/100/1000</f>
        <v>1.7907999999999999E-3</v>
      </c>
    </row>
    <row r="3089" spans="1:12">
      <c r="A3089" s="118">
        <v>45261</v>
      </c>
      <c r="B3089" t="s">
        <v>19713</v>
      </c>
      <c r="C3089" t="s">
        <v>19712</v>
      </c>
      <c r="D3089" t="s">
        <v>19751</v>
      </c>
      <c r="E3089" t="s">
        <v>19750</v>
      </c>
      <c r="F3089">
        <v>101035931</v>
      </c>
      <c r="G3089" t="s">
        <v>19749</v>
      </c>
      <c r="H3089" t="s">
        <v>19709</v>
      </c>
      <c r="I3089">
        <v>484</v>
      </c>
      <c r="J3089" t="s">
        <v>145</v>
      </c>
      <c r="K3089" t="s">
        <v>137</v>
      </c>
      <c r="L3089">
        <f>I3089*$Q$2/100/1000</f>
        <v>1.7907999999999999E-3</v>
      </c>
    </row>
    <row r="3090" spans="1:12">
      <c r="A3090" s="118">
        <v>45261</v>
      </c>
      <c r="B3090" t="s">
        <v>19713</v>
      </c>
      <c r="C3090" t="s">
        <v>19712</v>
      </c>
      <c r="D3090" t="s">
        <v>19748</v>
      </c>
      <c r="E3090" t="s">
        <v>19747</v>
      </c>
      <c r="F3090">
        <v>1</v>
      </c>
      <c r="G3090" t="s">
        <v>667</v>
      </c>
      <c r="H3090" t="s">
        <v>19709</v>
      </c>
      <c r="I3090">
        <v>484</v>
      </c>
      <c r="J3090" t="s">
        <v>145</v>
      </c>
      <c r="K3090" t="s">
        <v>137</v>
      </c>
      <c r="L3090">
        <f>I3090*$Q$2/100/1000</f>
        <v>1.7907999999999999E-3</v>
      </c>
    </row>
    <row r="3091" spans="1:12">
      <c r="A3091" s="118">
        <v>45261</v>
      </c>
      <c r="B3091" t="s">
        <v>19713</v>
      </c>
      <c r="C3091" t="s">
        <v>19712</v>
      </c>
      <c r="D3091" t="s">
        <v>19746</v>
      </c>
      <c r="E3091" t="s">
        <v>19745</v>
      </c>
      <c r="F3091">
        <v>1</v>
      </c>
      <c r="G3091" t="s">
        <v>667</v>
      </c>
      <c r="H3091" t="s">
        <v>19709</v>
      </c>
      <c r="I3091">
        <v>484</v>
      </c>
      <c r="J3091" t="s">
        <v>145</v>
      </c>
      <c r="K3091" t="s">
        <v>137</v>
      </c>
      <c r="L3091">
        <f>I3091*$Q$2/100/1000</f>
        <v>1.7907999999999999E-3</v>
      </c>
    </row>
    <row r="3092" spans="1:12">
      <c r="A3092" s="118">
        <v>45261</v>
      </c>
      <c r="B3092" t="s">
        <v>19713</v>
      </c>
      <c r="C3092" t="s">
        <v>19712</v>
      </c>
      <c r="D3092" t="s">
        <v>19744</v>
      </c>
      <c r="E3092" t="s">
        <v>19743</v>
      </c>
      <c r="F3092">
        <v>101033110</v>
      </c>
      <c r="G3092" t="s">
        <v>19742</v>
      </c>
      <c r="H3092" t="s">
        <v>19709</v>
      </c>
      <c r="I3092">
        <v>484</v>
      </c>
      <c r="J3092" t="s">
        <v>145</v>
      </c>
      <c r="K3092" t="s">
        <v>137</v>
      </c>
      <c r="L3092">
        <f>I3092*$Q$2/100/1000</f>
        <v>1.7907999999999999E-3</v>
      </c>
    </row>
    <row r="3093" spans="1:12">
      <c r="A3093" s="118">
        <v>45261</v>
      </c>
      <c r="B3093" t="s">
        <v>19713</v>
      </c>
      <c r="C3093" t="s">
        <v>19712</v>
      </c>
      <c r="D3093" t="s">
        <v>19741</v>
      </c>
      <c r="E3093" t="s">
        <v>19740</v>
      </c>
      <c r="F3093">
        <v>101041182</v>
      </c>
      <c r="G3093" t="s">
        <v>19739</v>
      </c>
      <c r="H3093" t="s">
        <v>19709</v>
      </c>
      <c r="I3093">
        <v>484</v>
      </c>
      <c r="J3093" t="s">
        <v>145</v>
      </c>
      <c r="K3093" t="s">
        <v>137</v>
      </c>
      <c r="L3093">
        <f>I3093*$Q$2/100/1000</f>
        <v>1.7907999999999999E-3</v>
      </c>
    </row>
    <row r="3094" spans="1:12">
      <c r="A3094" s="118">
        <v>45261</v>
      </c>
      <c r="B3094" t="s">
        <v>19713</v>
      </c>
      <c r="C3094" t="s">
        <v>19712</v>
      </c>
      <c r="D3094" t="s">
        <v>19738</v>
      </c>
      <c r="E3094" t="s">
        <v>19737</v>
      </c>
      <c r="F3094">
        <v>101037957</v>
      </c>
      <c r="G3094" t="s">
        <v>19736</v>
      </c>
      <c r="H3094" t="s">
        <v>19709</v>
      </c>
      <c r="I3094">
        <v>484</v>
      </c>
      <c r="J3094" t="s">
        <v>145</v>
      </c>
      <c r="K3094" t="s">
        <v>137</v>
      </c>
      <c r="L3094">
        <f>I3094*$Q$2/100/1000</f>
        <v>1.7907999999999999E-3</v>
      </c>
    </row>
    <row r="3095" spans="1:12">
      <c r="A3095" s="118">
        <v>45261</v>
      </c>
      <c r="B3095" t="s">
        <v>19713</v>
      </c>
      <c r="C3095" t="s">
        <v>19712</v>
      </c>
      <c r="D3095" t="s">
        <v>19722</v>
      </c>
      <c r="E3095" t="s">
        <v>19735</v>
      </c>
      <c r="F3095">
        <v>57211710</v>
      </c>
      <c r="G3095" t="s">
        <v>19734</v>
      </c>
      <c r="H3095" t="s">
        <v>19709</v>
      </c>
      <c r="I3095">
        <v>484</v>
      </c>
      <c r="J3095" t="s">
        <v>145</v>
      </c>
      <c r="K3095" t="s">
        <v>137</v>
      </c>
      <c r="L3095">
        <f>I3095*$Q$2/100/1000</f>
        <v>1.7907999999999999E-3</v>
      </c>
    </row>
    <row r="3096" spans="1:12">
      <c r="A3096" s="118">
        <v>45261</v>
      </c>
      <c r="B3096" t="s">
        <v>19713</v>
      </c>
      <c r="C3096" t="s">
        <v>19712</v>
      </c>
      <c r="D3096" t="s">
        <v>19725</v>
      </c>
      <c r="E3096" t="s">
        <v>19733</v>
      </c>
      <c r="F3096">
        <v>101027733</v>
      </c>
      <c r="G3096" t="s">
        <v>19732</v>
      </c>
      <c r="H3096" t="s">
        <v>19709</v>
      </c>
      <c r="I3096">
        <v>484</v>
      </c>
      <c r="J3096" t="s">
        <v>145</v>
      </c>
      <c r="K3096" t="s">
        <v>137</v>
      </c>
      <c r="L3096">
        <f>I3096*$Q$2/100/1000</f>
        <v>1.7907999999999999E-3</v>
      </c>
    </row>
    <row r="3097" spans="1:12">
      <c r="A3097" s="118">
        <v>45261</v>
      </c>
      <c r="B3097" t="s">
        <v>19713</v>
      </c>
      <c r="C3097" t="s">
        <v>19712</v>
      </c>
      <c r="D3097" t="s">
        <v>19719</v>
      </c>
      <c r="E3097" t="s">
        <v>19731</v>
      </c>
      <c r="F3097" t="s">
        <v>19730</v>
      </c>
      <c r="G3097" t="s">
        <v>19729</v>
      </c>
      <c r="H3097" t="s">
        <v>19709</v>
      </c>
      <c r="I3097">
        <v>484</v>
      </c>
      <c r="J3097" t="s">
        <v>145</v>
      </c>
      <c r="K3097" t="s">
        <v>137</v>
      </c>
      <c r="L3097">
        <f>I3097*$Q$2/100/1000</f>
        <v>1.7907999999999999E-3</v>
      </c>
    </row>
    <row r="3098" spans="1:12">
      <c r="A3098" s="118">
        <v>45261</v>
      </c>
      <c r="B3098" t="s">
        <v>19713</v>
      </c>
      <c r="C3098" t="s">
        <v>19712</v>
      </c>
      <c r="D3098" t="s">
        <v>19728</v>
      </c>
      <c r="E3098" t="s">
        <v>19727</v>
      </c>
      <c r="F3098">
        <v>101047522</v>
      </c>
      <c r="G3098" t="s">
        <v>19726</v>
      </c>
      <c r="H3098" t="s">
        <v>19709</v>
      </c>
      <c r="I3098">
        <v>484</v>
      </c>
      <c r="J3098" t="s">
        <v>145</v>
      </c>
      <c r="K3098" t="s">
        <v>137</v>
      </c>
      <c r="L3098">
        <f>I3098*$Q$2/100/1000</f>
        <v>1.7907999999999999E-3</v>
      </c>
    </row>
    <row r="3099" spans="1:12">
      <c r="A3099" s="118">
        <v>45261</v>
      </c>
      <c r="B3099" t="s">
        <v>19713</v>
      </c>
      <c r="C3099" t="s">
        <v>19712</v>
      </c>
      <c r="D3099" t="s">
        <v>19725</v>
      </c>
      <c r="E3099" t="s">
        <v>19724</v>
      </c>
      <c r="F3099">
        <v>1</v>
      </c>
      <c r="G3099" t="s">
        <v>19723</v>
      </c>
      <c r="H3099" t="s">
        <v>19709</v>
      </c>
      <c r="I3099">
        <v>484</v>
      </c>
      <c r="J3099" t="s">
        <v>145</v>
      </c>
      <c r="K3099" t="s">
        <v>137</v>
      </c>
      <c r="L3099">
        <f>I3099*$Q$2/100/1000</f>
        <v>1.7907999999999999E-3</v>
      </c>
    </row>
    <row r="3100" spans="1:12">
      <c r="A3100" s="118">
        <v>45261</v>
      </c>
      <c r="B3100" t="s">
        <v>19713</v>
      </c>
      <c r="C3100" t="s">
        <v>19712</v>
      </c>
      <c r="D3100" t="s">
        <v>19722</v>
      </c>
      <c r="E3100" t="s">
        <v>19721</v>
      </c>
      <c r="F3100">
        <v>1</v>
      </c>
      <c r="G3100" t="s">
        <v>19720</v>
      </c>
      <c r="H3100" t="s">
        <v>19709</v>
      </c>
      <c r="I3100">
        <v>484</v>
      </c>
      <c r="J3100" t="s">
        <v>145</v>
      </c>
      <c r="K3100" t="s">
        <v>137</v>
      </c>
      <c r="L3100">
        <f>I3100*$Q$2/100/1000</f>
        <v>1.7907999999999999E-3</v>
      </c>
    </row>
    <row r="3101" spans="1:12">
      <c r="A3101" s="118">
        <v>45261</v>
      </c>
      <c r="B3101" t="s">
        <v>19713</v>
      </c>
      <c r="C3101" t="s">
        <v>19712</v>
      </c>
      <c r="D3101" t="s">
        <v>19719</v>
      </c>
      <c r="E3101" t="s">
        <v>19718</v>
      </c>
      <c r="F3101">
        <v>1</v>
      </c>
      <c r="G3101" t="s">
        <v>19717</v>
      </c>
      <c r="H3101" t="s">
        <v>19709</v>
      </c>
      <c r="I3101">
        <v>484</v>
      </c>
      <c r="J3101" t="s">
        <v>145</v>
      </c>
      <c r="K3101" t="s">
        <v>137</v>
      </c>
      <c r="L3101">
        <f>I3101*$Q$2/100/1000</f>
        <v>1.7907999999999999E-3</v>
      </c>
    </row>
    <row r="3102" spans="1:12">
      <c r="A3102" s="118">
        <v>45261</v>
      </c>
      <c r="B3102" t="s">
        <v>19713</v>
      </c>
      <c r="C3102" t="s">
        <v>19712</v>
      </c>
      <c r="D3102" t="s">
        <v>19716</v>
      </c>
      <c r="E3102" t="s">
        <v>19715</v>
      </c>
      <c r="F3102">
        <v>1</v>
      </c>
      <c r="G3102" t="s">
        <v>19714</v>
      </c>
      <c r="H3102" t="s">
        <v>19709</v>
      </c>
      <c r="I3102">
        <v>484</v>
      </c>
      <c r="J3102" t="s">
        <v>145</v>
      </c>
      <c r="K3102" t="s">
        <v>137</v>
      </c>
      <c r="L3102">
        <f>I3102*$Q$2/100/1000</f>
        <v>1.7907999999999999E-3</v>
      </c>
    </row>
    <row r="3103" spans="1:12">
      <c r="A3103" s="118">
        <v>45261</v>
      </c>
      <c r="B3103" t="s">
        <v>19713</v>
      </c>
      <c r="C3103" t="s">
        <v>19712</v>
      </c>
      <c r="D3103" t="s">
        <v>19711</v>
      </c>
      <c r="E3103" t="s">
        <v>19710</v>
      </c>
      <c r="F3103">
        <v>1</v>
      </c>
      <c r="G3103" t="s">
        <v>667</v>
      </c>
      <c r="H3103" t="s">
        <v>19709</v>
      </c>
      <c r="I3103">
        <v>484</v>
      </c>
      <c r="J3103" t="s">
        <v>145</v>
      </c>
      <c r="K3103" t="s">
        <v>137</v>
      </c>
      <c r="L3103">
        <f>I3103*$Q$2/100/1000</f>
        <v>1.7907999999999999E-3</v>
      </c>
    </row>
    <row r="3104" spans="1:12">
      <c r="A3104" s="118">
        <v>45139</v>
      </c>
      <c r="B3104" t="s">
        <v>19704</v>
      </c>
      <c r="C3104" t="s">
        <v>19703</v>
      </c>
      <c r="D3104" t="s">
        <v>19702</v>
      </c>
      <c r="E3104" t="s">
        <v>19708</v>
      </c>
      <c r="F3104" s="119">
        <v>101039400</v>
      </c>
      <c r="G3104" t="s">
        <v>15759</v>
      </c>
      <c r="H3104" t="s">
        <v>19700</v>
      </c>
      <c r="I3104">
        <v>128</v>
      </c>
      <c r="J3104" t="s">
        <v>145</v>
      </c>
      <c r="K3104" t="s">
        <v>137</v>
      </c>
      <c r="L3104">
        <f>I3104*$Q$2/100/1000</f>
        <v>4.7360000000000002E-4</v>
      </c>
    </row>
    <row r="3105" spans="1:12">
      <c r="A3105" s="118">
        <v>45200</v>
      </c>
      <c r="B3105" t="s">
        <v>19704</v>
      </c>
      <c r="C3105" t="s">
        <v>19703</v>
      </c>
      <c r="D3105" t="s">
        <v>19702</v>
      </c>
      <c r="E3105" t="s">
        <v>19707</v>
      </c>
      <c r="F3105">
        <v>101039400</v>
      </c>
      <c r="G3105" t="s">
        <v>15759</v>
      </c>
      <c r="H3105" t="s">
        <v>19700</v>
      </c>
      <c r="I3105">
        <v>128</v>
      </c>
      <c r="J3105" t="s">
        <v>145</v>
      </c>
      <c r="K3105" t="s">
        <v>137</v>
      </c>
      <c r="L3105">
        <f>I3105*$Q$2/100/1000</f>
        <v>4.7360000000000002E-4</v>
      </c>
    </row>
    <row r="3106" spans="1:12">
      <c r="A3106" s="118">
        <v>45231</v>
      </c>
      <c r="B3106" t="s">
        <v>19704</v>
      </c>
      <c r="C3106" t="s">
        <v>19703</v>
      </c>
      <c r="D3106" t="s">
        <v>19702</v>
      </c>
      <c r="E3106" t="s">
        <v>19706</v>
      </c>
      <c r="F3106">
        <v>101039400</v>
      </c>
      <c r="G3106" t="s">
        <v>15759</v>
      </c>
      <c r="H3106" t="s">
        <v>19700</v>
      </c>
      <c r="I3106">
        <v>128</v>
      </c>
      <c r="J3106" t="s">
        <v>145</v>
      </c>
      <c r="K3106" t="s">
        <v>137</v>
      </c>
      <c r="L3106">
        <f>I3106*$Q$2/100/1000</f>
        <v>4.7360000000000002E-4</v>
      </c>
    </row>
    <row r="3107" spans="1:12">
      <c r="A3107" s="118">
        <v>45231</v>
      </c>
      <c r="B3107" t="s">
        <v>19704</v>
      </c>
      <c r="C3107" t="s">
        <v>19703</v>
      </c>
      <c r="D3107" t="s">
        <v>19702</v>
      </c>
      <c r="E3107" t="s">
        <v>19705</v>
      </c>
      <c r="F3107">
        <v>101039400</v>
      </c>
      <c r="G3107" t="s">
        <v>15759</v>
      </c>
      <c r="H3107" t="s">
        <v>19700</v>
      </c>
      <c r="I3107">
        <v>128</v>
      </c>
      <c r="J3107" t="s">
        <v>145</v>
      </c>
      <c r="K3107" t="s">
        <v>137</v>
      </c>
      <c r="L3107">
        <f>I3107*$Q$2/100/1000</f>
        <v>4.7360000000000002E-4</v>
      </c>
    </row>
    <row r="3108" spans="1:12">
      <c r="A3108" s="118">
        <v>45261</v>
      </c>
      <c r="B3108" t="s">
        <v>19704</v>
      </c>
      <c r="C3108" t="s">
        <v>19703</v>
      </c>
      <c r="D3108" t="s">
        <v>19702</v>
      </c>
      <c r="E3108" t="s">
        <v>19701</v>
      </c>
      <c r="F3108">
        <v>101039400</v>
      </c>
      <c r="G3108" t="s">
        <v>15759</v>
      </c>
      <c r="H3108" t="s">
        <v>19700</v>
      </c>
      <c r="I3108">
        <v>128</v>
      </c>
      <c r="J3108" t="s">
        <v>145</v>
      </c>
      <c r="K3108" t="s">
        <v>137</v>
      </c>
      <c r="L3108">
        <f>I3108*$Q$2/100/1000</f>
        <v>4.7360000000000002E-4</v>
      </c>
    </row>
    <row r="3109" spans="1:12">
      <c r="A3109" s="118">
        <v>44927</v>
      </c>
      <c r="B3109" t="s">
        <v>19675</v>
      </c>
      <c r="C3109" t="s">
        <v>19674</v>
      </c>
      <c r="D3109" t="s">
        <v>19699</v>
      </c>
      <c r="E3109" t="s">
        <v>19698</v>
      </c>
      <c r="F3109" t="s">
        <v>19671</v>
      </c>
      <c r="G3109" t="s">
        <v>19679</v>
      </c>
      <c r="H3109" t="s">
        <v>19669</v>
      </c>
      <c r="I3109">
        <v>128.4</v>
      </c>
      <c r="J3109" t="s">
        <v>145</v>
      </c>
      <c r="K3109" t="s">
        <v>137</v>
      </c>
      <c r="L3109">
        <f>I3109*$Q$2/100/1000</f>
        <v>4.7508000000000001E-4</v>
      </c>
    </row>
    <row r="3110" spans="1:12">
      <c r="A3110" s="118">
        <v>44958</v>
      </c>
      <c r="B3110" t="s">
        <v>19675</v>
      </c>
      <c r="C3110" t="s">
        <v>19674</v>
      </c>
      <c r="D3110" t="s">
        <v>19697</v>
      </c>
      <c r="E3110" t="s">
        <v>19696</v>
      </c>
      <c r="F3110" t="s">
        <v>19671</v>
      </c>
      <c r="G3110" t="s">
        <v>19679</v>
      </c>
      <c r="H3110" t="s">
        <v>19669</v>
      </c>
      <c r="I3110">
        <v>128.4</v>
      </c>
      <c r="J3110" t="s">
        <v>145</v>
      </c>
      <c r="K3110" t="s">
        <v>137</v>
      </c>
      <c r="L3110">
        <f>I3110*$Q$2/100/1000</f>
        <v>4.7508000000000001E-4</v>
      </c>
    </row>
    <row r="3111" spans="1:12">
      <c r="A3111" s="118">
        <v>44986</v>
      </c>
      <c r="B3111" t="s">
        <v>19675</v>
      </c>
      <c r="C3111" t="s">
        <v>19674</v>
      </c>
      <c r="D3111" t="s">
        <v>19695</v>
      </c>
      <c r="E3111" t="s">
        <v>19694</v>
      </c>
      <c r="F3111">
        <v>101045242</v>
      </c>
      <c r="G3111" t="s">
        <v>19676</v>
      </c>
      <c r="H3111" t="s">
        <v>19669</v>
      </c>
      <c r="I3111">
        <v>128.4</v>
      </c>
      <c r="J3111" t="s">
        <v>145</v>
      </c>
      <c r="K3111" t="s">
        <v>137</v>
      </c>
      <c r="L3111">
        <f>I3111*$Q$2/100/1000</f>
        <v>4.7508000000000001E-4</v>
      </c>
    </row>
    <row r="3112" spans="1:12">
      <c r="A3112" s="118">
        <v>44986</v>
      </c>
      <c r="B3112" t="s">
        <v>19675</v>
      </c>
      <c r="C3112" t="s">
        <v>19674</v>
      </c>
      <c r="D3112" t="s">
        <v>19693</v>
      </c>
      <c r="E3112" t="s">
        <v>19692</v>
      </c>
      <c r="F3112">
        <v>101045242</v>
      </c>
      <c r="G3112" t="s">
        <v>19676</v>
      </c>
      <c r="H3112" t="s">
        <v>19669</v>
      </c>
      <c r="I3112">
        <v>128.4</v>
      </c>
      <c r="J3112" t="s">
        <v>145</v>
      </c>
      <c r="K3112" t="s">
        <v>137</v>
      </c>
      <c r="L3112">
        <f>I3112*$Q$2/100/1000</f>
        <v>4.7508000000000001E-4</v>
      </c>
    </row>
    <row r="3113" spans="1:12">
      <c r="A3113" s="118">
        <v>45017</v>
      </c>
      <c r="B3113" t="s">
        <v>19675</v>
      </c>
      <c r="C3113" t="s">
        <v>19674</v>
      </c>
      <c r="D3113" t="s">
        <v>19691</v>
      </c>
      <c r="E3113" t="s">
        <v>19690</v>
      </c>
      <c r="F3113" s="119">
        <v>101045242</v>
      </c>
      <c r="G3113" t="s">
        <v>19676</v>
      </c>
      <c r="H3113" t="s">
        <v>19669</v>
      </c>
      <c r="I3113">
        <v>128.4</v>
      </c>
      <c r="J3113" t="s">
        <v>145</v>
      </c>
      <c r="K3113" t="s">
        <v>137</v>
      </c>
      <c r="L3113">
        <f>I3113*$Q$2/100/1000</f>
        <v>4.7508000000000001E-4</v>
      </c>
    </row>
    <row r="3114" spans="1:12">
      <c r="A3114" s="118">
        <v>45017</v>
      </c>
      <c r="B3114" t="s">
        <v>19675</v>
      </c>
      <c r="C3114" t="s">
        <v>19674</v>
      </c>
      <c r="D3114" t="s">
        <v>19689</v>
      </c>
      <c r="E3114" t="s">
        <v>19688</v>
      </c>
      <c r="F3114" s="119">
        <v>101045242</v>
      </c>
      <c r="G3114" t="s">
        <v>19676</v>
      </c>
      <c r="H3114" t="s">
        <v>19669</v>
      </c>
      <c r="I3114">
        <v>128.4</v>
      </c>
      <c r="J3114" t="s">
        <v>145</v>
      </c>
      <c r="K3114" t="s">
        <v>137</v>
      </c>
      <c r="L3114">
        <f>I3114*$Q$2/100/1000</f>
        <v>4.7508000000000001E-4</v>
      </c>
    </row>
    <row r="3115" spans="1:12">
      <c r="A3115" s="118">
        <v>45017</v>
      </c>
      <c r="B3115" t="s">
        <v>19675</v>
      </c>
      <c r="C3115" t="s">
        <v>19674</v>
      </c>
      <c r="D3115" t="s">
        <v>19687</v>
      </c>
      <c r="E3115" t="s">
        <v>19686</v>
      </c>
      <c r="F3115" s="119">
        <v>101045242</v>
      </c>
      <c r="G3115" t="s">
        <v>19676</v>
      </c>
      <c r="H3115" t="s">
        <v>19669</v>
      </c>
      <c r="I3115">
        <v>128.4</v>
      </c>
      <c r="J3115" t="s">
        <v>145</v>
      </c>
      <c r="K3115" t="s">
        <v>137</v>
      </c>
      <c r="L3115">
        <f>I3115*$Q$2/100/1000</f>
        <v>4.7508000000000001E-4</v>
      </c>
    </row>
    <row r="3116" spans="1:12">
      <c r="A3116" s="118">
        <v>45078</v>
      </c>
      <c r="B3116" t="s">
        <v>19675</v>
      </c>
      <c r="C3116" t="s">
        <v>19674</v>
      </c>
      <c r="D3116" t="s">
        <v>19685</v>
      </c>
      <c r="E3116" t="s">
        <v>19684</v>
      </c>
      <c r="F3116" t="s">
        <v>19671</v>
      </c>
      <c r="G3116" t="s">
        <v>19679</v>
      </c>
      <c r="H3116" t="s">
        <v>19669</v>
      </c>
      <c r="I3116">
        <v>128.4</v>
      </c>
      <c r="J3116" t="s">
        <v>145</v>
      </c>
      <c r="K3116" t="s">
        <v>137</v>
      </c>
      <c r="L3116">
        <f>I3116*$Q$2/100/1000</f>
        <v>4.7508000000000001E-4</v>
      </c>
    </row>
    <row r="3117" spans="1:12">
      <c r="A3117" s="118">
        <v>44986</v>
      </c>
      <c r="B3117" t="s">
        <v>574</v>
      </c>
      <c r="C3117" t="s">
        <v>573</v>
      </c>
      <c r="D3117" t="s">
        <v>19683</v>
      </c>
      <c r="E3117" t="s">
        <v>19682</v>
      </c>
      <c r="F3117">
        <v>5045161</v>
      </c>
      <c r="G3117" t="s">
        <v>3018</v>
      </c>
      <c r="H3117" t="s">
        <v>569</v>
      </c>
      <c r="I3117">
        <v>298</v>
      </c>
      <c r="J3117" t="s">
        <v>145</v>
      </c>
      <c r="K3117" t="s">
        <v>137</v>
      </c>
      <c r="L3117">
        <f>I3117*$Q$2/100/1000</f>
        <v>1.1026E-3</v>
      </c>
    </row>
    <row r="3118" spans="1:12">
      <c r="A3118" s="118">
        <v>45108</v>
      </c>
      <c r="B3118" t="s">
        <v>19675</v>
      </c>
      <c r="C3118" t="s">
        <v>19674</v>
      </c>
      <c r="D3118" t="s">
        <v>19681</v>
      </c>
      <c r="E3118" t="s">
        <v>19680</v>
      </c>
      <c r="F3118" t="s">
        <v>19671</v>
      </c>
      <c r="G3118" t="s">
        <v>19679</v>
      </c>
      <c r="H3118" t="s">
        <v>19669</v>
      </c>
      <c r="I3118">
        <v>128.4</v>
      </c>
      <c r="J3118" t="s">
        <v>145</v>
      </c>
      <c r="K3118" t="s">
        <v>137</v>
      </c>
      <c r="L3118">
        <f>I3118*$Q$2/100/1000</f>
        <v>4.7508000000000001E-4</v>
      </c>
    </row>
    <row r="3119" spans="1:12">
      <c r="A3119" s="118">
        <v>45139</v>
      </c>
      <c r="B3119" t="s">
        <v>19675</v>
      </c>
      <c r="C3119" t="s">
        <v>19674</v>
      </c>
      <c r="D3119" t="s">
        <v>19678</v>
      </c>
      <c r="E3119" t="s">
        <v>19677</v>
      </c>
      <c r="F3119" s="119">
        <v>101045242</v>
      </c>
      <c r="G3119" t="s">
        <v>19676</v>
      </c>
      <c r="H3119" t="s">
        <v>19669</v>
      </c>
      <c r="I3119">
        <v>128.4</v>
      </c>
      <c r="J3119" t="s">
        <v>145</v>
      </c>
      <c r="K3119" t="s">
        <v>137</v>
      </c>
      <c r="L3119">
        <f>I3119*$Q$2/100/1000</f>
        <v>4.7508000000000001E-4</v>
      </c>
    </row>
    <row r="3120" spans="1:12">
      <c r="A3120" s="118">
        <v>45261</v>
      </c>
      <c r="B3120" t="s">
        <v>19675</v>
      </c>
      <c r="C3120" t="s">
        <v>19674</v>
      </c>
      <c r="D3120" t="s">
        <v>19673</v>
      </c>
      <c r="E3120" t="s">
        <v>19672</v>
      </c>
      <c r="F3120" t="s">
        <v>19671</v>
      </c>
      <c r="G3120" t="s">
        <v>19670</v>
      </c>
      <c r="H3120" t="s">
        <v>19669</v>
      </c>
      <c r="I3120">
        <v>128.4</v>
      </c>
      <c r="J3120" t="s">
        <v>145</v>
      </c>
      <c r="K3120" t="s">
        <v>137</v>
      </c>
      <c r="L3120">
        <f>I3120*$Q$2/100/1000</f>
        <v>4.7508000000000001E-4</v>
      </c>
    </row>
    <row r="3121" spans="1:12">
      <c r="A3121" s="118">
        <v>44927</v>
      </c>
      <c r="B3121" t="s">
        <v>19645</v>
      </c>
      <c r="C3121" t="s">
        <v>19644</v>
      </c>
      <c r="D3121" t="s">
        <v>19659</v>
      </c>
      <c r="E3121" t="s">
        <v>19668</v>
      </c>
      <c r="F3121" t="s">
        <v>19641</v>
      </c>
      <c r="G3121" t="s">
        <v>19640</v>
      </c>
      <c r="H3121" t="s">
        <v>19639</v>
      </c>
      <c r="I3121">
        <f>649*2</f>
        <v>1298</v>
      </c>
      <c r="J3121" t="s">
        <v>145</v>
      </c>
      <c r="K3121" t="s">
        <v>137</v>
      </c>
      <c r="L3121">
        <f>I3121*$Q$2/100/1000</f>
        <v>4.8025999999999998E-3</v>
      </c>
    </row>
    <row r="3122" spans="1:12">
      <c r="A3122" s="118">
        <v>44958</v>
      </c>
      <c r="B3122" t="s">
        <v>19645</v>
      </c>
      <c r="C3122" t="s">
        <v>19644</v>
      </c>
      <c r="D3122" t="s">
        <v>19666</v>
      </c>
      <c r="E3122" t="s">
        <v>19667</v>
      </c>
      <c r="F3122" t="s">
        <v>19641</v>
      </c>
      <c r="G3122" t="s">
        <v>19640</v>
      </c>
      <c r="H3122" t="s">
        <v>19639</v>
      </c>
      <c r="I3122">
        <f>649*2</f>
        <v>1298</v>
      </c>
      <c r="J3122" t="s">
        <v>145</v>
      </c>
      <c r="K3122" t="s">
        <v>137</v>
      </c>
      <c r="L3122">
        <f>I3122*$Q$2/100/1000</f>
        <v>4.8025999999999998E-3</v>
      </c>
    </row>
    <row r="3123" spans="1:12">
      <c r="A3123" s="118">
        <v>44986</v>
      </c>
      <c r="B3123" t="s">
        <v>19645</v>
      </c>
      <c r="C3123" t="s">
        <v>19644</v>
      </c>
      <c r="D3123" t="s">
        <v>19666</v>
      </c>
      <c r="E3123" t="s">
        <v>19665</v>
      </c>
      <c r="F3123" t="s">
        <v>19641</v>
      </c>
      <c r="G3123" t="s">
        <v>19640</v>
      </c>
      <c r="H3123" t="s">
        <v>19639</v>
      </c>
      <c r="I3123">
        <f>649*2</f>
        <v>1298</v>
      </c>
      <c r="J3123" t="s">
        <v>145</v>
      </c>
      <c r="K3123" t="s">
        <v>137</v>
      </c>
      <c r="L3123">
        <f>I3123*$Q$2/100/1000</f>
        <v>4.8025999999999998E-3</v>
      </c>
    </row>
    <row r="3124" spans="1:12">
      <c r="A3124" s="118">
        <v>44986</v>
      </c>
      <c r="B3124" t="s">
        <v>19645</v>
      </c>
      <c r="C3124" t="s">
        <v>19644</v>
      </c>
      <c r="D3124" t="s">
        <v>19661</v>
      </c>
      <c r="E3124" t="s">
        <v>19664</v>
      </c>
      <c r="F3124" t="s">
        <v>19641</v>
      </c>
      <c r="G3124" t="s">
        <v>19640</v>
      </c>
      <c r="H3124" t="s">
        <v>19639</v>
      </c>
      <c r="I3124">
        <f>649*2</f>
        <v>1298</v>
      </c>
      <c r="J3124" t="s">
        <v>145</v>
      </c>
      <c r="K3124" t="s">
        <v>137</v>
      </c>
      <c r="L3124">
        <f>I3124*$Q$2/100/1000</f>
        <v>4.8025999999999998E-3</v>
      </c>
    </row>
    <row r="3125" spans="1:12">
      <c r="A3125" s="118">
        <v>44986</v>
      </c>
      <c r="B3125" t="s">
        <v>19645</v>
      </c>
      <c r="C3125" t="s">
        <v>19644</v>
      </c>
      <c r="D3125" t="s">
        <v>19659</v>
      </c>
      <c r="E3125" t="s">
        <v>19663</v>
      </c>
      <c r="F3125" t="s">
        <v>19641</v>
      </c>
      <c r="G3125" t="s">
        <v>19640</v>
      </c>
      <c r="H3125" t="s">
        <v>19639</v>
      </c>
      <c r="I3125">
        <f>649*2</f>
        <v>1298</v>
      </c>
      <c r="J3125" t="s">
        <v>145</v>
      </c>
      <c r="K3125" t="s">
        <v>137</v>
      </c>
      <c r="L3125">
        <f>I3125*$Q$2/100/1000</f>
        <v>4.8025999999999998E-3</v>
      </c>
    </row>
    <row r="3126" spans="1:12">
      <c r="A3126" s="118">
        <v>44986</v>
      </c>
      <c r="B3126" t="s">
        <v>19645</v>
      </c>
      <c r="C3126" t="s">
        <v>19644</v>
      </c>
      <c r="D3126" t="s">
        <v>19659</v>
      </c>
      <c r="E3126" t="s">
        <v>19662</v>
      </c>
      <c r="F3126" t="s">
        <v>19641</v>
      </c>
      <c r="G3126" t="s">
        <v>19640</v>
      </c>
      <c r="H3126" t="s">
        <v>19639</v>
      </c>
      <c r="I3126">
        <f>649*2</f>
        <v>1298</v>
      </c>
      <c r="J3126" t="s">
        <v>145</v>
      </c>
      <c r="K3126" t="s">
        <v>137</v>
      </c>
      <c r="L3126">
        <f>I3126*$Q$2/100/1000</f>
        <v>4.8025999999999998E-3</v>
      </c>
    </row>
    <row r="3127" spans="1:12">
      <c r="A3127" s="118">
        <v>45017</v>
      </c>
      <c r="B3127" t="s">
        <v>19645</v>
      </c>
      <c r="C3127" t="s">
        <v>19644</v>
      </c>
      <c r="D3127" t="s">
        <v>19661</v>
      </c>
      <c r="E3127" t="s">
        <v>19660</v>
      </c>
      <c r="F3127" s="119" t="s">
        <v>19641</v>
      </c>
      <c r="G3127" t="s">
        <v>19640</v>
      </c>
      <c r="H3127" t="s">
        <v>19639</v>
      </c>
      <c r="I3127">
        <f>649*2</f>
        <v>1298</v>
      </c>
      <c r="J3127" t="s">
        <v>145</v>
      </c>
      <c r="K3127" t="s">
        <v>137</v>
      </c>
      <c r="L3127">
        <f>I3127*$Q$2/100/1000</f>
        <v>4.8025999999999998E-3</v>
      </c>
    </row>
    <row r="3128" spans="1:12">
      <c r="A3128" s="118">
        <v>45017</v>
      </c>
      <c r="B3128" t="s">
        <v>19645</v>
      </c>
      <c r="C3128" t="s">
        <v>19644</v>
      </c>
      <c r="D3128" t="s">
        <v>19659</v>
      </c>
      <c r="E3128" t="s">
        <v>19658</v>
      </c>
      <c r="F3128" s="119" t="s">
        <v>19641</v>
      </c>
      <c r="G3128" t="s">
        <v>19640</v>
      </c>
      <c r="H3128" t="s">
        <v>19639</v>
      </c>
      <c r="I3128">
        <f>649*2</f>
        <v>1298</v>
      </c>
      <c r="J3128" t="s">
        <v>145</v>
      </c>
      <c r="K3128" t="s">
        <v>137</v>
      </c>
      <c r="L3128">
        <f>I3128*$Q$2/100/1000</f>
        <v>4.8025999999999998E-3</v>
      </c>
    </row>
    <row r="3129" spans="1:12">
      <c r="A3129" s="118">
        <v>45017</v>
      </c>
      <c r="B3129" t="s">
        <v>19645</v>
      </c>
      <c r="C3129" t="s">
        <v>19644</v>
      </c>
      <c r="D3129" t="s">
        <v>19657</v>
      </c>
      <c r="E3129" t="s">
        <v>19656</v>
      </c>
      <c r="F3129" s="119" t="s">
        <v>19641</v>
      </c>
      <c r="G3129" t="s">
        <v>19640</v>
      </c>
      <c r="H3129" t="s">
        <v>19639</v>
      </c>
      <c r="I3129">
        <f>649*2</f>
        <v>1298</v>
      </c>
      <c r="J3129" t="s">
        <v>145</v>
      </c>
      <c r="K3129" t="s">
        <v>137</v>
      </c>
      <c r="L3129">
        <f>I3129*$Q$2/100/1000</f>
        <v>4.8025999999999998E-3</v>
      </c>
    </row>
    <row r="3130" spans="1:12">
      <c r="A3130" s="118">
        <v>44986</v>
      </c>
      <c r="B3130" t="s">
        <v>460</v>
      </c>
      <c r="C3130" t="s">
        <v>459</v>
      </c>
      <c r="D3130" t="s">
        <v>19655</v>
      </c>
      <c r="E3130" t="s">
        <v>19654</v>
      </c>
      <c r="F3130">
        <v>50205993</v>
      </c>
      <c r="G3130" t="s">
        <v>19632</v>
      </c>
      <c r="H3130" t="s">
        <v>455</v>
      </c>
      <c r="I3130">
        <v>103.6</v>
      </c>
      <c r="J3130" t="s">
        <v>145</v>
      </c>
      <c r="K3130" t="s">
        <v>137</v>
      </c>
      <c r="L3130">
        <f>I3130*$Q$2/100/1000</f>
        <v>3.8331999999999998E-4</v>
      </c>
    </row>
    <row r="3131" spans="1:12">
      <c r="A3131" s="118">
        <v>44986</v>
      </c>
      <c r="B3131" t="s">
        <v>460</v>
      </c>
      <c r="C3131" t="s">
        <v>459</v>
      </c>
      <c r="D3131" t="s">
        <v>16927</v>
      </c>
      <c r="E3131" t="s">
        <v>19653</v>
      </c>
      <c r="F3131">
        <v>50205993</v>
      </c>
      <c r="G3131" t="s">
        <v>2595</v>
      </c>
      <c r="H3131" t="s">
        <v>455</v>
      </c>
      <c r="I3131">
        <v>103.6</v>
      </c>
      <c r="J3131" t="s">
        <v>145</v>
      </c>
      <c r="K3131" t="s">
        <v>137</v>
      </c>
      <c r="L3131">
        <f>I3131*$Q$2/100/1000</f>
        <v>3.8331999999999998E-4</v>
      </c>
    </row>
    <row r="3132" spans="1:12">
      <c r="A3132" s="118">
        <v>44986</v>
      </c>
      <c r="B3132" t="s">
        <v>460</v>
      </c>
      <c r="C3132" t="s">
        <v>459</v>
      </c>
      <c r="D3132" t="s">
        <v>16920</v>
      </c>
      <c r="E3132" t="s">
        <v>19652</v>
      </c>
      <c r="F3132">
        <v>50205993</v>
      </c>
      <c r="G3132" t="s">
        <v>2595</v>
      </c>
      <c r="H3132" t="s">
        <v>455</v>
      </c>
      <c r="I3132">
        <v>103.6</v>
      </c>
      <c r="J3132" t="s">
        <v>145</v>
      </c>
      <c r="K3132" t="s">
        <v>137</v>
      </c>
      <c r="L3132">
        <f>I3132*$Q$2/100/1000</f>
        <v>3.8331999999999998E-4</v>
      </c>
    </row>
    <row r="3133" spans="1:12">
      <c r="A3133" s="118">
        <v>44986</v>
      </c>
      <c r="B3133" t="s">
        <v>460</v>
      </c>
      <c r="C3133" t="s">
        <v>459</v>
      </c>
      <c r="D3133" t="s">
        <v>19651</v>
      </c>
      <c r="E3133" t="s">
        <v>19650</v>
      </c>
      <c r="F3133">
        <v>50205991</v>
      </c>
      <c r="G3133" t="s">
        <v>19649</v>
      </c>
      <c r="H3133" t="s">
        <v>455</v>
      </c>
      <c r="I3133">
        <v>103.6</v>
      </c>
      <c r="J3133" t="s">
        <v>145</v>
      </c>
      <c r="K3133" t="s">
        <v>137</v>
      </c>
      <c r="L3133">
        <f>I3133*$Q$2/100/1000</f>
        <v>3.8331999999999998E-4</v>
      </c>
    </row>
    <row r="3134" spans="1:12">
      <c r="A3134" s="118">
        <v>44986</v>
      </c>
      <c r="B3134" t="s">
        <v>460</v>
      </c>
      <c r="C3134" t="s">
        <v>459</v>
      </c>
      <c r="D3134" t="s">
        <v>19648</v>
      </c>
      <c r="E3134" t="s">
        <v>19647</v>
      </c>
      <c r="F3134">
        <v>50205993</v>
      </c>
      <c r="G3134" t="s">
        <v>19632</v>
      </c>
      <c r="H3134" t="s">
        <v>455</v>
      </c>
      <c r="I3134">
        <v>103.6</v>
      </c>
      <c r="J3134" t="s">
        <v>145</v>
      </c>
      <c r="K3134" t="s">
        <v>137</v>
      </c>
      <c r="L3134">
        <f>I3134*$Q$2/100/1000</f>
        <v>3.8331999999999998E-4</v>
      </c>
    </row>
    <row r="3135" spans="1:12">
      <c r="A3135" s="118">
        <v>44986</v>
      </c>
      <c r="B3135" t="s">
        <v>460</v>
      </c>
      <c r="C3135" t="s">
        <v>459</v>
      </c>
      <c r="D3135" t="s">
        <v>13023</v>
      </c>
      <c r="E3135" t="s">
        <v>19646</v>
      </c>
      <c r="F3135">
        <v>50205993</v>
      </c>
      <c r="G3135" t="s">
        <v>2595</v>
      </c>
      <c r="H3135" t="s">
        <v>455</v>
      </c>
      <c r="I3135">
        <v>103.6</v>
      </c>
      <c r="J3135" t="s">
        <v>145</v>
      </c>
      <c r="K3135" t="s">
        <v>137</v>
      </c>
      <c r="L3135">
        <f>I3135*$Q$2/100/1000</f>
        <v>3.8331999999999998E-4</v>
      </c>
    </row>
    <row r="3136" spans="1:12">
      <c r="A3136" s="118">
        <v>45017</v>
      </c>
      <c r="B3136" t="s">
        <v>19645</v>
      </c>
      <c r="C3136" t="s">
        <v>19644</v>
      </c>
      <c r="D3136" t="s">
        <v>19643</v>
      </c>
      <c r="E3136" t="s">
        <v>19642</v>
      </c>
      <c r="F3136" s="119" t="s">
        <v>19641</v>
      </c>
      <c r="G3136" t="s">
        <v>19640</v>
      </c>
      <c r="H3136" t="s">
        <v>19639</v>
      </c>
      <c r="I3136">
        <f>649*2</f>
        <v>1298</v>
      </c>
      <c r="J3136" t="s">
        <v>145</v>
      </c>
      <c r="K3136" t="s">
        <v>137</v>
      </c>
      <c r="L3136">
        <f>I3136*$Q$2/100/1000</f>
        <v>4.8025999999999998E-3</v>
      </c>
    </row>
    <row r="3137" spans="1:12">
      <c r="A3137" s="118">
        <v>44927</v>
      </c>
      <c r="B3137" t="s">
        <v>19621</v>
      </c>
      <c r="C3137" t="s">
        <v>19620</v>
      </c>
      <c r="D3137" t="s">
        <v>19638</v>
      </c>
      <c r="E3137" t="s">
        <v>19637</v>
      </c>
      <c r="F3137">
        <v>101008520</v>
      </c>
      <c r="G3137" t="s">
        <v>19622</v>
      </c>
      <c r="H3137" t="s">
        <v>19616</v>
      </c>
      <c r="I3137">
        <v>114</v>
      </c>
      <c r="J3137" t="s">
        <v>145</v>
      </c>
      <c r="K3137" t="s">
        <v>137</v>
      </c>
      <c r="L3137">
        <f>I3137*$Q$2/100/1000</f>
        <v>4.2180000000000001E-4</v>
      </c>
    </row>
    <row r="3138" spans="1:12">
      <c r="A3138" s="118">
        <v>44986</v>
      </c>
      <c r="B3138" t="s">
        <v>460</v>
      </c>
      <c r="C3138" t="s">
        <v>459</v>
      </c>
      <c r="D3138" t="s">
        <v>19636</v>
      </c>
      <c r="E3138" t="s">
        <v>19635</v>
      </c>
      <c r="F3138">
        <v>50205993</v>
      </c>
      <c r="G3138" t="s">
        <v>19632</v>
      </c>
      <c r="H3138" t="s">
        <v>455</v>
      </c>
      <c r="I3138">
        <v>103.6</v>
      </c>
      <c r="J3138" t="s">
        <v>145</v>
      </c>
      <c r="K3138" t="s">
        <v>137</v>
      </c>
      <c r="L3138">
        <f>I3138*$Q$2/100/1000</f>
        <v>3.8331999999999998E-4</v>
      </c>
    </row>
    <row r="3139" spans="1:12">
      <c r="A3139" s="118">
        <v>44986</v>
      </c>
      <c r="B3139" t="s">
        <v>460</v>
      </c>
      <c r="C3139" t="s">
        <v>459</v>
      </c>
      <c r="D3139" t="s">
        <v>19634</v>
      </c>
      <c r="E3139" t="s">
        <v>19633</v>
      </c>
      <c r="F3139">
        <v>50205993</v>
      </c>
      <c r="G3139" t="s">
        <v>19632</v>
      </c>
      <c r="H3139" t="s">
        <v>455</v>
      </c>
      <c r="I3139">
        <v>103.6</v>
      </c>
      <c r="J3139" t="s">
        <v>145</v>
      </c>
      <c r="K3139" t="s">
        <v>137</v>
      </c>
      <c r="L3139">
        <f>I3139*$Q$2/100/1000</f>
        <v>3.8331999999999998E-4</v>
      </c>
    </row>
    <row r="3140" spans="1:12">
      <c r="A3140" s="118">
        <v>44958</v>
      </c>
      <c r="B3140" t="s">
        <v>19621</v>
      </c>
      <c r="C3140" t="s">
        <v>19620</v>
      </c>
      <c r="D3140" t="s">
        <v>19631</v>
      </c>
      <c r="E3140" t="s">
        <v>19630</v>
      </c>
      <c r="F3140">
        <v>101008520</v>
      </c>
      <c r="G3140" t="s">
        <v>19622</v>
      </c>
      <c r="H3140" t="s">
        <v>19616</v>
      </c>
      <c r="I3140">
        <v>114</v>
      </c>
      <c r="J3140" t="s">
        <v>145</v>
      </c>
      <c r="K3140" t="s">
        <v>137</v>
      </c>
      <c r="L3140">
        <f>I3140*$Q$2/100/1000</f>
        <v>4.2180000000000001E-4</v>
      </c>
    </row>
    <row r="3141" spans="1:12">
      <c r="A3141" s="118">
        <v>45017</v>
      </c>
      <c r="B3141" t="s">
        <v>19621</v>
      </c>
      <c r="C3141" t="s">
        <v>19620</v>
      </c>
      <c r="D3141" t="s">
        <v>19628</v>
      </c>
      <c r="E3141" t="s">
        <v>19629</v>
      </c>
      <c r="F3141" s="119">
        <v>101008521</v>
      </c>
      <c r="G3141" t="s">
        <v>19617</v>
      </c>
      <c r="H3141" t="s">
        <v>19616</v>
      </c>
      <c r="I3141">
        <v>114</v>
      </c>
      <c r="J3141" t="s">
        <v>145</v>
      </c>
      <c r="K3141" t="s">
        <v>137</v>
      </c>
      <c r="L3141">
        <f>I3141*$Q$2/100/1000</f>
        <v>4.2180000000000001E-4</v>
      </c>
    </row>
    <row r="3142" spans="1:12">
      <c r="A3142" s="118">
        <v>45078</v>
      </c>
      <c r="B3142" t="s">
        <v>19621</v>
      </c>
      <c r="C3142" t="s">
        <v>19620</v>
      </c>
      <c r="D3142" t="s">
        <v>19628</v>
      </c>
      <c r="E3142" t="s">
        <v>19627</v>
      </c>
      <c r="F3142">
        <v>101008522</v>
      </c>
      <c r="G3142" t="s">
        <v>19626</v>
      </c>
      <c r="H3142" t="s">
        <v>19616</v>
      </c>
      <c r="I3142">
        <v>114</v>
      </c>
      <c r="J3142" t="s">
        <v>145</v>
      </c>
      <c r="K3142" t="s">
        <v>137</v>
      </c>
      <c r="L3142">
        <f>I3142*$Q$2/100/1000</f>
        <v>4.2180000000000001E-4</v>
      </c>
    </row>
    <row r="3143" spans="1:12">
      <c r="A3143" s="118">
        <v>44986</v>
      </c>
      <c r="B3143" t="s">
        <v>574</v>
      </c>
      <c r="C3143" t="s">
        <v>573</v>
      </c>
      <c r="D3143" t="s">
        <v>8634</v>
      </c>
      <c r="E3143" t="s">
        <v>19625</v>
      </c>
      <c r="F3143" t="s">
        <v>6569</v>
      </c>
      <c r="G3143" t="s">
        <v>6568</v>
      </c>
      <c r="H3143" t="s">
        <v>569</v>
      </c>
      <c r="I3143">
        <v>298</v>
      </c>
      <c r="J3143" t="s">
        <v>145</v>
      </c>
      <c r="K3143" t="s">
        <v>137</v>
      </c>
      <c r="L3143">
        <f>I3143*$Q$2/100/1000</f>
        <v>1.1026E-3</v>
      </c>
    </row>
    <row r="3144" spans="1:12">
      <c r="A3144" s="118">
        <v>45139</v>
      </c>
      <c r="B3144" t="s">
        <v>19621</v>
      </c>
      <c r="C3144" t="s">
        <v>19620</v>
      </c>
      <c r="D3144" t="s">
        <v>19624</v>
      </c>
      <c r="E3144" t="s">
        <v>19623</v>
      </c>
      <c r="F3144" s="119">
        <v>101008520</v>
      </c>
      <c r="G3144" t="s">
        <v>19622</v>
      </c>
      <c r="H3144" t="s">
        <v>19616</v>
      </c>
      <c r="I3144">
        <v>114</v>
      </c>
      <c r="J3144" t="s">
        <v>145</v>
      </c>
      <c r="K3144" t="s">
        <v>137</v>
      </c>
      <c r="L3144">
        <f>I3144*$Q$2/100/1000</f>
        <v>4.2180000000000001E-4</v>
      </c>
    </row>
    <row r="3145" spans="1:12">
      <c r="A3145" s="118">
        <v>45231</v>
      </c>
      <c r="B3145" t="s">
        <v>19621</v>
      </c>
      <c r="C3145" t="s">
        <v>19620</v>
      </c>
      <c r="D3145" t="s">
        <v>19619</v>
      </c>
      <c r="E3145" t="s">
        <v>19618</v>
      </c>
      <c r="F3145">
        <v>101008521</v>
      </c>
      <c r="G3145" t="s">
        <v>19617</v>
      </c>
      <c r="H3145" t="s">
        <v>19616</v>
      </c>
      <c r="I3145">
        <v>114</v>
      </c>
      <c r="J3145" t="s">
        <v>145</v>
      </c>
      <c r="K3145" t="s">
        <v>137</v>
      </c>
      <c r="L3145">
        <f>I3145*$Q$2/100/1000</f>
        <v>4.2180000000000001E-4</v>
      </c>
    </row>
    <row r="3146" spans="1:12">
      <c r="A3146" s="118">
        <v>44927</v>
      </c>
      <c r="B3146" t="s">
        <v>18773</v>
      </c>
      <c r="C3146" t="s">
        <v>18772</v>
      </c>
      <c r="D3146" t="s">
        <v>19567</v>
      </c>
      <c r="E3146" t="s">
        <v>19615</v>
      </c>
      <c r="F3146">
        <v>101037570</v>
      </c>
      <c r="G3146" t="s">
        <v>18945</v>
      </c>
      <c r="H3146" t="s">
        <v>18769</v>
      </c>
      <c r="I3146">
        <f>57.5*2</f>
        <v>115</v>
      </c>
      <c r="J3146" t="s">
        <v>138</v>
      </c>
      <c r="K3146" t="s">
        <v>137</v>
      </c>
      <c r="L3146">
        <f>I3146*$Q$2/100/1000</f>
        <v>4.2549999999999999E-4</v>
      </c>
    </row>
    <row r="3147" spans="1:12">
      <c r="A3147" s="118">
        <v>44986</v>
      </c>
      <c r="B3147" t="s">
        <v>261</v>
      </c>
      <c r="C3147" t="s">
        <v>260</v>
      </c>
      <c r="D3147" t="s">
        <v>19614</v>
      </c>
      <c r="E3147" t="s">
        <v>19613</v>
      </c>
      <c r="F3147" t="s">
        <v>3638</v>
      </c>
      <c r="G3147" t="s">
        <v>3637</v>
      </c>
      <c r="H3147" t="s">
        <v>139</v>
      </c>
      <c r="I3147">
        <v>55</v>
      </c>
      <c r="J3147" t="s">
        <v>145</v>
      </c>
      <c r="K3147" t="s">
        <v>137</v>
      </c>
      <c r="L3147">
        <f>I3147*$Q$2/100/1000</f>
        <v>2.0350000000000001E-4</v>
      </c>
    </row>
    <row r="3148" spans="1:12">
      <c r="A3148" s="118">
        <v>44986</v>
      </c>
      <c r="B3148" t="s">
        <v>574</v>
      </c>
      <c r="C3148" t="s">
        <v>573</v>
      </c>
      <c r="D3148" t="s">
        <v>13617</v>
      </c>
      <c r="E3148" t="s">
        <v>19612</v>
      </c>
      <c r="F3148" t="s">
        <v>3634</v>
      </c>
      <c r="G3148" t="s">
        <v>3633</v>
      </c>
      <c r="H3148" t="s">
        <v>569</v>
      </c>
      <c r="I3148">
        <v>298</v>
      </c>
      <c r="J3148" t="s">
        <v>145</v>
      </c>
      <c r="K3148" t="s">
        <v>137</v>
      </c>
      <c r="L3148">
        <f>I3148*$Q$2/100/1000</f>
        <v>1.1026E-3</v>
      </c>
    </row>
    <row r="3149" spans="1:12">
      <c r="A3149" s="118">
        <v>44986</v>
      </c>
      <c r="B3149" t="s">
        <v>574</v>
      </c>
      <c r="C3149" t="s">
        <v>573</v>
      </c>
      <c r="D3149" t="s">
        <v>18920</v>
      </c>
      <c r="E3149" t="s">
        <v>19611</v>
      </c>
      <c r="F3149">
        <v>4245252</v>
      </c>
      <c r="G3149" t="s">
        <v>1824</v>
      </c>
      <c r="H3149" t="s">
        <v>569</v>
      </c>
      <c r="I3149">
        <v>298</v>
      </c>
      <c r="J3149" t="s">
        <v>145</v>
      </c>
      <c r="K3149" t="s">
        <v>137</v>
      </c>
      <c r="L3149">
        <f>I3149*$Q$2/100/1000</f>
        <v>1.1026E-3</v>
      </c>
    </row>
    <row r="3150" spans="1:12">
      <c r="A3150" s="118">
        <v>44927</v>
      </c>
      <c r="B3150" t="s">
        <v>18773</v>
      </c>
      <c r="C3150" t="s">
        <v>18772</v>
      </c>
      <c r="D3150" t="s">
        <v>19610</v>
      </c>
      <c r="E3150" t="s">
        <v>19609</v>
      </c>
      <c r="F3150">
        <v>101037570</v>
      </c>
      <c r="G3150" t="s">
        <v>18945</v>
      </c>
      <c r="H3150" t="s">
        <v>18769</v>
      </c>
      <c r="I3150">
        <f>57.5*2</f>
        <v>115</v>
      </c>
      <c r="J3150" t="s">
        <v>138</v>
      </c>
      <c r="K3150" t="s">
        <v>137</v>
      </c>
      <c r="L3150">
        <f>I3150*$Q$2/100/1000</f>
        <v>4.2549999999999999E-4</v>
      </c>
    </row>
    <row r="3151" spans="1:12">
      <c r="A3151" s="118">
        <v>44927</v>
      </c>
      <c r="B3151" t="s">
        <v>18773</v>
      </c>
      <c r="C3151" t="s">
        <v>18772</v>
      </c>
      <c r="D3151" t="s">
        <v>19492</v>
      </c>
      <c r="E3151" t="s">
        <v>19608</v>
      </c>
      <c r="F3151">
        <v>101040661</v>
      </c>
      <c r="G3151" t="s">
        <v>19119</v>
      </c>
      <c r="H3151" t="s">
        <v>18769</v>
      </c>
      <c r="I3151">
        <f>57.5*2</f>
        <v>115</v>
      </c>
      <c r="J3151" t="s">
        <v>138</v>
      </c>
      <c r="K3151" t="s">
        <v>137</v>
      </c>
      <c r="L3151">
        <f>I3151*$Q$2/100/1000</f>
        <v>4.2549999999999999E-4</v>
      </c>
    </row>
    <row r="3152" spans="1:12">
      <c r="A3152" s="118">
        <v>44927</v>
      </c>
      <c r="B3152" t="s">
        <v>18773</v>
      </c>
      <c r="C3152" t="s">
        <v>18772</v>
      </c>
      <c r="D3152" t="s">
        <v>19497</v>
      </c>
      <c r="E3152" t="s">
        <v>19607</v>
      </c>
      <c r="F3152">
        <v>101040661</v>
      </c>
      <c r="G3152" t="s">
        <v>19119</v>
      </c>
      <c r="H3152" t="s">
        <v>18769</v>
      </c>
      <c r="I3152">
        <f>57.5*2</f>
        <v>115</v>
      </c>
      <c r="J3152" t="s">
        <v>138</v>
      </c>
      <c r="K3152" t="s">
        <v>137</v>
      </c>
      <c r="L3152">
        <f>I3152*$Q$2/100/1000</f>
        <v>4.2549999999999999E-4</v>
      </c>
    </row>
    <row r="3153" spans="1:12">
      <c r="A3153" s="118">
        <v>44927</v>
      </c>
      <c r="B3153" t="s">
        <v>18773</v>
      </c>
      <c r="C3153" t="s">
        <v>18772</v>
      </c>
      <c r="D3153" t="s">
        <v>19606</v>
      </c>
      <c r="E3153" t="s">
        <v>19605</v>
      </c>
      <c r="F3153">
        <v>23212646</v>
      </c>
      <c r="G3153" t="s">
        <v>19293</v>
      </c>
      <c r="H3153" t="s">
        <v>18769</v>
      </c>
      <c r="I3153">
        <f>57.5*2</f>
        <v>115</v>
      </c>
      <c r="J3153" t="s">
        <v>138</v>
      </c>
      <c r="K3153" t="s">
        <v>137</v>
      </c>
      <c r="L3153">
        <f>I3153*$Q$2/100/1000</f>
        <v>4.2549999999999999E-4</v>
      </c>
    </row>
    <row r="3154" spans="1:12">
      <c r="A3154" s="118">
        <v>44927</v>
      </c>
      <c r="B3154" t="s">
        <v>18773</v>
      </c>
      <c r="C3154" t="s">
        <v>18772</v>
      </c>
      <c r="D3154" t="s">
        <v>19523</v>
      </c>
      <c r="E3154" t="s">
        <v>19604</v>
      </c>
      <c r="F3154" t="s">
        <v>18932</v>
      </c>
      <c r="G3154" t="s">
        <v>18931</v>
      </c>
      <c r="H3154" t="s">
        <v>18769</v>
      </c>
      <c r="I3154">
        <f>57.5*2</f>
        <v>115</v>
      </c>
      <c r="J3154" t="s">
        <v>138</v>
      </c>
      <c r="K3154" t="s">
        <v>137</v>
      </c>
      <c r="L3154">
        <f>I3154*$Q$2/100/1000</f>
        <v>4.2549999999999999E-4</v>
      </c>
    </row>
    <row r="3155" spans="1:12">
      <c r="A3155" s="118">
        <v>44986</v>
      </c>
      <c r="B3155" t="s">
        <v>723</v>
      </c>
      <c r="C3155" t="s">
        <v>722</v>
      </c>
      <c r="D3155" t="s">
        <v>19603</v>
      </c>
      <c r="E3155" t="s">
        <v>19602</v>
      </c>
      <c r="F3155">
        <v>101049325</v>
      </c>
      <c r="G3155" t="s">
        <v>18271</v>
      </c>
      <c r="H3155" t="s">
        <v>718</v>
      </c>
      <c r="I3155">
        <v>302</v>
      </c>
      <c r="J3155" t="s">
        <v>145</v>
      </c>
      <c r="K3155" t="s">
        <v>717</v>
      </c>
      <c r="L3155">
        <f>I3155*$Q$2/100/1000</f>
        <v>1.1173999999999999E-3</v>
      </c>
    </row>
    <row r="3156" spans="1:12">
      <c r="A3156" s="118">
        <v>44927</v>
      </c>
      <c r="B3156" t="s">
        <v>18773</v>
      </c>
      <c r="C3156" t="s">
        <v>18772</v>
      </c>
      <c r="D3156" t="s">
        <v>19521</v>
      </c>
      <c r="E3156" t="s">
        <v>19601</v>
      </c>
      <c r="F3156" t="s">
        <v>18932</v>
      </c>
      <c r="G3156" t="s">
        <v>18931</v>
      </c>
      <c r="H3156" t="s">
        <v>18769</v>
      </c>
      <c r="I3156">
        <f>57.5*2</f>
        <v>115</v>
      </c>
      <c r="J3156" t="s">
        <v>138</v>
      </c>
      <c r="K3156" t="s">
        <v>137</v>
      </c>
      <c r="L3156">
        <f>I3156*$Q$2/100/1000</f>
        <v>4.2549999999999999E-4</v>
      </c>
    </row>
    <row r="3157" spans="1:12">
      <c r="A3157" s="118">
        <v>44986</v>
      </c>
      <c r="B3157" t="s">
        <v>565</v>
      </c>
      <c r="C3157" t="s">
        <v>564</v>
      </c>
      <c r="D3157" t="s">
        <v>19600</v>
      </c>
      <c r="E3157" t="s">
        <v>19599</v>
      </c>
      <c r="F3157">
        <v>101040789</v>
      </c>
      <c r="G3157" t="s">
        <v>1235</v>
      </c>
      <c r="H3157" t="s">
        <v>560</v>
      </c>
      <c r="I3157">
        <v>104.8</v>
      </c>
      <c r="J3157" t="s">
        <v>138</v>
      </c>
      <c r="K3157" t="s">
        <v>137</v>
      </c>
      <c r="L3157">
        <f>I3157*$Q$2/1000</f>
        <v>3.8775999999999998E-2</v>
      </c>
    </row>
    <row r="3158" spans="1:12">
      <c r="A3158" s="118">
        <v>44927</v>
      </c>
      <c r="B3158" t="s">
        <v>18773</v>
      </c>
      <c r="C3158" t="s">
        <v>18772</v>
      </c>
      <c r="D3158" t="s">
        <v>19598</v>
      </c>
      <c r="E3158" t="s">
        <v>19597</v>
      </c>
      <c r="F3158">
        <v>101045034</v>
      </c>
      <c r="G3158" t="s">
        <v>19596</v>
      </c>
      <c r="H3158" t="s">
        <v>18769</v>
      </c>
      <c r="I3158">
        <f>57.5*2</f>
        <v>115</v>
      </c>
      <c r="J3158" t="s">
        <v>138</v>
      </c>
      <c r="K3158" t="s">
        <v>137</v>
      </c>
      <c r="L3158">
        <f>I3158*$Q$2/100/1000</f>
        <v>4.2549999999999999E-4</v>
      </c>
    </row>
    <row r="3159" spans="1:12">
      <c r="A3159" s="118">
        <v>44927</v>
      </c>
      <c r="B3159" t="s">
        <v>18773</v>
      </c>
      <c r="C3159" t="s">
        <v>18772</v>
      </c>
      <c r="D3159" t="s">
        <v>19447</v>
      </c>
      <c r="E3159" t="s">
        <v>19595</v>
      </c>
      <c r="F3159">
        <v>101040661</v>
      </c>
      <c r="G3159" t="s">
        <v>19119</v>
      </c>
      <c r="H3159" t="s">
        <v>18769</v>
      </c>
      <c r="I3159">
        <f>57.5*2</f>
        <v>115</v>
      </c>
      <c r="J3159" t="s">
        <v>138</v>
      </c>
      <c r="K3159" t="s">
        <v>137</v>
      </c>
      <c r="L3159">
        <f>I3159*$Q$2/100/1000</f>
        <v>4.2549999999999999E-4</v>
      </c>
    </row>
    <row r="3160" spans="1:12">
      <c r="A3160" s="118">
        <v>44927</v>
      </c>
      <c r="B3160" t="s">
        <v>18773</v>
      </c>
      <c r="C3160" t="s">
        <v>18772</v>
      </c>
      <c r="D3160" t="s">
        <v>19594</v>
      </c>
      <c r="E3160" t="s">
        <v>19593</v>
      </c>
      <c r="F3160">
        <v>40256050</v>
      </c>
      <c r="G3160" t="s">
        <v>19592</v>
      </c>
      <c r="H3160" t="s">
        <v>18769</v>
      </c>
      <c r="I3160">
        <f>57.5*2</f>
        <v>115</v>
      </c>
      <c r="J3160" t="s">
        <v>138</v>
      </c>
      <c r="K3160" t="s">
        <v>137</v>
      </c>
      <c r="L3160">
        <f>I3160*$Q$2/100/1000</f>
        <v>4.2549999999999999E-4</v>
      </c>
    </row>
    <row r="3161" spans="1:12">
      <c r="A3161" s="118">
        <v>44958</v>
      </c>
      <c r="B3161" t="s">
        <v>18773</v>
      </c>
      <c r="C3161" t="s">
        <v>18772</v>
      </c>
      <c r="D3161" t="s">
        <v>19557</v>
      </c>
      <c r="E3161" t="s">
        <v>19591</v>
      </c>
      <c r="F3161">
        <v>101038149</v>
      </c>
      <c r="G3161" t="s">
        <v>18780</v>
      </c>
      <c r="H3161" t="s">
        <v>18769</v>
      </c>
      <c r="I3161">
        <f>57.5*2</f>
        <v>115</v>
      </c>
      <c r="J3161" t="s">
        <v>138</v>
      </c>
      <c r="K3161" t="s">
        <v>137</v>
      </c>
      <c r="L3161">
        <f>I3161*$Q$2/100/1000</f>
        <v>4.2549999999999999E-4</v>
      </c>
    </row>
    <row r="3162" spans="1:12">
      <c r="A3162" s="118">
        <v>44958</v>
      </c>
      <c r="B3162" t="s">
        <v>18773</v>
      </c>
      <c r="C3162" t="s">
        <v>18772</v>
      </c>
      <c r="D3162" t="s">
        <v>19590</v>
      </c>
      <c r="E3162" t="s">
        <v>19589</v>
      </c>
      <c r="F3162">
        <v>101037705</v>
      </c>
      <c r="G3162" t="s">
        <v>18780</v>
      </c>
      <c r="H3162" t="s">
        <v>18769</v>
      </c>
      <c r="I3162">
        <f>57.5*2</f>
        <v>115</v>
      </c>
      <c r="J3162" t="s">
        <v>138</v>
      </c>
      <c r="K3162" t="s">
        <v>137</v>
      </c>
      <c r="L3162">
        <f>I3162*$Q$2/100/1000</f>
        <v>4.2549999999999999E-4</v>
      </c>
    </row>
    <row r="3163" spans="1:12">
      <c r="A3163" s="118">
        <v>44958</v>
      </c>
      <c r="B3163" t="s">
        <v>18773</v>
      </c>
      <c r="C3163" t="s">
        <v>18772</v>
      </c>
      <c r="D3163" t="s">
        <v>19588</v>
      </c>
      <c r="E3163" t="s">
        <v>19587</v>
      </c>
      <c r="F3163">
        <v>101037705</v>
      </c>
      <c r="G3163" t="s">
        <v>18780</v>
      </c>
      <c r="H3163" t="s">
        <v>18769</v>
      </c>
      <c r="I3163">
        <f>57.5*2</f>
        <v>115</v>
      </c>
      <c r="J3163" t="s">
        <v>138</v>
      </c>
      <c r="K3163" t="s">
        <v>137</v>
      </c>
      <c r="L3163">
        <f>I3163*$Q$2/100/1000</f>
        <v>4.2549999999999999E-4</v>
      </c>
    </row>
    <row r="3164" spans="1:12">
      <c r="A3164" s="118">
        <v>44958</v>
      </c>
      <c r="B3164" t="s">
        <v>18773</v>
      </c>
      <c r="C3164" t="s">
        <v>18772</v>
      </c>
      <c r="D3164" t="s">
        <v>19586</v>
      </c>
      <c r="E3164" t="s">
        <v>19585</v>
      </c>
      <c r="F3164" t="s">
        <v>19584</v>
      </c>
      <c r="G3164" t="s">
        <v>19583</v>
      </c>
      <c r="H3164" t="s">
        <v>18769</v>
      </c>
      <c r="I3164">
        <f>57.5*2</f>
        <v>115</v>
      </c>
      <c r="J3164" t="s">
        <v>138</v>
      </c>
      <c r="K3164" t="s">
        <v>137</v>
      </c>
      <c r="L3164">
        <f>I3164*$Q$2/100/1000</f>
        <v>4.2549999999999999E-4</v>
      </c>
    </row>
    <row r="3165" spans="1:12">
      <c r="A3165" s="118">
        <v>44958</v>
      </c>
      <c r="B3165" t="s">
        <v>18773</v>
      </c>
      <c r="C3165" t="s">
        <v>18772</v>
      </c>
      <c r="D3165" t="s">
        <v>19469</v>
      </c>
      <c r="E3165" t="s">
        <v>19582</v>
      </c>
      <c r="F3165">
        <v>101042378</v>
      </c>
      <c r="G3165" t="s">
        <v>19467</v>
      </c>
      <c r="H3165" t="s">
        <v>18769</v>
      </c>
      <c r="I3165">
        <f>57.5*2</f>
        <v>115</v>
      </c>
      <c r="J3165" t="s">
        <v>138</v>
      </c>
      <c r="K3165" t="s">
        <v>137</v>
      </c>
      <c r="L3165">
        <f>I3165*$Q$2/100/1000</f>
        <v>4.2549999999999999E-4</v>
      </c>
    </row>
    <row r="3166" spans="1:12">
      <c r="A3166" s="118">
        <v>44958</v>
      </c>
      <c r="B3166" t="s">
        <v>18773</v>
      </c>
      <c r="C3166" t="s">
        <v>18772</v>
      </c>
      <c r="D3166" t="s">
        <v>19366</v>
      </c>
      <c r="E3166" t="s">
        <v>19581</v>
      </c>
      <c r="F3166">
        <v>101024216</v>
      </c>
      <c r="G3166" t="s">
        <v>18854</v>
      </c>
      <c r="H3166" t="s">
        <v>18769</v>
      </c>
      <c r="I3166">
        <f>57.5*2</f>
        <v>115</v>
      </c>
      <c r="J3166" t="s">
        <v>138</v>
      </c>
      <c r="K3166" t="s">
        <v>137</v>
      </c>
      <c r="L3166">
        <f>I3166*$Q$2/100/1000</f>
        <v>4.2549999999999999E-4</v>
      </c>
    </row>
    <row r="3167" spans="1:12">
      <c r="A3167" s="118">
        <v>44958</v>
      </c>
      <c r="B3167" t="s">
        <v>18773</v>
      </c>
      <c r="C3167" t="s">
        <v>18772</v>
      </c>
      <c r="D3167" t="s">
        <v>19580</v>
      </c>
      <c r="E3167" t="s">
        <v>19579</v>
      </c>
      <c r="F3167" t="s">
        <v>19578</v>
      </c>
      <c r="G3167" t="s">
        <v>19577</v>
      </c>
      <c r="H3167" t="s">
        <v>18769</v>
      </c>
      <c r="I3167">
        <f>57.5*2</f>
        <v>115</v>
      </c>
      <c r="J3167" t="s">
        <v>138</v>
      </c>
      <c r="K3167" t="s">
        <v>137</v>
      </c>
      <c r="L3167">
        <f>I3167*$Q$2/100/1000</f>
        <v>4.2549999999999999E-4</v>
      </c>
    </row>
    <row r="3168" spans="1:12">
      <c r="A3168" s="118">
        <v>44958</v>
      </c>
      <c r="B3168" t="s">
        <v>18773</v>
      </c>
      <c r="C3168" t="s">
        <v>18772</v>
      </c>
      <c r="D3168" t="s">
        <v>19531</v>
      </c>
      <c r="E3168" t="s">
        <v>19576</v>
      </c>
      <c r="F3168">
        <v>101048041</v>
      </c>
      <c r="G3168" t="s">
        <v>19529</v>
      </c>
      <c r="H3168" t="s">
        <v>18769</v>
      </c>
      <c r="I3168">
        <f>57.5*2</f>
        <v>115</v>
      </c>
      <c r="J3168" t="s">
        <v>138</v>
      </c>
      <c r="K3168" t="s">
        <v>137</v>
      </c>
      <c r="L3168">
        <f>I3168*$Q$2/100/1000</f>
        <v>4.2549999999999999E-4</v>
      </c>
    </row>
    <row r="3169" spans="1:12">
      <c r="A3169" s="118">
        <v>44958</v>
      </c>
      <c r="B3169" t="s">
        <v>18773</v>
      </c>
      <c r="C3169" t="s">
        <v>18772</v>
      </c>
      <c r="D3169" t="s">
        <v>19575</v>
      </c>
      <c r="E3169" t="s">
        <v>19574</v>
      </c>
      <c r="F3169" t="s">
        <v>18997</v>
      </c>
      <c r="G3169" t="s">
        <v>18996</v>
      </c>
      <c r="H3169" t="s">
        <v>18769</v>
      </c>
      <c r="I3169">
        <f>57.5*2</f>
        <v>115</v>
      </c>
      <c r="J3169" t="s">
        <v>138</v>
      </c>
      <c r="K3169" t="s">
        <v>137</v>
      </c>
      <c r="L3169">
        <f>I3169*$Q$2/100/1000</f>
        <v>4.2549999999999999E-4</v>
      </c>
    </row>
    <row r="3170" spans="1:12">
      <c r="A3170" s="118">
        <v>44958</v>
      </c>
      <c r="B3170" t="s">
        <v>18773</v>
      </c>
      <c r="C3170" t="s">
        <v>18772</v>
      </c>
      <c r="D3170" t="s">
        <v>19460</v>
      </c>
      <c r="E3170" t="s">
        <v>19573</v>
      </c>
      <c r="F3170">
        <v>40254021</v>
      </c>
      <c r="G3170" t="s">
        <v>19458</v>
      </c>
      <c r="H3170" t="s">
        <v>18769</v>
      </c>
      <c r="I3170">
        <f>57.5*2</f>
        <v>115</v>
      </c>
      <c r="J3170" t="s">
        <v>138</v>
      </c>
      <c r="K3170" t="s">
        <v>137</v>
      </c>
      <c r="L3170">
        <f>I3170*$Q$2/100/1000</f>
        <v>4.2549999999999999E-4</v>
      </c>
    </row>
    <row r="3171" spans="1:12">
      <c r="A3171" s="118">
        <v>44958</v>
      </c>
      <c r="B3171" t="s">
        <v>18773</v>
      </c>
      <c r="C3171" t="s">
        <v>18772</v>
      </c>
      <c r="D3171" t="s">
        <v>19572</v>
      </c>
      <c r="E3171" t="s">
        <v>19571</v>
      </c>
      <c r="F3171">
        <v>101048439</v>
      </c>
      <c r="G3171" t="s">
        <v>19570</v>
      </c>
      <c r="H3171" t="s">
        <v>18769</v>
      </c>
      <c r="I3171">
        <f>57.5*2</f>
        <v>115</v>
      </c>
      <c r="J3171" t="s">
        <v>138</v>
      </c>
      <c r="K3171" t="s">
        <v>137</v>
      </c>
      <c r="L3171">
        <f>I3171*$Q$2/100/1000</f>
        <v>4.2549999999999999E-4</v>
      </c>
    </row>
    <row r="3172" spans="1:12">
      <c r="A3172" s="118">
        <v>44958</v>
      </c>
      <c r="B3172" t="s">
        <v>18773</v>
      </c>
      <c r="C3172" t="s">
        <v>18772</v>
      </c>
      <c r="D3172" t="s">
        <v>19569</v>
      </c>
      <c r="E3172" t="s">
        <v>19568</v>
      </c>
      <c r="F3172">
        <v>101037570</v>
      </c>
      <c r="G3172" t="s">
        <v>18945</v>
      </c>
      <c r="H3172" t="s">
        <v>18769</v>
      </c>
      <c r="I3172">
        <f>57.5*2</f>
        <v>115</v>
      </c>
      <c r="J3172" t="s">
        <v>138</v>
      </c>
      <c r="K3172" t="s">
        <v>137</v>
      </c>
      <c r="L3172">
        <f>I3172*$Q$2/100/1000</f>
        <v>4.2549999999999999E-4</v>
      </c>
    </row>
    <row r="3173" spans="1:12">
      <c r="A3173" s="118">
        <v>44958</v>
      </c>
      <c r="B3173" t="s">
        <v>18773</v>
      </c>
      <c r="C3173" t="s">
        <v>18772</v>
      </c>
      <c r="D3173" t="s">
        <v>19567</v>
      </c>
      <c r="E3173" t="s">
        <v>19566</v>
      </c>
      <c r="F3173">
        <v>101037570</v>
      </c>
      <c r="G3173" t="s">
        <v>18945</v>
      </c>
      <c r="H3173" t="s">
        <v>18769</v>
      </c>
      <c r="I3173">
        <f>57.5*2</f>
        <v>115</v>
      </c>
      <c r="J3173" t="s">
        <v>138</v>
      </c>
      <c r="K3173" t="s">
        <v>137</v>
      </c>
      <c r="L3173">
        <f>I3173*$Q$2/100/1000</f>
        <v>4.2549999999999999E-4</v>
      </c>
    </row>
    <row r="3174" spans="1:12">
      <c r="A3174" s="118">
        <v>44986</v>
      </c>
      <c r="B3174" t="s">
        <v>365</v>
      </c>
      <c r="C3174" t="s">
        <v>364</v>
      </c>
      <c r="D3174" t="s">
        <v>17289</v>
      </c>
      <c r="E3174" t="s">
        <v>19565</v>
      </c>
      <c r="F3174">
        <v>101034024</v>
      </c>
      <c r="G3174" t="s">
        <v>400</v>
      </c>
      <c r="H3174" t="s">
        <v>359</v>
      </c>
      <c r="I3174">
        <v>144</v>
      </c>
      <c r="J3174" t="s">
        <v>138</v>
      </c>
      <c r="K3174" t="s">
        <v>137</v>
      </c>
      <c r="L3174">
        <f>I3174*$Q$2/1000</f>
        <v>5.3280000000000001E-2</v>
      </c>
    </row>
    <row r="3175" spans="1:12">
      <c r="A3175" s="118">
        <v>44958</v>
      </c>
      <c r="B3175" t="s">
        <v>18773</v>
      </c>
      <c r="C3175" t="s">
        <v>18772</v>
      </c>
      <c r="D3175" t="s">
        <v>19564</v>
      </c>
      <c r="E3175" t="s">
        <v>19563</v>
      </c>
      <c r="F3175">
        <v>101037570</v>
      </c>
      <c r="G3175" t="s">
        <v>18945</v>
      </c>
      <c r="H3175" t="s">
        <v>18769</v>
      </c>
      <c r="I3175">
        <f>57.5*2</f>
        <v>115</v>
      </c>
      <c r="J3175" t="s">
        <v>138</v>
      </c>
      <c r="K3175" t="s">
        <v>137</v>
      </c>
      <c r="L3175">
        <f>I3175*$Q$2/100/1000</f>
        <v>4.2549999999999999E-4</v>
      </c>
    </row>
    <row r="3176" spans="1:12">
      <c r="A3176" s="118">
        <v>44958</v>
      </c>
      <c r="B3176" t="s">
        <v>18773</v>
      </c>
      <c r="C3176" t="s">
        <v>18772</v>
      </c>
      <c r="D3176" t="s">
        <v>19562</v>
      </c>
      <c r="E3176" t="s">
        <v>19561</v>
      </c>
      <c r="F3176">
        <v>101045789</v>
      </c>
      <c r="G3176" t="s">
        <v>19203</v>
      </c>
      <c r="H3176" t="s">
        <v>18769</v>
      </c>
      <c r="I3176">
        <f>57.5*2</f>
        <v>115</v>
      </c>
      <c r="J3176" t="s">
        <v>138</v>
      </c>
      <c r="K3176" t="s">
        <v>137</v>
      </c>
      <c r="L3176">
        <f>I3176*$Q$2/100/1000</f>
        <v>4.2549999999999999E-4</v>
      </c>
    </row>
    <row r="3177" spans="1:12">
      <c r="A3177" s="118">
        <v>44958</v>
      </c>
      <c r="B3177" t="s">
        <v>18773</v>
      </c>
      <c r="C3177" t="s">
        <v>18772</v>
      </c>
      <c r="D3177" t="s">
        <v>19560</v>
      </c>
      <c r="E3177" t="s">
        <v>19559</v>
      </c>
      <c r="F3177">
        <v>101045828</v>
      </c>
      <c r="G3177" t="s">
        <v>19558</v>
      </c>
      <c r="H3177" t="s">
        <v>18769</v>
      </c>
      <c r="I3177">
        <f>57.5*2</f>
        <v>115</v>
      </c>
      <c r="J3177" t="s">
        <v>138</v>
      </c>
      <c r="K3177" t="s">
        <v>137</v>
      </c>
      <c r="L3177">
        <f>I3177*$Q$2/100/1000</f>
        <v>4.2549999999999999E-4</v>
      </c>
    </row>
    <row r="3178" spans="1:12">
      <c r="A3178" s="118">
        <v>44958</v>
      </c>
      <c r="B3178" t="s">
        <v>18773</v>
      </c>
      <c r="C3178" t="s">
        <v>18772</v>
      </c>
      <c r="D3178" t="s">
        <v>19557</v>
      </c>
      <c r="E3178" t="s">
        <v>19556</v>
      </c>
      <c r="F3178">
        <v>101038149</v>
      </c>
      <c r="G3178" t="s">
        <v>18780</v>
      </c>
      <c r="H3178" t="s">
        <v>18769</v>
      </c>
      <c r="I3178">
        <f>57.5*2</f>
        <v>115</v>
      </c>
      <c r="J3178" t="s">
        <v>138</v>
      </c>
      <c r="K3178" t="s">
        <v>137</v>
      </c>
      <c r="L3178">
        <f>I3178*$Q$2/100/1000</f>
        <v>4.2549999999999999E-4</v>
      </c>
    </row>
    <row r="3179" spans="1:12">
      <c r="A3179" s="118">
        <v>44958</v>
      </c>
      <c r="B3179" t="s">
        <v>18773</v>
      </c>
      <c r="C3179" t="s">
        <v>18772</v>
      </c>
      <c r="D3179" t="s">
        <v>19555</v>
      </c>
      <c r="E3179" t="s">
        <v>19554</v>
      </c>
      <c r="F3179">
        <v>101038149</v>
      </c>
      <c r="G3179" t="s">
        <v>18780</v>
      </c>
      <c r="H3179" t="s">
        <v>18769</v>
      </c>
      <c r="I3179">
        <f>57.5*2</f>
        <v>115</v>
      </c>
      <c r="J3179" t="s">
        <v>138</v>
      </c>
      <c r="K3179" t="s">
        <v>137</v>
      </c>
      <c r="L3179">
        <f>I3179*$Q$2/100/1000</f>
        <v>4.2549999999999999E-4</v>
      </c>
    </row>
    <row r="3180" spans="1:12">
      <c r="A3180" s="118">
        <v>44986</v>
      </c>
      <c r="B3180" t="s">
        <v>6503</v>
      </c>
      <c r="C3180" t="s">
        <v>6502</v>
      </c>
      <c r="D3180" t="s">
        <v>19553</v>
      </c>
      <c r="E3180" t="s">
        <v>19552</v>
      </c>
      <c r="F3180" t="s">
        <v>6499</v>
      </c>
      <c r="G3180" t="s">
        <v>6498</v>
      </c>
      <c r="H3180" t="s">
        <v>6497</v>
      </c>
      <c r="I3180">
        <v>13.2</v>
      </c>
      <c r="J3180" t="s">
        <v>138</v>
      </c>
      <c r="K3180" t="s">
        <v>137</v>
      </c>
      <c r="L3180">
        <f>I3180*$Q$2/1000</f>
        <v>4.8839999999999995E-3</v>
      </c>
    </row>
    <row r="3181" spans="1:12">
      <c r="A3181" s="118">
        <v>44958</v>
      </c>
      <c r="B3181" t="s">
        <v>18773</v>
      </c>
      <c r="C3181" t="s">
        <v>18772</v>
      </c>
      <c r="D3181" t="s">
        <v>19551</v>
      </c>
      <c r="E3181" t="s">
        <v>19550</v>
      </c>
      <c r="F3181">
        <v>101038149</v>
      </c>
      <c r="G3181" t="s">
        <v>18780</v>
      </c>
      <c r="H3181" t="s">
        <v>18769</v>
      </c>
      <c r="I3181">
        <f>57.5*2</f>
        <v>115</v>
      </c>
      <c r="J3181" t="s">
        <v>138</v>
      </c>
      <c r="K3181" t="s">
        <v>137</v>
      </c>
      <c r="L3181">
        <f>I3181*$Q$2/100/1000</f>
        <v>4.2549999999999999E-4</v>
      </c>
    </row>
    <row r="3182" spans="1:12">
      <c r="A3182" s="118">
        <v>44958</v>
      </c>
      <c r="B3182" t="s">
        <v>18773</v>
      </c>
      <c r="C3182" t="s">
        <v>18772</v>
      </c>
      <c r="D3182" t="s">
        <v>19549</v>
      </c>
      <c r="E3182" t="s">
        <v>19548</v>
      </c>
      <c r="F3182">
        <v>57207094</v>
      </c>
      <c r="G3182" t="s">
        <v>19032</v>
      </c>
      <c r="H3182" t="s">
        <v>18769</v>
      </c>
      <c r="I3182">
        <f>57.5*2</f>
        <v>115</v>
      </c>
      <c r="J3182" t="s">
        <v>138</v>
      </c>
      <c r="K3182" t="s">
        <v>137</v>
      </c>
      <c r="L3182">
        <f>I3182*$Q$2/100/1000</f>
        <v>4.2549999999999999E-4</v>
      </c>
    </row>
    <row r="3183" spans="1:12">
      <c r="A3183" s="118">
        <v>44958</v>
      </c>
      <c r="B3183" t="s">
        <v>18773</v>
      </c>
      <c r="C3183" t="s">
        <v>18772</v>
      </c>
      <c r="D3183" t="s">
        <v>19469</v>
      </c>
      <c r="E3183" t="s">
        <v>19547</v>
      </c>
      <c r="F3183">
        <v>57207094</v>
      </c>
      <c r="G3183" t="s">
        <v>19032</v>
      </c>
      <c r="H3183" t="s">
        <v>18769</v>
      </c>
      <c r="I3183">
        <f>57.5*2</f>
        <v>115</v>
      </c>
      <c r="J3183" t="s">
        <v>138</v>
      </c>
      <c r="K3183" t="s">
        <v>137</v>
      </c>
      <c r="L3183">
        <f>I3183*$Q$2/100/1000</f>
        <v>4.2549999999999999E-4</v>
      </c>
    </row>
    <row r="3184" spans="1:12">
      <c r="A3184" s="118">
        <v>44986</v>
      </c>
      <c r="B3184" t="s">
        <v>18773</v>
      </c>
      <c r="C3184" t="s">
        <v>18772</v>
      </c>
      <c r="D3184" t="s">
        <v>19313</v>
      </c>
      <c r="E3184" t="s">
        <v>19546</v>
      </c>
      <c r="F3184">
        <v>57258746</v>
      </c>
      <c r="G3184" t="s">
        <v>18978</v>
      </c>
      <c r="H3184" t="s">
        <v>18769</v>
      </c>
      <c r="I3184">
        <f>57.5*2</f>
        <v>115</v>
      </c>
      <c r="J3184" t="s">
        <v>138</v>
      </c>
      <c r="K3184" t="s">
        <v>137</v>
      </c>
      <c r="L3184">
        <f>I3184*$Q$2/100/1000</f>
        <v>4.2549999999999999E-4</v>
      </c>
    </row>
    <row r="3185" spans="1:12">
      <c r="A3185" s="118">
        <v>44986</v>
      </c>
      <c r="B3185" t="s">
        <v>18773</v>
      </c>
      <c r="C3185" t="s">
        <v>18772</v>
      </c>
      <c r="D3185" t="s">
        <v>19265</v>
      </c>
      <c r="E3185" t="s">
        <v>19545</v>
      </c>
      <c r="F3185">
        <v>101037705</v>
      </c>
      <c r="G3185" t="s">
        <v>18780</v>
      </c>
      <c r="H3185" t="s">
        <v>18769</v>
      </c>
      <c r="I3185">
        <f>57.5*2</f>
        <v>115</v>
      </c>
      <c r="J3185" t="s">
        <v>138</v>
      </c>
      <c r="K3185" t="s">
        <v>137</v>
      </c>
      <c r="L3185">
        <f>I3185*$Q$2/100/1000</f>
        <v>4.2549999999999999E-4</v>
      </c>
    </row>
    <row r="3186" spans="1:12">
      <c r="A3186" s="118">
        <v>44986</v>
      </c>
      <c r="B3186" t="s">
        <v>18773</v>
      </c>
      <c r="C3186" t="s">
        <v>18772</v>
      </c>
      <c r="D3186" t="s">
        <v>19539</v>
      </c>
      <c r="E3186" t="s">
        <v>19544</v>
      </c>
      <c r="F3186">
        <v>101037706</v>
      </c>
      <c r="G3186" t="s">
        <v>19012</v>
      </c>
      <c r="H3186" t="s">
        <v>18769</v>
      </c>
      <c r="I3186">
        <f>57.5*2</f>
        <v>115</v>
      </c>
      <c r="J3186" t="s">
        <v>138</v>
      </c>
      <c r="K3186" t="s">
        <v>137</v>
      </c>
      <c r="L3186">
        <f>I3186*$Q$2/100/1000</f>
        <v>4.2549999999999999E-4</v>
      </c>
    </row>
    <row r="3187" spans="1:12">
      <c r="A3187" s="118">
        <v>44986</v>
      </c>
      <c r="B3187" t="s">
        <v>18773</v>
      </c>
      <c r="C3187" t="s">
        <v>18772</v>
      </c>
      <c r="D3187" t="s">
        <v>18948</v>
      </c>
      <c r="E3187" t="s">
        <v>19543</v>
      </c>
      <c r="F3187">
        <v>101038149</v>
      </c>
      <c r="G3187" t="s">
        <v>18780</v>
      </c>
      <c r="H3187" t="s">
        <v>18769</v>
      </c>
      <c r="I3187">
        <f>57.5*2</f>
        <v>115</v>
      </c>
      <c r="J3187" t="s">
        <v>138</v>
      </c>
      <c r="K3187" t="s">
        <v>137</v>
      </c>
      <c r="L3187">
        <f>I3187*$Q$2/100/1000</f>
        <v>4.2549999999999999E-4</v>
      </c>
    </row>
    <row r="3188" spans="1:12">
      <c r="A3188" s="118">
        <v>44986</v>
      </c>
      <c r="B3188" t="s">
        <v>18773</v>
      </c>
      <c r="C3188" t="s">
        <v>18772</v>
      </c>
      <c r="D3188" t="s">
        <v>19265</v>
      </c>
      <c r="E3188" t="s">
        <v>19542</v>
      </c>
      <c r="F3188">
        <v>101037705</v>
      </c>
      <c r="G3188" t="s">
        <v>18780</v>
      </c>
      <c r="H3188" t="s">
        <v>18769</v>
      </c>
      <c r="I3188">
        <f>57.5*2</f>
        <v>115</v>
      </c>
      <c r="J3188" t="s">
        <v>138</v>
      </c>
      <c r="K3188" t="s">
        <v>137</v>
      </c>
      <c r="L3188">
        <f>I3188*$Q$2/100/1000</f>
        <v>4.2549999999999999E-4</v>
      </c>
    </row>
    <row r="3189" spans="1:12">
      <c r="A3189" s="118">
        <v>45078</v>
      </c>
      <c r="B3189" t="s">
        <v>180</v>
      </c>
      <c r="C3189" t="s">
        <v>179</v>
      </c>
      <c r="D3189" t="s">
        <v>19541</v>
      </c>
      <c r="E3189" t="s">
        <v>19540</v>
      </c>
      <c r="F3189" t="s">
        <v>17463</v>
      </c>
      <c r="G3189" t="s">
        <v>17462</v>
      </c>
      <c r="H3189" t="s">
        <v>174</v>
      </c>
      <c r="I3189">
        <v>3154</v>
      </c>
      <c r="J3189" t="s">
        <v>173</v>
      </c>
      <c r="K3189" t="s">
        <v>172</v>
      </c>
      <c r="L3189">
        <f>I3189*$Q$3/(1000/25)</f>
        <v>2.5295079999999999</v>
      </c>
    </row>
    <row r="3190" spans="1:12">
      <c r="A3190" s="118">
        <v>44986</v>
      </c>
      <c r="B3190" t="s">
        <v>18773</v>
      </c>
      <c r="C3190" t="s">
        <v>18772</v>
      </c>
      <c r="D3190" t="s">
        <v>19539</v>
      </c>
      <c r="E3190" t="s">
        <v>19538</v>
      </c>
      <c r="F3190">
        <v>101037705</v>
      </c>
      <c r="G3190" t="s">
        <v>18780</v>
      </c>
      <c r="H3190" t="s">
        <v>18769</v>
      </c>
      <c r="I3190">
        <f>57.5*2</f>
        <v>115</v>
      </c>
      <c r="J3190" t="s">
        <v>138</v>
      </c>
      <c r="K3190" t="s">
        <v>137</v>
      </c>
      <c r="L3190">
        <f>I3190*$Q$2/100/1000</f>
        <v>4.2549999999999999E-4</v>
      </c>
    </row>
    <row r="3191" spans="1:12">
      <c r="A3191" s="118">
        <v>44986</v>
      </c>
      <c r="B3191" t="s">
        <v>18773</v>
      </c>
      <c r="C3191" t="s">
        <v>18772</v>
      </c>
      <c r="D3191" t="s">
        <v>19482</v>
      </c>
      <c r="E3191" t="s">
        <v>19537</v>
      </c>
      <c r="F3191">
        <v>101044364</v>
      </c>
      <c r="G3191" t="s">
        <v>18963</v>
      </c>
      <c r="H3191" t="s">
        <v>18769</v>
      </c>
      <c r="I3191">
        <f>57.5*2</f>
        <v>115</v>
      </c>
      <c r="J3191" t="s">
        <v>138</v>
      </c>
      <c r="K3191" t="s">
        <v>137</v>
      </c>
      <c r="L3191">
        <f>I3191*$Q$2/100/1000</f>
        <v>4.2549999999999999E-4</v>
      </c>
    </row>
    <row r="3192" spans="1:12">
      <c r="A3192" s="118">
        <v>44986</v>
      </c>
      <c r="B3192" t="s">
        <v>18773</v>
      </c>
      <c r="C3192" t="s">
        <v>18772</v>
      </c>
      <c r="D3192" t="s">
        <v>19536</v>
      </c>
      <c r="E3192" t="s">
        <v>19535</v>
      </c>
      <c r="F3192">
        <v>101038149</v>
      </c>
      <c r="G3192" t="s">
        <v>18780</v>
      </c>
      <c r="H3192" t="s">
        <v>18769</v>
      </c>
      <c r="I3192">
        <f>57.5*2</f>
        <v>115</v>
      </c>
      <c r="J3192" t="s">
        <v>138</v>
      </c>
      <c r="K3192" t="s">
        <v>137</v>
      </c>
      <c r="L3192">
        <f>I3192*$Q$2/100/1000</f>
        <v>4.2549999999999999E-4</v>
      </c>
    </row>
    <row r="3193" spans="1:12">
      <c r="A3193" s="118">
        <v>44986</v>
      </c>
      <c r="B3193" t="s">
        <v>18773</v>
      </c>
      <c r="C3193" t="s">
        <v>18772</v>
      </c>
      <c r="D3193" t="s">
        <v>19534</v>
      </c>
      <c r="E3193" t="s">
        <v>19533</v>
      </c>
      <c r="F3193">
        <v>101025468</v>
      </c>
      <c r="G3193" t="s">
        <v>18936</v>
      </c>
      <c r="H3193" t="s">
        <v>18769</v>
      </c>
      <c r="I3193">
        <f>57.5*2</f>
        <v>115</v>
      </c>
      <c r="J3193" t="s">
        <v>138</v>
      </c>
      <c r="K3193" t="s">
        <v>137</v>
      </c>
      <c r="L3193">
        <f>I3193*$Q$2/100/1000</f>
        <v>4.2549999999999999E-4</v>
      </c>
    </row>
    <row r="3194" spans="1:12">
      <c r="A3194" s="118">
        <v>44986</v>
      </c>
      <c r="B3194" t="s">
        <v>18773</v>
      </c>
      <c r="C3194" t="s">
        <v>18772</v>
      </c>
      <c r="D3194" t="s">
        <v>19531</v>
      </c>
      <c r="E3194" t="s">
        <v>19532</v>
      </c>
      <c r="F3194">
        <v>101048041</v>
      </c>
      <c r="G3194" t="s">
        <v>19529</v>
      </c>
      <c r="H3194" t="s">
        <v>18769</v>
      </c>
      <c r="I3194">
        <f>57.5*2</f>
        <v>115</v>
      </c>
      <c r="J3194" t="s">
        <v>138</v>
      </c>
      <c r="K3194" t="s">
        <v>137</v>
      </c>
      <c r="L3194">
        <f>I3194*$Q$2/100/1000</f>
        <v>4.2549999999999999E-4</v>
      </c>
    </row>
    <row r="3195" spans="1:12">
      <c r="A3195" s="118">
        <v>44986</v>
      </c>
      <c r="B3195" t="s">
        <v>18773</v>
      </c>
      <c r="C3195" t="s">
        <v>18772</v>
      </c>
      <c r="D3195" t="s">
        <v>19531</v>
      </c>
      <c r="E3195" t="s">
        <v>19530</v>
      </c>
      <c r="F3195">
        <v>101048041</v>
      </c>
      <c r="G3195" t="s">
        <v>19529</v>
      </c>
      <c r="H3195" t="s">
        <v>18769</v>
      </c>
      <c r="I3195">
        <f>57.5*2</f>
        <v>115</v>
      </c>
      <c r="J3195" t="s">
        <v>138</v>
      </c>
      <c r="K3195" t="s">
        <v>137</v>
      </c>
      <c r="L3195">
        <f>I3195*$Q$2/100/1000</f>
        <v>4.2549999999999999E-4</v>
      </c>
    </row>
    <row r="3196" spans="1:12">
      <c r="A3196" s="118">
        <v>44986</v>
      </c>
      <c r="B3196" t="s">
        <v>18773</v>
      </c>
      <c r="C3196" t="s">
        <v>18772</v>
      </c>
      <c r="D3196" t="s">
        <v>19460</v>
      </c>
      <c r="E3196" t="s">
        <v>19528</v>
      </c>
      <c r="F3196">
        <v>40254021</v>
      </c>
      <c r="G3196" t="s">
        <v>19458</v>
      </c>
      <c r="H3196" t="s">
        <v>18769</v>
      </c>
      <c r="I3196">
        <f>57.5*2</f>
        <v>115</v>
      </c>
      <c r="J3196" t="s">
        <v>138</v>
      </c>
      <c r="K3196" t="s">
        <v>137</v>
      </c>
      <c r="L3196">
        <f>I3196*$Q$2/100/1000</f>
        <v>4.2549999999999999E-4</v>
      </c>
    </row>
    <row r="3197" spans="1:12">
      <c r="A3197" s="118">
        <v>44986</v>
      </c>
      <c r="B3197" t="s">
        <v>18773</v>
      </c>
      <c r="C3197" t="s">
        <v>18772</v>
      </c>
      <c r="D3197" t="s">
        <v>19527</v>
      </c>
      <c r="E3197" t="s">
        <v>19526</v>
      </c>
      <c r="F3197">
        <v>23212646</v>
      </c>
      <c r="G3197" t="s">
        <v>19293</v>
      </c>
      <c r="H3197" t="s">
        <v>18769</v>
      </c>
      <c r="I3197">
        <f>57.5*2</f>
        <v>115</v>
      </c>
      <c r="J3197" t="s">
        <v>138</v>
      </c>
      <c r="K3197" t="s">
        <v>137</v>
      </c>
      <c r="L3197">
        <f>I3197*$Q$2/100/1000</f>
        <v>4.2549999999999999E-4</v>
      </c>
    </row>
    <row r="3198" spans="1:12">
      <c r="A3198" s="118">
        <v>44986</v>
      </c>
      <c r="B3198" t="s">
        <v>18773</v>
      </c>
      <c r="C3198" t="s">
        <v>18772</v>
      </c>
      <c r="D3198" t="s">
        <v>19525</v>
      </c>
      <c r="E3198" t="s">
        <v>19524</v>
      </c>
      <c r="F3198" t="s">
        <v>18932</v>
      </c>
      <c r="G3198" t="s">
        <v>18931</v>
      </c>
      <c r="H3198" t="s">
        <v>18769</v>
      </c>
      <c r="I3198">
        <f>57.5*2</f>
        <v>115</v>
      </c>
      <c r="J3198" t="s">
        <v>138</v>
      </c>
      <c r="K3198" t="s">
        <v>137</v>
      </c>
      <c r="L3198">
        <f>I3198*$Q$2/100/1000</f>
        <v>4.2549999999999999E-4</v>
      </c>
    </row>
    <row r="3199" spans="1:12">
      <c r="A3199" s="118">
        <v>44986</v>
      </c>
      <c r="B3199" t="s">
        <v>18773</v>
      </c>
      <c r="C3199" t="s">
        <v>18772</v>
      </c>
      <c r="D3199" t="s">
        <v>19523</v>
      </c>
      <c r="E3199" t="s">
        <v>19522</v>
      </c>
      <c r="F3199" t="s">
        <v>18932</v>
      </c>
      <c r="G3199" t="s">
        <v>18931</v>
      </c>
      <c r="H3199" t="s">
        <v>18769</v>
      </c>
      <c r="I3199">
        <f>57.5*2</f>
        <v>115</v>
      </c>
      <c r="J3199" t="s">
        <v>138</v>
      </c>
      <c r="K3199" t="s">
        <v>137</v>
      </c>
      <c r="L3199">
        <f>I3199*$Q$2/100/1000</f>
        <v>4.2549999999999999E-4</v>
      </c>
    </row>
    <row r="3200" spans="1:12">
      <c r="A3200" s="118">
        <v>44986</v>
      </c>
      <c r="B3200" t="s">
        <v>18773</v>
      </c>
      <c r="C3200" t="s">
        <v>18772</v>
      </c>
      <c r="D3200" t="s">
        <v>19521</v>
      </c>
      <c r="E3200" t="s">
        <v>19520</v>
      </c>
      <c r="F3200" t="s">
        <v>18932</v>
      </c>
      <c r="G3200" t="s">
        <v>18931</v>
      </c>
      <c r="H3200" t="s">
        <v>18769</v>
      </c>
      <c r="I3200">
        <f>57.5*2</f>
        <v>115</v>
      </c>
      <c r="J3200" t="s">
        <v>138</v>
      </c>
      <c r="K3200" t="s">
        <v>137</v>
      </c>
      <c r="L3200">
        <f>I3200*$Q$2/100/1000</f>
        <v>4.2549999999999999E-4</v>
      </c>
    </row>
    <row r="3201" spans="1:12">
      <c r="A3201" s="118">
        <v>44986</v>
      </c>
      <c r="B3201" t="s">
        <v>18773</v>
      </c>
      <c r="C3201" t="s">
        <v>18772</v>
      </c>
      <c r="D3201" t="s">
        <v>19519</v>
      </c>
      <c r="E3201" t="s">
        <v>19518</v>
      </c>
      <c r="F3201">
        <v>101031634</v>
      </c>
      <c r="G3201" t="s">
        <v>19517</v>
      </c>
      <c r="H3201" t="s">
        <v>18769</v>
      </c>
      <c r="I3201">
        <f>57.5*2</f>
        <v>115</v>
      </c>
      <c r="J3201" t="s">
        <v>138</v>
      </c>
      <c r="K3201" t="s">
        <v>137</v>
      </c>
      <c r="L3201">
        <f>I3201*$Q$2/100/1000</f>
        <v>4.2549999999999999E-4</v>
      </c>
    </row>
    <row r="3202" spans="1:12">
      <c r="A3202" s="118">
        <v>44986</v>
      </c>
      <c r="B3202" t="s">
        <v>18773</v>
      </c>
      <c r="C3202" t="s">
        <v>18772</v>
      </c>
      <c r="D3202" t="s">
        <v>19516</v>
      </c>
      <c r="E3202" t="s">
        <v>19515</v>
      </c>
      <c r="F3202">
        <v>101013892</v>
      </c>
      <c r="G3202" t="s">
        <v>19514</v>
      </c>
      <c r="H3202" t="s">
        <v>18769</v>
      </c>
      <c r="I3202">
        <f>57.5*2</f>
        <v>115</v>
      </c>
      <c r="J3202" t="s">
        <v>138</v>
      </c>
      <c r="K3202" t="s">
        <v>137</v>
      </c>
      <c r="L3202">
        <f>I3202*$Q$2/100/1000</f>
        <v>4.2549999999999999E-4</v>
      </c>
    </row>
    <row r="3203" spans="1:12">
      <c r="A3203" s="118">
        <v>44986</v>
      </c>
      <c r="B3203" t="s">
        <v>18773</v>
      </c>
      <c r="C3203" t="s">
        <v>18772</v>
      </c>
      <c r="D3203" t="s">
        <v>19513</v>
      </c>
      <c r="E3203" t="s">
        <v>19512</v>
      </c>
      <c r="F3203">
        <v>101042378</v>
      </c>
      <c r="G3203" t="s">
        <v>19467</v>
      </c>
      <c r="H3203" t="s">
        <v>18769</v>
      </c>
      <c r="I3203">
        <f>57.5*2</f>
        <v>115</v>
      </c>
      <c r="J3203" t="s">
        <v>138</v>
      </c>
      <c r="K3203" t="s">
        <v>137</v>
      </c>
      <c r="L3203">
        <f>I3203*$Q$2/100/1000</f>
        <v>4.2549999999999999E-4</v>
      </c>
    </row>
    <row r="3204" spans="1:12">
      <c r="A3204" s="118">
        <v>44986</v>
      </c>
      <c r="B3204" t="s">
        <v>18773</v>
      </c>
      <c r="C3204" t="s">
        <v>18772</v>
      </c>
      <c r="D3204" t="s">
        <v>19469</v>
      </c>
      <c r="E3204" t="s">
        <v>19511</v>
      </c>
      <c r="F3204">
        <v>101042378</v>
      </c>
      <c r="G3204" t="s">
        <v>19467</v>
      </c>
      <c r="H3204" t="s">
        <v>18769</v>
      </c>
      <c r="I3204">
        <f>57.5*2</f>
        <v>115</v>
      </c>
      <c r="J3204" t="s">
        <v>138</v>
      </c>
      <c r="K3204" t="s">
        <v>137</v>
      </c>
      <c r="L3204">
        <f>I3204*$Q$2/100/1000</f>
        <v>4.2549999999999999E-4</v>
      </c>
    </row>
    <row r="3205" spans="1:12">
      <c r="A3205" s="118">
        <v>44986</v>
      </c>
      <c r="B3205" t="s">
        <v>18773</v>
      </c>
      <c r="C3205" t="s">
        <v>18772</v>
      </c>
      <c r="D3205" t="s">
        <v>19469</v>
      </c>
      <c r="E3205" t="s">
        <v>19510</v>
      </c>
      <c r="F3205">
        <v>101042378</v>
      </c>
      <c r="G3205" t="s">
        <v>19467</v>
      </c>
      <c r="H3205" t="s">
        <v>18769</v>
      </c>
      <c r="I3205">
        <f>57.5*2</f>
        <v>115</v>
      </c>
      <c r="J3205" t="s">
        <v>138</v>
      </c>
      <c r="K3205" t="s">
        <v>137</v>
      </c>
      <c r="L3205">
        <f>I3205*$Q$2/100/1000</f>
        <v>4.2549999999999999E-4</v>
      </c>
    </row>
    <row r="3206" spans="1:12">
      <c r="A3206" s="118">
        <v>44986</v>
      </c>
      <c r="B3206" t="s">
        <v>18773</v>
      </c>
      <c r="C3206" t="s">
        <v>18772</v>
      </c>
      <c r="D3206" t="s">
        <v>19469</v>
      </c>
      <c r="E3206" t="s">
        <v>19509</v>
      </c>
      <c r="F3206">
        <v>101042378</v>
      </c>
      <c r="G3206" t="s">
        <v>19467</v>
      </c>
      <c r="H3206" t="s">
        <v>18769</v>
      </c>
      <c r="I3206">
        <f>57.5*2</f>
        <v>115</v>
      </c>
      <c r="J3206" t="s">
        <v>138</v>
      </c>
      <c r="K3206" t="s">
        <v>137</v>
      </c>
      <c r="L3206">
        <f>I3206*$Q$2/100/1000</f>
        <v>4.2549999999999999E-4</v>
      </c>
    </row>
    <row r="3207" spans="1:12">
      <c r="A3207" s="118">
        <v>44986</v>
      </c>
      <c r="B3207" t="s">
        <v>18773</v>
      </c>
      <c r="C3207" t="s">
        <v>18772</v>
      </c>
      <c r="D3207" t="s">
        <v>19469</v>
      </c>
      <c r="E3207" t="s">
        <v>19508</v>
      </c>
      <c r="F3207">
        <v>101042378</v>
      </c>
      <c r="G3207" t="s">
        <v>19467</v>
      </c>
      <c r="H3207" t="s">
        <v>18769</v>
      </c>
      <c r="I3207">
        <f>57.5*2</f>
        <v>115</v>
      </c>
      <c r="J3207" t="s">
        <v>138</v>
      </c>
      <c r="K3207" t="s">
        <v>137</v>
      </c>
      <c r="L3207">
        <f>I3207*$Q$2/100/1000</f>
        <v>4.2549999999999999E-4</v>
      </c>
    </row>
    <row r="3208" spans="1:12">
      <c r="A3208" s="118">
        <v>45017</v>
      </c>
      <c r="B3208" t="s">
        <v>365</v>
      </c>
      <c r="C3208" t="s">
        <v>364</v>
      </c>
      <c r="D3208" t="s">
        <v>16094</v>
      </c>
      <c r="E3208" t="s">
        <v>19507</v>
      </c>
      <c r="F3208" s="119">
        <v>101036472</v>
      </c>
      <c r="G3208" t="s">
        <v>16642</v>
      </c>
      <c r="H3208" t="s">
        <v>359</v>
      </c>
      <c r="I3208">
        <v>144</v>
      </c>
      <c r="J3208" t="s">
        <v>138</v>
      </c>
      <c r="K3208" t="s">
        <v>137</v>
      </c>
      <c r="L3208">
        <f>I3208*$Q$2/1000</f>
        <v>5.3280000000000001E-2</v>
      </c>
    </row>
    <row r="3209" spans="1:12">
      <c r="A3209" s="118">
        <v>45017</v>
      </c>
      <c r="B3209" t="s">
        <v>365</v>
      </c>
      <c r="C3209" t="s">
        <v>364</v>
      </c>
      <c r="D3209" t="s">
        <v>16094</v>
      </c>
      <c r="E3209" t="s">
        <v>19506</v>
      </c>
      <c r="F3209" s="119" t="s">
        <v>1114</v>
      </c>
      <c r="G3209" t="s">
        <v>5638</v>
      </c>
      <c r="H3209" t="s">
        <v>359</v>
      </c>
      <c r="I3209">
        <v>144</v>
      </c>
      <c r="J3209" t="s">
        <v>138</v>
      </c>
      <c r="K3209" t="s">
        <v>137</v>
      </c>
      <c r="L3209">
        <f>I3209*$Q$2/1000</f>
        <v>5.3280000000000001E-2</v>
      </c>
    </row>
    <row r="3210" spans="1:12">
      <c r="A3210" s="118">
        <v>45017</v>
      </c>
      <c r="B3210" t="s">
        <v>365</v>
      </c>
      <c r="C3210" t="s">
        <v>364</v>
      </c>
      <c r="D3210" t="s">
        <v>16094</v>
      </c>
      <c r="E3210" t="s">
        <v>19505</v>
      </c>
      <c r="F3210" s="119" t="s">
        <v>1675</v>
      </c>
      <c r="G3210" t="s">
        <v>1674</v>
      </c>
      <c r="H3210" t="s">
        <v>359</v>
      </c>
      <c r="I3210">
        <v>144</v>
      </c>
      <c r="J3210" t="s">
        <v>138</v>
      </c>
      <c r="K3210" t="s">
        <v>137</v>
      </c>
      <c r="L3210">
        <f>I3210*$Q$2/1000</f>
        <v>5.3280000000000001E-2</v>
      </c>
    </row>
    <row r="3211" spans="1:12">
      <c r="A3211" s="118">
        <v>45017</v>
      </c>
      <c r="B3211" t="s">
        <v>460</v>
      </c>
      <c r="C3211" t="s">
        <v>459</v>
      </c>
      <c r="D3211" t="s">
        <v>6307</v>
      </c>
      <c r="E3211" t="s">
        <v>19504</v>
      </c>
      <c r="F3211" s="119">
        <v>88257610</v>
      </c>
      <c r="G3211" t="s">
        <v>2393</v>
      </c>
      <c r="H3211" t="s">
        <v>455</v>
      </c>
      <c r="I3211">
        <v>103.6</v>
      </c>
      <c r="J3211" t="s">
        <v>145</v>
      </c>
      <c r="K3211" t="s">
        <v>137</v>
      </c>
      <c r="L3211">
        <f>I3211*$Q$2/100/1000</f>
        <v>3.8331999999999998E-4</v>
      </c>
    </row>
    <row r="3212" spans="1:12">
      <c r="A3212" s="118">
        <v>45017</v>
      </c>
      <c r="B3212" t="s">
        <v>460</v>
      </c>
      <c r="C3212" t="s">
        <v>459</v>
      </c>
      <c r="D3212" t="s">
        <v>16920</v>
      </c>
      <c r="E3212" t="s">
        <v>19503</v>
      </c>
      <c r="F3212" s="119">
        <v>88257610</v>
      </c>
      <c r="G3212" t="s">
        <v>2393</v>
      </c>
      <c r="H3212" t="s">
        <v>455</v>
      </c>
      <c r="I3212">
        <v>103.6</v>
      </c>
      <c r="J3212" t="s">
        <v>145</v>
      </c>
      <c r="K3212" t="s">
        <v>137</v>
      </c>
      <c r="L3212">
        <f>I3212*$Q$2/100/1000</f>
        <v>3.8331999999999998E-4</v>
      </c>
    </row>
    <row r="3213" spans="1:12">
      <c r="A3213" s="118">
        <v>45017</v>
      </c>
      <c r="B3213" t="s">
        <v>18773</v>
      </c>
      <c r="C3213" t="s">
        <v>18772</v>
      </c>
      <c r="D3213" t="s">
        <v>19502</v>
      </c>
      <c r="E3213" t="s">
        <v>19501</v>
      </c>
      <c r="F3213" s="119">
        <v>101042378</v>
      </c>
      <c r="G3213" t="s">
        <v>19467</v>
      </c>
      <c r="H3213" t="s">
        <v>18769</v>
      </c>
      <c r="I3213">
        <f>57.5*2</f>
        <v>115</v>
      </c>
      <c r="J3213" t="s">
        <v>138</v>
      </c>
      <c r="K3213" t="s">
        <v>137</v>
      </c>
      <c r="L3213">
        <f>I3213*$Q$2/100/1000</f>
        <v>4.2549999999999999E-4</v>
      </c>
    </row>
    <row r="3214" spans="1:12">
      <c r="A3214" s="118">
        <v>45078</v>
      </c>
      <c r="B3214" t="s">
        <v>18773</v>
      </c>
      <c r="C3214" t="s">
        <v>18772</v>
      </c>
      <c r="D3214" t="s">
        <v>19500</v>
      </c>
      <c r="E3214" t="s">
        <v>19499</v>
      </c>
      <c r="F3214">
        <v>101042113</v>
      </c>
      <c r="G3214" t="s">
        <v>19498</v>
      </c>
      <c r="H3214" t="s">
        <v>18769</v>
      </c>
      <c r="I3214">
        <f>57.5*2</f>
        <v>115</v>
      </c>
      <c r="J3214" t="s">
        <v>138</v>
      </c>
      <c r="K3214" t="s">
        <v>137</v>
      </c>
      <c r="L3214">
        <f>I3214*$Q$2/100/1000</f>
        <v>4.2549999999999999E-4</v>
      </c>
    </row>
    <row r="3215" spans="1:12">
      <c r="A3215" s="118">
        <v>45017</v>
      </c>
      <c r="B3215" t="s">
        <v>18773</v>
      </c>
      <c r="C3215" t="s">
        <v>18772</v>
      </c>
      <c r="D3215" t="s">
        <v>19497</v>
      </c>
      <c r="E3215" t="s">
        <v>19496</v>
      </c>
      <c r="F3215" s="119">
        <v>101044365</v>
      </c>
      <c r="G3215" t="s">
        <v>19064</v>
      </c>
      <c r="H3215" t="s">
        <v>18769</v>
      </c>
      <c r="I3215">
        <f>57.5*2</f>
        <v>115</v>
      </c>
      <c r="J3215" t="s">
        <v>138</v>
      </c>
      <c r="K3215" t="s">
        <v>137</v>
      </c>
      <c r="L3215">
        <f>I3215*$Q$2/100/1000</f>
        <v>4.2549999999999999E-4</v>
      </c>
    </row>
    <row r="3216" spans="1:12">
      <c r="A3216" s="118">
        <v>45017</v>
      </c>
      <c r="B3216" t="s">
        <v>205</v>
      </c>
      <c r="C3216" t="s">
        <v>204</v>
      </c>
      <c r="D3216" t="s">
        <v>15424</v>
      </c>
      <c r="E3216" t="s">
        <v>19495</v>
      </c>
      <c r="F3216" s="119">
        <v>66204255</v>
      </c>
      <c r="G3216" t="s">
        <v>15422</v>
      </c>
      <c r="H3216" t="s">
        <v>200</v>
      </c>
      <c r="I3216">
        <v>6781</v>
      </c>
      <c r="J3216" t="s">
        <v>199</v>
      </c>
      <c r="K3216" t="s">
        <v>198</v>
      </c>
      <c r="L3216">
        <f>I3216*$Q$4/10/1000</f>
        <v>1.1924057587200001</v>
      </c>
    </row>
    <row r="3217" spans="1:12">
      <c r="A3217" s="118">
        <v>45017</v>
      </c>
      <c r="B3217" t="s">
        <v>460</v>
      </c>
      <c r="C3217" t="s">
        <v>459</v>
      </c>
      <c r="D3217" t="s">
        <v>19494</v>
      </c>
      <c r="E3217" t="s">
        <v>19493</v>
      </c>
      <c r="F3217" s="119">
        <v>101028554</v>
      </c>
      <c r="G3217" t="s">
        <v>7294</v>
      </c>
      <c r="H3217" t="s">
        <v>455</v>
      </c>
      <c r="I3217">
        <v>103.6</v>
      </c>
      <c r="J3217" t="s">
        <v>145</v>
      </c>
      <c r="K3217" t="s">
        <v>137</v>
      </c>
      <c r="L3217">
        <f>I3217*$Q$2/100/1000</f>
        <v>3.8331999999999998E-4</v>
      </c>
    </row>
    <row r="3218" spans="1:12">
      <c r="A3218" s="118">
        <v>45017</v>
      </c>
      <c r="B3218" t="s">
        <v>18773</v>
      </c>
      <c r="C3218" t="s">
        <v>18772</v>
      </c>
      <c r="D3218" t="s">
        <v>19492</v>
      </c>
      <c r="E3218" t="s">
        <v>19491</v>
      </c>
      <c r="F3218" s="119">
        <v>101044365</v>
      </c>
      <c r="G3218" t="s">
        <v>19064</v>
      </c>
      <c r="H3218" t="s">
        <v>18769</v>
      </c>
      <c r="I3218">
        <f>57.5*2</f>
        <v>115</v>
      </c>
      <c r="J3218" t="s">
        <v>138</v>
      </c>
      <c r="K3218" t="s">
        <v>137</v>
      </c>
      <c r="L3218">
        <f>I3218*$Q$2/100/1000</f>
        <v>4.2549999999999999E-4</v>
      </c>
    </row>
    <row r="3219" spans="1:12">
      <c r="A3219" s="118">
        <v>45017</v>
      </c>
      <c r="B3219" t="s">
        <v>18773</v>
      </c>
      <c r="C3219" t="s">
        <v>18772</v>
      </c>
      <c r="D3219" t="s">
        <v>19490</v>
      </c>
      <c r="E3219" t="s">
        <v>19489</v>
      </c>
      <c r="F3219" s="119">
        <v>101049597</v>
      </c>
      <c r="G3219" t="s">
        <v>19488</v>
      </c>
      <c r="H3219" t="s">
        <v>18769</v>
      </c>
      <c r="I3219">
        <f>57.5*2</f>
        <v>115</v>
      </c>
      <c r="J3219" t="s">
        <v>138</v>
      </c>
      <c r="K3219" t="s">
        <v>137</v>
      </c>
      <c r="L3219">
        <f>I3219*$Q$2/100/1000</f>
        <v>4.2549999999999999E-4</v>
      </c>
    </row>
    <row r="3220" spans="1:12">
      <c r="A3220" s="118">
        <v>45017</v>
      </c>
      <c r="B3220" t="s">
        <v>18773</v>
      </c>
      <c r="C3220" t="s">
        <v>18772</v>
      </c>
      <c r="D3220" t="s">
        <v>19487</v>
      </c>
      <c r="E3220" t="s">
        <v>19486</v>
      </c>
      <c r="F3220" s="119" t="s">
        <v>18859</v>
      </c>
      <c r="G3220" t="s">
        <v>18858</v>
      </c>
      <c r="H3220" t="s">
        <v>18769</v>
      </c>
      <c r="I3220">
        <f>57.5*2</f>
        <v>115</v>
      </c>
      <c r="J3220" t="s">
        <v>138</v>
      </c>
      <c r="K3220" t="s">
        <v>137</v>
      </c>
      <c r="L3220">
        <f>I3220*$Q$2/100/1000</f>
        <v>4.2549999999999999E-4</v>
      </c>
    </row>
    <row r="3221" spans="1:12">
      <c r="A3221" s="118">
        <v>45017</v>
      </c>
      <c r="B3221" t="s">
        <v>18773</v>
      </c>
      <c r="C3221" t="s">
        <v>18772</v>
      </c>
      <c r="D3221" t="s">
        <v>19485</v>
      </c>
      <c r="E3221" t="s">
        <v>19484</v>
      </c>
      <c r="F3221" s="119">
        <v>101044362</v>
      </c>
      <c r="G3221" t="s">
        <v>19241</v>
      </c>
      <c r="H3221" t="s">
        <v>18769</v>
      </c>
      <c r="I3221">
        <f>57.5*2</f>
        <v>115</v>
      </c>
      <c r="J3221" t="s">
        <v>138</v>
      </c>
      <c r="K3221" t="s">
        <v>137</v>
      </c>
      <c r="L3221">
        <f>I3221*$Q$2/100/1000</f>
        <v>4.2549999999999999E-4</v>
      </c>
    </row>
    <row r="3222" spans="1:12">
      <c r="A3222" s="118">
        <v>45017</v>
      </c>
      <c r="B3222" t="s">
        <v>18773</v>
      </c>
      <c r="C3222" t="s">
        <v>18772</v>
      </c>
      <c r="D3222" t="s">
        <v>19299</v>
      </c>
      <c r="E3222" t="s">
        <v>19483</v>
      </c>
      <c r="F3222" s="119">
        <v>101044362</v>
      </c>
      <c r="G3222" t="s">
        <v>19241</v>
      </c>
      <c r="H3222" t="s">
        <v>18769</v>
      </c>
      <c r="I3222">
        <f>57.5*2</f>
        <v>115</v>
      </c>
      <c r="J3222" t="s">
        <v>138</v>
      </c>
      <c r="K3222" t="s">
        <v>137</v>
      </c>
      <c r="L3222">
        <f>I3222*$Q$2/100/1000</f>
        <v>4.2549999999999999E-4</v>
      </c>
    </row>
    <row r="3223" spans="1:12">
      <c r="A3223" s="118">
        <v>45017</v>
      </c>
      <c r="B3223" t="s">
        <v>18773</v>
      </c>
      <c r="C3223" t="s">
        <v>18772</v>
      </c>
      <c r="D3223" t="s">
        <v>19482</v>
      </c>
      <c r="E3223" t="s">
        <v>19481</v>
      </c>
      <c r="F3223" s="119">
        <v>101044362</v>
      </c>
      <c r="G3223" t="s">
        <v>19241</v>
      </c>
      <c r="H3223" t="s">
        <v>18769</v>
      </c>
      <c r="I3223">
        <f>57.5*2</f>
        <v>115</v>
      </c>
      <c r="J3223" t="s">
        <v>138</v>
      </c>
      <c r="K3223" t="s">
        <v>137</v>
      </c>
      <c r="L3223">
        <f>I3223*$Q$2/100/1000</f>
        <v>4.2549999999999999E-4</v>
      </c>
    </row>
    <row r="3224" spans="1:12">
      <c r="A3224" s="118">
        <v>45017</v>
      </c>
      <c r="B3224" t="s">
        <v>18773</v>
      </c>
      <c r="C3224" t="s">
        <v>18772</v>
      </c>
      <c r="D3224" t="s">
        <v>19480</v>
      </c>
      <c r="E3224" t="s">
        <v>19479</v>
      </c>
      <c r="F3224" s="119">
        <v>101036410</v>
      </c>
      <c r="G3224" t="s">
        <v>19051</v>
      </c>
      <c r="H3224" t="s">
        <v>18769</v>
      </c>
      <c r="I3224">
        <f>57.5*2</f>
        <v>115</v>
      </c>
      <c r="J3224" t="s">
        <v>138</v>
      </c>
      <c r="K3224" t="s">
        <v>137</v>
      </c>
      <c r="L3224">
        <f>I3224*$Q$2/100/1000</f>
        <v>4.2549999999999999E-4</v>
      </c>
    </row>
    <row r="3225" spans="1:12">
      <c r="A3225" s="118">
        <v>45017</v>
      </c>
      <c r="B3225" t="s">
        <v>18773</v>
      </c>
      <c r="C3225" t="s">
        <v>18772</v>
      </c>
      <c r="D3225" t="s">
        <v>19447</v>
      </c>
      <c r="E3225" t="s">
        <v>19478</v>
      </c>
      <c r="F3225" s="119">
        <v>101044363</v>
      </c>
      <c r="G3225" t="s">
        <v>19238</v>
      </c>
      <c r="H3225" t="s">
        <v>18769</v>
      </c>
      <c r="I3225">
        <f>57.5*2</f>
        <v>115</v>
      </c>
      <c r="J3225" t="s">
        <v>138</v>
      </c>
      <c r="K3225" t="s">
        <v>137</v>
      </c>
      <c r="L3225">
        <f>I3225*$Q$2/100/1000</f>
        <v>4.2549999999999999E-4</v>
      </c>
    </row>
    <row r="3226" spans="1:12">
      <c r="A3226" s="118">
        <v>45017</v>
      </c>
      <c r="B3226" t="s">
        <v>18773</v>
      </c>
      <c r="C3226" t="s">
        <v>18772</v>
      </c>
      <c r="D3226" t="s">
        <v>19477</v>
      </c>
      <c r="E3226" t="s">
        <v>19476</v>
      </c>
      <c r="F3226" s="119">
        <v>101043392</v>
      </c>
      <c r="G3226" t="s">
        <v>19475</v>
      </c>
      <c r="H3226" t="s">
        <v>18769</v>
      </c>
      <c r="I3226">
        <f>57.5*2</f>
        <v>115</v>
      </c>
      <c r="J3226" t="s">
        <v>138</v>
      </c>
      <c r="K3226" t="s">
        <v>137</v>
      </c>
      <c r="L3226">
        <f>I3226*$Q$2/100/1000</f>
        <v>4.2549999999999999E-4</v>
      </c>
    </row>
    <row r="3227" spans="1:12">
      <c r="A3227" s="118">
        <v>45017</v>
      </c>
      <c r="B3227" t="s">
        <v>365</v>
      </c>
      <c r="C3227" t="s">
        <v>364</v>
      </c>
      <c r="D3227" t="s">
        <v>11377</v>
      </c>
      <c r="E3227" t="s">
        <v>19474</v>
      </c>
      <c r="F3227" s="119" t="s">
        <v>1675</v>
      </c>
      <c r="G3227" t="s">
        <v>1674</v>
      </c>
      <c r="H3227" t="s">
        <v>359</v>
      </c>
      <c r="I3227">
        <v>144</v>
      </c>
      <c r="J3227" t="s">
        <v>138</v>
      </c>
      <c r="K3227" t="s">
        <v>137</v>
      </c>
      <c r="L3227">
        <f>I3227*$Q$2/1000</f>
        <v>5.3280000000000001E-2</v>
      </c>
    </row>
    <row r="3228" spans="1:12">
      <c r="A3228" s="118">
        <v>45017</v>
      </c>
      <c r="B3228" t="s">
        <v>18773</v>
      </c>
      <c r="C3228" t="s">
        <v>18772</v>
      </c>
      <c r="D3228" t="s">
        <v>19473</v>
      </c>
      <c r="E3228" t="s">
        <v>19472</v>
      </c>
      <c r="F3228" s="119" t="s">
        <v>19471</v>
      </c>
      <c r="G3228" t="s">
        <v>19470</v>
      </c>
      <c r="H3228" t="s">
        <v>18769</v>
      </c>
      <c r="I3228">
        <f>57.5*2</f>
        <v>115</v>
      </c>
      <c r="J3228" t="s">
        <v>138</v>
      </c>
      <c r="K3228" t="s">
        <v>137</v>
      </c>
      <c r="L3228">
        <f>I3228*$Q$2/100/1000</f>
        <v>4.2549999999999999E-4</v>
      </c>
    </row>
    <row r="3229" spans="1:12">
      <c r="A3229" s="118">
        <v>45017</v>
      </c>
      <c r="B3229" t="s">
        <v>18773</v>
      </c>
      <c r="C3229" t="s">
        <v>18772</v>
      </c>
      <c r="D3229" t="s">
        <v>19469</v>
      </c>
      <c r="E3229" t="s">
        <v>19468</v>
      </c>
      <c r="F3229" s="119">
        <v>101042378</v>
      </c>
      <c r="G3229" t="s">
        <v>19467</v>
      </c>
      <c r="H3229" t="s">
        <v>18769</v>
      </c>
      <c r="I3229">
        <f>57.5*2</f>
        <v>115</v>
      </c>
      <c r="J3229" t="s">
        <v>138</v>
      </c>
      <c r="K3229" t="s">
        <v>137</v>
      </c>
      <c r="L3229">
        <f>I3229*$Q$2/100/1000</f>
        <v>4.2549999999999999E-4</v>
      </c>
    </row>
    <row r="3230" spans="1:12">
      <c r="A3230" s="118">
        <v>45017</v>
      </c>
      <c r="B3230" t="s">
        <v>18773</v>
      </c>
      <c r="C3230" t="s">
        <v>18772</v>
      </c>
      <c r="D3230" t="s">
        <v>19447</v>
      </c>
      <c r="E3230" t="s">
        <v>19466</v>
      </c>
      <c r="F3230" s="119">
        <v>101044365</v>
      </c>
      <c r="G3230" t="s">
        <v>19064</v>
      </c>
      <c r="H3230" t="s">
        <v>18769</v>
      </c>
      <c r="I3230">
        <f>57.5*2</f>
        <v>115</v>
      </c>
      <c r="J3230" t="s">
        <v>138</v>
      </c>
      <c r="K3230" t="s">
        <v>137</v>
      </c>
      <c r="L3230">
        <f>I3230*$Q$2/100/1000</f>
        <v>4.2549999999999999E-4</v>
      </c>
    </row>
    <row r="3231" spans="1:12">
      <c r="A3231" s="118">
        <v>45017</v>
      </c>
      <c r="B3231" t="s">
        <v>205</v>
      </c>
      <c r="C3231" t="s">
        <v>204</v>
      </c>
      <c r="D3231" t="s">
        <v>19287</v>
      </c>
      <c r="E3231" t="s">
        <v>19465</v>
      </c>
      <c r="F3231" s="119">
        <v>66208596</v>
      </c>
      <c r="G3231" t="s">
        <v>16359</v>
      </c>
      <c r="H3231" t="s">
        <v>200</v>
      </c>
      <c r="I3231">
        <v>6781</v>
      </c>
      <c r="J3231" t="s">
        <v>199</v>
      </c>
      <c r="K3231" t="s">
        <v>198</v>
      </c>
      <c r="L3231">
        <f>I3231*$Q$4/10/1000</f>
        <v>1.1924057587200001</v>
      </c>
    </row>
    <row r="3232" spans="1:12">
      <c r="A3232" s="118">
        <v>45017</v>
      </c>
      <c r="B3232" t="s">
        <v>205</v>
      </c>
      <c r="C3232" t="s">
        <v>204</v>
      </c>
      <c r="D3232" t="s">
        <v>3816</v>
      </c>
      <c r="E3232" t="s">
        <v>19464</v>
      </c>
      <c r="F3232" s="119">
        <v>66205215</v>
      </c>
      <c r="G3232" t="s">
        <v>1726</v>
      </c>
      <c r="H3232" t="s">
        <v>200</v>
      </c>
      <c r="I3232">
        <v>6781</v>
      </c>
      <c r="J3232" t="s">
        <v>199</v>
      </c>
      <c r="K3232" t="s">
        <v>198</v>
      </c>
      <c r="L3232">
        <f>I3232*$Q$4/10/1000</f>
        <v>1.1924057587200001</v>
      </c>
    </row>
    <row r="3233" spans="1:12">
      <c r="A3233" s="118">
        <v>45017</v>
      </c>
      <c r="B3233" t="s">
        <v>205</v>
      </c>
      <c r="C3233" t="s">
        <v>204</v>
      </c>
      <c r="D3233" t="s">
        <v>4183</v>
      </c>
      <c r="E3233" t="s">
        <v>19463</v>
      </c>
      <c r="F3233" s="119">
        <v>66205215</v>
      </c>
      <c r="G3233" t="s">
        <v>201</v>
      </c>
      <c r="H3233" t="s">
        <v>200</v>
      </c>
      <c r="I3233">
        <v>6781</v>
      </c>
      <c r="J3233" t="s">
        <v>199</v>
      </c>
      <c r="K3233" t="s">
        <v>198</v>
      </c>
      <c r="L3233">
        <f>I3233*$Q$4/10/1000</f>
        <v>1.1924057587200001</v>
      </c>
    </row>
    <row r="3234" spans="1:12">
      <c r="A3234" s="118">
        <v>45047</v>
      </c>
      <c r="B3234" t="s">
        <v>18773</v>
      </c>
      <c r="C3234" t="s">
        <v>18772</v>
      </c>
      <c r="D3234" t="s">
        <v>19462</v>
      </c>
      <c r="E3234" t="s">
        <v>19461</v>
      </c>
      <c r="F3234">
        <v>40254021</v>
      </c>
      <c r="G3234" t="s">
        <v>19458</v>
      </c>
      <c r="H3234" t="s">
        <v>18769</v>
      </c>
      <c r="I3234">
        <f>57.5*2</f>
        <v>115</v>
      </c>
      <c r="J3234" t="s">
        <v>138</v>
      </c>
      <c r="K3234" t="s">
        <v>137</v>
      </c>
      <c r="L3234">
        <f>I3234*$Q$2/100/1000</f>
        <v>4.2549999999999999E-4</v>
      </c>
    </row>
    <row r="3235" spans="1:12">
      <c r="A3235" s="118">
        <v>45047</v>
      </c>
      <c r="B3235" t="s">
        <v>18773</v>
      </c>
      <c r="C3235" t="s">
        <v>18772</v>
      </c>
      <c r="D3235" t="s">
        <v>19460</v>
      </c>
      <c r="E3235" t="s">
        <v>19459</v>
      </c>
      <c r="F3235">
        <v>40254021</v>
      </c>
      <c r="G3235" t="s">
        <v>19458</v>
      </c>
      <c r="H3235" t="s">
        <v>18769</v>
      </c>
      <c r="I3235">
        <f>57.5*2</f>
        <v>115</v>
      </c>
      <c r="J3235" t="s">
        <v>138</v>
      </c>
      <c r="K3235" t="s">
        <v>137</v>
      </c>
      <c r="L3235">
        <f>I3235*$Q$2/100/1000</f>
        <v>4.2549999999999999E-4</v>
      </c>
    </row>
    <row r="3236" spans="1:12">
      <c r="A3236" s="118">
        <v>45047</v>
      </c>
      <c r="B3236" t="s">
        <v>18773</v>
      </c>
      <c r="C3236" t="s">
        <v>18772</v>
      </c>
      <c r="D3236" t="s">
        <v>19457</v>
      </c>
      <c r="E3236" t="s">
        <v>19456</v>
      </c>
      <c r="F3236" t="s">
        <v>18859</v>
      </c>
      <c r="G3236" t="s">
        <v>18858</v>
      </c>
      <c r="H3236" t="s">
        <v>18769</v>
      </c>
      <c r="I3236">
        <f>57.5*2</f>
        <v>115</v>
      </c>
      <c r="J3236" t="s">
        <v>138</v>
      </c>
      <c r="K3236" t="s">
        <v>137</v>
      </c>
      <c r="L3236">
        <f>I3236*$Q$2/100/1000</f>
        <v>4.2549999999999999E-4</v>
      </c>
    </row>
    <row r="3237" spans="1:12">
      <c r="A3237" s="118">
        <v>45047</v>
      </c>
      <c r="B3237" t="s">
        <v>18773</v>
      </c>
      <c r="C3237" t="s">
        <v>18772</v>
      </c>
      <c r="D3237" t="s">
        <v>19454</v>
      </c>
      <c r="E3237" t="s">
        <v>19455</v>
      </c>
      <c r="F3237" t="s">
        <v>18859</v>
      </c>
      <c r="G3237" t="s">
        <v>18858</v>
      </c>
      <c r="H3237" t="s">
        <v>18769</v>
      </c>
      <c r="I3237">
        <f>57.5*2</f>
        <v>115</v>
      </c>
      <c r="J3237" t="s">
        <v>138</v>
      </c>
      <c r="K3237" t="s">
        <v>137</v>
      </c>
      <c r="L3237">
        <f>I3237*$Q$2/100/1000</f>
        <v>4.2549999999999999E-4</v>
      </c>
    </row>
    <row r="3238" spans="1:12">
      <c r="A3238" s="118">
        <v>45047</v>
      </c>
      <c r="B3238" t="s">
        <v>18773</v>
      </c>
      <c r="C3238" t="s">
        <v>18772</v>
      </c>
      <c r="D3238" t="s">
        <v>19454</v>
      </c>
      <c r="E3238" t="s">
        <v>19453</v>
      </c>
      <c r="F3238" t="s">
        <v>18859</v>
      </c>
      <c r="G3238" t="s">
        <v>18858</v>
      </c>
      <c r="H3238" t="s">
        <v>18769</v>
      </c>
      <c r="I3238">
        <f>57.5*2</f>
        <v>115</v>
      </c>
      <c r="J3238" t="s">
        <v>138</v>
      </c>
      <c r="K3238" t="s">
        <v>137</v>
      </c>
      <c r="L3238">
        <f>I3238*$Q$2/100/1000</f>
        <v>4.2549999999999999E-4</v>
      </c>
    </row>
    <row r="3239" spans="1:12">
      <c r="A3239" s="118">
        <v>45047</v>
      </c>
      <c r="B3239" t="s">
        <v>18773</v>
      </c>
      <c r="C3239" t="s">
        <v>18772</v>
      </c>
      <c r="D3239" t="s">
        <v>19434</v>
      </c>
      <c r="E3239" t="s">
        <v>19452</v>
      </c>
      <c r="F3239" t="s">
        <v>18859</v>
      </c>
      <c r="G3239" t="s">
        <v>18858</v>
      </c>
      <c r="H3239" t="s">
        <v>18769</v>
      </c>
      <c r="I3239">
        <f>57.5*2</f>
        <v>115</v>
      </c>
      <c r="J3239" t="s">
        <v>138</v>
      </c>
      <c r="K3239" t="s">
        <v>137</v>
      </c>
      <c r="L3239">
        <f>I3239*$Q$2/100/1000</f>
        <v>4.2549999999999999E-4</v>
      </c>
    </row>
    <row r="3240" spans="1:12">
      <c r="A3240" s="118">
        <v>45047</v>
      </c>
      <c r="B3240" t="s">
        <v>18773</v>
      </c>
      <c r="C3240" t="s">
        <v>18772</v>
      </c>
      <c r="D3240" t="s">
        <v>19343</v>
      </c>
      <c r="E3240" t="s">
        <v>19451</v>
      </c>
      <c r="F3240">
        <v>101043363</v>
      </c>
      <c r="G3240" t="s">
        <v>19199</v>
      </c>
      <c r="H3240" t="s">
        <v>18769</v>
      </c>
      <c r="I3240">
        <f>57.5*2</f>
        <v>115</v>
      </c>
      <c r="J3240" t="s">
        <v>138</v>
      </c>
      <c r="K3240" t="s">
        <v>137</v>
      </c>
      <c r="L3240">
        <f>I3240*$Q$2/100/1000</f>
        <v>4.2549999999999999E-4</v>
      </c>
    </row>
    <row r="3241" spans="1:12">
      <c r="A3241" s="118">
        <v>45047</v>
      </c>
      <c r="B3241" t="s">
        <v>18773</v>
      </c>
      <c r="C3241" t="s">
        <v>18772</v>
      </c>
      <c r="D3241" t="s">
        <v>19450</v>
      </c>
      <c r="E3241" t="s">
        <v>19449</v>
      </c>
      <c r="F3241">
        <v>101038151</v>
      </c>
      <c r="G3241" t="s">
        <v>19448</v>
      </c>
      <c r="H3241" t="s">
        <v>18769</v>
      </c>
      <c r="I3241">
        <f>57.5*2</f>
        <v>115</v>
      </c>
      <c r="J3241" t="s">
        <v>138</v>
      </c>
      <c r="K3241" t="s">
        <v>137</v>
      </c>
      <c r="L3241">
        <f>I3241*$Q$2/100/1000</f>
        <v>4.2549999999999999E-4</v>
      </c>
    </row>
    <row r="3242" spans="1:12">
      <c r="A3242" s="118">
        <v>45047</v>
      </c>
      <c r="B3242" t="s">
        <v>18773</v>
      </c>
      <c r="C3242" t="s">
        <v>18772</v>
      </c>
      <c r="D3242" t="s">
        <v>19447</v>
      </c>
      <c r="E3242" t="s">
        <v>19446</v>
      </c>
      <c r="F3242">
        <v>101044365</v>
      </c>
      <c r="G3242" t="s">
        <v>19064</v>
      </c>
      <c r="H3242" t="s">
        <v>18769</v>
      </c>
      <c r="I3242">
        <f>57.5*2</f>
        <v>115</v>
      </c>
      <c r="J3242" t="s">
        <v>138</v>
      </c>
      <c r="K3242" t="s">
        <v>137</v>
      </c>
      <c r="L3242">
        <f>I3242*$Q$2/100/1000</f>
        <v>4.2549999999999999E-4</v>
      </c>
    </row>
    <row r="3243" spans="1:12">
      <c r="A3243" s="118">
        <v>45017</v>
      </c>
      <c r="B3243" t="s">
        <v>365</v>
      </c>
      <c r="C3243" t="s">
        <v>364</v>
      </c>
      <c r="D3243" t="s">
        <v>12349</v>
      </c>
      <c r="E3243" t="s">
        <v>19445</v>
      </c>
      <c r="F3243" s="119" t="s">
        <v>619</v>
      </c>
      <c r="G3243" t="s">
        <v>618</v>
      </c>
      <c r="H3243" t="s">
        <v>359</v>
      </c>
      <c r="I3243">
        <v>144</v>
      </c>
      <c r="J3243" t="s">
        <v>138</v>
      </c>
      <c r="K3243" t="s">
        <v>137</v>
      </c>
      <c r="L3243">
        <f>I3243*$Q$2/1000</f>
        <v>5.3280000000000001E-2</v>
      </c>
    </row>
    <row r="3244" spans="1:12">
      <c r="A3244" s="118">
        <v>45017</v>
      </c>
      <c r="B3244" t="s">
        <v>365</v>
      </c>
      <c r="C3244" t="s">
        <v>364</v>
      </c>
      <c r="D3244" t="s">
        <v>18281</v>
      </c>
      <c r="E3244" t="s">
        <v>19444</v>
      </c>
      <c r="F3244" s="119" t="s">
        <v>376</v>
      </c>
      <c r="G3244" t="s">
        <v>375</v>
      </c>
      <c r="H3244" t="s">
        <v>359</v>
      </c>
      <c r="I3244">
        <v>144</v>
      </c>
      <c r="J3244" t="s">
        <v>138</v>
      </c>
      <c r="K3244" t="s">
        <v>137</v>
      </c>
      <c r="L3244">
        <f>I3244*$Q$2/1000</f>
        <v>5.3280000000000001E-2</v>
      </c>
    </row>
    <row r="3245" spans="1:12">
      <c r="A3245" s="118">
        <v>45017</v>
      </c>
      <c r="B3245" t="s">
        <v>365</v>
      </c>
      <c r="C3245" t="s">
        <v>364</v>
      </c>
      <c r="D3245" t="s">
        <v>3548</v>
      </c>
      <c r="E3245" t="s">
        <v>19443</v>
      </c>
      <c r="F3245" s="119" t="s">
        <v>376</v>
      </c>
      <c r="G3245" t="s">
        <v>375</v>
      </c>
      <c r="H3245" t="s">
        <v>359</v>
      </c>
      <c r="I3245">
        <v>144</v>
      </c>
      <c r="J3245" t="s">
        <v>138</v>
      </c>
      <c r="K3245" t="s">
        <v>137</v>
      </c>
      <c r="L3245">
        <f>I3245*$Q$2/1000</f>
        <v>5.3280000000000001E-2</v>
      </c>
    </row>
    <row r="3246" spans="1:12">
      <c r="A3246" s="118">
        <v>45047</v>
      </c>
      <c r="B3246" t="s">
        <v>18773</v>
      </c>
      <c r="C3246" t="s">
        <v>18772</v>
      </c>
      <c r="D3246" t="s">
        <v>19442</v>
      </c>
      <c r="E3246" t="s">
        <v>19441</v>
      </c>
      <c r="F3246">
        <v>40258747</v>
      </c>
      <c r="G3246" t="s">
        <v>18843</v>
      </c>
      <c r="H3246" t="s">
        <v>18769</v>
      </c>
      <c r="I3246">
        <f>57.5*2</f>
        <v>115</v>
      </c>
      <c r="J3246" t="s">
        <v>138</v>
      </c>
      <c r="K3246" t="s">
        <v>137</v>
      </c>
      <c r="L3246">
        <f>I3246*$Q$2/100/1000</f>
        <v>4.2549999999999999E-4</v>
      </c>
    </row>
    <row r="3247" spans="1:12">
      <c r="A3247" s="118">
        <v>45017</v>
      </c>
      <c r="B3247" t="s">
        <v>365</v>
      </c>
      <c r="C3247" t="s">
        <v>364</v>
      </c>
      <c r="D3247" t="s">
        <v>13850</v>
      </c>
      <c r="E3247" t="s">
        <v>19440</v>
      </c>
      <c r="F3247" s="119" t="s">
        <v>1675</v>
      </c>
      <c r="G3247" t="s">
        <v>1674</v>
      </c>
      <c r="H3247" t="s">
        <v>359</v>
      </c>
      <c r="I3247">
        <v>144</v>
      </c>
      <c r="J3247" t="s">
        <v>138</v>
      </c>
      <c r="K3247" t="s">
        <v>137</v>
      </c>
      <c r="L3247">
        <f>I3247*$Q$2/1000</f>
        <v>5.3280000000000001E-2</v>
      </c>
    </row>
    <row r="3248" spans="1:12">
      <c r="A3248" s="118">
        <v>45047</v>
      </c>
      <c r="B3248" t="s">
        <v>18773</v>
      </c>
      <c r="C3248" t="s">
        <v>18772</v>
      </c>
      <c r="D3248" t="s">
        <v>19335</v>
      </c>
      <c r="E3248" t="s">
        <v>19439</v>
      </c>
      <c r="F3248">
        <v>40258748</v>
      </c>
      <c r="G3248" t="s">
        <v>18821</v>
      </c>
      <c r="H3248" t="s">
        <v>18769</v>
      </c>
      <c r="I3248">
        <f>57.5*2</f>
        <v>115</v>
      </c>
      <c r="J3248" t="s">
        <v>138</v>
      </c>
      <c r="K3248" t="s">
        <v>137</v>
      </c>
      <c r="L3248">
        <f>I3248*$Q$2/100/1000</f>
        <v>4.2549999999999999E-4</v>
      </c>
    </row>
    <row r="3249" spans="1:12">
      <c r="A3249" s="118">
        <v>45017</v>
      </c>
      <c r="B3249" t="s">
        <v>365</v>
      </c>
      <c r="C3249" t="s">
        <v>364</v>
      </c>
      <c r="D3249" t="s">
        <v>5068</v>
      </c>
      <c r="E3249" t="s">
        <v>19438</v>
      </c>
      <c r="F3249" s="119" t="s">
        <v>13345</v>
      </c>
      <c r="G3249" t="s">
        <v>13344</v>
      </c>
      <c r="H3249" t="s">
        <v>359</v>
      </c>
      <c r="I3249">
        <v>144</v>
      </c>
      <c r="J3249" t="s">
        <v>138</v>
      </c>
      <c r="K3249" t="s">
        <v>137</v>
      </c>
      <c r="L3249">
        <f>I3249*$Q$2/1000</f>
        <v>5.3280000000000001E-2</v>
      </c>
    </row>
    <row r="3250" spans="1:12">
      <c r="A3250" s="118">
        <v>45047</v>
      </c>
      <c r="B3250" t="s">
        <v>18773</v>
      </c>
      <c r="C3250" t="s">
        <v>18772</v>
      </c>
      <c r="D3250" t="s">
        <v>19437</v>
      </c>
      <c r="E3250" t="s">
        <v>19436</v>
      </c>
      <c r="F3250">
        <v>40254821</v>
      </c>
      <c r="G3250" t="s">
        <v>19435</v>
      </c>
      <c r="H3250" t="s">
        <v>18769</v>
      </c>
      <c r="I3250">
        <f>57.5*2</f>
        <v>115</v>
      </c>
      <c r="J3250" t="s">
        <v>138</v>
      </c>
      <c r="K3250" t="s">
        <v>137</v>
      </c>
      <c r="L3250">
        <f>I3250*$Q$2/100/1000</f>
        <v>4.2549999999999999E-4</v>
      </c>
    </row>
    <row r="3251" spans="1:12">
      <c r="A3251" s="118">
        <v>45047</v>
      </c>
      <c r="B3251" t="s">
        <v>18773</v>
      </c>
      <c r="C3251" t="s">
        <v>18772</v>
      </c>
      <c r="D3251" t="s">
        <v>19434</v>
      </c>
      <c r="E3251" t="s">
        <v>19433</v>
      </c>
      <c r="F3251" t="s">
        <v>18859</v>
      </c>
      <c r="G3251" t="s">
        <v>18858</v>
      </c>
      <c r="H3251" t="s">
        <v>18769</v>
      </c>
      <c r="I3251">
        <f>57.5*2</f>
        <v>115</v>
      </c>
      <c r="J3251" t="s">
        <v>138</v>
      </c>
      <c r="K3251" t="s">
        <v>137</v>
      </c>
      <c r="L3251">
        <f>I3251*$Q$2/100/1000</f>
        <v>4.2549999999999999E-4</v>
      </c>
    </row>
    <row r="3252" spans="1:12">
      <c r="A3252" s="118">
        <v>45017</v>
      </c>
      <c r="B3252" t="s">
        <v>365</v>
      </c>
      <c r="C3252" t="s">
        <v>364</v>
      </c>
      <c r="D3252" t="s">
        <v>16094</v>
      </c>
      <c r="E3252" t="s">
        <v>19432</v>
      </c>
      <c r="F3252" s="119" t="s">
        <v>13345</v>
      </c>
      <c r="G3252" t="s">
        <v>13344</v>
      </c>
      <c r="H3252" t="s">
        <v>359</v>
      </c>
      <c r="I3252">
        <v>144</v>
      </c>
      <c r="J3252" t="s">
        <v>138</v>
      </c>
      <c r="K3252" t="s">
        <v>137</v>
      </c>
      <c r="L3252">
        <f>I3252*$Q$2/1000</f>
        <v>5.3280000000000001E-2</v>
      </c>
    </row>
    <row r="3253" spans="1:12">
      <c r="A3253" s="118">
        <v>45017</v>
      </c>
      <c r="B3253" t="s">
        <v>365</v>
      </c>
      <c r="C3253" t="s">
        <v>364</v>
      </c>
      <c r="D3253" t="s">
        <v>7335</v>
      </c>
      <c r="E3253" t="s">
        <v>19431</v>
      </c>
      <c r="F3253" s="119" t="s">
        <v>376</v>
      </c>
      <c r="G3253" t="s">
        <v>375</v>
      </c>
      <c r="H3253" t="s">
        <v>359</v>
      </c>
      <c r="I3253">
        <v>144</v>
      </c>
      <c r="J3253" t="s">
        <v>138</v>
      </c>
      <c r="K3253" t="s">
        <v>137</v>
      </c>
      <c r="L3253">
        <f>I3253*$Q$2/1000</f>
        <v>5.3280000000000001E-2</v>
      </c>
    </row>
    <row r="3254" spans="1:12">
      <c r="A3254" s="118">
        <v>45017</v>
      </c>
      <c r="B3254" t="s">
        <v>365</v>
      </c>
      <c r="C3254" t="s">
        <v>364</v>
      </c>
      <c r="D3254" t="s">
        <v>17775</v>
      </c>
      <c r="E3254" t="s">
        <v>19430</v>
      </c>
      <c r="F3254" s="119" t="s">
        <v>619</v>
      </c>
      <c r="G3254" t="s">
        <v>618</v>
      </c>
      <c r="H3254" t="s">
        <v>359</v>
      </c>
      <c r="I3254">
        <v>144</v>
      </c>
      <c r="J3254" t="s">
        <v>138</v>
      </c>
      <c r="K3254" t="s">
        <v>137</v>
      </c>
      <c r="L3254">
        <f>I3254*$Q$2/1000</f>
        <v>5.3280000000000001E-2</v>
      </c>
    </row>
    <row r="3255" spans="1:12">
      <c r="A3255" s="118">
        <v>45017</v>
      </c>
      <c r="B3255" t="s">
        <v>1723</v>
      </c>
      <c r="C3255" t="s">
        <v>1722</v>
      </c>
      <c r="D3255" t="s">
        <v>19429</v>
      </c>
      <c r="E3255" t="s">
        <v>19428</v>
      </c>
      <c r="F3255" s="119">
        <v>101025123</v>
      </c>
      <c r="G3255" t="s">
        <v>19427</v>
      </c>
      <c r="H3255" t="s">
        <v>1717</v>
      </c>
      <c r="I3255">
        <v>118</v>
      </c>
      <c r="J3255" t="s">
        <v>223</v>
      </c>
      <c r="K3255" t="s">
        <v>137</v>
      </c>
      <c r="L3255">
        <f>I3255*$Q$5/1000</f>
        <v>0.1199765</v>
      </c>
    </row>
    <row r="3256" spans="1:12">
      <c r="A3256" s="118">
        <v>45017</v>
      </c>
      <c r="B3256" t="s">
        <v>365</v>
      </c>
      <c r="C3256" t="s">
        <v>364</v>
      </c>
      <c r="D3256" t="s">
        <v>5068</v>
      </c>
      <c r="E3256" t="s">
        <v>19426</v>
      </c>
      <c r="F3256" s="119" t="s">
        <v>384</v>
      </c>
      <c r="G3256" t="s">
        <v>383</v>
      </c>
      <c r="H3256" t="s">
        <v>359</v>
      </c>
      <c r="I3256">
        <v>144</v>
      </c>
      <c r="J3256" t="s">
        <v>138</v>
      </c>
      <c r="K3256" t="s">
        <v>137</v>
      </c>
      <c r="L3256">
        <f>I3256*$Q$2/1000</f>
        <v>5.3280000000000001E-2</v>
      </c>
    </row>
    <row r="3257" spans="1:12">
      <c r="A3257" s="118">
        <v>45017</v>
      </c>
      <c r="B3257" t="s">
        <v>365</v>
      </c>
      <c r="C3257" t="s">
        <v>364</v>
      </c>
      <c r="D3257" t="s">
        <v>11377</v>
      </c>
      <c r="E3257" t="s">
        <v>19425</v>
      </c>
      <c r="F3257" s="119" t="s">
        <v>619</v>
      </c>
      <c r="G3257" t="s">
        <v>618</v>
      </c>
      <c r="H3257" t="s">
        <v>359</v>
      </c>
      <c r="I3257">
        <v>144</v>
      </c>
      <c r="J3257" t="s">
        <v>138</v>
      </c>
      <c r="K3257" t="s">
        <v>137</v>
      </c>
      <c r="L3257">
        <f>I3257*$Q$2/1000</f>
        <v>5.3280000000000001E-2</v>
      </c>
    </row>
    <row r="3258" spans="1:12">
      <c r="A3258" s="118">
        <v>45017</v>
      </c>
      <c r="B3258" t="s">
        <v>365</v>
      </c>
      <c r="C3258" t="s">
        <v>364</v>
      </c>
      <c r="D3258" t="s">
        <v>3548</v>
      </c>
      <c r="E3258" t="s">
        <v>19424</v>
      </c>
      <c r="F3258" s="119" t="s">
        <v>611</v>
      </c>
      <c r="G3258" t="s">
        <v>5635</v>
      </c>
      <c r="H3258" t="s">
        <v>359</v>
      </c>
      <c r="I3258">
        <v>144</v>
      </c>
      <c r="J3258" t="s">
        <v>138</v>
      </c>
      <c r="K3258" t="s">
        <v>137</v>
      </c>
      <c r="L3258">
        <f>I3258*$Q$2/1000</f>
        <v>5.3280000000000001E-2</v>
      </c>
    </row>
    <row r="3259" spans="1:12">
      <c r="A3259" s="118">
        <v>45017</v>
      </c>
      <c r="B3259" t="s">
        <v>1723</v>
      </c>
      <c r="C3259" t="s">
        <v>1722</v>
      </c>
      <c r="D3259" t="s">
        <v>17815</v>
      </c>
      <c r="E3259" t="s">
        <v>19423</v>
      </c>
      <c r="F3259" s="119">
        <v>101042130</v>
      </c>
      <c r="G3259" t="s">
        <v>4139</v>
      </c>
      <c r="H3259" t="s">
        <v>1717</v>
      </c>
      <c r="I3259">
        <v>118</v>
      </c>
      <c r="J3259" t="s">
        <v>223</v>
      </c>
      <c r="K3259" t="s">
        <v>137</v>
      </c>
      <c r="L3259">
        <f>I3259*$Q$5/1000</f>
        <v>0.1199765</v>
      </c>
    </row>
    <row r="3260" spans="1:12">
      <c r="A3260" s="118">
        <v>45047</v>
      </c>
      <c r="B3260" t="s">
        <v>18773</v>
      </c>
      <c r="C3260" t="s">
        <v>18772</v>
      </c>
      <c r="D3260" t="s">
        <v>19422</v>
      </c>
      <c r="E3260" t="s">
        <v>19421</v>
      </c>
      <c r="F3260" t="s">
        <v>18859</v>
      </c>
      <c r="G3260" t="s">
        <v>18858</v>
      </c>
      <c r="H3260" t="s">
        <v>18769</v>
      </c>
      <c r="I3260">
        <f>57.5*2</f>
        <v>115</v>
      </c>
      <c r="J3260" t="s">
        <v>138</v>
      </c>
      <c r="K3260" t="s">
        <v>137</v>
      </c>
      <c r="L3260">
        <f>I3260*$Q$2/100/1000</f>
        <v>4.2549999999999999E-4</v>
      </c>
    </row>
    <row r="3261" spans="1:12">
      <c r="A3261" s="118">
        <v>45017</v>
      </c>
      <c r="B3261" t="s">
        <v>365</v>
      </c>
      <c r="C3261" t="s">
        <v>364</v>
      </c>
      <c r="D3261" t="s">
        <v>5643</v>
      </c>
      <c r="E3261" t="s">
        <v>19420</v>
      </c>
      <c r="F3261" s="119" t="s">
        <v>1040</v>
      </c>
      <c r="G3261" t="s">
        <v>5641</v>
      </c>
      <c r="H3261" t="s">
        <v>359</v>
      </c>
      <c r="I3261">
        <v>144</v>
      </c>
      <c r="J3261" t="s">
        <v>138</v>
      </c>
      <c r="K3261" t="s">
        <v>137</v>
      </c>
      <c r="L3261">
        <f>I3261*$Q$2/1000</f>
        <v>5.3280000000000001E-2</v>
      </c>
    </row>
    <row r="3262" spans="1:12">
      <c r="A3262" s="118">
        <v>45017</v>
      </c>
      <c r="B3262" t="s">
        <v>365</v>
      </c>
      <c r="C3262" t="s">
        <v>364</v>
      </c>
      <c r="D3262" t="s">
        <v>13873</v>
      </c>
      <c r="E3262" t="s">
        <v>19419</v>
      </c>
      <c r="F3262" s="119" t="s">
        <v>1040</v>
      </c>
      <c r="G3262" t="s">
        <v>5641</v>
      </c>
      <c r="H3262" t="s">
        <v>359</v>
      </c>
      <c r="I3262">
        <v>144</v>
      </c>
      <c r="J3262" t="s">
        <v>138</v>
      </c>
      <c r="K3262" t="s">
        <v>137</v>
      </c>
      <c r="L3262">
        <f>I3262*$Q$2/1000</f>
        <v>5.3280000000000001E-2</v>
      </c>
    </row>
    <row r="3263" spans="1:12">
      <c r="A3263" s="118">
        <v>45017</v>
      </c>
      <c r="B3263" t="s">
        <v>365</v>
      </c>
      <c r="C3263" t="s">
        <v>364</v>
      </c>
      <c r="D3263" t="s">
        <v>13850</v>
      </c>
      <c r="E3263" t="s">
        <v>19418</v>
      </c>
      <c r="F3263" s="119" t="s">
        <v>727</v>
      </c>
      <c r="G3263" t="s">
        <v>5644</v>
      </c>
      <c r="H3263" t="s">
        <v>359</v>
      </c>
      <c r="I3263">
        <v>144</v>
      </c>
      <c r="J3263" t="s">
        <v>138</v>
      </c>
      <c r="K3263" t="s">
        <v>137</v>
      </c>
      <c r="L3263">
        <f>I3263*$Q$2/1000</f>
        <v>5.3280000000000001E-2</v>
      </c>
    </row>
    <row r="3264" spans="1:12">
      <c r="A3264" s="118">
        <v>45017</v>
      </c>
      <c r="B3264" t="s">
        <v>365</v>
      </c>
      <c r="C3264" t="s">
        <v>364</v>
      </c>
      <c r="D3264" t="s">
        <v>18281</v>
      </c>
      <c r="E3264" t="s">
        <v>19417</v>
      </c>
      <c r="F3264" s="119" t="s">
        <v>1114</v>
      </c>
      <c r="G3264" t="s">
        <v>5638</v>
      </c>
      <c r="H3264" t="s">
        <v>359</v>
      </c>
      <c r="I3264">
        <v>144</v>
      </c>
      <c r="J3264" t="s">
        <v>138</v>
      </c>
      <c r="K3264" t="s">
        <v>137</v>
      </c>
      <c r="L3264">
        <f>I3264*$Q$2/1000</f>
        <v>5.3280000000000001E-2</v>
      </c>
    </row>
    <row r="3265" spans="1:12">
      <c r="A3265" s="118">
        <v>45047</v>
      </c>
      <c r="B3265" t="s">
        <v>18773</v>
      </c>
      <c r="C3265" t="s">
        <v>18772</v>
      </c>
      <c r="D3265" t="s">
        <v>19180</v>
      </c>
      <c r="E3265" t="s">
        <v>19416</v>
      </c>
      <c r="F3265" t="s">
        <v>18859</v>
      </c>
      <c r="G3265" t="s">
        <v>18858</v>
      </c>
      <c r="H3265" t="s">
        <v>18769</v>
      </c>
      <c r="I3265">
        <f>57.5*2</f>
        <v>115</v>
      </c>
      <c r="J3265" t="s">
        <v>138</v>
      </c>
      <c r="K3265" t="s">
        <v>137</v>
      </c>
      <c r="L3265">
        <f>I3265*$Q$2/100/1000</f>
        <v>4.2549999999999999E-4</v>
      </c>
    </row>
    <row r="3266" spans="1:12">
      <c r="A3266" s="118">
        <v>45017</v>
      </c>
      <c r="B3266" t="s">
        <v>365</v>
      </c>
      <c r="C3266" t="s">
        <v>364</v>
      </c>
      <c r="D3266" t="s">
        <v>16094</v>
      </c>
      <c r="E3266" t="s">
        <v>19415</v>
      </c>
      <c r="F3266" s="119" t="s">
        <v>611</v>
      </c>
      <c r="G3266" t="s">
        <v>5635</v>
      </c>
      <c r="H3266" t="s">
        <v>359</v>
      </c>
      <c r="I3266">
        <v>144</v>
      </c>
      <c r="J3266" t="s">
        <v>138</v>
      </c>
      <c r="K3266" t="s">
        <v>137</v>
      </c>
      <c r="L3266">
        <f>I3266*$Q$2/1000</f>
        <v>5.3280000000000001E-2</v>
      </c>
    </row>
    <row r="3267" spans="1:12">
      <c r="A3267" s="118">
        <v>45017</v>
      </c>
      <c r="B3267" t="s">
        <v>365</v>
      </c>
      <c r="C3267" t="s">
        <v>364</v>
      </c>
      <c r="D3267" t="s">
        <v>18281</v>
      </c>
      <c r="E3267" t="s">
        <v>19414</v>
      </c>
      <c r="F3267" s="119" t="s">
        <v>372</v>
      </c>
      <c r="G3267" t="s">
        <v>371</v>
      </c>
      <c r="H3267" t="s">
        <v>359</v>
      </c>
      <c r="I3267">
        <v>144</v>
      </c>
      <c r="J3267" t="s">
        <v>138</v>
      </c>
      <c r="K3267" t="s">
        <v>137</v>
      </c>
      <c r="L3267">
        <f>I3267*$Q$2/1000</f>
        <v>5.3280000000000001E-2</v>
      </c>
    </row>
    <row r="3268" spans="1:12">
      <c r="A3268" s="118">
        <v>45017</v>
      </c>
      <c r="B3268" t="s">
        <v>365</v>
      </c>
      <c r="C3268" t="s">
        <v>364</v>
      </c>
      <c r="D3268" t="s">
        <v>7335</v>
      </c>
      <c r="E3268" t="s">
        <v>19413</v>
      </c>
      <c r="F3268" s="119" t="s">
        <v>372</v>
      </c>
      <c r="G3268" t="s">
        <v>371</v>
      </c>
      <c r="H3268" t="s">
        <v>359</v>
      </c>
      <c r="I3268">
        <v>144</v>
      </c>
      <c r="J3268" t="s">
        <v>138</v>
      </c>
      <c r="K3268" t="s">
        <v>137</v>
      </c>
      <c r="L3268">
        <f>I3268*$Q$2/1000</f>
        <v>5.3280000000000001E-2</v>
      </c>
    </row>
    <row r="3269" spans="1:12">
      <c r="A3269" s="118">
        <v>45017</v>
      </c>
      <c r="B3269" t="s">
        <v>365</v>
      </c>
      <c r="C3269" t="s">
        <v>364</v>
      </c>
      <c r="D3269" t="s">
        <v>19411</v>
      </c>
      <c r="E3269" t="s">
        <v>19412</v>
      </c>
      <c r="F3269" s="119">
        <v>42213066</v>
      </c>
      <c r="G3269" t="s">
        <v>16689</v>
      </c>
      <c r="H3269" t="s">
        <v>359</v>
      </c>
      <c r="I3269">
        <v>144</v>
      </c>
      <c r="J3269" t="s">
        <v>138</v>
      </c>
      <c r="K3269" t="s">
        <v>137</v>
      </c>
      <c r="L3269">
        <f>I3269*$Q$2/1000</f>
        <v>5.3280000000000001E-2</v>
      </c>
    </row>
    <row r="3270" spans="1:12">
      <c r="A3270" s="118">
        <v>45017</v>
      </c>
      <c r="B3270" t="s">
        <v>365</v>
      </c>
      <c r="C3270" t="s">
        <v>364</v>
      </c>
      <c r="D3270" t="s">
        <v>19411</v>
      </c>
      <c r="E3270" t="s">
        <v>19410</v>
      </c>
      <c r="F3270" s="119" t="s">
        <v>372</v>
      </c>
      <c r="G3270" t="s">
        <v>371</v>
      </c>
      <c r="H3270" t="s">
        <v>359</v>
      </c>
      <c r="I3270">
        <v>144</v>
      </c>
      <c r="J3270" t="s">
        <v>138</v>
      </c>
      <c r="K3270" t="s">
        <v>137</v>
      </c>
      <c r="L3270">
        <f>I3270*$Q$2/1000</f>
        <v>5.3280000000000001E-2</v>
      </c>
    </row>
    <row r="3271" spans="1:12">
      <c r="A3271" s="118">
        <v>45017</v>
      </c>
      <c r="B3271" t="s">
        <v>365</v>
      </c>
      <c r="C3271" t="s">
        <v>364</v>
      </c>
      <c r="D3271" t="s">
        <v>17775</v>
      </c>
      <c r="E3271" t="s">
        <v>19409</v>
      </c>
      <c r="F3271" s="119" t="s">
        <v>372</v>
      </c>
      <c r="G3271" t="s">
        <v>371</v>
      </c>
      <c r="H3271" t="s">
        <v>359</v>
      </c>
      <c r="I3271">
        <v>144</v>
      </c>
      <c r="J3271" t="s">
        <v>138</v>
      </c>
      <c r="K3271" t="s">
        <v>137</v>
      </c>
      <c r="L3271">
        <f>I3271*$Q$2/1000</f>
        <v>5.3280000000000001E-2</v>
      </c>
    </row>
    <row r="3272" spans="1:12">
      <c r="A3272" s="118">
        <v>45017</v>
      </c>
      <c r="B3272" t="s">
        <v>365</v>
      </c>
      <c r="C3272" t="s">
        <v>364</v>
      </c>
      <c r="D3272" t="s">
        <v>19408</v>
      </c>
      <c r="E3272" t="s">
        <v>19407</v>
      </c>
      <c r="F3272" s="119" t="s">
        <v>372</v>
      </c>
      <c r="G3272" t="s">
        <v>371</v>
      </c>
      <c r="H3272" t="s">
        <v>359</v>
      </c>
      <c r="I3272">
        <v>144</v>
      </c>
      <c r="J3272" t="s">
        <v>138</v>
      </c>
      <c r="K3272" t="s">
        <v>137</v>
      </c>
      <c r="L3272">
        <f>I3272*$Q$2/1000</f>
        <v>5.3280000000000001E-2</v>
      </c>
    </row>
    <row r="3273" spans="1:12">
      <c r="A3273" s="118">
        <v>45017</v>
      </c>
      <c r="B3273" t="s">
        <v>365</v>
      </c>
      <c r="C3273" t="s">
        <v>364</v>
      </c>
      <c r="D3273" t="s">
        <v>19123</v>
      </c>
      <c r="E3273" t="s">
        <v>19406</v>
      </c>
      <c r="F3273" s="119" t="s">
        <v>611</v>
      </c>
      <c r="G3273" t="s">
        <v>5635</v>
      </c>
      <c r="H3273" t="s">
        <v>359</v>
      </c>
      <c r="I3273">
        <v>144</v>
      </c>
      <c r="J3273" t="s">
        <v>138</v>
      </c>
      <c r="K3273" t="s">
        <v>137</v>
      </c>
      <c r="L3273">
        <f>I3273*$Q$2/1000</f>
        <v>5.3280000000000001E-2</v>
      </c>
    </row>
    <row r="3274" spans="1:12">
      <c r="A3274" s="118">
        <v>45017</v>
      </c>
      <c r="B3274" t="s">
        <v>365</v>
      </c>
      <c r="C3274" t="s">
        <v>364</v>
      </c>
      <c r="D3274" t="s">
        <v>7335</v>
      </c>
      <c r="E3274" t="s">
        <v>19405</v>
      </c>
      <c r="F3274" s="119" t="s">
        <v>376</v>
      </c>
      <c r="G3274" t="s">
        <v>375</v>
      </c>
      <c r="H3274" t="s">
        <v>359</v>
      </c>
      <c r="I3274">
        <v>144</v>
      </c>
      <c r="J3274" t="s">
        <v>138</v>
      </c>
      <c r="K3274" t="s">
        <v>137</v>
      </c>
      <c r="L3274">
        <f>I3274*$Q$2/1000</f>
        <v>5.3280000000000001E-2</v>
      </c>
    </row>
    <row r="3275" spans="1:12">
      <c r="A3275" s="118">
        <v>45017</v>
      </c>
      <c r="B3275" t="s">
        <v>365</v>
      </c>
      <c r="C3275" t="s">
        <v>364</v>
      </c>
      <c r="D3275" t="s">
        <v>3548</v>
      </c>
      <c r="E3275" t="s">
        <v>19404</v>
      </c>
      <c r="F3275" s="119" t="s">
        <v>1103</v>
      </c>
      <c r="G3275" t="s">
        <v>1102</v>
      </c>
      <c r="H3275" t="s">
        <v>359</v>
      </c>
      <c r="I3275">
        <v>144</v>
      </c>
      <c r="J3275" t="s">
        <v>138</v>
      </c>
      <c r="K3275" t="s">
        <v>137</v>
      </c>
      <c r="L3275">
        <f>I3275*$Q$2/1000</f>
        <v>5.3280000000000001E-2</v>
      </c>
    </row>
    <row r="3276" spans="1:12">
      <c r="A3276" s="118">
        <v>45047</v>
      </c>
      <c r="B3276" t="s">
        <v>18773</v>
      </c>
      <c r="C3276" t="s">
        <v>18772</v>
      </c>
      <c r="D3276" t="s">
        <v>19115</v>
      </c>
      <c r="E3276" t="s">
        <v>19403</v>
      </c>
      <c r="F3276" t="s">
        <v>19030</v>
      </c>
      <c r="G3276" t="s">
        <v>19029</v>
      </c>
      <c r="H3276" t="s">
        <v>18769</v>
      </c>
      <c r="I3276">
        <f>57.5*2</f>
        <v>115</v>
      </c>
      <c r="J3276" t="s">
        <v>138</v>
      </c>
      <c r="K3276" t="s">
        <v>137</v>
      </c>
      <c r="L3276">
        <f>I3276*$Q$2/100/1000</f>
        <v>4.2549999999999999E-4</v>
      </c>
    </row>
    <row r="3277" spans="1:12">
      <c r="A3277" s="118">
        <v>45047</v>
      </c>
      <c r="B3277" t="s">
        <v>18773</v>
      </c>
      <c r="C3277" t="s">
        <v>18772</v>
      </c>
      <c r="D3277" t="s">
        <v>19402</v>
      </c>
      <c r="E3277" t="s">
        <v>19401</v>
      </c>
      <c r="F3277" t="s">
        <v>19400</v>
      </c>
      <c r="G3277" t="s">
        <v>19399</v>
      </c>
      <c r="H3277" t="s">
        <v>18769</v>
      </c>
      <c r="I3277">
        <f>57.5*2</f>
        <v>115</v>
      </c>
      <c r="J3277" t="s">
        <v>138</v>
      </c>
      <c r="K3277" t="s">
        <v>137</v>
      </c>
      <c r="L3277">
        <f>I3277*$Q$2/100/1000</f>
        <v>4.2549999999999999E-4</v>
      </c>
    </row>
    <row r="3278" spans="1:12">
      <c r="A3278" s="118">
        <v>45047</v>
      </c>
      <c r="B3278" t="s">
        <v>18773</v>
      </c>
      <c r="C3278" t="s">
        <v>18772</v>
      </c>
      <c r="D3278" t="s">
        <v>19398</v>
      </c>
      <c r="E3278" t="s">
        <v>19397</v>
      </c>
      <c r="F3278">
        <v>101024924</v>
      </c>
      <c r="G3278" t="s">
        <v>19387</v>
      </c>
      <c r="H3278" t="s">
        <v>18769</v>
      </c>
      <c r="I3278">
        <f>57.5*2</f>
        <v>115</v>
      </c>
      <c r="J3278" t="s">
        <v>138</v>
      </c>
      <c r="K3278" t="s">
        <v>137</v>
      </c>
      <c r="L3278">
        <f>I3278*$Q$2/100/1000</f>
        <v>4.2549999999999999E-4</v>
      </c>
    </row>
    <row r="3279" spans="1:12">
      <c r="A3279" s="118">
        <v>45047</v>
      </c>
      <c r="B3279" t="s">
        <v>18773</v>
      </c>
      <c r="C3279" t="s">
        <v>18772</v>
      </c>
      <c r="D3279" t="s">
        <v>19389</v>
      </c>
      <c r="E3279" t="s">
        <v>19396</v>
      </c>
      <c r="F3279">
        <v>101024921</v>
      </c>
      <c r="G3279" t="s">
        <v>19395</v>
      </c>
      <c r="H3279" t="s">
        <v>18769</v>
      </c>
      <c r="I3279">
        <f>57.5*2</f>
        <v>115</v>
      </c>
      <c r="J3279" t="s">
        <v>138</v>
      </c>
      <c r="K3279" t="s">
        <v>137</v>
      </c>
      <c r="L3279">
        <f>I3279*$Q$2/100/1000</f>
        <v>4.2549999999999999E-4</v>
      </c>
    </row>
    <row r="3280" spans="1:12">
      <c r="A3280" s="118">
        <v>45047</v>
      </c>
      <c r="B3280" t="s">
        <v>18773</v>
      </c>
      <c r="C3280" t="s">
        <v>18772</v>
      </c>
      <c r="D3280" t="s">
        <v>19394</v>
      </c>
      <c r="E3280" t="s">
        <v>19393</v>
      </c>
      <c r="F3280">
        <v>101024924</v>
      </c>
      <c r="G3280" t="s">
        <v>19387</v>
      </c>
      <c r="H3280" t="s">
        <v>18769</v>
      </c>
      <c r="I3280">
        <f>57.5*2</f>
        <v>115</v>
      </c>
      <c r="J3280" t="s">
        <v>138</v>
      </c>
      <c r="K3280" t="s">
        <v>137</v>
      </c>
      <c r="L3280">
        <f>I3280*$Q$2/100/1000</f>
        <v>4.2549999999999999E-4</v>
      </c>
    </row>
    <row r="3281" spans="1:12">
      <c r="A3281" s="118">
        <v>45047</v>
      </c>
      <c r="B3281" t="s">
        <v>18773</v>
      </c>
      <c r="C3281" t="s">
        <v>18772</v>
      </c>
      <c r="D3281" t="s">
        <v>19392</v>
      </c>
      <c r="E3281" t="s">
        <v>19391</v>
      </c>
      <c r="F3281">
        <v>101024927</v>
      </c>
      <c r="G3281" t="s">
        <v>19390</v>
      </c>
      <c r="H3281" t="s">
        <v>18769</v>
      </c>
      <c r="I3281">
        <f>57.5*2</f>
        <v>115</v>
      </c>
      <c r="J3281" t="s">
        <v>138</v>
      </c>
      <c r="K3281" t="s">
        <v>137</v>
      </c>
      <c r="L3281">
        <f>I3281*$Q$2/100/1000</f>
        <v>4.2549999999999999E-4</v>
      </c>
    </row>
    <row r="3282" spans="1:12">
      <c r="A3282" s="118">
        <v>45047</v>
      </c>
      <c r="B3282" t="s">
        <v>18773</v>
      </c>
      <c r="C3282" t="s">
        <v>18772</v>
      </c>
      <c r="D3282" t="s">
        <v>19389</v>
      </c>
      <c r="E3282" t="s">
        <v>19388</v>
      </c>
      <c r="F3282">
        <v>101024924</v>
      </c>
      <c r="G3282" t="s">
        <v>19387</v>
      </c>
      <c r="H3282" t="s">
        <v>18769</v>
      </c>
      <c r="I3282">
        <f>57.5*2</f>
        <v>115</v>
      </c>
      <c r="J3282" t="s">
        <v>138</v>
      </c>
      <c r="K3282" t="s">
        <v>137</v>
      </c>
      <c r="L3282">
        <f>I3282*$Q$2/100/1000</f>
        <v>4.2549999999999999E-4</v>
      </c>
    </row>
    <row r="3283" spans="1:12">
      <c r="A3283" s="118">
        <v>45231</v>
      </c>
      <c r="B3283" t="s">
        <v>18960</v>
      </c>
      <c r="C3283" t="s">
        <v>18959</v>
      </c>
      <c r="D3283" t="s">
        <v>19382</v>
      </c>
      <c r="E3283" t="s">
        <v>19386</v>
      </c>
      <c r="F3283" t="s">
        <v>19380</v>
      </c>
      <c r="G3283" t="s">
        <v>19379</v>
      </c>
      <c r="H3283" t="s">
        <v>18954</v>
      </c>
      <c r="I3283">
        <v>1446</v>
      </c>
      <c r="J3283" t="s">
        <v>223</v>
      </c>
      <c r="K3283" t="s">
        <v>137</v>
      </c>
      <c r="L3283">
        <f>I3283*$Q$5/1000</f>
        <v>1.4702205000000002</v>
      </c>
    </row>
    <row r="3284" spans="1:12">
      <c r="A3284" s="118">
        <v>45231</v>
      </c>
      <c r="B3284" t="s">
        <v>18960</v>
      </c>
      <c r="C3284" t="s">
        <v>18959</v>
      </c>
      <c r="D3284" t="s">
        <v>19382</v>
      </c>
      <c r="E3284" t="s">
        <v>19385</v>
      </c>
      <c r="F3284" t="s">
        <v>19380</v>
      </c>
      <c r="G3284" t="s">
        <v>19379</v>
      </c>
      <c r="H3284" t="s">
        <v>18954</v>
      </c>
      <c r="I3284">
        <v>1446</v>
      </c>
      <c r="J3284" t="s">
        <v>223</v>
      </c>
      <c r="K3284" t="s">
        <v>137</v>
      </c>
      <c r="L3284">
        <f>I3284*$Q$5/1000</f>
        <v>1.4702205000000002</v>
      </c>
    </row>
    <row r="3285" spans="1:12">
      <c r="A3285" s="118">
        <v>45047</v>
      </c>
      <c r="B3285" t="s">
        <v>18773</v>
      </c>
      <c r="C3285" t="s">
        <v>18772</v>
      </c>
      <c r="D3285" t="s">
        <v>19366</v>
      </c>
      <c r="E3285" t="s">
        <v>19384</v>
      </c>
      <c r="F3285">
        <v>101024216</v>
      </c>
      <c r="G3285" t="s">
        <v>18854</v>
      </c>
      <c r="H3285" t="s">
        <v>18769</v>
      </c>
      <c r="I3285">
        <f>57.5*2</f>
        <v>115</v>
      </c>
      <c r="J3285" t="s">
        <v>138</v>
      </c>
      <c r="K3285" t="s">
        <v>137</v>
      </c>
      <c r="L3285">
        <f>I3285*$Q$2/100/1000</f>
        <v>4.2549999999999999E-4</v>
      </c>
    </row>
    <row r="3286" spans="1:12">
      <c r="A3286" s="118">
        <v>45231</v>
      </c>
      <c r="B3286" t="s">
        <v>18960</v>
      </c>
      <c r="C3286" t="s">
        <v>18959</v>
      </c>
      <c r="D3286" t="s">
        <v>19382</v>
      </c>
      <c r="E3286" t="s">
        <v>19383</v>
      </c>
      <c r="F3286" t="s">
        <v>19380</v>
      </c>
      <c r="G3286" t="s">
        <v>19379</v>
      </c>
      <c r="H3286" t="s">
        <v>18954</v>
      </c>
      <c r="I3286">
        <v>1446</v>
      </c>
      <c r="J3286" t="s">
        <v>223</v>
      </c>
      <c r="K3286" t="s">
        <v>137</v>
      </c>
      <c r="L3286">
        <f>I3286*$Q$5/1000</f>
        <v>1.4702205000000002</v>
      </c>
    </row>
    <row r="3287" spans="1:12">
      <c r="A3287" s="118">
        <v>45261</v>
      </c>
      <c r="B3287" t="s">
        <v>18960</v>
      </c>
      <c r="C3287" t="s">
        <v>18959</v>
      </c>
      <c r="D3287" t="s">
        <v>19382</v>
      </c>
      <c r="E3287" t="s">
        <v>19381</v>
      </c>
      <c r="F3287" t="s">
        <v>19380</v>
      </c>
      <c r="G3287" t="s">
        <v>19379</v>
      </c>
      <c r="H3287" t="s">
        <v>18954</v>
      </c>
      <c r="I3287">
        <v>1446</v>
      </c>
      <c r="J3287" t="s">
        <v>223</v>
      </c>
      <c r="K3287" t="s">
        <v>137</v>
      </c>
      <c r="L3287">
        <f>I3287*$Q$5/1000</f>
        <v>1.4702205000000002</v>
      </c>
    </row>
    <row r="3288" spans="1:12">
      <c r="A3288" s="118">
        <v>45047</v>
      </c>
      <c r="B3288" t="s">
        <v>18773</v>
      </c>
      <c r="C3288" t="s">
        <v>18772</v>
      </c>
      <c r="D3288" t="s">
        <v>19327</v>
      </c>
      <c r="E3288" t="s">
        <v>19378</v>
      </c>
      <c r="F3288">
        <v>101024930</v>
      </c>
      <c r="G3288" t="s">
        <v>19377</v>
      </c>
      <c r="H3288" t="s">
        <v>18769</v>
      </c>
      <c r="I3288">
        <f>57.5*2</f>
        <v>115</v>
      </c>
      <c r="J3288" t="s">
        <v>138</v>
      </c>
      <c r="K3288" t="s">
        <v>137</v>
      </c>
      <c r="L3288">
        <f>I3288*$Q$2/100/1000</f>
        <v>4.2549999999999999E-4</v>
      </c>
    </row>
    <row r="3289" spans="1:12">
      <c r="A3289" s="118">
        <v>45047</v>
      </c>
      <c r="B3289" t="s">
        <v>18773</v>
      </c>
      <c r="C3289" t="s">
        <v>18772</v>
      </c>
      <c r="D3289" t="s">
        <v>19376</v>
      </c>
      <c r="E3289" t="s">
        <v>19375</v>
      </c>
      <c r="F3289">
        <v>101040868</v>
      </c>
      <c r="G3289" t="s">
        <v>19374</v>
      </c>
      <c r="H3289" t="s">
        <v>18769</v>
      </c>
      <c r="I3289">
        <f>57.5*2</f>
        <v>115</v>
      </c>
      <c r="J3289" t="s">
        <v>138</v>
      </c>
      <c r="K3289" t="s">
        <v>137</v>
      </c>
      <c r="L3289">
        <f>I3289*$Q$2/100/1000</f>
        <v>4.2549999999999999E-4</v>
      </c>
    </row>
    <row r="3290" spans="1:12">
      <c r="A3290" s="118">
        <v>45261</v>
      </c>
      <c r="B3290" t="s">
        <v>443</v>
      </c>
      <c r="C3290" t="s">
        <v>442</v>
      </c>
      <c r="D3290" t="s">
        <v>19373</v>
      </c>
      <c r="E3290" t="s">
        <v>19372</v>
      </c>
      <c r="F3290">
        <v>101015078</v>
      </c>
      <c r="G3290" t="s">
        <v>19371</v>
      </c>
      <c r="H3290" s="122" t="s">
        <v>437</v>
      </c>
      <c r="I3290">
        <v>4725</v>
      </c>
      <c r="J3290" t="s">
        <v>199</v>
      </c>
      <c r="K3290" t="s">
        <v>198</v>
      </c>
      <c r="L3290">
        <f>I3290*$Q$4/25/1000</f>
        <v>0.33234727680000004</v>
      </c>
    </row>
    <row r="3291" spans="1:12">
      <c r="A3291" s="118">
        <v>45231</v>
      </c>
      <c r="B3291" t="s">
        <v>443</v>
      </c>
      <c r="C3291" t="s">
        <v>442</v>
      </c>
      <c r="D3291" t="s">
        <v>19370</v>
      </c>
      <c r="E3291" t="s">
        <v>19369</v>
      </c>
      <c r="F3291">
        <v>101025673</v>
      </c>
      <c r="G3291" t="s">
        <v>19368</v>
      </c>
      <c r="H3291" s="122" t="s">
        <v>437</v>
      </c>
      <c r="I3291">
        <v>4725</v>
      </c>
      <c r="J3291" t="s">
        <v>199</v>
      </c>
      <c r="K3291" t="s">
        <v>198</v>
      </c>
      <c r="L3291">
        <f>I3291*$Q$4/25/1000</f>
        <v>0.33234727680000004</v>
      </c>
    </row>
    <row r="3292" spans="1:12">
      <c r="A3292" s="118">
        <v>45017</v>
      </c>
      <c r="B3292" t="s">
        <v>365</v>
      </c>
      <c r="C3292" t="s">
        <v>364</v>
      </c>
      <c r="D3292" t="s">
        <v>19123</v>
      </c>
      <c r="E3292" t="s">
        <v>19367</v>
      </c>
      <c r="F3292" s="119" t="s">
        <v>727</v>
      </c>
      <c r="G3292" t="s">
        <v>5644</v>
      </c>
      <c r="H3292" t="s">
        <v>359</v>
      </c>
      <c r="I3292">
        <v>144</v>
      </c>
      <c r="J3292" t="s">
        <v>138</v>
      </c>
      <c r="K3292" t="s">
        <v>137</v>
      </c>
      <c r="L3292">
        <f>I3292*$Q$2/1000</f>
        <v>5.3280000000000001E-2</v>
      </c>
    </row>
    <row r="3293" spans="1:12">
      <c r="A3293" s="118">
        <v>45047</v>
      </c>
      <c r="B3293" t="s">
        <v>18773</v>
      </c>
      <c r="C3293" t="s">
        <v>18772</v>
      </c>
      <c r="D3293" t="s">
        <v>19366</v>
      </c>
      <c r="E3293" t="s">
        <v>19365</v>
      </c>
      <c r="F3293">
        <v>101024216</v>
      </c>
      <c r="G3293" t="s">
        <v>18854</v>
      </c>
      <c r="H3293" t="s">
        <v>18769</v>
      </c>
      <c r="I3293">
        <f>57.5*2</f>
        <v>115</v>
      </c>
      <c r="J3293" t="s">
        <v>138</v>
      </c>
      <c r="K3293" t="s">
        <v>137</v>
      </c>
      <c r="L3293">
        <f>I3293*$Q$2/100/1000</f>
        <v>4.2549999999999999E-4</v>
      </c>
    </row>
    <row r="3294" spans="1:12">
      <c r="A3294" s="118">
        <v>45017</v>
      </c>
      <c r="B3294" t="s">
        <v>365</v>
      </c>
      <c r="C3294" t="s">
        <v>364</v>
      </c>
      <c r="D3294" t="s">
        <v>16094</v>
      </c>
      <c r="E3294" t="s">
        <v>19364</v>
      </c>
      <c r="F3294" s="119" t="s">
        <v>1040</v>
      </c>
      <c r="G3294" t="s">
        <v>5641</v>
      </c>
      <c r="H3294" t="s">
        <v>359</v>
      </c>
      <c r="I3294">
        <v>144</v>
      </c>
      <c r="J3294" t="s">
        <v>138</v>
      </c>
      <c r="K3294" t="s">
        <v>137</v>
      </c>
      <c r="L3294">
        <f>I3294*$Q$2/1000</f>
        <v>5.3280000000000001E-2</v>
      </c>
    </row>
    <row r="3295" spans="1:12">
      <c r="A3295" s="118">
        <v>45017</v>
      </c>
      <c r="B3295" t="s">
        <v>460</v>
      </c>
      <c r="C3295" t="s">
        <v>459</v>
      </c>
      <c r="D3295" t="s">
        <v>19363</v>
      </c>
      <c r="E3295" t="s">
        <v>19362</v>
      </c>
      <c r="F3295" s="119">
        <v>13204807</v>
      </c>
      <c r="G3295" t="s">
        <v>1050</v>
      </c>
      <c r="H3295" t="s">
        <v>455</v>
      </c>
      <c r="I3295">
        <v>103.6</v>
      </c>
      <c r="J3295" t="s">
        <v>145</v>
      </c>
      <c r="K3295" t="s">
        <v>137</v>
      </c>
      <c r="L3295">
        <f>I3295*$Q$2/100/1000</f>
        <v>3.8331999999999998E-4</v>
      </c>
    </row>
    <row r="3296" spans="1:12">
      <c r="A3296" s="118">
        <v>45017</v>
      </c>
      <c r="B3296" t="s">
        <v>460</v>
      </c>
      <c r="C3296" t="s">
        <v>459</v>
      </c>
      <c r="D3296" t="s">
        <v>19361</v>
      </c>
      <c r="E3296" t="s">
        <v>19360</v>
      </c>
      <c r="F3296" s="119">
        <v>13204807</v>
      </c>
      <c r="G3296" t="s">
        <v>1050</v>
      </c>
      <c r="H3296" t="s">
        <v>455</v>
      </c>
      <c r="I3296">
        <v>103.6</v>
      </c>
      <c r="J3296" t="s">
        <v>145</v>
      </c>
      <c r="K3296" t="s">
        <v>137</v>
      </c>
      <c r="L3296">
        <f>I3296*$Q$2/100/1000</f>
        <v>3.8331999999999998E-4</v>
      </c>
    </row>
    <row r="3297" spans="1:12">
      <c r="A3297" s="118">
        <v>45017</v>
      </c>
      <c r="B3297" t="s">
        <v>460</v>
      </c>
      <c r="C3297" t="s">
        <v>459</v>
      </c>
      <c r="D3297" t="s">
        <v>19359</v>
      </c>
      <c r="E3297" t="s">
        <v>19358</v>
      </c>
      <c r="F3297" s="119">
        <v>13204807</v>
      </c>
      <c r="G3297" t="s">
        <v>1050</v>
      </c>
      <c r="H3297" t="s">
        <v>455</v>
      </c>
      <c r="I3297">
        <v>103.6</v>
      </c>
      <c r="J3297" t="s">
        <v>145</v>
      </c>
      <c r="K3297" t="s">
        <v>137</v>
      </c>
      <c r="L3297">
        <f>I3297*$Q$2/100/1000</f>
        <v>3.8331999999999998E-4</v>
      </c>
    </row>
    <row r="3298" spans="1:12">
      <c r="A3298" s="118">
        <v>45017</v>
      </c>
      <c r="B3298" t="s">
        <v>365</v>
      </c>
      <c r="C3298" t="s">
        <v>364</v>
      </c>
      <c r="D3298" t="s">
        <v>18281</v>
      </c>
      <c r="E3298" t="s">
        <v>19357</v>
      </c>
      <c r="F3298" s="119" t="s">
        <v>611</v>
      </c>
      <c r="G3298" t="s">
        <v>5635</v>
      </c>
      <c r="H3298" t="s">
        <v>359</v>
      </c>
      <c r="I3298">
        <v>144</v>
      </c>
      <c r="J3298" t="s">
        <v>138</v>
      </c>
      <c r="K3298" t="s">
        <v>137</v>
      </c>
      <c r="L3298">
        <f>I3298*$Q$2/1000</f>
        <v>5.3280000000000001E-2</v>
      </c>
    </row>
    <row r="3299" spans="1:12">
      <c r="A3299" s="118">
        <v>45017</v>
      </c>
      <c r="B3299" t="s">
        <v>460</v>
      </c>
      <c r="C3299" t="s">
        <v>459</v>
      </c>
      <c r="D3299" t="s">
        <v>5850</v>
      </c>
      <c r="E3299" t="s">
        <v>19356</v>
      </c>
      <c r="F3299" s="119">
        <v>13204807</v>
      </c>
      <c r="G3299" t="s">
        <v>1050</v>
      </c>
      <c r="H3299" t="s">
        <v>455</v>
      </c>
      <c r="I3299">
        <v>103.6</v>
      </c>
      <c r="J3299" t="s">
        <v>145</v>
      </c>
      <c r="K3299" t="s">
        <v>137</v>
      </c>
      <c r="L3299">
        <f>I3299*$Q$2/100/1000</f>
        <v>3.8331999999999998E-4</v>
      </c>
    </row>
    <row r="3300" spans="1:12">
      <c r="A3300" s="118">
        <v>45017</v>
      </c>
      <c r="B3300" t="s">
        <v>460</v>
      </c>
      <c r="C3300" t="s">
        <v>459</v>
      </c>
      <c r="D3300" t="s">
        <v>19355</v>
      </c>
      <c r="E3300" t="s">
        <v>19354</v>
      </c>
      <c r="F3300" s="119">
        <v>13204807</v>
      </c>
      <c r="G3300" t="s">
        <v>1050</v>
      </c>
      <c r="H3300" t="s">
        <v>455</v>
      </c>
      <c r="I3300">
        <v>103.6</v>
      </c>
      <c r="J3300" t="s">
        <v>145</v>
      </c>
      <c r="K3300" t="s">
        <v>137</v>
      </c>
      <c r="L3300">
        <f>I3300*$Q$2/100/1000</f>
        <v>3.8331999999999998E-4</v>
      </c>
    </row>
    <row r="3301" spans="1:12">
      <c r="A3301" s="118">
        <v>45017</v>
      </c>
      <c r="B3301" t="s">
        <v>365</v>
      </c>
      <c r="C3301" t="s">
        <v>364</v>
      </c>
      <c r="D3301" t="s">
        <v>5068</v>
      </c>
      <c r="E3301" t="s">
        <v>19353</v>
      </c>
      <c r="F3301" s="119" t="s">
        <v>372</v>
      </c>
      <c r="G3301" t="s">
        <v>371</v>
      </c>
      <c r="H3301" t="s">
        <v>359</v>
      </c>
      <c r="I3301">
        <v>144</v>
      </c>
      <c r="J3301" t="s">
        <v>138</v>
      </c>
      <c r="K3301" t="s">
        <v>137</v>
      </c>
      <c r="L3301">
        <f>I3301*$Q$2/1000</f>
        <v>5.3280000000000001E-2</v>
      </c>
    </row>
    <row r="3302" spans="1:12">
      <c r="A3302" s="118">
        <v>45017</v>
      </c>
      <c r="B3302" t="s">
        <v>460</v>
      </c>
      <c r="C3302" t="s">
        <v>459</v>
      </c>
      <c r="D3302" t="s">
        <v>19352</v>
      </c>
      <c r="E3302" t="s">
        <v>19351</v>
      </c>
      <c r="F3302" s="119">
        <v>13204807</v>
      </c>
      <c r="G3302" t="s">
        <v>1050</v>
      </c>
      <c r="H3302" t="s">
        <v>455</v>
      </c>
      <c r="I3302">
        <v>103.6</v>
      </c>
      <c r="J3302" t="s">
        <v>145</v>
      </c>
      <c r="K3302" t="s">
        <v>137</v>
      </c>
      <c r="L3302">
        <f>I3302*$Q$2/100/1000</f>
        <v>3.8331999999999998E-4</v>
      </c>
    </row>
    <row r="3303" spans="1:12">
      <c r="A3303" s="118">
        <v>45017</v>
      </c>
      <c r="B3303" t="s">
        <v>365</v>
      </c>
      <c r="C3303" t="s">
        <v>364</v>
      </c>
      <c r="D3303" t="s">
        <v>19350</v>
      </c>
      <c r="E3303" t="s">
        <v>19349</v>
      </c>
      <c r="F3303" s="119" t="s">
        <v>619</v>
      </c>
      <c r="G3303" t="s">
        <v>618</v>
      </c>
      <c r="H3303" t="s">
        <v>359</v>
      </c>
      <c r="I3303">
        <v>144</v>
      </c>
      <c r="J3303" t="s">
        <v>138</v>
      </c>
      <c r="K3303" t="s">
        <v>137</v>
      </c>
      <c r="L3303">
        <f>I3303*$Q$2/1000</f>
        <v>5.3280000000000001E-2</v>
      </c>
    </row>
    <row r="3304" spans="1:12">
      <c r="A3304" s="118">
        <v>45017</v>
      </c>
      <c r="B3304" t="s">
        <v>365</v>
      </c>
      <c r="C3304" t="s">
        <v>364</v>
      </c>
      <c r="D3304" t="s">
        <v>5646</v>
      </c>
      <c r="E3304" t="s">
        <v>19348</v>
      </c>
      <c r="F3304" s="119">
        <v>101036472</v>
      </c>
      <c r="G3304" t="s">
        <v>16639</v>
      </c>
      <c r="H3304" t="s">
        <v>359</v>
      </c>
      <c r="I3304">
        <v>144</v>
      </c>
      <c r="J3304" t="s">
        <v>138</v>
      </c>
      <c r="K3304" t="s">
        <v>137</v>
      </c>
      <c r="L3304">
        <f>I3304*$Q$2/1000</f>
        <v>5.3280000000000001E-2</v>
      </c>
    </row>
    <row r="3305" spans="1:12">
      <c r="A3305" s="118">
        <v>45047</v>
      </c>
      <c r="B3305" t="s">
        <v>18773</v>
      </c>
      <c r="C3305" t="s">
        <v>18772</v>
      </c>
      <c r="D3305" t="s">
        <v>19347</v>
      </c>
      <c r="E3305" t="s">
        <v>19346</v>
      </c>
      <c r="F3305" t="s">
        <v>19345</v>
      </c>
      <c r="G3305" t="s">
        <v>19344</v>
      </c>
      <c r="H3305" t="s">
        <v>18769</v>
      </c>
      <c r="I3305">
        <f>57.5*2</f>
        <v>115</v>
      </c>
      <c r="J3305" t="s">
        <v>138</v>
      </c>
      <c r="K3305" t="s">
        <v>137</v>
      </c>
      <c r="L3305">
        <f>I3305*$Q$2/100/1000</f>
        <v>4.2549999999999999E-4</v>
      </c>
    </row>
    <row r="3306" spans="1:12">
      <c r="A3306" s="118">
        <v>45047</v>
      </c>
      <c r="B3306" t="s">
        <v>18773</v>
      </c>
      <c r="C3306" t="s">
        <v>18772</v>
      </c>
      <c r="D3306" t="s">
        <v>19343</v>
      </c>
      <c r="E3306" t="s">
        <v>19342</v>
      </c>
      <c r="F3306">
        <v>101041446</v>
      </c>
      <c r="G3306" t="s">
        <v>19341</v>
      </c>
      <c r="H3306" t="s">
        <v>18769</v>
      </c>
      <c r="I3306">
        <f>57.5*2</f>
        <v>115</v>
      </c>
      <c r="J3306" t="s">
        <v>138</v>
      </c>
      <c r="K3306" t="s">
        <v>137</v>
      </c>
      <c r="L3306">
        <f>I3306*$Q$2/100/1000</f>
        <v>4.2549999999999999E-4</v>
      </c>
    </row>
    <row r="3307" spans="1:12">
      <c r="A3307" s="118">
        <v>45047</v>
      </c>
      <c r="B3307" t="s">
        <v>18773</v>
      </c>
      <c r="C3307" t="s">
        <v>18772</v>
      </c>
      <c r="D3307" t="s">
        <v>19340</v>
      </c>
      <c r="E3307" t="s">
        <v>19339</v>
      </c>
      <c r="F3307">
        <v>40259231</v>
      </c>
      <c r="G3307" t="s">
        <v>19338</v>
      </c>
      <c r="H3307" t="s">
        <v>18769</v>
      </c>
      <c r="I3307">
        <f>57.5*2</f>
        <v>115</v>
      </c>
      <c r="J3307" t="s">
        <v>138</v>
      </c>
      <c r="K3307" t="s">
        <v>137</v>
      </c>
      <c r="L3307">
        <f>I3307*$Q$2/100/1000</f>
        <v>4.2549999999999999E-4</v>
      </c>
    </row>
    <row r="3308" spans="1:12">
      <c r="A3308" s="118">
        <v>45047</v>
      </c>
      <c r="B3308" t="s">
        <v>18773</v>
      </c>
      <c r="C3308" t="s">
        <v>18772</v>
      </c>
      <c r="D3308" t="s">
        <v>19313</v>
      </c>
      <c r="E3308" t="s">
        <v>19337</v>
      </c>
      <c r="F3308">
        <v>40258747</v>
      </c>
      <c r="G3308" t="s">
        <v>18843</v>
      </c>
      <c r="H3308" t="s">
        <v>18769</v>
      </c>
      <c r="I3308">
        <f>57.5*2</f>
        <v>115</v>
      </c>
      <c r="J3308" t="s">
        <v>138</v>
      </c>
      <c r="K3308" t="s">
        <v>137</v>
      </c>
      <c r="L3308">
        <f>I3308*$Q$2/100/1000</f>
        <v>4.2549999999999999E-4</v>
      </c>
    </row>
    <row r="3309" spans="1:12">
      <c r="A3309" s="118">
        <v>45047</v>
      </c>
      <c r="B3309" t="s">
        <v>18773</v>
      </c>
      <c r="C3309" t="s">
        <v>18772</v>
      </c>
      <c r="D3309" t="s">
        <v>19311</v>
      </c>
      <c r="E3309" t="s">
        <v>19336</v>
      </c>
      <c r="F3309">
        <v>40258748</v>
      </c>
      <c r="G3309" t="s">
        <v>18821</v>
      </c>
      <c r="H3309" t="s">
        <v>18769</v>
      </c>
      <c r="I3309">
        <f>57.5*2</f>
        <v>115</v>
      </c>
      <c r="J3309" t="s">
        <v>138</v>
      </c>
      <c r="K3309" t="s">
        <v>137</v>
      </c>
      <c r="L3309">
        <f>I3309*$Q$2/100/1000</f>
        <v>4.2549999999999999E-4</v>
      </c>
    </row>
    <row r="3310" spans="1:12">
      <c r="A3310" s="118">
        <v>45047</v>
      </c>
      <c r="B3310" t="s">
        <v>18773</v>
      </c>
      <c r="C3310" t="s">
        <v>18772</v>
      </c>
      <c r="D3310" t="s">
        <v>19335</v>
      </c>
      <c r="E3310" t="s">
        <v>19334</v>
      </c>
      <c r="F3310">
        <v>40258747</v>
      </c>
      <c r="G3310" t="s">
        <v>18843</v>
      </c>
      <c r="H3310" t="s">
        <v>18769</v>
      </c>
      <c r="I3310">
        <f>57.5*2</f>
        <v>115</v>
      </c>
      <c r="J3310" t="s">
        <v>138</v>
      </c>
      <c r="K3310" t="s">
        <v>137</v>
      </c>
      <c r="L3310">
        <f>I3310*$Q$2/100/1000</f>
        <v>4.2549999999999999E-4</v>
      </c>
    </row>
    <row r="3311" spans="1:12">
      <c r="A3311" s="118">
        <v>45078</v>
      </c>
      <c r="B3311" t="s">
        <v>18773</v>
      </c>
      <c r="C3311" t="s">
        <v>18772</v>
      </c>
      <c r="D3311" t="s">
        <v>19333</v>
      </c>
      <c r="E3311" t="s">
        <v>19332</v>
      </c>
      <c r="F3311">
        <v>101024716</v>
      </c>
      <c r="G3311" t="s">
        <v>19331</v>
      </c>
      <c r="H3311" t="s">
        <v>18769</v>
      </c>
      <c r="I3311">
        <f>57.5*2</f>
        <v>115</v>
      </c>
      <c r="J3311" t="s">
        <v>138</v>
      </c>
      <c r="K3311" t="s">
        <v>137</v>
      </c>
      <c r="L3311">
        <f>I3311*$Q$2/100/1000</f>
        <v>4.2549999999999999E-4</v>
      </c>
    </row>
    <row r="3312" spans="1:12">
      <c r="A3312" s="118">
        <v>45017</v>
      </c>
      <c r="B3312" t="s">
        <v>365</v>
      </c>
      <c r="C3312" t="s">
        <v>364</v>
      </c>
      <c r="D3312" t="s">
        <v>5643</v>
      </c>
      <c r="E3312" t="s">
        <v>19330</v>
      </c>
      <c r="F3312" s="119" t="s">
        <v>727</v>
      </c>
      <c r="G3312" t="s">
        <v>11966</v>
      </c>
      <c r="H3312" t="s">
        <v>359</v>
      </c>
      <c r="I3312">
        <v>144</v>
      </c>
      <c r="J3312" t="s">
        <v>138</v>
      </c>
      <c r="K3312" t="s">
        <v>137</v>
      </c>
      <c r="L3312">
        <f>I3312*$Q$2/1000</f>
        <v>5.3280000000000001E-2</v>
      </c>
    </row>
    <row r="3313" spans="1:12">
      <c r="A3313" s="118">
        <v>45017</v>
      </c>
      <c r="B3313" t="s">
        <v>365</v>
      </c>
      <c r="C3313" t="s">
        <v>364</v>
      </c>
      <c r="D3313" t="s">
        <v>13850</v>
      </c>
      <c r="E3313" t="s">
        <v>19329</v>
      </c>
      <c r="F3313" s="119" t="s">
        <v>727</v>
      </c>
      <c r="G3313" t="s">
        <v>5644</v>
      </c>
      <c r="H3313" t="s">
        <v>359</v>
      </c>
      <c r="I3313">
        <v>144</v>
      </c>
      <c r="J3313" t="s">
        <v>138</v>
      </c>
      <c r="K3313" t="s">
        <v>137</v>
      </c>
      <c r="L3313">
        <f>I3313*$Q$2/1000</f>
        <v>5.3280000000000001E-2</v>
      </c>
    </row>
    <row r="3314" spans="1:12">
      <c r="A3314" s="118">
        <v>45017</v>
      </c>
      <c r="B3314" t="s">
        <v>365</v>
      </c>
      <c r="C3314" t="s">
        <v>364</v>
      </c>
      <c r="D3314" t="s">
        <v>16094</v>
      </c>
      <c r="E3314" t="s">
        <v>19328</v>
      </c>
      <c r="F3314" s="119" t="s">
        <v>727</v>
      </c>
      <c r="G3314" t="s">
        <v>11966</v>
      </c>
      <c r="H3314" t="s">
        <v>359</v>
      </c>
      <c r="I3314">
        <v>144</v>
      </c>
      <c r="J3314" t="s">
        <v>138</v>
      </c>
      <c r="K3314" t="s">
        <v>137</v>
      </c>
      <c r="L3314">
        <f>I3314*$Q$2/1000</f>
        <v>5.3280000000000001E-2</v>
      </c>
    </row>
    <row r="3315" spans="1:12">
      <c r="A3315" s="118">
        <v>45078</v>
      </c>
      <c r="B3315" t="s">
        <v>18773</v>
      </c>
      <c r="C3315" t="s">
        <v>18772</v>
      </c>
      <c r="D3315" t="s">
        <v>19327</v>
      </c>
      <c r="E3315" t="s">
        <v>19326</v>
      </c>
      <c r="F3315" t="s">
        <v>19325</v>
      </c>
      <c r="G3315" t="s">
        <v>19324</v>
      </c>
      <c r="H3315" t="s">
        <v>18769</v>
      </c>
      <c r="I3315">
        <f>57.5*2</f>
        <v>115</v>
      </c>
      <c r="J3315" t="s">
        <v>138</v>
      </c>
      <c r="K3315" t="s">
        <v>137</v>
      </c>
      <c r="L3315">
        <f>I3315*$Q$2/100/1000</f>
        <v>4.2549999999999999E-4</v>
      </c>
    </row>
    <row r="3316" spans="1:12">
      <c r="A3316" s="118">
        <v>45017</v>
      </c>
      <c r="B3316" t="s">
        <v>460</v>
      </c>
      <c r="C3316" t="s">
        <v>459</v>
      </c>
      <c r="D3316" t="s">
        <v>12081</v>
      </c>
      <c r="E3316" t="s">
        <v>19323</v>
      </c>
      <c r="F3316" s="119">
        <v>13204807</v>
      </c>
      <c r="G3316" t="s">
        <v>1050</v>
      </c>
      <c r="H3316" t="s">
        <v>455</v>
      </c>
      <c r="I3316">
        <v>103.6</v>
      </c>
      <c r="J3316" t="s">
        <v>145</v>
      </c>
      <c r="K3316" t="s">
        <v>137</v>
      </c>
      <c r="L3316">
        <f>I3316*$Q$2/100/1000</f>
        <v>3.8331999999999998E-4</v>
      </c>
    </row>
    <row r="3317" spans="1:12">
      <c r="A3317" s="118">
        <v>45017</v>
      </c>
      <c r="B3317" t="s">
        <v>460</v>
      </c>
      <c r="C3317" t="s">
        <v>459</v>
      </c>
      <c r="D3317" t="s">
        <v>19322</v>
      </c>
      <c r="E3317" t="s">
        <v>19321</v>
      </c>
      <c r="F3317" s="119">
        <v>13204807</v>
      </c>
      <c r="G3317" t="s">
        <v>1050</v>
      </c>
      <c r="H3317" t="s">
        <v>455</v>
      </c>
      <c r="I3317">
        <v>103.6</v>
      </c>
      <c r="J3317" t="s">
        <v>145</v>
      </c>
      <c r="K3317" t="s">
        <v>137</v>
      </c>
      <c r="L3317">
        <f>I3317*$Q$2/100/1000</f>
        <v>3.8331999999999998E-4</v>
      </c>
    </row>
    <row r="3318" spans="1:12">
      <c r="A3318" s="118">
        <v>45017</v>
      </c>
      <c r="B3318" t="s">
        <v>460</v>
      </c>
      <c r="C3318" t="s">
        <v>459</v>
      </c>
      <c r="D3318" t="s">
        <v>19320</v>
      </c>
      <c r="E3318" t="s">
        <v>19319</v>
      </c>
      <c r="F3318" s="119">
        <v>13204807</v>
      </c>
      <c r="G3318" t="s">
        <v>1050</v>
      </c>
      <c r="H3318" t="s">
        <v>455</v>
      </c>
      <c r="I3318">
        <v>103.6</v>
      </c>
      <c r="J3318" t="s">
        <v>145</v>
      </c>
      <c r="K3318" t="s">
        <v>137</v>
      </c>
      <c r="L3318">
        <f>I3318*$Q$2/100/1000</f>
        <v>3.8331999999999998E-4</v>
      </c>
    </row>
    <row r="3319" spans="1:12">
      <c r="A3319" s="118">
        <v>45078</v>
      </c>
      <c r="B3319" t="s">
        <v>18773</v>
      </c>
      <c r="C3319" t="s">
        <v>18772</v>
      </c>
      <c r="D3319" t="s">
        <v>19167</v>
      </c>
      <c r="E3319" t="s">
        <v>19318</v>
      </c>
      <c r="F3319">
        <v>40259813</v>
      </c>
      <c r="G3319" t="s">
        <v>18835</v>
      </c>
      <c r="H3319" t="s">
        <v>18769</v>
      </c>
      <c r="I3319">
        <f>57.5*2</f>
        <v>115</v>
      </c>
      <c r="J3319" t="s">
        <v>138</v>
      </c>
      <c r="K3319" t="s">
        <v>137</v>
      </c>
      <c r="L3319">
        <f>I3319*$Q$2/100/1000</f>
        <v>4.2549999999999999E-4</v>
      </c>
    </row>
    <row r="3320" spans="1:12">
      <c r="A3320" s="118">
        <v>45078</v>
      </c>
      <c r="B3320" t="s">
        <v>18773</v>
      </c>
      <c r="C3320" t="s">
        <v>18772</v>
      </c>
      <c r="D3320" t="s">
        <v>19317</v>
      </c>
      <c r="E3320" t="s">
        <v>19316</v>
      </c>
      <c r="F3320" t="s">
        <v>18864</v>
      </c>
      <c r="G3320" t="s">
        <v>18863</v>
      </c>
      <c r="H3320" t="s">
        <v>18769</v>
      </c>
      <c r="I3320">
        <f>57.5*2</f>
        <v>115</v>
      </c>
      <c r="J3320" t="s">
        <v>138</v>
      </c>
      <c r="K3320" t="s">
        <v>137</v>
      </c>
      <c r="L3320">
        <f>I3320*$Q$2/100/1000</f>
        <v>4.2549999999999999E-4</v>
      </c>
    </row>
    <row r="3321" spans="1:12">
      <c r="A3321" s="118">
        <v>45078</v>
      </c>
      <c r="B3321" t="s">
        <v>18773</v>
      </c>
      <c r="C3321" t="s">
        <v>18772</v>
      </c>
      <c r="D3321" t="s">
        <v>18871</v>
      </c>
      <c r="E3321" t="s">
        <v>19315</v>
      </c>
      <c r="F3321" t="s">
        <v>18869</v>
      </c>
      <c r="G3321" t="s">
        <v>18868</v>
      </c>
      <c r="H3321" t="s">
        <v>18769</v>
      </c>
      <c r="I3321">
        <f>57.5*2</f>
        <v>115</v>
      </c>
      <c r="J3321" t="s">
        <v>138</v>
      </c>
      <c r="K3321" t="s">
        <v>137</v>
      </c>
      <c r="L3321">
        <f>I3321*$Q$2/100/1000</f>
        <v>4.2549999999999999E-4</v>
      </c>
    </row>
    <row r="3322" spans="1:12">
      <c r="A3322" s="118">
        <v>45017</v>
      </c>
      <c r="B3322" t="s">
        <v>205</v>
      </c>
      <c r="C3322" t="s">
        <v>204</v>
      </c>
      <c r="D3322" t="s">
        <v>4183</v>
      </c>
      <c r="E3322" t="s">
        <v>19314</v>
      </c>
      <c r="F3322" s="119">
        <v>66205215</v>
      </c>
      <c r="G3322" t="s">
        <v>201</v>
      </c>
      <c r="H3322" t="s">
        <v>200</v>
      </c>
      <c r="I3322">
        <v>6781</v>
      </c>
      <c r="J3322" t="s">
        <v>199</v>
      </c>
      <c r="K3322" t="s">
        <v>198</v>
      </c>
      <c r="L3322">
        <f>I3322*$Q$4/10/1000</f>
        <v>1.1924057587200001</v>
      </c>
    </row>
    <row r="3323" spans="1:12">
      <c r="A3323" s="118">
        <v>45078</v>
      </c>
      <c r="B3323" t="s">
        <v>18773</v>
      </c>
      <c r="C3323" t="s">
        <v>18772</v>
      </c>
      <c r="D3323" t="s">
        <v>19313</v>
      </c>
      <c r="E3323" t="s">
        <v>19312</v>
      </c>
      <c r="F3323">
        <v>40258747</v>
      </c>
      <c r="G3323" t="s">
        <v>18843</v>
      </c>
      <c r="H3323" t="s">
        <v>18769</v>
      </c>
      <c r="I3323">
        <f>57.5*2</f>
        <v>115</v>
      </c>
      <c r="J3323" t="s">
        <v>138</v>
      </c>
      <c r="K3323" t="s">
        <v>137</v>
      </c>
      <c r="L3323">
        <f>I3323*$Q$2/100/1000</f>
        <v>4.2549999999999999E-4</v>
      </c>
    </row>
    <row r="3324" spans="1:12">
      <c r="A3324" s="118">
        <v>45078</v>
      </c>
      <c r="B3324" t="s">
        <v>18773</v>
      </c>
      <c r="C3324" t="s">
        <v>18772</v>
      </c>
      <c r="D3324" t="s">
        <v>19311</v>
      </c>
      <c r="E3324" t="s">
        <v>19310</v>
      </c>
      <c r="F3324">
        <v>40258748</v>
      </c>
      <c r="G3324" t="s">
        <v>18821</v>
      </c>
      <c r="H3324" t="s">
        <v>18769</v>
      </c>
      <c r="I3324">
        <f>57.5*2</f>
        <v>115</v>
      </c>
      <c r="J3324" t="s">
        <v>138</v>
      </c>
      <c r="K3324" t="s">
        <v>137</v>
      </c>
      <c r="L3324">
        <f>I3324*$Q$2/100/1000</f>
        <v>4.2549999999999999E-4</v>
      </c>
    </row>
    <row r="3325" spans="1:12">
      <c r="A3325" s="118">
        <v>45017</v>
      </c>
      <c r="B3325" t="s">
        <v>205</v>
      </c>
      <c r="C3325" t="s">
        <v>204</v>
      </c>
      <c r="D3325" t="s">
        <v>15424</v>
      </c>
      <c r="E3325" t="s">
        <v>19309</v>
      </c>
      <c r="F3325" s="119">
        <v>66204255</v>
      </c>
      <c r="G3325" t="s">
        <v>15422</v>
      </c>
      <c r="H3325" t="s">
        <v>200</v>
      </c>
      <c r="I3325">
        <v>6781</v>
      </c>
      <c r="J3325" t="s">
        <v>199</v>
      </c>
      <c r="K3325" t="s">
        <v>198</v>
      </c>
      <c r="L3325">
        <f>I3325*$Q$4/10/1000</f>
        <v>1.1924057587200001</v>
      </c>
    </row>
    <row r="3326" spans="1:12">
      <c r="A3326" s="118">
        <v>45078</v>
      </c>
      <c r="B3326" t="s">
        <v>18773</v>
      </c>
      <c r="C3326" t="s">
        <v>18772</v>
      </c>
      <c r="D3326" t="s">
        <v>18977</v>
      </c>
      <c r="E3326" t="s">
        <v>19308</v>
      </c>
      <c r="F3326">
        <v>40258747</v>
      </c>
      <c r="G3326" t="s">
        <v>18843</v>
      </c>
      <c r="H3326" t="s">
        <v>18769</v>
      </c>
      <c r="I3326">
        <f>57.5*2</f>
        <v>115</v>
      </c>
      <c r="J3326" t="s">
        <v>138</v>
      </c>
      <c r="K3326" t="s">
        <v>137</v>
      </c>
      <c r="L3326">
        <f>I3326*$Q$2/100/1000</f>
        <v>4.2549999999999999E-4</v>
      </c>
    </row>
    <row r="3327" spans="1:12">
      <c r="A3327" s="118">
        <v>45017</v>
      </c>
      <c r="B3327" t="s">
        <v>1723</v>
      </c>
      <c r="C3327" t="s">
        <v>1722</v>
      </c>
      <c r="D3327" t="s">
        <v>19307</v>
      </c>
      <c r="E3327" t="s">
        <v>19306</v>
      </c>
      <c r="F3327" s="119">
        <v>101042130</v>
      </c>
      <c r="G3327" t="s">
        <v>4139</v>
      </c>
      <c r="H3327" t="s">
        <v>1717</v>
      </c>
      <c r="I3327">
        <v>118</v>
      </c>
      <c r="J3327" t="s">
        <v>223</v>
      </c>
      <c r="K3327" t="s">
        <v>137</v>
      </c>
      <c r="L3327">
        <f>I3327*$Q$5/1000</f>
        <v>0.1199765</v>
      </c>
    </row>
    <row r="3328" spans="1:12">
      <c r="A3328" s="118">
        <v>45017</v>
      </c>
      <c r="B3328" t="s">
        <v>460</v>
      </c>
      <c r="C3328" t="s">
        <v>459</v>
      </c>
      <c r="D3328" t="s">
        <v>8771</v>
      </c>
      <c r="E3328" t="s">
        <v>19305</v>
      </c>
      <c r="F3328" s="119">
        <v>1</v>
      </c>
      <c r="G3328" t="s">
        <v>667</v>
      </c>
      <c r="H3328" t="s">
        <v>455</v>
      </c>
      <c r="I3328">
        <v>103.6</v>
      </c>
      <c r="J3328" t="s">
        <v>145</v>
      </c>
      <c r="K3328" t="s">
        <v>137</v>
      </c>
      <c r="L3328">
        <f>I3328*$Q$2/100/1000</f>
        <v>3.8331999999999998E-4</v>
      </c>
    </row>
    <row r="3329" spans="1:12">
      <c r="A3329" s="118">
        <v>45017</v>
      </c>
      <c r="B3329" t="s">
        <v>261</v>
      </c>
      <c r="C3329" t="s">
        <v>260</v>
      </c>
      <c r="D3329" t="s">
        <v>18302</v>
      </c>
      <c r="E3329" t="s">
        <v>19304</v>
      </c>
      <c r="F3329" s="119">
        <v>101019989</v>
      </c>
      <c r="G3329" t="s">
        <v>3288</v>
      </c>
      <c r="H3329" t="s">
        <v>139</v>
      </c>
      <c r="I3329">
        <v>55</v>
      </c>
      <c r="J3329" t="s">
        <v>145</v>
      </c>
      <c r="K3329" t="s">
        <v>137</v>
      </c>
      <c r="L3329">
        <f>I3329*$Q$2/100/1000</f>
        <v>2.0350000000000001E-4</v>
      </c>
    </row>
    <row r="3330" spans="1:12">
      <c r="A3330" s="118">
        <v>45078</v>
      </c>
      <c r="B3330" t="s">
        <v>18773</v>
      </c>
      <c r="C3330" t="s">
        <v>18772</v>
      </c>
      <c r="D3330" t="s">
        <v>19243</v>
      </c>
      <c r="E3330" t="s">
        <v>19303</v>
      </c>
      <c r="F3330">
        <v>101044362</v>
      </c>
      <c r="G3330" t="s">
        <v>19241</v>
      </c>
      <c r="H3330" t="s">
        <v>18769</v>
      </c>
      <c r="I3330">
        <f>57.5*2</f>
        <v>115</v>
      </c>
      <c r="J3330" t="s">
        <v>138</v>
      </c>
      <c r="K3330" t="s">
        <v>137</v>
      </c>
      <c r="L3330">
        <f>I3330*$Q$2/100/1000</f>
        <v>4.2549999999999999E-4</v>
      </c>
    </row>
    <row r="3331" spans="1:12">
      <c r="A3331" s="118">
        <v>45017</v>
      </c>
      <c r="B3331" t="s">
        <v>365</v>
      </c>
      <c r="C3331" t="s">
        <v>364</v>
      </c>
      <c r="D3331" t="s">
        <v>19302</v>
      </c>
      <c r="E3331" t="s">
        <v>19301</v>
      </c>
      <c r="F3331" s="119">
        <v>101037417</v>
      </c>
      <c r="G3331" t="s">
        <v>19300</v>
      </c>
      <c r="H3331" t="s">
        <v>359</v>
      </c>
      <c r="I3331">
        <v>144</v>
      </c>
      <c r="J3331" t="s">
        <v>138</v>
      </c>
      <c r="K3331" t="s">
        <v>137</v>
      </c>
      <c r="L3331">
        <f>I3331*$Q$2/1000</f>
        <v>5.3280000000000001E-2</v>
      </c>
    </row>
    <row r="3332" spans="1:12">
      <c r="A3332" s="118">
        <v>45078</v>
      </c>
      <c r="B3332" t="s">
        <v>18773</v>
      </c>
      <c r="C3332" t="s">
        <v>18772</v>
      </c>
      <c r="D3332" t="s">
        <v>19299</v>
      </c>
      <c r="E3332" t="s">
        <v>19298</v>
      </c>
      <c r="F3332">
        <v>101044364</v>
      </c>
      <c r="G3332" t="s">
        <v>18963</v>
      </c>
      <c r="H3332" t="s">
        <v>18769</v>
      </c>
      <c r="I3332">
        <f>57.5*2</f>
        <v>115</v>
      </c>
      <c r="J3332" t="s">
        <v>138</v>
      </c>
      <c r="K3332" t="s">
        <v>137</v>
      </c>
      <c r="L3332">
        <f>I3332*$Q$2/100/1000</f>
        <v>4.2549999999999999E-4</v>
      </c>
    </row>
    <row r="3333" spans="1:12">
      <c r="A3333" s="118">
        <v>45078</v>
      </c>
      <c r="B3333" t="s">
        <v>18773</v>
      </c>
      <c r="C3333" t="s">
        <v>18772</v>
      </c>
      <c r="D3333" t="s">
        <v>19254</v>
      </c>
      <c r="E3333" t="s">
        <v>19297</v>
      </c>
      <c r="F3333" t="s">
        <v>10719</v>
      </c>
      <c r="G3333" t="s">
        <v>10718</v>
      </c>
      <c r="H3333" t="s">
        <v>18769</v>
      </c>
      <c r="I3333">
        <f>57.5*2</f>
        <v>115</v>
      </c>
      <c r="J3333" t="s">
        <v>138</v>
      </c>
      <c r="K3333" t="s">
        <v>137</v>
      </c>
      <c r="L3333">
        <f>I3333*$Q$2/100/1000</f>
        <v>4.2549999999999999E-4</v>
      </c>
    </row>
    <row r="3334" spans="1:12">
      <c r="A3334" s="118">
        <v>45078</v>
      </c>
      <c r="B3334" t="s">
        <v>18773</v>
      </c>
      <c r="C3334" t="s">
        <v>18772</v>
      </c>
      <c r="D3334" t="s">
        <v>18971</v>
      </c>
      <c r="E3334" t="s">
        <v>19296</v>
      </c>
      <c r="F3334">
        <v>101040907</v>
      </c>
      <c r="G3334" t="s">
        <v>18969</v>
      </c>
      <c r="H3334" t="s">
        <v>18769</v>
      </c>
      <c r="I3334">
        <f>57.5*2</f>
        <v>115</v>
      </c>
      <c r="J3334" t="s">
        <v>138</v>
      </c>
      <c r="K3334" t="s">
        <v>137</v>
      </c>
      <c r="L3334">
        <f>I3334*$Q$2/100/1000</f>
        <v>4.2549999999999999E-4</v>
      </c>
    </row>
    <row r="3335" spans="1:12">
      <c r="A3335" s="118">
        <v>45078</v>
      </c>
      <c r="B3335" t="s">
        <v>18773</v>
      </c>
      <c r="C3335" t="s">
        <v>18772</v>
      </c>
      <c r="D3335" t="s">
        <v>19295</v>
      </c>
      <c r="E3335" t="s">
        <v>19294</v>
      </c>
      <c r="F3335">
        <v>23212646</v>
      </c>
      <c r="G3335" t="s">
        <v>19293</v>
      </c>
      <c r="H3335" t="s">
        <v>18769</v>
      </c>
      <c r="I3335">
        <f>57.5*2</f>
        <v>115</v>
      </c>
      <c r="J3335" t="s">
        <v>138</v>
      </c>
      <c r="K3335" t="s">
        <v>137</v>
      </c>
      <c r="L3335">
        <f>I3335*$Q$2/100/1000</f>
        <v>4.2549999999999999E-4</v>
      </c>
    </row>
    <row r="3336" spans="1:12">
      <c r="A3336" s="118">
        <v>45017</v>
      </c>
      <c r="B3336" t="s">
        <v>856</v>
      </c>
      <c r="C3336" t="s">
        <v>14560</v>
      </c>
      <c r="D3336" t="s">
        <v>19292</v>
      </c>
      <c r="E3336" t="s">
        <v>19291</v>
      </c>
      <c r="F3336" s="119">
        <v>101005437</v>
      </c>
      <c r="G3336" t="s">
        <v>19290</v>
      </c>
      <c r="H3336" s="123" t="s">
        <v>851</v>
      </c>
      <c r="I3336">
        <v>5214</v>
      </c>
      <c r="J3336" t="s">
        <v>173</v>
      </c>
      <c r="K3336" t="s">
        <v>172</v>
      </c>
      <c r="L3336">
        <f>I3336*$Q$3*2.5/1000</f>
        <v>0.4181628</v>
      </c>
    </row>
    <row r="3337" spans="1:12">
      <c r="A3337" s="118">
        <v>45108</v>
      </c>
      <c r="B3337" t="s">
        <v>18773</v>
      </c>
      <c r="C3337" t="s">
        <v>18772</v>
      </c>
      <c r="D3337" t="s">
        <v>18948</v>
      </c>
      <c r="E3337" t="s">
        <v>19289</v>
      </c>
      <c r="F3337">
        <v>101038149</v>
      </c>
      <c r="G3337" t="s">
        <v>18780</v>
      </c>
      <c r="H3337" t="s">
        <v>18769</v>
      </c>
      <c r="I3337">
        <f>57.5*2</f>
        <v>115</v>
      </c>
      <c r="J3337" t="s">
        <v>138</v>
      </c>
      <c r="K3337" t="s">
        <v>137</v>
      </c>
      <c r="L3337">
        <f>I3337*$Q$2/100/1000</f>
        <v>4.2549999999999999E-4</v>
      </c>
    </row>
    <row r="3338" spans="1:12">
      <c r="A3338" s="118">
        <v>45017</v>
      </c>
      <c r="B3338" t="s">
        <v>205</v>
      </c>
      <c r="C3338" t="s">
        <v>204</v>
      </c>
      <c r="D3338" t="s">
        <v>3816</v>
      </c>
      <c r="E3338" t="s">
        <v>19288</v>
      </c>
      <c r="F3338" s="119">
        <v>66205215</v>
      </c>
      <c r="G3338" t="s">
        <v>1726</v>
      </c>
      <c r="H3338" t="s">
        <v>200</v>
      </c>
      <c r="I3338">
        <v>6781</v>
      </c>
      <c r="J3338" t="s">
        <v>199</v>
      </c>
      <c r="K3338" t="s">
        <v>198</v>
      </c>
      <c r="L3338">
        <f>I3338*$Q$4/10/1000</f>
        <v>1.1924057587200001</v>
      </c>
    </row>
    <row r="3339" spans="1:12">
      <c r="A3339" s="118">
        <v>45017</v>
      </c>
      <c r="B3339" t="s">
        <v>205</v>
      </c>
      <c r="C3339" t="s">
        <v>204</v>
      </c>
      <c r="D3339" t="s">
        <v>19287</v>
      </c>
      <c r="E3339" t="s">
        <v>19286</v>
      </c>
      <c r="F3339" s="119">
        <v>66208596</v>
      </c>
      <c r="G3339" t="s">
        <v>16359</v>
      </c>
      <c r="H3339" t="s">
        <v>200</v>
      </c>
      <c r="I3339">
        <v>6781</v>
      </c>
      <c r="J3339" t="s">
        <v>199</v>
      </c>
      <c r="K3339" t="s">
        <v>198</v>
      </c>
      <c r="L3339">
        <f>I3339*$Q$4/10/1000</f>
        <v>1.1924057587200001</v>
      </c>
    </row>
    <row r="3340" spans="1:12">
      <c r="A3340" s="118">
        <v>45261</v>
      </c>
      <c r="B3340" t="s">
        <v>18960</v>
      </c>
      <c r="C3340" t="s">
        <v>18959</v>
      </c>
      <c r="D3340" t="s">
        <v>19285</v>
      </c>
      <c r="E3340" t="s">
        <v>19284</v>
      </c>
      <c r="F3340" t="s">
        <v>19283</v>
      </c>
      <c r="G3340" t="s">
        <v>19282</v>
      </c>
      <c r="H3340" t="s">
        <v>18954</v>
      </c>
      <c r="I3340">
        <v>1446</v>
      </c>
      <c r="J3340" t="s">
        <v>223</v>
      </c>
      <c r="K3340" t="s">
        <v>137</v>
      </c>
      <c r="L3340">
        <f>I3340*$Q$5/1000</f>
        <v>1.4702205000000002</v>
      </c>
    </row>
    <row r="3341" spans="1:12">
      <c r="A3341" s="118">
        <v>45017</v>
      </c>
      <c r="B3341" t="s">
        <v>205</v>
      </c>
      <c r="C3341" t="s">
        <v>204</v>
      </c>
      <c r="D3341" t="s">
        <v>4183</v>
      </c>
      <c r="E3341" t="s">
        <v>19281</v>
      </c>
      <c r="F3341" s="119">
        <v>66205215</v>
      </c>
      <c r="G3341" t="s">
        <v>201</v>
      </c>
      <c r="H3341" t="s">
        <v>200</v>
      </c>
      <c r="I3341">
        <v>6781</v>
      </c>
      <c r="J3341" t="s">
        <v>199</v>
      </c>
      <c r="K3341" t="s">
        <v>198</v>
      </c>
      <c r="L3341">
        <f>I3341*$Q$4/10/1000</f>
        <v>1.1924057587200001</v>
      </c>
    </row>
    <row r="3342" spans="1:12">
      <c r="A3342" s="118">
        <v>45108</v>
      </c>
      <c r="B3342" t="s">
        <v>18773</v>
      </c>
      <c r="C3342" t="s">
        <v>18772</v>
      </c>
      <c r="D3342" t="s">
        <v>19146</v>
      </c>
      <c r="E3342" t="s">
        <v>19280</v>
      </c>
      <c r="F3342">
        <v>101013649</v>
      </c>
      <c r="G3342" t="s">
        <v>19279</v>
      </c>
      <c r="H3342" t="s">
        <v>18769</v>
      </c>
      <c r="I3342">
        <f>57.5*2</f>
        <v>115</v>
      </c>
      <c r="J3342" t="s">
        <v>138</v>
      </c>
      <c r="K3342" t="s">
        <v>137</v>
      </c>
      <c r="L3342">
        <f>I3342*$Q$2/100/1000</f>
        <v>4.2549999999999999E-4</v>
      </c>
    </row>
    <row r="3343" spans="1:12">
      <c r="A3343" s="118">
        <v>45108</v>
      </c>
      <c r="B3343" t="s">
        <v>18773</v>
      </c>
      <c r="C3343" t="s">
        <v>18772</v>
      </c>
      <c r="D3343" t="s">
        <v>19273</v>
      </c>
      <c r="E3343" t="s">
        <v>19278</v>
      </c>
      <c r="F3343">
        <v>101015264</v>
      </c>
      <c r="G3343" t="s">
        <v>19277</v>
      </c>
      <c r="H3343" t="s">
        <v>18769</v>
      </c>
      <c r="I3343">
        <f>57.5*2</f>
        <v>115</v>
      </c>
      <c r="J3343" t="s">
        <v>138</v>
      </c>
      <c r="K3343" t="s">
        <v>137</v>
      </c>
      <c r="L3343">
        <f>I3343*$Q$2/100/1000</f>
        <v>4.2549999999999999E-4</v>
      </c>
    </row>
    <row r="3344" spans="1:12">
      <c r="A3344" s="118">
        <v>45108</v>
      </c>
      <c r="B3344" t="s">
        <v>18773</v>
      </c>
      <c r="C3344" t="s">
        <v>18772</v>
      </c>
      <c r="D3344" t="s">
        <v>18977</v>
      </c>
      <c r="E3344" t="s">
        <v>19276</v>
      </c>
      <c r="F3344">
        <v>40258747</v>
      </c>
      <c r="G3344" t="s">
        <v>18843</v>
      </c>
      <c r="H3344" t="s">
        <v>18769</v>
      </c>
      <c r="I3344">
        <f>57.5*2</f>
        <v>115</v>
      </c>
      <c r="J3344" t="s">
        <v>138</v>
      </c>
      <c r="K3344" t="s">
        <v>137</v>
      </c>
      <c r="L3344">
        <f>I3344*$Q$2/100/1000</f>
        <v>4.2549999999999999E-4</v>
      </c>
    </row>
    <row r="3345" spans="1:12">
      <c r="A3345" s="118">
        <v>45017</v>
      </c>
      <c r="B3345" t="s">
        <v>574</v>
      </c>
      <c r="C3345" t="s">
        <v>573</v>
      </c>
      <c r="D3345" t="s">
        <v>15783</v>
      </c>
      <c r="E3345" t="s">
        <v>19275</v>
      </c>
      <c r="F3345" s="119">
        <v>101012395</v>
      </c>
      <c r="G3345" t="s">
        <v>570</v>
      </c>
      <c r="H3345" t="s">
        <v>569</v>
      </c>
      <c r="I3345">
        <v>298</v>
      </c>
      <c r="J3345" t="s">
        <v>145</v>
      </c>
      <c r="K3345" t="s">
        <v>137</v>
      </c>
      <c r="L3345">
        <f>I3345*$Q$2/100/1000</f>
        <v>1.1026E-3</v>
      </c>
    </row>
    <row r="3346" spans="1:12">
      <c r="A3346" s="118">
        <v>45108</v>
      </c>
      <c r="B3346" t="s">
        <v>18773</v>
      </c>
      <c r="C3346" t="s">
        <v>18772</v>
      </c>
      <c r="D3346" t="s">
        <v>19167</v>
      </c>
      <c r="E3346" t="s">
        <v>19274</v>
      </c>
      <c r="F3346">
        <v>40259813</v>
      </c>
      <c r="G3346" t="s">
        <v>18835</v>
      </c>
      <c r="H3346" t="s">
        <v>18769</v>
      </c>
      <c r="I3346">
        <f>57.5*2</f>
        <v>115</v>
      </c>
      <c r="J3346" t="s">
        <v>138</v>
      </c>
      <c r="K3346" t="s">
        <v>137</v>
      </c>
      <c r="L3346">
        <f>I3346*$Q$2/100/1000</f>
        <v>4.2549999999999999E-4</v>
      </c>
    </row>
    <row r="3347" spans="1:12">
      <c r="A3347" s="118">
        <v>45108</v>
      </c>
      <c r="B3347" t="s">
        <v>18773</v>
      </c>
      <c r="C3347" t="s">
        <v>18772</v>
      </c>
      <c r="D3347" t="s">
        <v>19273</v>
      </c>
      <c r="E3347" t="s">
        <v>19272</v>
      </c>
      <c r="F3347">
        <v>101015263</v>
      </c>
      <c r="G3347" t="s">
        <v>18887</v>
      </c>
      <c r="H3347" t="s">
        <v>18769</v>
      </c>
      <c r="I3347">
        <f>57.5*2</f>
        <v>115</v>
      </c>
      <c r="J3347" t="s">
        <v>138</v>
      </c>
      <c r="K3347" t="s">
        <v>137</v>
      </c>
      <c r="L3347">
        <f>I3347*$Q$2/100/1000</f>
        <v>4.2549999999999999E-4</v>
      </c>
    </row>
    <row r="3348" spans="1:12">
      <c r="A3348" s="118">
        <v>45108</v>
      </c>
      <c r="B3348" t="s">
        <v>18773</v>
      </c>
      <c r="C3348" t="s">
        <v>18772</v>
      </c>
      <c r="D3348" t="s">
        <v>19271</v>
      </c>
      <c r="E3348" t="s">
        <v>19270</v>
      </c>
      <c r="F3348">
        <v>101037705</v>
      </c>
      <c r="G3348" t="s">
        <v>18780</v>
      </c>
      <c r="H3348" t="s">
        <v>18769</v>
      </c>
      <c r="I3348">
        <f>57.5*2</f>
        <v>115</v>
      </c>
      <c r="J3348" t="s">
        <v>138</v>
      </c>
      <c r="K3348" t="s">
        <v>137</v>
      </c>
      <c r="L3348">
        <f>I3348*$Q$2/100/1000</f>
        <v>4.2549999999999999E-4</v>
      </c>
    </row>
    <row r="3349" spans="1:12">
      <c r="A3349" s="118">
        <v>45017</v>
      </c>
      <c r="B3349" t="s">
        <v>261</v>
      </c>
      <c r="C3349" t="s">
        <v>260</v>
      </c>
      <c r="D3349" t="s">
        <v>18302</v>
      </c>
      <c r="E3349" t="s">
        <v>19269</v>
      </c>
      <c r="F3349" s="119">
        <v>21201413</v>
      </c>
      <c r="G3349" t="s">
        <v>3310</v>
      </c>
      <c r="H3349" t="s">
        <v>139</v>
      </c>
      <c r="I3349">
        <v>55</v>
      </c>
      <c r="J3349" t="s">
        <v>145</v>
      </c>
      <c r="K3349" t="s">
        <v>137</v>
      </c>
      <c r="L3349">
        <f>I3349*$Q$2/100/1000</f>
        <v>2.0350000000000001E-4</v>
      </c>
    </row>
    <row r="3350" spans="1:12">
      <c r="A3350" s="118">
        <v>45108</v>
      </c>
      <c r="B3350" t="s">
        <v>18773</v>
      </c>
      <c r="C3350" t="s">
        <v>18772</v>
      </c>
      <c r="D3350" t="s">
        <v>19268</v>
      </c>
      <c r="E3350" t="s">
        <v>19267</v>
      </c>
      <c r="F3350">
        <v>101037705</v>
      </c>
      <c r="G3350" t="s">
        <v>18780</v>
      </c>
      <c r="H3350" t="s">
        <v>18769</v>
      </c>
      <c r="I3350">
        <f>57.5*2</f>
        <v>115</v>
      </c>
      <c r="J3350" t="s">
        <v>138</v>
      </c>
      <c r="K3350" t="s">
        <v>137</v>
      </c>
      <c r="L3350">
        <f>I3350*$Q$2/100/1000</f>
        <v>4.2549999999999999E-4</v>
      </c>
    </row>
    <row r="3351" spans="1:12">
      <c r="A3351" s="118">
        <v>45017</v>
      </c>
      <c r="B3351" t="s">
        <v>574</v>
      </c>
      <c r="C3351" t="s">
        <v>573</v>
      </c>
      <c r="D3351" t="s">
        <v>6579</v>
      </c>
      <c r="E3351" t="s">
        <v>19266</v>
      </c>
      <c r="F3351" s="119" t="s">
        <v>4371</v>
      </c>
      <c r="G3351" t="s">
        <v>4370</v>
      </c>
      <c r="H3351" t="s">
        <v>569</v>
      </c>
      <c r="I3351">
        <v>298</v>
      </c>
      <c r="J3351" t="s">
        <v>145</v>
      </c>
      <c r="K3351" t="s">
        <v>137</v>
      </c>
      <c r="L3351">
        <f>I3351*$Q$2/100/1000</f>
        <v>1.1026E-3</v>
      </c>
    </row>
    <row r="3352" spans="1:12">
      <c r="A3352" s="118">
        <v>45108</v>
      </c>
      <c r="B3352" t="s">
        <v>18773</v>
      </c>
      <c r="C3352" t="s">
        <v>18772</v>
      </c>
      <c r="D3352" t="s">
        <v>19265</v>
      </c>
      <c r="E3352" t="s">
        <v>19264</v>
      </c>
      <c r="F3352">
        <v>101037705</v>
      </c>
      <c r="G3352" t="s">
        <v>18780</v>
      </c>
      <c r="H3352" t="s">
        <v>18769</v>
      </c>
      <c r="I3352">
        <f>57.5*2</f>
        <v>115</v>
      </c>
      <c r="J3352" t="s">
        <v>138</v>
      </c>
      <c r="K3352" t="s">
        <v>137</v>
      </c>
      <c r="L3352">
        <f>I3352*$Q$2/100/1000</f>
        <v>4.2549999999999999E-4</v>
      </c>
    </row>
    <row r="3353" spans="1:12">
      <c r="A3353" s="118">
        <v>45017</v>
      </c>
      <c r="B3353" t="s">
        <v>261</v>
      </c>
      <c r="C3353" t="s">
        <v>260</v>
      </c>
      <c r="D3353" t="s">
        <v>18302</v>
      </c>
      <c r="E3353" t="s">
        <v>19263</v>
      </c>
      <c r="F3353" s="119">
        <v>101037318</v>
      </c>
      <c r="G3353" t="s">
        <v>19262</v>
      </c>
      <c r="H3353" t="s">
        <v>139</v>
      </c>
      <c r="I3353">
        <v>55</v>
      </c>
      <c r="J3353" t="s">
        <v>145</v>
      </c>
      <c r="K3353" t="s">
        <v>137</v>
      </c>
      <c r="L3353">
        <f>I3353*$Q$2/100/1000</f>
        <v>2.0350000000000001E-4</v>
      </c>
    </row>
    <row r="3354" spans="1:12">
      <c r="A3354" s="118">
        <v>45108</v>
      </c>
      <c r="B3354" t="s">
        <v>18773</v>
      </c>
      <c r="C3354" t="s">
        <v>18772</v>
      </c>
      <c r="D3354" t="s">
        <v>19261</v>
      </c>
      <c r="E3354" t="s">
        <v>19260</v>
      </c>
      <c r="F3354">
        <v>101037705</v>
      </c>
      <c r="G3354" t="s">
        <v>18780</v>
      </c>
      <c r="H3354" t="s">
        <v>18769</v>
      </c>
      <c r="I3354">
        <f>57.5*2</f>
        <v>115</v>
      </c>
      <c r="J3354" t="s">
        <v>138</v>
      </c>
      <c r="K3354" t="s">
        <v>137</v>
      </c>
      <c r="L3354">
        <f>I3354*$Q$2/100/1000</f>
        <v>4.2549999999999999E-4</v>
      </c>
    </row>
    <row r="3355" spans="1:12">
      <c r="A3355" s="118">
        <v>45108</v>
      </c>
      <c r="B3355" t="s">
        <v>18773</v>
      </c>
      <c r="C3355" t="s">
        <v>18772</v>
      </c>
      <c r="D3355" t="s">
        <v>18788</v>
      </c>
      <c r="E3355" t="s">
        <v>19259</v>
      </c>
      <c r="F3355">
        <v>101037705</v>
      </c>
      <c r="G3355" t="s">
        <v>18780</v>
      </c>
      <c r="H3355" t="s">
        <v>18769</v>
      </c>
      <c r="I3355">
        <f>57.5*2</f>
        <v>115</v>
      </c>
      <c r="J3355" t="s">
        <v>138</v>
      </c>
      <c r="K3355" t="s">
        <v>137</v>
      </c>
      <c r="L3355">
        <f>I3355*$Q$2/100/1000</f>
        <v>4.2549999999999999E-4</v>
      </c>
    </row>
    <row r="3356" spans="1:12">
      <c r="A3356" s="118">
        <v>45108</v>
      </c>
      <c r="B3356" t="s">
        <v>18773</v>
      </c>
      <c r="C3356" t="s">
        <v>18772</v>
      </c>
      <c r="D3356" t="s">
        <v>18948</v>
      </c>
      <c r="E3356" t="s">
        <v>19258</v>
      </c>
      <c r="F3356">
        <v>101038149</v>
      </c>
      <c r="G3356" t="s">
        <v>18780</v>
      </c>
      <c r="H3356" t="s">
        <v>18769</v>
      </c>
      <c r="I3356">
        <f>57.5*2</f>
        <v>115</v>
      </c>
      <c r="J3356" t="s">
        <v>138</v>
      </c>
      <c r="K3356" t="s">
        <v>137</v>
      </c>
      <c r="L3356">
        <f>I3356*$Q$2/100/1000</f>
        <v>4.2549999999999999E-4</v>
      </c>
    </row>
    <row r="3357" spans="1:12">
      <c r="A3357" s="118">
        <v>45017</v>
      </c>
      <c r="B3357" t="s">
        <v>856</v>
      </c>
      <c r="C3357" t="s">
        <v>14560</v>
      </c>
      <c r="D3357" t="s">
        <v>19257</v>
      </c>
      <c r="E3357" t="s">
        <v>19256</v>
      </c>
      <c r="F3357" s="119">
        <v>101012487</v>
      </c>
      <c r="G3357" t="s">
        <v>3330</v>
      </c>
      <c r="H3357" s="123" t="s">
        <v>851</v>
      </c>
      <c r="I3357">
        <v>5214</v>
      </c>
      <c r="J3357" t="s">
        <v>173</v>
      </c>
      <c r="K3357" t="s">
        <v>172</v>
      </c>
      <c r="L3357">
        <f>I3357*$Q$3*2.5/1000</f>
        <v>0.4181628</v>
      </c>
    </row>
    <row r="3358" spans="1:12">
      <c r="A3358" s="118">
        <v>45108</v>
      </c>
      <c r="B3358" t="s">
        <v>18773</v>
      </c>
      <c r="C3358" t="s">
        <v>18772</v>
      </c>
      <c r="D3358" t="s">
        <v>18829</v>
      </c>
      <c r="E3358" t="s">
        <v>19255</v>
      </c>
      <c r="F3358">
        <v>101025462</v>
      </c>
      <c r="G3358" t="s">
        <v>18827</v>
      </c>
      <c r="H3358" t="s">
        <v>18769</v>
      </c>
      <c r="I3358">
        <f>57.5*2</f>
        <v>115</v>
      </c>
      <c r="J3358" t="s">
        <v>138</v>
      </c>
      <c r="K3358" t="s">
        <v>137</v>
      </c>
      <c r="L3358">
        <f>I3358*$Q$2/100/1000</f>
        <v>4.2549999999999999E-4</v>
      </c>
    </row>
    <row r="3359" spans="1:12">
      <c r="A3359" s="118">
        <v>45108</v>
      </c>
      <c r="B3359" t="s">
        <v>18773</v>
      </c>
      <c r="C3359" t="s">
        <v>18772</v>
      </c>
      <c r="D3359" t="s">
        <v>19254</v>
      </c>
      <c r="E3359" t="s">
        <v>19253</v>
      </c>
      <c r="F3359" t="s">
        <v>10719</v>
      </c>
      <c r="G3359" t="s">
        <v>10718</v>
      </c>
      <c r="H3359" t="s">
        <v>18769</v>
      </c>
      <c r="I3359">
        <f>57.5*2</f>
        <v>115</v>
      </c>
      <c r="J3359" t="s">
        <v>138</v>
      </c>
      <c r="K3359" t="s">
        <v>137</v>
      </c>
      <c r="L3359">
        <f>I3359*$Q$2/100/1000</f>
        <v>4.2549999999999999E-4</v>
      </c>
    </row>
    <row r="3360" spans="1:12">
      <c r="A3360" s="118">
        <v>45108</v>
      </c>
      <c r="B3360" t="s">
        <v>18773</v>
      </c>
      <c r="C3360" t="s">
        <v>18772</v>
      </c>
      <c r="D3360" t="s">
        <v>19221</v>
      </c>
      <c r="E3360" t="s">
        <v>19252</v>
      </c>
      <c r="F3360" t="s">
        <v>10719</v>
      </c>
      <c r="G3360" t="s">
        <v>10718</v>
      </c>
      <c r="H3360" t="s">
        <v>18769</v>
      </c>
      <c r="I3360">
        <f>57.5*2</f>
        <v>115</v>
      </c>
      <c r="J3360" t="s">
        <v>138</v>
      </c>
      <c r="K3360" t="s">
        <v>137</v>
      </c>
      <c r="L3360">
        <f>I3360*$Q$2/100/1000</f>
        <v>4.2549999999999999E-4</v>
      </c>
    </row>
    <row r="3361" spans="1:12">
      <c r="A3361" s="118">
        <v>45108</v>
      </c>
      <c r="B3361" t="s">
        <v>18773</v>
      </c>
      <c r="C3361" t="s">
        <v>18772</v>
      </c>
      <c r="D3361" t="s">
        <v>19251</v>
      </c>
      <c r="E3361" t="s">
        <v>19250</v>
      </c>
      <c r="F3361" t="s">
        <v>19249</v>
      </c>
      <c r="G3361" t="s">
        <v>19248</v>
      </c>
      <c r="H3361" t="s">
        <v>18769</v>
      </c>
      <c r="I3361">
        <f>57.5*2</f>
        <v>115</v>
      </c>
      <c r="J3361" t="s">
        <v>138</v>
      </c>
      <c r="K3361" t="s">
        <v>137</v>
      </c>
      <c r="L3361">
        <f>I3361*$Q$2/100/1000</f>
        <v>4.2549999999999999E-4</v>
      </c>
    </row>
    <row r="3362" spans="1:12">
      <c r="A3362" s="118">
        <v>45108</v>
      </c>
      <c r="B3362" t="s">
        <v>18773</v>
      </c>
      <c r="C3362" t="s">
        <v>18772</v>
      </c>
      <c r="D3362" t="s">
        <v>19247</v>
      </c>
      <c r="E3362" t="s">
        <v>19246</v>
      </c>
      <c r="F3362">
        <v>101015272</v>
      </c>
      <c r="G3362" t="s">
        <v>19245</v>
      </c>
      <c r="H3362" t="s">
        <v>18769</v>
      </c>
      <c r="I3362">
        <f>57.5*2</f>
        <v>115</v>
      </c>
      <c r="J3362" t="s">
        <v>138</v>
      </c>
      <c r="K3362" t="s">
        <v>137</v>
      </c>
      <c r="L3362">
        <f>I3362*$Q$2/100/1000</f>
        <v>4.2549999999999999E-4</v>
      </c>
    </row>
    <row r="3363" spans="1:12">
      <c r="A3363" s="118">
        <v>45108</v>
      </c>
      <c r="B3363" t="s">
        <v>18773</v>
      </c>
      <c r="C3363" t="s">
        <v>18772</v>
      </c>
      <c r="D3363" t="s">
        <v>19224</v>
      </c>
      <c r="E3363" t="s">
        <v>19244</v>
      </c>
      <c r="F3363">
        <v>101042055</v>
      </c>
      <c r="G3363" t="s">
        <v>18808</v>
      </c>
      <c r="H3363" t="s">
        <v>18769</v>
      </c>
      <c r="I3363">
        <f>57.5*2</f>
        <v>115</v>
      </c>
      <c r="J3363" t="s">
        <v>138</v>
      </c>
      <c r="K3363" t="s">
        <v>137</v>
      </c>
      <c r="L3363">
        <f>I3363*$Q$2/100/1000</f>
        <v>4.2549999999999999E-4</v>
      </c>
    </row>
    <row r="3364" spans="1:12">
      <c r="A3364" s="118">
        <v>45108</v>
      </c>
      <c r="B3364" t="s">
        <v>18773</v>
      </c>
      <c r="C3364" t="s">
        <v>18772</v>
      </c>
      <c r="D3364" t="s">
        <v>19243</v>
      </c>
      <c r="E3364" t="s">
        <v>19242</v>
      </c>
      <c r="F3364">
        <v>101044362</v>
      </c>
      <c r="G3364" t="s">
        <v>19241</v>
      </c>
      <c r="H3364" t="s">
        <v>18769</v>
      </c>
      <c r="I3364">
        <f>57.5*2</f>
        <v>115</v>
      </c>
      <c r="J3364" t="s">
        <v>138</v>
      </c>
      <c r="K3364" t="s">
        <v>137</v>
      </c>
      <c r="L3364">
        <f>I3364*$Q$2/100/1000</f>
        <v>4.2549999999999999E-4</v>
      </c>
    </row>
    <row r="3365" spans="1:12">
      <c r="A3365" s="118">
        <v>45108</v>
      </c>
      <c r="B3365" t="s">
        <v>18773</v>
      </c>
      <c r="C3365" t="s">
        <v>18772</v>
      </c>
      <c r="D3365" t="s">
        <v>18980</v>
      </c>
      <c r="E3365" t="s">
        <v>19240</v>
      </c>
      <c r="F3365">
        <v>57258746</v>
      </c>
      <c r="G3365" t="s">
        <v>18978</v>
      </c>
      <c r="H3365" t="s">
        <v>18769</v>
      </c>
      <c r="I3365">
        <f>57.5*2</f>
        <v>115</v>
      </c>
      <c r="J3365" t="s">
        <v>138</v>
      </c>
      <c r="K3365" t="s">
        <v>137</v>
      </c>
      <c r="L3365">
        <f>I3365*$Q$2/100/1000</f>
        <v>4.2549999999999999E-4</v>
      </c>
    </row>
    <row r="3366" spans="1:12">
      <c r="A3366" s="118">
        <v>45108</v>
      </c>
      <c r="B3366" t="s">
        <v>18773</v>
      </c>
      <c r="C3366" t="s">
        <v>18772</v>
      </c>
      <c r="D3366" t="s">
        <v>19066</v>
      </c>
      <c r="E3366" t="s">
        <v>19239</v>
      </c>
      <c r="F3366">
        <v>101044363</v>
      </c>
      <c r="G3366" t="s">
        <v>19238</v>
      </c>
      <c r="H3366" t="s">
        <v>18769</v>
      </c>
      <c r="I3366">
        <f>57.5*2</f>
        <v>115</v>
      </c>
      <c r="J3366" t="s">
        <v>138</v>
      </c>
      <c r="K3366" t="s">
        <v>137</v>
      </c>
      <c r="L3366">
        <f>I3366*$Q$2/100/1000</f>
        <v>4.2549999999999999E-4</v>
      </c>
    </row>
    <row r="3367" spans="1:12">
      <c r="A3367" s="118">
        <v>45108</v>
      </c>
      <c r="B3367" t="s">
        <v>18773</v>
      </c>
      <c r="C3367" t="s">
        <v>18772</v>
      </c>
      <c r="D3367" t="s">
        <v>18861</v>
      </c>
      <c r="E3367" t="s">
        <v>19237</v>
      </c>
      <c r="F3367" t="s">
        <v>18859</v>
      </c>
      <c r="G3367" t="s">
        <v>18858</v>
      </c>
      <c r="H3367" t="s">
        <v>18769</v>
      </c>
      <c r="I3367">
        <f>57.5*2</f>
        <v>115</v>
      </c>
      <c r="J3367" t="s">
        <v>138</v>
      </c>
      <c r="K3367" t="s">
        <v>137</v>
      </c>
      <c r="L3367">
        <f>I3367*$Q$2/100/1000</f>
        <v>4.2549999999999999E-4</v>
      </c>
    </row>
    <row r="3368" spans="1:12">
      <c r="A3368" s="118">
        <v>45108</v>
      </c>
      <c r="B3368" t="s">
        <v>18773</v>
      </c>
      <c r="C3368" t="s">
        <v>18772</v>
      </c>
      <c r="D3368" t="s">
        <v>19180</v>
      </c>
      <c r="E3368" t="s">
        <v>19236</v>
      </c>
      <c r="F3368" t="s">
        <v>18859</v>
      </c>
      <c r="G3368" t="s">
        <v>18858</v>
      </c>
      <c r="H3368" t="s">
        <v>18769</v>
      </c>
      <c r="I3368">
        <f>57.5*2</f>
        <v>115</v>
      </c>
      <c r="J3368" t="s">
        <v>138</v>
      </c>
      <c r="K3368" t="s">
        <v>137</v>
      </c>
      <c r="L3368">
        <f>I3368*$Q$2/100/1000</f>
        <v>4.2549999999999999E-4</v>
      </c>
    </row>
    <row r="3369" spans="1:12">
      <c r="A3369" s="118">
        <v>45261</v>
      </c>
      <c r="B3369" t="s">
        <v>18960</v>
      </c>
      <c r="C3369" t="s">
        <v>18959</v>
      </c>
      <c r="D3369" t="s">
        <v>18958</v>
      </c>
      <c r="E3369" t="s">
        <v>19235</v>
      </c>
      <c r="F3369" t="s">
        <v>18956</v>
      </c>
      <c r="G3369" t="s">
        <v>18955</v>
      </c>
      <c r="H3369" t="s">
        <v>18954</v>
      </c>
      <c r="I3369">
        <v>1446</v>
      </c>
      <c r="J3369" t="s">
        <v>223</v>
      </c>
      <c r="K3369" t="s">
        <v>137</v>
      </c>
      <c r="L3369">
        <f>I3369*$Q$5/1000</f>
        <v>1.4702205000000002</v>
      </c>
    </row>
    <row r="3370" spans="1:12">
      <c r="A3370" s="118">
        <v>45017</v>
      </c>
      <c r="B3370" t="s">
        <v>9388</v>
      </c>
      <c r="C3370" t="s">
        <v>9387</v>
      </c>
      <c r="D3370" t="s">
        <v>19234</v>
      </c>
      <c r="E3370" t="s">
        <v>19233</v>
      </c>
      <c r="F3370" s="119" t="s">
        <v>19232</v>
      </c>
      <c r="G3370" t="s">
        <v>19231</v>
      </c>
      <c r="H3370" t="s">
        <v>9383</v>
      </c>
      <c r="I3370">
        <v>165.4</v>
      </c>
      <c r="J3370" t="s">
        <v>145</v>
      </c>
      <c r="K3370" t="s">
        <v>137</v>
      </c>
      <c r="L3370">
        <f>I3370*$Q$2/100/1000</f>
        <v>6.1197999999999992E-4</v>
      </c>
    </row>
    <row r="3371" spans="1:12">
      <c r="A3371" s="118">
        <v>45108</v>
      </c>
      <c r="B3371" t="s">
        <v>18773</v>
      </c>
      <c r="C3371" t="s">
        <v>18772</v>
      </c>
      <c r="D3371" t="s">
        <v>19146</v>
      </c>
      <c r="E3371" t="s">
        <v>19230</v>
      </c>
      <c r="F3371">
        <v>40258206</v>
      </c>
      <c r="G3371" t="s">
        <v>19229</v>
      </c>
      <c r="H3371" t="s">
        <v>18769</v>
      </c>
      <c r="I3371">
        <f>57.5*2</f>
        <v>115</v>
      </c>
      <c r="J3371" t="s">
        <v>138</v>
      </c>
      <c r="K3371" t="s">
        <v>137</v>
      </c>
      <c r="L3371">
        <f>I3371*$Q$2/100/1000</f>
        <v>4.2549999999999999E-4</v>
      </c>
    </row>
    <row r="3372" spans="1:12">
      <c r="A3372" s="118">
        <v>45108</v>
      </c>
      <c r="B3372" t="s">
        <v>18773</v>
      </c>
      <c r="C3372" t="s">
        <v>18772</v>
      </c>
      <c r="D3372" t="s">
        <v>18826</v>
      </c>
      <c r="E3372" t="s">
        <v>19228</v>
      </c>
      <c r="F3372">
        <v>101029537</v>
      </c>
      <c r="G3372" t="s">
        <v>18824</v>
      </c>
      <c r="H3372" t="s">
        <v>18769</v>
      </c>
      <c r="I3372">
        <f>57.5*2</f>
        <v>115</v>
      </c>
      <c r="J3372" t="s">
        <v>138</v>
      </c>
      <c r="K3372" t="s">
        <v>137</v>
      </c>
      <c r="L3372">
        <f>I3372*$Q$2/100/1000</f>
        <v>4.2549999999999999E-4</v>
      </c>
    </row>
    <row r="3373" spans="1:12">
      <c r="A3373" s="118">
        <v>45108</v>
      </c>
      <c r="B3373" t="s">
        <v>18773</v>
      </c>
      <c r="C3373" t="s">
        <v>18772</v>
      </c>
      <c r="D3373" t="s">
        <v>18820</v>
      </c>
      <c r="E3373" t="s">
        <v>19227</v>
      </c>
      <c r="F3373">
        <v>101025496</v>
      </c>
      <c r="G3373" t="s">
        <v>18818</v>
      </c>
      <c r="H3373" t="s">
        <v>18769</v>
      </c>
      <c r="I3373">
        <f>57.5*2</f>
        <v>115</v>
      </c>
      <c r="J3373" t="s">
        <v>138</v>
      </c>
      <c r="K3373" t="s">
        <v>137</v>
      </c>
      <c r="L3373">
        <f>I3373*$Q$2/100/1000</f>
        <v>4.2549999999999999E-4</v>
      </c>
    </row>
    <row r="3374" spans="1:12">
      <c r="A3374" s="118">
        <v>45108</v>
      </c>
      <c r="B3374" t="s">
        <v>18773</v>
      </c>
      <c r="C3374" t="s">
        <v>18772</v>
      </c>
      <c r="D3374" t="s">
        <v>19095</v>
      </c>
      <c r="E3374" t="s">
        <v>19226</v>
      </c>
      <c r="F3374">
        <v>101024216</v>
      </c>
      <c r="G3374" t="s">
        <v>18854</v>
      </c>
      <c r="H3374" t="s">
        <v>18769</v>
      </c>
      <c r="I3374">
        <f>57.5*2</f>
        <v>115</v>
      </c>
      <c r="J3374" t="s">
        <v>138</v>
      </c>
      <c r="K3374" t="s">
        <v>137</v>
      </c>
      <c r="L3374">
        <f>I3374*$Q$2/100/1000</f>
        <v>4.2549999999999999E-4</v>
      </c>
    </row>
    <row r="3375" spans="1:12">
      <c r="A3375" s="118">
        <v>45108</v>
      </c>
      <c r="B3375" t="s">
        <v>18773</v>
      </c>
      <c r="C3375" t="s">
        <v>18772</v>
      </c>
      <c r="D3375" t="s">
        <v>18948</v>
      </c>
      <c r="E3375" t="s">
        <v>19225</v>
      </c>
      <c r="F3375">
        <v>101038149</v>
      </c>
      <c r="G3375" t="s">
        <v>18780</v>
      </c>
      <c r="H3375" t="s">
        <v>18769</v>
      </c>
      <c r="I3375">
        <f>57.5*2</f>
        <v>115</v>
      </c>
      <c r="J3375" t="s">
        <v>138</v>
      </c>
      <c r="K3375" t="s">
        <v>137</v>
      </c>
      <c r="L3375">
        <f>I3375*$Q$2/100/1000</f>
        <v>4.2549999999999999E-4</v>
      </c>
    </row>
    <row r="3376" spans="1:12">
      <c r="A3376" s="118">
        <v>45108</v>
      </c>
      <c r="B3376" t="s">
        <v>18773</v>
      </c>
      <c r="C3376" t="s">
        <v>18772</v>
      </c>
      <c r="D3376" t="s">
        <v>19224</v>
      </c>
      <c r="E3376" t="s">
        <v>19223</v>
      </c>
      <c r="F3376">
        <v>101042055</v>
      </c>
      <c r="G3376" t="s">
        <v>18808</v>
      </c>
      <c r="H3376" t="s">
        <v>18769</v>
      </c>
      <c r="I3376">
        <f>57.5*2</f>
        <v>115</v>
      </c>
      <c r="J3376" t="s">
        <v>138</v>
      </c>
      <c r="K3376" t="s">
        <v>137</v>
      </c>
      <c r="L3376">
        <f>I3376*$Q$2/100/1000</f>
        <v>4.2549999999999999E-4</v>
      </c>
    </row>
    <row r="3377" spans="1:12">
      <c r="A3377" s="118">
        <v>45139</v>
      </c>
      <c r="B3377" t="s">
        <v>18773</v>
      </c>
      <c r="C3377" t="s">
        <v>18772</v>
      </c>
      <c r="D3377" t="s">
        <v>18771</v>
      </c>
      <c r="E3377" t="s">
        <v>19222</v>
      </c>
      <c r="F3377" s="119" t="s">
        <v>10719</v>
      </c>
      <c r="G3377" t="s">
        <v>10718</v>
      </c>
      <c r="H3377" t="s">
        <v>18769</v>
      </c>
      <c r="I3377">
        <f>57.5*2</f>
        <v>115</v>
      </c>
      <c r="J3377" t="s">
        <v>138</v>
      </c>
      <c r="K3377" t="s">
        <v>137</v>
      </c>
      <c r="L3377">
        <f>I3377*$Q$2/100/1000</f>
        <v>4.2549999999999999E-4</v>
      </c>
    </row>
    <row r="3378" spans="1:12">
      <c r="A3378" s="118">
        <v>45139</v>
      </c>
      <c r="B3378" t="s">
        <v>18773</v>
      </c>
      <c r="C3378" t="s">
        <v>18772</v>
      </c>
      <c r="D3378" t="s">
        <v>19221</v>
      </c>
      <c r="E3378" t="s">
        <v>19220</v>
      </c>
      <c r="F3378" s="119" t="s">
        <v>10719</v>
      </c>
      <c r="G3378" t="s">
        <v>10718</v>
      </c>
      <c r="H3378" t="s">
        <v>18769</v>
      </c>
      <c r="I3378">
        <f>57.5*2</f>
        <v>115</v>
      </c>
      <c r="J3378" t="s">
        <v>138</v>
      </c>
      <c r="K3378" t="s">
        <v>137</v>
      </c>
      <c r="L3378">
        <f>I3378*$Q$2/100/1000</f>
        <v>4.2549999999999999E-4</v>
      </c>
    </row>
    <row r="3379" spans="1:12">
      <c r="A3379" s="118">
        <v>45139</v>
      </c>
      <c r="B3379" t="s">
        <v>18773</v>
      </c>
      <c r="C3379" t="s">
        <v>18772</v>
      </c>
      <c r="D3379" t="s">
        <v>19167</v>
      </c>
      <c r="E3379" t="s">
        <v>19219</v>
      </c>
      <c r="F3379" s="119">
        <v>40259813</v>
      </c>
      <c r="G3379" t="s">
        <v>18835</v>
      </c>
      <c r="H3379" t="s">
        <v>18769</v>
      </c>
      <c r="I3379">
        <f>57.5*2</f>
        <v>115</v>
      </c>
      <c r="J3379" t="s">
        <v>138</v>
      </c>
      <c r="K3379" t="s">
        <v>137</v>
      </c>
      <c r="L3379">
        <f>I3379*$Q$2/100/1000</f>
        <v>4.2549999999999999E-4</v>
      </c>
    </row>
    <row r="3380" spans="1:12">
      <c r="A3380" s="118">
        <v>45139</v>
      </c>
      <c r="B3380" t="s">
        <v>18773</v>
      </c>
      <c r="C3380" t="s">
        <v>18772</v>
      </c>
      <c r="D3380" t="s">
        <v>18826</v>
      </c>
      <c r="E3380" t="s">
        <v>19218</v>
      </c>
      <c r="F3380" s="119">
        <v>101029537</v>
      </c>
      <c r="G3380" t="s">
        <v>18824</v>
      </c>
      <c r="H3380" t="s">
        <v>18769</v>
      </c>
      <c r="I3380">
        <f>57.5*2</f>
        <v>115</v>
      </c>
      <c r="J3380" t="s">
        <v>138</v>
      </c>
      <c r="K3380" t="s">
        <v>137</v>
      </c>
      <c r="L3380">
        <f>I3380*$Q$2/100/1000</f>
        <v>4.2549999999999999E-4</v>
      </c>
    </row>
    <row r="3381" spans="1:12">
      <c r="A3381" s="118">
        <v>45139</v>
      </c>
      <c r="B3381" t="s">
        <v>18773</v>
      </c>
      <c r="C3381" t="s">
        <v>18772</v>
      </c>
      <c r="D3381" t="s">
        <v>19095</v>
      </c>
      <c r="E3381" t="s">
        <v>19217</v>
      </c>
      <c r="F3381" s="119">
        <v>101024216</v>
      </c>
      <c r="G3381" t="s">
        <v>18854</v>
      </c>
      <c r="H3381" t="s">
        <v>18769</v>
      </c>
      <c r="I3381">
        <f>57.5*2</f>
        <v>115</v>
      </c>
      <c r="J3381" t="s">
        <v>138</v>
      </c>
      <c r="K3381" t="s">
        <v>137</v>
      </c>
      <c r="L3381">
        <f>I3381*$Q$2/100/1000</f>
        <v>4.2549999999999999E-4</v>
      </c>
    </row>
    <row r="3382" spans="1:12">
      <c r="A3382" s="118">
        <v>45139</v>
      </c>
      <c r="B3382" t="s">
        <v>18773</v>
      </c>
      <c r="C3382" t="s">
        <v>18772</v>
      </c>
      <c r="D3382" t="s">
        <v>18837</v>
      </c>
      <c r="E3382" t="s">
        <v>19216</v>
      </c>
      <c r="F3382" s="119">
        <v>40259813</v>
      </c>
      <c r="G3382" t="s">
        <v>18835</v>
      </c>
      <c r="H3382" t="s">
        <v>18769</v>
      </c>
      <c r="I3382">
        <f>57.5*2</f>
        <v>115</v>
      </c>
      <c r="J3382" t="s">
        <v>138</v>
      </c>
      <c r="K3382" t="s">
        <v>137</v>
      </c>
      <c r="L3382">
        <f>I3382*$Q$2/100/1000</f>
        <v>4.2549999999999999E-4</v>
      </c>
    </row>
    <row r="3383" spans="1:12">
      <c r="A3383" s="118">
        <v>45017</v>
      </c>
      <c r="B3383" t="s">
        <v>261</v>
      </c>
      <c r="C3383" t="s">
        <v>260</v>
      </c>
      <c r="D3383" t="s">
        <v>18302</v>
      </c>
      <c r="E3383" t="s">
        <v>19215</v>
      </c>
      <c r="F3383" s="119">
        <v>101028605</v>
      </c>
      <c r="G3383" t="s">
        <v>9482</v>
      </c>
      <c r="H3383" t="s">
        <v>139</v>
      </c>
      <c r="I3383">
        <v>55</v>
      </c>
      <c r="J3383" t="s">
        <v>145</v>
      </c>
      <c r="K3383" t="s">
        <v>137</v>
      </c>
      <c r="L3383">
        <f>I3383*$Q$2/100/1000</f>
        <v>2.0350000000000001E-4</v>
      </c>
    </row>
    <row r="3384" spans="1:12">
      <c r="A3384" s="118">
        <v>45139</v>
      </c>
      <c r="B3384" t="s">
        <v>18773</v>
      </c>
      <c r="C3384" t="s">
        <v>18772</v>
      </c>
      <c r="D3384" t="s">
        <v>19115</v>
      </c>
      <c r="E3384" t="s">
        <v>19214</v>
      </c>
      <c r="F3384" s="119" t="s">
        <v>19030</v>
      </c>
      <c r="G3384" t="s">
        <v>19029</v>
      </c>
      <c r="H3384" t="s">
        <v>18769</v>
      </c>
      <c r="I3384">
        <f>57.5*2</f>
        <v>115</v>
      </c>
      <c r="J3384" t="s">
        <v>138</v>
      </c>
      <c r="K3384" t="s">
        <v>137</v>
      </c>
      <c r="L3384">
        <f>I3384*$Q$2/100/1000</f>
        <v>4.2549999999999999E-4</v>
      </c>
    </row>
    <row r="3385" spans="1:12">
      <c r="A3385" s="118">
        <v>45139</v>
      </c>
      <c r="B3385" t="s">
        <v>18773</v>
      </c>
      <c r="C3385" t="s">
        <v>18772</v>
      </c>
      <c r="D3385" t="s">
        <v>18861</v>
      </c>
      <c r="E3385" t="s">
        <v>19213</v>
      </c>
      <c r="F3385" s="119" t="s">
        <v>19030</v>
      </c>
      <c r="G3385" t="s">
        <v>19029</v>
      </c>
      <c r="H3385" t="s">
        <v>18769</v>
      </c>
      <c r="I3385">
        <f>57.5*2</f>
        <v>115</v>
      </c>
      <c r="J3385" t="s">
        <v>138</v>
      </c>
      <c r="K3385" t="s">
        <v>137</v>
      </c>
      <c r="L3385">
        <f>I3385*$Q$2/100/1000</f>
        <v>4.2549999999999999E-4</v>
      </c>
    </row>
    <row r="3386" spans="1:12">
      <c r="A3386" s="118">
        <v>45139</v>
      </c>
      <c r="B3386" t="s">
        <v>18773</v>
      </c>
      <c r="C3386" t="s">
        <v>18772</v>
      </c>
      <c r="D3386" t="s">
        <v>19180</v>
      </c>
      <c r="E3386" t="s">
        <v>19212</v>
      </c>
      <c r="F3386" s="119" t="s">
        <v>18859</v>
      </c>
      <c r="G3386" t="s">
        <v>18858</v>
      </c>
      <c r="H3386" t="s">
        <v>18769</v>
      </c>
      <c r="I3386">
        <f>57.5*2</f>
        <v>115</v>
      </c>
      <c r="J3386" t="s">
        <v>138</v>
      </c>
      <c r="K3386" t="s">
        <v>137</v>
      </c>
      <c r="L3386">
        <f>I3386*$Q$2/100/1000</f>
        <v>4.2549999999999999E-4</v>
      </c>
    </row>
    <row r="3387" spans="1:12">
      <c r="A3387" s="118">
        <v>45139</v>
      </c>
      <c r="B3387" t="s">
        <v>18773</v>
      </c>
      <c r="C3387" t="s">
        <v>18772</v>
      </c>
      <c r="D3387" t="s">
        <v>18940</v>
      </c>
      <c r="E3387" t="s">
        <v>19211</v>
      </c>
      <c r="F3387" s="119">
        <v>101038149</v>
      </c>
      <c r="G3387" t="s">
        <v>18780</v>
      </c>
      <c r="H3387" t="s">
        <v>18769</v>
      </c>
      <c r="I3387">
        <f>57.5*2</f>
        <v>115</v>
      </c>
      <c r="J3387" t="s">
        <v>138</v>
      </c>
      <c r="K3387" t="s">
        <v>137</v>
      </c>
      <c r="L3387">
        <f>I3387*$Q$2/100/1000</f>
        <v>4.2549999999999999E-4</v>
      </c>
    </row>
    <row r="3388" spans="1:12">
      <c r="A3388" s="118">
        <v>45139</v>
      </c>
      <c r="B3388" t="s">
        <v>18773</v>
      </c>
      <c r="C3388" t="s">
        <v>18772</v>
      </c>
      <c r="D3388" t="s">
        <v>19210</v>
      </c>
      <c r="E3388" t="s">
        <v>19209</v>
      </c>
      <c r="F3388" s="119" t="s">
        <v>19208</v>
      </c>
      <c r="G3388" t="s">
        <v>19207</v>
      </c>
      <c r="H3388" t="s">
        <v>18769</v>
      </c>
      <c r="I3388">
        <f>57.5*2</f>
        <v>115</v>
      </c>
      <c r="J3388" t="s">
        <v>138</v>
      </c>
      <c r="K3388" t="s">
        <v>137</v>
      </c>
      <c r="L3388">
        <f>I3388*$Q$2/100/1000</f>
        <v>4.2549999999999999E-4</v>
      </c>
    </row>
    <row r="3389" spans="1:12">
      <c r="A3389" s="118">
        <v>45017</v>
      </c>
      <c r="B3389" t="s">
        <v>6503</v>
      </c>
      <c r="C3389" t="s">
        <v>6502</v>
      </c>
      <c r="D3389" t="s">
        <v>18115</v>
      </c>
      <c r="E3389" t="s">
        <v>19206</v>
      </c>
      <c r="F3389" s="119" t="s">
        <v>6499</v>
      </c>
      <c r="G3389" t="s">
        <v>6498</v>
      </c>
      <c r="H3389" t="s">
        <v>6497</v>
      </c>
      <c r="I3389">
        <v>13.2</v>
      </c>
      <c r="J3389" t="s">
        <v>138</v>
      </c>
      <c r="K3389" t="s">
        <v>137</v>
      </c>
      <c r="L3389">
        <f>I3389*$Q$2/1000</f>
        <v>4.8839999999999995E-3</v>
      </c>
    </row>
    <row r="3390" spans="1:12">
      <c r="A3390" s="118">
        <v>45139</v>
      </c>
      <c r="B3390" t="s">
        <v>18773</v>
      </c>
      <c r="C3390" t="s">
        <v>18772</v>
      </c>
      <c r="D3390" t="s">
        <v>19205</v>
      </c>
      <c r="E3390" t="s">
        <v>19204</v>
      </c>
      <c r="F3390" s="119">
        <v>101045789</v>
      </c>
      <c r="G3390" t="s">
        <v>19203</v>
      </c>
      <c r="H3390" t="s">
        <v>18769</v>
      </c>
      <c r="I3390">
        <f>57.5*2</f>
        <v>115</v>
      </c>
      <c r="J3390" t="s">
        <v>138</v>
      </c>
      <c r="K3390" t="s">
        <v>137</v>
      </c>
      <c r="L3390">
        <f>I3390*$Q$2/100/1000</f>
        <v>4.2549999999999999E-4</v>
      </c>
    </row>
    <row r="3391" spans="1:12">
      <c r="A3391" s="118">
        <v>45139</v>
      </c>
      <c r="B3391" t="s">
        <v>18773</v>
      </c>
      <c r="C3391" t="s">
        <v>18772</v>
      </c>
      <c r="D3391" t="s">
        <v>18940</v>
      </c>
      <c r="E3391" t="s">
        <v>19202</v>
      </c>
      <c r="F3391" s="119">
        <v>101038149</v>
      </c>
      <c r="G3391" t="s">
        <v>18780</v>
      </c>
      <c r="H3391" t="s">
        <v>18769</v>
      </c>
      <c r="I3391">
        <f>57.5*2</f>
        <v>115</v>
      </c>
      <c r="J3391" t="s">
        <v>138</v>
      </c>
      <c r="K3391" t="s">
        <v>137</v>
      </c>
      <c r="L3391">
        <f>I3391*$Q$2/100/1000</f>
        <v>4.2549999999999999E-4</v>
      </c>
    </row>
    <row r="3392" spans="1:12">
      <c r="A3392" s="118">
        <v>45139</v>
      </c>
      <c r="B3392" t="s">
        <v>18773</v>
      </c>
      <c r="C3392" t="s">
        <v>18772</v>
      </c>
      <c r="D3392" t="s">
        <v>19201</v>
      </c>
      <c r="E3392" t="s">
        <v>19200</v>
      </c>
      <c r="F3392" s="119">
        <v>101043363</v>
      </c>
      <c r="G3392" t="s">
        <v>19199</v>
      </c>
      <c r="H3392" t="s">
        <v>18769</v>
      </c>
      <c r="I3392">
        <f>57.5*2</f>
        <v>115</v>
      </c>
      <c r="J3392" t="s">
        <v>138</v>
      </c>
      <c r="K3392" t="s">
        <v>137</v>
      </c>
      <c r="L3392">
        <f>I3392*$Q$2/100/1000</f>
        <v>4.2549999999999999E-4</v>
      </c>
    </row>
    <row r="3393" spans="1:12">
      <c r="A3393" s="118">
        <v>45017</v>
      </c>
      <c r="B3393" t="s">
        <v>261</v>
      </c>
      <c r="C3393" t="s">
        <v>260</v>
      </c>
      <c r="D3393" t="s">
        <v>18302</v>
      </c>
      <c r="E3393" t="s">
        <v>19198</v>
      </c>
      <c r="F3393" s="119">
        <v>21201414</v>
      </c>
      <c r="G3393" t="s">
        <v>12159</v>
      </c>
      <c r="H3393" t="s">
        <v>139</v>
      </c>
      <c r="I3393">
        <v>55</v>
      </c>
      <c r="J3393" t="s">
        <v>145</v>
      </c>
      <c r="K3393" t="s">
        <v>137</v>
      </c>
      <c r="L3393">
        <f>I3393*$Q$2/100/1000</f>
        <v>2.0350000000000001E-4</v>
      </c>
    </row>
    <row r="3394" spans="1:12">
      <c r="A3394" s="118">
        <v>45139</v>
      </c>
      <c r="B3394" t="s">
        <v>18773</v>
      </c>
      <c r="C3394" t="s">
        <v>18772</v>
      </c>
      <c r="D3394" t="s">
        <v>18788</v>
      </c>
      <c r="E3394" t="s">
        <v>19197</v>
      </c>
      <c r="F3394" s="119">
        <v>101037705</v>
      </c>
      <c r="G3394" t="s">
        <v>18780</v>
      </c>
      <c r="H3394" t="s">
        <v>18769</v>
      </c>
      <c r="I3394">
        <f>57.5*2</f>
        <v>115</v>
      </c>
      <c r="J3394" t="s">
        <v>138</v>
      </c>
      <c r="K3394" t="s">
        <v>137</v>
      </c>
      <c r="L3394">
        <f>I3394*$Q$2/100/1000</f>
        <v>4.2549999999999999E-4</v>
      </c>
    </row>
    <row r="3395" spans="1:12">
      <c r="A3395" s="118">
        <v>45017</v>
      </c>
      <c r="B3395" t="s">
        <v>261</v>
      </c>
      <c r="C3395" t="s">
        <v>260</v>
      </c>
      <c r="D3395" t="s">
        <v>19196</v>
      </c>
      <c r="E3395" t="s">
        <v>19195</v>
      </c>
      <c r="F3395" s="119">
        <v>101046240</v>
      </c>
      <c r="G3395" t="s">
        <v>19194</v>
      </c>
      <c r="H3395" t="s">
        <v>139</v>
      </c>
      <c r="I3395">
        <v>55</v>
      </c>
      <c r="J3395" t="s">
        <v>145</v>
      </c>
      <c r="K3395" t="s">
        <v>137</v>
      </c>
      <c r="L3395">
        <f>I3395*$Q$2/100/1000</f>
        <v>2.0350000000000001E-4</v>
      </c>
    </row>
    <row r="3396" spans="1:12">
      <c r="A3396" s="118">
        <v>45139</v>
      </c>
      <c r="B3396" t="s">
        <v>18773</v>
      </c>
      <c r="C3396" t="s">
        <v>18772</v>
      </c>
      <c r="D3396" t="s">
        <v>18971</v>
      </c>
      <c r="E3396" t="s">
        <v>19193</v>
      </c>
      <c r="F3396" s="119">
        <v>101033830</v>
      </c>
      <c r="G3396" t="s">
        <v>18805</v>
      </c>
      <c r="H3396" t="s">
        <v>18769</v>
      </c>
      <c r="I3396">
        <f>57.5*2</f>
        <v>115</v>
      </c>
      <c r="J3396" t="s">
        <v>138</v>
      </c>
      <c r="K3396" t="s">
        <v>137</v>
      </c>
      <c r="L3396">
        <f>I3396*$Q$2/100/1000</f>
        <v>4.2549999999999999E-4</v>
      </c>
    </row>
    <row r="3397" spans="1:12">
      <c r="A3397" s="118">
        <v>45017</v>
      </c>
      <c r="B3397" t="s">
        <v>261</v>
      </c>
      <c r="C3397" t="s">
        <v>260</v>
      </c>
      <c r="D3397" t="s">
        <v>18302</v>
      </c>
      <c r="E3397" t="s">
        <v>19192</v>
      </c>
      <c r="F3397" s="119">
        <v>21201414</v>
      </c>
      <c r="G3397" t="s">
        <v>12159</v>
      </c>
      <c r="H3397" t="s">
        <v>139</v>
      </c>
      <c r="I3397">
        <v>55</v>
      </c>
      <c r="J3397" t="s">
        <v>145</v>
      </c>
      <c r="K3397" t="s">
        <v>137</v>
      </c>
      <c r="L3397">
        <f>I3397*$Q$2/100/1000</f>
        <v>2.0350000000000001E-4</v>
      </c>
    </row>
    <row r="3398" spans="1:12">
      <c r="A3398" s="118">
        <v>45017</v>
      </c>
      <c r="B3398" t="s">
        <v>261</v>
      </c>
      <c r="C3398" t="s">
        <v>260</v>
      </c>
      <c r="D3398" t="s">
        <v>18302</v>
      </c>
      <c r="E3398" t="s">
        <v>19191</v>
      </c>
      <c r="F3398" s="119">
        <v>86201656</v>
      </c>
      <c r="G3398" t="s">
        <v>945</v>
      </c>
      <c r="H3398" t="s">
        <v>139</v>
      </c>
      <c r="I3398">
        <v>55</v>
      </c>
      <c r="J3398" t="s">
        <v>145</v>
      </c>
      <c r="K3398" t="s">
        <v>137</v>
      </c>
      <c r="L3398">
        <f>I3398*$Q$2/100/1000</f>
        <v>2.0350000000000001E-4</v>
      </c>
    </row>
    <row r="3399" spans="1:12">
      <c r="A3399" s="118">
        <v>45139</v>
      </c>
      <c r="B3399" t="s">
        <v>18773</v>
      </c>
      <c r="C3399" t="s">
        <v>18772</v>
      </c>
      <c r="D3399" t="s">
        <v>19190</v>
      </c>
      <c r="E3399" t="s">
        <v>19189</v>
      </c>
      <c r="F3399" s="119">
        <v>101033830</v>
      </c>
      <c r="G3399" t="s">
        <v>18805</v>
      </c>
      <c r="H3399" t="s">
        <v>18769</v>
      </c>
      <c r="I3399">
        <f>57.5*2</f>
        <v>115</v>
      </c>
      <c r="J3399" t="s">
        <v>138</v>
      </c>
      <c r="K3399" t="s">
        <v>137</v>
      </c>
      <c r="L3399">
        <f>I3399*$Q$2/100/1000</f>
        <v>4.2549999999999999E-4</v>
      </c>
    </row>
    <row r="3400" spans="1:12">
      <c r="A3400" s="118">
        <v>45139</v>
      </c>
      <c r="B3400" t="s">
        <v>18773</v>
      </c>
      <c r="C3400" t="s">
        <v>18772</v>
      </c>
      <c r="D3400" t="s">
        <v>18971</v>
      </c>
      <c r="E3400" t="s">
        <v>19188</v>
      </c>
      <c r="F3400" s="119">
        <v>101014167</v>
      </c>
      <c r="G3400" t="s">
        <v>18973</v>
      </c>
      <c r="H3400" t="s">
        <v>18769</v>
      </c>
      <c r="I3400">
        <f>57.5*2</f>
        <v>115</v>
      </c>
      <c r="J3400" t="s">
        <v>138</v>
      </c>
      <c r="K3400" t="s">
        <v>137</v>
      </c>
      <c r="L3400">
        <f>I3400*$Q$2/100/1000</f>
        <v>4.2549999999999999E-4</v>
      </c>
    </row>
    <row r="3401" spans="1:12">
      <c r="A3401" s="118">
        <v>45139</v>
      </c>
      <c r="B3401" t="s">
        <v>18773</v>
      </c>
      <c r="C3401" t="s">
        <v>18772</v>
      </c>
      <c r="D3401" t="s">
        <v>18938</v>
      </c>
      <c r="E3401" t="s">
        <v>19187</v>
      </c>
      <c r="F3401" s="119">
        <v>101025468</v>
      </c>
      <c r="G3401" t="s">
        <v>18936</v>
      </c>
      <c r="H3401" t="s">
        <v>18769</v>
      </c>
      <c r="I3401">
        <f>57.5*2</f>
        <v>115</v>
      </c>
      <c r="J3401" t="s">
        <v>138</v>
      </c>
      <c r="K3401" t="s">
        <v>137</v>
      </c>
      <c r="L3401">
        <f>I3401*$Q$2/100/1000</f>
        <v>4.2549999999999999E-4</v>
      </c>
    </row>
    <row r="3402" spans="1:12">
      <c r="A3402" s="118">
        <v>45139</v>
      </c>
      <c r="B3402" t="s">
        <v>18773</v>
      </c>
      <c r="C3402" t="s">
        <v>18772</v>
      </c>
      <c r="D3402" t="s">
        <v>18848</v>
      </c>
      <c r="E3402" t="s">
        <v>19186</v>
      </c>
      <c r="F3402" s="119">
        <v>101017190</v>
      </c>
      <c r="G3402" t="s">
        <v>18846</v>
      </c>
      <c r="H3402" t="s">
        <v>18769</v>
      </c>
      <c r="I3402">
        <f>57.5*2</f>
        <v>115</v>
      </c>
      <c r="J3402" t="s">
        <v>138</v>
      </c>
      <c r="K3402" t="s">
        <v>137</v>
      </c>
      <c r="L3402">
        <f>I3402*$Q$2/100/1000</f>
        <v>4.2549999999999999E-4</v>
      </c>
    </row>
    <row r="3403" spans="1:12">
      <c r="A3403" s="118">
        <v>45139</v>
      </c>
      <c r="B3403" t="s">
        <v>18773</v>
      </c>
      <c r="C3403" t="s">
        <v>18772</v>
      </c>
      <c r="D3403" t="s">
        <v>18852</v>
      </c>
      <c r="E3403" t="s">
        <v>19185</v>
      </c>
      <c r="F3403" s="119">
        <v>101017187</v>
      </c>
      <c r="G3403" t="s">
        <v>18850</v>
      </c>
      <c r="H3403" t="s">
        <v>18769</v>
      </c>
      <c r="I3403">
        <f>57.5*2</f>
        <v>115</v>
      </c>
      <c r="J3403" t="s">
        <v>138</v>
      </c>
      <c r="K3403" t="s">
        <v>137</v>
      </c>
      <c r="L3403">
        <f>I3403*$Q$2/100/1000</f>
        <v>4.2549999999999999E-4</v>
      </c>
    </row>
    <row r="3404" spans="1:12">
      <c r="A3404" s="118">
        <v>45139</v>
      </c>
      <c r="B3404" t="s">
        <v>18773</v>
      </c>
      <c r="C3404" t="s">
        <v>18772</v>
      </c>
      <c r="D3404" t="s">
        <v>19115</v>
      </c>
      <c r="E3404" t="s">
        <v>19184</v>
      </c>
      <c r="F3404" s="119" t="s">
        <v>19030</v>
      </c>
      <c r="G3404" t="s">
        <v>19029</v>
      </c>
      <c r="H3404" t="s">
        <v>18769</v>
      </c>
      <c r="I3404">
        <f>57.5*2</f>
        <v>115</v>
      </c>
      <c r="J3404" t="s">
        <v>138</v>
      </c>
      <c r="K3404" t="s">
        <v>137</v>
      </c>
      <c r="L3404">
        <f>I3404*$Q$2/100/1000</f>
        <v>4.2549999999999999E-4</v>
      </c>
    </row>
    <row r="3405" spans="1:12">
      <c r="A3405" s="118">
        <v>45139</v>
      </c>
      <c r="B3405" t="s">
        <v>18773</v>
      </c>
      <c r="C3405" t="s">
        <v>18772</v>
      </c>
      <c r="D3405" t="s">
        <v>18861</v>
      </c>
      <c r="E3405" t="s">
        <v>19183</v>
      </c>
      <c r="F3405" s="119" t="s">
        <v>18859</v>
      </c>
      <c r="G3405" t="s">
        <v>18858</v>
      </c>
      <c r="H3405" t="s">
        <v>18769</v>
      </c>
      <c r="I3405">
        <f>57.5*2</f>
        <v>115</v>
      </c>
      <c r="J3405" t="s">
        <v>138</v>
      </c>
      <c r="K3405" t="s">
        <v>137</v>
      </c>
      <c r="L3405">
        <f>I3405*$Q$2/100/1000</f>
        <v>4.2549999999999999E-4</v>
      </c>
    </row>
    <row r="3406" spans="1:12">
      <c r="A3406" s="118">
        <v>45017</v>
      </c>
      <c r="B3406" t="s">
        <v>559</v>
      </c>
      <c r="C3406" t="s">
        <v>558</v>
      </c>
      <c r="D3406" t="s">
        <v>19182</v>
      </c>
      <c r="E3406" t="s">
        <v>19181</v>
      </c>
      <c r="F3406" s="119">
        <v>13205147</v>
      </c>
      <c r="G3406" t="s">
        <v>8058</v>
      </c>
      <c r="H3406" t="s">
        <v>554</v>
      </c>
      <c r="I3406">
        <v>420</v>
      </c>
      <c r="J3406" t="s">
        <v>145</v>
      </c>
      <c r="K3406" t="s">
        <v>137</v>
      </c>
      <c r="L3406">
        <f>I3406*$Q$2/100/1000</f>
        <v>1.554E-3</v>
      </c>
    </row>
    <row r="3407" spans="1:12">
      <c r="A3407" s="118">
        <v>45139</v>
      </c>
      <c r="B3407" t="s">
        <v>18773</v>
      </c>
      <c r="C3407" t="s">
        <v>18772</v>
      </c>
      <c r="D3407" t="s">
        <v>19180</v>
      </c>
      <c r="E3407" t="s">
        <v>19179</v>
      </c>
      <c r="F3407" s="119" t="s">
        <v>18859</v>
      </c>
      <c r="G3407" t="s">
        <v>18858</v>
      </c>
      <c r="H3407" t="s">
        <v>18769</v>
      </c>
      <c r="I3407">
        <f>57.5*2</f>
        <v>115</v>
      </c>
      <c r="J3407" t="s">
        <v>138</v>
      </c>
      <c r="K3407" t="s">
        <v>137</v>
      </c>
      <c r="L3407">
        <f>I3407*$Q$2/100/1000</f>
        <v>4.2549999999999999E-4</v>
      </c>
    </row>
    <row r="3408" spans="1:12">
      <c r="A3408" s="118">
        <v>45017</v>
      </c>
      <c r="B3408" t="s">
        <v>261</v>
      </c>
      <c r="C3408" t="s">
        <v>260</v>
      </c>
      <c r="D3408" t="s">
        <v>19178</v>
      </c>
      <c r="E3408" t="s">
        <v>19177</v>
      </c>
      <c r="F3408" s="119">
        <v>101032903</v>
      </c>
      <c r="G3408" t="s">
        <v>8894</v>
      </c>
      <c r="H3408" t="s">
        <v>139</v>
      </c>
      <c r="I3408">
        <v>55</v>
      </c>
      <c r="J3408" t="s">
        <v>145</v>
      </c>
      <c r="K3408" t="s">
        <v>137</v>
      </c>
      <c r="L3408">
        <f>I3408*$Q$2/100/1000</f>
        <v>2.0350000000000001E-4</v>
      </c>
    </row>
    <row r="3409" spans="1:12">
      <c r="A3409" s="118">
        <v>45139</v>
      </c>
      <c r="B3409" t="s">
        <v>18773</v>
      </c>
      <c r="C3409" t="s">
        <v>18772</v>
      </c>
      <c r="D3409" t="s">
        <v>18977</v>
      </c>
      <c r="E3409" t="s">
        <v>19176</v>
      </c>
      <c r="F3409" s="119">
        <v>40258748</v>
      </c>
      <c r="G3409" t="s">
        <v>18821</v>
      </c>
      <c r="H3409" t="s">
        <v>18769</v>
      </c>
      <c r="I3409">
        <f>57.5*2</f>
        <v>115</v>
      </c>
      <c r="J3409" t="s">
        <v>138</v>
      </c>
      <c r="K3409" t="s">
        <v>137</v>
      </c>
      <c r="L3409">
        <f>I3409*$Q$2/100/1000</f>
        <v>4.2549999999999999E-4</v>
      </c>
    </row>
    <row r="3410" spans="1:12">
      <c r="A3410" s="118">
        <v>45139</v>
      </c>
      <c r="B3410" t="s">
        <v>18773</v>
      </c>
      <c r="C3410" t="s">
        <v>18772</v>
      </c>
      <c r="D3410" t="s">
        <v>18948</v>
      </c>
      <c r="E3410" t="s">
        <v>19175</v>
      </c>
      <c r="F3410" s="119">
        <v>101038149</v>
      </c>
      <c r="G3410" t="s">
        <v>18780</v>
      </c>
      <c r="H3410" t="s">
        <v>18769</v>
      </c>
      <c r="I3410">
        <f>57.5*2</f>
        <v>115</v>
      </c>
      <c r="J3410" t="s">
        <v>138</v>
      </c>
      <c r="K3410" t="s">
        <v>137</v>
      </c>
      <c r="L3410">
        <f>I3410*$Q$2/100/1000</f>
        <v>4.2549999999999999E-4</v>
      </c>
    </row>
    <row r="3411" spans="1:12">
      <c r="A3411" s="118">
        <v>45139</v>
      </c>
      <c r="B3411" t="s">
        <v>18773</v>
      </c>
      <c r="C3411" t="s">
        <v>18772</v>
      </c>
      <c r="D3411" t="s">
        <v>19173</v>
      </c>
      <c r="E3411" t="s">
        <v>19174</v>
      </c>
      <c r="F3411" s="119">
        <v>101037705</v>
      </c>
      <c r="G3411" t="s">
        <v>18780</v>
      </c>
      <c r="H3411" t="s">
        <v>18769</v>
      </c>
      <c r="I3411">
        <f>57.5*2</f>
        <v>115</v>
      </c>
      <c r="J3411" t="s">
        <v>138</v>
      </c>
      <c r="K3411" t="s">
        <v>137</v>
      </c>
      <c r="L3411">
        <f>I3411*$Q$2/100/1000</f>
        <v>4.2549999999999999E-4</v>
      </c>
    </row>
    <row r="3412" spans="1:12">
      <c r="A3412" s="118">
        <v>45139</v>
      </c>
      <c r="B3412" t="s">
        <v>18773</v>
      </c>
      <c r="C3412" t="s">
        <v>18772</v>
      </c>
      <c r="D3412" t="s">
        <v>19173</v>
      </c>
      <c r="E3412" t="s">
        <v>19172</v>
      </c>
      <c r="F3412" s="119">
        <v>101037705</v>
      </c>
      <c r="G3412" t="s">
        <v>18780</v>
      </c>
      <c r="H3412" t="s">
        <v>18769</v>
      </c>
      <c r="I3412">
        <f>57.5*2</f>
        <v>115</v>
      </c>
      <c r="J3412" t="s">
        <v>138</v>
      </c>
      <c r="K3412" t="s">
        <v>137</v>
      </c>
      <c r="L3412">
        <f>I3412*$Q$2/100/1000</f>
        <v>4.2549999999999999E-4</v>
      </c>
    </row>
    <row r="3413" spans="1:12">
      <c r="A3413" s="118">
        <v>45139</v>
      </c>
      <c r="B3413" t="s">
        <v>18773</v>
      </c>
      <c r="C3413" t="s">
        <v>18772</v>
      </c>
      <c r="D3413" t="s">
        <v>19080</v>
      </c>
      <c r="E3413" t="s">
        <v>19171</v>
      </c>
      <c r="F3413" s="119">
        <v>101037705</v>
      </c>
      <c r="G3413" t="s">
        <v>18780</v>
      </c>
      <c r="H3413" t="s">
        <v>18769</v>
      </c>
      <c r="I3413">
        <f>57.5*2</f>
        <v>115</v>
      </c>
      <c r="J3413" t="s">
        <v>138</v>
      </c>
      <c r="K3413" t="s">
        <v>137</v>
      </c>
      <c r="L3413">
        <f>I3413*$Q$2/100/1000</f>
        <v>4.2549999999999999E-4</v>
      </c>
    </row>
    <row r="3414" spans="1:12">
      <c r="A3414" s="118">
        <v>45017</v>
      </c>
      <c r="B3414" t="s">
        <v>723</v>
      </c>
      <c r="C3414" t="s">
        <v>722</v>
      </c>
      <c r="D3414" t="s">
        <v>19170</v>
      </c>
      <c r="E3414" t="s">
        <v>19169</v>
      </c>
      <c r="F3414" s="119">
        <v>1</v>
      </c>
      <c r="G3414" t="s">
        <v>667</v>
      </c>
      <c r="H3414" t="s">
        <v>718</v>
      </c>
      <c r="I3414">
        <v>302</v>
      </c>
      <c r="J3414" t="s">
        <v>145</v>
      </c>
      <c r="K3414" t="s">
        <v>717</v>
      </c>
      <c r="L3414">
        <f>I3414*$Q$2/100/1000</f>
        <v>1.1173999999999999E-3</v>
      </c>
    </row>
    <row r="3415" spans="1:12">
      <c r="A3415" s="118">
        <v>45139</v>
      </c>
      <c r="B3415" t="s">
        <v>18773</v>
      </c>
      <c r="C3415" t="s">
        <v>18772</v>
      </c>
      <c r="D3415" t="s">
        <v>18837</v>
      </c>
      <c r="E3415" t="s">
        <v>19168</v>
      </c>
      <c r="F3415" s="119">
        <v>40259813</v>
      </c>
      <c r="G3415" t="s">
        <v>18835</v>
      </c>
      <c r="H3415" t="s">
        <v>18769</v>
      </c>
      <c r="I3415">
        <f>57.5*2</f>
        <v>115</v>
      </c>
      <c r="J3415" t="s">
        <v>138</v>
      </c>
      <c r="K3415" t="s">
        <v>137</v>
      </c>
      <c r="L3415">
        <f>I3415*$Q$2/100/1000</f>
        <v>4.2549999999999999E-4</v>
      </c>
    </row>
    <row r="3416" spans="1:12">
      <c r="A3416" s="118">
        <v>45139</v>
      </c>
      <c r="B3416" t="s">
        <v>18773</v>
      </c>
      <c r="C3416" t="s">
        <v>18772</v>
      </c>
      <c r="D3416" t="s">
        <v>19167</v>
      </c>
      <c r="E3416" t="s">
        <v>19166</v>
      </c>
      <c r="F3416" s="119">
        <v>40259813</v>
      </c>
      <c r="G3416" t="s">
        <v>18835</v>
      </c>
      <c r="H3416" t="s">
        <v>18769</v>
      </c>
      <c r="I3416">
        <f>57.5*2</f>
        <v>115</v>
      </c>
      <c r="J3416" t="s">
        <v>138</v>
      </c>
      <c r="K3416" t="s">
        <v>137</v>
      </c>
      <c r="L3416">
        <f>I3416*$Q$2/100/1000</f>
        <v>4.2549999999999999E-4</v>
      </c>
    </row>
    <row r="3417" spans="1:12">
      <c r="A3417" s="118">
        <v>45017</v>
      </c>
      <c r="B3417" t="s">
        <v>2123</v>
      </c>
      <c r="C3417" t="s">
        <v>2122</v>
      </c>
      <c r="D3417" t="s">
        <v>16774</v>
      </c>
      <c r="E3417" t="s">
        <v>19165</v>
      </c>
      <c r="F3417" s="119">
        <v>13208972</v>
      </c>
      <c r="G3417" t="s">
        <v>14955</v>
      </c>
      <c r="H3417" t="s">
        <v>2118</v>
      </c>
      <c r="I3417">
        <v>428</v>
      </c>
      <c r="J3417" t="s">
        <v>145</v>
      </c>
      <c r="K3417" t="s">
        <v>137</v>
      </c>
      <c r="L3417">
        <f>I3417*$Q$2/100/1000</f>
        <v>1.5835999999999999E-3</v>
      </c>
    </row>
    <row r="3418" spans="1:12">
      <c r="A3418" s="118">
        <v>45017</v>
      </c>
      <c r="B3418" t="s">
        <v>180</v>
      </c>
      <c r="C3418" t="s">
        <v>179</v>
      </c>
      <c r="D3418" t="s">
        <v>19164</v>
      </c>
      <c r="E3418" t="s">
        <v>19163</v>
      </c>
      <c r="F3418" s="119" t="s">
        <v>19006</v>
      </c>
      <c r="G3418" t="s">
        <v>19005</v>
      </c>
      <c r="H3418" t="s">
        <v>174</v>
      </c>
      <c r="I3418">
        <v>3154</v>
      </c>
      <c r="J3418" t="s">
        <v>173</v>
      </c>
      <c r="K3418" t="s">
        <v>172</v>
      </c>
      <c r="L3418">
        <f>I3418*$Q$3/(1000/0.1)</f>
        <v>1.0118031999999999E-2</v>
      </c>
    </row>
    <row r="3419" spans="1:12">
      <c r="A3419" s="118">
        <v>45017</v>
      </c>
      <c r="B3419" t="s">
        <v>460</v>
      </c>
      <c r="C3419" t="s">
        <v>459</v>
      </c>
      <c r="D3419" t="s">
        <v>18745</v>
      </c>
      <c r="E3419" t="s">
        <v>19162</v>
      </c>
      <c r="F3419" s="119">
        <v>21205611</v>
      </c>
      <c r="G3419" t="s">
        <v>18743</v>
      </c>
      <c r="H3419" t="s">
        <v>455</v>
      </c>
      <c r="I3419">
        <v>103.6</v>
      </c>
      <c r="J3419" t="s">
        <v>145</v>
      </c>
      <c r="K3419" t="s">
        <v>137</v>
      </c>
      <c r="L3419">
        <f>I3419*$Q$2/100/1000</f>
        <v>3.8331999999999998E-4</v>
      </c>
    </row>
    <row r="3420" spans="1:12">
      <c r="A3420" s="118">
        <v>45139</v>
      </c>
      <c r="B3420" t="s">
        <v>18773</v>
      </c>
      <c r="C3420" t="s">
        <v>18772</v>
      </c>
      <c r="D3420" t="s">
        <v>19095</v>
      </c>
      <c r="E3420" t="s">
        <v>19161</v>
      </c>
      <c r="F3420" s="119">
        <v>101024216</v>
      </c>
      <c r="G3420" t="s">
        <v>18854</v>
      </c>
      <c r="H3420" t="s">
        <v>18769</v>
      </c>
      <c r="I3420">
        <f>57.5*2</f>
        <v>115</v>
      </c>
      <c r="J3420" t="s">
        <v>138</v>
      </c>
      <c r="K3420" t="s">
        <v>137</v>
      </c>
      <c r="L3420">
        <f>I3420*$Q$2/100/1000</f>
        <v>4.2549999999999999E-4</v>
      </c>
    </row>
    <row r="3421" spans="1:12">
      <c r="A3421" s="118">
        <v>45017</v>
      </c>
      <c r="B3421" t="s">
        <v>460</v>
      </c>
      <c r="C3421" t="s">
        <v>459</v>
      </c>
      <c r="D3421" t="s">
        <v>18745</v>
      </c>
      <c r="E3421" t="s">
        <v>19160</v>
      </c>
      <c r="F3421" s="119">
        <v>50200868</v>
      </c>
      <c r="G3421" t="s">
        <v>19159</v>
      </c>
      <c r="H3421" t="s">
        <v>455</v>
      </c>
      <c r="I3421">
        <v>103.6</v>
      </c>
      <c r="J3421" t="s">
        <v>145</v>
      </c>
      <c r="K3421" t="s">
        <v>137</v>
      </c>
      <c r="L3421">
        <f>I3421*$Q$2/100/1000</f>
        <v>3.8331999999999998E-4</v>
      </c>
    </row>
    <row r="3422" spans="1:12">
      <c r="A3422" s="118">
        <v>45017</v>
      </c>
      <c r="B3422" t="s">
        <v>460</v>
      </c>
      <c r="C3422" t="s">
        <v>459</v>
      </c>
      <c r="D3422" t="s">
        <v>18745</v>
      </c>
      <c r="E3422" t="s">
        <v>19158</v>
      </c>
      <c r="F3422" s="119">
        <v>21205611</v>
      </c>
      <c r="G3422" t="s">
        <v>18743</v>
      </c>
      <c r="H3422" t="s">
        <v>455</v>
      </c>
      <c r="I3422">
        <v>103.6</v>
      </c>
      <c r="J3422" t="s">
        <v>145</v>
      </c>
      <c r="K3422" t="s">
        <v>137</v>
      </c>
      <c r="L3422">
        <f>I3422*$Q$2/100/1000</f>
        <v>3.8331999999999998E-4</v>
      </c>
    </row>
    <row r="3423" spans="1:12">
      <c r="A3423" s="118">
        <v>45017</v>
      </c>
      <c r="B3423" t="s">
        <v>1013</v>
      </c>
      <c r="C3423" t="s">
        <v>1012</v>
      </c>
      <c r="D3423" t="s">
        <v>19157</v>
      </c>
      <c r="E3423" t="s">
        <v>19156</v>
      </c>
      <c r="F3423" s="119" t="s">
        <v>1122</v>
      </c>
      <c r="G3423" t="s">
        <v>1121</v>
      </c>
      <c r="H3423" t="s">
        <v>1008</v>
      </c>
      <c r="I3423">
        <v>50.6</v>
      </c>
      <c r="J3423" t="s">
        <v>145</v>
      </c>
      <c r="K3423" t="s">
        <v>137</v>
      </c>
      <c r="L3423">
        <f>I3423*$Q$2/10/1000</f>
        <v>1.8722000000000001E-3</v>
      </c>
    </row>
    <row r="3424" spans="1:12">
      <c r="A3424" s="118">
        <v>45017</v>
      </c>
      <c r="B3424" t="s">
        <v>180</v>
      </c>
      <c r="C3424" t="s">
        <v>179</v>
      </c>
      <c r="D3424" t="s">
        <v>19155</v>
      </c>
      <c r="E3424" t="s">
        <v>19154</v>
      </c>
      <c r="F3424" s="119" t="s">
        <v>19153</v>
      </c>
      <c r="G3424" t="s">
        <v>19152</v>
      </c>
      <c r="H3424" t="s">
        <v>174</v>
      </c>
      <c r="I3424">
        <v>3154</v>
      </c>
      <c r="J3424" t="s">
        <v>173</v>
      </c>
      <c r="K3424" t="s">
        <v>172</v>
      </c>
      <c r="L3424">
        <f>I3424*$Q$3/(1000/0.1)</f>
        <v>1.0118031999999999E-2</v>
      </c>
    </row>
    <row r="3425" spans="1:12">
      <c r="A3425" s="118">
        <v>45139</v>
      </c>
      <c r="B3425" t="s">
        <v>18773</v>
      </c>
      <c r="C3425" t="s">
        <v>18772</v>
      </c>
      <c r="D3425" t="s">
        <v>18894</v>
      </c>
      <c r="E3425" t="s">
        <v>19151</v>
      </c>
      <c r="F3425" s="119">
        <v>101024216</v>
      </c>
      <c r="G3425" t="s">
        <v>18854</v>
      </c>
      <c r="H3425" t="s">
        <v>18769</v>
      </c>
      <c r="I3425">
        <f>57.5*2</f>
        <v>115</v>
      </c>
      <c r="J3425" t="s">
        <v>138</v>
      </c>
      <c r="K3425" t="s">
        <v>137</v>
      </c>
      <c r="L3425">
        <f>I3425*$Q$2/100/1000</f>
        <v>4.2549999999999999E-4</v>
      </c>
    </row>
    <row r="3426" spans="1:12">
      <c r="A3426" s="118">
        <v>45139</v>
      </c>
      <c r="B3426" t="s">
        <v>18773</v>
      </c>
      <c r="C3426" t="s">
        <v>18772</v>
      </c>
      <c r="D3426" t="s">
        <v>18980</v>
      </c>
      <c r="E3426" t="s">
        <v>19150</v>
      </c>
      <c r="F3426" s="119">
        <v>57258746</v>
      </c>
      <c r="G3426" t="s">
        <v>18978</v>
      </c>
      <c r="H3426" t="s">
        <v>18769</v>
      </c>
      <c r="I3426">
        <f>57.5*2</f>
        <v>115</v>
      </c>
      <c r="J3426" t="s">
        <v>138</v>
      </c>
      <c r="K3426" t="s">
        <v>137</v>
      </c>
      <c r="L3426">
        <f>I3426*$Q$2/100/1000</f>
        <v>4.2549999999999999E-4</v>
      </c>
    </row>
    <row r="3427" spans="1:12">
      <c r="A3427" s="118">
        <v>45017</v>
      </c>
      <c r="B3427" t="s">
        <v>261</v>
      </c>
      <c r="C3427" t="s">
        <v>260</v>
      </c>
      <c r="D3427" t="s">
        <v>18302</v>
      </c>
      <c r="E3427" t="s">
        <v>19149</v>
      </c>
      <c r="F3427" s="119">
        <v>101033208</v>
      </c>
      <c r="G3427" t="s">
        <v>17592</v>
      </c>
      <c r="H3427" t="s">
        <v>139</v>
      </c>
      <c r="I3427">
        <v>55</v>
      </c>
      <c r="J3427" t="s">
        <v>145</v>
      </c>
      <c r="K3427" t="s">
        <v>137</v>
      </c>
      <c r="L3427">
        <f>I3427*$Q$2/100/1000</f>
        <v>2.0350000000000001E-4</v>
      </c>
    </row>
    <row r="3428" spans="1:12">
      <c r="A3428" s="118">
        <v>45139</v>
      </c>
      <c r="B3428" t="s">
        <v>18773</v>
      </c>
      <c r="C3428" t="s">
        <v>18772</v>
      </c>
      <c r="D3428" t="s">
        <v>18829</v>
      </c>
      <c r="E3428" t="s">
        <v>19148</v>
      </c>
      <c r="F3428" s="119">
        <v>101025462</v>
      </c>
      <c r="G3428" t="s">
        <v>18827</v>
      </c>
      <c r="H3428" t="s">
        <v>18769</v>
      </c>
      <c r="I3428">
        <f>57.5*2</f>
        <v>115</v>
      </c>
      <c r="J3428" t="s">
        <v>138</v>
      </c>
      <c r="K3428" t="s">
        <v>137</v>
      </c>
      <c r="L3428">
        <f>I3428*$Q$2/100/1000</f>
        <v>4.2549999999999999E-4</v>
      </c>
    </row>
    <row r="3429" spans="1:12">
      <c r="A3429" s="118">
        <v>45017</v>
      </c>
      <c r="B3429" t="s">
        <v>6503</v>
      </c>
      <c r="C3429" t="s">
        <v>6502</v>
      </c>
      <c r="D3429" t="s">
        <v>18115</v>
      </c>
      <c r="E3429" t="s">
        <v>19147</v>
      </c>
      <c r="F3429" s="119" t="s">
        <v>6499</v>
      </c>
      <c r="G3429" t="s">
        <v>6498</v>
      </c>
      <c r="H3429" t="s">
        <v>6497</v>
      </c>
      <c r="I3429">
        <v>13.2</v>
      </c>
      <c r="J3429" t="s">
        <v>138</v>
      </c>
      <c r="K3429" t="s">
        <v>137</v>
      </c>
      <c r="L3429">
        <f>I3429*$Q$2/1000</f>
        <v>4.8839999999999995E-3</v>
      </c>
    </row>
    <row r="3430" spans="1:12">
      <c r="A3430" s="118">
        <v>45139</v>
      </c>
      <c r="B3430" t="s">
        <v>18773</v>
      </c>
      <c r="C3430" t="s">
        <v>18772</v>
      </c>
      <c r="D3430" t="s">
        <v>19146</v>
      </c>
      <c r="E3430" t="s">
        <v>19145</v>
      </c>
      <c r="F3430" s="119">
        <v>1</v>
      </c>
      <c r="G3430" t="s">
        <v>667</v>
      </c>
      <c r="H3430" t="s">
        <v>18769</v>
      </c>
      <c r="I3430">
        <f>57.5*2</f>
        <v>115</v>
      </c>
      <c r="J3430" t="s">
        <v>138</v>
      </c>
      <c r="K3430" t="s">
        <v>137</v>
      </c>
      <c r="L3430">
        <f>I3430*$Q$2/100/1000</f>
        <v>4.2549999999999999E-4</v>
      </c>
    </row>
    <row r="3431" spans="1:12">
      <c r="A3431" s="118">
        <v>45139</v>
      </c>
      <c r="B3431" t="s">
        <v>18773</v>
      </c>
      <c r="C3431" t="s">
        <v>18772</v>
      </c>
      <c r="D3431" t="s">
        <v>19066</v>
      </c>
      <c r="E3431" t="s">
        <v>19144</v>
      </c>
      <c r="F3431" s="119">
        <v>101044365</v>
      </c>
      <c r="G3431" t="s">
        <v>19064</v>
      </c>
      <c r="H3431" t="s">
        <v>18769</v>
      </c>
      <c r="I3431">
        <f>57.5*2</f>
        <v>115</v>
      </c>
      <c r="J3431" t="s">
        <v>138</v>
      </c>
      <c r="K3431" t="s">
        <v>137</v>
      </c>
      <c r="L3431">
        <f>I3431*$Q$2/100/1000</f>
        <v>4.2549999999999999E-4</v>
      </c>
    </row>
    <row r="3432" spans="1:12">
      <c r="A3432" s="118">
        <v>45170</v>
      </c>
      <c r="B3432" t="s">
        <v>443</v>
      </c>
      <c r="C3432" t="s">
        <v>442</v>
      </c>
      <c r="D3432" t="s">
        <v>19143</v>
      </c>
      <c r="E3432" t="s">
        <v>19142</v>
      </c>
      <c r="F3432">
        <v>101044076</v>
      </c>
      <c r="G3432" t="s">
        <v>19141</v>
      </c>
      <c r="H3432" s="122" t="s">
        <v>437</v>
      </c>
      <c r="I3432">
        <v>4725</v>
      </c>
      <c r="J3432" t="s">
        <v>199</v>
      </c>
      <c r="K3432" t="s">
        <v>198</v>
      </c>
      <c r="L3432">
        <f>I3432*$Q$4/25/1000</f>
        <v>0.33234727680000004</v>
      </c>
    </row>
    <row r="3433" spans="1:12">
      <c r="A3433" s="118">
        <v>44958</v>
      </c>
      <c r="B3433" t="s">
        <v>443</v>
      </c>
      <c r="C3433" t="s">
        <v>442</v>
      </c>
      <c r="D3433" t="s">
        <v>19140</v>
      </c>
      <c r="E3433" t="s">
        <v>19139</v>
      </c>
      <c r="F3433">
        <v>5845010</v>
      </c>
      <c r="G3433" t="s">
        <v>19138</v>
      </c>
      <c r="H3433" s="122" t="s">
        <v>437</v>
      </c>
      <c r="I3433">
        <v>4725</v>
      </c>
      <c r="J3433" t="s">
        <v>199</v>
      </c>
      <c r="K3433" t="s">
        <v>198</v>
      </c>
      <c r="L3433">
        <f>I3433*$Q$4/25/1000</f>
        <v>0.33234727680000004</v>
      </c>
    </row>
    <row r="3434" spans="1:12">
      <c r="A3434" s="118">
        <v>45078</v>
      </c>
      <c r="B3434" t="s">
        <v>443</v>
      </c>
      <c r="C3434" t="s">
        <v>442</v>
      </c>
      <c r="D3434" t="s">
        <v>13099</v>
      </c>
      <c r="E3434" t="s">
        <v>19137</v>
      </c>
      <c r="F3434" t="s">
        <v>19136</v>
      </c>
      <c r="G3434" t="s">
        <v>19135</v>
      </c>
      <c r="H3434" s="122" t="s">
        <v>437</v>
      </c>
      <c r="I3434">
        <v>4725</v>
      </c>
      <c r="J3434" t="s">
        <v>199</v>
      </c>
      <c r="K3434" t="s">
        <v>198</v>
      </c>
      <c r="L3434">
        <f>I3434*$Q$4/25/1000</f>
        <v>0.33234727680000004</v>
      </c>
    </row>
    <row r="3435" spans="1:12">
      <c r="A3435" s="118">
        <v>45139</v>
      </c>
      <c r="B3435" t="s">
        <v>18773</v>
      </c>
      <c r="C3435" t="s">
        <v>18772</v>
      </c>
      <c r="D3435" t="s">
        <v>18894</v>
      </c>
      <c r="E3435" t="s">
        <v>19134</v>
      </c>
      <c r="F3435" s="119">
        <v>101044365</v>
      </c>
      <c r="G3435" t="s">
        <v>19064</v>
      </c>
      <c r="H3435" t="s">
        <v>18769</v>
      </c>
      <c r="I3435">
        <f>57.5*2</f>
        <v>115</v>
      </c>
      <c r="J3435" t="s">
        <v>138</v>
      </c>
      <c r="K3435" t="s">
        <v>137</v>
      </c>
      <c r="L3435">
        <f>I3435*$Q$2/100/1000</f>
        <v>4.2549999999999999E-4</v>
      </c>
    </row>
    <row r="3436" spans="1:12">
      <c r="A3436" s="118">
        <v>45139</v>
      </c>
      <c r="B3436" t="s">
        <v>18773</v>
      </c>
      <c r="C3436" t="s">
        <v>18772</v>
      </c>
      <c r="D3436" t="s">
        <v>19066</v>
      </c>
      <c r="E3436" t="s">
        <v>19133</v>
      </c>
      <c r="F3436" s="119">
        <v>101044365</v>
      </c>
      <c r="G3436" t="s">
        <v>19064</v>
      </c>
      <c r="H3436" t="s">
        <v>18769</v>
      </c>
      <c r="I3436">
        <f>57.5*2</f>
        <v>115</v>
      </c>
      <c r="J3436" t="s">
        <v>138</v>
      </c>
      <c r="K3436" t="s">
        <v>137</v>
      </c>
      <c r="L3436">
        <f>I3436*$Q$2/100/1000</f>
        <v>4.2549999999999999E-4</v>
      </c>
    </row>
    <row r="3437" spans="1:12">
      <c r="A3437" s="118">
        <v>45017</v>
      </c>
      <c r="B3437" t="s">
        <v>261</v>
      </c>
      <c r="C3437" t="s">
        <v>260</v>
      </c>
      <c r="D3437" t="s">
        <v>19075</v>
      </c>
      <c r="E3437" t="s">
        <v>19132</v>
      </c>
      <c r="F3437" s="119">
        <v>34208933</v>
      </c>
      <c r="G3437" t="s">
        <v>9474</v>
      </c>
      <c r="H3437" t="s">
        <v>139</v>
      </c>
      <c r="I3437">
        <v>55</v>
      </c>
      <c r="J3437" t="s">
        <v>145</v>
      </c>
      <c r="K3437" t="s">
        <v>137</v>
      </c>
      <c r="L3437">
        <f>I3437*$Q$2/100/1000</f>
        <v>2.0350000000000001E-4</v>
      </c>
    </row>
    <row r="3438" spans="1:12">
      <c r="A3438" s="118">
        <v>45017</v>
      </c>
      <c r="B3438" t="s">
        <v>261</v>
      </c>
      <c r="C3438" t="s">
        <v>260</v>
      </c>
      <c r="D3438" t="s">
        <v>19075</v>
      </c>
      <c r="E3438" t="s">
        <v>19131</v>
      </c>
      <c r="F3438" s="119">
        <v>34208933</v>
      </c>
      <c r="G3438" t="s">
        <v>9474</v>
      </c>
      <c r="H3438" t="s">
        <v>139</v>
      </c>
      <c r="I3438">
        <v>55</v>
      </c>
      <c r="J3438" t="s">
        <v>145</v>
      </c>
      <c r="K3438" t="s">
        <v>137</v>
      </c>
      <c r="L3438">
        <f>I3438*$Q$2/100/1000</f>
        <v>2.0350000000000001E-4</v>
      </c>
    </row>
    <row r="3439" spans="1:12">
      <c r="A3439" s="118">
        <v>45017</v>
      </c>
      <c r="B3439" t="s">
        <v>261</v>
      </c>
      <c r="C3439" t="s">
        <v>260</v>
      </c>
      <c r="D3439" t="s">
        <v>19075</v>
      </c>
      <c r="E3439" t="s">
        <v>19130</v>
      </c>
      <c r="F3439" s="119">
        <v>101011726</v>
      </c>
      <c r="G3439" t="s">
        <v>3649</v>
      </c>
      <c r="H3439" t="s">
        <v>139</v>
      </c>
      <c r="I3439">
        <v>55</v>
      </c>
      <c r="J3439" t="s">
        <v>145</v>
      </c>
      <c r="K3439" t="s">
        <v>137</v>
      </c>
      <c r="L3439">
        <f>I3439*$Q$2/100/1000</f>
        <v>2.0350000000000001E-4</v>
      </c>
    </row>
    <row r="3440" spans="1:12">
      <c r="A3440" s="118">
        <v>45139</v>
      </c>
      <c r="B3440" t="s">
        <v>18773</v>
      </c>
      <c r="C3440" t="s">
        <v>18772</v>
      </c>
      <c r="D3440" t="s">
        <v>18977</v>
      </c>
      <c r="E3440" t="s">
        <v>19129</v>
      </c>
      <c r="F3440" s="119">
        <v>40258748</v>
      </c>
      <c r="G3440" t="s">
        <v>18821</v>
      </c>
      <c r="H3440" t="s">
        <v>18769</v>
      </c>
      <c r="I3440">
        <f>57.5*2</f>
        <v>115</v>
      </c>
      <c r="J3440" t="s">
        <v>138</v>
      </c>
      <c r="K3440" t="s">
        <v>137</v>
      </c>
      <c r="L3440">
        <f>I3440*$Q$2/100/1000</f>
        <v>4.2549999999999999E-4</v>
      </c>
    </row>
    <row r="3441" spans="1:12">
      <c r="A3441" s="118">
        <v>45139</v>
      </c>
      <c r="B3441" t="s">
        <v>18773</v>
      </c>
      <c r="C3441" t="s">
        <v>18772</v>
      </c>
      <c r="D3441" t="s">
        <v>19128</v>
      </c>
      <c r="E3441" t="s">
        <v>19127</v>
      </c>
      <c r="F3441" s="119">
        <v>57258746</v>
      </c>
      <c r="G3441" t="s">
        <v>18978</v>
      </c>
      <c r="H3441" t="s">
        <v>18769</v>
      </c>
      <c r="I3441">
        <f>57.5*2</f>
        <v>115</v>
      </c>
      <c r="J3441" t="s">
        <v>138</v>
      </c>
      <c r="K3441" t="s">
        <v>137</v>
      </c>
      <c r="L3441">
        <f>I3441*$Q$2/100/1000</f>
        <v>4.2549999999999999E-4</v>
      </c>
    </row>
    <row r="3442" spans="1:12">
      <c r="A3442" s="118">
        <v>45170</v>
      </c>
      <c r="B3442" t="s">
        <v>18773</v>
      </c>
      <c r="C3442" t="s">
        <v>18772</v>
      </c>
      <c r="D3442" t="s">
        <v>18943</v>
      </c>
      <c r="E3442" t="s">
        <v>19126</v>
      </c>
      <c r="F3442">
        <v>101026763</v>
      </c>
      <c r="G3442" t="s">
        <v>18941</v>
      </c>
      <c r="H3442" t="s">
        <v>18769</v>
      </c>
      <c r="I3442">
        <f>57.5*2</f>
        <v>115</v>
      </c>
      <c r="J3442" t="s">
        <v>138</v>
      </c>
      <c r="K3442" t="s">
        <v>137</v>
      </c>
      <c r="L3442">
        <f>I3442*$Q$2/100/1000</f>
        <v>4.2549999999999999E-4</v>
      </c>
    </row>
    <row r="3443" spans="1:12">
      <c r="A3443" s="118">
        <v>45170</v>
      </c>
      <c r="B3443" t="s">
        <v>18773</v>
      </c>
      <c r="C3443" t="s">
        <v>18772</v>
      </c>
      <c r="D3443" t="s">
        <v>19125</v>
      </c>
      <c r="E3443" t="s">
        <v>19124</v>
      </c>
      <c r="F3443" t="s">
        <v>18878</v>
      </c>
      <c r="G3443" t="s">
        <v>18877</v>
      </c>
      <c r="H3443" t="s">
        <v>18769</v>
      </c>
      <c r="I3443">
        <f>57.5*2</f>
        <v>115</v>
      </c>
      <c r="J3443" t="s">
        <v>138</v>
      </c>
      <c r="K3443" t="s">
        <v>137</v>
      </c>
      <c r="L3443">
        <f>I3443*$Q$2/100/1000</f>
        <v>4.2549999999999999E-4</v>
      </c>
    </row>
    <row r="3444" spans="1:12">
      <c r="A3444" s="118">
        <v>45017</v>
      </c>
      <c r="B3444" t="s">
        <v>365</v>
      </c>
      <c r="C3444" t="s">
        <v>364</v>
      </c>
      <c r="D3444" t="s">
        <v>19123</v>
      </c>
      <c r="E3444" t="s">
        <v>19122</v>
      </c>
      <c r="F3444" s="119" t="s">
        <v>376</v>
      </c>
      <c r="G3444" t="s">
        <v>375</v>
      </c>
      <c r="H3444" t="s">
        <v>359</v>
      </c>
      <c r="I3444">
        <v>144</v>
      </c>
      <c r="J3444" t="s">
        <v>138</v>
      </c>
      <c r="K3444" t="s">
        <v>137</v>
      </c>
      <c r="L3444">
        <f>I3444*$Q$2/1000</f>
        <v>5.3280000000000001E-2</v>
      </c>
    </row>
    <row r="3445" spans="1:12">
      <c r="A3445" s="118">
        <v>45017</v>
      </c>
      <c r="B3445" t="s">
        <v>1706</v>
      </c>
      <c r="C3445" t="s">
        <v>1705</v>
      </c>
      <c r="D3445" t="s">
        <v>16698</v>
      </c>
      <c r="E3445" t="s">
        <v>19121</v>
      </c>
      <c r="F3445" s="119">
        <v>101007863</v>
      </c>
      <c r="G3445" t="s">
        <v>1702</v>
      </c>
      <c r="H3445" t="s">
        <v>1701</v>
      </c>
      <c r="I3445">
        <v>78.2</v>
      </c>
      <c r="J3445" t="s">
        <v>145</v>
      </c>
      <c r="K3445" t="s">
        <v>137</v>
      </c>
      <c r="L3445">
        <f>I3445*$Q$2/100/1000</f>
        <v>2.8933999999999996E-4</v>
      </c>
    </row>
    <row r="3446" spans="1:12">
      <c r="A3446" s="118">
        <v>45170</v>
      </c>
      <c r="B3446" t="s">
        <v>18773</v>
      </c>
      <c r="C3446" t="s">
        <v>18772</v>
      </c>
      <c r="D3446" t="s">
        <v>18980</v>
      </c>
      <c r="E3446" t="s">
        <v>19120</v>
      </c>
      <c r="F3446">
        <v>101040661</v>
      </c>
      <c r="G3446" t="s">
        <v>19119</v>
      </c>
      <c r="H3446" t="s">
        <v>18769</v>
      </c>
      <c r="I3446">
        <f>57.5*2</f>
        <v>115</v>
      </c>
      <c r="J3446" t="s">
        <v>138</v>
      </c>
      <c r="K3446" t="s">
        <v>137</v>
      </c>
      <c r="L3446">
        <f>I3446*$Q$2/100/1000</f>
        <v>4.2549999999999999E-4</v>
      </c>
    </row>
    <row r="3447" spans="1:12">
      <c r="A3447" s="118">
        <v>45017</v>
      </c>
      <c r="B3447" t="s">
        <v>240</v>
      </c>
      <c r="C3447" t="s">
        <v>239</v>
      </c>
      <c r="D3447" t="s">
        <v>14308</v>
      </c>
      <c r="E3447" t="s">
        <v>19118</v>
      </c>
      <c r="F3447" s="119">
        <v>101027038</v>
      </c>
      <c r="G3447" t="s">
        <v>19117</v>
      </c>
      <c r="H3447" t="s">
        <v>235</v>
      </c>
      <c r="I3447">
        <v>390</v>
      </c>
      <c r="J3447" t="s">
        <v>145</v>
      </c>
      <c r="K3447" t="s">
        <v>137</v>
      </c>
      <c r="L3447">
        <f>I3447*$Q$2/100/1000</f>
        <v>1.4430000000000001E-3</v>
      </c>
    </row>
    <row r="3448" spans="1:12">
      <c r="A3448" s="118">
        <v>45170</v>
      </c>
      <c r="B3448" t="s">
        <v>18773</v>
      </c>
      <c r="C3448" t="s">
        <v>18772</v>
      </c>
      <c r="D3448" t="s">
        <v>18861</v>
      </c>
      <c r="E3448" t="s">
        <v>19116</v>
      </c>
      <c r="F3448" t="s">
        <v>18859</v>
      </c>
      <c r="G3448" t="s">
        <v>18858</v>
      </c>
      <c r="H3448" t="s">
        <v>18769</v>
      </c>
      <c r="I3448">
        <f>57.5*2</f>
        <v>115</v>
      </c>
      <c r="J3448" t="s">
        <v>138</v>
      </c>
      <c r="K3448" t="s">
        <v>137</v>
      </c>
      <c r="L3448">
        <f>I3448*$Q$2/100/1000</f>
        <v>4.2549999999999999E-4</v>
      </c>
    </row>
    <row r="3449" spans="1:12">
      <c r="A3449" s="118">
        <v>45170</v>
      </c>
      <c r="B3449" t="s">
        <v>18773</v>
      </c>
      <c r="C3449" t="s">
        <v>18772</v>
      </c>
      <c r="D3449" t="s">
        <v>19115</v>
      </c>
      <c r="E3449" t="s">
        <v>19114</v>
      </c>
      <c r="F3449" t="s">
        <v>19030</v>
      </c>
      <c r="G3449" t="s">
        <v>19029</v>
      </c>
      <c r="H3449" t="s">
        <v>18769</v>
      </c>
      <c r="I3449">
        <f>57.5*2</f>
        <v>115</v>
      </c>
      <c r="J3449" t="s">
        <v>138</v>
      </c>
      <c r="K3449" t="s">
        <v>137</v>
      </c>
      <c r="L3449">
        <f>I3449*$Q$2/100/1000</f>
        <v>4.2549999999999999E-4</v>
      </c>
    </row>
    <row r="3450" spans="1:12">
      <c r="A3450" s="118">
        <v>45170</v>
      </c>
      <c r="B3450" t="s">
        <v>18773</v>
      </c>
      <c r="C3450" t="s">
        <v>18772</v>
      </c>
      <c r="D3450" t="s">
        <v>19050</v>
      </c>
      <c r="E3450" t="s">
        <v>19113</v>
      </c>
      <c r="F3450" t="s">
        <v>19048</v>
      </c>
      <c r="G3450" t="s">
        <v>19047</v>
      </c>
      <c r="H3450" t="s">
        <v>18769</v>
      </c>
      <c r="I3450">
        <f>57.5*2</f>
        <v>115</v>
      </c>
      <c r="J3450" t="s">
        <v>138</v>
      </c>
      <c r="K3450" t="s">
        <v>137</v>
      </c>
      <c r="L3450">
        <f>I3450*$Q$2/100/1000</f>
        <v>4.2549999999999999E-4</v>
      </c>
    </row>
    <row r="3451" spans="1:12">
      <c r="A3451" s="118">
        <v>45170</v>
      </c>
      <c r="B3451" t="s">
        <v>18773</v>
      </c>
      <c r="C3451" t="s">
        <v>18772</v>
      </c>
      <c r="D3451" t="s">
        <v>19066</v>
      </c>
      <c r="E3451" t="s">
        <v>19112</v>
      </c>
      <c r="F3451">
        <v>101044365</v>
      </c>
      <c r="G3451" t="s">
        <v>19064</v>
      </c>
      <c r="H3451" t="s">
        <v>18769</v>
      </c>
      <c r="I3451">
        <f>57.5*2</f>
        <v>115</v>
      </c>
      <c r="J3451" t="s">
        <v>138</v>
      </c>
      <c r="K3451" t="s">
        <v>137</v>
      </c>
      <c r="L3451">
        <f>I3451*$Q$2/100/1000</f>
        <v>4.2549999999999999E-4</v>
      </c>
    </row>
    <row r="3452" spans="1:12">
      <c r="A3452" s="118">
        <v>45170</v>
      </c>
      <c r="B3452" t="s">
        <v>18773</v>
      </c>
      <c r="C3452" t="s">
        <v>18772</v>
      </c>
      <c r="D3452" t="s">
        <v>18826</v>
      </c>
      <c r="E3452" t="s">
        <v>19111</v>
      </c>
      <c r="F3452">
        <v>101029537</v>
      </c>
      <c r="G3452" t="s">
        <v>18824</v>
      </c>
      <c r="H3452" t="s">
        <v>18769</v>
      </c>
      <c r="I3452">
        <f>57.5*2</f>
        <v>115</v>
      </c>
      <c r="J3452" t="s">
        <v>138</v>
      </c>
      <c r="K3452" t="s">
        <v>137</v>
      </c>
      <c r="L3452">
        <f>I3452*$Q$2/100/1000</f>
        <v>4.2549999999999999E-4</v>
      </c>
    </row>
    <row r="3453" spans="1:12">
      <c r="A3453" s="118">
        <v>45170</v>
      </c>
      <c r="B3453" t="s">
        <v>18773</v>
      </c>
      <c r="C3453" t="s">
        <v>18772</v>
      </c>
      <c r="D3453" t="s">
        <v>18848</v>
      </c>
      <c r="E3453" t="s">
        <v>19110</v>
      </c>
      <c r="F3453">
        <v>101017190</v>
      </c>
      <c r="G3453" t="s">
        <v>18846</v>
      </c>
      <c r="H3453" t="s">
        <v>18769</v>
      </c>
      <c r="I3453">
        <f>57.5*2</f>
        <v>115</v>
      </c>
      <c r="J3453" t="s">
        <v>138</v>
      </c>
      <c r="K3453" t="s">
        <v>137</v>
      </c>
      <c r="L3453">
        <f>I3453*$Q$2/100/1000</f>
        <v>4.2549999999999999E-4</v>
      </c>
    </row>
    <row r="3454" spans="1:12">
      <c r="A3454" s="118">
        <v>45017</v>
      </c>
      <c r="B3454" t="s">
        <v>574</v>
      </c>
      <c r="C3454" t="s">
        <v>573</v>
      </c>
      <c r="D3454" t="s">
        <v>17578</v>
      </c>
      <c r="E3454" t="s">
        <v>19109</v>
      </c>
      <c r="F3454" s="119" t="s">
        <v>4371</v>
      </c>
      <c r="G3454" t="s">
        <v>4370</v>
      </c>
      <c r="H3454" t="s">
        <v>569</v>
      </c>
      <c r="I3454">
        <v>298</v>
      </c>
      <c r="J3454" t="s">
        <v>145</v>
      </c>
      <c r="K3454" t="s">
        <v>137</v>
      </c>
      <c r="L3454">
        <f>I3454*$Q$2/100/1000</f>
        <v>1.1026E-3</v>
      </c>
    </row>
    <row r="3455" spans="1:12">
      <c r="A3455" s="118">
        <v>45170</v>
      </c>
      <c r="B3455" t="s">
        <v>18773</v>
      </c>
      <c r="C3455" t="s">
        <v>18772</v>
      </c>
      <c r="D3455" t="s">
        <v>18852</v>
      </c>
      <c r="E3455" t="s">
        <v>19108</v>
      </c>
      <c r="F3455">
        <v>101017187</v>
      </c>
      <c r="G3455" t="s">
        <v>18850</v>
      </c>
      <c r="H3455" t="s">
        <v>18769</v>
      </c>
      <c r="I3455">
        <f>57.5*2</f>
        <v>115</v>
      </c>
      <c r="J3455" t="s">
        <v>138</v>
      </c>
      <c r="K3455" t="s">
        <v>137</v>
      </c>
      <c r="L3455">
        <f>I3455*$Q$2/100/1000</f>
        <v>4.2549999999999999E-4</v>
      </c>
    </row>
    <row r="3456" spans="1:12">
      <c r="A3456" s="118">
        <v>45170</v>
      </c>
      <c r="B3456" t="s">
        <v>18773</v>
      </c>
      <c r="C3456" t="s">
        <v>18772</v>
      </c>
      <c r="D3456" t="s">
        <v>18852</v>
      </c>
      <c r="E3456" t="s">
        <v>19107</v>
      </c>
      <c r="F3456">
        <v>101017187</v>
      </c>
      <c r="G3456" t="s">
        <v>18850</v>
      </c>
      <c r="H3456" t="s">
        <v>18769</v>
      </c>
      <c r="I3456">
        <f>57.5*2</f>
        <v>115</v>
      </c>
      <c r="J3456" t="s">
        <v>138</v>
      </c>
      <c r="K3456" t="s">
        <v>137</v>
      </c>
      <c r="L3456">
        <f>I3456*$Q$2/100/1000</f>
        <v>4.2549999999999999E-4</v>
      </c>
    </row>
    <row r="3457" spans="1:12">
      <c r="A3457" s="118">
        <v>45170</v>
      </c>
      <c r="B3457" t="s">
        <v>18773</v>
      </c>
      <c r="C3457" t="s">
        <v>18772</v>
      </c>
      <c r="D3457" t="s">
        <v>18971</v>
      </c>
      <c r="E3457" t="s">
        <v>19106</v>
      </c>
      <c r="F3457">
        <v>101014167</v>
      </c>
      <c r="G3457" t="s">
        <v>18973</v>
      </c>
      <c r="H3457" t="s">
        <v>18769</v>
      </c>
      <c r="I3457">
        <f>57.5*2</f>
        <v>115</v>
      </c>
      <c r="J3457" t="s">
        <v>138</v>
      </c>
      <c r="K3457" t="s">
        <v>137</v>
      </c>
      <c r="L3457">
        <f>I3457*$Q$2/100/1000</f>
        <v>4.2549999999999999E-4</v>
      </c>
    </row>
    <row r="3458" spans="1:12">
      <c r="A3458" s="118">
        <v>45170</v>
      </c>
      <c r="B3458" t="s">
        <v>18773</v>
      </c>
      <c r="C3458" t="s">
        <v>18772</v>
      </c>
      <c r="D3458" t="s">
        <v>18820</v>
      </c>
      <c r="E3458" t="s">
        <v>19105</v>
      </c>
      <c r="F3458">
        <v>101025496</v>
      </c>
      <c r="G3458" t="s">
        <v>18818</v>
      </c>
      <c r="H3458" t="s">
        <v>18769</v>
      </c>
      <c r="I3458">
        <f>57.5*2</f>
        <v>115</v>
      </c>
      <c r="J3458" t="s">
        <v>138</v>
      </c>
      <c r="K3458" t="s">
        <v>137</v>
      </c>
      <c r="L3458">
        <f>I3458*$Q$2/100/1000</f>
        <v>4.2549999999999999E-4</v>
      </c>
    </row>
    <row r="3459" spans="1:12">
      <c r="A3459" s="118">
        <v>45170</v>
      </c>
      <c r="B3459" t="s">
        <v>18773</v>
      </c>
      <c r="C3459" t="s">
        <v>18772</v>
      </c>
      <c r="D3459" t="s">
        <v>18826</v>
      </c>
      <c r="E3459" t="s">
        <v>19104</v>
      </c>
      <c r="F3459">
        <v>101029537</v>
      </c>
      <c r="G3459" t="s">
        <v>18824</v>
      </c>
      <c r="H3459" t="s">
        <v>18769</v>
      </c>
      <c r="I3459">
        <f>57.5*2</f>
        <v>115</v>
      </c>
      <c r="J3459" t="s">
        <v>138</v>
      </c>
      <c r="K3459" t="s">
        <v>137</v>
      </c>
      <c r="L3459">
        <f>I3459*$Q$2/100/1000</f>
        <v>4.2549999999999999E-4</v>
      </c>
    </row>
    <row r="3460" spans="1:12">
      <c r="A3460" s="118">
        <v>45170</v>
      </c>
      <c r="B3460" t="s">
        <v>18773</v>
      </c>
      <c r="C3460" t="s">
        <v>18772</v>
      </c>
      <c r="D3460" t="s">
        <v>19103</v>
      </c>
      <c r="E3460" t="s">
        <v>19102</v>
      </c>
      <c r="F3460" t="s">
        <v>19101</v>
      </c>
      <c r="G3460" t="s">
        <v>19100</v>
      </c>
      <c r="H3460" t="s">
        <v>18769</v>
      </c>
      <c r="I3460">
        <f>57.5*2</f>
        <v>115</v>
      </c>
      <c r="J3460" t="s">
        <v>138</v>
      </c>
      <c r="K3460" t="s">
        <v>137</v>
      </c>
      <c r="L3460">
        <f>I3460*$Q$2/100/1000</f>
        <v>4.2549999999999999E-4</v>
      </c>
    </row>
    <row r="3461" spans="1:12">
      <c r="A3461" s="118">
        <v>45017</v>
      </c>
      <c r="B3461" t="s">
        <v>261</v>
      </c>
      <c r="C3461" t="s">
        <v>260</v>
      </c>
      <c r="D3461" t="s">
        <v>18302</v>
      </c>
      <c r="E3461" t="s">
        <v>19099</v>
      </c>
      <c r="F3461" s="119">
        <v>21201414</v>
      </c>
      <c r="G3461" t="s">
        <v>12159</v>
      </c>
      <c r="H3461" t="s">
        <v>139</v>
      </c>
      <c r="I3461">
        <v>55</v>
      </c>
      <c r="J3461" t="s">
        <v>145</v>
      </c>
      <c r="K3461" t="s">
        <v>137</v>
      </c>
      <c r="L3461">
        <f>I3461*$Q$2/100/1000</f>
        <v>2.0350000000000001E-4</v>
      </c>
    </row>
    <row r="3462" spans="1:12">
      <c r="A3462" s="118">
        <v>45170</v>
      </c>
      <c r="B3462" t="s">
        <v>18773</v>
      </c>
      <c r="C3462" t="s">
        <v>18772</v>
      </c>
      <c r="D3462" t="s">
        <v>18884</v>
      </c>
      <c r="E3462" t="s">
        <v>19098</v>
      </c>
      <c r="F3462">
        <v>101042055</v>
      </c>
      <c r="G3462" t="s">
        <v>18808</v>
      </c>
      <c r="H3462" t="s">
        <v>18769</v>
      </c>
      <c r="I3462">
        <f>57.5*2</f>
        <v>115</v>
      </c>
      <c r="J3462" t="s">
        <v>138</v>
      </c>
      <c r="K3462" t="s">
        <v>137</v>
      </c>
      <c r="L3462">
        <f>I3462*$Q$2/100/1000</f>
        <v>4.2549999999999999E-4</v>
      </c>
    </row>
    <row r="3463" spans="1:12">
      <c r="A3463" s="118">
        <v>45170</v>
      </c>
      <c r="B3463" t="s">
        <v>18773</v>
      </c>
      <c r="C3463" t="s">
        <v>18772</v>
      </c>
      <c r="D3463" t="s">
        <v>18971</v>
      </c>
      <c r="E3463" t="s">
        <v>19097</v>
      </c>
      <c r="F3463">
        <v>101040907</v>
      </c>
      <c r="G3463" t="s">
        <v>18969</v>
      </c>
      <c r="H3463" t="s">
        <v>18769</v>
      </c>
      <c r="I3463">
        <f>57.5*2</f>
        <v>115</v>
      </c>
      <c r="J3463" t="s">
        <v>138</v>
      </c>
      <c r="K3463" t="s">
        <v>137</v>
      </c>
      <c r="L3463">
        <f>I3463*$Q$2/100/1000</f>
        <v>4.2549999999999999E-4</v>
      </c>
    </row>
    <row r="3464" spans="1:12">
      <c r="A3464" s="118">
        <v>45170</v>
      </c>
      <c r="B3464" t="s">
        <v>18773</v>
      </c>
      <c r="C3464" t="s">
        <v>18772</v>
      </c>
      <c r="D3464" t="s">
        <v>19095</v>
      </c>
      <c r="E3464" t="s">
        <v>19096</v>
      </c>
      <c r="F3464">
        <v>101024216</v>
      </c>
      <c r="G3464" t="s">
        <v>18854</v>
      </c>
      <c r="H3464" t="s">
        <v>18769</v>
      </c>
      <c r="I3464">
        <f>57.5*2</f>
        <v>115</v>
      </c>
      <c r="J3464" t="s">
        <v>138</v>
      </c>
      <c r="K3464" t="s">
        <v>137</v>
      </c>
      <c r="L3464">
        <f>I3464*$Q$2/100/1000</f>
        <v>4.2549999999999999E-4</v>
      </c>
    </row>
    <row r="3465" spans="1:12">
      <c r="A3465" s="118">
        <v>45170</v>
      </c>
      <c r="B3465" t="s">
        <v>18773</v>
      </c>
      <c r="C3465" t="s">
        <v>18772</v>
      </c>
      <c r="D3465" t="s">
        <v>19095</v>
      </c>
      <c r="E3465" t="s">
        <v>19094</v>
      </c>
      <c r="F3465">
        <v>101024216</v>
      </c>
      <c r="G3465" t="s">
        <v>18854</v>
      </c>
      <c r="H3465" t="s">
        <v>18769</v>
      </c>
      <c r="I3465">
        <f>57.5*2</f>
        <v>115</v>
      </c>
      <c r="J3465" t="s">
        <v>138</v>
      </c>
      <c r="K3465" t="s">
        <v>137</v>
      </c>
      <c r="L3465">
        <f>I3465*$Q$2/100/1000</f>
        <v>4.2549999999999999E-4</v>
      </c>
    </row>
    <row r="3466" spans="1:12">
      <c r="A3466" s="118">
        <v>45170</v>
      </c>
      <c r="B3466" t="s">
        <v>18773</v>
      </c>
      <c r="C3466" t="s">
        <v>18772</v>
      </c>
      <c r="D3466" t="s">
        <v>18943</v>
      </c>
      <c r="E3466" t="s">
        <v>19093</v>
      </c>
      <c r="F3466">
        <v>101026763</v>
      </c>
      <c r="G3466" t="s">
        <v>18941</v>
      </c>
      <c r="H3466" t="s">
        <v>18769</v>
      </c>
      <c r="I3466">
        <f>57.5*2</f>
        <v>115</v>
      </c>
      <c r="J3466" t="s">
        <v>138</v>
      </c>
      <c r="K3466" t="s">
        <v>137</v>
      </c>
      <c r="L3466">
        <f>I3466*$Q$2/100/1000</f>
        <v>4.2549999999999999E-4</v>
      </c>
    </row>
    <row r="3467" spans="1:12">
      <c r="A3467" s="118">
        <v>45170</v>
      </c>
      <c r="B3467" t="s">
        <v>18773</v>
      </c>
      <c r="C3467" t="s">
        <v>18772</v>
      </c>
      <c r="D3467" t="s">
        <v>18943</v>
      </c>
      <c r="E3467" t="s">
        <v>19092</v>
      </c>
      <c r="F3467">
        <v>101026763</v>
      </c>
      <c r="G3467" t="s">
        <v>18941</v>
      </c>
      <c r="H3467" t="s">
        <v>18769</v>
      </c>
      <c r="I3467">
        <f>57.5*2</f>
        <v>115</v>
      </c>
      <c r="J3467" t="s">
        <v>138</v>
      </c>
      <c r="K3467" t="s">
        <v>137</v>
      </c>
      <c r="L3467">
        <f>I3467*$Q$2/100/1000</f>
        <v>4.2549999999999999E-4</v>
      </c>
    </row>
    <row r="3468" spans="1:12">
      <c r="A3468" s="118">
        <v>45170</v>
      </c>
      <c r="B3468" t="s">
        <v>18773</v>
      </c>
      <c r="C3468" t="s">
        <v>18772</v>
      </c>
      <c r="D3468" t="s">
        <v>18989</v>
      </c>
      <c r="E3468" t="s">
        <v>19091</v>
      </c>
      <c r="F3468" t="s">
        <v>19002</v>
      </c>
      <c r="G3468" t="s">
        <v>19001</v>
      </c>
      <c r="H3468" t="s">
        <v>18769</v>
      </c>
      <c r="I3468">
        <f>57.5*2</f>
        <v>115</v>
      </c>
      <c r="J3468" t="s">
        <v>138</v>
      </c>
      <c r="K3468" t="s">
        <v>137</v>
      </c>
      <c r="L3468">
        <f>I3468*$Q$2/100/1000</f>
        <v>4.2549999999999999E-4</v>
      </c>
    </row>
    <row r="3469" spans="1:12">
      <c r="A3469" s="118">
        <v>45170</v>
      </c>
      <c r="B3469" t="s">
        <v>18773</v>
      </c>
      <c r="C3469" t="s">
        <v>18772</v>
      </c>
      <c r="D3469" t="s">
        <v>18848</v>
      </c>
      <c r="E3469" t="s">
        <v>19090</v>
      </c>
      <c r="F3469">
        <v>101017190</v>
      </c>
      <c r="G3469" t="s">
        <v>18846</v>
      </c>
      <c r="H3469" t="s">
        <v>18769</v>
      </c>
      <c r="I3469">
        <f>57.5*2</f>
        <v>115</v>
      </c>
      <c r="J3469" t="s">
        <v>138</v>
      </c>
      <c r="K3469" t="s">
        <v>137</v>
      </c>
      <c r="L3469">
        <f>I3469*$Q$2/100/1000</f>
        <v>4.2549999999999999E-4</v>
      </c>
    </row>
    <row r="3470" spans="1:12">
      <c r="A3470" s="118">
        <v>45170</v>
      </c>
      <c r="B3470" t="s">
        <v>18773</v>
      </c>
      <c r="C3470" t="s">
        <v>18772</v>
      </c>
      <c r="D3470" t="s">
        <v>18938</v>
      </c>
      <c r="E3470" t="s">
        <v>19089</v>
      </c>
      <c r="F3470">
        <v>101025468</v>
      </c>
      <c r="G3470" t="s">
        <v>18936</v>
      </c>
      <c r="H3470" t="s">
        <v>18769</v>
      </c>
      <c r="I3470">
        <f>57.5*2</f>
        <v>115</v>
      </c>
      <c r="J3470" t="s">
        <v>138</v>
      </c>
      <c r="K3470" t="s">
        <v>137</v>
      </c>
      <c r="L3470">
        <f>I3470*$Q$2/100/1000</f>
        <v>4.2549999999999999E-4</v>
      </c>
    </row>
    <row r="3471" spans="1:12">
      <c r="A3471" s="118">
        <v>45200</v>
      </c>
      <c r="B3471" t="s">
        <v>18773</v>
      </c>
      <c r="C3471" t="s">
        <v>18772</v>
      </c>
      <c r="D3471" t="s">
        <v>18837</v>
      </c>
      <c r="E3471" t="s">
        <v>19088</v>
      </c>
      <c r="F3471">
        <v>40259813</v>
      </c>
      <c r="G3471" t="s">
        <v>18835</v>
      </c>
      <c r="H3471" t="s">
        <v>18769</v>
      </c>
      <c r="I3471">
        <f>57.5*2</f>
        <v>115</v>
      </c>
      <c r="J3471" t="s">
        <v>138</v>
      </c>
      <c r="K3471" t="s">
        <v>137</v>
      </c>
      <c r="L3471">
        <f>I3471*$Q$2/100/1000</f>
        <v>4.2549999999999999E-4</v>
      </c>
    </row>
    <row r="3472" spans="1:12">
      <c r="A3472" s="118">
        <v>45200</v>
      </c>
      <c r="B3472" t="s">
        <v>18773</v>
      </c>
      <c r="C3472" t="s">
        <v>18772</v>
      </c>
      <c r="D3472" t="s">
        <v>18980</v>
      </c>
      <c r="E3472" t="s">
        <v>19087</v>
      </c>
      <c r="F3472">
        <v>57258746</v>
      </c>
      <c r="G3472" t="s">
        <v>18978</v>
      </c>
      <c r="H3472" t="s">
        <v>18769</v>
      </c>
      <c r="I3472">
        <f>57.5*2</f>
        <v>115</v>
      </c>
      <c r="J3472" t="s">
        <v>138</v>
      </c>
      <c r="K3472" t="s">
        <v>137</v>
      </c>
      <c r="L3472">
        <f>I3472*$Q$2/100/1000</f>
        <v>4.2549999999999999E-4</v>
      </c>
    </row>
    <row r="3473" spans="1:12">
      <c r="A3473" s="118">
        <v>45200</v>
      </c>
      <c r="B3473" t="s">
        <v>18773</v>
      </c>
      <c r="C3473" t="s">
        <v>18772</v>
      </c>
      <c r="D3473" t="s">
        <v>18829</v>
      </c>
      <c r="E3473" t="s">
        <v>19086</v>
      </c>
      <c r="F3473">
        <v>101025462</v>
      </c>
      <c r="G3473" t="s">
        <v>18827</v>
      </c>
      <c r="H3473" t="s">
        <v>18769</v>
      </c>
      <c r="I3473">
        <f>57.5*2</f>
        <v>115</v>
      </c>
      <c r="J3473" t="s">
        <v>138</v>
      </c>
      <c r="K3473" t="s">
        <v>137</v>
      </c>
      <c r="L3473">
        <f>I3473*$Q$2/100/1000</f>
        <v>4.2549999999999999E-4</v>
      </c>
    </row>
    <row r="3474" spans="1:12">
      <c r="A3474" s="118">
        <v>45200</v>
      </c>
      <c r="B3474" t="s">
        <v>18773</v>
      </c>
      <c r="C3474" t="s">
        <v>18772</v>
      </c>
      <c r="D3474" t="s">
        <v>19050</v>
      </c>
      <c r="E3474" t="s">
        <v>19085</v>
      </c>
      <c r="F3474" t="s">
        <v>19048</v>
      </c>
      <c r="G3474" t="s">
        <v>19047</v>
      </c>
      <c r="H3474" t="s">
        <v>18769</v>
      </c>
      <c r="I3474">
        <f>57.5*2</f>
        <v>115</v>
      </c>
      <c r="J3474" t="s">
        <v>138</v>
      </c>
      <c r="K3474" t="s">
        <v>137</v>
      </c>
      <c r="L3474">
        <f>I3474*$Q$2/100/1000</f>
        <v>4.2549999999999999E-4</v>
      </c>
    </row>
    <row r="3475" spans="1:12">
      <c r="A3475" s="118">
        <v>45200</v>
      </c>
      <c r="B3475" t="s">
        <v>18773</v>
      </c>
      <c r="C3475" t="s">
        <v>18772</v>
      </c>
      <c r="D3475" t="s">
        <v>18977</v>
      </c>
      <c r="E3475" t="s">
        <v>19084</v>
      </c>
      <c r="F3475">
        <v>40258747</v>
      </c>
      <c r="G3475" t="s">
        <v>18843</v>
      </c>
      <c r="H3475" t="s">
        <v>18769</v>
      </c>
      <c r="I3475">
        <f>57.5*2</f>
        <v>115</v>
      </c>
      <c r="J3475" t="s">
        <v>138</v>
      </c>
      <c r="K3475" t="s">
        <v>137</v>
      </c>
      <c r="L3475">
        <f>I3475*$Q$2/100/1000</f>
        <v>4.2549999999999999E-4</v>
      </c>
    </row>
    <row r="3476" spans="1:12">
      <c r="A3476" s="118">
        <v>45200</v>
      </c>
      <c r="B3476" t="s">
        <v>18773</v>
      </c>
      <c r="C3476" t="s">
        <v>18772</v>
      </c>
      <c r="D3476" t="s">
        <v>19073</v>
      </c>
      <c r="E3476" t="s">
        <v>19083</v>
      </c>
      <c r="F3476">
        <v>101037705</v>
      </c>
      <c r="G3476" t="s">
        <v>18780</v>
      </c>
      <c r="H3476" t="s">
        <v>18769</v>
      </c>
      <c r="I3476">
        <f>57.5*2</f>
        <v>115</v>
      </c>
      <c r="J3476" t="s">
        <v>138</v>
      </c>
      <c r="K3476" t="s">
        <v>137</v>
      </c>
      <c r="L3476">
        <f>I3476*$Q$2/100/1000</f>
        <v>4.2549999999999999E-4</v>
      </c>
    </row>
    <row r="3477" spans="1:12">
      <c r="A3477" s="118">
        <v>45200</v>
      </c>
      <c r="B3477" t="s">
        <v>18773</v>
      </c>
      <c r="C3477" t="s">
        <v>18772</v>
      </c>
      <c r="D3477" t="s">
        <v>18866</v>
      </c>
      <c r="E3477" t="s">
        <v>19082</v>
      </c>
      <c r="F3477">
        <v>101037705</v>
      </c>
      <c r="G3477" t="s">
        <v>18780</v>
      </c>
      <c r="H3477" t="s">
        <v>18769</v>
      </c>
      <c r="I3477">
        <f>57.5*2</f>
        <v>115</v>
      </c>
      <c r="J3477" t="s">
        <v>138</v>
      </c>
      <c r="K3477" t="s">
        <v>137</v>
      </c>
      <c r="L3477">
        <f>I3477*$Q$2/100/1000</f>
        <v>4.2549999999999999E-4</v>
      </c>
    </row>
    <row r="3478" spans="1:12">
      <c r="A3478" s="118">
        <v>45200</v>
      </c>
      <c r="B3478" t="s">
        <v>18773</v>
      </c>
      <c r="C3478" t="s">
        <v>18772</v>
      </c>
      <c r="D3478" t="s">
        <v>19073</v>
      </c>
      <c r="E3478" t="s">
        <v>19081</v>
      </c>
      <c r="F3478">
        <v>101037705</v>
      </c>
      <c r="G3478" t="s">
        <v>18780</v>
      </c>
      <c r="H3478" t="s">
        <v>18769</v>
      </c>
      <c r="I3478">
        <f>57.5*2</f>
        <v>115</v>
      </c>
      <c r="J3478" t="s">
        <v>138</v>
      </c>
      <c r="K3478" t="s">
        <v>137</v>
      </c>
      <c r="L3478">
        <f>I3478*$Q$2/100/1000</f>
        <v>4.2549999999999999E-4</v>
      </c>
    </row>
    <row r="3479" spans="1:12">
      <c r="A3479" s="118">
        <v>45200</v>
      </c>
      <c r="B3479" t="s">
        <v>18773</v>
      </c>
      <c r="C3479" t="s">
        <v>18772</v>
      </c>
      <c r="D3479" t="s">
        <v>19080</v>
      </c>
      <c r="E3479" t="s">
        <v>19079</v>
      </c>
      <c r="F3479">
        <v>101037705</v>
      </c>
      <c r="G3479" t="s">
        <v>18780</v>
      </c>
      <c r="H3479" t="s">
        <v>18769</v>
      </c>
      <c r="I3479">
        <f>57.5*2</f>
        <v>115</v>
      </c>
      <c r="J3479" t="s">
        <v>138</v>
      </c>
      <c r="K3479" t="s">
        <v>137</v>
      </c>
      <c r="L3479">
        <f>I3479*$Q$2/100/1000</f>
        <v>4.2549999999999999E-4</v>
      </c>
    </row>
    <row r="3480" spans="1:12">
      <c r="A3480" s="118">
        <v>45017</v>
      </c>
      <c r="B3480" t="s">
        <v>574</v>
      </c>
      <c r="C3480" t="s">
        <v>573</v>
      </c>
      <c r="D3480" t="s">
        <v>17964</v>
      </c>
      <c r="E3480" t="s">
        <v>19078</v>
      </c>
      <c r="F3480" s="119">
        <v>4245252</v>
      </c>
      <c r="G3480" t="s">
        <v>1824</v>
      </c>
      <c r="H3480" t="s">
        <v>569</v>
      </c>
      <c r="I3480">
        <v>298</v>
      </c>
      <c r="J3480" t="s">
        <v>145</v>
      </c>
      <c r="K3480" t="s">
        <v>137</v>
      </c>
      <c r="L3480">
        <f>I3480*$Q$2/100/1000</f>
        <v>1.1026E-3</v>
      </c>
    </row>
    <row r="3481" spans="1:12">
      <c r="A3481" s="118">
        <v>45017</v>
      </c>
      <c r="B3481" t="s">
        <v>574</v>
      </c>
      <c r="C3481" t="s">
        <v>573</v>
      </c>
      <c r="D3481" t="s">
        <v>2730</v>
      </c>
      <c r="E3481" t="s">
        <v>19077</v>
      </c>
      <c r="F3481" s="119">
        <v>101018191</v>
      </c>
      <c r="G3481" t="s">
        <v>2315</v>
      </c>
      <c r="H3481" t="s">
        <v>569</v>
      </c>
      <c r="I3481">
        <v>298</v>
      </c>
      <c r="J3481" t="s">
        <v>145</v>
      </c>
      <c r="K3481" t="s">
        <v>137</v>
      </c>
      <c r="L3481">
        <f>I3481*$Q$2/100/1000</f>
        <v>1.1026E-3</v>
      </c>
    </row>
    <row r="3482" spans="1:12">
      <c r="A3482" s="118">
        <v>45017</v>
      </c>
      <c r="B3482" t="s">
        <v>574</v>
      </c>
      <c r="C3482" t="s">
        <v>573</v>
      </c>
      <c r="D3482" t="s">
        <v>2730</v>
      </c>
      <c r="E3482" t="s">
        <v>19076</v>
      </c>
      <c r="F3482" s="119">
        <v>101018191</v>
      </c>
      <c r="G3482" t="s">
        <v>2315</v>
      </c>
      <c r="H3482" t="s">
        <v>569</v>
      </c>
      <c r="I3482">
        <v>298</v>
      </c>
      <c r="J3482" t="s">
        <v>145</v>
      </c>
      <c r="K3482" t="s">
        <v>137</v>
      </c>
      <c r="L3482">
        <f>I3482*$Q$2/100/1000</f>
        <v>1.1026E-3</v>
      </c>
    </row>
    <row r="3483" spans="1:12">
      <c r="A3483" s="118">
        <v>45017</v>
      </c>
      <c r="B3483" t="s">
        <v>261</v>
      </c>
      <c r="C3483" t="s">
        <v>260</v>
      </c>
      <c r="D3483" t="s">
        <v>19075</v>
      </c>
      <c r="E3483" t="s">
        <v>19074</v>
      </c>
      <c r="F3483" s="119">
        <v>101044665</v>
      </c>
      <c r="G3483" t="s">
        <v>4336</v>
      </c>
      <c r="H3483" t="s">
        <v>139</v>
      </c>
      <c r="I3483">
        <v>55</v>
      </c>
      <c r="J3483" t="s">
        <v>145</v>
      </c>
      <c r="K3483" t="s">
        <v>137</v>
      </c>
      <c r="L3483">
        <f>I3483*$Q$2/100/1000</f>
        <v>2.0350000000000001E-4</v>
      </c>
    </row>
    <row r="3484" spans="1:12">
      <c r="A3484" s="118">
        <v>45200</v>
      </c>
      <c r="B3484" t="s">
        <v>18773</v>
      </c>
      <c r="C3484" t="s">
        <v>18772</v>
      </c>
      <c r="D3484" t="s">
        <v>19073</v>
      </c>
      <c r="E3484" t="s">
        <v>19072</v>
      </c>
      <c r="F3484">
        <v>101037705</v>
      </c>
      <c r="G3484" t="s">
        <v>18780</v>
      </c>
      <c r="H3484" t="s">
        <v>18769</v>
      </c>
      <c r="I3484">
        <f>57.5*2</f>
        <v>115</v>
      </c>
      <c r="J3484" t="s">
        <v>138</v>
      </c>
      <c r="K3484" t="s">
        <v>137</v>
      </c>
      <c r="L3484">
        <f>I3484*$Q$2/100/1000</f>
        <v>4.2549999999999999E-4</v>
      </c>
    </row>
    <row r="3485" spans="1:12">
      <c r="A3485" s="118">
        <v>45017</v>
      </c>
      <c r="B3485" t="s">
        <v>460</v>
      </c>
      <c r="C3485" t="s">
        <v>459</v>
      </c>
      <c r="D3485" t="s">
        <v>10392</v>
      </c>
      <c r="E3485" t="s">
        <v>19071</v>
      </c>
      <c r="F3485" s="119">
        <v>79204208</v>
      </c>
      <c r="G3485" t="s">
        <v>19070</v>
      </c>
      <c r="H3485" t="s">
        <v>455</v>
      </c>
      <c r="I3485">
        <v>103.6</v>
      </c>
      <c r="J3485" t="s">
        <v>145</v>
      </c>
      <c r="K3485" t="s">
        <v>137</v>
      </c>
      <c r="L3485">
        <f>I3485*$Q$2/100/1000</f>
        <v>3.8331999999999998E-4</v>
      </c>
    </row>
    <row r="3486" spans="1:12">
      <c r="A3486" s="118">
        <v>45200</v>
      </c>
      <c r="B3486" t="s">
        <v>18773</v>
      </c>
      <c r="C3486" t="s">
        <v>18772</v>
      </c>
      <c r="D3486" t="s">
        <v>19069</v>
      </c>
      <c r="E3486" t="s">
        <v>19068</v>
      </c>
      <c r="F3486">
        <v>101033830</v>
      </c>
      <c r="G3486" t="s">
        <v>18805</v>
      </c>
      <c r="H3486" t="s">
        <v>18769</v>
      </c>
      <c r="I3486">
        <f>57.5*2</f>
        <v>115</v>
      </c>
      <c r="J3486" t="s">
        <v>138</v>
      </c>
      <c r="K3486" t="s">
        <v>137</v>
      </c>
      <c r="L3486">
        <f>I3486*$Q$2/100/1000</f>
        <v>4.2549999999999999E-4</v>
      </c>
    </row>
    <row r="3487" spans="1:12">
      <c r="A3487" s="118">
        <v>45200</v>
      </c>
      <c r="B3487" t="s">
        <v>18773</v>
      </c>
      <c r="C3487" t="s">
        <v>18772</v>
      </c>
      <c r="D3487" t="s">
        <v>18948</v>
      </c>
      <c r="E3487" t="s">
        <v>19067</v>
      </c>
      <c r="F3487">
        <v>101038149</v>
      </c>
      <c r="G3487" t="s">
        <v>18780</v>
      </c>
      <c r="H3487" t="s">
        <v>18769</v>
      </c>
      <c r="I3487">
        <f>57.5*2</f>
        <v>115</v>
      </c>
      <c r="J3487" t="s">
        <v>138</v>
      </c>
      <c r="K3487" t="s">
        <v>137</v>
      </c>
      <c r="L3487">
        <f>I3487*$Q$2/100/1000</f>
        <v>4.2549999999999999E-4</v>
      </c>
    </row>
    <row r="3488" spans="1:12">
      <c r="A3488" s="118">
        <v>45200</v>
      </c>
      <c r="B3488" t="s">
        <v>18773</v>
      </c>
      <c r="C3488" t="s">
        <v>18772</v>
      </c>
      <c r="D3488" t="s">
        <v>19066</v>
      </c>
      <c r="E3488" t="s">
        <v>19065</v>
      </c>
      <c r="F3488">
        <v>101044365</v>
      </c>
      <c r="G3488" t="s">
        <v>19064</v>
      </c>
      <c r="H3488" t="s">
        <v>18769</v>
      </c>
      <c r="I3488">
        <f>57.5*2</f>
        <v>115</v>
      </c>
      <c r="J3488" t="s">
        <v>138</v>
      </c>
      <c r="K3488" t="s">
        <v>137</v>
      </c>
      <c r="L3488">
        <f>I3488*$Q$2/100/1000</f>
        <v>4.2549999999999999E-4</v>
      </c>
    </row>
    <row r="3489" spans="1:12">
      <c r="A3489" s="118">
        <v>45200</v>
      </c>
      <c r="B3489" t="s">
        <v>18773</v>
      </c>
      <c r="C3489" t="s">
        <v>18772</v>
      </c>
      <c r="D3489" t="s">
        <v>18948</v>
      </c>
      <c r="E3489" t="s">
        <v>19063</v>
      </c>
      <c r="F3489">
        <v>101038149</v>
      </c>
      <c r="G3489" t="s">
        <v>18780</v>
      </c>
      <c r="H3489" t="s">
        <v>18769</v>
      </c>
      <c r="I3489">
        <f>57.5*2</f>
        <v>115</v>
      </c>
      <c r="J3489" t="s">
        <v>138</v>
      </c>
      <c r="K3489" t="s">
        <v>137</v>
      </c>
      <c r="L3489">
        <f>I3489*$Q$2/100/1000</f>
        <v>4.2549999999999999E-4</v>
      </c>
    </row>
    <row r="3490" spans="1:12">
      <c r="A3490" s="118">
        <v>45200</v>
      </c>
      <c r="B3490" t="s">
        <v>18773</v>
      </c>
      <c r="C3490" t="s">
        <v>18772</v>
      </c>
      <c r="D3490" t="s">
        <v>19062</v>
      </c>
      <c r="E3490" t="s">
        <v>19061</v>
      </c>
      <c r="F3490">
        <v>101038149</v>
      </c>
      <c r="G3490" t="s">
        <v>18780</v>
      </c>
      <c r="H3490" t="s">
        <v>18769</v>
      </c>
      <c r="I3490">
        <f>57.5*2</f>
        <v>115</v>
      </c>
      <c r="J3490" t="s">
        <v>138</v>
      </c>
      <c r="K3490" t="s">
        <v>137</v>
      </c>
      <c r="L3490">
        <f>I3490*$Q$2/100/1000</f>
        <v>4.2549999999999999E-4</v>
      </c>
    </row>
    <row r="3491" spans="1:12">
      <c r="A3491" s="118">
        <v>45017</v>
      </c>
      <c r="B3491" t="s">
        <v>205</v>
      </c>
      <c r="C3491" t="s">
        <v>204</v>
      </c>
      <c r="D3491" t="s">
        <v>1728</v>
      </c>
      <c r="E3491" t="s">
        <v>19060</v>
      </c>
      <c r="F3491" s="119">
        <v>66205215</v>
      </c>
      <c r="G3491" t="s">
        <v>1726</v>
      </c>
      <c r="H3491" t="s">
        <v>200</v>
      </c>
      <c r="I3491">
        <v>6781</v>
      </c>
      <c r="J3491" t="s">
        <v>199</v>
      </c>
      <c r="K3491" t="s">
        <v>198</v>
      </c>
      <c r="L3491">
        <f>I3491*$Q$4/10/1000</f>
        <v>1.1924057587200001</v>
      </c>
    </row>
    <row r="3492" spans="1:12">
      <c r="A3492" s="118">
        <v>45017</v>
      </c>
      <c r="B3492" t="s">
        <v>205</v>
      </c>
      <c r="C3492" t="s">
        <v>204</v>
      </c>
      <c r="D3492" t="s">
        <v>15424</v>
      </c>
      <c r="E3492" t="s">
        <v>19059</v>
      </c>
      <c r="F3492" s="119">
        <v>66204255</v>
      </c>
      <c r="G3492" t="s">
        <v>15422</v>
      </c>
      <c r="H3492" t="s">
        <v>200</v>
      </c>
      <c r="I3492">
        <v>6781</v>
      </c>
      <c r="J3492" t="s">
        <v>199</v>
      </c>
      <c r="K3492" t="s">
        <v>198</v>
      </c>
      <c r="L3492">
        <f>I3492*$Q$4/10/1000</f>
        <v>1.1924057587200001</v>
      </c>
    </row>
    <row r="3493" spans="1:12">
      <c r="A3493" s="118">
        <v>45017</v>
      </c>
      <c r="B3493" t="s">
        <v>205</v>
      </c>
      <c r="C3493" t="s">
        <v>204</v>
      </c>
      <c r="D3493" t="s">
        <v>3816</v>
      </c>
      <c r="E3493" t="s">
        <v>19058</v>
      </c>
      <c r="F3493" s="119">
        <v>66205215</v>
      </c>
      <c r="G3493" t="s">
        <v>1726</v>
      </c>
      <c r="H3493" t="s">
        <v>200</v>
      </c>
      <c r="I3493">
        <v>6781</v>
      </c>
      <c r="J3493" t="s">
        <v>199</v>
      </c>
      <c r="K3493" t="s">
        <v>198</v>
      </c>
      <c r="L3493">
        <f>I3493*$Q$4/10/1000</f>
        <v>1.1924057587200001</v>
      </c>
    </row>
    <row r="3494" spans="1:12">
      <c r="A3494" s="118">
        <v>45200</v>
      </c>
      <c r="B3494" t="s">
        <v>18773</v>
      </c>
      <c r="C3494" t="s">
        <v>18772</v>
      </c>
      <c r="D3494" t="s">
        <v>18848</v>
      </c>
      <c r="E3494" t="s">
        <v>19057</v>
      </c>
      <c r="F3494">
        <v>101017190</v>
      </c>
      <c r="G3494" t="s">
        <v>18846</v>
      </c>
      <c r="H3494" t="s">
        <v>18769</v>
      </c>
      <c r="I3494">
        <f>57.5*2</f>
        <v>115</v>
      </c>
      <c r="J3494" t="s">
        <v>138</v>
      </c>
      <c r="K3494" t="s">
        <v>137</v>
      </c>
      <c r="L3494">
        <f>I3494*$Q$2/100/1000</f>
        <v>4.2549999999999999E-4</v>
      </c>
    </row>
    <row r="3495" spans="1:12">
      <c r="A3495" s="118">
        <v>45200</v>
      </c>
      <c r="B3495" t="s">
        <v>18773</v>
      </c>
      <c r="C3495" t="s">
        <v>18772</v>
      </c>
      <c r="D3495" t="s">
        <v>18792</v>
      </c>
      <c r="E3495" t="s">
        <v>19056</v>
      </c>
      <c r="F3495" t="s">
        <v>18790</v>
      </c>
      <c r="G3495" t="s">
        <v>18789</v>
      </c>
      <c r="H3495" t="s">
        <v>18769</v>
      </c>
      <c r="I3495">
        <f>57.5*2</f>
        <v>115</v>
      </c>
      <c r="J3495" t="s">
        <v>138</v>
      </c>
      <c r="K3495" t="s">
        <v>137</v>
      </c>
      <c r="L3495">
        <f>I3495*$Q$2/100/1000</f>
        <v>4.2549999999999999E-4</v>
      </c>
    </row>
    <row r="3496" spans="1:12">
      <c r="A3496" s="118">
        <v>45200</v>
      </c>
      <c r="B3496" t="s">
        <v>18773</v>
      </c>
      <c r="C3496" t="s">
        <v>18772</v>
      </c>
      <c r="D3496" t="s">
        <v>18977</v>
      </c>
      <c r="E3496" t="s">
        <v>19055</v>
      </c>
      <c r="F3496">
        <v>40258747</v>
      </c>
      <c r="G3496" t="s">
        <v>18843</v>
      </c>
      <c r="H3496" t="s">
        <v>18769</v>
      </c>
      <c r="I3496">
        <f>57.5*2</f>
        <v>115</v>
      </c>
      <c r="J3496" t="s">
        <v>138</v>
      </c>
      <c r="K3496" t="s">
        <v>137</v>
      </c>
      <c r="L3496">
        <f>I3496*$Q$2/100/1000</f>
        <v>4.2549999999999999E-4</v>
      </c>
    </row>
    <row r="3497" spans="1:12">
      <c r="A3497" s="118">
        <v>45200</v>
      </c>
      <c r="B3497" t="s">
        <v>18773</v>
      </c>
      <c r="C3497" t="s">
        <v>18772</v>
      </c>
      <c r="D3497" t="s">
        <v>18807</v>
      </c>
      <c r="E3497" t="s">
        <v>19054</v>
      </c>
      <c r="F3497">
        <v>101033830</v>
      </c>
      <c r="G3497" t="s">
        <v>18805</v>
      </c>
      <c r="H3497" t="s">
        <v>18769</v>
      </c>
      <c r="I3497">
        <f>57.5*2</f>
        <v>115</v>
      </c>
      <c r="J3497" t="s">
        <v>138</v>
      </c>
      <c r="K3497" t="s">
        <v>137</v>
      </c>
      <c r="L3497">
        <f>I3497*$Q$2/100/1000</f>
        <v>4.2549999999999999E-4</v>
      </c>
    </row>
    <row r="3498" spans="1:12">
      <c r="A3498" s="118">
        <v>45200</v>
      </c>
      <c r="B3498" t="s">
        <v>18773</v>
      </c>
      <c r="C3498" t="s">
        <v>18772</v>
      </c>
      <c r="D3498" t="s">
        <v>19053</v>
      </c>
      <c r="E3498" t="s">
        <v>19052</v>
      </c>
      <c r="F3498">
        <v>101036410</v>
      </c>
      <c r="G3498" t="s">
        <v>19051</v>
      </c>
      <c r="H3498" t="s">
        <v>18769</v>
      </c>
      <c r="I3498">
        <f>57.5*2</f>
        <v>115</v>
      </c>
      <c r="J3498" t="s">
        <v>138</v>
      </c>
      <c r="K3498" t="s">
        <v>137</v>
      </c>
      <c r="L3498">
        <f>I3498*$Q$2/100/1000</f>
        <v>4.2549999999999999E-4</v>
      </c>
    </row>
    <row r="3499" spans="1:12">
      <c r="A3499" s="118">
        <v>45200</v>
      </c>
      <c r="B3499" t="s">
        <v>18773</v>
      </c>
      <c r="C3499" t="s">
        <v>18772</v>
      </c>
      <c r="D3499" t="s">
        <v>19050</v>
      </c>
      <c r="E3499" t="s">
        <v>19049</v>
      </c>
      <c r="F3499" t="s">
        <v>19048</v>
      </c>
      <c r="G3499" t="s">
        <v>19047</v>
      </c>
      <c r="H3499" t="s">
        <v>18769</v>
      </c>
      <c r="I3499">
        <f>57.5*2</f>
        <v>115</v>
      </c>
      <c r="J3499" t="s">
        <v>138</v>
      </c>
      <c r="K3499" t="s">
        <v>137</v>
      </c>
      <c r="L3499">
        <f>I3499*$Q$2/100/1000</f>
        <v>4.2549999999999999E-4</v>
      </c>
    </row>
    <row r="3500" spans="1:12">
      <c r="A3500" s="118">
        <v>45200</v>
      </c>
      <c r="B3500" t="s">
        <v>18773</v>
      </c>
      <c r="C3500" t="s">
        <v>18772</v>
      </c>
      <c r="D3500" t="s">
        <v>18977</v>
      </c>
      <c r="E3500" t="s">
        <v>19046</v>
      </c>
      <c r="F3500">
        <v>40258748</v>
      </c>
      <c r="G3500" t="s">
        <v>18821</v>
      </c>
      <c r="H3500" t="s">
        <v>18769</v>
      </c>
      <c r="I3500">
        <f>57.5*2</f>
        <v>115</v>
      </c>
      <c r="J3500" t="s">
        <v>138</v>
      </c>
      <c r="K3500" t="s">
        <v>137</v>
      </c>
      <c r="L3500">
        <f>I3500*$Q$2/100/1000</f>
        <v>4.2549999999999999E-4</v>
      </c>
    </row>
    <row r="3501" spans="1:12">
      <c r="A3501" s="118">
        <v>45200</v>
      </c>
      <c r="B3501" t="s">
        <v>18773</v>
      </c>
      <c r="C3501" t="s">
        <v>18772</v>
      </c>
      <c r="D3501" t="s">
        <v>18829</v>
      </c>
      <c r="E3501" t="s">
        <v>19045</v>
      </c>
      <c r="F3501">
        <v>101025462</v>
      </c>
      <c r="G3501" t="s">
        <v>18827</v>
      </c>
      <c r="H3501" t="s">
        <v>18769</v>
      </c>
      <c r="I3501">
        <f>57.5*2</f>
        <v>115</v>
      </c>
      <c r="J3501" t="s">
        <v>138</v>
      </c>
      <c r="K3501" t="s">
        <v>137</v>
      </c>
      <c r="L3501">
        <f>I3501*$Q$2/100/1000</f>
        <v>4.2549999999999999E-4</v>
      </c>
    </row>
    <row r="3502" spans="1:12">
      <c r="A3502" s="118">
        <v>45200</v>
      </c>
      <c r="B3502" t="s">
        <v>18773</v>
      </c>
      <c r="C3502" t="s">
        <v>18772</v>
      </c>
      <c r="D3502" t="s">
        <v>18848</v>
      </c>
      <c r="E3502" t="s">
        <v>19044</v>
      </c>
      <c r="F3502">
        <v>101017190</v>
      </c>
      <c r="G3502" t="s">
        <v>18846</v>
      </c>
      <c r="H3502" t="s">
        <v>18769</v>
      </c>
      <c r="I3502">
        <f>57.5*2</f>
        <v>115</v>
      </c>
      <c r="J3502" t="s">
        <v>138</v>
      </c>
      <c r="K3502" t="s">
        <v>137</v>
      </c>
      <c r="L3502">
        <f>I3502*$Q$2/100/1000</f>
        <v>4.2549999999999999E-4</v>
      </c>
    </row>
    <row r="3503" spans="1:12">
      <c r="A3503" s="118">
        <v>45200</v>
      </c>
      <c r="B3503" t="s">
        <v>18773</v>
      </c>
      <c r="C3503" t="s">
        <v>18772</v>
      </c>
      <c r="D3503" t="s">
        <v>18837</v>
      </c>
      <c r="E3503" t="s">
        <v>19043</v>
      </c>
      <c r="F3503">
        <v>40259813</v>
      </c>
      <c r="G3503" t="s">
        <v>18835</v>
      </c>
      <c r="H3503" t="s">
        <v>18769</v>
      </c>
      <c r="I3503">
        <f>57.5*2</f>
        <v>115</v>
      </c>
      <c r="J3503" t="s">
        <v>138</v>
      </c>
      <c r="K3503" t="s">
        <v>137</v>
      </c>
      <c r="L3503">
        <f>I3503*$Q$2/100/1000</f>
        <v>4.2549999999999999E-4</v>
      </c>
    </row>
    <row r="3504" spans="1:12">
      <c r="A3504" s="118">
        <v>45200</v>
      </c>
      <c r="B3504" t="s">
        <v>18773</v>
      </c>
      <c r="C3504" t="s">
        <v>18772</v>
      </c>
      <c r="D3504" t="s">
        <v>18852</v>
      </c>
      <c r="E3504" t="s">
        <v>19042</v>
      </c>
      <c r="F3504">
        <v>101017187</v>
      </c>
      <c r="G3504" t="s">
        <v>18850</v>
      </c>
      <c r="H3504" t="s">
        <v>18769</v>
      </c>
      <c r="I3504">
        <f>57.5*2</f>
        <v>115</v>
      </c>
      <c r="J3504" t="s">
        <v>138</v>
      </c>
      <c r="K3504" t="s">
        <v>137</v>
      </c>
      <c r="L3504">
        <f>I3504*$Q$2/100/1000</f>
        <v>4.2549999999999999E-4</v>
      </c>
    </row>
    <row r="3505" spans="1:12">
      <c r="A3505" s="118">
        <v>45200</v>
      </c>
      <c r="B3505" t="s">
        <v>18773</v>
      </c>
      <c r="C3505" t="s">
        <v>18772</v>
      </c>
      <c r="D3505" t="s">
        <v>18820</v>
      </c>
      <c r="E3505" t="s">
        <v>19041</v>
      </c>
      <c r="F3505">
        <v>101025496</v>
      </c>
      <c r="G3505" t="s">
        <v>18818</v>
      </c>
      <c r="H3505" t="s">
        <v>18769</v>
      </c>
      <c r="I3505">
        <f>57.5*2</f>
        <v>115</v>
      </c>
      <c r="J3505" t="s">
        <v>138</v>
      </c>
      <c r="K3505" t="s">
        <v>137</v>
      </c>
      <c r="L3505">
        <f>I3505*$Q$2/100/1000</f>
        <v>4.2549999999999999E-4</v>
      </c>
    </row>
    <row r="3506" spans="1:12">
      <c r="A3506" s="118">
        <v>45200</v>
      </c>
      <c r="B3506" t="s">
        <v>18773</v>
      </c>
      <c r="C3506" t="s">
        <v>18772</v>
      </c>
      <c r="D3506" t="s">
        <v>18826</v>
      </c>
      <c r="E3506" t="s">
        <v>19040</v>
      </c>
      <c r="F3506">
        <v>101029537</v>
      </c>
      <c r="G3506" t="s">
        <v>18824</v>
      </c>
      <c r="H3506" t="s">
        <v>18769</v>
      </c>
      <c r="I3506">
        <f>57.5*2</f>
        <v>115</v>
      </c>
      <c r="J3506" t="s">
        <v>138</v>
      </c>
      <c r="K3506" t="s">
        <v>137</v>
      </c>
      <c r="L3506">
        <f>I3506*$Q$2/100/1000</f>
        <v>4.2549999999999999E-4</v>
      </c>
    </row>
    <row r="3507" spans="1:12">
      <c r="A3507" s="118">
        <v>45200</v>
      </c>
      <c r="B3507" t="s">
        <v>18773</v>
      </c>
      <c r="C3507" t="s">
        <v>18772</v>
      </c>
      <c r="D3507" t="s">
        <v>18848</v>
      </c>
      <c r="E3507" t="s">
        <v>19039</v>
      </c>
      <c r="F3507">
        <v>101017190</v>
      </c>
      <c r="G3507" t="s">
        <v>18846</v>
      </c>
      <c r="H3507" t="s">
        <v>18769</v>
      </c>
      <c r="I3507">
        <f>57.5*2</f>
        <v>115</v>
      </c>
      <c r="J3507" t="s">
        <v>138</v>
      </c>
      <c r="K3507" t="s">
        <v>137</v>
      </c>
      <c r="L3507">
        <f>I3507*$Q$2/100/1000</f>
        <v>4.2549999999999999E-4</v>
      </c>
    </row>
    <row r="3508" spans="1:12">
      <c r="A3508" s="118">
        <v>45200</v>
      </c>
      <c r="B3508" t="s">
        <v>18773</v>
      </c>
      <c r="C3508" t="s">
        <v>18772</v>
      </c>
      <c r="D3508" t="s">
        <v>18938</v>
      </c>
      <c r="E3508" t="s">
        <v>19038</v>
      </c>
      <c r="F3508">
        <v>101025468</v>
      </c>
      <c r="G3508" t="s">
        <v>18936</v>
      </c>
      <c r="H3508" t="s">
        <v>18769</v>
      </c>
      <c r="I3508">
        <f>57.5*2</f>
        <v>115</v>
      </c>
      <c r="J3508" t="s">
        <v>138</v>
      </c>
      <c r="K3508" t="s">
        <v>137</v>
      </c>
      <c r="L3508">
        <f>I3508*$Q$2/100/1000</f>
        <v>4.2549999999999999E-4</v>
      </c>
    </row>
    <row r="3509" spans="1:12">
      <c r="A3509" s="118">
        <v>45017</v>
      </c>
      <c r="B3509" t="s">
        <v>261</v>
      </c>
      <c r="C3509" t="s">
        <v>260</v>
      </c>
      <c r="D3509" t="s">
        <v>18302</v>
      </c>
      <c r="E3509" t="s">
        <v>19037</v>
      </c>
      <c r="F3509" s="119">
        <v>101017708</v>
      </c>
      <c r="G3509" t="s">
        <v>19036</v>
      </c>
      <c r="H3509" t="s">
        <v>139</v>
      </c>
      <c r="I3509">
        <v>55</v>
      </c>
      <c r="J3509" t="s">
        <v>145</v>
      </c>
      <c r="K3509" t="s">
        <v>137</v>
      </c>
      <c r="L3509">
        <f>I3509*$Q$2/100/1000</f>
        <v>2.0350000000000001E-4</v>
      </c>
    </row>
    <row r="3510" spans="1:12">
      <c r="A3510" s="118">
        <v>45017</v>
      </c>
      <c r="B3510" t="s">
        <v>261</v>
      </c>
      <c r="C3510" t="s">
        <v>260</v>
      </c>
      <c r="D3510" t="s">
        <v>18702</v>
      </c>
      <c r="E3510" t="s">
        <v>19035</v>
      </c>
      <c r="F3510" s="119">
        <v>101033208</v>
      </c>
      <c r="G3510" t="s">
        <v>17592</v>
      </c>
      <c r="H3510" t="s">
        <v>139</v>
      </c>
      <c r="I3510">
        <v>55</v>
      </c>
      <c r="J3510" t="s">
        <v>145</v>
      </c>
      <c r="K3510" t="s">
        <v>137</v>
      </c>
      <c r="L3510">
        <f>I3510*$Q$2/100/1000</f>
        <v>2.0350000000000001E-4</v>
      </c>
    </row>
    <row r="3511" spans="1:12">
      <c r="A3511" s="118">
        <v>45200</v>
      </c>
      <c r="B3511" t="s">
        <v>18773</v>
      </c>
      <c r="C3511" t="s">
        <v>18772</v>
      </c>
      <c r="D3511" t="s">
        <v>19034</v>
      </c>
      <c r="E3511" t="s">
        <v>19033</v>
      </c>
      <c r="F3511">
        <v>57207094</v>
      </c>
      <c r="G3511" t="s">
        <v>19032</v>
      </c>
      <c r="H3511" t="s">
        <v>18769</v>
      </c>
      <c r="I3511">
        <f>57.5*2</f>
        <v>115</v>
      </c>
      <c r="J3511" t="s">
        <v>138</v>
      </c>
      <c r="K3511" t="s">
        <v>137</v>
      </c>
      <c r="L3511">
        <f>I3511*$Q$2/100/1000</f>
        <v>4.2549999999999999E-4</v>
      </c>
    </row>
    <row r="3512" spans="1:12">
      <c r="A3512" s="118">
        <v>45200</v>
      </c>
      <c r="B3512" t="s">
        <v>18773</v>
      </c>
      <c r="C3512" t="s">
        <v>18772</v>
      </c>
      <c r="D3512" t="s">
        <v>18861</v>
      </c>
      <c r="E3512" t="s">
        <v>19031</v>
      </c>
      <c r="F3512" t="s">
        <v>19030</v>
      </c>
      <c r="G3512" t="s">
        <v>19029</v>
      </c>
      <c r="H3512" t="s">
        <v>18769</v>
      </c>
      <c r="I3512">
        <f>57.5*2</f>
        <v>115</v>
      </c>
      <c r="J3512" t="s">
        <v>138</v>
      </c>
      <c r="K3512" t="s">
        <v>137</v>
      </c>
      <c r="L3512">
        <f>I3512*$Q$2/100/1000</f>
        <v>4.2549999999999999E-4</v>
      </c>
    </row>
    <row r="3513" spans="1:12">
      <c r="A3513" s="118">
        <v>45200</v>
      </c>
      <c r="B3513" t="s">
        <v>18773</v>
      </c>
      <c r="C3513" t="s">
        <v>18772</v>
      </c>
      <c r="D3513" t="s">
        <v>18943</v>
      </c>
      <c r="E3513" t="s">
        <v>19028</v>
      </c>
      <c r="F3513">
        <v>101026763</v>
      </c>
      <c r="G3513" t="s">
        <v>18941</v>
      </c>
      <c r="H3513" t="s">
        <v>18769</v>
      </c>
      <c r="I3513">
        <f>57.5*2</f>
        <v>115</v>
      </c>
      <c r="J3513" t="s">
        <v>138</v>
      </c>
      <c r="K3513" t="s">
        <v>137</v>
      </c>
      <c r="L3513">
        <f>I3513*$Q$2/100/1000</f>
        <v>4.2549999999999999E-4</v>
      </c>
    </row>
    <row r="3514" spans="1:12">
      <c r="A3514" s="118">
        <v>45200</v>
      </c>
      <c r="B3514" t="s">
        <v>18773</v>
      </c>
      <c r="C3514" t="s">
        <v>18772</v>
      </c>
      <c r="D3514" t="s">
        <v>18938</v>
      </c>
      <c r="E3514" t="s">
        <v>19027</v>
      </c>
      <c r="F3514">
        <v>101025468</v>
      </c>
      <c r="G3514" t="s">
        <v>18936</v>
      </c>
      <c r="H3514" t="s">
        <v>18769</v>
      </c>
      <c r="I3514">
        <f>57.5*2</f>
        <v>115</v>
      </c>
      <c r="J3514" t="s">
        <v>138</v>
      </c>
      <c r="K3514" t="s">
        <v>137</v>
      </c>
      <c r="L3514">
        <f>I3514*$Q$2/100/1000</f>
        <v>4.2549999999999999E-4</v>
      </c>
    </row>
    <row r="3515" spans="1:12">
      <c r="A3515" s="118">
        <v>45017</v>
      </c>
      <c r="B3515" t="s">
        <v>460</v>
      </c>
      <c r="C3515" t="s">
        <v>459</v>
      </c>
      <c r="D3515" t="s">
        <v>681</v>
      </c>
      <c r="E3515" t="s">
        <v>19026</v>
      </c>
      <c r="F3515" s="119" t="s">
        <v>19025</v>
      </c>
      <c r="G3515" t="s">
        <v>19024</v>
      </c>
      <c r="H3515" t="s">
        <v>455</v>
      </c>
      <c r="I3515">
        <v>103.6</v>
      </c>
      <c r="J3515" t="s">
        <v>145</v>
      </c>
      <c r="K3515" t="s">
        <v>137</v>
      </c>
      <c r="L3515">
        <f>I3515*$Q$2/100/1000</f>
        <v>3.8331999999999998E-4</v>
      </c>
    </row>
    <row r="3516" spans="1:12">
      <c r="A3516" s="118">
        <v>45200</v>
      </c>
      <c r="B3516" t="s">
        <v>18773</v>
      </c>
      <c r="C3516" t="s">
        <v>18772</v>
      </c>
      <c r="D3516" t="s">
        <v>19020</v>
      </c>
      <c r="E3516" t="s">
        <v>19023</v>
      </c>
      <c r="F3516">
        <v>101042055</v>
      </c>
      <c r="G3516" t="s">
        <v>18808</v>
      </c>
      <c r="H3516" t="s">
        <v>18769</v>
      </c>
      <c r="I3516">
        <f>57.5*2</f>
        <v>115</v>
      </c>
      <c r="J3516" t="s">
        <v>138</v>
      </c>
      <c r="K3516" t="s">
        <v>137</v>
      </c>
      <c r="L3516">
        <f>I3516*$Q$2/100/1000</f>
        <v>4.2549999999999999E-4</v>
      </c>
    </row>
    <row r="3517" spans="1:12">
      <c r="A3517" s="118">
        <v>45200</v>
      </c>
      <c r="B3517" t="s">
        <v>18773</v>
      </c>
      <c r="C3517" t="s">
        <v>18772</v>
      </c>
      <c r="D3517" t="s">
        <v>18884</v>
      </c>
      <c r="E3517" t="s">
        <v>19022</v>
      </c>
      <c r="F3517">
        <v>101042055</v>
      </c>
      <c r="G3517" t="s">
        <v>18808</v>
      </c>
      <c r="H3517" t="s">
        <v>18769</v>
      </c>
      <c r="I3517">
        <f>57.5*2</f>
        <v>115</v>
      </c>
      <c r="J3517" t="s">
        <v>138</v>
      </c>
      <c r="K3517" t="s">
        <v>137</v>
      </c>
      <c r="L3517">
        <f>I3517*$Q$2/100/1000</f>
        <v>4.2549999999999999E-4</v>
      </c>
    </row>
    <row r="3518" spans="1:12">
      <c r="A3518" s="118">
        <v>45017</v>
      </c>
      <c r="B3518" t="s">
        <v>180</v>
      </c>
      <c r="C3518" t="s">
        <v>179</v>
      </c>
      <c r="D3518" t="s">
        <v>17430</v>
      </c>
      <c r="E3518" t="s">
        <v>19021</v>
      </c>
      <c r="F3518" s="119" t="s">
        <v>1652</v>
      </c>
      <c r="G3518" t="s">
        <v>1651</v>
      </c>
      <c r="H3518" t="s">
        <v>174</v>
      </c>
      <c r="I3518">
        <v>3154</v>
      </c>
      <c r="J3518" t="s">
        <v>173</v>
      </c>
      <c r="K3518" t="s">
        <v>172</v>
      </c>
      <c r="L3518">
        <f>I3518*$Q$3/(1000/0.1)</f>
        <v>1.0118031999999999E-2</v>
      </c>
    </row>
    <row r="3519" spans="1:12">
      <c r="A3519" s="118">
        <v>45200</v>
      </c>
      <c r="B3519" t="s">
        <v>18773</v>
      </c>
      <c r="C3519" t="s">
        <v>18772</v>
      </c>
      <c r="D3519" t="s">
        <v>19020</v>
      </c>
      <c r="E3519" t="s">
        <v>19019</v>
      </c>
      <c r="F3519">
        <v>101042055</v>
      </c>
      <c r="G3519" t="s">
        <v>18808</v>
      </c>
      <c r="H3519" t="s">
        <v>18769</v>
      </c>
      <c r="I3519">
        <f>57.5*2</f>
        <v>115</v>
      </c>
      <c r="J3519" t="s">
        <v>138</v>
      </c>
      <c r="K3519" t="s">
        <v>137</v>
      </c>
      <c r="L3519">
        <f>I3519*$Q$2/100/1000</f>
        <v>4.2549999999999999E-4</v>
      </c>
    </row>
    <row r="3520" spans="1:12">
      <c r="A3520" s="118">
        <v>45200</v>
      </c>
      <c r="B3520" t="s">
        <v>18773</v>
      </c>
      <c r="C3520" t="s">
        <v>18772</v>
      </c>
      <c r="D3520" t="s">
        <v>19018</v>
      </c>
      <c r="E3520" t="s">
        <v>19017</v>
      </c>
      <c r="F3520" t="s">
        <v>19016</v>
      </c>
      <c r="G3520" t="s">
        <v>19015</v>
      </c>
      <c r="H3520" t="s">
        <v>18769</v>
      </c>
      <c r="I3520">
        <f>57.5*2</f>
        <v>115</v>
      </c>
      <c r="J3520" t="s">
        <v>138</v>
      </c>
      <c r="K3520" t="s">
        <v>137</v>
      </c>
      <c r="L3520">
        <f>I3520*$Q$2/100/1000</f>
        <v>4.2549999999999999E-4</v>
      </c>
    </row>
    <row r="3521" spans="1:12">
      <c r="A3521" s="118">
        <v>45200</v>
      </c>
      <c r="B3521" t="s">
        <v>18773</v>
      </c>
      <c r="C3521" t="s">
        <v>18772</v>
      </c>
      <c r="D3521" t="s">
        <v>19014</v>
      </c>
      <c r="E3521" t="s">
        <v>19013</v>
      </c>
      <c r="F3521">
        <v>101037706</v>
      </c>
      <c r="G3521" t="s">
        <v>19012</v>
      </c>
      <c r="H3521" t="s">
        <v>18769</v>
      </c>
      <c r="I3521">
        <f>57.5*2</f>
        <v>115</v>
      </c>
      <c r="J3521" t="s">
        <v>138</v>
      </c>
      <c r="K3521" t="s">
        <v>137</v>
      </c>
      <c r="L3521">
        <f>I3521*$Q$2/100/1000</f>
        <v>4.2549999999999999E-4</v>
      </c>
    </row>
    <row r="3522" spans="1:12">
      <c r="A3522" s="118">
        <v>45200</v>
      </c>
      <c r="B3522" t="s">
        <v>18773</v>
      </c>
      <c r="C3522" t="s">
        <v>18772</v>
      </c>
      <c r="D3522" t="s">
        <v>18989</v>
      </c>
      <c r="E3522" t="s">
        <v>19011</v>
      </c>
      <c r="F3522" t="s">
        <v>19002</v>
      </c>
      <c r="G3522" t="s">
        <v>19001</v>
      </c>
      <c r="H3522" t="s">
        <v>18769</v>
      </c>
      <c r="I3522">
        <f>57.5*2</f>
        <v>115</v>
      </c>
      <c r="J3522" t="s">
        <v>138</v>
      </c>
      <c r="K3522" t="s">
        <v>137</v>
      </c>
      <c r="L3522">
        <f>I3522*$Q$2/100/1000</f>
        <v>4.2549999999999999E-4</v>
      </c>
    </row>
    <row r="3523" spans="1:12">
      <c r="A3523" s="118">
        <v>45200</v>
      </c>
      <c r="B3523" t="s">
        <v>18773</v>
      </c>
      <c r="C3523" t="s">
        <v>18772</v>
      </c>
      <c r="D3523" t="s">
        <v>19010</v>
      </c>
      <c r="E3523" t="s">
        <v>19009</v>
      </c>
      <c r="F3523" t="s">
        <v>18997</v>
      </c>
      <c r="G3523" t="s">
        <v>18996</v>
      </c>
      <c r="H3523" t="s">
        <v>18769</v>
      </c>
      <c r="I3523">
        <f>57.5*2</f>
        <v>115</v>
      </c>
      <c r="J3523" t="s">
        <v>138</v>
      </c>
      <c r="K3523" t="s">
        <v>137</v>
      </c>
      <c r="L3523">
        <f>I3523*$Q$2/100/1000</f>
        <v>4.2549999999999999E-4</v>
      </c>
    </row>
    <row r="3524" spans="1:12">
      <c r="A3524" s="118">
        <v>45017</v>
      </c>
      <c r="B3524" t="s">
        <v>180</v>
      </c>
      <c r="C3524" t="s">
        <v>179</v>
      </c>
      <c r="D3524" t="s">
        <v>19008</v>
      </c>
      <c r="E3524" t="s">
        <v>19007</v>
      </c>
      <c r="F3524" s="119" t="s">
        <v>19006</v>
      </c>
      <c r="G3524" t="s">
        <v>19005</v>
      </c>
      <c r="H3524" t="s">
        <v>174</v>
      </c>
      <c r="I3524">
        <v>3154</v>
      </c>
      <c r="J3524" t="s">
        <v>173</v>
      </c>
      <c r="K3524" t="s">
        <v>172</v>
      </c>
      <c r="L3524">
        <f>I3524*$Q$3/(1000/0.1)</f>
        <v>1.0118031999999999E-2</v>
      </c>
    </row>
    <row r="3525" spans="1:12">
      <c r="A3525" s="118">
        <v>45231</v>
      </c>
      <c r="B3525" t="s">
        <v>18773</v>
      </c>
      <c r="C3525" t="s">
        <v>18772</v>
      </c>
      <c r="D3525" t="s">
        <v>18792</v>
      </c>
      <c r="E3525" t="s">
        <v>19004</v>
      </c>
      <c r="F3525" t="s">
        <v>18790</v>
      </c>
      <c r="G3525" t="s">
        <v>18789</v>
      </c>
      <c r="H3525" t="s">
        <v>18769</v>
      </c>
      <c r="I3525">
        <f>57.5*2</f>
        <v>115</v>
      </c>
      <c r="J3525" t="s">
        <v>138</v>
      </c>
      <c r="K3525" t="s">
        <v>137</v>
      </c>
      <c r="L3525">
        <f>I3525*$Q$2/100/1000</f>
        <v>4.2549999999999999E-4</v>
      </c>
    </row>
    <row r="3526" spans="1:12">
      <c r="A3526" s="118">
        <v>45231</v>
      </c>
      <c r="B3526" t="s">
        <v>18773</v>
      </c>
      <c r="C3526" t="s">
        <v>18772</v>
      </c>
      <c r="D3526" t="s">
        <v>18989</v>
      </c>
      <c r="E3526" t="s">
        <v>19003</v>
      </c>
      <c r="F3526" t="s">
        <v>19002</v>
      </c>
      <c r="G3526" t="s">
        <v>19001</v>
      </c>
      <c r="H3526" t="s">
        <v>18769</v>
      </c>
      <c r="I3526">
        <f>57.5*2</f>
        <v>115</v>
      </c>
      <c r="J3526" t="s">
        <v>138</v>
      </c>
      <c r="K3526" t="s">
        <v>137</v>
      </c>
      <c r="L3526">
        <f>I3526*$Q$2/100/1000</f>
        <v>4.2549999999999999E-4</v>
      </c>
    </row>
    <row r="3527" spans="1:12">
      <c r="A3527" s="118">
        <v>45231</v>
      </c>
      <c r="B3527" t="s">
        <v>18773</v>
      </c>
      <c r="C3527" t="s">
        <v>18772</v>
      </c>
      <c r="D3527" t="s">
        <v>18980</v>
      </c>
      <c r="E3527" t="s">
        <v>19000</v>
      </c>
      <c r="F3527">
        <v>57258746</v>
      </c>
      <c r="G3527" t="s">
        <v>18978</v>
      </c>
      <c r="H3527" t="s">
        <v>18769</v>
      </c>
      <c r="I3527">
        <f>57.5*2</f>
        <v>115</v>
      </c>
      <c r="J3527" t="s">
        <v>138</v>
      </c>
      <c r="K3527" t="s">
        <v>137</v>
      </c>
      <c r="L3527">
        <f>I3527*$Q$2/100/1000</f>
        <v>4.2549999999999999E-4</v>
      </c>
    </row>
    <row r="3528" spans="1:12">
      <c r="A3528" s="118">
        <v>45231</v>
      </c>
      <c r="B3528" t="s">
        <v>18773</v>
      </c>
      <c r="C3528" t="s">
        <v>18772</v>
      </c>
      <c r="D3528" t="s">
        <v>18999</v>
      </c>
      <c r="E3528" t="s">
        <v>18998</v>
      </c>
      <c r="F3528" t="s">
        <v>18997</v>
      </c>
      <c r="G3528" t="s">
        <v>18996</v>
      </c>
      <c r="H3528" t="s">
        <v>18769</v>
      </c>
      <c r="I3528">
        <f>57.5*2</f>
        <v>115</v>
      </c>
      <c r="J3528" t="s">
        <v>138</v>
      </c>
      <c r="K3528" t="s">
        <v>137</v>
      </c>
      <c r="L3528">
        <f>I3528*$Q$2/100/1000</f>
        <v>4.2549999999999999E-4</v>
      </c>
    </row>
    <row r="3529" spans="1:12">
      <c r="A3529" s="118">
        <v>45231</v>
      </c>
      <c r="B3529" t="s">
        <v>18773</v>
      </c>
      <c r="C3529" t="s">
        <v>18772</v>
      </c>
      <c r="D3529" t="s">
        <v>18837</v>
      </c>
      <c r="E3529" t="s">
        <v>18995</v>
      </c>
      <c r="F3529">
        <v>40259813</v>
      </c>
      <c r="G3529" t="s">
        <v>18835</v>
      </c>
      <c r="H3529" t="s">
        <v>18769</v>
      </c>
      <c r="I3529">
        <f>57.5*2</f>
        <v>115</v>
      </c>
      <c r="J3529" t="s">
        <v>138</v>
      </c>
      <c r="K3529" t="s">
        <v>137</v>
      </c>
      <c r="L3529">
        <f>I3529*$Q$2/100/1000</f>
        <v>4.2549999999999999E-4</v>
      </c>
    </row>
    <row r="3530" spans="1:12">
      <c r="A3530" s="118">
        <v>45017</v>
      </c>
      <c r="B3530" t="s">
        <v>180</v>
      </c>
      <c r="C3530" t="s">
        <v>179</v>
      </c>
      <c r="D3530" t="s">
        <v>8440</v>
      </c>
      <c r="E3530" t="s">
        <v>18994</v>
      </c>
      <c r="F3530" s="119" t="s">
        <v>18993</v>
      </c>
      <c r="G3530" t="s">
        <v>18992</v>
      </c>
      <c r="H3530" t="s">
        <v>174</v>
      </c>
      <c r="I3530">
        <v>3154</v>
      </c>
      <c r="J3530" t="s">
        <v>173</v>
      </c>
      <c r="K3530" t="s">
        <v>172</v>
      </c>
      <c r="L3530">
        <f>I3530*$Q$3/(1000/0.1)</f>
        <v>1.0118031999999999E-2</v>
      </c>
    </row>
    <row r="3531" spans="1:12">
      <c r="A3531" s="118">
        <v>45231</v>
      </c>
      <c r="B3531" t="s">
        <v>18773</v>
      </c>
      <c r="C3531" t="s">
        <v>18772</v>
      </c>
      <c r="D3531" t="s">
        <v>18826</v>
      </c>
      <c r="E3531" t="s">
        <v>18991</v>
      </c>
      <c r="F3531">
        <v>101029537</v>
      </c>
      <c r="G3531" t="s">
        <v>18824</v>
      </c>
      <c r="H3531" t="s">
        <v>18769</v>
      </c>
      <c r="I3531">
        <f>57.5*2</f>
        <v>115</v>
      </c>
      <c r="J3531" t="s">
        <v>138</v>
      </c>
      <c r="K3531" t="s">
        <v>137</v>
      </c>
      <c r="L3531">
        <f>I3531*$Q$2/100/1000</f>
        <v>4.2549999999999999E-4</v>
      </c>
    </row>
    <row r="3532" spans="1:12">
      <c r="A3532" s="118">
        <v>45231</v>
      </c>
      <c r="B3532" t="s">
        <v>18773</v>
      </c>
      <c r="C3532" t="s">
        <v>18772</v>
      </c>
      <c r="D3532" t="s">
        <v>18852</v>
      </c>
      <c r="E3532" t="s">
        <v>18990</v>
      </c>
      <c r="F3532">
        <v>101017187</v>
      </c>
      <c r="G3532" t="s">
        <v>18850</v>
      </c>
      <c r="H3532" t="s">
        <v>18769</v>
      </c>
      <c r="I3532">
        <f>57.5*2</f>
        <v>115</v>
      </c>
      <c r="J3532" t="s">
        <v>138</v>
      </c>
      <c r="K3532" t="s">
        <v>137</v>
      </c>
      <c r="L3532">
        <f>I3532*$Q$2/100/1000</f>
        <v>4.2549999999999999E-4</v>
      </c>
    </row>
    <row r="3533" spans="1:12">
      <c r="A3533" s="118">
        <v>45231</v>
      </c>
      <c r="B3533" t="s">
        <v>18773</v>
      </c>
      <c r="C3533" t="s">
        <v>18772</v>
      </c>
      <c r="D3533" t="s">
        <v>18989</v>
      </c>
      <c r="E3533" t="s">
        <v>18988</v>
      </c>
      <c r="F3533" t="s">
        <v>18987</v>
      </c>
      <c r="G3533" t="s">
        <v>18986</v>
      </c>
      <c r="H3533" t="s">
        <v>18769</v>
      </c>
      <c r="I3533">
        <f>57.5*2</f>
        <v>115</v>
      </c>
      <c r="J3533" t="s">
        <v>138</v>
      </c>
      <c r="K3533" t="s">
        <v>137</v>
      </c>
      <c r="L3533">
        <f>I3533*$Q$2/100/1000</f>
        <v>4.2549999999999999E-4</v>
      </c>
    </row>
    <row r="3534" spans="1:12">
      <c r="A3534" s="118">
        <v>45017</v>
      </c>
      <c r="B3534" t="s">
        <v>180</v>
      </c>
      <c r="C3534" t="s">
        <v>179</v>
      </c>
      <c r="D3534" t="s">
        <v>17430</v>
      </c>
      <c r="E3534" t="s">
        <v>18985</v>
      </c>
      <c r="F3534" s="119" t="s">
        <v>8713</v>
      </c>
      <c r="G3534" t="s">
        <v>8712</v>
      </c>
      <c r="H3534" t="s">
        <v>174</v>
      </c>
      <c r="I3534">
        <v>3154</v>
      </c>
      <c r="J3534" t="s">
        <v>173</v>
      </c>
      <c r="K3534" t="s">
        <v>172</v>
      </c>
      <c r="L3534">
        <f>I3534*$Q$3/(1000/0.1)</f>
        <v>1.0118031999999999E-2</v>
      </c>
    </row>
    <row r="3535" spans="1:12">
      <c r="A3535" s="118">
        <v>45231</v>
      </c>
      <c r="B3535" t="s">
        <v>18773</v>
      </c>
      <c r="C3535" t="s">
        <v>18772</v>
      </c>
      <c r="D3535" t="s">
        <v>18984</v>
      </c>
      <c r="E3535" t="s">
        <v>18983</v>
      </c>
      <c r="F3535">
        <v>101042055</v>
      </c>
      <c r="G3535" t="s">
        <v>18808</v>
      </c>
      <c r="H3535" t="s">
        <v>18769</v>
      </c>
      <c r="I3535">
        <f>57.5*2</f>
        <v>115</v>
      </c>
      <c r="J3535" t="s">
        <v>138</v>
      </c>
      <c r="K3535" t="s">
        <v>137</v>
      </c>
      <c r="L3535">
        <f>I3535*$Q$2/100/1000</f>
        <v>4.2549999999999999E-4</v>
      </c>
    </row>
    <row r="3536" spans="1:12">
      <c r="A3536" s="118">
        <v>45231</v>
      </c>
      <c r="B3536" t="s">
        <v>18773</v>
      </c>
      <c r="C3536" t="s">
        <v>18772</v>
      </c>
      <c r="D3536" t="s">
        <v>18826</v>
      </c>
      <c r="E3536" t="s">
        <v>18982</v>
      </c>
      <c r="F3536">
        <v>101029537</v>
      </c>
      <c r="G3536" t="s">
        <v>18824</v>
      </c>
      <c r="H3536" t="s">
        <v>18769</v>
      </c>
      <c r="I3536">
        <f>57.5*2</f>
        <v>115</v>
      </c>
      <c r="J3536" t="s">
        <v>138</v>
      </c>
      <c r="K3536" t="s">
        <v>137</v>
      </c>
      <c r="L3536">
        <f>I3536*$Q$2/100/1000</f>
        <v>4.2549999999999999E-4</v>
      </c>
    </row>
    <row r="3537" spans="1:12">
      <c r="A3537" s="118">
        <v>45231</v>
      </c>
      <c r="B3537" t="s">
        <v>18773</v>
      </c>
      <c r="C3537" t="s">
        <v>18772</v>
      </c>
      <c r="D3537" t="s">
        <v>18837</v>
      </c>
      <c r="E3537" t="s">
        <v>18981</v>
      </c>
      <c r="F3537">
        <v>40259813</v>
      </c>
      <c r="G3537" t="s">
        <v>18835</v>
      </c>
      <c r="H3537" t="s">
        <v>18769</v>
      </c>
      <c r="I3537">
        <f>57.5*2</f>
        <v>115</v>
      </c>
      <c r="J3537" t="s">
        <v>138</v>
      </c>
      <c r="K3537" t="s">
        <v>137</v>
      </c>
      <c r="L3537">
        <f>I3537*$Q$2/100/1000</f>
        <v>4.2549999999999999E-4</v>
      </c>
    </row>
    <row r="3538" spans="1:12">
      <c r="A3538" s="118">
        <v>45231</v>
      </c>
      <c r="B3538" t="s">
        <v>18773</v>
      </c>
      <c r="C3538" t="s">
        <v>18772</v>
      </c>
      <c r="D3538" t="s">
        <v>18980</v>
      </c>
      <c r="E3538" t="s">
        <v>18979</v>
      </c>
      <c r="F3538">
        <v>57258746</v>
      </c>
      <c r="G3538" t="s">
        <v>18978</v>
      </c>
      <c r="H3538" t="s">
        <v>18769</v>
      </c>
      <c r="I3538">
        <f>57.5*2</f>
        <v>115</v>
      </c>
      <c r="J3538" t="s">
        <v>138</v>
      </c>
      <c r="K3538" t="s">
        <v>137</v>
      </c>
      <c r="L3538">
        <f>I3538*$Q$2/100/1000</f>
        <v>4.2549999999999999E-4</v>
      </c>
    </row>
    <row r="3539" spans="1:12">
      <c r="A3539" s="118">
        <v>45231</v>
      </c>
      <c r="B3539" t="s">
        <v>18773</v>
      </c>
      <c r="C3539" t="s">
        <v>18772</v>
      </c>
      <c r="D3539" t="s">
        <v>18977</v>
      </c>
      <c r="E3539" t="s">
        <v>18976</v>
      </c>
      <c r="F3539">
        <v>40258747</v>
      </c>
      <c r="G3539" t="s">
        <v>18843</v>
      </c>
      <c r="H3539" t="s">
        <v>18769</v>
      </c>
      <c r="I3539">
        <f>57.5*2</f>
        <v>115</v>
      </c>
      <c r="J3539" t="s">
        <v>138</v>
      </c>
      <c r="K3539" t="s">
        <v>137</v>
      </c>
      <c r="L3539">
        <f>I3539*$Q$2/100/1000</f>
        <v>4.2549999999999999E-4</v>
      </c>
    </row>
    <row r="3540" spans="1:12">
      <c r="A3540" s="118">
        <v>45231</v>
      </c>
      <c r="B3540" t="s">
        <v>18773</v>
      </c>
      <c r="C3540" t="s">
        <v>18772</v>
      </c>
      <c r="D3540" t="s">
        <v>18820</v>
      </c>
      <c r="E3540" t="s">
        <v>18975</v>
      </c>
      <c r="F3540">
        <v>101025496</v>
      </c>
      <c r="G3540" t="s">
        <v>18818</v>
      </c>
      <c r="H3540" t="s">
        <v>18769</v>
      </c>
      <c r="I3540">
        <f>57.5*2</f>
        <v>115</v>
      </c>
      <c r="J3540" t="s">
        <v>138</v>
      </c>
      <c r="K3540" t="s">
        <v>137</v>
      </c>
      <c r="L3540">
        <f>I3540*$Q$2/100/1000</f>
        <v>4.2549999999999999E-4</v>
      </c>
    </row>
    <row r="3541" spans="1:12">
      <c r="A3541" s="118">
        <v>45231</v>
      </c>
      <c r="B3541" t="s">
        <v>18773</v>
      </c>
      <c r="C3541" t="s">
        <v>18772</v>
      </c>
      <c r="D3541" t="s">
        <v>18971</v>
      </c>
      <c r="E3541" t="s">
        <v>18974</v>
      </c>
      <c r="F3541">
        <v>101014167</v>
      </c>
      <c r="G3541" t="s">
        <v>18973</v>
      </c>
      <c r="H3541" t="s">
        <v>18769</v>
      </c>
      <c r="I3541">
        <f>57.5*2</f>
        <v>115</v>
      </c>
      <c r="J3541" t="s">
        <v>138</v>
      </c>
      <c r="K3541" t="s">
        <v>137</v>
      </c>
      <c r="L3541">
        <f>I3541*$Q$2/100/1000</f>
        <v>4.2549999999999999E-4</v>
      </c>
    </row>
    <row r="3542" spans="1:12">
      <c r="A3542" s="118">
        <v>45231</v>
      </c>
      <c r="B3542" t="s">
        <v>18773</v>
      </c>
      <c r="C3542" t="s">
        <v>18772</v>
      </c>
      <c r="D3542" t="s">
        <v>18829</v>
      </c>
      <c r="E3542" t="s">
        <v>18972</v>
      </c>
      <c r="F3542">
        <v>101025462</v>
      </c>
      <c r="G3542" t="s">
        <v>18827</v>
      </c>
      <c r="H3542" t="s">
        <v>18769</v>
      </c>
      <c r="I3542">
        <f>57.5*2</f>
        <v>115</v>
      </c>
      <c r="J3542" t="s">
        <v>138</v>
      </c>
      <c r="K3542" t="s">
        <v>137</v>
      </c>
      <c r="L3542">
        <f>I3542*$Q$2/100/1000</f>
        <v>4.2549999999999999E-4</v>
      </c>
    </row>
    <row r="3543" spans="1:12">
      <c r="A3543" s="118">
        <v>45231</v>
      </c>
      <c r="B3543" t="s">
        <v>18773</v>
      </c>
      <c r="C3543" t="s">
        <v>18772</v>
      </c>
      <c r="D3543" t="s">
        <v>18971</v>
      </c>
      <c r="E3543" t="s">
        <v>18970</v>
      </c>
      <c r="F3543">
        <v>101040907</v>
      </c>
      <c r="G3543" t="s">
        <v>18969</v>
      </c>
      <c r="H3543" t="s">
        <v>18769</v>
      </c>
      <c r="I3543">
        <f>57.5*2</f>
        <v>115</v>
      </c>
      <c r="J3543" t="s">
        <v>138</v>
      </c>
      <c r="K3543" t="s">
        <v>137</v>
      </c>
      <c r="L3543">
        <f>I3543*$Q$2/100/1000</f>
        <v>4.2549999999999999E-4</v>
      </c>
    </row>
    <row r="3544" spans="1:12">
      <c r="A3544" s="118">
        <v>45231</v>
      </c>
      <c r="B3544" t="s">
        <v>18773</v>
      </c>
      <c r="C3544" t="s">
        <v>18772</v>
      </c>
      <c r="D3544" t="s">
        <v>18892</v>
      </c>
      <c r="E3544" t="s">
        <v>18968</v>
      </c>
      <c r="F3544">
        <v>101024216</v>
      </c>
      <c r="G3544" t="s">
        <v>18854</v>
      </c>
      <c r="H3544" t="s">
        <v>18769</v>
      </c>
      <c r="I3544">
        <f>57.5*2</f>
        <v>115</v>
      </c>
      <c r="J3544" t="s">
        <v>138</v>
      </c>
      <c r="K3544" t="s">
        <v>137</v>
      </c>
      <c r="L3544">
        <f>I3544*$Q$2/100/1000</f>
        <v>4.2549999999999999E-4</v>
      </c>
    </row>
    <row r="3545" spans="1:12">
      <c r="A3545" s="118">
        <v>45231</v>
      </c>
      <c r="B3545" t="s">
        <v>18773</v>
      </c>
      <c r="C3545" t="s">
        <v>18772</v>
      </c>
      <c r="D3545" t="s">
        <v>18967</v>
      </c>
      <c r="E3545" t="s">
        <v>18966</v>
      </c>
      <c r="F3545">
        <v>40258747</v>
      </c>
      <c r="G3545" t="s">
        <v>18843</v>
      </c>
      <c r="H3545" t="s">
        <v>18769</v>
      </c>
      <c r="I3545">
        <f>57.5*2</f>
        <v>115</v>
      </c>
      <c r="J3545" t="s">
        <v>138</v>
      </c>
      <c r="K3545" t="s">
        <v>137</v>
      </c>
      <c r="L3545">
        <f>I3545*$Q$2/100/1000</f>
        <v>4.2549999999999999E-4</v>
      </c>
    </row>
    <row r="3546" spans="1:12">
      <c r="A3546" s="118">
        <v>45231</v>
      </c>
      <c r="B3546" t="s">
        <v>18773</v>
      </c>
      <c r="C3546" t="s">
        <v>18772</v>
      </c>
      <c r="D3546" t="s">
        <v>18965</v>
      </c>
      <c r="E3546" t="s">
        <v>18964</v>
      </c>
      <c r="F3546">
        <v>101044364</v>
      </c>
      <c r="G3546" t="s">
        <v>18963</v>
      </c>
      <c r="H3546" t="s">
        <v>18769</v>
      </c>
      <c r="I3546">
        <f>57.5*2</f>
        <v>115</v>
      </c>
      <c r="J3546" t="s">
        <v>138</v>
      </c>
      <c r="K3546" t="s">
        <v>137</v>
      </c>
      <c r="L3546">
        <f>I3546*$Q$2/100/1000</f>
        <v>4.2549999999999999E-4</v>
      </c>
    </row>
    <row r="3547" spans="1:12">
      <c r="A3547" s="118">
        <v>45231</v>
      </c>
      <c r="B3547" t="s">
        <v>18773</v>
      </c>
      <c r="C3547" t="s">
        <v>18772</v>
      </c>
      <c r="D3547" t="s">
        <v>18788</v>
      </c>
      <c r="E3547" t="s">
        <v>18962</v>
      </c>
      <c r="F3547">
        <v>101037705</v>
      </c>
      <c r="G3547" t="s">
        <v>18780</v>
      </c>
      <c r="H3547" t="s">
        <v>18769</v>
      </c>
      <c r="I3547">
        <f>57.5*2</f>
        <v>115</v>
      </c>
      <c r="J3547" t="s">
        <v>138</v>
      </c>
      <c r="K3547" t="s">
        <v>137</v>
      </c>
      <c r="L3547">
        <f>I3547*$Q$2/100/1000</f>
        <v>4.2549999999999999E-4</v>
      </c>
    </row>
    <row r="3548" spans="1:12">
      <c r="A3548" s="118">
        <v>45017</v>
      </c>
      <c r="B3548" t="s">
        <v>261</v>
      </c>
      <c r="C3548" t="s">
        <v>260</v>
      </c>
      <c r="D3548" t="s">
        <v>18302</v>
      </c>
      <c r="E3548" t="s">
        <v>18961</v>
      </c>
      <c r="F3548" s="119">
        <v>3445203</v>
      </c>
      <c r="G3548" t="s">
        <v>4619</v>
      </c>
      <c r="H3548" t="s">
        <v>139</v>
      </c>
      <c r="I3548">
        <v>55</v>
      </c>
      <c r="J3548" t="s">
        <v>145</v>
      </c>
      <c r="K3548" t="s">
        <v>137</v>
      </c>
      <c r="L3548">
        <f>I3548*$Q$2/100/1000</f>
        <v>2.0350000000000001E-4</v>
      </c>
    </row>
    <row r="3549" spans="1:12">
      <c r="A3549" s="118">
        <v>45261</v>
      </c>
      <c r="B3549" t="s">
        <v>18960</v>
      </c>
      <c r="C3549" t="s">
        <v>18959</v>
      </c>
      <c r="D3549" t="s">
        <v>18958</v>
      </c>
      <c r="E3549" t="s">
        <v>18957</v>
      </c>
      <c r="F3549" t="s">
        <v>18956</v>
      </c>
      <c r="G3549" t="s">
        <v>18955</v>
      </c>
      <c r="H3549" t="s">
        <v>18954</v>
      </c>
      <c r="I3549">
        <v>1446</v>
      </c>
      <c r="J3549" t="s">
        <v>223</v>
      </c>
      <c r="K3549" t="s">
        <v>137</v>
      </c>
      <c r="L3549">
        <f>I3549*$Q$5/1000</f>
        <v>1.4702205000000002</v>
      </c>
    </row>
    <row r="3550" spans="1:12">
      <c r="A3550" s="118">
        <v>45017</v>
      </c>
      <c r="B3550" t="s">
        <v>205</v>
      </c>
      <c r="C3550" t="s">
        <v>204</v>
      </c>
      <c r="D3550" t="s">
        <v>1728</v>
      </c>
      <c r="E3550" t="s">
        <v>18953</v>
      </c>
      <c r="F3550" s="119">
        <v>66205215</v>
      </c>
      <c r="G3550" t="s">
        <v>1726</v>
      </c>
      <c r="H3550" t="s">
        <v>200</v>
      </c>
      <c r="I3550">
        <v>6781</v>
      </c>
      <c r="J3550" t="s">
        <v>199</v>
      </c>
      <c r="K3550" t="s">
        <v>198</v>
      </c>
      <c r="L3550">
        <f>I3550*$Q$4/10/1000</f>
        <v>1.1924057587200001</v>
      </c>
    </row>
    <row r="3551" spans="1:12">
      <c r="A3551" s="118">
        <v>45231</v>
      </c>
      <c r="B3551" t="s">
        <v>18773</v>
      </c>
      <c r="C3551" t="s">
        <v>18772</v>
      </c>
      <c r="D3551" t="s">
        <v>18784</v>
      </c>
      <c r="E3551" t="s">
        <v>18952</v>
      </c>
      <c r="F3551">
        <v>101037705</v>
      </c>
      <c r="G3551" t="s">
        <v>18780</v>
      </c>
      <c r="H3551" t="s">
        <v>18769</v>
      </c>
      <c r="I3551">
        <f>57.5*2</f>
        <v>115</v>
      </c>
      <c r="J3551" t="s">
        <v>138</v>
      </c>
      <c r="K3551" t="s">
        <v>137</v>
      </c>
      <c r="L3551">
        <f>I3551*$Q$2/100/1000</f>
        <v>4.2549999999999999E-4</v>
      </c>
    </row>
    <row r="3552" spans="1:12">
      <c r="A3552" s="118">
        <v>45231</v>
      </c>
      <c r="B3552" t="s">
        <v>18773</v>
      </c>
      <c r="C3552" t="s">
        <v>18772</v>
      </c>
      <c r="D3552" t="s">
        <v>18951</v>
      </c>
      <c r="E3552" t="s">
        <v>18950</v>
      </c>
      <c r="F3552">
        <v>101038149</v>
      </c>
      <c r="G3552" t="s">
        <v>18780</v>
      </c>
      <c r="H3552" t="s">
        <v>18769</v>
      </c>
      <c r="I3552">
        <f>57.5*2</f>
        <v>115</v>
      </c>
      <c r="J3552" t="s">
        <v>138</v>
      </c>
      <c r="K3552" t="s">
        <v>137</v>
      </c>
      <c r="L3552">
        <f>I3552*$Q$2/100/1000</f>
        <v>4.2549999999999999E-4</v>
      </c>
    </row>
    <row r="3553" spans="1:12">
      <c r="A3553" s="118">
        <v>45017</v>
      </c>
      <c r="B3553" t="s">
        <v>261</v>
      </c>
      <c r="C3553" t="s">
        <v>260</v>
      </c>
      <c r="D3553" t="s">
        <v>18702</v>
      </c>
      <c r="E3553" t="s">
        <v>18949</v>
      </c>
      <c r="F3553" s="119">
        <v>101033208</v>
      </c>
      <c r="G3553" t="s">
        <v>17592</v>
      </c>
      <c r="H3553" t="s">
        <v>139</v>
      </c>
      <c r="I3553">
        <v>55</v>
      </c>
      <c r="J3553" t="s">
        <v>145</v>
      </c>
      <c r="K3553" t="s">
        <v>137</v>
      </c>
      <c r="L3553">
        <f>I3553*$Q$2/100/1000</f>
        <v>2.0350000000000001E-4</v>
      </c>
    </row>
    <row r="3554" spans="1:12">
      <c r="A3554" s="118">
        <v>45231</v>
      </c>
      <c r="B3554" t="s">
        <v>18773</v>
      </c>
      <c r="C3554" t="s">
        <v>18772</v>
      </c>
      <c r="D3554" t="s">
        <v>18948</v>
      </c>
      <c r="E3554" t="s">
        <v>18947</v>
      </c>
      <c r="F3554">
        <v>101038149</v>
      </c>
      <c r="G3554" t="s">
        <v>18780</v>
      </c>
      <c r="H3554" t="s">
        <v>18769</v>
      </c>
      <c r="I3554">
        <f>57.5*2</f>
        <v>115</v>
      </c>
      <c r="J3554" t="s">
        <v>138</v>
      </c>
      <c r="K3554" t="s">
        <v>137</v>
      </c>
      <c r="L3554">
        <f>I3554*$Q$2/100/1000</f>
        <v>4.2549999999999999E-4</v>
      </c>
    </row>
    <row r="3555" spans="1:12">
      <c r="A3555" s="118">
        <v>45231</v>
      </c>
      <c r="B3555" t="s">
        <v>18773</v>
      </c>
      <c r="C3555" t="s">
        <v>18772</v>
      </c>
      <c r="D3555" t="s">
        <v>18940</v>
      </c>
      <c r="E3555" t="s">
        <v>18946</v>
      </c>
      <c r="F3555">
        <v>101037570</v>
      </c>
      <c r="G3555" t="s">
        <v>18945</v>
      </c>
      <c r="H3555" t="s">
        <v>18769</v>
      </c>
      <c r="I3555">
        <f>57.5*2</f>
        <v>115</v>
      </c>
      <c r="J3555" t="s">
        <v>138</v>
      </c>
      <c r="K3555" t="s">
        <v>137</v>
      </c>
      <c r="L3555">
        <f>I3555*$Q$2/100/1000</f>
        <v>4.2549999999999999E-4</v>
      </c>
    </row>
    <row r="3556" spans="1:12">
      <c r="A3556" s="118">
        <v>45231</v>
      </c>
      <c r="B3556" t="s">
        <v>18773</v>
      </c>
      <c r="C3556" t="s">
        <v>18772</v>
      </c>
      <c r="D3556" t="s">
        <v>18852</v>
      </c>
      <c r="E3556" t="s">
        <v>18944</v>
      </c>
      <c r="F3556">
        <v>101017187</v>
      </c>
      <c r="G3556" t="s">
        <v>18850</v>
      </c>
      <c r="H3556" t="s">
        <v>18769</v>
      </c>
      <c r="I3556">
        <f>57.5*2</f>
        <v>115</v>
      </c>
      <c r="J3556" t="s">
        <v>138</v>
      </c>
      <c r="K3556" t="s">
        <v>137</v>
      </c>
      <c r="L3556">
        <f>I3556*$Q$2/100/1000</f>
        <v>4.2549999999999999E-4</v>
      </c>
    </row>
    <row r="3557" spans="1:12">
      <c r="A3557" s="118">
        <v>45231</v>
      </c>
      <c r="B3557" t="s">
        <v>18773</v>
      </c>
      <c r="C3557" t="s">
        <v>18772</v>
      </c>
      <c r="D3557" t="s">
        <v>18943</v>
      </c>
      <c r="E3557" t="s">
        <v>18942</v>
      </c>
      <c r="F3557">
        <v>101026763</v>
      </c>
      <c r="G3557" t="s">
        <v>18941</v>
      </c>
      <c r="H3557" t="s">
        <v>18769</v>
      </c>
      <c r="I3557">
        <f>57.5*2</f>
        <v>115</v>
      </c>
      <c r="J3557" t="s">
        <v>138</v>
      </c>
      <c r="K3557" t="s">
        <v>137</v>
      </c>
      <c r="L3557">
        <f>I3557*$Q$2/100/1000</f>
        <v>4.2549999999999999E-4</v>
      </c>
    </row>
    <row r="3558" spans="1:12">
      <c r="A3558" s="118">
        <v>45231</v>
      </c>
      <c r="B3558" t="s">
        <v>18773</v>
      </c>
      <c r="C3558" t="s">
        <v>18772</v>
      </c>
      <c r="D3558" t="s">
        <v>18940</v>
      </c>
      <c r="E3558" t="s">
        <v>18939</v>
      </c>
      <c r="F3558">
        <v>101038149</v>
      </c>
      <c r="G3558" t="s">
        <v>18780</v>
      </c>
      <c r="H3558" t="s">
        <v>18769</v>
      </c>
      <c r="I3558">
        <f>57.5*2</f>
        <v>115</v>
      </c>
      <c r="J3558" t="s">
        <v>138</v>
      </c>
      <c r="K3558" t="s">
        <v>137</v>
      </c>
      <c r="L3558">
        <f>I3558*$Q$2/100/1000</f>
        <v>4.2549999999999999E-4</v>
      </c>
    </row>
    <row r="3559" spans="1:12">
      <c r="A3559" s="118">
        <v>45231</v>
      </c>
      <c r="B3559" t="s">
        <v>18773</v>
      </c>
      <c r="C3559" t="s">
        <v>18772</v>
      </c>
      <c r="D3559" t="s">
        <v>18938</v>
      </c>
      <c r="E3559" t="s">
        <v>18937</v>
      </c>
      <c r="F3559">
        <v>101025468</v>
      </c>
      <c r="G3559" t="s">
        <v>18936</v>
      </c>
      <c r="H3559" t="s">
        <v>18769</v>
      </c>
      <c r="I3559">
        <f>57.5*2</f>
        <v>115</v>
      </c>
      <c r="J3559" t="s">
        <v>138</v>
      </c>
      <c r="K3559" t="s">
        <v>137</v>
      </c>
      <c r="L3559">
        <f>I3559*$Q$2/100/1000</f>
        <v>4.2549999999999999E-4</v>
      </c>
    </row>
    <row r="3560" spans="1:12">
      <c r="A3560" s="118">
        <v>45231</v>
      </c>
      <c r="B3560" t="s">
        <v>18773</v>
      </c>
      <c r="C3560" t="s">
        <v>18772</v>
      </c>
      <c r="D3560" t="s">
        <v>18792</v>
      </c>
      <c r="E3560" t="s">
        <v>18935</v>
      </c>
      <c r="F3560" t="s">
        <v>18790</v>
      </c>
      <c r="G3560" t="s">
        <v>18789</v>
      </c>
      <c r="H3560" t="s">
        <v>18769</v>
      </c>
      <c r="I3560">
        <f>57.5*2</f>
        <v>115</v>
      </c>
      <c r="J3560" t="s">
        <v>138</v>
      </c>
      <c r="K3560" t="s">
        <v>137</v>
      </c>
      <c r="L3560">
        <f>I3560*$Q$2/100/1000</f>
        <v>4.2549999999999999E-4</v>
      </c>
    </row>
    <row r="3561" spans="1:12">
      <c r="A3561" s="118">
        <v>45231</v>
      </c>
      <c r="B3561" t="s">
        <v>18773</v>
      </c>
      <c r="C3561" t="s">
        <v>18772</v>
      </c>
      <c r="D3561" t="s">
        <v>18934</v>
      </c>
      <c r="E3561" t="s">
        <v>18933</v>
      </c>
      <c r="F3561" t="s">
        <v>18932</v>
      </c>
      <c r="G3561" t="s">
        <v>18931</v>
      </c>
      <c r="H3561" t="s">
        <v>18769</v>
      </c>
      <c r="I3561">
        <f>57.5*2</f>
        <v>115</v>
      </c>
      <c r="J3561" t="s">
        <v>138</v>
      </c>
      <c r="K3561" t="s">
        <v>137</v>
      </c>
      <c r="L3561">
        <f>I3561*$Q$2/100/1000</f>
        <v>4.2549999999999999E-4</v>
      </c>
    </row>
    <row r="3562" spans="1:12">
      <c r="A3562" s="118">
        <v>45231</v>
      </c>
      <c r="B3562" t="s">
        <v>18773</v>
      </c>
      <c r="C3562" t="s">
        <v>18772</v>
      </c>
      <c r="D3562" t="s">
        <v>18930</v>
      </c>
      <c r="E3562" t="s">
        <v>18929</v>
      </c>
      <c r="F3562">
        <v>101026046</v>
      </c>
      <c r="G3562" t="s">
        <v>18928</v>
      </c>
      <c r="H3562" t="s">
        <v>18769</v>
      </c>
      <c r="I3562">
        <f>57.5*2</f>
        <v>115</v>
      </c>
      <c r="J3562" t="s">
        <v>138</v>
      </c>
      <c r="K3562" t="s">
        <v>137</v>
      </c>
      <c r="L3562">
        <f>I3562*$Q$2/100/1000</f>
        <v>4.2549999999999999E-4</v>
      </c>
    </row>
    <row r="3563" spans="1:12">
      <c r="A3563" s="118">
        <v>45017</v>
      </c>
      <c r="B3563" t="s">
        <v>144</v>
      </c>
      <c r="C3563" t="s">
        <v>143</v>
      </c>
      <c r="D3563" t="s">
        <v>18927</v>
      </c>
      <c r="E3563" t="s">
        <v>18926</v>
      </c>
      <c r="F3563" s="119" t="s">
        <v>167</v>
      </c>
      <c r="G3563" t="s">
        <v>166</v>
      </c>
      <c r="H3563" t="s">
        <v>139</v>
      </c>
      <c r="I3563">
        <v>22.2</v>
      </c>
      <c r="J3563" t="s">
        <v>138</v>
      </c>
      <c r="K3563" t="s">
        <v>137</v>
      </c>
      <c r="L3563">
        <f>I3563*$Q$2/1000</f>
        <v>8.2140000000000008E-3</v>
      </c>
    </row>
    <row r="3564" spans="1:12">
      <c r="A3564" s="118">
        <v>45231</v>
      </c>
      <c r="B3564" t="s">
        <v>18773</v>
      </c>
      <c r="C3564" t="s">
        <v>18772</v>
      </c>
      <c r="D3564" t="s">
        <v>18925</v>
      </c>
      <c r="E3564" t="s">
        <v>18924</v>
      </c>
      <c r="F3564" t="s">
        <v>10719</v>
      </c>
      <c r="G3564" t="s">
        <v>10718</v>
      </c>
      <c r="H3564" t="s">
        <v>18769</v>
      </c>
      <c r="I3564">
        <f>57.5*2</f>
        <v>115</v>
      </c>
      <c r="J3564" t="s">
        <v>138</v>
      </c>
      <c r="K3564" t="s">
        <v>137</v>
      </c>
      <c r="L3564">
        <f>I3564*$Q$2/100/1000</f>
        <v>4.2549999999999999E-4</v>
      </c>
    </row>
    <row r="3565" spans="1:12">
      <c r="A3565" s="118">
        <v>45017</v>
      </c>
      <c r="B3565" t="s">
        <v>144</v>
      </c>
      <c r="C3565" t="s">
        <v>143</v>
      </c>
      <c r="D3565" t="s">
        <v>18923</v>
      </c>
      <c r="E3565" t="s">
        <v>18922</v>
      </c>
      <c r="F3565" s="119">
        <v>85205363</v>
      </c>
      <c r="G3565" t="s">
        <v>140</v>
      </c>
      <c r="H3565" t="s">
        <v>139</v>
      </c>
      <c r="I3565">
        <v>22.2</v>
      </c>
      <c r="J3565" t="s">
        <v>138</v>
      </c>
      <c r="K3565" t="s">
        <v>137</v>
      </c>
      <c r="L3565">
        <f>I3565*$Q$2/1000</f>
        <v>8.2140000000000008E-3</v>
      </c>
    </row>
    <row r="3566" spans="1:12">
      <c r="A3566" s="118">
        <v>45017</v>
      </c>
      <c r="B3566" t="s">
        <v>574</v>
      </c>
      <c r="C3566" t="s">
        <v>573</v>
      </c>
      <c r="D3566" t="s">
        <v>13617</v>
      </c>
      <c r="E3566" t="s">
        <v>18921</v>
      </c>
      <c r="F3566" s="119" t="s">
        <v>3634</v>
      </c>
      <c r="G3566" t="s">
        <v>3633</v>
      </c>
      <c r="H3566" t="s">
        <v>569</v>
      </c>
      <c r="I3566">
        <v>298</v>
      </c>
      <c r="J3566" t="s">
        <v>145</v>
      </c>
      <c r="K3566" t="s">
        <v>137</v>
      </c>
      <c r="L3566">
        <f>I3566*$Q$2/100/1000</f>
        <v>1.1026E-3</v>
      </c>
    </row>
    <row r="3567" spans="1:12">
      <c r="A3567" s="118">
        <v>45017</v>
      </c>
      <c r="B3567" t="s">
        <v>574</v>
      </c>
      <c r="C3567" t="s">
        <v>573</v>
      </c>
      <c r="D3567" t="s">
        <v>18920</v>
      </c>
      <c r="E3567" t="s">
        <v>18919</v>
      </c>
      <c r="F3567" s="119" t="s">
        <v>3634</v>
      </c>
      <c r="G3567" t="s">
        <v>3633</v>
      </c>
      <c r="H3567" t="s">
        <v>569</v>
      </c>
      <c r="I3567">
        <v>298</v>
      </c>
      <c r="J3567" t="s">
        <v>145</v>
      </c>
      <c r="K3567" t="s">
        <v>137</v>
      </c>
      <c r="L3567">
        <f>I3567*$Q$2/100/1000</f>
        <v>1.1026E-3</v>
      </c>
    </row>
    <row r="3568" spans="1:12">
      <c r="A3568" s="118">
        <v>45231</v>
      </c>
      <c r="B3568" t="s">
        <v>18773</v>
      </c>
      <c r="C3568" t="s">
        <v>18772</v>
      </c>
      <c r="D3568" t="s">
        <v>18918</v>
      </c>
      <c r="E3568" t="s">
        <v>18917</v>
      </c>
      <c r="F3568" t="s">
        <v>10719</v>
      </c>
      <c r="G3568" t="s">
        <v>10718</v>
      </c>
      <c r="H3568" t="s">
        <v>18769</v>
      </c>
      <c r="I3568">
        <f>57.5*2</f>
        <v>115</v>
      </c>
      <c r="J3568" t="s">
        <v>138</v>
      </c>
      <c r="K3568" t="s">
        <v>137</v>
      </c>
      <c r="L3568">
        <f>I3568*$Q$2/100/1000</f>
        <v>4.2549999999999999E-4</v>
      </c>
    </row>
    <row r="3569" spans="1:12">
      <c r="A3569" s="118">
        <v>45231</v>
      </c>
      <c r="B3569" t="s">
        <v>18773</v>
      </c>
      <c r="C3569" t="s">
        <v>18772</v>
      </c>
      <c r="D3569" t="s">
        <v>18916</v>
      </c>
      <c r="E3569" t="s">
        <v>18915</v>
      </c>
      <c r="F3569" t="s">
        <v>18797</v>
      </c>
      <c r="G3569" t="s">
        <v>18796</v>
      </c>
      <c r="H3569" t="s">
        <v>18769</v>
      </c>
      <c r="I3569">
        <f>57.5*2</f>
        <v>115</v>
      </c>
      <c r="J3569" t="s">
        <v>138</v>
      </c>
      <c r="K3569" t="s">
        <v>137</v>
      </c>
      <c r="L3569">
        <f>I3569*$Q$2/100/1000</f>
        <v>4.2549999999999999E-4</v>
      </c>
    </row>
    <row r="3570" spans="1:12">
      <c r="A3570" s="118">
        <v>45231</v>
      </c>
      <c r="B3570" t="s">
        <v>18773</v>
      </c>
      <c r="C3570" t="s">
        <v>18772</v>
      </c>
      <c r="D3570" t="s">
        <v>18914</v>
      </c>
      <c r="E3570" t="s">
        <v>18913</v>
      </c>
      <c r="F3570" t="s">
        <v>10719</v>
      </c>
      <c r="G3570" t="s">
        <v>10718</v>
      </c>
      <c r="H3570" t="s">
        <v>18769</v>
      </c>
      <c r="I3570">
        <f>57.5*2</f>
        <v>115</v>
      </c>
      <c r="J3570" t="s">
        <v>138</v>
      </c>
      <c r="K3570" t="s">
        <v>137</v>
      </c>
      <c r="L3570">
        <f>I3570*$Q$2/100/1000</f>
        <v>4.2549999999999999E-4</v>
      </c>
    </row>
    <row r="3571" spans="1:12">
      <c r="A3571" s="118">
        <v>45231</v>
      </c>
      <c r="B3571" t="s">
        <v>18773</v>
      </c>
      <c r="C3571" t="s">
        <v>18772</v>
      </c>
      <c r="D3571" t="s">
        <v>18771</v>
      </c>
      <c r="E3571" t="s">
        <v>18912</v>
      </c>
      <c r="F3571" t="s">
        <v>10719</v>
      </c>
      <c r="G3571" t="s">
        <v>10718</v>
      </c>
      <c r="H3571" t="s">
        <v>18769</v>
      </c>
      <c r="I3571">
        <f>57.5*2</f>
        <v>115</v>
      </c>
      <c r="J3571" t="s">
        <v>138</v>
      </c>
      <c r="K3571" t="s">
        <v>137</v>
      </c>
      <c r="L3571">
        <f>I3571*$Q$2/100/1000</f>
        <v>4.2549999999999999E-4</v>
      </c>
    </row>
    <row r="3572" spans="1:12">
      <c r="A3572" s="118">
        <v>45017</v>
      </c>
      <c r="B3572" t="s">
        <v>574</v>
      </c>
      <c r="C3572" t="s">
        <v>573</v>
      </c>
      <c r="D3572" t="s">
        <v>18909</v>
      </c>
      <c r="E3572" t="s">
        <v>18911</v>
      </c>
      <c r="F3572" s="119">
        <v>4245252</v>
      </c>
      <c r="G3572" t="s">
        <v>1824</v>
      </c>
      <c r="H3572" t="s">
        <v>569</v>
      </c>
      <c r="I3572">
        <v>298</v>
      </c>
      <c r="J3572" t="s">
        <v>145</v>
      </c>
      <c r="K3572" t="s">
        <v>137</v>
      </c>
      <c r="L3572">
        <f>I3572*$Q$2/100/1000</f>
        <v>1.1026E-3</v>
      </c>
    </row>
    <row r="3573" spans="1:12">
      <c r="A3573" s="118">
        <v>45017</v>
      </c>
      <c r="B3573" t="s">
        <v>205</v>
      </c>
      <c r="C3573" t="s">
        <v>204</v>
      </c>
      <c r="D3573" t="s">
        <v>15424</v>
      </c>
      <c r="E3573" t="s">
        <v>18910</v>
      </c>
      <c r="F3573" s="119">
        <v>66204255</v>
      </c>
      <c r="G3573" t="s">
        <v>15422</v>
      </c>
      <c r="H3573" t="s">
        <v>200</v>
      </c>
      <c r="I3573">
        <v>6781</v>
      </c>
      <c r="J3573" t="s">
        <v>199</v>
      </c>
      <c r="K3573" t="s">
        <v>198</v>
      </c>
      <c r="L3573">
        <f>I3573*$Q$4/10/1000</f>
        <v>1.1924057587200001</v>
      </c>
    </row>
    <row r="3574" spans="1:12">
      <c r="A3574" s="118">
        <v>45017</v>
      </c>
      <c r="B3574" t="s">
        <v>574</v>
      </c>
      <c r="C3574" t="s">
        <v>573</v>
      </c>
      <c r="D3574" t="s">
        <v>18909</v>
      </c>
      <c r="E3574" t="s">
        <v>18908</v>
      </c>
      <c r="F3574" s="119">
        <v>4245252</v>
      </c>
      <c r="G3574" t="s">
        <v>1824</v>
      </c>
      <c r="H3574" t="s">
        <v>569</v>
      </c>
      <c r="I3574">
        <v>298</v>
      </c>
      <c r="J3574" t="s">
        <v>145</v>
      </c>
      <c r="K3574" t="s">
        <v>137</v>
      </c>
      <c r="L3574">
        <f>I3574*$Q$2/100/1000</f>
        <v>1.1026E-3</v>
      </c>
    </row>
    <row r="3575" spans="1:12">
      <c r="A3575" s="118">
        <v>45017</v>
      </c>
      <c r="B3575" t="s">
        <v>261</v>
      </c>
      <c r="C3575" t="s">
        <v>260</v>
      </c>
      <c r="D3575" t="s">
        <v>17585</v>
      </c>
      <c r="E3575" t="s">
        <v>18907</v>
      </c>
      <c r="F3575" s="119">
        <v>42208923</v>
      </c>
      <c r="G3575" t="s">
        <v>17583</v>
      </c>
      <c r="H3575" t="s">
        <v>139</v>
      </c>
      <c r="I3575">
        <v>55</v>
      </c>
      <c r="J3575" t="s">
        <v>145</v>
      </c>
      <c r="K3575" t="s">
        <v>137</v>
      </c>
      <c r="L3575">
        <f>I3575*$Q$2/100/1000</f>
        <v>2.0350000000000001E-4</v>
      </c>
    </row>
    <row r="3576" spans="1:12">
      <c r="A3576" s="118">
        <v>45231</v>
      </c>
      <c r="B3576" t="s">
        <v>18773</v>
      </c>
      <c r="C3576" t="s">
        <v>18772</v>
      </c>
      <c r="D3576" t="s">
        <v>18861</v>
      </c>
      <c r="E3576" t="s">
        <v>18906</v>
      </c>
      <c r="F3576" t="s">
        <v>18859</v>
      </c>
      <c r="G3576" t="s">
        <v>18858</v>
      </c>
      <c r="H3576" t="s">
        <v>18769</v>
      </c>
      <c r="I3576">
        <f>57.5*2</f>
        <v>115</v>
      </c>
      <c r="J3576" t="s">
        <v>138</v>
      </c>
      <c r="K3576" t="s">
        <v>137</v>
      </c>
      <c r="L3576">
        <f>I3576*$Q$2/100/1000</f>
        <v>4.2549999999999999E-4</v>
      </c>
    </row>
    <row r="3577" spans="1:12">
      <c r="A3577" s="118">
        <v>45231</v>
      </c>
      <c r="B3577" t="s">
        <v>18773</v>
      </c>
      <c r="C3577" t="s">
        <v>18772</v>
      </c>
      <c r="D3577" t="s">
        <v>18861</v>
      </c>
      <c r="E3577" t="s">
        <v>18905</v>
      </c>
      <c r="F3577" t="s">
        <v>18859</v>
      </c>
      <c r="G3577" t="s">
        <v>18858</v>
      </c>
      <c r="H3577" t="s">
        <v>18769</v>
      </c>
      <c r="I3577">
        <f>57.5*2</f>
        <v>115</v>
      </c>
      <c r="J3577" t="s">
        <v>138</v>
      </c>
      <c r="K3577" t="s">
        <v>137</v>
      </c>
      <c r="L3577">
        <f>I3577*$Q$2/100/1000</f>
        <v>4.2549999999999999E-4</v>
      </c>
    </row>
    <row r="3578" spans="1:12">
      <c r="A3578" s="118">
        <v>45231</v>
      </c>
      <c r="B3578" t="s">
        <v>18773</v>
      </c>
      <c r="C3578" t="s">
        <v>18772</v>
      </c>
      <c r="D3578" t="s">
        <v>18904</v>
      </c>
      <c r="E3578" t="s">
        <v>18903</v>
      </c>
      <c r="F3578" t="s">
        <v>18859</v>
      </c>
      <c r="G3578" t="s">
        <v>18858</v>
      </c>
      <c r="H3578" t="s">
        <v>18769</v>
      </c>
      <c r="I3578">
        <f>57.5*2</f>
        <v>115</v>
      </c>
      <c r="J3578" t="s">
        <v>138</v>
      </c>
      <c r="K3578" t="s">
        <v>137</v>
      </c>
      <c r="L3578">
        <f>I3578*$Q$2/100/1000</f>
        <v>4.2549999999999999E-4</v>
      </c>
    </row>
    <row r="3579" spans="1:12">
      <c r="A3579" s="118">
        <v>45231</v>
      </c>
      <c r="B3579" t="s">
        <v>18773</v>
      </c>
      <c r="C3579" t="s">
        <v>18772</v>
      </c>
      <c r="D3579" t="s">
        <v>18826</v>
      </c>
      <c r="E3579" t="s">
        <v>18902</v>
      </c>
      <c r="F3579">
        <v>101029537</v>
      </c>
      <c r="G3579" t="s">
        <v>18824</v>
      </c>
      <c r="H3579" t="s">
        <v>18769</v>
      </c>
      <c r="I3579">
        <f>57.5*2</f>
        <v>115</v>
      </c>
      <c r="J3579" t="s">
        <v>138</v>
      </c>
      <c r="K3579" t="s">
        <v>137</v>
      </c>
      <c r="L3579">
        <f>I3579*$Q$2/100/1000</f>
        <v>4.2549999999999999E-4</v>
      </c>
    </row>
    <row r="3580" spans="1:12">
      <c r="A3580" s="118">
        <v>45231</v>
      </c>
      <c r="B3580" t="s">
        <v>18773</v>
      </c>
      <c r="C3580" t="s">
        <v>18772</v>
      </c>
      <c r="D3580" t="s">
        <v>18852</v>
      </c>
      <c r="E3580" t="s">
        <v>18901</v>
      </c>
      <c r="F3580">
        <v>101017187</v>
      </c>
      <c r="G3580" t="s">
        <v>18850</v>
      </c>
      <c r="H3580" t="s">
        <v>18769</v>
      </c>
      <c r="I3580">
        <f>57.5*2</f>
        <v>115</v>
      </c>
      <c r="J3580" t="s">
        <v>138</v>
      </c>
      <c r="K3580" t="s">
        <v>137</v>
      </c>
      <c r="L3580">
        <f>I3580*$Q$2/100/1000</f>
        <v>4.2549999999999999E-4</v>
      </c>
    </row>
    <row r="3581" spans="1:12">
      <c r="A3581" s="118">
        <v>45231</v>
      </c>
      <c r="B3581" t="s">
        <v>18773</v>
      </c>
      <c r="C3581" t="s">
        <v>18772</v>
      </c>
      <c r="D3581" t="s">
        <v>18900</v>
      </c>
      <c r="E3581" t="s">
        <v>18899</v>
      </c>
      <c r="F3581" t="s">
        <v>18898</v>
      </c>
      <c r="G3581" t="s">
        <v>18897</v>
      </c>
      <c r="H3581" t="s">
        <v>18769</v>
      </c>
      <c r="I3581">
        <f>57.5*2</f>
        <v>115</v>
      </c>
      <c r="J3581" t="s">
        <v>138</v>
      </c>
      <c r="K3581" t="s">
        <v>137</v>
      </c>
      <c r="L3581">
        <f>I3581*$Q$2/100/1000</f>
        <v>4.2549999999999999E-4</v>
      </c>
    </row>
    <row r="3582" spans="1:12">
      <c r="A3582" s="118">
        <v>45231</v>
      </c>
      <c r="B3582" t="s">
        <v>18773</v>
      </c>
      <c r="C3582" t="s">
        <v>18772</v>
      </c>
      <c r="D3582" t="s">
        <v>18848</v>
      </c>
      <c r="E3582" t="s">
        <v>18896</v>
      </c>
      <c r="F3582">
        <v>101017190</v>
      </c>
      <c r="G3582" t="s">
        <v>18846</v>
      </c>
      <c r="H3582" t="s">
        <v>18769</v>
      </c>
      <c r="I3582">
        <f>57.5*2</f>
        <v>115</v>
      </c>
      <c r="J3582" t="s">
        <v>138</v>
      </c>
      <c r="K3582" t="s">
        <v>137</v>
      </c>
      <c r="L3582">
        <f>I3582*$Q$2/100/1000</f>
        <v>4.2549999999999999E-4</v>
      </c>
    </row>
    <row r="3583" spans="1:12">
      <c r="A3583" s="118">
        <v>45231</v>
      </c>
      <c r="B3583" t="s">
        <v>18773</v>
      </c>
      <c r="C3583" t="s">
        <v>18772</v>
      </c>
      <c r="D3583" t="s">
        <v>18820</v>
      </c>
      <c r="E3583" t="s">
        <v>18895</v>
      </c>
      <c r="F3583">
        <v>101025496</v>
      </c>
      <c r="G3583" t="s">
        <v>18818</v>
      </c>
      <c r="H3583" t="s">
        <v>18769</v>
      </c>
      <c r="I3583">
        <f>57.5*2</f>
        <v>115</v>
      </c>
      <c r="J3583" t="s">
        <v>138</v>
      </c>
      <c r="K3583" t="s">
        <v>137</v>
      </c>
      <c r="L3583">
        <f>I3583*$Q$2/100/1000</f>
        <v>4.2549999999999999E-4</v>
      </c>
    </row>
    <row r="3584" spans="1:12">
      <c r="A3584" s="118">
        <v>45231</v>
      </c>
      <c r="B3584" t="s">
        <v>18773</v>
      </c>
      <c r="C3584" t="s">
        <v>18772</v>
      </c>
      <c r="D3584" t="s">
        <v>18894</v>
      </c>
      <c r="E3584" t="s">
        <v>18893</v>
      </c>
      <c r="F3584">
        <v>101024216</v>
      </c>
      <c r="G3584" t="s">
        <v>18854</v>
      </c>
      <c r="H3584" t="s">
        <v>18769</v>
      </c>
      <c r="I3584">
        <f>57.5*2</f>
        <v>115</v>
      </c>
      <c r="J3584" t="s">
        <v>138</v>
      </c>
      <c r="K3584" t="s">
        <v>137</v>
      </c>
      <c r="L3584">
        <f>I3584*$Q$2/100/1000</f>
        <v>4.2549999999999999E-4</v>
      </c>
    </row>
    <row r="3585" spans="1:12">
      <c r="A3585" s="118">
        <v>45231</v>
      </c>
      <c r="B3585" t="s">
        <v>18773</v>
      </c>
      <c r="C3585" t="s">
        <v>18772</v>
      </c>
      <c r="D3585" t="s">
        <v>18892</v>
      </c>
      <c r="E3585" t="s">
        <v>18891</v>
      </c>
      <c r="F3585">
        <v>101024216</v>
      </c>
      <c r="G3585" t="s">
        <v>18854</v>
      </c>
      <c r="H3585" t="s">
        <v>18769</v>
      </c>
      <c r="I3585">
        <f>57.5*2</f>
        <v>115</v>
      </c>
      <c r="J3585" t="s">
        <v>138</v>
      </c>
      <c r="K3585" t="s">
        <v>137</v>
      </c>
      <c r="L3585">
        <f>I3585*$Q$2/100/1000</f>
        <v>4.2549999999999999E-4</v>
      </c>
    </row>
    <row r="3586" spans="1:12">
      <c r="A3586" s="118">
        <v>45231</v>
      </c>
      <c r="B3586" t="s">
        <v>18773</v>
      </c>
      <c r="C3586" t="s">
        <v>18772</v>
      </c>
      <c r="D3586" t="s">
        <v>18837</v>
      </c>
      <c r="E3586" t="s">
        <v>18890</v>
      </c>
      <c r="F3586">
        <v>40259813</v>
      </c>
      <c r="G3586" t="s">
        <v>18835</v>
      </c>
      <c r="H3586" t="s">
        <v>18769</v>
      </c>
      <c r="I3586">
        <f>57.5*2</f>
        <v>115</v>
      </c>
      <c r="J3586" t="s">
        <v>138</v>
      </c>
      <c r="K3586" t="s">
        <v>137</v>
      </c>
      <c r="L3586">
        <f>I3586*$Q$2/100/1000</f>
        <v>4.2549999999999999E-4</v>
      </c>
    </row>
    <row r="3587" spans="1:12">
      <c r="A3587" s="118">
        <v>45231</v>
      </c>
      <c r="B3587" t="s">
        <v>18773</v>
      </c>
      <c r="C3587" t="s">
        <v>18772</v>
      </c>
      <c r="D3587" t="s">
        <v>18889</v>
      </c>
      <c r="E3587" t="s">
        <v>18888</v>
      </c>
      <c r="F3587">
        <v>101015263</v>
      </c>
      <c r="G3587" t="s">
        <v>18887</v>
      </c>
      <c r="H3587" t="s">
        <v>18769</v>
      </c>
      <c r="I3587">
        <f>57.5*2</f>
        <v>115</v>
      </c>
      <c r="J3587" t="s">
        <v>138</v>
      </c>
      <c r="K3587" t="s">
        <v>137</v>
      </c>
      <c r="L3587">
        <f>I3587*$Q$2/100/1000</f>
        <v>4.2549999999999999E-4</v>
      </c>
    </row>
    <row r="3588" spans="1:12">
      <c r="A3588" s="118">
        <v>45017</v>
      </c>
      <c r="B3588" t="s">
        <v>205</v>
      </c>
      <c r="C3588" t="s">
        <v>204</v>
      </c>
      <c r="D3588" t="s">
        <v>15424</v>
      </c>
      <c r="E3588" t="s">
        <v>18886</v>
      </c>
      <c r="F3588" s="119">
        <v>66204255</v>
      </c>
      <c r="G3588" t="s">
        <v>15422</v>
      </c>
      <c r="H3588" t="s">
        <v>200</v>
      </c>
      <c r="I3588">
        <v>6781</v>
      </c>
      <c r="J3588" t="s">
        <v>199</v>
      </c>
      <c r="K3588" t="s">
        <v>198</v>
      </c>
      <c r="L3588">
        <f>I3588*$Q$4/10/1000</f>
        <v>1.1924057587200001</v>
      </c>
    </row>
    <row r="3589" spans="1:12">
      <c r="A3589" s="118">
        <v>45017</v>
      </c>
      <c r="B3589" t="s">
        <v>205</v>
      </c>
      <c r="C3589" t="s">
        <v>204</v>
      </c>
      <c r="D3589" t="s">
        <v>3816</v>
      </c>
      <c r="E3589" t="s">
        <v>18885</v>
      </c>
      <c r="F3589" s="119">
        <v>66205215</v>
      </c>
      <c r="G3589" t="s">
        <v>1726</v>
      </c>
      <c r="H3589" t="s">
        <v>200</v>
      </c>
      <c r="I3589">
        <v>6781</v>
      </c>
      <c r="J3589" t="s">
        <v>199</v>
      </c>
      <c r="K3589" t="s">
        <v>198</v>
      </c>
      <c r="L3589">
        <f>I3589*$Q$4/10/1000</f>
        <v>1.1924057587200001</v>
      </c>
    </row>
    <row r="3590" spans="1:12">
      <c r="A3590" s="118">
        <v>45231</v>
      </c>
      <c r="B3590" t="s">
        <v>18773</v>
      </c>
      <c r="C3590" t="s">
        <v>18772</v>
      </c>
      <c r="D3590" t="s">
        <v>18884</v>
      </c>
      <c r="E3590" t="s">
        <v>18883</v>
      </c>
      <c r="F3590">
        <v>101042055</v>
      </c>
      <c r="G3590" t="s">
        <v>18808</v>
      </c>
      <c r="H3590" t="s">
        <v>18769</v>
      </c>
      <c r="I3590">
        <f>57.5*2</f>
        <v>115</v>
      </c>
      <c r="J3590" t="s">
        <v>138</v>
      </c>
      <c r="K3590" t="s">
        <v>137</v>
      </c>
      <c r="L3590">
        <f>I3590*$Q$2/100/1000</f>
        <v>4.2549999999999999E-4</v>
      </c>
    </row>
    <row r="3591" spans="1:12">
      <c r="A3591" s="118">
        <v>45017</v>
      </c>
      <c r="B3591" t="s">
        <v>365</v>
      </c>
      <c r="C3591" t="s">
        <v>364</v>
      </c>
      <c r="D3591" t="s">
        <v>12349</v>
      </c>
      <c r="E3591" t="s">
        <v>18882</v>
      </c>
      <c r="F3591" s="119" t="s">
        <v>619</v>
      </c>
      <c r="G3591" t="s">
        <v>618</v>
      </c>
      <c r="H3591" t="s">
        <v>359</v>
      </c>
      <c r="I3591">
        <v>144</v>
      </c>
      <c r="J3591" t="s">
        <v>138</v>
      </c>
      <c r="K3591" t="s">
        <v>137</v>
      </c>
      <c r="L3591">
        <f>I3591*$Q$2/1000</f>
        <v>5.3280000000000001E-2</v>
      </c>
    </row>
    <row r="3592" spans="1:12">
      <c r="A3592" s="118">
        <v>45017</v>
      </c>
      <c r="B3592" t="s">
        <v>365</v>
      </c>
      <c r="C3592" t="s">
        <v>364</v>
      </c>
      <c r="D3592" t="s">
        <v>380</v>
      </c>
      <c r="E3592" t="s">
        <v>18881</v>
      </c>
      <c r="F3592" s="119" t="s">
        <v>18841</v>
      </c>
      <c r="G3592" t="s">
        <v>18840</v>
      </c>
      <c r="H3592" t="s">
        <v>359</v>
      </c>
      <c r="I3592">
        <v>144</v>
      </c>
      <c r="J3592" t="s">
        <v>138</v>
      </c>
      <c r="K3592" t="s">
        <v>137</v>
      </c>
      <c r="L3592">
        <f>I3592*$Q$2/1000</f>
        <v>5.3280000000000001E-2</v>
      </c>
    </row>
    <row r="3593" spans="1:12">
      <c r="A3593" s="118">
        <v>45231</v>
      </c>
      <c r="B3593" t="s">
        <v>18773</v>
      </c>
      <c r="C3593" t="s">
        <v>18772</v>
      </c>
      <c r="D3593" t="s">
        <v>18880</v>
      </c>
      <c r="E3593" t="s">
        <v>18879</v>
      </c>
      <c r="F3593" t="s">
        <v>18878</v>
      </c>
      <c r="G3593" t="s">
        <v>18877</v>
      </c>
      <c r="H3593" t="s">
        <v>18769</v>
      </c>
      <c r="I3593">
        <f>57.5*2</f>
        <v>115</v>
      </c>
      <c r="J3593" t="s">
        <v>138</v>
      </c>
      <c r="K3593" t="s">
        <v>137</v>
      </c>
      <c r="L3593">
        <f>I3593*$Q$2/100/1000</f>
        <v>4.2549999999999999E-4</v>
      </c>
    </row>
    <row r="3594" spans="1:12">
      <c r="A3594" s="118">
        <v>45017</v>
      </c>
      <c r="B3594" t="s">
        <v>365</v>
      </c>
      <c r="C3594" t="s">
        <v>364</v>
      </c>
      <c r="D3594" t="s">
        <v>380</v>
      </c>
      <c r="E3594" t="s">
        <v>18876</v>
      </c>
      <c r="F3594" s="119" t="s">
        <v>18841</v>
      </c>
      <c r="G3594" t="s">
        <v>18840</v>
      </c>
      <c r="H3594" t="s">
        <v>359</v>
      </c>
      <c r="I3594">
        <v>144</v>
      </c>
      <c r="J3594" t="s">
        <v>138</v>
      </c>
      <c r="K3594" t="s">
        <v>137</v>
      </c>
      <c r="L3594">
        <f>I3594*$Q$2/1000</f>
        <v>5.3280000000000001E-2</v>
      </c>
    </row>
    <row r="3595" spans="1:12">
      <c r="A3595" s="118">
        <v>45017</v>
      </c>
      <c r="B3595" t="s">
        <v>13660</v>
      </c>
      <c r="C3595" t="s">
        <v>13659</v>
      </c>
      <c r="D3595" t="s">
        <v>18875</v>
      </c>
      <c r="E3595" t="s">
        <v>18874</v>
      </c>
      <c r="F3595" s="119">
        <v>101017269</v>
      </c>
      <c r="G3595" t="s">
        <v>18873</v>
      </c>
      <c r="H3595" t="s">
        <v>13656</v>
      </c>
      <c r="I3595">
        <v>79.2</v>
      </c>
      <c r="J3595" t="s">
        <v>223</v>
      </c>
      <c r="K3595" t="s">
        <v>137</v>
      </c>
      <c r="L3595">
        <f>I3595*$Q$5/1000</f>
        <v>8.0526600000000004E-2</v>
      </c>
    </row>
    <row r="3596" spans="1:12">
      <c r="A3596" s="118">
        <v>45017</v>
      </c>
      <c r="B3596" t="s">
        <v>365</v>
      </c>
      <c r="C3596" t="s">
        <v>364</v>
      </c>
      <c r="D3596" t="s">
        <v>13873</v>
      </c>
      <c r="E3596" t="s">
        <v>18872</v>
      </c>
      <c r="F3596" s="119" t="s">
        <v>903</v>
      </c>
      <c r="G3596" t="s">
        <v>902</v>
      </c>
      <c r="H3596" t="s">
        <v>359</v>
      </c>
      <c r="I3596">
        <v>144</v>
      </c>
      <c r="J3596" t="s">
        <v>138</v>
      </c>
      <c r="K3596" t="s">
        <v>137</v>
      </c>
      <c r="L3596">
        <f>I3596*$Q$2/1000</f>
        <v>5.3280000000000001E-2</v>
      </c>
    </row>
    <row r="3597" spans="1:12">
      <c r="A3597" s="118">
        <v>45261</v>
      </c>
      <c r="B3597" t="s">
        <v>18773</v>
      </c>
      <c r="C3597" t="s">
        <v>18772</v>
      </c>
      <c r="D3597" t="s">
        <v>18871</v>
      </c>
      <c r="E3597" t="s">
        <v>18870</v>
      </c>
      <c r="F3597" t="s">
        <v>18869</v>
      </c>
      <c r="G3597" t="s">
        <v>18868</v>
      </c>
      <c r="H3597" t="s">
        <v>18769</v>
      </c>
      <c r="I3597">
        <f>57.5*2</f>
        <v>115</v>
      </c>
      <c r="J3597" t="s">
        <v>138</v>
      </c>
      <c r="K3597" t="s">
        <v>137</v>
      </c>
      <c r="L3597">
        <f>I3597*$Q$2/100/1000</f>
        <v>4.2549999999999999E-4</v>
      </c>
    </row>
    <row r="3598" spans="1:12">
      <c r="A3598" s="118">
        <v>45017</v>
      </c>
      <c r="B3598" t="s">
        <v>365</v>
      </c>
      <c r="C3598" t="s">
        <v>364</v>
      </c>
      <c r="D3598" t="s">
        <v>13873</v>
      </c>
      <c r="E3598" t="s">
        <v>18867</v>
      </c>
      <c r="F3598" s="119" t="s">
        <v>1838</v>
      </c>
      <c r="G3598" t="s">
        <v>1837</v>
      </c>
      <c r="H3598" t="s">
        <v>359</v>
      </c>
      <c r="I3598">
        <v>144</v>
      </c>
      <c r="J3598" t="s">
        <v>138</v>
      </c>
      <c r="K3598" t="s">
        <v>137</v>
      </c>
      <c r="L3598">
        <f>I3598*$Q$2/1000</f>
        <v>5.3280000000000001E-2</v>
      </c>
    </row>
    <row r="3599" spans="1:12">
      <c r="A3599" s="118">
        <v>45261</v>
      </c>
      <c r="B3599" t="s">
        <v>18773</v>
      </c>
      <c r="C3599" t="s">
        <v>18772</v>
      </c>
      <c r="D3599" t="s">
        <v>18866</v>
      </c>
      <c r="E3599" t="s">
        <v>18865</v>
      </c>
      <c r="F3599" t="s">
        <v>18864</v>
      </c>
      <c r="G3599" t="s">
        <v>18863</v>
      </c>
      <c r="H3599" t="s">
        <v>18769</v>
      </c>
      <c r="I3599">
        <f>57.5*2</f>
        <v>115</v>
      </c>
      <c r="J3599" t="s">
        <v>138</v>
      </c>
      <c r="K3599" t="s">
        <v>137</v>
      </c>
      <c r="L3599">
        <f>I3599*$Q$2/100/1000</f>
        <v>4.2549999999999999E-4</v>
      </c>
    </row>
    <row r="3600" spans="1:12" ht="15" customHeight="1">
      <c r="A3600" s="118">
        <v>45017</v>
      </c>
      <c r="B3600" t="s">
        <v>365</v>
      </c>
      <c r="C3600" t="s">
        <v>364</v>
      </c>
      <c r="D3600" t="s">
        <v>13873</v>
      </c>
      <c r="E3600" t="s">
        <v>18862</v>
      </c>
      <c r="F3600" s="119" t="s">
        <v>1843</v>
      </c>
      <c r="G3600" t="s">
        <v>1842</v>
      </c>
      <c r="H3600" t="s">
        <v>359</v>
      </c>
      <c r="I3600">
        <v>144</v>
      </c>
      <c r="J3600" t="s">
        <v>138</v>
      </c>
      <c r="K3600" t="s">
        <v>137</v>
      </c>
      <c r="L3600">
        <f>I3600*$Q$2/1000</f>
        <v>5.3280000000000001E-2</v>
      </c>
    </row>
    <row r="3601" spans="1:12">
      <c r="A3601" s="118">
        <v>45261</v>
      </c>
      <c r="B3601" t="s">
        <v>18773</v>
      </c>
      <c r="C3601" t="s">
        <v>18772</v>
      </c>
      <c r="D3601" t="s">
        <v>18861</v>
      </c>
      <c r="E3601" t="s">
        <v>18860</v>
      </c>
      <c r="F3601" t="s">
        <v>18859</v>
      </c>
      <c r="G3601" t="s">
        <v>18858</v>
      </c>
      <c r="H3601" t="s">
        <v>18769</v>
      </c>
      <c r="I3601">
        <f>57.5*2</f>
        <v>115</v>
      </c>
      <c r="J3601" t="s">
        <v>138</v>
      </c>
      <c r="K3601" t="s">
        <v>137</v>
      </c>
      <c r="L3601">
        <f>I3601*$Q$2/100/1000</f>
        <v>4.2549999999999999E-4</v>
      </c>
    </row>
    <row r="3602" spans="1:12">
      <c r="A3602" s="118">
        <v>45017</v>
      </c>
      <c r="B3602" t="s">
        <v>365</v>
      </c>
      <c r="C3602" t="s">
        <v>364</v>
      </c>
      <c r="D3602" t="s">
        <v>16094</v>
      </c>
      <c r="E3602" t="s">
        <v>18857</v>
      </c>
      <c r="F3602" s="119" t="s">
        <v>903</v>
      </c>
      <c r="G3602" t="s">
        <v>902</v>
      </c>
      <c r="H3602" t="s">
        <v>359</v>
      </c>
      <c r="I3602">
        <v>144</v>
      </c>
      <c r="J3602" t="s">
        <v>138</v>
      </c>
      <c r="K3602" t="s">
        <v>137</v>
      </c>
      <c r="L3602">
        <f>I3602*$Q$2/1000</f>
        <v>5.3280000000000001E-2</v>
      </c>
    </row>
    <row r="3603" spans="1:12">
      <c r="A3603" s="118">
        <v>45261</v>
      </c>
      <c r="B3603" t="s">
        <v>18773</v>
      </c>
      <c r="C3603" t="s">
        <v>18772</v>
      </c>
      <c r="D3603" t="s">
        <v>18856</v>
      </c>
      <c r="E3603" t="s">
        <v>18855</v>
      </c>
      <c r="F3603">
        <v>101024216</v>
      </c>
      <c r="G3603" t="s">
        <v>18854</v>
      </c>
      <c r="H3603" t="s">
        <v>18769</v>
      </c>
      <c r="I3603">
        <f>57.5*2</f>
        <v>115</v>
      </c>
      <c r="J3603" t="s">
        <v>138</v>
      </c>
      <c r="K3603" t="s">
        <v>137</v>
      </c>
      <c r="L3603">
        <f>I3603*$Q$2/100/1000</f>
        <v>4.2549999999999999E-4</v>
      </c>
    </row>
    <row r="3604" spans="1:12">
      <c r="A3604" s="118">
        <v>45017</v>
      </c>
      <c r="B3604" t="s">
        <v>365</v>
      </c>
      <c r="C3604" t="s">
        <v>364</v>
      </c>
      <c r="D3604" t="s">
        <v>16094</v>
      </c>
      <c r="E3604" t="s">
        <v>18853</v>
      </c>
      <c r="F3604" s="119" t="s">
        <v>1843</v>
      </c>
      <c r="G3604" t="s">
        <v>1842</v>
      </c>
      <c r="H3604" t="s">
        <v>359</v>
      </c>
      <c r="I3604">
        <v>144</v>
      </c>
      <c r="J3604" t="s">
        <v>138</v>
      </c>
      <c r="K3604" t="s">
        <v>137</v>
      </c>
      <c r="L3604">
        <f>I3604*$Q$2/1000</f>
        <v>5.3280000000000001E-2</v>
      </c>
    </row>
    <row r="3605" spans="1:12">
      <c r="A3605" s="118">
        <v>45261</v>
      </c>
      <c r="B3605" t="s">
        <v>18773</v>
      </c>
      <c r="C3605" t="s">
        <v>18772</v>
      </c>
      <c r="D3605" t="s">
        <v>18852</v>
      </c>
      <c r="E3605" t="s">
        <v>18851</v>
      </c>
      <c r="F3605">
        <v>101017187</v>
      </c>
      <c r="G3605" t="s">
        <v>18850</v>
      </c>
      <c r="H3605" t="s">
        <v>18769</v>
      </c>
      <c r="I3605">
        <f>57.5*2</f>
        <v>115</v>
      </c>
      <c r="J3605" t="s">
        <v>138</v>
      </c>
      <c r="K3605" t="s">
        <v>137</v>
      </c>
      <c r="L3605">
        <f>I3605*$Q$2/100/1000</f>
        <v>4.2549999999999999E-4</v>
      </c>
    </row>
    <row r="3606" spans="1:12">
      <c r="A3606" s="118">
        <v>45017</v>
      </c>
      <c r="B3606" t="s">
        <v>365</v>
      </c>
      <c r="C3606" t="s">
        <v>364</v>
      </c>
      <c r="D3606" t="s">
        <v>1391</v>
      </c>
      <c r="E3606" t="s">
        <v>18849</v>
      </c>
      <c r="F3606" s="119" t="s">
        <v>903</v>
      </c>
      <c r="G3606" t="s">
        <v>902</v>
      </c>
      <c r="H3606" t="s">
        <v>359</v>
      </c>
      <c r="I3606">
        <v>144</v>
      </c>
      <c r="J3606" t="s">
        <v>138</v>
      </c>
      <c r="K3606" t="s">
        <v>137</v>
      </c>
      <c r="L3606">
        <f>I3606*$Q$2/1000</f>
        <v>5.3280000000000001E-2</v>
      </c>
    </row>
    <row r="3607" spans="1:12">
      <c r="A3607" s="118">
        <v>45261</v>
      </c>
      <c r="B3607" t="s">
        <v>18773</v>
      </c>
      <c r="C3607" t="s">
        <v>18772</v>
      </c>
      <c r="D3607" t="s">
        <v>18848</v>
      </c>
      <c r="E3607" t="s">
        <v>18847</v>
      </c>
      <c r="F3607">
        <v>101017190</v>
      </c>
      <c r="G3607" t="s">
        <v>18846</v>
      </c>
      <c r="H3607" t="s">
        <v>18769</v>
      </c>
      <c r="I3607">
        <f>57.5*2</f>
        <v>115</v>
      </c>
      <c r="J3607" t="s">
        <v>138</v>
      </c>
      <c r="K3607" t="s">
        <v>137</v>
      </c>
      <c r="L3607">
        <f>I3607*$Q$2/100/1000</f>
        <v>4.2549999999999999E-4</v>
      </c>
    </row>
    <row r="3608" spans="1:12">
      <c r="A3608" s="118">
        <v>45017</v>
      </c>
      <c r="B3608" t="s">
        <v>365</v>
      </c>
      <c r="C3608" t="s">
        <v>364</v>
      </c>
      <c r="D3608" t="s">
        <v>16094</v>
      </c>
      <c r="E3608" t="s">
        <v>18845</v>
      </c>
      <c r="F3608" s="119" t="s">
        <v>1838</v>
      </c>
      <c r="G3608" t="s">
        <v>1837</v>
      </c>
      <c r="H3608" t="s">
        <v>359</v>
      </c>
      <c r="I3608">
        <v>144</v>
      </c>
      <c r="J3608" t="s">
        <v>138</v>
      </c>
      <c r="K3608" t="s">
        <v>137</v>
      </c>
      <c r="L3608">
        <f>I3608*$Q$2/1000</f>
        <v>5.3280000000000001E-2</v>
      </c>
    </row>
    <row r="3609" spans="1:12">
      <c r="A3609" s="118">
        <v>45261</v>
      </c>
      <c r="B3609" t="s">
        <v>18773</v>
      </c>
      <c r="C3609" t="s">
        <v>18772</v>
      </c>
      <c r="D3609" t="s">
        <v>18823</v>
      </c>
      <c r="E3609" t="s">
        <v>18844</v>
      </c>
      <c r="F3609">
        <v>40258747</v>
      </c>
      <c r="G3609" t="s">
        <v>18843</v>
      </c>
      <c r="H3609" t="s">
        <v>18769</v>
      </c>
      <c r="I3609">
        <f>57.5*2</f>
        <v>115</v>
      </c>
      <c r="J3609" t="s">
        <v>138</v>
      </c>
      <c r="K3609" t="s">
        <v>137</v>
      </c>
      <c r="L3609">
        <f>I3609*$Q$2/100/1000</f>
        <v>4.2549999999999999E-4</v>
      </c>
    </row>
    <row r="3610" spans="1:12">
      <c r="A3610" s="118">
        <v>45017</v>
      </c>
      <c r="B3610" t="s">
        <v>365</v>
      </c>
      <c r="C3610" t="s">
        <v>364</v>
      </c>
      <c r="D3610" t="s">
        <v>13850</v>
      </c>
      <c r="E3610" t="s">
        <v>18842</v>
      </c>
      <c r="F3610" s="119" t="s">
        <v>18841</v>
      </c>
      <c r="G3610" t="s">
        <v>18840</v>
      </c>
      <c r="H3610" t="s">
        <v>359</v>
      </c>
      <c r="I3610">
        <v>144</v>
      </c>
      <c r="J3610" t="s">
        <v>138</v>
      </c>
      <c r="K3610" t="s">
        <v>137</v>
      </c>
      <c r="L3610">
        <f>I3610*$Q$2/1000</f>
        <v>5.3280000000000001E-2</v>
      </c>
    </row>
    <row r="3611" spans="1:12">
      <c r="A3611" s="118">
        <v>45017</v>
      </c>
      <c r="B3611" t="s">
        <v>921</v>
      </c>
      <c r="C3611" t="s">
        <v>920</v>
      </c>
      <c r="D3611" t="s">
        <v>18839</v>
      </c>
      <c r="E3611" t="s">
        <v>18838</v>
      </c>
      <c r="F3611" s="119">
        <v>101045600</v>
      </c>
      <c r="G3611" t="s">
        <v>1458</v>
      </c>
      <c r="H3611" t="s">
        <v>916</v>
      </c>
      <c r="I3611">
        <v>44.6</v>
      </c>
      <c r="J3611" t="s">
        <v>145</v>
      </c>
      <c r="K3611" t="s">
        <v>137</v>
      </c>
      <c r="L3611">
        <f>I3611*$Q$2/100/1000</f>
        <v>1.6501999999999999E-4</v>
      </c>
    </row>
    <row r="3612" spans="1:12">
      <c r="A3612" s="118">
        <v>45261</v>
      </c>
      <c r="B3612" t="s">
        <v>18773</v>
      </c>
      <c r="C3612" t="s">
        <v>18772</v>
      </c>
      <c r="D3612" t="s">
        <v>18837</v>
      </c>
      <c r="E3612" t="s">
        <v>18836</v>
      </c>
      <c r="F3612">
        <v>40259813</v>
      </c>
      <c r="G3612" t="s">
        <v>18835</v>
      </c>
      <c r="H3612" t="s">
        <v>18769</v>
      </c>
      <c r="I3612">
        <f>57.5*2</f>
        <v>115</v>
      </c>
      <c r="J3612" t="s">
        <v>138</v>
      </c>
      <c r="K3612" t="s">
        <v>137</v>
      </c>
      <c r="L3612">
        <f>I3612*$Q$2/100/1000</f>
        <v>4.2549999999999999E-4</v>
      </c>
    </row>
    <row r="3613" spans="1:12">
      <c r="A3613" s="118">
        <v>45017</v>
      </c>
      <c r="B3613" t="s">
        <v>365</v>
      </c>
      <c r="C3613" t="s">
        <v>364</v>
      </c>
      <c r="D3613" t="s">
        <v>13873</v>
      </c>
      <c r="E3613" t="s">
        <v>18834</v>
      </c>
      <c r="F3613" s="119" t="s">
        <v>727</v>
      </c>
      <c r="G3613" t="s">
        <v>11966</v>
      </c>
      <c r="H3613" t="s">
        <v>359</v>
      </c>
      <c r="I3613">
        <v>144</v>
      </c>
      <c r="J3613" t="s">
        <v>138</v>
      </c>
      <c r="K3613" t="s">
        <v>137</v>
      </c>
      <c r="L3613">
        <f>I3613*$Q$2/1000</f>
        <v>5.3280000000000001E-2</v>
      </c>
    </row>
    <row r="3614" spans="1:12">
      <c r="A3614" s="118">
        <v>45017</v>
      </c>
      <c r="B3614" t="s">
        <v>365</v>
      </c>
      <c r="C3614" t="s">
        <v>364</v>
      </c>
      <c r="D3614" t="s">
        <v>18833</v>
      </c>
      <c r="E3614" t="s">
        <v>18832</v>
      </c>
      <c r="F3614" s="119" t="s">
        <v>809</v>
      </c>
      <c r="G3614" t="s">
        <v>1387</v>
      </c>
      <c r="H3614" t="s">
        <v>359</v>
      </c>
      <c r="I3614">
        <v>144</v>
      </c>
      <c r="J3614" t="s">
        <v>138</v>
      </c>
      <c r="K3614" t="s">
        <v>137</v>
      </c>
      <c r="L3614">
        <f>I3614*$Q$2/1000</f>
        <v>5.3280000000000001E-2</v>
      </c>
    </row>
    <row r="3615" spans="1:12">
      <c r="A3615" s="118">
        <v>45017</v>
      </c>
      <c r="B3615" t="s">
        <v>365</v>
      </c>
      <c r="C3615" t="s">
        <v>364</v>
      </c>
      <c r="D3615" t="s">
        <v>5637</v>
      </c>
      <c r="E3615" t="s">
        <v>18831</v>
      </c>
      <c r="F3615" s="119" t="s">
        <v>727</v>
      </c>
      <c r="G3615" t="s">
        <v>11966</v>
      </c>
      <c r="H3615" t="s">
        <v>359</v>
      </c>
      <c r="I3615">
        <v>144</v>
      </c>
      <c r="J3615" t="s">
        <v>138</v>
      </c>
      <c r="K3615" t="s">
        <v>137</v>
      </c>
      <c r="L3615">
        <f>I3615*$Q$2/1000</f>
        <v>5.3280000000000001E-2</v>
      </c>
    </row>
    <row r="3616" spans="1:12">
      <c r="A3616" s="118">
        <v>45017</v>
      </c>
      <c r="B3616" t="s">
        <v>365</v>
      </c>
      <c r="C3616" t="s">
        <v>364</v>
      </c>
      <c r="D3616" t="s">
        <v>13873</v>
      </c>
      <c r="E3616" t="s">
        <v>18830</v>
      </c>
      <c r="F3616" s="119" t="s">
        <v>611</v>
      </c>
      <c r="G3616" t="s">
        <v>5635</v>
      </c>
      <c r="H3616" t="s">
        <v>359</v>
      </c>
      <c r="I3616">
        <v>144</v>
      </c>
      <c r="J3616" t="s">
        <v>138</v>
      </c>
      <c r="K3616" t="s">
        <v>137</v>
      </c>
      <c r="L3616">
        <f>I3616*$Q$2/1000</f>
        <v>5.3280000000000001E-2</v>
      </c>
    </row>
    <row r="3617" spans="1:12">
      <c r="A3617" s="118">
        <v>45261</v>
      </c>
      <c r="B3617" t="s">
        <v>18773</v>
      </c>
      <c r="C3617" t="s">
        <v>18772</v>
      </c>
      <c r="D3617" t="s">
        <v>18829</v>
      </c>
      <c r="E3617" t="s">
        <v>18828</v>
      </c>
      <c r="F3617">
        <v>101025462</v>
      </c>
      <c r="G3617" t="s">
        <v>18827</v>
      </c>
      <c r="H3617" t="s">
        <v>18769</v>
      </c>
      <c r="I3617">
        <f>57.5*2</f>
        <v>115</v>
      </c>
      <c r="J3617" t="s">
        <v>138</v>
      </c>
      <c r="K3617" t="s">
        <v>137</v>
      </c>
      <c r="L3617">
        <f>I3617*$Q$2/100/1000</f>
        <v>4.2549999999999999E-4</v>
      </c>
    </row>
    <row r="3618" spans="1:12">
      <c r="A3618" s="118">
        <v>45261</v>
      </c>
      <c r="B3618" t="s">
        <v>18773</v>
      </c>
      <c r="C3618" t="s">
        <v>18772</v>
      </c>
      <c r="D3618" t="s">
        <v>18826</v>
      </c>
      <c r="E3618" t="s">
        <v>18825</v>
      </c>
      <c r="F3618">
        <v>101029537</v>
      </c>
      <c r="G3618" t="s">
        <v>18824</v>
      </c>
      <c r="H3618" t="s">
        <v>18769</v>
      </c>
      <c r="I3618">
        <f>57.5*2</f>
        <v>115</v>
      </c>
      <c r="J3618" t="s">
        <v>138</v>
      </c>
      <c r="K3618" t="s">
        <v>137</v>
      </c>
      <c r="L3618">
        <f>I3618*$Q$2/100/1000</f>
        <v>4.2549999999999999E-4</v>
      </c>
    </row>
    <row r="3619" spans="1:12">
      <c r="A3619" s="118">
        <v>45261</v>
      </c>
      <c r="B3619" t="s">
        <v>18773</v>
      </c>
      <c r="C3619" t="s">
        <v>18772</v>
      </c>
      <c r="D3619" t="s">
        <v>18823</v>
      </c>
      <c r="E3619" t="s">
        <v>18822</v>
      </c>
      <c r="F3619">
        <v>40258748</v>
      </c>
      <c r="G3619" t="s">
        <v>18821</v>
      </c>
      <c r="H3619" t="s">
        <v>18769</v>
      </c>
      <c r="I3619">
        <f>57.5*2</f>
        <v>115</v>
      </c>
      <c r="J3619" t="s">
        <v>138</v>
      </c>
      <c r="K3619" t="s">
        <v>137</v>
      </c>
      <c r="L3619">
        <f>I3619*$Q$2/100/1000</f>
        <v>4.2549999999999999E-4</v>
      </c>
    </row>
    <row r="3620" spans="1:12">
      <c r="A3620" s="118">
        <v>45261</v>
      </c>
      <c r="B3620" t="s">
        <v>18773</v>
      </c>
      <c r="C3620" t="s">
        <v>18772</v>
      </c>
      <c r="D3620" t="s">
        <v>18820</v>
      </c>
      <c r="E3620" t="s">
        <v>18819</v>
      </c>
      <c r="F3620">
        <v>101025496</v>
      </c>
      <c r="G3620" t="s">
        <v>18818</v>
      </c>
      <c r="H3620" t="s">
        <v>18769</v>
      </c>
      <c r="I3620">
        <f>57.5*2</f>
        <v>115</v>
      </c>
      <c r="J3620" t="s">
        <v>138</v>
      </c>
      <c r="K3620" t="s">
        <v>137</v>
      </c>
      <c r="L3620">
        <f>I3620*$Q$2/100/1000</f>
        <v>4.2549999999999999E-4</v>
      </c>
    </row>
    <row r="3621" spans="1:12">
      <c r="A3621" s="118">
        <v>45017</v>
      </c>
      <c r="B3621" t="s">
        <v>261</v>
      </c>
      <c r="C3621" t="s">
        <v>260</v>
      </c>
      <c r="D3621" t="s">
        <v>18702</v>
      </c>
      <c r="E3621" t="s">
        <v>18817</v>
      </c>
      <c r="F3621" s="119" t="s">
        <v>18816</v>
      </c>
      <c r="G3621" t="s">
        <v>18815</v>
      </c>
      <c r="H3621" t="s">
        <v>139</v>
      </c>
      <c r="I3621">
        <v>55</v>
      </c>
      <c r="J3621" t="s">
        <v>145</v>
      </c>
      <c r="K3621" t="s">
        <v>137</v>
      </c>
      <c r="L3621">
        <f>I3621*$Q$2/100/1000</f>
        <v>2.0350000000000001E-4</v>
      </c>
    </row>
    <row r="3622" spans="1:12">
      <c r="A3622" s="118">
        <v>45017</v>
      </c>
      <c r="B3622" t="s">
        <v>261</v>
      </c>
      <c r="C3622" t="s">
        <v>260</v>
      </c>
      <c r="D3622" t="s">
        <v>18814</v>
      </c>
      <c r="E3622" t="s">
        <v>18813</v>
      </c>
      <c r="F3622" s="119" t="s">
        <v>3658</v>
      </c>
      <c r="G3622" t="s">
        <v>3657</v>
      </c>
      <c r="H3622" t="s">
        <v>139</v>
      </c>
      <c r="I3622">
        <v>55</v>
      </c>
      <c r="J3622" t="s">
        <v>145</v>
      </c>
      <c r="K3622" t="s">
        <v>137</v>
      </c>
      <c r="L3622">
        <f>I3622*$Q$2/100/1000</f>
        <v>2.0350000000000001E-4</v>
      </c>
    </row>
    <row r="3623" spans="1:12">
      <c r="A3623" s="118">
        <v>45261</v>
      </c>
      <c r="B3623" t="s">
        <v>18773</v>
      </c>
      <c r="C3623" t="s">
        <v>18772</v>
      </c>
      <c r="D3623" t="s">
        <v>18812</v>
      </c>
      <c r="E3623" t="s">
        <v>18811</v>
      </c>
      <c r="F3623">
        <v>101042055</v>
      </c>
      <c r="G3623" t="s">
        <v>18808</v>
      </c>
      <c r="H3623" t="s">
        <v>18769</v>
      </c>
      <c r="I3623">
        <f>57.5*2</f>
        <v>115</v>
      </c>
      <c r="J3623" t="s">
        <v>138</v>
      </c>
      <c r="K3623" t="s">
        <v>137</v>
      </c>
      <c r="L3623">
        <f>I3623*$Q$2/100/1000</f>
        <v>4.2549999999999999E-4</v>
      </c>
    </row>
    <row r="3624" spans="1:12">
      <c r="A3624" s="118">
        <v>45261</v>
      </c>
      <c r="B3624" t="s">
        <v>18773</v>
      </c>
      <c r="C3624" t="s">
        <v>18772</v>
      </c>
      <c r="D3624" t="s">
        <v>18810</v>
      </c>
      <c r="E3624" t="s">
        <v>18809</v>
      </c>
      <c r="F3624">
        <v>101042055</v>
      </c>
      <c r="G3624" t="s">
        <v>18808</v>
      </c>
      <c r="H3624" t="s">
        <v>18769</v>
      </c>
      <c r="I3624">
        <f>57.5*2</f>
        <v>115</v>
      </c>
      <c r="J3624" t="s">
        <v>138</v>
      </c>
      <c r="K3624" t="s">
        <v>137</v>
      </c>
      <c r="L3624">
        <f>I3624*$Q$2/100/1000</f>
        <v>4.2549999999999999E-4</v>
      </c>
    </row>
    <row r="3625" spans="1:12">
      <c r="A3625" s="118">
        <v>45261</v>
      </c>
      <c r="B3625" t="s">
        <v>18773</v>
      </c>
      <c r="C3625" t="s">
        <v>18772</v>
      </c>
      <c r="D3625" t="s">
        <v>18807</v>
      </c>
      <c r="E3625" t="s">
        <v>18806</v>
      </c>
      <c r="F3625">
        <v>101033830</v>
      </c>
      <c r="G3625" t="s">
        <v>18805</v>
      </c>
      <c r="H3625" t="s">
        <v>18769</v>
      </c>
      <c r="I3625">
        <f>57.5*2</f>
        <v>115</v>
      </c>
      <c r="J3625" t="s">
        <v>138</v>
      </c>
      <c r="K3625" t="s">
        <v>137</v>
      </c>
      <c r="L3625">
        <f>I3625*$Q$2/100/1000</f>
        <v>4.2549999999999999E-4</v>
      </c>
    </row>
    <row r="3626" spans="1:12">
      <c r="A3626" s="118">
        <v>45017</v>
      </c>
      <c r="B3626" t="s">
        <v>2123</v>
      </c>
      <c r="C3626" t="s">
        <v>2122</v>
      </c>
      <c r="D3626" t="s">
        <v>18804</v>
      </c>
      <c r="E3626" t="s">
        <v>18803</v>
      </c>
      <c r="F3626" s="119">
        <v>101038757</v>
      </c>
      <c r="G3626" t="s">
        <v>16770</v>
      </c>
      <c r="H3626" t="s">
        <v>2118</v>
      </c>
      <c r="I3626">
        <v>428</v>
      </c>
      <c r="J3626" t="s">
        <v>145</v>
      </c>
      <c r="K3626" t="s">
        <v>137</v>
      </c>
      <c r="L3626">
        <f>I3626*$Q$2/100/1000</f>
        <v>1.5835999999999999E-3</v>
      </c>
    </row>
    <row r="3627" spans="1:12">
      <c r="A3627" s="118">
        <v>45017</v>
      </c>
      <c r="B3627" t="s">
        <v>2123</v>
      </c>
      <c r="C3627" t="s">
        <v>2122</v>
      </c>
      <c r="D3627" t="s">
        <v>18802</v>
      </c>
      <c r="E3627" t="s">
        <v>18801</v>
      </c>
      <c r="F3627" s="119">
        <v>101038757</v>
      </c>
      <c r="G3627" t="s">
        <v>16770</v>
      </c>
      <c r="H3627" t="s">
        <v>2118</v>
      </c>
      <c r="I3627">
        <v>428</v>
      </c>
      <c r="J3627" t="s">
        <v>145</v>
      </c>
      <c r="K3627" t="s">
        <v>137</v>
      </c>
      <c r="L3627">
        <f>I3627*$Q$2/100/1000</f>
        <v>1.5835999999999999E-3</v>
      </c>
    </row>
    <row r="3628" spans="1:12">
      <c r="A3628" s="118">
        <v>45017</v>
      </c>
      <c r="B3628" t="s">
        <v>261</v>
      </c>
      <c r="C3628" t="s">
        <v>260</v>
      </c>
      <c r="D3628" t="s">
        <v>18800</v>
      </c>
      <c r="E3628" t="s">
        <v>18799</v>
      </c>
      <c r="F3628" s="119" t="s">
        <v>15102</v>
      </c>
      <c r="G3628" t="s">
        <v>15101</v>
      </c>
      <c r="H3628" t="s">
        <v>139</v>
      </c>
      <c r="I3628">
        <v>55</v>
      </c>
      <c r="J3628" t="s">
        <v>145</v>
      </c>
      <c r="K3628" t="s">
        <v>137</v>
      </c>
      <c r="L3628">
        <f>I3628*$Q$2/100/1000</f>
        <v>2.0350000000000001E-4</v>
      </c>
    </row>
    <row r="3629" spans="1:12">
      <c r="A3629" s="118">
        <v>45261</v>
      </c>
      <c r="B3629" t="s">
        <v>18773</v>
      </c>
      <c r="C3629" t="s">
        <v>18772</v>
      </c>
      <c r="D3629" t="s">
        <v>18771</v>
      </c>
      <c r="E3629" t="s">
        <v>18798</v>
      </c>
      <c r="F3629" t="s">
        <v>18797</v>
      </c>
      <c r="G3629" t="s">
        <v>18796</v>
      </c>
      <c r="H3629" t="s">
        <v>18769</v>
      </c>
      <c r="I3629">
        <f>57.5*2</f>
        <v>115</v>
      </c>
      <c r="J3629" t="s">
        <v>138</v>
      </c>
      <c r="K3629" t="s">
        <v>137</v>
      </c>
      <c r="L3629">
        <f>I3629*$Q$2/100/1000</f>
        <v>4.2549999999999999E-4</v>
      </c>
    </row>
    <row r="3630" spans="1:12">
      <c r="A3630" s="118">
        <v>45017</v>
      </c>
      <c r="B3630" t="s">
        <v>1013</v>
      </c>
      <c r="C3630" t="s">
        <v>1012</v>
      </c>
      <c r="D3630" t="s">
        <v>18795</v>
      </c>
      <c r="E3630" t="s">
        <v>18794</v>
      </c>
      <c r="F3630" s="119">
        <v>101023734</v>
      </c>
      <c r="G3630" t="s">
        <v>1009</v>
      </c>
      <c r="H3630" t="s">
        <v>1008</v>
      </c>
      <c r="I3630">
        <v>50.6</v>
      </c>
      <c r="J3630" t="s">
        <v>145</v>
      </c>
      <c r="K3630" t="s">
        <v>137</v>
      </c>
      <c r="L3630">
        <f>I3630*$Q$2/10/1000</f>
        <v>1.8722000000000001E-3</v>
      </c>
    </row>
    <row r="3631" spans="1:12">
      <c r="A3631" s="118">
        <v>45261</v>
      </c>
      <c r="B3631" t="s">
        <v>18773</v>
      </c>
      <c r="C3631" t="s">
        <v>18772</v>
      </c>
      <c r="D3631" t="s">
        <v>18777</v>
      </c>
      <c r="E3631" t="s">
        <v>18793</v>
      </c>
      <c r="F3631" t="s">
        <v>18775</v>
      </c>
      <c r="G3631" t="s">
        <v>18774</v>
      </c>
      <c r="H3631" t="s">
        <v>18769</v>
      </c>
      <c r="I3631">
        <f>57.5*2</f>
        <v>115</v>
      </c>
      <c r="J3631" t="s">
        <v>138</v>
      </c>
      <c r="K3631" t="s">
        <v>137</v>
      </c>
      <c r="L3631">
        <f>I3631*$Q$2/100/1000</f>
        <v>4.2549999999999999E-4</v>
      </c>
    </row>
    <row r="3632" spans="1:12">
      <c r="A3632" s="118">
        <v>45261</v>
      </c>
      <c r="B3632" t="s">
        <v>18773</v>
      </c>
      <c r="C3632" t="s">
        <v>18772</v>
      </c>
      <c r="D3632" t="s">
        <v>18792</v>
      </c>
      <c r="E3632" t="s">
        <v>18791</v>
      </c>
      <c r="F3632" t="s">
        <v>18790</v>
      </c>
      <c r="G3632" t="s">
        <v>18789</v>
      </c>
      <c r="H3632" t="s">
        <v>18769</v>
      </c>
      <c r="I3632">
        <f>57.5*2</f>
        <v>115</v>
      </c>
      <c r="J3632" t="s">
        <v>138</v>
      </c>
      <c r="K3632" t="s">
        <v>137</v>
      </c>
      <c r="L3632">
        <f>I3632*$Q$2/100/1000</f>
        <v>4.2549999999999999E-4</v>
      </c>
    </row>
    <row r="3633" spans="1:12">
      <c r="A3633" s="118">
        <v>45261</v>
      </c>
      <c r="B3633" t="s">
        <v>18773</v>
      </c>
      <c r="C3633" t="s">
        <v>18772</v>
      </c>
      <c r="D3633" t="s">
        <v>18788</v>
      </c>
      <c r="E3633" t="s">
        <v>18787</v>
      </c>
      <c r="F3633">
        <v>101037705</v>
      </c>
      <c r="G3633" t="s">
        <v>18780</v>
      </c>
      <c r="H3633" t="s">
        <v>18769</v>
      </c>
      <c r="I3633">
        <f>57.5*2</f>
        <v>115</v>
      </c>
      <c r="J3633" t="s">
        <v>138</v>
      </c>
      <c r="K3633" t="s">
        <v>137</v>
      </c>
      <c r="L3633">
        <f>I3633*$Q$2/100/1000</f>
        <v>4.2549999999999999E-4</v>
      </c>
    </row>
    <row r="3634" spans="1:12" ht="15" customHeight="1">
      <c r="A3634" s="118">
        <v>45261</v>
      </c>
      <c r="B3634" t="s">
        <v>18773</v>
      </c>
      <c r="C3634" t="s">
        <v>18772</v>
      </c>
      <c r="D3634" t="s">
        <v>18786</v>
      </c>
      <c r="E3634" t="s">
        <v>18785</v>
      </c>
      <c r="F3634">
        <v>101037705</v>
      </c>
      <c r="G3634" t="s">
        <v>18780</v>
      </c>
      <c r="H3634" t="s">
        <v>18769</v>
      </c>
      <c r="I3634">
        <f>57.5*2</f>
        <v>115</v>
      </c>
      <c r="J3634" t="s">
        <v>138</v>
      </c>
      <c r="K3634" t="s">
        <v>137</v>
      </c>
      <c r="L3634">
        <f>I3634*$Q$2/100/1000</f>
        <v>4.2549999999999999E-4</v>
      </c>
    </row>
    <row r="3635" spans="1:12">
      <c r="A3635" s="118">
        <v>45261</v>
      </c>
      <c r="B3635" t="s">
        <v>18773</v>
      </c>
      <c r="C3635" t="s">
        <v>18772</v>
      </c>
      <c r="D3635" t="s">
        <v>18784</v>
      </c>
      <c r="E3635" t="s">
        <v>18783</v>
      </c>
      <c r="F3635">
        <v>101037705</v>
      </c>
      <c r="G3635" t="s">
        <v>18780</v>
      </c>
      <c r="H3635" t="s">
        <v>18769</v>
      </c>
      <c r="I3635">
        <f>57.5*2</f>
        <v>115</v>
      </c>
      <c r="J3635" t="s">
        <v>138</v>
      </c>
      <c r="K3635" t="s">
        <v>137</v>
      </c>
      <c r="L3635">
        <f>I3635*$Q$2/100/1000</f>
        <v>4.2549999999999999E-4</v>
      </c>
    </row>
    <row r="3636" spans="1:12">
      <c r="A3636" s="118">
        <v>45261</v>
      </c>
      <c r="B3636" t="s">
        <v>18773</v>
      </c>
      <c r="C3636" t="s">
        <v>18772</v>
      </c>
      <c r="D3636" t="s">
        <v>18782</v>
      </c>
      <c r="E3636" t="s">
        <v>18781</v>
      </c>
      <c r="F3636">
        <v>101037705</v>
      </c>
      <c r="G3636" t="s">
        <v>18780</v>
      </c>
      <c r="H3636" t="s">
        <v>18769</v>
      </c>
      <c r="I3636">
        <f>57.5*2</f>
        <v>115</v>
      </c>
      <c r="J3636" t="s">
        <v>138</v>
      </c>
      <c r="K3636" t="s">
        <v>137</v>
      </c>
      <c r="L3636">
        <f>I3636*$Q$2/100/1000</f>
        <v>4.2549999999999999E-4</v>
      </c>
    </row>
    <row r="3637" spans="1:12">
      <c r="A3637" s="118">
        <v>45261</v>
      </c>
      <c r="B3637" t="s">
        <v>18773</v>
      </c>
      <c r="C3637" t="s">
        <v>18772</v>
      </c>
      <c r="D3637" t="s">
        <v>18777</v>
      </c>
      <c r="E3637" t="s">
        <v>18779</v>
      </c>
      <c r="F3637" t="s">
        <v>18775</v>
      </c>
      <c r="G3637" t="s">
        <v>18774</v>
      </c>
      <c r="H3637" t="s">
        <v>18769</v>
      </c>
      <c r="I3637">
        <f>57.5*2</f>
        <v>115</v>
      </c>
      <c r="J3637" t="s">
        <v>138</v>
      </c>
      <c r="K3637" t="s">
        <v>137</v>
      </c>
      <c r="L3637">
        <f>I3637*$Q$2/100/1000</f>
        <v>4.2549999999999999E-4</v>
      </c>
    </row>
    <row r="3638" spans="1:12">
      <c r="A3638" s="118">
        <v>45261</v>
      </c>
      <c r="B3638" t="s">
        <v>18773</v>
      </c>
      <c r="C3638" t="s">
        <v>18772</v>
      </c>
      <c r="D3638" t="s">
        <v>18777</v>
      </c>
      <c r="E3638" t="s">
        <v>18778</v>
      </c>
      <c r="F3638" t="s">
        <v>18775</v>
      </c>
      <c r="G3638" t="s">
        <v>18774</v>
      </c>
      <c r="H3638" t="s">
        <v>18769</v>
      </c>
      <c r="I3638">
        <f>57.5*2</f>
        <v>115</v>
      </c>
      <c r="J3638" t="s">
        <v>138</v>
      </c>
      <c r="K3638" t="s">
        <v>137</v>
      </c>
      <c r="L3638">
        <f>I3638*$Q$2/100/1000</f>
        <v>4.2549999999999999E-4</v>
      </c>
    </row>
    <row r="3639" spans="1:12">
      <c r="A3639" s="118">
        <v>45261</v>
      </c>
      <c r="B3639" t="s">
        <v>18773</v>
      </c>
      <c r="C3639" t="s">
        <v>18772</v>
      </c>
      <c r="D3639" t="s">
        <v>18777</v>
      </c>
      <c r="E3639" t="s">
        <v>18776</v>
      </c>
      <c r="F3639" t="s">
        <v>18775</v>
      </c>
      <c r="G3639" t="s">
        <v>18774</v>
      </c>
      <c r="H3639" t="s">
        <v>18769</v>
      </c>
      <c r="I3639">
        <f>57.5*2</f>
        <v>115</v>
      </c>
      <c r="J3639" t="s">
        <v>138</v>
      </c>
      <c r="K3639" t="s">
        <v>137</v>
      </c>
      <c r="L3639">
        <f>I3639*$Q$2/100/1000</f>
        <v>4.2549999999999999E-4</v>
      </c>
    </row>
    <row r="3640" spans="1:12">
      <c r="A3640" s="118">
        <v>45261</v>
      </c>
      <c r="B3640" t="s">
        <v>18773</v>
      </c>
      <c r="C3640" t="s">
        <v>18772</v>
      </c>
      <c r="D3640" t="s">
        <v>18771</v>
      </c>
      <c r="E3640" t="s">
        <v>18770</v>
      </c>
      <c r="F3640" t="s">
        <v>10719</v>
      </c>
      <c r="G3640" t="s">
        <v>10718</v>
      </c>
      <c r="H3640" t="s">
        <v>18769</v>
      </c>
      <c r="I3640">
        <f>57.5*2</f>
        <v>115</v>
      </c>
      <c r="J3640" t="s">
        <v>138</v>
      </c>
      <c r="K3640" t="s">
        <v>137</v>
      </c>
      <c r="L3640">
        <f>I3640*$Q$2/100/1000</f>
        <v>4.2549999999999999E-4</v>
      </c>
    </row>
    <row r="3641" spans="1:12">
      <c r="A3641" s="118">
        <v>44927</v>
      </c>
      <c r="B3641" t="s">
        <v>17992</v>
      </c>
      <c r="C3641" t="s">
        <v>17991</v>
      </c>
      <c r="D3641" t="s">
        <v>18641</v>
      </c>
      <c r="E3641" t="s">
        <v>18768</v>
      </c>
      <c r="F3641">
        <v>3445197</v>
      </c>
      <c r="G3641" t="s">
        <v>18041</v>
      </c>
      <c r="H3641" t="s">
        <v>17986</v>
      </c>
      <c r="I3641">
        <v>12.4</v>
      </c>
      <c r="J3641" t="s">
        <v>145</v>
      </c>
      <c r="K3641" t="s">
        <v>137</v>
      </c>
      <c r="L3641">
        <f>I3641*$Q$2/100/1000</f>
        <v>4.5880000000000001E-5</v>
      </c>
    </row>
    <row r="3642" spans="1:12">
      <c r="A3642" s="118">
        <v>44927</v>
      </c>
      <c r="B3642" t="s">
        <v>17992</v>
      </c>
      <c r="C3642" t="s">
        <v>17991</v>
      </c>
      <c r="D3642" t="s">
        <v>18504</v>
      </c>
      <c r="E3642" t="s">
        <v>18767</v>
      </c>
      <c r="F3642">
        <v>101016688</v>
      </c>
      <c r="G3642" t="s">
        <v>18057</v>
      </c>
      <c r="H3642" t="s">
        <v>17986</v>
      </c>
      <c r="I3642">
        <v>12.4</v>
      </c>
      <c r="J3642" t="s">
        <v>145</v>
      </c>
      <c r="K3642" t="s">
        <v>137</v>
      </c>
      <c r="L3642">
        <f>I3642*$Q$2/100/1000</f>
        <v>4.5880000000000001E-5</v>
      </c>
    </row>
    <row r="3643" spans="1:12">
      <c r="A3643" s="118">
        <v>44927</v>
      </c>
      <c r="B3643" t="s">
        <v>17992</v>
      </c>
      <c r="C3643" t="s">
        <v>17991</v>
      </c>
      <c r="D3643" t="s">
        <v>18766</v>
      </c>
      <c r="E3643" t="s">
        <v>18765</v>
      </c>
      <c r="F3643">
        <v>58201547</v>
      </c>
      <c r="G3643" t="s">
        <v>18224</v>
      </c>
      <c r="H3643" t="s">
        <v>17986</v>
      </c>
      <c r="I3643">
        <v>12.4</v>
      </c>
      <c r="J3643" t="s">
        <v>145</v>
      </c>
      <c r="K3643" t="s">
        <v>137</v>
      </c>
      <c r="L3643">
        <f>I3643*$Q$2/100/1000</f>
        <v>4.5880000000000001E-5</v>
      </c>
    </row>
    <row r="3644" spans="1:12">
      <c r="A3644" s="118">
        <v>44927</v>
      </c>
      <c r="B3644" t="s">
        <v>17992</v>
      </c>
      <c r="C3644" t="s">
        <v>17991</v>
      </c>
      <c r="D3644" t="s">
        <v>18764</v>
      </c>
      <c r="E3644" t="s">
        <v>18763</v>
      </c>
      <c r="F3644">
        <v>58201547</v>
      </c>
      <c r="G3644" t="s">
        <v>18224</v>
      </c>
      <c r="H3644" t="s">
        <v>17986</v>
      </c>
      <c r="I3644">
        <v>12.4</v>
      </c>
      <c r="J3644" t="s">
        <v>145</v>
      </c>
      <c r="K3644" t="s">
        <v>137</v>
      </c>
      <c r="L3644">
        <f>I3644*$Q$2/100/1000</f>
        <v>4.5880000000000001E-5</v>
      </c>
    </row>
    <row r="3645" spans="1:12">
      <c r="A3645" s="118">
        <v>44927</v>
      </c>
      <c r="B3645" t="s">
        <v>17992</v>
      </c>
      <c r="C3645" t="s">
        <v>17991</v>
      </c>
      <c r="D3645" t="s">
        <v>18762</v>
      </c>
      <c r="E3645" t="s">
        <v>18761</v>
      </c>
      <c r="F3645">
        <v>34203290</v>
      </c>
      <c r="G3645" t="s">
        <v>18760</v>
      </c>
      <c r="H3645" t="s">
        <v>17986</v>
      </c>
      <c r="I3645">
        <v>12.4</v>
      </c>
      <c r="J3645" t="s">
        <v>145</v>
      </c>
      <c r="K3645" t="s">
        <v>137</v>
      </c>
      <c r="L3645">
        <f>I3645*$Q$2/100/1000</f>
        <v>4.5880000000000001E-5</v>
      </c>
    </row>
    <row r="3646" spans="1:12">
      <c r="A3646" s="118">
        <v>45017</v>
      </c>
      <c r="B3646" t="s">
        <v>205</v>
      </c>
      <c r="C3646" t="s">
        <v>204</v>
      </c>
      <c r="D3646" t="s">
        <v>12730</v>
      </c>
      <c r="E3646" t="s">
        <v>18759</v>
      </c>
      <c r="F3646" s="119">
        <v>66205215</v>
      </c>
      <c r="G3646" t="s">
        <v>201</v>
      </c>
      <c r="H3646" t="s">
        <v>200</v>
      </c>
      <c r="I3646">
        <v>6781</v>
      </c>
      <c r="J3646" t="s">
        <v>199</v>
      </c>
      <c r="K3646" t="s">
        <v>198</v>
      </c>
      <c r="L3646">
        <f>I3646*$Q$4/10/1000</f>
        <v>1.1924057587200001</v>
      </c>
    </row>
    <row r="3647" spans="1:12">
      <c r="A3647" s="118">
        <v>44927</v>
      </c>
      <c r="B3647" t="s">
        <v>17992</v>
      </c>
      <c r="C3647" t="s">
        <v>17991</v>
      </c>
      <c r="D3647" t="s">
        <v>18549</v>
      </c>
      <c r="E3647" t="s">
        <v>18758</v>
      </c>
      <c r="F3647">
        <v>57200913</v>
      </c>
      <c r="G3647" t="s">
        <v>18757</v>
      </c>
      <c r="H3647" t="s">
        <v>17986</v>
      </c>
      <c r="I3647">
        <v>12.4</v>
      </c>
      <c r="J3647" t="s">
        <v>145</v>
      </c>
      <c r="K3647" t="s">
        <v>137</v>
      </c>
      <c r="L3647">
        <f>I3647*$Q$2/100/1000</f>
        <v>4.5880000000000001E-5</v>
      </c>
    </row>
    <row r="3648" spans="1:12">
      <c r="A3648" s="118">
        <v>44927</v>
      </c>
      <c r="B3648" t="s">
        <v>17992</v>
      </c>
      <c r="C3648" t="s">
        <v>17991</v>
      </c>
      <c r="D3648" t="s">
        <v>18504</v>
      </c>
      <c r="E3648" t="s">
        <v>18756</v>
      </c>
      <c r="F3648">
        <v>101022627</v>
      </c>
      <c r="G3648" t="s">
        <v>18061</v>
      </c>
      <c r="H3648" t="s">
        <v>17986</v>
      </c>
      <c r="I3648">
        <v>12.4</v>
      </c>
      <c r="J3648" t="s">
        <v>145</v>
      </c>
      <c r="K3648" t="s">
        <v>137</v>
      </c>
      <c r="L3648">
        <f>I3648*$Q$2/100/1000</f>
        <v>4.5880000000000001E-5</v>
      </c>
    </row>
    <row r="3649" spans="1:12">
      <c r="A3649" s="118">
        <v>45017</v>
      </c>
      <c r="B3649" t="s">
        <v>205</v>
      </c>
      <c r="C3649" t="s">
        <v>204</v>
      </c>
      <c r="D3649" t="s">
        <v>12730</v>
      </c>
      <c r="E3649" t="s">
        <v>18755</v>
      </c>
      <c r="F3649" s="119">
        <v>66205215</v>
      </c>
      <c r="G3649" t="s">
        <v>201</v>
      </c>
      <c r="H3649" t="s">
        <v>200</v>
      </c>
      <c r="I3649">
        <v>6781</v>
      </c>
      <c r="J3649" t="s">
        <v>199</v>
      </c>
      <c r="K3649" t="s">
        <v>198</v>
      </c>
      <c r="L3649">
        <f>I3649*$Q$4/10/1000</f>
        <v>1.1924057587200001</v>
      </c>
    </row>
    <row r="3650" spans="1:12">
      <c r="A3650" s="118">
        <v>44927</v>
      </c>
      <c r="B3650" t="s">
        <v>17992</v>
      </c>
      <c r="C3650" t="s">
        <v>17991</v>
      </c>
      <c r="D3650" t="s">
        <v>18693</v>
      </c>
      <c r="E3650" t="s">
        <v>18754</v>
      </c>
      <c r="F3650">
        <v>3445207</v>
      </c>
      <c r="G3650" t="s">
        <v>18068</v>
      </c>
      <c r="H3650" t="s">
        <v>17986</v>
      </c>
      <c r="I3650">
        <v>12.4</v>
      </c>
      <c r="J3650" t="s">
        <v>145</v>
      </c>
      <c r="K3650" t="s">
        <v>137</v>
      </c>
      <c r="L3650">
        <f>I3650*$Q$2/100/1000</f>
        <v>4.5880000000000001E-5</v>
      </c>
    </row>
    <row r="3651" spans="1:12">
      <c r="A3651" s="118">
        <v>44927</v>
      </c>
      <c r="B3651" t="s">
        <v>17992</v>
      </c>
      <c r="C3651" t="s">
        <v>17991</v>
      </c>
      <c r="D3651" t="s">
        <v>18753</v>
      </c>
      <c r="E3651" t="s">
        <v>18752</v>
      </c>
      <c r="F3651">
        <v>34201348</v>
      </c>
      <c r="G3651" t="s">
        <v>456</v>
      </c>
      <c r="H3651" t="s">
        <v>17986</v>
      </c>
      <c r="I3651">
        <v>12.4</v>
      </c>
      <c r="J3651" t="s">
        <v>145</v>
      </c>
      <c r="K3651" t="s">
        <v>137</v>
      </c>
      <c r="L3651">
        <f>I3651*$Q$2/100/1000</f>
        <v>4.5880000000000001E-5</v>
      </c>
    </row>
    <row r="3652" spans="1:12">
      <c r="A3652" s="118">
        <v>44927</v>
      </c>
      <c r="B3652" t="s">
        <v>17992</v>
      </c>
      <c r="C3652" t="s">
        <v>17991</v>
      </c>
      <c r="D3652" t="s">
        <v>18641</v>
      </c>
      <c r="E3652" t="s">
        <v>18751</v>
      </c>
      <c r="F3652">
        <v>34203309</v>
      </c>
      <c r="G3652" t="s">
        <v>18079</v>
      </c>
      <c r="H3652" t="s">
        <v>17986</v>
      </c>
      <c r="I3652">
        <v>12.4</v>
      </c>
      <c r="J3652" t="s">
        <v>145</v>
      </c>
      <c r="K3652" t="s">
        <v>137</v>
      </c>
      <c r="L3652">
        <f>I3652*$Q$2/100/1000</f>
        <v>4.5880000000000001E-5</v>
      </c>
    </row>
    <row r="3653" spans="1:12">
      <c r="A3653" s="118">
        <v>44927</v>
      </c>
      <c r="B3653" t="s">
        <v>17992</v>
      </c>
      <c r="C3653" t="s">
        <v>17991</v>
      </c>
      <c r="D3653" t="s">
        <v>18504</v>
      </c>
      <c r="E3653" t="s">
        <v>18750</v>
      </c>
      <c r="F3653">
        <v>101010879</v>
      </c>
      <c r="G3653" t="s">
        <v>18033</v>
      </c>
      <c r="H3653" t="s">
        <v>17986</v>
      </c>
      <c r="I3653">
        <v>12.4</v>
      </c>
      <c r="J3653" t="s">
        <v>145</v>
      </c>
      <c r="K3653" t="s">
        <v>137</v>
      </c>
      <c r="L3653">
        <f>I3653*$Q$2/100/1000</f>
        <v>4.5880000000000001E-5</v>
      </c>
    </row>
    <row r="3654" spans="1:12">
      <c r="A3654" s="118">
        <v>44927</v>
      </c>
      <c r="B3654" t="s">
        <v>17992</v>
      </c>
      <c r="C3654" t="s">
        <v>17991</v>
      </c>
      <c r="D3654" t="s">
        <v>18549</v>
      </c>
      <c r="E3654" t="s">
        <v>18749</v>
      </c>
      <c r="F3654">
        <v>101020030</v>
      </c>
      <c r="G3654" t="s">
        <v>18636</v>
      </c>
      <c r="H3654" t="s">
        <v>17986</v>
      </c>
      <c r="I3654">
        <v>12.4</v>
      </c>
      <c r="J3654" t="s">
        <v>145</v>
      </c>
      <c r="K3654" t="s">
        <v>137</v>
      </c>
      <c r="L3654">
        <f>I3654*$Q$2/100/1000</f>
        <v>4.5880000000000001E-5</v>
      </c>
    </row>
    <row r="3655" spans="1:12">
      <c r="A3655" s="118">
        <v>44927</v>
      </c>
      <c r="B3655" t="s">
        <v>17992</v>
      </c>
      <c r="C3655" t="s">
        <v>17991</v>
      </c>
      <c r="D3655" t="s">
        <v>18623</v>
      </c>
      <c r="E3655" t="s">
        <v>18748</v>
      </c>
      <c r="F3655">
        <v>34204356</v>
      </c>
      <c r="G3655" t="s">
        <v>15569</v>
      </c>
      <c r="H3655" t="s">
        <v>17986</v>
      </c>
      <c r="I3655">
        <v>12.4</v>
      </c>
      <c r="J3655" t="s">
        <v>145</v>
      </c>
      <c r="K3655" t="s">
        <v>137</v>
      </c>
      <c r="L3655">
        <f>I3655*$Q$2/100/1000</f>
        <v>4.5880000000000001E-5</v>
      </c>
    </row>
    <row r="3656" spans="1:12">
      <c r="A3656" s="118">
        <v>45017</v>
      </c>
      <c r="B3656" t="s">
        <v>205</v>
      </c>
      <c r="C3656" t="s">
        <v>204</v>
      </c>
      <c r="D3656" t="s">
        <v>12730</v>
      </c>
      <c r="E3656" t="s">
        <v>18747</v>
      </c>
      <c r="F3656" s="119">
        <v>66205215</v>
      </c>
      <c r="G3656" t="s">
        <v>201</v>
      </c>
      <c r="H3656" t="s">
        <v>200</v>
      </c>
      <c r="I3656">
        <v>6781</v>
      </c>
      <c r="J3656" t="s">
        <v>199</v>
      </c>
      <c r="K3656" t="s">
        <v>198</v>
      </c>
      <c r="L3656">
        <f>I3656*$Q$4/10/1000</f>
        <v>1.1924057587200001</v>
      </c>
    </row>
    <row r="3657" spans="1:12">
      <c r="A3657" s="118">
        <v>44927</v>
      </c>
      <c r="B3657" t="s">
        <v>17992</v>
      </c>
      <c r="C3657" t="s">
        <v>17991</v>
      </c>
      <c r="D3657" t="s">
        <v>18628</v>
      </c>
      <c r="E3657" t="s">
        <v>18746</v>
      </c>
      <c r="F3657">
        <v>3445037</v>
      </c>
      <c r="G3657" t="s">
        <v>18361</v>
      </c>
      <c r="H3657" t="s">
        <v>17986</v>
      </c>
      <c r="I3657">
        <v>12.4</v>
      </c>
      <c r="J3657" t="s">
        <v>145</v>
      </c>
      <c r="K3657" t="s">
        <v>137</v>
      </c>
      <c r="L3657">
        <f>I3657*$Q$2/100/1000</f>
        <v>4.5880000000000001E-5</v>
      </c>
    </row>
    <row r="3658" spans="1:12">
      <c r="A3658" s="118">
        <v>45017</v>
      </c>
      <c r="B3658" t="s">
        <v>460</v>
      </c>
      <c r="C3658" t="s">
        <v>459</v>
      </c>
      <c r="D3658" t="s">
        <v>18745</v>
      </c>
      <c r="E3658" t="s">
        <v>18744</v>
      </c>
      <c r="F3658" s="119">
        <v>21205611</v>
      </c>
      <c r="G3658" t="s">
        <v>18743</v>
      </c>
      <c r="H3658" t="s">
        <v>455</v>
      </c>
      <c r="I3658">
        <v>103.6</v>
      </c>
      <c r="J3658" t="s">
        <v>145</v>
      </c>
      <c r="K3658" t="s">
        <v>137</v>
      </c>
      <c r="L3658">
        <f>I3658*$Q$2/100/1000</f>
        <v>3.8331999999999998E-4</v>
      </c>
    </row>
    <row r="3659" spans="1:12">
      <c r="A3659" s="118">
        <v>44927</v>
      </c>
      <c r="B3659" t="s">
        <v>17992</v>
      </c>
      <c r="C3659" t="s">
        <v>17991</v>
      </c>
      <c r="D3659" t="s">
        <v>18623</v>
      </c>
      <c r="E3659" t="s">
        <v>18742</v>
      </c>
      <c r="F3659">
        <v>101010879</v>
      </c>
      <c r="G3659" t="s">
        <v>18033</v>
      </c>
      <c r="H3659" t="s">
        <v>17986</v>
      </c>
      <c r="I3659">
        <v>12.4</v>
      </c>
      <c r="J3659" t="s">
        <v>145</v>
      </c>
      <c r="K3659" t="s">
        <v>137</v>
      </c>
      <c r="L3659">
        <f>I3659*$Q$2/100/1000</f>
        <v>4.5880000000000001E-5</v>
      </c>
    </row>
    <row r="3660" spans="1:12">
      <c r="A3660" s="118">
        <v>44927</v>
      </c>
      <c r="B3660" t="s">
        <v>17992</v>
      </c>
      <c r="C3660" t="s">
        <v>17991</v>
      </c>
      <c r="D3660" t="s">
        <v>18693</v>
      </c>
      <c r="E3660" t="s">
        <v>18741</v>
      </c>
      <c r="F3660" t="s">
        <v>18740</v>
      </c>
      <c r="G3660" t="s">
        <v>18739</v>
      </c>
      <c r="H3660" t="s">
        <v>17986</v>
      </c>
      <c r="I3660">
        <v>12.4</v>
      </c>
      <c r="J3660" t="s">
        <v>145</v>
      </c>
      <c r="K3660" t="s">
        <v>137</v>
      </c>
      <c r="L3660">
        <f>I3660*$Q$2/100/1000</f>
        <v>4.5880000000000001E-5</v>
      </c>
    </row>
    <row r="3661" spans="1:12">
      <c r="A3661" s="118">
        <v>44927</v>
      </c>
      <c r="B3661" t="s">
        <v>17992</v>
      </c>
      <c r="C3661" t="s">
        <v>17991</v>
      </c>
      <c r="D3661" t="s">
        <v>18494</v>
      </c>
      <c r="E3661" t="s">
        <v>18738</v>
      </c>
      <c r="F3661">
        <v>101020030</v>
      </c>
      <c r="G3661" t="s">
        <v>18636</v>
      </c>
      <c r="H3661" t="s">
        <v>17986</v>
      </c>
      <c r="I3661">
        <v>12.4</v>
      </c>
      <c r="J3661" t="s">
        <v>145</v>
      </c>
      <c r="K3661" t="s">
        <v>137</v>
      </c>
      <c r="L3661">
        <f>I3661*$Q$2/100/1000</f>
        <v>4.5880000000000001E-5</v>
      </c>
    </row>
    <row r="3662" spans="1:12">
      <c r="A3662" s="118">
        <v>44927</v>
      </c>
      <c r="B3662" t="s">
        <v>17992</v>
      </c>
      <c r="C3662" t="s">
        <v>17991</v>
      </c>
      <c r="D3662" t="s">
        <v>18494</v>
      </c>
      <c r="E3662" t="s">
        <v>18737</v>
      </c>
      <c r="F3662">
        <v>3445038</v>
      </c>
      <c r="G3662" t="s">
        <v>18002</v>
      </c>
      <c r="H3662" t="s">
        <v>17986</v>
      </c>
      <c r="I3662">
        <v>12.4</v>
      </c>
      <c r="J3662" t="s">
        <v>145</v>
      </c>
      <c r="K3662" t="s">
        <v>137</v>
      </c>
      <c r="L3662">
        <f>I3662*$Q$2/100/1000</f>
        <v>4.5880000000000001E-5</v>
      </c>
    </row>
    <row r="3663" spans="1:12">
      <c r="A3663" s="118">
        <v>44927</v>
      </c>
      <c r="B3663" t="s">
        <v>17992</v>
      </c>
      <c r="C3663" t="s">
        <v>17991</v>
      </c>
      <c r="D3663" t="s">
        <v>18685</v>
      </c>
      <c r="E3663" t="s">
        <v>18736</v>
      </c>
      <c r="F3663" t="s">
        <v>18735</v>
      </c>
      <c r="G3663" t="s">
        <v>18734</v>
      </c>
      <c r="H3663" t="s">
        <v>17986</v>
      </c>
      <c r="I3663">
        <v>12.4</v>
      </c>
      <c r="J3663" t="s">
        <v>145</v>
      </c>
      <c r="K3663" t="s">
        <v>137</v>
      </c>
      <c r="L3663">
        <f>I3663*$Q$2/100/1000</f>
        <v>4.5880000000000001E-5</v>
      </c>
    </row>
    <row r="3664" spans="1:12">
      <c r="A3664" s="118">
        <v>44927</v>
      </c>
      <c r="B3664" t="s">
        <v>17992</v>
      </c>
      <c r="C3664" t="s">
        <v>17991</v>
      </c>
      <c r="D3664" t="s">
        <v>18504</v>
      </c>
      <c r="E3664" t="s">
        <v>18733</v>
      </c>
      <c r="F3664">
        <v>101022627</v>
      </c>
      <c r="G3664" t="s">
        <v>18061</v>
      </c>
      <c r="H3664" t="s">
        <v>17986</v>
      </c>
      <c r="I3664">
        <v>12.4</v>
      </c>
      <c r="J3664" t="s">
        <v>145</v>
      </c>
      <c r="K3664" t="s">
        <v>137</v>
      </c>
      <c r="L3664">
        <f>I3664*$Q$2/100/1000</f>
        <v>4.5880000000000001E-5</v>
      </c>
    </row>
    <row r="3665" spans="1:12">
      <c r="A3665" s="118">
        <v>44927</v>
      </c>
      <c r="B3665" t="s">
        <v>17992</v>
      </c>
      <c r="C3665" t="s">
        <v>17991</v>
      </c>
      <c r="D3665" t="s">
        <v>18388</v>
      </c>
      <c r="E3665" t="s">
        <v>18732</v>
      </c>
      <c r="F3665">
        <v>51203629</v>
      </c>
      <c r="G3665" t="s">
        <v>18028</v>
      </c>
      <c r="H3665" t="s">
        <v>17986</v>
      </c>
      <c r="I3665">
        <v>12.4</v>
      </c>
      <c r="J3665" t="s">
        <v>145</v>
      </c>
      <c r="K3665" t="s">
        <v>137</v>
      </c>
      <c r="L3665">
        <f>I3665*$Q$2/100/1000</f>
        <v>4.5880000000000001E-5</v>
      </c>
    </row>
    <row r="3666" spans="1:12">
      <c r="A3666" s="118">
        <v>45017</v>
      </c>
      <c r="B3666" t="s">
        <v>205</v>
      </c>
      <c r="C3666" t="s">
        <v>204</v>
      </c>
      <c r="D3666" t="s">
        <v>15424</v>
      </c>
      <c r="E3666" t="s">
        <v>18731</v>
      </c>
      <c r="F3666" s="119">
        <v>101040967</v>
      </c>
      <c r="G3666" t="s">
        <v>18337</v>
      </c>
      <c r="H3666" t="s">
        <v>200</v>
      </c>
      <c r="I3666">
        <v>6781</v>
      </c>
      <c r="J3666" t="s">
        <v>199</v>
      </c>
      <c r="K3666" t="s">
        <v>198</v>
      </c>
      <c r="L3666">
        <f>I3666*$Q$4/10/1000</f>
        <v>1.1924057587200001</v>
      </c>
    </row>
    <row r="3667" spans="1:12">
      <c r="A3667" s="118">
        <v>44927</v>
      </c>
      <c r="B3667" t="s">
        <v>17992</v>
      </c>
      <c r="C3667" t="s">
        <v>17991</v>
      </c>
      <c r="D3667" t="s">
        <v>18730</v>
      </c>
      <c r="E3667" t="s">
        <v>18729</v>
      </c>
      <c r="F3667">
        <v>42201388</v>
      </c>
      <c r="G3667" t="s">
        <v>18728</v>
      </c>
      <c r="H3667" t="s">
        <v>17986</v>
      </c>
      <c r="I3667">
        <v>12.4</v>
      </c>
      <c r="J3667" t="s">
        <v>145</v>
      </c>
      <c r="K3667" t="s">
        <v>137</v>
      </c>
      <c r="L3667">
        <f>I3667*$Q$2/100/1000</f>
        <v>4.5880000000000001E-5</v>
      </c>
    </row>
    <row r="3668" spans="1:12">
      <c r="A3668" s="118">
        <v>45017</v>
      </c>
      <c r="B3668" t="s">
        <v>205</v>
      </c>
      <c r="C3668" t="s">
        <v>204</v>
      </c>
      <c r="D3668" t="s">
        <v>12730</v>
      </c>
      <c r="E3668" t="s">
        <v>18727</v>
      </c>
      <c r="F3668" s="119">
        <v>66205215</v>
      </c>
      <c r="G3668" t="s">
        <v>201</v>
      </c>
      <c r="H3668" t="s">
        <v>200</v>
      </c>
      <c r="I3668">
        <v>6781</v>
      </c>
      <c r="J3668" t="s">
        <v>199</v>
      </c>
      <c r="K3668" t="s">
        <v>198</v>
      </c>
      <c r="L3668">
        <f>I3668*$Q$4/10/1000</f>
        <v>1.1924057587200001</v>
      </c>
    </row>
    <row r="3669" spans="1:12">
      <c r="A3669" s="118">
        <v>44927</v>
      </c>
      <c r="B3669" t="s">
        <v>17992</v>
      </c>
      <c r="C3669" t="s">
        <v>17991</v>
      </c>
      <c r="D3669" t="s">
        <v>18641</v>
      </c>
      <c r="E3669" t="s">
        <v>18726</v>
      </c>
      <c r="F3669">
        <v>34204356</v>
      </c>
      <c r="G3669" t="s">
        <v>18725</v>
      </c>
      <c r="H3669" t="s">
        <v>17986</v>
      </c>
      <c r="I3669">
        <v>12.4</v>
      </c>
      <c r="J3669" t="s">
        <v>145</v>
      </c>
      <c r="K3669" t="s">
        <v>137</v>
      </c>
      <c r="L3669">
        <f>I3669*$Q$2/100/1000</f>
        <v>4.5880000000000001E-5</v>
      </c>
    </row>
    <row r="3670" spans="1:12">
      <c r="A3670" s="118">
        <v>44927</v>
      </c>
      <c r="B3670" t="s">
        <v>17992</v>
      </c>
      <c r="C3670" t="s">
        <v>17991</v>
      </c>
      <c r="D3670" t="s">
        <v>18724</v>
      </c>
      <c r="E3670" t="s">
        <v>18723</v>
      </c>
      <c r="F3670">
        <v>51203629</v>
      </c>
      <c r="G3670" t="s">
        <v>18642</v>
      </c>
      <c r="H3670" t="s">
        <v>17986</v>
      </c>
      <c r="I3670">
        <v>12.4</v>
      </c>
      <c r="J3670" t="s">
        <v>145</v>
      </c>
      <c r="K3670" t="s">
        <v>137</v>
      </c>
      <c r="L3670">
        <f>I3670*$Q$2/100/1000</f>
        <v>4.5880000000000001E-5</v>
      </c>
    </row>
    <row r="3671" spans="1:12">
      <c r="A3671" s="118">
        <v>44927</v>
      </c>
      <c r="B3671" t="s">
        <v>17992</v>
      </c>
      <c r="C3671" t="s">
        <v>17991</v>
      </c>
      <c r="D3671" t="s">
        <v>18722</v>
      </c>
      <c r="E3671" t="s">
        <v>18721</v>
      </c>
      <c r="F3671">
        <v>101037545</v>
      </c>
      <c r="G3671" t="s">
        <v>18720</v>
      </c>
      <c r="H3671" t="s">
        <v>17986</v>
      </c>
      <c r="I3671">
        <v>12.4</v>
      </c>
      <c r="J3671" t="s">
        <v>145</v>
      </c>
      <c r="K3671" t="s">
        <v>137</v>
      </c>
      <c r="L3671">
        <f>I3671*$Q$2/100/1000</f>
        <v>4.5880000000000001E-5</v>
      </c>
    </row>
    <row r="3672" spans="1:12">
      <c r="A3672" s="118">
        <v>44927</v>
      </c>
      <c r="B3672" t="s">
        <v>17992</v>
      </c>
      <c r="C3672" t="s">
        <v>17991</v>
      </c>
      <c r="D3672" t="s">
        <v>18551</v>
      </c>
      <c r="E3672" t="s">
        <v>18719</v>
      </c>
      <c r="F3672">
        <v>101016688</v>
      </c>
      <c r="G3672" t="s">
        <v>18057</v>
      </c>
      <c r="H3672" t="s">
        <v>17986</v>
      </c>
      <c r="I3672">
        <v>12.4</v>
      </c>
      <c r="J3672" t="s">
        <v>145</v>
      </c>
      <c r="K3672" t="s">
        <v>137</v>
      </c>
      <c r="L3672">
        <f>I3672*$Q$2/100/1000</f>
        <v>4.5880000000000001E-5</v>
      </c>
    </row>
    <row r="3673" spans="1:12">
      <c r="A3673" s="118">
        <v>45017</v>
      </c>
      <c r="B3673" t="s">
        <v>574</v>
      </c>
      <c r="C3673" t="s">
        <v>573</v>
      </c>
      <c r="D3673" t="s">
        <v>2730</v>
      </c>
      <c r="E3673" t="s">
        <v>18718</v>
      </c>
      <c r="F3673" s="119">
        <v>1</v>
      </c>
      <c r="G3673" t="s">
        <v>667</v>
      </c>
      <c r="H3673" t="s">
        <v>569</v>
      </c>
      <c r="I3673">
        <v>298</v>
      </c>
      <c r="J3673" t="s">
        <v>145</v>
      </c>
      <c r="K3673" t="s">
        <v>137</v>
      </c>
      <c r="L3673">
        <f>I3673*$Q$2/100/1000</f>
        <v>1.1026E-3</v>
      </c>
    </row>
    <row r="3674" spans="1:12" ht="15.75">
      <c r="A3674" s="118">
        <v>45017</v>
      </c>
      <c r="B3674" t="s">
        <v>2380</v>
      </c>
      <c r="C3674" t="s">
        <v>2379</v>
      </c>
      <c r="D3674" t="s">
        <v>16260</v>
      </c>
      <c r="E3674" t="s">
        <v>18717</v>
      </c>
      <c r="F3674" s="119">
        <v>89205386</v>
      </c>
      <c r="G3674" t="s">
        <v>2376</v>
      </c>
      <c r="H3674" s="124" t="s">
        <v>2375</v>
      </c>
      <c r="I3674">
        <v>10.4</v>
      </c>
      <c r="J3674" t="s">
        <v>223</v>
      </c>
      <c r="K3674" t="s">
        <v>137</v>
      </c>
      <c r="L3674">
        <f>I3674*$Q$5/10/1000</f>
        <v>1.0574200000000001E-3</v>
      </c>
    </row>
    <row r="3675" spans="1:12">
      <c r="A3675" s="118">
        <v>44927</v>
      </c>
      <c r="B3675" t="s">
        <v>17992</v>
      </c>
      <c r="C3675" t="s">
        <v>17991</v>
      </c>
      <c r="D3675" t="s">
        <v>18716</v>
      </c>
      <c r="E3675" t="s">
        <v>18715</v>
      </c>
      <c r="F3675">
        <v>3445197</v>
      </c>
      <c r="G3675" t="s">
        <v>18041</v>
      </c>
      <c r="H3675" t="s">
        <v>17986</v>
      </c>
      <c r="I3675">
        <v>12.4</v>
      </c>
      <c r="J3675" t="s">
        <v>145</v>
      </c>
      <c r="K3675" t="s">
        <v>137</v>
      </c>
      <c r="L3675">
        <f>I3675*$Q$2/100/1000</f>
        <v>4.5880000000000001E-5</v>
      </c>
    </row>
    <row r="3676" spans="1:12">
      <c r="A3676" s="118">
        <v>44927</v>
      </c>
      <c r="B3676" t="s">
        <v>17992</v>
      </c>
      <c r="C3676" t="s">
        <v>17991</v>
      </c>
      <c r="D3676" t="s">
        <v>18714</v>
      </c>
      <c r="E3676" t="s">
        <v>18713</v>
      </c>
      <c r="F3676" t="s">
        <v>18066</v>
      </c>
      <c r="G3676" t="s">
        <v>18065</v>
      </c>
      <c r="H3676" t="s">
        <v>17986</v>
      </c>
      <c r="I3676">
        <v>12.4</v>
      </c>
      <c r="J3676" t="s">
        <v>145</v>
      </c>
      <c r="K3676" t="s">
        <v>137</v>
      </c>
      <c r="L3676">
        <f>I3676*$Q$2/100/1000</f>
        <v>4.5880000000000001E-5</v>
      </c>
    </row>
    <row r="3677" spans="1:12">
      <c r="A3677" s="118">
        <v>44927</v>
      </c>
      <c r="B3677" t="s">
        <v>17992</v>
      </c>
      <c r="C3677" t="s">
        <v>17991</v>
      </c>
      <c r="D3677" t="s">
        <v>18641</v>
      </c>
      <c r="E3677" t="s">
        <v>18712</v>
      </c>
      <c r="F3677">
        <v>34206333</v>
      </c>
      <c r="G3677" t="s">
        <v>18185</v>
      </c>
      <c r="H3677" t="s">
        <v>17986</v>
      </c>
      <c r="I3677">
        <v>12.4</v>
      </c>
      <c r="J3677" t="s">
        <v>145</v>
      </c>
      <c r="K3677" t="s">
        <v>137</v>
      </c>
      <c r="L3677">
        <f>I3677*$Q$2/100/1000</f>
        <v>4.5880000000000001E-5</v>
      </c>
    </row>
    <row r="3678" spans="1:12">
      <c r="A3678" s="118">
        <v>44927</v>
      </c>
      <c r="B3678" t="s">
        <v>17992</v>
      </c>
      <c r="C3678" t="s">
        <v>17991</v>
      </c>
      <c r="D3678" t="s">
        <v>18641</v>
      </c>
      <c r="E3678" t="s">
        <v>18711</v>
      </c>
      <c r="F3678">
        <v>51203629</v>
      </c>
      <c r="G3678" t="s">
        <v>18642</v>
      </c>
      <c r="H3678" t="s">
        <v>17986</v>
      </c>
      <c r="I3678">
        <v>12.4</v>
      </c>
      <c r="J3678" t="s">
        <v>145</v>
      </c>
      <c r="K3678" t="s">
        <v>137</v>
      </c>
      <c r="L3678">
        <f>I3678*$Q$2/100/1000</f>
        <v>4.5880000000000001E-5</v>
      </c>
    </row>
    <row r="3679" spans="1:12">
      <c r="A3679" s="118">
        <v>44927</v>
      </c>
      <c r="B3679" t="s">
        <v>17992</v>
      </c>
      <c r="C3679" t="s">
        <v>17991</v>
      </c>
      <c r="D3679" t="s">
        <v>18439</v>
      </c>
      <c r="E3679" t="s">
        <v>18710</v>
      </c>
      <c r="F3679">
        <v>34204212</v>
      </c>
      <c r="G3679" t="s">
        <v>18621</v>
      </c>
      <c r="H3679" t="s">
        <v>17986</v>
      </c>
      <c r="I3679">
        <v>12.4</v>
      </c>
      <c r="J3679" t="s">
        <v>145</v>
      </c>
      <c r="K3679" t="s">
        <v>137</v>
      </c>
      <c r="L3679">
        <f>I3679*$Q$2/100/1000</f>
        <v>4.5880000000000001E-5</v>
      </c>
    </row>
    <row r="3680" spans="1:12">
      <c r="A3680" s="118">
        <v>45017</v>
      </c>
      <c r="B3680" t="s">
        <v>305</v>
      </c>
      <c r="C3680" t="s">
        <v>304</v>
      </c>
      <c r="D3680" t="s">
        <v>18709</v>
      </c>
      <c r="E3680" t="s">
        <v>18708</v>
      </c>
      <c r="F3680" s="119">
        <v>85211274</v>
      </c>
      <c r="G3680" t="s">
        <v>18707</v>
      </c>
      <c r="H3680" t="s">
        <v>300</v>
      </c>
      <c r="I3680">
        <v>12.8</v>
      </c>
      <c r="J3680" t="s">
        <v>145</v>
      </c>
      <c r="K3680" t="s">
        <v>137</v>
      </c>
      <c r="L3680">
        <f>I3680*$Q$2/100/1000</f>
        <v>4.7360000000000001E-5</v>
      </c>
    </row>
    <row r="3681" spans="1:12">
      <c r="A3681" s="118">
        <v>44927</v>
      </c>
      <c r="B3681" t="s">
        <v>17992</v>
      </c>
      <c r="C3681" t="s">
        <v>17991</v>
      </c>
      <c r="D3681" t="s">
        <v>18639</v>
      </c>
      <c r="E3681" t="s">
        <v>18706</v>
      </c>
      <c r="F3681">
        <v>3445038</v>
      </c>
      <c r="G3681" t="s">
        <v>18002</v>
      </c>
      <c r="H3681" t="s">
        <v>17986</v>
      </c>
      <c r="I3681">
        <v>12.4</v>
      </c>
      <c r="J3681" t="s">
        <v>145</v>
      </c>
      <c r="K3681" t="s">
        <v>137</v>
      </c>
      <c r="L3681">
        <f>I3681*$Q$2/100/1000</f>
        <v>4.5880000000000001E-5</v>
      </c>
    </row>
    <row r="3682" spans="1:12">
      <c r="A3682" s="118">
        <v>44927</v>
      </c>
      <c r="B3682" t="s">
        <v>17992</v>
      </c>
      <c r="C3682" t="s">
        <v>17991</v>
      </c>
      <c r="D3682" t="s">
        <v>18504</v>
      </c>
      <c r="E3682" t="s">
        <v>18705</v>
      </c>
      <c r="F3682">
        <v>101022627</v>
      </c>
      <c r="G3682" t="s">
        <v>18061</v>
      </c>
      <c r="H3682" t="s">
        <v>17986</v>
      </c>
      <c r="I3682">
        <v>12.4</v>
      </c>
      <c r="J3682" t="s">
        <v>145</v>
      </c>
      <c r="K3682" t="s">
        <v>137</v>
      </c>
      <c r="L3682">
        <f>I3682*$Q$2/100/1000</f>
        <v>4.5880000000000001E-5</v>
      </c>
    </row>
    <row r="3683" spans="1:12">
      <c r="A3683" s="118">
        <v>44927</v>
      </c>
      <c r="B3683" t="s">
        <v>17992</v>
      </c>
      <c r="C3683" t="s">
        <v>17991</v>
      </c>
      <c r="D3683" t="s">
        <v>18700</v>
      </c>
      <c r="E3683" t="s">
        <v>18704</v>
      </c>
      <c r="F3683">
        <v>101008169</v>
      </c>
      <c r="G3683" t="s">
        <v>18698</v>
      </c>
      <c r="H3683" t="s">
        <v>17986</v>
      </c>
      <c r="I3683">
        <v>12.4</v>
      </c>
      <c r="J3683" t="s">
        <v>145</v>
      </c>
      <c r="K3683" t="s">
        <v>137</v>
      </c>
      <c r="L3683">
        <f>I3683*$Q$2/100/1000</f>
        <v>4.5880000000000001E-5</v>
      </c>
    </row>
    <row r="3684" spans="1:12">
      <c r="A3684" s="118">
        <v>44927</v>
      </c>
      <c r="B3684" t="s">
        <v>17992</v>
      </c>
      <c r="C3684" t="s">
        <v>17991</v>
      </c>
      <c r="D3684" t="s">
        <v>18696</v>
      </c>
      <c r="E3684" t="s">
        <v>18703</v>
      </c>
      <c r="F3684">
        <v>3445037</v>
      </c>
      <c r="G3684" t="s">
        <v>18361</v>
      </c>
      <c r="H3684" t="s">
        <v>17986</v>
      </c>
      <c r="I3684">
        <v>12.4</v>
      </c>
      <c r="J3684" t="s">
        <v>145</v>
      </c>
      <c r="K3684" t="s">
        <v>137</v>
      </c>
      <c r="L3684">
        <f>I3684*$Q$2/100/1000</f>
        <v>4.5880000000000001E-5</v>
      </c>
    </row>
    <row r="3685" spans="1:12">
      <c r="A3685" s="118">
        <v>45017</v>
      </c>
      <c r="B3685" t="s">
        <v>261</v>
      </c>
      <c r="C3685" t="s">
        <v>260</v>
      </c>
      <c r="D3685" t="s">
        <v>18702</v>
      </c>
      <c r="E3685" t="s">
        <v>18701</v>
      </c>
      <c r="F3685" s="119">
        <v>101028605</v>
      </c>
      <c r="G3685" t="s">
        <v>9482</v>
      </c>
      <c r="H3685" t="s">
        <v>139</v>
      </c>
      <c r="I3685">
        <v>55</v>
      </c>
      <c r="J3685" t="s">
        <v>145</v>
      </c>
      <c r="K3685" t="s">
        <v>137</v>
      </c>
      <c r="L3685">
        <f>I3685*$Q$2/100/1000</f>
        <v>2.0350000000000001E-4</v>
      </c>
    </row>
    <row r="3686" spans="1:12">
      <c r="A3686" s="118">
        <v>44958</v>
      </c>
      <c r="B3686" t="s">
        <v>17992</v>
      </c>
      <c r="C3686" t="s">
        <v>17991</v>
      </c>
      <c r="D3686" t="s">
        <v>18700</v>
      </c>
      <c r="E3686" t="s">
        <v>18699</v>
      </c>
      <c r="F3686">
        <v>101008169</v>
      </c>
      <c r="G3686" t="s">
        <v>18698</v>
      </c>
      <c r="H3686" t="s">
        <v>17986</v>
      </c>
      <c r="I3686">
        <v>12.4</v>
      </c>
      <c r="J3686" t="s">
        <v>145</v>
      </c>
      <c r="K3686" t="s">
        <v>137</v>
      </c>
      <c r="L3686">
        <f>I3686*$Q$2/100/1000</f>
        <v>4.5880000000000001E-5</v>
      </c>
    </row>
    <row r="3687" spans="1:12">
      <c r="A3687" s="118">
        <v>44958</v>
      </c>
      <c r="B3687" t="s">
        <v>17992</v>
      </c>
      <c r="C3687" t="s">
        <v>17991</v>
      </c>
      <c r="D3687" t="s">
        <v>18494</v>
      </c>
      <c r="E3687" t="s">
        <v>18697</v>
      </c>
      <c r="F3687">
        <v>101026870</v>
      </c>
      <c r="G3687" t="s">
        <v>18112</v>
      </c>
      <c r="H3687" t="s">
        <v>17986</v>
      </c>
      <c r="I3687">
        <v>12.4</v>
      </c>
      <c r="J3687" t="s">
        <v>145</v>
      </c>
      <c r="K3687" t="s">
        <v>137</v>
      </c>
      <c r="L3687">
        <f>I3687*$Q$2/100/1000</f>
        <v>4.5880000000000001E-5</v>
      </c>
    </row>
    <row r="3688" spans="1:12">
      <c r="A3688" s="118">
        <v>44958</v>
      </c>
      <c r="B3688" t="s">
        <v>17992</v>
      </c>
      <c r="C3688" t="s">
        <v>17991</v>
      </c>
      <c r="D3688" t="s">
        <v>18696</v>
      </c>
      <c r="E3688" t="s">
        <v>18695</v>
      </c>
      <c r="F3688">
        <v>101026870</v>
      </c>
      <c r="G3688" t="s">
        <v>18112</v>
      </c>
      <c r="H3688" t="s">
        <v>17986</v>
      </c>
      <c r="I3688">
        <v>12.4</v>
      </c>
      <c r="J3688" t="s">
        <v>145</v>
      </c>
      <c r="K3688" t="s">
        <v>137</v>
      </c>
      <c r="L3688">
        <f>I3688*$Q$2/100/1000</f>
        <v>4.5880000000000001E-5</v>
      </c>
    </row>
    <row r="3689" spans="1:12">
      <c r="A3689" s="118">
        <v>44958</v>
      </c>
      <c r="B3689" t="s">
        <v>17992</v>
      </c>
      <c r="C3689" t="s">
        <v>17991</v>
      </c>
      <c r="D3689" t="s">
        <v>18628</v>
      </c>
      <c r="E3689" t="s">
        <v>18694</v>
      </c>
      <c r="F3689">
        <v>3445204</v>
      </c>
      <c r="G3689" t="s">
        <v>18547</v>
      </c>
      <c r="H3689" t="s">
        <v>17986</v>
      </c>
      <c r="I3689">
        <v>12.4</v>
      </c>
      <c r="J3689" t="s">
        <v>145</v>
      </c>
      <c r="K3689" t="s">
        <v>137</v>
      </c>
      <c r="L3689">
        <f>I3689*$Q$2/100/1000</f>
        <v>4.5880000000000001E-5</v>
      </c>
    </row>
    <row r="3690" spans="1:12">
      <c r="A3690" s="118">
        <v>44958</v>
      </c>
      <c r="B3690" t="s">
        <v>17992</v>
      </c>
      <c r="C3690" t="s">
        <v>17991</v>
      </c>
      <c r="D3690" t="s">
        <v>18693</v>
      </c>
      <c r="E3690" t="s">
        <v>18692</v>
      </c>
      <c r="F3690" t="s">
        <v>18512</v>
      </c>
      <c r="G3690" t="s">
        <v>18511</v>
      </c>
      <c r="H3690" t="s">
        <v>17986</v>
      </c>
      <c r="I3690">
        <v>12.4</v>
      </c>
      <c r="J3690" t="s">
        <v>145</v>
      </c>
      <c r="K3690" t="s">
        <v>137</v>
      </c>
      <c r="L3690">
        <f>I3690*$Q$2/100/1000</f>
        <v>4.5880000000000001E-5</v>
      </c>
    </row>
    <row r="3691" spans="1:12">
      <c r="A3691" s="118">
        <v>44958</v>
      </c>
      <c r="B3691" t="s">
        <v>17992</v>
      </c>
      <c r="C3691" t="s">
        <v>17991</v>
      </c>
      <c r="D3691" t="s">
        <v>18504</v>
      </c>
      <c r="E3691" t="s">
        <v>18691</v>
      </c>
      <c r="F3691">
        <v>101010879</v>
      </c>
      <c r="G3691" t="s">
        <v>18033</v>
      </c>
      <c r="H3691" t="s">
        <v>17986</v>
      </c>
      <c r="I3691">
        <v>12.4</v>
      </c>
      <c r="J3691" t="s">
        <v>145</v>
      </c>
      <c r="K3691" t="s">
        <v>137</v>
      </c>
      <c r="L3691">
        <f>I3691*$Q$2/100/1000</f>
        <v>4.5880000000000001E-5</v>
      </c>
    </row>
    <row r="3692" spans="1:12">
      <c r="A3692" s="118">
        <v>44958</v>
      </c>
      <c r="B3692" t="s">
        <v>17992</v>
      </c>
      <c r="C3692" t="s">
        <v>17991</v>
      </c>
      <c r="D3692" t="s">
        <v>18480</v>
      </c>
      <c r="E3692" t="s">
        <v>18690</v>
      </c>
      <c r="F3692" t="s">
        <v>18478</v>
      </c>
      <c r="G3692" t="s">
        <v>18477</v>
      </c>
      <c r="H3692" t="s">
        <v>17986</v>
      </c>
      <c r="I3692">
        <v>12.4</v>
      </c>
      <c r="J3692" t="s">
        <v>145</v>
      </c>
      <c r="K3692" t="s">
        <v>137</v>
      </c>
      <c r="L3692">
        <f>I3692*$Q$2/100/1000</f>
        <v>4.5880000000000001E-5</v>
      </c>
    </row>
    <row r="3693" spans="1:12">
      <c r="A3693" s="118">
        <v>44958</v>
      </c>
      <c r="B3693" t="s">
        <v>17992</v>
      </c>
      <c r="C3693" t="s">
        <v>17991</v>
      </c>
      <c r="D3693" t="s">
        <v>18641</v>
      </c>
      <c r="E3693" t="s">
        <v>18689</v>
      </c>
      <c r="F3693">
        <v>3445038</v>
      </c>
      <c r="G3693" t="s">
        <v>18002</v>
      </c>
      <c r="H3693" t="s">
        <v>17986</v>
      </c>
      <c r="I3693">
        <v>12.4</v>
      </c>
      <c r="J3693" t="s">
        <v>145</v>
      </c>
      <c r="K3693" t="s">
        <v>137</v>
      </c>
      <c r="L3693">
        <f>I3693*$Q$2/100/1000</f>
        <v>4.5880000000000001E-5</v>
      </c>
    </row>
    <row r="3694" spans="1:12">
      <c r="A3694" s="118">
        <v>44958</v>
      </c>
      <c r="B3694" t="s">
        <v>17992</v>
      </c>
      <c r="C3694" t="s">
        <v>17991</v>
      </c>
      <c r="D3694" t="s">
        <v>18628</v>
      </c>
      <c r="E3694" t="s">
        <v>18688</v>
      </c>
      <c r="F3694">
        <v>3445197</v>
      </c>
      <c r="G3694" t="s">
        <v>18041</v>
      </c>
      <c r="H3694" t="s">
        <v>17986</v>
      </c>
      <c r="I3694">
        <v>12.4</v>
      </c>
      <c r="J3694" t="s">
        <v>145</v>
      </c>
      <c r="K3694" t="s">
        <v>137</v>
      </c>
      <c r="L3694">
        <f>I3694*$Q$2/100/1000</f>
        <v>4.5880000000000001E-5</v>
      </c>
    </row>
    <row r="3695" spans="1:12">
      <c r="A3695" s="118">
        <v>44958</v>
      </c>
      <c r="B3695" t="s">
        <v>17992</v>
      </c>
      <c r="C3695" t="s">
        <v>17991</v>
      </c>
      <c r="D3695" t="s">
        <v>18630</v>
      </c>
      <c r="E3695" t="s">
        <v>18687</v>
      </c>
      <c r="F3695">
        <v>42201388</v>
      </c>
      <c r="G3695" t="s">
        <v>18441</v>
      </c>
      <c r="H3695" t="s">
        <v>17986</v>
      </c>
      <c r="I3695">
        <v>12.4</v>
      </c>
      <c r="J3695" t="s">
        <v>145</v>
      </c>
      <c r="K3695" t="s">
        <v>137</v>
      </c>
      <c r="L3695">
        <f>I3695*$Q$2/100/1000</f>
        <v>4.5880000000000001E-5</v>
      </c>
    </row>
    <row r="3696" spans="1:12">
      <c r="A3696" s="118">
        <v>44958</v>
      </c>
      <c r="B3696" t="s">
        <v>17992</v>
      </c>
      <c r="C3696" t="s">
        <v>17991</v>
      </c>
      <c r="D3696" t="s">
        <v>18549</v>
      </c>
      <c r="E3696" t="s">
        <v>18686</v>
      </c>
      <c r="F3696">
        <v>3445333</v>
      </c>
      <c r="G3696" t="s">
        <v>18432</v>
      </c>
      <c r="H3696" t="s">
        <v>17986</v>
      </c>
      <c r="I3696">
        <v>12.4</v>
      </c>
      <c r="J3696" t="s">
        <v>145</v>
      </c>
      <c r="K3696" t="s">
        <v>137</v>
      </c>
      <c r="L3696">
        <f>I3696*$Q$2/100/1000</f>
        <v>4.5880000000000001E-5</v>
      </c>
    </row>
    <row r="3697" spans="1:12">
      <c r="A3697" s="118">
        <v>44958</v>
      </c>
      <c r="B3697" t="s">
        <v>17992</v>
      </c>
      <c r="C3697" t="s">
        <v>17991</v>
      </c>
      <c r="D3697" t="s">
        <v>18685</v>
      </c>
      <c r="E3697" t="s">
        <v>18684</v>
      </c>
      <c r="F3697" t="s">
        <v>18683</v>
      </c>
      <c r="G3697" t="s">
        <v>18682</v>
      </c>
      <c r="H3697" t="s">
        <v>17986</v>
      </c>
      <c r="I3697">
        <v>12.4</v>
      </c>
      <c r="J3697" t="s">
        <v>145</v>
      </c>
      <c r="K3697" t="s">
        <v>137</v>
      </c>
      <c r="L3697">
        <f>I3697*$Q$2/100/1000</f>
        <v>4.5880000000000001E-5</v>
      </c>
    </row>
    <row r="3698" spans="1:12">
      <c r="A3698" s="118">
        <v>44958</v>
      </c>
      <c r="B3698" t="s">
        <v>17992</v>
      </c>
      <c r="C3698" t="s">
        <v>17991</v>
      </c>
      <c r="D3698" t="s">
        <v>18628</v>
      </c>
      <c r="E3698" t="s">
        <v>18681</v>
      </c>
      <c r="F3698">
        <v>3445037</v>
      </c>
      <c r="G3698" t="s">
        <v>18361</v>
      </c>
      <c r="H3698" t="s">
        <v>17986</v>
      </c>
      <c r="I3698">
        <v>12.4</v>
      </c>
      <c r="J3698" t="s">
        <v>145</v>
      </c>
      <c r="K3698" t="s">
        <v>137</v>
      </c>
      <c r="L3698">
        <f>I3698*$Q$2/100/1000</f>
        <v>4.5880000000000001E-5</v>
      </c>
    </row>
    <row r="3699" spans="1:12">
      <c r="A3699" s="118">
        <v>44958</v>
      </c>
      <c r="B3699" t="s">
        <v>17992</v>
      </c>
      <c r="C3699" t="s">
        <v>17991</v>
      </c>
      <c r="D3699" t="s">
        <v>18641</v>
      </c>
      <c r="E3699" t="s">
        <v>18680</v>
      </c>
      <c r="F3699">
        <v>5845003</v>
      </c>
      <c r="G3699" t="s">
        <v>18394</v>
      </c>
      <c r="H3699" t="s">
        <v>17986</v>
      </c>
      <c r="I3699">
        <v>12.4</v>
      </c>
      <c r="J3699" t="s">
        <v>145</v>
      </c>
      <c r="K3699" t="s">
        <v>137</v>
      </c>
      <c r="L3699">
        <f>I3699*$Q$2/100/1000</f>
        <v>4.5880000000000001E-5</v>
      </c>
    </row>
    <row r="3700" spans="1:12">
      <c r="A3700" s="118">
        <v>44958</v>
      </c>
      <c r="B3700" t="s">
        <v>17992</v>
      </c>
      <c r="C3700" t="s">
        <v>17991</v>
      </c>
      <c r="D3700" t="s">
        <v>18504</v>
      </c>
      <c r="E3700" t="s">
        <v>18679</v>
      </c>
      <c r="F3700">
        <v>101016688</v>
      </c>
      <c r="G3700" t="s">
        <v>18057</v>
      </c>
      <c r="H3700" t="s">
        <v>17986</v>
      </c>
      <c r="I3700">
        <v>12.4</v>
      </c>
      <c r="J3700" t="s">
        <v>145</v>
      </c>
      <c r="K3700" t="s">
        <v>137</v>
      </c>
      <c r="L3700">
        <f>I3700*$Q$2/100/1000</f>
        <v>4.5880000000000001E-5</v>
      </c>
    </row>
    <row r="3701" spans="1:12">
      <c r="A3701" s="118">
        <v>44958</v>
      </c>
      <c r="B3701" t="s">
        <v>17992</v>
      </c>
      <c r="C3701" t="s">
        <v>17991</v>
      </c>
      <c r="D3701" t="s">
        <v>18623</v>
      </c>
      <c r="E3701" t="s">
        <v>18678</v>
      </c>
      <c r="F3701">
        <v>34204212</v>
      </c>
      <c r="G3701" t="s">
        <v>18621</v>
      </c>
      <c r="H3701" t="s">
        <v>17986</v>
      </c>
      <c r="I3701">
        <v>12.4</v>
      </c>
      <c r="J3701" t="s">
        <v>145</v>
      </c>
      <c r="K3701" t="s">
        <v>137</v>
      </c>
      <c r="L3701">
        <f>I3701*$Q$2/100/1000</f>
        <v>4.5880000000000001E-5</v>
      </c>
    </row>
    <row r="3702" spans="1:12">
      <c r="A3702" s="118">
        <v>44958</v>
      </c>
      <c r="B3702" t="s">
        <v>17992</v>
      </c>
      <c r="C3702" t="s">
        <v>17991</v>
      </c>
      <c r="D3702" t="s">
        <v>18470</v>
      </c>
      <c r="E3702" t="s">
        <v>18677</v>
      </c>
      <c r="F3702" t="s">
        <v>18051</v>
      </c>
      <c r="G3702" t="s">
        <v>18050</v>
      </c>
      <c r="H3702" t="s">
        <v>17986</v>
      </c>
      <c r="I3702">
        <v>12.4</v>
      </c>
      <c r="J3702" t="s">
        <v>145</v>
      </c>
      <c r="K3702" t="s">
        <v>137</v>
      </c>
      <c r="L3702">
        <f>I3702*$Q$2/100/1000</f>
        <v>4.5880000000000001E-5</v>
      </c>
    </row>
    <row r="3703" spans="1:12">
      <c r="A3703" s="118">
        <v>44958</v>
      </c>
      <c r="B3703" t="s">
        <v>17992</v>
      </c>
      <c r="C3703" t="s">
        <v>17991</v>
      </c>
      <c r="D3703" t="s">
        <v>18623</v>
      </c>
      <c r="E3703" t="s">
        <v>18676</v>
      </c>
      <c r="F3703">
        <v>50202800</v>
      </c>
      <c r="G3703" t="s">
        <v>18673</v>
      </c>
      <c r="H3703" t="s">
        <v>17986</v>
      </c>
      <c r="I3703">
        <v>12.4</v>
      </c>
      <c r="J3703" t="s">
        <v>145</v>
      </c>
      <c r="K3703" t="s">
        <v>137</v>
      </c>
      <c r="L3703">
        <f>I3703*$Q$2/100/1000</f>
        <v>4.5880000000000001E-5</v>
      </c>
    </row>
    <row r="3704" spans="1:12">
      <c r="A3704" s="118">
        <v>45017</v>
      </c>
      <c r="B3704" t="s">
        <v>460</v>
      </c>
      <c r="C3704" t="s">
        <v>459</v>
      </c>
      <c r="D3704" t="s">
        <v>7915</v>
      </c>
      <c r="E3704" t="s">
        <v>18675</v>
      </c>
      <c r="F3704" s="119">
        <v>13204807</v>
      </c>
      <c r="G3704" t="s">
        <v>1050</v>
      </c>
      <c r="H3704" t="s">
        <v>455</v>
      </c>
      <c r="I3704">
        <v>103.6</v>
      </c>
      <c r="J3704" t="s">
        <v>145</v>
      </c>
      <c r="K3704" t="s">
        <v>137</v>
      </c>
      <c r="L3704">
        <f>I3704*$Q$2/100/1000</f>
        <v>3.8331999999999998E-4</v>
      </c>
    </row>
    <row r="3705" spans="1:12">
      <c r="A3705" s="118">
        <v>44958</v>
      </c>
      <c r="B3705" t="s">
        <v>17992</v>
      </c>
      <c r="C3705" t="s">
        <v>17991</v>
      </c>
      <c r="D3705" t="s">
        <v>18641</v>
      </c>
      <c r="E3705" t="s">
        <v>18674</v>
      </c>
      <c r="F3705">
        <v>50202800</v>
      </c>
      <c r="G3705" t="s">
        <v>18673</v>
      </c>
      <c r="H3705" t="s">
        <v>17986</v>
      </c>
      <c r="I3705">
        <v>12.4</v>
      </c>
      <c r="J3705" t="s">
        <v>145</v>
      </c>
      <c r="K3705" t="s">
        <v>137</v>
      </c>
      <c r="L3705">
        <f>I3705*$Q$2/100/1000</f>
        <v>4.5880000000000001E-5</v>
      </c>
    </row>
    <row r="3706" spans="1:12">
      <c r="A3706" s="118">
        <v>45017</v>
      </c>
      <c r="B3706" t="s">
        <v>460</v>
      </c>
      <c r="C3706" t="s">
        <v>459</v>
      </c>
      <c r="D3706" t="s">
        <v>681</v>
      </c>
      <c r="E3706" t="s">
        <v>18672</v>
      </c>
      <c r="F3706" s="119" t="s">
        <v>1246</v>
      </c>
      <c r="G3706" t="s">
        <v>6756</v>
      </c>
      <c r="H3706" t="s">
        <v>455</v>
      </c>
      <c r="I3706">
        <v>103.6</v>
      </c>
      <c r="J3706" t="s">
        <v>145</v>
      </c>
      <c r="K3706" t="s">
        <v>137</v>
      </c>
      <c r="L3706">
        <f>I3706*$Q$2/100/1000</f>
        <v>3.8331999999999998E-4</v>
      </c>
    </row>
    <row r="3707" spans="1:12">
      <c r="A3707" s="118">
        <v>44927</v>
      </c>
      <c r="B3707" t="s">
        <v>10619</v>
      </c>
      <c r="C3707" t="s">
        <v>10618</v>
      </c>
      <c r="D3707" t="s">
        <v>11299</v>
      </c>
      <c r="E3707" t="s">
        <v>18671</v>
      </c>
      <c r="F3707">
        <v>101048794</v>
      </c>
      <c r="G3707" t="s">
        <v>18670</v>
      </c>
      <c r="H3707" t="s">
        <v>10613</v>
      </c>
      <c r="I3707">
        <v>24.2</v>
      </c>
      <c r="J3707" t="s">
        <v>223</v>
      </c>
      <c r="K3707" t="s">
        <v>137</v>
      </c>
      <c r="L3707">
        <f>I3707*$Q$5/1000</f>
        <v>2.4605350000000002E-2</v>
      </c>
    </row>
    <row r="3708" spans="1:12">
      <c r="A3708" s="118">
        <v>45017</v>
      </c>
      <c r="B3708" t="s">
        <v>460</v>
      </c>
      <c r="C3708" t="s">
        <v>459</v>
      </c>
      <c r="D3708" t="s">
        <v>18669</v>
      </c>
      <c r="E3708" t="s">
        <v>18668</v>
      </c>
      <c r="F3708" s="119" t="s">
        <v>1246</v>
      </c>
      <c r="G3708" t="s">
        <v>6756</v>
      </c>
      <c r="H3708" t="s">
        <v>455</v>
      </c>
      <c r="I3708">
        <v>103.6</v>
      </c>
      <c r="J3708" t="s">
        <v>145</v>
      </c>
      <c r="K3708" t="s">
        <v>137</v>
      </c>
      <c r="L3708">
        <f>I3708*$Q$2/100/1000</f>
        <v>3.8331999999999998E-4</v>
      </c>
    </row>
    <row r="3709" spans="1:12">
      <c r="A3709" s="118">
        <v>44958</v>
      </c>
      <c r="B3709" t="s">
        <v>17992</v>
      </c>
      <c r="C3709" t="s">
        <v>17991</v>
      </c>
      <c r="D3709" t="s">
        <v>18667</v>
      </c>
      <c r="E3709" t="s">
        <v>18666</v>
      </c>
      <c r="F3709">
        <v>3445024</v>
      </c>
      <c r="G3709" t="s">
        <v>18154</v>
      </c>
      <c r="H3709" t="s">
        <v>17986</v>
      </c>
      <c r="I3709">
        <v>12.4</v>
      </c>
      <c r="J3709" t="s">
        <v>145</v>
      </c>
      <c r="K3709" t="s">
        <v>137</v>
      </c>
      <c r="L3709">
        <f>I3709*$Q$2/100/1000</f>
        <v>4.5880000000000001E-5</v>
      </c>
    </row>
    <row r="3710" spans="1:12">
      <c r="A3710" s="118">
        <v>45017</v>
      </c>
      <c r="B3710" t="s">
        <v>460</v>
      </c>
      <c r="C3710" t="s">
        <v>459</v>
      </c>
      <c r="D3710" t="s">
        <v>18665</v>
      </c>
      <c r="E3710" t="s">
        <v>18664</v>
      </c>
      <c r="F3710" s="119" t="s">
        <v>1246</v>
      </c>
      <c r="G3710" t="s">
        <v>6756</v>
      </c>
      <c r="H3710" t="s">
        <v>455</v>
      </c>
      <c r="I3710">
        <v>103.6</v>
      </c>
      <c r="J3710" t="s">
        <v>145</v>
      </c>
      <c r="K3710" t="s">
        <v>137</v>
      </c>
      <c r="L3710">
        <f>I3710*$Q$2/100/1000</f>
        <v>3.8331999999999998E-4</v>
      </c>
    </row>
    <row r="3711" spans="1:12">
      <c r="A3711" s="118">
        <v>44958</v>
      </c>
      <c r="B3711" t="s">
        <v>17992</v>
      </c>
      <c r="C3711" t="s">
        <v>17991</v>
      </c>
      <c r="D3711" t="s">
        <v>18630</v>
      </c>
      <c r="E3711" t="s">
        <v>18663</v>
      </c>
      <c r="F3711" t="s">
        <v>18478</v>
      </c>
      <c r="G3711" t="s">
        <v>18477</v>
      </c>
      <c r="H3711" t="s">
        <v>17986</v>
      </c>
      <c r="I3711">
        <v>12.4</v>
      </c>
      <c r="J3711" t="s">
        <v>145</v>
      </c>
      <c r="K3711" t="s">
        <v>137</v>
      </c>
      <c r="L3711">
        <f>I3711*$Q$2/100/1000</f>
        <v>4.5880000000000001E-5</v>
      </c>
    </row>
    <row r="3712" spans="1:12">
      <c r="A3712" s="118">
        <v>44958</v>
      </c>
      <c r="B3712" t="s">
        <v>17992</v>
      </c>
      <c r="C3712" t="s">
        <v>17991</v>
      </c>
      <c r="D3712" t="s">
        <v>18507</v>
      </c>
      <c r="E3712" t="s">
        <v>18662</v>
      </c>
      <c r="F3712" t="s">
        <v>18478</v>
      </c>
      <c r="G3712" t="s">
        <v>18477</v>
      </c>
      <c r="H3712" t="s">
        <v>17986</v>
      </c>
      <c r="I3712">
        <v>12.4</v>
      </c>
      <c r="J3712" t="s">
        <v>145</v>
      </c>
      <c r="K3712" t="s">
        <v>137</v>
      </c>
      <c r="L3712">
        <f>I3712*$Q$2/100/1000</f>
        <v>4.5880000000000001E-5</v>
      </c>
    </row>
    <row r="3713" spans="1:12">
      <c r="A3713" s="118">
        <v>45017</v>
      </c>
      <c r="B3713" t="s">
        <v>574</v>
      </c>
      <c r="C3713" t="s">
        <v>573</v>
      </c>
      <c r="D3713" t="s">
        <v>15783</v>
      </c>
      <c r="E3713" t="s">
        <v>18661</v>
      </c>
      <c r="F3713" s="119">
        <v>1</v>
      </c>
      <c r="G3713" t="s">
        <v>667</v>
      </c>
      <c r="H3713" t="s">
        <v>569</v>
      </c>
      <c r="I3713">
        <v>298</v>
      </c>
      <c r="J3713" t="s">
        <v>145</v>
      </c>
      <c r="K3713" t="s">
        <v>137</v>
      </c>
      <c r="L3713">
        <f>I3713*$Q$2/100/1000</f>
        <v>1.1026E-3</v>
      </c>
    </row>
    <row r="3714" spans="1:12">
      <c r="A3714" s="118">
        <v>44958</v>
      </c>
      <c r="B3714" t="s">
        <v>17992</v>
      </c>
      <c r="C3714" t="s">
        <v>17991</v>
      </c>
      <c r="D3714" t="s">
        <v>18470</v>
      </c>
      <c r="E3714" t="s">
        <v>18660</v>
      </c>
      <c r="F3714" t="s">
        <v>18659</v>
      </c>
      <c r="G3714" t="s">
        <v>18658</v>
      </c>
      <c r="H3714" t="s">
        <v>17986</v>
      </c>
      <c r="I3714">
        <v>12.4</v>
      </c>
      <c r="J3714" t="s">
        <v>145</v>
      </c>
      <c r="K3714" t="s">
        <v>137</v>
      </c>
      <c r="L3714">
        <f>I3714*$Q$2/100/1000</f>
        <v>4.5880000000000001E-5</v>
      </c>
    </row>
    <row r="3715" spans="1:12">
      <c r="A3715" s="118">
        <v>44958</v>
      </c>
      <c r="B3715" t="s">
        <v>17992</v>
      </c>
      <c r="C3715" t="s">
        <v>17991</v>
      </c>
      <c r="D3715" t="s">
        <v>18470</v>
      </c>
      <c r="E3715" t="s">
        <v>18657</v>
      </c>
      <c r="F3715" t="s">
        <v>18176</v>
      </c>
      <c r="G3715" t="s">
        <v>18175</v>
      </c>
      <c r="H3715" t="s">
        <v>17986</v>
      </c>
      <c r="I3715">
        <v>12.4</v>
      </c>
      <c r="J3715" t="s">
        <v>145</v>
      </c>
      <c r="K3715" t="s">
        <v>137</v>
      </c>
      <c r="L3715">
        <f>I3715*$Q$2/100/1000</f>
        <v>4.5880000000000001E-5</v>
      </c>
    </row>
    <row r="3716" spans="1:12">
      <c r="A3716" s="118">
        <v>45017</v>
      </c>
      <c r="B3716" t="s">
        <v>460</v>
      </c>
      <c r="C3716" t="s">
        <v>459</v>
      </c>
      <c r="D3716" t="s">
        <v>18656</v>
      </c>
      <c r="E3716" t="s">
        <v>18655</v>
      </c>
      <c r="F3716" s="119">
        <v>13204807</v>
      </c>
      <c r="G3716" t="s">
        <v>1050</v>
      </c>
      <c r="H3716" t="s">
        <v>455</v>
      </c>
      <c r="I3716">
        <v>103.6</v>
      </c>
      <c r="J3716" t="s">
        <v>145</v>
      </c>
      <c r="K3716" t="s">
        <v>137</v>
      </c>
      <c r="L3716">
        <f>I3716*$Q$2/100/1000</f>
        <v>3.8331999999999998E-4</v>
      </c>
    </row>
    <row r="3717" spans="1:12">
      <c r="A3717" s="118">
        <v>45017</v>
      </c>
      <c r="B3717" t="s">
        <v>460</v>
      </c>
      <c r="C3717" t="s">
        <v>459</v>
      </c>
      <c r="D3717" t="s">
        <v>18654</v>
      </c>
      <c r="E3717" t="s">
        <v>18653</v>
      </c>
      <c r="F3717" s="119" t="s">
        <v>1246</v>
      </c>
      <c r="G3717" t="s">
        <v>6756</v>
      </c>
      <c r="H3717" t="s">
        <v>455</v>
      </c>
      <c r="I3717">
        <v>103.6</v>
      </c>
      <c r="J3717" t="s">
        <v>145</v>
      </c>
      <c r="K3717" t="s">
        <v>137</v>
      </c>
      <c r="L3717">
        <f>I3717*$Q$2/100/1000</f>
        <v>3.8331999999999998E-4</v>
      </c>
    </row>
    <row r="3718" spans="1:12">
      <c r="A3718" s="118">
        <v>44958</v>
      </c>
      <c r="B3718" t="s">
        <v>17992</v>
      </c>
      <c r="C3718" t="s">
        <v>17991</v>
      </c>
      <c r="D3718" t="s">
        <v>18494</v>
      </c>
      <c r="E3718" t="s">
        <v>18652</v>
      </c>
      <c r="F3718">
        <v>3445038</v>
      </c>
      <c r="G3718" t="s">
        <v>18002</v>
      </c>
      <c r="H3718" t="s">
        <v>17986</v>
      </c>
      <c r="I3718">
        <v>12.4</v>
      </c>
      <c r="J3718" t="s">
        <v>145</v>
      </c>
      <c r="K3718" t="s">
        <v>137</v>
      </c>
      <c r="L3718">
        <f>I3718*$Q$2/100/1000</f>
        <v>4.5880000000000001E-5</v>
      </c>
    </row>
    <row r="3719" spans="1:12">
      <c r="A3719" s="118">
        <v>44958</v>
      </c>
      <c r="B3719" t="s">
        <v>17992</v>
      </c>
      <c r="C3719" t="s">
        <v>17991</v>
      </c>
      <c r="D3719" t="s">
        <v>18641</v>
      </c>
      <c r="E3719" t="s">
        <v>18651</v>
      </c>
      <c r="F3719">
        <v>3445038</v>
      </c>
      <c r="G3719" t="s">
        <v>18002</v>
      </c>
      <c r="H3719" t="s">
        <v>17986</v>
      </c>
      <c r="I3719">
        <v>12.4</v>
      </c>
      <c r="J3719" t="s">
        <v>145</v>
      </c>
      <c r="K3719" t="s">
        <v>137</v>
      </c>
      <c r="L3719">
        <f>I3719*$Q$2/100/1000</f>
        <v>4.5880000000000001E-5</v>
      </c>
    </row>
    <row r="3720" spans="1:12">
      <c r="A3720" s="118">
        <v>44927</v>
      </c>
      <c r="B3720" t="s">
        <v>5342</v>
      </c>
      <c r="C3720" t="s">
        <v>5341</v>
      </c>
      <c r="D3720" t="s">
        <v>18650</v>
      </c>
      <c r="E3720" t="s">
        <v>18649</v>
      </c>
      <c r="F3720" t="s">
        <v>2481</v>
      </c>
      <c r="G3720" t="s">
        <v>2480</v>
      </c>
      <c r="H3720" t="s">
        <v>5336</v>
      </c>
      <c r="I3720">
        <v>49.6</v>
      </c>
      <c r="J3720" t="s">
        <v>223</v>
      </c>
      <c r="K3720" t="s">
        <v>137</v>
      </c>
      <c r="L3720">
        <f>I3720*$Q$5/1000</f>
        <v>5.0430800000000005E-2</v>
      </c>
    </row>
    <row r="3721" spans="1:12">
      <c r="A3721" s="118">
        <v>44958</v>
      </c>
      <c r="B3721" t="s">
        <v>17992</v>
      </c>
      <c r="C3721" t="s">
        <v>17991</v>
      </c>
      <c r="D3721" t="s">
        <v>18648</v>
      </c>
      <c r="E3721" t="s">
        <v>18647</v>
      </c>
      <c r="F3721">
        <v>4945011</v>
      </c>
      <c r="G3721" t="s">
        <v>18646</v>
      </c>
      <c r="H3721" t="s">
        <v>17986</v>
      </c>
      <c r="I3721">
        <v>12.4</v>
      </c>
      <c r="J3721" t="s">
        <v>145</v>
      </c>
      <c r="K3721" t="s">
        <v>137</v>
      </c>
      <c r="L3721">
        <f>I3721*$Q$2/100/1000</f>
        <v>4.5880000000000001E-5</v>
      </c>
    </row>
    <row r="3722" spans="1:12">
      <c r="A3722" s="118">
        <v>44958</v>
      </c>
      <c r="B3722" t="s">
        <v>17992</v>
      </c>
      <c r="C3722" t="s">
        <v>17991</v>
      </c>
      <c r="D3722" t="s">
        <v>18507</v>
      </c>
      <c r="E3722" t="s">
        <v>18645</v>
      </c>
      <c r="F3722" t="s">
        <v>17999</v>
      </c>
      <c r="G3722" t="s">
        <v>17998</v>
      </c>
      <c r="H3722" t="s">
        <v>17986</v>
      </c>
      <c r="I3722">
        <v>12.4</v>
      </c>
      <c r="J3722" t="s">
        <v>145</v>
      </c>
      <c r="K3722" t="s">
        <v>137</v>
      </c>
      <c r="L3722">
        <f>I3722*$Q$2/100/1000</f>
        <v>4.5880000000000001E-5</v>
      </c>
    </row>
    <row r="3723" spans="1:12">
      <c r="A3723" s="118">
        <v>44958</v>
      </c>
      <c r="B3723" t="s">
        <v>17992</v>
      </c>
      <c r="C3723" t="s">
        <v>17991</v>
      </c>
      <c r="D3723" t="s">
        <v>18388</v>
      </c>
      <c r="E3723" t="s">
        <v>18644</v>
      </c>
      <c r="F3723">
        <v>3445333</v>
      </c>
      <c r="G3723" t="s">
        <v>18432</v>
      </c>
      <c r="H3723" t="s">
        <v>17986</v>
      </c>
      <c r="I3723">
        <v>12.4</v>
      </c>
      <c r="J3723" t="s">
        <v>145</v>
      </c>
      <c r="K3723" t="s">
        <v>137</v>
      </c>
      <c r="L3723">
        <f>I3723*$Q$2/100/1000</f>
        <v>4.5880000000000001E-5</v>
      </c>
    </row>
    <row r="3724" spans="1:12">
      <c r="A3724" s="118">
        <v>44958</v>
      </c>
      <c r="B3724" t="s">
        <v>17992</v>
      </c>
      <c r="C3724" t="s">
        <v>17991</v>
      </c>
      <c r="D3724" t="s">
        <v>18641</v>
      </c>
      <c r="E3724" t="s">
        <v>18643</v>
      </c>
      <c r="F3724">
        <v>51203629</v>
      </c>
      <c r="G3724" t="s">
        <v>18642</v>
      </c>
      <c r="H3724" t="s">
        <v>17986</v>
      </c>
      <c r="I3724">
        <v>12.4</v>
      </c>
      <c r="J3724" t="s">
        <v>145</v>
      </c>
      <c r="K3724" t="s">
        <v>137</v>
      </c>
      <c r="L3724">
        <f>I3724*$Q$2/100/1000</f>
        <v>4.5880000000000001E-5</v>
      </c>
    </row>
    <row r="3725" spans="1:12">
      <c r="A3725" s="118">
        <v>44958</v>
      </c>
      <c r="B3725" t="s">
        <v>17992</v>
      </c>
      <c r="C3725" t="s">
        <v>17991</v>
      </c>
      <c r="D3725" t="s">
        <v>18641</v>
      </c>
      <c r="E3725" t="s">
        <v>18640</v>
      </c>
      <c r="F3725">
        <v>50206630</v>
      </c>
      <c r="G3725" t="s">
        <v>18423</v>
      </c>
      <c r="H3725" t="s">
        <v>17986</v>
      </c>
      <c r="I3725">
        <v>12.4</v>
      </c>
      <c r="J3725" t="s">
        <v>145</v>
      </c>
      <c r="K3725" t="s">
        <v>137</v>
      </c>
      <c r="L3725">
        <f>I3725*$Q$2/100/1000</f>
        <v>4.5880000000000001E-5</v>
      </c>
    </row>
    <row r="3726" spans="1:12">
      <c r="A3726" s="118">
        <v>44958</v>
      </c>
      <c r="B3726" t="s">
        <v>17992</v>
      </c>
      <c r="C3726" t="s">
        <v>17991</v>
      </c>
      <c r="D3726" t="s">
        <v>18639</v>
      </c>
      <c r="E3726" t="s">
        <v>18638</v>
      </c>
      <c r="F3726">
        <v>3445197</v>
      </c>
      <c r="G3726" t="s">
        <v>18041</v>
      </c>
      <c r="H3726" t="s">
        <v>17986</v>
      </c>
      <c r="I3726">
        <v>12.4</v>
      </c>
      <c r="J3726" t="s">
        <v>145</v>
      </c>
      <c r="K3726" t="s">
        <v>137</v>
      </c>
      <c r="L3726">
        <f>I3726*$Q$2/100/1000</f>
        <v>4.5880000000000001E-5</v>
      </c>
    </row>
    <row r="3727" spans="1:12">
      <c r="A3727" s="118">
        <v>44958</v>
      </c>
      <c r="B3727" t="s">
        <v>17992</v>
      </c>
      <c r="C3727" t="s">
        <v>17991</v>
      </c>
      <c r="D3727" t="s">
        <v>18504</v>
      </c>
      <c r="E3727" t="s">
        <v>18637</v>
      </c>
      <c r="F3727">
        <v>101020030</v>
      </c>
      <c r="G3727" t="s">
        <v>18636</v>
      </c>
      <c r="H3727" t="s">
        <v>17986</v>
      </c>
      <c r="I3727">
        <v>12.4</v>
      </c>
      <c r="J3727" t="s">
        <v>145</v>
      </c>
      <c r="K3727" t="s">
        <v>137</v>
      </c>
      <c r="L3727">
        <f>I3727*$Q$2/100/1000</f>
        <v>4.5880000000000001E-5</v>
      </c>
    </row>
    <row r="3728" spans="1:12">
      <c r="A3728" s="118">
        <v>44958</v>
      </c>
      <c r="B3728" t="s">
        <v>17992</v>
      </c>
      <c r="C3728" t="s">
        <v>17991</v>
      </c>
      <c r="D3728" t="s">
        <v>18414</v>
      </c>
      <c r="E3728" t="s">
        <v>18635</v>
      </c>
      <c r="F3728">
        <v>101033607</v>
      </c>
      <c r="G3728" t="s">
        <v>18098</v>
      </c>
      <c r="H3728" t="s">
        <v>17986</v>
      </c>
      <c r="I3728">
        <v>12.4</v>
      </c>
      <c r="J3728" t="s">
        <v>145</v>
      </c>
      <c r="K3728" t="s">
        <v>137</v>
      </c>
      <c r="L3728">
        <f>I3728*$Q$2/100/1000</f>
        <v>4.5880000000000001E-5</v>
      </c>
    </row>
    <row r="3729" spans="1:12">
      <c r="A3729" s="118">
        <v>44986</v>
      </c>
      <c r="B3729" t="s">
        <v>17992</v>
      </c>
      <c r="C3729" t="s">
        <v>17991</v>
      </c>
      <c r="D3729" t="s">
        <v>18551</v>
      </c>
      <c r="E3729" t="s">
        <v>18634</v>
      </c>
      <c r="F3729">
        <v>101041977</v>
      </c>
      <c r="G3729" t="s">
        <v>18633</v>
      </c>
      <c r="H3729" t="s">
        <v>17986</v>
      </c>
      <c r="I3729">
        <v>12.4</v>
      </c>
      <c r="J3729" t="s">
        <v>145</v>
      </c>
      <c r="K3729" t="s">
        <v>137</v>
      </c>
      <c r="L3729">
        <f>I3729*$Q$2/100/1000</f>
        <v>4.5880000000000001E-5</v>
      </c>
    </row>
    <row r="3730" spans="1:12">
      <c r="A3730" s="118">
        <v>44986</v>
      </c>
      <c r="B3730" t="s">
        <v>17992</v>
      </c>
      <c r="C3730" t="s">
        <v>17991</v>
      </c>
      <c r="D3730" t="s">
        <v>18494</v>
      </c>
      <c r="E3730" t="s">
        <v>18632</v>
      </c>
      <c r="F3730">
        <v>57205894</v>
      </c>
      <c r="G3730" t="s">
        <v>18631</v>
      </c>
      <c r="H3730" t="s">
        <v>17986</v>
      </c>
      <c r="I3730">
        <v>12.4</v>
      </c>
      <c r="J3730" t="s">
        <v>145</v>
      </c>
      <c r="K3730" t="s">
        <v>137</v>
      </c>
      <c r="L3730">
        <f>I3730*$Q$2/100/1000</f>
        <v>4.5880000000000001E-5</v>
      </c>
    </row>
    <row r="3731" spans="1:12">
      <c r="A3731" s="118">
        <v>44986</v>
      </c>
      <c r="B3731" t="s">
        <v>17992</v>
      </c>
      <c r="C3731" t="s">
        <v>17991</v>
      </c>
      <c r="D3731" t="s">
        <v>18630</v>
      </c>
      <c r="E3731" t="s">
        <v>18629</v>
      </c>
      <c r="F3731">
        <v>42201388</v>
      </c>
      <c r="G3731" t="s">
        <v>18441</v>
      </c>
      <c r="H3731" t="s">
        <v>17986</v>
      </c>
      <c r="I3731">
        <v>12.4</v>
      </c>
      <c r="J3731" t="s">
        <v>145</v>
      </c>
      <c r="K3731" t="s">
        <v>137</v>
      </c>
      <c r="L3731">
        <f>I3731*$Q$2/100/1000</f>
        <v>4.5880000000000001E-5</v>
      </c>
    </row>
    <row r="3732" spans="1:12">
      <c r="A3732" s="118">
        <v>44986</v>
      </c>
      <c r="B3732" t="s">
        <v>17992</v>
      </c>
      <c r="C3732" t="s">
        <v>17991</v>
      </c>
      <c r="D3732" t="s">
        <v>18628</v>
      </c>
      <c r="E3732" t="s">
        <v>18627</v>
      </c>
      <c r="F3732">
        <v>5845003</v>
      </c>
      <c r="G3732" t="s">
        <v>18394</v>
      </c>
      <c r="H3732" t="s">
        <v>17986</v>
      </c>
      <c r="I3732">
        <v>12.4</v>
      </c>
      <c r="J3732" t="s">
        <v>145</v>
      </c>
      <c r="K3732" t="s">
        <v>137</v>
      </c>
      <c r="L3732">
        <f>I3732*$Q$2/100/1000</f>
        <v>4.5880000000000001E-5</v>
      </c>
    </row>
    <row r="3733" spans="1:12">
      <c r="A3733" s="118">
        <v>44986</v>
      </c>
      <c r="B3733" t="s">
        <v>17992</v>
      </c>
      <c r="C3733" t="s">
        <v>17991</v>
      </c>
      <c r="D3733" t="s">
        <v>18626</v>
      </c>
      <c r="E3733" t="s">
        <v>18625</v>
      </c>
      <c r="F3733">
        <v>42201477</v>
      </c>
      <c r="G3733" t="s">
        <v>18624</v>
      </c>
      <c r="H3733" t="s">
        <v>17986</v>
      </c>
      <c r="I3733">
        <v>12.4</v>
      </c>
      <c r="J3733" t="s">
        <v>145</v>
      </c>
      <c r="K3733" t="s">
        <v>137</v>
      </c>
      <c r="L3733">
        <f>I3733*$Q$2/100/1000</f>
        <v>4.5880000000000001E-5</v>
      </c>
    </row>
    <row r="3734" spans="1:12">
      <c r="A3734" s="118">
        <v>44986</v>
      </c>
      <c r="B3734" t="s">
        <v>17992</v>
      </c>
      <c r="C3734" t="s">
        <v>17991</v>
      </c>
      <c r="D3734" t="s">
        <v>18623</v>
      </c>
      <c r="E3734" t="s">
        <v>18622</v>
      </c>
      <c r="F3734">
        <v>34204212</v>
      </c>
      <c r="G3734" t="s">
        <v>18621</v>
      </c>
      <c r="H3734" t="s">
        <v>17986</v>
      </c>
      <c r="I3734">
        <v>12.4</v>
      </c>
      <c r="J3734" t="s">
        <v>145</v>
      </c>
      <c r="K3734" t="s">
        <v>137</v>
      </c>
      <c r="L3734">
        <f>I3734*$Q$2/100/1000</f>
        <v>4.5880000000000001E-5</v>
      </c>
    </row>
    <row r="3735" spans="1:12">
      <c r="A3735" s="118">
        <v>44986</v>
      </c>
      <c r="B3735" t="s">
        <v>17992</v>
      </c>
      <c r="C3735" t="s">
        <v>17991</v>
      </c>
      <c r="D3735" t="s">
        <v>18470</v>
      </c>
      <c r="E3735" t="s">
        <v>18620</v>
      </c>
      <c r="F3735">
        <v>3445334</v>
      </c>
      <c r="G3735" t="s">
        <v>18285</v>
      </c>
      <c r="H3735" t="s">
        <v>17986</v>
      </c>
      <c r="I3735">
        <v>12.4</v>
      </c>
      <c r="J3735" t="s">
        <v>145</v>
      </c>
      <c r="K3735" t="s">
        <v>137</v>
      </c>
      <c r="L3735">
        <f>I3735*$Q$2/100/1000</f>
        <v>4.5880000000000001E-5</v>
      </c>
    </row>
    <row r="3736" spans="1:12">
      <c r="A3736" s="118">
        <v>45017</v>
      </c>
      <c r="B3736" t="s">
        <v>559</v>
      </c>
      <c r="C3736" t="s">
        <v>558</v>
      </c>
      <c r="D3736" t="s">
        <v>18619</v>
      </c>
      <c r="E3736" t="s">
        <v>18618</v>
      </c>
      <c r="F3736" s="119">
        <v>56202191</v>
      </c>
      <c r="G3736" t="s">
        <v>555</v>
      </c>
      <c r="H3736" t="s">
        <v>554</v>
      </c>
      <c r="I3736">
        <v>420</v>
      </c>
      <c r="J3736" t="s">
        <v>145</v>
      </c>
      <c r="K3736" t="s">
        <v>137</v>
      </c>
      <c r="L3736">
        <f>I3736*$Q$2/100/1000</f>
        <v>1.554E-3</v>
      </c>
    </row>
    <row r="3737" spans="1:12">
      <c r="A3737" s="118">
        <v>44986</v>
      </c>
      <c r="B3737" t="s">
        <v>17992</v>
      </c>
      <c r="C3737" t="s">
        <v>17991</v>
      </c>
      <c r="D3737" t="s">
        <v>18616</v>
      </c>
      <c r="E3737" t="s">
        <v>18617</v>
      </c>
      <c r="F3737">
        <v>4245267</v>
      </c>
      <c r="G3737" t="s">
        <v>18192</v>
      </c>
      <c r="H3737" t="s">
        <v>17986</v>
      </c>
      <c r="I3737">
        <v>12.4</v>
      </c>
      <c r="J3737" t="s">
        <v>145</v>
      </c>
      <c r="K3737" t="s">
        <v>137</v>
      </c>
      <c r="L3737">
        <f>I3737*$Q$2/100/1000</f>
        <v>4.5880000000000001E-5</v>
      </c>
    </row>
    <row r="3738" spans="1:12">
      <c r="A3738" s="118">
        <v>44986</v>
      </c>
      <c r="B3738" t="s">
        <v>17992</v>
      </c>
      <c r="C3738" t="s">
        <v>17991</v>
      </c>
      <c r="D3738" t="s">
        <v>18616</v>
      </c>
      <c r="E3738" t="s">
        <v>18615</v>
      </c>
      <c r="F3738">
        <v>101008170</v>
      </c>
      <c r="G3738" t="s">
        <v>18614</v>
      </c>
      <c r="H3738" t="s">
        <v>17986</v>
      </c>
      <c r="I3738">
        <v>12.4</v>
      </c>
      <c r="J3738" t="s">
        <v>145</v>
      </c>
      <c r="K3738" t="s">
        <v>137</v>
      </c>
      <c r="L3738">
        <f>I3738*$Q$2/100/1000</f>
        <v>4.5880000000000001E-5</v>
      </c>
    </row>
    <row r="3739" spans="1:12">
      <c r="A3739" s="118">
        <v>44986</v>
      </c>
      <c r="B3739" t="s">
        <v>17992</v>
      </c>
      <c r="C3739" t="s">
        <v>17991</v>
      </c>
      <c r="D3739" t="s">
        <v>18575</v>
      </c>
      <c r="E3739" t="s">
        <v>18613</v>
      </c>
      <c r="F3739">
        <v>101031486</v>
      </c>
      <c r="G3739" t="s">
        <v>18017</v>
      </c>
      <c r="H3739" t="s">
        <v>17986</v>
      </c>
      <c r="I3739">
        <v>12.4</v>
      </c>
      <c r="J3739" t="s">
        <v>145</v>
      </c>
      <c r="K3739" t="s">
        <v>137</v>
      </c>
      <c r="L3739">
        <f>I3739*$Q$2/100/1000</f>
        <v>4.5880000000000001E-5</v>
      </c>
    </row>
    <row r="3740" spans="1:12">
      <c r="A3740" s="118">
        <v>44986</v>
      </c>
      <c r="B3740" t="s">
        <v>17992</v>
      </c>
      <c r="C3740" t="s">
        <v>17991</v>
      </c>
      <c r="D3740" t="s">
        <v>18504</v>
      </c>
      <c r="E3740" t="s">
        <v>18612</v>
      </c>
      <c r="F3740">
        <v>101010879</v>
      </c>
      <c r="G3740" t="s">
        <v>18033</v>
      </c>
      <c r="H3740" t="s">
        <v>17986</v>
      </c>
      <c r="I3740">
        <v>12.4</v>
      </c>
      <c r="J3740" t="s">
        <v>145</v>
      </c>
      <c r="K3740" t="s">
        <v>137</v>
      </c>
      <c r="L3740">
        <f>I3740*$Q$2/100/1000</f>
        <v>4.5880000000000001E-5</v>
      </c>
    </row>
    <row r="3741" spans="1:12">
      <c r="A3741" s="118">
        <v>44986</v>
      </c>
      <c r="B3741" t="s">
        <v>17992</v>
      </c>
      <c r="C3741" t="s">
        <v>17991</v>
      </c>
      <c r="D3741" t="s">
        <v>18414</v>
      </c>
      <c r="E3741" t="s">
        <v>18611</v>
      </c>
      <c r="F3741">
        <v>101010879</v>
      </c>
      <c r="G3741" t="s">
        <v>18033</v>
      </c>
      <c r="H3741" t="s">
        <v>17986</v>
      </c>
      <c r="I3741">
        <v>12.4</v>
      </c>
      <c r="J3741" t="s">
        <v>145</v>
      </c>
      <c r="K3741" t="s">
        <v>137</v>
      </c>
      <c r="L3741">
        <f>I3741*$Q$2/100/1000</f>
        <v>4.5880000000000001E-5</v>
      </c>
    </row>
    <row r="3742" spans="1:12">
      <c r="A3742" s="118">
        <v>44986</v>
      </c>
      <c r="B3742" t="s">
        <v>17992</v>
      </c>
      <c r="C3742" t="s">
        <v>17991</v>
      </c>
      <c r="D3742" t="s">
        <v>18549</v>
      </c>
      <c r="E3742" t="s">
        <v>18610</v>
      </c>
      <c r="F3742">
        <v>3445038</v>
      </c>
      <c r="G3742" t="s">
        <v>18002</v>
      </c>
      <c r="H3742" t="s">
        <v>17986</v>
      </c>
      <c r="I3742">
        <v>12.4</v>
      </c>
      <c r="J3742" t="s">
        <v>145</v>
      </c>
      <c r="K3742" t="s">
        <v>137</v>
      </c>
      <c r="L3742">
        <f>I3742*$Q$2/100/1000</f>
        <v>4.5880000000000001E-5</v>
      </c>
    </row>
    <row r="3743" spans="1:12">
      <c r="A3743" s="118">
        <v>44986</v>
      </c>
      <c r="B3743" t="s">
        <v>17992</v>
      </c>
      <c r="C3743" t="s">
        <v>17991</v>
      </c>
      <c r="D3743" t="s">
        <v>18599</v>
      </c>
      <c r="E3743" t="s">
        <v>18609</v>
      </c>
      <c r="F3743">
        <v>101010879</v>
      </c>
      <c r="G3743" t="s">
        <v>18033</v>
      </c>
      <c r="H3743" t="s">
        <v>17986</v>
      </c>
      <c r="I3743">
        <v>12.4</v>
      </c>
      <c r="J3743" t="s">
        <v>145</v>
      </c>
      <c r="K3743" t="s">
        <v>137</v>
      </c>
      <c r="L3743">
        <f>I3743*$Q$2/100/1000</f>
        <v>4.5880000000000001E-5</v>
      </c>
    </row>
    <row r="3744" spans="1:12">
      <c r="A3744" s="118">
        <v>44986</v>
      </c>
      <c r="B3744" t="s">
        <v>17992</v>
      </c>
      <c r="C3744" t="s">
        <v>17991</v>
      </c>
      <c r="D3744" t="s">
        <v>18507</v>
      </c>
      <c r="E3744" t="s">
        <v>18608</v>
      </c>
      <c r="F3744" t="s">
        <v>18478</v>
      </c>
      <c r="G3744" t="s">
        <v>18477</v>
      </c>
      <c r="H3744" t="s">
        <v>17986</v>
      </c>
      <c r="I3744">
        <v>12.4</v>
      </c>
      <c r="J3744" t="s">
        <v>145</v>
      </c>
      <c r="K3744" t="s">
        <v>137</v>
      </c>
      <c r="L3744">
        <f>I3744*$Q$2/100/1000</f>
        <v>4.5880000000000001E-5</v>
      </c>
    </row>
    <row r="3745" spans="1:12">
      <c r="A3745" s="118">
        <v>45017</v>
      </c>
      <c r="B3745" t="s">
        <v>240</v>
      </c>
      <c r="C3745" t="s">
        <v>239</v>
      </c>
      <c r="D3745" t="s">
        <v>13764</v>
      </c>
      <c r="E3745" t="s">
        <v>18607</v>
      </c>
      <c r="F3745" s="119" t="s">
        <v>5193</v>
      </c>
      <c r="G3745" t="s">
        <v>5192</v>
      </c>
      <c r="H3745" t="s">
        <v>235</v>
      </c>
      <c r="I3745">
        <v>390</v>
      </c>
      <c r="J3745" t="s">
        <v>145</v>
      </c>
      <c r="K3745" t="s">
        <v>137</v>
      </c>
      <c r="L3745">
        <f>I3745*$Q$2/100/1000</f>
        <v>1.4430000000000001E-3</v>
      </c>
    </row>
    <row r="3746" spans="1:12">
      <c r="A3746" s="118">
        <v>45017</v>
      </c>
      <c r="B3746" t="s">
        <v>240</v>
      </c>
      <c r="C3746" t="s">
        <v>239</v>
      </c>
      <c r="D3746" t="s">
        <v>16061</v>
      </c>
      <c r="E3746" t="s">
        <v>18606</v>
      </c>
      <c r="F3746" s="119" t="s">
        <v>5407</v>
      </c>
      <c r="G3746" t="s">
        <v>5406</v>
      </c>
      <c r="H3746" t="s">
        <v>235</v>
      </c>
      <c r="I3746">
        <v>390</v>
      </c>
      <c r="J3746" t="s">
        <v>145</v>
      </c>
      <c r="K3746" t="s">
        <v>137</v>
      </c>
      <c r="L3746">
        <f>I3746*$Q$2/100/1000</f>
        <v>1.4430000000000001E-3</v>
      </c>
    </row>
    <row r="3747" spans="1:12">
      <c r="A3747" s="118">
        <v>45017</v>
      </c>
      <c r="B3747" t="s">
        <v>240</v>
      </c>
      <c r="C3747" t="s">
        <v>239</v>
      </c>
      <c r="D3747" t="s">
        <v>13766</v>
      </c>
      <c r="E3747" t="s">
        <v>18605</v>
      </c>
      <c r="F3747" s="119" t="s">
        <v>1497</v>
      </c>
      <c r="G3747" t="s">
        <v>1496</v>
      </c>
      <c r="H3747" t="s">
        <v>235</v>
      </c>
      <c r="I3747">
        <v>390</v>
      </c>
      <c r="J3747" t="s">
        <v>145</v>
      </c>
      <c r="K3747" t="s">
        <v>137</v>
      </c>
      <c r="L3747">
        <f>I3747*$Q$2/100/1000</f>
        <v>1.4430000000000001E-3</v>
      </c>
    </row>
    <row r="3748" spans="1:12">
      <c r="A3748" s="118">
        <v>45017</v>
      </c>
      <c r="B3748" t="s">
        <v>240</v>
      </c>
      <c r="C3748" t="s">
        <v>239</v>
      </c>
      <c r="D3748" t="s">
        <v>18604</v>
      </c>
      <c r="E3748" t="s">
        <v>18603</v>
      </c>
      <c r="F3748" s="119">
        <v>101027049</v>
      </c>
      <c r="G3748" t="s">
        <v>1574</v>
      </c>
      <c r="H3748" t="s">
        <v>235</v>
      </c>
      <c r="I3748">
        <v>390</v>
      </c>
      <c r="J3748" t="s">
        <v>145</v>
      </c>
      <c r="K3748" t="s">
        <v>137</v>
      </c>
      <c r="L3748">
        <f>I3748*$Q$2/100/1000</f>
        <v>1.4430000000000001E-3</v>
      </c>
    </row>
    <row r="3749" spans="1:12">
      <c r="A3749" s="118">
        <v>44986</v>
      </c>
      <c r="B3749" t="s">
        <v>17992</v>
      </c>
      <c r="C3749" t="s">
        <v>17991</v>
      </c>
      <c r="D3749" t="s">
        <v>18388</v>
      </c>
      <c r="E3749" t="s">
        <v>18602</v>
      </c>
      <c r="F3749">
        <v>3445333</v>
      </c>
      <c r="G3749" t="s">
        <v>18432</v>
      </c>
      <c r="H3749" t="s">
        <v>17986</v>
      </c>
      <c r="I3749">
        <v>12.4</v>
      </c>
      <c r="J3749" t="s">
        <v>145</v>
      </c>
      <c r="K3749" t="s">
        <v>137</v>
      </c>
      <c r="L3749">
        <f>I3749*$Q$2/100/1000</f>
        <v>4.5880000000000001E-5</v>
      </c>
    </row>
    <row r="3750" spans="1:12">
      <c r="A3750" s="118">
        <v>44986</v>
      </c>
      <c r="B3750" t="s">
        <v>443</v>
      </c>
      <c r="C3750" t="s">
        <v>442</v>
      </c>
      <c r="D3750" t="s">
        <v>441</v>
      </c>
      <c r="E3750" t="s">
        <v>18601</v>
      </c>
      <c r="F3750">
        <v>101022019</v>
      </c>
      <c r="G3750" t="s">
        <v>17764</v>
      </c>
      <c r="H3750" s="122" t="s">
        <v>437</v>
      </c>
      <c r="I3750">
        <v>4725</v>
      </c>
      <c r="J3750" t="s">
        <v>199</v>
      </c>
      <c r="K3750" t="s">
        <v>198</v>
      </c>
      <c r="L3750">
        <f>I3750*$Q$4*2.2/1000</f>
        <v>18.279100224000004</v>
      </c>
    </row>
    <row r="3751" spans="1:12">
      <c r="A3751" s="118">
        <v>45017</v>
      </c>
      <c r="B3751" t="s">
        <v>240</v>
      </c>
      <c r="C3751" t="s">
        <v>239</v>
      </c>
      <c r="D3751" t="s">
        <v>11215</v>
      </c>
      <c r="E3751" t="s">
        <v>18600</v>
      </c>
      <c r="F3751" s="119">
        <v>101027049</v>
      </c>
      <c r="G3751" t="s">
        <v>1574</v>
      </c>
      <c r="H3751" t="s">
        <v>235</v>
      </c>
      <c r="I3751">
        <v>390</v>
      </c>
      <c r="J3751" t="s">
        <v>145</v>
      </c>
      <c r="K3751" t="s">
        <v>137</v>
      </c>
      <c r="L3751">
        <f>I3751*$Q$2/100/1000</f>
        <v>1.4430000000000001E-3</v>
      </c>
    </row>
    <row r="3752" spans="1:12">
      <c r="A3752" s="118">
        <v>44986</v>
      </c>
      <c r="B3752" t="s">
        <v>17992</v>
      </c>
      <c r="C3752" t="s">
        <v>17991</v>
      </c>
      <c r="D3752" t="s">
        <v>18599</v>
      </c>
      <c r="E3752" t="s">
        <v>18598</v>
      </c>
      <c r="F3752">
        <v>51203629</v>
      </c>
      <c r="G3752" t="s">
        <v>18028</v>
      </c>
      <c r="H3752" t="s">
        <v>17986</v>
      </c>
      <c r="I3752">
        <v>12.4</v>
      </c>
      <c r="J3752" t="s">
        <v>145</v>
      </c>
      <c r="K3752" t="s">
        <v>137</v>
      </c>
      <c r="L3752">
        <f>I3752*$Q$2/100/1000</f>
        <v>4.5880000000000001E-5</v>
      </c>
    </row>
    <row r="3753" spans="1:12">
      <c r="A3753" s="118">
        <v>45017</v>
      </c>
      <c r="B3753" t="s">
        <v>240</v>
      </c>
      <c r="C3753" t="s">
        <v>239</v>
      </c>
      <c r="D3753" t="s">
        <v>11215</v>
      </c>
      <c r="E3753" t="s">
        <v>18597</v>
      </c>
      <c r="F3753" s="119">
        <v>101027049</v>
      </c>
      <c r="G3753" t="s">
        <v>1574</v>
      </c>
      <c r="H3753" t="s">
        <v>235</v>
      </c>
      <c r="I3753">
        <v>390</v>
      </c>
      <c r="J3753" t="s">
        <v>145</v>
      </c>
      <c r="K3753" t="s">
        <v>137</v>
      </c>
      <c r="L3753">
        <f>I3753*$Q$2/100/1000</f>
        <v>1.4430000000000001E-3</v>
      </c>
    </row>
    <row r="3754" spans="1:12">
      <c r="A3754" s="118">
        <v>45017</v>
      </c>
      <c r="B3754" t="s">
        <v>240</v>
      </c>
      <c r="C3754" t="s">
        <v>239</v>
      </c>
      <c r="D3754" t="s">
        <v>9772</v>
      </c>
      <c r="E3754" t="s">
        <v>18596</v>
      </c>
      <c r="F3754" s="119">
        <v>101027049</v>
      </c>
      <c r="G3754" t="s">
        <v>1574</v>
      </c>
      <c r="H3754" t="s">
        <v>235</v>
      </c>
      <c r="I3754">
        <v>390</v>
      </c>
      <c r="J3754" t="s">
        <v>145</v>
      </c>
      <c r="K3754" t="s">
        <v>137</v>
      </c>
      <c r="L3754">
        <f>I3754*$Q$2/100/1000</f>
        <v>1.4430000000000001E-3</v>
      </c>
    </row>
    <row r="3755" spans="1:12">
      <c r="A3755" s="118">
        <v>45017</v>
      </c>
      <c r="B3755" t="s">
        <v>240</v>
      </c>
      <c r="C3755" t="s">
        <v>239</v>
      </c>
      <c r="D3755" t="s">
        <v>18595</v>
      </c>
      <c r="E3755" t="s">
        <v>18594</v>
      </c>
      <c r="F3755" s="119" t="s">
        <v>18593</v>
      </c>
      <c r="G3755" t="s">
        <v>18592</v>
      </c>
      <c r="H3755" t="s">
        <v>235</v>
      </c>
      <c r="I3755">
        <v>390</v>
      </c>
      <c r="J3755" t="s">
        <v>145</v>
      </c>
      <c r="K3755" t="s">
        <v>137</v>
      </c>
      <c r="L3755">
        <f>I3755*$Q$2/100/1000</f>
        <v>1.4430000000000001E-3</v>
      </c>
    </row>
    <row r="3756" spans="1:12">
      <c r="A3756" s="118">
        <v>44986</v>
      </c>
      <c r="B3756" t="s">
        <v>17992</v>
      </c>
      <c r="C3756" t="s">
        <v>17991</v>
      </c>
      <c r="D3756" t="s">
        <v>18533</v>
      </c>
      <c r="E3756" t="s">
        <v>18591</v>
      </c>
      <c r="F3756" t="s">
        <v>18590</v>
      </c>
      <c r="G3756" t="s">
        <v>18589</v>
      </c>
      <c r="H3756" t="s">
        <v>17986</v>
      </c>
      <c r="I3756">
        <v>12.4</v>
      </c>
      <c r="J3756" t="s">
        <v>145</v>
      </c>
      <c r="K3756" t="s">
        <v>137</v>
      </c>
      <c r="L3756">
        <f>I3756*$Q$2/100/1000</f>
        <v>4.5880000000000001E-5</v>
      </c>
    </row>
    <row r="3757" spans="1:12">
      <c r="A3757" s="118">
        <v>45017</v>
      </c>
      <c r="B3757" t="s">
        <v>240</v>
      </c>
      <c r="C3757" t="s">
        <v>239</v>
      </c>
      <c r="D3757" t="s">
        <v>14270</v>
      </c>
      <c r="E3757" t="s">
        <v>18588</v>
      </c>
      <c r="F3757" s="119">
        <v>101027049</v>
      </c>
      <c r="G3757" t="s">
        <v>1275</v>
      </c>
      <c r="H3757" t="s">
        <v>235</v>
      </c>
      <c r="I3757">
        <v>390</v>
      </c>
      <c r="J3757" t="s">
        <v>145</v>
      </c>
      <c r="K3757" t="s">
        <v>137</v>
      </c>
      <c r="L3757">
        <f>I3757*$Q$2/100/1000</f>
        <v>1.4430000000000001E-3</v>
      </c>
    </row>
    <row r="3758" spans="1:12">
      <c r="A3758" s="118">
        <v>45017</v>
      </c>
      <c r="B3758" t="s">
        <v>240</v>
      </c>
      <c r="C3758" t="s">
        <v>239</v>
      </c>
      <c r="D3758" t="s">
        <v>9772</v>
      </c>
      <c r="E3758" t="s">
        <v>18587</v>
      </c>
      <c r="F3758" s="119">
        <v>101027049</v>
      </c>
      <c r="G3758" t="s">
        <v>1574</v>
      </c>
      <c r="H3758" t="s">
        <v>235</v>
      </c>
      <c r="I3758">
        <v>390</v>
      </c>
      <c r="J3758" t="s">
        <v>145</v>
      </c>
      <c r="K3758" t="s">
        <v>137</v>
      </c>
      <c r="L3758">
        <f>I3758*$Q$2/100/1000</f>
        <v>1.4430000000000001E-3</v>
      </c>
    </row>
    <row r="3759" spans="1:12">
      <c r="A3759" s="118">
        <v>45017</v>
      </c>
      <c r="B3759" t="s">
        <v>240</v>
      </c>
      <c r="C3759" t="s">
        <v>239</v>
      </c>
      <c r="D3759" t="s">
        <v>18586</v>
      </c>
      <c r="E3759" t="s">
        <v>18585</v>
      </c>
      <c r="F3759" s="119">
        <v>101027049</v>
      </c>
      <c r="G3759" t="s">
        <v>1574</v>
      </c>
      <c r="H3759" t="s">
        <v>235</v>
      </c>
      <c r="I3759">
        <v>390</v>
      </c>
      <c r="J3759" t="s">
        <v>145</v>
      </c>
      <c r="K3759" t="s">
        <v>137</v>
      </c>
      <c r="L3759">
        <f>I3759*$Q$2/100/1000</f>
        <v>1.4430000000000001E-3</v>
      </c>
    </row>
    <row r="3760" spans="1:12">
      <c r="A3760" s="118">
        <v>44986</v>
      </c>
      <c r="B3760" t="s">
        <v>17992</v>
      </c>
      <c r="C3760" t="s">
        <v>17991</v>
      </c>
      <c r="D3760" t="s">
        <v>18570</v>
      </c>
      <c r="E3760" t="s">
        <v>18584</v>
      </c>
      <c r="F3760" t="s">
        <v>18217</v>
      </c>
      <c r="G3760" t="s">
        <v>18216</v>
      </c>
      <c r="H3760" t="s">
        <v>17986</v>
      </c>
      <c r="I3760">
        <v>12.4</v>
      </c>
      <c r="J3760" t="s">
        <v>145</v>
      </c>
      <c r="K3760" t="s">
        <v>137</v>
      </c>
      <c r="L3760">
        <f>I3760*$Q$2/100/1000</f>
        <v>4.5880000000000001E-5</v>
      </c>
    </row>
    <row r="3761" spans="1:12">
      <c r="A3761" s="118">
        <v>44986</v>
      </c>
      <c r="B3761" t="s">
        <v>17992</v>
      </c>
      <c r="C3761" t="s">
        <v>17991</v>
      </c>
      <c r="D3761" t="s">
        <v>18551</v>
      </c>
      <c r="E3761" t="s">
        <v>18583</v>
      </c>
      <c r="F3761" t="s">
        <v>18478</v>
      </c>
      <c r="G3761" t="s">
        <v>18477</v>
      </c>
      <c r="H3761" t="s">
        <v>17986</v>
      </c>
      <c r="I3761">
        <v>12.4</v>
      </c>
      <c r="J3761" t="s">
        <v>145</v>
      </c>
      <c r="K3761" t="s">
        <v>137</v>
      </c>
      <c r="L3761">
        <f>I3761*$Q$2/100/1000</f>
        <v>4.5880000000000001E-5</v>
      </c>
    </row>
    <row r="3762" spans="1:12">
      <c r="A3762" s="118">
        <v>44986</v>
      </c>
      <c r="B3762" t="s">
        <v>17992</v>
      </c>
      <c r="C3762" t="s">
        <v>17991</v>
      </c>
      <c r="D3762" t="s">
        <v>18551</v>
      </c>
      <c r="E3762" t="s">
        <v>18582</v>
      </c>
      <c r="F3762" t="s">
        <v>18478</v>
      </c>
      <c r="G3762" t="s">
        <v>18477</v>
      </c>
      <c r="H3762" t="s">
        <v>17986</v>
      </c>
      <c r="I3762">
        <v>12.4</v>
      </c>
      <c r="J3762" t="s">
        <v>145</v>
      </c>
      <c r="K3762" t="s">
        <v>137</v>
      </c>
      <c r="L3762">
        <f>I3762*$Q$2/100/1000</f>
        <v>4.5880000000000001E-5</v>
      </c>
    </row>
    <row r="3763" spans="1:12">
      <c r="A3763" s="118">
        <v>44986</v>
      </c>
      <c r="B3763" t="s">
        <v>17992</v>
      </c>
      <c r="C3763" t="s">
        <v>17991</v>
      </c>
      <c r="D3763" t="s">
        <v>18388</v>
      </c>
      <c r="E3763" t="s">
        <v>18581</v>
      </c>
      <c r="F3763">
        <v>3445334</v>
      </c>
      <c r="G3763" t="s">
        <v>18285</v>
      </c>
      <c r="H3763" t="s">
        <v>17986</v>
      </c>
      <c r="I3763">
        <v>12.4</v>
      </c>
      <c r="J3763" t="s">
        <v>145</v>
      </c>
      <c r="K3763" t="s">
        <v>137</v>
      </c>
      <c r="L3763">
        <f>I3763*$Q$2/100/1000</f>
        <v>4.5880000000000001E-5</v>
      </c>
    </row>
    <row r="3764" spans="1:12">
      <c r="A3764" s="118">
        <v>45017</v>
      </c>
      <c r="B3764" t="s">
        <v>574</v>
      </c>
      <c r="C3764" t="s">
        <v>573</v>
      </c>
      <c r="D3764" t="s">
        <v>15783</v>
      </c>
      <c r="E3764" t="s">
        <v>18580</v>
      </c>
      <c r="F3764" s="119">
        <v>21201457</v>
      </c>
      <c r="G3764" t="s">
        <v>575</v>
      </c>
      <c r="H3764" t="s">
        <v>569</v>
      </c>
      <c r="I3764">
        <v>298</v>
      </c>
      <c r="J3764" t="s">
        <v>145</v>
      </c>
      <c r="K3764" t="s">
        <v>137</v>
      </c>
      <c r="L3764">
        <f>I3764*$Q$2/100/1000</f>
        <v>1.1026E-3</v>
      </c>
    </row>
    <row r="3765" spans="1:12">
      <c r="A3765" s="118">
        <v>45017</v>
      </c>
      <c r="B3765" t="s">
        <v>574</v>
      </c>
      <c r="C3765" t="s">
        <v>573</v>
      </c>
      <c r="D3765" t="s">
        <v>15781</v>
      </c>
      <c r="E3765" t="s">
        <v>18579</v>
      </c>
      <c r="F3765" s="119">
        <v>101012395</v>
      </c>
      <c r="G3765" t="s">
        <v>570</v>
      </c>
      <c r="H3765" t="s">
        <v>569</v>
      </c>
      <c r="I3765">
        <v>298</v>
      </c>
      <c r="J3765" t="s">
        <v>145</v>
      </c>
      <c r="K3765" t="s">
        <v>137</v>
      </c>
      <c r="L3765">
        <f>I3765*$Q$2/100/1000</f>
        <v>1.1026E-3</v>
      </c>
    </row>
    <row r="3766" spans="1:12">
      <c r="A3766" s="118">
        <v>44986</v>
      </c>
      <c r="B3766" t="s">
        <v>17992</v>
      </c>
      <c r="C3766" t="s">
        <v>17991</v>
      </c>
      <c r="D3766" t="s">
        <v>18533</v>
      </c>
      <c r="E3766" t="s">
        <v>18578</v>
      </c>
      <c r="F3766" t="s">
        <v>18577</v>
      </c>
      <c r="G3766" t="s">
        <v>18576</v>
      </c>
      <c r="H3766" t="s">
        <v>17986</v>
      </c>
      <c r="I3766">
        <v>12.4</v>
      </c>
      <c r="J3766" t="s">
        <v>145</v>
      </c>
      <c r="K3766" t="s">
        <v>137</v>
      </c>
      <c r="L3766">
        <f>I3766*$Q$2/100/1000</f>
        <v>4.5880000000000001E-5</v>
      </c>
    </row>
    <row r="3767" spans="1:12">
      <c r="A3767" s="118">
        <v>44986</v>
      </c>
      <c r="B3767" t="s">
        <v>17992</v>
      </c>
      <c r="C3767" t="s">
        <v>17991</v>
      </c>
      <c r="D3767" t="s">
        <v>18575</v>
      </c>
      <c r="E3767" t="s">
        <v>18574</v>
      </c>
      <c r="F3767">
        <v>34201348</v>
      </c>
      <c r="G3767" t="s">
        <v>456</v>
      </c>
      <c r="H3767" t="s">
        <v>17986</v>
      </c>
      <c r="I3767">
        <v>12.4</v>
      </c>
      <c r="J3767" t="s">
        <v>145</v>
      </c>
      <c r="K3767" t="s">
        <v>137</v>
      </c>
      <c r="L3767">
        <f>I3767*$Q$2/100/1000</f>
        <v>4.5880000000000001E-5</v>
      </c>
    </row>
    <row r="3768" spans="1:12">
      <c r="A3768" s="118">
        <v>44986</v>
      </c>
      <c r="B3768" t="s">
        <v>17992</v>
      </c>
      <c r="C3768" t="s">
        <v>17991</v>
      </c>
      <c r="D3768" t="s">
        <v>18573</v>
      </c>
      <c r="E3768" t="s">
        <v>18572</v>
      </c>
      <c r="F3768">
        <v>3445183</v>
      </c>
      <c r="G3768" t="s">
        <v>18571</v>
      </c>
      <c r="H3768" t="s">
        <v>17986</v>
      </c>
      <c r="I3768">
        <v>12.4</v>
      </c>
      <c r="J3768" t="s">
        <v>145</v>
      </c>
      <c r="K3768" t="s">
        <v>137</v>
      </c>
      <c r="L3768">
        <f>I3768*$Q$2/100/1000</f>
        <v>4.5880000000000001E-5</v>
      </c>
    </row>
    <row r="3769" spans="1:12">
      <c r="A3769" s="118">
        <v>44986</v>
      </c>
      <c r="B3769" t="s">
        <v>17992</v>
      </c>
      <c r="C3769" t="s">
        <v>17991</v>
      </c>
      <c r="D3769" t="s">
        <v>18570</v>
      </c>
      <c r="E3769" t="s">
        <v>18569</v>
      </c>
      <c r="F3769" t="s">
        <v>18217</v>
      </c>
      <c r="G3769" t="s">
        <v>18216</v>
      </c>
      <c r="H3769" t="s">
        <v>17986</v>
      </c>
      <c r="I3769">
        <v>12.4</v>
      </c>
      <c r="J3769" t="s">
        <v>145</v>
      </c>
      <c r="K3769" t="s">
        <v>137</v>
      </c>
      <c r="L3769">
        <f>I3769*$Q$2/100/1000</f>
        <v>4.5880000000000001E-5</v>
      </c>
    </row>
    <row r="3770" spans="1:12">
      <c r="A3770" s="118">
        <v>44986</v>
      </c>
      <c r="B3770" t="s">
        <v>17992</v>
      </c>
      <c r="C3770" t="s">
        <v>17991</v>
      </c>
      <c r="D3770" t="s">
        <v>18533</v>
      </c>
      <c r="E3770" t="s">
        <v>18568</v>
      </c>
      <c r="F3770" t="s">
        <v>18567</v>
      </c>
      <c r="G3770" t="s">
        <v>18566</v>
      </c>
      <c r="H3770" t="s">
        <v>17986</v>
      </c>
      <c r="I3770">
        <v>12.4</v>
      </c>
      <c r="J3770" t="s">
        <v>145</v>
      </c>
      <c r="K3770" t="s">
        <v>137</v>
      </c>
      <c r="L3770">
        <f>I3770*$Q$2/100/1000</f>
        <v>4.5880000000000001E-5</v>
      </c>
    </row>
    <row r="3771" spans="1:12">
      <c r="A3771" s="118">
        <v>45017</v>
      </c>
      <c r="B3771" t="s">
        <v>240</v>
      </c>
      <c r="C3771" t="s">
        <v>239</v>
      </c>
      <c r="D3771" t="s">
        <v>16061</v>
      </c>
      <c r="E3771" t="s">
        <v>18565</v>
      </c>
      <c r="F3771" s="119" t="s">
        <v>5407</v>
      </c>
      <c r="G3771" t="s">
        <v>5406</v>
      </c>
      <c r="H3771" t="s">
        <v>235</v>
      </c>
      <c r="I3771">
        <v>390</v>
      </c>
      <c r="J3771" t="s">
        <v>145</v>
      </c>
      <c r="K3771" t="s">
        <v>137</v>
      </c>
      <c r="L3771">
        <f>I3771*$Q$2/100/1000</f>
        <v>1.4430000000000001E-3</v>
      </c>
    </row>
    <row r="3772" spans="1:12">
      <c r="A3772" s="118">
        <v>45017</v>
      </c>
      <c r="B3772" t="s">
        <v>240</v>
      </c>
      <c r="C3772" t="s">
        <v>239</v>
      </c>
      <c r="D3772" t="s">
        <v>15540</v>
      </c>
      <c r="E3772" t="s">
        <v>18564</v>
      </c>
      <c r="F3772" s="119" t="s">
        <v>5193</v>
      </c>
      <c r="G3772" t="s">
        <v>5192</v>
      </c>
      <c r="H3772" t="s">
        <v>235</v>
      </c>
      <c r="I3772">
        <v>390</v>
      </c>
      <c r="J3772" t="s">
        <v>145</v>
      </c>
      <c r="K3772" t="s">
        <v>137</v>
      </c>
      <c r="L3772">
        <f>I3772*$Q$2/100/1000</f>
        <v>1.4430000000000001E-3</v>
      </c>
    </row>
    <row r="3773" spans="1:12">
      <c r="A3773" s="118">
        <v>44986</v>
      </c>
      <c r="B3773" t="s">
        <v>17992</v>
      </c>
      <c r="C3773" t="s">
        <v>17991</v>
      </c>
      <c r="D3773" t="s">
        <v>18560</v>
      </c>
      <c r="E3773" t="s">
        <v>18563</v>
      </c>
      <c r="F3773" t="s">
        <v>18562</v>
      </c>
      <c r="G3773" t="s">
        <v>18561</v>
      </c>
      <c r="H3773" t="s">
        <v>17986</v>
      </c>
      <c r="I3773">
        <v>12.4</v>
      </c>
      <c r="J3773" t="s">
        <v>145</v>
      </c>
      <c r="K3773" t="s">
        <v>137</v>
      </c>
      <c r="L3773">
        <f>I3773*$Q$2/100/1000</f>
        <v>4.5880000000000001E-5</v>
      </c>
    </row>
    <row r="3774" spans="1:12">
      <c r="A3774" s="118">
        <v>44986</v>
      </c>
      <c r="B3774" t="s">
        <v>17992</v>
      </c>
      <c r="C3774" t="s">
        <v>17991</v>
      </c>
      <c r="D3774" t="s">
        <v>18560</v>
      </c>
      <c r="E3774" t="s">
        <v>18559</v>
      </c>
      <c r="F3774" t="s">
        <v>18558</v>
      </c>
      <c r="G3774" t="s">
        <v>18557</v>
      </c>
      <c r="H3774" t="s">
        <v>17986</v>
      </c>
      <c r="I3774">
        <v>12.4</v>
      </c>
      <c r="J3774" t="s">
        <v>145</v>
      </c>
      <c r="K3774" t="s">
        <v>137</v>
      </c>
      <c r="L3774">
        <f>I3774*$Q$2/100/1000</f>
        <v>4.5880000000000001E-5</v>
      </c>
    </row>
    <row r="3775" spans="1:12">
      <c r="A3775" s="118">
        <v>44986</v>
      </c>
      <c r="B3775" t="s">
        <v>17992</v>
      </c>
      <c r="C3775" t="s">
        <v>17991</v>
      </c>
      <c r="D3775" t="s">
        <v>18533</v>
      </c>
      <c r="E3775" t="s">
        <v>18556</v>
      </c>
      <c r="F3775" t="s">
        <v>18555</v>
      </c>
      <c r="G3775" t="s">
        <v>18554</v>
      </c>
      <c r="H3775" t="s">
        <v>17986</v>
      </c>
      <c r="I3775">
        <v>12.4</v>
      </c>
      <c r="J3775" t="s">
        <v>145</v>
      </c>
      <c r="K3775" t="s">
        <v>137</v>
      </c>
      <c r="L3775">
        <f>I3775*$Q$2/100/1000</f>
        <v>4.5880000000000001E-5</v>
      </c>
    </row>
    <row r="3776" spans="1:12">
      <c r="A3776" s="118">
        <v>45017</v>
      </c>
      <c r="B3776" t="s">
        <v>17992</v>
      </c>
      <c r="C3776" t="s">
        <v>17991</v>
      </c>
      <c r="D3776" t="s">
        <v>18388</v>
      </c>
      <c r="E3776" t="s">
        <v>18553</v>
      </c>
      <c r="F3776" s="119">
        <v>3445333</v>
      </c>
      <c r="G3776" t="s">
        <v>18432</v>
      </c>
      <c r="H3776" t="s">
        <v>17986</v>
      </c>
      <c r="I3776">
        <v>12.4</v>
      </c>
      <c r="J3776" t="s">
        <v>145</v>
      </c>
      <c r="K3776" t="s">
        <v>137</v>
      </c>
      <c r="L3776">
        <f>I3776*$Q$2/100/1000</f>
        <v>4.5880000000000001E-5</v>
      </c>
    </row>
    <row r="3777" spans="1:12">
      <c r="A3777" s="118">
        <v>45017</v>
      </c>
      <c r="B3777" t="s">
        <v>17992</v>
      </c>
      <c r="C3777" t="s">
        <v>17991</v>
      </c>
      <c r="D3777" t="s">
        <v>18388</v>
      </c>
      <c r="E3777" t="s">
        <v>18552</v>
      </c>
      <c r="F3777" s="119">
        <v>51203629</v>
      </c>
      <c r="G3777" t="s">
        <v>18028</v>
      </c>
      <c r="H3777" t="s">
        <v>17986</v>
      </c>
      <c r="I3777">
        <v>12.4</v>
      </c>
      <c r="J3777" t="s">
        <v>145</v>
      </c>
      <c r="K3777" t="s">
        <v>137</v>
      </c>
      <c r="L3777">
        <f>I3777*$Q$2/100/1000</f>
        <v>4.5880000000000001E-5</v>
      </c>
    </row>
    <row r="3778" spans="1:12">
      <c r="A3778" s="118">
        <v>45017</v>
      </c>
      <c r="B3778" t="s">
        <v>17992</v>
      </c>
      <c r="C3778" t="s">
        <v>17991</v>
      </c>
      <c r="D3778" t="s">
        <v>18551</v>
      </c>
      <c r="E3778" t="s">
        <v>18550</v>
      </c>
      <c r="F3778" s="119">
        <v>101016688</v>
      </c>
      <c r="G3778" t="s">
        <v>18057</v>
      </c>
      <c r="H3778" t="s">
        <v>17986</v>
      </c>
      <c r="I3778">
        <v>12.4</v>
      </c>
      <c r="J3778" t="s">
        <v>145</v>
      </c>
      <c r="K3778" t="s">
        <v>137</v>
      </c>
      <c r="L3778">
        <f>I3778*$Q$2/100/1000</f>
        <v>4.5880000000000001E-5</v>
      </c>
    </row>
    <row r="3779" spans="1:12">
      <c r="A3779" s="118">
        <v>45017</v>
      </c>
      <c r="B3779" t="s">
        <v>17992</v>
      </c>
      <c r="C3779" t="s">
        <v>17991</v>
      </c>
      <c r="D3779" t="s">
        <v>18549</v>
      </c>
      <c r="E3779" t="s">
        <v>18548</v>
      </c>
      <c r="F3779" s="119">
        <v>3445204</v>
      </c>
      <c r="G3779" t="s">
        <v>18547</v>
      </c>
      <c r="H3779" t="s">
        <v>17986</v>
      </c>
      <c r="I3779">
        <v>12.4</v>
      </c>
      <c r="J3779" t="s">
        <v>145</v>
      </c>
      <c r="K3779" t="s">
        <v>137</v>
      </c>
      <c r="L3779">
        <f>I3779*$Q$2/100/1000</f>
        <v>4.5880000000000001E-5</v>
      </c>
    </row>
    <row r="3780" spans="1:12">
      <c r="A3780" s="118">
        <v>45017</v>
      </c>
      <c r="B3780" t="s">
        <v>240</v>
      </c>
      <c r="C3780" t="s">
        <v>239</v>
      </c>
      <c r="D3780" t="s">
        <v>5858</v>
      </c>
      <c r="E3780" t="s">
        <v>18546</v>
      </c>
      <c r="F3780" s="119">
        <v>101027470</v>
      </c>
      <c r="G3780" t="s">
        <v>929</v>
      </c>
      <c r="H3780" t="s">
        <v>235</v>
      </c>
      <c r="I3780">
        <v>390</v>
      </c>
      <c r="J3780" t="s">
        <v>145</v>
      </c>
      <c r="K3780" t="s">
        <v>137</v>
      </c>
      <c r="L3780">
        <f>I3780*$Q$2/100/1000</f>
        <v>1.4430000000000001E-3</v>
      </c>
    </row>
    <row r="3781" spans="1:12">
      <c r="A3781" s="118">
        <v>45017</v>
      </c>
      <c r="B3781" t="s">
        <v>17992</v>
      </c>
      <c r="C3781" t="s">
        <v>17991</v>
      </c>
      <c r="D3781" t="s">
        <v>18545</v>
      </c>
      <c r="E3781" t="s">
        <v>18544</v>
      </c>
      <c r="F3781" s="119">
        <v>34203305</v>
      </c>
      <c r="G3781" t="s">
        <v>18030</v>
      </c>
      <c r="H3781" t="s">
        <v>17986</v>
      </c>
      <c r="I3781">
        <v>12.4</v>
      </c>
      <c r="J3781" t="s">
        <v>145</v>
      </c>
      <c r="K3781" t="s">
        <v>137</v>
      </c>
      <c r="L3781">
        <f>I3781*$Q$2/100/1000</f>
        <v>4.5880000000000001E-5</v>
      </c>
    </row>
    <row r="3782" spans="1:12">
      <c r="A3782" s="118">
        <v>45017</v>
      </c>
      <c r="B3782" t="s">
        <v>17992</v>
      </c>
      <c r="C3782" t="s">
        <v>17991</v>
      </c>
      <c r="D3782" t="s">
        <v>18388</v>
      </c>
      <c r="E3782" t="s">
        <v>18543</v>
      </c>
      <c r="F3782" s="119">
        <v>3445334</v>
      </c>
      <c r="G3782" t="s">
        <v>18285</v>
      </c>
      <c r="H3782" t="s">
        <v>17986</v>
      </c>
      <c r="I3782">
        <v>12.4</v>
      </c>
      <c r="J3782" t="s">
        <v>145</v>
      </c>
      <c r="K3782" t="s">
        <v>137</v>
      </c>
      <c r="L3782">
        <f>I3782*$Q$2/100/1000</f>
        <v>4.5880000000000001E-5</v>
      </c>
    </row>
    <row r="3783" spans="1:12">
      <c r="A3783" s="118">
        <v>45017</v>
      </c>
      <c r="B3783" t="s">
        <v>17992</v>
      </c>
      <c r="C3783" t="s">
        <v>17991</v>
      </c>
      <c r="D3783" t="s">
        <v>18388</v>
      </c>
      <c r="E3783" t="s">
        <v>18542</v>
      </c>
      <c r="F3783" s="119">
        <v>3445334</v>
      </c>
      <c r="G3783" t="s">
        <v>18285</v>
      </c>
      <c r="H3783" t="s">
        <v>17986</v>
      </c>
      <c r="I3783">
        <v>12.4</v>
      </c>
      <c r="J3783" t="s">
        <v>145</v>
      </c>
      <c r="K3783" t="s">
        <v>137</v>
      </c>
      <c r="L3783">
        <f>I3783*$Q$2/100/1000</f>
        <v>4.5880000000000001E-5</v>
      </c>
    </row>
    <row r="3784" spans="1:12">
      <c r="A3784" s="118">
        <v>45017</v>
      </c>
      <c r="B3784" t="s">
        <v>17992</v>
      </c>
      <c r="C3784" t="s">
        <v>17991</v>
      </c>
      <c r="D3784" t="s">
        <v>18507</v>
      </c>
      <c r="E3784" t="s">
        <v>18541</v>
      </c>
      <c r="F3784" s="119">
        <v>3445334</v>
      </c>
      <c r="G3784" t="s">
        <v>18285</v>
      </c>
      <c r="H3784" t="s">
        <v>17986</v>
      </c>
      <c r="I3784">
        <v>12.4</v>
      </c>
      <c r="J3784" t="s">
        <v>145</v>
      </c>
      <c r="K3784" t="s">
        <v>137</v>
      </c>
      <c r="L3784">
        <f>I3784*$Q$2/100/1000</f>
        <v>4.5880000000000001E-5</v>
      </c>
    </row>
    <row r="3785" spans="1:12">
      <c r="A3785" s="118">
        <v>45017</v>
      </c>
      <c r="B3785" t="s">
        <v>18540</v>
      </c>
      <c r="C3785" t="s">
        <v>179</v>
      </c>
      <c r="D3785" t="s">
        <v>18539</v>
      </c>
      <c r="E3785" t="s">
        <v>18538</v>
      </c>
      <c r="F3785" s="119" t="s">
        <v>12767</v>
      </c>
      <c r="G3785" t="s">
        <v>2946</v>
      </c>
      <c r="H3785" t="s">
        <v>174</v>
      </c>
      <c r="I3785">
        <v>3154</v>
      </c>
      <c r="J3785" t="s">
        <v>173</v>
      </c>
      <c r="K3785" t="s">
        <v>172</v>
      </c>
      <c r="L3785">
        <f>I3785*$Q$3/(1000/25)</f>
        <v>2.5295079999999999</v>
      </c>
    </row>
    <row r="3786" spans="1:12">
      <c r="A3786" s="118">
        <v>45017</v>
      </c>
      <c r="B3786" t="s">
        <v>17992</v>
      </c>
      <c r="C3786" t="s">
        <v>17991</v>
      </c>
      <c r="D3786" t="s">
        <v>18470</v>
      </c>
      <c r="E3786" t="s">
        <v>18537</v>
      </c>
      <c r="F3786" s="119">
        <v>3445334</v>
      </c>
      <c r="G3786" t="s">
        <v>18285</v>
      </c>
      <c r="H3786" t="s">
        <v>17986</v>
      </c>
      <c r="I3786">
        <v>12.4</v>
      </c>
      <c r="J3786" t="s">
        <v>145</v>
      </c>
      <c r="K3786" t="s">
        <v>137</v>
      </c>
      <c r="L3786">
        <f>I3786*$Q$2/100/1000</f>
        <v>4.5880000000000001E-5</v>
      </c>
    </row>
    <row r="3787" spans="1:12">
      <c r="A3787" s="118">
        <v>45017</v>
      </c>
      <c r="B3787" t="s">
        <v>17992</v>
      </c>
      <c r="C3787" t="s">
        <v>17991</v>
      </c>
      <c r="D3787" t="s">
        <v>18507</v>
      </c>
      <c r="E3787" t="s">
        <v>18536</v>
      </c>
      <c r="F3787" s="119" t="s">
        <v>18499</v>
      </c>
      <c r="G3787" t="s">
        <v>18498</v>
      </c>
      <c r="H3787" t="s">
        <v>17986</v>
      </c>
      <c r="I3787">
        <v>12.4</v>
      </c>
      <c r="J3787" t="s">
        <v>145</v>
      </c>
      <c r="K3787" t="s">
        <v>137</v>
      </c>
      <c r="L3787">
        <f>I3787*$Q$2/100/1000</f>
        <v>4.5880000000000001E-5</v>
      </c>
    </row>
    <row r="3788" spans="1:12">
      <c r="A3788" s="118">
        <v>45017</v>
      </c>
      <c r="B3788" t="s">
        <v>17992</v>
      </c>
      <c r="C3788" t="s">
        <v>17991</v>
      </c>
      <c r="D3788" t="s">
        <v>18535</v>
      </c>
      <c r="E3788" t="s">
        <v>18534</v>
      </c>
      <c r="F3788" s="119" t="s">
        <v>18512</v>
      </c>
      <c r="G3788" t="s">
        <v>18511</v>
      </c>
      <c r="H3788" t="s">
        <v>17986</v>
      </c>
      <c r="I3788">
        <v>12.4</v>
      </c>
      <c r="J3788" t="s">
        <v>145</v>
      </c>
      <c r="K3788" t="s">
        <v>137</v>
      </c>
      <c r="L3788">
        <f>I3788*$Q$2/100/1000</f>
        <v>4.5880000000000001E-5</v>
      </c>
    </row>
    <row r="3789" spans="1:12">
      <c r="A3789" s="118">
        <v>45017</v>
      </c>
      <c r="B3789" t="s">
        <v>17992</v>
      </c>
      <c r="C3789" t="s">
        <v>17991</v>
      </c>
      <c r="D3789" t="s">
        <v>18533</v>
      </c>
      <c r="E3789" t="s">
        <v>18532</v>
      </c>
      <c r="F3789" s="119" t="s">
        <v>18531</v>
      </c>
      <c r="G3789" t="s">
        <v>18530</v>
      </c>
      <c r="H3789" t="s">
        <v>17986</v>
      </c>
      <c r="I3789">
        <v>12.4</v>
      </c>
      <c r="J3789" t="s">
        <v>145</v>
      </c>
      <c r="K3789" t="s">
        <v>137</v>
      </c>
      <c r="L3789">
        <f>I3789*$Q$2/100/1000</f>
        <v>4.5880000000000001E-5</v>
      </c>
    </row>
    <row r="3790" spans="1:12">
      <c r="A3790" s="118">
        <v>45017</v>
      </c>
      <c r="B3790" t="s">
        <v>17992</v>
      </c>
      <c r="C3790" t="s">
        <v>17991</v>
      </c>
      <c r="D3790" t="s">
        <v>18492</v>
      </c>
      <c r="E3790" t="s">
        <v>18529</v>
      </c>
      <c r="F3790" s="119">
        <v>101010879</v>
      </c>
      <c r="G3790" t="s">
        <v>18033</v>
      </c>
      <c r="H3790" t="s">
        <v>17986</v>
      </c>
      <c r="I3790">
        <v>12.4</v>
      </c>
      <c r="J3790" t="s">
        <v>145</v>
      </c>
      <c r="K3790" t="s">
        <v>137</v>
      </c>
      <c r="L3790">
        <f>I3790*$Q$2/100/1000</f>
        <v>4.5880000000000001E-5</v>
      </c>
    </row>
    <row r="3791" spans="1:12">
      <c r="A3791" s="118">
        <v>45017</v>
      </c>
      <c r="B3791" t="s">
        <v>17992</v>
      </c>
      <c r="C3791" t="s">
        <v>17991</v>
      </c>
      <c r="D3791" t="s">
        <v>18457</v>
      </c>
      <c r="E3791" t="s">
        <v>18528</v>
      </c>
      <c r="F3791" s="119">
        <v>3445038</v>
      </c>
      <c r="G3791" t="s">
        <v>18002</v>
      </c>
      <c r="H3791" t="s">
        <v>17986</v>
      </c>
      <c r="I3791">
        <v>12.4</v>
      </c>
      <c r="J3791" t="s">
        <v>145</v>
      </c>
      <c r="K3791" t="s">
        <v>137</v>
      </c>
      <c r="L3791">
        <f>I3791*$Q$2/100/1000</f>
        <v>4.5880000000000001E-5</v>
      </c>
    </row>
    <row r="3792" spans="1:12">
      <c r="A3792" s="118">
        <v>45017</v>
      </c>
      <c r="B3792" t="s">
        <v>856</v>
      </c>
      <c r="C3792" t="s">
        <v>14560</v>
      </c>
      <c r="D3792" t="s">
        <v>18527</v>
      </c>
      <c r="E3792" t="s">
        <v>18526</v>
      </c>
      <c r="F3792" s="119">
        <v>101012487</v>
      </c>
      <c r="G3792" t="s">
        <v>3330</v>
      </c>
      <c r="H3792" s="123" t="s">
        <v>851</v>
      </c>
      <c r="I3792">
        <v>5214</v>
      </c>
      <c r="J3792" t="s">
        <v>173</v>
      </c>
      <c r="K3792" t="s">
        <v>172</v>
      </c>
      <c r="L3792">
        <f>I3792*$Q$3*2.5/1000</f>
        <v>0.4181628</v>
      </c>
    </row>
    <row r="3793" spans="1:12">
      <c r="A3793" s="118">
        <v>44927</v>
      </c>
      <c r="B3793" t="s">
        <v>5342</v>
      </c>
      <c r="C3793" t="s">
        <v>5341</v>
      </c>
      <c r="D3793" t="s">
        <v>18525</v>
      </c>
      <c r="E3793" t="s">
        <v>18524</v>
      </c>
      <c r="F3793" t="s">
        <v>2481</v>
      </c>
      <c r="G3793" t="s">
        <v>2480</v>
      </c>
      <c r="H3793" t="s">
        <v>5336</v>
      </c>
      <c r="I3793">
        <v>49.6</v>
      </c>
      <c r="J3793" t="s">
        <v>223</v>
      </c>
      <c r="K3793" t="s">
        <v>137</v>
      </c>
      <c r="L3793">
        <f>I3793*$Q$5/1000</f>
        <v>5.0430800000000005E-2</v>
      </c>
    </row>
    <row r="3794" spans="1:12">
      <c r="A3794" s="118">
        <v>45017</v>
      </c>
      <c r="B3794" t="s">
        <v>180</v>
      </c>
      <c r="C3794" t="s">
        <v>179</v>
      </c>
      <c r="D3794" t="s">
        <v>18523</v>
      </c>
      <c r="E3794" t="s">
        <v>18522</v>
      </c>
      <c r="F3794" s="119">
        <v>101023855</v>
      </c>
      <c r="G3794" t="s">
        <v>18521</v>
      </c>
      <c r="H3794" t="s">
        <v>174</v>
      </c>
      <c r="I3794">
        <v>3154</v>
      </c>
      <c r="J3794" t="s">
        <v>173</v>
      </c>
      <c r="K3794" t="s">
        <v>172</v>
      </c>
      <c r="L3794">
        <f>I3794*$Q$3/(1000/0.1)</f>
        <v>1.0118031999999999E-2</v>
      </c>
    </row>
    <row r="3795" spans="1:12">
      <c r="A3795" s="118">
        <v>45017</v>
      </c>
      <c r="B3795" t="s">
        <v>17992</v>
      </c>
      <c r="C3795" t="s">
        <v>17991</v>
      </c>
      <c r="D3795" t="s">
        <v>18463</v>
      </c>
      <c r="E3795" t="s">
        <v>18520</v>
      </c>
      <c r="F3795" s="119">
        <v>3445038</v>
      </c>
      <c r="G3795" t="s">
        <v>18002</v>
      </c>
      <c r="H3795" t="s">
        <v>17986</v>
      </c>
      <c r="I3795">
        <v>12.4</v>
      </c>
      <c r="J3795" t="s">
        <v>145</v>
      </c>
      <c r="K3795" t="s">
        <v>137</v>
      </c>
      <c r="L3795">
        <f>I3795*$Q$2/100/1000</f>
        <v>4.5880000000000001E-5</v>
      </c>
    </row>
    <row r="3796" spans="1:12">
      <c r="A3796" s="118">
        <v>45017</v>
      </c>
      <c r="B3796" t="s">
        <v>868</v>
      </c>
      <c r="C3796" t="s">
        <v>867</v>
      </c>
      <c r="D3796" t="s">
        <v>16386</v>
      </c>
      <c r="E3796" t="s">
        <v>18519</v>
      </c>
      <c r="F3796" s="119">
        <v>101048324</v>
      </c>
      <c r="G3796" t="s">
        <v>3945</v>
      </c>
      <c r="H3796" t="s">
        <v>863</v>
      </c>
      <c r="I3796">
        <f>1958*2</f>
        <v>3916</v>
      </c>
      <c r="J3796" t="s">
        <v>145</v>
      </c>
      <c r="K3796" t="s">
        <v>137</v>
      </c>
      <c r="L3796">
        <f>I3796*$Q$5/100/1000</f>
        <v>3.9815929999999999E-2</v>
      </c>
    </row>
    <row r="3797" spans="1:12">
      <c r="A3797" s="118">
        <v>45017</v>
      </c>
      <c r="B3797" t="s">
        <v>17992</v>
      </c>
      <c r="C3797" t="s">
        <v>17991</v>
      </c>
      <c r="D3797" t="s">
        <v>18457</v>
      </c>
      <c r="E3797" t="s">
        <v>18518</v>
      </c>
      <c r="F3797" s="119">
        <v>34205053</v>
      </c>
      <c r="G3797" t="s">
        <v>18095</v>
      </c>
      <c r="H3797" t="s">
        <v>17986</v>
      </c>
      <c r="I3797">
        <v>12.4</v>
      </c>
      <c r="J3797" t="s">
        <v>145</v>
      </c>
      <c r="K3797" t="s">
        <v>137</v>
      </c>
      <c r="L3797">
        <f>I3797*$Q$2/100/1000</f>
        <v>4.5880000000000001E-5</v>
      </c>
    </row>
    <row r="3798" spans="1:12">
      <c r="A3798" s="118">
        <v>45017</v>
      </c>
      <c r="B3798" t="s">
        <v>868</v>
      </c>
      <c r="C3798" t="s">
        <v>867</v>
      </c>
      <c r="D3798" t="s">
        <v>12748</v>
      </c>
      <c r="E3798" t="s">
        <v>18517</v>
      </c>
      <c r="F3798" s="119">
        <v>101048324</v>
      </c>
      <c r="G3798" t="s">
        <v>3945</v>
      </c>
      <c r="H3798" t="s">
        <v>863</v>
      </c>
      <c r="I3798">
        <f>1958*2</f>
        <v>3916</v>
      </c>
      <c r="J3798" t="s">
        <v>145</v>
      </c>
      <c r="K3798" t="s">
        <v>137</v>
      </c>
      <c r="L3798">
        <f>I3798*$Q$5/100/1000</f>
        <v>3.9815929999999999E-2</v>
      </c>
    </row>
    <row r="3799" spans="1:12">
      <c r="A3799" s="118">
        <v>45017</v>
      </c>
      <c r="B3799" t="s">
        <v>868</v>
      </c>
      <c r="C3799" t="s">
        <v>867</v>
      </c>
      <c r="D3799" t="s">
        <v>18516</v>
      </c>
      <c r="E3799" t="s">
        <v>18515</v>
      </c>
      <c r="F3799" s="119">
        <v>101048324</v>
      </c>
      <c r="G3799" t="s">
        <v>3945</v>
      </c>
      <c r="H3799" t="s">
        <v>863</v>
      </c>
      <c r="I3799">
        <f>1958*2</f>
        <v>3916</v>
      </c>
      <c r="J3799" t="s">
        <v>145</v>
      </c>
      <c r="K3799" t="s">
        <v>137</v>
      </c>
      <c r="L3799">
        <f>I3799*$Q$5/100/1000</f>
        <v>3.9815929999999999E-2</v>
      </c>
    </row>
    <row r="3800" spans="1:12">
      <c r="A3800" s="118">
        <v>45017</v>
      </c>
      <c r="B3800" t="s">
        <v>17992</v>
      </c>
      <c r="C3800" t="s">
        <v>17991</v>
      </c>
      <c r="D3800" t="s">
        <v>18514</v>
      </c>
      <c r="E3800" t="s">
        <v>18513</v>
      </c>
      <c r="F3800" s="119" t="s">
        <v>18512</v>
      </c>
      <c r="G3800" t="s">
        <v>18511</v>
      </c>
      <c r="H3800" t="s">
        <v>17986</v>
      </c>
      <c r="I3800">
        <v>12.4</v>
      </c>
      <c r="J3800" t="s">
        <v>145</v>
      </c>
      <c r="K3800" t="s">
        <v>137</v>
      </c>
      <c r="L3800">
        <f>I3800*$Q$2/100/1000</f>
        <v>4.5880000000000001E-5</v>
      </c>
    </row>
    <row r="3801" spans="1:12">
      <c r="A3801" s="118">
        <v>45017</v>
      </c>
      <c r="B3801" t="s">
        <v>17992</v>
      </c>
      <c r="C3801" t="s">
        <v>17991</v>
      </c>
      <c r="D3801" t="s">
        <v>18277</v>
      </c>
      <c r="E3801" t="s">
        <v>18510</v>
      </c>
      <c r="F3801" s="119">
        <v>101041977</v>
      </c>
      <c r="G3801" t="s">
        <v>18054</v>
      </c>
      <c r="H3801" t="s">
        <v>17986</v>
      </c>
      <c r="I3801">
        <v>12.4</v>
      </c>
      <c r="J3801" t="s">
        <v>145</v>
      </c>
      <c r="K3801" t="s">
        <v>137</v>
      </c>
      <c r="L3801">
        <f>I3801*$Q$2/100/1000</f>
        <v>4.5880000000000001E-5</v>
      </c>
    </row>
    <row r="3802" spans="1:12">
      <c r="A3802" s="118">
        <v>45017</v>
      </c>
      <c r="B3802" t="s">
        <v>17992</v>
      </c>
      <c r="C3802" t="s">
        <v>17991</v>
      </c>
      <c r="D3802" t="s">
        <v>18277</v>
      </c>
      <c r="E3802" t="s">
        <v>18509</v>
      </c>
      <c r="F3802" s="119" t="s">
        <v>17999</v>
      </c>
      <c r="G3802" t="s">
        <v>17998</v>
      </c>
      <c r="H3802" t="s">
        <v>17986</v>
      </c>
      <c r="I3802">
        <v>12.4</v>
      </c>
      <c r="J3802" t="s">
        <v>145</v>
      </c>
      <c r="K3802" t="s">
        <v>137</v>
      </c>
      <c r="L3802">
        <f>I3802*$Q$2/100/1000</f>
        <v>4.5880000000000001E-5</v>
      </c>
    </row>
    <row r="3803" spans="1:12">
      <c r="A3803" s="118">
        <v>45047</v>
      </c>
      <c r="B3803" t="s">
        <v>443</v>
      </c>
      <c r="C3803" t="s">
        <v>442</v>
      </c>
      <c r="D3803" t="s">
        <v>441</v>
      </c>
      <c r="E3803" t="s">
        <v>18508</v>
      </c>
      <c r="F3803">
        <v>101022019</v>
      </c>
      <c r="G3803" t="s">
        <v>17764</v>
      </c>
      <c r="H3803" s="122" t="s">
        <v>437</v>
      </c>
      <c r="I3803">
        <v>4725</v>
      </c>
      <c r="J3803" t="s">
        <v>199</v>
      </c>
      <c r="K3803" t="s">
        <v>198</v>
      </c>
      <c r="L3803">
        <f>I3803*$Q$4*2.2/1000</f>
        <v>18.279100224000004</v>
      </c>
    </row>
    <row r="3804" spans="1:12">
      <c r="A3804" s="118">
        <v>45017</v>
      </c>
      <c r="B3804" t="s">
        <v>17992</v>
      </c>
      <c r="C3804" t="s">
        <v>17991</v>
      </c>
      <c r="D3804" t="s">
        <v>18507</v>
      </c>
      <c r="E3804" t="s">
        <v>18506</v>
      </c>
      <c r="F3804" s="119">
        <v>42201388</v>
      </c>
      <c r="G3804" t="s">
        <v>18441</v>
      </c>
      <c r="H3804" t="s">
        <v>17986</v>
      </c>
      <c r="I3804">
        <v>12.4</v>
      </c>
      <c r="J3804" t="s">
        <v>145</v>
      </c>
      <c r="K3804" t="s">
        <v>137</v>
      </c>
      <c r="L3804">
        <f>I3804*$Q$2/100/1000</f>
        <v>4.5880000000000001E-5</v>
      </c>
    </row>
    <row r="3805" spans="1:12">
      <c r="A3805" s="118">
        <v>45017</v>
      </c>
      <c r="B3805" t="s">
        <v>17992</v>
      </c>
      <c r="C3805" t="s">
        <v>17991</v>
      </c>
      <c r="D3805" t="s">
        <v>18463</v>
      </c>
      <c r="E3805" t="s">
        <v>18505</v>
      </c>
      <c r="F3805" s="119">
        <v>3445206</v>
      </c>
      <c r="G3805" t="s">
        <v>18043</v>
      </c>
      <c r="H3805" t="s">
        <v>17986</v>
      </c>
      <c r="I3805">
        <v>12.4</v>
      </c>
      <c r="J3805" t="s">
        <v>145</v>
      </c>
      <c r="K3805" t="s">
        <v>137</v>
      </c>
      <c r="L3805">
        <f>I3805*$Q$2/100/1000</f>
        <v>4.5880000000000001E-5</v>
      </c>
    </row>
    <row r="3806" spans="1:12">
      <c r="A3806" s="118">
        <v>45017</v>
      </c>
      <c r="B3806" t="s">
        <v>17992</v>
      </c>
      <c r="C3806" t="s">
        <v>17991</v>
      </c>
      <c r="D3806" t="s">
        <v>18504</v>
      </c>
      <c r="E3806" t="s">
        <v>18503</v>
      </c>
      <c r="F3806" s="119">
        <v>101031484</v>
      </c>
      <c r="G3806" t="s">
        <v>18123</v>
      </c>
      <c r="H3806" t="s">
        <v>17986</v>
      </c>
      <c r="I3806">
        <v>12.4</v>
      </c>
      <c r="J3806" t="s">
        <v>145</v>
      </c>
      <c r="K3806" t="s">
        <v>137</v>
      </c>
      <c r="L3806">
        <f>I3806*$Q$2/100/1000</f>
        <v>4.5880000000000001E-5</v>
      </c>
    </row>
    <row r="3807" spans="1:12">
      <c r="A3807" s="118">
        <v>45017</v>
      </c>
      <c r="B3807" t="s">
        <v>17992</v>
      </c>
      <c r="C3807" t="s">
        <v>17991</v>
      </c>
      <c r="D3807" t="s">
        <v>18463</v>
      </c>
      <c r="E3807" t="s">
        <v>18502</v>
      </c>
      <c r="F3807" s="119" t="s">
        <v>18217</v>
      </c>
      <c r="G3807" t="s">
        <v>18216</v>
      </c>
      <c r="H3807" t="s">
        <v>17986</v>
      </c>
      <c r="I3807">
        <v>12.4</v>
      </c>
      <c r="J3807" t="s">
        <v>145</v>
      </c>
      <c r="K3807" t="s">
        <v>137</v>
      </c>
      <c r="L3807">
        <f>I3807*$Q$2/100/1000</f>
        <v>4.5880000000000001E-5</v>
      </c>
    </row>
    <row r="3808" spans="1:12">
      <c r="A3808" s="118">
        <v>45017</v>
      </c>
      <c r="B3808" t="s">
        <v>17992</v>
      </c>
      <c r="C3808" t="s">
        <v>17991</v>
      </c>
      <c r="D3808" t="s">
        <v>18457</v>
      </c>
      <c r="E3808" t="s">
        <v>18501</v>
      </c>
      <c r="F3808" s="119" t="s">
        <v>18217</v>
      </c>
      <c r="G3808" t="s">
        <v>18216</v>
      </c>
      <c r="H3808" t="s">
        <v>17986</v>
      </c>
      <c r="I3808">
        <v>12.4</v>
      </c>
      <c r="J3808" t="s">
        <v>145</v>
      </c>
      <c r="K3808" t="s">
        <v>137</v>
      </c>
      <c r="L3808">
        <f>I3808*$Q$2/100/1000</f>
        <v>4.5880000000000001E-5</v>
      </c>
    </row>
    <row r="3809" spans="1:12">
      <c r="A3809" s="118">
        <v>45017</v>
      </c>
      <c r="B3809" t="s">
        <v>17992</v>
      </c>
      <c r="C3809" t="s">
        <v>17991</v>
      </c>
      <c r="D3809" t="s">
        <v>18439</v>
      </c>
      <c r="E3809" t="s">
        <v>18500</v>
      </c>
      <c r="F3809" s="119" t="s">
        <v>18499</v>
      </c>
      <c r="G3809" t="s">
        <v>18498</v>
      </c>
      <c r="H3809" t="s">
        <v>17986</v>
      </c>
      <c r="I3809">
        <v>12.4</v>
      </c>
      <c r="J3809" t="s">
        <v>145</v>
      </c>
      <c r="K3809" t="s">
        <v>137</v>
      </c>
      <c r="L3809">
        <f>I3809*$Q$2/100/1000</f>
        <v>4.5880000000000001E-5</v>
      </c>
    </row>
    <row r="3810" spans="1:12" ht="30">
      <c r="A3810" s="118">
        <v>45017</v>
      </c>
      <c r="B3810" t="s">
        <v>17992</v>
      </c>
      <c r="C3810" t="s">
        <v>17991</v>
      </c>
      <c r="D3810" t="s">
        <v>18439</v>
      </c>
      <c r="E3810" t="s">
        <v>18497</v>
      </c>
      <c r="F3810" s="119">
        <v>101041977</v>
      </c>
      <c r="G3810" s="126" t="s">
        <v>18496</v>
      </c>
      <c r="H3810" t="s">
        <v>17986</v>
      </c>
      <c r="I3810">
        <v>12.4</v>
      </c>
      <c r="J3810" t="s">
        <v>145</v>
      </c>
      <c r="K3810" t="s">
        <v>137</v>
      </c>
      <c r="L3810">
        <f>I3810*$Q$2/100/1000</f>
        <v>4.5880000000000001E-5</v>
      </c>
    </row>
    <row r="3811" spans="1:12">
      <c r="A3811" s="118">
        <v>45017</v>
      </c>
      <c r="B3811" t="s">
        <v>17992</v>
      </c>
      <c r="C3811" t="s">
        <v>17991</v>
      </c>
      <c r="D3811" t="s">
        <v>18263</v>
      </c>
      <c r="E3811" t="s">
        <v>18495</v>
      </c>
      <c r="F3811" s="119">
        <v>34206333</v>
      </c>
      <c r="G3811" t="s">
        <v>18185</v>
      </c>
      <c r="H3811" t="s">
        <v>17986</v>
      </c>
      <c r="I3811">
        <v>12.4</v>
      </c>
      <c r="J3811" t="s">
        <v>145</v>
      </c>
      <c r="K3811" t="s">
        <v>137</v>
      </c>
      <c r="L3811">
        <f>I3811*$Q$2/100/1000</f>
        <v>4.5880000000000001E-5</v>
      </c>
    </row>
    <row r="3812" spans="1:12">
      <c r="A3812" s="118">
        <v>45017</v>
      </c>
      <c r="B3812" t="s">
        <v>17992</v>
      </c>
      <c r="C3812" t="s">
        <v>17991</v>
      </c>
      <c r="D3812" t="s">
        <v>18494</v>
      </c>
      <c r="E3812" t="s">
        <v>18493</v>
      </c>
      <c r="F3812" s="119">
        <v>3445037</v>
      </c>
      <c r="G3812" t="s">
        <v>18361</v>
      </c>
      <c r="H3812" t="s">
        <v>17986</v>
      </c>
      <c r="I3812">
        <v>12.4</v>
      </c>
      <c r="J3812" t="s">
        <v>145</v>
      </c>
      <c r="K3812" t="s">
        <v>137</v>
      </c>
      <c r="L3812">
        <f>I3812*$Q$2/100/1000</f>
        <v>4.5880000000000001E-5</v>
      </c>
    </row>
    <row r="3813" spans="1:12">
      <c r="A3813" s="118">
        <v>45017</v>
      </c>
      <c r="B3813" t="s">
        <v>17992</v>
      </c>
      <c r="C3813" t="s">
        <v>17991</v>
      </c>
      <c r="D3813" t="s">
        <v>18492</v>
      </c>
      <c r="E3813" t="s">
        <v>18491</v>
      </c>
      <c r="F3813" s="119">
        <v>34206333</v>
      </c>
      <c r="G3813" t="s">
        <v>18185</v>
      </c>
      <c r="H3813" t="s">
        <v>17986</v>
      </c>
      <c r="I3813">
        <v>12.4</v>
      </c>
      <c r="J3813" t="s">
        <v>145</v>
      </c>
      <c r="K3813" t="s">
        <v>137</v>
      </c>
      <c r="L3813">
        <f>I3813*$Q$2/100/1000</f>
        <v>4.5880000000000001E-5</v>
      </c>
    </row>
    <row r="3814" spans="1:12">
      <c r="A3814" s="118">
        <v>44958</v>
      </c>
      <c r="B3814" t="s">
        <v>5342</v>
      </c>
      <c r="C3814" t="s">
        <v>5341</v>
      </c>
      <c r="D3814" t="s">
        <v>18490</v>
      </c>
      <c r="E3814" t="s">
        <v>18489</v>
      </c>
      <c r="F3814" t="s">
        <v>10719</v>
      </c>
      <c r="G3814" t="s">
        <v>10718</v>
      </c>
      <c r="H3814" t="s">
        <v>5336</v>
      </c>
      <c r="I3814">
        <v>49.6</v>
      </c>
      <c r="J3814" t="s">
        <v>223</v>
      </c>
      <c r="K3814" t="s">
        <v>137</v>
      </c>
      <c r="L3814">
        <f>I3814*$Q$5/1000</f>
        <v>5.0430800000000005E-2</v>
      </c>
    </row>
    <row r="3815" spans="1:12">
      <c r="A3815" s="118">
        <v>45017</v>
      </c>
      <c r="B3815" t="s">
        <v>17992</v>
      </c>
      <c r="C3815" t="s">
        <v>17991</v>
      </c>
      <c r="D3815" t="s">
        <v>18277</v>
      </c>
      <c r="E3815" t="s">
        <v>18488</v>
      </c>
      <c r="F3815" s="119" t="s">
        <v>18248</v>
      </c>
      <c r="G3815" t="s">
        <v>18247</v>
      </c>
      <c r="H3815" t="s">
        <v>17986</v>
      </c>
      <c r="I3815">
        <v>12.4</v>
      </c>
      <c r="J3815" t="s">
        <v>145</v>
      </c>
      <c r="K3815" t="s">
        <v>137</v>
      </c>
      <c r="L3815">
        <f>I3815*$Q$2/100/1000</f>
        <v>4.5880000000000001E-5</v>
      </c>
    </row>
    <row r="3816" spans="1:12">
      <c r="A3816" s="118">
        <v>45017</v>
      </c>
      <c r="B3816" t="s">
        <v>17992</v>
      </c>
      <c r="C3816" t="s">
        <v>17991</v>
      </c>
      <c r="D3816" t="s">
        <v>18255</v>
      </c>
      <c r="E3816" t="s">
        <v>18487</v>
      </c>
      <c r="F3816" s="119">
        <v>3445336</v>
      </c>
      <c r="G3816" t="s">
        <v>18427</v>
      </c>
      <c r="H3816" t="s">
        <v>17986</v>
      </c>
      <c r="I3816">
        <v>12.4</v>
      </c>
      <c r="J3816" t="s">
        <v>145</v>
      </c>
      <c r="K3816" t="s">
        <v>137</v>
      </c>
      <c r="L3816">
        <f>I3816*$Q$2/100/1000</f>
        <v>4.5880000000000001E-5</v>
      </c>
    </row>
    <row r="3817" spans="1:12">
      <c r="A3817" s="118">
        <v>45017</v>
      </c>
      <c r="B3817" t="s">
        <v>17992</v>
      </c>
      <c r="C3817" t="s">
        <v>17991</v>
      </c>
      <c r="D3817" t="s">
        <v>18470</v>
      </c>
      <c r="E3817" t="s">
        <v>18486</v>
      </c>
      <c r="F3817" s="119" t="s">
        <v>18376</v>
      </c>
      <c r="G3817" t="s">
        <v>18375</v>
      </c>
      <c r="H3817" t="s">
        <v>17986</v>
      </c>
      <c r="I3817">
        <v>12.4</v>
      </c>
      <c r="J3817" t="s">
        <v>145</v>
      </c>
      <c r="K3817" t="s">
        <v>137</v>
      </c>
      <c r="L3817">
        <f>I3817*$Q$2/100/1000</f>
        <v>4.5880000000000001E-5</v>
      </c>
    </row>
    <row r="3818" spans="1:12">
      <c r="A3818" s="118">
        <v>45017</v>
      </c>
      <c r="B3818" t="s">
        <v>17992</v>
      </c>
      <c r="C3818" t="s">
        <v>17991</v>
      </c>
      <c r="D3818" t="s">
        <v>18463</v>
      </c>
      <c r="E3818" t="s">
        <v>18485</v>
      </c>
      <c r="F3818" s="119">
        <v>34205053</v>
      </c>
      <c r="G3818" t="s">
        <v>18095</v>
      </c>
      <c r="H3818" t="s">
        <v>17986</v>
      </c>
      <c r="I3818">
        <v>12.4</v>
      </c>
      <c r="J3818" t="s">
        <v>145</v>
      </c>
      <c r="K3818" t="s">
        <v>137</v>
      </c>
      <c r="L3818">
        <f>I3818*$Q$2/100/1000</f>
        <v>4.5880000000000001E-5</v>
      </c>
    </row>
    <row r="3819" spans="1:12">
      <c r="A3819" s="118">
        <v>45017</v>
      </c>
      <c r="B3819" t="s">
        <v>17992</v>
      </c>
      <c r="C3819" t="s">
        <v>17991</v>
      </c>
      <c r="D3819" t="s">
        <v>18459</v>
      </c>
      <c r="E3819" t="s">
        <v>18484</v>
      </c>
      <c r="F3819" s="119">
        <v>3445332</v>
      </c>
      <c r="G3819" t="s">
        <v>18380</v>
      </c>
      <c r="H3819" t="s">
        <v>17986</v>
      </c>
      <c r="I3819">
        <v>12.4</v>
      </c>
      <c r="J3819" t="s">
        <v>145</v>
      </c>
      <c r="K3819" t="s">
        <v>137</v>
      </c>
      <c r="L3819">
        <f>I3819*$Q$2/100/1000</f>
        <v>4.5880000000000001E-5</v>
      </c>
    </row>
    <row r="3820" spans="1:12">
      <c r="A3820" s="118">
        <v>45017</v>
      </c>
      <c r="B3820" t="s">
        <v>17992</v>
      </c>
      <c r="C3820" t="s">
        <v>17991</v>
      </c>
      <c r="D3820" t="s">
        <v>18459</v>
      </c>
      <c r="E3820" t="s">
        <v>18483</v>
      </c>
      <c r="F3820" s="119">
        <v>3445332</v>
      </c>
      <c r="G3820" t="s">
        <v>18380</v>
      </c>
      <c r="H3820" t="s">
        <v>17986</v>
      </c>
      <c r="I3820">
        <v>12.4</v>
      </c>
      <c r="J3820" t="s">
        <v>145</v>
      </c>
      <c r="K3820" t="s">
        <v>137</v>
      </c>
      <c r="L3820">
        <f>I3820*$Q$2/100/1000</f>
        <v>4.5880000000000001E-5</v>
      </c>
    </row>
    <row r="3821" spans="1:12">
      <c r="A3821" s="118">
        <v>45017</v>
      </c>
      <c r="B3821" t="s">
        <v>17992</v>
      </c>
      <c r="C3821" t="s">
        <v>17991</v>
      </c>
      <c r="D3821" t="s">
        <v>18310</v>
      </c>
      <c r="E3821" t="s">
        <v>18482</v>
      </c>
      <c r="F3821" s="119">
        <v>101027213</v>
      </c>
      <c r="G3821" t="s">
        <v>18481</v>
      </c>
      <c r="H3821" t="s">
        <v>17986</v>
      </c>
      <c r="I3821">
        <v>12.4</v>
      </c>
      <c r="J3821" t="s">
        <v>145</v>
      </c>
      <c r="K3821" t="s">
        <v>137</v>
      </c>
      <c r="L3821">
        <f>I3821*$Q$2/100/1000</f>
        <v>4.5880000000000001E-5</v>
      </c>
    </row>
    <row r="3822" spans="1:12">
      <c r="A3822" s="118">
        <v>45047</v>
      </c>
      <c r="B3822" t="s">
        <v>17992</v>
      </c>
      <c r="C3822" t="s">
        <v>17991</v>
      </c>
      <c r="D3822" t="s">
        <v>18480</v>
      </c>
      <c r="E3822" t="s">
        <v>18479</v>
      </c>
      <c r="F3822" t="s">
        <v>18478</v>
      </c>
      <c r="G3822" t="s">
        <v>18477</v>
      </c>
      <c r="H3822" t="s">
        <v>17986</v>
      </c>
      <c r="I3822">
        <v>12.4</v>
      </c>
      <c r="J3822" t="s">
        <v>145</v>
      </c>
      <c r="K3822" t="s">
        <v>137</v>
      </c>
      <c r="L3822">
        <f>I3822*$Q$2/100/1000</f>
        <v>4.5880000000000001E-5</v>
      </c>
    </row>
    <row r="3823" spans="1:12">
      <c r="A3823" s="118">
        <v>45017</v>
      </c>
      <c r="B3823" t="s">
        <v>205</v>
      </c>
      <c r="C3823" t="s">
        <v>204</v>
      </c>
      <c r="D3823" t="s">
        <v>12730</v>
      </c>
      <c r="E3823" t="s">
        <v>18476</v>
      </c>
      <c r="F3823" s="119">
        <v>66205215</v>
      </c>
      <c r="G3823" t="s">
        <v>201</v>
      </c>
      <c r="H3823" t="s">
        <v>200</v>
      </c>
      <c r="I3823">
        <v>6781</v>
      </c>
      <c r="J3823" t="s">
        <v>199</v>
      </c>
      <c r="K3823" t="s">
        <v>198</v>
      </c>
      <c r="L3823">
        <f>I3823*$Q$4/10/1000</f>
        <v>1.1924057587200001</v>
      </c>
    </row>
    <row r="3824" spans="1:12">
      <c r="A3824" s="118">
        <v>45047</v>
      </c>
      <c r="B3824" t="s">
        <v>17992</v>
      </c>
      <c r="C3824" t="s">
        <v>17991</v>
      </c>
      <c r="D3824" t="s">
        <v>18265</v>
      </c>
      <c r="E3824" t="s">
        <v>18475</v>
      </c>
      <c r="F3824">
        <v>101027234</v>
      </c>
      <c r="G3824" t="s">
        <v>18474</v>
      </c>
      <c r="H3824" t="s">
        <v>17986</v>
      </c>
      <c r="I3824">
        <v>12.4</v>
      </c>
      <c r="J3824" t="s">
        <v>145</v>
      </c>
      <c r="K3824" t="s">
        <v>137</v>
      </c>
      <c r="L3824">
        <f>I3824*$Q$2/100/1000</f>
        <v>4.5880000000000001E-5</v>
      </c>
    </row>
    <row r="3825" spans="1:12">
      <c r="A3825" s="118">
        <v>45047</v>
      </c>
      <c r="B3825" t="s">
        <v>17992</v>
      </c>
      <c r="C3825" t="s">
        <v>17991</v>
      </c>
      <c r="D3825" t="s">
        <v>18310</v>
      </c>
      <c r="E3825" t="s">
        <v>18473</v>
      </c>
      <c r="F3825">
        <v>101024465</v>
      </c>
      <c r="G3825" t="s">
        <v>18318</v>
      </c>
      <c r="H3825" t="s">
        <v>17986</v>
      </c>
      <c r="I3825">
        <v>12.4</v>
      </c>
      <c r="J3825" t="s">
        <v>145</v>
      </c>
      <c r="K3825" t="s">
        <v>137</v>
      </c>
      <c r="L3825">
        <f>I3825*$Q$2/100/1000</f>
        <v>4.5880000000000001E-5</v>
      </c>
    </row>
    <row r="3826" spans="1:12">
      <c r="A3826" s="118">
        <v>45047</v>
      </c>
      <c r="B3826" t="s">
        <v>17992</v>
      </c>
      <c r="C3826" t="s">
        <v>17991</v>
      </c>
      <c r="D3826" t="s">
        <v>18472</v>
      </c>
      <c r="E3826" t="s">
        <v>18471</v>
      </c>
      <c r="F3826">
        <v>101010879</v>
      </c>
      <c r="G3826" t="s">
        <v>18033</v>
      </c>
      <c r="H3826" t="s">
        <v>17986</v>
      </c>
      <c r="I3826">
        <v>12.4</v>
      </c>
      <c r="J3826" t="s">
        <v>145</v>
      </c>
      <c r="K3826" t="s">
        <v>137</v>
      </c>
      <c r="L3826">
        <f>I3826*$Q$2/100/1000</f>
        <v>4.5880000000000001E-5</v>
      </c>
    </row>
    <row r="3827" spans="1:12">
      <c r="A3827" s="118">
        <v>45047</v>
      </c>
      <c r="B3827" t="s">
        <v>17992</v>
      </c>
      <c r="C3827" t="s">
        <v>17991</v>
      </c>
      <c r="D3827" t="s">
        <v>18470</v>
      </c>
      <c r="E3827" t="s">
        <v>18469</v>
      </c>
      <c r="F3827" t="s">
        <v>18376</v>
      </c>
      <c r="G3827" t="s">
        <v>18375</v>
      </c>
      <c r="H3827" t="s">
        <v>17986</v>
      </c>
      <c r="I3827">
        <v>12.4</v>
      </c>
      <c r="J3827" t="s">
        <v>145</v>
      </c>
      <c r="K3827" t="s">
        <v>137</v>
      </c>
      <c r="L3827">
        <f>I3827*$Q$2/100/1000</f>
        <v>4.5880000000000001E-5</v>
      </c>
    </row>
    <row r="3828" spans="1:12">
      <c r="A3828" s="118">
        <v>45047</v>
      </c>
      <c r="B3828" t="s">
        <v>17992</v>
      </c>
      <c r="C3828" t="s">
        <v>17991</v>
      </c>
      <c r="D3828" t="s">
        <v>18459</v>
      </c>
      <c r="E3828" t="s">
        <v>18468</v>
      </c>
      <c r="F3828">
        <v>3445332</v>
      </c>
      <c r="G3828" t="s">
        <v>18380</v>
      </c>
      <c r="H3828" t="s">
        <v>17986</v>
      </c>
      <c r="I3828">
        <v>12.4</v>
      </c>
      <c r="J3828" t="s">
        <v>145</v>
      </c>
      <c r="K3828" t="s">
        <v>137</v>
      </c>
      <c r="L3828">
        <f>I3828*$Q$2/100/1000</f>
        <v>4.5880000000000001E-5</v>
      </c>
    </row>
    <row r="3829" spans="1:12">
      <c r="A3829" s="118">
        <v>45017</v>
      </c>
      <c r="B3829" t="s">
        <v>180</v>
      </c>
      <c r="C3829" t="s">
        <v>179</v>
      </c>
      <c r="D3829" t="s">
        <v>15142</v>
      </c>
      <c r="E3829" t="s">
        <v>18467</v>
      </c>
      <c r="F3829" s="119">
        <v>4300</v>
      </c>
      <c r="G3829" t="s">
        <v>1636</v>
      </c>
      <c r="H3829" t="s">
        <v>174</v>
      </c>
      <c r="I3829">
        <v>3154</v>
      </c>
      <c r="J3829" t="s">
        <v>173</v>
      </c>
      <c r="K3829" t="s">
        <v>172</v>
      </c>
      <c r="L3829">
        <f>I3829*$Q$3/(1000/25)</f>
        <v>2.5295079999999999</v>
      </c>
    </row>
    <row r="3830" spans="1:12">
      <c r="A3830" s="118">
        <v>45047</v>
      </c>
      <c r="B3830" t="s">
        <v>17992</v>
      </c>
      <c r="C3830" t="s">
        <v>17991</v>
      </c>
      <c r="D3830" t="s">
        <v>18463</v>
      </c>
      <c r="E3830" t="s">
        <v>18466</v>
      </c>
      <c r="F3830">
        <v>34205053</v>
      </c>
      <c r="G3830" t="s">
        <v>18095</v>
      </c>
      <c r="H3830" t="s">
        <v>17986</v>
      </c>
      <c r="I3830">
        <v>12.4</v>
      </c>
      <c r="J3830" t="s">
        <v>145</v>
      </c>
      <c r="K3830" t="s">
        <v>137</v>
      </c>
      <c r="L3830">
        <f>I3830*$Q$2/100/1000</f>
        <v>4.5880000000000001E-5</v>
      </c>
    </row>
    <row r="3831" spans="1:12">
      <c r="A3831" s="118">
        <v>45017</v>
      </c>
      <c r="B3831" t="s">
        <v>180</v>
      </c>
      <c r="C3831" t="s">
        <v>179</v>
      </c>
      <c r="D3831" t="s">
        <v>16982</v>
      </c>
      <c r="E3831" t="s">
        <v>18465</v>
      </c>
      <c r="F3831" s="119">
        <v>101035558</v>
      </c>
      <c r="G3831" t="s">
        <v>14706</v>
      </c>
      <c r="H3831" t="s">
        <v>174</v>
      </c>
      <c r="I3831">
        <v>3154</v>
      </c>
      <c r="J3831" t="s">
        <v>173</v>
      </c>
      <c r="K3831" t="s">
        <v>172</v>
      </c>
      <c r="L3831">
        <f>I3831*$Q$3/(1000/25)</f>
        <v>2.5295079999999999</v>
      </c>
    </row>
    <row r="3832" spans="1:12">
      <c r="A3832" s="118">
        <v>45017</v>
      </c>
      <c r="B3832" t="s">
        <v>261</v>
      </c>
      <c r="C3832" t="s">
        <v>260</v>
      </c>
      <c r="D3832" t="s">
        <v>18393</v>
      </c>
      <c r="E3832" t="s">
        <v>18464</v>
      </c>
      <c r="F3832" s="119">
        <v>21201413</v>
      </c>
      <c r="G3832" t="s">
        <v>3310</v>
      </c>
      <c r="H3832" t="s">
        <v>139</v>
      </c>
      <c r="I3832">
        <v>55</v>
      </c>
      <c r="J3832" t="s">
        <v>145</v>
      </c>
      <c r="K3832" t="s">
        <v>137</v>
      </c>
      <c r="L3832">
        <f>I3832*$Q$2/100/1000</f>
        <v>2.0350000000000001E-4</v>
      </c>
    </row>
    <row r="3833" spans="1:12">
      <c r="A3833" s="118">
        <v>45047</v>
      </c>
      <c r="B3833" t="s">
        <v>17992</v>
      </c>
      <c r="C3833" t="s">
        <v>17991</v>
      </c>
      <c r="D3833" t="s">
        <v>18463</v>
      </c>
      <c r="E3833" t="s">
        <v>18462</v>
      </c>
      <c r="F3833" t="s">
        <v>17988</v>
      </c>
      <c r="G3833" t="s">
        <v>17987</v>
      </c>
      <c r="H3833" t="s">
        <v>17986</v>
      </c>
      <c r="I3833">
        <v>12.4</v>
      </c>
      <c r="J3833" t="s">
        <v>145</v>
      </c>
      <c r="K3833" t="s">
        <v>137</v>
      </c>
      <c r="L3833">
        <f>I3833*$Q$2/100/1000</f>
        <v>4.5880000000000001E-5</v>
      </c>
    </row>
    <row r="3834" spans="1:12">
      <c r="A3834" s="118">
        <v>45017</v>
      </c>
      <c r="B3834" t="s">
        <v>1013</v>
      </c>
      <c r="C3834" t="s">
        <v>1012</v>
      </c>
      <c r="D3834" t="s">
        <v>17120</v>
      </c>
      <c r="E3834" t="s">
        <v>18461</v>
      </c>
      <c r="F3834" s="119" t="s">
        <v>1122</v>
      </c>
      <c r="G3834" t="s">
        <v>1121</v>
      </c>
      <c r="H3834" t="s">
        <v>1008</v>
      </c>
      <c r="I3834">
        <v>50.6</v>
      </c>
      <c r="J3834" t="s">
        <v>145</v>
      </c>
      <c r="K3834" t="s">
        <v>137</v>
      </c>
      <c r="L3834">
        <f>I3834*$Q$2/10/1000</f>
        <v>1.8722000000000001E-3</v>
      </c>
    </row>
    <row r="3835" spans="1:12">
      <c r="A3835" s="118">
        <v>45047</v>
      </c>
      <c r="B3835" t="s">
        <v>17992</v>
      </c>
      <c r="C3835" t="s">
        <v>17991</v>
      </c>
      <c r="D3835" t="s">
        <v>18457</v>
      </c>
      <c r="E3835" t="s">
        <v>18460</v>
      </c>
      <c r="F3835" t="s">
        <v>17988</v>
      </c>
      <c r="G3835" t="s">
        <v>17987</v>
      </c>
      <c r="H3835" t="s">
        <v>17986</v>
      </c>
      <c r="I3835">
        <v>12.4</v>
      </c>
      <c r="J3835" t="s">
        <v>145</v>
      </c>
      <c r="K3835" t="s">
        <v>137</v>
      </c>
      <c r="L3835">
        <f>I3835*$Q$2/100/1000</f>
        <v>4.5880000000000001E-5</v>
      </c>
    </row>
    <row r="3836" spans="1:12">
      <c r="A3836" s="118">
        <v>45047</v>
      </c>
      <c r="B3836" t="s">
        <v>17992</v>
      </c>
      <c r="C3836" t="s">
        <v>17991</v>
      </c>
      <c r="D3836" t="s">
        <v>18459</v>
      </c>
      <c r="E3836" t="s">
        <v>18458</v>
      </c>
      <c r="F3836">
        <v>3445332</v>
      </c>
      <c r="G3836" t="s">
        <v>18380</v>
      </c>
      <c r="H3836" t="s">
        <v>17986</v>
      </c>
      <c r="I3836">
        <v>12.4</v>
      </c>
      <c r="J3836" t="s">
        <v>145</v>
      </c>
      <c r="K3836" t="s">
        <v>137</v>
      </c>
      <c r="L3836">
        <f>I3836*$Q$2/100/1000</f>
        <v>4.5880000000000001E-5</v>
      </c>
    </row>
    <row r="3837" spans="1:12">
      <c r="A3837" s="118">
        <v>45047</v>
      </c>
      <c r="B3837" t="s">
        <v>17992</v>
      </c>
      <c r="C3837" t="s">
        <v>17991</v>
      </c>
      <c r="D3837" t="s">
        <v>18457</v>
      </c>
      <c r="E3837" t="s">
        <v>18456</v>
      </c>
      <c r="F3837">
        <v>34205053</v>
      </c>
      <c r="G3837" t="s">
        <v>18095</v>
      </c>
      <c r="H3837" t="s">
        <v>17986</v>
      </c>
      <c r="I3837">
        <v>12.4</v>
      </c>
      <c r="J3837" t="s">
        <v>145</v>
      </c>
      <c r="K3837" t="s">
        <v>137</v>
      </c>
      <c r="L3837">
        <f>I3837*$Q$2/100/1000</f>
        <v>4.5880000000000001E-5</v>
      </c>
    </row>
    <row r="3838" spans="1:12">
      <c r="A3838" s="118">
        <v>45047</v>
      </c>
      <c r="B3838" t="s">
        <v>17992</v>
      </c>
      <c r="C3838" t="s">
        <v>17991</v>
      </c>
      <c r="D3838" t="s">
        <v>18414</v>
      </c>
      <c r="E3838" t="s">
        <v>18455</v>
      </c>
      <c r="F3838">
        <v>3445198</v>
      </c>
      <c r="G3838" t="s">
        <v>18026</v>
      </c>
      <c r="H3838" t="s">
        <v>17986</v>
      </c>
      <c r="I3838">
        <v>12.4</v>
      </c>
      <c r="J3838" t="s">
        <v>145</v>
      </c>
      <c r="K3838" t="s">
        <v>137</v>
      </c>
      <c r="L3838">
        <f>I3838*$Q$2/100/1000</f>
        <v>4.5880000000000001E-5</v>
      </c>
    </row>
    <row r="3839" spans="1:12">
      <c r="A3839" s="118">
        <v>45017</v>
      </c>
      <c r="B3839" t="s">
        <v>574</v>
      </c>
      <c r="C3839" t="s">
        <v>573</v>
      </c>
      <c r="D3839" t="s">
        <v>18454</v>
      </c>
      <c r="E3839" t="s">
        <v>18453</v>
      </c>
      <c r="F3839" s="119">
        <v>4245252</v>
      </c>
      <c r="G3839" t="s">
        <v>1824</v>
      </c>
      <c r="H3839" t="s">
        <v>569</v>
      </c>
      <c r="I3839">
        <v>298</v>
      </c>
      <c r="J3839" t="s">
        <v>145</v>
      </c>
      <c r="K3839" t="s">
        <v>137</v>
      </c>
      <c r="L3839">
        <f>I3839*$Q$2/100/1000</f>
        <v>1.1026E-3</v>
      </c>
    </row>
    <row r="3840" spans="1:12">
      <c r="A3840" s="118">
        <v>45047</v>
      </c>
      <c r="B3840" t="s">
        <v>17992</v>
      </c>
      <c r="C3840" t="s">
        <v>17991</v>
      </c>
      <c r="D3840" t="s">
        <v>18452</v>
      </c>
      <c r="E3840" t="s">
        <v>18451</v>
      </c>
      <c r="F3840" t="s">
        <v>18376</v>
      </c>
      <c r="G3840" t="s">
        <v>18375</v>
      </c>
      <c r="H3840" t="s">
        <v>17986</v>
      </c>
      <c r="I3840">
        <v>12.4</v>
      </c>
      <c r="J3840" t="s">
        <v>145</v>
      </c>
      <c r="K3840" t="s">
        <v>137</v>
      </c>
      <c r="L3840">
        <f>I3840*$Q$2/100/1000</f>
        <v>4.5880000000000001E-5</v>
      </c>
    </row>
    <row r="3841" spans="1:12">
      <c r="A3841" s="118">
        <v>45047</v>
      </c>
      <c r="B3841" t="s">
        <v>17992</v>
      </c>
      <c r="C3841" t="s">
        <v>17991</v>
      </c>
      <c r="D3841" t="s">
        <v>18450</v>
      </c>
      <c r="E3841" t="s">
        <v>18449</v>
      </c>
      <c r="F3841">
        <v>101010879</v>
      </c>
      <c r="G3841" t="s">
        <v>18033</v>
      </c>
      <c r="H3841" t="s">
        <v>17986</v>
      </c>
      <c r="I3841">
        <v>12.4</v>
      </c>
      <c r="J3841" t="s">
        <v>145</v>
      </c>
      <c r="K3841" t="s">
        <v>137</v>
      </c>
      <c r="L3841">
        <f>I3841*$Q$2/100/1000</f>
        <v>4.5880000000000001E-5</v>
      </c>
    </row>
    <row r="3842" spans="1:12">
      <c r="A3842" s="118">
        <v>45017</v>
      </c>
      <c r="B3842" t="s">
        <v>921</v>
      </c>
      <c r="C3842" t="s">
        <v>920</v>
      </c>
      <c r="D3842" t="s">
        <v>11596</v>
      </c>
      <c r="E3842" t="s">
        <v>18448</v>
      </c>
      <c r="F3842" s="119" t="s">
        <v>1561</v>
      </c>
      <c r="G3842" t="s">
        <v>1560</v>
      </c>
      <c r="H3842" t="s">
        <v>916</v>
      </c>
      <c r="I3842">
        <v>44.6</v>
      </c>
      <c r="J3842" t="s">
        <v>145</v>
      </c>
      <c r="K3842" t="s">
        <v>137</v>
      </c>
      <c r="L3842">
        <f>I3842*$Q$2/100/1000</f>
        <v>1.6501999999999999E-4</v>
      </c>
    </row>
    <row r="3843" spans="1:12">
      <c r="A3843" s="118">
        <v>45047</v>
      </c>
      <c r="B3843" t="s">
        <v>17992</v>
      </c>
      <c r="C3843" t="s">
        <v>17991</v>
      </c>
      <c r="D3843" t="s">
        <v>18422</v>
      </c>
      <c r="E3843" t="s">
        <v>18447</v>
      </c>
      <c r="F3843">
        <v>101028302</v>
      </c>
      <c r="G3843" t="s">
        <v>18024</v>
      </c>
      <c r="H3843" t="s">
        <v>17986</v>
      </c>
      <c r="I3843">
        <v>12.4</v>
      </c>
      <c r="J3843" t="s">
        <v>145</v>
      </c>
      <c r="K3843" t="s">
        <v>137</v>
      </c>
      <c r="L3843">
        <f>I3843*$Q$2/100/1000</f>
        <v>4.5880000000000001E-5</v>
      </c>
    </row>
    <row r="3844" spans="1:12">
      <c r="A3844" s="118">
        <v>45047</v>
      </c>
      <c r="B3844" t="s">
        <v>17992</v>
      </c>
      <c r="C3844" t="s">
        <v>17991</v>
      </c>
      <c r="D3844" t="s">
        <v>18342</v>
      </c>
      <c r="E3844" t="s">
        <v>18446</v>
      </c>
      <c r="F3844">
        <v>3445334</v>
      </c>
      <c r="G3844" t="s">
        <v>18285</v>
      </c>
      <c r="H3844" t="s">
        <v>17986</v>
      </c>
      <c r="I3844">
        <v>12.4</v>
      </c>
      <c r="J3844" t="s">
        <v>145</v>
      </c>
      <c r="K3844" t="s">
        <v>137</v>
      </c>
      <c r="L3844">
        <f>I3844*$Q$2/100/1000</f>
        <v>4.5880000000000001E-5</v>
      </c>
    </row>
    <row r="3845" spans="1:12">
      <c r="A3845" s="118">
        <v>45047</v>
      </c>
      <c r="B3845" t="s">
        <v>17992</v>
      </c>
      <c r="C3845" t="s">
        <v>17991</v>
      </c>
      <c r="D3845" t="s">
        <v>18445</v>
      </c>
      <c r="E3845" t="s">
        <v>18444</v>
      </c>
      <c r="F3845">
        <v>101009116</v>
      </c>
      <c r="G3845" t="s">
        <v>18443</v>
      </c>
      <c r="H3845" t="s">
        <v>17986</v>
      </c>
      <c r="I3845">
        <v>12.4</v>
      </c>
      <c r="J3845" t="s">
        <v>145</v>
      </c>
      <c r="K3845" t="s">
        <v>137</v>
      </c>
      <c r="L3845">
        <f>I3845*$Q$2/100/1000</f>
        <v>4.5880000000000001E-5</v>
      </c>
    </row>
    <row r="3846" spans="1:12">
      <c r="A3846" s="118">
        <v>45047</v>
      </c>
      <c r="B3846" t="s">
        <v>17992</v>
      </c>
      <c r="C3846" t="s">
        <v>17991</v>
      </c>
      <c r="D3846" t="s">
        <v>18435</v>
      </c>
      <c r="E3846" t="s">
        <v>18442</v>
      </c>
      <c r="F3846">
        <v>42201388</v>
      </c>
      <c r="G3846" t="s">
        <v>18441</v>
      </c>
      <c r="H3846" t="s">
        <v>17986</v>
      </c>
      <c r="I3846">
        <v>12.4</v>
      </c>
      <c r="J3846" t="s">
        <v>145</v>
      </c>
      <c r="K3846" t="s">
        <v>137</v>
      </c>
      <c r="L3846">
        <f>I3846*$Q$2/100/1000</f>
        <v>4.5880000000000001E-5</v>
      </c>
    </row>
    <row r="3847" spans="1:12">
      <c r="A3847" s="118">
        <v>45047</v>
      </c>
      <c r="B3847" t="s">
        <v>17992</v>
      </c>
      <c r="C3847" t="s">
        <v>17991</v>
      </c>
      <c r="D3847" t="s">
        <v>18422</v>
      </c>
      <c r="E3847" t="s">
        <v>18440</v>
      </c>
      <c r="F3847">
        <v>101028302</v>
      </c>
      <c r="G3847" t="s">
        <v>18024</v>
      </c>
      <c r="H3847" t="s">
        <v>17986</v>
      </c>
      <c r="I3847">
        <v>12.4</v>
      </c>
      <c r="J3847" t="s">
        <v>145</v>
      </c>
      <c r="K3847" t="s">
        <v>137</v>
      </c>
      <c r="L3847">
        <f>I3847*$Q$2/100/1000</f>
        <v>4.5880000000000001E-5</v>
      </c>
    </row>
    <row r="3848" spans="1:12">
      <c r="A3848" s="118">
        <v>45047</v>
      </c>
      <c r="B3848" t="s">
        <v>17992</v>
      </c>
      <c r="C3848" t="s">
        <v>17991</v>
      </c>
      <c r="D3848" t="s">
        <v>18439</v>
      </c>
      <c r="E3848" t="s">
        <v>18438</v>
      </c>
      <c r="F3848" t="s">
        <v>18051</v>
      </c>
      <c r="G3848" t="s">
        <v>18050</v>
      </c>
      <c r="H3848" t="s">
        <v>17986</v>
      </c>
      <c r="I3848">
        <v>12.4</v>
      </c>
      <c r="J3848" t="s">
        <v>145</v>
      </c>
      <c r="K3848" t="s">
        <v>137</v>
      </c>
      <c r="L3848">
        <f>I3848*$Q$2/100/1000</f>
        <v>4.5880000000000001E-5</v>
      </c>
    </row>
    <row r="3849" spans="1:12">
      <c r="A3849" s="118">
        <v>45017</v>
      </c>
      <c r="B3849" t="s">
        <v>261</v>
      </c>
      <c r="C3849" t="s">
        <v>260</v>
      </c>
      <c r="D3849" t="s">
        <v>18437</v>
      </c>
      <c r="E3849" t="s">
        <v>18436</v>
      </c>
      <c r="F3849" s="119">
        <v>101045243</v>
      </c>
      <c r="G3849" t="s">
        <v>5583</v>
      </c>
      <c r="H3849" t="s">
        <v>139</v>
      </c>
      <c r="I3849">
        <v>55</v>
      </c>
      <c r="J3849" t="s">
        <v>145</v>
      </c>
      <c r="K3849" t="s">
        <v>137</v>
      </c>
      <c r="L3849">
        <f>I3849*$Q$2/100/1000</f>
        <v>2.0350000000000001E-4</v>
      </c>
    </row>
    <row r="3850" spans="1:12">
      <c r="A3850" s="118">
        <v>45047</v>
      </c>
      <c r="B3850" t="s">
        <v>17992</v>
      </c>
      <c r="C3850" t="s">
        <v>17991</v>
      </c>
      <c r="D3850" t="s">
        <v>18435</v>
      </c>
      <c r="E3850" t="s">
        <v>18434</v>
      </c>
      <c r="F3850">
        <v>3445334</v>
      </c>
      <c r="G3850" t="s">
        <v>18285</v>
      </c>
      <c r="H3850" t="s">
        <v>17986</v>
      </c>
      <c r="I3850">
        <v>12.4</v>
      </c>
      <c r="J3850" t="s">
        <v>145</v>
      </c>
      <c r="K3850" t="s">
        <v>137</v>
      </c>
      <c r="L3850">
        <f>I3850*$Q$2/100/1000</f>
        <v>4.5880000000000001E-5</v>
      </c>
    </row>
    <row r="3851" spans="1:12">
      <c r="A3851" s="118">
        <v>45047</v>
      </c>
      <c r="B3851" t="s">
        <v>17992</v>
      </c>
      <c r="C3851" t="s">
        <v>17991</v>
      </c>
      <c r="D3851" t="s">
        <v>18310</v>
      </c>
      <c r="E3851" t="s">
        <v>18433</v>
      </c>
      <c r="F3851">
        <v>3445333</v>
      </c>
      <c r="G3851" t="s">
        <v>18432</v>
      </c>
      <c r="H3851" t="s">
        <v>17986</v>
      </c>
      <c r="I3851">
        <v>12.4</v>
      </c>
      <c r="J3851" t="s">
        <v>145</v>
      </c>
      <c r="K3851" t="s">
        <v>137</v>
      </c>
      <c r="L3851">
        <f>I3851*$Q$2/100/1000</f>
        <v>4.5880000000000001E-5</v>
      </c>
    </row>
    <row r="3852" spans="1:12">
      <c r="A3852" s="118">
        <v>45017</v>
      </c>
      <c r="B3852" t="s">
        <v>261</v>
      </c>
      <c r="C3852" t="s">
        <v>260</v>
      </c>
      <c r="D3852" t="s">
        <v>17532</v>
      </c>
      <c r="E3852" t="s">
        <v>18431</v>
      </c>
      <c r="F3852" s="119">
        <v>101011726</v>
      </c>
      <c r="G3852" t="s">
        <v>3649</v>
      </c>
      <c r="H3852" t="s">
        <v>139</v>
      </c>
      <c r="I3852">
        <v>55</v>
      </c>
      <c r="J3852" t="s">
        <v>145</v>
      </c>
      <c r="K3852" t="s">
        <v>137</v>
      </c>
      <c r="L3852">
        <f>I3852*$Q$2/100/1000</f>
        <v>2.0350000000000001E-4</v>
      </c>
    </row>
    <row r="3853" spans="1:12">
      <c r="A3853" s="118">
        <v>45017</v>
      </c>
      <c r="B3853" t="s">
        <v>261</v>
      </c>
      <c r="C3853" t="s">
        <v>260</v>
      </c>
      <c r="D3853" t="s">
        <v>17532</v>
      </c>
      <c r="E3853" t="s">
        <v>18430</v>
      </c>
      <c r="F3853" s="119">
        <v>21203295</v>
      </c>
      <c r="G3853" t="s">
        <v>3647</v>
      </c>
      <c r="H3853" t="s">
        <v>139</v>
      </c>
      <c r="I3853">
        <v>55</v>
      </c>
      <c r="J3853" t="s">
        <v>145</v>
      </c>
      <c r="K3853" t="s">
        <v>137</v>
      </c>
      <c r="L3853">
        <f>I3853*$Q$2/100/1000</f>
        <v>2.0350000000000001E-4</v>
      </c>
    </row>
    <row r="3854" spans="1:12">
      <c r="A3854" s="118">
        <v>45047</v>
      </c>
      <c r="B3854" t="s">
        <v>443</v>
      </c>
      <c r="C3854" t="s">
        <v>442</v>
      </c>
      <c r="D3854" t="s">
        <v>441</v>
      </c>
      <c r="E3854" t="s">
        <v>18429</v>
      </c>
      <c r="F3854">
        <v>101022019</v>
      </c>
      <c r="G3854" t="s">
        <v>17764</v>
      </c>
      <c r="H3854" s="122" t="s">
        <v>437</v>
      </c>
      <c r="I3854">
        <v>4725</v>
      </c>
      <c r="J3854" t="s">
        <v>199</v>
      </c>
      <c r="K3854" t="s">
        <v>198</v>
      </c>
      <c r="L3854">
        <f>I3854*$Q$4*2.2/1000</f>
        <v>18.279100224000004</v>
      </c>
    </row>
    <row r="3855" spans="1:12">
      <c r="A3855" s="118">
        <v>45047</v>
      </c>
      <c r="B3855" t="s">
        <v>17992</v>
      </c>
      <c r="C3855" t="s">
        <v>17991</v>
      </c>
      <c r="D3855" t="s">
        <v>18255</v>
      </c>
      <c r="E3855" t="s">
        <v>18428</v>
      </c>
      <c r="F3855">
        <v>3445336</v>
      </c>
      <c r="G3855" t="s">
        <v>18427</v>
      </c>
      <c r="H3855" t="s">
        <v>17986</v>
      </c>
      <c r="I3855">
        <v>12.4</v>
      </c>
      <c r="J3855" t="s">
        <v>145</v>
      </c>
      <c r="K3855" t="s">
        <v>137</v>
      </c>
      <c r="L3855">
        <f>I3855*$Q$2/100/1000</f>
        <v>4.5880000000000001E-5</v>
      </c>
    </row>
    <row r="3856" spans="1:12">
      <c r="A3856" s="118">
        <v>45047</v>
      </c>
      <c r="B3856" t="s">
        <v>17992</v>
      </c>
      <c r="C3856" t="s">
        <v>17991</v>
      </c>
      <c r="D3856" t="s">
        <v>18310</v>
      </c>
      <c r="E3856" t="s">
        <v>18426</v>
      </c>
      <c r="F3856">
        <v>101027236</v>
      </c>
      <c r="G3856" t="s">
        <v>18425</v>
      </c>
      <c r="H3856" t="s">
        <v>17986</v>
      </c>
      <c r="I3856">
        <v>12.4</v>
      </c>
      <c r="J3856" t="s">
        <v>145</v>
      </c>
      <c r="K3856" t="s">
        <v>137</v>
      </c>
      <c r="L3856">
        <f>I3856*$Q$2/100/1000</f>
        <v>4.5880000000000001E-5</v>
      </c>
    </row>
    <row r="3857" spans="1:12">
      <c r="A3857" s="118">
        <v>45047</v>
      </c>
      <c r="B3857" t="s">
        <v>17992</v>
      </c>
      <c r="C3857" t="s">
        <v>17991</v>
      </c>
      <c r="D3857" t="s">
        <v>18414</v>
      </c>
      <c r="E3857" t="s">
        <v>18424</v>
      </c>
      <c r="F3857">
        <v>50206630</v>
      </c>
      <c r="G3857" t="s">
        <v>18423</v>
      </c>
      <c r="H3857" t="s">
        <v>17986</v>
      </c>
      <c r="I3857">
        <v>12.4</v>
      </c>
      <c r="J3857" t="s">
        <v>145</v>
      </c>
      <c r="K3857" t="s">
        <v>137</v>
      </c>
      <c r="L3857">
        <f>I3857*$Q$2/100/1000</f>
        <v>4.5880000000000001E-5</v>
      </c>
    </row>
    <row r="3858" spans="1:12">
      <c r="A3858" s="118">
        <v>45047</v>
      </c>
      <c r="B3858" t="s">
        <v>17992</v>
      </c>
      <c r="C3858" t="s">
        <v>17991</v>
      </c>
      <c r="D3858" t="s">
        <v>18422</v>
      </c>
      <c r="E3858" t="s">
        <v>18421</v>
      </c>
      <c r="F3858" t="s">
        <v>18408</v>
      </c>
      <c r="G3858" t="s">
        <v>18407</v>
      </c>
      <c r="H3858" t="s">
        <v>17986</v>
      </c>
      <c r="I3858">
        <v>12.4</v>
      </c>
      <c r="J3858" t="s">
        <v>145</v>
      </c>
      <c r="K3858" t="s">
        <v>137</v>
      </c>
      <c r="L3858">
        <f>I3858*$Q$2/100/1000</f>
        <v>4.5880000000000001E-5</v>
      </c>
    </row>
    <row r="3859" spans="1:12">
      <c r="A3859" s="118">
        <v>45078</v>
      </c>
      <c r="B3859" t="s">
        <v>17992</v>
      </c>
      <c r="C3859" t="s">
        <v>17991</v>
      </c>
      <c r="D3859" t="s">
        <v>18082</v>
      </c>
      <c r="E3859" t="s">
        <v>18420</v>
      </c>
      <c r="F3859" t="s">
        <v>18376</v>
      </c>
      <c r="G3859" t="s">
        <v>18375</v>
      </c>
      <c r="H3859" t="s">
        <v>17986</v>
      </c>
      <c r="I3859">
        <v>12.4</v>
      </c>
      <c r="J3859" t="s">
        <v>145</v>
      </c>
      <c r="K3859" t="s">
        <v>137</v>
      </c>
      <c r="L3859">
        <f>I3859*$Q$2/100/1000</f>
        <v>4.5880000000000001E-5</v>
      </c>
    </row>
    <row r="3860" spans="1:12">
      <c r="A3860" s="118">
        <v>45078</v>
      </c>
      <c r="B3860" t="s">
        <v>17992</v>
      </c>
      <c r="C3860" t="s">
        <v>17991</v>
      </c>
      <c r="D3860" t="s">
        <v>18417</v>
      </c>
      <c r="E3860" t="s">
        <v>18419</v>
      </c>
      <c r="F3860">
        <v>4245267</v>
      </c>
      <c r="G3860" t="s">
        <v>18192</v>
      </c>
      <c r="H3860" t="s">
        <v>17986</v>
      </c>
      <c r="I3860">
        <v>12.4</v>
      </c>
      <c r="J3860" t="s">
        <v>145</v>
      </c>
      <c r="K3860" t="s">
        <v>137</v>
      </c>
      <c r="L3860">
        <f>I3860*$Q$2/100/1000</f>
        <v>4.5880000000000001E-5</v>
      </c>
    </row>
    <row r="3861" spans="1:12">
      <c r="A3861" s="118">
        <v>45078</v>
      </c>
      <c r="B3861" t="s">
        <v>17992</v>
      </c>
      <c r="C3861" t="s">
        <v>17991</v>
      </c>
      <c r="D3861" t="s">
        <v>18255</v>
      </c>
      <c r="E3861" t="s">
        <v>18418</v>
      </c>
      <c r="F3861">
        <v>3445332</v>
      </c>
      <c r="G3861" t="s">
        <v>18380</v>
      </c>
      <c r="H3861" t="s">
        <v>17986</v>
      </c>
      <c r="I3861">
        <v>12.4</v>
      </c>
      <c r="J3861" t="s">
        <v>145</v>
      </c>
      <c r="K3861" t="s">
        <v>137</v>
      </c>
      <c r="L3861">
        <f>I3861*$Q$2/100/1000</f>
        <v>4.5880000000000001E-5</v>
      </c>
    </row>
    <row r="3862" spans="1:12">
      <c r="A3862" s="118">
        <v>45078</v>
      </c>
      <c r="B3862" t="s">
        <v>17992</v>
      </c>
      <c r="C3862" t="s">
        <v>17991</v>
      </c>
      <c r="D3862" t="s">
        <v>18417</v>
      </c>
      <c r="E3862" t="s">
        <v>18416</v>
      </c>
      <c r="F3862">
        <v>101010879</v>
      </c>
      <c r="G3862" t="s">
        <v>18033</v>
      </c>
      <c r="H3862" t="s">
        <v>17986</v>
      </c>
      <c r="I3862">
        <v>12.4</v>
      </c>
      <c r="J3862" t="s">
        <v>145</v>
      </c>
      <c r="K3862" t="s">
        <v>137</v>
      </c>
      <c r="L3862">
        <f>I3862*$Q$2/100/1000</f>
        <v>4.5880000000000001E-5</v>
      </c>
    </row>
    <row r="3863" spans="1:12">
      <c r="A3863" s="118">
        <v>45078</v>
      </c>
      <c r="B3863" t="s">
        <v>17992</v>
      </c>
      <c r="C3863" t="s">
        <v>17991</v>
      </c>
      <c r="D3863" t="s">
        <v>18310</v>
      </c>
      <c r="E3863" t="s">
        <v>18415</v>
      </c>
      <c r="F3863" t="s">
        <v>17999</v>
      </c>
      <c r="G3863" t="s">
        <v>17998</v>
      </c>
      <c r="H3863" t="s">
        <v>17986</v>
      </c>
      <c r="I3863">
        <v>12.4</v>
      </c>
      <c r="J3863" t="s">
        <v>145</v>
      </c>
      <c r="K3863" t="s">
        <v>137</v>
      </c>
      <c r="L3863">
        <f>I3863*$Q$2/100/1000</f>
        <v>4.5880000000000001E-5</v>
      </c>
    </row>
    <row r="3864" spans="1:12">
      <c r="A3864" s="118">
        <v>45078</v>
      </c>
      <c r="B3864" t="s">
        <v>17992</v>
      </c>
      <c r="C3864" t="s">
        <v>17991</v>
      </c>
      <c r="D3864" t="s">
        <v>18414</v>
      </c>
      <c r="E3864" t="s">
        <v>18413</v>
      </c>
      <c r="F3864">
        <v>101010879</v>
      </c>
      <c r="G3864" t="s">
        <v>18033</v>
      </c>
      <c r="H3864" t="s">
        <v>17986</v>
      </c>
      <c r="I3864">
        <v>12.4</v>
      </c>
      <c r="J3864" t="s">
        <v>145</v>
      </c>
      <c r="K3864" t="s">
        <v>137</v>
      </c>
      <c r="L3864">
        <f>I3864*$Q$2/100/1000</f>
        <v>4.5880000000000001E-5</v>
      </c>
    </row>
    <row r="3865" spans="1:12">
      <c r="A3865" s="118">
        <v>45017</v>
      </c>
      <c r="B3865" t="s">
        <v>261</v>
      </c>
      <c r="C3865" t="s">
        <v>260</v>
      </c>
      <c r="D3865" t="s">
        <v>17532</v>
      </c>
      <c r="E3865" t="s">
        <v>18412</v>
      </c>
      <c r="F3865" s="119">
        <v>21201413</v>
      </c>
      <c r="G3865" t="s">
        <v>3310</v>
      </c>
      <c r="H3865" t="s">
        <v>139</v>
      </c>
      <c r="I3865">
        <v>55</v>
      </c>
      <c r="J3865" t="s">
        <v>145</v>
      </c>
      <c r="K3865" t="s">
        <v>137</v>
      </c>
      <c r="L3865">
        <f>I3865*$Q$2/100/1000</f>
        <v>2.0350000000000001E-4</v>
      </c>
    </row>
    <row r="3866" spans="1:12">
      <c r="A3866" s="118">
        <v>45078</v>
      </c>
      <c r="B3866" t="s">
        <v>17992</v>
      </c>
      <c r="C3866" t="s">
        <v>17991</v>
      </c>
      <c r="D3866" t="s">
        <v>18277</v>
      </c>
      <c r="E3866" t="s">
        <v>18411</v>
      </c>
      <c r="F3866" t="s">
        <v>18051</v>
      </c>
      <c r="G3866" t="s">
        <v>18050</v>
      </c>
      <c r="H3866" t="s">
        <v>17986</v>
      </c>
      <c r="I3866">
        <v>12.4</v>
      </c>
      <c r="J3866" t="s">
        <v>145</v>
      </c>
      <c r="K3866" t="s">
        <v>137</v>
      </c>
      <c r="L3866">
        <f>I3866*$Q$2/100/1000</f>
        <v>4.5880000000000001E-5</v>
      </c>
    </row>
    <row r="3867" spans="1:12">
      <c r="A3867" s="118">
        <v>45078</v>
      </c>
      <c r="B3867" t="s">
        <v>17992</v>
      </c>
      <c r="C3867" t="s">
        <v>17991</v>
      </c>
      <c r="D3867" t="s">
        <v>18410</v>
      </c>
      <c r="E3867" t="s">
        <v>18409</v>
      </c>
      <c r="F3867" t="s">
        <v>18408</v>
      </c>
      <c r="G3867" t="s">
        <v>18407</v>
      </c>
      <c r="H3867" t="s">
        <v>17986</v>
      </c>
      <c r="I3867">
        <v>12.4</v>
      </c>
      <c r="J3867" t="s">
        <v>145</v>
      </c>
      <c r="K3867" t="s">
        <v>137</v>
      </c>
      <c r="L3867">
        <f>I3867*$Q$2/100/1000</f>
        <v>4.5880000000000001E-5</v>
      </c>
    </row>
    <row r="3868" spans="1:12">
      <c r="A3868" s="118">
        <v>45017</v>
      </c>
      <c r="B3868" t="s">
        <v>261</v>
      </c>
      <c r="C3868" t="s">
        <v>260</v>
      </c>
      <c r="D3868" t="s">
        <v>18393</v>
      </c>
      <c r="E3868" t="s">
        <v>18406</v>
      </c>
      <c r="F3868" s="119">
        <v>4245034</v>
      </c>
      <c r="G3868" t="s">
        <v>18405</v>
      </c>
      <c r="H3868" t="s">
        <v>139</v>
      </c>
      <c r="I3868">
        <v>55</v>
      </c>
      <c r="J3868" t="s">
        <v>145</v>
      </c>
      <c r="K3868" t="s">
        <v>137</v>
      </c>
      <c r="L3868">
        <f>I3868*$Q$2/100/1000</f>
        <v>2.0350000000000001E-4</v>
      </c>
    </row>
    <row r="3869" spans="1:12">
      <c r="A3869" s="118">
        <v>45078</v>
      </c>
      <c r="B3869" t="s">
        <v>17992</v>
      </c>
      <c r="C3869" t="s">
        <v>17991</v>
      </c>
      <c r="D3869" t="s">
        <v>18404</v>
      </c>
      <c r="E3869" t="s">
        <v>18403</v>
      </c>
      <c r="F3869">
        <v>101028122</v>
      </c>
      <c r="G3869" t="s">
        <v>18222</v>
      </c>
      <c r="H3869" t="s">
        <v>17986</v>
      </c>
      <c r="I3869">
        <v>12.4</v>
      </c>
      <c r="J3869" t="s">
        <v>145</v>
      </c>
      <c r="K3869" t="s">
        <v>137</v>
      </c>
      <c r="L3869">
        <f>I3869*$Q$2/100/1000</f>
        <v>4.5880000000000001E-5</v>
      </c>
    </row>
    <row r="3870" spans="1:12">
      <c r="A3870" s="118">
        <v>45078</v>
      </c>
      <c r="B3870" t="s">
        <v>17992</v>
      </c>
      <c r="C3870" t="s">
        <v>17991</v>
      </c>
      <c r="D3870" t="s">
        <v>18369</v>
      </c>
      <c r="E3870" t="s">
        <v>18402</v>
      </c>
      <c r="F3870">
        <v>101027257</v>
      </c>
      <c r="G3870" t="s">
        <v>18401</v>
      </c>
      <c r="H3870" t="s">
        <v>17986</v>
      </c>
      <c r="I3870">
        <v>12.4</v>
      </c>
      <c r="J3870" t="s">
        <v>145</v>
      </c>
      <c r="K3870" t="s">
        <v>137</v>
      </c>
      <c r="L3870">
        <f>I3870*$Q$2/100/1000</f>
        <v>4.5880000000000001E-5</v>
      </c>
    </row>
    <row r="3871" spans="1:12">
      <c r="A3871" s="118">
        <v>45078</v>
      </c>
      <c r="B3871" t="s">
        <v>17992</v>
      </c>
      <c r="C3871" t="s">
        <v>17991</v>
      </c>
      <c r="D3871" t="s">
        <v>18277</v>
      </c>
      <c r="E3871" t="s">
        <v>18400</v>
      </c>
      <c r="F3871">
        <v>34206333</v>
      </c>
      <c r="G3871" t="s">
        <v>18185</v>
      </c>
      <c r="H3871" t="s">
        <v>17986</v>
      </c>
      <c r="I3871">
        <v>12.4</v>
      </c>
      <c r="J3871" t="s">
        <v>145</v>
      </c>
      <c r="K3871" t="s">
        <v>137</v>
      </c>
      <c r="L3871">
        <f>I3871*$Q$2/100/1000</f>
        <v>4.5880000000000001E-5</v>
      </c>
    </row>
    <row r="3872" spans="1:12">
      <c r="A3872" s="118">
        <v>45078</v>
      </c>
      <c r="B3872" t="s">
        <v>17992</v>
      </c>
      <c r="C3872" t="s">
        <v>17991</v>
      </c>
      <c r="D3872" t="s">
        <v>18277</v>
      </c>
      <c r="E3872" t="s">
        <v>18399</v>
      </c>
      <c r="F3872">
        <v>101041977</v>
      </c>
      <c r="G3872" t="s">
        <v>18054</v>
      </c>
      <c r="H3872" t="s">
        <v>17986</v>
      </c>
      <c r="I3872">
        <v>12.4</v>
      </c>
      <c r="J3872" t="s">
        <v>145</v>
      </c>
      <c r="K3872" t="s">
        <v>137</v>
      </c>
      <c r="L3872">
        <f>I3872*$Q$2/100/1000</f>
        <v>4.5880000000000001E-5</v>
      </c>
    </row>
    <row r="3873" spans="1:12">
      <c r="A3873" s="118">
        <v>45078</v>
      </c>
      <c r="B3873" t="s">
        <v>17992</v>
      </c>
      <c r="C3873" t="s">
        <v>17991</v>
      </c>
      <c r="D3873" t="s">
        <v>18277</v>
      </c>
      <c r="E3873" t="s">
        <v>18398</v>
      </c>
      <c r="F3873">
        <v>4245267</v>
      </c>
      <c r="G3873" t="s">
        <v>18192</v>
      </c>
      <c r="H3873" t="s">
        <v>17986</v>
      </c>
      <c r="I3873">
        <v>12.4</v>
      </c>
      <c r="J3873" t="s">
        <v>145</v>
      </c>
      <c r="K3873" t="s">
        <v>137</v>
      </c>
      <c r="L3873">
        <f>I3873*$Q$2/100/1000</f>
        <v>4.5880000000000001E-5</v>
      </c>
    </row>
    <row r="3874" spans="1:12">
      <c r="A3874" s="118">
        <v>45078</v>
      </c>
      <c r="B3874" t="s">
        <v>17992</v>
      </c>
      <c r="C3874" t="s">
        <v>17991</v>
      </c>
      <c r="D3874" t="s">
        <v>18250</v>
      </c>
      <c r="E3874" t="s">
        <v>18397</v>
      </c>
      <c r="F3874">
        <v>101031814</v>
      </c>
      <c r="G3874" t="s">
        <v>18396</v>
      </c>
      <c r="H3874" t="s">
        <v>17986</v>
      </c>
      <c r="I3874">
        <v>12.4</v>
      </c>
      <c r="J3874" t="s">
        <v>145</v>
      </c>
      <c r="K3874" t="s">
        <v>137</v>
      </c>
      <c r="L3874">
        <f>I3874*$Q$2/100/1000</f>
        <v>4.5880000000000001E-5</v>
      </c>
    </row>
    <row r="3875" spans="1:12">
      <c r="A3875" s="118">
        <v>45108</v>
      </c>
      <c r="B3875" t="s">
        <v>17992</v>
      </c>
      <c r="C3875" t="s">
        <v>17991</v>
      </c>
      <c r="D3875" t="s">
        <v>18363</v>
      </c>
      <c r="E3875" t="s">
        <v>18395</v>
      </c>
      <c r="F3875">
        <v>5845003</v>
      </c>
      <c r="G3875" t="s">
        <v>18394</v>
      </c>
      <c r="H3875" t="s">
        <v>17986</v>
      </c>
      <c r="I3875">
        <v>12.4</v>
      </c>
      <c r="J3875" t="s">
        <v>145</v>
      </c>
      <c r="K3875" t="s">
        <v>137</v>
      </c>
      <c r="L3875">
        <f>I3875*$Q$2/100/1000</f>
        <v>4.5880000000000001E-5</v>
      </c>
    </row>
    <row r="3876" spans="1:12">
      <c r="A3876" s="118">
        <v>45017</v>
      </c>
      <c r="B3876" t="s">
        <v>261</v>
      </c>
      <c r="C3876" t="s">
        <v>260</v>
      </c>
      <c r="D3876" t="s">
        <v>18393</v>
      </c>
      <c r="E3876" t="s">
        <v>18392</v>
      </c>
      <c r="F3876" s="119">
        <v>101023013</v>
      </c>
      <c r="G3876" t="s">
        <v>2843</v>
      </c>
      <c r="H3876" t="s">
        <v>139</v>
      </c>
      <c r="I3876">
        <v>55</v>
      </c>
      <c r="J3876" t="s">
        <v>145</v>
      </c>
      <c r="K3876" t="s">
        <v>137</v>
      </c>
      <c r="L3876">
        <f>I3876*$Q$2/100/1000</f>
        <v>2.0350000000000001E-4</v>
      </c>
    </row>
    <row r="3877" spans="1:12">
      <c r="A3877" s="118">
        <v>45108</v>
      </c>
      <c r="B3877" t="s">
        <v>17992</v>
      </c>
      <c r="C3877" t="s">
        <v>17991</v>
      </c>
      <c r="D3877" t="s">
        <v>18391</v>
      </c>
      <c r="E3877" t="s">
        <v>18390</v>
      </c>
      <c r="F3877">
        <v>101031879</v>
      </c>
      <c r="G3877" t="s">
        <v>18019</v>
      </c>
      <c r="H3877" t="s">
        <v>17986</v>
      </c>
      <c r="I3877">
        <v>12.4</v>
      </c>
      <c r="J3877" t="s">
        <v>145</v>
      </c>
      <c r="K3877" t="s">
        <v>137</v>
      </c>
      <c r="L3877">
        <f>I3877*$Q$2/100/1000</f>
        <v>4.5880000000000001E-5</v>
      </c>
    </row>
    <row r="3878" spans="1:12">
      <c r="A3878" s="118">
        <v>45108</v>
      </c>
      <c r="B3878" t="s">
        <v>17992</v>
      </c>
      <c r="C3878" t="s">
        <v>17991</v>
      </c>
      <c r="D3878" t="s">
        <v>18226</v>
      </c>
      <c r="E3878" t="s">
        <v>18389</v>
      </c>
      <c r="F3878">
        <v>101010879</v>
      </c>
      <c r="G3878" t="s">
        <v>18033</v>
      </c>
      <c r="H3878" t="s">
        <v>17986</v>
      </c>
      <c r="I3878">
        <v>12.4</v>
      </c>
      <c r="J3878" t="s">
        <v>145</v>
      </c>
      <c r="K3878" t="s">
        <v>137</v>
      </c>
      <c r="L3878">
        <f>I3878*$Q$2/100/1000</f>
        <v>4.5880000000000001E-5</v>
      </c>
    </row>
    <row r="3879" spans="1:12">
      <c r="A3879" s="118">
        <v>45108</v>
      </c>
      <c r="B3879" t="s">
        <v>17992</v>
      </c>
      <c r="C3879" t="s">
        <v>17991</v>
      </c>
      <c r="D3879" t="s">
        <v>18388</v>
      </c>
      <c r="E3879" t="s">
        <v>18387</v>
      </c>
      <c r="F3879">
        <v>3445334</v>
      </c>
      <c r="G3879" t="s">
        <v>18285</v>
      </c>
      <c r="H3879" t="s">
        <v>17986</v>
      </c>
      <c r="I3879">
        <v>12.4</v>
      </c>
      <c r="J3879" t="s">
        <v>145</v>
      </c>
      <c r="K3879" t="s">
        <v>137</v>
      </c>
      <c r="L3879">
        <f>I3879*$Q$2/100/1000</f>
        <v>4.5880000000000001E-5</v>
      </c>
    </row>
    <row r="3880" spans="1:12">
      <c r="A3880" s="118">
        <v>45017</v>
      </c>
      <c r="B3880" t="s">
        <v>1013</v>
      </c>
      <c r="C3880" t="s">
        <v>1012</v>
      </c>
      <c r="D3880" t="s">
        <v>18386</v>
      </c>
      <c r="E3880" t="s">
        <v>18385</v>
      </c>
      <c r="F3880" s="119" t="s">
        <v>5410</v>
      </c>
      <c r="G3880" t="s">
        <v>5409</v>
      </c>
      <c r="H3880" t="s">
        <v>1008</v>
      </c>
      <c r="I3880">
        <v>50.6</v>
      </c>
      <c r="J3880" t="s">
        <v>145</v>
      </c>
      <c r="K3880" t="s">
        <v>137</v>
      </c>
      <c r="L3880">
        <f>I3880*$Q$2/10/1000</f>
        <v>1.8722000000000001E-3</v>
      </c>
    </row>
    <row r="3881" spans="1:12" ht="15" customHeight="1">
      <c r="A3881" s="118">
        <v>45017</v>
      </c>
      <c r="B3881" t="s">
        <v>261</v>
      </c>
      <c r="C3881" t="s">
        <v>260</v>
      </c>
      <c r="D3881" t="s">
        <v>17532</v>
      </c>
      <c r="E3881" t="s">
        <v>18384</v>
      </c>
      <c r="F3881" s="119">
        <v>101024844</v>
      </c>
      <c r="G3881" t="s">
        <v>11762</v>
      </c>
      <c r="H3881" t="s">
        <v>139</v>
      </c>
      <c r="I3881">
        <v>55</v>
      </c>
      <c r="J3881" t="s">
        <v>145</v>
      </c>
      <c r="K3881" t="s">
        <v>137</v>
      </c>
      <c r="L3881">
        <f>I3881*$Q$2/100/1000</f>
        <v>2.0350000000000001E-4</v>
      </c>
    </row>
    <row r="3882" spans="1:12" ht="15" customHeight="1">
      <c r="A3882" s="118">
        <v>45108</v>
      </c>
      <c r="B3882" t="s">
        <v>17992</v>
      </c>
      <c r="C3882" t="s">
        <v>17991</v>
      </c>
      <c r="D3882" t="s">
        <v>18226</v>
      </c>
      <c r="E3882" t="s">
        <v>18383</v>
      </c>
      <c r="F3882">
        <v>4245267</v>
      </c>
      <c r="G3882" t="s">
        <v>18192</v>
      </c>
      <c r="H3882" t="s">
        <v>17986</v>
      </c>
      <c r="I3882">
        <v>12.4</v>
      </c>
      <c r="J3882" t="s">
        <v>145</v>
      </c>
      <c r="K3882" t="s">
        <v>137</v>
      </c>
      <c r="L3882">
        <f>I3882*$Q$2/100/1000</f>
        <v>4.5880000000000001E-5</v>
      </c>
    </row>
    <row r="3883" spans="1:12" ht="15" customHeight="1">
      <c r="A3883" s="118">
        <v>45108</v>
      </c>
      <c r="B3883" t="s">
        <v>17992</v>
      </c>
      <c r="C3883" t="s">
        <v>17991</v>
      </c>
      <c r="D3883" t="s">
        <v>18330</v>
      </c>
      <c r="E3883" t="s">
        <v>18382</v>
      </c>
      <c r="F3883" t="s">
        <v>18012</v>
      </c>
      <c r="G3883" t="s">
        <v>18011</v>
      </c>
      <c r="H3883" t="s">
        <v>17986</v>
      </c>
      <c r="I3883">
        <v>12.4</v>
      </c>
      <c r="J3883" t="s">
        <v>145</v>
      </c>
      <c r="K3883" t="s">
        <v>137</v>
      </c>
      <c r="L3883">
        <f>I3883*$Q$2/100/1000</f>
        <v>4.5880000000000001E-5</v>
      </c>
    </row>
    <row r="3884" spans="1:12" ht="15" customHeight="1">
      <c r="A3884" s="118">
        <v>45108</v>
      </c>
      <c r="B3884" t="s">
        <v>17992</v>
      </c>
      <c r="C3884" t="s">
        <v>17991</v>
      </c>
      <c r="D3884" t="s">
        <v>18255</v>
      </c>
      <c r="E3884" t="s">
        <v>18381</v>
      </c>
      <c r="F3884">
        <v>3445332</v>
      </c>
      <c r="G3884" t="s">
        <v>18380</v>
      </c>
      <c r="H3884" t="s">
        <v>17986</v>
      </c>
      <c r="I3884">
        <v>12.4</v>
      </c>
      <c r="J3884" t="s">
        <v>145</v>
      </c>
      <c r="K3884" t="s">
        <v>137</v>
      </c>
      <c r="L3884">
        <f>I3884*$Q$2/100/1000</f>
        <v>4.5880000000000001E-5</v>
      </c>
    </row>
    <row r="3885" spans="1:12" ht="15" customHeight="1">
      <c r="A3885" s="118">
        <v>45108</v>
      </c>
      <c r="B3885" t="s">
        <v>17992</v>
      </c>
      <c r="C3885" t="s">
        <v>17991</v>
      </c>
      <c r="D3885" t="s">
        <v>18299</v>
      </c>
      <c r="E3885" t="s">
        <v>18379</v>
      </c>
      <c r="F3885">
        <v>101027211</v>
      </c>
      <c r="G3885" t="s">
        <v>18257</v>
      </c>
      <c r="H3885" t="s">
        <v>17986</v>
      </c>
      <c r="I3885">
        <v>12.4</v>
      </c>
      <c r="J3885" t="s">
        <v>145</v>
      </c>
      <c r="K3885" t="s">
        <v>137</v>
      </c>
      <c r="L3885">
        <f>I3885*$Q$2/100/1000</f>
        <v>4.5880000000000001E-5</v>
      </c>
    </row>
    <row r="3886" spans="1:12" ht="15" customHeight="1">
      <c r="A3886" s="118">
        <v>45017</v>
      </c>
      <c r="B3886" t="s">
        <v>261</v>
      </c>
      <c r="C3886" t="s">
        <v>260</v>
      </c>
      <c r="D3886" t="s">
        <v>17532</v>
      </c>
      <c r="E3886" t="s">
        <v>18378</v>
      </c>
      <c r="F3886" s="119">
        <v>101019989</v>
      </c>
      <c r="G3886" t="s">
        <v>3288</v>
      </c>
      <c r="H3886" t="s">
        <v>139</v>
      </c>
      <c r="I3886">
        <v>55</v>
      </c>
      <c r="J3886" t="s">
        <v>145</v>
      </c>
      <c r="K3886" t="s">
        <v>137</v>
      </c>
      <c r="L3886">
        <f>I3886*$Q$2/100/1000</f>
        <v>2.0350000000000001E-4</v>
      </c>
    </row>
    <row r="3887" spans="1:12" ht="15" customHeight="1">
      <c r="A3887" s="118">
        <v>45108</v>
      </c>
      <c r="B3887" t="s">
        <v>17992</v>
      </c>
      <c r="C3887" t="s">
        <v>17991</v>
      </c>
      <c r="D3887" t="s">
        <v>18277</v>
      </c>
      <c r="E3887" t="s">
        <v>18377</v>
      </c>
      <c r="F3887" t="s">
        <v>18376</v>
      </c>
      <c r="G3887" t="s">
        <v>18375</v>
      </c>
      <c r="H3887" t="s">
        <v>17986</v>
      </c>
      <c r="I3887">
        <v>12.4</v>
      </c>
      <c r="J3887" t="s">
        <v>145</v>
      </c>
      <c r="K3887" t="s">
        <v>137</v>
      </c>
      <c r="L3887">
        <f>I3887*$Q$2/100/1000</f>
        <v>4.5880000000000001E-5</v>
      </c>
    </row>
    <row r="3888" spans="1:12" ht="15" customHeight="1">
      <c r="A3888" s="118">
        <v>45017</v>
      </c>
      <c r="B3888" t="s">
        <v>144</v>
      </c>
      <c r="C3888" t="s">
        <v>143</v>
      </c>
      <c r="D3888" t="s">
        <v>16373</v>
      </c>
      <c r="E3888" t="s">
        <v>18374</v>
      </c>
      <c r="F3888" s="119">
        <v>40259812</v>
      </c>
      <c r="G3888" t="s">
        <v>160</v>
      </c>
      <c r="H3888" t="s">
        <v>139</v>
      </c>
      <c r="I3888">
        <v>22.2</v>
      </c>
      <c r="J3888" t="s">
        <v>138</v>
      </c>
      <c r="K3888" t="s">
        <v>137</v>
      </c>
      <c r="L3888">
        <f>I3888*$Q$2/1000</f>
        <v>8.2140000000000008E-3</v>
      </c>
    </row>
    <row r="3889" spans="1:12" ht="15" customHeight="1">
      <c r="A3889" s="118">
        <v>45108</v>
      </c>
      <c r="B3889" t="s">
        <v>17992</v>
      </c>
      <c r="C3889" t="s">
        <v>17991</v>
      </c>
      <c r="D3889" t="s">
        <v>18369</v>
      </c>
      <c r="E3889" t="s">
        <v>18373</v>
      </c>
      <c r="F3889">
        <v>101040725</v>
      </c>
      <c r="G3889" t="s">
        <v>18372</v>
      </c>
      <c r="H3889" t="s">
        <v>17986</v>
      </c>
      <c r="I3889">
        <v>12.4</v>
      </c>
      <c r="J3889" t="s">
        <v>145</v>
      </c>
      <c r="K3889" t="s">
        <v>137</v>
      </c>
      <c r="L3889">
        <f>I3889*$Q$2/100/1000</f>
        <v>4.5880000000000001E-5</v>
      </c>
    </row>
    <row r="3890" spans="1:12" ht="15" customHeight="1">
      <c r="A3890" s="118">
        <v>45017</v>
      </c>
      <c r="B3890" t="s">
        <v>144</v>
      </c>
      <c r="C3890" t="s">
        <v>143</v>
      </c>
      <c r="D3890" t="s">
        <v>18371</v>
      </c>
      <c r="E3890" t="s">
        <v>18370</v>
      </c>
      <c r="F3890" s="119">
        <v>101017188</v>
      </c>
      <c r="G3890" t="s">
        <v>163</v>
      </c>
      <c r="H3890" t="s">
        <v>139</v>
      </c>
      <c r="I3890">
        <v>22.2</v>
      </c>
      <c r="J3890" t="s">
        <v>138</v>
      </c>
      <c r="K3890" t="s">
        <v>137</v>
      </c>
      <c r="L3890">
        <f>I3890*$Q$2/1000</f>
        <v>8.2140000000000008E-3</v>
      </c>
    </row>
    <row r="3891" spans="1:12" ht="15" customHeight="1">
      <c r="A3891" s="118">
        <v>45108</v>
      </c>
      <c r="B3891" t="s">
        <v>17992</v>
      </c>
      <c r="C3891" t="s">
        <v>17991</v>
      </c>
      <c r="D3891" t="s">
        <v>18369</v>
      </c>
      <c r="E3891" t="s">
        <v>18368</v>
      </c>
      <c r="F3891">
        <v>101027306</v>
      </c>
      <c r="G3891" t="s">
        <v>18367</v>
      </c>
      <c r="H3891" t="s">
        <v>17986</v>
      </c>
      <c r="I3891">
        <v>12.4</v>
      </c>
      <c r="J3891" t="s">
        <v>145</v>
      </c>
      <c r="K3891" t="s">
        <v>137</v>
      </c>
      <c r="L3891">
        <f>I3891*$Q$2/100/1000</f>
        <v>4.5880000000000001E-5</v>
      </c>
    </row>
    <row r="3892" spans="1:12" ht="15" customHeight="1">
      <c r="A3892" s="118">
        <v>45017</v>
      </c>
      <c r="B3892" t="s">
        <v>144</v>
      </c>
      <c r="C3892" t="s">
        <v>143</v>
      </c>
      <c r="D3892" t="s">
        <v>16350</v>
      </c>
      <c r="E3892" t="s">
        <v>18366</v>
      </c>
      <c r="F3892" s="119" t="s">
        <v>18365</v>
      </c>
      <c r="G3892" t="s">
        <v>18364</v>
      </c>
      <c r="H3892" t="s">
        <v>139</v>
      </c>
      <c r="I3892">
        <v>22.2</v>
      </c>
      <c r="J3892" t="s">
        <v>138</v>
      </c>
      <c r="K3892" t="s">
        <v>137</v>
      </c>
      <c r="L3892">
        <f>I3892*$Q$2/1000</f>
        <v>8.2140000000000008E-3</v>
      </c>
    </row>
    <row r="3893" spans="1:12" ht="15" customHeight="1">
      <c r="A3893" s="118">
        <v>45108</v>
      </c>
      <c r="B3893" t="s">
        <v>17992</v>
      </c>
      <c r="C3893" t="s">
        <v>17991</v>
      </c>
      <c r="D3893" t="s">
        <v>18363</v>
      </c>
      <c r="E3893" t="s">
        <v>18362</v>
      </c>
      <c r="F3893">
        <v>3445037</v>
      </c>
      <c r="G3893" t="s">
        <v>18361</v>
      </c>
      <c r="H3893" t="s">
        <v>17986</v>
      </c>
      <c r="I3893">
        <v>12.4</v>
      </c>
      <c r="J3893" t="s">
        <v>145</v>
      </c>
      <c r="K3893" t="s">
        <v>137</v>
      </c>
      <c r="L3893">
        <f>I3893*$Q$2/100/1000</f>
        <v>4.5880000000000001E-5</v>
      </c>
    </row>
    <row r="3894" spans="1:12" ht="15" customHeight="1">
      <c r="A3894" s="118">
        <v>45108</v>
      </c>
      <c r="B3894" t="s">
        <v>17992</v>
      </c>
      <c r="C3894" t="s">
        <v>17991</v>
      </c>
      <c r="D3894" t="s">
        <v>18277</v>
      </c>
      <c r="E3894" t="s">
        <v>18360</v>
      </c>
      <c r="F3894">
        <v>3445334</v>
      </c>
      <c r="G3894" t="s">
        <v>18285</v>
      </c>
      <c r="H3894" t="s">
        <v>17986</v>
      </c>
      <c r="I3894">
        <v>12.4</v>
      </c>
      <c r="J3894" t="s">
        <v>145</v>
      </c>
      <c r="K3894" t="s">
        <v>137</v>
      </c>
      <c r="L3894">
        <f>I3894*$Q$2/100/1000</f>
        <v>4.5880000000000001E-5</v>
      </c>
    </row>
    <row r="3895" spans="1:12" ht="15" customHeight="1">
      <c r="A3895" s="118">
        <v>45017</v>
      </c>
      <c r="B3895" t="s">
        <v>144</v>
      </c>
      <c r="C3895" t="s">
        <v>143</v>
      </c>
      <c r="D3895" t="s">
        <v>18359</v>
      </c>
      <c r="E3895" t="s">
        <v>18358</v>
      </c>
      <c r="F3895" s="119">
        <v>101014001</v>
      </c>
      <c r="G3895" t="s">
        <v>884</v>
      </c>
      <c r="H3895" t="s">
        <v>139</v>
      </c>
      <c r="I3895">
        <v>22.2</v>
      </c>
      <c r="J3895" t="s">
        <v>138</v>
      </c>
      <c r="K3895" t="s">
        <v>137</v>
      </c>
      <c r="L3895">
        <f>I3895*$Q$2/1000</f>
        <v>8.2140000000000008E-3</v>
      </c>
    </row>
    <row r="3896" spans="1:12" ht="15" customHeight="1">
      <c r="A3896" s="118">
        <v>45017</v>
      </c>
      <c r="B3896" t="s">
        <v>240</v>
      </c>
      <c r="C3896" t="s">
        <v>239</v>
      </c>
      <c r="D3896" t="s">
        <v>15316</v>
      </c>
      <c r="E3896" t="s">
        <v>18357</v>
      </c>
      <c r="F3896" s="119" t="s">
        <v>434</v>
      </c>
      <c r="G3896" t="s">
        <v>433</v>
      </c>
      <c r="H3896" t="s">
        <v>235</v>
      </c>
      <c r="I3896">
        <v>390</v>
      </c>
      <c r="J3896" t="s">
        <v>145</v>
      </c>
      <c r="K3896" t="s">
        <v>137</v>
      </c>
      <c r="L3896">
        <f>I3896*$Q$2/100/1000</f>
        <v>1.4430000000000001E-3</v>
      </c>
    </row>
    <row r="3897" spans="1:12" ht="15" customHeight="1">
      <c r="A3897" s="118">
        <v>45017</v>
      </c>
      <c r="B3897" t="s">
        <v>240</v>
      </c>
      <c r="C3897" t="s">
        <v>239</v>
      </c>
      <c r="D3897" t="s">
        <v>18356</v>
      </c>
      <c r="E3897" t="s">
        <v>18355</v>
      </c>
      <c r="F3897" s="119" t="s">
        <v>13578</v>
      </c>
      <c r="G3897" t="s">
        <v>13577</v>
      </c>
      <c r="H3897" t="s">
        <v>235</v>
      </c>
      <c r="I3897">
        <v>390</v>
      </c>
      <c r="J3897" t="s">
        <v>145</v>
      </c>
      <c r="K3897" t="s">
        <v>137</v>
      </c>
      <c r="L3897">
        <f>I3897*$Q$2/100/1000</f>
        <v>1.4430000000000001E-3</v>
      </c>
    </row>
    <row r="3898" spans="1:12" ht="15" customHeight="1">
      <c r="A3898" s="118">
        <v>45017</v>
      </c>
      <c r="B3898" t="s">
        <v>240</v>
      </c>
      <c r="C3898" t="s">
        <v>239</v>
      </c>
      <c r="D3898" t="s">
        <v>17308</v>
      </c>
      <c r="E3898" t="s">
        <v>18354</v>
      </c>
      <c r="F3898" s="119">
        <v>101027049</v>
      </c>
      <c r="G3898" t="s">
        <v>1275</v>
      </c>
      <c r="H3898" t="s">
        <v>235</v>
      </c>
      <c r="I3898">
        <v>390</v>
      </c>
      <c r="J3898" t="s">
        <v>145</v>
      </c>
      <c r="K3898" t="s">
        <v>137</v>
      </c>
      <c r="L3898">
        <f>I3898*$Q$2/100/1000</f>
        <v>1.4430000000000001E-3</v>
      </c>
    </row>
    <row r="3899" spans="1:12" ht="15" customHeight="1">
      <c r="A3899" s="118">
        <v>45017</v>
      </c>
      <c r="B3899" t="s">
        <v>365</v>
      </c>
      <c r="C3899" t="s">
        <v>364</v>
      </c>
      <c r="D3899" t="s">
        <v>12349</v>
      </c>
      <c r="E3899" t="s">
        <v>18353</v>
      </c>
      <c r="F3899" s="119" t="s">
        <v>372</v>
      </c>
      <c r="G3899" t="s">
        <v>371</v>
      </c>
      <c r="H3899" t="s">
        <v>359</v>
      </c>
      <c r="I3899">
        <v>144</v>
      </c>
      <c r="J3899" t="s">
        <v>138</v>
      </c>
      <c r="K3899" t="s">
        <v>137</v>
      </c>
      <c r="L3899">
        <f>I3899*$Q$2/1000</f>
        <v>5.3280000000000001E-2</v>
      </c>
    </row>
    <row r="3900" spans="1:12" ht="15" customHeight="1">
      <c r="A3900" s="118">
        <v>45017</v>
      </c>
      <c r="B3900" t="s">
        <v>240</v>
      </c>
      <c r="C3900" t="s">
        <v>239</v>
      </c>
      <c r="D3900" t="s">
        <v>7577</v>
      </c>
      <c r="E3900" t="s">
        <v>18352</v>
      </c>
      <c r="F3900" s="119">
        <v>101027049</v>
      </c>
      <c r="G3900" t="s">
        <v>1275</v>
      </c>
      <c r="H3900" t="s">
        <v>235</v>
      </c>
      <c r="I3900">
        <v>390</v>
      </c>
      <c r="J3900" t="s">
        <v>145</v>
      </c>
      <c r="K3900" t="s">
        <v>137</v>
      </c>
      <c r="L3900">
        <f>I3900*$Q$2/100/1000</f>
        <v>1.4430000000000001E-3</v>
      </c>
    </row>
    <row r="3901" spans="1:12" ht="15" customHeight="1">
      <c r="A3901" s="118">
        <v>45139</v>
      </c>
      <c r="B3901" t="s">
        <v>17992</v>
      </c>
      <c r="C3901" t="s">
        <v>17991</v>
      </c>
      <c r="D3901" t="s">
        <v>18351</v>
      </c>
      <c r="E3901" t="s">
        <v>18350</v>
      </c>
      <c r="F3901" s="119">
        <v>101022627</v>
      </c>
      <c r="G3901" t="s">
        <v>18061</v>
      </c>
      <c r="H3901" t="s">
        <v>17986</v>
      </c>
      <c r="I3901">
        <v>12.4</v>
      </c>
      <c r="J3901" t="s">
        <v>145</v>
      </c>
      <c r="K3901" t="s">
        <v>137</v>
      </c>
      <c r="L3901">
        <f>I3901*$Q$2/100/1000</f>
        <v>4.5880000000000001E-5</v>
      </c>
    </row>
    <row r="3902" spans="1:12" ht="15" customHeight="1">
      <c r="A3902" s="118">
        <v>45139</v>
      </c>
      <c r="B3902" t="s">
        <v>17992</v>
      </c>
      <c r="C3902" t="s">
        <v>17991</v>
      </c>
      <c r="D3902" t="s">
        <v>18330</v>
      </c>
      <c r="E3902" t="s">
        <v>18349</v>
      </c>
      <c r="F3902" s="119" t="s">
        <v>18012</v>
      </c>
      <c r="G3902" t="s">
        <v>18011</v>
      </c>
      <c r="H3902" t="s">
        <v>17986</v>
      </c>
      <c r="I3902">
        <v>12.4</v>
      </c>
      <c r="J3902" t="s">
        <v>145</v>
      </c>
      <c r="K3902" t="s">
        <v>137</v>
      </c>
      <c r="L3902">
        <f>I3902*$Q$2/100/1000</f>
        <v>4.5880000000000001E-5</v>
      </c>
    </row>
    <row r="3903" spans="1:12" ht="15" customHeight="1">
      <c r="A3903" s="118">
        <v>45017</v>
      </c>
      <c r="B3903" t="s">
        <v>365</v>
      </c>
      <c r="C3903" t="s">
        <v>364</v>
      </c>
      <c r="D3903" t="s">
        <v>18281</v>
      </c>
      <c r="E3903" t="s">
        <v>18348</v>
      </c>
      <c r="F3903" s="119" t="s">
        <v>899</v>
      </c>
      <c r="G3903" t="s">
        <v>898</v>
      </c>
      <c r="H3903" t="s">
        <v>359</v>
      </c>
      <c r="I3903">
        <v>144</v>
      </c>
      <c r="J3903" t="s">
        <v>138</v>
      </c>
      <c r="K3903" t="s">
        <v>137</v>
      </c>
      <c r="L3903">
        <f>I3903*$Q$2/1000</f>
        <v>5.3280000000000001E-2</v>
      </c>
    </row>
    <row r="3904" spans="1:12" ht="15" customHeight="1">
      <c r="A3904" s="118">
        <v>45017</v>
      </c>
      <c r="B3904" t="s">
        <v>240</v>
      </c>
      <c r="C3904" t="s">
        <v>239</v>
      </c>
      <c r="D3904" t="s">
        <v>5858</v>
      </c>
      <c r="E3904" t="s">
        <v>18347</v>
      </c>
      <c r="F3904" s="119" t="s">
        <v>768</v>
      </c>
      <c r="G3904" t="s">
        <v>767</v>
      </c>
      <c r="H3904" t="s">
        <v>235</v>
      </c>
      <c r="I3904">
        <v>390</v>
      </c>
      <c r="J3904" t="s">
        <v>145</v>
      </c>
      <c r="K3904" t="s">
        <v>137</v>
      </c>
      <c r="L3904">
        <f>I3904*$Q$2/100/1000</f>
        <v>1.4430000000000001E-3</v>
      </c>
    </row>
    <row r="3905" spans="1:12" ht="15" customHeight="1">
      <c r="A3905" s="118">
        <v>45017</v>
      </c>
      <c r="B3905" t="s">
        <v>240</v>
      </c>
      <c r="C3905" t="s">
        <v>239</v>
      </c>
      <c r="D3905" t="s">
        <v>13768</v>
      </c>
      <c r="E3905" t="s">
        <v>18346</v>
      </c>
      <c r="F3905" s="119" t="s">
        <v>5193</v>
      </c>
      <c r="G3905" t="s">
        <v>5192</v>
      </c>
      <c r="H3905" t="s">
        <v>235</v>
      </c>
      <c r="I3905">
        <v>390</v>
      </c>
      <c r="J3905" t="s">
        <v>145</v>
      </c>
      <c r="K3905" t="s">
        <v>137</v>
      </c>
      <c r="L3905">
        <f>I3905*$Q$2/100/1000</f>
        <v>1.4430000000000001E-3</v>
      </c>
    </row>
    <row r="3906" spans="1:12" ht="15" customHeight="1">
      <c r="A3906" s="118">
        <v>45017</v>
      </c>
      <c r="B3906" t="s">
        <v>240</v>
      </c>
      <c r="C3906" t="s">
        <v>239</v>
      </c>
      <c r="D3906" t="s">
        <v>15516</v>
      </c>
      <c r="E3906" t="s">
        <v>18345</v>
      </c>
      <c r="F3906" s="119" t="s">
        <v>803</v>
      </c>
      <c r="G3906" t="s">
        <v>802</v>
      </c>
      <c r="H3906" t="s">
        <v>235</v>
      </c>
      <c r="I3906">
        <v>390</v>
      </c>
      <c r="J3906" t="s">
        <v>145</v>
      </c>
      <c r="K3906" t="s">
        <v>137</v>
      </c>
      <c r="L3906">
        <f>I3906*$Q$2/100/1000</f>
        <v>1.4430000000000001E-3</v>
      </c>
    </row>
    <row r="3907" spans="1:12" ht="15" customHeight="1">
      <c r="A3907" s="118">
        <v>45017</v>
      </c>
      <c r="B3907" t="s">
        <v>240</v>
      </c>
      <c r="C3907" t="s">
        <v>239</v>
      </c>
      <c r="D3907" t="s">
        <v>18344</v>
      </c>
      <c r="E3907" t="s">
        <v>18343</v>
      </c>
      <c r="F3907" s="119">
        <v>101027038</v>
      </c>
      <c r="G3907" t="s">
        <v>1267</v>
      </c>
      <c r="H3907" t="s">
        <v>235</v>
      </c>
      <c r="I3907">
        <v>390</v>
      </c>
      <c r="J3907" t="s">
        <v>145</v>
      </c>
      <c r="K3907" t="s">
        <v>137</v>
      </c>
      <c r="L3907">
        <f>I3907*$Q$2/100/1000</f>
        <v>1.4430000000000001E-3</v>
      </c>
    </row>
    <row r="3908" spans="1:12" ht="15" customHeight="1">
      <c r="A3908" s="118">
        <v>45139</v>
      </c>
      <c r="B3908" t="s">
        <v>17992</v>
      </c>
      <c r="C3908" t="s">
        <v>17991</v>
      </c>
      <c r="D3908" t="s">
        <v>18342</v>
      </c>
      <c r="E3908" t="s">
        <v>18341</v>
      </c>
      <c r="F3908" s="119">
        <v>3445248</v>
      </c>
      <c r="G3908" t="s">
        <v>18036</v>
      </c>
      <c r="H3908" t="s">
        <v>17986</v>
      </c>
      <c r="I3908">
        <v>12.4</v>
      </c>
      <c r="J3908" t="s">
        <v>145</v>
      </c>
      <c r="K3908" t="s">
        <v>137</v>
      </c>
      <c r="L3908">
        <f>I3908*$Q$2/100/1000</f>
        <v>4.5880000000000001E-5</v>
      </c>
    </row>
    <row r="3909" spans="1:12" ht="15" customHeight="1">
      <c r="A3909" s="118">
        <v>45017</v>
      </c>
      <c r="B3909" t="s">
        <v>205</v>
      </c>
      <c r="C3909" t="s">
        <v>204</v>
      </c>
      <c r="D3909" t="s">
        <v>12730</v>
      </c>
      <c r="E3909" t="s">
        <v>18340</v>
      </c>
      <c r="F3909" s="119">
        <v>66205215</v>
      </c>
      <c r="G3909" t="s">
        <v>201</v>
      </c>
      <c r="H3909" t="s">
        <v>200</v>
      </c>
      <c r="I3909">
        <v>6781</v>
      </c>
      <c r="J3909" t="s">
        <v>199</v>
      </c>
      <c r="K3909" t="s">
        <v>198</v>
      </c>
      <c r="L3909">
        <f>I3909*$Q$4/10/1000</f>
        <v>1.1924057587200001</v>
      </c>
    </row>
    <row r="3910" spans="1:12" ht="15" customHeight="1">
      <c r="A3910" s="118">
        <v>45139</v>
      </c>
      <c r="B3910" t="s">
        <v>17992</v>
      </c>
      <c r="C3910" t="s">
        <v>17991</v>
      </c>
      <c r="D3910" t="s">
        <v>18250</v>
      </c>
      <c r="E3910" t="s">
        <v>18339</v>
      </c>
      <c r="F3910" s="119">
        <v>34203305</v>
      </c>
      <c r="G3910" t="s">
        <v>18030</v>
      </c>
      <c r="H3910" t="s">
        <v>17986</v>
      </c>
      <c r="I3910">
        <v>12.4</v>
      </c>
      <c r="J3910" t="s">
        <v>145</v>
      </c>
      <c r="K3910" t="s">
        <v>137</v>
      </c>
      <c r="L3910">
        <f>I3910*$Q$2/100/1000</f>
        <v>4.5880000000000001E-5</v>
      </c>
    </row>
    <row r="3911" spans="1:12" ht="15" customHeight="1">
      <c r="A3911" s="118">
        <v>45017</v>
      </c>
      <c r="B3911" t="s">
        <v>205</v>
      </c>
      <c r="C3911" t="s">
        <v>204</v>
      </c>
      <c r="D3911" t="s">
        <v>15424</v>
      </c>
      <c r="E3911" t="s">
        <v>18338</v>
      </c>
      <c r="F3911" s="119">
        <v>101040967</v>
      </c>
      <c r="G3911" t="s">
        <v>18337</v>
      </c>
      <c r="H3911" t="s">
        <v>200</v>
      </c>
      <c r="I3911">
        <v>6781</v>
      </c>
      <c r="J3911" t="s">
        <v>199</v>
      </c>
      <c r="K3911" t="s">
        <v>198</v>
      </c>
      <c r="L3911">
        <f>I3911*$Q$4/10/1000</f>
        <v>1.1924057587200001</v>
      </c>
    </row>
    <row r="3912" spans="1:12" ht="15" customHeight="1">
      <c r="A3912" s="118">
        <v>45139</v>
      </c>
      <c r="B3912" t="s">
        <v>17992</v>
      </c>
      <c r="C3912" t="s">
        <v>17991</v>
      </c>
      <c r="D3912" t="s">
        <v>18336</v>
      </c>
      <c r="E3912" t="s">
        <v>18335</v>
      </c>
      <c r="F3912" s="119" t="s">
        <v>18307</v>
      </c>
      <c r="G3912" t="s">
        <v>18306</v>
      </c>
      <c r="H3912" t="s">
        <v>17986</v>
      </c>
      <c r="I3912">
        <v>12.4</v>
      </c>
      <c r="J3912" t="s">
        <v>145</v>
      </c>
      <c r="K3912" t="s">
        <v>137</v>
      </c>
      <c r="L3912">
        <f>I3912*$Q$2/100/1000</f>
        <v>4.5880000000000001E-5</v>
      </c>
    </row>
    <row r="3913" spans="1:12" ht="15" customHeight="1">
      <c r="A3913" s="118">
        <v>45139</v>
      </c>
      <c r="B3913" t="s">
        <v>17992</v>
      </c>
      <c r="C3913" t="s">
        <v>17991</v>
      </c>
      <c r="D3913" t="s">
        <v>18330</v>
      </c>
      <c r="E3913" t="s">
        <v>18334</v>
      </c>
      <c r="F3913" s="119" t="s">
        <v>18012</v>
      </c>
      <c r="G3913" t="s">
        <v>18011</v>
      </c>
      <c r="H3913" t="s">
        <v>17986</v>
      </c>
      <c r="I3913">
        <v>12.4</v>
      </c>
      <c r="J3913" t="s">
        <v>145</v>
      </c>
      <c r="K3913" t="s">
        <v>137</v>
      </c>
      <c r="L3913">
        <f>I3913*$Q$2/100/1000</f>
        <v>4.5880000000000001E-5</v>
      </c>
    </row>
    <row r="3914" spans="1:12" ht="15" customHeight="1">
      <c r="A3914" s="118">
        <v>45139</v>
      </c>
      <c r="B3914" t="s">
        <v>17992</v>
      </c>
      <c r="C3914" t="s">
        <v>17991</v>
      </c>
      <c r="D3914" t="s">
        <v>18277</v>
      </c>
      <c r="E3914" t="s">
        <v>18333</v>
      </c>
      <c r="F3914" s="119">
        <v>101010879</v>
      </c>
      <c r="G3914" t="s">
        <v>18033</v>
      </c>
      <c r="H3914" t="s">
        <v>17986</v>
      </c>
      <c r="I3914">
        <v>12.4</v>
      </c>
      <c r="J3914" t="s">
        <v>145</v>
      </c>
      <c r="K3914" t="s">
        <v>137</v>
      </c>
      <c r="L3914">
        <f>I3914*$Q$2/100/1000</f>
        <v>4.5880000000000001E-5</v>
      </c>
    </row>
    <row r="3915" spans="1:12" ht="15" customHeight="1">
      <c r="A3915" s="118">
        <v>45139</v>
      </c>
      <c r="B3915" t="s">
        <v>17992</v>
      </c>
      <c r="C3915" t="s">
        <v>17991</v>
      </c>
      <c r="D3915" t="s">
        <v>18332</v>
      </c>
      <c r="E3915" t="s">
        <v>18331</v>
      </c>
      <c r="F3915" s="119">
        <v>34206333</v>
      </c>
      <c r="G3915" t="s">
        <v>18185</v>
      </c>
      <c r="H3915" t="s">
        <v>17986</v>
      </c>
      <c r="I3915">
        <v>12.4</v>
      </c>
      <c r="J3915" t="s">
        <v>145</v>
      </c>
      <c r="K3915" t="s">
        <v>137</v>
      </c>
      <c r="L3915">
        <f>I3915*$Q$2/100/1000</f>
        <v>4.5880000000000001E-5</v>
      </c>
    </row>
    <row r="3916" spans="1:12" ht="15" customHeight="1">
      <c r="A3916" s="118">
        <v>45139</v>
      </c>
      <c r="B3916" t="s">
        <v>17992</v>
      </c>
      <c r="C3916" t="s">
        <v>17991</v>
      </c>
      <c r="D3916" t="s">
        <v>18330</v>
      </c>
      <c r="E3916" t="s">
        <v>18329</v>
      </c>
      <c r="F3916" s="119" t="s">
        <v>18012</v>
      </c>
      <c r="G3916" t="s">
        <v>18011</v>
      </c>
      <c r="H3916" t="s">
        <v>17986</v>
      </c>
      <c r="I3916">
        <v>12.4</v>
      </c>
      <c r="J3916" t="s">
        <v>145</v>
      </c>
      <c r="K3916" t="s">
        <v>137</v>
      </c>
      <c r="L3916">
        <f>I3916*$Q$2/100/1000</f>
        <v>4.5880000000000001E-5</v>
      </c>
    </row>
    <row r="3917" spans="1:12" ht="15" customHeight="1">
      <c r="A3917" s="118">
        <v>45139</v>
      </c>
      <c r="B3917" t="s">
        <v>17992</v>
      </c>
      <c r="C3917" t="s">
        <v>17991</v>
      </c>
      <c r="D3917" t="s">
        <v>18263</v>
      </c>
      <c r="E3917" t="s">
        <v>18328</v>
      </c>
      <c r="F3917" s="119" t="s">
        <v>17988</v>
      </c>
      <c r="G3917" t="s">
        <v>17987</v>
      </c>
      <c r="H3917" t="s">
        <v>17986</v>
      </c>
      <c r="I3917">
        <v>12.4</v>
      </c>
      <c r="J3917" t="s">
        <v>145</v>
      </c>
      <c r="K3917" t="s">
        <v>137</v>
      </c>
      <c r="L3917">
        <f>I3917*$Q$2/100/1000</f>
        <v>4.5880000000000001E-5</v>
      </c>
    </row>
    <row r="3918" spans="1:12" ht="15" customHeight="1">
      <c r="A3918" s="118">
        <v>45139</v>
      </c>
      <c r="B3918" t="s">
        <v>17992</v>
      </c>
      <c r="C3918" t="s">
        <v>17991</v>
      </c>
      <c r="D3918" t="s">
        <v>18211</v>
      </c>
      <c r="E3918" t="s">
        <v>18327</v>
      </c>
      <c r="F3918" s="119">
        <v>5845004</v>
      </c>
      <c r="G3918" t="s">
        <v>18048</v>
      </c>
      <c r="H3918" t="s">
        <v>17986</v>
      </c>
      <c r="I3918">
        <v>12.4</v>
      </c>
      <c r="J3918" t="s">
        <v>145</v>
      </c>
      <c r="K3918" t="s">
        <v>137</v>
      </c>
      <c r="L3918">
        <f>I3918*$Q$2/100/1000</f>
        <v>4.5880000000000001E-5</v>
      </c>
    </row>
    <row r="3919" spans="1:12" ht="15" customHeight="1">
      <c r="A3919" s="118">
        <v>45139</v>
      </c>
      <c r="B3919" t="s">
        <v>17992</v>
      </c>
      <c r="C3919" t="s">
        <v>17991</v>
      </c>
      <c r="D3919" t="s">
        <v>18263</v>
      </c>
      <c r="E3919" t="s">
        <v>18326</v>
      </c>
      <c r="F3919" s="119">
        <v>101026870</v>
      </c>
      <c r="G3919" t="s">
        <v>18112</v>
      </c>
      <c r="H3919" t="s">
        <v>17986</v>
      </c>
      <c r="I3919">
        <v>12.4</v>
      </c>
      <c r="J3919" t="s">
        <v>145</v>
      </c>
      <c r="K3919" t="s">
        <v>137</v>
      </c>
      <c r="L3919">
        <f>I3919*$Q$2/100/1000</f>
        <v>4.5880000000000001E-5</v>
      </c>
    </row>
    <row r="3920" spans="1:12" ht="15" customHeight="1">
      <c r="A3920" s="118">
        <v>45139</v>
      </c>
      <c r="B3920" t="s">
        <v>17992</v>
      </c>
      <c r="C3920" t="s">
        <v>17991</v>
      </c>
      <c r="D3920" t="s">
        <v>18259</v>
      </c>
      <c r="E3920" t="s">
        <v>18325</v>
      </c>
      <c r="F3920" s="119">
        <v>101031814</v>
      </c>
      <c r="G3920" t="s">
        <v>18324</v>
      </c>
      <c r="H3920" t="s">
        <v>17986</v>
      </c>
      <c r="I3920">
        <v>12.4</v>
      </c>
      <c r="J3920" t="s">
        <v>145</v>
      </c>
      <c r="K3920" t="s">
        <v>137</v>
      </c>
      <c r="L3920">
        <f>I3920*$Q$2/100/1000</f>
        <v>4.5880000000000001E-5</v>
      </c>
    </row>
    <row r="3921" spans="1:12" ht="15" customHeight="1">
      <c r="A3921" s="118">
        <v>45017</v>
      </c>
      <c r="B3921" t="s">
        <v>723</v>
      </c>
      <c r="C3921" t="s">
        <v>722</v>
      </c>
      <c r="D3921" t="s">
        <v>18323</v>
      </c>
      <c r="E3921" t="s">
        <v>18322</v>
      </c>
      <c r="F3921" s="119">
        <v>101032533</v>
      </c>
      <c r="G3921" t="s">
        <v>18321</v>
      </c>
      <c r="H3921" t="s">
        <v>718</v>
      </c>
      <c r="I3921">
        <v>302</v>
      </c>
      <c r="J3921" t="s">
        <v>145</v>
      </c>
      <c r="K3921" t="s">
        <v>717</v>
      </c>
      <c r="L3921">
        <f>I3921*$Q$2/100/1000</f>
        <v>1.1173999999999999E-3</v>
      </c>
    </row>
    <row r="3922" spans="1:12" ht="15" customHeight="1">
      <c r="A3922" s="118">
        <v>45017</v>
      </c>
      <c r="B3922" t="s">
        <v>365</v>
      </c>
      <c r="C3922" t="s">
        <v>364</v>
      </c>
      <c r="D3922" t="s">
        <v>5643</v>
      </c>
      <c r="E3922" t="s">
        <v>18320</v>
      </c>
      <c r="F3922" s="119" t="s">
        <v>13345</v>
      </c>
      <c r="G3922" t="s">
        <v>13344</v>
      </c>
      <c r="H3922" t="s">
        <v>359</v>
      </c>
      <c r="I3922">
        <v>144</v>
      </c>
      <c r="J3922" t="s">
        <v>138</v>
      </c>
      <c r="K3922" t="s">
        <v>137</v>
      </c>
      <c r="L3922">
        <f>I3922*$Q$2/1000</f>
        <v>5.3280000000000001E-2</v>
      </c>
    </row>
    <row r="3923" spans="1:12" ht="15" customHeight="1">
      <c r="A3923" s="118">
        <v>45139</v>
      </c>
      <c r="B3923" t="s">
        <v>17992</v>
      </c>
      <c r="C3923" t="s">
        <v>17991</v>
      </c>
      <c r="D3923" t="s">
        <v>18289</v>
      </c>
      <c r="E3923" t="s">
        <v>18319</v>
      </c>
      <c r="F3923" s="119">
        <v>101024465</v>
      </c>
      <c r="G3923" t="s">
        <v>18318</v>
      </c>
      <c r="H3923" t="s">
        <v>17986</v>
      </c>
      <c r="I3923">
        <v>12.4</v>
      </c>
      <c r="J3923" t="s">
        <v>145</v>
      </c>
      <c r="K3923" t="s">
        <v>137</v>
      </c>
      <c r="L3923">
        <f>I3923*$Q$2/100/1000</f>
        <v>4.5880000000000001E-5</v>
      </c>
    </row>
    <row r="3924" spans="1:12" ht="15" customHeight="1">
      <c r="A3924" s="118">
        <v>45017</v>
      </c>
      <c r="B3924" t="s">
        <v>365</v>
      </c>
      <c r="C3924" t="s">
        <v>364</v>
      </c>
      <c r="D3924" t="s">
        <v>13873</v>
      </c>
      <c r="E3924" t="s">
        <v>18317</v>
      </c>
      <c r="F3924" s="119" t="s">
        <v>13345</v>
      </c>
      <c r="G3924" t="s">
        <v>13344</v>
      </c>
      <c r="H3924" t="s">
        <v>359</v>
      </c>
      <c r="I3924">
        <v>144</v>
      </c>
      <c r="J3924" t="s">
        <v>138</v>
      </c>
      <c r="K3924" t="s">
        <v>137</v>
      </c>
      <c r="L3924">
        <f>I3924*$Q$2/1000</f>
        <v>5.3280000000000001E-2</v>
      </c>
    </row>
    <row r="3925" spans="1:12" ht="15" customHeight="1">
      <c r="A3925" s="118">
        <v>45139</v>
      </c>
      <c r="B3925" t="s">
        <v>17992</v>
      </c>
      <c r="C3925" t="s">
        <v>17991</v>
      </c>
      <c r="D3925" t="s">
        <v>18277</v>
      </c>
      <c r="E3925" t="s">
        <v>18316</v>
      </c>
      <c r="F3925" s="119">
        <v>101010880</v>
      </c>
      <c r="G3925" t="s">
        <v>18315</v>
      </c>
      <c r="H3925" t="s">
        <v>17986</v>
      </c>
      <c r="I3925">
        <v>12.4</v>
      </c>
      <c r="J3925" t="s">
        <v>145</v>
      </c>
      <c r="K3925" t="s">
        <v>137</v>
      </c>
      <c r="L3925">
        <f>I3925*$Q$2/100/1000</f>
        <v>4.5880000000000001E-5</v>
      </c>
    </row>
    <row r="3926" spans="1:12" ht="15" customHeight="1">
      <c r="A3926" s="118">
        <v>45017</v>
      </c>
      <c r="B3926" t="s">
        <v>365</v>
      </c>
      <c r="C3926" t="s">
        <v>364</v>
      </c>
      <c r="D3926" t="s">
        <v>13850</v>
      </c>
      <c r="E3926" t="s">
        <v>18314</v>
      </c>
      <c r="F3926" s="119" t="s">
        <v>13345</v>
      </c>
      <c r="G3926" t="s">
        <v>13344</v>
      </c>
      <c r="H3926" t="s">
        <v>359</v>
      </c>
      <c r="I3926">
        <v>144</v>
      </c>
      <c r="J3926" t="s">
        <v>138</v>
      </c>
      <c r="K3926" t="s">
        <v>137</v>
      </c>
      <c r="L3926">
        <f>I3926*$Q$2/1000</f>
        <v>5.3280000000000001E-2</v>
      </c>
    </row>
    <row r="3927" spans="1:12" ht="15" customHeight="1">
      <c r="A3927" s="118">
        <v>45017</v>
      </c>
      <c r="B3927" t="s">
        <v>365</v>
      </c>
      <c r="C3927" t="s">
        <v>364</v>
      </c>
      <c r="D3927" t="s">
        <v>5646</v>
      </c>
      <c r="E3927" t="s">
        <v>18313</v>
      </c>
      <c r="F3927" s="119" t="s">
        <v>13345</v>
      </c>
      <c r="G3927" t="s">
        <v>13344</v>
      </c>
      <c r="H3927" t="s">
        <v>359</v>
      </c>
      <c r="I3927">
        <v>144</v>
      </c>
      <c r="J3927" t="s">
        <v>138</v>
      </c>
      <c r="K3927" t="s">
        <v>137</v>
      </c>
      <c r="L3927">
        <f>I3927*$Q$2/1000</f>
        <v>5.3280000000000001E-2</v>
      </c>
    </row>
    <row r="3928" spans="1:12" ht="15" customHeight="1">
      <c r="A3928" s="118">
        <v>45139</v>
      </c>
      <c r="B3928" t="s">
        <v>17992</v>
      </c>
      <c r="C3928" t="s">
        <v>17991</v>
      </c>
      <c r="D3928" t="s">
        <v>18263</v>
      </c>
      <c r="E3928" t="s">
        <v>18312</v>
      </c>
      <c r="F3928" s="119">
        <v>34205053</v>
      </c>
      <c r="G3928" t="s">
        <v>18095</v>
      </c>
      <c r="H3928" t="s">
        <v>17986</v>
      </c>
      <c r="I3928">
        <v>12.4</v>
      </c>
      <c r="J3928" t="s">
        <v>145</v>
      </c>
      <c r="K3928" t="s">
        <v>137</v>
      </c>
      <c r="L3928">
        <f>I3928*$Q$2/100/1000</f>
        <v>4.5880000000000001E-5</v>
      </c>
    </row>
    <row r="3929" spans="1:12" ht="15" customHeight="1">
      <c r="A3929" s="118">
        <v>45017</v>
      </c>
      <c r="B3929" t="s">
        <v>365</v>
      </c>
      <c r="C3929" t="s">
        <v>364</v>
      </c>
      <c r="D3929" t="s">
        <v>5646</v>
      </c>
      <c r="E3929" t="s">
        <v>18311</v>
      </c>
      <c r="F3929" s="119" t="s">
        <v>1675</v>
      </c>
      <c r="G3929" t="s">
        <v>1674</v>
      </c>
      <c r="H3929" t="s">
        <v>359</v>
      </c>
      <c r="I3929">
        <v>144</v>
      </c>
      <c r="J3929" t="s">
        <v>138</v>
      </c>
      <c r="K3929" t="s">
        <v>137</v>
      </c>
      <c r="L3929">
        <f>I3929*$Q$2/1000</f>
        <v>5.3280000000000001E-2</v>
      </c>
    </row>
    <row r="3930" spans="1:12" ht="15" customHeight="1">
      <c r="A3930" s="118">
        <v>45139</v>
      </c>
      <c r="B3930" t="s">
        <v>17992</v>
      </c>
      <c r="C3930" t="s">
        <v>17991</v>
      </c>
      <c r="D3930" t="s">
        <v>18310</v>
      </c>
      <c r="E3930" t="s">
        <v>18309</v>
      </c>
      <c r="F3930" s="119" t="s">
        <v>18051</v>
      </c>
      <c r="G3930" t="s">
        <v>18050</v>
      </c>
      <c r="H3930" t="s">
        <v>17986</v>
      </c>
      <c r="I3930">
        <v>12.4</v>
      </c>
      <c r="J3930" t="s">
        <v>145</v>
      </c>
      <c r="K3930" t="s">
        <v>137</v>
      </c>
      <c r="L3930">
        <f>I3930*$Q$2/100/1000</f>
        <v>4.5880000000000001E-5</v>
      </c>
    </row>
    <row r="3931" spans="1:12" ht="15" customHeight="1">
      <c r="A3931" s="118">
        <v>45139</v>
      </c>
      <c r="B3931" t="s">
        <v>17992</v>
      </c>
      <c r="C3931" t="s">
        <v>17991</v>
      </c>
      <c r="D3931" t="s">
        <v>18289</v>
      </c>
      <c r="E3931" t="s">
        <v>18308</v>
      </c>
      <c r="F3931" s="119" t="s">
        <v>18307</v>
      </c>
      <c r="G3931" t="s">
        <v>18306</v>
      </c>
      <c r="H3931" t="s">
        <v>17986</v>
      </c>
      <c r="I3931">
        <v>12.4</v>
      </c>
      <c r="J3931" t="s">
        <v>145</v>
      </c>
      <c r="K3931" t="s">
        <v>137</v>
      </c>
      <c r="L3931">
        <f>I3931*$Q$2/100/1000</f>
        <v>4.5880000000000001E-5</v>
      </c>
    </row>
    <row r="3932" spans="1:12" ht="15" customHeight="1">
      <c r="A3932" s="118">
        <v>45139</v>
      </c>
      <c r="B3932" t="s">
        <v>17992</v>
      </c>
      <c r="C3932" t="s">
        <v>17991</v>
      </c>
      <c r="D3932" t="s">
        <v>18263</v>
      </c>
      <c r="E3932" t="s">
        <v>18305</v>
      </c>
      <c r="F3932" s="119" t="s">
        <v>18217</v>
      </c>
      <c r="G3932" t="s">
        <v>18216</v>
      </c>
      <c r="H3932" t="s">
        <v>17986</v>
      </c>
      <c r="I3932">
        <v>12.4</v>
      </c>
      <c r="J3932" t="s">
        <v>145</v>
      </c>
      <c r="K3932" t="s">
        <v>137</v>
      </c>
      <c r="L3932">
        <f>I3932*$Q$2/100/1000</f>
        <v>4.5880000000000001E-5</v>
      </c>
    </row>
    <row r="3933" spans="1:12" ht="15" customHeight="1">
      <c r="A3933" s="118">
        <v>45139</v>
      </c>
      <c r="B3933" t="s">
        <v>17992</v>
      </c>
      <c r="C3933" t="s">
        <v>17991</v>
      </c>
      <c r="D3933" t="s">
        <v>18289</v>
      </c>
      <c r="E3933" t="s">
        <v>18304</v>
      </c>
      <c r="F3933" s="119">
        <v>101027219</v>
      </c>
      <c r="G3933" t="s">
        <v>18303</v>
      </c>
      <c r="H3933" t="s">
        <v>17986</v>
      </c>
      <c r="I3933">
        <v>12.4</v>
      </c>
      <c r="J3933" t="s">
        <v>145</v>
      </c>
      <c r="K3933" t="s">
        <v>137</v>
      </c>
      <c r="L3933">
        <f>I3933*$Q$2/100/1000</f>
        <v>4.5880000000000001E-5</v>
      </c>
    </row>
    <row r="3934" spans="1:12" ht="15" customHeight="1">
      <c r="A3934" s="118">
        <v>45017</v>
      </c>
      <c r="B3934" t="s">
        <v>261</v>
      </c>
      <c r="C3934" t="s">
        <v>260</v>
      </c>
      <c r="D3934" t="s">
        <v>18302</v>
      </c>
      <c r="E3934" t="s">
        <v>18301</v>
      </c>
      <c r="F3934" s="119" t="s">
        <v>2867</v>
      </c>
      <c r="G3934" t="s">
        <v>2866</v>
      </c>
      <c r="H3934" t="s">
        <v>139</v>
      </c>
      <c r="I3934">
        <v>55</v>
      </c>
      <c r="J3934" t="s">
        <v>145</v>
      </c>
      <c r="K3934" t="s">
        <v>137</v>
      </c>
      <c r="L3934">
        <f>I3934*$Q$2/100/1000</f>
        <v>2.0350000000000001E-4</v>
      </c>
    </row>
    <row r="3935" spans="1:12" ht="15" customHeight="1">
      <c r="A3935" s="118">
        <v>45017</v>
      </c>
      <c r="B3935" t="s">
        <v>261</v>
      </c>
      <c r="C3935" t="s">
        <v>260</v>
      </c>
      <c r="D3935" t="s">
        <v>10344</v>
      </c>
      <c r="E3935" t="s">
        <v>18300</v>
      </c>
      <c r="F3935" s="119">
        <v>101045243</v>
      </c>
      <c r="G3935" t="s">
        <v>5583</v>
      </c>
      <c r="H3935" t="s">
        <v>139</v>
      </c>
      <c r="I3935">
        <v>55</v>
      </c>
      <c r="J3935" t="s">
        <v>145</v>
      </c>
      <c r="K3935" t="s">
        <v>137</v>
      </c>
      <c r="L3935">
        <f>I3935*$Q$2/100/1000</f>
        <v>2.0350000000000001E-4</v>
      </c>
    </row>
    <row r="3936" spans="1:12" ht="15" customHeight="1">
      <c r="A3936" s="118">
        <v>45139</v>
      </c>
      <c r="B3936" t="s">
        <v>17992</v>
      </c>
      <c r="C3936" t="s">
        <v>17991</v>
      </c>
      <c r="D3936" t="s">
        <v>18299</v>
      </c>
      <c r="E3936" t="s">
        <v>18298</v>
      </c>
      <c r="F3936" s="119" t="s">
        <v>18297</v>
      </c>
      <c r="G3936" t="s">
        <v>18296</v>
      </c>
      <c r="H3936" t="s">
        <v>17986</v>
      </c>
      <c r="I3936">
        <v>12.4</v>
      </c>
      <c r="J3936" t="s">
        <v>145</v>
      </c>
      <c r="K3936" t="s">
        <v>137</v>
      </c>
      <c r="L3936">
        <f>I3936*$Q$2/100/1000</f>
        <v>4.5880000000000001E-5</v>
      </c>
    </row>
    <row r="3937" spans="1:12" ht="15" customHeight="1">
      <c r="A3937" s="118">
        <v>45139</v>
      </c>
      <c r="B3937" t="s">
        <v>17992</v>
      </c>
      <c r="C3937" t="s">
        <v>17991</v>
      </c>
      <c r="D3937" t="s">
        <v>18263</v>
      </c>
      <c r="E3937" t="s">
        <v>18295</v>
      </c>
      <c r="F3937" s="119">
        <v>58201547</v>
      </c>
      <c r="G3937" t="s">
        <v>18224</v>
      </c>
      <c r="H3937" t="s">
        <v>17986</v>
      </c>
      <c r="I3937">
        <v>12.4</v>
      </c>
      <c r="J3937" t="s">
        <v>145</v>
      </c>
      <c r="K3937" t="s">
        <v>137</v>
      </c>
      <c r="L3937">
        <f>I3937*$Q$2/100/1000</f>
        <v>4.5880000000000001E-5</v>
      </c>
    </row>
    <row r="3938" spans="1:12" ht="15" customHeight="1">
      <c r="A3938" s="118">
        <v>45139</v>
      </c>
      <c r="B3938" t="s">
        <v>17992</v>
      </c>
      <c r="C3938" t="s">
        <v>17991</v>
      </c>
      <c r="D3938" t="s">
        <v>18255</v>
      </c>
      <c r="E3938" t="s">
        <v>18294</v>
      </c>
      <c r="F3938" s="119">
        <v>34206333</v>
      </c>
      <c r="G3938" t="s">
        <v>18185</v>
      </c>
      <c r="H3938" t="s">
        <v>17986</v>
      </c>
      <c r="I3938">
        <v>12.4</v>
      </c>
      <c r="J3938" t="s">
        <v>145</v>
      </c>
      <c r="K3938" t="s">
        <v>137</v>
      </c>
      <c r="L3938">
        <f>I3938*$Q$2/100/1000</f>
        <v>4.5880000000000001E-5</v>
      </c>
    </row>
    <row r="3939" spans="1:12" ht="15" customHeight="1">
      <c r="A3939" s="118">
        <v>45139</v>
      </c>
      <c r="B3939" t="s">
        <v>17992</v>
      </c>
      <c r="C3939" t="s">
        <v>17991</v>
      </c>
      <c r="D3939" t="s">
        <v>18293</v>
      </c>
      <c r="E3939" t="s">
        <v>18292</v>
      </c>
      <c r="F3939" s="119" t="s">
        <v>18291</v>
      </c>
      <c r="G3939" t="s">
        <v>18290</v>
      </c>
      <c r="H3939" t="s">
        <v>17986</v>
      </c>
      <c r="I3939">
        <v>12.4</v>
      </c>
      <c r="J3939" t="s">
        <v>145</v>
      </c>
      <c r="K3939" t="s">
        <v>137</v>
      </c>
      <c r="L3939">
        <f>I3939*$Q$2/100/1000</f>
        <v>4.5880000000000001E-5</v>
      </c>
    </row>
    <row r="3940" spans="1:12" ht="15" customHeight="1">
      <c r="A3940" s="118">
        <v>45139</v>
      </c>
      <c r="B3940" t="s">
        <v>17992</v>
      </c>
      <c r="C3940" t="s">
        <v>17991</v>
      </c>
      <c r="D3940" t="s">
        <v>18289</v>
      </c>
      <c r="E3940" t="s">
        <v>18288</v>
      </c>
      <c r="F3940" s="119">
        <v>101027214</v>
      </c>
      <c r="G3940" t="s">
        <v>18287</v>
      </c>
      <c r="H3940" t="s">
        <v>17986</v>
      </c>
      <c r="I3940">
        <v>12.4</v>
      </c>
      <c r="J3940" t="s">
        <v>145</v>
      </c>
      <c r="K3940" t="s">
        <v>137</v>
      </c>
      <c r="L3940">
        <f>I3940*$Q$2/100/1000</f>
        <v>4.5880000000000001E-5</v>
      </c>
    </row>
    <row r="3941" spans="1:12" ht="15" customHeight="1">
      <c r="A3941" s="118">
        <v>45139</v>
      </c>
      <c r="B3941" t="s">
        <v>17992</v>
      </c>
      <c r="C3941" t="s">
        <v>17991</v>
      </c>
      <c r="D3941" t="s">
        <v>18263</v>
      </c>
      <c r="E3941" t="s">
        <v>18286</v>
      </c>
      <c r="F3941" s="119">
        <v>3445334</v>
      </c>
      <c r="G3941" t="s">
        <v>18285</v>
      </c>
      <c r="H3941" t="s">
        <v>17986</v>
      </c>
      <c r="I3941">
        <v>12.4</v>
      </c>
      <c r="J3941" t="s">
        <v>145</v>
      </c>
      <c r="K3941" t="s">
        <v>137</v>
      </c>
      <c r="L3941">
        <f>I3941*$Q$2/100/1000</f>
        <v>4.5880000000000001E-5</v>
      </c>
    </row>
    <row r="3942" spans="1:12" ht="15" customHeight="1">
      <c r="A3942" s="118">
        <v>45139</v>
      </c>
      <c r="B3942" t="s">
        <v>17992</v>
      </c>
      <c r="C3942" t="s">
        <v>17991</v>
      </c>
      <c r="D3942" t="s">
        <v>18263</v>
      </c>
      <c r="E3942" t="s">
        <v>18284</v>
      </c>
      <c r="F3942" s="119">
        <v>3445248</v>
      </c>
      <c r="G3942" t="s">
        <v>18036</v>
      </c>
      <c r="H3942" t="s">
        <v>17986</v>
      </c>
      <c r="I3942">
        <v>12.4</v>
      </c>
      <c r="J3942" t="s">
        <v>145</v>
      </c>
      <c r="K3942" t="s">
        <v>137</v>
      </c>
      <c r="L3942">
        <f>I3942*$Q$2/100/1000</f>
        <v>4.5880000000000001E-5</v>
      </c>
    </row>
    <row r="3943" spans="1:12" ht="15" customHeight="1">
      <c r="A3943" s="118">
        <v>45017</v>
      </c>
      <c r="B3943" t="s">
        <v>365</v>
      </c>
      <c r="C3943" t="s">
        <v>364</v>
      </c>
      <c r="D3943" t="s">
        <v>5637</v>
      </c>
      <c r="E3943" t="s">
        <v>18283</v>
      </c>
      <c r="F3943" s="119">
        <v>101036472</v>
      </c>
      <c r="G3943" t="s">
        <v>16642</v>
      </c>
      <c r="H3943" t="s">
        <v>359</v>
      </c>
      <c r="I3943">
        <v>144</v>
      </c>
      <c r="J3943" t="s">
        <v>138</v>
      </c>
      <c r="K3943" t="s">
        <v>137</v>
      </c>
      <c r="L3943">
        <f>I3943*$Q$2/1000</f>
        <v>5.3280000000000001E-2</v>
      </c>
    </row>
    <row r="3944" spans="1:12" ht="15" customHeight="1">
      <c r="A3944" s="118">
        <v>45139</v>
      </c>
      <c r="B3944" t="s">
        <v>17992</v>
      </c>
      <c r="C3944" t="s">
        <v>17991</v>
      </c>
      <c r="D3944" t="s">
        <v>18255</v>
      </c>
      <c r="E3944" t="s">
        <v>18282</v>
      </c>
      <c r="F3944" s="119">
        <v>34205053</v>
      </c>
      <c r="G3944" t="s">
        <v>18095</v>
      </c>
      <c r="H3944" t="s">
        <v>17986</v>
      </c>
      <c r="I3944">
        <v>12.4</v>
      </c>
      <c r="J3944" t="s">
        <v>145</v>
      </c>
      <c r="K3944" t="s">
        <v>137</v>
      </c>
      <c r="L3944">
        <f>I3944*$Q$2/100/1000</f>
        <v>4.5880000000000001E-5</v>
      </c>
    </row>
    <row r="3945" spans="1:12" ht="15" customHeight="1">
      <c r="A3945" s="118">
        <v>45017</v>
      </c>
      <c r="B3945" t="s">
        <v>365</v>
      </c>
      <c r="C3945" t="s">
        <v>364</v>
      </c>
      <c r="D3945" t="s">
        <v>18281</v>
      </c>
      <c r="E3945" t="s">
        <v>18280</v>
      </c>
      <c r="F3945" s="119" t="s">
        <v>619</v>
      </c>
      <c r="G3945" t="s">
        <v>618</v>
      </c>
      <c r="H3945" t="s">
        <v>359</v>
      </c>
      <c r="I3945">
        <v>144</v>
      </c>
      <c r="J3945" t="s">
        <v>138</v>
      </c>
      <c r="K3945" t="s">
        <v>137</v>
      </c>
      <c r="L3945">
        <f>I3945*$Q$2/1000</f>
        <v>5.3280000000000001E-2</v>
      </c>
    </row>
    <row r="3946" spans="1:12" ht="15" customHeight="1">
      <c r="A3946" s="118">
        <v>45017</v>
      </c>
      <c r="B3946" t="s">
        <v>365</v>
      </c>
      <c r="C3946" t="s">
        <v>364</v>
      </c>
      <c r="D3946" t="s">
        <v>16094</v>
      </c>
      <c r="E3946" t="s">
        <v>18279</v>
      </c>
      <c r="F3946" s="119" t="s">
        <v>619</v>
      </c>
      <c r="G3946" t="s">
        <v>618</v>
      </c>
      <c r="H3946" t="s">
        <v>359</v>
      </c>
      <c r="I3946">
        <v>144</v>
      </c>
      <c r="J3946" t="s">
        <v>138</v>
      </c>
      <c r="K3946" t="s">
        <v>137</v>
      </c>
      <c r="L3946">
        <f>I3946*$Q$2/1000</f>
        <v>5.3280000000000001E-2</v>
      </c>
    </row>
    <row r="3947" spans="1:12" ht="15" customHeight="1">
      <c r="A3947" s="118">
        <v>45139</v>
      </c>
      <c r="B3947" t="s">
        <v>17992</v>
      </c>
      <c r="C3947" t="s">
        <v>17991</v>
      </c>
      <c r="D3947" t="s">
        <v>18263</v>
      </c>
      <c r="E3947" t="s">
        <v>18278</v>
      </c>
      <c r="F3947" s="119">
        <v>3445207</v>
      </c>
      <c r="G3947" t="s">
        <v>18068</v>
      </c>
      <c r="H3947" t="s">
        <v>17986</v>
      </c>
      <c r="I3947">
        <v>12.4</v>
      </c>
      <c r="J3947" t="s">
        <v>145</v>
      </c>
      <c r="K3947" t="s">
        <v>137</v>
      </c>
      <c r="L3947">
        <f>I3947*$Q$2/100/1000</f>
        <v>4.5880000000000001E-5</v>
      </c>
    </row>
    <row r="3948" spans="1:12">
      <c r="A3948" s="118">
        <v>45139</v>
      </c>
      <c r="B3948" t="s">
        <v>17992</v>
      </c>
      <c r="C3948" t="s">
        <v>17991</v>
      </c>
      <c r="D3948" t="s">
        <v>18277</v>
      </c>
      <c r="E3948" t="s">
        <v>18276</v>
      </c>
      <c r="F3948" s="119">
        <v>101010879</v>
      </c>
      <c r="G3948" t="s">
        <v>18033</v>
      </c>
      <c r="H3948" t="s">
        <v>17986</v>
      </c>
      <c r="I3948">
        <v>12.4</v>
      </c>
      <c r="J3948" t="s">
        <v>145</v>
      </c>
      <c r="K3948" t="s">
        <v>137</v>
      </c>
      <c r="L3948">
        <f>I3948*$Q$2/100/1000</f>
        <v>4.5880000000000001E-5</v>
      </c>
    </row>
    <row r="3949" spans="1:12">
      <c r="A3949" s="118">
        <v>45139</v>
      </c>
      <c r="B3949" t="s">
        <v>17992</v>
      </c>
      <c r="C3949" t="s">
        <v>17991</v>
      </c>
      <c r="D3949" t="s">
        <v>18263</v>
      </c>
      <c r="E3949" t="s">
        <v>18275</v>
      </c>
      <c r="F3949" s="119">
        <v>3445197</v>
      </c>
      <c r="G3949" t="s">
        <v>18041</v>
      </c>
      <c r="H3949" t="s">
        <v>17986</v>
      </c>
      <c r="I3949">
        <v>12.4</v>
      </c>
      <c r="J3949" t="s">
        <v>145</v>
      </c>
      <c r="K3949" t="s">
        <v>137</v>
      </c>
      <c r="L3949">
        <f>I3949*$Q$2/100/1000</f>
        <v>4.5880000000000001E-5</v>
      </c>
    </row>
    <row r="3950" spans="1:12">
      <c r="A3950" s="118">
        <v>45047</v>
      </c>
      <c r="B3950" t="s">
        <v>443</v>
      </c>
      <c r="C3950" t="s">
        <v>442</v>
      </c>
      <c r="D3950" t="s">
        <v>441</v>
      </c>
      <c r="E3950" t="s">
        <v>18274</v>
      </c>
      <c r="F3950">
        <v>101022019</v>
      </c>
      <c r="G3950" t="s">
        <v>17764</v>
      </c>
      <c r="H3950" s="122" t="s">
        <v>437</v>
      </c>
      <c r="I3950">
        <v>4725</v>
      </c>
      <c r="J3950" t="s">
        <v>199</v>
      </c>
      <c r="K3950" t="s">
        <v>198</v>
      </c>
      <c r="L3950">
        <f>I3950*$Q$4*2.2/1000</f>
        <v>18.279100224000004</v>
      </c>
    </row>
    <row r="3951" spans="1:12">
      <c r="A3951" s="118">
        <v>45017</v>
      </c>
      <c r="B3951" t="s">
        <v>723</v>
      </c>
      <c r="C3951" t="s">
        <v>722</v>
      </c>
      <c r="D3951" t="s">
        <v>18273</v>
      </c>
      <c r="E3951" t="s">
        <v>18272</v>
      </c>
      <c r="F3951" s="119">
        <v>101049325</v>
      </c>
      <c r="G3951" t="s">
        <v>18271</v>
      </c>
      <c r="H3951" t="s">
        <v>718</v>
      </c>
      <c r="I3951">
        <v>302</v>
      </c>
      <c r="J3951" t="s">
        <v>145</v>
      </c>
      <c r="K3951" t="s">
        <v>717</v>
      </c>
      <c r="L3951">
        <f>I3951*$Q$2/100/1000</f>
        <v>1.1173999999999999E-3</v>
      </c>
    </row>
    <row r="3952" spans="1:12">
      <c r="A3952" s="118">
        <v>45017</v>
      </c>
      <c r="B3952" t="s">
        <v>856</v>
      </c>
      <c r="C3952" t="s">
        <v>14560</v>
      </c>
      <c r="D3952" t="s">
        <v>18270</v>
      </c>
      <c r="E3952" t="s">
        <v>18269</v>
      </c>
      <c r="F3952" s="119">
        <v>101040742</v>
      </c>
      <c r="G3952" t="s">
        <v>18268</v>
      </c>
      <c r="H3952" s="123" t="s">
        <v>851</v>
      </c>
      <c r="I3952">
        <v>5214</v>
      </c>
      <c r="J3952" t="s">
        <v>173</v>
      </c>
      <c r="K3952" t="s">
        <v>172</v>
      </c>
      <c r="L3952">
        <f>I3952*$Q$3*2.5/1000</f>
        <v>0.4181628</v>
      </c>
    </row>
    <row r="3953" spans="1:12">
      <c r="A3953" s="118">
        <v>45108</v>
      </c>
      <c r="B3953" t="s">
        <v>443</v>
      </c>
      <c r="C3953" t="s">
        <v>442</v>
      </c>
      <c r="D3953" t="s">
        <v>441</v>
      </c>
      <c r="E3953" t="s">
        <v>18267</v>
      </c>
      <c r="F3953">
        <v>101022019</v>
      </c>
      <c r="G3953" t="s">
        <v>17764</v>
      </c>
      <c r="H3953" s="122" t="s">
        <v>437</v>
      </c>
      <c r="I3953">
        <v>4725</v>
      </c>
      <c r="J3953" t="s">
        <v>199</v>
      </c>
      <c r="K3953" t="s">
        <v>198</v>
      </c>
      <c r="L3953">
        <f>I3953*$Q$4*2.2/1000</f>
        <v>18.279100224000004</v>
      </c>
    </row>
    <row r="3954" spans="1:12">
      <c r="A3954" s="118">
        <v>45139</v>
      </c>
      <c r="B3954" t="s">
        <v>17992</v>
      </c>
      <c r="C3954" t="s">
        <v>17991</v>
      </c>
      <c r="D3954" t="s">
        <v>18255</v>
      </c>
      <c r="E3954" t="s">
        <v>18266</v>
      </c>
      <c r="F3954" s="119">
        <v>3445198</v>
      </c>
      <c r="G3954" t="s">
        <v>18026</v>
      </c>
      <c r="H3954" t="s">
        <v>17986</v>
      </c>
      <c r="I3954">
        <v>12.4</v>
      </c>
      <c r="J3954" t="s">
        <v>145</v>
      </c>
      <c r="K3954" t="s">
        <v>137</v>
      </c>
      <c r="L3954">
        <f>I3954*$Q$2/100/1000</f>
        <v>4.5880000000000001E-5</v>
      </c>
    </row>
    <row r="3955" spans="1:12">
      <c r="A3955" s="118">
        <v>45139</v>
      </c>
      <c r="B3955" t="s">
        <v>17992</v>
      </c>
      <c r="C3955" t="s">
        <v>17991</v>
      </c>
      <c r="D3955" t="s">
        <v>18265</v>
      </c>
      <c r="E3955" t="s">
        <v>18264</v>
      </c>
      <c r="F3955" s="119">
        <v>101026870</v>
      </c>
      <c r="G3955" t="s">
        <v>18112</v>
      </c>
      <c r="H3955" t="s">
        <v>17986</v>
      </c>
      <c r="I3955">
        <v>12.4</v>
      </c>
      <c r="J3955" t="s">
        <v>145</v>
      </c>
      <c r="K3955" t="s">
        <v>137</v>
      </c>
      <c r="L3955">
        <f>I3955*$Q$2/100/1000</f>
        <v>4.5880000000000001E-5</v>
      </c>
    </row>
    <row r="3956" spans="1:12">
      <c r="A3956" s="118">
        <v>45139</v>
      </c>
      <c r="B3956" t="s">
        <v>17992</v>
      </c>
      <c r="C3956" t="s">
        <v>17991</v>
      </c>
      <c r="D3956" t="s">
        <v>18263</v>
      </c>
      <c r="E3956" t="s">
        <v>18262</v>
      </c>
      <c r="F3956" s="119">
        <v>101033607</v>
      </c>
      <c r="G3956" t="s">
        <v>18098</v>
      </c>
      <c r="H3956" t="s">
        <v>17986</v>
      </c>
      <c r="I3956">
        <v>12.4</v>
      </c>
      <c r="J3956" t="s">
        <v>145</v>
      </c>
      <c r="K3956" t="s">
        <v>137</v>
      </c>
      <c r="L3956">
        <f>I3956*$Q$2/100/1000</f>
        <v>4.5880000000000001E-5</v>
      </c>
    </row>
    <row r="3957" spans="1:12">
      <c r="A3957" s="118">
        <v>45139</v>
      </c>
      <c r="B3957" t="s">
        <v>17992</v>
      </c>
      <c r="C3957" t="s">
        <v>17991</v>
      </c>
      <c r="D3957" t="s">
        <v>18219</v>
      </c>
      <c r="E3957" t="s">
        <v>18261</v>
      </c>
      <c r="F3957" s="119">
        <v>58201547</v>
      </c>
      <c r="G3957" t="s">
        <v>18224</v>
      </c>
      <c r="H3957" t="s">
        <v>17986</v>
      </c>
      <c r="I3957">
        <v>12.4</v>
      </c>
      <c r="J3957" t="s">
        <v>145</v>
      </c>
      <c r="K3957" t="s">
        <v>137</v>
      </c>
      <c r="L3957">
        <f>I3957*$Q$2/100/1000</f>
        <v>4.5880000000000001E-5</v>
      </c>
    </row>
    <row r="3958" spans="1:12">
      <c r="A3958" s="118">
        <v>45139</v>
      </c>
      <c r="B3958" t="s">
        <v>17992</v>
      </c>
      <c r="C3958" t="s">
        <v>17991</v>
      </c>
      <c r="D3958" t="s">
        <v>18059</v>
      </c>
      <c r="E3958" t="s">
        <v>18260</v>
      </c>
      <c r="F3958" s="119">
        <v>101016688</v>
      </c>
      <c r="G3958" t="s">
        <v>18057</v>
      </c>
      <c r="H3958" t="s">
        <v>17986</v>
      </c>
      <c r="I3958">
        <v>12.4</v>
      </c>
      <c r="J3958" t="s">
        <v>145</v>
      </c>
      <c r="K3958" t="s">
        <v>137</v>
      </c>
      <c r="L3958">
        <f>I3958*$Q$2/100/1000</f>
        <v>4.5880000000000001E-5</v>
      </c>
    </row>
    <row r="3959" spans="1:12">
      <c r="A3959" s="118">
        <v>45139</v>
      </c>
      <c r="B3959" t="s">
        <v>17992</v>
      </c>
      <c r="C3959" t="s">
        <v>17991</v>
      </c>
      <c r="D3959" t="s">
        <v>18259</v>
      </c>
      <c r="E3959" t="s">
        <v>18258</v>
      </c>
      <c r="F3959" s="119">
        <v>101027211</v>
      </c>
      <c r="G3959" t="s">
        <v>18257</v>
      </c>
      <c r="H3959" t="s">
        <v>17986</v>
      </c>
      <c r="I3959">
        <v>12.4</v>
      </c>
      <c r="J3959" t="s">
        <v>145</v>
      </c>
      <c r="K3959" t="s">
        <v>137</v>
      </c>
      <c r="L3959">
        <f>I3959*$Q$2/100/1000</f>
        <v>4.5880000000000001E-5</v>
      </c>
    </row>
    <row r="3960" spans="1:12">
      <c r="A3960" s="118">
        <v>45170</v>
      </c>
      <c r="B3960" t="s">
        <v>17992</v>
      </c>
      <c r="C3960" t="s">
        <v>17991</v>
      </c>
      <c r="D3960" t="s">
        <v>18082</v>
      </c>
      <c r="E3960" t="s">
        <v>18256</v>
      </c>
      <c r="F3960">
        <v>3445197</v>
      </c>
      <c r="G3960" t="s">
        <v>18041</v>
      </c>
      <c r="H3960" t="s">
        <v>17986</v>
      </c>
      <c r="I3960">
        <v>12.4</v>
      </c>
      <c r="J3960" t="s">
        <v>145</v>
      </c>
      <c r="K3960" t="s">
        <v>137</v>
      </c>
      <c r="L3960">
        <f>I3960*$Q$2/100/1000</f>
        <v>4.5880000000000001E-5</v>
      </c>
    </row>
    <row r="3961" spans="1:12" ht="15" customHeight="1">
      <c r="A3961" s="118">
        <v>45170</v>
      </c>
      <c r="B3961" t="s">
        <v>17992</v>
      </c>
      <c r="C3961" t="s">
        <v>17991</v>
      </c>
      <c r="D3961" t="s">
        <v>18255</v>
      </c>
      <c r="E3961" t="s">
        <v>18254</v>
      </c>
      <c r="F3961" t="s">
        <v>17988</v>
      </c>
      <c r="G3961" t="s">
        <v>17987</v>
      </c>
      <c r="H3961" t="s">
        <v>17986</v>
      </c>
      <c r="I3961">
        <v>12.4</v>
      </c>
      <c r="J3961" t="s">
        <v>145</v>
      </c>
      <c r="K3961" t="s">
        <v>137</v>
      </c>
      <c r="L3961">
        <f>I3961*$Q$2/100/1000</f>
        <v>4.5880000000000001E-5</v>
      </c>
    </row>
    <row r="3962" spans="1:12">
      <c r="A3962" s="118">
        <v>45170</v>
      </c>
      <c r="B3962" t="s">
        <v>17992</v>
      </c>
      <c r="C3962" t="s">
        <v>17991</v>
      </c>
      <c r="D3962" t="s">
        <v>18163</v>
      </c>
      <c r="E3962" t="s">
        <v>18253</v>
      </c>
      <c r="F3962" t="s">
        <v>18012</v>
      </c>
      <c r="G3962" t="s">
        <v>18011</v>
      </c>
      <c r="H3962" t="s">
        <v>17986</v>
      </c>
      <c r="I3962">
        <v>12.4</v>
      </c>
      <c r="J3962" t="s">
        <v>145</v>
      </c>
      <c r="K3962" t="s">
        <v>137</v>
      </c>
      <c r="L3962">
        <f>I3962*$Q$2/100/1000</f>
        <v>4.5880000000000001E-5</v>
      </c>
    </row>
    <row r="3963" spans="1:12">
      <c r="A3963" s="118">
        <v>45170</v>
      </c>
      <c r="B3963" t="s">
        <v>17992</v>
      </c>
      <c r="C3963" t="s">
        <v>17991</v>
      </c>
      <c r="D3963" t="s">
        <v>18132</v>
      </c>
      <c r="E3963" t="s">
        <v>18252</v>
      </c>
      <c r="F3963">
        <v>101031485</v>
      </c>
      <c r="G3963" t="s">
        <v>18251</v>
      </c>
      <c r="H3963" t="s">
        <v>17986</v>
      </c>
      <c r="I3963">
        <v>12.4</v>
      </c>
      <c r="J3963" t="s">
        <v>145</v>
      </c>
      <c r="K3963" t="s">
        <v>137</v>
      </c>
      <c r="L3963">
        <f>I3963*$Q$2/100/1000</f>
        <v>4.5880000000000001E-5</v>
      </c>
    </row>
    <row r="3964" spans="1:12">
      <c r="A3964" s="118">
        <v>45170</v>
      </c>
      <c r="B3964" t="s">
        <v>17992</v>
      </c>
      <c r="C3964" t="s">
        <v>17991</v>
      </c>
      <c r="D3964" t="s">
        <v>18250</v>
      </c>
      <c r="E3964" t="s">
        <v>18249</v>
      </c>
      <c r="F3964" t="s">
        <v>18248</v>
      </c>
      <c r="G3964" t="s">
        <v>18247</v>
      </c>
      <c r="H3964" t="s">
        <v>17986</v>
      </c>
      <c r="I3964">
        <v>12.4</v>
      </c>
      <c r="J3964" t="s">
        <v>145</v>
      </c>
      <c r="K3964" t="s">
        <v>137</v>
      </c>
      <c r="L3964">
        <f>I3964*$Q$2/100/1000</f>
        <v>4.5880000000000001E-5</v>
      </c>
    </row>
    <row r="3965" spans="1:12">
      <c r="A3965" s="118">
        <v>45017</v>
      </c>
      <c r="B3965" t="s">
        <v>460</v>
      </c>
      <c r="C3965" t="s">
        <v>459</v>
      </c>
      <c r="D3965" t="s">
        <v>7915</v>
      </c>
      <c r="E3965" t="s">
        <v>18246</v>
      </c>
      <c r="F3965" s="119">
        <v>1</v>
      </c>
      <c r="G3965" t="s">
        <v>667</v>
      </c>
      <c r="H3965" t="s">
        <v>455</v>
      </c>
      <c r="I3965">
        <v>103.6</v>
      </c>
      <c r="J3965" t="s">
        <v>145</v>
      </c>
      <c r="K3965" t="s">
        <v>137</v>
      </c>
      <c r="L3965">
        <f>I3965*$Q$2/100/1000</f>
        <v>3.8331999999999998E-4</v>
      </c>
    </row>
    <row r="3966" spans="1:12">
      <c r="A3966" s="118">
        <v>45170</v>
      </c>
      <c r="B3966" t="s">
        <v>17992</v>
      </c>
      <c r="C3966" t="s">
        <v>17991</v>
      </c>
      <c r="D3966" t="s">
        <v>18236</v>
      </c>
      <c r="E3966" t="s">
        <v>18245</v>
      </c>
      <c r="F3966" t="s">
        <v>17999</v>
      </c>
      <c r="G3966" t="s">
        <v>17998</v>
      </c>
      <c r="H3966" t="s">
        <v>17986</v>
      </c>
      <c r="I3966">
        <v>12.4</v>
      </c>
      <c r="J3966" t="s">
        <v>145</v>
      </c>
      <c r="K3966" t="s">
        <v>137</v>
      </c>
      <c r="L3966">
        <f>I3966*$Q$2/100/1000</f>
        <v>4.5880000000000001E-5</v>
      </c>
    </row>
    <row r="3967" spans="1:12">
      <c r="A3967" s="118">
        <v>45170</v>
      </c>
      <c r="B3967" t="s">
        <v>17992</v>
      </c>
      <c r="C3967" t="s">
        <v>17991</v>
      </c>
      <c r="D3967" t="s">
        <v>18205</v>
      </c>
      <c r="E3967" t="s">
        <v>18244</v>
      </c>
      <c r="F3967">
        <v>101028729</v>
      </c>
      <c r="G3967" t="s">
        <v>18005</v>
      </c>
      <c r="H3967" t="s">
        <v>17986</v>
      </c>
      <c r="I3967">
        <v>12.4</v>
      </c>
      <c r="J3967" t="s">
        <v>145</v>
      </c>
      <c r="K3967" t="s">
        <v>137</v>
      </c>
      <c r="L3967">
        <f>I3967*$Q$2/100/1000</f>
        <v>4.5880000000000001E-5</v>
      </c>
    </row>
    <row r="3968" spans="1:12">
      <c r="A3968" s="118">
        <v>45170</v>
      </c>
      <c r="B3968" t="s">
        <v>17992</v>
      </c>
      <c r="C3968" t="s">
        <v>17991</v>
      </c>
      <c r="D3968" t="s">
        <v>18163</v>
      </c>
      <c r="E3968" t="s">
        <v>18243</v>
      </c>
      <c r="F3968">
        <v>101026870</v>
      </c>
      <c r="G3968" t="s">
        <v>18112</v>
      </c>
      <c r="H3968" t="s">
        <v>17986</v>
      </c>
      <c r="I3968">
        <v>12.4</v>
      </c>
      <c r="J3968" t="s">
        <v>145</v>
      </c>
      <c r="K3968" t="s">
        <v>137</v>
      </c>
      <c r="L3968">
        <f>I3968*$Q$2/100/1000</f>
        <v>4.5880000000000001E-5</v>
      </c>
    </row>
    <row r="3969" spans="1:12">
      <c r="A3969" s="118">
        <v>45170</v>
      </c>
      <c r="B3969" t="s">
        <v>17992</v>
      </c>
      <c r="C3969" t="s">
        <v>17991</v>
      </c>
      <c r="D3969" t="s">
        <v>18205</v>
      </c>
      <c r="E3969" t="s">
        <v>18242</v>
      </c>
      <c r="F3969">
        <v>101028122</v>
      </c>
      <c r="G3969" t="s">
        <v>18222</v>
      </c>
      <c r="H3969" t="s">
        <v>17986</v>
      </c>
      <c r="I3969">
        <v>12.4</v>
      </c>
      <c r="J3969" t="s">
        <v>145</v>
      </c>
      <c r="K3969" t="s">
        <v>137</v>
      </c>
      <c r="L3969">
        <f>I3969*$Q$2/100/1000</f>
        <v>4.5880000000000001E-5</v>
      </c>
    </row>
    <row r="3970" spans="1:12">
      <c r="A3970" s="118">
        <v>45170</v>
      </c>
      <c r="B3970" t="s">
        <v>17992</v>
      </c>
      <c r="C3970" t="s">
        <v>17991</v>
      </c>
      <c r="D3970" t="s">
        <v>18082</v>
      </c>
      <c r="E3970" t="s">
        <v>18241</v>
      </c>
      <c r="F3970">
        <v>3445207</v>
      </c>
      <c r="G3970" t="s">
        <v>18068</v>
      </c>
      <c r="H3970" t="s">
        <v>17986</v>
      </c>
      <c r="I3970">
        <v>12.4</v>
      </c>
      <c r="J3970" t="s">
        <v>145</v>
      </c>
      <c r="K3970" t="s">
        <v>137</v>
      </c>
      <c r="L3970">
        <f>I3970*$Q$2/100/1000</f>
        <v>4.5880000000000001E-5</v>
      </c>
    </row>
    <row r="3971" spans="1:12">
      <c r="A3971" s="118">
        <v>45170</v>
      </c>
      <c r="B3971" t="s">
        <v>17992</v>
      </c>
      <c r="C3971" t="s">
        <v>17991</v>
      </c>
      <c r="D3971" t="s">
        <v>18181</v>
      </c>
      <c r="E3971" t="s">
        <v>18240</v>
      </c>
      <c r="F3971">
        <v>10203541</v>
      </c>
      <c r="G3971" t="s">
        <v>10026</v>
      </c>
      <c r="H3971" t="s">
        <v>17986</v>
      </c>
      <c r="I3971">
        <v>12.4</v>
      </c>
      <c r="J3971" t="s">
        <v>145</v>
      </c>
      <c r="K3971" t="s">
        <v>137</v>
      </c>
      <c r="L3971">
        <f>I3971*$Q$2/100/1000</f>
        <v>4.5880000000000001E-5</v>
      </c>
    </row>
    <row r="3972" spans="1:12">
      <c r="A3972" s="118">
        <v>45170</v>
      </c>
      <c r="B3972" t="s">
        <v>17992</v>
      </c>
      <c r="C3972" t="s">
        <v>17991</v>
      </c>
      <c r="D3972" t="s">
        <v>18163</v>
      </c>
      <c r="E3972" t="s">
        <v>18239</v>
      </c>
      <c r="F3972" t="s">
        <v>18012</v>
      </c>
      <c r="G3972" t="s">
        <v>18011</v>
      </c>
      <c r="H3972" t="s">
        <v>17986</v>
      </c>
      <c r="I3972">
        <v>12.4</v>
      </c>
      <c r="J3972" t="s">
        <v>145</v>
      </c>
      <c r="K3972" t="s">
        <v>137</v>
      </c>
      <c r="L3972">
        <f>I3972*$Q$2/100/1000</f>
        <v>4.5880000000000001E-5</v>
      </c>
    </row>
    <row r="3973" spans="1:12">
      <c r="A3973" s="118">
        <v>45017</v>
      </c>
      <c r="B3973" t="s">
        <v>723</v>
      </c>
      <c r="C3973" t="s">
        <v>722</v>
      </c>
      <c r="D3973" t="s">
        <v>18238</v>
      </c>
      <c r="E3973" t="s">
        <v>18237</v>
      </c>
      <c r="F3973" s="119">
        <v>101047402</v>
      </c>
      <c r="G3973" t="s">
        <v>5502</v>
      </c>
      <c r="H3973" t="s">
        <v>718</v>
      </c>
      <c r="I3973">
        <v>302</v>
      </c>
      <c r="J3973" t="s">
        <v>145</v>
      </c>
      <c r="K3973" t="s">
        <v>717</v>
      </c>
      <c r="L3973">
        <f>I3973*$Q$2/100/1000</f>
        <v>1.1173999999999999E-3</v>
      </c>
    </row>
    <row r="3974" spans="1:12">
      <c r="A3974" s="118">
        <v>45170</v>
      </c>
      <c r="B3974" t="s">
        <v>17992</v>
      </c>
      <c r="C3974" t="s">
        <v>17991</v>
      </c>
      <c r="D3974" t="s">
        <v>18236</v>
      </c>
      <c r="E3974" t="s">
        <v>18235</v>
      </c>
      <c r="F3974" t="s">
        <v>18012</v>
      </c>
      <c r="G3974" t="s">
        <v>18234</v>
      </c>
      <c r="H3974" t="s">
        <v>17986</v>
      </c>
      <c r="I3974">
        <v>12.4</v>
      </c>
      <c r="J3974" t="s">
        <v>145</v>
      </c>
      <c r="K3974" t="s">
        <v>137</v>
      </c>
      <c r="L3974">
        <f>I3974*$Q$2/100/1000</f>
        <v>4.5880000000000001E-5</v>
      </c>
    </row>
    <row r="3975" spans="1:12">
      <c r="A3975" s="118">
        <v>45170</v>
      </c>
      <c r="B3975" t="s">
        <v>17992</v>
      </c>
      <c r="C3975" t="s">
        <v>17991</v>
      </c>
      <c r="D3975" t="s">
        <v>18082</v>
      </c>
      <c r="E3975" t="s">
        <v>18233</v>
      </c>
      <c r="F3975">
        <v>3445198</v>
      </c>
      <c r="G3975" t="s">
        <v>18026</v>
      </c>
      <c r="H3975" t="s">
        <v>17986</v>
      </c>
      <c r="I3975">
        <v>12.4</v>
      </c>
      <c r="J3975" t="s">
        <v>145</v>
      </c>
      <c r="K3975" t="s">
        <v>137</v>
      </c>
      <c r="L3975">
        <f>I3975*$Q$2/100/1000</f>
        <v>4.5880000000000001E-5</v>
      </c>
    </row>
    <row r="3976" spans="1:12">
      <c r="A3976" s="118">
        <v>45017</v>
      </c>
      <c r="B3976" t="s">
        <v>205</v>
      </c>
      <c r="C3976" t="s">
        <v>204</v>
      </c>
      <c r="D3976" t="s">
        <v>12730</v>
      </c>
      <c r="E3976" t="s">
        <v>18232</v>
      </c>
      <c r="F3976" s="119">
        <v>66205215</v>
      </c>
      <c r="G3976" t="s">
        <v>201</v>
      </c>
      <c r="H3976" t="s">
        <v>200</v>
      </c>
      <c r="I3976">
        <v>6781</v>
      </c>
      <c r="J3976" t="s">
        <v>199</v>
      </c>
      <c r="K3976" t="s">
        <v>198</v>
      </c>
      <c r="L3976">
        <f>I3976*$Q$4/10/1000</f>
        <v>1.1924057587200001</v>
      </c>
    </row>
    <row r="3977" spans="1:12">
      <c r="A3977" s="118">
        <v>45017</v>
      </c>
      <c r="B3977" t="s">
        <v>205</v>
      </c>
      <c r="C3977" t="s">
        <v>204</v>
      </c>
      <c r="D3977" t="s">
        <v>12730</v>
      </c>
      <c r="E3977" t="s">
        <v>18231</v>
      </c>
      <c r="F3977" s="119">
        <v>66205215</v>
      </c>
      <c r="G3977" t="s">
        <v>201</v>
      </c>
      <c r="H3977" t="s">
        <v>200</v>
      </c>
      <c r="I3977">
        <v>6781</v>
      </c>
      <c r="J3977" t="s">
        <v>199</v>
      </c>
      <c r="K3977" t="s">
        <v>198</v>
      </c>
      <c r="L3977">
        <f>I3977*$Q$4/10/1000</f>
        <v>1.1924057587200001</v>
      </c>
    </row>
    <row r="3978" spans="1:12">
      <c r="A3978" s="118">
        <v>45170</v>
      </c>
      <c r="B3978" t="s">
        <v>17992</v>
      </c>
      <c r="C3978" t="s">
        <v>17991</v>
      </c>
      <c r="D3978" t="s">
        <v>18230</v>
      </c>
      <c r="E3978" t="s">
        <v>18229</v>
      </c>
      <c r="F3978" t="s">
        <v>18228</v>
      </c>
      <c r="G3978" t="s">
        <v>18227</v>
      </c>
      <c r="H3978" t="s">
        <v>17986</v>
      </c>
      <c r="I3978">
        <v>12.4</v>
      </c>
      <c r="J3978" t="s">
        <v>145</v>
      </c>
      <c r="K3978" t="s">
        <v>137</v>
      </c>
      <c r="L3978">
        <f>I3978*$Q$2/100/1000</f>
        <v>4.5880000000000001E-5</v>
      </c>
    </row>
    <row r="3979" spans="1:12">
      <c r="A3979" s="118">
        <v>45170</v>
      </c>
      <c r="B3979" t="s">
        <v>17992</v>
      </c>
      <c r="C3979" t="s">
        <v>17991</v>
      </c>
      <c r="D3979" t="s">
        <v>18226</v>
      </c>
      <c r="E3979" t="s">
        <v>18225</v>
      </c>
      <c r="F3979">
        <v>58201547</v>
      </c>
      <c r="G3979" t="s">
        <v>18224</v>
      </c>
      <c r="H3979" t="s">
        <v>17986</v>
      </c>
      <c r="I3979">
        <v>12.4</v>
      </c>
      <c r="J3979" t="s">
        <v>145</v>
      </c>
      <c r="K3979" t="s">
        <v>137</v>
      </c>
      <c r="L3979">
        <f>I3979*$Q$2/100/1000</f>
        <v>4.5880000000000001E-5</v>
      </c>
    </row>
    <row r="3980" spans="1:12">
      <c r="A3980" s="118">
        <v>45170</v>
      </c>
      <c r="B3980" t="s">
        <v>17992</v>
      </c>
      <c r="C3980" t="s">
        <v>17991</v>
      </c>
      <c r="D3980" t="s">
        <v>18205</v>
      </c>
      <c r="E3980" t="s">
        <v>18223</v>
      </c>
      <c r="F3980">
        <v>101028122</v>
      </c>
      <c r="G3980" t="s">
        <v>18222</v>
      </c>
      <c r="H3980" t="s">
        <v>17986</v>
      </c>
      <c r="I3980">
        <v>12.4</v>
      </c>
      <c r="J3980" t="s">
        <v>145</v>
      </c>
      <c r="K3980" t="s">
        <v>137</v>
      </c>
      <c r="L3980">
        <f>I3980*$Q$2/100/1000</f>
        <v>4.5880000000000001E-5</v>
      </c>
    </row>
    <row r="3981" spans="1:12">
      <c r="A3981" s="118">
        <v>45170</v>
      </c>
      <c r="B3981" t="s">
        <v>17992</v>
      </c>
      <c r="C3981" t="s">
        <v>17991</v>
      </c>
      <c r="D3981" t="s">
        <v>18143</v>
      </c>
      <c r="E3981" t="s">
        <v>18221</v>
      </c>
      <c r="F3981">
        <v>101028731</v>
      </c>
      <c r="G3981" t="s">
        <v>18220</v>
      </c>
      <c r="H3981" t="s">
        <v>17986</v>
      </c>
      <c r="I3981">
        <v>12.4</v>
      </c>
      <c r="J3981" t="s">
        <v>145</v>
      </c>
      <c r="K3981" t="s">
        <v>137</v>
      </c>
      <c r="L3981">
        <f>I3981*$Q$2/100/1000</f>
        <v>4.5880000000000001E-5</v>
      </c>
    </row>
    <row r="3982" spans="1:12">
      <c r="A3982" s="118">
        <v>45170</v>
      </c>
      <c r="B3982" t="s">
        <v>17992</v>
      </c>
      <c r="C3982" t="s">
        <v>17991</v>
      </c>
      <c r="D3982" t="s">
        <v>18219</v>
      </c>
      <c r="E3982" t="s">
        <v>18218</v>
      </c>
      <c r="F3982" t="s">
        <v>18217</v>
      </c>
      <c r="G3982" t="s">
        <v>18216</v>
      </c>
      <c r="H3982" t="s">
        <v>17986</v>
      </c>
      <c r="I3982">
        <v>12.4</v>
      </c>
      <c r="J3982" t="s">
        <v>145</v>
      </c>
      <c r="K3982" t="s">
        <v>137</v>
      </c>
      <c r="L3982">
        <f>I3982*$Q$2/100/1000</f>
        <v>4.5880000000000001E-5</v>
      </c>
    </row>
    <row r="3983" spans="1:12">
      <c r="A3983" s="118">
        <v>45170</v>
      </c>
      <c r="B3983" t="s">
        <v>17992</v>
      </c>
      <c r="C3983" t="s">
        <v>17991</v>
      </c>
      <c r="D3983" t="s">
        <v>18187</v>
      </c>
      <c r="E3983" t="s">
        <v>18215</v>
      </c>
      <c r="F3983">
        <v>3445206</v>
      </c>
      <c r="G3983" t="s">
        <v>18043</v>
      </c>
      <c r="H3983" t="s">
        <v>17986</v>
      </c>
      <c r="I3983">
        <v>12.4</v>
      </c>
      <c r="J3983" t="s">
        <v>145</v>
      </c>
      <c r="K3983" t="s">
        <v>137</v>
      </c>
      <c r="L3983">
        <f>I3983*$Q$2/100/1000</f>
        <v>4.5880000000000001E-5</v>
      </c>
    </row>
    <row r="3984" spans="1:12">
      <c r="A3984" s="118">
        <v>45170</v>
      </c>
      <c r="B3984" t="s">
        <v>17992</v>
      </c>
      <c r="C3984" t="s">
        <v>17991</v>
      </c>
      <c r="D3984" t="s">
        <v>18214</v>
      </c>
      <c r="E3984" t="s">
        <v>18213</v>
      </c>
      <c r="F3984">
        <v>3445206</v>
      </c>
      <c r="G3984" t="s">
        <v>18212</v>
      </c>
      <c r="H3984" t="s">
        <v>17986</v>
      </c>
      <c r="I3984">
        <v>12.4</v>
      </c>
      <c r="J3984" t="s">
        <v>145</v>
      </c>
      <c r="K3984" t="s">
        <v>137</v>
      </c>
      <c r="L3984">
        <f>I3984*$Q$2/100/1000</f>
        <v>4.5880000000000001E-5</v>
      </c>
    </row>
    <row r="3985" spans="1:12">
      <c r="A3985" s="118">
        <v>45170</v>
      </c>
      <c r="B3985" t="s">
        <v>17992</v>
      </c>
      <c r="C3985" t="s">
        <v>17991</v>
      </c>
      <c r="D3985" t="s">
        <v>18211</v>
      </c>
      <c r="E3985" t="s">
        <v>18210</v>
      </c>
      <c r="F3985">
        <v>101027261</v>
      </c>
      <c r="G3985" t="s">
        <v>18209</v>
      </c>
      <c r="H3985" t="s">
        <v>17986</v>
      </c>
      <c r="I3985">
        <v>12.4</v>
      </c>
      <c r="J3985" t="s">
        <v>145</v>
      </c>
      <c r="K3985" t="s">
        <v>137</v>
      </c>
      <c r="L3985">
        <f>I3985*$Q$2/100/1000</f>
        <v>4.5880000000000001E-5</v>
      </c>
    </row>
    <row r="3986" spans="1:12">
      <c r="A3986" s="118">
        <v>45170</v>
      </c>
      <c r="B3986" t="s">
        <v>17992</v>
      </c>
      <c r="C3986" t="s">
        <v>17991</v>
      </c>
      <c r="D3986" t="s">
        <v>18132</v>
      </c>
      <c r="E3986" t="s">
        <v>18208</v>
      </c>
      <c r="F3986">
        <v>101027316</v>
      </c>
      <c r="G3986" t="s">
        <v>18207</v>
      </c>
      <c r="H3986" t="s">
        <v>17986</v>
      </c>
      <c r="I3986">
        <v>12.4</v>
      </c>
      <c r="J3986" t="s">
        <v>145</v>
      </c>
      <c r="K3986" t="s">
        <v>137</v>
      </c>
      <c r="L3986">
        <f>I3986*$Q$2/100/1000</f>
        <v>4.5880000000000001E-5</v>
      </c>
    </row>
    <row r="3987" spans="1:12">
      <c r="A3987" s="118">
        <v>45170</v>
      </c>
      <c r="B3987" t="s">
        <v>17992</v>
      </c>
      <c r="C3987" t="s">
        <v>17991</v>
      </c>
      <c r="D3987" t="s">
        <v>18163</v>
      </c>
      <c r="E3987" t="s">
        <v>18206</v>
      </c>
      <c r="F3987">
        <v>101033607</v>
      </c>
      <c r="G3987" t="s">
        <v>18098</v>
      </c>
      <c r="H3987" t="s">
        <v>17986</v>
      </c>
      <c r="I3987">
        <v>12.4</v>
      </c>
      <c r="J3987" t="s">
        <v>145</v>
      </c>
      <c r="K3987" t="s">
        <v>137</v>
      </c>
      <c r="L3987">
        <f>I3987*$Q$2/100/1000</f>
        <v>4.5880000000000001E-5</v>
      </c>
    </row>
    <row r="3988" spans="1:12">
      <c r="A3988" s="118">
        <v>45170</v>
      </c>
      <c r="B3988" t="s">
        <v>17992</v>
      </c>
      <c r="C3988" t="s">
        <v>17991</v>
      </c>
      <c r="D3988" t="s">
        <v>18205</v>
      </c>
      <c r="E3988" t="s">
        <v>18204</v>
      </c>
      <c r="F3988">
        <v>101027246</v>
      </c>
      <c r="G3988" t="s">
        <v>18203</v>
      </c>
      <c r="H3988" t="s">
        <v>17986</v>
      </c>
      <c r="I3988">
        <v>12.4</v>
      </c>
      <c r="J3988" t="s">
        <v>145</v>
      </c>
      <c r="K3988" t="s">
        <v>137</v>
      </c>
      <c r="L3988">
        <f>I3988*$Q$2/100/1000</f>
        <v>4.5880000000000001E-5</v>
      </c>
    </row>
    <row r="3989" spans="1:12">
      <c r="A3989" s="118">
        <v>45170</v>
      </c>
      <c r="B3989" t="s">
        <v>17992</v>
      </c>
      <c r="C3989" t="s">
        <v>17991</v>
      </c>
      <c r="D3989" t="s">
        <v>18082</v>
      </c>
      <c r="E3989" t="s">
        <v>18202</v>
      </c>
      <c r="F3989">
        <v>3445197</v>
      </c>
      <c r="G3989" t="s">
        <v>18041</v>
      </c>
      <c r="H3989" t="s">
        <v>17986</v>
      </c>
      <c r="I3989">
        <v>12.4</v>
      </c>
      <c r="J3989" t="s">
        <v>145</v>
      </c>
      <c r="K3989" t="s">
        <v>137</v>
      </c>
      <c r="L3989">
        <f>I3989*$Q$2/100/1000</f>
        <v>4.5880000000000001E-5</v>
      </c>
    </row>
    <row r="3990" spans="1:12">
      <c r="A3990" s="118">
        <v>45017</v>
      </c>
      <c r="B3990" t="s">
        <v>240</v>
      </c>
      <c r="C3990" t="s">
        <v>239</v>
      </c>
      <c r="D3990" t="s">
        <v>16061</v>
      </c>
      <c r="E3990" t="s">
        <v>18201</v>
      </c>
      <c r="F3990" s="119" t="s">
        <v>5407</v>
      </c>
      <c r="G3990" t="s">
        <v>5406</v>
      </c>
      <c r="H3990" t="s">
        <v>235</v>
      </c>
      <c r="I3990">
        <v>390</v>
      </c>
      <c r="J3990" t="s">
        <v>145</v>
      </c>
      <c r="K3990" t="s">
        <v>137</v>
      </c>
      <c r="L3990">
        <f>I3990*$Q$2/100/1000</f>
        <v>1.4430000000000001E-3</v>
      </c>
    </row>
    <row r="3991" spans="1:12">
      <c r="A3991" s="118">
        <v>45170</v>
      </c>
      <c r="B3991" t="s">
        <v>17992</v>
      </c>
      <c r="C3991" t="s">
        <v>17991</v>
      </c>
      <c r="D3991" t="s">
        <v>18125</v>
      </c>
      <c r="E3991" t="s">
        <v>18200</v>
      </c>
      <c r="F3991" t="s">
        <v>18012</v>
      </c>
      <c r="G3991" t="s">
        <v>18011</v>
      </c>
      <c r="H3991" t="s">
        <v>17986</v>
      </c>
      <c r="I3991">
        <v>12.4</v>
      </c>
      <c r="J3991" t="s">
        <v>145</v>
      </c>
      <c r="K3991" t="s">
        <v>137</v>
      </c>
      <c r="L3991">
        <f>I3991*$Q$2/100/1000</f>
        <v>4.5880000000000001E-5</v>
      </c>
    </row>
    <row r="3992" spans="1:12">
      <c r="A3992" s="118">
        <v>45017</v>
      </c>
      <c r="B3992" t="s">
        <v>240</v>
      </c>
      <c r="C3992" t="s">
        <v>239</v>
      </c>
      <c r="D3992" t="s">
        <v>13766</v>
      </c>
      <c r="E3992" t="s">
        <v>18199</v>
      </c>
      <c r="F3992" s="119" t="s">
        <v>983</v>
      </c>
      <c r="G3992" t="s">
        <v>982</v>
      </c>
      <c r="H3992" t="s">
        <v>235</v>
      </c>
      <c r="I3992">
        <v>390</v>
      </c>
      <c r="J3992" t="s">
        <v>145</v>
      </c>
      <c r="K3992" t="s">
        <v>137</v>
      </c>
      <c r="L3992">
        <f>I3992*$Q$2/100/1000</f>
        <v>1.4430000000000001E-3</v>
      </c>
    </row>
    <row r="3993" spans="1:12">
      <c r="A3993" s="118">
        <v>45017</v>
      </c>
      <c r="B3993" t="s">
        <v>240</v>
      </c>
      <c r="C3993" t="s">
        <v>239</v>
      </c>
      <c r="D3993" t="s">
        <v>13764</v>
      </c>
      <c r="E3993" t="s">
        <v>18198</v>
      </c>
      <c r="F3993" s="119" t="s">
        <v>1497</v>
      </c>
      <c r="G3993" t="s">
        <v>1496</v>
      </c>
      <c r="H3993" t="s">
        <v>235</v>
      </c>
      <c r="I3993">
        <v>390</v>
      </c>
      <c r="J3993" t="s">
        <v>145</v>
      </c>
      <c r="K3993" t="s">
        <v>137</v>
      </c>
      <c r="L3993">
        <f>I3993*$Q$2/100/1000</f>
        <v>1.4430000000000001E-3</v>
      </c>
    </row>
    <row r="3994" spans="1:12">
      <c r="A3994" s="118">
        <v>45017</v>
      </c>
      <c r="B3994" t="s">
        <v>240</v>
      </c>
      <c r="C3994" t="s">
        <v>239</v>
      </c>
      <c r="D3994" t="s">
        <v>13205</v>
      </c>
      <c r="E3994" t="s">
        <v>18197</v>
      </c>
      <c r="F3994" s="119" t="s">
        <v>1497</v>
      </c>
      <c r="G3994" t="s">
        <v>1496</v>
      </c>
      <c r="H3994" t="s">
        <v>235</v>
      </c>
      <c r="I3994">
        <v>390</v>
      </c>
      <c r="J3994" t="s">
        <v>145</v>
      </c>
      <c r="K3994" t="s">
        <v>137</v>
      </c>
      <c r="L3994">
        <f>I3994*$Q$2/100/1000</f>
        <v>1.4430000000000001E-3</v>
      </c>
    </row>
    <row r="3995" spans="1:12">
      <c r="A3995" s="118">
        <v>45017</v>
      </c>
      <c r="B3995" t="s">
        <v>240</v>
      </c>
      <c r="C3995" t="s">
        <v>239</v>
      </c>
      <c r="D3995" t="s">
        <v>13768</v>
      </c>
      <c r="E3995" t="s">
        <v>18196</v>
      </c>
      <c r="F3995" s="119" t="s">
        <v>1497</v>
      </c>
      <c r="G3995" t="s">
        <v>1496</v>
      </c>
      <c r="H3995" t="s">
        <v>235</v>
      </c>
      <c r="I3995">
        <v>390</v>
      </c>
      <c r="J3995" t="s">
        <v>145</v>
      </c>
      <c r="K3995" t="s">
        <v>137</v>
      </c>
      <c r="L3995">
        <f>I3995*$Q$2/100/1000</f>
        <v>1.4430000000000001E-3</v>
      </c>
    </row>
    <row r="3996" spans="1:12">
      <c r="A3996" s="118">
        <v>45017</v>
      </c>
      <c r="B3996" t="s">
        <v>240</v>
      </c>
      <c r="C3996" t="s">
        <v>239</v>
      </c>
      <c r="D3996" t="s">
        <v>13580</v>
      </c>
      <c r="E3996" t="s">
        <v>18195</v>
      </c>
      <c r="F3996" s="119" t="s">
        <v>1501</v>
      </c>
      <c r="G3996" t="s">
        <v>1500</v>
      </c>
      <c r="H3996" t="s">
        <v>235</v>
      </c>
      <c r="I3996">
        <v>390</v>
      </c>
      <c r="J3996" t="s">
        <v>145</v>
      </c>
      <c r="K3996" t="s">
        <v>137</v>
      </c>
      <c r="L3996">
        <f>I3996*$Q$2/100/1000</f>
        <v>1.4430000000000001E-3</v>
      </c>
    </row>
    <row r="3997" spans="1:12">
      <c r="A3997" s="118">
        <v>45017</v>
      </c>
      <c r="B3997" t="s">
        <v>240</v>
      </c>
      <c r="C3997" t="s">
        <v>239</v>
      </c>
      <c r="D3997" t="s">
        <v>15516</v>
      </c>
      <c r="E3997" t="s">
        <v>18194</v>
      </c>
      <c r="F3997" s="119" t="s">
        <v>1501</v>
      </c>
      <c r="G3997" t="s">
        <v>1500</v>
      </c>
      <c r="H3997" t="s">
        <v>235</v>
      </c>
      <c r="I3997">
        <v>390</v>
      </c>
      <c r="J3997" t="s">
        <v>145</v>
      </c>
      <c r="K3997" t="s">
        <v>137</v>
      </c>
      <c r="L3997">
        <f>I3997*$Q$2/100/1000</f>
        <v>1.4430000000000001E-3</v>
      </c>
    </row>
    <row r="3998" spans="1:12">
      <c r="A3998" s="118">
        <v>45170</v>
      </c>
      <c r="B3998" t="s">
        <v>17992</v>
      </c>
      <c r="C3998" t="s">
        <v>17991</v>
      </c>
      <c r="D3998" t="s">
        <v>18187</v>
      </c>
      <c r="E3998" t="s">
        <v>18193</v>
      </c>
      <c r="F3998">
        <v>4245267</v>
      </c>
      <c r="G3998" t="s">
        <v>18192</v>
      </c>
      <c r="H3998" t="s">
        <v>17986</v>
      </c>
      <c r="I3998">
        <v>12.4</v>
      </c>
      <c r="J3998" t="s">
        <v>145</v>
      </c>
      <c r="K3998" t="s">
        <v>137</v>
      </c>
      <c r="L3998">
        <f>I3998*$Q$2/100/1000</f>
        <v>4.5880000000000001E-5</v>
      </c>
    </row>
    <row r="3999" spans="1:12">
      <c r="A3999" s="118">
        <v>45170</v>
      </c>
      <c r="B3999" t="s">
        <v>17992</v>
      </c>
      <c r="C3999" t="s">
        <v>17991</v>
      </c>
      <c r="D3999" t="s">
        <v>18191</v>
      </c>
      <c r="E3999" t="s">
        <v>18190</v>
      </c>
      <c r="F3999" t="s">
        <v>18189</v>
      </c>
      <c r="G3999" t="s">
        <v>18188</v>
      </c>
      <c r="H3999" t="s">
        <v>17986</v>
      </c>
      <c r="I3999">
        <v>12.4</v>
      </c>
      <c r="J3999" t="s">
        <v>145</v>
      </c>
      <c r="K3999" t="s">
        <v>137</v>
      </c>
      <c r="L3999">
        <f>I3999*$Q$2/100/1000</f>
        <v>4.5880000000000001E-5</v>
      </c>
    </row>
    <row r="4000" spans="1:12">
      <c r="A4000" s="118">
        <v>45170</v>
      </c>
      <c r="B4000" t="s">
        <v>17992</v>
      </c>
      <c r="C4000" t="s">
        <v>17991</v>
      </c>
      <c r="D4000" t="s">
        <v>18187</v>
      </c>
      <c r="E4000" t="s">
        <v>18186</v>
      </c>
      <c r="F4000">
        <v>34206333</v>
      </c>
      <c r="G4000" t="s">
        <v>18185</v>
      </c>
      <c r="H4000" t="s">
        <v>17986</v>
      </c>
      <c r="I4000">
        <v>12.4</v>
      </c>
      <c r="J4000" t="s">
        <v>145</v>
      </c>
      <c r="K4000" t="s">
        <v>137</v>
      </c>
      <c r="L4000">
        <f>I4000*$Q$2/100/1000</f>
        <v>4.5880000000000001E-5</v>
      </c>
    </row>
    <row r="4001" spans="1:12">
      <c r="A4001" s="118">
        <v>45017</v>
      </c>
      <c r="B4001" t="s">
        <v>180</v>
      </c>
      <c r="C4001" t="s">
        <v>179</v>
      </c>
      <c r="D4001" t="s">
        <v>18184</v>
      </c>
      <c r="E4001" t="s">
        <v>18183</v>
      </c>
      <c r="F4001" s="119" t="s">
        <v>1640</v>
      </c>
      <c r="G4001" t="s">
        <v>1639</v>
      </c>
      <c r="H4001" t="s">
        <v>174</v>
      </c>
      <c r="I4001">
        <v>3154</v>
      </c>
      <c r="J4001" t="s">
        <v>173</v>
      </c>
      <c r="K4001" t="s">
        <v>172</v>
      </c>
      <c r="L4001">
        <f>I4001*$Q$3/(1000/25)</f>
        <v>2.5295079999999999</v>
      </c>
    </row>
    <row r="4002" spans="1:12">
      <c r="A4002" s="118">
        <v>45170</v>
      </c>
      <c r="B4002" t="s">
        <v>17992</v>
      </c>
      <c r="C4002" t="s">
        <v>17991</v>
      </c>
      <c r="D4002" t="s">
        <v>18163</v>
      </c>
      <c r="E4002" t="s">
        <v>18182</v>
      </c>
      <c r="F4002" t="s">
        <v>18012</v>
      </c>
      <c r="G4002" t="s">
        <v>18011</v>
      </c>
      <c r="H4002" t="s">
        <v>17986</v>
      </c>
      <c r="I4002">
        <v>12.4</v>
      </c>
      <c r="J4002" t="s">
        <v>145</v>
      </c>
      <c r="K4002" t="s">
        <v>137</v>
      </c>
      <c r="L4002">
        <f>I4002*$Q$2/100/1000</f>
        <v>4.5880000000000001E-5</v>
      </c>
    </row>
    <row r="4003" spans="1:12">
      <c r="A4003" s="118">
        <v>45170</v>
      </c>
      <c r="B4003" t="s">
        <v>17992</v>
      </c>
      <c r="C4003" t="s">
        <v>17991</v>
      </c>
      <c r="D4003" t="s">
        <v>18181</v>
      </c>
      <c r="E4003" t="s">
        <v>18180</v>
      </c>
      <c r="F4003">
        <v>1</v>
      </c>
      <c r="G4003" t="s">
        <v>667</v>
      </c>
      <c r="H4003" t="s">
        <v>17986</v>
      </c>
      <c r="I4003">
        <v>12.4</v>
      </c>
      <c r="J4003" t="s">
        <v>145</v>
      </c>
      <c r="K4003" t="s">
        <v>137</v>
      </c>
      <c r="L4003">
        <f>I4003*$Q$2/100/1000</f>
        <v>4.5880000000000001E-5</v>
      </c>
    </row>
    <row r="4004" spans="1:12">
      <c r="A4004" s="118">
        <v>45017</v>
      </c>
      <c r="B4004" t="s">
        <v>1013</v>
      </c>
      <c r="C4004" t="s">
        <v>1012</v>
      </c>
      <c r="D4004" t="s">
        <v>17120</v>
      </c>
      <c r="E4004" t="s">
        <v>18179</v>
      </c>
      <c r="F4004" s="119" t="s">
        <v>1122</v>
      </c>
      <c r="G4004" t="s">
        <v>1121</v>
      </c>
      <c r="H4004" t="s">
        <v>1008</v>
      </c>
      <c r="I4004">
        <v>50.6</v>
      </c>
      <c r="J4004" t="s">
        <v>145</v>
      </c>
      <c r="K4004" t="s">
        <v>137</v>
      </c>
      <c r="L4004">
        <f>I4004*$Q$2/10/1000</f>
        <v>1.8722000000000001E-3</v>
      </c>
    </row>
    <row r="4005" spans="1:12">
      <c r="A4005" s="118">
        <v>45170</v>
      </c>
      <c r="B4005" t="s">
        <v>17992</v>
      </c>
      <c r="C4005" t="s">
        <v>17991</v>
      </c>
      <c r="D4005" t="s">
        <v>18178</v>
      </c>
      <c r="E4005" t="s">
        <v>18177</v>
      </c>
      <c r="F4005" t="s">
        <v>18176</v>
      </c>
      <c r="G4005" t="s">
        <v>18175</v>
      </c>
      <c r="H4005" t="s">
        <v>17986</v>
      </c>
      <c r="I4005">
        <v>12.4</v>
      </c>
      <c r="J4005" t="s">
        <v>145</v>
      </c>
      <c r="K4005" t="s">
        <v>137</v>
      </c>
      <c r="L4005">
        <f>I4005*$Q$2/100/1000</f>
        <v>4.5880000000000001E-5</v>
      </c>
    </row>
    <row r="4006" spans="1:12">
      <c r="A4006" s="118">
        <v>45170</v>
      </c>
      <c r="B4006" t="s">
        <v>17992</v>
      </c>
      <c r="C4006" t="s">
        <v>17991</v>
      </c>
      <c r="D4006" t="s">
        <v>18125</v>
      </c>
      <c r="E4006" t="s">
        <v>18174</v>
      </c>
      <c r="F4006">
        <v>101027315</v>
      </c>
      <c r="G4006" t="s">
        <v>18173</v>
      </c>
      <c r="H4006" t="s">
        <v>17986</v>
      </c>
      <c r="I4006">
        <v>12.4</v>
      </c>
      <c r="J4006" t="s">
        <v>145</v>
      </c>
      <c r="K4006" t="s">
        <v>137</v>
      </c>
      <c r="L4006">
        <f>I4006*$Q$2/100/1000</f>
        <v>4.5880000000000001E-5</v>
      </c>
    </row>
    <row r="4007" spans="1:12">
      <c r="A4007" s="118">
        <v>45170</v>
      </c>
      <c r="B4007" t="s">
        <v>17992</v>
      </c>
      <c r="C4007" t="s">
        <v>17991</v>
      </c>
      <c r="D4007" t="s">
        <v>18082</v>
      </c>
      <c r="E4007" t="s">
        <v>18172</v>
      </c>
      <c r="F4007">
        <v>34205053</v>
      </c>
      <c r="G4007" t="s">
        <v>18095</v>
      </c>
      <c r="H4007" t="s">
        <v>17986</v>
      </c>
      <c r="I4007">
        <v>12.4</v>
      </c>
      <c r="J4007" t="s">
        <v>145</v>
      </c>
      <c r="K4007" t="s">
        <v>137</v>
      </c>
      <c r="L4007">
        <f>I4007*$Q$2/100/1000</f>
        <v>4.5880000000000001E-5</v>
      </c>
    </row>
    <row r="4008" spans="1:12">
      <c r="A4008" s="118">
        <v>45170</v>
      </c>
      <c r="B4008" t="s">
        <v>17992</v>
      </c>
      <c r="C4008" t="s">
        <v>17991</v>
      </c>
      <c r="D4008" t="s">
        <v>18156</v>
      </c>
      <c r="E4008" t="s">
        <v>18171</v>
      </c>
      <c r="F4008" t="s">
        <v>18120</v>
      </c>
      <c r="G4008" t="s">
        <v>18119</v>
      </c>
      <c r="H4008" t="s">
        <v>17986</v>
      </c>
      <c r="I4008">
        <v>12.4</v>
      </c>
      <c r="J4008" t="s">
        <v>145</v>
      </c>
      <c r="K4008" t="s">
        <v>137</v>
      </c>
      <c r="L4008">
        <f>I4008*$Q$2/100/1000</f>
        <v>4.5880000000000001E-5</v>
      </c>
    </row>
    <row r="4009" spans="1:12">
      <c r="A4009" s="118">
        <v>45170</v>
      </c>
      <c r="B4009" t="s">
        <v>17992</v>
      </c>
      <c r="C4009" t="s">
        <v>17991</v>
      </c>
      <c r="D4009" t="s">
        <v>18170</v>
      </c>
      <c r="E4009" t="s">
        <v>18169</v>
      </c>
      <c r="F4009" t="s">
        <v>18168</v>
      </c>
      <c r="G4009" t="s">
        <v>18167</v>
      </c>
      <c r="H4009" t="s">
        <v>17986</v>
      </c>
      <c r="I4009">
        <v>12.4</v>
      </c>
      <c r="J4009" t="s">
        <v>145</v>
      </c>
      <c r="K4009" t="s">
        <v>137</v>
      </c>
      <c r="L4009">
        <f>I4009*$Q$2/100/1000</f>
        <v>4.5880000000000001E-5</v>
      </c>
    </row>
    <row r="4010" spans="1:12">
      <c r="A4010" s="118">
        <v>45170</v>
      </c>
      <c r="B4010" t="s">
        <v>17992</v>
      </c>
      <c r="C4010" t="s">
        <v>17991</v>
      </c>
      <c r="D4010" t="s">
        <v>18059</v>
      </c>
      <c r="E4010" t="s">
        <v>18166</v>
      </c>
      <c r="F4010">
        <v>101016688</v>
      </c>
      <c r="G4010" t="s">
        <v>18057</v>
      </c>
      <c r="H4010" t="s">
        <v>17986</v>
      </c>
      <c r="I4010">
        <v>12.4</v>
      </c>
      <c r="J4010" t="s">
        <v>145</v>
      </c>
      <c r="K4010" t="s">
        <v>137</v>
      </c>
      <c r="L4010">
        <f>I4010*$Q$2/100/1000</f>
        <v>4.5880000000000001E-5</v>
      </c>
    </row>
    <row r="4011" spans="1:12">
      <c r="A4011" s="118">
        <v>45200</v>
      </c>
      <c r="B4011" t="s">
        <v>17992</v>
      </c>
      <c r="C4011" t="s">
        <v>17991</v>
      </c>
      <c r="D4011" t="s">
        <v>18132</v>
      </c>
      <c r="E4011" t="s">
        <v>18165</v>
      </c>
      <c r="F4011">
        <v>101010879</v>
      </c>
      <c r="G4011" t="s">
        <v>18033</v>
      </c>
      <c r="H4011" t="s">
        <v>17986</v>
      </c>
      <c r="I4011">
        <v>12.4</v>
      </c>
      <c r="J4011" t="s">
        <v>145</v>
      </c>
      <c r="K4011" t="s">
        <v>137</v>
      </c>
      <c r="L4011">
        <f>I4011*$Q$2/100/1000</f>
        <v>4.5880000000000001E-5</v>
      </c>
    </row>
    <row r="4012" spans="1:12">
      <c r="A4012" s="118">
        <v>45200</v>
      </c>
      <c r="B4012" t="s">
        <v>17992</v>
      </c>
      <c r="C4012" t="s">
        <v>17991</v>
      </c>
      <c r="D4012" t="s">
        <v>18082</v>
      </c>
      <c r="E4012" t="s">
        <v>18164</v>
      </c>
      <c r="F4012">
        <v>3445197</v>
      </c>
      <c r="G4012" t="s">
        <v>18041</v>
      </c>
      <c r="H4012" t="s">
        <v>17986</v>
      </c>
      <c r="I4012">
        <v>12.4</v>
      </c>
      <c r="J4012" t="s">
        <v>145</v>
      </c>
      <c r="K4012" t="s">
        <v>137</v>
      </c>
      <c r="L4012">
        <f>I4012*$Q$2/100/1000</f>
        <v>4.5880000000000001E-5</v>
      </c>
    </row>
    <row r="4013" spans="1:12">
      <c r="A4013" s="118">
        <v>45200</v>
      </c>
      <c r="B4013" t="s">
        <v>17992</v>
      </c>
      <c r="C4013" t="s">
        <v>17991</v>
      </c>
      <c r="D4013" t="s">
        <v>18163</v>
      </c>
      <c r="E4013" t="s">
        <v>18162</v>
      </c>
      <c r="F4013">
        <v>101020030</v>
      </c>
      <c r="G4013" t="s">
        <v>18076</v>
      </c>
      <c r="H4013" t="s">
        <v>17986</v>
      </c>
      <c r="I4013">
        <v>12.4</v>
      </c>
      <c r="J4013" t="s">
        <v>145</v>
      </c>
      <c r="K4013" t="s">
        <v>137</v>
      </c>
      <c r="L4013">
        <f>I4013*$Q$2/100/1000</f>
        <v>4.5880000000000001E-5</v>
      </c>
    </row>
    <row r="4014" spans="1:12">
      <c r="A4014" s="118">
        <v>45200</v>
      </c>
      <c r="B4014" t="s">
        <v>17992</v>
      </c>
      <c r="C4014" t="s">
        <v>17991</v>
      </c>
      <c r="D4014" t="s">
        <v>18156</v>
      </c>
      <c r="E4014" t="s">
        <v>18161</v>
      </c>
      <c r="F4014" t="s">
        <v>18120</v>
      </c>
      <c r="G4014" t="s">
        <v>18119</v>
      </c>
      <c r="H4014" t="s">
        <v>17986</v>
      </c>
      <c r="I4014">
        <v>12.4</v>
      </c>
      <c r="J4014" t="s">
        <v>145</v>
      </c>
      <c r="K4014" t="s">
        <v>137</v>
      </c>
      <c r="L4014">
        <f>I4014*$Q$2/100/1000</f>
        <v>4.5880000000000001E-5</v>
      </c>
    </row>
    <row r="4015" spans="1:12">
      <c r="A4015" s="118">
        <v>45200</v>
      </c>
      <c r="B4015" t="s">
        <v>17992</v>
      </c>
      <c r="C4015" t="s">
        <v>17991</v>
      </c>
      <c r="D4015" t="s">
        <v>18143</v>
      </c>
      <c r="E4015" t="s">
        <v>18160</v>
      </c>
      <c r="F4015">
        <v>101031486</v>
      </c>
      <c r="G4015" t="s">
        <v>18017</v>
      </c>
      <c r="H4015" t="s">
        <v>17986</v>
      </c>
      <c r="I4015">
        <v>12.4</v>
      </c>
      <c r="J4015" t="s">
        <v>145</v>
      </c>
      <c r="K4015" t="s">
        <v>137</v>
      </c>
      <c r="L4015">
        <f>I4015*$Q$2/100/1000</f>
        <v>4.5880000000000001E-5</v>
      </c>
    </row>
    <row r="4016" spans="1:12">
      <c r="A4016" s="118">
        <v>45200</v>
      </c>
      <c r="B4016" t="s">
        <v>17992</v>
      </c>
      <c r="C4016" t="s">
        <v>17991</v>
      </c>
      <c r="D4016" t="s">
        <v>18159</v>
      </c>
      <c r="E4016" t="s">
        <v>18158</v>
      </c>
      <c r="F4016">
        <v>101026870</v>
      </c>
      <c r="G4016" t="s">
        <v>18112</v>
      </c>
      <c r="H4016" t="s">
        <v>17986</v>
      </c>
      <c r="I4016">
        <v>12.4</v>
      </c>
      <c r="J4016" t="s">
        <v>145</v>
      </c>
      <c r="K4016" t="s">
        <v>137</v>
      </c>
      <c r="L4016">
        <f>I4016*$Q$2/100/1000</f>
        <v>4.5880000000000001E-5</v>
      </c>
    </row>
    <row r="4017" spans="1:12">
      <c r="A4017" s="118">
        <v>45200</v>
      </c>
      <c r="B4017" t="s">
        <v>17992</v>
      </c>
      <c r="C4017" t="s">
        <v>17991</v>
      </c>
      <c r="D4017" t="s">
        <v>18125</v>
      </c>
      <c r="E4017" t="s">
        <v>18157</v>
      </c>
      <c r="F4017">
        <v>101031879</v>
      </c>
      <c r="G4017" t="s">
        <v>18019</v>
      </c>
      <c r="H4017" t="s">
        <v>17986</v>
      </c>
      <c r="I4017">
        <v>12.4</v>
      </c>
      <c r="J4017" t="s">
        <v>145</v>
      </c>
      <c r="K4017" t="s">
        <v>137</v>
      </c>
      <c r="L4017">
        <f>I4017*$Q$2/100/1000</f>
        <v>4.5880000000000001E-5</v>
      </c>
    </row>
    <row r="4018" spans="1:12">
      <c r="A4018" s="118">
        <v>45200</v>
      </c>
      <c r="B4018" t="s">
        <v>17992</v>
      </c>
      <c r="C4018" t="s">
        <v>17991</v>
      </c>
      <c r="D4018" t="s">
        <v>18156</v>
      </c>
      <c r="E4018" t="s">
        <v>18155</v>
      </c>
      <c r="F4018">
        <v>3445024</v>
      </c>
      <c r="G4018" t="s">
        <v>18154</v>
      </c>
      <c r="H4018" t="s">
        <v>17986</v>
      </c>
      <c r="I4018">
        <v>12.4</v>
      </c>
      <c r="J4018" t="s">
        <v>145</v>
      </c>
      <c r="K4018" t="s">
        <v>137</v>
      </c>
      <c r="L4018">
        <f>I4018*$Q$2/100/1000</f>
        <v>4.5880000000000001E-5</v>
      </c>
    </row>
    <row r="4019" spans="1:12">
      <c r="A4019" s="118">
        <v>45200</v>
      </c>
      <c r="B4019" t="s">
        <v>17992</v>
      </c>
      <c r="C4019" t="s">
        <v>17991</v>
      </c>
      <c r="D4019" t="s">
        <v>18064</v>
      </c>
      <c r="E4019" t="s">
        <v>18153</v>
      </c>
      <c r="F4019" t="s">
        <v>17999</v>
      </c>
      <c r="G4019" t="s">
        <v>17998</v>
      </c>
      <c r="H4019" t="s">
        <v>17986</v>
      </c>
      <c r="I4019">
        <v>12.4</v>
      </c>
      <c r="J4019" t="s">
        <v>145</v>
      </c>
      <c r="K4019" t="s">
        <v>137</v>
      </c>
      <c r="L4019">
        <f>I4019*$Q$2/100/1000</f>
        <v>4.5880000000000001E-5</v>
      </c>
    </row>
    <row r="4020" spans="1:12">
      <c r="A4020" s="118">
        <v>45200</v>
      </c>
      <c r="B4020" t="s">
        <v>17992</v>
      </c>
      <c r="C4020" t="s">
        <v>17991</v>
      </c>
      <c r="D4020" t="s">
        <v>18082</v>
      </c>
      <c r="E4020" t="s">
        <v>18152</v>
      </c>
      <c r="F4020">
        <v>3445198</v>
      </c>
      <c r="G4020" t="s">
        <v>18026</v>
      </c>
      <c r="H4020" t="s">
        <v>17986</v>
      </c>
      <c r="I4020">
        <v>12.4</v>
      </c>
      <c r="J4020" t="s">
        <v>145</v>
      </c>
      <c r="K4020" t="s">
        <v>137</v>
      </c>
      <c r="L4020">
        <f>I4020*$Q$2/100/1000</f>
        <v>4.5880000000000001E-5</v>
      </c>
    </row>
    <row r="4021" spans="1:12">
      <c r="A4021" s="118">
        <v>45200</v>
      </c>
      <c r="B4021" t="s">
        <v>17992</v>
      </c>
      <c r="C4021" t="s">
        <v>17991</v>
      </c>
      <c r="D4021" t="s">
        <v>18082</v>
      </c>
      <c r="E4021" t="s">
        <v>18151</v>
      </c>
      <c r="F4021" t="s">
        <v>18051</v>
      </c>
      <c r="G4021" t="s">
        <v>18050</v>
      </c>
      <c r="H4021" t="s">
        <v>17986</v>
      </c>
      <c r="I4021">
        <v>12.4</v>
      </c>
      <c r="J4021" t="s">
        <v>145</v>
      </c>
      <c r="K4021" t="s">
        <v>137</v>
      </c>
      <c r="L4021">
        <f>I4021*$Q$2/100/1000</f>
        <v>4.5880000000000001E-5</v>
      </c>
    </row>
    <row r="4022" spans="1:12">
      <c r="A4022" s="118">
        <v>45200</v>
      </c>
      <c r="B4022" t="s">
        <v>17992</v>
      </c>
      <c r="C4022" t="s">
        <v>17991</v>
      </c>
      <c r="D4022" t="s">
        <v>18053</v>
      </c>
      <c r="E4022" t="s">
        <v>18150</v>
      </c>
      <c r="F4022">
        <v>3445038</v>
      </c>
      <c r="G4022" t="s">
        <v>18002</v>
      </c>
      <c r="H4022" t="s">
        <v>17986</v>
      </c>
      <c r="I4022">
        <v>12.4</v>
      </c>
      <c r="J4022" t="s">
        <v>145</v>
      </c>
      <c r="K4022" t="s">
        <v>137</v>
      </c>
      <c r="L4022">
        <f>I4022*$Q$2/100/1000</f>
        <v>4.5880000000000001E-5</v>
      </c>
    </row>
    <row r="4023" spans="1:12">
      <c r="A4023" s="118">
        <v>45200</v>
      </c>
      <c r="B4023" t="s">
        <v>17992</v>
      </c>
      <c r="C4023" t="s">
        <v>17991</v>
      </c>
      <c r="D4023" t="s">
        <v>18082</v>
      </c>
      <c r="E4023" t="s">
        <v>18149</v>
      </c>
      <c r="F4023">
        <v>34205053</v>
      </c>
      <c r="G4023" t="s">
        <v>18095</v>
      </c>
      <c r="H4023" t="s">
        <v>17986</v>
      </c>
      <c r="I4023">
        <v>12.4</v>
      </c>
      <c r="J4023" t="s">
        <v>145</v>
      </c>
      <c r="K4023" t="s">
        <v>137</v>
      </c>
      <c r="L4023">
        <f>I4023*$Q$2/100/1000</f>
        <v>4.5880000000000001E-5</v>
      </c>
    </row>
    <row r="4024" spans="1:12">
      <c r="A4024" s="118">
        <v>45200</v>
      </c>
      <c r="B4024" t="s">
        <v>17992</v>
      </c>
      <c r="C4024" t="s">
        <v>17991</v>
      </c>
      <c r="D4024" t="s">
        <v>18082</v>
      </c>
      <c r="E4024" t="s">
        <v>18148</v>
      </c>
      <c r="F4024">
        <v>3445248</v>
      </c>
      <c r="G4024" t="s">
        <v>18036</v>
      </c>
      <c r="H4024" t="s">
        <v>17986</v>
      </c>
      <c r="I4024">
        <v>12.4</v>
      </c>
      <c r="J4024" t="s">
        <v>145</v>
      </c>
      <c r="K4024" t="s">
        <v>137</v>
      </c>
      <c r="L4024">
        <f>I4024*$Q$2/100/1000</f>
        <v>4.5880000000000001E-5</v>
      </c>
    </row>
    <row r="4025" spans="1:12">
      <c r="A4025" s="118">
        <v>45200</v>
      </c>
      <c r="B4025" t="s">
        <v>17992</v>
      </c>
      <c r="C4025" t="s">
        <v>17991</v>
      </c>
      <c r="D4025" t="s">
        <v>18053</v>
      </c>
      <c r="E4025" t="s">
        <v>18147</v>
      </c>
      <c r="F4025">
        <v>101041977</v>
      </c>
      <c r="G4025" t="s">
        <v>18054</v>
      </c>
      <c r="H4025" t="s">
        <v>17986</v>
      </c>
      <c r="I4025">
        <v>12.4</v>
      </c>
      <c r="J4025" t="s">
        <v>145</v>
      </c>
      <c r="K4025" t="s">
        <v>137</v>
      </c>
      <c r="L4025">
        <f>I4025*$Q$2/100/1000</f>
        <v>4.5880000000000001E-5</v>
      </c>
    </row>
    <row r="4026" spans="1:12">
      <c r="A4026" s="118">
        <v>45200</v>
      </c>
      <c r="B4026" t="s">
        <v>17992</v>
      </c>
      <c r="C4026" t="s">
        <v>17991</v>
      </c>
      <c r="D4026" t="s">
        <v>18146</v>
      </c>
      <c r="E4026" t="s">
        <v>18145</v>
      </c>
      <c r="F4026">
        <v>2145032</v>
      </c>
      <c r="G4026" t="s">
        <v>6235</v>
      </c>
      <c r="H4026" t="s">
        <v>17986</v>
      </c>
      <c r="I4026">
        <v>12.4</v>
      </c>
      <c r="J4026" t="s">
        <v>145</v>
      </c>
      <c r="K4026" t="s">
        <v>137</v>
      </c>
      <c r="L4026">
        <f>I4026*$Q$2/100/1000</f>
        <v>4.5880000000000001E-5</v>
      </c>
    </row>
    <row r="4027" spans="1:12">
      <c r="A4027" s="118">
        <v>45200</v>
      </c>
      <c r="B4027" t="s">
        <v>17992</v>
      </c>
      <c r="C4027" t="s">
        <v>17991</v>
      </c>
      <c r="D4027" t="s">
        <v>18122</v>
      </c>
      <c r="E4027" t="s">
        <v>18144</v>
      </c>
      <c r="F4027" t="s">
        <v>18120</v>
      </c>
      <c r="G4027" t="s">
        <v>18119</v>
      </c>
      <c r="H4027" t="s">
        <v>17986</v>
      </c>
      <c r="I4027">
        <v>12.4</v>
      </c>
      <c r="J4027" t="s">
        <v>145</v>
      </c>
      <c r="K4027" t="s">
        <v>137</v>
      </c>
      <c r="L4027">
        <f>I4027*$Q$2/100/1000</f>
        <v>4.5880000000000001E-5</v>
      </c>
    </row>
    <row r="4028" spans="1:12">
      <c r="A4028" s="118">
        <v>45200</v>
      </c>
      <c r="B4028" t="s">
        <v>17992</v>
      </c>
      <c r="C4028" t="s">
        <v>17991</v>
      </c>
      <c r="D4028" t="s">
        <v>18143</v>
      </c>
      <c r="E4028" t="s">
        <v>18142</v>
      </c>
      <c r="F4028">
        <v>50206630</v>
      </c>
      <c r="G4028" t="s">
        <v>18141</v>
      </c>
      <c r="H4028" t="s">
        <v>17986</v>
      </c>
      <c r="I4028">
        <v>12.4</v>
      </c>
      <c r="J4028" t="s">
        <v>145</v>
      </c>
      <c r="K4028" t="s">
        <v>137</v>
      </c>
      <c r="L4028">
        <f>I4028*$Q$2/100/1000</f>
        <v>4.5880000000000001E-5</v>
      </c>
    </row>
    <row r="4029" spans="1:12">
      <c r="A4029" s="118">
        <v>44958</v>
      </c>
      <c r="B4029" t="s">
        <v>5342</v>
      </c>
      <c r="C4029" t="s">
        <v>5341</v>
      </c>
      <c r="D4029" t="s">
        <v>18140</v>
      </c>
      <c r="E4029" t="s">
        <v>18139</v>
      </c>
      <c r="F4029" t="s">
        <v>10719</v>
      </c>
      <c r="G4029" t="s">
        <v>10718</v>
      </c>
      <c r="H4029" t="s">
        <v>5336</v>
      </c>
      <c r="I4029">
        <v>49.6</v>
      </c>
      <c r="J4029" t="s">
        <v>223</v>
      </c>
      <c r="K4029" t="s">
        <v>137</v>
      </c>
      <c r="L4029">
        <f>I4029*$Q$5/1000</f>
        <v>5.0430800000000005E-2</v>
      </c>
    </row>
    <row r="4030" spans="1:12">
      <c r="A4030" s="118">
        <v>45017</v>
      </c>
      <c r="B4030" t="s">
        <v>180</v>
      </c>
      <c r="C4030" t="s">
        <v>179</v>
      </c>
      <c r="D4030" t="s">
        <v>18138</v>
      </c>
      <c r="E4030" t="s">
        <v>18137</v>
      </c>
      <c r="F4030" s="119" t="s">
        <v>18136</v>
      </c>
      <c r="G4030" t="s">
        <v>18135</v>
      </c>
      <c r="H4030" t="s">
        <v>174</v>
      </c>
      <c r="I4030">
        <v>3154</v>
      </c>
      <c r="J4030" t="s">
        <v>173</v>
      </c>
      <c r="K4030" t="s">
        <v>172</v>
      </c>
      <c r="L4030">
        <f>I4030*$Q$3/(1000/25)</f>
        <v>2.5295079999999999</v>
      </c>
    </row>
    <row r="4031" spans="1:12">
      <c r="A4031" s="118">
        <v>45200</v>
      </c>
      <c r="B4031" t="s">
        <v>17992</v>
      </c>
      <c r="C4031" t="s">
        <v>17991</v>
      </c>
      <c r="D4031" t="s">
        <v>18134</v>
      </c>
      <c r="E4031" t="s">
        <v>18133</v>
      </c>
      <c r="F4031" t="s">
        <v>17988</v>
      </c>
      <c r="G4031" t="s">
        <v>17987</v>
      </c>
      <c r="H4031" t="s">
        <v>17986</v>
      </c>
      <c r="I4031">
        <v>12.4</v>
      </c>
      <c r="J4031" t="s">
        <v>145</v>
      </c>
      <c r="K4031" t="s">
        <v>137</v>
      </c>
      <c r="L4031">
        <f>I4031*$Q$2/100/1000</f>
        <v>4.5880000000000001E-5</v>
      </c>
    </row>
    <row r="4032" spans="1:12">
      <c r="A4032" s="118">
        <v>45200</v>
      </c>
      <c r="B4032" t="s">
        <v>17992</v>
      </c>
      <c r="C4032" t="s">
        <v>17991</v>
      </c>
      <c r="D4032" t="s">
        <v>18132</v>
      </c>
      <c r="E4032" t="s">
        <v>18131</v>
      </c>
      <c r="F4032">
        <v>101010879</v>
      </c>
      <c r="G4032" t="s">
        <v>18033</v>
      </c>
      <c r="H4032" t="s">
        <v>17986</v>
      </c>
      <c r="I4032">
        <v>12.4</v>
      </c>
      <c r="J4032" t="s">
        <v>145</v>
      </c>
      <c r="K4032" t="s">
        <v>137</v>
      </c>
      <c r="L4032">
        <f>I4032*$Q$2/100/1000</f>
        <v>4.5880000000000001E-5</v>
      </c>
    </row>
    <row r="4033" spans="1:12">
      <c r="A4033" s="118">
        <v>45200</v>
      </c>
      <c r="B4033" t="s">
        <v>17992</v>
      </c>
      <c r="C4033" t="s">
        <v>17991</v>
      </c>
      <c r="D4033" t="s">
        <v>18053</v>
      </c>
      <c r="E4033" t="s">
        <v>18130</v>
      </c>
      <c r="F4033">
        <v>3445038</v>
      </c>
      <c r="G4033" t="s">
        <v>18002</v>
      </c>
      <c r="H4033" t="s">
        <v>17986</v>
      </c>
      <c r="I4033">
        <v>12.4</v>
      </c>
      <c r="J4033" t="s">
        <v>145</v>
      </c>
      <c r="K4033" t="s">
        <v>137</v>
      </c>
      <c r="L4033">
        <f>I4033*$Q$2/100/1000</f>
        <v>4.5880000000000001E-5</v>
      </c>
    </row>
    <row r="4034" spans="1:12">
      <c r="A4034" s="118">
        <v>45200</v>
      </c>
      <c r="B4034" t="s">
        <v>17992</v>
      </c>
      <c r="C4034" t="s">
        <v>17991</v>
      </c>
      <c r="D4034" t="s">
        <v>18091</v>
      </c>
      <c r="E4034" t="s">
        <v>18129</v>
      </c>
      <c r="F4034" t="s">
        <v>18087</v>
      </c>
      <c r="G4034" t="s">
        <v>18086</v>
      </c>
      <c r="H4034" t="s">
        <v>17986</v>
      </c>
      <c r="I4034">
        <v>12.4</v>
      </c>
      <c r="J4034" t="s">
        <v>145</v>
      </c>
      <c r="K4034" t="s">
        <v>137</v>
      </c>
      <c r="L4034">
        <f>I4034*$Q$2/100/1000</f>
        <v>4.5880000000000001E-5</v>
      </c>
    </row>
    <row r="4035" spans="1:12">
      <c r="A4035" s="118">
        <v>45200</v>
      </c>
      <c r="B4035" t="s">
        <v>17992</v>
      </c>
      <c r="C4035" t="s">
        <v>17991</v>
      </c>
      <c r="D4035" t="s">
        <v>18128</v>
      </c>
      <c r="E4035" t="s">
        <v>18127</v>
      </c>
      <c r="F4035">
        <v>101023014</v>
      </c>
      <c r="G4035" t="s">
        <v>9675</v>
      </c>
      <c r="H4035" t="s">
        <v>17986</v>
      </c>
      <c r="I4035">
        <v>12.4</v>
      </c>
      <c r="J4035" t="s">
        <v>145</v>
      </c>
      <c r="K4035" t="s">
        <v>137</v>
      </c>
      <c r="L4035">
        <f>I4035*$Q$2/100/1000</f>
        <v>4.5880000000000001E-5</v>
      </c>
    </row>
    <row r="4036" spans="1:12">
      <c r="A4036" s="118">
        <v>45200</v>
      </c>
      <c r="B4036" t="s">
        <v>17992</v>
      </c>
      <c r="C4036" t="s">
        <v>17991</v>
      </c>
      <c r="D4036" t="s">
        <v>18091</v>
      </c>
      <c r="E4036" t="s">
        <v>18126</v>
      </c>
      <c r="F4036" t="s">
        <v>18087</v>
      </c>
      <c r="G4036" t="s">
        <v>18086</v>
      </c>
      <c r="H4036" t="s">
        <v>17986</v>
      </c>
      <c r="I4036">
        <v>12.4</v>
      </c>
      <c r="J4036" t="s">
        <v>145</v>
      </c>
      <c r="K4036" t="s">
        <v>137</v>
      </c>
      <c r="L4036">
        <f>I4036*$Q$2/100/1000</f>
        <v>4.5880000000000001E-5</v>
      </c>
    </row>
    <row r="4037" spans="1:12">
      <c r="A4037" s="118">
        <v>45200</v>
      </c>
      <c r="B4037" t="s">
        <v>17992</v>
      </c>
      <c r="C4037" t="s">
        <v>17991</v>
      </c>
      <c r="D4037" t="s">
        <v>18125</v>
      </c>
      <c r="E4037" t="s">
        <v>18124</v>
      </c>
      <c r="F4037">
        <v>101031484</v>
      </c>
      <c r="G4037" t="s">
        <v>18123</v>
      </c>
      <c r="H4037" t="s">
        <v>17986</v>
      </c>
      <c r="I4037">
        <v>12.4</v>
      </c>
      <c r="J4037" t="s">
        <v>145</v>
      </c>
      <c r="K4037" t="s">
        <v>137</v>
      </c>
      <c r="L4037">
        <f>I4037*$Q$2/100/1000</f>
        <v>4.5880000000000001E-5</v>
      </c>
    </row>
    <row r="4038" spans="1:12">
      <c r="A4038" s="118">
        <v>45200</v>
      </c>
      <c r="B4038" t="s">
        <v>17992</v>
      </c>
      <c r="C4038" t="s">
        <v>17991</v>
      </c>
      <c r="D4038" t="s">
        <v>18122</v>
      </c>
      <c r="E4038" t="s">
        <v>18121</v>
      </c>
      <c r="F4038" t="s">
        <v>18120</v>
      </c>
      <c r="G4038" t="s">
        <v>18119</v>
      </c>
      <c r="H4038" t="s">
        <v>17986</v>
      </c>
      <c r="I4038">
        <v>12.4</v>
      </c>
      <c r="J4038" t="s">
        <v>145</v>
      </c>
      <c r="K4038" t="s">
        <v>137</v>
      </c>
      <c r="L4038">
        <f>I4038*$Q$2/100/1000</f>
        <v>4.5880000000000001E-5</v>
      </c>
    </row>
    <row r="4039" spans="1:12">
      <c r="A4039" s="118">
        <v>45200</v>
      </c>
      <c r="B4039" t="s">
        <v>17992</v>
      </c>
      <c r="C4039" t="s">
        <v>17991</v>
      </c>
      <c r="D4039" t="s">
        <v>18053</v>
      </c>
      <c r="E4039" t="s">
        <v>18118</v>
      </c>
      <c r="F4039">
        <v>101041977</v>
      </c>
      <c r="G4039" t="s">
        <v>18054</v>
      </c>
      <c r="H4039" t="s">
        <v>17986</v>
      </c>
      <c r="I4039">
        <v>12.4</v>
      </c>
      <c r="J4039" t="s">
        <v>145</v>
      </c>
      <c r="K4039" t="s">
        <v>137</v>
      </c>
      <c r="L4039">
        <f>I4039*$Q$2/100/1000</f>
        <v>4.5880000000000001E-5</v>
      </c>
    </row>
    <row r="4040" spans="1:12">
      <c r="A4040" s="118">
        <v>45200</v>
      </c>
      <c r="B4040" t="s">
        <v>17992</v>
      </c>
      <c r="C4040" t="s">
        <v>17991</v>
      </c>
      <c r="D4040" t="s">
        <v>18078</v>
      </c>
      <c r="E4040" t="s">
        <v>18117</v>
      </c>
      <c r="F4040">
        <v>101020030</v>
      </c>
      <c r="G4040" t="s">
        <v>18076</v>
      </c>
      <c r="H4040" t="s">
        <v>17986</v>
      </c>
      <c r="I4040">
        <v>12.4</v>
      </c>
      <c r="J4040" t="s">
        <v>145</v>
      </c>
      <c r="K4040" t="s">
        <v>137</v>
      </c>
      <c r="L4040">
        <f>I4040*$Q$2/100/1000</f>
        <v>4.5880000000000001E-5</v>
      </c>
    </row>
    <row r="4041" spans="1:12">
      <c r="A4041" s="118">
        <v>45017</v>
      </c>
      <c r="B4041" t="s">
        <v>574</v>
      </c>
      <c r="C4041" t="s">
        <v>573</v>
      </c>
      <c r="D4041" t="s">
        <v>7935</v>
      </c>
      <c r="E4041" t="s">
        <v>18116</v>
      </c>
      <c r="F4041" s="119">
        <v>101012395</v>
      </c>
      <c r="G4041" t="s">
        <v>570</v>
      </c>
      <c r="H4041" t="s">
        <v>569</v>
      </c>
      <c r="I4041">
        <v>298</v>
      </c>
      <c r="J4041" t="s">
        <v>145</v>
      </c>
      <c r="K4041" t="s">
        <v>137</v>
      </c>
      <c r="L4041">
        <f>I4041*$Q$2/100/1000</f>
        <v>1.1026E-3</v>
      </c>
    </row>
    <row r="4042" spans="1:12">
      <c r="A4042" s="118">
        <v>45017</v>
      </c>
      <c r="B4042" t="s">
        <v>6503</v>
      </c>
      <c r="C4042" t="s">
        <v>6502</v>
      </c>
      <c r="D4042" t="s">
        <v>18115</v>
      </c>
      <c r="E4042" t="s">
        <v>18114</v>
      </c>
      <c r="F4042" s="119" t="s">
        <v>6499</v>
      </c>
      <c r="G4042" t="s">
        <v>6498</v>
      </c>
      <c r="H4042" t="s">
        <v>6497</v>
      </c>
      <c r="I4042">
        <v>13.2</v>
      </c>
      <c r="J4042" t="s">
        <v>138</v>
      </c>
      <c r="K4042" t="s">
        <v>137</v>
      </c>
      <c r="L4042">
        <f>I4042*$Q$2/1000</f>
        <v>4.8839999999999995E-3</v>
      </c>
    </row>
    <row r="4043" spans="1:12">
      <c r="A4043" s="118">
        <v>45200</v>
      </c>
      <c r="B4043" t="s">
        <v>17992</v>
      </c>
      <c r="C4043" t="s">
        <v>17991</v>
      </c>
      <c r="D4043" t="s">
        <v>18004</v>
      </c>
      <c r="E4043" t="s">
        <v>18113</v>
      </c>
      <c r="F4043">
        <v>101026870</v>
      </c>
      <c r="G4043" t="s">
        <v>18112</v>
      </c>
      <c r="H4043" t="s">
        <v>17986</v>
      </c>
      <c r="I4043">
        <v>12.4</v>
      </c>
      <c r="J4043" t="s">
        <v>145</v>
      </c>
      <c r="K4043" t="s">
        <v>137</v>
      </c>
      <c r="L4043">
        <f>I4043*$Q$2/100/1000</f>
        <v>4.5880000000000001E-5</v>
      </c>
    </row>
    <row r="4044" spans="1:12">
      <c r="A4044" s="118">
        <v>45017</v>
      </c>
      <c r="B4044" t="s">
        <v>180</v>
      </c>
      <c r="C4044" t="s">
        <v>179</v>
      </c>
      <c r="D4044" t="s">
        <v>18111</v>
      </c>
      <c r="E4044" t="s">
        <v>18110</v>
      </c>
      <c r="F4044" s="119" t="s">
        <v>329</v>
      </c>
      <c r="G4044" t="s">
        <v>328</v>
      </c>
      <c r="H4044" t="s">
        <v>174</v>
      </c>
      <c r="I4044">
        <v>3154</v>
      </c>
      <c r="J4044" t="s">
        <v>173</v>
      </c>
      <c r="K4044" t="s">
        <v>172</v>
      </c>
      <c r="L4044">
        <f>I4044*$Q$3/(1000/25)</f>
        <v>2.5295079999999999</v>
      </c>
    </row>
    <row r="4045" spans="1:12">
      <c r="A4045" s="118">
        <v>45017</v>
      </c>
      <c r="B4045" t="s">
        <v>574</v>
      </c>
      <c r="C4045" t="s">
        <v>573</v>
      </c>
      <c r="D4045" t="s">
        <v>2730</v>
      </c>
      <c r="E4045" t="s">
        <v>18109</v>
      </c>
      <c r="F4045" s="119" t="s">
        <v>5100</v>
      </c>
      <c r="G4045" t="s">
        <v>5099</v>
      </c>
      <c r="H4045" t="s">
        <v>569</v>
      </c>
      <c r="I4045">
        <v>298</v>
      </c>
      <c r="J4045" t="s">
        <v>145</v>
      </c>
      <c r="K4045" t="s">
        <v>137</v>
      </c>
      <c r="L4045">
        <f>I4045*$Q$2/100/1000</f>
        <v>1.1026E-3</v>
      </c>
    </row>
    <row r="4046" spans="1:12">
      <c r="A4046" s="118">
        <v>45200</v>
      </c>
      <c r="B4046" t="s">
        <v>17992</v>
      </c>
      <c r="C4046" t="s">
        <v>17991</v>
      </c>
      <c r="D4046" t="s">
        <v>17990</v>
      </c>
      <c r="E4046" t="s">
        <v>18108</v>
      </c>
      <c r="F4046" t="s">
        <v>18087</v>
      </c>
      <c r="G4046" t="s">
        <v>18086</v>
      </c>
      <c r="H4046" t="s">
        <v>17986</v>
      </c>
      <c r="I4046">
        <v>12.4</v>
      </c>
      <c r="J4046" t="s">
        <v>145</v>
      </c>
      <c r="K4046" t="s">
        <v>137</v>
      </c>
      <c r="L4046">
        <f>I4046*$Q$2/100/1000</f>
        <v>4.5880000000000001E-5</v>
      </c>
    </row>
    <row r="4047" spans="1:12">
      <c r="A4047" s="118">
        <v>45017</v>
      </c>
      <c r="B4047" t="s">
        <v>574</v>
      </c>
      <c r="C4047" t="s">
        <v>573</v>
      </c>
      <c r="D4047" t="s">
        <v>7935</v>
      </c>
      <c r="E4047" t="s">
        <v>18107</v>
      </c>
      <c r="F4047" s="119">
        <v>21201457</v>
      </c>
      <c r="G4047" t="s">
        <v>575</v>
      </c>
      <c r="H4047" t="s">
        <v>569</v>
      </c>
      <c r="I4047">
        <v>298</v>
      </c>
      <c r="J4047" t="s">
        <v>145</v>
      </c>
      <c r="K4047" t="s">
        <v>137</v>
      </c>
      <c r="L4047">
        <f>I4047*$Q$2/100/1000</f>
        <v>1.1026E-3</v>
      </c>
    </row>
    <row r="4048" spans="1:12">
      <c r="A4048" s="118">
        <v>45200</v>
      </c>
      <c r="B4048" t="s">
        <v>17992</v>
      </c>
      <c r="C4048" t="s">
        <v>17991</v>
      </c>
      <c r="D4048" t="s">
        <v>18059</v>
      </c>
      <c r="E4048" t="s">
        <v>18106</v>
      </c>
      <c r="F4048">
        <v>101016688</v>
      </c>
      <c r="G4048" t="s">
        <v>18057</v>
      </c>
      <c r="H4048" t="s">
        <v>17986</v>
      </c>
      <c r="I4048">
        <v>12.4</v>
      </c>
      <c r="J4048" t="s">
        <v>145</v>
      </c>
      <c r="K4048" t="s">
        <v>137</v>
      </c>
      <c r="L4048">
        <f>I4048*$Q$2/100/1000</f>
        <v>4.5880000000000001E-5</v>
      </c>
    </row>
    <row r="4049" spans="1:12">
      <c r="A4049" s="118">
        <v>45200</v>
      </c>
      <c r="B4049" t="s">
        <v>17992</v>
      </c>
      <c r="C4049" t="s">
        <v>17991</v>
      </c>
      <c r="D4049" t="s">
        <v>18004</v>
      </c>
      <c r="E4049" t="s">
        <v>18105</v>
      </c>
      <c r="F4049" t="s">
        <v>18104</v>
      </c>
      <c r="G4049" t="s">
        <v>18103</v>
      </c>
      <c r="H4049" t="s">
        <v>17986</v>
      </c>
      <c r="I4049">
        <v>12.4</v>
      </c>
      <c r="J4049" t="s">
        <v>145</v>
      </c>
      <c r="K4049" t="s">
        <v>137</v>
      </c>
      <c r="L4049">
        <f>I4049*$Q$2/100/1000</f>
        <v>4.5880000000000001E-5</v>
      </c>
    </row>
    <row r="4050" spans="1:12">
      <c r="A4050" s="118">
        <v>45200</v>
      </c>
      <c r="B4050" t="s">
        <v>17992</v>
      </c>
      <c r="C4050" t="s">
        <v>17991</v>
      </c>
      <c r="D4050" t="s">
        <v>18102</v>
      </c>
      <c r="E4050" t="s">
        <v>18101</v>
      </c>
      <c r="F4050">
        <v>10203541</v>
      </c>
      <c r="G4050" t="s">
        <v>18100</v>
      </c>
      <c r="H4050" t="s">
        <v>17986</v>
      </c>
      <c r="I4050">
        <v>12.4</v>
      </c>
      <c r="J4050" t="s">
        <v>145</v>
      </c>
      <c r="K4050" t="s">
        <v>137</v>
      </c>
      <c r="L4050">
        <f>I4050*$Q$2/100/1000</f>
        <v>4.5880000000000001E-5</v>
      </c>
    </row>
    <row r="4051" spans="1:12">
      <c r="A4051" s="118">
        <v>45200</v>
      </c>
      <c r="B4051" t="s">
        <v>17992</v>
      </c>
      <c r="C4051" t="s">
        <v>17991</v>
      </c>
      <c r="D4051" t="s">
        <v>18004</v>
      </c>
      <c r="E4051" t="s">
        <v>18099</v>
      </c>
      <c r="F4051">
        <v>101033607</v>
      </c>
      <c r="G4051" t="s">
        <v>18098</v>
      </c>
      <c r="H4051" t="s">
        <v>17986</v>
      </c>
      <c r="I4051">
        <v>12.4</v>
      </c>
      <c r="J4051" t="s">
        <v>145</v>
      </c>
      <c r="K4051" t="s">
        <v>137</v>
      </c>
      <c r="L4051">
        <f>I4051*$Q$2/100/1000</f>
        <v>4.5880000000000001E-5</v>
      </c>
    </row>
    <row r="4052" spans="1:12">
      <c r="A4052" s="118">
        <v>45231</v>
      </c>
      <c r="B4052" t="s">
        <v>17992</v>
      </c>
      <c r="C4052" t="s">
        <v>17991</v>
      </c>
      <c r="D4052" t="s">
        <v>17990</v>
      </c>
      <c r="E4052" t="s">
        <v>18097</v>
      </c>
      <c r="F4052" t="s">
        <v>18012</v>
      </c>
      <c r="G4052" t="s">
        <v>18011</v>
      </c>
      <c r="H4052" t="s">
        <v>17986</v>
      </c>
      <c r="I4052">
        <v>12.4</v>
      </c>
      <c r="J4052" t="s">
        <v>145</v>
      </c>
      <c r="K4052" t="s">
        <v>137</v>
      </c>
      <c r="L4052">
        <f>I4052*$Q$2/100/1000</f>
        <v>4.5880000000000001E-5</v>
      </c>
    </row>
    <row r="4053" spans="1:12">
      <c r="A4053" s="118">
        <v>45231</v>
      </c>
      <c r="B4053" t="s">
        <v>17992</v>
      </c>
      <c r="C4053" t="s">
        <v>17991</v>
      </c>
      <c r="D4053" t="s">
        <v>18004</v>
      </c>
      <c r="E4053" t="s">
        <v>18096</v>
      </c>
      <c r="F4053">
        <v>34205053</v>
      </c>
      <c r="G4053" t="s">
        <v>18095</v>
      </c>
      <c r="H4053" t="s">
        <v>17986</v>
      </c>
      <c r="I4053">
        <v>12.4</v>
      </c>
      <c r="J4053" t="s">
        <v>145</v>
      </c>
      <c r="K4053" t="s">
        <v>137</v>
      </c>
      <c r="L4053">
        <f>I4053*$Q$2/100/1000</f>
        <v>4.5880000000000001E-5</v>
      </c>
    </row>
    <row r="4054" spans="1:12">
      <c r="A4054" s="118">
        <v>45231</v>
      </c>
      <c r="B4054" t="s">
        <v>17992</v>
      </c>
      <c r="C4054" t="s">
        <v>17991</v>
      </c>
      <c r="D4054" t="s">
        <v>18094</v>
      </c>
      <c r="E4054" t="s">
        <v>18093</v>
      </c>
      <c r="F4054" t="s">
        <v>4220</v>
      </c>
      <c r="G4054" t="s">
        <v>4219</v>
      </c>
      <c r="H4054" t="s">
        <v>17986</v>
      </c>
      <c r="I4054">
        <v>12.4</v>
      </c>
      <c r="J4054" t="s">
        <v>145</v>
      </c>
      <c r="K4054" t="s">
        <v>137</v>
      </c>
      <c r="L4054">
        <f>I4054*$Q$2/100/1000</f>
        <v>4.5880000000000001E-5</v>
      </c>
    </row>
    <row r="4055" spans="1:12">
      <c r="A4055" s="118">
        <v>45231</v>
      </c>
      <c r="B4055" t="s">
        <v>17992</v>
      </c>
      <c r="C4055" t="s">
        <v>17991</v>
      </c>
      <c r="D4055" t="s">
        <v>18053</v>
      </c>
      <c r="E4055" t="s">
        <v>18092</v>
      </c>
      <c r="F4055" t="s">
        <v>18012</v>
      </c>
      <c r="G4055" t="s">
        <v>18011</v>
      </c>
      <c r="H4055" t="s">
        <v>17986</v>
      </c>
      <c r="I4055">
        <v>12.4</v>
      </c>
      <c r="J4055" t="s">
        <v>145</v>
      </c>
      <c r="K4055" t="s">
        <v>137</v>
      </c>
      <c r="L4055">
        <f>I4055*$Q$2/100/1000</f>
        <v>4.5880000000000001E-5</v>
      </c>
    </row>
    <row r="4056" spans="1:12">
      <c r="A4056" s="118">
        <v>45231</v>
      </c>
      <c r="B4056" t="s">
        <v>17992</v>
      </c>
      <c r="C4056" t="s">
        <v>17991</v>
      </c>
      <c r="D4056" t="s">
        <v>18091</v>
      </c>
      <c r="E4056" t="s">
        <v>18090</v>
      </c>
      <c r="F4056" t="s">
        <v>18087</v>
      </c>
      <c r="G4056" t="s">
        <v>18086</v>
      </c>
      <c r="H4056" t="s">
        <v>17986</v>
      </c>
      <c r="I4056">
        <v>12.4</v>
      </c>
      <c r="J4056" t="s">
        <v>145</v>
      </c>
      <c r="K4056" t="s">
        <v>137</v>
      </c>
      <c r="L4056">
        <f>I4056*$Q$2/100/1000</f>
        <v>4.5880000000000001E-5</v>
      </c>
    </row>
    <row r="4057" spans="1:12">
      <c r="A4057" s="118">
        <v>45231</v>
      </c>
      <c r="B4057" t="s">
        <v>17992</v>
      </c>
      <c r="C4057" t="s">
        <v>17991</v>
      </c>
      <c r="D4057" t="s">
        <v>18001</v>
      </c>
      <c r="E4057" t="s">
        <v>18089</v>
      </c>
      <c r="F4057" t="s">
        <v>17999</v>
      </c>
      <c r="G4057" t="s">
        <v>17998</v>
      </c>
      <c r="H4057" t="s">
        <v>17986</v>
      </c>
      <c r="I4057">
        <v>12.4</v>
      </c>
      <c r="J4057" t="s">
        <v>145</v>
      </c>
      <c r="K4057" t="s">
        <v>137</v>
      </c>
      <c r="L4057">
        <f>I4057*$Q$2/100/1000</f>
        <v>4.5880000000000001E-5</v>
      </c>
    </row>
    <row r="4058" spans="1:12">
      <c r="A4058" s="118">
        <v>45231</v>
      </c>
      <c r="B4058" t="s">
        <v>17992</v>
      </c>
      <c r="C4058" t="s">
        <v>17991</v>
      </c>
      <c r="D4058" t="s">
        <v>17990</v>
      </c>
      <c r="E4058" t="s">
        <v>18088</v>
      </c>
      <c r="F4058" t="s">
        <v>18087</v>
      </c>
      <c r="G4058" t="s">
        <v>18086</v>
      </c>
      <c r="H4058" t="s">
        <v>17986</v>
      </c>
      <c r="I4058">
        <v>12.4</v>
      </c>
      <c r="J4058" t="s">
        <v>145</v>
      </c>
      <c r="K4058" t="s">
        <v>137</v>
      </c>
      <c r="L4058">
        <f>I4058*$Q$2/100/1000</f>
        <v>4.5880000000000001E-5</v>
      </c>
    </row>
    <row r="4059" spans="1:12">
      <c r="A4059" s="118">
        <v>45231</v>
      </c>
      <c r="B4059" t="s">
        <v>17992</v>
      </c>
      <c r="C4059" t="s">
        <v>17991</v>
      </c>
      <c r="D4059" t="s">
        <v>18085</v>
      </c>
      <c r="E4059" t="s">
        <v>18084</v>
      </c>
      <c r="F4059">
        <v>101047303</v>
      </c>
      <c r="G4059" t="s">
        <v>18083</v>
      </c>
      <c r="H4059" t="s">
        <v>17986</v>
      </c>
      <c r="I4059">
        <v>12.4</v>
      </c>
      <c r="J4059" t="s">
        <v>145</v>
      </c>
      <c r="K4059" t="s">
        <v>137</v>
      </c>
      <c r="L4059">
        <f>I4059*$Q$2/100/1000</f>
        <v>4.5880000000000001E-5</v>
      </c>
    </row>
    <row r="4060" spans="1:12">
      <c r="A4060" s="118">
        <v>45231</v>
      </c>
      <c r="B4060" t="s">
        <v>17992</v>
      </c>
      <c r="C4060" t="s">
        <v>17991</v>
      </c>
      <c r="D4060" t="s">
        <v>18082</v>
      </c>
      <c r="E4060" t="s">
        <v>18081</v>
      </c>
      <c r="F4060" t="s">
        <v>18051</v>
      </c>
      <c r="G4060" t="s">
        <v>18050</v>
      </c>
      <c r="H4060" t="s">
        <v>17986</v>
      </c>
      <c r="I4060">
        <v>12.4</v>
      </c>
      <c r="J4060" t="s">
        <v>145</v>
      </c>
      <c r="K4060" t="s">
        <v>137</v>
      </c>
      <c r="L4060">
        <f>I4060*$Q$2/100/1000</f>
        <v>4.5880000000000001E-5</v>
      </c>
    </row>
    <row r="4061" spans="1:12">
      <c r="A4061" s="118">
        <v>45231</v>
      </c>
      <c r="B4061" t="s">
        <v>17992</v>
      </c>
      <c r="C4061" t="s">
        <v>17991</v>
      </c>
      <c r="D4061" t="s">
        <v>18053</v>
      </c>
      <c r="E4061" t="s">
        <v>18080</v>
      </c>
      <c r="F4061">
        <v>34203309</v>
      </c>
      <c r="G4061" t="s">
        <v>18079</v>
      </c>
      <c r="H4061" t="s">
        <v>17986</v>
      </c>
      <c r="I4061">
        <v>12.4</v>
      </c>
      <c r="J4061" t="s">
        <v>145</v>
      </c>
      <c r="K4061" t="s">
        <v>137</v>
      </c>
      <c r="L4061">
        <f>I4061*$Q$2/100/1000</f>
        <v>4.5880000000000001E-5</v>
      </c>
    </row>
    <row r="4062" spans="1:12">
      <c r="A4062" s="118">
        <v>45231</v>
      </c>
      <c r="B4062" t="s">
        <v>17992</v>
      </c>
      <c r="C4062" t="s">
        <v>17991</v>
      </c>
      <c r="D4062" t="s">
        <v>18078</v>
      </c>
      <c r="E4062" t="s">
        <v>18077</v>
      </c>
      <c r="F4062">
        <v>101020030</v>
      </c>
      <c r="G4062" t="s">
        <v>18076</v>
      </c>
      <c r="H4062" t="s">
        <v>17986</v>
      </c>
      <c r="I4062">
        <v>12.4</v>
      </c>
      <c r="J4062" t="s">
        <v>145</v>
      </c>
      <c r="K4062" t="s">
        <v>137</v>
      </c>
      <c r="L4062">
        <f>I4062*$Q$2/100/1000</f>
        <v>4.5880000000000001E-5</v>
      </c>
    </row>
    <row r="4063" spans="1:12">
      <c r="A4063" s="118">
        <v>45231</v>
      </c>
      <c r="B4063" t="s">
        <v>17992</v>
      </c>
      <c r="C4063" t="s">
        <v>17991</v>
      </c>
      <c r="D4063" t="s">
        <v>18075</v>
      </c>
      <c r="E4063" t="s">
        <v>18074</v>
      </c>
      <c r="F4063">
        <v>101017348</v>
      </c>
      <c r="G4063" t="s">
        <v>18073</v>
      </c>
      <c r="H4063" t="s">
        <v>17986</v>
      </c>
      <c r="I4063">
        <v>12.4</v>
      </c>
      <c r="J4063" t="s">
        <v>145</v>
      </c>
      <c r="K4063" t="s">
        <v>137</v>
      </c>
      <c r="L4063">
        <f>I4063*$Q$2/100/1000</f>
        <v>4.5880000000000001E-5</v>
      </c>
    </row>
    <row r="4064" spans="1:12">
      <c r="A4064" s="118">
        <v>45231</v>
      </c>
      <c r="B4064" t="s">
        <v>17992</v>
      </c>
      <c r="C4064" t="s">
        <v>17991</v>
      </c>
      <c r="D4064" t="s">
        <v>18053</v>
      </c>
      <c r="E4064" t="s">
        <v>18072</v>
      </c>
      <c r="F4064" t="s">
        <v>17988</v>
      </c>
      <c r="G4064" t="s">
        <v>17987</v>
      </c>
      <c r="H4064" t="s">
        <v>17986</v>
      </c>
      <c r="I4064">
        <v>12.4</v>
      </c>
      <c r="J4064" t="s">
        <v>145</v>
      </c>
      <c r="K4064" t="s">
        <v>137</v>
      </c>
      <c r="L4064">
        <f>I4064*$Q$2/100/1000</f>
        <v>4.5880000000000001E-5</v>
      </c>
    </row>
    <row r="4065" spans="1:12">
      <c r="A4065" s="118">
        <v>45231</v>
      </c>
      <c r="B4065" t="s">
        <v>17992</v>
      </c>
      <c r="C4065" t="s">
        <v>17991</v>
      </c>
      <c r="D4065" t="s">
        <v>18045</v>
      </c>
      <c r="E4065" t="s">
        <v>18071</v>
      </c>
      <c r="F4065">
        <v>3445198</v>
      </c>
      <c r="G4065" t="s">
        <v>18026</v>
      </c>
      <c r="H4065" t="s">
        <v>17986</v>
      </c>
      <c r="I4065">
        <v>12.4</v>
      </c>
      <c r="J4065" t="s">
        <v>145</v>
      </c>
      <c r="K4065" t="s">
        <v>137</v>
      </c>
      <c r="L4065">
        <f>I4065*$Q$2/100/1000</f>
        <v>4.5880000000000001E-5</v>
      </c>
    </row>
    <row r="4066" spans="1:12">
      <c r="A4066" s="118">
        <v>45231</v>
      </c>
      <c r="B4066" t="s">
        <v>17992</v>
      </c>
      <c r="C4066" t="s">
        <v>17991</v>
      </c>
      <c r="D4066" t="s">
        <v>18056</v>
      </c>
      <c r="E4066" t="s">
        <v>18070</v>
      </c>
      <c r="F4066">
        <v>34203305</v>
      </c>
      <c r="G4066" t="s">
        <v>18030</v>
      </c>
      <c r="H4066" t="s">
        <v>17986</v>
      </c>
      <c r="I4066">
        <v>12.4</v>
      </c>
      <c r="J4066" t="s">
        <v>145</v>
      </c>
      <c r="K4066" t="s">
        <v>137</v>
      </c>
      <c r="L4066">
        <f>I4066*$Q$2/100/1000</f>
        <v>4.5880000000000001E-5</v>
      </c>
    </row>
    <row r="4067" spans="1:12">
      <c r="A4067" s="118">
        <v>45231</v>
      </c>
      <c r="B4067" t="s">
        <v>17992</v>
      </c>
      <c r="C4067" t="s">
        <v>17991</v>
      </c>
      <c r="D4067" t="s">
        <v>18053</v>
      </c>
      <c r="E4067" t="s">
        <v>18069</v>
      </c>
      <c r="F4067">
        <v>3445207</v>
      </c>
      <c r="G4067" t="s">
        <v>18068</v>
      </c>
      <c r="H4067" t="s">
        <v>17986</v>
      </c>
      <c r="I4067">
        <v>12.4</v>
      </c>
      <c r="J4067" t="s">
        <v>145</v>
      </c>
      <c r="K4067" t="s">
        <v>137</v>
      </c>
      <c r="L4067">
        <f>I4067*$Q$2/100/1000</f>
        <v>4.5880000000000001E-5</v>
      </c>
    </row>
    <row r="4068" spans="1:12">
      <c r="A4068" s="118">
        <v>45231</v>
      </c>
      <c r="B4068" t="s">
        <v>17992</v>
      </c>
      <c r="C4068" t="s">
        <v>17991</v>
      </c>
      <c r="D4068" t="s">
        <v>18035</v>
      </c>
      <c r="E4068" t="s">
        <v>18067</v>
      </c>
      <c r="F4068" t="s">
        <v>18066</v>
      </c>
      <c r="G4068" t="s">
        <v>18065</v>
      </c>
      <c r="H4068" t="s">
        <v>17986</v>
      </c>
      <c r="I4068">
        <v>12.4</v>
      </c>
      <c r="J4068" t="s">
        <v>145</v>
      </c>
      <c r="K4068" t="s">
        <v>137</v>
      </c>
      <c r="L4068">
        <f>I4068*$Q$2/100/1000</f>
        <v>4.5880000000000001E-5</v>
      </c>
    </row>
    <row r="4069" spans="1:12">
      <c r="A4069" s="118">
        <v>45231</v>
      </c>
      <c r="B4069" t="s">
        <v>17992</v>
      </c>
      <c r="C4069" t="s">
        <v>17991</v>
      </c>
      <c r="D4069" t="s">
        <v>18064</v>
      </c>
      <c r="E4069" t="s">
        <v>18063</v>
      </c>
      <c r="F4069">
        <v>101016688</v>
      </c>
      <c r="G4069" t="s">
        <v>18057</v>
      </c>
      <c r="H4069" t="s">
        <v>17986</v>
      </c>
      <c r="I4069">
        <v>12.4</v>
      </c>
      <c r="J4069" t="s">
        <v>145</v>
      </c>
      <c r="K4069" t="s">
        <v>137</v>
      </c>
      <c r="L4069">
        <f>I4069*$Q$2/100/1000</f>
        <v>4.5880000000000001E-5</v>
      </c>
    </row>
    <row r="4070" spans="1:12">
      <c r="A4070" s="118">
        <v>45231</v>
      </c>
      <c r="B4070" t="s">
        <v>17992</v>
      </c>
      <c r="C4070" t="s">
        <v>17991</v>
      </c>
      <c r="D4070" t="s">
        <v>18004</v>
      </c>
      <c r="E4070" t="s">
        <v>18062</v>
      </c>
      <c r="F4070">
        <v>101022627</v>
      </c>
      <c r="G4070" t="s">
        <v>18061</v>
      </c>
      <c r="H4070" t="s">
        <v>17986</v>
      </c>
      <c r="I4070">
        <v>12.4</v>
      </c>
      <c r="J4070" t="s">
        <v>145</v>
      </c>
      <c r="K4070" t="s">
        <v>137</v>
      </c>
      <c r="L4070">
        <f>I4070*$Q$2/100/1000</f>
        <v>4.5880000000000001E-5</v>
      </c>
    </row>
    <row r="4071" spans="1:12">
      <c r="A4071" s="118">
        <v>45231</v>
      </c>
      <c r="B4071" t="s">
        <v>17992</v>
      </c>
      <c r="C4071" t="s">
        <v>17991</v>
      </c>
      <c r="D4071" t="s">
        <v>18053</v>
      </c>
      <c r="E4071" t="s">
        <v>18060</v>
      </c>
      <c r="F4071">
        <v>101010879</v>
      </c>
      <c r="G4071" t="s">
        <v>18033</v>
      </c>
      <c r="H4071" t="s">
        <v>17986</v>
      </c>
      <c r="I4071">
        <v>12.4</v>
      </c>
      <c r="J4071" t="s">
        <v>145</v>
      </c>
      <c r="K4071" t="s">
        <v>137</v>
      </c>
      <c r="L4071">
        <f>I4071*$Q$2/100/1000</f>
        <v>4.5880000000000001E-5</v>
      </c>
    </row>
    <row r="4072" spans="1:12">
      <c r="A4072" s="118">
        <v>45231</v>
      </c>
      <c r="B4072" t="s">
        <v>17992</v>
      </c>
      <c r="C4072" t="s">
        <v>17991</v>
      </c>
      <c r="D4072" t="s">
        <v>18059</v>
      </c>
      <c r="E4072" t="s">
        <v>18058</v>
      </c>
      <c r="F4072">
        <v>101016688</v>
      </c>
      <c r="G4072" t="s">
        <v>18057</v>
      </c>
      <c r="H4072" t="s">
        <v>17986</v>
      </c>
      <c r="I4072">
        <v>12.4</v>
      </c>
      <c r="J4072" t="s">
        <v>145</v>
      </c>
      <c r="K4072" t="s">
        <v>137</v>
      </c>
      <c r="L4072">
        <f>I4072*$Q$2/100/1000</f>
        <v>4.5880000000000001E-5</v>
      </c>
    </row>
    <row r="4073" spans="1:12">
      <c r="A4073" s="118">
        <v>45231</v>
      </c>
      <c r="B4073" t="s">
        <v>17992</v>
      </c>
      <c r="C4073" t="s">
        <v>17991</v>
      </c>
      <c r="D4073" t="s">
        <v>18056</v>
      </c>
      <c r="E4073" t="s">
        <v>18055</v>
      </c>
      <c r="F4073">
        <v>101041977</v>
      </c>
      <c r="G4073" t="s">
        <v>18054</v>
      </c>
      <c r="H4073" t="s">
        <v>17986</v>
      </c>
      <c r="I4073">
        <v>12.4</v>
      </c>
      <c r="J4073" t="s">
        <v>145</v>
      </c>
      <c r="K4073" t="s">
        <v>137</v>
      </c>
      <c r="L4073">
        <f>I4073*$Q$2/100/1000</f>
        <v>4.5880000000000001E-5</v>
      </c>
    </row>
    <row r="4074" spans="1:12">
      <c r="A4074" s="118">
        <v>45261</v>
      </c>
      <c r="B4074" t="s">
        <v>17992</v>
      </c>
      <c r="C4074" t="s">
        <v>17991</v>
      </c>
      <c r="D4074" t="s">
        <v>18053</v>
      </c>
      <c r="E4074" t="s">
        <v>18052</v>
      </c>
      <c r="F4074" t="s">
        <v>18051</v>
      </c>
      <c r="G4074" t="s">
        <v>18050</v>
      </c>
      <c r="H4074" t="s">
        <v>17986</v>
      </c>
      <c r="I4074">
        <v>12.4</v>
      </c>
      <c r="J4074" t="s">
        <v>145</v>
      </c>
      <c r="K4074" t="s">
        <v>137</v>
      </c>
      <c r="L4074">
        <f>I4074*$Q$2/100/1000</f>
        <v>4.5880000000000001E-5</v>
      </c>
    </row>
    <row r="4075" spans="1:12">
      <c r="A4075" s="118">
        <v>45261</v>
      </c>
      <c r="B4075" t="s">
        <v>17992</v>
      </c>
      <c r="C4075" t="s">
        <v>17991</v>
      </c>
      <c r="D4075" t="s">
        <v>18023</v>
      </c>
      <c r="E4075" t="s">
        <v>18049</v>
      </c>
      <c r="F4075">
        <v>5845004</v>
      </c>
      <c r="G4075" t="s">
        <v>18048</v>
      </c>
      <c r="H4075" t="s">
        <v>17986</v>
      </c>
      <c r="I4075">
        <v>12.4</v>
      </c>
      <c r="J4075" t="s">
        <v>145</v>
      </c>
      <c r="K4075" t="s">
        <v>137</v>
      </c>
      <c r="L4075">
        <f>I4075*$Q$2/100/1000</f>
        <v>4.5880000000000001E-5</v>
      </c>
    </row>
    <row r="4076" spans="1:12">
      <c r="A4076" s="118">
        <v>45017</v>
      </c>
      <c r="B4076" t="s">
        <v>365</v>
      </c>
      <c r="C4076" t="s">
        <v>364</v>
      </c>
      <c r="D4076" t="s">
        <v>18047</v>
      </c>
      <c r="E4076" t="s">
        <v>18046</v>
      </c>
      <c r="F4076" s="119">
        <v>1</v>
      </c>
      <c r="G4076" t="s">
        <v>667</v>
      </c>
      <c r="H4076" t="s">
        <v>359</v>
      </c>
      <c r="I4076">
        <v>144</v>
      </c>
      <c r="J4076" t="s">
        <v>138</v>
      </c>
      <c r="K4076" t="s">
        <v>137</v>
      </c>
      <c r="L4076">
        <f>I4076*$Q$2/1000</f>
        <v>5.3280000000000001E-2</v>
      </c>
    </row>
    <row r="4077" spans="1:12">
      <c r="A4077" s="118">
        <v>45261</v>
      </c>
      <c r="B4077" t="s">
        <v>17992</v>
      </c>
      <c r="C4077" t="s">
        <v>17991</v>
      </c>
      <c r="D4077" t="s">
        <v>18045</v>
      </c>
      <c r="E4077" t="s">
        <v>18044</v>
      </c>
      <c r="F4077">
        <v>3445206</v>
      </c>
      <c r="G4077" t="s">
        <v>18043</v>
      </c>
      <c r="H4077" t="s">
        <v>17986</v>
      </c>
      <c r="I4077">
        <v>12.4</v>
      </c>
      <c r="J4077" t="s">
        <v>145</v>
      </c>
      <c r="K4077" t="s">
        <v>137</v>
      </c>
      <c r="L4077">
        <f>I4077*$Q$2/100/1000</f>
        <v>4.5880000000000001E-5</v>
      </c>
    </row>
    <row r="4078" spans="1:12">
      <c r="A4078" s="118">
        <v>45261</v>
      </c>
      <c r="B4078" t="s">
        <v>17992</v>
      </c>
      <c r="C4078" t="s">
        <v>17991</v>
      </c>
      <c r="D4078" t="s">
        <v>18032</v>
      </c>
      <c r="E4078" t="s">
        <v>18042</v>
      </c>
      <c r="F4078">
        <v>3445197</v>
      </c>
      <c r="G4078" t="s">
        <v>18041</v>
      </c>
      <c r="H4078" t="s">
        <v>17986</v>
      </c>
      <c r="I4078">
        <v>12.4</v>
      </c>
      <c r="J4078" t="s">
        <v>145</v>
      </c>
      <c r="K4078" t="s">
        <v>137</v>
      </c>
      <c r="L4078">
        <f>I4078*$Q$2/100/1000</f>
        <v>4.5880000000000001E-5</v>
      </c>
    </row>
    <row r="4079" spans="1:12">
      <c r="A4079" s="118">
        <v>45261</v>
      </c>
      <c r="B4079" t="s">
        <v>17992</v>
      </c>
      <c r="C4079" t="s">
        <v>17991</v>
      </c>
      <c r="D4079" t="s">
        <v>18040</v>
      </c>
      <c r="E4079" t="s">
        <v>18039</v>
      </c>
      <c r="F4079">
        <v>3445248</v>
      </c>
      <c r="G4079" t="s">
        <v>18036</v>
      </c>
      <c r="H4079" t="s">
        <v>17986</v>
      </c>
      <c r="I4079">
        <v>12.4</v>
      </c>
      <c r="J4079" t="s">
        <v>145</v>
      </c>
      <c r="K4079" t="s">
        <v>137</v>
      </c>
      <c r="L4079">
        <f>I4079*$Q$2/100/1000</f>
        <v>4.5880000000000001E-5</v>
      </c>
    </row>
    <row r="4080" spans="1:12">
      <c r="A4080" s="118">
        <v>45261</v>
      </c>
      <c r="B4080" t="s">
        <v>17992</v>
      </c>
      <c r="C4080" t="s">
        <v>17991</v>
      </c>
      <c r="D4080" t="s">
        <v>18038</v>
      </c>
      <c r="E4080" t="s">
        <v>18037</v>
      </c>
      <c r="F4080">
        <v>3445248</v>
      </c>
      <c r="G4080" t="s">
        <v>18036</v>
      </c>
      <c r="H4080" t="s">
        <v>17986</v>
      </c>
      <c r="I4080">
        <v>12.4</v>
      </c>
      <c r="J4080" t="s">
        <v>145</v>
      </c>
      <c r="K4080" t="s">
        <v>137</v>
      </c>
      <c r="L4080">
        <f>I4080*$Q$2/100/1000</f>
        <v>4.5880000000000001E-5</v>
      </c>
    </row>
    <row r="4081" spans="1:12">
      <c r="A4081" s="118">
        <v>45261</v>
      </c>
      <c r="B4081" t="s">
        <v>17992</v>
      </c>
      <c r="C4081" t="s">
        <v>17991</v>
      </c>
      <c r="D4081" t="s">
        <v>18035</v>
      </c>
      <c r="E4081" t="s">
        <v>18034</v>
      </c>
      <c r="F4081">
        <v>101010879</v>
      </c>
      <c r="G4081" t="s">
        <v>18033</v>
      </c>
      <c r="H4081" t="s">
        <v>17986</v>
      </c>
      <c r="I4081">
        <v>12.4</v>
      </c>
      <c r="J4081" t="s">
        <v>145</v>
      </c>
      <c r="K4081" t="s">
        <v>137</v>
      </c>
      <c r="L4081">
        <f>I4081*$Q$2/100/1000</f>
        <v>4.5880000000000001E-5</v>
      </c>
    </row>
    <row r="4082" spans="1:12">
      <c r="A4082" s="118">
        <v>45261</v>
      </c>
      <c r="B4082" t="s">
        <v>17992</v>
      </c>
      <c r="C4082" t="s">
        <v>17991</v>
      </c>
      <c r="D4082" t="s">
        <v>18032</v>
      </c>
      <c r="E4082" t="s">
        <v>18031</v>
      </c>
      <c r="F4082">
        <v>34203305</v>
      </c>
      <c r="G4082" t="s">
        <v>18030</v>
      </c>
      <c r="H4082" t="s">
        <v>17986</v>
      </c>
      <c r="I4082">
        <v>12.4</v>
      </c>
      <c r="J4082" t="s">
        <v>145</v>
      </c>
      <c r="K4082" t="s">
        <v>137</v>
      </c>
      <c r="L4082">
        <f>I4082*$Q$2/100/1000</f>
        <v>4.5880000000000001E-5</v>
      </c>
    </row>
    <row r="4083" spans="1:12">
      <c r="A4083" s="118">
        <v>45261</v>
      </c>
      <c r="B4083" t="s">
        <v>17992</v>
      </c>
      <c r="C4083" t="s">
        <v>17991</v>
      </c>
      <c r="D4083" t="s">
        <v>18004</v>
      </c>
      <c r="E4083" t="s">
        <v>18029</v>
      </c>
      <c r="F4083">
        <v>51203629</v>
      </c>
      <c r="G4083" t="s">
        <v>18028</v>
      </c>
      <c r="H4083" t="s">
        <v>17986</v>
      </c>
      <c r="I4083">
        <v>12.4</v>
      </c>
      <c r="J4083" t="s">
        <v>145</v>
      </c>
      <c r="K4083" t="s">
        <v>137</v>
      </c>
      <c r="L4083">
        <f>I4083*$Q$2/100/1000</f>
        <v>4.5880000000000001E-5</v>
      </c>
    </row>
    <row r="4084" spans="1:12">
      <c r="A4084" s="118">
        <v>45261</v>
      </c>
      <c r="B4084" t="s">
        <v>17992</v>
      </c>
      <c r="C4084" t="s">
        <v>17991</v>
      </c>
      <c r="D4084" t="s">
        <v>17994</v>
      </c>
      <c r="E4084" t="s">
        <v>18027</v>
      </c>
      <c r="F4084">
        <v>3445198</v>
      </c>
      <c r="G4084" t="s">
        <v>18026</v>
      </c>
      <c r="H4084" t="s">
        <v>17986</v>
      </c>
      <c r="I4084">
        <v>12.4</v>
      </c>
      <c r="J4084" t="s">
        <v>145</v>
      </c>
      <c r="K4084" t="s">
        <v>137</v>
      </c>
      <c r="L4084">
        <f>I4084*$Q$2/100/1000</f>
        <v>4.5880000000000001E-5</v>
      </c>
    </row>
    <row r="4085" spans="1:12">
      <c r="A4085" s="118">
        <v>45261</v>
      </c>
      <c r="B4085" t="s">
        <v>17992</v>
      </c>
      <c r="C4085" t="s">
        <v>17991</v>
      </c>
      <c r="D4085" t="s">
        <v>18021</v>
      </c>
      <c r="E4085" t="s">
        <v>18025</v>
      </c>
      <c r="F4085">
        <v>101028302</v>
      </c>
      <c r="G4085" t="s">
        <v>18024</v>
      </c>
      <c r="H4085" t="s">
        <v>17986</v>
      </c>
      <c r="I4085">
        <v>12.4</v>
      </c>
      <c r="J4085" t="s">
        <v>145</v>
      </c>
      <c r="K4085" t="s">
        <v>137</v>
      </c>
      <c r="L4085">
        <f>I4085*$Q$2/100/1000</f>
        <v>4.5880000000000001E-5</v>
      </c>
    </row>
    <row r="4086" spans="1:12">
      <c r="A4086" s="118">
        <v>45261</v>
      </c>
      <c r="B4086" t="s">
        <v>17992</v>
      </c>
      <c r="C4086" t="s">
        <v>17991</v>
      </c>
      <c r="D4086" t="s">
        <v>18023</v>
      </c>
      <c r="E4086" t="s">
        <v>18022</v>
      </c>
      <c r="F4086">
        <v>101031484</v>
      </c>
      <c r="G4086" t="s">
        <v>18008</v>
      </c>
      <c r="H4086" t="s">
        <v>17986</v>
      </c>
      <c r="I4086">
        <v>12.4</v>
      </c>
      <c r="J4086" t="s">
        <v>145</v>
      </c>
      <c r="K4086" t="s">
        <v>137</v>
      </c>
      <c r="L4086">
        <f>I4086*$Q$2/100/1000</f>
        <v>4.5880000000000001E-5</v>
      </c>
    </row>
    <row r="4087" spans="1:12">
      <c r="A4087" s="118">
        <v>45261</v>
      </c>
      <c r="B4087" t="s">
        <v>17992</v>
      </c>
      <c r="C4087" t="s">
        <v>17991</v>
      </c>
      <c r="D4087" t="s">
        <v>18021</v>
      </c>
      <c r="E4087" t="s">
        <v>18020</v>
      </c>
      <c r="F4087">
        <v>101031879</v>
      </c>
      <c r="G4087" t="s">
        <v>18019</v>
      </c>
      <c r="H4087" t="s">
        <v>17986</v>
      </c>
      <c r="I4087">
        <v>12.4</v>
      </c>
      <c r="J4087" t="s">
        <v>145</v>
      </c>
      <c r="K4087" t="s">
        <v>137</v>
      </c>
      <c r="L4087">
        <f>I4087*$Q$2/100/1000</f>
        <v>4.5880000000000001E-5</v>
      </c>
    </row>
    <row r="4088" spans="1:12">
      <c r="A4088" s="118">
        <v>45261</v>
      </c>
      <c r="B4088" t="s">
        <v>17992</v>
      </c>
      <c r="C4088" t="s">
        <v>17991</v>
      </c>
      <c r="D4088" t="s">
        <v>17990</v>
      </c>
      <c r="E4088" t="s">
        <v>18018</v>
      </c>
      <c r="F4088">
        <v>101031486</v>
      </c>
      <c r="G4088" t="s">
        <v>18017</v>
      </c>
      <c r="H4088" t="s">
        <v>17986</v>
      </c>
      <c r="I4088">
        <v>12.4</v>
      </c>
      <c r="J4088" t="s">
        <v>145</v>
      </c>
      <c r="K4088" t="s">
        <v>137</v>
      </c>
      <c r="L4088">
        <f>I4088*$Q$2/100/1000</f>
        <v>4.5880000000000001E-5</v>
      </c>
    </row>
    <row r="4089" spans="1:12">
      <c r="A4089" s="118">
        <v>45017</v>
      </c>
      <c r="B4089" t="s">
        <v>365</v>
      </c>
      <c r="C4089" t="s">
        <v>364</v>
      </c>
      <c r="D4089" t="s">
        <v>18016</v>
      </c>
      <c r="E4089" t="s">
        <v>18015</v>
      </c>
      <c r="F4089" s="119" t="s">
        <v>1675</v>
      </c>
      <c r="G4089" t="s">
        <v>1674</v>
      </c>
      <c r="H4089" t="s">
        <v>359</v>
      </c>
      <c r="I4089">
        <v>144</v>
      </c>
      <c r="J4089" t="s">
        <v>138</v>
      </c>
      <c r="K4089" t="s">
        <v>137</v>
      </c>
      <c r="L4089">
        <f>I4089*$Q$2/1000</f>
        <v>5.3280000000000001E-2</v>
      </c>
    </row>
    <row r="4090" spans="1:12">
      <c r="A4090" s="118">
        <v>45261</v>
      </c>
      <c r="B4090" t="s">
        <v>17992</v>
      </c>
      <c r="C4090" t="s">
        <v>17991</v>
      </c>
      <c r="D4090" t="s">
        <v>18004</v>
      </c>
      <c r="E4090" t="s">
        <v>18014</v>
      </c>
      <c r="F4090">
        <v>3445038</v>
      </c>
      <c r="G4090" t="s">
        <v>18002</v>
      </c>
      <c r="H4090" t="s">
        <v>17986</v>
      </c>
      <c r="I4090">
        <v>12.4</v>
      </c>
      <c r="J4090" t="s">
        <v>145</v>
      </c>
      <c r="K4090" t="s">
        <v>137</v>
      </c>
      <c r="L4090">
        <f>I4090*$Q$2/100/1000</f>
        <v>4.5880000000000001E-5</v>
      </c>
    </row>
    <row r="4091" spans="1:12">
      <c r="A4091" s="118">
        <v>45261</v>
      </c>
      <c r="B4091" t="s">
        <v>17992</v>
      </c>
      <c r="C4091" t="s">
        <v>17991</v>
      </c>
      <c r="D4091" t="s">
        <v>17990</v>
      </c>
      <c r="E4091" t="s">
        <v>18013</v>
      </c>
      <c r="F4091" t="s">
        <v>18012</v>
      </c>
      <c r="G4091" t="s">
        <v>18011</v>
      </c>
      <c r="H4091" t="s">
        <v>17986</v>
      </c>
      <c r="I4091">
        <v>12.4</v>
      </c>
      <c r="J4091" t="s">
        <v>145</v>
      </c>
      <c r="K4091" t="s">
        <v>137</v>
      </c>
      <c r="L4091">
        <f>I4091*$Q$2/100/1000</f>
        <v>4.5880000000000001E-5</v>
      </c>
    </row>
    <row r="4092" spans="1:12">
      <c r="A4092" s="118">
        <v>45261</v>
      </c>
      <c r="B4092" t="s">
        <v>17992</v>
      </c>
      <c r="C4092" t="s">
        <v>17991</v>
      </c>
      <c r="D4092" t="s">
        <v>18010</v>
      </c>
      <c r="E4092" t="s">
        <v>18009</v>
      </c>
      <c r="F4092">
        <v>101031484</v>
      </c>
      <c r="G4092" t="s">
        <v>18008</v>
      </c>
      <c r="H4092" t="s">
        <v>17986</v>
      </c>
      <c r="I4092">
        <v>12.4</v>
      </c>
      <c r="J4092" t="s">
        <v>145</v>
      </c>
      <c r="K4092" t="s">
        <v>137</v>
      </c>
      <c r="L4092">
        <f>I4092*$Q$2/100/1000</f>
        <v>4.5880000000000001E-5</v>
      </c>
    </row>
    <row r="4093" spans="1:12">
      <c r="A4093" s="118">
        <v>45261</v>
      </c>
      <c r="B4093" t="s">
        <v>17992</v>
      </c>
      <c r="C4093" t="s">
        <v>17991</v>
      </c>
      <c r="D4093" t="s">
        <v>18007</v>
      </c>
      <c r="E4093" t="s">
        <v>18006</v>
      </c>
      <c r="F4093">
        <v>101028729</v>
      </c>
      <c r="G4093" t="s">
        <v>18005</v>
      </c>
      <c r="H4093" t="s">
        <v>17986</v>
      </c>
      <c r="I4093">
        <v>12.4</v>
      </c>
      <c r="J4093" t="s">
        <v>145</v>
      </c>
      <c r="K4093" t="s">
        <v>137</v>
      </c>
      <c r="L4093">
        <f>I4093*$Q$2/100/1000</f>
        <v>4.5880000000000001E-5</v>
      </c>
    </row>
    <row r="4094" spans="1:12">
      <c r="A4094" s="118">
        <v>45261</v>
      </c>
      <c r="B4094" t="s">
        <v>17992</v>
      </c>
      <c r="C4094" t="s">
        <v>17991</v>
      </c>
      <c r="D4094" t="s">
        <v>18004</v>
      </c>
      <c r="E4094" t="s">
        <v>18003</v>
      </c>
      <c r="F4094">
        <v>3445038</v>
      </c>
      <c r="G4094" t="s">
        <v>18002</v>
      </c>
      <c r="H4094" t="s">
        <v>17986</v>
      </c>
      <c r="I4094">
        <v>12.4</v>
      </c>
      <c r="J4094" t="s">
        <v>145</v>
      </c>
      <c r="K4094" t="s">
        <v>137</v>
      </c>
      <c r="L4094">
        <f>I4094*$Q$2/100/1000</f>
        <v>4.5880000000000001E-5</v>
      </c>
    </row>
    <row r="4095" spans="1:12">
      <c r="A4095" s="118">
        <v>45261</v>
      </c>
      <c r="B4095" t="s">
        <v>17992</v>
      </c>
      <c r="C4095" t="s">
        <v>17991</v>
      </c>
      <c r="D4095" t="s">
        <v>18001</v>
      </c>
      <c r="E4095" t="s">
        <v>18000</v>
      </c>
      <c r="F4095" t="s">
        <v>17999</v>
      </c>
      <c r="G4095" t="s">
        <v>17998</v>
      </c>
      <c r="H4095" t="s">
        <v>17986</v>
      </c>
      <c r="I4095">
        <v>12.4</v>
      </c>
      <c r="J4095" t="s">
        <v>145</v>
      </c>
      <c r="K4095" t="s">
        <v>137</v>
      </c>
      <c r="L4095">
        <f>I4095*$Q$2/100/1000</f>
        <v>4.5880000000000001E-5</v>
      </c>
    </row>
    <row r="4096" spans="1:12">
      <c r="A4096" s="118">
        <v>45261</v>
      </c>
      <c r="B4096" t="s">
        <v>17992</v>
      </c>
      <c r="C4096" t="s">
        <v>17991</v>
      </c>
      <c r="D4096" t="s">
        <v>17997</v>
      </c>
      <c r="E4096" t="s">
        <v>17996</v>
      </c>
      <c r="F4096">
        <v>101028028</v>
      </c>
      <c r="G4096" t="s">
        <v>17995</v>
      </c>
      <c r="H4096" t="s">
        <v>17986</v>
      </c>
      <c r="I4096">
        <v>12.4</v>
      </c>
      <c r="J4096" t="s">
        <v>145</v>
      </c>
      <c r="K4096" t="s">
        <v>137</v>
      </c>
      <c r="L4096">
        <f>I4096*$Q$2/100/1000</f>
        <v>4.5880000000000001E-5</v>
      </c>
    </row>
    <row r="4097" spans="1:12">
      <c r="A4097" s="118">
        <v>45261</v>
      </c>
      <c r="B4097" t="s">
        <v>17992</v>
      </c>
      <c r="C4097" t="s">
        <v>17991</v>
      </c>
      <c r="D4097" t="s">
        <v>17994</v>
      </c>
      <c r="E4097" t="s">
        <v>17993</v>
      </c>
      <c r="F4097" t="s">
        <v>17988</v>
      </c>
      <c r="G4097" t="s">
        <v>17987</v>
      </c>
      <c r="H4097" t="s">
        <v>17986</v>
      </c>
      <c r="I4097">
        <v>12.4</v>
      </c>
      <c r="J4097" t="s">
        <v>145</v>
      </c>
      <c r="K4097" t="s">
        <v>137</v>
      </c>
      <c r="L4097">
        <f>I4097*$Q$2/100/1000</f>
        <v>4.5880000000000001E-5</v>
      </c>
    </row>
    <row r="4098" spans="1:12">
      <c r="A4098" s="118">
        <v>45261</v>
      </c>
      <c r="B4098" t="s">
        <v>17992</v>
      </c>
      <c r="C4098" t="s">
        <v>17991</v>
      </c>
      <c r="D4098" t="s">
        <v>17990</v>
      </c>
      <c r="E4098" t="s">
        <v>17989</v>
      </c>
      <c r="F4098" t="s">
        <v>17988</v>
      </c>
      <c r="G4098" t="s">
        <v>17987</v>
      </c>
      <c r="H4098" t="s">
        <v>17986</v>
      </c>
      <c r="I4098">
        <v>12.4</v>
      </c>
      <c r="J4098" t="s">
        <v>145</v>
      </c>
      <c r="K4098" t="s">
        <v>137</v>
      </c>
      <c r="L4098">
        <f>I4098*$Q$2/100/1000</f>
        <v>4.5880000000000001E-5</v>
      </c>
    </row>
    <row r="4099" spans="1:12">
      <c r="A4099" s="118">
        <v>45017</v>
      </c>
      <c r="B4099" t="s">
        <v>17978</v>
      </c>
      <c r="C4099" t="s">
        <v>17977</v>
      </c>
      <c r="D4099" t="s">
        <v>17985</v>
      </c>
      <c r="E4099" t="s">
        <v>17984</v>
      </c>
      <c r="F4099" s="119" t="s">
        <v>17983</v>
      </c>
      <c r="G4099" t="s">
        <v>17982</v>
      </c>
      <c r="H4099" t="s">
        <v>17973</v>
      </c>
      <c r="I4099">
        <v>9.1999999999999993</v>
      </c>
      <c r="J4099" t="s">
        <v>138</v>
      </c>
      <c r="K4099" t="s">
        <v>137</v>
      </c>
      <c r="L4099">
        <f>I4099*$Q$2/1000</f>
        <v>3.4039999999999999E-3</v>
      </c>
    </row>
    <row r="4100" spans="1:12">
      <c r="A4100" s="118">
        <v>45139</v>
      </c>
      <c r="B4100" t="s">
        <v>17978</v>
      </c>
      <c r="C4100" t="s">
        <v>17977</v>
      </c>
      <c r="D4100" t="s">
        <v>17980</v>
      </c>
      <c r="E4100" t="s">
        <v>17981</v>
      </c>
      <c r="F4100" s="119">
        <v>89208993</v>
      </c>
      <c r="G4100" t="s">
        <v>17974</v>
      </c>
      <c r="H4100" t="s">
        <v>17973</v>
      </c>
      <c r="I4100">
        <v>9.1999999999999993</v>
      </c>
      <c r="J4100" t="s">
        <v>138</v>
      </c>
      <c r="K4100" t="s">
        <v>137</v>
      </c>
      <c r="L4100">
        <f>I4100*$Q$2/1000</f>
        <v>3.4039999999999999E-3</v>
      </c>
    </row>
    <row r="4101" spans="1:12">
      <c r="A4101" s="118">
        <v>45170</v>
      </c>
      <c r="B4101" t="s">
        <v>17978</v>
      </c>
      <c r="C4101" t="s">
        <v>17977</v>
      </c>
      <c r="D4101" t="s">
        <v>17980</v>
      </c>
      <c r="E4101" t="s">
        <v>17979</v>
      </c>
      <c r="F4101">
        <v>89208993</v>
      </c>
      <c r="G4101" t="s">
        <v>17974</v>
      </c>
      <c r="H4101" t="s">
        <v>17973</v>
      </c>
      <c r="I4101">
        <v>9.1999999999999993</v>
      </c>
      <c r="J4101" t="s">
        <v>138</v>
      </c>
      <c r="K4101" t="s">
        <v>137</v>
      </c>
      <c r="L4101">
        <f>I4101*$Q$2/1000</f>
        <v>3.4039999999999999E-3</v>
      </c>
    </row>
    <row r="4102" spans="1:12">
      <c r="A4102" s="118">
        <v>45200</v>
      </c>
      <c r="B4102" t="s">
        <v>17978</v>
      </c>
      <c r="C4102" t="s">
        <v>17977</v>
      </c>
      <c r="D4102" t="s">
        <v>17976</v>
      </c>
      <c r="E4102" t="s">
        <v>17975</v>
      </c>
      <c r="F4102">
        <v>89208993</v>
      </c>
      <c r="G4102" t="s">
        <v>17974</v>
      </c>
      <c r="H4102" t="s">
        <v>17973</v>
      </c>
      <c r="I4102">
        <v>9.1999999999999993</v>
      </c>
      <c r="J4102" t="s">
        <v>138</v>
      </c>
      <c r="K4102" t="s">
        <v>137</v>
      </c>
      <c r="L4102">
        <f>I4102*$Q$2/1000</f>
        <v>3.4039999999999999E-3</v>
      </c>
    </row>
    <row r="4103" spans="1:12">
      <c r="A4103" s="118">
        <v>44927</v>
      </c>
      <c r="B4103" t="s">
        <v>17080</v>
      </c>
      <c r="C4103" t="s">
        <v>17079</v>
      </c>
      <c r="D4103" t="s">
        <v>17924</v>
      </c>
      <c r="E4103" t="s">
        <v>17972</v>
      </c>
      <c r="F4103">
        <v>101031779</v>
      </c>
      <c r="G4103" t="s">
        <v>17139</v>
      </c>
      <c r="H4103" t="s">
        <v>17075</v>
      </c>
      <c r="I4103">
        <v>324</v>
      </c>
      <c r="J4103" t="s">
        <v>145</v>
      </c>
      <c r="K4103" t="s">
        <v>137</v>
      </c>
      <c r="L4103">
        <f>I4103*$Q$2/100/1000</f>
        <v>1.1987999999999999E-3</v>
      </c>
    </row>
    <row r="4104" spans="1:12">
      <c r="A4104" s="118">
        <v>44927</v>
      </c>
      <c r="B4104" t="s">
        <v>17080</v>
      </c>
      <c r="C4104" t="s">
        <v>17079</v>
      </c>
      <c r="D4104" t="s">
        <v>17926</v>
      </c>
      <c r="E4104" t="s">
        <v>17971</v>
      </c>
      <c r="F4104">
        <v>101022633</v>
      </c>
      <c r="G4104" t="s">
        <v>17164</v>
      </c>
      <c r="H4104" t="s">
        <v>17075</v>
      </c>
      <c r="I4104">
        <v>324</v>
      </c>
      <c r="J4104" t="s">
        <v>145</v>
      </c>
      <c r="K4104" t="s">
        <v>137</v>
      </c>
      <c r="L4104">
        <f>I4104*$Q$2/100/1000</f>
        <v>1.1987999999999999E-3</v>
      </c>
    </row>
    <row r="4105" spans="1:12">
      <c r="A4105" s="118">
        <v>44927</v>
      </c>
      <c r="B4105" t="s">
        <v>17080</v>
      </c>
      <c r="C4105" t="s">
        <v>17079</v>
      </c>
      <c r="D4105" t="s">
        <v>17845</v>
      </c>
      <c r="E4105" t="s">
        <v>17970</v>
      </c>
      <c r="F4105">
        <v>101031318</v>
      </c>
      <c r="G4105" t="s">
        <v>17969</v>
      </c>
      <c r="H4105" t="s">
        <v>17075</v>
      </c>
      <c r="I4105">
        <v>324</v>
      </c>
      <c r="J4105" t="s">
        <v>145</v>
      </c>
      <c r="K4105" t="s">
        <v>137</v>
      </c>
      <c r="L4105">
        <f>I4105*$Q$2/100/1000</f>
        <v>1.1987999999999999E-3</v>
      </c>
    </row>
    <row r="4106" spans="1:12">
      <c r="A4106" s="118">
        <v>44927</v>
      </c>
      <c r="B4106" t="s">
        <v>17080</v>
      </c>
      <c r="C4106" t="s">
        <v>17079</v>
      </c>
      <c r="D4106" t="s">
        <v>17759</v>
      </c>
      <c r="E4106" t="s">
        <v>17968</v>
      </c>
      <c r="F4106">
        <v>101032027</v>
      </c>
      <c r="G4106" t="s">
        <v>17122</v>
      </c>
      <c r="H4106" t="s">
        <v>17075</v>
      </c>
      <c r="I4106">
        <v>324</v>
      </c>
      <c r="J4106" t="s">
        <v>145</v>
      </c>
      <c r="K4106" t="s">
        <v>137</v>
      </c>
      <c r="L4106">
        <f>I4106*$Q$2/100/1000</f>
        <v>1.1987999999999999E-3</v>
      </c>
    </row>
    <row r="4107" spans="1:12">
      <c r="A4107" s="118">
        <v>44927</v>
      </c>
      <c r="B4107" t="s">
        <v>17080</v>
      </c>
      <c r="C4107" t="s">
        <v>17079</v>
      </c>
      <c r="D4107" t="s">
        <v>17967</v>
      </c>
      <c r="E4107" t="s">
        <v>17966</v>
      </c>
      <c r="F4107">
        <v>101031356</v>
      </c>
      <c r="G4107" t="s">
        <v>17527</v>
      </c>
      <c r="H4107" t="s">
        <v>17075</v>
      </c>
      <c r="I4107">
        <v>324</v>
      </c>
      <c r="J4107" t="s">
        <v>145</v>
      </c>
      <c r="K4107" t="s">
        <v>137</v>
      </c>
      <c r="L4107">
        <f>I4107*$Q$2/100/1000</f>
        <v>1.1987999999999999E-3</v>
      </c>
    </row>
    <row r="4108" spans="1:12">
      <c r="A4108" s="118">
        <v>44927</v>
      </c>
      <c r="B4108" t="s">
        <v>17080</v>
      </c>
      <c r="C4108" t="s">
        <v>17079</v>
      </c>
      <c r="D4108" t="s">
        <v>17926</v>
      </c>
      <c r="E4108" t="s">
        <v>17965</v>
      </c>
      <c r="F4108">
        <v>101022633</v>
      </c>
      <c r="G4108" t="s">
        <v>17164</v>
      </c>
      <c r="H4108" t="s">
        <v>17075</v>
      </c>
      <c r="I4108">
        <v>324</v>
      </c>
      <c r="J4108" t="s">
        <v>145</v>
      </c>
      <c r="K4108" t="s">
        <v>137</v>
      </c>
      <c r="L4108">
        <f>I4108*$Q$2/100/1000</f>
        <v>1.1987999999999999E-3</v>
      </c>
    </row>
    <row r="4109" spans="1:12">
      <c r="A4109" s="118">
        <v>45017</v>
      </c>
      <c r="B4109" t="s">
        <v>574</v>
      </c>
      <c r="C4109" t="s">
        <v>573</v>
      </c>
      <c r="D4109" t="s">
        <v>17964</v>
      </c>
      <c r="E4109" t="s">
        <v>17963</v>
      </c>
      <c r="F4109" s="119">
        <v>101035717</v>
      </c>
      <c r="G4109" t="s">
        <v>17962</v>
      </c>
      <c r="H4109" t="s">
        <v>569</v>
      </c>
      <c r="I4109">
        <v>298</v>
      </c>
      <c r="J4109" t="s">
        <v>145</v>
      </c>
      <c r="K4109" t="s">
        <v>137</v>
      </c>
      <c r="L4109">
        <f>I4109*$Q$2/100/1000</f>
        <v>1.1026E-3</v>
      </c>
    </row>
    <row r="4110" spans="1:12">
      <c r="A4110" s="118">
        <v>45017</v>
      </c>
      <c r="B4110" t="s">
        <v>144</v>
      </c>
      <c r="C4110" t="s">
        <v>143</v>
      </c>
      <c r="D4110" t="s">
        <v>17588</v>
      </c>
      <c r="E4110" t="s">
        <v>17961</v>
      </c>
      <c r="F4110" s="119" t="s">
        <v>153</v>
      </c>
      <c r="G4110" t="s">
        <v>152</v>
      </c>
      <c r="H4110" t="s">
        <v>139</v>
      </c>
      <c r="I4110">
        <v>22.2</v>
      </c>
      <c r="J4110" t="s">
        <v>138</v>
      </c>
      <c r="K4110" t="s">
        <v>137</v>
      </c>
      <c r="L4110">
        <f>I4110*$Q$2/1000</f>
        <v>8.2140000000000008E-3</v>
      </c>
    </row>
    <row r="4111" spans="1:12">
      <c r="A4111" s="118">
        <v>44927</v>
      </c>
      <c r="B4111" t="s">
        <v>17080</v>
      </c>
      <c r="C4111" t="s">
        <v>17079</v>
      </c>
      <c r="D4111" t="s">
        <v>17926</v>
      </c>
      <c r="E4111" t="s">
        <v>17960</v>
      </c>
      <c r="F4111">
        <v>101022633</v>
      </c>
      <c r="G4111" t="s">
        <v>17164</v>
      </c>
      <c r="H4111" t="s">
        <v>17075</v>
      </c>
      <c r="I4111">
        <v>324</v>
      </c>
      <c r="J4111" t="s">
        <v>145</v>
      </c>
      <c r="K4111" t="s">
        <v>137</v>
      </c>
      <c r="L4111">
        <f>I4111*$Q$2/100/1000</f>
        <v>1.1987999999999999E-3</v>
      </c>
    </row>
    <row r="4112" spans="1:12">
      <c r="A4112" s="118">
        <v>44927</v>
      </c>
      <c r="B4112" t="s">
        <v>17080</v>
      </c>
      <c r="C4112" t="s">
        <v>17079</v>
      </c>
      <c r="D4112" t="s">
        <v>17926</v>
      </c>
      <c r="E4112" t="s">
        <v>17959</v>
      </c>
      <c r="F4112">
        <v>101031312</v>
      </c>
      <c r="G4112" t="s">
        <v>17095</v>
      </c>
      <c r="H4112" t="s">
        <v>17075</v>
      </c>
      <c r="I4112">
        <v>324</v>
      </c>
      <c r="J4112" t="s">
        <v>145</v>
      </c>
      <c r="K4112" t="s">
        <v>137</v>
      </c>
      <c r="L4112">
        <f>I4112*$Q$2/100/1000</f>
        <v>1.1987999999999999E-3</v>
      </c>
    </row>
    <row r="4113" spans="1:12">
      <c r="A4113" s="118">
        <v>44927</v>
      </c>
      <c r="B4113" t="s">
        <v>17080</v>
      </c>
      <c r="C4113" t="s">
        <v>17079</v>
      </c>
      <c r="D4113" t="s">
        <v>17553</v>
      </c>
      <c r="E4113" t="s">
        <v>17958</v>
      </c>
      <c r="F4113" t="s">
        <v>17551</v>
      </c>
      <c r="G4113" t="s">
        <v>17550</v>
      </c>
      <c r="H4113" t="s">
        <v>17075</v>
      </c>
      <c r="I4113">
        <v>324</v>
      </c>
      <c r="J4113" t="s">
        <v>145</v>
      </c>
      <c r="K4113" t="s">
        <v>137</v>
      </c>
      <c r="L4113">
        <f>I4113*$Q$2/100/1000</f>
        <v>1.1987999999999999E-3</v>
      </c>
    </row>
    <row r="4114" spans="1:12">
      <c r="A4114" s="118">
        <v>44927</v>
      </c>
      <c r="B4114" t="s">
        <v>17080</v>
      </c>
      <c r="C4114" t="s">
        <v>17079</v>
      </c>
      <c r="D4114" t="s">
        <v>17553</v>
      </c>
      <c r="E4114" t="s">
        <v>17957</v>
      </c>
      <c r="F4114" t="s">
        <v>17551</v>
      </c>
      <c r="G4114" t="s">
        <v>17550</v>
      </c>
      <c r="H4114" t="s">
        <v>17075</v>
      </c>
      <c r="I4114">
        <v>324</v>
      </c>
      <c r="J4114" t="s">
        <v>145</v>
      </c>
      <c r="K4114" t="s">
        <v>137</v>
      </c>
      <c r="L4114">
        <f>I4114*$Q$2/100/1000</f>
        <v>1.1987999999999999E-3</v>
      </c>
    </row>
    <row r="4115" spans="1:12">
      <c r="A4115" s="118">
        <v>44927</v>
      </c>
      <c r="B4115" t="s">
        <v>17080</v>
      </c>
      <c r="C4115" t="s">
        <v>17079</v>
      </c>
      <c r="D4115" t="s">
        <v>17928</v>
      </c>
      <c r="E4115" t="s">
        <v>17956</v>
      </c>
      <c r="F4115">
        <v>101045244</v>
      </c>
      <c r="G4115" t="s">
        <v>17294</v>
      </c>
      <c r="H4115" t="s">
        <v>17075</v>
      </c>
      <c r="I4115">
        <v>324</v>
      </c>
      <c r="J4115" t="s">
        <v>145</v>
      </c>
      <c r="K4115" t="s">
        <v>137</v>
      </c>
      <c r="L4115">
        <f>I4115*$Q$2/100/1000</f>
        <v>1.1987999999999999E-3</v>
      </c>
    </row>
    <row r="4116" spans="1:12">
      <c r="A4116" s="118">
        <v>44927</v>
      </c>
      <c r="B4116" t="s">
        <v>17080</v>
      </c>
      <c r="C4116" t="s">
        <v>17079</v>
      </c>
      <c r="D4116" t="s">
        <v>17705</v>
      </c>
      <c r="E4116" t="s">
        <v>17955</v>
      </c>
      <c r="F4116">
        <v>101037339</v>
      </c>
      <c r="G4116" t="s">
        <v>17252</v>
      </c>
      <c r="H4116" t="s">
        <v>17075</v>
      </c>
      <c r="I4116">
        <v>324</v>
      </c>
      <c r="J4116" t="s">
        <v>145</v>
      </c>
      <c r="K4116" t="s">
        <v>137</v>
      </c>
      <c r="L4116">
        <f>I4116*$Q$2/100/1000</f>
        <v>1.1987999999999999E-3</v>
      </c>
    </row>
    <row r="4117" spans="1:12">
      <c r="A4117" s="118">
        <v>44927</v>
      </c>
      <c r="B4117" t="s">
        <v>17080</v>
      </c>
      <c r="C4117" t="s">
        <v>17079</v>
      </c>
      <c r="D4117" t="s">
        <v>17928</v>
      </c>
      <c r="E4117" t="s">
        <v>17954</v>
      </c>
      <c r="F4117">
        <v>101037339</v>
      </c>
      <c r="G4117" t="s">
        <v>17252</v>
      </c>
      <c r="H4117" t="s">
        <v>17075</v>
      </c>
      <c r="I4117">
        <v>324</v>
      </c>
      <c r="J4117" t="s">
        <v>145</v>
      </c>
      <c r="K4117" t="s">
        <v>137</v>
      </c>
      <c r="L4117">
        <f>I4117*$Q$2/100/1000</f>
        <v>1.1987999999999999E-3</v>
      </c>
    </row>
    <row r="4118" spans="1:12">
      <c r="A4118" s="118">
        <v>44927</v>
      </c>
      <c r="B4118" t="s">
        <v>17080</v>
      </c>
      <c r="C4118" t="s">
        <v>17079</v>
      </c>
      <c r="D4118" t="s">
        <v>17506</v>
      </c>
      <c r="E4118" t="s">
        <v>17953</v>
      </c>
      <c r="F4118">
        <v>101044893</v>
      </c>
      <c r="G4118" t="s">
        <v>17529</v>
      </c>
      <c r="H4118" t="s">
        <v>17075</v>
      </c>
      <c r="I4118">
        <v>324</v>
      </c>
      <c r="J4118" t="s">
        <v>145</v>
      </c>
      <c r="K4118" t="s">
        <v>137</v>
      </c>
      <c r="L4118">
        <f>I4118*$Q$2/100/1000</f>
        <v>1.1987999999999999E-3</v>
      </c>
    </row>
    <row r="4119" spans="1:12">
      <c r="A4119" s="118">
        <v>44927</v>
      </c>
      <c r="B4119" t="s">
        <v>17080</v>
      </c>
      <c r="C4119" t="s">
        <v>17079</v>
      </c>
      <c r="D4119" t="s">
        <v>17666</v>
      </c>
      <c r="E4119" t="s">
        <v>17952</v>
      </c>
      <c r="F4119">
        <v>101031312</v>
      </c>
      <c r="G4119" t="s">
        <v>17095</v>
      </c>
      <c r="H4119" t="s">
        <v>17075</v>
      </c>
      <c r="I4119">
        <v>324</v>
      </c>
      <c r="J4119" t="s">
        <v>145</v>
      </c>
      <c r="K4119" t="s">
        <v>137</v>
      </c>
      <c r="L4119">
        <f>I4119*$Q$2/100/1000</f>
        <v>1.1987999999999999E-3</v>
      </c>
    </row>
    <row r="4120" spans="1:12">
      <c r="A4120" s="118">
        <v>44927</v>
      </c>
      <c r="B4120" t="s">
        <v>17080</v>
      </c>
      <c r="C4120" t="s">
        <v>17079</v>
      </c>
      <c r="D4120" t="s">
        <v>17762</v>
      </c>
      <c r="E4120" t="s">
        <v>17951</v>
      </c>
      <c r="F4120">
        <v>101031312</v>
      </c>
      <c r="G4120" t="s">
        <v>17095</v>
      </c>
      <c r="H4120" t="s">
        <v>17075</v>
      </c>
      <c r="I4120">
        <v>324</v>
      </c>
      <c r="J4120" t="s">
        <v>145</v>
      </c>
      <c r="K4120" t="s">
        <v>137</v>
      </c>
      <c r="L4120">
        <f>I4120*$Q$2/100/1000</f>
        <v>1.1987999999999999E-3</v>
      </c>
    </row>
    <row r="4121" spans="1:12">
      <c r="A4121" s="118">
        <v>44958</v>
      </c>
      <c r="B4121" t="s">
        <v>17080</v>
      </c>
      <c r="C4121" t="s">
        <v>17079</v>
      </c>
      <c r="D4121" t="s">
        <v>17847</v>
      </c>
      <c r="E4121" t="s">
        <v>17950</v>
      </c>
      <c r="F4121">
        <v>101037834</v>
      </c>
      <c r="G4121" t="s">
        <v>17167</v>
      </c>
      <c r="H4121" t="s">
        <v>17075</v>
      </c>
      <c r="I4121">
        <v>324</v>
      </c>
      <c r="J4121" t="s">
        <v>145</v>
      </c>
      <c r="K4121" t="s">
        <v>137</v>
      </c>
      <c r="L4121">
        <f>I4121*$Q$2/100/1000</f>
        <v>1.1987999999999999E-3</v>
      </c>
    </row>
    <row r="4122" spans="1:12">
      <c r="A4122" s="118">
        <v>44958</v>
      </c>
      <c r="B4122" t="s">
        <v>17080</v>
      </c>
      <c r="C4122" t="s">
        <v>17079</v>
      </c>
      <c r="D4122" t="s">
        <v>17759</v>
      </c>
      <c r="E4122" t="s">
        <v>17949</v>
      </c>
      <c r="F4122">
        <v>101032027</v>
      </c>
      <c r="G4122" t="s">
        <v>17122</v>
      </c>
      <c r="H4122" t="s">
        <v>17075</v>
      </c>
      <c r="I4122">
        <v>324</v>
      </c>
      <c r="J4122" t="s">
        <v>145</v>
      </c>
      <c r="K4122" t="s">
        <v>137</v>
      </c>
      <c r="L4122">
        <f>I4122*$Q$2/100/1000</f>
        <v>1.1987999999999999E-3</v>
      </c>
    </row>
    <row r="4123" spans="1:12">
      <c r="A4123" s="118">
        <v>45017</v>
      </c>
      <c r="B4123" t="s">
        <v>180</v>
      </c>
      <c r="C4123" t="s">
        <v>179</v>
      </c>
      <c r="D4123" t="s">
        <v>17948</v>
      </c>
      <c r="E4123" t="s">
        <v>17947</v>
      </c>
      <c r="F4123" s="119" t="s">
        <v>17946</v>
      </c>
      <c r="G4123" t="s">
        <v>17945</v>
      </c>
      <c r="H4123" t="s">
        <v>174</v>
      </c>
      <c r="I4123">
        <v>3154</v>
      </c>
      <c r="J4123" t="s">
        <v>173</v>
      </c>
      <c r="K4123" t="s">
        <v>172</v>
      </c>
      <c r="L4123">
        <f>I4123*$Q$3/(1000/25)</f>
        <v>2.5295079999999999</v>
      </c>
    </row>
    <row r="4124" spans="1:12">
      <c r="A4124" s="118">
        <v>44958</v>
      </c>
      <c r="B4124" t="s">
        <v>17080</v>
      </c>
      <c r="C4124" t="s">
        <v>17079</v>
      </c>
      <c r="D4124" t="s">
        <v>17759</v>
      </c>
      <c r="E4124" t="s">
        <v>17944</v>
      </c>
      <c r="F4124">
        <v>101037819</v>
      </c>
      <c r="G4124" t="s">
        <v>17442</v>
      </c>
      <c r="H4124" t="s">
        <v>17075</v>
      </c>
      <c r="I4124">
        <v>324</v>
      </c>
      <c r="J4124" t="s">
        <v>145</v>
      </c>
      <c r="K4124" t="s">
        <v>137</v>
      </c>
      <c r="L4124">
        <f>I4124*$Q$2/100/1000</f>
        <v>1.1987999999999999E-3</v>
      </c>
    </row>
    <row r="4125" spans="1:12">
      <c r="A4125" s="118">
        <v>44958</v>
      </c>
      <c r="B4125" t="s">
        <v>17080</v>
      </c>
      <c r="C4125" t="s">
        <v>17079</v>
      </c>
      <c r="D4125" t="s">
        <v>17666</v>
      </c>
      <c r="E4125" t="s">
        <v>17943</v>
      </c>
      <c r="F4125">
        <v>101031312</v>
      </c>
      <c r="G4125" t="s">
        <v>17095</v>
      </c>
      <c r="H4125" t="s">
        <v>17075</v>
      </c>
      <c r="I4125">
        <v>324</v>
      </c>
      <c r="J4125" t="s">
        <v>145</v>
      </c>
      <c r="K4125" t="s">
        <v>137</v>
      </c>
      <c r="L4125">
        <f>I4125*$Q$2/100/1000</f>
        <v>1.1987999999999999E-3</v>
      </c>
    </row>
    <row r="4126" spans="1:12">
      <c r="A4126" s="118">
        <v>44958</v>
      </c>
      <c r="B4126" t="s">
        <v>17080</v>
      </c>
      <c r="C4126" t="s">
        <v>17079</v>
      </c>
      <c r="D4126" t="s">
        <v>17762</v>
      </c>
      <c r="E4126" t="s">
        <v>17942</v>
      </c>
      <c r="F4126">
        <v>101031366</v>
      </c>
      <c r="G4126" t="s">
        <v>17161</v>
      </c>
      <c r="H4126" t="s">
        <v>17075</v>
      </c>
      <c r="I4126">
        <v>324</v>
      </c>
      <c r="J4126" t="s">
        <v>145</v>
      </c>
      <c r="K4126" t="s">
        <v>137</v>
      </c>
      <c r="L4126">
        <f>I4126*$Q$2/100/1000</f>
        <v>1.1987999999999999E-3</v>
      </c>
    </row>
    <row r="4127" spans="1:12">
      <c r="A4127" s="118">
        <v>44958</v>
      </c>
      <c r="B4127" t="s">
        <v>17080</v>
      </c>
      <c r="C4127" t="s">
        <v>17079</v>
      </c>
      <c r="D4127" t="s">
        <v>17926</v>
      </c>
      <c r="E4127" t="s">
        <v>17941</v>
      </c>
      <c r="F4127" t="s">
        <v>17338</v>
      </c>
      <c r="G4127" t="s">
        <v>17337</v>
      </c>
      <c r="H4127" t="s">
        <v>17075</v>
      </c>
      <c r="I4127">
        <v>324</v>
      </c>
      <c r="J4127" t="s">
        <v>145</v>
      </c>
      <c r="K4127" t="s">
        <v>137</v>
      </c>
      <c r="L4127">
        <f>I4127*$Q$2/100/1000</f>
        <v>1.1987999999999999E-3</v>
      </c>
    </row>
    <row r="4128" spans="1:12">
      <c r="A4128" s="118">
        <v>44958</v>
      </c>
      <c r="B4128" t="s">
        <v>17080</v>
      </c>
      <c r="C4128" t="s">
        <v>17079</v>
      </c>
      <c r="D4128" t="s">
        <v>17705</v>
      </c>
      <c r="E4128" t="s">
        <v>17940</v>
      </c>
      <c r="F4128">
        <v>101032027</v>
      </c>
      <c r="G4128" t="s">
        <v>17122</v>
      </c>
      <c r="H4128" t="s">
        <v>17075</v>
      </c>
      <c r="I4128">
        <v>324</v>
      </c>
      <c r="J4128" t="s">
        <v>145</v>
      </c>
      <c r="K4128" t="s">
        <v>137</v>
      </c>
      <c r="L4128">
        <f>I4128*$Q$2/100/1000</f>
        <v>1.1987999999999999E-3</v>
      </c>
    </row>
    <row r="4129" spans="1:12">
      <c r="A4129" s="118">
        <v>44958</v>
      </c>
      <c r="B4129" t="s">
        <v>17080</v>
      </c>
      <c r="C4129" t="s">
        <v>17079</v>
      </c>
      <c r="D4129" t="s">
        <v>17690</v>
      </c>
      <c r="E4129" t="s">
        <v>17939</v>
      </c>
      <c r="F4129" t="s">
        <v>17136</v>
      </c>
      <c r="G4129" t="s">
        <v>17135</v>
      </c>
      <c r="H4129" t="s">
        <v>17075</v>
      </c>
      <c r="I4129">
        <v>324</v>
      </c>
      <c r="J4129" t="s">
        <v>145</v>
      </c>
      <c r="K4129" t="s">
        <v>137</v>
      </c>
      <c r="L4129">
        <f>I4129*$Q$2/100/1000</f>
        <v>1.1987999999999999E-3</v>
      </c>
    </row>
    <row r="4130" spans="1:12">
      <c r="A4130" s="118">
        <v>44958</v>
      </c>
      <c r="B4130" t="s">
        <v>17080</v>
      </c>
      <c r="C4130" t="s">
        <v>17079</v>
      </c>
      <c r="D4130" t="s">
        <v>17506</v>
      </c>
      <c r="E4130" t="s">
        <v>17938</v>
      </c>
      <c r="F4130">
        <v>101044846</v>
      </c>
      <c r="G4130" t="s">
        <v>17076</v>
      </c>
      <c r="H4130" t="s">
        <v>17075</v>
      </c>
      <c r="I4130">
        <v>324</v>
      </c>
      <c r="J4130" t="s">
        <v>145</v>
      </c>
      <c r="K4130" t="s">
        <v>137</v>
      </c>
      <c r="L4130">
        <f>I4130*$Q$2/100/1000</f>
        <v>1.1987999999999999E-3</v>
      </c>
    </row>
    <row r="4131" spans="1:12">
      <c r="A4131" s="118">
        <v>44958</v>
      </c>
      <c r="B4131" t="s">
        <v>17080</v>
      </c>
      <c r="C4131" t="s">
        <v>17079</v>
      </c>
      <c r="D4131" t="s">
        <v>17928</v>
      </c>
      <c r="E4131" t="s">
        <v>17937</v>
      </c>
      <c r="F4131">
        <v>101042856</v>
      </c>
      <c r="G4131" t="s">
        <v>17363</v>
      </c>
      <c r="H4131" t="s">
        <v>17075</v>
      </c>
      <c r="I4131">
        <v>324</v>
      </c>
      <c r="J4131" t="s">
        <v>145</v>
      </c>
      <c r="K4131" t="s">
        <v>137</v>
      </c>
      <c r="L4131">
        <f>I4131*$Q$2/100/1000</f>
        <v>1.1987999999999999E-3</v>
      </c>
    </row>
    <row r="4132" spans="1:12">
      <c r="A4132" s="118">
        <v>44958</v>
      </c>
      <c r="B4132" t="s">
        <v>17080</v>
      </c>
      <c r="C4132" t="s">
        <v>17079</v>
      </c>
      <c r="D4132" t="s">
        <v>17333</v>
      </c>
      <c r="E4132" t="s">
        <v>17936</v>
      </c>
      <c r="F4132" t="s">
        <v>17115</v>
      </c>
      <c r="G4132" t="s">
        <v>17114</v>
      </c>
      <c r="H4132" t="s">
        <v>17075</v>
      </c>
      <c r="I4132">
        <v>324</v>
      </c>
      <c r="J4132" t="s">
        <v>145</v>
      </c>
      <c r="K4132" t="s">
        <v>137</v>
      </c>
      <c r="L4132">
        <f>I4132*$Q$2/100/1000</f>
        <v>1.1987999999999999E-3</v>
      </c>
    </row>
    <row r="4133" spans="1:12">
      <c r="A4133" s="118">
        <v>44958</v>
      </c>
      <c r="B4133" t="s">
        <v>17080</v>
      </c>
      <c r="C4133" t="s">
        <v>17079</v>
      </c>
      <c r="D4133" t="s">
        <v>17569</v>
      </c>
      <c r="E4133" t="s">
        <v>17935</v>
      </c>
      <c r="F4133">
        <v>101043348</v>
      </c>
      <c r="G4133" t="s">
        <v>17934</v>
      </c>
      <c r="H4133" t="s">
        <v>17075</v>
      </c>
      <c r="I4133">
        <v>324</v>
      </c>
      <c r="J4133" t="s">
        <v>145</v>
      </c>
      <c r="K4133" t="s">
        <v>137</v>
      </c>
      <c r="L4133">
        <f>I4133*$Q$2/100/1000</f>
        <v>1.1987999999999999E-3</v>
      </c>
    </row>
    <row r="4134" spans="1:12">
      <c r="A4134" s="118">
        <v>44958</v>
      </c>
      <c r="B4134" t="s">
        <v>17080</v>
      </c>
      <c r="C4134" t="s">
        <v>17079</v>
      </c>
      <c r="D4134" t="s">
        <v>17569</v>
      </c>
      <c r="E4134" t="s">
        <v>17933</v>
      </c>
      <c r="F4134">
        <v>101042881</v>
      </c>
      <c r="G4134" t="s">
        <v>17932</v>
      </c>
      <c r="H4134" t="s">
        <v>17075</v>
      </c>
      <c r="I4134">
        <v>324</v>
      </c>
      <c r="J4134" t="s">
        <v>145</v>
      </c>
      <c r="K4134" t="s">
        <v>137</v>
      </c>
      <c r="L4134">
        <f>I4134*$Q$2/100/1000</f>
        <v>1.1987999999999999E-3</v>
      </c>
    </row>
    <row r="4135" spans="1:12">
      <c r="A4135" s="118">
        <v>44958</v>
      </c>
      <c r="B4135" t="s">
        <v>17080</v>
      </c>
      <c r="C4135" t="s">
        <v>17079</v>
      </c>
      <c r="D4135" t="s">
        <v>17845</v>
      </c>
      <c r="E4135" t="s">
        <v>17931</v>
      </c>
      <c r="F4135">
        <v>101031317</v>
      </c>
      <c r="G4135" t="s">
        <v>17843</v>
      </c>
      <c r="H4135" t="s">
        <v>17075</v>
      </c>
      <c r="I4135">
        <v>324</v>
      </c>
      <c r="J4135" t="s">
        <v>145</v>
      </c>
      <c r="K4135" t="s">
        <v>137</v>
      </c>
      <c r="L4135">
        <f>I4135*$Q$2/100/1000</f>
        <v>1.1987999999999999E-3</v>
      </c>
    </row>
    <row r="4136" spans="1:12">
      <c r="A4136" s="118">
        <v>44958</v>
      </c>
      <c r="B4136" t="s">
        <v>17080</v>
      </c>
      <c r="C4136" t="s">
        <v>17079</v>
      </c>
      <c r="D4136" t="s">
        <v>17759</v>
      </c>
      <c r="E4136" t="s">
        <v>17930</v>
      </c>
      <c r="F4136">
        <v>101029179</v>
      </c>
      <c r="G4136" t="s">
        <v>17929</v>
      </c>
      <c r="H4136" t="s">
        <v>17075</v>
      </c>
      <c r="I4136">
        <v>324</v>
      </c>
      <c r="J4136" t="s">
        <v>145</v>
      </c>
      <c r="K4136" t="s">
        <v>137</v>
      </c>
      <c r="L4136">
        <f>I4136*$Q$2/100/1000</f>
        <v>1.1987999999999999E-3</v>
      </c>
    </row>
    <row r="4137" spans="1:12">
      <c r="A4137" s="118">
        <v>44958</v>
      </c>
      <c r="B4137" t="s">
        <v>17080</v>
      </c>
      <c r="C4137" t="s">
        <v>17079</v>
      </c>
      <c r="D4137" t="s">
        <v>17928</v>
      </c>
      <c r="E4137" t="s">
        <v>17927</v>
      </c>
      <c r="F4137">
        <v>101042941</v>
      </c>
      <c r="G4137" t="s">
        <v>5641</v>
      </c>
      <c r="H4137" t="s">
        <v>17075</v>
      </c>
      <c r="I4137">
        <v>324</v>
      </c>
      <c r="J4137" t="s">
        <v>145</v>
      </c>
      <c r="K4137" t="s">
        <v>137</v>
      </c>
      <c r="L4137">
        <f>I4137*$Q$2/100/1000</f>
        <v>1.1987999999999999E-3</v>
      </c>
    </row>
    <row r="4138" spans="1:12">
      <c r="A4138" s="118">
        <v>44958</v>
      </c>
      <c r="B4138" t="s">
        <v>17080</v>
      </c>
      <c r="C4138" t="s">
        <v>17079</v>
      </c>
      <c r="D4138" t="s">
        <v>17926</v>
      </c>
      <c r="E4138" t="s">
        <v>17925</v>
      </c>
      <c r="F4138">
        <v>101031779</v>
      </c>
      <c r="G4138" t="s">
        <v>17139</v>
      </c>
      <c r="H4138" t="s">
        <v>17075</v>
      </c>
      <c r="I4138">
        <v>324</v>
      </c>
      <c r="J4138" t="s">
        <v>145</v>
      </c>
      <c r="K4138" t="s">
        <v>137</v>
      </c>
      <c r="L4138">
        <f>I4138*$Q$2/100/1000</f>
        <v>1.1987999999999999E-3</v>
      </c>
    </row>
    <row r="4139" spans="1:12">
      <c r="A4139" s="118">
        <v>44958</v>
      </c>
      <c r="B4139" t="s">
        <v>17080</v>
      </c>
      <c r="C4139" t="s">
        <v>17079</v>
      </c>
      <c r="D4139" t="s">
        <v>17924</v>
      </c>
      <c r="E4139" t="s">
        <v>17923</v>
      </c>
      <c r="F4139">
        <v>101045514</v>
      </c>
      <c r="G4139" t="s">
        <v>17922</v>
      </c>
      <c r="H4139" t="s">
        <v>17075</v>
      </c>
      <c r="I4139">
        <v>324</v>
      </c>
      <c r="J4139" t="s">
        <v>145</v>
      </c>
      <c r="K4139" t="s">
        <v>137</v>
      </c>
      <c r="L4139">
        <f>I4139*$Q$2/100/1000</f>
        <v>1.1987999999999999E-3</v>
      </c>
    </row>
    <row r="4140" spans="1:12">
      <c r="A4140" s="118">
        <v>44958</v>
      </c>
      <c r="B4140" t="s">
        <v>17080</v>
      </c>
      <c r="C4140" t="s">
        <v>17079</v>
      </c>
      <c r="D4140" t="s">
        <v>17921</v>
      </c>
      <c r="E4140" t="s">
        <v>17920</v>
      </c>
      <c r="F4140">
        <v>101043948</v>
      </c>
      <c r="G4140" t="s">
        <v>17103</v>
      </c>
      <c r="H4140" t="s">
        <v>17075</v>
      </c>
      <c r="I4140">
        <v>324</v>
      </c>
      <c r="J4140" t="s">
        <v>145</v>
      </c>
      <c r="K4140" t="s">
        <v>137</v>
      </c>
      <c r="L4140">
        <f>I4140*$Q$2/100/1000</f>
        <v>1.1987999999999999E-3</v>
      </c>
    </row>
    <row r="4141" spans="1:12">
      <c r="A4141" s="118">
        <v>44958</v>
      </c>
      <c r="B4141" t="s">
        <v>17080</v>
      </c>
      <c r="C4141" t="s">
        <v>17079</v>
      </c>
      <c r="D4141" t="s">
        <v>17806</v>
      </c>
      <c r="E4141" t="s">
        <v>17919</v>
      </c>
      <c r="F4141">
        <v>101047790</v>
      </c>
      <c r="G4141" t="s">
        <v>17804</v>
      </c>
      <c r="H4141" t="s">
        <v>17075</v>
      </c>
      <c r="I4141">
        <v>324</v>
      </c>
      <c r="J4141" t="s">
        <v>145</v>
      </c>
      <c r="K4141" t="s">
        <v>137</v>
      </c>
      <c r="L4141">
        <f>I4141*$Q$2/100/1000</f>
        <v>1.1987999999999999E-3</v>
      </c>
    </row>
    <row r="4142" spans="1:12">
      <c r="A4142" s="118">
        <v>44958</v>
      </c>
      <c r="B4142" t="s">
        <v>17080</v>
      </c>
      <c r="C4142" t="s">
        <v>17079</v>
      </c>
      <c r="D4142" t="s">
        <v>17690</v>
      </c>
      <c r="E4142" t="s">
        <v>17918</v>
      </c>
      <c r="F4142" t="s">
        <v>17136</v>
      </c>
      <c r="G4142" t="s">
        <v>17135</v>
      </c>
      <c r="H4142" t="s">
        <v>17075</v>
      </c>
      <c r="I4142">
        <v>324</v>
      </c>
      <c r="J4142" t="s">
        <v>145</v>
      </c>
      <c r="K4142" t="s">
        <v>137</v>
      </c>
      <c r="L4142">
        <f>I4142*$Q$2/100/1000</f>
        <v>1.1987999999999999E-3</v>
      </c>
    </row>
    <row r="4143" spans="1:12">
      <c r="A4143" s="118">
        <v>44958</v>
      </c>
      <c r="B4143" t="s">
        <v>17080</v>
      </c>
      <c r="C4143" t="s">
        <v>17079</v>
      </c>
      <c r="D4143" t="s">
        <v>17845</v>
      </c>
      <c r="E4143" t="s">
        <v>17917</v>
      </c>
      <c r="F4143">
        <v>101031317</v>
      </c>
      <c r="G4143" t="s">
        <v>17843</v>
      </c>
      <c r="H4143" t="s">
        <v>17075</v>
      </c>
      <c r="I4143">
        <v>324</v>
      </c>
      <c r="J4143" t="s">
        <v>145</v>
      </c>
      <c r="K4143" t="s">
        <v>137</v>
      </c>
      <c r="L4143">
        <f>I4143*$Q$2/100/1000</f>
        <v>1.1987999999999999E-3</v>
      </c>
    </row>
    <row r="4144" spans="1:12" ht="15" customHeight="1">
      <c r="A4144" s="118">
        <v>44958</v>
      </c>
      <c r="B4144" t="s">
        <v>17080</v>
      </c>
      <c r="C4144" t="s">
        <v>17079</v>
      </c>
      <c r="D4144" t="s">
        <v>17845</v>
      </c>
      <c r="E4144" t="s">
        <v>17916</v>
      </c>
      <c r="F4144">
        <v>101031317</v>
      </c>
      <c r="G4144" t="s">
        <v>17843</v>
      </c>
      <c r="H4144" t="s">
        <v>17075</v>
      </c>
      <c r="I4144">
        <v>324</v>
      </c>
      <c r="J4144" t="s">
        <v>145</v>
      </c>
      <c r="K4144" t="s">
        <v>137</v>
      </c>
      <c r="L4144">
        <f>I4144*$Q$2/100/1000</f>
        <v>1.1987999999999999E-3</v>
      </c>
    </row>
    <row r="4145" spans="1:12">
      <c r="A4145" s="118">
        <v>44958</v>
      </c>
      <c r="B4145" t="s">
        <v>17080</v>
      </c>
      <c r="C4145" t="s">
        <v>17079</v>
      </c>
      <c r="D4145" t="s">
        <v>17806</v>
      </c>
      <c r="E4145" t="s">
        <v>17915</v>
      </c>
      <c r="F4145">
        <v>101047791</v>
      </c>
      <c r="G4145" t="s">
        <v>17876</v>
      </c>
      <c r="H4145" t="s">
        <v>17075</v>
      </c>
      <c r="I4145">
        <v>324</v>
      </c>
      <c r="J4145" t="s">
        <v>145</v>
      </c>
      <c r="K4145" t="s">
        <v>137</v>
      </c>
      <c r="L4145">
        <f>I4145*$Q$2/100/1000</f>
        <v>1.1987999999999999E-3</v>
      </c>
    </row>
    <row r="4146" spans="1:12">
      <c r="A4146" s="118">
        <v>44958</v>
      </c>
      <c r="B4146" t="s">
        <v>17080</v>
      </c>
      <c r="C4146" t="s">
        <v>17079</v>
      </c>
      <c r="D4146" t="s">
        <v>17666</v>
      </c>
      <c r="E4146" t="s">
        <v>17914</v>
      </c>
      <c r="F4146">
        <v>101032027</v>
      </c>
      <c r="G4146" t="s">
        <v>17122</v>
      </c>
      <c r="H4146" t="s">
        <v>17075</v>
      </c>
      <c r="I4146">
        <v>324</v>
      </c>
      <c r="J4146" t="s">
        <v>145</v>
      </c>
      <c r="K4146" t="s">
        <v>137</v>
      </c>
      <c r="L4146">
        <f>I4146*$Q$2/100/1000</f>
        <v>1.1987999999999999E-3</v>
      </c>
    </row>
    <row r="4147" spans="1:12">
      <c r="A4147" s="118">
        <v>44958</v>
      </c>
      <c r="B4147" t="s">
        <v>17080</v>
      </c>
      <c r="C4147" t="s">
        <v>17079</v>
      </c>
      <c r="D4147" t="s">
        <v>17759</v>
      </c>
      <c r="E4147" t="s">
        <v>17913</v>
      </c>
      <c r="F4147">
        <v>101044846</v>
      </c>
      <c r="G4147" t="s">
        <v>17076</v>
      </c>
      <c r="H4147" t="s">
        <v>17075</v>
      </c>
      <c r="I4147">
        <v>324</v>
      </c>
      <c r="J4147" t="s">
        <v>145</v>
      </c>
      <c r="K4147" t="s">
        <v>137</v>
      </c>
      <c r="L4147">
        <f>I4147*$Q$2/100/1000</f>
        <v>1.1987999999999999E-3</v>
      </c>
    </row>
    <row r="4148" spans="1:12">
      <c r="A4148" s="118">
        <v>44958</v>
      </c>
      <c r="B4148" t="s">
        <v>17080</v>
      </c>
      <c r="C4148" t="s">
        <v>17079</v>
      </c>
      <c r="D4148" t="s">
        <v>17806</v>
      </c>
      <c r="E4148" t="s">
        <v>17912</v>
      </c>
      <c r="F4148">
        <v>101047790</v>
      </c>
      <c r="G4148" t="s">
        <v>17804</v>
      </c>
      <c r="H4148" t="s">
        <v>17075</v>
      </c>
      <c r="I4148">
        <v>324</v>
      </c>
      <c r="J4148" t="s">
        <v>145</v>
      </c>
      <c r="K4148" t="s">
        <v>137</v>
      </c>
      <c r="L4148">
        <f>I4148*$Q$2/100/1000</f>
        <v>1.1987999999999999E-3</v>
      </c>
    </row>
    <row r="4149" spans="1:12">
      <c r="A4149" s="118">
        <v>44958</v>
      </c>
      <c r="B4149" t="s">
        <v>17080</v>
      </c>
      <c r="C4149" t="s">
        <v>17079</v>
      </c>
      <c r="D4149" t="s">
        <v>17154</v>
      </c>
      <c r="E4149" t="s">
        <v>17911</v>
      </c>
      <c r="F4149" t="s">
        <v>17151</v>
      </c>
      <c r="G4149" t="s">
        <v>17150</v>
      </c>
      <c r="H4149" t="s">
        <v>17075</v>
      </c>
      <c r="I4149">
        <v>324</v>
      </c>
      <c r="J4149" t="s">
        <v>145</v>
      </c>
      <c r="K4149" t="s">
        <v>137</v>
      </c>
      <c r="L4149">
        <f>I4149*$Q$2/100/1000</f>
        <v>1.1987999999999999E-3</v>
      </c>
    </row>
    <row r="4150" spans="1:12">
      <c r="A4150" s="118">
        <v>44958</v>
      </c>
      <c r="B4150" t="s">
        <v>17080</v>
      </c>
      <c r="C4150" t="s">
        <v>17079</v>
      </c>
      <c r="D4150" t="s">
        <v>17569</v>
      </c>
      <c r="E4150" t="s">
        <v>17910</v>
      </c>
      <c r="F4150" t="s">
        <v>17147</v>
      </c>
      <c r="G4150" t="s">
        <v>17146</v>
      </c>
      <c r="H4150" t="s">
        <v>17075</v>
      </c>
      <c r="I4150">
        <v>324</v>
      </c>
      <c r="J4150" t="s">
        <v>145</v>
      </c>
      <c r="K4150" t="s">
        <v>137</v>
      </c>
      <c r="L4150">
        <f>I4150*$Q$2/100/1000</f>
        <v>1.1987999999999999E-3</v>
      </c>
    </row>
    <row r="4151" spans="1:12">
      <c r="A4151" s="118">
        <v>44958</v>
      </c>
      <c r="B4151" t="s">
        <v>17080</v>
      </c>
      <c r="C4151" t="s">
        <v>17079</v>
      </c>
      <c r="D4151" t="s">
        <v>17806</v>
      </c>
      <c r="E4151" t="s">
        <v>17909</v>
      </c>
      <c r="F4151">
        <v>101047791</v>
      </c>
      <c r="G4151" t="s">
        <v>17876</v>
      </c>
      <c r="H4151" t="s">
        <v>17075</v>
      </c>
      <c r="I4151">
        <v>324</v>
      </c>
      <c r="J4151" t="s">
        <v>145</v>
      </c>
      <c r="K4151" t="s">
        <v>137</v>
      </c>
      <c r="L4151">
        <f>I4151*$Q$2/100/1000</f>
        <v>1.1987999999999999E-3</v>
      </c>
    </row>
    <row r="4152" spans="1:12">
      <c r="A4152" s="118">
        <v>44958</v>
      </c>
      <c r="B4152" t="s">
        <v>17080</v>
      </c>
      <c r="C4152" t="s">
        <v>17079</v>
      </c>
      <c r="D4152" t="s">
        <v>17847</v>
      </c>
      <c r="E4152" t="s">
        <v>17908</v>
      </c>
      <c r="F4152">
        <v>101031312</v>
      </c>
      <c r="G4152" t="s">
        <v>17095</v>
      </c>
      <c r="H4152" t="s">
        <v>17075</v>
      </c>
      <c r="I4152">
        <v>324</v>
      </c>
      <c r="J4152" t="s">
        <v>145</v>
      </c>
      <c r="K4152" t="s">
        <v>137</v>
      </c>
      <c r="L4152">
        <f>I4152*$Q$2/100/1000</f>
        <v>1.1987999999999999E-3</v>
      </c>
    </row>
    <row r="4153" spans="1:12">
      <c r="A4153" s="118">
        <v>45017</v>
      </c>
      <c r="B4153" t="s">
        <v>868</v>
      </c>
      <c r="C4153" t="s">
        <v>867</v>
      </c>
      <c r="D4153" t="s">
        <v>15419</v>
      </c>
      <c r="E4153" t="s">
        <v>17907</v>
      </c>
      <c r="F4153" s="119">
        <v>101048325</v>
      </c>
      <c r="G4153" t="s">
        <v>3948</v>
      </c>
      <c r="H4153" t="s">
        <v>863</v>
      </c>
      <c r="I4153">
        <f>1958*2</f>
        <v>3916</v>
      </c>
      <c r="J4153" t="s">
        <v>145</v>
      </c>
      <c r="K4153" t="s">
        <v>137</v>
      </c>
      <c r="L4153">
        <f>I4153*$Q$5/100/1000</f>
        <v>3.9815929999999999E-2</v>
      </c>
    </row>
    <row r="4154" spans="1:12">
      <c r="A4154" s="118">
        <v>45017</v>
      </c>
      <c r="B4154" t="s">
        <v>868</v>
      </c>
      <c r="C4154" t="s">
        <v>867</v>
      </c>
      <c r="D4154" t="s">
        <v>12748</v>
      </c>
      <c r="E4154" t="s">
        <v>17906</v>
      </c>
      <c r="F4154" s="119">
        <v>101048325</v>
      </c>
      <c r="G4154" t="s">
        <v>3948</v>
      </c>
      <c r="H4154" t="s">
        <v>863</v>
      </c>
      <c r="I4154">
        <f>1958*2</f>
        <v>3916</v>
      </c>
      <c r="J4154" t="s">
        <v>145</v>
      </c>
      <c r="K4154" t="s">
        <v>137</v>
      </c>
      <c r="L4154">
        <f>I4154*$Q$5/100/1000</f>
        <v>3.9815929999999999E-2</v>
      </c>
    </row>
    <row r="4155" spans="1:12">
      <c r="A4155" s="118">
        <v>45017</v>
      </c>
      <c r="B4155" t="s">
        <v>868</v>
      </c>
      <c r="C4155" t="s">
        <v>867</v>
      </c>
      <c r="D4155" t="s">
        <v>16386</v>
      </c>
      <c r="E4155" t="s">
        <v>17905</v>
      </c>
      <c r="F4155" s="119">
        <v>101048325</v>
      </c>
      <c r="G4155" t="s">
        <v>3948</v>
      </c>
      <c r="H4155" t="s">
        <v>863</v>
      </c>
      <c r="I4155">
        <f>1958*2</f>
        <v>3916</v>
      </c>
      <c r="J4155" t="s">
        <v>145</v>
      </c>
      <c r="K4155" t="s">
        <v>137</v>
      </c>
      <c r="L4155">
        <f>I4155*$Q$5/100/1000</f>
        <v>3.9815929999999999E-2</v>
      </c>
    </row>
    <row r="4156" spans="1:12">
      <c r="A4156" s="118">
        <v>44958</v>
      </c>
      <c r="B4156" t="s">
        <v>17080</v>
      </c>
      <c r="C4156" t="s">
        <v>17079</v>
      </c>
      <c r="D4156" t="s">
        <v>17690</v>
      </c>
      <c r="E4156" t="s">
        <v>17904</v>
      </c>
      <c r="F4156" t="s">
        <v>17136</v>
      </c>
      <c r="G4156" t="s">
        <v>17135</v>
      </c>
      <c r="H4156" t="s">
        <v>17075</v>
      </c>
      <c r="I4156">
        <v>324</v>
      </c>
      <c r="J4156" t="s">
        <v>145</v>
      </c>
      <c r="K4156" t="s">
        <v>137</v>
      </c>
      <c r="L4156">
        <f>I4156*$Q$2/100/1000</f>
        <v>1.1987999999999999E-3</v>
      </c>
    </row>
    <row r="4157" spans="1:12">
      <c r="A4157" s="118">
        <v>44958</v>
      </c>
      <c r="B4157" t="s">
        <v>17080</v>
      </c>
      <c r="C4157" t="s">
        <v>17079</v>
      </c>
      <c r="D4157" t="s">
        <v>17759</v>
      </c>
      <c r="E4157" t="s">
        <v>17903</v>
      </c>
      <c r="F4157">
        <v>101022633</v>
      </c>
      <c r="G4157" t="s">
        <v>17164</v>
      </c>
      <c r="H4157" t="s">
        <v>17075</v>
      </c>
      <c r="I4157">
        <v>324</v>
      </c>
      <c r="J4157" t="s">
        <v>145</v>
      </c>
      <c r="K4157" t="s">
        <v>137</v>
      </c>
      <c r="L4157">
        <f>I4157*$Q$2/100/1000</f>
        <v>1.1987999999999999E-3</v>
      </c>
    </row>
    <row r="4158" spans="1:12">
      <c r="A4158" s="118">
        <v>44958</v>
      </c>
      <c r="B4158" t="s">
        <v>17080</v>
      </c>
      <c r="C4158" t="s">
        <v>17079</v>
      </c>
      <c r="D4158" t="s">
        <v>17808</v>
      </c>
      <c r="E4158" t="s">
        <v>17902</v>
      </c>
      <c r="F4158">
        <v>101044893</v>
      </c>
      <c r="G4158" t="s">
        <v>17529</v>
      </c>
      <c r="H4158" t="s">
        <v>17075</v>
      </c>
      <c r="I4158">
        <v>324</v>
      </c>
      <c r="J4158" t="s">
        <v>145</v>
      </c>
      <c r="K4158" t="s">
        <v>137</v>
      </c>
      <c r="L4158">
        <f>I4158*$Q$2/100/1000</f>
        <v>1.1987999999999999E-3</v>
      </c>
    </row>
    <row r="4159" spans="1:12">
      <c r="A4159" s="118">
        <v>45017</v>
      </c>
      <c r="B4159" t="s">
        <v>180</v>
      </c>
      <c r="C4159" t="s">
        <v>179</v>
      </c>
      <c r="D4159" t="s">
        <v>17901</v>
      </c>
      <c r="E4159" t="s">
        <v>17900</v>
      </c>
      <c r="F4159" s="119" t="s">
        <v>17899</v>
      </c>
      <c r="G4159" t="s">
        <v>17898</v>
      </c>
      <c r="H4159" t="s">
        <v>174</v>
      </c>
      <c r="I4159">
        <v>3154</v>
      </c>
      <c r="J4159" t="s">
        <v>173</v>
      </c>
      <c r="K4159" t="s">
        <v>172</v>
      </c>
      <c r="L4159">
        <f>I4159*$Q$3/(1000/25)</f>
        <v>2.5295079999999999</v>
      </c>
    </row>
    <row r="4160" spans="1:12">
      <c r="A4160" s="118">
        <v>44958</v>
      </c>
      <c r="B4160" t="s">
        <v>17080</v>
      </c>
      <c r="C4160" t="s">
        <v>17079</v>
      </c>
      <c r="D4160" t="s">
        <v>17759</v>
      </c>
      <c r="E4160" t="s">
        <v>17897</v>
      </c>
      <c r="F4160">
        <v>101044846</v>
      </c>
      <c r="G4160" t="s">
        <v>17076</v>
      </c>
      <c r="H4160" t="s">
        <v>17075</v>
      </c>
      <c r="I4160">
        <v>324</v>
      </c>
      <c r="J4160" t="s">
        <v>145</v>
      </c>
      <c r="K4160" t="s">
        <v>137</v>
      </c>
      <c r="L4160">
        <f>I4160*$Q$2/100/1000</f>
        <v>1.1987999999999999E-3</v>
      </c>
    </row>
    <row r="4161" spans="1:12">
      <c r="A4161" s="118">
        <v>45017</v>
      </c>
      <c r="B4161" t="s">
        <v>240</v>
      </c>
      <c r="C4161" t="s">
        <v>239</v>
      </c>
      <c r="D4161" t="s">
        <v>7577</v>
      </c>
      <c r="E4161" t="s">
        <v>17896</v>
      </c>
      <c r="F4161" s="119" t="s">
        <v>768</v>
      </c>
      <c r="G4161" t="s">
        <v>767</v>
      </c>
      <c r="H4161" t="s">
        <v>235</v>
      </c>
      <c r="I4161">
        <v>390</v>
      </c>
      <c r="J4161" t="s">
        <v>145</v>
      </c>
      <c r="K4161" t="s">
        <v>137</v>
      </c>
      <c r="L4161">
        <f>I4161*$Q$2/100/1000</f>
        <v>1.4430000000000001E-3</v>
      </c>
    </row>
    <row r="4162" spans="1:12">
      <c r="A4162" s="118">
        <v>45017</v>
      </c>
      <c r="B4162" t="s">
        <v>240</v>
      </c>
      <c r="C4162" t="s">
        <v>239</v>
      </c>
      <c r="D4162" t="s">
        <v>5858</v>
      </c>
      <c r="E4162" t="s">
        <v>17895</v>
      </c>
      <c r="F4162" s="119" t="s">
        <v>768</v>
      </c>
      <c r="G4162" t="s">
        <v>767</v>
      </c>
      <c r="H4162" t="s">
        <v>235</v>
      </c>
      <c r="I4162">
        <v>390</v>
      </c>
      <c r="J4162" t="s">
        <v>145</v>
      </c>
      <c r="K4162" t="s">
        <v>137</v>
      </c>
      <c r="L4162">
        <f>I4162*$Q$2/100/1000</f>
        <v>1.4430000000000001E-3</v>
      </c>
    </row>
    <row r="4163" spans="1:12">
      <c r="A4163" s="118">
        <v>44958</v>
      </c>
      <c r="B4163" t="s">
        <v>17080</v>
      </c>
      <c r="C4163" t="s">
        <v>17079</v>
      </c>
      <c r="D4163" t="s">
        <v>17553</v>
      </c>
      <c r="E4163" t="s">
        <v>17894</v>
      </c>
      <c r="F4163" t="s">
        <v>17551</v>
      </c>
      <c r="G4163" t="s">
        <v>17550</v>
      </c>
      <c r="H4163" t="s">
        <v>17075</v>
      </c>
      <c r="I4163">
        <v>324</v>
      </c>
      <c r="J4163" t="s">
        <v>145</v>
      </c>
      <c r="K4163" t="s">
        <v>137</v>
      </c>
      <c r="L4163">
        <f>I4163*$Q$2/100/1000</f>
        <v>1.1987999999999999E-3</v>
      </c>
    </row>
    <row r="4164" spans="1:12">
      <c r="A4164" s="118">
        <v>44958</v>
      </c>
      <c r="B4164" t="s">
        <v>17080</v>
      </c>
      <c r="C4164" t="s">
        <v>17079</v>
      </c>
      <c r="D4164" t="s">
        <v>17653</v>
      </c>
      <c r="E4164" t="s">
        <v>17893</v>
      </c>
      <c r="F4164">
        <v>101031366</v>
      </c>
      <c r="G4164" t="s">
        <v>17161</v>
      </c>
      <c r="H4164" t="s">
        <v>17075</v>
      </c>
      <c r="I4164">
        <v>324</v>
      </c>
      <c r="J4164" t="s">
        <v>145</v>
      </c>
      <c r="K4164" t="s">
        <v>137</v>
      </c>
      <c r="L4164">
        <f>I4164*$Q$2/100/1000</f>
        <v>1.1987999999999999E-3</v>
      </c>
    </row>
    <row r="4165" spans="1:12">
      <c r="A4165" s="118">
        <v>44958</v>
      </c>
      <c r="B4165" t="s">
        <v>17080</v>
      </c>
      <c r="C4165" t="s">
        <v>17079</v>
      </c>
      <c r="D4165" t="s">
        <v>17653</v>
      </c>
      <c r="E4165" t="s">
        <v>17892</v>
      </c>
      <c r="F4165">
        <v>101037559</v>
      </c>
      <c r="G4165" t="s">
        <v>17235</v>
      </c>
      <c r="H4165" t="s">
        <v>17075</v>
      </c>
      <c r="I4165">
        <v>324</v>
      </c>
      <c r="J4165" t="s">
        <v>145</v>
      </c>
      <c r="K4165" t="s">
        <v>137</v>
      </c>
      <c r="L4165">
        <f>I4165*$Q$2/100/1000</f>
        <v>1.1987999999999999E-3</v>
      </c>
    </row>
    <row r="4166" spans="1:12">
      <c r="A4166" s="118">
        <v>44958</v>
      </c>
      <c r="B4166" t="s">
        <v>17080</v>
      </c>
      <c r="C4166" t="s">
        <v>17079</v>
      </c>
      <c r="D4166" t="s">
        <v>17845</v>
      </c>
      <c r="E4166" t="s">
        <v>17891</v>
      </c>
      <c r="F4166">
        <v>101031309</v>
      </c>
      <c r="G4166" t="s">
        <v>17648</v>
      </c>
      <c r="H4166" t="s">
        <v>17075</v>
      </c>
      <c r="I4166">
        <v>324</v>
      </c>
      <c r="J4166" t="s">
        <v>145</v>
      </c>
      <c r="K4166" t="s">
        <v>137</v>
      </c>
      <c r="L4166">
        <f>I4166*$Q$2/100/1000</f>
        <v>1.1987999999999999E-3</v>
      </c>
    </row>
    <row r="4167" spans="1:12">
      <c r="A4167" s="118">
        <v>44958</v>
      </c>
      <c r="B4167" t="s">
        <v>17080</v>
      </c>
      <c r="C4167" t="s">
        <v>17079</v>
      </c>
      <c r="D4167" t="s">
        <v>17569</v>
      </c>
      <c r="E4167" t="s">
        <v>17890</v>
      </c>
      <c r="F4167">
        <v>101042941</v>
      </c>
      <c r="G4167" t="s">
        <v>5641</v>
      </c>
      <c r="H4167" t="s">
        <v>17075</v>
      </c>
      <c r="I4167">
        <v>324</v>
      </c>
      <c r="J4167" t="s">
        <v>145</v>
      </c>
      <c r="K4167" t="s">
        <v>137</v>
      </c>
      <c r="L4167">
        <f>I4167*$Q$2/100/1000</f>
        <v>1.1987999999999999E-3</v>
      </c>
    </row>
    <row r="4168" spans="1:12">
      <c r="A4168" s="118">
        <v>44958</v>
      </c>
      <c r="B4168" t="s">
        <v>17080</v>
      </c>
      <c r="C4168" t="s">
        <v>17079</v>
      </c>
      <c r="D4168" t="s">
        <v>17759</v>
      </c>
      <c r="E4168" t="s">
        <v>17889</v>
      </c>
      <c r="F4168">
        <v>101032027</v>
      </c>
      <c r="G4168" t="s">
        <v>17122</v>
      </c>
      <c r="H4168" t="s">
        <v>17075</v>
      </c>
      <c r="I4168">
        <v>324</v>
      </c>
      <c r="J4168" t="s">
        <v>145</v>
      </c>
      <c r="K4168" t="s">
        <v>137</v>
      </c>
      <c r="L4168">
        <f>I4168*$Q$2/100/1000</f>
        <v>1.1987999999999999E-3</v>
      </c>
    </row>
    <row r="4169" spans="1:12">
      <c r="A4169" s="118">
        <v>44958</v>
      </c>
      <c r="B4169" t="s">
        <v>17080</v>
      </c>
      <c r="C4169" t="s">
        <v>17079</v>
      </c>
      <c r="D4169" t="s">
        <v>17886</v>
      </c>
      <c r="E4169" t="s">
        <v>17888</v>
      </c>
      <c r="F4169" t="s">
        <v>17151</v>
      </c>
      <c r="G4169" t="s">
        <v>17150</v>
      </c>
      <c r="H4169" t="s">
        <v>17075</v>
      </c>
      <c r="I4169">
        <v>324</v>
      </c>
      <c r="J4169" t="s">
        <v>145</v>
      </c>
      <c r="K4169" t="s">
        <v>137</v>
      </c>
      <c r="L4169">
        <f>I4169*$Q$2/100/1000</f>
        <v>1.1987999999999999E-3</v>
      </c>
    </row>
    <row r="4170" spans="1:12">
      <c r="A4170" s="118">
        <v>44958</v>
      </c>
      <c r="B4170" t="s">
        <v>17080</v>
      </c>
      <c r="C4170" t="s">
        <v>17079</v>
      </c>
      <c r="D4170" t="s">
        <v>17847</v>
      </c>
      <c r="E4170" t="s">
        <v>17887</v>
      </c>
      <c r="F4170">
        <v>101037834</v>
      </c>
      <c r="G4170" t="s">
        <v>17167</v>
      </c>
      <c r="H4170" t="s">
        <v>17075</v>
      </c>
      <c r="I4170">
        <v>324</v>
      </c>
      <c r="J4170" t="s">
        <v>145</v>
      </c>
      <c r="K4170" t="s">
        <v>137</v>
      </c>
      <c r="L4170">
        <f>I4170*$Q$2/100/1000</f>
        <v>1.1987999999999999E-3</v>
      </c>
    </row>
    <row r="4171" spans="1:12">
      <c r="A4171" s="118">
        <v>44958</v>
      </c>
      <c r="B4171" t="s">
        <v>17080</v>
      </c>
      <c r="C4171" t="s">
        <v>17079</v>
      </c>
      <c r="D4171" t="s">
        <v>17886</v>
      </c>
      <c r="E4171" t="s">
        <v>17885</v>
      </c>
      <c r="F4171" t="s">
        <v>17115</v>
      </c>
      <c r="G4171" t="s">
        <v>17114</v>
      </c>
      <c r="H4171" t="s">
        <v>17075</v>
      </c>
      <c r="I4171">
        <v>324</v>
      </c>
      <c r="J4171" t="s">
        <v>145</v>
      </c>
      <c r="K4171" t="s">
        <v>137</v>
      </c>
      <c r="L4171">
        <f>I4171*$Q$2/100/1000</f>
        <v>1.1987999999999999E-3</v>
      </c>
    </row>
    <row r="4172" spans="1:12">
      <c r="A4172" s="118">
        <v>44958</v>
      </c>
      <c r="B4172" t="s">
        <v>17080</v>
      </c>
      <c r="C4172" t="s">
        <v>17079</v>
      </c>
      <c r="D4172" t="s">
        <v>17333</v>
      </c>
      <c r="E4172" t="s">
        <v>17884</v>
      </c>
      <c r="F4172" t="s">
        <v>17115</v>
      </c>
      <c r="G4172" t="s">
        <v>17114</v>
      </c>
      <c r="H4172" t="s">
        <v>17075</v>
      </c>
      <c r="I4172">
        <v>324</v>
      </c>
      <c r="J4172" t="s">
        <v>145</v>
      </c>
      <c r="K4172" t="s">
        <v>137</v>
      </c>
      <c r="L4172">
        <f>I4172*$Q$2/100/1000</f>
        <v>1.1987999999999999E-3</v>
      </c>
    </row>
    <row r="4173" spans="1:12">
      <c r="A4173" s="118">
        <v>44958</v>
      </c>
      <c r="B4173" t="s">
        <v>17080</v>
      </c>
      <c r="C4173" t="s">
        <v>17079</v>
      </c>
      <c r="D4173" t="s">
        <v>17875</v>
      </c>
      <c r="E4173" t="s">
        <v>17883</v>
      </c>
      <c r="F4173" t="s">
        <v>17151</v>
      </c>
      <c r="G4173" t="s">
        <v>17150</v>
      </c>
      <c r="H4173" t="s">
        <v>17075</v>
      </c>
      <c r="I4173">
        <v>324</v>
      </c>
      <c r="J4173" t="s">
        <v>145</v>
      </c>
      <c r="K4173" t="s">
        <v>137</v>
      </c>
      <c r="L4173">
        <f>I4173*$Q$2/100/1000</f>
        <v>1.1987999999999999E-3</v>
      </c>
    </row>
    <row r="4174" spans="1:12">
      <c r="A4174" s="118">
        <v>44958</v>
      </c>
      <c r="B4174" t="s">
        <v>17080</v>
      </c>
      <c r="C4174" t="s">
        <v>17079</v>
      </c>
      <c r="D4174" t="s">
        <v>17878</v>
      </c>
      <c r="E4174" t="s">
        <v>17882</v>
      </c>
      <c r="F4174">
        <v>101047790</v>
      </c>
      <c r="G4174" t="s">
        <v>17804</v>
      </c>
      <c r="H4174" t="s">
        <v>17075</v>
      </c>
      <c r="I4174">
        <v>324</v>
      </c>
      <c r="J4174" t="s">
        <v>145</v>
      </c>
      <c r="K4174" t="s">
        <v>137</v>
      </c>
      <c r="L4174">
        <f>I4174*$Q$2/100/1000</f>
        <v>1.1987999999999999E-3</v>
      </c>
    </row>
    <row r="4175" spans="1:12">
      <c r="A4175" s="118">
        <v>44958</v>
      </c>
      <c r="B4175" t="s">
        <v>17080</v>
      </c>
      <c r="C4175" t="s">
        <v>17079</v>
      </c>
      <c r="D4175" t="s">
        <v>17864</v>
      </c>
      <c r="E4175" t="s">
        <v>17881</v>
      </c>
      <c r="F4175" t="s">
        <v>17698</v>
      </c>
      <c r="G4175" t="s">
        <v>17697</v>
      </c>
      <c r="H4175" t="s">
        <v>17075</v>
      </c>
      <c r="I4175">
        <v>324</v>
      </c>
      <c r="J4175" t="s">
        <v>145</v>
      </c>
      <c r="K4175" t="s">
        <v>137</v>
      </c>
      <c r="L4175">
        <f>I4175*$Q$2/100/1000</f>
        <v>1.1987999999999999E-3</v>
      </c>
    </row>
    <row r="4176" spans="1:12">
      <c r="A4176" s="118">
        <v>44958</v>
      </c>
      <c r="B4176" t="s">
        <v>17080</v>
      </c>
      <c r="C4176" t="s">
        <v>17079</v>
      </c>
      <c r="D4176" t="s">
        <v>17808</v>
      </c>
      <c r="E4176" t="s">
        <v>17880</v>
      </c>
      <c r="F4176">
        <v>101044893</v>
      </c>
      <c r="G4176" t="s">
        <v>17529</v>
      </c>
      <c r="H4176" t="s">
        <v>17075</v>
      </c>
      <c r="I4176">
        <v>324</v>
      </c>
      <c r="J4176" t="s">
        <v>145</v>
      </c>
      <c r="K4176" t="s">
        <v>137</v>
      </c>
      <c r="L4176">
        <f>I4176*$Q$2/100/1000</f>
        <v>1.1987999999999999E-3</v>
      </c>
    </row>
    <row r="4177" spans="1:12">
      <c r="A4177" s="118">
        <v>44958</v>
      </c>
      <c r="B4177" t="s">
        <v>17080</v>
      </c>
      <c r="C4177" t="s">
        <v>17079</v>
      </c>
      <c r="D4177" t="s">
        <v>17860</v>
      </c>
      <c r="E4177" t="s">
        <v>17879</v>
      </c>
      <c r="F4177" t="s">
        <v>17151</v>
      </c>
      <c r="G4177" t="s">
        <v>17150</v>
      </c>
      <c r="H4177" t="s">
        <v>17075</v>
      </c>
      <c r="I4177">
        <v>324</v>
      </c>
      <c r="J4177" t="s">
        <v>145</v>
      </c>
      <c r="K4177" t="s">
        <v>137</v>
      </c>
      <c r="L4177">
        <f>I4177*$Q$2/100/1000</f>
        <v>1.1987999999999999E-3</v>
      </c>
    </row>
    <row r="4178" spans="1:12">
      <c r="A4178" s="118">
        <v>44958</v>
      </c>
      <c r="B4178" t="s">
        <v>17080</v>
      </c>
      <c r="C4178" t="s">
        <v>17079</v>
      </c>
      <c r="D4178" t="s">
        <v>17878</v>
      </c>
      <c r="E4178" t="s">
        <v>17877</v>
      </c>
      <c r="F4178">
        <v>101047791</v>
      </c>
      <c r="G4178" t="s">
        <v>17876</v>
      </c>
      <c r="H4178" t="s">
        <v>17075</v>
      </c>
      <c r="I4178">
        <v>324</v>
      </c>
      <c r="J4178" t="s">
        <v>145</v>
      </c>
      <c r="K4178" t="s">
        <v>137</v>
      </c>
      <c r="L4178">
        <f>I4178*$Q$2/100/1000</f>
        <v>1.1987999999999999E-3</v>
      </c>
    </row>
    <row r="4179" spans="1:12">
      <c r="A4179" s="118">
        <v>44958</v>
      </c>
      <c r="B4179" t="s">
        <v>17080</v>
      </c>
      <c r="C4179" t="s">
        <v>17079</v>
      </c>
      <c r="D4179" t="s">
        <v>17875</v>
      </c>
      <c r="E4179" t="s">
        <v>17874</v>
      </c>
      <c r="F4179" t="s">
        <v>17115</v>
      </c>
      <c r="G4179" t="s">
        <v>17114</v>
      </c>
      <c r="H4179" t="s">
        <v>17075</v>
      </c>
      <c r="I4179">
        <v>324</v>
      </c>
      <c r="J4179" t="s">
        <v>145</v>
      </c>
      <c r="K4179" t="s">
        <v>137</v>
      </c>
      <c r="L4179">
        <f>I4179*$Q$2/100/1000</f>
        <v>1.1987999999999999E-3</v>
      </c>
    </row>
    <row r="4180" spans="1:12">
      <c r="A4180" s="118">
        <v>44958</v>
      </c>
      <c r="B4180" t="s">
        <v>17080</v>
      </c>
      <c r="C4180" t="s">
        <v>17079</v>
      </c>
      <c r="D4180" t="s">
        <v>17860</v>
      </c>
      <c r="E4180" t="s">
        <v>17873</v>
      </c>
      <c r="F4180" t="s">
        <v>17115</v>
      </c>
      <c r="G4180" t="s">
        <v>17114</v>
      </c>
      <c r="H4180" t="s">
        <v>17075</v>
      </c>
      <c r="I4180">
        <v>324</v>
      </c>
      <c r="J4180" t="s">
        <v>145</v>
      </c>
      <c r="K4180" t="s">
        <v>137</v>
      </c>
      <c r="L4180">
        <f>I4180*$Q$2/100/1000</f>
        <v>1.1987999999999999E-3</v>
      </c>
    </row>
    <row r="4181" spans="1:12">
      <c r="A4181" s="118">
        <v>45017</v>
      </c>
      <c r="B4181" t="s">
        <v>180</v>
      </c>
      <c r="C4181" t="s">
        <v>179</v>
      </c>
      <c r="D4181" t="s">
        <v>17461</v>
      </c>
      <c r="E4181" t="s">
        <v>17872</v>
      </c>
      <c r="F4181" s="119" t="s">
        <v>17463</v>
      </c>
      <c r="G4181" t="s">
        <v>17462</v>
      </c>
      <c r="H4181" t="s">
        <v>174</v>
      </c>
      <c r="I4181">
        <v>3154</v>
      </c>
      <c r="J4181" t="s">
        <v>173</v>
      </c>
      <c r="K4181" t="s">
        <v>172</v>
      </c>
      <c r="L4181">
        <f>I4181*$Q$3/(1000/25)</f>
        <v>2.5295079999999999</v>
      </c>
    </row>
    <row r="4182" spans="1:12">
      <c r="A4182" s="118">
        <v>44958</v>
      </c>
      <c r="B4182" t="s">
        <v>17080</v>
      </c>
      <c r="C4182" t="s">
        <v>17079</v>
      </c>
      <c r="D4182" t="s">
        <v>17835</v>
      </c>
      <c r="E4182" t="s">
        <v>17871</v>
      </c>
      <c r="F4182" t="s">
        <v>17151</v>
      </c>
      <c r="G4182" t="s">
        <v>17150</v>
      </c>
      <c r="H4182" t="s">
        <v>17075</v>
      </c>
      <c r="I4182">
        <v>324</v>
      </c>
      <c r="J4182" t="s">
        <v>145</v>
      </c>
      <c r="K4182" t="s">
        <v>137</v>
      </c>
      <c r="L4182">
        <f>I4182*$Q$2/100/1000</f>
        <v>1.1987999999999999E-3</v>
      </c>
    </row>
    <row r="4183" spans="1:12">
      <c r="A4183" s="118">
        <v>45017</v>
      </c>
      <c r="B4183" t="s">
        <v>180</v>
      </c>
      <c r="C4183" t="s">
        <v>179</v>
      </c>
      <c r="D4183" t="s">
        <v>17870</v>
      </c>
      <c r="E4183" t="s">
        <v>17869</v>
      </c>
      <c r="F4183" s="119" t="s">
        <v>17463</v>
      </c>
      <c r="G4183" t="s">
        <v>17462</v>
      </c>
      <c r="H4183" t="s">
        <v>174</v>
      </c>
      <c r="I4183">
        <v>3154</v>
      </c>
      <c r="J4183" t="s">
        <v>173</v>
      </c>
      <c r="K4183" t="s">
        <v>172</v>
      </c>
      <c r="L4183">
        <f>I4183*$Q$3/(1000/25)</f>
        <v>2.5295079999999999</v>
      </c>
    </row>
    <row r="4184" spans="1:12">
      <c r="A4184" s="118">
        <v>45017</v>
      </c>
      <c r="B4184" t="s">
        <v>1723</v>
      </c>
      <c r="C4184" t="s">
        <v>1722</v>
      </c>
      <c r="D4184" t="s">
        <v>16908</v>
      </c>
      <c r="E4184" t="s">
        <v>17868</v>
      </c>
      <c r="F4184" s="119">
        <v>101042130</v>
      </c>
      <c r="G4184" t="s">
        <v>4139</v>
      </c>
      <c r="H4184" t="s">
        <v>1717</v>
      </c>
      <c r="I4184">
        <v>118</v>
      </c>
      <c r="J4184" t="s">
        <v>223</v>
      </c>
      <c r="K4184" t="s">
        <v>137</v>
      </c>
      <c r="L4184">
        <f>I4184*$Q$5/1000</f>
        <v>0.1199765</v>
      </c>
    </row>
    <row r="4185" spans="1:12">
      <c r="A4185" s="118">
        <v>44986</v>
      </c>
      <c r="B4185" t="s">
        <v>17080</v>
      </c>
      <c r="C4185" t="s">
        <v>17079</v>
      </c>
      <c r="D4185" t="s">
        <v>17855</v>
      </c>
      <c r="E4185" t="s">
        <v>17867</v>
      </c>
      <c r="F4185" t="s">
        <v>17151</v>
      </c>
      <c r="G4185" t="s">
        <v>17150</v>
      </c>
      <c r="H4185" t="s">
        <v>17075</v>
      </c>
      <c r="I4185">
        <v>324</v>
      </c>
      <c r="J4185" t="s">
        <v>145</v>
      </c>
      <c r="K4185" t="s">
        <v>137</v>
      </c>
      <c r="L4185">
        <f>I4185*$Q$2/100/1000</f>
        <v>1.1987999999999999E-3</v>
      </c>
    </row>
    <row r="4186" spans="1:12">
      <c r="A4186" s="118">
        <v>45017</v>
      </c>
      <c r="B4186" t="s">
        <v>647</v>
      </c>
      <c r="C4186" t="s">
        <v>646</v>
      </c>
      <c r="D4186" t="s">
        <v>17866</v>
      </c>
      <c r="E4186" t="s">
        <v>17865</v>
      </c>
      <c r="F4186" s="119">
        <v>13206263</v>
      </c>
      <c r="G4186" t="s">
        <v>14991</v>
      </c>
      <c r="H4186" t="s">
        <v>174</v>
      </c>
      <c r="I4186">
        <v>3154</v>
      </c>
      <c r="J4186" t="s">
        <v>173</v>
      </c>
      <c r="K4186" t="s">
        <v>172</v>
      </c>
      <c r="L4186">
        <f>I4186*$Q$3/(1000/25)</f>
        <v>2.5295079999999999</v>
      </c>
    </row>
    <row r="4187" spans="1:12">
      <c r="A4187" s="118">
        <v>44986</v>
      </c>
      <c r="B4187" t="s">
        <v>17080</v>
      </c>
      <c r="C4187" t="s">
        <v>17079</v>
      </c>
      <c r="D4187" t="s">
        <v>17864</v>
      </c>
      <c r="E4187" t="s">
        <v>17863</v>
      </c>
      <c r="F4187" t="s">
        <v>17862</v>
      </c>
      <c r="G4187" t="s">
        <v>17861</v>
      </c>
      <c r="H4187" t="s">
        <v>17075</v>
      </c>
      <c r="I4187">
        <v>324</v>
      </c>
      <c r="J4187" t="s">
        <v>145</v>
      </c>
      <c r="K4187" t="s">
        <v>137</v>
      </c>
      <c r="L4187">
        <f>I4187*$Q$2/100/1000</f>
        <v>1.1987999999999999E-3</v>
      </c>
    </row>
    <row r="4188" spans="1:12">
      <c r="A4188" s="118">
        <v>44986</v>
      </c>
      <c r="B4188" t="s">
        <v>17080</v>
      </c>
      <c r="C4188" t="s">
        <v>17079</v>
      </c>
      <c r="D4188" t="s">
        <v>17860</v>
      </c>
      <c r="E4188" t="s">
        <v>17859</v>
      </c>
      <c r="F4188" t="s">
        <v>17143</v>
      </c>
      <c r="G4188" t="s">
        <v>17142</v>
      </c>
      <c r="H4188" t="s">
        <v>17075</v>
      </c>
      <c r="I4188">
        <v>324</v>
      </c>
      <c r="J4188" t="s">
        <v>145</v>
      </c>
      <c r="K4188" t="s">
        <v>137</v>
      </c>
      <c r="L4188">
        <f>I4188*$Q$2/100/1000</f>
        <v>1.1987999999999999E-3</v>
      </c>
    </row>
    <row r="4189" spans="1:12">
      <c r="A4189" s="118">
        <v>44986</v>
      </c>
      <c r="B4189" t="s">
        <v>17080</v>
      </c>
      <c r="C4189" t="s">
        <v>17079</v>
      </c>
      <c r="D4189" t="s">
        <v>17510</v>
      </c>
      <c r="E4189" t="s">
        <v>17858</v>
      </c>
      <c r="F4189" t="s">
        <v>17172</v>
      </c>
      <c r="G4189" t="s">
        <v>17171</v>
      </c>
      <c r="H4189" t="s">
        <v>17075</v>
      </c>
      <c r="I4189">
        <v>324</v>
      </c>
      <c r="J4189" t="s">
        <v>145</v>
      </c>
      <c r="K4189" t="s">
        <v>137</v>
      </c>
      <c r="L4189">
        <f>I4189*$Q$2/100/1000</f>
        <v>1.1987999999999999E-3</v>
      </c>
    </row>
    <row r="4190" spans="1:12">
      <c r="A4190" s="118">
        <v>44986</v>
      </c>
      <c r="B4190" t="s">
        <v>17080</v>
      </c>
      <c r="C4190" t="s">
        <v>17079</v>
      </c>
      <c r="D4190" t="s">
        <v>17506</v>
      </c>
      <c r="E4190" t="s">
        <v>17857</v>
      </c>
      <c r="F4190">
        <v>101046442</v>
      </c>
      <c r="G4190" t="s">
        <v>17621</v>
      </c>
      <c r="H4190" t="s">
        <v>17075</v>
      </c>
      <c r="I4190">
        <v>324</v>
      </c>
      <c r="J4190" t="s">
        <v>145</v>
      </c>
      <c r="K4190" t="s">
        <v>137</v>
      </c>
      <c r="L4190">
        <f>I4190*$Q$2/100/1000</f>
        <v>1.1987999999999999E-3</v>
      </c>
    </row>
    <row r="4191" spans="1:12">
      <c r="A4191" s="118">
        <v>45017</v>
      </c>
      <c r="B4191" t="s">
        <v>261</v>
      </c>
      <c r="C4191" t="s">
        <v>260</v>
      </c>
      <c r="D4191" t="s">
        <v>17532</v>
      </c>
      <c r="E4191" t="s">
        <v>17856</v>
      </c>
      <c r="F4191" s="119">
        <v>101019989</v>
      </c>
      <c r="G4191" t="s">
        <v>3288</v>
      </c>
      <c r="H4191" t="s">
        <v>139</v>
      </c>
      <c r="I4191">
        <v>55</v>
      </c>
      <c r="J4191" t="s">
        <v>145</v>
      </c>
      <c r="K4191" t="s">
        <v>137</v>
      </c>
      <c r="L4191">
        <f>I4191*$Q$2/100/1000</f>
        <v>2.0350000000000001E-4</v>
      </c>
    </row>
    <row r="4192" spans="1:12">
      <c r="A4192" s="118">
        <v>44986</v>
      </c>
      <c r="B4192" t="s">
        <v>17080</v>
      </c>
      <c r="C4192" t="s">
        <v>17079</v>
      </c>
      <c r="D4192" t="s">
        <v>17855</v>
      </c>
      <c r="E4192" t="s">
        <v>17854</v>
      </c>
      <c r="F4192" t="s">
        <v>17115</v>
      </c>
      <c r="G4192" t="s">
        <v>17114</v>
      </c>
      <c r="H4192" t="s">
        <v>17075</v>
      </c>
      <c r="I4192">
        <v>324</v>
      </c>
      <c r="J4192" t="s">
        <v>145</v>
      </c>
      <c r="K4192" t="s">
        <v>137</v>
      </c>
      <c r="L4192">
        <f>I4192*$Q$2/100/1000</f>
        <v>1.1987999999999999E-3</v>
      </c>
    </row>
    <row r="4193" spans="1:12">
      <c r="A4193" s="118">
        <v>44986</v>
      </c>
      <c r="B4193" t="s">
        <v>17080</v>
      </c>
      <c r="C4193" t="s">
        <v>17079</v>
      </c>
      <c r="D4193" t="s">
        <v>17759</v>
      </c>
      <c r="E4193" t="s">
        <v>17853</v>
      </c>
      <c r="F4193">
        <v>101044846</v>
      </c>
      <c r="G4193" t="s">
        <v>17076</v>
      </c>
      <c r="H4193" t="s">
        <v>17075</v>
      </c>
      <c r="I4193">
        <v>324</v>
      </c>
      <c r="J4193" t="s">
        <v>145</v>
      </c>
      <c r="K4193" t="s">
        <v>137</v>
      </c>
      <c r="L4193">
        <f>I4193*$Q$2/100/1000</f>
        <v>1.1987999999999999E-3</v>
      </c>
    </row>
    <row r="4194" spans="1:12">
      <c r="A4194" s="118">
        <v>44986</v>
      </c>
      <c r="B4194" t="s">
        <v>17080</v>
      </c>
      <c r="C4194" t="s">
        <v>17079</v>
      </c>
      <c r="D4194" t="s">
        <v>17835</v>
      </c>
      <c r="E4194" t="s">
        <v>17852</v>
      </c>
      <c r="F4194" t="s">
        <v>17115</v>
      </c>
      <c r="G4194" t="s">
        <v>17114</v>
      </c>
      <c r="H4194" t="s">
        <v>17075</v>
      </c>
      <c r="I4194">
        <v>324</v>
      </c>
      <c r="J4194" t="s">
        <v>145</v>
      </c>
      <c r="K4194" t="s">
        <v>137</v>
      </c>
      <c r="L4194">
        <f>I4194*$Q$2/100/1000</f>
        <v>1.1987999999999999E-3</v>
      </c>
    </row>
    <row r="4195" spans="1:12">
      <c r="A4195" s="118">
        <v>44986</v>
      </c>
      <c r="B4195" t="s">
        <v>17080</v>
      </c>
      <c r="C4195" t="s">
        <v>17079</v>
      </c>
      <c r="D4195" t="s">
        <v>17510</v>
      </c>
      <c r="E4195" t="s">
        <v>17851</v>
      </c>
      <c r="F4195" t="s">
        <v>17151</v>
      </c>
      <c r="G4195" t="s">
        <v>17150</v>
      </c>
      <c r="H4195" t="s">
        <v>17075</v>
      </c>
      <c r="I4195">
        <v>324</v>
      </c>
      <c r="J4195" t="s">
        <v>145</v>
      </c>
      <c r="K4195" t="s">
        <v>137</v>
      </c>
      <c r="L4195">
        <f>I4195*$Q$2/100/1000</f>
        <v>1.1987999999999999E-3</v>
      </c>
    </row>
    <row r="4196" spans="1:12">
      <c r="A4196" s="118">
        <v>44986</v>
      </c>
      <c r="B4196" t="s">
        <v>17080</v>
      </c>
      <c r="C4196" t="s">
        <v>17079</v>
      </c>
      <c r="D4196" t="s">
        <v>17510</v>
      </c>
      <c r="E4196" t="s">
        <v>17850</v>
      </c>
      <c r="F4196" t="s">
        <v>17143</v>
      </c>
      <c r="G4196" t="s">
        <v>17142</v>
      </c>
      <c r="H4196" t="s">
        <v>17075</v>
      </c>
      <c r="I4196">
        <v>324</v>
      </c>
      <c r="J4196" t="s">
        <v>145</v>
      </c>
      <c r="K4196" t="s">
        <v>137</v>
      </c>
      <c r="L4196">
        <f>I4196*$Q$2/100/1000</f>
        <v>1.1987999999999999E-3</v>
      </c>
    </row>
    <row r="4197" spans="1:12">
      <c r="A4197" s="118">
        <v>44986</v>
      </c>
      <c r="B4197" t="s">
        <v>17080</v>
      </c>
      <c r="C4197" t="s">
        <v>17079</v>
      </c>
      <c r="D4197" t="s">
        <v>17569</v>
      </c>
      <c r="E4197" t="s">
        <v>17849</v>
      </c>
      <c r="F4197">
        <v>101042856</v>
      </c>
      <c r="G4197" t="s">
        <v>17363</v>
      </c>
      <c r="H4197" t="s">
        <v>17075</v>
      </c>
      <c r="I4197">
        <v>324</v>
      </c>
      <c r="J4197" t="s">
        <v>145</v>
      </c>
      <c r="K4197" t="s">
        <v>137</v>
      </c>
      <c r="L4197">
        <f>I4197*$Q$2/100/1000</f>
        <v>1.1987999999999999E-3</v>
      </c>
    </row>
    <row r="4198" spans="1:12">
      <c r="A4198" s="118">
        <v>44986</v>
      </c>
      <c r="B4198" t="s">
        <v>17080</v>
      </c>
      <c r="C4198" t="s">
        <v>17079</v>
      </c>
      <c r="D4198" t="s">
        <v>17746</v>
      </c>
      <c r="E4198" t="s">
        <v>17848</v>
      </c>
      <c r="F4198">
        <v>21206151</v>
      </c>
      <c r="G4198" t="s">
        <v>17180</v>
      </c>
      <c r="H4198" t="s">
        <v>17075</v>
      </c>
      <c r="I4198">
        <v>324</v>
      </c>
      <c r="J4198" t="s">
        <v>145</v>
      </c>
      <c r="K4198" t="s">
        <v>137</v>
      </c>
      <c r="L4198">
        <f>I4198*$Q$2/100/1000</f>
        <v>1.1987999999999999E-3</v>
      </c>
    </row>
    <row r="4199" spans="1:12">
      <c r="A4199" s="118">
        <v>44986</v>
      </c>
      <c r="B4199" t="s">
        <v>17080</v>
      </c>
      <c r="C4199" t="s">
        <v>17079</v>
      </c>
      <c r="D4199" t="s">
        <v>17847</v>
      </c>
      <c r="E4199" t="s">
        <v>17846</v>
      </c>
      <c r="F4199">
        <v>101031312</v>
      </c>
      <c r="G4199" t="s">
        <v>17095</v>
      </c>
      <c r="H4199" t="s">
        <v>17075</v>
      </c>
      <c r="I4199">
        <v>324</v>
      </c>
      <c r="J4199" t="s">
        <v>145</v>
      </c>
      <c r="K4199" t="s">
        <v>137</v>
      </c>
      <c r="L4199">
        <f>I4199*$Q$2/100/1000</f>
        <v>1.1987999999999999E-3</v>
      </c>
    </row>
    <row r="4200" spans="1:12">
      <c r="A4200" s="118">
        <v>44986</v>
      </c>
      <c r="B4200" t="s">
        <v>17080</v>
      </c>
      <c r="C4200" t="s">
        <v>17079</v>
      </c>
      <c r="D4200" t="s">
        <v>17845</v>
      </c>
      <c r="E4200" t="s">
        <v>17844</v>
      </c>
      <c r="F4200">
        <v>101031317</v>
      </c>
      <c r="G4200" t="s">
        <v>17843</v>
      </c>
      <c r="H4200" t="s">
        <v>17075</v>
      </c>
      <c r="I4200">
        <v>324</v>
      </c>
      <c r="J4200" t="s">
        <v>145</v>
      </c>
      <c r="K4200" t="s">
        <v>137</v>
      </c>
      <c r="L4200">
        <f>I4200*$Q$2/100/1000</f>
        <v>1.1987999999999999E-3</v>
      </c>
    </row>
    <row r="4201" spans="1:12">
      <c r="A4201" s="118">
        <v>44986</v>
      </c>
      <c r="B4201" t="s">
        <v>17080</v>
      </c>
      <c r="C4201" t="s">
        <v>17079</v>
      </c>
      <c r="D4201" t="s">
        <v>17762</v>
      </c>
      <c r="E4201" t="s">
        <v>17842</v>
      </c>
      <c r="F4201">
        <v>101037834</v>
      </c>
      <c r="G4201" t="s">
        <v>17167</v>
      </c>
      <c r="H4201" t="s">
        <v>17075</v>
      </c>
      <c r="I4201">
        <v>324</v>
      </c>
      <c r="J4201" t="s">
        <v>145</v>
      </c>
      <c r="K4201" t="s">
        <v>137</v>
      </c>
      <c r="L4201">
        <f>I4201*$Q$2/100/1000</f>
        <v>1.1987999999999999E-3</v>
      </c>
    </row>
    <row r="4202" spans="1:12">
      <c r="A4202" s="118">
        <v>44986</v>
      </c>
      <c r="B4202" t="s">
        <v>17080</v>
      </c>
      <c r="C4202" t="s">
        <v>17079</v>
      </c>
      <c r="D4202" t="s">
        <v>17746</v>
      </c>
      <c r="E4202" t="s">
        <v>17841</v>
      </c>
      <c r="F4202">
        <v>101037834</v>
      </c>
      <c r="G4202" t="s">
        <v>17167</v>
      </c>
      <c r="H4202" t="s">
        <v>17075</v>
      </c>
      <c r="I4202">
        <v>324</v>
      </c>
      <c r="J4202" t="s">
        <v>145</v>
      </c>
      <c r="K4202" t="s">
        <v>137</v>
      </c>
      <c r="L4202">
        <f>I4202*$Q$2/100/1000</f>
        <v>1.1987999999999999E-3</v>
      </c>
    </row>
    <row r="4203" spans="1:12">
      <c r="A4203" s="118">
        <v>44986</v>
      </c>
      <c r="B4203" t="s">
        <v>17080</v>
      </c>
      <c r="C4203" t="s">
        <v>17079</v>
      </c>
      <c r="D4203" t="s">
        <v>17762</v>
      </c>
      <c r="E4203" t="s">
        <v>17840</v>
      </c>
      <c r="F4203">
        <v>101031312</v>
      </c>
      <c r="G4203" t="s">
        <v>17095</v>
      </c>
      <c r="H4203" t="s">
        <v>17075</v>
      </c>
      <c r="I4203">
        <v>324</v>
      </c>
      <c r="J4203" t="s">
        <v>145</v>
      </c>
      <c r="K4203" t="s">
        <v>137</v>
      </c>
      <c r="L4203">
        <f>I4203*$Q$2/100/1000</f>
        <v>1.1987999999999999E-3</v>
      </c>
    </row>
    <row r="4204" spans="1:12">
      <c r="A4204" s="118">
        <v>44986</v>
      </c>
      <c r="B4204" t="s">
        <v>17080</v>
      </c>
      <c r="C4204" t="s">
        <v>17079</v>
      </c>
      <c r="D4204" t="s">
        <v>17510</v>
      </c>
      <c r="E4204" t="s">
        <v>17839</v>
      </c>
      <c r="F4204" t="s">
        <v>17115</v>
      </c>
      <c r="G4204" t="s">
        <v>17114</v>
      </c>
      <c r="H4204" t="s">
        <v>17075</v>
      </c>
      <c r="I4204">
        <v>324</v>
      </c>
      <c r="J4204" t="s">
        <v>145</v>
      </c>
      <c r="K4204" t="s">
        <v>137</v>
      </c>
      <c r="L4204">
        <f>I4204*$Q$2/100/1000</f>
        <v>1.1987999999999999E-3</v>
      </c>
    </row>
    <row r="4205" spans="1:12">
      <c r="A4205" s="118">
        <v>44986</v>
      </c>
      <c r="B4205" t="s">
        <v>17080</v>
      </c>
      <c r="C4205" t="s">
        <v>17079</v>
      </c>
      <c r="D4205" t="s">
        <v>17655</v>
      </c>
      <c r="E4205" t="s">
        <v>17838</v>
      </c>
      <c r="F4205">
        <v>101032027</v>
      </c>
      <c r="G4205" t="s">
        <v>17122</v>
      </c>
      <c r="H4205" t="s">
        <v>17075</v>
      </c>
      <c r="I4205">
        <v>324</v>
      </c>
      <c r="J4205" t="s">
        <v>145</v>
      </c>
      <c r="K4205" t="s">
        <v>137</v>
      </c>
      <c r="L4205">
        <f>I4205*$Q$2/100/1000</f>
        <v>1.1987999999999999E-3</v>
      </c>
    </row>
    <row r="4206" spans="1:12">
      <c r="A4206" s="118">
        <v>44986</v>
      </c>
      <c r="B4206" t="s">
        <v>17080</v>
      </c>
      <c r="C4206" t="s">
        <v>17079</v>
      </c>
      <c r="D4206" t="s">
        <v>17746</v>
      </c>
      <c r="E4206" t="s">
        <v>17837</v>
      </c>
      <c r="F4206">
        <v>101031312</v>
      </c>
      <c r="G4206" t="s">
        <v>17095</v>
      </c>
      <c r="H4206" t="s">
        <v>17075</v>
      </c>
      <c r="I4206">
        <v>324</v>
      </c>
      <c r="J4206" t="s">
        <v>145</v>
      </c>
      <c r="K4206" t="s">
        <v>137</v>
      </c>
      <c r="L4206">
        <f>I4206*$Q$2/100/1000</f>
        <v>1.1987999999999999E-3</v>
      </c>
    </row>
    <row r="4207" spans="1:12">
      <c r="A4207" s="118">
        <v>44986</v>
      </c>
      <c r="B4207" t="s">
        <v>17080</v>
      </c>
      <c r="C4207" t="s">
        <v>17079</v>
      </c>
      <c r="D4207" t="s">
        <v>17512</v>
      </c>
      <c r="E4207" t="s">
        <v>17836</v>
      </c>
      <c r="F4207" t="s">
        <v>17086</v>
      </c>
      <c r="G4207" t="s">
        <v>17085</v>
      </c>
      <c r="H4207" t="s">
        <v>17075</v>
      </c>
      <c r="I4207">
        <v>324</v>
      </c>
      <c r="J4207" t="s">
        <v>145</v>
      </c>
      <c r="K4207" t="s">
        <v>137</v>
      </c>
      <c r="L4207">
        <f>I4207*$Q$2/100/1000</f>
        <v>1.1987999999999999E-3</v>
      </c>
    </row>
    <row r="4208" spans="1:12">
      <c r="A4208" s="118">
        <v>44986</v>
      </c>
      <c r="B4208" t="s">
        <v>17080</v>
      </c>
      <c r="C4208" t="s">
        <v>17079</v>
      </c>
      <c r="D4208" t="s">
        <v>17835</v>
      </c>
      <c r="E4208" t="s">
        <v>17834</v>
      </c>
      <c r="F4208" t="s">
        <v>17086</v>
      </c>
      <c r="G4208" t="s">
        <v>17085</v>
      </c>
      <c r="H4208" t="s">
        <v>17075</v>
      </c>
      <c r="I4208">
        <v>324</v>
      </c>
      <c r="J4208" t="s">
        <v>145</v>
      </c>
      <c r="K4208" t="s">
        <v>137</v>
      </c>
      <c r="L4208">
        <f>I4208*$Q$2/100/1000</f>
        <v>1.1987999999999999E-3</v>
      </c>
    </row>
    <row r="4209" spans="1:12">
      <c r="A4209" s="118">
        <v>44986</v>
      </c>
      <c r="B4209" t="s">
        <v>17080</v>
      </c>
      <c r="C4209" t="s">
        <v>17079</v>
      </c>
      <c r="D4209" t="s">
        <v>17510</v>
      </c>
      <c r="E4209" t="s">
        <v>17833</v>
      </c>
      <c r="F4209" t="s">
        <v>17086</v>
      </c>
      <c r="G4209" t="s">
        <v>17085</v>
      </c>
      <c r="H4209" t="s">
        <v>17075</v>
      </c>
      <c r="I4209">
        <v>324</v>
      </c>
      <c r="J4209" t="s">
        <v>145</v>
      </c>
      <c r="K4209" t="s">
        <v>137</v>
      </c>
      <c r="L4209">
        <f>I4209*$Q$2/100/1000</f>
        <v>1.1987999999999999E-3</v>
      </c>
    </row>
    <row r="4210" spans="1:12">
      <c r="A4210" s="118">
        <v>44958</v>
      </c>
      <c r="B4210" t="s">
        <v>5342</v>
      </c>
      <c r="C4210" t="s">
        <v>5341</v>
      </c>
      <c r="D4210" t="s">
        <v>17832</v>
      </c>
      <c r="E4210" t="s">
        <v>17831</v>
      </c>
      <c r="F4210" t="s">
        <v>2481</v>
      </c>
      <c r="G4210" t="s">
        <v>2480</v>
      </c>
      <c r="H4210" t="s">
        <v>5336</v>
      </c>
      <c r="I4210">
        <v>49.6</v>
      </c>
      <c r="J4210" t="s">
        <v>223</v>
      </c>
      <c r="K4210" t="s">
        <v>137</v>
      </c>
      <c r="L4210">
        <f>I4210*$Q$5/1000</f>
        <v>5.0430800000000005E-2</v>
      </c>
    </row>
    <row r="4211" spans="1:12">
      <c r="A4211" s="118">
        <v>44958</v>
      </c>
      <c r="B4211" t="s">
        <v>5342</v>
      </c>
      <c r="C4211" t="s">
        <v>5341</v>
      </c>
      <c r="D4211" t="s">
        <v>17830</v>
      </c>
      <c r="E4211" t="s">
        <v>17829</v>
      </c>
      <c r="F4211" t="s">
        <v>2481</v>
      </c>
      <c r="G4211" t="s">
        <v>2480</v>
      </c>
      <c r="H4211" t="s">
        <v>5336</v>
      </c>
      <c r="I4211">
        <v>49.6</v>
      </c>
      <c r="J4211" t="s">
        <v>223</v>
      </c>
      <c r="K4211" t="s">
        <v>137</v>
      </c>
      <c r="L4211">
        <f>I4211*$Q$5/1000</f>
        <v>5.0430800000000005E-2</v>
      </c>
    </row>
    <row r="4212" spans="1:12">
      <c r="A4212" s="118">
        <v>44958</v>
      </c>
      <c r="B4212" t="s">
        <v>5342</v>
      </c>
      <c r="C4212" t="s">
        <v>5341</v>
      </c>
      <c r="D4212" t="s">
        <v>17828</v>
      </c>
      <c r="E4212" t="s">
        <v>17827</v>
      </c>
      <c r="F4212" t="s">
        <v>10719</v>
      </c>
      <c r="G4212" t="s">
        <v>10718</v>
      </c>
      <c r="H4212" t="s">
        <v>5336</v>
      </c>
      <c r="I4212">
        <v>49.6</v>
      </c>
      <c r="J4212" t="s">
        <v>223</v>
      </c>
      <c r="K4212" t="s">
        <v>137</v>
      </c>
      <c r="L4212">
        <f>I4212*$Q$5/1000</f>
        <v>5.0430800000000005E-2</v>
      </c>
    </row>
    <row r="4213" spans="1:12">
      <c r="A4213" s="118">
        <v>44986</v>
      </c>
      <c r="B4213" t="s">
        <v>17080</v>
      </c>
      <c r="C4213" t="s">
        <v>17079</v>
      </c>
      <c r="D4213" t="s">
        <v>17746</v>
      </c>
      <c r="E4213" t="s">
        <v>17826</v>
      </c>
      <c r="F4213">
        <v>101031779</v>
      </c>
      <c r="G4213" t="s">
        <v>17139</v>
      </c>
      <c r="H4213" t="s">
        <v>17075</v>
      </c>
      <c r="I4213">
        <v>324</v>
      </c>
      <c r="J4213" t="s">
        <v>145</v>
      </c>
      <c r="K4213" t="s">
        <v>137</v>
      </c>
      <c r="L4213">
        <f>I4213*$Q$2/100/1000</f>
        <v>1.1987999999999999E-3</v>
      </c>
    </row>
    <row r="4214" spans="1:12">
      <c r="A4214" s="118">
        <v>44986</v>
      </c>
      <c r="B4214" t="s">
        <v>17080</v>
      </c>
      <c r="C4214" t="s">
        <v>17079</v>
      </c>
      <c r="D4214" t="s">
        <v>17759</v>
      </c>
      <c r="E4214" t="s">
        <v>17825</v>
      </c>
      <c r="F4214">
        <v>101044846</v>
      </c>
      <c r="G4214" t="s">
        <v>17076</v>
      </c>
      <c r="H4214" t="s">
        <v>17075</v>
      </c>
      <c r="I4214">
        <v>324</v>
      </c>
      <c r="J4214" t="s">
        <v>145</v>
      </c>
      <c r="K4214" t="s">
        <v>137</v>
      </c>
      <c r="L4214">
        <f>I4214*$Q$2/100/1000</f>
        <v>1.1987999999999999E-3</v>
      </c>
    </row>
    <row r="4215" spans="1:12">
      <c r="A4215" s="118">
        <v>44986</v>
      </c>
      <c r="B4215" t="s">
        <v>17080</v>
      </c>
      <c r="C4215" t="s">
        <v>17079</v>
      </c>
      <c r="D4215" t="s">
        <v>17510</v>
      </c>
      <c r="E4215" t="s">
        <v>17824</v>
      </c>
      <c r="F4215" t="s">
        <v>17115</v>
      </c>
      <c r="G4215" t="s">
        <v>17114</v>
      </c>
      <c r="H4215" t="s">
        <v>17075</v>
      </c>
      <c r="I4215">
        <v>324</v>
      </c>
      <c r="J4215" t="s">
        <v>145</v>
      </c>
      <c r="K4215" t="s">
        <v>137</v>
      </c>
      <c r="L4215">
        <f>I4215*$Q$2/100/1000</f>
        <v>1.1987999999999999E-3</v>
      </c>
    </row>
    <row r="4216" spans="1:12">
      <c r="A4216" s="118">
        <v>44986</v>
      </c>
      <c r="B4216" t="s">
        <v>17080</v>
      </c>
      <c r="C4216" t="s">
        <v>17079</v>
      </c>
      <c r="D4216" t="s">
        <v>17750</v>
      </c>
      <c r="E4216" t="s">
        <v>17823</v>
      </c>
      <c r="F4216" t="s">
        <v>17151</v>
      </c>
      <c r="G4216" t="s">
        <v>17150</v>
      </c>
      <c r="H4216" t="s">
        <v>17075</v>
      </c>
      <c r="I4216">
        <v>324</v>
      </c>
      <c r="J4216" t="s">
        <v>145</v>
      </c>
      <c r="K4216" t="s">
        <v>137</v>
      </c>
      <c r="L4216">
        <f>I4216*$Q$2/100/1000</f>
        <v>1.1987999999999999E-3</v>
      </c>
    </row>
    <row r="4217" spans="1:12">
      <c r="A4217" s="118">
        <v>44986</v>
      </c>
      <c r="B4217" t="s">
        <v>17080</v>
      </c>
      <c r="C4217" t="s">
        <v>17079</v>
      </c>
      <c r="D4217" t="s">
        <v>17357</v>
      </c>
      <c r="E4217" t="s">
        <v>17822</v>
      </c>
      <c r="F4217" t="s">
        <v>17172</v>
      </c>
      <c r="G4217" t="s">
        <v>17171</v>
      </c>
      <c r="H4217" t="s">
        <v>17075</v>
      </c>
      <c r="I4217">
        <v>324</v>
      </c>
      <c r="J4217" t="s">
        <v>145</v>
      </c>
      <c r="K4217" t="s">
        <v>137</v>
      </c>
      <c r="L4217">
        <f>I4217*$Q$2/100/1000</f>
        <v>1.1987999999999999E-3</v>
      </c>
    </row>
    <row r="4218" spans="1:12">
      <c r="A4218" s="118">
        <v>45017</v>
      </c>
      <c r="B4218" t="s">
        <v>365</v>
      </c>
      <c r="C4218" t="s">
        <v>364</v>
      </c>
      <c r="D4218" t="s">
        <v>3548</v>
      </c>
      <c r="E4218" t="s">
        <v>17821</v>
      </c>
      <c r="F4218" s="119">
        <v>101034024</v>
      </c>
      <c r="G4218" t="s">
        <v>400</v>
      </c>
      <c r="H4218" t="s">
        <v>359</v>
      </c>
      <c r="I4218">
        <v>144</v>
      </c>
      <c r="J4218" t="s">
        <v>138</v>
      </c>
      <c r="K4218" t="s">
        <v>137</v>
      </c>
      <c r="L4218">
        <f>I4218*$Q$2/1000</f>
        <v>5.3280000000000001E-2</v>
      </c>
    </row>
    <row r="4219" spans="1:12">
      <c r="A4219" s="118">
        <v>45108</v>
      </c>
      <c r="B4219" t="s">
        <v>443</v>
      </c>
      <c r="C4219" t="s">
        <v>442</v>
      </c>
      <c r="D4219" t="s">
        <v>441</v>
      </c>
      <c r="E4219" t="s">
        <v>17820</v>
      </c>
      <c r="F4219">
        <v>101022019</v>
      </c>
      <c r="G4219" t="s">
        <v>17764</v>
      </c>
      <c r="H4219" s="122" t="s">
        <v>437</v>
      </c>
      <c r="I4219">
        <v>4725</v>
      </c>
      <c r="J4219" t="s">
        <v>199</v>
      </c>
      <c r="K4219" t="s">
        <v>198</v>
      </c>
      <c r="L4219">
        <f>I4219*$Q$4*2.2/1000</f>
        <v>18.279100224000004</v>
      </c>
    </row>
    <row r="4220" spans="1:12">
      <c r="A4220" s="118">
        <v>44986</v>
      </c>
      <c r="B4220" t="s">
        <v>17080</v>
      </c>
      <c r="C4220" t="s">
        <v>17079</v>
      </c>
      <c r="D4220" t="s">
        <v>17750</v>
      </c>
      <c r="E4220" t="s">
        <v>17819</v>
      </c>
      <c r="F4220" t="s">
        <v>17194</v>
      </c>
      <c r="G4220" t="s">
        <v>17193</v>
      </c>
      <c r="H4220" t="s">
        <v>17075</v>
      </c>
      <c r="I4220">
        <v>324</v>
      </c>
      <c r="J4220" t="s">
        <v>145</v>
      </c>
      <c r="K4220" t="s">
        <v>137</v>
      </c>
      <c r="L4220">
        <f>I4220*$Q$2/100/1000</f>
        <v>1.1987999999999999E-3</v>
      </c>
    </row>
    <row r="4221" spans="1:12">
      <c r="A4221" s="118">
        <v>44986</v>
      </c>
      <c r="B4221" t="s">
        <v>17080</v>
      </c>
      <c r="C4221" t="s">
        <v>17079</v>
      </c>
      <c r="D4221" t="s">
        <v>17357</v>
      </c>
      <c r="E4221" t="s">
        <v>17818</v>
      </c>
      <c r="F4221">
        <v>101044846</v>
      </c>
      <c r="G4221" t="s">
        <v>17076</v>
      </c>
      <c r="H4221" t="s">
        <v>17075</v>
      </c>
      <c r="I4221">
        <v>324</v>
      </c>
      <c r="J4221" t="s">
        <v>145</v>
      </c>
      <c r="K4221" t="s">
        <v>137</v>
      </c>
      <c r="L4221">
        <f>I4221*$Q$2/100/1000</f>
        <v>1.1987999999999999E-3</v>
      </c>
    </row>
    <row r="4222" spans="1:12">
      <c r="A4222" s="118">
        <v>44986</v>
      </c>
      <c r="B4222" t="s">
        <v>17080</v>
      </c>
      <c r="C4222" t="s">
        <v>17079</v>
      </c>
      <c r="D4222" t="s">
        <v>17512</v>
      </c>
      <c r="E4222" t="s">
        <v>17817</v>
      </c>
      <c r="F4222" t="s">
        <v>17115</v>
      </c>
      <c r="G4222" t="s">
        <v>17114</v>
      </c>
      <c r="H4222" t="s">
        <v>17075</v>
      </c>
      <c r="I4222">
        <v>324</v>
      </c>
      <c r="J4222" t="s">
        <v>145</v>
      </c>
      <c r="K4222" t="s">
        <v>137</v>
      </c>
      <c r="L4222">
        <f>I4222*$Q$2/100/1000</f>
        <v>1.1987999999999999E-3</v>
      </c>
    </row>
    <row r="4223" spans="1:12">
      <c r="A4223" s="118">
        <v>44986</v>
      </c>
      <c r="B4223" t="s">
        <v>17080</v>
      </c>
      <c r="C4223" t="s">
        <v>17079</v>
      </c>
      <c r="D4223" t="s">
        <v>17759</v>
      </c>
      <c r="E4223" t="s">
        <v>17816</v>
      </c>
      <c r="F4223">
        <v>101044846</v>
      </c>
      <c r="G4223" t="s">
        <v>17076</v>
      </c>
      <c r="H4223" t="s">
        <v>17075</v>
      </c>
      <c r="I4223">
        <v>324</v>
      </c>
      <c r="J4223" t="s">
        <v>145</v>
      </c>
      <c r="K4223" t="s">
        <v>137</v>
      </c>
      <c r="L4223">
        <f>I4223*$Q$2/100/1000</f>
        <v>1.1987999999999999E-3</v>
      </c>
    </row>
    <row r="4224" spans="1:12">
      <c r="A4224" s="118">
        <v>45017</v>
      </c>
      <c r="B4224" t="s">
        <v>1723</v>
      </c>
      <c r="C4224" t="s">
        <v>1722</v>
      </c>
      <c r="D4224" t="s">
        <v>17815</v>
      </c>
      <c r="E4224" t="s">
        <v>17814</v>
      </c>
      <c r="F4224" s="119">
        <v>101042130</v>
      </c>
      <c r="G4224" t="s">
        <v>4139</v>
      </c>
      <c r="H4224" t="s">
        <v>1717</v>
      </c>
      <c r="I4224">
        <v>118</v>
      </c>
      <c r="J4224" t="s">
        <v>223</v>
      </c>
      <c r="K4224" t="s">
        <v>137</v>
      </c>
      <c r="L4224">
        <f>I4224*$Q$5/1000</f>
        <v>0.1199765</v>
      </c>
    </row>
    <row r="4225" spans="1:12">
      <c r="A4225" s="118">
        <v>45017</v>
      </c>
      <c r="B4225" t="s">
        <v>240</v>
      </c>
      <c r="C4225" t="s">
        <v>239</v>
      </c>
      <c r="D4225" t="s">
        <v>17813</v>
      </c>
      <c r="E4225" t="s">
        <v>17812</v>
      </c>
      <c r="F4225" s="119" t="s">
        <v>17811</v>
      </c>
      <c r="G4225" t="s">
        <v>17810</v>
      </c>
      <c r="H4225" t="s">
        <v>235</v>
      </c>
      <c r="I4225">
        <v>390</v>
      </c>
      <c r="J4225" t="s">
        <v>145</v>
      </c>
      <c r="K4225" t="s">
        <v>137</v>
      </c>
      <c r="L4225">
        <f>I4225*$Q$2/100/1000</f>
        <v>1.4430000000000001E-3</v>
      </c>
    </row>
    <row r="4226" spans="1:12">
      <c r="A4226" s="118">
        <v>45017</v>
      </c>
      <c r="B4226" t="s">
        <v>240</v>
      </c>
      <c r="C4226" t="s">
        <v>239</v>
      </c>
      <c r="D4226" t="s">
        <v>16061</v>
      </c>
      <c r="E4226" t="s">
        <v>17809</v>
      </c>
      <c r="F4226" s="119" t="s">
        <v>788</v>
      </c>
      <c r="G4226" t="s">
        <v>787</v>
      </c>
      <c r="H4226" t="s">
        <v>235</v>
      </c>
      <c r="I4226">
        <v>390</v>
      </c>
      <c r="J4226" t="s">
        <v>145</v>
      </c>
      <c r="K4226" t="s">
        <v>137</v>
      </c>
      <c r="L4226">
        <f>I4226*$Q$2/100/1000</f>
        <v>1.4430000000000001E-3</v>
      </c>
    </row>
    <row r="4227" spans="1:12">
      <c r="A4227" s="118">
        <v>44986</v>
      </c>
      <c r="B4227" t="s">
        <v>17080</v>
      </c>
      <c r="C4227" t="s">
        <v>17079</v>
      </c>
      <c r="D4227" t="s">
        <v>17808</v>
      </c>
      <c r="E4227" t="s">
        <v>17807</v>
      </c>
      <c r="F4227">
        <v>101044893</v>
      </c>
      <c r="G4227" t="s">
        <v>17529</v>
      </c>
      <c r="H4227" t="s">
        <v>17075</v>
      </c>
      <c r="I4227">
        <v>324</v>
      </c>
      <c r="J4227" t="s">
        <v>145</v>
      </c>
      <c r="K4227" t="s">
        <v>137</v>
      </c>
      <c r="L4227">
        <f>I4227*$Q$2/100/1000</f>
        <v>1.1987999999999999E-3</v>
      </c>
    </row>
    <row r="4228" spans="1:12">
      <c r="A4228" s="118">
        <v>44986</v>
      </c>
      <c r="B4228" t="s">
        <v>17080</v>
      </c>
      <c r="C4228" t="s">
        <v>17079</v>
      </c>
      <c r="D4228" t="s">
        <v>17806</v>
      </c>
      <c r="E4228" t="s">
        <v>17805</v>
      </c>
      <c r="F4228">
        <v>101047790</v>
      </c>
      <c r="G4228" t="s">
        <v>17804</v>
      </c>
      <c r="H4228" t="s">
        <v>17075</v>
      </c>
      <c r="I4228">
        <v>324</v>
      </c>
      <c r="J4228" t="s">
        <v>145</v>
      </c>
      <c r="K4228" t="s">
        <v>137</v>
      </c>
      <c r="L4228">
        <f>I4228*$Q$2/100/1000</f>
        <v>1.1987999999999999E-3</v>
      </c>
    </row>
    <row r="4229" spans="1:12">
      <c r="A4229" s="118">
        <v>44986</v>
      </c>
      <c r="B4229" t="s">
        <v>17080</v>
      </c>
      <c r="C4229" t="s">
        <v>17079</v>
      </c>
      <c r="D4229" t="s">
        <v>17655</v>
      </c>
      <c r="E4229" t="s">
        <v>17803</v>
      </c>
      <c r="F4229">
        <v>101032027</v>
      </c>
      <c r="G4229" t="s">
        <v>17122</v>
      </c>
      <c r="H4229" t="s">
        <v>17075</v>
      </c>
      <c r="I4229">
        <v>324</v>
      </c>
      <c r="J4229" t="s">
        <v>145</v>
      </c>
      <c r="K4229" t="s">
        <v>137</v>
      </c>
      <c r="L4229">
        <f>I4229*$Q$2/100/1000</f>
        <v>1.1987999999999999E-3</v>
      </c>
    </row>
    <row r="4230" spans="1:12">
      <c r="A4230" s="118">
        <v>44986</v>
      </c>
      <c r="B4230" t="s">
        <v>17080</v>
      </c>
      <c r="C4230" t="s">
        <v>17079</v>
      </c>
      <c r="D4230" t="s">
        <v>17711</v>
      </c>
      <c r="E4230" t="s">
        <v>17802</v>
      </c>
      <c r="F4230" t="s">
        <v>17151</v>
      </c>
      <c r="G4230" t="s">
        <v>17150</v>
      </c>
      <c r="H4230" t="s">
        <v>17075</v>
      </c>
      <c r="I4230">
        <v>324</v>
      </c>
      <c r="J4230" t="s">
        <v>145</v>
      </c>
      <c r="K4230" t="s">
        <v>137</v>
      </c>
      <c r="L4230">
        <f>I4230*$Q$2/100/1000</f>
        <v>1.1987999999999999E-3</v>
      </c>
    </row>
    <row r="4231" spans="1:12">
      <c r="A4231" s="118">
        <v>44958</v>
      </c>
      <c r="B4231" t="s">
        <v>5342</v>
      </c>
      <c r="C4231" t="s">
        <v>5341</v>
      </c>
      <c r="D4231" t="s">
        <v>17801</v>
      </c>
      <c r="E4231" t="s">
        <v>17800</v>
      </c>
      <c r="F4231" t="s">
        <v>2481</v>
      </c>
      <c r="G4231" t="s">
        <v>2480</v>
      </c>
      <c r="H4231" t="s">
        <v>5336</v>
      </c>
      <c r="I4231">
        <v>49.6</v>
      </c>
      <c r="J4231" t="s">
        <v>223</v>
      </c>
      <c r="K4231" t="s">
        <v>137</v>
      </c>
      <c r="L4231">
        <f>I4231*$Q$5/1000</f>
        <v>5.0430800000000005E-2</v>
      </c>
    </row>
    <row r="4232" spans="1:12">
      <c r="A4232" s="118">
        <v>45017</v>
      </c>
      <c r="B4232" t="s">
        <v>856</v>
      </c>
      <c r="C4232" t="s">
        <v>14560</v>
      </c>
      <c r="D4232" t="s">
        <v>8048</v>
      </c>
      <c r="E4232" t="s">
        <v>17799</v>
      </c>
      <c r="F4232" s="119">
        <v>10208230</v>
      </c>
      <c r="G4232" t="s">
        <v>17515</v>
      </c>
      <c r="H4232" s="123" t="s">
        <v>851</v>
      </c>
      <c r="I4232">
        <v>5214</v>
      </c>
      <c r="J4232" t="s">
        <v>173</v>
      </c>
      <c r="K4232" t="s">
        <v>172</v>
      </c>
      <c r="L4232">
        <f>I4232*$Q$3*2.5/1000</f>
        <v>0.4181628</v>
      </c>
    </row>
    <row r="4233" spans="1:12">
      <c r="A4233" s="118">
        <v>45017</v>
      </c>
      <c r="B4233" t="s">
        <v>1013</v>
      </c>
      <c r="C4233" t="s">
        <v>1012</v>
      </c>
      <c r="D4233" t="s">
        <v>17798</v>
      </c>
      <c r="E4233" t="s">
        <v>17797</v>
      </c>
      <c r="F4233" s="119" t="s">
        <v>12750</v>
      </c>
      <c r="G4233" t="s">
        <v>12749</v>
      </c>
      <c r="H4233" t="s">
        <v>1008</v>
      </c>
      <c r="I4233">
        <v>50.6</v>
      </c>
      <c r="J4233" t="s">
        <v>145</v>
      </c>
      <c r="K4233" t="s">
        <v>137</v>
      </c>
      <c r="L4233">
        <f>I4233*$Q$2/10/1000</f>
        <v>1.8722000000000001E-3</v>
      </c>
    </row>
    <row r="4234" spans="1:12">
      <c r="A4234" s="118">
        <v>44986</v>
      </c>
      <c r="B4234" t="s">
        <v>17080</v>
      </c>
      <c r="C4234" t="s">
        <v>17079</v>
      </c>
      <c r="D4234" t="s">
        <v>17506</v>
      </c>
      <c r="E4234" t="s">
        <v>17796</v>
      </c>
      <c r="F4234">
        <v>101044893</v>
      </c>
      <c r="G4234" t="s">
        <v>17529</v>
      </c>
      <c r="H4234" t="s">
        <v>17075</v>
      </c>
      <c r="I4234">
        <v>324</v>
      </c>
      <c r="J4234" t="s">
        <v>145</v>
      </c>
      <c r="K4234" t="s">
        <v>137</v>
      </c>
      <c r="L4234">
        <f>I4234*$Q$2/100/1000</f>
        <v>1.1987999999999999E-3</v>
      </c>
    </row>
    <row r="4235" spans="1:12">
      <c r="A4235" s="118">
        <v>45017</v>
      </c>
      <c r="B4235" t="s">
        <v>1706</v>
      </c>
      <c r="C4235" t="s">
        <v>1705</v>
      </c>
      <c r="D4235" t="s">
        <v>16698</v>
      </c>
      <c r="E4235" t="s">
        <v>17795</v>
      </c>
      <c r="F4235" s="119">
        <v>101007863</v>
      </c>
      <c r="G4235" t="s">
        <v>1702</v>
      </c>
      <c r="H4235" t="s">
        <v>1701</v>
      </c>
      <c r="I4235">
        <v>78.2</v>
      </c>
      <c r="J4235" t="s">
        <v>145</v>
      </c>
      <c r="K4235" t="s">
        <v>137</v>
      </c>
      <c r="L4235">
        <f>I4235*$Q$2/100/1000</f>
        <v>2.8933999999999996E-4</v>
      </c>
    </row>
    <row r="4236" spans="1:12">
      <c r="A4236" s="118">
        <v>44986</v>
      </c>
      <c r="B4236" t="s">
        <v>17080</v>
      </c>
      <c r="C4236" t="s">
        <v>17079</v>
      </c>
      <c r="D4236" t="s">
        <v>17794</v>
      </c>
      <c r="E4236" t="s">
        <v>17793</v>
      </c>
      <c r="F4236" t="s">
        <v>17792</v>
      </c>
      <c r="G4236" t="s">
        <v>17791</v>
      </c>
      <c r="H4236" t="s">
        <v>17075</v>
      </c>
      <c r="I4236">
        <v>324</v>
      </c>
      <c r="J4236" t="s">
        <v>145</v>
      </c>
      <c r="K4236" t="s">
        <v>137</v>
      </c>
      <c r="L4236">
        <f>I4236*$Q$2/100/1000</f>
        <v>1.1987999999999999E-3</v>
      </c>
    </row>
    <row r="4237" spans="1:12">
      <c r="A4237" s="118">
        <v>45017</v>
      </c>
      <c r="B4237" t="s">
        <v>365</v>
      </c>
      <c r="C4237" t="s">
        <v>364</v>
      </c>
      <c r="D4237" t="s">
        <v>17286</v>
      </c>
      <c r="E4237" t="s">
        <v>17790</v>
      </c>
      <c r="F4237" s="119">
        <v>101034024</v>
      </c>
      <c r="G4237" t="s">
        <v>400</v>
      </c>
      <c r="H4237" t="s">
        <v>359</v>
      </c>
      <c r="I4237">
        <v>144</v>
      </c>
      <c r="J4237" t="s">
        <v>138</v>
      </c>
      <c r="K4237" t="s">
        <v>137</v>
      </c>
      <c r="L4237">
        <f>I4237*$Q$2/1000</f>
        <v>5.3280000000000001E-2</v>
      </c>
    </row>
    <row r="4238" spans="1:12">
      <c r="A4238" s="118">
        <v>44986</v>
      </c>
      <c r="B4238" t="s">
        <v>17080</v>
      </c>
      <c r="C4238" t="s">
        <v>17079</v>
      </c>
      <c r="D4238" t="s">
        <v>17696</v>
      </c>
      <c r="E4238" t="s">
        <v>17789</v>
      </c>
      <c r="F4238" t="s">
        <v>17151</v>
      </c>
      <c r="G4238" t="s">
        <v>17150</v>
      </c>
      <c r="H4238" t="s">
        <v>17075</v>
      </c>
      <c r="I4238">
        <v>324</v>
      </c>
      <c r="J4238" t="s">
        <v>145</v>
      </c>
      <c r="K4238" t="s">
        <v>137</v>
      </c>
      <c r="L4238">
        <f>I4238*$Q$2/100/1000</f>
        <v>1.1987999999999999E-3</v>
      </c>
    </row>
    <row r="4239" spans="1:12">
      <c r="A4239" s="118">
        <v>45017</v>
      </c>
      <c r="B4239" t="s">
        <v>365</v>
      </c>
      <c r="C4239" t="s">
        <v>364</v>
      </c>
      <c r="D4239" t="s">
        <v>8669</v>
      </c>
      <c r="E4239" t="s">
        <v>17788</v>
      </c>
      <c r="F4239" s="119">
        <v>101034024</v>
      </c>
      <c r="G4239" t="s">
        <v>400</v>
      </c>
      <c r="H4239" t="s">
        <v>359</v>
      </c>
      <c r="I4239">
        <v>144</v>
      </c>
      <c r="J4239" t="s">
        <v>138</v>
      </c>
      <c r="K4239" t="s">
        <v>137</v>
      </c>
      <c r="L4239">
        <f>I4239*$Q$2/1000</f>
        <v>5.3280000000000001E-2</v>
      </c>
    </row>
    <row r="4240" spans="1:12">
      <c r="A4240" s="118">
        <v>45017</v>
      </c>
      <c r="B4240" t="s">
        <v>365</v>
      </c>
      <c r="C4240" t="s">
        <v>364</v>
      </c>
      <c r="D4240" t="s">
        <v>13850</v>
      </c>
      <c r="E4240" t="s">
        <v>17787</v>
      </c>
      <c r="F4240" s="119" t="s">
        <v>1675</v>
      </c>
      <c r="G4240" t="s">
        <v>1674</v>
      </c>
      <c r="H4240" t="s">
        <v>359</v>
      </c>
      <c r="I4240">
        <v>144</v>
      </c>
      <c r="J4240" t="s">
        <v>138</v>
      </c>
      <c r="K4240" t="s">
        <v>137</v>
      </c>
      <c r="L4240">
        <f>I4240*$Q$2/1000</f>
        <v>5.3280000000000001E-2</v>
      </c>
    </row>
    <row r="4241" spans="1:12">
      <c r="A4241" s="118">
        <v>45017</v>
      </c>
      <c r="B4241" t="s">
        <v>365</v>
      </c>
      <c r="C4241" t="s">
        <v>364</v>
      </c>
      <c r="D4241" t="s">
        <v>5637</v>
      </c>
      <c r="E4241" t="s">
        <v>17786</v>
      </c>
      <c r="F4241" s="119" t="s">
        <v>1103</v>
      </c>
      <c r="G4241" t="s">
        <v>11939</v>
      </c>
      <c r="H4241" t="s">
        <v>359</v>
      </c>
      <c r="I4241">
        <v>144</v>
      </c>
      <c r="J4241" t="s">
        <v>138</v>
      </c>
      <c r="K4241" t="s">
        <v>137</v>
      </c>
      <c r="L4241">
        <f>I4241*$Q$2/1000</f>
        <v>5.3280000000000001E-2</v>
      </c>
    </row>
    <row r="4242" spans="1:12">
      <c r="A4242" s="118">
        <v>45017</v>
      </c>
      <c r="B4242" t="s">
        <v>365</v>
      </c>
      <c r="C4242" t="s">
        <v>364</v>
      </c>
      <c r="D4242" t="s">
        <v>11377</v>
      </c>
      <c r="E4242" t="s">
        <v>17785</v>
      </c>
      <c r="F4242" s="119" t="s">
        <v>1103</v>
      </c>
      <c r="G4242" t="s">
        <v>1102</v>
      </c>
      <c r="H4242" t="s">
        <v>359</v>
      </c>
      <c r="I4242">
        <v>144</v>
      </c>
      <c r="J4242" t="s">
        <v>138</v>
      </c>
      <c r="K4242" t="s">
        <v>137</v>
      </c>
      <c r="L4242">
        <f>I4242*$Q$2/1000</f>
        <v>5.3280000000000001E-2</v>
      </c>
    </row>
    <row r="4243" spans="1:12">
      <c r="A4243" s="118">
        <v>45017</v>
      </c>
      <c r="B4243" t="s">
        <v>365</v>
      </c>
      <c r="C4243" t="s">
        <v>364</v>
      </c>
      <c r="D4243" t="s">
        <v>17784</v>
      </c>
      <c r="E4243" t="s">
        <v>17783</v>
      </c>
      <c r="F4243" s="119" t="s">
        <v>809</v>
      </c>
      <c r="G4243" t="s">
        <v>1387</v>
      </c>
      <c r="H4243" t="s">
        <v>359</v>
      </c>
      <c r="I4243">
        <v>144</v>
      </c>
      <c r="J4243" t="s">
        <v>138</v>
      </c>
      <c r="K4243" t="s">
        <v>137</v>
      </c>
      <c r="L4243">
        <f>I4243*$Q$2/1000</f>
        <v>5.3280000000000001E-2</v>
      </c>
    </row>
    <row r="4244" spans="1:12">
      <c r="A4244" s="118">
        <v>45017</v>
      </c>
      <c r="B4244" t="s">
        <v>365</v>
      </c>
      <c r="C4244" t="s">
        <v>364</v>
      </c>
      <c r="D4244" t="s">
        <v>11653</v>
      </c>
      <c r="E4244" t="s">
        <v>17782</v>
      </c>
      <c r="F4244" s="119" t="s">
        <v>809</v>
      </c>
      <c r="G4244" t="s">
        <v>808</v>
      </c>
      <c r="H4244" t="s">
        <v>359</v>
      </c>
      <c r="I4244">
        <v>144</v>
      </c>
      <c r="J4244" t="s">
        <v>138</v>
      </c>
      <c r="K4244" t="s">
        <v>137</v>
      </c>
      <c r="L4244">
        <f>I4244*$Q$2/1000</f>
        <v>5.3280000000000001E-2</v>
      </c>
    </row>
    <row r="4245" spans="1:12">
      <c r="A4245" s="118">
        <v>45017</v>
      </c>
      <c r="B4245" t="s">
        <v>365</v>
      </c>
      <c r="C4245" t="s">
        <v>364</v>
      </c>
      <c r="D4245" t="s">
        <v>13873</v>
      </c>
      <c r="E4245" t="s">
        <v>17781</v>
      </c>
      <c r="F4245" s="119" t="s">
        <v>1114</v>
      </c>
      <c r="G4245" t="s">
        <v>5638</v>
      </c>
      <c r="H4245" t="s">
        <v>359</v>
      </c>
      <c r="I4245">
        <v>144</v>
      </c>
      <c r="J4245" t="s">
        <v>138</v>
      </c>
      <c r="K4245" t="s">
        <v>137</v>
      </c>
      <c r="L4245">
        <f>I4245*$Q$2/1000</f>
        <v>5.3280000000000001E-2</v>
      </c>
    </row>
    <row r="4246" spans="1:12">
      <c r="A4246" s="118">
        <v>45017</v>
      </c>
      <c r="B4246" t="s">
        <v>365</v>
      </c>
      <c r="C4246" t="s">
        <v>364</v>
      </c>
      <c r="D4246" t="s">
        <v>5637</v>
      </c>
      <c r="E4246" t="s">
        <v>17780</v>
      </c>
      <c r="F4246" s="119" t="s">
        <v>1114</v>
      </c>
      <c r="G4246" t="s">
        <v>5638</v>
      </c>
      <c r="H4246" t="s">
        <v>359</v>
      </c>
      <c r="I4246">
        <v>144</v>
      </c>
      <c r="J4246" t="s">
        <v>138</v>
      </c>
      <c r="K4246" t="s">
        <v>137</v>
      </c>
      <c r="L4246">
        <f>I4246*$Q$2/1000</f>
        <v>5.3280000000000001E-2</v>
      </c>
    </row>
    <row r="4247" spans="1:12">
      <c r="A4247" s="118">
        <v>45017</v>
      </c>
      <c r="B4247" t="s">
        <v>365</v>
      </c>
      <c r="C4247" t="s">
        <v>364</v>
      </c>
      <c r="D4247" t="s">
        <v>5643</v>
      </c>
      <c r="E4247" t="s">
        <v>17779</v>
      </c>
      <c r="F4247" s="119" t="s">
        <v>388</v>
      </c>
      <c r="G4247" t="s">
        <v>13349</v>
      </c>
      <c r="H4247" t="s">
        <v>359</v>
      </c>
      <c r="I4247">
        <v>144</v>
      </c>
      <c r="J4247" t="s">
        <v>138</v>
      </c>
      <c r="K4247" t="s">
        <v>137</v>
      </c>
      <c r="L4247">
        <f>I4247*$Q$2/1000</f>
        <v>5.3280000000000001E-2</v>
      </c>
    </row>
    <row r="4248" spans="1:12">
      <c r="A4248" s="118">
        <v>45017</v>
      </c>
      <c r="B4248" t="s">
        <v>365</v>
      </c>
      <c r="C4248" t="s">
        <v>364</v>
      </c>
      <c r="D4248" t="s">
        <v>17778</v>
      </c>
      <c r="E4248" t="s">
        <v>17777</v>
      </c>
      <c r="F4248" s="119" t="s">
        <v>899</v>
      </c>
      <c r="G4248" t="s">
        <v>898</v>
      </c>
      <c r="H4248" t="s">
        <v>359</v>
      </c>
      <c r="I4248">
        <v>144</v>
      </c>
      <c r="J4248" t="s">
        <v>138</v>
      </c>
      <c r="K4248" t="s">
        <v>137</v>
      </c>
      <c r="L4248">
        <f>I4248*$Q$2/1000</f>
        <v>5.3280000000000001E-2</v>
      </c>
    </row>
    <row r="4249" spans="1:12">
      <c r="A4249" s="118">
        <v>45017</v>
      </c>
      <c r="B4249" t="s">
        <v>17080</v>
      </c>
      <c r="C4249" t="s">
        <v>17079</v>
      </c>
      <c r="D4249" t="s">
        <v>17655</v>
      </c>
      <c r="E4249" t="s">
        <v>17776</v>
      </c>
      <c r="F4249" s="119">
        <v>101032027</v>
      </c>
      <c r="G4249" t="s">
        <v>17122</v>
      </c>
      <c r="H4249" t="s">
        <v>17075</v>
      </c>
      <c r="I4249">
        <v>324</v>
      </c>
      <c r="J4249" t="s">
        <v>145</v>
      </c>
      <c r="K4249" t="s">
        <v>137</v>
      </c>
      <c r="L4249">
        <f>I4249*$Q$2/100/1000</f>
        <v>1.1987999999999999E-3</v>
      </c>
    </row>
    <row r="4250" spans="1:12">
      <c r="A4250" s="118">
        <v>45017</v>
      </c>
      <c r="B4250" t="s">
        <v>365</v>
      </c>
      <c r="C4250" t="s">
        <v>364</v>
      </c>
      <c r="D4250" t="s">
        <v>17775</v>
      </c>
      <c r="E4250" t="s">
        <v>17774</v>
      </c>
      <c r="F4250" s="119" t="s">
        <v>899</v>
      </c>
      <c r="G4250" t="s">
        <v>898</v>
      </c>
      <c r="H4250" t="s">
        <v>359</v>
      </c>
      <c r="I4250">
        <v>144</v>
      </c>
      <c r="J4250" t="s">
        <v>138</v>
      </c>
      <c r="K4250" t="s">
        <v>137</v>
      </c>
      <c r="L4250">
        <f>I4250*$Q$2/1000</f>
        <v>5.3280000000000001E-2</v>
      </c>
    </row>
    <row r="4251" spans="1:12">
      <c r="A4251" s="118">
        <v>45017</v>
      </c>
      <c r="B4251" t="s">
        <v>365</v>
      </c>
      <c r="C4251" t="s">
        <v>364</v>
      </c>
      <c r="D4251" t="s">
        <v>13850</v>
      </c>
      <c r="E4251" t="s">
        <v>17773</v>
      </c>
      <c r="F4251" s="119" t="s">
        <v>384</v>
      </c>
      <c r="G4251" t="s">
        <v>383</v>
      </c>
      <c r="H4251" t="s">
        <v>359</v>
      </c>
      <c r="I4251">
        <v>144</v>
      </c>
      <c r="J4251" t="s">
        <v>138</v>
      </c>
      <c r="K4251" t="s">
        <v>137</v>
      </c>
      <c r="L4251">
        <f>I4251*$Q$2/1000</f>
        <v>5.3280000000000001E-2</v>
      </c>
    </row>
    <row r="4252" spans="1:12">
      <c r="A4252" s="118">
        <v>45017</v>
      </c>
      <c r="B4252" t="s">
        <v>365</v>
      </c>
      <c r="C4252" t="s">
        <v>364</v>
      </c>
      <c r="D4252" t="s">
        <v>16094</v>
      </c>
      <c r="E4252" t="s">
        <v>17772</v>
      </c>
      <c r="F4252" s="119" t="s">
        <v>376</v>
      </c>
      <c r="G4252" t="s">
        <v>375</v>
      </c>
      <c r="H4252" t="s">
        <v>359</v>
      </c>
      <c r="I4252">
        <v>144</v>
      </c>
      <c r="J4252" t="s">
        <v>138</v>
      </c>
      <c r="K4252" t="s">
        <v>137</v>
      </c>
      <c r="L4252">
        <f>I4252*$Q$2/1000</f>
        <v>5.3280000000000001E-2</v>
      </c>
    </row>
    <row r="4253" spans="1:12">
      <c r="A4253" s="118">
        <v>45017</v>
      </c>
      <c r="B4253" t="s">
        <v>365</v>
      </c>
      <c r="C4253" t="s">
        <v>364</v>
      </c>
      <c r="D4253" t="s">
        <v>380</v>
      </c>
      <c r="E4253" t="s">
        <v>17771</v>
      </c>
      <c r="F4253" s="119" t="s">
        <v>376</v>
      </c>
      <c r="G4253" t="s">
        <v>375</v>
      </c>
      <c r="H4253" t="s">
        <v>359</v>
      </c>
      <c r="I4253">
        <v>144</v>
      </c>
      <c r="J4253" t="s">
        <v>138</v>
      </c>
      <c r="K4253" t="s">
        <v>137</v>
      </c>
      <c r="L4253">
        <f>I4253*$Q$2/1000</f>
        <v>5.3280000000000001E-2</v>
      </c>
    </row>
    <row r="4254" spans="1:12">
      <c r="A4254" s="118">
        <v>45017</v>
      </c>
      <c r="B4254" t="s">
        <v>365</v>
      </c>
      <c r="C4254" t="s">
        <v>364</v>
      </c>
      <c r="D4254" t="s">
        <v>7335</v>
      </c>
      <c r="E4254" t="s">
        <v>17770</v>
      </c>
      <c r="F4254" s="119" t="s">
        <v>727</v>
      </c>
      <c r="G4254" t="s">
        <v>726</v>
      </c>
      <c r="H4254" t="s">
        <v>359</v>
      </c>
      <c r="I4254">
        <v>144</v>
      </c>
      <c r="J4254" t="s">
        <v>138</v>
      </c>
      <c r="K4254" t="s">
        <v>137</v>
      </c>
      <c r="L4254">
        <f>I4254*$Q$2/1000</f>
        <v>5.3280000000000001E-2</v>
      </c>
    </row>
    <row r="4255" spans="1:12">
      <c r="A4255" s="118">
        <v>45017</v>
      </c>
      <c r="B4255" t="s">
        <v>365</v>
      </c>
      <c r="C4255" t="s">
        <v>364</v>
      </c>
      <c r="D4255" t="s">
        <v>13848</v>
      </c>
      <c r="E4255" t="s">
        <v>17769</v>
      </c>
      <c r="F4255" s="119" t="s">
        <v>611</v>
      </c>
      <c r="G4255" t="s">
        <v>5635</v>
      </c>
      <c r="H4255" t="s">
        <v>359</v>
      </c>
      <c r="I4255">
        <v>144</v>
      </c>
      <c r="J4255" t="s">
        <v>138</v>
      </c>
      <c r="K4255" t="s">
        <v>137</v>
      </c>
      <c r="L4255">
        <f>I4255*$Q$2/1000</f>
        <v>5.3280000000000001E-2</v>
      </c>
    </row>
    <row r="4256" spans="1:12">
      <c r="A4256" s="118">
        <v>45017</v>
      </c>
      <c r="B4256" t="s">
        <v>365</v>
      </c>
      <c r="C4256" t="s">
        <v>364</v>
      </c>
      <c r="D4256" t="s">
        <v>13873</v>
      </c>
      <c r="E4256" t="s">
        <v>17768</v>
      </c>
      <c r="F4256" s="119" t="s">
        <v>1103</v>
      </c>
      <c r="G4256" t="s">
        <v>11939</v>
      </c>
      <c r="H4256" t="s">
        <v>359</v>
      </c>
      <c r="I4256">
        <v>144</v>
      </c>
      <c r="J4256" t="s">
        <v>138</v>
      </c>
      <c r="K4256" t="s">
        <v>137</v>
      </c>
      <c r="L4256">
        <f>I4256*$Q$2/1000</f>
        <v>5.3280000000000001E-2</v>
      </c>
    </row>
    <row r="4257" spans="1:12">
      <c r="A4257" s="118">
        <v>45139</v>
      </c>
      <c r="B4257" t="s">
        <v>443</v>
      </c>
      <c r="C4257" t="s">
        <v>442</v>
      </c>
      <c r="D4257" t="s">
        <v>441</v>
      </c>
      <c r="E4257" t="s">
        <v>17767</v>
      </c>
      <c r="F4257" s="119">
        <v>101022019</v>
      </c>
      <c r="G4257" t="s">
        <v>17764</v>
      </c>
      <c r="H4257" s="122" t="s">
        <v>437</v>
      </c>
      <c r="I4257">
        <v>4725</v>
      </c>
      <c r="J4257" t="s">
        <v>199</v>
      </c>
      <c r="K4257" t="s">
        <v>198</v>
      </c>
      <c r="L4257">
        <f>I4257*$Q$4*2.2/1000</f>
        <v>18.279100224000004</v>
      </c>
    </row>
    <row r="4258" spans="1:12">
      <c r="A4258" s="118">
        <v>45200</v>
      </c>
      <c r="B4258" t="s">
        <v>443</v>
      </c>
      <c r="C4258" t="s">
        <v>442</v>
      </c>
      <c r="D4258" t="s">
        <v>441</v>
      </c>
      <c r="E4258" t="s">
        <v>17766</v>
      </c>
      <c r="F4258">
        <v>101022019</v>
      </c>
      <c r="G4258" t="s">
        <v>17764</v>
      </c>
      <c r="H4258" s="122" t="s">
        <v>437</v>
      </c>
      <c r="I4258">
        <v>4725</v>
      </c>
      <c r="J4258" t="s">
        <v>199</v>
      </c>
      <c r="K4258" t="s">
        <v>198</v>
      </c>
      <c r="L4258">
        <f>I4258*$Q$4*2.2/1000</f>
        <v>18.279100224000004</v>
      </c>
    </row>
    <row r="4259" spans="1:12">
      <c r="A4259" s="118">
        <v>45231</v>
      </c>
      <c r="B4259" t="s">
        <v>443</v>
      </c>
      <c r="C4259" t="s">
        <v>442</v>
      </c>
      <c r="D4259" t="s">
        <v>441</v>
      </c>
      <c r="E4259" t="s">
        <v>17765</v>
      </c>
      <c r="F4259">
        <v>101022019</v>
      </c>
      <c r="G4259" t="s">
        <v>17764</v>
      </c>
      <c r="H4259" s="122" t="s">
        <v>437</v>
      </c>
      <c r="I4259">
        <v>4725</v>
      </c>
      <c r="J4259" t="s">
        <v>199</v>
      </c>
      <c r="K4259" t="s">
        <v>198</v>
      </c>
      <c r="L4259">
        <f>I4259*$Q$4*2.2/1000</f>
        <v>18.279100224000004</v>
      </c>
    </row>
    <row r="4260" spans="1:12">
      <c r="A4260" s="118">
        <v>44927</v>
      </c>
      <c r="B4260" t="s">
        <v>443</v>
      </c>
      <c r="C4260" t="s">
        <v>442</v>
      </c>
      <c r="D4260" t="s">
        <v>10152</v>
      </c>
      <c r="E4260" t="s">
        <v>17763</v>
      </c>
      <c r="F4260">
        <v>101037721</v>
      </c>
      <c r="G4260" t="s">
        <v>14428</v>
      </c>
      <c r="H4260" s="122" t="s">
        <v>437</v>
      </c>
      <c r="I4260">
        <v>4725</v>
      </c>
      <c r="J4260" t="s">
        <v>199</v>
      </c>
      <c r="K4260" t="s">
        <v>198</v>
      </c>
      <c r="L4260">
        <f>I4260*$Q$4*2.2/1000</f>
        <v>18.279100224000004</v>
      </c>
    </row>
    <row r="4261" spans="1:12">
      <c r="A4261" s="118">
        <v>45017</v>
      </c>
      <c r="B4261" t="s">
        <v>17080</v>
      </c>
      <c r="C4261" t="s">
        <v>17079</v>
      </c>
      <c r="D4261" t="s">
        <v>17762</v>
      </c>
      <c r="E4261" t="s">
        <v>17761</v>
      </c>
      <c r="F4261" s="119">
        <v>101031312</v>
      </c>
      <c r="G4261" t="s">
        <v>17095</v>
      </c>
      <c r="H4261" t="s">
        <v>17075</v>
      </c>
      <c r="I4261">
        <v>324</v>
      </c>
      <c r="J4261" t="s">
        <v>145</v>
      </c>
      <c r="K4261" t="s">
        <v>137</v>
      </c>
      <c r="L4261">
        <f>I4261*$Q$2/100/1000</f>
        <v>1.1987999999999999E-3</v>
      </c>
    </row>
    <row r="4262" spans="1:12">
      <c r="A4262" s="118">
        <v>45017</v>
      </c>
      <c r="B4262" t="s">
        <v>17080</v>
      </c>
      <c r="C4262" t="s">
        <v>17079</v>
      </c>
      <c r="D4262" t="s">
        <v>17567</v>
      </c>
      <c r="E4262" t="s">
        <v>17760</v>
      </c>
      <c r="F4262" s="119" t="s">
        <v>17194</v>
      </c>
      <c r="G4262" t="s">
        <v>17193</v>
      </c>
      <c r="H4262" t="s">
        <v>17075</v>
      </c>
      <c r="I4262">
        <v>324</v>
      </c>
      <c r="J4262" t="s">
        <v>145</v>
      </c>
      <c r="K4262" t="s">
        <v>137</v>
      </c>
      <c r="L4262">
        <f>I4262*$Q$2/100/1000</f>
        <v>1.1987999999999999E-3</v>
      </c>
    </row>
    <row r="4263" spans="1:12">
      <c r="A4263" s="118">
        <v>45017</v>
      </c>
      <c r="B4263" t="s">
        <v>17080</v>
      </c>
      <c r="C4263" t="s">
        <v>17079</v>
      </c>
      <c r="D4263" t="s">
        <v>17759</v>
      </c>
      <c r="E4263" t="s">
        <v>17758</v>
      </c>
      <c r="F4263" s="119">
        <v>101022633</v>
      </c>
      <c r="G4263" t="s">
        <v>17164</v>
      </c>
      <c r="H4263" t="s">
        <v>17075</v>
      </c>
      <c r="I4263">
        <v>324</v>
      </c>
      <c r="J4263" t="s">
        <v>145</v>
      </c>
      <c r="K4263" t="s">
        <v>137</v>
      </c>
      <c r="L4263">
        <f>I4263*$Q$2/100/1000</f>
        <v>1.1987999999999999E-3</v>
      </c>
    </row>
    <row r="4264" spans="1:12">
      <c r="A4264" s="118">
        <v>45017</v>
      </c>
      <c r="B4264" t="s">
        <v>17080</v>
      </c>
      <c r="C4264" t="s">
        <v>17079</v>
      </c>
      <c r="D4264" t="s">
        <v>17284</v>
      </c>
      <c r="E4264" t="s">
        <v>17757</v>
      </c>
      <c r="F4264" s="119">
        <v>101022633</v>
      </c>
      <c r="G4264" t="s">
        <v>17164</v>
      </c>
      <c r="H4264" t="s">
        <v>17075</v>
      </c>
      <c r="I4264">
        <v>324</v>
      </c>
      <c r="J4264" t="s">
        <v>145</v>
      </c>
      <c r="K4264" t="s">
        <v>137</v>
      </c>
      <c r="L4264">
        <f>I4264*$Q$2/100/1000</f>
        <v>1.1987999999999999E-3</v>
      </c>
    </row>
    <row r="4265" spans="1:12">
      <c r="A4265" s="118">
        <v>45017</v>
      </c>
      <c r="B4265" t="s">
        <v>17080</v>
      </c>
      <c r="C4265" t="s">
        <v>17079</v>
      </c>
      <c r="D4265" t="s">
        <v>17166</v>
      </c>
      <c r="E4265" t="s">
        <v>17756</v>
      </c>
      <c r="F4265" s="119">
        <v>101022633</v>
      </c>
      <c r="G4265" t="s">
        <v>17164</v>
      </c>
      <c r="H4265" t="s">
        <v>17075</v>
      </c>
      <c r="I4265">
        <v>324</v>
      </c>
      <c r="J4265" t="s">
        <v>145</v>
      </c>
      <c r="K4265" t="s">
        <v>137</v>
      </c>
      <c r="L4265">
        <f>I4265*$Q$2/100/1000</f>
        <v>1.1987999999999999E-3</v>
      </c>
    </row>
    <row r="4266" spans="1:12">
      <c r="A4266" s="118">
        <v>45017</v>
      </c>
      <c r="B4266" t="s">
        <v>17080</v>
      </c>
      <c r="C4266" t="s">
        <v>17079</v>
      </c>
      <c r="D4266" t="s">
        <v>17506</v>
      </c>
      <c r="E4266" t="s">
        <v>17755</v>
      </c>
      <c r="F4266" s="119">
        <v>101044846</v>
      </c>
      <c r="G4266" t="s">
        <v>17076</v>
      </c>
      <c r="H4266" t="s">
        <v>17075</v>
      </c>
      <c r="I4266">
        <v>324</v>
      </c>
      <c r="J4266" t="s">
        <v>145</v>
      </c>
      <c r="K4266" t="s">
        <v>137</v>
      </c>
      <c r="L4266">
        <f>I4266*$Q$2/100/1000</f>
        <v>1.1987999999999999E-3</v>
      </c>
    </row>
    <row r="4267" spans="1:12">
      <c r="A4267" s="118">
        <v>45017</v>
      </c>
      <c r="B4267" t="s">
        <v>17080</v>
      </c>
      <c r="C4267" t="s">
        <v>17079</v>
      </c>
      <c r="D4267" t="s">
        <v>17138</v>
      </c>
      <c r="E4267" t="s">
        <v>17754</v>
      </c>
      <c r="F4267" s="119" t="s">
        <v>17172</v>
      </c>
      <c r="G4267" t="s">
        <v>17171</v>
      </c>
      <c r="H4267" t="s">
        <v>17075</v>
      </c>
      <c r="I4267">
        <v>324</v>
      </c>
      <c r="J4267" t="s">
        <v>145</v>
      </c>
      <c r="K4267" t="s">
        <v>137</v>
      </c>
      <c r="L4267">
        <f>I4267*$Q$2/100/1000</f>
        <v>1.1987999999999999E-3</v>
      </c>
    </row>
    <row r="4268" spans="1:12" ht="30">
      <c r="A4268" s="118">
        <v>45047</v>
      </c>
      <c r="B4268" t="s">
        <v>647</v>
      </c>
      <c r="C4268" t="s">
        <v>646</v>
      </c>
      <c r="D4268" t="s">
        <v>17753</v>
      </c>
      <c r="E4268" t="s">
        <v>17752</v>
      </c>
      <c r="F4268">
        <v>101036260</v>
      </c>
      <c r="G4268" s="126" t="s">
        <v>17751</v>
      </c>
      <c r="H4268" t="s">
        <v>174</v>
      </c>
      <c r="I4268">
        <v>3154</v>
      </c>
      <c r="J4268" t="s">
        <v>173</v>
      </c>
      <c r="K4268" t="s">
        <v>172</v>
      </c>
      <c r="L4268">
        <f>I4268*$Q$3/(1000/25)</f>
        <v>2.5295079999999999</v>
      </c>
    </row>
    <row r="4269" spans="1:12">
      <c r="A4269" s="118">
        <v>45017</v>
      </c>
      <c r="B4269" t="s">
        <v>17080</v>
      </c>
      <c r="C4269" t="s">
        <v>17079</v>
      </c>
      <c r="D4269" t="s">
        <v>17750</v>
      </c>
      <c r="E4269" t="s">
        <v>17749</v>
      </c>
      <c r="F4269" s="119" t="s">
        <v>17115</v>
      </c>
      <c r="G4269" t="s">
        <v>17114</v>
      </c>
      <c r="H4269" t="s">
        <v>17075</v>
      </c>
      <c r="I4269">
        <v>324</v>
      </c>
      <c r="J4269" t="s">
        <v>145</v>
      </c>
      <c r="K4269" t="s">
        <v>137</v>
      </c>
      <c r="L4269">
        <f>I4269*$Q$2/100/1000</f>
        <v>1.1987999999999999E-3</v>
      </c>
    </row>
    <row r="4270" spans="1:12">
      <c r="A4270" s="118">
        <v>45017</v>
      </c>
      <c r="B4270" t="s">
        <v>17080</v>
      </c>
      <c r="C4270" t="s">
        <v>17079</v>
      </c>
      <c r="D4270" t="s">
        <v>17748</v>
      </c>
      <c r="E4270" t="s">
        <v>17747</v>
      </c>
      <c r="F4270" s="119" t="s">
        <v>17115</v>
      </c>
      <c r="G4270" t="s">
        <v>17114</v>
      </c>
      <c r="H4270" t="s">
        <v>17075</v>
      </c>
      <c r="I4270">
        <v>324</v>
      </c>
      <c r="J4270" t="s">
        <v>145</v>
      </c>
      <c r="K4270" t="s">
        <v>137</v>
      </c>
      <c r="L4270">
        <f>I4270*$Q$2/100/1000</f>
        <v>1.1987999999999999E-3</v>
      </c>
    </row>
    <row r="4271" spans="1:12">
      <c r="A4271" s="118">
        <v>45017</v>
      </c>
      <c r="B4271" t="s">
        <v>17080</v>
      </c>
      <c r="C4271" t="s">
        <v>17079</v>
      </c>
      <c r="D4271" t="s">
        <v>17746</v>
      </c>
      <c r="E4271" t="s">
        <v>17745</v>
      </c>
      <c r="F4271" s="119">
        <v>101031312</v>
      </c>
      <c r="G4271" t="s">
        <v>17095</v>
      </c>
      <c r="H4271" t="s">
        <v>17075</v>
      </c>
      <c r="I4271">
        <v>324</v>
      </c>
      <c r="J4271" t="s">
        <v>145</v>
      </c>
      <c r="K4271" t="s">
        <v>137</v>
      </c>
      <c r="L4271">
        <f>I4271*$Q$2/100/1000</f>
        <v>1.1987999999999999E-3</v>
      </c>
    </row>
    <row r="4272" spans="1:12">
      <c r="A4272" s="118">
        <v>45017</v>
      </c>
      <c r="B4272" t="s">
        <v>17080</v>
      </c>
      <c r="C4272" t="s">
        <v>17079</v>
      </c>
      <c r="D4272" t="s">
        <v>17655</v>
      </c>
      <c r="E4272" t="s">
        <v>17744</v>
      </c>
      <c r="F4272" s="119">
        <v>101031312</v>
      </c>
      <c r="G4272" t="s">
        <v>17095</v>
      </c>
      <c r="H4272" t="s">
        <v>17075</v>
      </c>
      <c r="I4272">
        <v>324</v>
      </c>
      <c r="J4272" t="s">
        <v>145</v>
      </c>
      <c r="K4272" t="s">
        <v>137</v>
      </c>
      <c r="L4272">
        <f>I4272*$Q$2/100/1000</f>
        <v>1.1987999999999999E-3</v>
      </c>
    </row>
    <row r="4273" spans="1:12">
      <c r="A4273" s="118">
        <v>45047</v>
      </c>
      <c r="B4273" t="s">
        <v>365</v>
      </c>
      <c r="C4273" t="s">
        <v>364</v>
      </c>
      <c r="D4273" t="s">
        <v>3548</v>
      </c>
      <c r="E4273" t="s">
        <v>17743</v>
      </c>
      <c r="F4273">
        <v>101035548</v>
      </c>
      <c r="G4273" t="s">
        <v>13851</v>
      </c>
      <c r="H4273" t="s">
        <v>359</v>
      </c>
      <c r="I4273">
        <v>144</v>
      </c>
      <c r="J4273" t="s">
        <v>138</v>
      </c>
      <c r="K4273" t="s">
        <v>137</v>
      </c>
      <c r="L4273">
        <f>I4273*$Q$2/1000</f>
        <v>5.3280000000000001E-2</v>
      </c>
    </row>
    <row r="4274" spans="1:12">
      <c r="A4274" s="118">
        <v>45047</v>
      </c>
      <c r="B4274" t="s">
        <v>365</v>
      </c>
      <c r="C4274" t="s">
        <v>364</v>
      </c>
      <c r="D4274" t="s">
        <v>5646</v>
      </c>
      <c r="E4274" t="s">
        <v>17742</v>
      </c>
      <c r="F4274">
        <v>101035548</v>
      </c>
      <c r="G4274" t="s">
        <v>13851</v>
      </c>
      <c r="H4274" t="s">
        <v>359</v>
      </c>
      <c r="I4274">
        <v>144</v>
      </c>
      <c r="J4274" t="s">
        <v>138</v>
      </c>
      <c r="K4274" t="s">
        <v>137</v>
      </c>
      <c r="L4274">
        <f>I4274*$Q$2/1000</f>
        <v>5.3280000000000001E-2</v>
      </c>
    </row>
    <row r="4275" spans="1:12">
      <c r="A4275" s="118">
        <v>45017</v>
      </c>
      <c r="B4275" t="s">
        <v>17080</v>
      </c>
      <c r="C4275" t="s">
        <v>17079</v>
      </c>
      <c r="D4275" t="s">
        <v>17696</v>
      </c>
      <c r="E4275" t="s">
        <v>17741</v>
      </c>
      <c r="F4275" s="119" t="s">
        <v>17115</v>
      </c>
      <c r="G4275" t="s">
        <v>17114</v>
      </c>
      <c r="H4275" t="s">
        <v>17075</v>
      </c>
      <c r="I4275">
        <v>324</v>
      </c>
      <c r="J4275" t="s">
        <v>145</v>
      </c>
      <c r="K4275" t="s">
        <v>137</v>
      </c>
      <c r="L4275">
        <f>I4275*$Q$2/100/1000</f>
        <v>1.1987999999999999E-3</v>
      </c>
    </row>
    <row r="4276" spans="1:12">
      <c r="A4276" s="118">
        <v>45047</v>
      </c>
      <c r="B4276" t="s">
        <v>574</v>
      </c>
      <c r="C4276" t="s">
        <v>573</v>
      </c>
      <c r="D4276" t="s">
        <v>17740</v>
      </c>
      <c r="E4276" t="s">
        <v>17739</v>
      </c>
      <c r="F4276">
        <v>101035717</v>
      </c>
      <c r="G4276" t="s">
        <v>1406</v>
      </c>
      <c r="H4276" t="s">
        <v>569</v>
      </c>
      <c r="I4276">
        <v>298</v>
      </c>
      <c r="J4276" t="s">
        <v>145</v>
      </c>
      <c r="K4276" t="s">
        <v>137</v>
      </c>
      <c r="L4276">
        <f>I4276*$Q$2/100/1000</f>
        <v>1.1026E-3</v>
      </c>
    </row>
    <row r="4277" spans="1:12">
      <c r="A4277" s="118">
        <v>45047</v>
      </c>
      <c r="B4277" t="s">
        <v>574</v>
      </c>
      <c r="C4277" t="s">
        <v>573</v>
      </c>
      <c r="D4277" t="s">
        <v>17738</v>
      </c>
      <c r="E4277" t="s">
        <v>17737</v>
      </c>
      <c r="F4277" t="s">
        <v>17736</v>
      </c>
      <c r="G4277" t="s">
        <v>17735</v>
      </c>
      <c r="H4277" t="s">
        <v>569</v>
      </c>
      <c r="I4277">
        <v>298</v>
      </c>
      <c r="J4277" t="s">
        <v>145</v>
      </c>
      <c r="K4277" t="s">
        <v>137</v>
      </c>
      <c r="L4277">
        <f>I4277*$Q$2/100/1000</f>
        <v>1.1026E-3</v>
      </c>
    </row>
    <row r="4278" spans="1:12">
      <c r="A4278" s="118">
        <v>45017</v>
      </c>
      <c r="B4278" t="s">
        <v>17080</v>
      </c>
      <c r="C4278" t="s">
        <v>17079</v>
      </c>
      <c r="D4278" t="s">
        <v>17734</v>
      </c>
      <c r="E4278" t="s">
        <v>17733</v>
      </c>
      <c r="F4278" s="119" t="s">
        <v>17349</v>
      </c>
      <c r="G4278" t="s">
        <v>17348</v>
      </c>
      <c r="H4278" t="s">
        <v>17075</v>
      </c>
      <c r="I4278">
        <v>324</v>
      </c>
      <c r="J4278" t="s">
        <v>145</v>
      </c>
      <c r="K4278" t="s">
        <v>137</v>
      </c>
      <c r="L4278">
        <f>I4278*$Q$2/100/1000</f>
        <v>1.1987999999999999E-3</v>
      </c>
    </row>
    <row r="4279" spans="1:12">
      <c r="A4279" s="118">
        <v>44986</v>
      </c>
      <c r="B4279" t="s">
        <v>5342</v>
      </c>
      <c r="C4279" t="s">
        <v>5341</v>
      </c>
      <c r="D4279" t="s">
        <v>17732</v>
      </c>
      <c r="E4279" t="s">
        <v>17731</v>
      </c>
      <c r="F4279" t="s">
        <v>10719</v>
      </c>
      <c r="G4279" t="s">
        <v>10718</v>
      </c>
      <c r="H4279" t="s">
        <v>5336</v>
      </c>
      <c r="I4279">
        <v>49.6</v>
      </c>
      <c r="J4279" t="s">
        <v>223</v>
      </c>
      <c r="K4279" t="s">
        <v>137</v>
      </c>
      <c r="L4279">
        <f>I4279*$Q$5/1000</f>
        <v>5.0430800000000005E-2</v>
      </c>
    </row>
    <row r="4280" spans="1:12">
      <c r="A4280" s="118">
        <v>45017</v>
      </c>
      <c r="B4280" t="s">
        <v>17080</v>
      </c>
      <c r="C4280" t="s">
        <v>17079</v>
      </c>
      <c r="D4280" t="s">
        <v>17506</v>
      </c>
      <c r="E4280" t="s">
        <v>17730</v>
      </c>
      <c r="F4280" s="119">
        <v>101046442</v>
      </c>
      <c r="G4280" t="s">
        <v>17621</v>
      </c>
      <c r="H4280" t="s">
        <v>17075</v>
      </c>
      <c r="I4280">
        <v>324</v>
      </c>
      <c r="J4280" t="s">
        <v>145</v>
      </c>
      <c r="K4280" t="s">
        <v>137</v>
      </c>
      <c r="L4280">
        <f>I4280*$Q$2/100/1000</f>
        <v>1.1987999999999999E-3</v>
      </c>
    </row>
    <row r="4281" spans="1:12">
      <c r="A4281" s="118">
        <v>45017</v>
      </c>
      <c r="B4281" t="s">
        <v>17080</v>
      </c>
      <c r="C4281" t="s">
        <v>17079</v>
      </c>
      <c r="D4281" t="s">
        <v>17714</v>
      </c>
      <c r="E4281" t="s">
        <v>17729</v>
      </c>
      <c r="F4281" s="119" t="s">
        <v>17115</v>
      </c>
      <c r="G4281" t="s">
        <v>17114</v>
      </c>
      <c r="H4281" t="s">
        <v>17075</v>
      </c>
      <c r="I4281">
        <v>324</v>
      </c>
      <c r="J4281" t="s">
        <v>145</v>
      </c>
      <c r="K4281" t="s">
        <v>137</v>
      </c>
      <c r="L4281">
        <f>I4281*$Q$2/100/1000</f>
        <v>1.1987999999999999E-3</v>
      </c>
    </row>
    <row r="4282" spans="1:12">
      <c r="A4282" s="118">
        <v>45017</v>
      </c>
      <c r="B4282" t="s">
        <v>17080</v>
      </c>
      <c r="C4282" t="s">
        <v>17079</v>
      </c>
      <c r="D4282" t="s">
        <v>17655</v>
      </c>
      <c r="E4282" t="s">
        <v>17728</v>
      </c>
      <c r="F4282" s="119">
        <v>21206151</v>
      </c>
      <c r="G4282" t="s">
        <v>17180</v>
      </c>
      <c r="H4282" t="s">
        <v>17075</v>
      </c>
      <c r="I4282">
        <v>324</v>
      </c>
      <c r="J4282" t="s">
        <v>145</v>
      </c>
      <c r="K4282" t="s">
        <v>137</v>
      </c>
      <c r="L4282">
        <f>I4282*$Q$2/100/1000</f>
        <v>1.1987999999999999E-3</v>
      </c>
    </row>
    <row r="4283" spans="1:12">
      <c r="A4283" s="118">
        <v>45047</v>
      </c>
      <c r="B4283" t="s">
        <v>574</v>
      </c>
      <c r="C4283" t="s">
        <v>573</v>
      </c>
      <c r="D4283" t="s">
        <v>17727</v>
      </c>
      <c r="E4283" t="s">
        <v>17726</v>
      </c>
      <c r="F4283">
        <v>4245252</v>
      </c>
      <c r="G4283" t="s">
        <v>1824</v>
      </c>
      <c r="H4283" t="s">
        <v>569</v>
      </c>
      <c r="I4283">
        <v>298</v>
      </c>
      <c r="J4283" t="s">
        <v>145</v>
      </c>
      <c r="K4283" t="s">
        <v>137</v>
      </c>
      <c r="L4283">
        <f>I4283*$Q$2/100/1000</f>
        <v>1.1026E-3</v>
      </c>
    </row>
    <row r="4284" spans="1:12">
      <c r="A4284" s="118">
        <v>45047</v>
      </c>
      <c r="B4284" t="s">
        <v>574</v>
      </c>
      <c r="C4284" t="s">
        <v>573</v>
      </c>
      <c r="D4284" t="s">
        <v>17725</v>
      </c>
      <c r="E4284" t="s">
        <v>17724</v>
      </c>
      <c r="F4284">
        <v>4245252</v>
      </c>
      <c r="G4284" t="s">
        <v>1824</v>
      </c>
      <c r="H4284" t="s">
        <v>569</v>
      </c>
      <c r="I4284">
        <v>298</v>
      </c>
      <c r="J4284" t="s">
        <v>145</v>
      </c>
      <c r="K4284" t="s">
        <v>137</v>
      </c>
      <c r="L4284">
        <f>I4284*$Q$2/100/1000</f>
        <v>1.1026E-3</v>
      </c>
    </row>
    <row r="4285" spans="1:12">
      <c r="A4285" s="118">
        <v>45047</v>
      </c>
      <c r="B4285" t="s">
        <v>261</v>
      </c>
      <c r="C4285" t="s">
        <v>260</v>
      </c>
      <c r="D4285" t="s">
        <v>17723</v>
      </c>
      <c r="E4285" t="s">
        <v>17722</v>
      </c>
      <c r="F4285" t="s">
        <v>1945</v>
      </c>
      <c r="G4285" t="s">
        <v>17719</v>
      </c>
      <c r="H4285" t="s">
        <v>139</v>
      </c>
      <c r="I4285">
        <v>55</v>
      </c>
      <c r="J4285" t="s">
        <v>145</v>
      </c>
      <c r="K4285" t="s">
        <v>137</v>
      </c>
      <c r="L4285">
        <f>I4285*$Q$2/100/1000</f>
        <v>2.0350000000000001E-4</v>
      </c>
    </row>
    <row r="4286" spans="1:12">
      <c r="A4286" s="118">
        <v>45047</v>
      </c>
      <c r="B4286" t="s">
        <v>261</v>
      </c>
      <c r="C4286" t="s">
        <v>260</v>
      </c>
      <c r="D4286" t="s">
        <v>17721</v>
      </c>
      <c r="E4286" t="s">
        <v>17720</v>
      </c>
      <c r="F4286" t="s">
        <v>1945</v>
      </c>
      <c r="G4286" t="s">
        <v>17719</v>
      </c>
      <c r="H4286" t="s">
        <v>139</v>
      </c>
      <c r="I4286">
        <v>55</v>
      </c>
      <c r="J4286" t="s">
        <v>145</v>
      </c>
      <c r="K4286" t="s">
        <v>137</v>
      </c>
      <c r="L4286">
        <f>I4286*$Q$2/100/1000</f>
        <v>2.0350000000000001E-4</v>
      </c>
    </row>
    <row r="4287" spans="1:12">
      <c r="A4287" s="118">
        <v>45017</v>
      </c>
      <c r="B4287" t="s">
        <v>17080</v>
      </c>
      <c r="C4287" t="s">
        <v>17079</v>
      </c>
      <c r="D4287" t="s">
        <v>17711</v>
      </c>
      <c r="E4287" t="s">
        <v>17718</v>
      </c>
      <c r="F4287" s="119" t="s">
        <v>17260</v>
      </c>
      <c r="G4287" t="s">
        <v>17259</v>
      </c>
      <c r="H4287" t="s">
        <v>17075</v>
      </c>
      <c r="I4287">
        <v>324</v>
      </c>
      <c r="J4287" t="s">
        <v>145</v>
      </c>
      <c r="K4287" t="s">
        <v>137</v>
      </c>
      <c r="L4287">
        <f>I4287*$Q$2/100/1000</f>
        <v>1.1987999999999999E-3</v>
      </c>
    </row>
    <row r="4288" spans="1:12">
      <c r="A4288" s="118">
        <v>45017</v>
      </c>
      <c r="B4288" t="s">
        <v>17080</v>
      </c>
      <c r="C4288" t="s">
        <v>17079</v>
      </c>
      <c r="D4288" t="s">
        <v>17567</v>
      </c>
      <c r="E4288" t="s">
        <v>17717</v>
      </c>
      <c r="F4288" s="119" t="s">
        <v>17413</v>
      </c>
      <c r="G4288" t="s">
        <v>17412</v>
      </c>
      <c r="H4288" t="s">
        <v>17075</v>
      </c>
      <c r="I4288">
        <v>324</v>
      </c>
      <c r="J4288" t="s">
        <v>145</v>
      </c>
      <c r="K4288" t="s">
        <v>137</v>
      </c>
      <c r="L4288">
        <f>I4288*$Q$2/100/1000</f>
        <v>1.1987999999999999E-3</v>
      </c>
    </row>
    <row r="4289" spans="1:12">
      <c r="A4289" s="118">
        <v>45017</v>
      </c>
      <c r="B4289" t="s">
        <v>17080</v>
      </c>
      <c r="C4289" t="s">
        <v>17079</v>
      </c>
      <c r="D4289" t="s">
        <v>17506</v>
      </c>
      <c r="E4289" t="s">
        <v>17716</v>
      </c>
      <c r="F4289" s="119" t="s">
        <v>17147</v>
      </c>
      <c r="G4289" t="s">
        <v>17146</v>
      </c>
      <c r="H4289" t="s">
        <v>17075</v>
      </c>
      <c r="I4289">
        <v>324</v>
      </c>
      <c r="J4289" t="s">
        <v>145</v>
      </c>
      <c r="K4289" t="s">
        <v>137</v>
      </c>
      <c r="L4289">
        <f>I4289*$Q$2/100/1000</f>
        <v>1.1987999999999999E-3</v>
      </c>
    </row>
    <row r="4290" spans="1:12">
      <c r="A4290" s="118">
        <v>45017</v>
      </c>
      <c r="B4290" t="s">
        <v>17080</v>
      </c>
      <c r="C4290" t="s">
        <v>17079</v>
      </c>
      <c r="D4290" t="s">
        <v>17506</v>
      </c>
      <c r="E4290" t="s">
        <v>17715</v>
      </c>
      <c r="F4290" s="119">
        <v>101046442</v>
      </c>
      <c r="G4290" t="s">
        <v>17621</v>
      </c>
      <c r="H4290" t="s">
        <v>17075</v>
      </c>
      <c r="I4290">
        <v>324</v>
      </c>
      <c r="J4290" t="s">
        <v>145</v>
      </c>
      <c r="K4290" t="s">
        <v>137</v>
      </c>
      <c r="L4290">
        <f>I4290*$Q$2/100/1000</f>
        <v>1.1987999999999999E-3</v>
      </c>
    </row>
    <row r="4291" spans="1:12">
      <c r="A4291" s="118">
        <v>45017</v>
      </c>
      <c r="B4291" t="s">
        <v>17080</v>
      </c>
      <c r="C4291" t="s">
        <v>17079</v>
      </c>
      <c r="D4291" t="s">
        <v>17714</v>
      </c>
      <c r="E4291" t="s">
        <v>17713</v>
      </c>
      <c r="F4291" s="119" t="s">
        <v>17115</v>
      </c>
      <c r="G4291" t="s">
        <v>17114</v>
      </c>
      <c r="H4291" t="s">
        <v>17075</v>
      </c>
      <c r="I4291">
        <v>324</v>
      </c>
      <c r="J4291" t="s">
        <v>145</v>
      </c>
      <c r="K4291" t="s">
        <v>137</v>
      </c>
      <c r="L4291">
        <f>I4291*$Q$2/100/1000</f>
        <v>1.1987999999999999E-3</v>
      </c>
    </row>
    <row r="4292" spans="1:12">
      <c r="A4292" s="118">
        <v>45017</v>
      </c>
      <c r="B4292" t="s">
        <v>17080</v>
      </c>
      <c r="C4292" t="s">
        <v>17079</v>
      </c>
      <c r="D4292" t="s">
        <v>17711</v>
      </c>
      <c r="E4292" t="s">
        <v>17712</v>
      </c>
      <c r="F4292" s="119" t="s">
        <v>17115</v>
      </c>
      <c r="G4292" t="s">
        <v>17114</v>
      </c>
      <c r="H4292" t="s">
        <v>17075</v>
      </c>
      <c r="I4292">
        <v>324</v>
      </c>
      <c r="J4292" t="s">
        <v>145</v>
      </c>
      <c r="K4292" t="s">
        <v>137</v>
      </c>
      <c r="L4292">
        <f>I4292*$Q$2/100/1000</f>
        <v>1.1987999999999999E-3</v>
      </c>
    </row>
    <row r="4293" spans="1:12">
      <c r="A4293" s="118">
        <v>45017</v>
      </c>
      <c r="B4293" t="s">
        <v>17080</v>
      </c>
      <c r="C4293" t="s">
        <v>17079</v>
      </c>
      <c r="D4293" t="s">
        <v>17711</v>
      </c>
      <c r="E4293" t="s">
        <v>17710</v>
      </c>
      <c r="F4293" s="119" t="s">
        <v>17115</v>
      </c>
      <c r="G4293" t="s">
        <v>17114</v>
      </c>
      <c r="H4293" t="s">
        <v>17075</v>
      </c>
      <c r="I4293">
        <v>324</v>
      </c>
      <c r="J4293" t="s">
        <v>145</v>
      </c>
      <c r="K4293" t="s">
        <v>137</v>
      </c>
      <c r="L4293">
        <f>I4293*$Q$2/100/1000</f>
        <v>1.1987999999999999E-3</v>
      </c>
    </row>
    <row r="4294" spans="1:12">
      <c r="A4294" s="118">
        <v>45017</v>
      </c>
      <c r="B4294" t="s">
        <v>17080</v>
      </c>
      <c r="C4294" t="s">
        <v>17079</v>
      </c>
      <c r="D4294" t="s">
        <v>17676</v>
      </c>
      <c r="E4294" t="s">
        <v>17709</v>
      </c>
      <c r="F4294" s="119" t="s">
        <v>17115</v>
      </c>
      <c r="G4294" t="s">
        <v>17114</v>
      </c>
      <c r="H4294" t="s">
        <v>17075</v>
      </c>
      <c r="I4294">
        <v>324</v>
      </c>
      <c r="J4294" t="s">
        <v>145</v>
      </c>
      <c r="K4294" t="s">
        <v>137</v>
      </c>
      <c r="L4294">
        <f>I4294*$Q$2/100/1000</f>
        <v>1.1987999999999999E-3</v>
      </c>
    </row>
    <row r="4295" spans="1:12">
      <c r="A4295" s="118">
        <v>44986</v>
      </c>
      <c r="B4295" t="s">
        <v>5342</v>
      </c>
      <c r="C4295" t="s">
        <v>5341</v>
      </c>
      <c r="D4295" t="s">
        <v>17708</v>
      </c>
      <c r="E4295" t="s">
        <v>17707</v>
      </c>
      <c r="F4295" t="s">
        <v>10719</v>
      </c>
      <c r="G4295" t="s">
        <v>10718</v>
      </c>
      <c r="H4295" t="s">
        <v>5336</v>
      </c>
      <c r="I4295">
        <v>49.6</v>
      </c>
      <c r="J4295" t="s">
        <v>223</v>
      </c>
      <c r="K4295" t="s">
        <v>137</v>
      </c>
      <c r="L4295">
        <f>I4295*$Q$5/1000</f>
        <v>5.0430800000000005E-2</v>
      </c>
    </row>
    <row r="4296" spans="1:12">
      <c r="A4296" s="118">
        <v>45017</v>
      </c>
      <c r="B4296" t="s">
        <v>17080</v>
      </c>
      <c r="C4296" t="s">
        <v>17079</v>
      </c>
      <c r="D4296" t="s">
        <v>17674</v>
      </c>
      <c r="E4296" t="s">
        <v>17706</v>
      </c>
      <c r="F4296" s="119" t="s">
        <v>17115</v>
      </c>
      <c r="G4296" t="s">
        <v>17114</v>
      </c>
      <c r="H4296" t="s">
        <v>17075</v>
      </c>
      <c r="I4296">
        <v>324</v>
      </c>
      <c r="J4296" t="s">
        <v>145</v>
      </c>
      <c r="K4296" t="s">
        <v>137</v>
      </c>
      <c r="L4296">
        <f>I4296*$Q$2/100/1000</f>
        <v>1.1987999999999999E-3</v>
      </c>
    </row>
    <row r="4297" spans="1:12">
      <c r="A4297" s="118">
        <v>45017</v>
      </c>
      <c r="B4297" t="s">
        <v>17080</v>
      </c>
      <c r="C4297" t="s">
        <v>17079</v>
      </c>
      <c r="D4297" t="s">
        <v>17705</v>
      </c>
      <c r="E4297" t="s">
        <v>17704</v>
      </c>
      <c r="F4297" s="119">
        <v>101044846</v>
      </c>
      <c r="G4297" t="s">
        <v>17076</v>
      </c>
      <c r="H4297" t="s">
        <v>17075</v>
      </c>
      <c r="I4297">
        <v>324</v>
      </c>
      <c r="J4297" t="s">
        <v>145</v>
      </c>
      <c r="K4297" t="s">
        <v>137</v>
      </c>
      <c r="L4297">
        <f>I4297*$Q$2/100/1000</f>
        <v>1.1987999999999999E-3</v>
      </c>
    </row>
    <row r="4298" spans="1:12">
      <c r="A4298" s="118">
        <v>45017</v>
      </c>
      <c r="B4298" t="s">
        <v>17080</v>
      </c>
      <c r="C4298" t="s">
        <v>17079</v>
      </c>
      <c r="D4298" t="s">
        <v>17659</v>
      </c>
      <c r="E4298" t="s">
        <v>17703</v>
      </c>
      <c r="F4298" s="119" t="s">
        <v>17115</v>
      </c>
      <c r="G4298" t="s">
        <v>17114</v>
      </c>
      <c r="H4298" t="s">
        <v>17075</v>
      </c>
      <c r="I4298">
        <v>324</v>
      </c>
      <c r="J4298" t="s">
        <v>145</v>
      </c>
      <c r="K4298" t="s">
        <v>137</v>
      </c>
      <c r="L4298">
        <f>I4298*$Q$2/100/1000</f>
        <v>1.1987999999999999E-3</v>
      </c>
    </row>
    <row r="4299" spans="1:12">
      <c r="A4299" s="118">
        <v>45017</v>
      </c>
      <c r="B4299" t="s">
        <v>17080</v>
      </c>
      <c r="C4299" t="s">
        <v>17079</v>
      </c>
      <c r="D4299" t="s">
        <v>17643</v>
      </c>
      <c r="E4299" t="s">
        <v>17702</v>
      </c>
      <c r="F4299" s="119" t="s">
        <v>17115</v>
      </c>
      <c r="G4299" t="s">
        <v>17114</v>
      </c>
      <c r="H4299" t="s">
        <v>17075</v>
      </c>
      <c r="I4299">
        <v>324</v>
      </c>
      <c r="J4299" t="s">
        <v>145</v>
      </c>
      <c r="K4299" t="s">
        <v>137</v>
      </c>
      <c r="L4299">
        <f>I4299*$Q$2/100/1000</f>
        <v>1.1987999999999999E-3</v>
      </c>
    </row>
    <row r="4300" spans="1:12">
      <c r="A4300" s="118">
        <v>45017</v>
      </c>
      <c r="B4300" t="s">
        <v>17080</v>
      </c>
      <c r="C4300" t="s">
        <v>17079</v>
      </c>
      <c r="D4300" t="s">
        <v>17569</v>
      </c>
      <c r="E4300" t="s">
        <v>17701</v>
      </c>
      <c r="F4300" s="119">
        <v>101045244</v>
      </c>
      <c r="G4300" t="s">
        <v>17294</v>
      </c>
      <c r="H4300" t="s">
        <v>17075</v>
      </c>
      <c r="I4300">
        <v>324</v>
      </c>
      <c r="J4300" t="s">
        <v>145</v>
      </c>
      <c r="K4300" t="s">
        <v>137</v>
      </c>
      <c r="L4300">
        <f>I4300*$Q$2/100/1000</f>
        <v>1.1987999999999999E-3</v>
      </c>
    </row>
    <row r="4301" spans="1:12">
      <c r="A4301" s="118">
        <v>45017</v>
      </c>
      <c r="B4301" t="s">
        <v>17080</v>
      </c>
      <c r="C4301" t="s">
        <v>17079</v>
      </c>
      <c r="D4301" t="s">
        <v>17555</v>
      </c>
      <c r="E4301" t="s">
        <v>17700</v>
      </c>
      <c r="F4301" s="119">
        <v>101045244</v>
      </c>
      <c r="G4301" t="s">
        <v>17294</v>
      </c>
      <c r="H4301" t="s">
        <v>17075</v>
      </c>
      <c r="I4301">
        <v>324</v>
      </c>
      <c r="J4301" t="s">
        <v>145</v>
      </c>
      <c r="K4301" t="s">
        <v>137</v>
      </c>
      <c r="L4301">
        <f>I4301*$Q$2/100/1000</f>
        <v>1.1987999999999999E-3</v>
      </c>
    </row>
    <row r="4302" spans="1:12">
      <c r="A4302" s="118">
        <v>45017</v>
      </c>
      <c r="B4302" t="s">
        <v>17080</v>
      </c>
      <c r="C4302" t="s">
        <v>17079</v>
      </c>
      <c r="D4302" t="s">
        <v>17650</v>
      </c>
      <c r="E4302" t="s">
        <v>17699</v>
      </c>
      <c r="F4302" s="119" t="s">
        <v>17698</v>
      </c>
      <c r="G4302" t="s">
        <v>17697</v>
      </c>
      <c r="H4302" t="s">
        <v>17075</v>
      </c>
      <c r="I4302">
        <v>324</v>
      </c>
      <c r="J4302" t="s">
        <v>145</v>
      </c>
      <c r="K4302" t="s">
        <v>137</v>
      </c>
      <c r="L4302">
        <f>I4302*$Q$2/100/1000</f>
        <v>1.1987999999999999E-3</v>
      </c>
    </row>
    <row r="4303" spans="1:12">
      <c r="A4303" s="118">
        <v>45017</v>
      </c>
      <c r="B4303" t="s">
        <v>17080</v>
      </c>
      <c r="C4303" t="s">
        <v>17079</v>
      </c>
      <c r="D4303" t="s">
        <v>17696</v>
      </c>
      <c r="E4303" t="s">
        <v>17695</v>
      </c>
      <c r="F4303" s="119" t="s">
        <v>17172</v>
      </c>
      <c r="G4303" t="s">
        <v>17171</v>
      </c>
      <c r="H4303" t="s">
        <v>17075</v>
      </c>
      <c r="I4303">
        <v>324</v>
      </c>
      <c r="J4303" t="s">
        <v>145</v>
      </c>
      <c r="K4303" t="s">
        <v>137</v>
      </c>
      <c r="L4303">
        <f>I4303*$Q$2/100/1000</f>
        <v>1.1987999999999999E-3</v>
      </c>
    </row>
    <row r="4304" spans="1:12">
      <c r="A4304" s="118">
        <v>45017</v>
      </c>
      <c r="B4304" t="s">
        <v>17080</v>
      </c>
      <c r="C4304" t="s">
        <v>17079</v>
      </c>
      <c r="D4304" t="s">
        <v>17674</v>
      </c>
      <c r="E4304" t="s">
        <v>17694</v>
      </c>
      <c r="F4304" s="119" t="s">
        <v>17143</v>
      </c>
      <c r="G4304" t="s">
        <v>17142</v>
      </c>
      <c r="H4304" t="s">
        <v>17075</v>
      </c>
      <c r="I4304">
        <v>324</v>
      </c>
      <c r="J4304" t="s">
        <v>145</v>
      </c>
      <c r="K4304" t="s">
        <v>137</v>
      </c>
      <c r="L4304">
        <f>I4304*$Q$2/100/1000</f>
        <v>1.1987999999999999E-3</v>
      </c>
    </row>
    <row r="4305" spans="1:12">
      <c r="A4305" s="118">
        <v>45017</v>
      </c>
      <c r="B4305" t="s">
        <v>17080</v>
      </c>
      <c r="C4305" t="s">
        <v>17079</v>
      </c>
      <c r="D4305" t="s">
        <v>17676</v>
      </c>
      <c r="E4305" t="s">
        <v>17693</v>
      </c>
      <c r="F4305" s="119" t="s">
        <v>17172</v>
      </c>
      <c r="G4305" t="s">
        <v>17171</v>
      </c>
      <c r="H4305" t="s">
        <v>17075</v>
      </c>
      <c r="I4305">
        <v>324</v>
      </c>
      <c r="J4305" t="s">
        <v>145</v>
      </c>
      <c r="K4305" t="s">
        <v>137</v>
      </c>
      <c r="L4305">
        <f>I4305*$Q$2/100/1000</f>
        <v>1.1987999999999999E-3</v>
      </c>
    </row>
    <row r="4306" spans="1:12">
      <c r="A4306" s="118">
        <v>45017</v>
      </c>
      <c r="B4306" t="s">
        <v>17080</v>
      </c>
      <c r="C4306" t="s">
        <v>17079</v>
      </c>
      <c r="D4306" t="s">
        <v>17643</v>
      </c>
      <c r="E4306" t="s">
        <v>17692</v>
      </c>
      <c r="F4306" s="119" t="s">
        <v>17115</v>
      </c>
      <c r="G4306" t="s">
        <v>17114</v>
      </c>
      <c r="H4306" t="s">
        <v>17075</v>
      </c>
      <c r="I4306">
        <v>324</v>
      </c>
      <c r="J4306" t="s">
        <v>145</v>
      </c>
      <c r="K4306" t="s">
        <v>137</v>
      </c>
      <c r="L4306">
        <f>I4306*$Q$2/100/1000</f>
        <v>1.1987999999999999E-3</v>
      </c>
    </row>
    <row r="4307" spans="1:12">
      <c r="A4307" s="118">
        <v>45047</v>
      </c>
      <c r="B4307" t="s">
        <v>261</v>
      </c>
      <c r="C4307" t="s">
        <v>260</v>
      </c>
      <c r="D4307" t="s">
        <v>17532</v>
      </c>
      <c r="E4307" t="s">
        <v>17691</v>
      </c>
      <c r="F4307">
        <v>34200755</v>
      </c>
      <c r="G4307" t="s">
        <v>12547</v>
      </c>
      <c r="H4307" t="s">
        <v>139</v>
      </c>
      <c r="I4307">
        <v>55</v>
      </c>
      <c r="J4307" t="s">
        <v>145</v>
      </c>
      <c r="K4307" t="s">
        <v>137</v>
      </c>
      <c r="L4307">
        <f>I4307*$Q$2/100/1000</f>
        <v>2.0350000000000001E-4</v>
      </c>
    </row>
    <row r="4308" spans="1:12">
      <c r="A4308" s="118">
        <v>45017</v>
      </c>
      <c r="B4308" t="s">
        <v>17080</v>
      </c>
      <c r="C4308" t="s">
        <v>17079</v>
      </c>
      <c r="D4308" t="s">
        <v>17690</v>
      </c>
      <c r="E4308" t="s">
        <v>17689</v>
      </c>
      <c r="F4308" s="119" t="s">
        <v>17136</v>
      </c>
      <c r="G4308" t="s">
        <v>17135</v>
      </c>
      <c r="H4308" t="s">
        <v>17075</v>
      </c>
      <c r="I4308">
        <v>324</v>
      </c>
      <c r="J4308" t="s">
        <v>145</v>
      </c>
      <c r="K4308" t="s">
        <v>137</v>
      </c>
      <c r="L4308">
        <f>I4308*$Q$2/100/1000</f>
        <v>1.1987999999999999E-3</v>
      </c>
    </row>
    <row r="4309" spans="1:12">
      <c r="A4309" s="118">
        <v>45047</v>
      </c>
      <c r="B4309" t="s">
        <v>868</v>
      </c>
      <c r="C4309" t="s">
        <v>867</v>
      </c>
      <c r="D4309" t="s">
        <v>6338</v>
      </c>
      <c r="E4309" t="s">
        <v>17688</v>
      </c>
      <c r="F4309" t="s">
        <v>5392</v>
      </c>
      <c r="G4309" t="s">
        <v>5391</v>
      </c>
      <c r="H4309" t="s">
        <v>863</v>
      </c>
      <c r="I4309">
        <f>1958*2</f>
        <v>3916</v>
      </c>
      <c r="J4309" t="s">
        <v>145</v>
      </c>
      <c r="K4309" t="s">
        <v>137</v>
      </c>
      <c r="L4309">
        <f>I4309*$Q$5/100/1000</f>
        <v>3.9815929999999999E-2</v>
      </c>
    </row>
    <row r="4310" spans="1:12">
      <c r="A4310" s="118">
        <v>45017</v>
      </c>
      <c r="B4310" t="s">
        <v>17080</v>
      </c>
      <c r="C4310" t="s">
        <v>17079</v>
      </c>
      <c r="D4310" t="s">
        <v>17674</v>
      </c>
      <c r="E4310" t="s">
        <v>17687</v>
      </c>
      <c r="F4310" s="119" t="s">
        <v>17108</v>
      </c>
      <c r="G4310" t="s">
        <v>17107</v>
      </c>
      <c r="H4310" t="s">
        <v>17075</v>
      </c>
      <c r="I4310">
        <v>324</v>
      </c>
      <c r="J4310" t="s">
        <v>145</v>
      </c>
      <c r="K4310" t="s">
        <v>137</v>
      </c>
      <c r="L4310">
        <f>I4310*$Q$2/100/1000</f>
        <v>1.1987999999999999E-3</v>
      </c>
    </row>
    <row r="4311" spans="1:12">
      <c r="A4311" s="118">
        <v>45017</v>
      </c>
      <c r="B4311" t="s">
        <v>17080</v>
      </c>
      <c r="C4311" t="s">
        <v>17079</v>
      </c>
      <c r="D4311" t="s">
        <v>17371</v>
      </c>
      <c r="E4311" t="s">
        <v>17686</v>
      </c>
      <c r="F4311" s="119">
        <v>101031356</v>
      </c>
      <c r="G4311" t="s">
        <v>17527</v>
      </c>
      <c r="H4311" t="s">
        <v>17075</v>
      </c>
      <c r="I4311">
        <v>324</v>
      </c>
      <c r="J4311" t="s">
        <v>145</v>
      </c>
      <c r="K4311" t="s">
        <v>137</v>
      </c>
      <c r="L4311">
        <f>I4311*$Q$2/100/1000</f>
        <v>1.1987999999999999E-3</v>
      </c>
    </row>
    <row r="4312" spans="1:12">
      <c r="A4312" s="118">
        <v>45017</v>
      </c>
      <c r="B4312" t="s">
        <v>17080</v>
      </c>
      <c r="C4312" t="s">
        <v>17079</v>
      </c>
      <c r="D4312" t="s">
        <v>17284</v>
      </c>
      <c r="E4312" t="s">
        <v>17685</v>
      </c>
      <c r="F4312" s="119">
        <v>101037559</v>
      </c>
      <c r="G4312" t="s">
        <v>17235</v>
      </c>
      <c r="H4312" t="s">
        <v>17075</v>
      </c>
      <c r="I4312">
        <v>324</v>
      </c>
      <c r="J4312" t="s">
        <v>145</v>
      </c>
      <c r="K4312" t="s">
        <v>137</v>
      </c>
      <c r="L4312">
        <f>I4312*$Q$2/100/1000</f>
        <v>1.1987999999999999E-3</v>
      </c>
    </row>
    <row r="4313" spans="1:12">
      <c r="A4313" s="118">
        <v>45047</v>
      </c>
      <c r="B4313" t="s">
        <v>723</v>
      </c>
      <c r="C4313" t="s">
        <v>722</v>
      </c>
      <c r="D4313" t="s">
        <v>17684</v>
      </c>
      <c r="E4313" t="s">
        <v>17683</v>
      </c>
      <c r="F4313" t="s">
        <v>17682</v>
      </c>
      <c r="G4313" t="s">
        <v>17681</v>
      </c>
      <c r="H4313" t="s">
        <v>718</v>
      </c>
      <c r="I4313">
        <v>302</v>
      </c>
      <c r="J4313" t="s">
        <v>145</v>
      </c>
      <c r="K4313" t="s">
        <v>717</v>
      </c>
      <c r="L4313">
        <f>I4313*$Q$2/100/1000</f>
        <v>1.1173999999999999E-3</v>
      </c>
    </row>
    <row r="4314" spans="1:12">
      <c r="A4314" s="118">
        <v>45047</v>
      </c>
      <c r="B4314" t="s">
        <v>723</v>
      </c>
      <c r="C4314" t="s">
        <v>722</v>
      </c>
      <c r="D4314" t="s">
        <v>17680</v>
      </c>
      <c r="E4314" t="s">
        <v>17679</v>
      </c>
      <c r="F4314" t="s">
        <v>17678</v>
      </c>
      <c r="G4314" t="s">
        <v>17677</v>
      </c>
      <c r="H4314" t="s">
        <v>718</v>
      </c>
      <c r="I4314">
        <v>302</v>
      </c>
      <c r="J4314" t="s">
        <v>145</v>
      </c>
      <c r="K4314" t="s">
        <v>717</v>
      </c>
      <c r="L4314">
        <f>I4314*$Q$2/100/1000</f>
        <v>1.1173999999999999E-3</v>
      </c>
    </row>
    <row r="4315" spans="1:12">
      <c r="A4315" s="118">
        <v>45017</v>
      </c>
      <c r="B4315" t="s">
        <v>17080</v>
      </c>
      <c r="C4315" t="s">
        <v>17079</v>
      </c>
      <c r="D4315" t="s">
        <v>17676</v>
      </c>
      <c r="E4315" t="s">
        <v>17675</v>
      </c>
      <c r="F4315" s="119" t="s">
        <v>17151</v>
      </c>
      <c r="G4315" t="s">
        <v>17150</v>
      </c>
      <c r="H4315" t="s">
        <v>17075</v>
      </c>
      <c r="I4315">
        <v>324</v>
      </c>
      <c r="J4315" t="s">
        <v>145</v>
      </c>
      <c r="K4315" t="s">
        <v>137</v>
      </c>
      <c r="L4315">
        <f>I4315*$Q$2/100/1000</f>
        <v>1.1987999999999999E-3</v>
      </c>
    </row>
    <row r="4316" spans="1:12">
      <c r="A4316" s="118">
        <v>45017</v>
      </c>
      <c r="B4316" t="s">
        <v>17080</v>
      </c>
      <c r="C4316" t="s">
        <v>17079</v>
      </c>
      <c r="D4316" t="s">
        <v>17674</v>
      </c>
      <c r="E4316" t="s">
        <v>17673</v>
      </c>
      <c r="F4316" s="119" t="s">
        <v>17151</v>
      </c>
      <c r="G4316" t="s">
        <v>17150</v>
      </c>
      <c r="H4316" t="s">
        <v>17075</v>
      </c>
      <c r="I4316">
        <v>324</v>
      </c>
      <c r="J4316" t="s">
        <v>145</v>
      </c>
      <c r="K4316" t="s">
        <v>137</v>
      </c>
      <c r="L4316">
        <f>I4316*$Q$2/100/1000</f>
        <v>1.1987999999999999E-3</v>
      </c>
    </row>
    <row r="4317" spans="1:12">
      <c r="A4317" s="118">
        <v>45017</v>
      </c>
      <c r="B4317" t="s">
        <v>17080</v>
      </c>
      <c r="C4317" t="s">
        <v>17079</v>
      </c>
      <c r="D4317" t="s">
        <v>17553</v>
      </c>
      <c r="E4317" t="s">
        <v>17672</v>
      </c>
      <c r="F4317" s="119" t="s">
        <v>17551</v>
      </c>
      <c r="G4317" t="s">
        <v>17550</v>
      </c>
      <c r="H4317" t="s">
        <v>17075</v>
      </c>
      <c r="I4317">
        <v>324</v>
      </c>
      <c r="J4317" t="s">
        <v>145</v>
      </c>
      <c r="K4317" t="s">
        <v>137</v>
      </c>
      <c r="L4317">
        <f>I4317*$Q$2/100/1000</f>
        <v>1.1987999999999999E-3</v>
      </c>
    </row>
    <row r="4318" spans="1:12">
      <c r="A4318" s="118">
        <v>45017</v>
      </c>
      <c r="B4318" t="s">
        <v>17080</v>
      </c>
      <c r="C4318" t="s">
        <v>17079</v>
      </c>
      <c r="D4318" t="s">
        <v>17624</v>
      </c>
      <c r="E4318" t="s">
        <v>17671</v>
      </c>
      <c r="F4318" s="119">
        <v>101031312</v>
      </c>
      <c r="G4318" t="s">
        <v>17095</v>
      </c>
      <c r="H4318" t="s">
        <v>17075</v>
      </c>
      <c r="I4318">
        <v>324</v>
      </c>
      <c r="J4318" t="s">
        <v>145</v>
      </c>
      <c r="K4318" t="s">
        <v>137</v>
      </c>
      <c r="L4318">
        <f>I4318*$Q$2/100/1000</f>
        <v>1.1987999999999999E-3</v>
      </c>
    </row>
    <row r="4319" spans="1:12">
      <c r="A4319" s="118">
        <v>45017</v>
      </c>
      <c r="B4319" t="s">
        <v>17080</v>
      </c>
      <c r="C4319" t="s">
        <v>17079</v>
      </c>
      <c r="D4319" t="s">
        <v>17643</v>
      </c>
      <c r="E4319" t="s">
        <v>17670</v>
      </c>
      <c r="F4319" s="119" t="s">
        <v>17086</v>
      </c>
      <c r="G4319" t="s">
        <v>17085</v>
      </c>
      <c r="H4319" t="s">
        <v>17075</v>
      </c>
      <c r="I4319">
        <v>324</v>
      </c>
      <c r="J4319" t="s">
        <v>145</v>
      </c>
      <c r="K4319" t="s">
        <v>137</v>
      </c>
      <c r="L4319">
        <f>I4319*$Q$2/100/1000</f>
        <v>1.1987999999999999E-3</v>
      </c>
    </row>
    <row r="4320" spans="1:12">
      <c r="A4320" s="118">
        <v>45047</v>
      </c>
      <c r="B4320" t="s">
        <v>460</v>
      </c>
      <c r="C4320" t="s">
        <v>459</v>
      </c>
      <c r="D4320" t="s">
        <v>16920</v>
      </c>
      <c r="E4320" t="s">
        <v>17669</v>
      </c>
      <c r="F4320">
        <v>79200800</v>
      </c>
      <c r="G4320" t="s">
        <v>2397</v>
      </c>
      <c r="H4320" t="s">
        <v>455</v>
      </c>
      <c r="I4320">
        <v>103.6</v>
      </c>
      <c r="J4320" t="s">
        <v>145</v>
      </c>
      <c r="K4320" t="s">
        <v>137</v>
      </c>
      <c r="L4320">
        <f>I4320*$Q$2/100/1000</f>
        <v>3.8331999999999998E-4</v>
      </c>
    </row>
    <row r="4321" spans="1:12">
      <c r="A4321" s="118">
        <v>45047</v>
      </c>
      <c r="B4321" t="s">
        <v>1706</v>
      </c>
      <c r="C4321" t="s">
        <v>1705</v>
      </c>
      <c r="D4321" t="s">
        <v>13840</v>
      </c>
      <c r="E4321" t="s">
        <v>17668</v>
      </c>
      <c r="F4321">
        <v>101007863</v>
      </c>
      <c r="G4321" t="s">
        <v>1702</v>
      </c>
      <c r="H4321" t="s">
        <v>1701</v>
      </c>
      <c r="I4321">
        <v>78.2</v>
      </c>
      <c r="J4321" t="s">
        <v>145</v>
      </c>
      <c r="K4321" t="s">
        <v>137</v>
      </c>
      <c r="L4321">
        <f>I4321*$Q$2/100/1000</f>
        <v>2.8933999999999996E-4</v>
      </c>
    </row>
    <row r="4322" spans="1:12">
      <c r="A4322" s="118">
        <v>45017</v>
      </c>
      <c r="B4322" t="s">
        <v>17080</v>
      </c>
      <c r="C4322" t="s">
        <v>17079</v>
      </c>
      <c r="D4322" t="s">
        <v>17659</v>
      </c>
      <c r="E4322" t="s">
        <v>17667</v>
      </c>
      <c r="F4322" s="119" t="s">
        <v>17151</v>
      </c>
      <c r="G4322" t="s">
        <v>17150</v>
      </c>
      <c r="H4322" t="s">
        <v>17075</v>
      </c>
      <c r="I4322">
        <v>324</v>
      </c>
      <c r="J4322" t="s">
        <v>145</v>
      </c>
      <c r="K4322" t="s">
        <v>137</v>
      </c>
      <c r="L4322">
        <f>I4322*$Q$2/100/1000</f>
        <v>1.1987999999999999E-3</v>
      </c>
    </row>
    <row r="4323" spans="1:12">
      <c r="A4323" s="118">
        <v>45017</v>
      </c>
      <c r="B4323" t="s">
        <v>17080</v>
      </c>
      <c r="C4323" t="s">
        <v>17079</v>
      </c>
      <c r="D4323" t="s">
        <v>17666</v>
      </c>
      <c r="E4323" t="s">
        <v>17665</v>
      </c>
      <c r="F4323" s="119">
        <v>101032027</v>
      </c>
      <c r="G4323" t="s">
        <v>17122</v>
      </c>
      <c r="H4323" t="s">
        <v>17075</v>
      </c>
      <c r="I4323">
        <v>324</v>
      </c>
      <c r="J4323" t="s">
        <v>145</v>
      </c>
      <c r="K4323" t="s">
        <v>137</v>
      </c>
      <c r="L4323">
        <f>I4323*$Q$2/100/1000</f>
        <v>1.1987999999999999E-3</v>
      </c>
    </row>
    <row r="4324" spans="1:12">
      <c r="A4324" s="118">
        <v>45047</v>
      </c>
      <c r="B4324" t="s">
        <v>723</v>
      </c>
      <c r="C4324" t="s">
        <v>722</v>
      </c>
      <c r="D4324" t="s">
        <v>17664</v>
      </c>
      <c r="E4324" t="s">
        <v>17663</v>
      </c>
      <c r="F4324">
        <v>101047402</v>
      </c>
      <c r="G4324" t="s">
        <v>5502</v>
      </c>
      <c r="H4324" t="s">
        <v>718</v>
      </c>
      <c r="I4324">
        <v>302</v>
      </c>
      <c r="J4324" t="s">
        <v>145</v>
      </c>
      <c r="K4324" t="s">
        <v>717</v>
      </c>
      <c r="L4324">
        <f>I4324*$Q$2/100/1000</f>
        <v>1.1173999999999999E-3</v>
      </c>
    </row>
    <row r="4325" spans="1:12">
      <c r="A4325" s="118">
        <v>45047</v>
      </c>
      <c r="B4325" t="s">
        <v>1013</v>
      </c>
      <c r="C4325" t="s">
        <v>1012</v>
      </c>
      <c r="D4325" t="s">
        <v>17662</v>
      </c>
      <c r="E4325" t="s">
        <v>17661</v>
      </c>
      <c r="F4325" t="s">
        <v>17660</v>
      </c>
      <c r="G4325" t="s">
        <v>1009</v>
      </c>
      <c r="H4325" t="s">
        <v>1008</v>
      </c>
      <c r="I4325">
        <v>50.6</v>
      </c>
      <c r="J4325" t="s">
        <v>145</v>
      </c>
      <c r="K4325" t="s">
        <v>137</v>
      </c>
      <c r="L4325">
        <f>I4325*$Q$2/10/1000</f>
        <v>1.8722000000000001E-3</v>
      </c>
    </row>
    <row r="4326" spans="1:12">
      <c r="A4326" s="118">
        <v>45017</v>
      </c>
      <c r="B4326" t="s">
        <v>17080</v>
      </c>
      <c r="C4326" t="s">
        <v>17079</v>
      </c>
      <c r="D4326" t="s">
        <v>17659</v>
      </c>
      <c r="E4326" t="s">
        <v>17658</v>
      </c>
      <c r="F4326" s="119" t="s">
        <v>17143</v>
      </c>
      <c r="G4326" t="s">
        <v>17142</v>
      </c>
      <c r="H4326" t="s">
        <v>17075</v>
      </c>
      <c r="I4326">
        <v>324</v>
      </c>
      <c r="J4326" t="s">
        <v>145</v>
      </c>
      <c r="K4326" t="s">
        <v>137</v>
      </c>
      <c r="L4326">
        <f>I4326*$Q$2/100/1000</f>
        <v>1.1987999999999999E-3</v>
      </c>
    </row>
    <row r="4327" spans="1:12">
      <c r="A4327" s="118">
        <v>45047</v>
      </c>
      <c r="B4327" t="s">
        <v>647</v>
      </c>
      <c r="C4327" t="s">
        <v>646</v>
      </c>
      <c r="D4327" t="s">
        <v>17657</v>
      </c>
      <c r="E4327" t="s">
        <v>17656</v>
      </c>
      <c r="F4327">
        <v>101036260</v>
      </c>
      <c r="G4327" t="s">
        <v>15595</v>
      </c>
      <c r="H4327" t="s">
        <v>174</v>
      </c>
      <c r="I4327">
        <v>3154</v>
      </c>
      <c r="J4327" t="s">
        <v>173</v>
      </c>
      <c r="K4327" t="s">
        <v>172</v>
      </c>
      <c r="L4327">
        <f>I4327*$Q$3/(1000/25)</f>
        <v>2.5295079999999999</v>
      </c>
    </row>
    <row r="4328" spans="1:12">
      <c r="A4328" s="118">
        <v>45017</v>
      </c>
      <c r="B4328" t="s">
        <v>17080</v>
      </c>
      <c r="C4328" t="s">
        <v>17079</v>
      </c>
      <c r="D4328" t="s">
        <v>17655</v>
      </c>
      <c r="E4328" t="s">
        <v>17654</v>
      </c>
      <c r="F4328" s="119">
        <v>101037834</v>
      </c>
      <c r="G4328" t="s">
        <v>17167</v>
      </c>
      <c r="H4328" t="s">
        <v>17075</v>
      </c>
      <c r="I4328">
        <v>324</v>
      </c>
      <c r="J4328" t="s">
        <v>145</v>
      </c>
      <c r="K4328" t="s">
        <v>137</v>
      </c>
      <c r="L4328">
        <f>I4328*$Q$2/100/1000</f>
        <v>1.1987999999999999E-3</v>
      </c>
    </row>
    <row r="4329" spans="1:12">
      <c r="A4329" s="118">
        <v>45017</v>
      </c>
      <c r="B4329" t="s">
        <v>17080</v>
      </c>
      <c r="C4329" t="s">
        <v>17079</v>
      </c>
      <c r="D4329" t="s">
        <v>17653</v>
      </c>
      <c r="E4329" t="s">
        <v>17652</v>
      </c>
      <c r="F4329" s="119">
        <v>101031366</v>
      </c>
      <c r="G4329" t="s">
        <v>17161</v>
      </c>
      <c r="H4329" t="s">
        <v>17075</v>
      </c>
      <c r="I4329">
        <v>324</v>
      </c>
      <c r="J4329" t="s">
        <v>145</v>
      </c>
      <c r="K4329" t="s">
        <v>137</v>
      </c>
      <c r="L4329">
        <f>I4329*$Q$2/100/1000</f>
        <v>1.1987999999999999E-3</v>
      </c>
    </row>
    <row r="4330" spans="1:12">
      <c r="A4330" s="118">
        <v>45047</v>
      </c>
      <c r="B4330" t="s">
        <v>17080</v>
      </c>
      <c r="C4330" t="s">
        <v>17079</v>
      </c>
      <c r="D4330" t="s">
        <v>17312</v>
      </c>
      <c r="E4330" t="s">
        <v>17651</v>
      </c>
      <c r="F4330" t="s">
        <v>17310</v>
      </c>
      <c r="G4330" t="s">
        <v>17309</v>
      </c>
      <c r="H4330" t="s">
        <v>17075</v>
      </c>
      <c r="I4330">
        <v>324</v>
      </c>
      <c r="J4330" t="s">
        <v>145</v>
      </c>
      <c r="K4330" t="s">
        <v>137</v>
      </c>
      <c r="L4330">
        <f>I4330*$Q$2/100/1000</f>
        <v>1.1987999999999999E-3</v>
      </c>
    </row>
    <row r="4331" spans="1:12">
      <c r="A4331" s="118">
        <v>45047</v>
      </c>
      <c r="B4331" t="s">
        <v>17080</v>
      </c>
      <c r="C4331" t="s">
        <v>17079</v>
      </c>
      <c r="D4331" t="s">
        <v>17650</v>
      </c>
      <c r="E4331" t="s">
        <v>17649</v>
      </c>
      <c r="F4331">
        <v>101031309</v>
      </c>
      <c r="G4331" t="s">
        <v>17648</v>
      </c>
      <c r="H4331" t="s">
        <v>17075</v>
      </c>
      <c r="I4331">
        <v>324</v>
      </c>
      <c r="J4331" t="s">
        <v>145</v>
      </c>
      <c r="K4331" t="s">
        <v>137</v>
      </c>
      <c r="L4331">
        <f>I4331*$Q$2/100/1000</f>
        <v>1.1987999999999999E-3</v>
      </c>
    </row>
    <row r="4332" spans="1:12">
      <c r="A4332" s="118">
        <v>44927</v>
      </c>
      <c r="B4332" t="s">
        <v>443</v>
      </c>
      <c r="C4332" t="s">
        <v>442</v>
      </c>
      <c r="D4332" t="s">
        <v>10152</v>
      </c>
      <c r="E4332" t="s">
        <v>17647</v>
      </c>
      <c r="F4332">
        <v>101037721</v>
      </c>
      <c r="G4332" t="s">
        <v>14428</v>
      </c>
      <c r="H4332" s="122" t="s">
        <v>437</v>
      </c>
      <c r="I4332">
        <v>4725</v>
      </c>
      <c r="J4332" t="s">
        <v>199</v>
      </c>
      <c r="K4332" t="s">
        <v>198</v>
      </c>
      <c r="L4332">
        <f>I4332*$Q$4*2.2/1000</f>
        <v>18.279100224000004</v>
      </c>
    </row>
    <row r="4333" spans="1:12">
      <c r="A4333" s="118">
        <v>44958</v>
      </c>
      <c r="B4333" t="s">
        <v>443</v>
      </c>
      <c r="C4333" t="s">
        <v>442</v>
      </c>
      <c r="D4333" t="s">
        <v>10152</v>
      </c>
      <c r="E4333" t="s">
        <v>17646</v>
      </c>
      <c r="F4333">
        <v>101037721</v>
      </c>
      <c r="G4333" t="s">
        <v>14428</v>
      </c>
      <c r="H4333" s="122" t="s">
        <v>437</v>
      </c>
      <c r="I4333">
        <v>4725</v>
      </c>
      <c r="J4333" t="s">
        <v>199</v>
      </c>
      <c r="K4333" t="s">
        <v>198</v>
      </c>
      <c r="L4333">
        <f>I4333*$Q$4*2.2/1000</f>
        <v>18.279100224000004</v>
      </c>
    </row>
    <row r="4334" spans="1:12">
      <c r="A4334" s="118">
        <v>45047</v>
      </c>
      <c r="B4334" t="s">
        <v>856</v>
      </c>
      <c r="C4334" t="s">
        <v>14560</v>
      </c>
      <c r="D4334" t="s">
        <v>854</v>
      </c>
      <c r="E4334" t="s">
        <v>17645</v>
      </c>
      <c r="F4334">
        <v>101049193</v>
      </c>
      <c r="G4334" t="s">
        <v>857</v>
      </c>
      <c r="H4334" s="123" t="s">
        <v>851</v>
      </c>
      <c r="I4334">
        <v>5214</v>
      </c>
      <c r="J4334" t="s">
        <v>173</v>
      </c>
      <c r="K4334" t="s">
        <v>172</v>
      </c>
      <c r="L4334">
        <f>I4334*$Q$3*2.5/1000</f>
        <v>0.4181628</v>
      </c>
    </row>
    <row r="4335" spans="1:12">
      <c r="A4335" s="118">
        <v>45047</v>
      </c>
      <c r="B4335" t="s">
        <v>856</v>
      </c>
      <c r="C4335" t="s">
        <v>14560</v>
      </c>
      <c r="D4335" t="s">
        <v>854</v>
      </c>
      <c r="E4335" t="s">
        <v>17644</v>
      </c>
      <c r="F4335">
        <v>13206361</v>
      </c>
      <c r="G4335" t="s">
        <v>852</v>
      </c>
      <c r="H4335" s="123" t="s">
        <v>851</v>
      </c>
      <c r="I4335">
        <v>5214</v>
      </c>
      <c r="J4335" t="s">
        <v>173</v>
      </c>
      <c r="K4335" t="s">
        <v>172</v>
      </c>
      <c r="L4335">
        <f>I4335*$Q$3*2.5/1000</f>
        <v>0.4181628</v>
      </c>
    </row>
    <row r="4336" spans="1:12">
      <c r="A4336" s="118">
        <v>45047</v>
      </c>
      <c r="B4336" t="s">
        <v>17080</v>
      </c>
      <c r="C4336" t="s">
        <v>17079</v>
      </c>
      <c r="D4336" t="s">
        <v>17643</v>
      </c>
      <c r="E4336" t="s">
        <v>17642</v>
      </c>
      <c r="F4336" t="s">
        <v>17151</v>
      </c>
      <c r="G4336" t="s">
        <v>17150</v>
      </c>
      <c r="H4336" t="s">
        <v>17075</v>
      </c>
      <c r="I4336">
        <v>324</v>
      </c>
      <c r="J4336" t="s">
        <v>145</v>
      </c>
      <c r="K4336" t="s">
        <v>137</v>
      </c>
      <c r="L4336">
        <f>I4336*$Q$2/100/1000</f>
        <v>1.1987999999999999E-3</v>
      </c>
    </row>
    <row r="4337" spans="1:12">
      <c r="A4337" s="118">
        <v>45047</v>
      </c>
      <c r="B4337" t="s">
        <v>17080</v>
      </c>
      <c r="C4337" t="s">
        <v>17079</v>
      </c>
      <c r="D4337" t="s">
        <v>17624</v>
      </c>
      <c r="E4337" t="s">
        <v>17641</v>
      </c>
      <c r="F4337">
        <v>101031779</v>
      </c>
      <c r="G4337" t="s">
        <v>17139</v>
      </c>
      <c r="H4337" t="s">
        <v>17075</v>
      </c>
      <c r="I4337">
        <v>324</v>
      </c>
      <c r="J4337" t="s">
        <v>145</v>
      </c>
      <c r="K4337" t="s">
        <v>137</v>
      </c>
      <c r="L4337">
        <f>I4337*$Q$2/100/1000</f>
        <v>1.1987999999999999E-3</v>
      </c>
    </row>
    <row r="4338" spans="1:12">
      <c r="A4338" s="118">
        <v>45047</v>
      </c>
      <c r="B4338" t="s">
        <v>305</v>
      </c>
      <c r="C4338" t="s">
        <v>304</v>
      </c>
      <c r="D4338" t="s">
        <v>17640</v>
      </c>
      <c r="E4338" t="s">
        <v>17639</v>
      </c>
      <c r="F4338">
        <v>85212336</v>
      </c>
      <c r="G4338" t="s">
        <v>1517</v>
      </c>
      <c r="H4338" t="s">
        <v>300</v>
      </c>
      <c r="I4338">
        <v>12.8</v>
      </c>
      <c r="J4338" t="s">
        <v>145</v>
      </c>
      <c r="K4338" t="s">
        <v>137</v>
      </c>
      <c r="L4338">
        <f>I4338*$Q$2/100/1000</f>
        <v>4.7360000000000001E-5</v>
      </c>
    </row>
    <row r="4339" spans="1:12">
      <c r="A4339" s="118">
        <v>45047</v>
      </c>
      <c r="B4339" t="s">
        <v>17080</v>
      </c>
      <c r="C4339" t="s">
        <v>17079</v>
      </c>
      <c r="D4339" t="s">
        <v>17638</v>
      </c>
      <c r="E4339" t="s">
        <v>17637</v>
      </c>
      <c r="F4339" t="s">
        <v>17636</v>
      </c>
      <c r="G4339" t="s">
        <v>17635</v>
      </c>
      <c r="H4339" t="s">
        <v>17075</v>
      </c>
      <c r="I4339">
        <v>324</v>
      </c>
      <c r="J4339" t="s">
        <v>145</v>
      </c>
      <c r="K4339" t="s">
        <v>137</v>
      </c>
      <c r="L4339">
        <f>I4339*$Q$2/100/1000</f>
        <v>1.1987999999999999E-3</v>
      </c>
    </row>
    <row r="4340" spans="1:12">
      <c r="A4340" s="118">
        <v>45047</v>
      </c>
      <c r="B4340" t="s">
        <v>17080</v>
      </c>
      <c r="C4340" t="s">
        <v>17079</v>
      </c>
      <c r="D4340" t="s">
        <v>17333</v>
      </c>
      <c r="E4340" t="s">
        <v>17634</v>
      </c>
      <c r="F4340" t="s">
        <v>17115</v>
      </c>
      <c r="G4340" t="s">
        <v>17114</v>
      </c>
      <c r="H4340" t="s">
        <v>17075</v>
      </c>
      <c r="I4340">
        <v>324</v>
      </c>
      <c r="J4340" t="s">
        <v>145</v>
      </c>
      <c r="K4340" t="s">
        <v>137</v>
      </c>
      <c r="L4340">
        <f>I4340*$Q$2/100/1000</f>
        <v>1.1987999999999999E-3</v>
      </c>
    </row>
    <row r="4341" spans="1:12">
      <c r="A4341" s="118">
        <v>45047</v>
      </c>
      <c r="B4341" t="s">
        <v>17080</v>
      </c>
      <c r="C4341" t="s">
        <v>17079</v>
      </c>
      <c r="D4341" t="s">
        <v>17620</v>
      </c>
      <c r="E4341" t="s">
        <v>17633</v>
      </c>
      <c r="F4341" t="s">
        <v>17115</v>
      </c>
      <c r="G4341" t="s">
        <v>17114</v>
      </c>
      <c r="H4341" t="s">
        <v>17075</v>
      </c>
      <c r="I4341">
        <v>324</v>
      </c>
      <c r="J4341" t="s">
        <v>145</v>
      </c>
      <c r="K4341" t="s">
        <v>137</v>
      </c>
      <c r="L4341">
        <f>I4341*$Q$2/100/1000</f>
        <v>1.1987999999999999E-3</v>
      </c>
    </row>
    <row r="4342" spans="1:12">
      <c r="A4342" s="118">
        <v>45047</v>
      </c>
      <c r="B4342" t="s">
        <v>17080</v>
      </c>
      <c r="C4342" t="s">
        <v>17079</v>
      </c>
      <c r="D4342" t="s">
        <v>17555</v>
      </c>
      <c r="E4342" t="s">
        <v>17632</v>
      </c>
      <c r="F4342" t="s">
        <v>17115</v>
      </c>
      <c r="G4342" t="s">
        <v>17114</v>
      </c>
      <c r="H4342" t="s">
        <v>17075</v>
      </c>
      <c r="I4342">
        <v>324</v>
      </c>
      <c r="J4342" t="s">
        <v>145</v>
      </c>
      <c r="K4342" t="s">
        <v>137</v>
      </c>
      <c r="L4342">
        <f>I4342*$Q$2/100/1000</f>
        <v>1.1987999999999999E-3</v>
      </c>
    </row>
    <row r="4343" spans="1:12">
      <c r="A4343" s="118">
        <v>45047</v>
      </c>
      <c r="B4343" t="s">
        <v>17080</v>
      </c>
      <c r="C4343" t="s">
        <v>17079</v>
      </c>
      <c r="D4343" t="s">
        <v>17357</v>
      </c>
      <c r="E4343" t="s">
        <v>17631</v>
      </c>
      <c r="F4343" t="s">
        <v>17256</v>
      </c>
      <c r="G4343" t="s">
        <v>17255</v>
      </c>
      <c r="H4343" t="s">
        <v>17075</v>
      </c>
      <c r="I4343">
        <v>324</v>
      </c>
      <c r="J4343" t="s">
        <v>145</v>
      </c>
      <c r="K4343" t="s">
        <v>137</v>
      </c>
      <c r="L4343">
        <f>I4343*$Q$2/100/1000</f>
        <v>1.1987999999999999E-3</v>
      </c>
    </row>
    <row r="4344" spans="1:12">
      <c r="A4344" s="118">
        <v>45047</v>
      </c>
      <c r="B4344" t="s">
        <v>17080</v>
      </c>
      <c r="C4344" t="s">
        <v>17079</v>
      </c>
      <c r="D4344" t="s">
        <v>17630</v>
      </c>
      <c r="E4344" t="s">
        <v>17629</v>
      </c>
      <c r="F4344" t="s">
        <v>17628</v>
      </c>
      <c r="G4344" t="s">
        <v>17627</v>
      </c>
      <c r="H4344" t="s">
        <v>17075</v>
      </c>
      <c r="I4344">
        <v>324</v>
      </c>
      <c r="J4344" t="s">
        <v>145</v>
      </c>
      <c r="K4344" t="s">
        <v>137</v>
      </c>
      <c r="L4344">
        <f>I4344*$Q$2/100/1000</f>
        <v>1.1987999999999999E-3</v>
      </c>
    </row>
    <row r="4345" spans="1:12">
      <c r="A4345" s="118">
        <v>45047</v>
      </c>
      <c r="B4345" t="s">
        <v>17080</v>
      </c>
      <c r="C4345" t="s">
        <v>17079</v>
      </c>
      <c r="D4345" t="s">
        <v>17154</v>
      </c>
      <c r="E4345" t="s">
        <v>17626</v>
      </c>
      <c r="F4345">
        <v>101032027</v>
      </c>
      <c r="G4345" t="s">
        <v>17122</v>
      </c>
      <c r="H4345" t="s">
        <v>17075</v>
      </c>
      <c r="I4345">
        <v>324</v>
      </c>
      <c r="J4345" t="s">
        <v>145</v>
      </c>
      <c r="K4345" t="s">
        <v>137</v>
      </c>
      <c r="L4345">
        <f>I4345*$Q$2/100/1000</f>
        <v>1.1987999999999999E-3</v>
      </c>
    </row>
    <row r="4346" spans="1:12">
      <c r="A4346" s="118">
        <v>45047</v>
      </c>
      <c r="B4346" t="s">
        <v>17080</v>
      </c>
      <c r="C4346" t="s">
        <v>17079</v>
      </c>
      <c r="D4346" t="s">
        <v>17620</v>
      </c>
      <c r="E4346" t="s">
        <v>17625</v>
      </c>
      <c r="F4346" t="s">
        <v>17151</v>
      </c>
      <c r="G4346" t="s">
        <v>17150</v>
      </c>
      <c r="H4346" t="s">
        <v>17075</v>
      </c>
      <c r="I4346">
        <v>324</v>
      </c>
      <c r="J4346" t="s">
        <v>145</v>
      </c>
      <c r="K4346" t="s">
        <v>137</v>
      </c>
      <c r="L4346">
        <f>I4346*$Q$2/100/1000</f>
        <v>1.1987999999999999E-3</v>
      </c>
    </row>
    <row r="4347" spans="1:12">
      <c r="A4347" s="118">
        <v>45047</v>
      </c>
      <c r="B4347" t="s">
        <v>17080</v>
      </c>
      <c r="C4347" t="s">
        <v>17079</v>
      </c>
      <c r="D4347" t="s">
        <v>17624</v>
      </c>
      <c r="E4347" t="s">
        <v>17623</v>
      </c>
      <c r="F4347">
        <v>101031312</v>
      </c>
      <c r="G4347" t="s">
        <v>17095</v>
      </c>
      <c r="H4347" t="s">
        <v>17075</v>
      </c>
      <c r="I4347">
        <v>324</v>
      </c>
      <c r="J4347" t="s">
        <v>145</v>
      </c>
      <c r="K4347" t="s">
        <v>137</v>
      </c>
      <c r="L4347">
        <f>I4347*$Q$2/100/1000</f>
        <v>1.1987999999999999E-3</v>
      </c>
    </row>
    <row r="4348" spans="1:12">
      <c r="A4348" s="118">
        <v>45047</v>
      </c>
      <c r="B4348" t="s">
        <v>17080</v>
      </c>
      <c r="C4348" t="s">
        <v>17079</v>
      </c>
      <c r="D4348" t="s">
        <v>17138</v>
      </c>
      <c r="E4348" t="s">
        <v>17622</v>
      </c>
      <c r="F4348">
        <v>101046442</v>
      </c>
      <c r="G4348" t="s">
        <v>17621</v>
      </c>
      <c r="H4348" t="s">
        <v>17075</v>
      </c>
      <c r="I4348">
        <v>324</v>
      </c>
      <c r="J4348" t="s">
        <v>145</v>
      </c>
      <c r="K4348" t="s">
        <v>137</v>
      </c>
      <c r="L4348">
        <f>I4348*$Q$2/100/1000</f>
        <v>1.1987999999999999E-3</v>
      </c>
    </row>
    <row r="4349" spans="1:12">
      <c r="A4349" s="118">
        <v>45047</v>
      </c>
      <c r="B4349" t="s">
        <v>17080</v>
      </c>
      <c r="C4349" t="s">
        <v>17079</v>
      </c>
      <c r="D4349" t="s">
        <v>17620</v>
      </c>
      <c r="E4349" t="s">
        <v>17619</v>
      </c>
      <c r="F4349" t="s">
        <v>17418</v>
      </c>
      <c r="G4349" t="s">
        <v>17417</v>
      </c>
      <c r="H4349" t="s">
        <v>17075</v>
      </c>
      <c r="I4349">
        <v>324</v>
      </c>
      <c r="J4349" t="s">
        <v>145</v>
      </c>
      <c r="K4349" t="s">
        <v>137</v>
      </c>
      <c r="L4349">
        <f>I4349*$Q$2/100/1000</f>
        <v>1.1987999999999999E-3</v>
      </c>
    </row>
    <row r="4350" spans="1:12">
      <c r="A4350" s="118">
        <v>45047</v>
      </c>
      <c r="B4350" t="s">
        <v>17080</v>
      </c>
      <c r="C4350" t="s">
        <v>17079</v>
      </c>
      <c r="D4350" t="s">
        <v>17553</v>
      </c>
      <c r="E4350" t="s">
        <v>17618</v>
      </c>
      <c r="F4350" t="s">
        <v>17551</v>
      </c>
      <c r="G4350" t="s">
        <v>17550</v>
      </c>
      <c r="H4350" t="s">
        <v>17075</v>
      </c>
      <c r="I4350">
        <v>324</v>
      </c>
      <c r="J4350" t="s">
        <v>145</v>
      </c>
      <c r="K4350" t="s">
        <v>137</v>
      </c>
      <c r="L4350">
        <f>I4350*$Q$2/100/1000</f>
        <v>1.1987999999999999E-3</v>
      </c>
    </row>
    <row r="4351" spans="1:12">
      <c r="A4351" s="118">
        <v>45047</v>
      </c>
      <c r="B4351" t="s">
        <v>17080</v>
      </c>
      <c r="C4351" t="s">
        <v>17079</v>
      </c>
      <c r="D4351" t="s">
        <v>17617</v>
      </c>
      <c r="E4351" t="s">
        <v>17616</v>
      </c>
      <c r="F4351" t="s">
        <v>17613</v>
      </c>
      <c r="G4351" t="s">
        <v>17612</v>
      </c>
      <c r="H4351" t="s">
        <v>17075</v>
      </c>
      <c r="I4351">
        <v>324</v>
      </c>
      <c r="J4351" t="s">
        <v>145</v>
      </c>
      <c r="K4351" t="s">
        <v>137</v>
      </c>
      <c r="L4351">
        <f>I4351*$Q$2/100/1000</f>
        <v>1.1987999999999999E-3</v>
      </c>
    </row>
    <row r="4352" spans="1:12">
      <c r="A4352" s="118">
        <v>45047</v>
      </c>
      <c r="B4352" t="s">
        <v>17080</v>
      </c>
      <c r="C4352" t="s">
        <v>17079</v>
      </c>
      <c r="D4352" t="s">
        <v>17615</v>
      </c>
      <c r="E4352" t="s">
        <v>17614</v>
      </c>
      <c r="F4352" t="s">
        <v>17613</v>
      </c>
      <c r="G4352" t="s">
        <v>17612</v>
      </c>
      <c r="H4352" t="s">
        <v>17075</v>
      </c>
      <c r="I4352">
        <v>324</v>
      </c>
      <c r="J4352" t="s">
        <v>145</v>
      </c>
      <c r="K4352" t="s">
        <v>137</v>
      </c>
      <c r="L4352">
        <f>I4352*$Q$2/100/1000</f>
        <v>1.1987999999999999E-3</v>
      </c>
    </row>
    <row r="4353" spans="1:12">
      <c r="A4353" s="118">
        <v>45047</v>
      </c>
      <c r="B4353" t="s">
        <v>17080</v>
      </c>
      <c r="C4353" t="s">
        <v>17079</v>
      </c>
      <c r="D4353" t="s">
        <v>17357</v>
      </c>
      <c r="E4353" t="s">
        <v>17611</v>
      </c>
      <c r="F4353">
        <v>101031312</v>
      </c>
      <c r="G4353" t="s">
        <v>17095</v>
      </c>
      <c r="H4353" t="s">
        <v>17075</v>
      </c>
      <c r="I4353">
        <v>324</v>
      </c>
      <c r="J4353" t="s">
        <v>145</v>
      </c>
      <c r="K4353" t="s">
        <v>137</v>
      </c>
      <c r="L4353">
        <f>I4353*$Q$2/100/1000</f>
        <v>1.1987999999999999E-3</v>
      </c>
    </row>
    <row r="4354" spans="1:12">
      <c r="A4354" s="118">
        <v>45047</v>
      </c>
      <c r="B4354" t="s">
        <v>17080</v>
      </c>
      <c r="C4354" t="s">
        <v>17079</v>
      </c>
      <c r="D4354" t="s">
        <v>17154</v>
      </c>
      <c r="E4354" t="s">
        <v>17610</v>
      </c>
      <c r="F4354" t="s">
        <v>17256</v>
      </c>
      <c r="G4354" t="s">
        <v>17255</v>
      </c>
      <c r="H4354" t="s">
        <v>17075</v>
      </c>
      <c r="I4354">
        <v>324</v>
      </c>
      <c r="J4354" t="s">
        <v>145</v>
      </c>
      <c r="K4354" t="s">
        <v>137</v>
      </c>
      <c r="L4354">
        <f>I4354*$Q$2/100/1000</f>
        <v>1.1987999999999999E-3</v>
      </c>
    </row>
    <row r="4355" spans="1:12">
      <c r="A4355" s="118">
        <v>45047</v>
      </c>
      <c r="B4355" t="s">
        <v>574</v>
      </c>
      <c r="C4355" t="s">
        <v>573</v>
      </c>
      <c r="D4355" t="s">
        <v>17609</v>
      </c>
      <c r="E4355" t="s">
        <v>17608</v>
      </c>
      <c r="F4355">
        <v>57205720</v>
      </c>
      <c r="G4355" t="s">
        <v>1410</v>
      </c>
      <c r="H4355" t="s">
        <v>569</v>
      </c>
      <c r="I4355">
        <v>298</v>
      </c>
      <c r="J4355" t="s">
        <v>145</v>
      </c>
      <c r="K4355" t="s">
        <v>137</v>
      </c>
      <c r="L4355">
        <f>I4355*$Q$2/100/1000</f>
        <v>1.1026E-3</v>
      </c>
    </row>
    <row r="4356" spans="1:12">
      <c r="A4356" s="118">
        <v>45047</v>
      </c>
      <c r="B4356" t="s">
        <v>365</v>
      </c>
      <c r="C4356" t="s">
        <v>364</v>
      </c>
      <c r="D4356" t="s">
        <v>5646</v>
      </c>
      <c r="E4356" t="s">
        <v>17607</v>
      </c>
      <c r="F4356" t="s">
        <v>1103</v>
      </c>
      <c r="G4356" t="s">
        <v>1102</v>
      </c>
      <c r="H4356" t="s">
        <v>359</v>
      </c>
      <c r="I4356">
        <v>144</v>
      </c>
      <c r="J4356" t="s">
        <v>138</v>
      </c>
      <c r="K4356" t="s">
        <v>137</v>
      </c>
      <c r="L4356">
        <f>I4356*$Q$2/1000</f>
        <v>5.3280000000000001E-2</v>
      </c>
    </row>
    <row r="4357" spans="1:12">
      <c r="A4357" s="118">
        <v>45047</v>
      </c>
      <c r="B4357" t="s">
        <v>365</v>
      </c>
      <c r="C4357" t="s">
        <v>364</v>
      </c>
      <c r="D4357" t="s">
        <v>3548</v>
      </c>
      <c r="E4357" t="s">
        <v>17606</v>
      </c>
      <c r="F4357" t="s">
        <v>388</v>
      </c>
      <c r="G4357" t="s">
        <v>387</v>
      </c>
      <c r="H4357" t="s">
        <v>359</v>
      </c>
      <c r="I4357">
        <v>144</v>
      </c>
      <c r="J4357" t="s">
        <v>138</v>
      </c>
      <c r="K4357" t="s">
        <v>137</v>
      </c>
      <c r="L4357">
        <f>I4357*$Q$2/1000</f>
        <v>5.3280000000000001E-2</v>
      </c>
    </row>
    <row r="4358" spans="1:12">
      <c r="A4358" s="118">
        <v>45047</v>
      </c>
      <c r="B4358" t="s">
        <v>365</v>
      </c>
      <c r="C4358" t="s">
        <v>364</v>
      </c>
      <c r="D4358" t="s">
        <v>3548</v>
      </c>
      <c r="E4358" t="s">
        <v>17605</v>
      </c>
      <c r="F4358">
        <v>101034024</v>
      </c>
      <c r="G4358" t="s">
        <v>400</v>
      </c>
      <c r="H4358" t="s">
        <v>359</v>
      </c>
      <c r="I4358">
        <v>144</v>
      </c>
      <c r="J4358" t="s">
        <v>138</v>
      </c>
      <c r="K4358" t="s">
        <v>137</v>
      </c>
      <c r="L4358">
        <f>I4358*$Q$2/1000</f>
        <v>5.3280000000000001E-2</v>
      </c>
    </row>
    <row r="4359" spans="1:12">
      <c r="A4359" s="118">
        <v>45047</v>
      </c>
      <c r="B4359" t="s">
        <v>1013</v>
      </c>
      <c r="C4359" t="s">
        <v>1012</v>
      </c>
      <c r="D4359" t="s">
        <v>17604</v>
      </c>
      <c r="E4359" t="s">
        <v>17603</v>
      </c>
      <c r="F4359">
        <v>101024926</v>
      </c>
      <c r="G4359" t="s">
        <v>2144</v>
      </c>
      <c r="H4359" t="s">
        <v>1008</v>
      </c>
      <c r="I4359">
        <v>50.6</v>
      </c>
      <c r="J4359" t="s">
        <v>145</v>
      </c>
      <c r="K4359" t="s">
        <v>137</v>
      </c>
      <c r="L4359">
        <f>I4359*$Q$2/10/1000</f>
        <v>1.8722000000000001E-3</v>
      </c>
    </row>
    <row r="4360" spans="1:12">
      <c r="A4360" s="118">
        <v>45078</v>
      </c>
      <c r="B4360" t="s">
        <v>17080</v>
      </c>
      <c r="C4360" t="s">
        <v>17079</v>
      </c>
      <c r="D4360" t="s">
        <v>17514</v>
      </c>
      <c r="E4360" t="s">
        <v>17602</v>
      </c>
      <c r="F4360">
        <v>101044846</v>
      </c>
      <c r="G4360" t="s">
        <v>17076</v>
      </c>
      <c r="H4360" t="s">
        <v>17075</v>
      </c>
      <c r="I4360">
        <v>324</v>
      </c>
      <c r="J4360" t="s">
        <v>145</v>
      </c>
      <c r="K4360" t="s">
        <v>137</v>
      </c>
      <c r="L4360">
        <f>I4360*$Q$2/100/1000</f>
        <v>1.1987999999999999E-3</v>
      </c>
    </row>
    <row r="4361" spans="1:12">
      <c r="A4361" s="118">
        <v>45047</v>
      </c>
      <c r="B4361" t="s">
        <v>261</v>
      </c>
      <c r="C4361" t="s">
        <v>260</v>
      </c>
      <c r="D4361" t="s">
        <v>17585</v>
      </c>
      <c r="E4361" t="s">
        <v>17601</v>
      </c>
      <c r="F4361">
        <v>42208923</v>
      </c>
      <c r="G4361" t="s">
        <v>17583</v>
      </c>
      <c r="H4361" t="s">
        <v>139</v>
      </c>
      <c r="I4361">
        <v>55</v>
      </c>
      <c r="J4361" t="s">
        <v>145</v>
      </c>
      <c r="K4361" t="s">
        <v>137</v>
      </c>
      <c r="L4361">
        <f>I4361*$Q$2/100/1000</f>
        <v>2.0350000000000001E-4</v>
      </c>
    </row>
    <row r="4362" spans="1:12">
      <c r="A4362" s="118">
        <v>45078</v>
      </c>
      <c r="B4362" t="s">
        <v>17080</v>
      </c>
      <c r="C4362" t="s">
        <v>17079</v>
      </c>
      <c r="D4362" t="s">
        <v>17591</v>
      </c>
      <c r="E4362" t="s">
        <v>17600</v>
      </c>
      <c r="F4362">
        <v>101031312</v>
      </c>
      <c r="G4362" t="s">
        <v>17095</v>
      </c>
      <c r="H4362" t="s">
        <v>17075</v>
      </c>
      <c r="I4362">
        <v>324</v>
      </c>
      <c r="J4362" t="s">
        <v>145</v>
      </c>
      <c r="K4362" t="s">
        <v>137</v>
      </c>
      <c r="L4362">
        <f>I4362*$Q$2/100/1000</f>
        <v>1.1987999999999999E-3</v>
      </c>
    </row>
    <row r="4363" spans="1:12">
      <c r="A4363" s="118">
        <v>45078</v>
      </c>
      <c r="B4363" t="s">
        <v>17080</v>
      </c>
      <c r="C4363" t="s">
        <v>17079</v>
      </c>
      <c r="D4363" t="s">
        <v>17521</v>
      </c>
      <c r="E4363" t="s">
        <v>17599</v>
      </c>
      <c r="F4363" t="s">
        <v>17086</v>
      </c>
      <c r="G4363" t="s">
        <v>17085</v>
      </c>
      <c r="H4363" t="s">
        <v>17075</v>
      </c>
      <c r="I4363">
        <v>324</v>
      </c>
      <c r="J4363" t="s">
        <v>145</v>
      </c>
      <c r="K4363" t="s">
        <v>137</v>
      </c>
      <c r="L4363">
        <f>I4363*$Q$2/100/1000</f>
        <v>1.1987999999999999E-3</v>
      </c>
    </row>
    <row r="4364" spans="1:12">
      <c r="A4364" s="118">
        <v>45078</v>
      </c>
      <c r="B4364" t="s">
        <v>17080</v>
      </c>
      <c r="C4364" t="s">
        <v>17079</v>
      </c>
      <c r="D4364" t="s">
        <v>17357</v>
      </c>
      <c r="E4364" t="s">
        <v>17598</v>
      </c>
      <c r="F4364">
        <v>101031312</v>
      </c>
      <c r="G4364" t="s">
        <v>17095</v>
      </c>
      <c r="H4364" t="s">
        <v>17075</v>
      </c>
      <c r="I4364">
        <v>324</v>
      </c>
      <c r="J4364" t="s">
        <v>145</v>
      </c>
      <c r="K4364" t="s">
        <v>137</v>
      </c>
      <c r="L4364">
        <f>I4364*$Q$2/100/1000</f>
        <v>1.1987999999999999E-3</v>
      </c>
    </row>
    <row r="4365" spans="1:12">
      <c r="A4365" s="118">
        <v>45047</v>
      </c>
      <c r="B4365" t="s">
        <v>261</v>
      </c>
      <c r="C4365" t="s">
        <v>260</v>
      </c>
      <c r="D4365" t="s">
        <v>17539</v>
      </c>
      <c r="E4365" t="s">
        <v>17597</v>
      </c>
      <c r="F4365">
        <v>30206272</v>
      </c>
      <c r="G4365" t="s">
        <v>4587</v>
      </c>
      <c r="H4365" t="s">
        <v>139</v>
      </c>
      <c r="I4365">
        <v>55</v>
      </c>
      <c r="J4365" t="s">
        <v>145</v>
      </c>
      <c r="K4365" t="s">
        <v>137</v>
      </c>
      <c r="L4365">
        <f>I4365*$Q$2/100/1000</f>
        <v>2.0350000000000001E-4</v>
      </c>
    </row>
    <row r="4366" spans="1:12">
      <c r="A4366" s="118">
        <v>45047</v>
      </c>
      <c r="B4366" t="s">
        <v>647</v>
      </c>
      <c r="C4366" t="s">
        <v>646</v>
      </c>
      <c r="D4366" t="s">
        <v>14993</v>
      </c>
      <c r="E4366" t="s">
        <v>17596</v>
      </c>
      <c r="F4366">
        <v>101022713</v>
      </c>
      <c r="G4366" t="s">
        <v>17595</v>
      </c>
      <c r="H4366" t="s">
        <v>174</v>
      </c>
      <c r="I4366">
        <v>3154</v>
      </c>
      <c r="J4366" t="s">
        <v>173</v>
      </c>
      <c r="K4366" t="s">
        <v>172</v>
      </c>
      <c r="L4366">
        <f>I4366*$Q$3/(1000*0.2)</f>
        <v>0.50590159999999995</v>
      </c>
    </row>
    <row r="4367" spans="1:12">
      <c r="A4367" s="118">
        <v>45047</v>
      </c>
      <c r="B4367" t="s">
        <v>261</v>
      </c>
      <c r="C4367" t="s">
        <v>260</v>
      </c>
      <c r="D4367" t="s">
        <v>17539</v>
      </c>
      <c r="E4367" t="s">
        <v>17594</v>
      </c>
      <c r="F4367">
        <v>3445173</v>
      </c>
      <c r="G4367" t="s">
        <v>2733</v>
      </c>
      <c r="H4367" t="s">
        <v>139</v>
      </c>
      <c r="I4367">
        <v>55</v>
      </c>
      <c r="J4367" t="s">
        <v>145</v>
      </c>
      <c r="K4367" t="s">
        <v>137</v>
      </c>
      <c r="L4367">
        <f>I4367*$Q$2/100/1000</f>
        <v>2.0350000000000001E-4</v>
      </c>
    </row>
    <row r="4368" spans="1:12">
      <c r="A4368" s="118">
        <v>45047</v>
      </c>
      <c r="B4368" t="s">
        <v>261</v>
      </c>
      <c r="C4368" t="s">
        <v>260</v>
      </c>
      <c r="D4368" t="s">
        <v>17532</v>
      </c>
      <c r="E4368" t="s">
        <v>17593</v>
      </c>
      <c r="F4368">
        <v>101033208</v>
      </c>
      <c r="G4368" t="s">
        <v>17592</v>
      </c>
      <c r="H4368" t="s">
        <v>139</v>
      </c>
      <c r="I4368">
        <v>55</v>
      </c>
      <c r="J4368" t="s">
        <v>145</v>
      </c>
      <c r="K4368" t="s">
        <v>137</v>
      </c>
      <c r="L4368">
        <f>I4368*$Q$2/100/1000</f>
        <v>2.0350000000000001E-4</v>
      </c>
    </row>
    <row r="4369" spans="1:12">
      <c r="A4369" s="118">
        <v>45078</v>
      </c>
      <c r="B4369" t="s">
        <v>17080</v>
      </c>
      <c r="C4369" t="s">
        <v>17079</v>
      </c>
      <c r="D4369" t="s">
        <v>17591</v>
      </c>
      <c r="E4369" t="s">
        <v>17590</v>
      </c>
      <c r="F4369">
        <v>21206151</v>
      </c>
      <c r="G4369" t="s">
        <v>17180</v>
      </c>
      <c r="H4369" t="s">
        <v>17075</v>
      </c>
      <c r="I4369">
        <v>324</v>
      </c>
      <c r="J4369" t="s">
        <v>145</v>
      </c>
      <c r="K4369" t="s">
        <v>137</v>
      </c>
      <c r="L4369">
        <f>I4369*$Q$2/100/1000</f>
        <v>1.1987999999999999E-3</v>
      </c>
    </row>
    <row r="4370" spans="1:12">
      <c r="A4370" s="118">
        <v>45078</v>
      </c>
      <c r="B4370" t="s">
        <v>17080</v>
      </c>
      <c r="C4370" t="s">
        <v>17079</v>
      </c>
      <c r="D4370" t="s">
        <v>17506</v>
      </c>
      <c r="E4370" t="s">
        <v>17589</v>
      </c>
      <c r="F4370" t="s">
        <v>17147</v>
      </c>
      <c r="G4370" t="s">
        <v>17146</v>
      </c>
      <c r="H4370" t="s">
        <v>17075</v>
      </c>
      <c r="I4370">
        <v>324</v>
      </c>
      <c r="J4370" t="s">
        <v>145</v>
      </c>
      <c r="K4370" t="s">
        <v>137</v>
      </c>
      <c r="L4370">
        <f>I4370*$Q$2/100/1000</f>
        <v>1.1987999999999999E-3</v>
      </c>
    </row>
    <row r="4371" spans="1:12">
      <c r="A4371" s="118">
        <v>45047</v>
      </c>
      <c r="B4371" t="s">
        <v>144</v>
      </c>
      <c r="C4371" t="s">
        <v>143</v>
      </c>
      <c r="D4371" t="s">
        <v>17588</v>
      </c>
      <c r="E4371" t="s">
        <v>17587</v>
      </c>
      <c r="F4371" t="s">
        <v>153</v>
      </c>
      <c r="G4371" t="s">
        <v>152</v>
      </c>
      <c r="H4371" t="s">
        <v>139</v>
      </c>
      <c r="I4371">
        <v>22.2</v>
      </c>
      <c r="J4371" t="s">
        <v>138</v>
      </c>
      <c r="K4371" t="s">
        <v>137</v>
      </c>
      <c r="L4371">
        <f>I4371*$Q$2/1000</f>
        <v>8.2140000000000008E-3</v>
      </c>
    </row>
    <row r="4372" spans="1:12">
      <c r="A4372" s="118">
        <v>45078</v>
      </c>
      <c r="B4372" t="s">
        <v>17080</v>
      </c>
      <c r="C4372" t="s">
        <v>17079</v>
      </c>
      <c r="D4372" t="s">
        <v>17544</v>
      </c>
      <c r="E4372" t="s">
        <v>17586</v>
      </c>
      <c r="F4372">
        <v>101032027</v>
      </c>
      <c r="G4372" t="s">
        <v>17122</v>
      </c>
      <c r="H4372" t="s">
        <v>17075</v>
      </c>
      <c r="I4372">
        <v>324</v>
      </c>
      <c r="J4372" t="s">
        <v>145</v>
      </c>
      <c r="K4372" t="s">
        <v>137</v>
      </c>
      <c r="L4372">
        <f>I4372*$Q$2/100/1000</f>
        <v>1.1987999999999999E-3</v>
      </c>
    </row>
    <row r="4373" spans="1:12">
      <c r="A4373" s="118">
        <v>45047</v>
      </c>
      <c r="B4373" t="s">
        <v>261</v>
      </c>
      <c r="C4373" t="s">
        <v>260</v>
      </c>
      <c r="D4373" t="s">
        <v>17585</v>
      </c>
      <c r="E4373" t="s">
        <v>17584</v>
      </c>
      <c r="F4373">
        <v>42208923</v>
      </c>
      <c r="G4373" t="s">
        <v>17583</v>
      </c>
      <c r="H4373" t="s">
        <v>139</v>
      </c>
      <c r="I4373">
        <v>55</v>
      </c>
      <c r="J4373" t="s">
        <v>145</v>
      </c>
      <c r="K4373" t="s">
        <v>137</v>
      </c>
      <c r="L4373">
        <f>I4373*$Q$2/100/1000</f>
        <v>2.0350000000000001E-4</v>
      </c>
    </row>
    <row r="4374" spans="1:12">
      <c r="A4374" s="118">
        <v>45047</v>
      </c>
      <c r="B4374" t="s">
        <v>144</v>
      </c>
      <c r="C4374" t="s">
        <v>143</v>
      </c>
      <c r="D4374" t="s">
        <v>17582</v>
      </c>
      <c r="E4374" t="s">
        <v>17581</v>
      </c>
      <c r="F4374">
        <v>101014001</v>
      </c>
      <c r="G4374" t="s">
        <v>884</v>
      </c>
      <c r="H4374" t="s">
        <v>139</v>
      </c>
      <c r="I4374">
        <v>22.2</v>
      </c>
      <c r="J4374" t="s">
        <v>138</v>
      </c>
      <c r="K4374" t="s">
        <v>137</v>
      </c>
      <c r="L4374">
        <f>I4374*$Q$2/1000</f>
        <v>8.2140000000000008E-3</v>
      </c>
    </row>
    <row r="4375" spans="1:12">
      <c r="A4375" s="118">
        <v>45047</v>
      </c>
      <c r="B4375" t="s">
        <v>144</v>
      </c>
      <c r="C4375" t="s">
        <v>143</v>
      </c>
      <c r="D4375" t="s">
        <v>15200</v>
      </c>
      <c r="E4375" t="s">
        <v>17580</v>
      </c>
      <c r="F4375">
        <v>101014001</v>
      </c>
      <c r="G4375" t="s">
        <v>884</v>
      </c>
      <c r="H4375" t="s">
        <v>139</v>
      </c>
      <c r="I4375">
        <v>22.2</v>
      </c>
      <c r="J4375" t="s">
        <v>138</v>
      </c>
      <c r="K4375" t="s">
        <v>137</v>
      </c>
      <c r="L4375">
        <f>I4375*$Q$2/1000</f>
        <v>8.2140000000000008E-3</v>
      </c>
    </row>
    <row r="4376" spans="1:12">
      <c r="A4376" s="118">
        <v>45078</v>
      </c>
      <c r="B4376" t="s">
        <v>17080</v>
      </c>
      <c r="C4376" t="s">
        <v>17079</v>
      </c>
      <c r="D4376" t="s">
        <v>17521</v>
      </c>
      <c r="E4376" t="s">
        <v>17579</v>
      </c>
      <c r="F4376" t="s">
        <v>17256</v>
      </c>
      <c r="G4376" t="s">
        <v>17255</v>
      </c>
      <c r="H4376" t="s">
        <v>17075</v>
      </c>
      <c r="I4376">
        <v>324</v>
      </c>
      <c r="J4376" t="s">
        <v>145</v>
      </c>
      <c r="K4376" t="s">
        <v>137</v>
      </c>
      <c r="L4376">
        <f>I4376*$Q$2/100/1000</f>
        <v>1.1987999999999999E-3</v>
      </c>
    </row>
    <row r="4377" spans="1:12">
      <c r="A4377" s="118">
        <v>45047</v>
      </c>
      <c r="B4377" t="s">
        <v>574</v>
      </c>
      <c r="C4377" t="s">
        <v>573</v>
      </c>
      <c r="D4377" t="s">
        <v>17578</v>
      </c>
      <c r="E4377" t="s">
        <v>17577</v>
      </c>
      <c r="F4377" t="s">
        <v>4371</v>
      </c>
      <c r="G4377" t="s">
        <v>4370</v>
      </c>
      <c r="H4377" t="s">
        <v>569</v>
      </c>
      <c r="I4377">
        <v>298</v>
      </c>
      <c r="J4377" t="s">
        <v>145</v>
      </c>
      <c r="K4377" t="s">
        <v>137</v>
      </c>
      <c r="L4377">
        <f>I4377*$Q$2/100/1000</f>
        <v>1.1026E-3</v>
      </c>
    </row>
    <row r="4378" spans="1:12">
      <c r="A4378" s="118">
        <v>45078</v>
      </c>
      <c r="B4378" t="s">
        <v>17080</v>
      </c>
      <c r="C4378" t="s">
        <v>17079</v>
      </c>
      <c r="D4378" t="s">
        <v>17357</v>
      </c>
      <c r="E4378" t="s">
        <v>17576</v>
      </c>
      <c r="F4378" t="s">
        <v>17256</v>
      </c>
      <c r="G4378" t="s">
        <v>17255</v>
      </c>
      <c r="H4378" t="s">
        <v>17075</v>
      </c>
      <c r="I4378">
        <v>324</v>
      </c>
      <c r="J4378" t="s">
        <v>145</v>
      </c>
      <c r="K4378" t="s">
        <v>137</v>
      </c>
      <c r="L4378">
        <f>I4378*$Q$2/100/1000</f>
        <v>1.1987999999999999E-3</v>
      </c>
    </row>
    <row r="4379" spans="1:12">
      <c r="A4379" s="118">
        <v>45078</v>
      </c>
      <c r="B4379" t="s">
        <v>17080</v>
      </c>
      <c r="C4379" t="s">
        <v>17079</v>
      </c>
      <c r="D4379" t="s">
        <v>17333</v>
      </c>
      <c r="E4379" t="s">
        <v>17575</v>
      </c>
      <c r="F4379" t="s">
        <v>17115</v>
      </c>
      <c r="G4379" t="s">
        <v>17114</v>
      </c>
      <c r="H4379" t="s">
        <v>17075</v>
      </c>
      <c r="I4379">
        <v>324</v>
      </c>
      <c r="J4379" t="s">
        <v>145</v>
      </c>
      <c r="K4379" t="s">
        <v>137</v>
      </c>
      <c r="L4379">
        <f>I4379*$Q$2/100/1000</f>
        <v>1.1987999999999999E-3</v>
      </c>
    </row>
    <row r="4380" spans="1:12">
      <c r="A4380" s="118">
        <v>45078</v>
      </c>
      <c r="B4380" t="s">
        <v>17080</v>
      </c>
      <c r="C4380" t="s">
        <v>17079</v>
      </c>
      <c r="D4380" t="s">
        <v>17569</v>
      </c>
      <c r="E4380" t="s">
        <v>17574</v>
      </c>
      <c r="F4380" t="s">
        <v>17151</v>
      </c>
      <c r="G4380" t="s">
        <v>17150</v>
      </c>
      <c r="H4380" t="s">
        <v>17075</v>
      </c>
      <c r="I4380">
        <v>324</v>
      </c>
      <c r="J4380" t="s">
        <v>145</v>
      </c>
      <c r="K4380" t="s">
        <v>137</v>
      </c>
      <c r="L4380">
        <f>I4380*$Q$2/100/1000</f>
        <v>1.1987999999999999E-3</v>
      </c>
    </row>
    <row r="4381" spans="1:12">
      <c r="A4381" s="118">
        <v>45078</v>
      </c>
      <c r="B4381" t="s">
        <v>17080</v>
      </c>
      <c r="C4381" t="s">
        <v>17079</v>
      </c>
      <c r="D4381" t="s">
        <v>17357</v>
      </c>
      <c r="E4381" t="s">
        <v>17573</v>
      </c>
      <c r="F4381">
        <v>101037834</v>
      </c>
      <c r="G4381" t="s">
        <v>17167</v>
      </c>
      <c r="H4381" t="s">
        <v>17075</v>
      </c>
      <c r="I4381">
        <v>324</v>
      </c>
      <c r="J4381" t="s">
        <v>145</v>
      </c>
      <c r="K4381" t="s">
        <v>137</v>
      </c>
      <c r="L4381">
        <f>I4381*$Q$2/100/1000</f>
        <v>1.1987999999999999E-3</v>
      </c>
    </row>
    <row r="4382" spans="1:12">
      <c r="A4382" s="118">
        <v>45078</v>
      </c>
      <c r="B4382" t="s">
        <v>17080</v>
      </c>
      <c r="C4382" t="s">
        <v>17079</v>
      </c>
      <c r="D4382" t="s">
        <v>17518</v>
      </c>
      <c r="E4382" t="s">
        <v>17572</v>
      </c>
      <c r="F4382" t="s">
        <v>17256</v>
      </c>
      <c r="G4382" t="s">
        <v>17255</v>
      </c>
      <c r="H4382" t="s">
        <v>17075</v>
      </c>
      <c r="I4382">
        <v>324</v>
      </c>
      <c r="J4382" t="s">
        <v>145</v>
      </c>
      <c r="K4382" t="s">
        <v>137</v>
      </c>
      <c r="L4382">
        <f>I4382*$Q$2/100/1000</f>
        <v>1.1987999999999999E-3</v>
      </c>
    </row>
    <row r="4383" spans="1:12">
      <c r="A4383" s="118">
        <v>45078</v>
      </c>
      <c r="B4383" t="s">
        <v>17080</v>
      </c>
      <c r="C4383" t="s">
        <v>17079</v>
      </c>
      <c r="D4383" t="s">
        <v>17521</v>
      </c>
      <c r="E4383" t="s">
        <v>17571</v>
      </c>
      <c r="F4383" t="s">
        <v>17256</v>
      </c>
      <c r="G4383" t="s">
        <v>17255</v>
      </c>
      <c r="H4383" t="s">
        <v>17075</v>
      </c>
      <c r="I4383">
        <v>324</v>
      </c>
      <c r="J4383" t="s">
        <v>145</v>
      </c>
      <c r="K4383" t="s">
        <v>137</v>
      </c>
      <c r="L4383">
        <f>I4383*$Q$2/100/1000</f>
        <v>1.1987999999999999E-3</v>
      </c>
    </row>
    <row r="4384" spans="1:12">
      <c r="A4384" s="118">
        <v>45078</v>
      </c>
      <c r="B4384" t="s">
        <v>17080</v>
      </c>
      <c r="C4384" t="s">
        <v>17079</v>
      </c>
      <c r="D4384" t="s">
        <v>17506</v>
      </c>
      <c r="E4384" t="s">
        <v>17570</v>
      </c>
      <c r="F4384" t="s">
        <v>17147</v>
      </c>
      <c r="G4384" t="s">
        <v>17146</v>
      </c>
      <c r="H4384" t="s">
        <v>17075</v>
      </c>
      <c r="I4384">
        <v>324</v>
      </c>
      <c r="J4384" t="s">
        <v>145</v>
      </c>
      <c r="K4384" t="s">
        <v>137</v>
      </c>
      <c r="L4384">
        <f>I4384*$Q$2/100/1000</f>
        <v>1.1987999999999999E-3</v>
      </c>
    </row>
    <row r="4385" spans="1:12">
      <c r="A4385" s="118">
        <v>45078</v>
      </c>
      <c r="B4385" t="s">
        <v>17080</v>
      </c>
      <c r="C4385" t="s">
        <v>17079</v>
      </c>
      <c r="D4385" t="s">
        <v>17569</v>
      </c>
      <c r="E4385" t="s">
        <v>17568</v>
      </c>
      <c r="F4385" t="s">
        <v>17418</v>
      </c>
      <c r="G4385" t="s">
        <v>17417</v>
      </c>
      <c r="H4385" t="s">
        <v>17075</v>
      </c>
      <c r="I4385">
        <v>324</v>
      </c>
      <c r="J4385" t="s">
        <v>145</v>
      </c>
      <c r="K4385" t="s">
        <v>137</v>
      </c>
      <c r="L4385">
        <f>I4385*$Q$2/100/1000</f>
        <v>1.1987999999999999E-3</v>
      </c>
    </row>
    <row r="4386" spans="1:12">
      <c r="A4386" s="118">
        <v>45078</v>
      </c>
      <c r="B4386" t="s">
        <v>17080</v>
      </c>
      <c r="C4386" t="s">
        <v>17079</v>
      </c>
      <c r="D4386" t="s">
        <v>17567</v>
      </c>
      <c r="E4386" t="s">
        <v>17566</v>
      </c>
      <c r="F4386" t="s">
        <v>17413</v>
      </c>
      <c r="G4386" t="s">
        <v>17412</v>
      </c>
      <c r="H4386" t="s">
        <v>17075</v>
      </c>
      <c r="I4386">
        <v>324</v>
      </c>
      <c r="J4386" t="s">
        <v>145</v>
      </c>
      <c r="K4386" t="s">
        <v>137</v>
      </c>
      <c r="L4386">
        <f>I4386*$Q$2/100/1000</f>
        <v>1.1987999999999999E-3</v>
      </c>
    </row>
    <row r="4387" spans="1:12">
      <c r="A4387" s="118">
        <v>45078</v>
      </c>
      <c r="B4387" t="s">
        <v>17080</v>
      </c>
      <c r="C4387" t="s">
        <v>17079</v>
      </c>
      <c r="D4387" t="s">
        <v>17555</v>
      </c>
      <c r="E4387" t="s">
        <v>17565</v>
      </c>
      <c r="F4387" t="s">
        <v>17151</v>
      </c>
      <c r="G4387" t="s">
        <v>17150</v>
      </c>
      <c r="H4387" t="s">
        <v>17075</v>
      </c>
      <c r="I4387">
        <v>324</v>
      </c>
      <c r="J4387" t="s">
        <v>145</v>
      </c>
      <c r="K4387" t="s">
        <v>137</v>
      </c>
      <c r="L4387">
        <f>I4387*$Q$2/100/1000</f>
        <v>1.1987999999999999E-3</v>
      </c>
    </row>
    <row r="4388" spans="1:12">
      <c r="A4388" s="118">
        <v>45078</v>
      </c>
      <c r="B4388" t="s">
        <v>17080</v>
      </c>
      <c r="C4388" t="s">
        <v>17079</v>
      </c>
      <c r="D4388" t="s">
        <v>17564</v>
      </c>
      <c r="E4388" t="s">
        <v>17563</v>
      </c>
      <c r="F4388" t="s">
        <v>17562</v>
      </c>
      <c r="G4388" t="s">
        <v>17561</v>
      </c>
      <c r="H4388" t="s">
        <v>17075</v>
      </c>
      <c r="I4388">
        <v>324</v>
      </c>
      <c r="J4388" t="s">
        <v>145</v>
      </c>
      <c r="K4388" t="s">
        <v>137</v>
      </c>
      <c r="L4388">
        <f>I4388*$Q$2/100/1000</f>
        <v>1.1987999999999999E-3</v>
      </c>
    </row>
    <row r="4389" spans="1:12">
      <c r="A4389" s="118">
        <v>45078</v>
      </c>
      <c r="B4389" t="s">
        <v>17080</v>
      </c>
      <c r="C4389" t="s">
        <v>17079</v>
      </c>
      <c r="D4389" t="s">
        <v>17560</v>
      </c>
      <c r="E4389" t="s">
        <v>17559</v>
      </c>
      <c r="F4389" t="s">
        <v>17089</v>
      </c>
      <c r="G4389" t="s">
        <v>17088</v>
      </c>
      <c r="H4389" t="s">
        <v>17075</v>
      </c>
      <c r="I4389">
        <v>324</v>
      </c>
      <c r="J4389" t="s">
        <v>145</v>
      </c>
      <c r="K4389" t="s">
        <v>137</v>
      </c>
      <c r="L4389">
        <f>I4389*$Q$2/100/1000</f>
        <v>1.1987999999999999E-3</v>
      </c>
    </row>
    <row r="4390" spans="1:12">
      <c r="A4390" s="118">
        <v>45078</v>
      </c>
      <c r="B4390" t="s">
        <v>17080</v>
      </c>
      <c r="C4390" t="s">
        <v>17079</v>
      </c>
      <c r="D4390" t="s">
        <v>17521</v>
      </c>
      <c r="E4390" t="s">
        <v>17558</v>
      </c>
      <c r="F4390" t="s">
        <v>17143</v>
      </c>
      <c r="G4390" t="s">
        <v>17142</v>
      </c>
      <c r="H4390" t="s">
        <v>17075</v>
      </c>
      <c r="I4390">
        <v>324</v>
      </c>
      <c r="J4390" t="s">
        <v>145</v>
      </c>
      <c r="K4390" t="s">
        <v>137</v>
      </c>
      <c r="L4390">
        <f>I4390*$Q$2/100/1000</f>
        <v>1.1987999999999999E-3</v>
      </c>
    </row>
    <row r="4391" spans="1:12">
      <c r="A4391" s="118">
        <v>45078</v>
      </c>
      <c r="B4391" t="s">
        <v>17080</v>
      </c>
      <c r="C4391" t="s">
        <v>17079</v>
      </c>
      <c r="D4391" t="s">
        <v>17514</v>
      </c>
      <c r="E4391" t="s">
        <v>17557</v>
      </c>
      <c r="F4391">
        <v>101031312</v>
      </c>
      <c r="G4391" t="s">
        <v>17095</v>
      </c>
      <c r="H4391" t="s">
        <v>17075</v>
      </c>
      <c r="I4391">
        <v>324</v>
      </c>
      <c r="J4391" t="s">
        <v>145</v>
      </c>
      <c r="K4391" t="s">
        <v>137</v>
      </c>
      <c r="L4391">
        <f>I4391*$Q$2/100/1000</f>
        <v>1.1987999999999999E-3</v>
      </c>
    </row>
    <row r="4392" spans="1:12">
      <c r="A4392" s="118">
        <v>45047</v>
      </c>
      <c r="B4392" t="s">
        <v>205</v>
      </c>
      <c r="C4392" t="s">
        <v>204</v>
      </c>
      <c r="D4392" t="s">
        <v>12730</v>
      </c>
      <c r="E4392" t="s">
        <v>17556</v>
      </c>
      <c r="F4392">
        <v>66205215</v>
      </c>
      <c r="G4392" t="s">
        <v>201</v>
      </c>
      <c r="H4392" t="s">
        <v>200</v>
      </c>
      <c r="I4392">
        <v>6781</v>
      </c>
      <c r="J4392" t="s">
        <v>199</v>
      </c>
      <c r="K4392" t="s">
        <v>198</v>
      </c>
      <c r="L4392">
        <f>I4392*$Q$4/10/1000</f>
        <v>1.1924057587200001</v>
      </c>
    </row>
    <row r="4393" spans="1:12">
      <c r="A4393" s="118">
        <v>45078</v>
      </c>
      <c r="B4393" t="s">
        <v>17080</v>
      </c>
      <c r="C4393" t="s">
        <v>17079</v>
      </c>
      <c r="D4393" t="s">
        <v>17555</v>
      </c>
      <c r="E4393" t="s">
        <v>17554</v>
      </c>
      <c r="F4393" t="s">
        <v>17136</v>
      </c>
      <c r="G4393" t="s">
        <v>17135</v>
      </c>
      <c r="H4393" t="s">
        <v>17075</v>
      </c>
      <c r="I4393">
        <v>324</v>
      </c>
      <c r="J4393" t="s">
        <v>145</v>
      </c>
      <c r="K4393" t="s">
        <v>137</v>
      </c>
      <c r="L4393">
        <f>I4393*$Q$2/100/1000</f>
        <v>1.1987999999999999E-3</v>
      </c>
    </row>
    <row r="4394" spans="1:12">
      <c r="A4394" s="118">
        <v>45078</v>
      </c>
      <c r="B4394" t="s">
        <v>17080</v>
      </c>
      <c r="C4394" t="s">
        <v>17079</v>
      </c>
      <c r="D4394" t="s">
        <v>17553</v>
      </c>
      <c r="E4394" t="s">
        <v>17552</v>
      </c>
      <c r="F4394" t="s">
        <v>17551</v>
      </c>
      <c r="G4394" t="s">
        <v>17550</v>
      </c>
      <c r="H4394" t="s">
        <v>17075</v>
      </c>
      <c r="I4394">
        <v>324</v>
      </c>
      <c r="J4394" t="s">
        <v>145</v>
      </c>
      <c r="K4394" t="s">
        <v>137</v>
      </c>
      <c r="L4394">
        <f>I4394*$Q$2/100/1000</f>
        <v>1.1987999999999999E-3</v>
      </c>
    </row>
    <row r="4395" spans="1:12">
      <c r="A4395" s="118">
        <v>45047</v>
      </c>
      <c r="B4395" t="s">
        <v>205</v>
      </c>
      <c r="C4395" t="s">
        <v>204</v>
      </c>
      <c r="D4395" t="s">
        <v>16361</v>
      </c>
      <c r="E4395" t="s">
        <v>17549</v>
      </c>
      <c r="F4395">
        <v>66208596</v>
      </c>
      <c r="G4395" t="s">
        <v>16359</v>
      </c>
      <c r="H4395" t="s">
        <v>200</v>
      </c>
      <c r="I4395">
        <v>6781</v>
      </c>
      <c r="J4395" t="s">
        <v>199</v>
      </c>
      <c r="K4395" t="s">
        <v>198</v>
      </c>
      <c r="L4395">
        <f>I4395*$Q$4/10/1000</f>
        <v>1.1924057587200001</v>
      </c>
    </row>
    <row r="4396" spans="1:12">
      <c r="A4396" s="118">
        <v>45108</v>
      </c>
      <c r="B4396" t="s">
        <v>17080</v>
      </c>
      <c r="C4396" t="s">
        <v>17079</v>
      </c>
      <c r="D4396" t="s">
        <v>17514</v>
      </c>
      <c r="E4396" t="s">
        <v>17548</v>
      </c>
      <c r="F4396">
        <v>101044846</v>
      </c>
      <c r="G4396" t="s">
        <v>17076</v>
      </c>
      <c r="H4396" t="s">
        <v>17075</v>
      </c>
      <c r="I4396">
        <v>324</v>
      </c>
      <c r="J4396" t="s">
        <v>145</v>
      </c>
      <c r="K4396" t="s">
        <v>137</v>
      </c>
      <c r="L4396">
        <f>I4396*$Q$2/100/1000</f>
        <v>1.1987999999999999E-3</v>
      </c>
    </row>
    <row r="4397" spans="1:12">
      <c r="A4397" s="118">
        <v>45047</v>
      </c>
      <c r="B4397" t="s">
        <v>205</v>
      </c>
      <c r="C4397" t="s">
        <v>204</v>
      </c>
      <c r="D4397" t="s">
        <v>15424</v>
      </c>
      <c r="E4397" t="s">
        <v>17547</v>
      </c>
      <c r="F4397">
        <v>101040968</v>
      </c>
      <c r="G4397" t="s">
        <v>17546</v>
      </c>
      <c r="H4397" t="s">
        <v>200</v>
      </c>
      <c r="I4397">
        <v>6781</v>
      </c>
      <c r="J4397" t="s">
        <v>199</v>
      </c>
      <c r="K4397" t="s">
        <v>198</v>
      </c>
      <c r="L4397">
        <f>I4397*$Q$4/10/1000</f>
        <v>1.1924057587200001</v>
      </c>
    </row>
    <row r="4398" spans="1:12">
      <c r="A4398" s="118">
        <v>45108</v>
      </c>
      <c r="B4398" t="s">
        <v>17080</v>
      </c>
      <c r="C4398" t="s">
        <v>17079</v>
      </c>
      <c r="D4398" t="s">
        <v>17544</v>
      </c>
      <c r="E4398" t="s">
        <v>17545</v>
      </c>
      <c r="F4398">
        <v>101031779</v>
      </c>
      <c r="G4398" t="s">
        <v>17139</v>
      </c>
      <c r="H4398" t="s">
        <v>17075</v>
      </c>
      <c r="I4398">
        <v>324</v>
      </c>
      <c r="J4398" t="s">
        <v>145</v>
      </c>
      <c r="K4398" t="s">
        <v>137</v>
      </c>
      <c r="L4398">
        <f>I4398*$Q$2/100/1000</f>
        <v>1.1987999999999999E-3</v>
      </c>
    </row>
    <row r="4399" spans="1:12">
      <c r="A4399" s="118">
        <v>45108</v>
      </c>
      <c r="B4399" t="s">
        <v>17080</v>
      </c>
      <c r="C4399" t="s">
        <v>17079</v>
      </c>
      <c r="D4399" t="s">
        <v>17544</v>
      </c>
      <c r="E4399" t="s">
        <v>17543</v>
      </c>
      <c r="F4399">
        <v>101031312</v>
      </c>
      <c r="G4399" t="s">
        <v>17095</v>
      </c>
      <c r="H4399" t="s">
        <v>17075</v>
      </c>
      <c r="I4399">
        <v>324</v>
      </c>
      <c r="J4399" t="s">
        <v>145</v>
      </c>
      <c r="K4399" t="s">
        <v>137</v>
      </c>
      <c r="L4399">
        <f>I4399*$Q$2/100/1000</f>
        <v>1.1987999999999999E-3</v>
      </c>
    </row>
    <row r="4400" spans="1:12">
      <c r="A4400" s="118">
        <v>45047</v>
      </c>
      <c r="B4400" t="s">
        <v>261</v>
      </c>
      <c r="C4400" t="s">
        <v>260</v>
      </c>
      <c r="D4400" t="s">
        <v>17539</v>
      </c>
      <c r="E4400" t="s">
        <v>17542</v>
      </c>
      <c r="F4400">
        <v>30206272</v>
      </c>
      <c r="G4400" t="s">
        <v>4587</v>
      </c>
      <c r="H4400" t="s">
        <v>139</v>
      </c>
      <c r="I4400">
        <v>55</v>
      </c>
      <c r="J4400" t="s">
        <v>145</v>
      </c>
      <c r="K4400" t="s">
        <v>137</v>
      </c>
      <c r="L4400">
        <f>I4400*$Q$2/100/1000</f>
        <v>2.0350000000000001E-4</v>
      </c>
    </row>
    <row r="4401" spans="1:12">
      <c r="A4401" s="118">
        <v>45108</v>
      </c>
      <c r="B4401" t="s">
        <v>17080</v>
      </c>
      <c r="C4401" t="s">
        <v>17079</v>
      </c>
      <c r="D4401" t="s">
        <v>17518</v>
      </c>
      <c r="E4401" t="s">
        <v>17541</v>
      </c>
      <c r="F4401" t="s">
        <v>17256</v>
      </c>
      <c r="G4401" t="s">
        <v>17255</v>
      </c>
      <c r="H4401" t="s">
        <v>17075</v>
      </c>
      <c r="I4401">
        <v>324</v>
      </c>
      <c r="J4401" t="s">
        <v>145</v>
      </c>
      <c r="K4401" t="s">
        <v>137</v>
      </c>
      <c r="L4401">
        <f>I4401*$Q$2/100/1000</f>
        <v>1.1987999999999999E-3</v>
      </c>
    </row>
    <row r="4402" spans="1:12">
      <c r="A4402" s="118">
        <v>45047</v>
      </c>
      <c r="B4402" t="s">
        <v>261</v>
      </c>
      <c r="C4402" t="s">
        <v>260</v>
      </c>
      <c r="D4402" t="s">
        <v>17532</v>
      </c>
      <c r="E4402" t="s">
        <v>17540</v>
      </c>
      <c r="F4402" t="s">
        <v>2867</v>
      </c>
      <c r="G4402" t="s">
        <v>2866</v>
      </c>
      <c r="H4402" t="s">
        <v>139</v>
      </c>
      <c r="I4402">
        <v>55</v>
      </c>
      <c r="J4402" t="s">
        <v>145</v>
      </c>
      <c r="K4402" t="s">
        <v>137</v>
      </c>
      <c r="L4402">
        <f>I4402*$Q$2/100/1000</f>
        <v>2.0350000000000001E-4</v>
      </c>
    </row>
    <row r="4403" spans="1:12">
      <c r="A4403" s="118">
        <v>45047</v>
      </c>
      <c r="B4403" t="s">
        <v>261</v>
      </c>
      <c r="C4403" t="s">
        <v>260</v>
      </c>
      <c r="D4403" t="s">
        <v>17539</v>
      </c>
      <c r="E4403" t="s">
        <v>17538</v>
      </c>
      <c r="F4403">
        <v>3445203</v>
      </c>
      <c r="G4403" t="s">
        <v>4619</v>
      </c>
      <c r="H4403" t="s">
        <v>139</v>
      </c>
      <c r="I4403">
        <v>55</v>
      </c>
      <c r="J4403" t="s">
        <v>145</v>
      </c>
      <c r="K4403" t="s">
        <v>137</v>
      </c>
      <c r="L4403">
        <f>I4403*$Q$2/100/1000</f>
        <v>2.0350000000000001E-4</v>
      </c>
    </row>
    <row r="4404" spans="1:12">
      <c r="A4404" s="118">
        <v>45047</v>
      </c>
      <c r="B4404" t="s">
        <v>261</v>
      </c>
      <c r="C4404" t="s">
        <v>260</v>
      </c>
      <c r="D4404" t="s">
        <v>17532</v>
      </c>
      <c r="E4404" t="s">
        <v>17537</v>
      </c>
      <c r="F4404" t="s">
        <v>2867</v>
      </c>
      <c r="G4404" t="s">
        <v>2866</v>
      </c>
      <c r="H4404" t="s">
        <v>139</v>
      </c>
      <c r="I4404">
        <v>55</v>
      </c>
      <c r="J4404" t="s">
        <v>145</v>
      </c>
      <c r="K4404" t="s">
        <v>137</v>
      </c>
      <c r="L4404">
        <f>I4404*$Q$2/100/1000</f>
        <v>2.0350000000000001E-4</v>
      </c>
    </row>
    <row r="4405" spans="1:12">
      <c r="A4405" s="118">
        <v>45047</v>
      </c>
      <c r="B4405" t="s">
        <v>261</v>
      </c>
      <c r="C4405" t="s">
        <v>260</v>
      </c>
      <c r="D4405" t="s">
        <v>17532</v>
      </c>
      <c r="E4405" t="s">
        <v>17536</v>
      </c>
      <c r="F4405">
        <v>21201414</v>
      </c>
      <c r="G4405" t="s">
        <v>12159</v>
      </c>
      <c r="H4405" t="s">
        <v>139</v>
      </c>
      <c r="I4405">
        <v>55</v>
      </c>
      <c r="J4405" t="s">
        <v>145</v>
      </c>
      <c r="K4405" t="s">
        <v>137</v>
      </c>
      <c r="L4405">
        <f>I4405*$Q$2/100/1000</f>
        <v>2.0350000000000001E-4</v>
      </c>
    </row>
    <row r="4406" spans="1:12">
      <c r="A4406" s="118">
        <v>45108</v>
      </c>
      <c r="B4406" t="s">
        <v>17080</v>
      </c>
      <c r="C4406" t="s">
        <v>17079</v>
      </c>
      <c r="D4406" t="s">
        <v>17333</v>
      </c>
      <c r="E4406" t="s">
        <v>17535</v>
      </c>
      <c r="F4406" t="s">
        <v>17115</v>
      </c>
      <c r="G4406" t="s">
        <v>17114</v>
      </c>
      <c r="H4406" t="s">
        <v>17075</v>
      </c>
      <c r="I4406">
        <v>324</v>
      </c>
      <c r="J4406" t="s">
        <v>145</v>
      </c>
      <c r="K4406" t="s">
        <v>137</v>
      </c>
      <c r="L4406">
        <f>I4406*$Q$2/100/1000</f>
        <v>1.1987999999999999E-3</v>
      </c>
    </row>
    <row r="4407" spans="1:12">
      <c r="A4407" s="118">
        <v>45108</v>
      </c>
      <c r="B4407" t="s">
        <v>17080</v>
      </c>
      <c r="C4407" t="s">
        <v>17079</v>
      </c>
      <c r="D4407" t="s">
        <v>17518</v>
      </c>
      <c r="E4407" t="s">
        <v>17534</v>
      </c>
      <c r="F4407" t="s">
        <v>17256</v>
      </c>
      <c r="G4407" t="s">
        <v>17255</v>
      </c>
      <c r="H4407" t="s">
        <v>17075</v>
      </c>
      <c r="I4407">
        <v>324</v>
      </c>
      <c r="J4407" t="s">
        <v>145</v>
      </c>
      <c r="K4407" t="s">
        <v>137</v>
      </c>
      <c r="L4407">
        <f>I4407*$Q$2/100/1000</f>
        <v>1.1987999999999999E-3</v>
      </c>
    </row>
    <row r="4408" spans="1:12">
      <c r="A4408" s="118">
        <v>45108</v>
      </c>
      <c r="B4408" t="s">
        <v>17080</v>
      </c>
      <c r="C4408" t="s">
        <v>17079</v>
      </c>
      <c r="D4408" t="s">
        <v>17154</v>
      </c>
      <c r="E4408" t="s">
        <v>17533</v>
      </c>
      <c r="F4408" t="s">
        <v>17256</v>
      </c>
      <c r="G4408" t="s">
        <v>17255</v>
      </c>
      <c r="H4408" t="s">
        <v>17075</v>
      </c>
      <c r="I4408">
        <v>324</v>
      </c>
      <c r="J4408" t="s">
        <v>145</v>
      </c>
      <c r="K4408" t="s">
        <v>137</v>
      </c>
      <c r="L4408">
        <f>I4408*$Q$2/100/1000</f>
        <v>1.1987999999999999E-3</v>
      </c>
    </row>
    <row r="4409" spans="1:12">
      <c r="A4409" s="118">
        <v>45047</v>
      </c>
      <c r="B4409" t="s">
        <v>261</v>
      </c>
      <c r="C4409" t="s">
        <v>260</v>
      </c>
      <c r="D4409" t="s">
        <v>17532</v>
      </c>
      <c r="E4409" t="s">
        <v>17531</v>
      </c>
      <c r="F4409">
        <v>21201414</v>
      </c>
      <c r="G4409" t="s">
        <v>12159</v>
      </c>
      <c r="H4409" t="s">
        <v>139</v>
      </c>
      <c r="I4409">
        <v>55</v>
      </c>
      <c r="J4409" t="s">
        <v>145</v>
      </c>
      <c r="K4409" t="s">
        <v>137</v>
      </c>
      <c r="L4409">
        <f>I4409*$Q$2/100/1000</f>
        <v>2.0350000000000001E-4</v>
      </c>
    </row>
    <row r="4410" spans="1:12">
      <c r="A4410" s="118">
        <v>45108</v>
      </c>
      <c r="B4410" t="s">
        <v>17080</v>
      </c>
      <c r="C4410" t="s">
        <v>17079</v>
      </c>
      <c r="D4410" t="s">
        <v>17514</v>
      </c>
      <c r="E4410" t="s">
        <v>17530</v>
      </c>
      <c r="F4410">
        <v>101044893</v>
      </c>
      <c r="G4410" t="s">
        <v>17529</v>
      </c>
      <c r="H4410" t="s">
        <v>17075</v>
      </c>
      <c r="I4410">
        <v>324</v>
      </c>
      <c r="J4410" t="s">
        <v>145</v>
      </c>
      <c r="K4410" t="s">
        <v>137</v>
      </c>
      <c r="L4410">
        <f>I4410*$Q$2/100/1000</f>
        <v>1.1987999999999999E-3</v>
      </c>
    </row>
    <row r="4411" spans="1:12">
      <c r="A4411" s="118">
        <v>45108</v>
      </c>
      <c r="B4411" t="s">
        <v>17080</v>
      </c>
      <c r="C4411" t="s">
        <v>17079</v>
      </c>
      <c r="D4411" t="s">
        <v>17105</v>
      </c>
      <c r="E4411" t="s">
        <v>17528</v>
      </c>
      <c r="F4411">
        <v>101031356</v>
      </c>
      <c r="G4411" t="s">
        <v>17527</v>
      </c>
      <c r="H4411" t="s">
        <v>17075</v>
      </c>
      <c r="I4411">
        <v>324</v>
      </c>
      <c r="J4411" t="s">
        <v>145</v>
      </c>
      <c r="K4411" t="s">
        <v>137</v>
      </c>
      <c r="L4411">
        <f>I4411*$Q$2/100/1000</f>
        <v>1.1987999999999999E-3</v>
      </c>
    </row>
    <row r="4412" spans="1:12">
      <c r="A4412" s="118">
        <v>45108</v>
      </c>
      <c r="B4412" t="s">
        <v>17080</v>
      </c>
      <c r="C4412" t="s">
        <v>17079</v>
      </c>
      <c r="D4412" t="s">
        <v>17340</v>
      </c>
      <c r="E4412" t="s">
        <v>17526</v>
      </c>
      <c r="F4412" t="s">
        <v>17338</v>
      </c>
      <c r="G4412" t="s">
        <v>17337</v>
      </c>
      <c r="H4412" t="s">
        <v>17075</v>
      </c>
      <c r="I4412">
        <v>324</v>
      </c>
      <c r="J4412" t="s">
        <v>145</v>
      </c>
      <c r="K4412" t="s">
        <v>137</v>
      </c>
      <c r="L4412">
        <f>I4412*$Q$2/100/1000</f>
        <v>1.1987999999999999E-3</v>
      </c>
    </row>
    <row r="4413" spans="1:12">
      <c r="A4413" s="118">
        <v>45108</v>
      </c>
      <c r="B4413" t="s">
        <v>17080</v>
      </c>
      <c r="C4413" t="s">
        <v>17079</v>
      </c>
      <c r="D4413" t="s">
        <v>17514</v>
      </c>
      <c r="E4413" t="s">
        <v>17525</v>
      </c>
      <c r="F4413">
        <v>101037834</v>
      </c>
      <c r="G4413" t="s">
        <v>17167</v>
      </c>
      <c r="H4413" t="s">
        <v>17075</v>
      </c>
      <c r="I4413">
        <v>324</v>
      </c>
      <c r="J4413" t="s">
        <v>145</v>
      </c>
      <c r="K4413" t="s">
        <v>137</v>
      </c>
      <c r="L4413">
        <f>I4413*$Q$2/100/1000</f>
        <v>1.1987999999999999E-3</v>
      </c>
    </row>
    <row r="4414" spans="1:12">
      <c r="A4414" s="118">
        <v>45108</v>
      </c>
      <c r="B4414" t="s">
        <v>17080</v>
      </c>
      <c r="C4414" t="s">
        <v>17079</v>
      </c>
      <c r="D4414" t="s">
        <v>17297</v>
      </c>
      <c r="E4414" t="s">
        <v>17524</v>
      </c>
      <c r="F4414" t="s">
        <v>17115</v>
      </c>
      <c r="G4414" t="s">
        <v>17114</v>
      </c>
      <c r="H4414" t="s">
        <v>17075</v>
      </c>
      <c r="I4414">
        <v>324</v>
      </c>
      <c r="J4414" t="s">
        <v>145</v>
      </c>
      <c r="K4414" t="s">
        <v>137</v>
      </c>
      <c r="L4414">
        <f>I4414*$Q$2/100/1000</f>
        <v>1.1987999999999999E-3</v>
      </c>
    </row>
    <row r="4415" spans="1:12">
      <c r="A4415" s="118">
        <v>45108</v>
      </c>
      <c r="B4415" t="s">
        <v>17080</v>
      </c>
      <c r="C4415" t="s">
        <v>17079</v>
      </c>
      <c r="D4415" t="s">
        <v>17340</v>
      </c>
      <c r="E4415" t="s">
        <v>17523</v>
      </c>
      <c r="F4415">
        <v>21206151</v>
      </c>
      <c r="G4415" t="s">
        <v>17180</v>
      </c>
      <c r="H4415" t="s">
        <v>17075</v>
      </c>
      <c r="I4415">
        <v>324</v>
      </c>
      <c r="J4415" t="s">
        <v>145</v>
      </c>
      <c r="K4415" t="s">
        <v>137</v>
      </c>
      <c r="L4415">
        <f>I4415*$Q$2/100/1000</f>
        <v>1.1987999999999999E-3</v>
      </c>
    </row>
    <row r="4416" spans="1:12">
      <c r="A4416" s="118">
        <v>45108</v>
      </c>
      <c r="B4416" t="s">
        <v>17080</v>
      </c>
      <c r="C4416" t="s">
        <v>17079</v>
      </c>
      <c r="D4416" t="s">
        <v>17518</v>
      </c>
      <c r="E4416" t="s">
        <v>17522</v>
      </c>
      <c r="F4416" t="s">
        <v>17223</v>
      </c>
      <c r="G4416" t="s">
        <v>17222</v>
      </c>
      <c r="H4416" t="s">
        <v>17075</v>
      </c>
      <c r="I4416">
        <v>324</v>
      </c>
      <c r="J4416" t="s">
        <v>145</v>
      </c>
      <c r="K4416" t="s">
        <v>137</v>
      </c>
      <c r="L4416">
        <f>I4416*$Q$2/100/1000</f>
        <v>1.1987999999999999E-3</v>
      </c>
    </row>
    <row r="4417" spans="1:12">
      <c r="A4417" s="118">
        <v>45108</v>
      </c>
      <c r="B4417" t="s">
        <v>17080</v>
      </c>
      <c r="C4417" t="s">
        <v>17079</v>
      </c>
      <c r="D4417" t="s">
        <v>17521</v>
      </c>
      <c r="E4417" t="s">
        <v>17520</v>
      </c>
      <c r="F4417" t="s">
        <v>17151</v>
      </c>
      <c r="G4417" t="s">
        <v>17150</v>
      </c>
      <c r="H4417" t="s">
        <v>17075</v>
      </c>
      <c r="I4417">
        <v>324</v>
      </c>
      <c r="J4417" t="s">
        <v>145</v>
      </c>
      <c r="K4417" t="s">
        <v>137</v>
      </c>
      <c r="L4417">
        <f>I4417*$Q$2/100/1000</f>
        <v>1.1987999999999999E-3</v>
      </c>
    </row>
    <row r="4418" spans="1:12">
      <c r="A4418" s="118">
        <v>45108</v>
      </c>
      <c r="B4418" t="s">
        <v>17080</v>
      </c>
      <c r="C4418" t="s">
        <v>17079</v>
      </c>
      <c r="D4418" t="s">
        <v>17371</v>
      </c>
      <c r="E4418" t="s">
        <v>17519</v>
      </c>
      <c r="F4418">
        <v>101031531</v>
      </c>
      <c r="G4418" t="s">
        <v>17132</v>
      </c>
      <c r="H4418" t="s">
        <v>17075</v>
      </c>
      <c r="I4418">
        <v>324</v>
      </c>
      <c r="J4418" t="s">
        <v>145</v>
      </c>
      <c r="K4418" t="s">
        <v>137</v>
      </c>
      <c r="L4418">
        <f>I4418*$Q$2/100/1000</f>
        <v>1.1987999999999999E-3</v>
      </c>
    </row>
    <row r="4419" spans="1:12">
      <c r="A4419" s="118">
        <v>45108</v>
      </c>
      <c r="B4419" t="s">
        <v>17080</v>
      </c>
      <c r="C4419" t="s">
        <v>17079</v>
      </c>
      <c r="D4419" t="s">
        <v>17518</v>
      </c>
      <c r="E4419" t="s">
        <v>17517</v>
      </c>
      <c r="F4419" t="s">
        <v>17143</v>
      </c>
      <c r="G4419" t="s">
        <v>17142</v>
      </c>
      <c r="H4419" t="s">
        <v>17075</v>
      </c>
      <c r="I4419">
        <v>324</v>
      </c>
      <c r="J4419" t="s">
        <v>145</v>
      </c>
      <c r="K4419" t="s">
        <v>137</v>
      </c>
      <c r="L4419">
        <f>I4419*$Q$2/100/1000</f>
        <v>1.1987999999999999E-3</v>
      </c>
    </row>
    <row r="4420" spans="1:12">
      <c r="A4420" s="118">
        <v>45047</v>
      </c>
      <c r="B4420" t="s">
        <v>856</v>
      </c>
      <c r="C4420" t="s">
        <v>14560</v>
      </c>
      <c r="D4420" t="s">
        <v>15861</v>
      </c>
      <c r="E4420" t="s">
        <v>17516</v>
      </c>
      <c r="F4420">
        <v>10208230</v>
      </c>
      <c r="G4420" t="s">
        <v>17515</v>
      </c>
      <c r="H4420" s="123" t="s">
        <v>851</v>
      </c>
      <c r="I4420">
        <v>5214</v>
      </c>
      <c r="J4420" t="s">
        <v>173</v>
      </c>
      <c r="K4420" t="s">
        <v>172</v>
      </c>
      <c r="L4420">
        <f>I4420*$Q$3*2.5/1000</f>
        <v>0.4181628</v>
      </c>
    </row>
    <row r="4421" spans="1:12">
      <c r="A4421" s="118">
        <v>45108</v>
      </c>
      <c r="B4421" t="s">
        <v>17080</v>
      </c>
      <c r="C4421" t="s">
        <v>17079</v>
      </c>
      <c r="D4421" t="s">
        <v>17514</v>
      </c>
      <c r="E4421" t="s">
        <v>17513</v>
      </c>
      <c r="F4421">
        <v>101031312</v>
      </c>
      <c r="G4421" t="s">
        <v>17095</v>
      </c>
      <c r="H4421" t="s">
        <v>17075</v>
      </c>
      <c r="I4421">
        <v>324</v>
      </c>
      <c r="J4421" t="s">
        <v>145</v>
      </c>
      <c r="K4421" t="s">
        <v>137</v>
      </c>
      <c r="L4421">
        <f>I4421*$Q$2/100/1000</f>
        <v>1.1987999999999999E-3</v>
      </c>
    </row>
    <row r="4422" spans="1:12">
      <c r="A4422" s="118">
        <v>45139</v>
      </c>
      <c r="B4422" t="s">
        <v>17080</v>
      </c>
      <c r="C4422" t="s">
        <v>17079</v>
      </c>
      <c r="D4422" t="s">
        <v>17512</v>
      </c>
      <c r="E4422" t="s">
        <v>17511</v>
      </c>
      <c r="F4422" s="119" t="s">
        <v>17151</v>
      </c>
      <c r="G4422" t="s">
        <v>17150</v>
      </c>
      <c r="H4422" t="s">
        <v>17075</v>
      </c>
      <c r="I4422">
        <v>324</v>
      </c>
      <c r="J4422" t="s">
        <v>145</v>
      </c>
      <c r="K4422" t="s">
        <v>137</v>
      </c>
      <c r="L4422">
        <f>I4422*$Q$2/100/1000</f>
        <v>1.1987999999999999E-3</v>
      </c>
    </row>
    <row r="4423" spans="1:12">
      <c r="A4423" s="118">
        <v>45139</v>
      </c>
      <c r="B4423" t="s">
        <v>17080</v>
      </c>
      <c r="C4423" t="s">
        <v>17079</v>
      </c>
      <c r="D4423" t="s">
        <v>17510</v>
      </c>
      <c r="E4423" t="s">
        <v>17509</v>
      </c>
      <c r="F4423" s="119" t="s">
        <v>17151</v>
      </c>
      <c r="G4423" t="s">
        <v>17150</v>
      </c>
      <c r="H4423" t="s">
        <v>17075</v>
      </c>
      <c r="I4423">
        <v>324</v>
      </c>
      <c r="J4423" t="s">
        <v>145</v>
      </c>
      <c r="K4423" t="s">
        <v>137</v>
      </c>
      <c r="L4423">
        <f>I4423*$Q$2/100/1000</f>
        <v>1.1987999999999999E-3</v>
      </c>
    </row>
    <row r="4424" spans="1:12">
      <c r="A4424" s="118">
        <v>45139</v>
      </c>
      <c r="B4424" t="s">
        <v>17080</v>
      </c>
      <c r="C4424" t="s">
        <v>17079</v>
      </c>
      <c r="D4424" t="s">
        <v>17508</v>
      </c>
      <c r="E4424" t="s">
        <v>17507</v>
      </c>
      <c r="F4424" s="119" t="s">
        <v>17086</v>
      </c>
      <c r="G4424" t="s">
        <v>17085</v>
      </c>
      <c r="H4424" t="s">
        <v>17075</v>
      </c>
      <c r="I4424">
        <v>324</v>
      </c>
      <c r="J4424" t="s">
        <v>145</v>
      </c>
      <c r="K4424" t="s">
        <v>137</v>
      </c>
      <c r="L4424">
        <f>I4424*$Q$2/100/1000</f>
        <v>1.1987999999999999E-3</v>
      </c>
    </row>
    <row r="4425" spans="1:12">
      <c r="A4425" s="118">
        <v>45139</v>
      </c>
      <c r="B4425" t="s">
        <v>17080</v>
      </c>
      <c r="C4425" t="s">
        <v>17079</v>
      </c>
      <c r="D4425" t="s">
        <v>17506</v>
      </c>
      <c r="E4425" t="s">
        <v>17505</v>
      </c>
      <c r="F4425" s="119" t="s">
        <v>17086</v>
      </c>
      <c r="G4425" t="s">
        <v>17085</v>
      </c>
      <c r="H4425" t="s">
        <v>17075</v>
      </c>
      <c r="I4425">
        <v>324</v>
      </c>
      <c r="J4425" t="s">
        <v>145</v>
      </c>
      <c r="K4425" t="s">
        <v>137</v>
      </c>
      <c r="L4425">
        <f>I4425*$Q$2/100/1000</f>
        <v>1.1987999999999999E-3</v>
      </c>
    </row>
    <row r="4426" spans="1:12">
      <c r="A4426" s="118">
        <v>45139</v>
      </c>
      <c r="B4426" t="s">
        <v>17080</v>
      </c>
      <c r="C4426" t="s">
        <v>17079</v>
      </c>
      <c r="D4426" t="s">
        <v>17357</v>
      </c>
      <c r="E4426" t="s">
        <v>17504</v>
      </c>
      <c r="F4426" s="119">
        <v>101031531</v>
      </c>
      <c r="G4426" t="s">
        <v>17132</v>
      </c>
      <c r="H4426" t="s">
        <v>17075</v>
      </c>
      <c r="I4426">
        <v>324</v>
      </c>
      <c r="J4426" t="s">
        <v>145</v>
      </c>
      <c r="K4426" t="s">
        <v>137</v>
      </c>
      <c r="L4426">
        <f>I4426*$Q$2/100/1000</f>
        <v>1.1987999999999999E-3</v>
      </c>
    </row>
    <row r="4427" spans="1:12">
      <c r="A4427" s="118">
        <v>45139</v>
      </c>
      <c r="B4427" t="s">
        <v>17080</v>
      </c>
      <c r="C4427" t="s">
        <v>17079</v>
      </c>
      <c r="D4427" t="s">
        <v>17315</v>
      </c>
      <c r="E4427" t="s">
        <v>17503</v>
      </c>
      <c r="F4427" s="119">
        <v>101031779</v>
      </c>
      <c r="G4427" t="s">
        <v>17139</v>
      </c>
      <c r="H4427" t="s">
        <v>17075</v>
      </c>
      <c r="I4427">
        <v>324</v>
      </c>
      <c r="J4427" t="s">
        <v>145</v>
      </c>
      <c r="K4427" t="s">
        <v>137</v>
      </c>
      <c r="L4427">
        <f>I4427*$Q$2/100/1000</f>
        <v>1.1987999999999999E-3</v>
      </c>
    </row>
    <row r="4428" spans="1:12">
      <c r="A4428" s="118">
        <v>45139</v>
      </c>
      <c r="B4428" t="s">
        <v>17080</v>
      </c>
      <c r="C4428" t="s">
        <v>17079</v>
      </c>
      <c r="D4428" t="s">
        <v>17159</v>
      </c>
      <c r="E4428" t="s">
        <v>17502</v>
      </c>
      <c r="F4428" s="119" t="s">
        <v>17157</v>
      </c>
      <c r="G4428" t="s">
        <v>17156</v>
      </c>
      <c r="H4428" t="s">
        <v>17075</v>
      </c>
      <c r="I4428">
        <v>324</v>
      </c>
      <c r="J4428" t="s">
        <v>145</v>
      </c>
      <c r="K4428" t="s">
        <v>137</v>
      </c>
      <c r="L4428">
        <f>I4428*$Q$2/100/1000</f>
        <v>1.1987999999999999E-3</v>
      </c>
    </row>
    <row r="4429" spans="1:12">
      <c r="A4429" s="118">
        <v>45139</v>
      </c>
      <c r="B4429" t="s">
        <v>17080</v>
      </c>
      <c r="C4429" t="s">
        <v>17079</v>
      </c>
      <c r="D4429" t="s">
        <v>17371</v>
      </c>
      <c r="E4429" t="s">
        <v>17501</v>
      </c>
      <c r="F4429" s="119" t="s">
        <v>17112</v>
      </c>
      <c r="G4429" t="s">
        <v>17111</v>
      </c>
      <c r="H4429" t="s">
        <v>17075</v>
      </c>
      <c r="I4429">
        <v>324</v>
      </c>
      <c r="J4429" t="s">
        <v>145</v>
      </c>
      <c r="K4429" t="s">
        <v>137</v>
      </c>
      <c r="L4429">
        <f>I4429*$Q$2/100/1000</f>
        <v>1.1987999999999999E-3</v>
      </c>
    </row>
    <row r="4430" spans="1:12">
      <c r="A4430" s="118">
        <v>45139</v>
      </c>
      <c r="B4430" t="s">
        <v>17080</v>
      </c>
      <c r="C4430" t="s">
        <v>17079</v>
      </c>
      <c r="D4430" t="s">
        <v>17179</v>
      </c>
      <c r="E4430" t="s">
        <v>17500</v>
      </c>
      <c r="F4430" s="119">
        <v>101039286</v>
      </c>
      <c r="G4430" t="s">
        <v>17177</v>
      </c>
      <c r="H4430" t="s">
        <v>17075</v>
      </c>
      <c r="I4430">
        <v>324</v>
      </c>
      <c r="J4430" t="s">
        <v>145</v>
      </c>
      <c r="K4430" t="s">
        <v>137</v>
      </c>
      <c r="L4430">
        <f>I4430*$Q$2/100/1000</f>
        <v>1.1987999999999999E-3</v>
      </c>
    </row>
    <row r="4431" spans="1:12">
      <c r="A4431" s="118">
        <v>45139</v>
      </c>
      <c r="B4431" t="s">
        <v>17080</v>
      </c>
      <c r="C4431" t="s">
        <v>17079</v>
      </c>
      <c r="D4431" t="s">
        <v>17105</v>
      </c>
      <c r="E4431" t="s">
        <v>17499</v>
      </c>
      <c r="F4431" s="119">
        <v>101043948</v>
      </c>
      <c r="G4431" t="s">
        <v>17103</v>
      </c>
      <c r="H4431" t="s">
        <v>17075</v>
      </c>
      <c r="I4431">
        <v>324</v>
      </c>
      <c r="J4431" t="s">
        <v>145</v>
      </c>
      <c r="K4431" t="s">
        <v>137</v>
      </c>
      <c r="L4431">
        <f>I4431*$Q$2/100/1000</f>
        <v>1.1987999999999999E-3</v>
      </c>
    </row>
    <row r="4432" spans="1:12">
      <c r="A4432" s="118">
        <v>45139</v>
      </c>
      <c r="B4432" t="s">
        <v>17080</v>
      </c>
      <c r="C4432" t="s">
        <v>17079</v>
      </c>
      <c r="D4432" t="s">
        <v>17284</v>
      </c>
      <c r="E4432" t="s">
        <v>17498</v>
      </c>
      <c r="F4432" s="119">
        <v>101037559</v>
      </c>
      <c r="G4432" t="s">
        <v>17235</v>
      </c>
      <c r="H4432" t="s">
        <v>17075</v>
      </c>
      <c r="I4432">
        <v>324</v>
      </c>
      <c r="J4432" t="s">
        <v>145</v>
      </c>
      <c r="K4432" t="s">
        <v>137</v>
      </c>
      <c r="L4432">
        <f>I4432*$Q$2/100/1000</f>
        <v>1.1987999999999999E-3</v>
      </c>
    </row>
    <row r="4433" spans="1:12">
      <c r="A4433" s="118">
        <v>45139</v>
      </c>
      <c r="B4433" t="s">
        <v>17080</v>
      </c>
      <c r="C4433" t="s">
        <v>17079</v>
      </c>
      <c r="D4433" t="s">
        <v>17491</v>
      </c>
      <c r="E4433" t="s">
        <v>17497</v>
      </c>
      <c r="F4433" s="119" t="s">
        <v>17115</v>
      </c>
      <c r="G4433" t="s">
        <v>17114</v>
      </c>
      <c r="H4433" t="s">
        <v>17075</v>
      </c>
      <c r="I4433">
        <v>324</v>
      </c>
      <c r="J4433" t="s">
        <v>145</v>
      </c>
      <c r="K4433" t="s">
        <v>137</v>
      </c>
      <c r="L4433">
        <f>I4433*$Q$2/100/1000</f>
        <v>1.1987999999999999E-3</v>
      </c>
    </row>
    <row r="4434" spans="1:12">
      <c r="A4434" s="118">
        <v>45139</v>
      </c>
      <c r="B4434" t="s">
        <v>17080</v>
      </c>
      <c r="C4434" t="s">
        <v>17079</v>
      </c>
      <c r="D4434" t="s">
        <v>17491</v>
      </c>
      <c r="E4434" t="s">
        <v>17496</v>
      </c>
      <c r="F4434" s="119" t="s">
        <v>17115</v>
      </c>
      <c r="G4434" t="s">
        <v>17114</v>
      </c>
      <c r="H4434" t="s">
        <v>17075</v>
      </c>
      <c r="I4434">
        <v>324</v>
      </c>
      <c r="J4434" t="s">
        <v>145</v>
      </c>
      <c r="K4434" t="s">
        <v>137</v>
      </c>
      <c r="L4434">
        <f>I4434*$Q$2/100/1000</f>
        <v>1.1987999999999999E-3</v>
      </c>
    </row>
    <row r="4435" spans="1:12">
      <c r="A4435" s="118">
        <v>45139</v>
      </c>
      <c r="B4435" t="s">
        <v>17080</v>
      </c>
      <c r="C4435" t="s">
        <v>17079</v>
      </c>
      <c r="D4435" t="s">
        <v>17491</v>
      </c>
      <c r="E4435" t="s">
        <v>17495</v>
      </c>
      <c r="F4435" s="119" t="s">
        <v>17115</v>
      </c>
      <c r="G4435" t="s">
        <v>17114</v>
      </c>
      <c r="H4435" t="s">
        <v>17075</v>
      </c>
      <c r="I4435">
        <v>324</v>
      </c>
      <c r="J4435" t="s">
        <v>145</v>
      </c>
      <c r="K4435" t="s">
        <v>137</v>
      </c>
      <c r="L4435">
        <f>I4435*$Q$2/100/1000</f>
        <v>1.1987999999999999E-3</v>
      </c>
    </row>
    <row r="4436" spans="1:12">
      <c r="A4436" s="118">
        <v>45139</v>
      </c>
      <c r="B4436" t="s">
        <v>17080</v>
      </c>
      <c r="C4436" t="s">
        <v>17079</v>
      </c>
      <c r="D4436" t="s">
        <v>17281</v>
      </c>
      <c r="E4436" t="s">
        <v>17494</v>
      </c>
      <c r="F4436" s="119">
        <v>101042941</v>
      </c>
      <c r="G4436" t="s">
        <v>5641</v>
      </c>
      <c r="H4436" t="s">
        <v>17075</v>
      </c>
      <c r="I4436">
        <v>324</v>
      </c>
      <c r="J4436" t="s">
        <v>145</v>
      </c>
      <c r="K4436" t="s">
        <v>137</v>
      </c>
      <c r="L4436">
        <f>I4436*$Q$2/100/1000</f>
        <v>1.1987999999999999E-3</v>
      </c>
    </row>
    <row r="4437" spans="1:12">
      <c r="A4437" s="118">
        <v>45139</v>
      </c>
      <c r="B4437" t="s">
        <v>17080</v>
      </c>
      <c r="C4437" t="s">
        <v>17079</v>
      </c>
      <c r="D4437" t="s">
        <v>17206</v>
      </c>
      <c r="E4437" t="s">
        <v>17493</v>
      </c>
      <c r="F4437" s="119" t="s">
        <v>17256</v>
      </c>
      <c r="G4437" t="s">
        <v>17255</v>
      </c>
      <c r="H4437" t="s">
        <v>17075</v>
      </c>
      <c r="I4437">
        <v>324</v>
      </c>
      <c r="J4437" t="s">
        <v>145</v>
      </c>
      <c r="K4437" t="s">
        <v>137</v>
      </c>
      <c r="L4437">
        <f>I4437*$Q$2/100/1000</f>
        <v>1.1987999999999999E-3</v>
      </c>
    </row>
    <row r="4438" spans="1:12">
      <c r="A4438" s="118">
        <v>45139</v>
      </c>
      <c r="B4438" t="s">
        <v>17080</v>
      </c>
      <c r="C4438" t="s">
        <v>17079</v>
      </c>
      <c r="D4438" t="s">
        <v>17371</v>
      </c>
      <c r="E4438" t="s">
        <v>17492</v>
      </c>
      <c r="F4438" s="119">
        <v>101032027</v>
      </c>
      <c r="G4438" t="s">
        <v>17122</v>
      </c>
      <c r="H4438" t="s">
        <v>17075</v>
      </c>
      <c r="I4438">
        <v>324</v>
      </c>
      <c r="J4438" t="s">
        <v>145</v>
      </c>
      <c r="K4438" t="s">
        <v>137</v>
      </c>
      <c r="L4438">
        <f>I4438*$Q$2/100/1000</f>
        <v>1.1987999999999999E-3</v>
      </c>
    </row>
    <row r="4439" spans="1:12">
      <c r="A4439" s="118">
        <v>45139</v>
      </c>
      <c r="B4439" t="s">
        <v>17080</v>
      </c>
      <c r="C4439" t="s">
        <v>17079</v>
      </c>
      <c r="D4439" t="s">
        <v>17491</v>
      </c>
      <c r="E4439" t="s">
        <v>17490</v>
      </c>
      <c r="F4439" s="119" t="s">
        <v>17115</v>
      </c>
      <c r="G4439" t="s">
        <v>17114</v>
      </c>
      <c r="H4439" t="s">
        <v>17075</v>
      </c>
      <c r="I4439">
        <v>324</v>
      </c>
      <c r="J4439" t="s">
        <v>145</v>
      </c>
      <c r="K4439" t="s">
        <v>137</v>
      </c>
      <c r="L4439">
        <f>I4439*$Q$2/100/1000</f>
        <v>1.1987999999999999E-3</v>
      </c>
    </row>
    <row r="4440" spans="1:12">
      <c r="A4440" s="118">
        <v>45139</v>
      </c>
      <c r="B4440" t="s">
        <v>17080</v>
      </c>
      <c r="C4440" t="s">
        <v>17079</v>
      </c>
      <c r="D4440" t="s">
        <v>17084</v>
      </c>
      <c r="E4440" t="s">
        <v>17489</v>
      </c>
      <c r="F4440" s="119" t="s">
        <v>17256</v>
      </c>
      <c r="G4440" t="s">
        <v>17255</v>
      </c>
      <c r="H4440" t="s">
        <v>17075</v>
      </c>
      <c r="I4440">
        <v>324</v>
      </c>
      <c r="J4440" t="s">
        <v>145</v>
      </c>
      <c r="K4440" t="s">
        <v>137</v>
      </c>
      <c r="L4440">
        <f>I4440*$Q$2/100/1000</f>
        <v>1.1987999999999999E-3</v>
      </c>
    </row>
    <row r="4441" spans="1:12">
      <c r="A4441" s="118">
        <v>45139</v>
      </c>
      <c r="B4441" t="s">
        <v>17080</v>
      </c>
      <c r="C4441" t="s">
        <v>17079</v>
      </c>
      <c r="D4441" t="s">
        <v>17145</v>
      </c>
      <c r="E4441" t="s">
        <v>17488</v>
      </c>
      <c r="F4441" s="119" t="s">
        <v>17256</v>
      </c>
      <c r="G4441" t="s">
        <v>17255</v>
      </c>
      <c r="H4441" t="s">
        <v>17075</v>
      </c>
      <c r="I4441">
        <v>324</v>
      </c>
      <c r="J4441" t="s">
        <v>145</v>
      </c>
      <c r="K4441" t="s">
        <v>137</v>
      </c>
      <c r="L4441">
        <f>I4441*$Q$2/100/1000</f>
        <v>1.1987999999999999E-3</v>
      </c>
    </row>
    <row r="4442" spans="1:12">
      <c r="A4442" s="118">
        <v>45139</v>
      </c>
      <c r="B4442" t="s">
        <v>17080</v>
      </c>
      <c r="C4442" t="s">
        <v>17079</v>
      </c>
      <c r="D4442" t="s">
        <v>17487</v>
      </c>
      <c r="E4442" t="s">
        <v>17486</v>
      </c>
      <c r="F4442" s="119" t="s">
        <v>17256</v>
      </c>
      <c r="G4442" t="s">
        <v>17255</v>
      </c>
      <c r="H4442" t="s">
        <v>17075</v>
      </c>
      <c r="I4442">
        <v>324</v>
      </c>
      <c r="J4442" t="s">
        <v>145</v>
      </c>
      <c r="K4442" t="s">
        <v>137</v>
      </c>
      <c r="L4442">
        <f>I4442*$Q$2/100/1000</f>
        <v>1.1987999999999999E-3</v>
      </c>
    </row>
    <row r="4443" spans="1:12">
      <c r="A4443" s="118">
        <v>45139</v>
      </c>
      <c r="B4443" t="s">
        <v>17080</v>
      </c>
      <c r="C4443" t="s">
        <v>17079</v>
      </c>
      <c r="D4443" t="s">
        <v>17101</v>
      </c>
      <c r="E4443" t="s">
        <v>17485</v>
      </c>
      <c r="F4443" s="119" t="s">
        <v>17256</v>
      </c>
      <c r="G4443" t="s">
        <v>17255</v>
      </c>
      <c r="H4443" t="s">
        <v>17075</v>
      </c>
      <c r="I4443">
        <v>324</v>
      </c>
      <c r="J4443" t="s">
        <v>145</v>
      </c>
      <c r="K4443" t="s">
        <v>137</v>
      </c>
      <c r="L4443">
        <f>I4443*$Q$2/100/1000</f>
        <v>1.1987999999999999E-3</v>
      </c>
    </row>
    <row r="4444" spans="1:12">
      <c r="A4444" s="118">
        <v>45139</v>
      </c>
      <c r="B4444" t="s">
        <v>17080</v>
      </c>
      <c r="C4444" t="s">
        <v>17079</v>
      </c>
      <c r="D4444" t="s">
        <v>17281</v>
      </c>
      <c r="E4444" t="s">
        <v>17484</v>
      </c>
      <c r="F4444" s="119" t="s">
        <v>17256</v>
      </c>
      <c r="G4444" t="s">
        <v>17255</v>
      </c>
      <c r="H4444" t="s">
        <v>17075</v>
      </c>
      <c r="I4444">
        <v>324</v>
      </c>
      <c r="J4444" t="s">
        <v>145</v>
      </c>
      <c r="K4444" t="s">
        <v>137</v>
      </c>
      <c r="L4444">
        <f>I4444*$Q$2/100/1000</f>
        <v>1.1987999999999999E-3</v>
      </c>
    </row>
    <row r="4445" spans="1:12">
      <c r="A4445" s="118">
        <v>45139</v>
      </c>
      <c r="B4445" t="s">
        <v>17080</v>
      </c>
      <c r="C4445" t="s">
        <v>17079</v>
      </c>
      <c r="D4445" t="s">
        <v>17281</v>
      </c>
      <c r="E4445" t="s">
        <v>17483</v>
      </c>
      <c r="F4445" s="119" t="s">
        <v>17151</v>
      </c>
      <c r="G4445" t="s">
        <v>17150</v>
      </c>
      <c r="H4445" t="s">
        <v>17075</v>
      </c>
      <c r="I4445">
        <v>324</v>
      </c>
      <c r="J4445" t="s">
        <v>145</v>
      </c>
      <c r="K4445" t="s">
        <v>137</v>
      </c>
      <c r="L4445">
        <f>I4445*$Q$2/100/1000</f>
        <v>1.1987999999999999E-3</v>
      </c>
    </row>
    <row r="4446" spans="1:12">
      <c r="A4446" s="118">
        <v>45139</v>
      </c>
      <c r="B4446" t="s">
        <v>17080</v>
      </c>
      <c r="C4446" t="s">
        <v>17079</v>
      </c>
      <c r="D4446" t="s">
        <v>17482</v>
      </c>
      <c r="E4446" t="s">
        <v>17481</v>
      </c>
      <c r="F4446" s="119" t="s">
        <v>17223</v>
      </c>
      <c r="G4446" t="s">
        <v>17222</v>
      </c>
      <c r="H4446" t="s">
        <v>17075</v>
      </c>
      <c r="I4446">
        <v>324</v>
      </c>
      <c r="J4446" t="s">
        <v>145</v>
      </c>
      <c r="K4446" t="s">
        <v>137</v>
      </c>
      <c r="L4446">
        <f>I4446*$Q$2/100/1000</f>
        <v>1.1987999999999999E-3</v>
      </c>
    </row>
    <row r="4447" spans="1:12">
      <c r="A4447" s="118">
        <v>45139</v>
      </c>
      <c r="B4447" t="s">
        <v>17080</v>
      </c>
      <c r="C4447" t="s">
        <v>17079</v>
      </c>
      <c r="D4447" t="s">
        <v>17402</v>
      </c>
      <c r="E4447" t="s">
        <v>17480</v>
      </c>
      <c r="F4447" s="119" t="s">
        <v>17092</v>
      </c>
      <c r="G4447" t="s">
        <v>17091</v>
      </c>
      <c r="H4447" t="s">
        <v>17075</v>
      </c>
      <c r="I4447">
        <v>324</v>
      </c>
      <c r="J4447" t="s">
        <v>145</v>
      </c>
      <c r="K4447" t="s">
        <v>137</v>
      </c>
      <c r="L4447">
        <f>I4447*$Q$2/100/1000</f>
        <v>1.1987999999999999E-3</v>
      </c>
    </row>
    <row r="4448" spans="1:12">
      <c r="A4448" s="118">
        <v>45047</v>
      </c>
      <c r="B4448" t="s">
        <v>240</v>
      </c>
      <c r="C4448" t="s">
        <v>239</v>
      </c>
      <c r="D4448" t="s">
        <v>17479</v>
      </c>
      <c r="E4448" t="s">
        <v>17478</v>
      </c>
      <c r="F4448">
        <v>7945146</v>
      </c>
      <c r="G4448" t="s">
        <v>17477</v>
      </c>
      <c r="H4448" t="s">
        <v>235</v>
      </c>
      <c r="I4448">
        <v>390</v>
      </c>
      <c r="J4448" t="s">
        <v>145</v>
      </c>
      <c r="K4448" t="s">
        <v>137</v>
      </c>
      <c r="L4448">
        <f>I4448*$Q$2/100/1000</f>
        <v>1.4430000000000001E-3</v>
      </c>
    </row>
    <row r="4449" spans="1:12">
      <c r="A4449" s="118">
        <v>45047</v>
      </c>
      <c r="B4449" t="s">
        <v>240</v>
      </c>
      <c r="C4449" t="s">
        <v>239</v>
      </c>
      <c r="D4449" t="s">
        <v>238</v>
      </c>
      <c r="E4449" t="s">
        <v>17476</v>
      </c>
      <c r="F4449">
        <v>101027050</v>
      </c>
      <c r="G4449" t="s">
        <v>236</v>
      </c>
      <c r="H4449" t="s">
        <v>235</v>
      </c>
      <c r="I4449">
        <v>390</v>
      </c>
      <c r="J4449" t="s">
        <v>145</v>
      </c>
      <c r="K4449" t="s">
        <v>137</v>
      </c>
      <c r="L4449">
        <f>I4449*$Q$2/100/1000</f>
        <v>1.4430000000000001E-3</v>
      </c>
    </row>
    <row r="4450" spans="1:12">
      <c r="A4450" s="118">
        <v>45047</v>
      </c>
      <c r="B4450" t="s">
        <v>574</v>
      </c>
      <c r="C4450" t="s">
        <v>573</v>
      </c>
      <c r="D4450" t="s">
        <v>2730</v>
      </c>
      <c r="E4450" t="s">
        <v>17475</v>
      </c>
      <c r="F4450">
        <v>101012395</v>
      </c>
      <c r="G4450" t="s">
        <v>570</v>
      </c>
      <c r="H4450" t="s">
        <v>569</v>
      </c>
      <c r="I4450">
        <v>298</v>
      </c>
      <c r="J4450" t="s">
        <v>145</v>
      </c>
      <c r="K4450" t="s">
        <v>137</v>
      </c>
      <c r="L4450">
        <f>I4450*$Q$2/100/1000</f>
        <v>1.1026E-3</v>
      </c>
    </row>
    <row r="4451" spans="1:12">
      <c r="A4451" s="118">
        <v>45139</v>
      </c>
      <c r="B4451" t="s">
        <v>17080</v>
      </c>
      <c r="C4451" t="s">
        <v>17079</v>
      </c>
      <c r="D4451" t="s">
        <v>17281</v>
      </c>
      <c r="E4451" t="s">
        <v>17474</v>
      </c>
      <c r="F4451" s="119">
        <v>101042941</v>
      </c>
      <c r="G4451" t="s">
        <v>5641</v>
      </c>
      <c r="H4451" t="s">
        <v>17075</v>
      </c>
      <c r="I4451">
        <v>324</v>
      </c>
      <c r="J4451" t="s">
        <v>145</v>
      </c>
      <c r="K4451" t="s">
        <v>137</v>
      </c>
      <c r="L4451">
        <f>I4451*$Q$2/100/1000</f>
        <v>1.1987999999999999E-3</v>
      </c>
    </row>
    <row r="4452" spans="1:12">
      <c r="A4452" s="118">
        <v>45047</v>
      </c>
      <c r="B4452" t="s">
        <v>921</v>
      </c>
      <c r="C4452" t="s">
        <v>920</v>
      </c>
      <c r="D4452" t="s">
        <v>1573</v>
      </c>
      <c r="E4452" t="s">
        <v>17473</v>
      </c>
      <c r="F4452" t="s">
        <v>1561</v>
      </c>
      <c r="G4452" t="s">
        <v>1560</v>
      </c>
      <c r="H4452" t="s">
        <v>916</v>
      </c>
      <c r="I4452">
        <v>44.6</v>
      </c>
      <c r="J4452" t="s">
        <v>145</v>
      </c>
      <c r="K4452" t="s">
        <v>137</v>
      </c>
      <c r="L4452">
        <f>I4452*$Q$2/100/1000</f>
        <v>1.6501999999999999E-4</v>
      </c>
    </row>
    <row r="4453" spans="1:12">
      <c r="A4453" s="118">
        <v>45139</v>
      </c>
      <c r="B4453" t="s">
        <v>17080</v>
      </c>
      <c r="C4453" t="s">
        <v>17079</v>
      </c>
      <c r="D4453" t="s">
        <v>17206</v>
      </c>
      <c r="E4453" t="s">
        <v>17472</v>
      </c>
      <c r="F4453" s="119" t="s">
        <v>17172</v>
      </c>
      <c r="G4453" t="s">
        <v>17171</v>
      </c>
      <c r="H4453" t="s">
        <v>17075</v>
      </c>
      <c r="I4453">
        <v>324</v>
      </c>
      <c r="J4453" t="s">
        <v>145</v>
      </c>
      <c r="K4453" t="s">
        <v>137</v>
      </c>
      <c r="L4453">
        <f>I4453*$Q$2/100/1000</f>
        <v>1.1987999999999999E-3</v>
      </c>
    </row>
    <row r="4454" spans="1:12">
      <c r="A4454" s="118">
        <v>45139</v>
      </c>
      <c r="B4454" t="s">
        <v>17080</v>
      </c>
      <c r="C4454" t="s">
        <v>17079</v>
      </c>
      <c r="D4454" t="s">
        <v>17105</v>
      </c>
      <c r="E4454" t="s">
        <v>17471</v>
      </c>
      <c r="F4454" s="119">
        <v>101043948</v>
      </c>
      <c r="G4454" t="s">
        <v>17103</v>
      </c>
      <c r="H4454" t="s">
        <v>17075</v>
      </c>
      <c r="I4454">
        <v>324</v>
      </c>
      <c r="J4454" t="s">
        <v>145</v>
      </c>
      <c r="K4454" t="s">
        <v>137</v>
      </c>
      <c r="L4454">
        <f>I4454*$Q$2/100/1000</f>
        <v>1.1987999999999999E-3</v>
      </c>
    </row>
    <row r="4455" spans="1:12">
      <c r="A4455" s="118">
        <v>45139</v>
      </c>
      <c r="B4455" t="s">
        <v>17080</v>
      </c>
      <c r="C4455" t="s">
        <v>17079</v>
      </c>
      <c r="D4455" t="s">
        <v>17284</v>
      </c>
      <c r="E4455" t="s">
        <v>17470</v>
      </c>
      <c r="F4455" s="119">
        <v>101022633</v>
      </c>
      <c r="G4455" t="s">
        <v>17164</v>
      </c>
      <c r="H4455" t="s">
        <v>17075</v>
      </c>
      <c r="I4455">
        <v>324</v>
      </c>
      <c r="J4455" t="s">
        <v>145</v>
      </c>
      <c r="K4455" t="s">
        <v>137</v>
      </c>
      <c r="L4455">
        <f>I4455*$Q$2/100/1000</f>
        <v>1.1987999999999999E-3</v>
      </c>
    </row>
    <row r="4456" spans="1:12">
      <c r="A4456" s="118">
        <v>45047</v>
      </c>
      <c r="B4456" t="s">
        <v>921</v>
      </c>
      <c r="C4456" t="s">
        <v>920</v>
      </c>
      <c r="D4456" t="s">
        <v>15975</v>
      </c>
      <c r="E4456" t="s">
        <v>17469</v>
      </c>
      <c r="F4456">
        <v>101047544</v>
      </c>
      <c r="G4456" t="s">
        <v>917</v>
      </c>
      <c r="H4456" t="s">
        <v>916</v>
      </c>
      <c r="I4456">
        <v>44.6</v>
      </c>
      <c r="J4456" t="s">
        <v>145</v>
      </c>
      <c r="K4456" t="s">
        <v>137</v>
      </c>
      <c r="L4456">
        <f>I4456*$Q$2/100/1000</f>
        <v>1.6501999999999999E-4</v>
      </c>
    </row>
    <row r="4457" spans="1:12">
      <c r="A4457" s="118">
        <v>45139</v>
      </c>
      <c r="B4457" t="s">
        <v>17080</v>
      </c>
      <c r="C4457" t="s">
        <v>17079</v>
      </c>
      <c r="D4457" t="s">
        <v>17333</v>
      </c>
      <c r="E4457" t="s">
        <v>17468</v>
      </c>
      <c r="F4457" s="119" t="s">
        <v>17115</v>
      </c>
      <c r="G4457" t="s">
        <v>17114</v>
      </c>
      <c r="H4457" t="s">
        <v>17075</v>
      </c>
      <c r="I4457">
        <v>324</v>
      </c>
      <c r="J4457" t="s">
        <v>145</v>
      </c>
      <c r="K4457" t="s">
        <v>137</v>
      </c>
      <c r="L4457">
        <f>I4457*$Q$2/100/1000</f>
        <v>1.1987999999999999E-3</v>
      </c>
    </row>
    <row r="4458" spans="1:12">
      <c r="A4458" s="118">
        <v>45139</v>
      </c>
      <c r="B4458" t="s">
        <v>17080</v>
      </c>
      <c r="C4458" t="s">
        <v>17079</v>
      </c>
      <c r="D4458" t="s">
        <v>17199</v>
      </c>
      <c r="E4458" t="s">
        <v>17467</v>
      </c>
      <c r="F4458" s="119" t="s">
        <v>17256</v>
      </c>
      <c r="G4458" t="s">
        <v>17255</v>
      </c>
      <c r="H4458" t="s">
        <v>17075</v>
      </c>
      <c r="I4458">
        <v>324</v>
      </c>
      <c r="J4458" t="s">
        <v>145</v>
      </c>
      <c r="K4458" t="s">
        <v>137</v>
      </c>
      <c r="L4458">
        <f>I4458*$Q$2/100/1000</f>
        <v>1.1987999999999999E-3</v>
      </c>
    </row>
    <row r="4459" spans="1:12">
      <c r="A4459" s="118">
        <v>45139</v>
      </c>
      <c r="B4459" t="s">
        <v>17080</v>
      </c>
      <c r="C4459" t="s">
        <v>17079</v>
      </c>
      <c r="D4459" t="s">
        <v>17357</v>
      </c>
      <c r="E4459" t="s">
        <v>17466</v>
      </c>
      <c r="F4459" s="119">
        <v>101031312</v>
      </c>
      <c r="G4459" t="s">
        <v>17095</v>
      </c>
      <c r="H4459" t="s">
        <v>17075</v>
      </c>
      <c r="I4459">
        <v>324</v>
      </c>
      <c r="J4459" t="s">
        <v>145</v>
      </c>
      <c r="K4459" t="s">
        <v>137</v>
      </c>
      <c r="L4459">
        <f>I4459*$Q$2/100/1000</f>
        <v>1.1987999999999999E-3</v>
      </c>
    </row>
    <row r="4460" spans="1:12">
      <c r="A4460" s="118">
        <v>45047</v>
      </c>
      <c r="B4460" t="s">
        <v>180</v>
      </c>
      <c r="C4460" t="s">
        <v>179</v>
      </c>
      <c r="D4460" t="s">
        <v>17465</v>
      </c>
      <c r="E4460" t="s">
        <v>17464</v>
      </c>
      <c r="F4460" t="s">
        <v>17463</v>
      </c>
      <c r="G4460" t="s">
        <v>17462</v>
      </c>
      <c r="H4460" t="s">
        <v>174</v>
      </c>
      <c r="I4460">
        <v>3154</v>
      </c>
      <c r="J4460" t="s">
        <v>173</v>
      </c>
      <c r="K4460" t="s">
        <v>172</v>
      </c>
      <c r="L4460">
        <f>I4460*$Q$3/(1000/25)</f>
        <v>2.5295079999999999</v>
      </c>
    </row>
    <row r="4461" spans="1:12">
      <c r="A4461" s="118">
        <v>45047</v>
      </c>
      <c r="B4461" t="s">
        <v>180</v>
      </c>
      <c r="C4461" t="s">
        <v>179</v>
      </c>
      <c r="D4461" t="s">
        <v>17461</v>
      </c>
      <c r="E4461" t="s">
        <v>17460</v>
      </c>
      <c r="F4461" t="s">
        <v>17459</v>
      </c>
      <c r="G4461" t="s">
        <v>8718</v>
      </c>
      <c r="H4461" t="s">
        <v>174</v>
      </c>
      <c r="I4461">
        <v>3154</v>
      </c>
      <c r="J4461" t="s">
        <v>173</v>
      </c>
      <c r="K4461" t="s">
        <v>172</v>
      </c>
      <c r="L4461">
        <f>I4461*$Q$3/(1000/25)</f>
        <v>2.5295079999999999</v>
      </c>
    </row>
    <row r="4462" spans="1:12">
      <c r="A4462" s="118">
        <v>45139</v>
      </c>
      <c r="B4462" t="s">
        <v>17080</v>
      </c>
      <c r="C4462" t="s">
        <v>17079</v>
      </c>
      <c r="D4462" t="s">
        <v>17458</v>
      </c>
      <c r="E4462" t="s">
        <v>17457</v>
      </c>
      <c r="F4462" s="119" t="s">
        <v>17456</v>
      </c>
      <c r="G4462" t="s">
        <v>17455</v>
      </c>
      <c r="H4462" t="s">
        <v>17075</v>
      </c>
      <c r="I4462">
        <v>324</v>
      </c>
      <c r="J4462" t="s">
        <v>145</v>
      </c>
      <c r="K4462" t="s">
        <v>137</v>
      </c>
      <c r="L4462">
        <f>I4462*$Q$2/100/1000</f>
        <v>1.1987999999999999E-3</v>
      </c>
    </row>
    <row r="4463" spans="1:12">
      <c r="A4463" s="118">
        <v>45170</v>
      </c>
      <c r="B4463" t="s">
        <v>17080</v>
      </c>
      <c r="C4463" t="s">
        <v>17079</v>
      </c>
      <c r="D4463" t="s">
        <v>17340</v>
      </c>
      <c r="E4463" t="s">
        <v>17454</v>
      </c>
      <c r="F4463">
        <v>21206151</v>
      </c>
      <c r="G4463" t="s">
        <v>17180</v>
      </c>
      <c r="H4463" t="s">
        <v>17075</v>
      </c>
      <c r="I4463">
        <v>324</v>
      </c>
      <c r="J4463" t="s">
        <v>145</v>
      </c>
      <c r="K4463" t="s">
        <v>137</v>
      </c>
      <c r="L4463">
        <f>I4463*$Q$2/100/1000</f>
        <v>1.1987999999999999E-3</v>
      </c>
    </row>
    <row r="4464" spans="1:12">
      <c r="A4464" s="118">
        <v>45170</v>
      </c>
      <c r="B4464" t="s">
        <v>17080</v>
      </c>
      <c r="C4464" t="s">
        <v>17079</v>
      </c>
      <c r="D4464" t="s">
        <v>17444</v>
      </c>
      <c r="E4464" t="s">
        <v>17453</v>
      </c>
      <c r="F4464" t="s">
        <v>17349</v>
      </c>
      <c r="G4464" t="s">
        <v>17348</v>
      </c>
      <c r="H4464" t="s">
        <v>17075</v>
      </c>
      <c r="I4464">
        <v>324</v>
      </c>
      <c r="J4464" t="s">
        <v>145</v>
      </c>
      <c r="K4464" t="s">
        <v>137</v>
      </c>
      <c r="L4464">
        <f>I4464*$Q$2/100/1000</f>
        <v>1.1987999999999999E-3</v>
      </c>
    </row>
    <row r="4465" spans="1:12">
      <c r="A4465" s="118">
        <v>45170</v>
      </c>
      <c r="B4465" t="s">
        <v>17080</v>
      </c>
      <c r="C4465" t="s">
        <v>17079</v>
      </c>
      <c r="D4465" t="s">
        <v>17206</v>
      </c>
      <c r="E4465" t="s">
        <v>17452</v>
      </c>
      <c r="F4465" t="s">
        <v>17086</v>
      </c>
      <c r="G4465" t="s">
        <v>17085</v>
      </c>
      <c r="H4465" t="s">
        <v>17075</v>
      </c>
      <c r="I4465">
        <v>324</v>
      </c>
      <c r="J4465" t="s">
        <v>145</v>
      </c>
      <c r="K4465" t="s">
        <v>137</v>
      </c>
      <c r="L4465">
        <f>I4465*$Q$2/100/1000</f>
        <v>1.1987999999999999E-3</v>
      </c>
    </row>
    <row r="4466" spans="1:12">
      <c r="A4466" s="118">
        <v>45047</v>
      </c>
      <c r="B4466" t="s">
        <v>180</v>
      </c>
      <c r="C4466" t="s">
        <v>179</v>
      </c>
      <c r="D4466" t="s">
        <v>2350</v>
      </c>
      <c r="E4466" t="s">
        <v>17451</v>
      </c>
      <c r="F4466" t="s">
        <v>17450</v>
      </c>
      <c r="G4466" t="s">
        <v>17449</v>
      </c>
      <c r="H4466" t="s">
        <v>174</v>
      </c>
      <c r="I4466">
        <v>3154</v>
      </c>
      <c r="J4466" t="s">
        <v>173</v>
      </c>
      <c r="K4466" t="s">
        <v>172</v>
      </c>
      <c r="L4466">
        <f>I4466*$Q$3/(1000/0.1)</f>
        <v>1.0118031999999999E-2</v>
      </c>
    </row>
    <row r="4467" spans="1:12" ht="15" customHeight="1">
      <c r="A4467" s="118">
        <v>45047</v>
      </c>
      <c r="B4467" t="s">
        <v>180</v>
      </c>
      <c r="C4467" t="s">
        <v>179</v>
      </c>
      <c r="D4467" t="s">
        <v>17448</v>
      </c>
      <c r="E4467" t="s">
        <v>17447</v>
      </c>
      <c r="F4467" t="s">
        <v>1652</v>
      </c>
      <c r="G4467" t="s">
        <v>1651</v>
      </c>
      <c r="H4467" t="s">
        <v>174</v>
      </c>
      <c r="I4467">
        <v>3154</v>
      </c>
      <c r="J4467" t="s">
        <v>173</v>
      </c>
      <c r="K4467" t="s">
        <v>172</v>
      </c>
      <c r="L4467">
        <f>I4467*$Q$3/(1000/0.1)</f>
        <v>1.0118031999999999E-2</v>
      </c>
    </row>
    <row r="4468" spans="1:12">
      <c r="A4468" s="118">
        <v>45170</v>
      </c>
      <c r="B4468" t="s">
        <v>17080</v>
      </c>
      <c r="C4468" t="s">
        <v>17079</v>
      </c>
      <c r="D4468" t="s">
        <v>17297</v>
      </c>
      <c r="E4468" t="s">
        <v>17446</v>
      </c>
      <c r="F4468" t="s">
        <v>17115</v>
      </c>
      <c r="G4468" t="s">
        <v>17114</v>
      </c>
      <c r="H4468" t="s">
        <v>17075</v>
      </c>
      <c r="I4468">
        <v>324</v>
      </c>
      <c r="J4468" t="s">
        <v>145</v>
      </c>
      <c r="K4468" t="s">
        <v>137</v>
      </c>
      <c r="L4468">
        <f>I4468*$Q$2/100/1000</f>
        <v>1.1987999999999999E-3</v>
      </c>
    </row>
    <row r="4469" spans="1:12">
      <c r="A4469" s="118">
        <v>45170</v>
      </c>
      <c r="B4469" t="s">
        <v>17080</v>
      </c>
      <c r="C4469" t="s">
        <v>17079</v>
      </c>
      <c r="D4469" t="s">
        <v>17206</v>
      </c>
      <c r="E4469" t="s">
        <v>17445</v>
      </c>
      <c r="F4469" t="s">
        <v>17143</v>
      </c>
      <c r="G4469" t="s">
        <v>17142</v>
      </c>
      <c r="H4469" t="s">
        <v>17075</v>
      </c>
      <c r="I4469">
        <v>324</v>
      </c>
      <c r="J4469" t="s">
        <v>145</v>
      </c>
      <c r="K4469" t="s">
        <v>137</v>
      </c>
      <c r="L4469">
        <f>I4469*$Q$2/100/1000</f>
        <v>1.1987999999999999E-3</v>
      </c>
    </row>
    <row r="4470" spans="1:12">
      <c r="A4470" s="118">
        <v>45170</v>
      </c>
      <c r="B4470" t="s">
        <v>17080</v>
      </c>
      <c r="C4470" t="s">
        <v>17079</v>
      </c>
      <c r="D4470" t="s">
        <v>17444</v>
      </c>
      <c r="E4470" t="s">
        <v>17443</v>
      </c>
      <c r="F4470">
        <v>101037819</v>
      </c>
      <c r="G4470" t="s">
        <v>17442</v>
      </c>
      <c r="H4470" t="s">
        <v>17075</v>
      </c>
      <c r="I4470">
        <v>324</v>
      </c>
      <c r="J4470" t="s">
        <v>145</v>
      </c>
      <c r="K4470" t="s">
        <v>137</v>
      </c>
      <c r="L4470">
        <f>I4470*$Q$2/100/1000</f>
        <v>1.1987999999999999E-3</v>
      </c>
    </row>
    <row r="4471" spans="1:12">
      <c r="A4471" s="118">
        <v>45170</v>
      </c>
      <c r="B4471" t="s">
        <v>17080</v>
      </c>
      <c r="C4471" t="s">
        <v>17079</v>
      </c>
      <c r="D4471" t="s">
        <v>17342</v>
      </c>
      <c r="E4471" t="s">
        <v>17441</v>
      </c>
      <c r="F4471" t="s">
        <v>17172</v>
      </c>
      <c r="G4471" t="s">
        <v>17171</v>
      </c>
      <c r="H4471" t="s">
        <v>17075</v>
      </c>
      <c r="I4471">
        <v>324</v>
      </c>
      <c r="J4471" t="s">
        <v>145</v>
      </c>
      <c r="K4471" t="s">
        <v>137</v>
      </c>
      <c r="L4471">
        <f>I4471*$Q$2/100/1000</f>
        <v>1.1987999999999999E-3</v>
      </c>
    </row>
    <row r="4472" spans="1:12">
      <c r="A4472" s="118">
        <v>45170</v>
      </c>
      <c r="B4472" t="s">
        <v>17080</v>
      </c>
      <c r="C4472" t="s">
        <v>17079</v>
      </c>
      <c r="D4472" t="s">
        <v>17297</v>
      </c>
      <c r="E4472" t="s">
        <v>17440</v>
      </c>
      <c r="F4472" t="s">
        <v>17115</v>
      </c>
      <c r="G4472" t="s">
        <v>17114</v>
      </c>
      <c r="H4472" t="s">
        <v>17075</v>
      </c>
      <c r="I4472">
        <v>324</v>
      </c>
      <c r="J4472" t="s">
        <v>145</v>
      </c>
      <c r="K4472" t="s">
        <v>137</v>
      </c>
      <c r="L4472">
        <f>I4472*$Q$2/100/1000</f>
        <v>1.1987999999999999E-3</v>
      </c>
    </row>
    <row r="4473" spans="1:12">
      <c r="A4473" s="118">
        <v>45170</v>
      </c>
      <c r="B4473" t="s">
        <v>17080</v>
      </c>
      <c r="C4473" t="s">
        <v>17079</v>
      </c>
      <c r="D4473" t="s">
        <v>17206</v>
      </c>
      <c r="E4473" t="s">
        <v>17439</v>
      </c>
      <c r="F4473" t="s">
        <v>17418</v>
      </c>
      <c r="G4473" t="s">
        <v>17417</v>
      </c>
      <c r="H4473" t="s">
        <v>17075</v>
      </c>
      <c r="I4473">
        <v>324</v>
      </c>
      <c r="J4473" t="s">
        <v>145</v>
      </c>
      <c r="K4473" t="s">
        <v>137</v>
      </c>
      <c r="L4473">
        <f>I4473*$Q$2/100/1000</f>
        <v>1.1987999999999999E-3</v>
      </c>
    </row>
    <row r="4474" spans="1:12">
      <c r="A4474" s="118">
        <v>45170</v>
      </c>
      <c r="B4474" t="s">
        <v>17080</v>
      </c>
      <c r="C4474" t="s">
        <v>17079</v>
      </c>
      <c r="D4474" t="s">
        <v>17154</v>
      </c>
      <c r="E4474" t="s">
        <v>17438</v>
      </c>
      <c r="F4474" t="s">
        <v>17197</v>
      </c>
      <c r="G4474" t="s">
        <v>17196</v>
      </c>
      <c r="H4474" t="s">
        <v>17075</v>
      </c>
      <c r="I4474">
        <v>324</v>
      </c>
      <c r="J4474" t="s">
        <v>145</v>
      </c>
      <c r="K4474" t="s">
        <v>137</v>
      </c>
      <c r="L4474">
        <f>I4474*$Q$2/100/1000</f>
        <v>1.1987999999999999E-3</v>
      </c>
    </row>
    <row r="4475" spans="1:12">
      <c r="A4475" s="118">
        <v>45170</v>
      </c>
      <c r="B4475" t="s">
        <v>17080</v>
      </c>
      <c r="C4475" t="s">
        <v>17079</v>
      </c>
      <c r="D4475" t="s">
        <v>17199</v>
      </c>
      <c r="E4475" t="s">
        <v>17437</v>
      </c>
      <c r="F4475" t="s">
        <v>17418</v>
      </c>
      <c r="G4475" t="s">
        <v>17417</v>
      </c>
      <c r="H4475" t="s">
        <v>17075</v>
      </c>
      <c r="I4475">
        <v>324</v>
      </c>
      <c r="J4475" t="s">
        <v>145</v>
      </c>
      <c r="K4475" t="s">
        <v>137</v>
      </c>
      <c r="L4475">
        <f>I4475*$Q$2/100/1000</f>
        <v>1.1987999999999999E-3</v>
      </c>
    </row>
    <row r="4476" spans="1:12">
      <c r="A4476" s="118">
        <v>45170</v>
      </c>
      <c r="B4476" t="s">
        <v>17080</v>
      </c>
      <c r="C4476" t="s">
        <v>17079</v>
      </c>
      <c r="D4476" t="s">
        <v>17342</v>
      </c>
      <c r="E4476" t="s">
        <v>17436</v>
      </c>
      <c r="F4476" t="s">
        <v>17197</v>
      </c>
      <c r="G4476" t="s">
        <v>17196</v>
      </c>
      <c r="H4476" t="s">
        <v>17075</v>
      </c>
      <c r="I4476">
        <v>324</v>
      </c>
      <c r="J4476" t="s">
        <v>145</v>
      </c>
      <c r="K4476" t="s">
        <v>137</v>
      </c>
      <c r="L4476">
        <f>I4476*$Q$2/100/1000</f>
        <v>1.1987999999999999E-3</v>
      </c>
    </row>
    <row r="4477" spans="1:12">
      <c r="A4477" s="118">
        <v>45170</v>
      </c>
      <c r="B4477" t="s">
        <v>17080</v>
      </c>
      <c r="C4477" t="s">
        <v>17079</v>
      </c>
      <c r="D4477" t="s">
        <v>17342</v>
      </c>
      <c r="E4477" t="s">
        <v>17435</v>
      </c>
      <c r="F4477" t="s">
        <v>17260</v>
      </c>
      <c r="G4477" t="s">
        <v>17259</v>
      </c>
      <c r="H4477" t="s">
        <v>17075</v>
      </c>
      <c r="I4477">
        <v>324</v>
      </c>
      <c r="J4477" t="s">
        <v>145</v>
      </c>
      <c r="K4477" t="s">
        <v>137</v>
      </c>
      <c r="L4477">
        <f>I4477*$Q$2/100/1000</f>
        <v>1.1987999999999999E-3</v>
      </c>
    </row>
    <row r="4478" spans="1:12">
      <c r="A4478" s="118">
        <v>45047</v>
      </c>
      <c r="B4478" t="s">
        <v>180</v>
      </c>
      <c r="C4478" t="s">
        <v>179</v>
      </c>
      <c r="D4478" t="s">
        <v>8440</v>
      </c>
      <c r="E4478" t="s">
        <v>17434</v>
      </c>
      <c r="F4478" t="s">
        <v>11889</v>
      </c>
      <c r="G4478" t="s">
        <v>8437</v>
      </c>
      <c r="H4478" t="s">
        <v>174</v>
      </c>
      <c r="I4478">
        <v>3154</v>
      </c>
      <c r="J4478" t="s">
        <v>173</v>
      </c>
      <c r="K4478" t="s">
        <v>172</v>
      </c>
      <c r="L4478">
        <f>I4478*$Q$3/(1000/0.1)</f>
        <v>1.0118031999999999E-2</v>
      </c>
    </row>
    <row r="4479" spans="1:12">
      <c r="A4479" s="118">
        <v>45170</v>
      </c>
      <c r="B4479" t="s">
        <v>17080</v>
      </c>
      <c r="C4479" t="s">
        <v>17079</v>
      </c>
      <c r="D4479" t="s">
        <v>17371</v>
      </c>
      <c r="E4479" t="s">
        <v>17433</v>
      </c>
      <c r="F4479" t="s">
        <v>17089</v>
      </c>
      <c r="G4479" t="s">
        <v>17088</v>
      </c>
      <c r="H4479" t="s">
        <v>17075</v>
      </c>
      <c r="I4479">
        <v>324</v>
      </c>
      <c r="J4479" t="s">
        <v>145</v>
      </c>
      <c r="K4479" t="s">
        <v>137</v>
      </c>
      <c r="L4479">
        <f>I4479*$Q$2/100/1000</f>
        <v>1.1987999999999999E-3</v>
      </c>
    </row>
    <row r="4480" spans="1:12">
      <c r="A4480" s="118">
        <v>45047</v>
      </c>
      <c r="B4480" t="s">
        <v>365</v>
      </c>
      <c r="C4480" t="s">
        <v>364</v>
      </c>
      <c r="D4480" t="s">
        <v>17432</v>
      </c>
      <c r="E4480" t="s">
        <v>17431</v>
      </c>
      <c r="F4480">
        <v>101034024</v>
      </c>
      <c r="G4480" t="s">
        <v>400</v>
      </c>
      <c r="H4480" t="s">
        <v>359</v>
      </c>
      <c r="I4480">
        <v>144</v>
      </c>
      <c r="J4480" t="s">
        <v>138</v>
      </c>
      <c r="K4480" t="s">
        <v>137</v>
      </c>
      <c r="L4480">
        <f>I4480*$Q$2/1000</f>
        <v>5.3280000000000001E-2</v>
      </c>
    </row>
    <row r="4481" spans="1:12">
      <c r="A4481" s="118">
        <v>45047</v>
      </c>
      <c r="B4481" t="s">
        <v>180</v>
      </c>
      <c r="C4481" t="s">
        <v>179</v>
      </c>
      <c r="D4481" t="s">
        <v>17430</v>
      </c>
      <c r="E4481" t="s">
        <v>17429</v>
      </c>
      <c r="F4481" t="s">
        <v>2914</v>
      </c>
      <c r="G4481" t="s">
        <v>2913</v>
      </c>
      <c r="H4481" t="s">
        <v>174</v>
      </c>
      <c r="I4481">
        <v>3154</v>
      </c>
      <c r="J4481" t="s">
        <v>173</v>
      </c>
      <c r="K4481" t="s">
        <v>172</v>
      </c>
      <c r="L4481">
        <f>I4481*$Q$3/(1000/0.1)</f>
        <v>1.0118031999999999E-2</v>
      </c>
    </row>
    <row r="4482" spans="1:12">
      <c r="A4482" s="118">
        <v>45170</v>
      </c>
      <c r="B4482" t="s">
        <v>17080</v>
      </c>
      <c r="C4482" t="s">
        <v>17079</v>
      </c>
      <c r="D4482" t="s">
        <v>17154</v>
      </c>
      <c r="E4482" t="s">
        <v>17428</v>
      </c>
      <c r="F4482" t="s">
        <v>17184</v>
      </c>
      <c r="G4482" t="s">
        <v>17183</v>
      </c>
      <c r="H4482" t="s">
        <v>17075</v>
      </c>
      <c r="I4482">
        <v>324</v>
      </c>
      <c r="J4482" t="s">
        <v>145</v>
      </c>
      <c r="K4482" t="s">
        <v>137</v>
      </c>
      <c r="L4482">
        <f>I4482*$Q$2/100/1000</f>
        <v>1.1987999999999999E-3</v>
      </c>
    </row>
    <row r="4483" spans="1:12" ht="15" customHeight="1">
      <c r="A4483" s="118">
        <v>45047</v>
      </c>
      <c r="B4483" t="s">
        <v>180</v>
      </c>
      <c r="C4483" t="s">
        <v>179</v>
      </c>
      <c r="D4483" t="s">
        <v>17427</v>
      </c>
      <c r="E4483" t="s">
        <v>17426</v>
      </c>
      <c r="F4483">
        <v>101027222</v>
      </c>
      <c r="G4483" t="s">
        <v>17378</v>
      </c>
      <c r="H4483" t="s">
        <v>174</v>
      </c>
      <c r="I4483">
        <v>3154</v>
      </c>
      <c r="J4483" t="s">
        <v>173</v>
      </c>
      <c r="K4483" t="s">
        <v>172</v>
      </c>
      <c r="L4483">
        <f>I4483*$Q$3/(1000/0.1)</f>
        <v>1.0118031999999999E-2</v>
      </c>
    </row>
    <row r="4484" spans="1:12" ht="15" customHeight="1">
      <c r="A4484" s="118">
        <v>45170</v>
      </c>
      <c r="B4484" t="s">
        <v>17080</v>
      </c>
      <c r="C4484" t="s">
        <v>17079</v>
      </c>
      <c r="D4484" t="s">
        <v>17154</v>
      </c>
      <c r="E4484" t="s">
        <v>17425</v>
      </c>
      <c r="F4484" t="s">
        <v>17184</v>
      </c>
      <c r="G4484" t="s">
        <v>17183</v>
      </c>
      <c r="H4484" t="s">
        <v>17075</v>
      </c>
      <c r="I4484">
        <v>324</v>
      </c>
      <c r="J4484" t="s">
        <v>145</v>
      </c>
      <c r="K4484" t="s">
        <v>137</v>
      </c>
      <c r="L4484">
        <f>I4484*$Q$2/100/1000</f>
        <v>1.1987999999999999E-3</v>
      </c>
    </row>
    <row r="4485" spans="1:12">
      <c r="A4485" s="118">
        <v>45170</v>
      </c>
      <c r="B4485" t="s">
        <v>17080</v>
      </c>
      <c r="C4485" t="s">
        <v>17079</v>
      </c>
      <c r="D4485" t="s">
        <v>17179</v>
      </c>
      <c r="E4485" t="s">
        <v>17424</v>
      </c>
      <c r="F4485">
        <v>101039286</v>
      </c>
      <c r="G4485" t="s">
        <v>17177</v>
      </c>
      <c r="H4485" t="s">
        <v>17075</v>
      </c>
      <c r="I4485">
        <v>324</v>
      </c>
      <c r="J4485" t="s">
        <v>145</v>
      </c>
      <c r="K4485" t="s">
        <v>137</v>
      </c>
      <c r="L4485">
        <f>I4485*$Q$2/100/1000</f>
        <v>1.1987999999999999E-3</v>
      </c>
    </row>
    <row r="4486" spans="1:12">
      <c r="A4486" s="118">
        <v>45170</v>
      </c>
      <c r="B4486" t="s">
        <v>17080</v>
      </c>
      <c r="C4486" t="s">
        <v>17079</v>
      </c>
      <c r="D4486" t="s">
        <v>17284</v>
      </c>
      <c r="E4486" t="s">
        <v>17423</v>
      </c>
      <c r="F4486">
        <v>101037559</v>
      </c>
      <c r="G4486" t="s">
        <v>17235</v>
      </c>
      <c r="H4486" t="s">
        <v>17075</v>
      </c>
      <c r="I4486">
        <v>324</v>
      </c>
      <c r="J4486" t="s">
        <v>145</v>
      </c>
      <c r="K4486" t="s">
        <v>137</v>
      </c>
      <c r="L4486">
        <f>I4486*$Q$2/100/1000</f>
        <v>1.1987999999999999E-3</v>
      </c>
    </row>
    <row r="4487" spans="1:12">
      <c r="A4487" s="118">
        <v>45170</v>
      </c>
      <c r="B4487" t="s">
        <v>17080</v>
      </c>
      <c r="C4487" t="s">
        <v>17079</v>
      </c>
      <c r="D4487" t="s">
        <v>17159</v>
      </c>
      <c r="E4487" t="s">
        <v>17422</v>
      </c>
      <c r="F4487" t="s">
        <v>17157</v>
      </c>
      <c r="G4487" t="s">
        <v>17156</v>
      </c>
      <c r="H4487" t="s">
        <v>17075</v>
      </c>
      <c r="I4487">
        <v>324</v>
      </c>
      <c r="J4487" t="s">
        <v>145</v>
      </c>
      <c r="K4487" t="s">
        <v>137</v>
      </c>
      <c r="L4487">
        <f>I4487*$Q$2/100/1000</f>
        <v>1.1987999999999999E-3</v>
      </c>
    </row>
    <row r="4488" spans="1:12">
      <c r="A4488" s="118">
        <v>45170</v>
      </c>
      <c r="B4488" t="s">
        <v>17080</v>
      </c>
      <c r="C4488" t="s">
        <v>17079</v>
      </c>
      <c r="D4488" t="s">
        <v>17221</v>
      </c>
      <c r="E4488" t="s">
        <v>17421</v>
      </c>
      <c r="F4488" t="s">
        <v>17223</v>
      </c>
      <c r="G4488" t="s">
        <v>17222</v>
      </c>
      <c r="H4488" t="s">
        <v>17075</v>
      </c>
      <c r="I4488">
        <v>324</v>
      </c>
      <c r="J4488" t="s">
        <v>145</v>
      </c>
      <c r="K4488" t="s">
        <v>137</v>
      </c>
      <c r="L4488">
        <f>I4488*$Q$2/100/1000</f>
        <v>1.1987999999999999E-3</v>
      </c>
    </row>
    <row r="4489" spans="1:12">
      <c r="A4489" s="118">
        <v>45170</v>
      </c>
      <c r="B4489" t="s">
        <v>17080</v>
      </c>
      <c r="C4489" t="s">
        <v>17079</v>
      </c>
      <c r="D4489" t="s">
        <v>17221</v>
      </c>
      <c r="E4489" t="s">
        <v>17420</v>
      </c>
      <c r="F4489" t="s">
        <v>17223</v>
      </c>
      <c r="G4489" t="s">
        <v>17222</v>
      </c>
      <c r="H4489" t="s">
        <v>17075</v>
      </c>
      <c r="I4489">
        <v>324</v>
      </c>
      <c r="J4489" t="s">
        <v>145</v>
      </c>
      <c r="K4489" t="s">
        <v>137</v>
      </c>
      <c r="L4489">
        <f>I4489*$Q$2/100/1000</f>
        <v>1.1987999999999999E-3</v>
      </c>
    </row>
    <row r="4490" spans="1:12">
      <c r="A4490" s="118">
        <v>45170</v>
      </c>
      <c r="B4490" t="s">
        <v>17080</v>
      </c>
      <c r="C4490" t="s">
        <v>17079</v>
      </c>
      <c r="D4490" t="s">
        <v>17371</v>
      </c>
      <c r="E4490" t="s">
        <v>17419</v>
      </c>
      <c r="F4490" t="s">
        <v>17418</v>
      </c>
      <c r="G4490" t="s">
        <v>17417</v>
      </c>
      <c r="H4490" t="s">
        <v>17075</v>
      </c>
      <c r="I4490">
        <v>324</v>
      </c>
      <c r="J4490" t="s">
        <v>145</v>
      </c>
      <c r="K4490" t="s">
        <v>137</v>
      </c>
      <c r="L4490">
        <f>I4490*$Q$2/100/1000</f>
        <v>1.1987999999999999E-3</v>
      </c>
    </row>
    <row r="4491" spans="1:12">
      <c r="A4491" s="118">
        <v>45170</v>
      </c>
      <c r="B4491" t="s">
        <v>17080</v>
      </c>
      <c r="C4491" t="s">
        <v>17079</v>
      </c>
      <c r="D4491" t="s">
        <v>17138</v>
      </c>
      <c r="E4491" t="s">
        <v>17416</v>
      </c>
      <c r="F4491" t="s">
        <v>17413</v>
      </c>
      <c r="G4491" t="s">
        <v>17412</v>
      </c>
      <c r="H4491" t="s">
        <v>17075</v>
      </c>
      <c r="I4491">
        <v>324</v>
      </c>
      <c r="J4491" t="s">
        <v>145</v>
      </c>
      <c r="K4491" t="s">
        <v>137</v>
      </c>
      <c r="L4491">
        <f>I4491*$Q$2/100/1000</f>
        <v>1.1987999999999999E-3</v>
      </c>
    </row>
    <row r="4492" spans="1:12">
      <c r="A4492" s="118">
        <v>45170</v>
      </c>
      <c r="B4492" t="s">
        <v>17080</v>
      </c>
      <c r="C4492" t="s">
        <v>17079</v>
      </c>
      <c r="D4492" t="s">
        <v>17138</v>
      </c>
      <c r="E4492" t="s">
        <v>17415</v>
      </c>
      <c r="F4492" t="s">
        <v>17413</v>
      </c>
      <c r="G4492" t="s">
        <v>17412</v>
      </c>
      <c r="H4492" t="s">
        <v>17075</v>
      </c>
      <c r="I4492">
        <v>324</v>
      </c>
      <c r="J4492" t="s">
        <v>145</v>
      </c>
      <c r="K4492" t="s">
        <v>137</v>
      </c>
      <c r="L4492">
        <f>I4492*$Q$2/100/1000</f>
        <v>1.1987999999999999E-3</v>
      </c>
    </row>
    <row r="4493" spans="1:12">
      <c r="A4493" s="118">
        <v>45170</v>
      </c>
      <c r="B4493" t="s">
        <v>17080</v>
      </c>
      <c r="C4493" t="s">
        <v>17079</v>
      </c>
      <c r="D4493" t="s">
        <v>17342</v>
      </c>
      <c r="E4493" t="s">
        <v>17414</v>
      </c>
      <c r="F4493" t="s">
        <v>17413</v>
      </c>
      <c r="G4493" t="s">
        <v>17412</v>
      </c>
      <c r="H4493" t="s">
        <v>17075</v>
      </c>
      <c r="I4493">
        <v>324</v>
      </c>
      <c r="J4493" t="s">
        <v>145</v>
      </c>
      <c r="K4493" t="s">
        <v>137</v>
      </c>
      <c r="L4493">
        <f>I4493*$Q$2/100/1000</f>
        <v>1.1987999999999999E-3</v>
      </c>
    </row>
    <row r="4494" spans="1:12">
      <c r="A4494" s="118">
        <v>45170</v>
      </c>
      <c r="B4494" t="s">
        <v>17080</v>
      </c>
      <c r="C4494" t="s">
        <v>17079</v>
      </c>
      <c r="D4494" t="s">
        <v>17138</v>
      </c>
      <c r="E4494" t="s">
        <v>17411</v>
      </c>
      <c r="F4494" t="s">
        <v>17147</v>
      </c>
      <c r="G4494" t="s">
        <v>17146</v>
      </c>
      <c r="H4494" t="s">
        <v>17075</v>
      </c>
      <c r="I4494">
        <v>324</v>
      </c>
      <c r="J4494" t="s">
        <v>145</v>
      </c>
      <c r="K4494" t="s">
        <v>137</v>
      </c>
      <c r="L4494">
        <f>I4494*$Q$2/100/1000</f>
        <v>1.1987999999999999E-3</v>
      </c>
    </row>
    <row r="4495" spans="1:12">
      <c r="A4495" s="118">
        <v>45170</v>
      </c>
      <c r="B4495" t="s">
        <v>17080</v>
      </c>
      <c r="C4495" t="s">
        <v>17079</v>
      </c>
      <c r="D4495" t="s">
        <v>17138</v>
      </c>
      <c r="E4495" t="s">
        <v>17410</v>
      </c>
      <c r="F4495" t="s">
        <v>17147</v>
      </c>
      <c r="G4495" t="s">
        <v>17146</v>
      </c>
      <c r="H4495" t="s">
        <v>17075</v>
      </c>
      <c r="I4495">
        <v>324</v>
      </c>
      <c r="J4495" t="s">
        <v>145</v>
      </c>
      <c r="K4495" t="s">
        <v>137</v>
      </c>
      <c r="L4495">
        <f>I4495*$Q$2/100/1000</f>
        <v>1.1987999999999999E-3</v>
      </c>
    </row>
    <row r="4496" spans="1:12">
      <c r="A4496" s="118">
        <v>45170</v>
      </c>
      <c r="B4496" t="s">
        <v>17080</v>
      </c>
      <c r="C4496" t="s">
        <v>17079</v>
      </c>
      <c r="D4496" t="s">
        <v>17206</v>
      </c>
      <c r="E4496" t="s">
        <v>17409</v>
      </c>
      <c r="F4496" t="s">
        <v>17147</v>
      </c>
      <c r="G4496" t="s">
        <v>17146</v>
      </c>
      <c r="H4496" t="s">
        <v>17075</v>
      </c>
      <c r="I4496">
        <v>324</v>
      </c>
      <c r="J4496" t="s">
        <v>145</v>
      </c>
      <c r="K4496" t="s">
        <v>137</v>
      </c>
      <c r="L4496">
        <f>I4496*$Q$2/100/1000</f>
        <v>1.1987999999999999E-3</v>
      </c>
    </row>
    <row r="4497" spans="1:12">
      <c r="A4497" s="118">
        <v>45170</v>
      </c>
      <c r="B4497" t="s">
        <v>17080</v>
      </c>
      <c r="C4497" t="s">
        <v>17079</v>
      </c>
      <c r="D4497" t="s">
        <v>17154</v>
      </c>
      <c r="E4497" t="s">
        <v>17408</v>
      </c>
      <c r="F4497" t="s">
        <v>17197</v>
      </c>
      <c r="G4497" t="s">
        <v>17196</v>
      </c>
      <c r="H4497" t="s">
        <v>17075</v>
      </c>
      <c r="I4497">
        <v>324</v>
      </c>
      <c r="J4497" t="s">
        <v>145</v>
      </c>
      <c r="K4497" t="s">
        <v>137</v>
      </c>
      <c r="L4497">
        <f>I4497*$Q$2/100/1000</f>
        <v>1.1987999999999999E-3</v>
      </c>
    </row>
    <row r="4498" spans="1:12">
      <c r="A4498" s="118">
        <v>45170</v>
      </c>
      <c r="B4498" t="s">
        <v>17080</v>
      </c>
      <c r="C4498" t="s">
        <v>17079</v>
      </c>
      <c r="D4498" t="s">
        <v>17342</v>
      </c>
      <c r="E4498" t="s">
        <v>17407</v>
      </c>
      <c r="F4498" t="s">
        <v>17099</v>
      </c>
      <c r="G4498" t="s">
        <v>17098</v>
      </c>
      <c r="H4498" t="s">
        <v>17075</v>
      </c>
      <c r="I4498">
        <v>324</v>
      </c>
      <c r="J4498" t="s">
        <v>145</v>
      </c>
      <c r="K4498" t="s">
        <v>137</v>
      </c>
      <c r="L4498">
        <f>I4498*$Q$2/100/1000</f>
        <v>1.1987999999999999E-3</v>
      </c>
    </row>
    <row r="4499" spans="1:12">
      <c r="A4499" s="118">
        <v>45170</v>
      </c>
      <c r="B4499" t="s">
        <v>17080</v>
      </c>
      <c r="C4499" t="s">
        <v>17079</v>
      </c>
      <c r="D4499" t="s">
        <v>17199</v>
      </c>
      <c r="E4499" t="s">
        <v>17406</v>
      </c>
      <c r="F4499" t="s">
        <v>17089</v>
      </c>
      <c r="G4499" t="s">
        <v>17088</v>
      </c>
      <c r="H4499" t="s">
        <v>17075</v>
      </c>
      <c r="I4499">
        <v>324</v>
      </c>
      <c r="J4499" t="s">
        <v>145</v>
      </c>
      <c r="K4499" t="s">
        <v>137</v>
      </c>
      <c r="L4499">
        <f>I4499*$Q$2/100/1000</f>
        <v>1.1987999999999999E-3</v>
      </c>
    </row>
    <row r="4500" spans="1:12">
      <c r="A4500" s="118">
        <v>45170</v>
      </c>
      <c r="B4500" t="s">
        <v>17080</v>
      </c>
      <c r="C4500" t="s">
        <v>17079</v>
      </c>
      <c r="D4500" t="s">
        <v>17199</v>
      </c>
      <c r="E4500" t="s">
        <v>17405</v>
      </c>
      <c r="F4500" t="s">
        <v>17112</v>
      </c>
      <c r="G4500" t="s">
        <v>17111</v>
      </c>
      <c r="H4500" t="s">
        <v>17075</v>
      </c>
      <c r="I4500">
        <v>324</v>
      </c>
      <c r="J4500" t="s">
        <v>145</v>
      </c>
      <c r="K4500" t="s">
        <v>137</v>
      </c>
      <c r="L4500">
        <f>I4500*$Q$2/100/1000</f>
        <v>1.1987999999999999E-3</v>
      </c>
    </row>
    <row r="4501" spans="1:12">
      <c r="A4501" s="118">
        <v>45170</v>
      </c>
      <c r="B4501" t="s">
        <v>17080</v>
      </c>
      <c r="C4501" t="s">
        <v>17079</v>
      </c>
      <c r="D4501" t="s">
        <v>17166</v>
      </c>
      <c r="E4501" t="s">
        <v>17404</v>
      </c>
      <c r="F4501">
        <v>101022633</v>
      </c>
      <c r="G4501" t="s">
        <v>17164</v>
      </c>
      <c r="H4501" t="s">
        <v>17075</v>
      </c>
      <c r="I4501">
        <v>324</v>
      </c>
      <c r="J4501" t="s">
        <v>145</v>
      </c>
      <c r="K4501" t="s">
        <v>137</v>
      </c>
      <c r="L4501">
        <f>I4501*$Q$2/100/1000</f>
        <v>1.1987999999999999E-3</v>
      </c>
    </row>
    <row r="4502" spans="1:12">
      <c r="A4502" s="118">
        <v>45170</v>
      </c>
      <c r="B4502" t="s">
        <v>17080</v>
      </c>
      <c r="C4502" t="s">
        <v>17079</v>
      </c>
      <c r="D4502" t="s">
        <v>17199</v>
      </c>
      <c r="E4502" t="s">
        <v>17403</v>
      </c>
      <c r="F4502" t="s">
        <v>17263</v>
      </c>
      <c r="G4502" t="s">
        <v>17262</v>
      </c>
      <c r="H4502" t="s">
        <v>17075</v>
      </c>
      <c r="I4502">
        <v>324</v>
      </c>
      <c r="J4502" t="s">
        <v>145</v>
      </c>
      <c r="K4502" t="s">
        <v>137</v>
      </c>
      <c r="L4502">
        <f>I4502*$Q$2/100/1000</f>
        <v>1.1987999999999999E-3</v>
      </c>
    </row>
    <row r="4503" spans="1:12">
      <c r="A4503" s="118">
        <v>45170</v>
      </c>
      <c r="B4503" t="s">
        <v>17080</v>
      </c>
      <c r="C4503" t="s">
        <v>17079</v>
      </c>
      <c r="D4503" t="s">
        <v>17402</v>
      </c>
      <c r="E4503" t="s">
        <v>17401</v>
      </c>
      <c r="F4503" t="s">
        <v>17099</v>
      </c>
      <c r="G4503" t="s">
        <v>17098</v>
      </c>
      <c r="H4503" t="s">
        <v>17075</v>
      </c>
      <c r="I4503">
        <v>324</v>
      </c>
      <c r="J4503" t="s">
        <v>145</v>
      </c>
      <c r="K4503" t="s">
        <v>137</v>
      </c>
      <c r="L4503">
        <f>I4503*$Q$2/100/1000</f>
        <v>1.1987999999999999E-3</v>
      </c>
    </row>
    <row r="4504" spans="1:12">
      <c r="A4504" s="118">
        <v>45170</v>
      </c>
      <c r="B4504" t="s">
        <v>17080</v>
      </c>
      <c r="C4504" t="s">
        <v>17079</v>
      </c>
      <c r="D4504" t="s">
        <v>17149</v>
      </c>
      <c r="E4504" t="s">
        <v>17400</v>
      </c>
      <c r="F4504" t="s">
        <v>17082</v>
      </c>
      <c r="G4504" t="s">
        <v>17081</v>
      </c>
      <c r="H4504" t="s">
        <v>17075</v>
      </c>
      <c r="I4504">
        <v>324</v>
      </c>
      <c r="J4504" t="s">
        <v>145</v>
      </c>
      <c r="K4504" t="s">
        <v>137</v>
      </c>
      <c r="L4504">
        <f>I4504*$Q$2/100/1000</f>
        <v>1.1987999999999999E-3</v>
      </c>
    </row>
    <row r="4505" spans="1:12">
      <c r="A4505" s="118">
        <v>45170</v>
      </c>
      <c r="B4505" t="s">
        <v>17080</v>
      </c>
      <c r="C4505" t="s">
        <v>17079</v>
      </c>
      <c r="D4505" t="s">
        <v>17206</v>
      </c>
      <c r="E4505" t="s">
        <v>17399</v>
      </c>
      <c r="F4505" t="s">
        <v>17089</v>
      </c>
      <c r="G4505" t="s">
        <v>17088</v>
      </c>
      <c r="H4505" t="s">
        <v>17075</v>
      </c>
      <c r="I4505">
        <v>324</v>
      </c>
      <c r="J4505" t="s">
        <v>145</v>
      </c>
      <c r="K4505" t="s">
        <v>137</v>
      </c>
      <c r="L4505">
        <f>I4505*$Q$2/100/1000</f>
        <v>1.1987999999999999E-3</v>
      </c>
    </row>
    <row r="4506" spans="1:12">
      <c r="A4506" s="118">
        <v>45047</v>
      </c>
      <c r="B4506" t="s">
        <v>460</v>
      </c>
      <c r="C4506" t="s">
        <v>459</v>
      </c>
      <c r="D4506" t="s">
        <v>17398</v>
      </c>
      <c r="E4506" t="s">
        <v>17397</v>
      </c>
      <c r="F4506">
        <v>88202577</v>
      </c>
      <c r="G4506" t="s">
        <v>2393</v>
      </c>
      <c r="H4506" t="s">
        <v>455</v>
      </c>
      <c r="I4506">
        <v>103.6</v>
      </c>
      <c r="J4506" t="s">
        <v>145</v>
      </c>
      <c r="K4506" t="s">
        <v>137</v>
      </c>
      <c r="L4506">
        <f>I4506*$Q$2/100/1000</f>
        <v>3.8331999999999998E-4</v>
      </c>
    </row>
    <row r="4507" spans="1:12">
      <c r="A4507" s="118">
        <v>45047</v>
      </c>
      <c r="B4507" t="s">
        <v>460</v>
      </c>
      <c r="C4507" t="s">
        <v>459</v>
      </c>
      <c r="D4507" t="s">
        <v>17396</v>
      </c>
      <c r="E4507" t="s">
        <v>17395</v>
      </c>
      <c r="F4507">
        <v>88202577</v>
      </c>
      <c r="G4507" t="s">
        <v>2393</v>
      </c>
      <c r="H4507" t="s">
        <v>455</v>
      </c>
      <c r="I4507">
        <v>103.6</v>
      </c>
      <c r="J4507" t="s">
        <v>145</v>
      </c>
      <c r="K4507" t="s">
        <v>137</v>
      </c>
      <c r="L4507">
        <f>I4507*$Q$2/100/1000</f>
        <v>3.8331999999999998E-4</v>
      </c>
    </row>
    <row r="4508" spans="1:12">
      <c r="A4508" s="118">
        <v>45170</v>
      </c>
      <c r="B4508" t="s">
        <v>17080</v>
      </c>
      <c r="C4508" t="s">
        <v>17079</v>
      </c>
      <c r="D4508" t="s">
        <v>17154</v>
      </c>
      <c r="E4508" t="s">
        <v>17394</v>
      </c>
      <c r="F4508" t="s">
        <v>17201</v>
      </c>
      <c r="G4508" t="s">
        <v>17200</v>
      </c>
      <c r="H4508" t="s">
        <v>17075</v>
      </c>
      <c r="I4508">
        <v>324</v>
      </c>
      <c r="J4508" t="s">
        <v>145</v>
      </c>
      <c r="K4508" t="s">
        <v>137</v>
      </c>
      <c r="L4508">
        <f>I4508*$Q$2/100/1000</f>
        <v>1.1987999999999999E-3</v>
      </c>
    </row>
    <row r="4509" spans="1:12">
      <c r="A4509" s="118">
        <v>45170</v>
      </c>
      <c r="B4509" t="s">
        <v>17080</v>
      </c>
      <c r="C4509" t="s">
        <v>17079</v>
      </c>
      <c r="D4509" t="s">
        <v>17258</v>
      </c>
      <c r="E4509" t="s">
        <v>17393</v>
      </c>
      <c r="F4509" t="s">
        <v>17256</v>
      </c>
      <c r="G4509" t="s">
        <v>17255</v>
      </c>
      <c r="H4509" t="s">
        <v>17075</v>
      </c>
      <c r="I4509">
        <v>324</v>
      </c>
      <c r="J4509" t="s">
        <v>145</v>
      </c>
      <c r="K4509" t="s">
        <v>137</v>
      </c>
      <c r="L4509">
        <f>I4509*$Q$2/100/1000</f>
        <v>1.1987999999999999E-3</v>
      </c>
    </row>
    <row r="4510" spans="1:12">
      <c r="A4510" s="118">
        <v>45170</v>
      </c>
      <c r="B4510" t="s">
        <v>17080</v>
      </c>
      <c r="C4510" t="s">
        <v>17079</v>
      </c>
      <c r="D4510" t="s">
        <v>17392</v>
      </c>
      <c r="E4510" t="s">
        <v>17391</v>
      </c>
      <c r="F4510" t="s">
        <v>17256</v>
      </c>
      <c r="G4510" t="s">
        <v>17255</v>
      </c>
      <c r="H4510" t="s">
        <v>17075</v>
      </c>
      <c r="I4510">
        <v>324</v>
      </c>
      <c r="J4510" t="s">
        <v>145</v>
      </c>
      <c r="K4510" t="s">
        <v>137</v>
      </c>
      <c r="L4510">
        <f>I4510*$Q$2/100/1000</f>
        <v>1.1987999999999999E-3</v>
      </c>
    </row>
    <row r="4511" spans="1:12">
      <c r="A4511" s="118">
        <v>45047</v>
      </c>
      <c r="B4511" t="s">
        <v>460</v>
      </c>
      <c r="C4511" t="s">
        <v>459</v>
      </c>
      <c r="D4511" t="s">
        <v>15074</v>
      </c>
      <c r="E4511" t="s">
        <v>17390</v>
      </c>
      <c r="F4511">
        <v>50204185</v>
      </c>
      <c r="G4511" t="s">
        <v>12929</v>
      </c>
      <c r="H4511" t="s">
        <v>455</v>
      </c>
      <c r="I4511">
        <v>103.6</v>
      </c>
      <c r="J4511" t="s">
        <v>145</v>
      </c>
      <c r="K4511" t="s">
        <v>137</v>
      </c>
      <c r="L4511">
        <f>I4511*$Q$2/100/1000</f>
        <v>3.8331999999999998E-4</v>
      </c>
    </row>
    <row r="4512" spans="1:12">
      <c r="A4512" s="118">
        <v>45047</v>
      </c>
      <c r="B4512" t="s">
        <v>460</v>
      </c>
      <c r="C4512" t="s">
        <v>459</v>
      </c>
      <c r="D4512" t="s">
        <v>17389</v>
      </c>
      <c r="E4512" t="s">
        <v>17388</v>
      </c>
      <c r="F4512">
        <v>3345049</v>
      </c>
      <c r="G4512" t="s">
        <v>5846</v>
      </c>
      <c r="H4512" t="s">
        <v>455</v>
      </c>
      <c r="I4512">
        <v>103.6</v>
      </c>
      <c r="J4512" t="s">
        <v>145</v>
      </c>
      <c r="K4512" t="s">
        <v>137</v>
      </c>
      <c r="L4512">
        <f>I4512*$Q$2/100/1000</f>
        <v>3.8331999999999998E-4</v>
      </c>
    </row>
    <row r="4513" spans="1:12">
      <c r="A4513" s="118">
        <v>45170</v>
      </c>
      <c r="B4513" t="s">
        <v>17080</v>
      </c>
      <c r="C4513" t="s">
        <v>17079</v>
      </c>
      <c r="D4513" t="s">
        <v>17154</v>
      </c>
      <c r="E4513" t="s">
        <v>17387</v>
      </c>
      <c r="F4513" t="s">
        <v>17151</v>
      </c>
      <c r="G4513" t="s">
        <v>17150</v>
      </c>
      <c r="H4513" t="s">
        <v>17075</v>
      </c>
      <c r="I4513">
        <v>324</v>
      </c>
      <c r="J4513" t="s">
        <v>145</v>
      </c>
      <c r="K4513" t="s">
        <v>137</v>
      </c>
      <c r="L4513">
        <f>I4513*$Q$2/100/1000</f>
        <v>1.1987999999999999E-3</v>
      </c>
    </row>
    <row r="4514" spans="1:12">
      <c r="A4514" s="118">
        <v>45047</v>
      </c>
      <c r="B4514" t="s">
        <v>460</v>
      </c>
      <c r="C4514" t="s">
        <v>459</v>
      </c>
      <c r="D4514" t="s">
        <v>6307</v>
      </c>
      <c r="E4514" t="s">
        <v>17386</v>
      </c>
      <c r="F4514">
        <v>50200900</v>
      </c>
      <c r="G4514" t="s">
        <v>17385</v>
      </c>
      <c r="H4514" t="s">
        <v>455</v>
      </c>
      <c r="I4514">
        <v>103.6</v>
      </c>
      <c r="J4514" t="s">
        <v>145</v>
      </c>
      <c r="K4514" t="s">
        <v>137</v>
      </c>
      <c r="L4514">
        <f>I4514*$Q$2/100/1000</f>
        <v>3.8331999999999998E-4</v>
      </c>
    </row>
    <row r="4515" spans="1:12">
      <c r="A4515" s="118">
        <v>45047</v>
      </c>
      <c r="B4515" t="s">
        <v>460</v>
      </c>
      <c r="C4515" t="s">
        <v>459</v>
      </c>
      <c r="D4515" t="s">
        <v>17384</v>
      </c>
      <c r="E4515" t="s">
        <v>17383</v>
      </c>
      <c r="F4515" t="s">
        <v>17382</v>
      </c>
      <c r="G4515" t="s">
        <v>17381</v>
      </c>
      <c r="H4515" t="s">
        <v>455</v>
      </c>
      <c r="I4515">
        <v>103.6</v>
      </c>
      <c r="J4515" t="s">
        <v>145</v>
      </c>
      <c r="K4515" t="s">
        <v>137</v>
      </c>
      <c r="L4515">
        <f>I4515*$Q$2/100/1000</f>
        <v>3.8331999999999998E-4</v>
      </c>
    </row>
    <row r="4516" spans="1:12">
      <c r="A4516" s="118">
        <v>45047</v>
      </c>
      <c r="B4516" t="s">
        <v>460</v>
      </c>
      <c r="C4516" t="s">
        <v>459</v>
      </c>
      <c r="D4516" t="s">
        <v>17380</v>
      </c>
      <c r="E4516" t="s">
        <v>17379</v>
      </c>
      <c r="F4516">
        <v>101027222</v>
      </c>
      <c r="G4516" t="s">
        <v>17378</v>
      </c>
      <c r="H4516" t="s">
        <v>455</v>
      </c>
      <c r="I4516">
        <v>103.6</v>
      </c>
      <c r="J4516" t="s">
        <v>145</v>
      </c>
      <c r="K4516" t="s">
        <v>137</v>
      </c>
      <c r="L4516">
        <f>I4516*$Q$2/100/1000</f>
        <v>3.8331999999999998E-4</v>
      </c>
    </row>
    <row r="4517" spans="1:12">
      <c r="A4517" s="118">
        <v>45170</v>
      </c>
      <c r="B4517" t="s">
        <v>17080</v>
      </c>
      <c r="C4517" t="s">
        <v>17079</v>
      </c>
      <c r="D4517" t="s">
        <v>17138</v>
      </c>
      <c r="E4517" t="s">
        <v>17377</v>
      </c>
      <c r="F4517" t="s">
        <v>17194</v>
      </c>
      <c r="G4517" t="s">
        <v>17193</v>
      </c>
      <c r="H4517" t="s">
        <v>17075</v>
      </c>
      <c r="I4517">
        <v>324</v>
      </c>
      <c r="J4517" t="s">
        <v>145</v>
      </c>
      <c r="K4517" t="s">
        <v>137</v>
      </c>
      <c r="L4517">
        <f>I4517*$Q$2/100/1000</f>
        <v>1.1987999999999999E-3</v>
      </c>
    </row>
    <row r="4518" spans="1:12">
      <c r="A4518" s="118">
        <v>45170</v>
      </c>
      <c r="B4518" t="s">
        <v>17080</v>
      </c>
      <c r="C4518" t="s">
        <v>17079</v>
      </c>
      <c r="D4518" t="s">
        <v>17342</v>
      </c>
      <c r="E4518" t="s">
        <v>17376</v>
      </c>
      <c r="F4518" t="s">
        <v>17184</v>
      </c>
      <c r="G4518" t="s">
        <v>17183</v>
      </c>
      <c r="H4518" t="s">
        <v>17075</v>
      </c>
      <c r="I4518">
        <v>324</v>
      </c>
      <c r="J4518" t="s">
        <v>145</v>
      </c>
      <c r="K4518" t="s">
        <v>137</v>
      </c>
      <c r="L4518">
        <f>I4518*$Q$2/100/1000</f>
        <v>1.1987999999999999E-3</v>
      </c>
    </row>
    <row r="4519" spans="1:12">
      <c r="A4519" s="118">
        <v>45047</v>
      </c>
      <c r="B4519" t="s">
        <v>460</v>
      </c>
      <c r="C4519" t="s">
        <v>459</v>
      </c>
      <c r="D4519" t="s">
        <v>17375</v>
      </c>
      <c r="E4519" t="s">
        <v>17374</v>
      </c>
      <c r="F4519">
        <v>50205990</v>
      </c>
      <c r="G4519" t="s">
        <v>960</v>
      </c>
      <c r="H4519" t="s">
        <v>455</v>
      </c>
      <c r="I4519">
        <v>103.6</v>
      </c>
      <c r="J4519" t="s">
        <v>145</v>
      </c>
      <c r="K4519" t="s">
        <v>137</v>
      </c>
      <c r="L4519">
        <f>I4519*$Q$2/100/1000</f>
        <v>3.8331999999999998E-4</v>
      </c>
    </row>
    <row r="4520" spans="1:12">
      <c r="A4520" s="118">
        <v>45170</v>
      </c>
      <c r="B4520" t="s">
        <v>17080</v>
      </c>
      <c r="C4520" t="s">
        <v>17079</v>
      </c>
      <c r="D4520" t="s">
        <v>17138</v>
      </c>
      <c r="E4520" t="s">
        <v>17373</v>
      </c>
      <c r="F4520" t="s">
        <v>17194</v>
      </c>
      <c r="G4520" t="s">
        <v>17193</v>
      </c>
      <c r="H4520" t="s">
        <v>17075</v>
      </c>
      <c r="I4520">
        <v>324</v>
      </c>
      <c r="J4520" t="s">
        <v>145</v>
      </c>
      <c r="K4520" t="s">
        <v>137</v>
      </c>
      <c r="L4520">
        <f>I4520*$Q$2/100/1000</f>
        <v>1.1987999999999999E-3</v>
      </c>
    </row>
    <row r="4521" spans="1:12">
      <c r="A4521" s="118">
        <v>45047</v>
      </c>
      <c r="B4521" t="s">
        <v>460</v>
      </c>
      <c r="C4521" t="s">
        <v>459</v>
      </c>
      <c r="D4521" t="s">
        <v>8771</v>
      </c>
      <c r="E4521" t="s">
        <v>17372</v>
      </c>
      <c r="F4521">
        <v>51206612</v>
      </c>
      <c r="G4521" t="s">
        <v>13108</v>
      </c>
      <c r="H4521" t="s">
        <v>455</v>
      </c>
      <c r="I4521">
        <v>103.6</v>
      </c>
      <c r="J4521" t="s">
        <v>145</v>
      </c>
      <c r="K4521" t="s">
        <v>137</v>
      </c>
      <c r="L4521">
        <f>I4521*$Q$2/100/1000</f>
        <v>3.8331999999999998E-4</v>
      </c>
    </row>
    <row r="4522" spans="1:12">
      <c r="A4522" s="118">
        <v>45170</v>
      </c>
      <c r="B4522" t="s">
        <v>17080</v>
      </c>
      <c r="C4522" t="s">
        <v>17079</v>
      </c>
      <c r="D4522" t="s">
        <v>17371</v>
      </c>
      <c r="E4522" t="s">
        <v>17370</v>
      </c>
      <c r="F4522" t="s">
        <v>17263</v>
      </c>
      <c r="G4522" t="s">
        <v>17262</v>
      </c>
      <c r="H4522" t="s">
        <v>17075</v>
      </c>
      <c r="I4522">
        <v>324</v>
      </c>
      <c r="J4522" t="s">
        <v>145</v>
      </c>
      <c r="K4522" t="s">
        <v>137</v>
      </c>
      <c r="L4522">
        <f>I4522*$Q$2/100/1000</f>
        <v>1.1987999999999999E-3</v>
      </c>
    </row>
    <row r="4523" spans="1:12">
      <c r="A4523" s="118">
        <v>45170</v>
      </c>
      <c r="B4523" t="s">
        <v>17080</v>
      </c>
      <c r="C4523" t="s">
        <v>17079</v>
      </c>
      <c r="D4523" t="s">
        <v>17138</v>
      </c>
      <c r="E4523" t="s">
        <v>17369</v>
      </c>
      <c r="F4523" t="s">
        <v>17172</v>
      </c>
      <c r="G4523" t="s">
        <v>17171</v>
      </c>
      <c r="H4523" t="s">
        <v>17075</v>
      </c>
      <c r="I4523">
        <v>324</v>
      </c>
      <c r="J4523" t="s">
        <v>145</v>
      </c>
      <c r="K4523" t="s">
        <v>137</v>
      </c>
      <c r="L4523">
        <f>I4523*$Q$2/100/1000</f>
        <v>1.1987999999999999E-3</v>
      </c>
    </row>
    <row r="4524" spans="1:12">
      <c r="A4524" s="118">
        <v>45170</v>
      </c>
      <c r="B4524" t="s">
        <v>17080</v>
      </c>
      <c r="C4524" t="s">
        <v>17079</v>
      </c>
      <c r="D4524" t="s">
        <v>17342</v>
      </c>
      <c r="E4524" t="s">
        <v>17368</v>
      </c>
      <c r="F4524" t="s">
        <v>17172</v>
      </c>
      <c r="G4524" t="s">
        <v>17171</v>
      </c>
      <c r="H4524" t="s">
        <v>17075</v>
      </c>
      <c r="I4524">
        <v>324</v>
      </c>
      <c r="J4524" t="s">
        <v>145</v>
      </c>
      <c r="K4524" t="s">
        <v>137</v>
      </c>
      <c r="L4524">
        <f>I4524*$Q$2/100/1000</f>
        <v>1.1987999999999999E-3</v>
      </c>
    </row>
    <row r="4525" spans="1:12">
      <c r="A4525" s="118">
        <v>45170</v>
      </c>
      <c r="B4525" t="s">
        <v>17080</v>
      </c>
      <c r="C4525" t="s">
        <v>17079</v>
      </c>
      <c r="D4525" t="s">
        <v>17105</v>
      </c>
      <c r="E4525" t="s">
        <v>17367</v>
      </c>
      <c r="F4525">
        <v>101043948</v>
      </c>
      <c r="G4525" t="s">
        <v>17103</v>
      </c>
      <c r="H4525" t="s">
        <v>17075</v>
      </c>
      <c r="I4525">
        <v>324</v>
      </c>
      <c r="J4525" t="s">
        <v>145</v>
      </c>
      <c r="K4525" t="s">
        <v>137</v>
      </c>
      <c r="L4525">
        <f>I4525*$Q$2/100/1000</f>
        <v>1.1987999999999999E-3</v>
      </c>
    </row>
    <row r="4526" spans="1:12">
      <c r="A4526" s="118">
        <v>45047</v>
      </c>
      <c r="B4526" t="s">
        <v>460</v>
      </c>
      <c r="C4526" t="s">
        <v>459</v>
      </c>
      <c r="D4526" t="s">
        <v>4554</v>
      </c>
      <c r="E4526" t="s">
        <v>17366</v>
      </c>
      <c r="F4526">
        <v>88257610</v>
      </c>
      <c r="G4526" t="s">
        <v>2393</v>
      </c>
      <c r="H4526" t="s">
        <v>455</v>
      </c>
      <c r="I4526">
        <v>103.6</v>
      </c>
      <c r="J4526" t="s">
        <v>145</v>
      </c>
      <c r="K4526" t="s">
        <v>137</v>
      </c>
      <c r="L4526">
        <f>I4526*$Q$2/100/1000</f>
        <v>3.8331999999999998E-4</v>
      </c>
    </row>
    <row r="4527" spans="1:12">
      <c r="A4527" s="118">
        <v>45170</v>
      </c>
      <c r="B4527" t="s">
        <v>17080</v>
      </c>
      <c r="C4527" t="s">
        <v>17079</v>
      </c>
      <c r="D4527" t="s">
        <v>17206</v>
      </c>
      <c r="E4527" t="s">
        <v>17365</v>
      </c>
      <c r="F4527" t="s">
        <v>17184</v>
      </c>
      <c r="G4527" t="s">
        <v>17183</v>
      </c>
      <c r="H4527" t="s">
        <v>17075</v>
      </c>
      <c r="I4527">
        <v>324</v>
      </c>
      <c r="J4527" t="s">
        <v>145</v>
      </c>
      <c r="K4527" t="s">
        <v>137</v>
      </c>
      <c r="L4527">
        <f>I4527*$Q$2/100/1000</f>
        <v>1.1987999999999999E-3</v>
      </c>
    </row>
    <row r="4528" spans="1:12">
      <c r="A4528" s="118">
        <v>45170</v>
      </c>
      <c r="B4528" t="s">
        <v>17080</v>
      </c>
      <c r="C4528" t="s">
        <v>17079</v>
      </c>
      <c r="D4528" t="s">
        <v>17254</v>
      </c>
      <c r="E4528" t="s">
        <v>17364</v>
      </c>
      <c r="F4528">
        <v>101042856</v>
      </c>
      <c r="G4528" t="s">
        <v>17363</v>
      </c>
      <c r="H4528" t="s">
        <v>17075</v>
      </c>
      <c r="I4528">
        <v>324</v>
      </c>
      <c r="J4528" t="s">
        <v>145</v>
      </c>
      <c r="K4528" t="s">
        <v>137</v>
      </c>
      <c r="L4528">
        <f>I4528*$Q$2/100/1000</f>
        <v>1.1987999999999999E-3</v>
      </c>
    </row>
    <row r="4529" spans="1:12">
      <c r="A4529" s="118">
        <v>45170</v>
      </c>
      <c r="B4529" t="s">
        <v>17080</v>
      </c>
      <c r="C4529" t="s">
        <v>17079</v>
      </c>
      <c r="D4529" t="s">
        <v>17315</v>
      </c>
      <c r="E4529" t="s">
        <v>17362</v>
      </c>
      <c r="F4529" t="s">
        <v>17143</v>
      </c>
      <c r="G4529" t="s">
        <v>17142</v>
      </c>
      <c r="H4529" t="s">
        <v>17075</v>
      </c>
      <c r="I4529">
        <v>324</v>
      </c>
      <c r="J4529" t="s">
        <v>145</v>
      </c>
      <c r="K4529" t="s">
        <v>137</v>
      </c>
      <c r="L4529">
        <f>I4529*$Q$2/100/1000</f>
        <v>1.1987999999999999E-3</v>
      </c>
    </row>
    <row r="4530" spans="1:12">
      <c r="A4530" s="118">
        <v>45170</v>
      </c>
      <c r="B4530" t="s">
        <v>17080</v>
      </c>
      <c r="C4530" t="s">
        <v>17079</v>
      </c>
      <c r="D4530" t="s">
        <v>17149</v>
      </c>
      <c r="E4530" t="s">
        <v>17361</v>
      </c>
      <c r="F4530" t="s">
        <v>17172</v>
      </c>
      <c r="G4530" t="s">
        <v>17171</v>
      </c>
      <c r="H4530" t="s">
        <v>17075</v>
      </c>
      <c r="I4530">
        <v>324</v>
      </c>
      <c r="J4530" t="s">
        <v>145</v>
      </c>
      <c r="K4530" t="s">
        <v>137</v>
      </c>
      <c r="L4530">
        <f>I4530*$Q$2/100/1000</f>
        <v>1.1987999999999999E-3</v>
      </c>
    </row>
    <row r="4531" spans="1:12">
      <c r="A4531" s="118">
        <v>45170</v>
      </c>
      <c r="B4531" t="s">
        <v>17080</v>
      </c>
      <c r="C4531" t="s">
        <v>17079</v>
      </c>
      <c r="D4531" t="s">
        <v>17138</v>
      </c>
      <c r="E4531" t="s">
        <v>17360</v>
      </c>
      <c r="F4531" t="s">
        <v>17172</v>
      </c>
      <c r="G4531" t="s">
        <v>17171</v>
      </c>
      <c r="H4531" t="s">
        <v>17075</v>
      </c>
      <c r="I4531">
        <v>324</v>
      </c>
      <c r="J4531" t="s">
        <v>145</v>
      </c>
      <c r="K4531" t="s">
        <v>137</v>
      </c>
      <c r="L4531">
        <f>I4531*$Q$2/100/1000</f>
        <v>1.1987999999999999E-3</v>
      </c>
    </row>
    <row r="4532" spans="1:12">
      <c r="A4532" s="118">
        <v>45047</v>
      </c>
      <c r="B4532" t="s">
        <v>1013</v>
      </c>
      <c r="C4532" t="s">
        <v>1012</v>
      </c>
      <c r="D4532" t="s">
        <v>17120</v>
      </c>
      <c r="E4532" t="s">
        <v>17359</v>
      </c>
      <c r="F4532" t="s">
        <v>1122</v>
      </c>
      <c r="G4532" t="s">
        <v>1121</v>
      </c>
      <c r="H4532" t="s">
        <v>1008</v>
      </c>
      <c r="I4532">
        <v>50.6</v>
      </c>
      <c r="J4532" t="s">
        <v>145</v>
      </c>
      <c r="K4532" t="s">
        <v>137</v>
      </c>
      <c r="L4532">
        <f>I4532*$Q$2/10/1000</f>
        <v>1.8722000000000001E-3</v>
      </c>
    </row>
    <row r="4533" spans="1:12">
      <c r="A4533" s="118">
        <v>45170</v>
      </c>
      <c r="B4533" t="s">
        <v>17080</v>
      </c>
      <c r="C4533" t="s">
        <v>17079</v>
      </c>
      <c r="D4533" t="s">
        <v>17221</v>
      </c>
      <c r="E4533" t="s">
        <v>17358</v>
      </c>
      <c r="F4533" t="s">
        <v>17092</v>
      </c>
      <c r="G4533" t="s">
        <v>17091</v>
      </c>
      <c r="H4533" t="s">
        <v>17075</v>
      </c>
      <c r="I4533">
        <v>324</v>
      </c>
      <c r="J4533" t="s">
        <v>145</v>
      </c>
      <c r="K4533" t="s">
        <v>137</v>
      </c>
      <c r="L4533">
        <f>I4533*$Q$2/100/1000</f>
        <v>1.1987999999999999E-3</v>
      </c>
    </row>
    <row r="4534" spans="1:12">
      <c r="A4534" s="118">
        <v>45170</v>
      </c>
      <c r="B4534" t="s">
        <v>17080</v>
      </c>
      <c r="C4534" t="s">
        <v>17079</v>
      </c>
      <c r="D4534" t="s">
        <v>17357</v>
      </c>
      <c r="E4534" t="s">
        <v>17356</v>
      </c>
      <c r="F4534">
        <v>101031531</v>
      </c>
      <c r="G4534" t="s">
        <v>17132</v>
      </c>
      <c r="H4534" t="s">
        <v>17075</v>
      </c>
      <c r="I4534">
        <v>324</v>
      </c>
      <c r="J4534" t="s">
        <v>145</v>
      </c>
      <c r="K4534" t="s">
        <v>137</v>
      </c>
      <c r="L4534">
        <f>I4534*$Q$2/100/1000</f>
        <v>1.1987999999999999E-3</v>
      </c>
    </row>
    <row r="4535" spans="1:12">
      <c r="A4535" s="118">
        <v>45170</v>
      </c>
      <c r="B4535" t="s">
        <v>17080</v>
      </c>
      <c r="C4535" t="s">
        <v>17079</v>
      </c>
      <c r="D4535" t="s">
        <v>17254</v>
      </c>
      <c r="E4535" t="s">
        <v>17355</v>
      </c>
      <c r="F4535">
        <v>101042941</v>
      </c>
      <c r="G4535" t="s">
        <v>5641</v>
      </c>
      <c r="H4535" t="s">
        <v>17075</v>
      </c>
      <c r="I4535">
        <v>324</v>
      </c>
      <c r="J4535" t="s">
        <v>145</v>
      </c>
      <c r="K4535" t="s">
        <v>137</v>
      </c>
      <c r="L4535">
        <f>I4535*$Q$2/100/1000</f>
        <v>1.1987999999999999E-3</v>
      </c>
    </row>
    <row r="4536" spans="1:12">
      <c r="A4536" s="118">
        <v>45170</v>
      </c>
      <c r="B4536" t="s">
        <v>17080</v>
      </c>
      <c r="C4536" t="s">
        <v>17079</v>
      </c>
      <c r="D4536" t="s">
        <v>17149</v>
      </c>
      <c r="E4536" t="s">
        <v>17354</v>
      </c>
      <c r="F4536" t="s">
        <v>17197</v>
      </c>
      <c r="G4536" t="s">
        <v>17196</v>
      </c>
      <c r="H4536" t="s">
        <v>17075</v>
      </c>
      <c r="I4536">
        <v>324</v>
      </c>
      <c r="J4536" t="s">
        <v>145</v>
      </c>
      <c r="K4536" t="s">
        <v>137</v>
      </c>
      <c r="L4536">
        <f>I4536*$Q$2/100/1000</f>
        <v>1.1987999999999999E-3</v>
      </c>
    </row>
    <row r="4537" spans="1:12">
      <c r="A4537" s="118">
        <v>45170</v>
      </c>
      <c r="B4537" t="s">
        <v>17080</v>
      </c>
      <c r="C4537" t="s">
        <v>17079</v>
      </c>
      <c r="D4537" t="s">
        <v>17340</v>
      </c>
      <c r="E4537" t="s">
        <v>17353</v>
      </c>
      <c r="F4537">
        <v>21206151</v>
      </c>
      <c r="G4537" t="s">
        <v>17180</v>
      </c>
      <c r="H4537" t="s">
        <v>17075</v>
      </c>
      <c r="I4537">
        <v>324</v>
      </c>
      <c r="J4537" t="s">
        <v>145</v>
      </c>
      <c r="K4537" t="s">
        <v>137</v>
      </c>
      <c r="L4537">
        <f>I4537*$Q$2/100/1000</f>
        <v>1.1987999999999999E-3</v>
      </c>
    </row>
    <row r="4538" spans="1:12">
      <c r="A4538" s="118">
        <v>45170</v>
      </c>
      <c r="B4538" t="s">
        <v>17080</v>
      </c>
      <c r="C4538" t="s">
        <v>17079</v>
      </c>
      <c r="D4538" t="s">
        <v>17149</v>
      </c>
      <c r="E4538" t="s">
        <v>17352</v>
      </c>
      <c r="F4538" t="s">
        <v>17184</v>
      </c>
      <c r="G4538" t="s">
        <v>17183</v>
      </c>
      <c r="H4538" t="s">
        <v>17075</v>
      </c>
      <c r="I4538">
        <v>324</v>
      </c>
      <c r="J4538" t="s">
        <v>145</v>
      </c>
      <c r="K4538" t="s">
        <v>137</v>
      </c>
      <c r="L4538">
        <f>I4538*$Q$2/100/1000</f>
        <v>1.1987999999999999E-3</v>
      </c>
    </row>
    <row r="4539" spans="1:12">
      <c r="A4539" s="118">
        <v>45170</v>
      </c>
      <c r="B4539" t="s">
        <v>17080</v>
      </c>
      <c r="C4539" t="s">
        <v>17079</v>
      </c>
      <c r="D4539" t="s">
        <v>17351</v>
      </c>
      <c r="E4539" t="s">
        <v>17350</v>
      </c>
      <c r="F4539" t="s">
        <v>17349</v>
      </c>
      <c r="G4539" t="s">
        <v>17348</v>
      </c>
      <c r="H4539" t="s">
        <v>17075</v>
      </c>
      <c r="I4539">
        <v>324</v>
      </c>
      <c r="J4539" t="s">
        <v>145</v>
      </c>
      <c r="K4539" t="s">
        <v>137</v>
      </c>
      <c r="L4539">
        <f>I4539*$Q$2/100/1000</f>
        <v>1.1987999999999999E-3</v>
      </c>
    </row>
    <row r="4540" spans="1:12">
      <c r="A4540" s="118">
        <v>45047</v>
      </c>
      <c r="B4540" t="s">
        <v>365</v>
      </c>
      <c r="C4540" t="s">
        <v>364</v>
      </c>
      <c r="D4540" t="s">
        <v>11377</v>
      </c>
      <c r="E4540" t="s">
        <v>17347</v>
      </c>
      <c r="F4540" t="s">
        <v>13345</v>
      </c>
      <c r="G4540" t="s">
        <v>13344</v>
      </c>
      <c r="H4540" t="s">
        <v>359</v>
      </c>
      <c r="I4540">
        <v>144</v>
      </c>
      <c r="J4540" t="s">
        <v>138</v>
      </c>
      <c r="K4540" t="s">
        <v>137</v>
      </c>
      <c r="L4540">
        <f>I4540*$Q$2/1000</f>
        <v>5.3280000000000001E-2</v>
      </c>
    </row>
    <row r="4541" spans="1:12">
      <c r="A4541" s="118">
        <v>45047</v>
      </c>
      <c r="B4541" t="s">
        <v>574</v>
      </c>
      <c r="C4541" t="s">
        <v>573</v>
      </c>
      <c r="D4541" t="s">
        <v>2730</v>
      </c>
      <c r="E4541" t="s">
        <v>17346</v>
      </c>
      <c r="F4541">
        <v>5745131</v>
      </c>
      <c r="G4541" t="s">
        <v>9788</v>
      </c>
      <c r="H4541" t="s">
        <v>569</v>
      </c>
      <c r="I4541">
        <v>298</v>
      </c>
      <c r="J4541" t="s">
        <v>145</v>
      </c>
      <c r="K4541" t="s">
        <v>137</v>
      </c>
      <c r="L4541">
        <f>I4541*$Q$2/100/1000</f>
        <v>1.1026E-3</v>
      </c>
    </row>
    <row r="4542" spans="1:12">
      <c r="A4542" s="118">
        <v>45047</v>
      </c>
      <c r="B4542" t="s">
        <v>574</v>
      </c>
      <c r="C4542" t="s">
        <v>573</v>
      </c>
      <c r="D4542" t="s">
        <v>13207</v>
      </c>
      <c r="E4542" t="s">
        <v>17345</v>
      </c>
      <c r="F4542" t="s">
        <v>3634</v>
      </c>
      <c r="G4542" t="s">
        <v>3633</v>
      </c>
      <c r="H4542" t="s">
        <v>569</v>
      </c>
      <c r="I4542">
        <v>298</v>
      </c>
      <c r="J4542" t="s">
        <v>145</v>
      </c>
      <c r="K4542" t="s">
        <v>137</v>
      </c>
      <c r="L4542">
        <f>I4542*$Q$2/100/1000</f>
        <v>1.1026E-3</v>
      </c>
    </row>
    <row r="4543" spans="1:12">
      <c r="A4543" s="118">
        <v>45200</v>
      </c>
      <c r="B4543" t="s">
        <v>17080</v>
      </c>
      <c r="C4543" t="s">
        <v>17079</v>
      </c>
      <c r="D4543" t="s">
        <v>17206</v>
      </c>
      <c r="E4543" t="s">
        <v>17344</v>
      </c>
      <c r="F4543" t="s">
        <v>17082</v>
      </c>
      <c r="G4543" t="s">
        <v>17081</v>
      </c>
      <c r="H4543" t="s">
        <v>17075</v>
      </c>
      <c r="I4543">
        <v>324</v>
      </c>
      <c r="J4543" t="s">
        <v>145</v>
      </c>
      <c r="K4543" t="s">
        <v>137</v>
      </c>
      <c r="L4543">
        <f>I4543*$Q$2/100/1000</f>
        <v>1.1987999999999999E-3</v>
      </c>
    </row>
    <row r="4544" spans="1:12">
      <c r="A4544" s="118">
        <v>45200</v>
      </c>
      <c r="B4544" t="s">
        <v>17080</v>
      </c>
      <c r="C4544" t="s">
        <v>17079</v>
      </c>
      <c r="D4544" t="s">
        <v>17149</v>
      </c>
      <c r="E4544" t="s">
        <v>17343</v>
      </c>
      <c r="F4544" t="s">
        <v>17082</v>
      </c>
      <c r="G4544" t="s">
        <v>17081</v>
      </c>
      <c r="H4544" t="s">
        <v>17075</v>
      </c>
      <c r="I4544">
        <v>324</v>
      </c>
      <c r="J4544" t="s">
        <v>145</v>
      </c>
      <c r="K4544" t="s">
        <v>137</v>
      </c>
      <c r="L4544">
        <f>I4544*$Q$2/100/1000</f>
        <v>1.1987999999999999E-3</v>
      </c>
    </row>
    <row r="4545" spans="1:12">
      <c r="A4545" s="118">
        <v>45200</v>
      </c>
      <c r="B4545" t="s">
        <v>17080</v>
      </c>
      <c r="C4545" t="s">
        <v>17079</v>
      </c>
      <c r="D4545" t="s">
        <v>17342</v>
      </c>
      <c r="E4545" t="s">
        <v>17341</v>
      </c>
      <c r="F4545" t="s">
        <v>17338</v>
      </c>
      <c r="G4545" t="s">
        <v>17337</v>
      </c>
      <c r="H4545" t="s">
        <v>17075</v>
      </c>
      <c r="I4545">
        <v>324</v>
      </c>
      <c r="J4545" t="s">
        <v>145</v>
      </c>
      <c r="K4545" t="s">
        <v>137</v>
      </c>
      <c r="L4545">
        <f>I4545*$Q$2/100/1000</f>
        <v>1.1987999999999999E-3</v>
      </c>
    </row>
    <row r="4546" spans="1:12">
      <c r="A4546" s="118">
        <v>45200</v>
      </c>
      <c r="B4546" t="s">
        <v>17080</v>
      </c>
      <c r="C4546" t="s">
        <v>17079</v>
      </c>
      <c r="D4546" t="s">
        <v>17340</v>
      </c>
      <c r="E4546" t="s">
        <v>17339</v>
      </c>
      <c r="F4546" t="s">
        <v>17338</v>
      </c>
      <c r="G4546" t="s">
        <v>17337</v>
      </c>
      <c r="H4546" t="s">
        <v>17075</v>
      </c>
      <c r="I4546">
        <v>324</v>
      </c>
      <c r="J4546" t="s">
        <v>145</v>
      </c>
      <c r="K4546" t="s">
        <v>137</v>
      </c>
      <c r="L4546">
        <f>I4546*$Q$2/100/1000</f>
        <v>1.1987999999999999E-3</v>
      </c>
    </row>
    <row r="4547" spans="1:12">
      <c r="A4547" s="118">
        <v>45047</v>
      </c>
      <c r="B4547" t="s">
        <v>460</v>
      </c>
      <c r="C4547" t="s">
        <v>459</v>
      </c>
      <c r="D4547" t="s">
        <v>5402</v>
      </c>
      <c r="E4547" t="s">
        <v>17336</v>
      </c>
      <c r="F4547">
        <v>51206612</v>
      </c>
      <c r="G4547" t="s">
        <v>13108</v>
      </c>
      <c r="H4547" t="s">
        <v>455</v>
      </c>
      <c r="I4547">
        <v>103.6</v>
      </c>
      <c r="J4547" t="s">
        <v>145</v>
      </c>
      <c r="K4547" t="s">
        <v>137</v>
      </c>
      <c r="L4547">
        <f>I4547*$Q$2/100/1000</f>
        <v>3.8331999999999998E-4</v>
      </c>
    </row>
    <row r="4548" spans="1:12">
      <c r="A4548" s="118">
        <v>45200</v>
      </c>
      <c r="B4548" t="s">
        <v>17080</v>
      </c>
      <c r="C4548" t="s">
        <v>17079</v>
      </c>
      <c r="D4548" t="s">
        <v>17315</v>
      </c>
      <c r="E4548" t="s">
        <v>17335</v>
      </c>
      <c r="F4548">
        <v>101031779</v>
      </c>
      <c r="G4548" t="s">
        <v>17139</v>
      </c>
      <c r="H4548" t="s">
        <v>17075</v>
      </c>
      <c r="I4548">
        <v>324</v>
      </c>
      <c r="J4548" t="s">
        <v>145</v>
      </c>
      <c r="K4548" t="s">
        <v>137</v>
      </c>
      <c r="L4548">
        <f>I4548*$Q$2/100/1000</f>
        <v>1.1987999999999999E-3</v>
      </c>
    </row>
    <row r="4549" spans="1:12">
      <c r="A4549" s="118">
        <v>45200</v>
      </c>
      <c r="B4549" t="s">
        <v>17080</v>
      </c>
      <c r="C4549" t="s">
        <v>17079</v>
      </c>
      <c r="D4549" t="s">
        <v>17292</v>
      </c>
      <c r="E4549" t="s">
        <v>17334</v>
      </c>
      <c r="F4549" t="s">
        <v>17115</v>
      </c>
      <c r="G4549" t="s">
        <v>17114</v>
      </c>
      <c r="H4549" t="s">
        <v>17075</v>
      </c>
      <c r="I4549">
        <v>324</v>
      </c>
      <c r="J4549" t="s">
        <v>145</v>
      </c>
      <c r="K4549" t="s">
        <v>137</v>
      </c>
      <c r="L4549">
        <f>I4549*$Q$2/100/1000</f>
        <v>1.1987999999999999E-3</v>
      </c>
    </row>
    <row r="4550" spans="1:12">
      <c r="A4550" s="118">
        <v>45200</v>
      </c>
      <c r="B4550" t="s">
        <v>17080</v>
      </c>
      <c r="C4550" t="s">
        <v>17079</v>
      </c>
      <c r="D4550" t="s">
        <v>17333</v>
      </c>
      <c r="E4550" t="s">
        <v>17332</v>
      </c>
      <c r="F4550" t="s">
        <v>17115</v>
      </c>
      <c r="G4550" t="s">
        <v>17114</v>
      </c>
      <c r="H4550" t="s">
        <v>17075</v>
      </c>
      <c r="I4550">
        <v>324</v>
      </c>
      <c r="J4550" t="s">
        <v>145</v>
      </c>
      <c r="K4550" t="s">
        <v>137</v>
      </c>
      <c r="L4550">
        <f>I4550*$Q$2/100/1000</f>
        <v>1.1987999999999999E-3</v>
      </c>
    </row>
    <row r="4551" spans="1:12">
      <c r="A4551" s="118">
        <v>45200</v>
      </c>
      <c r="B4551" t="s">
        <v>17080</v>
      </c>
      <c r="C4551" t="s">
        <v>17079</v>
      </c>
      <c r="D4551" t="s">
        <v>17331</v>
      </c>
      <c r="E4551" t="s">
        <v>17330</v>
      </c>
      <c r="F4551" t="s">
        <v>17115</v>
      </c>
      <c r="G4551" t="s">
        <v>17114</v>
      </c>
      <c r="H4551" t="s">
        <v>17075</v>
      </c>
      <c r="I4551">
        <v>324</v>
      </c>
      <c r="J4551" t="s">
        <v>145</v>
      </c>
      <c r="K4551" t="s">
        <v>137</v>
      </c>
      <c r="L4551">
        <f>I4551*$Q$2/100/1000</f>
        <v>1.1987999999999999E-3</v>
      </c>
    </row>
    <row r="4552" spans="1:12">
      <c r="A4552" s="118">
        <v>45200</v>
      </c>
      <c r="B4552" t="s">
        <v>17080</v>
      </c>
      <c r="C4552" t="s">
        <v>17079</v>
      </c>
      <c r="D4552" t="s">
        <v>17166</v>
      </c>
      <c r="E4552" t="s">
        <v>17329</v>
      </c>
      <c r="F4552">
        <v>101022633</v>
      </c>
      <c r="G4552" t="s">
        <v>17164</v>
      </c>
      <c r="H4552" t="s">
        <v>17075</v>
      </c>
      <c r="I4552">
        <v>324</v>
      </c>
      <c r="J4552" t="s">
        <v>145</v>
      </c>
      <c r="K4552" t="s">
        <v>137</v>
      </c>
      <c r="L4552">
        <f>I4552*$Q$2/100/1000</f>
        <v>1.1987999999999999E-3</v>
      </c>
    </row>
    <row r="4553" spans="1:12">
      <c r="A4553" s="118">
        <v>45047</v>
      </c>
      <c r="B4553" t="s">
        <v>240</v>
      </c>
      <c r="C4553" t="s">
        <v>239</v>
      </c>
      <c r="D4553" t="s">
        <v>13768</v>
      </c>
      <c r="E4553" t="s">
        <v>17328</v>
      </c>
      <c r="F4553" t="s">
        <v>434</v>
      </c>
      <c r="G4553" t="s">
        <v>433</v>
      </c>
      <c r="H4553" t="s">
        <v>235</v>
      </c>
      <c r="I4553">
        <v>390</v>
      </c>
      <c r="J4553" t="s">
        <v>145</v>
      </c>
      <c r="K4553" t="s">
        <v>137</v>
      </c>
      <c r="L4553">
        <f>I4553*$Q$2/100/1000</f>
        <v>1.4430000000000001E-3</v>
      </c>
    </row>
    <row r="4554" spans="1:12">
      <c r="A4554" s="118">
        <v>45047</v>
      </c>
      <c r="B4554" t="s">
        <v>240</v>
      </c>
      <c r="C4554" t="s">
        <v>239</v>
      </c>
      <c r="D4554" t="s">
        <v>13766</v>
      </c>
      <c r="E4554" t="s">
        <v>17327</v>
      </c>
      <c r="F4554" t="s">
        <v>434</v>
      </c>
      <c r="G4554" t="s">
        <v>433</v>
      </c>
      <c r="H4554" t="s">
        <v>235</v>
      </c>
      <c r="I4554">
        <v>390</v>
      </c>
      <c r="J4554" t="s">
        <v>145</v>
      </c>
      <c r="K4554" t="s">
        <v>137</v>
      </c>
      <c r="L4554">
        <f>I4554*$Q$2/100/1000</f>
        <v>1.4430000000000001E-3</v>
      </c>
    </row>
    <row r="4555" spans="1:12">
      <c r="A4555" s="118">
        <v>45047</v>
      </c>
      <c r="B4555" t="s">
        <v>240</v>
      </c>
      <c r="C4555" t="s">
        <v>239</v>
      </c>
      <c r="D4555" t="s">
        <v>14932</v>
      </c>
      <c r="E4555" t="s">
        <v>17326</v>
      </c>
      <c r="F4555" t="s">
        <v>434</v>
      </c>
      <c r="G4555" t="s">
        <v>433</v>
      </c>
      <c r="H4555" t="s">
        <v>235</v>
      </c>
      <c r="I4555">
        <v>390</v>
      </c>
      <c r="J4555" t="s">
        <v>145</v>
      </c>
      <c r="K4555" t="s">
        <v>137</v>
      </c>
      <c r="L4555">
        <f>I4555*$Q$2/100/1000</f>
        <v>1.4430000000000001E-3</v>
      </c>
    </row>
    <row r="4556" spans="1:12">
      <c r="A4556" s="118">
        <v>45047</v>
      </c>
      <c r="B4556" t="s">
        <v>240</v>
      </c>
      <c r="C4556" t="s">
        <v>239</v>
      </c>
      <c r="D4556" t="s">
        <v>5858</v>
      </c>
      <c r="E4556" t="s">
        <v>17325</v>
      </c>
      <c r="F4556" t="s">
        <v>434</v>
      </c>
      <c r="G4556" t="s">
        <v>433</v>
      </c>
      <c r="H4556" t="s">
        <v>235</v>
      </c>
      <c r="I4556">
        <v>390</v>
      </c>
      <c r="J4556" t="s">
        <v>145</v>
      </c>
      <c r="K4556" t="s">
        <v>137</v>
      </c>
      <c r="L4556">
        <f>I4556*$Q$2/100/1000</f>
        <v>1.4430000000000001E-3</v>
      </c>
    </row>
    <row r="4557" spans="1:12">
      <c r="A4557" s="118">
        <v>45047</v>
      </c>
      <c r="B4557" t="s">
        <v>240</v>
      </c>
      <c r="C4557" t="s">
        <v>239</v>
      </c>
      <c r="D4557" t="s">
        <v>13764</v>
      </c>
      <c r="E4557" t="s">
        <v>17324</v>
      </c>
      <c r="F4557" t="s">
        <v>434</v>
      </c>
      <c r="G4557" t="s">
        <v>433</v>
      </c>
      <c r="H4557" t="s">
        <v>235</v>
      </c>
      <c r="I4557">
        <v>390</v>
      </c>
      <c r="J4557" t="s">
        <v>145</v>
      </c>
      <c r="K4557" t="s">
        <v>137</v>
      </c>
      <c r="L4557">
        <f>I4557*$Q$2/100/1000</f>
        <v>1.4430000000000001E-3</v>
      </c>
    </row>
    <row r="4558" spans="1:12">
      <c r="A4558" s="118">
        <v>45200</v>
      </c>
      <c r="B4558" t="s">
        <v>17080</v>
      </c>
      <c r="C4558" t="s">
        <v>17079</v>
      </c>
      <c r="D4558" t="s">
        <v>17199</v>
      </c>
      <c r="E4558" t="s">
        <v>17323</v>
      </c>
      <c r="F4558" t="s">
        <v>17086</v>
      </c>
      <c r="G4558" t="s">
        <v>17085</v>
      </c>
      <c r="H4558" t="s">
        <v>17075</v>
      </c>
      <c r="I4558">
        <v>324</v>
      </c>
      <c r="J4558" t="s">
        <v>145</v>
      </c>
      <c r="K4558" t="s">
        <v>137</v>
      </c>
      <c r="L4558">
        <f>I4558*$Q$2/100/1000</f>
        <v>1.1987999999999999E-3</v>
      </c>
    </row>
    <row r="4559" spans="1:12">
      <c r="A4559" s="118">
        <v>45200</v>
      </c>
      <c r="B4559" t="s">
        <v>17080</v>
      </c>
      <c r="C4559" t="s">
        <v>17079</v>
      </c>
      <c r="D4559" t="s">
        <v>17105</v>
      </c>
      <c r="E4559" t="s">
        <v>17322</v>
      </c>
      <c r="F4559">
        <v>101043948</v>
      </c>
      <c r="G4559" t="s">
        <v>17103</v>
      </c>
      <c r="H4559" t="s">
        <v>17075</v>
      </c>
      <c r="I4559">
        <v>324</v>
      </c>
      <c r="J4559" t="s">
        <v>145</v>
      </c>
      <c r="K4559" t="s">
        <v>137</v>
      </c>
      <c r="L4559">
        <f>I4559*$Q$2/100/1000</f>
        <v>1.1987999999999999E-3</v>
      </c>
    </row>
    <row r="4560" spans="1:12">
      <c r="A4560" s="118">
        <v>45047</v>
      </c>
      <c r="B4560" t="s">
        <v>240</v>
      </c>
      <c r="C4560" t="s">
        <v>239</v>
      </c>
      <c r="D4560" t="s">
        <v>9772</v>
      </c>
      <c r="E4560" t="s">
        <v>17321</v>
      </c>
      <c r="F4560" t="s">
        <v>15849</v>
      </c>
      <c r="G4560" t="s">
        <v>15848</v>
      </c>
      <c r="H4560" t="s">
        <v>235</v>
      </c>
      <c r="I4560">
        <v>390</v>
      </c>
      <c r="J4560" t="s">
        <v>145</v>
      </c>
      <c r="K4560" t="s">
        <v>137</v>
      </c>
      <c r="L4560">
        <f>I4560*$Q$2/100/1000</f>
        <v>1.4430000000000001E-3</v>
      </c>
    </row>
    <row r="4561" spans="1:12">
      <c r="A4561" s="118">
        <v>45047</v>
      </c>
      <c r="B4561" t="s">
        <v>240</v>
      </c>
      <c r="C4561" t="s">
        <v>239</v>
      </c>
      <c r="D4561" t="s">
        <v>15851</v>
      </c>
      <c r="E4561" t="s">
        <v>17320</v>
      </c>
      <c r="F4561" t="s">
        <v>15849</v>
      </c>
      <c r="G4561" t="s">
        <v>15848</v>
      </c>
      <c r="H4561" t="s">
        <v>235</v>
      </c>
      <c r="I4561">
        <v>390</v>
      </c>
      <c r="J4561" t="s">
        <v>145</v>
      </c>
      <c r="K4561" t="s">
        <v>137</v>
      </c>
      <c r="L4561">
        <f>I4561*$Q$2/100/1000</f>
        <v>1.4430000000000001E-3</v>
      </c>
    </row>
    <row r="4562" spans="1:12">
      <c r="A4562" s="118">
        <v>45047</v>
      </c>
      <c r="B4562" t="s">
        <v>240</v>
      </c>
      <c r="C4562" t="s">
        <v>239</v>
      </c>
      <c r="D4562" t="s">
        <v>13580</v>
      </c>
      <c r="E4562" t="s">
        <v>17319</v>
      </c>
      <c r="F4562" t="s">
        <v>17318</v>
      </c>
      <c r="G4562" t="s">
        <v>17317</v>
      </c>
      <c r="H4562" t="s">
        <v>235</v>
      </c>
      <c r="I4562">
        <v>390</v>
      </c>
      <c r="J4562" t="s">
        <v>145</v>
      </c>
      <c r="K4562" t="s">
        <v>137</v>
      </c>
      <c r="L4562">
        <f>I4562*$Q$2/100/1000</f>
        <v>1.4430000000000001E-3</v>
      </c>
    </row>
    <row r="4563" spans="1:12">
      <c r="A4563" s="118">
        <v>45047</v>
      </c>
      <c r="B4563" t="s">
        <v>240</v>
      </c>
      <c r="C4563" t="s">
        <v>239</v>
      </c>
      <c r="D4563" t="s">
        <v>7577</v>
      </c>
      <c r="E4563" t="s">
        <v>17316</v>
      </c>
      <c r="F4563" t="s">
        <v>17303</v>
      </c>
      <c r="G4563" t="s">
        <v>17302</v>
      </c>
      <c r="H4563" t="s">
        <v>235</v>
      </c>
      <c r="I4563">
        <v>390</v>
      </c>
      <c r="J4563" t="s">
        <v>145</v>
      </c>
      <c r="K4563" t="s">
        <v>137</v>
      </c>
      <c r="L4563">
        <f>I4563*$Q$2/100/1000</f>
        <v>1.4430000000000001E-3</v>
      </c>
    </row>
    <row r="4564" spans="1:12">
      <c r="A4564" s="118">
        <v>45200</v>
      </c>
      <c r="B4564" t="s">
        <v>17080</v>
      </c>
      <c r="C4564" t="s">
        <v>17079</v>
      </c>
      <c r="D4564" t="s">
        <v>17315</v>
      </c>
      <c r="E4564" t="s">
        <v>17314</v>
      </c>
      <c r="F4564">
        <v>101031779</v>
      </c>
      <c r="G4564" t="s">
        <v>17139</v>
      </c>
      <c r="H4564" t="s">
        <v>17075</v>
      </c>
      <c r="I4564">
        <v>324</v>
      </c>
      <c r="J4564" t="s">
        <v>145</v>
      </c>
      <c r="K4564" t="s">
        <v>137</v>
      </c>
      <c r="L4564">
        <f>I4564*$Q$2/100/1000</f>
        <v>1.1987999999999999E-3</v>
      </c>
    </row>
    <row r="4565" spans="1:12">
      <c r="A4565" s="118">
        <v>45200</v>
      </c>
      <c r="B4565" t="s">
        <v>17080</v>
      </c>
      <c r="C4565" t="s">
        <v>17079</v>
      </c>
      <c r="D4565" t="s">
        <v>17215</v>
      </c>
      <c r="E4565" t="s">
        <v>17313</v>
      </c>
      <c r="F4565" t="s">
        <v>17213</v>
      </c>
      <c r="G4565" t="s">
        <v>17212</v>
      </c>
      <c r="H4565" t="s">
        <v>17075</v>
      </c>
      <c r="I4565">
        <v>324</v>
      </c>
      <c r="J4565" t="s">
        <v>145</v>
      </c>
      <c r="K4565" t="s">
        <v>137</v>
      </c>
      <c r="L4565">
        <f>I4565*$Q$2/100/1000</f>
        <v>1.1987999999999999E-3</v>
      </c>
    </row>
    <row r="4566" spans="1:12">
      <c r="A4566" s="118">
        <v>45200</v>
      </c>
      <c r="B4566" t="s">
        <v>17080</v>
      </c>
      <c r="C4566" t="s">
        <v>17079</v>
      </c>
      <c r="D4566" t="s">
        <v>17312</v>
      </c>
      <c r="E4566" t="s">
        <v>17311</v>
      </c>
      <c r="F4566" t="s">
        <v>17310</v>
      </c>
      <c r="G4566" t="s">
        <v>17309</v>
      </c>
      <c r="H4566" t="s">
        <v>17075</v>
      </c>
      <c r="I4566">
        <v>324</v>
      </c>
      <c r="J4566" t="s">
        <v>145</v>
      </c>
      <c r="K4566" t="s">
        <v>137</v>
      </c>
      <c r="L4566">
        <f>I4566*$Q$2/100/1000</f>
        <v>1.1987999999999999E-3</v>
      </c>
    </row>
    <row r="4567" spans="1:12">
      <c r="A4567" s="118">
        <v>45047</v>
      </c>
      <c r="B4567" t="s">
        <v>240</v>
      </c>
      <c r="C4567" t="s">
        <v>239</v>
      </c>
      <c r="D4567" t="s">
        <v>17308</v>
      </c>
      <c r="E4567" t="s">
        <v>17307</v>
      </c>
      <c r="F4567">
        <v>101027470</v>
      </c>
      <c r="G4567" t="s">
        <v>929</v>
      </c>
      <c r="H4567" t="s">
        <v>235</v>
      </c>
      <c r="I4567">
        <v>390</v>
      </c>
      <c r="J4567" t="s">
        <v>145</v>
      </c>
      <c r="K4567" t="s">
        <v>137</v>
      </c>
      <c r="L4567">
        <f>I4567*$Q$2/100/1000</f>
        <v>1.4430000000000001E-3</v>
      </c>
    </row>
    <row r="4568" spans="1:12">
      <c r="A4568" s="118">
        <v>45047</v>
      </c>
      <c r="B4568" t="s">
        <v>240</v>
      </c>
      <c r="C4568" t="s">
        <v>239</v>
      </c>
      <c r="D4568" t="s">
        <v>16061</v>
      </c>
      <c r="E4568" t="s">
        <v>17306</v>
      </c>
      <c r="F4568" t="s">
        <v>788</v>
      </c>
      <c r="G4568" t="s">
        <v>787</v>
      </c>
      <c r="H4568" t="s">
        <v>235</v>
      </c>
      <c r="I4568">
        <v>390</v>
      </c>
      <c r="J4568" t="s">
        <v>145</v>
      </c>
      <c r="K4568" t="s">
        <v>137</v>
      </c>
      <c r="L4568">
        <f>I4568*$Q$2/100/1000</f>
        <v>1.4430000000000001E-3</v>
      </c>
    </row>
    <row r="4569" spans="1:12">
      <c r="A4569" s="118">
        <v>45047</v>
      </c>
      <c r="B4569" t="s">
        <v>240</v>
      </c>
      <c r="C4569" t="s">
        <v>239</v>
      </c>
      <c r="D4569" t="s">
        <v>17305</v>
      </c>
      <c r="E4569" t="s">
        <v>17304</v>
      </c>
      <c r="F4569" t="s">
        <v>17303</v>
      </c>
      <c r="G4569" t="s">
        <v>17302</v>
      </c>
      <c r="H4569" t="s">
        <v>235</v>
      </c>
      <c r="I4569">
        <v>390</v>
      </c>
      <c r="J4569" t="s">
        <v>145</v>
      </c>
      <c r="K4569" t="s">
        <v>137</v>
      </c>
      <c r="L4569">
        <f>I4569*$Q$2/100/1000</f>
        <v>1.4430000000000001E-3</v>
      </c>
    </row>
    <row r="4570" spans="1:12">
      <c r="A4570" s="118">
        <v>45047</v>
      </c>
      <c r="B4570" t="s">
        <v>647</v>
      </c>
      <c r="C4570" t="s">
        <v>646</v>
      </c>
      <c r="D4570" t="s">
        <v>14993</v>
      </c>
      <c r="E4570" t="s">
        <v>17301</v>
      </c>
      <c r="F4570">
        <v>1345257</v>
      </c>
      <c r="G4570" t="s">
        <v>17300</v>
      </c>
      <c r="H4570" t="s">
        <v>174</v>
      </c>
      <c r="I4570">
        <v>3154</v>
      </c>
      <c r="J4570" t="s">
        <v>173</v>
      </c>
      <c r="K4570" t="s">
        <v>172</v>
      </c>
      <c r="L4570">
        <f>I4570*$Q$3/(1000/25)</f>
        <v>2.5295079999999999</v>
      </c>
    </row>
    <row r="4571" spans="1:12">
      <c r="A4571" s="118">
        <v>45047</v>
      </c>
      <c r="B4571" t="s">
        <v>365</v>
      </c>
      <c r="C4571" t="s">
        <v>364</v>
      </c>
      <c r="D4571" t="s">
        <v>14700</v>
      </c>
      <c r="E4571" t="s">
        <v>17299</v>
      </c>
      <c r="F4571">
        <v>101034024</v>
      </c>
      <c r="G4571" t="s">
        <v>400</v>
      </c>
      <c r="H4571" t="s">
        <v>359</v>
      </c>
      <c r="I4571">
        <v>144</v>
      </c>
      <c r="J4571" t="s">
        <v>138</v>
      </c>
      <c r="K4571" t="s">
        <v>137</v>
      </c>
      <c r="L4571">
        <f>I4571*$Q$2/1000</f>
        <v>5.3280000000000001E-2</v>
      </c>
    </row>
    <row r="4572" spans="1:12">
      <c r="A4572" s="118">
        <v>45047</v>
      </c>
      <c r="B4572" t="s">
        <v>365</v>
      </c>
      <c r="C4572" t="s">
        <v>364</v>
      </c>
      <c r="D4572" t="s">
        <v>17286</v>
      </c>
      <c r="E4572" t="s">
        <v>17298</v>
      </c>
      <c r="F4572">
        <v>101034024</v>
      </c>
      <c r="G4572" t="s">
        <v>400</v>
      </c>
      <c r="H4572" t="s">
        <v>359</v>
      </c>
      <c r="I4572">
        <v>144</v>
      </c>
      <c r="J4572" t="s">
        <v>138</v>
      </c>
      <c r="K4572" t="s">
        <v>137</v>
      </c>
      <c r="L4572">
        <f>I4572*$Q$2/1000</f>
        <v>5.3280000000000001E-2</v>
      </c>
    </row>
    <row r="4573" spans="1:12">
      <c r="A4573" s="118">
        <v>45200</v>
      </c>
      <c r="B4573" t="s">
        <v>17080</v>
      </c>
      <c r="C4573" t="s">
        <v>17079</v>
      </c>
      <c r="D4573" t="s">
        <v>17297</v>
      </c>
      <c r="E4573" t="s">
        <v>17296</v>
      </c>
      <c r="F4573" t="s">
        <v>17115</v>
      </c>
      <c r="G4573" t="s">
        <v>17114</v>
      </c>
      <c r="H4573" t="s">
        <v>17075</v>
      </c>
      <c r="I4573">
        <v>324</v>
      </c>
      <c r="J4573" t="s">
        <v>145</v>
      </c>
      <c r="K4573" t="s">
        <v>137</v>
      </c>
      <c r="L4573">
        <f>I4573*$Q$2/100/1000</f>
        <v>1.1987999999999999E-3</v>
      </c>
    </row>
    <row r="4574" spans="1:12">
      <c r="A4574" s="118">
        <v>45200</v>
      </c>
      <c r="B4574" t="s">
        <v>17080</v>
      </c>
      <c r="C4574" t="s">
        <v>17079</v>
      </c>
      <c r="D4574" t="s">
        <v>17138</v>
      </c>
      <c r="E4574" t="s">
        <v>17295</v>
      </c>
      <c r="F4574">
        <v>101045244</v>
      </c>
      <c r="G4574" t="s">
        <v>17294</v>
      </c>
      <c r="H4574" t="s">
        <v>17075</v>
      </c>
      <c r="I4574">
        <v>324</v>
      </c>
      <c r="J4574" t="s">
        <v>145</v>
      </c>
      <c r="K4574" t="s">
        <v>137</v>
      </c>
      <c r="L4574">
        <f>I4574*$Q$2/100/1000</f>
        <v>1.1987999999999999E-3</v>
      </c>
    </row>
    <row r="4575" spans="1:12">
      <c r="A4575" s="118">
        <v>45200</v>
      </c>
      <c r="B4575" t="s">
        <v>17080</v>
      </c>
      <c r="C4575" t="s">
        <v>17079</v>
      </c>
      <c r="D4575" t="s">
        <v>17101</v>
      </c>
      <c r="E4575" t="s">
        <v>17293</v>
      </c>
      <c r="F4575" t="s">
        <v>17143</v>
      </c>
      <c r="G4575" t="s">
        <v>17142</v>
      </c>
      <c r="H4575" t="s">
        <v>17075</v>
      </c>
      <c r="I4575">
        <v>324</v>
      </c>
      <c r="J4575" t="s">
        <v>145</v>
      </c>
      <c r="K4575" t="s">
        <v>137</v>
      </c>
      <c r="L4575">
        <f>I4575*$Q$2/100/1000</f>
        <v>1.1987999999999999E-3</v>
      </c>
    </row>
    <row r="4576" spans="1:12">
      <c r="A4576" s="118">
        <v>45200</v>
      </c>
      <c r="B4576" t="s">
        <v>17080</v>
      </c>
      <c r="C4576" t="s">
        <v>17079</v>
      </c>
      <c r="D4576" t="s">
        <v>17292</v>
      </c>
      <c r="E4576" t="s">
        <v>17291</v>
      </c>
      <c r="F4576" t="s">
        <v>17115</v>
      </c>
      <c r="G4576" t="s">
        <v>17114</v>
      </c>
      <c r="H4576" t="s">
        <v>17075</v>
      </c>
      <c r="I4576">
        <v>324</v>
      </c>
      <c r="J4576" t="s">
        <v>145</v>
      </c>
      <c r="K4576" t="s">
        <v>137</v>
      </c>
      <c r="L4576">
        <f>I4576*$Q$2/100/1000</f>
        <v>1.1987999999999999E-3</v>
      </c>
    </row>
    <row r="4577" spans="1:12">
      <c r="A4577" s="118">
        <v>45200</v>
      </c>
      <c r="B4577" t="s">
        <v>17080</v>
      </c>
      <c r="C4577" t="s">
        <v>17079</v>
      </c>
      <c r="D4577" t="s">
        <v>17179</v>
      </c>
      <c r="E4577" t="s">
        <v>17290</v>
      </c>
      <c r="F4577">
        <v>101039286</v>
      </c>
      <c r="G4577" t="s">
        <v>17177</v>
      </c>
      <c r="H4577" t="s">
        <v>17075</v>
      </c>
      <c r="I4577">
        <v>324</v>
      </c>
      <c r="J4577" t="s">
        <v>145</v>
      </c>
      <c r="K4577" t="s">
        <v>137</v>
      </c>
      <c r="L4577">
        <f>I4577*$Q$2/100/1000</f>
        <v>1.1987999999999999E-3</v>
      </c>
    </row>
    <row r="4578" spans="1:12">
      <c r="A4578" s="118">
        <v>45047</v>
      </c>
      <c r="B4578" t="s">
        <v>365</v>
      </c>
      <c r="C4578" t="s">
        <v>364</v>
      </c>
      <c r="D4578" t="s">
        <v>17289</v>
      </c>
      <c r="E4578" t="s">
        <v>17288</v>
      </c>
      <c r="F4578">
        <v>101034024</v>
      </c>
      <c r="G4578" t="s">
        <v>400</v>
      </c>
      <c r="H4578" t="s">
        <v>359</v>
      </c>
      <c r="I4578">
        <v>144</v>
      </c>
      <c r="J4578" t="s">
        <v>138</v>
      </c>
      <c r="K4578" t="s">
        <v>137</v>
      </c>
      <c r="L4578">
        <f>I4578*$Q$2/1000</f>
        <v>5.3280000000000001E-2</v>
      </c>
    </row>
    <row r="4579" spans="1:12">
      <c r="A4579" s="118">
        <v>45200</v>
      </c>
      <c r="B4579" t="s">
        <v>17080</v>
      </c>
      <c r="C4579" t="s">
        <v>17079</v>
      </c>
      <c r="D4579" t="s">
        <v>17199</v>
      </c>
      <c r="E4579" t="s">
        <v>17287</v>
      </c>
      <c r="F4579" t="s">
        <v>17086</v>
      </c>
      <c r="G4579" t="s">
        <v>17085</v>
      </c>
      <c r="H4579" t="s">
        <v>17075</v>
      </c>
      <c r="I4579">
        <v>324</v>
      </c>
      <c r="J4579" t="s">
        <v>145</v>
      </c>
      <c r="K4579" t="s">
        <v>137</v>
      </c>
      <c r="L4579">
        <f>I4579*$Q$2/100/1000</f>
        <v>1.1987999999999999E-3</v>
      </c>
    </row>
    <row r="4580" spans="1:12">
      <c r="A4580" s="118">
        <v>45047</v>
      </c>
      <c r="B4580" t="s">
        <v>365</v>
      </c>
      <c r="C4580" t="s">
        <v>364</v>
      </c>
      <c r="D4580" t="s">
        <v>17286</v>
      </c>
      <c r="E4580" t="s">
        <v>17285</v>
      </c>
      <c r="F4580">
        <v>101034024</v>
      </c>
      <c r="G4580" t="s">
        <v>400</v>
      </c>
      <c r="H4580" t="s">
        <v>359</v>
      </c>
      <c r="I4580">
        <v>144</v>
      </c>
      <c r="J4580" t="s">
        <v>138</v>
      </c>
      <c r="K4580" t="s">
        <v>137</v>
      </c>
      <c r="L4580">
        <f>I4580*$Q$2/1000</f>
        <v>5.3280000000000001E-2</v>
      </c>
    </row>
    <row r="4581" spans="1:12">
      <c r="A4581" s="118">
        <v>45200</v>
      </c>
      <c r="B4581" t="s">
        <v>17080</v>
      </c>
      <c r="C4581" t="s">
        <v>17079</v>
      </c>
      <c r="D4581" t="s">
        <v>17284</v>
      </c>
      <c r="E4581" t="s">
        <v>17283</v>
      </c>
      <c r="F4581">
        <v>101031366</v>
      </c>
      <c r="G4581" t="s">
        <v>17161</v>
      </c>
      <c r="H4581" t="s">
        <v>17075</v>
      </c>
      <c r="I4581">
        <v>324</v>
      </c>
      <c r="J4581" t="s">
        <v>145</v>
      </c>
      <c r="K4581" t="s">
        <v>137</v>
      </c>
      <c r="L4581">
        <f>I4581*$Q$2/100/1000</f>
        <v>1.1987999999999999E-3</v>
      </c>
    </row>
    <row r="4582" spans="1:12">
      <c r="A4582" s="118">
        <v>45200</v>
      </c>
      <c r="B4582" t="s">
        <v>17080</v>
      </c>
      <c r="C4582" t="s">
        <v>17079</v>
      </c>
      <c r="D4582" t="s">
        <v>17159</v>
      </c>
      <c r="E4582" t="s">
        <v>17282</v>
      </c>
      <c r="F4582" t="s">
        <v>17157</v>
      </c>
      <c r="G4582" t="s">
        <v>17156</v>
      </c>
      <c r="H4582" t="s">
        <v>17075</v>
      </c>
      <c r="I4582">
        <v>324</v>
      </c>
      <c r="J4582" t="s">
        <v>145</v>
      </c>
      <c r="K4582" t="s">
        <v>137</v>
      </c>
      <c r="L4582">
        <f>I4582*$Q$2/100/1000</f>
        <v>1.1987999999999999E-3</v>
      </c>
    </row>
    <row r="4583" spans="1:12">
      <c r="A4583" s="118">
        <v>45200</v>
      </c>
      <c r="B4583" t="s">
        <v>17080</v>
      </c>
      <c r="C4583" t="s">
        <v>17079</v>
      </c>
      <c r="D4583" t="s">
        <v>17281</v>
      </c>
      <c r="E4583" t="s">
        <v>17280</v>
      </c>
      <c r="F4583">
        <v>101032027</v>
      </c>
      <c r="G4583" t="s">
        <v>17122</v>
      </c>
      <c r="H4583" t="s">
        <v>17075</v>
      </c>
      <c r="I4583">
        <v>324</v>
      </c>
      <c r="J4583" t="s">
        <v>145</v>
      </c>
      <c r="K4583" t="s">
        <v>137</v>
      </c>
      <c r="L4583">
        <f>I4583*$Q$2/100/1000</f>
        <v>1.1987999999999999E-3</v>
      </c>
    </row>
    <row r="4584" spans="1:12">
      <c r="A4584" s="118">
        <v>45200</v>
      </c>
      <c r="B4584" t="s">
        <v>17080</v>
      </c>
      <c r="C4584" t="s">
        <v>17079</v>
      </c>
      <c r="D4584" t="s">
        <v>17206</v>
      </c>
      <c r="E4584" t="s">
        <v>17279</v>
      </c>
      <c r="F4584" t="s">
        <v>17099</v>
      </c>
      <c r="G4584" t="s">
        <v>17098</v>
      </c>
      <c r="H4584" t="s">
        <v>17075</v>
      </c>
      <c r="I4584">
        <v>324</v>
      </c>
      <c r="J4584" t="s">
        <v>145</v>
      </c>
      <c r="K4584" t="s">
        <v>137</v>
      </c>
      <c r="L4584">
        <f>I4584*$Q$2/100/1000</f>
        <v>1.1987999999999999E-3</v>
      </c>
    </row>
    <row r="4585" spans="1:12">
      <c r="A4585" s="118">
        <v>45200</v>
      </c>
      <c r="B4585" t="s">
        <v>17080</v>
      </c>
      <c r="C4585" t="s">
        <v>17079</v>
      </c>
      <c r="D4585" t="s">
        <v>17101</v>
      </c>
      <c r="E4585" t="s">
        <v>17278</v>
      </c>
      <c r="F4585" t="s">
        <v>17151</v>
      </c>
      <c r="G4585" t="s">
        <v>17150</v>
      </c>
      <c r="H4585" t="s">
        <v>17075</v>
      </c>
      <c r="I4585">
        <v>324</v>
      </c>
      <c r="J4585" t="s">
        <v>145</v>
      </c>
      <c r="K4585" t="s">
        <v>137</v>
      </c>
      <c r="L4585">
        <f>I4585*$Q$2/100/1000</f>
        <v>1.1987999999999999E-3</v>
      </c>
    </row>
    <row r="4586" spans="1:12">
      <c r="A4586" s="118">
        <v>45200</v>
      </c>
      <c r="B4586" t="s">
        <v>17080</v>
      </c>
      <c r="C4586" t="s">
        <v>17079</v>
      </c>
      <c r="D4586" t="s">
        <v>17199</v>
      </c>
      <c r="E4586" t="s">
        <v>17277</v>
      </c>
      <c r="F4586" t="s">
        <v>17151</v>
      </c>
      <c r="G4586" t="s">
        <v>17150</v>
      </c>
      <c r="H4586" t="s">
        <v>17075</v>
      </c>
      <c r="I4586">
        <v>324</v>
      </c>
      <c r="J4586" t="s">
        <v>145</v>
      </c>
      <c r="K4586" t="s">
        <v>137</v>
      </c>
      <c r="L4586">
        <f>I4586*$Q$2/100/1000</f>
        <v>1.1987999999999999E-3</v>
      </c>
    </row>
    <row r="4587" spans="1:12">
      <c r="A4587" s="118">
        <v>45200</v>
      </c>
      <c r="B4587" t="s">
        <v>17080</v>
      </c>
      <c r="C4587" t="s">
        <v>17079</v>
      </c>
      <c r="D4587" t="s">
        <v>17258</v>
      </c>
      <c r="E4587" t="s">
        <v>17276</v>
      </c>
      <c r="F4587" t="s">
        <v>17256</v>
      </c>
      <c r="G4587" t="s">
        <v>17255</v>
      </c>
      <c r="H4587" t="s">
        <v>17075</v>
      </c>
      <c r="I4587">
        <v>324</v>
      </c>
      <c r="J4587" t="s">
        <v>145</v>
      </c>
      <c r="K4587" t="s">
        <v>137</v>
      </c>
      <c r="L4587">
        <f>I4587*$Q$2/100/1000</f>
        <v>1.1987999999999999E-3</v>
      </c>
    </row>
    <row r="4588" spans="1:12">
      <c r="A4588" s="118">
        <v>45200</v>
      </c>
      <c r="B4588" t="s">
        <v>17080</v>
      </c>
      <c r="C4588" t="s">
        <v>17079</v>
      </c>
      <c r="D4588" t="s">
        <v>17084</v>
      </c>
      <c r="E4588" t="s">
        <v>17275</v>
      </c>
      <c r="F4588" t="s">
        <v>17089</v>
      </c>
      <c r="G4588" t="s">
        <v>17088</v>
      </c>
      <c r="H4588" t="s">
        <v>17075</v>
      </c>
      <c r="I4588">
        <v>324</v>
      </c>
      <c r="J4588" t="s">
        <v>145</v>
      </c>
      <c r="K4588" t="s">
        <v>137</v>
      </c>
      <c r="L4588">
        <f>I4588*$Q$2/100/1000</f>
        <v>1.1987999999999999E-3</v>
      </c>
    </row>
    <row r="4589" spans="1:12">
      <c r="A4589" s="118">
        <v>45047</v>
      </c>
      <c r="B4589" t="s">
        <v>1723</v>
      </c>
      <c r="C4589" t="s">
        <v>1722</v>
      </c>
      <c r="D4589" t="s">
        <v>17274</v>
      </c>
      <c r="E4589" t="s">
        <v>17273</v>
      </c>
      <c r="F4589">
        <v>101042130</v>
      </c>
      <c r="G4589" t="s">
        <v>4139</v>
      </c>
      <c r="H4589" t="s">
        <v>1717</v>
      </c>
      <c r="I4589">
        <v>118</v>
      </c>
      <c r="J4589" t="s">
        <v>223</v>
      </c>
      <c r="K4589" t="s">
        <v>137</v>
      </c>
      <c r="L4589">
        <f>I4589*$Q$5/1000</f>
        <v>0.1199765</v>
      </c>
    </row>
    <row r="4590" spans="1:12">
      <c r="A4590" s="118">
        <v>45200</v>
      </c>
      <c r="B4590" t="s">
        <v>17080</v>
      </c>
      <c r="C4590" t="s">
        <v>17079</v>
      </c>
      <c r="D4590" t="s">
        <v>17101</v>
      </c>
      <c r="E4590" t="s">
        <v>17272</v>
      </c>
      <c r="F4590" t="s">
        <v>17089</v>
      </c>
      <c r="G4590" t="s">
        <v>17088</v>
      </c>
      <c r="H4590" t="s">
        <v>17075</v>
      </c>
      <c r="I4590">
        <v>324</v>
      </c>
      <c r="J4590" t="s">
        <v>145</v>
      </c>
      <c r="K4590" t="s">
        <v>137</v>
      </c>
      <c r="L4590">
        <f>I4590*$Q$2/100/1000</f>
        <v>1.1987999999999999E-3</v>
      </c>
    </row>
    <row r="4591" spans="1:12">
      <c r="A4591" s="118">
        <v>45047</v>
      </c>
      <c r="B4591" t="s">
        <v>180</v>
      </c>
      <c r="C4591" t="s">
        <v>179</v>
      </c>
      <c r="D4591" t="s">
        <v>17271</v>
      </c>
      <c r="E4591" t="s">
        <v>17270</v>
      </c>
      <c r="F4591" t="s">
        <v>17269</v>
      </c>
      <c r="G4591" t="s">
        <v>17268</v>
      </c>
      <c r="H4591" t="s">
        <v>174</v>
      </c>
      <c r="I4591">
        <v>3154</v>
      </c>
      <c r="J4591" t="s">
        <v>173</v>
      </c>
      <c r="K4591" t="s">
        <v>172</v>
      </c>
      <c r="L4591">
        <f>I4591*$Q$3/(1000/0.1)</f>
        <v>1.0118031999999999E-2</v>
      </c>
    </row>
    <row r="4592" spans="1:12">
      <c r="A4592" s="118">
        <v>45200</v>
      </c>
      <c r="B4592" t="s">
        <v>17080</v>
      </c>
      <c r="C4592" t="s">
        <v>17079</v>
      </c>
      <c r="D4592" t="s">
        <v>17206</v>
      </c>
      <c r="E4592" t="s">
        <v>17267</v>
      </c>
      <c r="F4592" t="s">
        <v>17223</v>
      </c>
      <c r="G4592" t="s">
        <v>17222</v>
      </c>
      <c r="H4592" t="s">
        <v>17075</v>
      </c>
      <c r="I4592">
        <v>324</v>
      </c>
      <c r="J4592" t="s">
        <v>145</v>
      </c>
      <c r="K4592" t="s">
        <v>137</v>
      </c>
      <c r="L4592">
        <f>I4592*$Q$2/100/1000</f>
        <v>1.1987999999999999E-3</v>
      </c>
    </row>
    <row r="4593" spans="1:12">
      <c r="A4593" s="118">
        <v>45200</v>
      </c>
      <c r="B4593" t="s">
        <v>17080</v>
      </c>
      <c r="C4593" t="s">
        <v>17079</v>
      </c>
      <c r="D4593" t="s">
        <v>17145</v>
      </c>
      <c r="E4593" t="s">
        <v>17266</v>
      </c>
      <c r="F4593" t="s">
        <v>17197</v>
      </c>
      <c r="G4593" t="s">
        <v>17196</v>
      </c>
      <c r="H4593" t="s">
        <v>17075</v>
      </c>
      <c r="I4593">
        <v>324</v>
      </c>
      <c r="J4593" t="s">
        <v>145</v>
      </c>
      <c r="K4593" t="s">
        <v>137</v>
      </c>
      <c r="L4593">
        <f>I4593*$Q$2/100/1000</f>
        <v>1.1987999999999999E-3</v>
      </c>
    </row>
    <row r="4594" spans="1:12">
      <c r="A4594" s="118">
        <v>45200</v>
      </c>
      <c r="B4594" t="s">
        <v>17080</v>
      </c>
      <c r="C4594" t="s">
        <v>17079</v>
      </c>
      <c r="D4594" t="s">
        <v>17199</v>
      </c>
      <c r="E4594" t="s">
        <v>17265</v>
      </c>
      <c r="F4594" t="s">
        <v>17147</v>
      </c>
      <c r="G4594" t="s">
        <v>17146</v>
      </c>
      <c r="H4594" t="s">
        <v>17075</v>
      </c>
      <c r="I4594">
        <v>324</v>
      </c>
      <c r="J4594" t="s">
        <v>145</v>
      </c>
      <c r="K4594" t="s">
        <v>137</v>
      </c>
      <c r="L4594">
        <f>I4594*$Q$2/100/1000</f>
        <v>1.1987999999999999E-3</v>
      </c>
    </row>
    <row r="4595" spans="1:12">
      <c r="A4595" s="118">
        <v>45200</v>
      </c>
      <c r="B4595" t="s">
        <v>17080</v>
      </c>
      <c r="C4595" t="s">
        <v>17079</v>
      </c>
      <c r="D4595" t="s">
        <v>17101</v>
      </c>
      <c r="E4595" t="s">
        <v>17264</v>
      </c>
      <c r="F4595" t="s">
        <v>17263</v>
      </c>
      <c r="G4595" t="s">
        <v>17262</v>
      </c>
      <c r="H4595" t="s">
        <v>17075</v>
      </c>
      <c r="I4595">
        <v>324</v>
      </c>
      <c r="J4595" t="s">
        <v>145</v>
      </c>
      <c r="K4595" t="s">
        <v>137</v>
      </c>
      <c r="L4595">
        <f>I4595*$Q$2/100/1000</f>
        <v>1.1987999999999999E-3</v>
      </c>
    </row>
    <row r="4596" spans="1:12">
      <c r="A4596" s="118">
        <v>45200</v>
      </c>
      <c r="B4596" t="s">
        <v>17080</v>
      </c>
      <c r="C4596" t="s">
        <v>17079</v>
      </c>
      <c r="D4596" t="s">
        <v>17149</v>
      </c>
      <c r="E4596" t="s">
        <v>17261</v>
      </c>
      <c r="F4596" t="s">
        <v>17260</v>
      </c>
      <c r="G4596" t="s">
        <v>17259</v>
      </c>
      <c r="H4596" t="s">
        <v>17075</v>
      </c>
      <c r="I4596">
        <v>324</v>
      </c>
      <c r="J4596" t="s">
        <v>145</v>
      </c>
      <c r="K4596" t="s">
        <v>137</v>
      </c>
      <c r="L4596">
        <f>I4596*$Q$2/100/1000</f>
        <v>1.1987999999999999E-3</v>
      </c>
    </row>
    <row r="4597" spans="1:12">
      <c r="A4597" s="118">
        <v>45200</v>
      </c>
      <c r="B4597" t="s">
        <v>17080</v>
      </c>
      <c r="C4597" t="s">
        <v>17079</v>
      </c>
      <c r="D4597" t="s">
        <v>17258</v>
      </c>
      <c r="E4597" t="s">
        <v>17257</v>
      </c>
      <c r="F4597" t="s">
        <v>17256</v>
      </c>
      <c r="G4597" t="s">
        <v>17255</v>
      </c>
      <c r="H4597" t="s">
        <v>17075</v>
      </c>
      <c r="I4597">
        <v>324</v>
      </c>
      <c r="J4597" t="s">
        <v>145</v>
      </c>
      <c r="K4597" t="s">
        <v>137</v>
      </c>
      <c r="L4597">
        <f>I4597*$Q$2/100/1000</f>
        <v>1.1987999999999999E-3</v>
      </c>
    </row>
    <row r="4598" spans="1:12">
      <c r="A4598" s="118">
        <v>45200</v>
      </c>
      <c r="B4598" t="s">
        <v>17080</v>
      </c>
      <c r="C4598" t="s">
        <v>17079</v>
      </c>
      <c r="D4598" t="s">
        <v>17254</v>
      </c>
      <c r="E4598" t="s">
        <v>17253</v>
      </c>
      <c r="F4598">
        <v>101037339</v>
      </c>
      <c r="G4598" t="s">
        <v>17252</v>
      </c>
      <c r="H4598" t="s">
        <v>17075</v>
      </c>
      <c r="I4598">
        <v>324</v>
      </c>
      <c r="J4598" t="s">
        <v>145</v>
      </c>
      <c r="K4598" t="s">
        <v>137</v>
      </c>
      <c r="L4598">
        <f>I4598*$Q$2/100/1000</f>
        <v>1.1987999999999999E-3</v>
      </c>
    </row>
    <row r="4599" spans="1:12">
      <c r="A4599" s="118">
        <v>45047</v>
      </c>
      <c r="B4599" t="s">
        <v>574</v>
      </c>
      <c r="C4599" t="s">
        <v>573</v>
      </c>
      <c r="D4599" t="s">
        <v>3636</v>
      </c>
      <c r="E4599" t="s">
        <v>17251</v>
      </c>
      <c r="F4599" t="s">
        <v>5100</v>
      </c>
      <c r="G4599" t="s">
        <v>5099</v>
      </c>
      <c r="H4599" t="s">
        <v>569</v>
      </c>
      <c r="I4599">
        <v>298</v>
      </c>
      <c r="J4599" t="s">
        <v>145</v>
      </c>
      <c r="K4599" t="s">
        <v>137</v>
      </c>
      <c r="L4599">
        <f>I4599*$Q$2/100/1000</f>
        <v>1.1026E-3</v>
      </c>
    </row>
    <row r="4600" spans="1:12">
      <c r="A4600" s="118">
        <v>45200</v>
      </c>
      <c r="B4600" t="s">
        <v>17080</v>
      </c>
      <c r="C4600" t="s">
        <v>17079</v>
      </c>
      <c r="D4600" t="s">
        <v>17199</v>
      </c>
      <c r="E4600" t="s">
        <v>17250</v>
      </c>
      <c r="F4600" t="s">
        <v>17143</v>
      </c>
      <c r="G4600" t="s">
        <v>17142</v>
      </c>
      <c r="H4600" t="s">
        <v>17075</v>
      </c>
      <c r="I4600">
        <v>324</v>
      </c>
      <c r="J4600" t="s">
        <v>145</v>
      </c>
      <c r="K4600" t="s">
        <v>137</v>
      </c>
      <c r="L4600">
        <f>I4600*$Q$2/100/1000</f>
        <v>1.1987999999999999E-3</v>
      </c>
    </row>
    <row r="4601" spans="1:12">
      <c r="A4601" s="118">
        <v>45231</v>
      </c>
      <c r="B4601" t="s">
        <v>17080</v>
      </c>
      <c r="C4601" t="s">
        <v>17079</v>
      </c>
      <c r="D4601" t="s">
        <v>17199</v>
      </c>
      <c r="E4601" t="s">
        <v>17249</v>
      </c>
      <c r="F4601" t="s">
        <v>17172</v>
      </c>
      <c r="G4601" t="s">
        <v>17171</v>
      </c>
      <c r="H4601" t="s">
        <v>17075</v>
      </c>
      <c r="I4601">
        <v>324</v>
      </c>
      <c r="J4601" t="s">
        <v>145</v>
      </c>
      <c r="K4601" t="s">
        <v>137</v>
      </c>
      <c r="L4601">
        <f>I4601*$Q$2/100/1000</f>
        <v>1.1987999999999999E-3</v>
      </c>
    </row>
    <row r="4602" spans="1:12">
      <c r="A4602" s="118">
        <v>45231</v>
      </c>
      <c r="B4602" t="s">
        <v>17080</v>
      </c>
      <c r="C4602" t="s">
        <v>17079</v>
      </c>
      <c r="D4602" t="s">
        <v>17211</v>
      </c>
      <c r="E4602" t="s">
        <v>17248</v>
      </c>
      <c r="F4602">
        <v>101043948</v>
      </c>
      <c r="G4602" t="s">
        <v>17103</v>
      </c>
      <c r="H4602" t="s">
        <v>17075</v>
      </c>
      <c r="I4602">
        <v>324</v>
      </c>
      <c r="J4602" t="s">
        <v>145</v>
      </c>
      <c r="K4602" t="s">
        <v>137</v>
      </c>
      <c r="L4602">
        <f>I4602*$Q$2/100/1000</f>
        <v>1.1987999999999999E-3</v>
      </c>
    </row>
    <row r="4603" spans="1:12">
      <c r="A4603" s="118">
        <v>45231</v>
      </c>
      <c r="B4603" t="s">
        <v>17080</v>
      </c>
      <c r="C4603" t="s">
        <v>17079</v>
      </c>
      <c r="D4603" t="s">
        <v>17145</v>
      </c>
      <c r="E4603" t="s">
        <v>17247</v>
      </c>
      <c r="F4603" t="s">
        <v>17184</v>
      </c>
      <c r="G4603" t="s">
        <v>17183</v>
      </c>
      <c r="H4603" t="s">
        <v>17075</v>
      </c>
      <c r="I4603">
        <v>324</v>
      </c>
      <c r="J4603" t="s">
        <v>145</v>
      </c>
      <c r="K4603" t="s">
        <v>137</v>
      </c>
      <c r="L4603">
        <f>I4603*$Q$2/100/1000</f>
        <v>1.1987999999999999E-3</v>
      </c>
    </row>
    <row r="4604" spans="1:12">
      <c r="A4604" s="118">
        <v>45047</v>
      </c>
      <c r="B4604" t="s">
        <v>574</v>
      </c>
      <c r="C4604" t="s">
        <v>573</v>
      </c>
      <c r="D4604" t="s">
        <v>2730</v>
      </c>
      <c r="E4604" t="s">
        <v>17246</v>
      </c>
      <c r="F4604">
        <v>5045161</v>
      </c>
      <c r="G4604" t="s">
        <v>3018</v>
      </c>
      <c r="H4604" t="s">
        <v>569</v>
      </c>
      <c r="I4604">
        <v>298</v>
      </c>
      <c r="J4604" t="s">
        <v>145</v>
      </c>
      <c r="K4604" t="s">
        <v>137</v>
      </c>
      <c r="L4604">
        <f>I4604*$Q$2/100/1000</f>
        <v>1.1026E-3</v>
      </c>
    </row>
    <row r="4605" spans="1:12">
      <c r="A4605" s="118">
        <v>45047</v>
      </c>
      <c r="B4605" t="s">
        <v>574</v>
      </c>
      <c r="C4605" t="s">
        <v>573</v>
      </c>
      <c r="D4605" t="s">
        <v>6579</v>
      </c>
      <c r="E4605" t="s">
        <v>17245</v>
      </c>
      <c r="F4605" t="s">
        <v>6569</v>
      </c>
      <c r="G4605" t="s">
        <v>6568</v>
      </c>
      <c r="H4605" t="s">
        <v>569</v>
      </c>
      <c r="I4605">
        <v>298</v>
      </c>
      <c r="J4605" t="s">
        <v>145</v>
      </c>
      <c r="K4605" t="s">
        <v>137</v>
      </c>
      <c r="L4605">
        <f>I4605*$Q$2/100/1000</f>
        <v>1.1026E-3</v>
      </c>
    </row>
    <row r="4606" spans="1:12">
      <c r="A4606" s="118">
        <v>45047</v>
      </c>
      <c r="B4606" t="s">
        <v>574</v>
      </c>
      <c r="C4606" t="s">
        <v>573</v>
      </c>
      <c r="D4606" t="s">
        <v>15783</v>
      </c>
      <c r="E4606" t="s">
        <v>17244</v>
      </c>
      <c r="F4606">
        <v>5045161</v>
      </c>
      <c r="G4606" t="s">
        <v>3018</v>
      </c>
      <c r="H4606" t="s">
        <v>569</v>
      </c>
      <c r="I4606">
        <v>298</v>
      </c>
      <c r="J4606" t="s">
        <v>145</v>
      </c>
      <c r="K4606" t="s">
        <v>137</v>
      </c>
      <c r="L4606">
        <f>I4606*$Q$2/100/1000</f>
        <v>1.1026E-3</v>
      </c>
    </row>
    <row r="4607" spans="1:12">
      <c r="A4607" s="118">
        <v>45047</v>
      </c>
      <c r="B4607" t="s">
        <v>574</v>
      </c>
      <c r="C4607" t="s">
        <v>573</v>
      </c>
      <c r="D4607" t="s">
        <v>7935</v>
      </c>
      <c r="E4607" t="s">
        <v>17243</v>
      </c>
      <c r="F4607" t="s">
        <v>6569</v>
      </c>
      <c r="G4607" t="s">
        <v>6568</v>
      </c>
      <c r="H4607" t="s">
        <v>569</v>
      </c>
      <c r="I4607">
        <v>298</v>
      </c>
      <c r="J4607" t="s">
        <v>145</v>
      </c>
      <c r="K4607" t="s">
        <v>137</v>
      </c>
      <c r="L4607">
        <f>I4607*$Q$2/100/1000</f>
        <v>1.1026E-3</v>
      </c>
    </row>
    <row r="4608" spans="1:12">
      <c r="A4608" s="118">
        <v>45231</v>
      </c>
      <c r="B4608" t="s">
        <v>17080</v>
      </c>
      <c r="C4608" t="s">
        <v>17079</v>
      </c>
      <c r="D4608" t="s">
        <v>17206</v>
      </c>
      <c r="E4608" t="s">
        <v>17242</v>
      </c>
      <c r="F4608" t="s">
        <v>17151</v>
      </c>
      <c r="G4608" t="s">
        <v>17150</v>
      </c>
      <c r="H4608" t="s">
        <v>17075</v>
      </c>
      <c r="I4608">
        <v>324</v>
      </c>
      <c r="J4608" t="s">
        <v>145</v>
      </c>
      <c r="K4608" t="s">
        <v>137</v>
      </c>
      <c r="L4608">
        <f>I4608*$Q$2/100/1000</f>
        <v>1.1987999999999999E-3</v>
      </c>
    </row>
    <row r="4609" spans="1:12">
      <c r="A4609" s="118">
        <v>45047</v>
      </c>
      <c r="B4609" t="s">
        <v>574</v>
      </c>
      <c r="C4609" t="s">
        <v>573</v>
      </c>
      <c r="D4609" t="s">
        <v>2730</v>
      </c>
      <c r="E4609" t="s">
        <v>17241</v>
      </c>
      <c r="F4609">
        <v>4245252</v>
      </c>
      <c r="G4609" t="s">
        <v>1824</v>
      </c>
      <c r="H4609" t="s">
        <v>569</v>
      </c>
      <c r="I4609">
        <v>298</v>
      </c>
      <c r="J4609" t="s">
        <v>145</v>
      </c>
      <c r="K4609" t="s">
        <v>137</v>
      </c>
      <c r="L4609">
        <f>I4609*$Q$2/100/1000</f>
        <v>1.1026E-3</v>
      </c>
    </row>
    <row r="4610" spans="1:12">
      <c r="A4610" s="118">
        <v>45231</v>
      </c>
      <c r="B4610" t="s">
        <v>17080</v>
      </c>
      <c r="C4610" t="s">
        <v>17079</v>
      </c>
      <c r="D4610" t="s">
        <v>17105</v>
      </c>
      <c r="E4610" t="s">
        <v>17240</v>
      </c>
      <c r="F4610">
        <v>101043948</v>
      </c>
      <c r="G4610" t="s">
        <v>17103</v>
      </c>
      <c r="H4610" t="s">
        <v>17075</v>
      </c>
      <c r="I4610">
        <v>324</v>
      </c>
      <c r="J4610" t="s">
        <v>145</v>
      </c>
      <c r="K4610" t="s">
        <v>137</v>
      </c>
      <c r="L4610">
        <f>I4610*$Q$2/100/1000</f>
        <v>1.1987999999999999E-3</v>
      </c>
    </row>
    <row r="4611" spans="1:12">
      <c r="A4611" s="118">
        <v>45231</v>
      </c>
      <c r="B4611" t="s">
        <v>17080</v>
      </c>
      <c r="C4611" t="s">
        <v>17079</v>
      </c>
      <c r="D4611" t="s">
        <v>17239</v>
      </c>
      <c r="E4611" t="s">
        <v>17238</v>
      </c>
      <c r="F4611">
        <v>101032027</v>
      </c>
      <c r="G4611" t="s">
        <v>17122</v>
      </c>
      <c r="H4611" t="s">
        <v>17075</v>
      </c>
      <c r="I4611">
        <v>324</v>
      </c>
      <c r="J4611" t="s">
        <v>145</v>
      </c>
      <c r="K4611" t="s">
        <v>137</v>
      </c>
      <c r="L4611">
        <f>I4611*$Q$2/100/1000</f>
        <v>1.1987999999999999E-3</v>
      </c>
    </row>
    <row r="4612" spans="1:12">
      <c r="A4612" s="118">
        <v>45231</v>
      </c>
      <c r="B4612" t="s">
        <v>17080</v>
      </c>
      <c r="C4612" t="s">
        <v>17079</v>
      </c>
      <c r="D4612" t="s">
        <v>17131</v>
      </c>
      <c r="E4612" t="s">
        <v>17237</v>
      </c>
      <c r="F4612" t="s">
        <v>17129</v>
      </c>
      <c r="G4612" t="s">
        <v>17128</v>
      </c>
      <c r="H4612" t="s">
        <v>17075</v>
      </c>
      <c r="I4612">
        <v>324</v>
      </c>
      <c r="J4612" t="s">
        <v>145</v>
      </c>
      <c r="K4612" t="s">
        <v>137</v>
      </c>
      <c r="L4612">
        <f>I4612*$Q$2/100/1000</f>
        <v>1.1987999999999999E-3</v>
      </c>
    </row>
    <row r="4613" spans="1:12">
      <c r="A4613" s="118">
        <v>45231</v>
      </c>
      <c r="B4613" t="s">
        <v>17080</v>
      </c>
      <c r="C4613" t="s">
        <v>17079</v>
      </c>
      <c r="D4613" t="s">
        <v>17211</v>
      </c>
      <c r="E4613" t="s">
        <v>17236</v>
      </c>
      <c r="F4613">
        <v>101037559</v>
      </c>
      <c r="G4613" t="s">
        <v>17235</v>
      </c>
      <c r="H4613" t="s">
        <v>17075</v>
      </c>
      <c r="I4613">
        <v>324</v>
      </c>
      <c r="J4613" t="s">
        <v>145</v>
      </c>
      <c r="K4613" t="s">
        <v>137</v>
      </c>
      <c r="L4613">
        <f>I4613*$Q$2/100/1000</f>
        <v>1.1987999999999999E-3</v>
      </c>
    </row>
    <row r="4614" spans="1:12">
      <c r="A4614" s="118">
        <v>45231</v>
      </c>
      <c r="B4614" t="s">
        <v>17080</v>
      </c>
      <c r="C4614" t="s">
        <v>17079</v>
      </c>
      <c r="D4614" t="s">
        <v>17182</v>
      </c>
      <c r="E4614" t="s">
        <v>17234</v>
      </c>
      <c r="F4614">
        <v>21206151</v>
      </c>
      <c r="G4614" t="s">
        <v>17180</v>
      </c>
      <c r="H4614" t="s">
        <v>17075</v>
      </c>
      <c r="I4614">
        <v>324</v>
      </c>
      <c r="J4614" t="s">
        <v>145</v>
      </c>
      <c r="K4614" t="s">
        <v>137</v>
      </c>
      <c r="L4614">
        <f>I4614*$Q$2/100/1000</f>
        <v>1.1987999999999999E-3</v>
      </c>
    </row>
    <row r="4615" spans="1:12">
      <c r="A4615" s="118">
        <v>45231</v>
      </c>
      <c r="B4615" t="s">
        <v>17080</v>
      </c>
      <c r="C4615" t="s">
        <v>17079</v>
      </c>
      <c r="D4615" t="s">
        <v>17101</v>
      </c>
      <c r="E4615" t="s">
        <v>17233</v>
      </c>
      <c r="F4615" t="s">
        <v>17086</v>
      </c>
      <c r="G4615" t="s">
        <v>17085</v>
      </c>
      <c r="H4615" t="s">
        <v>17075</v>
      </c>
      <c r="I4615">
        <v>324</v>
      </c>
      <c r="J4615" t="s">
        <v>145</v>
      </c>
      <c r="K4615" t="s">
        <v>137</v>
      </c>
      <c r="L4615">
        <f>I4615*$Q$2/100/1000</f>
        <v>1.1987999999999999E-3</v>
      </c>
    </row>
    <row r="4616" spans="1:12">
      <c r="A4616" s="118">
        <v>45231</v>
      </c>
      <c r="B4616" t="s">
        <v>17080</v>
      </c>
      <c r="C4616" t="s">
        <v>17079</v>
      </c>
      <c r="D4616" t="s">
        <v>17110</v>
      </c>
      <c r="E4616" t="s">
        <v>17232</v>
      </c>
      <c r="F4616">
        <v>101031779</v>
      </c>
      <c r="G4616" t="s">
        <v>17139</v>
      </c>
      <c r="H4616" t="s">
        <v>17075</v>
      </c>
      <c r="I4616">
        <v>324</v>
      </c>
      <c r="J4616" t="s">
        <v>145</v>
      </c>
      <c r="K4616" t="s">
        <v>137</v>
      </c>
      <c r="L4616">
        <f>I4616*$Q$2/100/1000</f>
        <v>1.1987999999999999E-3</v>
      </c>
    </row>
    <row r="4617" spans="1:12" ht="30">
      <c r="A4617" s="118">
        <v>45047</v>
      </c>
      <c r="B4617" t="s">
        <v>574</v>
      </c>
      <c r="C4617" t="s">
        <v>573</v>
      </c>
      <c r="D4617" t="s">
        <v>15781</v>
      </c>
      <c r="E4617" t="s">
        <v>17231</v>
      </c>
      <c r="F4617">
        <v>21201458</v>
      </c>
      <c r="G4617" s="126" t="s">
        <v>12082</v>
      </c>
      <c r="H4617" t="s">
        <v>569</v>
      </c>
      <c r="I4617">
        <v>298</v>
      </c>
      <c r="J4617" t="s">
        <v>145</v>
      </c>
      <c r="K4617" t="s">
        <v>137</v>
      </c>
      <c r="L4617">
        <f>I4617*$Q$2/100/1000</f>
        <v>1.1026E-3</v>
      </c>
    </row>
    <row r="4618" spans="1:12">
      <c r="A4618" s="118">
        <v>45231</v>
      </c>
      <c r="B4618" t="s">
        <v>17080</v>
      </c>
      <c r="C4618" t="s">
        <v>17079</v>
      </c>
      <c r="D4618" t="s">
        <v>17124</v>
      </c>
      <c r="E4618" t="s">
        <v>17230</v>
      </c>
      <c r="F4618">
        <v>101032027</v>
      </c>
      <c r="G4618" t="s">
        <v>17122</v>
      </c>
      <c r="H4618" t="s">
        <v>17075</v>
      </c>
      <c r="I4618">
        <v>324</v>
      </c>
      <c r="J4618" t="s">
        <v>145</v>
      </c>
      <c r="K4618" t="s">
        <v>137</v>
      </c>
      <c r="L4618">
        <f>I4618*$Q$2/100/1000</f>
        <v>1.1987999999999999E-3</v>
      </c>
    </row>
    <row r="4619" spans="1:12">
      <c r="A4619" s="118">
        <v>45231</v>
      </c>
      <c r="B4619" t="s">
        <v>17080</v>
      </c>
      <c r="C4619" t="s">
        <v>17079</v>
      </c>
      <c r="D4619" t="s">
        <v>17134</v>
      </c>
      <c r="E4619" t="s">
        <v>17229</v>
      </c>
      <c r="F4619">
        <v>101032027</v>
      </c>
      <c r="G4619" t="s">
        <v>17122</v>
      </c>
      <c r="H4619" t="s">
        <v>17075</v>
      </c>
      <c r="I4619">
        <v>324</v>
      </c>
      <c r="J4619" t="s">
        <v>145</v>
      </c>
      <c r="K4619" t="s">
        <v>137</v>
      </c>
      <c r="L4619">
        <f>I4619*$Q$2/100/1000</f>
        <v>1.1987999999999999E-3</v>
      </c>
    </row>
    <row r="4620" spans="1:12">
      <c r="A4620" s="118">
        <v>45231</v>
      </c>
      <c r="B4620" t="s">
        <v>17080</v>
      </c>
      <c r="C4620" t="s">
        <v>17079</v>
      </c>
      <c r="D4620" t="s">
        <v>17159</v>
      </c>
      <c r="E4620" t="s">
        <v>17228</v>
      </c>
      <c r="F4620" t="s">
        <v>17157</v>
      </c>
      <c r="G4620" t="s">
        <v>17156</v>
      </c>
      <c r="H4620" t="s">
        <v>17075</v>
      </c>
      <c r="I4620">
        <v>324</v>
      </c>
      <c r="J4620" t="s">
        <v>145</v>
      </c>
      <c r="K4620" t="s">
        <v>137</v>
      </c>
      <c r="L4620">
        <f>I4620*$Q$2/100/1000</f>
        <v>1.1987999999999999E-3</v>
      </c>
    </row>
    <row r="4621" spans="1:12">
      <c r="A4621" s="118">
        <v>45231</v>
      </c>
      <c r="B4621" t="s">
        <v>17080</v>
      </c>
      <c r="C4621" t="s">
        <v>17079</v>
      </c>
      <c r="D4621" t="s">
        <v>17105</v>
      </c>
      <c r="E4621" t="s">
        <v>17227</v>
      </c>
      <c r="F4621">
        <v>101043948</v>
      </c>
      <c r="G4621" t="s">
        <v>17103</v>
      </c>
      <c r="H4621" t="s">
        <v>17075</v>
      </c>
      <c r="I4621">
        <v>324</v>
      </c>
      <c r="J4621" t="s">
        <v>145</v>
      </c>
      <c r="K4621" t="s">
        <v>137</v>
      </c>
      <c r="L4621">
        <f>I4621*$Q$2/100/1000</f>
        <v>1.1987999999999999E-3</v>
      </c>
    </row>
    <row r="4622" spans="1:12">
      <c r="A4622" s="118">
        <v>45231</v>
      </c>
      <c r="B4622" t="s">
        <v>17080</v>
      </c>
      <c r="C4622" t="s">
        <v>17079</v>
      </c>
      <c r="D4622" t="s">
        <v>17182</v>
      </c>
      <c r="E4622" t="s">
        <v>17226</v>
      </c>
      <c r="F4622">
        <v>101039286</v>
      </c>
      <c r="G4622" t="s">
        <v>17177</v>
      </c>
      <c r="H4622" t="s">
        <v>17075</v>
      </c>
      <c r="I4622">
        <v>324</v>
      </c>
      <c r="J4622" t="s">
        <v>145</v>
      </c>
      <c r="K4622" t="s">
        <v>137</v>
      </c>
      <c r="L4622">
        <f>I4622*$Q$2/100/1000</f>
        <v>1.1987999999999999E-3</v>
      </c>
    </row>
    <row r="4623" spans="1:12">
      <c r="A4623" s="118">
        <v>45231</v>
      </c>
      <c r="B4623" t="s">
        <v>17080</v>
      </c>
      <c r="C4623" t="s">
        <v>17079</v>
      </c>
      <c r="D4623" t="s">
        <v>17149</v>
      </c>
      <c r="E4623" t="s">
        <v>17225</v>
      </c>
      <c r="F4623" t="s">
        <v>17197</v>
      </c>
      <c r="G4623" t="s">
        <v>17196</v>
      </c>
      <c r="H4623" t="s">
        <v>17075</v>
      </c>
      <c r="I4623">
        <v>324</v>
      </c>
      <c r="J4623" t="s">
        <v>145</v>
      </c>
      <c r="K4623" t="s">
        <v>137</v>
      </c>
      <c r="L4623">
        <f>I4623*$Q$2/100/1000</f>
        <v>1.1987999999999999E-3</v>
      </c>
    </row>
    <row r="4624" spans="1:12">
      <c r="A4624" s="118">
        <v>45231</v>
      </c>
      <c r="B4624" t="s">
        <v>17080</v>
      </c>
      <c r="C4624" t="s">
        <v>17079</v>
      </c>
      <c r="D4624" t="s">
        <v>17094</v>
      </c>
      <c r="E4624" t="s">
        <v>17224</v>
      </c>
      <c r="F4624" t="s">
        <v>17223</v>
      </c>
      <c r="G4624" t="s">
        <v>17222</v>
      </c>
      <c r="H4624" t="s">
        <v>17075</v>
      </c>
      <c r="I4624">
        <v>324</v>
      </c>
      <c r="J4624" t="s">
        <v>145</v>
      </c>
      <c r="K4624" t="s">
        <v>137</v>
      </c>
      <c r="L4624">
        <f>I4624*$Q$2/100/1000</f>
        <v>1.1987999999999999E-3</v>
      </c>
    </row>
    <row r="4625" spans="1:12">
      <c r="A4625" s="118">
        <v>45231</v>
      </c>
      <c r="B4625" t="s">
        <v>17080</v>
      </c>
      <c r="C4625" t="s">
        <v>17079</v>
      </c>
      <c r="D4625" t="s">
        <v>17221</v>
      </c>
      <c r="E4625" t="s">
        <v>17220</v>
      </c>
      <c r="F4625" t="s">
        <v>17092</v>
      </c>
      <c r="G4625" t="s">
        <v>17091</v>
      </c>
      <c r="H4625" t="s">
        <v>17075</v>
      </c>
      <c r="I4625">
        <v>324</v>
      </c>
      <c r="J4625" t="s">
        <v>145</v>
      </c>
      <c r="K4625" t="s">
        <v>137</v>
      </c>
      <c r="L4625">
        <f>I4625*$Q$2/100/1000</f>
        <v>1.1987999999999999E-3</v>
      </c>
    </row>
    <row r="4626" spans="1:12">
      <c r="A4626" s="118">
        <v>45231</v>
      </c>
      <c r="B4626" t="s">
        <v>17080</v>
      </c>
      <c r="C4626" t="s">
        <v>17079</v>
      </c>
      <c r="D4626" t="s">
        <v>17138</v>
      </c>
      <c r="E4626" t="s">
        <v>17219</v>
      </c>
      <c r="F4626" t="s">
        <v>17099</v>
      </c>
      <c r="G4626" t="s">
        <v>17098</v>
      </c>
      <c r="H4626" t="s">
        <v>17075</v>
      </c>
      <c r="I4626">
        <v>324</v>
      </c>
      <c r="J4626" t="s">
        <v>145</v>
      </c>
      <c r="K4626" t="s">
        <v>137</v>
      </c>
      <c r="L4626">
        <f>I4626*$Q$2/100/1000</f>
        <v>1.1987999999999999E-3</v>
      </c>
    </row>
    <row r="4627" spans="1:12">
      <c r="A4627" s="118">
        <v>45047</v>
      </c>
      <c r="B4627" t="s">
        <v>180</v>
      </c>
      <c r="C4627" t="s">
        <v>179</v>
      </c>
      <c r="D4627" t="s">
        <v>17218</v>
      </c>
      <c r="E4627" t="s">
        <v>17217</v>
      </c>
      <c r="F4627">
        <v>101024834</v>
      </c>
      <c r="G4627" t="s">
        <v>14179</v>
      </c>
      <c r="H4627" t="s">
        <v>174</v>
      </c>
      <c r="I4627">
        <v>3154</v>
      </c>
      <c r="J4627" t="s">
        <v>173</v>
      </c>
      <c r="K4627" t="s">
        <v>172</v>
      </c>
      <c r="L4627">
        <f>I4627*$Q$3/(1000/25)</f>
        <v>2.5295079999999999</v>
      </c>
    </row>
    <row r="4628" spans="1:12">
      <c r="A4628" s="118">
        <v>45231</v>
      </c>
      <c r="B4628" t="s">
        <v>17080</v>
      </c>
      <c r="C4628" t="s">
        <v>17079</v>
      </c>
      <c r="D4628" t="s">
        <v>17084</v>
      </c>
      <c r="E4628" t="s">
        <v>17216</v>
      </c>
      <c r="F4628" t="s">
        <v>17089</v>
      </c>
      <c r="G4628" t="s">
        <v>17088</v>
      </c>
      <c r="H4628" t="s">
        <v>17075</v>
      </c>
      <c r="I4628">
        <v>324</v>
      </c>
      <c r="J4628" t="s">
        <v>145</v>
      </c>
      <c r="K4628" t="s">
        <v>137</v>
      </c>
      <c r="L4628">
        <f>I4628*$Q$2/100/1000</f>
        <v>1.1987999999999999E-3</v>
      </c>
    </row>
    <row r="4629" spans="1:12">
      <c r="A4629" s="118">
        <v>45231</v>
      </c>
      <c r="B4629" t="s">
        <v>17080</v>
      </c>
      <c r="C4629" t="s">
        <v>17079</v>
      </c>
      <c r="D4629" t="s">
        <v>17215</v>
      </c>
      <c r="E4629" t="s">
        <v>17214</v>
      </c>
      <c r="F4629" t="s">
        <v>17213</v>
      </c>
      <c r="G4629" t="s">
        <v>17212</v>
      </c>
      <c r="H4629" t="s">
        <v>17075</v>
      </c>
      <c r="I4629">
        <v>324</v>
      </c>
      <c r="J4629" t="s">
        <v>145</v>
      </c>
      <c r="K4629" t="s">
        <v>137</v>
      </c>
      <c r="L4629">
        <f>I4629*$Q$2/100/1000</f>
        <v>1.1987999999999999E-3</v>
      </c>
    </row>
    <row r="4630" spans="1:12">
      <c r="A4630" s="118">
        <v>45231</v>
      </c>
      <c r="B4630" t="s">
        <v>17080</v>
      </c>
      <c r="C4630" t="s">
        <v>17079</v>
      </c>
      <c r="D4630" t="s">
        <v>17211</v>
      </c>
      <c r="E4630" t="s">
        <v>17210</v>
      </c>
      <c r="F4630">
        <v>101031531</v>
      </c>
      <c r="G4630" t="s">
        <v>17132</v>
      </c>
      <c r="H4630" t="s">
        <v>17075</v>
      </c>
      <c r="I4630">
        <v>324</v>
      </c>
      <c r="J4630" t="s">
        <v>145</v>
      </c>
      <c r="K4630" t="s">
        <v>137</v>
      </c>
      <c r="L4630">
        <f>I4630*$Q$2/100/1000</f>
        <v>1.1987999999999999E-3</v>
      </c>
    </row>
    <row r="4631" spans="1:12">
      <c r="A4631" s="118">
        <v>45231</v>
      </c>
      <c r="B4631" t="s">
        <v>17080</v>
      </c>
      <c r="C4631" t="s">
        <v>17079</v>
      </c>
      <c r="D4631" t="s">
        <v>17145</v>
      </c>
      <c r="E4631" t="s">
        <v>17209</v>
      </c>
      <c r="F4631" t="s">
        <v>17151</v>
      </c>
      <c r="G4631" t="s">
        <v>17150</v>
      </c>
      <c r="H4631" t="s">
        <v>17075</v>
      </c>
      <c r="I4631">
        <v>324</v>
      </c>
      <c r="J4631" t="s">
        <v>145</v>
      </c>
      <c r="K4631" t="s">
        <v>137</v>
      </c>
      <c r="L4631">
        <f>I4631*$Q$2/100/1000</f>
        <v>1.1987999999999999E-3</v>
      </c>
    </row>
    <row r="4632" spans="1:12">
      <c r="A4632" s="118">
        <v>45231</v>
      </c>
      <c r="B4632" t="s">
        <v>17080</v>
      </c>
      <c r="C4632" t="s">
        <v>17079</v>
      </c>
      <c r="D4632" t="s">
        <v>17199</v>
      </c>
      <c r="E4632" t="s">
        <v>17208</v>
      </c>
      <c r="F4632" t="s">
        <v>17184</v>
      </c>
      <c r="G4632" t="s">
        <v>17183</v>
      </c>
      <c r="H4632" t="s">
        <v>17075</v>
      </c>
      <c r="I4632">
        <v>324</v>
      </c>
      <c r="J4632" t="s">
        <v>145</v>
      </c>
      <c r="K4632" t="s">
        <v>137</v>
      </c>
      <c r="L4632">
        <f>I4632*$Q$2/100/1000</f>
        <v>1.1987999999999999E-3</v>
      </c>
    </row>
    <row r="4633" spans="1:12">
      <c r="A4633" s="118">
        <v>45231</v>
      </c>
      <c r="B4633" t="s">
        <v>17080</v>
      </c>
      <c r="C4633" t="s">
        <v>17079</v>
      </c>
      <c r="D4633" t="s">
        <v>17084</v>
      </c>
      <c r="E4633" t="s">
        <v>17207</v>
      </c>
      <c r="F4633" t="s">
        <v>17082</v>
      </c>
      <c r="G4633" t="s">
        <v>17081</v>
      </c>
      <c r="H4633" t="s">
        <v>17075</v>
      </c>
      <c r="I4633">
        <v>324</v>
      </c>
      <c r="J4633" t="s">
        <v>145</v>
      </c>
      <c r="K4633" t="s">
        <v>137</v>
      </c>
      <c r="L4633">
        <f>I4633*$Q$2/100/1000</f>
        <v>1.1987999999999999E-3</v>
      </c>
    </row>
    <row r="4634" spans="1:12">
      <c r="A4634" s="118">
        <v>45231</v>
      </c>
      <c r="B4634" t="s">
        <v>17080</v>
      </c>
      <c r="C4634" t="s">
        <v>17079</v>
      </c>
      <c r="D4634" t="s">
        <v>17206</v>
      </c>
      <c r="E4634" t="s">
        <v>17205</v>
      </c>
      <c r="F4634" t="s">
        <v>17204</v>
      </c>
      <c r="G4634" t="s">
        <v>17203</v>
      </c>
      <c r="H4634" t="s">
        <v>17075</v>
      </c>
      <c r="I4634">
        <v>324</v>
      </c>
      <c r="J4634" t="s">
        <v>145</v>
      </c>
      <c r="K4634" t="s">
        <v>137</v>
      </c>
      <c r="L4634">
        <f>I4634*$Q$2/100/1000</f>
        <v>1.1987999999999999E-3</v>
      </c>
    </row>
    <row r="4635" spans="1:12">
      <c r="A4635" s="118">
        <v>45231</v>
      </c>
      <c r="B4635" t="s">
        <v>17080</v>
      </c>
      <c r="C4635" t="s">
        <v>17079</v>
      </c>
      <c r="D4635" t="s">
        <v>17110</v>
      </c>
      <c r="E4635" t="s">
        <v>17202</v>
      </c>
      <c r="F4635" t="s">
        <v>17201</v>
      </c>
      <c r="G4635" t="s">
        <v>17200</v>
      </c>
      <c r="H4635" t="s">
        <v>17075</v>
      </c>
      <c r="I4635">
        <v>324</v>
      </c>
      <c r="J4635" t="s">
        <v>145</v>
      </c>
      <c r="K4635" t="s">
        <v>137</v>
      </c>
      <c r="L4635">
        <f>I4635*$Q$2/100/1000</f>
        <v>1.1987999999999999E-3</v>
      </c>
    </row>
    <row r="4636" spans="1:12">
      <c r="A4636" s="118">
        <v>45231</v>
      </c>
      <c r="B4636" t="s">
        <v>17080</v>
      </c>
      <c r="C4636" t="s">
        <v>17079</v>
      </c>
      <c r="D4636" t="s">
        <v>17199</v>
      </c>
      <c r="E4636" t="s">
        <v>17198</v>
      </c>
      <c r="F4636" t="s">
        <v>17197</v>
      </c>
      <c r="G4636" t="s">
        <v>17196</v>
      </c>
      <c r="H4636" t="s">
        <v>17075</v>
      </c>
      <c r="I4636">
        <v>324</v>
      </c>
      <c r="J4636" t="s">
        <v>145</v>
      </c>
      <c r="K4636" t="s">
        <v>137</v>
      </c>
      <c r="L4636">
        <f>I4636*$Q$2/100/1000</f>
        <v>1.1987999999999999E-3</v>
      </c>
    </row>
    <row r="4637" spans="1:12">
      <c r="A4637" s="118">
        <v>45231</v>
      </c>
      <c r="B4637" t="s">
        <v>17080</v>
      </c>
      <c r="C4637" t="s">
        <v>17079</v>
      </c>
      <c r="D4637" t="s">
        <v>17094</v>
      </c>
      <c r="E4637" t="s">
        <v>17195</v>
      </c>
      <c r="F4637" t="s">
        <v>17194</v>
      </c>
      <c r="G4637" t="s">
        <v>17193</v>
      </c>
      <c r="H4637" t="s">
        <v>17075</v>
      </c>
      <c r="I4637">
        <v>324</v>
      </c>
      <c r="J4637" t="s">
        <v>145</v>
      </c>
      <c r="K4637" t="s">
        <v>137</v>
      </c>
      <c r="L4637">
        <f>I4637*$Q$2/100/1000</f>
        <v>1.1987999999999999E-3</v>
      </c>
    </row>
    <row r="4638" spans="1:12">
      <c r="A4638" s="118">
        <v>45231</v>
      </c>
      <c r="B4638" t="s">
        <v>17080</v>
      </c>
      <c r="C4638" t="s">
        <v>17079</v>
      </c>
      <c r="D4638" t="s">
        <v>17131</v>
      </c>
      <c r="E4638" t="s">
        <v>17192</v>
      </c>
      <c r="F4638" t="s">
        <v>17129</v>
      </c>
      <c r="G4638" t="s">
        <v>17128</v>
      </c>
      <c r="H4638" t="s">
        <v>17075</v>
      </c>
      <c r="I4638">
        <v>324</v>
      </c>
      <c r="J4638" t="s">
        <v>145</v>
      </c>
      <c r="K4638" t="s">
        <v>137</v>
      </c>
      <c r="L4638">
        <f>I4638*$Q$2/100/1000</f>
        <v>1.1987999999999999E-3</v>
      </c>
    </row>
    <row r="4639" spans="1:12">
      <c r="A4639" s="118">
        <v>45231</v>
      </c>
      <c r="B4639" t="s">
        <v>17080</v>
      </c>
      <c r="C4639" t="s">
        <v>17079</v>
      </c>
      <c r="D4639" t="s">
        <v>17131</v>
      </c>
      <c r="E4639" t="s">
        <v>17191</v>
      </c>
      <c r="F4639" t="s">
        <v>17129</v>
      </c>
      <c r="G4639" t="s">
        <v>17128</v>
      </c>
      <c r="H4639" t="s">
        <v>17075</v>
      </c>
      <c r="I4639">
        <v>324</v>
      </c>
      <c r="J4639" t="s">
        <v>145</v>
      </c>
      <c r="K4639" t="s">
        <v>137</v>
      </c>
      <c r="L4639">
        <f>I4639*$Q$2/100/1000</f>
        <v>1.1987999999999999E-3</v>
      </c>
    </row>
    <row r="4640" spans="1:12">
      <c r="A4640" s="118">
        <v>45231</v>
      </c>
      <c r="B4640" t="s">
        <v>17080</v>
      </c>
      <c r="C4640" t="s">
        <v>17079</v>
      </c>
      <c r="D4640" t="s">
        <v>17141</v>
      </c>
      <c r="E4640" t="s">
        <v>17190</v>
      </c>
      <c r="F4640">
        <v>101022633</v>
      </c>
      <c r="G4640" t="s">
        <v>17164</v>
      </c>
      <c r="H4640" t="s">
        <v>17075</v>
      </c>
      <c r="I4640">
        <v>324</v>
      </c>
      <c r="J4640" t="s">
        <v>145</v>
      </c>
      <c r="K4640" t="s">
        <v>137</v>
      </c>
      <c r="L4640">
        <f>I4640*$Q$2/100/1000</f>
        <v>1.1987999999999999E-3</v>
      </c>
    </row>
    <row r="4641" spans="1:12">
      <c r="A4641" s="118">
        <v>45231</v>
      </c>
      <c r="B4641" t="s">
        <v>17080</v>
      </c>
      <c r="C4641" t="s">
        <v>17079</v>
      </c>
      <c r="D4641" t="s">
        <v>17189</v>
      </c>
      <c r="E4641" t="s">
        <v>17188</v>
      </c>
      <c r="F4641" t="s">
        <v>17187</v>
      </c>
      <c r="G4641" t="s">
        <v>17186</v>
      </c>
      <c r="H4641" t="s">
        <v>17075</v>
      </c>
      <c r="I4641">
        <v>324</v>
      </c>
      <c r="J4641" t="s">
        <v>145</v>
      </c>
      <c r="K4641" t="s">
        <v>137</v>
      </c>
      <c r="L4641">
        <f>I4641*$Q$2/100/1000</f>
        <v>1.1987999999999999E-3</v>
      </c>
    </row>
    <row r="4642" spans="1:12">
      <c r="A4642" s="118">
        <v>45231</v>
      </c>
      <c r="B4642" t="s">
        <v>17080</v>
      </c>
      <c r="C4642" t="s">
        <v>17079</v>
      </c>
      <c r="D4642" t="s">
        <v>17101</v>
      </c>
      <c r="E4642" t="s">
        <v>17185</v>
      </c>
      <c r="F4642" t="s">
        <v>17184</v>
      </c>
      <c r="G4642" t="s">
        <v>17183</v>
      </c>
      <c r="H4642" t="s">
        <v>17075</v>
      </c>
      <c r="I4642">
        <v>324</v>
      </c>
      <c r="J4642" t="s">
        <v>145</v>
      </c>
      <c r="K4642" t="s">
        <v>137</v>
      </c>
      <c r="L4642">
        <f>I4642*$Q$2/100/1000</f>
        <v>1.1987999999999999E-3</v>
      </c>
    </row>
    <row r="4643" spans="1:12">
      <c r="A4643" s="118">
        <v>45261</v>
      </c>
      <c r="B4643" t="s">
        <v>17080</v>
      </c>
      <c r="C4643" t="s">
        <v>17079</v>
      </c>
      <c r="D4643" t="s">
        <v>17182</v>
      </c>
      <c r="E4643" t="s">
        <v>17181</v>
      </c>
      <c r="F4643">
        <v>21206151</v>
      </c>
      <c r="G4643" t="s">
        <v>17180</v>
      </c>
      <c r="H4643" t="s">
        <v>17075</v>
      </c>
      <c r="I4643">
        <v>324</v>
      </c>
      <c r="J4643" t="s">
        <v>145</v>
      </c>
      <c r="K4643" t="s">
        <v>137</v>
      </c>
      <c r="L4643">
        <f>I4643*$Q$2/100/1000</f>
        <v>1.1987999999999999E-3</v>
      </c>
    </row>
    <row r="4644" spans="1:12">
      <c r="A4644" s="118">
        <v>45261</v>
      </c>
      <c r="B4644" t="s">
        <v>17080</v>
      </c>
      <c r="C4644" t="s">
        <v>17079</v>
      </c>
      <c r="D4644" t="s">
        <v>17179</v>
      </c>
      <c r="E4644" t="s">
        <v>17178</v>
      </c>
      <c r="F4644">
        <v>101039286</v>
      </c>
      <c r="G4644" t="s">
        <v>17177</v>
      </c>
      <c r="H4644" t="s">
        <v>17075</v>
      </c>
      <c r="I4644">
        <v>324</v>
      </c>
      <c r="J4644" t="s">
        <v>145</v>
      </c>
      <c r="K4644" t="s">
        <v>137</v>
      </c>
      <c r="L4644">
        <f>I4644*$Q$2/100/1000</f>
        <v>1.1987999999999999E-3</v>
      </c>
    </row>
    <row r="4645" spans="1:12">
      <c r="A4645" s="118">
        <v>45261</v>
      </c>
      <c r="B4645" t="s">
        <v>17080</v>
      </c>
      <c r="C4645" t="s">
        <v>17079</v>
      </c>
      <c r="D4645" t="s">
        <v>17176</v>
      </c>
      <c r="E4645" t="s">
        <v>17175</v>
      </c>
      <c r="F4645">
        <v>101037834</v>
      </c>
      <c r="G4645" t="s">
        <v>17167</v>
      </c>
      <c r="H4645" t="s">
        <v>17075</v>
      </c>
      <c r="I4645">
        <v>324</v>
      </c>
      <c r="J4645" t="s">
        <v>145</v>
      </c>
      <c r="K4645" t="s">
        <v>137</v>
      </c>
      <c r="L4645">
        <f>I4645*$Q$2/100/1000</f>
        <v>1.1987999999999999E-3</v>
      </c>
    </row>
    <row r="4646" spans="1:12">
      <c r="A4646" s="118">
        <v>45261</v>
      </c>
      <c r="B4646" t="s">
        <v>17080</v>
      </c>
      <c r="C4646" t="s">
        <v>17079</v>
      </c>
      <c r="D4646" t="s">
        <v>17174</v>
      </c>
      <c r="E4646" t="s">
        <v>17173</v>
      </c>
      <c r="F4646" t="s">
        <v>17172</v>
      </c>
      <c r="G4646" t="s">
        <v>17171</v>
      </c>
      <c r="H4646" t="s">
        <v>17075</v>
      </c>
      <c r="I4646">
        <v>324</v>
      </c>
      <c r="J4646" t="s">
        <v>145</v>
      </c>
      <c r="K4646" t="s">
        <v>137</v>
      </c>
      <c r="L4646">
        <f>I4646*$Q$2/100/1000</f>
        <v>1.1987999999999999E-3</v>
      </c>
    </row>
    <row r="4647" spans="1:12">
      <c r="A4647" s="118">
        <v>45261</v>
      </c>
      <c r="B4647" t="s">
        <v>17080</v>
      </c>
      <c r="C4647" t="s">
        <v>17079</v>
      </c>
      <c r="D4647" t="s">
        <v>17105</v>
      </c>
      <c r="E4647" t="s">
        <v>17170</v>
      </c>
      <c r="F4647">
        <v>101043948</v>
      </c>
      <c r="G4647" t="s">
        <v>17103</v>
      </c>
      <c r="H4647" t="s">
        <v>17075</v>
      </c>
      <c r="I4647">
        <v>324</v>
      </c>
      <c r="J4647" t="s">
        <v>145</v>
      </c>
      <c r="K4647" t="s">
        <v>137</v>
      </c>
      <c r="L4647">
        <f>I4647*$Q$2/100/1000</f>
        <v>1.1987999999999999E-3</v>
      </c>
    </row>
    <row r="4648" spans="1:12">
      <c r="A4648" s="118">
        <v>45261</v>
      </c>
      <c r="B4648" t="s">
        <v>17080</v>
      </c>
      <c r="C4648" t="s">
        <v>17079</v>
      </c>
      <c r="D4648" t="s">
        <v>17134</v>
      </c>
      <c r="E4648" t="s">
        <v>17169</v>
      </c>
      <c r="F4648">
        <v>101043948</v>
      </c>
      <c r="G4648" t="s">
        <v>17103</v>
      </c>
      <c r="H4648" t="s">
        <v>17075</v>
      </c>
      <c r="I4648">
        <v>324</v>
      </c>
      <c r="J4648" t="s">
        <v>145</v>
      </c>
      <c r="K4648" t="s">
        <v>137</v>
      </c>
      <c r="L4648">
        <f>I4648*$Q$2/100/1000</f>
        <v>1.1987999999999999E-3</v>
      </c>
    </row>
    <row r="4649" spans="1:12">
      <c r="A4649" s="118">
        <v>45261</v>
      </c>
      <c r="B4649" t="s">
        <v>17080</v>
      </c>
      <c r="C4649" t="s">
        <v>17079</v>
      </c>
      <c r="D4649" t="s">
        <v>17141</v>
      </c>
      <c r="E4649" t="s">
        <v>17168</v>
      </c>
      <c r="F4649">
        <v>101037834</v>
      </c>
      <c r="G4649" t="s">
        <v>17167</v>
      </c>
      <c r="H4649" t="s">
        <v>17075</v>
      </c>
      <c r="I4649">
        <v>324</v>
      </c>
      <c r="J4649" t="s">
        <v>145</v>
      </c>
      <c r="K4649" t="s">
        <v>137</v>
      </c>
      <c r="L4649">
        <f>I4649*$Q$2/100/1000</f>
        <v>1.1987999999999999E-3</v>
      </c>
    </row>
    <row r="4650" spans="1:12">
      <c r="A4650" s="118">
        <v>45261</v>
      </c>
      <c r="B4650" t="s">
        <v>17080</v>
      </c>
      <c r="C4650" t="s">
        <v>17079</v>
      </c>
      <c r="D4650" t="s">
        <v>17166</v>
      </c>
      <c r="E4650" t="s">
        <v>17165</v>
      </c>
      <c r="F4650">
        <v>101022633</v>
      </c>
      <c r="G4650" t="s">
        <v>17164</v>
      </c>
      <c r="H4650" t="s">
        <v>17075</v>
      </c>
      <c r="I4650">
        <v>324</v>
      </c>
      <c r="J4650" t="s">
        <v>145</v>
      </c>
      <c r="K4650" t="s">
        <v>137</v>
      </c>
      <c r="L4650">
        <f>I4650*$Q$2/100/1000</f>
        <v>1.1987999999999999E-3</v>
      </c>
    </row>
    <row r="4651" spans="1:12">
      <c r="A4651" s="118">
        <v>45261</v>
      </c>
      <c r="B4651" t="s">
        <v>17080</v>
      </c>
      <c r="C4651" t="s">
        <v>17079</v>
      </c>
      <c r="D4651" t="s">
        <v>17163</v>
      </c>
      <c r="E4651" t="s">
        <v>17162</v>
      </c>
      <c r="F4651">
        <v>101031366</v>
      </c>
      <c r="G4651" t="s">
        <v>17161</v>
      </c>
      <c r="H4651" t="s">
        <v>17075</v>
      </c>
      <c r="I4651">
        <v>324</v>
      </c>
      <c r="J4651" t="s">
        <v>145</v>
      </c>
      <c r="K4651" t="s">
        <v>137</v>
      </c>
      <c r="L4651">
        <f>I4651*$Q$2/100/1000</f>
        <v>1.1987999999999999E-3</v>
      </c>
    </row>
    <row r="4652" spans="1:12">
      <c r="A4652" s="118">
        <v>45261</v>
      </c>
      <c r="B4652" t="s">
        <v>17080</v>
      </c>
      <c r="C4652" t="s">
        <v>17079</v>
      </c>
      <c r="D4652" t="s">
        <v>17141</v>
      </c>
      <c r="E4652" t="s">
        <v>17160</v>
      </c>
      <c r="F4652" t="s">
        <v>17157</v>
      </c>
      <c r="G4652" t="s">
        <v>17156</v>
      </c>
      <c r="H4652" t="s">
        <v>17075</v>
      </c>
      <c r="I4652">
        <v>324</v>
      </c>
      <c r="J4652" t="s">
        <v>145</v>
      </c>
      <c r="K4652" t="s">
        <v>137</v>
      </c>
      <c r="L4652">
        <f>I4652*$Q$2/100/1000</f>
        <v>1.1987999999999999E-3</v>
      </c>
    </row>
    <row r="4653" spans="1:12">
      <c r="A4653" s="118">
        <v>45261</v>
      </c>
      <c r="B4653" t="s">
        <v>17080</v>
      </c>
      <c r="C4653" t="s">
        <v>17079</v>
      </c>
      <c r="D4653" t="s">
        <v>17159</v>
      </c>
      <c r="E4653" t="s">
        <v>17158</v>
      </c>
      <c r="F4653" t="s">
        <v>17157</v>
      </c>
      <c r="G4653" t="s">
        <v>17156</v>
      </c>
      <c r="H4653" t="s">
        <v>17075</v>
      </c>
      <c r="I4653">
        <v>324</v>
      </c>
      <c r="J4653" t="s">
        <v>145</v>
      </c>
      <c r="K4653" t="s">
        <v>137</v>
      </c>
      <c r="L4653">
        <f>I4653*$Q$2/100/1000</f>
        <v>1.1987999999999999E-3</v>
      </c>
    </row>
    <row r="4654" spans="1:12">
      <c r="A4654" s="118">
        <v>45261</v>
      </c>
      <c r="B4654" t="s">
        <v>17080</v>
      </c>
      <c r="C4654" t="s">
        <v>17079</v>
      </c>
      <c r="D4654" t="s">
        <v>17138</v>
      </c>
      <c r="E4654" t="s">
        <v>17155</v>
      </c>
      <c r="F4654" t="s">
        <v>17136</v>
      </c>
      <c r="G4654" t="s">
        <v>17135</v>
      </c>
      <c r="H4654" t="s">
        <v>17075</v>
      </c>
      <c r="I4654">
        <v>324</v>
      </c>
      <c r="J4654" t="s">
        <v>145</v>
      </c>
      <c r="K4654" t="s">
        <v>137</v>
      </c>
      <c r="L4654">
        <f>I4654*$Q$2/100/1000</f>
        <v>1.1987999999999999E-3</v>
      </c>
    </row>
    <row r="4655" spans="1:12">
      <c r="A4655" s="118">
        <v>45261</v>
      </c>
      <c r="B4655" t="s">
        <v>17080</v>
      </c>
      <c r="C4655" t="s">
        <v>17079</v>
      </c>
      <c r="D4655" t="s">
        <v>17154</v>
      </c>
      <c r="E4655" t="s">
        <v>17153</v>
      </c>
      <c r="F4655" t="s">
        <v>17151</v>
      </c>
      <c r="G4655" t="s">
        <v>17150</v>
      </c>
      <c r="H4655" t="s">
        <v>17075</v>
      </c>
      <c r="I4655">
        <v>324</v>
      </c>
      <c r="J4655" t="s">
        <v>145</v>
      </c>
      <c r="K4655" t="s">
        <v>137</v>
      </c>
      <c r="L4655">
        <f>I4655*$Q$2/100/1000</f>
        <v>1.1987999999999999E-3</v>
      </c>
    </row>
    <row r="4656" spans="1:12">
      <c r="A4656" s="118">
        <v>45261</v>
      </c>
      <c r="B4656" t="s">
        <v>17080</v>
      </c>
      <c r="C4656" t="s">
        <v>17079</v>
      </c>
      <c r="D4656" t="s">
        <v>17110</v>
      </c>
      <c r="E4656" t="s">
        <v>17152</v>
      </c>
      <c r="F4656" t="s">
        <v>17151</v>
      </c>
      <c r="G4656" t="s">
        <v>17150</v>
      </c>
      <c r="H4656" t="s">
        <v>17075</v>
      </c>
      <c r="I4656">
        <v>324</v>
      </c>
      <c r="J4656" t="s">
        <v>145</v>
      </c>
      <c r="K4656" t="s">
        <v>137</v>
      </c>
      <c r="L4656">
        <f>I4656*$Q$2/100/1000</f>
        <v>1.1987999999999999E-3</v>
      </c>
    </row>
    <row r="4657" spans="1:12">
      <c r="A4657" s="118">
        <v>45261</v>
      </c>
      <c r="B4657" t="s">
        <v>17080</v>
      </c>
      <c r="C4657" t="s">
        <v>17079</v>
      </c>
      <c r="D4657" t="s">
        <v>17149</v>
      </c>
      <c r="E4657" t="s">
        <v>17148</v>
      </c>
      <c r="F4657" t="s">
        <v>17147</v>
      </c>
      <c r="G4657" t="s">
        <v>17146</v>
      </c>
      <c r="H4657" t="s">
        <v>17075</v>
      </c>
      <c r="I4657">
        <v>324</v>
      </c>
      <c r="J4657" t="s">
        <v>145</v>
      </c>
      <c r="K4657" t="s">
        <v>137</v>
      </c>
      <c r="L4657">
        <f>I4657*$Q$2/100/1000</f>
        <v>1.1987999999999999E-3</v>
      </c>
    </row>
    <row r="4658" spans="1:12">
      <c r="A4658" s="118">
        <v>45261</v>
      </c>
      <c r="B4658" t="s">
        <v>17080</v>
      </c>
      <c r="C4658" t="s">
        <v>17079</v>
      </c>
      <c r="D4658" t="s">
        <v>17145</v>
      </c>
      <c r="E4658" t="s">
        <v>17144</v>
      </c>
      <c r="F4658" t="s">
        <v>17143</v>
      </c>
      <c r="G4658" t="s">
        <v>17142</v>
      </c>
      <c r="H4658" t="s">
        <v>17075</v>
      </c>
      <c r="I4658">
        <v>324</v>
      </c>
      <c r="J4658" t="s">
        <v>145</v>
      </c>
      <c r="K4658" t="s">
        <v>137</v>
      </c>
      <c r="L4658">
        <f>I4658*$Q$2/100/1000</f>
        <v>1.1987999999999999E-3</v>
      </c>
    </row>
    <row r="4659" spans="1:12">
      <c r="A4659" s="118">
        <v>45261</v>
      </c>
      <c r="B4659" t="s">
        <v>17080</v>
      </c>
      <c r="C4659" t="s">
        <v>17079</v>
      </c>
      <c r="D4659" t="s">
        <v>17141</v>
      </c>
      <c r="E4659" t="s">
        <v>17140</v>
      </c>
      <c r="F4659">
        <v>101031779</v>
      </c>
      <c r="G4659" t="s">
        <v>17139</v>
      </c>
      <c r="H4659" t="s">
        <v>17075</v>
      </c>
      <c r="I4659">
        <v>324</v>
      </c>
      <c r="J4659" t="s">
        <v>145</v>
      </c>
      <c r="K4659" t="s">
        <v>137</v>
      </c>
      <c r="L4659">
        <f>I4659*$Q$2/100/1000</f>
        <v>1.1987999999999999E-3</v>
      </c>
    </row>
    <row r="4660" spans="1:12">
      <c r="A4660" s="118">
        <v>45261</v>
      </c>
      <c r="B4660" t="s">
        <v>17080</v>
      </c>
      <c r="C4660" t="s">
        <v>17079</v>
      </c>
      <c r="D4660" t="s">
        <v>17138</v>
      </c>
      <c r="E4660" t="s">
        <v>17137</v>
      </c>
      <c r="F4660" t="s">
        <v>17136</v>
      </c>
      <c r="G4660" t="s">
        <v>17135</v>
      </c>
      <c r="H4660" t="s">
        <v>17075</v>
      </c>
      <c r="I4660">
        <v>324</v>
      </c>
      <c r="J4660" t="s">
        <v>145</v>
      </c>
      <c r="K4660" t="s">
        <v>137</v>
      </c>
      <c r="L4660">
        <f>I4660*$Q$2/100/1000</f>
        <v>1.1987999999999999E-3</v>
      </c>
    </row>
    <row r="4661" spans="1:12">
      <c r="A4661" s="118">
        <v>45261</v>
      </c>
      <c r="B4661" t="s">
        <v>17080</v>
      </c>
      <c r="C4661" t="s">
        <v>17079</v>
      </c>
      <c r="D4661" t="s">
        <v>17134</v>
      </c>
      <c r="E4661" t="s">
        <v>17133</v>
      </c>
      <c r="F4661">
        <v>101031531</v>
      </c>
      <c r="G4661" t="s">
        <v>17132</v>
      </c>
      <c r="H4661" t="s">
        <v>17075</v>
      </c>
      <c r="I4661">
        <v>324</v>
      </c>
      <c r="J4661" t="s">
        <v>145</v>
      </c>
      <c r="K4661" t="s">
        <v>137</v>
      </c>
      <c r="L4661">
        <f>I4661*$Q$2/100/1000</f>
        <v>1.1987999999999999E-3</v>
      </c>
    </row>
    <row r="4662" spans="1:12">
      <c r="A4662" s="118">
        <v>45261</v>
      </c>
      <c r="B4662" t="s">
        <v>17080</v>
      </c>
      <c r="C4662" t="s">
        <v>17079</v>
      </c>
      <c r="D4662" t="s">
        <v>17131</v>
      </c>
      <c r="E4662" t="s">
        <v>17130</v>
      </c>
      <c r="F4662" t="s">
        <v>17129</v>
      </c>
      <c r="G4662" t="s">
        <v>17128</v>
      </c>
      <c r="H4662" t="s">
        <v>17075</v>
      </c>
      <c r="I4662">
        <v>324</v>
      </c>
      <c r="J4662" t="s">
        <v>145</v>
      </c>
      <c r="K4662" t="s">
        <v>137</v>
      </c>
      <c r="L4662">
        <f>I4662*$Q$2/100/1000</f>
        <v>1.1987999999999999E-3</v>
      </c>
    </row>
    <row r="4663" spans="1:12">
      <c r="A4663" s="118">
        <v>45047</v>
      </c>
      <c r="B4663" t="s">
        <v>856</v>
      </c>
      <c r="C4663" t="s">
        <v>14560</v>
      </c>
      <c r="D4663" t="s">
        <v>17127</v>
      </c>
      <c r="E4663" t="s">
        <v>17126</v>
      </c>
      <c r="F4663">
        <v>10208213</v>
      </c>
      <c r="G4663" t="s">
        <v>17125</v>
      </c>
      <c r="H4663" s="123" t="s">
        <v>851</v>
      </c>
      <c r="I4663">
        <v>5214</v>
      </c>
      <c r="J4663" t="s">
        <v>173</v>
      </c>
      <c r="K4663" t="s">
        <v>172</v>
      </c>
      <c r="L4663">
        <f>I4663*$Q$3*2.5/1000</f>
        <v>0.4181628</v>
      </c>
    </row>
    <row r="4664" spans="1:12">
      <c r="A4664" s="118">
        <v>45261</v>
      </c>
      <c r="B4664" t="s">
        <v>17080</v>
      </c>
      <c r="C4664" t="s">
        <v>17079</v>
      </c>
      <c r="D4664" t="s">
        <v>17124</v>
      </c>
      <c r="E4664" t="s">
        <v>17123</v>
      </c>
      <c r="F4664">
        <v>101032027</v>
      </c>
      <c r="G4664" t="s">
        <v>17122</v>
      </c>
      <c r="H4664" t="s">
        <v>17075</v>
      </c>
      <c r="I4664">
        <v>324</v>
      </c>
      <c r="J4664" t="s">
        <v>145</v>
      </c>
      <c r="K4664" t="s">
        <v>137</v>
      </c>
      <c r="L4664">
        <f>I4664*$Q$2/100/1000</f>
        <v>1.1987999999999999E-3</v>
      </c>
    </row>
    <row r="4665" spans="1:12">
      <c r="A4665" s="118">
        <v>45261</v>
      </c>
      <c r="B4665" t="s">
        <v>17080</v>
      </c>
      <c r="C4665" t="s">
        <v>17079</v>
      </c>
      <c r="D4665" t="s">
        <v>17097</v>
      </c>
      <c r="E4665" t="s">
        <v>17121</v>
      </c>
      <c r="F4665">
        <v>101031312</v>
      </c>
      <c r="G4665" t="s">
        <v>17095</v>
      </c>
      <c r="H4665" t="s">
        <v>17075</v>
      </c>
      <c r="I4665">
        <v>324</v>
      </c>
      <c r="J4665" t="s">
        <v>145</v>
      </c>
      <c r="K4665" t="s">
        <v>137</v>
      </c>
      <c r="L4665">
        <f>I4665*$Q$2/100/1000</f>
        <v>1.1987999999999999E-3</v>
      </c>
    </row>
    <row r="4666" spans="1:12">
      <c r="A4666" s="118">
        <v>45047</v>
      </c>
      <c r="B4666" t="s">
        <v>1013</v>
      </c>
      <c r="C4666" t="s">
        <v>1012</v>
      </c>
      <c r="D4666" t="s">
        <v>17120</v>
      </c>
      <c r="E4666" t="s">
        <v>17119</v>
      </c>
      <c r="F4666" t="s">
        <v>1122</v>
      </c>
      <c r="G4666" t="s">
        <v>1121</v>
      </c>
      <c r="H4666" t="s">
        <v>1008</v>
      </c>
      <c r="I4666">
        <v>50.6</v>
      </c>
      <c r="J4666" t="s">
        <v>145</v>
      </c>
      <c r="K4666" t="s">
        <v>137</v>
      </c>
      <c r="L4666">
        <f>I4666*$Q$2/10/1000</f>
        <v>1.8722000000000001E-3</v>
      </c>
    </row>
    <row r="4667" spans="1:12">
      <c r="A4667" s="118">
        <v>44958</v>
      </c>
      <c r="B4667" t="s">
        <v>443</v>
      </c>
      <c r="C4667" t="s">
        <v>442</v>
      </c>
      <c r="D4667" t="s">
        <v>10152</v>
      </c>
      <c r="E4667" t="s">
        <v>17118</v>
      </c>
      <c r="F4667">
        <v>101037721</v>
      </c>
      <c r="G4667" t="s">
        <v>14428</v>
      </c>
      <c r="H4667" s="122" t="s">
        <v>437</v>
      </c>
      <c r="I4667">
        <v>4725</v>
      </c>
      <c r="J4667" t="s">
        <v>199</v>
      </c>
      <c r="K4667" t="s">
        <v>198</v>
      </c>
      <c r="L4667">
        <f>I4667*$Q$4*2.2/1000</f>
        <v>18.279100224000004</v>
      </c>
    </row>
    <row r="4668" spans="1:12">
      <c r="A4668" s="118">
        <v>45261</v>
      </c>
      <c r="B4668" t="s">
        <v>17080</v>
      </c>
      <c r="C4668" t="s">
        <v>17079</v>
      </c>
      <c r="D4668" t="s">
        <v>17117</v>
      </c>
      <c r="E4668" t="s">
        <v>17116</v>
      </c>
      <c r="F4668" t="s">
        <v>17115</v>
      </c>
      <c r="G4668" t="s">
        <v>17114</v>
      </c>
      <c r="H4668" t="s">
        <v>17075</v>
      </c>
      <c r="I4668">
        <v>324</v>
      </c>
      <c r="J4668" t="s">
        <v>145</v>
      </c>
      <c r="K4668" t="s">
        <v>137</v>
      </c>
      <c r="L4668">
        <f>I4668*$Q$2/100/1000</f>
        <v>1.1987999999999999E-3</v>
      </c>
    </row>
    <row r="4669" spans="1:12">
      <c r="A4669" s="118">
        <v>45261</v>
      </c>
      <c r="B4669" t="s">
        <v>17080</v>
      </c>
      <c r="C4669" t="s">
        <v>17079</v>
      </c>
      <c r="D4669" t="s">
        <v>17084</v>
      </c>
      <c r="E4669" t="s">
        <v>17113</v>
      </c>
      <c r="F4669" t="s">
        <v>17112</v>
      </c>
      <c r="G4669" t="s">
        <v>17111</v>
      </c>
      <c r="H4669" t="s">
        <v>17075</v>
      </c>
      <c r="I4669">
        <v>324</v>
      </c>
      <c r="J4669" t="s">
        <v>145</v>
      </c>
      <c r="K4669" t="s">
        <v>137</v>
      </c>
      <c r="L4669">
        <f>I4669*$Q$2/100/1000</f>
        <v>1.1987999999999999E-3</v>
      </c>
    </row>
    <row r="4670" spans="1:12">
      <c r="A4670" s="118">
        <v>45261</v>
      </c>
      <c r="B4670" t="s">
        <v>17080</v>
      </c>
      <c r="C4670" t="s">
        <v>17079</v>
      </c>
      <c r="D4670" t="s">
        <v>17110</v>
      </c>
      <c r="E4670" t="s">
        <v>17109</v>
      </c>
      <c r="F4670" t="s">
        <v>17108</v>
      </c>
      <c r="G4670" t="s">
        <v>17107</v>
      </c>
      <c r="H4670" t="s">
        <v>17075</v>
      </c>
      <c r="I4670">
        <v>324</v>
      </c>
      <c r="J4670" t="s">
        <v>145</v>
      </c>
      <c r="K4670" t="s">
        <v>137</v>
      </c>
      <c r="L4670">
        <f>I4670*$Q$2/100/1000</f>
        <v>1.1987999999999999E-3</v>
      </c>
    </row>
    <row r="4671" spans="1:12">
      <c r="A4671" s="118">
        <v>45261</v>
      </c>
      <c r="B4671" t="s">
        <v>17080</v>
      </c>
      <c r="C4671" t="s">
        <v>17079</v>
      </c>
      <c r="D4671" t="s">
        <v>17097</v>
      </c>
      <c r="E4671" t="s">
        <v>17106</v>
      </c>
      <c r="F4671">
        <v>101031312</v>
      </c>
      <c r="G4671" t="s">
        <v>17095</v>
      </c>
      <c r="H4671" t="s">
        <v>17075</v>
      </c>
      <c r="I4671">
        <v>324</v>
      </c>
      <c r="J4671" t="s">
        <v>145</v>
      </c>
      <c r="K4671" t="s">
        <v>137</v>
      </c>
      <c r="L4671">
        <f>I4671*$Q$2/100/1000</f>
        <v>1.1987999999999999E-3</v>
      </c>
    </row>
    <row r="4672" spans="1:12">
      <c r="A4672" s="118">
        <v>45261</v>
      </c>
      <c r="B4672" t="s">
        <v>17080</v>
      </c>
      <c r="C4672" t="s">
        <v>17079</v>
      </c>
      <c r="D4672" t="s">
        <v>17105</v>
      </c>
      <c r="E4672" t="s">
        <v>17104</v>
      </c>
      <c r="F4672">
        <v>101043948</v>
      </c>
      <c r="G4672" t="s">
        <v>17103</v>
      </c>
      <c r="H4672" t="s">
        <v>17075</v>
      </c>
      <c r="I4672">
        <v>324</v>
      </c>
      <c r="J4672" t="s">
        <v>145</v>
      </c>
      <c r="K4672" t="s">
        <v>137</v>
      </c>
      <c r="L4672">
        <f>I4672*$Q$2/100/1000</f>
        <v>1.1987999999999999E-3</v>
      </c>
    </row>
    <row r="4673" spans="1:12">
      <c r="A4673" s="118">
        <v>44958</v>
      </c>
      <c r="B4673" t="s">
        <v>443</v>
      </c>
      <c r="C4673" t="s">
        <v>442</v>
      </c>
      <c r="D4673" t="s">
        <v>10152</v>
      </c>
      <c r="E4673" t="s">
        <v>17102</v>
      </c>
      <c r="F4673">
        <v>101037721</v>
      </c>
      <c r="G4673" t="s">
        <v>14428</v>
      </c>
      <c r="H4673" s="122" t="s">
        <v>437</v>
      </c>
      <c r="I4673">
        <v>4725</v>
      </c>
      <c r="J4673" t="s">
        <v>199</v>
      </c>
      <c r="K4673" t="s">
        <v>198</v>
      </c>
      <c r="L4673">
        <f>I4673*$Q$4*2.2/1000</f>
        <v>18.279100224000004</v>
      </c>
    </row>
    <row r="4674" spans="1:12">
      <c r="A4674" s="118">
        <v>45261</v>
      </c>
      <c r="B4674" t="s">
        <v>17080</v>
      </c>
      <c r="C4674" t="s">
        <v>17079</v>
      </c>
      <c r="D4674" t="s">
        <v>17101</v>
      </c>
      <c r="E4674" t="s">
        <v>17100</v>
      </c>
      <c r="F4674" t="s">
        <v>17099</v>
      </c>
      <c r="G4674" t="s">
        <v>17098</v>
      </c>
      <c r="H4674" t="s">
        <v>17075</v>
      </c>
      <c r="I4674">
        <v>324</v>
      </c>
      <c r="J4674" t="s">
        <v>145</v>
      </c>
      <c r="K4674" t="s">
        <v>137</v>
      </c>
      <c r="L4674">
        <f>I4674*$Q$2/100/1000</f>
        <v>1.1987999999999999E-3</v>
      </c>
    </row>
    <row r="4675" spans="1:12">
      <c r="A4675" s="118">
        <v>45261</v>
      </c>
      <c r="B4675" t="s">
        <v>17080</v>
      </c>
      <c r="C4675" t="s">
        <v>17079</v>
      </c>
      <c r="D4675" t="s">
        <v>17097</v>
      </c>
      <c r="E4675" t="s">
        <v>17096</v>
      </c>
      <c r="F4675">
        <v>101031312</v>
      </c>
      <c r="G4675" t="s">
        <v>17095</v>
      </c>
      <c r="H4675" t="s">
        <v>17075</v>
      </c>
      <c r="I4675">
        <v>324</v>
      </c>
      <c r="J4675" t="s">
        <v>145</v>
      </c>
      <c r="K4675" t="s">
        <v>137</v>
      </c>
      <c r="L4675">
        <f>I4675*$Q$2/100/1000</f>
        <v>1.1987999999999999E-3</v>
      </c>
    </row>
    <row r="4676" spans="1:12">
      <c r="A4676" s="118">
        <v>45261</v>
      </c>
      <c r="B4676" t="s">
        <v>17080</v>
      </c>
      <c r="C4676" t="s">
        <v>17079</v>
      </c>
      <c r="D4676" t="s">
        <v>17094</v>
      </c>
      <c r="E4676" t="s">
        <v>17093</v>
      </c>
      <c r="F4676" t="s">
        <v>17092</v>
      </c>
      <c r="G4676" t="s">
        <v>17091</v>
      </c>
      <c r="H4676" t="s">
        <v>17075</v>
      </c>
      <c r="I4676">
        <v>324</v>
      </c>
      <c r="J4676" t="s">
        <v>145</v>
      </c>
      <c r="K4676" t="s">
        <v>137</v>
      </c>
      <c r="L4676">
        <f>I4676*$Q$2/100/1000</f>
        <v>1.1987999999999999E-3</v>
      </c>
    </row>
    <row r="4677" spans="1:12">
      <c r="A4677" s="118">
        <v>45261</v>
      </c>
      <c r="B4677" t="s">
        <v>17080</v>
      </c>
      <c r="C4677" t="s">
        <v>17079</v>
      </c>
      <c r="D4677" t="s">
        <v>17084</v>
      </c>
      <c r="E4677" t="s">
        <v>17090</v>
      </c>
      <c r="F4677" t="s">
        <v>17089</v>
      </c>
      <c r="G4677" t="s">
        <v>17088</v>
      </c>
      <c r="H4677" t="s">
        <v>17075</v>
      </c>
      <c r="I4677">
        <v>324</v>
      </c>
      <c r="J4677" t="s">
        <v>145</v>
      </c>
      <c r="K4677" t="s">
        <v>137</v>
      </c>
      <c r="L4677">
        <f>I4677*$Q$2/100/1000</f>
        <v>1.1987999999999999E-3</v>
      </c>
    </row>
    <row r="4678" spans="1:12">
      <c r="A4678" s="118">
        <v>45261</v>
      </c>
      <c r="B4678" t="s">
        <v>17080</v>
      </c>
      <c r="C4678" t="s">
        <v>17079</v>
      </c>
      <c r="D4678" t="s">
        <v>17084</v>
      </c>
      <c r="E4678" t="s">
        <v>17087</v>
      </c>
      <c r="F4678" t="s">
        <v>17086</v>
      </c>
      <c r="G4678" t="s">
        <v>17085</v>
      </c>
      <c r="H4678" t="s">
        <v>17075</v>
      </c>
      <c r="I4678">
        <v>324</v>
      </c>
      <c r="J4678" t="s">
        <v>145</v>
      </c>
      <c r="K4678" t="s">
        <v>137</v>
      </c>
      <c r="L4678">
        <f>I4678*$Q$2/100/1000</f>
        <v>1.1987999999999999E-3</v>
      </c>
    </row>
    <row r="4679" spans="1:12">
      <c r="A4679" s="118">
        <v>45261</v>
      </c>
      <c r="B4679" t="s">
        <v>17080</v>
      </c>
      <c r="C4679" t="s">
        <v>17079</v>
      </c>
      <c r="D4679" t="s">
        <v>17084</v>
      </c>
      <c r="E4679" t="s">
        <v>17083</v>
      </c>
      <c r="F4679" t="s">
        <v>17082</v>
      </c>
      <c r="G4679" t="s">
        <v>17081</v>
      </c>
      <c r="H4679" t="s">
        <v>17075</v>
      </c>
      <c r="I4679">
        <v>324</v>
      </c>
      <c r="J4679" t="s">
        <v>145</v>
      </c>
      <c r="K4679" t="s">
        <v>137</v>
      </c>
      <c r="L4679">
        <f>I4679*$Q$2/100/1000</f>
        <v>1.1987999999999999E-3</v>
      </c>
    </row>
    <row r="4680" spans="1:12">
      <c r="A4680" s="118">
        <v>45261</v>
      </c>
      <c r="B4680" t="s">
        <v>17080</v>
      </c>
      <c r="C4680" t="s">
        <v>17079</v>
      </c>
      <c r="D4680" t="s">
        <v>17078</v>
      </c>
      <c r="E4680" t="s">
        <v>17077</v>
      </c>
      <c r="F4680">
        <v>101044846</v>
      </c>
      <c r="G4680" t="s">
        <v>17076</v>
      </c>
      <c r="H4680" t="s">
        <v>17075</v>
      </c>
      <c r="I4680">
        <v>324</v>
      </c>
      <c r="J4680" t="s">
        <v>145</v>
      </c>
      <c r="K4680" t="s">
        <v>137</v>
      </c>
      <c r="L4680">
        <f>I4680*$Q$2/100/1000</f>
        <v>1.1987999999999999E-3</v>
      </c>
    </row>
    <row r="4681" spans="1:12">
      <c r="A4681" s="118">
        <v>44927</v>
      </c>
      <c r="B4681" t="s">
        <v>16151</v>
      </c>
      <c r="C4681" t="s">
        <v>16150</v>
      </c>
      <c r="D4681" t="s">
        <v>17064</v>
      </c>
      <c r="E4681" t="s">
        <v>17074</v>
      </c>
      <c r="F4681">
        <v>4245219</v>
      </c>
      <c r="G4681" t="s">
        <v>17050</v>
      </c>
      <c r="H4681" t="s">
        <v>16146</v>
      </c>
      <c r="I4681">
        <v>81</v>
      </c>
      <c r="J4681" t="s">
        <v>145</v>
      </c>
      <c r="K4681" t="s">
        <v>137</v>
      </c>
      <c r="L4681">
        <f>I4681*$Q$2/100/1000</f>
        <v>2.9969999999999997E-4</v>
      </c>
    </row>
    <row r="4682" spans="1:12">
      <c r="A4682" s="118">
        <v>44927</v>
      </c>
      <c r="B4682" t="s">
        <v>16151</v>
      </c>
      <c r="C4682" t="s">
        <v>16150</v>
      </c>
      <c r="D4682" t="s">
        <v>17073</v>
      </c>
      <c r="E4682" t="s">
        <v>17072</v>
      </c>
      <c r="F4682" t="s">
        <v>17071</v>
      </c>
      <c r="G4682" t="s">
        <v>17070</v>
      </c>
      <c r="H4682" t="s">
        <v>16146</v>
      </c>
      <c r="I4682">
        <v>81</v>
      </c>
      <c r="J4682" t="s">
        <v>145</v>
      </c>
      <c r="K4682" t="s">
        <v>137</v>
      </c>
      <c r="L4682">
        <f>I4682*$Q$2/100/1000</f>
        <v>2.9969999999999997E-4</v>
      </c>
    </row>
    <row r="4683" spans="1:12">
      <c r="A4683" s="118">
        <v>44927</v>
      </c>
      <c r="B4683" t="s">
        <v>16151</v>
      </c>
      <c r="C4683" t="s">
        <v>16150</v>
      </c>
      <c r="D4683" t="s">
        <v>16880</v>
      </c>
      <c r="E4683" t="s">
        <v>17069</v>
      </c>
      <c r="F4683">
        <v>1345132</v>
      </c>
      <c r="G4683" t="s">
        <v>15308</v>
      </c>
      <c r="H4683" t="s">
        <v>16146</v>
      </c>
      <c r="I4683">
        <v>81</v>
      </c>
      <c r="J4683" t="s">
        <v>145</v>
      </c>
      <c r="K4683" t="s">
        <v>137</v>
      </c>
      <c r="L4683">
        <f>I4683*$Q$2/100/1000</f>
        <v>2.9969999999999997E-4</v>
      </c>
    </row>
    <row r="4684" spans="1:12">
      <c r="A4684" s="118">
        <v>44927</v>
      </c>
      <c r="B4684" t="s">
        <v>16151</v>
      </c>
      <c r="C4684" t="s">
        <v>16150</v>
      </c>
      <c r="D4684" t="s">
        <v>16880</v>
      </c>
      <c r="E4684" t="s">
        <v>17068</v>
      </c>
      <c r="F4684">
        <v>101011685</v>
      </c>
      <c r="G4684" t="s">
        <v>16551</v>
      </c>
      <c r="H4684" t="s">
        <v>16146</v>
      </c>
      <c r="I4684">
        <v>81</v>
      </c>
      <c r="J4684" t="s">
        <v>145</v>
      </c>
      <c r="K4684" t="s">
        <v>137</v>
      </c>
      <c r="L4684">
        <f>I4684*$Q$2/100/1000</f>
        <v>2.9969999999999997E-4</v>
      </c>
    </row>
    <row r="4685" spans="1:12">
      <c r="A4685" s="118">
        <v>44927</v>
      </c>
      <c r="B4685" t="s">
        <v>16151</v>
      </c>
      <c r="C4685" t="s">
        <v>16150</v>
      </c>
      <c r="D4685" t="s">
        <v>17067</v>
      </c>
      <c r="E4685" t="s">
        <v>17066</v>
      </c>
      <c r="F4685" t="s">
        <v>16489</v>
      </c>
      <c r="G4685" t="s">
        <v>16488</v>
      </c>
      <c r="H4685" t="s">
        <v>16146</v>
      </c>
      <c r="I4685">
        <v>81</v>
      </c>
      <c r="J4685" t="s">
        <v>145</v>
      </c>
      <c r="K4685" t="s">
        <v>137</v>
      </c>
      <c r="L4685">
        <f>I4685*$Q$2/100/1000</f>
        <v>2.9969999999999997E-4</v>
      </c>
    </row>
    <row r="4686" spans="1:12">
      <c r="A4686" s="118">
        <v>44927</v>
      </c>
      <c r="B4686" t="s">
        <v>16151</v>
      </c>
      <c r="C4686" t="s">
        <v>16150</v>
      </c>
      <c r="D4686" t="s">
        <v>16937</v>
      </c>
      <c r="E4686" t="s">
        <v>17065</v>
      </c>
      <c r="F4686">
        <v>1345132</v>
      </c>
      <c r="G4686" t="s">
        <v>15308</v>
      </c>
      <c r="H4686" t="s">
        <v>16146</v>
      </c>
      <c r="I4686">
        <v>81</v>
      </c>
      <c r="J4686" t="s">
        <v>145</v>
      </c>
      <c r="K4686" t="s">
        <v>137</v>
      </c>
      <c r="L4686">
        <f>I4686*$Q$2/100/1000</f>
        <v>2.9969999999999997E-4</v>
      </c>
    </row>
    <row r="4687" spans="1:12">
      <c r="A4687" s="118">
        <v>44927</v>
      </c>
      <c r="B4687" t="s">
        <v>16151</v>
      </c>
      <c r="C4687" t="s">
        <v>16150</v>
      </c>
      <c r="D4687" t="s">
        <v>17064</v>
      </c>
      <c r="E4687" t="s">
        <v>17063</v>
      </c>
      <c r="F4687">
        <v>101036589</v>
      </c>
      <c r="G4687" t="s">
        <v>16750</v>
      </c>
      <c r="H4687" t="s">
        <v>16146</v>
      </c>
      <c r="I4687">
        <v>81</v>
      </c>
      <c r="J4687" t="s">
        <v>145</v>
      </c>
      <c r="K4687" t="s">
        <v>137</v>
      </c>
      <c r="L4687">
        <f>I4687*$Q$2/100/1000</f>
        <v>2.9969999999999997E-4</v>
      </c>
    </row>
    <row r="4688" spans="1:12">
      <c r="A4688" s="118">
        <v>44927</v>
      </c>
      <c r="B4688" t="s">
        <v>16151</v>
      </c>
      <c r="C4688" t="s">
        <v>16150</v>
      </c>
      <c r="D4688" t="s">
        <v>16588</v>
      </c>
      <c r="E4688" t="s">
        <v>17062</v>
      </c>
      <c r="F4688" t="s">
        <v>16899</v>
      </c>
      <c r="G4688" t="s">
        <v>16898</v>
      </c>
      <c r="H4688" t="s">
        <v>16146</v>
      </c>
      <c r="I4688">
        <v>81</v>
      </c>
      <c r="J4688" t="s">
        <v>145</v>
      </c>
      <c r="K4688" t="s">
        <v>137</v>
      </c>
      <c r="L4688">
        <f>I4688*$Q$2/100/1000</f>
        <v>2.9969999999999997E-4</v>
      </c>
    </row>
    <row r="4689" spans="1:12">
      <c r="A4689" s="118">
        <v>45047</v>
      </c>
      <c r="B4689" t="s">
        <v>205</v>
      </c>
      <c r="C4689" t="s">
        <v>204</v>
      </c>
      <c r="D4689" t="s">
        <v>12730</v>
      </c>
      <c r="E4689" t="s">
        <v>17061</v>
      </c>
      <c r="F4689">
        <v>66205215</v>
      </c>
      <c r="G4689" t="s">
        <v>201</v>
      </c>
      <c r="H4689" t="s">
        <v>200</v>
      </c>
      <c r="I4689">
        <v>6781</v>
      </c>
      <c r="J4689" t="s">
        <v>199</v>
      </c>
      <c r="K4689" t="s">
        <v>198</v>
      </c>
      <c r="L4689">
        <f>I4689*$Q$4/10/1000</f>
        <v>1.1924057587200001</v>
      </c>
    </row>
    <row r="4690" spans="1:12">
      <c r="A4690" s="118">
        <v>45047</v>
      </c>
      <c r="B4690" t="s">
        <v>574</v>
      </c>
      <c r="C4690" t="s">
        <v>573</v>
      </c>
      <c r="D4690" t="s">
        <v>6551</v>
      </c>
      <c r="E4690" t="s">
        <v>17060</v>
      </c>
      <c r="F4690" t="s">
        <v>5100</v>
      </c>
      <c r="G4690" t="s">
        <v>5099</v>
      </c>
      <c r="H4690" t="s">
        <v>569</v>
      </c>
      <c r="I4690">
        <v>298</v>
      </c>
      <c r="J4690" t="s">
        <v>145</v>
      </c>
      <c r="K4690" t="s">
        <v>137</v>
      </c>
      <c r="L4690">
        <f>I4690*$Q$2/100/1000</f>
        <v>1.1026E-3</v>
      </c>
    </row>
    <row r="4691" spans="1:12">
      <c r="A4691" s="118">
        <v>45047</v>
      </c>
      <c r="B4691" t="s">
        <v>574</v>
      </c>
      <c r="C4691" t="s">
        <v>573</v>
      </c>
      <c r="D4691" t="s">
        <v>3636</v>
      </c>
      <c r="E4691" t="s">
        <v>17059</v>
      </c>
      <c r="F4691">
        <v>101012395</v>
      </c>
      <c r="G4691" t="s">
        <v>570</v>
      </c>
      <c r="H4691" t="s">
        <v>569</v>
      </c>
      <c r="I4691">
        <v>298</v>
      </c>
      <c r="J4691" t="s">
        <v>145</v>
      </c>
      <c r="K4691" t="s">
        <v>137</v>
      </c>
      <c r="L4691">
        <f>I4691*$Q$2/100/1000</f>
        <v>1.1026E-3</v>
      </c>
    </row>
    <row r="4692" spans="1:12">
      <c r="A4692" s="118">
        <v>45047</v>
      </c>
      <c r="B4692" t="s">
        <v>723</v>
      </c>
      <c r="C4692" t="s">
        <v>722</v>
      </c>
      <c r="D4692" t="s">
        <v>17058</v>
      </c>
      <c r="E4692" t="s">
        <v>17057</v>
      </c>
      <c r="F4692">
        <v>10208027</v>
      </c>
      <c r="G4692" t="s">
        <v>17056</v>
      </c>
      <c r="H4692" t="s">
        <v>718</v>
      </c>
      <c r="I4692">
        <v>302</v>
      </c>
      <c r="J4692" t="s">
        <v>145</v>
      </c>
      <c r="K4692" t="s">
        <v>717</v>
      </c>
      <c r="L4692">
        <f>I4692*$Q$2/100/1000</f>
        <v>1.1173999999999999E-3</v>
      </c>
    </row>
    <row r="4693" spans="1:12">
      <c r="A4693" s="118">
        <v>45047</v>
      </c>
      <c r="B4693" t="s">
        <v>205</v>
      </c>
      <c r="C4693" t="s">
        <v>204</v>
      </c>
      <c r="D4693" t="s">
        <v>12730</v>
      </c>
      <c r="E4693" t="s">
        <v>17055</v>
      </c>
      <c r="F4693">
        <v>66205215</v>
      </c>
      <c r="G4693" t="s">
        <v>201</v>
      </c>
      <c r="H4693" t="s">
        <v>200</v>
      </c>
      <c r="I4693">
        <v>6781</v>
      </c>
      <c r="J4693" t="s">
        <v>199</v>
      </c>
      <c r="K4693" t="s">
        <v>198</v>
      </c>
      <c r="L4693">
        <f>I4693*$Q$4/10/1000</f>
        <v>1.1924057587200001</v>
      </c>
    </row>
    <row r="4694" spans="1:12">
      <c r="A4694" s="118">
        <v>45047</v>
      </c>
      <c r="B4694" t="s">
        <v>205</v>
      </c>
      <c r="C4694" t="s">
        <v>204</v>
      </c>
      <c r="D4694" t="s">
        <v>12730</v>
      </c>
      <c r="E4694" t="s">
        <v>17054</v>
      </c>
      <c r="F4694">
        <v>66205215</v>
      </c>
      <c r="G4694" t="s">
        <v>201</v>
      </c>
      <c r="H4694" t="s">
        <v>200</v>
      </c>
      <c r="I4694">
        <v>6781</v>
      </c>
      <c r="J4694" t="s">
        <v>199</v>
      </c>
      <c r="K4694" t="s">
        <v>198</v>
      </c>
      <c r="L4694">
        <f>I4694*$Q$4/10/1000</f>
        <v>1.1924057587200001</v>
      </c>
    </row>
    <row r="4695" spans="1:12">
      <c r="A4695" s="118">
        <v>44927</v>
      </c>
      <c r="B4695" t="s">
        <v>16151</v>
      </c>
      <c r="C4695" t="s">
        <v>16150</v>
      </c>
      <c r="D4695" t="s">
        <v>16680</v>
      </c>
      <c r="E4695" t="s">
        <v>17053</v>
      </c>
      <c r="F4695">
        <v>21203298</v>
      </c>
      <c r="G4695" t="s">
        <v>17024</v>
      </c>
      <c r="H4695" t="s">
        <v>16146</v>
      </c>
      <c r="I4695">
        <v>81</v>
      </c>
      <c r="J4695" t="s">
        <v>145</v>
      </c>
      <c r="K4695" t="s">
        <v>137</v>
      </c>
      <c r="L4695">
        <f>I4695*$Q$2/100/1000</f>
        <v>2.9969999999999997E-4</v>
      </c>
    </row>
    <row r="4696" spans="1:12">
      <c r="A4696" s="118">
        <v>44927</v>
      </c>
      <c r="B4696" t="s">
        <v>16151</v>
      </c>
      <c r="C4696" t="s">
        <v>16150</v>
      </c>
      <c r="D4696" t="s">
        <v>17052</v>
      </c>
      <c r="E4696" t="s">
        <v>17051</v>
      </c>
      <c r="F4696">
        <v>4245219</v>
      </c>
      <c r="G4696" t="s">
        <v>17050</v>
      </c>
      <c r="H4696" t="s">
        <v>16146</v>
      </c>
      <c r="I4696">
        <v>81</v>
      </c>
      <c r="J4696" t="s">
        <v>145</v>
      </c>
      <c r="K4696" t="s">
        <v>137</v>
      </c>
      <c r="L4696">
        <f>I4696*$Q$2/100/1000</f>
        <v>2.9969999999999997E-4</v>
      </c>
    </row>
    <row r="4697" spans="1:12">
      <c r="A4697" s="118">
        <v>44927</v>
      </c>
      <c r="B4697" t="s">
        <v>16151</v>
      </c>
      <c r="C4697" t="s">
        <v>16150</v>
      </c>
      <c r="D4697" t="s">
        <v>16808</v>
      </c>
      <c r="E4697" t="s">
        <v>17049</v>
      </c>
      <c r="F4697" t="s">
        <v>16489</v>
      </c>
      <c r="G4697" t="s">
        <v>16488</v>
      </c>
      <c r="H4697" t="s">
        <v>16146</v>
      </c>
      <c r="I4697">
        <v>81</v>
      </c>
      <c r="J4697" t="s">
        <v>145</v>
      </c>
      <c r="K4697" t="s">
        <v>137</v>
      </c>
      <c r="L4697">
        <f>I4697*$Q$2/100/1000</f>
        <v>2.9969999999999997E-4</v>
      </c>
    </row>
    <row r="4698" spans="1:12">
      <c r="A4698" s="118">
        <v>44927</v>
      </c>
      <c r="B4698" t="s">
        <v>16151</v>
      </c>
      <c r="C4698" t="s">
        <v>16150</v>
      </c>
      <c r="D4698" t="s">
        <v>17014</v>
      </c>
      <c r="E4698" t="s">
        <v>17048</v>
      </c>
      <c r="F4698">
        <v>42207838</v>
      </c>
      <c r="G4698" t="s">
        <v>16265</v>
      </c>
      <c r="H4698" t="s">
        <v>16146</v>
      </c>
      <c r="I4698">
        <v>81</v>
      </c>
      <c r="J4698" t="s">
        <v>145</v>
      </c>
      <c r="K4698" t="s">
        <v>137</v>
      </c>
      <c r="L4698">
        <f>I4698*$Q$2/100/1000</f>
        <v>2.9969999999999997E-4</v>
      </c>
    </row>
    <row r="4699" spans="1:12">
      <c r="A4699" s="118">
        <v>44927</v>
      </c>
      <c r="B4699" t="s">
        <v>16151</v>
      </c>
      <c r="C4699" t="s">
        <v>16150</v>
      </c>
      <c r="D4699" t="s">
        <v>16808</v>
      </c>
      <c r="E4699" t="s">
        <v>17047</v>
      </c>
      <c r="F4699">
        <v>101036589</v>
      </c>
      <c r="G4699" t="s">
        <v>16750</v>
      </c>
      <c r="H4699" t="s">
        <v>16146</v>
      </c>
      <c r="I4699">
        <v>81</v>
      </c>
      <c r="J4699" t="s">
        <v>145</v>
      </c>
      <c r="K4699" t="s">
        <v>137</v>
      </c>
      <c r="L4699">
        <f>I4699*$Q$2/100/1000</f>
        <v>2.9969999999999997E-4</v>
      </c>
    </row>
    <row r="4700" spans="1:12">
      <c r="A4700" s="118">
        <v>44927</v>
      </c>
      <c r="B4700" t="s">
        <v>16151</v>
      </c>
      <c r="C4700" t="s">
        <v>16150</v>
      </c>
      <c r="D4700" t="s">
        <v>16680</v>
      </c>
      <c r="E4700" t="s">
        <v>17046</v>
      </c>
      <c r="F4700">
        <v>42207838</v>
      </c>
      <c r="G4700" t="s">
        <v>16265</v>
      </c>
      <c r="H4700" t="s">
        <v>16146</v>
      </c>
      <c r="I4700">
        <v>81</v>
      </c>
      <c r="J4700" t="s">
        <v>145</v>
      </c>
      <c r="K4700" t="s">
        <v>137</v>
      </c>
      <c r="L4700">
        <f>I4700*$Q$2/100/1000</f>
        <v>2.9969999999999997E-4</v>
      </c>
    </row>
    <row r="4701" spans="1:12">
      <c r="A4701" s="118">
        <v>44927</v>
      </c>
      <c r="B4701" t="s">
        <v>16151</v>
      </c>
      <c r="C4701" t="s">
        <v>16150</v>
      </c>
      <c r="D4701" t="s">
        <v>17045</v>
      </c>
      <c r="E4701" t="s">
        <v>17044</v>
      </c>
      <c r="F4701">
        <v>101038134</v>
      </c>
      <c r="G4701" t="s">
        <v>17043</v>
      </c>
      <c r="H4701" t="s">
        <v>16146</v>
      </c>
      <c r="I4701">
        <v>81</v>
      </c>
      <c r="J4701" t="s">
        <v>145</v>
      </c>
      <c r="K4701" t="s">
        <v>137</v>
      </c>
      <c r="L4701">
        <f>I4701*$Q$2/100/1000</f>
        <v>2.9969999999999997E-4</v>
      </c>
    </row>
    <row r="4702" spans="1:12">
      <c r="A4702" s="118">
        <v>45047</v>
      </c>
      <c r="B4702" t="s">
        <v>574</v>
      </c>
      <c r="C4702" t="s">
        <v>573</v>
      </c>
      <c r="D4702" t="s">
        <v>6577</v>
      </c>
      <c r="E4702" t="s">
        <v>17042</v>
      </c>
      <c r="F4702" t="s">
        <v>5100</v>
      </c>
      <c r="G4702" t="s">
        <v>5099</v>
      </c>
      <c r="H4702" t="s">
        <v>569</v>
      </c>
      <c r="I4702">
        <v>298</v>
      </c>
      <c r="J4702" t="s">
        <v>145</v>
      </c>
      <c r="K4702" t="s">
        <v>137</v>
      </c>
      <c r="L4702">
        <f>I4702*$Q$2/100/1000</f>
        <v>1.1026E-3</v>
      </c>
    </row>
    <row r="4703" spans="1:12">
      <c r="A4703" s="118">
        <v>45047</v>
      </c>
      <c r="B4703" t="s">
        <v>574</v>
      </c>
      <c r="C4703" t="s">
        <v>573</v>
      </c>
      <c r="D4703" t="s">
        <v>6574</v>
      </c>
      <c r="E4703" t="s">
        <v>17041</v>
      </c>
      <c r="F4703" t="s">
        <v>5100</v>
      </c>
      <c r="G4703" t="s">
        <v>5099</v>
      </c>
      <c r="H4703" t="s">
        <v>569</v>
      </c>
      <c r="I4703">
        <v>298</v>
      </c>
      <c r="J4703" t="s">
        <v>145</v>
      </c>
      <c r="K4703" t="s">
        <v>137</v>
      </c>
      <c r="L4703">
        <f>I4703*$Q$2/100/1000</f>
        <v>1.1026E-3</v>
      </c>
    </row>
    <row r="4704" spans="1:12">
      <c r="A4704" s="118">
        <v>45047</v>
      </c>
      <c r="B4704" t="s">
        <v>205</v>
      </c>
      <c r="C4704" t="s">
        <v>204</v>
      </c>
      <c r="D4704" t="s">
        <v>12730</v>
      </c>
      <c r="E4704" t="s">
        <v>17040</v>
      </c>
      <c r="F4704">
        <v>66205215</v>
      </c>
      <c r="G4704" t="s">
        <v>201</v>
      </c>
      <c r="H4704" t="s">
        <v>200</v>
      </c>
      <c r="I4704">
        <v>6781</v>
      </c>
      <c r="J4704" t="s">
        <v>199</v>
      </c>
      <c r="K4704" t="s">
        <v>198</v>
      </c>
      <c r="L4704">
        <f>I4704*$Q$4/10/1000</f>
        <v>1.1924057587200001</v>
      </c>
    </row>
    <row r="4705" spans="1:12">
      <c r="A4705" s="118">
        <v>45047</v>
      </c>
      <c r="B4705" t="s">
        <v>365</v>
      </c>
      <c r="C4705" t="s">
        <v>364</v>
      </c>
      <c r="D4705" t="s">
        <v>5646</v>
      </c>
      <c r="E4705" t="s">
        <v>17039</v>
      </c>
      <c r="F4705" t="s">
        <v>388</v>
      </c>
      <c r="G4705" t="s">
        <v>387</v>
      </c>
      <c r="H4705" t="s">
        <v>359</v>
      </c>
      <c r="I4705">
        <v>144</v>
      </c>
      <c r="J4705" t="s">
        <v>138</v>
      </c>
      <c r="K4705" t="s">
        <v>137</v>
      </c>
      <c r="L4705">
        <f>I4705*$Q$2/1000</f>
        <v>5.3280000000000001E-2</v>
      </c>
    </row>
    <row r="4706" spans="1:12">
      <c r="A4706" s="118">
        <v>45047</v>
      </c>
      <c r="B4706" t="s">
        <v>574</v>
      </c>
      <c r="C4706" t="s">
        <v>573</v>
      </c>
      <c r="D4706" t="s">
        <v>17038</v>
      </c>
      <c r="E4706" t="s">
        <v>17037</v>
      </c>
      <c r="F4706">
        <v>101012395</v>
      </c>
      <c r="G4706" t="s">
        <v>570</v>
      </c>
      <c r="H4706" t="s">
        <v>569</v>
      </c>
      <c r="I4706">
        <v>298</v>
      </c>
      <c r="J4706" t="s">
        <v>145</v>
      </c>
      <c r="K4706" t="s">
        <v>137</v>
      </c>
      <c r="L4706">
        <f>I4706*$Q$2/100/1000</f>
        <v>1.1026E-3</v>
      </c>
    </row>
    <row r="4707" spans="1:12">
      <c r="A4707" s="118">
        <v>44927</v>
      </c>
      <c r="B4707" t="s">
        <v>16151</v>
      </c>
      <c r="C4707" t="s">
        <v>16150</v>
      </c>
      <c r="D4707" t="s">
        <v>16588</v>
      </c>
      <c r="E4707" t="s">
        <v>17036</v>
      </c>
      <c r="F4707" t="s">
        <v>14278</v>
      </c>
      <c r="G4707" t="s">
        <v>14277</v>
      </c>
      <c r="H4707" t="s">
        <v>16146</v>
      </c>
      <c r="I4707">
        <v>81</v>
      </c>
      <c r="J4707" t="s">
        <v>145</v>
      </c>
      <c r="K4707" t="s">
        <v>137</v>
      </c>
      <c r="L4707">
        <f>I4707*$Q$2/100/1000</f>
        <v>2.9969999999999997E-4</v>
      </c>
    </row>
    <row r="4708" spans="1:12">
      <c r="A4708" s="118">
        <v>44927</v>
      </c>
      <c r="B4708" t="s">
        <v>16151</v>
      </c>
      <c r="C4708" t="s">
        <v>16150</v>
      </c>
      <c r="D4708" t="s">
        <v>16680</v>
      </c>
      <c r="E4708" t="s">
        <v>17035</v>
      </c>
      <c r="F4708">
        <v>5145149</v>
      </c>
      <c r="G4708" t="s">
        <v>16183</v>
      </c>
      <c r="H4708" t="s">
        <v>16146</v>
      </c>
      <c r="I4708">
        <v>81</v>
      </c>
      <c r="J4708" t="s">
        <v>145</v>
      </c>
      <c r="K4708" t="s">
        <v>137</v>
      </c>
      <c r="L4708">
        <f>I4708*$Q$2/100/1000</f>
        <v>2.9969999999999997E-4</v>
      </c>
    </row>
    <row r="4709" spans="1:12">
      <c r="A4709" s="118">
        <v>44986</v>
      </c>
      <c r="B4709" t="s">
        <v>5342</v>
      </c>
      <c r="C4709" t="s">
        <v>5341</v>
      </c>
      <c r="D4709" t="s">
        <v>17034</v>
      </c>
      <c r="E4709" t="s">
        <v>17033</v>
      </c>
      <c r="F4709" t="s">
        <v>10719</v>
      </c>
      <c r="G4709" t="s">
        <v>10718</v>
      </c>
      <c r="H4709" t="s">
        <v>5336</v>
      </c>
      <c r="I4709">
        <v>49.6</v>
      </c>
      <c r="J4709" t="s">
        <v>223</v>
      </c>
      <c r="K4709" t="s">
        <v>137</v>
      </c>
      <c r="L4709">
        <f>I4709*$Q$5/1000</f>
        <v>5.0430800000000005E-2</v>
      </c>
    </row>
    <row r="4710" spans="1:12">
      <c r="A4710" s="118">
        <v>44927</v>
      </c>
      <c r="B4710" t="s">
        <v>16151</v>
      </c>
      <c r="C4710" t="s">
        <v>16150</v>
      </c>
      <c r="D4710" t="s">
        <v>17027</v>
      </c>
      <c r="E4710" t="s">
        <v>17032</v>
      </c>
      <c r="F4710">
        <v>42207308</v>
      </c>
      <c r="G4710" t="s">
        <v>16164</v>
      </c>
      <c r="H4710" t="s">
        <v>16146</v>
      </c>
      <c r="I4710">
        <v>81</v>
      </c>
      <c r="J4710" t="s">
        <v>145</v>
      </c>
      <c r="K4710" t="s">
        <v>137</v>
      </c>
      <c r="L4710">
        <f>I4710*$Q$2/100/1000</f>
        <v>2.9969999999999997E-4</v>
      </c>
    </row>
    <row r="4711" spans="1:12">
      <c r="A4711" s="118">
        <v>44927</v>
      </c>
      <c r="B4711" t="s">
        <v>16151</v>
      </c>
      <c r="C4711" t="s">
        <v>16150</v>
      </c>
      <c r="D4711" t="s">
        <v>16934</v>
      </c>
      <c r="E4711" t="s">
        <v>17031</v>
      </c>
      <c r="F4711">
        <v>101006860</v>
      </c>
      <c r="G4711" t="s">
        <v>16684</v>
      </c>
      <c r="H4711" t="s">
        <v>16146</v>
      </c>
      <c r="I4711">
        <v>81</v>
      </c>
      <c r="J4711" t="s">
        <v>145</v>
      </c>
      <c r="K4711" t="s">
        <v>137</v>
      </c>
      <c r="L4711">
        <f>I4711*$Q$2/100/1000</f>
        <v>2.9969999999999997E-4</v>
      </c>
    </row>
    <row r="4712" spans="1:12">
      <c r="A4712" s="118">
        <v>44927</v>
      </c>
      <c r="B4712" t="s">
        <v>16151</v>
      </c>
      <c r="C4712" t="s">
        <v>16150</v>
      </c>
      <c r="D4712" t="s">
        <v>16588</v>
      </c>
      <c r="E4712" t="s">
        <v>17030</v>
      </c>
      <c r="F4712" t="s">
        <v>16378</v>
      </c>
      <c r="G4712" t="s">
        <v>16377</v>
      </c>
      <c r="H4712" t="s">
        <v>16146</v>
      </c>
      <c r="I4712">
        <v>81</v>
      </c>
      <c r="J4712" t="s">
        <v>145</v>
      </c>
      <c r="K4712" t="s">
        <v>137</v>
      </c>
      <c r="L4712">
        <f>I4712*$Q$2/100/1000</f>
        <v>2.9969999999999997E-4</v>
      </c>
    </row>
    <row r="4713" spans="1:12">
      <c r="A4713" s="118">
        <v>45047</v>
      </c>
      <c r="B4713" t="s">
        <v>723</v>
      </c>
      <c r="C4713" t="s">
        <v>722</v>
      </c>
      <c r="D4713" t="s">
        <v>17029</v>
      </c>
      <c r="E4713" t="s">
        <v>17028</v>
      </c>
      <c r="F4713">
        <v>101043635</v>
      </c>
      <c r="G4713" t="s">
        <v>15440</v>
      </c>
      <c r="H4713" t="s">
        <v>718</v>
      </c>
      <c r="I4713">
        <v>302</v>
      </c>
      <c r="J4713" t="s">
        <v>145</v>
      </c>
      <c r="K4713" t="s">
        <v>717</v>
      </c>
      <c r="L4713">
        <f>I4713*$Q$2/100/1000</f>
        <v>1.1173999999999999E-3</v>
      </c>
    </row>
    <row r="4714" spans="1:12">
      <c r="A4714" s="118">
        <v>44927</v>
      </c>
      <c r="B4714" t="s">
        <v>16151</v>
      </c>
      <c r="C4714" t="s">
        <v>16150</v>
      </c>
      <c r="D4714" t="s">
        <v>17027</v>
      </c>
      <c r="E4714" t="s">
        <v>17026</v>
      </c>
      <c r="F4714">
        <v>13204602</v>
      </c>
      <c r="G4714" t="s">
        <v>16226</v>
      </c>
      <c r="H4714" t="s">
        <v>16146</v>
      </c>
      <c r="I4714">
        <v>81</v>
      </c>
      <c r="J4714" t="s">
        <v>145</v>
      </c>
      <c r="K4714" t="s">
        <v>137</v>
      </c>
      <c r="L4714">
        <f>I4714*$Q$2/100/1000</f>
        <v>2.9969999999999997E-4</v>
      </c>
    </row>
    <row r="4715" spans="1:12">
      <c r="A4715" s="118">
        <v>44927</v>
      </c>
      <c r="B4715" t="s">
        <v>16151</v>
      </c>
      <c r="C4715" t="s">
        <v>16150</v>
      </c>
      <c r="D4715" t="s">
        <v>16934</v>
      </c>
      <c r="E4715" t="s">
        <v>17025</v>
      </c>
      <c r="F4715">
        <v>21203298</v>
      </c>
      <c r="G4715" t="s">
        <v>17024</v>
      </c>
      <c r="H4715" t="s">
        <v>16146</v>
      </c>
      <c r="I4715">
        <v>81</v>
      </c>
      <c r="J4715" t="s">
        <v>145</v>
      </c>
      <c r="K4715" t="s">
        <v>137</v>
      </c>
      <c r="L4715">
        <f>I4715*$Q$2/100/1000</f>
        <v>2.9969999999999997E-4</v>
      </c>
    </row>
    <row r="4716" spans="1:12">
      <c r="A4716" s="118">
        <v>44927</v>
      </c>
      <c r="B4716" t="s">
        <v>16151</v>
      </c>
      <c r="C4716" t="s">
        <v>16150</v>
      </c>
      <c r="D4716" t="s">
        <v>16880</v>
      </c>
      <c r="E4716" t="s">
        <v>17023</v>
      </c>
      <c r="F4716">
        <v>1345132</v>
      </c>
      <c r="G4716" t="s">
        <v>15308</v>
      </c>
      <c r="H4716" t="s">
        <v>16146</v>
      </c>
      <c r="I4716">
        <v>81</v>
      </c>
      <c r="J4716" t="s">
        <v>145</v>
      </c>
      <c r="K4716" t="s">
        <v>137</v>
      </c>
      <c r="L4716">
        <f>I4716*$Q$2/100/1000</f>
        <v>2.9969999999999997E-4</v>
      </c>
    </row>
    <row r="4717" spans="1:12">
      <c r="A4717" s="118">
        <v>45047</v>
      </c>
      <c r="B4717" t="s">
        <v>13660</v>
      </c>
      <c r="C4717" t="s">
        <v>13659</v>
      </c>
      <c r="D4717" t="s">
        <v>17022</v>
      </c>
      <c r="E4717" t="s">
        <v>17021</v>
      </c>
      <c r="F4717">
        <v>101017269</v>
      </c>
      <c r="G4717" t="s">
        <v>17020</v>
      </c>
      <c r="H4717" t="s">
        <v>13656</v>
      </c>
      <c r="I4717">
        <v>79.2</v>
      </c>
      <c r="J4717" t="s">
        <v>223</v>
      </c>
      <c r="K4717" t="s">
        <v>137</v>
      </c>
      <c r="L4717">
        <f>I4717*$Q$5/1000</f>
        <v>8.0526600000000004E-2</v>
      </c>
    </row>
    <row r="4718" spans="1:12">
      <c r="A4718" s="118">
        <v>44927</v>
      </c>
      <c r="B4718" t="s">
        <v>16151</v>
      </c>
      <c r="C4718" t="s">
        <v>16150</v>
      </c>
      <c r="D4718" t="s">
        <v>16270</v>
      </c>
      <c r="E4718" t="s">
        <v>17019</v>
      </c>
      <c r="F4718">
        <v>101025850</v>
      </c>
      <c r="G4718" t="s">
        <v>16205</v>
      </c>
      <c r="H4718" t="s">
        <v>16146</v>
      </c>
      <c r="I4718">
        <v>81</v>
      </c>
      <c r="J4718" t="s">
        <v>145</v>
      </c>
      <c r="K4718" t="s">
        <v>137</v>
      </c>
      <c r="L4718">
        <f>I4718*$Q$2/100/1000</f>
        <v>2.9969999999999997E-4</v>
      </c>
    </row>
    <row r="4719" spans="1:12">
      <c r="A4719" s="118">
        <v>44927</v>
      </c>
      <c r="B4719" t="s">
        <v>16151</v>
      </c>
      <c r="C4719" t="s">
        <v>16150</v>
      </c>
      <c r="D4719" t="s">
        <v>17018</v>
      </c>
      <c r="E4719" t="s">
        <v>17017</v>
      </c>
      <c r="F4719">
        <v>101030165</v>
      </c>
      <c r="G4719" t="s">
        <v>16847</v>
      </c>
      <c r="H4719" t="s">
        <v>16146</v>
      </c>
      <c r="I4719">
        <v>81</v>
      </c>
      <c r="J4719" t="s">
        <v>145</v>
      </c>
      <c r="K4719" t="s">
        <v>137</v>
      </c>
      <c r="L4719">
        <f>I4719*$Q$2/100/1000</f>
        <v>2.9969999999999997E-4</v>
      </c>
    </row>
    <row r="4720" spans="1:12">
      <c r="A4720" s="118">
        <v>44927</v>
      </c>
      <c r="B4720" t="s">
        <v>16151</v>
      </c>
      <c r="C4720" t="s">
        <v>16150</v>
      </c>
      <c r="D4720" t="s">
        <v>17016</v>
      </c>
      <c r="E4720" t="s">
        <v>17015</v>
      </c>
      <c r="F4720">
        <v>101013587</v>
      </c>
      <c r="G4720" t="s">
        <v>16147</v>
      </c>
      <c r="H4720" t="s">
        <v>16146</v>
      </c>
      <c r="I4720">
        <v>81</v>
      </c>
      <c r="J4720" t="s">
        <v>145</v>
      </c>
      <c r="K4720" t="s">
        <v>137</v>
      </c>
      <c r="L4720">
        <f>I4720*$Q$2/100/1000</f>
        <v>2.9969999999999997E-4</v>
      </c>
    </row>
    <row r="4721" spans="1:12">
      <c r="A4721" s="118">
        <v>44958</v>
      </c>
      <c r="B4721" t="s">
        <v>16151</v>
      </c>
      <c r="C4721" t="s">
        <v>16150</v>
      </c>
      <c r="D4721" t="s">
        <v>17014</v>
      </c>
      <c r="E4721" t="s">
        <v>17013</v>
      </c>
      <c r="F4721">
        <v>42207838</v>
      </c>
      <c r="G4721" t="s">
        <v>16265</v>
      </c>
      <c r="H4721" t="s">
        <v>16146</v>
      </c>
      <c r="I4721">
        <v>81</v>
      </c>
      <c r="J4721" t="s">
        <v>145</v>
      </c>
      <c r="K4721" t="s">
        <v>137</v>
      </c>
      <c r="L4721">
        <f>I4721*$Q$2/100/1000</f>
        <v>2.9969999999999997E-4</v>
      </c>
    </row>
    <row r="4722" spans="1:12">
      <c r="A4722" s="118">
        <v>45047</v>
      </c>
      <c r="B4722" t="s">
        <v>723</v>
      </c>
      <c r="C4722" t="s">
        <v>722</v>
      </c>
      <c r="D4722" t="s">
        <v>17012</v>
      </c>
      <c r="E4722" t="s">
        <v>17011</v>
      </c>
      <c r="F4722">
        <v>10208489</v>
      </c>
      <c r="G4722" t="s">
        <v>17010</v>
      </c>
      <c r="H4722" t="s">
        <v>718</v>
      </c>
      <c r="I4722">
        <v>302</v>
      </c>
      <c r="J4722" t="s">
        <v>145</v>
      </c>
      <c r="K4722" t="s">
        <v>717</v>
      </c>
      <c r="L4722">
        <f>I4722*$Q$2/100/1000</f>
        <v>1.1173999999999999E-3</v>
      </c>
    </row>
    <row r="4723" spans="1:12">
      <c r="A4723" s="118">
        <v>45047</v>
      </c>
      <c r="B4723" t="s">
        <v>305</v>
      </c>
      <c r="C4723" t="s">
        <v>304</v>
      </c>
      <c r="D4723" t="s">
        <v>17009</v>
      </c>
      <c r="E4723" t="s">
        <v>17008</v>
      </c>
      <c r="F4723" t="s">
        <v>1167</v>
      </c>
      <c r="G4723" t="s">
        <v>1166</v>
      </c>
      <c r="H4723" t="s">
        <v>300</v>
      </c>
      <c r="I4723">
        <v>12.8</v>
      </c>
      <c r="J4723" t="s">
        <v>145</v>
      </c>
      <c r="K4723" t="s">
        <v>137</v>
      </c>
      <c r="L4723">
        <f>I4723*$Q$2/100/1000</f>
        <v>4.7360000000000001E-5</v>
      </c>
    </row>
    <row r="4724" spans="1:12">
      <c r="A4724" s="118">
        <v>44958</v>
      </c>
      <c r="B4724" t="s">
        <v>16151</v>
      </c>
      <c r="C4724" t="s">
        <v>16150</v>
      </c>
      <c r="D4724" t="s">
        <v>16579</v>
      </c>
      <c r="E4724" t="s">
        <v>17007</v>
      </c>
      <c r="F4724" t="s">
        <v>16489</v>
      </c>
      <c r="G4724" t="s">
        <v>16488</v>
      </c>
      <c r="H4724" t="s">
        <v>16146</v>
      </c>
      <c r="I4724">
        <v>81</v>
      </c>
      <c r="J4724" t="s">
        <v>145</v>
      </c>
      <c r="K4724" t="s">
        <v>137</v>
      </c>
      <c r="L4724">
        <f>I4724*$Q$2/100/1000</f>
        <v>2.9969999999999997E-4</v>
      </c>
    </row>
    <row r="4725" spans="1:12">
      <c r="A4725" s="118">
        <v>44958</v>
      </c>
      <c r="B4725" t="s">
        <v>16151</v>
      </c>
      <c r="C4725" t="s">
        <v>16150</v>
      </c>
      <c r="D4725" t="s">
        <v>16868</v>
      </c>
      <c r="E4725" t="s">
        <v>17006</v>
      </c>
      <c r="F4725">
        <v>13205387</v>
      </c>
      <c r="G4725" t="s">
        <v>16217</v>
      </c>
      <c r="H4725" t="s">
        <v>16146</v>
      </c>
      <c r="I4725">
        <v>81</v>
      </c>
      <c r="J4725" t="s">
        <v>145</v>
      </c>
      <c r="K4725" t="s">
        <v>137</v>
      </c>
      <c r="L4725">
        <f>I4725*$Q$2/100/1000</f>
        <v>2.9969999999999997E-4</v>
      </c>
    </row>
    <row r="4726" spans="1:12">
      <c r="A4726" s="118">
        <v>44958</v>
      </c>
      <c r="B4726" t="s">
        <v>16151</v>
      </c>
      <c r="C4726" t="s">
        <v>16150</v>
      </c>
      <c r="D4726" t="s">
        <v>16915</v>
      </c>
      <c r="E4726" t="s">
        <v>17005</v>
      </c>
      <c r="F4726" t="s">
        <v>16814</v>
      </c>
      <c r="G4726" t="s">
        <v>16813</v>
      </c>
      <c r="H4726" t="s">
        <v>16146</v>
      </c>
      <c r="I4726">
        <v>81</v>
      </c>
      <c r="J4726" t="s">
        <v>145</v>
      </c>
      <c r="K4726" t="s">
        <v>137</v>
      </c>
      <c r="L4726">
        <f>I4726*$Q$2/100/1000</f>
        <v>2.9969999999999997E-4</v>
      </c>
    </row>
    <row r="4727" spans="1:12">
      <c r="A4727" s="118">
        <v>44958</v>
      </c>
      <c r="B4727" t="s">
        <v>16151</v>
      </c>
      <c r="C4727" t="s">
        <v>16150</v>
      </c>
      <c r="D4727" t="s">
        <v>17004</v>
      </c>
      <c r="E4727" t="s">
        <v>17003</v>
      </c>
      <c r="F4727" t="s">
        <v>17002</v>
      </c>
      <c r="G4727" t="s">
        <v>17001</v>
      </c>
      <c r="H4727" t="s">
        <v>16146</v>
      </c>
      <c r="I4727">
        <v>81</v>
      </c>
      <c r="J4727" t="s">
        <v>145</v>
      </c>
      <c r="K4727" t="s">
        <v>137</v>
      </c>
      <c r="L4727">
        <f>I4727*$Q$2/100/1000</f>
        <v>2.9969999999999997E-4</v>
      </c>
    </row>
    <row r="4728" spans="1:12">
      <c r="A4728" s="118">
        <v>44958</v>
      </c>
      <c r="B4728" t="s">
        <v>16151</v>
      </c>
      <c r="C4728" t="s">
        <v>16150</v>
      </c>
      <c r="D4728" t="s">
        <v>16934</v>
      </c>
      <c r="E4728" t="s">
        <v>17000</v>
      </c>
      <c r="F4728">
        <v>5145149</v>
      </c>
      <c r="G4728" t="s">
        <v>16183</v>
      </c>
      <c r="H4728" t="s">
        <v>16146</v>
      </c>
      <c r="I4728">
        <v>81</v>
      </c>
      <c r="J4728" t="s">
        <v>145</v>
      </c>
      <c r="K4728" t="s">
        <v>137</v>
      </c>
      <c r="L4728">
        <f>I4728*$Q$2/100/1000</f>
        <v>2.9969999999999997E-4</v>
      </c>
    </row>
    <row r="4729" spans="1:12">
      <c r="A4729" s="118">
        <v>44958</v>
      </c>
      <c r="B4729" t="s">
        <v>16151</v>
      </c>
      <c r="C4729" t="s">
        <v>16150</v>
      </c>
      <c r="D4729" t="s">
        <v>16999</v>
      </c>
      <c r="E4729" t="s">
        <v>16998</v>
      </c>
      <c r="F4729" t="s">
        <v>16473</v>
      </c>
      <c r="G4729" t="s">
        <v>16472</v>
      </c>
      <c r="H4729" t="s">
        <v>16146</v>
      </c>
      <c r="I4729">
        <v>81</v>
      </c>
      <c r="J4729" t="s">
        <v>145</v>
      </c>
      <c r="K4729" t="s">
        <v>137</v>
      </c>
      <c r="L4729">
        <f>I4729*$Q$2/100/1000</f>
        <v>2.9969999999999997E-4</v>
      </c>
    </row>
    <row r="4730" spans="1:12">
      <c r="A4730" s="118">
        <v>44958</v>
      </c>
      <c r="B4730" t="s">
        <v>16151</v>
      </c>
      <c r="C4730" t="s">
        <v>16150</v>
      </c>
      <c r="D4730" t="s">
        <v>16244</v>
      </c>
      <c r="E4730" t="s">
        <v>16997</v>
      </c>
      <c r="F4730">
        <v>101025850</v>
      </c>
      <c r="G4730" t="s">
        <v>16205</v>
      </c>
      <c r="H4730" t="s">
        <v>16146</v>
      </c>
      <c r="I4730">
        <v>81</v>
      </c>
      <c r="J4730" t="s">
        <v>145</v>
      </c>
      <c r="K4730" t="s">
        <v>137</v>
      </c>
      <c r="L4730">
        <f>I4730*$Q$2/100/1000</f>
        <v>2.9969999999999997E-4</v>
      </c>
    </row>
    <row r="4731" spans="1:12">
      <c r="A4731" s="118">
        <v>44958</v>
      </c>
      <c r="B4731" t="s">
        <v>16151</v>
      </c>
      <c r="C4731" t="s">
        <v>16150</v>
      </c>
      <c r="D4731" t="s">
        <v>16588</v>
      </c>
      <c r="E4731" t="s">
        <v>16996</v>
      </c>
      <c r="F4731" t="s">
        <v>16864</v>
      </c>
      <c r="G4731" t="s">
        <v>16863</v>
      </c>
      <c r="H4731" t="s">
        <v>16146</v>
      </c>
      <c r="I4731">
        <v>81</v>
      </c>
      <c r="J4731" t="s">
        <v>145</v>
      </c>
      <c r="K4731" t="s">
        <v>137</v>
      </c>
      <c r="L4731">
        <f>I4731*$Q$2/100/1000</f>
        <v>2.9969999999999997E-4</v>
      </c>
    </row>
    <row r="4732" spans="1:12" ht="30">
      <c r="A4732" s="118">
        <v>44958</v>
      </c>
      <c r="B4732" t="s">
        <v>16151</v>
      </c>
      <c r="C4732" t="s">
        <v>16150</v>
      </c>
      <c r="D4732" t="s">
        <v>16934</v>
      </c>
      <c r="E4732" t="s">
        <v>16995</v>
      </c>
      <c r="F4732">
        <v>101044369</v>
      </c>
      <c r="G4732" s="126" t="s">
        <v>16994</v>
      </c>
      <c r="H4732" t="s">
        <v>16146</v>
      </c>
      <c r="I4732">
        <v>81</v>
      </c>
      <c r="J4732" t="s">
        <v>145</v>
      </c>
      <c r="K4732" t="s">
        <v>137</v>
      </c>
      <c r="L4732">
        <f>I4732*$Q$2/100/1000</f>
        <v>2.9969999999999997E-4</v>
      </c>
    </row>
    <row r="4733" spans="1:12">
      <c r="A4733" s="118">
        <v>44958</v>
      </c>
      <c r="B4733" t="s">
        <v>16151</v>
      </c>
      <c r="C4733" t="s">
        <v>16150</v>
      </c>
      <c r="D4733" t="s">
        <v>16588</v>
      </c>
      <c r="E4733" t="s">
        <v>16993</v>
      </c>
      <c r="F4733">
        <v>101013587</v>
      </c>
      <c r="G4733" t="s">
        <v>16147</v>
      </c>
      <c r="H4733" t="s">
        <v>16146</v>
      </c>
      <c r="I4733">
        <v>81</v>
      </c>
      <c r="J4733" t="s">
        <v>145</v>
      </c>
      <c r="K4733" t="s">
        <v>137</v>
      </c>
      <c r="L4733">
        <f>I4733*$Q$2/100/1000</f>
        <v>2.9969999999999997E-4</v>
      </c>
    </row>
    <row r="4734" spans="1:12">
      <c r="A4734" s="118">
        <v>44958</v>
      </c>
      <c r="B4734" t="s">
        <v>16151</v>
      </c>
      <c r="C4734" t="s">
        <v>16150</v>
      </c>
      <c r="D4734" t="s">
        <v>16726</v>
      </c>
      <c r="E4734" t="s">
        <v>16992</v>
      </c>
      <c r="F4734" t="s">
        <v>16246</v>
      </c>
      <c r="G4734" t="s">
        <v>16245</v>
      </c>
      <c r="H4734" t="s">
        <v>16146</v>
      </c>
      <c r="I4734">
        <v>81</v>
      </c>
      <c r="J4734" t="s">
        <v>145</v>
      </c>
      <c r="K4734" t="s">
        <v>137</v>
      </c>
      <c r="L4734">
        <f>I4734*$Q$2/100/1000</f>
        <v>2.9969999999999997E-4</v>
      </c>
    </row>
    <row r="4735" spans="1:12">
      <c r="A4735" s="118">
        <v>44958</v>
      </c>
      <c r="B4735" t="s">
        <v>16151</v>
      </c>
      <c r="C4735" t="s">
        <v>16150</v>
      </c>
      <c r="D4735" t="s">
        <v>16686</v>
      </c>
      <c r="E4735" t="s">
        <v>16991</v>
      </c>
      <c r="F4735" t="s">
        <v>16525</v>
      </c>
      <c r="G4735" t="s">
        <v>16524</v>
      </c>
      <c r="H4735" t="s">
        <v>16146</v>
      </c>
      <c r="I4735">
        <v>81</v>
      </c>
      <c r="J4735" t="s">
        <v>145</v>
      </c>
      <c r="K4735" t="s">
        <v>137</v>
      </c>
      <c r="L4735">
        <f>I4735*$Q$2/100/1000</f>
        <v>2.9969999999999997E-4</v>
      </c>
    </row>
    <row r="4736" spans="1:12">
      <c r="A4736" s="118">
        <v>44958</v>
      </c>
      <c r="B4736" t="s">
        <v>16151</v>
      </c>
      <c r="C4736" t="s">
        <v>16150</v>
      </c>
      <c r="D4736" t="s">
        <v>16722</v>
      </c>
      <c r="E4736" t="s">
        <v>16990</v>
      </c>
      <c r="F4736" t="s">
        <v>16246</v>
      </c>
      <c r="G4736" t="s">
        <v>16245</v>
      </c>
      <c r="H4736" t="s">
        <v>16146</v>
      </c>
      <c r="I4736">
        <v>81</v>
      </c>
      <c r="J4736" t="s">
        <v>145</v>
      </c>
      <c r="K4736" t="s">
        <v>137</v>
      </c>
      <c r="L4736">
        <f>I4736*$Q$2/100/1000</f>
        <v>2.9969999999999997E-4</v>
      </c>
    </row>
    <row r="4737" spans="1:12">
      <c r="A4737" s="118">
        <v>45047</v>
      </c>
      <c r="B4737" t="s">
        <v>261</v>
      </c>
      <c r="C4737" t="s">
        <v>260</v>
      </c>
      <c r="D4737" t="s">
        <v>16851</v>
      </c>
      <c r="E4737" t="s">
        <v>16989</v>
      </c>
      <c r="F4737">
        <v>87207140</v>
      </c>
      <c r="G4737" t="s">
        <v>4492</v>
      </c>
      <c r="H4737" t="s">
        <v>139</v>
      </c>
      <c r="I4737">
        <v>55</v>
      </c>
      <c r="J4737" t="s">
        <v>145</v>
      </c>
      <c r="K4737" t="s">
        <v>137</v>
      </c>
      <c r="L4737">
        <f>I4737*$Q$2/100/1000</f>
        <v>2.0350000000000001E-4</v>
      </c>
    </row>
    <row r="4738" spans="1:12">
      <c r="A4738" s="118">
        <v>44958</v>
      </c>
      <c r="B4738" t="s">
        <v>16151</v>
      </c>
      <c r="C4738" t="s">
        <v>16150</v>
      </c>
      <c r="D4738" t="s">
        <v>16718</v>
      </c>
      <c r="E4738" t="s">
        <v>16988</v>
      </c>
      <c r="F4738" t="s">
        <v>16525</v>
      </c>
      <c r="G4738" t="s">
        <v>16524</v>
      </c>
      <c r="H4738" t="s">
        <v>16146</v>
      </c>
      <c r="I4738">
        <v>81</v>
      </c>
      <c r="J4738" t="s">
        <v>145</v>
      </c>
      <c r="K4738" t="s">
        <v>137</v>
      </c>
      <c r="L4738">
        <f>I4738*$Q$2/100/1000</f>
        <v>2.9969999999999997E-4</v>
      </c>
    </row>
    <row r="4739" spans="1:12">
      <c r="A4739" s="118">
        <v>44958</v>
      </c>
      <c r="B4739" t="s">
        <v>16151</v>
      </c>
      <c r="C4739" t="s">
        <v>16150</v>
      </c>
      <c r="D4739" t="s">
        <v>16724</v>
      </c>
      <c r="E4739" t="s">
        <v>16987</v>
      </c>
      <c r="F4739" t="s">
        <v>16246</v>
      </c>
      <c r="G4739" t="s">
        <v>16245</v>
      </c>
      <c r="H4739" t="s">
        <v>16146</v>
      </c>
      <c r="I4739">
        <v>81</v>
      </c>
      <c r="J4739" t="s">
        <v>145</v>
      </c>
      <c r="K4739" t="s">
        <v>137</v>
      </c>
      <c r="L4739">
        <f>I4739*$Q$2/100/1000</f>
        <v>2.9969999999999997E-4</v>
      </c>
    </row>
    <row r="4740" spans="1:12">
      <c r="A4740" s="118">
        <v>44958</v>
      </c>
      <c r="B4740" t="s">
        <v>16151</v>
      </c>
      <c r="C4740" t="s">
        <v>16150</v>
      </c>
      <c r="D4740" t="s">
        <v>16714</v>
      </c>
      <c r="E4740" t="s">
        <v>16986</v>
      </c>
      <c r="F4740" t="s">
        <v>16525</v>
      </c>
      <c r="G4740" t="s">
        <v>16524</v>
      </c>
      <c r="H4740" t="s">
        <v>16146</v>
      </c>
      <c r="I4740">
        <v>81</v>
      </c>
      <c r="J4740" t="s">
        <v>145</v>
      </c>
      <c r="K4740" t="s">
        <v>137</v>
      </c>
      <c r="L4740">
        <f>I4740*$Q$2/100/1000</f>
        <v>2.9969999999999997E-4</v>
      </c>
    </row>
    <row r="4741" spans="1:12">
      <c r="A4741" s="118">
        <v>44958</v>
      </c>
      <c r="B4741" t="s">
        <v>16151</v>
      </c>
      <c r="C4741" t="s">
        <v>16150</v>
      </c>
      <c r="D4741" t="s">
        <v>16985</v>
      </c>
      <c r="E4741" t="s">
        <v>16984</v>
      </c>
      <c r="F4741">
        <v>101038512</v>
      </c>
      <c r="G4741" t="s">
        <v>16983</v>
      </c>
      <c r="H4741" t="s">
        <v>16146</v>
      </c>
      <c r="I4741">
        <v>81</v>
      </c>
      <c r="J4741" t="s">
        <v>145</v>
      </c>
      <c r="K4741" t="s">
        <v>137</v>
      </c>
      <c r="L4741">
        <f>I4741*$Q$2/100/1000</f>
        <v>2.9969999999999997E-4</v>
      </c>
    </row>
    <row r="4742" spans="1:12">
      <c r="A4742" s="118">
        <v>45047</v>
      </c>
      <c r="B4742" t="s">
        <v>180</v>
      </c>
      <c r="C4742" t="s">
        <v>179</v>
      </c>
      <c r="D4742" t="s">
        <v>16982</v>
      </c>
      <c r="E4742" t="s">
        <v>16981</v>
      </c>
      <c r="F4742" t="s">
        <v>16970</v>
      </c>
      <c r="G4742" t="s">
        <v>16969</v>
      </c>
      <c r="H4742" t="s">
        <v>174</v>
      </c>
      <c r="I4742">
        <v>3154</v>
      </c>
      <c r="J4742" t="s">
        <v>173</v>
      </c>
      <c r="K4742" t="s">
        <v>172</v>
      </c>
      <c r="L4742">
        <f>I4742*$Q$3/(1000/0.1)</f>
        <v>1.0118031999999999E-2</v>
      </c>
    </row>
    <row r="4743" spans="1:12">
      <c r="A4743" s="118">
        <v>44958</v>
      </c>
      <c r="B4743" t="s">
        <v>16151</v>
      </c>
      <c r="C4743" t="s">
        <v>16150</v>
      </c>
      <c r="D4743" t="s">
        <v>16980</v>
      </c>
      <c r="E4743" t="s">
        <v>16979</v>
      </c>
      <c r="F4743">
        <v>101025147</v>
      </c>
      <c r="G4743" t="s">
        <v>16978</v>
      </c>
      <c r="H4743" t="s">
        <v>16146</v>
      </c>
      <c r="I4743">
        <v>81</v>
      </c>
      <c r="J4743" t="s">
        <v>145</v>
      </c>
      <c r="K4743" t="s">
        <v>137</v>
      </c>
      <c r="L4743">
        <f>I4743*$Q$2/100/1000</f>
        <v>2.9969999999999997E-4</v>
      </c>
    </row>
    <row r="4744" spans="1:12">
      <c r="A4744" s="118">
        <v>44958</v>
      </c>
      <c r="B4744" t="s">
        <v>16151</v>
      </c>
      <c r="C4744" t="s">
        <v>16150</v>
      </c>
      <c r="D4744" t="s">
        <v>16977</v>
      </c>
      <c r="E4744" t="s">
        <v>16976</v>
      </c>
      <c r="F4744">
        <v>42207846</v>
      </c>
      <c r="G4744" t="s">
        <v>16152</v>
      </c>
      <c r="H4744" t="s">
        <v>16146</v>
      </c>
      <c r="I4744">
        <v>81</v>
      </c>
      <c r="J4744" t="s">
        <v>145</v>
      </c>
      <c r="K4744" t="s">
        <v>137</v>
      </c>
      <c r="L4744">
        <f>I4744*$Q$2/100/1000</f>
        <v>2.9969999999999997E-4</v>
      </c>
    </row>
    <row r="4745" spans="1:12" ht="30">
      <c r="A4745" s="118">
        <v>44958</v>
      </c>
      <c r="B4745" t="s">
        <v>16151</v>
      </c>
      <c r="C4745" t="s">
        <v>16150</v>
      </c>
      <c r="D4745" t="s">
        <v>16588</v>
      </c>
      <c r="E4745" t="s">
        <v>16975</v>
      </c>
      <c r="F4745">
        <v>101029509</v>
      </c>
      <c r="G4745" s="126" t="s">
        <v>16586</v>
      </c>
      <c r="H4745" t="s">
        <v>16146</v>
      </c>
      <c r="I4745">
        <v>81</v>
      </c>
      <c r="J4745" t="s">
        <v>145</v>
      </c>
      <c r="K4745" t="s">
        <v>137</v>
      </c>
      <c r="L4745">
        <f>I4745*$Q$2/100/1000</f>
        <v>2.9969999999999997E-4</v>
      </c>
    </row>
    <row r="4746" spans="1:12">
      <c r="A4746" s="118">
        <v>44958</v>
      </c>
      <c r="B4746" t="s">
        <v>16151</v>
      </c>
      <c r="C4746" t="s">
        <v>16150</v>
      </c>
      <c r="D4746" t="s">
        <v>16901</v>
      </c>
      <c r="E4746" t="s">
        <v>16974</v>
      </c>
      <c r="F4746">
        <v>5145149</v>
      </c>
      <c r="G4746" t="s">
        <v>16183</v>
      </c>
      <c r="H4746" t="s">
        <v>16146</v>
      </c>
      <c r="I4746">
        <v>81</v>
      </c>
      <c r="J4746" t="s">
        <v>145</v>
      </c>
      <c r="K4746" t="s">
        <v>137</v>
      </c>
      <c r="L4746">
        <f>I4746*$Q$2/100/1000</f>
        <v>2.9969999999999997E-4</v>
      </c>
    </row>
    <row r="4747" spans="1:12">
      <c r="A4747" s="118">
        <v>44958</v>
      </c>
      <c r="B4747" t="s">
        <v>16151</v>
      </c>
      <c r="C4747" t="s">
        <v>16150</v>
      </c>
      <c r="D4747" t="s">
        <v>16688</v>
      </c>
      <c r="E4747" t="s">
        <v>16973</v>
      </c>
      <c r="F4747">
        <v>21203298</v>
      </c>
      <c r="G4747" t="s">
        <v>16173</v>
      </c>
      <c r="H4747" t="s">
        <v>16146</v>
      </c>
      <c r="I4747">
        <v>81</v>
      </c>
      <c r="J4747" t="s">
        <v>145</v>
      </c>
      <c r="K4747" t="s">
        <v>137</v>
      </c>
      <c r="L4747">
        <f>I4747*$Q$2/100/1000</f>
        <v>2.9969999999999997E-4</v>
      </c>
    </row>
    <row r="4748" spans="1:12">
      <c r="A4748" s="118">
        <v>45047</v>
      </c>
      <c r="B4748" t="s">
        <v>180</v>
      </c>
      <c r="C4748" t="s">
        <v>179</v>
      </c>
      <c r="D4748" t="s">
        <v>16972</v>
      </c>
      <c r="E4748" t="s">
        <v>16971</v>
      </c>
      <c r="F4748" t="s">
        <v>16970</v>
      </c>
      <c r="G4748" t="s">
        <v>16969</v>
      </c>
      <c r="H4748" t="s">
        <v>174</v>
      </c>
      <c r="I4748">
        <v>3154</v>
      </c>
      <c r="J4748" t="s">
        <v>173</v>
      </c>
      <c r="K4748" t="s">
        <v>172</v>
      </c>
      <c r="L4748">
        <f>I4748*$Q$3/(1000/0.1)</f>
        <v>1.0118031999999999E-2</v>
      </c>
    </row>
    <row r="4749" spans="1:12">
      <c r="A4749" s="118">
        <v>44958</v>
      </c>
      <c r="B4749" t="s">
        <v>16151</v>
      </c>
      <c r="C4749" t="s">
        <v>16150</v>
      </c>
      <c r="D4749" t="s">
        <v>16781</v>
      </c>
      <c r="E4749" t="s">
        <v>16968</v>
      </c>
      <c r="F4749">
        <v>21203298</v>
      </c>
      <c r="G4749" t="s">
        <v>16173</v>
      </c>
      <c r="H4749" t="s">
        <v>16146</v>
      </c>
      <c r="I4749">
        <v>81</v>
      </c>
      <c r="J4749" t="s">
        <v>145</v>
      </c>
      <c r="K4749" t="s">
        <v>137</v>
      </c>
      <c r="L4749">
        <f>I4749*$Q$2/100/1000</f>
        <v>2.9969999999999997E-4</v>
      </c>
    </row>
    <row r="4750" spans="1:12">
      <c r="A4750" s="118">
        <v>44958</v>
      </c>
      <c r="B4750" t="s">
        <v>16151</v>
      </c>
      <c r="C4750" t="s">
        <v>16150</v>
      </c>
      <c r="D4750" t="s">
        <v>16496</v>
      </c>
      <c r="E4750" t="s">
        <v>16967</v>
      </c>
      <c r="F4750">
        <v>21203298</v>
      </c>
      <c r="G4750" t="s">
        <v>16173</v>
      </c>
      <c r="H4750" t="s">
        <v>16146</v>
      </c>
      <c r="I4750">
        <v>81</v>
      </c>
      <c r="J4750" t="s">
        <v>145</v>
      </c>
      <c r="K4750" t="s">
        <v>137</v>
      </c>
      <c r="L4750">
        <f>I4750*$Q$2/100/1000</f>
        <v>2.9969999999999997E-4</v>
      </c>
    </row>
    <row r="4751" spans="1:12">
      <c r="A4751" s="118">
        <v>44958</v>
      </c>
      <c r="B4751" t="s">
        <v>16151</v>
      </c>
      <c r="C4751" t="s">
        <v>16150</v>
      </c>
      <c r="D4751" t="s">
        <v>16548</v>
      </c>
      <c r="E4751" t="s">
        <v>16966</v>
      </c>
      <c r="F4751">
        <v>21203298</v>
      </c>
      <c r="G4751" t="s">
        <v>16173</v>
      </c>
      <c r="H4751" t="s">
        <v>16146</v>
      </c>
      <c r="I4751">
        <v>81</v>
      </c>
      <c r="J4751" t="s">
        <v>145</v>
      </c>
      <c r="K4751" t="s">
        <v>137</v>
      </c>
      <c r="L4751">
        <f>I4751*$Q$2/100/1000</f>
        <v>2.9969999999999997E-4</v>
      </c>
    </row>
    <row r="4752" spans="1:12">
      <c r="A4752" s="118">
        <v>44958</v>
      </c>
      <c r="B4752" t="s">
        <v>16151</v>
      </c>
      <c r="C4752" t="s">
        <v>16150</v>
      </c>
      <c r="D4752" t="s">
        <v>16688</v>
      </c>
      <c r="E4752" t="s">
        <v>16965</v>
      </c>
      <c r="F4752">
        <v>1345132</v>
      </c>
      <c r="G4752" t="s">
        <v>15308</v>
      </c>
      <c r="H4752" t="s">
        <v>16146</v>
      </c>
      <c r="I4752">
        <v>81</v>
      </c>
      <c r="J4752" t="s">
        <v>145</v>
      </c>
      <c r="K4752" t="s">
        <v>137</v>
      </c>
      <c r="L4752">
        <f>I4752*$Q$2/100/1000</f>
        <v>2.9969999999999997E-4</v>
      </c>
    </row>
    <row r="4753" spans="1:12">
      <c r="A4753" s="118">
        <v>44958</v>
      </c>
      <c r="B4753" t="s">
        <v>16151</v>
      </c>
      <c r="C4753" t="s">
        <v>16150</v>
      </c>
      <c r="D4753" t="s">
        <v>16496</v>
      </c>
      <c r="E4753" t="s">
        <v>16964</v>
      </c>
      <c r="F4753">
        <v>1345132</v>
      </c>
      <c r="G4753" t="s">
        <v>15308</v>
      </c>
      <c r="H4753" t="s">
        <v>16146</v>
      </c>
      <c r="I4753">
        <v>81</v>
      </c>
      <c r="J4753" t="s">
        <v>145</v>
      </c>
      <c r="K4753" t="s">
        <v>137</v>
      </c>
      <c r="L4753">
        <f>I4753*$Q$2/100/1000</f>
        <v>2.9969999999999997E-4</v>
      </c>
    </row>
    <row r="4754" spans="1:12">
      <c r="A4754" s="118">
        <v>44958</v>
      </c>
      <c r="B4754" t="s">
        <v>16151</v>
      </c>
      <c r="C4754" t="s">
        <v>16150</v>
      </c>
      <c r="D4754" t="s">
        <v>16781</v>
      </c>
      <c r="E4754" t="s">
        <v>16963</v>
      </c>
      <c r="F4754">
        <v>1345132</v>
      </c>
      <c r="G4754" t="s">
        <v>15308</v>
      </c>
      <c r="H4754" t="s">
        <v>16146</v>
      </c>
      <c r="I4754">
        <v>81</v>
      </c>
      <c r="J4754" t="s">
        <v>145</v>
      </c>
      <c r="K4754" t="s">
        <v>137</v>
      </c>
      <c r="L4754">
        <f>I4754*$Q$2/100/1000</f>
        <v>2.9969999999999997E-4</v>
      </c>
    </row>
    <row r="4755" spans="1:12">
      <c r="A4755" s="118">
        <v>45047</v>
      </c>
      <c r="B4755" t="s">
        <v>240</v>
      </c>
      <c r="C4755" t="s">
        <v>239</v>
      </c>
      <c r="D4755" t="s">
        <v>13016</v>
      </c>
      <c r="E4755" t="s">
        <v>16962</v>
      </c>
      <c r="F4755" t="s">
        <v>5193</v>
      </c>
      <c r="G4755" t="s">
        <v>5192</v>
      </c>
      <c r="H4755" t="s">
        <v>235</v>
      </c>
      <c r="I4755">
        <v>390</v>
      </c>
      <c r="J4755" t="s">
        <v>145</v>
      </c>
      <c r="K4755" t="s">
        <v>137</v>
      </c>
      <c r="L4755">
        <f>I4755*$Q$2/100/1000</f>
        <v>1.4430000000000001E-3</v>
      </c>
    </row>
    <row r="4756" spans="1:12">
      <c r="A4756" s="118">
        <v>44986</v>
      </c>
      <c r="B4756" t="s">
        <v>5342</v>
      </c>
      <c r="C4756" t="s">
        <v>5341</v>
      </c>
      <c r="D4756" t="s">
        <v>16961</v>
      </c>
      <c r="E4756" t="s">
        <v>16960</v>
      </c>
      <c r="F4756" t="s">
        <v>10719</v>
      </c>
      <c r="G4756" t="s">
        <v>10718</v>
      </c>
      <c r="H4756" t="s">
        <v>5336</v>
      </c>
      <c r="I4756">
        <v>49.6</v>
      </c>
      <c r="J4756" t="s">
        <v>223</v>
      </c>
      <c r="K4756" t="s">
        <v>137</v>
      </c>
      <c r="L4756">
        <f>I4756*$Q$5/1000</f>
        <v>5.0430800000000005E-2</v>
      </c>
    </row>
    <row r="4757" spans="1:12">
      <c r="A4757" s="118">
        <v>45047</v>
      </c>
      <c r="B4757" t="s">
        <v>180</v>
      </c>
      <c r="C4757" t="s">
        <v>179</v>
      </c>
      <c r="D4757" t="s">
        <v>16959</v>
      </c>
      <c r="E4757" t="s">
        <v>16958</v>
      </c>
      <c r="F4757" t="s">
        <v>16957</v>
      </c>
      <c r="G4757" t="s">
        <v>16956</v>
      </c>
      <c r="H4757" t="s">
        <v>174</v>
      </c>
      <c r="I4757">
        <v>3154</v>
      </c>
      <c r="J4757" t="s">
        <v>173</v>
      </c>
      <c r="K4757" t="s">
        <v>172</v>
      </c>
      <c r="L4757">
        <f>I4757*$Q$3/(1000/0.1)</f>
        <v>1.0118031999999999E-2</v>
      </c>
    </row>
    <row r="4758" spans="1:12">
      <c r="A4758" s="118">
        <v>44958</v>
      </c>
      <c r="B4758" t="s">
        <v>16151</v>
      </c>
      <c r="C4758" t="s">
        <v>16150</v>
      </c>
      <c r="D4758" t="s">
        <v>16548</v>
      </c>
      <c r="E4758" t="s">
        <v>16955</v>
      </c>
      <c r="F4758">
        <v>1345132</v>
      </c>
      <c r="G4758" t="s">
        <v>15308</v>
      </c>
      <c r="H4758" t="s">
        <v>16146</v>
      </c>
      <c r="I4758">
        <v>81</v>
      </c>
      <c r="J4758" t="s">
        <v>145</v>
      </c>
      <c r="K4758" t="s">
        <v>137</v>
      </c>
      <c r="L4758">
        <f>I4758*$Q$2/100/1000</f>
        <v>2.9969999999999997E-4</v>
      </c>
    </row>
    <row r="4759" spans="1:12">
      <c r="A4759" s="118">
        <v>44958</v>
      </c>
      <c r="B4759" t="s">
        <v>16151</v>
      </c>
      <c r="C4759" t="s">
        <v>16150</v>
      </c>
      <c r="D4759" t="s">
        <v>16496</v>
      </c>
      <c r="E4759" t="s">
        <v>16954</v>
      </c>
      <c r="F4759">
        <v>42207308</v>
      </c>
      <c r="G4759" t="s">
        <v>16164</v>
      </c>
      <c r="H4759" t="s">
        <v>16146</v>
      </c>
      <c r="I4759">
        <v>81</v>
      </c>
      <c r="J4759" t="s">
        <v>145</v>
      </c>
      <c r="K4759" t="s">
        <v>137</v>
      </c>
      <c r="L4759">
        <f>I4759*$Q$2/100/1000</f>
        <v>2.9969999999999997E-4</v>
      </c>
    </row>
    <row r="4760" spans="1:12">
      <c r="A4760" s="118">
        <v>45047</v>
      </c>
      <c r="B4760" t="s">
        <v>205</v>
      </c>
      <c r="C4760" t="s">
        <v>204</v>
      </c>
      <c r="D4760" t="s">
        <v>16361</v>
      </c>
      <c r="E4760" t="s">
        <v>16953</v>
      </c>
      <c r="F4760">
        <v>66208596</v>
      </c>
      <c r="G4760" t="s">
        <v>16359</v>
      </c>
      <c r="H4760" t="s">
        <v>200</v>
      </c>
      <c r="I4760">
        <v>6781</v>
      </c>
      <c r="J4760" t="s">
        <v>199</v>
      </c>
      <c r="K4760" t="s">
        <v>198</v>
      </c>
      <c r="L4760">
        <f>I4760*$Q$4/10/1000</f>
        <v>1.1924057587200001</v>
      </c>
    </row>
    <row r="4761" spans="1:12">
      <c r="A4761" s="118">
        <v>44958</v>
      </c>
      <c r="B4761" t="s">
        <v>16151</v>
      </c>
      <c r="C4761" t="s">
        <v>16150</v>
      </c>
      <c r="D4761" t="s">
        <v>16688</v>
      </c>
      <c r="E4761" t="s">
        <v>16952</v>
      </c>
      <c r="F4761">
        <v>42207308</v>
      </c>
      <c r="G4761" t="s">
        <v>16164</v>
      </c>
      <c r="H4761" t="s">
        <v>16146</v>
      </c>
      <c r="I4761">
        <v>81</v>
      </c>
      <c r="J4761" t="s">
        <v>145</v>
      </c>
      <c r="K4761" t="s">
        <v>137</v>
      </c>
      <c r="L4761">
        <f>I4761*$Q$2/100/1000</f>
        <v>2.9969999999999997E-4</v>
      </c>
    </row>
    <row r="4762" spans="1:12">
      <c r="A4762" s="118">
        <v>44958</v>
      </c>
      <c r="B4762" t="s">
        <v>16151</v>
      </c>
      <c r="C4762" t="s">
        <v>16150</v>
      </c>
      <c r="D4762" t="s">
        <v>16781</v>
      </c>
      <c r="E4762" t="s">
        <v>16951</v>
      </c>
      <c r="F4762">
        <v>42207308</v>
      </c>
      <c r="G4762" t="s">
        <v>16164</v>
      </c>
      <c r="H4762" t="s">
        <v>16146</v>
      </c>
      <c r="I4762">
        <v>81</v>
      </c>
      <c r="J4762" t="s">
        <v>145</v>
      </c>
      <c r="K4762" t="s">
        <v>137</v>
      </c>
      <c r="L4762">
        <f>I4762*$Q$2/100/1000</f>
        <v>2.9969999999999997E-4</v>
      </c>
    </row>
    <row r="4763" spans="1:12">
      <c r="A4763" s="118">
        <v>44958</v>
      </c>
      <c r="B4763" t="s">
        <v>16151</v>
      </c>
      <c r="C4763" t="s">
        <v>16150</v>
      </c>
      <c r="D4763" t="s">
        <v>16548</v>
      </c>
      <c r="E4763" t="s">
        <v>16950</v>
      </c>
      <c r="F4763">
        <v>42207308</v>
      </c>
      <c r="G4763" t="s">
        <v>16164</v>
      </c>
      <c r="H4763" t="s">
        <v>16146</v>
      </c>
      <c r="I4763">
        <v>81</v>
      </c>
      <c r="J4763" t="s">
        <v>145</v>
      </c>
      <c r="K4763" t="s">
        <v>137</v>
      </c>
      <c r="L4763">
        <f>I4763*$Q$2/100/1000</f>
        <v>2.9969999999999997E-4</v>
      </c>
    </row>
    <row r="4764" spans="1:12">
      <c r="A4764" s="118">
        <v>44958</v>
      </c>
      <c r="B4764" t="s">
        <v>16151</v>
      </c>
      <c r="C4764" t="s">
        <v>16150</v>
      </c>
      <c r="D4764" t="s">
        <v>16548</v>
      </c>
      <c r="E4764" t="s">
        <v>16949</v>
      </c>
      <c r="F4764">
        <v>101011685</v>
      </c>
      <c r="G4764" t="s">
        <v>16551</v>
      </c>
      <c r="H4764" t="s">
        <v>16146</v>
      </c>
      <c r="I4764">
        <v>81</v>
      </c>
      <c r="J4764" t="s">
        <v>145</v>
      </c>
      <c r="K4764" t="s">
        <v>137</v>
      </c>
      <c r="L4764">
        <f>I4764*$Q$2/100/1000</f>
        <v>2.9969999999999997E-4</v>
      </c>
    </row>
    <row r="4765" spans="1:12">
      <c r="A4765" s="118">
        <v>44958</v>
      </c>
      <c r="B4765" t="s">
        <v>16151</v>
      </c>
      <c r="C4765" t="s">
        <v>16150</v>
      </c>
      <c r="D4765" t="s">
        <v>16688</v>
      </c>
      <c r="E4765" t="s">
        <v>16948</v>
      </c>
      <c r="F4765">
        <v>101011685</v>
      </c>
      <c r="G4765" t="s">
        <v>16551</v>
      </c>
      <c r="H4765" t="s">
        <v>16146</v>
      </c>
      <c r="I4765">
        <v>81</v>
      </c>
      <c r="J4765" t="s">
        <v>145</v>
      </c>
      <c r="K4765" t="s">
        <v>137</v>
      </c>
      <c r="L4765">
        <f>I4765*$Q$2/100/1000</f>
        <v>2.9969999999999997E-4</v>
      </c>
    </row>
    <row r="4766" spans="1:12">
      <c r="A4766" s="118">
        <v>44986</v>
      </c>
      <c r="B4766" t="s">
        <v>5342</v>
      </c>
      <c r="C4766" t="s">
        <v>5341</v>
      </c>
      <c r="D4766" t="s">
        <v>16947</v>
      </c>
      <c r="E4766" t="s">
        <v>16946</v>
      </c>
      <c r="F4766" t="s">
        <v>2481</v>
      </c>
      <c r="G4766" t="s">
        <v>2480</v>
      </c>
      <c r="H4766" t="s">
        <v>5336</v>
      </c>
      <c r="I4766">
        <v>49.6</v>
      </c>
      <c r="J4766" t="s">
        <v>223</v>
      </c>
      <c r="K4766" t="s">
        <v>137</v>
      </c>
      <c r="L4766">
        <f>I4766*$Q$5/1000</f>
        <v>5.0430800000000005E-2</v>
      </c>
    </row>
    <row r="4767" spans="1:12">
      <c r="A4767" s="118">
        <v>44958</v>
      </c>
      <c r="B4767" t="s">
        <v>16151</v>
      </c>
      <c r="C4767" t="s">
        <v>16150</v>
      </c>
      <c r="D4767" t="s">
        <v>16781</v>
      </c>
      <c r="E4767" t="s">
        <v>16945</v>
      </c>
      <c r="F4767">
        <v>101011685</v>
      </c>
      <c r="G4767" t="s">
        <v>16551</v>
      </c>
      <c r="H4767" t="s">
        <v>16146</v>
      </c>
      <c r="I4767">
        <v>81</v>
      </c>
      <c r="J4767" t="s">
        <v>145</v>
      </c>
      <c r="K4767" t="s">
        <v>137</v>
      </c>
      <c r="L4767">
        <f>I4767*$Q$2/100/1000</f>
        <v>2.9969999999999997E-4</v>
      </c>
    </row>
    <row r="4768" spans="1:12">
      <c r="A4768" s="118">
        <v>44958</v>
      </c>
      <c r="B4768" t="s">
        <v>16151</v>
      </c>
      <c r="C4768" t="s">
        <v>16150</v>
      </c>
      <c r="D4768" t="s">
        <v>16496</v>
      </c>
      <c r="E4768" t="s">
        <v>16944</v>
      </c>
      <c r="F4768">
        <v>101011685</v>
      </c>
      <c r="G4768" t="s">
        <v>16551</v>
      </c>
      <c r="H4768" t="s">
        <v>16146</v>
      </c>
      <c r="I4768">
        <v>81</v>
      </c>
      <c r="J4768" t="s">
        <v>145</v>
      </c>
      <c r="K4768" t="s">
        <v>137</v>
      </c>
      <c r="L4768">
        <f>I4768*$Q$2/100/1000</f>
        <v>2.9969999999999997E-4</v>
      </c>
    </row>
    <row r="4769" spans="1:12">
      <c r="A4769" s="118">
        <v>44958</v>
      </c>
      <c r="B4769" t="s">
        <v>16151</v>
      </c>
      <c r="C4769" t="s">
        <v>16150</v>
      </c>
      <c r="D4769" t="s">
        <v>16943</v>
      </c>
      <c r="E4769" t="s">
        <v>16942</v>
      </c>
      <c r="F4769" t="s">
        <v>16941</v>
      </c>
      <c r="G4769" t="s">
        <v>16940</v>
      </c>
      <c r="H4769" t="s">
        <v>16146</v>
      </c>
      <c r="I4769">
        <v>81</v>
      </c>
      <c r="J4769" t="s">
        <v>145</v>
      </c>
      <c r="K4769" t="s">
        <v>137</v>
      </c>
      <c r="L4769">
        <f>I4769*$Q$2/100/1000</f>
        <v>2.9969999999999997E-4</v>
      </c>
    </row>
    <row r="4770" spans="1:12">
      <c r="A4770" s="118">
        <v>44958</v>
      </c>
      <c r="B4770" t="s">
        <v>16151</v>
      </c>
      <c r="C4770" t="s">
        <v>16150</v>
      </c>
      <c r="D4770" t="s">
        <v>16781</v>
      </c>
      <c r="E4770" t="s">
        <v>16939</v>
      </c>
      <c r="F4770">
        <v>101025850</v>
      </c>
      <c r="G4770" t="s">
        <v>16205</v>
      </c>
      <c r="H4770" t="s">
        <v>16146</v>
      </c>
      <c r="I4770">
        <v>81</v>
      </c>
      <c r="J4770" t="s">
        <v>145</v>
      </c>
      <c r="K4770" t="s">
        <v>137</v>
      </c>
      <c r="L4770">
        <f>I4770*$Q$2/100/1000</f>
        <v>2.9969999999999997E-4</v>
      </c>
    </row>
    <row r="4771" spans="1:12">
      <c r="A4771" s="118">
        <v>44958</v>
      </c>
      <c r="B4771" t="s">
        <v>16151</v>
      </c>
      <c r="C4771" t="s">
        <v>16150</v>
      </c>
      <c r="D4771" t="s">
        <v>16781</v>
      </c>
      <c r="E4771" t="s">
        <v>16938</v>
      </c>
      <c r="F4771">
        <v>42207838</v>
      </c>
      <c r="G4771" t="s">
        <v>16265</v>
      </c>
      <c r="H4771" t="s">
        <v>16146</v>
      </c>
      <c r="I4771">
        <v>81</v>
      </c>
      <c r="J4771" t="s">
        <v>145</v>
      </c>
      <c r="K4771" t="s">
        <v>137</v>
      </c>
      <c r="L4771">
        <f>I4771*$Q$2/100/1000</f>
        <v>2.9969999999999997E-4</v>
      </c>
    </row>
    <row r="4772" spans="1:12">
      <c r="A4772" s="118">
        <v>44958</v>
      </c>
      <c r="B4772" t="s">
        <v>16151</v>
      </c>
      <c r="C4772" t="s">
        <v>16150</v>
      </c>
      <c r="D4772" t="s">
        <v>16937</v>
      </c>
      <c r="E4772" t="s">
        <v>16936</v>
      </c>
      <c r="F4772">
        <v>13204602</v>
      </c>
      <c r="G4772" t="s">
        <v>16226</v>
      </c>
      <c r="H4772" t="s">
        <v>16146</v>
      </c>
      <c r="I4772">
        <v>81</v>
      </c>
      <c r="J4772" t="s">
        <v>145</v>
      </c>
      <c r="K4772" t="s">
        <v>137</v>
      </c>
      <c r="L4772">
        <f>I4772*$Q$2/100/1000</f>
        <v>2.9969999999999997E-4</v>
      </c>
    </row>
    <row r="4773" spans="1:12">
      <c r="A4773" s="118">
        <v>44958</v>
      </c>
      <c r="B4773" t="s">
        <v>16151</v>
      </c>
      <c r="C4773" t="s">
        <v>16150</v>
      </c>
      <c r="D4773" t="s">
        <v>16901</v>
      </c>
      <c r="E4773" t="s">
        <v>16935</v>
      </c>
      <c r="F4773" t="s">
        <v>14278</v>
      </c>
      <c r="G4773" t="s">
        <v>14277</v>
      </c>
      <c r="H4773" t="s">
        <v>16146</v>
      </c>
      <c r="I4773">
        <v>81</v>
      </c>
      <c r="J4773" t="s">
        <v>145</v>
      </c>
      <c r="K4773" t="s">
        <v>137</v>
      </c>
      <c r="L4773">
        <f>I4773*$Q$2/100/1000</f>
        <v>2.9969999999999997E-4</v>
      </c>
    </row>
    <row r="4774" spans="1:12" ht="30">
      <c r="A4774" s="118">
        <v>44958</v>
      </c>
      <c r="B4774" t="s">
        <v>16151</v>
      </c>
      <c r="C4774" t="s">
        <v>16150</v>
      </c>
      <c r="D4774" t="s">
        <v>16934</v>
      </c>
      <c r="E4774" t="s">
        <v>16933</v>
      </c>
      <c r="F4774">
        <v>101029509</v>
      </c>
      <c r="G4774" s="126" t="s">
        <v>16586</v>
      </c>
      <c r="H4774" t="s">
        <v>16146</v>
      </c>
      <c r="I4774">
        <v>81</v>
      </c>
      <c r="J4774" t="s">
        <v>145</v>
      </c>
      <c r="K4774" t="s">
        <v>137</v>
      </c>
      <c r="L4774">
        <f>I4774*$Q$2/100/1000</f>
        <v>2.9969999999999997E-4</v>
      </c>
    </row>
    <row r="4775" spans="1:12">
      <c r="A4775" s="118">
        <v>44958</v>
      </c>
      <c r="B4775" t="s">
        <v>16151</v>
      </c>
      <c r="C4775" t="s">
        <v>16150</v>
      </c>
      <c r="D4775" t="s">
        <v>16808</v>
      </c>
      <c r="E4775" t="s">
        <v>16932</v>
      </c>
      <c r="F4775">
        <v>101036589</v>
      </c>
      <c r="G4775" t="s">
        <v>16750</v>
      </c>
      <c r="H4775" t="s">
        <v>16146</v>
      </c>
      <c r="I4775">
        <v>81</v>
      </c>
      <c r="J4775" t="s">
        <v>145</v>
      </c>
      <c r="K4775" t="s">
        <v>137</v>
      </c>
      <c r="L4775">
        <f>I4775*$Q$2/100/1000</f>
        <v>2.9969999999999997E-4</v>
      </c>
    </row>
    <row r="4776" spans="1:12">
      <c r="A4776" s="118">
        <v>44958</v>
      </c>
      <c r="B4776" t="s">
        <v>16151</v>
      </c>
      <c r="C4776" t="s">
        <v>16150</v>
      </c>
      <c r="D4776" t="s">
        <v>16523</v>
      </c>
      <c r="E4776" t="s">
        <v>16931</v>
      </c>
      <c r="F4776">
        <v>1345132</v>
      </c>
      <c r="G4776" t="s">
        <v>15308</v>
      </c>
      <c r="H4776" t="s">
        <v>16146</v>
      </c>
      <c r="I4776">
        <v>81</v>
      </c>
      <c r="J4776" t="s">
        <v>145</v>
      </c>
      <c r="K4776" t="s">
        <v>137</v>
      </c>
      <c r="L4776">
        <f>I4776*$Q$2/100/1000</f>
        <v>2.9969999999999997E-4</v>
      </c>
    </row>
    <row r="4777" spans="1:12">
      <c r="A4777" s="118">
        <v>44958</v>
      </c>
      <c r="B4777" t="s">
        <v>16151</v>
      </c>
      <c r="C4777" t="s">
        <v>16150</v>
      </c>
      <c r="D4777" t="s">
        <v>16930</v>
      </c>
      <c r="E4777" t="s">
        <v>16929</v>
      </c>
      <c r="F4777">
        <v>101013587</v>
      </c>
      <c r="G4777" t="s">
        <v>16928</v>
      </c>
      <c r="H4777" t="s">
        <v>16146</v>
      </c>
      <c r="I4777">
        <v>81</v>
      </c>
      <c r="J4777" t="s">
        <v>145</v>
      </c>
      <c r="K4777" t="s">
        <v>137</v>
      </c>
      <c r="L4777">
        <f>I4777*$Q$2/100/1000</f>
        <v>2.9969999999999997E-4</v>
      </c>
    </row>
    <row r="4778" spans="1:12">
      <c r="A4778" s="118">
        <v>45047</v>
      </c>
      <c r="B4778" t="s">
        <v>460</v>
      </c>
      <c r="C4778" t="s">
        <v>459</v>
      </c>
      <c r="D4778" t="s">
        <v>16927</v>
      </c>
      <c r="E4778" t="s">
        <v>16926</v>
      </c>
      <c r="F4778">
        <v>88202577</v>
      </c>
      <c r="G4778" t="s">
        <v>2393</v>
      </c>
      <c r="H4778" t="s">
        <v>455</v>
      </c>
      <c r="I4778">
        <v>103.6</v>
      </c>
      <c r="J4778" t="s">
        <v>145</v>
      </c>
      <c r="K4778" t="s">
        <v>137</v>
      </c>
      <c r="L4778">
        <f>I4778*$Q$2/100/1000</f>
        <v>3.8331999999999998E-4</v>
      </c>
    </row>
    <row r="4779" spans="1:12">
      <c r="A4779" s="118">
        <v>45047</v>
      </c>
      <c r="B4779" t="s">
        <v>460</v>
      </c>
      <c r="C4779" t="s">
        <v>459</v>
      </c>
      <c r="D4779" t="s">
        <v>5402</v>
      </c>
      <c r="E4779" t="s">
        <v>16925</v>
      </c>
      <c r="F4779">
        <v>88202577</v>
      </c>
      <c r="G4779" t="s">
        <v>2393</v>
      </c>
      <c r="H4779" t="s">
        <v>455</v>
      </c>
      <c r="I4779">
        <v>103.6</v>
      </c>
      <c r="J4779" t="s">
        <v>145</v>
      </c>
      <c r="K4779" t="s">
        <v>137</v>
      </c>
      <c r="L4779">
        <f>I4779*$Q$2/100/1000</f>
        <v>3.8331999999999998E-4</v>
      </c>
    </row>
    <row r="4780" spans="1:12">
      <c r="A4780" s="118">
        <v>45047</v>
      </c>
      <c r="B4780" t="s">
        <v>460</v>
      </c>
      <c r="C4780" t="s">
        <v>459</v>
      </c>
      <c r="D4780" t="s">
        <v>5850</v>
      </c>
      <c r="E4780" t="s">
        <v>16924</v>
      </c>
      <c r="F4780">
        <v>88202577</v>
      </c>
      <c r="G4780" t="s">
        <v>2393</v>
      </c>
      <c r="H4780" t="s">
        <v>455</v>
      </c>
      <c r="I4780">
        <v>103.6</v>
      </c>
      <c r="J4780" t="s">
        <v>145</v>
      </c>
      <c r="K4780" t="s">
        <v>137</v>
      </c>
      <c r="L4780">
        <f>I4780*$Q$2/100/1000</f>
        <v>3.8331999999999998E-4</v>
      </c>
    </row>
    <row r="4781" spans="1:12">
      <c r="A4781" s="118">
        <v>45047</v>
      </c>
      <c r="B4781" t="s">
        <v>460</v>
      </c>
      <c r="C4781" t="s">
        <v>459</v>
      </c>
      <c r="D4781" t="s">
        <v>5402</v>
      </c>
      <c r="E4781" t="s">
        <v>16923</v>
      </c>
      <c r="F4781">
        <v>88257610</v>
      </c>
      <c r="G4781" t="s">
        <v>2393</v>
      </c>
      <c r="H4781" t="s">
        <v>455</v>
      </c>
      <c r="I4781">
        <v>103.6</v>
      </c>
      <c r="J4781" t="s">
        <v>145</v>
      </c>
      <c r="K4781" t="s">
        <v>137</v>
      </c>
      <c r="L4781">
        <f>I4781*$Q$2/100/1000</f>
        <v>3.8331999999999998E-4</v>
      </c>
    </row>
    <row r="4782" spans="1:12">
      <c r="A4782" s="118">
        <v>45047</v>
      </c>
      <c r="B4782" t="s">
        <v>460</v>
      </c>
      <c r="C4782" t="s">
        <v>459</v>
      </c>
      <c r="D4782" t="s">
        <v>10392</v>
      </c>
      <c r="E4782" t="s">
        <v>16922</v>
      </c>
      <c r="F4782">
        <v>88257610</v>
      </c>
      <c r="G4782" t="s">
        <v>2393</v>
      </c>
      <c r="H4782" t="s">
        <v>455</v>
      </c>
      <c r="I4782">
        <v>103.6</v>
      </c>
      <c r="J4782" t="s">
        <v>145</v>
      </c>
      <c r="K4782" t="s">
        <v>137</v>
      </c>
      <c r="L4782">
        <f>I4782*$Q$2/100/1000</f>
        <v>3.8331999999999998E-4</v>
      </c>
    </row>
    <row r="4783" spans="1:12">
      <c r="A4783" s="118">
        <v>45047</v>
      </c>
      <c r="B4783" t="s">
        <v>460</v>
      </c>
      <c r="C4783" t="s">
        <v>459</v>
      </c>
      <c r="D4783" t="s">
        <v>8771</v>
      </c>
      <c r="E4783" t="s">
        <v>16921</v>
      </c>
      <c r="F4783">
        <v>88257610</v>
      </c>
      <c r="G4783" t="s">
        <v>2393</v>
      </c>
      <c r="H4783" t="s">
        <v>455</v>
      </c>
      <c r="I4783">
        <v>103.6</v>
      </c>
      <c r="J4783" t="s">
        <v>145</v>
      </c>
      <c r="K4783" t="s">
        <v>137</v>
      </c>
      <c r="L4783">
        <f>I4783*$Q$2/100/1000</f>
        <v>3.8331999999999998E-4</v>
      </c>
    </row>
    <row r="4784" spans="1:12">
      <c r="A4784" s="118">
        <v>45047</v>
      </c>
      <c r="B4784" t="s">
        <v>460</v>
      </c>
      <c r="C4784" t="s">
        <v>459</v>
      </c>
      <c r="D4784" t="s">
        <v>16920</v>
      </c>
      <c r="E4784" t="s">
        <v>16919</v>
      </c>
      <c r="F4784">
        <v>88202577</v>
      </c>
      <c r="G4784" t="s">
        <v>2393</v>
      </c>
      <c r="H4784" t="s">
        <v>455</v>
      </c>
      <c r="I4784">
        <v>103.6</v>
      </c>
      <c r="J4784" t="s">
        <v>145</v>
      </c>
      <c r="K4784" t="s">
        <v>137</v>
      </c>
      <c r="L4784">
        <f>I4784*$Q$2/100/1000</f>
        <v>3.8331999999999998E-4</v>
      </c>
    </row>
    <row r="4785" spans="1:12">
      <c r="A4785" s="118">
        <v>44958</v>
      </c>
      <c r="B4785" t="s">
        <v>16151</v>
      </c>
      <c r="C4785" t="s">
        <v>16150</v>
      </c>
      <c r="D4785" t="s">
        <v>16918</v>
      </c>
      <c r="E4785" t="s">
        <v>16917</v>
      </c>
      <c r="F4785">
        <v>101013587</v>
      </c>
      <c r="G4785" t="s">
        <v>16147</v>
      </c>
      <c r="H4785" t="s">
        <v>16146</v>
      </c>
      <c r="I4785">
        <v>81</v>
      </c>
      <c r="J4785" t="s">
        <v>145</v>
      </c>
      <c r="K4785" t="s">
        <v>137</v>
      </c>
      <c r="L4785">
        <f>I4785*$Q$2/100/1000</f>
        <v>2.9969999999999997E-4</v>
      </c>
    </row>
    <row r="4786" spans="1:12">
      <c r="A4786" s="118">
        <v>44958</v>
      </c>
      <c r="B4786" t="s">
        <v>16151</v>
      </c>
      <c r="C4786" t="s">
        <v>16150</v>
      </c>
      <c r="D4786" t="s">
        <v>16496</v>
      </c>
      <c r="E4786" t="s">
        <v>16916</v>
      </c>
      <c r="F4786">
        <v>101013587</v>
      </c>
      <c r="G4786" t="s">
        <v>16147</v>
      </c>
      <c r="H4786" t="s">
        <v>16146</v>
      </c>
      <c r="I4786">
        <v>81</v>
      </c>
      <c r="J4786" t="s">
        <v>145</v>
      </c>
      <c r="K4786" t="s">
        <v>137</v>
      </c>
      <c r="L4786">
        <f>I4786*$Q$2/100/1000</f>
        <v>2.9969999999999997E-4</v>
      </c>
    </row>
    <row r="4787" spans="1:12">
      <c r="A4787" s="118">
        <v>44958</v>
      </c>
      <c r="B4787" t="s">
        <v>16151</v>
      </c>
      <c r="C4787" t="s">
        <v>16150</v>
      </c>
      <c r="D4787" t="s">
        <v>16915</v>
      </c>
      <c r="E4787" t="s">
        <v>16914</v>
      </c>
      <c r="F4787" t="s">
        <v>16814</v>
      </c>
      <c r="G4787" t="s">
        <v>16813</v>
      </c>
      <c r="H4787" t="s">
        <v>16146</v>
      </c>
      <c r="I4787">
        <v>81</v>
      </c>
      <c r="J4787" t="s">
        <v>145</v>
      </c>
      <c r="K4787" t="s">
        <v>137</v>
      </c>
      <c r="L4787">
        <f>I4787*$Q$2/100/1000</f>
        <v>2.9969999999999997E-4</v>
      </c>
    </row>
    <row r="4788" spans="1:12">
      <c r="A4788" s="118">
        <v>44958</v>
      </c>
      <c r="B4788" t="s">
        <v>16151</v>
      </c>
      <c r="C4788" t="s">
        <v>16150</v>
      </c>
      <c r="D4788" t="s">
        <v>16913</v>
      </c>
      <c r="E4788" t="s">
        <v>16912</v>
      </c>
      <c r="F4788" t="s">
        <v>16814</v>
      </c>
      <c r="G4788" t="s">
        <v>16813</v>
      </c>
      <c r="H4788" t="s">
        <v>16146</v>
      </c>
      <c r="I4788">
        <v>81</v>
      </c>
      <c r="J4788" t="s">
        <v>145</v>
      </c>
      <c r="K4788" t="s">
        <v>137</v>
      </c>
      <c r="L4788">
        <f>I4788*$Q$2/100/1000</f>
        <v>2.9969999999999997E-4</v>
      </c>
    </row>
    <row r="4789" spans="1:12">
      <c r="A4789" s="118">
        <v>45047</v>
      </c>
      <c r="B4789" t="s">
        <v>240</v>
      </c>
      <c r="C4789" t="s">
        <v>239</v>
      </c>
      <c r="D4789" t="s">
        <v>16911</v>
      </c>
      <c r="E4789" t="s">
        <v>16910</v>
      </c>
      <c r="F4789">
        <v>101027038</v>
      </c>
      <c r="G4789" t="s">
        <v>1267</v>
      </c>
      <c r="H4789" t="s">
        <v>235</v>
      </c>
      <c r="I4789">
        <v>390</v>
      </c>
      <c r="J4789" t="s">
        <v>145</v>
      </c>
      <c r="K4789" t="s">
        <v>137</v>
      </c>
      <c r="L4789">
        <f>I4789*$Q$2/100/1000</f>
        <v>1.4430000000000001E-3</v>
      </c>
    </row>
    <row r="4790" spans="1:12">
      <c r="A4790" s="118">
        <v>44958</v>
      </c>
      <c r="B4790" t="s">
        <v>16151</v>
      </c>
      <c r="C4790" t="s">
        <v>16150</v>
      </c>
      <c r="D4790" t="s">
        <v>16808</v>
      </c>
      <c r="E4790" t="s">
        <v>16909</v>
      </c>
      <c r="F4790" t="s">
        <v>16814</v>
      </c>
      <c r="G4790" t="s">
        <v>16813</v>
      </c>
      <c r="H4790" t="s">
        <v>16146</v>
      </c>
      <c r="I4790">
        <v>81</v>
      </c>
      <c r="J4790" t="s">
        <v>145</v>
      </c>
      <c r="K4790" t="s">
        <v>137</v>
      </c>
      <c r="L4790">
        <f>I4790*$Q$2/100/1000</f>
        <v>2.9969999999999997E-4</v>
      </c>
    </row>
    <row r="4791" spans="1:12">
      <c r="A4791" s="118">
        <v>45047</v>
      </c>
      <c r="B4791" t="s">
        <v>1723</v>
      </c>
      <c r="C4791" t="s">
        <v>1722</v>
      </c>
      <c r="D4791" t="s">
        <v>16908</v>
      </c>
      <c r="E4791" t="s">
        <v>16907</v>
      </c>
      <c r="F4791">
        <v>101042130</v>
      </c>
      <c r="G4791" t="s">
        <v>4139</v>
      </c>
      <c r="H4791" t="s">
        <v>1717</v>
      </c>
      <c r="I4791">
        <v>118</v>
      </c>
      <c r="J4791" t="s">
        <v>223</v>
      </c>
      <c r="K4791" t="s">
        <v>137</v>
      </c>
      <c r="L4791">
        <f>I4791*$Q$5/1000</f>
        <v>0.1199765</v>
      </c>
    </row>
    <row r="4792" spans="1:12">
      <c r="A4792" s="118">
        <v>44958</v>
      </c>
      <c r="B4792" t="s">
        <v>16151</v>
      </c>
      <c r="C4792" t="s">
        <v>16150</v>
      </c>
      <c r="D4792" t="s">
        <v>16906</v>
      </c>
      <c r="E4792" t="s">
        <v>16905</v>
      </c>
      <c r="F4792" t="s">
        <v>16814</v>
      </c>
      <c r="G4792" t="s">
        <v>16813</v>
      </c>
      <c r="H4792" t="s">
        <v>16146</v>
      </c>
      <c r="I4792">
        <v>81</v>
      </c>
      <c r="J4792" t="s">
        <v>145</v>
      </c>
      <c r="K4792" t="s">
        <v>137</v>
      </c>
      <c r="L4792">
        <f>I4792*$Q$2/100/1000</f>
        <v>2.9969999999999997E-4</v>
      </c>
    </row>
    <row r="4793" spans="1:12">
      <c r="A4793" s="118">
        <v>44986</v>
      </c>
      <c r="B4793" t="s">
        <v>5342</v>
      </c>
      <c r="C4793" t="s">
        <v>5341</v>
      </c>
      <c r="D4793" t="s">
        <v>16904</v>
      </c>
      <c r="E4793" t="s">
        <v>16903</v>
      </c>
      <c r="F4793" t="s">
        <v>2481</v>
      </c>
      <c r="G4793" t="s">
        <v>2480</v>
      </c>
      <c r="H4793" t="s">
        <v>5336</v>
      </c>
      <c r="I4793">
        <v>49.6</v>
      </c>
      <c r="J4793" t="s">
        <v>223</v>
      </c>
      <c r="K4793" t="s">
        <v>137</v>
      </c>
      <c r="L4793">
        <f>I4793*$Q$5/1000</f>
        <v>5.0430800000000005E-2</v>
      </c>
    </row>
    <row r="4794" spans="1:12">
      <c r="A4794" s="118">
        <v>44958</v>
      </c>
      <c r="B4794" t="s">
        <v>16151</v>
      </c>
      <c r="C4794" t="s">
        <v>16150</v>
      </c>
      <c r="D4794" t="s">
        <v>16816</v>
      </c>
      <c r="E4794" t="s">
        <v>16902</v>
      </c>
      <c r="F4794" t="s">
        <v>12251</v>
      </c>
      <c r="G4794" t="s">
        <v>12250</v>
      </c>
      <c r="H4794" t="s">
        <v>16146</v>
      </c>
      <c r="I4794">
        <v>81</v>
      </c>
      <c r="J4794" t="s">
        <v>145</v>
      </c>
      <c r="K4794" t="s">
        <v>137</v>
      </c>
      <c r="L4794">
        <f>I4794*$Q$2/100/1000</f>
        <v>2.9969999999999997E-4</v>
      </c>
    </row>
    <row r="4795" spans="1:12">
      <c r="A4795" s="118">
        <v>44958</v>
      </c>
      <c r="B4795" t="s">
        <v>16151</v>
      </c>
      <c r="C4795" t="s">
        <v>16150</v>
      </c>
      <c r="D4795" t="s">
        <v>16901</v>
      </c>
      <c r="E4795" t="s">
        <v>16900</v>
      </c>
      <c r="F4795" t="s">
        <v>16899</v>
      </c>
      <c r="G4795" t="s">
        <v>16898</v>
      </c>
      <c r="H4795" t="s">
        <v>16146</v>
      </c>
      <c r="I4795">
        <v>81</v>
      </c>
      <c r="J4795" t="s">
        <v>145</v>
      </c>
      <c r="K4795" t="s">
        <v>137</v>
      </c>
      <c r="L4795">
        <f>I4795*$Q$2/100/1000</f>
        <v>2.9969999999999997E-4</v>
      </c>
    </row>
    <row r="4796" spans="1:12">
      <c r="A4796" s="118">
        <v>44958</v>
      </c>
      <c r="B4796" t="s">
        <v>16151</v>
      </c>
      <c r="C4796" t="s">
        <v>16150</v>
      </c>
      <c r="D4796" t="s">
        <v>16819</v>
      </c>
      <c r="E4796" t="s">
        <v>16897</v>
      </c>
      <c r="F4796">
        <v>101013587</v>
      </c>
      <c r="G4796" t="s">
        <v>16147</v>
      </c>
      <c r="H4796" t="s">
        <v>16146</v>
      </c>
      <c r="I4796">
        <v>81</v>
      </c>
      <c r="J4796" t="s">
        <v>145</v>
      </c>
      <c r="K4796" t="s">
        <v>137</v>
      </c>
      <c r="L4796">
        <f>I4796*$Q$2/100/1000</f>
        <v>2.9969999999999997E-4</v>
      </c>
    </row>
    <row r="4797" spans="1:12">
      <c r="A4797" s="118">
        <v>44958</v>
      </c>
      <c r="B4797" t="s">
        <v>16151</v>
      </c>
      <c r="C4797" t="s">
        <v>16150</v>
      </c>
      <c r="D4797" t="s">
        <v>16866</v>
      </c>
      <c r="E4797" t="s">
        <v>16896</v>
      </c>
      <c r="F4797" t="s">
        <v>16401</v>
      </c>
      <c r="G4797" t="s">
        <v>16400</v>
      </c>
      <c r="H4797" t="s">
        <v>16146</v>
      </c>
      <c r="I4797">
        <v>81</v>
      </c>
      <c r="J4797" t="s">
        <v>145</v>
      </c>
      <c r="K4797" t="s">
        <v>137</v>
      </c>
      <c r="L4797">
        <f>I4797*$Q$2/100/1000</f>
        <v>2.9969999999999997E-4</v>
      </c>
    </row>
    <row r="4798" spans="1:12">
      <c r="A4798" s="118">
        <v>44958</v>
      </c>
      <c r="B4798" t="s">
        <v>16151</v>
      </c>
      <c r="C4798" t="s">
        <v>16150</v>
      </c>
      <c r="D4798" t="s">
        <v>16893</v>
      </c>
      <c r="E4798" t="s">
        <v>16895</v>
      </c>
      <c r="F4798" t="s">
        <v>16246</v>
      </c>
      <c r="G4798" t="s">
        <v>16245</v>
      </c>
      <c r="H4798" t="s">
        <v>16146</v>
      </c>
      <c r="I4798">
        <v>81</v>
      </c>
      <c r="J4798" t="s">
        <v>145</v>
      </c>
      <c r="K4798" t="s">
        <v>137</v>
      </c>
      <c r="L4798">
        <f>I4798*$Q$2/100/1000</f>
        <v>2.9969999999999997E-4</v>
      </c>
    </row>
    <row r="4799" spans="1:12">
      <c r="A4799" s="118">
        <v>45047</v>
      </c>
      <c r="B4799" t="s">
        <v>460</v>
      </c>
      <c r="C4799" t="s">
        <v>459</v>
      </c>
      <c r="D4799" t="s">
        <v>10396</v>
      </c>
      <c r="E4799" t="s">
        <v>16894</v>
      </c>
      <c r="F4799">
        <v>3345049</v>
      </c>
      <c r="G4799" t="s">
        <v>5846</v>
      </c>
      <c r="H4799" t="s">
        <v>455</v>
      </c>
      <c r="I4799">
        <v>103.6</v>
      </c>
      <c r="J4799" t="s">
        <v>145</v>
      </c>
      <c r="K4799" t="s">
        <v>137</v>
      </c>
      <c r="L4799">
        <f>I4799*$Q$2/100/1000</f>
        <v>3.8331999999999998E-4</v>
      </c>
    </row>
    <row r="4800" spans="1:12">
      <c r="A4800" s="118">
        <v>44958</v>
      </c>
      <c r="B4800" t="s">
        <v>16151</v>
      </c>
      <c r="C4800" t="s">
        <v>16150</v>
      </c>
      <c r="D4800" t="s">
        <v>16893</v>
      </c>
      <c r="E4800" t="s">
        <v>16892</v>
      </c>
      <c r="F4800" t="s">
        <v>16177</v>
      </c>
      <c r="G4800" t="s">
        <v>16176</v>
      </c>
      <c r="H4800" t="s">
        <v>16146</v>
      </c>
      <c r="I4800">
        <v>81</v>
      </c>
      <c r="J4800" t="s">
        <v>145</v>
      </c>
      <c r="K4800" t="s">
        <v>137</v>
      </c>
      <c r="L4800">
        <f>I4800*$Q$2/100/1000</f>
        <v>2.9969999999999997E-4</v>
      </c>
    </row>
    <row r="4801" spans="1:12">
      <c r="A4801" s="118">
        <v>44958</v>
      </c>
      <c r="B4801" t="s">
        <v>16151</v>
      </c>
      <c r="C4801" t="s">
        <v>16150</v>
      </c>
      <c r="D4801" t="s">
        <v>16781</v>
      </c>
      <c r="E4801" t="s">
        <v>16891</v>
      </c>
      <c r="F4801">
        <v>101013587</v>
      </c>
      <c r="G4801" t="s">
        <v>16147</v>
      </c>
      <c r="H4801" t="s">
        <v>16146</v>
      </c>
      <c r="I4801">
        <v>81</v>
      </c>
      <c r="J4801" t="s">
        <v>145</v>
      </c>
      <c r="K4801" t="s">
        <v>137</v>
      </c>
      <c r="L4801">
        <f>I4801*$Q$2/100/1000</f>
        <v>2.9969999999999997E-4</v>
      </c>
    </row>
    <row r="4802" spans="1:12">
      <c r="A4802" s="118">
        <v>44958</v>
      </c>
      <c r="B4802" t="s">
        <v>16151</v>
      </c>
      <c r="C4802" t="s">
        <v>16150</v>
      </c>
      <c r="D4802" t="s">
        <v>16890</v>
      </c>
      <c r="E4802" t="s">
        <v>16889</v>
      </c>
      <c r="F4802">
        <v>13205387</v>
      </c>
      <c r="G4802" t="s">
        <v>16217</v>
      </c>
      <c r="H4802" t="s">
        <v>16146</v>
      </c>
      <c r="I4802">
        <v>81</v>
      </c>
      <c r="J4802" t="s">
        <v>145</v>
      </c>
      <c r="K4802" t="s">
        <v>137</v>
      </c>
      <c r="L4802">
        <f>I4802*$Q$2/100/1000</f>
        <v>2.9969999999999997E-4</v>
      </c>
    </row>
    <row r="4803" spans="1:12">
      <c r="A4803" s="118">
        <v>45047</v>
      </c>
      <c r="B4803" t="s">
        <v>565</v>
      </c>
      <c r="C4803" t="s">
        <v>564</v>
      </c>
      <c r="D4803" t="s">
        <v>16035</v>
      </c>
      <c r="E4803" t="s">
        <v>16888</v>
      </c>
      <c r="F4803">
        <v>101040789</v>
      </c>
      <c r="G4803" t="s">
        <v>1235</v>
      </c>
      <c r="H4803" t="s">
        <v>560</v>
      </c>
      <c r="I4803">
        <v>104.8</v>
      </c>
      <c r="J4803" t="s">
        <v>138</v>
      </c>
      <c r="K4803" t="s">
        <v>137</v>
      </c>
      <c r="L4803">
        <f>I4803*$Q$2/1000</f>
        <v>3.8775999999999998E-2</v>
      </c>
    </row>
    <row r="4804" spans="1:12">
      <c r="A4804" s="118">
        <v>44958</v>
      </c>
      <c r="B4804" t="s">
        <v>16151</v>
      </c>
      <c r="C4804" t="s">
        <v>16150</v>
      </c>
      <c r="D4804" t="s">
        <v>16887</v>
      </c>
      <c r="E4804" t="s">
        <v>16886</v>
      </c>
      <c r="F4804" t="s">
        <v>16489</v>
      </c>
      <c r="G4804" t="s">
        <v>16488</v>
      </c>
      <c r="H4804" t="s">
        <v>16146</v>
      </c>
      <c r="I4804">
        <v>81</v>
      </c>
      <c r="J4804" t="s">
        <v>145</v>
      </c>
      <c r="K4804" t="s">
        <v>137</v>
      </c>
      <c r="L4804">
        <f>I4804*$Q$2/100/1000</f>
        <v>2.9969999999999997E-4</v>
      </c>
    </row>
    <row r="4805" spans="1:12">
      <c r="A4805" s="118">
        <v>44958</v>
      </c>
      <c r="B4805" t="s">
        <v>16151</v>
      </c>
      <c r="C4805" t="s">
        <v>16150</v>
      </c>
      <c r="D4805" t="s">
        <v>16602</v>
      </c>
      <c r="E4805" t="s">
        <v>16885</v>
      </c>
      <c r="F4805" t="s">
        <v>16401</v>
      </c>
      <c r="G4805" t="s">
        <v>16400</v>
      </c>
      <c r="H4805" t="s">
        <v>16146</v>
      </c>
      <c r="I4805">
        <v>81</v>
      </c>
      <c r="J4805" t="s">
        <v>145</v>
      </c>
      <c r="K4805" t="s">
        <v>137</v>
      </c>
      <c r="L4805">
        <f>I4805*$Q$2/100/1000</f>
        <v>2.9969999999999997E-4</v>
      </c>
    </row>
    <row r="4806" spans="1:12">
      <c r="A4806" s="118">
        <v>44958</v>
      </c>
      <c r="B4806" t="s">
        <v>16151</v>
      </c>
      <c r="C4806" t="s">
        <v>16150</v>
      </c>
      <c r="D4806" t="s">
        <v>16612</v>
      </c>
      <c r="E4806" t="s">
        <v>16884</v>
      </c>
      <c r="F4806" t="s">
        <v>16545</v>
      </c>
      <c r="G4806" t="s">
        <v>16544</v>
      </c>
      <c r="H4806" t="s">
        <v>16146</v>
      </c>
      <c r="I4806">
        <v>81</v>
      </c>
      <c r="J4806" t="s">
        <v>145</v>
      </c>
      <c r="K4806" t="s">
        <v>137</v>
      </c>
      <c r="L4806">
        <f>I4806*$Q$2/100/1000</f>
        <v>2.9969999999999997E-4</v>
      </c>
    </row>
    <row r="4807" spans="1:12">
      <c r="A4807" s="118">
        <v>45047</v>
      </c>
      <c r="B4807" t="s">
        <v>574</v>
      </c>
      <c r="C4807" t="s">
        <v>573</v>
      </c>
      <c r="D4807" t="s">
        <v>4376</v>
      </c>
      <c r="E4807" t="s">
        <v>16883</v>
      </c>
      <c r="F4807">
        <v>5745131</v>
      </c>
      <c r="G4807" t="s">
        <v>9788</v>
      </c>
      <c r="H4807" t="s">
        <v>569</v>
      </c>
      <c r="I4807">
        <v>298</v>
      </c>
      <c r="J4807" t="s">
        <v>145</v>
      </c>
      <c r="K4807" t="s">
        <v>137</v>
      </c>
      <c r="L4807">
        <f>I4807*$Q$2/100/1000</f>
        <v>1.1026E-3</v>
      </c>
    </row>
    <row r="4808" spans="1:12">
      <c r="A4808" s="118">
        <v>44958</v>
      </c>
      <c r="B4808" t="s">
        <v>16151</v>
      </c>
      <c r="C4808" t="s">
        <v>16150</v>
      </c>
      <c r="D4808" t="s">
        <v>16602</v>
      </c>
      <c r="E4808" t="s">
        <v>16882</v>
      </c>
      <c r="F4808">
        <v>101044670</v>
      </c>
      <c r="G4808" t="s">
        <v>16881</v>
      </c>
      <c r="H4808" t="s">
        <v>16146</v>
      </c>
      <c r="I4808">
        <v>81</v>
      </c>
      <c r="J4808" t="s">
        <v>145</v>
      </c>
      <c r="K4808" t="s">
        <v>137</v>
      </c>
      <c r="L4808">
        <f>I4808*$Q$2/100/1000</f>
        <v>2.9969999999999997E-4</v>
      </c>
    </row>
    <row r="4809" spans="1:12" ht="15" customHeight="1">
      <c r="A4809" s="118">
        <v>44958</v>
      </c>
      <c r="B4809" t="s">
        <v>16151</v>
      </c>
      <c r="C4809" t="s">
        <v>16150</v>
      </c>
      <c r="D4809" t="s">
        <v>16880</v>
      </c>
      <c r="E4809" t="s">
        <v>16879</v>
      </c>
      <c r="F4809">
        <v>101013587</v>
      </c>
      <c r="G4809" t="s">
        <v>16147</v>
      </c>
      <c r="H4809" t="s">
        <v>16146</v>
      </c>
      <c r="I4809">
        <v>81</v>
      </c>
      <c r="J4809" t="s">
        <v>145</v>
      </c>
      <c r="K4809" t="s">
        <v>137</v>
      </c>
      <c r="L4809">
        <f>I4809*$Q$2/100/1000</f>
        <v>2.9969999999999997E-4</v>
      </c>
    </row>
    <row r="4810" spans="1:12">
      <c r="A4810" s="118">
        <v>45047</v>
      </c>
      <c r="B4810" t="s">
        <v>460</v>
      </c>
      <c r="C4810" t="s">
        <v>459</v>
      </c>
      <c r="D4810" t="s">
        <v>14648</v>
      </c>
      <c r="E4810" t="s">
        <v>16878</v>
      </c>
      <c r="F4810" t="s">
        <v>8062</v>
      </c>
      <c r="G4810" t="s">
        <v>8061</v>
      </c>
      <c r="H4810" t="s">
        <v>455</v>
      </c>
      <c r="I4810">
        <v>103.6</v>
      </c>
      <c r="J4810" t="s">
        <v>145</v>
      </c>
      <c r="K4810" t="s">
        <v>137</v>
      </c>
      <c r="L4810">
        <f>I4810*$Q$2/100/1000</f>
        <v>3.8331999999999998E-4</v>
      </c>
    </row>
    <row r="4811" spans="1:12" ht="30">
      <c r="A4811" s="118">
        <v>45047</v>
      </c>
      <c r="B4811" t="s">
        <v>574</v>
      </c>
      <c r="C4811" t="s">
        <v>573</v>
      </c>
      <c r="D4811" t="s">
        <v>2730</v>
      </c>
      <c r="E4811" t="s">
        <v>16877</v>
      </c>
      <c r="F4811">
        <v>21201458</v>
      </c>
      <c r="G4811" s="126" t="s">
        <v>12082</v>
      </c>
      <c r="H4811" t="s">
        <v>569</v>
      </c>
      <c r="I4811">
        <v>298</v>
      </c>
      <c r="J4811" t="s">
        <v>145</v>
      </c>
      <c r="K4811" t="s">
        <v>137</v>
      </c>
      <c r="L4811">
        <f>I4811*$Q$2/100/1000</f>
        <v>1.1026E-3</v>
      </c>
    </row>
    <row r="4812" spans="1:12">
      <c r="A4812" s="118">
        <v>45047</v>
      </c>
      <c r="B4812" t="s">
        <v>261</v>
      </c>
      <c r="C4812" t="s">
        <v>260</v>
      </c>
      <c r="D4812" t="s">
        <v>16876</v>
      </c>
      <c r="E4812" t="s">
        <v>16875</v>
      </c>
      <c r="F4812" t="s">
        <v>16874</v>
      </c>
      <c r="G4812" t="s">
        <v>16873</v>
      </c>
      <c r="H4812" t="s">
        <v>139</v>
      </c>
      <c r="I4812">
        <v>55</v>
      </c>
      <c r="J4812" t="s">
        <v>145</v>
      </c>
      <c r="K4812" t="s">
        <v>137</v>
      </c>
      <c r="L4812">
        <f>I4812*$Q$2/100/1000</f>
        <v>2.0350000000000001E-4</v>
      </c>
    </row>
    <row r="4813" spans="1:12">
      <c r="A4813" s="118">
        <v>44958</v>
      </c>
      <c r="B4813" t="s">
        <v>16151</v>
      </c>
      <c r="C4813" t="s">
        <v>16150</v>
      </c>
      <c r="D4813" t="s">
        <v>16872</v>
      </c>
      <c r="E4813" t="s">
        <v>16871</v>
      </c>
      <c r="F4813">
        <v>101013587</v>
      </c>
      <c r="G4813" t="s">
        <v>16147</v>
      </c>
      <c r="H4813" t="s">
        <v>16146</v>
      </c>
      <c r="I4813">
        <v>81</v>
      </c>
      <c r="J4813" t="s">
        <v>145</v>
      </c>
      <c r="K4813" t="s">
        <v>137</v>
      </c>
      <c r="L4813">
        <f>I4813*$Q$2/100/1000</f>
        <v>2.9969999999999997E-4</v>
      </c>
    </row>
    <row r="4814" spans="1:12">
      <c r="A4814" s="118">
        <v>44986</v>
      </c>
      <c r="B4814" t="s">
        <v>16151</v>
      </c>
      <c r="C4814" t="s">
        <v>16150</v>
      </c>
      <c r="D4814" t="s">
        <v>16870</v>
      </c>
      <c r="E4814" t="s">
        <v>16869</v>
      </c>
      <c r="F4814">
        <v>101013587</v>
      </c>
      <c r="G4814" t="s">
        <v>16147</v>
      </c>
      <c r="H4814" t="s">
        <v>16146</v>
      </c>
      <c r="I4814">
        <v>81</v>
      </c>
      <c r="J4814" t="s">
        <v>145</v>
      </c>
      <c r="K4814" t="s">
        <v>137</v>
      </c>
      <c r="L4814">
        <f>I4814*$Q$2/100/1000</f>
        <v>2.9969999999999997E-4</v>
      </c>
    </row>
    <row r="4815" spans="1:12">
      <c r="A4815" s="118">
        <v>44986</v>
      </c>
      <c r="B4815" t="s">
        <v>16151</v>
      </c>
      <c r="C4815" t="s">
        <v>16150</v>
      </c>
      <c r="D4815" t="s">
        <v>16868</v>
      </c>
      <c r="E4815" t="s">
        <v>16867</v>
      </c>
      <c r="F4815">
        <v>13205387</v>
      </c>
      <c r="G4815" t="s">
        <v>16217</v>
      </c>
      <c r="H4815" t="s">
        <v>16146</v>
      </c>
      <c r="I4815">
        <v>81</v>
      </c>
      <c r="J4815" t="s">
        <v>145</v>
      </c>
      <c r="K4815" t="s">
        <v>137</v>
      </c>
      <c r="L4815">
        <f>I4815*$Q$2/100/1000</f>
        <v>2.9969999999999997E-4</v>
      </c>
    </row>
    <row r="4816" spans="1:12">
      <c r="A4816" s="118">
        <v>44986</v>
      </c>
      <c r="B4816" t="s">
        <v>16151</v>
      </c>
      <c r="C4816" t="s">
        <v>16150</v>
      </c>
      <c r="D4816" t="s">
        <v>16866</v>
      </c>
      <c r="E4816" t="s">
        <v>16865</v>
      </c>
      <c r="F4816" t="s">
        <v>16864</v>
      </c>
      <c r="G4816" t="s">
        <v>16863</v>
      </c>
      <c r="H4816" t="s">
        <v>16146</v>
      </c>
      <c r="I4816">
        <v>81</v>
      </c>
      <c r="J4816" t="s">
        <v>145</v>
      </c>
      <c r="K4816" t="s">
        <v>137</v>
      </c>
      <c r="L4816">
        <f>I4816*$Q$2/100/1000</f>
        <v>2.9969999999999997E-4</v>
      </c>
    </row>
    <row r="4817" spans="1:12">
      <c r="A4817" s="118">
        <v>45047</v>
      </c>
      <c r="B4817" t="s">
        <v>180</v>
      </c>
      <c r="C4817" t="s">
        <v>179</v>
      </c>
      <c r="D4817" t="s">
        <v>16862</v>
      </c>
      <c r="E4817" t="s">
        <v>16861</v>
      </c>
      <c r="F4817" t="s">
        <v>16860</v>
      </c>
      <c r="G4817" t="s">
        <v>16859</v>
      </c>
      <c r="H4817" t="s">
        <v>174</v>
      </c>
      <c r="I4817">
        <v>3154</v>
      </c>
      <c r="J4817" t="s">
        <v>173</v>
      </c>
      <c r="K4817" t="s">
        <v>172</v>
      </c>
      <c r="L4817">
        <f>I4817*$Q$3/(1000/0.1)</f>
        <v>1.0118031999999999E-2</v>
      </c>
    </row>
    <row r="4818" spans="1:12">
      <c r="A4818" s="118">
        <v>45047</v>
      </c>
      <c r="B4818" t="s">
        <v>574</v>
      </c>
      <c r="C4818" t="s">
        <v>573</v>
      </c>
      <c r="D4818" t="s">
        <v>2730</v>
      </c>
      <c r="E4818" t="s">
        <v>16858</v>
      </c>
      <c r="F4818">
        <v>101018191</v>
      </c>
      <c r="G4818" t="s">
        <v>2315</v>
      </c>
      <c r="H4818" t="s">
        <v>569</v>
      </c>
      <c r="I4818">
        <v>298</v>
      </c>
      <c r="J4818" t="s">
        <v>145</v>
      </c>
      <c r="K4818" t="s">
        <v>137</v>
      </c>
      <c r="L4818">
        <f>I4818*$Q$2/100/1000</f>
        <v>1.1026E-3</v>
      </c>
    </row>
    <row r="4819" spans="1:12">
      <c r="A4819" s="118">
        <v>45047</v>
      </c>
      <c r="B4819" t="s">
        <v>180</v>
      </c>
      <c r="C4819" t="s">
        <v>179</v>
      </c>
      <c r="D4819" t="s">
        <v>16857</v>
      </c>
      <c r="E4819" t="s">
        <v>16856</v>
      </c>
      <c r="F4819" t="s">
        <v>16855</v>
      </c>
      <c r="G4819" t="s">
        <v>16854</v>
      </c>
      <c r="H4819" t="s">
        <v>174</v>
      </c>
      <c r="I4819">
        <v>3154</v>
      </c>
      <c r="J4819" t="s">
        <v>173</v>
      </c>
      <c r="K4819" t="s">
        <v>172</v>
      </c>
      <c r="L4819">
        <f>I4819*$Q$3/(1000/0.1)</f>
        <v>1.0118031999999999E-2</v>
      </c>
    </row>
    <row r="4820" spans="1:12">
      <c r="A4820" s="118">
        <v>45047</v>
      </c>
      <c r="B4820" t="s">
        <v>574</v>
      </c>
      <c r="C4820" t="s">
        <v>573</v>
      </c>
      <c r="D4820" t="s">
        <v>6551</v>
      </c>
      <c r="E4820" t="s">
        <v>16853</v>
      </c>
      <c r="F4820" t="s">
        <v>4371</v>
      </c>
      <c r="G4820" t="s">
        <v>4370</v>
      </c>
      <c r="H4820" t="s">
        <v>569</v>
      </c>
      <c r="I4820">
        <v>298</v>
      </c>
      <c r="J4820" t="s">
        <v>145</v>
      </c>
      <c r="K4820" t="s">
        <v>137</v>
      </c>
      <c r="L4820">
        <f>I4820*$Q$2/100/1000</f>
        <v>1.1026E-3</v>
      </c>
    </row>
    <row r="4821" spans="1:12">
      <c r="A4821" s="118">
        <v>45047</v>
      </c>
      <c r="B4821" t="s">
        <v>574</v>
      </c>
      <c r="C4821" t="s">
        <v>573</v>
      </c>
      <c r="D4821" t="s">
        <v>6574</v>
      </c>
      <c r="E4821" t="s">
        <v>16852</v>
      </c>
      <c r="F4821" t="s">
        <v>4371</v>
      </c>
      <c r="G4821" t="s">
        <v>4370</v>
      </c>
      <c r="H4821" t="s">
        <v>569</v>
      </c>
      <c r="I4821">
        <v>298</v>
      </c>
      <c r="J4821" t="s">
        <v>145</v>
      </c>
      <c r="K4821" t="s">
        <v>137</v>
      </c>
      <c r="L4821">
        <f>I4821*$Q$2/100/1000</f>
        <v>1.1026E-3</v>
      </c>
    </row>
    <row r="4822" spans="1:12">
      <c r="A4822" s="118">
        <v>45047</v>
      </c>
      <c r="B4822" t="s">
        <v>261</v>
      </c>
      <c r="C4822" t="s">
        <v>260</v>
      </c>
      <c r="D4822" t="s">
        <v>16851</v>
      </c>
      <c r="E4822" t="s">
        <v>16850</v>
      </c>
      <c r="F4822">
        <v>101033208</v>
      </c>
      <c r="G4822" t="s">
        <v>6486</v>
      </c>
      <c r="H4822" t="s">
        <v>139</v>
      </c>
      <c r="I4822">
        <v>55</v>
      </c>
      <c r="J4822" t="s">
        <v>145</v>
      </c>
      <c r="K4822" t="s">
        <v>137</v>
      </c>
      <c r="L4822">
        <f>I4822*$Q$2/100/1000</f>
        <v>2.0350000000000001E-4</v>
      </c>
    </row>
    <row r="4823" spans="1:12">
      <c r="A4823" s="118">
        <v>45047</v>
      </c>
      <c r="B4823" t="s">
        <v>460</v>
      </c>
      <c r="C4823" t="s">
        <v>459</v>
      </c>
      <c r="D4823" t="s">
        <v>14648</v>
      </c>
      <c r="E4823" t="s">
        <v>16849</v>
      </c>
      <c r="F4823">
        <v>101035622</v>
      </c>
      <c r="G4823" t="s">
        <v>8679</v>
      </c>
      <c r="H4823" t="s">
        <v>455</v>
      </c>
      <c r="I4823">
        <v>103.6</v>
      </c>
      <c r="J4823" t="s">
        <v>145</v>
      </c>
      <c r="K4823" t="s">
        <v>137</v>
      </c>
      <c r="L4823">
        <f>I4823*$Q$2/100/1000</f>
        <v>3.8331999999999998E-4</v>
      </c>
    </row>
    <row r="4824" spans="1:12">
      <c r="A4824" s="118">
        <v>44986</v>
      </c>
      <c r="B4824" t="s">
        <v>16151</v>
      </c>
      <c r="C4824" t="s">
        <v>16150</v>
      </c>
      <c r="D4824" t="s">
        <v>16410</v>
      </c>
      <c r="E4824" t="s">
        <v>16848</v>
      </c>
      <c r="F4824">
        <v>101030165</v>
      </c>
      <c r="G4824" t="s">
        <v>16847</v>
      </c>
      <c r="H4824" t="s">
        <v>16146</v>
      </c>
      <c r="I4824">
        <v>81</v>
      </c>
      <c r="J4824" t="s">
        <v>145</v>
      </c>
      <c r="K4824" t="s">
        <v>137</v>
      </c>
      <c r="L4824">
        <f>I4824*$Q$2/100/1000</f>
        <v>2.9969999999999997E-4</v>
      </c>
    </row>
    <row r="4825" spans="1:12">
      <c r="A4825" s="118">
        <v>44986</v>
      </c>
      <c r="B4825" t="s">
        <v>16151</v>
      </c>
      <c r="C4825" t="s">
        <v>16150</v>
      </c>
      <c r="D4825" t="s">
        <v>16410</v>
      </c>
      <c r="E4825" t="s">
        <v>16846</v>
      </c>
      <c r="F4825" t="s">
        <v>16489</v>
      </c>
      <c r="G4825" t="s">
        <v>16488</v>
      </c>
      <c r="H4825" t="s">
        <v>16146</v>
      </c>
      <c r="I4825">
        <v>81</v>
      </c>
      <c r="J4825" t="s">
        <v>145</v>
      </c>
      <c r="K4825" t="s">
        <v>137</v>
      </c>
      <c r="L4825">
        <f>I4825*$Q$2/100/1000</f>
        <v>2.9969999999999997E-4</v>
      </c>
    </row>
    <row r="4826" spans="1:12">
      <c r="A4826" s="118">
        <v>44986</v>
      </c>
      <c r="B4826" t="s">
        <v>16151</v>
      </c>
      <c r="C4826" t="s">
        <v>16150</v>
      </c>
      <c r="D4826" t="s">
        <v>16659</v>
      </c>
      <c r="E4826" t="s">
        <v>16845</v>
      </c>
      <c r="F4826" t="s">
        <v>16489</v>
      </c>
      <c r="G4826" t="s">
        <v>16488</v>
      </c>
      <c r="H4826" t="s">
        <v>16146</v>
      </c>
      <c r="I4826">
        <v>81</v>
      </c>
      <c r="J4826" t="s">
        <v>145</v>
      </c>
      <c r="K4826" t="s">
        <v>137</v>
      </c>
      <c r="L4826">
        <f>I4826*$Q$2/100/1000</f>
        <v>2.9969999999999997E-4</v>
      </c>
    </row>
    <row r="4827" spans="1:12">
      <c r="A4827" s="118">
        <v>44986</v>
      </c>
      <c r="B4827" t="s">
        <v>16151</v>
      </c>
      <c r="C4827" t="s">
        <v>16150</v>
      </c>
      <c r="D4827" t="s">
        <v>16714</v>
      </c>
      <c r="E4827" t="s">
        <v>16844</v>
      </c>
      <c r="F4827" t="s">
        <v>16177</v>
      </c>
      <c r="G4827" t="s">
        <v>16176</v>
      </c>
      <c r="H4827" t="s">
        <v>16146</v>
      </c>
      <c r="I4827">
        <v>81</v>
      </c>
      <c r="J4827" t="s">
        <v>145</v>
      </c>
      <c r="K4827" t="s">
        <v>137</v>
      </c>
      <c r="L4827">
        <f>I4827*$Q$2/100/1000</f>
        <v>2.9969999999999997E-4</v>
      </c>
    </row>
    <row r="4828" spans="1:12">
      <c r="A4828" s="118">
        <v>44986</v>
      </c>
      <c r="B4828" t="s">
        <v>16151</v>
      </c>
      <c r="C4828" t="s">
        <v>16150</v>
      </c>
      <c r="D4828" t="s">
        <v>16686</v>
      </c>
      <c r="E4828" t="s">
        <v>16843</v>
      </c>
      <c r="F4828" t="s">
        <v>16177</v>
      </c>
      <c r="G4828" t="s">
        <v>16176</v>
      </c>
      <c r="H4828" t="s">
        <v>16146</v>
      </c>
      <c r="I4828">
        <v>81</v>
      </c>
      <c r="J4828" t="s">
        <v>145</v>
      </c>
      <c r="K4828" t="s">
        <v>137</v>
      </c>
      <c r="L4828">
        <f>I4828*$Q$2/100/1000</f>
        <v>2.9969999999999997E-4</v>
      </c>
    </row>
    <row r="4829" spans="1:12">
      <c r="A4829" s="118">
        <v>45047</v>
      </c>
      <c r="B4829" t="s">
        <v>180</v>
      </c>
      <c r="C4829" t="s">
        <v>179</v>
      </c>
      <c r="D4829" t="s">
        <v>4253</v>
      </c>
      <c r="E4829" t="s">
        <v>16842</v>
      </c>
      <c r="F4829" t="s">
        <v>16841</v>
      </c>
      <c r="G4829" t="s">
        <v>16840</v>
      </c>
      <c r="H4829" t="s">
        <v>174</v>
      </c>
      <c r="I4829">
        <v>3154</v>
      </c>
      <c r="J4829" t="s">
        <v>173</v>
      </c>
      <c r="K4829" t="s">
        <v>172</v>
      </c>
      <c r="L4829">
        <f>I4829*$Q$3/(1000/0.1)</f>
        <v>1.0118031999999999E-2</v>
      </c>
    </row>
    <row r="4830" spans="1:12">
      <c r="A4830" s="118">
        <v>45047</v>
      </c>
      <c r="B4830" t="s">
        <v>180</v>
      </c>
      <c r="C4830" t="s">
        <v>179</v>
      </c>
      <c r="D4830" t="s">
        <v>11259</v>
      </c>
      <c r="E4830" t="s">
        <v>16839</v>
      </c>
      <c r="F4830" t="s">
        <v>1995</v>
      </c>
      <c r="G4830" t="s">
        <v>1994</v>
      </c>
      <c r="H4830" t="s">
        <v>174</v>
      </c>
      <c r="I4830">
        <v>3154</v>
      </c>
      <c r="J4830" t="s">
        <v>173</v>
      </c>
      <c r="K4830" t="s">
        <v>172</v>
      </c>
      <c r="L4830">
        <f>I4830*$Q$3/(1000/25)</f>
        <v>2.5295079999999999</v>
      </c>
    </row>
    <row r="4831" spans="1:12">
      <c r="A4831" s="118">
        <v>44986</v>
      </c>
      <c r="B4831" t="s">
        <v>16151</v>
      </c>
      <c r="C4831" t="s">
        <v>16150</v>
      </c>
      <c r="D4831" t="s">
        <v>16496</v>
      </c>
      <c r="E4831" t="s">
        <v>16838</v>
      </c>
      <c r="F4831">
        <v>101013587</v>
      </c>
      <c r="G4831" t="s">
        <v>16147</v>
      </c>
      <c r="H4831" t="s">
        <v>16146</v>
      </c>
      <c r="I4831">
        <v>81</v>
      </c>
      <c r="J4831" t="s">
        <v>145</v>
      </c>
      <c r="K4831" t="s">
        <v>137</v>
      </c>
      <c r="L4831">
        <f>I4831*$Q$2/100/1000</f>
        <v>2.9969999999999997E-4</v>
      </c>
    </row>
    <row r="4832" spans="1:12">
      <c r="A4832" s="118">
        <v>44986</v>
      </c>
      <c r="B4832" t="s">
        <v>16151</v>
      </c>
      <c r="C4832" t="s">
        <v>16150</v>
      </c>
      <c r="D4832" t="s">
        <v>16410</v>
      </c>
      <c r="E4832" t="s">
        <v>16837</v>
      </c>
      <c r="F4832">
        <v>101049992</v>
      </c>
      <c r="G4832" t="s">
        <v>16633</v>
      </c>
      <c r="H4832" t="s">
        <v>16146</v>
      </c>
      <c r="I4832">
        <v>81</v>
      </c>
      <c r="J4832" t="s">
        <v>145</v>
      </c>
      <c r="K4832" t="s">
        <v>137</v>
      </c>
      <c r="L4832">
        <f>I4832*$Q$2/100/1000</f>
        <v>2.9969999999999997E-4</v>
      </c>
    </row>
    <row r="4833" spans="1:12">
      <c r="A4833" s="118">
        <v>44986</v>
      </c>
      <c r="B4833" t="s">
        <v>16151</v>
      </c>
      <c r="C4833" t="s">
        <v>16150</v>
      </c>
      <c r="D4833" t="s">
        <v>16836</v>
      </c>
      <c r="E4833" t="s">
        <v>16835</v>
      </c>
      <c r="F4833" t="s">
        <v>16593</v>
      </c>
      <c r="G4833" t="s">
        <v>16241</v>
      </c>
      <c r="H4833" t="s">
        <v>16146</v>
      </c>
      <c r="I4833">
        <v>81</v>
      </c>
      <c r="J4833" t="s">
        <v>145</v>
      </c>
      <c r="K4833" t="s">
        <v>137</v>
      </c>
      <c r="L4833">
        <f>I4833*$Q$2/100/1000</f>
        <v>2.9969999999999997E-4</v>
      </c>
    </row>
    <row r="4834" spans="1:12">
      <c r="A4834" s="118">
        <v>44986</v>
      </c>
      <c r="B4834" t="s">
        <v>16151</v>
      </c>
      <c r="C4834" t="s">
        <v>16150</v>
      </c>
      <c r="D4834" t="s">
        <v>16410</v>
      </c>
      <c r="E4834" t="s">
        <v>16834</v>
      </c>
      <c r="F4834">
        <v>13205387</v>
      </c>
      <c r="G4834" t="s">
        <v>16217</v>
      </c>
      <c r="H4834" t="s">
        <v>16146</v>
      </c>
      <c r="I4834">
        <v>81</v>
      </c>
      <c r="J4834" t="s">
        <v>145</v>
      </c>
      <c r="K4834" t="s">
        <v>137</v>
      </c>
      <c r="L4834">
        <f>I4834*$Q$2/100/1000</f>
        <v>2.9969999999999997E-4</v>
      </c>
    </row>
    <row r="4835" spans="1:12">
      <c r="A4835" s="118">
        <v>44986</v>
      </c>
      <c r="B4835" t="s">
        <v>16151</v>
      </c>
      <c r="C4835" t="s">
        <v>16150</v>
      </c>
      <c r="D4835" t="s">
        <v>16722</v>
      </c>
      <c r="E4835" t="s">
        <v>16833</v>
      </c>
      <c r="F4835" t="s">
        <v>16177</v>
      </c>
      <c r="G4835" t="s">
        <v>16176</v>
      </c>
      <c r="H4835" t="s">
        <v>16146</v>
      </c>
      <c r="I4835">
        <v>81</v>
      </c>
      <c r="J4835" t="s">
        <v>145</v>
      </c>
      <c r="K4835" t="s">
        <v>137</v>
      </c>
      <c r="L4835">
        <f>I4835*$Q$2/100/1000</f>
        <v>2.9969999999999997E-4</v>
      </c>
    </row>
    <row r="4836" spans="1:12">
      <c r="A4836" s="118">
        <v>44986</v>
      </c>
      <c r="B4836" t="s">
        <v>16151</v>
      </c>
      <c r="C4836" t="s">
        <v>16150</v>
      </c>
      <c r="D4836" t="s">
        <v>16726</v>
      </c>
      <c r="E4836" t="s">
        <v>16832</v>
      </c>
      <c r="F4836" t="s">
        <v>16177</v>
      </c>
      <c r="G4836" t="s">
        <v>16176</v>
      </c>
      <c r="H4836" t="s">
        <v>16146</v>
      </c>
      <c r="I4836">
        <v>81</v>
      </c>
      <c r="J4836" t="s">
        <v>145</v>
      </c>
      <c r="K4836" t="s">
        <v>137</v>
      </c>
      <c r="L4836">
        <f>I4836*$Q$2/100/1000</f>
        <v>2.9969999999999997E-4</v>
      </c>
    </row>
    <row r="4837" spans="1:12">
      <c r="A4837" s="118">
        <v>44986</v>
      </c>
      <c r="B4837" t="s">
        <v>16151</v>
      </c>
      <c r="C4837" t="s">
        <v>16150</v>
      </c>
      <c r="D4837" t="s">
        <v>16781</v>
      </c>
      <c r="E4837" t="s">
        <v>16831</v>
      </c>
      <c r="F4837">
        <v>101013587</v>
      </c>
      <c r="G4837" t="s">
        <v>16147</v>
      </c>
      <c r="H4837" t="s">
        <v>16146</v>
      </c>
      <c r="I4837">
        <v>81</v>
      </c>
      <c r="J4837" t="s">
        <v>145</v>
      </c>
      <c r="K4837" t="s">
        <v>137</v>
      </c>
      <c r="L4837">
        <f>I4837*$Q$2/100/1000</f>
        <v>2.9969999999999997E-4</v>
      </c>
    </row>
    <row r="4838" spans="1:12">
      <c r="A4838" s="118">
        <v>44986</v>
      </c>
      <c r="B4838" t="s">
        <v>16151</v>
      </c>
      <c r="C4838" t="s">
        <v>16150</v>
      </c>
      <c r="D4838" t="s">
        <v>16688</v>
      </c>
      <c r="E4838" t="s">
        <v>16830</v>
      </c>
      <c r="F4838">
        <v>101013587</v>
      </c>
      <c r="G4838" t="s">
        <v>16147</v>
      </c>
      <c r="H4838" t="s">
        <v>16146</v>
      </c>
      <c r="I4838">
        <v>81</v>
      </c>
      <c r="J4838" t="s">
        <v>145</v>
      </c>
      <c r="K4838" t="s">
        <v>137</v>
      </c>
      <c r="L4838">
        <f>I4838*$Q$2/100/1000</f>
        <v>2.9969999999999997E-4</v>
      </c>
    </row>
    <row r="4839" spans="1:12">
      <c r="A4839" s="118">
        <v>44986</v>
      </c>
      <c r="B4839" t="s">
        <v>16151</v>
      </c>
      <c r="C4839" t="s">
        <v>16150</v>
      </c>
      <c r="D4839" t="s">
        <v>16718</v>
      </c>
      <c r="E4839" t="s">
        <v>16829</v>
      </c>
      <c r="F4839" t="s">
        <v>16177</v>
      </c>
      <c r="G4839" t="s">
        <v>16176</v>
      </c>
      <c r="H4839" t="s">
        <v>16146</v>
      </c>
      <c r="I4839">
        <v>81</v>
      </c>
      <c r="J4839" t="s">
        <v>145</v>
      </c>
      <c r="K4839" t="s">
        <v>137</v>
      </c>
      <c r="L4839">
        <f>I4839*$Q$2/100/1000</f>
        <v>2.9969999999999997E-4</v>
      </c>
    </row>
    <row r="4840" spans="1:12">
      <c r="A4840" s="118">
        <v>44986</v>
      </c>
      <c r="B4840" t="s">
        <v>16151</v>
      </c>
      <c r="C4840" t="s">
        <v>16150</v>
      </c>
      <c r="D4840" t="s">
        <v>16548</v>
      </c>
      <c r="E4840" t="s">
        <v>16828</v>
      </c>
      <c r="F4840">
        <v>101013587</v>
      </c>
      <c r="G4840" t="s">
        <v>16147</v>
      </c>
      <c r="H4840" t="s">
        <v>16146</v>
      </c>
      <c r="I4840">
        <v>81</v>
      </c>
      <c r="J4840" t="s">
        <v>145</v>
      </c>
      <c r="K4840" t="s">
        <v>137</v>
      </c>
      <c r="L4840">
        <f>I4840*$Q$2/100/1000</f>
        <v>2.9969999999999997E-4</v>
      </c>
    </row>
    <row r="4841" spans="1:12">
      <c r="A4841" s="118">
        <v>44986</v>
      </c>
      <c r="B4841" t="s">
        <v>16151</v>
      </c>
      <c r="C4841" t="s">
        <v>16150</v>
      </c>
      <c r="D4841" t="s">
        <v>16827</v>
      </c>
      <c r="E4841" t="s">
        <v>16826</v>
      </c>
      <c r="F4841">
        <v>101022695</v>
      </c>
      <c r="G4841" t="s">
        <v>16538</v>
      </c>
      <c r="H4841" t="s">
        <v>16146</v>
      </c>
      <c r="I4841">
        <v>81</v>
      </c>
      <c r="J4841" t="s">
        <v>145</v>
      </c>
      <c r="K4841" t="s">
        <v>137</v>
      </c>
      <c r="L4841">
        <f>I4841*$Q$2/100/1000</f>
        <v>2.9969999999999997E-4</v>
      </c>
    </row>
    <row r="4842" spans="1:12">
      <c r="A4842" s="118">
        <v>44986</v>
      </c>
      <c r="B4842" t="s">
        <v>16151</v>
      </c>
      <c r="C4842" t="s">
        <v>16150</v>
      </c>
      <c r="D4842" t="s">
        <v>16808</v>
      </c>
      <c r="E4842" t="s">
        <v>16825</v>
      </c>
      <c r="F4842" t="s">
        <v>16814</v>
      </c>
      <c r="G4842" t="s">
        <v>16813</v>
      </c>
      <c r="H4842" t="s">
        <v>16146</v>
      </c>
      <c r="I4842">
        <v>81</v>
      </c>
      <c r="J4842" t="s">
        <v>145</v>
      </c>
      <c r="K4842" t="s">
        <v>137</v>
      </c>
      <c r="L4842">
        <f>I4842*$Q$2/100/1000</f>
        <v>2.9969999999999997E-4</v>
      </c>
    </row>
    <row r="4843" spans="1:12">
      <c r="A4843" s="118">
        <v>44986</v>
      </c>
      <c r="B4843" t="s">
        <v>16151</v>
      </c>
      <c r="C4843" t="s">
        <v>16150</v>
      </c>
      <c r="D4843" t="s">
        <v>16410</v>
      </c>
      <c r="E4843" t="s">
        <v>16824</v>
      </c>
      <c r="F4843">
        <v>101049992</v>
      </c>
      <c r="G4843" t="s">
        <v>16633</v>
      </c>
      <c r="H4843" t="s">
        <v>16146</v>
      </c>
      <c r="I4843">
        <v>81</v>
      </c>
      <c r="J4843" t="s">
        <v>145</v>
      </c>
      <c r="K4843" t="s">
        <v>137</v>
      </c>
      <c r="L4843">
        <f>I4843*$Q$2/100/1000</f>
        <v>2.9969999999999997E-4</v>
      </c>
    </row>
    <row r="4844" spans="1:12">
      <c r="A4844" s="118">
        <v>44986</v>
      </c>
      <c r="B4844" t="s">
        <v>16151</v>
      </c>
      <c r="C4844" t="s">
        <v>16150</v>
      </c>
      <c r="D4844" t="s">
        <v>16823</v>
      </c>
      <c r="E4844" t="s">
        <v>16822</v>
      </c>
      <c r="F4844" t="s">
        <v>16246</v>
      </c>
      <c r="G4844" t="s">
        <v>16245</v>
      </c>
      <c r="H4844" t="s">
        <v>16146</v>
      </c>
      <c r="I4844">
        <v>81</v>
      </c>
      <c r="J4844" t="s">
        <v>145</v>
      </c>
      <c r="K4844" t="s">
        <v>137</v>
      </c>
      <c r="L4844">
        <f>I4844*$Q$2/100/1000</f>
        <v>2.9969999999999997E-4</v>
      </c>
    </row>
    <row r="4845" spans="1:12">
      <c r="A4845" s="118">
        <v>44986</v>
      </c>
      <c r="B4845" t="s">
        <v>16151</v>
      </c>
      <c r="C4845" t="s">
        <v>16150</v>
      </c>
      <c r="D4845" t="s">
        <v>16602</v>
      </c>
      <c r="E4845" t="s">
        <v>16821</v>
      </c>
      <c r="F4845">
        <v>42207308</v>
      </c>
      <c r="G4845" t="s">
        <v>16164</v>
      </c>
      <c r="H4845" t="s">
        <v>16146</v>
      </c>
      <c r="I4845">
        <v>81</v>
      </c>
      <c r="J4845" t="s">
        <v>145</v>
      </c>
      <c r="K4845" t="s">
        <v>137</v>
      </c>
      <c r="L4845">
        <f>I4845*$Q$2/100/1000</f>
        <v>2.9969999999999997E-4</v>
      </c>
    </row>
    <row r="4846" spans="1:12">
      <c r="A4846" s="118">
        <v>44986</v>
      </c>
      <c r="B4846" t="s">
        <v>16151</v>
      </c>
      <c r="C4846" t="s">
        <v>16150</v>
      </c>
      <c r="D4846" t="s">
        <v>16410</v>
      </c>
      <c r="E4846" t="s">
        <v>16820</v>
      </c>
      <c r="F4846">
        <v>101049992</v>
      </c>
      <c r="G4846" t="s">
        <v>16633</v>
      </c>
      <c r="H4846" t="s">
        <v>16146</v>
      </c>
      <c r="I4846">
        <v>81</v>
      </c>
      <c r="J4846" t="s">
        <v>145</v>
      </c>
      <c r="K4846" t="s">
        <v>137</v>
      </c>
      <c r="L4846">
        <f>I4846*$Q$2/100/1000</f>
        <v>2.9969999999999997E-4</v>
      </c>
    </row>
    <row r="4847" spans="1:12">
      <c r="A4847" s="118">
        <v>44986</v>
      </c>
      <c r="B4847" t="s">
        <v>16151</v>
      </c>
      <c r="C4847" t="s">
        <v>16150</v>
      </c>
      <c r="D4847" t="s">
        <v>16819</v>
      </c>
      <c r="E4847" t="s">
        <v>16818</v>
      </c>
      <c r="F4847" t="s">
        <v>16597</v>
      </c>
      <c r="G4847" t="s">
        <v>16596</v>
      </c>
      <c r="H4847" t="s">
        <v>16146</v>
      </c>
      <c r="I4847">
        <v>81</v>
      </c>
      <c r="J4847" t="s">
        <v>145</v>
      </c>
      <c r="K4847" t="s">
        <v>137</v>
      </c>
      <c r="L4847">
        <f>I4847*$Q$2/100/1000</f>
        <v>2.9969999999999997E-4</v>
      </c>
    </row>
    <row r="4848" spans="1:12">
      <c r="A4848" s="118">
        <v>45047</v>
      </c>
      <c r="B4848" t="s">
        <v>868</v>
      </c>
      <c r="C4848" t="s">
        <v>867</v>
      </c>
      <c r="D4848" t="s">
        <v>9508</v>
      </c>
      <c r="E4848" t="s">
        <v>16817</v>
      </c>
      <c r="F4848">
        <v>42203630</v>
      </c>
      <c r="G4848" t="s">
        <v>864</v>
      </c>
      <c r="H4848" t="s">
        <v>863</v>
      </c>
      <c r="I4848">
        <f>1958*2</f>
        <v>3916</v>
      </c>
      <c r="J4848" t="s">
        <v>145</v>
      </c>
      <c r="K4848" t="s">
        <v>137</v>
      </c>
      <c r="L4848">
        <f>I4848*$Q$5/100/1000</f>
        <v>3.9815929999999999E-2</v>
      </c>
    </row>
    <row r="4849" spans="1:12" ht="15" customHeight="1">
      <c r="A4849" s="118">
        <v>44986</v>
      </c>
      <c r="B4849" t="s">
        <v>16151</v>
      </c>
      <c r="C4849" t="s">
        <v>16150</v>
      </c>
      <c r="D4849" t="s">
        <v>16816</v>
      </c>
      <c r="E4849" t="s">
        <v>16815</v>
      </c>
      <c r="F4849" t="s">
        <v>16814</v>
      </c>
      <c r="G4849" t="s">
        <v>16813</v>
      </c>
      <c r="H4849" t="s">
        <v>16146</v>
      </c>
      <c r="I4849">
        <v>81</v>
      </c>
      <c r="J4849" t="s">
        <v>145</v>
      </c>
      <c r="K4849" t="s">
        <v>137</v>
      </c>
      <c r="L4849">
        <f>I4849*$Q$2/100/1000</f>
        <v>2.9969999999999997E-4</v>
      </c>
    </row>
    <row r="4850" spans="1:12" ht="15" customHeight="1">
      <c r="A4850" s="118">
        <v>44986</v>
      </c>
      <c r="B4850" t="s">
        <v>16151</v>
      </c>
      <c r="C4850" t="s">
        <v>16150</v>
      </c>
      <c r="D4850" t="s">
        <v>16746</v>
      </c>
      <c r="E4850" t="s">
        <v>16812</v>
      </c>
      <c r="F4850">
        <v>13204602</v>
      </c>
      <c r="G4850" t="s">
        <v>16226</v>
      </c>
      <c r="H4850" t="s">
        <v>16146</v>
      </c>
      <c r="I4850">
        <v>81</v>
      </c>
      <c r="J4850" t="s">
        <v>145</v>
      </c>
      <c r="K4850" t="s">
        <v>137</v>
      </c>
      <c r="L4850">
        <f>I4850*$Q$2/100/1000</f>
        <v>2.9969999999999997E-4</v>
      </c>
    </row>
    <row r="4851" spans="1:12" ht="15" customHeight="1">
      <c r="A4851" s="118">
        <v>44986</v>
      </c>
      <c r="B4851" t="s">
        <v>16151</v>
      </c>
      <c r="C4851" t="s">
        <v>16150</v>
      </c>
      <c r="D4851" t="s">
        <v>16588</v>
      </c>
      <c r="E4851" t="s">
        <v>16811</v>
      </c>
      <c r="F4851">
        <v>101029509</v>
      </c>
      <c r="G4851" s="126" t="s">
        <v>16586</v>
      </c>
      <c r="H4851" t="s">
        <v>16146</v>
      </c>
      <c r="I4851">
        <v>81</v>
      </c>
      <c r="J4851" t="s">
        <v>145</v>
      </c>
      <c r="K4851" t="s">
        <v>137</v>
      </c>
      <c r="L4851">
        <f>I4851*$Q$2/100/1000</f>
        <v>2.9969999999999997E-4</v>
      </c>
    </row>
    <row r="4852" spans="1:12" ht="15" customHeight="1">
      <c r="A4852" s="118">
        <v>44986</v>
      </c>
      <c r="B4852" t="s">
        <v>16151</v>
      </c>
      <c r="C4852" t="s">
        <v>16150</v>
      </c>
      <c r="D4852" t="s">
        <v>16746</v>
      </c>
      <c r="E4852" t="s">
        <v>16810</v>
      </c>
      <c r="F4852">
        <v>42207838</v>
      </c>
      <c r="G4852" t="s">
        <v>16265</v>
      </c>
      <c r="H4852" t="s">
        <v>16146</v>
      </c>
      <c r="I4852">
        <v>81</v>
      </c>
      <c r="J4852" t="s">
        <v>145</v>
      </c>
      <c r="K4852" t="s">
        <v>137</v>
      </c>
      <c r="L4852">
        <f>I4852*$Q$2/100/1000</f>
        <v>2.9969999999999997E-4</v>
      </c>
    </row>
    <row r="4853" spans="1:12" ht="15" customHeight="1">
      <c r="A4853" s="118">
        <v>44986</v>
      </c>
      <c r="B4853" t="s">
        <v>16151</v>
      </c>
      <c r="C4853" t="s">
        <v>16150</v>
      </c>
      <c r="D4853" t="s">
        <v>16766</v>
      </c>
      <c r="E4853" t="s">
        <v>16809</v>
      </c>
      <c r="F4853" t="s">
        <v>16489</v>
      </c>
      <c r="G4853" t="s">
        <v>16488</v>
      </c>
      <c r="H4853" t="s">
        <v>16146</v>
      </c>
      <c r="I4853">
        <v>81</v>
      </c>
      <c r="J4853" t="s">
        <v>145</v>
      </c>
      <c r="K4853" t="s">
        <v>137</v>
      </c>
      <c r="L4853">
        <f>I4853*$Q$2/100/1000</f>
        <v>2.9969999999999997E-4</v>
      </c>
    </row>
    <row r="4854" spans="1:12">
      <c r="A4854" s="118">
        <v>44986</v>
      </c>
      <c r="B4854" t="s">
        <v>16151</v>
      </c>
      <c r="C4854" t="s">
        <v>16150</v>
      </c>
      <c r="D4854" t="s">
        <v>16808</v>
      </c>
      <c r="E4854" t="s">
        <v>16807</v>
      </c>
      <c r="F4854" t="s">
        <v>15547</v>
      </c>
      <c r="G4854" t="s">
        <v>15546</v>
      </c>
      <c r="H4854" t="s">
        <v>16146</v>
      </c>
      <c r="I4854">
        <v>81</v>
      </c>
      <c r="J4854" t="s">
        <v>145</v>
      </c>
      <c r="K4854" t="s">
        <v>137</v>
      </c>
      <c r="L4854">
        <f>I4854*$Q$2/100/1000</f>
        <v>2.9969999999999997E-4</v>
      </c>
    </row>
    <row r="4855" spans="1:12">
      <c r="A4855" s="118">
        <v>45047</v>
      </c>
      <c r="B4855" t="s">
        <v>180</v>
      </c>
      <c r="C4855" t="s">
        <v>179</v>
      </c>
      <c r="D4855" t="s">
        <v>6246</v>
      </c>
      <c r="E4855" t="s">
        <v>16806</v>
      </c>
      <c r="F4855" t="s">
        <v>8950</v>
      </c>
      <c r="G4855" t="s">
        <v>16793</v>
      </c>
      <c r="H4855" t="s">
        <v>174</v>
      </c>
      <c r="I4855">
        <v>3154</v>
      </c>
      <c r="J4855" t="s">
        <v>173</v>
      </c>
      <c r="K4855" t="s">
        <v>172</v>
      </c>
      <c r="L4855">
        <f>I4855*$Q$3/(1000/0.1)</f>
        <v>1.0118031999999999E-2</v>
      </c>
    </row>
    <row r="4856" spans="1:12">
      <c r="A4856" s="118">
        <v>44986</v>
      </c>
      <c r="B4856" t="s">
        <v>16151</v>
      </c>
      <c r="C4856" t="s">
        <v>16150</v>
      </c>
      <c r="D4856" t="s">
        <v>16805</v>
      </c>
      <c r="E4856" t="s">
        <v>16804</v>
      </c>
      <c r="F4856" t="s">
        <v>16489</v>
      </c>
      <c r="G4856" t="s">
        <v>16488</v>
      </c>
      <c r="H4856" t="s">
        <v>16146</v>
      </c>
      <c r="I4856">
        <v>81</v>
      </c>
      <c r="J4856" t="s">
        <v>145</v>
      </c>
      <c r="K4856" t="s">
        <v>137</v>
      </c>
      <c r="L4856">
        <f>I4856*$Q$2/100/1000</f>
        <v>2.9969999999999997E-4</v>
      </c>
    </row>
    <row r="4857" spans="1:12">
      <c r="A4857" s="118">
        <v>44986</v>
      </c>
      <c r="B4857" t="s">
        <v>16151</v>
      </c>
      <c r="C4857" t="s">
        <v>16150</v>
      </c>
      <c r="D4857" t="s">
        <v>16683</v>
      </c>
      <c r="E4857" t="s">
        <v>16803</v>
      </c>
      <c r="F4857" t="s">
        <v>16188</v>
      </c>
      <c r="G4857" t="s">
        <v>16187</v>
      </c>
      <c r="H4857" t="s">
        <v>16146</v>
      </c>
      <c r="I4857">
        <v>81</v>
      </c>
      <c r="J4857" t="s">
        <v>145</v>
      </c>
      <c r="K4857" t="s">
        <v>137</v>
      </c>
      <c r="L4857">
        <f>I4857*$Q$2/100/1000</f>
        <v>2.9969999999999997E-4</v>
      </c>
    </row>
    <row r="4858" spans="1:12">
      <c r="A4858" s="118">
        <v>44986</v>
      </c>
      <c r="B4858" t="s">
        <v>16151</v>
      </c>
      <c r="C4858" t="s">
        <v>16150</v>
      </c>
      <c r="D4858" t="s">
        <v>16724</v>
      </c>
      <c r="E4858" t="s">
        <v>16802</v>
      </c>
      <c r="F4858" t="s">
        <v>16177</v>
      </c>
      <c r="G4858" t="s">
        <v>16176</v>
      </c>
      <c r="H4858" t="s">
        <v>16146</v>
      </c>
      <c r="I4858">
        <v>81</v>
      </c>
      <c r="J4858" t="s">
        <v>145</v>
      </c>
      <c r="K4858" t="s">
        <v>137</v>
      </c>
      <c r="L4858">
        <f>I4858*$Q$2/100/1000</f>
        <v>2.9969999999999997E-4</v>
      </c>
    </row>
    <row r="4859" spans="1:12">
      <c r="A4859" s="118">
        <v>44986</v>
      </c>
      <c r="B4859" t="s">
        <v>16151</v>
      </c>
      <c r="C4859" t="s">
        <v>16150</v>
      </c>
      <c r="D4859" t="s">
        <v>16801</v>
      </c>
      <c r="E4859" t="s">
        <v>16800</v>
      </c>
      <c r="F4859">
        <v>101013587</v>
      </c>
      <c r="G4859" t="s">
        <v>16799</v>
      </c>
      <c r="H4859" t="s">
        <v>16146</v>
      </c>
      <c r="I4859">
        <v>81</v>
      </c>
      <c r="J4859" t="s">
        <v>145</v>
      </c>
      <c r="K4859" t="s">
        <v>137</v>
      </c>
      <c r="L4859">
        <f>I4859*$Q$2/100/1000</f>
        <v>2.9969999999999997E-4</v>
      </c>
    </row>
    <row r="4860" spans="1:12">
      <c r="A4860" s="118">
        <v>44986</v>
      </c>
      <c r="B4860" t="s">
        <v>16151</v>
      </c>
      <c r="C4860" t="s">
        <v>16150</v>
      </c>
      <c r="D4860" t="s">
        <v>16798</v>
      </c>
      <c r="E4860" t="s">
        <v>16797</v>
      </c>
      <c r="F4860" t="s">
        <v>16473</v>
      </c>
      <c r="G4860" t="s">
        <v>16472</v>
      </c>
      <c r="H4860" t="s">
        <v>16146</v>
      </c>
      <c r="I4860">
        <v>81</v>
      </c>
      <c r="J4860" t="s">
        <v>145</v>
      </c>
      <c r="K4860" t="s">
        <v>137</v>
      </c>
      <c r="L4860">
        <f>I4860*$Q$2/100/1000</f>
        <v>2.9969999999999997E-4</v>
      </c>
    </row>
    <row r="4861" spans="1:12">
      <c r="A4861" s="118">
        <v>44986</v>
      </c>
      <c r="B4861" t="s">
        <v>16151</v>
      </c>
      <c r="C4861" t="s">
        <v>16150</v>
      </c>
      <c r="D4861" t="s">
        <v>16688</v>
      </c>
      <c r="E4861" t="s">
        <v>16796</v>
      </c>
      <c r="F4861">
        <v>101025147</v>
      </c>
      <c r="G4861" t="s">
        <v>16549</v>
      </c>
      <c r="H4861" t="s">
        <v>16146</v>
      </c>
      <c r="I4861">
        <v>81</v>
      </c>
      <c r="J4861" t="s">
        <v>145</v>
      </c>
      <c r="K4861" t="s">
        <v>137</v>
      </c>
      <c r="L4861">
        <f>I4861*$Q$2/100/1000</f>
        <v>2.9969999999999997E-4</v>
      </c>
    </row>
    <row r="4862" spans="1:12">
      <c r="A4862" s="118">
        <v>44986</v>
      </c>
      <c r="B4862" t="s">
        <v>16151</v>
      </c>
      <c r="C4862" t="s">
        <v>16150</v>
      </c>
      <c r="D4862" t="s">
        <v>16548</v>
      </c>
      <c r="E4862" t="s">
        <v>16795</v>
      </c>
      <c r="F4862">
        <v>101025147</v>
      </c>
      <c r="G4862" t="s">
        <v>16185</v>
      </c>
      <c r="H4862" t="s">
        <v>16146</v>
      </c>
      <c r="I4862">
        <v>81</v>
      </c>
      <c r="J4862" t="s">
        <v>145</v>
      </c>
      <c r="K4862" t="s">
        <v>137</v>
      </c>
      <c r="L4862">
        <f>I4862*$Q$2/100/1000</f>
        <v>2.9969999999999997E-4</v>
      </c>
    </row>
    <row r="4863" spans="1:12">
      <c r="A4863" s="118">
        <v>45047</v>
      </c>
      <c r="B4863" t="s">
        <v>180</v>
      </c>
      <c r="C4863" t="s">
        <v>179</v>
      </c>
      <c r="D4863" t="s">
        <v>3457</v>
      </c>
      <c r="E4863" t="s">
        <v>16794</v>
      </c>
      <c r="F4863" t="s">
        <v>8950</v>
      </c>
      <c r="G4863" t="s">
        <v>16793</v>
      </c>
      <c r="H4863" t="s">
        <v>174</v>
      </c>
      <c r="I4863">
        <v>3154</v>
      </c>
      <c r="J4863" t="s">
        <v>173</v>
      </c>
      <c r="K4863" t="s">
        <v>172</v>
      </c>
      <c r="L4863">
        <f>I4863*$Q$3/(1000/0.1)</f>
        <v>1.0118031999999999E-2</v>
      </c>
    </row>
    <row r="4864" spans="1:12">
      <c r="A4864" s="118">
        <v>45047</v>
      </c>
      <c r="B4864" t="s">
        <v>868</v>
      </c>
      <c r="C4864" t="s">
        <v>867</v>
      </c>
      <c r="D4864" t="s">
        <v>16792</v>
      </c>
      <c r="E4864" t="s">
        <v>16791</v>
      </c>
      <c r="F4864">
        <v>101048395</v>
      </c>
      <c r="G4864" t="s">
        <v>16788</v>
      </c>
      <c r="H4864" t="s">
        <v>863</v>
      </c>
      <c r="I4864">
        <f>1958*2</f>
        <v>3916</v>
      </c>
      <c r="J4864" t="s">
        <v>145</v>
      </c>
      <c r="K4864" t="s">
        <v>137</v>
      </c>
      <c r="L4864">
        <f>I4864*$Q$5/100/1000</f>
        <v>3.9815929999999999E-2</v>
      </c>
    </row>
    <row r="4865" spans="1:12">
      <c r="A4865" s="118">
        <v>45047</v>
      </c>
      <c r="B4865" t="s">
        <v>868</v>
      </c>
      <c r="C4865" t="s">
        <v>867</v>
      </c>
      <c r="D4865" t="s">
        <v>16790</v>
      </c>
      <c r="E4865" t="s">
        <v>16789</v>
      </c>
      <c r="F4865">
        <v>101048395</v>
      </c>
      <c r="G4865" t="s">
        <v>16788</v>
      </c>
      <c r="H4865" t="s">
        <v>863</v>
      </c>
      <c r="I4865">
        <f>1958*2</f>
        <v>3916</v>
      </c>
      <c r="J4865" t="s">
        <v>145</v>
      </c>
      <c r="K4865" t="s">
        <v>137</v>
      </c>
      <c r="L4865">
        <f>I4865*$Q$5/100/1000</f>
        <v>3.9815929999999999E-2</v>
      </c>
    </row>
    <row r="4866" spans="1:12">
      <c r="A4866" s="118">
        <v>45047</v>
      </c>
      <c r="B4866" t="s">
        <v>180</v>
      </c>
      <c r="C4866" t="s">
        <v>179</v>
      </c>
      <c r="D4866" t="s">
        <v>8284</v>
      </c>
      <c r="E4866" t="s">
        <v>16787</v>
      </c>
      <c r="F4866" t="s">
        <v>1544</v>
      </c>
      <c r="G4866" t="s">
        <v>1543</v>
      </c>
      <c r="H4866" t="s">
        <v>174</v>
      </c>
      <c r="I4866">
        <v>3154</v>
      </c>
      <c r="J4866" t="s">
        <v>173</v>
      </c>
      <c r="K4866" t="s">
        <v>172</v>
      </c>
      <c r="L4866">
        <f>I4866*$Q$3/(1000/0.1)</f>
        <v>1.0118031999999999E-2</v>
      </c>
    </row>
    <row r="4867" spans="1:12">
      <c r="A4867" s="118">
        <v>45047</v>
      </c>
      <c r="B4867" t="s">
        <v>180</v>
      </c>
      <c r="C4867" t="s">
        <v>179</v>
      </c>
      <c r="D4867" t="s">
        <v>16786</v>
      </c>
      <c r="E4867" t="s">
        <v>16785</v>
      </c>
      <c r="F4867" t="s">
        <v>5610</v>
      </c>
      <c r="G4867" t="s">
        <v>5609</v>
      </c>
      <c r="H4867" t="s">
        <v>174</v>
      </c>
      <c r="I4867">
        <v>3154</v>
      </c>
      <c r="J4867" t="s">
        <v>173</v>
      </c>
      <c r="K4867" t="s">
        <v>172</v>
      </c>
      <c r="L4867">
        <f>I4867*$Q$3/(1000/25)</f>
        <v>2.5295079999999999</v>
      </c>
    </row>
    <row r="4868" spans="1:12">
      <c r="A4868" s="118">
        <v>45047</v>
      </c>
      <c r="B4868" t="s">
        <v>460</v>
      </c>
      <c r="C4868" t="s">
        <v>459</v>
      </c>
      <c r="D4868" t="s">
        <v>16784</v>
      </c>
      <c r="E4868" t="s">
        <v>16783</v>
      </c>
      <c r="F4868">
        <v>79203275</v>
      </c>
      <c r="G4868" t="s">
        <v>16782</v>
      </c>
      <c r="H4868" t="s">
        <v>455</v>
      </c>
      <c r="I4868">
        <v>103.6</v>
      </c>
      <c r="J4868" t="s">
        <v>145</v>
      </c>
      <c r="K4868" t="s">
        <v>137</v>
      </c>
      <c r="L4868">
        <f>I4868*$Q$2/100/1000</f>
        <v>3.8331999999999998E-4</v>
      </c>
    </row>
    <row r="4869" spans="1:12">
      <c r="A4869" s="118">
        <v>44986</v>
      </c>
      <c r="B4869" t="s">
        <v>16151</v>
      </c>
      <c r="C4869" t="s">
        <v>16150</v>
      </c>
      <c r="D4869" t="s">
        <v>16781</v>
      </c>
      <c r="E4869" t="s">
        <v>16780</v>
      </c>
      <c r="F4869">
        <v>101025147</v>
      </c>
      <c r="G4869" t="s">
        <v>16185</v>
      </c>
      <c r="H4869" t="s">
        <v>16146</v>
      </c>
      <c r="I4869">
        <v>81</v>
      </c>
      <c r="J4869" t="s">
        <v>145</v>
      </c>
      <c r="K4869" t="s">
        <v>137</v>
      </c>
      <c r="L4869">
        <f>I4869*$Q$2/100/1000</f>
        <v>2.9969999999999997E-4</v>
      </c>
    </row>
    <row r="4870" spans="1:12">
      <c r="A4870" s="118">
        <v>45047</v>
      </c>
      <c r="B4870" t="s">
        <v>2123</v>
      </c>
      <c r="C4870" t="s">
        <v>2122</v>
      </c>
      <c r="D4870" t="s">
        <v>16779</v>
      </c>
      <c r="E4870" t="s">
        <v>16778</v>
      </c>
      <c r="F4870">
        <v>101038757</v>
      </c>
      <c r="G4870" t="s">
        <v>16770</v>
      </c>
      <c r="H4870" t="s">
        <v>2118</v>
      </c>
      <c r="I4870">
        <v>428</v>
      </c>
      <c r="J4870" t="s">
        <v>145</v>
      </c>
      <c r="K4870" t="s">
        <v>137</v>
      </c>
      <c r="L4870">
        <f>I4870*$Q$2/100/1000</f>
        <v>1.5835999999999999E-3</v>
      </c>
    </row>
    <row r="4871" spans="1:12">
      <c r="A4871" s="118">
        <v>44986</v>
      </c>
      <c r="B4871" t="s">
        <v>16151</v>
      </c>
      <c r="C4871" t="s">
        <v>16150</v>
      </c>
      <c r="D4871" t="s">
        <v>16777</v>
      </c>
      <c r="E4871" t="s">
        <v>16776</v>
      </c>
      <c r="F4871">
        <v>101025147</v>
      </c>
      <c r="G4871" t="s">
        <v>16185</v>
      </c>
      <c r="H4871" t="s">
        <v>16146</v>
      </c>
      <c r="I4871">
        <v>81</v>
      </c>
      <c r="J4871" t="s">
        <v>145</v>
      </c>
      <c r="K4871" t="s">
        <v>137</v>
      </c>
      <c r="L4871">
        <f>I4871*$Q$2/100/1000</f>
        <v>2.9969999999999997E-4</v>
      </c>
    </row>
    <row r="4872" spans="1:12">
      <c r="A4872" s="118">
        <v>44986</v>
      </c>
      <c r="B4872" t="s">
        <v>16151</v>
      </c>
      <c r="C4872" t="s">
        <v>16150</v>
      </c>
      <c r="D4872" t="s">
        <v>16496</v>
      </c>
      <c r="E4872" t="s">
        <v>16775</v>
      </c>
      <c r="F4872">
        <v>101025147</v>
      </c>
      <c r="G4872" t="s">
        <v>16185</v>
      </c>
      <c r="H4872" t="s">
        <v>16146</v>
      </c>
      <c r="I4872">
        <v>81</v>
      </c>
      <c r="J4872" t="s">
        <v>145</v>
      </c>
      <c r="K4872" t="s">
        <v>137</v>
      </c>
      <c r="L4872">
        <f>I4872*$Q$2/100/1000</f>
        <v>2.9969999999999997E-4</v>
      </c>
    </row>
    <row r="4873" spans="1:12">
      <c r="A4873" s="118">
        <v>45047</v>
      </c>
      <c r="B4873" t="s">
        <v>2123</v>
      </c>
      <c r="C4873" t="s">
        <v>2122</v>
      </c>
      <c r="D4873" t="s">
        <v>16774</v>
      </c>
      <c r="E4873" t="s">
        <v>16773</v>
      </c>
      <c r="F4873">
        <v>101038757</v>
      </c>
      <c r="G4873" t="s">
        <v>16770</v>
      </c>
      <c r="H4873" t="s">
        <v>2118</v>
      </c>
      <c r="I4873">
        <v>428</v>
      </c>
      <c r="J4873" t="s">
        <v>145</v>
      </c>
      <c r="K4873" t="s">
        <v>137</v>
      </c>
      <c r="L4873">
        <f>I4873*$Q$2/100/1000</f>
        <v>1.5835999999999999E-3</v>
      </c>
    </row>
    <row r="4874" spans="1:12">
      <c r="A4874" s="118">
        <v>45047</v>
      </c>
      <c r="B4874" t="s">
        <v>2123</v>
      </c>
      <c r="C4874" t="s">
        <v>2122</v>
      </c>
      <c r="D4874" t="s">
        <v>16772</v>
      </c>
      <c r="E4874" t="s">
        <v>16771</v>
      </c>
      <c r="F4874">
        <v>101038757</v>
      </c>
      <c r="G4874" t="s">
        <v>16770</v>
      </c>
      <c r="H4874" t="s">
        <v>2118</v>
      </c>
      <c r="I4874">
        <v>428</v>
      </c>
      <c r="J4874" t="s">
        <v>145</v>
      </c>
      <c r="K4874" t="s">
        <v>137</v>
      </c>
      <c r="L4874">
        <f>I4874*$Q$2/100/1000</f>
        <v>1.5835999999999999E-3</v>
      </c>
    </row>
    <row r="4875" spans="1:12">
      <c r="A4875" s="118">
        <v>44986</v>
      </c>
      <c r="B4875" t="s">
        <v>16151</v>
      </c>
      <c r="C4875" t="s">
        <v>16150</v>
      </c>
      <c r="D4875" t="s">
        <v>16769</v>
      </c>
      <c r="E4875" t="s">
        <v>16768</v>
      </c>
      <c r="F4875">
        <v>101044369</v>
      </c>
      <c r="G4875" t="s">
        <v>16767</v>
      </c>
      <c r="H4875" t="s">
        <v>16146</v>
      </c>
      <c r="I4875">
        <v>81</v>
      </c>
      <c r="J4875" t="s">
        <v>145</v>
      </c>
      <c r="K4875" t="s">
        <v>137</v>
      </c>
      <c r="L4875">
        <f>I4875*$Q$2/100/1000</f>
        <v>2.9969999999999997E-4</v>
      </c>
    </row>
    <row r="4876" spans="1:12">
      <c r="A4876" s="118">
        <v>44986</v>
      </c>
      <c r="B4876" t="s">
        <v>16151</v>
      </c>
      <c r="C4876" t="s">
        <v>16150</v>
      </c>
      <c r="D4876" t="s">
        <v>16766</v>
      </c>
      <c r="E4876" t="s">
        <v>16765</v>
      </c>
      <c r="F4876">
        <v>101049096</v>
      </c>
      <c r="G4876" t="s">
        <v>16764</v>
      </c>
      <c r="H4876" t="s">
        <v>16146</v>
      </c>
      <c r="I4876">
        <v>81</v>
      </c>
      <c r="J4876" t="s">
        <v>145</v>
      </c>
      <c r="K4876" t="s">
        <v>137</v>
      </c>
      <c r="L4876">
        <f>I4876*$Q$2/100/1000</f>
        <v>2.9969999999999997E-4</v>
      </c>
    </row>
    <row r="4877" spans="1:12">
      <c r="A4877" s="118">
        <v>45047</v>
      </c>
      <c r="B4877" t="s">
        <v>365</v>
      </c>
      <c r="C4877" t="s">
        <v>364</v>
      </c>
      <c r="D4877" t="s">
        <v>5068</v>
      </c>
      <c r="E4877" t="s">
        <v>16763</v>
      </c>
      <c r="F4877" t="s">
        <v>384</v>
      </c>
      <c r="G4877" t="s">
        <v>383</v>
      </c>
      <c r="H4877" t="s">
        <v>359</v>
      </c>
      <c r="I4877">
        <v>144</v>
      </c>
      <c r="J4877" t="s">
        <v>138</v>
      </c>
      <c r="K4877" t="s">
        <v>137</v>
      </c>
      <c r="L4877">
        <f>I4877*$Q$2/1000</f>
        <v>5.3280000000000001E-2</v>
      </c>
    </row>
    <row r="4878" spans="1:12">
      <c r="A4878" s="118">
        <v>45047</v>
      </c>
      <c r="B4878" t="s">
        <v>365</v>
      </c>
      <c r="C4878" t="s">
        <v>364</v>
      </c>
      <c r="D4878" t="s">
        <v>1973</v>
      </c>
      <c r="E4878" t="s">
        <v>16762</v>
      </c>
      <c r="F4878" t="s">
        <v>384</v>
      </c>
      <c r="G4878" t="s">
        <v>383</v>
      </c>
      <c r="H4878" t="s">
        <v>359</v>
      </c>
      <c r="I4878">
        <v>144</v>
      </c>
      <c r="J4878" t="s">
        <v>138</v>
      </c>
      <c r="K4878" t="s">
        <v>137</v>
      </c>
      <c r="L4878">
        <f>I4878*$Q$2/1000</f>
        <v>5.3280000000000001E-2</v>
      </c>
    </row>
    <row r="4879" spans="1:12">
      <c r="A4879" s="118">
        <v>45047</v>
      </c>
      <c r="B4879" t="s">
        <v>365</v>
      </c>
      <c r="C4879" t="s">
        <v>364</v>
      </c>
      <c r="D4879" t="s">
        <v>5643</v>
      </c>
      <c r="E4879" t="s">
        <v>16761</v>
      </c>
      <c r="F4879" t="s">
        <v>388</v>
      </c>
      <c r="G4879" t="s">
        <v>13349</v>
      </c>
      <c r="H4879" t="s">
        <v>359</v>
      </c>
      <c r="I4879">
        <v>144</v>
      </c>
      <c r="J4879" t="s">
        <v>138</v>
      </c>
      <c r="K4879" t="s">
        <v>137</v>
      </c>
      <c r="L4879">
        <f>I4879*$Q$2/1000</f>
        <v>5.3280000000000001E-2</v>
      </c>
    </row>
    <row r="4880" spans="1:12">
      <c r="A4880" s="118">
        <v>45047</v>
      </c>
      <c r="B4880" t="s">
        <v>365</v>
      </c>
      <c r="C4880" t="s">
        <v>364</v>
      </c>
      <c r="D4880" t="s">
        <v>5637</v>
      </c>
      <c r="E4880" t="s">
        <v>16760</v>
      </c>
      <c r="F4880" t="s">
        <v>1040</v>
      </c>
      <c r="G4880" t="s">
        <v>5641</v>
      </c>
      <c r="H4880" t="s">
        <v>359</v>
      </c>
      <c r="I4880">
        <v>144</v>
      </c>
      <c r="J4880" t="s">
        <v>138</v>
      </c>
      <c r="K4880" t="s">
        <v>137</v>
      </c>
      <c r="L4880">
        <f>I4880*$Q$2/1000</f>
        <v>5.3280000000000001E-2</v>
      </c>
    </row>
    <row r="4881" spans="1:12">
      <c r="A4881" s="118">
        <v>45047</v>
      </c>
      <c r="B4881" t="s">
        <v>365</v>
      </c>
      <c r="C4881" t="s">
        <v>364</v>
      </c>
      <c r="D4881" t="s">
        <v>5637</v>
      </c>
      <c r="E4881" t="s">
        <v>16759</v>
      </c>
      <c r="F4881" t="s">
        <v>13345</v>
      </c>
      <c r="G4881" t="s">
        <v>13344</v>
      </c>
      <c r="H4881" t="s">
        <v>359</v>
      </c>
      <c r="I4881">
        <v>144</v>
      </c>
      <c r="J4881" t="s">
        <v>138</v>
      </c>
      <c r="K4881" t="s">
        <v>137</v>
      </c>
      <c r="L4881">
        <f>I4881*$Q$2/1000</f>
        <v>5.3280000000000001E-2</v>
      </c>
    </row>
    <row r="4882" spans="1:12">
      <c r="A4882" s="118">
        <v>45047</v>
      </c>
      <c r="B4882" t="s">
        <v>180</v>
      </c>
      <c r="C4882" t="s">
        <v>179</v>
      </c>
      <c r="D4882" t="s">
        <v>16758</v>
      </c>
      <c r="E4882" t="s">
        <v>16757</v>
      </c>
      <c r="F4882">
        <v>42205010</v>
      </c>
      <c r="G4882" t="s">
        <v>16756</v>
      </c>
      <c r="H4882" t="s">
        <v>174</v>
      </c>
      <c r="I4882">
        <v>3154</v>
      </c>
      <c r="J4882" t="s">
        <v>173</v>
      </c>
      <c r="K4882" t="s">
        <v>172</v>
      </c>
      <c r="L4882">
        <f>I4882*$Q$3/(1000/25)</f>
        <v>2.5295079999999999</v>
      </c>
    </row>
    <row r="4883" spans="1:12" ht="30">
      <c r="A4883" s="118">
        <v>44986</v>
      </c>
      <c r="B4883" t="s">
        <v>16151</v>
      </c>
      <c r="C4883" t="s">
        <v>16150</v>
      </c>
      <c r="D4883" t="s">
        <v>16588</v>
      </c>
      <c r="E4883" t="s">
        <v>16755</v>
      </c>
      <c r="F4883">
        <v>101029509</v>
      </c>
      <c r="G4883" s="126" t="s">
        <v>16586</v>
      </c>
      <c r="H4883" t="s">
        <v>16146</v>
      </c>
      <c r="I4883">
        <v>81</v>
      </c>
      <c r="J4883" t="s">
        <v>145</v>
      </c>
      <c r="K4883" t="s">
        <v>137</v>
      </c>
      <c r="L4883">
        <f>I4883*$Q$2/100/1000</f>
        <v>2.9969999999999997E-4</v>
      </c>
    </row>
    <row r="4884" spans="1:12">
      <c r="A4884" s="118">
        <v>45047</v>
      </c>
      <c r="B4884" t="s">
        <v>180</v>
      </c>
      <c r="C4884" t="s">
        <v>179</v>
      </c>
      <c r="D4884" t="s">
        <v>16753</v>
      </c>
      <c r="E4884" t="s">
        <v>16754</v>
      </c>
      <c r="F4884" t="s">
        <v>1640</v>
      </c>
      <c r="G4884" t="s">
        <v>1639</v>
      </c>
      <c r="H4884" t="s">
        <v>174</v>
      </c>
      <c r="I4884">
        <v>3154</v>
      </c>
      <c r="J4884" t="s">
        <v>173</v>
      </c>
      <c r="K4884" t="s">
        <v>172</v>
      </c>
      <c r="L4884">
        <f>I4884*$Q$3/(1000/25)</f>
        <v>2.5295079999999999</v>
      </c>
    </row>
    <row r="4885" spans="1:12">
      <c r="A4885" s="118">
        <v>45047</v>
      </c>
      <c r="B4885" t="s">
        <v>180</v>
      </c>
      <c r="C4885" t="s">
        <v>179</v>
      </c>
      <c r="D4885" t="s">
        <v>16753</v>
      </c>
      <c r="E4885" t="s">
        <v>16752</v>
      </c>
      <c r="F4885" t="s">
        <v>1640</v>
      </c>
      <c r="G4885" t="s">
        <v>1639</v>
      </c>
      <c r="H4885" t="s">
        <v>174</v>
      </c>
      <c r="I4885">
        <v>3154</v>
      </c>
      <c r="J4885" t="s">
        <v>173</v>
      </c>
      <c r="K4885" t="s">
        <v>172</v>
      </c>
      <c r="L4885">
        <f>I4885*$Q$3/(1000/25)</f>
        <v>2.5295079999999999</v>
      </c>
    </row>
    <row r="4886" spans="1:12">
      <c r="A4886" s="118">
        <v>44986</v>
      </c>
      <c r="B4886" t="s">
        <v>16151</v>
      </c>
      <c r="C4886" t="s">
        <v>16150</v>
      </c>
      <c r="D4886" t="s">
        <v>16491</v>
      </c>
      <c r="E4886" t="s">
        <v>16751</v>
      </c>
      <c r="F4886">
        <v>101036589</v>
      </c>
      <c r="G4886" t="s">
        <v>16750</v>
      </c>
      <c r="H4886" t="s">
        <v>16146</v>
      </c>
      <c r="I4886">
        <v>81</v>
      </c>
      <c r="J4886" t="s">
        <v>145</v>
      </c>
      <c r="K4886" t="s">
        <v>137</v>
      </c>
      <c r="L4886">
        <f>I4886*$Q$2/100/1000</f>
        <v>2.9969999999999997E-4</v>
      </c>
    </row>
    <row r="4887" spans="1:12">
      <c r="A4887" s="118">
        <v>44986</v>
      </c>
      <c r="B4887" t="s">
        <v>16151</v>
      </c>
      <c r="C4887" t="s">
        <v>16150</v>
      </c>
      <c r="D4887" t="s">
        <v>16588</v>
      </c>
      <c r="E4887" t="s">
        <v>16749</v>
      </c>
      <c r="F4887">
        <v>101036983</v>
      </c>
      <c r="G4887" t="s">
        <v>16748</v>
      </c>
      <c r="H4887" t="s">
        <v>16146</v>
      </c>
      <c r="I4887">
        <v>81</v>
      </c>
      <c r="J4887" t="s">
        <v>145</v>
      </c>
      <c r="K4887" t="s">
        <v>137</v>
      </c>
      <c r="L4887">
        <f>I4887*$Q$2/100/1000</f>
        <v>2.9969999999999997E-4</v>
      </c>
    </row>
    <row r="4888" spans="1:12" ht="30">
      <c r="A4888" s="118">
        <v>44986</v>
      </c>
      <c r="B4888" t="s">
        <v>16151</v>
      </c>
      <c r="C4888" t="s">
        <v>16150</v>
      </c>
      <c r="D4888" t="s">
        <v>16588</v>
      </c>
      <c r="E4888" t="s">
        <v>16747</v>
      </c>
      <c r="F4888">
        <v>101029509</v>
      </c>
      <c r="G4888" s="126" t="s">
        <v>16586</v>
      </c>
      <c r="H4888" t="s">
        <v>16146</v>
      </c>
      <c r="I4888">
        <v>81</v>
      </c>
      <c r="J4888" t="s">
        <v>145</v>
      </c>
      <c r="K4888" t="s">
        <v>137</v>
      </c>
      <c r="L4888">
        <f>I4888*$Q$2/100/1000</f>
        <v>2.9969999999999997E-4</v>
      </c>
    </row>
    <row r="4889" spans="1:12">
      <c r="A4889" s="118">
        <v>44986</v>
      </c>
      <c r="B4889" t="s">
        <v>16151</v>
      </c>
      <c r="C4889" t="s">
        <v>16150</v>
      </c>
      <c r="D4889" t="s">
        <v>16746</v>
      </c>
      <c r="E4889" t="s">
        <v>16745</v>
      </c>
      <c r="F4889">
        <v>42207308</v>
      </c>
      <c r="G4889" t="s">
        <v>16164</v>
      </c>
      <c r="H4889" t="s">
        <v>16146</v>
      </c>
      <c r="I4889">
        <v>81</v>
      </c>
      <c r="J4889" t="s">
        <v>145</v>
      </c>
      <c r="K4889" t="s">
        <v>137</v>
      </c>
      <c r="L4889">
        <f>I4889*$Q$2/100/1000</f>
        <v>2.9969999999999997E-4</v>
      </c>
    </row>
    <row r="4890" spans="1:12">
      <c r="A4890" s="118">
        <v>44986</v>
      </c>
      <c r="B4890" t="s">
        <v>16151</v>
      </c>
      <c r="C4890" t="s">
        <v>16150</v>
      </c>
      <c r="D4890" t="s">
        <v>16629</v>
      </c>
      <c r="E4890" t="s">
        <v>16744</v>
      </c>
      <c r="F4890" t="s">
        <v>16545</v>
      </c>
      <c r="G4890" t="s">
        <v>16544</v>
      </c>
      <c r="H4890" t="s">
        <v>16146</v>
      </c>
      <c r="I4890">
        <v>81</v>
      </c>
      <c r="J4890" t="s">
        <v>145</v>
      </c>
      <c r="K4890" t="s">
        <v>137</v>
      </c>
      <c r="L4890">
        <f>I4890*$Q$2/100/1000</f>
        <v>2.9969999999999997E-4</v>
      </c>
    </row>
    <row r="4891" spans="1:12">
      <c r="A4891" s="118">
        <v>44986</v>
      </c>
      <c r="B4891" t="s">
        <v>16151</v>
      </c>
      <c r="C4891" t="s">
        <v>16150</v>
      </c>
      <c r="D4891" t="s">
        <v>16496</v>
      </c>
      <c r="E4891" t="s">
        <v>16743</v>
      </c>
      <c r="F4891">
        <v>13204602</v>
      </c>
      <c r="G4891" t="s">
        <v>16226</v>
      </c>
      <c r="H4891" t="s">
        <v>16146</v>
      </c>
      <c r="I4891">
        <v>81</v>
      </c>
      <c r="J4891" t="s">
        <v>145</v>
      </c>
      <c r="K4891" t="s">
        <v>137</v>
      </c>
      <c r="L4891">
        <f>I4891*$Q$2/100/1000</f>
        <v>2.9969999999999997E-4</v>
      </c>
    </row>
    <row r="4892" spans="1:12">
      <c r="A4892" s="118">
        <v>44986</v>
      </c>
      <c r="B4892" t="s">
        <v>16151</v>
      </c>
      <c r="C4892" t="s">
        <v>16150</v>
      </c>
      <c r="D4892" t="s">
        <v>16523</v>
      </c>
      <c r="E4892" t="s">
        <v>16742</v>
      </c>
      <c r="F4892">
        <v>1345132</v>
      </c>
      <c r="G4892" t="s">
        <v>15308</v>
      </c>
      <c r="H4892" t="s">
        <v>16146</v>
      </c>
      <c r="I4892">
        <v>81</v>
      </c>
      <c r="J4892" t="s">
        <v>145</v>
      </c>
      <c r="K4892" t="s">
        <v>137</v>
      </c>
      <c r="L4892">
        <f>I4892*$Q$2/100/1000</f>
        <v>2.9969999999999997E-4</v>
      </c>
    </row>
    <row r="4893" spans="1:12">
      <c r="A4893" s="118">
        <v>44986</v>
      </c>
      <c r="B4893" t="s">
        <v>16151</v>
      </c>
      <c r="C4893" t="s">
        <v>16150</v>
      </c>
      <c r="D4893" t="s">
        <v>16380</v>
      </c>
      <c r="E4893" t="s">
        <v>16741</v>
      </c>
      <c r="F4893" t="s">
        <v>16597</v>
      </c>
      <c r="G4893" t="s">
        <v>16596</v>
      </c>
      <c r="H4893" t="s">
        <v>16146</v>
      </c>
      <c r="I4893">
        <v>81</v>
      </c>
      <c r="J4893" t="s">
        <v>145</v>
      </c>
      <c r="K4893" t="s">
        <v>137</v>
      </c>
      <c r="L4893">
        <f>I4893*$Q$2/100/1000</f>
        <v>2.9969999999999997E-4</v>
      </c>
    </row>
    <row r="4894" spans="1:12">
      <c r="A4894" s="118">
        <v>44986</v>
      </c>
      <c r="B4894" t="s">
        <v>16151</v>
      </c>
      <c r="C4894" t="s">
        <v>16150</v>
      </c>
      <c r="D4894" t="s">
        <v>16456</v>
      </c>
      <c r="E4894" t="s">
        <v>16740</v>
      </c>
      <c r="F4894" t="s">
        <v>16593</v>
      </c>
      <c r="G4894" t="s">
        <v>16241</v>
      </c>
      <c r="H4894" t="s">
        <v>16146</v>
      </c>
      <c r="I4894">
        <v>81</v>
      </c>
      <c r="J4894" t="s">
        <v>145</v>
      </c>
      <c r="K4894" t="s">
        <v>137</v>
      </c>
      <c r="L4894">
        <f>I4894*$Q$2/100/1000</f>
        <v>2.9969999999999997E-4</v>
      </c>
    </row>
    <row r="4895" spans="1:12">
      <c r="A4895" s="118">
        <v>44986</v>
      </c>
      <c r="B4895" t="s">
        <v>16151</v>
      </c>
      <c r="C4895" t="s">
        <v>16150</v>
      </c>
      <c r="D4895" t="s">
        <v>16410</v>
      </c>
      <c r="E4895" t="s">
        <v>16739</v>
      </c>
      <c r="F4895" t="s">
        <v>16197</v>
      </c>
      <c r="G4895" t="s">
        <v>16196</v>
      </c>
      <c r="H4895" t="s">
        <v>16146</v>
      </c>
      <c r="I4895">
        <v>81</v>
      </c>
      <c r="J4895" t="s">
        <v>145</v>
      </c>
      <c r="K4895" t="s">
        <v>137</v>
      </c>
      <c r="L4895">
        <f>I4895*$Q$2/100/1000</f>
        <v>2.9969999999999997E-4</v>
      </c>
    </row>
    <row r="4896" spans="1:12">
      <c r="A4896" s="118">
        <v>45017</v>
      </c>
      <c r="B4896" t="s">
        <v>16151</v>
      </c>
      <c r="C4896" t="s">
        <v>16150</v>
      </c>
      <c r="D4896" t="s">
        <v>16614</v>
      </c>
      <c r="E4896" t="s">
        <v>16738</v>
      </c>
      <c r="F4896" s="119" t="s">
        <v>16246</v>
      </c>
      <c r="G4896" t="s">
        <v>16245</v>
      </c>
      <c r="H4896" t="s">
        <v>16146</v>
      </c>
      <c r="I4896">
        <v>81</v>
      </c>
      <c r="J4896" t="s">
        <v>145</v>
      </c>
      <c r="K4896" t="s">
        <v>137</v>
      </c>
      <c r="L4896">
        <f>I4896*$Q$2/100/1000</f>
        <v>2.9969999999999997E-4</v>
      </c>
    </row>
    <row r="4897" spans="1:12">
      <c r="A4897" s="118">
        <v>45047</v>
      </c>
      <c r="B4897" t="s">
        <v>574</v>
      </c>
      <c r="C4897" t="s">
        <v>573</v>
      </c>
      <c r="D4897" t="s">
        <v>16737</v>
      </c>
      <c r="E4897" t="s">
        <v>16736</v>
      </c>
      <c r="F4897">
        <v>101012395</v>
      </c>
      <c r="G4897" t="s">
        <v>570</v>
      </c>
      <c r="H4897" t="s">
        <v>569</v>
      </c>
      <c r="I4897">
        <v>298</v>
      </c>
      <c r="J4897" t="s">
        <v>145</v>
      </c>
      <c r="K4897" t="s">
        <v>137</v>
      </c>
      <c r="L4897">
        <f>I4897*$Q$2/100/1000</f>
        <v>1.1026E-3</v>
      </c>
    </row>
    <row r="4898" spans="1:12">
      <c r="A4898" s="118">
        <v>45017</v>
      </c>
      <c r="B4898" t="s">
        <v>16151</v>
      </c>
      <c r="C4898" t="s">
        <v>16150</v>
      </c>
      <c r="D4898" t="s">
        <v>16614</v>
      </c>
      <c r="E4898" t="s">
        <v>16735</v>
      </c>
      <c r="F4898" s="119">
        <v>1345132</v>
      </c>
      <c r="G4898" t="s">
        <v>15308</v>
      </c>
      <c r="H4898" t="s">
        <v>16146</v>
      </c>
      <c r="I4898">
        <v>81</v>
      </c>
      <c r="J4898" t="s">
        <v>145</v>
      </c>
      <c r="K4898" t="s">
        <v>137</v>
      </c>
      <c r="L4898">
        <f>I4898*$Q$2/100/1000</f>
        <v>2.9969999999999997E-4</v>
      </c>
    </row>
    <row r="4899" spans="1:12">
      <c r="A4899" s="118">
        <v>45047</v>
      </c>
      <c r="B4899" t="s">
        <v>574</v>
      </c>
      <c r="C4899" t="s">
        <v>573</v>
      </c>
      <c r="D4899" t="s">
        <v>1414</v>
      </c>
      <c r="E4899" t="s">
        <v>16734</v>
      </c>
      <c r="F4899">
        <v>2145062</v>
      </c>
      <c r="G4899" t="s">
        <v>1397</v>
      </c>
      <c r="H4899" t="s">
        <v>569</v>
      </c>
      <c r="I4899">
        <v>298</v>
      </c>
      <c r="J4899" t="s">
        <v>145</v>
      </c>
      <c r="K4899" t="s">
        <v>137</v>
      </c>
      <c r="L4899">
        <f>I4899*$Q$2/100/1000</f>
        <v>1.1026E-3</v>
      </c>
    </row>
    <row r="4900" spans="1:12">
      <c r="A4900" s="118">
        <v>45047</v>
      </c>
      <c r="B4900" t="s">
        <v>574</v>
      </c>
      <c r="C4900" t="s">
        <v>573</v>
      </c>
      <c r="D4900" t="s">
        <v>6577</v>
      </c>
      <c r="E4900" t="s">
        <v>16733</v>
      </c>
      <c r="F4900" t="s">
        <v>4371</v>
      </c>
      <c r="G4900" t="s">
        <v>4370</v>
      </c>
      <c r="H4900" t="s">
        <v>569</v>
      </c>
      <c r="I4900">
        <v>298</v>
      </c>
      <c r="J4900" t="s">
        <v>145</v>
      </c>
      <c r="K4900" t="s">
        <v>137</v>
      </c>
      <c r="L4900">
        <f>I4900*$Q$2/100/1000</f>
        <v>1.1026E-3</v>
      </c>
    </row>
    <row r="4901" spans="1:12">
      <c r="A4901" s="118">
        <v>45017</v>
      </c>
      <c r="B4901" t="s">
        <v>16151</v>
      </c>
      <c r="C4901" t="s">
        <v>16150</v>
      </c>
      <c r="D4901" t="s">
        <v>16456</v>
      </c>
      <c r="E4901" t="s">
        <v>16732</v>
      </c>
      <c r="F4901" s="119" t="s">
        <v>16449</v>
      </c>
      <c r="G4901" t="s">
        <v>16448</v>
      </c>
      <c r="H4901" t="s">
        <v>16146</v>
      </c>
      <c r="I4901">
        <v>81</v>
      </c>
      <c r="J4901" t="s">
        <v>145</v>
      </c>
      <c r="K4901" t="s">
        <v>137</v>
      </c>
      <c r="L4901">
        <f>I4901*$Q$2/100/1000</f>
        <v>2.9969999999999997E-4</v>
      </c>
    </row>
    <row r="4902" spans="1:12">
      <c r="A4902" s="118">
        <v>45017</v>
      </c>
      <c r="B4902" t="s">
        <v>16151</v>
      </c>
      <c r="C4902" t="s">
        <v>16150</v>
      </c>
      <c r="D4902" t="s">
        <v>16380</v>
      </c>
      <c r="E4902" t="s">
        <v>16731</v>
      </c>
      <c r="F4902" s="119" t="s">
        <v>16449</v>
      </c>
      <c r="G4902" t="s">
        <v>16448</v>
      </c>
      <c r="H4902" t="s">
        <v>16146</v>
      </c>
      <c r="I4902">
        <v>81</v>
      </c>
      <c r="J4902" t="s">
        <v>145</v>
      </c>
      <c r="K4902" t="s">
        <v>137</v>
      </c>
      <c r="L4902">
        <f>I4902*$Q$2/100/1000</f>
        <v>2.9969999999999997E-4</v>
      </c>
    </row>
    <row r="4903" spans="1:12">
      <c r="A4903" s="118">
        <v>45017</v>
      </c>
      <c r="B4903" t="s">
        <v>16151</v>
      </c>
      <c r="C4903" t="s">
        <v>16150</v>
      </c>
      <c r="D4903" t="s">
        <v>16688</v>
      </c>
      <c r="E4903" t="s">
        <v>16730</v>
      </c>
      <c r="F4903" s="119">
        <v>42207838</v>
      </c>
      <c r="G4903" t="s">
        <v>16265</v>
      </c>
      <c r="H4903" t="s">
        <v>16146</v>
      </c>
      <c r="I4903">
        <v>81</v>
      </c>
      <c r="J4903" t="s">
        <v>145</v>
      </c>
      <c r="K4903" t="s">
        <v>137</v>
      </c>
      <c r="L4903">
        <f>I4903*$Q$2/100/1000</f>
        <v>2.9969999999999997E-4</v>
      </c>
    </row>
    <row r="4904" spans="1:12">
      <c r="A4904" s="118">
        <v>45017</v>
      </c>
      <c r="B4904" t="s">
        <v>16151</v>
      </c>
      <c r="C4904" t="s">
        <v>16150</v>
      </c>
      <c r="D4904" t="s">
        <v>16683</v>
      </c>
      <c r="E4904" t="s">
        <v>16729</v>
      </c>
      <c r="F4904" s="119" t="s">
        <v>16710</v>
      </c>
      <c r="G4904" t="s">
        <v>16709</v>
      </c>
      <c r="H4904" t="s">
        <v>16146</v>
      </c>
      <c r="I4904">
        <v>81</v>
      </c>
      <c r="J4904" t="s">
        <v>145</v>
      </c>
      <c r="K4904" t="s">
        <v>137</v>
      </c>
      <c r="L4904">
        <f>I4904*$Q$2/100/1000</f>
        <v>2.9969999999999997E-4</v>
      </c>
    </row>
    <row r="4905" spans="1:12">
      <c r="A4905" s="118">
        <v>45017</v>
      </c>
      <c r="B4905" t="s">
        <v>16151</v>
      </c>
      <c r="C4905" t="s">
        <v>16150</v>
      </c>
      <c r="D4905" t="s">
        <v>16410</v>
      </c>
      <c r="E4905" t="s">
        <v>16728</v>
      </c>
      <c r="F4905" s="119">
        <v>21203333</v>
      </c>
      <c r="G4905" t="s">
        <v>16727</v>
      </c>
      <c r="H4905" t="s">
        <v>16146</v>
      </c>
      <c r="I4905">
        <v>81</v>
      </c>
      <c r="J4905" t="s">
        <v>145</v>
      </c>
      <c r="K4905" t="s">
        <v>137</v>
      </c>
      <c r="L4905">
        <f>I4905*$Q$2/100/1000</f>
        <v>2.9969999999999997E-4</v>
      </c>
    </row>
    <row r="4906" spans="1:12">
      <c r="A4906" s="118">
        <v>45017</v>
      </c>
      <c r="B4906" t="s">
        <v>16151</v>
      </c>
      <c r="C4906" t="s">
        <v>16150</v>
      </c>
      <c r="D4906" t="s">
        <v>16726</v>
      </c>
      <c r="E4906" t="s">
        <v>16725</v>
      </c>
      <c r="F4906" s="119" t="s">
        <v>16344</v>
      </c>
      <c r="G4906" t="s">
        <v>16343</v>
      </c>
      <c r="H4906" t="s">
        <v>16146</v>
      </c>
      <c r="I4906">
        <v>81</v>
      </c>
      <c r="J4906" t="s">
        <v>145</v>
      </c>
      <c r="K4906" t="s">
        <v>137</v>
      </c>
      <c r="L4906">
        <f>I4906*$Q$2/100/1000</f>
        <v>2.9969999999999997E-4</v>
      </c>
    </row>
    <row r="4907" spans="1:12">
      <c r="A4907" s="118">
        <v>45017</v>
      </c>
      <c r="B4907" t="s">
        <v>16151</v>
      </c>
      <c r="C4907" t="s">
        <v>16150</v>
      </c>
      <c r="D4907" t="s">
        <v>16724</v>
      </c>
      <c r="E4907" t="s">
        <v>16723</v>
      </c>
      <c r="F4907" s="119" t="s">
        <v>16344</v>
      </c>
      <c r="G4907" t="s">
        <v>16343</v>
      </c>
      <c r="H4907" t="s">
        <v>16146</v>
      </c>
      <c r="I4907">
        <v>81</v>
      </c>
      <c r="J4907" t="s">
        <v>145</v>
      </c>
      <c r="K4907" t="s">
        <v>137</v>
      </c>
      <c r="L4907">
        <f>I4907*$Q$2/100/1000</f>
        <v>2.9969999999999997E-4</v>
      </c>
    </row>
    <row r="4908" spans="1:12">
      <c r="A4908" s="118">
        <v>45017</v>
      </c>
      <c r="B4908" t="s">
        <v>16151</v>
      </c>
      <c r="C4908" t="s">
        <v>16150</v>
      </c>
      <c r="D4908" t="s">
        <v>16722</v>
      </c>
      <c r="E4908" t="s">
        <v>16721</v>
      </c>
      <c r="F4908" s="119" t="s">
        <v>16344</v>
      </c>
      <c r="G4908" t="s">
        <v>16343</v>
      </c>
      <c r="H4908" t="s">
        <v>16146</v>
      </c>
      <c r="I4908">
        <v>81</v>
      </c>
      <c r="J4908" t="s">
        <v>145</v>
      </c>
      <c r="K4908" t="s">
        <v>137</v>
      </c>
      <c r="L4908">
        <f>I4908*$Q$2/100/1000</f>
        <v>2.9969999999999997E-4</v>
      </c>
    </row>
    <row r="4909" spans="1:12">
      <c r="A4909" s="118">
        <v>45017</v>
      </c>
      <c r="B4909" t="s">
        <v>16151</v>
      </c>
      <c r="C4909" t="s">
        <v>16150</v>
      </c>
      <c r="D4909" t="s">
        <v>16686</v>
      </c>
      <c r="E4909" t="s">
        <v>16720</v>
      </c>
      <c r="F4909" s="119" t="s">
        <v>16344</v>
      </c>
      <c r="G4909" t="s">
        <v>16343</v>
      </c>
      <c r="H4909" t="s">
        <v>16146</v>
      </c>
      <c r="I4909">
        <v>81</v>
      </c>
      <c r="J4909" t="s">
        <v>145</v>
      </c>
      <c r="K4909" t="s">
        <v>137</v>
      </c>
      <c r="L4909">
        <f>I4909*$Q$2/100/1000</f>
        <v>2.9969999999999997E-4</v>
      </c>
    </row>
    <row r="4910" spans="1:12">
      <c r="A4910" s="118">
        <v>45047</v>
      </c>
      <c r="B4910" t="s">
        <v>460</v>
      </c>
      <c r="C4910" t="s">
        <v>459</v>
      </c>
      <c r="D4910" t="s">
        <v>8766</v>
      </c>
      <c r="E4910" t="s">
        <v>16719</v>
      </c>
      <c r="F4910">
        <v>88257610</v>
      </c>
      <c r="G4910" t="s">
        <v>2393</v>
      </c>
      <c r="H4910" t="s">
        <v>455</v>
      </c>
      <c r="I4910">
        <v>103.6</v>
      </c>
      <c r="J4910" t="s">
        <v>145</v>
      </c>
      <c r="K4910" t="s">
        <v>137</v>
      </c>
      <c r="L4910">
        <f>I4910*$Q$2/100/1000</f>
        <v>3.8331999999999998E-4</v>
      </c>
    </row>
    <row r="4911" spans="1:12">
      <c r="A4911" s="118">
        <v>45017</v>
      </c>
      <c r="B4911" t="s">
        <v>16151</v>
      </c>
      <c r="C4911" t="s">
        <v>16150</v>
      </c>
      <c r="D4911" t="s">
        <v>16718</v>
      </c>
      <c r="E4911" t="s">
        <v>16717</v>
      </c>
      <c r="F4911" s="119" t="s">
        <v>16344</v>
      </c>
      <c r="G4911" t="s">
        <v>16343</v>
      </c>
      <c r="H4911" t="s">
        <v>16146</v>
      </c>
      <c r="I4911">
        <v>81</v>
      </c>
      <c r="J4911" t="s">
        <v>145</v>
      </c>
      <c r="K4911" t="s">
        <v>137</v>
      </c>
      <c r="L4911">
        <f>I4911*$Q$2/100/1000</f>
        <v>2.9969999999999997E-4</v>
      </c>
    </row>
    <row r="4912" spans="1:12">
      <c r="A4912" s="118">
        <v>45047</v>
      </c>
      <c r="B4912" t="s">
        <v>365</v>
      </c>
      <c r="C4912" t="s">
        <v>364</v>
      </c>
      <c r="D4912" t="s">
        <v>12349</v>
      </c>
      <c r="E4912" t="s">
        <v>16716</v>
      </c>
      <c r="F4912" t="s">
        <v>372</v>
      </c>
      <c r="G4912" t="s">
        <v>371</v>
      </c>
      <c r="H4912" t="s">
        <v>359</v>
      </c>
      <c r="I4912">
        <v>144</v>
      </c>
      <c r="J4912" t="s">
        <v>138</v>
      </c>
      <c r="K4912" t="s">
        <v>137</v>
      </c>
      <c r="L4912">
        <f>I4912*$Q$2/1000</f>
        <v>5.3280000000000001E-2</v>
      </c>
    </row>
    <row r="4913" spans="1:12">
      <c r="A4913" s="118">
        <v>45047</v>
      </c>
      <c r="B4913" t="s">
        <v>868</v>
      </c>
      <c r="C4913" t="s">
        <v>867</v>
      </c>
      <c r="D4913" t="s">
        <v>6338</v>
      </c>
      <c r="E4913" t="s">
        <v>16715</v>
      </c>
      <c r="F4913" t="s">
        <v>5392</v>
      </c>
      <c r="G4913" t="s">
        <v>5391</v>
      </c>
      <c r="H4913" t="s">
        <v>863</v>
      </c>
      <c r="I4913">
        <f>1958*2</f>
        <v>3916</v>
      </c>
      <c r="J4913" t="s">
        <v>145</v>
      </c>
      <c r="K4913" t="s">
        <v>137</v>
      </c>
      <c r="L4913">
        <f>I4913*$Q$5/100/1000</f>
        <v>3.9815929999999999E-2</v>
      </c>
    </row>
    <row r="4914" spans="1:12">
      <c r="A4914" s="118">
        <v>45017</v>
      </c>
      <c r="B4914" t="s">
        <v>16151</v>
      </c>
      <c r="C4914" t="s">
        <v>16150</v>
      </c>
      <c r="D4914" t="s">
        <v>16714</v>
      </c>
      <c r="E4914" t="s">
        <v>16713</v>
      </c>
      <c r="F4914" s="119" t="s">
        <v>16344</v>
      </c>
      <c r="G4914" t="s">
        <v>16343</v>
      </c>
      <c r="H4914" t="s">
        <v>16146</v>
      </c>
      <c r="I4914">
        <v>81</v>
      </c>
      <c r="J4914" t="s">
        <v>145</v>
      </c>
      <c r="K4914" t="s">
        <v>137</v>
      </c>
      <c r="L4914">
        <f>I4914*$Q$2/100/1000</f>
        <v>2.9969999999999997E-4</v>
      </c>
    </row>
    <row r="4915" spans="1:12">
      <c r="A4915" s="118">
        <v>45017</v>
      </c>
      <c r="B4915" t="s">
        <v>443</v>
      </c>
      <c r="C4915" t="s">
        <v>442</v>
      </c>
      <c r="D4915" t="s">
        <v>441</v>
      </c>
      <c r="E4915" t="s">
        <v>16712</v>
      </c>
      <c r="F4915" s="119">
        <v>101037721</v>
      </c>
      <c r="G4915" t="s">
        <v>14428</v>
      </c>
      <c r="H4915" s="122" t="s">
        <v>437</v>
      </c>
      <c r="I4915">
        <v>4725</v>
      </c>
      <c r="J4915" t="s">
        <v>199</v>
      </c>
      <c r="K4915" t="s">
        <v>198</v>
      </c>
      <c r="L4915">
        <f>I4915*$Q$4*2.2/1000</f>
        <v>18.279100224000004</v>
      </c>
    </row>
    <row r="4916" spans="1:12">
      <c r="A4916" s="118">
        <v>45017</v>
      </c>
      <c r="B4916" t="s">
        <v>16151</v>
      </c>
      <c r="C4916" t="s">
        <v>16150</v>
      </c>
      <c r="D4916" t="s">
        <v>16683</v>
      </c>
      <c r="E4916" t="s">
        <v>16711</v>
      </c>
      <c r="F4916" s="119" t="s">
        <v>16710</v>
      </c>
      <c r="G4916" t="s">
        <v>16709</v>
      </c>
      <c r="H4916" t="s">
        <v>16146</v>
      </c>
      <c r="I4916">
        <v>81</v>
      </c>
      <c r="J4916" t="s">
        <v>145</v>
      </c>
      <c r="K4916" t="s">
        <v>137</v>
      </c>
      <c r="L4916">
        <f>I4916*$Q$2/100/1000</f>
        <v>2.9969999999999997E-4</v>
      </c>
    </row>
    <row r="4917" spans="1:12">
      <c r="A4917" s="118">
        <v>45017</v>
      </c>
      <c r="B4917" t="s">
        <v>16151</v>
      </c>
      <c r="C4917" t="s">
        <v>16150</v>
      </c>
      <c r="D4917" t="s">
        <v>16688</v>
      </c>
      <c r="E4917" t="s">
        <v>16708</v>
      </c>
      <c r="F4917" s="119">
        <v>13204602</v>
      </c>
      <c r="G4917" t="s">
        <v>16226</v>
      </c>
      <c r="H4917" t="s">
        <v>16146</v>
      </c>
      <c r="I4917">
        <v>81</v>
      </c>
      <c r="J4917" t="s">
        <v>145</v>
      </c>
      <c r="K4917" t="s">
        <v>137</v>
      </c>
      <c r="L4917">
        <f>I4917*$Q$2/100/1000</f>
        <v>2.9969999999999997E-4</v>
      </c>
    </row>
    <row r="4918" spans="1:12">
      <c r="A4918" s="118">
        <v>45017</v>
      </c>
      <c r="B4918" t="s">
        <v>16151</v>
      </c>
      <c r="C4918" t="s">
        <v>16150</v>
      </c>
      <c r="D4918" t="s">
        <v>16688</v>
      </c>
      <c r="E4918" t="s">
        <v>16707</v>
      </c>
      <c r="F4918" s="119">
        <v>42207838</v>
      </c>
      <c r="G4918" t="s">
        <v>16265</v>
      </c>
      <c r="H4918" t="s">
        <v>16146</v>
      </c>
      <c r="I4918">
        <v>81</v>
      </c>
      <c r="J4918" t="s">
        <v>145</v>
      </c>
      <c r="K4918" t="s">
        <v>137</v>
      </c>
      <c r="L4918">
        <f>I4918*$Q$2/100/1000</f>
        <v>2.9969999999999997E-4</v>
      </c>
    </row>
    <row r="4919" spans="1:12">
      <c r="A4919" s="118">
        <v>45017</v>
      </c>
      <c r="B4919" t="s">
        <v>16151</v>
      </c>
      <c r="C4919" t="s">
        <v>16150</v>
      </c>
      <c r="D4919" t="s">
        <v>16706</v>
      </c>
      <c r="E4919" t="s">
        <v>16705</v>
      </c>
      <c r="F4919" s="119">
        <v>42207838</v>
      </c>
      <c r="G4919" t="s">
        <v>16265</v>
      </c>
      <c r="H4919" t="s">
        <v>16146</v>
      </c>
      <c r="I4919">
        <v>81</v>
      </c>
      <c r="J4919" t="s">
        <v>145</v>
      </c>
      <c r="K4919" t="s">
        <v>137</v>
      </c>
      <c r="L4919">
        <f>I4919*$Q$2/100/1000</f>
        <v>2.9969999999999997E-4</v>
      </c>
    </row>
    <row r="4920" spans="1:12">
      <c r="A4920" s="118">
        <v>45017</v>
      </c>
      <c r="B4920" t="s">
        <v>16151</v>
      </c>
      <c r="C4920" t="s">
        <v>16150</v>
      </c>
      <c r="D4920" t="s">
        <v>16614</v>
      </c>
      <c r="E4920" t="s">
        <v>16704</v>
      </c>
      <c r="F4920" s="119" t="s">
        <v>16525</v>
      </c>
      <c r="G4920" t="s">
        <v>16524</v>
      </c>
      <c r="H4920" t="s">
        <v>16146</v>
      </c>
      <c r="I4920">
        <v>81</v>
      </c>
      <c r="J4920" t="s">
        <v>145</v>
      </c>
      <c r="K4920" t="s">
        <v>137</v>
      </c>
      <c r="L4920">
        <f>I4920*$Q$2/100/1000</f>
        <v>2.9969999999999997E-4</v>
      </c>
    </row>
    <row r="4921" spans="1:12">
      <c r="A4921" s="118">
        <v>45047</v>
      </c>
      <c r="B4921" t="s">
        <v>1706</v>
      </c>
      <c r="C4921" t="s">
        <v>1705</v>
      </c>
      <c r="D4921" t="s">
        <v>16703</v>
      </c>
      <c r="E4921" t="s">
        <v>16702</v>
      </c>
      <c r="F4921" t="s">
        <v>9590</v>
      </c>
      <c r="G4921" t="s">
        <v>9589</v>
      </c>
      <c r="H4921" t="s">
        <v>1701</v>
      </c>
      <c r="I4921">
        <v>78.2</v>
      </c>
      <c r="J4921" t="s">
        <v>145</v>
      </c>
      <c r="K4921" t="s">
        <v>137</v>
      </c>
      <c r="L4921">
        <f>I4921*$Q$2/100/1000</f>
        <v>2.8933999999999996E-4</v>
      </c>
    </row>
    <row r="4922" spans="1:12">
      <c r="A4922" s="118">
        <v>45017</v>
      </c>
      <c r="B4922" t="s">
        <v>16151</v>
      </c>
      <c r="C4922" t="s">
        <v>16150</v>
      </c>
      <c r="D4922" t="s">
        <v>16521</v>
      </c>
      <c r="E4922" t="s">
        <v>16701</v>
      </c>
      <c r="F4922" s="119" t="s">
        <v>16242</v>
      </c>
      <c r="G4922" t="s">
        <v>16241</v>
      </c>
      <c r="H4922" t="s">
        <v>16146</v>
      </c>
      <c r="I4922">
        <v>81</v>
      </c>
      <c r="J4922" t="s">
        <v>145</v>
      </c>
      <c r="K4922" t="s">
        <v>137</v>
      </c>
      <c r="L4922">
        <f>I4922*$Q$2/100/1000</f>
        <v>2.9969999999999997E-4</v>
      </c>
    </row>
    <row r="4923" spans="1:12">
      <c r="A4923" s="118">
        <v>45017</v>
      </c>
      <c r="B4923" t="s">
        <v>16151</v>
      </c>
      <c r="C4923" t="s">
        <v>16150</v>
      </c>
      <c r="D4923" t="s">
        <v>16403</v>
      </c>
      <c r="E4923" t="s">
        <v>16700</v>
      </c>
      <c r="F4923" s="119">
        <v>101011887</v>
      </c>
      <c r="G4923" t="s">
        <v>16501</v>
      </c>
      <c r="H4923" t="s">
        <v>16146</v>
      </c>
      <c r="I4923">
        <v>81</v>
      </c>
      <c r="J4923" t="s">
        <v>145</v>
      </c>
      <c r="K4923" t="s">
        <v>137</v>
      </c>
      <c r="L4923">
        <f>I4923*$Q$2/100/1000</f>
        <v>2.9969999999999997E-4</v>
      </c>
    </row>
    <row r="4924" spans="1:12">
      <c r="A4924" s="118">
        <v>45017</v>
      </c>
      <c r="B4924" t="s">
        <v>16151</v>
      </c>
      <c r="C4924" t="s">
        <v>16150</v>
      </c>
      <c r="D4924" t="s">
        <v>16222</v>
      </c>
      <c r="E4924" t="s">
        <v>16699</v>
      </c>
      <c r="F4924" s="119">
        <v>101025850</v>
      </c>
      <c r="G4924" t="s">
        <v>16205</v>
      </c>
      <c r="H4924" t="s">
        <v>16146</v>
      </c>
      <c r="I4924">
        <v>81</v>
      </c>
      <c r="J4924" t="s">
        <v>145</v>
      </c>
      <c r="K4924" t="s">
        <v>137</v>
      </c>
      <c r="L4924">
        <f>I4924*$Q$2/100/1000</f>
        <v>2.9969999999999997E-4</v>
      </c>
    </row>
    <row r="4925" spans="1:12">
      <c r="A4925" s="118">
        <v>45047</v>
      </c>
      <c r="B4925" t="s">
        <v>1706</v>
      </c>
      <c r="C4925" t="s">
        <v>1705</v>
      </c>
      <c r="D4925" t="s">
        <v>16698</v>
      </c>
      <c r="E4925" t="s">
        <v>16697</v>
      </c>
      <c r="F4925">
        <v>101007863</v>
      </c>
      <c r="G4925" t="s">
        <v>1702</v>
      </c>
      <c r="H4925" t="s">
        <v>1701</v>
      </c>
      <c r="I4925">
        <v>78.2</v>
      </c>
      <c r="J4925" t="s">
        <v>145</v>
      </c>
      <c r="K4925" t="s">
        <v>137</v>
      </c>
      <c r="L4925">
        <f>I4925*$Q$2/100/1000</f>
        <v>2.8933999999999996E-4</v>
      </c>
    </row>
    <row r="4926" spans="1:12">
      <c r="A4926" s="118">
        <v>45017</v>
      </c>
      <c r="B4926" t="s">
        <v>16151</v>
      </c>
      <c r="C4926" t="s">
        <v>16150</v>
      </c>
      <c r="D4926" t="s">
        <v>16614</v>
      </c>
      <c r="E4926" t="s">
        <v>16696</v>
      </c>
      <c r="F4926" s="119">
        <v>101025850</v>
      </c>
      <c r="G4926" t="s">
        <v>16205</v>
      </c>
      <c r="H4926" t="s">
        <v>16146</v>
      </c>
      <c r="I4926">
        <v>81</v>
      </c>
      <c r="J4926" t="s">
        <v>145</v>
      </c>
      <c r="K4926" t="s">
        <v>137</v>
      </c>
      <c r="L4926">
        <f>I4926*$Q$2/100/1000</f>
        <v>2.9969999999999997E-4</v>
      </c>
    </row>
    <row r="4927" spans="1:12">
      <c r="A4927" s="118">
        <v>45047</v>
      </c>
      <c r="B4927" t="s">
        <v>365</v>
      </c>
      <c r="C4927" t="s">
        <v>364</v>
      </c>
      <c r="D4927" t="s">
        <v>13848</v>
      </c>
      <c r="E4927" t="s">
        <v>16695</v>
      </c>
      <c r="F4927" t="s">
        <v>619</v>
      </c>
      <c r="G4927" t="s">
        <v>618</v>
      </c>
      <c r="H4927" t="s">
        <v>359</v>
      </c>
      <c r="I4927">
        <v>144</v>
      </c>
      <c r="J4927" t="s">
        <v>138</v>
      </c>
      <c r="K4927" t="s">
        <v>137</v>
      </c>
      <c r="L4927">
        <f>I4927*$Q$2/1000</f>
        <v>5.3280000000000001E-2</v>
      </c>
    </row>
    <row r="4928" spans="1:12">
      <c r="A4928" s="118">
        <v>45047</v>
      </c>
      <c r="B4928" t="s">
        <v>365</v>
      </c>
      <c r="C4928" t="s">
        <v>364</v>
      </c>
      <c r="D4928" t="s">
        <v>1973</v>
      </c>
      <c r="E4928" t="s">
        <v>16694</v>
      </c>
      <c r="F4928" t="s">
        <v>384</v>
      </c>
      <c r="G4928" t="s">
        <v>383</v>
      </c>
      <c r="H4928" t="s">
        <v>359</v>
      </c>
      <c r="I4928">
        <v>144</v>
      </c>
      <c r="J4928" t="s">
        <v>138</v>
      </c>
      <c r="K4928" t="s">
        <v>137</v>
      </c>
      <c r="L4928">
        <f>I4928*$Q$2/1000</f>
        <v>5.3280000000000001E-2</v>
      </c>
    </row>
    <row r="4929" spans="1:12">
      <c r="A4929" s="118">
        <v>45047</v>
      </c>
      <c r="B4929" t="s">
        <v>365</v>
      </c>
      <c r="C4929" t="s">
        <v>364</v>
      </c>
      <c r="D4929" t="s">
        <v>13850</v>
      </c>
      <c r="E4929" t="s">
        <v>16693</v>
      </c>
      <c r="F4929" t="s">
        <v>694</v>
      </c>
      <c r="G4929" t="s">
        <v>11970</v>
      </c>
      <c r="H4929" t="s">
        <v>359</v>
      </c>
      <c r="I4929">
        <v>144</v>
      </c>
      <c r="J4929" t="s">
        <v>138</v>
      </c>
      <c r="K4929" t="s">
        <v>137</v>
      </c>
      <c r="L4929">
        <f>I4929*$Q$2/1000</f>
        <v>5.3280000000000001E-2</v>
      </c>
    </row>
    <row r="4930" spans="1:12">
      <c r="A4930" s="118">
        <v>45047</v>
      </c>
      <c r="B4930" t="s">
        <v>365</v>
      </c>
      <c r="C4930" t="s">
        <v>364</v>
      </c>
      <c r="D4930" t="s">
        <v>11377</v>
      </c>
      <c r="E4930" t="s">
        <v>16692</v>
      </c>
      <c r="F4930" t="s">
        <v>694</v>
      </c>
      <c r="G4930" t="s">
        <v>693</v>
      </c>
      <c r="H4930" t="s">
        <v>359</v>
      </c>
      <c r="I4930">
        <v>144</v>
      </c>
      <c r="J4930" t="s">
        <v>138</v>
      </c>
      <c r="K4930" t="s">
        <v>137</v>
      </c>
      <c r="L4930">
        <f>I4930*$Q$2/1000</f>
        <v>5.3280000000000001E-2</v>
      </c>
    </row>
    <row r="4931" spans="1:12">
      <c r="A4931" s="118">
        <v>45047</v>
      </c>
      <c r="B4931" t="s">
        <v>365</v>
      </c>
      <c r="C4931" t="s">
        <v>364</v>
      </c>
      <c r="D4931" t="s">
        <v>16094</v>
      </c>
      <c r="E4931" t="s">
        <v>16691</v>
      </c>
      <c r="F4931" t="s">
        <v>694</v>
      </c>
      <c r="G4931" t="s">
        <v>11970</v>
      </c>
      <c r="H4931" t="s">
        <v>359</v>
      </c>
      <c r="I4931">
        <v>144</v>
      </c>
      <c r="J4931" t="s">
        <v>138</v>
      </c>
      <c r="K4931" t="s">
        <v>137</v>
      </c>
      <c r="L4931">
        <f>I4931*$Q$2/1000</f>
        <v>5.3280000000000001E-2</v>
      </c>
    </row>
    <row r="4932" spans="1:12">
      <c r="A4932" s="118">
        <v>45047</v>
      </c>
      <c r="B4932" t="s">
        <v>365</v>
      </c>
      <c r="C4932" t="s">
        <v>364</v>
      </c>
      <c r="D4932" t="s">
        <v>13848</v>
      </c>
      <c r="E4932" t="s">
        <v>16690</v>
      </c>
      <c r="F4932">
        <v>101020050</v>
      </c>
      <c r="G4932" t="s">
        <v>16689</v>
      </c>
      <c r="H4932" t="s">
        <v>359</v>
      </c>
      <c r="I4932">
        <v>144</v>
      </c>
      <c r="J4932" t="s">
        <v>138</v>
      </c>
      <c r="K4932" t="s">
        <v>137</v>
      </c>
      <c r="L4932">
        <f>I4932*$Q$2/1000</f>
        <v>5.3280000000000001E-2</v>
      </c>
    </row>
    <row r="4933" spans="1:12">
      <c r="A4933" s="118">
        <v>45017</v>
      </c>
      <c r="B4933" t="s">
        <v>16151</v>
      </c>
      <c r="C4933" t="s">
        <v>16150</v>
      </c>
      <c r="D4933" t="s">
        <v>16688</v>
      </c>
      <c r="E4933" t="s">
        <v>16687</v>
      </c>
      <c r="F4933" s="119">
        <v>101025850</v>
      </c>
      <c r="G4933" t="s">
        <v>16205</v>
      </c>
      <c r="H4933" t="s">
        <v>16146</v>
      </c>
      <c r="I4933">
        <v>81</v>
      </c>
      <c r="J4933" t="s">
        <v>145</v>
      </c>
      <c r="K4933" t="s">
        <v>137</v>
      </c>
      <c r="L4933">
        <f>I4933*$Q$2/100/1000</f>
        <v>2.9969999999999997E-4</v>
      </c>
    </row>
    <row r="4934" spans="1:12">
      <c r="A4934" s="118">
        <v>45017</v>
      </c>
      <c r="B4934" t="s">
        <v>16151</v>
      </c>
      <c r="C4934" t="s">
        <v>16150</v>
      </c>
      <c r="D4934" t="s">
        <v>16686</v>
      </c>
      <c r="E4934" t="s">
        <v>16685</v>
      </c>
      <c r="F4934" s="119">
        <v>101006860</v>
      </c>
      <c r="G4934" t="s">
        <v>16684</v>
      </c>
      <c r="H4934" t="s">
        <v>16146</v>
      </c>
      <c r="I4934">
        <v>81</v>
      </c>
      <c r="J4934" t="s">
        <v>145</v>
      </c>
      <c r="K4934" t="s">
        <v>137</v>
      </c>
      <c r="L4934">
        <f>I4934*$Q$2/100/1000</f>
        <v>2.9969999999999997E-4</v>
      </c>
    </row>
    <row r="4935" spans="1:12">
      <c r="A4935" s="118">
        <v>45017</v>
      </c>
      <c r="B4935" t="s">
        <v>16151</v>
      </c>
      <c r="C4935" t="s">
        <v>16150</v>
      </c>
      <c r="D4935" t="s">
        <v>16683</v>
      </c>
      <c r="E4935" t="s">
        <v>16682</v>
      </c>
      <c r="F4935" s="119" t="s">
        <v>16192</v>
      </c>
      <c r="G4935" t="s">
        <v>16681</v>
      </c>
      <c r="H4935" t="s">
        <v>16146</v>
      </c>
      <c r="I4935">
        <v>81</v>
      </c>
      <c r="J4935" t="s">
        <v>145</v>
      </c>
      <c r="K4935" t="s">
        <v>137</v>
      </c>
      <c r="L4935">
        <f>I4935*$Q$2/100/1000</f>
        <v>2.9969999999999997E-4</v>
      </c>
    </row>
    <row r="4936" spans="1:12">
      <c r="A4936" s="118">
        <v>45017</v>
      </c>
      <c r="B4936" t="s">
        <v>16151</v>
      </c>
      <c r="C4936" t="s">
        <v>16150</v>
      </c>
      <c r="D4936" t="s">
        <v>16680</v>
      </c>
      <c r="E4936" t="s">
        <v>16679</v>
      </c>
      <c r="F4936" s="119">
        <v>5145149</v>
      </c>
      <c r="G4936" t="s">
        <v>16183</v>
      </c>
      <c r="H4936" t="s">
        <v>16146</v>
      </c>
      <c r="I4936">
        <v>81</v>
      </c>
      <c r="J4936" t="s">
        <v>145</v>
      </c>
      <c r="K4936" t="s">
        <v>137</v>
      </c>
      <c r="L4936">
        <f>I4936*$Q$2/100/1000</f>
        <v>2.9969999999999997E-4</v>
      </c>
    </row>
    <row r="4937" spans="1:12">
      <c r="A4937" s="118">
        <v>45047</v>
      </c>
      <c r="B4937" t="s">
        <v>271</v>
      </c>
      <c r="C4937" t="s">
        <v>270</v>
      </c>
      <c r="D4937" t="s">
        <v>1863</v>
      </c>
      <c r="E4937" t="s">
        <v>16678</v>
      </c>
      <c r="F4937">
        <v>30202403</v>
      </c>
      <c r="G4937" t="s">
        <v>267</v>
      </c>
      <c r="H4937" t="s">
        <v>266</v>
      </c>
      <c r="I4937">
        <v>180</v>
      </c>
      <c r="J4937" t="s">
        <v>145</v>
      </c>
      <c r="K4937" t="s">
        <v>137</v>
      </c>
      <c r="L4937">
        <f>I4937*$Q$2/100/1000</f>
        <v>6.6599999999999993E-4</v>
      </c>
    </row>
    <row r="4938" spans="1:12">
      <c r="A4938" s="118">
        <v>45017</v>
      </c>
      <c r="B4938" t="s">
        <v>16151</v>
      </c>
      <c r="C4938" t="s">
        <v>16150</v>
      </c>
      <c r="D4938" t="s">
        <v>16456</v>
      </c>
      <c r="E4938" t="s">
        <v>16677</v>
      </c>
      <c r="F4938" s="119">
        <v>13205387</v>
      </c>
      <c r="G4938" t="s">
        <v>16217</v>
      </c>
      <c r="H4938" t="s">
        <v>16146</v>
      </c>
      <c r="I4938">
        <v>81</v>
      </c>
      <c r="J4938" t="s">
        <v>145</v>
      </c>
      <c r="K4938" t="s">
        <v>137</v>
      </c>
      <c r="L4938">
        <f>I4938*$Q$2/100/1000</f>
        <v>2.9969999999999997E-4</v>
      </c>
    </row>
    <row r="4939" spans="1:12">
      <c r="A4939" s="118">
        <v>45017</v>
      </c>
      <c r="B4939" t="s">
        <v>16151</v>
      </c>
      <c r="C4939" t="s">
        <v>16150</v>
      </c>
      <c r="D4939" t="s">
        <v>16521</v>
      </c>
      <c r="E4939" t="s">
        <v>16676</v>
      </c>
      <c r="F4939" s="119" t="s">
        <v>16242</v>
      </c>
      <c r="G4939" t="s">
        <v>16241</v>
      </c>
      <c r="H4939" t="s">
        <v>16146</v>
      </c>
      <c r="I4939">
        <v>81</v>
      </c>
      <c r="J4939" t="s">
        <v>145</v>
      </c>
      <c r="K4939" t="s">
        <v>137</v>
      </c>
      <c r="L4939">
        <f>I4939*$Q$2/100/1000</f>
        <v>2.9969999999999997E-4</v>
      </c>
    </row>
    <row r="4940" spans="1:12">
      <c r="A4940" s="118">
        <v>45017</v>
      </c>
      <c r="B4940" t="s">
        <v>16151</v>
      </c>
      <c r="C4940" t="s">
        <v>16150</v>
      </c>
      <c r="D4940" t="s">
        <v>16558</v>
      </c>
      <c r="E4940" t="s">
        <v>16675</v>
      </c>
      <c r="F4940" s="119" t="s">
        <v>16192</v>
      </c>
      <c r="G4940" t="s">
        <v>16191</v>
      </c>
      <c r="H4940" t="s">
        <v>16146</v>
      </c>
      <c r="I4940">
        <v>81</v>
      </c>
      <c r="J4940" t="s">
        <v>145</v>
      </c>
      <c r="K4940" t="s">
        <v>137</v>
      </c>
      <c r="L4940">
        <f>I4940*$Q$2/100/1000</f>
        <v>2.9969999999999997E-4</v>
      </c>
    </row>
    <row r="4941" spans="1:12">
      <c r="A4941" s="118">
        <v>45017</v>
      </c>
      <c r="B4941" t="s">
        <v>16151</v>
      </c>
      <c r="C4941" t="s">
        <v>16150</v>
      </c>
      <c r="D4941" t="s">
        <v>16558</v>
      </c>
      <c r="E4941" t="s">
        <v>16674</v>
      </c>
      <c r="F4941" s="119">
        <v>101018115</v>
      </c>
      <c r="G4941" t="s">
        <v>16673</v>
      </c>
      <c r="H4941" t="s">
        <v>16146</v>
      </c>
      <c r="I4941">
        <v>81</v>
      </c>
      <c r="J4941" t="s">
        <v>145</v>
      </c>
      <c r="K4941" t="s">
        <v>137</v>
      </c>
      <c r="L4941">
        <f>I4941*$Q$2/100/1000</f>
        <v>2.9969999999999997E-4</v>
      </c>
    </row>
    <row r="4942" spans="1:12">
      <c r="A4942" s="118">
        <v>45047</v>
      </c>
      <c r="B4942" t="s">
        <v>16151</v>
      </c>
      <c r="C4942" t="s">
        <v>16150</v>
      </c>
      <c r="D4942" t="s">
        <v>16456</v>
      </c>
      <c r="E4942" t="s">
        <v>16672</v>
      </c>
      <c r="F4942" t="s">
        <v>16378</v>
      </c>
      <c r="G4942" t="s">
        <v>16377</v>
      </c>
      <c r="H4942" t="s">
        <v>16146</v>
      </c>
      <c r="I4942">
        <v>81</v>
      </c>
      <c r="J4942" t="s">
        <v>145</v>
      </c>
      <c r="K4942" t="s">
        <v>137</v>
      </c>
      <c r="L4942">
        <f>I4942*$Q$2/100/1000</f>
        <v>2.9969999999999997E-4</v>
      </c>
    </row>
    <row r="4943" spans="1:12">
      <c r="A4943" s="118">
        <v>45047</v>
      </c>
      <c r="B4943" t="s">
        <v>16151</v>
      </c>
      <c r="C4943" t="s">
        <v>16150</v>
      </c>
      <c r="D4943" t="s">
        <v>16671</v>
      </c>
      <c r="E4943" t="s">
        <v>16670</v>
      </c>
      <c r="F4943" t="s">
        <v>16669</v>
      </c>
      <c r="G4943" t="s">
        <v>16668</v>
      </c>
      <c r="H4943" t="s">
        <v>16146</v>
      </c>
      <c r="I4943">
        <v>81</v>
      </c>
      <c r="J4943" t="s">
        <v>145</v>
      </c>
      <c r="K4943" t="s">
        <v>137</v>
      </c>
      <c r="L4943">
        <f>I4943*$Q$2/100/1000</f>
        <v>2.9969999999999997E-4</v>
      </c>
    </row>
    <row r="4944" spans="1:12">
      <c r="A4944" s="118">
        <v>45047</v>
      </c>
      <c r="B4944" t="s">
        <v>16151</v>
      </c>
      <c r="C4944" t="s">
        <v>16150</v>
      </c>
      <c r="D4944" t="s">
        <v>16614</v>
      </c>
      <c r="E4944" t="s">
        <v>16667</v>
      </c>
      <c r="F4944" t="s">
        <v>16344</v>
      </c>
      <c r="G4944" t="s">
        <v>16343</v>
      </c>
      <c r="H4944" t="s">
        <v>16146</v>
      </c>
      <c r="I4944">
        <v>81</v>
      </c>
      <c r="J4944" t="s">
        <v>145</v>
      </c>
      <c r="K4944" t="s">
        <v>137</v>
      </c>
      <c r="L4944">
        <f>I4944*$Q$2/100/1000</f>
        <v>2.9969999999999997E-4</v>
      </c>
    </row>
    <row r="4945" spans="1:12">
      <c r="A4945" s="118">
        <v>45047</v>
      </c>
      <c r="B4945" t="s">
        <v>16151</v>
      </c>
      <c r="C4945" t="s">
        <v>16150</v>
      </c>
      <c r="D4945" t="s">
        <v>16493</v>
      </c>
      <c r="E4945" t="s">
        <v>16666</v>
      </c>
      <c r="F4945" t="s">
        <v>16344</v>
      </c>
      <c r="G4945" t="s">
        <v>16343</v>
      </c>
      <c r="H4945" t="s">
        <v>16146</v>
      </c>
      <c r="I4945">
        <v>81</v>
      </c>
      <c r="J4945" t="s">
        <v>145</v>
      </c>
      <c r="K4945" t="s">
        <v>137</v>
      </c>
      <c r="L4945">
        <f>I4945*$Q$2/100/1000</f>
        <v>2.9969999999999997E-4</v>
      </c>
    </row>
    <row r="4946" spans="1:12">
      <c r="A4946" s="118">
        <v>45047</v>
      </c>
      <c r="B4946" t="s">
        <v>16151</v>
      </c>
      <c r="C4946" t="s">
        <v>16150</v>
      </c>
      <c r="D4946" t="s">
        <v>16665</v>
      </c>
      <c r="E4946" t="s">
        <v>16664</v>
      </c>
      <c r="F4946" t="s">
        <v>15547</v>
      </c>
      <c r="G4946" t="s">
        <v>15546</v>
      </c>
      <c r="H4946" t="s">
        <v>16146</v>
      </c>
      <c r="I4946">
        <v>81</v>
      </c>
      <c r="J4946" t="s">
        <v>145</v>
      </c>
      <c r="K4946" t="s">
        <v>137</v>
      </c>
      <c r="L4946">
        <f>I4946*$Q$2/100/1000</f>
        <v>2.9969999999999997E-4</v>
      </c>
    </row>
    <row r="4947" spans="1:12">
      <c r="A4947" s="118">
        <v>45047</v>
      </c>
      <c r="B4947" t="s">
        <v>180</v>
      </c>
      <c r="C4947" t="s">
        <v>179</v>
      </c>
      <c r="D4947" t="s">
        <v>16663</v>
      </c>
      <c r="E4947" t="s">
        <v>16662</v>
      </c>
      <c r="F4947" t="s">
        <v>16661</v>
      </c>
      <c r="G4947" t="s">
        <v>16660</v>
      </c>
      <c r="H4947" t="s">
        <v>174</v>
      </c>
      <c r="I4947">
        <v>3154</v>
      </c>
      <c r="J4947" t="s">
        <v>173</v>
      </c>
      <c r="K4947" t="s">
        <v>172</v>
      </c>
      <c r="L4947">
        <f>I4947*$Q$3/(1000/25)</f>
        <v>2.5295079999999999</v>
      </c>
    </row>
    <row r="4948" spans="1:12">
      <c r="A4948" s="118">
        <v>45047</v>
      </c>
      <c r="B4948" t="s">
        <v>16151</v>
      </c>
      <c r="C4948" t="s">
        <v>16150</v>
      </c>
      <c r="D4948" t="s">
        <v>16659</v>
      </c>
      <c r="E4948" t="s">
        <v>16658</v>
      </c>
      <c r="F4948" t="s">
        <v>16489</v>
      </c>
      <c r="G4948" t="s">
        <v>16488</v>
      </c>
      <c r="H4948" t="s">
        <v>16146</v>
      </c>
      <c r="I4948">
        <v>81</v>
      </c>
      <c r="J4948" t="s">
        <v>145</v>
      </c>
      <c r="K4948" t="s">
        <v>137</v>
      </c>
      <c r="L4948">
        <f>I4948*$Q$2/100/1000</f>
        <v>2.9969999999999997E-4</v>
      </c>
    </row>
    <row r="4949" spans="1:12">
      <c r="A4949" s="118">
        <v>45047</v>
      </c>
      <c r="B4949" t="s">
        <v>16151</v>
      </c>
      <c r="C4949" t="s">
        <v>16150</v>
      </c>
      <c r="D4949" t="s">
        <v>16248</v>
      </c>
      <c r="E4949" t="s">
        <v>16657</v>
      </c>
      <c r="F4949" t="s">
        <v>16192</v>
      </c>
      <c r="G4949" t="s">
        <v>16191</v>
      </c>
      <c r="H4949" t="s">
        <v>16146</v>
      </c>
      <c r="I4949">
        <v>81</v>
      </c>
      <c r="J4949" t="s">
        <v>145</v>
      </c>
      <c r="K4949" t="s">
        <v>137</v>
      </c>
      <c r="L4949">
        <f>I4949*$Q$2/100/1000</f>
        <v>2.9969999999999997E-4</v>
      </c>
    </row>
    <row r="4950" spans="1:12">
      <c r="A4950" s="118">
        <v>45047</v>
      </c>
      <c r="B4950" t="s">
        <v>16151</v>
      </c>
      <c r="C4950" t="s">
        <v>16150</v>
      </c>
      <c r="D4950" t="s">
        <v>16612</v>
      </c>
      <c r="E4950" t="s">
        <v>16656</v>
      </c>
      <c r="F4950" t="s">
        <v>16545</v>
      </c>
      <c r="G4950" t="s">
        <v>16544</v>
      </c>
      <c r="H4950" t="s">
        <v>16146</v>
      </c>
      <c r="I4950">
        <v>81</v>
      </c>
      <c r="J4950" t="s">
        <v>145</v>
      </c>
      <c r="K4950" t="s">
        <v>137</v>
      </c>
      <c r="L4950">
        <f>I4950*$Q$2/100/1000</f>
        <v>2.9969999999999997E-4</v>
      </c>
    </row>
    <row r="4951" spans="1:12">
      <c r="A4951" s="118">
        <v>45047</v>
      </c>
      <c r="B4951" t="s">
        <v>16151</v>
      </c>
      <c r="C4951" t="s">
        <v>16150</v>
      </c>
      <c r="D4951" t="s">
        <v>16248</v>
      </c>
      <c r="E4951" t="s">
        <v>16655</v>
      </c>
      <c r="F4951" t="s">
        <v>16192</v>
      </c>
      <c r="G4951" t="s">
        <v>16191</v>
      </c>
      <c r="H4951" t="s">
        <v>16146</v>
      </c>
      <c r="I4951">
        <v>81</v>
      </c>
      <c r="J4951" t="s">
        <v>145</v>
      </c>
      <c r="K4951" t="s">
        <v>137</v>
      </c>
      <c r="L4951">
        <f>I4951*$Q$2/100/1000</f>
        <v>2.9969999999999997E-4</v>
      </c>
    </row>
    <row r="4952" spans="1:12">
      <c r="A4952" s="118">
        <v>45047</v>
      </c>
      <c r="B4952" t="s">
        <v>16151</v>
      </c>
      <c r="C4952" t="s">
        <v>16150</v>
      </c>
      <c r="D4952" t="s">
        <v>16654</v>
      </c>
      <c r="E4952" t="s">
        <v>16653</v>
      </c>
      <c r="F4952" t="s">
        <v>16608</v>
      </c>
      <c r="G4952" t="s">
        <v>16607</v>
      </c>
      <c r="H4952" s="132" t="s">
        <v>16652</v>
      </c>
      <c r="I4952">
        <v>81</v>
      </c>
      <c r="J4952" t="s">
        <v>145</v>
      </c>
      <c r="K4952" t="s">
        <v>137</v>
      </c>
      <c r="L4952">
        <f>I4952*$Q$2/100/1000</f>
        <v>2.9969999999999997E-4</v>
      </c>
    </row>
    <row r="4953" spans="1:12">
      <c r="A4953" s="118">
        <v>45047</v>
      </c>
      <c r="B4953" t="s">
        <v>16151</v>
      </c>
      <c r="C4953" t="s">
        <v>16150</v>
      </c>
      <c r="D4953" t="s">
        <v>16651</v>
      </c>
      <c r="E4953" t="s">
        <v>16650</v>
      </c>
      <c r="F4953">
        <v>42207846</v>
      </c>
      <c r="G4953" t="s">
        <v>16152</v>
      </c>
      <c r="H4953" t="s">
        <v>16146</v>
      </c>
      <c r="I4953">
        <v>81</v>
      </c>
      <c r="J4953" t="s">
        <v>145</v>
      </c>
      <c r="K4953" t="s">
        <v>137</v>
      </c>
      <c r="L4953">
        <f>I4953*$Q$2/100/1000</f>
        <v>2.9969999999999997E-4</v>
      </c>
    </row>
    <row r="4954" spans="1:12">
      <c r="A4954" s="118">
        <v>45047</v>
      </c>
      <c r="B4954" t="s">
        <v>16151</v>
      </c>
      <c r="C4954" t="s">
        <v>16150</v>
      </c>
      <c r="D4954" t="s">
        <v>16635</v>
      </c>
      <c r="E4954" t="s">
        <v>16649</v>
      </c>
      <c r="F4954" t="s">
        <v>16401</v>
      </c>
      <c r="G4954" t="s">
        <v>16400</v>
      </c>
      <c r="H4954" t="s">
        <v>16146</v>
      </c>
      <c r="I4954">
        <v>81</v>
      </c>
      <c r="J4954" t="s">
        <v>145</v>
      </c>
      <c r="K4954" t="s">
        <v>137</v>
      </c>
      <c r="L4954">
        <f>I4954*$Q$2/100/1000</f>
        <v>2.9969999999999997E-4</v>
      </c>
    </row>
    <row r="4955" spans="1:12">
      <c r="A4955" s="118">
        <v>45047</v>
      </c>
      <c r="B4955" t="s">
        <v>365</v>
      </c>
      <c r="C4955" t="s">
        <v>364</v>
      </c>
      <c r="D4955" t="s">
        <v>5637</v>
      </c>
      <c r="E4955" t="s">
        <v>16648</v>
      </c>
      <c r="F4955" t="s">
        <v>388</v>
      </c>
      <c r="G4955" t="s">
        <v>13349</v>
      </c>
      <c r="H4955" t="s">
        <v>359</v>
      </c>
      <c r="I4955">
        <v>144</v>
      </c>
      <c r="J4955" t="s">
        <v>138</v>
      </c>
      <c r="K4955" t="s">
        <v>137</v>
      </c>
      <c r="L4955">
        <f>I4955*$Q$2/1000</f>
        <v>5.3280000000000001E-2</v>
      </c>
    </row>
    <row r="4956" spans="1:12">
      <c r="A4956" s="118">
        <v>45047</v>
      </c>
      <c r="B4956" t="s">
        <v>365</v>
      </c>
      <c r="C4956" t="s">
        <v>364</v>
      </c>
      <c r="D4956" t="s">
        <v>13850</v>
      </c>
      <c r="E4956" t="s">
        <v>16647</v>
      </c>
      <c r="F4956" t="s">
        <v>13345</v>
      </c>
      <c r="G4956" t="s">
        <v>13344</v>
      </c>
      <c r="H4956" t="s">
        <v>359</v>
      </c>
      <c r="I4956">
        <v>144</v>
      </c>
      <c r="J4956" t="s">
        <v>138</v>
      </c>
      <c r="K4956" t="s">
        <v>137</v>
      </c>
      <c r="L4956">
        <f>I4956*$Q$2/1000</f>
        <v>5.3280000000000001E-2</v>
      </c>
    </row>
    <row r="4957" spans="1:12">
      <c r="A4957" s="118">
        <v>45047</v>
      </c>
      <c r="B4957" t="s">
        <v>365</v>
      </c>
      <c r="C4957" t="s">
        <v>364</v>
      </c>
      <c r="D4957" t="s">
        <v>5646</v>
      </c>
      <c r="E4957" t="s">
        <v>16646</v>
      </c>
      <c r="F4957" t="s">
        <v>1675</v>
      </c>
      <c r="G4957" t="s">
        <v>1674</v>
      </c>
      <c r="H4957" t="s">
        <v>359</v>
      </c>
      <c r="I4957">
        <v>144</v>
      </c>
      <c r="J4957" t="s">
        <v>138</v>
      </c>
      <c r="K4957" t="s">
        <v>137</v>
      </c>
      <c r="L4957">
        <f>I4957*$Q$2/1000</f>
        <v>5.3280000000000001E-2</v>
      </c>
    </row>
    <row r="4958" spans="1:12">
      <c r="A4958" s="118">
        <v>45047</v>
      </c>
      <c r="B4958" t="s">
        <v>16151</v>
      </c>
      <c r="C4958" t="s">
        <v>16150</v>
      </c>
      <c r="D4958" t="s">
        <v>16451</v>
      </c>
      <c r="E4958" t="s">
        <v>16645</v>
      </c>
      <c r="F4958" t="s">
        <v>16449</v>
      </c>
      <c r="G4958" t="s">
        <v>16448</v>
      </c>
      <c r="H4958" t="s">
        <v>16146</v>
      </c>
      <c r="I4958">
        <v>81</v>
      </c>
      <c r="J4958" t="s">
        <v>145</v>
      </c>
      <c r="K4958" t="s">
        <v>137</v>
      </c>
      <c r="L4958">
        <f>I4958*$Q$2/100/1000</f>
        <v>2.9969999999999997E-4</v>
      </c>
    </row>
    <row r="4959" spans="1:12">
      <c r="A4959" s="118">
        <v>45047</v>
      </c>
      <c r="B4959" t="s">
        <v>365</v>
      </c>
      <c r="C4959" t="s">
        <v>364</v>
      </c>
      <c r="D4959" t="s">
        <v>13873</v>
      </c>
      <c r="E4959" t="s">
        <v>16644</v>
      </c>
      <c r="F4959" t="s">
        <v>1675</v>
      </c>
      <c r="G4959" t="s">
        <v>1674</v>
      </c>
      <c r="H4959" t="s">
        <v>359</v>
      </c>
      <c r="I4959">
        <v>144</v>
      </c>
      <c r="J4959" t="s">
        <v>138</v>
      </c>
      <c r="K4959" t="s">
        <v>137</v>
      </c>
      <c r="L4959">
        <f>I4959*$Q$2/1000</f>
        <v>5.3280000000000001E-2</v>
      </c>
    </row>
    <row r="4960" spans="1:12">
      <c r="A4960" s="118">
        <v>45047</v>
      </c>
      <c r="B4960" t="s">
        <v>365</v>
      </c>
      <c r="C4960" t="s">
        <v>364</v>
      </c>
      <c r="D4960" t="s">
        <v>12349</v>
      </c>
      <c r="E4960" t="s">
        <v>16643</v>
      </c>
      <c r="F4960">
        <v>101036472</v>
      </c>
      <c r="G4960" t="s">
        <v>16642</v>
      </c>
      <c r="H4960" t="s">
        <v>359</v>
      </c>
      <c r="I4960">
        <v>144</v>
      </c>
      <c r="J4960" t="s">
        <v>138</v>
      </c>
      <c r="K4960" t="s">
        <v>137</v>
      </c>
      <c r="L4960">
        <f>I4960*$Q$2/1000</f>
        <v>5.3280000000000001E-2</v>
      </c>
    </row>
    <row r="4961" spans="1:12">
      <c r="A4961" s="118">
        <v>45047</v>
      </c>
      <c r="B4961" t="s">
        <v>365</v>
      </c>
      <c r="C4961" t="s">
        <v>364</v>
      </c>
      <c r="D4961" t="s">
        <v>13848</v>
      </c>
      <c r="E4961" t="s">
        <v>16641</v>
      </c>
      <c r="F4961">
        <v>101036472</v>
      </c>
      <c r="G4961" t="s">
        <v>16639</v>
      </c>
      <c r="H4961" t="s">
        <v>359</v>
      </c>
      <c r="I4961">
        <v>144</v>
      </c>
      <c r="J4961" t="s">
        <v>138</v>
      </c>
      <c r="K4961" t="s">
        <v>137</v>
      </c>
      <c r="L4961">
        <f>I4961*$Q$2/1000</f>
        <v>5.3280000000000001E-2</v>
      </c>
    </row>
    <row r="4962" spans="1:12">
      <c r="A4962" s="118">
        <v>45047</v>
      </c>
      <c r="B4962" t="s">
        <v>365</v>
      </c>
      <c r="C4962" t="s">
        <v>364</v>
      </c>
      <c r="D4962" t="s">
        <v>11377</v>
      </c>
      <c r="E4962" t="s">
        <v>16640</v>
      </c>
      <c r="F4962">
        <v>101036472</v>
      </c>
      <c r="G4962" t="s">
        <v>16639</v>
      </c>
      <c r="H4962" t="s">
        <v>359</v>
      </c>
      <c r="I4962">
        <v>144</v>
      </c>
      <c r="J4962" t="s">
        <v>138</v>
      </c>
      <c r="K4962" t="s">
        <v>137</v>
      </c>
      <c r="L4962">
        <f>I4962*$Q$2/1000</f>
        <v>5.3280000000000001E-2</v>
      </c>
    </row>
    <row r="4963" spans="1:12">
      <c r="A4963" s="118">
        <v>45047</v>
      </c>
      <c r="B4963" t="s">
        <v>365</v>
      </c>
      <c r="C4963" t="s">
        <v>364</v>
      </c>
      <c r="D4963" t="s">
        <v>13848</v>
      </c>
      <c r="E4963" t="s">
        <v>16638</v>
      </c>
      <c r="F4963" t="s">
        <v>727</v>
      </c>
      <c r="G4963" t="s">
        <v>5644</v>
      </c>
      <c r="H4963" t="s">
        <v>359</v>
      </c>
      <c r="I4963">
        <v>144</v>
      </c>
      <c r="J4963" t="s">
        <v>138</v>
      </c>
      <c r="K4963" t="s">
        <v>137</v>
      </c>
      <c r="L4963">
        <f>I4963*$Q$2/1000</f>
        <v>5.3280000000000001E-2</v>
      </c>
    </row>
    <row r="4964" spans="1:12">
      <c r="A4964" s="118">
        <v>45047</v>
      </c>
      <c r="B4964" t="s">
        <v>365</v>
      </c>
      <c r="C4964" t="s">
        <v>364</v>
      </c>
      <c r="D4964" t="s">
        <v>13850</v>
      </c>
      <c r="E4964" t="s">
        <v>16637</v>
      </c>
      <c r="F4964" t="s">
        <v>727</v>
      </c>
      <c r="G4964" t="s">
        <v>5644</v>
      </c>
      <c r="H4964" t="s">
        <v>359</v>
      </c>
      <c r="I4964">
        <v>144</v>
      </c>
      <c r="J4964" t="s">
        <v>138</v>
      </c>
      <c r="K4964" t="s">
        <v>137</v>
      </c>
      <c r="L4964">
        <f>I4964*$Q$2/1000</f>
        <v>5.3280000000000001E-2</v>
      </c>
    </row>
    <row r="4965" spans="1:12">
      <c r="A4965" s="118">
        <v>45047</v>
      </c>
      <c r="B4965" t="s">
        <v>365</v>
      </c>
      <c r="C4965" t="s">
        <v>364</v>
      </c>
      <c r="D4965" t="s">
        <v>5640</v>
      </c>
      <c r="E4965" t="s">
        <v>16636</v>
      </c>
      <c r="F4965" t="s">
        <v>727</v>
      </c>
      <c r="G4965" t="s">
        <v>11966</v>
      </c>
      <c r="H4965" t="s">
        <v>359</v>
      </c>
      <c r="I4965">
        <v>144</v>
      </c>
      <c r="J4965" t="s">
        <v>138</v>
      </c>
      <c r="K4965" t="s">
        <v>137</v>
      </c>
      <c r="L4965">
        <f>I4965*$Q$2/1000</f>
        <v>5.3280000000000001E-2</v>
      </c>
    </row>
    <row r="4966" spans="1:12">
      <c r="A4966" s="118">
        <v>45047</v>
      </c>
      <c r="B4966" t="s">
        <v>16151</v>
      </c>
      <c r="C4966" t="s">
        <v>16150</v>
      </c>
      <c r="D4966" t="s">
        <v>16635</v>
      </c>
      <c r="E4966" t="s">
        <v>16634</v>
      </c>
      <c r="F4966">
        <v>101049992</v>
      </c>
      <c r="G4966" t="s">
        <v>16633</v>
      </c>
      <c r="H4966" t="s">
        <v>16146</v>
      </c>
      <c r="I4966">
        <v>81</v>
      </c>
      <c r="J4966" t="s">
        <v>145</v>
      </c>
      <c r="K4966" t="s">
        <v>137</v>
      </c>
      <c r="L4966">
        <f>I4966*$Q$2/100/1000</f>
        <v>2.9969999999999997E-4</v>
      </c>
    </row>
    <row r="4967" spans="1:12">
      <c r="A4967" s="118">
        <v>45047</v>
      </c>
      <c r="B4967" t="s">
        <v>365</v>
      </c>
      <c r="C4967" t="s">
        <v>364</v>
      </c>
      <c r="D4967" t="s">
        <v>1391</v>
      </c>
      <c r="E4967" t="s">
        <v>16632</v>
      </c>
      <c r="F4967" t="s">
        <v>903</v>
      </c>
      <c r="G4967" t="s">
        <v>902</v>
      </c>
      <c r="H4967" t="s">
        <v>359</v>
      </c>
      <c r="I4967">
        <v>144</v>
      </c>
      <c r="J4967" t="s">
        <v>138</v>
      </c>
      <c r="K4967" t="s">
        <v>137</v>
      </c>
      <c r="L4967">
        <f>I4967*$Q$2/1000</f>
        <v>5.3280000000000001E-2</v>
      </c>
    </row>
    <row r="4968" spans="1:12">
      <c r="A4968" s="118">
        <v>45047</v>
      </c>
      <c r="B4968" t="s">
        <v>365</v>
      </c>
      <c r="C4968" t="s">
        <v>364</v>
      </c>
      <c r="D4968" t="s">
        <v>12349</v>
      </c>
      <c r="E4968" t="s">
        <v>16631</v>
      </c>
      <c r="F4968" t="s">
        <v>1040</v>
      </c>
      <c r="G4968" t="s">
        <v>5641</v>
      </c>
      <c r="H4968" t="s">
        <v>359</v>
      </c>
      <c r="I4968">
        <v>144</v>
      </c>
      <c r="J4968" t="s">
        <v>138</v>
      </c>
      <c r="K4968" t="s">
        <v>137</v>
      </c>
      <c r="L4968">
        <f>I4968*$Q$2/1000</f>
        <v>5.3280000000000001E-2</v>
      </c>
    </row>
    <row r="4969" spans="1:12">
      <c r="A4969" s="118">
        <v>45047</v>
      </c>
      <c r="B4969" t="s">
        <v>16151</v>
      </c>
      <c r="C4969" t="s">
        <v>16150</v>
      </c>
      <c r="D4969" t="s">
        <v>16629</v>
      </c>
      <c r="E4969" t="s">
        <v>16630</v>
      </c>
      <c r="F4969" t="s">
        <v>16545</v>
      </c>
      <c r="G4969" t="s">
        <v>16544</v>
      </c>
      <c r="H4969" t="s">
        <v>16146</v>
      </c>
      <c r="I4969">
        <v>81</v>
      </c>
      <c r="J4969" t="s">
        <v>145</v>
      </c>
      <c r="K4969" t="s">
        <v>137</v>
      </c>
      <c r="L4969">
        <f>I4969*$Q$2/100/1000</f>
        <v>2.9969999999999997E-4</v>
      </c>
    </row>
    <row r="4970" spans="1:12">
      <c r="A4970" s="118">
        <v>45047</v>
      </c>
      <c r="B4970" t="s">
        <v>16151</v>
      </c>
      <c r="C4970" t="s">
        <v>16150</v>
      </c>
      <c r="D4970" t="s">
        <v>16629</v>
      </c>
      <c r="E4970" t="s">
        <v>16628</v>
      </c>
      <c r="F4970" t="s">
        <v>16545</v>
      </c>
      <c r="G4970" t="s">
        <v>16544</v>
      </c>
      <c r="H4970" t="s">
        <v>16146</v>
      </c>
      <c r="I4970">
        <v>81</v>
      </c>
      <c r="J4970" t="s">
        <v>145</v>
      </c>
      <c r="K4970" t="s">
        <v>137</v>
      </c>
      <c r="L4970">
        <f>I4970*$Q$2/100/1000</f>
        <v>2.9969999999999997E-4</v>
      </c>
    </row>
    <row r="4971" spans="1:12">
      <c r="A4971" s="118">
        <v>45047</v>
      </c>
      <c r="B4971" t="s">
        <v>16151</v>
      </c>
      <c r="C4971" t="s">
        <v>16150</v>
      </c>
      <c r="D4971" t="s">
        <v>16614</v>
      </c>
      <c r="E4971" t="s">
        <v>16627</v>
      </c>
      <c r="F4971" t="s">
        <v>16545</v>
      </c>
      <c r="G4971" t="s">
        <v>16544</v>
      </c>
      <c r="H4971" t="s">
        <v>16146</v>
      </c>
      <c r="I4971">
        <v>81</v>
      </c>
      <c r="J4971" t="s">
        <v>145</v>
      </c>
      <c r="K4971" t="s">
        <v>137</v>
      </c>
      <c r="L4971">
        <f>I4971*$Q$2/100/1000</f>
        <v>2.9969999999999997E-4</v>
      </c>
    </row>
    <row r="4972" spans="1:12">
      <c r="A4972" s="118">
        <v>45047</v>
      </c>
      <c r="B4972" t="s">
        <v>16151</v>
      </c>
      <c r="C4972" t="s">
        <v>16150</v>
      </c>
      <c r="D4972" t="s">
        <v>16380</v>
      </c>
      <c r="E4972" t="s">
        <v>16626</v>
      </c>
      <c r="F4972" t="s">
        <v>16545</v>
      </c>
      <c r="G4972" t="s">
        <v>16544</v>
      </c>
      <c r="H4972" t="s">
        <v>16146</v>
      </c>
      <c r="I4972">
        <v>81</v>
      </c>
      <c r="J4972" t="s">
        <v>145</v>
      </c>
      <c r="K4972" t="s">
        <v>137</v>
      </c>
      <c r="L4972">
        <f>I4972*$Q$2/100/1000</f>
        <v>2.9969999999999997E-4</v>
      </c>
    </row>
    <row r="4973" spans="1:12">
      <c r="A4973" s="118">
        <v>45047</v>
      </c>
      <c r="B4973" t="s">
        <v>271</v>
      </c>
      <c r="C4973" t="s">
        <v>270</v>
      </c>
      <c r="D4973" t="s">
        <v>1863</v>
      </c>
      <c r="E4973" t="s">
        <v>16625</v>
      </c>
      <c r="F4973">
        <v>30202404</v>
      </c>
      <c r="G4973" t="s">
        <v>3119</v>
      </c>
      <c r="H4973" t="s">
        <v>266</v>
      </c>
      <c r="I4973">
        <v>180</v>
      </c>
      <c r="J4973" t="s">
        <v>145</v>
      </c>
      <c r="K4973" t="s">
        <v>137</v>
      </c>
      <c r="L4973">
        <f>I4973*$Q$2/100/1000</f>
        <v>6.6599999999999993E-4</v>
      </c>
    </row>
    <row r="4974" spans="1:12">
      <c r="A4974" s="118">
        <v>45047</v>
      </c>
      <c r="B4974" t="s">
        <v>16151</v>
      </c>
      <c r="C4974" t="s">
        <v>16150</v>
      </c>
      <c r="D4974" t="s">
        <v>16624</v>
      </c>
      <c r="E4974" t="s">
        <v>16623</v>
      </c>
      <c r="F4974">
        <v>101004750</v>
      </c>
      <c r="G4974" t="s">
        <v>16622</v>
      </c>
      <c r="H4974" t="s">
        <v>16146</v>
      </c>
      <c r="I4974">
        <v>81</v>
      </c>
      <c r="J4974" t="s">
        <v>145</v>
      </c>
      <c r="K4974" t="s">
        <v>137</v>
      </c>
      <c r="L4974">
        <f>I4974*$Q$2/100/1000</f>
        <v>2.9969999999999997E-4</v>
      </c>
    </row>
    <row r="4975" spans="1:12">
      <c r="A4975" s="118">
        <v>45047</v>
      </c>
      <c r="B4975" t="s">
        <v>16151</v>
      </c>
      <c r="C4975" t="s">
        <v>16150</v>
      </c>
      <c r="D4975" t="s">
        <v>16380</v>
      </c>
      <c r="E4975" t="s">
        <v>16621</v>
      </c>
      <c r="F4975" t="s">
        <v>16545</v>
      </c>
      <c r="G4975" t="s">
        <v>16544</v>
      </c>
      <c r="H4975" t="s">
        <v>16146</v>
      </c>
      <c r="I4975">
        <v>81</v>
      </c>
      <c r="J4975" t="s">
        <v>145</v>
      </c>
      <c r="K4975" t="s">
        <v>137</v>
      </c>
      <c r="L4975">
        <f>I4975*$Q$2/100/1000</f>
        <v>2.9969999999999997E-4</v>
      </c>
    </row>
    <row r="4976" spans="1:12">
      <c r="A4976" s="118">
        <v>45047</v>
      </c>
      <c r="B4976" t="s">
        <v>16151</v>
      </c>
      <c r="C4976" t="s">
        <v>16150</v>
      </c>
      <c r="D4976" t="s">
        <v>16346</v>
      </c>
      <c r="E4976" t="s">
        <v>16620</v>
      </c>
      <c r="F4976" t="s">
        <v>16545</v>
      </c>
      <c r="G4976" t="s">
        <v>16544</v>
      </c>
      <c r="H4976" t="s">
        <v>16146</v>
      </c>
      <c r="I4976">
        <v>81</v>
      </c>
      <c r="J4976" t="s">
        <v>145</v>
      </c>
      <c r="K4976" t="s">
        <v>137</v>
      </c>
      <c r="L4976">
        <f>I4976*$Q$2/100/1000</f>
        <v>2.9969999999999997E-4</v>
      </c>
    </row>
    <row r="4977" spans="1:12">
      <c r="A4977" s="118">
        <v>45047</v>
      </c>
      <c r="B4977" t="s">
        <v>16151</v>
      </c>
      <c r="C4977" t="s">
        <v>16150</v>
      </c>
      <c r="D4977" t="s">
        <v>16346</v>
      </c>
      <c r="E4977" t="s">
        <v>16619</v>
      </c>
      <c r="F4977" t="s">
        <v>16545</v>
      </c>
      <c r="G4977" t="s">
        <v>16544</v>
      </c>
      <c r="H4977" t="s">
        <v>16146</v>
      </c>
      <c r="I4977">
        <v>81</v>
      </c>
      <c r="J4977" t="s">
        <v>145</v>
      </c>
      <c r="K4977" t="s">
        <v>137</v>
      </c>
      <c r="L4977">
        <f>I4977*$Q$2/100/1000</f>
        <v>2.9969999999999997E-4</v>
      </c>
    </row>
    <row r="4978" spans="1:12">
      <c r="A4978" s="118">
        <v>45047</v>
      </c>
      <c r="B4978" t="s">
        <v>180</v>
      </c>
      <c r="C4978" t="s">
        <v>179</v>
      </c>
      <c r="D4978" t="s">
        <v>6246</v>
      </c>
      <c r="E4978" t="s">
        <v>16618</v>
      </c>
      <c r="F4978" t="s">
        <v>16617</v>
      </c>
      <c r="G4978" t="s">
        <v>16616</v>
      </c>
      <c r="H4978" t="s">
        <v>174</v>
      </c>
      <c r="I4978">
        <v>3154</v>
      </c>
      <c r="J4978" t="s">
        <v>173</v>
      </c>
      <c r="K4978" t="s">
        <v>172</v>
      </c>
      <c r="L4978">
        <f>I4978*$Q$3/(1000/0.1)</f>
        <v>1.0118031999999999E-2</v>
      </c>
    </row>
    <row r="4979" spans="1:12">
      <c r="A4979" s="118">
        <v>45047</v>
      </c>
      <c r="B4979" t="s">
        <v>16151</v>
      </c>
      <c r="C4979" t="s">
        <v>16150</v>
      </c>
      <c r="D4979" t="s">
        <v>16558</v>
      </c>
      <c r="E4979" t="s">
        <v>16615</v>
      </c>
      <c r="F4979" t="s">
        <v>16177</v>
      </c>
      <c r="G4979" t="s">
        <v>16176</v>
      </c>
      <c r="H4979" t="s">
        <v>16146</v>
      </c>
      <c r="I4979">
        <v>81</v>
      </c>
      <c r="J4979" t="s">
        <v>145</v>
      </c>
      <c r="K4979" t="s">
        <v>137</v>
      </c>
      <c r="L4979">
        <f>I4979*$Q$2/100/1000</f>
        <v>2.9969999999999997E-4</v>
      </c>
    </row>
    <row r="4980" spans="1:12">
      <c r="A4980" s="118">
        <v>45047</v>
      </c>
      <c r="B4980" t="s">
        <v>16151</v>
      </c>
      <c r="C4980" t="s">
        <v>16150</v>
      </c>
      <c r="D4980" t="s">
        <v>16614</v>
      </c>
      <c r="E4980" t="s">
        <v>16613</v>
      </c>
      <c r="F4980" t="s">
        <v>16188</v>
      </c>
      <c r="G4980" t="s">
        <v>16187</v>
      </c>
      <c r="H4980" t="s">
        <v>16146</v>
      </c>
      <c r="I4980">
        <v>81</v>
      </c>
      <c r="J4980" t="s">
        <v>145</v>
      </c>
      <c r="K4980" t="s">
        <v>137</v>
      </c>
      <c r="L4980">
        <f>I4980*$Q$2/100/1000</f>
        <v>2.9969999999999997E-4</v>
      </c>
    </row>
    <row r="4981" spans="1:12">
      <c r="A4981" s="118">
        <v>45047</v>
      </c>
      <c r="B4981" t="s">
        <v>16151</v>
      </c>
      <c r="C4981" t="s">
        <v>16150</v>
      </c>
      <c r="D4981" t="s">
        <v>16612</v>
      </c>
      <c r="E4981" t="s">
        <v>16611</v>
      </c>
      <c r="F4981" t="s">
        <v>16234</v>
      </c>
      <c r="G4981" t="s">
        <v>16233</v>
      </c>
      <c r="H4981" t="s">
        <v>16146</v>
      </c>
      <c r="I4981">
        <v>81</v>
      </c>
      <c r="J4981" t="s">
        <v>145</v>
      </c>
      <c r="K4981" t="s">
        <v>137</v>
      </c>
      <c r="L4981">
        <f>I4981*$Q$2/100/1000</f>
        <v>2.9969999999999997E-4</v>
      </c>
    </row>
    <row r="4982" spans="1:12">
      <c r="A4982" s="118">
        <v>45078</v>
      </c>
      <c r="B4982" t="s">
        <v>16151</v>
      </c>
      <c r="C4982" t="s">
        <v>16150</v>
      </c>
      <c r="D4982" t="s">
        <v>16610</v>
      </c>
      <c r="E4982" t="s">
        <v>16609</v>
      </c>
      <c r="F4982" t="s">
        <v>16608</v>
      </c>
      <c r="G4982" t="s">
        <v>16607</v>
      </c>
      <c r="H4982" t="s">
        <v>16146</v>
      </c>
      <c r="I4982">
        <v>81</v>
      </c>
      <c r="J4982" t="s">
        <v>145</v>
      </c>
      <c r="K4982" t="s">
        <v>137</v>
      </c>
      <c r="L4982">
        <f>I4982*$Q$2/100/1000</f>
        <v>2.9969999999999997E-4</v>
      </c>
    </row>
    <row r="4983" spans="1:12">
      <c r="A4983" s="118">
        <v>45078</v>
      </c>
      <c r="B4983" t="s">
        <v>16151</v>
      </c>
      <c r="C4983" t="s">
        <v>16150</v>
      </c>
      <c r="D4983" t="s">
        <v>16491</v>
      </c>
      <c r="E4983" t="s">
        <v>16606</v>
      </c>
      <c r="F4983" t="s">
        <v>16605</v>
      </c>
      <c r="G4983" t="s">
        <v>16604</v>
      </c>
      <c r="H4983" t="s">
        <v>16146</v>
      </c>
      <c r="I4983">
        <v>81</v>
      </c>
      <c r="J4983" t="s">
        <v>145</v>
      </c>
      <c r="K4983" t="s">
        <v>137</v>
      </c>
      <c r="L4983">
        <f>I4983*$Q$2/100/1000</f>
        <v>2.9969999999999997E-4</v>
      </c>
    </row>
    <row r="4984" spans="1:12">
      <c r="A4984" s="118">
        <v>45078</v>
      </c>
      <c r="B4984" t="s">
        <v>16151</v>
      </c>
      <c r="C4984" t="s">
        <v>16150</v>
      </c>
      <c r="D4984" t="s">
        <v>16248</v>
      </c>
      <c r="E4984" t="s">
        <v>16603</v>
      </c>
      <c r="F4984" t="s">
        <v>16192</v>
      </c>
      <c r="G4984" t="s">
        <v>16191</v>
      </c>
      <c r="H4984" t="s">
        <v>16146</v>
      </c>
      <c r="I4984">
        <v>81</v>
      </c>
      <c r="J4984" t="s">
        <v>145</v>
      </c>
      <c r="K4984" t="s">
        <v>137</v>
      </c>
      <c r="L4984">
        <f>I4984*$Q$2/100/1000</f>
        <v>2.9969999999999997E-4</v>
      </c>
    </row>
    <row r="4985" spans="1:12">
      <c r="A4985" s="118">
        <v>45078</v>
      </c>
      <c r="B4985" t="s">
        <v>16151</v>
      </c>
      <c r="C4985" t="s">
        <v>16150</v>
      </c>
      <c r="D4985" t="s">
        <v>16602</v>
      </c>
      <c r="E4985" t="s">
        <v>16601</v>
      </c>
      <c r="F4985" t="s">
        <v>15547</v>
      </c>
      <c r="G4985" t="s">
        <v>15546</v>
      </c>
      <c r="H4985" t="s">
        <v>16146</v>
      </c>
      <c r="I4985">
        <v>81</v>
      </c>
      <c r="J4985" t="s">
        <v>145</v>
      </c>
      <c r="K4985" t="s">
        <v>137</v>
      </c>
      <c r="L4985">
        <f>I4985*$Q$2/100/1000</f>
        <v>2.9969999999999997E-4</v>
      </c>
    </row>
    <row r="4986" spans="1:12">
      <c r="A4986" s="118">
        <v>45078</v>
      </c>
      <c r="B4986" t="s">
        <v>16151</v>
      </c>
      <c r="C4986" t="s">
        <v>16150</v>
      </c>
      <c r="D4986" t="s">
        <v>16456</v>
      </c>
      <c r="E4986" t="s">
        <v>16600</v>
      </c>
      <c r="F4986" t="s">
        <v>15547</v>
      </c>
      <c r="G4986" t="s">
        <v>15546</v>
      </c>
      <c r="H4986" t="s">
        <v>16146</v>
      </c>
      <c r="I4986">
        <v>81</v>
      </c>
      <c r="J4986" t="s">
        <v>145</v>
      </c>
      <c r="K4986" t="s">
        <v>137</v>
      </c>
      <c r="L4986">
        <f>I4986*$Q$2/100/1000</f>
        <v>2.9969999999999997E-4</v>
      </c>
    </row>
    <row r="4987" spans="1:12">
      <c r="A4987" s="118">
        <v>45078</v>
      </c>
      <c r="B4987" t="s">
        <v>16151</v>
      </c>
      <c r="C4987" t="s">
        <v>16150</v>
      </c>
      <c r="D4987" t="s">
        <v>16588</v>
      </c>
      <c r="E4987" t="s">
        <v>16599</v>
      </c>
      <c r="F4987">
        <v>101011685</v>
      </c>
      <c r="G4987" t="s">
        <v>16551</v>
      </c>
      <c r="H4987" t="s">
        <v>16146</v>
      </c>
      <c r="I4987">
        <v>81</v>
      </c>
      <c r="J4987" t="s">
        <v>145</v>
      </c>
      <c r="K4987" t="s">
        <v>137</v>
      </c>
      <c r="L4987">
        <f>I4987*$Q$2/100/1000</f>
        <v>2.9969999999999997E-4</v>
      </c>
    </row>
    <row r="4988" spans="1:12">
      <c r="A4988" s="118">
        <v>45078</v>
      </c>
      <c r="B4988" t="s">
        <v>16151</v>
      </c>
      <c r="C4988" t="s">
        <v>16150</v>
      </c>
      <c r="D4988" t="s">
        <v>16456</v>
      </c>
      <c r="E4988" t="s">
        <v>16598</v>
      </c>
      <c r="F4988" t="s">
        <v>16597</v>
      </c>
      <c r="G4988" t="s">
        <v>16596</v>
      </c>
      <c r="H4988" t="s">
        <v>16146</v>
      </c>
      <c r="I4988">
        <v>81</v>
      </c>
      <c r="J4988" t="s">
        <v>145</v>
      </c>
      <c r="K4988" t="s">
        <v>137</v>
      </c>
      <c r="L4988">
        <f>I4988*$Q$2/100/1000</f>
        <v>2.9969999999999997E-4</v>
      </c>
    </row>
    <row r="4989" spans="1:12">
      <c r="A4989" s="118">
        <v>45017</v>
      </c>
      <c r="B4989" t="s">
        <v>443</v>
      </c>
      <c r="C4989" t="s">
        <v>442</v>
      </c>
      <c r="D4989" t="s">
        <v>441</v>
      </c>
      <c r="E4989" t="s">
        <v>16595</v>
      </c>
      <c r="F4989" s="119">
        <v>101037721</v>
      </c>
      <c r="G4989" t="s">
        <v>14428</v>
      </c>
      <c r="H4989" s="122" t="s">
        <v>437</v>
      </c>
      <c r="I4989">
        <v>4725</v>
      </c>
      <c r="J4989" t="s">
        <v>199</v>
      </c>
      <c r="K4989" t="s">
        <v>198</v>
      </c>
      <c r="L4989">
        <f>I4989*$Q$4*2.2/1000</f>
        <v>18.279100224000004</v>
      </c>
    </row>
    <row r="4990" spans="1:12">
      <c r="A4990" s="118">
        <v>45078</v>
      </c>
      <c r="B4990" t="s">
        <v>16151</v>
      </c>
      <c r="C4990" t="s">
        <v>16150</v>
      </c>
      <c r="D4990" t="s">
        <v>16380</v>
      </c>
      <c r="E4990" t="s">
        <v>16594</v>
      </c>
      <c r="F4990" t="s">
        <v>16593</v>
      </c>
      <c r="G4990" t="s">
        <v>16241</v>
      </c>
      <c r="H4990" t="s">
        <v>16146</v>
      </c>
      <c r="I4990">
        <v>81</v>
      </c>
      <c r="J4990" t="s">
        <v>145</v>
      </c>
      <c r="K4990" t="s">
        <v>137</v>
      </c>
      <c r="L4990">
        <f>I4990*$Q$2/100/1000</f>
        <v>2.9969999999999997E-4</v>
      </c>
    </row>
    <row r="4991" spans="1:12">
      <c r="A4991" s="118">
        <v>45047</v>
      </c>
      <c r="B4991" t="s">
        <v>443</v>
      </c>
      <c r="C4991" t="s">
        <v>442</v>
      </c>
      <c r="D4991" t="s">
        <v>441</v>
      </c>
      <c r="E4991" t="s">
        <v>16592</v>
      </c>
      <c r="F4991">
        <v>101037721</v>
      </c>
      <c r="G4991" t="s">
        <v>14428</v>
      </c>
      <c r="H4991" s="122" t="s">
        <v>437</v>
      </c>
      <c r="I4991">
        <v>4725</v>
      </c>
      <c r="J4991" t="s">
        <v>199</v>
      </c>
      <c r="K4991" t="s">
        <v>198</v>
      </c>
      <c r="L4991">
        <f>I4991*$Q$4*2.2/1000</f>
        <v>18.279100224000004</v>
      </c>
    </row>
    <row r="4992" spans="1:12">
      <c r="A4992" s="118">
        <v>45078</v>
      </c>
      <c r="B4992" t="s">
        <v>16151</v>
      </c>
      <c r="C4992" t="s">
        <v>16150</v>
      </c>
      <c r="D4992" t="s">
        <v>16584</v>
      </c>
      <c r="E4992" t="s">
        <v>16591</v>
      </c>
      <c r="F4992" t="s">
        <v>16590</v>
      </c>
      <c r="G4992" t="s">
        <v>16589</v>
      </c>
      <c r="H4992" t="s">
        <v>16146</v>
      </c>
      <c r="I4992">
        <v>81</v>
      </c>
      <c r="J4992" t="s">
        <v>145</v>
      </c>
      <c r="K4992" t="s">
        <v>137</v>
      </c>
      <c r="L4992">
        <f>I4992*$Q$2/100/1000</f>
        <v>2.9969999999999997E-4</v>
      </c>
    </row>
    <row r="4993" spans="1:12" ht="30">
      <c r="A4993" s="118">
        <v>45078</v>
      </c>
      <c r="B4993" t="s">
        <v>16151</v>
      </c>
      <c r="C4993" t="s">
        <v>16150</v>
      </c>
      <c r="D4993" t="s">
        <v>16588</v>
      </c>
      <c r="E4993" t="s">
        <v>16587</v>
      </c>
      <c r="F4993">
        <v>101029509</v>
      </c>
      <c r="G4993" s="126" t="s">
        <v>16586</v>
      </c>
      <c r="H4993" t="s">
        <v>16146</v>
      </c>
      <c r="I4993">
        <v>81</v>
      </c>
      <c r="J4993" t="s">
        <v>145</v>
      </c>
      <c r="K4993" t="s">
        <v>137</v>
      </c>
      <c r="L4993">
        <f>I4993*$Q$2/100/1000</f>
        <v>2.9969999999999997E-4</v>
      </c>
    </row>
    <row r="4994" spans="1:12">
      <c r="A4994" s="118">
        <v>45078</v>
      </c>
      <c r="B4994" t="s">
        <v>16151</v>
      </c>
      <c r="C4994" t="s">
        <v>16150</v>
      </c>
      <c r="D4994" t="s">
        <v>16248</v>
      </c>
      <c r="E4994" t="s">
        <v>16585</v>
      </c>
      <c r="F4994" t="s">
        <v>16192</v>
      </c>
      <c r="G4994" t="s">
        <v>16191</v>
      </c>
      <c r="H4994" t="s">
        <v>16146</v>
      </c>
      <c r="I4994">
        <v>81</v>
      </c>
      <c r="J4994" t="s">
        <v>145</v>
      </c>
      <c r="K4994" t="s">
        <v>137</v>
      </c>
      <c r="L4994">
        <f>I4994*$Q$2/100/1000</f>
        <v>2.9969999999999997E-4</v>
      </c>
    </row>
    <row r="4995" spans="1:12">
      <c r="A4995" s="118">
        <v>45078</v>
      </c>
      <c r="B4995" t="s">
        <v>16151</v>
      </c>
      <c r="C4995" t="s">
        <v>16150</v>
      </c>
      <c r="D4995" t="s">
        <v>16584</v>
      </c>
      <c r="E4995" t="s">
        <v>16583</v>
      </c>
      <c r="F4995" t="s">
        <v>16582</v>
      </c>
      <c r="G4995" t="s">
        <v>16581</v>
      </c>
      <c r="H4995" t="s">
        <v>16146</v>
      </c>
      <c r="I4995">
        <v>81</v>
      </c>
      <c r="J4995" t="s">
        <v>145</v>
      </c>
      <c r="K4995" t="s">
        <v>137</v>
      </c>
      <c r="L4995">
        <f>I4995*$Q$2/100/1000</f>
        <v>2.9969999999999997E-4</v>
      </c>
    </row>
    <row r="4996" spans="1:12">
      <c r="A4996" s="118">
        <v>45078</v>
      </c>
      <c r="B4996" t="s">
        <v>16151</v>
      </c>
      <c r="C4996" t="s">
        <v>16150</v>
      </c>
      <c r="D4996" t="s">
        <v>16548</v>
      </c>
      <c r="E4996" t="s">
        <v>16580</v>
      </c>
      <c r="F4996">
        <v>42207838</v>
      </c>
      <c r="G4996" t="s">
        <v>16265</v>
      </c>
      <c r="H4996" t="s">
        <v>16146</v>
      </c>
      <c r="I4996">
        <v>81</v>
      </c>
      <c r="J4996" t="s">
        <v>145</v>
      </c>
      <c r="K4996" t="s">
        <v>137</v>
      </c>
      <c r="L4996">
        <f>I4996*$Q$2/100/1000</f>
        <v>2.9969999999999997E-4</v>
      </c>
    </row>
    <row r="4997" spans="1:12">
      <c r="A4997" s="118">
        <v>45078</v>
      </c>
      <c r="B4997" t="s">
        <v>16151</v>
      </c>
      <c r="C4997" t="s">
        <v>16150</v>
      </c>
      <c r="D4997" t="s">
        <v>16579</v>
      </c>
      <c r="E4997" t="s">
        <v>16578</v>
      </c>
      <c r="F4997">
        <v>42207838</v>
      </c>
      <c r="G4997" t="s">
        <v>16265</v>
      </c>
      <c r="H4997" t="s">
        <v>16146</v>
      </c>
      <c r="I4997">
        <v>81</v>
      </c>
      <c r="J4997" t="s">
        <v>145</v>
      </c>
      <c r="K4997" t="s">
        <v>137</v>
      </c>
      <c r="L4997">
        <f>I4997*$Q$2/100/1000</f>
        <v>2.9969999999999997E-4</v>
      </c>
    </row>
    <row r="4998" spans="1:12">
      <c r="A4998" s="118">
        <v>45078</v>
      </c>
      <c r="B4998" t="s">
        <v>16151</v>
      </c>
      <c r="C4998" t="s">
        <v>16150</v>
      </c>
      <c r="D4998" t="s">
        <v>16548</v>
      </c>
      <c r="E4998" t="s">
        <v>16577</v>
      </c>
      <c r="F4998">
        <v>5145149</v>
      </c>
      <c r="G4998" t="s">
        <v>16183</v>
      </c>
      <c r="H4998" t="s">
        <v>16146</v>
      </c>
      <c r="I4998">
        <v>81</v>
      </c>
      <c r="J4998" t="s">
        <v>145</v>
      </c>
      <c r="K4998" t="s">
        <v>137</v>
      </c>
      <c r="L4998">
        <f>I4998*$Q$2/100/1000</f>
        <v>2.9969999999999997E-4</v>
      </c>
    </row>
    <row r="4999" spans="1:12">
      <c r="A4999" s="118">
        <v>45078</v>
      </c>
      <c r="B4999" t="s">
        <v>16151</v>
      </c>
      <c r="C4999" t="s">
        <v>16150</v>
      </c>
      <c r="D4999" t="s">
        <v>16496</v>
      </c>
      <c r="E4999" t="s">
        <v>16576</v>
      </c>
      <c r="F4999">
        <v>5145149</v>
      </c>
      <c r="G4999" t="s">
        <v>16183</v>
      </c>
      <c r="H4999" t="s">
        <v>16146</v>
      </c>
      <c r="I4999">
        <v>81</v>
      </c>
      <c r="J4999" t="s">
        <v>145</v>
      </c>
      <c r="K4999" t="s">
        <v>137</v>
      </c>
      <c r="L4999">
        <f>I4999*$Q$2/100/1000</f>
        <v>2.9969999999999997E-4</v>
      </c>
    </row>
    <row r="5000" spans="1:12">
      <c r="A5000" s="118">
        <v>45078</v>
      </c>
      <c r="B5000" t="s">
        <v>16151</v>
      </c>
      <c r="C5000" t="s">
        <v>16150</v>
      </c>
      <c r="D5000" t="s">
        <v>16558</v>
      </c>
      <c r="E5000" t="s">
        <v>16575</v>
      </c>
      <c r="F5000" t="s">
        <v>16344</v>
      </c>
      <c r="G5000" t="s">
        <v>16343</v>
      </c>
      <c r="H5000" t="s">
        <v>16146</v>
      </c>
      <c r="I5000">
        <v>81</v>
      </c>
      <c r="J5000" t="s">
        <v>145</v>
      </c>
      <c r="K5000" t="s">
        <v>137</v>
      </c>
      <c r="L5000">
        <f>I5000*$Q$2/100/1000</f>
        <v>2.9969999999999997E-4</v>
      </c>
    </row>
    <row r="5001" spans="1:12">
      <c r="A5001" s="118">
        <v>45078</v>
      </c>
      <c r="B5001" t="s">
        <v>16151</v>
      </c>
      <c r="C5001" t="s">
        <v>16150</v>
      </c>
      <c r="D5001" t="s">
        <v>16558</v>
      </c>
      <c r="E5001" t="s">
        <v>16574</v>
      </c>
      <c r="F5001" t="s">
        <v>16545</v>
      </c>
      <c r="G5001" t="s">
        <v>16544</v>
      </c>
      <c r="H5001" t="s">
        <v>16146</v>
      </c>
      <c r="I5001">
        <v>81</v>
      </c>
      <c r="J5001" t="s">
        <v>145</v>
      </c>
      <c r="K5001" t="s">
        <v>137</v>
      </c>
      <c r="L5001">
        <f>I5001*$Q$2/100/1000</f>
        <v>2.9969999999999997E-4</v>
      </c>
    </row>
    <row r="5002" spans="1:12">
      <c r="A5002" s="118">
        <v>45078</v>
      </c>
      <c r="B5002" t="s">
        <v>16151</v>
      </c>
      <c r="C5002" t="s">
        <v>16150</v>
      </c>
      <c r="D5002" t="s">
        <v>16548</v>
      </c>
      <c r="E5002" t="s">
        <v>16573</v>
      </c>
      <c r="F5002">
        <v>13204602</v>
      </c>
      <c r="G5002" t="s">
        <v>16226</v>
      </c>
      <c r="H5002" t="s">
        <v>16146</v>
      </c>
      <c r="I5002">
        <v>81</v>
      </c>
      <c r="J5002" t="s">
        <v>145</v>
      </c>
      <c r="K5002" t="s">
        <v>137</v>
      </c>
      <c r="L5002">
        <f>I5002*$Q$2/100/1000</f>
        <v>2.9969999999999997E-4</v>
      </c>
    </row>
    <row r="5003" spans="1:12">
      <c r="A5003" s="118">
        <v>45078</v>
      </c>
      <c r="B5003" t="s">
        <v>16151</v>
      </c>
      <c r="C5003" t="s">
        <v>16150</v>
      </c>
      <c r="D5003" t="s">
        <v>16572</v>
      </c>
      <c r="E5003" t="s">
        <v>16571</v>
      </c>
      <c r="F5003" t="s">
        <v>16317</v>
      </c>
      <c r="G5003" t="s">
        <v>16316</v>
      </c>
      <c r="H5003" t="s">
        <v>16146</v>
      </c>
      <c r="I5003">
        <v>81</v>
      </c>
      <c r="J5003" t="s">
        <v>145</v>
      </c>
      <c r="K5003" t="s">
        <v>137</v>
      </c>
      <c r="L5003">
        <f>I5003*$Q$2/100/1000</f>
        <v>2.9969999999999997E-4</v>
      </c>
    </row>
    <row r="5004" spans="1:12">
      <c r="A5004" s="118">
        <v>45078</v>
      </c>
      <c r="B5004" t="s">
        <v>16151</v>
      </c>
      <c r="C5004" t="s">
        <v>16150</v>
      </c>
      <c r="D5004" t="s">
        <v>16560</v>
      </c>
      <c r="E5004" t="s">
        <v>16570</v>
      </c>
      <c r="F5004" t="s">
        <v>16268</v>
      </c>
      <c r="G5004" t="s">
        <v>16267</v>
      </c>
      <c r="H5004" t="s">
        <v>16146</v>
      </c>
      <c r="I5004">
        <v>81</v>
      </c>
      <c r="J5004" t="s">
        <v>145</v>
      </c>
      <c r="K5004" t="s">
        <v>137</v>
      </c>
      <c r="L5004">
        <f>I5004*$Q$2/100/1000</f>
        <v>2.9969999999999997E-4</v>
      </c>
    </row>
    <row r="5005" spans="1:12">
      <c r="A5005" s="118">
        <v>45078</v>
      </c>
      <c r="B5005" t="s">
        <v>16151</v>
      </c>
      <c r="C5005" t="s">
        <v>16150</v>
      </c>
      <c r="D5005" t="s">
        <v>16548</v>
      </c>
      <c r="E5005" t="s">
        <v>16569</v>
      </c>
      <c r="F5005">
        <v>101025850</v>
      </c>
      <c r="G5005" t="s">
        <v>16205</v>
      </c>
      <c r="H5005" t="s">
        <v>16146</v>
      </c>
      <c r="I5005">
        <v>81</v>
      </c>
      <c r="J5005" t="s">
        <v>145</v>
      </c>
      <c r="K5005" t="s">
        <v>137</v>
      </c>
      <c r="L5005">
        <f>I5005*$Q$2/100/1000</f>
        <v>2.9969999999999997E-4</v>
      </c>
    </row>
    <row r="5006" spans="1:12">
      <c r="A5006" s="118">
        <v>45078</v>
      </c>
      <c r="B5006" t="s">
        <v>16151</v>
      </c>
      <c r="C5006" t="s">
        <v>16150</v>
      </c>
      <c r="D5006" t="s">
        <v>16532</v>
      </c>
      <c r="E5006" t="s">
        <v>16568</v>
      </c>
      <c r="F5006">
        <v>42207838</v>
      </c>
      <c r="G5006" t="s">
        <v>16265</v>
      </c>
      <c r="H5006" t="s">
        <v>16146</v>
      </c>
      <c r="I5006">
        <v>81</v>
      </c>
      <c r="J5006" t="s">
        <v>145</v>
      </c>
      <c r="K5006" t="s">
        <v>137</v>
      </c>
      <c r="L5006">
        <f>I5006*$Q$2/100/1000</f>
        <v>2.9969999999999997E-4</v>
      </c>
    </row>
    <row r="5007" spans="1:12">
      <c r="A5007" s="118">
        <v>45078</v>
      </c>
      <c r="B5007" t="s">
        <v>16151</v>
      </c>
      <c r="C5007" t="s">
        <v>16150</v>
      </c>
      <c r="D5007" t="s">
        <v>16532</v>
      </c>
      <c r="E5007" t="s">
        <v>16567</v>
      </c>
      <c r="F5007">
        <v>13204602</v>
      </c>
      <c r="G5007" t="s">
        <v>16226</v>
      </c>
      <c r="H5007" t="s">
        <v>16146</v>
      </c>
      <c r="I5007">
        <v>81</v>
      </c>
      <c r="J5007" t="s">
        <v>145</v>
      </c>
      <c r="K5007" t="s">
        <v>137</v>
      </c>
      <c r="L5007">
        <f>I5007*$Q$2/100/1000</f>
        <v>2.9969999999999997E-4</v>
      </c>
    </row>
    <row r="5008" spans="1:12">
      <c r="A5008" s="118">
        <v>45078</v>
      </c>
      <c r="B5008" t="s">
        <v>16151</v>
      </c>
      <c r="C5008" t="s">
        <v>16150</v>
      </c>
      <c r="D5008" t="s">
        <v>16236</v>
      </c>
      <c r="E5008" t="s">
        <v>16566</v>
      </c>
      <c r="F5008" t="s">
        <v>16234</v>
      </c>
      <c r="G5008" t="s">
        <v>16233</v>
      </c>
      <c r="H5008" t="s">
        <v>16146</v>
      </c>
      <c r="I5008">
        <v>81</v>
      </c>
      <c r="J5008" t="s">
        <v>145</v>
      </c>
      <c r="K5008" t="s">
        <v>137</v>
      </c>
      <c r="L5008">
        <f>I5008*$Q$2/100/1000</f>
        <v>2.9969999999999997E-4</v>
      </c>
    </row>
    <row r="5009" spans="1:12">
      <c r="A5009" s="118">
        <v>45078</v>
      </c>
      <c r="B5009" t="s">
        <v>16151</v>
      </c>
      <c r="C5009" t="s">
        <v>16150</v>
      </c>
      <c r="D5009" t="s">
        <v>16513</v>
      </c>
      <c r="E5009" t="s">
        <v>16565</v>
      </c>
      <c r="F5009" t="s">
        <v>16268</v>
      </c>
      <c r="G5009" t="s">
        <v>16267</v>
      </c>
      <c r="H5009" t="s">
        <v>16146</v>
      </c>
      <c r="I5009">
        <v>81</v>
      </c>
      <c r="J5009" t="s">
        <v>145</v>
      </c>
      <c r="K5009" t="s">
        <v>137</v>
      </c>
      <c r="L5009">
        <f>I5009*$Q$2/100/1000</f>
        <v>2.9969999999999997E-4</v>
      </c>
    </row>
    <row r="5010" spans="1:12">
      <c r="A5010" s="118">
        <v>45047</v>
      </c>
      <c r="B5010" t="s">
        <v>1723</v>
      </c>
      <c r="C5010" t="s">
        <v>1722</v>
      </c>
      <c r="D5010" t="s">
        <v>16564</v>
      </c>
      <c r="E5010" t="s">
        <v>16563</v>
      </c>
      <c r="F5010">
        <v>101042130</v>
      </c>
      <c r="G5010" t="s">
        <v>4139</v>
      </c>
      <c r="H5010" t="s">
        <v>1717</v>
      </c>
      <c r="I5010">
        <v>118</v>
      </c>
      <c r="J5010" t="s">
        <v>223</v>
      </c>
      <c r="K5010" t="s">
        <v>137</v>
      </c>
      <c r="L5010">
        <f>I5010*$Q$5/1000</f>
        <v>0.1199765</v>
      </c>
    </row>
    <row r="5011" spans="1:12">
      <c r="A5011" s="118">
        <v>45017</v>
      </c>
      <c r="B5011" t="s">
        <v>5342</v>
      </c>
      <c r="C5011" t="s">
        <v>5341</v>
      </c>
      <c r="D5011" t="s">
        <v>16562</v>
      </c>
      <c r="E5011" t="s">
        <v>16561</v>
      </c>
      <c r="F5011" s="119">
        <v>101033277</v>
      </c>
      <c r="G5011" t="s">
        <v>10735</v>
      </c>
      <c r="H5011" t="s">
        <v>5336</v>
      </c>
      <c r="I5011">
        <v>49.6</v>
      </c>
      <c r="J5011" t="s">
        <v>223</v>
      </c>
      <c r="K5011" t="s">
        <v>137</v>
      </c>
      <c r="L5011">
        <f>I5011*$Q$5/1000</f>
        <v>5.0430800000000005E-2</v>
      </c>
    </row>
    <row r="5012" spans="1:12">
      <c r="A5012" s="118">
        <v>45078</v>
      </c>
      <c r="B5012" t="s">
        <v>16151</v>
      </c>
      <c r="C5012" t="s">
        <v>16150</v>
      </c>
      <c r="D5012" t="s">
        <v>16560</v>
      </c>
      <c r="E5012" t="s">
        <v>16559</v>
      </c>
      <c r="F5012" t="s">
        <v>16268</v>
      </c>
      <c r="G5012" t="s">
        <v>16267</v>
      </c>
      <c r="H5012" t="s">
        <v>16146</v>
      </c>
      <c r="I5012">
        <v>81</v>
      </c>
      <c r="J5012" t="s">
        <v>145</v>
      </c>
      <c r="K5012" t="s">
        <v>137</v>
      </c>
      <c r="L5012">
        <f>I5012*$Q$2/100/1000</f>
        <v>2.9969999999999997E-4</v>
      </c>
    </row>
    <row r="5013" spans="1:12">
      <c r="A5013" s="118">
        <v>45078</v>
      </c>
      <c r="B5013" t="s">
        <v>16151</v>
      </c>
      <c r="C5013" t="s">
        <v>16150</v>
      </c>
      <c r="D5013" t="s">
        <v>16558</v>
      </c>
      <c r="E5013" t="s">
        <v>16557</v>
      </c>
      <c r="F5013" t="s">
        <v>16246</v>
      </c>
      <c r="G5013" t="s">
        <v>16245</v>
      </c>
      <c r="H5013" t="s">
        <v>16146</v>
      </c>
      <c r="I5013">
        <v>81</v>
      </c>
      <c r="J5013" t="s">
        <v>145</v>
      </c>
      <c r="K5013" t="s">
        <v>137</v>
      </c>
      <c r="L5013">
        <f>I5013*$Q$2/100/1000</f>
        <v>2.9969999999999997E-4</v>
      </c>
    </row>
    <row r="5014" spans="1:12">
      <c r="A5014" s="118">
        <v>45078</v>
      </c>
      <c r="B5014" t="s">
        <v>16151</v>
      </c>
      <c r="C5014" t="s">
        <v>16150</v>
      </c>
      <c r="D5014" t="s">
        <v>16532</v>
      </c>
      <c r="E5014" t="s">
        <v>16556</v>
      </c>
      <c r="F5014">
        <v>42207308</v>
      </c>
      <c r="G5014" t="s">
        <v>16164</v>
      </c>
      <c r="H5014" t="s">
        <v>16146</v>
      </c>
      <c r="I5014">
        <v>81</v>
      </c>
      <c r="J5014" t="s">
        <v>145</v>
      </c>
      <c r="K5014" t="s">
        <v>137</v>
      </c>
      <c r="L5014">
        <f>I5014*$Q$2/100/1000</f>
        <v>2.9969999999999997E-4</v>
      </c>
    </row>
    <row r="5015" spans="1:12">
      <c r="A5015" s="118">
        <v>45108</v>
      </c>
      <c r="B5015" t="s">
        <v>16151</v>
      </c>
      <c r="C5015" t="s">
        <v>16150</v>
      </c>
      <c r="D5015" t="s">
        <v>16555</v>
      </c>
      <c r="E5015" t="s">
        <v>16554</v>
      </c>
      <c r="F5015">
        <v>101013587</v>
      </c>
      <c r="G5015" t="s">
        <v>16147</v>
      </c>
      <c r="H5015" t="s">
        <v>16146</v>
      </c>
      <c r="I5015">
        <v>81</v>
      </c>
      <c r="J5015" t="s">
        <v>145</v>
      </c>
      <c r="K5015" t="s">
        <v>137</v>
      </c>
      <c r="L5015">
        <f>I5015*$Q$2/100/1000</f>
        <v>2.9969999999999997E-4</v>
      </c>
    </row>
    <row r="5016" spans="1:12">
      <c r="A5016" s="118">
        <v>45108</v>
      </c>
      <c r="B5016" t="s">
        <v>16151</v>
      </c>
      <c r="C5016" t="s">
        <v>16150</v>
      </c>
      <c r="D5016" t="s">
        <v>16532</v>
      </c>
      <c r="E5016" t="s">
        <v>16553</v>
      </c>
      <c r="F5016">
        <v>101013587</v>
      </c>
      <c r="G5016" t="s">
        <v>16147</v>
      </c>
      <c r="H5016" t="s">
        <v>16146</v>
      </c>
      <c r="I5016">
        <v>81</v>
      </c>
      <c r="J5016" t="s">
        <v>145</v>
      </c>
      <c r="K5016" t="s">
        <v>137</v>
      </c>
      <c r="L5016">
        <f>I5016*$Q$2/100/1000</f>
        <v>2.9969999999999997E-4</v>
      </c>
    </row>
    <row r="5017" spans="1:12">
      <c r="A5017" s="118">
        <v>45108</v>
      </c>
      <c r="B5017" t="s">
        <v>16151</v>
      </c>
      <c r="C5017" t="s">
        <v>16150</v>
      </c>
      <c r="D5017" t="s">
        <v>16532</v>
      </c>
      <c r="E5017" t="s">
        <v>16552</v>
      </c>
      <c r="F5017">
        <v>101011685</v>
      </c>
      <c r="G5017" t="s">
        <v>16551</v>
      </c>
      <c r="H5017" t="s">
        <v>16146</v>
      </c>
      <c r="I5017">
        <v>81</v>
      </c>
      <c r="J5017" t="s">
        <v>145</v>
      </c>
      <c r="K5017" t="s">
        <v>137</v>
      </c>
      <c r="L5017">
        <f>I5017*$Q$2/100/1000</f>
        <v>2.9969999999999997E-4</v>
      </c>
    </row>
    <row r="5018" spans="1:12">
      <c r="A5018" s="118">
        <v>45108</v>
      </c>
      <c r="B5018" t="s">
        <v>16151</v>
      </c>
      <c r="C5018" t="s">
        <v>16150</v>
      </c>
      <c r="D5018" t="s">
        <v>16532</v>
      </c>
      <c r="E5018" t="s">
        <v>16550</v>
      </c>
      <c r="F5018">
        <v>101025147</v>
      </c>
      <c r="G5018" t="s">
        <v>16549</v>
      </c>
      <c r="H5018" t="s">
        <v>16146</v>
      </c>
      <c r="I5018">
        <v>81</v>
      </c>
      <c r="J5018" t="s">
        <v>145</v>
      </c>
      <c r="K5018" t="s">
        <v>137</v>
      </c>
      <c r="L5018">
        <f>I5018*$Q$2/100/1000</f>
        <v>2.9969999999999997E-4</v>
      </c>
    </row>
    <row r="5019" spans="1:12">
      <c r="A5019" s="118">
        <v>45108</v>
      </c>
      <c r="B5019" t="s">
        <v>16151</v>
      </c>
      <c r="C5019" t="s">
        <v>16150</v>
      </c>
      <c r="D5019" t="s">
        <v>16548</v>
      </c>
      <c r="E5019" t="s">
        <v>16547</v>
      </c>
      <c r="F5019">
        <v>5145149</v>
      </c>
      <c r="G5019" t="s">
        <v>16183</v>
      </c>
      <c r="H5019" t="s">
        <v>16146</v>
      </c>
      <c r="I5019">
        <v>81</v>
      </c>
      <c r="J5019" t="s">
        <v>145</v>
      </c>
      <c r="K5019" t="s">
        <v>137</v>
      </c>
      <c r="L5019">
        <f>I5019*$Q$2/100/1000</f>
        <v>2.9969999999999997E-4</v>
      </c>
    </row>
    <row r="5020" spans="1:12">
      <c r="A5020" s="118">
        <v>45108</v>
      </c>
      <c r="B5020" t="s">
        <v>16151</v>
      </c>
      <c r="C5020" t="s">
        <v>16150</v>
      </c>
      <c r="D5020" t="s">
        <v>16346</v>
      </c>
      <c r="E5020" t="s">
        <v>16546</v>
      </c>
      <c r="F5020" t="s">
        <v>16545</v>
      </c>
      <c r="G5020" t="s">
        <v>16544</v>
      </c>
      <c r="H5020" t="s">
        <v>16146</v>
      </c>
      <c r="I5020">
        <v>81</v>
      </c>
      <c r="J5020" t="s">
        <v>145</v>
      </c>
      <c r="K5020" t="s">
        <v>137</v>
      </c>
      <c r="L5020">
        <f>I5020*$Q$2/100/1000</f>
        <v>2.9969999999999997E-4</v>
      </c>
    </row>
    <row r="5021" spans="1:12">
      <c r="A5021" s="118">
        <v>45108</v>
      </c>
      <c r="B5021" t="s">
        <v>16151</v>
      </c>
      <c r="C5021" t="s">
        <v>16150</v>
      </c>
      <c r="D5021" t="s">
        <v>16543</v>
      </c>
      <c r="E5021" t="s">
        <v>16542</v>
      </c>
      <c r="F5021" t="s">
        <v>16541</v>
      </c>
      <c r="G5021" t="s">
        <v>16540</v>
      </c>
      <c r="H5021" t="s">
        <v>16146</v>
      </c>
      <c r="I5021">
        <v>81</v>
      </c>
      <c r="J5021" t="s">
        <v>145</v>
      </c>
      <c r="K5021" t="s">
        <v>137</v>
      </c>
      <c r="L5021">
        <f>I5021*$Q$2/100/1000</f>
        <v>2.9969999999999997E-4</v>
      </c>
    </row>
    <row r="5022" spans="1:12">
      <c r="A5022" s="118">
        <v>45108</v>
      </c>
      <c r="B5022" t="s">
        <v>16151</v>
      </c>
      <c r="C5022" t="s">
        <v>16150</v>
      </c>
      <c r="D5022" t="s">
        <v>16503</v>
      </c>
      <c r="E5022" t="s">
        <v>16539</v>
      </c>
      <c r="F5022">
        <v>101022695</v>
      </c>
      <c r="G5022" t="s">
        <v>16538</v>
      </c>
      <c r="H5022" t="s">
        <v>16146</v>
      </c>
      <c r="I5022">
        <v>81</v>
      </c>
      <c r="J5022" t="s">
        <v>145</v>
      </c>
      <c r="K5022" t="s">
        <v>137</v>
      </c>
      <c r="L5022">
        <f>I5022*$Q$2/100/1000</f>
        <v>2.9969999999999997E-4</v>
      </c>
    </row>
    <row r="5023" spans="1:12">
      <c r="A5023" s="118">
        <v>45108</v>
      </c>
      <c r="B5023" t="s">
        <v>16151</v>
      </c>
      <c r="C5023" t="s">
        <v>16150</v>
      </c>
      <c r="D5023" t="s">
        <v>16532</v>
      </c>
      <c r="E5023" t="s">
        <v>16537</v>
      </c>
      <c r="F5023">
        <v>21203298</v>
      </c>
      <c r="G5023" t="s">
        <v>16173</v>
      </c>
      <c r="H5023" t="s">
        <v>16146</v>
      </c>
      <c r="I5023">
        <v>81</v>
      </c>
      <c r="J5023" t="s">
        <v>145</v>
      </c>
      <c r="K5023" t="s">
        <v>137</v>
      </c>
      <c r="L5023">
        <f>I5023*$Q$2/100/1000</f>
        <v>2.9969999999999997E-4</v>
      </c>
    </row>
    <row r="5024" spans="1:12">
      <c r="A5024" s="118">
        <v>45108</v>
      </c>
      <c r="B5024" t="s">
        <v>16151</v>
      </c>
      <c r="C5024" t="s">
        <v>16150</v>
      </c>
      <c r="D5024" t="s">
        <v>16532</v>
      </c>
      <c r="E5024" t="s">
        <v>16536</v>
      </c>
      <c r="F5024">
        <v>101025850</v>
      </c>
      <c r="G5024" t="s">
        <v>16205</v>
      </c>
      <c r="H5024" t="s">
        <v>16146</v>
      </c>
      <c r="I5024">
        <v>81</v>
      </c>
      <c r="J5024" t="s">
        <v>145</v>
      </c>
      <c r="K5024" t="s">
        <v>137</v>
      </c>
      <c r="L5024">
        <f>I5024*$Q$2/100/1000</f>
        <v>2.9969999999999997E-4</v>
      </c>
    </row>
    <row r="5025" spans="1:12">
      <c r="A5025" s="118">
        <v>45108</v>
      </c>
      <c r="B5025" t="s">
        <v>16151</v>
      </c>
      <c r="C5025" t="s">
        <v>16150</v>
      </c>
      <c r="D5025" t="s">
        <v>16513</v>
      </c>
      <c r="E5025" t="s">
        <v>16535</v>
      </c>
      <c r="F5025" t="s">
        <v>16268</v>
      </c>
      <c r="G5025" t="s">
        <v>16267</v>
      </c>
      <c r="H5025" t="s">
        <v>16146</v>
      </c>
      <c r="I5025">
        <v>81</v>
      </c>
      <c r="J5025" t="s">
        <v>145</v>
      </c>
      <c r="K5025" t="s">
        <v>137</v>
      </c>
      <c r="L5025">
        <f>I5025*$Q$2/100/1000</f>
        <v>2.9969999999999997E-4</v>
      </c>
    </row>
    <row r="5026" spans="1:12">
      <c r="A5026" s="118">
        <v>45108</v>
      </c>
      <c r="B5026" t="s">
        <v>16151</v>
      </c>
      <c r="C5026" t="s">
        <v>16150</v>
      </c>
      <c r="D5026" t="s">
        <v>16410</v>
      </c>
      <c r="E5026" t="s">
        <v>16534</v>
      </c>
      <c r="F5026">
        <v>42207838</v>
      </c>
      <c r="G5026" t="s">
        <v>16265</v>
      </c>
      <c r="H5026" t="s">
        <v>16146</v>
      </c>
      <c r="I5026">
        <v>81</v>
      </c>
      <c r="J5026" t="s">
        <v>145</v>
      </c>
      <c r="K5026" t="s">
        <v>137</v>
      </c>
      <c r="L5026">
        <f>I5026*$Q$2/100/1000</f>
        <v>2.9969999999999997E-4</v>
      </c>
    </row>
    <row r="5027" spans="1:12">
      <c r="A5027" s="118">
        <v>45108</v>
      </c>
      <c r="B5027" t="s">
        <v>16151</v>
      </c>
      <c r="C5027" t="s">
        <v>16150</v>
      </c>
      <c r="D5027" t="s">
        <v>16410</v>
      </c>
      <c r="E5027" t="s">
        <v>16533</v>
      </c>
      <c r="F5027">
        <v>5145149</v>
      </c>
      <c r="G5027" t="s">
        <v>16183</v>
      </c>
      <c r="H5027" t="s">
        <v>16146</v>
      </c>
      <c r="I5027">
        <v>81</v>
      </c>
      <c r="J5027" t="s">
        <v>145</v>
      </c>
      <c r="K5027" t="s">
        <v>137</v>
      </c>
      <c r="L5027">
        <f>I5027*$Q$2/100/1000</f>
        <v>2.9969999999999997E-4</v>
      </c>
    </row>
    <row r="5028" spans="1:12">
      <c r="A5028" s="118">
        <v>45108</v>
      </c>
      <c r="B5028" t="s">
        <v>16151</v>
      </c>
      <c r="C5028" t="s">
        <v>16150</v>
      </c>
      <c r="D5028" t="s">
        <v>16532</v>
      </c>
      <c r="E5028" t="s">
        <v>16531</v>
      </c>
      <c r="F5028">
        <v>5145149</v>
      </c>
      <c r="G5028" t="s">
        <v>16183</v>
      </c>
      <c r="H5028" t="s">
        <v>16146</v>
      </c>
      <c r="I5028">
        <v>81</v>
      </c>
      <c r="J5028" t="s">
        <v>145</v>
      </c>
      <c r="K5028" t="s">
        <v>137</v>
      </c>
      <c r="L5028">
        <f>I5028*$Q$2/100/1000</f>
        <v>2.9969999999999997E-4</v>
      </c>
    </row>
    <row r="5029" spans="1:12">
      <c r="A5029" s="118">
        <v>45108</v>
      </c>
      <c r="B5029" t="s">
        <v>16151</v>
      </c>
      <c r="C5029" t="s">
        <v>16150</v>
      </c>
      <c r="D5029" t="s">
        <v>16410</v>
      </c>
      <c r="E5029" t="s">
        <v>16530</v>
      </c>
      <c r="F5029">
        <v>5145149</v>
      </c>
      <c r="G5029" t="s">
        <v>16183</v>
      </c>
      <c r="H5029" t="s">
        <v>16146</v>
      </c>
      <c r="I5029">
        <v>81</v>
      </c>
      <c r="J5029" t="s">
        <v>145</v>
      </c>
      <c r="K5029" t="s">
        <v>137</v>
      </c>
      <c r="L5029">
        <f>I5029*$Q$2/100/1000</f>
        <v>2.9969999999999997E-4</v>
      </c>
    </row>
    <row r="5030" spans="1:12">
      <c r="A5030" s="118">
        <v>45108</v>
      </c>
      <c r="B5030" t="s">
        <v>16151</v>
      </c>
      <c r="C5030" t="s">
        <v>16150</v>
      </c>
      <c r="D5030" t="s">
        <v>16529</v>
      </c>
      <c r="E5030" t="s">
        <v>16528</v>
      </c>
      <c r="F5030" t="s">
        <v>16344</v>
      </c>
      <c r="G5030" t="s">
        <v>16343</v>
      </c>
      <c r="H5030" t="s">
        <v>16146</v>
      </c>
      <c r="I5030">
        <v>81</v>
      </c>
      <c r="J5030" t="s">
        <v>145</v>
      </c>
      <c r="K5030" t="s">
        <v>137</v>
      </c>
      <c r="L5030">
        <f>I5030*$Q$2/100/1000</f>
        <v>2.9969999999999997E-4</v>
      </c>
    </row>
    <row r="5031" spans="1:12">
      <c r="A5031" s="118">
        <v>45108</v>
      </c>
      <c r="B5031" t="s">
        <v>16151</v>
      </c>
      <c r="C5031" t="s">
        <v>16150</v>
      </c>
      <c r="D5031" t="s">
        <v>16168</v>
      </c>
      <c r="E5031" t="s">
        <v>16527</v>
      </c>
      <c r="F5031">
        <v>13204602</v>
      </c>
      <c r="G5031" t="s">
        <v>16226</v>
      </c>
      <c r="H5031" t="s">
        <v>16146</v>
      </c>
      <c r="I5031">
        <v>81</v>
      </c>
      <c r="J5031" t="s">
        <v>145</v>
      </c>
      <c r="K5031" t="s">
        <v>137</v>
      </c>
      <c r="L5031">
        <f>I5031*$Q$2/100/1000</f>
        <v>2.9969999999999997E-4</v>
      </c>
    </row>
    <row r="5032" spans="1:12">
      <c r="A5032" s="118">
        <v>45108</v>
      </c>
      <c r="B5032" t="s">
        <v>16151</v>
      </c>
      <c r="C5032" t="s">
        <v>16150</v>
      </c>
      <c r="D5032" t="s">
        <v>16346</v>
      </c>
      <c r="E5032" t="s">
        <v>16526</v>
      </c>
      <c r="F5032" t="s">
        <v>16525</v>
      </c>
      <c r="G5032" t="s">
        <v>16524</v>
      </c>
      <c r="H5032" t="s">
        <v>16146</v>
      </c>
      <c r="I5032">
        <v>81</v>
      </c>
      <c r="J5032" t="s">
        <v>145</v>
      </c>
      <c r="K5032" t="s">
        <v>137</v>
      </c>
      <c r="L5032">
        <f>I5032*$Q$2/100/1000</f>
        <v>2.9969999999999997E-4</v>
      </c>
    </row>
    <row r="5033" spans="1:12">
      <c r="A5033" s="118">
        <v>45108</v>
      </c>
      <c r="B5033" t="s">
        <v>16151</v>
      </c>
      <c r="C5033" t="s">
        <v>16150</v>
      </c>
      <c r="D5033" t="s">
        <v>16523</v>
      </c>
      <c r="E5033" t="s">
        <v>16522</v>
      </c>
      <c r="F5033">
        <v>1345132</v>
      </c>
      <c r="G5033" t="s">
        <v>15308</v>
      </c>
      <c r="H5033" t="s">
        <v>16146</v>
      </c>
      <c r="I5033">
        <v>81</v>
      </c>
      <c r="J5033" t="s">
        <v>145</v>
      </c>
      <c r="K5033" t="s">
        <v>137</v>
      </c>
      <c r="L5033">
        <f>I5033*$Q$2/100/1000</f>
        <v>2.9969999999999997E-4</v>
      </c>
    </row>
    <row r="5034" spans="1:12">
      <c r="A5034" s="118">
        <v>45108</v>
      </c>
      <c r="B5034" t="s">
        <v>16151</v>
      </c>
      <c r="C5034" t="s">
        <v>16150</v>
      </c>
      <c r="D5034" t="s">
        <v>16521</v>
      </c>
      <c r="E5034" t="s">
        <v>16520</v>
      </c>
      <c r="F5034" t="s">
        <v>16242</v>
      </c>
      <c r="G5034" t="s">
        <v>16241</v>
      </c>
      <c r="H5034" t="s">
        <v>16146</v>
      </c>
      <c r="I5034">
        <v>81</v>
      </c>
      <c r="J5034" t="s">
        <v>145</v>
      </c>
      <c r="K5034" t="s">
        <v>137</v>
      </c>
      <c r="L5034">
        <f>I5034*$Q$2/100/1000</f>
        <v>2.9969999999999997E-4</v>
      </c>
    </row>
    <row r="5035" spans="1:12">
      <c r="A5035" s="118">
        <v>45108</v>
      </c>
      <c r="B5035" t="s">
        <v>16151</v>
      </c>
      <c r="C5035" t="s">
        <v>16150</v>
      </c>
      <c r="D5035" t="s">
        <v>16346</v>
      </c>
      <c r="E5035" t="s">
        <v>16519</v>
      </c>
      <c r="F5035">
        <v>101013587</v>
      </c>
      <c r="G5035" t="s">
        <v>16147</v>
      </c>
      <c r="H5035" t="s">
        <v>16146</v>
      </c>
      <c r="I5035">
        <v>81</v>
      </c>
      <c r="J5035" t="s">
        <v>145</v>
      </c>
      <c r="K5035" t="s">
        <v>137</v>
      </c>
      <c r="L5035">
        <f>I5035*$Q$2/100/1000</f>
        <v>2.9969999999999997E-4</v>
      </c>
    </row>
    <row r="5036" spans="1:12">
      <c r="A5036" s="118">
        <v>45139</v>
      </c>
      <c r="B5036" t="s">
        <v>16151</v>
      </c>
      <c r="C5036" t="s">
        <v>16150</v>
      </c>
      <c r="D5036" t="s">
        <v>16477</v>
      </c>
      <c r="E5036" t="s">
        <v>16518</v>
      </c>
      <c r="F5036" s="119">
        <v>101025147</v>
      </c>
      <c r="G5036" t="s">
        <v>16185</v>
      </c>
      <c r="H5036" t="s">
        <v>16146</v>
      </c>
      <c r="I5036">
        <v>81</v>
      </c>
      <c r="J5036" t="s">
        <v>145</v>
      </c>
      <c r="K5036" t="s">
        <v>137</v>
      </c>
      <c r="L5036">
        <f>I5036*$Q$2/100/1000</f>
        <v>2.9969999999999997E-4</v>
      </c>
    </row>
    <row r="5037" spans="1:12">
      <c r="A5037" s="118">
        <v>45139</v>
      </c>
      <c r="B5037" t="s">
        <v>16151</v>
      </c>
      <c r="C5037" t="s">
        <v>16150</v>
      </c>
      <c r="D5037" t="s">
        <v>16248</v>
      </c>
      <c r="E5037" t="s">
        <v>16517</v>
      </c>
      <c r="F5037" s="119" t="s">
        <v>16246</v>
      </c>
      <c r="G5037" t="s">
        <v>16245</v>
      </c>
      <c r="H5037" t="s">
        <v>16146</v>
      </c>
      <c r="I5037">
        <v>81</v>
      </c>
      <c r="J5037" t="s">
        <v>145</v>
      </c>
      <c r="K5037" t="s">
        <v>137</v>
      </c>
      <c r="L5037">
        <f>I5037*$Q$2/100/1000</f>
        <v>2.9969999999999997E-4</v>
      </c>
    </row>
    <row r="5038" spans="1:12">
      <c r="A5038" s="118">
        <v>45139</v>
      </c>
      <c r="B5038" t="s">
        <v>16151</v>
      </c>
      <c r="C5038" t="s">
        <v>16150</v>
      </c>
      <c r="D5038" t="s">
        <v>16477</v>
      </c>
      <c r="E5038" t="s">
        <v>16516</v>
      </c>
      <c r="F5038" s="119">
        <v>101025850</v>
      </c>
      <c r="G5038" t="s">
        <v>16205</v>
      </c>
      <c r="H5038" t="s">
        <v>16146</v>
      </c>
      <c r="I5038">
        <v>81</v>
      </c>
      <c r="J5038" t="s">
        <v>145</v>
      </c>
      <c r="K5038" t="s">
        <v>137</v>
      </c>
      <c r="L5038">
        <f>I5038*$Q$2/100/1000</f>
        <v>2.9969999999999997E-4</v>
      </c>
    </row>
    <row r="5039" spans="1:12">
      <c r="A5039" s="118">
        <v>45139</v>
      </c>
      <c r="B5039" t="s">
        <v>16151</v>
      </c>
      <c r="C5039" t="s">
        <v>16150</v>
      </c>
      <c r="D5039" t="s">
        <v>16477</v>
      </c>
      <c r="E5039" t="s">
        <v>16515</v>
      </c>
      <c r="F5039" s="119">
        <v>101013587</v>
      </c>
      <c r="G5039" t="s">
        <v>16147</v>
      </c>
      <c r="H5039" t="s">
        <v>16146</v>
      </c>
      <c r="I5039">
        <v>81</v>
      </c>
      <c r="J5039" t="s">
        <v>145</v>
      </c>
      <c r="K5039" t="s">
        <v>137</v>
      </c>
      <c r="L5039">
        <f>I5039*$Q$2/100/1000</f>
        <v>2.9969999999999997E-4</v>
      </c>
    </row>
    <row r="5040" spans="1:12">
      <c r="A5040" s="118">
        <v>45139</v>
      </c>
      <c r="B5040" t="s">
        <v>16151</v>
      </c>
      <c r="C5040" t="s">
        <v>16150</v>
      </c>
      <c r="D5040" t="s">
        <v>16281</v>
      </c>
      <c r="E5040" t="s">
        <v>16514</v>
      </c>
      <c r="F5040" s="119" t="s">
        <v>16308</v>
      </c>
      <c r="G5040" t="s">
        <v>16307</v>
      </c>
      <c r="H5040" t="s">
        <v>16146</v>
      </c>
      <c r="I5040">
        <v>81</v>
      </c>
      <c r="J5040" t="s">
        <v>145</v>
      </c>
      <c r="K5040" t="s">
        <v>137</v>
      </c>
      <c r="L5040">
        <f>I5040*$Q$2/100/1000</f>
        <v>2.9969999999999997E-4</v>
      </c>
    </row>
    <row r="5041" spans="1:12">
      <c r="A5041" s="118">
        <v>45139</v>
      </c>
      <c r="B5041" t="s">
        <v>16151</v>
      </c>
      <c r="C5041" t="s">
        <v>16150</v>
      </c>
      <c r="D5041" t="s">
        <v>16513</v>
      </c>
      <c r="E5041" t="s">
        <v>16512</v>
      </c>
      <c r="F5041" s="119" t="s">
        <v>16268</v>
      </c>
      <c r="G5041" t="s">
        <v>16267</v>
      </c>
      <c r="H5041" t="s">
        <v>16146</v>
      </c>
      <c r="I5041">
        <v>81</v>
      </c>
      <c r="J5041" t="s">
        <v>145</v>
      </c>
      <c r="K5041" t="s">
        <v>137</v>
      </c>
      <c r="L5041">
        <f>I5041*$Q$2/100/1000</f>
        <v>2.9969999999999997E-4</v>
      </c>
    </row>
    <row r="5042" spans="1:12">
      <c r="A5042" s="118">
        <v>45139</v>
      </c>
      <c r="B5042" t="s">
        <v>16151</v>
      </c>
      <c r="C5042" t="s">
        <v>16150</v>
      </c>
      <c r="D5042" t="s">
        <v>16511</v>
      </c>
      <c r="E5042" t="s">
        <v>16510</v>
      </c>
      <c r="F5042" s="119" t="s">
        <v>16509</v>
      </c>
      <c r="G5042" t="s">
        <v>16508</v>
      </c>
      <c r="H5042" t="s">
        <v>16146</v>
      </c>
      <c r="I5042">
        <v>81</v>
      </c>
      <c r="J5042" t="s">
        <v>145</v>
      </c>
      <c r="K5042" t="s">
        <v>137</v>
      </c>
      <c r="L5042">
        <f>I5042*$Q$2/100/1000</f>
        <v>2.9969999999999997E-4</v>
      </c>
    </row>
    <row r="5043" spans="1:12">
      <c r="A5043" s="118">
        <v>45139</v>
      </c>
      <c r="B5043" t="s">
        <v>16151</v>
      </c>
      <c r="C5043" t="s">
        <v>16150</v>
      </c>
      <c r="D5043" t="s">
        <v>16477</v>
      </c>
      <c r="E5043" t="s">
        <v>16507</v>
      </c>
      <c r="F5043" s="119">
        <v>21203298</v>
      </c>
      <c r="G5043" t="s">
        <v>16173</v>
      </c>
      <c r="H5043" t="s">
        <v>16146</v>
      </c>
      <c r="I5043">
        <v>81</v>
      </c>
      <c r="J5043" t="s">
        <v>145</v>
      </c>
      <c r="K5043" t="s">
        <v>137</v>
      </c>
      <c r="L5043">
        <f>I5043*$Q$2/100/1000</f>
        <v>2.9969999999999997E-4</v>
      </c>
    </row>
    <row r="5044" spans="1:12">
      <c r="A5044" s="118">
        <v>45139</v>
      </c>
      <c r="B5044" t="s">
        <v>16151</v>
      </c>
      <c r="C5044" t="s">
        <v>16150</v>
      </c>
      <c r="D5044" t="s">
        <v>16403</v>
      </c>
      <c r="E5044" t="s">
        <v>16506</v>
      </c>
      <c r="F5044" s="119" t="s">
        <v>16505</v>
      </c>
      <c r="G5044" t="s">
        <v>16504</v>
      </c>
      <c r="H5044" t="s">
        <v>16146</v>
      </c>
      <c r="I5044">
        <v>81</v>
      </c>
      <c r="J5044" t="s">
        <v>145</v>
      </c>
      <c r="K5044" t="s">
        <v>137</v>
      </c>
      <c r="L5044">
        <f>I5044*$Q$2/100/1000</f>
        <v>2.9969999999999997E-4</v>
      </c>
    </row>
    <row r="5045" spans="1:12">
      <c r="A5045" s="118">
        <v>45139</v>
      </c>
      <c r="B5045" t="s">
        <v>16151</v>
      </c>
      <c r="C5045" t="s">
        <v>16150</v>
      </c>
      <c r="D5045" t="s">
        <v>16503</v>
      </c>
      <c r="E5045" t="s">
        <v>16502</v>
      </c>
      <c r="F5045" s="119">
        <v>101011887</v>
      </c>
      <c r="G5045" t="s">
        <v>16501</v>
      </c>
      <c r="H5045" t="s">
        <v>16146</v>
      </c>
      <c r="I5045">
        <v>81</v>
      </c>
      <c r="J5045" t="s">
        <v>145</v>
      </c>
      <c r="K5045" t="s">
        <v>137</v>
      </c>
      <c r="L5045">
        <f>I5045*$Q$2/100/1000</f>
        <v>2.9969999999999997E-4</v>
      </c>
    </row>
    <row r="5046" spans="1:12">
      <c r="A5046" s="118">
        <v>45139</v>
      </c>
      <c r="B5046" t="s">
        <v>16151</v>
      </c>
      <c r="C5046" t="s">
        <v>16150</v>
      </c>
      <c r="D5046" t="s">
        <v>16380</v>
      </c>
      <c r="E5046" t="s">
        <v>16500</v>
      </c>
      <c r="F5046" s="119" t="s">
        <v>16489</v>
      </c>
      <c r="G5046" t="s">
        <v>16488</v>
      </c>
      <c r="H5046" t="s">
        <v>16146</v>
      </c>
      <c r="I5046">
        <v>81</v>
      </c>
      <c r="J5046" t="s">
        <v>145</v>
      </c>
      <c r="K5046" t="s">
        <v>137</v>
      </c>
      <c r="L5046">
        <f>I5046*$Q$2/100/1000</f>
        <v>2.9969999999999997E-4</v>
      </c>
    </row>
    <row r="5047" spans="1:12">
      <c r="A5047" s="118">
        <v>45139</v>
      </c>
      <c r="B5047" t="s">
        <v>16151</v>
      </c>
      <c r="C5047" t="s">
        <v>16150</v>
      </c>
      <c r="D5047" t="s">
        <v>16499</v>
      </c>
      <c r="E5047" t="s">
        <v>16498</v>
      </c>
      <c r="F5047" s="119" t="s">
        <v>16489</v>
      </c>
      <c r="G5047" t="s">
        <v>16488</v>
      </c>
      <c r="H5047" t="s">
        <v>16146</v>
      </c>
      <c r="I5047">
        <v>81</v>
      </c>
      <c r="J5047" t="s">
        <v>145</v>
      </c>
      <c r="K5047" t="s">
        <v>137</v>
      </c>
      <c r="L5047">
        <f>I5047*$Q$2/100/1000</f>
        <v>2.9969999999999997E-4</v>
      </c>
    </row>
    <row r="5048" spans="1:12">
      <c r="A5048" s="118">
        <v>45047</v>
      </c>
      <c r="B5048" t="s">
        <v>180</v>
      </c>
      <c r="C5048" t="s">
        <v>179</v>
      </c>
      <c r="D5048" t="s">
        <v>13897</v>
      </c>
      <c r="E5048" t="s">
        <v>16497</v>
      </c>
      <c r="F5048" t="s">
        <v>8613</v>
      </c>
      <c r="G5048" t="s">
        <v>8612</v>
      </c>
      <c r="H5048" t="s">
        <v>174</v>
      </c>
      <c r="I5048">
        <v>3154</v>
      </c>
      <c r="J5048" t="s">
        <v>173</v>
      </c>
      <c r="K5048" t="s">
        <v>172</v>
      </c>
      <c r="L5048">
        <f>I5048*$Q$3/(1000/0.1)</f>
        <v>1.0118031999999999E-2</v>
      </c>
    </row>
    <row r="5049" spans="1:12">
      <c r="A5049" s="118">
        <v>45139</v>
      </c>
      <c r="B5049" t="s">
        <v>16151</v>
      </c>
      <c r="C5049" t="s">
        <v>16150</v>
      </c>
      <c r="D5049" t="s">
        <v>16496</v>
      </c>
      <c r="E5049" t="s">
        <v>16495</v>
      </c>
      <c r="F5049" s="119">
        <v>101025850</v>
      </c>
      <c r="G5049" t="s">
        <v>16205</v>
      </c>
      <c r="H5049" t="s">
        <v>16146</v>
      </c>
      <c r="I5049">
        <v>81</v>
      </c>
      <c r="J5049" t="s">
        <v>145</v>
      </c>
      <c r="K5049" t="s">
        <v>137</v>
      </c>
      <c r="L5049">
        <f>I5049*$Q$2/100/1000</f>
        <v>2.9969999999999997E-4</v>
      </c>
    </row>
    <row r="5050" spans="1:12">
      <c r="A5050" s="118">
        <v>45139</v>
      </c>
      <c r="B5050" t="s">
        <v>16151</v>
      </c>
      <c r="C5050" t="s">
        <v>16150</v>
      </c>
      <c r="D5050" t="s">
        <v>16403</v>
      </c>
      <c r="E5050" t="s">
        <v>16494</v>
      </c>
      <c r="F5050" s="119" t="s">
        <v>16378</v>
      </c>
      <c r="G5050" t="s">
        <v>16377</v>
      </c>
      <c r="H5050" t="s">
        <v>16146</v>
      </c>
      <c r="I5050">
        <v>81</v>
      </c>
      <c r="J5050" t="s">
        <v>145</v>
      </c>
      <c r="K5050" t="s">
        <v>137</v>
      </c>
      <c r="L5050">
        <f>I5050*$Q$2/100/1000</f>
        <v>2.9969999999999997E-4</v>
      </c>
    </row>
    <row r="5051" spans="1:12">
      <c r="A5051" s="118">
        <v>45139</v>
      </c>
      <c r="B5051" t="s">
        <v>16151</v>
      </c>
      <c r="C5051" t="s">
        <v>16150</v>
      </c>
      <c r="D5051" t="s">
        <v>16493</v>
      </c>
      <c r="E5051" t="s">
        <v>16492</v>
      </c>
      <c r="F5051" s="119">
        <v>13204602</v>
      </c>
      <c r="G5051" t="s">
        <v>16226</v>
      </c>
      <c r="H5051" t="s">
        <v>16146</v>
      </c>
      <c r="I5051">
        <v>81</v>
      </c>
      <c r="J5051" t="s">
        <v>145</v>
      </c>
      <c r="K5051" t="s">
        <v>137</v>
      </c>
      <c r="L5051">
        <f>I5051*$Q$2/100/1000</f>
        <v>2.9969999999999997E-4</v>
      </c>
    </row>
    <row r="5052" spans="1:12">
      <c r="A5052" s="118">
        <v>45139</v>
      </c>
      <c r="B5052" t="s">
        <v>16151</v>
      </c>
      <c r="C5052" t="s">
        <v>16150</v>
      </c>
      <c r="D5052" t="s">
        <v>16491</v>
      </c>
      <c r="E5052" t="s">
        <v>16490</v>
      </c>
      <c r="F5052" s="119" t="s">
        <v>16489</v>
      </c>
      <c r="G5052" t="s">
        <v>16488</v>
      </c>
      <c r="H5052" t="s">
        <v>16146</v>
      </c>
      <c r="I5052">
        <v>81</v>
      </c>
      <c r="J5052" t="s">
        <v>145</v>
      </c>
      <c r="K5052" t="s">
        <v>137</v>
      </c>
      <c r="L5052">
        <f>I5052*$Q$2/100/1000</f>
        <v>2.9969999999999997E-4</v>
      </c>
    </row>
    <row r="5053" spans="1:12">
      <c r="A5053" s="118">
        <v>45047</v>
      </c>
      <c r="B5053" t="s">
        <v>365</v>
      </c>
      <c r="C5053" t="s">
        <v>364</v>
      </c>
      <c r="D5053" t="s">
        <v>5637</v>
      </c>
      <c r="E5053" t="s">
        <v>16487</v>
      </c>
      <c r="F5053" t="s">
        <v>903</v>
      </c>
      <c r="G5053" t="s">
        <v>902</v>
      </c>
      <c r="H5053" t="s">
        <v>359</v>
      </c>
      <c r="I5053">
        <v>144</v>
      </c>
      <c r="J5053" t="s">
        <v>138</v>
      </c>
      <c r="K5053" t="s">
        <v>137</v>
      </c>
      <c r="L5053">
        <f>I5053*$Q$2/1000</f>
        <v>5.3280000000000001E-2</v>
      </c>
    </row>
    <row r="5054" spans="1:12">
      <c r="A5054" s="118">
        <v>45047</v>
      </c>
      <c r="B5054" t="s">
        <v>365</v>
      </c>
      <c r="C5054" t="s">
        <v>364</v>
      </c>
      <c r="D5054" t="s">
        <v>5640</v>
      </c>
      <c r="E5054" t="s">
        <v>16486</v>
      </c>
      <c r="F5054" t="s">
        <v>903</v>
      </c>
      <c r="G5054" t="s">
        <v>902</v>
      </c>
      <c r="H5054" t="s">
        <v>359</v>
      </c>
      <c r="I5054">
        <v>144</v>
      </c>
      <c r="J5054" t="s">
        <v>138</v>
      </c>
      <c r="K5054" t="s">
        <v>137</v>
      </c>
      <c r="L5054">
        <f>I5054*$Q$2/1000</f>
        <v>5.3280000000000001E-2</v>
      </c>
    </row>
    <row r="5055" spans="1:12">
      <c r="A5055" s="118">
        <v>45047</v>
      </c>
      <c r="B5055" t="s">
        <v>365</v>
      </c>
      <c r="C5055" t="s">
        <v>364</v>
      </c>
      <c r="D5055" t="s">
        <v>13848</v>
      </c>
      <c r="E5055" t="s">
        <v>16485</v>
      </c>
      <c r="F5055" t="s">
        <v>903</v>
      </c>
      <c r="G5055" t="s">
        <v>902</v>
      </c>
      <c r="H5055" t="s">
        <v>359</v>
      </c>
      <c r="I5055">
        <v>144</v>
      </c>
      <c r="J5055" t="s">
        <v>138</v>
      </c>
      <c r="K5055" t="s">
        <v>137</v>
      </c>
      <c r="L5055">
        <f>I5055*$Q$2/1000</f>
        <v>5.3280000000000001E-2</v>
      </c>
    </row>
    <row r="5056" spans="1:12">
      <c r="A5056" s="118">
        <v>45139</v>
      </c>
      <c r="B5056" t="s">
        <v>16151</v>
      </c>
      <c r="C5056" t="s">
        <v>16150</v>
      </c>
      <c r="D5056" t="s">
        <v>16281</v>
      </c>
      <c r="E5056" t="s">
        <v>16484</v>
      </c>
      <c r="F5056" s="119" t="s">
        <v>16317</v>
      </c>
      <c r="G5056" t="s">
        <v>16316</v>
      </c>
      <c r="H5056" t="s">
        <v>16146</v>
      </c>
      <c r="I5056">
        <v>81</v>
      </c>
      <c r="J5056" t="s">
        <v>145</v>
      </c>
      <c r="K5056" t="s">
        <v>137</v>
      </c>
      <c r="L5056">
        <f>I5056*$Q$2/100/1000</f>
        <v>2.9969999999999997E-4</v>
      </c>
    </row>
    <row r="5057" spans="1:12">
      <c r="A5057" s="118">
        <v>45139</v>
      </c>
      <c r="B5057" t="s">
        <v>16151</v>
      </c>
      <c r="C5057" t="s">
        <v>16150</v>
      </c>
      <c r="D5057" t="s">
        <v>16483</v>
      </c>
      <c r="E5057" t="s">
        <v>16482</v>
      </c>
      <c r="F5057" s="119">
        <v>101007517</v>
      </c>
      <c r="G5057" t="s">
        <v>16481</v>
      </c>
      <c r="H5057" t="s">
        <v>16146</v>
      </c>
      <c r="I5057">
        <v>81</v>
      </c>
      <c r="J5057" t="s">
        <v>145</v>
      </c>
      <c r="K5057" t="s">
        <v>137</v>
      </c>
      <c r="L5057">
        <f>I5057*$Q$2/100/1000</f>
        <v>2.9969999999999997E-4</v>
      </c>
    </row>
    <row r="5058" spans="1:12">
      <c r="A5058" s="118">
        <v>45047</v>
      </c>
      <c r="B5058" t="s">
        <v>365</v>
      </c>
      <c r="C5058" t="s">
        <v>364</v>
      </c>
      <c r="D5058" t="s">
        <v>1973</v>
      </c>
      <c r="E5058" t="s">
        <v>16480</v>
      </c>
      <c r="F5058" t="s">
        <v>1838</v>
      </c>
      <c r="G5058" t="s">
        <v>1837</v>
      </c>
      <c r="H5058" t="s">
        <v>359</v>
      </c>
      <c r="I5058">
        <v>144</v>
      </c>
      <c r="J5058" t="s">
        <v>138</v>
      </c>
      <c r="K5058" t="s">
        <v>137</v>
      </c>
      <c r="L5058">
        <f>I5058*$Q$2/1000</f>
        <v>5.3280000000000001E-2</v>
      </c>
    </row>
    <row r="5059" spans="1:12">
      <c r="A5059" s="118">
        <v>45139</v>
      </c>
      <c r="B5059" t="s">
        <v>16151</v>
      </c>
      <c r="C5059" t="s">
        <v>16150</v>
      </c>
      <c r="D5059" t="s">
        <v>16281</v>
      </c>
      <c r="E5059" t="s">
        <v>16479</v>
      </c>
      <c r="F5059" s="119" t="s">
        <v>16197</v>
      </c>
      <c r="G5059" t="s">
        <v>16196</v>
      </c>
      <c r="H5059" t="s">
        <v>16146</v>
      </c>
      <c r="I5059">
        <v>81</v>
      </c>
      <c r="J5059" t="s">
        <v>145</v>
      </c>
      <c r="K5059" t="s">
        <v>137</v>
      </c>
      <c r="L5059">
        <f>I5059*$Q$2/100/1000</f>
        <v>2.9969999999999997E-4</v>
      </c>
    </row>
    <row r="5060" spans="1:12">
      <c r="A5060" s="118">
        <v>45047</v>
      </c>
      <c r="B5060" t="s">
        <v>365</v>
      </c>
      <c r="C5060" t="s">
        <v>364</v>
      </c>
      <c r="D5060" t="s">
        <v>1391</v>
      </c>
      <c r="E5060" t="s">
        <v>16478</v>
      </c>
      <c r="F5060" t="s">
        <v>1843</v>
      </c>
      <c r="G5060" t="s">
        <v>1842</v>
      </c>
      <c r="H5060" t="s">
        <v>359</v>
      </c>
      <c r="I5060">
        <v>144</v>
      </c>
      <c r="J5060" t="s">
        <v>138</v>
      </c>
      <c r="K5060" t="s">
        <v>137</v>
      </c>
      <c r="L5060">
        <f>I5060*$Q$2/1000</f>
        <v>5.3280000000000001E-2</v>
      </c>
    </row>
    <row r="5061" spans="1:12">
      <c r="A5061" s="118">
        <v>45139</v>
      </c>
      <c r="B5061" t="s">
        <v>16151</v>
      </c>
      <c r="C5061" t="s">
        <v>16150</v>
      </c>
      <c r="D5061" t="s">
        <v>16477</v>
      </c>
      <c r="E5061" t="s">
        <v>16476</v>
      </c>
      <c r="F5061" s="119">
        <v>101037404</v>
      </c>
      <c r="G5061" t="s">
        <v>16352</v>
      </c>
      <c r="H5061" t="s">
        <v>16146</v>
      </c>
      <c r="I5061">
        <v>81</v>
      </c>
      <c r="J5061" t="s">
        <v>145</v>
      </c>
      <c r="K5061" t="s">
        <v>137</v>
      </c>
      <c r="L5061">
        <f>I5061*$Q$2/100/1000</f>
        <v>2.9969999999999997E-4</v>
      </c>
    </row>
    <row r="5062" spans="1:12">
      <c r="A5062" s="118">
        <v>45139</v>
      </c>
      <c r="B5062" t="s">
        <v>16151</v>
      </c>
      <c r="C5062" t="s">
        <v>16150</v>
      </c>
      <c r="D5062" t="s">
        <v>16475</v>
      </c>
      <c r="E5062" t="s">
        <v>16474</v>
      </c>
      <c r="F5062" s="119" t="s">
        <v>16473</v>
      </c>
      <c r="G5062" t="s">
        <v>16472</v>
      </c>
      <c r="H5062" t="s">
        <v>16146</v>
      </c>
      <c r="I5062">
        <v>81</v>
      </c>
      <c r="J5062" t="s">
        <v>145</v>
      </c>
      <c r="K5062" t="s">
        <v>137</v>
      </c>
      <c r="L5062">
        <f>I5062*$Q$2/100/1000</f>
        <v>2.9969999999999997E-4</v>
      </c>
    </row>
    <row r="5063" spans="1:12">
      <c r="A5063" s="118">
        <v>45047</v>
      </c>
      <c r="B5063" t="s">
        <v>443</v>
      </c>
      <c r="C5063" t="s">
        <v>442</v>
      </c>
      <c r="D5063" t="s">
        <v>441</v>
      </c>
      <c r="E5063" t="s">
        <v>16471</v>
      </c>
      <c r="F5063">
        <v>101037721</v>
      </c>
      <c r="G5063" t="s">
        <v>14428</v>
      </c>
      <c r="H5063" s="122" t="s">
        <v>437</v>
      </c>
      <c r="I5063">
        <v>4725</v>
      </c>
      <c r="J5063" t="s">
        <v>199</v>
      </c>
      <c r="K5063" t="s">
        <v>198</v>
      </c>
      <c r="L5063">
        <f>I5063*$Q$4*2.2/1000</f>
        <v>18.279100224000004</v>
      </c>
    </row>
    <row r="5064" spans="1:12">
      <c r="A5064" s="118">
        <v>45108</v>
      </c>
      <c r="B5064" t="s">
        <v>443</v>
      </c>
      <c r="C5064" t="s">
        <v>442</v>
      </c>
      <c r="D5064" t="s">
        <v>441</v>
      </c>
      <c r="E5064" t="s">
        <v>16470</v>
      </c>
      <c r="F5064">
        <v>101037721</v>
      </c>
      <c r="G5064" t="s">
        <v>14428</v>
      </c>
      <c r="H5064" s="122" t="s">
        <v>437</v>
      </c>
      <c r="I5064">
        <v>4725</v>
      </c>
      <c r="J5064" t="s">
        <v>199</v>
      </c>
      <c r="K5064" t="s">
        <v>198</v>
      </c>
      <c r="L5064">
        <f>I5064*$Q$4*2.2/1000</f>
        <v>18.279100224000004</v>
      </c>
    </row>
    <row r="5065" spans="1:12">
      <c r="A5065" s="118">
        <v>45139</v>
      </c>
      <c r="B5065" t="s">
        <v>16151</v>
      </c>
      <c r="C5065" t="s">
        <v>16150</v>
      </c>
      <c r="D5065" t="s">
        <v>16172</v>
      </c>
      <c r="E5065" t="s">
        <v>16469</v>
      </c>
      <c r="F5065" s="119" t="s">
        <v>16449</v>
      </c>
      <c r="G5065" t="s">
        <v>16448</v>
      </c>
      <c r="H5065" t="s">
        <v>16146</v>
      </c>
      <c r="I5065">
        <v>81</v>
      </c>
      <c r="J5065" t="s">
        <v>145</v>
      </c>
      <c r="K5065" t="s">
        <v>137</v>
      </c>
      <c r="L5065">
        <f>I5065*$Q$2/100/1000</f>
        <v>2.9969999999999997E-4</v>
      </c>
    </row>
    <row r="5066" spans="1:12">
      <c r="A5066" s="118">
        <v>45139</v>
      </c>
      <c r="B5066" t="s">
        <v>16151</v>
      </c>
      <c r="C5066" t="s">
        <v>16150</v>
      </c>
      <c r="D5066" t="s">
        <v>16319</v>
      </c>
      <c r="E5066" t="s">
        <v>16468</v>
      </c>
      <c r="F5066" s="119">
        <v>101025147</v>
      </c>
      <c r="G5066" t="s">
        <v>16185</v>
      </c>
      <c r="H5066" t="s">
        <v>16146</v>
      </c>
      <c r="I5066">
        <v>81</v>
      </c>
      <c r="J5066" t="s">
        <v>145</v>
      </c>
      <c r="K5066" t="s">
        <v>137</v>
      </c>
      <c r="L5066">
        <f>I5066*$Q$2/100/1000</f>
        <v>2.9969999999999997E-4</v>
      </c>
    </row>
    <row r="5067" spans="1:12">
      <c r="A5067" s="118">
        <v>45139</v>
      </c>
      <c r="B5067" t="s">
        <v>16151</v>
      </c>
      <c r="C5067" t="s">
        <v>16150</v>
      </c>
      <c r="D5067" t="s">
        <v>16172</v>
      </c>
      <c r="E5067" t="s">
        <v>16467</v>
      </c>
      <c r="F5067" s="119">
        <v>101025850</v>
      </c>
      <c r="G5067" t="s">
        <v>16205</v>
      </c>
      <c r="H5067" t="s">
        <v>16146</v>
      </c>
      <c r="I5067">
        <v>81</v>
      </c>
      <c r="J5067" t="s">
        <v>145</v>
      </c>
      <c r="K5067" t="s">
        <v>137</v>
      </c>
      <c r="L5067">
        <f>I5067*$Q$2/100/1000</f>
        <v>2.9969999999999997E-4</v>
      </c>
    </row>
    <row r="5068" spans="1:12">
      <c r="A5068" s="118">
        <v>45139</v>
      </c>
      <c r="B5068" t="s">
        <v>16151</v>
      </c>
      <c r="C5068" t="s">
        <v>16150</v>
      </c>
      <c r="D5068" t="s">
        <v>16172</v>
      </c>
      <c r="E5068" t="s">
        <v>16466</v>
      </c>
      <c r="F5068" s="119">
        <v>101025850</v>
      </c>
      <c r="G5068" t="s">
        <v>16205</v>
      </c>
      <c r="H5068" t="s">
        <v>16146</v>
      </c>
      <c r="I5068">
        <v>81</v>
      </c>
      <c r="J5068" t="s">
        <v>145</v>
      </c>
      <c r="K5068" t="s">
        <v>137</v>
      </c>
      <c r="L5068">
        <f>I5068*$Q$2/100/1000</f>
        <v>2.9969999999999997E-4</v>
      </c>
    </row>
    <row r="5069" spans="1:12">
      <c r="A5069" s="118">
        <v>45139</v>
      </c>
      <c r="B5069" t="s">
        <v>16151</v>
      </c>
      <c r="C5069" t="s">
        <v>16150</v>
      </c>
      <c r="D5069" t="s">
        <v>16166</v>
      </c>
      <c r="E5069" t="s">
        <v>16465</v>
      </c>
      <c r="F5069" s="119">
        <v>13205387</v>
      </c>
      <c r="G5069" t="s">
        <v>16217</v>
      </c>
      <c r="H5069" t="s">
        <v>16146</v>
      </c>
      <c r="I5069">
        <v>81</v>
      </c>
      <c r="J5069" t="s">
        <v>145</v>
      </c>
      <c r="K5069" t="s">
        <v>137</v>
      </c>
      <c r="L5069">
        <f>I5069*$Q$2/100/1000</f>
        <v>2.9969999999999997E-4</v>
      </c>
    </row>
    <row r="5070" spans="1:12">
      <c r="A5070" s="118">
        <v>45139</v>
      </c>
      <c r="B5070" t="s">
        <v>16151</v>
      </c>
      <c r="C5070" t="s">
        <v>16150</v>
      </c>
      <c r="D5070" t="s">
        <v>16464</v>
      </c>
      <c r="E5070" t="s">
        <v>16463</v>
      </c>
      <c r="F5070" s="119">
        <v>21203298</v>
      </c>
      <c r="G5070" t="s">
        <v>16173</v>
      </c>
      <c r="H5070" t="s">
        <v>16146</v>
      </c>
      <c r="I5070">
        <v>81</v>
      </c>
      <c r="J5070" t="s">
        <v>145</v>
      </c>
      <c r="K5070" t="s">
        <v>137</v>
      </c>
      <c r="L5070">
        <f>I5070*$Q$2/100/1000</f>
        <v>2.9969999999999997E-4</v>
      </c>
    </row>
    <row r="5071" spans="1:12">
      <c r="A5071" s="118">
        <v>45139</v>
      </c>
      <c r="B5071" t="s">
        <v>16151</v>
      </c>
      <c r="C5071" t="s">
        <v>16150</v>
      </c>
      <c r="D5071" t="s">
        <v>16166</v>
      </c>
      <c r="E5071" t="s">
        <v>16462</v>
      </c>
      <c r="F5071" s="119">
        <v>101011685</v>
      </c>
      <c r="G5071" t="s">
        <v>12231</v>
      </c>
      <c r="H5071" t="s">
        <v>16146</v>
      </c>
      <c r="I5071">
        <v>81</v>
      </c>
      <c r="J5071" t="s">
        <v>145</v>
      </c>
      <c r="K5071" t="s">
        <v>137</v>
      </c>
      <c r="L5071">
        <f>I5071*$Q$2/100/1000</f>
        <v>2.9969999999999997E-4</v>
      </c>
    </row>
    <row r="5072" spans="1:12">
      <c r="A5072" s="118">
        <v>45139</v>
      </c>
      <c r="B5072" t="s">
        <v>16151</v>
      </c>
      <c r="C5072" t="s">
        <v>16150</v>
      </c>
      <c r="D5072" t="s">
        <v>16222</v>
      </c>
      <c r="E5072" t="s">
        <v>16461</v>
      </c>
      <c r="F5072" s="119">
        <v>101011685</v>
      </c>
      <c r="G5072" t="s">
        <v>12231</v>
      </c>
      <c r="H5072" t="s">
        <v>16146</v>
      </c>
      <c r="I5072">
        <v>81</v>
      </c>
      <c r="J5072" t="s">
        <v>145</v>
      </c>
      <c r="K5072" t="s">
        <v>137</v>
      </c>
      <c r="L5072">
        <f>I5072*$Q$2/100/1000</f>
        <v>2.9969999999999997E-4</v>
      </c>
    </row>
    <row r="5073" spans="1:12">
      <c r="A5073" s="118">
        <v>45139</v>
      </c>
      <c r="B5073" t="s">
        <v>16151</v>
      </c>
      <c r="C5073" t="s">
        <v>16150</v>
      </c>
      <c r="D5073" t="s">
        <v>16222</v>
      </c>
      <c r="E5073" t="s">
        <v>16460</v>
      </c>
      <c r="F5073" s="119">
        <v>101011685</v>
      </c>
      <c r="G5073" t="s">
        <v>12231</v>
      </c>
      <c r="H5073" t="s">
        <v>16146</v>
      </c>
      <c r="I5073">
        <v>81</v>
      </c>
      <c r="J5073" t="s">
        <v>145</v>
      </c>
      <c r="K5073" t="s">
        <v>137</v>
      </c>
      <c r="L5073">
        <f>I5073*$Q$2/100/1000</f>
        <v>2.9969999999999997E-4</v>
      </c>
    </row>
    <row r="5074" spans="1:12">
      <c r="A5074" s="118">
        <v>45139</v>
      </c>
      <c r="B5074" t="s">
        <v>16151</v>
      </c>
      <c r="C5074" t="s">
        <v>16150</v>
      </c>
      <c r="D5074" t="s">
        <v>16346</v>
      </c>
      <c r="E5074" t="s">
        <v>16459</v>
      </c>
      <c r="F5074" s="119">
        <v>101011685</v>
      </c>
      <c r="G5074" t="s">
        <v>12231</v>
      </c>
      <c r="H5074" t="s">
        <v>16146</v>
      </c>
      <c r="I5074">
        <v>81</v>
      </c>
      <c r="J5074" t="s">
        <v>145</v>
      </c>
      <c r="K5074" t="s">
        <v>137</v>
      </c>
      <c r="L5074">
        <f>I5074*$Q$2/100/1000</f>
        <v>2.9969999999999997E-4</v>
      </c>
    </row>
    <row r="5075" spans="1:12">
      <c r="A5075" s="118">
        <v>45170</v>
      </c>
      <c r="B5075" t="s">
        <v>16151</v>
      </c>
      <c r="C5075" t="s">
        <v>16150</v>
      </c>
      <c r="D5075" t="s">
        <v>16278</v>
      </c>
      <c r="E5075" t="s">
        <v>16458</v>
      </c>
      <c r="F5075">
        <v>101025850</v>
      </c>
      <c r="G5075" t="s">
        <v>16205</v>
      </c>
      <c r="H5075" t="s">
        <v>16146</v>
      </c>
      <c r="I5075">
        <v>81</v>
      </c>
      <c r="J5075" t="s">
        <v>145</v>
      </c>
      <c r="K5075" t="s">
        <v>137</v>
      </c>
      <c r="L5075">
        <f>I5075*$Q$2/100/1000</f>
        <v>2.9969999999999997E-4</v>
      </c>
    </row>
    <row r="5076" spans="1:12">
      <c r="A5076" s="118">
        <v>45170</v>
      </c>
      <c r="B5076" t="s">
        <v>16151</v>
      </c>
      <c r="C5076" t="s">
        <v>16150</v>
      </c>
      <c r="D5076" t="s">
        <v>16366</v>
      </c>
      <c r="E5076" t="s">
        <v>16457</v>
      </c>
      <c r="F5076">
        <v>13205387</v>
      </c>
      <c r="G5076" t="s">
        <v>16217</v>
      </c>
      <c r="H5076" t="s">
        <v>16146</v>
      </c>
      <c r="I5076">
        <v>81</v>
      </c>
      <c r="J5076" t="s">
        <v>145</v>
      </c>
      <c r="K5076" t="s">
        <v>137</v>
      </c>
      <c r="L5076">
        <f>I5076*$Q$2/100/1000</f>
        <v>2.9969999999999997E-4</v>
      </c>
    </row>
    <row r="5077" spans="1:12">
      <c r="A5077" s="118">
        <v>45170</v>
      </c>
      <c r="B5077" t="s">
        <v>16151</v>
      </c>
      <c r="C5077" t="s">
        <v>16150</v>
      </c>
      <c r="D5077" t="s">
        <v>16456</v>
      </c>
      <c r="E5077" t="s">
        <v>16455</v>
      </c>
      <c r="F5077">
        <v>13205387</v>
      </c>
      <c r="G5077" t="s">
        <v>16217</v>
      </c>
      <c r="H5077" t="s">
        <v>16146</v>
      </c>
      <c r="I5077">
        <v>81</v>
      </c>
      <c r="J5077" t="s">
        <v>145</v>
      </c>
      <c r="K5077" t="s">
        <v>137</v>
      </c>
      <c r="L5077">
        <f>I5077*$Q$2/100/1000</f>
        <v>2.9969999999999997E-4</v>
      </c>
    </row>
    <row r="5078" spans="1:12">
      <c r="A5078" s="118">
        <v>45170</v>
      </c>
      <c r="B5078" t="s">
        <v>16151</v>
      </c>
      <c r="C5078" t="s">
        <v>16150</v>
      </c>
      <c r="D5078" t="s">
        <v>16166</v>
      </c>
      <c r="E5078" t="s">
        <v>16454</v>
      </c>
      <c r="F5078">
        <v>13205387</v>
      </c>
      <c r="G5078" t="s">
        <v>16217</v>
      </c>
      <c r="H5078" t="s">
        <v>16146</v>
      </c>
      <c r="I5078">
        <v>81</v>
      </c>
      <c r="J5078" t="s">
        <v>145</v>
      </c>
      <c r="K5078" t="s">
        <v>137</v>
      </c>
      <c r="L5078">
        <f>I5078*$Q$2/100/1000</f>
        <v>2.9969999999999997E-4</v>
      </c>
    </row>
    <row r="5079" spans="1:12">
      <c r="A5079" s="118">
        <v>45170</v>
      </c>
      <c r="B5079" t="s">
        <v>16151</v>
      </c>
      <c r="C5079" t="s">
        <v>16150</v>
      </c>
      <c r="D5079" t="s">
        <v>16310</v>
      </c>
      <c r="E5079" t="s">
        <v>16453</v>
      </c>
      <c r="F5079">
        <v>101028598</v>
      </c>
      <c r="G5079" t="s">
        <v>16452</v>
      </c>
      <c r="H5079" t="s">
        <v>16146</v>
      </c>
      <c r="I5079">
        <v>81</v>
      </c>
      <c r="J5079" t="s">
        <v>145</v>
      </c>
      <c r="K5079" t="s">
        <v>137</v>
      </c>
      <c r="L5079">
        <f>I5079*$Q$2/100/1000</f>
        <v>2.9969999999999997E-4</v>
      </c>
    </row>
    <row r="5080" spans="1:12">
      <c r="A5080" s="118">
        <v>45170</v>
      </c>
      <c r="B5080" t="s">
        <v>16151</v>
      </c>
      <c r="C5080" t="s">
        <v>16150</v>
      </c>
      <c r="D5080" t="s">
        <v>16451</v>
      </c>
      <c r="E5080" t="s">
        <v>16450</v>
      </c>
      <c r="F5080" t="s">
        <v>16449</v>
      </c>
      <c r="G5080" t="s">
        <v>16448</v>
      </c>
      <c r="H5080" t="s">
        <v>16146</v>
      </c>
      <c r="I5080">
        <v>81</v>
      </c>
      <c r="J5080" t="s">
        <v>145</v>
      </c>
      <c r="K5080" t="s">
        <v>137</v>
      </c>
      <c r="L5080">
        <f>I5080*$Q$2/100/1000</f>
        <v>2.9969999999999997E-4</v>
      </c>
    </row>
    <row r="5081" spans="1:12">
      <c r="A5081" s="118">
        <v>45170</v>
      </c>
      <c r="B5081" t="s">
        <v>16151</v>
      </c>
      <c r="C5081" t="s">
        <v>16150</v>
      </c>
      <c r="D5081" t="s">
        <v>16281</v>
      </c>
      <c r="E5081" t="s">
        <v>16447</v>
      </c>
      <c r="F5081" t="s">
        <v>16197</v>
      </c>
      <c r="G5081" t="s">
        <v>16196</v>
      </c>
      <c r="H5081" t="s">
        <v>16146</v>
      </c>
      <c r="I5081">
        <v>81</v>
      </c>
      <c r="J5081" t="s">
        <v>145</v>
      </c>
      <c r="K5081" t="s">
        <v>137</v>
      </c>
      <c r="L5081">
        <f>I5081*$Q$2/100/1000</f>
        <v>2.9969999999999997E-4</v>
      </c>
    </row>
    <row r="5082" spans="1:12">
      <c r="A5082" s="118">
        <v>45170</v>
      </c>
      <c r="B5082" t="s">
        <v>16151</v>
      </c>
      <c r="C5082" t="s">
        <v>16150</v>
      </c>
      <c r="D5082" t="s">
        <v>16281</v>
      </c>
      <c r="E5082" t="s">
        <v>16446</v>
      </c>
      <c r="F5082" t="s">
        <v>16197</v>
      </c>
      <c r="G5082" t="s">
        <v>16196</v>
      </c>
      <c r="H5082" t="s">
        <v>16146</v>
      </c>
      <c r="I5082">
        <v>81</v>
      </c>
      <c r="J5082" t="s">
        <v>145</v>
      </c>
      <c r="K5082" t="s">
        <v>137</v>
      </c>
      <c r="L5082">
        <f>I5082*$Q$2/100/1000</f>
        <v>2.9969999999999997E-4</v>
      </c>
    </row>
    <row r="5083" spans="1:12">
      <c r="A5083" s="118">
        <v>45170</v>
      </c>
      <c r="B5083" t="s">
        <v>16151</v>
      </c>
      <c r="C5083" t="s">
        <v>16150</v>
      </c>
      <c r="D5083" t="s">
        <v>16222</v>
      </c>
      <c r="E5083" t="s">
        <v>16445</v>
      </c>
      <c r="F5083">
        <v>101013587</v>
      </c>
      <c r="G5083" t="s">
        <v>16147</v>
      </c>
      <c r="H5083" t="s">
        <v>16146</v>
      </c>
      <c r="I5083">
        <v>81</v>
      </c>
      <c r="J5083" t="s">
        <v>145</v>
      </c>
      <c r="K5083" t="s">
        <v>137</v>
      </c>
      <c r="L5083">
        <f>I5083*$Q$2/100/1000</f>
        <v>2.9969999999999997E-4</v>
      </c>
    </row>
    <row r="5084" spans="1:12">
      <c r="A5084" s="118">
        <v>45108</v>
      </c>
      <c r="B5084" t="s">
        <v>443</v>
      </c>
      <c r="C5084" t="s">
        <v>442</v>
      </c>
      <c r="D5084" t="s">
        <v>441</v>
      </c>
      <c r="E5084" t="s">
        <v>16444</v>
      </c>
      <c r="F5084">
        <v>101037721</v>
      </c>
      <c r="G5084" t="s">
        <v>14428</v>
      </c>
      <c r="H5084" s="122" t="s">
        <v>437</v>
      </c>
      <c r="I5084">
        <v>4725</v>
      </c>
      <c r="J5084" t="s">
        <v>199</v>
      </c>
      <c r="K5084" t="s">
        <v>198</v>
      </c>
      <c r="L5084">
        <f>I5084*$Q$4*2.2/1000</f>
        <v>18.279100224000004</v>
      </c>
    </row>
    <row r="5085" spans="1:12">
      <c r="A5085" s="118">
        <v>45170</v>
      </c>
      <c r="B5085" t="s">
        <v>16151</v>
      </c>
      <c r="C5085" t="s">
        <v>16150</v>
      </c>
      <c r="D5085" t="s">
        <v>16240</v>
      </c>
      <c r="E5085" t="s">
        <v>16443</v>
      </c>
      <c r="F5085">
        <v>101025850</v>
      </c>
      <c r="G5085" t="s">
        <v>16205</v>
      </c>
      <c r="H5085" t="s">
        <v>16146</v>
      </c>
      <c r="I5085">
        <v>81</v>
      </c>
      <c r="J5085" t="s">
        <v>145</v>
      </c>
      <c r="K5085" t="s">
        <v>137</v>
      </c>
      <c r="L5085">
        <f>I5085*$Q$2/100/1000</f>
        <v>2.9969999999999997E-4</v>
      </c>
    </row>
    <row r="5086" spans="1:12">
      <c r="A5086" s="118">
        <v>45170</v>
      </c>
      <c r="B5086" t="s">
        <v>16151</v>
      </c>
      <c r="C5086" t="s">
        <v>16150</v>
      </c>
      <c r="D5086" t="s">
        <v>16442</v>
      </c>
      <c r="E5086" t="s">
        <v>16441</v>
      </c>
      <c r="F5086" t="s">
        <v>16440</v>
      </c>
      <c r="G5086" t="s">
        <v>16439</v>
      </c>
      <c r="H5086" t="s">
        <v>16146</v>
      </c>
      <c r="I5086">
        <v>81</v>
      </c>
      <c r="J5086" t="s">
        <v>145</v>
      </c>
      <c r="K5086" t="s">
        <v>137</v>
      </c>
      <c r="L5086">
        <f>I5086*$Q$2/100/1000</f>
        <v>2.9969999999999997E-4</v>
      </c>
    </row>
    <row r="5087" spans="1:12">
      <c r="A5087" s="118">
        <v>45047</v>
      </c>
      <c r="B5087" t="s">
        <v>180</v>
      </c>
      <c r="C5087" t="s">
        <v>179</v>
      </c>
      <c r="D5087" t="s">
        <v>16438</v>
      </c>
      <c r="E5087" t="s">
        <v>16437</v>
      </c>
      <c r="F5087" t="s">
        <v>7831</v>
      </c>
      <c r="G5087" t="s">
        <v>7830</v>
      </c>
      <c r="H5087" t="s">
        <v>174</v>
      </c>
      <c r="I5087">
        <v>3154</v>
      </c>
      <c r="J5087" t="s">
        <v>173</v>
      </c>
      <c r="K5087" t="s">
        <v>172</v>
      </c>
      <c r="L5087">
        <f>I5087*$Q$3/(1000/0.1)</f>
        <v>1.0118031999999999E-2</v>
      </c>
    </row>
    <row r="5088" spans="1:12">
      <c r="A5088" s="118">
        <v>45170</v>
      </c>
      <c r="B5088" t="s">
        <v>16151</v>
      </c>
      <c r="C5088" t="s">
        <v>16150</v>
      </c>
      <c r="D5088" t="s">
        <v>16172</v>
      </c>
      <c r="E5088" t="s">
        <v>16436</v>
      </c>
      <c r="F5088">
        <v>5145149</v>
      </c>
      <c r="G5088" t="s">
        <v>16183</v>
      </c>
      <c r="H5088" t="s">
        <v>16146</v>
      </c>
      <c r="I5088">
        <v>81</v>
      </c>
      <c r="J5088" t="s">
        <v>145</v>
      </c>
      <c r="K5088" t="s">
        <v>137</v>
      </c>
      <c r="L5088">
        <f>I5088*$Q$2/100/1000</f>
        <v>2.9969999999999997E-4</v>
      </c>
    </row>
    <row r="5089" spans="1:12">
      <c r="A5089" s="118">
        <v>45047</v>
      </c>
      <c r="B5089" t="s">
        <v>180</v>
      </c>
      <c r="C5089" t="s">
        <v>179</v>
      </c>
      <c r="D5089" t="s">
        <v>16435</v>
      </c>
      <c r="E5089" t="s">
        <v>16434</v>
      </c>
      <c r="F5089" t="s">
        <v>7831</v>
      </c>
      <c r="G5089" t="s">
        <v>7830</v>
      </c>
      <c r="H5089" t="s">
        <v>174</v>
      </c>
      <c r="I5089">
        <v>3154</v>
      </c>
      <c r="J5089" t="s">
        <v>173</v>
      </c>
      <c r="K5089" t="s">
        <v>172</v>
      </c>
      <c r="L5089">
        <f>I5089*$Q$3/(1000/0.1)</f>
        <v>1.0118031999999999E-2</v>
      </c>
    </row>
    <row r="5090" spans="1:12">
      <c r="A5090" s="118">
        <v>45170</v>
      </c>
      <c r="B5090" t="s">
        <v>16151</v>
      </c>
      <c r="C5090" t="s">
        <v>16150</v>
      </c>
      <c r="D5090" t="s">
        <v>16426</v>
      </c>
      <c r="E5090" t="s">
        <v>16433</v>
      </c>
      <c r="F5090">
        <v>101037301</v>
      </c>
      <c r="G5090" t="s">
        <v>16338</v>
      </c>
      <c r="H5090" t="s">
        <v>16146</v>
      </c>
      <c r="I5090">
        <v>81</v>
      </c>
      <c r="J5090" t="s">
        <v>145</v>
      </c>
      <c r="K5090" t="s">
        <v>137</v>
      </c>
      <c r="L5090">
        <f>I5090*$Q$2/100/1000</f>
        <v>2.9969999999999997E-4</v>
      </c>
    </row>
    <row r="5091" spans="1:12">
      <c r="A5091" s="118">
        <v>45047</v>
      </c>
      <c r="B5091" t="s">
        <v>271</v>
      </c>
      <c r="C5091" t="s">
        <v>270</v>
      </c>
      <c r="D5091" t="s">
        <v>16432</v>
      </c>
      <c r="E5091" t="s">
        <v>16431</v>
      </c>
      <c r="F5091">
        <v>3445195</v>
      </c>
      <c r="G5091" t="s">
        <v>16430</v>
      </c>
      <c r="H5091" t="s">
        <v>266</v>
      </c>
      <c r="I5091">
        <v>180</v>
      </c>
      <c r="J5091" t="s">
        <v>145</v>
      </c>
      <c r="K5091" t="s">
        <v>137</v>
      </c>
      <c r="L5091">
        <f>I5091*$Q$2/100/1000</f>
        <v>6.6599999999999993E-4</v>
      </c>
    </row>
    <row r="5092" spans="1:12">
      <c r="A5092" s="118">
        <v>45139</v>
      </c>
      <c r="B5092" t="s">
        <v>443</v>
      </c>
      <c r="C5092" t="s">
        <v>442</v>
      </c>
      <c r="D5092" t="s">
        <v>441</v>
      </c>
      <c r="E5092" t="s">
        <v>16429</v>
      </c>
      <c r="F5092" s="119">
        <v>101037721</v>
      </c>
      <c r="G5092" t="s">
        <v>14428</v>
      </c>
      <c r="H5092" s="122" t="s">
        <v>437</v>
      </c>
      <c r="I5092">
        <v>4725</v>
      </c>
      <c r="J5092" t="s">
        <v>199</v>
      </c>
      <c r="K5092" t="s">
        <v>198</v>
      </c>
      <c r="L5092">
        <f>I5092*$Q$4*2.2/1000</f>
        <v>18.279100224000004</v>
      </c>
    </row>
    <row r="5093" spans="1:12">
      <c r="A5093" s="118">
        <v>45170</v>
      </c>
      <c r="B5093" t="s">
        <v>16151</v>
      </c>
      <c r="C5093" t="s">
        <v>16150</v>
      </c>
      <c r="D5093" t="s">
        <v>16412</v>
      </c>
      <c r="E5093" t="s">
        <v>16428</v>
      </c>
      <c r="F5093">
        <v>101037301</v>
      </c>
      <c r="G5093" t="s">
        <v>16338</v>
      </c>
      <c r="H5093" t="s">
        <v>16146</v>
      </c>
      <c r="I5093">
        <v>81</v>
      </c>
      <c r="J5093" t="s">
        <v>145</v>
      </c>
      <c r="K5093" t="s">
        <v>137</v>
      </c>
      <c r="L5093">
        <f>I5093*$Q$2/100/1000</f>
        <v>2.9969999999999997E-4</v>
      </c>
    </row>
    <row r="5094" spans="1:12">
      <c r="A5094" s="118">
        <v>45170</v>
      </c>
      <c r="B5094" t="s">
        <v>16151</v>
      </c>
      <c r="C5094" t="s">
        <v>16150</v>
      </c>
      <c r="D5094" t="s">
        <v>16346</v>
      </c>
      <c r="E5094" t="s">
        <v>16427</v>
      </c>
      <c r="F5094" t="s">
        <v>16177</v>
      </c>
      <c r="G5094" t="s">
        <v>16176</v>
      </c>
      <c r="H5094" t="s">
        <v>16146</v>
      </c>
      <c r="I5094">
        <v>81</v>
      </c>
      <c r="J5094" t="s">
        <v>145</v>
      </c>
      <c r="K5094" t="s">
        <v>137</v>
      </c>
      <c r="L5094">
        <f>I5094*$Q$2/100/1000</f>
        <v>2.9969999999999997E-4</v>
      </c>
    </row>
    <row r="5095" spans="1:12">
      <c r="A5095" s="118">
        <v>45170</v>
      </c>
      <c r="B5095" t="s">
        <v>16151</v>
      </c>
      <c r="C5095" t="s">
        <v>16150</v>
      </c>
      <c r="D5095" t="s">
        <v>16426</v>
      </c>
      <c r="E5095" t="s">
        <v>16425</v>
      </c>
      <c r="F5095">
        <v>13205387</v>
      </c>
      <c r="G5095" t="s">
        <v>16217</v>
      </c>
      <c r="H5095" t="s">
        <v>16146</v>
      </c>
      <c r="I5095">
        <v>81</v>
      </c>
      <c r="J5095" t="s">
        <v>145</v>
      </c>
      <c r="K5095" t="s">
        <v>137</v>
      </c>
      <c r="L5095">
        <f>I5095*$Q$2/100/1000</f>
        <v>2.9969999999999997E-4</v>
      </c>
    </row>
    <row r="5096" spans="1:12">
      <c r="A5096" s="118">
        <v>45170</v>
      </c>
      <c r="B5096" t="s">
        <v>16151</v>
      </c>
      <c r="C5096" t="s">
        <v>16150</v>
      </c>
      <c r="D5096" t="s">
        <v>16298</v>
      </c>
      <c r="E5096" t="s">
        <v>16424</v>
      </c>
      <c r="F5096">
        <v>21203298</v>
      </c>
      <c r="G5096" t="s">
        <v>16173</v>
      </c>
      <c r="H5096" t="s">
        <v>16146</v>
      </c>
      <c r="I5096">
        <v>81</v>
      </c>
      <c r="J5096" t="s">
        <v>145</v>
      </c>
      <c r="K5096" t="s">
        <v>137</v>
      </c>
      <c r="L5096">
        <f>I5096*$Q$2/100/1000</f>
        <v>2.9969999999999997E-4</v>
      </c>
    </row>
    <row r="5097" spans="1:12">
      <c r="A5097" s="118">
        <v>45170</v>
      </c>
      <c r="B5097" t="s">
        <v>16151</v>
      </c>
      <c r="C5097" t="s">
        <v>16150</v>
      </c>
      <c r="D5097" t="s">
        <v>16417</v>
      </c>
      <c r="E5097" t="s">
        <v>16423</v>
      </c>
      <c r="F5097">
        <v>21203298</v>
      </c>
      <c r="G5097" t="s">
        <v>16173</v>
      </c>
      <c r="H5097" t="s">
        <v>16146</v>
      </c>
      <c r="I5097">
        <v>81</v>
      </c>
      <c r="J5097" t="s">
        <v>145</v>
      </c>
      <c r="K5097" t="s">
        <v>137</v>
      </c>
      <c r="L5097">
        <f>I5097*$Q$2/100/1000</f>
        <v>2.9969999999999997E-4</v>
      </c>
    </row>
    <row r="5098" spans="1:12">
      <c r="A5098" s="118">
        <v>45170</v>
      </c>
      <c r="B5098" t="s">
        <v>16151</v>
      </c>
      <c r="C5098" t="s">
        <v>16150</v>
      </c>
      <c r="D5098" t="s">
        <v>16422</v>
      </c>
      <c r="E5098" t="s">
        <v>16421</v>
      </c>
      <c r="F5098">
        <v>21203298</v>
      </c>
      <c r="G5098" t="s">
        <v>16173</v>
      </c>
      <c r="H5098" t="s">
        <v>16146</v>
      </c>
      <c r="I5098">
        <v>81</v>
      </c>
      <c r="J5098" t="s">
        <v>145</v>
      </c>
      <c r="K5098" t="s">
        <v>137</v>
      </c>
      <c r="L5098">
        <f>I5098*$Q$2/100/1000</f>
        <v>2.9969999999999997E-4</v>
      </c>
    </row>
    <row r="5099" spans="1:12">
      <c r="A5099" s="118">
        <v>45170</v>
      </c>
      <c r="B5099" t="s">
        <v>16151</v>
      </c>
      <c r="C5099" t="s">
        <v>16150</v>
      </c>
      <c r="D5099" t="s">
        <v>16420</v>
      </c>
      <c r="E5099" t="s">
        <v>16419</v>
      </c>
      <c r="F5099" t="s">
        <v>16317</v>
      </c>
      <c r="G5099" t="s">
        <v>16316</v>
      </c>
      <c r="H5099" t="s">
        <v>16146</v>
      </c>
      <c r="I5099">
        <v>81</v>
      </c>
      <c r="J5099" t="s">
        <v>145</v>
      </c>
      <c r="K5099" t="s">
        <v>137</v>
      </c>
      <c r="L5099">
        <f>I5099*$Q$2/100/1000</f>
        <v>2.9969999999999997E-4</v>
      </c>
    </row>
    <row r="5100" spans="1:12">
      <c r="A5100" s="118">
        <v>45170</v>
      </c>
      <c r="B5100" t="s">
        <v>16151</v>
      </c>
      <c r="C5100" t="s">
        <v>16150</v>
      </c>
      <c r="D5100" t="s">
        <v>16240</v>
      </c>
      <c r="E5100" t="s">
        <v>16418</v>
      </c>
      <c r="F5100" t="s">
        <v>16188</v>
      </c>
      <c r="G5100" t="s">
        <v>16187</v>
      </c>
      <c r="H5100" t="s">
        <v>16146</v>
      </c>
      <c r="I5100">
        <v>81</v>
      </c>
      <c r="J5100" t="s">
        <v>145</v>
      </c>
      <c r="K5100" t="s">
        <v>137</v>
      </c>
      <c r="L5100">
        <f>I5100*$Q$2/100/1000</f>
        <v>2.9969999999999997E-4</v>
      </c>
    </row>
    <row r="5101" spans="1:12">
      <c r="A5101" s="118">
        <v>45170</v>
      </c>
      <c r="B5101" t="s">
        <v>16151</v>
      </c>
      <c r="C5101" t="s">
        <v>16150</v>
      </c>
      <c r="D5101" t="s">
        <v>16417</v>
      </c>
      <c r="E5101" t="s">
        <v>16416</v>
      </c>
      <c r="F5101">
        <v>101011685</v>
      </c>
      <c r="G5101" t="s">
        <v>12231</v>
      </c>
      <c r="H5101" t="s">
        <v>16146</v>
      </c>
      <c r="I5101">
        <v>81</v>
      </c>
      <c r="J5101" t="s">
        <v>145</v>
      </c>
      <c r="K5101" t="s">
        <v>137</v>
      </c>
      <c r="L5101">
        <f>I5101*$Q$2/100/1000</f>
        <v>2.9969999999999997E-4</v>
      </c>
    </row>
    <row r="5102" spans="1:12">
      <c r="A5102" s="118">
        <v>45170</v>
      </c>
      <c r="B5102" t="s">
        <v>16151</v>
      </c>
      <c r="C5102" t="s">
        <v>16150</v>
      </c>
      <c r="D5102" t="s">
        <v>16415</v>
      </c>
      <c r="E5102" t="s">
        <v>16414</v>
      </c>
      <c r="F5102">
        <v>101011685</v>
      </c>
      <c r="G5102" t="s">
        <v>12231</v>
      </c>
      <c r="H5102" t="s">
        <v>16146</v>
      </c>
      <c r="I5102">
        <v>81</v>
      </c>
      <c r="J5102" t="s">
        <v>145</v>
      </c>
      <c r="K5102" t="s">
        <v>137</v>
      </c>
      <c r="L5102">
        <f>I5102*$Q$2/100/1000</f>
        <v>2.9969999999999997E-4</v>
      </c>
    </row>
    <row r="5103" spans="1:12">
      <c r="A5103" s="118">
        <v>45170</v>
      </c>
      <c r="B5103" t="s">
        <v>16151</v>
      </c>
      <c r="C5103" t="s">
        <v>16150</v>
      </c>
      <c r="D5103" t="s">
        <v>16341</v>
      </c>
      <c r="E5103" t="s">
        <v>16413</v>
      </c>
      <c r="F5103">
        <v>42207838</v>
      </c>
      <c r="G5103" t="s">
        <v>16265</v>
      </c>
      <c r="H5103" t="s">
        <v>16146</v>
      </c>
      <c r="I5103">
        <v>81</v>
      </c>
      <c r="J5103" t="s">
        <v>145</v>
      </c>
      <c r="K5103" t="s">
        <v>137</v>
      </c>
      <c r="L5103">
        <f>I5103*$Q$2/100/1000</f>
        <v>2.9969999999999997E-4</v>
      </c>
    </row>
    <row r="5104" spans="1:12">
      <c r="A5104" s="118">
        <v>45170</v>
      </c>
      <c r="B5104" t="s">
        <v>16151</v>
      </c>
      <c r="C5104" t="s">
        <v>16150</v>
      </c>
      <c r="D5104" t="s">
        <v>16412</v>
      </c>
      <c r="E5104" t="s">
        <v>16411</v>
      </c>
      <c r="F5104" t="s">
        <v>16317</v>
      </c>
      <c r="G5104" t="s">
        <v>16316</v>
      </c>
      <c r="H5104" t="s">
        <v>16146</v>
      </c>
      <c r="I5104">
        <v>81</v>
      </c>
      <c r="J5104" t="s">
        <v>145</v>
      </c>
      <c r="K5104" t="s">
        <v>137</v>
      </c>
      <c r="L5104">
        <f>I5104*$Q$2/100/1000</f>
        <v>2.9969999999999997E-4</v>
      </c>
    </row>
    <row r="5105" spans="1:12" ht="15.75">
      <c r="A5105" s="118">
        <v>45170</v>
      </c>
      <c r="B5105" t="s">
        <v>16151</v>
      </c>
      <c r="C5105" t="s">
        <v>16150</v>
      </c>
      <c r="D5105" t="s">
        <v>16410</v>
      </c>
      <c r="E5105" t="s">
        <v>16409</v>
      </c>
      <c r="F5105">
        <v>101029509</v>
      </c>
      <c r="G5105" t="s">
        <v>16408</v>
      </c>
      <c r="H5105" s="133" t="s">
        <v>16407</v>
      </c>
      <c r="I5105">
        <v>81</v>
      </c>
      <c r="J5105" t="s">
        <v>145</v>
      </c>
      <c r="K5105" t="s">
        <v>137</v>
      </c>
      <c r="L5105">
        <f>I5105*$Q$2/100/1000</f>
        <v>2.9969999999999997E-4</v>
      </c>
    </row>
    <row r="5106" spans="1:12" ht="15" customHeight="1">
      <c r="A5106" s="118">
        <v>45047</v>
      </c>
      <c r="B5106" t="s">
        <v>856</v>
      </c>
      <c r="C5106" t="s">
        <v>14560</v>
      </c>
      <c r="D5106" t="s">
        <v>16406</v>
      </c>
      <c r="E5106" t="s">
        <v>16405</v>
      </c>
      <c r="F5106">
        <v>101027540</v>
      </c>
      <c r="G5106" s="126" t="s">
        <v>16404</v>
      </c>
      <c r="H5106" s="123" t="s">
        <v>851</v>
      </c>
      <c r="I5106">
        <v>5214</v>
      </c>
      <c r="J5106" t="s">
        <v>173</v>
      </c>
      <c r="K5106" t="s">
        <v>172</v>
      </c>
      <c r="L5106">
        <f>I5106*$Q$3*2.5/1000</f>
        <v>0.4181628</v>
      </c>
    </row>
    <row r="5107" spans="1:12">
      <c r="A5107" s="118">
        <v>45170</v>
      </c>
      <c r="B5107" t="s">
        <v>16151</v>
      </c>
      <c r="C5107" t="s">
        <v>16150</v>
      </c>
      <c r="D5107" t="s">
        <v>16403</v>
      </c>
      <c r="E5107" t="s">
        <v>16402</v>
      </c>
      <c r="F5107" t="s">
        <v>16401</v>
      </c>
      <c r="G5107" t="s">
        <v>16400</v>
      </c>
      <c r="H5107" t="s">
        <v>16146</v>
      </c>
      <c r="I5107">
        <v>81</v>
      </c>
      <c r="J5107" t="s">
        <v>145</v>
      </c>
      <c r="K5107" t="s">
        <v>137</v>
      </c>
      <c r="L5107">
        <f>I5107*$Q$2/100/1000</f>
        <v>2.9969999999999997E-4</v>
      </c>
    </row>
    <row r="5108" spans="1:12">
      <c r="A5108" s="118">
        <v>45170</v>
      </c>
      <c r="B5108" t="s">
        <v>16151</v>
      </c>
      <c r="C5108" t="s">
        <v>16150</v>
      </c>
      <c r="D5108" t="s">
        <v>16278</v>
      </c>
      <c r="E5108" t="s">
        <v>16399</v>
      </c>
      <c r="F5108">
        <v>5145149</v>
      </c>
      <c r="G5108" t="s">
        <v>16183</v>
      </c>
      <c r="H5108" t="s">
        <v>16146</v>
      </c>
      <c r="I5108">
        <v>81</v>
      </c>
      <c r="J5108" t="s">
        <v>145</v>
      </c>
      <c r="K5108" t="s">
        <v>137</v>
      </c>
      <c r="L5108">
        <f>I5108*$Q$2/100/1000</f>
        <v>2.9969999999999997E-4</v>
      </c>
    </row>
    <row r="5109" spans="1:12">
      <c r="A5109" s="118">
        <v>45170</v>
      </c>
      <c r="B5109" t="s">
        <v>16151</v>
      </c>
      <c r="C5109" t="s">
        <v>16150</v>
      </c>
      <c r="D5109" t="s">
        <v>16285</v>
      </c>
      <c r="E5109" t="s">
        <v>16398</v>
      </c>
      <c r="F5109">
        <v>101011685</v>
      </c>
      <c r="G5109" t="s">
        <v>12231</v>
      </c>
      <c r="H5109" t="s">
        <v>16146</v>
      </c>
      <c r="I5109">
        <v>81</v>
      </c>
      <c r="J5109" t="s">
        <v>145</v>
      </c>
      <c r="K5109" t="s">
        <v>137</v>
      </c>
      <c r="L5109">
        <f>I5109*$Q$2/100/1000</f>
        <v>2.9969999999999997E-4</v>
      </c>
    </row>
    <row r="5110" spans="1:12">
      <c r="A5110" s="118">
        <v>45170</v>
      </c>
      <c r="B5110" t="s">
        <v>16151</v>
      </c>
      <c r="C5110" t="s">
        <v>16150</v>
      </c>
      <c r="D5110" t="s">
        <v>16397</v>
      </c>
      <c r="E5110" t="s">
        <v>16396</v>
      </c>
      <c r="F5110">
        <v>101011685</v>
      </c>
      <c r="G5110" t="s">
        <v>12231</v>
      </c>
      <c r="H5110" t="s">
        <v>16146</v>
      </c>
      <c r="I5110">
        <v>81</v>
      </c>
      <c r="J5110" t="s">
        <v>145</v>
      </c>
      <c r="K5110" t="s">
        <v>137</v>
      </c>
      <c r="L5110">
        <f>I5110*$Q$2/100/1000</f>
        <v>2.9969999999999997E-4</v>
      </c>
    </row>
    <row r="5111" spans="1:12">
      <c r="A5111" s="118">
        <v>45170</v>
      </c>
      <c r="B5111" t="s">
        <v>16151</v>
      </c>
      <c r="C5111" t="s">
        <v>16150</v>
      </c>
      <c r="D5111" t="s">
        <v>16322</v>
      </c>
      <c r="E5111" t="s">
        <v>16395</v>
      </c>
      <c r="F5111">
        <v>101036983</v>
      </c>
      <c r="G5111" t="s">
        <v>16180</v>
      </c>
      <c r="H5111" t="s">
        <v>16146</v>
      </c>
      <c r="I5111">
        <v>81</v>
      </c>
      <c r="J5111" t="s">
        <v>145</v>
      </c>
      <c r="K5111" t="s">
        <v>137</v>
      </c>
      <c r="L5111">
        <f>I5111*$Q$2/100/1000</f>
        <v>2.9969999999999997E-4</v>
      </c>
    </row>
    <row r="5112" spans="1:12">
      <c r="A5112" s="118">
        <v>45170</v>
      </c>
      <c r="B5112" t="s">
        <v>16151</v>
      </c>
      <c r="C5112" t="s">
        <v>16150</v>
      </c>
      <c r="D5112" t="s">
        <v>16366</v>
      </c>
      <c r="E5112" t="s">
        <v>16394</v>
      </c>
      <c r="F5112">
        <v>101036983</v>
      </c>
      <c r="G5112" t="s">
        <v>16180</v>
      </c>
      <c r="H5112" t="s">
        <v>16146</v>
      </c>
      <c r="I5112">
        <v>81</v>
      </c>
      <c r="J5112" t="s">
        <v>145</v>
      </c>
      <c r="K5112" t="s">
        <v>137</v>
      </c>
      <c r="L5112">
        <f>I5112*$Q$2/100/1000</f>
        <v>2.9969999999999997E-4</v>
      </c>
    </row>
    <row r="5113" spans="1:12">
      <c r="A5113" s="118">
        <v>45170</v>
      </c>
      <c r="B5113" t="s">
        <v>16151</v>
      </c>
      <c r="C5113" t="s">
        <v>16150</v>
      </c>
      <c r="D5113" t="s">
        <v>16393</v>
      </c>
      <c r="E5113" t="s">
        <v>16392</v>
      </c>
      <c r="F5113">
        <v>13205387</v>
      </c>
      <c r="G5113" t="s">
        <v>16217</v>
      </c>
      <c r="H5113" t="s">
        <v>16146</v>
      </c>
      <c r="I5113">
        <v>81</v>
      </c>
      <c r="J5113" t="s">
        <v>145</v>
      </c>
      <c r="K5113" t="s">
        <v>137</v>
      </c>
      <c r="L5113">
        <f>I5113*$Q$2/100/1000</f>
        <v>2.9969999999999997E-4</v>
      </c>
    </row>
    <row r="5114" spans="1:12">
      <c r="A5114" s="118">
        <v>45170</v>
      </c>
      <c r="B5114" t="s">
        <v>16151</v>
      </c>
      <c r="C5114" t="s">
        <v>16150</v>
      </c>
      <c r="D5114" t="s">
        <v>16285</v>
      </c>
      <c r="E5114" t="s">
        <v>16391</v>
      </c>
      <c r="F5114">
        <v>21203298</v>
      </c>
      <c r="G5114" t="s">
        <v>16173</v>
      </c>
      <c r="H5114" t="s">
        <v>16146</v>
      </c>
      <c r="I5114">
        <v>81</v>
      </c>
      <c r="J5114" t="s">
        <v>145</v>
      </c>
      <c r="K5114" t="s">
        <v>137</v>
      </c>
      <c r="L5114">
        <f>I5114*$Q$2/100/1000</f>
        <v>2.9969999999999997E-4</v>
      </c>
    </row>
    <row r="5115" spans="1:12">
      <c r="A5115" s="118">
        <v>45047</v>
      </c>
      <c r="B5115" t="s">
        <v>868</v>
      </c>
      <c r="C5115" t="s">
        <v>867</v>
      </c>
      <c r="D5115" t="s">
        <v>6338</v>
      </c>
      <c r="E5115" t="s">
        <v>16390</v>
      </c>
      <c r="F5115" t="s">
        <v>6336</v>
      </c>
      <c r="G5115" t="s">
        <v>6335</v>
      </c>
      <c r="H5115" t="s">
        <v>863</v>
      </c>
      <c r="I5115">
        <f>1958*2</f>
        <v>3916</v>
      </c>
      <c r="J5115" t="s">
        <v>145</v>
      </c>
      <c r="K5115" t="s">
        <v>137</v>
      </c>
      <c r="L5115">
        <f>I5115*$Q$5/100/1000</f>
        <v>3.9815929999999999E-2</v>
      </c>
    </row>
    <row r="5116" spans="1:12">
      <c r="A5116" s="118">
        <v>45047</v>
      </c>
      <c r="B5116" t="s">
        <v>868</v>
      </c>
      <c r="C5116" t="s">
        <v>867</v>
      </c>
      <c r="D5116" t="s">
        <v>6338</v>
      </c>
      <c r="E5116" t="s">
        <v>16389</v>
      </c>
      <c r="F5116" t="s">
        <v>6336</v>
      </c>
      <c r="G5116" t="s">
        <v>6335</v>
      </c>
      <c r="H5116" t="s">
        <v>863</v>
      </c>
      <c r="I5116">
        <f>1958*2</f>
        <v>3916</v>
      </c>
      <c r="J5116" t="s">
        <v>145</v>
      </c>
      <c r="K5116" t="s">
        <v>137</v>
      </c>
      <c r="L5116">
        <f>I5116*$Q$5/100/1000</f>
        <v>3.9815929999999999E-2</v>
      </c>
    </row>
    <row r="5117" spans="1:12">
      <c r="A5117" s="118">
        <v>45047</v>
      </c>
      <c r="B5117" t="s">
        <v>868</v>
      </c>
      <c r="C5117" t="s">
        <v>867</v>
      </c>
      <c r="D5117" t="s">
        <v>6338</v>
      </c>
      <c r="E5117" t="s">
        <v>16388</v>
      </c>
      <c r="F5117" t="s">
        <v>6336</v>
      </c>
      <c r="G5117" t="s">
        <v>6335</v>
      </c>
      <c r="H5117" t="s">
        <v>863</v>
      </c>
      <c r="I5117">
        <f>1958*2</f>
        <v>3916</v>
      </c>
      <c r="J5117" t="s">
        <v>145</v>
      </c>
      <c r="K5117" t="s">
        <v>137</v>
      </c>
      <c r="L5117">
        <f>I5117*$Q$5/100/1000</f>
        <v>3.9815929999999999E-2</v>
      </c>
    </row>
    <row r="5118" spans="1:12">
      <c r="A5118" s="118">
        <v>45170</v>
      </c>
      <c r="B5118" t="s">
        <v>16151</v>
      </c>
      <c r="C5118" t="s">
        <v>16150</v>
      </c>
      <c r="D5118" t="s">
        <v>16322</v>
      </c>
      <c r="E5118" t="s">
        <v>16387</v>
      </c>
      <c r="F5118" t="s">
        <v>16268</v>
      </c>
      <c r="G5118" t="s">
        <v>16267</v>
      </c>
      <c r="H5118" t="s">
        <v>16146</v>
      </c>
      <c r="I5118">
        <v>81</v>
      </c>
      <c r="J5118" t="s">
        <v>145</v>
      </c>
      <c r="K5118" t="s">
        <v>137</v>
      </c>
      <c r="L5118">
        <f>I5118*$Q$2/100/1000</f>
        <v>2.9969999999999997E-4</v>
      </c>
    </row>
    <row r="5119" spans="1:12">
      <c r="A5119" s="118">
        <v>45047</v>
      </c>
      <c r="B5119" t="s">
        <v>868</v>
      </c>
      <c r="C5119" t="s">
        <v>867</v>
      </c>
      <c r="D5119" t="s">
        <v>16386</v>
      </c>
      <c r="E5119" t="s">
        <v>16385</v>
      </c>
      <c r="F5119">
        <v>101048324</v>
      </c>
      <c r="G5119" t="s">
        <v>3945</v>
      </c>
      <c r="H5119" t="s">
        <v>863</v>
      </c>
      <c r="I5119">
        <f>1958*2</f>
        <v>3916</v>
      </c>
      <c r="J5119" t="s">
        <v>145</v>
      </c>
      <c r="K5119" t="s">
        <v>137</v>
      </c>
      <c r="L5119">
        <f>I5119*$Q$5/100/1000</f>
        <v>3.9815929999999999E-2</v>
      </c>
    </row>
    <row r="5120" spans="1:12">
      <c r="A5120" s="118">
        <v>45170</v>
      </c>
      <c r="B5120" t="s">
        <v>16151</v>
      </c>
      <c r="C5120" t="s">
        <v>16150</v>
      </c>
      <c r="D5120" t="s">
        <v>16366</v>
      </c>
      <c r="E5120" t="s">
        <v>16384</v>
      </c>
      <c r="F5120">
        <v>101025147</v>
      </c>
      <c r="G5120" t="s">
        <v>16185</v>
      </c>
      <c r="H5120" t="s">
        <v>16146</v>
      </c>
      <c r="I5120">
        <v>81</v>
      </c>
      <c r="J5120" t="s">
        <v>145</v>
      </c>
      <c r="K5120" t="s">
        <v>137</v>
      </c>
      <c r="L5120">
        <f>I5120*$Q$2/100/1000</f>
        <v>2.9969999999999997E-4</v>
      </c>
    </row>
    <row r="5121" spans="1:12">
      <c r="A5121" s="118">
        <v>45170</v>
      </c>
      <c r="B5121" t="s">
        <v>16151</v>
      </c>
      <c r="C5121" t="s">
        <v>16150</v>
      </c>
      <c r="D5121" t="s">
        <v>16366</v>
      </c>
      <c r="E5121" t="s">
        <v>16383</v>
      </c>
      <c r="F5121">
        <v>5145149</v>
      </c>
      <c r="G5121" t="s">
        <v>16183</v>
      </c>
      <c r="H5121" t="s">
        <v>16146</v>
      </c>
      <c r="I5121">
        <v>81</v>
      </c>
      <c r="J5121" t="s">
        <v>145</v>
      </c>
      <c r="K5121" t="s">
        <v>137</v>
      </c>
      <c r="L5121">
        <f>I5121*$Q$2/100/1000</f>
        <v>2.9969999999999997E-4</v>
      </c>
    </row>
    <row r="5122" spans="1:12">
      <c r="A5122" s="118">
        <v>45170</v>
      </c>
      <c r="B5122" t="s">
        <v>16151</v>
      </c>
      <c r="C5122" t="s">
        <v>16150</v>
      </c>
      <c r="D5122" t="s">
        <v>16341</v>
      </c>
      <c r="E5122" t="s">
        <v>16382</v>
      </c>
      <c r="F5122">
        <v>101037301</v>
      </c>
      <c r="G5122" t="s">
        <v>16338</v>
      </c>
      <c r="H5122" t="s">
        <v>16146</v>
      </c>
      <c r="I5122">
        <v>81</v>
      </c>
      <c r="J5122" t="s">
        <v>145</v>
      </c>
      <c r="K5122" t="s">
        <v>137</v>
      </c>
      <c r="L5122">
        <f>I5122*$Q$2/100/1000</f>
        <v>2.9969999999999997E-4</v>
      </c>
    </row>
    <row r="5123" spans="1:12">
      <c r="A5123" s="118">
        <v>45170</v>
      </c>
      <c r="B5123" t="s">
        <v>16151</v>
      </c>
      <c r="C5123" t="s">
        <v>16150</v>
      </c>
      <c r="D5123" t="s">
        <v>16319</v>
      </c>
      <c r="E5123" t="s">
        <v>16381</v>
      </c>
      <c r="F5123">
        <v>13204602</v>
      </c>
      <c r="G5123" t="s">
        <v>16226</v>
      </c>
      <c r="H5123" t="s">
        <v>16146</v>
      </c>
      <c r="I5123">
        <v>81</v>
      </c>
      <c r="J5123" t="s">
        <v>145</v>
      </c>
      <c r="K5123" t="s">
        <v>137</v>
      </c>
      <c r="L5123">
        <f>I5123*$Q$2/100/1000</f>
        <v>2.9969999999999997E-4</v>
      </c>
    </row>
    <row r="5124" spans="1:12">
      <c r="A5124" s="118">
        <v>45170</v>
      </c>
      <c r="B5124" t="s">
        <v>16151</v>
      </c>
      <c r="C5124" t="s">
        <v>16150</v>
      </c>
      <c r="D5124" t="s">
        <v>16380</v>
      </c>
      <c r="E5124" t="s">
        <v>16379</v>
      </c>
      <c r="F5124" t="s">
        <v>16378</v>
      </c>
      <c r="G5124" t="s">
        <v>16377</v>
      </c>
      <c r="H5124" t="s">
        <v>16146</v>
      </c>
      <c r="I5124">
        <v>81</v>
      </c>
      <c r="J5124" t="s">
        <v>145</v>
      </c>
      <c r="K5124" t="s">
        <v>137</v>
      </c>
      <c r="L5124">
        <f>I5124*$Q$2/100/1000</f>
        <v>2.9969999999999997E-4</v>
      </c>
    </row>
    <row r="5125" spans="1:12">
      <c r="A5125" s="118">
        <v>45170</v>
      </c>
      <c r="B5125" t="s">
        <v>16151</v>
      </c>
      <c r="C5125" t="s">
        <v>16150</v>
      </c>
      <c r="D5125" t="s">
        <v>16376</v>
      </c>
      <c r="E5125" t="s">
        <v>16375</v>
      </c>
      <c r="F5125" t="s">
        <v>16344</v>
      </c>
      <c r="G5125" t="s">
        <v>16343</v>
      </c>
      <c r="H5125" t="s">
        <v>16146</v>
      </c>
      <c r="I5125">
        <v>81</v>
      </c>
      <c r="J5125" t="s">
        <v>145</v>
      </c>
      <c r="K5125" t="s">
        <v>137</v>
      </c>
      <c r="L5125">
        <f>I5125*$Q$2/100/1000</f>
        <v>2.9969999999999997E-4</v>
      </c>
    </row>
    <row r="5126" spans="1:12">
      <c r="A5126" s="118">
        <v>45170</v>
      </c>
      <c r="B5126" t="s">
        <v>16151</v>
      </c>
      <c r="C5126" t="s">
        <v>16150</v>
      </c>
      <c r="D5126" t="s">
        <v>16319</v>
      </c>
      <c r="E5126" t="s">
        <v>16374</v>
      </c>
      <c r="F5126" t="s">
        <v>16344</v>
      </c>
      <c r="G5126" t="s">
        <v>16343</v>
      </c>
      <c r="H5126" t="s">
        <v>16146</v>
      </c>
      <c r="I5126">
        <v>81</v>
      </c>
      <c r="J5126" t="s">
        <v>145</v>
      </c>
      <c r="K5126" t="s">
        <v>137</v>
      </c>
      <c r="L5126">
        <f>I5126*$Q$2/100/1000</f>
        <v>2.9969999999999997E-4</v>
      </c>
    </row>
    <row r="5127" spans="1:12">
      <c r="A5127" s="118">
        <v>45047</v>
      </c>
      <c r="B5127" t="s">
        <v>144</v>
      </c>
      <c r="C5127" t="s">
        <v>143</v>
      </c>
      <c r="D5127" t="s">
        <v>16373</v>
      </c>
      <c r="E5127" t="s">
        <v>16372</v>
      </c>
      <c r="F5127">
        <v>40259953</v>
      </c>
      <c r="G5127" t="s">
        <v>1379</v>
      </c>
      <c r="H5127" t="s">
        <v>139</v>
      </c>
      <c r="I5127">
        <v>22.2</v>
      </c>
      <c r="J5127" t="s">
        <v>138</v>
      </c>
      <c r="K5127" t="s">
        <v>137</v>
      </c>
      <c r="L5127">
        <f>I5127*$Q$2/1000</f>
        <v>8.2140000000000008E-3</v>
      </c>
    </row>
    <row r="5128" spans="1:12">
      <c r="A5128" s="118">
        <v>45170</v>
      </c>
      <c r="B5128" t="s">
        <v>16151</v>
      </c>
      <c r="C5128" t="s">
        <v>16150</v>
      </c>
      <c r="D5128" t="s">
        <v>16366</v>
      </c>
      <c r="E5128" t="s">
        <v>16371</v>
      </c>
      <c r="F5128">
        <v>21203298</v>
      </c>
      <c r="G5128" t="s">
        <v>16173</v>
      </c>
      <c r="H5128" t="s">
        <v>16146</v>
      </c>
      <c r="I5128">
        <v>81</v>
      </c>
      <c r="J5128" t="s">
        <v>145</v>
      </c>
      <c r="K5128" t="s">
        <v>137</v>
      </c>
      <c r="L5128">
        <f>I5128*$Q$2/100/1000</f>
        <v>2.9969999999999997E-4</v>
      </c>
    </row>
    <row r="5129" spans="1:12">
      <c r="A5129" s="118">
        <v>45200</v>
      </c>
      <c r="B5129" t="s">
        <v>16151</v>
      </c>
      <c r="C5129" t="s">
        <v>16150</v>
      </c>
      <c r="D5129" t="s">
        <v>16333</v>
      </c>
      <c r="E5129" t="s">
        <v>16370</v>
      </c>
      <c r="F5129" t="s">
        <v>16369</v>
      </c>
      <c r="G5129" t="s">
        <v>16368</v>
      </c>
      <c r="H5129" t="s">
        <v>16146</v>
      </c>
      <c r="I5129">
        <v>81</v>
      </c>
      <c r="J5129" t="s">
        <v>145</v>
      </c>
      <c r="K5129" t="s">
        <v>137</v>
      </c>
      <c r="L5129">
        <f>I5129*$Q$2/100/1000</f>
        <v>2.9969999999999997E-4</v>
      </c>
    </row>
    <row r="5130" spans="1:12">
      <c r="A5130" s="118">
        <v>45200</v>
      </c>
      <c r="B5130" t="s">
        <v>16151</v>
      </c>
      <c r="C5130" t="s">
        <v>16150</v>
      </c>
      <c r="D5130" t="s">
        <v>16363</v>
      </c>
      <c r="E5130" t="s">
        <v>16367</v>
      </c>
      <c r="F5130">
        <v>101025147</v>
      </c>
      <c r="G5130" t="s">
        <v>16185</v>
      </c>
      <c r="H5130" t="s">
        <v>16146</v>
      </c>
      <c r="I5130">
        <v>81</v>
      </c>
      <c r="J5130" t="s">
        <v>145</v>
      </c>
      <c r="K5130" t="s">
        <v>137</v>
      </c>
      <c r="L5130">
        <f>I5130*$Q$2/100/1000</f>
        <v>2.9969999999999997E-4</v>
      </c>
    </row>
    <row r="5131" spans="1:12">
      <c r="A5131" s="118">
        <v>45200</v>
      </c>
      <c r="B5131" t="s">
        <v>16151</v>
      </c>
      <c r="C5131" t="s">
        <v>16150</v>
      </c>
      <c r="D5131" t="s">
        <v>16366</v>
      </c>
      <c r="E5131" t="s">
        <v>16365</v>
      </c>
      <c r="F5131">
        <v>101013587</v>
      </c>
      <c r="G5131" t="s">
        <v>16147</v>
      </c>
      <c r="H5131" t="s">
        <v>16146</v>
      </c>
      <c r="I5131">
        <v>81</v>
      </c>
      <c r="J5131" t="s">
        <v>145</v>
      </c>
      <c r="K5131" t="s">
        <v>137</v>
      </c>
      <c r="L5131">
        <f>I5131*$Q$2/100/1000</f>
        <v>2.9969999999999997E-4</v>
      </c>
    </row>
    <row r="5132" spans="1:12">
      <c r="A5132" s="118">
        <v>45200</v>
      </c>
      <c r="B5132" t="s">
        <v>16151</v>
      </c>
      <c r="C5132" t="s">
        <v>16150</v>
      </c>
      <c r="D5132" t="s">
        <v>16222</v>
      </c>
      <c r="E5132" t="s">
        <v>16364</v>
      </c>
      <c r="F5132">
        <v>42207308</v>
      </c>
      <c r="G5132" t="s">
        <v>16164</v>
      </c>
      <c r="H5132" t="s">
        <v>16146</v>
      </c>
      <c r="I5132">
        <v>81</v>
      </c>
      <c r="J5132" t="s">
        <v>145</v>
      </c>
      <c r="K5132" t="s">
        <v>137</v>
      </c>
      <c r="L5132">
        <f>I5132*$Q$2/100/1000</f>
        <v>2.9969999999999997E-4</v>
      </c>
    </row>
    <row r="5133" spans="1:12">
      <c r="A5133" s="118">
        <v>45200</v>
      </c>
      <c r="B5133" t="s">
        <v>16151</v>
      </c>
      <c r="C5133" t="s">
        <v>16150</v>
      </c>
      <c r="D5133" t="s">
        <v>16363</v>
      </c>
      <c r="E5133" t="s">
        <v>16362</v>
      </c>
      <c r="F5133">
        <v>21203298</v>
      </c>
      <c r="G5133" t="s">
        <v>16173</v>
      </c>
      <c r="H5133" t="s">
        <v>16146</v>
      </c>
      <c r="I5133">
        <v>81</v>
      </c>
      <c r="J5133" t="s">
        <v>145</v>
      </c>
      <c r="K5133" t="s">
        <v>137</v>
      </c>
      <c r="L5133">
        <f>I5133*$Q$2/100/1000</f>
        <v>2.9969999999999997E-4</v>
      </c>
    </row>
    <row r="5134" spans="1:12">
      <c r="A5134" s="118">
        <v>45047</v>
      </c>
      <c r="B5134" t="s">
        <v>205</v>
      </c>
      <c r="C5134" t="s">
        <v>204</v>
      </c>
      <c r="D5134" t="s">
        <v>16361</v>
      </c>
      <c r="E5134" t="s">
        <v>16360</v>
      </c>
      <c r="F5134">
        <v>66208596</v>
      </c>
      <c r="G5134" t="s">
        <v>16359</v>
      </c>
      <c r="H5134" t="s">
        <v>200</v>
      </c>
      <c r="I5134">
        <v>6781</v>
      </c>
      <c r="J5134" t="s">
        <v>199</v>
      </c>
      <c r="K5134" t="s">
        <v>198</v>
      </c>
      <c r="L5134">
        <f>I5134*$Q$4/10/1000</f>
        <v>1.1924057587200001</v>
      </c>
    </row>
    <row r="5135" spans="1:12">
      <c r="A5135" s="118">
        <v>45200</v>
      </c>
      <c r="B5135" t="s">
        <v>16151</v>
      </c>
      <c r="C5135" t="s">
        <v>16150</v>
      </c>
      <c r="D5135" t="s">
        <v>16358</v>
      </c>
      <c r="E5135" t="s">
        <v>16357</v>
      </c>
      <c r="F5135" t="s">
        <v>16356</v>
      </c>
      <c r="G5135" t="s">
        <v>16355</v>
      </c>
      <c r="H5135" t="s">
        <v>16146</v>
      </c>
      <c r="I5135">
        <v>81</v>
      </c>
      <c r="J5135" t="s">
        <v>145</v>
      </c>
      <c r="K5135" t="s">
        <v>137</v>
      </c>
      <c r="L5135">
        <f>I5135*$Q$2/100/1000</f>
        <v>2.9969999999999997E-4</v>
      </c>
    </row>
    <row r="5136" spans="1:12">
      <c r="A5136" s="118">
        <v>45047</v>
      </c>
      <c r="B5136" t="s">
        <v>205</v>
      </c>
      <c r="C5136" t="s">
        <v>204</v>
      </c>
      <c r="D5136" t="s">
        <v>12730</v>
      </c>
      <c r="E5136" t="s">
        <v>16354</v>
      </c>
      <c r="F5136">
        <v>66205215</v>
      </c>
      <c r="G5136" t="s">
        <v>201</v>
      </c>
      <c r="H5136" t="s">
        <v>200</v>
      </c>
      <c r="I5136">
        <v>6781</v>
      </c>
      <c r="J5136" t="s">
        <v>199</v>
      </c>
      <c r="K5136" t="s">
        <v>198</v>
      </c>
      <c r="L5136">
        <f>I5136*$Q$4/10/1000</f>
        <v>1.1924057587200001</v>
      </c>
    </row>
    <row r="5137" spans="1:12">
      <c r="A5137" s="118">
        <v>45200</v>
      </c>
      <c r="B5137" t="s">
        <v>16151</v>
      </c>
      <c r="C5137" t="s">
        <v>16150</v>
      </c>
      <c r="D5137" t="s">
        <v>16319</v>
      </c>
      <c r="E5137" t="s">
        <v>16353</v>
      </c>
      <c r="F5137">
        <v>101037404</v>
      </c>
      <c r="G5137" t="s">
        <v>16352</v>
      </c>
      <c r="H5137" t="s">
        <v>16146</v>
      </c>
      <c r="I5137">
        <v>81</v>
      </c>
      <c r="J5137" t="s">
        <v>145</v>
      </c>
      <c r="K5137" t="s">
        <v>137</v>
      </c>
      <c r="L5137">
        <f>I5137*$Q$2/100/1000</f>
        <v>2.9969999999999997E-4</v>
      </c>
    </row>
    <row r="5138" spans="1:12">
      <c r="A5138" s="118">
        <v>45200</v>
      </c>
      <c r="B5138" t="s">
        <v>16151</v>
      </c>
      <c r="C5138" t="s">
        <v>16150</v>
      </c>
      <c r="D5138" t="s">
        <v>16168</v>
      </c>
      <c r="E5138" t="s">
        <v>16351</v>
      </c>
      <c r="F5138" t="s">
        <v>16177</v>
      </c>
      <c r="G5138" t="s">
        <v>16176</v>
      </c>
      <c r="H5138" t="s">
        <v>16146</v>
      </c>
      <c r="I5138">
        <v>81</v>
      </c>
      <c r="J5138" t="s">
        <v>145</v>
      </c>
      <c r="K5138" t="s">
        <v>137</v>
      </c>
      <c r="L5138">
        <f>I5138*$Q$2/100/1000</f>
        <v>2.9969999999999997E-4</v>
      </c>
    </row>
    <row r="5139" spans="1:12">
      <c r="A5139" s="118">
        <v>45047</v>
      </c>
      <c r="B5139" t="s">
        <v>144</v>
      </c>
      <c r="C5139" t="s">
        <v>143</v>
      </c>
      <c r="D5139" t="s">
        <v>16350</v>
      </c>
      <c r="E5139" t="s">
        <v>16349</v>
      </c>
      <c r="F5139" t="s">
        <v>16348</v>
      </c>
      <c r="G5139" t="s">
        <v>16347</v>
      </c>
      <c r="H5139" t="s">
        <v>139</v>
      </c>
      <c r="I5139">
        <v>22.2</v>
      </c>
      <c r="J5139" t="s">
        <v>138</v>
      </c>
      <c r="K5139" t="s">
        <v>137</v>
      </c>
      <c r="L5139">
        <f>I5139*$Q$2/1000</f>
        <v>8.2140000000000008E-3</v>
      </c>
    </row>
    <row r="5140" spans="1:12">
      <c r="A5140" s="118">
        <v>45200</v>
      </c>
      <c r="B5140" t="s">
        <v>16151</v>
      </c>
      <c r="C5140" t="s">
        <v>16150</v>
      </c>
      <c r="D5140" t="s">
        <v>16346</v>
      </c>
      <c r="E5140" t="s">
        <v>16345</v>
      </c>
      <c r="F5140" t="s">
        <v>16344</v>
      </c>
      <c r="G5140" t="s">
        <v>16343</v>
      </c>
      <c r="H5140" t="s">
        <v>16146</v>
      </c>
      <c r="I5140">
        <v>81</v>
      </c>
      <c r="J5140" t="s">
        <v>145</v>
      </c>
      <c r="K5140" t="s">
        <v>137</v>
      </c>
      <c r="L5140">
        <f>I5140*$Q$2/100/1000</f>
        <v>2.9969999999999997E-4</v>
      </c>
    </row>
    <row r="5141" spans="1:12">
      <c r="A5141" s="118">
        <v>45047</v>
      </c>
      <c r="B5141" t="s">
        <v>240</v>
      </c>
      <c r="C5141" t="s">
        <v>239</v>
      </c>
      <c r="D5141" t="s">
        <v>5858</v>
      </c>
      <c r="E5141" t="s">
        <v>16342</v>
      </c>
      <c r="F5141" t="s">
        <v>434</v>
      </c>
      <c r="G5141" t="s">
        <v>433</v>
      </c>
      <c r="H5141" t="s">
        <v>235</v>
      </c>
      <c r="I5141">
        <v>390</v>
      </c>
      <c r="J5141" t="s">
        <v>145</v>
      </c>
      <c r="K5141" t="s">
        <v>137</v>
      </c>
      <c r="L5141">
        <f>I5141*$Q$2/100/1000</f>
        <v>1.4430000000000001E-3</v>
      </c>
    </row>
    <row r="5142" spans="1:12">
      <c r="A5142" s="118">
        <v>45200</v>
      </c>
      <c r="B5142" t="s">
        <v>16151</v>
      </c>
      <c r="C5142" t="s">
        <v>16150</v>
      </c>
      <c r="D5142" t="s">
        <v>16341</v>
      </c>
      <c r="E5142" t="s">
        <v>16340</v>
      </c>
      <c r="F5142" t="s">
        <v>16317</v>
      </c>
      <c r="G5142" t="s">
        <v>16316</v>
      </c>
      <c r="H5142" t="s">
        <v>16146</v>
      </c>
      <c r="I5142">
        <v>81</v>
      </c>
      <c r="J5142" t="s">
        <v>145</v>
      </c>
      <c r="K5142" t="s">
        <v>137</v>
      </c>
      <c r="L5142">
        <f>I5142*$Q$2/100/1000</f>
        <v>2.9969999999999997E-4</v>
      </c>
    </row>
    <row r="5143" spans="1:12">
      <c r="A5143" s="118">
        <v>45200</v>
      </c>
      <c r="B5143" t="s">
        <v>16151</v>
      </c>
      <c r="C5143" t="s">
        <v>16150</v>
      </c>
      <c r="D5143" t="s">
        <v>16240</v>
      </c>
      <c r="E5143" t="s">
        <v>16339</v>
      </c>
      <c r="F5143">
        <v>101037301</v>
      </c>
      <c r="G5143" t="s">
        <v>16338</v>
      </c>
      <c r="H5143" t="s">
        <v>16146</v>
      </c>
      <c r="I5143">
        <v>81</v>
      </c>
      <c r="J5143" t="s">
        <v>145</v>
      </c>
      <c r="K5143" t="s">
        <v>137</v>
      </c>
      <c r="L5143">
        <f>I5143*$Q$2/100/1000</f>
        <v>2.9969999999999997E-4</v>
      </c>
    </row>
    <row r="5144" spans="1:12">
      <c r="A5144" s="118">
        <v>45200</v>
      </c>
      <c r="B5144" t="s">
        <v>16151</v>
      </c>
      <c r="C5144" t="s">
        <v>16150</v>
      </c>
      <c r="D5144" t="s">
        <v>16179</v>
      </c>
      <c r="E5144" t="s">
        <v>16337</v>
      </c>
      <c r="F5144" t="s">
        <v>16268</v>
      </c>
      <c r="G5144" t="s">
        <v>16267</v>
      </c>
      <c r="H5144" t="s">
        <v>16146</v>
      </c>
      <c r="I5144">
        <v>81</v>
      </c>
      <c r="J5144" t="s">
        <v>145</v>
      </c>
      <c r="K5144" t="s">
        <v>137</v>
      </c>
      <c r="L5144">
        <f>I5144*$Q$2/100/1000</f>
        <v>2.9969999999999997E-4</v>
      </c>
    </row>
    <row r="5145" spans="1:12">
      <c r="A5145" s="118">
        <v>45047</v>
      </c>
      <c r="B5145" t="s">
        <v>365</v>
      </c>
      <c r="C5145" t="s">
        <v>364</v>
      </c>
      <c r="D5145" t="s">
        <v>16336</v>
      </c>
      <c r="E5145" t="s">
        <v>16335</v>
      </c>
      <c r="F5145" t="s">
        <v>13425</v>
      </c>
      <c r="G5145" t="s">
        <v>13424</v>
      </c>
      <c r="H5145" t="s">
        <v>359</v>
      </c>
      <c r="I5145">
        <v>144</v>
      </c>
      <c r="J5145" t="s">
        <v>138</v>
      </c>
      <c r="K5145" t="s">
        <v>137</v>
      </c>
      <c r="L5145">
        <f>I5145*$Q$2/1000</f>
        <v>5.3280000000000001E-2</v>
      </c>
    </row>
    <row r="5146" spans="1:12">
      <c r="A5146" s="118">
        <v>45200</v>
      </c>
      <c r="B5146" t="s">
        <v>16151</v>
      </c>
      <c r="C5146" t="s">
        <v>16150</v>
      </c>
      <c r="D5146" t="s">
        <v>16179</v>
      </c>
      <c r="E5146" t="s">
        <v>16334</v>
      </c>
      <c r="F5146" t="s">
        <v>16268</v>
      </c>
      <c r="G5146" t="s">
        <v>16267</v>
      </c>
      <c r="H5146" t="s">
        <v>16146</v>
      </c>
      <c r="I5146">
        <v>81</v>
      </c>
      <c r="J5146" t="s">
        <v>145</v>
      </c>
      <c r="K5146" t="s">
        <v>137</v>
      </c>
      <c r="L5146">
        <f>I5146*$Q$2/100/1000</f>
        <v>2.9969999999999997E-4</v>
      </c>
    </row>
    <row r="5147" spans="1:12">
      <c r="A5147" s="118">
        <v>45200</v>
      </c>
      <c r="B5147" t="s">
        <v>16151</v>
      </c>
      <c r="C5147" t="s">
        <v>16150</v>
      </c>
      <c r="D5147" t="s">
        <v>16333</v>
      </c>
      <c r="E5147" t="s">
        <v>16332</v>
      </c>
      <c r="F5147" t="s">
        <v>16331</v>
      </c>
      <c r="G5147" t="s">
        <v>16330</v>
      </c>
      <c r="H5147" t="s">
        <v>16146</v>
      </c>
      <c r="I5147">
        <v>81</v>
      </c>
      <c r="J5147" t="s">
        <v>145</v>
      </c>
      <c r="K5147" t="s">
        <v>137</v>
      </c>
      <c r="L5147">
        <f>I5147*$Q$2/100/1000</f>
        <v>2.9969999999999997E-4</v>
      </c>
    </row>
    <row r="5148" spans="1:12">
      <c r="A5148" s="118">
        <v>45200</v>
      </c>
      <c r="B5148" t="s">
        <v>16151</v>
      </c>
      <c r="C5148" t="s">
        <v>16150</v>
      </c>
      <c r="D5148" t="s">
        <v>16329</v>
      </c>
      <c r="E5148" t="s">
        <v>16328</v>
      </c>
      <c r="F5148" t="s">
        <v>16327</v>
      </c>
      <c r="G5148" t="s">
        <v>16326</v>
      </c>
      <c r="H5148" t="s">
        <v>16146</v>
      </c>
      <c r="I5148">
        <v>81</v>
      </c>
      <c r="J5148" t="s">
        <v>145</v>
      </c>
      <c r="K5148" t="s">
        <v>137</v>
      </c>
      <c r="L5148">
        <f>I5148*$Q$2/100/1000</f>
        <v>2.9969999999999997E-4</v>
      </c>
    </row>
    <row r="5149" spans="1:12">
      <c r="A5149" s="118">
        <v>45047</v>
      </c>
      <c r="B5149" t="s">
        <v>240</v>
      </c>
      <c r="C5149" t="s">
        <v>239</v>
      </c>
      <c r="D5149" t="s">
        <v>14932</v>
      </c>
      <c r="E5149" t="s">
        <v>16325</v>
      </c>
      <c r="F5149" t="s">
        <v>983</v>
      </c>
      <c r="G5149" t="s">
        <v>982</v>
      </c>
      <c r="H5149" t="s">
        <v>235</v>
      </c>
      <c r="I5149">
        <v>390</v>
      </c>
      <c r="J5149" t="s">
        <v>145</v>
      </c>
      <c r="K5149" t="s">
        <v>137</v>
      </c>
      <c r="L5149">
        <f>I5149*$Q$2/100/1000</f>
        <v>1.4430000000000001E-3</v>
      </c>
    </row>
    <row r="5150" spans="1:12">
      <c r="A5150" s="118">
        <v>45017</v>
      </c>
      <c r="B5150" t="s">
        <v>5342</v>
      </c>
      <c r="C5150" t="s">
        <v>5341</v>
      </c>
      <c r="D5150" t="s">
        <v>16324</v>
      </c>
      <c r="E5150" t="s">
        <v>16323</v>
      </c>
      <c r="F5150" s="119">
        <v>101033277</v>
      </c>
      <c r="G5150" t="s">
        <v>10735</v>
      </c>
      <c r="H5150" t="s">
        <v>5336</v>
      </c>
      <c r="I5150">
        <v>49.6</v>
      </c>
      <c r="J5150" t="s">
        <v>223</v>
      </c>
      <c r="K5150" t="s">
        <v>137</v>
      </c>
      <c r="L5150">
        <f>I5150*$Q$5/1000</f>
        <v>5.0430800000000005E-2</v>
      </c>
    </row>
    <row r="5151" spans="1:12">
      <c r="A5151" s="118">
        <v>45200</v>
      </c>
      <c r="B5151" t="s">
        <v>16151</v>
      </c>
      <c r="C5151" t="s">
        <v>16150</v>
      </c>
      <c r="D5151" t="s">
        <v>16322</v>
      </c>
      <c r="E5151" t="s">
        <v>16321</v>
      </c>
      <c r="F5151" t="s">
        <v>16177</v>
      </c>
      <c r="G5151" t="s">
        <v>16176</v>
      </c>
      <c r="H5151" t="s">
        <v>16146</v>
      </c>
      <c r="I5151">
        <v>81</v>
      </c>
      <c r="J5151" t="s">
        <v>145</v>
      </c>
      <c r="K5151" t="s">
        <v>137</v>
      </c>
      <c r="L5151">
        <f>I5151*$Q$2/100/1000</f>
        <v>2.9969999999999997E-4</v>
      </c>
    </row>
    <row r="5152" spans="1:12">
      <c r="A5152" s="118">
        <v>45200</v>
      </c>
      <c r="B5152" t="s">
        <v>16151</v>
      </c>
      <c r="C5152" t="s">
        <v>16150</v>
      </c>
      <c r="D5152" t="s">
        <v>16166</v>
      </c>
      <c r="E5152" t="s">
        <v>16320</v>
      </c>
      <c r="F5152">
        <v>101036983</v>
      </c>
      <c r="G5152" t="s">
        <v>16180</v>
      </c>
      <c r="H5152" t="s">
        <v>16146</v>
      </c>
      <c r="I5152">
        <v>81</v>
      </c>
      <c r="J5152" t="s">
        <v>145</v>
      </c>
      <c r="K5152" t="s">
        <v>137</v>
      </c>
      <c r="L5152">
        <f>I5152*$Q$2/100/1000</f>
        <v>2.9969999999999997E-4</v>
      </c>
    </row>
    <row r="5153" spans="1:12">
      <c r="A5153" s="118">
        <v>45200</v>
      </c>
      <c r="B5153" t="s">
        <v>16151</v>
      </c>
      <c r="C5153" t="s">
        <v>16150</v>
      </c>
      <c r="D5153" t="s">
        <v>16319</v>
      </c>
      <c r="E5153" t="s">
        <v>16318</v>
      </c>
      <c r="F5153" t="s">
        <v>16317</v>
      </c>
      <c r="G5153" t="s">
        <v>16316</v>
      </c>
      <c r="H5153" t="s">
        <v>16146</v>
      </c>
      <c r="I5153">
        <v>81</v>
      </c>
      <c r="J5153" t="s">
        <v>145</v>
      </c>
      <c r="K5153" t="s">
        <v>137</v>
      </c>
      <c r="L5153">
        <f>I5153*$Q$2/100/1000</f>
        <v>2.9969999999999997E-4</v>
      </c>
    </row>
    <row r="5154" spans="1:12">
      <c r="A5154" s="118">
        <v>45200</v>
      </c>
      <c r="B5154" t="s">
        <v>16151</v>
      </c>
      <c r="C5154" t="s">
        <v>16150</v>
      </c>
      <c r="D5154" t="s">
        <v>16290</v>
      </c>
      <c r="E5154" t="s">
        <v>16315</v>
      </c>
      <c r="F5154">
        <v>13205387</v>
      </c>
      <c r="G5154" t="s">
        <v>16217</v>
      </c>
      <c r="H5154" t="s">
        <v>16146</v>
      </c>
      <c r="I5154">
        <v>81</v>
      </c>
      <c r="J5154" t="s">
        <v>145</v>
      </c>
      <c r="K5154" t="s">
        <v>137</v>
      </c>
      <c r="L5154">
        <f>I5154*$Q$2/100/1000</f>
        <v>2.9969999999999997E-4</v>
      </c>
    </row>
    <row r="5155" spans="1:12">
      <c r="A5155" s="118">
        <v>45200</v>
      </c>
      <c r="B5155" t="s">
        <v>16151</v>
      </c>
      <c r="C5155" t="s">
        <v>16150</v>
      </c>
      <c r="D5155" t="s">
        <v>16172</v>
      </c>
      <c r="E5155" t="s">
        <v>16314</v>
      </c>
      <c r="F5155">
        <v>5145149</v>
      </c>
      <c r="G5155" t="s">
        <v>16183</v>
      </c>
      <c r="H5155" t="s">
        <v>16146</v>
      </c>
      <c r="I5155">
        <v>81</v>
      </c>
      <c r="J5155" t="s">
        <v>145</v>
      </c>
      <c r="K5155" t="s">
        <v>137</v>
      </c>
      <c r="L5155">
        <f>I5155*$Q$2/100/1000</f>
        <v>2.9969999999999997E-4</v>
      </c>
    </row>
    <row r="5156" spans="1:12">
      <c r="A5156" s="118">
        <v>45200</v>
      </c>
      <c r="B5156" t="s">
        <v>16151</v>
      </c>
      <c r="C5156" t="s">
        <v>16150</v>
      </c>
      <c r="D5156" t="s">
        <v>16313</v>
      </c>
      <c r="E5156" t="s">
        <v>16312</v>
      </c>
      <c r="F5156" t="s">
        <v>16308</v>
      </c>
      <c r="G5156" t="s">
        <v>16307</v>
      </c>
      <c r="H5156" t="s">
        <v>16146</v>
      </c>
      <c r="I5156">
        <v>81</v>
      </c>
      <c r="J5156" t="s">
        <v>145</v>
      </c>
      <c r="K5156" t="s">
        <v>137</v>
      </c>
      <c r="L5156">
        <f>I5156*$Q$2/100/1000</f>
        <v>2.9969999999999997E-4</v>
      </c>
    </row>
    <row r="5157" spans="1:12">
      <c r="A5157" s="118">
        <v>45200</v>
      </c>
      <c r="B5157" t="s">
        <v>16151</v>
      </c>
      <c r="C5157" t="s">
        <v>16150</v>
      </c>
      <c r="D5157" t="s">
        <v>16290</v>
      </c>
      <c r="E5157" t="s">
        <v>16311</v>
      </c>
      <c r="F5157">
        <v>5145149</v>
      </c>
      <c r="G5157" t="s">
        <v>16183</v>
      </c>
      <c r="H5157" t="s">
        <v>16146</v>
      </c>
      <c r="I5157">
        <v>81</v>
      </c>
      <c r="J5157" t="s">
        <v>145</v>
      </c>
      <c r="K5157" t="s">
        <v>137</v>
      </c>
      <c r="L5157">
        <f>I5157*$Q$2/100/1000</f>
        <v>2.9969999999999997E-4</v>
      </c>
    </row>
    <row r="5158" spans="1:12">
      <c r="A5158" s="118">
        <v>45200</v>
      </c>
      <c r="B5158" t="s">
        <v>16151</v>
      </c>
      <c r="C5158" t="s">
        <v>16150</v>
      </c>
      <c r="D5158" t="s">
        <v>16310</v>
      </c>
      <c r="E5158" t="s">
        <v>16309</v>
      </c>
      <c r="F5158" t="s">
        <v>16308</v>
      </c>
      <c r="G5158" t="s">
        <v>16307</v>
      </c>
      <c r="H5158" t="s">
        <v>16146</v>
      </c>
      <c r="I5158">
        <v>81</v>
      </c>
      <c r="J5158" t="s">
        <v>145</v>
      </c>
      <c r="K5158" t="s">
        <v>137</v>
      </c>
      <c r="L5158">
        <f>I5158*$Q$2/100/1000</f>
        <v>2.9969999999999997E-4</v>
      </c>
    </row>
    <row r="5159" spans="1:12">
      <c r="A5159" s="118">
        <v>45139</v>
      </c>
      <c r="B5159" t="s">
        <v>443</v>
      </c>
      <c r="C5159" t="s">
        <v>442</v>
      </c>
      <c r="D5159" t="s">
        <v>441</v>
      </c>
      <c r="E5159" t="s">
        <v>16306</v>
      </c>
      <c r="F5159" s="119">
        <v>101037721</v>
      </c>
      <c r="G5159" t="s">
        <v>14428</v>
      </c>
      <c r="H5159" s="122" t="s">
        <v>437</v>
      </c>
      <c r="I5159">
        <v>4725</v>
      </c>
      <c r="J5159" t="s">
        <v>199</v>
      </c>
      <c r="K5159" t="s">
        <v>198</v>
      </c>
      <c r="L5159">
        <f>I5159*$Q$4*2.2/1000</f>
        <v>18.279100224000004</v>
      </c>
    </row>
    <row r="5160" spans="1:12">
      <c r="A5160" s="118">
        <v>45047</v>
      </c>
      <c r="B5160" t="s">
        <v>460</v>
      </c>
      <c r="C5160" t="s">
        <v>459</v>
      </c>
      <c r="D5160" t="s">
        <v>5953</v>
      </c>
      <c r="E5160" t="s">
        <v>16305</v>
      </c>
      <c r="F5160">
        <v>13204807</v>
      </c>
      <c r="G5160" t="s">
        <v>1050</v>
      </c>
      <c r="H5160" t="s">
        <v>455</v>
      </c>
      <c r="I5160">
        <v>103.6</v>
      </c>
      <c r="J5160" t="s">
        <v>145</v>
      </c>
      <c r="K5160" t="s">
        <v>137</v>
      </c>
      <c r="L5160">
        <f>I5160*$Q$2/100/1000</f>
        <v>3.8331999999999998E-4</v>
      </c>
    </row>
    <row r="5161" spans="1:12">
      <c r="A5161" s="118">
        <v>45200</v>
      </c>
      <c r="B5161" t="s">
        <v>16151</v>
      </c>
      <c r="C5161" t="s">
        <v>16150</v>
      </c>
      <c r="D5161" t="s">
        <v>16179</v>
      </c>
      <c r="E5161" t="s">
        <v>16304</v>
      </c>
      <c r="F5161" t="s">
        <v>16268</v>
      </c>
      <c r="G5161" t="s">
        <v>16267</v>
      </c>
      <c r="H5161" t="s">
        <v>16146</v>
      </c>
      <c r="I5161">
        <v>81</v>
      </c>
      <c r="J5161" t="s">
        <v>145</v>
      </c>
      <c r="K5161" t="s">
        <v>137</v>
      </c>
      <c r="L5161">
        <f>I5161*$Q$2/100/1000</f>
        <v>2.9969999999999997E-4</v>
      </c>
    </row>
    <row r="5162" spans="1:12">
      <c r="A5162" s="118">
        <v>45200</v>
      </c>
      <c r="B5162" t="s">
        <v>16151</v>
      </c>
      <c r="C5162" t="s">
        <v>16150</v>
      </c>
      <c r="D5162" t="s">
        <v>16290</v>
      </c>
      <c r="E5162" t="s">
        <v>16303</v>
      </c>
      <c r="F5162">
        <v>101036983</v>
      </c>
      <c r="G5162" t="s">
        <v>16180</v>
      </c>
      <c r="H5162" t="s">
        <v>16146</v>
      </c>
      <c r="I5162">
        <v>81</v>
      </c>
      <c r="J5162" t="s">
        <v>145</v>
      </c>
      <c r="K5162" t="s">
        <v>137</v>
      </c>
      <c r="L5162">
        <f>I5162*$Q$2/100/1000</f>
        <v>2.9969999999999997E-4</v>
      </c>
    </row>
    <row r="5163" spans="1:12">
      <c r="A5163" s="118">
        <v>45200</v>
      </c>
      <c r="B5163" t="s">
        <v>16151</v>
      </c>
      <c r="C5163" t="s">
        <v>16150</v>
      </c>
      <c r="D5163" t="s">
        <v>16209</v>
      </c>
      <c r="E5163" t="s">
        <v>16302</v>
      </c>
      <c r="F5163">
        <v>101011685</v>
      </c>
      <c r="G5163" t="s">
        <v>12231</v>
      </c>
      <c r="H5163" t="s">
        <v>16146</v>
      </c>
      <c r="I5163">
        <v>81</v>
      </c>
      <c r="J5163" t="s">
        <v>145</v>
      </c>
      <c r="K5163" t="s">
        <v>137</v>
      </c>
      <c r="L5163">
        <f>I5163*$Q$2/100/1000</f>
        <v>2.9969999999999997E-4</v>
      </c>
    </row>
    <row r="5164" spans="1:12">
      <c r="A5164" s="118">
        <v>45200</v>
      </c>
      <c r="B5164" t="s">
        <v>16151</v>
      </c>
      <c r="C5164" t="s">
        <v>16150</v>
      </c>
      <c r="D5164" t="s">
        <v>16255</v>
      </c>
      <c r="E5164" t="s">
        <v>16301</v>
      </c>
      <c r="F5164">
        <v>101011685</v>
      </c>
      <c r="G5164" t="s">
        <v>12231</v>
      </c>
      <c r="H5164" t="s">
        <v>16146</v>
      </c>
      <c r="I5164">
        <v>81</v>
      </c>
      <c r="J5164" t="s">
        <v>145</v>
      </c>
      <c r="K5164" t="s">
        <v>137</v>
      </c>
      <c r="L5164">
        <f>I5164*$Q$2/100/1000</f>
        <v>2.9969999999999997E-4</v>
      </c>
    </row>
    <row r="5165" spans="1:12">
      <c r="A5165" s="118">
        <v>45200</v>
      </c>
      <c r="B5165" t="s">
        <v>16151</v>
      </c>
      <c r="C5165" t="s">
        <v>16150</v>
      </c>
      <c r="D5165" t="s">
        <v>16298</v>
      </c>
      <c r="E5165" t="s">
        <v>16300</v>
      </c>
      <c r="F5165">
        <v>101011685</v>
      </c>
      <c r="G5165" t="s">
        <v>12231</v>
      </c>
      <c r="H5165" t="s">
        <v>16146</v>
      </c>
      <c r="I5165">
        <v>81</v>
      </c>
      <c r="J5165" t="s">
        <v>145</v>
      </c>
      <c r="K5165" t="s">
        <v>137</v>
      </c>
      <c r="L5165">
        <f>I5165*$Q$2/100/1000</f>
        <v>2.9969999999999997E-4</v>
      </c>
    </row>
    <row r="5166" spans="1:12">
      <c r="A5166" s="118">
        <v>45200</v>
      </c>
      <c r="B5166" t="s">
        <v>16151</v>
      </c>
      <c r="C5166" t="s">
        <v>16150</v>
      </c>
      <c r="D5166" t="s">
        <v>16199</v>
      </c>
      <c r="E5166" t="s">
        <v>16299</v>
      </c>
      <c r="F5166" t="s">
        <v>16268</v>
      </c>
      <c r="G5166" t="s">
        <v>16267</v>
      </c>
      <c r="H5166" t="s">
        <v>16146</v>
      </c>
      <c r="I5166">
        <v>81</v>
      </c>
      <c r="J5166" t="s">
        <v>145</v>
      </c>
      <c r="K5166" t="s">
        <v>137</v>
      </c>
      <c r="L5166">
        <f>I5166*$Q$2/100/1000</f>
        <v>2.9969999999999997E-4</v>
      </c>
    </row>
    <row r="5167" spans="1:12">
      <c r="A5167" s="118">
        <v>45200</v>
      </c>
      <c r="B5167" t="s">
        <v>16151</v>
      </c>
      <c r="C5167" t="s">
        <v>16150</v>
      </c>
      <c r="D5167" t="s">
        <v>16298</v>
      </c>
      <c r="E5167" t="s">
        <v>16297</v>
      </c>
      <c r="F5167" t="s">
        <v>16268</v>
      </c>
      <c r="G5167" t="s">
        <v>16267</v>
      </c>
      <c r="H5167" t="s">
        <v>16146</v>
      </c>
      <c r="I5167">
        <v>81</v>
      </c>
      <c r="J5167" t="s">
        <v>145</v>
      </c>
      <c r="K5167" t="s">
        <v>137</v>
      </c>
      <c r="L5167">
        <f>I5167*$Q$2/100/1000</f>
        <v>2.9969999999999997E-4</v>
      </c>
    </row>
    <row r="5168" spans="1:12">
      <c r="A5168" s="118">
        <v>45200</v>
      </c>
      <c r="B5168" t="s">
        <v>16151</v>
      </c>
      <c r="C5168" t="s">
        <v>16150</v>
      </c>
      <c r="D5168" t="s">
        <v>16209</v>
      </c>
      <c r="E5168" t="s">
        <v>16296</v>
      </c>
      <c r="F5168" t="s">
        <v>16268</v>
      </c>
      <c r="G5168" t="s">
        <v>16267</v>
      </c>
      <c r="H5168" t="s">
        <v>16146</v>
      </c>
      <c r="I5168">
        <v>81</v>
      </c>
      <c r="J5168" t="s">
        <v>145</v>
      </c>
      <c r="K5168" t="s">
        <v>137</v>
      </c>
      <c r="L5168">
        <f>I5168*$Q$2/100/1000</f>
        <v>2.9969999999999997E-4</v>
      </c>
    </row>
    <row r="5169" spans="1:12">
      <c r="A5169" s="118">
        <v>45047</v>
      </c>
      <c r="B5169" t="s">
        <v>574</v>
      </c>
      <c r="C5169" t="s">
        <v>573</v>
      </c>
      <c r="D5169" t="s">
        <v>7935</v>
      </c>
      <c r="E5169" t="s">
        <v>16295</v>
      </c>
      <c r="F5169">
        <v>101012395</v>
      </c>
      <c r="G5169" t="s">
        <v>570</v>
      </c>
      <c r="H5169" t="s">
        <v>569</v>
      </c>
      <c r="I5169">
        <v>298</v>
      </c>
      <c r="J5169" t="s">
        <v>145</v>
      </c>
      <c r="K5169" t="s">
        <v>137</v>
      </c>
      <c r="L5169">
        <f>I5169*$Q$2/100/1000</f>
        <v>1.1026E-3</v>
      </c>
    </row>
    <row r="5170" spans="1:12">
      <c r="A5170" s="118">
        <v>45200</v>
      </c>
      <c r="B5170" t="s">
        <v>16151</v>
      </c>
      <c r="C5170" t="s">
        <v>16150</v>
      </c>
      <c r="D5170" t="s">
        <v>16294</v>
      </c>
      <c r="E5170" t="s">
        <v>16293</v>
      </c>
      <c r="F5170" t="s">
        <v>16268</v>
      </c>
      <c r="G5170" t="s">
        <v>16267</v>
      </c>
      <c r="H5170" t="s">
        <v>16146</v>
      </c>
      <c r="I5170">
        <v>81</v>
      </c>
      <c r="J5170" t="s">
        <v>145</v>
      </c>
      <c r="K5170" t="s">
        <v>137</v>
      </c>
      <c r="L5170">
        <f>I5170*$Q$2/100/1000</f>
        <v>2.9969999999999997E-4</v>
      </c>
    </row>
    <row r="5171" spans="1:12">
      <c r="A5171" s="118">
        <v>45200</v>
      </c>
      <c r="B5171" t="s">
        <v>16151</v>
      </c>
      <c r="C5171" t="s">
        <v>16150</v>
      </c>
      <c r="D5171" t="s">
        <v>16290</v>
      </c>
      <c r="E5171" t="s">
        <v>16292</v>
      </c>
      <c r="F5171">
        <v>101025147</v>
      </c>
      <c r="G5171" t="s">
        <v>16185</v>
      </c>
      <c r="H5171" t="s">
        <v>16146</v>
      </c>
      <c r="I5171">
        <v>81</v>
      </c>
      <c r="J5171" t="s">
        <v>145</v>
      </c>
      <c r="K5171" t="s">
        <v>137</v>
      </c>
      <c r="L5171">
        <f>I5171*$Q$2/100/1000</f>
        <v>2.9969999999999997E-4</v>
      </c>
    </row>
    <row r="5172" spans="1:12">
      <c r="A5172" s="118">
        <v>45047</v>
      </c>
      <c r="B5172" t="s">
        <v>574</v>
      </c>
      <c r="C5172" t="s">
        <v>573</v>
      </c>
      <c r="D5172" t="s">
        <v>2730</v>
      </c>
      <c r="E5172" t="s">
        <v>16291</v>
      </c>
      <c r="F5172">
        <v>21201457</v>
      </c>
      <c r="G5172" t="s">
        <v>575</v>
      </c>
      <c r="H5172" t="s">
        <v>569</v>
      </c>
      <c r="I5172">
        <v>298</v>
      </c>
      <c r="J5172" t="s">
        <v>145</v>
      </c>
      <c r="K5172" t="s">
        <v>137</v>
      </c>
      <c r="L5172">
        <f>I5172*$Q$2/100/1000</f>
        <v>1.1026E-3</v>
      </c>
    </row>
    <row r="5173" spans="1:12">
      <c r="A5173" s="118">
        <v>45200</v>
      </c>
      <c r="B5173" t="s">
        <v>16151</v>
      </c>
      <c r="C5173" t="s">
        <v>16150</v>
      </c>
      <c r="D5173" t="s">
        <v>16290</v>
      </c>
      <c r="E5173" t="s">
        <v>16289</v>
      </c>
      <c r="F5173">
        <v>21203298</v>
      </c>
      <c r="G5173" t="s">
        <v>16173</v>
      </c>
      <c r="H5173" t="s">
        <v>16146</v>
      </c>
      <c r="I5173">
        <v>81</v>
      </c>
      <c r="J5173" t="s">
        <v>145</v>
      </c>
      <c r="K5173" t="s">
        <v>137</v>
      </c>
      <c r="L5173">
        <f>I5173*$Q$2/100/1000</f>
        <v>2.9969999999999997E-4</v>
      </c>
    </row>
    <row r="5174" spans="1:12">
      <c r="A5174" s="118">
        <v>45047</v>
      </c>
      <c r="B5174" t="s">
        <v>574</v>
      </c>
      <c r="C5174" t="s">
        <v>573</v>
      </c>
      <c r="D5174" t="s">
        <v>12084</v>
      </c>
      <c r="E5174" t="s">
        <v>16288</v>
      </c>
      <c r="F5174">
        <v>5045161</v>
      </c>
      <c r="G5174" t="s">
        <v>3018</v>
      </c>
      <c r="H5174" t="s">
        <v>569</v>
      </c>
      <c r="I5174">
        <v>298</v>
      </c>
      <c r="J5174" t="s">
        <v>145</v>
      </c>
      <c r="K5174" t="s">
        <v>137</v>
      </c>
      <c r="L5174">
        <f>I5174*$Q$2/100/1000</f>
        <v>1.1026E-3</v>
      </c>
    </row>
    <row r="5175" spans="1:12">
      <c r="A5175" s="118">
        <v>45200</v>
      </c>
      <c r="B5175" t="s">
        <v>16151</v>
      </c>
      <c r="C5175" t="s">
        <v>16150</v>
      </c>
      <c r="D5175" t="s">
        <v>16257</v>
      </c>
      <c r="E5175" t="s">
        <v>16287</v>
      </c>
      <c r="F5175">
        <v>101025147</v>
      </c>
      <c r="G5175" t="s">
        <v>16185</v>
      </c>
      <c r="H5175" t="s">
        <v>16146</v>
      </c>
      <c r="I5175">
        <v>81</v>
      </c>
      <c r="J5175" t="s">
        <v>145</v>
      </c>
      <c r="K5175" t="s">
        <v>137</v>
      </c>
      <c r="L5175">
        <f>I5175*$Q$2/100/1000</f>
        <v>2.9969999999999997E-4</v>
      </c>
    </row>
    <row r="5176" spans="1:12">
      <c r="A5176" s="118">
        <v>45200</v>
      </c>
      <c r="B5176" t="s">
        <v>16151</v>
      </c>
      <c r="C5176" t="s">
        <v>16150</v>
      </c>
      <c r="D5176" t="s">
        <v>16166</v>
      </c>
      <c r="E5176" t="s">
        <v>16286</v>
      </c>
      <c r="F5176">
        <v>42207838</v>
      </c>
      <c r="G5176" t="s">
        <v>16265</v>
      </c>
      <c r="H5176" t="s">
        <v>16146</v>
      </c>
      <c r="I5176">
        <v>81</v>
      </c>
      <c r="J5176" t="s">
        <v>145</v>
      </c>
      <c r="K5176" t="s">
        <v>137</v>
      </c>
      <c r="L5176">
        <f>I5176*$Q$2/100/1000</f>
        <v>2.9969999999999997E-4</v>
      </c>
    </row>
    <row r="5177" spans="1:12">
      <c r="A5177" s="118">
        <v>45200</v>
      </c>
      <c r="B5177" t="s">
        <v>16151</v>
      </c>
      <c r="C5177" t="s">
        <v>16150</v>
      </c>
      <c r="D5177" t="s">
        <v>16285</v>
      </c>
      <c r="E5177" t="s">
        <v>16284</v>
      </c>
      <c r="F5177">
        <v>101011685</v>
      </c>
      <c r="G5177" t="s">
        <v>12231</v>
      </c>
      <c r="H5177" t="s">
        <v>16146</v>
      </c>
      <c r="I5177">
        <v>81</v>
      </c>
      <c r="J5177" t="s">
        <v>145</v>
      </c>
      <c r="K5177" t="s">
        <v>137</v>
      </c>
      <c r="L5177">
        <f>I5177*$Q$2/100/1000</f>
        <v>2.9969999999999997E-4</v>
      </c>
    </row>
    <row r="5178" spans="1:12">
      <c r="A5178" s="118">
        <v>45200</v>
      </c>
      <c r="B5178" t="s">
        <v>16151</v>
      </c>
      <c r="C5178" t="s">
        <v>16150</v>
      </c>
      <c r="D5178" t="s">
        <v>16283</v>
      </c>
      <c r="E5178" t="s">
        <v>16282</v>
      </c>
      <c r="F5178">
        <v>101025147</v>
      </c>
      <c r="G5178" t="s">
        <v>16185</v>
      </c>
      <c r="H5178" t="s">
        <v>16146</v>
      </c>
      <c r="I5178">
        <v>81</v>
      </c>
      <c r="J5178" t="s">
        <v>145</v>
      </c>
      <c r="K5178" t="s">
        <v>137</v>
      </c>
      <c r="L5178">
        <f>I5178*$Q$2/100/1000</f>
        <v>2.9969999999999997E-4</v>
      </c>
    </row>
    <row r="5179" spans="1:12">
      <c r="A5179" s="118">
        <v>45200</v>
      </c>
      <c r="B5179" t="s">
        <v>16151</v>
      </c>
      <c r="C5179" t="s">
        <v>16150</v>
      </c>
      <c r="D5179" t="s">
        <v>16281</v>
      </c>
      <c r="E5179" t="s">
        <v>16280</v>
      </c>
      <c r="F5179" t="s">
        <v>16197</v>
      </c>
      <c r="G5179" t="s">
        <v>16196</v>
      </c>
      <c r="H5179" t="s">
        <v>16146</v>
      </c>
      <c r="I5179">
        <v>81</v>
      </c>
      <c r="J5179" t="s">
        <v>145</v>
      </c>
      <c r="K5179" t="s">
        <v>137</v>
      </c>
      <c r="L5179">
        <f>I5179*$Q$2/100/1000</f>
        <v>2.9969999999999997E-4</v>
      </c>
    </row>
    <row r="5180" spans="1:12">
      <c r="A5180" s="118">
        <v>45047</v>
      </c>
      <c r="B5180" t="s">
        <v>574</v>
      </c>
      <c r="C5180" t="s">
        <v>573</v>
      </c>
      <c r="D5180" t="s">
        <v>8468</v>
      </c>
      <c r="E5180" t="s">
        <v>16279</v>
      </c>
      <c r="F5180" t="s">
        <v>4371</v>
      </c>
      <c r="G5180" t="s">
        <v>4370</v>
      </c>
      <c r="H5180" t="s">
        <v>569</v>
      </c>
      <c r="I5180">
        <v>298</v>
      </c>
      <c r="J5180" t="s">
        <v>145</v>
      </c>
      <c r="K5180" t="s">
        <v>137</v>
      </c>
      <c r="L5180">
        <f>I5180*$Q$2/100/1000</f>
        <v>1.1026E-3</v>
      </c>
    </row>
    <row r="5181" spans="1:12">
      <c r="A5181" s="118">
        <v>45200</v>
      </c>
      <c r="B5181" t="s">
        <v>16151</v>
      </c>
      <c r="C5181" t="s">
        <v>16150</v>
      </c>
      <c r="D5181" t="s">
        <v>16278</v>
      </c>
      <c r="E5181" t="s">
        <v>16277</v>
      </c>
      <c r="F5181" t="s">
        <v>16197</v>
      </c>
      <c r="G5181" t="s">
        <v>16196</v>
      </c>
      <c r="H5181" t="s">
        <v>16146</v>
      </c>
      <c r="I5181">
        <v>81</v>
      </c>
      <c r="J5181" t="s">
        <v>145</v>
      </c>
      <c r="K5181" t="s">
        <v>137</v>
      </c>
      <c r="L5181">
        <f>I5181*$Q$2/100/1000</f>
        <v>2.9969999999999997E-4</v>
      </c>
    </row>
    <row r="5182" spans="1:12">
      <c r="A5182" s="118">
        <v>45231</v>
      </c>
      <c r="B5182" t="s">
        <v>16151</v>
      </c>
      <c r="C5182" t="s">
        <v>16150</v>
      </c>
      <c r="D5182" t="s">
        <v>16276</v>
      </c>
      <c r="E5182" t="s">
        <v>16275</v>
      </c>
      <c r="F5182">
        <v>101040495</v>
      </c>
      <c r="G5182" t="s">
        <v>16274</v>
      </c>
      <c r="H5182" t="s">
        <v>16146</v>
      </c>
      <c r="I5182">
        <v>81</v>
      </c>
      <c r="J5182" t="s">
        <v>145</v>
      </c>
      <c r="K5182" t="s">
        <v>137</v>
      </c>
      <c r="L5182">
        <f>I5182*$Q$2/100/1000</f>
        <v>2.9969999999999997E-4</v>
      </c>
    </row>
    <row r="5183" spans="1:12">
      <c r="A5183" s="118">
        <v>45231</v>
      </c>
      <c r="B5183" t="s">
        <v>16151</v>
      </c>
      <c r="C5183" t="s">
        <v>16150</v>
      </c>
      <c r="D5183" t="s">
        <v>16257</v>
      </c>
      <c r="E5183" t="s">
        <v>16273</v>
      </c>
      <c r="F5183" t="s">
        <v>16268</v>
      </c>
      <c r="G5183" t="s">
        <v>16267</v>
      </c>
      <c r="H5183" t="s">
        <v>16146</v>
      </c>
      <c r="I5183">
        <v>81</v>
      </c>
      <c r="J5183" t="s">
        <v>145</v>
      </c>
      <c r="K5183" t="s">
        <v>137</v>
      </c>
      <c r="L5183">
        <f>I5183*$Q$2/100/1000</f>
        <v>2.9969999999999997E-4</v>
      </c>
    </row>
    <row r="5184" spans="1:12">
      <c r="A5184" s="118">
        <v>45231</v>
      </c>
      <c r="B5184" t="s">
        <v>16151</v>
      </c>
      <c r="C5184" t="s">
        <v>16150</v>
      </c>
      <c r="D5184" t="s">
        <v>16199</v>
      </c>
      <c r="E5184" t="s">
        <v>16272</v>
      </c>
      <c r="F5184" t="s">
        <v>16268</v>
      </c>
      <c r="G5184" t="s">
        <v>16267</v>
      </c>
      <c r="H5184" t="s">
        <v>16146</v>
      </c>
      <c r="I5184">
        <v>81</v>
      </c>
      <c r="J5184" t="s">
        <v>145</v>
      </c>
      <c r="K5184" t="s">
        <v>137</v>
      </c>
      <c r="L5184">
        <f>I5184*$Q$2/100/1000</f>
        <v>2.9969999999999997E-4</v>
      </c>
    </row>
    <row r="5185" spans="1:12">
      <c r="A5185" s="118">
        <v>45047</v>
      </c>
      <c r="B5185" t="s">
        <v>574</v>
      </c>
      <c r="C5185" t="s">
        <v>573</v>
      </c>
      <c r="D5185" t="s">
        <v>8468</v>
      </c>
      <c r="E5185" t="s">
        <v>16271</v>
      </c>
      <c r="F5185" t="s">
        <v>4371</v>
      </c>
      <c r="G5185" t="s">
        <v>4370</v>
      </c>
      <c r="H5185" t="s">
        <v>569</v>
      </c>
      <c r="I5185">
        <v>298</v>
      </c>
      <c r="J5185" t="s">
        <v>145</v>
      </c>
      <c r="K5185" t="s">
        <v>137</v>
      </c>
      <c r="L5185">
        <f>I5185*$Q$2/100/1000</f>
        <v>1.1026E-3</v>
      </c>
    </row>
    <row r="5186" spans="1:12">
      <c r="A5186" s="118">
        <v>45231</v>
      </c>
      <c r="B5186" t="s">
        <v>16151</v>
      </c>
      <c r="C5186" t="s">
        <v>16150</v>
      </c>
      <c r="D5186" t="s">
        <v>16270</v>
      </c>
      <c r="E5186" t="s">
        <v>16269</v>
      </c>
      <c r="F5186" t="s">
        <v>16268</v>
      </c>
      <c r="G5186" t="s">
        <v>16267</v>
      </c>
      <c r="H5186" t="s">
        <v>16146</v>
      </c>
      <c r="I5186">
        <v>81</v>
      </c>
      <c r="J5186" t="s">
        <v>145</v>
      </c>
      <c r="K5186" t="s">
        <v>137</v>
      </c>
      <c r="L5186">
        <f>I5186*$Q$2/100/1000</f>
        <v>2.9969999999999997E-4</v>
      </c>
    </row>
    <row r="5187" spans="1:12">
      <c r="A5187" s="118">
        <v>45231</v>
      </c>
      <c r="B5187" t="s">
        <v>16151</v>
      </c>
      <c r="C5187" t="s">
        <v>16150</v>
      </c>
      <c r="D5187" t="s">
        <v>16166</v>
      </c>
      <c r="E5187" t="s">
        <v>16266</v>
      </c>
      <c r="F5187">
        <v>42207838</v>
      </c>
      <c r="G5187" t="s">
        <v>16265</v>
      </c>
      <c r="H5187" t="s">
        <v>16146</v>
      </c>
      <c r="I5187">
        <v>81</v>
      </c>
      <c r="J5187" t="s">
        <v>145</v>
      </c>
      <c r="K5187" t="s">
        <v>137</v>
      </c>
      <c r="L5187">
        <f>I5187*$Q$2/100/1000</f>
        <v>2.9969999999999997E-4</v>
      </c>
    </row>
    <row r="5188" spans="1:12">
      <c r="A5188" s="118">
        <v>45231</v>
      </c>
      <c r="B5188" t="s">
        <v>16151</v>
      </c>
      <c r="C5188" t="s">
        <v>16150</v>
      </c>
      <c r="D5188" t="s">
        <v>16172</v>
      </c>
      <c r="E5188" t="s">
        <v>16264</v>
      </c>
      <c r="F5188">
        <v>5145149</v>
      </c>
      <c r="G5188" t="s">
        <v>16183</v>
      </c>
      <c r="H5188" t="s">
        <v>16146</v>
      </c>
      <c r="I5188">
        <v>81</v>
      </c>
      <c r="J5188" t="s">
        <v>145</v>
      </c>
      <c r="K5188" t="s">
        <v>137</v>
      </c>
      <c r="L5188">
        <f>I5188*$Q$2/100/1000</f>
        <v>2.9969999999999997E-4</v>
      </c>
    </row>
    <row r="5189" spans="1:12">
      <c r="A5189" s="118">
        <v>45231</v>
      </c>
      <c r="B5189" t="s">
        <v>16151</v>
      </c>
      <c r="C5189" t="s">
        <v>16150</v>
      </c>
      <c r="D5189" t="s">
        <v>16172</v>
      </c>
      <c r="E5189" t="s">
        <v>16263</v>
      </c>
      <c r="F5189">
        <v>5145149</v>
      </c>
      <c r="G5189" t="s">
        <v>16183</v>
      </c>
      <c r="H5189" t="s">
        <v>16146</v>
      </c>
      <c r="I5189">
        <v>81</v>
      </c>
      <c r="J5189" t="s">
        <v>145</v>
      </c>
      <c r="K5189" t="s">
        <v>137</v>
      </c>
      <c r="L5189">
        <f>I5189*$Q$2/100/1000</f>
        <v>2.9969999999999997E-4</v>
      </c>
    </row>
    <row r="5190" spans="1:12">
      <c r="A5190" s="118">
        <v>45231</v>
      </c>
      <c r="B5190" t="s">
        <v>16151</v>
      </c>
      <c r="C5190" t="s">
        <v>16150</v>
      </c>
      <c r="D5190" t="s">
        <v>16199</v>
      </c>
      <c r="E5190" t="s">
        <v>16262</v>
      </c>
      <c r="F5190" t="s">
        <v>16188</v>
      </c>
      <c r="G5190" t="s">
        <v>16187</v>
      </c>
      <c r="H5190" t="s">
        <v>16146</v>
      </c>
      <c r="I5190">
        <v>81</v>
      </c>
      <c r="J5190" t="s">
        <v>145</v>
      </c>
      <c r="K5190" t="s">
        <v>137</v>
      </c>
      <c r="L5190">
        <f>I5190*$Q$2/100/1000</f>
        <v>2.9969999999999997E-4</v>
      </c>
    </row>
    <row r="5191" spans="1:12" ht="15.75">
      <c r="A5191" s="118">
        <v>45047</v>
      </c>
      <c r="B5191" t="s">
        <v>2380</v>
      </c>
      <c r="C5191" t="s">
        <v>2379</v>
      </c>
      <c r="D5191" t="s">
        <v>16260</v>
      </c>
      <c r="E5191" t="s">
        <v>16261</v>
      </c>
      <c r="F5191">
        <v>89205386</v>
      </c>
      <c r="G5191" t="s">
        <v>2376</v>
      </c>
      <c r="H5191" s="124" t="s">
        <v>2375</v>
      </c>
      <c r="I5191">
        <v>10.4</v>
      </c>
      <c r="J5191" t="s">
        <v>223</v>
      </c>
      <c r="K5191" t="s">
        <v>137</v>
      </c>
      <c r="L5191">
        <f>I5191*$Q$5/10/1000</f>
        <v>1.0574200000000001E-3</v>
      </c>
    </row>
    <row r="5192" spans="1:12" ht="15.75">
      <c r="A5192" s="118">
        <v>45047</v>
      </c>
      <c r="B5192" t="s">
        <v>2380</v>
      </c>
      <c r="C5192" t="s">
        <v>2379</v>
      </c>
      <c r="D5192" t="s">
        <v>16260</v>
      </c>
      <c r="E5192" t="s">
        <v>16259</v>
      </c>
      <c r="F5192">
        <v>89205386</v>
      </c>
      <c r="G5192" t="s">
        <v>2376</v>
      </c>
      <c r="H5192" s="124" t="s">
        <v>2375</v>
      </c>
      <c r="I5192">
        <v>10.4</v>
      </c>
      <c r="J5192" t="s">
        <v>223</v>
      </c>
      <c r="K5192" t="s">
        <v>137</v>
      </c>
      <c r="L5192">
        <f>I5192*$Q$5/10/1000</f>
        <v>1.0574200000000001E-3</v>
      </c>
    </row>
    <row r="5193" spans="1:12" ht="15.75">
      <c r="A5193" s="118">
        <v>45047</v>
      </c>
      <c r="B5193" t="s">
        <v>2380</v>
      </c>
      <c r="C5193" t="s">
        <v>2379</v>
      </c>
      <c r="D5193" t="s">
        <v>9621</v>
      </c>
      <c r="E5193" t="s">
        <v>16258</v>
      </c>
      <c r="F5193">
        <v>89205386</v>
      </c>
      <c r="G5193" t="s">
        <v>2376</v>
      </c>
      <c r="H5193" s="124" t="s">
        <v>2375</v>
      </c>
      <c r="I5193">
        <v>10.4</v>
      </c>
      <c r="J5193" t="s">
        <v>223</v>
      </c>
      <c r="K5193" t="s">
        <v>137</v>
      </c>
      <c r="L5193">
        <f>I5193*$Q$5/10/1000</f>
        <v>1.0574200000000001E-3</v>
      </c>
    </row>
    <row r="5194" spans="1:12">
      <c r="A5194" s="118">
        <v>45231</v>
      </c>
      <c r="B5194" t="s">
        <v>16151</v>
      </c>
      <c r="C5194" t="s">
        <v>16150</v>
      </c>
      <c r="D5194" t="s">
        <v>16257</v>
      </c>
      <c r="E5194" t="s">
        <v>16256</v>
      </c>
      <c r="F5194" t="s">
        <v>16188</v>
      </c>
      <c r="G5194" t="s">
        <v>16187</v>
      </c>
      <c r="H5194" t="s">
        <v>16146</v>
      </c>
      <c r="I5194">
        <v>81</v>
      </c>
      <c r="J5194" t="s">
        <v>145</v>
      </c>
      <c r="K5194" t="s">
        <v>137</v>
      </c>
      <c r="L5194">
        <f>I5194*$Q$2/100/1000</f>
        <v>2.9969999999999997E-4</v>
      </c>
    </row>
    <row r="5195" spans="1:12">
      <c r="A5195" s="118">
        <v>45231</v>
      </c>
      <c r="B5195" t="s">
        <v>16151</v>
      </c>
      <c r="C5195" t="s">
        <v>16150</v>
      </c>
      <c r="D5195" t="s">
        <v>16255</v>
      </c>
      <c r="E5195" t="s">
        <v>16254</v>
      </c>
      <c r="F5195" t="s">
        <v>16188</v>
      </c>
      <c r="G5195" t="s">
        <v>16187</v>
      </c>
      <c r="H5195" t="s">
        <v>16146</v>
      </c>
      <c r="I5195">
        <v>81</v>
      </c>
      <c r="J5195" t="s">
        <v>145</v>
      </c>
      <c r="K5195" t="s">
        <v>137</v>
      </c>
      <c r="L5195">
        <f>I5195*$Q$2/100/1000</f>
        <v>2.9969999999999997E-4</v>
      </c>
    </row>
    <row r="5196" spans="1:12">
      <c r="A5196" s="118">
        <v>45231</v>
      </c>
      <c r="B5196" t="s">
        <v>16151</v>
      </c>
      <c r="C5196" t="s">
        <v>16150</v>
      </c>
      <c r="D5196" t="s">
        <v>16253</v>
      </c>
      <c r="E5196" t="s">
        <v>16252</v>
      </c>
      <c r="F5196">
        <v>101029669</v>
      </c>
      <c r="G5196" t="s">
        <v>16251</v>
      </c>
      <c r="H5196" t="s">
        <v>16146</v>
      </c>
      <c r="I5196">
        <v>81</v>
      </c>
      <c r="J5196" t="s">
        <v>145</v>
      </c>
      <c r="K5196" t="s">
        <v>137</v>
      </c>
      <c r="L5196">
        <f>I5196*$Q$2/100/1000</f>
        <v>2.9969999999999997E-4</v>
      </c>
    </row>
    <row r="5197" spans="1:12">
      <c r="A5197" s="118">
        <v>45231</v>
      </c>
      <c r="B5197" t="s">
        <v>16151</v>
      </c>
      <c r="C5197" t="s">
        <v>16150</v>
      </c>
      <c r="D5197" t="s">
        <v>16250</v>
      </c>
      <c r="E5197" t="s">
        <v>16249</v>
      </c>
      <c r="F5197" t="s">
        <v>16203</v>
      </c>
      <c r="G5197" t="s">
        <v>16202</v>
      </c>
      <c r="H5197" t="s">
        <v>16146</v>
      </c>
      <c r="I5197">
        <v>81</v>
      </c>
      <c r="J5197" t="s">
        <v>145</v>
      </c>
      <c r="K5197" t="s">
        <v>137</v>
      </c>
      <c r="L5197">
        <f>I5197*$Q$2/100/1000</f>
        <v>2.9969999999999997E-4</v>
      </c>
    </row>
    <row r="5198" spans="1:12">
      <c r="A5198" s="118">
        <v>45231</v>
      </c>
      <c r="B5198" t="s">
        <v>16151</v>
      </c>
      <c r="C5198" t="s">
        <v>16150</v>
      </c>
      <c r="D5198" t="s">
        <v>16248</v>
      </c>
      <c r="E5198" t="s">
        <v>16247</v>
      </c>
      <c r="F5198" t="s">
        <v>16246</v>
      </c>
      <c r="G5198" t="s">
        <v>16245</v>
      </c>
      <c r="H5198" t="s">
        <v>16146</v>
      </c>
      <c r="I5198">
        <v>81</v>
      </c>
      <c r="J5198" t="s">
        <v>145</v>
      </c>
      <c r="K5198" t="s">
        <v>137</v>
      </c>
      <c r="L5198">
        <f>I5198*$Q$2/100/1000</f>
        <v>2.9969999999999997E-4</v>
      </c>
    </row>
    <row r="5199" spans="1:12">
      <c r="A5199" s="118">
        <v>45231</v>
      </c>
      <c r="B5199" t="s">
        <v>16151</v>
      </c>
      <c r="C5199" t="s">
        <v>16150</v>
      </c>
      <c r="D5199" t="s">
        <v>16244</v>
      </c>
      <c r="E5199" t="s">
        <v>16243</v>
      </c>
      <c r="F5199" t="s">
        <v>16242</v>
      </c>
      <c r="G5199" t="s">
        <v>16241</v>
      </c>
      <c r="H5199" t="s">
        <v>16146</v>
      </c>
      <c r="I5199">
        <v>81</v>
      </c>
      <c r="J5199" t="s">
        <v>145</v>
      </c>
      <c r="K5199" t="s">
        <v>137</v>
      </c>
      <c r="L5199">
        <f>I5199*$Q$2/100/1000</f>
        <v>2.9969999999999997E-4</v>
      </c>
    </row>
    <row r="5200" spans="1:12">
      <c r="A5200" s="118">
        <v>45231</v>
      </c>
      <c r="B5200" t="s">
        <v>16151</v>
      </c>
      <c r="C5200" t="s">
        <v>16150</v>
      </c>
      <c r="D5200" t="s">
        <v>16240</v>
      </c>
      <c r="E5200" t="s">
        <v>16239</v>
      </c>
      <c r="F5200" t="s">
        <v>16177</v>
      </c>
      <c r="G5200" t="s">
        <v>16176</v>
      </c>
      <c r="H5200" t="s">
        <v>16146</v>
      </c>
      <c r="I5200">
        <v>81</v>
      </c>
      <c r="J5200" t="s">
        <v>145</v>
      </c>
      <c r="K5200" t="s">
        <v>137</v>
      </c>
      <c r="L5200">
        <f>I5200*$Q$2/100/1000</f>
        <v>2.9969999999999997E-4</v>
      </c>
    </row>
    <row r="5201" spans="1:12">
      <c r="A5201" s="118">
        <v>45231</v>
      </c>
      <c r="B5201" t="s">
        <v>16151</v>
      </c>
      <c r="C5201" t="s">
        <v>16150</v>
      </c>
      <c r="D5201" t="s">
        <v>16238</v>
      </c>
      <c r="E5201" t="s">
        <v>16237</v>
      </c>
      <c r="F5201">
        <v>101025850</v>
      </c>
      <c r="G5201" t="s">
        <v>16205</v>
      </c>
      <c r="H5201" t="s">
        <v>16146</v>
      </c>
      <c r="I5201">
        <v>81</v>
      </c>
      <c r="J5201" t="s">
        <v>145</v>
      </c>
      <c r="K5201" t="s">
        <v>137</v>
      </c>
      <c r="L5201">
        <f>I5201*$Q$2/100/1000</f>
        <v>2.9969999999999997E-4</v>
      </c>
    </row>
    <row r="5202" spans="1:12">
      <c r="A5202" s="118">
        <v>45231</v>
      </c>
      <c r="B5202" t="s">
        <v>16151</v>
      </c>
      <c r="C5202" t="s">
        <v>16150</v>
      </c>
      <c r="D5202" t="s">
        <v>16236</v>
      </c>
      <c r="E5202" t="s">
        <v>16235</v>
      </c>
      <c r="F5202" t="s">
        <v>16234</v>
      </c>
      <c r="G5202" t="s">
        <v>16233</v>
      </c>
      <c r="H5202" t="s">
        <v>16146</v>
      </c>
      <c r="I5202">
        <v>81</v>
      </c>
      <c r="J5202" t="s">
        <v>145</v>
      </c>
      <c r="K5202" t="s">
        <v>137</v>
      </c>
      <c r="L5202">
        <f>I5202*$Q$2/100/1000</f>
        <v>2.9969999999999997E-4</v>
      </c>
    </row>
    <row r="5203" spans="1:12">
      <c r="A5203" s="118">
        <v>45047</v>
      </c>
      <c r="B5203" t="s">
        <v>1013</v>
      </c>
      <c r="C5203" t="s">
        <v>1012</v>
      </c>
      <c r="D5203" t="s">
        <v>16232</v>
      </c>
      <c r="E5203" t="s">
        <v>16231</v>
      </c>
      <c r="F5203">
        <v>101023734</v>
      </c>
      <c r="G5203" t="s">
        <v>1009</v>
      </c>
      <c r="H5203" t="s">
        <v>1008</v>
      </c>
      <c r="I5203">
        <v>50.6</v>
      </c>
      <c r="J5203" t="s">
        <v>145</v>
      </c>
      <c r="K5203" t="s">
        <v>137</v>
      </c>
      <c r="L5203">
        <f>I5203*$Q$2/10/1000</f>
        <v>1.8722000000000001E-3</v>
      </c>
    </row>
    <row r="5204" spans="1:12">
      <c r="A5204" s="118">
        <v>45231</v>
      </c>
      <c r="B5204" t="s">
        <v>16151</v>
      </c>
      <c r="C5204" t="s">
        <v>16150</v>
      </c>
      <c r="D5204" t="s">
        <v>16168</v>
      </c>
      <c r="E5204" t="s">
        <v>16230</v>
      </c>
      <c r="F5204" t="s">
        <v>16188</v>
      </c>
      <c r="G5204" t="s">
        <v>16187</v>
      </c>
      <c r="H5204" t="s">
        <v>16146</v>
      </c>
      <c r="I5204">
        <v>81</v>
      </c>
      <c r="J5204" t="s">
        <v>145</v>
      </c>
      <c r="K5204" t="s">
        <v>137</v>
      </c>
      <c r="L5204">
        <f>I5204*$Q$2/100/1000</f>
        <v>2.9969999999999997E-4</v>
      </c>
    </row>
    <row r="5205" spans="1:12">
      <c r="A5205" s="118">
        <v>45231</v>
      </c>
      <c r="B5205" t="s">
        <v>16151</v>
      </c>
      <c r="C5205" t="s">
        <v>16150</v>
      </c>
      <c r="D5205" t="s">
        <v>16168</v>
      </c>
      <c r="E5205" t="s">
        <v>16229</v>
      </c>
      <c r="F5205">
        <v>101029509</v>
      </c>
      <c r="G5205" t="s">
        <v>9963</v>
      </c>
      <c r="H5205" t="s">
        <v>16146</v>
      </c>
      <c r="I5205">
        <v>81</v>
      </c>
      <c r="J5205" t="s">
        <v>145</v>
      </c>
      <c r="K5205" t="s">
        <v>137</v>
      </c>
      <c r="L5205">
        <f>I5205*$Q$2/100/1000</f>
        <v>2.9969999999999997E-4</v>
      </c>
    </row>
    <row r="5206" spans="1:12">
      <c r="A5206" s="118">
        <v>45231</v>
      </c>
      <c r="B5206" t="s">
        <v>16151</v>
      </c>
      <c r="C5206" t="s">
        <v>16150</v>
      </c>
      <c r="D5206" t="s">
        <v>16228</v>
      </c>
      <c r="E5206" t="s">
        <v>16227</v>
      </c>
      <c r="F5206">
        <v>13204602</v>
      </c>
      <c r="G5206" t="s">
        <v>16226</v>
      </c>
      <c r="H5206" t="s">
        <v>16146</v>
      </c>
      <c r="I5206">
        <v>81</v>
      </c>
      <c r="J5206" t="s">
        <v>145</v>
      </c>
      <c r="K5206" t="s">
        <v>137</v>
      </c>
      <c r="L5206">
        <f>I5206*$Q$2/100/1000</f>
        <v>2.9969999999999997E-4</v>
      </c>
    </row>
    <row r="5207" spans="1:12">
      <c r="A5207" s="118">
        <v>45231</v>
      </c>
      <c r="B5207" t="s">
        <v>16151</v>
      </c>
      <c r="C5207" t="s">
        <v>16150</v>
      </c>
      <c r="D5207" t="s">
        <v>16175</v>
      </c>
      <c r="E5207" t="s">
        <v>16225</v>
      </c>
      <c r="F5207">
        <v>101025147</v>
      </c>
      <c r="G5207" t="s">
        <v>16185</v>
      </c>
      <c r="H5207" t="s">
        <v>16146</v>
      </c>
      <c r="I5207">
        <v>81</v>
      </c>
      <c r="J5207" t="s">
        <v>145</v>
      </c>
      <c r="K5207" t="s">
        <v>137</v>
      </c>
      <c r="L5207">
        <f>I5207*$Q$2/100/1000</f>
        <v>2.9969999999999997E-4</v>
      </c>
    </row>
    <row r="5208" spans="1:12">
      <c r="A5208" s="118">
        <v>45231</v>
      </c>
      <c r="B5208" t="s">
        <v>16151</v>
      </c>
      <c r="C5208" t="s">
        <v>16150</v>
      </c>
      <c r="D5208" t="s">
        <v>16224</v>
      </c>
      <c r="E5208" t="s">
        <v>16223</v>
      </c>
      <c r="F5208" t="s">
        <v>16188</v>
      </c>
      <c r="G5208" t="s">
        <v>16187</v>
      </c>
      <c r="H5208" t="s">
        <v>16146</v>
      </c>
      <c r="I5208">
        <v>81</v>
      </c>
      <c r="J5208" t="s">
        <v>145</v>
      </c>
      <c r="K5208" t="s">
        <v>137</v>
      </c>
      <c r="L5208">
        <f>I5208*$Q$2/100/1000</f>
        <v>2.9969999999999997E-4</v>
      </c>
    </row>
    <row r="5209" spans="1:12">
      <c r="A5209" s="118">
        <v>45231</v>
      </c>
      <c r="B5209" t="s">
        <v>16151</v>
      </c>
      <c r="C5209" t="s">
        <v>16150</v>
      </c>
      <c r="D5209" t="s">
        <v>16222</v>
      </c>
      <c r="E5209" t="s">
        <v>16221</v>
      </c>
      <c r="F5209">
        <v>42207308</v>
      </c>
      <c r="G5209" t="s">
        <v>16164</v>
      </c>
      <c r="H5209" t="s">
        <v>16146</v>
      </c>
      <c r="I5209">
        <v>81</v>
      </c>
      <c r="J5209" t="s">
        <v>145</v>
      </c>
      <c r="K5209" t="s">
        <v>137</v>
      </c>
      <c r="L5209">
        <f>I5209*$Q$2/100/1000</f>
        <v>2.9969999999999997E-4</v>
      </c>
    </row>
    <row r="5210" spans="1:12">
      <c r="A5210" s="118">
        <v>45231</v>
      </c>
      <c r="B5210" t="s">
        <v>16151</v>
      </c>
      <c r="C5210" t="s">
        <v>16150</v>
      </c>
      <c r="D5210" t="s">
        <v>16175</v>
      </c>
      <c r="E5210" t="s">
        <v>16220</v>
      </c>
      <c r="F5210">
        <v>101036983</v>
      </c>
      <c r="G5210" t="s">
        <v>16180</v>
      </c>
      <c r="H5210" t="s">
        <v>16146</v>
      </c>
      <c r="I5210">
        <v>81</v>
      </c>
      <c r="J5210" t="s">
        <v>145</v>
      </c>
      <c r="K5210" t="s">
        <v>137</v>
      </c>
      <c r="L5210">
        <f>I5210*$Q$2/100/1000</f>
        <v>2.9969999999999997E-4</v>
      </c>
    </row>
    <row r="5211" spans="1:12">
      <c r="A5211" s="118">
        <v>45231</v>
      </c>
      <c r="B5211" t="s">
        <v>16151</v>
      </c>
      <c r="C5211" t="s">
        <v>16150</v>
      </c>
      <c r="D5211" t="s">
        <v>16199</v>
      </c>
      <c r="E5211" t="s">
        <v>16219</v>
      </c>
      <c r="F5211">
        <v>101036983</v>
      </c>
      <c r="G5211" t="s">
        <v>16180</v>
      </c>
      <c r="H5211" t="s">
        <v>16146</v>
      </c>
      <c r="I5211">
        <v>81</v>
      </c>
      <c r="J5211" t="s">
        <v>145</v>
      </c>
      <c r="K5211" t="s">
        <v>137</v>
      </c>
      <c r="L5211">
        <f>I5211*$Q$2/100/1000</f>
        <v>2.9969999999999997E-4</v>
      </c>
    </row>
    <row r="5212" spans="1:12">
      <c r="A5212" s="118">
        <v>45231</v>
      </c>
      <c r="B5212" t="s">
        <v>16151</v>
      </c>
      <c r="C5212" t="s">
        <v>16150</v>
      </c>
      <c r="D5212" t="s">
        <v>16175</v>
      </c>
      <c r="E5212" t="s">
        <v>16218</v>
      </c>
      <c r="F5212">
        <v>13205387</v>
      </c>
      <c r="G5212" t="s">
        <v>16217</v>
      </c>
      <c r="H5212" t="s">
        <v>16146</v>
      </c>
      <c r="I5212">
        <v>81</v>
      </c>
      <c r="J5212" t="s">
        <v>145</v>
      </c>
      <c r="K5212" t="s">
        <v>137</v>
      </c>
      <c r="L5212">
        <f>I5212*$Q$2/100/1000</f>
        <v>2.9969999999999997E-4</v>
      </c>
    </row>
    <row r="5213" spans="1:12">
      <c r="A5213" s="118">
        <v>45231</v>
      </c>
      <c r="B5213" t="s">
        <v>16151</v>
      </c>
      <c r="C5213" t="s">
        <v>16150</v>
      </c>
      <c r="D5213" t="s">
        <v>16168</v>
      </c>
      <c r="E5213" t="s">
        <v>16216</v>
      </c>
      <c r="F5213">
        <v>101029509</v>
      </c>
      <c r="G5213" t="s">
        <v>9963</v>
      </c>
      <c r="H5213" t="s">
        <v>16146</v>
      </c>
      <c r="I5213">
        <v>81</v>
      </c>
      <c r="J5213" t="s">
        <v>145</v>
      </c>
      <c r="K5213" t="s">
        <v>137</v>
      </c>
      <c r="L5213">
        <f>I5213*$Q$2/100/1000</f>
        <v>2.9969999999999997E-4</v>
      </c>
    </row>
    <row r="5214" spans="1:12">
      <c r="A5214" s="118">
        <v>45231</v>
      </c>
      <c r="B5214" t="s">
        <v>16151</v>
      </c>
      <c r="C5214" t="s">
        <v>16150</v>
      </c>
      <c r="D5214" t="s">
        <v>16215</v>
      </c>
      <c r="E5214" t="s">
        <v>16214</v>
      </c>
      <c r="F5214" t="s">
        <v>16213</v>
      </c>
      <c r="G5214" t="s">
        <v>16212</v>
      </c>
      <c r="H5214" t="s">
        <v>16146</v>
      </c>
      <c r="I5214">
        <v>81</v>
      </c>
      <c r="J5214" t="s">
        <v>145</v>
      </c>
      <c r="K5214" t="s">
        <v>137</v>
      </c>
      <c r="L5214">
        <f>I5214*$Q$2/100/1000</f>
        <v>2.9969999999999997E-4</v>
      </c>
    </row>
    <row r="5215" spans="1:12">
      <c r="A5215" s="118">
        <v>45231</v>
      </c>
      <c r="B5215" t="s">
        <v>16151</v>
      </c>
      <c r="C5215" t="s">
        <v>16150</v>
      </c>
      <c r="D5215" t="s">
        <v>16211</v>
      </c>
      <c r="E5215" t="s">
        <v>16210</v>
      </c>
      <c r="F5215">
        <v>101025147</v>
      </c>
      <c r="G5215" t="s">
        <v>16185</v>
      </c>
      <c r="H5215" t="s">
        <v>16146</v>
      </c>
      <c r="I5215">
        <v>81</v>
      </c>
      <c r="J5215" t="s">
        <v>145</v>
      </c>
      <c r="K5215" t="s">
        <v>137</v>
      </c>
      <c r="L5215">
        <f>I5215*$Q$2/100/1000</f>
        <v>2.9969999999999997E-4</v>
      </c>
    </row>
    <row r="5216" spans="1:12">
      <c r="A5216" s="118">
        <v>45231</v>
      </c>
      <c r="B5216" t="s">
        <v>16151</v>
      </c>
      <c r="C5216" t="s">
        <v>16150</v>
      </c>
      <c r="D5216" t="s">
        <v>16209</v>
      </c>
      <c r="E5216" t="s">
        <v>16208</v>
      </c>
      <c r="F5216" t="s">
        <v>16197</v>
      </c>
      <c r="G5216" t="s">
        <v>16196</v>
      </c>
      <c r="H5216" t="s">
        <v>16146</v>
      </c>
      <c r="I5216">
        <v>81</v>
      </c>
      <c r="J5216" t="s">
        <v>145</v>
      </c>
      <c r="K5216" t="s">
        <v>137</v>
      </c>
      <c r="L5216">
        <f>I5216*$Q$2/100/1000</f>
        <v>2.9969999999999997E-4</v>
      </c>
    </row>
    <row r="5217" spans="1:12">
      <c r="A5217" s="118">
        <v>45231</v>
      </c>
      <c r="B5217" t="s">
        <v>16151</v>
      </c>
      <c r="C5217" t="s">
        <v>16150</v>
      </c>
      <c r="D5217" t="s">
        <v>16207</v>
      </c>
      <c r="E5217" t="s">
        <v>16206</v>
      </c>
      <c r="F5217">
        <v>101025850</v>
      </c>
      <c r="G5217" t="s">
        <v>16205</v>
      </c>
      <c r="H5217" t="s">
        <v>16146</v>
      </c>
      <c r="I5217">
        <v>81</v>
      </c>
      <c r="J5217" t="s">
        <v>145</v>
      </c>
      <c r="K5217" t="s">
        <v>137</v>
      </c>
      <c r="L5217">
        <f>I5217*$Q$2/100/1000</f>
        <v>2.9969999999999997E-4</v>
      </c>
    </row>
    <row r="5218" spans="1:12">
      <c r="A5218" s="118">
        <v>45261</v>
      </c>
      <c r="B5218" t="s">
        <v>16151</v>
      </c>
      <c r="C5218" t="s">
        <v>16150</v>
      </c>
      <c r="D5218" t="s">
        <v>16159</v>
      </c>
      <c r="E5218" t="s">
        <v>16204</v>
      </c>
      <c r="F5218" t="s">
        <v>16203</v>
      </c>
      <c r="G5218" t="s">
        <v>16202</v>
      </c>
      <c r="H5218" t="s">
        <v>16146</v>
      </c>
      <c r="I5218">
        <v>81</v>
      </c>
      <c r="J5218" t="s">
        <v>145</v>
      </c>
      <c r="K5218" t="s">
        <v>137</v>
      </c>
      <c r="L5218">
        <f>I5218*$Q$2/100/1000</f>
        <v>2.9969999999999997E-4</v>
      </c>
    </row>
    <row r="5219" spans="1:12">
      <c r="A5219" s="118">
        <v>45261</v>
      </c>
      <c r="B5219" t="s">
        <v>16151</v>
      </c>
      <c r="C5219" t="s">
        <v>16150</v>
      </c>
      <c r="D5219" t="s">
        <v>16175</v>
      </c>
      <c r="E5219" t="s">
        <v>16201</v>
      </c>
      <c r="F5219">
        <v>5145149</v>
      </c>
      <c r="G5219" t="s">
        <v>16183</v>
      </c>
      <c r="H5219" t="s">
        <v>16146</v>
      </c>
      <c r="I5219">
        <v>81</v>
      </c>
      <c r="J5219" t="s">
        <v>145</v>
      </c>
      <c r="K5219" t="s">
        <v>137</v>
      </c>
      <c r="L5219">
        <f>I5219*$Q$2/100/1000</f>
        <v>2.9969999999999997E-4</v>
      </c>
    </row>
    <row r="5220" spans="1:12">
      <c r="A5220" s="118">
        <v>45261</v>
      </c>
      <c r="B5220" t="s">
        <v>16151</v>
      </c>
      <c r="C5220" t="s">
        <v>16150</v>
      </c>
      <c r="D5220" t="s">
        <v>16179</v>
      </c>
      <c r="E5220" t="s">
        <v>16200</v>
      </c>
      <c r="F5220" t="s">
        <v>16192</v>
      </c>
      <c r="G5220" t="s">
        <v>16191</v>
      </c>
      <c r="H5220" t="s">
        <v>16146</v>
      </c>
      <c r="I5220">
        <v>81</v>
      </c>
      <c r="J5220" t="s">
        <v>145</v>
      </c>
      <c r="K5220" t="s">
        <v>137</v>
      </c>
      <c r="L5220">
        <f>I5220*$Q$2/100/1000</f>
        <v>2.9969999999999997E-4</v>
      </c>
    </row>
    <row r="5221" spans="1:12">
      <c r="A5221" s="118">
        <v>45261</v>
      </c>
      <c r="B5221" t="s">
        <v>16151</v>
      </c>
      <c r="C5221" t="s">
        <v>16150</v>
      </c>
      <c r="D5221" t="s">
        <v>16199</v>
      </c>
      <c r="E5221" t="s">
        <v>16198</v>
      </c>
      <c r="F5221" t="s">
        <v>16197</v>
      </c>
      <c r="G5221" t="s">
        <v>16196</v>
      </c>
      <c r="H5221" t="s">
        <v>16146</v>
      </c>
      <c r="I5221">
        <v>81</v>
      </c>
      <c r="J5221" t="s">
        <v>145</v>
      </c>
      <c r="K5221" t="s">
        <v>137</v>
      </c>
      <c r="L5221">
        <f>I5221*$Q$2/100/1000</f>
        <v>2.9969999999999997E-4</v>
      </c>
    </row>
    <row r="5222" spans="1:12">
      <c r="A5222" s="118">
        <v>45261</v>
      </c>
      <c r="B5222" t="s">
        <v>16151</v>
      </c>
      <c r="C5222" t="s">
        <v>16150</v>
      </c>
      <c r="D5222" t="s">
        <v>16194</v>
      </c>
      <c r="E5222" t="s">
        <v>16195</v>
      </c>
      <c r="F5222" t="s">
        <v>16192</v>
      </c>
      <c r="G5222" t="s">
        <v>16191</v>
      </c>
      <c r="H5222" t="s">
        <v>16146</v>
      </c>
      <c r="I5222">
        <v>81</v>
      </c>
      <c r="J5222" t="s">
        <v>145</v>
      </c>
      <c r="K5222" t="s">
        <v>137</v>
      </c>
      <c r="L5222">
        <f>I5222*$Q$2/100/1000</f>
        <v>2.9969999999999997E-4</v>
      </c>
    </row>
    <row r="5223" spans="1:12">
      <c r="A5223" s="118">
        <v>45261</v>
      </c>
      <c r="B5223" t="s">
        <v>16151</v>
      </c>
      <c r="C5223" t="s">
        <v>16150</v>
      </c>
      <c r="D5223" t="s">
        <v>16194</v>
      </c>
      <c r="E5223" t="s">
        <v>16193</v>
      </c>
      <c r="F5223" t="s">
        <v>16192</v>
      </c>
      <c r="G5223" t="s">
        <v>16191</v>
      </c>
      <c r="H5223" t="s">
        <v>16146</v>
      </c>
      <c r="I5223">
        <v>81</v>
      </c>
      <c r="J5223" t="s">
        <v>145</v>
      </c>
      <c r="K5223" t="s">
        <v>137</v>
      </c>
      <c r="L5223">
        <f>I5223*$Q$2/100/1000</f>
        <v>2.9969999999999997E-4</v>
      </c>
    </row>
    <row r="5224" spans="1:12">
      <c r="A5224" s="118">
        <v>45261</v>
      </c>
      <c r="B5224" t="s">
        <v>16151</v>
      </c>
      <c r="C5224" t="s">
        <v>16150</v>
      </c>
      <c r="D5224" t="s">
        <v>16190</v>
      </c>
      <c r="E5224" t="s">
        <v>16189</v>
      </c>
      <c r="F5224" t="s">
        <v>16188</v>
      </c>
      <c r="G5224" t="s">
        <v>16187</v>
      </c>
      <c r="H5224" t="s">
        <v>16146</v>
      </c>
      <c r="I5224">
        <v>81</v>
      </c>
      <c r="J5224" t="s">
        <v>145</v>
      </c>
      <c r="K5224" t="s">
        <v>137</v>
      </c>
      <c r="L5224">
        <f>I5224*$Q$2/100/1000</f>
        <v>2.9969999999999997E-4</v>
      </c>
    </row>
    <row r="5225" spans="1:12">
      <c r="A5225" s="118">
        <v>45261</v>
      </c>
      <c r="B5225" t="s">
        <v>16151</v>
      </c>
      <c r="C5225" t="s">
        <v>16150</v>
      </c>
      <c r="D5225" t="s">
        <v>16182</v>
      </c>
      <c r="E5225" t="s">
        <v>16186</v>
      </c>
      <c r="F5225">
        <v>101025147</v>
      </c>
      <c r="G5225" t="s">
        <v>16185</v>
      </c>
      <c r="H5225" t="s">
        <v>16146</v>
      </c>
      <c r="I5225">
        <v>81</v>
      </c>
      <c r="J5225" t="s">
        <v>145</v>
      </c>
      <c r="K5225" t="s">
        <v>137</v>
      </c>
      <c r="L5225">
        <f>I5225*$Q$2/100/1000</f>
        <v>2.9969999999999997E-4</v>
      </c>
    </row>
    <row r="5226" spans="1:12">
      <c r="A5226" s="118">
        <v>45261</v>
      </c>
      <c r="B5226" t="s">
        <v>16151</v>
      </c>
      <c r="C5226" t="s">
        <v>16150</v>
      </c>
      <c r="D5226" t="s">
        <v>16182</v>
      </c>
      <c r="E5226" t="s">
        <v>16184</v>
      </c>
      <c r="F5226">
        <v>5145149</v>
      </c>
      <c r="G5226" t="s">
        <v>16183</v>
      </c>
      <c r="H5226" t="s">
        <v>16146</v>
      </c>
      <c r="I5226">
        <v>81</v>
      </c>
      <c r="J5226" t="s">
        <v>145</v>
      </c>
      <c r="K5226" t="s">
        <v>137</v>
      </c>
      <c r="L5226">
        <f>I5226*$Q$2/100/1000</f>
        <v>2.9969999999999997E-4</v>
      </c>
    </row>
    <row r="5227" spans="1:12">
      <c r="A5227" s="118">
        <v>45261</v>
      </c>
      <c r="B5227" t="s">
        <v>16151</v>
      </c>
      <c r="C5227" t="s">
        <v>16150</v>
      </c>
      <c r="D5227" t="s">
        <v>16182</v>
      </c>
      <c r="E5227" t="s">
        <v>16181</v>
      </c>
      <c r="F5227">
        <v>101036983</v>
      </c>
      <c r="G5227" t="s">
        <v>16180</v>
      </c>
      <c r="H5227" t="s">
        <v>16146</v>
      </c>
      <c r="I5227">
        <v>81</v>
      </c>
      <c r="J5227" t="s">
        <v>145</v>
      </c>
      <c r="K5227" t="s">
        <v>137</v>
      </c>
      <c r="L5227">
        <f>I5227*$Q$2/100/1000</f>
        <v>2.9969999999999997E-4</v>
      </c>
    </row>
    <row r="5228" spans="1:12">
      <c r="A5228" s="118">
        <v>45261</v>
      </c>
      <c r="B5228" t="s">
        <v>16151</v>
      </c>
      <c r="C5228" t="s">
        <v>16150</v>
      </c>
      <c r="D5228" t="s">
        <v>16179</v>
      </c>
      <c r="E5228" t="s">
        <v>16178</v>
      </c>
      <c r="F5228" t="s">
        <v>16177</v>
      </c>
      <c r="G5228" t="s">
        <v>16176</v>
      </c>
      <c r="H5228" t="s">
        <v>16146</v>
      </c>
      <c r="I5228">
        <v>81</v>
      </c>
      <c r="J5228" t="s">
        <v>145</v>
      </c>
      <c r="K5228" t="s">
        <v>137</v>
      </c>
      <c r="L5228">
        <f>I5228*$Q$2/100/1000</f>
        <v>2.9969999999999997E-4</v>
      </c>
    </row>
    <row r="5229" spans="1:12">
      <c r="A5229" s="118">
        <v>45261</v>
      </c>
      <c r="B5229" t="s">
        <v>16151</v>
      </c>
      <c r="C5229" t="s">
        <v>16150</v>
      </c>
      <c r="D5229" t="s">
        <v>16175</v>
      </c>
      <c r="E5229" t="s">
        <v>16174</v>
      </c>
      <c r="F5229">
        <v>21203298</v>
      </c>
      <c r="G5229" t="s">
        <v>16173</v>
      </c>
      <c r="H5229" t="s">
        <v>16146</v>
      </c>
      <c r="I5229">
        <v>81</v>
      </c>
      <c r="J5229" t="s">
        <v>145</v>
      </c>
      <c r="K5229" t="s">
        <v>137</v>
      </c>
      <c r="L5229">
        <f>I5229*$Q$2/100/1000</f>
        <v>2.9969999999999997E-4</v>
      </c>
    </row>
    <row r="5230" spans="1:12">
      <c r="A5230" s="118">
        <v>45261</v>
      </c>
      <c r="B5230" t="s">
        <v>16151</v>
      </c>
      <c r="C5230" t="s">
        <v>16150</v>
      </c>
      <c r="D5230" t="s">
        <v>16172</v>
      </c>
      <c r="E5230" t="s">
        <v>16171</v>
      </c>
      <c r="F5230">
        <v>42207308</v>
      </c>
      <c r="G5230" t="s">
        <v>16164</v>
      </c>
      <c r="H5230" t="s">
        <v>16146</v>
      </c>
      <c r="I5230">
        <v>81</v>
      </c>
      <c r="J5230" t="s">
        <v>145</v>
      </c>
      <c r="K5230" t="s">
        <v>137</v>
      </c>
      <c r="L5230">
        <f>I5230*$Q$2/100/1000</f>
        <v>2.9969999999999997E-4</v>
      </c>
    </row>
    <row r="5231" spans="1:12">
      <c r="A5231" s="118">
        <v>45261</v>
      </c>
      <c r="B5231" t="s">
        <v>16151</v>
      </c>
      <c r="C5231" t="s">
        <v>16150</v>
      </c>
      <c r="D5231" t="s">
        <v>16170</v>
      </c>
      <c r="E5231" t="s">
        <v>16169</v>
      </c>
      <c r="F5231">
        <v>42207308</v>
      </c>
      <c r="G5231" t="s">
        <v>16164</v>
      </c>
      <c r="H5231" t="s">
        <v>16146</v>
      </c>
      <c r="I5231">
        <v>81</v>
      </c>
      <c r="J5231" t="s">
        <v>145</v>
      </c>
      <c r="K5231" t="s">
        <v>137</v>
      </c>
      <c r="L5231">
        <f>I5231*$Q$2/100/1000</f>
        <v>2.9969999999999997E-4</v>
      </c>
    </row>
    <row r="5232" spans="1:12">
      <c r="A5232" s="118">
        <v>45261</v>
      </c>
      <c r="B5232" t="s">
        <v>16151</v>
      </c>
      <c r="C5232" t="s">
        <v>16150</v>
      </c>
      <c r="D5232" t="s">
        <v>16168</v>
      </c>
      <c r="E5232" t="s">
        <v>16167</v>
      </c>
      <c r="F5232">
        <v>42207308</v>
      </c>
      <c r="G5232" t="s">
        <v>16164</v>
      </c>
      <c r="H5232" t="s">
        <v>16146</v>
      </c>
      <c r="I5232">
        <v>81</v>
      </c>
      <c r="J5232" t="s">
        <v>145</v>
      </c>
      <c r="K5232" t="s">
        <v>137</v>
      </c>
      <c r="L5232">
        <f>I5232*$Q$2/100/1000</f>
        <v>2.9969999999999997E-4</v>
      </c>
    </row>
    <row r="5233" spans="1:12">
      <c r="A5233" s="118">
        <v>45261</v>
      </c>
      <c r="B5233" t="s">
        <v>16151</v>
      </c>
      <c r="C5233" t="s">
        <v>16150</v>
      </c>
      <c r="D5233" t="s">
        <v>16166</v>
      </c>
      <c r="E5233" t="s">
        <v>16165</v>
      </c>
      <c r="F5233">
        <v>42207308</v>
      </c>
      <c r="G5233" t="s">
        <v>16164</v>
      </c>
      <c r="H5233" t="s">
        <v>16146</v>
      </c>
      <c r="I5233">
        <v>81</v>
      </c>
      <c r="J5233" t="s">
        <v>145</v>
      </c>
      <c r="K5233" t="s">
        <v>137</v>
      </c>
      <c r="L5233">
        <f>I5233*$Q$2/100/1000</f>
        <v>2.9969999999999997E-4</v>
      </c>
    </row>
    <row r="5234" spans="1:12">
      <c r="A5234" s="118">
        <v>45047</v>
      </c>
      <c r="B5234" t="s">
        <v>1723</v>
      </c>
      <c r="C5234" t="s">
        <v>1722</v>
      </c>
      <c r="D5234" t="s">
        <v>16163</v>
      </c>
      <c r="E5234" t="s">
        <v>16162</v>
      </c>
      <c r="F5234">
        <v>101042130</v>
      </c>
      <c r="G5234" t="s">
        <v>4139</v>
      </c>
      <c r="H5234" t="s">
        <v>1717</v>
      </c>
      <c r="I5234">
        <v>118</v>
      </c>
      <c r="J5234" t="s">
        <v>223</v>
      </c>
      <c r="K5234" t="s">
        <v>137</v>
      </c>
      <c r="L5234">
        <f>I5234*$Q$5/1000</f>
        <v>0.1199765</v>
      </c>
    </row>
    <row r="5235" spans="1:12">
      <c r="A5235" s="118">
        <v>45047</v>
      </c>
      <c r="B5235" t="s">
        <v>240</v>
      </c>
      <c r="C5235" t="s">
        <v>239</v>
      </c>
      <c r="D5235" t="s">
        <v>16161</v>
      </c>
      <c r="E5235" t="s">
        <v>16160</v>
      </c>
      <c r="F5235">
        <v>101027016</v>
      </c>
      <c r="G5235" t="s">
        <v>3131</v>
      </c>
      <c r="H5235" t="s">
        <v>235</v>
      </c>
      <c r="I5235">
        <v>390</v>
      </c>
      <c r="J5235" t="s">
        <v>145</v>
      </c>
      <c r="K5235" t="s">
        <v>137</v>
      </c>
      <c r="L5235">
        <f>I5235*$Q$2/100/1000</f>
        <v>1.4430000000000001E-3</v>
      </c>
    </row>
    <row r="5236" spans="1:12">
      <c r="A5236" s="118">
        <v>45261</v>
      </c>
      <c r="B5236" t="s">
        <v>16151</v>
      </c>
      <c r="C5236" t="s">
        <v>16150</v>
      </c>
      <c r="D5236" t="s">
        <v>16159</v>
      </c>
      <c r="E5236" t="s">
        <v>16158</v>
      </c>
      <c r="F5236">
        <v>42207838</v>
      </c>
      <c r="G5236" t="s">
        <v>16157</v>
      </c>
      <c r="H5236" t="s">
        <v>16146</v>
      </c>
      <c r="I5236">
        <v>81</v>
      </c>
      <c r="J5236" t="s">
        <v>145</v>
      </c>
      <c r="K5236" t="s">
        <v>137</v>
      </c>
      <c r="L5236">
        <f>I5236*$Q$2/100/1000</f>
        <v>2.9969999999999997E-4</v>
      </c>
    </row>
    <row r="5237" spans="1:12">
      <c r="A5237" s="118">
        <v>45017</v>
      </c>
      <c r="B5237" t="s">
        <v>5342</v>
      </c>
      <c r="C5237" t="s">
        <v>5341</v>
      </c>
      <c r="D5237" t="s">
        <v>16156</v>
      </c>
      <c r="E5237" t="s">
        <v>16155</v>
      </c>
      <c r="F5237" s="119">
        <v>101033277</v>
      </c>
      <c r="G5237" t="s">
        <v>10735</v>
      </c>
      <c r="H5237" t="s">
        <v>5336</v>
      </c>
      <c r="I5237">
        <v>49.6</v>
      </c>
      <c r="J5237" t="s">
        <v>223</v>
      </c>
      <c r="K5237" t="s">
        <v>137</v>
      </c>
      <c r="L5237">
        <f>I5237*$Q$5/1000</f>
        <v>5.0430800000000005E-2</v>
      </c>
    </row>
    <row r="5238" spans="1:12">
      <c r="A5238" s="118">
        <v>45261</v>
      </c>
      <c r="B5238" t="s">
        <v>16151</v>
      </c>
      <c r="C5238" t="s">
        <v>16150</v>
      </c>
      <c r="D5238" t="s">
        <v>16154</v>
      </c>
      <c r="E5238" t="s">
        <v>16153</v>
      </c>
      <c r="F5238">
        <v>42207846</v>
      </c>
      <c r="G5238" t="s">
        <v>16152</v>
      </c>
      <c r="H5238" t="s">
        <v>16146</v>
      </c>
      <c r="I5238">
        <v>81</v>
      </c>
      <c r="J5238" t="s">
        <v>145</v>
      </c>
      <c r="K5238" t="s">
        <v>137</v>
      </c>
      <c r="L5238">
        <f>I5238*$Q$2/100/1000</f>
        <v>2.9969999999999997E-4</v>
      </c>
    </row>
    <row r="5239" spans="1:12">
      <c r="A5239" s="118">
        <v>45261</v>
      </c>
      <c r="B5239" t="s">
        <v>16151</v>
      </c>
      <c r="C5239" t="s">
        <v>16150</v>
      </c>
      <c r="D5239" t="s">
        <v>16149</v>
      </c>
      <c r="E5239" t="s">
        <v>16148</v>
      </c>
      <c r="F5239">
        <v>101013587</v>
      </c>
      <c r="G5239" t="s">
        <v>16147</v>
      </c>
      <c r="H5239" t="s">
        <v>16146</v>
      </c>
      <c r="I5239">
        <v>81</v>
      </c>
      <c r="J5239" t="s">
        <v>145</v>
      </c>
      <c r="K5239" t="s">
        <v>137</v>
      </c>
      <c r="L5239">
        <f>I5239*$Q$2/100/1000</f>
        <v>2.9969999999999997E-4</v>
      </c>
    </row>
    <row r="5240" spans="1:12">
      <c r="A5240" s="118">
        <v>44927</v>
      </c>
      <c r="B5240" t="s">
        <v>16104</v>
      </c>
      <c r="C5240" t="s">
        <v>16103</v>
      </c>
      <c r="D5240" t="s">
        <v>16145</v>
      </c>
      <c r="E5240" t="s">
        <v>16144</v>
      </c>
      <c r="F5240">
        <v>10207220</v>
      </c>
      <c r="G5240" t="s">
        <v>16116</v>
      </c>
      <c r="H5240" t="s">
        <v>16099</v>
      </c>
      <c r="I5240">
        <v>6.8</v>
      </c>
      <c r="J5240" t="s">
        <v>138</v>
      </c>
      <c r="K5240" t="s">
        <v>137</v>
      </c>
      <c r="L5240">
        <f>I5240*$Q$2/1000</f>
        <v>2.516E-3</v>
      </c>
    </row>
    <row r="5241" spans="1:12">
      <c r="A5241" s="118">
        <v>45047</v>
      </c>
      <c r="B5241" t="s">
        <v>16104</v>
      </c>
      <c r="C5241" t="s">
        <v>16103</v>
      </c>
      <c r="D5241" t="s">
        <v>16143</v>
      </c>
      <c r="E5241" t="s">
        <v>16142</v>
      </c>
      <c r="F5241">
        <v>10207212</v>
      </c>
      <c r="G5241" t="s">
        <v>16130</v>
      </c>
      <c r="H5241" t="s">
        <v>16099</v>
      </c>
      <c r="I5241">
        <v>6.8</v>
      </c>
      <c r="J5241" t="s">
        <v>138</v>
      </c>
      <c r="K5241" t="s">
        <v>137</v>
      </c>
      <c r="L5241">
        <f>I5241*$Q$2/1000</f>
        <v>2.516E-3</v>
      </c>
    </row>
    <row r="5242" spans="1:12">
      <c r="A5242" s="118">
        <v>45047</v>
      </c>
      <c r="B5242" t="s">
        <v>240</v>
      </c>
      <c r="C5242" t="s">
        <v>239</v>
      </c>
      <c r="D5242" t="s">
        <v>15559</v>
      </c>
      <c r="E5242" t="s">
        <v>16141</v>
      </c>
      <c r="F5242">
        <v>101027016</v>
      </c>
      <c r="G5242" t="s">
        <v>3131</v>
      </c>
      <c r="H5242" t="s">
        <v>235</v>
      </c>
      <c r="I5242">
        <v>390</v>
      </c>
      <c r="J5242" t="s">
        <v>145</v>
      </c>
      <c r="K5242" t="s">
        <v>137</v>
      </c>
      <c r="L5242">
        <f>I5242*$Q$2/100/1000</f>
        <v>1.4430000000000001E-3</v>
      </c>
    </row>
    <row r="5243" spans="1:12">
      <c r="A5243" s="118">
        <v>45047</v>
      </c>
      <c r="B5243" t="s">
        <v>16104</v>
      </c>
      <c r="C5243" t="s">
        <v>16103</v>
      </c>
      <c r="D5243" t="s">
        <v>16140</v>
      </c>
      <c r="E5243" t="s">
        <v>16139</v>
      </c>
      <c r="F5243">
        <v>10207213</v>
      </c>
      <c r="G5243" t="s">
        <v>16138</v>
      </c>
      <c r="H5243" t="s">
        <v>16099</v>
      </c>
      <c r="I5243">
        <v>6.8</v>
      </c>
      <c r="J5243" t="s">
        <v>138</v>
      </c>
      <c r="K5243" t="s">
        <v>137</v>
      </c>
      <c r="L5243">
        <f>I5243*$Q$2/1000</f>
        <v>2.516E-3</v>
      </c>
    </row>
    <row r="5244" spans="1:12">
      <c r="A5244" s="118">
        <v>45078</v>
      </c>
      <c r="B5244" t="s">
        <v>16104</v>
      </c>
      <c r="C5244" t="s">
        <v>16103</v>
      </c>
      <c r="D5244" t="s">
        <v>16137</v>
      </c>
      <c r="E5244" t="s">
        <v>16136</v>
      </c>
      <c r="F5244">
        <v>101015231</v>
      </c>
      <c r="G5244" t="s">
        <v>16135</v>
      </c>
      <c r="H5244" t="s">
        <v>16099</v>
      </c>
      <c r="I5244">
        <v>6.8</v>
      </c>
      <c r="J5244" t="s">
        <v>138</v>
      </c>
      <c r="K5244" t="s">
        <v>137</v>
      </c>
      <c r="L5244">
        <f>I5244*$Q$2/1000</f>
        <v>2.516E-3</v>
      </c>
    </row>
    <row r="5245" spans="1:12">
      <c r="A5245" s="118">
        <v>45078</v>
      </c>
      <c r="B5245" t="s">
        <v>16104</v>
      </c>
      <c r="C5245" t="s">
        <v>16103</v>
      </c>
      <c r="D5245" t="s">
        <v>16134</v>
      </c>
      <c r="E5245" t="s">
        <v>16133</v>
      </c>
      <c r="F5245">
        <v>4245129</v>
      </c>
      <c r="G5245" t="s">
        <v>16116</v>
      </c>
      <c r="H5245" t="s">
        <v>16099</v>
      </c>
      <c r="I5245">
        <v>6.8</v>
      </c>
      <c r="J5245" t="s">
        <v>138</v>
      </c>
      <c r="K5245" t="s">
        <v>137</v>
      </c>
      <c r="L5245">
        <f>I5245*$Q$2/1000</f>
        <v>2.516E-3</v>
      </c>
    </row>
    <row r="5246" spans="1:12">
      <c r="A5246" s="118">
        <v>45108</v>
      </c>
      <c r="B5246" t="s">
        <v>16104</v>
      </c>
      <c r="C5246" t="s">
        <v>16103</v>
      </c>
      <c r="D5246" t="s">
        <v>16132</v>
      </c>
      <c r="E5246" t="s">
        <v>16131</v>
      </c>
      <c r="F5246">
        <v>10207212</v>
      </c>
      <c r="G5246" t="s">
        <v>16130</v>
      </c>
      <c r="H5246" t="s">
        <v>16099</v>
      </c>
      <c r="I5246">
        <v>6.8</v>
      </c>
      <c r="J5246" t="s">
        <v>138</v>
      </c>
      <c r="K5246" t="s">
        <v>137</v>
      </c>
      <c r="L5246">
        <f>I5246*$Q$2/1000</f>
        <v>2.516E-3</v>
      </c>
    </row>
    <row r="5247" spans="1:12">
      <c r="A5247" s="118">
        <v>45139</v>
      </c>
      <c r="B5247" t="s">
        <v>16104</v>
      </c>
      <c r="C5247" t="s">
        <v>16103</v>
      </c>
      <c r="D5247" t="s">
        <v>16129</v>
      </c>
      <c r="E5247" t="s">
        <v>16128</v>
      </c>
      <c r="F5247" s="119">
        <v>101008515</v>
      </c>
      <c r="G5247" t="s">
        <v>16127</v>
      </c>
      <c r="H5247" t="s">
        <v>16099</v>
      </c>
      <c r="I5247">
        <v>6.8</v>
      </c>
      <c r="J5247" t="s">
        <v>138</v>
      </c>
      <c r="K5247" t="s">
        <v>137</v>
      </c>
      <c r="L5247">
        <f>I5247*$Q$2/1000</f>
        <v>2.516E-3</v>
      </c>
    </row>
    <row r="5248" spans="1:12">
      <c r="A5248" s="118">
        <v>45139</v>
      </c>
      <c r="B5248" t="s">
        <v>16104</v>
      </c>
      <c r="C5248" t="s">
        <v>16103</v>
      </c>
      <c r="D5248" t="s">
        <v>16126</v>
      </c>
      <c r="E5248" t="s">
        <v>16125</v>
      </c>
      <c r="F5248" s="119">
        <v>101008512</v>
      </c>
      <c r="G5248" t="s">
        <v>16113</v>
      </c>
      <c r="H5248" t="s">
        <v>16099</v>
      </c>
      <c r="I5248">
        <v>6.8</v>
      </c>
      <c r="J5248" t="s">
        <v>138</v>
      </c>
      <c r="K5248" t="s">
        <v>137</v>
      </c>
      <c r="L5248">
        <f>I5248*$Q$2/1000</f>
        <v>2.516E-3</v>
      </c>
    </row>
    <row r="5249" spans="1:12">
      <c r="A5249" s="118">
        <v>45170</v>
      </c>
      <c r="B5249" t="s">
        <v>16104</v>
      </c>
      <c r="C5249" t="s">
        <v>16103</v>
      </c>
      <c r="D5249" t="s">
        <v>16109</v>
      </c>
      <c r="E5249" t="s">
        <v>16124</v>
      </c>
      <c r="F5249" t="s">
        <v>16123</v>
      </c>
      <c r="G5249" t="s">
        <v>16122</v>
      </c>
      <c r="H5249" t="s">
        <v>16099</v>
      </c>
      <c r="I5249">
        <v>6.8</v>
      </c>
      <c r="J5249" t="s">
        <v>138</v>
      </c>
      <c r="K5249" t="s">
        <v>137</v>
      </c>
      <c r="L5249">
        <f>I5249*$Q$2/1000</f>
        <v>2.516E-3</v>
      </c>
    </row>
    <row r="5250" spans="1:12">
      <c r="A5250" s="118">
        <v>45170</v>
      </c>
      <c r="B5250" t="s">
        <v>16104</v>
      </c>
      <c r="C5250" t="s">
        <v>16103</v>
      </c>
      <c r="D5250" t="s">
        <v>16121</v>
      </c>
      <c r="E5250" t="s">
        <v>16120</v>
      </c>
      <c r="F5250">
        <v>101015229</v>
      </c>
      <c r="G5250" t="s">
        <v>16119</v>
      </c>
      <c r="H5250" t="s">
        <v>16099</v>
      </c>
      <c r="I5250">
        <v>6.8</v>
      </c>
      <c r="J5250" t="s">
        <v>138</v>
      </c>
      <c r="K5250" t="s">
        <v>137</v>
      </c>
      <c r="L5250">
        <f>I5250*$Q$2/1000</f>
        <v>2.516E-3</v>
      </c>
    </row>
    <row r="5251" spans="1:12">
      <c r="A5251" s="118">
        <v>45170</v>
      </c>
      <c r="B5251" t="s">
        <v>16104</v>
      </c>
      <c r="C5251" t="s">
        <v>16103</v>
      </c>
      <c r="D5251" t="s">
        <v>16118</v>
      </c>
      <c r="E5251" t="s">
        <v>16117</v>
      </c>
      <c r="F5251">
        <v>10207220</v>
      </c>
      <c r="G5251" t="s">
        <v>16116</v>
      </c>
      <c r="H5251" t="s">
        <v>16099</v>
      </c>
      <c r="I5251">
        <v>6.8</v>
      </c>
      <c r="J5251" t="s">
        <v>138</v>
      </c>
      <c r="K5251" t="s">
        <v>137</v>
      </c>
      <c r="L5251">
        <f>I5251*$Q$2/1000</f>
        <v>2.516E-3</v>
      </c>
    </row>
    <row r="5252" spans="1:12">
      <c r="A5252" s="118">
        <v>45170</v>
      </c>
      <c r="B5252" t="s">
        <v>16104</v>
      </c>
      <c r="C5252" t="s">
        <v>16103</v>
      </c>
      <c r="D5252" t="s">
        <v>16115</v>
      </c>
      <c r="E5252" t="s">
        <v>16114</v>
      </c>
      <c r="F5252">
        <v>101008512</v>
      </c>
      <c r="G5252" t="s">
        <v>16113</v>
      </c>
      <c r="H5252" t="s">
        <v>16099</v>
      </c>
      <c r="I5252">
        <v>6.8</v>
      </c>
      <c r="J5252" t="s">
        <v>138</v>
      </c>
      <c r="K5252" t="s">
        <v>137</v>
      </c>
      <c r="L5252">
        <f>I5252*$Q$2/1000</f>
        <v>2.516E-3</v>
      </c>
    </row>
    <row r="5253" spans="1:12">
      <c r="A5253" s="118">
        <v>45170</v>
      </c>
      <c r="B5253" t="s">
        <v>16104</v>
      </c>
      <c r="C5253" t="s">
        <v>16103</v>
      </c>
      <c r="D5253" t="s">
        <v>16112</v>
      </c>
      <c r="E5253" t="s">
        <v>16111</v>
      </c>
      <c r="F5253">
        <v>10207607</v>
      </c>
      <c r="G5253" t="s">
        <v>16110</v>
      </c>
      <c r="H5253" t="s">
        <v>16099</v>
      </c>
      <c r="I5253">
        <v>6.8</v>
      </c>
      <c r="J5253" t="s">
        <v>138</v>
      </c>
      <c r="K5253" t="s">
        <v>137</v>
      </c>
      <c r="L5253">
        <f>I5253*$Q$2/1000</f>
        <v>2.516E-3</v>
      </c>
    </row>
    <row r="5254" spans="1:12">
      <c r="A5254" s="118">
        <v>45200</v>
      </c>
      <c r="B5254" t="s">
        <v>16104</v>
      </c>
      <c r="C5254" t="s">
        <v>16103</v>
      </c>
      <c r="D5254" t="s">
        <v>16109</v>
      </c>
      <c r="E5254" t="s">
        <v>16108</v>
      </c>
      <c r="F5254" t="s">
        <v>16107</v>
      </c>
      <c r="G5254" t="s">
        <v>16106</v>
      </c>
      <c r="H5254" t="s">
        <v>16099</v>
      </c>
      <c r="I5254">
        <v>6.8</v>
      </c>
      <c r="J5254" t="s">
        <v>138</v>
      </c>
      <c r="K5254" t="s">
        <v>137</v>
      </c>
      <c r="L5254">
        <f>I5254*$Q$2/1000</f>
        <v>2.516E-3</v>
      </c>
    </row>
    <row r="5255" spans="1:12">
      <c r="A5255" s="118">
        <v>45047</v>
      </c>
      <c r="B5255" t="s">
        <v>365</v>
      </c>
      <c r="C5255" t="s">
        <v>364</v>
      </c>
      <c r="D5255" t="s">
        <v>16094</v>
      </c>
      <c r="E5255" t="s">
        <v>16105</v>
      </c>
      <c r="F5255" t="s">
        <v>372</v>
      </c>
      <c r="G5255" t="s">
        <v>371</v>
      </c>
      <c r="H5255" t="s">
        <v>359</v>
      </c>
      <c r="I5255">
        <v>144</v>
      </c>
      <c r="J5255" t="s">
        <v>138</v>
      </c>
      <c r="K5255" t="s">
        <v>137</v>
      </c>
      <c r="L5255">
        <f>I5255*$Q$2/1000</f>
        <v>5.3280000000000001E-2</v>
      </c>
    </row>
    <row r="5256" spans="1:12">
      <c r="A5256" s="118">
        <v>45231</v>
      </c>
      <c r="B5256" t="s">
        <v>16104</v>
      </c>
      <c r="C5256" t="s">
        <v>16103</v>
      </c>
      <c r="D5256" t="s">
        <v>16102</v>
      </c>
      <c r="E5256" t="s">
        <v>16101</v>
      </c>
      <c r="F5256">
        <v>10207608</v>
      </c>
      <c r="G5256" t="s">
        <v>16100</v>
      </c>
      <c r="H5256" t="s">
        <v>16099</v>
      </c>
      <c r="I5256">
        <v>6.8</v>
      </c>
      <c r="J5256" t="s">
        <v>138</v>
      </c>
      <c r="K5256" t="s">
        <v>137</v>
      </c>
      <c r="L5256">
        <f>I5256*$Q$2/1000</f>
        <v>2.516E-3</v>
      </c>
    </row>
    <row r="5257" spans="1:12">
      <c r="A5257" s="118">
        <v>45047</v>
      </c>
      <c r="B5257" t="s">
        <v>365</v>
      </c>
      <c r="C5257" t="s">
        <v>364</v>
      </c>
      <c r="D5257" t="s">
        <v>11377</v>
      </c>
      <c r="E5257" t="s">
        <v>16098</v>
      </c>
      <c r="F5257" t="s">
        <v>372</v>
      </c>
      <c r="G5257" t="s">
        <v>371</v>
      </c>
      <c r="H5257" t="s">
        <v>359</v>
      </c>
      <c r="I5257">
        <v>144</v>
      </c>
      <c r="J5257" t="s">
        <v>138</v>
      </c>
      <c r="K5257" t="s">
        <v>137</v>
      </c>
      <c r="L5257">
        <f>I5257*$Q$2/1000</f>
        <v>5.3280000000000001E-2</v>
      </c>
    </row>
    <row r="5258" spans="1:12">
      <c r="A5258" s="118">
        <v>45047</v>
      </c>
      <c r="B5258" t="s">
        <v>365</v>
      </c>
      <c r="C5258" t="s">
        <v>364</v>
      </c>
      <c r="D5258" t="s">
        <v>13873</v>
      </c>
      <c r="E5258" t="s">
        <v>16097</v>
      </c>
      <c r="F5258" t="s">
        <v>899</v>
      </c>
      <c r="G5258" t="s">
        <v>898</v>
      </c>
      <c r="H5258" t="s">
        <v>359</v>
      </c>
      <c r="I5258">
        <v>144</v>
      </c>
      <c r="J5258" t="s">
        <v>138</v>
      </c>
      <c r="K5258" t="s">
        <v>137</v>
      </c>
      <c r="L5258">
        <f>I5258*$Q$2/1000</f>
        <v>5.3280000000000001E-2</v>
      </c>
    </row>
    <row r="5259" spans="1:12">
      <c r="A5259" s="118">
        <v>45047</v>
      </c>
      <c r="B5259" t="s">
        <v>365</v>
      </c>
      <c r="C5259" t="s">
        <v>364</v>
      </c>
      <c r="D5259" t="s">
        <v>380</v>
      </c>
      <c r="E5259" t="s">
        <v>16096</v>
      </c>
      <c r="F5259" t="s">
        <v>376</v>
      </c>
      <c r="G5259" t="s">
        <v>375</v>
      </c>
      <c r="H5259" t="s">
        <v>359</v>
      </c>
      <c r="I5259">
        <v>144</v>
      </c>
      <c r="J5259" t="s">
        <v>138</v>
      </c>
      <c r="K5259" t="s">
        <v>137</v>
      </c>
      <c r="L5259">
        <f>I5259*$Q$2/1000</f>
        <v>5.3280000000000001E-2</v>
      </c>
    </row>
    <row r="5260" spans="1:12">
      <c r="A5260" s="118">
        <v>45047</v>
      </c>
      <c r="B5260" t="s">
        <v>365</v>
      </c>
      <c r="C5260" t="s">
        <v>364</v>
      </c>
      <c r="D5260" t="s">
        <v>13873</v>
      </c>
      <c r="E5260" t="s">
        <v>16095</v>
      </c>
      <c r="F5260" t="s">
        <v>619</v>
      </c>
      <c r="G5260" t="s">
        <v>618</v>
      </c>
      <c r="H5260" t="s">
        <v>359</v>
      </c>
      <c r="I5260">
        <v>144</v>
      </c>
      <c r="J5260" t="s">
        <v>138</v>
      </c>
      <c r="K5260" t="s">
        <v>137</v>
      </c>
      <c r="L5260">
        <f>I5260*$Q$2/1000</f>
        <v>5.3280000000000001E-2</v>
      </c>
    </row>
    <row r="5261" spans="1:12">
      <c r="A5261" s="118">
        <v>45047</v>
      </c>
      <c r="B5261" t="s">
        <v>365</v>
      </c>
      <c r="C5261" t="s">
        <v>364</v>
      </c>
      <c r="D5261" t="s">
        <v>16094</v>
      </c>
      <c r="E5261" t="s">
        <v>16093</v>
      </c>
      <c r="F5261" t="s">
        <v>899</v>
      </c>
      <c r="G5261" t="s">
        <v>898</v>
      </c>
      <c r="H5261" t="s">
        <v>359</v>
      </c>
      <c r="I5261">
        <v>144</v>
      </c>
      <c r="J5261" t="s">
        <v>138</v>
      </c>
      <c r="K5261" t="s">
        <v>137</v>
      </c>
      <c r="L5261">
        <f>I5261*$Q$2/1000</f>
        <v>5.3280000000000001E-2</v>
      </c>
    </row>
    <row r="5262" spans="1:12">
      <c r="A5262" s="118">
        <v>45047</v>
      </c>
      <c r="B5262" t="s">
        <v>365</v>
      </c>
      <c r="C5262" t="s">
        <v>364</v>
      </c>
      <c r="D5262" t="s">
        <v>5643</v>
      </c>
      <c r="E5262" t="s">
        <v>16092</v>
      </c>
      <c r="F5262" t="s">
        <v>1040</v>
      </c>
      <c r="G5262" t="s">
        <v>5641</v>
      </c>
      <c r="H5262" t="s">
        <v>359</v>
      </c>
      <c r="I5262">
        <v>144</v>
      </c>
      <c r="J5262" t="s">
        <v>138</v>
      </c>
      <c r="K5262" t="s">
        <v>137</v>
      </c>
      <c r="L5262">
        <f>I5262*$Q$2/1000</f>
        <v>5.3280000000000001E-2</v>
      </c>
    </row>
    <row r="5263" spans="1:12">
      <c r="A5263" s="118">
        <v>45047</v>
      </c>
      <c r="B5263" t="s">
        <v>365</v>
      </c>
      <c r="C5263" t="s">
        <v>364</v>
      </c>
      <c r="D5263" t="s">
        <v>13873</v>
      </c>
      <c r="E5263" t="s">
        <v>16091</v>
      </c>
      <c r="F5263" t="s">
        <v>694</v>
      </c>
      <c r="G5263" t="s">
        <v>11970</v>
      </c>
      <c r="H5263" t="s">
        <v>359</v>
      </c>
      <c r="I5263">
        <v>144</v>
      </c>
      <c r="J5263" t="s">
        <v>138</v>
      </c>
      <c r="K5263" t="s">
        <v>137</v>
      </c>
      <c r="L5263">
        <f>I5263*$Q$2/1000</f>
        <v>5.3280000000000001E-2</v>
      </c>
    </row>
    <row r="5264" spans="1:12">
      <c r="A5264" s="118">
        <v>45047</v>
      </c>
      <c r="B5264" t="s">
        <v>365</v>
      </c>
      <c r="C5264" t="s">
        <v>364</v>
      </c>
      <c r="D5264" t="s">
        <v>1391</v>
      </c>
      <c r="E5264" t="s">
        <v>16090</v>
      </c>
      <c r="F5264" t="s">
        <v>1040</v>
      </c>
      <c r="G5264" t="s">
        <v>1039</v>
      </c>
      <c r="H5264" t="s">
        <v>359</v>
      </c>
      <c r="I5264">
        <v>144</v>
      </c>
      <c r="J5264" t="s">
        <v>138</v>
      </c>
      <c r="K5264" t="s">
        <v>137</v>
      </c>
      <c r="L5264">
        <f>I5264*$Q$2/1000</f>
        <v>5.3280000000000001E-2</v>
      </c>
    </row>
    <row r="5265" spans="1:12">
      <c r="A5265" s="118">
        <v>45047</v>
      </c>
      <c r="B5265" t="s">
        <v>365</v>
      </c>
      <c r="C5265" t="s">
        <v>364</v>
      </c>
      <c r="D5265" t="s">
        <v>3548</v>
      </c>
      <c r="E5265" t="s">
        <v>16089</v>
      </c>
      <c r="F5265" t="s">
        <v>1114</v>
      </c>
      <c r="G5265" t="s">
        <v>5638</v>
      </c>
      <c r="H5265" t="s">
        <v>359</v>
      </c>
      <c r="I5265">
        <v>144</v>
      </c>
      <c r="J5265" t="s">
        <v>138</v>
      </c>
      <c r="K5265" t="s">
        <v>137</v>
      </c>
      <c r="L5265">
        <f>I5265*$Q$2/1000</f>
        <v>5.3280000000000001E-2</v>
      </c>
    </row>
    <row r="5266" spans="1:12">
      <c r="A5266" s="118">
        <v>45047</v>
      </c>
      <c r="B5266" t="s">
        <v>365</v>
      </c>
      <c r="C5266" t="s">
        <v>364</v>
      </c>
      <c r="D5266" t="s">
        <v>11377</v>
      </c>
      <c r="E5266" t="s">
        <v>16088</v>
      </c>
      <c r="F5266" t="s">
        <v>384</v>
      </c>
      <c r="G5266" t="s">
        <v>383</v>
      </c>
      <c r="H5266" t="s">
        <v>359</v>
      </c>
      <c r="I5266">
        <v>144</v>
      </c>
      <c r="J5266" t="s">
        <v>138</v>
      </c>
      <c r="K5266" t="s">
        <v>137</v>
      </c>
      <c r="L5266">
        <f>I5266*$Q$2/1000</f>
        <v>5.3280000000000001E-2</v>
      </c>
    </row>
    <row r="5267" spans="1:12">
      <c r="A5267" s="118">
        <v>45047</v>
      </c>
      <c r="B5267" t="s">
        <v>365</v>
      </c>
      <c r="C5267" t="s">
        <v>364</v>
      </c>
      <c r="D5267" t="s">
        <v>7335</v>
      </c>
      <c r="E5267" t="s">
        <v>16087</v>
      </c>
      <c r="F5267" t="s">
        <v>1114</v>
      </c>
      <c r="G5267" t="s">
        <v>1113</v>
      </c>
      <c r="H5267" t="s">
        <v>359</v>
      </c>
      <c r="I5267">
        <v>144</v>
      </c>
      <c r="J5267" t="s">
        <v>138</v>
      </c>
      <c r="K5267" t="s">
        <v>137</v>
      </c>
      <c r="L5267">
        <f>I5267*$Q$2/1000</f>
        <v>5.3280000000000001E-2</v>
      </c>
    </row>
    <row r="5268" spans="1:12">
      <c r="A5268" s="118">
        <v>44927</v>
      </c>
      <c r="B5268" t="s">
        <v>16007</v>
      </c>
      <c r="C5268" t="s">
        <v>16006</v>
      </c>
      <c r="D5268" t="s">
        <v>16086</v>
      </c>
      <c r="E5268" t="s">
        <v>16085</v>
      </c>
      <c r="F5268">
        <v>101027859</v>
      </c>
      <c r="G5268" t="s">
        <v>16002</v>
      </c>
      <c r="H5268" t="s">
        <v>16001</v>
      </c>
      <c r="I5268">
        <v>8.8000000000000007</v>
      </c>
      <c r="J5268" t="s">
        <v>138</v>
      </c>
      <c r="K5268" t="s">
        <v>137</v>
      </c>
      <c r="L5268">
        <f>I5268*$Q$2/1000</f>
        <v>3.2560000000000002E-3</v>
      </c>
    </row>
    <row r="5269" spans="1:12">
      <c r="A5269" s="118">
        <v>44927</v>
      </c>
      <c r="B5269" t="s">
        <v>16007</v>
      </c>
      <c r="C5269" t="s">
        <v>16006</v>
      </c>
      <c r="D5269" t="s">
        <v>16069</v>
      </c>
      <c r="E5269" t="s">
        <v>16084</v>
      </c>
      <c r="F5269">
        <v>101023637</v>
      </c>
      <c r="G5269" t="s">
        <v>16027</v>
      </c>
      <c r="H5269" t="s">
        <v>16001</v>
      </c>
      <c r="I5269">
        <v>8.8000000000000007</v>
      </c>
      <c r="J5269" t="s">
        <v>138</v>
      </c>
      <c r="K5269" t="s">
        <v>137</v>
      </c>
      <c r="L5269">
        <f>I5269*$Q$2/1000</f>
        <v>3.2560000000000002E-3</v>
      </c>
    </row>
    <row r="5270" spans="1:12">
      <c r="A5270" s="118">
        <v>45078</v>
      </c>
      <c r="B5270" t="s">
        <v>460</v>
      </c>
      <c r="C5270" t="s">
        <v>459</v>
      </c>
      <c r="D5270" t="s">
        <v>16083</v>
      </c>
      <c r="E5270" t="s">
        <v>16082</v>
      </c>
      <c r="F5270">
        <v>101035556</v>
      </c>
      <c r="G5270" t="s">
        <v>16081</v>
      </c>
      <c r="H5270" t="s">
        <v>455</v>
      </c>
      <c r="I5270">
        <v>103.6</v>
      </c>
      <c r="J5270" t="s">
        <v>145</v>
      </c>
      <c r="K5270" t="s">
        <v>137</v>
      </c>
      <c r="L5270">
        <f>I5270*$Q$2/100/1000</f>
        <v>3.8331999999999998E-4</v>
      </c>
    </row>
    <row r="5271" spans="1:12">
      <c r="A5271" s="118">
        <v>45078</v>
      </c>
      <c r="B5271" t="s">
        <v>180</v>
      </c>
      <c r="C5271" t="s">
        <v>179</v>
      </c>
      <c r="D5271" t="s">
        <v>13445</v>
      </c>
      <c r="E5271" t="s">
        <v>16080</v>
      </c>
      <c r="F5271" t="s">
        <v>13443</v>
      </c>
      <c r="G5271" t="s">
        <v>13442</v>
      </c>
      <c r="H5271" t="s">
        <v>174</v>
      </c>
      <c r="I5271">
        <v>3154</v>
      </c>
      <c r="J5271" t="s">
        <v>173</v>
      </c>
      <c r="K5271" t="s">
        <v>172</v>
      </c>
      <c r="L5271">
        <f>I5271*$Q$3/(1000/0.1)</f>
        <v>1.0118031999999999E-2</v>
      </c>
    </row>
    <row r="5272" spans="1:12">
      <c r="A5272" s="118">
        <v>45078</v>
      </c>
      <c r="B5272" t="s">
        <v>180</v>
      </c>
      <c r="C5272" t="s">
        <v>179</v>
      </c>
      <c r="D5272" t="s">
        <v>16079</v>
      </c>
      <c r="E5272" t="s">
        <v>16078</v>
      </c>
      <c r="F5272" t="s">
        <v>16077</v>
      </c>
      <c r="G5272" t="s">
        <v>16076</v>
      </c>
      <c r="H5272" t="s">
        <v>174</v>
      </c>
      <c r="I5272">
        <v>3154</v>
      </c>
      <c r="J5272" t="s">
        <v>173</v>
      </c>
      <c r="K5272" t="s">
        <v>172</v>
      </c>
      <c r="L5272">
        <f>I5272*$Q$3/(1000/0.1)</f>
        <v>1.0118031999999999E-2</v>
      </c>
    </row>
    <row r="5273" spans="1:12">
      <c r="A5273" s="118">
        <v>44927</v>
      </c>
      <c r="B5273" t="s">
        <v>16007</v>
      </c>
      <c r="C5273" t="s">
        <v>16006</v>
      </c>
      <c r="D5273" t="s">
        <v>16067</v>
      </c>
      <c r="E5273" t="s">
        <v>16075</v>
      </c>
      <c r="F5273">
        <v>101023637</v>
      </c>
      <c r="G5273" t="s">
        <v>16027</v>
      </c>
      <c r="H5273" t="s">
        <v>16001</v>
      </c>
      <c r="I5273">
        <v>8.8000000000000007</v>
      </c>
      <c r="J5273" t="s">
        <v>138</v>
      </c>
      <c r="K5273" t="s">
        <v>137</v>
      </c>
      <c r="L5273">
        <f>I5273*$Q$2/1000</f>
        <v>3.2560000000000002E-3</v>
      </c>
    </row>
    <row r="5274" spans="1:12">
      <c r="A5274" s="118">
        <v>44927</v>
      </c>
      <c r="B5274" t="s">
        <v>16007</v>
      </c>
      <c r="C5274" t="s">
        <v>16006</v>
      </c>
      <c r="D5274" t="s">
        <v>16071</v>
      </c>
      <c r="E5274" t="s">
        <v>16074</v>
      </c>
      <c r="F5274">
        <v>101023637</v>
      </c>
      <c r="G5274" t="s">
        <v>16027</v>
      </c>
      <c r="H5274" t="s">
        <v>16001</v>
      </c>
      <c r="I5274">
        <v>8.8000000000000007</v>
      </c>
      <c r="J5274" t="s">
        <v>138</v>
      </c>
      <c r="K5274" t="s">
        <v>137</v>
      </c>
      <c r="L5274">
        <f>I5274*$Q$2/1000</f>
        <v>3.2560000000000002E-3</v>
      </c>
    </row>
    <row r="5275" spans="1:12">
      <c r="A5275" s="118">
        <v>44958</v>
      </c>
      <c r="B5275" t="s">
        <v>16007</v>
      </c>
      <c r="C5275" t="s">
        <v>16006</v>
      </c>
      <c r="D5275" t="s">
        <v>16017</v>
      </c>
      <c r="E5275" t="s">
        <v>16073</v>
      </c>
      <c r="F5275">
        <v>101050246</v>
      </c>
      <c r="G5275" t="s">
        <v>16015</v>
      </c>
      <c r="H5275" t="s">
        <v>16001</v>
      </c>
      <c r="I5275">
        <v>8.8000000000000007</v>
      </c>
      <c r="J5275" t="s">
        <v>138</v>
      </c>
      <c r="K5275" t="s">
        <v>137</v>
      </c>
      <c r="L5275">
        <f>I5275*$Q$2/1000</f>
        <v>3.2560000000000002E-3</v>
      </c>
    </row>
    <row r="5276" spans="1:12">
      <c r="A5276" s="118">
        <v>44958</v>
      </c>
      <c r="B5276" t="s">
        <v>16007</v>
      </c>
      <c r="C5276" t="s">
        <v>16006</v>
      </c>
      <c r="D5276" t="s">
        <v>16017</v>
      </c>
      <c r="E5276" t="s">
        <v>16072</v>
      </c>
      <c r="F5276">
        <v>101050246</v>
      </c>
      <c r="G5276" t="s">
        <v>16015</v>
      </c>
      <c r="H5276" t="s">
        <v>16001</v>
      </c>
      <c r="I5276">
        <v>8.8000000000000007</v>
      </c>
      <c r="J5276" t="s">
        <v>138</v>
      </c>
      <c r="K5276" t="s">
        <v>137</v>
      </c>
      <c r="L5276">
        <f>I5276*$Q$2/1000</f>
        <v>3.2560000000000002E-3</v>
      </c>
    </row>
    <row r="5277" spans="1:12">
      <c r="A5277" s="118">
        <v>44958</v>
      </c>
      <c r="B5277" t="s">
        <v>16007</v>
      </c>
      <c r="C5277" t="s">
        <v>16006</v>
      </c>
      <c r="D5277" t="s">
        <v>16071</v>
      </c>
      <c r="E5277" t="s">
        <v>16070</v>
      </c>
      <c r="F5277">
        <v>101023637</v>
      </c>
      <c r="G5277" t="s">
        <v>16027</v>
      </c>
      <c r="H5277" t="s">
        <v>16001</v>
      </c>
      <c r="I5277">
        <v>8.8000000000000007</v>
      </c>
      <c r="J5277" t="s">
        <v>138</v>
      </c>
      <c r="K5277" t="s">
        <v>137</v>
      </c>
      <c r="L5277">
        <f>I5277*$Q$2/1000</f>
        <v>3.2560000000000002E-3</v>
      </c>
    </row>
    <row r="5278" spans="1:12">
      <c r="A5278" s="118">
        <v>44958</v>
      </c>
      <c r="B5278" t="s">
        <v>16007</v>
      </c>
      <c r="C5278" t="s">
        <v>16006</v>
      </c>
      <c r="D5278" t="s">
        <v>16069</v>
      </c>
      <c r="E5278" t="s">
        <v>16068</v>
      </c>
      <c r="F5278">
        <v>101023637</v>
      </c>
      <c r="G5278" t="s">
        <v>16027</v>
      </c>
      <c r="H5278" t="s">
        <v>16001</v>
      </c>
      <c r="I5278">
        <v>8.8000000000000007</v>
      </c>
      <c r="J5278" t="s">
        <v>138</v>
      </c>
      <c r="K5278" t="s">
        <v>137</v>
      </c>
      <c r="L5278">
        <f>I5278*$Q$2/1000</f>
        <v>3.2560000000000002E-3</v>
      </c>
    </row>
    <row r="5279" spans="1:12">
      <c r="A5279" s="118">
        <v>44958</v>
      </c>
      <c r="B5279" t="s">
        <v>16007</v>
      </c>
      <c r="C5279" t="s">
        <v>16006</v>
      </c>
      <c r="D5279" t="s">
        <v>16067</v>
      </c>
      <c r="E5279" t="s">
        <v>16066</v>
      </c>
      <c r="F5279">
        <v>101023637</v>
      </c>
      <c r="G5279" t="s">
        <v>16027</v>
      </c>
      <c r="H5279" t="s">
        <v>16001</v>
      </c>
      <c r="I5279">
        <v>8.8000000000000007</v>
      </c>
      <c r="J5279" t="s">
        <v>138</v>
      </c>
      <c r="K5279" t="s">
        <v>137</v>
      </c>
      <c r="L5279">
        <f>I5279*$Q$2/1000</f>
        <v>3.2560000000000002E-3</v>
      </c>
    </row>
    <row r="5280" spans="1:12">
      <c r="A5280" s="118">
        <v>44958</v>
      </c>
      <c r="B5280" t="s">
        <v>16007</v>
      </c>
      <c r="C5280" t="s">
        <v>16006</v>
      </c>
      <c r="D5280" t="s">
        <v>16031</v>
      </c>
      <c r="E5280" t="s">
        <v>16065</v>
      </c>
      <c r="F5280">
        <v>101047620</v>
      </c>
      <c r="G5280" t="s">
        <v>16064</v>
      </c>
      <c r="H5280" t="s">
        <v>16001</v>
      </c>
      <c r="I5280">
        <v>8.8000000000000007</v>
      </c>
      <c r="J5280" t="s">
        <v>138</v>
      </c>
      <c r="K5280" t="s">
        <v>137</v>
      </c>
      <c r="L5280">
        <f>I5280*$Q$2/1000</f>
        <v>3.2560000000000002E-3</v>
      </c>
    </row>
    <row r="5281" spans="1:12">
      <c r="A5281" s="118">
        <v>44986</v>
      </c>
      <c r="B5281" t="s">
        <v>16007</v>
      </c>
      <c r="C5281" t="s">
        <v>16006</v>
      </c>
      <c r="D5281" t="s">
        <v>16054</v>
      </c>
      <c r="E5281" t="s">
        <v>16063</v>
      </c>
      <c r="F5281">
        <v>101031628</v>
      </c>
      <c r="G5281" t="s">
        <v>16002</v>
      </c>
      <c r="H5281" t="s">
        <v>16001</v>
      </c>
      <c r="I5281">
        <v>8.8000000000000007</v>
      </c>
      <c r="J5281" t="s">
        <v>138</v>
      </c>
      <c r="K5281" t="s">
        <v>137</v>
      </c>
      <c r="L5281">
        <f>I5281*$Q$2/1000</f>
        <v>3.2560000000000002E-3</v>
      </c>
    </row>
    <row r="5282" spans="1:12">
      <c r="A5282" s="118">
        <v>45078</v>
      </c>
      <c r="B5282" t="s">
        <v>240</v>
      </c>
      <c r="C5282" t="s">
        <v>239</v>
      </c>
      <c r="D5282" t="s">
        <v>13764</v>
      </c>
      <c r="E5282" t="s">
        <v>16062</v>
      </c>
      <c r="F5282" t="s">
        <v>788</v>
      </c>
      <c r="G5282" t="s">
        <v>787</v>
      </c>
      <c r="H5282" t="s">
        <v>235</v>
      </c>
      <c r="I5282">
        <v>390</v>
      </c>
      <c r="J5282" t="s">
        <v>145</v>
      </c>
      <c r="K5282" t="s">
        <v>137</v>
      </c>
      <c r="L5282">
        <f>I5282*$Q$2/100/1000</f>
        <v>1.4430000000000001E-3</v>
      </c>
    </row>
    <row r="5283" spans="1:12">
      <c r="A5283" s="118">
        <v>45078</v>
      </c>
      <c r="B5283" t="s">
        <v>240</v>
      </c>
      <c r="C5283" t="s">
        <v>239</v>
      </c>
      <c r="D5283" t="s">
        <v>16061</v>
      </c>
      <c r="E5283" t="s">
        <v>16060</v>
      </c>
      <c r="F5283" t="s">
        <v>5407</v>
      </c>
      <c r="G5283" t="s">
        <v>5406</v>
      </c>
      <c r="H5283" t="s">
        <v>235</v>
      </c>
      <c r="I5283">
        <v>390</v>
      </c>
      <c r="J5283" t="s">
        <v>145</v>
      </c>
      <c r="K5283" t="s">
        <v>137</v>
      </c>
      <c r="L5283">
        <f>I5283*$Q$2/100/1000</f>
        <v>1.4430000000000001E-3</v>
      </c>
    </row>
    <row r="5284" spans="1:12">
      <c r="A5284" s="118">
        <v>44986</v>
      </c>
      <c r="B5284" t="s">
        <v>16007</v>
      </c>
      <c r="C5284" t="s">
        <v>16006</v>
      </c>
      <c r="D5284" t="s">
        <v>16054</v>
      </c>
      <c r="E5284" t="s">
        <v>16059</v>
      </c>
      <c r="F5284">
        <v>101031628</v>
      </c>
      <c r="G5284" t="s">
        <v>16002</v>
      </c>
      <c r="H5284" t="s">
        <v>16001</v>
      </c>
      <c r="I5284">
        <v>8.8000000000000007</v>
      </c>
      <c r="J5284" t="s">
        <v>138</v>
      </c>
      <c r="K5284" t="s">
        <v>137</v>
      </c>
      <c r="L5284">
        <f>I5284*$Q$2/1000</f>
        <v>3.2560000000000002E-3</v>
      </c>
    </row>
    <row r="5285" spans="1:12">
      <c r="A5285" s="118">
        <v>45078</v>
      </c>
      <c r="B5285" t="s">
        <v>240</v>
      </c>
      <c r="C5285" t="s">
        <v>239</v>
      </c>
      <c r="D5285" t="s">
        <v>14932</v>
      </c>
      <c r="E5285" t="s">
        <v>16058</v>
      </c>
      <c r="F5285" t="s">
        <v>788</v>
      </c>
      <c r="G5285" t="s">
        <v>787</v>
      </c>
      <c r="H5285" t="s">
        <v>235</v>
      </c>
      <c r="I5285">
        <v>390</v>
      </c>
      <c r="J5285" t="s">
        <v>145</v>
      </c>
      <c r="K5285" t="s">
        <v>137</v>
      </c>
      <c r="L5285">
        <f>I5285*$Q$2/100/1000</f>
        <v>1.4430000000000001E-3</v>
      </c>
    </row>
    <row r="5286" spans="1:12">
      <c r="A5286" s="118">
        <v>45017</v>
      </c>
      <c r="B5286" t="s">
        <v>16007</v>
      </c>
      <c r="C5286" t="s">
        <v>16006</v>
      </c>
      <c r="D5286" t="s">
        <v>16029</v>
      </c>
      <c r="E5286" t="s">
        <v>16057</v>
      </c>
      <c r="F5286" s="119">
        <v>101023637</v>
      </c>
      <c r="G5286" t="s">
        <v>16027</v>
      </c>
      <c r="H5286" t="s">
        <v>16001</v>
      </c>
      <c r="I5286">
        <v>8.8000000000000007</v>
      </c>
      <c r="J5286" t="s">
        <v>138</v>
      </c>
      <c r="K5286" t="s">
        <v>137</v>
      </c>
      <c r="L5286">
        <f>I5286*$Q$2/1000</f>
        <v>3.2560000000000002E-3</v>
      </c>
    </row>
    <row r="5287" spans="1:12">
      <c r="A5287" s="118">
        <v>45078</v>
      </c>
      <c r="B5287" t="s">
        <v>240</v>
      </c>
      <c r="C5287" t="s">
        <v>239</v>
      </c>
      <c r="D5287" t="s">
        <v>13768</v>
      </c>
      <c r="E5287" t="s">
        <v>16056</v>
      </c>
      <c r="F5287" t="s">
        <v>788</v>
      </c>
      <c r="G5287" t="s">
        <v>787</v>
      </c>
      <c r="H5287" t="s">
        <v>235</v>
      </c>
      <c r="I5287">
        <v>390</v>
      </c>
      <c r="J5287" t="s">
        <v>145</v>
      </c>
      <c r="K5287" t="s">
        <v>137</v>
      </c>
      <c r="L5287">
        <f>I5287*$Q$2/100/1000</f>
        <v>1.4430000000000001E-3</v>
      </c>
    </row>
    <row r="5288" spans="1:12">
      <c r="A5288" s="118">
        <v>45078</v>
      </c>
      <c r="B5288" t="s">
        <v>240</v>
      </c>
      <c r="C5288" t="s">
        <v>239</v>
      </c>
      <c r="D5288" t="s">
        <v>5858</v>
      </c>
      <c r="E5288" t="s">
        <v>16055</v>
      </c>
      <c r="F5288" t="s">
        <v>788</v>
      </c>
      <c r="G5288" t="s">
        <v>787</v>
      </c>
      <c r="H5288" t="s">
        <v>235</v>
      </c>
      <c r="I5288">
        <v>390</v>
      </c>
      <c r="J5288" t="s">
        <v>145</v>
      </c>
      <c r="K5288" t="s">
        <v>137</v>
      </c>
      <c r="L5288">
        <f>I5288*$Q$2/100/1000</f>
        <v>1.4430000000000001E-3</v>
      </c>
    </row>
    <row r="5289" spans="1:12">
      <c r="A5289" s="118">
        <v>45017</v>
      </c>
      <c r="B5289" t="s">
        <v>16007</v>
      </c>
      <c r="C5289" t="s">
        <v>16006</v>
      </c>
      <c r="D5289" t="s">
        <v>16054</v>
      </c>
      <c r="E5289" t="s">
        <v>16053</v>
      </c>
      <c r="F5289" s="119">
        <v>101031628</v>
      </c>
      <c r="G5289" t="s">
        <v>16002</v>
      </c>
      <c r="H5289" t="s">
        <v>16001</v>
      </c>
      <c r="I5289">
        <v>8.8000000000000007</v>
      </c>
      <c r="J5289" t="s">
        <v>138</v>
      </c>
      <c r="K5289" t="s">
        <v>137</v>
      </c>
      <c r="L5289">
        <f>I5289*$Q$2/1000</f>
        <v>3.2560000000000002E-3</v>
      </c>
    </row>
    <row r="5290" spans="1:12">
      <c r="A5290" s="118">
        <v>45078</v>
      </c>
      <c r="B5290" t="s">
        <v>240</v>
      </c>
      <c r="C5290" t="s">
        <v>239</v>
      </c>
      <c r="D5290" t="s">
        <v>6995</v>
      </c>
      <c r="E5290" t="s">
        <v>16052</v>
      </c>
      <c r="F5290" t="s">
        <v>5407</v>
      </c>
      <c r="G5290" t="s">
        <v>5406</v>
      </c>
      <c r="H5290" t="s">
        <v>235</v>
      </c>
      <c r="I5290">
        <v>390</v>
      </c>
      <c r="J5290" t="s">
        <v>145</v>
      </c>
      <c r="K5290" t="s">
        <v>137</v>
      </c>
      <c r="L5290">
        <f>I5290*$Q$2/100/1000</f>
        <v>1.4430000000000001E-3</v>
      </c>
    </row>
    <row r="5291" spans="1:12">
      <c r="A5291" s="118">
        <v>45047</v>
      </c>
      <c r="B5291" t="s">
        <v>16007</v>
      </c>
      <c r="C5291" t="s">
        <v>16006</v>
      </c>
      <c r="D5291" t="s">
        <v>16029</v>
      </c>
      <c r="E5291" t="s">
        <v>16051</v>
      </c>
      <c r="F5291">
        <v>101023637</v>
      </c>
      <c r="G5291" t="s">
        <v>16027</v>
      </c>
      <c r="H5291" t="s">
        <v>16001</v>
      </c>
      <c r="I5291">
        <v>8.8000000000000007</v>
      </c>
      <c r="J5291" t="s">
        <v>138</v>
      </c>
      <c r="K5291" t="s">
        <v>137</v>
      </c>
      <c r="L5291">
        <f>I5291*$Q$2/1000</f>
        <v>3.2560000000000002E-3</v>
      </c>
    </row>
    <row r="5292" spans="1:12">
      <c r="A5292" s="118">
        <v>45078</v>
      </c>
      <c r="B5292" t="s">
        <v>240</v>
      </c>
      <c r="C5292" t="s">
        <v>239</v>
      </c>
      <c r="D5292" t="s">
        <v>1513</v>
      </c>
      <c r="E5292" t="s">
        <v>16050</v>
      </c>
      <c r="F5292" t="s">
        <v>5407</v>
      </c>
      <c r="G5292" t="s">
        <v>5406</v>
      </c>
      <c r="H5292" t="s">
        <v>235</v>
      </c>
      <c r="I5292">
        <v>390</v>
      </c>
      <c r="J5292" t="s">
        <v>145</v>
      </c>
      <c r="K5292" t="s">
        <v>137</v>
      </c>
      <c r="L5292">
        <f>I5292*$Q$2/100/1000</f>
        <v>1.4430000000000001E-3</v>
      </c>
    </row>
    <row r="5293" spans="1:12">
      <c r="A5293" s="118">
        <v>45078</v>
      </c>
      <c r="B5293" t="s">
        <v>16007</v>
      </c>
      <c r="C5293" t="s">
        <v>16006</v>
      </c>
      <c r="D5293" t="s">
        <v>16049</v>
      </c>
      <c r="E5293" t="s">
        <v>16048</v>
      </c>
      <c r="F5293" t="s">
        <v>16003</v>
      </c>
      <c r="G5293" t="s">
        <v>16047</v>
      </c>
      <c r="H5293" t="s">
        <v>16001</v>
      </c>
      <c r="I5293">
        <v>8.8000000000000007</v>
      </c>
      <c r="J5293" t="s">
        <v>138</v>
      </c>
      <c r="K5293" t="s">
        <v>137</v>
      </c>
      <c r="L5293">
        <f>I5293*$Q$2/1000</f>
        <v>3.2560000000000002E-3</v>
      </c>
    </row>
    <row r="5294" spans="1:12">
      <c r="A5294" s="118">
        <v>45078</v>
      </c>
      <c r="B5294" t="s">
        <v>240</v>
      </c>
      <c r="C5294" t="s">
        <v>239</v>
      </c>
      <c r="D5294" t="s">
        <v>7586</v>
      </c>
      <c r="E5294" t="s">
        <v>16046</v>
      </c>
      <c r="F5294" t="s">
        <v>7584</v>
      </c>
      <c r="G5294" t="s">
        <v>7583</v>
      </c>
      <c r="H5294" t="s">
        <v>235</v>
      </c>
      <c r="I5294">
        <v>390</v>
      </c>
      <c r="J5294" t="s">
        <v>145</v>
      </c>
      <c r="K5294" t="s">
        <v>137</v>
      </c>
      <c r="L5294">
        <f>I5294*$Q$2/100/1000</f>
        <v>1.4430000000000001E-3</v>
      </c>
    </row>
    <row r="5295" spans="1:12">
      <c r="A5295" s="118">
        <v>45078</v>
      </c>
      <c r="B5295" t="s">
        <v>16007</v>
      </c>
      <c r="C5295" t="s">
        <v>16006</v>
      </c>
      <c r="D5295" t="s">
        <v>16029</v>
      </c>
      <c r="E5295" t="s">
        <v>16045</v>
      </c>
      <c r="F5295">
        <v>101023637</v>
      </c>
      <c r="G5295" t="s">
        <v>16027</v>
      </c>
      <c r="H5295" t="s">
        <v>16001</v>
      </c>
      <c r="I5295">
        <v>8.8000000000000007</v>
      </c>
      <c r="J5295" t="s">
        <v>138</v>
      </c>
      <c r="K5295" t="s">
        <v>137</v>
      </c>
      <c r="L5295">
        <f>I5295*$Q$2/1000</f>
        <v>3.2560000000000002E-3</v>
      </c>
    </row>
    <row r="5296" spans="1:12">
      <c r="A5296" s="118">
        <v>45078</v>
      </c>
      <c r="B5296" t="s">
        <v>240</v>
      </c>
      <c r="C5296" t="s">
        <v>239</v>
      </c>
      <c r="D5296" t="s">
        <v>15516</v>
      </c>
      <c r="E5296" t="s">
        <v>16044</v>
      </c>
      <c r="F5296" t="s">
        <v>971</v>
      </c>
      <c r="G5296" t="s">
        <v>970</v>
      </c>
      <c r="H5296" t="s">
        <v>235</v>
      </c>
      <c r="I5296">
        <v>390</v>
      </c>
      <c r="J5296" t="s">
        <v>145</v>
      </c>
      <c r="K5296" t="s">
        <v>137</v>
      </c>
      <c r="L5296">
        <f>I5296*$Q$2/100/1000</f>
        <v>1.4430000000000001E-3</v>
      </c>
    </row>
    <row r="5297" spans="1:12">
      <c r="A5297" s="118">
        <v>45078</v>
      </c>
      <c r="B5297" t="s">
        <v>240</v>
      </c>
      <c r="C5297" t="s">
        <v>239</v>
      </c>
      <c r="D5297" t="s">
        <v>13766</v>
      </c>
      <c r="E5297" t="s">
        <v>16043</v>
      </c>
      <c r="F5297" t="s">
        <v>7590</v>
      </c>
      <c r="G5297" t="s">
        <v>7589</v>
      </c>
      <c r="H5297" t="s">
        <v>235</v>
      </c>
      <c r="I5297">
        <v>390</v>
      </c>
      <c r="J5297" t="s">
        <v>145</v>
      </c>
      <c r="K5297" t="s">
        <v>137</v>
      </c>
      <c r="L5297">
        <f>I5297*$Q$2/100/1000</f>
        <v>1.4430000000000001E-3</v>
      </c>
    </row>
    <row r="5298" spans="1:12">
      <c r="A5298" s="118">
        <v>45078</v>
      </c>
      <c r="B5298" t="s">
        <v>205</v>
      </c>
      <c r="C5298" t="s">
        <v>204</v>
      </c>
      <c r="D5298" t="s">
        <v>12730</v>
      </c>
      <c r="E5298" t="s">
        <v>16042</v>
      </c>
      <c r="F5298">
        <v>66205215</v>
      </c>
      <c r="G5298" t="s">
        <v>201</v>
      </c>
      <c r="H5298" t="s">
        <v>200</v>
      </c>
      <c r="I5298">
        <v>6781</v>
      </c>
      <c r="J5298" t="s">
        <v>199</v>
      </c>
      <c r="K5298" t="s">
        <v>198</v>
      </c>
      <c r="L5298">
        <f>I5298*$Q$4/10/1000</f>
        <v>1.1924057587200001</v>
      </c>
    </row>
    <row r="5299" spans="1:12">
      <c r="A5299" s="118">
        <v>45078</v>
      </c>
      <c r="B5299" t="s">
        <v>16007</v>
      </c>
      <c r="C5299" t="s">
        <v>16006</v>
      </c>
      <c r="D5299" t="s">
        <v>16041</v>
      </c>
      <c r="E5299" t="s">
        <v>16040</v>
      </c>
      <c r="F5299">
        <v>101031628</v>
      </c>
      <c r="G5299" t="s">
        <v>16002</v>
      </c>
      <c r="H5299" t="s">
        <v>16001</v>
      </c>
      <c r="I5299">
        <v>8.8000000000000007</v>
      </c>
      <c r="J5299" t="s">
        <v>138</v>
      </c>
      <c r="K5299" t="s">
        <v>137</v>
      </c>
      <c r="L5299">
        <f>I5299*$Q$2/1000</f>
        <v>3.2560000000000002E-3</v>
      </c>
    </row>
    <row r="5300" spans="1:12">
      <c r="A5300" s="118">
        <v>45078</v>
      </c>
      <c r="B5300" t="s">
        <v>205</v>
      </c>
      <c r="C5300" t="s">
        <v>204</v>
      </c>
      <c r="D5300" t="s">
        <v>15424</v>
      </c>
      <c r="E5300" t="s">
        <v>16039</v>
      </c>
      <c r="F5300">
        <v>66204255</v>
      </c>
      <c r="G5300" t="s">
        <v>15422</v>
      </c>
      <c r="H5300" t="s">
        <v>200</v>
      </c>
      <c r="I5300">
        <v>6781</v>
      </c>
      <c r="J5300" t="s">
        <v>199</v>
      </c>
      <c r="K5300" t="s">
        <v>198</v>
      </c>
      <c r="L5300">
        <f>I5300*$Q$4/10/1000</f>
        <v>1.1924057587200001</v>
      </c>
    </row>
    <row r="5301" spans="1:12">
      <c r="A5301" s="118">
        <v>45108</v>
      </c>
      <c r="B5301" t="s">
        <v>16007</v>
      </c>
      <c r="C5301" t="s">
        <v>16006</v>
      </c>
      <c r="D5301" t="s">
        <v>16010</v>
      </c>
      <c r="E5301" t="s">
        <v>16038</v>
      </c>
      <c r="F5301" t="s">
        <v>16008</v>
      </c>
      <c r="G5301" t="s">
        <v>16002</v>
      </c>
      <c r="H5301" t="s">
        <v>16001</v>
      </c>
      <c r="I5301">
        <v>8.8000000000000007</v>
      </c>
      <c r="J5301" t="s">
        <v>138</v>
      </c>
      <c r="K5301" t="s">
        <v>137</v>
      </c>
      <c r="L5301">
        <f>I5301*$Q$2/1000</f>
        <v>3.2560000000000002E-3</v>
      </c>
    </row>
    <row r="5302" spans="1:12">
      <c r="A5302" s="118">
        <v>45139</v>
      </c>
      <c r="B5302" t="s">
        <v>16007</v>
      </c>
      <c r="C5302" t="s">
        <v>16006</v>
      </c>
      <c r="D5302" t="s">
        <v>16029</v>
      </c>
      <c r="E5302" t="s">
        <v>16037</v>
      </c>
      <c r="F5302" s="119">
        <v>101023637</v>
      </c>
      <c r="G5302" t="s">
        <v>16027</v>
      </c>
      <c r="H5302" t="s">
        <v>16001</v>
      </c>
      <c r="I5302">
        <v>8.8000000000000007</v>
      </c>
      <c r="J5302" t="s">
        <v>138</v>
      </c>
      <c r="K5302" t="s">
        <v>137</v>
      </c>
      <c r="L5302">
        <f>I5302*$Q$2/1000</f>
        <v>3.2560000000000002E-3</v>
      </c>
    </row>
    <row r="5303" spans="1:12">
      <c r="A5303" s="118">
        <v>45170</v>
      </c>
      <c r="B5303" t="s">
        <v>16007</v>
      </c>
      <c r="C5303" t="s">
        <v>16006</v>
      </c>
      <c r="D5303" t="s">
        <v>16029</v>
      </c>
      <c r="E5303" t="s">
        <v>16036</v>
      </c>
      <c r="F5303">
        <v>101023637</v>
      </c>
      <c r="G5303" t="s">
        <v>16027</v>
      </c>
      <c r="H5303" t="s">
        <v>16001</v>
      </c>
      <c r="I5303">
        <v>8.8000000000000007</v>
      </c>
      <c r="J5303" t="s">
        <v>138</v>
      </c>
      <c r="K5303" t="s">
        <v>137</v>
      </c>
      <c r="L5303">
        <f>I5303*$Q$2/1000</f>
        <v>3.2560000000000002E-3</v>
      </c>
    </row>
    <row r="5304" spans="1:12">
      <c r="A5304" s="118">
        <v>45078</v>
      </c>
      <c r="B5304" t="s">
        <v>565</v>
      </c>
      <c r="C5304" t="s">
        <v>564</v>
      </c>
      <c r="D5304" t="s">
        <v>16035</v>
      </c>
      <c r="E5304" t="s">
        <v>16034</v>
      </c>
      <c r="F5304">
        <v>101040789</v>
      </c>
      <c r="G5304" t="s">
        <v>1235</v>
      </c>
      <c r="H5304" t="s">
        <v>560</v>
      </c>
      <c r="I5304">
        <v>104.8</v>
      </c>
      <c r="J5304" t="s">
        <v>138</v>
      </c>
      <c r="K5304" t="s">
        <v>137</v>
      </c>
      <c r="L5304">
        <f>I5304*$Q$2/1000</f>
        <v>3.8775999999999998E-2</v>
      </c>
    </row>
    <row r="5305" spans="1:12">
      <c r="A5305" s="118">
        <v>45170</v>
      </c>
      <c r="B5305" t="s">
        <v>16007</v>
      </c>
      <c r="C5305" t="s">
        <v>16006</v>
      </c>
      <c r="D5305" t="s">
        <v>16010</v>
      </c>
      <c r="E5305" t="s">
        <v>16033</v>
      </c>
      <c r="F5305" t="s">
        <v>16008</v>
      </c>
      <c r="G5305" t="s">
        <v>16002</v>
      </c>
      <c r="H5305" t="s">
        <v>16001</v>
      </c>
      <c r="I5305">
        <v>8.8000000000000007</v>
      </c>
      <c r="J5305" t="s">
        <v>138</v>
      </c>
      <c r="K5305" t="s">
        <v>137</v>
      </c>
      <c r="L5305">
        <f>I5305*$Q$2/1000</f>
        <v>3.2560000000000002E-3</v>
      </c>
    </row>
    <row r="5306" spans="1:12">
      <c r="A5306" s="118">
        <v>45170</v>
      </c>
      <c r="B5306" t="s">
        <v>16007</v>
      </c>
      <c r="C5306" t="s">
        <v>16006</v>
      </c>
      <c r="D5306" t="s">
        <v>16010</v>
      </c>
      <c r="E5306" t="s">
        <v>16032</v>
      </c>
      <c r="F5306" t="s">
        <v>16008</v>
      </c>
      <c r="G5306" t="s">
        <v>16002</v>
      </c>
      <c r="H5306" t="s">
        <v>16001</v>
      </c>
      <c r="I5306">
        <v>8.8000000000000007</v>
      </c>
      <c r="J5306" t="s">
        <v>138</v>
      </c>
      <c r="K5306" t="s">
        <v>137</v>
      </c>
      <c r="L5306">
        <f>I5306*$Q$2/1000</f>
        <v>3.2560000000000002E-3</v>
      </c>
    </row>
    <row r="5307" spans="1:12">
      <c r="A5307" s="118">
        <v>45200</v>
      </c>
      <c r="B5307" t="s">
        <v>16007</v>
      </c>
      <c r="C5307" t="s">
        <v>16006</v>
      </c>
      <c r="D5307" t="s">
        <v>16031</v>
      </c>
      <c r="E5307" t="s">
        <v>16030</v>
      </c>
      <c r="F5307">
        <v>101047620</v>
      </c>
      <c r="G5307" t="s">
        <v>16002</v>
      </c>
      <c r="H5307" t="s">
        <v>16001</v>
      </c>
      <c r="I5307">
        <v>8.8000000000000007</v>
      </c>
      <c r="J5307" t="s">
        <v>138</v>
      </c>
      <c r="K5307" t="s">
        <v>137</v>
      </c>
      <c r="L5307">
        <f>I5307*$Q$2/1000</f>
        <v>3.2560000000000002E-3</v>
      </c>
    </row>
    <row r="5308" spans="1:12">
      <c r="A5308" s="118">
        <v>45231</v>
      </c>
      <c r="B5308" t="s">
        <v>16007</v>
      </c>
      <c r="C5308" t="s">
        <v>16006</v>
      </c>
      <c r="D5308" t="s">
        <v>16029</v>
      </c>
      <c r="E5308" t="s">
        <v>16028</v>
      </c>
      <c r="F5308">
        <v>101023637</v>
      </c>
      <c r="G5308" t="s">
        <v>16027</v>
      </c>
      <c r="H5308" t="s">
        <v>16001</v>
      </c>
      <c r="I5308">
        <v>8.8000000000000007</v>
      </c>
      <c r="J5308" t="s">
        <v>138</v>
      </c>
      <c r="K5308" t="s">
        <v>137</v>
      </c>
      <c r="L5308">
        <f>I5308*$Q$2/1000</f>
        <v>3.2560000000000002E-3</v>
      </c>
    </row>
    <row r="5309" spans="1:12">
      <c r="A5309" s="118">
        <v>45231</v>
      </c>
      <c r="B5309" t="s">
        <v>16007</v>
      </c>
      <c r="C5309" t="s">
        <v>16006</v>
      </c>
      <c r="D5309" t="s">
        <v>16005</v>
      </c>
      <c r="E5309" t="s">
        <v>16026</v>
      </c>
      <c r="F5309" t="s">
        <v>16008</v>
      </c>
      <c r="G5309" t="s">
        <v>16002</v>
      </c>
      <c r="H5309" t="s">
        <v>16001</v>
      </c>
      <c r="I5309">
        <v>8.8000000000000007</v>
      </c>
      <c r="J5309" t="s">
        <v>138</v>
      </c>
      <c r="K5309" t="s">
        <v>137</v>
      </c>
      <c r="L5309">
        <f>I5309*$Q$2/1000</f>
        <v>3.2560000000000002E-3</v>
      </c>
    </row>
    <row r="5310" spans="1:12">
      <c r="A5310" s="118">
        <v>45231</v>
      </c>
      <c r="B5310" t="s">
        <v>16007</v>
      </c>
      <c r="C5310" t="s">
        <v>16006</v>
      </c>
      <c r="D5310" t="s">
        <v>16025</v>
      </c>
      <c r="E5310" t="s">
        <v>16024</v>
      </c>
      <c r="F5310">
        <v>101050002</v>
      </c>
      <c r="G5310" t="s">
        <v>16011</v>
      </c>
      <c r="H5310" t="s">
        <v>16001</v>
      </c>
      <c r="I5310">
        <v>8.8000000000000007</v>
      </c>
      <c r="J5310" t="s">
        <v>138</v>
      </c>
      <c r="K5310" t="s">
        <v>137</v>
      </c>
      <c r="L5310">
        <f>I5310*$Q$2/1000</f>
        <v>3.2560000000000002E-3</v>
      </c>
    </row>
    <row r="5311" spans="1:12">
      <c r="A5311" s="118">
        <v>45261</v>
      </c>
      <c r="B5311" t="s">
        <v>16007</v>
      </c>
      <c r="C5311" t="s">
        <v>16006</v>
      </c>
      <c r="D5311" t="s">
        <v>16023</v>
      </c>
      <c r="E5311" t="s">
        <v>16022</v>
      </c>
      <c r="F5311">
        <v>101050002</v>
      </c>
      <c r="G5311" t="s">
        <v>16011</v>
      </c>
      <c r="H5311" t="s">
        <v>16001</v>
      </c>
      <c r="I5311">
        <v>8.8000000000000007</v>
      </c>
      <c r="J5311" t="s">
        <v>138</v>
      </c>
      <c r="K5311" t="s">
        <v>137</v>
      </c>
      <c r="L5311">
        <f>I5311*$Q$2/1000</f>
        <v>3.2560000000000002E-3</v>
      </c>
    </row>
    <row r="5312" spans="1:12">
      <c r="A5312" s="118">
        <v>45078</v>
      </c>
      <c r="B5312" t="s">
        <v>365</v>
      </c>
      <c r="C5312" t="s">
        <v>364</v>
      </c>
      <c r="D5312" t="s">
        <v>5646</v>
      </c>
      <c r="E5312" t="s">
        <v>16021</v>
      </c>
      <c r="F5312" t="s">
        <v>1114</v>
      </c>
      <c r="G5312" t="s">
        <v>1113</v>
      </c>
      <c r="H5312" t="s">
        <v>359</v>
      </c>
      <c r="I5312">
        <v>144</v>
      </c>
      <c r="J5312" t="s">
        <v>138</v>
      </c>
      <c r="K5312" t="s">
        <v>137</v>
      </c>
      <c r="L5312">
        <f>I5312*$Q$2/1000</f>
        <v>5.3280000000000001E-2</v>
      </c>
    </row>
    <row r="5313" spans="1:12">
      <c r="A5313" s="118">
        <v>45078</v>
      </c>
      <c r="B5313" t="s">
        <v>365</v>
      </c>
      <c r="C5313" t="s">
        <v>364</v>
      </c>
      <c r="D5313" t="s">
        <v>14940</v>
      </c>
      <c r="E5313" t="s">
        <v>16020</v>
      </c>
      <c r="F5313">
        <v>101011141</v>
      </c>
      <c r="G5313" t="s">
        <v>5647</v>
      </c>
      <c r="H5313" t="s">
        <v>359</v>
      </c>
      <c r="I5313">
        <v>144</v>
      </c>
      <c r="J5313" t="s">
        <v>138</v>
      </c>
      <c r="K5313" t="s">
        <v>137</v>
      </c>
      <c r="L5313">
        <f>I5313*$Q$2/1000</f>
        <v>5.3280000000000001E-2</v>
      </c>
    </row>
    <row r="5314" spans="1:12">
      <c r="A5314" s="118">
        <v>45078</v>
      </c>
      <c r="B5314" t="s">
        <v>365</v>
      </c>
      <c r="C5314" t="s">
        <v>364</v>
      </c>
      <c r="D5314" t="s">
        <v>13848</v>
      </c>
      <c r="E5314" t="s">
        <v>16019</v>
      </c>
      <c r="F5314">
        <v>101041330</v>
      </c>
      <c r="G5314" t="s">
        <v>16018</v>
      </c>
      <c r="H5314" t="s">
        <v>359</v>
      </c>
      <c r="I5314">
        <v>144</v>
      </c>
      <c r="J5314" t="s">
        <v>138</v>
      </c>
      <c r="K5314" t="s">
        <v>137</v>
      </c>
      <c r="L5314">
        <f>I5314*$Q$2/1000</f>
        <v>5.3280000000000001E-2</v>
      </c>
    </row>
    <row r="5315" spans="1:12">
      <c r="A5315" s="118">
        <v>45261</v>
      </c>
      <c r="B5315" t="s">
        <v>16007</v>
      </c>
      <c r="C5315" t="s">
        <v>16006</v>
      </c>
      <c r="D5315" t="s">
        <v>16017</v>
      </c>
      <c r="E5315" t="s">
        <v>16016</v>
      </c>
      <c r="F5315">
        <v>101050246</v>
      </c>
      <c r="G5315" t="s">
        <v>16015</v>
      </c>
      <c r="H5315" t="s">
        <v>16001</v>
      </c>
      <c r="I5315">
        <v>8.8000000000000007</v>
      </c>
      <c r="J5315" t="s">
        <v>138</v>
      </c>
      <c r="K5315" t="s">
        <v>137</v>
      </c>
      <c r="L5315">
        <f>I5315*$Q$2/1000</f>
        <v>3.2560000000000002E-3</v>
      </c>
    </row>
    <row r="5316" spans="1:12">
      <c r="A5316" s="118">
        <v>45078</v>
      </c>
      <c r="B5316" t="s">
        <v>460</v>
      </c>
      <c r="C5316" t="s">
        <v>459</v>
      </c>
      <c r="D5316" t="s">
        <v>5848</v>
      </c>
      <c r="E5316" t="s">
        <v>16014</v>
      </c>
      <c r="F5316">
        <v>101027741</v>
      </c>
      <c r="G5316" t="s">
        <v>754</v>
      </c>
      <c r="H5316" t="s">
        <v>455</v>
      </c>
      <c r="I5316">
        <v>103.6</v>
      </c>
      <c r="J5316" t="s">
        <v>145</v>
      </c>
      <c r="K5316" t="s">
        <v>137</v>
      </c>
      <c r="L5316">
        <f>I5316*$Q$2/100/1000</f>
        <v>3.8331999999999998E-4</v>
      </c>
    </row>
    <row r="5317" spans="1:12">
      <c r="A5317" s="118">
        <v>45261</v>
      </c>
      <c r="B5317" t="s">
        <v>16007</v>
      </c>
      <c r="C5317" t="s">
        <v>16006</v>
      </c>
      <c r="D5317" t="s">
        <v>16013</v>
      </c>
      <c r="E5317" t="s">
        <v>16012</v>
      </c>
      <c r="F5317">
        <v>101050002</v>
      </c>
      <c r="G5317" t="s">
        <v>16011</v>
      </c>
      <c r="H5317" t="s">
        <v>16001</v>
      </c>
      <c r="I5317">
        <v>8.8000000000000007</v>
      </c>
      <c r="J5317" t="s">
        <v>138</v>
      </c>
      <c r="K5317" t="s">
        <v>137</v>
      </c>
      <c r="L5317">
        <f>I5317*$Q$2/1000</f>
        <v>3.2560000000000002E-3</v>
      </c>
    </row>
    <row r="5318" spans="1:12">
      <c r="A5318" s="118">
        <v>45261</v>
      </c>
      <c r="B5318" t="s">
        <v>16007</v>
      </c>
      <c r="C5318" t="s">
        <v>16006</v>
      </c>
      <c r="D5318" t="s">
        <v>16010</v>
      </c>
      <c r="E5318" t="s">
        <v>16009</v>
      </c>
      <c r="F5318" t="s">
        <v>16008</v>
      </c>
      <c r="G5318" t="s">
        <v>16002</v>
      </c>
      <c r="H5318" t="s">
        <v>16001</v>
      </c>
      <c r="I5318">
        <v>8.8000000000000007</v>
      </c>
      <c r="J5318" t="s">
        <v>138</v>
      </c>
      <c r="K5318" t="s">
        <v>137</v>
      </c>
      <c r="L5318">
        <f>I5318*$Q$2/1000</f>
        <v>3.2560000000000002E-3</v>
      </c>
    </row>
    <row r="5319" spans="1:12">
      <c r="A5319" s="118">
        <v>45261</v>
      </c>
      <c r="B5319" t="s">
        <v>16007</v>
      </c>
      <c r="C5319" t="s">
        <v>16006</v>
      </c>
      <c r="D5319" t="s">
        <v>16005</v>
      </c>
      <c r="E5319" t="s">
        <v>16004</v>
      </c>
      <c r="F5319" t="s">
        <v>16003</v>
      </c>
      <c r="G5319" t="s">
        <v>16002</v>
      </c>
      <c r="H5319" t="s">
        <v>16001</v>
      </c>
      <c r="I5319">
        <v>8.8000000000000007</v>
      </c>
      <c r="J5319" t="s">
        <v>138</v>
      </c>
      <c r="K5319" t="s">
        <v>137</v>
      </c>
      <c r="L5319">
        <f>I5319*$Q$2/1000</f>
        <v>3.2560000000000002E-3</v>
      </c>
    </row>
    <row r="5320" spans="1:12">
      <c r="A5320" s="118">
        <v>44927</v>
      </c>
      <c r="B5320" t="s">
        <v>13036</v>
      </c>
      <c r="C5320" t="s">
        <v>13035</v>
      </c>
      <c r="D5320" t="s">
        <v>13669</v>
      </c>
      <c r="E5320" t="s">
        <v>16000</v>
      </c>
      <c r="F5320">
        <v>31203538</v>
      </c>
      <c r="G5320" t="s">
        <v>15999</v>
      </c>
      <c r="H5320" t="s">
        <v>13030</v>
      </c>
      <c r="I5320">
        <v>12.6</v>
      </c>
      <c r="J5320" t="s">
        <v>145</v>
      </c>
      <c r="K5320" t="s">
        <v>137</v>
      </c>
      <c r="L5320">
        <f>I5320*$Q$2/1000</f>
        <v>4.6620000000000003E-3</v>
      </c>
    </row>
    <row r="5321" spans="1:12">
      <c r="A5321" s="118">
        <v>44927</v>
      </c>
      <c r="B5321" t="s">
        <v>13036</v>
      </c>
      <c r="C5321" t="s">
        <v>13035</v>
      </c>
      <c r="D5321" t="s">
        <v>15175</v>
      </c>
      <c r="E5321" t="s">
        <v>15998</v>
      </c>
      <c r="F5321">
        <v>13206634</v>
      </c>
      <c r="G5321" t="s">
        <v>15189</v>
      </c>
      <c r="H5321" t="s">
        <v>13030</v>
      </c>
      <c r="I5321">
        <v>12.6</v>
      </c>
      <c r="J5321" t="s">
        <v>145</v>
      </c>
      <c r="K5321" t="s">
        <v>137</v>
      </c>
      <c r="L5321">
        <f>I5321*$Q$2/1000</f>
        <v>4.6620000000000003E-3</v>
      </c>
    </row>
    <row r="5322" spans="1:12">
      <c r="A5322" s="118">
        <v>44927</v>
      </c>
      <c r="B5322" t="s">
        <v>13036</v>
      </c>
      <c r="C5322" t="s">
        <v>13035</v>
      </c>
      <c r="D5322" t="s">
        <v>15997</v>
      </c>
      <c r="E5322" t="s">
        <v>15996</v>
      </c>
      <c r="F5322">
        <v>101048556</v>
      </c>
      <c r="G5322" t="s">
        <v>15995</v>
      </c>
      <c r="H5322" t="s">
        <v>13030</v>
      </c>
      <c r="I5322">
        <v>12.6</v>
      </c>
      <c r="J5322" t="s">
        <v>145</v>
      </c>
      <c r="K5322" t="s">
        <v>137</v>
      </c>
      <c r="L5322">
        <f>I5322*$Q$2/1000</f>
        <v>4.6620000000000003E-3</v>
      </c>
    </row>
    <row r="5323" spans="1:12">
      <c r="A5323" s="118">
        <v>44927</v>
      </c>
      <c r="B5323" t="s">
        <v>13036</v>
      </c>
      <c r="C5323" t="s">
        <v>13035</v>
      </c>
      <c r="D5323" t="s">
        <v>14961</v>
      </c>
      <c r="E5323" t="s">
        <v>15994</v>
      </c>
      <c r="F5323">
        <v>101032680</v>
      </c>
      <c r="G5323" t="s">
        <v>4304</v>
      </c>
      <c r="H5323" t="s">
        <v>13030</v>
      </c>
      <c r="I5323">
        <v>12.6</v>
      </c>
      <c r="J5323" t="s">
        <v>145</v>
      </c>
      <c r="K5323" t="s">
        <v>137</v>
      </c>
      <c r="L5323">
        <f>I5323*$Q$2/1000</f>
        <v>4.6620000000000003E-3</v>
      </c>
    </row>
    <row r="5324" spans="1:12">
      <c r="A5324" s="118">
        <v>44927</v>
      </c>
      <c r="B5324" t="s">
        <v>13036</v>
      </c>
      <c r="C5324" t="s">
        <v>13035</v>
      </c>
      <c r="D5324" t="s">
        <v>14680</v>
      </c>
      <c r="E5324" t="s">
        <v>15993</v>
      </c>
      <c r="F5324" t="s">
        <v>15992</v>
      </c>
      <c r="G5324" t="s">
        <v>13270</v>
      </c>
      <c r="H5324" t="s">
        <v>13030</v>
      </c>
      <c r="I5324">
        <v>12.6</v>
      </c>
      <c r="J5324" t="s">
        <v>145</v>
      </c>
      <c r="K5324" t="s">
        <v>137</v>
      </c>
      <c r="L5324">
        <f>I5324*$Q$2/1000</f>
        <v>4.6620000000000003E-3</v>
      </c>
    </row>
    <row r="5325" spans="1:12">
      <c r="A5325" s="118">
        <v>44927</v>
      </c>
      <c r="B5325" t="s">
        <v>13036</v>
      </c>
      <c r="C5325" t="s">
        <v>13035</v>
      </c>
      <c r="D5325" t="s">
        <v>14899</v>
      </c>
      <c r="E5325" t="s">
        <v>15991</v>
      </c>
      <c r="F5325">
        <v>42207336</v>
      </c>
      <c r="G5325" t="s">
        <v>13555</v>
      </c>
      <c r="H5325" t="s">
        <v>13030</v>
      </c>
      <c r="I5325">
        <v>12.6</v>
      </c>
      <c r="J5325" t="s">
        <v>145</v>
      </c>
      <c r="K5325" t="s">
        <v>137</v>
      </c>
      <c r="L5325">
        <f>I5325*$Q$2/1000</f>
        <v>4.6620000000000003E-3</v>
      </c>
    </row>
    <row r="5326" spans="1:12">
      <c r="A5326" s="118">
        <v>44927</v>
      </c>
      <c r="B5326" t="s">
        <v>13036</v>
      </c>
      <c r="C5326" t="s">
        <v>13035</v>
      </c>
      <c r="D5326" t="s">
        <v>15990</v>
      </c>
      <c r="E5326" t="s">
        <v>15989</v>
      </c>
      <c r="F5326" t="s">
        <v>13257</v>
      </c>
      <c r="G5326" t="s">
        <v>13256</v>
      </c>
      <c r="H5326" t="s">
        <v>13030</v>
      </c>
      <c r="I5326">
        <v>12.6</v>
      </c>
      <c r="J5326" t="s">
        <v>145</v>
      </c>
      <c r="K5326" t="s">
        <v>137</v>
      </c>
      <c r="L5326">
        <f>I5326*$Q$2/1000</f>
        <v>4.6620000000000003E-3</v>
      </c>
    </row>
    <row r="5327" spans="1:12">
      <c r="A5327" s="118">
        <v>44927</v>
      </c>
      <c r="B5327" t="s">
        <v>13036</v>
      </c>
      <c r="C5327" t="s">
        <v>13035</v>
      </c>
      <c r="D5327" t="s">
        <v>14881</v>
      </c>
      <c r="E5327" t="s">
        <v>15988</v>
      </c>
      <c r="F5327">
        <v>101047262</v>
      </c>
      <c r="G5327" t="s">
        <v>14001</v>
      </c>
      <c r="H5327" t="s">
        <v>13030</v>
      </c>
      <c r="I5327">
        <v>12.6</v>
      </c>
      <c r="J5327" t="s">
        <v>145</v>
      </c>
      <c r="K5327" t="s">
        <v>137</v>
      </c>
      <c r="L5327">
        <f>I5327*$Q$2/1000</f>
        <v>4.6620000000000003E-3</v>
      </c>
    </row>
    <row r="5328" spans="1:12">
      <c r="A5328" s="118">
        <v>44927</v>
      </c>
      <c r="B5328" t="s">
        <v>13036</v>
      </c>
      <c r="C5328" t="s">
        <v>13035</v>
      </c>
      <c r="D5328" t="s">
        <v>14961</v>
      </c>
      <c r="E5328" t="s">
        <v>15987</v>
      </c>
      <c r="F5328">
        <v>101033562</v>
      </c>
      <c r="G5328" t="s">
        <v>13208</v>
      </c>
      <c r="H5328" t="s">
        <v>13030</v>
      </c>
      <c r="I5328">
        <v>12.6</v>
      </c>
      <c r="J5328" t="s">
        <v>145</v>
      </c>
      <c r="K5328" t="s">
        <v>137</v>
      </c>
      <c r="L5328">
        <f>I5328*$Q$2/1000</f>
        <v>4.6620000000000003E-3</v>
      </c>
    </row>
    <row r="5329" spans="1:12">
      <c r="A5329" s="118">
        <v>44927</v>
      </c>
      <c r="B5329" t="s">
        <v>13036</v>
      </c>
      <c r="C5329" t="s">
        <v>13035</v>
      </c>
      <c r="D5329" t="s">
        <v>15911</v>
      </c>
      <c r="E5329" t="s">
        <v>15986</v>
      </c>
      <c r="F5329">
        <v>101033561</v>
      </c>
      <c r="G5329" t="s">
        <v>15908</v>
      </c>
      <c r="H5329" t="s">
        <v>13030</v>
      </c>
      <c r="I5329">
        <v>12.6</v>
      </c>
      <c r="J5329" t="s">
        <v>145</v>
      </c>
      <c r="K5329" t="s">
        <v>137</v>
      </c>
      <c r="L5329">
        <f>I5329*$Q$2/1000</f>
        <v>4.6620000000000003E-3</v>
      </c>
    </row>
    <row r="5330" spans="1:12">
      <c r="A5330" s="118">
        <v>45078</v>
      </c>
      <c r="B5330" t="s">
        <v>144</v>
      </c>
      <c r="C5330" t="s">
        <v>143</v>
      </c>
      <c r="D5330" t="s">
        <v>15542</v>
      </c>
      <c r="E5330" t="s">
        <v>15985</v>
      </c>
      <c r="F5330">
        <v>40259812</v>
      </c>
      <c r="G5330" t="s">
        <v>160</v>
      </c>
      <c r="H5330" t="s">
        <v>139</v>
      </c>
      <c r="I5330">
        <v>22.2</v>
      </c>
      <c r="J5330" t="s">
        <v>138</v>
      </c>
      <c r="K5330" t="s">
        <v>137</v>
      </c>
      <c r="L5330">
        <f>I5330*$Q$2/1000</f>
        <v>8.2140000000000008E-3</v>
      </c>
    </row>
    <row r="5331" spans="1:12">
      <c r="A5331" s="118">
        <v>45078</v>
      </c>
      <c r="B5331" t="s">
        <v>144</v>
      </c>
      <c r="C5331" t="s">
        <v>143</v>
      </c>
      <c r="D5331" t="s">
        <v>11169</v>
      </c>
      <c r="E5331" t="s">
        <v>15984</v>
      </c>
      <c r="F5331">
        <v>85205363</v>
      </c>
      <c r="G5331" t="s">
        <v>140</v>
      </c>
      <c r="H5331" t="s">
        <v>139</v>
      </c>
      <c r="I5331">
        <v>22.2</v>
      </c>
      <c r="J5331" t="s">
        <v>138</v>
      </c>
      <c r="K5331" t="s">
        <v>137</v>
      </c>
      <c r="L5331">
        <f>I5331*$Q$2/1000</f>
        <v>8.2140000000000008E-3</v>
      </c>
    </row>
    <row r="5332" spans="1:12">
      <c r="A5332" s="118">
        <v>45078</v>
      </c>
      <c r="B5332" t="s">
        <v>1706</v>
      </c>
      <c r="C5332" t="s">
        <v>1705</v>
      </c>
      <c r="D5332" t="s">
        <v>15983</v>
      </c>
      <c r="E5332" t="s">
        <v>15982</v>
      </c>
      <c r="F5332">
        <v>101007863</v>
      </c>
      <c r="G5332" t="s">
        <v>1702</v>
      </c>
      <c r="H5332" t="s">
        <v>1701</v>
      </c>
      <c r="I5332">
        <v>78.2</v>
      </c>
      <c r="J5332" t="s">
        <v>145</v>
      </c>
      <c r="K5332" t="s">
        <v>137</v>
      </c>
      <c r="L5332">
        <f>I5332*$Q$2/100/1000</f>
        <v>2.8933999999999996E-4</v>
      </c>
    </row>
    <row r="5333" spans="1:12">
      <c r="A5333" s="118">
        <v>45078</v>
      </c>
      <c r="B5333" t="s">
        <v>271</v>
      </c>
      <c r="C5333" t="s">
        <v>270</v>
      </c>
      <c r="D5333" t="s">
        <v>1863</v>
      </c>
      <c r="E5333" t="s">
        <v>15981</v>
      </c>
      <c r="F5333">
        <v>30202404</v>
      </c>
      <c r="G5333" t="s">
        <v>3119</v>
      </c>
      <c r="H5333" t="s">
        <v>266</v>
      </c>
      <c r="I5333">
        <v>180</v>
      </c>
      <c r="J5333" t="s">
        <v>145</v>
      </c>
      <c r="K5333" t="s">
        <v>137</v>
      </c>
      <c r="L5333">
        <f>I5333*$Q$2/100/1000</f>
        <v>6.6599999999999993E-4</v>
      </c>
    </row>
    <row r="5334" spans="1:12">
      <c r="A5334" s="118">
        <v>45078</v>
      </c>
      <c r="B5334" t="s">
        <v>271</v>
      </c>
      <c r="C5334" t="s">
        <v>270</v>
      </c>
      <c r="D5334" t="s">
        <v>1863</v>
      </c>
      <c r="E5334" t="s">
        <v>15980</v>
      </c>
      <c r="F5334">
        <v>30202403</v>
      </c>
      <c r="G5334" t="s">
        <v>267</v>
      </c>
      <c r="H5334" t="s">
        <v>266</v>
      </c>
      <c r="I5334">
        <v>180</v>
      </c>
      <c r="J5334" t="s">
        <v>145</v>
      </c>
      <c r="K5334" t="s">
        <v>137</v>
      </c>
      <c r="L5334">
        <f>I5334*$Q$2/100/1000</f>
        <v>6.6599999999999993E-4</v>
      </c>
    </row>
    <row r="5335" spans="1:12">
      <c r="A5335" s="118">
        <v>45078</v>
      </c>
      <c r="B5335" t="s">
        <v>144</v>
      </c>
      <c r="C5335" t="s">
        <v>143</v>
      </c>
      <c r="D5335" t="s">
        <v>15200</v>
      </c>
      <c r="E5335" t="s">
        <v>15979</v>
      </c>
      <c r="F5335" t="s">
        <v>153</v>
      </c>
      <c r="G5335" t="s">
        <v>152</v>
      </c>
      <c r="H5335" t="s">
        <v>139</v>
      </c>
      <c r="I5335">
        <v>22.2</v>
      </c>
      <c r="J5335" t="s">
        <v>138</v>
      </c>
      <c r="K5335" t="s">
        <v>137</v>
      </c>
      <c r="L5335">
        <f>I5335*$Q$2/1000</f>
        <v>8.2140000000000008E-3</v>
      </c>
    </row>
    <row r="5336" spans="1:12">
      <c r="A5336" s="118">
        <v>45078</v>
      </c>
      <c r="B5336" t="s">
        <v>271</v>
      </c>
      <c r="C5336" t="s">
        <v>270</v>
      </c>
      <c r="D5336" t="s">
        <v>1863</v>
      </c>
      <c r="E5336" t="s">
        <v>15978</v>
      </c>
      <c r="F5336">
        <v>30202403</v>
      </c>
      <c r="G5336" t="s">
        <v>267</v>
      </c>
      <c r="H5336" t="s">
        <v>266</v>
      </c>
      <c r="I5336">
        <v>180</v>
      </c>
      <c r="J5336" t="s">
        <v>145</v>
      </c>
      <c r="K5336" t="s">
        <v>137</v>
      </c>
      <c r="L5336">
        <f>I5336*$Q$2/100/1000</f>
        <v>6.6599999999999993E-4</v>
      </c>
    </row>
    <row r="5337" spans="1:12">
      <c r="A5337" s="118">
        <v>44927</v>
      </c>
      <c r="B5337" t="s">
        <v>13036</v>
      </c>
      <c r="C5337" t="s">
        <v>13035</v>
      </c>
      <c r="D5337" t="s">
        <v>14345</v>
      </c>
      <c r="E5337" t="s">
        <v>15977</v>
      </c>
      <c r="F5337">
        <v>42205754</v>
      </c>
      <c r="G5337" t="s">
        <v>13119</v>
      </c>
      <c r="H5337" t="s">
        <v>13030</v>
      </c>
      <c r="I5337">
        <v>12.6</v>
      </c>
      <c r="J5337" t="s">
        <v>145</v>
      </c>
      <c r="K5337" t="s">
        <v>137</v>
      </c>
      <c r="L5337">
        <f>I5337*$Q$2/1000</f>
        <v>4.6620000000000003E-3</v>
      </c>
    </row>
    <row r="5338" spans="1:12">
      <c r="A5338" s="118">
        <v>44927</v>
      </c>
      <c r="B5338" t="s">
        <v>13036</v>
      </c>
      <c r="C5338" t="s">
        <v>13035</v>
      </c>
      <c r="D5338" t="s">
        <v>13669</v>
      </c>
      <c r="E5338" t="s">
        <v>15976</v>
      </c>
      <c r="F5338">
        <v>3445267</v>
      </c>
      <c r="G5338" t="s">
        <v>13267</v>
      </c>
      <c r="H5338" t="s">
        <v>13030</v>
      </c>
      <c r="I5338">
        <v>12.6</v>
      </c>
      <c r="J5338" t="s">
        <v>145</v>
      </c>
      <c r="K5338" t="s">
        <v>137</v>
      </c>
      <c r="L5338">
        <f>I5338*$Q$2/1000</f>
        <v>4.6620000000000003E-3</v>
      </c>
    </row>
    <row r="5339" spans="1:12">
      <c r="A5339" s="118">
        <v>45078</v>
      </c>
      <c r="B5339" t="s">
        <v>921</v>
      </c>
      <c r="C5339" t="s">
        <v>920</v>
      </c>
      <c r="D5339" t="s">
        <v>15975</v>
      </c>
      <c r="E5339" t="s">
        <v>15974</v>
      </c>
      <c r="F5339">
        <v>101047544</v>
      </c>
      <c r="G5339" t="s">
        <v>917</v>
      </c>
      <c r="H5339" t="s">
        <v>916</v>
      </c>
      <c r="I5339">
        <v>44.6</v>
      </c>
      <c r="J5339" t="s">
        <v>145</v>
      </c>
      <c r="K5339" t="s">
        <v>137</v>
      </c>
      <c r="L5339">
        <f>I5339*$Q$2/100/1000</f>
        <v>1.6501999999999999E-4</v>
      </c>
    </row>
    <row r="5340" spans="1:12">
      <c r="A5340" s="118">
        <v>45078</v>
      </c>
      <c r="B5340" t="s">
        <v>261</v>
      </c>
      <c r="C5340" t="s">
        <v>260</v>
      </c>
      <c r="D5340" t="s">
        <v>15950</v>
      </c>
      <c r="E5340" t="s">
        <v>15973</v>
      </c>
      <c r="F5340" t="s">
        <v>4464</v>
      </c>
      <c r="G5340" t="s">
        <v>4463</v>
      </c>
      <c r="H5340" t="s">
        <v>139</v>
      </c>
      <c r="I5340">
        <v>55</v>
      </c>
      <c r="J5340" t="s">
        <v>145</v>
      </c>
      <c r="K5340" t="s">
        <v>137</v>
      </c>
      <c r="L5340">
        <f>I5340*$Q$2/100/1000</f>
        <v>2.0350000000000001E-4</v>
      </c>
    </row>
    <row r="5341" spans="1:12">
      <c r="A5341" s="118">
        <v>44927</v>
      </c>
      <c r="B5341" t="s">
        <v>13036</v>
      </c>
      <c r="C5341" t="s">
        <v>13035</v>
      </c>
      <c r="D5341" t="s">
        <v>15761</v>
      </c>
      <c r="E5341" t="s">
        <v>15972</v>
      </c>
      <c r="F5341">
        <v>101039400</v>
      </c>
      <c r="G5341" t="s">
        <v>15759</v>
      </c>
      <c r="H5341" t="s">
        <v>13030</v>
      </c>
      <c r="I5341">
        <v>12.6</v>
      </c>
      <c r="J5341" t="s">
        <v>145</v>
      </c>
      <c r="K5341" t="s">
        <v>137</v>
      </c>
      <c r="L5341">
        <f>I5341*$Q$2/1000</f>
        <v>4.6620000000000003E-3</v>
      </c>
    </row>
    <row r="5342" spans="1:12">
      <c r="A5342" s="118">
        <v>44927</v>
      </c>
      <c r="B5342" t="s">
        <v>13036</v>
      </c>
      <c r="C5342" t="s">
        <v>13035</v>
      </c>
      <c r="D5342" t="s">
        <v>14417</v>
      </c>
      <c r="E5342" t="s">
        <v>15971</v>
      </c>
      <c r="F5342">
        <v>23202445</v>
      </c>
      <c r="G5342" t="s">
        <v>13415</v>
      </c>
      <c r="H5342" t="s">
        <v>13030</v>
      </c>
      <c r="I5342">
        <v>12.6</v>
      </c>
      <c r="J5342" t="s">
        <v>145</v>
      </c>
      <c r="K5342" t="s">
        <v>137</v>
      </c>
      <c r="L5342">
        <f>I5342*$Q$2/1000</f>
        <v>4.6620000000000003E-3</v>
      </c>
    </row>
    <row r="5343" spans="1:12">
      <c r="A5343" s="118">
        <v>44927</v>
      </c>
      <c r="B5343" t="s">
        <v>13036</v>
      </c>
      <c r="C5343" t="s">
        <v>13035</v>
      </c>
      <c r="D5343" t="s">
        <v>15970</v>
      </c>
      <c r="E5343" t="s">
        <v>15969</v>
      </c>
      <c r="F5343">
        <v>101025499</v>
      </c>
      <c r="G5343" t="s">
        <v>15968</v>
      </c>
      <c r="H5343" t="s">
        <v>13030</v>
      </c>
      <c r="I5343">
        <v>12.6</v>
      </c>
      <c r="J5343" t="s">
        <v>145</v>
      </c>
      <c r="K5343" t="s">
        <v>137</v>
      </c>
      <c r="L5343">
        <f>I5343*$Q$2/1000</f>
        <v>4.6620000000000003E-3</v>
      </c>
    </row>
    <row r="5344" spans="1:12">
      <c r="A5344" s="118">
        <v>44927</v>
      </c>
      <c r="B5344" t="s">
        <v>13036</v>
      </c>
      <c r="C5344" t="s">
        <v>13035</v>
      </c>
      <c r="D5344" t="s">
        <v>14903</v>
      </c>
      <c r="E5344" t="s">
        <v>15967</v>
      </c>
      <c r="F5344">
        <v>101045474</v>
      </c>
      <c r="G5344" t="s">
        <v>13599</v>
      </c>
      <c r="H5344" t="s">
        <v>13030</v>
      </c>
      <c r="I5344">
        <v>12.6</v>
      </c>
      <c r="J5344" t="s">
        <v>145</v>
      </c>
      <c r="K5344" t="s">
        <v>137</v>
      </c>
      <c r="L5344">
        <f>I5344*$Q$2/1000</f>
        <v>4.6620000000000003E-3</v>
      </c>
    </row>
    <row r="5345" spans="1:12">
      <c r="A5345" s="118">
        <v>44927</v>
      </c>
      <c r="B5345" t="s">
        <v>13036</v>
      </c>
      <c r="C5345" t="s">
        <v>13035</v>
      </c>
      <c r="D5345" t="s">
        <v>14728</v>
      </c>
      <c r="E5345" t="s">
        <v>15966</v>
      </c>
      <c r="F5345">
        <v>101029641</v>
      </c>
      <c r="G5345" t="s">
        <v>15965</v>
      </c>
      <c r="H5345" t="s">
        <v>13030</v>
      </c>
      <c r="I5345">
        <v>12.6</v>
      </c>
      <c r="J5345" t="s">
        <v>145</v>
      </c>
      <c r="K5345" t="s">
        <v>137</v>
      </c>
      <c r="L5345">
        <f>I5345*$Q$2/1000</f>
        <v>4.6620000000000003E-3</v>
      </c>
    </row>
    <row r="5346" spans="1:12">
      <c r="A5346" s="118">
        <v>44927</v>
      </c>
      <c r="B5346" t="s">
        <v>13036</v>
      </c>
      <c r="C5346" t="s">
        <v>13035</v>
      </c>
      <c r="D5346" t="s">
        <v>13082</v>
      </c>
      <c r="E5346" t="s">
        <v>15964</v>
      </c>
      <c r="F5346" t="s">
        <v>13487</v>
      </c>
      <c r="G5346" t="s">
        <v>13486</v>
      </c>
      <c r="H5346" t="s">
        <v>13030</v>
      </c>
      <c r="I5346">
        <v>12.6</v>
      </c>
      <c r="J5346" t="s">
        <v>145</v>
      </c>
      <c r="K5346" t="s">
        <v>137</v>
      </c>
      <c r="L5346">
        <f>I5346*$Q$2/1000</f>
        <v>4.6620000000000003E-3</v>
      </c>
    </row>
    <row r="5347" spans="1:12">
      <c r="A5347" s="118">
        <v>44927</v>
      </c>
      <c r="B5347" t="s">
        <v>13036</v>
      </c>
      <c r="C5347" t="s">
        <v>13035</v>
      </c>
      <c r="D5347" t="s">
        <v>15751</v>
      </c>
      <c r="E5347" t="s">
        <v>15963</v>
      </c>
      <c r="F5347">
        <v>56203511</v>
      </c>
      <c r="G5347" t="s">
        <v>15645</v>
      </c>
      <c r="H5347" t="s">
        <v>13030</v>
      </c>
      <c r="I5347">
        <v>12.6</v>
      </c>
      <c r="J5347" t="s">
        <v>145</v>
      </c>
      <c r="K5347" t="s">
        <v>137</v>
      </c>
      <c r="L5347">
        <f>I5347*$Q$2/1000</f>
        <v>4.6620000000000003E-3</v>
      </c>
    </row>
    <row r="5348" spans="1:12">
      <c r="A5348" s="118">
        <v>45078</v>
      </c>
      <c r="B5348" t="s">
        <v>261</v>
      </c>
      <c r="C5348" t="s">
        <v>260</v>
      </c>
      <c r="D5348" t="s">
        <v>15953</v>
      </c>
      <c r="E5348" t="s">
        <v>15962</v>
      </c>
      <c r="F5348">
        <v>101033208</v>
      </c>
      <c r="G5348" t="s">
        <v>6486</v>
      </c>
      <c r="H5348" t="s">
        <v>139</v>
      </c>
      <c r="I5348">
        <v>55</v>
      </c>
      <c r="J5348" t="s">
        <v>145</v>
      </c>
      <c r="K5348" t="s">
        <v>137</v>
      </c>
      <c r="L5348">
        <f>I5348*$Q$2/100/1000</f>
        <v>2.0350000000000001E-4</v>
      </c>
    </row>
    <row r="5349" spans="1:12">
      <c r="A5349" s="118">
        <v>44927</v>
      </c>
      <c r="B5349" t="s">
        <v>13036</v>
      </c>
      <c r="C5349" t="s">
        <v>13035</v>
      </c>
      <c r="D5349" t="s">
        <v>15081</v>
      </c>
      <c r="E5349" t="s">
        <v>15961</v>
      </c>
      <c r="F5349">
        <v>3445335</v>
      </c>
      <c r="G5349" t="s">
        <v>13802</v>
      </c>
      <c r="H5349" t="s">
        <v>13030</v>
      </c>
      <c r="I5349">
        <v>12.6</v>
      </c>
      <c r="J5349" t="s">
        <v>145</v>
      </c>
      <c r="K5349" t="s">
        <v>137</v>
      </c>
      <c r="L5349">
        <f>I5349*$Q$2/1000</f>
        <v>4.6620000000000003E-3</v>
      </c>
    </row>
    <row r="5350" spans="1:12">
      <c r="A5350" s="118">
        <v>44927</v>
      </c>
      <c r="B5350" t="s">
        <v>13036</v>
      </c>
      <c r="C5350" t="s">
        <v>13035</v>
      </c>
      <c r="D5350" t="s">
        <v>14961</v>
      </c>
      <c r="E5350" t="s">
        <v>15960</v>
      </c>
      <c r="F5350">
        <v>101031973</v>
      </c>
      <c r="G5350" t="s">
        <v>13711</v>
      </c>
      <c r="H5350" t="s">
        <v>13030</v>
      </c>
      <c r="I5350">
        <v>12.6</v>
      </c>
      <c r="J5350" t="s">
        <v>145</v>
      </c>
      <c r="K5350" t="s">
        <v>137</v>
      </c>
      <c r="L5350">
        <f>I5350*$Q$2/1000</f>
        <v>4.6620000000000003E-3</v>
      </c>
    </row>
    <row r="5351" spans="1:12">
      <c r="A5351" s="118">
        <v>45078</v>
      </c>
      <c r="B5351" t="s">
        <v>261</v>
      </c>
      <c r="C5351" t="s">
        <v>260</v>
      </c>
      <c r="D5351" t="s">
        <v>15950</v>
      </c>
      <c r="E5351" t="s">
        <v>15959</v>
      </c>
      <c r="F5351">
        <v>101019989</v>
      </c>
      <c r="G5351" t="s">
        <v>3288</v>
      </c>
      <c r="H5351" t="s">
        <v>139</v>
      </c>
      <c r="I5351">
        <v>55</v>
      </c>
      <c r="J5351" t="s">
        <v>145</v>
      </c>
      <c r="K5351" t="s">
        <v>137</v>
      </c>
      <c r="L5351">
        <f>I5351*$Q$2/100/1000</f>
        <v>2.0350000000000001E-4</v>
      </c>
    </row>
    <row r="5352" spans="1:12">
      <c r="A5352" s="118">
        <v>44927</v>
      </c>
      <c r="B5352" t="s">
        <v>13036</v>
      </c>
      <c r="C5352" t="s">
        <v>13035</v>
      </c>
      <c r="D5352" t="s">
        <v>14407</v>
      </c>
      <c r="E5352" t="s">
        <v>15958</v>
      </c>
      <c r="F5352" t="s">
        <v>13049</v>
      </c>
      <c r="G5352" t="s">
        <v>13048</v>
      </c>
      <c r="H5352" t="s">
        <v>13030</v>
      </c>
      <c r="I5352">
        <v>12.6</v>
      </c>
      <c r="J5352" t="s">
        <v>145</v>
      </c>
      <c r="K5352" t="s">
        <v>137</v>
      </c>
      <c r="L5352">
        <f>I5352*$Q$2/1000</f>
        <v>4.6620000000000003E-3</v>
      </c>
    </row>
    <row r="5353" spans="1:12">
      <c r="A5353" s="118">
        <v>45078</v>
      </c>
      <c r="B5353" t="s">
        <v>261</v>
      </c>
      <c r="C5353" t="s">
        <v>260</v>
      </c>
      <c r="D5353" t="s">
        <v>15950</v>
      </c>
      <c r="E5353" t="s">
        <v>15957</v>
      </c>
      <c r="F5353">
        <v>101024844</v>
      </c>
      <c r="G5353" t="s">
        <v>15956</v>
      </c>
      <c r="H5353" t="s">
        <v>139</v>
      </c>
      <c r="I5353">
        <v>55</v>
      </c>
      <c r="J5353" t="s">
        <v>145</v>
      </c>
      <c r="K5353" t="s">
        <v>137</v>
      </c>
      <c r="L5353">
        <f>I5353*$Q$2/100/1000</f>
        <v>2.0350000000000001E-4</v>
      </c>
    </row>
    <row r="5354" spans="1:12">
      <c r="A5354" s="118">
        <v>44927</v>
      </c>
      <c r="B5354" t="s">
        <v>13036</v>
      </c>
      <c r="C5354" t="s">
        <v>13035</v>
      </c>
      <c r="D5354" t="s">
        <v>14349</v>
      </c>
      <c r="E5354" t="s">
        <v>15955</v>
      </c>
      <c r="F5354">
        <v>101041214</v>
      </c>
      <c r="G5354" t="s">
        <v>15954</v>
      </c>
      <c r="H5354" t="s">
        <v>13030</v>
      </c>
      <c r="I5354">
        <v>12.6</v>
      </c>
      <c r="J5354" t="s">
        <v>145</v>
      </c>
      <c r="K5354" t="s">
        <v>137</v>
      </c>
      <c r="L5354">
        <f>I5354*$Q$2/1000</f>
        <v>4.6620000000000003E-3</v>
      </c>
    </row>
    <row r="5355" spans="1:12">
      <c r="A5355" s="118">
        <v>45078</v>
      </c>
      <c r="B5355" t="s">
        <v>261</v>
      </c>
      <c r="C5355" t="s">
        <v>260</v>
      </c>
      <c r="D5355" t="s">
        <v>15953</v>
      </c>
      <c r="E5355" t="s">
        <v>15952</v>
      </c>
      <c r="F5355">
        <v>34208933</v>
      </c>
      <c r="G5355" t="s">
        <v>9474</v>
      </c>
      <c r="H5355" t="s">
        <v>139</v>
      </c>
      <c r="I5355">
        <v>55</v>
      </c>
      <c r="J5355" t="s">
        <v>145</v>
      </c>
      <c r="K5355" t="s">
        <v>137</v>
      </c>
      <c r="L5355">
        <f>I5355*$Q$2/100/1000</f>
        <v>2.0350000000000001E-4</v>
      </c>
    </row>
    <row r="5356" spans="1:12">
      <c r="A5356" s="118">
        <v>45078</v>
      </c>
      <c r="B5356" t="s">
        <v>261</v>
      </c>
      <c r="C5356" t="s">
        <v>260</v>
      </c>
      <c r="D5356" t="s">
        <v>15950</v>
      </c>
      <c r="E5356" t="s">
        <v>15951</v>
      </c>
      <c r="F5356">
        <v>3445173</v>
      </c>
      <c r="G5356" t="s">
        <v>2733</v>
      </c>
      <c r="H5356" t="s">
        <v>139</v>
      </c>
      <c r="I5356">
        <v>55</v>
      </c>
      <c r="J5356" t="s">
        <v>145</v>
      </c>
      <c r="K5356" t="s">
        <v>137</v>
      </c>
      <c r="L5356">
        <f>I5356*$Q$2/100/1000</f>
        <v>2.0350000000000001E-4</v>
      </c>
    </row>
    <row r="5357" spans="1:12">
      <c r="A5357" s="118">
        <v>45078</v>
      </c>
      <c r="B5357" t="s">
        <v>261</v>
      </c>
      <c r="C5357" t="s">
        <v>260</v>
      </c>
      <c r="D5357" t="s">
        <v>15950</v>
      </c>
      <c r="E5357" t="s">
        <v>15949</v>
      </c>
      <c r="F5357">
        <v>101036254</v>
      </c>
      <c r="G5357" t="s">
        <v>15948</v>
      </c>
      <c r="H5357" t="s">
        <v>139</v>
      </c>
      <c r="I5357">
        <v>55</v>
      </c>
      <c r="J5357" t="s">
        <v>145</v>
      </c>
      <c r="K5357" t="s">
        <v>137</v>
      </c>
      <c r="L5357">
        <f>I5357*$Q$2/100/1000</f>
        <v>2.0350000000000001E-4</v>
      </c>
    </row>
    <row r="5358" spans="1:12">
      <c r="A5358" s="118">
        <v>45078</v>
      </c>
      <c r="B5358" t="s">
        <v>144</v>
      </c>
      <c r="C5358" t="s">
        <v>143</v>
      </c>
      <c r="D5358" t="s">
        <v>15200</v>
      </c>
      <c r="E5358" t="s">
        <v>15947</v>
      </c>
      <c r="F5358" t="s">
        <v>153</v>
      </c>
      <c r="G5358" t="s">
        <v>152</v>
      </c>
      <c r="H5358" t="s">
        <v>139</v>
      </c>
      <c r="I5358">
        <v>22.2</v>
      </c>
      <c r="J5358" t="s">
        <v>138</v>
      </c>
      <c r="K5358" t="s">
        <v>137</v>
      </c>
      <c r="L5358">
        <f>I5358*$Q$2/1000</f>
        <v>8.2140000000000008E-3</v>
      </c>
    </row>
    <row r="5359" spans="1:12">
      <c r="A5359" s="118">
        <v>45078</v>
      </c>
      <c r="B5359" t="s">
        <v>365</v>
      </c>
      <c r="C5359" t="s">
        <v>364</v>
      </c>
      <c r="D5359" t="s">
        <v>5640</v>
      </c>
      <c r="E5359" t="s">
        <v>15946</v>
      </c>
      <c r="F5359" t="s">
        <v>388</v>
      </c>
      <c r="G5359" t="s">
        <v>13349</v>
      </c>
      <c r="H5359" t="s">
        <v>359</v>
      </c>
      <c r="I5359">
        <v>144</v>
      </c>
      <c r="J5359" t="s">
        <v>138</v>
      </c>
      <c r="K5359" t="s">
        <v>137</v>
      </c>
      <c r="L5359">
        <f>I5359*$Q$2/1000</f>
        <v>5.3280000000000001E-2</v>
      </c>
    </row>
    <row r="5360" spans="1:12">
      <c r="A5360" s="118">
        <v>44927</v>
      </c>
      <c r="B5360" t="s">
        <v>13036</v>
      </c>
      <c r="C5360" t="s">
        <v>13035</v>
      </c>
      <c r="D5360" t="s">
        <v>15945</v>
      </c>
      <c r="E5360" t="s">
        <v>15944</v>
      </c>
      <c r="F5360">
        <v>3445265</v>
      </c>
      <c r="G5360" t="s">
        <v>13994</v>
      </c>
      <c r="H5360" t="s">
        <v>13030</v>
      </c>
      <c r="I5360">
        <v>12.6</v>
      </c>
      <c r="J5360" t="s">
        <v>145</v>
      </c>
      <c r="K5360" t="s">
        <v>137</v>
      </c>
      <c r="L5360">
        <f>I5360*$Q$2/1000</f>
        <v>4.6620000000000003E-3</v>
      </c>
    </row>
    <row r="5361" spans="1:12">
      <c r="A5361" s="118">
        <v>44927</v>
      </c>
      <c r="B5361" t="s">
        <v>13036</v>
      </c>
      <c r="C5361" t="s">
        <v>13035</v>
      </c>
      <c r="D5361" t="s">
        <v>15761</v>
      </c>
      <c r="E5361" t="s">
        <v>15943</v>
      </c>
      <c r="F5361">
        <v>101039400</v>
      </c>
      <c r="G5361" t="s">
        <v>15759</v>
      </c>
      <c r="H5361" t="s">
        <v>13030</v>
      </c>
      <c r="I5361">
        <v>12.6</v>
      </c>
      <c r="J5361" t="s">
        <v>145</v>
      </c>
      <c r="K5361" t="s">
        <v>137</v>
      </c>
      <c r="L5361">
        <f>I5361*$Q$2/1000</f>
        <v>4.6620000000000003E-3</v>
      </c>
    </row>
    <row r="5362" spans="1:12">
      <c r="A5362" s="118">
        <v>44927</v>
      </c>
      <c r="B5362" t="s">
        <v>13036</v>
      </c>
      <c r="C5362" t="s">
        <v>13035</v>
      </c>
      <c r="D5362" t="s">
        <v>14686</v>
      </c>
      <c r="E5362" t="s">
        <v>15942</v>
      </c>
      <c r="F5362">
        <v>79204476</v>
      </c>
      <c r="G5362" t="s">
        <v>15941</v>
      </c>
      <c r="H5362" t="s">
        <v>13030</v>
      </c>
      <c r="I5362">
        <v>12.6</v>
      </c>
      <c r="J5362" t="s">
        <v>145</v>
      </c>
      <c r="K5362" t="s">
        <v>137</v>
      </c>
      <c r="L5362">
        <f>I5362*$Q$2/1000</f>
        <v>4.6620000000000003E-3</v>
      </c>
    </row>
    <row r="5363" spans="1:12">
      <c r="A5363" s="118">
        <v>44927</v>
      </c>
      <c r="B5363" t="s">
        <v>13036</v>
      </c>
      <c r="C5363" t="s">
        <v>13035</v>
      </c>
      <c r="D5363" t="s">
        <v>14899</v>
      </c>
      <c r="E5363" t="s">
        <v>15940</v>
      </c>
      <c r="F5363">
        <v>85201597</v>
      </c>
      <c r="G5363" t="s">
        <v>15939</v>
      </c>
      <c r="H5363" t="s">
        <v>13030</v>
      </c>
      <c r="I5363">
        <v>12.6</v>
      </c>
      <c r="J5363" t="s">
        <v>145</v>
      </c>
      <c r="K5363" t="s">
        <v>137</v>
      </c>
      <c r="L5363">
        <f>I5363*$Q$2/1000</f>
        <v>4.6620000000000003E-3</v>
      </c>
    </row>
    <row r="5364" spans="1:12">
      <c r="A5364" s="118">
        <v>44927</v>
      </c>
      <c r="B5364" t="s">
        <v>13036</v>
      </c>
      <c r="C5364" t="s">
        <v>13035</v>
      </c>
      <c r="D5364" t="s">
        <v>14899</v>
      </c>
      <c r="E5364" t="s">
        <v>15938</v>
      </c>
      <c r="F5364">
        <v>42207336</v>
      </c>
      <c r="G5364" t="s">
        <v>13555</v>
      </c>
      <c r="H5364" t="s">
        <v>13030</v>
      </c>
      <c r="I5364">
        <v>12.6</v>
      </c>
      <c r="J5364" t="s">
        <v>145</v>
      </c>
      <c r="K5364" t="s">
        <v>137</v>
      </c>
      <c r="L5364">
        <f>I5364*$Q$2/1000</f>
        <v>4.6620000000000003E-3</v>
      </c>
    </row>
    <row r="5365" spans="1:12">
      <c r="A5365" s="118">
        <v>44927</v>
      </c>
      <c r="B5365" t="s">
        <v>13036</v>
      </c>
      <c r="C5365" t="s">
        <v>13035</v>
      </c>
      <c r="D5365" t="s">
        <v>14248</v>
      </c>
      <c r="E5365" t="s">
        <v>15937</v>
      </c>
      <c r="F5365">
        <v>1</v>
      </c>
      <c r="G5365" t="s">
        <v>667</v>
      </c>
      <c r="H5365" t="s">
        <v>13030</v>
      </c>
      <c r="I5365">
        <v>12.6</v>
      </c>
      <c r="J5365" t="s">
        <v>145</v>
      </c>
      <c r="K5365" t="s">
        <v>137</v>
      </c>
      <c r="L5365">
        <f>I5365*$Q$2/1000</f>
        <v>4.6620000000000003E-3</v>
      </c>
    </row>
    <row r="5366" spans="1:12">
      <c r="A5366" s="118">
        <v>44927</v>
      </c>
      <c r="B5366" t="s">
        <v>13036</v>
      </c>
      <c r="C5366" t="s">
        <v>13035</v>
      </c>
      <c r="D5366" t="s">
        <v>14814</v>
      </c>
      <c r="E5366" t="s">
        <v>15936</v>
      </c>
      <c r="F5366">
        <v>5145063</v>
      </c>
      <c r="G5366" t="s">
        <v>15376</v>
      </c>
      <c r="H5366" t="s">
        <v>13030</v>
      </c>
      <c r="I5366">
        <v>12.6</v>
      </c>
      <c r="J5366" t="s">
        <v>145</v>
      </c>
      <c r="K5366" t="s">
        <v>137</v>
      </c>
      <c r="L5366">
        <f>I5366*$Q$2/1000</f>
        <v>4.6620000000000003E-3</v>
      </c>
    </row>
    <row r="5367" spans="1:12">
      <c r="A5367" s="118">
        <v>44927</v>
      </c>
      <c r="B5367" t="s">
        <v>13036</v>
      </c>
      <c r="C5367" t="s">
        <v>13035</v>
      </c>
      <c r="D5367" t="s">
        <v>15935</v>
      </c>
      <c r="E5367" t="s">
        <v>15934</v>
      </c>
      <c r="F5367">
        <v>101026762</v>
      </c>
      <c r="G5367" t="s">
        <v>15125</v>
      </c>
      <c r="H5367" t="s">
        <v>13030</v>
      </c>
      <c r="I5367">
        <v>12.6</v>
      </c>
      <c r="J5367" t="s">
        <v>145</v>
      </c>
      <c r="K5367" t="s">
        <v>137</v>
      </c>
      <c r="L5367">
        <f>I5367*$Q$2/1000</f>
        <v>4.6620000000000003E-3</v>
      </c>
    </row>
    <row r="5368" spans="1:12">
      <c r="A5368" s="118">
        <v>45078</v>
      </c>
      <c r="B5368" t="s">
        <v>574</v>
      </c>
      <c r="C5368" t="s">
        <v>573</v>
      </c>
      <c r="D5368" t="s">
        <v>4376</v>
      </c>
      <c r="E5368" t="s">
        <v>15933</v>
      </c>
      <c r="F5368">
        <v>5745131</v>
      </c>
      <c r="G5368" t="s">
        <v>9788</v>
      </c>
      <c r="H5368" t="s">
        <v>569</v>
      </c>
      <c r="I5368">
        <v>298</v>
      </c>
      <c r="J5368" t="s">
        <v>145</v>
      </c>
      <c r="K5368" t="s">
        <v>137</v>
      </c>
      <c r="L5368">
        <f>I5368*$Q$2/100/1000</f>
        <v>1.1026E-3</v>
      </c>
    </row>
    <row r="5369" spans="1:12" ht="30">
      <c r="A5369" s="118">
        <v>45078</v>
      </c>
      <c r="B5369" t="s">
        <v>574</v>
      </c>
      <c r="C5369" t="s">
        <v>573</v>
      </c>
      <c r="D5369" t="s">
        <v>2730</v>
      </c>
      <c r="E5369" t="s">
        <v>15932</v>
      </c>
      <c r="F5369">
        <v>21201458</v>
      </c>
      <c r="G5369" s="126" t="s">
        <v>12082</v>
      </c>
      <c r="H5369" t="s">
        <v>569</v>
      </c>
      <c r="I5369">
        <v>298</v>
      </c>
      <c r="J5369" t="s">
        <v>145</v>
      </c>
      <c r="K5369" t="s">
        <v>137</v>
      </c>
      <c r="L5369">
        <f>I5369*$Q$2/100/1000</f>
        <v>1.1026E-3</v>
      </c>
    </row>
    <row r="5370" spans="1:12">
      <c r="A5370" s="118">
        <v>44927</v>
      </c>
      <c r="B5370" t="s">
        <v>13036</v>
      </c>
      <c r="C5370" t="s">
        <v>13035</v>
      </c>
      <c r="D5370" t="s">
        <v>15374</v>
      </c>
      <c r="E5370" t="s">
        <v>15931</v>
      </c>
      <c r="F5370">
        <v>34203497</v>
      </c>
      <c r="G5370" t="s">
        <v>15786</v>
      </c>
      <c r="H5370" t="s">
        <v>13030</v>
      </c>
      <c r="I5370">
        <v>12.6</v>
      </c>
      <c r="J5370" t="s">
        <v>145</v>
      </c>
      <c r="K5370" t="s">
        <v>137</v>
      </c>
      <c r="L5370">
        <f>I5370*$Q$2/1000</f>
        <v>4.6620000000000003E-3</v>
      </c>
    </row>
    <row r="5371" spans="1:12">
      <c r="A5371" s="118">
        <v>44927</v>
      </c>
      <c r="B5371" t="s">
        <v>13036</v>
      </c>
      <c r="C5371" t="s">
        <v>13035</v>
      </c>
      <c r="D5371" t="s">
        <v>14162</v>
      </c>
      <c r="E5371" t="s">
        <v>15930</v>
      </c>
      <c r="F5371">
        <v>5145042</v>
      </c>
      <c r="G5371" t="s">
        <v>14837</v>
      </c>
      <c r="H5371" t="s">
        <v>13030</v>
      </c>
      <c r="I5371">
        <v>12.6</v>
      </c>
      <c r="J5371" t="s">
        <v>145</v>
      </c>
      <c r="K5371" t="s">
        <v>137</v>
      </c>
      <c r="L5371">
        <f>I5371*$Q$2/1000</f>
        <v>4.6620000000000003E-3</v>
      </c>
    </row>
    <row r="5372" spans="1:12">
      <c r="A5372" s="118">
        <v>44927</v>
      </c>
      <c r="B5372" t="s">
        <v>13036</v>
      </c>
      <c r="C5372" t="s">
        <v>13035</v>
      </c>
      <c r="D5372" t="s">
        <v>15929</v>
      </c>
      <c r="E5372" t="s">
        <v>15928</v>
      </c>
      <c r="F5372" t="s">
        <v>15927</v>
      </c>
      <c r="G5372" t="s">
        <v>15926</v>
      </c>
      <c r="H5372" t="s">
        <v>13030</v>
      </c>
      <c r="I5372">
        <v>12.6</v>
      </c>
      <c r="J5372" t="s">
        <v>145</v>
      </c>
      <c r="K5372" t="s">
        <v>137</v>
      </c>
      <c r="L5372">
        <f>I5372*$Q$2/1000</f>
        <v>4.6620000000000003E-3</v>
      </c>
    </row>
    <row r="5373" spans="1:12">
      <c r="A5373" s="118">
        <v>44927</v>
      </c>
      <c r="B5373" t="s">
        <v>13036</v>
      </c>
      <c r="C5373" t="s">
        <v>13035</v>
      </c>
      <c r="D5373" t="s">
        <v>13529</v>
      </c>
      <c r="E5373" t="s">
        <v>15925</v>
      </c>
      <c r="F5373">
        <v>13206634</v>
      </c>
      <c r="G5373" t="s">
        <v>15189</v>
      </c>
      <c r="H5373" t="s">
        <v>13030</v>
      </c>
      <c r="I5373">
        <v>12.6</v>
      </c>
      <c r="J5373" t="s">
        <v>145</v>
      </c>
      <c r="K5373" t="s">
        <v>137</v>
      </c>
      <c r="L5373">
        <f>I5373*$Q$2/1000</f>
        <v>4.6620000000000003E-3</v>
      </c>
    </row>
    <row r="5374" spans="1:12">
      <c r="A5374" s="118">
        <v>44927</v>
      </c>
      <c r="B5374" t="s">
        <v>13036</v>
      </c>
      <c r="C5374" t="s">
        <v>13035</v>
      </c>
      <c r="D5374" t="s">
        <v>14961</v>
      </c>
      <c r="E5374" t="s">
        <v>15924</v>
      </c>
      <c r="F5374">
        <v>101033092</v>
      </c>
      <c r="G5374" t="s">
        <v>15923</v>
      </c>
      <c r="H5374" t="s">
        <v>13030</v>
      </c>
      <c r="I5374">
        <v>12.6</v>
      </c>
      <c r="J5374" t="s">
        <v>145</v>
      </c>
      <c r="K5374" t="s">
        <v>137</v>
      </c>
      <c r="L5374">
        <f>I5374*$Q$2/1000</f>
        <v>4.6620000000000003E-3</v>
      </c>
    </row>
    <row r="5375" spans="1:12">
      <c r="A5375" s="118">
        <v>44927</v>
      </c>
      <c r="B5375" t="s">
        <v>13036</v>
      </c>
      <c r="C5375" t="s">
        <v>13035</v>
      </c>
      <c r="D5375" t="s">
        <v>15681</v>
      </c>
      <c r="E5375" t="s">
        <v>15922</v>
      </c>
      <c r="F5375" t="s">
        <v>15679</v>
      </c>
      <c r="G5375" t="s">
        <v>15678</v>
      </c>
      <c r="H5375" t="s">
        <v>13030</v>
      </c>
      <c r="I5375">
        <v>12.6</v>
      </c>
      <c r="J5375" t="s">
        <v>145</v>
      </c>
      <c r="K5375" t="s">
        <v>137</v>
      </c>
      <c r="L5375">
        <f>I5375*$Q$2/1000</f>
        <v>4.6620000000000003E-3</v>
      </c>
    </row>
    <row r="5376" spans="1:12">
      <c r="A5376" s="118">
        <v>44927</v>
      </c>
      <c r="B5376" t="s">
        <v>13036</v>
      </c>
      <c r="C5376" t="s">
        <v>13035</v>
      </c>
      <c r="D5376" t="s">
        <v>15921</v>
      </c>
      <c r="E5376" t="s">
        <v>15920</v>
      </c>
      <c r="F5376">
        <v>101038594</v>
      </c>
      <c r="G5376" t="s">
        <v>15813</v>
      </c>
      <c r="H5376" t="s">
        <v>13030</v>
      </c>
      <c r="I5376">
        <v>12.6</v>
      </c>
      <c r="J5376" t="s">
        <v>145</v>
      </c>
      <c r="K5376" t="s">
        <v>137</v>
      </c>
      <c r="L5376">
        <f>I5376*$Q$2/1000</f>
        <v>4.6620000000000003E-3</v>
      </c>
    </row>
    <row r="5377" spans="1:12">
      <c r="A5377" s="118">
        <v>44927</v>
      </c>
      <c r="B5377" t="s">
        <v>13036</v>
      </c>
      <c r="C5377" t="s">
        <v>13035</v>
      </c>
      <c r="D5377" t="s">
        <v>14881</v>
      </c>
      <c r="E5377" t="s">
        <v>15919</v>
      </c>
      <c r="F5377">
        <v>101047262</v>
      </c>
      <c r="G5377" t="s">
        <v>14001</v>
      </c>
      <c r="H5377" t="s">
        <v>13030</v>
      </c>
      <c r="I5377">
        <v>12.6</v>
      </c>
      <c r="J5377" t="s">
        <v>145</v>
      </c>
      <c r="K5377" t="s">
        <v>137</v>
      </c>
      <c r="L5377">
        <f>I5377*$Q$2/1000</f>
        <v>4.6620000000000003E-3</v>
      </c>
    </row>
    <row r="5378" spans="1:12">
      <c r="A5378" s="118">
        <v>44927</v>
      </c>
      <c r="B5378" t="s">
        <v>13036</v>
      </c>
      <c r="C5378" t="s">
        <v>13035</v>
      </c>
      <c r="D5378" t="s">
        <v>14407</v>
      </c>
      <c r="E5378" t="s">
        <v>15918</v>
      </c>
      <c r="F5378" t="s">
        <v>15116</v>
      </c>
      <c r="G5378" t="s">
        <v>15115</v>
      </c>
      <c r="H5378" t="s">
        <v>13030</v>
      </c>
      <c r="I5378">
        <v>12.6</v>
      </c>
      <c r="J5378" t="s">
        <v>145</v>
      </c>
      <c r="K5378" t="s">
        <v>137</v>
      </c>
      <c r="L5378">
        <f>I5378*$Q$2/1000</f>
        <v>4.6620000000000003E-3</v>
      </c>
    </row>
    <row r="5379" spans="1:12">
      <c r="A5379" s="118">
        <v>44927</v>
      </c>
      <c r="B5379" t="s">
        <v>13036</v>
      </c>
      <c r="C5379" t="s">
        <v>13035</v>
      </c>
      <c r="D5379" t="s">
        <v>15917</v>
      </c>
      <c r="E5379" t="s">
        <v>15916</v>
      </c>
      <c r="F5379" t="s">
        <v>13694</v>
      </c>
      <c r="G5379" t="s">
        <v>13693</v>
      </c>
      <c r="H5379" t="s">
        <v>13030</v>
      </c>
      <c r="I5379">
        <v>12.6</v>
      </c>
      <c r="J5379" t="s">
        <v>145</v>
      </c>
      <c r="K5379" t="s">
        <v>137</v>
      </c>
      <c r="L5379">
        <f>I5379*$Q$2/1000</f>
        <v>4.6620000000000003E-3</v>
      </c>
    </row>
    <row r="5380" spans="1:12">
      <c r="A5380" s="118">
        <v>44927</v>
      </c>
      <c r="B5380" t="s">
        <v>13036</v>
      </c>
      <c r="C5380" t="s">
        <v>13035</v>
      </c>
      <c r="D5380" t="s">
        <v>14248</v>
      </c>
      <c r="E5380" t="s">
        <v>15915</v>
      </c>
      <c r="F5380">
        <v>101044221</v>
      </c>
      <c r="G5380" t="s">
        <v>15033</v>
      </c>
      <c r="H5380" t="s">
        <v>13030</v>
      </c>
      <c r="I5380">
        <v>12.6</v>
      </c>
      <c r="J5380" t="s">
        <v>145</v>
      </c>
      <c r="K5380" t="s">
        <v>137</v>
      </c>
      <c r="L5380">
        <f>I5380*$Q$2/1000</f>
        <v>4.6620000000000003E-3</v>
      </c>
    </row>
    <row r="5381" spans="1:12">
      <c r="A5381" s="118">
        <v>44927</v>
      </c>
      <c r="B5381" t="s">
        <v>13036</v>
      </c>
      <c r="C5381" t="s">
        <v>13035</v>
      </c>
      <c r="D5381" t="s">
        <v>15914</v>
      </c>
      <c r="E5381" t="s">
        <v>15913</v>
      </c>
      <c r="F5381">
        <v>5145038</v>
      </c>
      <c r="G5381" t="s">
        <v>15912</v>
      </c>
      <c r="H5381" t="s">
        <v>13030</v>
      </c>
      <c r="I5381">
        <v>12.6</v>
      </c>
      <c r="J5381" t="s">
        <v>145</v>
      </c>
      <c r="K5381" t="s">
        <v>137</v>
      </c>
      <c r="L5381">
        <f>I5381*$Q$2/1000</f>
        <v>4.6620000000000003E-3</v>
      </c>
    </row>
    <row r="5382" spans="1:12">
      <c r="A5382" s="118">
        <v>44927</v>
      </c>
      <c r="B5382" t="s">
        <v>13036</v>
      </c>
      <c r="C5382" t="s">
        <v>13035</v>
      </c>
      <c r="D5382" t="s">
        <v>15911</v>
      </c>
      <c r="E5382" t="s">
        <v>15910</v>
      </c>
      <c r="F5382">
        <v>101039674</v>
      </c>
      <c r="G5382" t="s">
        <v>13200</v>
      </c>
      <c r="H5382" t="s">
        <v>13030</v>
      </c>
      <c r="I5382">
        <v>12.6</v>
      </c>
      <c r="J5382" t="s">
        <v>145</v>
      </c>
      <c r="K5382" t="s">
        <v>137</v>
      </c>
      <c r="L5382">
        <f>I5382*$Q$2/1000</f>
        <v>4.6620000000000003E-3</v>
      </c>
    </row>
    <row r="5383" spans="1:12">
      <c r="A5383" s="118">
        <v>44927</v>
      </c>
      <c r="B5383" t="s">
        <v>13036</v>
      </c>
      <c r="C5383" t="s">
        <v>13035</v>
      </c>
      <c r="D5383" t="s">
        <v>15037</v>
      </c>
      <c r="E5383" t="s">
        <v>15909</v>
      </c>
      <c r="F5383">
        <v>101033561</v>
      </c>
      <c r="G5383" t="s">
        <v>15908</v>
      </c>
      <c r="H5383" t="s">
        <v>13030</v>
      </c>
      <c r="I5383">
        <v>12.6</v>
      </c>
      <c r="J5383" t="s">
        <v>145</v>
      </c>
      <c r="K5383" t="s">
        <v>137</v>
      </c>
      <c r="L5383">
        <f>I5383*$Q$2/1000</f>
        <v>4.6620000000000003E-3</v>
      </c>
    </row>
    <row r="5384" spans="1:12">
      <c r="A5384" s="118">
        <v>44927</v>
      </c>
      <c r="B5384" t="s">
        <v>13036</v>
      </c>
      <c r="C5384" t="s">
        <v>13035</v>
      </c>
      <c r="D5384" t="s">
        <v>15907</v>
      </c>
      <c r="E5384" t="s">
        <v>15906</v>
      </c>
      <c r="F5384">
        <v>57207485</v>
      </c>
      <c r="G5384" t="s">
        <v>14916</v>
      </c>
      <c r="H5384" t="s">
        <v>13030</v>
      </c>
      <c r="I5384">
        <v>12.6</v>
      </c>
      <c r="J5384" t="s">
        <v>145</v>
      </c>
      <c r="K5384" t="s">
        <v>137</v>
      </c>
      <c r="L5384">
        <f>I5384*$Q$2/1000</f>
        <v>4.6620000000000003E-3</v>
      </c>
    </row>
    <row r="5385" spans="1:12">
      <c r="A5385" s="118">
        <v>44927</v>
      </c>
      <c r="B5385" t="s">
        <v>13036</v>
      </c>
      <c r="C5385" t="s">
        <v>13035</v>
      </c>
      <c r="D5385" t="s">
        <v>15791</v>
      </c>
      <c r="E5385" t="s">
        <v>15905</v>
      </c>
      <c r="F5385">
        <v>5145021</v>
      </c>
      <c r="G5385" t="s">
        <v>15648</v>
      </c>
      <c r="H5385" t="s">
        <v>13030</v>
      </c>
      <c r="I5385">
        <v>12.6</v>
      </c>
      <c r="J5385" t="s">
        <v>145</v>
      </c>
      <c r="K5385" t="s">
        <v>137</v>
      </c>
      <c r="L5385">
        <f>I5385*$Q$2/1000</f>
        <v>4.6620000000000003E-3</v>
      </c>
    </row>
    <row r="5386" spans="1:12">
      <c r="A5386" s="118">
        <v>44927</v>
      </c>
      <c r="B5386" t="s">
        <v>13036</v>
      </c>
      <c r="C5386" t="s">
        <v>13035</v>
      </c>
      <c r="D5386" t="s">
        <v>14514</v>
      </c>
      <c r="E5386" t="s">
        <v>15904</v>
      </c>
      <c r="F5386">
        <v>33202550</v>
      </c>
      <c r="G5386" t="s">
        <v>15867</v>
      </c>
      <c r="H5386" t="s">
        <v>13030</v>
      </c>
      <c r="I5386">
        <v>12.6</v>
      </c>
      <c r="J5386" t="s">
        <v>145</v>
      </c>
      <c r="K5386" t="s">
        <v>137</v>
      </c>
      <c r="L5386">
        <f>I5386*$Q$2/1000</f>
        <v>4.6620000000000003E-3</v>
      </c>
    </row>
    <row r="5387" spans="1:12">
      <c r="A5387" s="118">
        <v>44927</v>
      </c>
      <c r="B5387" t="s">
        <v>13036</v>
      </c>
      <c r="C5387" t="s">
        <v>13035</v>
      </c>
      <c r="D5387" t="s">
        <v>14686</v>
      </c>
      <c r="E5387" t="s">
        <v>15903</v>
      </c>
      <c r="F5387">
        <v>79204929</v>
      </c>
      <c r="G5387" t="s">
        <v>15902</v>
      </c>
      <c r="H5387" t="s">
        <v>13030</v>
      </c>
      <c r="I5387">
        <v>12.6</v>
      </c>
      <c r="J5387" t="s">
        <v>145</v>
      </c>
      <c r="K5387" t="s">
        <v>137</v>
      </c>
      <c r="L5387">
        <f>I5387*$Q$2/1000</f>
        <v>4.6620000000000003E-3</v>
      </c>
    </row>
    <row r="5388" spans="1:12">
      <c r="A5388" s="118">
        <v>44927</v>
      </c>
      <c r="B5388" t="s">
        <v>13036</v>
      </c>
      <c r="C5388" t="s">
        <v>13035</v>
      </c>
      <c r="D5388" t="s">
        <v>15151</v>
      </c>
      <c r="E5388" t="s">
        <v>15901</v>
      </c>
      <c r="F5388">
        <v>101041215</v>
      </c>
      <c r="G5388" t="s">
        <v>14826</v>
      </c>
      <c r="H5388" t="s">
        <v>13030</v>
      </c>
      <c r="I5388">
        <v>12.6</v>
      </c>
      <c r="J5388" t="s">
        <v>145</v>
      </c>
      <c r="K5388" t="s">
        <v>137</v>
      </c>
      <c r="L5388">
        <f>I5388*$Q$2/1000</f>
        <v>4.6620000000000003E-3</v>
      </c>
    </row>
    <row r="5389" spans="1:12">
      <c r="A5389" s="118">
        <v>44927</v>
      </c>
      <c r="B5389" t="s">
        <v>13036</v>
      </c>
      <c r="C5389" t="s">
        <v>13035</v>
      </c>
      <c r="D5389" t="s">
        <v>15900</v>
      </c>
      <c r="E5389" t="s">
        <v>15899</v>
      </c>
      <c r="F5389" t="s">
        <v>15898</v>
      </c>
      <c r="G5389" t="s">
        <v>15897</v>
      </c>
      <c r="H5389" t="s">
        <v>13030</v>
      </c>
      <c r="I5389">
        <v>12.6</v>
      </c>
      <c r="J5389" t="s">
        <v>145</v>
      </c>
      <c r="K5389" t="s">
        <v>137</v>
      </c>
      <c r="L5389">
        <f>I5389*$Q$2/1000</f>
        <v>4.6620000000000003E-3</v>
      </c>
    </row>
    <row r="5390" spans="1:12">
      <c r="A5390" s="118">
        <v>44927</v>
      </c>
      <c r="B5390" t="s">
        <v>13036</v>
      </c>
      <c r="C5390" t="s">
        <v>13035</v>
      </c>
      <c r="D5390" t="s">
        <v>15711</v>
      </c>
      <c r="E5390" t="s">
        <v>15896</v>
      </c>
      <c r="F5390">
        <v>79206115</v>
      </c>
      <c r="G5390" t="s">
        <v>15895</v>
      </c>
      <c r="H5390" t="s">
        <v>13030</v>
      </c>
      <c r="I5390">
        <v>12.6</v>
      </c>
      <c r="J5390" t="s">
        <v>145</v>
      </c>
      <c r="K5390" t="s">
        <v>137</v>
      </c>
      <c r="L5390">
        <f>I5390*$Q$2/1000</f>
        <v>4.6620000000000003E-3</v>
      </c>
    </row>
    <row r="5391" spans="1:12">
      <c r="A5391" s="118">
        <v>44927</v>
      </c>
      <c r="B5391" t="s">
        <v>13036</v>
      </c>
      <c r="C5391" t="s">
        <v>13035</v>
      </c>
      <c r="D5391" t="s">
        <v>13669</v>
      </c>
      <c r="E5391" t="s">
        <v>15894</v>
      </c>
      <c r="F5391">
        <v>13206299</v>
      </c>
      <c r="G5391" t="s">
        <v>13917</v>
      </c>
      <c r="H5391" t="s">
        <v>13030</v>
      </c>
      <c r="I5391">
        <v>12.6</v>
      </c>
      <c r="J5391" t="s">
        <v>145</v>
      </c>
      <c r="K5391" t="s">
        <v>137</v>
      </c>
      <c r="L5391">
        <f>I5391*$Q$2/1000</f>
        <v>4.6620000000000003E-3</v>
      </c>
    </row>
    <row r="5392" spans="1:12">
      <c r="A5392" s="118">
        <v>44927</v>
      </c>
      <c r="B5392" t="s">
        <v>13036</v>
      </c>
      <c r="C5392" t="s">
        <v>13035</v>
      </c>
      <c r="D5392" t="s">
        <v>14514</v>
      </c>
      <c r="E5392" t="s">
        <v>15893</v>
      </c>
      <c r="F5392" t="s">
        <v>13219</v>
      </c>
      <c r="G5392" t="s">
        <v>13218</v>
      </c>
      <c r="H5392" t="s">
        <v>13030</v>
      </c>
      <c r="I5392">
        <v>12.6</v>
      </c>
      <c r="J5392" t="s">
        <v>145</v>
      </c>
      <c r="K5392" t="s">
        <v>137</v>
      </c>
      <c r="L5392">
        <f>I5392*$Q$2/1000</f>
        <v>4.6620000000000003E-3</v>
      </c>
    </row>
    <row r="5393" spans="1:12">
      <c r="A5393" s="118">
        <v>44927</v>
      </c>
      <c r="B5393" t="s">
        <v>13036</v>
      </c>
      <c r="C5393" t="s">
        <v>13035</v>
      </c>
      <c r="D5393" t="s">
        <v>15892</v>
      </c>
      <c r="E5393" t="s">
        <v>15891</v>
      </c>
      <c r="F5393" t="s">
        <v>15890</v>
      </c>
      <c r="G5393" t="s">
        <v>15889</v>
      </c>
      <c r="H5393" t="s">
        <v>13030</v>
      </c>
      <c r="I5393">
        <v>12.6</v>
      </c>
      <c r="J5393" t="s">
        <v>145</v>
      </c>
      <c r="K5393" t="s">
        <v>137</v>
      </c>
      <c r="L5393">
        <f>I5393*$Q$2/1000</f>
        <v>4.6620000000000003E-3</v>
      </c>
    </row>
    <row r="5394" spans="1:12">
      <c r="A5394" s="118">
        <v>44927</v>
      </c>
      <c r="B5394" t="s">
        <v>13036</v>
      </c>
      <c r="C5394" t="s">
        <v>13035</v>
      </c>
      <c r="D5394" t="s">
        <v>14349</v>
      </c>
      <c r="E5394" t="s">
        <v>15888</v>
      </c>
      <c r="F5394">
        <v>101041217</v>
      </c>
      <c r="G5394" t="s">
        <v>15887</v>
      </c>
      <c r="H5394" t="s">
        <v>13030</v>
      </c>
      <c r="I5394">
        <v>12.6</v>
      </c>
      <c r="J5394" t="s">
        <v>145</v>
      </c>
      <c r="K5394" t="s">
        <v>137</v>
      </c>
      <c r="L5394">
        <f>I5394*$Q$2/1000</f>
        <v>4.6620000000000003E-3</v>
      </c>
    </row>
    <row r="5395" spans="1:12">
      <c r="A5395" s="118">
        <v>44927</v>
      </c>
      <c r="B5395" t="s">
        <v>13036</v>
      </c>
      <c r="C5395" t="s">
        <v>13035</v>
      </c>
      <c r="D5395" t="s">
        <v>14686</v>
      </c>
      <c r="E5395" t="s">
        <v>15886</v>
      </c>
      <c r="F5395">
        <v>57207371</v>
      </c>
      <c r="G5395" t="s">
        <v>13455</v>
      </c>
      <c r="H5395" t="s">
        <v>13030</v>
      </c>
      <c r="I5395">
        <v>12.6</v>
      </c>
      <c r="J5395" t="s">
        <v>145</v>
      </c>
      <c r="K5395" t="s">
        <v>137</v>
      </c>
      <c r="L5395">
        <f>I5395*$Q$2/1000</f>
        <v>4.6620000000000003E-3</v>
      </c>
    </row>
    <row r="5396" spans="1:12">
      <c r="A5396" s="118">
        <v>44927</v>
      </c>
      <c r="B5396" t="s">
        <v>13036</v>
      </c>
      <c r="C5396" t="s">
        <v>13035</v>
      </c>
      <c r="D5396" t="s">
        <v>14686</v>
      </c>
      <c r="E5396" t="s">
        <v>15885</v>
      </c>
      <c r="F5396">
        <v>56207350</v>
      </c>
      <c r="G5396" t="s">
        <v>13167</v>
      </c>
      <c r="H5396" t="s">
        <v>13030</v>
      </c>
      <c r="I5396">
        <v>12.6</v>
      </c>
      <c r="J5396" t="s">
        <v>145</v>
      </c>
      <c r="K5396" t="s">
        <v>137</v>
      </c>
      <c r="L5396">
        <f>I5396*$Q$2/1000</f>
        <v>4.6620000000000003E-3</v>
      </c>
    </row>
    <row r="5397" spans="1:12">
      <c r="A5397" s="118">
        <v>44927</v>
      </c>
      <c r="B5397" t="s">
        <v>13036</v>
      </c>
      <c r="C5397" t="s">
        <v>13035</v>
      </c>
      <c r="D5397" t="s">
        <v>13876</v>
      </c>
      <c r="E5397" t="s">
        <v>15884</v>
      </c>
      <c r="F5397">
        <v>23202445</v>
      </c>
      <c r="G5397" t="s">
        <v>13415</v>
      </c>
      <c r="H5397" t="s">
        <v>13030</v>
      </c>
      <c r="I5397">
        <v>12.6</v>
      </c>
      <c r="J5397" t="s">
        <v>145</v>
      </c>
      <c r="K5397" t="s">
        <v>137</v>
      </c>
      <c r="L5397">
        <f>I5397*$Q$2/1000</f>
        <v>4.6620000000000003E-3</v>
      </c>
    </row>
    <row r="5398" spans="1:12">
      <c r="A5398" s="118">
        <v>44927</v>
      </c>
      <c r="B5398" t="s">
        <v>13036</v>
      </c>
      <c r="C5398" t="s">
        <v>13035</v>
      </c>
      <c r="D5398" t="s">
        <v>15856</v>
      </c>
      <c r="E5398" t="s">
        <v>15883</v>
      </c>
      <c r="F5398" t="s">
        <v>13487</v>
      </c>
      <c r="G5398" t="s">
        <v>13486</v>
      </c>
      <c r="H5398" t="s">
        <v>13030</v>
      </c>
      <c r="I5398">
        <v>12.6</v>
      </c>
      <c r="J5398" t="s">
        <v>145</v>
      </c>
      <c r="K5398" t="s">
        <v>137</v>
      </c>
      <c r="L5398">
        <f>I5398*$Q$2/1000</f>
        <v>4.6620000000000003E-3</v>
      </c>
    </row>
    <row r="5399" spans="1:12">
      <c r="A5399" s="118">
        <v>44927</v>
      </c>
      <c r="B5399" t="s">
        <v>13036</v>
      </c>
      <c r="C5399" t="s">
        <v>13035</v>
      </c>
      <c r="D5399" t="s">
        <v>15882</v>
      </c>
      <c r="E5399" t="s">
        <v>15881</v>
      </c>
      <c r="F5399">
        <v>101050384</v>
      </c>
      <c r="G5399" t="s">
        <v>15880</v>
      </c>
      <c r="H5399" t="s">
        <v>13030</v>
      </c>
      <c r="I5399">
        <v>12.6</v>
      </c>
      <c r="J5399" t="s">
        <v>145</v>
      </c>
      <c r="K5399" t="s">
        <v>137</v>
      </c>
      <c r="L5399">
        <f>I5399*$Q$2/1000</f>
        <v>4.6620000000000003E-3</v>
      </c>
    </row>
    <row r="5400" spans="1:12">
      <c r="A5400" s="118">
        <v>44927</v>
      </c>
      <c r="B5400" t="s">
        <v>13036</v>
      </c>
      <c r="C5400" t="s">
        <v>13035</v>
      </c>
      <c r="D5400" t="s">
        <v>14799</v>
      </c>
      <c r="E5400" t="s">
        <v>15879</v>
      </c>
      <c r="F5400">
        <v>101010791</v>
      </c>
      <c r="G5400" t="s">
        <v>15118</v>
      </c>
      <c r="H5400" t="s">
        <v>13030</v>
      </c>
      <c r="I5400">
        <v>12.6</v>
      </c>
      <c r="J5400" t="s">
        <v>145</v>
      </c>
      <c r="K5400" t="s">
        <v>137</v>
      </c>
      <c r="L5400">
        <f>I5400*$Q$2/1000</f>
        <v>4.6620000000000003E-3</v>
      </c>
    </row>
    <row r="5401" spans="1:12">
      <c r="A5401" s="118">
        <v>44927</v>
      </c>
      <c r="B5401" t="s">
        <v>13036</v>
      </c>
      <c r="C5401" t="s">
        <v>13035</v>
      </c>
      <c r="D5401" t="s">
        <v>13621</v>
      </c>
      <c r="E5401" t="s">
        <v>15878</v>
      </c>
      <c r="F5401">
        <v>101050312</v>
      </c>
      <c r="G5401" t="s">
        <v>15700</v>
      </c>
      <c r="H5401" t="s">
        <v>13030</v>
      </c>
      <c r="I5401">
        <v>12.6</v>
      </c>
      <c r="J5401" t="s">
        <v>145</v>
      </c>
      <c r="K5401" t="s">
        <v>137</v>
      </c>
      <c r="L5401">
        <f>I5401*$Q$2/1000</f>
        <v>4.6620000000000003E-3</v>
      </c>
    </row>
    <row r="5402" spans="1:12">
      <c r="A5402" s="118">
        <v>44927</v>
      </c>
      <c r="B5402" t="s">
        <v>13036</v>
      </c>
      <c r="C5402" t="s">
        <v>13035</v>
      </c>
      <c r="D5402" t="s">
        <v>15877</v>
      </c>
      <c r="E5402" t="s">
        <v>15876</v>
      </c>
      <c r="F5402">
        <v>101050314</v>
      </c>
      <c r="G5402" t="s">
        <v>13116</v>
      </c>
      <c r="H5402" t="s">
        <v>13030</v>
      </c>
      <c r="I5402">
        <v>12.6</v>
      </c>
      <c r="J5402" t="s">
        <v>145</v>
      </c>
      <c r="K5402" t="s">
        <v>137</v>
      </c>
      <c r="L5402">
        <f>I5402*$Q$2/1000</f>
        <v>4.6620000000000003E-3</v>
      </c>
    </row>
    <row r="5403" spans="1:12">
      <c r="A5403" s="118">
        <v>44927</v>
      </c>
      <c r="B5403" t="s">
        <v>13036</v>
      </c>
      <c r="C5403" t="s">
        <v>13035</v>
      </c>
      <c r="D5403" t="s">
        <v>15310</v>
      </c>
      <c r="E5403" t="s">
        <v>15875</v>
      </c>
      <c r="F5403">
        <v>101024843</v>
      </c>
      <c r="G5403" t="s">
        <v>15031</v>
      </c>
      <c r="H5403" t="s">
        <v>13030</v>
      </c>
      <c r="I5403">
        <v>12.6</v>
      </c>
      <c r="J5403" t="s">
        <v>145</v>
      </c>
      <c r="K5403" t="s">
        <v>137</v>
      </c>
      <c r="L5403">
        <f>I5403*$Q$2/1000</f>
        <v>4.6620000000000003E-3</v>
      </c>
    </row>
    <row r="5404" spans="1:12">
      <c r="A5404" s="118">
        <v>44927</v>
      </c>
      <c r="B5404" t="s">
        <v>13036</v>
      </c>
      <c r="C5404" t="s">
        <v>13035</v>
      </c>
      <c r="D5404" t="s">
        <v>13536</v>
      </c>
      <c r="E5404" t="s">
        <v>15874</v>
      </c>
      <c r="F5404">
        <v>57207482</v>
      </c>
      <c r="G5404" t="s">
        <v>13110</v>
      </c>
      <c r="H5404" t="s">
        <v>13030</v>
      </c>
      <c r="I5404">
        <v>12.6</v>
      </c>
      <c r="J5404" t="s">
        <v>145</v>
      </c>
      <c r="K5404" t="s">
        <v>137</v>
      </c>
      <c r="L5404">
        <f>I5404*$Q$2/1000</f>
        <v>4.6620000000000003E-3</v>
      </c>
    </row>
    <row r="5405" spans="1:12">
      <c r="A5405" s="118">
        <v>44927</v>
      </c>
      <c r="B5405" t="s">
        <v>13036</v>
      </c>
      <c r="C5405" t="s">
        <v>13035</v>
      </c>
      <c r="D5405" t="s">
        <v>15873</v>
      </c>
      <c r="E5405" t="s">
        <v>15872</v>
      </c>
      <c r="F5405">
        <v>1</v>
      </c>
      <c r="G5405" t="s">
        <v>667</v>
      </c>
      <c r="H5405" t="s">
        <v>13030</v>
      </c>
      <c r="I5405">
        <v>12.6</v>
      </c>
      <c r="J5405" t="s">
        <v>145</v>
      </c>
      <c r="K5405" t="s">
        <v>137</v>
      </c>
      <c r="L5405">
        <f>I5405*$Q$2/1000</f>
        <v>4.6620000000000003E-3</v>
      </c>
    </row>
    <row r="5406" spans="1:12">
      <c r="A5406" s="118">
        <v>45078</v>
      </c>
      <c r="B5406" t="s">
        <v>180</v>
      </c>
      <c r="C5406" t="s">
        <v>179</v>
      </c>
      <c r="D5406" t="s">
        <v>15871</v>
      </c>
      <c r="E5406" t="s">
        <v>15870</v>
      </c>
      <c r="F5406" t="s">
        <v>2937</v>
      </c>
      <c r="G5406" t="s">
        <v>2936</v>
      </c>
      <c r="H5406" t="s">
        <v>174</v>
      </c>
      <c r="I5406">
        <v>3154</v>
      </c>
      <c r="J5406" t="s">
        <v>173</v>
      </c>
      <c r="K5406" t="s">
        <v>172</v>
      </c>
      <c r="L5406">
        <f>I5406*$Q$3/(1000/0.1)</f>
        <v>1.0118031999999999E-2</v>
      </c>
    </row>
    <row r="5407" spans="1:12">
      <c r="A5407" s="118">
        <v>44927</v>
      </c>
      <c r="B5407" t="s">
        <v>13036</v>
      </c>
      <c r="C5407" t="s">
        <v>13035</v>
      </c>
      <c r="D5407" t="s">
        <v>14899</v>
      </c>
      <c r="E5407" t="s">
        <v>15869</v>
      </c>
      <c r="F5407">
        <v>57207481</v>
      </c>
      <c r="G5407" t="s">
        <v>15616</v>
      </c>
      <c r="H5407" t="s">
        <v>13030</v>
      </c>
      <c r="I5407">
        <v>12.6</v>
      </c>
      <c r="J5407" t="s">
        <v>145</v>
      </c>
      <c r="K5407" t="s">
        <v>137</v>
      </c>
      <c r="L5407">
        <f>I5407*$Q$2/1000</f>
        <v>4.6620000000000003E-3</v>
      </c>
    </row>
    <row r="5408" spans="1:12">
      <c r="A5408" s="118">
        <v>44927</v>
      </c>
      <c r="B5408" t="s">
        <v>13036</v>
      </c>
      <c r="C5408" t="s">
        <v>13035</v>
      </c>
      <c r="D5408" t="s">
        <v>14514</v>
      </c>
      <c r="E5408" t="s">
        <v>15868</v>
      </c>
      <c r="F5408">
        <v>33202550</v>
      </c>
      <c r="G5408" t="s">
        <v>15867</v>
      </c>
      <c r="H5408" t="s">
        <v>13030</v>
      </c>
      <c r="I5408">
        <v>12.6</v>
      </c>
      <c r="J5408" t="s">
        <v>145</v>
      </c>
      <c r="K5408" t="s">
        <v>137</v>
      </c>
      <c r="L5408">
        <f>I5408*$Q$2/1000</f>
        <v>4.6620000000000003E-3</v>
      </c>
    </row>
    <row r="5409" spans="1:12">
      <c r="A5409" s="118">
        <v>44927</v>
      </c>
      <c r="B5409" t="s">
        <v>13036</v>
      </c>
      <c r="C5409" t="s">
        <v>13035</v>
      </c>
      <c r="D5409" t="s">
        <v>14216</v>
      </c>
      <c r="E5409" t="s">
        <v>15866</v>
      </c>
      <c r="F5409" t="s">
        <v>13228</v>
      </c>
      <c r="G5409" t="s">
        <v>13227</v>
      </c>
      <c r="H5409" t="s">
        <v>13030</v>
      </c>
      <c r="I5409">
        <v>12.6</v>
      </c>
      <c r="J5409" t="s">
        <v>145</v>
      </c>
      <c r="K5409" t="s">
        <v>137</v>
      </c>
      <c r="L5409">
        <f>I5409*$Q$2/1000</f>
        <v>4.6620000000000003E-3</v>
      </c>
    </row>
    <row r="5410" spans="1:12">
      <c r="A5410" s="118">
        <v>44927</v>
      </c>
      <c r="B5410" t="s">
        <v>13036</v>
      </c>
      <c r="C5410" t="s">
        <v>13035</v>
      </c>
      <c r="D5410" t="s">
        <v>15865</v>
      </c>
      <c r="E5410" t="s">
        <v>15864</v>
      </c>
      <c r="F5410">
        <v>88202806</v>
      </c>
      <c r="G5410" t="s">
        <v>15863</v>
      </c>
      <c r="H5410" t="s">
        <v>13030</v>
      </c>
      <c r="I5410">
        <v>12.6</v>
      </c>
      <c r="J5410" t="s">
        <v>145</v>
      </c>
      <c r="K5410" t="s">
        <v>137</v>
      </c>
      <c r="L5410">
        <f>I5410*$Q$2/1000</f>
        <v>4.6620000000000003E-3</v>
      </c>
    </row>
    <row r="5411" spans="1:12">
      <c r="A5411" s="118">
        <v>44927</v>
      </c>
      <c r="B5411" t="s">
        <v>13036</v>
      </c>
      <c r="C5411" t="s">
        <v>13035</v>
      </c>
      <c r="D5411" t="s">
        <v>14345</v>
      </c>
      <c r="E5411" t="s">
        <v>15862</v>
      </c>
      <c r="F5411" t="s">
        <v>15264</v>
      </c>
      <c r="G5411" t="s">
        <v>15263</v>
      </c>
      <c r="H5411" t="s">
        <v>13030</v>
      </c>
      <c r="I5411">
        <v>12.6</v>
      </c>
      <c r="J5411" t="s">
        <v>145</v>
      </c>
      <c r="K5411" t="s">
        <v>137</v>
      </c>
      <c r="L5411">
        <f>I5411*$Q$2/1000</f>
        <v>4.6620000000000003E-3</v>
      </c>
    </row>
    <row r="5412" spans="1:12">
      <c r="A5412" s="118">
        <v>45078</v>
      </c>
      <c r="B5412" t="s">
        <v>856</v>
      </c>
      <c r="C5412" t="s">
        <v>14560</v>
      </c>
      <c r="D5412" t="s">
        <v>15861</v>
      </c>
      <c r="E5412" t="s">
        <v>15860</v>
      </c>
      <c r="F5412">
        <v>101029652</v>
      </c>
      <c r="G5412" t="s">
        <v>15859</v>
      </c>
      <c r="H5412" s="123" t="s">
        <v>851</v>
      </c>
      <c r="I5412">
        <v>5214</v>
      </c>
      <c r="J5412" t="s">
        <v>173</v>
      </c>
      <c r="K5412" t="s">
        <v>172</v>
      </c>
      <c r="L5412">
        <f>I5412*$Q$3*2.5/1000</f>
        <v>0.4181628</v>
      </c>
    </row>
    <row r="5413" spans="1:12">
      <c r="A5413" s="118">
        <v>44927</v>
      </c>
      <c r="B5413" t="s">
        <v>13036</v>
      </c>
      <c r="C5413" t="s">
        <v>13035</v>
      </c>
      <c r="D5413" t="s">
        <v>15180</v>
      </c>
      <c r="E5413" t="s">
        <v>15858</v>
      </c>
      <c r="F5413" t="s">
        <v>13447</v>
      </c>
      <c r="G5413" t="s">
        <v>13446</v>
      </c>
      <c r="H5413" t="s">
        <v>13030</v>
      </c>
      <c r="I5413">
        <v>12.6</v>
      </c>
      <c r="J5413" t="s">
        <v>145</v>
      </c>
      <c r="K5413" t="s">
        <v>137</v>
      </c>
      <c r="L5413">
        <f>I5413*$Q$2/1000</f>
        <v>4.6620000000000003E-3</v>
      </c>
    </row>
    <row r="5414" spans="1:12">
      <c r="A5414" s="118">
        <v>45078</v>
      </c>
      <c r="B5414" t="s">
        <v>868</v>
      </c>
      <c r="C5414" t="s">
        <v>867</v>
      </c>
      <c r="D5414" t="s">
        <v>12525</v>
      </c>
      <c r="E5414" t="s">
        <v>15857</v>
      </c>
      <c r="F5414" t="s">
        <v>12523</v>
      </c>
      <c r="G5414" t="s">
        <v>12522</v>
      </c>
      <c r="H5414" t="s">
        <v>863</v>
      </c>
      <c r="I5414">
        <f>1958*2</f>
        <v>3916</v>
      </c>
      <c r="J5414" t="s">
        <v>145</v>
      </c>
      <c r="K5414" t="s">
        <v>137</v>
      </c>
      <c r="L5414">
        <f>I5414*$Q$5/100/1000</f>
        <v>3.9815929999999999E-2</v>
      </c>
    </row>
    <row r="5415" spans="1:12">
      <c r="A5415" s="118">
        <v>44927</v>
      </c>
      <c r="B5415" t="s">
        <v>13036</v>
      </c>
      <c r="C5415" t="s">
        <v>13035</v>
      </c>
      <c r="D5415" t="s">
        <v>15856</v>
      </c>
      <c r="E5415" t="s">
        <v>15855</v>
      </c>
      <c r="F5415" t="s">
        <v>15679</v>
      </c>
      <c r="G5415" t="s">
        <v>15678</v>
      </c>
      <c r="H5415" t="s">
        <v>13030</v>
      </c>
      <c r="I5415">
        <v>12.6</v>
      </c>
      <c r="J5415" t="s">
        <v>145</v>
      </c>
      <c r="K5415" t="s">
        <v>137</v>
      </c>
      <c r="L5415">
        <f>I5415*$Q$2/1000</f>
        <v>4.6620000000000003E-3</v>
      </c>
    </row>
    <row r="5416" spans="1:12">
      <c r="A5416" s="118">
        <v>44927</v>
      </c>
      <c r="B5416" t="s">
        <v>13036</v>
      </c>
      <c r="C5416" t="s">
        <v>13035</v>
      </c>
      <c r="D5416" t="s">
        <v>15338</v>
      </c>
      <c r="E5416" t="s">
        <v>15854</v>
      </c>
      <c r="F5416" t="s">
        <v>15853</v>
      </c>
      <c r="G5416" t="s">
        <v>15852</v>
      </c>
      <c r="H5416" t="s">
        <v>13030</v>
      </c>
      <c r="I5416">
        <v>12.6</v>
      </c>
      <c r="J5416" t="s">
        <v>145</v>
      </c>
      <c r="K5416" t="s">
        <v>137</v>
      </c>
      <c r="L5416">
        <f>I5416*$Q$2/1000</f>
        <v>4.6620000000000003E-3</v>
      </c>
    </row>
    <row r="5417" spans="1:12">
      <c r="A5417" s="118">
        <v>45078</v>
      </c>
      <c r="B5417" t="s">
        <v>240</v>
      </c>
      <c r="C5417" t="s">
        <v>239</v>
      </c>
      <c r="D5417" t="s">
        <v>15851</v>
      </c>
      <c r="E5417" t="s">
        <v>15850</v>
      </c>
      <c r="F5417" t="s">
        <v>15849</v>
      </c>
      <c r="G5417" t="s">
        <v>15848</v>
      </c>
      <c r="H5417" t="s">
        <v>235</v>
      </c>
      <c r="I5417">
        <v>390</v>
      </c>
      <c r="J5417" t="s">
        <v>145</v>
      </c>
      <c r="K5417" t="s">
        <v>137</v>
      </c>
      <c r="L5417">
        <f>I5417*$Q$2/100/1000</f>
        <v>1.4430000000000001E-3</v>
      </c>
    </row>
    <row r="5418" spans="1:12">
      <c r="A5418" s="118">
        <v>45078</v>
      </c>
      <c r="B5418" t="s">
        <v>365</v>
      </c>
      <c r="C5418" t="s">
        <v>364</v>
      </c>
      <c r="D5418" t="s">
        <v>11656</v>
      </c>
      <c r="E5418" t="s">
        <v>15847</v>
      </c>
      <c r="F5418" t="s">
        <v>809</v>
      </c>
      <c r="G5418" t="s">
        <v>808</v>
      </c>
      <c r="H5418" t="s">
        <v>359</v>
      </c>
      <c r="I5418">
        <v>144</v>
      </c>
      <c r="J5418" t="s">
        <v>138</v>
      </c>
      <c r="K5418" t="s">
        <v>137</v>
      </c>
      <c r="L5418">
        <f>I5418*$Q$2/1000</f>
        <v>5.3280000000000001E-2</v>
      </c>
    </row>
    <row r="5419" spans="1:12">
      <c r="A5419" s="118">
        <v>44927</v>
      </c>
      <c r="B5419" t="s">
        <v>13036</v>
      </c>
      <c r="C5419" t="s">
        <v>13035</v>
      </c>
      <c r="D5419" t="s">
        <v>14248</v>
      </c>
      <c r="E5419" t="s">
        <v>15846</v>
      </c>
      <c r="F5419">
        <v>101034435</v>
      </c>
      <c r="G5419" t="s">
        <v>13139</v>
      </c>
      <c r="H5419" t="s">
        <v>13030</v>
      </c>
      <c r="I5419">
        <v>12.6</v>
      </c>
      <c r="J5419" t="s">
        <v>145</v>
      </c>
      <c r="K5419" t="s">
        <v>137</v>
      </c>
      <c r="L5419">
        <f>I5419*$Q$2/1000</f>
        <v>4.6620000000000003E-3</v>
      </c>
    </row>
    <row r="5420" spans="1:12">
      <c r="A5420" s="118">
        <v>45078</v>
      </c>
      <c r="B5420" t="s">
        <v>460</v>
      </c>
      <c r="C5420" t="s">
        <v>459</v>
      </c>
      <c r="D5420" t="s">
        <v>15845</v>
      </c>
      <c r="E5420" t="s">
        <v>15844</v>
      </c>
      <c r="F5420">
        <v>101049558</v>
      </c>
      <c r="G5420" t="s">
        <v>15843</v>
      </c>
      <c r="H5420" t="s">
        <v>455</v>
      </c>
      <c r="I5420">
        <v>103.6</v>
      </c>
      <c r="J5420" t="s">
        <v>145</v>
      </c>
      <c r="K5420" t="s">
        <v>137</v>
      </c>
      <c r="L5420">
        <f>I5420*$Q$2/100/1000</f>
        <v>3.8331999999999998E-4</v>
      </c>
    </row>
    <row r="5421" spans="1:12">
      <c r="A5421" s="118">
        <v>45078</v>
      </c>
      <c r="B5421" t="s">
        <v>240</v>
      </c>
      <c r="C5421" t="s">
        <v>239</v>
      </c>
      <c r="D5421" t="s">
        <v>9772</v>
      </c>
      <c r="E5421" t="s">
        <v>15842</v>
      </c>
      <c r="F5421" t="s">
        <v>1497</v>
      </c>
      <c r="G5421" t="s">
        <v>1496</v>
      </c>
      <c r="H5421" t="s">
        <v>235</v>
      </c>
      <c r="I5421">
        <v>390</v>
      </c>
      <c r="J5421" t="s">
        <v>145</v>
      </c>
      <c r="K5421" t="s">
        <v>137</v>
      </c>
      <c r="L5421">
        <f>I5421*$Q$2/100/1000</f>
        <v>1.4430000000000001E-3</v>
      </c>
    </row>
    <row r="5422" spans="1:12">
      <c r="A5422" s="118">
        <v>44927</v>
      </c>
      <c r="B5422" t="s">
        <v>13036</v>
      </c>
      <c r="C5422" t="s">
        <v>13035</v>
      </c>
      <c r="D5422" t="s">
        <v>15841</v>
      </c>
      <c r="E5422" t="s">
        <v>15840</v>
      </c>
      <c r="F5422">
        <v>101044735</v>
      </c>
      <c r="G5422" t="s">
        <v>15839</v>
      </c>
      <c r="H5422" t="s">
        <v>13030</v>
      </c>
      <c r="I5422">
        <v>12.6</v>
      </c>
      <c r="J5422" t="s">
        <v>145</v>
      </c>
      <c r="K5422" t="s">
        <v>137</v>
      </c>
      <c r="L5422">
        <f>I5422*$Q$2/1000</f>
        <v>4.6620000000000003E-3</v>
      </c>
    </row>
    <row r="5423" spans="1:12">
      <c r="A5423" s="118">
        <v>44927</v>
      </c>
      <c r="B5423" t="s">
        <v>13036</v>
      </c>
      <c r="C5423" t="s">
        <v>13035</v>
      </c>
      <c r="D5423" t="s">
        <v>15632</v>
      </c>
      <c r="E5423" t="s">
        <v>15838</v>
      </c>
      <c r="F5423">
        <v>42205151</v>
      </c>
      <c r="G5423" t="s">
        <v>15160</v>
      </c>
      <c r="H5423" t="s">
        <v>13030</v>
      </c>
      <c r="I5423">
        <v>12.6</v>
      </c>
      <c r="J5423" t="s">
        <v>145</v>
      </c>
      <c r="K5423" t="s">
        <v>137</v>
      </c>
      <c r="L5423">
        <f>I5423*$Q$2/1000</f>
        <v>4.6620000000000003E-3</v>
      </c>
    </row>
    <row r="5424" spans="1:12">
      <c r="A5424" s="118">
        <v>45078</v>
      </c>
      <c r="B5424" t="s">
        <v>240</v>
      </c>
      <c r="C5424" t="s">
        <v>239</v>
      </c>
      <c r="D5424" t="s">
        <v>1270</v>
      </c>
      <c r="E5424" t="s">
        <v>15837</v>
      </c>
      <c r="F5424">
        <v>101027470</v>
      </c>
      <c r="G5424" t="s">
        <v>929</v>
      </c>
      <c r="H5424" t="s">
        <v>235</v>
      </c>
      <c r="I5424">
        <v>390</v>
      </c>
      <c r="J5424" t="s">
        <v>145</v>
      </c>
      <c r="K5424" t="s">
        <v>137</v>
      </c>
      <c r="L5424">
        <f>I5424*$Q$2/100/1000</f>
        <v>1.4430000000000001E-3</v>
      </c>
    </row>
    <row r="5425" spans="1:12">
      <c r="A5425" s="118">
        <v>45078</v>
      </c>
      <c r="B5425" t="s">
        <v>240</v>
      </c>
      <c r="C5425" t="s">
        <v>239</v>
      </c>
      <c r="D5425" t="s">
        <v>13580</v>
      </c>
      <c r="E5425" t="s">
        <v>15836</v>
      </c>
      <c r="F5425" t="s">
        <v>5193</v>
      </c>
      <c r="G5425" t="s">
        <v>5192</v>
      </c>
      <c r="H5425" t="s">
        <v>235</v>
      </c>
      <c r="I5425">
        <v>390</v>
      </c>
      <c r="J5425" t="s">
        <v>145</v>
      </c>
      <c r="K5425" t="s">
        <v>137</v>
      </c>
      <c r="L5425">
        <f>I5425*$Q$2/100/1000</f>
        <v>1.4430000000000001E-3</v>
      </c>
    </row>
    <row r="5426" spans="1:12">
      <c r="A5426" s="118">
        <v>44927</v>
      </c>
      <c r="B5426" t="s">
        <v>13036</v>
      </c>
      <c r="C5426" t="s">
        <v>13035</v>
      </c>
      <c r="D5426" t="s">
        <v>15077</v>
      </c>
      <c r="E5426" t="s">
        <v>15835</v>
      </c>
      <c r="F5426">
        <v>101042174</v>
      </c>
      <c r="G5426" t="s">
        <v>15145</v>
      </c>
      <c r="H5426" t="s">
        <v>13030</v>
      </c>
      <c r="I5426">
        <v>12.6</v>
      </c>
      <c r="J5426" t="s">
        <v>145</v>
      </c>
      <c r="K5426" t="s">
        <v>137</v>
      </c>
      <c r="L5426">
        <f>I5426*$Q$2/1000</f>
        <v>4.6620000000000003E-3</v>
      </c>
    </row>
    <row r="5427" spans="1:12">
      <c r="A5427" s="118">
        <v>44927</v>
      </c>
      <c r="B5427" t="s">
        <v>13036</v>
      </c>
      <c r="C5427" t="s">
        <v>13035</v>
      </c>
      <c r="D5427" t="s">
        <v>14686</v>
      </c>
      <c r="E5427" t="s">
        <v>15834</v>
      </c>
      <c r="F5427">
        <v>57207371</v>
      </c>
      <c r="G5427" t="s">
        <v>13455</v>
      </c>
      <c r="H5427" t="s">
        <v>13030</v>
      </c>
      <c r="I5427">
        <v>12.6</v>
      </c>
      <c r="J5427" t="s">
        <v>145</v>
      </c>
      <c r="K5427" t="s">
        <v>137</v>
      </c>
      <c r="L5427">
        <f>I5427*$Q$2/1000</f>
        <v>4.6620000000000003E-3</v>
      </c>
    </row>
    <row r="5428" spans="1:12">
      <c r="A5428" s="118">
        <v>45017</v>
      </c>
      <c r="B5428" t="s">
        <v>5342</v>
      </c>
      <c r="C5428" t="s">
        <v>5341</v>
      </c>
      <c r="D5428" t="s">
        <v>15833</v>
      </c>
      <c r="E5428" t="s">
        <v>15832</v>
      </c>
      <c r="F5428" s="119" t="s">
        <v>2481</v>
      </c>
      <c r="G5428" t="s">
        <v>2480</v>
      </c>
      <c r="H5428" t="s">
        <v>5336</v>
      </c>
      <c r="I5428">
        <v>49.6</v>
      </c>
      <c r="J5428" t="s">
        <v>223</v>
      </c>
      <c r="K5428" t="s">
        <v>137</v>
      </c>
      <c r="L5428">
        <f>I5428*$Q$5/1000</f>
        <v>5.0430800000000005E-2</v>
      </c>
    </row>
    <row r="5429" spans="1:12">
      <c r="A5429" s="118">
        <v>44927</v>
      </c>
      <c r="B5429" t="s">
        <v>13036</v>
      </c>
      <c r="C5429" t="s">
        <v>13035</v>
      </c>
      <c r="D5429" t="s">
        <v>15831</v>
      </c>
      <c r="E5429" t="s">
        <v>15830</v>
      </c>
      <c r="F5429">
        <v>4245278</v>
      </c>
      <c r="G5429" t="s">
        <v>15829</v>
      </c>
      <c r="H5429" t="s">
        <v>13030</v>
      </c>
      <c r="I5429">
        <v>12.6</v>
      </c>
      <c r="J5429" t="s">
        <v>145</v>
      </c>
      <c r="K5429" t="s">
        <v>137</v>
      </c>
      <c r="L5429">
        <f>I5429*$Q$2/1000</f>
        <v>4.6620000000000003E-3</v>
      </c>
    </row>
    <row r="5430" spans="1:12">
      <c r="A5430" s="118">
        <v>44927</v>
      </c>
      <c r="B5430" t="s">
        <v>13036</v>
      </c>
      <c r="C5430" t="s">
        <v>13035</v>
      </c>
      <c r="D5430" t="s">
        <v>14903</v>
      </c>
      <c r="E5430" t="s">
        <v>15828</v>
      </c>
      <c r="F5430">
        <v>101038491</v>
      </c>
      <c r="G5430" t="s">
        <v>13064</v>
      </c>
      <c r="H5430" t="s">
        <v>13030</v>
      </c>
      <c r="I5430">
        <v>12.6</v>
      </c>
      <c r="J5430" t="s">
        <v>145</v>
      </c>
      <c r="K5430" t="s">
        <v>137</v>
      </c>
      <c r="L5430">
        <f>I5430*$Q$2/1000</f>
        <v>4.6620000000000003E-3</v>
      </c>
    </row>
    <row r="5431" spans="1:12">
      <c r="A5431" s="118">
        <v>44927</v>
      </c>
      <c r="B5431" t="s">
        <v>13036</v>
      </c>
      <c r="C5431" t="s">
        <v>13035</v>
      </c>
      <c r="D5431" t="s">
        <v>14814</v>
      </c>
      <c r="E5431" t="s">
        <v>15827</v>
      </c>
      <c r="F5431">
        <v>4245278</v>
      </c>
      <c r="G5431" t="s">
        <v>15054</v>
      </c>
      <c r="H5431" t="s">
        <v>13030</v>
      </c>
      <c r="I5431">
        <v>12.6</v>
      </c>
      <c r="J5431" t="s">
        <v>145</v>
      </c>
      <c r="K5431" t="s">
        <v>137</v>
      </c>
      <c r="L5431">
        <f>I5431*$Q$2/1000</f>
        <v>4.6620000000000003E-3</v>
      </c>
    </row>
    <row r="5432" spans="1:12">
      <c r="A5432" s="118">
        <v>44927</v>
      </c>
      <c r="B5432" t="s">
        <v>13036</v>
      </c>
      <c r="C5432" t="s">
        <v>13035</v>
      </c>
      <c r="D5432" t="s">
        <v>14444</v>
      </c>
      <c r="E5432" t="s">
        <v>15826</v>
      </c>
      <c r="F5432">
        <v>3445267</v>
      </c>
      <c r="G5432" t="s">
        <v>13267</v>
      </c>
      <c r="H5432" t="s">
        <v>13030</v>
      </c>
      <c r="I5432">
        <v>12.6</v>
      </c>
      <c r="J5432" t="s">
        <v>145</v>
      </c>
      <c r="K5432" t="s">
        <v>137</v>
      </c>
      <c r="L5432">
        <f>I5432*$Q$2/1000</f>
        <v>4.6620000000000003E-3</v>
      </c>
    </row>
    <row r="5433" spans="1:12">
      <c r="A5433" s="118">
        <v>44927</v>
      </c>
      <c r="B5433" t="s">
        <v>13036</v>
      </c>
      <c r="C5433" t="s">
        <v>13035</v>
      </c>
      <c r="D5433" t="s">
        <v>14403</v>
      </c>
      <c r="E5433" t="s">
        <v>15825</v>
      </c>
      <c r="F5433">
        <v>57207371</v>
      </c>
      <c r="G5433" t="s">
        <v>13455</v>
      </c>
      <c r="H5433" t="s">
        <v>13030</v>
      </c>
      <c r="I5433">
        <v>12.6</v>
      </c>
      <c r="J5433" t="s">
        <v>145</v>
      </c>
      <c r="K5433" t="s">
        <v>137</v>
      </c>
      <c r="L5433">
        <f>I5433*$Q$2/1000</f>
        <v>4.6620000000000003E-3</v>
      </c>
    </row>
    <row r="5434" spans="1:12">
      <c r="A5434" s="118">
        <v>45139</v>
      </c>
      <c r="B5434" t="s">
        <v>443</v>
      </c>
      <c r="C5434" t="s">
        <v>442</v>
      </c>
      <c r="D5434" t="s">
        <v>441</v>
      </c>
      <c r="E5434" t="s">
        <v>15824</v>
      </c>
      <c r="F5434" s="119">
        <v>101037721</v>
      </c>
      <c r="G5434" t="s">
        <v>14428</v>
      </c>
      <c r="H5434" s="122" t="s">
        <v>437</v>
      </c>
      <c r="I5434">
        <v>4725</v>
      </c>
      <c r="J5434" t="s">
        <v>199</v>
      </c>
      <c r="K5434" t="s">
        <v>198</v>
      </c>
      <c r="L5434">
        <f>I5434*$Q$4*2.2/1000</f>
        <v>18.279100224000004</v>
      </c>
    </row>
    <row r="5435" spans="1:12">
      <c r="A5435" s="118">
        <v>44927</v>
      </c>
      <c r="B5435" t="s">
        <v>13036</v>
      </c>
      <c r="C5435" t="s">
        <v>13035</v>
      </c>
      <c r="D5435" t="s">
        <v>14545</v>
      </c>
      <c r="E5435" t="s">
        <v>15823</v>
      </c>
      <c r="F5435">
        <v>13206299</v>
      </c>
      <c r="G5435" t="s">
        <v>13917</v>
      </c>
      <c r="H5435" t="s">
        <v>13030</v>
      </c>
      <c r="I5435">
        <v>12.6</v>
      </c>
      <c r="J5435" t="s">
        <v>145</v>
      </c>
      <c r="K5435" t="s">
        <v>137</v>
      </c>
      <c r="L5435">
        <f>I5435*$Q$2/1000</f>
        <v>4.6620000000000003E-3</v>
      </c>
    </row>
    <row r="5436" spans="1:12">
      <c r="A5436" s="118">
        <v>45139</v>
      </c>
      <c r="B5436" t="s">
        <v>443</v>
      </c>
      <c r="C5436" t="s">
        <v>442</v>
      </c>
      <c r="D5436" t="s">
        <v>441</v>
      </c>
      <c r="E5436" t="s">
        <v>15822</v>
      </c>
      <c r="F5436" s="119">
        <v>101037721</v>
      </c>
      <c r="G5436" t="s">
        <v>14428</v>
      </c>
      <c r="H5436" s="122" t="s">
        <v>437</v>
      </c>
      <c r="I5436">
        <v>4725</v>
      </c>
      <c r="J5436" t="s">
        <v>199</v>
      </c>
      <c r="K5436" t="s">
        <v>198</v>
      </c>
      <c r="L5436">
        <f>I5436*$Q$4*2.2/1000</f>
        <v>18.279100224000004</v>
      </c>
    </row>
    <row r="5437" spans="1:12">
      <c r="A5437" s="118">
        <v>44927</v>
      </c>
      <c r="B5437" t="s">
        <v>13036</v>
      </c>
      <c r="C5437" t="s">
        <v>13035</v>
      </c>
      <c r="D5437" t="s">
        <v>15447</v>
      </c>
      <c r="E5437" t="s">
        <v>15821</v>
      </c>
      <c r="F5437">
        <v>57207482</v>
      </c>
      <c r="G5437" t="s">
        <v>13110</v>
      </c>
      <c r="H5437" t="s">
        <v>13030</v>
      </c>
      <c r="I5437">
        <v>12.6</v>
      </c>
      <c r="J5437" t="s">
        <v>145</v>
      </c>
      <c r="K5437" t="s">
        <v>137</v>
      </c>
      <c r="L5437">
        <f>I5437*$Q$2/1000</f>
        <v>4.6620000000000003E-3</v>
      </c>
    </row>
    <row r="5438" spans="1:12">
      <c r="A5438" s="118">
        <v>44927</v>
      </c>
      <c r="B5438" t="s">
        <v>13036</v>
      </c>
      <c r="C5438" t="s">
        <v>13035</v>
      </c>
      <c r="D5438" t="s">
        <v>15639</v>
      </c>
      <c r="E5438" t="s">
        <v>15820</v>
      </c>
      <c r="F5438">
        <v>101033561</v>
      </c>
      <c r="G5438" t="s">
        <v>13409</v>
      </c>
      <c r="H5438" t="s">
        <v>13030</v>
      </c>
      <c r="I5438">
        <v>12.6</v>
      </c>
      <c r="J5438" t="s">
        <v>145</v>
      </c>
      <c r="K5438" t="s">
        <v>137</v>
      </c>
      <c r="L5438">
        <f>I5438*$Q$2/1000</f>
        <v>4.6620000000000003E-3</v>
      </c>
    </row>
    <row r="5439" spans="1:12">
      <c r="A5439" s="118">
        <v>45139</v>
      </c>
      <c r="B5439" t="s">
        <v>443</v>
      </c>
      <c r="C5439" t="s">
        <v>442</v>
      </c>
      <c r="D5439" t="s">
        <v>441</v>
      </c>
      <c r="E5439" t="s">
        <v>15819</v>
      </c>
      <c r="F5439" s="119">
        <v>101037721</v>
      </c>
      <c r="G5439" t="s">
        <v>14428</v>
      </c>
      <c r="H5439" s="122" t="s">
        <v>437</v>
      </c>
      <c r="I5439">
        <v>4725</v>
      </c>
      <c r="J5439" t="s">
        <v>199</v>
      </c>
      <c r="K5439" t="s">
        <v>198</v>
      </c>
      <c r="L5439">
        <f>I5439*$Q$4*2.2/1000</f>
        <v>18.279100224000004</v>
      </c>
    </row>
    <row r="5440" spans="1:12">
      <c r="A5440" s="118">
        <v>44927</v>
      </c>
      <c r="B5440" t="s">
        <v>13036</v>
      </c>
      <c r="C5440" t="s">
        <v>13035</v>
      </c>
      <c r="D5440" t="s">
        <v>14680</v>
      </c>
      <c r="E5440" t="s">
        <v>15818</v>
      </c>
      <c r="F5440">
        <v>101044289</v>
      </c>
      <c r="G5440" t="s">
        <v>14246</v>
      </c>
      <c r="H5440" t="s">
        <v>13030</v>
      </c>
      <c r="I5440">
        <v>12.6</v>
      </c>
      <c r="J5440" t="s">
        <v>145</v>
      </c>
      <c r="K5440" t="s">
        <v>137</v>
      </c>
      <c r="L5440">
        <f>I5440*$Q$2/1000</f>
        <v>4.6620000000000003E-3</v>
      </c>
    </row>
    <row r="5441" spans="1:12">
      <c r="A5441" s="118">
        <v>45139</v>
      </c>
      <c r="B5441" t="s">
        <v>443</v>
      </c>
      <c r="C5441" t="s">
        <v>442</v>
      </c>
      <c r="D5441" t="s">
        <v>441</v>
      </c>
      <c r="E5441" t="s">
        <v>15817</v>
      </c>
      <c r="F5441" s="119">
        <v>101037721</v>
      </c>
      <c r="G5441" t="s">
        <v>14428</v>
      </c>
      <c r="H5441" s="122" t="s">
        <v>437</v>
      </c>
      <c r="I5441">
        <v>4725</v>
      </c>
      <c r="J5441" t="s">
        <v>199</v>
      </c>
      <c r="K5441" t="s">
        <v>198</v>
      </c>
      <c r="L5441">
        <f>I5441*$Q$4*2.2/1000</f>
        <v>18.279100224000004</v>
      </c>
    </row>
    <row r="5442" spans="1:12">
      <c r="A5442" s="118">
        <v>45078</v>
      </c>
      <c r="B5442" t="s">
        <v>856</v>
      </c>
      <c r="C5442" t="s">
        <v>14560</v>
      </c>
      <c r="D5442" t="s">
        <v>15714</v>
      </c>
      <c r="E5442" t="s">
        <v>15816</v>
      </c>
      <c r="F5442">
        <v>101042091</v>
      </c>
      <c r="G5442" t="s">
        <v>15815</v>
      </c>
      <c r="H5442" s="123" t="s">
        <v>851</v>
      </c>
      <c r="I5442">
        <v>5214</v>
      </c>
      <c r="J5442" t="s">
        <v>173</v>
      </c>
      <c r="K5442" t="s">
        <v>172</v>
      </c>
      <c r="L5442">
        <f>I5442*$Q$3*2.5/1000</f>
        <v>0.4181628</v>
      </c>
    </row>
    <row r="5443" spans="1:12">
      <c r="A5443" s="118">
        <v>44927</v>
      </c>
      <c r="B5443" t="s">
        <v>13036</v>
      </c>
      <c r="C5443" t="s">
        <v>13035</v>
      </c>
      <c r="D5443" t="s">
        <v>15300</v>
      </c>
      <c r="E5443" t="s">
        <v>15814</v>
      </c>
      <c r="F5443">
        <v>101038594</v>
      </c>
      <c r="G5443" t="s">
        <v>15813</v>
      </c>
      <c r="H5443" t="s">
        <v>13030</v>
      </c>
      <c r="I5443">
        <v>12.6</v>
      </c>
      <c r="J5443" t="s">
        <v>145</v>
      </c>
      <c r="K5443" t="s">
        <v>137</v>
      </c>
      <c r="L5443">
        <f>I5443*$Q$2/1000</f>
        <v>4.6620000000000003E-3</v>
      </c>
    </row>
    <row r="5444" spans="1:12">
      <c r="A5444" s="118">
        <v>44927</v>
      </c>
      <c r="B5444" t="s">
        <v>13036</v>
      </c>
      <c r="C5444" t="s">
        <v>13035</v>
      </c>
      <c r="D5444" t="s">
        <v>14491</v>
      </c>
      <c r="E5444" t="s">
        <v>15812</v>
      </c>
      <c r="F5444">
        <v>56207350</v>
      </c>
      <c r="G5444" t="s">
        <v>15811</v>
      </c>
      <c r="H5444" t="s">
        <v>13030</v>
      </c>
      <c r="I5444">
        <v>12.6</v>
      </c>
      <c r="J5444" t="s">
        <v>145</v>
      </c>
      <c r="K5444" t="s">
        <v>137</v>
      </c>
      <c r="L5444">
        <f>I5444*$Q$2/1000</f>
        <v>4.6620000000000003E-3</v>
      </c>
    </row>
    <row r="5445" spans="1:12">
      <c r="A5445" s="118">
        <v>44927</v>
      </c>
      <c r="B5445" t="s">
        <v>13036</v>
      </c>
      <c r="C5445" t="s">
        <v>13035</v>
      </c>
      <c r="D5445" t="s">
        <v>14349</v>
      </c>
      <c r="E5445" t="s">
        <v>15810</v>
      </c>
      <c r="F5445">
        <v>101018377</v>
      </c>
      <c r="G5445" t="s">
        <v>15809</v>
      </c>
      <c r="H5445" t="s">
        <v>13030</v>
      </c>
      <c r="I5445">
        <v>12.6</v>
      </c>
      <c r="J5445" t="s">
        <v>145</v>
      </c>
      <c r="K5445" t="s">
        <v>137</v>
      </c>
      <c r="L5445">
        <f>I5445*$Q$2/1000</f>
        <v>4.6620000000000003E-3</v>
      </c>
    </row>
    <row r="5446" spans="1:12">
      <c r="A5446" s="118">
        <v>44927</v>
      </c>
      <c r="B5446" t="s">
        <v>13036</v>
      </c>
      <c r="C5446" t="s">
        <v>13035</v>
      </c>
      <c r="D5446" t="s">
        <v>15037</v>
      </c>
      <c r="E5446" t="s">
        <v>15808</v>
      </c>
      <c r="F5446">
        <v>101010791</v>
      </c>
      <c r="G5446" t="s">
        <v>15118</v>
      </c>
      <c r="H5446" t="s">
        <v>13030</v>
      </c>
      <c r="I5446">
        <v>12.6</v>
      </c>
      <c r="J5446" t="s">
        <v>145</v>
      </c>
      <c r="K5446" t="s">
        <v>137</v>
      </c>
      <c r="L5446">
        <f>I5446*$Q$2/1000</f>
        <v>4.6620000000000003E-3</v>
      </c>
    </row>
    <row r="5447" spans="1:12">
      <c r="A5447" s="118">
        <v>45170</v>
      </c>
      <c r="B5447" t="s">
        <v>443</v>
      </c>
      <c r="C5447" t="s">
        <v>442</v>
      </c>
      <c r="D5447" t="s">
        <v>441</v>
      </c>
      <c r="E5447" t="s">
        <v>15807</v>
      </c>
      <c r="F5447">
        <v>101037721</v>
      </c>
      <c r="G5447" t="s">
        <v>14428</v>
      </c>
      <c r="H5447" s="122" t="s">
        <v>437</v>
      </c>
      <c r="I5447">
        <v>4725</v>
      </c>
      <c r="J5447" t="s">
        <v>199</v>
      </c>
      <c r="K5447" t="s">
        <v>198</v>
      </c>
      <c r="L5447">
        <f>I5447*$Q$4*2.2/1000</f>
        <v>18.279100224000004</v>
      </c>
    </row>
    <row r="5448" spans="1:12">
      <c r="A5448" s="118">
        <v>44927</v>
      </c>
      <c r="B5448" t="s">
        <v>13036</v>
      </c>
      <c r="C5448" t="s">
        <v>13035</v>
      </c>
      <c r="D5448" t="s">
        <v>13123</v>
      </c>
      <c r="E5448" t="s">
        <v>15806</v>
      </c>
      <c r="F5448">
        <v>101029546</v>
      </c>
      <c r="G5448" t="s">
        <v>13372</v>
      </c>
      <c r="H5448" t="s">
        <v>13030</v>
      </c>
      <c r="I5448">
        <v>12.6</v>
      </c>
      <c r="J5448" t="s">
        <v>145</v>
      </c>
      <c r="K5448" t="s">
        <v>137</v>
      </c>
      <c r="L5448">
        <f>I5448*$Q$2/1000</f>
        <v>4.6620000000000003E-3</v>
      </c>
    </row>
    <row r="5449" spans="1:12">
      <c r="A5449" s="118">
        <v>44927</v>
      </c>
      <c r="B5449" t="s">
        <v>13036</v>
      </c>
      <c r="C5449" t="s">
        <v>13035</v>
      </c>
      <c r="D5449" t="s">
        <v>14407</v>
      </c>
      <c r="E5449" t="s">
        <v>15805</v>
      </c>
      <c r="F5449" t="s">
        <v>13228</v>
      </c>
      <c r="G5449" t="s">
        <v>13227</v>
      </c>
      <c r="H5449" t="s">
        <v>13030</v>
      </c>
      <c r="I5449">
        <v>12.6</v>
      </c>
      <c r="J5449" t="s">
        <v>145</v>
      </c>
      <c r="K5449" t="s">
        <v>137</v>
      </c>
      <c r="L5449">
        <f>I5449*$Q$2/1000</f>
        <v>4.6620000000000003E-3</v>
      </c>
    </row>
    <row r="5450" spans="1:12">
      <c r="A5450" s="118">
        <v>44927</v>
      </c>
      <c r="B5450" t="s">
        <v>13036</v>
      </c>
      <c r="C5450" t="s">
        <v>13035</v>
      </c>
      <c r="D5450" t="s">
        <v>14737</v>
      </c>
      <c r="E5450" t="s">
        <v>15804</v>
      </c>
      <c r="F5450">
        <v>101037558</v>
      </c>
      <c r="G5450" t="s">
        <v>14721</v>
      </c>
      <c r="H5450" t="s">
        <v>13030</v>
      </c>
      <c r="I5450">
        <v>12.6</v>
      </c>
      <c r="J5450" t="s">
        <v>145</v>
      </c>
      <c r="K5450" t="s">
        <v>137</v>
      </c>
      <c r="L5450">
        <f>I5450*$Q$2/1000</f>
        <v>4.6620000000000003E-3</v>
      </c>
    </row>
    <row r="5451" spans="1:12">
      <c r="A5451" s="118">
        <v>44927</v>
      </c>
      <c r="B5451" t="s">
        <v>13036</v>
      </c>
      <c r="C5451" t="s">
        <v>13035</v>
      </c>
      <c r="D5451" t="s">
        <v>15077</v>
      </c>
      <c r="E5451" t="s">
        <v>15803</v>
      </c>
      <c r="F5451">
        <v>101019928</v>
      </c>
      <c r="G5451" t="s">
        <v>13041</v>
      </c>
      <c r="H5451" t="s">
        <v>13030</v>
      </c>
      <c r="I5451">
        <v>12.6</v>
      </c>
      <c r="J5451" t="s">
        <v>145</v>
      </c>
      <c r="K5451" t="s">
        <v>137</v>
      </c>
      <c r="L5451">
        <f>I5451*$Q$2/1000</f>
        <v>4.6620000000000003E-3</v>
      </c>
    </row>
    <row r="5452" spans="1:12">
      <c r="A5452" s="118">
        <v>44927</v>
      </c>
      <c r="B5452" t="s">
        <v>13036</v>
      </c>
      <c r="C5452" t="s">
        <v>13035</v>
      </c>
      <c r="D5452" t="s">
        <v>15802</v>
      </c>
      <c r="E5452" t="s">
        <v>15801</v>
      </c>
      <c r="F5452">
        <v>101050292</v>
      </c>
      <c r="G5452" t="s">
        <v>13172</v>
      </c>
      <c r="H5452" t="s">
        <v>13030</v>
      </c>
      <c r="I5452">
        <v>12.6</v>
      </c>
      <c r="J5452" t="s">
        <v>145</v>
      </c>
      <c r="K5452" t="s">
        <v>137</v>
      </c>
      <c r="L5452">
        <f>I5452*$Q$2/1000</f>
        <v>4.6620000000000003E-3</v>
      </c>
    </row>
    <row r="5453" spans="1:12">
      <c r="A5453" s="118">
        <v>44927</v>
      </c>
      <c r="B5453" t="s">
        <v>13036</v>
      </c>
      <c r="C5453" t="s">
        <v>13035</v>
      </c>
      <c r="D5453" t="s">
        <v>15800</v>
      </c>
      <c r="E5453" t="s">
        <v>15799</v>
      </c>
      <c r="F5453">
        <v>101050292</v>
      </c>
      <c r="G5453" t="s">
        <v>13172</v>
      </c>
      <c r="H5453" t="s">
        <v>13030</v>
      </c>
      <c r="I5453">
        <v>12.6</v>
      </c>
      <c r="J5453" t="s">
        <v>145</v>
      </c>
      <c r="K5453" t="s">
        <v>137</v>
      </c>
      <c r="L5453">
        <f>I5453*$Q$2/1000</f>
        <v>4.6620000000000003E-3</v>
      </c>
    </row>
    <row r="5454" spans="1:12">
      <c r="A5454" s="118">
        <v>44927</v>
      </c>
      <c r="B5454" t="s">
        <v>13036</v>
      </c>
      <c r="C5454" t="s">
        <v>13035</v>
      </c>
      <c r="D5454" t="s">
        <v>15447</v>
      </c>
      <c r="E5454" t="s">
        <v>15798</v>
      </c>
      <c r="F5454">
        <v>101045474</v>
      </c>
      <c r="G5454" t="s">
        <v>13599</v>
      </c>
      <c r="H5454" t="s">
        <v>13030</v>
      </c>
      <c r="I5454">
        <v>12.6</v>
      </c>
      <c r="J5454" t="s">
        <v>145</v>
      </c>
      <c r="K5454" t="s">
        <v>137</v>
      </c>
      <c r="L5454">
        <f>I5454*$Q$2/1000</f>
        <v>4.6620000000000003E-3</v>
      </c>
    </row>
    <row r="5455" spans="1:12">
      <c r="A5455" s="118">
        <v>44927</v>
      </c>
      <c r="B5455" t="s">
        <v>13036</v>
      </c>
      <c r="C5455" t="s">
        <v>13035</v>
      </c>
      <c r="D5455" t="s">
        <v>15639</v>
      </c>
      <c r="E5455" t="s">
        <v>15797</v>
      </c>
      <c r="F5455">
        <v>101048768</v>
      </c>
      <c r="G5455" t="s">
        <v>13823</v>
      </c>
      <c r="H5455" t="s">
        <v>13030</v>
      </c>
      <c r="I5455">
        <v>12.6</v>
      </c>
      <c r="J5455" t="s">
        <v>145</v>
      </c>
      <c r="K5455" t="s">
        <v>137</v>
      </c>
      <c r="L5455">
        <f>I5455*$Q$2/1000</f>
        <v>4.6620000000000003E-3</v>
      </c>
    </row>
    <row r="5456" spans="1:12">
      <c r="A5456" s="118">
        <v>44927</v>
      </c>
      <c r="B5456" t="s">
        <v>13036</v>
      </c>
      <c r="C5456" t="s">
        <v>13035</v>
      </c>
      <c r="D5456" t="s">
        <v>14457</v>
      </c>
      <c r="E5456" t="s">
        <v>15796</v>
      </c>
      <c r="F5456">
        <v>101050292</v>
      </c>
      <c r="G5456" t="s">
        <v>13172</v>
      </c>
      <c r="H5456" t="s">
        <v>13030</v>
      </c>
      <c r="I5456">
        <v>12.6</v>
      </c>
      <c r="J5456" t="s">
        <v>145</v>
      </c>
      <c r="K5456" t="s">
        <v>137</v>
      </c>
      <c r="L5456">
        <f>I5456*$Q$2/1000</f>
        <v>4.6620000000000003E-3</v>
      </c>
    </row>
    <row r="5457" spans="1:12">
      <c r="A5457" s="118">
        <v>44927</v>
      </c>
      <c r="B5457" t="s">
        <v>13036</v>
      </c>
      <c r="C5457" t="s">
        <v>13035</v>
      </c>
      <c r="D5457" t="s">
        <v>14881</v>
      </c>
      <c r="E5457" t="s">
        <v>15795</v>
      </c>
      <c r="F5457">
        <v>101045474</v>
      </c>
      <c r="G5457" t="s">
        <v>13599</v>
      </c>
      <c r="H5457" t="s">
        <v>13030</v>
      </c>
      <c r="I5457">
        <v>12.6</v>
      </c>
      <c r="J5457" t="s">
        <v>145</v>
      </c>
      <c r="K5457" t="s">
        <v>137</v>
      </c>
      <c r="L5457">
        <f>I5457*$Q$2/1000</f>
        <v>4.6620000000000003E-3</v>
      </c>
    </row>
    <row r="5458" spans="1:12">
      <c r="A5458" s="118">
        <v>44927</v>
      </c>
      <c r="B5458" t="s">
        <v>13036</v>
      </c>
      <c r="C5458" t="s">
        <v>13035</v>
      </c>
      <c r="D5458" t="s">
        <v>15077</v>
      </c>
      <c r="E5458" t="s">
        <v>15794</v>
      </c>
      <c r="F5458">
        <v>101042174</v>
      </c>
      <c r="G5458" t="s">
        <v>15145</v>
      </c>
      <c r="H5458" t="s">
        <v>13030</v>
      </c>
      <c r="I5458">
        <v>12.6</v>
      </c>
      <c r="J5458" t="s">
        <v>145</v>
      </c>
      <c r="K5458" t="s">
        <v>137</v>
      </c>
      <c r="L5458">
        <f>I5458*$Q$2/1000</f>
        <v>4.6620000000000003E-3</v>
      </c>
    </row>
    <row r="5459" spans="1:12">
      <c r="A5459" s="118">
        <v>44927</v>
      </c>
      <c r="B5459" t="s">
        <v>13036</v>
      </c>
      <c r="C5459" t="s">
        <v>13035</v>
      </c>
      <c r="D5459" t="s">
        <v>14881</v>
      </c>
      <c r="E5459" t="s">
        <v>15793</v>
      </c>
      <c r="F5459">
        <v>101042174</v>
      </c>
      <c r="G5459" t="s">
        <v>15145</v>
      </c>
      <c r="H5459" t="s">
        <v>13030</v>
      </c>
      <c r="I5459">
        <v>12.6</v>
      </c>
      <c r="J5459" t="s">
        <v>145</v>
      </c>
      <c r="K5459" t="s">
        <v>137</v>
      </c>
      <c r="L5459">
        <f>I5459*$Q$2/1000</f>
        <v>4.6620000000000003E-3</v>
      </c>
    </row>
    <row r="5460" spans="1:12">
      <c r="A5460" s="118">
        <v>44927</v>
      </c>
      <c r="B5460" t="s">
        <v>13036</v>
      </c>
      <c r="C5460" t="s">
        <v>13035</v>
      </c>
      <c r="D5460" t="s">
        <v>14444</v>
      </c>
      <c r="E5460" t="s">
        <v>15792</v>
      </c>
      <c r="F5460">
        <v>3445349</v>
      </c>
      <c r="G5460" t="s">
        <v>15177</v>
      </c>
      <c r="H5460" t="s">
        <v>13030</v>
      </c>
      <c r="I5460">
        <v>12.6</v>
      </c>
      <c r="J5460" t="s">
        <v>145</v>
      </c>
      <c r="K5460" t="s">
        <v>137</v>
      </c>
      <c r="L5460">
        <f>I5460*$Q$2/1000</f>
        <v>4.6620000000000003E-3</v>
      </c>
    </row>
    <row r="5461" spans="1:12">
      <c r="A5461" s="118">
        <v>44927</v>
      </c>
      <c r="B5461" t="s">
        <v>13036</v>
      </c>
      <c r="C5461" t="s">
        <v>13035</v>
      </c>
      <c r="D5461" t="s">
        <v>15791</v>
      </c>
      <c r="E5461" t="s">
        <v>15790</v>
      </c>
      <c r="F5461">
        <v>5145021</v>
      </c>
      <c r="G5461" t="s">
        <v>15648</v>
      </c>
      <c r="H5461" t="s">
        <v>13030</v>
      </c>
      <c r="I5461">
        <v>12.6</v>
      </c>
      <c r="J5461" t="s">
        <v>145</v>
      </c>
      <c r="K5461" t="s">
        <v>137</v>
      </c>
      <c r="L5461">
        <f>I5461*$Q$2/1000</f>
        <v>4.6620000000000003E-3</v>
      </c>
    </row>
    <row r="5462" spans="1:12">
      <c r="A5462" s="118">
        <v>44927</v>
      </c>
      <c r="B5462" t="s">
        <v>13036</v>
      </c>
      <c r="C5462" t="s">
        <v>13035</v>
      </c>
      <c r="D5462" t="s">
        <v>15789</v>
      </c>
      <c r="E5462" t="s">
        <v>15788</v>
      </c>
      <c r="F5462">
        <v>101018492</v>
      </c>
      <c r="G5462" t="s">
        <v>13124</v>
      </c>
      <c r="H5462" t="s">
        <v>13030</v>
      </c>
      <c r="I5462">
        <v>12.6</v>
      </c>
      <c r="J5462" t="s">
        <v>145</v>
      </c>
      <c r="K5462" t="s">
        <v>137</v>
      </c>
      <c r="L5462">
        <f>I5462*$Q$2/1000</f>
        <v>4.6620000000000003E-3</v>
      </c>
    </row>
    <row r="5463" spans="1:12">
      <c r="A5463" s="118">
        <v>44927</v>
      </c>
      <c r="B5463" t="s">
        <v>13036</v>
      </c>
      <c r="C5463" t="s">
        <v>13035</v>
      </c>
      <c r="D5463" t="s">
        <v>15632</v>
      </c>
      <c r="E5463" t="s">
        <v>15787</v>
      </c>
      <c r="F5463">
        <v>34203497</v>
      </c>
      <c r="G5463" t="s">
        <v>15786</v>
      </c>
      <c r="H5463" t="s">
        <v>13030</v>
      </c>
      <c r="I5463">
        <v>12.6</v>
      </c>
      <c r="J5463" t="s">
        <v>145</v>
      </c>
      <c r="K5463" t="s">
        <v>137</v>
      </c>
      <c r="L5463">
        <f>I5463*$Q$2/1000</f>
        <v>4.6620000000000003E-3</v>
      </c>
    </row>
    <row r="5464" spans="1:12">
      <c r="A5464" s="118">
        <v>44927</v>
      </c>
      <c r="B5464" t="s">
        <v>13036</v>
      </c>
      <c r="C5464" t="s">
        <v>13035</v>
      </c>
      <c r="D5464" t="s">
        <v>14728</v>
      </c>
      <c r="E5464" t="s">
        <v>15785</v>
      </c>
      <c r="F5464">
        <v>101010791</v>
      </c>
      <c r="G5464" t="s">
        <v>15118</v>
      </c>
      <c r="H5464" t="s">
        <v>13030</v>
      </c>
      <c r="I5464">
        <v>12.6</v>
      </c>
      <c r="J5464" t="s">
        <v>145</v>
      </c>
      <c r="K5464" t="s">
        <v>137</v>
      </c>
      <c r="L5464">
        <f>I5464*$Q$2/1000</f>
        <v>4.6620000000000003E-3</v>
      </c>
    </row>
    <row r="5465" spans="1:12">
      <c r="A5465" s="118">
        <v>44927</v>
      </c>
      <c r="B5465" t="s">
        <v>13036</v>
      </c>
      <c r="C5465" t="s">
        <v>13035</v>
      </c>
      <c r="D5465" t="s">
        <v>14162</v>
      </c>
      <c r="E5465" t="s">
        <v>15784</v>
      </c>
      <c r="F5465">
        <v>51204340</v>
      </c>
      <c r="G5465" t="s">
        <v>15563</v>
      </c>
      <c r="H5465" t="s">
        <v>13030</v>
      </c>
      <c r="I5465">
        <v>12.6</v>
      </c>
      <c r="J5465" t="s">
        <v>145</v>
      </c>
      <c r="K5465" t="s">
        <v>137</v>
      </c>
      <c r="L5465">
        <f>I5465*$Q$2/1000</f>
        <v>4.6620000000000003E-3</v>
      </c>
    </row>
    <row r="5466" spans="1:12">
      <c r="A5466" s="118">
        <v>45078</v>
      </c>
      <c r="B5466" t="s">
        <v>574</v>
      </c>
      <c r="C5466" t="s">
        <v>573</v>
      </c>
      <c r="D5466" t="s">
        <v>15783</v>
      </c>
      <c r="E5466" t="s">
        <v>15782</v>
      </c>
      <c r="F5466">
        <v>101035717</v>
      </c>
      <c r="G5466" t="s">
        <v>1406</v>
      </c>
      <c r="H5466" t="s">
        <v>569</v>
      </c>
      <c r="I5466">
        <v>298</v>
      </c>
      <c r="J5466" t="s">
        <v>145</v>
      </c>
      <c r="K5466" t="s">
        <v>137</v>
      </c>
      <c r="L5466">
        <f>I5466*$Q$2/100/1000</f>
        <v>1.1026E-3</v>
      </c>
    </row>
    <row r="5467" spans="1:12">
      <c r="A5467" s="118">
        <v>45078</v>
      </c>
      <c r="B5467" t="s">
        <v>574</v>
      </c>
      <c r="C5467" t="s">
        <v>573</v>
      </c>
      <c r="D5467" t="s">
        <v>15781</v>
      </c>
      <c r="E5467" t="s">
        <v>15780</v>
      </c>
      <c r="F5467">
        <v>101035717</v>
      </c>
      <c r="G5467" t="s">
        <v>1406</v>
      </c>
      <c r="H5467" t="s">
        <v>569</v>
      </c>
      <c r="I5467">
        <v>298</v>
      </c>
      <c r="J5467" t="s">
        <v>145</v>
      </c>
      <c r="K5467" t="s">
        <v>137</v>
      </c>
      <c r="L5467">
        <f>I5467*$Q$2/100/1000</f>
        <v>1.1026E-3</v>
      </c>
    </row>
    <row r="5468" spans="1:12">
      <c r="A5468" s="118">
        <v>44927</v>
      </c>
      <c r="B5468" t="s">
        <v>13036</v>
      </c>
      <c r="C5468" t="s">
        <v>13035</v>
      </c>
      <c r="D5468" t="s">
        <v>15109</v>
      </c>
      <c r="E5468" t="s">
        <v>15779</v>
      </c>
      <c r="F5468">
        <v>3445185</v>
      </c>
      <c r="G5468" t="s">
        <v>15763</v>
      </c>
      <c r="H5468" t="s">
        <v>13030</v>
      </c>
      <c r="I5468">
        <v>12.6</v>
      </c>
      <c r="J5468" t="s">
        <v>145</v>
      </c>
      <c r="K5468" t="s">
        <v>137</v>
      </c>
      <c r="L5468">
        <f>I5468*$Q$2/1000</f>
        <v>4.6620000000000003E-3</v>
      </c>
    </row>
    <row r="5469" spans="1:12">
      <c r="A5469" s="118">
        <v>44927</v>
      </c>
      <c r="B5469" t="s">
        <v>13036</v>
      </c>
      <c r="C5469" t="s">
        <v>13035</v>
      </c>
      <c r="D5469" t="s">
        <v>15778</v>
      </c>
      <c r="E5469" t="s">
        <v>15777</v>
      </c>
      <c r="F5469" t="s">
        <v>15776</v>
      </c>
      <c r="G5469" t="s">
        <v>15775</v>
      </c>
      <c r="H5469" t="s">
        <v>13030</v>
      </c>
      <c r="I5469">
        <v>12.6</v>
      </c>
      <c r="J5469" t="s">
        <v>145</v>
      </c>
      <c r="K5469" t="s">
        <v>137</v>
      </c>
      <c r="L5469">
        <f>I5469*$Q$2/1000</f>
        <v>4.6620000000000003E-3</v>
      </c>
    </row>
    <row r="5470" spans="1:12">
      <c r="A5470" s="118">
        <v>44927</v>
      </c>
      <c r="B5470" t="s">
        <v>13036</v>
      </c>
      <c r="C5470" t="s">
        <v>13035</v>
      </c>
      <c r="D5470" t="s">
        <v>15057</v>
      </c>
      <c r="E5470" t="s">
        <v>15774</v>
      </c>
      <c r="F5470">
        <v>101025610</v>
      </c>
      <c r="G5470" t="s">
        <v>13608</v>
      </c>
      <c r="H5470" t="s">
        <v>13030</v>
      </c>
      <c r="I5470">
        <v>12.6</v>
      </c>
      <c r="J5470" t="s">
        <v>145</v>
      </c>
      <c r="K5470" t="s">
        <v>137</v>
      </c>
      <c r="L5470">
        <f>I5470*$Q$2/1000</f>
        <v>4.6620000000000003E-3</v>
      </c>
    </row>
    <row r="5471" spans="1:12">
      <c r="A5471" s="118">
        <v>44927</v>
      </c>
      <c r="B5471" t="s">
        <v>13036</v>
      </c>
      <c r="C5471" t="s">
        <v>13035</v>
      </c>
      <c r="D5471" t="s">
        <v>15081</v>
      </c>
      <c r="E5471" t="s">
        <v>15773</v>
      </c>
      <c r="F5471">
        <v>42205932</v>
      </c>
      <c r="G5471" t="s">
        <v>13589</v>
      </c>
      <c r="H5471" t="s">
        <v>13030</v>
      </c>
      <c r="I5471">
        <v>12.6</v>
      </c>
      <c r="J5471" t="s">
        <v>145</v>
      </c>
      <c r="K5471" t="s">
        <v>137</v>
      </c>
      <c r="L5471">
        <f>I5471*$Q$2/1000</f>
        <v>4.6620000000000003E-3</v>
      </c>
    </row>
    <row r="5472" spans="1:12">
      <c r="A5472" s="118">
        <v>44927</v>
      </c>
      <c r="B5472" t="s">
        <v>13036</v>
      </c>
      <c r="C5472" t="s">
        <v>13035</v>
      </c>
      <c r="D5472" t="s">
        <v>15772</v>
      </c>
      <c r="E5472" t="s">
        <v>15771</v>
      </c>
      <c r="F5472" t="s">
        <v>15291</v>
      </c>
      <c r="G5472" t="s">
        <v>15290</v>
      </c>
      <c r="H5472" t="s">
        <v>13030</v>
      </c>
      <c r="I5472">
        <v>12.6</v>
      </c>
      <c r="J5472" t="s">
        <v>145</v>
      </c>
      <c r="K5472" t="s">
        <v>137</v>
      </c>
      <c r="L5472">
        <f>I5472*$Q$2/1000</f>
        <v>4.6620000000000003E-3</v>
      </c>
    </row>
    <row r="5473" spans="1:12">
      <c r="A5473" s="118">
        <v>44927</v>
      </c>
      <c r="B5473" t="s">
        <v>13036</v>
      </c>
      <c r="C5473" t="s">
        <v>13035</v>
      </c>
      <c r="D5473" t="s">
        <v>14553</v>
      </c>
      <c r="E5473" t="s">
        <v>15770</v>
      </c>
      <c r="F5473">
        <v>101010791</v>
      </c>
      <c r="G5473" t="s">
        <v>15118</v>
      </c>
      <c r="H5473" t="s">
        <v>13030</v>
      </c>
      <c r="I5473">
        <v>12.6</v>
      </c>
      <c r="J5473" t="s">
        <v>145</v>
      </c>
      <c r="K5473" t="s">
        <v>137</v>
      </c>
      <c r="L5473">
        <f>I5473*$Q$2/1000</f>
        <v>4.6620000000000003E-3</v>
      </c>
    </row>
    <row r="5474" spans="1:12">
      <c r="A5474" s="118">
        <v>45078</v>
      </c>
      <c r="B5474" t="s">
        <v>868</v>
      </c>
      <c r="C5474" t="s">
        <v>867</v>
      </c>
      <c r="D5474" t="s">
        <v>9508</v>
      </c>
      <c r="E5474" t="s">
        <v>15769</v>
      </c>
      <c r="F5474">
        <v>42203630</v>
      </c>
      <c r="G5474" t="s">
        <v>864</v>
      </c>
      <c r="H5474" t="s">
        <v>863</v>
      </c>
      <c r="I5474">
        <f>1958*2</f>
        <v>3916</v>
      </c>
      <c r="J5474" t="s">
        <v>145</v>
      </c>
      <c r="K5474" t="s">
        <v>137</v>
      </c>
      <c r="L5474">
        <f>I5474*$Q$5/100/1000</f>
        <v>3.9815929999999999E-2</v>
      </c>
    </row>
    <row r="5475" spans="1:12">
      <c r="A5475" s="118">
        <v>45078</v>
      </c>
      <c r="B5475" t="s">
        <v>240</v>
      </c>
      <c r="C5475" t="s">
        <v>239</v>
      </c>
      <c r="D5475" t="s">
        <v>11215</v>
      </c>
      <c r="E5475" t="s">
        <v>15768</v>
      </c>
      <c r="F5475">
        <v>101018323</v>
      </c>
      <c r="G5475" t="s">
        <v>14534</v>
      </c>
      <c r="H5475" t="s">
        <v>235</v>
      </c>
      <c r="I5475">
        <v>390</v>
      </c>
      <c r="J5475" t="s">
        <v>145</v>
      </c>
      <c r="K5475" t="s">
        <v>137</v>
      </c>
      <c r="L5475">
        <f>I5475*$Q$2/100/1000</f>
        <v>1.4430000000000001E-3</v>
      </c>
    </row>
    <row r="5476" spans="1:12">
      <c r="A5476" s="118">
        <v>44927</v>
      </c>
      <c r="B5476" t="s">
        <v>13036</v>
      </c>
      <c r="C5476" t="s">
        <v>13035</v>
      </c>
      <c r="D5476" t="s">
        <v>15767</v>
      </c>
      <c r="E5476" t="s">
        <v>15766</v>
      </c>
      <c r="F5476">
        <v>101049305</v>
      </c>
      <c r="G5476" t="s">
        <v>15765</v>
      </c>
      <c r="H5476" t="s">
        <v>13030</v>
      </c>
      <c r="I5476">
        <v>12.6</v>
      </c>
      <c r="J5476" t="s">
        <v>145</v>
      </c>
      <c r="K5476" t="s">
        <v>137</v>
      </c>
      <c r="L5476">
        <f>I5476*$Q$2/1000</f>
        <v>4.6620000000000003E-3</v>
      </c>
    </row>
    <row r="5477" spans="1:12">
      <c r="A5477" s="118">
        <v>44927</v>
      </c>
      <c r="B5477" t="s">
        <v>13036</v>
      </c>
      <c r="C5477" t="s">
        <v>13035</v>
      </c>
      <c r="D5477" t="s">
        <v>14553</v>
      </c>
      <c r="E5477" t="s">
        <v>15764</v>
      </c>
      <c r="F5477">
        <v>3445185</v>
      </c>
      <c r="G5477" t="s">
        <v>15763</v>
      </c>
      <c r="H5477" t="s">
        <v>13030</v>
      </c>
      <c r="I5477">
        <v>12.6</v>
      </c>
      <c r="J5477" t="s">
        <v>145</v>
      </c>
      <c r="K5477" t="s">
        <v>137</v>
      </c>
      <c r="L5477">
        <f>I5477*$Q$2/1000</f>
        <v>4.6620000000000003E-3</v>
      </c>
    </row>
    <row r="5478" spans="1:12">
      <c r="A5478" s="118">
        <v>45078</v>
      </c>
      <c r="B5478" t="s">
        <v>574</v>
      </c>
      <c r="C5478" t="s">
        <v>573</v>
      </c>
      <c r="D5478" t="s">
        <v>3636</v>
      </c>
      <c r="E5478" t="s">
        <v>15762</v>
      </c>
      <c r="F5478">
        <v>4245252</v>
      </c>
      <c r="G5478" t="s">
        <v>1824</v>
      </c>
      <c r="H5478" t="s">
        <v>569</v>
      </c>
      <c r="I5478">
        <v>298</v>
      </c>
      <c r="J5478" t="s">
        <v>145</v>
      </c>
      <c r="K5478" t="s">
        <v>137</v>
      </c>
      <c r="L5478">
        <f>I5478*$Q$2/100/1000</f>
        <v>1.1026E-3</v>
      </c>
    </row>
    <row r="5479" spans="1:12">
      <c r="A5479" s="118">
        <v>44927</v>
      </c>
      <c r="B5479" t="s">
        <v>13036</v>
      </c>
      <c r="C5479" t="s">
        <v>13035</v>
      </c>
      <c r="D5479" t="s">
        <v>15761</v>
      </c>
      <c r="E5479" t="s">
        <v>15760</v>
      </c>
      <c r="F5479">
        <v>101039400</v>
      </c>
      <c r="G5479" t="s">
        <v>15759</v>
      </c>
      <c r="H5479" t="s">
        <v>13030</v>
      </c>
      <c r="I5479">
        <v>12.6</v>
      </c>
      <c r="J5479" t="s">
        <v>145</v>
      </c>
      <c r="K5479" t="s">
        <v>137</v>
      </c>
      <c r="L5479">
        <f>I5479*$Q$2/1000</f>
        <v>4.6620000000000003E-3</v>
      </c>
    </row>
    <row r="5480" spans="1:12">
      <c r="A5480" s="118">
        <v>44927</v>
      </c>
      <c r="B5480" t="s">
        <v>13036</v>
      </c>
      <c r="C5480" t="s">
        <v>13035</v>
      </c>
      <c r="D5480" t="s">
        <v>15300</v>
      </c>
      <c r="E5480" t="s">
        <v>15758</v>
      </c>
      <c r="F5480">
        <v>101038511</v>
      </c>
      <c r="G5480" t="s">
        <v>13809</v>
      </c>
      <c r="H5480" t="s">
        <v>13030</v>
      </c>
      <c r="I5480">
        <v>12.6</v>
      </c>
      <c r="J5480" t="s">
        <v>145</v>
      </c>
      <c r="K5480" t="s">
        <v>137</v>
      </c>
      <c r="L5480">
        <f>I5480*$Q$2/1000</f>
        <v>4.6620000000000003E-3</v>
      </c>
    </row>
    <row r="5481" spans="1:12">
      <c r="A5481" s="118">
        <v>44927</v>
      </c>
      <c r="B5481" t="s">
        <v>13036</v>
      </c>
      <c r="C5481" t="s">
        <v>13035</v>
      </c>
      <c r="D5481" t="s">
        <v>14514</v>
      </c>
      <c r="E5481" t="s">
        <v>15757</v>
      </c>
      <c r="F5481" t="s">
        <v>15756</v>
      </c>
      <c r="G5481" t="s">
        <v>15755</v>
      </c>
      <c r="H5481" t="s">
        <v>13030</v>
      </c>
      <c r="I5481">
        <v>12.6</v>
      </c>
      <c r="J5481" t="s">
        <v>145</v>
      </c>
      <c r="K5481" t="s">
        <v>137</v>
      </c>
      <c r="L5481">
        <f>I5481*$Q$2/1000</f>
        <v>4.6620000000000003E-3</v>
      </c>
    </row>
    <row r="5482" spans="1:12">
      <c r="A5482" s="118">
        <v>44927</v>
      </c>
      <c r="B5482" t="s">
        <v>13036</v>
      </c>
      <c r="C5482" t="s">
        <v>13035</v>
      </c>
      <c r="D5482" t="s">
        <v>13082</v>
      </c>
      <c r="E5482" t="s">
        <v>15754</v>
      </c>
      <c r="F5482" t="s">
        <v>14391</v>
      </c>
      <c r="G5482" t="s">
        <v>14390</v>
      </c>
      <c r="H5482" t="s">
        <v>13030</v>
      </c>
      <c r="I5482">
        <v>12.6</v>
      </c>
      <c r="J5482" t="s">
        <v>145</v>
      </c>
      <c r="K5482" t="s">
        <v>137</v>
      </c>
      <c r="L5482">
        <f>I5482*$Q$2/1000</f>
        <v>4.6620000000000003E-3</v>
      </c>
    </row>
    <row r="5483" spans="1:12">
      <c r="A5483" s="118">
        <v>44927</v>
      </c>
      <c r="B5483" t="s">
        <v>13036</v>
      </c>
      <c r="C5483" t="s">
        <v>13035</v>
      </c>
      <c r="D5483" t="s">
        <v>15753</v>
      </c>
      <c r="E5483" t="s">
        <v>15752</v>
      </c>
      <c r="F5483">
        <v>101025603</v>
      </c>
      <c r="G5483" t="s">
        <v>13178</v>
      </c>
      <c r="H5483" t="s">
        <v>13030</v>
      </c>
      <c r="I5483">
        <v>12.6</v>
      </c>
      <c r="J5483" t="s">
        <v>145</v>
      </c>
      <c r="K5483" t="s">
        <v>137</v>
      </c>
      <c r="L5483">
        <f>I5483*$Q$2/1000</f>
        <v>4.6620000000000003E-3</v>
      </c>
    </row>
    <row r="5484" spans="1:12">
      <c r="A5484" s="118">
        <v>44958</v>
      </c>
      <c r="B5484" t="s">
        <v>13036</v>
      </c>
      <c r="C5484" t="s">
        <v>13035</v>
      </c>
      <c r="D5484" t="s">
        <v>15751</v>
      </c>
      <c r="E5484" t="s">
        <v>15750</v>
      </c>
      <c r="F5484">
        <v>56203511</v>
      </c>
      <c r="G5484" t="s">
        <v>15645</v>
      </c>
      <c r="H5484" t="s">
        <v>13030</v>
      </c>
      <c r="I5484">
        <v>12.6</v>
      </c>
      <c r="J5484" t="s">
        <v>145</v>
      </c>
      <c r="K5484" t="s">
        <v>137</v>
      </c>
      <c r="L5484">
        <f>I5484*$Q$2/1000</f>
        <v>4.6620000000000003E-3</v>
      </c>
    </row>
    <row r="5485" spans="1:12">
      <c r="A5485" s="118">
        <v>44958</v>
      </c>
      <c r="B5485" t="s">
        <v>13036</v>
      </c>
      <c r="C5485" t="s">
        <v>13035</v>
      </c>
      <c r="D5485" t="s">
        <v>13621</v>
      </c>
      <c r="E5485" t="s">
        <v>15749</v>
      </c>
      <c r="F5485">
        <v>101048951</v>
      </c>
      <c r="G5485" t="s">
        <v>15748</v>
      </c>
      <c r="H5485" t="s">
        <v>13030</v>
      </c>
      <c r="I5485">
        <v>12.6</v>
      </c>
      <c r="J5485" t="s">
        <v>145</v>
      </c>
      <c r="K5485" t="s">
        <v>137</v>
      </c>
      <c r="L5485">
        <f>I5485*$Q$2/1000</f>
        <v>4.6620000000000003E-3</v>
      </c>
    </row>
    <row r="5486" spans="1:12">
      <c r="A5486" s="118">
        <v>44958</v>
      </c>
      <c r="B5486" t="s">
        <v>13036</v>
      </c>
      <c r="C5486" t="s">
        <v>13035</v>
      </c>
      <c r="D5486" t="s">
        <v>15747</v>
      </c>
      <c r="E5486" t="s">
        <v>15746</v>
      </c>
      <c r="F5486" t="s">
        <v>15745</v>
      </c>
      <c r="G5486" t="s">
        <v>15744</v>
      </c>
      <c r="H5486" t="s">
        <v>13030</v>
      </c>
      <c r="I5486">
        <v>12.6</v>
      </c>
      <c r="J5486" t="s">
        <v>145</v>
      </c>
      <c r="K5486" t="s">
        <v>137</v>
      </c>
      <c r="L5486">
        <f>I5486*$Q$2/1000</f>
        <v>4.6620000000000003E-3</v>
      </c>
    </row>
    <row r="5487" spans="1:12">
      <c r="A5487" s="118">
        <v>44958</v>
      </c>
      <c r="B5487" t="s">
        <v>13036</v>
      </c>
      <c r="C5487" t="s">
        <v>13035</v>
      </c>
      <c r="D5487" t="s">
        <v>15639</v>
      </c>
      <c r="E5487" t="s">
        <v>15743</v>
      </c>
      <c r="F5487">
        <v>101027470</v>
      </c>
      <c r="G5487" t="s">
        <v>929</v>
      </c>
      <c r="H5487" t="s">
        <v>13030</v>
      </c>
      <c r="I5487">
        <v>12.6</v>
      </c>
      <c r="J5487" t="s">
        <v>145</v>
      </c>
      <c r="K5487" t="s">
        <v>137</v>
      </c>
      <c r="L5487">
        <f>I5487*$Q$2/1000</f>
        <v>4.6620000000000003E-3</v>
      </c>
    </row>
    <row r="5488" spans="1:12">
      <c r="A5488" s="118">
        <v>44958</v>
      </c>
      <c r="B5488" t="s">
        <v>13036</v>
      </c>
      <c r="C5488" t="s">
        <v>13035</v>
      </c>
      <c r="D5488" t="s">
        <v>14553</v>
      </c>
      <c r="E5488" t="s">
        <v>15742</v>
      </c>
      <c r="F5488">
        <v>101039674</v>
      </c>
      <c r="G5488" t="s">
        <v>13200</v>
      </c>
      <c r="H5488" t="s">
        <v>13030</v>
      </c>
      <c r="I5488">
        <v>12.6</v>
      </c>
      <c r="J5488" t="s">
        <v>145</v>
      </c>
      <c r="K5488" t="s">
        <v>137</v>
      </c>
      <c r="L5488">
        <f>I5488*$Q$2/1000</f>
        <v>4.6620000000000003E-3</v>
      </c>
    </row>
    <row r="5489" spans="1:12">
      <c r="A5489" s="118">
        <v>44958</v>
      </c>
      <c r="B5489" t="s">
        <v>13036</v>
      </c>
      <c r="C5489" t="s">
        <v>13035</v>
      </c>
      <c r="D5489" t="s">
        <v>14162</v>
      </c>
      <c r="E5489" t="s">
        <v>15741</v>
      </c>
      <c r="F5489">
        <v>5145098</v>
      </c>
      <c r="G5489" t="s">
        <v>15359</v>
      </c>
      <c r="H5489" t="s">
        <v>13030</v>
      </c>
      <c r="I5489">
        <v>12.6</v>
      </c>
      <c r="J5489" t="s">
        <v>145</v>
      </c>
      <c r="K5489" t="s">
        <v>137</v>
      </c>
      <c r="L5489">
        <f>I5489*$Q$2/1000</f>
        <v>4.6620000000000003E-3</v>
      </c>
    </row>
    <row r="5490" spans="1:12">
      <c r="A5490" s="118">
        <v>45170</v>
      </c>
      <c r="B5490" t="s">
        <v>443</v>
      </c>
      <c r="C5490" t="s">
        <v>442</v>
      </c>
      <c r="D5490" t="s">
        <v>441</v>
      </c>
      <c r="E5490" t="s">
        <v>15740</v>
      </c>
      <c r="F5490">
        <v>101037721</v>
      </c>
      <c r="G5490" t="s">
        <v>14428</v>
      </c>
      <c r="H5490" s="122" t="s">
        <v>437</v>
      </c>
      <c r="I5490">
        <v>4725</v>
      </c>
      <c r="J5490" t="s">
        <v>199</v>
      </c>
      <c r="K5490" t="s">
        <v>198</v>
      </c>
      <c r="L5490">
        <f>I5490*$Q$4*2.2/1000</f>
        <v>18.279100224000004</v>
      </c>
    </row>
    <row r="5491" spans="1:12">
      <c r="A5491" s="118">
        <v>45078</v>
      </c>
      <c r="B5491" t="s">
        <v>559</v>
      </c>
      <c r="C5491" t="s">
        <v>558</v>
      </c>
      <c r="D5491" t="s">
        <v>15739</v>
      </c>
      <c r="E5491" t="s">
        <v>15738</v>
      </c>
      <c r="F5491">
        <v>13205147</v>
      </c>
      <c r="G5491" t="s">
        <v>8058</v>
      </c>
      <c r="H5491" t="s">
        <v>554</v>
      </c>
      <c r="I5491">
        <v>420</v>
      </c>
      <c r="J5491" t="s">
        <v>145</v>
      </c>
      <c r="K5491" t="s">
        <v>137</v>
      </c>
      <c r="L5491">
        <f>I5491*$Q$2/100/1000</f>
        <v>1.554E-3</v>
      </c>
    </row>
    <row r="5492" spans="1:12">
      <c r="A5492" s="118">
        <v>44958</v>
      </c>
      <c r="B5492" t="s">
        <v>13036</v>
      </c>
      <c r="C5492" t="s">
        <v>13035</v>
      </c>
      <c r="D5492" t="s">
        <v>13669</v>
      </c>
      <c r="E5492" t="s">
        <v>15737</v>
      </c>
      <c r="F5492">
        <v>3445191</v>
      </c>
      <c r="G5492" t="s">
        <v>13160</v>
      </c>
      <c r="H5492" t="s">
        <v>13030</v>
      </c>
      <c r="I5492">
        <v>12.6</v>
      </c>
      <c r="J5492" t="s">
        <v>145</v>
      </c>
      <c r="K5492" t="s">
        <v>137</v>
      </c>
      <c r="L5492">
        <f>I5492*$Q$2/1000</f>
        <v>4.6620000000000003E-3</v>
      </c>
    </row>
    <row r="5493" spans="1:12">
      <c r="A5493" s="118">
        <v>44958</v>
      </c>
      <c r="B5493" t="s">
        <v>13036</v>
      </c>
      <c r="C5493" t="s">
        <v>13035</v>
      </c>
      <c r="D5493" t="s">
        <v>14961</v>
      </c>
      <c r="E5493" t="s">
        <v>15736</v>
      </c>
      <c r="F5493">
        <v>101035839</v>
      </c>
      <c r="G5493" t="s">
        <v>15735</v>
      </c>
      <c r="H5493" t="s">
        <v>13030</v>
      </c>
      <c r="I5493">
        <v>12.6</v>
      </c>
      <c r="J5493" t="s">
        <v>145</v>
      </c>
      <c r="K5493" t="s">
        <v>137</v>
      </c>
      <c r="L5493">
        <f>I5493*$Q$2/1000</f>
        <v>4.6620000000000003E-3</v>
      </c>
    </row>
    <row r="5494" spans="1:12">
      <c r="A5494" s="118">
        <v>44958</v>
      </c>
      <c r="B5494" t="s">
        <v>13036</v>
      </c>
      <c r="C5494" t="s">
        <v>13035</v>
      </c>
      <c r="D5494" t="s">
        <v>15175</v>
      </c>
      <c r="E5494" t="s">
        <v>15734</v>
      </c>
      <c r="F5494" t="s">
        <v>13244</v>
      </c>
      <c r="G5494" t="s">
        <v>13243</v>
      </c>
      <c r="H5494" t="s">
        <v>13030</v>
      </c>
      <c r="I5494">
        <v>12.6</v>
      </c>
      <c r="J5494" t="s">
        <v>145</v>
      </c>
      <c r="K5494" t="s">
        <v>137</v>
      </c>
      <c r="L5494">
        <f>I5494*$Q$2/1000</f>
        <v>4.6620000000000003E-3</v>
      </c>
    </row>
    <row r="5495" spans="1:12">
      <c r="A5495" s="118">
        <v>44958</v>
      </c>
      <c r="B5495" t="s">
        <v>13036</v>
      </c>
      <c r="C5495" t="s">
        <v>13035</v>
      </c>
      <c r="D5495" t="s">
        <v>13669</v>
      </c>
      <c r="E5495" t="s">
        <v>15733</v>
      </c>
      <c r="F5495">
        <v>31203439</v>
      </c>
      <c r="G5495" t="s">
        <v>14274</v>
      </c>
      <c r="H5495" t="s">
        <v>13030</v>
      </c>
      <c r="I5495">
        <v>12.6</v>
      </c>
      <c r="J5495" t="s">
        <v>145</v>
      </c>
      <c r="K5495" t="s">
        <v>137</v>
      </c>
      <c r="L5495">
        <f>I5495*$Q$2/1000</f>
        <v>4.6620000000000003E-3</v>
      </c>
    </row>
    <row r="5496" spans="1:12">
      <c r="A5496" s="118">
        <v>44958</v>
      </c>
      <c r="B5496" t="s">
        <v>13036</v>
      </c>
      <c r="C5496" t="s">
        <v>13035</v>
      </c>
      <c r="D5496" t="s">
        <v>15077</v>
      </c>
      <c r="E5496" t="s">
        <v>15732</v>
      </c>
      <c r="F5496">
        <v>101012304</v>
      </c>
      <c r="G5496" t="s">
        <v>15731</v>
      </c>
      <c r="H5496" t="s">
        <v>13030</v>
      </c>
      <c r="I5496">
        <v>12.6</v>
      </c>
      <c r="J5496" t="s">
        <v>145</v>
      </c>
      <c r="K5496" t="s">
        <v>137</v>
      </c>
      <c r="L5496">
        <f>I5496*$Q$2/1000</f>
        <v>4.6620000000000003E-3</v>
      </c>
    </row>
    <row r="5497" spans="1:12">
      <c r="A5497" s="118">
        <v>44958</v>
      </c>
      <c r="B5497" t="s">
        <v>13036</v>
      </c>
      <c r="C5497" t="s">
        <v>13035</v>
      </c>
      <c r="D5497" t="s">
        <v>14686</v>
      </c>
      <c r="E5497" t="s">
        <v>15730</v>
      </c>
      <c r="F5497">
        <v>34204626</v>
      </c>
      <c r="G5497" t="s">
        <v>15629</v>
      </c>
      <c r="H5497" t="s">
        <v>13030</v>
      </c>
      <c r="I5497">
        <v>12.6</v>
      </c>
      <c r="J5497" t="s">
        <v>145</v>
      </c>
      <c r="K5497" t="s">
        <v>137</v>
      </c>
      <c r="L5497">
        <f>I5497*$Q$2/1000</f>
        <v>4.6620000000000003E-3</v>
      </c>
    </row>
    <row r="5498" spans="1:12">
      <c r="A5498" s="118">
        <v>45078</v>
      </c>
      <c r="B5498" t="s">
        <v>261</v>
      </c>
      <c r="C5498" t="s">
        <v>260</v>
      </c>
      <c r="D5498" t="s">
        <v>15667</v>
      </c>
      <c r="E5498" t="s">
        <v>15729</v>
      </c>
      <c r="F5498">
        <v>101019989</v>
      </c>
      <c r="G5498" t="s">
        <v>3288</v>
      </c>
      <c r="H5498" t="s">
        <v>139</v>
      </c>
      <c r="I5498">
        <v>55</v>
      </c>
      <c r="J5498" t="s">
        <v>145</v>
      </c>
      <c r="K5498" t="s">
        <v>137</v>
      </c>
      <c r="L5498">
        <f>I5498*$Q$2/100/1000</f>
        <v>2.0350000000000001E-4</v>
      </c>
    </row>
    <row r="5499" spans="1:12">
      <c r="A5499" s="118">
        <v>44958</v>
      </c>
      <c r="B5499" t="s">
        <v>13036</v>
      </c>
      <c r="C5499" t="s">
        <v>13035</v>
      </c>
      <c r="D5499" t="s">
        <v>13536</v>
      </c>
      <c r="E5499" t="s">
        <v>15728</v>
      </c>
      <c r="F5499">
        <v>34204625</v>
      </c>
      <c r="G5499" t="s">
        <v>13534</v>
      </c>
      <c r="H5499" t="s">
        <v>13030</v>
      </c>
      <c r="I5499">
        <v>12.6</v>
      </c>
      <c r="J5499" t="s">
        <v>145</v>
      </c>
      <c r="K5499" t="s">
        <v>137</v>
      </c>
      <c r="L5499">
        <f>I5499*$Q$2/1000</f>
        <v>4.6620000000000003E-3</v>
      </c>
    </row>
    <row r="5500" spans="1:12">
      <c r="A5500" s="118">
        <v>44958</v>
      </c>
      <c r="B5500" t="s">
        <v>13036</v>
      </c>
      <c r="C5500" t="s">
        <v>13035</v>
      </c>
      <c r="D5500" t="s">
        <v>13536</v>
      </c>
      <c r="E5500" t="s">
        <v>15727</v>
      </c>
      <c r="F5500">
        <v>3445288</v>
      </c>
      <c r="G5500" t="s">
        <v>13076</v>
      </c>
      <c r="H5500" t="s">
        <v>13030</v>
      </c>
      <c r="I5500">
        <v>12.6</v>
      </c>
      <c r="J5500" t="s">
        <v>145</v>
      </c>
      <c r="K5500" t="s">
        <v>137</v>
      </c>
      <c r="L5500">
        <f>I5500*$Q$2/1000</f>
        <v>4.6620000000000003E-3</v>
      </c>
    </row>
    <row r="5501" spans="1:12">
      <c r="A5501" s="118">
        <v>45078</v>
      </c>
      <c r="B5501" t="s">
        <v>574</v>
      </c>
      <c r="C5501" t="s">
        <v>573</v>
      </c>
      <c r="D5501" t="s">
        <v>15726</v>
      </c>
      <c r="E5501" t="s">
        <v>15725</v>
      </c>
      <c r="F5501">
        <v>101012395</v>
      </c>
      <c r="G5501" t="s">
        <v>570</v>
      </c>
      <c r="H5501" t="s">
        <v>569</v>
      </c>
      <c r="I5501">
        <v>298</v>
      </c>
      <c r="J5501" t="s">
        <v>145</v>
      </c>
      <c r="K5501" t="s">
        <v>137</v>
      </c>
      <c r="L5501">
        <f>I5501*$Q$2/100/1000</f>
        <v>1.1026E-3</v>
      </c>
    </row>
    <row r="5502" spans="1:12">
      <c r="A5502" s="118">
        <v>44958</v>
      </c>
      <c r="B5502" t="s">
        <v>13036</v>
      </c>
      <c r="C5502" t="s">
        <v>13035</v>
      </c>
      <c r="D5502" t="s">
        <v>14794</v>
      </c>
      <c r="E5502" t="s">
        <v>15724</v>
      </c>
      <c r="F5502">
        <v>101031721</v>
      </c>
      <c r="G5502" t="s">
        <v>14792</v>
      </c>
      <c r="H5502" t="s">
        <v>13030</v>
      </c>
      <c r="I5502">
        <v>12.6</v>
      </c>
      <c r="J5502" t="s">
        <v>145</v>
      </c>
      <c r="K5502" t="s">
        <v>137</v>
      </c>
      <c r="L5502">
        <f>I5502*$Q$2/1000</f>
        <v>4.6620000000000003E-3</v>
      </c>
    </row>
    <row r="5503" spans="1:12">
      <c r="A5503" s="118">
        <v>44958</v>
      </c>
      <c r="B5503" t="s">
        <v>13036</v>
      </c>
      <c r="C5503" t="s">
        <v>13035</v>
      </c>
      <c r="D5503" t="s">
        <v>15632</v>
      </c>
      <c r="E5503" t="s">
        <v>15723</v>
      </c>
      <c r="F5503">
        <v>42205151</v>
      </c>
      <c r="G5503" t="s">
        <v>15160</v>
      </c>
      <c r="H5503" t="s">
        <v>13030</v>
      </c>
      <c r="I5503">
        <v>12.6</v>
      </c>
      <c r="J5503" t="s">
        <v>145</v>
      </c>
      <c r="K5503" t="s">
        <v>137</v>
      </c>
      <c r="L5503">
        <f>I5503*$Q$2/1000</f>
        <v>4.6620000000000003E-3</v>
      </c>
    </row>
    <row r="5504" spans="1:12">
      <c r="A5504" s="118">
        <v>45078</v>
      </c>
      <c r="B5504" t="s">
        <v>261</v>
      </c>
      <c r="C5504" t="s">
        <v>260</v>
      </c>
      <c r="D5504" t="s">
        <v>15722</v>
      </c>
      <c r="E5504" t="s">
        <v>15721</v>
      </c>
      <c r="F5504">
        <v>55203869</v>
      </c>
      <c r="G5504" t="s">
        <v>14821</v>
      </c>
      <c r="H5504" t="s">
        <v>139</v>
      </c>
      <c r="I5504">
        <v>55</v>
      </c>
      <c r="J5504" t="s">
        <v>145</v>
      </c>
      <c r="K5504" t="s">
        <v>137</v>
      </c>
      <c r="L5504">
        <f>I5504*$Q$2/100/1000</f>
        <v>2.0350000000000001E-4</v>
      </c>
    </row>
    <row r="5505" spans="1:12">
      <c r="A5505" s="118">
        <v>45078</v>
      </c>
      <c r="B5505" t="s">
        <v>261</v>
      </c>
      <c r="C5505" t="s">
        <v>260</v>
      </c>
      <c r="D5505" t="s">
        <v>15667</v>
      </c>
      <c r="E5505" t="s">
        <v>15720</v>
      </c>
      <c r="F5505">
        <v>3045002</v>
      </c>
      <c r="G5505" t="s">
        <v>2647</v>
      </c>
      <c r="H5505" t="s">
        <v>139</v>
      </c>
      <c r="I5505">
        <v>55</v>
      </c>
      <c r="J5505" t="s">
        <v>145</v>
      </c>
      <c r="K5505" t="s">
        <v>137</v>
      </c>
      <c r="L5505">
        <f>I5505*$Q$2/100/1000</f>
        <v>2.0350000000000001E-4</v>
      </c>
    </row>
    <row r="5506" spans="1:12">
      <c r="A5506" s="118">
        <v>44958</v>
      </c>
      <c r="B5506" t="s">
        <v>13036</v>
      </c>
      <c r="C5506" t="s">
        <v>13035</v>
      </c>
      <c r="D5506" t="s">
        <v>15639</v>
      </c>
      <c r="E5506" t="s">
        <v>15719</v>
      </c>
      <c r="F5506">
        <v>101033562</v>
      </c>
      <c r="G5506" t="s">
        <v>13208</v>
      </c>
      <c r="H5506" t="s">
        <v>13030</v>
      </c>
      <c r="I5506">
        <v>12.6</v>
      </c>
      <c r="J5506" t="s">
        <v>145</v>
      </c>
      <c r="K5506" t="s">
        <v>137</v>
      </c>
      <c r="L5506">
        <f>I5506*$Q$2/1000</f>
        <v>4.6620000000000003E-3</v>
      </c>
    </row>
    <row r="5507" spans="1:12">
      <c r="A5507" s="118">
        <v>44958</v>
      </c>
      <c r="B5507" t="s">
        <v>13036</v>
      </c>
      <c r="C5507" t="s">
        <v>13035</v>
      </c>
      <c r="D5507" t="s">
        <v>14680</v>
      </c>
      <c r="E5507" t="s">
        <v>15718</v>
      </c>
      <c r="F5507">
        <v>34203550</v>
      </c>
      <c r="G5507" t="s">
        <v>13794</v>
      </c>
      <c r="H5507" t="s">
        <v>13030</v>
      </c>
      <c r="I5507">
        <v>12.6</v>
      </c>
      <c r="J5507" t="s">
        <v>145</v>
      </c>
      <c r="K5507" t="s">
        <v>137</v>
      </c>
      <c r="L5507">
        <f>I5507*$Q$2/1000</f>
        <v>4.6620000000000003E-3</v>
      </c>
    </row>
    <row r="5508" spans="1:12">
      <c r="A5508" s="118">
        <v>44958</v>
      </c>
      <c r="B5508" t="s">
        <v>13036</v>
      </c>
      <c r="C5508" t="s">
        <v>13035</v>
      </c>
      <c r="D5508" t="s">
        <v>14680</v>
      </c>
      <c r="E5508" t="s">
        <v>15717</v>
      </c>
      <c r="F5508">
        <v>34204625</v>
      </c>
      <c r="G5508" t="s">
        <v>13534</v>
      </c>
      <c r="H5508" t="s">
        <v>13030</v>
      </c>
      <c r="I5508">
        <v>12.6</v>
      </c>
      <c r="J5508" t="s">
        <v>145</v>
      </c>
      <c r="K5508" t="s">
        <v>137</v>
      </c>
      <c r="L5508">
        <f>I5508*$Q$2/1000</f>
        <v>4.6620000000000003E-3</v>
      </c>
    </row>
    <row r="5509" spans="1:12">
      <c r="A5509" s="118">
        <v>44958</v>
      </c>
      <c r="B5509" t="s">
        <v>13036</v>
      </c>
      <c r="C5509" t="s">
        <v>13035</v>
      </c>
      <c r="D5509" t="s">
        <v>15162</v>
      </c>
      <c r="E5509" t="s">
        <v>15716</v>
      </c>
      <c r="F5509">
        <v>34204624</v>
      </c>
      <c r="G5509" t="s">
        <v>15715</v>
      </c>
      <c r="H5509" t="s">
        <v>13030</v>
      </c>
      <c r="I5509">
        <v>12.6</v>
      </c>
      <c r="J5509" t="s">
        <v>145</v>
      </c>
      <c r="K5509" t="s">
        <v>137</v>
      </c>
      <c r="L5509">
        <f>I5509*$Q$2/1000</f>
        <v>4.6620000000000003E-3</v>
      </c>
    </row>
    <row r="5510" spans="1:12">
      <c r="A5510" s="118">
        <v>45078</v>
      </c>
      <c r="B5510" t="s">
        <v>856</v>
      </c>
      <c r="C5510" t="s">
        <v>14560</v>
      </c>
      <c r="D5510" t="s">
        <v>15714</v>
      </c>
      <c r="E5510" t="s">
        <v>15713</v>
      </c>
      <c r="F5510">
        <v>13206361</v>
      </c>
      <c r="G5510" t="s">
        <v>852</v>
      </c>
      <c r="H5510" s="123" t="s">
        <v>851</v>
      </c>
      <c r="I5510">
        <v>5214</v>
      </c>
      <c r="J5510" t="s">
        <v>173</v>
      </c>
      <c r="K5510" t="s">
        <v>172</v>
      </c>
      <c r="L5510">
        <f>I5510*$Q$3*2.5/1000</f>
        <v>0.4181628</v>
      </c>
    </row>
    <row r="5511" spans="1:12">
      <c r="A5511" s="118">
        <v>44958</v>
      </c>
      <c r="B5511" t="s">
        <v>13036</v>
      </c>
      <c r="C5511" t="s">
        <v>13035</v>
      </c>
      <c r="D5511" t="s">
        <v>14799</v>
      </c>
      <c r="E5511" t="s">
        <v>15712</v>
      </c>
      <c r="F5511">
        <v>30203259</v>
      </c>
      <c r="G5511" t="s">
        <v>15693</v>
      </c>
      <c r="H5511" t="s">
        <v>13030</v>
      </c>
      <c r="I5511">
        <v>12.6</v>
      </c>
      <c r="J5511" t="s">
        <v>145</v>
      </c>
      <c r="K5511" t="s">
        <v>137</v>
      </c>
      <c r="L5511">
        <f>I5511*$Q$2/1000</f>
        <v>4.6620000000000003E-3</v>
      </c>
    </row>
    <row r="5512" spans="1:12">
      <c r="A5512" s="118">
        <v>44958</v>
      </c>
      <c r="B5512" t="s">
        <v>13036</v>
      </c>
      <c r="C5512" t="s">
        <v>13035</v>
      </c>
      <c r="D5512" t="s">
        <v>15711</v>
      </c>
      <c r="E5512" t="s">
        <v>15710</v>
      </c>
      <c r="F5512">
        <v>7745005</v>
      </c>
      <c r="G5512" t="s">
        <v>15709</v>
      </c>
      <c r="H5512" t="s">
        <v>13030</v>
      </c>
      <c r="I5512">
        <v>12.6</v>
      </c>
      <c r="J5512" t="s">
        <v>145</v>
      </c>
      <c r="K5512" t="s">
        <v>137</v>
      </c>
      <c r="L5512">
        <f>I5512*$Q$2/1000</f>
        <v>4.6620000000000003E-3</v>
      </c>
    </row>
    <row r="5513" spans="1:12">
      <c r="A5513" s="118">
        <v>44958</v>
      </c>
      <c r="B5513" t="s">
        <v>13036</v>
      </c>
      <c r="C5513" t="s">
        <v>13035</v>
      </c>
      <c r="D5513" t="s">
        <v>14403</v>
      </c>
      <c r="E5513" t="s">
        <v>15708</v>
      </c>
      <c r="F5513" t="s">
        <v>13436</v>
      </c>
      <c r="G5513" t="s">
        <v>13435</v>
      </c>
      <c r="H5513" t="s">
        <v>13030</v>
      </c>
      <c r="I5513">
        <v>12.6</v>
      </c>
      <c r="J5513" t="s">
        <v>145</v>
      </c>
      <c r="K5513" t="s">
        <v>137</v>
      </c>
      <c r="L5513">
        <f>I5513*$Q$2/1000</f>
        <v>4.6620000000000003E-3</v>
      </c>
    </row>
    <row r="5514" spans="1:12">
      <c r="A5514" s="118">
        <v>44958</v>
      </c>
      <c r="B5514" t="s">
        <v>13036</v>
      </c>
      <c r="C5514" t="s">
        <v>13035</v>
      </c>
      <c r="D5514" t="s">
        <v>15175</v>
      </c>
      <c r="E5514" t="s">
        <v>15707</v>
      </c>
      <c r="F5514" t="s">
        <v>13257</v>
      </c>
      <c r="G5514" t="s">
        <v>13256</v>
      </c>
      <c r="H5514" t="s">
        <v>13030</v>
      </c>
      <c r="I5514">
        <v>12.6</v>
      </c>
      <c r="J5514" t="s">
        <v>145</v>
      </c>
      <c r="K5514" t="s">
        <v>137</v>
      </c>
      <c r="L5514">
        <f>I5514*$Q$2/1000</f>
        <v>4.6620000000000003E-3</v>
      </c>
    </row>
    <row r="5515" spans="1:12">
      <c r="A5515" s="118">
        <v>44958</v>
      </c>
      <c r="B5515" t="s">
        <v>13036</v>
      </c>
      <c r="C5515" t="s">
        <v>13035</v>
      </c>
      <c r="D5515" t="s">
        <v>14728</v>
      </c>
      <c r="E5515" t="s">
        <v>15706</v>
      </c>
      <c r="F5515">
        <v>101017588</v>
      </c>
      <c r="G5515" t="s">
        <v>15705</v>
      </c>
      <c r="H5515" t="s">
        <v>13030</v>
      </c>
      <c r="I5515">
        <v>12.6</v>
      </c>
      <c r="J5515" t="s">
        <v>145</v>
      </c>
      <c r="K5515" t="s">
        <v>137</v>
      </c>
      <c r="L5515">
        <f>I5515*$Q$2/1000</f>
        <v>4.6620000000000003E-3</v>
      </c>
    </row>
    <row r="5516" spans="1:12">
      <c r="A5516" s="118">
        <v>44958</v>
      </c>
      <c r="B5516" t="s">
        <v>13036</v>
      </c>
      <c r="C5516" t="s">
        <v>13035</v>
      </c>
      <c r="D5516" t="s">
        <v>15206</v>
      </c>
      <c r="E5516" t="s">
        <v>15704</v>
      </c>
      <c r="F5516">
        <v>54203695</v>
      </c>
      <c r="G5516" t="s">
        <v>15703</v>
      </c>
      <c r="H5516" t="s">
        <v>13030</v>
      </c>
      <c r="I5516">
        <v>12.6</v>
      </c>
      <c r="J5516" t="s">
        <v>145</v>
      </c>
      <c r="K5516" t="s">
        <v>137</v>
      </c>
      <c r="L5516">
        <f>I5516*$Q$2/1000</f>
        <v>4.6620000000000003E-3</v>
      </c>
    </row>
    <row r="5517" spans="1:12">
      <c r="A5517" s="118">
        <v>44958</v>
      </c>
      <c r="B5517" t="s">
        <v>13036</v>
      </c>
      <c r="C5517" t="s">
        <v>13035</v>
      </c>
      <c r="D5517" t="s">
        <v>14545</v>
      </c>
      <c r="E5517" t="s">
        <v>15702</v>
      </c>
      <c r="F5517">
        <v>13206266</v>
      </c>
      <c r="G5517" t="s">
        <v>14040</v>
      </c>
      <c r="H5517" t="s">
        <v>13030</v>
      </c>
      <c r="I5517">
        <v>12.6</v>
      </c>
      <c r="J5517" t="s">
        <v>145</v>
      </c>
      <c r="K5517" t="s">
        <v>137</v>
      </c>
      <c r="L5517">
        <f>I5517*$Q$2/1000</f>
        <v>4.6620000000000003E-3</v>
      </c>
    </row>
    <row r="5518" spans="1:12">
      <c r="A5518" s="118">
        <v>44958</v>
      </c>
      <c r="B5518" t="s">
        <v>13036</v>
      </c>
      <c r="C5518" t="s">
        <v>13035</v>
      </c>
      <c r="D5518" t="s">
        <v>13621</v>
      </c>
      <c r="E5518" t="s">
        <v>15701</v>
      </c>
      <c r="F5518">
        <v>101050312</v>
      </c>
      <c r="G5518" t="s">
        <v>15700</v>
      </c>
      <c r="H5518" t="s">
        <v>13030</v>
      </c>
      <c r="I5518">
        <v>12.6</v>
      </c>
      <c r="J5518" t="s">
        <v>145</v>
      </c>
      <c r="K5518" t="s">
        <v>137</v>
      </c>
      <c r="L5518">
        <f>I5518*$Q$2/1000</f>
        <v>4.6620000000000003E-3</v>
      </c>
    </row>
    <row r="5519" spans="1:12">
      <c r="A5519" s="118">
        <v>44958</v>
      </c>
      <c r="B5519" t="s">
        <v>13036</v>
      </c>
      <c r="C5519" t="s">
        <v>13035</v>
      </c>
      <c r="D5519" t="s">
        <v>15699</v>
      </c>
      <c r="E5519" t="s">
        <v>15698</v>
      </c>
      <c r="F5519">
        <v>51205165</v>
      </c>
      <c r="G5519" t="s">
        <v>14068</v>
      </c>
      <c r="H5519" t="s">
        <v>13030</v>
      </c>
      <c r="I5519">
        <v>12.6</v>
      </c>
      <c r="J5519" t="s">
        <v>145</v>
      </c>
      <c r="K5519" t="s">
        <v>137</v>
      </c>
      <c r="L5519">
        <f>I5519*$Q$2/1000</f>
        <v>4.6620000000000003E-3</v>
      </c>
    </row>
    <row r="5520" spans="1:12">
      <c r="A5520" s="118">
        <v>44958</v>
      </c>
      <c r="B5520" t="s">
        <v>13036</v>
      </c>
      <c r="C5520" t="s">
        <v>13035</v>
      </c>
      <c r="D5520" t="s">
        <v>13123</v>
      </c>
      <c r="E5520" t="s">
        <v>15697</v>
      </c>
      <c r="F5520">
        <v>101025603</v>
      </c>
      <c r="G5520" t="s">
        <v>13178</v>
      </c>
      <c r="H5520" t="s">
        <v>13030</v>
      </c>
      <c r="I5520">
        <v>12.6</v>
      </c>
      <c r="J5520" t="s">
        <v>145</v>
      </c>
      <c r="K5520" t="s">
        <v>137</v>
      </c>
      <c r="L5520">
        <f>I5520*$Q$2/1000</f>
        <v>4.6620000000000003E-3</v>
      </c>
    </row>
    <row r="5521" spans="1:12">
      <c r="A5521" s="118">
        <v>45078</v>
      </c>
      <c r="B5521" t="s">
        <v>261</v>
      </c>
      <c r="C5521" t="s">
        <v>260</v>
      </c>
      <c r="D5521" t="s">
        <v>15667</v>
      </c>
      <c r="E5521" t="s">
        <v>15696</v>
      </c>
      <c r="F5521" t="s">
        <v>2867</v>
      </c>
      <c r="G5521" t="s">
        <v>2866</v>
      </c>
      <c r="H5521" t="s">
        <v>139</v>
      </c>
      <c r="I5521">
        <v>55</v>
      </c>
      <c r="J5521" t="s">
        <v>145</v>
      </c>
      <c r="K5521" t="s">
        <v>137</v>
      </c>
      <c r="L5521">
        <f>I5521*$Q$2/100/1000</f>
        <v>2.0350000000000001E-4</v>
      </c>
    </row>
    <row r="5522" spans="1:12">
      <c r="A5522" s="118">
        <v>44958</v>
      </c>
      <c r="B5522" t="s">
        <v>13036</v>
      </c>
      <c r="C5522" t="s">
        <v>13035</v>
      </c>
      <c r="D5522" t="s">
        <v>14514</v>
      </c>
      <c r="E5522" t="s">
        <v>15695</v>
      </c>
      <c r="F5522" t="s">
        <v>14118</v>
      </c>
      <c r="G5522" t="s">
        <v>14117</v>
      </c>
      <c r="H5522" t="s">
        <v>13030</v>
      </c>
      <c r="I5522">
        <v>12.6</v>
      </c>
      <c r="J5522" t="s">
        <v>145</v>
      </c>
      <c r="K5522" t="s">
        <v>137</v>
      </c>
      <c r="L5522">
        <f>I5522*$Q$2/1000</f>
        <v>4.6620000000000003E-3</v>
      </c>
    </row>
    <row r="5523" spans="1:12">
      <c r="A5523" s="118">
        <v>44958</v>
      </c>
      <c r="B5523" t="s">
        <v>13036</v>
      </c>
      <c r="C5523" t="s">
        <v>13035</v>
      </c>
      <c r="D5523" t="s">
        <v>15639</v>
      </c>
      <c r="E5523" t="s">
        <v>15694</v>
      </c>
      <c r="F5523">
        <v>30203259</v>
      </c>
      <c r="G5523" t="s">
        <v>15693</v>
      </c>
      <c r="H5523" t="s">
        <v>13030</v>
      </c>
      <c r="I5523">
        <v>12.6</v>
      </c>
      <c r="J5523" t="s">
        <v>145</v>
      </c>
      <c r="K5523" t="s">
        <v>137</v>
      </c>
      <c r="L5523">
        <f>I5523*$Q$2/1000</f>
        <v>4.6620000000000003E-3</v>
      </c>
    </row>
    <row r="5524" spans="1:12">
      <c r="A5524" s="118">
        <v>44958</v>
      </c>
      <c r="B5524" t="s">
        <v>13036</v>
      </c>
      <c r="C5524" t="s">
        <v>13035</v>
      </c>
      <c r="D5524" t="s">
        <v>14349</v>
      </c>
      <c r="E5524" t="s">
        <v>15692</v>
      </c>
      <c r="F5524">
        <v>101042093</v>
      </c>
      <c r="G5524" t="s">
        <v>13428</v>
      </c>
      <c r="H5524" t="s">
        <v>13030</v>
      </c>
      <c r="I5524">
        <v>12.6</v>
      </c>
      <c r="J5524" t="s">
        <v>145</v>
      </c>
      <c r="K5524" t="s">
        <v>137</v>
      </c>
      <c r="L5524">
        <f>I5524*$Q$2/1000</f>
        <v>4.6620000000000003E-3</v>
      </c>
    </row>
    <row r="5525" spans="1:12">
      <c r="A5525" s="118">
        <v>44958</v>
      </c>
      <c r="B5525" t="s">
        <v>13036</v>
      </c>
      <c r="C5525" t="s">
        <v>13035</v>
      </c>
      <c r="D5525" t="s">
        <v>15057</v>
      </c>
      <c r="E5525" t="s">
        <v>15691</v>
      </c>
      <c r="F5525">
        <v>101029547</v>
      </c>
      <c r="G5525" t="s">
        <v>15690</v>
      </c>
      <c r="H5525" t="s">
        <v>13030</v>
      </c>
      <c r="I5525">
        <v>12.6</v>
      </c>
      <c r="J5525" t="s">
        <v>145</v>
      </c>
      <c r="K5525" t="s">
        <v>137</v>
      </c>
      <c r="L5525">
        <f>I5525*$Q$2/1000</f>
        <v>4.6620000000000003E-3</v>
      </c>
    </row>
    <row r="5526" spans="1:12">
      <c r="A5526" s="118">
        <v>44958</v>
      </c>
      <c r="B5526" t="s">
        <v>13036</v>
      </c>
      <c r="C5526" t="s">
        <v>13035</v>
      </c>
      <c r="D5526" t="s">
        <v>14491</v>
      </c>
      <c r="E5526" t="s">
        <v>15689</v>
      </c>
      <c r="F5526">
        <v>57207483</v>
      </c>
      <c r="G5526" t="s">
        <v>15688</v>
      </c>
      <c r="H5526" t="s">
        <v>13030</v>
      </c>
      <c r="I5526">
        <v>12.6</v>
      </c>
      <c r="J5526" t="s">
        <v>145</v>
      </c>
      <c r="K5526" t="s">
        <v>137</v>
      </c>
      <c r="L5526">
        <f>I5526*$Q$2/1000</f>
        <v>4.6620000000000003E-3</v>
      </c>
    </row>
    <row r="5527" spans="1:12">
      <c r="A5527" s="118">
        <v>44958</v>
      </c>
      <c r="B5527" t="s">
        <v>13036</v>
      </c>
      <c r="C5527" t="s">
        <v>13035</v>
      </c>
      <c r="D5527" t="s">
        <v>15081</v>
      </c>
      <c r="E5527" t="s">
        <v>15687</v>
      </c>
      <c r="F5527">
        <v>42205893</v>
      </c>
      <c r="G5527" t="s">
        <v>15412</v>
      </c>
      <c r="H5527" t="s">
        <v>13030</v>
      </c>
      <c r="I5527">
        <v>12.6</v>
      </c>
      <c r="J5527" t="s">
        <v>145</v>
      </c>
      <c r="K5527" t="s">
        <v>137</v>
      </c>
      <c r="L5527">
        <f>I5527*$Q$2/1000</f>
        <v>4.6620000000000003E-3</v>
      </c>
    </row>
    <row r="5528" spans="1:12">
      <c r="A5528" s="118">
        <v>44958</v>
      </c>
      <c r="B5528" t="s">
        <v>13036</v>
      </c>
      <c r="C5528" t="s">
        <v>13035</v>
      </c>
      <c r="D5528" t="s">
        <v>15686</v>
      </c>
      <c r="E5528" t="s">
        <v>15685</v>
      </c>
      <c r="F5528" t="s">
        <v>15684</v>
      </c>
      <c r="G5528" t="s">
        <v>15683</v>
      </c>
      <c r="H5528" t="s">
        <v>13030</v>
      </c>
      <c r="I5528">
        <v>12.6</v>
      </c>
      <c r="J5528" t="s">
        <v>145</v>
      </c>
      <c r="K5528" t="s">
        <v>137</v>
      </c>
      <c r="L5528">
        <f>I5528*$Q$2/1000</f>
        <v>4.6620000000000003E-3</v>
      </c>
    </row>
    <row r="5529" spans="1:12">
      <c r="A5529" s="118">
        <v>44958</v>
      </c>
      <c r="B5529" t="s">
        <v>13036</v>
      </c>
      <c r="C5529" t="s">
        <v>13035</v>
      </c>
      <c r="D5529" t="s">
        <v>14814</v>
      </c>
      <c r="E5529" t="s">
        <v>15682</v>
      </c>
      <c r="F5529">
        <v>4245278</v>
      </c>
      <c r="G5529" t="s">
        <v>15054</v>
      </c>
      <c r="H5529" t="s">
        <v>13030</v>
      </c>
      <c r="I5529">
        <v>12.6</v>
      </c>
      <c r="J5529" t="s">
        <v>145</v>
      </c>
      <c r="K5529" t="s">
        <v>137</v>
      </c>
      <c r="L5529">
        <f>I5529*$Q$2/1000</f>
        <v>4.6620000000000003E-3</v>
      </c>
    </row>
    <row r="5530" spans="1:12">
      <c r="A5530" s="118">
        <v>44958</v>
      </c>
      <c r="B5530" t="s">
        <v>13036</v>
      </c>
      <c r="C5530" t="s">
        <v>13035</v>
      </c>
      <c r="D5530" t="s">
        <v>15681</v>
      </c>
      <c r="E5530" t="s">
        <v>15680</v>
      </c>
      <c r="F5530" t="s">
        <v>15679</v>
      </c>
      <c r="G5530" t="s">
        <v>15678</v>
      </c>
      <c r="H5530" t="s">
        <v>13030</v>
      </c>
      <c r="I5530">
        <v>12.6</v>
      </c>
      <c r="J5530" t="s">
        <v>145</v>
      </c>
      <c r="K5530" t="s">
        <v>137</v>
      </c>
      <c r="L5530">
        <f>I5530*$Q$2/1000</f>
        <v>4.6620000000000003E-3</v>
      </c>
    </row>
    <row r="5531" spans="1:12">
      <c r="A5531" s="118">
        <v>44958</v>
      </c>
      <c r="B5531" t="s">
        <v>13036</v>
      </c>
      <c r="C5531" t="s">
        <v>13035</v>
      </c>
      <c r="D5531" t="s">
        <v>15677</v>
      </c>
      <c r="E5531" t="s">
        <v>15676</v>
      </c>
      <c r="F5531">
        <v>101034435</v>
      </c>
      <c r="G5531" t="s">
        <v>13139</v>
      </c>
      <c r="H5531" t="s">
        <v>13030</v>
      </c>
      <c r="I5531">
        <v>12.6</v>
      </c>
      <c r="J5531" t="s">
        <v>145</v>
      </c>
      <c r="K5531" t="s">
        <v>137</v>
      </c>
      <c r="L5531">
        <f>I5531*$Q$2/1000</f>
        <v>4.6620000000000003E-3</v>
      </c>
    </row>
    <row r="5532" spans="1:12">
      <c r="A5532" s="118">
        <v>44958</v>
      </c>
      <c r="B5532" t="s">
        <v>13036</v>
      </c>
      <c r="C5532" t="s">
        <v>13035</v>
      </c>
      <c r="D5532" t="s">
        <v>14349</v>
      </c>
      <c r="E5532" t="s">
        <v>15675</v>
      </c>
      <c r="F5532">
        <v>13206634</v>
      </c>
      <c r="G5532" t="s">
        <v>15189</v>
      </c>
      <c r="H5532" t="s">
        <v>13030</v>
      </c>
      <c r="I5532">
        <v>12.6</v>
      </c>
      <c r="J5532" t="s">
        <v>145</v>
      </c>
      <c r="K5532" t="s">
        <v>137</v>
      </c>
      <c r="L5532">
        <f>I5532*$Q$2/1000</f>
        <v>4.6620000000000003E-3</v>
      </c>
    </row>
    <row r="5533" spans="1:12">
      <c r="A5533" s="118">
        <v>44958</v>
      </c>
      <c r="B5533" t="s">
        <v>13036</v>
      </c>
      <c r="C5533" t="s">
        <v>13035</v>
      </c>
      <c r="D5533" t="s">
        <v>14514</v>
      </c>
      <c r="E5533" t="s">
        <v>15674</v>
      </c>
      <c r="F5533" t="s">
        <v>13219</v>
      </c>
      <c r="G5533" t="s">
        <v>13218</v>
      </c>
      <c r="H5533" t="s">
        <v>13030</v>
      </c>
      <c r="I5533">
        <v>12.6</v>
      </c>
      <c r="J5533" t="s">
        <v>145</v>
      </c>
      <c r="K5533" t="s">
        <v>137</v>
      </c>
      <c r="L5533">
        <f>I5533*$Q$2/1000</f>
        <v>4.6620000000000003E-3</v>
      </c>
    </row>
    <row r="5534" spans="1:12">
      <c r="A5534" s="118">
        <v>45078</v>
      </c>
      <c r="B5534" t="s">
        <v>261</v>
      </c>
      <c r="C5534" t="s">
        <v>260</v>
      </c>
      <c r="D5534" t="s">
        <v>15667</v>
      </c>
      <c r="E5534" t="s">
        <v>15673</v>
      </c>
      <c r="F5534">
        <v>21201413</v>
      </c>
      <c r="G5534" t="s">
        <v>3310</v>
      </c>
      <c r="H5534" t="s">
        <v>139</v>
      </c>
      <c r="I5534">
        <v>55</v>
      </c>
      <c r="J5534" t="s">
        <v>145</v>
      </c>
      <c r="K5534" t="s">
        <v>137</v>
      </c>
      <c r="L5534">
        <f>I5534*$Q$2/100/1000</f>
        <v>2.0350000000000001E-4</v>
      </c>
    </row>
    <row r="5535" spans="1:12">
      <c r="A5535" s="118">
        <v>44958</v>
      </c>
      <c r="B5535" t="s">
        <v>13036</v>
      </c>
      <c r="C5535" t="s">
        <v>13035</v>
      </c>
      <c r="D5535" t="s">
        <v>13669</v>
      </c>
      <c r="E5535" t="s">
        <v>15672</v>
      </c>
      <c r="F5535">
        <v>13206299</v>
      </c>
      <c r="G5535" t="s">
        <v>13917</v>
      </c>
      <c r="H5535" t="s">
        <v>13030</v>
      </c>
      <c r="I5535">
        <v>12.6</v>
      </c>
      <c r="J5535" t="s">
        <v>145</v>
      </c>
      <c r="K5535" t="s">
        <v>137</v>
      </c>
      <c r="L5535">
        <f>I5535*$Q$2/1000</f>
        <v>4.6620000000000003E-3</v>
      </c>
    </row>
    <row r="5536" spans="1:12">
      <c r="A5536" s="118">
        <v>44958</v>
      </c>
      <c r="B5536" t="s">
        <v>13036</v>
      </c>
      <c r="C5536" t="s">
        <v>13035</v>
      </c>
      <c r="D5536" t="s">
        <v>13838</v>
      </c>
      <c r="E5536" t="s">
        <v>15671</v>
      </c>
      <c r="F5536" t="s">
        <v>13316</v>
      </c>
      <c r="G5536" t="s">
        <v>13315</v>
      </c>
      <c r="H5536" t="s">
        <v>13030</v>
      </c>
      <c r="I5536">
        <v>12.6</v>
      </c>
      <c r="J5536" t="s">
        <v>145</v>
      </c>
      <c r="K5536" t="s">
        <v>137</v>
      </c>
      <c r="L5536">
        <f>I5536*$Q$2/1000</f>
        <v>4.6620000000000003E-3</v>
      </c>
    </row>
    <row r="5537" spans="1:12" ht="15" customHeight="1">
      <c r="A5537" s="118">
        <v>44958</v>
      </c>
      <c r="B5537" t="s">
        <v>13036</v>
      </c>
      <c r="C5537" t="s">
        <v>13035</v>
      </c>
      <c r="D5537" t="s">
        <v>15400</v>
      </c>
      <c r="E5537" t="s">
        <v>15670</v>
      </c>
      <c r="F5537" t="s">
        <v>13316</v>
      </c>
      <c r="G5537" t="s">
        <v>13315</v>
      </c>
      <c r="H5537" t="s">
        <v>13030</v>
      </c>
      <c r="I5537">
        <v>12.6</v>
      </c>
      <c r="J5537" t="s">
        <v>145</v>
      </c>
      <c r="K5537" t="s">
        <v>137</v>
      </c>
      <c r="L5537">
        <f>I5537*$Q$2/1000</f>
        <v>4.6620000000000003E-3</v>
      </c>
    </row>
    <row r="5538" spans="1:12">
      <c r="A5538" s="118">
        <v>44958</v>
      </c>
      <c r="B5538" t="s">
        <v>13036</v>
      </c>
      <c r="C5538" t="s">
        <v>13035</v>
      </c>
      <c r="D5538" t="s">
        <v>15077</v>
      </c>
      <c r="E5538" t="s">
        <v>15669</v>
      </c>
      <c r="F5538">
        <v>101033093</v>
      </c>
      <c r="G5538" t="s">
        <v>15668</v>
      </c>
      <c r="H5538" t="s">
        <v>13030</v>
      </c>
      <c r="I5538">
        <v>12.6</v>
      </c>
      <c r="J5538" t="s">
        <v>145</v>
      </c>
      <c r="K5538" t="s">
        <v>137</v>
      </c>
      <c r="L5538">
        <f>I5538*$Q$2/1000</f>
        <v>4.6620000000000003E-3</v>
      </c>
    </row>
    <row r="5539" spans="1:12">
      <c r="A5539" s="118">
        <v>45078</v>
      </c>
      <c r="B5539" t="s">
        <v>261</v>
      </c>
      <c r="C5539" t="s">
        <v>260</v>
      </c>
      <c r="D5539" t="s">
        <v>15667</v>
      </c>
      <c r="E5539" t="s">
        <v>15666</v>
      </c>
      <c r="F5539">
        <v>21201414</v>
      </c>
      <c r="G5539" t="s">
        <v>12159</v>
      </c>
      <c r="H5539" t="s">
        <v>139</v>
      </c>
      <c r="I5539">
        <v>55</v>
      </c>
      <c r="J5539" t="s">
        <v>145</v>
      </c>
      <c r="K5539" t="s">
        <v>137</v>
      </c>
      <c r="L5539">
        <f>I5539*$Q$2/100/1000</f>
        <v>2.0350000000000001E-4</v>
      </c>
    </row>
    <row r="5540" spans="1:12">
      <c r="A5540" s="118">
        <v>44958</v>
      </c>
      <c r="B5540" t="s">
        <v>13036</v>
      </c>
      <c r="C5540" t="s">
        <v>13035</v>
      </c>
      <c r="D5540" t="s">
        <v>15551</v>
      </c>
      <c r="E5540" t="s">
        <v>15665</v>
      </c>
      <c r="F5540" t="s">
        <v>13487</v>
      </c>
      <c r="G5540" t="s">
        <v>13486</v>
      </c>
      <c r="H5540" t="s">
        <v>13030</v>
      </c>
      <c r="I5540">
        <v>12.6</v>
      </c>
      <c r="J5540" t="s">
        <v>145</v>
      </c>
      <c r="K5540" t="s">
        <v>137</v>
      </c>
      <c r="L5540">
        <f>I5540*$Q$2/1000</f>
        <v>4.6620000000000003E-3</v>
      </c>
    </row>
    <row r="5541" spans="1:12">
      <c r="A5541" s="118">
        <v>44958</v>
      </c>
      <c r="B5541" t="s">
        <v>13036</v>
      </c>
      <c r="C5541" t="s">
        <v>13035</v>
      </c>
      <c r="D5541" t="s">
        <v>15664</v>
      </c>
      <c r="E5541" t="s">
        <v>15663</v>
      </c>
      <c r="F5541">
        <v>101034435</v>
      </c>
      <c r="G5541" t="s">
        <v>13139</v>
      </c>
      <c r="H5541" t="s">
        <v>13030</v>
      </c>
      <c r="I5541">
        <v>12.6</v>
      </c>
      <c r="J5541" t="s">
        <v>145</v>
      </c>
      <c r="K5541" t="s">
        <v>137</v>
      </c>
      <c r="L5541">
        <f>I5541*$Q$2/1000</f>
        <v>4.6620000000000003E-3</v>
      </c>
    </row>
    <row r="5542" spans="1:12">
      <c r="A5542" s="118">
        <v>44958</v>
      </c>
      <c r="B5542" t="s">
        <v>13036</v>
      </c>
      <c r="C5542" t="s">
        <v>13035</v>
      </c>
      <c r="D5542" t="s">
        <v>13876</v>
      </c>
      <c r="E5542" t="s">
        <v>15662</v>
      </c>
      <c r="F5542">
        <v>23202445</v>
      </c>
      <c r="G5542" t="s">
        <v>13415</v>
      </c>
      <c r="H5542" t="s">
        <v>13030</v>
      </c>
      <c r="I5542">
        <v>12.6</v>
      </c>
      <c r="J5542" t="s">
        <v>145</v>
      </c>
      <c r="K5542" t="s">
        <v>137</v>
      </c>
      <c r="L5542">
        <f>I5542*$Q$2/1000</f>
        <v>4.6620000000000003E-3</v>
      </c>
    </row>
    <row r="5543" spans="1:12">
      <c r="A5543" s="118">
        <v>44958</v>
      </c>
      <c r="B5543" t="s">
        <v>13036</v>
      </c>
      <c r="C5543" t="s">
        <v>13035</v>
      </c>
      <c r="D5543" t="s">
        <v>14417</v>
      </c>
      <c r="E5543" t="s">
        <v>15661</v>
      </c>
      <c r="F5543">
        <v>23202445</v>
      </c>
      <c r="G5543" t="s">
        <v>13415</v>
      </c>
      <c r="H5543" t="s">
        <v>13030</v>
      </c>
      <c r="I5543">
        <v>12.6</v>
      </c>
      <c r="J5543" t="s">
        <v>145</v>
      </c>
      <c r="K5543" t="s">
        <v>137</v>
      </c>
      <c r="L5543">
        <f>I5543*$Q$2/1000</f>
        <v>4.6620000000000003E-3</v>
      </c>
    </row>
    <row r="5544" spans="1:12">
      <c r="A5544" s="118">
        <v>44958</v>
      </c>
      <c r="B5544" t="s">
        <v>13036</v>
      </c>
      <c r="C5544" t="s">
        <v>13035</v>
      </c>
      <c r="D5544" t="s">
        <v>15081</v>
      </c>
      <c r="E5544" t="s">
        <v>15660</v>
      </c>
      <c r="F5544">
        <v>42201948</v>
      </c>
      <c r="G5544" t="s">
        <v>15578</v>
      </c>
      <c r="H5544" t="s">
        <v>13030</v>
      </c>
      <c r="I5544">
        <v>12.6</v>
      </c>
      <c r="J5544" t="s">
        <v>145</v>
      </c>
      <c r="K5544" t="s">
        <v>137</v>
      </c>
      <c r="L5544">
        <f>I5544*$Q$2/1000</f>
        <v>4.6620000000000003E-3</v>
      </c>
    </row>
    <row r="5545" spans="1:12">
      <c r="A5545" s="118">
        <v>44958</v>
      </c>
      <c r="B5545" t="s">
        <v>13036</v>
      </c>
      <c r="C5545" t="s">
        <v>13035</v>
      </c>
      <c r="D5545" t="s">
        <v>13536</v>
      </c>
      <c r="E5545" t="s">
        <v>15659</v>
      </c>
      <c r="F5545">
        <v>34205232</v>
      </c>
      <c r="G5545" t="s">
        <v>13382</v>
      </c>
      <c r="H5545" t="s">
        <v>13030</v>
      </c>
      <c r="I5545">
        <v>12.6</v>
      </c>
      <c r="J5545" t="s">
        <v>145</v>
      </c>
      <c r="K5545" t="s">
        <v>137</v>
      </c>
      <c r="L5545">
        <f>I5545*$Q$2/1000</f>
        <v>4.6620000000000003E-3</v>
      </c>
    </row>
    <row r="5546" spans="1:12">
      <c r="A5546" s="118">
        <v>44958</v>
      </c>
      <c r="B5546" t="s">
        <v>13036</v>
      </c>
      <c r="C5546" t="s">
        <v>13035</v>
      </c>
      <c r="D5546" t="s">
        <v>14799</v>
      </c>
      <c r="E5546" t="s">
        <v>15658</v>
      </c>
      <c r="F5546">
        <v>3445267</v>
      </c>
      <c r="G5546" t="s">
        <v>13267</v>
      </c>
      <c r="H5546" t="s">
        <v>13030</v>
      </c>
      <c r="I5546">
        <v>12.6</v>
      </c>
      <c r="J5546" t="s">
        <v>145</v>
      </c>
      <c r="K5546" t="s">
        <v>137</v>
      </c>
      <c r="L5546">
        <f>I5546*$Q$2/1000</f>
        <v>4.6620000000000003E-3</v>
      </c>
    </row>
    <row r="5547" spans="1:12">
      <c r="A5547" s="118">
        <v>44958</v>
      </c>
      <c r="B5547" t="s">
        <v>13036</v>
      </c>
      <c r="C5547" t="s">
        <v>13035</v>
      </c>
      <c r="D5547" t="s">
        <v>15612</v>
      </c>
      <c r="E5547" t="s">
        <v>15657</v>
      </c>
      <c r="F5547">
        <v>101010791</v>
      </c>
      <c r="G5547" t="s">
        <v>15118</v>
      </c>
      <c r="H5547" t="s">
        <v>13030</v>
      </c>
      <c r="I5547">
        <v>12.6</v>
      </c>
      <c r="J5547" t="s">
        <v>145</v>
      </c>
      <c r="K5547" t="s">
        <v>137</v>
      </c>
      <c r="L5547">
        <f>I5547*$Q$2/1000</f>
        <v>4.6620000000000003E-3</v>
      </c>
    </row>
    <row r="5548" spans="1:12">
      <c r="A5548" s="118">
        <v>44958</v>
      </c>
      <c r="B5548" t="s">
        <v>13036</v>
      </c>
      <c r="C5548" t="s">
        <v>13035</v>
      </c>
      <c r="D5548" t="s">
        <v>15090</v>
      </c>
      <c r="E5548" t="s">
        <v>15656</v>
      </c>
      <c r="F5548">
        <v>101010791</v>
      </c>
      <c r="G5548" t="s">
        <v>15118</v>
      </c>
      <c r="H5548" t="s">
        <v>13030</v>
      </c>
      <c r="I5548">
        <v>12.6</v>
      </c>
      <c r="J5548" t="s">
        <v>145</v>
      </c>
      <c r="K5548" t="s">
        <v>137</v>
      </c>
      <c r="L5548">
        <f>I5548*$Q$2/1000</f>
        <v>4.6620000000000003E-3</v>
      </c>
    </row>
    <row r="5549" spans="1:12">
      <c r="A5549" s="118">
        <v>44958</v>
      </c>
      <c r="B5549" t="s">
        <v>13036</v>
      </c>
      <c r="C5549" t="s">
        <v>13035</v>
      </c>
      <c r="D5549" t="s">
        <v>15090</v>
      </c>
      <c r="E5549" t="s">
        <v>15655</v>
      </c>
      <c r="F5549">
        <v>42201948</v>
      </c>
      <c r="G5549" t="s">
        <v>15578</v>
      </c>
      <c r="H5549" t="s">
        <v>13030</v>
      </c>
      <c r="I5549">
        <v>12.6</v>
      </c>
      <c r="J5549" t="s">
        <v>145</v>
      </c>
      <c r="K5549" t="s">
        <v>137</v>
      </c>
      <c r="L5549">
        <f>I5549*$Q$2/1000</f>
        <v>4.6620000000000003E-3</v>
      </c>
    </row>
    <row r="5550" spans="1:12">
      <c r="A5550" s="118">
        <v>44958</v>
      </c>
      <c r="B5550" t="s">
        <v>13036</v>
      </c>
      <c r="C5550" t="s">
        <v>13035</v>
      </c>
      <c r="D5550" t="s">
        <v>14162</v>
      </c>
      <c r="E5550" t="s">
        <v>15654</v>
      </c>
      <c r="F5550">
        <v>3445288</v>
      </c>
      <c r="G5550" t="s">
        <v>13076</v>
      </c>
      <c r="H5550" t="s">
        <v>13030</v>
      </c>
      <c r="I5550">
        <v>12.6</v>
      </c>
      <c r="J5550" t="s">
        <v>145</v>
      </c>
      <c r="K5550" t="s">
        <v>137</v>
      </c>
      <c r="L5550">
        <f>I5550*$Q$2/1000</f>
        <v>4.6620000000000003E-3</v>
      </c>
    </row>
    <row r="5551" spans="1:12">
      <c r="A5551" s="118">
        <v>45078</v>
      </c>
      <c r="B5551" t="s">
        <v>180</v>
      </c>
      <c r="C5551" t="s">
        <v>179</v>
      </c>
      <c r="D5551" t="s">
        <v>3128</v>
      </c>
      <c r="E5551" t="s">
        <v>15653</v>
      </c>
      <c r="F5551" t="s">
        <v>14314</v>
      </c>
      <c r="G5551" t="s">
        <v>14313</v>
      </c>
      <c r="H5551" t="s">
        <v>174</v>
      </c>
      <c r="I5551">
        <v>3154</v>
      </c>
      <c r="J5551" t="s">
        <v>173</v>
      </c>
      <c r="K5551" t="s">
        <v>172</v>
      </c>
      <c r="L5551">
        <f>I5551*$Q$3/(1000/0.1)</f>
        <v>1.0118031999999999E-2</v>
      </c>
    </row>
    <row r="5552" spans="1:12">
      <c r="A5552" s="118">
        <v>44958</v>
      </c>
      <c r="B5552" t="s">
        <v>13036</v>
      </c>
      <c r="C5552" t="s">
        <v>13035</v>
      </c>
      <c r="D5552" t="s">
        <v>15652</v>
      </c>
      <c r="E5552" t="s">
        <v>15651</v>
      </c>
      <c r="F5552" t="s">
        <v>14202</v>
      </c>
      <c r="G5552" t="s">
        <v>15650</v>
      </c>
      <c r="H5552" t="s">
        <v>13030</v>
      </c>
      <c r="I5552">
        <v>12.6</v>
      </c>
      <c r="J5552" t="s">
        <v>145</v>
      </c>
      <c r="K5552" t="s">
        <v>137</v>
      </c>
      <c r="L5552">
        <f>I5552*$Q$2/1000</f>
        <v>4.6620000000000003E-3</v>
      </c>
    </row>
    <row r="5553" spans="1:12">
      <c r="A5553" s="118">
        <v>44958</v>
      </c>
      <c r="B5553" t="s">
        <v>13036</v>
      </c>
      <c r="C5553" t="s">
        <v>13035</v>
      </c>
      <c r="D5553" t="s">
        <v>15447</v>
      </c>
      <c r="E5553" t="s">
        <v>15649</v>
      </c>
      <c r="F5553">
        <v>5145021</v>
      </c>
      <c r="G5553" t="s">
        <v>15648</v>
      </c>
      <c r="H5553" t="s">
        <v>13030</v>
      </c>
      <c r="I5553">
        <v>12.6</v>
      </c>
      <c r="J5553" t="s">
        <v>145</v>
      </c>
      <c r="K5553" t="s">
        <v>137</v>
      </c>
      <c r="L5553">
        <f>I5553*$Q$2/1000</f>
        <v>4.6620000000000003E-3</v>
      </c>
    </row>
    <row r="5554" spans="1:12">
      <c r="A5554" s="118">
        <v>44958</v>
      </c>
      <c r="B5554" t="s">
        <v>13036</v>
      </c>
      <c r="C5554" t="s">
        <v>13035</v>
      </c>
      <c r="D5554" t="s">
        <v>14349</v>
      </c>
      <c r="E5554" t="s">
        <v>15647</v>
      </c>
      <c r="F5554">
        <v>101042093</v>
      </c>
      <c r="G5554" t="s">
        <v>13428</v>
      </c>
      <c r="H5554" t="s">
        <v>13030</v>
      </c>
      <c r="I5554">
        <v>12.6</v>
      </c>
      <c r="J5554" t="s">
        <v>145</v>
      </c>
      <c r="K5554" t="s">
        <v>137</v>
      </c>
      <c r="L5554">
        <f>I5554*$Q$2/1000</f>
        <v>4.6620000000000003E-3</v>
      </c>
    </row>
    <row r="5555" spans="1:12">
      <c r="A5555" s="118">
        <v>44958</v>
      </c>
      <c r="B5555" t="s">
        <v>13036</v>
      </c>
      <c r="C5555" t="s">
        <v>13035</v>
      </c>
      <c r="D5555" t="s">
        <v>15612</v>
      </c>
      <c r="E5555" t="s">
        <v>15646</v>
      </c>
      <c r="F5555">
        <v>56203511</v>
      </c>
      <c r="G5555" t="s">
        <v>15645</v>
      </c>
      <c r="H5555" t="s">
        <v>13030</v>
      </c>
      <c r="I5555">
        <v>12.6</v>
      </c>
      <c r="J5555" t="s">
        <v>145</v>
      </c>
      <c r="K5555" t="s">
        <v>137</v>
      </c>
      <c r="L5555">
        <f>I5555*$Q$2/1000</f>
        <v>4.6620000000000003E-3</v>
      </c>
    </row>
    <row r="5556" spans="1:12">
      <c r="A5556" s="118">
        <v>45078</v>
      </c>
      <c r="B5556" t="s">
        <v>180</v>
      </c>
      <c r="C5556" t="s">
        <v>179</v>
      </c>
      <c r="D5556" t="s">
        <v>1456</v>
      </c>
      <c r="E5556" t="s">
        <v>15644</v>
      </c>
      <c r="F5556" t="s">
        <v>329</v>
      </c>
      <c r="G5556" t="s">
        <v>328</v>
      </c>
      <c r="H5556" t="s">
        <v>174</v>
      </c>
      <c r="I5556">
        <v>3154</v>
      </c>
      <c r="J5556" t="s">
        <v>173</v>
      </c>
      <c r="K5556" t="s">
        <v>172</v>
      </c>
      <c r="L5556">
        <f>I5556*$Q$3/(1000/0.1)</f>
        <v>1.0118031999999999E-2</v>
      </c>
    </row>
    <row r="5557" spans="1:12">
      <c r="A5557" s="118">
        <v>44958</v>
      </c>
      <c r="B5557" t="s">
        <v>13036</v>
      </c>
      <c r="C5557" t="s">
        <v>13035</v>
      </c>
      <c r="D5557" t="s">
        <v>15643</v>
      </c>
      <c r="E5557" t="s">
        <v>15642</v>
      </c>
      <c r="F5557">
        <v>1</v>
      </c>
      <c r="G5557" t="s">
        <v>667</v>
      </c>
      <c r="H5557" t="s">
        <v>13030</v>
      </c>
      <c r="I5557">
        <v>12.6</v>
      </c>
      <c r="J5557" t="s">
        <v>145</v>
      </c>
      <c r="K5557" t="s">
        <v>137</v>
      </c>
      <c r="L5557">
        <f>I5557*$Q$2/1000</f>
        <v>4.6620000000000003E-3</v>
      </c>
    </row>
    <row r="5558" spans="1:12">
      <c r="A5558" s="118">
        <v>45078</v>
      </c>
      <c r="B5558" t="s">
        <v>180</v>
      </c>
      <c r="C5558" t="s">
        <v>179</v>
      </c>
      <c r="D5558" t="s">
        <v>15641</v>
      </c>
      <c r="E5558" t="s">
        <v>15640</v>
      </c>
      <c r="F5558" t="s">
        <v>13450</v>
      </c>
      <c r="G5558" t="s">
        <v>13449</v>
      </c>
      <c r="H5558" t="s">
        <v>174</v>
      </c>
      <c r="I5558">
        <v>3154</v>
      </c>
      <c r="J5558" t="s">
        <v>173</v>
      </c>
      <c r="K5558" t="s">
        <v>172</v>
      </c>
      <c r="L5558">
        <f>I5558*$Q$3/(1000/25)</f>
        <v>2.5295079999999999</v>
      </c>
    </row>
    <row r="5559" spans="1:12">
      <c r="A5559" s="118">
        <v>44958</v>
      </c>
      <c r="B5559" t="s">
        <v>13036</v>
      </c>
      <c r="C5559" t="s">
        <v>13035</v>
      </c>
      <c r="D5559" t="s">
        <v>15639</v>
      </c>
      <c r="E5559" t="s">
        <v>15638</v>
      </c>
      <c r="F5559">
        <v>101027470</v>
      </c>
      <c r="G5559" t="s">
        <v>929</v>
      </c>
      <c r="H5559" t="s">
        <v>13030</v>
      </c>
      <c r="I5559">
        <v>12.6</v>
      </c>
      <c r="J5559" t="s">
        <v>145</v>
      </c>
      <c r="K5559" t="s">
        <v>137</v>
      </c>
      <c r="L5559">
        <f>I5559*$Q$2/1000</f>
        <v>4.6620000000000003E-3</v>
      </c>
    </row>
    <row r="5560" spans="1:12">
      <c r="A5560" s="118">
        <v>44958</v>
      </c>
      <c r="B5560" t="s">
        <v>13036</v>
      </c>
      <c r="C5560" t="s">
        <v>13035</v>
      </c>
      <c r="D5560" t="s">
        <v>14899</v>
      </c>
      <c r="E5560" t="s">
        <v>15637</v>
      </c>
      <c r="F5560">
        <v>34204624</v>
      </c>
      <c r="G5560" t="s">
        <v>15504</v>
      </c>
      <c r="H5560" t="s">
        <v>13030</v>
      </c>
      <c r="I5560">
        <v>12.6</v>
      </c>
      <c r="J5560" t="s">
        <v>145</v>
      </c>
      <c r="K5560" t="s">
        <v>137</v>
      </c>
      <c r="L5560">
        <f>I5560*$Q$2/1000</f>
        <v>4.6620000000000003E-3</v>
      </c>
    </row>
    <row r="5561" spans="1:12">
      <c r="A5561" s="118">
        <v>44958</v>
      </c>
      <c r="B5561" t="s">
        <v>13036</v>
      </c>
      <c r="C5561" t="s">
        <v>13035</v>
      </c>
      <c r="D5561" t="s">
        <v>15636</v>
      </c>
      <c r="E5561" t="s">
        <v>15635</v>
      </c>
      <c r="F5561" t="s">
        <v>15572</v>
      </c>
      <c r="G5561" t="s">
        <v>15571</v>
      </c>
      <c r="H5561" t="s">
        <v>13030</v>
      </c>
      <c r="I5561">
        <v>12.6</v>
      </c>
      <c r="J5561" t="s">
        <v>145</v>
      </c>
      <c r="K5561" t="s">
        <v>137</v>
      </c>
      <c r="L5561">
        <f>I5561*$Q$2/1000</f>
        <v>4.6620000000000003E-3</v>
      </c>
    </row>
    <row r="5562" spans="1:12">
      <c r="A5562" s="118">
        <v>45078</v>
      </c>
      <c r="B5562" t="s">
        <v>460</v>
      </c>
      <c r="C5562" t="s">
        <v>459</v>
      </c>
      <c r="D5562" t="s">
        <v>8769</v>
      </c>
      <c r="E5562" t="s">
        <v>15634</v>
      </c>
      <c r="F5562">
        <v>88257610</v>
      </c>
      <c r="G5562" t="s">
        <v>2393</v>
      </c>
      <c r="H5562" t="s">
        <v>455</v>
      </c>
      <c r="I5562">
        <v>103.6</v>
      </c>
      <c r="J5562" t="s">
        <v>145</v>
      </c>
      <c r="K5562" t="s">
        <v>137</v>
      </c>
      <c r="L5562">
        <f>I5562*$Q$2/100/1000</f>
        <v>3.8331999999999998E-4</v>
      </c>
    </row>
    <row r="5563" spans="1:12">
      <c r="A5563" s="118">
        <v>44958</v>
      </c>
      <c r="B5563" t="s">
        <v>13036</v>
      </c>
      <c r="C5563" t="s">
        <v>13035</v>
      </c>
      <c r="D5563" t="s">
        <v>13536</v>
      </c>
      <c r="E5563" t="s">
        <v>15633</v>
      </c>
      <c r="F5563">
        <v>56207350</v>
      </c>
      <c r="G5563" t="s">
        <v>13167</v>
      </c>
      <c r="H5563" t="s">
        <v>13030</v>
      </c>
      <c r="I5563">
        <v>12.6</v>
      </c>
      <c r="J5563" t="s">
        <v>145</v>
      </c>
      <c r="K5563" t="s">
        <v>137</v>
      </c>
      <c r="L5563">
        <f>I5563*$Q$2/1000</f>
        <v>4.6620000000000003E-3</v>
      </c>
    </row>
    <row r="5564" spans="1:12">
      <c r="A5564" s="118">
        <v>44958</v>
      </c>
      <c r="B5564" t="s">
        <v>13036</v>
      </c>
      <c r="C5564" t="s">
        <v>13035</v>
      </c>
      <c r="D5564" t="s">
        <v>15632</v>
      </c>
      <c r="E5564" t="s">
        <v>15631</v>
      </c>
      <c r="F5564">
        <v>5145063</v>
      </c>
      <c r="G5564" t="s">
        <v>14383</v>
      </c>
      <c r="H5564" t="s">
        <v>13030</v>
      </c>
      <c r="I5564">
        <v>12.6</v>
      </c>
      <c r="J5564" t="s">
        <v>145</v>
      </c>
      <c r="K5564" t="s">
        <v>137</v>
      </c>
      <c r="L5564">
        <f>I5564*$Q$2/1000</f>
        <v>4.6620000000000003E-3</v>
      </c>
    </row>
    <row r="5565" spans="1:12">
      <c r="A5565" s="118">
        <v>44958</v>
      </c>
      <c r="B5565" t="s">
        <v>13036</v>
      </c>
      <c r="C5565" t="s">
        <v>13035</v>
      </c>
      <c r="D5565" t="s">
        <v>14686</v>
      </c>
      <c r="E5565" t="s">
        <v>15630</v>
      </c>
      <c r="F5565">
        <v>34204626</v>
      </c>
      <c r="G5565" t="s">
        <v>15629</v>
      </c>
      <c r="H5565" t="s">
        <v>13030</v>
      </c>
      <c r="I5565">
        <v>12.6</v>
      </c>
      <c r="J5565" t="s">
        <v>145</v>
      </c>
      <c r="K5565" t="s">
        <v>137</v>
      </c>
      <c r="L5565">
        <f>I5565*$Q$2/1000</f>
        <v>4.6620000000000003E-3</v>
      </c>
    </row>
    <row r="5566" spans="1:12">
      <c r="A5566" s="118">
        <v>44958</v>
      </c>
      <c r="B5566" t="s">
        <v>13036</v>
      </c>
      <c r="C5566" t="s">
        <v>13035</v>
      </c>
      <c r="D5566" t="s">
        <v>14553</v>
      </c>
      <c r="E5566" t="s">
        <v>15628</v>
      </c>
      <c r="F5566">
        <v>34204626</v>
      </c>
      <c r="G5566" t="s">
        <v>13129</v>
      </c>
      <c r="H5566" t="s">
        <v>13030</v>
      </c>
      <c r="I5566">
        <v>12.6</v>
      </c>
      <c r="J5566" t="s">
        <v>145</v>
      </c>
      <c r="K5566" t="s">
        <v>137</v>
      </c>
      <c r="L5566">
        <f>I5566*$Q$2/1000</f>
        <v>4.6620000000000003E-3</v>
      </c>
    </row>
    <row r="5567" spans="1:12">
      <c r="A5567" s="118">
        <v>44958</v>
      </c>
      <c r="B5567" t="s">
        <v>13036</v>
      </c>
      <c r="C5567" t="s">
        <v>13035</v>
      </c>
      <c r="D5567" t="s">
        <v>15627</v>
      </c>
      <c r="E5567" t="s">
        <v>15626</v>
      </c>
      <c r="F5567" t="s">
        <v>15625</v>
      </c>
      <c r="G5567" t="s">
        <v>15624</v>
      </c>
      <c r="H5567" t="s">
        <v>13030</v>
      </c>
      <c r="I5567">
        <v>12.6</v>
      </c>
      <c r="J5567" t="s">
        <v>145</v>
      </c>
      <c r="K5567" t="s">
        <v>137</v>
      </c>
      <c r="L5567">
        <f>I5567*$Q$2/1000</f>
        <v>4.6620000000000003E-3</v>
      </c>
    </row>
    <row r="5568" spans="1:12">
      <c r="A5568" s="118">
        <v>44958</v>
      </c>
      <c r="B5568" t="s">
        <v>13036</v>
      </c>
      <c r="C5568" t="s">
        <v>13035</v>
      </c>
      <c r="D5568" t="s">
        <v>15623</v>
      </c>
      <c r="E5568" t="s">
        <v>15622</v>
      </c>
      <c r="F5568">
        <v>101033091</v>
      </c>
      <c r="G5568" t="s">
        <v>15333</v>
      </c>
      <c r="H5568" t="s">
        <v>13030</v>
      </c>
      <c r="I5568">
        <v>12.6</v>
      </c>
      <c r="J5568" t="s">
        <v>145</v>
      </c>
      <c r="K5568" t="s">
        <v>137</v>
      </c>
      <c r="L5568">
        <f>I5568*$Q$2/1000</f>
        <v>4.6620000000000003E-3</v>
      </c>
    </row>
    <row r="5569" spans="1:12">
      <c r="A5569" s="118">
        <v>44958</v>
      </c>
      <c r="B5569" t="s">
        <v>13036</v>
      </c>
      <c r="C5569" t="s">
        <v>13035</v>
      </c>
      <c r="D5569" t="s">
        <v>14680</v>
      </c>
      <c r="E5569" t="s">
        <v>15621</v>
      </c>
      <c r="F5569" t="s">
        <v>14697</v>
      </c>
      <c r="G5569" t="s">
        <v>14696</v>
      </c>
      <c r="H5569" t="s">
        <v>13030</v>
      </c>
      <c r="I5569">
        <v>12.6</v>
      </c>
      <c r="J5569" t="s">
        <v>145</v>
      </c>
      <c r="K5569" t="s">
        <v>137</v>
      </c>
      <c r="L5569">
        <f>I5569*$Q$2/1000</f>
        <v>4.6620000000000003E-3</v>
      </c>
    </row>
    <row r="5570" spans="1:12">
      <c r="A5570" s="118">
        <v>44958</v>
      </c>
      <c r="B5570" t="s">
        <v>13036</v>
      </c>
      <c r="C5570" t="s">
        <v>13035</v>
      </c>
      <c r="D5570" t="s">
        <v>14553</v>
      </c>
      <c r="E5570" t="s">
        <v>15620</v>
      </c>
      <c r="F5570">
        <v>1</v>
      </c>
      <c r="G5570" t="s">
        <v>667</v>
      </c>
      <c r="H5570" t="s">
        <v>13030</v>
      </c>
      <c r="I5570">
        <v>12.6</v>
      </c>
      <c r="J5570" t="s">
        <v>145</v>
      </c>
      <c r="K5570" t="s">
        <v>137</v>
      </c>
      <c r="L5570">
        <f>I5570*$Q$2/1000</f>
        <v>4.6620000000000003E-3</v>
      </c>
    </row>
    <row r="5571" spans="1:12">
      <c r="A5571" s="118">
        <v>44958</v>
      </c>
      <c r="B5571" t="s">
        <v>13036</v>
      </c>
      <c r="C5571" t="s">
        <v>13035</v>
      </c>
      <c r="D5571" t="s">
        <v>14457</v>
      </c>
      <c r="E5571" t="s">
        <v>15619</v>
      </c>
      <c r="F5571">
        <v>1</v>
      </c>
      <c r="G5571" t="s">
        <v>667</v>
      </c>
      <c r="H5571" t="s">
        <v>13030</v>
      </c>
      <c r="I5571">
        <v>12.6</v>
      </c>
      <c r="J5571" t="s">
        <v>145</v>
      </c>
      <c r="K5571" t="s">
        <v>137</v>
      </c>
      <c r="L5571">
        <f>I5571*$Q$2/1000</f>
        <v>4.6620000000000003E-3</v>
      </c>
    </row>
    <row r="5572" spans="1:12">
      <c r="A5572" s="118">
        <v>44958</v>
      </c>
      <c r="B5572" t="s">
        <v>13036</v>
      </c>
      <c r="C5572" t="s">
        <v>13035</v>
      </c>
      <c r="D5572" t="s">
        <v>15618</v>
      </c>
      <c r="E5572" t="s">
        <v>15617</v>
      </c>
      <c r="F5572">
        <v>57207481</v>
      </c>
      <c r="G5572" t="s">
        <v>15616</v>
      </c>
      <c r="H5572" t="s">
        <v>13030</v>
      </c>
      <c r="I5572">
        <v>12.6</v>
      </c>
      <c r="J5572" t="s">
        <v>145</v>
      </c>
      <c r="K5572" t="s">
        <v>137</v>
      </c>
      <c r="L5572">
        <f>I5572*$Q$2/1000</f>
        <v>4.6620000000000003E-3</v>
      </c>
    </row>
    <row r="5573" spans="1:12">
      <c r="A5573" s="118">
        <v>44958</v>
      </c>
      <c r="B5573" t="s">
        <v>13036</v>
      </c>
      <c r="C5573" t="s">
        <v>13035</v>
      </c>
      <c r="D5573" t="s">
        <v>15615</v>
      </c>
      <c r="E5573" t="s">
        <v>15614</v>
      </c>
      <c r="F5573">
        <v>13206278</v>
      </c>
      <c r="G5573" t="s">
        <v>15027</v>
      </c>
      <c r="H5573" t="s">
        <v>13030</v>
      </c>
      <c r="I5573">
        <v>12.6</v>
      </c>
      <c r="J5573" t="s">
        <v>145</v>
      </c>
      <c r="K5573" t="s">
        <v>137</v>
      </c>
      <c r="L5573">
        <f>I5573*$Q$2/1000</f>
        <v>4.6620000000000003E-3</v>
      </c>
    </row>
    <row r="5574" spans="1:12">
      <c r="A5574" s="118">
        <v>44958</v>
      </c>
      <c r="B5574" t="s">
        <v>13036</v>
      </c>
      <c r="C5574" t="s">
        <v>13035</v>
      </c>
      <c r="D5574" t="s">
        <v>15090</v>
      </c>
      <c r="E5574" t="s">
        <v>15613</v>
      </c>
      <c r="F5574">
        <v>101019928</v>
      </c>
      <c r="G5574" t="s">
        <v>13041</v>
      </c>
      <c r="H5574" t="s">
        <v>13030</v>
      </c>
      <c r="I5574">
        <v>12.6</v>
      </c>
      <c r="J5574" t="s">
        <v>145</v>
      </c>
      <c r="K5574" t="s">
        <v>137</v>
      </c>
      <c r="L5574">
        <f>I5574*$Q$2/1000</f>
        <v>4.6620000000000003E-3</v>
      </c>
    </row>
    <row r="5575" spans="1:12">
      <c r="A5575" s="118">
        <v>44958</v>
      </c>
      <c r="B5575" t="s">
        <v>13036</v>
      </c>
      <c r="C5575" t="s">
        <v>13035</v>
      </c>
      <c r="D5575" t="s">
        <v>15612</v>
      </c>
      <c r="E5575" t="s">
        <v>15611</v>
      </c>
      <c r="F5575">
        <v>101019928</v>
      </c>
      <c r="G5575" t="s">
        <v>13041</v>
      </c>
      <c r="H5575" t="s">
        <v>13030</v>
      </c>
      <c r="I5575">
        <v>12.6</v>
      </c>
      <c r="J5575" t="s">
        <v>145</v>
      </c>
      <c r="K5575" t="s">
        <v>137</v>
      </c>
      <c r="L5575">
        <f>I5575*$Q$2/1000</f>
        <v>4.6620000000000003E-3</v>
      </c>
    </row>
    <row r="5576" spans="1:12">
      <c r="A5576" s="118">
        <v>44958</v>
      </c>
      <c r="B5576" t="s">
        <v>13036</v>
      </c>
      <c r="C5576" t="s">
        <v>13035</v>
      </c>
      <c r="D5576" t="s">
        <v>14899</v>
      </c>
      <c r="E5576" t="s">
        <v>15610</v>
      </c>
      <c r="F5576">
        <v>57207482</v>
      </c>
      <c r="G5576" t="s">
        <v>15609</v>
      </c>
      <c r="H5576" t="s">
        <v>13030</v>
      </c>
      <c r="I5576">
        <v>12.6</v>
      </c>
      <c r="J5576" t="s">
        <v>145</v>
      </c>
      <c r="K5576" t="s">
        <v>137</v>
      </c>
      <c r="L5576">
        <f>I5576*$Q$2/1000</f>
        <v>4.6620000000000003E-3</v>
      </c>
    </row>
    <row r="5577" spans="1:12">
      <c r="A5577" s="118">
        <v>44958</v>
      </c>
      <c r="B5577" t="s">
        <v>13036</v>
      </c>
      <c r="C5577" t="s">
        <v>13035</v>
      </c>
      <c r="D5577" t="s">
        <v>15608</v>
      </c>
      <c r="E5577" t="s">
        <v>15607</v>
      </c>
      <c r="F5577">
        <v>57207482</v>
      </c>
      <c r="G5577" t="s">
        <v>13110</v>
      </c>
      <c r="H5577" t="s">
        <v>13030</v>
      </c>
      <c r="I5577">
        <v>12.6</v>
      </c>
      <c r="J5577" t="s">
        <v>145</v>
      </c>
      <c r="K5577" t="s">
        <v>137</v>
      </c>
      <c r="L5577">
        <f>I5577*$Q$2/1000</f>
        <v>4.6620000000000003E-3</v>
      </c>
    </row>
    <row r="5578" spans="1:12">
      <c r="A5578" s="118">
        <v>44958</v>
      </c>
      <c r="B5578" t="s">
        <v>13036</v>
      </c>
      <c r="C5578" t="s">
        <v>13035</v>
      </c>
      <c r="D5578" t="s">
        <v>14553</v>
      </c>
      <c r="E5578" t="s">
        <v>15606</v>
      </c>
      <c r="F5578" t="s">
        <v>13436</v>
      </c>
      <c r="G5578" t="s">
        <v>13435</v>
      </c>
      <c r="H5578" t="s">
        <v>13030</v>
      </c>
      <c r="I5578">
        <v>12.6</v>
      </c>
      <c r="J5578" t="s">
        <v>145</v>
      </c>
      <c r="K5578" t="s">
        <v>137</v>
      </c>
      <c r="L5578">
        <f>I5578*$Q$2/1000</f>
        <v>4.6620000000000003E-3</v>
      </c>
    </row>
    <row r="5579" spans="1:12">
      <c r="A5579" s="118">
        <v>44958</v>
      </c>
      <c r="B5579" t="s">
        <v>13036</v>
      </c>
      <c r="C5579" t="s">
        <v>13035</v>
      </c>
      <c r="D5579" t="s">
        <v>15206</v>
      </c>
      <c r="E5579" t="s">
        <v>15605</v>
      </c>
      <c r="F5579" t="s">
        <v>14905</v>
      </c>
      <c r="G5579" t="s">
        <v>14904</v>
      </c>
      <c r="H5579" t="s">
        <v>13030</v>
      </c>
      <c r="I5579">
        <v>12.6</v>
      </c>
      <c r="J5579" t="s">
        <v>145</v>
      </c>
      <c r="K5579" t="s">
        <v>137</v>
      </c>
      <c r="L5579">
        <f>I5579*$Q$2/1000</f>
        <v>4.6620000000000003E-3</v>
      </c>
    </row>
    <row r="5580" spans="1:12">
      <c r="A5580" s="118">
        <v>44958</v>
      </c>
      <c r="B5580" t="s">
        <v>13036</v>
      </c>
      <c r="C5580" t="s">
        <v>13035</v>
      </c>
      <c r="D5580" t="s">
        <v>15180</v>
      </c>
      <c r="E5580" t="s">
        <v>15604</v>
      </c>
      <c r="F5580">
        <v>13206885</v>
      </c>
      <c r="G5580" t="s">
        <v>13548</v>
      </c>
      <c r="H5580" t="s">
        <v>13030</v>
      </c>
      <c r="I5580">
        <v>12.6</v>
      </c>
      <c r="J5580" t="s">
        <v>145</v>
      </c>
      <c r="K5580" t="s">
        <v>137</v>
      </c>
      <c r="L5580">
        <f>I5580*$Q$2/1000</f>
        <v>4.6620000000000003E-3</v>
      </c>
    </row>
    <row r="5581" spans="1:12">
      <c r="A5581" s="118">
        <v>44958</v>
      </c>
      <c r="B5581" t="s">
        <v>13036</v>
      </c>
      <c r="C5581" t="s">
        <v>13035</v>
      </c>
      <c r="D5581" t="s">
        <v>15023</v>
      </c>
      <c r="E5581" t="s">
        <v>15603</v>
      </c>
      <c r="F5581">
        <v>101025603</v>
      </c>
      <c r="G5581" t="s">
        <v>13178</v>
      </c>
      <c r="H5581" t="s">
        <v>13030</v>
      </c>
      <c r="I5581">
        <v>12.6</v>
      </c>
      <c r="J5581" t="s">
        <v>145</v>
      </c>
      <c r="K5581" t="s">
        <v>137</v>
      </c>
      <c r="L5581">
        <f>I5581*$Q$2/1000</f>
        <v>4.6620000000000003E-3</v>
      </c>
    </row>
    <row r="5582" spans="1:12">
      <c r="A5582" s="118">
        <v>44958</v>
      </c>
      <c r="B5582" t="s">
        <v>13036</v>
      </c>
      <c r="C5582" t="s">
        <v>13035</v>
      </c>
      <c r="D5582" t="s">
        <v>14553</v>
      </c>
      <c r="E5582" t="s">
        <v>15602</v>
      </c>
      <c r="F5582">
        <v>101033638</v>
      </c>
      <c r="G5582" t="s">
        <v>13934</v>
      </c>
      <c r="H5582" t="s">
        <v>13030</v>
      </c>
      <c r="I5582">
        <v>12.6</v>
      </c>
      <c r="J5582" t="s">
        <v>145</v>
      </c>
      <c r="K5582" t="s">
        <v>137</v>
      </c>
      <c r="L5582">
        <f>I5582*$Q$2/1000</f>
        <v>4.6620000000000003E-3</v>
      </c>
    </row>
    <row r="5583" spans="1:12">
      <c r="A5583" s="118">
        <v>44958</v>
      </c>
      <c r="B5583" t="s">
        <v>13036</v>
      </c>
      <c r="C5583" t="s">
        <v>13035</v>
      </c>
      <c r="D5583" t="s">
        <v>14814</v>
      </c>
      <c r="E5583" t="s">
        <v>15601</v>
      </c>
      <c r="F5583">
        <v>5300059</v>
      </c>
      <c r="G5583" t="s">
        <v>15600</v>
      </c>
      <c r="H5583" t="s">
        <v>13030</v>
      </c>
      <c r="I5583">
        <v>12.6</v>
      </c>
      <c r="J5583" t="s">
        <v>145</v>
      </c>
      <c r="K5583" t="s">
        <v>137</v>
      </c>
      <c r="L5583">
        <f>I5583*$Q$2/1000</f>
        <v>4.6620000000000003E-3</v>
      </c>
    </row>
    <row r="5584" spans="1:12">
      <c r="A5584" s="118">
        <v>44958</v>
      </c>
      <c r="B5584" t="s">
        <v>13036</v>
      </c>
      <c r="C5584" t="s">
        <v>13035</v>
      </c>
      <c r="D5584" t="s">
        <v>14349</v>
      </c>
      <c r="E5584" t="s">
        <v>15599</v>
      </c>
      <c r="F5584">
        <v>13206266</v>
      </c>
      <c r="G5584" t="s">
        <v>14040</v>
      </c>
      <c r="H5584" t="s">
        <v>13030</v>
      </c>
      <c r="I5584">
        <v>12.6</v>
      </c>
      <c r="J5584" t="s">
        <v>145</v>
      </c>
      <c r="K5584" t="s">
        <v>137</v>
      </c>
      <c r="L5584">
        <f>I5584*$Q$2/1000</f>
        <v>4.6620000000000003E-3</v>
      </c>
    </row>
    <row r="5585" spans="1:12">
      <c r="A5585" s="118">
        <v>44958</v>
      </c>
      <c r="B5585" t="s">
        <v>13036</v>
      </c>
      <c r="C5585" t="s">
        <v>13035</v>
      </c>
      <c r="D5585" t="s">
        <v>14881</v>
      </c>
      <c r="E5585" t="s">
        <v>15598</v>
      </c>
      <c r="F5585">
        <v>101045474</v>
      </c>
      <c r="G5585" t="s">
        <v>13599</v>
      </c>
      <c r="H5585" t="s">
        <v>13030</v>
      </c>
      <c r="I5585">
        <v>12.6</v>
      </c>
      <c r="J5585" t="s">
        <v>145</v>
      </c>
      <c r="K5585" t="s">
        <v>137</v>
      </c>
      <c r="L5585">
        <f>I5585*$Q$2/1000</f>
        <v>4.6620000000000003E-3</v>
      </c>
    </row>
    <row r="5586" spans="1:12">
      <c r="A5586" s="118">
        <v>44958</v>
      </c>
      <c r="B5586" t="s">
        <v>13036</v>
      </c>
      <c r="C5586" t="s">
        <v>13035</v>
      </c>
      <c r="D5586" t="s">
        <v>13999</v>
      </c>
      <c r="E5586" t="s">
        <v>15597</v>
      </c>
      <c r="F5586" t="s">
        <v>13686</v>
      </c>
      <c r="G5586" t="s">
        <v>13685</v>
      </c>
      <c r="H5586" t="s">
        <v>13030</v>
      </c>
      <c r="I5586">
        <v>12.6</v>
      </c>
      <c r="J5586" t="s">
        <v>145</v>
      </c>
      <c r="K5586" t="s">
        <v>137</v>
      </c>
      <c r="L5586">
        <f>I5586*$Q$2/1000</f>
        <v>4.6620000000000003E-3</v>
      </c>
    </row>
    <row r="5587" spans="1:12">
      <c r="A5587" s="118">
        <v>45078</v>
      </c>
      <c r="B5587" t="s">
        <v>647</v>
      </c>
      <c r="C5587" t="s">
        <v>646</v>
      </c>
      <c r="D5587" t="s">
        <v>3728</v>
      </c>
      <c r="E5587" t="s">
        <v>15596</v>
      </c>
      <c r="F5587">
        <v>101036260</v>
      </c>
      <c r="G5587" t="s">
        <v>15595</v>
      </c>
      <c r="H5587" t="s">
        <v>174</v>
      </c>
      <c r="I5587">
        <v>3154</v>
      </c>
      <c r="J5587" t="s">
        <v>173</v>
      </c>
      <c r="K5587" t="s">
        <v>172</v>
      </c>
      <c r="L5587">
        <f>I5587*$Q$3/(1000/25)</f>
        <v>2.5295079999999999</v>
      </c>
    </row>
    <row r="5588" spans="1:12">
      <c r="A5588" s="118">
        <v>44958</v>
      </c>
      <c r="B5588" t="s">
        <v>13036</v>
      </c>
      <c r="C5588" t="s">
        <v>13035</v>
      </c>
      <c r="D5588" t="s">
        <v>14961</v>
      </c>
      <c r="E5588" t="s">
        <v>15594</v>
      </c>
      <c r="F5588">
        <v>101033094</v>
      </c>
      <c r="G5588" t="s">
        <v>15593</v>
      </c>
      <c r="H5588" t="s">
        <v>13030</v>
      </c>
      <c r="I5588">
        <v>12.6</v>
      </c>
      <c r="J5588" t="s">
        <v>145</v>
      </c>
      <c r="K5588" t="s">
        <v>137</v>
      </c>
      <c r="L5588">
        <f>I5588*$Q$2/1000</f>
        <v>4.6620000000000003E-3</v>
      </c>
    </row>
    <row r="5589" spans="1:12">
      <c r="A5589" s="118">
        <v>44958</v>
      </c>
      <c r="B5589" t="s">
        <v>13036</v>
      </c>
      <c r="C5589" t="s">
        <v>13035</v>
      </c>
      <c r="D5589" t="s">
        <v>14961</v>
      </c>
      <c r="E5589" t="s">
        <v>15592</v>
      </c>
      <c r="F5589">
        <v>101033093</v>
      </c>
      <c r="G5589" t="s">
        <v>14101</v>
      </c>
      <c r="H5589" t="s">
        <v>13030</v>
      </c>
      <c r="I5589">
        <v>12.6</v>
      </c>
      <c r="J5589" t="s">
        <v>145</v>
      </c>
      <c r="K5589" t="s">
        <v>137</v>
      </c>
      <c r="L5589">
        <f>I5589*$Q$2/1000</f>
        <v>4.6620000000000003E-3</v>
      </c>
    </row>
    <row r="5590" spans="1:12">
      <c r="A5590" s="118">
        <v>44958</v>
      </c>
      <c r="B5590" t="s">
        <v>13036</v>
      </c>
      <c r="C5590" t="s">
        <v>13035</v>
      </c>
      <c r="D5590" t="s">
        <v>15447</v>
      </c>
      <c r="E5590" t="s">
        <v>15591</v>
      </c>
      <c r="F5590">
        <v>30203257</v>
      </c>
      <c r="G5590" t="s">
        <v>15590</v>
      </c>
      <c r="H5590" t="s">
        <v>13030</v>
      </c>
      <c r="I5590">
        <v>12.6</v>
      </c>
      <c r="J5590" t="s">
        <v>145</v>
      </c>
      <c r="K5590" t="s">
        <v>137</v>
      </c>
      <c r="L5590">
        <f>I5590*$Q$2/1000</f>
        <v>4.6620000000000003E-3</v>
      </c>
    </row>
    <row r="5591" spans="1:12">
      <c r="A5591" s="118">
        <v>44958</v>
      </c>
      <c r="B5591" t="s">
        <v>13036</v>
      </c>
      <c r="C5591" t="s">
        <v>13035</v>
      </c>
      <c r="D5591" t="s">
        <v>14448</v>
      </c>
      <c r="E5591" t="s">
        <v>15589</v>
      </c>
      <c r="F5591" t="s">
        <v>13265</v>
      </c>
      <c r="G5591" t="s">
        <v>14893</v>
      </c>
      <c r="H5591" t="s">
        <v>13030</v>
      </c>
      <c r="I5591">
        <v>12.6</v>
      </c>
      <c r="J5591" t="s">
        <v>145</v>
      </c>
      <c r="K5591" t="s">
        <v>137</v>
      </c>
      <c r="L5591">
        <f>I5591*$Q$2/1000</f>
        <v>4.6620000000000003E-3</v>
      </c>
    </row>
    <row r="5592" spans="1:12">
      <c r="A5592" s="118">
        <v>44958</v>
      </c>
      <c r="B5592" t="s">
        <v>13036</v>
      </c>
      <c r="C5592" t="s">
        <v>13035</v>
      </c>
      <c r="D5592" t="s">
        <v>15175</v>
      </c>
      <c r="E5592" t="s">
        <v>15588</v>
      </c>
      <c r="F5592">
        <v>3145065</v>
      </c>
      <c r="G5592" t="s">
        <v>15587</v>
      </c>
      <c r="H5592" t="s">
        <v>13030</v>
      </c>
      <c r="I5592">
        <v>12.6</v>
      </c>
      <c r="J5592" t="s">
        <v>145</v>
      </c>
      <c r="K5592" t="s">
        <v>137</v>
      </c>
      <c r="L5592">
        <f>I5592*$Q$2/1000</f>
        <v>4.6620000000000003E-3</v>
      </c>
    </row>
    <row r="5593" spans="1:12">
      <c r="A5593" s="118">
        <v>44958</v>
      </c>
      <c r="B5593" t="s">
        <v>13036</v>
      </c>
      <c r="C5593" t="s">
        <v>13035</v>
      </c>
      <c r="D5593" t="s">
        <v>13669</v>
      </c>
      <c r="E5593" t="s">
        <v>15586</v>
      </c>
      <c r="F5593">
        <v>30203254</v>
      </c>
      <c r="G5593" t="s">
        <v>15396</v>
      </c>
      <c r="H5593" t="s">
        <v>13030</v>
      </c>
      <c r="I5593">
        <v>12.6</v>
      </c>
      <c r="J5593" t="s">
        <v>145</v>
      </c>
      <c r="K5593" t="s">
        <v>137</v>
      </c>
      <c r="L5593">
        <f>I5593*$Q$2/1000</f>
        <v>4.6620000000000003E-3</v>
      </c>
    </row>
    <row r="5594" spans="1:12">
      <c r="A5594" s="118">
        <v>45078</v>
      </c>
      <c r="B5594" t="s">
        <v>305</v>
      </c>
      <c r="C5594" t="s">
        <v>304</v>
      </c>
      <c r="D5594" t="s">
        <v>13295</v>
      </c>
      <c r="E5594" t="s">
        <v>15585</v>
      </c>
      <c r="F5594" t="s">
        <v>475</v>
      </c>
      <c r="G5594" t="s">
        <v>474</v>
      </c>
      <c r="H5594" t="s">
        <v>300</v>
      </c>
      <c r="I5594">
        <v>12.8</v>
      </c>
      <c r="J5594" t="s">
        <v>145</v>
      </c>
      <c r="K5594" t="s">
        <v>137</v>
      </c>
      <c r="L5594">
        <f>I5594*$Q$2/100/1000</f>
        <v>4.7360000000000001E-5</v>
      </c>
    </row>
    <row r="5595" spans="1:12">
      <c r="A5595" s="118">
        <v>44958</v>
      </c>
      <c r="B5595" t="s">
        <v>13036</v>
      </c>
      <c r="C5595" t="s">
        <v>13035</v>
      </c>
      <c r="D5595" t="s">
        <v>14444</v>
      </c>
      <c r="E5595" t="s">
        <v>15584</v>
      </c>
      <c r="F5595">
        <v>3445360</v>
      </c>
      <c r="G5595" t="s">
        <v>15468</v>
      </c>
      <c r="H5595" t="s">
        <v>13030</v>
      </c>
      <c r="I5595">
        <v>12.6</v>
      </c>
      <c r="J5595" t="s">
        <v>145</v>
      </c>
      <c r="K5595" t="s">
        <v>137</v>
      </c>
      <c r="L5595">
        <f>I5595*$Q$2/1000</f>
        <v>4.6620000000000003E-3</v>
      </c>
    </row>
    <row r="5596" spans="1:12">
      <c r="A5596" s="118">
        <v>44958</v>
      </c>
      <c r="B5596" t="s">
        <v>13036</v>
      </c>
      <c r="C5596" t="s">
        <v>13035</v>
      </c>
      <c r="D5596" t="s">
        <v>14514</v>
      </c>
      <c r="E5596" t="s">
        <v>15583</v>
      </c>
      <c r="F5596" t="s">
        <v>13219</v>
      </c>
      <c r="G5596" t="s">
        <v>13218</v>
      </c>
      <c r="H5596" t="s">
        <v>13030</v>
      </c>
      <c r="I5596">
        <v>12.6</v>
      </c>
      <c r="J5596" t="s">
        <v>145</v>
      </c>
      <c r="K5596" t="s">
        <v>137</v>
      </c>
      <c r="L5596">
        <f>I5596*$Q$2/1000</f>
        <v>4.6620000000000003E-3</v>
      </c>
    </row>
    <row r="5597" spans="1:12">
      <c r="A5597" s="118">
        <v>44958</v>
      </c>
      <c r="B5597" t="s">
        <v>13036</v>
      </c>
      <c r="C5597" t="s">
        <v>13035</v>
      </c>
      <c r="D5597" t="s">
        <v>14491</v>
      </c>
      <c r="E5597" t="s">
        <v>15582</v>
      </c>
      <c r="F5597">
        <v>51208078</v>
      </c>
      <c r="G5597" t="s">
        <v>14489</v>
      </c>
      <c r="H5597" t="s">
        <v>13030</v>
      </c>
      <c r="I5597">
        <v>12.6</v>
      </c>
      <c r="J5597" t="s">
        <v>145</v>
      </c>
      <c r="K5597" t="s">
        <v>137</v>
      </c>
      <c r="L5597">
        <f>I5597*$Q$2/1000</f>
        <v>4.6620000000000003E-3</v>
      </c>
    </row>
    <row r="5598" spans="1:12">
      <c r="A5598" s="118">
        <v>44958</v>
      </c>
      <c r="B5598" t="s">
        <v>13036</v>
      </c>
      <c r="C5598" t="s">
        <v>13035</v>
      </c>
      <c r="D5598" t="s">
        <v>14417</v>
      </c>
      <c r="E5598" t="s">
        <v>15581</v>
      </c>
      <c r="F5598">
        <v>23202445</v>
      </c>
      <c r="G5598" t="s">
        <v>13415</v>
      </c>
      <c r="H5598" t="s">
        <v>13030</v>
      </c>
      <c r="I5598">
        <v>12.6</v>
      </c>
      <c r="J5598" t="s">
        <v>145</v>
      </c>
      <c r="K5598" t="s">
        <v>137</v>
      </c>
      <c r="L5598">
        <f>I5598*$Q$2/1000</f>
        <v>4.6620000000000003E-3</v>
      </c>
    </row>
    <row r="5599" spans="1:12">
      <c r="A5599" s="118">
        <v>45078</v>
      </c>
      <c r="B5599" t="s">
        <v>365</v>
      </c>
      <c r="C5599" t="s">
        <v>364</v>
      </c>
      <c r="D5599" t="s">
        <v>5646</v>
      </c>
      <c r="E5599" t="s">
        <v>15580</v>
      </c>
      <c r="F5599" t="s">
        <v>388</v>
      </c>
      <c r="G5599" t="s">
        <v>387</v>
      </c>
      <c r="H5599" t="s">
        <v>359</v>
      </c>
      <c r="I5599">
        <v>144</v>
      </c>
      <c r="J5599" t="s">
        <v>138</v>
      </c>
      <c r="K5599" t="s">
        <v>137</v>
      </c>
      <c r="L5599">
        <f>I5599*$Q$2/1000</f>
        <v>5.3280000000000001E-2</v>
      </c>
    </row>
    <row r="5600" spans="1:12">
      <c r="A5600" s="118">
        <v>44958</v>
      </c>
      <c r="B5600" t="s">
        <v>13036</v>
      </c>
      <c r="C5600" t="s">
        <v>13035</v>
      </c>
      <c r="D5600" t="s">
        <v>15109</v>
      </c>
      <c r="E5600" t="s">
        <v>15579</v>
      </c>
      <c r="F5600">
        <v>42201948</v>
      </c>
      <c r="G5600" t="s">
        <v>15578</v>
      </c>
      <c r="H5600" t="s">
        <v>13030</v>
      </c>
      <c r="I5600">
        <v>12.6</v>
      </c>
      <c r="J5600" t="s">
        <v>145</v>
      </c>
      <c r="K5600" t="s">
        <v>137</v>
      </c>
      <c r="L5600">
        <f>I5600*$Q$2/1000</f>
        <v>4.6620000000000003E-3</v>
      </c>
    </row>
    <row r="5601" spans="1:12">
      <c r="A5601" s="118">
        <v>44958</v>
      </c>
      <c r="B5601" t="s">
        <v>13036</v>
      </c>
      <c r="C5601" t="s">
        <v>13035</v>
      </c>
      <c r="D5601" t="s">
        <v>14728</v>
      </c>
      <c r="E5601" t="s">
        <v>15577</v>
      </c>
      <c r="F5601">
        <v>101017406</v>
      </c>
      <c r="G5601" t="s">
        <v>13195</v>
      </c>
      <c r="H5601" t="s">
        <v>13030</v>
      </c>
      <c r="I5601">
        <v>12.6</v>
      </c>
      <c r="J5601" t="s">
        <v>145</v>
      </c>
      <c r="K5601" t="s">
        <v>137</v>
      </c>
      <c r="L5601">
        <f>I5601*$Q$2/1000</f>
        <v>4.6620000000000003E-3</v>
      </c>
    </row>
    <row r="5602" spans="1:12">
      <c r="A5602" s="118">
        <v>45078</v>
      </c>
      <c r="B5602" t="s">
        <v>261</v>
      </c>
      <c r="C5602" t="s">
        <v>260</v>
      </c>
      <c r="D5602" t="s">
        <v>15576</v>
      </c>
      <c r="E5602" t="s">
        <v>15575</v>
      </c>
      <c r="F5602" t="s">
        <v>1111</v>
      </c>
      <c r="G5602" t="s">
        <v>1110</v>
      </c>
      <c r="H5602" t="s">
        <v>139</v>
      </c>
      <c r="I5602">
        <v>55</v>
      </c>
      <c r="J5602" t="s">
        <v>145</v>
      </c>
      <c r="K5602" t="s">
        <v>137</v>
      </c>
      <c r="L5602">
        <f>I5602*$Q$2/100/1000</f>
        <v>2.0350000000000001E-4</v>
      </c>
    </row>
    <row r="5603" spans="1:12">
      <c r="A5603" s="118">
        <v>44958</v>
      </c>
      <c r="B5603" t="s">
        <v>13036</v>
      </c>
      <c r="C5603" t="s">
        <v>13035</v>
      </c>
      <c r="D5603" t="s">
        <v>15574</v>
      </c>
      <c r="E5603" t="s">
        <v>15573</v>
      </c>
      <c r="F5603" t="s">
        <v>15572</v>
      </c>
      <c r="G5603" t="s">
        <v>15571</v>
      </c>
      <c r="H5603" t="s">
        <v>13030</v>
      </c>
      <c r="I5603">
        <v>12.6</v>
      </c>
      <c r="J5603" t="s">
        <v>145</v>
      </c>
      <c r="K5603" t="s">
        <v>137</v>
      </c>
      <c r="L5603">
        <f>I5603*$Q$2/1000</f>
        <v>4.6620000000000003E-3</v>
      </c>
    </row>
    <row r="5604" spans="1:12">
      <c r="A5604" s="118">
        <v>44958</v>
      </c>
      <c r="B5604" t="s">
        <v>13036</v>
      </c>
      <c r="C5604" t="s">
        <v>13035</v>
      </c>
      <c r="D5604" t="s">
        <v>15524</v>
      </c>
      <c r="E5604" t="s">
        <v>15570</v>
      </c>
      <c r="F5604">
        <v>34204356</v>
      </c>
      <c r="G5604" t="s">
        <v>15569</v>
      </c>
      <c r="H5604" t="s">
        <v>13030</v>
      </c>
      <c r="I5604">
        <v>12.6</v>
      </c>
      <c r="J5604" t="s">
        <v>145</v>
      </c>
      <c r="K5604" t="s">
        <v>137</v>
      </c>
      <c r="L5604">
        <f>I5604*$Q$2/1000</f>
        <v>4.6620000000000003E-3</v>
      </c>
    </row>
    <row r="5605" spans="1:12">
      <c r="A5605" s="118">
        <v>45078</v>
      </c>
      <c r="B5605" t="s">
        <v>856</v>
      </c>
      <c r="C5605" t="s">
        <v>14560</v>
      </c>
      <c r="D5605" t="s">
        <v>854</v>
      </c>
      <c r="E5605" t="s">
        <v>15568</v>
      </c>
      <c r="F5605">
        <v>101049193</v>
      </c>
      <c r="G5605" t="s">
        <v>857</v>
      </c>
      <c r="H5605" s="123" t="s">
        <v>851</v>
      </c>
      <c r="I5605">
        <v>5214</v>
      </c>
      <c r="J5605" t="s">
        <v>173</v>
      </c>
      <c r="K5605" t="s">
        <v>172</v>
      </c>
      <c r="L5605">
        <f>I5605*$Q$3*2.5/1000</f>
        <v>0.4181628</v>
      </c>
    </row>
    <row r="5606" spans="1:12">
      <c r="A5606" s="118">
        <v>45078</v>
      </c>
      <c r="B5606" t="s">
        <v>856</v>
      </c>
      <c r="C5606" t="s">
        <v>14560</v>
      </c>
      <c r="D5606" t="s">
        <v>854</v>
      </c>
      <c r="E5606" t="s">
        <v>15567</v>
      </c>
      <c r="F5606">
        <v>13206361</v>
      </c>
      <c r="G5606" t="s">
        <v>852</v>
      </c>
      <c r="H5606" s="123" t="s">
        <v>851</v>
      </c>
      <c r="I5606">
        <v>5214</v>
      </c>
      <c r="J5606" t="s">
        <v>173</v>
      </c>
      <c r="K5606" t="s">
        <v>172</v>
      </c>
      <c r="L5606">
        <f>I5606*$Q$3*2.5/1000</f>
        <v>0.4181628</v>
      </c>
    </row>
    <row r="5607" spans="1:12">
      <c r="A5607" s="118">
        <v>44958</v>
      </c>
      <c r="B5607" t="s">
        <v>13036</v>
      </c>
      <c r="C5607" t="s">
        <v>13035</v>
      </c>
      <c r="D5607" t="s">
        <v>15162</v>
      </c>
      <c r="E5607" t="s">
        <v>15566</v>
      </c>
      <c r="F5607">
        <v>4245276</v>
      </c>
      <c r="G5607" t="s">
        <v>15565</v>
      </c>
      <c r="H5607" t="s">
        <v>13030</v>
      </c>
      <c r="I5607">
        <v>12.6</v>
      </c>
      <c r="J5607" t="s">
        <v>145</v>
      </c>
      <c r="K5607" t="s">
        <v>137</v>
      </c>
      <c r="L5607">
        <f>I5607*$Q$2/1000</f>
        <v>4.6620000000000003E-3</v>
      </c>
    </row>
    <row r="5608" spans="1:12">
      <c r="A5608" s="118">
        <v>44958</v>
      </c>
      <c r="B5608" t="s">
        <v>13036</v>
      </c>
      <c r="C5608" t="s">
        <v>13035</v>
      </c>
      <c r="D5608" t="s">
        <v>14162</v>
      </c>
      <c r="E5608" t="s">
        <v>15564</v>
      </c>
      <c r="F5608">
        <v>51204340</v>
      </c>
      <c r="G5608" t="s">
        <v>15563</v>
      </c>
      <c r="H5608" t="s">
        <v>13030</v>
      </c>
      <c r="I5608">
        <v>12.6</v>
      </c>
      <c r="J5608" t="s">
        <v>145</v>
      </c>
      <c r="K5608" t="s">
        <v>137</v>
      </c>
      <c r="L5608">
        <f>I5608*$Q$2/1000</f>
        <v>4.6620000000000003E-3</v>
      </c>
    </row>
    <row r="5609" spans="1:12">
      <c r="A5609" s="118">
        <v>45078</v>
      </c>
      <c r="B5609" t="s">
        <v>240</v>
      </c>
      <c r="C5609" t="s">
        <v>239</v>
      </c>
      <c r="D5609" t="s">
        <v>13766</v>
      </c>
      <c r="E5609" t="s">
        <v>15562</v>
      </c>
      <c r="F5609" t="s">
        <v>7590</v>
      </c>
      <c r="G5609" t="s">
        <v>7589</v>
      </c>
      <c r="H5609" t="s">
        <v>235</v>
      </c>
      <c r="I5609">
        <v>390</v>
      </c>
      <c r="J5609" t="s">
        <v>145</v>
      </c>
      <c r="K5609" t="s">
        <v>137</v>
      </c>
      <c r="L5609">
        <f>I5609*$Q$2/100/1000</f>
        <v>1.4430000000000001E-3</v>
      </c>
    </row>
    <row r="5610" spans="1:12">
      <c r="A5610" s="118">
        <v>45078</v>
      </c>
      <c r="B5610" t="s">
        <v>240</v>
      </c>
      <c r="C5610" t="s">
        <v>239</v>
      </c>
      <c r="D5610" t="s">
        <v>13016</v>
      </c>
      <c r="E5610" t="s">
        <v>15561</v>
      </c>
      <c r="F5610" t="s">
        <v>7590</v>
      </c>
      <c r="G5610" t="s">
        <v>7589</v>
      </c>
      <c r="H5610" t="s">
        <v>235</v>
      </c>
      <c r="I5610">
        <v>390</v>
      </c>
      <c r="J5610" t="s">
        <v>145</v>
      </c>
      <c r="K5610" t="s">
        <v>137</v>
      </c>
      <c r="L5610">
        <f>I5610*$Q$2/100/1000</f>
        <v>1.4430000000000001E-3</v>
      </c>
    </row>
    <row r="5611" spans="1:12">
      <c r="A5611" s="118">
        <v>45078</v>
      </c>
      <c r="B5611" t="s">
        <v>240</v>
      </c>
      <c r="C5611" t="s">
        <v>239</v>
      </c>
      <c r="D5611" t="s">
        <v>6995</v>
      </c>
      <c r="E5611" t="s">
        <v>15560</v>
      </c>
      <c r="F5611" t="s">
        <v>5407</v>
      </c>
      <c r="G5611" t="s">
        <v>5406</v>
      </c>
      <c r="H5611" t="s">
        <v>235</v>
      </c>
      <c r="I5611">
        <v>390</v>
      </c>
      <c r="J5611" t="s">
        <v>145</v>
      </c>
      <c r="K5611" t="s">
        <v>137</v>
      </c>
      <c r="L5611">
        <f>I5611*$Q$2/100/1000</f>
        <v>1.4430000000000001E-3</v>
      </c>
    </row>
    <row r="5612" spans="1:12">
      <c r="A5612" s="118">
        <v>45078</v>
      </c>
      <c r="B5612" t="s">
        <v>240</v>
      </c>
      <c r="C5612" t="s">
        <v>239</v>
      </c>
      <c r="D5612" t="s">
        <v>15559</v>
      </c>
      <c r="E5612" t="s">
        <v>15558</v>
      </c>
      <c r="F5612">
        <v>101027930</v>
      </c>
      <c r="G5612" t="s">
        <v>5183</v>
      </c>
      <c r="H5612" t="s">
        <v>235</v>
      </c>
      <c r="I5612">
        <v>390</v>
      </c>
      <c r="J5612" t="s">
        <v>145</v>
      </c>
      <c r="K5612" t="s">
        <v>137</v>
      </c>
      <c r="L5612">
        <f>I5612*$Q$2/100/1000</f>
        <v>1.4430000000000001E-3</v>
      </c>
    </row>
    <row r="5613" spans="1:12">
      <c r="A5613" s="118">
        <v>45078</v>
      </c>
      <c r="B5613" t="s">
        <v>240</v>
      </c>
      <c r="C5613" t="s">
        <v>239</v>
      </c>
      <c r="D5613" t="s">
        <v>7577</v>
      </c>
      <c r="E5613" t="s">
        <v>15557</v>
      </c>
      <c r="F5613" t="s">
        <v>983</v>
      </c>
      <c r="G5613" t="s">
        <v>982</v>
      </c>
      <c r="H5613" t="s">
        <v>235</v>
      </c>
      <c r="I5613">
        <v>390</v>
      </c>
      <c r="J5613" t="s">
        <v>145</v>
      </c>
      <c r="K5613" t="s">
        <v>137</v>
      </c>
      <c r="L5613">
        <f>I5613*$Q$2/100/1000</f>
        <v>1.4430000000000001E-3</v>
      </c>
    </row>
    <row r="5614" spans="1:12">
      <c r="A5614" s="118">
        <v>45078</v>
      </c>
      <c r="B5614" t="s">
        <v>365</v>
      </c>
      <c r="C5614" t="s">
        <v>364</v>
      </c>
      <c r="D5614" t="s">
        <v>7335</v>
      </c>
      <c r="E5614" t="s">
        <v>15556</v>
      </c>
      <c r="F5614" t="s">
        <v>372</v>
      </c>
      <c r="G5614" t="s">
        <v>371</v>
      </c>
      <c r="H5614" t="s">
        <v>359</v>
      </c>
      <c r="I5614">
        <v>144</v>
      </c>
      <c r="J5614" t="s">
        <v>138</v>
      </c>
      <c r="K5614" t="s">
        <v>137</v>
      </c>
      <c r="L5614">
        <f>I5614*$Q$2/1000</f>
        <v>5.3280000000000001E-2</v>
      </c>
    </row>
    <row r="5615" spans="1:12">
      <c r="A5615" s="118">
        <v>45078</v>
      </c>
      <c r="B5615" t="s">
        <v>365</v>
      </c>
      <c r="C5615" t="s">
        <v>364</v>
      </c>
      <c r="D5615" t="s">
        <v>5646</v>
      </c>
      <c r="E5615" t="s">
        <v>15555</v>
      </c>
      <c r="F5615" t="s">
        <v>694</v>
      </c>
      <c r="G5615" t="s">
        <v>693</v>
      </c>
      <c r="H5615" t="s">
        <v>359</v>
      </c>
      <c r="I5615">
        <v>144</v>
      </c>
      <c r="J5615" t="s">
        <v>138</v>
      </c>
      <c r="K5615" t="s">
        <v>137</v>
      </c>
      <c r="L5615">
        <f>I5615*$Q$2/1000</f>
        <v>5.3280000000000001E-2</v>
      </c>
    </row>
    <row r="5616" spans="1:12">
      <c r="A5616" s="118">
        <v>45078</v>
      </c>
      <c r="B5616" t="s">
        <v>365</v>
      </c>
      <c r="C5616" t="s">
        <v>364</v>
      </c>
      <c r="D5616" t="s">
        <v>1391</v>
      </c>
      <c r="E5616" t="s">
        <v>15554</v>
      </c>
      <c r="F5616" t="s">
        <v>694</v>
      </c>
      <c r="G5616" t="s">
        <v>693</v>
      </c>
      <c r="H5616" t="s">
        <v>359</v>
      </c>
      <c r="I5616">
        <v>144</v>
      </c>
      <c r="J5616" t="s">
        <v>138</v>
      </c>
      <c r="K5616" t="s">
        <v>137</v>
      </c>
      <c r="L5616">
        <f>I5616*$Q$2/1000</f>
        <v>5.3280000000000001E-2</v>
      </c>
    </row>
    <row r="5617" spans="1:12">
      <c r="A5617" s="118">
        <v>45078</v>
      </c>
      <c r="B5617" t="s">
        <v>365</v>
      </c>
      <c r="C5617" t="s">
        <v>364</v>
      </c>
      <c r="D5617" t="s">
        <v>3548</v>
      </c>
      <c r="E5617" t="s">
        <v>15553</v>
      </c>
      <c r="F5617" t="s">
        <v>611</v>
      </c>
      <c r="G5617" t="s">
        <v>5635</v>
      </c>
      <c r="H5617" t="s">
        <v>359</v>
      </c>
      <c r="I5617">
        <v>144</v>
      </c>
      <c r="J5617" t="s">
        <v>138</v>
      </c>
      <c r="K5617" t="s">
        <v>137</v>
      </c>
      <c r="L5617">
        <f>I5617*$Q$2/1000</f>
        <v>5.3280000000000001E-2</v>
      </c>
    </row>
    <row r="5618" spans="1:12">
      <c r="A5618" s="118">
        <v>45078</v>
      </c>
      <c r="B5618" t="s">
        <v>365</v>
      </c>
      <c r="C5618" t="s">
        <v>364</v>
      </c>
      <c r="D5618" t="s">
        <v>8879</v>
      </c>
      <c r="E5618" t="s">
        <v>15552</v>
      </c>
      <c r="F5618" t="s">
        <v>8142</v>
      </c>
      <c r="G5618" t="s">
        <v>8008</v>
      </c>
      <c r="H5618" t="s">
        <v>359</v>
      </c>
      <c r="I5618">
        <v>144</v>
      </c>
      <c r="J5618" t="s">
        <v>138</v>
      </c>
      <c r="K5618" t="s">
        <v>137</v>
      </c>
      <c r="L5618">
        <f>I5618*$Q$2/1000</f>
        <v>5.3280000000000001E-2</v>
      </c>
    </row>
    <row r="5619" spans="1:12">
      <c r="A5619" s="118">
        <v>44958</v>
      </c>
      <c r="B5619" t="s">
        <v>13036</v>
      </c>
      <c r="C5619" t="s">
        <v>13035</v>
      </c>
      <c r="D5619" t="s">
        <v>15551</v>
      </c>
      <c r="E5619" t="s">
        <v>15550</v>
      </c>
      <c r="F5619" t="s">
        <v>14801</v>
      </c>
      <c r="G5619" t="s">
        <v>14800</v>
      </c>
      <c r="H5619" t="s">
        <v>13030</v>
      </c>
      <c r="I5619">
        <v>12.6</v>
      </c>
      <c r="J5619" t="s">
        <v>145</v>
      </c>
      <c r="K5619" t="s">
        <v>137</v>
      </c>
      <c r="L5619">
        <f>I5619*$Q$2/1000</f>
        <v>4.6620000000000003E-3</v>
      </c>
    </row>
    <row r="5620" spans="1:12">
      <c r="A5620" s="118">
        <v>45078</v>
      </c>
      <c r="B5620" t="s">
        <v>180</v>
      </c>
      <c r="C5620" t="s">
        <v>179</v>
      </c>
      <c r="D5620" t="s">
        <v>15549</v>
      </c>
      <c r="E5620" t="s">
        <v>15548</v>
      </c>
      <c r="F5620" t="s">
        <v>15547</v>
      </c>
      <c r="G5620" t="s">
        <v>15546</v>
      </c>
      <c r="H5620" t="s">
        <v>174</v>
      </c>
      <c r="I5620">
        <v>3154</v>
      </c>
      <c r="J5620" t="s">
        <v>173</v>
      </c>
      <c r="K5620" t="s">
        <v>172</v>
      </c>
      <c r="L5620">
        <f>I5620*$Q$3/(1000/0.1)</f>
        <v>1.0118031999999999E-2</v>
      </c>
    </row>
    <row r="5621" spans="1:12">
      <c r="A5621" s="118">
        <v>44958</v>
      </c>
      <c r="B5621" t="s">
        <v>13036</v>
      </c>
      <c r="C5621" t="s">
        <v>13035</v>
      </c>
      <c r="D5621" t="s">
        <v>15545</v>
      </c>
      <c r="E5621" t="s">
        <v>15544</v>
      </c>
      <c r="F5621">
        <v>51205165</v>
      </c>
      <c r="G5621" t="s">
        <v>14068</v>
      </c>
      <c r="H5621" t="s">
        <v>13030</v>
      </c>
      <c r="I5621">
        <v>12.6</v>
      </c>
      <c r="J5621" t="s">
        <v>145</v>
      </c>
      <c r="K5621" t="s">
        <v>137</v>
      </c>
      <c r="L5621">
        <f>I5621*$Q$2/1000</f>
        <v>4.6620000000000003E-3</v>
      </c>
    </row>
    <row r="5622" spans="1:12">
      <c r="A5622" s="118">
        <v>44958</v>
      </c>
      <c r="B5622" t="s">
        <v>13036</v>
      </c>
      <c r="C5622" t="s">
        <v>13035</v>
      </c>
      <c r="D5622" t="s">
        <v>14686</v>
      </c>
      <c r="E5622" t="s">
        <v>15543</v>
      </c>
      <c r="F5622">
        <v>56207350</v>
      </c>
      <c r="G5622" t="s">
        <v>13167</v>
      </c>
      <c r="H5622" t="s">
        <v>13030</v>
      </c>
      <c r="I5622">
        <v>12.6</v>
      </c>
      <c r="J5622" t="s">
        <v>145</v>
      </c>
      <c r="K5622" t="s">
        <v>137</v>
      </c>
      <c r="L5622">
        <f>I5622*$Q$2/1000</f>
        <v>4.6620000000000003E-3</v>
      </c>
    </row>
    <row r="5623" spans="1:12">
      <c r="A5623" s="118">
        <v>45078</v>
      </c>
      <c r="B5623" t="s">
        <v>144</v>
      </c>
      <c r="C5623" t="s">
        <v>143</v>
      </c>
      <c r="D5623" t="s">
        <v>15542</v>
      </c>
      <c r="E5623" t="s">
        <v>15541</v>
      </c>
      <c r="F5623">
        <v>40259812</v>
      </c>
      <c r="G5623" t="s">
        <v>160</v>
      </c>
      <c r="H5623" t="s">
        <v>139</v>
      </c>
      <c r="I5623">
        <v>22.2</v>
      </c>
      <c r="J5623" t="s">
        <v>138</v>
      </c>
      <c r="K5623" t="s">
        <v>137</v>
      </c>
      <c r="L5623">
        <f>I5623*$Q$2/1000</f>
        <v>8.2140000000000008E-3</v>
      </c>
    </row>
    <row r="5624" spans="1:12">
      <c r="A5624" s="118">
        <v>45078</v>
      </c>
      <c r="B5624" t="s">
        <v>240</v>
      </c>
      <c r="C5624" t="s">
        <v>239</v>
      </c>
      <c r="D5624" t="s">
        <v>15540</v>
      </c>
      <c r="E5624" t="s">
        <v>15539</v>
      </c>
      <c r="F5624" t="s">
        <v>5407</v>
      </c>
      <c r="G5624" t="s">
        <v>5406</v>
      </c>
      <c r="H5624" t="s">
        <v>235</v>
      </c>
      <c r="I5624">
        <v>390</v>
      </c>
      <c r="J5624" t="s">
        <v>145</v>
      </c>
      <c r="K5624" t="s">
        <v>137</v>
      </c>
      <c r="L5624">
        <f>I5624*$Q$2/100/1000</f>
        <v>1.4430000000000001E-3</v>
      </c>
    </row>
    <row r="5625" spans="1:12">
      <c r="A5625" s="118">
        <v>44958</v>
      </c>
      <c r="B5625" t="s">
        <v>13036</v>
      </c>
      <c r="C5625" t="s">
        <v>13035</v>
      </c>
      <c r="D5625" t="s">
        <v>14737</v>
      </c>
      <c r="E5625" t="s">
        <v>15538</v>
      </c>
      <c r="F5625">
        <v>101042174</v>
      </c>
      <c r="G5625" t="s">
        <v>15145</v>
      </c>
      <c r="H5625" t="s">
        <v>13030</v>
      </c>
      <c r="I5625">
        <v>12.6</v>
      </c>
      <c r="J5625" t="s">
        <v>145</v>
      </c>
      <c r="K5625" t="s">
        <v>137</v>
      </c>
      <c r="L5625">
        <f>I5625*$Q$2/1000</f>
        <v>4.6620000000000003E-3</v>
      </c>
    </row>
    <row r="5626" spans="1:12">
      <c r="A5626" s="118">
        <v>44958</v>
      </c>
      <c r="B5626" t="s">
        <v>13036</v>
      </c>
      <c r="C5626" t="s">
        <v>13035</v>
      </c>
      <c r="D5626" t="s">
        <v>14881</v>
      </c>
      <c r="E5626" t="s">
        <v>15537</v>
      </c>
      <c r="F5626">
        <v>101042174</v>
      </c>
      <c r="G5626" t="s">
        <v>15145</v>
      </c>
      <c r="H5626" t="s">
        <v>13030</v>
      </c>
      <c r="I5626">
        <v>12.6</v>
      </c>
      <c r="J5626" t="s">
        <v>145</v>
      </c>
      <c r="K5626" t="s">
        <v>137</v>
      </c>
      <c r="L5626">
        <f>I5626*$Q$2/1000</f>
        <v>4.6620000000000003E-3</v>
      </c>
    </row>
    <row r="5627" spans="1:12">
      <c r="A5627" s="118">
        <v>44958</v>
      </c>
      <c r="B5627" t="s">
        <v>13036</v>
      </c>
      <c r="C5627" t="s">
        <v>13035</v>
      </c>
      <c r="D5627" t="s">
        <v>14799</v>
      </c>
      <c r="E5627" t="s">
        <v>15536</v>
      </c>
      <c r="F5627">
        <v>101034435</v>
      </c>
      <c r="G5627" t="s">
        <v>13139</v>
      </c>
      <c r="H5627" t="s">
        <v>13030</v>
      </c>
      <c r="I5627">
        <v>12.6</v>
      </c>
      <c r="J5627" t="s">
        <v>145</v>
      </c>
      <c r="K5627" t="s">
        <v>137</v>
      </c>
      <c r="L5627">
        <f>I5627*$Q$2/1000</f>
        <v>4.6620000000000003E-3</v>
      </c>
    </row>
    <row r="5628" spans="1:12">
      <c r="A5628" s="118">
        <v>44958</v>
      </c>
      <c r="B5628" t="s">
        <v>13036</v>
      </c>
      <c r="C5628" t="s">
        <v>13035</v>
      </c>
      <c r="D5628" t="s">
        <v>14737</v>
      </c>
      <c r="E5628" t="s">
        <v>15535</v>
      </c>
      <c r="F5628">
        <v>101042093</v>
      </c>
      <c r="G5628" t="s">
        <v>13428</v>
      </c>
      <c r="H5628" t="s">
        <v>13030</v>
      </c>
      <c r="I5628">
        <v>12.6</v>
      </c>
      <c r="J5628" t="s">
        <v>145</v>
      </c>
      <c r="K5628" t="s">
        <v>137</v>
      </c>
      <c r="L5628">
        <f>I5628*$Q$2/1000</f>
        <v>4.6620000000000003E-3</v>
      </c>
    </row>
    <row r="5629" spans="1:12">
      <c r="A5629" s="118">
        <v>44958</v>
      </c>
      <c r="B5629" t="s">
        <v>13036</v>
      </c>
      <c r="C5629" t="s">
        <v>13035</v>
      </c>
      <c r="D5629" t="s">
        <v>14680</v>
      </c>
      <c r="E5629" t="s">
        <v>15534</v>
      </c>
      <c r="F5629">
        <v>101047376</v>
      </c>
      <c r="G5629" t="s">
        <v>15533</v>
      </c>
      <c r="H5629" t="s">
        <v>13030</v>
      </c>
      <c r="I5629">
        <v>12.6</v>
      </c>
      <c r="J5629" t="s">
        <v>145</v>
      </c>
      <c r="K5629" t="s">
        <v>137</v>
      </c>
      <c r="L5629">
        <f>I5629*$Q$2/1000</f>
        <v>4.6620000000000003E-3</v>
      </c>
    </row>
    <row r="5630" spans="1:12">
      <c r="A5630" s="118">
        <v>44958</v>
      </c>
      <c r="B5630" t="s">
        <v>13036</v>
      </c>
      <c r="C5630" t="s">
        <v>13035</v>
      </c>
      <c r="D5630" t="s">
        <v>14737</v>
      </c>
      <c r="E5630" t="s">
        <v>15532</v>
      </c>
      <c r="F5630">
        <v>101028124</v>
      </c>
      <c r="G5630" t="s">
        <v>15370</v>
      </c>
      <c r="H5630" t="s">
        <v>13030</v>
      </c>
      <c r="I5630">
        <v>12.6</v>
      </c>
      <c r="J5630" t="s">
        <v>145</v>
      </c>
      <c r="K5630" t="s">
        <v>137</v>
      </c>
      <c r="L5630">
        <f>I5630*$Q$2/1000</f>
        <v>4.6620000000000003E-3</v>
      </c>
    </row>
    <row r="5631" spans="1:12">
      <c r="A5631" s="118">
        <v>45078</v>
      </c>
      <c r="B5631" t="s">
        <v>240</v>
      </c>
      <c r="C5631" t="s">
        <v>239</v>
      </c>
      <c r="D5631" t="s">
        <v>13764</v>
      </c>
      <c r="E5631" t="s">
        <v>15531</v>
      </c>
      <c r="F5631" t="s">
        <v>7590</v>
      </c>
      <c r="G5631" t="s">
        <v>7589</v>
      </c>
      <c r="H5631" t="s">
        <v>235</v>
      </c>
      <c r="I5631">
        <v>390</v>
      </c>
      <c r="J5631" t="s">
        <v>145</v>
      </c>
      <c r="K5631" t="s">
        <v>137</v>
      </c>
      <c r="L5631">
        <f>I5631*$Q$2/100/1000</f>
        <v>1.4430000000000001E-3</v>
      </c>
    </row>
    <row r="5632" spans="1:12">
      <c r="A5632" s="118">
        <v>45078</v>
      </c>
      <c r="B5632" t="s">
        <v>240</v>
      </c>
      <c r="C5632" t="s">
        <v>239</v>
      </c>
      <c r="D5632" t="s">
        <v>5858</v>
      </c>
      <c r="E5632" t="s">
        <v>15530</v>
      </c>
      <c r="F5632" t="s">
        <v>5407</v>
      </c>
      <c r="G5632" t="s">
        <v>5406</v>
      </c>
      <c r="H5632" t="s">
        <v>235</v>
      </c>
      <c r="I5632">
        <v>390</v>
      </c>
      <c r="J5632" t="s">
        <v>145</v>
      </c>
      <c r="K5632" t="s">
        <v>137</v>
      </c>
      <c r="L5632">
        <f>I5632*$Q$2/100/1000</f>
        <v>1.4430000000000001E-3</v>
      </c>
    </row>
    <row r="5633" spans="1:12" ht="30">
      <c r="A5633" s="118">
        <v>44958</v>
      </c>
      <c r="B5633" t="s">
        <v>13036</v>
      </c>
      <c r="C5633" t="s">
        <v>13035</v>
      </c>
      <c r="D5633" t="s">
        <v>14737</v>
      </c>
      <c r="E5633" t="s">
        <v>15529</v>
      </c>
      <c r="F5633">
        <v>101026669</v>
      </c>
      <c r="G5633" s="126" t="s">
        <v>15528</v>
      </c>
      <c r="H5633" t="s">
        <v>13030</v>
      </c>
      <c r="I5633">
        <v>12.6</v>
      </c>
      <c r="J5633" t="s">
        <v>145</v>
      </c>
      <c r="K5633" t="s">
        <v>137</v>
      </c>
      <c r="L5633">
        <f>I5633*$Q$2/1000</f>
        <v>4.6620000000000003E-3</v>
      </c>
    </row>
    <row r="5634" spans="1:12">
      <c r="A5634" s="118">
        <v>44986</v>
      </c>
      <c r="B5634" t="s">
        <v>13036</v>
      </c>
      <c r="C5634" t="s">
        <v>13035</v>
      </c>
      <c r="D5634" t="s">
        <v>13888</v>
      </c>
      <c r="E5634" t="s">
        <v>15527</v>
      </c>
      <c r="F5634" t="s">
        <v>15526</v>
      </c>
      <c r="G5634" t="s">
        <v>15525</v>
      </c>
      <c r="H5634" t="s">
        <v>13030</v>
      </c>
      <c r="I5634">
        <v>12.6</v>
      </c>
      <c r="J5634" t="s">
        <v>145</v>
      </c>
      <c r="K5634" t="s">
        <v>137</v>
      </c>
      <c r="L5634">
        <f>I5634*$Q$2/1000</f>
        <v>4.6620000000000003E-3</v>
      </c>
    </row>
    <row r="5635" spans="1:12">
      <c r="A5635" s="118">
        <v>44986</v>
      </c>
      <c r="B5635" t="s">
        <v>13036</v>
      </c>
      <c r="C5635" t="s">
        <v>13035</v>
      </c>
      <c r="D5635" t="s">
        <v>15524</v>
      </c>
      <c r="E5635" t="s">
        <v>15523</v>
      </c>
      <c r="F5635">
        <v>13206264</v>
      </c>
      <c r="G5635" t="s">
        <v>13997</v>
      </c>
      <c r="H5635" t="s">
        <v>13030</v>
      </c>
      <c r="I5635">
        <v>12.6</v>
      </c>
      <c r="J5635" t="s">
        <v>145</v>
      </c>
      <c r="K5635" t="s">
        <v>137</v>
      </c>
      <c r="L5635">
        <f>I5635*$Q$2/1000</f>
        <v>4.6620000000000003E-3</v>
      </c>
    </row>
    <row r="5636" spans="1:12">
      <c r="A5636" s="118">
        <v>44986</v>
      </c>
      <c r="B5636" t="s">
        <v>13036</v>
      </c>
      <c r="C5636" t="s">
        <v>13035</v>
      </c>
      <c r="D5636" t="s">
        <v>14787</v>
      </c>
      <c r="E5636" t="s">
        <v>15522</v>
      </c>
      <c r="F5636">
        <v>60200862</v>
      </c>
      <c r="G5636" t="s">
        <v>15219</v>
      </c>
      <c r="H5636" t="s">
        <v>13030</v>
      </c>
      <c r="I5636">
        <v>12.6</v>
      </c>
      <c r="J5636" t="s">
        <v>145</v>
      </c>
      <c r="K5636" t="s">
        <v>137</v>
      </c>
      <c r="L5636">
        <f>I5636*$Q$2/1000</f>
        <v>4.6620000000000003E-3</v>
      </c>
    </row>
    <row r="5637" spans="1:12">
      <c r="A5637" s="118">
        <v>44986</v>
      </c>
      <c r="B5637" t="s">
        <v>13036</v>
      </c>
      <c r="C5637" t="s">
        <v>13035</v>
      </c>
      <c r="D5637" t="s">
        <v>13999</v>
      </c>
      <c r="E5637" t="s">
        <v>15521</v>
      </c>
      <c r="F5637">
        <v>13206264</v>
      </c>
      <c r="G5637" t="s">
        <v>13997</v>
      </c>
      <c r="H5637" t="s">
        <v>13030</v>
      </c>
      <c r="I5637">
        <v>12.6</v>
      </c>
      <c r="J5637" t="s">
        <v>145</v>
      </c>
      <c r="K5637" t="s">
        <v>137</v>
      </c>
      <c r="L5637">
        <f>I5637*$Q$2/1000</f>
        <v>4.6620000000000003E-3</v>
      </c>
    </row>
    <row r="5638" spans="1:12">
      <c r="A5638" s="118">
        <v>44986</v>
      </c>
      <c r="B5638" t="s">
        <v>13036</v>
      </c>
      <c r="C5638" t="s">
        <v>13035</v>
      </c>
      <c r="D5638" t="s">
        <v>14642</v>
      </c>
      <c r="E5638" t="s">
        <v>15520</v>
      </c>
      <c r="F5638">
        <v>101042174</v>
      </c>
      <c r="G5638" t="s">
        <v>13358</v>
      </c>
      <c r="H5638" t="s">
        <v>13030</v>
      </c>
      <c r="I5638">
        <v>12.6</v>
      </c>
      <c r="J5638" t="s">
        <v>145</v>
      </c>
      <c r="K5638" t="s">
        <v>137</v>
      </c>
      <c r="L5638">
        <f>I5638*$Q$2/1000</f>
        <v>4.6620000000000003E-3</v>
      </c>
    </row>
    <row r="5639" spans="1:12">
      <c r="A5639" s="118">
        <v>45078</v>
      </c>
      <c r="B5639" t="s">
        <v>240</v>
      </c>
      <c r="C5639" t="s">
        <v>239</v>
      </c>
      <c r="D5639" t="s">
        <v>13768</v>
      </c>
      <c r="E5639" t="s">
        <v>15519</v>
      </c>
      <c r="F5639" t="s">
        <v>7590</v>
      </c>
      <c r="G5639" t="s">
        <v>7589</v>
      </c>
      <c r="H5639" t="s">
        <v>235</v>
      </c>
      <c r="I5639">
        <v>390</v>
      </c>
      <c r="J5639" t="s">
        <v>145</v>
      </c>
      <c r="K5639" t="s">
        <v>137</v>
      </c>
      <c r="L5639">
        <f>I5639*$Q$2/100/1000</f>
        <v>1.4430000000000001E-3</v>
      </c>
    </row>
    <row r="5640" spans="1:12">
      <c r="A5640" s="118">
        <v>44986</v>
      </c>
      <c r="B5640" t="s">
        <v>13036</v>
      </c>
      <c r="C5640" t="s">
        <v>13035</v>
      </c>
      <c r="D5640" t="s">
        <v>15518</v>
      </c>
      <c r="E5640" t="s">
        <v>15517</v>
      </c>
      <c r="F5640">
        <v>13206264</v>
      </c>
      <c r="G5640" t="s">
        <v>13997</v>
      </c>
      <c r="H5640" t="s">
        <v>13030</v>
      </c>
      <c r="I5640">
        <v>12.6</v>
      </c>
      <c r="J5640" t="s">
        <v>145</v>
      </c>
      <c r="K5640" t="s">
        <v>137</v>
      </c>
      <c r="L5640">
        <f>I5640*$Q$2/1000</f>
        <v>4.6620000000000003E-3</v>
      </c>
    </row>
    <row r="5641" spans="1:12">
      <c r="A5641" s="118">
        <v>45078</v>
      </c>
      <c r="B5641" t="s">
        <v>240</v>
      </c>
      <c r="C5641" t="s">
        <v>239</v>
      </c>
      <c r="D5641" t="s">
        <v>15516</v>
      </c>
      <c r="E5641" t="s">
        <v>15515</v>
      </c>
      <c r="F5641" t="s">
        <v>971</v>
      </c>
      <c r="G5641" t="s">
        <v>970</v>
      </c>
      <c r="H5641" t="s">
        <v>235</v>
      </c>
      <c r="I5641">
        <v>390</v>
      </c>
      <c r="J5641" t="s">
        <v>145</v>
      </c>
      <c r="K5641" t="s">
        <v>137</v>
      </c>
      <c r="L5641">
        <f>I5641*$Q$2/100/1000</f>
        <v>1.4430000000000001E-3</v>
      </c>
    </row>
    <row r="5642" spans="1:12">
      <c r="A5642" s="118">
        <v>45078</v>
      </c>
      <c r="B5642" t="s">
        <v>240</v>
      </c>
      <c r="C5642" t="s">
        <v>239</v>
      </c>
      <c r="D5642" t="s">
        <v>15514</v>
      </c>
      <c r="E5642" t="s">
        <v>15513</v>
      </c>
      <c r="F5642" t="s">
        <v>451</v>
      </c>
      <c r="G5642" t="s">
        <v>450</v>
      </c>
      <c r="H5642" t="s">
        <v>235</v>
      </c>
      <c r="I5642">
        <v>390</v>
      </c>
      <c r="J5642" t="s">
        <v>145</v>
      </c>
      <c r="K5642" t="s">
        <v>137</v>
      </c>
      <c r="L5642">
        <f>I5642*$Q$2/100/1000</f>
        <v>1.4430000000000001E-3</v>
      </c>
    </row>
    <row r="5643" spans="1:12">
      <c r="A5643" s="118">
        <v>44986</v>
      </c>
      <c r="B5643" t="s">
        <v>13036</v>
      </c>
      <c r="C5643" t="s">
        <v>13035</v>
      </c>
      <c r="D5643" t="s">
        <v>14680</v>
      </c>
      <c r="E5643" t="s">
        <v>15512</v>
      </c>
      <c r="F5643">
        <v>13206264</v>
      </c>
      <c r="G5643" t="s">
        <v>13997</v>
      </c>
      <c r="H5643" t="s">
        <v>13030</v>
      </c>
      <c r="I5643">
        <v>12.6</v>
      </c>
      <c r="J5643" t="s">
        <v>145</v>
      </c>
      <c r="K5643" t="s">
        <v>137</v>
      </c>
      <c r="L5643">
        <f>I5643*$Q$2/1000</f>
        <v>4.6620000000000003E-3</v>
      </c>
    </row>
    <row r="5644" spans="1:12">
      <c r="A5644" s="118">
        <v>45078</v>
      </c>
      <c r="B5644" t="s">
        <v>240</v>
      </c>
      <c r="C5644" t="s">
        <v>239</v>
      </c>
      <c r="D5644" t="s">
        <v>13205</v>
      </c>
      <c r="E5644" t="s">
        <v>15511</v>
      </c>
      <c r="F5644" t="s">
        <v>1497</v>
      </c>
      <c r="G5644" t="s">
        <v>1496</v>
      </c>
      <c r="H5644" t="s">
        <v>235</v>
      </c>
      <c r="I5644">
        <v>390</v>
      </c>
      <c r="J5644" t="s">
        <v>145</v>
      </c>
      <c r="K5644" t="s">
        <v>137</v>
      </c>
      <c r="L5644">
        <f>I5644*$Q$2/100/1000</f>
        <v>1.4430000000000001E-3</v>
      </c>
    </row>
    <row r="5645" spans="1:12">
      <c r="A5645" s="118">
        <v>44986</v>
      </c>
      <c r="B5645" t="s">
        <v>13036</v>
      </c>
      <c r="C5645" t="s">
        <v>13035</v>
      </c>
      <c r="D5645" t="s">
        <v>15310</v>
      </c>
      <c r="E5645" t="s">
        <v>15510</v>
      </c>
      <c r="F5645">
        <v>13206264</v>
      </c>
      <c r="G5645" t="s">
        <v>13997</v>
      </c>
      <c r="H5645" t="s">
        <v>13030</v>
      </c>
      <c r="I5645">
        <v>12.6</v>
      </c>
      <c r="J5645" t="s">
        <v>145</v>
      </c>
      <c r="K5645" t="s">
        <v>137</v>
      </c>
      <c r="L5645">
        <f>I5645*$Q$2/1000</f>
        <v>4.6620000000000003E-3</v>
      </c>
    </row>
    <row r="5646" spans="1:12">
      <c r="A5646" s="118">
        <v>45078</v>
      </c>
      <c r="B5646" t="s">
        <v>240</v>
      </c>
      <c r="C5646" t="s">
        <v>239</v>
      </c>
      <c r="D5646" t="s">
        <v>14308</v>
      </c>
      <c r="E5646" t="s">
        <v>15509</v>
      </c>
      <c r="F5646" t="s">
        <v>3125</v>
      </c>
      <c r="G5646" t="s">
        <v>3124</v>
      </c>
      <c r="H5646" t="s">
        <v>235</v>
      </c>
      <c r="I5646">
        <v>390</v>
      </c>
      <c r="J5646" t="s">
        <v>145</v>
      </c>
      <c r="K5646" t="s">
        <v>137</v>
      </c>
      <c r="L5646">
        <f>I5646*$Q$2/100/1000</f>
        <v>1.4430000000000001E-3</v>
      </c>
    </row>
    <row r="5647" spans="1:12">
      <c r="A5647" s="118">
        <v>45078</v>
      </c>
      <c r="B5647" t="s">
        <v>240</v>
      </c>
      <c r="C5647" t="s">
        <v>239</v>
      </c>
      <c r="D5647" t="s">
        <v>15508</v>
      </c>
      <c r="E5647" t="s">
        <v>15507</v>
      </c>
      <c r="F5647" t="s">
        <v>971</v>
      </c>
      <c r="G5647" t="s">
        <v>970</v>
      </c>
      <c r="H5647" t="s">
        <v>235</v>
      </c>
      <c r="I5647">
        <v>390</v>
      </c>
      <c r="J5647" t="s">
        <v>145</v>
      </c>
      <c r="K5647" t="s">
        <v>137</v>
      </c>
      <c r="L5647">
        <f>I5647*$Q$2/100/1000</f>
        <v>1.4430000000000001E-3</v>
      </c>
    </row>
    <row r="5648" spans="1:12">
      <c r="A5648" s="118">
        <v>44986</v>
      </c>
      <c r="B5648" t="s">
        <v>13036</v>
      </c>
      <c r="C5648" t="s">
        <v>13035</v>
      </c>
      <c r="D5648" t="s">
        <v>14680</v>
      </c>
      <c r="E5648" t="s">
        <v>15506</v>
      </c>
      <c r="F5648">
        <v>34204626</v>
      </c>
      <c r="G5648" t="s">
        <v>13129</v>
      </c>
      <c r="H5648" t="s">
        <v>13030</v>
      </c>
      <c r="I5648">
        <v>12.6</v>
      </c>
      <c r="J5648" t="s">
        <v>145</v>
      </c>
      <c r="K5648" t="s">
        <v>137</v>
      </c>
      <c r="L5648">
        <f>I5648*$Q$2/1000</f>
        <v>4.6620000000000003E-3</v>
      </c>
    </row>
    <row r="5649" spans="1:12">
      <c r="A5649" s="118">
        <v>44986</v>
      </c>
      <c r="B5649" t="s">
        <v>13036</v>
      </c>
      <c r="C5649" t="s">
        <v>13035</v>
      </c>
      <c r="D5649" t="s">
        <v>14899</v>
      </c>
      <c r="E5649" t="s">
        <v>15505</v>
      </c>
      <c r="F5649">
        <v>34204624</v>
      </c>
      <c r="G5649" t="s">
        <v>15504</v>
      </c>
      <c r="H5649" t="s">
        <v>13030</v>
      </c>
      <c r="I5649">
        <v>12.6</v>
      </c>
      <c r="J5649" t="s">
        <v>145</v>
      </c>
      <c r="K5649" t="s">
        <v>137</v>
      </c>
      <c r="L5649">
        <f>I5649*$Q$2/1000</f>
        <v>4.6620000000000003E-3</v>
      </c>
    </row>
    <row r="5650" spans="1:12" ht="30">
      <c r="A5650" s="118">
        <v>44986</v>
      </c>
      <c r="B5650" t="s">
        <v>13036</v>
      </c>
      <c r="C5650" t="s">
        <v>13035</v>
      </c>
      <c r="D5650" t="s">
        <v>14881</v>
      </c>
      <c r="E5650" t="s">
        <v>15503</v>
      </c>
      <c r="F5650">
        <v>101043744</v>
      </c>
      <c r="G5650" s="126" t="s">
        <v>15502</v>
      </c>
      <c r="H5650" t="s">
        <v>13030</v>
      </c>
      <c r="I5650">
        <v>12.6</v>
      </c>
      <c r="J5650" t="s">
        <v>145</v>
      </c>
      <c r="K5650" t="s">
        <v>137</v>
      </c>
      <c r="L5650">
        <f>I5650*$Q$2/1000</f>
        <v>4.6620000000000003E-3</v>
      </c>
    </row>
    <row r="5651" spans="1:12">
      <c r="A5651" s="118">
        <v>44986</v>
      </c>
      <c r="B5651" t="s">
        <v>13036</v>
      </c>
      <c r="C5651" t="s">
        <v>13035</v>
      </c>
      <c r="D5651" t="s">
        <v>14881</v>
      </c>
      <c r="E5651" t="s">
        <v>15501</v>
      </c>
      <c r="F5651">
        <v>101045474</v>
      </c>
      <c r="G5651" t="s">
        <v>13599</v>
      </c>
      <c r="H5651" t="s">
        <v>13030</v>
      </c>
      <c r="I5651">
        <v>12.6</v>
      </c>
      <c r="J5651" t="s">
        <v>145</v>
      </c>
      <c r="K5651" t="s">
        <v>137</v>
      </c>
      <c r="L5651">
        <f>I5651*$Q$2/1000</f>
        <v>4.6620000000000003E-3</v>
      </c>
    </row>
    <row r="5652" spans="1:12">
      <c r="A5652" s="118">
        <v>45078</v>
      </c>
      <c r="B5652" t="s">
        <v>240</v>
      </c>
      <c r="C5652" t="s">
        <v>239</v>
      </c>
      <c r="D5652" t="s">
        <v>7577</v>
      </c>
      <c r="E5652" t="s">
        <v>15500</v>
      </c>
      <c r="F5652" t="s">
        <v>788</v>
      </c>
      <c r="G5652" t="s">
        <v>787</v>
      </c>
      <c r="H5652" t="s">
        <v>235</v>
      </c>
      <c r="I5652">
        <v>390</v>
      </c>
      <c r="J5652" t="s">
        <v>145</v>
      </c>
      <c r="K5652" t="s">
        <v>137</v>
      </c>
      <c r="L5652">
        <f>I5652*$Q$2/100/1000</f>
        <v>1.4430000000000001E-3</v>
      </c>
    </row>
    <row r="5653" spans="1:12">
      <c r="A5653" s="118">
        <v>45078</v>
      </c>
      <c r="B5653" t="s">
        <v>240</v>
      </c>
      <c r="C5653" t="s">
        <v>239</v>
      </c>
      <c r="D5653" t="s">
        <v>15499</v>
      </c>
      <c r="E5653" t="s">
        <v>15498</v>
      </c>
      <c r="F5653">
        <v>101027016</v>
      </c>
      <c r="G5653" t="s">
        <v>3131</v>
      </c>
      <c r="H5653" t="s">
        <v>235</v>
      </c>
      <c r="I5653">
        <v>390</v>
      </c>
      <c r="J5653" t="s">
        <v>145</v>
      </c>
      <c r="K5653" t="s">
        <v>137</v>
      </c>
      <c r="L5653">
        <f>I5653*$Q$2/100/1000</f>
        <v>1.4430000000000001E-3</v>
      </c>
    </row>
    <row r="5654" spans="1:12">
      <c r="A5654" s="118">
        <v>44986</v>
      </c>
      <c r="B5654" t="s">
        <v>13036</v>
      </c>
      <c r="C5654" t="s">
        <v>13035</v>
      </c>
      <c r="D5654" t="s">
        <v>14961</v>
      </c>
      <c r="E5654" t="s">
        <v>15497</v>
      </c>
      <c r="F5654">
        <v>101033093</v>
      </c>
      <c r="G5654" t="s">
        <v>14101</v>
      </c>
      <c r="H5654" t="s">
        <v>13030</v>
      </c>
      <c r="I5654">
        <v>12.6</v>
      </c>
      <c r="J5654" t="s">
        <v>145</v>
      </c>
      <c r="K5654" t="s">
        <v>137</v>
      </c>
      <c r="L5654">
        <f>I5654*$Q$2/1000</f>
        <v>4.6620000000000003E-3</v>
      </c>
    </row>
    <row r="5655" spans="1:12">
      <c r="A5655" s="118">
        <v>45078</v>
      </c>
      <c r="B5655" t="s">
        <v>240</v>
      </c>
      <c r="C5655" t="s">
        <v>239</v>
      </c>
      <c r="D5655" t="s">
        <v>9772</v>
      </c>
      <c r="E5655" t="s">
        <v>15496</v>
      </c>
      <c r="F5655" t="s">
        <v>3125</v>
      </c>
      <c r="G5655" t="s">
        <v>3124</v>
      </c>
      <c r="H5655" t="s">
        <v>235</v>
      </c>
      <c r="I5655">
        <v>390</v>
      </c>
      <c r="J5655" t="s">
        <v>145</v>
      </c>
      <c r="K5655" t="s">
        <v>137</v>
      </c>
      <c r="L5655">
        <f>I5655*$Q$2/100/1000</f>
        <v>1.4430000000000001E-3</v>
      </c>
    </row>
    <row r="5656" spans="1:12">
      <c r="A5656" s="118">
        <v>45078</v>
      </c>
      <c r="B5656" t="s">
        <v>240</v>
      </c>
      <c r="C5656" t="s">
        <v>239</v>
      </c>
      <c r="D5656" t="s">
        <v>1513</v>
      </c>
      <c r="E5656" t="s">
        <v>15495</v>
      </c>
      <c r="F5656" t="s">
        <v>3125</v>
      </c>
      <c r="G5656" t="s">
        <v>3124</v>
      </c>
      <c r="H5656" t="s">
        <v>235</v>
      </c>
      <c r="I5656">
        <v>390</v>
      </c>
      <c r="J5656" t="s">
        <v>145</v>
      </c>
      <c r="K5656" t="s">
        <v>137</v>
      </c>
      <c r="L5656">
        <f>I5656*$Q$2/100/1000</f>
        <v>1.4430000000000001E-3</v>
      </c>
    </row>
    <row r="5657" spans="1:12">
      <c r="A5657" s="118">
        <v>45078</v>
      </c>
      <c r="B5657" t="s">
        <v>240</v>
      </c>
      <c r="C5657" t="s">
        <v>239</v>
      </c>
      <c r="D5657" t="s">
        <v>9772</v>
      </c>
      <c r="E5657" t="s">
        <v>15494</v>
      </c>
      <c r="F5657" t="s">
        <v>5407</v>
      </c>
      <c r="G5657" t="s">
        <v>5406</v>
      </c>
      <c r="H5657" t="s">
        <v>235</v>
      </c>
      <c r="I5657">
        <v>390</v>
      </c>
      <c r="J5657" t="s">
        <v>145</v>
      </c>
      <c r="K5657" t="s">
        <v>137</v>
      </c>
      <c r="L5657">
        <f>I5657*$Q$2/100/1000</f>
        <v>1.4430000000000001E-3</v>
      </c>
    </row>
    <row r="5658" spans="1:12">
      <c r="A5658" s="118">
        <v>45078</v>
      </c>
      <c r="B5658" t="s">
        <v>240</v>
      </c>
      <c r="C5658" t="s">
        <v>239</v>
      </c>
      <c r="D5658" t="s">
        <v>13205</v>
      </c>
      <c r="E5658" t="s">
        <v>15493</v>
      </c>
      <c r="F5658" t="s">
        <v>7590</v>
      </c>
      <c r="G5658" t="s">
        <v>7589</v>
      </c>
      <c r="H5658" t="s">
        <v>235</v>
      </c>
      <c r="I5658">
        <v>390</v>
      </c>
      <c r="J5658" t="s">
        <v>145</v>
      </c>
      <c r="K5658" t="s">
        <v>137</v>
      </c>
      <c r="L5658">
        <f>I5658*$Q$2/100/1000</f>
        <v>1.4430000000000001E-3</v>
      </c>
    </row>
    <row r="5659" spans="1:12">
      <c r="A5659" s="118">
        <v>45078</v>
      </c>
      <c r="B5659" t="s">
        <v>460</v>
      </c>
      <c r="C5659" t="s">
        <v>459</v>
      </c>
      <c r="D5659" t="s">
        <v>15492</v>
      </c>
      <c r="E5659" t="s">
        <v>15491</v>
      </c>
      <c r="F5659" t="s">
        <v>5019</v>
      </c>
      <c r="G5659" t="s">
        <v>5018</v>
      </c>
      <c r="H5659" t="s">
        <v>455</v>
      </c>
      <c r="I5659">
        <v>103.6</v>
      </c>
      <c r="J5659" t="s">
        <v>145</v>
      </c>
      <c r="K5659" t="s">
        <v>137</v>
      </c>
      <c r="L5659">
        <f>I5659*$Q$2/100/1000</f>
        <v>3.8331999999999998E-4</v>
      </c>
    </row>
    <row r="5660" spans="1:12">
      <c r="A5660" s="118">
        <v>44986</v>
      </c>
      <c r="B5660" t="s">
        <v>13036</v>
      </c>
      <c r="C5660" t="s">
        <v>13035</v>
      </c>
      <c r="D5660" t="s">
        <v>15490</v>
      </c>
      <c r="E5660" t="s">
        <v>15489</v>
      </c>
      <c r="F5660" t="s">
        <v>15488</v>
      </c>
      <c r="G5660" t="s">
        <v>15487</v>
      </c>
      <c r="H5660" t="s">
        <v>13030</v>
      </c>
      <c r="I5660">
        <v>12.6</v>
      </c>
      <c r="J5660" t="s">
        <v>145</v>
      </c>
      <c r="K5660" t="s">
        <v>137</v>
      </c>
      <c r="L5660">
        <f>I5660*$Q$2/1000</f>
        <v>4.6620000000000003E-3</v>
      </c>
    </row>
    <row r="5661" spans="1:12">
      <c r="A5661" s="118">
        <v>45078</v>
      </c>
      <c r="B5661" t="s">
        <v>240</v>
      </c>
      <c r="C5661" t="s">
        <v>239</v>
      </c>
      <c r="D5661" t="s">
        <v>5858</v>
      </c>
      <c r="E5661" t="s">
        <v>15486</v>
      </c>
      <c r="F5661" t="s">
        <v>3125</v>
      </c>
      <c r="G5661" t="s">
        <v>3124</v>
      </c>
      <c r="H5661" t="s">
        <v>235</v>
      </c>
      <c r="I5661">
        <v>390</v>
      </c>
      <c r="J5661" t="s">
        <v>145</v>
      </c>
      <c r="K5661" t="s">
        <v>137</v>
      </c>
      <c r="L5661">
        <f>I5661*$Q$2/100/1000</f>
        <v>1.4430000000000001E-3</v>
      </c>
    </row>
    <row r="5662" spans="1:12">
      <c r="A5662" s="118">
        <v>45078</v>
      </c>
      <c r="B5662" t="s">
        <v>305</v>
      </c>
      <c r="C5662" t="s">
        <v>304</v>
      </c>
      <c r="D5662" t="s">
        <v>15485</v>
      </c>
      <c r="E5662" t="s">
        <v>15484</v>
      </c>
      <c r="F5662" t="s">
        <v>482</v>
      </c>
      <c r="G5662" t="s">
        <v>481</v>
      </c>
      <c r="H5662" t="s">
        <v>300</v>
      </c>
      <c r="I5662">
        <v>12.8</v>
      </c>
      <c r="J5662" t="s">
        <v>145</v>
      </c>
      <c r="K5662" t="s">
        <v>137</v>
      </c>
      <c r="L5662">
        <f>I5662*$Q$2/100/1000</f>
        <v>4.7360000000000001E-5</v>
      </c>
    </row>
    <row r="5663" spans="1:12">
      <c r="A5663" s="118">
        <v>45078</v>
      </c>
      <c r="B5663" t="s">
        <v>460</v>
      </c>
      <c r="C5663" t="s">
        <v>459</v>
      </c>
      <c r="D5663" t="s">
        <v>15483</v>
      </c>
      <c r="E5663" t="s">
        <v>15482</v>
      </c>
      <c r="F5663">
        <v>50205990</v>
      </c>
      <c r="G5663" t="s">
        <v>960</v>
      </c>
      <c r="H5663" t="s">
        <v>455</v>
      </c>
      <c r="I5663">
        <v>103.6</v>
      </c>
      <c r="J5663" t="s">
        <v>145</v>
      </c>
      <c r="K5663" t="s">
        <v>137</v>
      </c>
      <c r="L5663">
        <f>I5663*$Q$2/100/1000</f>
        <v>3.8331999999999998E-4</v>
      </c>
    </row>
    <row r="5664" spans="1:12">
      <c r="A5664" s="118">
        <v>44986</v>
      </c>
      <c r="B5664" t="s">
        <v>13036</v>
      </c>
      <c r="C5664" t="s">
        <v>13035</v>
      </c>
      <c r="D5664" t="s">
        <v>15256</v>
      </c>
      <c r="E5664" t="s">
        <v>15481</v>
      </c>
      <c r="F5664" t="s">
        <v>14391</v>
      </c>
      <c r="G5664" t="s">
        <v>14390</v>
      </c>
      <c r="H5664" t="s">
        <v>13030</v>
      </c>
      <c r="I5664">
        <v>12.6</v>
      </c>
      <c r="J5664" t="s">
        <v>145</v>
      </c>
      <c r="K5664" t="s">
        <v>137</v>
      </c>
      <c r="L5664">
        <f>I5664*$Q$2/1000</f>
        <v>4.6620000000000003E-3</v>
      </c>
    </row>
    <row r="5665" spans="1:12">
      <c r="A5665" s="118">
        <v>44986</v>
      </c>
      <c r="B5665" t="s">
        <v>13036</v>
      </c>
      <c r="C5665" t="s">
        <v>13035</v>
      </c>
      <c r="D5665" t="s">
        <v>14448</v>
      </c>
      <c r="E5665" t="s">
        <v>15480</v>
      </c>
      <c r="F5665" t="s">
        <v>15479</v>
      </c>
      <c r="G5665" t="s">
        <v>15478</v>
      </c>
      <c r="H5665" t="s">
        <v>13030</v>
      </c>
      <c r="I5665">
        <v>12.6</v>
      </c>
      <c r="J5665" t="s">
        <v>145</v>
      </c>
      <c r="K5665" t="s">
        <v>137</v>
      </c>
      <c r="L5665">
        <f>I5665*$Q$2/1000</f>
        <v>4.6620000000000003E-3</v>
      </c>
    </row>
    <row r="5666" spans="1:12">
      <c r="A5666" s="118">
        <v>44986</v>
      </c>
      <c r="B5666" t="s">
        <v>13036</v>
      </c>
      <c r="C5666" t="s">
        <v>13035</v>
      </c>
      <c r="D5666" t="s">
        <v>14491</v>
      </c>
      <c r="E5666" t="s">
        <v>15477</v>
      </c>
      <c r="F5666">
        <v>51208078</v>
      </c>
      <c r="G5666" t="s">
        <v>14489</v>
      </c>
      <c r="H5666" t="s">
        <v>13030</v>
      </c>
      <c r="I5666">
        <v>12.6</v>
      </c>
      <c r="J5666" t="s">
        <v>145</v>
      </c>
      <c r="K5666" t="s">
        <v>137</v>
      </c>
      <c r="L5666">
        <f>I5666*$Q$2/1000</f>
        <v>4.6620000000000003E-3</v>
      </c>
    </row>
    <row r="5667" spans="1:12">
      <c r="A5667" s="118">
        <v>44986</v>
      </c>
      <c r="B5667" t="s">
        <v>13036</v>
      </c>
      <c r="C5667" t="s">
        <v>13035</v>
      </c>
      <c r="D5667" t="s">
        <v>15092</v>
      </c>
      <c r="E5667" t="s">
        <v>15476</v>
      </c>
      <c r="F5667">
        <v>23202445</v>
      </c>
      <c r="G5667" t="s">
        <v>13415</v>
      </c>
      <c r="H5667" t="s">
        <v>13030</v>
      </c>
      <c r="I5667">
        <v>12.6</v>
      </c>
      <c r="J5667" t="s">
        <v>145</v>
      </c>
      <c r="K5667" t="s">
        <v>137</v>
      </c>
      <c r="L5667">
        <f>I5667*$Q$2/1000</f>
        <v>4.6620000000000003E-3</v>
      </c>
    </row>
    <row r="5668" spans="1:12">
      <c r="A5668" s="118">
        <v>44986</v>
      </c>
      <c r="B5668" t="s">
        <v>13036</v>
      </c>
      <c r="C5668" t="s">
        <v>13035</v>
      </c>
      <c r="D5668" t="s">
        <v>15092</v>
      </c>
      <c r="E5668" t="s">
        <v>15475</v>
      </c>
      <c r="F5668">
        <v>23202445</v>
      </c>
      <c r="G5668" t="s">
        <v>13415</v>
      </c>
      <c r="H5668" t="s">
        <v>13030</v>
      </c>
      <c r="I5668">
        <v>12.6</v>
      </c>
      <c r="J5668" t="s">
        <v>145</v>
      </c>
      <c r="K5668" t="s">
        <v>137</v>
      </c>
      <c r="L5668">
        <f>I5668*$Q$2/1000</f>
        <v>4.6620000000000003E-3</v>
      </c>
    </row>
    <row r="5669" spans="1:12">
      <c r="A5669" s="118">
        <v>44986</v>
      </c>
      <c r="B5669" t="s">
        <v>13036</v>
      </c>
      <c r="C5669" t="s">
        <v>13035</v>
      </c>
      <c r="D5669" t="s">
        <v>15474</v>
      </c>
      <c r="E5669" t="s">
        <v>15473</v>
      </c>
      <c r="F5669" t="s">
        <v>15472</v>
      </c>
      <c r="G5669" t="s">
        <v>15471</v>
      </c>
      <c r="H5669" t="s">
        <v>13030</v>
      </c>
      <c r="I5669">
        <v>12.6</v>
      </c>
      <c r="J5669" t="s">
        <v>145</v>
      </c>
      <c r="K5669" t="s">
        <v>137</v>
      </c>
      <c r="L5669">
        <f>I5669*$Q$2/1000</f>
        <v>4.6620000000000003E-3</v>
      </c>
    </row>
    <row r="5670" spans="1:12">
      <c r="A5670" s="118">
        <v>44986</v>
      </c>
      <c r="B5670" t="s">
        <v>13036</v>
      </c>
      <c r="C5670" t="s">
        <v>13035</v>
      </c>
      <c r="D5670" t="s">
        <v>13999</v>
      </c>
      <c r="E5670" t="s">
        <v>15470</v>
      </c>
      <c r="F5670">
        <v>13206264</v>
      </c>
      <c r="G5670" t="s">
        <v>13997</v>
      </c>
      <c r="H5670" t="s">
        <v>13030</v>
      </c>
      <c r="I5670">
        <v>12.6</v>
      </c>
      <c r="J5670" t="s">
        <v>145</v>
      </c>
      <c r="K5670" t="s">
        <v>137</v>
      </c>
      <c r="L5670">
        <f>I5670*$Q$2/1000</f>
        <v>4.6620000000000003E-3</v>
      </c>
    </row>
    <row r="5671" spans="1:12">
      <c r="A5671" s="118">
        <v>44986</v>
      </c>
      <c r="B5671" t="s">
        <v>13036</v>
      </c>
      <c r="C5671" t="s">
        <v>13035</v>
      </c>
      <c r="D5671" t="s">
        <v>14444</v>
      </c>
      <c r="E5671" t="s">
        <v>15469</v>
      </c>
      <c r="F5671">
        <v>3445360</v>
      </c>
      <c r="G5671" t="s">
        <v>15468</v>
      </c>
      <c r="H5671" t="s">
        <v>13030</v>
      </c>
      <c r="I5671">
        <v>12.6</v>
      </c>
      <c r="J5671" t="s">
        <v>145</v>
      </c>
      <c r="K5671" t="s">
        <v>137</v>
      </c>
      <c r="L5671">
        <f>I5671*$Q$2/1000</f>
        <v>4.6620000000000003E-3</v>
      </c>
    </row>
    <row r="5672" spans="1:12">
      <c r="A5672" s="118">
        <v>44986</v>
      </c>
      <c r="B5672" t="s">
        <v>13036</v>
      </c>
      <c r="C5672" t="s">
        <v>13035</v>
      </c>
      <c r="D5672" t="s">
        <v>15092</v>
      </c>
      <c r="E5672" t="s">
        <v>15467</v>
      </c>
      <c r="F5672">
        <v>101031721</v>
      </c>
      <c r="G5672" t="s">
        <v>13844</v>
      </c>
      <c r="H5672" t="s">
        <v>13030</v>
      </c>
      <c r="I5672">
        <v>12.6</v>
      </c>
      <c r="J5672" t="s">
        <v>145</v>
      </c>
      <c r="K5672" t="s">
        <v>137</v>
      </c>
      <c r="L5672">
        <f>I5672*$Q$2/1000</f>
        <v>4.6620000000000003E-3</v>
      </c>
    </row>
    <row r="5673" spans="1:12">
      <c r="A5673" s="118">
        <v>44986</v>
      </c>
      <c r="B5673" t="s">
        <v>13036</v>
      </c>
      <c r="C5673" t="s">
        <v>13035</v>
      </c>
      <c r="D5673" t="s">
        <v>13594</v>
      </c>
      <c r="E5673" t="s">
        <v>15466</v>
      </c>
      <c r="F5673">
        <v>101017406</v>
      </c>
      <c r="G5673" t="s">
        <v>13195</v>
      </c>
      <c r="H5673" t="s">
        <v>13030</v>
      </c>
      <c r="I5673">
        <v>12.6</v>
      </c>
      <c r="J5673" t="s">
        <v>145</v>
      </c>
      <c r="K5673" t="s">
        <v>137</v>
      </c>
      <c r="L5673">
        <f>I5673*$Q$2/1000</f>
        <v>4.6620000000000003E-3</v>
      </c>
    </row>
    <row r="5674" spans="1:12">
      <c r="A5674" s="118">
        <v>45170</v>
      </c>
      <c r="B5674" t="s">
        <v>443</v>
      </c>
      <c r="C5674" t="s">
        <v>442</v>
      </c>
      <c r="D5674" t="s">
        <v>441</v>
      </c>
      <c r="E5674" t="s">
        <v>15465</v>
      </c>
      <c r="F5674">
        <v>101037721</v>
      </c>
      <c r="G5674" t="s">
        <v>14428</v>
      </c>
      <c r="H5674" s="122" t="s">
        <v>437</v>
      </c>
      <c r="I5674">
        <v>4725</v>
      </c>
      <c r="J5674" t="s">
        <v>199</v>
      </c>
      <c r="K5674" t="s">
        <v>198</v>
      </c>
      <c r="L5674">
        <f>I5674*$Q$4*2.2/1000</f>
        <v>18.279100224000004</v>
      </c>
    </row>
    <row r="5675" spans="1:12">
      <c r="A5675" s="118">
        <v>44986</v>
      </c>
      <c r="B5675" t="s">
        <v>13036</v>
      </c>
      <c r="C5675" t="s">
        <v>13035</v>
      </c>
      <c r="D5675" t="s">
        <v>14444</v>
      </c>
      <c r="E5675" t="s">
        <v>15464</v>
      </c>
      <c r="F5675">
        <v>3445351</v>
      </c>
      <c r="G5675" t="s">
        <v>15463</v>
      </c>
      <c r="H5675" t="s">
        <v>13030</v>
      </c>
      <c r="I5675">
        <v>12.6</v>
      </c>
      <c r="J5675" t="s">
        <v>145</v>
      </c>
      <c r="K5675" t="s">
        <v>137</v>
      </c>
      <c r="L5675">
        <f>I5675*$Q$2/1000</f>
        <v>4.6620000000000003E-3</v>
      </c>
    </row>
    <row r="5676" spans="1:12">
      <c r="A5676" s="118">
        <v>44986</v>
      </c>
      <c r="B5676" t="s">
        <v>13036</v>
      </c>
      <c r="C5676" t="s">
        <v>13035</v>
      </c>
      <c r="D5676" t="s">
        <v>15175</v>
      </c>
      <c r="E5676" t="s">
        <v>15462</v>
      </c>
      <c r="F5676">
        <v>3145102</v>
      </c>
      <c r="G5676" t="s">
        <v>15461</v>
      </c>
      <c r="H5676" t="s">
        <v>13030</v>
      </c>
      <c r="I5676">
        <v>12.6</v>
      </c>
      <c r="J5676" t="s">
        <v>145</v>
      </c>
      <c r="K5676" t="s">
        <v>137</v>
      </c>
      <c r="L5676">
        <f>I5676*$Q$2/1000</f>
        <v>4.6620000000000003E-3</v>
      </c>
    </row>
    <row r="5677" spans="1:12">
      <c r="A5677" s="118">
        <v>45078</v>
      </c>
      <c r="B5677" t="s">
        <v>460</v>
      </c>
      <c r="C5677" t="s">
        <v>459</v>
      </c>
      <c r="D5677" t="s">
        <v>1052</v>
      </c>
      <c r="E5677" t="s">
        <v>15460</v>
      </c>
      <c r="F5677">
        <v>88257610</v>
      </c>
      <c r="G5677" t="s">
        <v>2393</v>
      </c>
      <c r="H5677" t="s">
        <v>455</v>
      </c>
      <c r="I5677">
        <v>103.6</v>
      </c>
      <c r="J5677" t="s">
        <v>145</v>
      </c>
      <c r="K5677" t="s">
        <v>137</v>
      </c>
      <c r="L5677">
        <f>I5677*$Q$2/100/1000</f>
        <v>3.8331999999999998E-4</v>
      </c>
    </row>
    <row r="5678" spans="1:12">
      <c r="A5678" s="118">
        <v>44986</v>
      </c>
      <c r="B5678" t="s">
        <v>13036</v>
      </c>
      <c r="C5678" t="s">
        <v>13035</v>
      </c>
      <c r="D5678" t="s">
        <v>14349</v>
      </c>
      <c r="E5678" t="s">
        <v>15459</v>
      </c>
      <c r="F5678">
        <v>13206634</v>
      </c>
      <c r="G5678" t="s">
        <v>15189</v>
      </c>
      <c r="H5678" t="s">
        <v>13030</v>
      </c>
      <c r="I5678">
        <v>12.6</v>
      </c>
      <c r="J5678" t="s">
        <v>145</v>
      </c>
      <c r="K5678" t="s">
        <v>137</v>
      </c>
      <c r="L5678">
        <f>I5678*$Q$2/1000</f>
        <v>4.6620000000000003E-3</v>
      </c>
    </row>
    <row r="5679" spans="1:12">
      <c r="A5679" s="118">
        <v>44986</v>
      </c>
      <c r="B5679" t="s">
        <v>13036</v>
      </c>
      <c r="C5679" t="s">
        <v>13035</v>
      </c>
      <c r="D5679" t="s">
        <v>15458</v>
      </c>
      <c r="E5679" t="s">
        <v>15457</v>
      </c>
      <c r="F5679">
        <v>13206278</v>
      </c>
      <c r="G5679" t="s">
        <v>15027</v>
      </c>
      <c r="H5679" t="s">
        <v>13030</v>
      </c>
      <c r="I5679">
        <v>12.6</v>
      </c>
      <c r="J5679" t="s">
        <v>145</v>
      </c>
      <c r="K5679" t="s">
        <v>137</v>
      </c>
      <c r="L5679">
        <f>I5679*$Q$2/1000</f>
        <v>4.6620000000000003E-3</v>
      </c>
    </row>
    <row r="5680" spans="1:12">
      <c r="A5680" s="118">
        <v>44986</v>
      </c>
      <c r="B5680" t="s">
        <v>13036</v>
      </c>
      <c r="C5680" t="s">
        <v>13035</v>
      </c>
      <c r="D5680" t="s">
        <v>14407</v>
      </c>
      <c r="E5680" t="s">
        <v>15456</v>
      </c>
      <c r="F5680" t="s">
        <v>15116</v>
      </c>
      <c r="G5680" t="s">
        <v>15115</v>
      </c>
      <c r="H5680" t="s">
        <v>13030</v>
      </c>
      <c r="I5680">
        <v>12.6</v>
      </c>
      <c r="J5680" t="s">
        <v>145</v>
      </c>
      <c r="K5680" t="s">
        <v>137</v>
      </c>
      <c r="L5680">
        <f>I5680*$Q$2/1000</f>
        <v>4.6620000000000003E-3</v>
      </c>
    </row>
    <row r="5681" spans="1:12">
      <c r="A5681" s="118">
        <v>45078</v>
      </c>
      <c r="B5681" t="s">
        <v>240</v>
      </c>
      <c r="C5681" t="s">
        <v>239</v>
      </c>
      <c r="D5681" t="s">
        <v>13016</v>
      </c>
      <c r="E5681" t="s">
        <v>15455</v>
      </c>
      <c r="F5681" t="s">
        <v>5407</v>
      </c>
      <c r="G5681" t="s">
        <v>5406</v>
      </c>
      <c r="H5681" t="s">
        <v>235</v>
      </c>
      <c r="I5681">
        <v>390</v>
      </c>
      <c r="J5681" t="s">
        <v>145</v>
      </c>
      <c r="K5681" t="s">
        <v>137</v>
      </c>
      <c r="L5681">
        <f>I5681*$Q$2/100/1000</f>
        <v>1.4430000000000001E-3</v>
      </c>
    </row>
    <row r="5682" spans="1:12">
      <c r="A5682" s="118">
        <v>45078</v>
      </c>
      <c r="B5682" t="s">
        <v>365</v>
      </c>
      <c r="C5682" t="s">
        <v>364</v>
      </c>
      <c r="D5682" t="s">
        <v>5646</v>
      </c>
      <c r="E5682" t="s">
        <v>15454</v>
      </c>
      <c r="F5682" t="s">
        <v>899</v>
      </c>
      <c r="G5682" t="s">
        <v>898</v>
      </c>
      <c r="H5682" t="s">
        <v>359</v>
      </c>
      <c r="I5682">
        <v>144</v>
      </c>
      <c r="J5682" t="s">
        <v>138</v>
      </c>
      <c r="K5682" t="s">
        <v>137</v>
      </c>
      <c r="L5682">
        <f>I5682*$Q$2/1000</f>
        <v>5.3280000000000001E-2</v>
      </c>
    </row>
    <row r="5683" spans="1:12">
      <c r="A5683" s="118">
        <v>45078</v>
      </c>
      <c r="B5683" t="s">
        <v>365</v>
      </c>
      <c r="C5683" t="s">
        <v>364</v>
      </c>
      <c r="D5683" t="s">
        <v>1391</v>
      </c>
      <c r="E5683" t="s">
        <v>15453</v>
      </c>
      <c r="F5683" t="s">
        <v>384</v>
      </c>
      <c r="G5683" t="s">
        <v>383</v>
      </c>
      <c r="H5683" t="s">
        <v>359</v>
      </c>
      <c r="I5683">
        <v>144</v>
      </c>
      <c r="J5683" t="s">
        <v>138</v>
      </c>
      <c r="K5683" t="s">
        <v>137</v>
      </c>
      <c r="L5683">
        <f>I5683*$Q$2/1000</f>
        <v>5.3280000000000001E-2</v>
      </c>
    </row>
    <row r="5684" spans="1:12">
      <c r="A5684" s="118">
        <v>45078</v>
      </c>
      <c r="B5684" t="s">
        <v>365</v>
      </c>
      <c r="C5684" t="s">
        <v>364</v>
      </c>
      <c r="D5684" t="s">
        <v>1973</v>
      </c>
      <c r="E5684" t="s">
        <v>15452</v>
      </c>
      <c r="F5684" t="s">
        <v>384</v>
      </c>
      <c r="G5684" t="s">
        <v>383</v>
      </c>
      <c r="H5684" t="s">
        <v>359</v>
      </c>
      <c r="I5684">
        <v>144</v>
      </c>
      <c r="J5684" t="s">
        <v>138</v>
      </c>
      <c r="K5684" t="s">
        <v>137</v>
      </c>
      <c r="L5684">
        <f>I5684*$Q$2/1000</f>
        <v>5.3280000000000001E-2</v>
      </c>
    </row>
    <row r="5685" spans="1:12">
      <c r="A5685" s="118">
        <v>45078</v>
      </c>
      <c r="B5685" t="s">
        <v>365</v>
      </c>
      <c r="C5685" t="s">
        <v>364</v>
      </c>
      <c r="D5685" t="s">
        <v>5640</v>
      </c>
      <c r="E5685" t="s">
        <v>15451</v>
      </c>
      <c r="F5685" t="s">
        <v>899</v>
      </c>
      <c r="G5685" t="s">
        <v>898</v>
      </c>
      <c r="H5685" t="s">
        <v>359</v>
      </c>
      <c r="I5685">
        <v>144</v>
      </c>
      <c r="J5685" t="s">
        <v>138</v>
      </c>
      <c r="K5685" t="s">
        <v>137</v>
      </c>
      <c r="L5685">
        <f>I5685*$Q$2/1000</f>
        <v>5.3280000000000001E-2</v>
      </c>
    </row>
    <row r="5686" spans="1:12">
      <c r="A5686" s="118">
        <v>44986</v>
      </c>
      <c r="B5686" t="s">
        <v>13036</v>
      </c>
      <c r="C5686" t="s">
        <v>13035</v>
      </c>
      <c r="D5686" t="s">
        <v>14444</v>
      </c>
      <c r="E5686" t="s">
        <v>15450</v>
      </c>
      <c r="F5686">
        <v>3445349</v>
      </c>
      <c r="G5686" t="s">
        <v>15177</v>
      </c>
      <c r="H5686" t="s">
        <v>13030</v>
      </c>
      <c r="I5686">
        <v>12.6</v>
      </c>
      <c r="J5686" t="s">
        <v>145</v>
      </c>
      <c r="K5686" t="s">
        <v>137</v>
      </c>
      <c r="L5686">
        <f>I5686*$Q$2/1000</f>
        <v>4.6620000000000003E-3</v>
      </c>
    </row>
    <row r="5687" spans="1:12" ht="15" customHeight="1">
      <c r="A5687" s="118">
        <v>44986</v>
      </c>
      <c r="B5687" t="s">
        <v>13036</v>
      </c>
      <c r="C5687" t="s">
        <v>13035</v>
      </c>
      <c r="D5687" t="s">
        <v>15092</v>
      </c>
      <c r="E5687" t="s">
        <v>15449</v>
      </c>
      <c r="F5687">
        <v>13206264</v>
      </c>
      <c r="G5687" t="s">
        <v>13997</v>
      </c>
      <c r="H5687" t="s">
        <v>13030</v>
      </c>
      <c r="I5687">
        <v>12.6</v>
      </c>
      <c r="J5687" t="s">
        <v>145</v>
      </c>
      <c r="K5687" t="s">
        <v>137</v>
      </c>
      <c r="L5687">
        <f>I5687*$Q$2/1000</f>
        <v>4.6620000000000003E-3</v>
      </c>
    </row>
    <row r="5688" spans="1:12" ht="15" customHeight="1">
      <c r="A5688" s="118">
        <v>44986</v>
      </c>
      <c r="B5688" t="s">
        <v>13036</v>
      </c>
      <c r="C5688" t="s">
        <v>13035</v>
      </c>
      <c r="D5688" t="s">
        <v>14799</v>
      </c>
      <c r="E5688" t="s">
        <v>15448</v>
      </c>
      <c r="F5688">
        <v>101042092</v>
      </c>
      <c r="G5688" t="s">
        <v>13331</v>
      </c>
      <c r="H5688" t="s">
        <v>13030</v>
      </c>
      <c r="I5688">
        <v>12.6</v>
      </c>
      <c r="J5688" t="s">
        <v>145</v>
      </c>
      <c r="K5688" t="s">
        <v>137</v>
      </c>
      <c r="L5688">
        <f>I5688*$Q$2/1000</f>
        <v>4.6620000000000003E-3</v>
      </c>
    </row>
    <row r="5689" spans="1:12">
      <c r="A5689" s="118">
        <v>44986</v>
      </c>
      <c r="B5689" t="s">
        <v>13036</v>
      </c>
      <c r="C5689" t="s">
        <v>13035</v>
      </c>
      <c r="D5689" t="s">
        <v>15447</v>
      </c>
      <c r="E5689" t="s">
        <v>15446</v>
      </c>
      <c r="F5689">
        <v>3445267</v>
      </c>
      <c r="G5689" t="s">
        <v>13267</v>
      </c>
      <c r="H5689" t="s">
        <v>13030</v>
      </c>
      <c r="I5689">
        <v>12.6</v>
      </c>
      <c r="J5689" t="s">
        <v>145</v>
      </c>
      <c r="K5689" t="s">
        <v>137</v>
      </c>
      <c r="L5689">
        <f>I5689*$Q$2/1000</f>
        <v>4.6620000000000003E-3</v>
      </c>
    </row>
    <row r="5690" spans="1:12">
      <c r="A5690" s="118">
        <v>45078</v>
      </c>
      <c r="B5690" t="s">
        <v>261</v>
      </c>
      <c r="C5690" t="s">
        <v>260</v>
      </c>
      <c r="D5690" t="s">
        <v>15445</v>
      </c>
      <c r="E5690" t="s">
        <v>15444</v>
      </c>
      <c r="F5690" t="s">
        <v>3658</v>
      </c>
      <c r="G5690" t="s">
        <v>3657</v>
      </c>
      <c r="H5690" t="s">
        <v>139</v>
      </c>
      <c r="I5690">
        <v>55</v>
      </c>
      <c r="J5690" t="s">
        <v>145</v>
      </c>
      <c r="K5690" t="s">
        <v>137</v>
      </c>
      <c r="L5690">
        <f>I5690*$Q$2/100/1000</f>
        <v>2.0350000000000001E-4</v>
      </c>
    </row>
    <row r="5691" spans="1:12">
      <c r="A5691" s="118">
        <v>44986</v>
      </c>
      <c r="B5691" t="s">
        <v>13036</v>
      </c>
      <c r="C5691" t="s">
        <v>13035</v>
      </c>
      <c r="D5691" t="s">
        <v>14457</v>
      </c>
      <c r="E5691" t="s">
        <v>15443</v>
      </c>
      <c r="F5691">
        <v>42207336</v>
      </c>
      <c r="G5691" t="s">
        <v>13555</v>
      </c>
      <c r="H5691" t="s">
        <v>13030</v>
      </c>
      <c r="I5691">
        <v>12.6</v>
      </c>
      <c r="J5691" t="s">
        <v>145</v>
      </c>
      <c r="K5691" t="s">
        <v>137</v>
      </c>
      <c r="L5691">
        <f>I5691*$Q$2/1000</f>
        <v>4.6620000000000003E-3</v>
      </c>
    </row>
    <row r="5692" spans="1:12">
      <c r="A5692" s="118">
        <v>45078</v>
      </c>
      <c r="B5692" t="s">
        <v>723</v>
      </c>
      <c r="C5692" t="s">
        <v>722</v>
      </c>
      <c r="D5692" t="s">
        <v>15442</v>
      </c>
      <c r="E5692" t="s">
        <v>15441</v>
      </c>
      <c r="F5692">
        <v>101043635</v>
      </c>
      <c r="G5692" t="s">
        <v>15440</v>
      </c>
      <c r="H5692" t="s">
        <v>718</v>
      </c>
      <c r="I5692">
        <v>302</v>
      </c>
      <c r="J5692" t="s">
        <v>145</v>
      </c>
      <c r="K5692" t="s">
        <v>717</v>
      </c>
      <c r="L5692">
        <f>I5692*$Q$2/100/1000</f>
        <v>1.1173999999999999E-3</v>
      </c>
    </row>
    <row r="5693" spans="1:12">
      <c r="A5693" s="118">
        <v>44986</v>
      </c>
      <c r="B5693" t="s">
        <v>13036</v>
      </c>
      <c r="C5693" t="s">
        <v>13035</v>
      </c>
      <c r="D5693" t="s">
        <v>15162</v>
      </c>
      <c r="E5693" t="s">
        <v>15439</v>
      </c>
      <c r="F5693">
        <v>31205338</v>
      </c>
      <c r="G5693" t="s">
        <v>15228</v>
      </c>
      <c r="H5693" t="s">
        <v>13030</v>
      </c>
      <c r="I5693">
        <v>12.6</v>
      </c>
      <c r="J5693" t="s">
        <v>145</v>
      </c>
      <c r="K5693" t="s">
        <v>137</v>
      </c>
      <c r="L5693">
        <f>I5693*$Q$2/1000</f>
        <v>4.6620000000000003E-3</v>
      </c>
    </row>
    <row r="5694" spans="1:12">
      <c r="A5694" s="118">
        <v>44986</v>
      </c>
      <c r="B5694" t="s">
        <v>13036</v>
      </c>
      <c r="C5694" t="s">
        <v>13035</v>
      </c>
      <c r="D5694" t="s">
        <v>15092</v>
      </c>
      <c r="E5694" t="s">
        <v>15438</v>
      </c>
      <c r="F5694">
        <v>30202001</v>
      </c>
      <c r="G5694" t="s">
        <v>13402</v>
      </c>
      <c r="H5694" t="s">
        <v>13030</v>
      </c>
      <c r="I5694">
        <v>12.6</v>
      </c>
      <c r="J5694" t="s">
        <v>145</v>
      </c>
      <c r="K5694" t="s">
        <v>137</v>
      </c>
      <c r="L5694">
        <f>I5694*$Q$2/1000</f>
        <v>4.6620000000000003E-3</v>
      </c>
    </row>
    <row r="5695" spans="1:12">
      <c r="A5695" s="118">
        <v>44986</v>
      </c>
      <c r="B5695" t="s">
        <v>13036</v>
      </c>
      <c r="C5695" t="s">
        <v>13035</v>
      </c>
      <c r="D5695" t="s">
        <v>15077</v>
      </c>
      <c r="E5695" t="s">
        <v>15437</v>
      </c>
      <c r="F5695">
        <v>13206264</v>
      </c>
      <c r="G5695" t="s">
        <v>13997</v>
      </c>
      <c r="H5695" t="s">
        <v>13030</v>
      </c>
      <c r="I5695">
        <v>12.6</v>
      </c>
      <c r="J5695" t="s">
        <v>145</v>
      </c>
      <c r="K5695" t="s">
        <v>137</v>
      </c>
      <c r="L5695">
        <f>I5695*$Q$2/1000</f>
        <v>4.6620000000000003E-3</v>
      </c>
    </row>
    <row r="5696" spans="1:12">
      <c r="A5696" s="118">
        <v>44986</v>
      </c>
      <c r="B5696" t="s">
        <v>13036</v>
      </c>
      <c r="C5696" t="s">
        <v>13035</v>
      </c>
      <c r="D5696" t="s">
        <v>14642</v>
      </c>
      <c r="E5696" t="s">
        <v>15436</v>
      </c>
      <c r="F5696">
        <v>101050292</v>
      </c>
      <c r="G5696" t="s">
        <v>13172</v>
      </c>
      <c r="H5696" t="s">
        <v>13030</v>
      </c>
      <c r="I5696">
        <v>12.6</v>
      </c>
      <c r="J5696" t="s">
        <v>145</v>
      </c>
      <c r="K5696" t="s">
        <v>137</v>
      </c>
      <c r="L5696">
        <f>I5696*$Q$2/1000</f>
        <v>4.6620000000000003E-3</v>
      </c>
    </row>
    <row r="5697" spans="1:12">
      <c r="A5697" s="118">
        <v>45078</v>
      </c>
      <c r="B5697" t="s">
        <v>723</v>
      </c>
      <c r="C5697" t="s">
        <v>722</v>
      </c>
      <c r="D5697" t="s">
        <v>15435</v>
      </c>
      <c r="E5697" t="s">
        <v>15434</v>
      </c>
      <c r="F5697" t="s">
        <v>1589</v>
      </c>
      <c r="G5697" t="s">
        <v>1588</v>
      </c>
      <c r="H5697" t="s">
        <v>718</v>
      </c>
      <c r="I5697">
        <v>302</v>
      </c>
      <c r="J5697" t="s">
        <v>145</v>
      </c>
      <c r="K5697" t="s">
        <v>717</v>
      </c>
      <c r="L5697">
        <f>I5697*$Q$2/100/1000</f>
        <v>1.1173999999999999E-3</v>
      </c>
    </row>
    <row r="5698" spans="1:12">
      <c r="A5698" s="118">
        <v>44986</v>
      </c>
      <c r="B5698" t="s">
        <v>13036</v>
      </c>
      <c r="C5698" t="s">
        <v>13035</v>
      </c>
      <c r="D5698" t="s">
        <v>15083</v>
      </c>
      <c r="E5698" t="s">
        <v>15433</v>
      </c>
      <c r="F5698">
        <v>42205144</v>
      </c>
      <c r="G5698" t="s">
        <v>13028</v>
      </c>
      <c r="H5698" t="s">
        <v>13030</v>
      </c>
      <c r="I5698">
        <v>12.6</v>
      </c>
      <c r="J5698" t="s">
        <v>145</v>
      </c>
      <c r="K5698" t="s">
        <v>137</v>
      </c>
      <c r="L5698">
        <f>I5698*$Q$2/1000</f>
        <v>4.6620000000000003E-3</v>
      </c>
    </row>
    <row r="5699" spans="1:12">
      <c r="A5699" s="118">
        <v>45078</v>
      </c>
      <c r="B5699" t="s">
        <v>574</v>
      </c>
      <c r="C5699" t="s">
        <v>573</v>
      </c>
      <c r="D5699" t="s">
        <v>12690</v>
      </c>
      <c r="E5699" t="s">
        <v>15432</v>
      </c>
      <c r="F5699">
        <v>2145062</v>
      </c>
      <c r="G5699" t="s">
        <v>1397</v>
      </c>
      <c r="H5699" t="s">
        <v>569</v>
      </c>
      <c r="I5699">
        <v>298</v>
      </c>
      <c r="J5699" t="s">
        <v>145</v>
      </c>
      <c r="K5699" t="s">
        <v>137</v>
      </c>
      <c r="L5699">
        <f>I5699*$Q$2/100/1000</f>
        <v>1.1026E-3</v>
      </c>
    </row>
    <row r="5700" spans="1:12">
      <c r="A5700" s="118">
        <v>44986</v>
      </c>
      <c r="B5700" t="s">
        <v>13036</v>
      </c>
      <c r="C5700" t="s">
        <v>13035</v>
      </c>
      <c r="D5700" t="s">
        <v>14899</v>
      </c>
      <c r="E5700" t="s">
        <v>15431</v>
      </c>
      <c r="F5700">
        <v>34204625</v>
      </c>
      <c r="G5700" t="s">
        <v>13534</v>
      </c>
      <c r="H5700" t="s">
        <v>13030</v>
      </c>
      <c r="I5700">
        <v>12.6</v>
      </c>
      <c r="J5700" t="s">
        <v>145</v>
      </c>
      <c r="K5700" t="s">
        <v>137</v>
      </c>
      <c r="L5700">
        <f>I5700*$Q$2/1000</f>
        <v>4.6620000000000003E-3</v>
      </c>
    </row>
    <row r="5701" spans="1:12">
      <c r="A5701" s="118">
        <v>45078</v>
      </c>
      <c r="B5701" t="s">
        <v>261</v>
      </c>
      <c r="C5701" t="s">
        <v>260</v>
      </c>
      <c r="D5701" t="s">
        <v>15430</v>
      </c>
      <c r="E5701" t="s">
        <v>15429</v>
      </c>
      <c r="F5701">
        <v>101044511</v>
      </c>
      <c r="G5701" t="s">
        <v>14373</v>
      </c>
      <c r="H5701" t="s">
        <v>139</v>
      </c>
      <c r="I5701">
        <v>55</v>
      </c>
      <c r="J5701" t="s">
        <v>145</v>
      </c>
      <c r="K5701" t="s">
        <v>137</v>
      </c>
      <c r="L5701">
        <f>I5701*$Q$2/100/1000</f>
        <v>2.0350000000000001E-4</v>
      </c>
    </row>
    <row r="5702" spans="1:12">
      <c r="A5702" s="118">
        <v>44986</v>
      </c>
      <c r="B5702" t="s">
        <v>13036</v>
      </c>
      <c r="C5702" t="s">
        <v>13035</v>
      </c>
      <c r="D5702" t="s">
        <v>15162</v>
      </c>
      <c r="E5702" t="s">
        <v>15428</v>
      </c>
      <c r="F5702">
        <v>42201548</v>
      </c>
      <c r="G5702" t="s">
        <v>15427</v>
      </c>
      <c r="H5702" t="s">
        <v>13030</v>
      </c>
      <c r="I5702">
        <v>12.6</v>
      </c>
      <c r="J5702" t="s">
        <v>145</v>
      </c>
      <c r="K5702" t="s">
        <v>137</v>
      </c>
      <c r="L5702">
        <f>I5702*$Q$2/1000</f>
        <v>4.6620000000000003E-3</v>
      </c>
    </row>
    <row r="5703" spans="1:12">
      <c r="A5703" s="118">
        <v>44986</v>
      </c>
      <c r="B5703" t="s">
        <v>13036</v>
      </c>
      <c r="C5703" t="s">
        <v>13035</v>
      </c>
      <c r="D5703" t="s">
        <v>15426</v>
      </c>
      <c r="E5703" t="s">
        <v>15425</v>
      </c>
      <c r="F5703">
        <v>101010791</v>
      </c>
      <c r="G5703" t="s">
        <v>15118</v>
      </c>
      <c r="H5703" t="s">
        <v>13030</v>
      </c>
      <c r="I5703">
        <v>12.6</v>
      </c>
      <c r="J5703" t="s">
        <v>145</v>
      </c>
      <c r="K5703" t="s">
        <v>137</v>
      </c>
      <c r="L5703">
        <f>I5703*$Q$2/1000</f>
        <v>4.6620000000000003E-3</v>
      </c>
    </row>
    <row r="5704" spans="1:12">
      <c r="A5704" s="118">
        <v>45078</v>
      </c>
      <c r="B5704" t="s">
        <v>205</v>
      </c>
      <c r="C5704" t="s">
        <v>204</v>
      </c>
      <c r="D5704" t="s">
        <v>15424</v>
      </c>
      <c r="E5704" t="s">
        <v>15423</v>
      </c>
      <c r="F5704">
        <v>66204255</v>
      </c>
      <c r="G5704" t="s">
        <v>15422</v>
      </c>
      <c r="H5704" t="s">
        <v>200</v>
      </c>
      <c r="I5704">
        <v>6781</v>
      </c>
      <c r="J5704" t="s">
        <v>199</v>
      </c>
      <c r="K5704" t="s">
        <v>198</v>
      </c>
      <c r="L5704">
        <f>I5704*$Q$4/10/1000</f>
        <v>1.1924057587200001</v>
      </c>
    </row>
    <row r="5705" spans="1:12">
      <c r="A5705" s="118">
        <v>45078</v>
      </c>
      <c r="B5705" t="s">
        <v>205</v>
      </c>
      <c r="C5705" t="s">
        <v>204</v>
      </c>
      <c r="D5705" t="s">
        <v>12730</v>
      </c>
      <c r="E5705" t="s">
        <v>15421</v>
      </c>
      <c r="F5705">
        <v>66205215</v>
      </c>
      <c r="G5705" t="s">
        <v>201</v>
      </c>
      <c r="H5705" t="s">
        <v>200</v>
      </c>
      <c r="I5705">
        <v>6781</v>
      </c>
      <c r="J5705" t="s">
        <v>199</v>
      </c>
      <c r="K5705" t="s">
        <v>198</v>
      </c>
      <c r="L5705">
        <f>I5705*$Q$4/10/1000</f>
        <v>1.1924057587200001</v>
      </c>
    </row>
    <row r="5706" spans="1:12">
      <c r="A5706" s="118">
        <v>44986</v>
      </c>
      <c r="B5706" t="s">
        <v>13036</v>
      </c>
      <c r="C5706" t="s">
        <v>13035</v>
      </c>
      <c r="D5706" t="s">
        <v>13610</v>
      </c>
      <c r="E5706" t="s">
        <v>15420</v>
      </c>
      <c r="F5706" t="s">
        <v>15342</v>
      </c>
      <c r="G5706" t="s">
        <v>15341</v>
      </c>
      <c r="H5706" t="s">
        <v>13030</v>
      </c>
      <c r="I5706">
        <v>12.6</v>
      </c>
      <c r="J5706" t="s">
        <v>145</v>
      </c>
      <c r="K5706" t="s">
        <v>137</v>
      </c>
      <c r="L5706">
        <f>I5706*$Q$2/1000</f>
        <v>4.6620000000000003E-3</v>
      </c>
    </row>
    <row r="5707" spans="1:12">
      <c r="A5707" s="118">
        <v>45078</v>
      </c>
      <c r="B5707" t="s">
        <v>868</v>
      </c>
      <c r="C5707" t="s">
        <v>867</v>
      </c>
      <c r="D5707" t="s">
        <v>15419</v>
      </c>
      <c r="E5707" t="s">
        <v>15418</v>
      </c>
      <c r="F5707">
        <v>101048324</v>
      </c>
      <c r="G5707" t="s">
        <v>3945</v>
      </c>
      <c r="H5707" t="s">
        <v>863</v>
      </c>
      <c r="I5707">
        <f>1958*2</f>
        <v>3916</v>
      </c>
      <c r="J5707" t="s">
        <v>145</v>
      </c>
      <c r="K5707" t="s">
        <v>137</v>
      </c>
      <c r="L5707">
        <f>I5707*$Q$5/100/1000</f>
        <v>3.9815929999999999E-2</v>
      </c>
    </row>
    <row r="5708" spans="1:12" ht="30">
      <c r="A5708" s="118">
        <v>44986</v>
      </c>
      <c r="B5708" t="s">
        <v>13036</v>
      </c>
      <c r="C5708" t="s">
        <v>13035</v>
      </c>
      <c r="D5708" t="s">
        <v>14737</v>
      </c>
      <c r="E5708" t="s">
        <v>15417</v>
      </c>
      <c r="F5708">
        <v>101033091</v>
      </c>
      <c r="G5708" s="126" t="s">
        <v>15416</v>
      </c>
      <c r="H5708" t="s">
        <v>13030</v>
      </c>
      <c r="I5708">
        <v>12.6</v>
      </c>
      <c r="J5708" t="s">
        <v>145</v>
      </c>
      <c r="K5708" t="s">
        <v>137</v>
      </c>
      <c r="L5708">
        <f>I5708*$Q$2/1000</f>
        <v>4.6620000000000003E-3</v>
      </c>
    </row>
    <row r="5709" spans="1:12">
      <c r="A5709" s="118">
        <v>45078</v>
      </c>
      <c r="B5709" t="s">
        <v>205</v>
      </c>
      <c r="C5709" t="s">
        <v>204</v>
      </c>
      <c r="D5709" t="s">
        <v>12730</v>
      </c>
      <c r="E5709" t="s">
        <v>15415</v>
      </c>
      <c r="F5709">
        <v>66205215</v>
      </c>
      <c r="G5709" t="s">
        <v>201</v>
      </c>
      <c r="H5709" t="s">
        <v>200</v>
      </c>
      <c r="I5709">
        <v>6781</v>
      </c>
      <c r="J5709" t="s">
        <v>199</v>
      </c>
      <c r="K5709" t="s">
        <v>198</v>
      </c>
      <c r="L5709">
        <f>I5709*$Q$4/10/1000</f>
        <v>1.1924057587200001</v>
      </c>
    </row>
    <row r="5710" spans="1:12">
      <c r="A5710" s="118">
        <v>44986</v>
      </c>
      <c r="B5710" t="s">
        <v>13036</v>
      </c>
      <c r="C5710" t="s">
        <v>13035</v>
      </c>
      <c r="D5710" t="s">
        <v>14553</v>
      </c>
      <c r="E5710" t="s">
        <v>15414</v>
      </c>
      <c r="F5710">
        <v>101033638</v>
      </c>
      <c r="G5710" t="s">
        <v>13934</v>
      </c>
      <c r="H5710" t="s">
        <v>13030</v>
      </c>
      <c r="I5710">
        <v>12.6</v>
      </c>
      <c r="J5710" t="s">
        <v>145</v>
      </c>
      <c r="K5710" t="s">
        <v>137</v>
      </c>
      <c r="L5710">
        <f>I5710*$Q$2/1000</f>
        <v>4.6620000000000003E-3</v>
      </c>
    </row>
    <row r="5711" spans="1:12">
      <c r="A5711" s="118">
        <v>44986</v>
      </c>
      <c r="B5711" t="s">
        <v>13036</v>
      </c>
      <c r="C5711" t="s">
        <v>13035</v>
      </c>
      <c r="D5711" t="s">
        <v>13536</v>
      </c>
      <c r="E5711" t="s">
        <v>15413</v>
      </c>
      <c r="F5711">
        <v>42205893</v>
      </c>
      <c r="G5711" t="s">
        <v>15412</v>
      </c>
      <c r="H5711" t="s">
        <v>13030</v>
      </c>
      <c r="I5711">
        <v>12.6</v>
      </c>
      <c r="J5711" t="s">
        <v>145</v>
      </c>
      <c r="K5711" t="s">
        <v>137</v>
      </c>
      <c r="L5711">
        <f>I5711*$Q$2/1000</f>
        <v>4.6620000000000003E-3</v>
      </c>
    </row>
    <row r="5712" spans="1:12">
      <c r="A5712" s="118">
        <v>45078</v>
      </c>
      <c r="B5712" t="s">
        <v>205</v>
      </c>
      <c r="C5712" t="s">
        <v>204</v>
      </c>
      <c r="D5712" t="s">
        <v>12730</v>
      </c>
      <c r="E5712" t="s">
        <v>15411</v>
      </c>
      <c r="F5712">
        <v>66205215</v>
      </c>
      <c r="G5712" t="s">
        <v>201</v>
      </c>
      <c r="H5712" t="s">
        <v>200</v>
      </c>
      <c r="I5712">
        <v>6781</v>
      </c>
      <c r="J5712" t="s">
        <v>199</v>
      </c>
      <c r="K5712" t="s">
        <v>198</v>
      </c>
      <c r="L5712">
        <f>I5712*$Q$4/10/1000</f>
        <v>1.1924057587200001</v>
      </c>
    </row>
    <row r="5713" spans="1:12">
      <c r="A5713" s="118">
        <v>44986</v>
      </c>
      <c r="B5713" t="s">
        <v>13036</v>
      </c>
      <c r="C5713" t="s">
        <v>13035</v>
      </c>
      <c r="D5713" t="s">
        <v>14457</v>
      </c>
      <c r="E5713" t="s">
        <v>15410</v>
      </c>
      <c r="F5713">
        <v>101033091</v>
      </c>
      <c r="G5713" t="s">
        <v>15333</v>
      </c>
      <c r="H5713" t="s">
        <v>13030</v>
      </c>
      <c r="I5713">
        <v>12.6</v>
      </c>
      <c r="J5713" t="s">
        <v>145</v>
      </c>
      <c r="K5713" t="s">
        <v>137</v>
      </c>
      <c r="L5713">
        <f>I5713*$Q$2/1000</f>
        <v>4.6620000000000003E-3</v>
      </c>
    </row>
    <row r="5714" spans="1:12">
      <c r="A5714" s="118">
        <v>44986</v>
      </c>
      <c r="B5714" t="s">
        <v>13036</v>
      </c>
      <c r="C5714" t="s">
        <v>13035</v>
      </c>
      <c r="D5714" t="s">
        <v>14686</v>
      </c>
      <c r="E5714" t="s">
        <v>15409</v>
      </c>
      <c r="F5714">
        <v>56207350</v>
      </c>
      <c r="G5714" t="s">
        <v>13167</v>
      </c>
      <c r="H5714" t="s">
        <v>13030</v>
      </c>
      <c r="I5714">
        <v>12.6</v>
      </c>
      <c r="J5714" t="s">
        <v>145</v>
      </c>
      <c r="K5714" t="s">
        <v>137</v>
      </c>
      <c r="L5714">
        <f>I5714*$Q$2/1000</f>
        <v>4.6620000000000003E-3</v>
      </c>
    </row>
    <row r="5715" spans="1:12">
      <c r="A5715" s="118">
        <v>44986</v>
      </c>
      <c r="B5715" t="s">
        <v>13036</v>
      </c>
      <c r="C5715" t="s">
        <v>13035</v>
      </c>
      <c r="D5715" t="s">
        <v>14354</v>
      </c>
      <c r="E5715" t="s">
        <v>15408</v>
      </c>
      <c r="F5715">
        <v>101025607</v>
      </c>
      <c r="G5715" t="s">
        <v>13601</v>
      </c>
      <c r="H5715" t="s">
        <v>13030</v>
      </c>
      <c r="I5715">
        <v>12.6</v>
      </c>
      <c r="J5715" t="s">
        <v>145</v>
      </c>
      <c r="K5715" t="s">
        <v>137</v>
      </c>
      <c r="L5715">
        <f>I5715*$Q$2/1000</f>
        <v>4.6620000000000003E-3</v>
      </c>
    </row>
    <row r="5716" spans="1:12">
      <c r="A5716" s="118">
        <v>44986</v>
      </c>
      <c r="B5716" t="s">
        <v>13036</v>
      </c>
      <c r="C5716" t="s">
        <v>13035</v>
      </c>
      <c r="D5716" t="s">
        <v>15407</v>
      </c>
      <c r="E5716" t="s">
        <v>15406</v>
      </c>
      <c r="F5716">
        <v>101034435</v>
      </c>
      <c r="G5716" t="s">
        <v>13139</v>
      </c>
      <c r="H5716" t="s">
        <v>13030</v>
      </c>
      <c r="I5716">
        <v>12.6</v>
      </c>
      <c r="J5716" t="s">
        <v>145</v>
      </c>
      <c r="K5716" t="s">
        <v>137</v>
      </c>
      <c r="L5716">
        <f>I5716*$Q$2/1000</f>
        <v>4.6620000000000003E-3</v>
      </c>
    </row>
    <row r="5717" spans="1:12" ht="15" customHeight="1">
      <c r="A5717" s="118">
        <v>44986</v>
      </c>
      <c r="B5717" t="s">
        <v>13036</v>
      </c>
      <c r="C5717" t="s">
        <v>13035</v>
      </c>
      <c r="D5717" t="s">
        <v>15300</v>
      </c>
      <c r="E5717" t="s">
        <v>15405</v>
      </c>
      <c r="F5717" t="s">
        <v>15402</v>
      </c>
      <c r="G5717" t="s">
        <v>15401</v>
      </c>
      <c r="H5717" t="s">
        <v>13030</v>
      </c>
      <c r="I5717">
        <v>12.6</v>
      </c>
      <c r="J5717" t="s">
        <v>145</v>
      </c>
      <c r="K5717" t="s">
        <v>137</v>
      </c>
      <c r="L5717">
        <f>I5717*$Q$2/1000</f>
        <v>4.6620000000000003E-3</v>
      </c>
    </row>
    <row r="5718" spans="1:12" ht="15" customHeight="1">
      <c r="A5718" s="118">
        <v>44986</v>
      </c>
      <c r="B5718" t="s">
        <v>13036</v>
      </c>
      <c r="C5718" t="s">
        <v>13035</v>
      </c>
      <c r="D5718" t="s">
        <v>15404</v>
      </c>
      <c r="E5718" t="s">
        <v>15403</v>
      </c>
      <c r="F5718" t="s">
        <v>15402</v>
      </c>
      <c r="G5718" t="s">
        <v>15401</v>
      </c>
      <c r="H5718" t="s">
        <v>13030</v>
      </c>
      <c r="I5718">
        <v>12.6</v>
      </c>
      <c r="J5718" t="s">
        <v>145</v>
      </c>
      <c r="K5718" t="s">
        <v>137</v>
      </c>
      <c r="L5718">
        <f>I5718*$Q$2/1000</f>
        <v>4.6620000000000003E-3</v>
      </c>
    </row>
    <row r="5719" spans="1:12" ht="15" customHeight="1">
      <c r="A5719" s="118">
        <v>44986</v>
      </c>
      <c r="B5719" t="s">
        <v>13036</v>
      </c>
      <c r="C5719" t="s">
        <v>13035</v>
      </c>
      <c r="D5719" t="s">
        <v>15400</v>
      </c>
      <c r="E5719" t="s">
        <v>15399</v>
      </c>
      <c r="F5719" t="s">
        <v>13316</v>
      </c>
      <c r="G5719" t="s">
        <v>13315</v>
      </c>
      <c r="H5719" t="s">
        <v>13030</v>
      </c>
      <c r="I5719">
        <v>12.6</v>
      </c>
      <c r="J5719" t="s">
        <v>145</v>
      </c>
      <c r="K5719" t="s">
        <v>137</v>
      </c>
      <c r="L5719">
        <f>I5719*$Q$2/1000</f>
        <v>4.6620000000000003E-3</v>
      </c>
    </row>
    <row r="5720" spans="1:12" ht="15" customHeight="1">
      <c r="A5720" s="118">
        <v>44986</v>
      </c>
      <c r="B5720" t="s">
        <v>13036</v>
      </c>
      <c r="C5720" t="s">
        <v>13035</v>
      </c>
      <c r="D5720" t="s">
        <v>15081</v>
      </c>
      <c r="E5720" t="s">
        <v>15398</v>
      </c>
      <c r="F5720">
        <v>3445335</v>
      </c>
      <c r="G5720" t="s">
        <v>13802</v>
      </c>
      <c r="H5720" t="s">
        <v>13030</v>
      </c>
      <c r="I5720">
        <v>12.6</v>
      </c>
      <c r="J5720" t="s">
        <v>145</v>
      </c>
      <c r="K5720" t="s">
        <v>137</v>
      </c>
      <c r="L5720">
        <f>I5720*$Q$2/1000</f>
        <v>4.6620000000000003E-3</v>
      </c>
    </row>
    <row r="5721" spans="1:12" ht="15" customHeight="1">
      <c r="A5721" s="118">
        <v>44986</v>
      </c>
      <c r="B5721" t="s">
        <v>13036</v>
      </c>
      <c r="C5721" t="s">
        <v>13035</v>
      </c>
      <c r="D5721" t="s">
        <v>13838</v>
      </c>
      <c r="E5721" t="s">
        <v>15397</v>
      </c>
      <c r="F5721">
        <v>30203254</v>
      </c>
      <c r="G5721" t="s">
        <v>15396</v>
      </c>
      <c r="H5721" t="s">
        <v>13030</v>
      </c>
      <c r="I5721">
        <v>12.6</v>
      </c>
      <c r="J5721" t="s">
        <v>145</v>
      </c>
      <c r="K5721" t="s">
        <v>137</v>
      </c>
      <c r="L5721">
        <f>I5721*$Q$2/1000</f>
        <v>4.6620000000000003E-3</v>
      </c>
    </row>
    <row r="5722" spans="1:12" ht="15" customHeight="1">
      <c r="A5722" s="118">
        <v>44986</v>
      </c>
      <c r="B5722" t="s">
        <v>13036</v>
      </c>
      <c r="C5722" t="s">
        <v>13035</v>
      </c>
      <c r="D5722" t="s">
        <v>15395</v>
      </c>
      <c r="E5722" t="s">
        <v>15394</v>
      </c>
      <c r="F5722" t="s">
        <v>15393</v>
      </c>
      <c r="G5722" t="s">
        <v>15392</v>
      </c>
      <c r="H5722" t="s">
        <v>13030</v>
      </c>
      <c r="I5722">
        <v>12.6</v>
      </c>
      <c r="J5722" t="s">
        <v>145</v>
      </c>
      <c r="K5722" t="s">
        <v>137</v>
      </c>
      <c r="L5722">
        <f>I5722*$Q$2/1000</f>
        <v>4.6620000000000003E-3</v>
      </c>
    </row>
    <row r="5723" spans="1:12" ht="15" customHeight="1">
      <c r="A5723" s="118">
        <v>44986</v>
      </c>
      <c r="B5723" t="s">
        <v>13036</v>
      </c>
      <c r="C5723" t="s">
        <v>13035</v>
      </c>
      <c r="D5723" t="s">
        <v>13536</v>
      </c>
      <c r="E5723" t="s">
        <v>15391</v>
      </c>
      <c r="F5723">
        <v>3445288</v>
      </c>
      <c r="G5723" t="s">
        <v>13076</v>
      </c>
      <c r="H5723" t="s">
        <v>13030</v>
      </c>
      <c r="I5723">
        <v>12.6</v>
      </c>
      <c r="J5723" t="s">
        <v>145</v>
      </c>
      <c r="K5723" t="s">
        <v>137</v>
      </c>
      <c r="L5723">
        <f>I5723*$Q$2/1000</f>
        <v>4.6620000000000003E-3</v>
      </c>
    </row>
    <row r="5724" spans="1:12" ht="15" customHeight="1">
      <c r="A5724" s="118">
        <v>44986</v>
      </c>
      <c r="B5724" t="s">
        <v>13036</v>
      </c>
      <c r="C5724" t="s">
        <v>13035</v>
      </c>
      <c r="D5724" t="s">
        <v>15037</v>
      </c>
      <c r="E5724" t="s">
        <v>15390</v>
      </c>
      <c r="F5724">
        <v>101034435</v>
      </c>
      <c r="G5724" t="s">
        <v>13139</v>
      </c>
      <c r="H5724" t="s">
        <v>13030</v>
      </c>
      <c r="I5724">
        <v>12.6</v>
      </c>
      <c r="J5724" t="s">
        <v>145</v>
      </c>
      <c r="K5724" t="s">
        <v>137</v>
      </c>
      <c r="L5724">
        <f>I5724*$Q$2/1000</f>
        <v>4.6620000000000003E-3</v>
      </c>
    </row>
    <row r="5725" spans="1:12" ht="15" customHeight="1">
      <c r="A5725" s="118">
        <v>44986</v>
      </c>
      <c r="B5725" t="s">
        <v>13036</v>
      </c>
      <c r="C5725" t="s">
        <v>13035</v>
      </c>
      <c r="D5725" t="s">
        <v>14514</v>
      </c>
      <c r="E5725" t="s">
        <v>15389</v>
      </c>
      <c r="F5725" t="s">
        <v>13219</v>
      </c>
      <c r="G5725" t="s">
        <v>13218</v>
      </c>
      <c r="H5725" t="s">
        <v>13030</v>
      </c>
      <c r="I5725">
        <v>12.6</v>
      </c>
      <c r="J5725" t="s">
        <v>145</v>
      </c>
      <c r="K5725" t="s">
        <v>137</v>
      </c>
      <c r="L5725">
        <f>I5725*$Q$2/1000</f>
        <v>4.6620000000000003E-3</v>
      </c>
    </row>
    <row r="5726" spans="1:12" ht="15" customHeight="1">
      <c r="A5726" s="118">
        <v>45078</v>
      </c>
      <c r="B5726" t="s">
        <v>144</v>
      </c>
      <c r="C5726" t="s">
        <v>143</v>
      </c>
      <c r="D5726" t="s">
        <v>11169</v>
      </c>
      <c r="E5726" t="s">
        <v>15388</v>
      </c>
      <c r="F5726" t="s">
        <v>153</v>
      </c>
      <c r="G5726" t="s">
        <v>152</v>
      </c>
      <c r="H5726" t="s">
        <v>139</v>
      </c>
      <c r="I5726">
        <v>22.2</v>
      </c>
      <c r="J5726" t="s">
        <v>138</v>
      </c>
      <c r="K5726" t="s">
        <v>137</v>
      </c>
      <c r="L5726">
        <f>I5726*$Q$2/1000</f>
        <v>8.2140000000000008E-3</v>
      </c>
    </row>
    <row r="5727" spans="1:12" ht="15" customHeight="1">
      <c r="A5727" s="118">
        <v>44986</v>
      </c>
      <c r="B5727" t="s">
        <v>13036</v>
      </c>
      <c r="C5727" t="s">
        <v>13035</v>
      </c>
      <c r="D5727" t="s">
        <v>14248</v>
      </c>
      <c r="E5727" t="s">
        <v>15387</v>
      </c>
      <c r="F5727" t="s">
        <v>13228</v>
      </c>
      <c r="G5727" t="s">
        <v>13227</v>
      </c>
      <c r="H5727" t="s">
        <v>13030</v>
      </c>
      <c r="I5727">
        <v>12.6</v>
      </c>
      <c r="J5727" t="s">
        <v>145</v>
      </c>
      <c r="K5727" t="s">
        <v>137</v>
      </c>
      <c r="L5727">
        <f>I5727*$Q$2/1000</f>
        <v>4.6620000000000003E-3</v>
      </c>
    </row>
    <row r="5728" spans="1:12" ht="15" customHeight="1">
      <c r="A5728" s="118">
        <v>44986</v>
      </c>
      <c r="B5728" t="s">
        <v>13036</v>
      </c>
      <c r="C5728" t="s">
        <v>13035</v>
      </c>
      <c r="D5728" t="s">
        <v>15386</v>
      </c>
      <c r="E5728" t="s">
        <v>15385</v>
      </c>
      <c r="F5728" t="s">
        <v>15264</v>
      </c>
      <c r="G5728" t="s">
        <v>15263</v>
      </c>
      <c r="H5728" t="s">
        <v>13030</v>
      </c>
      <c r="I5728">
        <v>12.6</v>
      </c>
      <c r="J5728" t="s">
        <v>145</v>
      </c>
      <c r="K5728" t="s">
        <v>137</v>
      </c>
      <c r="L5728">
        <f>I5728*$Q$2/1000</f>
        <v>4.6620000000000003E-3</v>
      </c>
    </row>
    <row r="5729" spans="1:12" ht="15" customHeight="1">
      <c r="A5729" s="118">
        <v>44986</v>
      </c>
      <c r="B5729" t="s">
        <v>13036</v>
      </c>
      <c r="C5729" t="s">
        <v>13035</v>
      </c>
      <c r="D5729" t="s">
        <v>13594</v>
      </c>
      <c r="E5729" t="s">
        <v>15384</v>
      </c>
      <c r="F5729">
        <v>1</v>
      </c>
      <c r="G5729" t="s">
        <v>667</v>
      </c>
      <c r="H5729" t="s">
        <v>13030</v>
      </c>
      <c r="I5729">
        <v>12.6</v>
      </c>
      <c r="J5729" t="s">
        <v>145</v>
      </c>
      <c r="K5729" t="s">
        <v>137</v>
      </c>
      <c r="L5729">
        <f>I5729*$Q$2/1000</f>
        <v>4.6620000000000003E-3</v>
      </c>
    </row>
    <row r="5730" spans="1:12" ht="15" customHeight="1">
      <c r="A5730" s="118">
        <v>45078</v>
      </c>
      <c r="B5730" t="s">
        <v>460</v>
      </c>
      <c r="C5730" t="s">
        <v>459</v>
      </c>
      <c r="D5730" t="s">
        <v>1471</v>
      </c>
      <c r="E5730" t="s">
        <v>15383</v>
      </c>
      <c r="F5730">
        <v>88257610</v>
      </c>
      <c r="G5730" t="s">
        <v>2393</v>
      </c>
      <c r="H5730" t="s">
        <v>455</v>
      </c>
      <c r="I5730">
        <v>103.6</v>
      </c>
      <c r="J5730" t="s">
        <v>145</v>
      </c>
      <c r="K5730" t="s">
        <v>137</v>
      </c>
      <c r="L5730">
        <f>I5730*$Q$2/100/1000</f>
        <v>3.8331999999999998E-4</v>
      </c>
    </row>
    <row r="5731" spans="1:12" ht="15" customHeight="1">
      <c r="A5731" s="118">
        <v>45078</v>
      </c>
      <c r="B5731" t="s">
        <v>460</v>
      </c>
      <c r="C5731" t="s">
        <v>459</v>
      </c>
      <c r="D5731" t="s">
        <v>12592</v>
      </c>
      <c r="E5731" t="s">
        <v>15382</v>
      </c>
      <c r="F5731">
        <v>88257610</v>
      </c>
      <c r="G5731" t="s">
        <v>7930</v>
      </c>
      <c r="H5731" t="s">
        <v>455</v>
      </c>
      <c r="I5731">
        <v>103.6</v>
      </c>
      <c r="J5731" t="s">
        <v>145</v>
      </c>
      <c r="K5731" t="s">
        <v>137</v>
      </c>
      <c r="L5731">
        <f>I5731*$Q$2/100/1000</f>
        <v>3.8331999999999998E-4</v>
      </c>
    </row>
    <row r="5732" spans="1:12" ht="15" customHeight="1">
      <c r="A5732" s="118">
        <v>44986</v>
      </c>
      <c r="B5732" t="s">
        <v>13036</v>
      </c>
      <c r="C5732" t="s">
        <v>13035</v>
      </c>
      <c r="D5732" t="s">
        <v>15095</v>
      </c>
      <c r="E5732" t="s">
        <v>15381</v>
      </c>
      <c r="F5732">
        <v>30203256</v>
      </c>
      <c r="G5732" t="s">
        <v>15380</v>
      </c>
      <c r="H5732" t="s">
        <v>13030</v>
      </c>
      <c r="I5732">
        <v>12.6</v>
      </c>
      <c r="J5732" t="s">
        <v>145</v>
      </c>
      <c r="K5732" t="s">
        <v>137</v>
      </c>
      <c r="L5732">
        <f>I5732*$Q$2/1000</f>
        <v>4.6620000000000003E-3</v>
      </c>
    </row>
    <row r="5733" spans="1:12" ht="15" customHeight="1">
      <c r="A5733" s="118">
        <v>44986</v>
      </c>
      <c r="B5733" t="s">
        <v>13036</v>
      </c>
      <c r="C5733" t="s">
        <v>13035</v>
      </c>
      <c r="D5733" t="s">
        <v>15175</v>
      </c>
      <c r="E5733" t="s">
        <v>15379</v>
      </c>
      <c r="F5733" t="s">
        <v>13257</v>
      </c>
      <c r="G5733" t="s">
        <v>13256</v>
      </c>
      <c r="H5733" t="s">
        <v>13030</v>
      </c>
      <c r="I5733">
        <v>12.6</v>
      </c>
      <c r="J5733" t="s">
        <v>145</v>
      </c>
      <c r="K5733" t="s">
        <v>137</v>
      </c>
      <c r="L5733">
        <f>I5733*$Q$2/1000</f>
        <v>4.6620000000000003E-3</v>
      </c>
    </row>
    <row r="5734" spans="1:12" ht="15" customHeight="1">
      <c r="A5734" s="118">
        <v>44986</v>
      </c>
      <c r="B5734" t="s">
        <v>13036</v>
      </c>
      <c r="C5734" t="s">
        <v>13035</v>
      </c>
      <c r="D5734" t="s">
        <v>15023</v>
      </c>
      <c r="E5734" t="s">
        <v>15378</v>
      </c>
      <c r="F5734">
        <v>101018492</v>
      </c>
      <c r="G5734" t="s">
        <v>13124</v>
      </c>
      <c r="H5734" t="s">
        <v>13030</v>
      </c>
      <c r="I5734">
        <v>12.6</v>
      </c>
      <c r="J5734" t="s">
        <v>145</v>
      </c>
      <c r="K5734" t="s">
        <v>137</v>
      </c>
      <c r="L5734">
        <f>I5734*$Q$2/1000</f>
        <v>4.6620000000000003E-3</v>
      </c>
    </row>
    <row r="5735" spans="1:12" ht="15" customHeight="1">
      <c r="A5735" s="118">
        <v>44986</v>
      </c>
      <c r="B5735" t="s">
        <v>13036</v>
      </c>
      <c r="C5735" t="s">
        <v>13035</v>
      </c>
      <c r="D5735" t="s">
        <v>15057</v>
      </c>
      <c r="E5735" t="s">
        <v>15377</v>
      </c>
      <c r="F5735">
        <v>5145063</v>
      </c>
      <c r="G5735" t="s">
        <v>15376</v>
      </c>
      <c r="H5735" t="s">
        <v>13030</v>
      </c>
      <c r="I5735">
        <v>12.6</v>
      </c>
      <c r="J5735" t="s">
        <v>145</v>
      </c>
      <c r="K5735" t="s">
        <v>137</v>
      </c>
      <c r="L5735">
        <f>I5735*$Q$2/1000</f>
        <v>4.6620000000000003E-3</v>
      </c>
    </row>
    <row r="5736" spans="1:12" ht="15" customHeight="1">
      <c r="A5736" s="118">
        <v>44986</v>
      </c>
      <c r="B5736" t="s">
        <v>13036</v>
      </c>
      <c r="C5736" t="s">
        <v>13035</v>
      </c>
      <c r="D5736" t="s">
        <v>13594</v>
      </c>
      <c r="E5736" t="s">
        <v>15375</v>
      </c>
      <c r="F5736">
        <v>57207485</v>
      </c>
      <c r="G5736" t="s">
        <v>14916</v>
      </c>
      <c r="H5736" t="s">
        <v>13030</v>
      </c>
      <c r="I5736">
        <v>12.6</v>
      </c>
      <c r="J5736" t="s">
        <v>145</v>
      </c>
      <c r="K5736" t="s">
        <v>137</v>
      </c>
      <c r="L5736">
        <f>I5736*$Q$2/1000</f>
        <v>4.6620000000000003E-3</v>
      </c>
    </row>
    <row r="5737" spans="1:12" ht="15" customHeight="1">
      <c r="A5737" s="118">
        <v>44986</v>
      </c>
      <c r="B5737" t="s">
        <v>13036</v>
      </c>
      <c r="C5737" t="s">
        <v>13035</v>
      </c>
      <c r="D5737" t="s">
        <v>15374</v>
      </c>
      <c r="E5737" t="s">
        <v>15373</v>
      </c>
      <c r="F5737">
        <v>79205965</v>
      </c>
      <c r="G5737" t="s">
        <v>14730</v>
      </c>
      <c r="H5737" t="s">
        <v>13030</v>
      </c>
      <c r="I5737">
        <v>12.6</v>
      </c>
      <c r="J5737" t="s">
        <v>145</v>
      </c>
      <c r="K5737" t="s">
        <v>137</v>
      </c>
      <c r="L5737">
        <f>I5737*$Q$2/1000</f>
        <v>4.6620000000000003E-3</v>
      </c>
    </row>
    <row r="5738" spans="1:12" ht="15" customHeight="1">
      <c r="A5738" s="118">
        <v>44986</v>
      </c>
      <c r="B5738" t="s">
        <v>13036</v>
      </c>
      <c r="C5738" t="s">
        <v>13035</v>
      </c>
      <c r="D5738" t="s">
        <v>14686</v>
      </c>
      <c r="E5738" t="s">
        <v>15372</v>
      </c>
      <c r="F5738">
        <v>101028124</v>
      </c>
      <c r="G5738" t="s">
        <v>15370</v>
      </c>
      <c r="H5738" t="s">
        <v>13030</v>
      </c>
      <c r="I5738">
        <v>12.6</v>
      </c>
      <c r="J5738" t="s">
        <v>145</v>
      </c>
      <c r="K5738" t="s">
        <v>137</v>
      </c>
      <c r="L5738">
        <f>I5738*$Q$2/1000</f>
        <v>4.6620000000000003E-3</v>
      </c>
    </row>
    <row r="5739" spans="1:12" ht="15" customHeight="1">
      <c r="A5739" s="118">
        <v>44986</v>
      </c>
      <c r="B5739" t="s">
        <v>13036</v>
      </c>
      <c r="C5739" t="s">
        <v>13035</v>
      </c>
      <c r="D5739" t="s">
        <v>13594</v>
      </c>
      <c r="E5739" t="s">
        <v>15371</v>
      </c>
      <c r="F5739">
        <v>101028124</v>
      </c>
      <c r="G5739" t="s">
        <v>15370</v>
      </c>
      <c r="H5739" t="s">
        <v>13030</v>
      </c>
      <c r="I5739">
        <v>12.6</v>
      </c>
      <c r="J5739" t="s">
        <v>145</v>
      </c>
      <c r="K5739" t="s">
        <v>137</v>
      </c>
      <c r="L5739">
        <f>I5739*$Q$2/1000</f>
        <v>4.6620000000000003E-3</v>
      </c>
    </row>
    <row r="5740" spans="1:12" ht="15" customHeight="1">
      <c r="A5740" s="118">
        <v>44986</v>
      </c>
      <c r="B5740" t="s">
        <v>13036</v>
      </c>
      <c r="C5740" t="s">
        <v>13035</v>
      </c>
      <c r="D5740" t="s">
        <v>15062</v>
      </c>
      <c r="E5740" t="s">
        <v>15369</v>
      </c>
      <c r="F5740">
        <v>101042092</v>
      </c>
      <c r="G5740" t="s">
        <v>13331</v>
      </c>
      <c r="H5740" t="s">
        <v>13030</v>
      </c>
      <c r="I5740">
        <v>12.6</v>
      </c>
      <c r="J5740" t="s">
        <v>145</v>
      </c>
      <c r="K5740" t="s">
        <v>137</v>
      </c>
      <c r="L5740">
        <f>I5740*$Q$2/1000</f>
        <v>4.6620000000000003E-3</v>
      </c>
    </row>
    <row r="5741" spans="1:12" ht="15" customHeight="1">
      <c r="A5741" s="118">
        <v>44986</v>
      </c>
      <c r="B5741" t="s">
        <v>13036</v>
      </c>
      <c r="C5741" t="s">
        <v>13035</v>
      </c>
      <c r="D5741" t="s">
        <v>14881</v>
      </c>
      <c r="E5741" t="s">
        <v>15368</v>
      </c>
      <c r="F5741">
        <v>101042174</v>
      </c>
      <c r="G5741" t="s">
        <v>15145</v>
      </c>
      <c r="H5741" t="s">
        <v>13030</v>
      </c>
      <c r="I5741">
        <v>12.6</v>
      </c>
      <c r="J5741" t="s">
        <v>145</v>
      </c>
      <c r="K5741" t="s">
        <v>137</v>
      </c>
      <c r="L5741">
        <f>I5741*$Q$2/1000</f>
        <v>4.6620000000000003E-3</v>
      </c>
    </row>
    <row r="5742" spans="1:12" ht="15" customHeight="1">
      <c r="A5742" s="118">
        <v>44986</v>
      </c>
      <c r="B5742" t="s">
        <v>13036</v>
      </c>
      <c r="C5742" t="s">
        <v>13035</v>
      </c>
      <c r="D5742" t="s">
        <v>15095</v>
      </c>
      <c r="E5742" t="s">
        <v>15367</v>
      </c>
      <c r="F5742">
        <v>57207482</v>
      </c>
      <c r="G5742" t="s">
        <v>13110</v>
      </c>
      <c r="H5742" t="s">
        <v>13030</v>
      </c>
      <c r="I5742">
        <v>12.6</v>
      </c>
      <c r="J5742" t="s">
        <v>145</v>
      </c>
      <c r="K5742" t="s">
        <v>137</v>
      </c>
      <c r="L5742">
        <f>I5742*$Q$2/1000</f>
        <v>4.6620000000000003E-3</v>
      </c>
    </row>
    <row r="5743" spans="1:12" ht="15" customHeight="1">
      <c r="A5743" s="118">
        <v>45078</v>
      </c>
      <c r="B5743" t="s">
        <v>180</v>
      </c>
      <c r="C5743" t="s">
        <v>179</v>
      </c>
      <c r="D5743" t="s">
        <v>15366</v>
      </c>
      <c r="E5743" t="s">
        <v>15365</v>
      </c>
      <c r="F5743" t="s">
        <v>15129</v>
      </c>
      <c r="G5743" t="s">
        <v>15128</v>
      </c>
      <c r="H5743" t="s">
        <v>174</v>
      </c>
      <c r="I5743">
        <v>3154</v>
      </c>
      <c r="J5743" t="s">
        <v>173</v>
      </c>
      <c r="K5743" t="s">
        <v>172</v>
      </c>
      <c r="L5743">
        <f>I5743*$Q$3/(1000/0.1)</f>
        <v>1.0118031999999999E-2</v>
      </c>
    </row>
    <row r="5744" spans="1:12" ht="15" customHeight="1">
      <c r="A5744" s="118">
        <v>44986</v>
      </c>
      <c r="B5744" t="s">
        <v>13036</v>
      </c>
      <c r="C5744" t="s">
        <v>13035</v>
      </c>
      <c r="D5744" t="s">
        <v>15332</v>
      </c>
      <c r="E5744" t="s">
        <v>15364</v>
      </c>
      <c r="F5744" t="s">
        <v>13546</v>
      </c>
      <c r="G5744" t="s">
        <v>13545</v>
      </c>
      <c r="H5744" t="s">
        <v>13030</v>
      </c>
      <c r="I5744">
        <v>12.6</v>
      </c>
      <c r="J5744" t="s">
        <v>145</v>
      </c>
      <c r="K5744" t="s">
        <v>137</v>
      </c>
      <c r="L5744">
        <f>I5744*$Q$2/1000</f>
        <v>4.6620000000000003E-3</v>
      </c>
    </row>
    <row r="5745" spans="1:12" ht="15" customHeight="1">
      <c r="A5745" s="118">
        <v>45078</v>
      </c>
      <c r="B5745" t="s">
        <v>180</v>
      </c>
      <c r="C5745" t="s">
        <v>179</v>
      </c>
      <c r="D5745" t="s">
        <v>15363</v>
      </c>
      <c r="E5745" t="s">
        <v>15362</v>
      </c>
      <c r="F5745">
        <v>101041395</v>
      </c>
      <c r="G5745" t="s">
        <v>3168</v>
      </c>
      <c r="H5745" t="s">
        <v>174</v>
      </c>
      <c r="I5745">
        <v>3154</v>
      </c>
      <c r="J5745" t="s">
        <v>173</v>
      </c>
      <c r="K5745" t="s">
        <v>172</v>
      </c>
      <c r="L5745">
        <f>I5745*$Q$3/(1000/0.1)</f>
        <v>1.0118031999999999E-2</v>
      </c>
    </row>
    <row r="5746" spans="1:12" ht="15" customHeight="1">
      <c r="A5746" s="118">
        <v>44986</v>
      </c>
      <c r="B5746" t="s">
        <v>13036</v>
      </c>
      <c r="C5746" t="s">
        <v>13035</v>
      </c>
      <c r="D5746" t="s">
        <v>15332</v>
      </c>
      <c r="E5746" t="s">
        <v>15361</v>
      </c>
      <c r="F5746" t="s">
        <v>13319</v>
      </c>
      <c r="G5746" t="s">
        <v>13318</v>
      </c>
      <c r="H5746" t="s">
        <v>13030</v>
      </c>
      <c r="I5746">
        <v>12.6</v>
      </c>
      <c r="J5746" t="s">
        <v>145</v>
      </c>
      <c r="K5746" t="s">
        <v>137</v>
      </c>
      <c r="L5746">
        <f>I5746*$Q$2/1000</f>
        <v>4.6620000000000003E-3</v>
      </c>
    </row>
    <row r="5747" spans="1:12" ht="15" customHeight="1">
      <c r="A5747" s="118">
        <v>44986</v>
      </c>
      <c r="B5747" t="s">
        <v>13036</v>
      </c>
      <c r="C5747" t="s">
        <v>13035</v>
      </c>
      <c r="D5747" t="s">
        <v>15244</v>
      </c>
      <c r="E5747" t="s">
        <v>15360</v>
      </c>
      <c r="F5747">
        <v>5145098</v>
      </c>
      <c r="G5747" t="s">
        <v>15359</v>
      </c>
      <c r="H5747" t="s">
        <v>13030</v>
      </c>
      <c r="I5747">
        <v>12.6</v>
      </c>
      <c r="J5747" t="s">
        <v>145</v>
      </c>
      <c r="K5747" t="s">
        <v>137</v>
      </c>
      <c r="L5747">
        <f>I5747*$Q$2/1000</f>
        <v>4.6620000000000003E-3</v>
      </c>
    </row>
    <row r="5748" spans="1:12" ht="15" customHeight="1">
      <c r="A5748" s="118">
        <v>44986</v>
      </c>
      <c r="B5748" t="s">
        <v>13036</v>
      </c>
      <c r="C5748" t="s">
        <v>13035</v>
      </c>
      <c r="D5748" t="s">
        <v>14551</v>
      </c>
      <c r="E5748" t="s">
        <v>15358</v>
      </c>
      <c r="F5748">
        <v>3145072</v>
      </c>
      <c r="G5748" t="s">
        <v>14497</v>
      </c>
      <c r="H5748" t="s">
        <v>13030</v>
      </c>
      <c r="I5748">
        <v>12.6</v>
      </c>
      <c r="J5748" t="s">
        <v>145</v>
      </c>
      <c r="K5748" t="s">
        <v>137</v>
      </c>
      <c r="L5748">
        <f>I5748*$Q$2/1000</f>
        <v>4.6620000000000003E-3</v>
      </c>
    </row>
    <row r="5749" spans="1:12" ht="15" customHeight="1">
      <c r="A5749" s="118">
        <v>44986</v>
      </c>
      <c r="B5749" t="s">
        <v>13036</v>
      </c>
      <c r="C5749" t="s">
        <v>13035</v>
      </c>
      <c r="D5749" t="s">
        <v>14551</v>
      </c>
      <c r="E5749" t="s">
        <v>15357</v>
      </c>
      <c r="F5749">
        <v>13206264</v>
      </c>
      <c r="G5749" t="s">
        <v>13997</v>
      </c>
      <c r="H5749" t="s">
        <v>13030</v>
      </c>
      <c r="I5749">
        <v>12.6</v>
      </c>
      <c r="J5749" t="s">
        <v>145</v>
      </c>
      <c r="K5749" t="s">
        <v>137</v>
      </c>
      <c r="L5749">
        <f>I5749*$Q$2/1000</f>
        <v>4.6620000000000003E-3</v>
      </c>
    </row>
    <row r="5750" spans="1:12" ht="15" customHeight="1">
      <c r="A5750" s="118">
        <v>44986</v>
      </c>
      <c r="B5750" t="s">
        <v>13036</v>
      </c>
      <c r="C5750" t="s">
        <v>13035</v>
      </c>
      <c r="D5750" t="s">
        <v>13888</v>
      </c>
      <c r="E5750" t="s">
        <v>15356</v>
      </c>
      <c r="F5750">
        <v>101033562</v>
      </c>
      <c r="G5750" t="s">
        <v>13208</v>
      </c>
      <c r="H5750" t="s">
        <v>13030</v>
      </c>
      <c r="I5750">
        <v>12.6</v>
      </c>
      <c r="J5750" t="s">
        <v>145</v>
      </c>
      <c r="K5750" t="s">
        <v>137</v>
      </c>
      <c r="L5750">
        <f>I5750*$Q$2/1000</f>
        <v>4.6620000000000003E-3</v>
      </c>
    </row>
    <row r="5751" spans="1:12" ht="15" customHeight="1">
      <c r="A5751" s="118">
        <v>44986</v>
      </c>
      <c r="B5751" t="s">
        <v>13036</v>
      </c>
      <c r="C5751" t="s">
        <v>13035</v>
      </c>
      <c r="D5751" t="s">
        <v>15057</v>
      </c>
      <c r="E5751" t="s">
        <v>15355</v>
      </c>
      <c r="F5751">
        <v>101019928</v>
      </c>
      <c r="G5751" t="s">
        <v>13041</v>
      </c>
      <c r="H5751" t="s">
        <v>13030</v>
      </c>
      <c r="I5751">
        <v>12.6</v>
      </c>
      <c r="J5751" t="s">
        <v>145</v>
      </c>
      <c r="K5751" t="s">
        <v>137</v>
      </c>
      <c r="L5751">
        <f>I5751*$Q$2/1000</f>
        <v>4.6620000000000003E-3</v>
      </c>
    </row>
    <row r="5752" spans="1:12" ht="15" customHeight="1">
      <c r="A5752" s="118">
        <v>44986</v>
      </c>
      <c r="B5752" t="s">
        <v>13036</v>
      </c>
      <c r="C5752" t="s">
        <v>13035</v>
      </c>
      <c r="D5752" t="s">
        <v>14354</v>
      </c>
      <c r="E5752" t="s">
        <v>15354</v>
      </c>
      <c r="F5752" t="s">
        <v>15353</v>
      </c>
      <c r="G5752" t="s">
        <v>15352</v>
      </c>
      <c r="H5752" t="s">
        <v>13030</v>
      </c>
      <c r="I5752">
        <v>12.6</v>
      </c>
      <c r="J5752" t="s">
        <v>145</v>
      </c>
      <c r="K5752" t="s">
        <v>137</v>
      </c>
      <c r="L5752">
        <f>I5752*$Q$2/1000</f>
        <v>4.6620000000000003E-3</v>
      </c>
    </row>
    <row r="5753" spans="1:12" ht="15" customHeight="1">
      <c r="A5753" s="118">
        <v>44986</v>
      </c>
      <c r="B5753" t="s">
        <v>13036</v>
      </c>
      <c r="C5753" t="s">
        <v>13035</v>
      </c>
      <c r="D5753" t="s">
        <v>14739</v>
      </c>
      <c r="E5753" t="s">
        <v>15351</v>
      </c>
      <c r="F5753">
        <v>101017406</v>
      </c>
      <c r="G5753" t="s">
        <v>13195</v>
      </c>
      <c r="H5753" t="s">
        <v>13030</v>
      </c>
      <c r="I5753">
        <v>12.6</v>
      </c>
      <c r="J5753" t="s">
        <v>145</v>
      </c>
      <c r="K5753" t="s">
        <v>137</v>
      </c>
      <c r="L5753">
        <f>I5753*$Q$2/1000</f>
        <v>4.6620000000000003E-3</v>
      </c>
    </row>
    <row r="5754" spans="1:12" ht="15" customHeight="1">
      <c r="A5754" s="118">
        <v>45078</v>
      </c>
      <c r="B5754" t="s">
        <v>261</v>
      </c>
      <c r="C5754" t="s">
        <v>260</v>
      </c>
      <c r="D5754" t="s">
        <v>15350</v>
      </c>
      <c r="E5754" t="s">
        <v>15349</v>
      </c>
      <c r="F5754">
        <v>3345033</v>
      </c>
      <c r="G5754" t="s">
        <v>3721</v>
      </c>
      <c r="H5754" t="s">
        <v>139</v>
      </c>
      <c r="I5754">
        <v>55</v>
      </c>
      <c r="J5754" t="s">
        <v>145</v>
      </c>
      <c r="K5754" t="s">
        <v>137</v>
      </c>
      <c r="L5754">
        <f>I5754*$Q$2/100/1000</f>
        <v>2.0350000000000001E-4</v>
      </c>
    </row>
    <row r="5755" spans="1:12" ht="15" customHeight="1">
      <c r="A5755" s="118">
        <v>44986</v>
      </c>
      <c r="B5755" t="s">
        <v>13036</v>
      </c>
      <c r="C5755" t="s">
        <v>13035</v>
      </c>
      <c r="D5755" t="s">
        <v>15348</v>
      </c>
      <c r="E5755" t="s">
        <v>15347</v>
      </c>
      <c r="F5755" t="s">
        <v>15346</v>
      </c>
      <c r="G5755" t="s">
        <v>15345</v>
      </c>
      <c r="H5755" t="s">
        <v>13030</v>
      </c>
      <c r="I5755">
        <v>12.6</v>
      </c>
      <c r="J5755" t="s">
        <v>145</v>
      </c>
      <c r="K5755" t="s">
        <v>137</v>
      </c>
      <c r="L5755">
        <f>I5755*$Q$2/1000</f>
        <v>4.6620000000000003E-3</v>
      </c>
    </row>
    <row r="5756" spans="1:12" ht="15" customHeight="1">
      <c r="A5756" s="118">
        <v>44986</v>
      </c>
      <c r="B5756" t="s">
        <v>13036</v>
      </c>
      <c r="C5756" t="s">
        <v>13035</v>
      </c>
      <c r="D5756" t="s">
        <v>15344</v>
      </c>
      <c r="E5756" t="s">
        <v>15343</v>
      </c>
      <c r="F5756" t="s">
        <v>15342</v>
      </c>
      <c r="G5756" t="s">
        <v>15341</v>
      </c>
      <c r="H5756" t="s">
        <v>13030</v>
      </c>
      <c r="I5756">
        <v>12.6</v>
      </c>
      <c r="J5756" t="s">
        <v>145</v>
      </c>
      <c r="K5756" t="s">
        <v>137</v>
      </c>
      <c r="L5756">
        <f>I5756*$Q$2/1000</f>
        <v>4.6620000000000003E-3</v>
      </c>
    </row>
    <row r="5757" spans="1:12" ht="15" customHeight="1">
      <c r="A5757" s="118">
        <v>44986</v>
      </c>
      <c r="B5757" t="s">
        <v>13036</v>
      </c>
      <c r="C5757" t="s">
        <v>13035</v>
      </c>
      <c r="D5757" t="s">
        <v>15062</v>
      </c>
      <c r="E5757" t="s">
        <v>15340</v>
      </c>
      <c r="F5757">
        <v>101043449</v>
      </c>
      <c r="G5757" t="s">
        <v>14850</v>
      </c>
      <c r="H5757" t="s">
        <v>13030</v>
      </c>
      <c r="I5757">
        <v>12.6</v>
      </c>
      <c r="J5757" t="s">
        <v>145</v>
      </c>
      <c r="K5757" t="s">
        <v>137</v>
      </c>
      <c r="L5757">
        <f>I5757*$Q$2/1000</f>
        <v>4.6620000000000003E-3</v>
      </c>
    </row>
    <row r="5758" spans="1:12" ht="15" customHeight="1">
      <c r="A5758" s="118">
        <v>44986</v>
      </c>
      <c r="B5758" t="s">
        <v>13036</v>
      </c>
      <c r="C5758" t="s">
        <v>13035</v>
      </c>
      <c r="D5758" t="s">
        <v>14448</v>
      </c>
      <c r="E5758" t="s">
        <v>15339</v>
      </c>
      <c r="F5758" t="s">
        <v>13265</v>
      </c>
      <c r="G5758" t="s">
        <v>14893</v>
      </c>
      <c r="H5758" t="s">
        <v>13030</v>
      </c>
      <c r="I5758">
        <v>12.6</v>
      </c>
      <c r="J5758" t="s">
        <v>145</v>
      </c>
      <c r="K5758" t="s">
        <v>137</v>
      </c>
      <c r="L5758">
        <f>I5758*$Q$2/1000</f>
        <v>4.6620000000000003E-3</v>
      </c>
    </row>
    <row r="5759" spans="1:12" ht="15" customHeight="1">
      <c r="A5759" s="118">
        <v>44986</v>
      </c>
      <c r="B5759" t="s">
        <v>13036</v>
      </c>
      <c r="C5759" t="s">
        <v>13035</v>
      </c>
      <c r="D5759" t="s">
        <v>15338</v>
      </c>
      <c r="E5759" t="s">
        <v>15337</v>
      </c>
      <c r="F5759" t="s">
        <v>15336</v>
      </c>
      <c r="G5759" t="s">
        <v>15335</v>
      </c>
      <c r="H5759" t="s">
        <v>13030</v>
      </c>
      <c r="I5759">
        <v>12.6</v>
      </c>
      <c r="J5759" t="s">
        <v>145</v>
      </c>
      <c r="K5759" t="s">
        <v>137</v>
      </c>
      <c r="L5759">
        <f>I5759*$Q$2/1000</f>
        <v>4.6620000000000003E-3</v>
      </c>
    </row>
    <row r="5760" spans="1:12" ht="15" customHeight="1">
      <c r="A5760" s="118">
        <v>44986</v>
      </c>
      <c r="B5760" t="s">
        <v>13036</v>
      </c>
      <c r="C5760" t="s">
        <v>13035</v>
      </c>
      <c r="D5760" t="s">
        <v>14739</v>
      </c>
      <c r="E5760" t="s">
        <v>15334</v>
      </c>
      <c r="F5760">
        <v>101033091</v>
      </c>
      <c r="G5760" t="s">
        <v>15333</v>
      </c>
      <c r="H5760" t="s">
        <v>13030</v>
      </c>
      <c r="I5760">
        <v>12.6</v>
      </c>
      <c r="J5760" t="s">
        <v>145</v>
      </c>
      <c r="K5760" t="s">
        <v>137</v>
      </c>
      <c r="L5760">
        <f>I5760*$Q$2/1000</f>
        <v>4.6620000000000003E-3</v>
      </c>
    </row>
    <row r="5761" spans="1:12" ht="15" customHeight="1">
      <c r="A5761" s="118">
        <v>44986</v>
      </c>
      <c r="B5761" t="s">
        <v>13036</v>
      </c>
      <c r="C5761" t="s">
        <v>13035</v>
      </c>
      <c r="D5761" t="s">
        <v>15332</v>
      </c>
      <c r="E5761" t="s">
        <v>15331</v>
      </c>
      <c r="F5761" t="s">
        <v>13283</v>
      </c>
      <c r="G5761" t="s">
        <v>13282</v>
      </c>
      <c r="H5761" t="s">
        <v>13030</v>
      </c>
      <c r="I5761">
        <v>12.6</v>
      </c>
      <c r="J5761" t="s">
        <v>145</v>
      </c>
      <c r="K5761" t="s">
        <v>137</v>
      </c>
      <c r="L5761">
        <f>I5761*$Q$2/1000</f>
        <v>4.6620000000000003E-3</v>
      </c>
    </row>
    <row r="5762" spans="1:12" ht="15" customHeight="1">
      <c r="A5762" s="118">
        <v>44986</v>
      </c>
      <c r="B5762" t="s">
        <v>13036</v>
      </c>
      <c r="C5762" t="s">
        <v>13035</v>
      </c>
      <c r="D5762" t="s">
        <v>15162</v>
      </c>
      <c r="E5762" t="s">
        <v>15330</v>
      </c>
      <c r="F5762">
        <v>42205151</v>
      </c>
      <c r="G5762" t="s">
        <v>15160</v>
      </c>
      <c r="H5762" t="s">
        <v>13030</v>
      </c>
      <c r="I5762">
        <v>12.6</v>
      </c>
      <c r="J5762" t="s">
        <v>145</v>
      </c>
      <c r="K5762" t="s">
        <v>137</v>
      </c>
      <c r="L5762">
        <f>I5762*$Q$2/1000</f>
        <v>4.6620000000000003E-3</v>
      </c>
    </row>
    <row r="5763" spans="1:12" ht="15" customHeight="1">
      <c r="A5763" s="118">
        <v>45078</v>
      </c>
      <c r="B5763" t="s">
        <v>240</v>
      </c>
      <c r="C5763" t="s">
        <v>239</v>
      </c>
      <c r="D5763" t="s">
        <v>5858</v>
      </c>
      <c r="E5763" t="s">
        <v>15329</v>
      </c>
      <c r="F5763" t="s">
        <v>983</v>
      </c>
      <c r="G5763" t="s">
        <v>982</v>
      </c>
      <c r="H5763" t="s">
        <v>235</v>
      </c>
      <c r="I5763">
        <v>390</v>
      </c>
      <c r="J5763" t="s">
        <v>145</v>
      </c>
      <c r="K5763" t="s">
        <v>137</v>
      </c>
      <c r="L5763">
        <f>I5763*$Q$2/100/1000</f>
        <v>1.4430000000000001E-3</v>
      </c>
    </row>
    <row r="5764" spans="1:12">
      <c r="A5764" s="118">
        <v>45078</v>
      </c>
      <c r="B5764" t="s">
        <v>240</v>
      </c>
      <c r="C5764" t="s">
        <v>239</v>
      </c>
      <c r="D5764" t="s">
        <v>1513</v>
      </c>
      <c r="E5764" t="s">
        <v>15328</v>
      </c>
      <c r="F5764" t="s">
        <v>3125</v>
      </c>
      <c r="G5764" t="s">
        <v>3124</v>
      </c>
      <c r="H5764" t="s">
        <v>235</v>
      </c>
      <c r="I5764">
        <v>390</v>
      </c>
      <c r="J5764" t="s">
        <v>145</v>
      </c>
      <c r="K5764" t="s">
        <v>137</v>
      </c>
      <c r="L5764">
        <f>I5764*$Q$2/100/1000</f>
        <v>1.4430000000000001E-3</v>
      </c>
    </row>
    <row r="5765" spans="1:12">
      <c r="A5765" s="118">
        <v>44986</v>
      </c>
      <c r="B5765" t="s">
        <v>13036</v>
      </c>
      <c r="C5765" t="s">
        <v>13035</v>
      </c>
      <c r="D5765" t="s">
        <v>14728</v>
      </c>
      <c r="E5765" t="s">
        <v>15327</v>
      </c>
      <c r="F5765">
        <v>101017406</v>
      </c>
      <c r="G5765" t="s">
        <v>13195</v>
      </c>
      <c r="H5765" t="s">
        <v>13030</v>
      </c>
      <c r="I5765">
        <v>12.6</v>
      </c>
      <c r="J5765" t="s">
        <v>145</v>
      </c>
      <c r="K5765" t="s">
        <v>137</v>
      </c>
      <c r="L5765">
        <f>I5765*$Q$2/1000</f>
        <v>4.6620000000000003E-3</v>
      </c>
    </row>
    <row r="5766" spans="1:12">
      <c r="A5766" s="118">
        <v>44986</v>
      </c>
      <c r="B5766" t="s">
        <v>13036</v>
      </c>
      <c r="C5766" t="s">
        <v>13035</v>
      </c>
      <c r="D5766" t="s">
        <v>14407</v>
      </c>
      <c r="E5766" t="s">
        <v>15326</v>
      </c>
      <c r="F5766" t="s">
        <v>14031</v>
      </c>
      <c r="G5766" t="s">
        <v>14030</v>
      </c>
      <c r="H5766" t="s">
        <v>13030</v>
      </c>
      <c r="I5766">
        <v>12.6</v>
      </c>
      <c r="J5766" t="s">
        <v>145</v>
      </c>
      <c r="K5766" t="s">
        <v>137</v>
      </c>
      <c r="L5766">
        <f>I5766*$Q$2/1000</f>
        <v>4.6620000000000003E-3</v>
      </c>
    </row>
    <row r="5767" spans="1:12">
      <c r="A5767" s="118">
        <v>44986</v>
      </c>
      <c r="B5767" t="s">
        <v>13036</v>
      </c>
      <c r="C5767" t="s">
        <v>13035</v>
      </c>
      <c r="D5767" t="s">
        <v>14961</v>
      </c>
      <c r="E5767" t="s">
        <v>15325</v>
      </c>
      <c r="F5767">
        <v>101033635</v>
      </c>
      <c r="G5767" t="s">
        <v>15324</v>
      </c>
      <c r="H5767" t="s">
        <v>13030</v>
      </c>
      <c r="I5767">
        <v>12.6</v>
      </c>
      <c r="J5767" t="s">
        <v>145</v>
      </c>
      <c r="K5767" t="s">
        <v>137</v>
      </c>
      <c r="L5767">
        <f>I5767*$Q$2/1000</f>
        <v>4.6620000000000003E-3</v>
      </c>
    </row>
    <row r="5768" spans="1:12">
      <c r="A5768" s="118">
        <v>44986</v>
      </c>
      <c r="B5768" t="s">
        <v>13036</v>
      </c>
      <c r="C5768" t="s">
        <v>13035</v>
      </c>
      <c r="D5768" t="s">
        <v>14899</v>
      </c>
      <c r="E5768" t="s">
        <v>15323</v>
      </c>
      <c r="F5768">
        <v>34205232</v>
      </c>
      <c r="G5768" t="s">
        <v>15322</v>
      </c>
      <c r="H5768" t="s">
        <v>13030</v>
      </c>
      <c r="I5768">
        <v>12.6</v>
      </c>
      <c r="J5768" t="s">
        <v>145</v>
      </c>
      <c r="K5768" t="s">
        <v>137</v>
      </c>
      <c r="L5768">
        <f>I5768*$Q$2/1000</f>
        <v>4.6620000000000003E-3</v>
      </c>
    </row>
    <row r="5769" spans="1:12">
      <c r="A5769" s="118">
        <v>44986</v>
      </c>
      <c r="B5769" t="s">
        <v>13036</v>
      </c>
      <c r="C5769" t="s">
        <v>13035</v>
      </c>
      <c r="D5769" t="s">
        <v>15321</v>
      </c>
      <c r="E5769" t="s">
        <v>15320</v>
      </c>
      <c r="F5769">
        <v>51205165</v>
      </c>
      <c r="G5769" t="s">
        <v>14068</v>
      </c>
      <c r="H5769" t="s">
        <v>13030</v>
      </c>
      <c r="I5769">
        <v>12.6</v>
      </c>
      <c r="J5769" t="s">
        <v>145</v>
      </c>
      <c r="K5769" t="s">
        <v>137</v>
      </c>
      <c r="L5769">
        <f>I5769*$Q$2/1000</f>
        <v>4.6620000000000003E-3</v>
      </c>
    </row>
    <row r="5770" spans="1:12">
      <c r="A5770" s="118">
        <v>44986</v>
      </c>
      <c r="B5770" t="s">
        <v>13036</v>
      </c>
      <c r="C5770" t="s">
        <v>13035</v>
      </c>
      <c r="D5770" t="s">
        <v>14509</v>
      </c>
      <c r="E5770" t="s">
        <v>15319</v>
      </c>
      <c r="F5770">
        <v>101034435</v>
      </c>
      <c r="G5770" t="s">
        <v>13139</v>
      </c>
      <c r="H5770" t="s">
        <v>13030</v>
      </c>
      <c r="I5770">
        <v>12.6</v>
      </c>
      <c r="J5770" t="s">
        <v>145</v>
      </c>
      <c r="K5770" t="s">
        <v>137</v>
      </c>
      <c r="L5770">
        <f>I5770*$Q$2/1000</f>
        <v>4.6620000000000003E-3</v>
      </c>
    </row>
    <row r="5771" spans="1:12">
      <c r="A5771" s="118">
        <v>44986</v>
      </c>
      <c r="B5771" t="s">
        <v>13036</v>
      </c>
      <c r="C5771" t="s">
        <v>13035</v>
      </c>
      <c r="D5771" t="s">
        <v>14097</v>
      </c>
      <c r="E5771" t="s">
        <v>15318</v>
      </c>
      <c r="F5771">
        <v>101034435</v>
      </c>
      <c r="G5771" t="s">
        <v>13139</v>
      </c>
      <c r="H5771" t="s">
        <v>13030</v>
      </c>
      <c r="I5771">
        <v>12.6</v>
      </c>
      <c r="J5771" t="s">
        <v>145</v>
      </c>
      <c r="K5771" t="s">
        <v>137</v>
      </c>
      <c r="L5771">
        <f>I5771*$Q$2/1000</f>
        <v>4.6620000000000003E-3</v>
      </c>
    </row>
    <row r="5772" spans="1:12">
      <c r="A5772" s="118">
        <v>45078</v>
      </c>
      <c r="B5772" t="s">
        <v>240</v>
      </c>
      <c r="C5772" t="s">
        <v>239</v>
      </c>
      <c r="D5772" t="s">
        <v>14308</v>
      </c>
      <c r="E5772" t="s">
        <v>15317</v>
      </c>
      <c r="F5772" t="s">
        <v>3125</v>
      </c>
      <c r="G5772" t="s">
        <v>3124</v>
      </c>
      <c r="H5772" t="s">
        <v>235</v>
      </c>
      <c r="I5772">
        <v>390</v>
      </c>
      <c r="J5772" t="s">
        <v>145</v>
      </c>
      <c r="K5772" t="s">
        <v>137</v>
      </c>
      <c r="L5772">
        <f>I5772*$Q$2/100/1000</f>
        <v>1.4430000000000001E-3</v>
      </c>
    </row>
    <row r="5773" spans="1:12">
      <c r="A5773" s="118">
        <v>45078</v>
      </c>
      <c r="B5773" t="s">
        <v>240</v>
      </c>
      <c r="C5773" t="s">
        <v>239</v>
      </c>
      <c r="D5773" t="s">
        <v>15316</v>
      </c>
      <c r="E5773" t="s">
        <v>15315</v>
      </c>
      <c r="F5773" t="s">
        <v>3125</v>
      </c>
      <c r="G5773" t="s">
        <v>3124</v>
      </c>
      <c r="H5773" t="s">
        <v>235</v>
      </c>
      <c r="I5773">
        <v>390</v>
      </c>
      <c r="J5773" t="s">
        <v>145</v>
      </c>
      <c r="K5773" t="s">
        <v>137</v>
      </c>
      <c r="L5773">
        <f>I5773*$Q$2/100/1000</f>
        <v>1.4430000000000001E-3</v>
      </c>
    </row>
    <row r="5774" spans="1:12">
      <c r="A5774" s="118">
        <v>44986</v>
      </c>
      <c r="B5774" t="s">
        <v>13036</v>
      </c>
      <c r="C5774" t="s">
        <v>13035</v>
      </c>
      <c r="D5774" t="s">
        <v>15256</v>
      </c>
      <c r="E5774" t="s">
        <v>15314</v>
      </c>
      <c r="F5774" t="s">
        <v>14391</v>
      </c>
      <c r="G5774" t="s">
        <v>14390</v>
      </c>
      <c r="H5774" t="s">
        <v>13030</v>
      </c>
      <c r="I5774">
        <v>12.6</v>
      </c>
      <c r="J5774" t="s">
        <v>145</v>
      </c>
      <c r="K5774" t="s">
        <v>137</v>
      </c>
      <c r="L5774">
        <f>I5774*$Q$2/1000</f>
        <v>4.6620000000000003E-3</v>
      </c>
    </row>
    <row r="5775" spans="1:12">
      <c r="A5775" s="118">
        <v>45078</v>
      </c>
      <c r="B5775" t="s">
        <v>240</v>
      </c>
      <c r="C5775" t="s">
        <v>239</v>
      </c>
      <c r="D5775" t="s">
        <v>13016</v>
      </c>
      <c r="E5775" t="s">
        <v>15313</v>
      </c>
      <c r="F5775" t="s">
        <v>7590</v>
      </c>
      <c r="G5775" t="s">
        <v>7589</v>
      </c>
      <c r="H5775" t="s">
        <v>235</v>
      </c>
      <c r="I5775">
        <v>390</v>
      </c>
      <c r="J5775" t="s">
        <v>145</v>
      </c>
      <c r="K5775" t="s">
        <v>137</v>
      </c>
      <c r="L5775">
        <f>I5775*$Q$2/100/1000</f>
        <v>1.4430000000000001E-3</v>
      </c>
    </row>
    <row r="5776" spans="1:12">
      <c r="A5776" s="118">
        <v>44986</v>
      </c>
      <c r="B5776" t="s">
        <v>13036</v>
      </c>
      <c r="C5776" t="s">
        <v>13035</v>
      </c>
      <c r="D5776" t="s">
        <v>14444</v>
      </c>
      <c r="E5776" t="s">
        <v>15312</v>
      </c>
      <c r="F5776">
        <v>3445337</v>
      </c>
      <c r="G5776" t="s">
        <v>13761</v>
      </c>
      <c r="H5776" t="s">
        <v>13030</v>
      </c>
      <c r="I5776">
        <v>12.6</v>
      </c>
      <c r="J5776" t="s">
        <v>145</v>
      </c>
      <c r="K5776" t="s">
        <v>137</v>
      </c>
      <c r="L5776">
        <f>I5776*$Q$2/1000</f>
        <v>4.6620000000000003E-3</v>
      </c>
    </row>
    <row r="5777" spans="1:12">
      <c r="A5777" s="118">
        <v>45078</v>
      </c>
      <c r="B5777" t="s">
        <v>240</v>
      </c>
      <c r="C5777" t="s">
        <v>239</v>
      </c>
      <c r="D5777" t="s">
        <v>9772</v>
      </c>
      <c r="E5777" t="s">
        <v>15311</v>
      </c>
      <c r="F5777" t="s">
        <v>5407</v>
      </c>
      <c r="G5777" t="s">
        <v>5406</v>
      </c>
      <c r="H5777" t="s">
        <v>235</v>
      </c>
      <c r="I5777">
        <v>390</v>
      </c>
      <c r="J5777" t="s">
        <v>145</v>
      </c>
      <c r="K5777" t="s">
        <v>137</v>
      </c>
      <c r="L5777">
        <f>I5777*$Q$2/100/1000</f>
        <v>1.4430000000000001E-3</v>
      </c>
    </row>
    <row r="5778" spans="1:12">
      <c r="A5778" s="118">
        <v>44986</v>
      </c>
      <c r="B5778" t="s">
        <v>13036</v>
      </c>
      <c r="C5778" t="s">
        <v>13035</v>
      </c>
      <c r="D5778" t="s">
        <v>15310</v>
      </c>
      <c r="E5778" t="s">
        <v>15309</v>
      </c>
      <c r="F5778">
        <v>1345132</v>
      </c>
      <c r="G5778" t="s">
        <v>15308</v>
      </c>
      <c r="H5778" t="s">
        <v>13030</v>
      </c>
      <c r="I5778">
        <v>12.6</v>
      </c>
      <c r="J5778" t="s">
        <v>145</v>
      </c>
      <c r="K5778" t="s">
        <v>137</v>
      </c>
      <c r="L5778">
        <f>I5778*$Q$2/1000</f>
        <v>4.6620000000000003E-3</v>
      </c>
    </row>
    <row r="5779" spans="1:12">
      <c r="A5779" s="118">
        <v>44986</v>
      </c>
      <c r="B5779" t="s">
        <v>13036</v>
      </c>
      <c r="C5779" t="s">
        <v>13035</v>
      </c>
      <c r="D5779" t="s">
        <v>14415</v>
      </c>
      <c r="E5779" t="s">
        <v>15307</v>
      </c>
      <c r="F5779" t="s">
        <v>14202</v>
      </c>
      <c r="G5779" t="s">
        <v>14201</v>
      </c>
      <c r="H5779" t="s">
        <v>13030</v>
      </c>
      <c r="I5779">
        <v>12.6</v>
      </c>
      <c r="J5779" t="s">
        <v>145</v>
      </c>
      <c r="K5779" t="s">
        <v>137</v>
      </c>
      <c r="L5779">
        <f>I5779*$Q$2/1000</f>
        <v>4.6620000000000003E-3</v>
      </c>
    </row>
    <row r="5780" spans="1:12">
      <c r="A5780" s="118">
        <v>45078</v>
      </c>
      <c r="B5780" t="s">
        <v>261</v>
      </c>
      <c r="C5780" t="s">
        <v>260</v>
      </c>
      <c r="D5780" t="s">
        <v>15306</v>
      </c>
      <c r="E5780" t="s">
        <v>15305</v>
      </c>
      <c r="F5780">
        <v>101013920</v>
      </c>
      <c r="G5780" t="s">
        <v>257</v>
      </c>
      <c r="H5780" t="s">
        <v>139</v>
      </c>
      <c r="I5780">
        <v>55</v>
      </c>
      <c r="J5780" t="s">
        <v>145</v>
      </c>
      <c r="K5780" t="s">
        <v>137</v>
      </c>
      <c r="L5780">
        <f>I5780*$Q$2/100/1000</f>
        <v>2.0350000000000001E-4</v>
      </c>
    </row>
    <row r="5781" spans="1:12">
      <c r="A5781" s="118">
        <v>44986</v>
      </c>
      <c r="B5781" t="s">
        <v>13036</v>
      </c>
      <c r="C5781" t="s">
        <v>13035</v>
      </c>
      <c r="D5781" t="s">
        <v>13838</v>
      </c>
      <c r="E5781" t="s">
        <v>15304</v>
      </c>
      <c r="F5781">
        <v>30203255</v>
      </c>
      <c r="G5781" t="s">
        <v>15303</v>
      </c>
      <c r="H5781" t="s">
        <v>13030</v>
      </c>
      <c r="I5781">
        <v>12.6</v>
      </c>
      <c r="J5781" t="s">
        <v>145</v>
      </c>
      <c r="K5781" t="s">
        <v>137</v>
      </c>
      <c r="L5781">
        <f>I5781*$Q$2/1000</f>
        <v>4.6620000000000003E-3</v>
      </c>
    </row>
    <row r="5782" spans="1:12">
      <c r="A5782" s="118">
        <v>44986</v>
      </c>
      <c r="B5782" t="s">
        <v>13036</v>
      </c>
      <c r="C5782" t="s">
        <v>13035</v>
      </c>
      <c r="D5782" t="s">
        <v>13123</v>
      </c>
      <c r="E5782" t="s">
        <v>15302</v>
      </c>
      <c r="F5782">
        <v>101025603</v>
      </c>
      <c r="G5782" t="s">
        <v>13178</v>
      </c>
      <c r="H5782" t="s">
        <v>13030</v>
      </c>
      <c r="I5782">
        <v>12.6</v>
      </c>
      <c r="J5782" t="s">
        <v>145</v>
      </c>
      <c r="K5782" t="s">
        <v>137</v>
      </c>
      <c r="L5782">
        <f>I5782*$Q$2/1000</f>
        <v>4.6620000000000003E-3</v>
      </c>
    </row>
    <row r="5783" spans="1:12">
      <c r="A5783" s="118">
        <v>44986</v>
      </c>
      <c r="B5783" t="s">
        <v>13036</v>
      </c>
      <c r="C5783" t="s">
        <v>13035</v>
      </c>
      <c r="D5783" t="s">
        <v>13669</v>
      </c>
      <c r="E5783" t="s">
        <v>15301</v>
      </c>
      <c r="F5783">
        <v>13206299</v>
      </c>
      <c r="G5783" t="s">
        <v>13917</v>
      </c>
      <c r="H5783" t="s">
        <v>13030</v>
      </c>
      <c r="I5783">
        <v>12.6</v>
      </c>
      <c r="J5783" t="s">
        <v>145</v>
      </c>
      <c r="K5783" t="s">
        <v>137</v>
      </c>
      <c r="L5783">
        <f>I5783*$Q$2/1000</f>
        <v>4.6620000000000003E-3</v>
      </c>
    </row>
    <row r="5784" spans="1:12">
      <c r="A5784" s="118">
        <v>44986</v>
      </c>
      <c r="B5784" t="s">
        <v>13036</v>
      </c>
      <c r="C5784" t="s">
        <v>13035</v>
      </c>
      <c r="D5784" t="s">
        <v>15300</v>
      </c>
      <c r="E5784" t="s">
        <v>15299</v>
      </c>
      <c r="F5784">
        <v>101038578</v>
      </c>
      <c r="G5784" t="s">
        <v>15298</v>
      </c>
      <c r="H5784" t="s">
        <v>13030</v>
      </c>
      <c r="I5784">
        <v>12.6</v>
      </c>
      <c r="J5784" t="s">
        <v>145</v>
      </c>
      <c r="K5784" t="s">
        <v>137</v>
      </c>
      <c r="L5784">
        <f>I5784*$Q$2/1000</f>
        <v>4.6620000000000003E-3</v>
      </c>
    </row>
    <row r="5785" spans="1:12">
      <c r="A5785" s="118">
        <v>44986</v>
      </c>
      <c r="B5785" t="s">
        <v>13036</v>
      </c>
      <c r="C5785" t="s">
        <v>13035</v>
      </c>
      <c r="D5785" t="s">
        <v>13529</v>
      </c>
      <c r="E5785" t="s">
        <v>15297</v>
      </c>
      <c r="F5785">
        <v>34204624</v>
      </c>
      <c r="G5785" t="s">
        <v>13351</v>
      </c>
      <c r="H5785" t="s">
        <v>13030</v>
      </c>
      <c r="I5785">
        <v>12.6</v>
      </c>
      <c r="J5785" t="s">
        <v>145</v>
      </c>
      <c r="K5785" t="s">
        <v>137</v>
      </c>
      <c r="L5785">
        <f>I5785*$Q$2/1000</f>
        <v>4.6620000000000003E-3</v>
      </c>
    </row>
    <row r="5786" spans="1:12">
      <c r="A5786" s="118">
        <v>44986</v>
      </c>
      <c r="B5786" t="s">
        <v>13036</v>
      </c>
      <c r="C5786" t="s">
        <v>13035</v>
      </c>
      <c r="D5786" t="s">
        <v>14162</v>
      </c>
      <c r="E5786" t="s">
        <v>15296</v>
      </c>
      <c r="F5786">
        <v>5145172</v>
      </c>
      <c r="G5786" t="s">
        <v>14043</v>
      </c>
      <c r="H5786" t="s">
        <v>13030</v>
      </c>
      <c r="I5786">
        <v>12.6</v>
      </c>
      <c r="J5786" t="s">
        <v>145</v>
      </c>
      <c r="K5786" t="s">
        <v>137</v>
      </c>
      <c r="L5786">
        <f>I5786*$Q$2/1000</f>
        <v>4.6620000000000003E-3</v>
      </c>
    </row>
    <row r="5787" spans="1:12">
      <c r="A5787" s="118">
        <v>44986</v>
      </c>
      <c r="B5787" t="s">
        <v>13036</v>
      </c>
      <c r="C5787" t="s">
        <v>13035</v>
      </c>
      <c r="D5787" t="s">
        <v>15095</v>
      </c>
      <c r="E5787" t="s">
        <v>15295</v>
      </c>
      <c r="F5787">
        <v>34205232</v>
      </c>
      <c r="G5787" t="s">
        <v>13382</v>
      </c>
      <c r="H5787" t="s">
        <v>13030</v>
      </c>
      <c r="I5787">
        <v>12.6</v>
      </c>
      <c r="J5787" t="s">
        <v>145</v>
      </c>
      <c r="K5787" t="s">
        <v>137</v>
      </c>
      <c r="L5787">
        <f>I5787*$Q$2/1000</f>
        <v>4.6620000000000003E-3</v>
      </c>
    </row>
    <row r="5788" spans="1:12">
      <c r="A5788" s="118">
        <v>44986</v>
      </c>
      <c r="B5788" t="s">
        <v>13036</v>
      </c>
      <c r="C5788" t="s">
        <v>13035</v>
      </c>
      <c r="D5788" t="s">
        <v>15294</v>
      </c>
      <c r="E5788" t="s">
        <v>15293</v>
      </c>
      <c r="F5788">
        <v>101043449</v>
      </c>
      <c r="G5788" t="s">
        <v>14850</v>
      </c>
      <c r="H5788" t="s">
        <v>13030</v>
      </c>
      <c r="I5788">
        <v>12.6</v>
      </c>
      <c r="J5788" t="s">
        <v>145</v>
      </c>
      <c r="K5788" t="s">
        <v>137</v>
      </c>
      <c r="L5788">
        <f>I5788*$Q$2/1000</f>
        <v>4.6620000000000003E-3</v>
      </c>
    </row>
    <row r="5789" spans="1:12">
      <c r="A5789" s="118">
        <v>44986</v>
      </c>
      <c r="B5789" t="s">
        <v>13036</v>
      </c>
      <c r="C5789" t="s">
        <v>13035</v>
      </c>
      <c r="D5789" t="s">
        <v>14514</v>
      </c>
      <c r="E5789" t="s">
        <v>15292</v>
      </c>
      <c r="F5789" t="s">
        <v>15291</v>
      </c>
      <c r="G5789" t="s">
        <v>15290</v>
      </c>
      <c r="H5789" t="s">
        <v>13030</v>
      </c>
      <c r="I5789">
        <v>12.6</v>
      </c>
      <c r="J5789" t="s">
        <v>145</v>
      </c>
      <c r="K5789" t="s">
        <v>137</v>
      </c>
      <c r="L5789">
        <f>I5789*$Q$2/1000</f>
        <v>4.6620000000000003E-3</v>
      </c>
    </row>
    <row r="5790" spans="1:12">
      <c r="A5790" s="118">
        <v>44986</v>
      </c>
      <c r="B5790" t="s">
        <v>13036</v>
      </c>
      <c r="C5790" t="s">
        <v>13035</v>
      </c>
      <c r="D5790" t="s">
        <v>14881</v>
      </c>
      <c r="E5790" t="s">
        <v>15289</v>
      </c>
      <c r="F5790">
        <v>101042174</v>
      </c>
      <c r="G5790" t="s">
        <v>15145</v>
      </c>
      <c r="H5790" t="s">
        <v>13030</v>
      </c>
      <c r="I5790">
        <v>12.6</v>
      </c>
      <c r="J5790" t="s">
        <v>145</v>
      </c>
      <c r="K5790" t="s">
        <v>137</v>
      </c>
      <c r="L5790">
        <f>I5790*$Q$2/1000</f>
        <v>4.6620000000000003E-3</v>
      </c>
    </row>
    <row r="5791" spans="1:12">
      <c r="A5791" s="118">
        <v>44986</v>
      </c>
      <c r="B5791" t="s">
        <v>13036</v>
      </c>
      <c r="C5791" t="s">
        <v>13035</v>
      </c>
      <c r="D5791" t="s">
        <v>14349</v>
      </c>
      <c r="E5791" t="s">
        <v>15288</v>
      </c>
      <c r="F5791">
        <v>101043692</v>
      </c>
      <c r="G5791" t="s">
        <v>13113</v>
      </c>
      <c r="H5791" t="s">
        <v>13030</v>
      </c>
      <c r="I5791">
        <v>12.6</v>
      </c>
      <c r="J5791" t="s">
        <v>145</v>
      </c>
      <c r="K5791" t="s">
        <v>137</v>
      </c>
      <c r="L5791">
        <f>I5791*$Q$2/1000</f>
        <v>4.6620000000000003E-3</v>
      </c>
    </row>
    <row r="5792" spans="1:12">
      <c r="A5792" s="118">
        <v>44986</v>
      </c>
      <c r="B5792" t="s">
        <v>13036</v>
      </c>
      <c r="C5792" t="s">
        <v>13035</v>
      </c>
      <c r="D5792" t="s">
        <v>14642</v>
      </c>
      <c r="E5792" t="s">
        <v>15287</v>
      </c>
      <c r="F5792">
        <v>30202001</v>
      </c>
      <c r="G5792" t="s">
        <v>13402</v>
      </c>
      <c r="H5792" t="s">
        <v>13030</v>
      </c>
      <c r="I5792">
        <v>12.6</v>
      </c>
      <c r="J5792" t="s">
        <v>145</v>
      </c>
      <c r="K5792" t="s">
        <v>137</v>
      </c>
      <c r="L5792">
        <f>I5792*$Q$2/1000</f>
        <v>4.6620000000000003E-3</v>
      </c>
    </row>
    <row r="5793" spans="1:12">
      <c r="A5793" s="118">
        <v>44986</v>
      </c>
      <c r="B5793" t="s">
        <v>13036</v>
      </c>
      <c r="C5793" t="s">
        <v>13035</v>
      </c>
      <c r="D5793" t="s">
        <v>15062</v>
      </c>
      <c r="E5793" t="s">
        <v>15286</v>
      </c>
      <c r="F5793">
        <v>1</v>
      </c>
      <c r="G5793" t="s">
        <v>667</v>
      </c>
      <c r="H5793" t="s">
        <v>13030</v>
      </c>
      <c r="I5793">
        <v>12.6</v>
      </c>
      <c r="J5793" t="s">
        <v>145</v>
      </c>
      <c r="K5793" t="s">
        <v>137</v>
      </c>
      <c r="L5793">
        <f>I5793*$Q$2/1000</f>
        <v>4.6620000000000003E-3</v>
      </c>
    </row>
    <row r="5794" spans="1:12">
      <c r="A5794" s="118">
        <v>44986</v>
      </c>
      <c r="B5794" t="s">
        <v>13036</v>
      </c>
      <c r="C5794" t="s">
        <v>13035</v>
      </c>
      <c r="D5794" t="s">
        <v>15092</v>
      </c>
      <c r="E5794" t="s">
        <v>15285</v>
      </c>
      <c r="F5794">
        <v>23202445</v>
      </c>
      <c r="G5794" t="s">
        <v>13415</v>
      </c>
      <c r="H5794" t="s">
        <v>13030</v>
      </c>
      <c r="I5794">
        <v>12.6</v>
      </c>
      <c r="J5794" t="s">
        <v>145</v>
      </c>
      <c r="K5794" t="s">
        <v>137</v>
      </c>
      <c r="L5794">
        <f>I5794*$Q$2/1000</f>
        <v>4.6620000000000003E-3</v>
      </c>
    </row>
    <row r="5795" spans="1:12">
      <c r="A5795" s="118">
        <v>44986</v>
      </c>
      <c r="B5795" t="s">
        <v>13036</v>
      </c>
      <c r="C5795" t="s">
        <v>13035</v>
      </c>
      <c r="D5795" t="s">
        <v>14680</v>
      </c>
      <c r="E5795" t="s">
        <v>15284</v>
      </c>
      <c r="F5795">
        <v>13206634</v>
      </c>
      <c r="G5795" t="s">
        <v>15189</v>
      </c>
      <c r="H5795" t="s">
        <v>13030</v>
      </c>
      <c r="I5795">
        <v>12.6</v>
      </c>
      <c r="J5795" t="s">
        <v>145</v>
      </c>
      <c r="K5795" t="s">
        <v>137</v>
      </c>
      <c r="L5795">
        <f>I5795*$Q$2/1000</f>
        <v>4.6620000000000003E-3</v>
      </c>
    </row>
    <row r="5796" spans="1:12">
      <c r="A5796" s="118">
        <v>45078</v>
      </c>
      <c r="B5796" t="s">
        <v>180</v>
      </c>
      <c r="C5796" t="s">
        <v>179</v>
      </c>
      <c r="D5796" t="s">
        <v>3128</v>
      </c>
      <c r="E5796" t="s">
        <v>15283</v>
      </c>
      <c r="F5796" t="s">
        <v>218</v>
      </c>
      <c r="G5796" t="s">
        <v>217</v>
      </c>
      <c r="H5796" t="s">
        <v>174</v>
      </c>
      <c r="I5796">
        <v>3154</v>
      </c>
      <c r="J5796" t="s">
        <v>173</v>
      </c>
      <c r="K5796" t="s">
        <v>172</v>
      </c>
      <c r="L5796">
        <f>I5796*$Q$3/(1000/25)</f>
        <v>2.5295079999999999</v>
      </c>
    </row>
    <row r="5797" spans="1:12">
      <c r="A5797" s="118">
        <v>44986</v>
      </c>
      <c r="B5797" t="s">
        <v>13036</v>
      </c>
      <c r="C5797" t="s">
        <v>13035</v>
      </c>
      <c r="D5797" t="s">
        <v>14415</v>
      </c>
      <c r="E5797" t="s">
        <v>15282</v>
      </c>
      <c r="F5797">
        <v>1</v>
      </c>
      <c r="G5797" t="s">
        <v>667</v>
      </c>
      <c r="H5797" t="s">
        <v>13030</v>
      </c>
      <c r="I5797">
        <v>12.6</v>
      </c>
      <c r="J5797" t="s">
        <v>145</v>
      </c>
      <c r="K5797" t="s">
        <v>137</v>
      </c>
      <c r="L5797">
        <f>I5797*$Q$2/1000</f>
        <v>4.6620000000000003E-3</v>
      </c>
    </row>
    <row r="5798" spans="1:12">
      <c r="A5798" s="118">
        <v>44986</v>
      </c>
      <c r="B5798" t="s">
        <v>13036</v>
      </c>
      <c r="C5798" t="s">
        <v>13035</v>
      </c>
      <c r="D5798" t="s">
        <v>15244</v>
      </c>
      <c r="E5798" t="s">
        <v>15281</v>
      </c>
      <c r="F5798">
        <v>1</v>
      </c>
      <c r="G5798" t="s">
        <v>667</v>
      </c>
      <c r="H5798" t="s">
        <v>13030</v>
      </c>
      <c r="I5798">
        <v>12.6</v>
      </c>
      <c r="J5798" t="s">
        <v>145</v>
      </c>
      <c r="K5798" t="s">
        <v>137</v>
      </c>
      <c r="L5798">
        <f>I5798*$Q$2/1000</f>
        <v>4.6620000000000003E-3</v>
      </c>
    </row>
    <row r="5799" spans="1:12">
      <c r="A5799" s="118">
        <v>44986</v>
      </c>
      <c r="B5799" t="s">
        <v>13036</v>
      </c>
      <c r="C5799" t="s">
        <v>13035</v>
      </c>
      <c r="D5799" t="s">
        <v>14642</v>
      </c>
      <c r="E5799" t="s">
        <v>15280</v>
      </c>
      <c r="F5799">
        <v>1</v>
      </c>
      <c r="G5799" t="s">
        <v>667</v>
      </c>
      <c r="H5799" t="s">
        <v>13030</v>
      </c>
      <c r="I5799">
        <v>12.6</v>
      </c>
      <c r="J5799" t="s">
        <v>145</v>
      </c>
      <c r="K5799" t="s">
        <v>137</v>
      </c>
      <c r="L5799">
        <f>I5799*$Q$2/1000</f>
        <v>4.6620000000000003E-3</v>
      </c>
    </row>
    <row r="5800" spans="1:12">
      <c r="A5800" s="118">
        <v>44986</v>
      </c>
      <c r="B5800" t="s">
        <v>13036</v>
      </c>
      <c r="C5800" t="s">
        <v>13035</v>
      </c>
      <c r="D5800" t="s">
        <v>15279</v>
      </c>
      <c r="E5800" t="s">
        <v>15278</v>
      </c>
      <c r="F5800" t="s">
        <v>15277</v>
      </c>
      <c r="G5800" t="s">
        <v>15276</v>
      </c>
      <c r="H5800" t="s">
        <v>13030</v>
      </c>
      <c r="I5800">
        <v>12.6</v>
      </c>
      <c r="J5800" t="s">
        <v>145</v>
      </c>
      <c r="K5800" t="s">
        <v>137</v>
      </c>
      <c r="L5800">
        <f>I5800*$Q$2/1000</f>
        <v>4.6620000000000003E-3</v>
      </c>
    </row>
    <row r="5801" spans="1:12">
      <c r="A5801" s="118">
        <v>45078</v>
      </c>
      <c r="B5801" t="s">
        <v>574</v>
      </c>
      <c r="C5801" t="s">
        <v>573</v>
      </c>
      <c r="D5801" t="s">
        <v>2730</v>
      </c>
      <c r="E5801" t="s">
        <v>15275</v>
      </c>
      <c r="F5801">
        <v>101012395</v>
      </c>
      <c r="G5801" t="s">
        <v>570</v>
      </c>
      <c r="H5801" t="s">
        <v>569</v>
      </c>
      <c r="I5801">
        <v>298</v>
      </c>
      <c r="J5801" t="s">
        <v>145</v>
      </c>
      <c r="K5801" t="s">
        <v>137</v>
      </c>
      <c r="L5801">
        <f>I5801*$Q$2/100/1000</f>
        <v>1.1026E-3</v>
      </c>
    </row>
    <row r="5802" spans="1:12">
      <c r="A5802" s="118">
        <v>44986</v>
      </c>
      <c r="B5802" t="s">
        <v>13036</v>
      </c>
      <c r="C5802" t="s">
        <v>13035</v>
      </c>
      <c r="D5802" t="s">
        <v>15274</v>
      </c>
      <c r="E5802" t="s">
        <v>15273</v>
      </c>
      <c r="F5802" t="s">
        <v>15272</v>
      </c>
      <c r="G5802" t="s">
        <v>15271</v>
      </c>
      <c r="H5802" t="s">
        <v>13030</v>
      </c>
      <c r="I5802">
        <v>12.6</v>
      </c>
      <c r="J5802" t="s">
        <v>145</v>
      </c>
      <c r="K5802" t="s">
        <v>137</v>
      </c>
      <c r="L5802">
        <f>I5802*$Q$2/1000</f>
        <v>4.6620000000000003E-3</v>
      </c>
    </row>
    <row r="5803" spans="1:12">
      <c r="A5803" s="118">
        <v>44986</v>
      </c>
      <c r="B5803" t="s">
        <v>13036</v>
      </c>
      <c r="C5803" t="s">
        <v>13035</v>
      </c>
      <c r="D5803" t="s">
        <v>15270</v>
      </c>
      <c r="E5803" t="s">
        <v>15269</v>
      </c>
      <c r="F5803" t="s">
        <v>15268</v>
      </c>
      <c r="G5803" t="s">
        <v>15267</v>
      </c>
      <c r="H5803" t="s">
        <v>13030</v>
      </c>
      <c r="I5803">
        <v>12.6</v>
      </c>
      <c r="J5803" t="s">
        <v>145</v>
      </c>
      <c r="K5803" t="s">
        <v>137</v>
      </c>
      <c r="L5803">
        <f>I5803*$Q$2/1000</f>
        <v>4.6620000000000003E-3</v>
      </c>
    </row>
    <row r="5804" spans="1:12">
      <c r="A5804" s="118">
        <v>44986</v>
      </c>
      <c r="B5804" t="s">
        <v>13036</v>
      </c>
      <c r="C5804" t="s">
        <v>13035</v>
      </c>
      <c r="D5804" t="s">
        <v>15266</v>
      </c>
      <c r="E5804" t="s">
        <v>15265</v>
      </c>
      <c r="F5804" t="s">
        <v>15264</v>
      </c>
      <c r="G5804" t="s">
        <v>15263</v>
      </c>
      <c r="H5804" t="s">
        <v>13030</v>
      </c>
      <c r="I5804">
        <v>12.6</v>
      </c>
      <c r="J5804" t="s">
        <v>145</v>
      </c>
      <c r="K5804" t="s">
        <v>137</v>
      </c>
      <c r="L5804">
        <f>I5804*$Q$2/1000</f>
        <v>4.6620000000000003E-3</v>
      </c>
    </row>
    <row r="5805" spans="1:12">
      <c r="A5805" s="118">
        <v>44986</v>
      </c>
      <c r="B5805" t="s">
        <v>13036</v>
      </c>
      <c r="C5805" t="s">
        <v>13035</v>
      </c>
      <c r="D5805" t="s">
        <v>14680</v>
      </c>
      <c r="E5805" t="s">
        <v>15262</v>
      </c>
      <c r="F5805" t="s">
        <v>15261</v>
      </c>
      <c r="G5805" t="s">
        <v>15260</v>
      </c>
      <c r="H5805" t="s">
        <v>13030</v>
      </c>
      <c r="I5805">
        <v>12.6</v>
      </c>
      <c r="J5805" t="s">
        <v>145</v>
      </c>
      <c r="K5805" t="s">
        <v>137</v>
      </c>
      <c r="L5805">
        <f>I5805*$Q$2/1000</f>
        <v>4.6620000000000003E-3</v>
      </c>
    </row>
    <row r="5806" spans="1:12">
      <c r="A5806" s="118">
        <v>44986</v>
      </c>
      <c r="B5806" t="s">
        <v>13036</v>
      </c>
      <c r="C5806" t="s">
        <v>13035</v>
      </c>
      <c r="D5806" t="s">
        <v>15259</v>
      </c>
      <c r="E5806" t="s">
        <v>15258</v>
      </c>
      <c r="F5806" t="s">
        <v>13049</v>
      </c>
      <c r="G5806" t="s">
        <v>13048</v>
      </c>
      <c r="H5806" t="s">
        <v>13030</v>
      </c>
      <c r="I5806">
        <v>12.6</v>
      </c>
      <c r="J5806" t="s">
        <v>145</v>
      </c>
      <c r="K5806" t="s">
        <v>137</v>
      </c>
      <c r="L5806">
        <f>I5806*$Q$2/1000</f>
        <v>4.6620000000000003E-3</v>
      </c>
    </row>
    <row r="5807" spans="1:12">
      <c r="A5807" s="118">
        <v>44986</v>
      </c>
      <c r="B5807" t="s">
        <v>13036</v>
      </c>
      <c r="C5807" t="s">
        <v>13035</v>
      </c>
      <c r="D5807" t="s">
        <v>15090</v>
      </c>
      <c r="E5807" t="s">
        <v>15257</v>
      </c>
      <c r="F5807">
        <v>3445335</v>
      </c>
      <c r="G5807" t="s">
        <v>13802</v>
      </c>
      <c r="H5807" t="s">
        <v>13030</v>
      </c>
      <c r="I5807">
        <v>12.6</v>
      </c>
      <c r="J5807" t="s">
        <v>145</v>
      </c>
      <c r="K5807" t="s">
        <v>137</v>
      </c>
      <c r="L5807">
        <f>I5807*$Q$2/1000</f>
        <v>4.6620000000000003E-3</v>
      </c>
    </row>
    <row r="5808" spans="1:12">
      <c r="A5808" s="118">
        <v>44986</v>
      </c>
      <c r="B5808" t="s">
        <v>13036</v>
      </c>
      <c r="C5808" t="s">
        <v>13035</v>
      </c>
      <c r="D5808" t="s">
        <v>15256</v>
      </c>
      <c r="E5808" t="s">
        <v>15255</v>
      </c>
      <c r="F5808" t="s">
        <v>15254</v>
      </c>
      <c r="G5808" t="s">
        <v>15253</v>
      </c>
      <c r="H5808" t="s">
        <v>13030</v>
      </c>
      <c r="I5808">
        <v>12.6</v>
      </c>
      <c r="J5808" t="s">
        <v>145</v>
      </c>
      <c r="K5808" t="s">
        <v>137</v>
      </c>
      <c r="L5808">
        <f>I5808*$Q$2/1000</f>
        <v>4.6620000000000003E-3</v>
      </c>
    </row>
    <row r="5809" spans="1:12">
      <c r="A5809" s="118">
        <v>45078</v>
      </c>
      <c r="B5809" t="s">
        <v>1013</v>
      </c>
      <c r="C5809" t="s">
        <v>1012</v>
      </c>
      <c r="D5809" t="s">
        <v>15252</v>
      </c>
      <c r="E5809" t="s">
        <v>15251</v>
      </c>
      <c r="F5809" t="s">
        <v>15250</v>
      </c>
      <c r="G5809" t="s">
        <v>15249</v>
      </c>
      <c r="H5809" t="s">
        <v>1008</v>
      </c>
      <c r="I5809">
        <v>50.6</v>
      </c>
      <c r="J5809" t="s">
        <v>145</v>
      </c>
      <c r="K5809" t="s">
        <v>137</v>
      </c>
      <c r="L5809">
        <f>I5809*$Q$2/10/1000</f>
        <v>1.8722000000000001E-3</v>
      </c>
    </row>
    <row r="5810" spans="1:12">
      <c r="A5810" s="118">
        <v>45078</v>
      </c>
      <c r="B5810" t="s">
        <v>205</v>
      </c>
      <c r="C5810" t="s">
        <v>204</v>
      </c>
      <c r="D5810" t="s">
        <v>12730</v>
      </c>
      <c r="E5810" t="s">
        <v>15248</v>
      </c>
      <c r="F5810">
        <v>66205215</v>
      </c>
      <c r="G5810" t="s">
        <v>201</v>
      </c>
      <c r="H5810" t="s">
        <v>200</v>
      </c>
      <c r="I5810">
        <v>6781</v>
      </c>
      <c r="J5810" t="s">
        <v>199</v>
      </c>
      <c r="K5810" t="s">
        <v>198</v>
      </c>
      <c r="L5810">
        <f>I5810*$Q$4/10/1000</f>
        <v>1.1924057587200001</v>
      </c>
    </row>
    <row r="5811" spans="1:12">
      <c r="A5811" s="118">
        <v>44986</v>
      </c>
      <c r="B5811" t="s">
        <v>13036</v>
      </c>
      <c r="C5811" t="s">
        <v>13035</v>
      </c>
      <c r="D5811" t="s">
        <v>15140</v>
      </c>
      <c r="E5811" t="s">
        <v>15247</v>
      </c>
      <c r="F5811" t="s">
        <v>15246</v>
      </c>
      <c r="G5811" t="s">
        <v>15245</v>
      </c>
      <c r="H5811" t="s">
        <v>13030</v>
      </c>
      <c r="I5811">
        <v>12.6</v>
      </c>
      <c r="J5811" t="s">
        <v>145</v>
      </c>
      <c r="K5811" t="s">
        <v>137</v>
      </c>
      <c r="L5811">
        <f>I5811*$Q$2/1000</f>
        <v>4.6620000000000003E-3</v>
      </c>
    </row>
    <row r="5812" spans="1:12">
      <c r="A5812" s="118">
        <v>44986</v>
      </c>
      <c r="B5812" t="s">
        <v>13036</v>
      </c>
      <c r="C5812" t="s">
        <v>13035</v>
      </c>
      <c r="D5812" t="s">
        <v>15244</v>
      </c>
      <c r="E5812" t="s">
        <v>15243</v>
      </c>
      <c r="F5812">
        <v>101024843</v>
      </c>
      <c r="G5812" t="s">
        <v>15031</v>
      </c>
      <c r="H5812" t="s">
        <v>13030</v>
      </c>
      <c r="I5812">
        <v>12.6</v>
      </c>
      <c r="J5812" t="s">
        <v>145</v>
      </c>
      <c r="K5812" t="s">
        <v>137</v>
      </c>
      <c r="L5812">
        <f>I5812*$Q$2/1000</f>
        <v>4.6620000000000003E-3</v>
      </c>
    </row>
    <row r="5813" spans="1:12">
      <c r="A5813" s="118">
        <v>45078</v>
      </c>
      <c r="B5813" t="s">
        <v>365</v>
      </c>
      <c r="C5813" t="s">
        <v>364</v>
      </c>
      <c r="D5813" t="s">
        <v>13848</v>
      </c>
      <c r="E5813" t="s">
        <v>15242</v>
      </c>
      <c r="F5813">
        <v>101041260</v>
      </c>
      <c r="G5813" t="s">
        <v>15241</v>
      </c>
      <c r="H5813" t="s">
        <v>359</v>
      </c>
      <c r="I5813">
        <v>144</v>
      </c>
      <c r="J5813" t="s">
        <v>138</v>
      </c>
      <c r="K5813" t="s">
        <v>137</v>
      </c>
      <c r="L5813">
        <f>I5813*$Q$2/1000</f>
        <v>5.3280000000000001E-2</v>
      </c>
    </row>
    <row r="5814" spans="1:12">
      <c r="A5814" s="118">
        <v>44986</v>
      </c>
      <c r="B5814" t="s">
        <v>13036</v>
      </c>
      <c r="C5814" t="s">
        <v>13035</v>
      </c>
      <c r="D5814" t="s">
        <v>14794</v>
      </c>
      <c r="E5814" t="s">
        <v>15240</v>
      </c>
      <c r="F5814">
        <v>101031721</v>
      </c>
      <c r="G5814" t="s">
        <v>14792</v>
      </c>
      <c r="H5814" t="s">
        <v>13030</v>
      </c>
      <c r="I5814">
        <v>12.6</v>
      </c>
      <c r="J5814" t="s">
        <v>145</v>
      </c>
      <c r="K5814" t="s">
        <v>137</v>
      </c>
      <c r="L5814">
        <f>I5814*$Q$2/1000</f>
        <v>4.6620000000000003E-3</v>
      </c>
    </row>
    <row r="5815" spans="1:12">
      <c r="A5815" s="118">
        <v>45078</v>
      </c>
      <c r="B5815" t="s">
        <v>574</v>
      </c>
      <c r="C5815" t="s">
        <v>573</v>
      </c>
      <c r="D5815" t="s">
        <v>2730</v>
      </c>
      <c r="E5815" t="s">
        <v>15239</v>
      </c>
      <c r="F5815">
        <v>21202696</v>
      </c>
      <c r="G5815" t="s">
        <v>775</v>
      </c>
      <c r="H5815" t="s">
        <v>569</v>
      </c>
      <c r="I5815">
        <v>298</v>
      </c>
      <c r="J5815" t="s">
        <v>145</v>
      </c>
      <c r="K5815" t="s">
        <v>137</v>
      </c>
      <c r="L5815">
        <f>I5815*$Q$2/100/1000</f>
        <v>1.1026E-3</v>
      </c>
    </row>
    <row r="5816" spans="1:12">
      <c r="A5816" s="118">
        <v>45078</v>
      </c>
      <c r="B5816" t="s">
        <v>574</v>
      </c>
      <c r="C5816" t="s">
        <v>573</v>
      </c>
      <c r="D5816" t="s">
        <v>14292</v>
      </c>
      <c r="E5816" t="s">
        <v>15238</v>
      </c>
      <c r="F5816">
        <v>42203606</v>
      </c>
      <c r="G5816" t="s">
        <v>14290</v>
      </c>
      <c r="H5816" t="s">
        <v>569</v>
      </c>
      <c r="I5816">
        <v>298</v>
      </c>
      <c r="J5816" t="s">
        <v>145</v>
      </c>
      <c r="K5816" t="s">
        <v>137</v>
      </c>
      <c r="L5816">
        <f>I5816*$Q$2/100/1000</f>
        <v>1.1026E-3</v>
      </c>
    </row>
    <row r="5817" spans="1:12">
      <c r="A5817" s="118">
        <v>45078</v>
      </c>
      <c r="B5817" t="s">
        <v>460</v>
      </c>
      <c r="C5817" t="s">
        <v>459</v>
      </c>
      <c r="D5817" t="s">
        <v>6307</v>
      </c>
      <c r="E5817" t="s">
        <v>15237</v>
      </c>
      <c r="F5817" t="s">
        <v>763</v>
      </c>
      <c r="G5817" t="s">
        <v>762</v>
      </c>
      <c r="H5817" t="s">
        <v>455</v>
      </c>
      <c r="I5817">
        <v>103.6</v>
      </c>
      <c r="J5817" t="s">
        <v>145</v>
      </c>
      <c r="K5817" t="s">
        <v>137</v>
      </c>
      <c r="L5817">
        <f>I5817*$Q$2/100/1000</f>
        <v>3.8331999999999998E-4</v>
      </c>
    </row>
    <row r="5818" spans="1:12" ht="30">
      <c r="A5818" s="118">
        <v>45078</v>
      </c>
      <c r="B5818" t="s">
        <v>574</v>
      </c>
      <c r="C5818" t="s">
        <v>573</v>
      </c>
      <c r="D5818" t="s">
        <v>12084</v>
      </c>
      <c r="E5818" t="s">
        <v>15236</v>
      </c>
      <c r="F5818">
        <v>21201458</v>
      </c>
      <c r="G5818" s="126" t="s">
        <v>12082</v>
      </c>
      <c r="H5818" t="s">
        <v>569</v>
      </c>
      <c r="I5818">
        <v>298</v>
      </c>
      <c r="J5818" t="s">
        <v>145</v>
      </c>
      <c r="K5818" t="s">
        <v>137</v>
      </c>
      <c r="L5818">
        <f>I5818*$Q$2/100/1000</f>
        <v>1.1026E-3</v>
      </c>
    </row>
    <row r="5819" spans="1:12">
      <c r="A5819" s="118">
        <v>44986</v>
      </c>
      <c r="B5819" t="s">
        <v>13036</v>
      </c>
      <c r="C5819" t="s">
        <v>13035</v>
      </c>
      <c r="D5819" t="s">
        <v>14444</v>
      </c>
      <c r="E5819" t="s">
        <v>15235</v>
      </c>
      <c r="F5819">
        <v>3445337</v>
      </c>
      <c r="G5819" t="s">
        <v>13761</v>
      </c>
      <c r="H5819" t="s">
        <v>13030</v>
      </c>
      <c r="I5819">
        <v>12.6</v>
      </c>
      <c r="J5819" t="s">
        <v>145</v>
      </c>
      <c r="K5819" t="s">
        <v>137</v>
      </c>
      <c r="L5819">
        <f>I5819*$Q$2/1000</f>
        <v>4.6620000000000003E-3</v>
      </c>
    </row>
    <row r="5820" spans="1:12">
      <c r="A5820" s="118">
        <v>44986</v>
      </c>
      <c r="B5820" t="s">
        <v>13036</v>
      </c>
      <c r="C5820" t="s">
        <v>13035</v>
      </c>
      <c r="D5820" t="s">
        <v>15234</v>
      </c>
      <c r="E5820" t="s">
        <v>15233</v>
      </c>
      <c r="F5820" t="s">
        <v>15232</v>
      </c>
      <c r="G5820" t="s">
        <v>15231</v>
      </c>
      <c r="H5820" t="s">
        <v>13030</v>
      </c>
      <c r="I5820">
        <v>12.6</v>
      </c>
      <c r="J5820" t="s">
        <v>145</v>
      </c>
      <c r="K5820" t="s">
        <v>137</v>
      </c>
      <c r="L5820">
        <f>I5820*$Q$2/1000</f>
        <v>4.6620000000000003E-3</v>
      </c>
    </row>
    <row r="5821" spans="1:12">
      <c r="A5821" s="118">
        <v>44986</v>
      </c>
      <c r="B5821" t="s">
        <v>13036</v>
      </c>
      <c r="C5821" t="s">
        <v>13035</v>
      </c>
      <c r="D5821" t="s">
        <v>14097</v>
      </c>
      <c r="E5821" t="s">
        <v>15230</v>
      </c>
      <c r="F5821">
        <v>101050292</v>
      </c>
      <c r="G5821" t="s">
        <v>13172</v>
      </c>
      <c r="H5821" t="s">
        <v>13030</v>
      </c>
      <c r="I5821">
        <v>12.6</v>
      </c>
      <c r="J5821" t="s">
        <v>145</v>
      </c>
      <c r="K5821" t="s">
        <v>137</v>
      </c>
      <c r="L5821">
        <f>I5821*$Q$2/1000</f>
        <v>4.6620000000000003E-3</v>
      </c>
    </row>
    <row r="5822" spans="1:12">
      <c r="A5822" s="118">
        <v>44986</v>
      </c>
      <c r="B5822" t="s">
        <v>13036</v>
      </c>
      <c r="C5822" t="s">
        <v>13035</v>
      </c>
      <c r="D5822" t="s">
        <v>15162</v>
      </c>
      <c r="E5822" t="s">
        <v>15229</v>
      </c>
      <c r="F5822">
        <v>31205338</v>
      </c>
      <c r="G5822" t="s">
        <v>15228</v>
      </c>
      <c r="H5822" t="s">
        <v>13030</v>
      </c>
      <c r="I5822">
        <v>12.6</v>
      </c>
      <c r="J5822" t="s">
        <v>145</v>
      </c>
      <c r="K5822" t="s">
        <v>137</v>
      </c>
      <c r="L5822">
        <f>I5822*$Q$2/1000</f>
        <v>4.6620000000000003E-3</v>
      </c>
    </row>
    <row r="5823" spans="1:12">
      <c r="A5823" s="118">
        <v>44986</v>
      </c>
      <c r="B5823" t="s">
        <v>13036</v>
      </c>
      <c r="C5823" t="s">
        <v>13035</v>
      </c>
      <c r="D5823" t="s">
        <v>14553</v>
      </c>
      <c r="E5823" t="s">
        <v>15227</v>
      </c>
      <c r="F5823">
        <v>30202001</v>
      </c>
      <c r="G5823" t="s">
        <v>13402</v>
      </c>
      <c r="H5823" t="s">
        <v>13030</v>
      </c>
      <c r="I5823">
        <v>12.6</v>
      </c>
      <c r="J5823" t="s">
        <v>145</v>
      </c>
      <c r="K5823" t="s">
        <v>137</v>
      </c>
      <c r="L5823">
        <f>I5823*$Q$2/1000</f>
        <v>4.6620000000000003E-3</v>
      </c>
    </row>
    <row r="5824" spans="1:12">
      <c r="A5824" s="118">
        <v>44986</v>
      </c>
      <c r="B5824" t="s">
        <v>13036</v>
      </c>
      <c r="C5824" t="s">
        <v>13035</v>
      </c>
      <c r="D5824" t="s">
        <v>14899</v>
      </c>
      <c r="E5824" t="s">
        <v>15226</v>
      </c>
      <c r="F5824" t="s">
        <v>13316</v>
      </c>
      <c r="G5824" t="s">
        <v>13315</v>
      </c>
      <c r="H5824" t="s">
        <v>13030</v>
      </c>
      <c r="I5824">
        <v>12.6</v>
      </c>
      <c r="J5824" t="s">
        <v>145</v>
      </c>
      <c r="K5824" t="s">
        <v>137</v>
      </c>
      <c r="L5824">
        <f>I5824*$Q$2/1000</f>
        <v>4.6620000000000003E-3</v>
      </c>
    </row>
    <row r="5825" spans="1:12">
      <c r="A5825" s="118">
        <v>44986</v>
      </c>
      <c r="B5825" t="s">
        <v>13036</v>
      </c>
      <c r="C5825" t="s">
        <v>13035</v>
      </c>
      <c r="D5825" t="s">
        <v>14899</v>
      </c>
      <c r="E5825" t="s">
        <v>15225</v>
      </c>
      <c r="F5825" t="s">
        <v>13316</v>
      </c>
      <c r="G5825" t="s">
        <v>13315</v>
      </c>
      <c r="H5825" t="s">
        <v>13030</v>
      </c>
      <c r="I5825">
        <v>12.6</v>
      </c>
      <c r="J5825" t="s">
        <v>145</v>
      </c>
      <c r="K5825" t="s">
        <v>137</v>
      </c>
      <c r="L5825">
        <f>I5825*$Q$2/1000</f>
        <v>4.6620000000000003E-3</v>
      </c>
    </row>
    <row r="5826" spans="1:12">
      <c r="A5826" s="118">
        <v>44986</v>
      </c>
      <c r="B5826" t="s">
        <v>13036</v>
      </c>
      <c r="C5826" t="s">
        <v>13035</v>
      </c>
      <c r="D5826" t="s">
        <v>15224</v>
      </c>
      <c r="E5826" t="s">
        <v>15223</v>
      </c>
      <c r="F5826" t="s">
        <v>15222</v>
      </c>
      <c r="G5826" t="s">
        <v>15221</v>
      </c>
      <c r="H5826" t="s">
        <v>13030</v>
      </c>
      <c r="I5826">
        <v>12.6</v>
      </c>
      <c r="J5826" t="s">
        <v>145</v>
      </c>
      <c r="K5826" t="s">
        <v>137</v>
      </c>
      <c r="L5826">
        <f>I5826*$Q$2/1000</f>
        <v>4.6620000000000003E-3</v>
      </c>
    </row>
    <row r="5827" spans="1:12">
      <c r="A5827" s="118">
        <v>44986</v>
      </c>
      <c r="B5827" t="s">
        <v>13036</v>
      </c>
      <c r="C5827" t="s">
        <v>13035</v>
      </c>
      <c r="D5827" t="s">
        <v>14446</v>
      </c>
      <c r="E5827" t="s">
        <v>15220</v>
      </c>
      <c r="F5827">
        <v>60200862</v>
      </c>
      <c r="G5827" t="s">
        <v>15219</v>
      </c>
      <c r="H5827" t="s">
        <v>13030</v>
      </c>
      <c r="I5827">
        <v>12.6</v>
      </c>
      <c r="J5827" t="s">
        <v>145</v>
      </c>
      <c r="K5827" t="s">
        <v>137</v>
      </c>
      <c r="L5827">
        <f>I5827*$Q$2/1000</f>
        <v>4.6620000000000003E-3</v>
      </c>
    </row>
    <row r="5828" spans="1:12">
      <c r="A5828" s="118">
        <v>44986</v>
      </c>
      <c r="B5828" t="s">
        <v>13036</v>
      </c>
      <c r="C5828" t="s">
        <v>13035</v>
      </c>
      <c r="D5828" t="s">
        <v>14509</v>
      </c>
      <c r="E5828" t="s">
        <v>15218</v>
      </c>
      <c r="F5828" t="s">
        <v>15217</v>
      </c>
      <c r="G5828" t="s">
        <v>15216</v>
      </c>
      <c r="H5828" t="s">
        <v>13030</v>
      </c>
      <c r="I5828">
        <v>12.6</v>
      </c>
      <c r="J5828" t="s">
        <v>145</v>
      </c>
      <c r="K5828" t="s">
        <v>137</v>
      </c>
      <c r="L5828">
        <f>I5828*$Q$2/1000</f>
        <v>4.6620000000000003E-3</v>
      </c>
    </row>
    <row r="5829" spans="1:12">
      <c r="A5829" s="118">
        <v>44986</v>
      </c>
      <c r="B5829" t="s">
        <v>13036</v>
      </c>
      <c r="C5829" t="s">
        <v>13035</v>
      </c>
      <c r="D5829" t="s">
        <v>15162</v>
      </c>
      <c r="E5829" t="s">
        <v>15215</v>
      </c>
      <c r="F5829">
        <v>3445383</v>
      </c>
      <c r="G5829" t="s">
        <v>15214</v>
      </c>
      <c r="H5829" t="s">
        <v>13030</v>
      </c>
      <c r="I5829">
        <v>12.6</v>
      </c>
      <c r="J5829" t="s">
        <v>145</v>
      </c>
      <c r="K5829" t="s">
        <v>137</v>
      </c>
      <c r="L5829">
        <f>I5829*$Q$2/1000</f>
        <v>4.6620000000000003E-3</v>
      </c>
    </row>
    <row r="5830" spans="1:12">
      <c r="A5830" s="118">
        <v>44986</v>
      </c>
      <c r="B5830" t="s">
        <v>13036</v>
      </c>
      <c r="C5830" t="s">
        <v>13035</v>
      </c>
      <c r="D5830" t="s">
        <v>14345</v>
      </c>
      <c r="E5830" t="s">
        <v>15213</v>
      </c>
      <c r="F5830" t="s">
        <v>13447</v>
      </c>
      <c r="G5830" t="s">
        <v>13446</v>
      </c>
      <c r="H5830" t="s">
        <v>13030</v>
      </c>
      <c r="I5830">
        <v>12.6</v>
      </c>
      <c r="J5830" t="s">
        <v>145</v>
      </c>
      <c r="K5830" t="s">
        <v>137</v>
      </c>
      <c r="L5830">
        <f>I5830*$Q$2/1000</f>
        <v>4.6620000000000003E-3</v>
      </c>
    </row>
    <row r="5831" spans="1:12">
      <c r="A5831" s="118">
        <v>45078</v>
      </c>
      <c r="B5831" t="s">
        <v>261</v>
      </c>
      <c r="C5831" t="s">
        <v>260</v>
      </c>
      <c r="D5831" t="s">
        <v>15212</v>
      </c>
      <c r="E5831" t="s">
        <v>15211</v>
      </c>
      <c r="F5831">
        <v>31202208</v>
      </c>
      <c r="G5831" t="s">
        <v>15210</v>
      </c>
      <c r="H5831" t="s">
        <v>139</v>
      </c>
      <c r="I5831">
        <v>55</v>
      </c>
      <c r="J5831" t="s">
        <v>145</v>
      </c>
      <c r="K5831" t="s">
        <v>137</v>
      </c>
      <c r="L5831">
        <f>I5831*$Q$2/100/1000</f>
        <v>2.0350000000000001E-4</v>
      </c>
    </row>
    <row r="5832" spans="1:12">
      <c r="A5832" s="118">
        <v>44986</v>
      </c>
      <c r="B5832" t="s">
        <v>13036</v>
      </c>
      <c r="C5832" t="s">
        <v>13035</v>
      </c>
      <c r="D5832" t="s">
        <v>15095</v>
      </c>
      <c r="E5832" t="s">
        <v>15209</v>
      </c>
      <c r="F5832">
        <v>34204625</v>
      </c>
      <c r="G5832" t="s">
        <v>13534</v>
      </c>
      <c r="H5832" t="s">
        <v>13030</v>
      </c>
      <c r="I5832">
        <v>12.6</v>
      </c>
      <c r="J5832" t="s">
        <v>145</v>
      </c>
      <c r="K5832" t="s">
        <v>137</v>
      </c>
      <c r="L5832">
        <f>I5832*$Q$2/1000</f>
        <v>4.6620000000000003E-3</v>
      </c>
    </row>
    <row r="5833" spans="1:12">
      <c r="A5833" s="118">
        <v>45078</v>
      </c>
      <c r="B5833" t="s">
        <v>261</v>
      </c>
      <c r="C5833" t="s">
        <v>260</v>
      </c>
      <c r="D5833" t="s">
        <v>10543</v>
      </c>
      <c r="E5833" t="s">
        <v>15208</v>
      </c>
      <c r="F5833">
        <v>101011726</v>
      </c>
      <c r="G5833" t="s">
        <v>3649</v>
      </c>
      <c r="H5833" t="s">
        <v>139</v>
      </c>
      <c r="I5833">
        <v>55</v>
      </c>
      <c r="J5833" t="s">
        <v>145</v>
      </c>
      <c r="K5833" t="s">
        <v>137</v>
      </c>
      <c r="L5833">
        <f>I5833*$Q$2/100/1000</f>
        <v>2.0350000000000001E-4</v>
      </c>
    </row>
    <row r="5834" spans="1:12">
      <c r="A5834" s="118">
        <v>44986</v>
      </c>
      <c r="B5834" t="s">
        <v>13036</v>
      </c>
      <c r="C5834" t="s">
        <v>13035</v>
      </c>
      <c r="D5834" t="s">
        <v>13536</v>
      </c>
      <c r="E5834" t="s">
        <v>15207</v>
      </c>
      <c r="F5834">
        <v>34204625</v>
      </c>
      <c r="G5834" t="s">
        <v>13534</v>
      </c>
      <c r="H5834" t="s">
        <v>13030</v>
      </c>
      <c r="I5834">
        <v>12.6</v>
      </c>
      <c r="J5834" t="s">
        <v>145</v>
      </c>
      <c r="K5834" t="s">
        <v>137</v>
      </c>
      <c r="L5834">
        <f>I5834*$Q$2/1000</f>
        <v>4.6620000000000003E-3</v>
      </c>
    </row>
    <row r="5835" spans="1:12">
      <c r="A5835" s="118">
        <v>44986</v>
      </c>
      <c r="B5835" t="s">
        <v>13036</v>
      </c>
      <c r="C5835" t="s">
        <v>13035</v>
      </c>
      <c r="D5835" t="s">
        <v>15206</v>
      </c>
      <c r="E5835" t="s">
        <v>15205</v>
      </c>
      <c r="F5835" t="s">
        <v>14905</v>
      </c>
      <c r="G5835" t="s">
        <v>14904</v>
      </c>
      <c r="H5835" t="s">
        <v>13030</v>
      </c>
      <c r="I5835">
        <v>12.6</v>
      </c>
      <c r="J5835" t="s">
        <v>145</v>
      </c>
      <c r="K5835" t="s">
        <v>137</v>
      </c>
      <c r="L5835">
        <f>I5835*$Q$2/1000</f>
        <v>4.6620000000000003E-3</v>
      </c>
    </row>
    <row r="5836" spans="1:12">
      <c r="A5836" s="118">
        <v>45078</v>
      </c>
      <c r="B5836" t="s">
        <v>574</v>
      </c>
      <c r="C5836" t="s">
        <v>573</v>
      </c>
      <c r="D5836" t="s">
        <v>12084</v>
      </c>
      <c r="E5836" t="s">
        <v>15204</v>
      </c>
      <c r="F5836">
        <v>101012395</v>
      </c>
      <c r="G5836" t="s">
        <v>570</v>
      </c>
      <c r="H5836" t="s">
        <v>569</v>
      </c>
      <c r="I5836">
        <v>298</v>
      </c>
      <c r="J5836" t="s">
        <v>145</v>
      </c>
      <c r="K5836" t="s">
        <v>137</v>
      </c>
      <c r="L5836">
        <f>I5836*$Q$2/100/1000</f>
        <v>1.1026E-3</v>
      </c>
    </row>
    <row r="5837" spans="1:12">
      <c r="A5837" s="118">
        <v>44986</v>
      </c>
      <c r="B5837" t="s">
        <v>13036</v>
      </c>
      <c r="C5837" t="s">
        <v>13035</v>
      </c>
      <c r="D5837" t="s">
        <v>15175</v>
      </c>
      <c r="E5837" t="s">
        <v>15203</v>
      </c>
      <c r="F5837" t="s">
        <v>13257</v>
      </c>
      <c r="G5837" t="s">
        <v>13256</v>
      </c>
      <c r="H5837" t="s">
        <v>13030</v>
      </c>
      <c r="I5837">
        <v>12.6</v>
      </c>
      <c r="J5837" t="s">
        <v>145</v>
      </c>
      <c r="K5837" t="s">
        <v>137</v>
      </c>
      <c r="L5837">
        <f>I5837*$Q$2/1000</f>
        <v>4.6620000000000003E-3</v>
      </c>
    </row>
    <row r="5838" spans="1:12">
      <c r="A5838" s="118">
        <v>45078</v>
      </c>
      <c r="B5838" t="s">
        <v>574</v>
      </c>
      <c r="C5838" t="s">
        <v>573</v>
      </c>
      <c r="D5838" t="s">
        <v>2730</v>
      </c>
      <c r="E5838" t="s">
        <v>15202</v>
      </c>
      <c r="F5838" t="s">
        <v>5100</v>
      </c>
      <c r="G5838" t="s">
        <v>5099</v>
      </c>
      <c r="H5838" t="s">
        <v>569</v>
      </c>
      <c r="I5838">
        <v>298</v>
      </c>
      <c r="J5838" t="s">
        <v>145</v>
      </c>
      <c r="K5838" t="s">
        <v>137</v>
      </c>
      <c r="L5838">
        <f>I5838*$Q$2/100/1000</f>
        <v>1.1026E-3</v>
      </c>
    </row>
    <row r="5839" spans="1:12">
      <c r="A5839" s="118">
        <v>44986</v>
      </c>
      <c r="B5839" t="s">
        <v>13036</v>
      </c>
      <c r="C5839" t="s">
        <v>13035</v>
      </c>
      <c r="D5839" t="s">
        <v>15192</v>
      </c>
      <c r="E5839" t="s">
        <v>15201</v>
      </c>
      <c r="F5839" t="s">
        <v>14697</v>
      </c>
      <c r="G5839" t="s">
        <v>14696</v>
      </c>
      <c r="H5839" t="s">
        <v>13030</v>
      </c>
      <c r="I5839">
        <v>12.6</v>
      </c>
      <c r="J5839" t="s">
        <v>145</v>
      </c>
      <c r="K5839" t="s">
        <v>137</v>
      </c>
      <c r="L5839">
        <f>I5839*$Q$2/1000</f>
        <v>4.6620000000000003E-3</v>
      </c>
    </row>
    <row r="5840" spans="1:12">
      <c r="A5840" s="118">
        <v>45078</v>
      </c>
      <c r="B5840" t="s">
        <v>144</v>
      </c>
      <c r="C5840" t="s">
        <v>143</v>
      </c>
      <c r="D5840" t="s">
        <v>15200</v>
      </c>
      <c r="E5840" t="s">
        <v>15199</v>
      </c>
      <c r="F5840">
        <v>101014001</v>
      </c>
      <c r="G5840" t="s">
        <v>884</v>
      </c>
      <c r="H5840" t="s">
        <v>139</v>
      </c>
      <c r="I5840">
        <v>22.2</v>
      </c>
      <c r="J5840" t="s">
        <v>138</v>
      </c>
      <c r="K5840" t="s">
        <v>137</v>
      </c>
      <c r="L5840">
        <f>I5840*$Q$2/1000</f>
        <v>8.2140000000000008E-3</v>
      </c>
    </row>
    <row r="5841" spans="1:12">
      <c r="A5841" s="118">
        <v>44986</v>
      </c>
      <c r="B5841" t="s">
        <v>13036</v>
      </c>
      <c r="C5841" t="s">
        <v>13035</v>
      </c>
      <c r="D5841" t="s">
        <v>15192</v>
      </c>
      <c r="E5841" t="s">
        <v>15198</v>
      </c>
      <c r="F5841" t="s">
        <v>15086</v>
      </c>
      <c r="G5841" t="s">
        <v>15085</v>
      </c>
      <c r="H5841" t="s">
        <v>13030</v>
      </c>
      <c r="I5841">
        <v>12.6</v>
      </c>
      <c r="J5841" t="s">
        <v>145</v>
      </c>
      <c r="K5841" t="s">
        <v>137</v>
      </c>
      <c r="L5841">
        <f>I5841*$Q$2/1000</f>
        <v>4.6620000000000003E-3</v>
      </c>
    </row>
    <row r="5842" spans="1:12">
      <c r="A5842" s="118">
        <v>44986</v>
      </c>
      <c r="B5842" t="s">
        <v>13036</v>
      </c>
      <c r="C5842" t="s">
        <v>13035</v>
      </c>
      <c r="D5842" t="s">
        <v>14097</v>
      </c>
      <c r="E5842" t="s">
        <v>15197</v>
      </c>
      <c r="F5842">
        <v>1</v>
      </c>
      <c r="G5842" t="s">
        <v>667</v>
      </c>
      <c r="H5842" t="s">
        <v>13030</v>
      </c>
      <c r="I5842">
        <v>12.6</v>
      </c>
      <c r="J5842" t="s">
        <v>145</v>
      </c>
      <c r="K5842" t="s">
        <v>137</v>
      </c>
      <c r="L5842">
        <f>I5842*$Q$2/1000</f>
        <v>4.6620000000000003E-3</v>
      </c>
    </row>
    <row r="5843" spans="1:12">
      <c r="A5843" s="118">
        <v>45078</v>
      </c>
      <c r="B5843" t="s">
        <v>205</v>
      </c>
      <c r="C5843" t="s">
        <v>204</v>
      </c>
      <c r="D5843" t="s">
        <v>12730</v>
      </c>
      <c r="E5843" t="s">
        <v>15196</v>
      </c>
      <c r="F5843">
        <v>66205215</v>
      </c>
      <c r="G5843" t="s">
        <v>201</v>
      </c>
      <c r="H5843" t="s">
        <v>200</v>
      </c>
      <c r="I5843">
        <v>6781</v>
      </c>
      <c r="J5843" t="s">
        <v>199</v>
      </c>
      <c r="K5843" t="s">
        <v>198</v>
      </c>
      <c r="L5843">
        <f>I5843*$Q$4/10/1000</f>
        <v>1.1924057587200001</v>
      </c>
    </row>
    <row r="5844" spans="1:12">
      <c r="A5844" s="118">
        <v>44986</v>
      </c>
      <c r="B5844" t="s">
        <v>13036</v>
      </c>
      <c r="C5844" t="s">
        <v>13035</v>
      </c>
      <c r="D5844" t="s">
        <v>15195</v>
      </c>
      <c r="E5844" t="s">
        <v>15194</v>
      </c>
      <c r="F5844">
        <v>4245159</v>
      </c>
      <c r="G5844" t="s">
        <v>15193</v>
      </c>
      <c r="H5844" t="s">
        <v>13030</v>
      </c>
      <c r="I5844">
        <v>12.6</v>
      </c>
      <c r="J5844" t="s">
        <v>145</v>
      </c>
      <c r="K5844" t="s">
        <v>137</v>
      </c>
      <c r="L5844">
        <f>I5844*$Q$2/1000</f>
        <v>4.6620000000000003E-3</v>
      </c>
    </row>
    <row r="5845" spans="1:12">
      <c r="A5845" s="118">
        <v>44986</v>
      </c>
      <c r="B5845" t="s">
        <v>13036</v>
      </c>
      <c r="C5845" t="s">
        <v>13035</v>
      </c>
      <c r="D5845" t="s">
        <v>15192</v>
      </c>
      <c r="E5845" t="s">
        <v>15191</v>
      </c>
      <c r="F5845" t="s">
        <v>15086</v>
      </c>
      <c r="G5845" t="s">
        <v>15085</v>
      </c>
      <c r="H5845" t="s">
        <v>13030</v>
      </c>
      <c r="I5845">
        <v>12.6</v>
      </c>
      <c r="J5845" t="s">
        <v>145</v>
      </c>
      <c r="K5845" t="s">
        <v>137</v>
      </c>
      <c r="L5845">
        <f>I5845*$Q$2/1000</f>
        <v>4.6620000000000003E-3</v>
      </c>
    </row>
    <row r="5846" spans="1:12">
      <c r="A5846" s="118">
        <v>44986</v>
      </c>
      <c r="B5846" t="s">
        <v>13036</v>
      </c>
      <c r="C5846" t="s">
        <v>13035</v>
      </c>
      <c r="D5846" t="s">
        <v>13529</v>
      </c>
      <c r="E5846" t="s">
        <v>15190</v>
      </c>
      <c r="F5846">
        <v>13206634</v>
      </c>
      <c r="G5846" t="s">
        <v>15189</v>
      </c>
      <c r="H5846" t="s">
        <v>13030</v>
      </c>
      <c r="I5846">
        <v>12.6</v>
      </c>
      <c r="J5846" t="s">
        <v>145</v>
      </c>
      <c r="K5846" t="s">
        <v>137</v>
      </c>
      <c r="L5846">
        <f>I5846*$Q$2/1000</f>
        <v>4.6620000000000003E-3</v>
      </c>
    </row>
    <row r="5847" spans="1:12">
      <c r="A5847" s="118">
        <v>45078</v>
      </c>
      <c r="B5847" t="s">
        <v>460</v>
      </c>
      <c r="C5847" t="s">
        <v>459</v>
      </c>
      <c r="D5847" t="s">
        <v>12592</v>
      </c>
      <c r="E5847" t="s">
        <v>15188</v>
      </c>
      <c r="F5847">
        <v>50204185</v>
      </c>
      <c r="G5847" t="s">
        <v>12929</v>
      </c>
      <c r="H5847" t="s">
        <v>455</v>
      </c>
      <c r="I5847">
        <v>103.6</v>
      </c>
      <c r="J5847" t="s">
        <v>145</v>
      </c>
      <c r="K5847" t="s">
        <v>137</v>
      </c>
      <c r="L5847">
        <f>I5847*$Q$2/100/1000</f>
        <v>3.8331999999999998E-4</v>
      </c>
    </row>
    <row r="5848" spans="1:12">
      <c r="A5848" s="118">
        <v>45078</v>
      </c>
      <c r="B5848" t="s">
        <v>460</v>
      </c>
      <c r="C5848" t="s">
        <v>459</v>
      </c>
      <c r="D5848" t="s">
        <v>10415</v>
      </c>
      <c r="E5848" t="s">
        <v>15187</v>
      </c>
      <c r="F5848">
        <v>50204185</v>
      </c>
      <c r="G5848" t="s">
        <v>12929</v>
      </c>
      <c r="H5848" t="s">
        <v>455</v>
      </c>
      <c r="I5848">
        <v>103.6</v>
      </c>
      <c r="J5848" t="s">
        <v>145</v>
      </c>
      <c r="K5848" t="s">
        <v>137</v>
      </c>
      <c r="L5848">
        <f>I5848*$Q$2/100/1000</f>
        <v>3.8331999999999998E-4</v>
      </c>
    </row>
    <row r="5849" spans="1:12">
      <c r="A5849" s="118">
        <v>45078</v>
      </c>
      <c r="B5849" t="s">
        <v>460</v>
      </c>
      <c r="C5849" t="s">
        <v>459</v>
      </c>
      <c r="D5849" t="s">
        <v>6690</v>
      </c>
      <c r="E5849" t="s">
        <v>15186</v>
      </c>
      <c r="F5849">
        <v>50204185</v>
      </c>
      <c r="G5849" t="s">
        <v>12929</v>
      </c>
      <c r="H5849" t="s">
        <v>455</v>
      </c>
      <c r="I5849">
        <v>103.6</v>
      </c>
      <c r="J5849" t="s">
        <v>145</v>
      </c>
      <c r="K5849" t="s">
        <v>137</v>
      </c>
      <c r="L5849">
        <f>I5849*$Q$2/100/1000</f>
        <v>3.8331999999999998E-4</v>
      </c>
    </row>
    <row r="5850" spans="1:12">
      <c r="A5850" s="118">
        <v>45017</v>
      </c>
      <c r="B5850" t="s">
        <v>5342</v>
      </c>
      <c r="C5850" t="s">
        <v>5341</v>
      </c>
      <c r="D5850" t="s">
        <v>15185</v>
      </c>
      <c r="E5850" t="s">
        <v>15184</v>
      </c>
      <c r="F5850" s="119" t="s">
        <v>15183</v>
      </c>
      <c r="G5850" t="s">
        <v>15182</v>
      </c>
      <c r="H5850" t="s">
        <v>5336</v>
      </c>
      <c r="I5850">
        <v>49.6</v>
      </c>
      <c r="J5850" t="s">
        <v>223</v>
      </c>
      <c r="K5850" t="s">
        <v>137</v>
      </c>
      <c r="L5850">
        <f>I5850*$Q$5/1000</f>
        <v>5.0430800000000005E-2</v>
      </c>
    </row>
    <row r="5851" spans="1:12">
      <c r="A5851" s="118">
        <v>45017</v>
      </c>
      <c r="B5851" t="s">
        <v>13036</v>
      </c>
      <c r="C5851" t="s">
        <v>13035</v>
      </c>
      <c r="D5851" t="s">
        <v>14349</v>
      </c>
      <c r="E5851" t="s">
        <v>15181</v>
      </c>
      <c r="F5851" s="119">
        <v>42205754</v>
      </c>
      <c r="G5851" t="s">
        <v>13119</v>
      </c>
      <c r="H5851" t="s">
        <v>13030</v>
      </c>
      <c r="I5851">
        <v>12.6</v>
      </c>
      <c r="J5851" t="s">
        <v>145</v>
      </c>
      <c r="K5851" t="s">
        <v>137</v>
      </c>
      <c r="L5851">
        <f>I5851*$Q$2/1000</f>
        <v>4.6620000000000003E-3</v>
      </c>
    </row>
    <row r="5852" spans="1:12">
      <c r="A5852" s="118">
        <v>45017</v>
      </c>
      <c r="B5852" t="s">
        <v>13036</v>
      </c>
      <c r="C5852" t="s">
        <v>13035</v>
      </c>
      <c r="D5852" t="s">
        <v>15180</v>
      </c>
      <c r="E5852" t="s">
        <v>15179</v>
      </c>
      <c r="F5852" s="119">
        <v>13206885</v>
      </c>
      <c r="G5852" t="s">
        <v>13548</v>
      </c>
      <c r="H5852" t="s">
        <v>13030</v>
      </c>
      <c r="I5852">
        <v>12.6</v>
      </c>
      <c r="J5852" t="s">
        <v>145</v>
      </c>
      <c r="K5852" t="s">
        <v>137</v>
      </c>
      <c r="L5852">
        <f>I5852*$Q$2/1000</f>
        <v>4.6620000000000003E-3</v>
      </c>
    </row>
    <row r="5853" spans="1:12">
      <c r="A5853" s="118">
        <v>45017</v>
      </c>
      <c r="B5853" t="s">
        <v>13036</v>
      </c>
      <c r="C5853" t="s">
        <v>13035</v>
      </c>
      <c r="D5853" t="s">
        <v>14444</v>
      </c>
      <c r="E5853" t="s">
        <v>15178</v>
      </c>
      <c r="F5853" s="119">
        <v>3445349</v>
      </c>
      <c r="G5853" t="s">
        <v>15177</v>
      </c>
      <c r="H5853" t="s">
        <v>13030</v>
      </c>
      <c r="I5853">
        <v>12.6</v>
      </c>
      <c r="J5853" t="s">
        <v>145</v>
      </c>
      <c r="K5853" t="s">
        <v>137</v>
      </c>
      <c r="L5853">
        <f>I5853*$Q$2/1000</f>
        <v>4.6620000000000003E-3</v>
      </c>
    </row>
    <row r="5854" spans="1:12">
      <c r="A5854" s="118">
        <v>45017</v>
      </c>
      <c r="B5854" t="s">
        <v>13036</v>
      </c>
      <c r="C5854" t="s">
        <v>13035</v>
      </c>
      <c r="D5854" t="s">
        <v>14491</v>
      </c>
      <c r="E5854" t="s">
        <v>15176</v>
      </c>
      <c r="F5854" s="119">
        <v>51208078</v>
      </c>
      <c r="G5854" t="s">
        <v>14489</v>
      </c>
      <c r="H5854" t="s">
        <v>13030</v>
      </c>
      <c r="I5854">
        <v>12.6</v>
      </c>
      <c r="J5854" t="s">
        <v>145</v>
      </c>
      <c r="K5854" t="s">
        <v>137</v>
      </c>
      <c r="L5854">
        <f>I5854*$Q$2/1000</f>
        <v>4.6620000000000003E-3</v>
      </c>
    </row>
    <row r="5855" spans="1:12">
      <c r="A5855" s="118">
        <v>45017</v>
      </c>
      <c r="B5855" t="s">
        <v>13036</v>
      </c>
      <c r="C5855" t="s">
        <v>13035</v>
      </c>
      <c r="D5855" t="s">
        <v>15175</v>
      </c>
      <c r="E5855" t="s">
        <v>15174</v>
      </c>
      <c r="F5855" s="119" t="s">
        <v>13257</v>
      </c>
      <c r="G5855" t="s">
        <v>13256</v>
      </c>
      <c r="H5855" t="s">
        <v>13030</v>
      </c>
      <c r="I5855">
        <v>12.6</v>
      </c>
      <c r="J5855" t="s">
        <v>145</v>
      </c>
      <c r="K5855" t="s">
        <v>137</v>
      </c>
      <c r="L5855">
        <f>I5855*$Q$2/1000</f>
        <v>4.6620000000000003E-3</v>
      </c>
    </row>
    <row r="5856" spans="1:12">
      <c r="A5856" s="118">
        <v>45017</v>
      </c>
      <c r="B5856" t="s">
        <v>13036</v>
      </c>
      <c r="C5856" t="s">
        <v>13035</v>
      </c>
      <c r="D5856" t="s">
        <v>14457</v>
      </c>
      <c r="E5856" t="s">
        <v>15173</v>
      </c>
      <c r="F5856" s="119">
        <v>101048768</v>
      </c>
      <c r="G5856" t="s">
        <v>13823</v>
      </c>
      <c r="H5856" t="s">
        <v>13030</v>
      </c>
      <c r="I5856">
        <v>12.6</v>
      </c>
      <c r="J5856" t="s">
        <v>145</v>
      </c>
      <c r="K5856" t="s">
        <v>137</v>
      </c>
      <c r="L5856">
        <f>I5856*$Q$2/1000</f>
        <v>4.6620000000000003E-3</v>
      </c>
    </row>
    <row r="5857" spans="1:12">
      <c r="A5857" s="118">
        <v>45017</v>
      </c>
      <c r="B5857" t="s">
        <v>13036</v>
      </c>
      <c r="C5857" t="s">
        <v>13035</v>
      </c>
      <c r="D5857" t="s">
        <v>14739</v>
      </c>
      <c r="E5857" t="s">
        <v>15172</v>
      </c>
      <c r="F5857" s="119">
        <v>101024397</v>
      </c>
      <c r="G5857" t="s">
        <v>13134</v>
      </c>
      <c r="H5857" t="s">
        <v>13030</v>
      </c>
      <c r="I5857">
        <v>12.6</v>
      </c>
      <c r="J5857" t="s">
        <v>145</v>
      </c>
      <c r="K5857" t="s">
        <v>137</v>
      </c>
      <c r="L5857">
        <f>I5857*$Q$2/1000</f>
        <v>4.6620000000000003E-3</v>
      </c>
    </row>
    <row r="5858" spans="1:12">
      <c r="A5858" s="118">
        <v>45017</v>
      </c>
      <c r="B5858" t="s">
        <v>13036</v>
      </c>
      <c r="C5858" t="s">
        <v>13035</v>
      </c>
      <c r="D5858" t="s">
        <v>13123</v>
      </c>
      <c r="E5858" t="s">
        <v>15171</v>
      </c>
      <c r="F5858" s="119">
        <v>101025603</v>
      </c>
      <c r="G5858" t="s">
        <v>13178</v>
      </c>
      <c r="H5858" t="s">
        <v>13030</v>
      </c>
      <c r="I5858">
        <v>12.6</v>
      </c>
      <c r="J5858" t="s">
        <v>145</v>
      </c>
      <c r="K5858" t="s">
        <v>137</v>
      </c>
      <c r="L5858">
        <f>I5858*$Q$2/1000</f>
        <v>4.6620000000000003E-3</v>
      </c>
    </row>
    <row r="5859" spans="1:12">
      <c r="A5859" s="118">
        <v>45017</v>
      </c>
      <c r="B5859" t="s">
        <v>13036</v>
      </c>
      <c r="C5859" t="s">
        <v>13035</v>
      </c>
      <c r="D5859" t="s">
        <v>13999</v>
      </c>
      <c r="E5859" t="s">
        <v>15170</v>
      </c>
      <c r="F5859" s="119">
        <v>13206264</v>
      </c>
      <c r="G5859" t="s">
        <v>13997</v>
      </c>
      <c r="H5859" t="s">
        <v>13030</v>
      </c>
      <c r="I5859">
        <v>12.6</v>
      </c>
      <c r="J5859" t="s">
        <v>145</v>
      </c>
      <c r="K5859" t="s">
        <v>137</v>
      </c>
      <c r="L5859">
        <f>I5859*$Q$2/1000</f>
        <v>4.6620000000000003E-3</v>
      </c>
    </row>
    <row r="5860" spans="1:12">
      <c r="A5860" s="118">
        <v>45017</v>
      </c>
      <c r="B5860" t="s">
        <v>13036</v>
      </c>
      <c r="C5860" t="s">
        <v>13035</v>
      </c>
      <c r="D5860" t="s">
        <v>14354</v>
      </c>
      <c r="E5860" t="s">
        <v>15169</v>
      </c>
      <c r="F5860" s="119" t="s">
        <v>14230</v>
      </c>
      <c r="G5860" t="s">
        <v>14229</v>
      </c>
      <c r="H5860" t="s">
        <v>13030</v>
      </c>
      <c r="I5860">
        <v>12.6</v>
      </c>
      <c r="J5860" t="s">
        <v>145</v>
      </c>
      <c r="K5860" t="s">
        <v>137</v>
      </c>
      <c r="L5860">
        <f>I5860*$Q$2/1000</f>
        <v>4.6620000000000003E-3</v>
      </c>
    </row>
    <row r="5861" spans="1:12">
      <c r="A5861" s="118">
        <v>45017</v>
      </c>
      <c r="B5861" t="s">
        <v>13036</v>
      </c>
      <c r="C5861" t="s">
        <v>13035</v>
      </c>
      <c r="D5861" t="s">
        <v>15077</v>
      </c>
      <c r="E5861" t="s">
        <v>15168</v>
      </c>
      <c r="F5861" s="119">
        <v>13206264</v>
      </c>
      <c r="G5861" t="s">
        <v>13997</v>
      </c>
      <c r="H5861" t="s">
        <v>13030</v>
      </c>
      <c r="I5861">
        <v>12.6</v>
      </c>
      <c r="J5861" t="s">
        <v>145</v>
      </c>
      <c r="K5861" t="s">
        <v>137</v>
      </c>
      <c r="L5861">
        <f>I5861*$Q$2/1000</f>
        <v>4.6620000000000003E-3</v>
      </c>
    </row>
    <row r="5862" spans="1:12">
      <c r="A5862" s="118">
        <v>45017</v>
      </c>
      <c r="B5862" t="s">
        <v>13036</v>
      </c>
      <c r="C5862" t="s">
        <v>13035</v>
      </c>
      <c r="D5862" t="s">
        <v>14961</v>
      </c>
      <c r="E5862" t="s">
        <v>15167</v>
      </c>
      <c r="F5862" s="119">
        <v>101034435</v>
      </c>
      <c r="G5862" t="s">
        <v>13139</v>
      </c>
      <c r="H5862" t="s">
        <v>13030</v>
      </c>
      <c r="I5862">
        <v>12.6</v>
      </c>
      <c r="J5862" t="s">
        <v>145</v>
      </c>
      <c r="K5862" t="s">
        <v>137</v>
      </c>
      <c r="L5862">
        <f>I5862*$Q$2/1000</f>
        <v>4.6620000000000003E-3</v>
      </c>
    </row>
    <row r="5863" spans="1:12">
      <c r="A5863" s="118">
        <v>45017</v>
      </c>
      <c r="B5863" t="s">
        <v>13036</v>
      </c>
      <c r="C5863" t="s">
        <v>13035</v>
      </c>
      <c r="D5863" t="s">
        <v>14097</v>
      </c>
      <c r="E5863" t="s">
        <v>15166</v>
      </c>
      <c r="F5863" s="119">
        <v>101034435</v>
      </c>
      <c r="G5863" t="s">
        <v>13139</v>
      </c>
      <c r="H5863" t="s">
        <v>13030</v>
      </c>
      <c r="I5863">
        <v>12.6</v>
      </c>
      <c r="J5863" t="s">
        <v>145</v>
      </c>
      <c r="K5863" t="s">
        <v>137</v>
      </c>
      <c r="L5863">
        <f>I5863*$Q$2/1000</f>
        <v>4.6620000000000003E-3</v>
      </c>
    </row>
    <row r="5864" spans="1:12">
      <c r="A5864" s="118">
        <v>45017</v>
      </c>
      <c r="B5864" t="s">
        <v>13036</v>
      </c>
      <c r="C5864" t="s">
        <v>13035</v>
      </c>
      <c r="D5864" t="s">
        <v>15037</v>
      </c>
      <c r="E5864" t="s">
        <v>15165</v>
      </c>
      <c r="F5864" s="119">
        <v>101034435</v>
      </c>
      <c r="G5864" t="s">
        <v>13139</v>
      </c>
      <c r="H5864" t="s">
        <v>13030</v>
      </c>
      <c r="I5864">
        <v>12.6</v>
      </c>
      <c r="J5864" t="s">
        <v>145</v>
      </c>
      <c r="K5864" t="s">
        <v>137</v>
      </c>
      <c r="L5864">
        <f>I5864*$Q$2/1000</f>
        <v>4.6620000000000003E-3</v>
      </c>
    </row>
    <row r="5865" spans="1:12">
      <c r="A5865" s="118">
        <v>45017</v>
      </c>
      <c r="B5865" t="s">
        <v>13036</v>
      </c>
      <c r="C5865" t="s">
        <v>13035</v>
      </c>
      <c r="D5865" t="s">
        <v>14248</v>
      </c>
      <c r="E5865" t="s">
        <v>15164</v>
      </c>
      <c r="F5865" s="119">
        <v>101034435</v>
      </c>
      <c r="G5865" t="s">
        <v>13139</v>
      </c>
      <c r="H5865" t="s">
        <v>13030</v>
      </c>
      <c r="I5865">
        <v>12.6</v>
      </c>
      <c r="J5865" t="s">
        <v>145</v>
      </c>
      <c r="K5865" t="s">
        <v>137</v>
      </c>
      <c r="L5865">
        <f>I5865*$Q$2/1000</f>
        <v>4.6620000000000003E-3</v>
      </c>
    </row>
    <row r="5866" spans="1:12">
      <c r="A5866" s="118">
        <v>45017</v>
      </c>
      <c r="B5866" t="s">
        <v>13036</v>
      </c>
      <c r="C5866" t="s">
        <v>13035</v>
      </c>
      <c r="D5866" t="s">
        <v>14488</v>
      </c>
      <c r="E5866" t="s">
        <v>15163</v>
      </c>
      <c r="F5866" s="119">
        <v>101034435</v>
      </c>
      <c r="G5866" t="s">
        <v>13139</v>
      </c>
      <c r="H5866" t="s">
        <v>13030</v>
      </c>
      <c r="I5866">
        <v>12.6</v>
      </c>
      <c r="J5866" t="s">
        <v>145</v>
      </c>
      <c r="K5866" t="s">
        <v>137</v>
      </c>
      <c r="L5866">
        <f>I5866*$Q$2/1000</f>
        <v>4.6620000000000003E-3</v>
      </c>
    </row>
    <row r="5867" spans="1:12">
      <c r="A5867" s="118">
        <v>45017</v>
      </c>
      <c r="B5867" t="s">
        <v>13036</v>
      </c>
      <c r="C5867" t="s">
        <v>13035</v>
      </c>
      <c r="D5867" t="s">
        <v>15162</v>
      </c>
      <c r="E5867" t="s">
        <v>15161</v>
      </c>
      <c r="F5867" s="119">
        <v>42205151</v>
      </c>
      <c r="G5867" t="s">
        <v>15160</v>
      </c>
      <c r="H5867" t="s">
        <v>13030</v>
      </c>
      <c r="I5867">
        <v>12.6</v>
      </c>
      <c r="J5867" t="s">
        <v>145</v>
      </c>
      <c r="K5867" t="s">
        <v>137</v>
      </c>
      <c r="L5867">
        <f>I5867*$Q$2/1000</f>
        <v>4.6620000000000003E-3</v>
      </c>
    </row>
    <row r="5868" spans="1:12">
      <c r="A5868" s="118">
        <v>45017</v>
      </c>
      <c r="B5868" t="s">
        <v>13036</v>
      </c>
      <c r="C5868" t="s">
        <v>13035</v>
      </c>
      <c r="D5868" t="s">
        <v>14702</v>
      </c>
      <c r="E5868" t="s">
        <v>15159</v>
      </c>
      <c r="F5868" s="119">
        <v>101031721</v>
      </c>
      <c r="G5868" t="s">
        <v>13844</v>
      </c>
      <c r="H5868" t="s">
        <v>13030</v>
      </c>
      <c r="I5868">
        <v>12.6</v>
      </c>
      <c r="J5868" t="s">
        <v>145</v>
      </c>
      <c r="K5868" t="s">
        <v>137</v>
      </c>
      <c r="L5868">
        <f>I5868*$Q$2/1000</f>
        <v>4.6620000000000003E-3</v>
      </c>
    </row>
    <row r="5869" spans="1:12">
      <c r="A5869" s="118">
        <v>45078</v>
      </c>
      <c r="B5869" t="s">
        <v>240</v>
      </c>
      <c r="C5869" t="s">
        <v>239</v>
      </c>
      <c r="D5869" t="s">
        <v>13016</v>
      </c>
      <c r="E5869" t="s">
        <v>15158</v>
      </c>
      <c r="F5869" t="s">
        <v>7590</v>
      </c>
      <c r="G5869" t="s">
        <v>7589</v>
      </c>
      <c r="H5869" t="s">
        <v>235</v>
      </c>
      <c r="I5869">
        <v>390</v>
      </c>
      <c r="J5869" t="s">
        <v>145</v>
      </c>
      <c r="K5869" t="s">
        <v>137</v>
      </c>
      <c r="L5869">
        <f>I5869*$Q$2/100/1000</f>
        <v>1.4430000000000001E-3</v>
      </c>
    </row>
    <row r="5870" spans="1:12">
      <c r="A5870" s="118">
        <v>45078</v>
      </c>
      <c r="B5870" t="s">
        <v>240</v>
      </c>
      <c r="C5870" t="s">
        <v>239</v>
      </c>
      <c r="D5870" t="s">
        <v>976</v>
      </c>
      <c r="E5870" t="s">
        <v>15157</v>
      </c>
      <c r="F5870" t="s">
        <v>7590</v>
      </c>
      <c r="G5870" t="s">
        <v>7589</v>
      </c>
      <c r="H5870" t="s">
        <v>235</v>
      </c>
      <c r="I5870">
        <v>390</v>
      </c>
      <c r="J5870" t="s">
        <v>145</v>
      </c>
      <c r="K5870" t="s">
        <v>137</v>
      </c>
      <c r="L5870">
        <f>I5870*$Q$2/100/1000</f>
        <v>1.4430000000000001E-3</v>
      </c>
    </row>
    <row r="5871" spans="1:12">
      <c r="A5871" s="118">
        <v>45017</v>
      </c>
      <c r="B5871" t="s">
        <v>13036</v>
      </c>
      <c r="C5871" t="s">
        <v>13035</v>
      </c>
      <c r="D5871" t="s">
        <v>14426</v>
      </c>
      <c r="E5871" t="s">
        <v>15156</v>
      </c>
      <c r="F5871" s="119">
        <v>101034435</v>
      </c>
      <c r="G5871" t="s">
        <v>13139</v>
      </c>
      <c r="H5871" t="s">
        <v>13030</v>
      </c>
      <c r="I5871">
        <v>12.6</v>
      </c>
      <c r="J5871" t="s">
        <v>145</v>
      </c>
      <c r="K5871" t="s">
        <v>137</v>
      </c>
      <c r="L5871">
        <f>I5871*$Q$2/1000</f>
        <v>4.6620000000000003E-3</v>
      </c>
    </row>
    <row r="5872" spans="1:12">
      <c r="A5872" s="118">
        <v>45017</v>
      </c>
      <c r="B5872" t="s">
        <v>13036</v>
      </c>
      <c r="C5872" t="s">
        <v>13035</v>
      </c>
      <c r="D5872" t="s">
        <v>14852</v>
      </c>
      <c r="E5872" t="s">
        <v>15155</v>
      </c>
      <c r="F5872" s="119">
        <v>101042092</v>
      </c>
      <c r="G5872" t="s">
        <v>13331</v>
      </c>
      <c r="H5872" t="s">
        <v>13030</v>
      </c>
      <c r="I5872">
        <v>12.6</v>
      </c>
      <c r="J5872" t="s">
        <v>145</v>
      </c>
      <c r="K5872" t="s">
        <v>137</v>
      </c>
      <c r="L5872">
        <f>I5872*$Q$2/1000</f>
        <v>4.6620000000000003E-3</v>
      </c>
    </row>
    <row r="5873" spans="1:12">
      <c r="A5873" s="118">
        <v>45078</v>
      </c>
      <c r="B5873" t="s">
        <v>240</v>
      </c>
      <c r="C5873" t="s">
        <v>239</v>
      </c>
      <c r="D5873" t="s">
        <v>7577</v>
      </c>
      <c r="E5873" t="s">
        <v>15154</v>
      </c>
      <c r="F5873" t="s">
        <v>768</v>
      </c>
      <c r="G5873" t="s">
        <v>767</v>
      </c>
      <c r="H5873" t="s">
        <v>235</v>
      </c>
      <c r="I5873">
        <v>390</v>
      </c>
      <c r="J5873" t="s">
        <v>145</v>
      </c>
      <c r="K5873" t="s">
        <v>137</v>
      </c>
      <c r="L5873">
        <f>I5873*$Q$2/100/1000</f>
        <v>1.4430000000000001E-3</v>
      </c>
    </row>
    <row r="5874" spans="1:12">
      <c r="A5874" s="118">
        <v>45017</v>
      </c>
      <c r="B5874" t="s">
        <v>13036</v>
      </c>
      <c r="C5874" t="s">
        <v>13035</v>
      </c>
      <c r="D5874" t="s">
        <v>14543</v>
      </c>
      <c r="E5874" t="s">
        <v>15153</v>
      </c>
      <c r="F5874" s="119">
        <v>3145072</v>
      </c>
      <c r="G5874" t="s">
        <v>14497</v>
      </c>
      <c r="H5874" t="s">
        <v>13030</v>
      </c>
      <c r="I5874">
        <v>12.6</v>
      </c>
      <c r="J5874" t="s">
        <v>145</v>
      </c>
      <c r="K5874" t="s">
        <v>137</v>
      </c>
      <c r="L5874">
        <f>I5874*$Q$2/1000</f>
        <v>4.6620000000000003E-3</v>
      </c>
    </row>
    <row r="5875" spans="1:12">
      <c r="A5875" s="118">
        <v>45017</v>
      </c>
      <c r="B5875" t="s">
        <v>13036</v>
      </c>
      <c r="C5875" t="s">
        <v>13035</v>
      </c>
      <c r="D5875" t="s">
        <v>15077</v>
      </c>
      <c r="E5875" t="s">
        <v>15152</v>
      </c>
      <c r="F5875" s="119">
        <v>101038591</v>
      </c>
      <c r="G5875" t="s">
        <v>15097</v>
      </c>
      <c r="H5875" t="s">
        <v>13030</v>
      </c>
      <c r="I5875">
        <v>12.6</v>
      </c>
      <c r="J5875" t="s">
        <v>145</v>
      </c>
      <c r="K5875" t="s">
        <v>137</v>
      </c>
      <c r="L5875">
        <f>I5875*$Q$2/1000</f>
        <v>4.6620000000000003E-3</v>
      </c>
    </row>
    <row r="5876" spans="1:12">
      <c r="A5876" s="118">
        <v>45017</v>
      </c>
      <c r="B5876" t="s">
        <v>13036</v>
      </c>
      <c r="C5876" t="s">
        <v>13035</v>
      </c>
      <c r="D5876" t="s">
        <v>15151</v>
      </c>
      <c r="E5876" t="s">
        <v>15150</v>
      </c>
      <c r="F5876" s="119">
        <v>101031452</v>
      </c>
      <c r="G5876" t="s">
        <v>15149</v>
      </c>
      <c r="H5876" t="s">
        <v>13030</v>
      </c>
      <c r="I5876">
        <v>12.6</v>
      </c>
      <c r="J5876" t="s">
        <v>145</v>
      </c>
      <c r="K5876" t="s">
        <v>137</v>
      </c>
      <c r="L5876">
        <f>I5876*$Q$2/1000</f>
        <v>4.6620000000000003E-3</v>
      </c>
    </row>
    <row r="5877" spans="1:12">
      <c r="A5877" s="118">
        <v>45017</v>
      </c>
      <c r="B5877" t="s">
        <v>13036</v>
      </c>
      <c r="C5877" t="s">
        <v>13035</v>
      </c>
      <c r="D5877" t="s">
        <v>15148</v>
      </c>
      <c r="E5877" t="s">
        <v>15147</v>
      </c>
      <c r="F5877" s="119" t="s">
        <v>13148</v>
      </c>
      <c r="G5877" t="s">
        <v>13147</v>
      </c>
      <c r="H5877" t="s">
        <v>13030</v>
      </c>
      <c r="I5877">
        <v>12.6</v>
      </c>
      <c r="J5877" t="s">
        <v>145</v>
      </c>
      <c r="K5877" t="s">
        <v>137</v>
      </c>
      <c r="L5877">
        <f>I5877*$Q$2/1000</f>
        <v>4.6620000000000003E-3</v>
      </c>
    </row>
    <row r="5878" spans="1:12">
      <c r="A5878" s="118">
        <v>45017</v>
      </c>
      <c r="B5878" t="s">
        <v>13036</v>
      </c>
      <c r="C5878" t="s">
        <v>13035</v>
      </c>
      <c r="D5878" t="s">
        <v>14881</v>
      </c>
      <c r="E5878" t="s">
        <v>15146</v>
      </c>
      <c r="F5878" s="119">
        <v>101042174</v>
      </c>
      <c r="G5878" t="s">
        <v>15145</v>
      </c>
      <c r="H5878" t="s">
        <v>13030</v>
      </c>
      <c r="I5878">
        <v>12.6</v>
      </c>
      <c r="J5878" t="s">
        <v>145</v>
      </c>
      <c r="K5878" t="s">
        <v>137</v>
      </c>
      <c r="L5878">
        <f>I5878*$Q$2/1000</f>
        <v>4.6620000000000003E-3</v>
      </c>
    </row>
    <row r="5879" spans="1:12">
      <c r="A5879" s="118">
        <v>45017</v>
      </c>
      <c r="B5879" t="s">
        <v>13036</v>
      </c>
      <c r="C5879" t="s">
        <v>13035</v>
      </c>
      <c r="D5879" t="s">
        <v>15144</v>
      </c>
      <c r="E5879" t="s">
        <v>15143</v>
      </c>
      <c r="F5879" s="119" t="s">
        <v>763</v>
      </c>
      <c r="G5879" t="s">
        <v>762</v>
      </c>
      <c r="H5879" t="s">
        <v>13030</v>
      </c>
      <c r="I5879">
        <v>12.6</v>
      </c>
      <c r="J5879" t="s">
        <v>145</v>
      </c>
      <c r="K5879" t="s">
        <v>137</v>
      </c>
      <c r="L5879">
        <f>I5879*$Q$2/1000</f>
        <v>4.6620000000000003E-3</v>
      </c>
    </row>
    <row r="5880" spans="1:12">
      <c r="A5880" s="118">
        <v>45078</v>
      </c>
      <c r="B5880" t="s">
        <v>180</v>
      </c>
      <c r="C5880" t="s">
        <v>179</v>
      </c>
      <c r="D5880" t="s">
        <v>15142</v>
      </c>
      <c r="E5880" t="s">
        <v>15141</v>
      </c>
      <c r="F5880">
        <v>4300</v>
      </c>
      <c r="G5880" t="s">
        <v>1636</v>
      </c>
      <c r="H5880" t="s">
        <v>174</v>
      </c>
      <c r="I5880">
        <v>3154</v>
      </c>
      <c r="J5880" t="s">
        <v>173</v>
      </c>
      <c r="K5880" t="s">
        <v>172</v>
      </c>
      <c r="L5880">
        <f>I5880*$Q$3/(1000/25)</f>
        <v>2.5295079999999999</v>
      </c>
    </row>
    <row r="5881" spans="1:12">
      <c r="A5881" s="118">
        <v>45017</v>
      </c>
      <c r="B5881" t="s">
        <v>13036</v>
      </c>
      <c r="C5881" t="s">
        <v>13035</v>
      </c>
      <c r="D5881" t="s">
        <v>15140</v>
      </c>
      <c r="E5881" t="s">
        <v>15139</v>
      </c>
      <c r="F5881" s="119" t="s">
        <v>15138</v>
      </c>
      <c r="G5881" t="s">
        <v>15137</v>
      </c>
      <c r="H5881" t="s">
        <v>13030</v>
      </c>
      <c r="I5881">
        <v>12.6</v>
      </c>
      <c r="J5881" t="s">
        <v>145</v>
      </c>
      <c r="K5881" t="s">
        <v>137</v>
      </c>
      <c r="L5881">
        <f>I5881*$Q$2/1000</f>
        <v>4.6620000000000003E-3</v>
      </c>
    </row>
    <row r="5882" spans="1:12">
      <c r="A5882" s="118">
        <v>45017</v>
      </c>
      <c r="B5882" t="s">
        <v>13036</v>
      </c>
      <c r="C5882" t="s">
        <v>13035</v>
      </c>
      <c r="D5882" t="s">
        <v>15136</v>
      </c>
      <c r="E5882" t="s">
        <v>15135</v>
      </c>
      <c r="F5882" s="119">
        <v>101030400</v>
      </c>
      <c r="G5882" t="s">
        <v>15132</v>
      </c>
      <c r="H5882" t="s">
        <v>13030</v>
      </c>
      <c r="I5882">
        <v>12.6</v>
      </c>
      <c r="J5882" t="s">
        <v>145</v>
      </c>
      <c r="K5882" t="s">
        <v>137</v>
      </c>
      <c r="L5882">
        <f>I5882*$Q$2/1000</f>
        <v>4.6620000000000003E-3</v>
      </c>
    </row>
    <row r="5883" spans="1:12">
      <c r="A5883" s="118">
        <v>45017</v>
      </c>
      <c r="B5883" t="s">
        <v>13036</v>
      </c>
      <c r="C5883" t="s">
        <v>13035</v>
      </c>
      <c r="D5883" t="s">
        <v>15134</v>
      </c>
      <c r="E5883" t="s">
        <v>15133</v>
      </c>
      <c r="F5883" s="119">
        <v>101030400</v>
      </c>
      <c r="G5883" t="s">
        <v>15132</v>
      </c>
      <c r="H5883" t="s">
        <v>13030</v>
      </c>
      <c r="I5883">
        <v>12.6</v>
      </c>
      <c r="J5883" t="s">
        <v>145</v>
      </c>
      <c r="K5883" t="s">
        <v>137</v>
      </c>
      <c r="L5883">
        <f>I5883*$Q$2/1000</f>
        <v>4.6620000000000003E-3</v>
      </c>
    </row>
    <row r="5884" spans="1:12">
      <c r="A5884" s="118">
        <v>45017</v>
      </c>
      <c r="B5884" t="s">
        <v>13036</v>
      </c>
      <c r="C5884" t="s">
        <v>13035</v>
      </c>
      <c r="D5884" t="s">
        <v>15131</v>
      </c>
      <c r="E5884" t="s">
        <v>15130</v>
      </c>
      <c r="F5884" s="119" t="s">
        <v>15129</v>
      </c>
      <c r="G5884" t="s">
        <v>15128</v>
      </c>
      <c r="H5884" t="s">
        <v>13030</v>
      </c>
      <c r="I5884">
        <v>12.6</v>
      </c>
      <c r="J5884" t="s">
        <v>145</v>
      </c>
      <c r="K5884" t="s">
        <v>137</v>
      </c>
      <c r="L5884">
        <f>I5884*$Q$2/1000</f>
        <v>4.6620000000000003E-3</v>
      </c>
    </row>
    <row r="5885" spans="1:12">
      <c r="A5885" s="118">
        <v>45017</v>
      </c>
      <c r="B5885" t="s">
        <v>13036</v>
      </c>
      <c r="C5885" t="s">
        <v>13035</v>
      </c>
      <c r="D5885" t="s">
        <v>14852</v>
      </c>
      <c r="E5885" t="s">
        <v>15127</v>
      </c>
      <c r="F5885" s="119">
        <v>101050292</v>
      </c>
      <c r="G5885" t="s">
        <v>13172</v>
      </c>
      <c r="H5885" t="s">
        <v>13030</v>
      </c>
      <c r="I5885">
        <v>12.6</v>
      </c>
      <c r="J5885" t="s">
        <v>145</v>
      </c>
      <c r="K5885" t="s">
        <v>137</v>
      </c>
      <c r="L5885">
        <f>I5885*$Q$2/1000</f>
        <v>4.6620000000000003E-3</v>
      </c>
    </row>
    <row r="5886" spans="1:12">
      <c r="A5886" s="118">
        <v>45017</v>
      </c>
      <c r="B5886" t="s">
        <v>13036</v>
      </c>
      <c r="C5886" t="s">
        <v>13035</v>
      </c>
      <c r="D5886" t="s">
        <v>14488</v>
      </c>
      <c r="E5886" t="s">
        <v>15126</v>
      </c>
      <c r="F5886" s="119">
        <v>101026762</v>
      </c>
      <c r="G5886" t="s">
        <v>15125</v>
      </c>
      <c r="H5886" t="s">
        <v>13030</v>
      </c>
      <c r="I5886">
        <v>12.6</v>
      </c>
      <c r="J5886" t="s">
        <v>145</v>
      </c>
      <c r="K5886" t="s">
        <v>137</v>
      </c>
      <c r="L5886">
        <f>I5886*$Q$2/1000</f>
        <v>4.6620000000000003E-3</v>
      </c>
    </row>
    <row r="5887" spans="1:12">
      <c r="A5887" s="118">
        <v>45017</v>
      </c>
      <c r="B5887" t="s">
        <v>13036</v>
      </c>
      <c r="C5887" t="s">
        <v>13035</v>
      </c>
      <c r="D5887" t="s">
        <v>15124</v>
      </c>
      <c r="E5887" t="s">
        <v>15123</v>
      </c>
      <c r="F5887" s="119" t="s">
        <v>14638</v>
      </c>
      <c r="G5887" t="s">
        <v>14637</v>
      </c>
      <c r="H5887" t="s">
        <v>13030</v>
      </c>
      <c r="I5887">
        <v>12.6</v>
      </c>
      <c r="J5887" t="s">
        <v>145</v>
      </c>
      <c r="K5887" t="s">
        <v>137</v>
      </c>
      <c r="L5887">
        <f>I5887*$Q$2/1000</f>
        <v>4.6620000000000003E-3</v>
      </c>
    </row>
    <row r="5888" spans="1:12">
      <c r="A5888" s="118">
        <v>45017</v>
      </c>
      <c r="B5888" t="s">
        <v>13036</v>
      </c>
      <c r="C5888" t="s">
        <v>13035</v>
      </c>
      <c r="D5888" t="s">
        <v>14775</v>
      </c>
      <c r="E5888" t="s">
        <v>15122</v>
      </c>
      <c r="F5888" s="119">
        <v>33202552</v>
      </c>
      <c r="G5888" t="s">
        <v>14174</v>
      </c>
      <c r="H5888" t="s">
        <v>13030</v>
      </c>
      <c r="I5888">
        <v>12.6</v>
      </c>
      <c r="J5888" t="s">
        <v>145</v>
      </c>
      <c r="K5888" t="s">
        <v>137</v>
      </c>
      <c r="L5888">
        <f>I5888*$Q$2/1000</f>
        <v>4.6620000000000003E-3</v>
      </c>
    </row>
    <row r="5889" spans="1:12">
      <c r="A5889" s="118">
        <v>45017</v>
      </c>
      <c r="B5889" t="s">
        <v>13036</v>
      </c>
      <c r="C5889" t="s">
        <v>13035</v>
      </c>
      <c r="D5889" t="s">
        <v>14903</v>
      </c>
      <c r="E5889" t="s">
        <v>15121</v>
      </c>
      <c r="F5889" s="119">
        <v>101045474</v>
      </c>
      <c r="G5889" t="s">
        <v>13599</v>
      </c>
      <c r="H5889" t="s">
        <v>13030</v>
      </c>
      <c r="I5889">
        <v>12.6</v>
      </c>
      <c r="J5889" t="s">
        <v>145</v>
      </c>
      <c r="K5889" t="s">
        <v>137</v>
      </c>
      <c r="L5889">
        <f>I5889*$Q$2/1000</f>
        <v>4.6620000000000003E-3</v>
      </c>
    </row>
    <row r="5890" spans="1:12">
      <c r="A5890" s="118">
        <v>45078</v>
      </c>
      <c r="B5890" t="s">
        <v>240</v>
      </c>
      <c r="C5890" t="s">
        <v>239</v>
      </c>
      <c r="D5890" t="s">
        <v>13016</v>
      </c>
      <c r="E5890" t="s">
        <v>15120</v>
      </c>
      <c r="F5890" t="s">
        <v>1501</v>
      </c>
      <c r="G5890" t="s">
        <v>1500</v>
      </c>
      <c r="H5890" t="s">
        <v>235</v>
      </c>
      <c r="I5890">
        <v>390</v>
      </c>
      <c r="J5890" t="s">
        <v>145</v>
      </c>
      <c r="K5890" t="s">
        <v>137</v>
      </c>
      <c r="L5890">
        <f>I5890*$Q$2/100/1000</f>
        <v>1.4430000000000001E-3</v>
      </c>
    </row>
    <row r="5891" spans="1:12">
      <c r="A5891" s="118">
        <v>45017</v>
      </c>
      <c r="B5891" t="s">
        <v>13036</v>
      </c>
      <c r="C5891" t="s">
        <v>13035</v>
      </c>
      <c r="D5891" t="s">
        <v>15037</v>
      </c>
      <c r="E5891" t="s">
        <v>15119</v>
      </c>
      <c r="F5891" s="119">
        <v>101010791</v>
      </c>
      <c r="G5891" t="s">
        <v>15118</v>
      </c>
      <c r="H5891" t="s">
        <v>13030</v>
      </c>
      <c r="I5891">
        <v>12.6</v>
      </c>
      <c r="J5891" t="s">
        <v>145</v>
      </c>
      <c r="K5891" t="s">
        <v>137</v>
      </c>
      <c r="L5891">
        <f>I5891*$Q$2/1000</f>
        <v>4.6620000000000003E-3</v>
      </c>
    </row>
    <row r="5892" spans="1:12">
      <c r="A5892" s="118">
        <v>45017</v>
      </c>
      <c r="B5892" t="s">
        <v>13036</v>
      </c>
      <c r="C5892" t="s">
        <v>13035</v>
      </c>
      <c r="D5892" t="s">
        <v>14407</v>
      </c>
      <c r="E5892" t="s">
        <v>15117</v>
      </c>
      <c r="F5892" s="119" t="s">
        <v>15116</v>
      </c>
      <c r="G5892" t="s">
        <v>15115</v>
      </c>
      <c r="H5892" t="s">
        <v>13030</v>
      </c>
      <c r="I5892">
        <v>12.6</v>
      </c>
      <c r="J5892" t="s">
        <v>145</v>
      </c>
      <c r="K5892" t="s">
        <v>137</v>
      </c>
      <c r="L5892">
        <f>I5892*$Q$2/1000</f>
        <v>4.6620000000000003E-3</v>
      </c>
    </row>
    <row r="5893" spans="1:12">
      <c r="A5893" s="118">
        <v>45078</v>
      </c>
      <c r="B5893" t="s">
        <v>305</v>
      </c>
      <c r="C5893" t="s">
        <v>304</v>
      </c>
      <c r="D5893" t="s">
        <v>9624</v>
      </c>
      <c r="E5893" t="s">
        <v>15114</v>
      </c>
      <c r="F5893" t="s">
        <v>1167</v>
      </c>
      <c r="G5893" t="s">
        <v>1166</v>
      </c>
      <c r="H5893" t="s">
        <v>300</v>
      </c>
      <c r="I5893">
        <v>12.8</v>
      </c>
      <c r="J5893" t="s">
        <v>145</v>
      </c>
      <c r="K5893" t="s">
        <v>137</v>
      </c>
      <c r="L5893">
        <f>I5893*$Q$2/100/1000</f>
        <v>4.7360000000000001E-5</v>
      </c>
    </row>
    <row r="5894" spans="1:12">
      <c r="A5894" s="118">
        <v>45017</v>
      </c>
      <c r="B5894" t="s">
        <v>13036</v>
      </c>
      <c r="C5894" t="s">
        <v>13035</v>
      </c>
      <c r="D5894" t="s">
        <v>14918</v>
      </c>
      <c r="E5894" t="s">
        <v>15113</v>
      </c>
      <c r="F5894" s="119">
        <v>57207371</v>
      </c>
      <c r="G5894" t="s">
        <v>13455</v>
      </c>
      <c r="H5894" t="s">
        <v>13030</v>
      </c>
      <c r="I5894">
        <v>12.6</v>
      </c>
      <c r="J5894" t="s">
        <v>145</v>
      </c>
      <c r="K5894" t="s">
        <v>137</v>
      </c>
      <c r="L5894">
        <f>I5894*$Q$2/1000</f>
        <v>4.6620000000000003E-3</v>
      </c>
    </row>
    <row r="5895" spans="1:12">
      <c r="A5895" s="118">
        <v>45017</v>
      </c>
      <c r="B5895" t="s">
        <v>13036</v>
      </c>
      <c r="C5895" t="s">
        <v>13035</v>
      </c>
      <c r="D5895" t="s">
        <v>14737</v>
      </c>
      <c r="E5895" t="s">
        <v>15112</v>
      </c>
      <c r="F5895" s="119">
        <v>101018492</v>
      </c>
      <c r="G5895" t="s">
        <v>13124</v>
      </c>
      <c r="H5895" t="s">
        <v>13030</v>
      </c>
      <c r="I5895">
        <v>12.6</v>
      </c>
      <c r="J5895" t="s">
        <v>145</v>
      </c>
      <c r="K5895" t="s">
        <v>137</v>
      </c>
      <c r="L5895">
        <f>I5895*$Q$2/1000</f>
        <v>4.6620000000000003E-3</v>
      </c>
    </row>
    <row r="5896" spans="1:12">
      <c r="A5896" s="118">
        <v>45017</v>
      </c>
      <c r="B5896" t="s">
        <v>13036</v>
      </c>
      <c r="C5896" t="s">
        <v>13035</v>
      </c>
      <c r="D5896" t="s">
        <v>14191</v>
      </c>
      <c r="E5896" t="s">
        <v>15111</v>
      </c>
      <c r="F5896" s="119" t="s">
        <v>14189</v>
      </c>
      <c r="G5896" t="s">
        <v>14188</v>
      </c>
      <c r="H5896" t="s">
        <v>13030</v>
      </c>
      <c r="I5896">
        <v>12.6</v>
      </c>
      <c r="J5896" t="s">
        <v>145</v>
      </c>
      <c r="K5896" t="s">
        <v>137</v>
      </c>
      <c r="L5896">
        <f>I5896*$Q$2/1000</f>
        <v>4.6620000000000003E-3</v>
      </c>
    </row>
    <row r="5897" spans="1:12">
      <c r="A5897" s="118">
        <v>45017</v>
      </c>
      <c r="B5897" t="s">
        <v>13036</v>
      </c>
      <c r="C5897" t="s">
        <v>13035</v>
      </c>
      <c r="D5897" t="s">
        <v>13876</v>
      </c>
      <c r="E5897" t="s">
        <v>15110</v>
      </c>
      <c r="F5897" s="119">
        <v>42205934</v>
      </c>
      <c r="G5897" t="s">
        <v>13592</v>
      </c>
      <c r="H5897" t="s">
        <v>13030</v>
      </c>
      <c r="I5897">
        <v>12.6</v>
      </c>
      <c r="J5897" t="s">
        <v>145</v>
      </c>
      <c r="K5897" t="s">
        <v>137</v>
      </c>
      <c r="L5897">
        <f>I5897*$Q$2/1000</f>
        <v>4.6620000000000003E-3</v>
      </c>
    </row>
    <row r="5898" spans="1:12" ht="30">
      <c r="A5898" s="118">
        <v>45017</v>
      </c>
      <c r="B5898" t="s">
        <v>13036</v>
      </c>
      <c r="C5898" t="s">
        <v>13035</v>
      </c>
      <c r="D5898" t="s">
        <v>15109</v>
      </c>
      <c r="E5898" t="s">
        <v>15108</v>
      </c>
      <c r="F5898" s="119">
        <v>42205754</v>
      </c>
      <c r="G5898" s="126" t="s">
        <v>15107</v>
      </c>
      <c r="H5898" t="s">
        <v>13030</v>
      </c>
      <c r="I5898">
        <v>12.6</v>
      </c>
      <c r="J5898" t="s">
        <v>145</v>
      </c>
      <c r="K5898" t="s">
        <v>137</v>
      </c>
      <c r="L5898">
        <f>I5898*$Q$2/1000</f>
        <v>4.6620000000000003E-3</v>
      </c>
    </row>
    <row r="5899" spans="1:12">
      <c r="A5899" s="118">
        <v>45017</v>
      </c>
      <c r="B5899" t="s">
        <v>13036</v>
      </c>
      <c r="C5899" t="s">
        <v>13035</v>
      </c>
      <c r="D5899" t="s">
        <v>15106</v>
      </c>
      <c r="E5899" t="s">
        <v>15105</v>
      </c>
      <c r="F5899" s="119">
        <v>101021377</v>
      </c>
      <c r="G5899" t="s">
        <v>15104</v>
      </c>
      <c r="H5899" t="s">
        <v>13030</v>
      </c>
      <c r="I5899">
        <v>12.6</v>
      </c>
      <c r="J5899" t="s">
        <v>145</v>
      </c>
      <c r="K5899" t="s">
        <v>137</v>
      </c>
      <c r="L5899">
        <f>I5899*$Q$2/1000</f>
        <v>4.6620000000000003E-3</v>
      </c>
    </row>
    <row r="5900" spans="1:12">
      <c r="A5900" s="118">
        <v>45078</v>
      </c>
      <c r="B5900" t="s">
        <v>261</v>
      </c>
      <c r="C5900" t="s">
        <v>260</v>
      </c>
      <c r="D5900" t="s">
        <v>15100</v>
      </c>
      <c r="E5900" t="s">
        <v>15103</v>
      </c>
      <c r="F5900" t="s">
        <v>15102</v>
      </c>
      <c r="G5900" t="s">
        <v>15101</v>
      </c>
      <c r="H5900" t="s">
        <v>139</v>
      </c>
      <c r="I5900">
        <v>55</v>
      </c>
      <c r="J5900" t="s">
        <v>145</v>
      </c>
      <c r="K5900" t="s">
        <v>137</v>
      </c>
      <c r="L5900">
        <f>I5900*$Q$2/100/1000</f>
        <v>2.0350000000000001E-4</v>
      </c>
    </row>
    <row r="5901" spans="1:12">
      <c r="A5901" s="118">
        <v>45078</v>
      </c>
      <c r="B5901" t="s">
        <v>261</v>
      </c>
      <c r="C5901" t="s">
        <v>260</v>
      </c>
      <c r="D5901" t="s">
        <v>15100</v>
      </c>
      <c r="E5901" t="s">
        <v>15099</v>
      </c>
      <c r="F5901">
        <v>101028605</v>
      </c>
      <c r="G5901" t="s">
        <v>9482</v>
      </c>
      <c r="H5901" t="s">
        <v>139</v>
      </c>
      <c r="I5901">
        <v>55</v>
      </c>
      <c r="J5901" t="s">
        <v>145</v>
      </c>
      <c r="K5901" t="s">
        <v>137</v>
      </c>
      <c r="L5901">
        <f>I5901*$Q$2/100/1000</f>
        <v>2.0350000000000001E-4</v>
      </c>
    </row>
    <row r="5902" spans="1:12">
      <c r="A5902" s="118">
        <v>45017</v>
      </c>
      <c r="B5902" t="s">
        <v>13036</v>
      </c>
      <c r="C5902" t="s">
        <v>13035</v>
      </c>
      <c r="D5902" t="s">
        <v>15077</v>
      </c>
      <c r="E5902" t="s">
        <v>15098</v>
      </c>
      <c r="F5902" s="119">
        <v>101038591</v>
      </c>
      <c r="G5902" t="s">
        <v>15097</v>
      </c>
      <c r="H5902" t="s">
        <v>13030</v>
      </c>
      <c r="I5902">
        <v>12.6</v>
      </c>
      <c r="J5902" t="s">
        <v>145</v>
      </c>
      <c r="K5902" t="s">
        <v>137</v>
      </c>
      <c r="L5902">
        <f>I5902*$Q$2/1000</f>
        <v>4.6620000000000003E-3</v>
      </c>
    </row>
    <row r="5903" spans="1:12">
      <c r="A5903" s="118">
        <v>45017</v>
      </c>
      <c r="B5903" t="s">
        <v>13036</v>
      </c>
      <c r="C5903" t="s">
        <v>13035</v>
      </c>
      <c r="D5903" t="s">
        <v>14828</v>
      </c>
      <c r="E5903" t="s">
        <v>15096</v>
      </c>
      <c r="F5903" s="119">
        <v>101041215</v>
      </c>
      <c r="G5903" t="s">
        <v>14826</v>
      </c>
      <c r="H5903" t="s">
        <v>13030</v>
      </c>
      <c r="I5903">
        <v>12.6</v>
      </c>
      <c r="J5903" t="s">
        <v>145</v>
      </c>
      <c r="K5903" t="s">
        <v>137</v>
      </c>
      <c r="L5903">
        <f>I5903*$Q$2/1000</f>
        <v>4.6620000000000003E-3</v>
      </c>
    </row>
    <row r="5904" spans="1:12">
      <c r="A5904" s="118">
        <v>45017</v>
      </c>
      <c r="B5904" t="s">
        <v>13036</v>
      </c>
      <c r="C5904" t="s">
        <v>13035</v>
      </c>
      <c r="D5904" t="s">
        <v>15095</v>
      </c>
      <c r="E5904" t="s">
        <v>15094</v>
      </c>
      <c r="F5904" s="119">
        <v>57207485</v>
      </c>
      <c r="G5904" t="s">
        <v>14916</v>
      </c>
      <c r="H5904" t="s">
        <v>13030</v>
      </c>
      <c r="I5904">
        <v>12.6</v>
      </c>
      <c r="J5904" t="s">
        <v>145</v>
      </c>
      <c r="K5904" t="s">
        <v>137</v>
      </c>
      <c r="L5904">
        <f>I5904*$Q$2/1000</f>
        <v>4.6620000000000003E-3</v>
      </c>
    </row>
    <row r="5905" spans="1:12">
      <c r="A5905" s="118">
        <v>45017</v>
      </c>
      <c r="B5905" t="s">
        <v>13036</v>
      </c>
      <c r="C5905" t="s">
        <v>13035</v>
      </c>
      <c r="D5905" t="s">
        <v>15092</v>
      </c>
      <c r="E5905" t="s">
        <v>15093</v>
      </c>
      <c r="F5905" s="119">
        <v>23202445</v>
      </c>
      <c r="G5905" t="s">
        <v>13415</v>
      </c>
      <c r="H5905" t="s">
        <v>13030</v>
      </c>
      <c r="I5905">
        <v>12.6</v>
      </c>
      <c r="J5905" t="s">
        <v>145</v>
      </c>
      <c r="K5905" t="s">
        <v>137</v>
      </c>
      <c r="L5905">
        <f>I5905*$Q$2/1000</f>
        <v>4.6620000000000003E-3</v>
      </c>
    </row>
    <row r="5906" spans="1:12">
      <c r="A5906" s="118">
        <v>45017</v>
      </c>
      <c r="B5906" t="s">
        <v>13036</v>
      </c>
      <c r="C5906" t="s">
        <v>13035</v>
      </c>
      <c r="D5906" t="s">
        <v>15092</v>
      </c>
      <c r="E5906" t="s">
        <v>15091</v>
      </c>
      <c r="F5906" s="119">
        <v>23202445</v>
      </c>
      <c r="G5906" t="s">
        <v>13415</v>
      </c>
      <c r="H5906" t="s">
        <v>13030</v>
      </c>
      <c r="I5906">
        <v>12.6</v>
      </c>
      <c r="J5906" t="s">
        <v>145</v>
      </c>
      <c r="K5906" t="s">
        <v>137</v>
      </c>
      <c r="L5906">
        <f>I5906*$Q$2/1000</f>
        <v>4.6620000000000003E-3</v>
      </c>
    </row>
    <row r="5907" spans="1:12">
      <c r="A5907" s="118">
        <v>45017</v>
      </c>
      <c r="B5907" t="s">
        <v>13036</v>
      </c>
      <c r="C5907" t="s">
        <v>13035</v>
      </c>
      <c r="D5907" t="s">
        <v>15090</v>
      </c>
      <c r="E5907" t="s">
        <v>15089</v>
      </c>
      <c r="F5907" s="119">
        <v>30203254</v>
      </c>
      <c r="G5907" t="s">
        <v>15088</v>
      </c>
      <c r="H5907" t="s">
        <v>13030</v>
      </c>
      <c r="I5907">
        <v>12.6</v>
      </c>
      <c r="J5907" t="s">
        <v>145</v>
      </c>
      <c r="K5907" t="s">
        <v>137</v>
      </c>
      <c r="L5907">
        <f>I5907*$Q$2/1000</f>
        <v>4.6620000000000003E-3</v>
      </c>
    </row>
    <row r="5908" spans="1:12">
      <c r="A5908" s="118">
        <v>45017</v>
      </c>
      <c r="B5908" t="s">
        <v>13036</v>
      </c>
      <c r="C5908" t="s">
        <v>13035</v>
      </c>
      <c r="D5908" t="s">
        <v>13838</v>
      </c>
      <c r="E5908" t="s">
        <v>15087</v>
      </c>
      <c r="F5908" s="119" t="s">
        <v>15086</v>
      </c>
      <c r="G5908" t="s">
        <v>15085</v>
      </c>
      <c r="H5908" t="s">
        <v>13030</v>
      </c>
      <c r="I5908">
        <v>12.6</v>
      </c>
      <c r="J5908" t="s">
        <v>145</v>
      </c>
      <c r="K5908" t="s">
        <v>137</v>
      </c>
      <c r="L5908">
        <f>I5908*$Q$2/1000</f>
        <v>4.6620000000000003E-3</v>
      </c>
    </row>
    <row r="5909" spans="1:12">
      <c r="A5909" s="118">
        <v>45017</v>
      </c>
      <c r="B5909" t="s">
        <v>13036</v>
      </c>
      <c r="C5909" t="s">
        <v>13035</v>
      </c>
      <c r="D5909" t="s">
        <v>14702</v>
      </c>
      <c r="E5909" t="s">
        <v>15084</v>
      </c>
      <c r="F5909" s="119">
        <v>13206264</v>
      </c>
      <c r="G5909" t="s">
        <v>13997</v>
      </c>
      <c r="H5909" t="s">
        <v>13030</v>
      </c>
      <c r="I5909">
        <v>12.6</v>
      </c>
      <c r="J5909" t="s">
        <v>145</v>
      </c>
      <c r="K5909" t="s">
        <v>137</v>
      </c>
      <c r="L5909">
        <f>I5909*$Q$2/1000</f>
        <v>4.6620000000000003E-3</v>
      </c>
    </row>
    <row r="5910" spans="1:12">
      <c r="A5910" s="118">
        <v>45017</v>
      </c>
      <c r="B5910" t="s">
        <v>13036</v>
      </c>
      <c r="C5910" t="s">
        <v>13035</v>
      </c>
      <c r="D5910" t="s">
        <v>15083</v>
      </c>
      <c r="E5910" t="s">
        <v>15082</v>
      </c>
      <c r="F5910" s="119">
        <v>42205144</v>
      </c>
      <c r="G5910" t="s">
        <v>13028</v>
      </c>
      <c r="H5910" t="s">
        <v>13030</v>
      </c>
      <c r="I5910">
        <v>12.6</v>
      </c>
      <c r="J5910" t="s">
        <v>145</v>
      </c>
      <c r="K5910" t="s">
        <v>137</v>
      </c>
      <c r="L5910">
        <f>I5910*$Q$2/1000</f>
        <v>4.6620000000000003E-3</v>
      </c>
    </row>
    <row r="5911" spans="1:12">
      <c r="A5911" s="118">
        <v>45017</v>
      </c>
      <c r="B5911" t="s">
        <v>13036</v>
      </c>
      <c r="C5911" t="s">
        <v>13035</v>
      </c>
      <c r="D5911" t="s">
        <v>15081</v>
      </c>
      <c r="E5911" t="s">
        <v>15080</v>
      </c>
      <c r="F5911" s="119">
        <v>3445335</v>
      </c>
      <c r="G5911" t="s">
        <v>13802</v>
      </c>
      <c r="H5911" t="s">
        <v>13030</v>
      </c>
      <c r="I5911">
        <v>12.6</v>
      </c>
      <c r="J5911" t="s">
        <v>145</v>
      </c>
      <c r="K5911" t="s">
        <v>137</v>
      </c>
      <c r="L5911">
        <f>I5911*$Q$2/1000</f>
        <v>4.6620000000000003E-3</v>
      </c>
    </row>
    <row r="5912" spans="1:12">
      <c r="A5912" s="118">
        <v>45017</v>
      </c>
      <c r="B5912" t="s">
        <v>13036</v>
      </c>
      <c r="C5912" t="s">
        <v>13035</v>
      </c>
      <c r="D5912" t="s">
        <v>15064</v>
      </c>
      <c r="E5912" t="s">
        <v>15079</v>
      </c>
      <c r="F5912" s="119" t="s">
        <v>13265</v>
      </c>
      <c r="G5912" t="s">
        <v>14893</v>
      </c>
      <c r="H5912" t="s">
        <v>13030</v>
      </c>
      <c r="I5912">
        <v>12.6</v>
      </c>
      <c r="J5912" t="s">
        <v>145</v>
      </c>
      <c r="K5912" t="s">
        <v>137</v>
      </c>
      <c r="L5912">
        <f>I5912*$Q$2/1000</f>
        <v>4.6620000000000003E-3</v>
      </c>
    </row>
    <row r="5913" spans="1:12">
      <c r="A5913" s="118">
        <v>45017</v>
      </c>
      <c r="B5913" t="s">
        <v>13036</v>
      </c>
      <c r="C5913" t="s">
        <v>13035</v>
      </c>
      <c r="D5913" t="s">
        <v>14694</v>
      </c>
      <c r="E5913" t="s">
        <v>15078</v>
      </c>
      <c r="F5913" s="119">
        <v>101017406</v>
      </c>
      <c r="G5913" t="s">
        <v>13195</v>
      </c>
      <c r="H5913" t="s">
        <v>13030</v>
      </c>
      <c r="I5913">
        <v>12.6</v>
      </c>
      <c r="J5913" t="s">
        <v>145</v>
      </c>
      <c r="K5913" t="s">
        <v>137</v>
      </c>
      <c r="L5913">
        <f>I5913*$Q$2/1000</f>
        <v>4.6620000000000003E-3</v>
      </c>
    </row>
    <row r="5914" spans="1:12">
      <c r="A5914" s="118">
        <v>45017</v>
      </c>
      <c r="B5914" t="s">
        <v>13036</v>
      </c>
      <c r="C5914" t="s">
        <v>13035</v>
      </c>
      <c r="D5914" t="s">
        <v>15077</v>
      </c>
      <c r="E5914" t="s">
        <v>15076</v>
      </c>
      <c r="F5914" s="119">
        <v>101026669</v>
      </c>
      <c r="G5914" t="s">
        <v>15075</v>
      </c>
      <c r="H5914" t="s">
        <v>13030</v>
      </c>
      <c r="I5914">
        <v>12.6</v>
      </c>
      <c r="J5914" t="s">
        <v>145</v>
      </c>
      <c r="K5914" t="s">
        <v>137</v>
      </c>
      <c r="L5914">
        <f>I5914*$Q$2/1000</f>
        <v>4.6620000000000003E-3</v>
      </c>
    </row>
    <row r="5915" spans="1:12">
      <c r="A5915" s="118">
        <v>45078</v>
      </c>
      <c r="B5915" t="s">
        <v>460</v>
      </c>
      <c r="C5915" t="s">
        <v>459</v>
      </c>
      <c r="D5915" t="s">
        <v>15074</v>
      </c>
      <c r="E5915" t="s">
        <v>15073</v>
      </c>
      <c r="F5915">
        <v>50204186</v>
      </c>
      <c r="G5915" t="s">
        <v>6688</v>
      </c>
      <c r="H5915" t="s">
        <v>455</v>
      </c>
      <c r="I5915">
        <v>103.6</v>
      </c>
      <c r="J5915" t="s">
        <v>145</v>
      </c>
      <c r="K5915" t="s">
        <v>137</v>
      </c>
      <c r="L5915">
        <f>I5915*$Q$2/100/1000</f>
        <v>3.8331999999999998E-4</v>
      </c>
    </row>
    <row r="5916" spans="1:12">
      <c r="A5916" s="118">
        <v>45078</v>
      </c>
      <c r="B5916" t="s">
        <v>460</v>
      </c>
      <c r="C5916" t="s">
        <v>459</v>
      </c>
      <c r="D5916" t="s">
        <v>15072</v>
      </c>
      <c r="E5916" t="s">
        <v>15071</v>
      </c>
      <c r="F5916">
        <v>50204186</v>
      </c>
      <c r="G5916" t="s">
        <v>6688</v>
      </c>
      <c r="H5916" t="s">
        <v>455</v>
      </c>
      <c r="I5916">
        <v>103.6</v>
      </c>
      <c r="J5916" t="s">
        <v>145</v>
      </c>
      <c r="K5916" t="s">
        <v>137</v>
      </c>
      <c r="L5916">
        <f>I5916*$Q$2/100/1000</f>
        <v>3.8331999999999998E-4</v>
      </c>
    </row>
    <row r="5917" spans="1:12">
      <c r="A5917" s="118">
        <v>45078</v>
      </c>
      <c r="B5917" t="s">
        <v>460</v>
      </c>
      <c r="C5917" t="s">
        <v>459</v>
      </c>
      <c r="D5917" t="s">
        <v>15070</v>
      </c>
      <c r="E5917" t="s">
        <v>15069</v>
      </c>
      <c r="F5917">
        <v>79203284</v>
      </c>
      <c r="G5917" t="s">
        <v>2305</v>
      </c>
      <c r="H5917" t="s">
        <v>455</v>
      </c>
      <c r="I5917">
        <v>103.6</v>
      </c>
      <c r="J5917" t="s">
        <v>145</v>
      </c>
      <c r="K5917" t="s">
        <v>137</v>
      </c>
      <c r="L5917">
        <f>I5917*$Q$2/100/1000</f>
        <v>3.8331999999999998E-4</v>
      </c>
    </row>
    <row r="5918" spans="1:12">
      <c r="A5918" s="118">
        <v>45017</v>
      </c>
      <c r="B5918" t="s">
        <v>13036</v>
      </c>
      <c r="C5918" t="s">
        <v>13035</v>
      </c>
      <c r="D5918" t="s">
        <v>14488</v>
      </c>
      <c r="E5918" t="s">
        <v>15068</v>
      </c>
      <c r="F5918" s="119">
        <v>101034435</v>
      </c>
      <c r="G5918" t="s">
        <v>13139</v>
      </c>
      <c r="H5918" t="s">
        <v>13030</v>
      </c>
      <c r="I5918">
        <v>12.6</v>
      </c>
      <c r="J5918" t="s">
        <v>145</v>
      </c>
      <c r="K5918" t="s">
        <v>137</v>
      </c>
      <c r="L5918">
        <f>I5918*$Q$2/1000</f>
        <v>4.6620000000000003E-3</v>
      </c>
    </row>
    <row r="5919" spans="1:12">
      <c r="A5919" s="118">
        <v>45017</v>
      </c>
      <c r="B5919" t="s">
        <v>13036</v>
      </c>
      <c r="C5919" t="s">
        <v>13035</v>
      </c>
      <c r="D5919" t="s">
        <v>14514</v>
      </c>
      <c r="E5919" t="s">
        <v>15067</v>
      </c>
      <c r="F5919" s="119" t="s">
        <v>13219</v>
      </c>
      <c r="G5919" t="s">
        <v>13218</v>
      </c>
      <c r="H5919" t="s">
        <v>13030</v>
      </c>
      <c r="I5919">
        <v>12.6</v>
      </c>
      <c r="J5919" t="s">
        <v>145</v>
      </c>
      <c r="K5919" t="s">
        <v>137</v>
      </c>
      <c r="L5919">
        <f>I5919*$Q$2/1000</f>
        <v>4.6620000000000003E-3</v>
      </c>
    </row>
    <row r="5920" spans="1:12">
      <c r="A5920" s="118">
        <v>45017</v>
      </c>
      <c r="B5920" t="s">
        <v>13036</v>
      </c>
      <c r="C5920" t="s">
        <v>13035</v>
      </c>
      <c r="D5920" t="s">
        <v>14621</v>
      </c>
      <c r="E5920" t="s">
        <v>15066</v>
      </c>
      <c r="F5920" s="119" t="s">
        <v>13219</v>
      </c>
      <c r="G5920" t="s">
        <v>13218</v>
      </c>
      <c r="H5920" t="s">
        <v>13030</v>
      </c>
      <c r="I5920">
        <v>12.6</v>
      </c>
      <c r="J5920" t="s">
        <v>145</v>
      </c>
      <c r="K5920" t="s">
        <v>137</v>
      </c>
      <c r="L5920">
        <f>I5920*$Q$2/1000</f>
        <v>4.6620000000000003E-3</v>
      </c>
    </row>
    <row r="5921" spans="1:12">
      <c r="A5921" s="118">
        <v>45017</v>
      </c>
      <c r="B5921" t="s">
        <v>13036</v>
      </c>
      <c r="C5921" t="s">
        <v>13035</v>
      </c>
      <c r="D5921" t="s">
        <v>15064</v>
      </c>
      <c r="E5921" t="s">
        <v>15065</v>
      </c>
      <c r="F5921" s="119" t="s">
        <v>13546</v>
      </c>
      <c r="G5921" t="s">
        <v>13545</v>
      </c>
      <c r="H5921" t="s">
        <v>13030</v>
      </c>
      <c r="I5921">
        <v>12.6</v>
      </c>
      <c r="J5921" t="s">
        <v>145</v>
      </c>
      <c r="K5921" t="s">
        <v>137</v>
      </c>
      <c r="L5921">
        <f>I5921*$Q$2/1000</f>
        <v>4.6620000000000003E-3</v>
      </c>
    </row>
    <row r="5922" spans="1:12">
      <c r="A5922" s="118">
        <v>45017</v>
      </c>
      <c r="B5922" t="s">
        <v>13036</v>
      </c>
      <c r="C5922" t="s">
        <v>13035</v>
      </c>
      <c r="D5922" t="s">
        <v>15064</v>
      </c>
      <c r="E5922" t="s">
        <v>15063</v>
      </c>
      <c r="F5922" s="119" t="s">
        <v>13271</v>
      </c>
      <c r="G5922" t="s">
        <v>13270</v>
      </c>
      <c r="H5922" t="s">
        <v>13030</v>
      </c>
      <c r="I5922">
        <v>12.6</v>
      </c>
      <c r="J5922" t="s">
        <v>145</v>
      </c>
      <c r="K5922" t="s">
        <v>137</v>
      </c>
      <c r="L5922">
        <f>I5922*$Q$2/1000</f>
        <v>4.6620000000000003E-3</v>
      </c>
    </row>
    <row r="5923" spans="1:12">
      <c r="A5923" s="118">
        <v>45017</v>
      </c>
      <c r="B5923" t="s">
        <v>13036</v>
      </c>
      <c r="C5923" t="s">
        <v>13035</v>
      </c>
      <c r="D5923" t="s">
        <v>15062</v>
      </c>
      <c r="E5923" t="s">
        <v>15061</v>
      </c>
      <c r="F5923" s="119" t="s">
        <v>13436</v>
      </c>
      <c r="G5923" t="s">
        <v>13435</v>
      </c>
      <c r="H5923" t="s">
        <v>13030</v>
      </c>
      <c r="I5923">
        <v>12.6</v>
      </c>
      <c r="J5923" t="s">
        <v>145</v>
      </c>
      <c r="K5923" t="s">
        <v>137</v>
      </c>
      <c r="L5923">
        <f>I5923*$Q$2/1000</f>
        <v>4.6620000000000003E-3</v>
      </c>
    </row>
    <row r="5924" spans="1:12">
      <c r="A5924" s="118">
        <v>45017</v>
      </c>
      <c r="B5924" t="s">
        <v>13036</v>
      </c>
      <c r="C5924" t="s">
        <v>13035</v>
      </c>
      <c r="D5924" t="s">
        <v>13669</v>
      </c>
      <c r="E5924" t="s">
        <v>15060</v>
      </c>
      <c r="F5924" s="119">
        <v>31203439</v>
      </c>
      <c r="G5924" t="s">
        <v>14274</v>
      </c>
      <c r="H5924" t="s">
        <v>13030</v>
      </c>
      <c r="I5924">
        <v>12.6</v>
      </c>
      <c r="J5924" t="s">
        <v>145</v>
      </c>
      <c r="K5924" t="s">
        <v>137</v>
      </c>
      <c r="L5924">
        <f>I5924*$Q$2/1000</f>
        <v>4.6620000000000003E-3</v>
      </c>
    </row>
    <row r="5925" spans="1:12">
      <c r="A5925" s="118">
        <v>45017</v>
      </c>
      <c r="B5925" t="s">
        <v>13036</v>
      </c>
      <c r="C5925" t="s">
        <v>13035</v>
      </c>
      <c r="D5925" t="s">
        <v>14514</v>
      </c>
      <c r="E5925" t="s">
        <v>15059</v>
      </c>
      <c r="F5925" s="119" t="s">
        <v>13219</v>
      </c>
      <c r="G5925" t="s">
        <v>13218</v>
      </c>
      <c r="H5925" t="s">
        <v>13030</v>
      </c>
      <c r="I5925">
        <v>12.6</v>
      </c>
      <c r="J5925" t="s">
        <v>145</v>
      </c>
      <c r="K5925" t="s">
        <v>137</v>
      </c>
      <c r="L5925">
        <f>I5925*$Q$2/1000</f>
        <v>4.6620000000000003E-3</v>
      </c>
    </row>
    <row r="5926" spans="1:12">
      <c r="A5926" s="118">
        <v>45017</v>
      </c>
      <c r="B5926" t="s">
        <v>13036</v>
      </c>
      <c r="C5926" t="s">
        <v>13035</v>
      </c>
      <c r="D5926" t="s">
        <v>13838</v>
      </c>
      <c r="E5926" t="s">
        <v>15058</v>
      </c>
      <c r="F5926" s="119" t="s">
        <v>13219</v>
      </c>
      <c r="G5926" t="s">
        <v>13218</v>
      </c>
      <c r="H5926" t="s">
        <v>13030</v>
      </c>
      <c r="I5926">
        <v>12.6</v>
      </c>
      <c r="J5926" t="s">
        <v>145</v>
      </c>
      <c r="K5926" t="s">
        <v>137</v>
      </c>
      <c r="L5926">
        <f>I5926*$Q$2/1000</f>
        <v>4.6620000000000003E-3</v>
      </c>
    </row>
    <row r="5927" spans="1:12">
      <c r="A5927" s="118">
        <v>45017</v>
      </c>
      <c r="B5927" t="s">
        <v>13036</v>
      </c>
      <c r="C5927" t="s">
        <v>13035</v>
      </c>
      <c r="D5927" t="s">
        <v>15057</v>
      </c>
      <c r="E5927" t="s">
        <v>15056</v>
      </c>
      <c r="F5927" s="119">
        <v>4245278</v>
      </c>
      <c r="G5927" t="s">
        <v>15054</v>
      </c>
      <c r="H5927" t="s">
        <v>13030</v>
      </c>
      <c r="I5927">
        <v>12.6</v>
      </c>
      <c r="J5927" t="s">
        <v>145</v>
      </c>
      <c r="K5927" t="s">
        <v>137</v>
      </c>
      <c r="L5927">
        <f>I5927*$Q$2/1000</f>
        <v>4.6620000000000003E-3</v>
      </c>
    </row>
    <row r="5928" spans="1:12">
      <c r="A5928" s="118">
        <v>45017</v>
      </c>
      <c r="B5928" t="s">
        <v>13036</v>
      </c>
      <c r="C5928" t="s">
        <v>13035</v>
      </c>
      <c r="D5928" t="s">
        <v>14814</v>
      </c>
      <c r="E5928" t="s">
        <v>15055</v>
      </c>
      <c r="F5928" s="119">
        <v>4245278</v>
      </c>
      <c r="G5928" t="s">
        <v>15054</v>
      </c>
      <c r="H5928" t="s">
        <v>13030</v>
      </c>
      <c r="I5928">
        <v>12.6</v>
      </c>
      <c r="J5928" t="s">
        <v>145</v>
      </c>
      <c r="K5928" t="s">
        <v>137</v>
      </c>
      <c r="L5928">
        <f>I5928*$Q$2/1000</f>
        <v>4.6620000000000003E-3</v>
      </c>
    </row>
    <row r="5929" spans="1:12">
      <c r="A5929" s="118">
        <v>45017</v>
      </c>
      <c r="B5929" t="s">
        <v>13036</v>
      </c>
      <c r="C5929" t="s">
        <v>13035</v>
      </c>
      <c r="D5929" t="s">
        <v>14407</v>
      </c>
      <c r="E5929" t="s">
        <v>15053</v>
      </c>
      <c r="F5929" s="119" t="s">
        <v>14801</v>
      </c>
      <c r="G5929" t="s">
        <v>14800</v>
      </c>
      <c r="H5929" t="s">
        <v>13030</v>
      </c>
      <c r="I5929">
        <v>12.6</v>
      </c>
      <c r="J5929" t="s">
        <v>145</v>
      </c>
      <c r="K5929" t="s">
        <v>137</v>
      </c>
      <c r="L5929">
        <f>I5929*$Q$2/1000</f>
        <v>4.6620000000000003E-3</v>
      </c>
    </row>
    <row r="5930" spans="1:12">
      <c r="A5930" s="118">
        <v>45017</v>
      </c>
      <c r="B5930" t="s">
        <v>13036</v>
      </c>
      <c r="C5930" t="s">
        <v>13035</v>
      </c>
      <c r="D5930" t="s">
        <v>14509</v>
      </c>
      <c r="E5930" t="s">
        <v>15052</v>
      </c>
      <c r="F5930" s="119">
        <v>101044844</v>
      </c>
      <c r="G5930" t="s">
        <v>14953</v>
      </c>
      <c r="H5930" t="s">
        <v>13030</v>
      </c>
      <c r="I5930">
        <v>12.6</v>
      </c>
      <c r="J5930" t="s">
        <v>145</v>
      </c>
      <c r="K5930" t="s">
        <v>137</v>
      </c>
      <c r="L5930">
        <f>I5930*$Q$2/1000</f>
        <v>4.6620000000000003E-3</v>
      </c>
    </row>
    <row r="5931" spans="1:12">
      <c r="A5931" s="118">
        <v>45017</v>
      </c>
      <c r="B5931" t="s">
        <v>13036</v>
      </c>
      <c r="C5931" t="s">
        <v>13035</v>
      </c>
      <c r="D5931" t="s">
        <v>14775</v>
      </c>
      <c r="E5931" t="s">
        <v>15051</v>
      </c>
      <c r="F5931" s="119">
        <v>56207182</v>
      </c>
      <c r="G5931" t="s">
        <v>15050</v>
      </c>
      <c r="H5931" t="s">
        <v>13030</v>
      </c>
      <c r="I5931">
        <v>12.6</v>
      </c>
      <c r="J5931" t="s">
        <v>145</v>
      </c>
      <c r="K5931" t="s">
        <v>137</v>
      </c>
      <c r="L5931">
        <f>I5931*$Q$2/1000</f>
        <v>4.6620000000000003E-3</v>
      </c>
    </row>
    <row r="5932" spans="1:12">
      <c r="A5932" s="118">
        <v>45017</v>
      </c>
      <c r="B5932" t="s">
        <v>5342</v>
      </c>
      <c r="C5932" t="s">
        <v>5341</v>
      </c>
      <c r="D5932" t="s">
        <v>15049</v>
      </c>
      <c r="E5932" t="s">
        <v>15048</v>
      </c>
      <c r="F5932" s="119" t="s">
        <v>2481</v>
      </c>
      <c r="G5932" t="s">
        <v>2480</v>
      </c>
      <c r="H5932" t="s">
        <v>5336</v>
      </c>
      <c r="I5932">
        <v>49.6</v>
      </c>
      <c r="J5932" t="s">
        <v>223</v>
      </c>
      <c r="K5932" t="s">
        <v>137</v>
      </c>
      <c r="L5932">
        <f>I5932*$Q$5/1000</f>
        <v>5.0430800000000005E-2</v>
      </c>
    </row>
    <row r="5933" spans="1:12">
      <c r="A5933" s="118">
        <v>45017</v>
      </c>
      <c r="B5933" t="s">
        <v>13036</v>
      </c>
      <c r="C5933" t="s">
        <v>13035</v>
      </c>
      <c r="D5933" t="s">
        <v>15047</v>
      </c>
      <c r="E5933" t="s">
        <v>15046</v>
      </c>
      <c r="F5933" s="119">
        <v>56207182</v>
      </c>
      <c r="G5933" t="s">
        <v>10342</v>
      </c>
      <c r="H5933" t="s">
        <v>13030</v>
      </c>
      <c r="I5933">
        <v>12.6</v>
      </c>
      <c r="J5933" t="s">
        <v>145</v>
      </c>
      <c r="K5933" t="s">
        <v>137</v>
      </c>
      <c r="L5933">
        <f>I5933*$Q$2/1000</f>
        <v>4.6620000000000003E-3</v>
      </c>
    </row>
    <row r="5934" spans="1:12">
      <c r="A5934" s="118">
        <v>45017</v>
      </c>
      <c r="B5934" t="s">
        <v>13036</v>
      </c>
      <c r="C5934" t="s">
        <v>13035</v>
      </c>
      <c r="D5934" t="s">
        <v>14642</v>
      </c>
      <c r="E5934" t="s">
        <v>15045</v>
      </c>
      <c r="F5934" s="119">
        <v>101031721</v>
      </c>
      <c r="G5934" t="s">
        <v>13844</v>
      </c>
      <c r="H5934" t="s">
        <v>13030</v>
      </c>
      <c r="I5934">
        <v>12.6</v>
      </c>
      <c r="J5934" t="s">
        <v>145</v>
      </c>
      <c r="K5934" t="s">
        <v>137</v>
      </c>
      <c r="L5934">
        <f>I5934*$Q$2/1000</f>
        <v>4.6620000000000003E-3</v>
      </c>
    </row>
    <row r="5935" spans="1:12">
      <c r="A5935" s="118">
        <v>45017</v>
      </c>
      <c r="B5935" t="s">
        <v>13036</v>
      </c>
      <c r="C5935" t="s">
        <v>13035</v>
      </c>
      <c r="D5935" t="s">
        <v>15044</v>
      </c>
      <c r="E5935" t="s">
        <v>15043</v>
      </c>
      <c r="F5935" s="119">
        <v>101035552</v>
      </c>
      <c r="G5935" t="s">
        <v>14299</v>
      </c>
      <c r="H5935" t="s">
        <v>13030</v>
      </c>
      <c r="I5935">
        <v>12.6</v>
      </c>
      <c r="J5935" t="s">
        <v>145</v>
      </c>
      <c r="K5935" t="s">
        <v>137</v>
      </c>
      <c r="L5935">
        <f>I5935*$Q$2/1000</f>
        <v>4.6620000000000003E-3</v>
      </c>
    </row>
    <row r="5936" spans="1:12">
      <c r="A5936" s="118">
        <v>45017</v>
      </c>
      <c r="B5936" t="s">
        <v>13036</v>
      </c>
      <c r="C5936" t="s">
        <v>13035</v>
      </c>
      <c r="D5936" t="s">
        <v>14739</v>
      </c>
      <c r="E5936" t="s">
        <v>15042</v>
      </c>
      <c r="F5936" s="119">
        <v>101040961</v>
      </c>
      <c r="G5936" t="s">
        <v>15041</v>
      </c>
      <c r="H5936" t="s">
        <v>13030</v>
      </c>
      <c r="I5936">
        <v>12.6</v>
      </c>
      <c r="J5936" t="s">
        <v>145</v>
      </c>
      <c r="K5936" t="s">
        <v>137</v>
      </c>
      <c r="L5936">
        <f>I5936*$Q$2/1000</f>
        <v>4.6620000000000003E-3</v>
      </c>
    </row>
    <row r="5937" spans="1:12">
      <c r="A5937" s="118">
        <v>45017</v>
      </c>
      <c r="B5937" t="s">
        <v>13036</v>
      </c>
      <c r="C5937" t="s">
        <v>13035</v>
      </c>
      <c r="D5937" t="s">
        <v>14340</v>
      </c>
      <c r="E5937" t="s">
        <v>15040</v>
      </c>
      <c r="F5937" s="119">
        <v>3445335</v>
      </c>
      <c r="G5937" t="s">
        <v>13802</v>
      </c>
      <c r="H5937" t="s">
        <v>13030</v>
      </c>
      <c r="I5937">
        <v>12.6</v>
      </c>
      <c r="J5937" t="s">
        <v>145</v>
      </c>
      <c r="K5937" t="s">
        <v>137</v>
      </c>
      <c r="L5937">
        <f>I5937*$Q$2/1000</f>
        <v>4.6620000000000003E-3</v>
      </c>
    </row>
    <row r="5938" spans="1:12">
      <c r="A5938" s="118">
        <v>45017</v>
      </c>
      <c r="B5938" t="s">
        <v>13036</v>
      </c>
      <c r="C5938" t="s">
        <v>13035</v>
      </c>
      <c r="D5938" t="s">
        <v>15039</v>
      </c>
      <c r="E5938" t="s">
        <v>15038</v>
      </c>
      <c r="F5938" s="119">
        <v>1</v>
      </c>
      <c r="G5938" t="s">
        <v>4049</v>
      </c>
      <c r="H5938" t="s">
        <v>13030</v>
      </c>
      <c r="I5938">
        <v>12.6</v>
      </c>
      <c r="J5938" t="s">
        <v>145</v>
      </c>
      <c r="K5938" t="s">
        <v>137</v>
      </c>
      <c r="L5938">
        <f>I5938*$Q$2/1000</f>
        <v>4.6620000000000003E-3</v>
      </c>
    </row>
    <row r="5939" spans="1:12">
      <c r="A5939" s="118">
        <v>45017</v>
      </c>
      <c r="B5939" t="s">
        <v>13036</v>
      </c>
      <c r="C5939" t="s">
        <v>13035</v>
      </c>
      <c r="D5939" t="s">
        <v>15037</v>
      </c>
      <c r="E5939" t="s">
        <v>15036</v>
      </c>
      <c r="F5939" s="119">
        <v>101024594</v>
      </c>
      <c r="G5939" t="s">
        <v>14589</v>
      </c>
      <c r="H5939" t="s">
        <v>13030</v>
      </c>
      <c r="I5939">
        <v>12.6</v>
      </c>
      <c r="J5939" t="s">
        <v>145</v>
      </c>
      <c r="K5939" t="s">
        <v>137</v>
      </c>
      <c r="L5939">
        <f>I5939*$Q$2/1000</f>
        <v>4.6620000000000003E-3</v>
      </c>
    </row>
    <row r="5940" spans="1:12">
      <c r="A5940" s="118">
        <v>45017</v>
      </c>
      <c r="B5940" t="s">
        <v>13036</v>
      </c>
      <c r="C5940" t="s">
        <v>13035</v>
      </c>
      <c r="D5940" t="s">
        <v>14354</v>
      </c>
      <c r="E5940" t="s">
        <v>15035</v>
      </c>
      <c r="F5940" s="119">
        <v>101024594</v>
      </c>
      <c r="G5940" t="s">
        <v>14589</v>
      </c>
      <c r="H5940" t="s">
        <v>13030</v>
      </c>
      <c r="I5940">
        <v>12.6</v>
      </c>
      <c r="J5940" t="s">
        <v>145</v>
      </c>
      <c r="K5940" t="s">
        <v>137</v>
      </c>
      <c r="L5940">
        <f>I5940*$Q$2/1000</f>
        <v>4.6620000000000003E-3</v>
      </c>
    </row>
    <row r="5941" spans="1:12">
      <c r="A5941" s="118">
        <v>45017</v>
      </c>
      <c r="B5941" t="s">
        <v>13036</v>
      </c>
      <c r="C5941" t="s">
        <v>13035</v>
      </c>
      <c r="D5941" t="s">
        <v>14881</v>
      </c>
      <c r="E5941" t="s">
        <v>15034</v>
      </c>
      <c r="F5941" s="119">
        <v>101044221</v>
      </c>
      <c r="G5941" t="s">
        <v>15033</v>
      </c>
      <c r="H5941" t="s">
        <v>13030</v>
      </c>
      <c r="I5941">
        <v>12.6</v>
      </c>
      <c r="J5941" t="s">
        <v>145</v>
      </c>
      <c r="K5941" t="s">
        <v>137</v>
      </c>
      <c r="L5941">
        <f>I5941*$Q$2/1000</f>
        <v>4.6620000000000003E-3</v>
      </c>
    </row>
    <row r="5942" spans="1:12">
      <c r="A5942" s="118">
        <v>45017</v>
      </c>
      <c r="B5942" t="s">
        <v>13036</v>
      </c>
      <c r="C5942" t="s">
        <v>13035</v>
      </c>
      <c r="D5942" t="s">
        <v>14340</v>
      </c>
      <c r="E5942" t="s">
        <v>15032</v>
      </c>
      <c r="F5942" s="119">
        <v>101024843</v>
      </c>
      <c r="G5942" t="s">
        <v>15031</v>
      </c>
      <c r="H5942" t="s">
        <v>13030</v>
      </c>
      <c r="I5942">
        <v>12.6</v>
      </c>
      <c r="J5942" t="s">
        <v>145</v>
      </c>
      <c r="K5942" t="s">
        <v>137</v>
      </c>
      <c r="L5942">
        <f>I5942*$Q$2/1000</f>
        <v>4.6620000000000003E-3</v>
      </c>
    </row>
    <row r="5943" spans="1:12">
      <c r="A5943" s="118">
        <v>45017</v>
      </c>
      <c r="B5943" t="s">
        <v>13036</v>
      </c>
      <c r="C5943" t="s">
        <v>13035</v>
      </c>
      <c r="D5943" t="s">
        <v>14899</v>
      </c>
      <c r="E5943" t="s">
        <v>15030</v>
      </c>
      <c r="F5943" s="119">
        <v>51208078</v>
      </c>
      <c r="G5943" t="s">
        <v>15029</v>
      </c>
      <c r="H5943" t="s">
        <v>13030</v>
      </c>
      <c r="I5943">
        <v>12.6</v>
      </c>
      <c r="J5943" t="s">
        <v>145</v>
      </c>
      <c r="K5943" t="s">
        <v>137</v>
      </c>
      <c r="L5943">
        <f>I5943*$Q$2/1000</f>
        <v>4.6620000000000003E-3</v>
      </c>
    </row>
    <row r="5944" spans="1:12">
      <c r="A5944" s="118">
        <v>45017</v>
      </c>
      <c r="B5944" t="s">
        <v>13036</v>
      </c>
      <c r="C5944" t="s">
        <v>13035</v>
      </c>
      <c r="D5944" t="s">
        <v>14775</v>
      </c>
      <c r="E5944" t="s">
        <v>15028</v>
      </c>
      <c r="F5944" s="119">
        <v>13206278</v>
      </c>
      <c r="G5944" t="s">
        <v>15027</v>
      </c>
      <c r="H5944" t="s">
        <v>13030</v>
      </c>
      <c r="I5944">
        <v>12.6</v>
      </c>
      <c r="J5944" t="s">
        <v>145</v>
      </c>
      <c r="K5944" t="s">
        <v>137</v>
      </c>
      <c r="L5944">
        <f>I5944*$Q$2/1000</f>
        <v>4.6620000000000003E-3</v>
      </c>
    </row>
    <row r="5945" spans="1:12">
      <c r="A5945" s="118">
        <v>45017</v>
      </c>
      <c r="B5945" t="s">
        <v>13036</v>
      </c>
      <c r="C5945" t="s">
        <v>13035</v>
      </c>
      <c r="D5945" t="s">
        <v>13082</v>
      </c>
      <c r="E5945" t="s">
        <v>15026</v>
      </c>
      <c r="F5945" s="119" t="s">
        <v>14391</v>
      </c>
      <c r="G5945" t="s">
        <v>14390</v>
      </c>
      <c r="H5945" t="s">
        <v>13030</v>
      </c>
      <c r="I5945">
        <v>12.6</v>
      </c>
      <c r="J5945" t="s">
        <v>145</v>
      </c>
      <c r="K5945" t="s">
        <v>137</v>
      </c>
      <c r="L5945">
        <f>I5945*$Q$2/1000</f>
        <v>4.6620000000000003E-3</v>
      </c>
    </row>
    <row r="5946" spans="1:12">
      <c r="A5946" s="118">
        <v>45017</v>
      </c>
      <c r="B5946" t="s">
        <v>13036</v>
      </c>
      <c r="C5946" t="s">
        <v>13035</v>
      </c>
      <c r="D5946" t="s">
        <v>13594</v>
      </c>
      <c r="E5946" t="s">
        <v>15025</v>
      </c>
      <c r="F5946" s="119">
        <v>3445335</v>
      </c>
      <c r="G5946" t="s">
        <v>13802</v>
      </c>
      <c r="H5946" t="s">
        <v>13030</v>
      </c>
      <c r="I5946">
        <v>12.6</v>
      </c>
      <c r="J5946" t="s">
        <v>145</v>
      </c>
      <c r="K5946" t="s">
        <v>137</v>
      </c>
      <c r="L5946">
        <f>I5946*$Q$2/1000</f>
        <v>4.6620000000000003E-3</v>
      </c>
    </row>
    <row r="5947" spans="1:12">
      <c r="A5947" s="118">
        <v>45017</v>
      </c>
      <c r="B5947" t="s">
        <v>13036</v>
      </c>
      <c r="C5947" t="s">
        <v>13035</v>
      </c>
      <c r="D5947" t="s">
        <v>14553</v>
      </c>
      <c r="E5947" t="s">
        <v>15024</v>
      </c>
      <c r="F5947" s="119" t="s">
        <v>13228</v>
      </c>
      <c r="G5947" t="s">
        <v>13227</v>
      </c>
      <c r="H5947" t="s">
        <v>13030</v>
      </c>
      <c r="I5947">
        <v>12.6</v>
      </c>
      <c r="J5947" t="s">
        <v>145</v>
      </c>
      <c r="K5947" t="s">
        <v>137</v>
      </c>
      <c r="L5947">
        <f>I5947*$Q$2/1000</f>
        <v>4.6620000000000003E-3</v>
      </c>
    </row>
    <row r="5948" spans="1:12">
      <c r="A5948" s="118">
        <v>45017</v>
      </c>
      <c r="B5948" t="s">
        <v>13036</v>
      </c>
      <c r="C5948" t="s">
        <v>13035</v>
      </c>
      <c r="D5948" t="s">
        <v>15023</v>
      </c>
      <c r="E5948" t="s">
        <v>15022</v>
      </c>
      <c r="F5948" s="119">
        <v>101047596</v>
      </c>
      <c r="G5948" t="s">
        <v>14879</v>
      </c>
      <c r="H5948" t="s">
        <v>13030</v>
      </c>
      <c r="I5948">
        <v>12.6</v>
      </c>
      <c r="J5948" t="s">
        <v>145</v>
      </c>
      <c r="K5948" t="s">
        <v>137</v>
      </c>
      <c r="L5948">
        <f>I5948*$Q$2/1000</f>
        <v>4.6620000000000003E-3</v>
      </c>
    </row>
    <row r="5949" spans="1:12">
      <c r="A5949" s="118">
        <v>45017</v>
      </c>
      <c r="B5949" t="s">
        <v>13036</v>
      </c>
      <c r="C5949" t="s">
        <v>13035</v>
      </c>
      <c r="D5949" t="s">
        <v>14918</v>
      </c>
      <c r="E5949" t="s">
        <v>15021</v>
      </c>
      <c r="F5949" s="119">
        <v>57207482</v>
      </c>
      <c r="G5949" t="s">
        <v>13110</v>
      </c>
      <c r="H5949" t="s">
        <v>13030</v>
      </c>
      <c r="I5949">
        <v>12.6</v>
      </c>
      <c r="J5949" t="s">
        <v>145</v>
      </c>
      <c r="K5949" t="s">
        <v>137</v>
      </c>
      <c r="L5949">
        <f>I5949*$Q$2/1000</f>
        <v>4.6620000000000003E-3</v>
      </c>
    </row>
    <row r="5950" spans="1:12">
      <c r="A5950" s="118">
        <v>45017</v>
      </c>
      <c r="B5950" t="s">
        <v>13036</v>
      </c>
      <c r="C5950" t="s">
        <v>13035</v>
      </c>
      <c r="D5950" t="s">
        <v>14961</v>
      </c>
      <c r="E5950" t="s">
        <v>15020</v>
      </c>
      <c r="F5950" s="119">
        <v>101033093</v>
      </c>
      <c r="G5950" t="s">
        <v>14101</v>
      </c>
      <c r="H5950" t="s">
        <v>13030</v>
      </c>
      <c r="I5950">
        <v>12.6</v>
      </c>
      <c r="J5950" t="s">
        <v>145</v>
      </c>
      <c r="K5950" t="s">
        <v>137</v>
      </c>
      <c r="L5950">
        <f>I5950*$Q$2/1000</f>
        <v>4.6620000000000003E-3</v>
      </c>
    </row>
    <row r="5951" spans="1:12">
      <c r="A5951" s="118">
        <v>45017</v>
      </c>
      <c r="B5951" t="s">
        <v>13036</v>
      </c>
      <c r="C5951" t="s">
        <v>13035</v>
      </c>
      <c r="D5951" t="s">
        <v>13822</v>
      </c>
      <c r="E5951" t="s">
        <v>15019</v>
      </c>
      <c r="F5951" s="119">
        <v>31203439</v>
      </c>
      <c r="G5951" t="s">
        <v>13501</v>
      </c>
      <c r="H5951" t="s">
        <v>13030</v>
      </c>
      <c r="I5951">
        <v>12.6</v>
      </c>
      <c r="J5951" t="s">
        <v>145</v>
      </c>
      <c r="K5951" t="s">
        <v>137</v>
      </c>
      <c r="L5951">
        <f>I5951*$Q$2/1000</f>
        <v>4.6620000000000003E-3</v>
      </c>
    </row>
    <row r="5952" spans="1:12">
      <c r="A5952" s="118">
        <v>45017</v>
      </c>
      <c r="B5952" t="s">
        <v>13036</v>
      </c>
      <c r="C5952" t="s">
        <v>13035</v>
      </c>
      <c r="D5952" t="s">
        <v>15015</v>
      </c>
      <c r="E5952" t="s">
        <v>15018</v>
      </c>
      <c r="F5952" s="119">
        <v>31207853</v>
      </c>
      <c r="G5952" t="s">
        <v>14725</v>
      </c>
      <c r="H5952" t="s">
        <v>13030</v>
      </c>
      <c r="I5952">
        <v>12.6</v>
      </c>
      <c r="J5952" t="s">
        <v>145</v>
      </c>
      <c r="K5952" t="s">
        <v>137</v>
      </c>
      <c r="L5952">
        <f>I5952*$Q$2/1000</f>
        <v>4.6620000000000003E-3</v>
      </c>
    </row>
    <row r="5953" spans="1:12">
      <c r="A5953" s="118">
        <v>45078</v>
      </c>
      <c r="B5953" t="s">
        <v>574</v>
      </c>
      <c r="C5953" t="s">
        <v>573</v>
      </c>
      <c r="D5953" t="s">
        <v>6551</v>
      </c>
      <c r="E5953" t="s">
        <v>15017</v>
      </c>
      <c r="F5953" t="s">
        <v>6569</v>
      </c>
      <c r="G5953" t="s">
        <v>6568</v>
      </c>
      <c r="H5953" t="s">
        <v>569</v>
      </c>
      <c r="I5953">
        <v>298</v>
      </c>
      <c r="J5953" t="s">
        <v>145</v>
      </c>
      <c r="K5953" t="s">
        <v>137</v>
      </c>
      <c r="L5953">
        <f>I5953*$Q$2/100/1000</f>
        <v>1.1026E-3</v>
      </c>
    </row>
    <row r="5954" spans="1:12">
      <c r="A5954" s="118">
        <v>45078</v>
      </c>
      <c r="B5954" t="s">
        <v>574</v>
      </c>
      <c r="C5954" t="s">
        <v>573</v>
      </c>
      <c r="D5954" t="s">
        <v>6574</v>
      </c>
      <c r="E5954" t="s">
        <v>15016</v>
      </c>
      <c r="F5954" t="s">
        <v>6569</v>
      </c>
      <c r="G5954" t="s">
        <v>6568</v>
      </c>
      <c r="H5954" t="s">
        <v>569</v>
      </c>
      <c r="I5954">
        <v>298</v>
      </c>
      <c r="J5954" t="s">
        <v>145</v>
      </c>
      <c r="K5954" t="s">
        <v>137</v>
      </c>
      <c r="L5954">
        <f>I5954*$Q$2/100/1000</f>
        <v>1.1026E-3</v>
      </c>
    </row>
    <row r="5955" spans="1:12">
      <c r="A5955" s="118">
        <v>45017</v>
      </c>
      <c r="B5955" t="s">
        <v>13036</v>
      </c>
      <c r="C5955" t="s">
        <v>13035</v>
      </c>
      <c r="D5955" t="s">
        <v>15015</v>
      </c>
      <c r="E5955" t="s">
        <v>15014</v>
      </c>
      <c r="F5955" s="119">
        <v>31207081</v>
      </c>
      <c r="G5955" t="s">
        <v>15013</v>
      </c>
      <c r="H5955" t="s">
        <v>13030</v>
      </c>
      <c r="I5955">
        <v>12.6</v>
      </c>
      <c r="J5955" t="s">
        <v>145</v>
      </c>
      <c r="K5955" t="s">
        <v>137</v>
      </c>
      <c r="L5955">
        <f>I5955*$Q$2/1000</f>
        <v>4.6620000000000003E-3</v>
      </c>
    </row>
    <row r="5956" spans="1:12">
      <c r="A5956" s="118">
        <v>45017</v>
      </c>
      <c r="B5956" t="s">
        <v>13036</v>
      </c>
      <c r="C5956" t="s">
        <v>13035</v>
      </c>
      <c r="D5956" t="s">
        <v>13888</v>
      </c>
      <c r="E5956" t="s">
        <v>15012</v>
      </c>
      <c r="F5956" s="119">
        <v>101025494</v>
      </c>
      <c r="G5956" t="s">
        <v>15011</v>
      </c>
      <c r="H5956" t="s">
        <v>13030</v>
      </c>
      <c r="I5956">
        <v>12.6</v>
      </c>
      <c r="J5956" t="s">
        <v>145</v>
      </c>
      <c r="K5956" t="s">
        <v>137</v>
      </c>
      <c r="L5956">
        <f>I5956*$Q$2/1000</f>
        <v>4.6620000000000003E-3</v>
      </c>
    </row>
    <row r="5957" spans="1:12">
      <c r="A5957" s="118">
        <v>45017</v>
      </c>
      <c r="B5957" t="s">
        <v>13036</v>
      </c>
      <c r="C5957" t="s">
        <v>13035</v>
      </c>
      <c r="D5957" t="s">
        <v>14961</v>
      </c>
      <c r="E5957" t="s">
        <v>15010</v>
      </c>
      <c r="F5957" s="119">
        <v>101037558</v>
      </c>
      <c r="G5957" t="s">
        <v>14721</v>
      </c>
      <c r="H5957" t="s">
        <v>13030</v>
      </c>
      <c r="I5957">
        <v>12.6</v>
      </c>
      <c r="J5957" t="s">
        <v>145</v>
      </c>
      <c r="K5957" t="s">
        <v>137</v>
      </c>
      <c r="L5957">
        <f>I5957*$Q$2/1000</f>
        <v>4.6620000000000003E-3</v>
      </c>
    </row>
    <row r="5958" spans="1:12">
      <c r="A5958" s="118">
        <v>45017</v>
      </c>
      <c r="B5958" t="s">
        <v>13036</v>
      </c>
      <c r="C5958" t="s">
        <v>13035</v>
      </c>
      <c r="D5958" t="s">
        <v>14345</v>
      </c>
      <c r="E5958" t="s">
        <v>15009</v>
      </c>
      <c r="F5958" s="119" t="s">
        <v>14118</v>
      </c>
      <c r="G5958" t="s">
        <v>14117</v>
      </c>
      <c r="H5958" t="s">
        <v>13030</v>
      </c>
      <c r="I5958">
        <v>12.6</v>
      </c>
      <c r="J5958" t="s">
        <v>145</v>
      </c>
      <c r="K5958" t="s">
        <v>137</v>
      </c>
      <c r="L5958">
        <f>I5958*$Q$2/1000</f>
        <v>4.6620000000000003E-3</v>
      </c>
    </row>
    <row r="5959" spans="1:12">
      <c r="A5959" s="118">
        <v>45017</v>
      </c>
      <c r="B5959" t="s">
        <v>13036</v>
      </c>
      <c r="C5959" t="s">
        <v>13035</v>
      </c>
      <c r="D5959" t="s">
        <v>13842</v>
      </c>
      <c r="E5959" t="s">
        <v>15008</v>
      </c>
      <c r="F5959" s="119">
        <v>13206264</v>
      </c>
      <c r="G5959" t="s">
        <v>13260</v>
      </c>
      <c r="H5959" t="s">
        <v>13030</v>
      </c>
      <c r="I5959">
        <v>12.6</v>
      </c>
      <c r="J5959" t="s">
        <v>145</v>
      </c>
      <c r="K5959" t="s">
        <v>137</v>
      </c>
      <c r="L5959">
        <f>I5959*$Q$2/1000</f>
        <v>4.6620000000000003E-3</v>
      </c>
    </row>
    <row r="5960" spans="1:12">
      <c r="A5960" s="118">
        <v>45078</v>
      </c>
      <c r="B5960" t="s">
        <v>261</v>
      </c>
      <c r="C5960" t="s">
        <v>260</v>
      </c>
      <c r="D5960" t="s">
        <v>10543</v>
      </c>
      <c r="E5960" t="s">
        <v>15007</v>
      </c>
      <c r="F5960">
        <v>21203295</v>
      </c>
      <c r="G5960" t="s">
        <v>3647</v>
      </c>
      <c r="H5960" t="s">
        <v>139</v>
      </c>
      <c r="I5960">
        <v>55</v>
      </c>
      <c r="J5960" t="s">
        <v>145</v>
      </c>
      <c r="K5960" t="s">
        <v>137</v>
      </c>
      <c r="L5960">
        <f>I5960*$Q$2/100/1000</f>
        <v>2.0350000000000001E-4</v>
      </c>
    </row>
    <row r="5961" spans="1:12">
      <c r="A5961" s="118">
        <v>45017</v>
      </c>
      <c r="B5961" t="s">
        <v>13036</v>
      </c>
      <c r="C5961" t="s">
        <v>13035</v>
      </c>
      <c r="D5961" t="s">
        <v>14918</v>
      </c>
      <c r="E5961" t="s">
        <v>15006</v>
      </c>
      <c r="F5961" s="119">
        <v>34203550</v>
      </c>
      <c r="G5961" t="s">
        <v>13794</v>
      </c>
      <c r="H5961" t="s">
        <v>13030</v>
      </c>
      <c r="I5961">
        <v>12.6</v>
      </c>
      <c r="J5961" t="s">
        <v>145</v>
      </c>
      <c r="K5961" t="s">
        <v>137</v>
      </c>
      <c r="L5961">
        <f>I5961*$Q$2/1000</f>
        <v>4.6620000000000003E-3</v>
      </c>
    </row>
    <row r="5962" spans="1:12">
      <c r="A5962" s="118">
        <v>45017</v>
      </c>
      <c r="B5962" t="s">
        <v>13036</v>
      </c>
      <c r="C5962" t="s">
        <v>13035</v>
      </c>
      <c r="D5962" t="s">
        <v>15005</v>
      </c>
      <c r="E5962" t="s">
        <v>15004</v>
      </c>
      <c r="F5962" s="119">
        <v>101035552</v>
      </c>
      <c r="G5962" t="s">
        <v>14299</v>
      </c>
      <c r="H5962" t="s">
        <v>13030</v>
      </c>
      <c r="I5962">
        <v>12.6</v>
      </c>
      <c r="J5962" t="s">
        <v>145</v>
      </c>
      <c r="K5962" t="s">
        <v>137</v>
      </c>
      <c r="L5962">
        <f>I5962*$Q$2/1000</f>
        <v>4.6620000000000003E-3</v>
      </c>
    </row>
    <row r="5963" spans="1:12">
      <c r="A5963" s="118">
        <v>45017</v>
      </c>
      <c r="B5963" t="s">
        <v>13036</v>
      </c>
      <c r="C5963" t="s">
        <v>13035</v>
      </c>
      <c r="D5963" t="s">
        <v>14773</v>
      </c>
      <c r="E5963" t="s">
        <v>15003</v>
      </c>
      <c r="F5963" s="119" t="s">
        <v>13582</v>
      </c>
      <c r="G5963" t="s">
        <v>13581</v>
      </c>
      <c r="H5963" t="s">
        <v>13030</v>
      </c>
      <c r="I5963">
        <v>12.6</v>
      </c>
      <c r="J5963" t="s">
        <v>145</v>
      </c>
      <c r="K5963" t="s">
        <v>137</v>
      </c>
      <c r="L5963">
        <f>I5963*$Q$2/1000</f>
        <v>4.6620000000000003E-3</v>
      </c>
    </row>
    <row r="5964" spans="1:12">
      <c r="A5964" s="118">
        <v>45017</v>
      </c>
      <c r="B5964" t="s">
        <v>13036</v>
      </c>
      <c r="C5964" t="s">
        <v>13035</v>
      </c>
      <c r="D5964" t="s">
        <v>13842</v>
      </c>
      <c r="E5964" t="s">
        <v>15002</v>
      </c>
      <c r="F5964" s="119">
        <v>101031973</v>
      </c>
      <c r="G5964" t="s">
        <v>13711</v>
      </c>
      <c r="H5964" t="s">
        <v>13030</v>
      </c>
      <c r="I5964">
        <v>12.6</v>
      </c>
      <c r="J5964" t="s">
        <v>145</v>
      </c>
      <c r="K5964" t="s">
        <v>137</v>
      </c>
      <c r="L5964">
        <f>I5964*$Q$2/1000</f>
        <v>4.6620000000000003E-3</v>
      </c>
    </row>
    <row r="5965" spans="1:12">
      <c r="A5965" s="118">
        <v>45017</v>
      </c>
      <c r="B5965" t="s">
        <v>13036</v>
      </c>
      <c r="C5965" t="s">
        <v>13035</v>
      </c>
      <c r="D5965" t="s">
        <v>14448</v>
      </c>
      <c r="E5965" t="s">
        <v>15001</v>
      </c>
      <c r="F5965" s="119">
        <v>58201004</v>
      </c>
      <c r="G5965" t="s">
        <v>15000</v>
      </c>
      <c r="H5965" t="s">
        <v>13030</v>
      </c>
      <c r="I5965">
        <v>12.6</v>
      </c>
      <c r="J5965" t="s">
        <v>145</v>
      </c>
      <c r="K5965" t="s">
        <v>137</v>
      </c>
      <c r="L5965">
        <f>I5965*$Q$2/1000</f>
        <v>4.6620000000000003E-3</v>
      </c>
    </row>
    <row r="5966" spans="1:12">
      <c r="A5966" s="118">
        <v>45078</v>
      </c>
      <c r="B5966" t="s">
        <v>205</v>
      </c>
      <c r="C5966" t="s">
        <v>204</v>
      </c>
      <c r="D5966" t="s">
        <v>12730</v>
      </c>
      <c r="E5966" t="s">
        <v>14999</v>
      </c>
      <c r="F5966">
        <v>66205215</v>
      </c>
      <c r="G5966" t="s">
        <v>201</v>
      </c>
      <c r="H5966" t="s">
        <v>200</v>
      </c>
      <c r="I5966">
        <v>6781</v>
      </c>
      <c r="J5966" t="s">
        <v>199</v>
      </c>
      <c r="K5966" t="s">
        <v>198</v>
      </c>
      <c r="L5966">
        <f>I5966*$Q$4/10/1000</f>
        <v>1.1924057587200001</v>
      </c>
    </row>
    <row r="5967" spans="1:12">
      <c r="A5967" s="118">
        <v>45017</v>
      </c>
      <c r="B5967" t="s">
        <v>5342</v>
      </c>
      <c r="C5967" t="s">
        <v>5341</v>
      </c>
      <c r="D5967" t="s">
        <v>14998</v>
      </c>
      <c r="E5967" t="s">
        <v>14997</v>
      </c>
      <c r="F5967" s="119" t="s">
        <v>2481</v>
      </c>
      <c r="G5967" t="s">
        <v>2480</v>
      </c>
      <c r="H5967" t="s">
        <v>5336</v>
      </c>
      <c r="I5967">
        <v>49.6</v>
      </c>
      <c r="J5967" t="s">
        <v>223</v>
      </c>
      <c r="K5967" t="s">
        <v>137</v>
      </c>
      <c r="L5967">
        <f>I5967*$Q$5/1000</f>
        <v>5.0430800000000005E-2</v>
      </c>
    </row>
    <row r="5968" spans="1:12">
      <c r="A5968" s="118">
        <v>45017</v>
      </c>
      <c r="B5968" t="s">
        <v>13036</v>
      </c>
      <c r="C5968" t="s">
        <v>13035</v>
      </c>
      <c r="D5968" t="s">
        <v>14742</v>
      </c>
      <c r="E5968" t="s">
        <v>14996</v>
      </c>
      <c r="F5968" s="119">
        <v>101024397</v>
      </c>
      <c r="G5968" t="s">
        <v>13134</v>
      </c>
      <c r="H5968" t="s">
        <v>13030</v>
      </c>
      <c r="I5968">
        <v>12.6</v>
      </c>
      <c r="J5968" t="s">
        <v>145</v>
      </c>
      <c r="K5968" t="s">
        <v>137</v>
      </c>
      <c r="L5968">
        <f>I5968*$Q$2/1000</f>
        <v>4.6620000000000003E-3</v>
      </c>
    </row>
    <row r="5969" spans="1:12">
      <c r="A5969" s="118">
        <v>45017</v>
      </c>
      <c r="B5969" t="s">
        <v>13036</v>
      </c>
      <c r="C5969" t="s">
        <v>13035</v>
      </c>
      <c r="D5969" t="s">
        <v>14995</v>
      </c>
      <c r="E5969" t="s">
        <v>14994</v>
      </c>
      <c r="F5969" s="119">
        <v>101044844</v>
      </c>
      <c r="G5969" t="s">
        <v>14953</v>
      </c>
      <c r="H5969" t="s">
        <v>13030</v>
      </c>
      <c r="I5969">
        <v>12.6</v>
      </c>
      <c r="J5969" t="s">
        <v>145</v>
      </c>
      <c r="K5969" t="s">
        <v>137</v>
      </c>
      <c r="L5969">
        <f>I5969*$Q$2/1000</f>
        <v>4.6620000000000003E-3</v>
      </c>
    </row>
    <row r="5970" spans="1:12">
      <c r="A5970" s="118">
        <v>45078</v>
      </c>
      <c r="B5970" t="s">
        <v>647</v>
      </c>
      <c r="C5970" t="s">
        <v>646</v>
      </c>
      <c r="D5970" t="s">
        <v>14993</v>
      </c>
      <c r="E5970" t="s">
        <v>14992</v>
      </c>
      <c r="F5970">
        <v>13206263</v>
      </c>
      <c r="G5970" t="s">
        <v>14991</v>
      </c>
      <c r="H5970" t="s">
        <v>174</v>
      </c>
      <c r="I5970">
        <v>3154</v>
      </c>
      <c r="J5970" t="s">
        <v>173</v>
      </c>
      <c r="K5970" t="s">
        <v>172</v>
      </c>
      <c r="L5970">
        <f>I5970*$Q$3/(1000/25)</f>
        <v>2.5295079999999999</v>
      </c>
    </row>
    <row r="5971" spans="1:12">
      <c r="A5971" s="118">
        <v>45017</v>
      </c>
      <c r="B5971" t="s">
        <v>5342</v>
      </c>
      <c r="C5971" t="s">
        <v>5341</v>
      </c>
      <c r="D5971" t="s">
        <v>14990</v>
      </c>
      <c r="E5971" t="s">
        <v>14989</v>
      </c>
      <c r="F5971" s="119" t="s">
        <v>2481</v>
      </c>
      <c r="G5971" t="s">
        <v>2480</v>
      </c>
      <c r="H5971" t="s">
        <v>5336</v>
      </c>
      <c r="I5971">
        <v>49.6</v>
      </c>
      <c r="J5971" t="s">
        <v>223</v>
      </c>
      <c r="K5971" t="s">
        <v>137</v>
      </c>
      <c r="L5971">
        <f>I5971*$Q$5/1000</f>
        <v>5.0430800000000005E-2</v>
      </c>
    </row>
    <row r="5972" spans="1:12">
      <c r="A5972" s="118">
        <v>45017</v>
      </c>
      <c r="B5972" t="s">
        <v>5342</v>
      </c>
      <c r="C5972" t="s">
        <v>5341</v>
      </c>
      <c r="D5972" t="s">
        <v>14988</v>
      </c>
      <c r="E5972" t="s">
        <v>14987</v>
      </c>
      <c r="F5972" s="119" t="s">
        <v>10719</v>
      </c>
      <c r="G5972" t="s">
        <v>10718</v>
      </c>
      <c r="H5972" t="s">
        <v>5336</v>
      </c>
      <c r="I5972">
        <v>49.6</v>
      </c>
      <c r="J5972" t="s">
        <v>223</v>
      </c>
      <c r="K5972" t="s">
        <v>137</v>
      </c>
      <c r="L5972">
        <f>I5972*$Q$5/1000</f>
        <v>5.0430800000000005E-2</v>
      </c>
    </row>
    <row r="5973" spans="1:12">
      <c r="A5973" s="118">
        <v>45017</v>
      </c>
      <c r="B5973" t="s">
        <v>5342</v>
      </c>
      <c r="C5973" t="s">
        <v>5341</v>
      </c>
      <c r="D5973" t="s">
        <v>14986</v>
      </c>
      <c r="E5973" t="s">
        <v>14985</v>
      </c>
      <c r="F5973" s="119" t="s">
        <v>10719</v>
      </c>
      <c r="G5973" t="s">
        <v>10718</v>
      </c>
      <c r="H5973" t="s">
        <v>5336</v>
      </c>
      <c r="I5973">
        <v>49.6</v>
      </c>
      <c r="J5973" t="s">
        <v>223</v>
      </c>
      <c r="K5973" t="s">
        <v>137</v>
      </c>
      <c r="L5973">
        <f>I5973*$Q$5/1000</f>
        <v>5.0430800000000005E-2</v>
      </c>
    </row>
    <row r="5974" spans="1:12">
      <c r="A5974" s="118">
        <v>45017</v>
      </c>
      <c r="B5974" t="s">
        <v>5342</v>
      </c>
      <c r="C5974" t="s">
        <v>5341</v>
      </c>
      <c r="D5974" t="s">
        <v>14984</v>
      </c>
      <c r="E5974" t="s">
        <v>14983</v>
      </c>
      <c r="F5974" s="119" t="s">
        <v>10719</v>
      </c>
      <c r="G5974" t="s">
        <v>10718</v>
      </c>
      <c r="H5974" t="s">
        <v>5336</v>
      </c>
      <c r="I5974">
        <v>49.6</v>
      </c>
      <c r="J5974" t="s">
        <v>223</v>
      </c>
      <c r="K5974" t="s">
        <v>137</v>
      </c>
      <c r="L5974">
        <f>I5974*$Q$5/1000</f>
        <v>5.0430800000000005E-2</v>
      </c>
    </row>
    <row r="5975" spans="1:12">
      <c r="A5975" s="118">
        <v>45017</v>
      </c>
      <c r="B5975" t="s">
        <v>5342</v>
      </c>
      <c r="C5975" t="s">
        <v>5341</v>
      </c>
      <c r="D5975" t="s">
        <v>14982</v>
      </c>
      <c r="E5975" t="s">
        <v>14981</v>
      </c>
      <c r="F5975" s="119" t="s">
        <v>2481</v>
      </c>
      <c r="G5975" t="s">
        <v>2480</v>
      </c>
      <c r="H5975" t="s">
        <v>5336</v>
      </c>
      <c r="I5975">
        <v>49.6</v>
      </c>
      <c r="J5975" t="s">
        <v>223</v>
      </c>
      <c r="K5975" t="s">
        <v>137</v>
      </c>
      <c r="L5975">
        <f>I5975*$Q$5/1000</f>
        <v>5.0430800000000005E-2</v>
      </c>
    </row>
    <row r="5976" spans="1:12">
      <c r="A5976" s="118">
        <v>45078</v>
      </c>
      <c r="B5976" t="s">
        <v>261</v>
      </c>
      <c r="C5976" t="s">
        <v>260</v>
      </c>
      <c r="D5976" t="s">
        <v>10543</v>
      </c>
      <c r="E5976" t="s">
        <v>14980</v>
      </c>
      <c r="F5976">
        <v>101023013</v>
      </c>
      <c r="G5976" t="s">
        <v>2843</v>
      </c>
      <c r="H5976" t="s">
        <v>139</v>
      </c>
      <c r="I5976">
        <v>55</v>
      </c>
      <c r="J5976" t="s">
        <v>145</v>
      </c>
      <c r="K5976" t="s">
        <v>137</v>
      </c>
      <c r="L5976">
        <f>I5976*$Q$2/100/1000</f>
        <v>2.0350000000000001E-4</v>
      </c>
    </row>
    <row r="5977" spans="1:12">
      <c r="A5977" s="118">
        <v>45078</v>
      </c>
      <c r="B5977" t="s">
        <v>1723</v>
      </c>
      <c r="C5977" t="s">
        <v>1722</v>
      </c>
      <c r="D5977" t="s">
        <v>14979</v>
      </c>
      <c r="E5977" t="s">
        <v>14978</v>
      </c>
      <c r="F5977" t="s">
        <v>14977</v>
      </c>
      <c r="G5977" t="s">
        <v>14976</v>
      </c>
      <c r="H5977" t="s">
        <v>1717</v>
      </c>
      <c r="I5977">
        <v>118</v>
      </c>
      <c r="J5977" t="s">
        <v>223</v>
      </c>
      <c r="K5977" t="s">
        <v>137</v>
      </c>
      <c r="L5977">
        <f>I5977*$Q$5/1000</f>
        <v>0.1199765</v>
      </c>
    </row>
    <row r="5978" spans="1:12">
      <c r="A5978" s="118">
        <v>45017</v>
      </c>
      <c r="B5978" t="s">
        <v>13036</v>
      </c>
      <c r="C5978" t="s">
        <v>13035</v>
      </c>
      <c r="D5978" t="s">
        <v>14113</v>
      </c>
      <c r="E5978" t="s">
        <v>14975</v>
      </c>
      <c r="F5978" s="119">
        <v>31201830</v>
      </c>
      <c r="G5978" t="s">
        <v>14670</v>
      </c>
      <c r="H5978" t="s">
        <v>13030</v>
      </c>
      <c r="I5978">
        <v>12.6</v>
      </c>
      <c r="J5978" t="s">
        <v>145</v>
      </c>
      <c r="K5978" t="s">
        <v>137</v>
      </c>
      <c r="L5978">
        <f>I5978*$Q$2/1000</f>
        <v>4.6620000000000003E-3</v>
      </c>
    </row>
    <row r="5979" spans="1:12">
      <c r="A5979" s="118">
        <v>45017</v>
      </c>
      <c r="B5979" t="s">
        <v>13036</v>
      </c>
      <c r="C5979" t="s">
        <v>13035</v>
      </c>
      <c r="D5979" t="s">
        <v>14488</v>
      </c>
      <c r="E5979" t="s">
        <v>14974</v>
      </c>
      <c r="F5979" s="119">
        <v>101034435</v>
      </c>
      <c r="G5979" t="s">
        <v>13139</v>
      </c>
      <c r="H5979" t="s">
        <v>13030</v>
      </c>
      <c r="I5979">
        <v>12.6</v>
      </c>
      <c r="J5979" t="s">
        <v>145</v>
      </c>
      <c r="K5979" t="s">
        <v>137</v>
      </c>
      <c r="L5979">
        <f>I5979*$Q$2/1000</f>
        <v>4.6620000000000003E-3</v>
      </c>
    </row>
    <row r="5980" spans="1:12">
      <c r="A5980" s="118">
        <v>45078</v>
      </c>
      <c r="B5980" t="s">
        <v>723</v>
      </c>
      <c r="C5980" t="s">
        <v>722</v>
      </c>
      <c r="D5980" t="s">
        <v>11783</v>
      </c>
      <c r="E5980" t="s">
        <v>14973</v>
      </c>
      <c r="F5980" t="s">
        <v>14972</v>
      </c>
      <c r="G5980" t="s">
        <v>14971</v>
      </c>
      <c r="H5980" t="s">
        <v>718</v>
      </c>
      <c r="I5980">
        <v>302</v>
      </c>
      <c r="J5980" t="s">
        <v>145</v>
      </c>
      <c r="K5980" t="s">
        <v>717</v>
      </c>
      <c r="L5980">
        <f>I5980*$Q$2/100/1000</f>
        <v>1.1173999999999999E-3</v>
      </c>
    </row>
    <row r="5981" spans="1:12">
      <c r="A5981" s="118">
        <v>45078</v>
      </c>
      <c r="B5981" t="s">
        <v>1013</v>
      </c>
      <c r="C5981" t="s">
        <v>1012</v>
      </c>
      <c r="D5981" t="s">
        <v>14970</v>
      </c>
      <c r="E5981" t="s">
        <v>14969</v>
      </c>
      <c r="F5981" t="s">
        <v>1122</v>
      </c>
      <c r="G5981" t="s">
        <v>1121</v>
      </c>
      <c r="H5981" t="s">
        <v>1008</v>
      </c>
      <c r="I5981">
        <v>50.6</v>
      </c>
      <c r="J5981" t="s">
        <v>145</v>
      </c>
      <c r="K5981" t="s">
        <v>137</v>
      </c>
      <c r="L5981">
        <f>I5981*$Q$2/10/1000</f>
        <v>1.8722000000000001E-3</v>
      </c>
    </row>
    <row r="5982" spans="1:12">
      <c r="A5982" s="118">
        <v>45078</v>
      </c>
      <c r="B5982" t="s">
        <v>1013</v>
      </c>
      <c r="C5982" t="s">
        <v>1012</v>
      </c>
      <c r="D5982" t="s">
        <v>14968</v>
      </c>
      <c r="E5982" t="s">
        <v>14967</v>
      </c>
      <c r="F5982" t="s">
        <v>1122</v>
      </c>
      <c r="G5982" t="s">
        <v>1121</v>
      </c>
      <c r="H5982" t="s">
        <v>1008</v>
      </c>
      <c r="I5982">
        <v>50.6</v>
      </c>
      <c r="J5982" t="s">
        <v>145</v>
      </c>
      <c r="K5982" t="s">
        <v>137</v>
      </c>
      <c r="L5982">
        <f>I5982*$Q$2/10/1000</f>
        <v>1.8722000000000001E-3</v>
      </c>
    </row>
    <row r="5983" spans="1:12">
      <c r="A5983" s="118">
        <v>45078</v>
      </c>
      <c r="B5983" t="s">
        <v>460</v>
      </c>
      <c r="C5983" t="s">
        <v>459</v>
      </c>
      <c r="D5983" t="s">
        <v>10396</v>
      </c>
      <c r="E5983" t="s">
        <v>14966</v>
      </c>
      <c r="F5983">
        <v>50204185</v>
      </c>
      <c r="G5983" t="s">
        <v>12929</v>
      </c>
      <c r="H5983" t="s">
        <v>455</v>
      </c>
      <c r="I5983">
        <v>103.6</v>
      </c>
      <c r="J5983" t="s">
        <v>145</v>
      </c>
      <c r="K5983" t="s">
        <v>137</v>
      </c>
      <c r="L5983">
        <f>I5983*$Q$2/100/1000</f>
        <v>3.8331999999999998E-4</v>
      </c>
    </row>
    <row r="5984" spans="1:12">
      <c r="A5984" s="118">
        <v>45078</v>
      </c>
      <c r="B5984" t="s">
        <v>305</v>
      </c>
      <c r="C5984" t="s">
        <v>304</v>
      </c>
      <c r="D5984" t="s">
        <v>14965</v>
      </c>
      <c r="E5984" t="s">
        <v>14964</v>
      </c>
      <c r="F5984">
        <v>85212336</v>
      </c>
      <c r="G5984" t="s">
        <v>1517</v>
      </c>
      <c r="H5984" t="s">
        <v>300</v>
      </c>
      <c r="I5984">
        <v>12.8</v>
      </c>
      <c r="J5984" t="s">
        <v>145</v>
      </c>
      <c r="K5984" t="s">
        <v>137</v>
      </c>
      <c r="L5984">
        <f>I5984*$Q$2/100/1000</f>
        <v>4.7360000000000001E-5</v>
      </c>
    </row>
    <row r="5985" spans="1:12">
      <c r="A5985" s="118">
        <v>45078</v>
      </c>
      <c r="B5985" t="s">
        <v>460</v>
      </c>
      <c r="C5985" t="s">
        <v>459</v>
      </c>
      <c r="D5985" t="s">
        <v>12592</v>
      </c>
      <c r="E5985" t="s">
        <v>14963</v>
      </c>
      <c r="F5985">
        <v>51203862</v>
      </c>
      <c r="G5985" t="s">
        <v>14962</v>
      </c>
      <c r="H5985" t="s">
        <v>455</v>
      </c>
      <c r="I5985">
        <v>103.6</v>
      </c>
      <c r="J5985" t="s">
        <v>145</v>
      </c>
      <c r="K5985" t="s">
        <v>137</v>
      </c>
      <c r="L5985">
        <f>I5985*$Q$2/100/1000</f>
        <v>3.8331999999999998E-4</v>
      </c>
    </row>
    <row r="5986" spans="1:12">
      <c r="A5986" s="118">
        <v>45017</v>
      </c>
      <c r="B5986" t="s">
        <v>13036</v>
      </c>
      <c r="C5986" t="s">
        <v>13035</v>
      </c>
      <c r="D5986" t="s">
        <v>14961</v>
      </c>
      <c r="E5986" t="s">
        <v>14960</v>
      </c>
      <c r="F5986" s="119">
        <v>101034435</v>
      </c>
      <c r="G5986" t="s">
        <v>13139</v>
      </c>
      <c r="H5986" t="s">
        <v>13030</v>
      </c>
      <c r="I5986">
        <v>12.6</v>
      </c>
      <c r="J5986" t="s">
        <v>145</v>
      </c>
      <c r="K5986" t="s">
        <v>137</v>
      </c>
      <c r="L5986">
        <f>I5986*$Q$2/1000</f>
        <v>4.6620000000000003E-3</v>
      </c>
    </row>
    <row r="5987" spans="1:12">
      <c r="A5987" s="118">
        <v>45078</v>
      </c>
      <c r="B5987" t="s">
        <v>305</v>
      </c>
      <c r="C5987" t="s">
        <v>304</v>
      </c>
      <c r="D5987" t="s">
        <v>7895</v>
      </c>
      <c r="E5987" t="s">
        <v>14959</v>
      </c>
      <c r="F5987" t="s">
        <v>482</v>
      </c>
      <c r="G5987" t="s">
        <v>481</v>
      </c>
      <c r="H5987" t="s">
        <v>300</v>
      </c>
      <c r="I5987">
        <v>12.8</v>
      </c>
      <c r="J5987" t="s">
        <v>145</v>
      </c>
      <c r="K5987" t="s">
        <v>137</v>
      </c>
      <c r="L5987">
        <f>I5987*$Q$2/100/1000</f>
        <v>4.7360000000000001E-5</v>
      </c>
    </row>
    <row r="5988" spans="1:12">
      <c r="A5988" s="118">
        <v>45017</v>
      </c>
      <c r="B5988" t="s">
        <v>13036</v>
      </c>
      <c r="C5988" t="s">
        <v>13035</v>
      </c>
      <c r="D5988" t="s">
        <v>14514</v>
      </c>
      <c r="E5988" t="s">
        <v>14958</v>
      </c>
      <c r="F5988" s="119" t="s">
        <v>13219</v>
      </c>
      <c r="G5988" t="s">
        <v>13218</v>
      </c>
      <c r="H5988" t="s">
        <v>13030</v>
      </c>
      <c r="I5988">
        <v>12.6</v>
      </c>
      <c r="J5988" t="s">
        <v>145</v>
      </c>
      <c r="K5988" t="s">
        <v>137</v>
      </c>
      <c r="L5988">
        <f>I5988*$Q$2/1000</f>
        <v>4.6620000000000003E-3</v>
      </c>
    </row>
    <row r="5989" spans="1:12">
      <c r="A5989" s="118">
        <v>45078</v>
      </c>
      <c r="B5989" t="s">
        <v>2123</v>
      </c>
      <c r="C5989" t="s">
        <v>2122</v>
      </c>
      <c r="D5989" t="s">
        <v>14957</v>
      </c>
      <c r="E5989" t="s">
        <v>14956</v>
      </c>
      <c r="F5989">
        <v>13208972</v>
      </c>
      <c r="G5989" t="s">
        <v>14955</v>
      </c>
      <c r="H5989" t="s">
        <v>2118</v>
      </c>
      <c r="I5989">
        <v>428</v>
      </c>
      <c r="J5989" t="s">
        <v>145</v>
      </c>
      <c r="K5989" t="s">
        <v>137</v>
      </c>
      <c r="L5989">
        <f>I5989*$Q$2/100/1000</f>
        <v>1.5835999999999999E-3</v>
      </c>
    </row>
    <row r="5990" spans="1:12">
      <c r="A5990" s="118">
        <v>45017</v>
      </c>
      <c r="B5990" t="s">
        <v>13036</v>
      </c>
      <c r="C5990" t="s">
        <v>13035</v>
      </c>
      <c r="D5990" t="s">
        <v>14625</v>
      </c>
      <c r="E5990" t="s">
        <v>14954</v>
      </c>
      <c r="F5990" s="119">
        <v>101044844</v>
      </c>
      <c r="G5990" t="s">
        <v>14953</v>
      </c>
      <c r="H5990" t="s">
        <v>13030</v>
      </c>
      <c r="I5990">
        <v>12.6</v>
      </c>
      <c r="J5990" t="s">
        <v>145</v>
      </c>
      <c r="K5990" t="s">
        <v>137</v>
      </c>
      <c r="L5990">
        <f>I5990*$Q$2/1000</f>
        <v>4.6620000000000003E-3</v>
      </c>
    </row>
    <row r="5991" spans="1:12">
      <c r="A5991" s="118">
        <v>45078</v>
      </c>
      <c r="B5991" t="s">
        <v>460</v>
      </c>
      <c r="C5991" t="s">
        <v>459</v>
      </c>
      <c r="D5991" t="s">
        <v>5953</v>
      </c>
      <c r="E5991" t="s">
        <v>14952</v>
      </c>
      <c r="F5991">
        <v>88257610</v>
      </c>
      <c r="G5991" t="s">
        <v>2393</v>
      </c>
      <c r="H5991" t="s">
        <v>455</v>
      </c>
      <c r="I5991">
        <v>103.6</v>
      </c>
      <c r="J5991" t="s">
        <v>145</v>
      </c>
      <c r="K5991" t="s">
        <v>137</v>
      </c>
      <c r="L5991">
        <f>I5991*$Q$2/100/1000</f>
        <v>3.8331999999999998E-4</v>
      </c>
    </row>
    <row r="5992" spans="1:12">
      <c r="A5992" s="118">
        <v>45078</v>
      </c>
      <c r="B5992" t="s">
        <v>460</v>
      </c>
      <c r="C5992" t="s">
        <v>459</v>
      </c>
      <c r="D5992" t="s">
        <v>1212</v>
      </c>
      <c r="E5992" t="s">
        <v>14951</v>
      </c>
      <c r="F5992">
        <v>88257610</v>
      </c>
      <c r="G5992" t="s">
        <v>2393</v>
      </c>
      <c r="H5992" t="s">
        <v>455</v>
      </c>
      <c r="I5992">
        <v>103.6</v>
      </c>
      <c r="J5992" t="s">
        <v>145</v>
      </c>
      <c r="K5992" t="s">
        <v>137</v>
      </c>
      <c r="L5992">
        <f>I5992*$Q$2/100/1000</f>
        <v>3.8331999999999998E-4</v>
      </c>
    </row>
    <row r="5993" spans="1:12">
      <c r="A5993" s="118">
        <v>45078</v>
      </c>
      <c r="B5993" t="s">
        <v>205</v>
      </c>
      <c r="C5993" t="s">
        <v>204</v>
      </c>
      <c r="D5993" t="s">
        <v>2527</v>
      </c>
      <c r="E5993" t="s">
        <v>14950</v>
      </c>
      <c r="F5993">
        <v>1</v>
      </c>
      <c r="G5993" t="s">
        <v>667</v>
      </c>
      <c r="H5993" t="s">
        <v>200</v>
      </c>
      <c r="I5993">
        <v>6781</v>
      </c>
      <c r="J5993" t="s">
        <v>199</v>
      </c>
      <c r="K5993" t="s">
        <v>198</v>
      </c>
      <c r="L5993">
        <f>I5993*$Q$4/10/1000</f>
        <v>1.1924057587200001</v>
      </c>
    </row>
    <row r="5994" spans="1:12">
      <c r="A5994" s="118">
        <v>45017</v>
      </c>
      <c r="B5994" t="s">
        <v>13036</v>
      </c>
      <c r="C5994" t="s">
        <v>13035</v>
      </c>
      <c r="D5994" t="s">
        <v>13876</v>
      </c>
      <c r="E5994" t="s">
        <v>14949</v>
      </c>
      <c r="F5994" s="119">
        <v>23202445</v>
      </c>
      <c r="G5994" t="s">
        <v>13415</v>
      </c>
      <c r="H5994" t="s">
        <v>13030</v>
      </c>
      <c r="I5994">
        <v>12.6</v>
      </c>
      <c r="J5994" t="s">
        <v>145</v>
      </c>
      <c r="K5994" t="s">
        <v>137</v>
      </c>
      <c r="L5994">
        <f>I5994*$Q$2/1000</f>
        <v>4.6620000000000003E-3</v>
      </c>
    </row>
    <row r="5995" spans="1:12">
      <c r="A5995" s="118">
        <v>45078</v>
      </c>
      <c r="B5995" t="s">
        <v>205</v>
      </c>
      <c r="C5995" t="s">
        <v>204</v>
      </c>
      <c r="D5995" t="s">
        <v>12730</v>
      </c>
      <c r="E5995" t="s">
        <v>14948</v>
      </c>
      <c r="F5995">
        <v>66205215</v>
      </c>
      <c r="G5995" t="s">
        <v>201</v>
      </c>
      <c r="H5995" t="s">
        <v>200</v>
      </c>
      <c r="I5995">
        <v>6781</v>
      </c>
      <c r="J5995" t="s">
        <v>199</v>
      </c>
      <c r="K5995" t="s">
        <v>198</v>
      </c>
      <c r="L5995">
        <f>I5995*$Q$4/10/1000</f>
        <v>1.1924057587200001</v>
      </c>
    </row>
    <row r="5996" spans="1:12">
      <c r="A5996" s="118">
        <v>45047</v>
      </c>
      <c r="B5996" t="s">
        <v>5342</v>
      </c>
      <c r="C5996" t="s">
        <v>5341</v>
      </c>
      <c r="D5996" t="s">
        <v>14947</v>
      </c>
      <c r="E5996" t="s">
        <v>14946</v>
      </c>
      <c r="F5996" t="s">
        <v>2481</v>
      </c>
      <c r="G5996" t="s">
        <v>2480</v>
      </c>
      <c r="H5996" t="s">
        <v>5336</v>
      </c>
      <c r="I5996">
        <v>49.6</v>
      </c>
      <c r="J5996" t="s">
        <v>223</v>
      </c>
      <c r="K5996" t="s">
        <v>137</v>
      </c>
      <c r="L5996">
        <f>I5996*$Q$5/1000</f>
        <v>5.0430800000000005E-2</v>
      </c>
    </row>
    <row r="5997" spans="1:12">
      <c r="A5997" s="118">
        <v>45047</v>
      </c>
      <c r="B5997" t="s">
        <v>5342</v>
      </c>
      <c r="C5997" t="s">
        <v>5341</v>
      </c>
      <c r="D5997" t="s">
        <v>14945</v>
      </c>
      <c r="E5997" t="s">
        <v>14944</v>
      </c>
      <c r="F5997" t="s">
        <v>2481</v>
      </c>
      <c r="G5997" t="s">
        <v>2480</v>
      </c>
      <c r="H5997" t="s">
        <v>5336</v>
      </c>
      <c r="I5997">
        <v>49.6</v>
      </c>
      <c r="J5997" t="s">
        <v>223</v>
      </c>
      <c r="K5997" t="s">
        <v>137</v>
      </c>
      <c r="L5997">
        <f>I5997*$Q$5/1000</f>
        <v>5.0430800000000005E-2</v>
      </c>
    </row>
    <row r="5998" spans="1:12">
      <c r="A5998" s="118">
        <v>45017</v>
      </c>
      <c r="B5998" t="s">
        <v>13036</v>
      </c>
      <c r="C5998" t="s">
        <v>13035</v>
      </c>
      <c r="D5998" t="s">
        <v>14109</v>
      </c>
      <c r="E5998" t="s">
        <v>14943</v>
      </c>
      <c r="F5998" s="119">
        <v>101024594</v>
      </c>
      <c r="G5998" t="s">
        <v>14589</v>
      </c>
      <c r="H5998" t="s">
        <v>13030</v>
      </c>
      <c r="I5998">
        <v>12.6</v>
      </c>
      <c r="J5998" t="s">
        <v>145</v>
      </c>
      <c r="K5998" t="s">
        <v>137</v>
      </c>
      <c r="L5998">
        <f>I5998*$Q$2/1000</f>
        <v>4.6620000000000003E-3</v>
      </c>
    </row>
    <row r="5999" spans="1:12">
      <c r="A5999" s="118">
        <v>45017</v>
      </c>
      <c r="B5999" t="s">
        <v>13036</v>
      </c>
      <c r="C5999" t="s">
        <v>13035</v>
      </c>
      <c r="D5999" t="s">
        <v>14702</v>
      </c>
      <c r="E5999" t="s">
        <v>14942</v>
      </c>
      <c r="F5999" s="119">
        <v>23202445</v>
      </c>
      <c r="G5999" t="s">
        <v>13415</v>
      </c>
      <c r="H5999" t="s">
        <v>13030</v>
      </c>
      <c r="I5999">
        <v>12.6</v>
      </c>
      <c r="J5999" t="s">
        <v>145</v>
      </c>
      <c r="K5999" t="s">
        <v>137</v>
      </c>
      <c r="L5999">
        <f>I5999*$Q$2/1000</f>
        <v>4.6620000000000003E-3</v>
      </c>
    </row>
    <row r="6000" spans="1:12">
      <c r="A6000" s="118">
        <v>45078</v>
      </c>
      <c r="B6000" t="s">
        <v>261</v>
      </c>
      <c r="C6000" t="s">
        <v>260</v>
      </c>
      <c r="D6000" t="s">
        <v>14921</v>
      </c>
      <c r="E6000" t="s">
        <v>14941</v>
      </c>
      <c r="F6000">
        <v>30206272</v>
      </c>
      <c r="G6000" t="s">
        <v>4587</v>
      </c>
      <c r="H6000" t="s">
        <v>139</v>
      </c>
      <c r="I6000">
        <v>55</v>
      </c>
      <c r="J6000" t="s">
        <v>145</v>
      </c>
      <c r="K6000" t="s">
        <v>137</v>
      </c>
      <c r="L6000">
        <f>I6000*$Q$2/100/1000</f>
        <v>2.0350000000000001E-4</v>
      </c>
    </row>
    <row r="6001" spans="1:12">
      <c r="A6001" s="118">
        <v>45078</v>
      </c>
      <c r="B6001" t="s">
        <v>365</v>
      </c>
      <c r="C6001" t="s">
        <v>364</v>
      </c>
      <c r="D6001" t="s">
        <v>14940</v>
      </c>
      <c r="E6001" t="s">
        <v>14939</v>
      </c>
      <c r="F6001">
        <v>421010004</v>
      </c>
      <c r="G6001" t="s">
        <v>5843</v>
      </c>
      <c r="H6001" t="s">
        <v>359</v>
      </c>
      <c r="I6001">
        <v>144</v>
      </c>
      <c r="J6001" t="s">
        <v>138</v>
      </c>
      <c r="K6001" t="s">
        <v>137</v>
      </c>
      <c r="L6001">
        <f>I6001*$Q$2/1000</f>
        <v>5.3280000000000001E-2</v>
      </c>
    </row>
    <row r="6002" spans="1:12">
      <c r="A6002" s="118">
        <v>45078</v>
      </c>
      <c r="B6002" t="s">
        <v>365</v>
      </c>
      <c r="C6002" t="s">
        <v>364</v>
      </c>
      <c r="D6002" t="s">
        <v>5646</v>
      </c>
      <c r="E6002" t="s">
        <v>14938</v>
      </c>
      <c r="F6002" t="s">
        <v>619</v>
      </c>
      <c r="G6002" t="s">
        <v>618</v>
      </c>
      <c r="H6002" t="s">
        <v>359</v>
      </c>
      <c r="I6002">
        <v>144</v>
      </c>
      <c r="J6002" t="s">
        <v>138</v>
      </c>
      <c r="K6002" t="s">
        <v>137</v>
      </c>
      <c r="L6002">
        <f>I6002*$Q$2/1000</f>
        <v>5.3280000000000001E-2</v>
      </c>
    </row>
    <row r="6003" spans="1:12">
      <c r="A6003" s="118">
        <v>45078</v>
      </c>
      <c r="B6003" t="s">
        <v>365</v>
      </c>
      <c r="C6003" t="s">
        <v>364</v>
      </c>
      <c r="D6003" t="s">
        <v>4535</v>
      </c>
      <c r="E6003" t="s">
        <v>14937</v>
      </c>
      <c r="F6003" t="s">
        <v>4533</v>
      </c>
      <c r="G6003" t="s">
        <v>4532</v>
      </c>
      <c r="H6003" t="s">
        <v>359</v>
      </c>
      <c r="I6003">
        <v>144</v>
      </c>
      <c r="J6003" t="s">
        <v>138</v>
      </c>
      <c r="K6003" t="s">
        <v>137</v>
      </c>
      <c r="L6003">
        <f>I6003*$Q$2/1000</f>
        <v>5.3280000000000001E-2</v>
      </c>
    </row>
    <row r="6004" spans="1:12">
      <c r="A6004" s="118">
        <v>45078</v>
      </c>
      <c r="B6004" t="s">
        <v>365</v>
      </c>
      <c r="C6004" t="s">
        <v>364</v>
      </c>
      <c r="D6004" t="s">
        <v>14936</v>
      </c>
      <c r="E6004" t="s">
        <v>14935</v>
      </c>
      <c r="F6004" t="s">
        <v>14934</v>
      </c>
      <c r="G6004" t="s">
        <v>14933</v>
      </c>
      <c r="H6004" t="s">
        <v>359</v>
      </c>
      <c r="I6004">
        <v>144</v>
      </c>
      <c r="J6004" t="s">
        <v>138</v>
      </c>
      <c r="K6004" t="s">
        <v>137</v>
      </c>
      <c r="L6004">
        <f>I6004*$Q$2/1000</f>
        <v>5.3280000000000001E-2</v>
      </c>
    </row>
    <row r="6005" spans="1:12">
      <c r="A6005" s="118">
        <v>45078</v>
      </c>
      <c r="B6005" t="s">
        <v>240</v>
      </c>
      <c r="C6005" t="s">
        <v>239</v>
      </c>
      <c r="D6005" t="s">
        <v>14932</v>
      </c>
      <c r="E6005" t="s">
        <v>14931</v>
      </c>
      <c r="F6005" t="s">
        <v>2162</v>
      </c>
      <c r="G6005" t="s">
        <v>2161</v>
      </c>
      <c r="H6005" t="s">
        <v>235</v>
      </c>
      <c r="I6005">
        <v>390</v>
      </c>
      <c r="J6005" t="s">
        <v>145</v>
      </c>
      <c r="K6005" t="s">
        <v>137</v>
      </c>
      <c r="L6005">
        <f>I6005*$Q$2/100/1000</f>
        <v>1.4430000000000001E-3</v>
      </c>
    </row>
    <row r="6006" spans="1:12">
      <c r="A6006" s="118">
        <v>45047</v>
      </c>
      <c r="B6006" t="s">
        <v>13036</v>
      </c>
      <c r="C6006" t="s">
        <v>13035</v>
      </c>
      <c r="D6006" t="s">
        <v>14128</v>
      </c>
      <c r="E6006" t="s">
        <v>14930</v>
      </c>
      <c r="F6006">
        <v>31204298</v>
      </c>
      <c r="G6006" t="s">
        <v>14929</v>
      </c>
      <c r="H6006" t="s">
        <v>13030</v>
      </c>
      <c r="I6006">
        <v>12.6</v>
      </c>
      <c r="J6006" t="s">
        <v>145</v>
      </c>
      <c r="K6006" t="s">
        <v>137</v>
      </c>
      <c r="L6006">
        <f>I6006*$Q$2/1000</f>
        <v>4.6620000000000003E-3</v>
      </c>
    </row>
    <row r="6007" spans="1:12">
      <c r="A6007" s="118">
        <v>45078</v>
      </c>
      <c r="B6007" t="s">
        <v>240</v>
      </c>
      <c r="C6007" t="s">
        <v>239</v>
      </c>
      <c r="D6007" t="s">
        <v>13205</v>
      </c>
      <c r="E6007" t="s">
        <v>14928</v>
      </c>
      <c r="F6007" t="s">
        <v>7590</v>
      </c>
      <c r="G6007" t="s">
        <v>7589</v>
      </c>
      <c r="H6007" t="s">
        <v>235</v>
      </c>
      <c r="I6007">
        <v>390</v>
      </c>
      <c r="J6007" t="s">
        <v>145</v>
      </c>
      <c r="K6007" t="s">
        <v>137</v>
      </c>
      <c r="L6007">
        <f>I6007*$Q$2/100/1000</f>
        <v>1.4430000000000001E-3</v>
      </c>
    </row>
    <row r="6008" spans="1:12">
      <c r="A6008" s="118">
        <v>45047</v>
      </c>
      <c r="B6008" t="s">
        <v>13036</v>
      </c>
      <c r="C6008" t="s">
        <v>13035</v>
      </c>
      <c r="D6008" t="s">
        <v>14109</v>
      </c>
      <c r="E6008" t="s">
        <v>14927</v>
      </c>
      <c r="F6008">
        <v>51208078</v>
      </c>
      <c r="G6008" t="s">
        <v>14926</v>
      </c>
      <c r="H6008" t="s">
        <v>13030</v>
      </c>
      <c r="I6008">
        <v>12.6</v>
      </c>
      <c r="J6008" t="s">
        <v>145</v>
      </c>
      <c r="K6008" t="s">
        <v>137</v>
      </c>
      <c r="L6008">
        <f>I6008*$Q$2/1000</f>
        <v>4.6620000000000003E-3</v>
      </c>
    </row>
    <row r="6009" spans="1:12">
      <c r="A6009" s="118">
        <v>45047</v>
      </c>
      <c r="B6009" t="s">
        <v>13036</v>
      </c>
      <c r="C6009" t="s">
        <v>13035</v>
      </c>
      <c r="D6009" t="s">
        <v>14468</v>
      </c>
      <c r="E6009" t="s">
        <v>14925</v>
      </c>
      <c r="F6009" t="s">
        <v>14923</v>
      </c>
      <c r="G6009" t="s">
        <v>14922</v>
      </c>
      <c r="H6009" t="s">
        <v>13030</v>
      </c>
      <c r="I6009">
        <v>12.6</v>
      </c>
      <c r="J6009" t="s">
        <v>145</v>
      </c>
      <c r="K6009" t="s">
        <v>137</v>
      </c>
      <c r="L6009">
        <f>I6009*$Q$2/1000</f>
        <v>4.6620000000000003E-3</v>
      </c>
    </row>
    <row r="6010" spans="1:12">
      <c r="A6010" s="118">
        <v>45047</v>
      </c>
      <c r="B6010" t="s">
        <v>13036</v>
      </c>
      <c r="C6010" t="s">
        <v>13035</v>
      </c>
      <c r="D6010" t="s">
        <v>14468</v>
      </c>
      <c r="E6010" t="s">
        <v>14924</v>
      </c>
      <c r="F6010" t="s">
        <v>14923</v>
      </c>
      <c r="G6010" t="s">
        <v>14922</v>
      </c>
      <c r="H6010" t="s">
        <v>13030</v>
      </c>
      <c r="I6010">
        <v>12.6</v>
      </c>
      <c r="J6010" t="s">
        <v>145</v>
      </c>
      <c r="K6010" t="s">
        <v>137</v>
      </c>
      <c r="L6010">
        <f>I6010*$Q$2/1000</f>
        <v>4.6620000000000003E-3</v>
      </c>
    </row>
    <row r="6011" spans="1:12">
      <c r="A6011" s="118">
        <v>45078</v>
      </c>
      <c r="B6011" t="s">
        <v>261</v>
      </c>
      <c r="C6011" t="s">
        <v>260</v>
      </c>
      <c r="D6011" t="s">
        <v>14921</v>
      </c>
      <c r="E6011" t="s">
        <v>14920</v>
      </c>
      <c r="F6011">
        <v>101031386</v>
      </c>
      <c r="G6011" t="s">
        <v>14919</v>
      </c>
      <c r="H6011" t="s">
        <v>139</v>
      </c>
      <c r="I6011">
        <v>55</v>
      </c>
      <c r="J6011" t="s">
        <v>145</v>
      </c>
      <c r="K6011" t="s">
        <v>137</v>
      </c>
      <c r="L6011">
        <f>I6011*$Q$2/100/1000</f>
        <v>2.0350000000000001E-4</v>
      </c>
    </row>
    <row r="6012" spans="1:12">
      <c r="A6012" s="118">
        <v>45047</v>
      </c>
      <c r="B6012" t="s">
        <v>13036</v>
      </c>
      <c r="C6012" t="s">
        <v>13035</v>
      </c>
      <c r="D6012" t="s">
        <v>14918</v>
      </c>
      <c r="E6012" t="s">
        <v>14917</v>
      </c>
      <c r="F6012">
        <v>57207485</v>
      </c>
      <c r="G6012" t="s">
        <v>14916</v>
      </c>
      <c r="H6012" t="s">
        <v>13030</v>
      </c>
      <c r="I6012">
        <v>12.6</v>
      </c>
      <c r="J6012" t="s">
        <v>145</v>
      </c>
      <c r="K6012" t="s">
        <v>137</v>
      </c>
      <c r="L6012">
        <f>I6012*$Q$2/1000</f>
        <v>4.6620000000000003E-3</v>
      </c>
    </row>
    <row r="6013" spans="1:12">
      <c r="A6013" s="118">
        <v>45078</v>
      </c>
      <c r="B6013" t="s">
        <v>868</v>
      </c>
      <c r="C6013" t="s">
        <v>867</v>
      </c>
      <c r="D6013" t="s">
        <v>3947</v>
      </c>
      <c r="E6013" t="s">
        <v>14915</v>
      </c>
      <c r="F6013">
        <v>101048325</v>
      </c>
      <c r="G6013" t="s">
        <v>3948</v>
      </c>
      <c r="H6013" t="s">
        <v>863</v>
      </c>
      <c r="I6013">
        <f>1958*2</f>
        <v>3916</v>
      </c>
      <c r="J6013" t="s">
        <v>145</v>
      </c>
      <c r="K6013" t="s">
        <v>137</v>
      </c>
      <c r="L6013">
        <f>I6013*$Q$5/100/1000</f>
        <v>3.9815929999999999E-2</v>
      </c>
    </row>
    <row r="6014" spans="1:12">
      <c r="A6014" s="118">
        <v>45047</v>
      </c>
      <c r="B6014" t="s">
        <v>13036</v>
      </c>
      <c r="C6014" t="s">
        <v>13035</v>
      </c>
      <c r="D6014" t="s">
        <v>14711</v>
      </c>
      <c r="E6014" t="s">
        <v>14914</v>
      </c>
      <c r="F6014">
        <v>101042092</v>
      </c>
      <c r="G6014" t="s">
        <v>13331</v>
      </c>
      <c r="H6014" t="s">
        <v>13030</v>
      </c>
      <c r="I6014">
        <v>12.6</v>
      </c>
      <c r="J6014" t="s">
        <v>145</v>
      </c>
      <c r="K6014" t="s">
        <v>137</v>
      </c>
      <c r="L6014">
        <f>I6014*$Q$2/1000</f>
        <v>4.6620000000000003E-3</v>
      </c>
    </row>
    <row r="6015" spans="1:12">
      <c r="A6015" s="118">
        <v>45047</v>
      </c>
      <c r="B6015" t="s">
        <v>13036</v>
      </c>
      <c r="C6015" t="s">
        <v>13035</v>
      </c>
      <c r="D6015" t="s">
        <v>13838</v>
      </c>
      <c r="E6015" t="s">
        <v>14913</v>
      </c>
      <c r="F6015">
        <v>31207856</v>
      </c>
      <c r="G6015" t="s">
        <v>14912</v>
      </c>
      <c r="H6015" t="s">
        <v>13030</v>
      </c>
      <c r="I6015">
        <v>12.6</v>
      </c>
      <c r="J6015" t="s">
        <v>145</v>
      </c>
      <c r="K6015" t="s">
        <v>137</v>
      </c>
      <c r="L6015">
        <f>I6015*$Q$2/1000</f>
        <v>4.6620000000000003E-3</v>
      </c>
    </row>
    <row r="6016" spans="1:12">
      <c r="A6016" s="118">
        <v>45047</v>
      </c>
      <c r="B6016" t="s">
        <v>13036</v>
      </c>
      <c r="C6016" t="s">
        <v>13035</v>
      </c>
      <c r="D6016" t="s">
        <v>13838</v>
      </c>
      <c r="E6016" t="s">
        <v>14911</v>
      </c>
      <c r="F6016">
        <v>33202551</v>
      </c>
      <c r="G6016" t="s">
        <v>14910</v>
      </c>
      <c r="H6016" t="s">
        <v>13030</v>
      </c>
      <c r="I6016">
        <v>12.6</v>
      </c>
      <c r="J6016" t="s">
        <v>145</v>
      </c>
      <c r="K6016" t="s">
        <v>137</v>
      </c>
      <c r="L6016">
        <f>I6016*$Q$2/1000</f>
        <v>4.6620000000000003E-3</v>
      </c>
    </row>
    <row r="6017" spans="1:12">
      <c r="A6017" s="118">
        <v>45047</v>
      </c>
      <c r="B6017" t="s">
        <v>13036</v>
      </c>
      <c r="C6017" t="s">
        <v>13035</v>
      </c>
      <c r="D6017" t="s">
        <v>14909</v>
      </c>
      <c r="E6017" t="s">
        <v>14908</v>
      </c>
      <c r="F6017">
        <v>101010410</v>
      </c>
      <c r="G6017" t="s">
        <v>14907</v>
      </c>
      <c r="H6017" t="s">
        <v>13030</v>
      </c>
      <c r="I6017">
        <v>12.6</v>
      </c>
      <c r="J6017" t="s">
        <v>145</v>
      </c>
      <c r="K6017" t="s">
        <v>137</v>
      </c>
      <c r="L6017">
        <f>I6017*$Q$2/1000</f>
        <v>4.6620000000000003E-3</v>
      </c>
    </row>
    <row r="6018" spans="1:12">
      <c r="A6018" s="118">
        <v>45047</v>
      </c>
      <c r="B6018" t="s">
        <v>13036</v>
      </c>
      <c r="C6018" t="s">
        <v>13035</v>
      </c>
      <c r="D6018" t="s">
        <v>14109</v>
      </c>
      <c r="E6018" t="s">
        <v>14906</v>
      </c>
      <c r="F6018" t="s">
        <v>14905</v>
      </c>
      <c r="G6018" t="s">
        <v>14904</v>
      </c>
      <c r="H6018" t="s">
        <v>13030</v>
      </c>
      <c r="I6018">
        <v>12.6</v>
      </c>
      <c r="J6018" t="s">
        <v>145</v>
      </c>
      <c r="K6018" t="s">
        <v>137</v>
      </c>
      <c r="L6018">
        <f>I6018*$Q$2/1000</f>
        <v>4.6620000000000003E-3</v>
      </c>
    </row>
    <row r="6019" spans="1:12">
      <c r="A6019" s="118">
        <v>45047</v>
      </c>
      <c r="B6019" t="s">
        <v>13036</v>
      </c>
      <c r="C6019" t="s">
        <v>13035</v>
      </c>
      <c r="D6019" t="s">
        <v>14903</v>
      </c>
      <c r="E6019" t="s">
        <v>14902</v>
      </c>
      <c r="F6019" t="s">
        <v>13487</v>
      </c>
      <c r="G6019" t="s">
        <v>13486</v>
      </c>
      <c r="H6019" t="s">
        <v>13030</v>
      </c>
      <c r="I6019">
        <v>12.6</v>
      </c>
      <c r="J6019" t="s">
        <v>145</v>
      </c>
      <c r="K6019" t="s">
        <v>137</v>
      </c>
      <c r="L6019">
        <f>I6019*$Q$2/1000</f>
        <v>4.6620000000000003E-3</v>
      </c>
    </row>
    <row r="6020" spans="1:12">
      <c r="A6020" s="118">
        <v>45047</v>
      </c>
      <c r="B6020" t="s">
        <v>13036</v>
      </c>
      <c r="C6020" t="s">
        <v>13035</v>
      </c>
      <c r="D6020" t="s">
        <v>14702</v>
      </c>
      <c r="E6020" t="s">
        <v>14901</v>
      </c>
      <c r="F6020">
        <v>23202445</v>
      </c>
      <c r="G6020" t="s">
        <v>13415</v>
      </c>
      <c r="H6020" t="s">
        <v>13030</v>
      </c>
      <c r="I6020">
        <v>12.6</v>
      </c>
      <c r="J6020" t="s">
        <v>145</v>
      </c>
      <c r="K6020" t="s">
        <v>137</v>
      </c>
      <c r="L6020">
        <f>I6020*$Q$2/1000</f>
        <v>4.6620000000000003E-3</v>
      </c>
    </row>
    <row r="6021" spans="1:12">
      <c r="A6021" s="118">
        <v>45047</v>
      </c>
      <c r="B6021" t="s">
        <v>13036</v>
      </c>
      <c r="C6021" t="s">
        <v>13035</v>
      </c>
      <c r="D6021" t="s">
        <v>14417</v>
      </c>
      <c r="E6021" t="s">
        <v>14900</v>
      </c>
      <c r="F6021">
        <v>23202445</v>
      </c>
      <c r="G6021" t="s">
        <v>13415</v>
      </c>
      <c r="H6021" t="s">
        <v>13030</v>
      </c>
      <c r="I6021">
        <v>12.6</v>
      </c>
      <c r="J6021" t="s">
        <v>145</v>
      </c>
      <c r="K6021" t="s">
        <v>137</v>
      </c>
      <c r="L6021">
        <f>I6021*$Q$2/1000</f>
        <v>4.6620000000000003E-3</v>
      </c>
    </row>
    <row r="6022" spans="1:12">
      <c r="A6022" s="118">
        <v>45047</v>
      </c>
      <c r="B6022" t="s">
        <v>13036</v>
      </c>
      <c r="C6022" t="s">
        <v>13035</v>
      </c>
      <c r="D6022" t="s">
        <v>14899</v>
      </c>
      <c r="E6022" t="s">
        <v>14898</v>
      </c>
      <c r="F6022">
        <v>3445337</v>
      </c>
      <c r="G6022" t="s">
        <v>14897</v>
      </c>
      <c r="H6022" t="s">
        <v>13030</v>
      </c>
      <c r="I6022">
        <v>12.6</v>
      </c>
      <c r="J6022" t="s">
        <v>145</v>
      </c>
      <c r="K6022" t="s">
        <v>137</v>
      </c>
      <c r="L6022">
        <f>I6022*$Q$2/1000</f>
        <v>4.6620000000000003E-3</v>
      </c>
    </row>
    <row r="6023" spans="1:12">
      <c r="A6023" s="118">
        <v>45047</v>
      </c>
      <c r="B6023" t="s">
        <v>13036</v>
      </c>
      <c r="C6023" t="s">
        <v>13035</v>
      </c>
      <c r="D6023" t="s">
        <v>14642</v>
      </c>
      <c r="E6023" t="s">
        <v>14896</v>
      </c>
      <c r="F6023">
        <v>101042092</v>
      </c>
      <c r="G6023" t="s">
        <v>13331</v>
      </c>
      <c r="H6023" t="s">
        <v>13030</v>
      </c>
      <c r="I6023">
        <v>12.6</v>
      </c>
      <c r="J6023" t="s">
        <v>145</v>
      </c>
      <c r="K6023" t="s">
        <v>137</v>
      </c>
      <c r="L6023">
        <f>I6023*$Q$2/1000</f>
        <v>4.6620000000000003E-3</v>
      </c>
    </row>
    <row r="6024" spans="1:12">
      <c r="A6024" s="118">
        <v>45047</v>
      </c>
      <c r="B6024" t="s">
        <v>13036</v>
      </c>
      <c r="C6024" t="s">
        <v>13035</v>
      </c>
      <c r="D6024" t="s">
        <v>13669</v>
      </c>
      <c r="E6024" t="s">
        <v>14895</v>
      </c>
      <c r="F6024">
        <v>31203439</v>
      </c>
      <c r="G6024" t="s">
        <v>14274</v>
      </c>
      <c r="H6024" t="s">
        <v>13030</v>
      </c>
      <c r="I6024">
        <v>12.6</v>
      </c>
      <c r="J6024" t="s">
        <v>145</v>
      </c>
      <c r="K6024" t="s">
        <v>137</v>
      </c>
      <c r="L6024">
        <f>I6024*$Q$2/1000</f>
        <v>4.6620000000000003E-3</v>
      </c>
    </row>
    <row r="6025" spans="1:12">
      <c r="A6025" s="118">
        <v>45047</v>
      </c>
      <c r="B6025" t="s">
        <v>13036</v>
      </c>
      <c r="C6025" t="s">
        <v>13035</v>
      </c>
      <c r="D6025" t="s">
        <v>14448</v>
      </c>
      <c r="E6025" t="s">
        <v>14894</v>
      </c>
      <c r="F6025" t="s">
        <v>13265</v>
      </c>
      <c r="G6025" t="s">
        <v>14893</v>
      </c>
      <c r="H6025" t="s">
        <v>13030</v>
      </c>
      <c r="I6025">
        <v>12.6</v>
      </c>
      <c r="J6025" t="s">
        <v>145</v>
      </c>
      <c r="K6025" t="s">
        <v>137</v>
      </c>
      <c r="L6025">
        <f>I6025*$Q$2/1000</f>
        <v>4.6620000000000003E-3</v>
      </c>
    </row>
    <row r="6026" spans="1:12">
      <c r="A6026" s="118">
        <v>45078</v>
      </c>
      <c r="B6026" t="s">
        <v>240</v>
      </c>
      <c r="C6026" t="s">
        <v>239</v>
      </c>
      <c r="D6026" t="s">
        <v>976</v>
      </c>
      <c r="E6026" t="s">
        <v>14892</v>
      </c>
      <c r="F6026" t="s">
        <v>788</v>
      </c>
      <c r="G6026" t="s">
        <v>787</v>
      </c>
      <c r="H6026" t="s">
        <v>235</v>
      </c>
      <c r="I6026">
        <v>390</v>
      </c>
      <c r="J6026" t="s">
        <v>145</v>
      </c>
      <c r="K6026" t="s">
        <v>137</v>
      </c>
      <c r="L6026">
        <f>I6026*$Q$2/100/1000</f>
        <v>1.4430000000000001E-3</v>
      </c>
    </row>
    <row r="6027" spans="1:12">
      <c r="A6027" s="118">
        <v>45078</v>
      </c>
      <c r="B6027" t="s">
        <v>240</v>
      </c>
      <c r="C6027" t="s">
        <v>239</v>
      </c>
      <c r="D6027" t="s">
        <v>7577</v>
      </c>
      <c r="E6027" t="s">
        <v>14891</v>
      </c>
      <c r="F6027" t="s">
        <v>788</v>
      </c>
      <c r="G6027" t="s">
        <v>787</v>
      </c>
      <c r="H6027" t="s">
        <v>235</v>
      </c>
      <c r="I6027">
        <v>390</v>
      </c>
      <c r="J6027" t="s">
        <v>145</v>
      </c>
      <c r="K6027" t="s">
        <v>137</v>
      </c>
      <c r="L6027">
        <f>I6027*$Q$2/100/1000</f>
        <v>1.4430000000000001E-3</v>
      </c>
    </row>
    <row r="6028" spans="1:12">
      <c r="A6028" s="118">
        <v>45047</v>
      </c>
      <c r="B6028" t="s">
        <v>13036</v>
      </c>
      <c r="C6028" t="s">
        <v>13035</v>
      </c>
      <c r="D6028" t="s">
        <v>14109</v>
      </c>
      <c r="E6028" t="s">
        <v>14890</v>
      </c>
      <c r="F6028" t="s">
        <v>14889</v>
      </c>
      <c r="G6028" t="s">
        <v>14888</v>
      </c>
      <c r="H6028" t="s">
        <v>13030</v>
      </c>
      <c r="I6028">
        <v>12.6</v>
      </c>
      <c r="J6028" t="s">
        <v>145</v>
      </c>
      <c r="K6028" t="s">
        <v>137</v>
      </c>
      <c r="L6028">
        <f>I6028*$Q$2/1000</f>
        <v>4.6620000000000003E-3</v>
      </c>
    </row>
    <row r="6029" spans="1:12">
      <c r="A6029" s="118">
        <v>45047</v>
      </c>
      <c r="B6029" t="s">
        <v>13036</v>
      </c>
      <c r="C6029" t="s">
        <v>13035</v>
      </c>
      <c r="D6029" t="s">
        <v>14097</v>
      </c>
      <c r="E6029" t="s">
        <v>14887</v>
      </c>
      <c r="F6029" t="s">
        <v>13316</v>
      </c>
      <c r="G6029" t="s">
        <v>13315</v>
      </c>
      <c r="H6029" t="s">
        <v>13030</v>
      </c>
      <c r="I6029">
        <v>12.6</v>
      </c>
      <c r="J6029" t="s">
        <v>145</v>
      </c>
      <c r="K6029" t="s">
        <v>137</v>
      </c>
      <c r="L6029">
        <f>I6029*$Q$2/1000</f>
        <v>4.6620000000000003E-3</v>
      </c>
    </row>
    <row r="6030" spans="1:12">
      <c r="A6030" s="118">
        <v>45047</v>
      </c>
      <c r="B6030" t="s">
        <v>13036</v>
      </c>
      <c r="C6030" t="s">
        <v>13035</v>
      </c>
      <c r="D6030" t="s">
        <v>14013</v>
      </c>
      <c r="E6030" t="s">
        <v>14886</v>
      </c>
      <c r="F6030">
        <v>5645024</v>
      </c>
      <c r="G6030" t="s">
        <v>14124</v>
      </c>
      <c r="H6030" t="s">
        <v>13030</v>
      </c>
      <c r="I6030">
        <v>12.6</v>
      </c>
      <c r="J6030" t="s">
        <v>145</v>
      </c>
      <c r="K6030" t="s">
        <v>137</v>
      </c>
      <c r="L6030">
        <f>I6030*$Q$2/1000</f>
        <v>4.6620000000000003E-3</v>
      </c>
    </row>
    <row r="6031" spans="1:12">
      <c r="A6031" s="118">
        <v>45047</v>
      </c>
      <c r="B6031" t="s">
        <v>13036</v>
      </c>
      <c r="C6031" t="s">
        <v>13035</v>
      </c>
      <c r="D6031" t="s">
        <v>14885</v>
      </c>
      <c r="E6031" t="s">
        <v>14884</v>
      </c>
      <c r="F6031" t="s">
        <v>14883</v>
      </c>
      <c r="G6031" t="s">
        <v>14882</v>
      </c>
      <c r="H6031" t="s">
        <v>13030</v>
      </c>
      <c r="I6031">
        <v>12.6</v>
      </c>
      <c r="J6031" t="s">
        <v>145</v>
      </c>
      <c r="K6031" t="s">
        <v>137</v>
      </c>
      <c r="L6031">
        <f>I6031*$Q$2/1000</f>
        <v>4.6620000000000003E-3</v>
      </c>
    </row>
    <row r="6032" spans="1:12">
      <c r="A6032" s="118">
        <v>45047</v>
      </c>
      <c r="B6032" t="s">
        <v>13036</v>
      </c>
      <c r="C6032" t="s">
        <v>13035</v>
      </c>
      <c r="D6032" t="s">
        <v>14881</v>
      </c>
      <c r="E6032" t="s">
        <v>14880</v>
      </c>
      <c r="F6032">
        <v>101047596</v>
      </c>
      <c r="G6032" t="s">
        <v>14879</v>
      </c>
      <c r="H6032" t="s">
        <v>13030</v>
      </c>
      <c r="I6032">
        <v>12.6</v>
      </c>
      <c r="J6032" t="s">
        <v>145</v>
      </c>
      <c r="K6032" t="s">
        <v>137</v>
      </c>
      <c r="L6032">
        <f>I6032*$Q$2/1000</f>
        <v>4.6620000000000003E-3</v>
      </c>
    </row>
    <row r="6033" spans="1:12">
      <c r="A6033" s="118">
        <v>45047</v>
      </c>
      <c r="B6033" t="s">
        <v>13036</v>
      </c>
      <c r="C6033" t="s">
        <v>13035</v>
      </c>
      <c r="D6033" t="s">
        <v>14306</v>
      </c>
      <c r="E6033" t="s">
        <v>14878</v>
      </c>
      <c r="F6033">
        <v>101020912</v>
      </c>
      <c r="G6033" t="s">
        <v>14877</v>
      </c>
      <c r="H6033" t="s">
        <v>13030</v>
      </c>
      <c r="I6033">
        <v>12.6</v>
      </c>
      <c r="J6033" t="s">
        <v>145</v>
      </c>
      <c r="K6033" t="s">
        <v>137</v>
      </c>
      <c r="L6033">
        <f>I6033*$Q$2/1000</f>
        <v>4.6620000000000003E-3</v>
      </c>
    </row>
    <row r="6034" spans="1:12">
      <c r="A6034" s="118">
        <v>45047</v>
      </c>
      <c r="B6034" t="s">
        <v>13036</v>
      </c>
      <c r="C6034" t="s">
        <v>13035</v>
      </c>
      <c r="D6034" t="s">
        <v>14876</v>
      </c>
      <c r="E6034" t="s">
        <v>14875</v>
      </c>
      <c r="F6034">
        <v>926</v>
      </c>
      <c r="G6034" t="s">
        <v>13055</v>
      </c>
      <c r="H6034" t="s">
        <v>13030</v>
      </c>
      <c r="I6034">
        <v>12.6</v>
      </c>
      <c r="J6034" t="s">
        <v>145</v>
      </c>
      <c r="K6034" t="s">
        <v>137</v>
      </c>
      <c r="L6034">
        <f>I6034*$Q$2/1000</f>
        <v>4.6620000000000003E-3</v>
      </c>
    </row>
    <row r="6035" spans="1:12">
      <c r="A6035" s="118">
        <v>45047</v>
      </c>
      <c r="B6035" t="s">
        <v>13036</v>
      </c>
      <c r="C6035" t="s">
        <v>13035</v>
      </c>
      <c r="D6035" t="s">
        <v>14412</v>
      </c>
      <c r="E6035" t="s">
        <v>14874</v>
      </c>
      <c r="F6035">
        <v>926</v>
      </c>
      <c r="G6035" t="s">
        <v>13055</v>
      </c>
      <c r="H6035" t="s">
        <v>13030</v>
      </c>
      <c r="I6035">
        <v>12.6</v>
      </c>
      <c r="J6035" t="s">
        <v>145</v>
      </c>
      <c r="K6035" t="s">
        <v>137</v>
      </c>
      <c r="L6035">
        <f>I6035*$Q$2/1000</f>
        <v>4.6620000000000003E-3</v>
      </c>
    </row>
    <row r="6036" spans="1:12">
      <c r="A6036" s="118">
        <v>45078</v>
      </c>
      <c r="B6036" t="s">
        <v>574</v>
      </c>
      <c r="C6036" t="s">
        <v>573</v>
      </c>
      <c r="D6036" t="s">
        <v>14873</v>
      </c>
      <c r="E6036" t="s">
        <v>14872</v>
      </c>
      <c r="F6036" t="s">
        <v>14871</v>
      </c>
      <c r="G6036" t="s">
        <v>14870</v>
      </c>
      <c r="H6036" t="s">
        <v>569</v>
      </c>
      <c r="I6036">
        <v>298</v>
      </c>
      <c r="J6036" t="s">
        <v>145</v>
      </c>
      <c r="K6036" t="s">
        <v>137</v>
      </c>
      <c r="L6036">
        <f>I6036*$Q$2/100/1000</f>
        <v>1.1026E-3</v>
      </c>
    </row>
    <row r="6037" spans="1:12">
      <c r="A6037" s="118">
        <v>45047</v>
      </c>
      <c r="B6037" t="s">
        <v>13036</v>
      </c>
      <c r="C6037" t="s">
        <v>13035</v>
      </c>
      <c r="D6037" t="s">
        <v>14509</v>
      </c>
      <c r="E6037" t="s">
        <v>14869</v>
      </c>
      <c r="F6037">
        <v>101031973</v>
      </c>
      <c r="G6037" t="s">
        <v>13711</v>
      </c>
      <c r="H6037" t="s">
        <v>13030</v>
      </c>
      <c r="I6037">
        <v>12.6</v>
      </c>
      <c r="J6037" t="s">
        <v>145</v>
      </c>
      <c r="K6037" t="s">
        <v>137</v>
      </c>
      <c r="L6037">
        <f>I6037*$Q$2/1000</f>
        <v>4.6620000000000003E-3</v>
      </c>
    </row>
    <row r="6038" spans="1:12">
      <c r="A6038" s="118">
        <v>45078</v>
      </c>
      <c r="B6038" t="s">
        <v>574</v>
      </c>
      <c r="C6038" t="s">
        <v>573</v>
      </c>
      <c r="D6038" t="s">
        <v>2730</v>
      </c>
      <c r="E6038" t="s">
        <v>14868</v>
      </c>
      <c r="F6038">
        <v>21201457</v>
      </c>
      <c r="G6038" t="s">
        <v>575</v>
      </c>
      <c r="H6038" t="s">
        <v>569</v>
      </c>
      <c r="I6038">
        <v>298</v>
      </c>
      <c r="J6038" t="s">
        <v>145</v>
      </c>
      <c r="K6038" t="s">
        <v>137</v>
      </c>
      <c r="L6038">
        <f>I6038*$Q$2/100/1000</f>
        <v>1.1026E-3</v>
      </c>
    </row>
    <row r="6039" spans="1:12">
      <c r="A6039" s="118">
        <v>45047</v>
      </c>
      <c r="B6039" t="s">
        <v>13036</v>
      </c>
      <c r="C6039" t="s">
        <v>13035</v>
      </c>
      <c r="D6039" t="s">
        <v>14407</v>
      </c>
      <c r="E6039" t="s">
        <v>14867</v>
      </c>
      <c r="F6039" t="s">
        <v>14697</v>
      </c>
      <c r="G6039" t="s">
        <v>14696</v>
      </c>
      <c r="H6039" t="s">
        <v>13030</v>
      </c>
      <c r="I6039">
        <v>12.6</v>
      </c>
      <c r="J6039" t="s">
        <v>145</v>
      </c>
      <c r="K6039" t="s">
        <v>137</v>
      </c>
      <c r="L6039">
        <f>I6039*$Q$2/1000</f>
        <v>4.6620000000000003E-3</v>
      </c>
    </row>
    <row r="6040" spans="1:12">
      <c r="A6040" s="118">
        <v>45047</v>
      </c>
      <c r="B6040" t="s">
        <v>13036</v>
      </c>
      <c r="C6040" t="s">
        <v>13035</v>
      </c>
      <c r="D6040" t="s">
        <v>14803</v>
      </c>
      <c r="E6040" t="s">
        <v>14866</v>
      </c>
      <c r="F6040" t="s">
        <v>14801</v>
      </c>
      <c r="G6040" t="s">
        <v>14800</v>
      </c>
      <c r="H6040" t="s">
        <v>13030</v>
      </c>
      <c r="I6040">
        <v>12.6</v>
      </c>
      <c r="J6040" t="s">
        <v>145</v>
      </c>
      <c r="K6040" t="s">
        <v>137</v>
      </c>
      <c r="L6040">
        <f>I6040*$Q$2/1000</f>
        <v>4.6620000000000003E-3</v>
      </c>
    </row>
    <row r="6041" spans="1:12">
      <c r="A6041" s="118">
        <v>45047</v>
      </c>
      <c r="B6041" t="s">
        <v>13036</v>
      </c>
      <c r="C6041" t="s">
        <v>13035</v>
      </c>
      <c r="D6041" t="s">
        <v>13842</v>
      </c>
      <c r="E6041" t="s">
        <v>14865</v>
      </c>
      <c r="F6041" t="s">
        <v>14697</v>
      </c>
      <c r="G6041" t="s">
        <v>14696</v>
      </c>
      <c r="H6041" t="s">
        <v>13030</v>
      </c>
      <c r="I6041">
        <v>12.6</v>
      </c>
      <c r="J6041" t="s">
        <v>145</v>
      </c>
      <c r="K6041" t="s">
        <v>137</v>
      </c>
      <c r="L6041">
        <f>I6041*$Q$2/1000</f>
        <v>4.6620000000000003E-3</v>
      </c>
    </row>
    <row r="6042" spans="1:12">
      <c r="A6042" s="118">
        <v>45047</v>
      </c>
      <c r="B6042" t="s">
        <v>13036</v>
      </c>
      <c r="C6042" t="s">
        <v>13035</v>
      </c>
      <c r="D6042" t="s">
        <v>14864</v>
      </c>
      <c r="E6042" t="s">
        <v>14863</v>
      </c>
      <c r="F6042">
        <v>51205139</v>
      </c>
      <c r="G6042" t="s">
        <v>14862</v>
      </c>
      <c r="H6042" t="s">
        <v>13030</v>
      </c>
      <c r="I6042">
        <v>12.6</v>
      </c>
      <c r="J6042" t="s">
        <v>145</v>
      </c>
      <c r="K6042" t="s">
        <v>137</v>
      </c>
      <c r="L6042">
        <f>I6042*$Q$2/1000</f>
        <v>4.6620000000000003E-3</v>
      </c>
    </row>
    <row r="6043" spans="1:12">
      <c r="A6043" s="118">
        <v>45047</v>
      </c>
      <c r="B6043" t="s">
        <v>13036</v>
      </c>
      <c r="C6043" t="s">
        <v>13035</v>
      </c>
      <c r="D6043" t="s">
        <v>14861</v>
      </c>
      <c r="E6043" t="s">
        <v>14860</v>
      </c>
      <c r="F6043">
        <v>101042174</v>
      </c>
      <c r="G6043" t="s">
        <v>13358</v>
      </c>
      <c r="H6043" t="s">
        <v>13030</v>
      </c>
      <c r="I6043">
        <v>12.6</v>
      </c>
      <c r="J6043" t="s">
        <v>145</v>
      </c>
      <c r="K6043" t="s">
        <v>137</v>
      </c>
      <c r="L6043">
        <f>I6043*$Q$2/1000</f>
        <v>4.6620000000000003E-3</v>
      </c>
    </row>
    <row r="6044" spans="1:12">
      <c r="A6044" s="118">
        <v>45047</v>
      </c>
      <c r="B6044" t="s">
        <v>13036</v>
      </c>
      <c r="C6044" t="s">
        <v>13035</v>
      </c>
      <c r="D6044" t="s">
        <v>14448</v>
      </c>
      <c r="E6044" t="s">
        <v>14859</v>
      </c>
      <c r="F6044">
        <v>3445348</v>
      </c>
      <c r="G6044" t="s">
        <v>14858</v>
      </c>
      <c r="H6044" t="s">
        <v>13030</v>
      </c>
      <c r="I6044">
        <v>12.6</v>
      </c>
      <c r="J6044" t="s">
        <v>145</v>
      </c>
      <c r="K6044" t="s">
        <v>137</v>
      </c>
      <c r="L6044">
        <f>I6044*$Q$2/1000</f>
        <v>4.6620000000000003E-3</v>
      </c>
    </row>
    <row r="6045" spans="1:12">
      <c r="A6045" s="118">
        <v>45047</v>
      </c>
      <c r="B6045" t="s">
        <v>13036</v>
      </c>
      <c r="C6045" t="s">
        <v>13035</v>
      </c>
      <c r="D6045" t="s">
        <v>13975</v>
      </c>
      <c r="E6045" t="s">
        <v>14857</v>
      </c>
      <c r="F6045">
        <v>13206264</v>
      </c>
      <c r="G6045" t="s">
        <v>13997</v>
      </c>
      <c r="H6045" t="s">
        <v>13030</v>
      </c>
      <c r="I6045">
        <v>12.6</v>
      </c>
      <c r="J6045" t="s">
        <v>145</v>
      </c>
      <c r="K6045" t="s">
        <v>137</v>
      </c>
      <c r="L6045">
        <f>I6045*$Q$2/1000</f>
        <v>4.6620000000000003E-3</v>
      </c>
    </row>
    <row r="6046" spans="1:12">
      <c r="A6046" s="118">
        <v>45047</v>
      </c>
      <c r="B6046" t="s">
        <v>13036</v>
      </c>
      <c r="C6046" t="s">
        <v>13035</v>
      </c>
      <c r="D6046" t="s">
        <v>14856</v>
      </c>
      <c r="E6046" t="s">
        <v>14855</v>
      </c>
      <c r="F6046">
        <v>57207482</v>
      </c>
      <c r="G6046" t="s">
        <v>13110</v>
      </c>
      <c r="H6046" t="s">
        <v>13030</v>
      </c>
      <c r="I6046">
        <v>12.6</v>
      </c>
      <c r="J6046" t="s">
        <v>145</v>
      </c>
      <c r="K6046" t="s">
        <v>137</v>
      </c>
      <c r="L6046">
        <f>I6046*$Q$2/1000</f>
        <v>4.6620000000000003E-3</v>
      </c>
    </row>
    <row r="6047" spans="1:12">
      <c r="A6047" s="118">
        <v>45047</v>
      </c>
      <c r="B6047" t="s">
        <v>13036</v>
      </c>
      <c r="C6047" t="s">
        <v>13035</v>
      </c>
      <c r="D6047" t="s">
        <v>14854</v>
      </c>
      <c r="E6047" t="s">
        <v>14853</v>
      </c>
      <c r="F6047" t="s">
        <v>14189</v>
      </c>
      <c r="G6047" t="s">
        <v>14188</v>
      </c>
      <c r="H6047" t="s">
        <v>13030</v>
      </c>
      <c r="I6047">
        <v>12.6</v>
      </c>
      <c r="J6047" t="s">
        <v>145</v>
      </c>
      <c r="K6047" t="s">
        <v>137</v>
      </c>
      <c r="L6047">
        <f>I6047*$Q$2/1000</f>
        <v>4.6620000000000003E-3</v>
      </c>
    </row>
    <row r="6048" spans="1:12">
      <c r="A6048" s="118">
        <v>45047</v>
      </c>
      <c r="B6048" t="s">
        <v>13036</v>
      </c>
      <c r="C6048" t="s">
        <v>13035</v>
      </c>
      <c r="D6048" t="s">
        <v>14852</v>
      </c>
      <c r="E6048" t="s">
        <v>14851</v>
      </c>
      <c r="F6048">
        <v>101043449</v>
      </c>
      <c r="G6048" t="s">
        <v>14850</v>
      </c>
      <c r="H6048" t="s">
        <v>13030</v>
      </c>
      <c r="I6048">
        <v>12.6</v>
      </c>
      <c r="J6048" t="s">
        <v>145</v>
      </c>
      <c r="K6048" t="s">
        <v>137</v>
      </c>
      <c r="L6048">
        <f>I6048*$Q$2/1000</f>
        <v>4.6620000000000003E-3</v>
      </c>
    </row>
    <row r="6049" spans="1:12">
      <c r="A6049" s="118">
        <v>45047</v>
      </c>
      <c r="B6049" t="s">
        <v>13036</v>
      </c>
      <c r="C6049" t="s">
        <v>13035</v>
      </c>
      <c r="D6049" t="s">
        <v>14849</v>
      </c>
      <c r="E6049" t="s">
        <v>14848</v>
      </c>
      <c r="F6049" t="s">
        <v>13546</v>
      </c>
      <c r="G6049" t="s">
        <v>13545</v>
      </c>
      <c r="H6049" t="s">
        <v>13030</v>
      </c>
      <c r="I6049">
        <v>12.6</v>
      </c>
      <c r="J6049" t="s">
        <v>145</v>
      </c>
      <c r="K6049" t="s">
        <v>137</v>
      </c>
      <c r="L6049">
        <f>I6049*$Q$2/1000</f>
        <v>4.6620000000000003E-3</v>
      </c>
    </row>
    <row r="6050" spans="1:12">
      <c r="A6050" s="118">
        <v>45047</v>
      </c>
      <c r="B6050" t="s">
        <v>13036</v>
      </c>
      <c r="C6050" t="s">
        <v>13035</v>
      </c>
      <c r="D6050" t="s">
        <v>14621</v>
      </c>
      <c r="E6050" t="s">
        <v>14847</v>
      </c>
      <c r="F6050" t="s">
        <v>13219</v>
      </c>
      <c r="G6050" t="s">
        <v>13218</v>
      </c>
      <c r="H6050" t="s">
        <v>13030</v>
      </c>
      <c r="I6050">
        <v>12.6</v>
      </c>
      <c r="J6050" t="s">
        <v>145</v>
      </c>
      <c r="K6050" t="s">
        <v>137</v>
      </c>
      <c r="L6050">
        <f>I6050*$Q$2/1000</f>
        <v>4.6620000000000003E-3</v>
      </c>
    </row>
    <row r="6051" spans="1:12">
      <c r="A6051" s="118">
        <v>45047</v>
      </c>
      <c r="B6051" t="s">
        <v>13036</v>
      </c>
      <c r="C6051" t="s">
        <v>13035</v>
      </c>
      <c r="D6051" t="s">
        <v>14139</v>
      </c>
      <c r="E6051" t="s">
        <v>14846</v>
      </c>
      <c r="F6051">
        <v>13206264</v>
      </c>
      <c r="G6051" t="s">
        <v>13997</v>
      </c>
      <c r="H6051" t="s">
        <v>13030</v>
      </c>
      <c r="I6051">
        <v>12.6</v>
      </c>
      <c r="J6051" t="s">
        <v>145</v>
      </c>
      <c r="K6051" t="s">
        <v>137</v>
      </c>
      <c r="L6051">
        <f>I6051*$Q$2/1000</f>
        <v>4.6620000000000003E-3</v>
      </c>
    </row>
    <row r="6052" spans="1:12">
      <c r="A6052" s="118">
        <v>45047</v>
      </c>
      <c r="B6052" t="s">
        <v>13036</v>
      </c>
      <c r="C6052" t="s">
        <v>13035</v>
      </c>
      <c r="D6052" t="s">
        <v>14674</v>
      </c>
      <c r="E6052" t="s">
        <v>14845</v>
      </c>
      <c r="F6052">
        <v>3445337</v>
      </c>
      <c r="G6052" t="s">
        <v>13761</v>
      </c>
      <c r="H6052" t="s">
        <v>13030</v>
      </c>
      <c r="I6052">
        <v>12.6</v>
      </c>
      <c r="J6052" t="s">
        <v>145</v>
      </c>
      <c r="K6052" t="s">
        <v>137</v>
      </c>
      <c r="L6052">
        <f>I6052*$Q$2/1000</f>
        <v>4.6620000000000003E-3</v>
      </c>
    </row>
    <row r="6053" spans="1:12">
      <c r="A6053" s="118">
        <v>45047</v>
      </c>
      <c r="B6053" t="s">
        <v>13036</v>
      </c>
      <c r="C6053" t="s">
        <v>13035</v>
      </c>
      <c r="D6053" t="s">
        <v>14448</v>
      </c>
      <c r="E6053" t="s">
        <v>14844</v>
      </c>
      <c r="F6053">
        <v>3445191</v>
      </c>
      <c r="G6053" t="s">
        <v>13160</v>
      </c>
      <c r="H6053" t="s">
        <v>13030</v>
      </c>
      <c r="I6053">
        <v>12.6</v>
      </c>
      <c r="J6053" t="s">
        <v>145</v>
      </c>
      <c r="K6053" t="s">
        <v>137</v>
      </c>
      <c r="L6053">
        <f>I6053*$Q$2/1000</f>
        <v>4.6620000000000003E-3</v>
      </c>
    </row>
    <row r="6054" spans="1:12">
      <c r="A6054" s="118">
        <v>45047</v>
      </c>
      <c r="B6054" t="s">
        <v>13036</v>
      </c>
      <c r="C6054" t="s">
        <v>13035</v>
      </c>
      <c r="D6054" t="s">
        <v>13594</v>
      </c>
      <c r="E6054" t="s">
        <v>14843</v>
      </c>
      <c r="F6054">
        <v>3145048</v>
      </c>
      <c r="G6054" t="s">
        <v>13927</v>
      </c>
      <c r="H6054" t="s">
        <v>13030</v>
      </c>
      <c r="I6054">
        <v>12.6</v>
      </c>
      <c r="J6054" t="s">
        <v>145</v>
      </c>
      <c r="K6054" t="s">
        <v>137</v>
      </c>
      <c r="L6054">
        <f>I6054*$Q$2/1000</f>
        <v>4.6620000000000003E-3</v>
      </c>
    </row>
    <row r="6055" spans="1:12">
      <c r="A6055" s="118">
        <v>45047</v>
      </c>
      <c r="B6055" t="s">
        <v>13036</v>
      </c>
      <c r="C6055" t="s">
        <v>13035</v>
      </c>
      <c r="D6055" t="s">
        <v>13838</v>
      </c>
      <c r="E6055" t="s">
        <v>14842</v>
      </c>
      <c r="F6055">
        <v>23202445</v>
      </c>
      <c r="G6055" t="s">
        <v>13415</v>
      </c>
      <c r="H6055" t="s">
        <v>13030</v>
      </c>
      <c r="I6055">
        <v>12.6</v>
      </c>
      <c r="J6055" t="s">
        <v>145</v>
      </c>
      <c r="K6055" t="s">
        <v>137</v>
      </c>
      <c r="L6055">
        <f>I6055*$Q$2/1000</f>
        <v>4.6620000000000003E-3</v>
      </c>
    </row>
    <row r="6056" spans="1:12">
      <c r="A6056" s="118">
        <v>45047</v>
      </c>
      <c r="B6056" t="s">
        <v>13036</v>
      </c>
      <c r="C6056" t="s">
        <v>13035</v>
      </c>
      <c r="D6056" t="s">
        <v>13876</v>
      </c>
      <c r="E6056" t="s">
        <v>14841</v>
      </c>
      <c r="F6056">
        <v>23202445</v>
      </c>
      <c r="G6056" t="s">
        <v>13415</v>
      </c>
      <c r="H6056" t="s">
        <v>13030</v>
      </c>
      <c r="I6056">
        <v>12.6</v>
      </c>
      <c r="J6056" t="s">
        <v>145</v>
      </c>
      <c r="K6056" t="s">
        <v>137</v>
      </c>
      <c r="L6056">
        <f>I6056*$Q$2/1000</f>
        <v>4.6620000000000003E-3</v>
      </c>
    </row>
    <row r="6057" spans="1:12">
      <c r="A6057" s="118">
        <v>45047</v>
      </c>
      <c r="B6057" t="s">
        <v>13036</v>
      </c>
      <c r="C6057" t="s">
        <v>13035</v>
      </c>
      <c r="D6057" t="s">
        <v>14139</v>
      </c>
      <c r="E6057" t="s">
        <v>14840</v>
      </c>
      <c r="F6057">
        <v>101031973</v>
      </c>
      <c r="G6057" t="s">
        <v>13711</v>
      </c>
      <c r="H6057" t="s">
        <v>13030</v>
      </c>
      <c r="I6057">
        <v>12.6</v>
      </c>
      <c r="J6057" t="s">
        <v>145</v>
      </c>
      <c r="K6057" t="s">
        <v>137</v>
      </c>
      <c r="L6057">
        <f>I6057*$Q$2/1000</f>
        <v>4.6620000000000003E-3</v>
      </c>
    </row>
    <row r="6058" spans="1:12">
      <c r="A6058" s="118">
        <v>45078</v>
      </c>
      <c r="B6058" t="s">
        <v>205</v>
      </c>
      <c r="C6058" t="s">
        <v>204</v>
      </c>
      <c r="D6058" t="s">
        <v>4196</v>
      </c>
      <c r="E6058" t="s">
        <v>14839</v>
      </c>
      <c r="F6058">
        <v>1</v>
      </c>
      <c r="G6058" t="s">
        <v>667</v>
      </c>
      <c r="H6058" t="s">
        <v>200</v>
      </c>
      <c r="I6058">
        <v>6781</v>
      </c>
      <c r="J6058" t="s">
        <v>199</v>
      </c>
      <c r="K6058" t="s">
        <v>198</v>
      </c>
      <c r="L6058">
        <f>I6058*$Q$4/10/1000</f>
        <v>1.1924057587200001</v>
      </c>
    </row>
    <row r="6059" spans="1:12">
      <c r="A6059" s="118">
        <v>45047</v>
      </c>
      <c r="B6059" t="s">
        <v>13036</v>
      </c>
      <c r="C6059" t="s">
        <v>13035</v>
      </c>
      <c r="D6059" t="s">
        <v>13603</v>
      </c>
      <c r="E6059" t="s">
        <v>14838</v>
      </c>
      <c r="F6059">
        <v>5145042</v>
      </c>
      <c r="G6059" t="s">
        <v>14837</v>
      </c>
      <c r="H6059" t="s">
        <v>13030</v>
      </c>
      <c r="I6059">
        <v>12.6</v>
      </c>
      <c r="J6059" t="s">
        <v>145</v>
      </c>
      <c r="K6059" t="s">
        <v>137</v>
      </c>
      <c r="L6059">
        <f>I6059*$Q$2/1000</f>
        <v>4.6620000000000003E-3</v>
      </c>
    </row>
    <row r="6060" spans="1:12">
      <c r="A6060" s="118">
        <v>45047</v>
      </c>
      <c r="B6060" t="s">
        <v>13036</v>
      </c>
      <c r="C6060" t="s">
        <v>13035</v>
      </c>
      <c r="D6060" t="s">
        <v>14836</v>
      </c>
      <c r="E6060" t="s">
        <v>14835</v>
      </c>
      <c r="F6060" t="s">
        <v>1795</v>
      </c>
      <c r="G6060" t="s">
        <v>1794</v>
      </c>
      <c r="H6060" t="s">
        <v>13030</v>
      </c>
      <c r="I6060">
        <v>12.6</v>
      </c>
      <c r="J6060" t="s">
        <v>145</v>
      </c>
      <c r="K6060" t="s">
        <v>137</v>
      </c>
      <c r="L6060">
        <f>I6060*$Q$2/1000</f>
        <v>4.6620000000000003E-3</v>
      </c>
    </row>
    <row r="6061" spans="1:12">
      <c r="A6061" s="118">
        <v>45078</v>
      </c>
      <c r="B6061" t="s">
        <v>365</v>
      </c>
      <c r="C6061" t="s">
        <v>364</v>
      </c>
      <c r="D6061" t="s">
        <v>5646</v>
      </c>
      <c r="E6061" t="s">
        <v>14834</v>
      </c>
      <c r="F6061" t="s">
        <v>619</v>
      </c>
      <c r="G6061" t="s">
        <v>618</v>
      </c>
      <c r="H6061" t="s">
        <v>359</v>
      </c>
      <c r="I6061">
        <v>144</v>
      </c>
      <c r="J6061" t="s">
        <v>138</v>
      </c>
      <c r="K6061" t="s">
        <v>137</v>
      </c>
      <c r="L6061">
        <f>I6061*$Q$2/1000</f>
        <v>5.3280000000000001E-2</v>
      </c>
    </row>
    <row r="6062" spans="1:12">
      <c r="A6062" s="118">
        <v>45047</v>
      </c>
      <c r="B6062" t="s">
        <v>5342</v>
      </c>
      <c r="C6062" t="s">
        <v>5341</v>
      </c>
      <c r="D6062" t="s">
        <v>14833</v>
      </c>
      <c r="E6062" t="s">
        <v>14832</v>
      </c>
      <c r="F6062" t="s">
        <v>2481</v>
      </c>
      <c r="G6062" t="s">
        <v>2480</v>
      </c>
      <c r="H6062" t="s">
        <v>5336</v>
      </c>
      <c r="I6062">
        <v>49.6</v>
      </c>
      <c r="J6062" t="s">
        <v>223</v>
      </c>
      <c r="K6062" t="s">
        <v>137</v>
      </c>
      <c r="L6062">
        <f>I6062*$Q$5/1000</f>
        <v>5.0430800000000005E-2</v>
      </c>
    </row>
    <row r="6063" spans="1:12">
      <c r="A6063" s="118">
        <v>45047</v>
      </c>
      <c r="B6063" t="s">
        <v>13036</v>
      </c>
      <c r="C6063" t="s">
        <v>13035</v>
      </c>
      <c r="D6063" t="s">
        <v>14386</v>
      </c>
      <c r="E6063" t="s">
        <v>14831</v>
      </c>
      <c r="F6063" t="s">
        <v>13487</v>
      </c>
      <c r="G6063" t="s">
        <v>13486</v>
      </c>
      <c r="H6063" t="s">
        <v>13030</v>
      </c>
      <c r="I6063">
        <v>12.6</v>
      </c>
      <c r="J6063" t="s">
        <v>145</v>
      </c>
      <c r="K6063" t="s">
        <v>137</v>
      </c>
      <c r="L6063">
        <f>I6063*$Q$2/1000</f>
        <v>4.6620000000000003E-3</v>
      </c>
    </row>
    <row r="6064" spans="1:12">
      <c r="A6064" s="118">
        <v>45078</v>
      </c>
      <c r="B6064" t="s">
        <v>1706</v>
      </c>
      <c r="C6064" t="s">
        <v>1705</v>
      </c>
      <c r="D6064" t="s">
        <v>14830</v>
      </c>
      <c r="E6064" t="s">
        <v>14829</v>
      </c>
      <c r="F6064" t="s">
        <v>9590</v>
      </c>
      <c r="G6064" t="s">
        <v>9589</v>
      </c>
      <c r="H6064" t="s">
        <v>1701</v>
      </c>
      <c r="I6064">
        <v>78.2</v>
      </c>
      <c r="J6064" t="s">
        <v>145</v>
      </c>
      <c r="K6064" t="s">
        <v>137</v>
      </c>
      <c r="L6064">
        <f>I6064*$Q$2/100/1000</f>
        <v>2.8933999999999996E-4</v>
      </c>
    </row>
    <row r="6065" spans="1:12">
      <c r="A6065" s="118">
        <v>45047</v>
      </c>
      <c r="B6065" t="s">
        <v>13036</v>
      </c>
      <c r="C6065" t="s">
        <v>13035</v>
      </c>
      <c r="D6065" t="s">
        <v>14828</v>
      </c>
      <c r="E6065" t="s">
        <v>14827</v>
      </c>
      <c r="F6065">
        <v>101041215</v>
      </c>
      <c r="G6065" t="s">
        <v>14826</v>
      </c>
      <c r="H6065" t="s">
        <v>13030</v>
      </c>
      <c r="I6065">
        <v>12.6</v>
      </c>
      <c r="J6065" t="s">
        <v>145</v>
      </c>
      <c r="K6065" t="s">
        <v>137</v>
      </c>
      <c r="L6065">
        <f>I6065*$Q$2/1000</f>
        <v>4.6620000000000003E-3</v>
      </c>
    </row>
    <row r="6066" spans="1:12">
      <c r="A6066" s="118">
        <v>45047</v>
      </c>
      <c r="B6066" t="s">
        <v>13036</v>
      </c>
      <c r="C6066" t="s">
        <v>13035</v>
      </c>
      <c r="D6066" t="s">
        <v>13975</v>
      </c>
      <c r="E6066" t="s">
        <v>14825</v>
      </c>
      <c r="F6066">
        <v>3145072</v>
      </c>
      <c r="G6066" t="s">
        <v>14497</v>
      </c>
      <c r="H6066" t="s">
        <v>13030</v>
      </c>
      <c r="I6066">
        <v>12.6</v>
      </c>
      <c r="J6066" t="s">
        <v>145</v>
      </c>
      <c r="K6066" t="s">
        <v>137</v>
      </c>
      <c r="L6066">
        <f>I6066*$Q$2/1000</f>
        <v>4.6620000000000003E-3</v>
      </c>
    </row>
    <row r="6067" spans="1:12">
      <c r="A6067" s="118">
        <v>45047</v>
      </c>
      <c r="B6067" t="s">
        <v>13036</v>
      </c>
      <c r="C6067" t="s">
        <v>13035</v>
      </c>
      <c r="D6067" t="s">
        <v>14103</v>
      </c>
      <c r="E6067" t="s">
        <v>14824</v>
      </c>
      <c r="F6067">
        <v>101017406</v>
      </c>
      <c r="G6067" t="s">
        <v>13195</v>
      </c>
      <c r="H6067" t="s">
        <v>13030</v>
      </c>
      <c r="I6067">
        <v>12.6</v>
      </c>
      <c r="J6067" t="s">
        <v>145</v>
      </c>
      <c r="K6067" t="s">
        <v>137</v>
      </c>
      <c r="L6067">
        <f>I6067*$Q$2/1000</f>
        <v>4.6620000000000003E-3</v>
      </c>
    </row>
    <row r="6068" spans="1:12">
      <c r="A6068" s="118">
        <v>45078</v>
      </c>
      <c r="B6068" t="s">
        <v>261</v>
      </c>
      <c r="C6068" t="s">
        <v>260</v>
      </c>
      <c r="D6068" t="s">
        <v>14823</v>
      </c>
      <c r="E6068" t="s">
        <v>14822</v>
      </c>
      <c r="F6068">
        <v>55203869</v>
      </c>
      <c r="G6068" t="s">
        <v>14821</v>
      </c>
      <c r="H6068" t="s">
        <v>139</v>
      </c>
      <c r="I6068">
        <v>55</v>
      </c>
      <c r="J6068" t="s">
        <v>145</v>
      </c>
      <c r="K6068" t="s">
        <v>137</v>
      </c>
      <c r="L6068">
        <f>I6068*$Q$2/100/1000</f>
        <v>2.0350000000000001E-4</v>
      </c>
    </row>
    <row r="6069" spans="1:12">
      <c r="A6069" s="118">
        <v>45047</v>
      </c>
      <c r="B6069" t="s">
        <v>13036</v>
      </c>
      <c r="C6069" t="s">
        <v>13035</v>
      </c>
      <c r="D6069" t="s">
        <v>14820</v>
      </c>
      <c r="E6069" t="s">
        <v>14819</v>
      </c>
      <c r="F6069">
        <v>101037485</v>
      </c>
      <c r="G6069" t="s">
        <v>14818</v>
      </c>
      <c r="H6069" t="s">
        <v>13030</v>
      </c>
      <c r="I6069">
        <v>12.6</v>
      </c>
      <c r="J6069" t="s">
        <v>145</v>
      </c>
      <c r="K6069" t="s">
        <v>137</v>
      </c>
      <c r="L6069">
        <f>I6069*$Q$2/1000</f>
        <v>4.6620000000000003E-3</v>
      </c>
    </row>
    <row r="6070" spans="1:12">
      <c r="A6070" s="118">
        <v>45047</v>
      </c>
      <c r="B6070" t="s">
        <v>13036</v>
      </c>
      <c r="C6070" t="s">
        <v>13035</v>
      </c>
      <c r="D6070" t="s">
        <v>13876</v>
      </c>
      <c r="E6070" t="s">
        <v>14817</v>
      </c>
      <c r="F6070">
        <v>23202445</v>
      </c>
      <c r="G6070" t="s">
        <v>13415</v>
      </c>
      <c r="H6070" t="s">
        <v>13030</v>
      </c>
      <c r="I6070">
        <v>12.6</v>
      </c>
      <c r="J6070" t="s">
        <v>145</v>
      </c>
      <c r="K6070" t="s">
        <v>137</v>
      </c>
      <c r="L6070">
        <f>I6070*$Q$2/1000</f>
        <v>4.6620000000000003E-3</v>
      </c>
    </row>
    <row r="6071" spans="1:12">
      <c r="A6071" s="118">
        <v>45047</v>
      </c>
      <c r="B6071" t="s">
        <v>13036</v>
      </c>
      <c r="C6071" t="s">
        <v>13035</v>
      </c>
      <c r="D6071" t="s">
        <v>14702</v>
      </c>
      <c r="E6071" t="s">
        <v>14816</v>
      </c>
      <c r="F6071">
        <v>23202445</v>
      </c>
      <c r="G6071" t="s">
        <v>13415</v>
      </c>
      <c r="H6071" t="s">
        <v>13030</v>
      </c>
      <c r="I6071">
        <v>12.6</v>
      </c>
      <c r="J6071" t="s">
        <v>145</v>
      </c>
      <c r="K6071" t="s">
        <v>137</v>
      </c>
      <c r="L6071">
        <f>I6071*$Q$2/1000</f>
        <v>4.6620000000000003E-3</v>
      </c>
    </row>
    <row r="6072" spans="1:12">
      <c r="A6072" s="118">
        <v>45078</v>
      </c>
      <c r="B6072" t="s">
        <v>205</v>
      </c>
      <c r="C6072" t="s">
        <v>204</v>
      </c>
      <c r="D6072" t="s">
        <v>12730</v>
      </c>
      <c r="E6072" t="s">
        <v>14815</v>
      </c>
      <c r="F6072">
        <v>66205215</v>
      </c>
      <c r="G6072" t="s">
        <v>201</v>
      </c>
      <c r="H6072" t="s">
        <v>200</v>
      </c>
      <c r="I6072">
        <v>6781</v>
      </c>
      <c r="J6072" t="s">
        <v>199</v>
      </c>
      <c r="K6072" t="s">
        <v>198</v>
      </c>
      <c r="L6072">
        <f>I6072*$Q$4/10/1000</f>
        <v>1.1924057587200001</v>
      </c>
    </row>
    <row r="6073" spans="1:12">
      <c r="A6073" s="118">
        <v>45047</v>
      </c>
      <c r="B6073" t="s">
        <v>13036</v>
      </c>
      <c r="C6073" t="s">
        <v>13035</v>
      </c>
      <c r="D6073" t="s">
        <v>14814</v>
      </c>
      <c r="E6073" t="s">
        <v>14813</v>
      </c>
      <c r="F6073">
        <v>3145065</v>
      </c>
      <c r="G6073" t="s">
        <v>14812</v>
      </c>
      <c r="H6073" t="s">
        <v>13030</v>
      </c>
      <c r="I6073">
        <v>12.6</v>
      </c>
      <c r="J6073" t="s">
        <v>145</v>
      </c>
      <c r="K6073" t="s">
        <v>137</v>
      </c>
      <c r="L6073">
        <f>I6073*$Q$2/1000</f>
        <v>4.6620000000000003E-3</v>
      </c>
    </row>
    <row r="6074" spans="1:12">
      <c r="A6074" s="118">
        <v>45047</v>
      </c>
      <c r="B6074" t="s">
        <v>13036</v>
      </c>
      <c r="C6074" t="s">
        <v>13035</v>
      </c>
      <c r="D6074" t="s">
        <v>14386</v>
      </c>
      <c r="E6074" t="s">
        <v>14811</v>
      </c>
      <c r="F6074" t="s">
        <v>14391</v>
      </c>
      <c r="G6074" t="s">
        <v>14390</v>
      </c>
      <c r="H6074" t="s">
        <v>13030</v>
      </c>
      <c r="I6074">
        <v>12.6</v>
      </c>
      <c r="J6074" t="s">
        <v>145</v>
      </c>
      <c r="K6074" t="s">
        <v>137</v>
      </c>
      <c r="L6074">
        <f>I6074*$Q$2/1000</f>
        <v>4.6620000000000003E-3</v>
      </c>
    </row>
    <row r="6075" spans="1:12">
      <c r="A6075" s="118">
        <v>45078</v>
      </c>
      <c r="B6075" t="s">
        <v>1861</v>
      </c>
      <c r="C6075" t="s">
        <v>1860</v>
      </c>
      <c r="D6075" t="s">
        <v>10331</v>
      </c>
      <c r="E6075" t="s">
        <v>14810</v>
      </c>
      <c r="F6075">
        <v>4245279</v>
      </c>
      <c r="G6075" t="s">
        <v>1857</v>
      </c>
      <c r="H6075" t="s">
        <v>1856</v>
      </c>
      <c r="I6075">
        <v>70.400000000000006</v>
      </c>
      <c r="J6075" t="s">
        <v>145</v>
      </c>
      <c r="K6075" t="s">
        <v>137</v>
      </c>
      <c r="L6075">
        <f>I6075*$Q$2/100/1000</f>
        <v>2.6048000000000005E-4</v>
      </c>
    </row>
    <row r="6076" spans="1:12">
      <c r="A6076" s="118">
        <v>45047</v>
      </c>
      <c r="B6076" t="s">
        <v>13036</v>
      </c>
      <c r="C6076" t="s">
        <v>13035</v>
      </c>
      <c r="D6076" t="s">
        <v>14809</v>
      </c>
      <c r="E6076" t="s">
        <v>14808</v>
      </c>
      <c r="F6076" t="s">
        <v>14807</v>
      </c>
      <c r="G6076" t="s">
        <v>14806</v>
      </c>
      <c r="H6076" t="s">
        <v>13030</v>
      </c>
      <c r="I6076">
        <v>12.6</v>
      </c>
      <c r="J6076" t="s">
        <v>145</v>
      </c>
      <c r="K6076" t="s">
        <v>137</v>
      </c>
      <c r="L6076">
        <f>I6076*$Q$2/1000</f>
        <v>4.6620000000000003E-3</v>
      </c>
    </row>
    <row r="6077" spans="1:12">
      <c r="A6077" s="118">
        <v>45078</v>
      </c>
      <c r="B6077" t="s">
        <v>460</v>
      </c>
      <c r="C6077" t="s">
        <v>459</v>
      </c>
      <c r="D6077" t="s">
        <v>10417</v>
      </c>
      <c r="E6077" t="s">
        <v>14805</v>
      </c>
      <c r="F6077">
        <v>50204185</v>
      </c>
      <c r="G6077" t="s">
        <v>12929</v>
      </c>
      <c r="H6077" t="s">
        <v>455</v>
      </c>
      <c r="I6077">
        <v>103.6</v>
      </c>
      <c r="J6077" t="s">
        <v>145</v>
      </c>
      <c r="K6077" t="s">
        <v>137</v>
      </c>
      <c r="L6077">
        <f>I6077*$Q$2/100/1000</f>
        <v>3.8331999999999998E-4</v>
      </c>
    </row>
    <row r="6078" spans="1:12">
      <c r="A6078" s="118">
        <v>45047</v>
      </c>
      <c r="B6078" t="s">
        <v>13036</v>
      </c>
      <c r="C6078" t="s">
        <v>13035</v>
      </c>
      <c r="D6078" t="s">
        <v>14239</v>
      </c>
      <c r="E6078" t="s">
        <v>14804</v>
      </c>
      <c r="F6078">
        <v>4245278</v>
      </c>
      <c r="G6078" t="s">
        <v>14111</v>
      </c>
      <c r="H6078" t="s">
        <v>13030</v>
      </c>
      <c r="I6078">
        <v>12.6</v>
      </c>
      <c r="J6078" t="s">
        <v>145</v>
      </c>
      <c r="K6078" t="s">
        <v>137</v>
      </c>
      <c r="L6078">
        <f>I6078*$Q$2/1000</f>
        <v>4.6620000000000003E-3</v>
      </c>
    </row>
    <row r="6079" spans="1:12">
      <c r="A6079" s="118">
        <v>45047</v>
      </c>
      <c r="B6079" t="s">
        <v>13036</v>
      </c>
      <c r="C6079" t="s">
        <v>13035</v>
      </c>
      <c r="D6079" t="s">
        <v>14803</v>
      </c>
      <c r="E6079" t="s">
        <v>14802</v>
      </c>
      <c r="F6079" t="s">
        <v>14801</v>
      </c>
      <c r="G6079" t="s">
        <v>14800</v>
      </c>
      <c r="H6079" t="s">
        <v>13030</v>
      </c>
      <c r="I6079">
        <v>12.6</v>
      </c>
      <c r="J6079" t="s">
        <v>145</v>
      </c>
      <c r="K6079" t="s">
        <v>137</v>
      </c>
      <c r="L6079">
        <f>I6079*$Q$2/1000</f>
        <v>4.6620000000000003E-3</v>
      </c>
    </row>
    <row r="6080" spans="1:12">
      <c r="A6080" s="118">
        <v>45047</v>
      </c>
      <c r="B6080" t="s">
        <v>13036</v>
      </c>
      <c r="C6080" t="s">
        <v>13035</v>
      </c>
      <c r="D6080" t="s">
        <v>14799</v>
      </c>
      <c r="E6080" t="s">
        <v>14798</v>
      </c>
      <c r="F6080">
        <v>13206264</v>
      </c>
      <c r="G6080" t="s">
        <v>13997</v>
      </c>
      <c r="H6080" t="s">
        <v>13030</v>
      </c>
      <c r="I6080">
        <v>12.6</v>
      </c>
      <c r="J6080" t="s">
        <v>145</v>
      </c>
      <c r="K6080" t="s">
        <v>137</v>
      </c>
      <c r="L6080">
        <f>I6080*$Q$2/1000</f>
        <v>4.6620000000000003E-3</v>
      </c>
    </row>
    <row r="6081" spans="1:12">
      <c r="A6081" s="118">
        <v>45078</v>
      </c>
      <c r="B6081" t="s">
        <v>574</v>
      </c>
      <c r="C6081" t="s">
        <v>573</v>
      </c>
      <c r="D6081" t="s">
        <v>12084</v>
      </c>
      <c r="E6081" t="s">
        <v>14797</v>
      </c>
      <c r="F6081">
        <v>21201457</v>
      </c>
      <c r="G6081" t="s">
        <v>575</v>
      </c>
      <c r="H6081" t="s">
        <v>569</v>
      </c>
      <c r="I6081">
        <v>298</v>
      </c>
      <c r="J6081" t="s">
        <v>145</v>
      </c>
      <c r="K6081" t="s">
        <v>137</v>
      </c>
      <c r="L6081">
        <f>I6081*$Q$2/100/1000</f>
        <v>1.1026E-3</v>
      </c>
    </row>
    <row r="6082" spans="1:12">
      <c r="A6082" s="118">
        <v>45047</v>
      </c>
      <c r="B6082" t="s">
        <v>13036</v>
      </c>
      <c r="C6082" t="s">
        <v>13035</v>
      </c>
      <c r="D6082" t="s">
        <v>14446</v>
      </c>
      <c r="E6082" t="s">
        <v>14796</v>
      </c>
      <c r="F6082">
        <v>101042174</v>
      </c>
      <c r="G6082" t="s">
        <v>13358</v>
      </c>
      <c r="H6082" t="s">
        <v>13030</v>
      </c>
      <c r="I6082">
        <v>12.6</v>
      </c>
      <c r="J6082" t="s">
        <v>145</v>
      </c>
      <c r="K6082" t="s">
        <v>137</v>
      </c>
      <c r="L6082">
        <f>I6082*$Q$2/1000</f>
        <v>4.6620000000000003E-3</v>
      </c>
    </row>
    <row r="6083" spans="1:12">
      <c r="A6083" s="118">
        <v>45047</v>
      </c>
      <c r="B6083" t="s">
        <v>13036</v>
      </c>
      <c r="C6083" t="s">
        <v>13035</v>
      </c>
      <c r="D6083" t="s">
        <v>14426</v>
      </c>
      <c r="E6083" t="s">
        <v>14795</v>
      </c>
      <c r="F6083">
        <v>101031721</v>
      </c>
      <c r="G6083" t="s">
        <v>13844</v>
      </c>
      <c r="H6083" t="s">
        <v>13030</v>
      </c>
      <c r="I6083">
        <v>12.6</v>
      </c>
      <c r="J6083" t="s">
        <v>145</v>
      </c>
      <c r="K6083" t="s">
        <v>137</v>
      </c>
      <c r="L6083">
        <f>I6083*$Q$2/1000</f>
        <v>4.6620000000000003E-3</v>
      </c>
    </row>
    <row r="6084" spans="1:12">
      <c r="A6084" s="118">
        <v>45047</v>
      </c>
      <c r="B6084" t="s">
        <v>13036</v>
      </c>
      <c r="C6084" t="s">
        <v>13035</v>
      </c>
      <c r="D6084" t="s">
        <v>14794</v>
      </c>
      <c r="E6084" t="s">
        <v>14793</v>
      </c>
      <c r="F6084">
        <v>101031721</v>
      </c>
      <c r="G6084" t="s">
        <v>14792</v>
      </c>
      <c r="H6084" t="s">
        <v>13030</v>
      </c>
      <c r="I6084">
        <v>12.6</v>
      </c>
      <c r="J6084" t="s">
        <v>145</v>
      </c>
      <c r="K6084" t="s">
        <v>137</v>
      </c>
      <c r="L6084">
        <f>I6084*$Q$2/1000</f>
        <v>4.6620000000000003E-3</v>
      </c>
    </row>
    <row r="6085" spans="1:12">
      <c r="A6085" s="118">
        <v>45047</v>
      </c>
      <c r="B6085" t="s">
        <v>13036</v>
      </c>
      <c r="C6085" t="s">
        <v>13035</v>
      </c>
      <c r="D6085" t="s">
        <v>14791</v>
      </c>
      <c r="E6085" t="s">
        <v>14790</v>
      </c>
      <c r="F6085" t="s">
        <v>14789</v>
      </c>
      <c r="G6085" t="s">
        <v>14788</v>
      </c>
      <c r="H6085" t="s">
        <v>13030</v>
      </c>
      <c r="I6085">
        <v>12.6</v>
      </c>
      <c r="J6085" t="s">
        <v>145</v>
      </c>
      <c r="K6085" t="s">
        <v>137</v>
      </c>
      <c r="L6085">
        <f>I6085*$Q$2/1000</f>
        <v>4.6620000000000003E-3</v>
      </c>
    </row>
    <row r="6086" spans="1:12">
      <c r="A6086" s="118">
        <v>45047</v>
      </c>
      <c r="B6086" t="s">
        <v>13036</v>
      </c>
      <c r="C6086" t="s">
        <v>13035</v>
      </c>
      <c r="D6086" t="s">
        <v>14787</v>
      </c>
      <c r="E6086" t="s">
        <v>14786</v>
      </c>
      <c r="F6086">
        <v>101031721</v>
      </c>
      <c r="G6086" t="s">
        <v>13844</v>
      </c>
      <c r="H6086" t="s">
        <v>13030</v>
      </c>
      <c r="I6086">
        <v>12.6</v>
      </c>
      <c r="J6086" t="s">
        <v>145</v>
      </c>
      <c r="K6086" t="s">
        <v>137</v>
      </c>
      <c r="L6086">
        <f>I6086*$Q$2/1000</f>
        <v>4.6620000000000003E-3</v>
      </c>
    </row>
    <row r="6087" spans="1:12">
      <c r="A6087" s="118">
        <v>45078</v>
      </c>
      <c r="B6087" t="s">
        <v>144</v>
      </c>
      <c r="C6087" t="s">
        <v>143</v>
      </c>
      <c r="D6087" t="s">
        <v>11169</v>
      </c>
      <c r="E6087" t="s">
        <v>14785</v>
      </c>
      <c r="F6087" t="s">
        <v>153</v>
      </c>
      <c r="G6087" t="s">
        <v>152</v>
      </c>
      <c r="H6087" t="s">
        <v>139</v>
      </c>
      <c r="I6087">
        <v>22.2</v>
      </c>
      <c r="J6087" t="s">
        <v>138</v>
      </c>
      <c r="K6087" t="s">
        <v>137</v>
      </c>
      <c r="L6087">
        <f>I6087*$Q$2/1000</f>
        <v>8.2140000000000008E-3</v>
      </c>
    </row>
    <row r="6088" spans="1:12">
      <c r="A6088" s="118">
        <v>45047</v>
      </c>
      <c r="B6088" t="s">
        <v>13036</v>
      </c>
      <c r="C6088" t="s">
        <v>13035</v>
      </c>
      <c r="D6088" t="s">
        <v>13842</v>
      </c>
      <c r="E6088" t="s">
        <v>14784</v>
      </c>
      <c r="F6088">
        <v>101031721</v>
      </c>
      <c r="G6088" t="s">
        <v>13844</v>
      </c>
      <c r="H6088" t="s">
        <v>13030</v>
      </c>
      <c r="I6088">
        <v>12.6</v>
      </c>
      <c r="J6088" t="s">
        <v>145</v>
      </c>
      <c r="K6088" t="s">
        <v>137</v>
      </c>
      <c r="L6088">
        <f>I6088*$Q$2/1000</f>
        <v>4.6620000000000003E-3</v>
      </c>
    </row>
    <row r="6089" spans="1:12">
      <c r="A6089" s="118">
        <v>45047</v>
      </c>
      <c r="B6089" t="s">
        <v>13036</v>
      </c>
      <c r="C6089" t="s">
        <v>13035</v>
      </c>
      <c r="D6089" t="s">
        <v>14139</v>
      </c>
      <c r="E6089" t="s">
        <v>14783</v>
      </c>
      <c r="F6089">
        <v>101031721</v>
      </c>
      <c r="G6089" t="s">
        <v>13844</v>
      </c>
      <c r="H6089" t="s">
        <v>13030</v>
      </c>
      <c r="I6089">
        <v>12.6</v>
      </c>
      <c r="J6089" t="s">
        <v>145</v>
      </c>
      <c r="K6089" t="s">
        <v>137</v>
      </c>
      <c r="L6089">
        <f>I6089*$Q$2/1000</f>
        <v>4.6620000000000003E-3</v>
      </c>
    </row>
    <row r="6090" spans="1:12">
      <c r="A6090" s="118">
        <v>45047</v>
      </c>
      <c r="B6090" t="s">
        <v>13036</v>
      </c>
      <c r="C6090" t="s">
        <v>13035</v>
      </c>
      <c r="D6090" t="s">
        <v>13650</v>
      </c>
      <c r="E6090" t="s">
        <v>14782</v>
      </c>
      <c r="F6090">
        <v>55203867</v>
      </c>
      <c r="G6090" t="s">
        <v>14781</v>
      </c>
      <c r="H6090" t="s">
        <v>13030</v>
      </c>
      <c r="I6090">
        <v>12.6</v>
      </c>
      <c r="J6090" t="s">
        <v>145</v>
      </c>
      <c r="K6090" t="s">
        <v>137</v>
      </c>
      <c r="L6090">
        <f>I6090*$Q$2/1000</f>
        <v>4.6620000000000003E-3</v>
      </c>
    </row>
    <row r="6091" spans="1:12">
      <c r="A6091" s="118">
        <v>45047</v>
      </c>
      <c r="B6091" t="s">
        <v>13036</v>
      </c>
      <c r="C6091" t="s">
        <v>13035</v>
      </c>
      <c r="D6091" t="s">
        <v>14780</v>
      </c>
      <c r="E6091" t="s">
        <v>14779</v>
      </c>
      <c r="F6091" t="s">
        <v>14778</v>
      </c>
      <c r="G6091" t="s">
        <v>14777</v>
      </c>
      <c r="H6091" t="s">
        <v>13030</v>
      </c>
      <c r="I6091">
        <v>12.6</v>
      </c>
      <c r="J6091" t="s">
        <v>145</v>
      </c>
      <c r="K6091" t="s">
        <v>137</v>
      </c>
      <c r="L6091">
        <f>I6091*$Q$2/1000</f>
        <v>4.6620000000000003E-3</v>
      </c>
    </row>
    <row r="6092" spans="1:12">
      <c r="A6092" s="118">
        <v>45047</v>
      </c>
      <c r="B6092" t="s">
        <v>13036</v>
      </c>
      <c r="C6092" t="s">
        <v>13035</v>
      </c>
      <c r="D6092" t="s">
        <v>14446</v>
      </c>
      <c r="E6092" t="s">
        <v>14776</v>
      </c>
      <c r="F6092">
        <v>1</v>
      </c>
      <c r="G6092" t="s">
        <v>667</v>
      </c>
      <c r="H6092" t="s">
        <v>13030</v>
      </c>
      <c r="I6092">
        <v>12.6</v>
      </c>
      <c r="J6092" t="s">
        <v>145</v>
      </c>
      <c r="K6092" t="s">
        <v>137</v>
      </c>
      <c r="L6092">
        <f>I6092*$Q$2/1000</f>
        <v>4.6620000000000003E-3</v>
      </c>
    </row>
    <row r="6093" spans="1:12">
      <c r="A6093" s="118">
        <v>45047</v>
      </c>
      <c r="B6093" t="s">
        <v>13036</v>
      </c>
      <c r="C6093" t="s">
        <v>13035</v>
      </c>
      <c r="D6093" t="s">
        <v>14775</v>
      </c>
      <c r="E6093" t="s">
        <v>14774</v>
      </c>
      <c r="F6093">
        <v>1</v>
      </c>
      <c r="G6093" t="s">
        <v>667</v>
      </c>
      <c r="H6093" t="s">
        <v>13030</v>
      </c>
      <c r="I6093">
        <v>12.6</v>
      </c>
      <c r="J6093" t="s">
        <v>145</v>
      </c>
      <c r="K6093" t="s">
        <v>137</v>
      </c>
      <c r="L6093">
        <f>I6093*$Q$2/1000</f>
        <v>4.6620000000000003E-3</v>
      </c>
    </row>
    <row r="6094" spans="1:12">
      <c r="A6094" s="118">
        <v>45047</v>
      </c>
      <c r="B6094" t="s">
        <v>13036</v>
      </c>
      <c r="C6094" t="s">
        <v>13035</v>
      </c>
      <c r="D6094" t="s">
        <v>14773</v>
      </c>
      <c r="E6094" t="s">
        <v>14772</v>
      </c>
      <c r="F6094">
        <v>1</v>
      </c>
      <c r="G6094" t="s">
        <v>667</v>
      </c>
      <c r="H6094" t="s">
        <v>13030</v>
      </c>
      <c r="I6094">
        <v>12.6</v>
      </c>
      <c r="J6094" t="s">
        <v>145</v>
      </c>
      <c r="K6094" t="s">
        <v>137</v>
      </c>
      <c r="L6094">
        <f>I6094*$Q$2/1000</f>
        <v>4.6620000000000003E-3</v>
      </c>
    </row>
    <row r="6095" spans="1:12">
      <c r="A6095" s="118">
        <v>45047</v>
      </c>
      <c r="B6095" t="s">
        <v>13036</v>
      </c>
      <c r="C6095" t="s">
        <v>13035</v>
      </c>
      <c r="D6095" t="s">
        <v>14625</v>
      </c>
      <c r="E6095" t="s">
        <v>14771</v>
      </c>
      <c r="F6095">
        <v>1</v>
      </c>
      <c r="G6095" t="s">
        <v>667</v>
      </c>
      <c r="H6095" t="s">
        <v>13030</v>
      </c>
      <c r="I6095">
        <v>12.6</v>
      </c>
      <c r="J6095" t="s">
        <v>145</v>
      </c>
      <c r="K6095" t="s">
        <v>137</v>
      </c>
      <c r="L6095">
        <f>I6095*$Q$2/1000</f>
        <v>4.6620000000000003E-3</v>
      </c>
    </row>
    <row r="6096" spans="1:12">
      <c r="A6096" s="118">
        <v>45047</v>
      </c>
      <c r="B6096" t="s">
        <v>13036</v>
      </c>
      <c r="C6096" t="s">
        <v>13035</v>
      </c>
      <c r="D6096" t="s">
        <v>14426</v>
      </c>
      <c r="E6096" t="s">
        <v>14770</v>
      </c>
      <c r="F6096">
        <v>101025603</v>
      </c>
      <c r="G6096" t="s">
        <v>13178</v>
      </c>
      <c r="H6096" t="s">
        <v>13030</v>
      </c>
      <c r="I6096">
        <v>12.6</v>
      </c>
      <c r="J6096" t="s">
        <v>145</v>
      </c>
      <c r="K6096" t="s">
        <v>137</v>
      </c>
      <c r="L6096">
        <f>I6096*$Q$2/1000</f>
        <v>4.6620000000000003E-3</v>
      </c>
    </row>
    <row r="6097" spans="1:12">
      <c r="A6097" s="118">
        <v>45047</v>
      </c>
      <c r="B6097" t="s">
        <v>13036</v>
      </c>
      <c r="C6097" t="s">
        <v>13035</v>
      </c>
      <c r="D6097" t="s">
        <v>14769</v>
      </c>
      <c r="E6097" t="s">
        <v>14768</v>
      </c>
      <c r="F6097">
        <v>1</v>
      </c>
      <c r="G6097" t="s">
        <v>14767</v>
      </c>
      <c r="H6097" t="s">
        <v>13030</v>
      </c>
      <c r="I6097">
        <v>12.6</v>
      </c>
      <c r="J6097" t="s">
        <v>145</v>
      </c>
      <c r="K6097" t="s">
        <v>137</v>
      </c>
      <c r="L6097">
        <f>I6097*$Q$2/1000</f>
        <v>4.6620000000000003E-3</v>
      </c>
    </row>
    <row r="6098" spans="1:12">
      <c r="A6098" s="118">
        <v>45047</v>
      </c>
      <c r="B6098" t="s">
        <v>13036</v>
      </c>
      <c r="C6098" t="s">
        <v>13035</v>
      </c>
      <c r="D6098" t="s">
        <v>14766</v>
      </c>
      <c r="E6098" t="s">
        <v>14765</v>
      </c>
      <c r="F6098">
        <v>101035552</v>
      </c>
      <c r="G6098" t="s">
        <v>14299</v>
      </c>
      <c r="H6098" t="s">
        <v>13030</v>
      </c>
      <c r="I6098">
        <v>12.6</v>
      </c>
      <c r="J6098" t="s">
        <v>145</v>
      </c>
      <c r="K6098" t="s">
        <v>137</v>
      </c>
      <c r="L6098">
        <f>I6098*$Q$2/1000</f>
        <v>4.6620000000000003E-3</v>
      </c>
    </row>
    <row r="6099" spans="1:12">
      <c r="A6099" s="118">
        <v>45047</v>
      </c>
      <c r="B6099" t="s">
        <v>13036</v>
      </c>
      <c r="C6099" t="s">
        <v>13035</v>
      </c>
      <c r="D6099" t="s">
        <v>14711</v>
      </c>
      <c r="E6099" t="s">
        <v>14764</v>
      </c>
      <c r="F6099">
        <v>101050292</v>
      </c>
      <c r="G6099" t="s">
        <v>13172</v>
      </c>
      <c r="H6099" t="s">
        <v>13030</v>
      </c>
      <c r="I6099">
        <v>12.6</v>
      </c>
      <c r="J6099" t="s">
        <v>145</v>
      </c>
      <c r="K6099" t="s">
        <v>137</v>
      </c>
      <c r="L6099">
        <f>I6099*$Q$2/1000</f>
        <v>4.6620000000000003E-3</v>
      </c>
    </row>
    <row r="6100" spans="1:12">
      <c r="A6100" s="118">
        <v>45047</v>
      </c>
      <c r="B6100" t="s">
        <v>13036</v>
      </c>
      <c r="C6100" t="s">
        <v>13035</v>
      </c>
      <c r="D6100" t="s">
        <v>14306</v>
      </c>
      <c r="E6100" t="s">
        <v>14763</v>
      </c>
      <c r="F6100">
        <v>1</v>
      </c>
      <c r="G6100" t="s">
        <v>667</v>
      </c>
      <c r="H6100" t="s">
        <v>13030</v>
      </c>
      <c r="I6100">
        <v>12.6</v>
      </c>
      <c r="J6100" t="s">
        <v>145</v>
      </c>
      <c r="K6100" t="s">
        <v>137</v>
      </c>
      <c r="L6100">
        <f>I6100*$Q$2/1000</f>
        <v>4.6620000000000003E-3</v>
      </c>
    </row>
    <row r="6101" spans="1:12">
      <c r="A6101" s="118">
        <v>45170</v>
      </c>
      <c r="B6101" t="s">
        <v>443</v>
      </c>
      <c r="C6101" t="s">
        <v>442</v>
      </c>
      <c r="D6101" t="s">
        <v>441</v>
      </c>
      <c r="E6101" t="s">
        <v>14762</v>
      </c>
      <c r="F6101">
        <v>101037721</v>
      </c>
      <c r="G6101" t="s">
        <v>14428</v>
      </c>
      <c r="H6101" s="122" t="s">
        <v>437</v>
      </c>
      <c r="I6101">
        <v>4725</v>
      </c>
      <c r="J6101" t="s">
        <v>199</v>
      </c>
      <c r="K6101" t="s">
        <v>198</v>
      </c>
      <c r="L6101">
        <f>I6101*$Q$4*2.2/1000</f>
        <v>18.279100224000004</v>
      </c>
    </row>
    <row r="6102" spans="1:12">
      <c r="A6102" s="118">
        <v>45170</v>
      </c>
      <c r="B6102" t="s">
        <v>443</v>
      </c>
      <c r="C6102" t="s">
        <v>442</v>
      </c>
      <c r="D6102" t="s">
        <v>441</v>
      </c>
      <c r="E6102" t="s">
        <v>14761</v>
      </c>
      <c r="F6102">
        <v>101037721</v>
      </c>
      <c r="G6102" t="s">
        <v>14428</v>
      </c>
      <c r="H6102" s="122" t="s">
        <v>437</v>
      </c>
      <c r="I6102">
        <v>4725</v>
      </c>
      <c r="J6102" t="s">
        <v>199</v>
      </c>
      <c r="K6102" t="s">
        <v>198</v>
      </c>
      <c r="L6102">
        <f>I6102*$Q$4*2.2/1000</f>
        <v>18.279100224000004</v>
      </c>
    </row>
    <row r="6103" spans="1:12">
      <c r="A6103" s="118">
        <v>45200</v>
      </c>
      <c r="B6103" t="s">
        <v>443</v>
      </c>
      <c r="C6103" t="s">
        <v>442</v>
      </c>
      <c r="D6103" t="s">
        <v>441</v>
      </c>
      <c r="E6103" t="s">
        <v>14760</v>
      </c>
      <c r="F6103">
        <v>101037721</v>
      </c>
      <c r="G6103" t="s">
        <v>14428</v>
      </c>
      <c r="H6103" s="122" t="s">
        <v>437</v>
      </c>
      <c r="I6103">
        <v>4725</v>
      </c>
      <c r="J6103" t="s">
        <v>199</v>
      </c>
      <c r="K6103" t="s">
        <v>198</v>
      </c>
      <c r="L6103">
        <f>I6103*$Q$4*2.2/1000</f>
        <v>18.279100224000004</v>
      </c>
    </row>
    <row r="6104" spans="1:12">
      <c r="A6104" s="118">
        <v>45200</v>
      </c>
      <c r="B6104" t="s">
        <v>443</v>
      </c>
      <c r="C6104" t="s">
        <v>442</v>
      </c>
      <c r="D6104" t="s">
        <v>441</v>
      </c>
      <c r="E6104" t="s">
        <v>14759</v>
      </c>
      <c r="F6104">
        <v>101037721</v>
      </c>
      <c r="G6104" t="s">
        <v>14428</v>
      </c>
      <c r="H6104" s="122" t="s">
        <v>437</v>
      </c>
      <c r="I6104">
        <v>4725</v>
      </c>
      <c r="J6104" t="s">
        <v>199</v>
      </c>
      <c r="K6104" t="s">
        <v>198</v>
      </c>
      <c r="L6104">
        <f>I6104*$Q$4*2.2/1000</f>
        <v>18.279100224000004</v>
      </c>
    </row>
    <row r="6105" spans="1:12">
      <c r="A6105" s="118">
        <v>45200</v>
      </c>
      <c r="B6105" t="s">
        <v>443</v>
      </c>
      <c r="C6105" t="s">
        <v>442</v>
      </c>
      <c r="D6105" t="s">
        <v>441</v>
      </c>
      <c r="E6105" t="s">
        <v>14758</v>
      </c>
      <c r="F6105">
        <v>101037721</v>
      </c>
      <c r="G6105" t="s">
        <v>14428</v>
      </c>
      <c r="H6105" s="122" t="s">
        <v>437</v>
      </c>
      <c r="I6105">
        <v>4725</v>
      </c>
      <c r="J6105" t="s">
        <v>199</v>
      </c>
      <c r="K6105" t="s">
        <v>198</v>
      </c>
      <c r="L6105">
        <f>I6105*$Q$4*2.2/1000</f>
        <v>18.279100224000004</v>
      </c>
    </row>
    <row r="6106" spans="1:12">
      <c r="A6106" s="118">
        <v>45200</v>
      </c>
      <c r="B6106" t="s">
        <v>443</v>
      </c>
      <c r="C6106" t="s">
        <v>442</v>
      </c>
      <c r="D6106" t="s">
        <v>441</v>
      </c>
      <c r="E6106" t="s">
        <v>14757</v>
      </c>
      <c r="F6106">
        <v>101037721</v>
      </c>
      <c r="G6106" t="s">
        <v>14428</v>
      </c>
      <c r="H6106" s="122" t="s">
        <v>437</v>
      </c>
      <c r="I6106">
        <v>4725</v>
      </c>
      <c r="J6106" t="s">
        <v>199</v>
      </c>
      <c r="K6106" t="s">
        <v>198</v>
      </c>
      <c r="L6106">
        <f>I6106*$Q$4*2.2/1000</f>
        <v>18.279100224000004</v>
      </c>
    </row>
    <row r="6107" spans="1:12">
      <c r="A6107" s="118">
        <v>45047</v>
      </c>
      <c r="B6107" t="s">
        <v>5342</v>
      </c>
      <c r="C6107" t="s">
        <v>5341</v>
      </c>
      <c r="D6107" t="s">
        <v>14756</v>
      </c>
      <c r="E6107" t="s">
        <v>14755</v>
      </c>
      <c r="F6107" t="s">
        <v>2481</v>
      </c>
      <c r="G6107" t="s">
        <v>2480</v>
      </c>
      <c r="H6107" t="s">
        <v>5336</v>
      </c>
      <c r="I6107">
        <v>49.6</v>
      </c>
      <c r="J6107" t="s">
        <v>223</v>
      </c>
      <c r="K6107" t="s">
        <v>137</v>
      </c>
      <c r="L6107">
        <f>I6107*$Q$5/1000</f>
        <v>5.0430800000000005E-2</v>
      </c>
    </row>
    <row r="6108" spans="1:12">
      <c r="A6108" s="118">
        <v>45047</v>
      </c>
      <c r="B6108" t="s">
        <v>5342</v>
      </c>
      <c r="C6108" t="s">
        <v>5341</v>
      </c>
      <c r="D6108" t="s">
        <v>14754</v>
      </c>
      <c r="E6108" t="s">
        <v>14753</v>
      </c>
      <c r="F6108" t="s">
        <v>2481</v>
      </c>
      <c r="G6108" t="s">
        <v>2480</v>
      </c>
      <c r="H6108" t="s">
        <v>5336</v>
      </c>
      <c r="I6108">
        <v>49.6</v>
      </c>
      <c r="J6108" t="s">
        <v>223</v>
      </c>
      <c r="K6108" t="s">
        <v>137</v>
      </c>
      <c r="L6108">
        <f>I6108*$Q$5/1000</f>
        <v>5.0430800000000005E-2</v>
      </c>
    </row>
    <row r="6109" spans="1:12">
      <c r="A6109" s="118">
        <v>45047</v>
      </c>
      <c r="B6109" t="s">
        <v>5342</v>
      </c>
      <c r="C6109" t="s">
        <v>5341</v>
      </c>
      <c r="D6109" t="s">
        <v>14752</v>
      </c>
      <c r="E6109" t="s">
        <v>14751</v>
      </c>
      <c r="F6109" t="s">
        <v>2481</v>
      </c>
      <c r="G6109" t="s">
        <v>2480</v>
      </c>
      <c r="H6109" t="s">
        <v>5336</v>
      </c>
      <c r="I6109">
        <v>49.6</v>
      </c>
      <c r="J6109" t="s">
        <v>223</v>
      </c>
      <c r="K6109" t="s">
        <v>137</v>
      </c>
      <c r="L6109">
        <f>I6109*$Q$5/1000</f>
        <v>5.0430800000000005E-2</v>
      </c>
    </row>
    <row r="6110" spans="1:12">
      <c r="A6110" s="118">
        <v>45047</v>
      </c>
      <c r="B6110" t="s">
        <v>5342</v>
      </c>
      <c r="C6110" t="s">
        <v>5341</v>
      </c>
      <c r="D6110" t="s">
        <v>14750</v>
      </c>
      <c r="E6110" t="s">
        <v>14749</v>
      </c>
      <c r="F6110" t="s">
        <v>2481</v>
      </c>
      <c r="G6110" t="s">
        <v>2480</v>
      </c>
      <c r="H6110" t="s">
        <v>5336</v>
      </c>
      <c r="I6110">
        <v>49.6</v>
      </c>
      <c r="J6110" t="s">
        <v>223</v>
      </c>
      <c r="K6110" t="s">
        <v>137</v>
      </c>
      <c r="L6110">
        <f>I6110*$Q$5/1000</f>
        <v>5.0430800000000005E-2</v>
      </c>
    </row>
    <row r="6111" spans="1:12">
      <c r="A6111" s="118">
        <v>45047</v>
      </c>
      <c r="B6111" t="s">
        <v>5342</v>
      </c>
      <c r="C6111" t="s">
        <v>5341</v>
      </c>
      <c r="D6111" t="s">
        <v>14748</v>
      </c>
      <c r="E6111" t="s">
        <v>14747</v>
      </c>
      <c r="F6111" t="s">
        <v>2481</v>
      </c>
      <c r="G6111" t="s">
        <v>2480</v>
      </c>
      <c r="H6111" t="s">
        <v>5336</v>
      </c>
      <c r="I6111">
        <v>49.6</v>
      </c>
      <c r="J6111" t="s">
        <v>223</v>
      </c>
      <c r="K6111" t="s">
        <v>137</v>
      </c>
      <c r="L6111">
        <f>I6111*$Q$5/1000</f>
        <v>5.0430800000000005E-2</v>
      </c>
    </row>
    <row r="6112" spans="1:12">
      <c r="A6112" s="118">
        <v>45078</v>
      </c>
      <c r="B6112" t="s">
        <v>5342</v>
      </c>
      <c r="C6112" t="s">
        <v>5341</v>
      </c>
      <c r="D6112" t="s">
        <v>14746</v>
      </c>
      <c r="E6112" t="s">
        <v>14745</v>
      </c>
      <c r="F6112" t="s">
        <v>2481</v>
      </c>
      <c r="G6112" t="s">
        <v>2480</v>
      </c>
      <c r="H6112" t="s">
        <v>5336</v>
      </c>
      <c r="I6112">
        <v>49.6</v>
      </c>
      <c r="J6112" t="s">
        <v>223</v>
      </c>
      <c r="K6112" t="s">
        <v>137</v>
      </c>
      <c r="L6112">
        <f>I6112*$Q$5/1000</f>
        <v>5.0430800000000005E-2</v>
      </c>
    </row>
    <row r="6113" spans="1:12">
      <c r="A6113" s="118">
        <v>45047</v>
      </c>
      <c r="B6113" t="s">
        <v>13036</v>
      </c>
      <c r="C6113" t="s">
        <v>13035</v>
      </c>
      <c r="D6113" t="s">
        <v>14491</v>
      </c>
      <c r="E6113" t="s">
        <v>14744</v>
      </c>
      <c r="F6113">
        <v>51208078</v>
      </c>
      <c r="G6113" t="s">
        <v>14489</v>
      </c>
      <c r="H6113" t="s">
        <v>13030</v>
      </c>
      <c r="I6113">
        <v>12.6</v>
      </c>
      <c r="J6113" t="s">
        <v>145</v>
      </c>
      <c r="K6113" t="s">
        <v>137</v>
      </c>
      <c r="L6113">
        <f>I6113*$Q$2/1000</f>
        <v>4.6620000000000003E-3</v>
      </c>
    </row>
    <row r="6114" spans="1:12">
      <c r="A6114" s="118">
        <v>45078</v>
      </c>
      <c r="B6114" t="s">
        <v>365</v>
      </c>
      <c r="C6114" t="s">
        <v>364</v>
      </c>
      <c r="D6114" t="s">
        <v>14363</v>
      </c>
      <c r="E6114" t="s">
        <v>14743</v>
      </c>
      <c r="F6114">
        <v>101034024</v>
      </c>
      <c r="G6114" t="s">
        <v>400</v>
      </c>
      <c r="H6114" t="s">
        <v>359</v>
      </c>
      <c r="I6114">
        <v>144</v>
      </c>
      <c r="J6114" t="s">
        <v>138</v>
      </c>
      <c r="K6114" t="s">
        <v>137</v>
      </c>
      <c r="L6114">
        <f>I6114*$Q$2/1000</f>
        <v>5.3280000000000001E-2</v>
      </c>
    </row>
    <row r="6115" spans="1:12">
      <c r="A6115" s="118">
        <v>45047</v>
      </c>
      <c r="B6115" t="s">
        <v>13036</v>
      </c>
      <c r="C6115" t="s">
        <v>13035</v>
      </c>
      <c r="D6115" t="s">
        <v>14742</v>
      </c>
      <c r="E6115" t="s">
        <v>14741</v>
      </c>
      <c r="F6115">
        <v>101024397</v>
      </c>
      <c r="G6115" t="s">
        <v>13134</v>
      </c>
      <c r="H6115" t="s">
        <v>13030</v>
      </c>
      <c r="I6115">
        <v>12.6</v>
      </c>
      <c r="J6115" t="s">
        <v>145</v>
      </c>
      <c r="K6115" t="s">
        <v>137</v>
      </c>
      <c r="L6115">
        <f>I6115*$Q$2/1000</f>
        <v>4.6620000000000003E-3</v>
      </c>
    </row>
    <row r="6116" spans="1:12">
      <c r="A6116" s="118">
        <v>45047</v>
      </c>
      <c r="B6116" t="s">
        <v>13036</v>
      </c>
      <c r="C6116" t="s">
        <v>13035</v>
      </c>
      <c r="D6116" t="s">
        <v>14103</v>
      </c>
      <c r="E6116" t="s">
        <v>14740</v>
      </c>
      <c r="F6116">
        <v>101024397</v>
      </c>
      <c r="G6116" t="s">
        <v>13134</v>
      </c>
      <c r="H6116" t="s">
        <v>13030</v>
      </c>
      <c r="I6116">
        <v>12.6</v>
      </c>
      <c r="J6116" t="s">
        <v>145</v>
      </c>
      <c r="K6116" t="s">
        <v>137</v>
      </c>
      <c r="L6116">
        <f>I6116*$Q$2/1000</f>
        <v>4.6620000000000003E-3</v>
      </c>
    </row>
    <row r="6117" spans="1:12">
      <c r="A6117" s="118">
        <v>45047</v>
      </c>
      <c r="B6117" t="s">
        <v>13036</v>
      </c>
      <c r="C6117" t="s">
        <v>13035</v>
      </c>
      <c r="D6117" t="s">
        <v>14739</v>
      </c>
      <c r="E6117" t="s">
        <v>14738</v>
      </c>
      <c r="F6117">
        <v>101024397</v>
      </c>
      <c r="G6117" t="s">
        <v>13134</v>
      </c>
      <c r="H6117" t="s">
        <v>13030</v>
      </c>
      <c r="I6117">
        <v>12.6</v>
      </c>
      <c r="J6117" t="s">
        <v>145</v>
      </c>
      <c r="K6117" t="s">
        <v>137</v>
      </c>
      <c r="L6117">
        <f>I6117*$Q$2/1000</f>
        <v>4.6620000000000003E-3</v>
      </c>
    </row>
    <row r="6118" spans="1:12">
      <c r="A6118" s="118">
        <v>45047</v>
      </c>
      <c r="B6118" t="s">
        <v>13036</v>
      </c>
      <c r="C6118" t="s">
        <v>13035</v>
      </c>
      <c r="D6118" t="s">
        <v>14737</v>
      </c>
      <c r="E6118" t="s">
        <v>14736</v>
      </c>
      <c r="F6118">
        <v>101024397</v>
      </c>
      <c r="G6118" t="s">
        <v>13134</v>
      </c>
      <c r="H6118" t="s">
        <v>13030</v>
      </c>
      <c r="I6118">
        <v>12.6</v>
      </c>
      <c r="J6118" t="s">
        <v>145</v>
      </c>
      <c r="K6118" t="s">
        <v>137</v>
      </c>
      <c r="L6118">
        <f>I6118*$Q$2/1000</f>
        <v>4.6620000000000003E-3</v>
      </c>
    </row>
    <row r="6119" spans="1:12">
      <c r="A6119" s="118">
        <v>45047</v>
      </c>
      <c r="B6119" t="s">
        <v>13036</v>
      </c>
      <c r="C6119" t="s">
        <v>13035</v>
      </c>
      <c r="D6119" t="s">
        <v>13230</v>
      </c>
      <c r="E6119" t="s">
        <v>14735</v>
      </c>
      <c r="F6119">
        <v>51212352</v>
      </c>
      <c r="G6119" t="s">
        <v>14734</v>
      </c>
      <c r="H6119" t="s">
        <v>13030</v>
      </c>
      <c r="I6119">
        <v>12.6</v>
      </c>
      <c r="J6119" t="s">
        <v>145</v>
      </c>
      <c r="K6119" t="s">
        <v>137</v>
      </c>
      <c r="L6119">
        <f>I6119*$Q$2/1000</f>
        <v>4.6620000000000003E-3</v>
      </c>
    </row>
    <row r="6120" spans="1:12">
      <c r="A6120" s="118">
        <v>45078</v>
      </c>
      <c r="B6120" t="s">
        <v>365</v>
      </c>
      <c r="C6120" t="s">
        <v>364</v>
      </c>
      <c r="D6120" t="s">
        <v>13873</v>
      </c>
      <c r="E6120" t="s">
        <v>14733</v>
      </c>
      <c r="F6120" t="s">
        <v>372</v>
      </c>
      <c r="G6120" t="s">
        <v>371</v>
      </c>
      <c r="H6120" t="s">
        <v>359</v>
      </c>
      <c r="I6120">
        <v>144</v>
      </c>
      <c r="J6120" t="s">
        <v>138</v>
      </c>
      <c r="K6120" t="s">
        <v>137</v>
      </c>
      <c r="L6120">
        <f>I6120*$Q$2/1000</f>
        <v>5.3280000000000001E-2</v>
      </c>
    </row>
    <row r="6121" spans="1:12">
      <c r="A6121" s="118">
        <v>45078</v>
      </c>
      <c r="B6121" t="s">
        <v>365</v>
      </c>
      <c r="C6121" t="s">
        <v>364</v>
      </c>
      <c r="D6121" t="s">
        <v>1391</v>
      </c>
      <c r="E6121" t="s">
        <v>14732</v>
      </c>
      <c r="F6121" t="s">
        <v>384</v>
      </c>
      <c r="G6121" t="s">
        <v>383</v>
      </c>
      <c r="H6121" t="s">
        <v>359</v>
      </c>
      <c r="I6121">
        <v>144</v>
      </c>
      <c r="J6121" t="s">
        <v>138</v>
      </c>
      <c r="K6121" t="s">
        <v>137</v>
      </c>
      <c r="L6121">
        <f>I6121*$Q$2/1000</f>
        <v>5.3280000000000001E-2</v>
      </c>
    </row>
    <row r="6122" spans="1:12">
      <c r="A6122" s="118">
        <v>45047</v>
      </c>
      <c r="B6122" t="s">
        <v>13036</v>
      </c>
      <c r="C6122" t="s">
        <v>13035</v>
      </c>
      <c r="D6122" t="s">
        <v>14109</v>
      </c>
      <c r="E6122" t="s">
        <v>14731</v>
      </c>
      <c r="F6122">
        <v>79205965</v>
      </c>
      <c r="G6122" t="s">
        <v>14730</v>
      </c>
      <c r="H6122" t="s">
        <v>13030</v>
      </c>
      <c r="I6122">
        <v>12.6</v>
      </c>
      <c r="J6122" t="s">
        <v>145</v>
      </c>
      <c r="K6122" t="s">
        <v>137</v>
      </c>
      <c r="L6122">
        <f>I6122*$Q$2/1000</f>
        <v>4.6620000000000003E-3</v>
      </c>
    </row>
    <row r="6123" spans="1:12">
      <c r="A6123" s="118">
        <v>45047</v>
      </c>
      <c r="B6123" t="s">
        <v>13036</v>
      </c>
      <c r="C6123" t="s">
        <v>13035</v>
      </c>
      <c r="D6123" t="s">
        <v>13654</v>
      </c>
      <c r="E6123" t="s">
        <v>14729</v>
      </c>
      <c r="F6123">
        <v>3445335</v>
      </c>
      <c r="G6123" t="s">
        <v>13802</v>
      </c>
      <c r="H6123" t="s">
        <v>13030</v>
      </c>
      <c r="I6123">
        <v>12.6</v>
      </c>
      <c r="J6123" t="s">
        <v>145</v>
      </c>
      <c r="K6123" t="s">
        <v>137</v>
      </c>
      <c r="L6123">
        <f>I6123*$Q$2/1000</f>
        <v>4.6620000000000003E-3</v>
      </c>
    </row>
    <row r="6124" spans="1:12">
      <c r="A6124" s="118">
        <v>45047</v>
      </c>
      <c r="B6124" t="s">
        <v>13036</v>
      </c>
      <c r="C6124" t="s">
        <v>13035</v>
      </c>
      <c r="D6124" t="s">
        <v>14728</v>
      </c>
      <c r="E6124" t="s">
        <v>14727</v>
      </c>
      <c r="F6124">
        <v>101025262</v>
      </c>
      <c r="G6124" t="s">
        <v>14251</v>
      </c>
      <c r="H6124" t="s">
        <v>13030</v>
      </c>
      <c r="I6124">
        <v>12.6</v>
      </c>
      <c r="J6124" t="s">
        <v>145</v>
      </c>
      <c r="K6124" t="s">
        <v>137</v>
      </c>
      <c r="L6124">
        <f>I6124*$Q$2/1000</f>
        <v>4.6620000000000003E-3</v>
      </c>
    </row>
    <row r="6125" spans="1:12">
      <c r="A6125" s="118">
        <v>45047</v>
      </c>
      <c r="B6125" t="s">
        <v>13036</v>
      </c>
      <c r="C6125" t="s">
        <v>13035</v>
      </c>
      <c r="D6125" t="s">
        <v>14109</v>
      </c>
      <c r="E6125" t="s">
        <v>14726</v>
      </c>
      <c r="F6125">
        <v>31207853</v>
      </c>
      <c r="G6125" t="s">
        <v>14725</v>
      </c>
      <c r="H6125" t="s">
        <v>13030</v>
      </c>
      <c r="I6125">
        <v>12.6</v>
      </c>
      <c r="J6125" t="s">
        <v>145</v>
      </c>
      <c r="K6125" t="s">
        <v>137</v>
      </c>
      <c r="L6125">
        <f>I6125*$Q$2/1000</f>
        <v>4.6620000000000003E-3</v>
      </c>
    </row>
    <row r="6126" spans="1:12">
      <c r="A6126" s="118">
        <v>45078</v>
      </c>
      <c r="B6126" t="s">
        <v>365</v>
      </c>
      <c r="C6126" t="s">
        <v>364</v>
      </c>
      <c r="D6126" t="s">
        <v>14363</v>
      </c>
      <c r="E6126" t="s">
        <v>14724</v>
      </c>
      <c r="F6126">
        <v>101034024</v>
      </c>
      <c r="G6126" t="s">
        <v>400</v>
      </c>
      <c r="H6126" t="s">
        <v>359</v>
      </c>
      <c r="I6126">
        <v>144</v>
      </c>
      <c r="J6126" t="s">
        <v>138</v>
      </c>
      <c r="K6126" t="s">
        <v>137</v>
      </c>
      <c r="L6126">
        <f>I6126*$Q$2/1000</f>
        <v>5.3280000000000001E-2</v>
      </c>
    </row>
    <row r="6127" spans="1:12">
      <c r="A6127" s="118">
        <v>45047</v>
      </c>
      <c r="B6127" t="s">
        <v>13036</v>
      </c>
      <c r="C6127" t="s">
        <v>13035</v>
      </c>
      <c r="D6127" t="s">
        <v>13047</v>
      </c>
      <c r="E6127" t="s">
        <v>14723</v>
      </c>
      <c r="F6127" t="s">
        <v>13045</v>
      </c>
      <c r="G6127" t="s">
        <v>13044</v>
      </c>
      <c r="H6127" t="s">
        <v>13030</v>
      </c>
      <c r="I6127">
        <v>12.6</v>
      </c>
      <c r="J6127" t="s">
        <v>145</v>
      </c>
      <c r="K6127" t="s">
        <v>137</v>
      </c>
      <c r="L6127">
        <f>I6127*$Q$2/1000</f>
        <v>4.6620000000000003E-3</v>
      </c>
    </row>
    <row r="6128" spans="1:12">
      <c r="A6128" s="118">
        <v>45047</v>
      </c>
      <c r="B6128" t="s">
        <v>13036</v>
      </c>
      <c r="C6128" t="s">
        <v>13035</v>
      </c>
      <c r="D6128" t="s">
        <v>14128</v>
      </c>
      <c r="E6128" t="s">
        <v>14722</v>
      </c>
      <c r="F6128">
        <v>101037558</v>
      </c>
      <c r="G6128" t="s">
        <v>14721</v>
      </c>
      <c r="H6128" t="s">
        <v>13030</v>
      </c>
      <c r="I6128">
        <v>12.6</v>
      </c>
      <c r="J6128" t="s">
        <v>145</v>
      </c>
      <c r="K6128" t="s">
        <v>137</v>
      </c>
      <c r="L6128">
        <f>I6128*$Q$2/1000</f>
        <v>4.6620000000000003E-3</v>
      </c>
    </row>
    <row r="6129" spans="1:12">
      <c r="A6129" s="118">
        <v>45047</v>
      </c>
      <c r="B6129" t="s">
        <v>13036</v>
      </c>
      <c r="C6129" t="s">
        <v>13035</v>
      </c>
      <c r="D6129" t="s">
        <v>13654</v>
      </c>
      <c r="E6129" t="s">
        <v>14720</v>
      </c>
      <c r="F6129" t="s">
        <v>13532</v>
      </c>
      <c r="G6129" t="s">
        <v>13531</v>
      </c>
      <c r="H6129" t="s">
        <v>13030</v>
      </c>
      <c r="I6129">
        <v>12.6</v>
      </c>
      <c r="J6129" t="s">
        <v>145</v>
      </c>
      <c r="K6129" t="s">
        <v>137</v>
      </c>
      <c r="L6129">
        <f>I6129*$Q$2/1000</f>
        <v>4.6620000000000003E-3</v>
      </c>
    </row>
    <row r="6130" spans="1:12">
      <c r="A6130" s="118">
        <v>45047</v>
      </c>
      <c r="B6130" t="s">
        <v>13036</v>
      </c>
      <c r="C6130" t="s">
        <v>13035</v>
      </c>
      <c r="D6130" t="s">
        <v>14354</v>
      </c>
      <c r="E6130" t="s">
        <v>14719</v>
      </c>
      <c r="F6130" t="s">
        <v>13532</v>
      </c>
      <c r="G6130" t="s">
        <v>14678</v>
      </c>
      <c r="H6130" t="s">
        <v>13030</v>
      </c>
      <c r="I6130">
        <v>12.6</v>
      </c>
      <c r="J6130" t="s">
        <v>145</v>
      </c>
      <c r="K6130" t="s">
        <v>137</v>
      </c>
      <c r="L6130">
        <f>I6130*$Q$2/1000</f>
        <v>4.6620000000000003E-3</v>
      </c>
    </row>
    <row r="6131" spans="1:12">
      <c r="A6131" s="118">
        <v>45047</v>
      </c>
      <c r="B6131" t="s">
        <v>13036</v>
      </c>
      <c r="C6131" t="s">
        <v>13035</v>
      </c>
      <c r="D6131" t="s">
        <v>13842</v>
      </c>
      <c r="E6131" t="s">
        <v>14718</v>
      </c>
      <c r="F6131" t="s">
        <v>13532</v>
      </c>
      <c r="G6131" t="s">
        <v>13531</v>
      </c>
      <c r="H6131" t="s">
        <v>13030</v>
      </c>
      <c r="I6131">
        <v>12.6</v>
      </c>
      <c r="J6131" t="s">
        <v>145</v>
      </c>
      <c r="K6131" t="s">
        <v>137</v>
      </c>
      <c r="L6131">
        <f>I6131*$Q$2/1000</f>
        <v>4.6620000000000003E-3</v>
      </c>
    </row>
    <row r="6132" spans="1:12">
      <c r="A6132" s="118">
        <v>45047</v>
      </c>
      <c r="B6132" t="s">
        <v>13036</v>
      </c>
      <c r="C6132" t="s">
        <v>13035</v>
      </c>
      <c r="D6132" t="s">
        <v>14686</v>
      </c>
      <c r="E6132" t="s">
        <v>14717</v>
      </c>
      <c r="F6132" t="s">
        <v>13532</v>
      </c>
      <c r="G6132" t="s">
        <v>14678</v>
      </c>
      <c r="H6132" t="s">
        <v>13030</v>
      </c>
      <c r="I6132">
        <v>12.6</v>
      </c>
      <c r="J6132" t="s">
        <v>145</v>
      </c>
      <c r="K6132" t="s">
        <v>137</v>
      </c>
      <c r="L6132">
        <f>I6132*$Q$2/1000</f>
        <v>4.6620000000000003E-3</v>
      </c>
    </row>
    <row r="6133" spans="1:12">
      <c r="A6133" s="118">
        <v>45047</v>
      </c>
      <c r="B6133" t="s">
        <v>13036</v>
      </c>
      <c r="C6133" t="s">
        <v>13035</v>
      </c>
      <c r="D6133" t="s">
        <v>14713</v>
      </c>
      <c r="E6133" t="s">
        <v>14716</v>
      </c>
      <c r="F6133" t="s">
        <v>14715</v>
      </c>
      <c r="G6133" t="s">
        <v>14714</v>
      </c>
      <c r="H6133" t="s">
        <v>13030</v>
      </c>
      <c r="I6133">
        <v>12.6</v>
      </c>
      <c r="J6133" t="s">
        <v>145</v>
      </c>
      <c r="K6133" t="s">
        <v>137</v>
      </c>
      <c r="L6133">
        <f>I6133*$Q$2/1000</f>
        <v>4.6620000000000003E-3</v>
      </c>
    </row>
    <row r="6134" spans="1:12">
      <c r="A6134" s="118">
        <v>45047</v>
      </c>
      <c r="B6134" t="s">
        <v>13036</v>
      </c>
      <c r="C6134" t="s">
        <v>13035</v>
      </c>
      <c r="D6134" t="s">
        <v>14713</v>
      </c>
      <c r="E6134" t="s">
        <v>14712</v>
      </c>
      <c r="F6134" t="s">
        <v>14371</v>
      </c>
      <c r="G6134" t="s">
        <v>14370</v>
      </c>
      <c r="H6134" t="s">
        <v>13030</v>
      </c>
      <c r="I6134">
        <v>12.6</v>
      </c>
      <c r="J6134" t="s">
        <v>145</v>
      </c>
      <c r="K6134" t="s">
        <v>137</v>
      </c>
      <c r="L6134">
        <f>I6134*$Q$2/1000</f>
        <v>4.6620000000000003E-3</v>
      </c>
    </row>
    <row r="6135" spans="1:12">
      <c r="A6135" s="118">
        <v>45047</v>
      </c>
      <c r="B6135" t="s">
        <v>13036</v>
      </c>
      <c r="C6135" t="s">
        <v>13035</v>
      </c>
      <c r="D6135" t="s">
        <v>14711</v>
      </c>
      <c r="E6135" t="s">
        <v>14710</v>
      </c>
      <c r="F6135">
        <v>101050292</v>
      </c>
      <c r="G6135" t="s">
        <v>13172</v>
      </c>
      <c r="H6135" t="s">
        <v>13030</v>
      </c>
      <c r="I6135">
        <v>12.6</v>
      </c>
      <c r="J6135" t="s">
        <v>145</v>
      </c>
      <c r="K6135" t="s">
        <v>137</v>
      </c>
      <c r="L6135">
        <f>I6135*$Q$2/1000</f>
        <v>4.6620000000000003E-3</v>
      </c>
    </row>
    <row r="6136" spans="1:12">
      <c r="A6136" s="118">
        <v>45047</v>
      </c>
      <c r="B6136" t="s">
        <v>13036</v>
      </c>
      <c r="C6136" t="s">
        <v>13035</v>
      </c>
      <c r="D6136" t="s">
        <v>14509</v>
      </c>
      <c r="E6136" t="s">
        <v>14709</v>
      </c>
      <c r="F6136">
        <v>101033638</v>
      </c>
      <c r="G6136" t="s">
        <v>13934</v>
      </c>
      <c r="H6136" t="s">
        <v>13030</v>
      </c>
      <c r="I6136">
        <v>12.6</v>
      </c>
      <c r="J6136" t="s">
        <v>145</v>
      </c>
      <c r="K6136" t="s">
        <v>137</v>
      </c>
      <c r="L6136">
        <f>I6136*$Q$2/1000</f>
        <v>4.6620000000000003E-3</v>
      </c>
    </row>
    <row r="6137" spans="1:12">
      <c r="A6137" s="118">
        <v>45047</v>
      </c>
      <c r="B6137" t="s">
        <v>13036</v>
      </c>
      <c r="C6137" t="s">
        <v>13035</v>
      </c>
      <c r="D6137" t="s">
        <v>14708</v>
      </c>
      <c r="E6137" t="s">
        <v>14707</v>
      </c>
      <c r="F6137">
        <v>101035558</v>
      </c>
      <c r="G6137" t="s">
        <v>14706</v>
      </c>
      <c r="H6137" t="s">
        <v>13030</v>
      </c>
      <c r="I6137">
        <v>12.6</v>
      </c>
      <c r="J6137" t="s">
        <v>145</v>
      </c>
      <c r="K6137" t="s">
        <v>137</v>
      </c>
      <c r="L6137">
        <f>I6137*$Q$2/1000</f>
        <v>4.6620000000000003E-3</v>
      </c>
    </row>
    <row r="6138" spans="1:12">
      <c r="A6138" s="118">
        <v>45078</v>
      </c>
      <c r="B6138" t="s">
        <v>13036</v>
      </c>
      <c r="C6138" t="s">
        <v>13035</v>
      </c>
      <c r="D6138" t="s">
        <v>14705</v>
      </c>
      <c r="E6138" t="s">
        <v>14704</v>
      </c>
      <c r="F6138">
        <v>3145065</v>
      </c>
      <c r="G6138" t="s">
        <v>14703</v>
      </c>
      <c r="H6138" t="s">
        <v>13030</v>
      </c>
      <c r="I6138">
        <v>12.6</v>
      </c>
      <c r="J6138" t="s">
        <v>145</v>
      </c>
      <c r="K6138" t="s">
        <v>137</v>
      </c>
      <c r="L6138">
        <f>I6138*$Q$2/1000</f>
        <v>4.6620000000000003E-3</v>
      </c>
    </row>
    <row r="6139" spans="1:12">
      <c r="A6139" s="118">
        <v>45078</v>
      </c>
      <c r="B6139" t="s">
        <v>13036</v>
      </c>
      <c r="C6139" t="s">
        <v>13035</v>
      </c>
      <c r="D6139" t="s">
        <v>14702</v>
      </c>
      <c r="E6139" t="s">
        <v>14701</v>
      </c>
      <c r="F6139">
        <v>85201597</v>
      </c>
      <c r="G6139" t="s">
        <v>13285</v>
      </c>
      <c r="H6139" t="s">
        <v>13030</v>
      </c>
      <c r="I6139">
        <v>12.6</v>
      </c>
      <c r="J6139" t="s">
        <v>145</v>
      </c>
      <c r="K6139" t="s">
        <v>137</v>
      </c>
      <c r="L6139">
        <f>I6139*$Q$2/1000</f>
        <v>4.6620000000000003E-3</v>
      </c>
    </row>
    <row r="6140" spans="1:12">
      <c r="A6140" s="118">
        <v>45078</v>
      </c>
      <c r="B6140" t="s">
        <v>365</v>
      </c>
      <c r="C6140" t="s">
        <v>364</v>
      </c>
      <c r="D6140" t="s">
        <v>14700</v>
      </c>
      <c r="E6140" t="s">
        <v>14699</v>
      </c>
      <c r="F6140">
        <v>101034024</v>
      </c>
      <c r="G6140" t="s">
        <v>400</v>
      </c>
      <c r="H6140" t="s">
        <v>359</v>
      </c>
      <c r="I6140">
        <v>144</v>
      </c>
      <c r="J6140" t="s">
        <v>138</v>
      </c>
      <c r="K6140" t="s">
        <v>137</v>
      </c>
      <c r="L6140">
        <f>I6140*$Q$2/1000</f>
        <v>5.3280000000000001E-2</v>
      </c>
    </row>
    <row r="6141" spans="1:12">
      <c r="A6141" s="118">
        <v>45078</v>
      </c>
      <c r="B6141" t="s">
        <v>13036</v>
      </c>
      <c r="C6141" t="s">
        <v>13035</v>
      </c>
      <c r="D6141" t="s">
        <v>14680</v>
      </c>
      <c r="E6141" t="s">
        <v>14698</v>
      </c>
      <c r="F6141" t="s">
        <v>14697</v>
      </c>
      <c r="G6141" t="s">
        <v>14696</v>
      </c>
      <c r="H6141" t="s">
        <v>13030</v>
      </c>
      <c r="I6141">
        <v>12.6</v>
      </c>
      <c r="J6141" t="s">
        <v>145</v>
      </c>
      <c r="K6141" t="s">
        <v>137</v>
      </c>
      <c r="L6141">
        <f>I6141*$Q$2/1000</f>
        <v>4.6620000000000003E-3</v>
      </c>
    </row>
    <row r="6142" spans="1:12">
      <c r="A6142" s="118">
        <v>45078</v>
      </c>
      <c r="B6142" t="s">
        <v>13036</v>
      </c>
      <c r="C6142" t="s">
        <v>13035</v>
      </c>
      <c r="D6142" t="s">
        <v>14448</v>
      </c>
      <c r="E6142" t="s">
        <v>14695</v>
      </c>
      <c r="F6142">
        <v>3445384</v>
      </c>
      <c r="G6142" t="s">
        <v>14088</v>
      </c>
      <c r="H6142" t="s">
        <v>13030</v>
      </c>
      <c r="I6142">
        <v>12.6</v>
      </c>
      <c r="J6142" t="s">
        <v>145</v>
      </c>
      <c r="K6142" t="s">
        <v>137</v>
      </c>
      <c r="L6142">
        <f>I6142*$Q$2/1000</f>
        <v>4.6620000000000003E-3</v>
      </c>
    </row>
    <row r="6143" spans="1:12">
      <c r="A6143" s="118">
        <v>45078</v>
      </c>
      <c r="B6143" t="s">
        <v>13036</v>
      </c>
      <c r="C6143" t="s">
        <v>13035</v>
      </c>
      <c r="D6143" t="s">
        <v>14694</v>
      </c>
      <c r="E6143" t="s">
        <v>14693</v>
      </c>
      <c r="F6143">
        <v>101024397</v>
      </c>
      <c r="G6143" t="s">
        <v>13134</v>
      </c>
      <c r="H6143" t="s">
        <v>13030</v>
      </c>
      <c r="I6143">
        <v>12.6</v>
      </c>
      <c r="J6143" t="s">
        <v>145</v>
      </c>
      <c r="K6143" t="s">
        <v>137</v>
      </c>
      <c r="L6143">
        <f>I6143*$Q$2/1000</f>
        <v>4.6620000000000003E-3</v>
      </c>
    </row>
    <row r="6144" spans="1:12">
      <c r="A6144" s="118">
        <v>45078</v>
      </c>
      <c r="B6144" t="s">
        <v>13036</v>
      </c>
      <c r="C6144" t="s">
        <v>13035</v>
      </c>
      <c r="D6144" t="s">
        <v>13650</v>
      </c>
      <c r="E6144" t="s">
        <v>14692</v>
      </c>
      <c r="F6144">
        <v>56207182</v>
      </c>
      <c r="G6144" t="s">
        <v>10342</v>
      </c>
      <c r="H6144" t="s">
        <v>13030</v>
      </c>
      <c r="I6144">
        <v>12.6</v>
      </c>
      <c r="J6144" t="s">
        <v>145</v>
      </c>
      <c r="K6144" t="s">
        <v>137</v>
      </c>
      <c r="L6144">
        <f>I6144*$Q$2/1000</f>
        <v>4.6620000000000003E-3</v>
      </c>
    </row>
    <row r="6145" spans="1:12">
      <c r="A6145" s="118">
        <v>45078</v>
      </c>
      <c r="B6145" t="s">
        <v>13036</v>
      </c>
      <c r="C6145" t="s">
        <v>13035</v>
      </c>
      <c r="D6145" t="s">
        <v>13669</v>
      </c>
      <c r="E6145" t="s">
        <v>14691</v>
      </c>
      <c r="F6145">
        <v>31203439</v>
      </c>
      <c r="G6145" t="s">
        <v>14274</v>
      </c>
      <c r="H6145" t="s">
        <v>13030</v>
      </c>
      <c r="I6145">
        <v>12.6</v>
      </c>
      <c r="J6145" t="s">
        <v>145</v>
      </c>
      <c r="K6145" t="s">
        <v>137</v>
      </c>
      <c r="L6145">
        <f>I6145*$Q$2/1000</f>
        <v>4.6620000000000003E-3</v>
      </c>
    </row>
    <row r="6146" spans="1:12">
      <c r="A6146" s="118">
        <v>45078</v>
      </c>
      <c r="B6146" t="s">
        <v>868</v>
      </c>
      <c r="C6146" t="s">
        <v>867</v>
      </c>
      <c r="D6146" t="s">
        <v>6338</v>
      </c>
      <c r="E6146" t="s">
        <v>14690</v>
      </c>
      <c r="F6146" t="s">
        <v>5392</v>
      </c>
      <c r="G6146" t="s">
        <v>5391</v>
      </c>
      <c r="H6146" t="s">
        <v>863</v>
      </c>
      <c r="I6146">
        <f>1958*2</f>
        <v>3916</v>
      </c>
      <c r="J6146" t="s">
        <v>145</v>
      </c>
      <c r="K6146" t="s">
        <v>137</v>
      </c>
      <c r="L6146">
        <f>I6146*$Q$5/100/1000</f>
        <v>3.9815929999999999E-2</v>
      </c>
    </row>
    <row r="6147" spans="1:12">
      <c r="A6147" s="118">
        <v>45078</v>
      </c>
      <c r="B6147" t="s">
        <v>868</v>
      </c>
      <c r="C6147" t="s">
        <v>867</v>
      </c>
      <c r="D6147" t="s">
        <v>12517</v>
      </c>
      <c r="E6147" t="s">
        <v>14689</v>
      </c>
      <c r="F6147">
        <v>101048324</v>
      </c>
      <c r="G6147" t="s">
        <v>14688</v>
      </c>
      <c r="H6147" t="s">
        <v>863</v>
      </c>
      <c r="I6147">
        <f>1958*2</f>
        <v>3916</v>
      </c>
      <c r="J6147" t="s">
        <v>145</v>
      </c>
      <c r="K6147" t="s">
        <v>137</v>
      </c>
      <c r="L6147">
        <f>I6147*$Q$5/100/1000</f>
        <v>3.9815929999999999E-2</v>
      </c>
    </row>
    <row r="6148" spans="1:12">
      <c r="A6148" s="118">
        <v>45078</v>
      </c>
      <c r="B6148" t="s">
        <v>13036</v>
      </c>
      <c r="C6148" t="s">
        <v>13035</v>
      </c>
      <c r="D6148" t="s">
        <v>13047</v>
      </c>
      <c r="E6148" t="s">
        <v>14687</v>
      </c>
      <c r="F6148" t="s">
        <v>13045</v>
      </c>
      <c r="G6148" t="s">
        <v>13044</v>
      </c>
      <c r="H6148" t="s">
        <v>13030</v>
      </c>
      <c r="I6148">
        <v>12.6</v>
      </c>
      <c r="J6148" t="s">
        <v>145</v>
      </c>
      <c r="K6148" t="s">
        <v>137</v>
      </c>
      <c r="L6148">
        <f>I6148*$Q$2/1000</f>
        <v>4.6620000000000003E-3</v>
      </c>
    </row>
    <row r="6149" spans="1:12">
      <c r="A6149" s="118">
        <v>45078</v>
      </c>
      <c r="B6149" t="s">
        <v>13036</v>
      </c>
      <c r="C6149" t="s">
        <v>13035</v>
      </c>
      <c r="D6149" t="s">
        <v>14686</v>
      </c>
      <c r="E6149" t="s">
        <v>14685</v>
      </c>
      <c r="F6149">
        <v>79201462</v>
      </c>
      <c r="G6149" t="s">
        <v>13955</v>
      </c>
      <c r="H6149" t="s">
        <v>13030</v>
      </c>
      <c r="I6149">
        <v>12.6</v>
      </c>
      <c r="J6149" t="s">
        <v>145</v>
      </c>
      <c r="K6149" t="s">
        <v>137</v>
      </c>
      <c r="L6149">
        <f>I6149*$Q$2/1000</f>
        <v>4.6620000000000003E-3</v>
      </c>
    </row>
    <row r="6150" spans="1:12">
      <c r="A6150" s="118">
        <v>45078</v>
      </c>
      <c r="B6150" t="s">
        <v>13036</v>
      </c>
      <c r="C6150" t="s">
        <v>13035</v>
      </c>
      <c r="D6150" t="s">
        <v>14306</v>
      </c>
      <c r="E6150" t="s">
        <v>14684</v>
      </c>
      <c r="F6150">
        <v>101025607</v>
      </c>
      <c r="G6150" t="s">
        <v>13601</v>
      </c>
      <c r="H6150" t="s">
        <v>13030</v>
      </c>
      <c r="I6150">
        <v>12.6</v>
      </c>
      <c r="J6150" t="s">
        <v>145</v>
      </c>
      <c r="K6150" t="s">
        <v>137</v>
      </c>
      <c r="L6150">
        <f>I6150*$Q$2/1000</f>
        <v>4.6620000000000003E-3</v>
      </c>
    </row>
    <row r="6151" spans="1:12">
      <c r="A6151" s="118">
        <v>45078</v>
      </c>
      <c r="B6151" t="s">
        <v>365</v>
      </c>
      <c r="C6151" t="s">
        <v>364</v>
      </c>
      <c r="D6151" t="s">
        <v>5646</v>
      </c>
      <c r="E6151" t="s">
        <v>14683</v>
      </c>
      <c r="F6151" t="s">
        <v>1114</v>
      </c>
      <c r="G6151" t="s">
        <v>1113</v>
      </c>
      <c r="H6151" t="s">
        <v>359</v>
      </c>
      <c r="I6151">
        <v>144</v>
      </c>
      <c r="J6151" t="s">
        <v>138</v>
      </c>
      <c r="K6151" t="s">
        <v>137</v>
      </c>
      <c r="L6151">
        <f>I6151*$Q$2/1000</f>
        <v>5.3280000000000001E-2</v>
      </c>
    </row>
    <row r="6152" spans="1:12">
      <c r="A6152" s="118">
        <v>45078</v>
      </c>
      <c r="B6152" t="s">
        <v>13036</v>
      </c>
      <c r="C6152" t="s">
        <v>13035</v>
      </c>
      <c r="D6152" t="s">
        <v>14642</v>
      </c>
      <c r="E6152" t="s">
        <v>14682</v>
      </c>
      <c r="F6152">
        <v>1</v>
      </c>
      <c r="G6152" t="s">
        <v>667</v>
      </c>
      <c r="H6152" t="s">
        <v>13030</v>
      </c>
      <c r="I6152">
        <v>12.6</v>
      </c>
      <c r="J6152" t="s">
        <v>145</v>
      </c>
      <c r="K6152" t="s">
        <v>137</v>
      </c>
      <c r="L6152">
        <f>I6152*$Q$2/1000</f>
        <v>4.6620000000000003E-3</v>
      </c>
    </row>
    <row r="6153" spans="1:12">
      <c r="A6153" s="118">
        <v>45078</v>
      </c>
      <c r="B6153" t="s">
        <v>13036</v>
      </c>
      <c r="C6153" t="s">
        <v>13035</v>
      </c>
      <c r="D6153" t="s">
        <v>13888</v>
      </c>
      <c r="E6153" t="s">
        <v>14681</v>
      </c>
      <c r="F6153">
        <v>101025262</v>
      </c>
      <c r="G6153" t="s">
        <v>14251</v>
      </c>
      <c r="H6153" t="s">
        <v>13030</v>
      </c>
      <c r="I6153">
        <v>12.6</v>
      </c>
      <c r="J6153" t="s">
        <v>145</v>
      </c>
      <c r="K6153" t="s">
        <v>137</v>
      </c>
      <c r="L6153">
        <f>I6153*$Q$2/1000</f>
        <v>4.6620000000000003E-3</v>
      </c>
    </row>
    <row r="6154" spans="1:12">
      <c r="A6154" s="118">
        <v>45078</v>
      </c>
      <c r="B6154" t="s">
        <v>13036</v>
      </c>
      <c r="C6154" t="s">
        <v>13035</v>
      </c>
      <c r="D6154" t="s">
        <v>14680</v>
      </c>
      <c r="E6154" t="s">
        <v>14679</v>
      </c>
      <c r="F6154" t="s">
        <v>13532</v>
      </c>
      <c r="G6154" t="s">
        <v>14678</v>
      </c>
      <c r="H6154" t="s">
        <v>13030</v>
      </c>
      <c r="I6154">
        <v>12.6</v>
      </c>
      <c r="J6154" t="s">
        <v>145</v>
      </c>
      <c r="K6154" t="s">
        <v>137</v>
      </c>
      <c r="L6154">
        <f>I6154*$Q$2/1000</f>
        <v>4.6620000000000003E-3</v>
      </c>
    </row>
    <row r="6155" spans="1:12">
      <c r="A6155" s="118">
        <v>45078</v>
      </c>
      <c r="B6155" t="s">
        <v>723</v>
      </c>
      <c r="C6155" t="s">
        <v>722</v>
      </c>
      <c r="D6155" t="s">
        <v>11783</v>
      </c>
      <c r="E6155" t="s">
        <v>14677</v>
      </c>
      <c r="F6155" t="s">
        <v>14676</v>
      </c>
      <c r="G6155" t="s">
        <v>14675</v>
      </c>
      <c r="H6155" t="s">
        <v>718</v>
      </c>
      <c r="I6155">
        <v>302</v>
      </c>
      <c r="J6155" t="s">
        <v>145</v>
      </c>
      <c r="K6155" t="s">
        <v>717</v>
      </c>
      <c r="L6155">
        <f>I6155*$Q$2/100/1000</f>
        <v>1.1173999999999999E-3</v>
      </c>
    </row>
    <row r="6156" spans="1:12">
      <c r="A6156" s="118">
        <v>45078</v>
      </c>
      <c r="B6156" t="s">
        <v>13036</v>
      </c>
      <c r="C6156" t="s">
        <v>13035</v>
      </c>
      <c r="D6156" t="s">
        <v>14674</v>
      </c>
      <c r="E6156" t="s">
        <v>14673</v>
      </c>
      <c r="F6156">
        <v>79201462</v>
      </c>
      <c r="G6156" t="s">
        <v>13955</v>
      </c>
      <c r="H6156" t="s">
        <v>13030</v>
      </c>
      <c r="I6156">
        <v>12.6</v>
      </c>
      <c r="J6156" t="s">
        <v>145</v>
      </c>
      <c r="K6156" t="s">
        <v>137</v>
      </c>
      <c r="L6156">
        <f>I6156*$Q$2/1000</f>
        <v>4.6620000000000003E-3</v>
      </c>
    </row>
    <row r="6157" spans="1:12">
      <c r="A6157" s="118">
        <v>45078</v>
      </c>
      <c r="B6157" t="s">
        <v>13036</v>
      </c>
      <c r="C6157" t="s">
        <v>13035</v>
      </c>
      <c r="D6157" t="s">
        <v>14653</v>
      </c>
      <c r="E6157" t="s">
        <v>14672</v>
      </c>
      <c r="F6157">
        <v>13206264</v>
      </c>
      <c r="G6157" t="s">
        <v>13997</v>
      </c>
      <c r="H6157" t="s">
        <v>13030</v>
      </c>
      <c r="I6157">
        <v>12.6</v>
      </c>
      <c r="J6157" t="s">
        <v>145</v>
      </c>
      <c r="K6157" t="s">
        <v>137</v>
      </c>
      <c r="L6157">
        <f>I6157*$Q$2/1000</f>
        <v>4.6620000000000003E-3</v>
      </c>
    </row>
    <row r="6158" spans="1:12">
      <c r="A6158" s="118">
        <v>45078</v>
      </c>
      <c r="B6158" t="s">
        <v>13036</v>
      </c>
      <c r="C6158" t="s">
        <v>13035</v>
      </c>
      <c r="D6158" t="s">
        <v>13591</v>
      </c>
      <c r="E6158" t="s">
        <v>14671</v>
      </c>
      <c r="F6158">
        <v>31201830</v>
      </c>
      <c r="G6158" t="s">
        <v>14670</v>
      </c>
      <c r="H6158" t="s">
        <v>13030</v>
      </c>
      <c r="I6158">
        <v>12.6</v>
      </c>
      <c r="J6158" t="s">
        <v>145</v>
      </c>
      <c r="K6158" t="s">
        <v>137</v>
      </c>
      <c r="L6158">
        <f>I6158*$Q$2/1000</f>
        <v>4.6620000000000003E-3</v>
      </c>
    </row>
    <row r="6159" spans="1:12">
      <c r="A6159" s="118">
        <v>45078</v>
      </c>
      <c r="B6159" t="s">
        <v>13036</v>
      </c>
      <c r="C6159" t="s">
        <v>13035</v>
      </c>
      <c r="D6159" t="s">
        <v>13650</v>
      </c>
      <c r="E6159" t="s">
        <v>14669</v>
      </c>
      <c r="F6159">
        <v>56207182</v>
      </c>
      <c r="G6159" t="s">
        <v>10342</v>
      </c>
      <c r="H6159" t="s">
        <v>13030</v>
      </c>
      <c r="I6159">
        <v>12.6</v>
      </c>
      <c r="J6159" t="s">
        <v>145</v>
      </c>
      <c r="K6159" t="s">
        <v>137</v>
      </c>
      <c r="L6159">
        <f>I6159*$Q$2/1000</f>
        <v>4.6620000000000003E-3</v>
      </c>
    </row>
    <row r="6160" spans="1:12">
      <c r="A6160" s="118">
        <v>45078</v>
      </c>
      <c r="B6160" t="s">
        <v>13036</v>
      </c>
      <c r="C6160" t="s">
        <v>13035</v>
      </c>
      <c r="D6160" t="s">
        <v>13047</v>
      </c>
      <c r="E6160" t="s">
        <v>14668</v>
      </c>
      <c r="F6160" t="s">
        <v>13045</v>
      </c>
      <c r="G6160" t="s">
        <v>13044</v>
      </c>
      <c r="H6160" t="s">
        <v>13030</v>
      </c>
      <c r="I6160">
        <v>12.6</v>
      </c>
      <c r="J6160" t="s">
        <v>145</v>
      </c>
      <c r="K6160" t="s">
        <v>137</v>
      </c>
      <c r="L6160">
        <f>I6160*$Q$2/1000</f>
        <v>4.6620000000000003E-3</v>
      </c>
    </row>
    <row r="6161" spans="1:12">
      <c r="A6161" s="118">
        <v>45078</v>
      </c>
      <c r="B6161" t="s">
        <v>13036</v>
      </c>
      <c r="C6161" t="s">
        <v>13035</v>
      </c>
      <c r="D6161" t="s">
        <v>14621</v>
      </c>
      <c r="E6161" t="s">
        <v>14667</v>
      </c>
      <c r="F6161" t="s">
        <v>13219</v>
      </c>
      <c r="G6161" t="s">
        <v>13218</v>
      </c>
      <c r="H6161" t="s">
        <v>13030</v>
      </c>
      <c r="I6161">
        <v>12.6</v>
      </c>
      <c r="J6161" t="s">
        <v>145</v>
      </c>
      <c r="K6161" t="s">
        <v>137</v>
      </c>
      <c r="L6161">
        <f>I6161*$Q$2/1000</f>
        <v>4.6620000000000003E-3</v>
      </c>
    </row>
    <row r="6162" spans="1:12">
      <c r="A6162" s="118">
        <v>45078</v>
      </c>
      <c r="B6162" t="s">
        <v>5342</v>
      </c>
      <c r="C6162" t="s">
        <v>5341</v>
      </c>
      <c r="D6162" t="s">
        <v>14666</v>
      </c>
      <c r="E6162" t="s">
        <v>14665</v>
      </c>
      <c r="F6162" t="s">
        <v>2481</v>
      </c>
      <c r="G6162" t="s">
        <v>2480</v>
      </c>
      <c r="H6162" t="s">
        <v>5336</v>
      </c>
      <c r="I6162">
        <v>49.6</v>
      </c>
      <c r="J6162" t="s">
        <v>223</v>
      </c>
      <c r="K6162" t="s">
        <v>137</v>
      </c>
      <c r="L6162">
        <f>I6162*$Q$5/1000</f>
        <v>5.0430800000000005E-2</v>
      </c>
    </row>
    <row r="6163" spans="1:12">
      <c r="A6163" s="118">
        <v>45078</v>
      </c>
      <c r="B6163" t="s">
        <v>261</v>
      </c>
      <c r="C6163" t="s">
        <v>260</v>
      </c>
      <c r="D6163" t="s">
        <v>13859</v>
      </c>
      <c r="E6163" t="s">
        <v>14664</v>
      </c>
      <c r="F6163">
        <v>101041993</v>
      </c>
      <c r="G6163" t="s">
        <v>14663</v>
      </c>
      <c r="H6163" t="s">
        <v>139</v>
      </c>
      <c r="I6163">
        <v>55</v>
      </c>
      <c r="J6163" t="s">
        <v>145</v>
      </c>
      <c r="K6163" t="s">
        <v>137</v>
      </c>
      <c r="L6163">
        <f>I6163*$Q$2/100/1000</f>
        <v>2.0350000000000001E-4</v>
      </c>
    </row>
    <row r="6164" spans="1:12">
      <c r="A6164" s="118">
        <v>45078</v>
      </c>
      <c r="B6164" t="s">
        <v>305</v>
      </c>
      <c r="C6164" t="s">
        <v>304</v>
      </c>
      <c r="D6164" t="s">
        <v>9624</v>
      </c>
      <c r="E6164" t="s">
        <v>14662</v>
      </c>
      <c r="F6164" t="s">
        <v>1167</v>
      </c>
      <c r="G6164" t="s">
        <v>1166</v>
      </c>
      <c r="H6164" t="s">
        <v>300</v>
      </c>
      <c r="I6164">
        <v>12.8</v>
      </c>
      <c r="J6164" t="s">
        <v>145</v>
      </c>
      <c r="K6164" t="s">
        <v>137</v>
      </c>
      <c r="L6164">
        <f>I6164*$Q$2/100/1000</f>
        <v>4.7360000000000001E-5</v>
      </c>
    </row>
    <row r="6165" spans="1:12">
      <c r="A6165" s="118">
        <v>45078</v>
      </c>
      <c r="B6165" t="s">
        <v>261</v>
      </c>
      <c r="C6165" t="s">
        <v>260</v>
      </c>
      <c r="D6165" t="s">
        <v>10543</v>
      </c>
      <c r="E6165" t="s">
        <v>14661</v>
      </c>
      <c r="F6165">
        <v>101011726</v>
      </c>
      <c r="G6165" t="s">
        <v>3649</v>
      </c>
      <c r="H6165" t="s">
        <v>139</v>
      </c>
      <c r="I6165">
        <v>55</v>
      </c>
      <c r="J6165" t="s">
        <v>145</v>
      </c>
      <c r="K6165" t="s">
        <v>137</v>
      </c>
      <c r="L6165">
        <f>I6165*$Q$2/100/1000</f>
        <v>2.0350000000000001E-4</v>
      </c>
    </row>
    <row r="6166" spans="1:12">
      <c r="A6166" s="118">
        <v>45078</v>
      </c>
      <c r="B6166" t="s">
        <v>13036</v>
      </c>
      <c r="C6166" t="s">
        <v>13035</v>
      </c>
      <c r="D6166" t="s">
        <v>13594</v>
      </c>
      <c r="E6166" t="s">
        <v>14660</v>
      </c>
      <c r="F6166">
        <v>42206182</v>
      </c>
      <c r="G6166" t="s">
        <v>14286</v>
      </c>
      <c r="H6166" t="s">
        <v>13030</v>
      </c>
      <c r="I6166">
        <v>12.6</v>
      </c>
      <c r="J6166" t="s">
        <v>145</v>
      </c>
      <c r="K6166" t="s">
        <v>137</v>
      </c>
      <c r="L6166">
        <f>I6166*$Q$2/1000</f>
        <v>4.6620000000000003E-3</v>
      </c>
    </row>
    <row r="6167" spans="1:12">
      <c r="A6167" s="118">
        <v>45078</v>
      </c>
      <c r="B6167" t="s">
        <v>13036</v>
      </c>
      <c r="C6167" t="s">
        <v>13035</v>
      </c>
      <c r="D6167" t="s">
        <v>13610</v>
      </c>
      <c r="E6167" t="s">
        <v>14659</v>
      </c>
      <c r="F6167">
        <v>42205932</v>
      </c>
      <c r="G6167" t="s">
        <v>13589</v>
      </c>
      <c r="H6167" t="s">
        <v>13030</v>
      </c>
      <c r="I6167">
        <v>12.6</v>
      </c>
      <c r="J6167" t="s">
        <v>145</v>
      </c>
      <c r="K6167" t="s">
        <v>137</v>
      </c>
      <c r="L6167">
        <f>I6167*$Q$2/1000</f>
        <v>4.6620000000000003E-3</v>
      </c>
    </row>
    <row r="6168" spans="1:12">
      <c r="A6168" s="118">
        <v>45078</v>
      </c>
      <c r="B6168" t="s">
        <v>1706</v>
      </c>
      <c r="C6168" t="s">
        <v>1705</v>
      </c>
      <c r="D6168" t="s">
        <v>13840</v>
      </c>
      <c r="E6168" t="s">
        <v>14658</v>
      </c>
      <c r="F6168">
        <v>101007863</v>
      </c>
      <c r="G6168" t="s">
        <v>1702</v>
      </c>
      <c r="H6168" t="s">
        <v>1701</v>
      </c>
      <c r="I6168">
        <v>78.2</v>
      </c>
      <c r="J6168" t="s">
        <v>145</v>
      </c>
      <c r="K6168" t="s">
        <v>137</v>
      </c>
      <c r="L6168">
        <f>I6168*$Q$2/100/1000</f>
        <v>2.8933999999999996E-4</v>
      </c>
    </row>
    <row r="6169" spans="1:12">
      <c r="A6169" s="118">
        <v>45078</v>
      </c>
      <c r="B6169" t="s">
        <v>1706</v>
      </c>
      <c r="C6169" t="s">
        <v>1705</v>
      </c>
      <c r="D6169" t="s">
        <v>13222</v>
      </c>
      <c r="E6169" t="s">
        <v>14657</v>
      </c>
      <c r="F6169">
        <v>101007863</v>
      </c>
      <c r="G6169" t="s">
        <v>1702</v>
      </c>
      <c r="H6169" t="s">
        <v>1701</v>
      </c>
      <c r="I6169">
        <v>78.2</v>
      </c>
      <c r="J6169" t="s">
        <v>145</v>
      </c>
      <c r="K6169" t="s">
        <v>137</v>
      </c>
      <c r="L6169">
        <f>I6169*$Q$2/100/1000</f>
        <v>2.8933999999999996E-4</v>
      </c>
    </row>
    <row r="6170" spans="1:12">
      <c r="A6170" s="118">
        <v>45078</v>
      </c>
      <c r="B6170" t="s">
        <v>13036</v>
      </c>
      <c r="C6170" t="s">
        <v>13035</v>
      </c>
      <c r="D6170" t="s">
        <v>13654</v>
      </c>
      <c r="E6170" t="s">
        <v>14656</v>
      </c>
      <c r="F6170">
        <v>42205934</v>
      </c>
      <c r="G6170" t="s">
        <v>13592</v>
      </c>
      <c r="H6170" t="s">
        <v>13030</v>
      </c>
      <c r="I6170">
        <v>12.6</v>
      </c>
      <c r="J6170" t="s">
        <v>145</v>
      </c>
      <c r="K6170" t="s">
        <v>137</v>
      </c>
      <c r="L6170">
        <f>I6170*$Q$2/1000</f>
        <v>4.6620000000000003E-3</v>
      </c>
    </row>
    <row r="6171" spans="1:12">
      <c r="A6171" s="118">
        <v>45078</v>
      </c>
      <c r="B6171" t="s">
        <v>460</v>
      </c>
      <c r="C6171" t="s">
        <v>459</v>
      </c>
      <c r="D6171" t="s">
        <v>5848</v>
      </c>
      <c r="E6171" t="s">
        <v>14655</v>
      </c>
      <c r="F6171">
        <v>1</v>
      </c>
      <c r="G6171" t="s">
        <v>667</v>
      </c>
      <c r="H6171" t="s">
        <v>455</v>
      </c>
      <c r="I6171">
        <v>103.6</v>
      </c>
      <c r="J6171" t="s">
        <v>145</v>
      </c>
      <c r="K6171" t="s">
        <v>137</v>
      </c>
      <c r="L6171">
        <f>I6171*$Q$2/100/1000</f>
        <v>3.8331999999999998E-4</v>
      </c>
    </row>
    <row r="6172" spans="1:12">
      <c r="A6172" s="118">
        <v>45078</v>
      </c>
      <c r="B6172" t="s">
        <v>13036</v>
      </c>
      <c r="C6172" t="s">
        <v>13035</v>
      </c>
      <c r="D6172" t="s">
        <v>14097</v>
      </c>
      <c r="E6172" t="s">
        <v>14654</v>
      </c>
      <c r="F6172">
        <v>42206182</v>
      </c>
      <c r="G6172" t="s">
        <v>14286</v>
      </c>
      <c r="H6172" t="s">
        <v>13030</v>
      </c>
      <c r="I6172">
        <v>12.6</v>
      </c>
      <c r="J6172" t="s">
        <v>145</v>
      </c>
      <c r="K6172" t="s">
        <v>137</v>
      </c>
      <c r="L6172">
        <f>I6172*$Q$2/1000</f>
        <v>4.6620000000000003E-3</v>
      </c>
    </row>
    <row r="6173" spans="1:12">
      <c r="A6173" s="118">
        <v>45078</v>
      </c>
      <c r="B6173" t="s">
        <v>13036</v>
      </c>
      <c r="C6173" t="s">
        <v>13035</v>
      </c>
      <c r="D6173" t="s">
        <v>14653</v>
      </c>
      <c r="E6173" t="s">
        <v>14652</v>
      </c>
      <c r="F6173">
        <v>101031721</v>
      </c>
      <c r="G6173" t="s">
        <v>13844</v>
      </c>
      <c r="H6173" t="s">
        <v>13030</v>
      </c>
      <c r="I6173">
        <v>12.6</v>
      </c>
      <c r="J6173" t="s">
        <v>145</v>
      </c>
      <c r="K6173" t="s">
        <v>137</v>
      </c>
      <c r="L6173">
        <f>I6173*$Q$2/1000</f>
        <v>4.6620000000000003E-3</v>
      </c>
    </row>
    <row r="6174" spans="1:12">
      <c r="A6174" s="118">
        <v>45078</v>
      </c>
      <c r="B6174" t="s">
        <v>13036</v>
      </c>
      <c r="C6174" t="s">
        <v>13035</v>
      </c>
      <c r="D6174" t="s">
        <v>14651</v>
      </c>
      <c r="E6174" t="s">
        <v>14650</v>
      </c>
      <c r="F6174">
        <v>101042092</v>
      </c>
      <c r="G6174" t="s">
        <v>13331</v>
      </c>
      <c r="H6174" t="s">
        <v>13030</v>
      </c>
      <c r="I6174">
        <v>12.6</v>
      </c>
      <c r="J6174" t="s">
        <v>145</v>
      </c>
      <c r="K6174" t="s">
        <v>137</v>
      </c>
      <c r="L6174">
        <f>I6174*$Q$2/1000</f>
        <v>4.6620000000000003E-3</v>
      </c>
    </row>
    <row r="6175" spans="1:12">
      <c r="A6175" s="118">
        <v>45078</v>
      </c>
      <c r="B6175" t="s">
        <v>13036</v>
      </c>
      <c r="C6175" t="s">
        <v>13035</v>
      </c>
      <c r="D6175" t="s">
        <v>14426</v>
      </c>
      <c r="E6175" t="s">
        <v>14649</v>
      </c>
      <c r="F6175">
        <v>101024397</v>
      </c>
      <c r="G6175" t="s">
        <v>13134</v>
      </c>
      <c r="H6175" t="s">
        <v>13030</v>
      </c>
      <c r="I6175">
        <v>12.6</v>
      </c>
      <c r="J6175" t="s">
        <v>145</v>
      </c>
      <c r="K6175" t="s">
        <v>137</v>
      </c>
      <c r="L6175">
        <f>I6175*$Q$2/1000</f>
        <v>4.6620000000000003E-3</v>
      </c>
    </row>
    <row r="6176" spans="1:12">
      <c r="A6176" s="118">
        <v>45078</v>
      </c>
      <c r="B6176" t="s">
        <v>460</v>
      </c>
      <c r="C6176" t="s">
        <v>459</v>
      </c>
      <c r="D6176" t="s">
        <v>14648</v>
      </c>
      <c r="E6176" t="s">
        <v>14647</v>
      </c>
      <c r="F6176">
        <v>101027209</v>
      </c>
      <c r="G6176" t="s">
        <v>2990</v>
      </c>
      <c r="H6176" t="s">
        <v>455</v>
      </c>
      <c r="I6176">
        <v>103.6</v>
      </c>
      <c r="J6176" t="s">
        <v>145</v>
      </c>
      <c r="K6176" t="s">
        <v>137</v>
      </c>
      <c r="L6176">
        <f>I6176*$Q$2/100/1000</f>
        <v>3.8331999999999998E-4</v>
      </c>
    </row>
    <row r="6177" spans="1:12">
      <c r="A6177" s="118">
        <v>45078</v>
      </c>
      <c r="B6177" t="s">
        <v>261</v>
      </c>
      <c r="C6177" t="s">
        <v>260</v>
      </c>
      <c r="D6177" t="s">
        <v>10543</v>
      </c>
      <c r="E6177" t="s">
        <v>14646</v>
      </c>
      <c r="F6177">
        <v>101033208</v>
      </c>
      <c r="G6177" t="s">
        <v>6486</v>
      </c>
      <c r="H6177" t="s">
        <v>139</v>
      </c>
      <c r="I6177">
        <v>55</v>
      </c>
      <c r="J6177" t="s">
        <v>145</v>
      </c>
      <c r="K6177" t="s">
        <v>137</v>
      </c>
      <c r="L6177">
        <f>I6177*$Q$2/100/1000</f>
        <v>2.0350000000000001E-4</v>
      </c>
    </row>
    <row r="6178" spans="1:12">
      <c r="A6178" s="118">
        <v>45078</v>
      </c>
      <c r="B6178" t="s">
        <v>13036</v>
      </c>
      <c r="C6178" t="s">
        <v>13035</v>
      </c>
      <c r="D6178" t="s">
        <v>14645</v>
      </c>
      <c r="E6178" t="s">
        <v>14644</v>
      </c>
      <c r="F6178">
        <v>101017406</v>
      </c>
      <c r="G6178" t="s">
        <v>13195</v>
      </c>
      <c r="H6178" t="s">
        <v>13030</v>
      </c>
      <c r="I6178">
        <v>12.6</v>
      </c>
      <c r="J6178" t="s">
        <v>145</v>
      </c>
      <c r="K6178" t="s">
        <v>137</v>
      </c>
      <c r="L6178">
        <f>I6178*$Q$2/1000</f>
        <v>4.6620000000000003E-3</v>
      </c>
    </row>
    <row r="6179" spans="1:12">
      <c r="A6179" s="118">
        <v>45078</v>
      </c>
      <c r="B6179" t="s">
        <v>13036</v>
      </c>
      <c r="C6179" t="s">
        <v>13035</v>
      </c>
      <c r="D6179" t="s">
        <v>14097</v>
      </c>
      <c r="E6179" t="s">
        <v>14643</v>
      </c>
      <c r="F6179">
        <v>101042092</v>
      </c>
      <c r="G6179" t="s">
        <v>13331</v>
      </c>
      <c r="H6179" t="s">
        <v>13030</v>
      </c>
      <c r="I6179">
        <v>12.6</v>
      </c>
      <c r="J6179" t="s">
        <v>145</v>
      </c>
      <c r="K6179" t="s">
        <v>137</v>
      </c>
      <c r="L6179">
        <f>I6179*$Q$2/1000</f>
        <v>4.6620000000000003E-3</v>
      </c>
    </row>
    <row r="6180" spans="1:12">
      <c r="A6180" s="118">
        <v>45078</v>
      </c>
      <c r="B6180" t="s">
        <v>13036</v>
      </c>
      <c r="C6180" t="s">
        <v>13035</v>
      </c>
      <c r="D6180" t="s">
        <v>14642</v>
      </c>
      <c r="E6180" t="s">
        <v>14641</v>
      </c>
      <c r="F6180">
        <v>101050292</v>
      </c>
      <c r="G6180" t="s">
        <v>13172</v>
      </c>
      <c r="H6180" t="s">
        <v>13030</v>
      </c>
      <c r="I6180">
        <v>12.6</v>
      </c>
      <c r="J6180" t="s">
        <v>145</v>
      </c>
      <c r="K6180" t="s">
        <v>137</v>
      </c>
      <c r="L6180">
        <f>I6180*$Q$2/1000</f>
        <v>4.6620000000000003E-3</v>
      </c>
    </row>
    <row r="6181" spans="1:12">
      <c r="A6181" s="118">
        <v>45078</v>
      </c>
      <c r="B6181" t="s">
        <v>13036</v>
      </c>
      <c r="C6181" t="s">
        <v>13035</v>
      </c>
      <c r="D6181" t="s">
        <v>13051</v>
      </c>
      <c r="E6181" t="s">
        <v>14640</v>
      </c>
      <c r="F6181" t="s">
        <v>13943</v>
      </c>
      <c r="G6181" t="s">
        <v>13942</v>
      </c>
      <c r="H6181" t="s">
        <v>13030</v>
      </c>
      <c r="I6181">
        <v>12.6</v>
      </c>
      <c r="J6181" t="s">
        <v>145</v>
      </c>
      <c r="K6181" t="s">
        <v>137</v>
      </c>
      <c r="L6181">
        <f>I6181*$Q$2/1000</f>
        <v>4.6620000000000003E-3</v>
      </c>
    </row>
    <row r="6182" spans="1:12">
      <c r="A6182" s="118">
        <v>45078</v>
      </c>
      <c r="B6182" t="s">
        <v>13036</v>
      </c>
      <c r="C6182" t="s">
        <v>13035</v>
      </c>
      <c r="D6182" t="s">
        <v>14512</v>
      </c>
      <c r="E6182" t="s">
        <v>14639</v>
      </c>
      <c r="F6182" t="s">
        <v>14638</v>
      </c>
      <c r="G6182" t="s">
        <v>14637</v>
      </c>
      <c r="H6182" t="s">
        <v>13030</v>
      </c>
      <c r="I6182">
        <v>12.6</v>
      </c>
      <c r="J6182" t="s">
        <v>145</v>
      </c>
      <c r="K6182" t="s">
        <v>137</v>
      </c>
      <c r="L6182">
        <f>I6182*$Q$2/1000</f>
        <v>4.6620000000000003E-3</v>
      </c>
    </row>
    <row r="6183" spans="1:12">
      <c r="A6183" s="118">
        <v>45108</v>
      </c>
      <c r="B6183" t="s">
        <v>13036</v>
      </c>
      <c r="C6183" t="s">
        <v>13035</v>
      </c>
      <c r="D6183" t="s">
        <v>14636</v>
      </c>
      <c r="E6183" t="s">
        <v>14635</v>
      </c>
      <c r="F6183">
        <v>1</v>
      </c>
      <c r="G6183" t="s">
        <v>667</v>
      </c>
      <c r="H6183" t="s">
        <v>13030</v>
      </c>
      <c r="I6183">
        <v>12.6</v>
      </c>
      <c r="J6183" t="s">
        <v>145</v>
      </c>
      <c r="K6183" t="s">
        <v>137</v>
      </c>
      <c r="L6183">
        <f>I6183*$Q$2/1000</f>
        <v>4.6620000000000003E-3</v>
      </c>
    </row>
    <row r="6184" spans="1:12">
      <c r="A6184" s="118">
        <v>45078</v>
      </c>
      <c r="B6184" t="s">
        <v>13036</v>
      </c>
      <c r="C6184" t="s">
        <v>13035</v>
      </c>
      <c r="D6184" t="s">
        <v>14426</v>
      </c>
      <c r="E6184" t="s">
        <v>14634</v>
      </c>
      <c r="F6184">
        <v>101024397</v>
      </c>
      <c r="G6184" t="s">
        <v>13134</v>
      </c>
      <c r="H6184" t="s">
        <v>13030</v>
      </c>
      <c r="I6184">
        <v>12.6</v>
      </c>
      <c r="J6184" t="s">
        <v>145</v>
      </c>
      <c r="K6184" t="s">
        <v>137</v>
      </c>
      <c r="L6184">
        <f>I6184*$Q$2/1000</f>
        <v>4.6620000000000003E-3</v>
      </c>
    </row>
    <row r="6185" spans="1:12">
      <c r="A6185" s="118">
        <v>45078</v>
      </c>
      <c r="B6185" t="s">
        <v>13036</v>
      </c>
      <c r="C6185" t="s">
        <v>13035</v>
      </c>
      <c r="D6185" t="s">
        <v>14633</v>
      </c>
      <c r="E6185" t="s">
        <v>14632</v>
      </c>
      <c r="F6185" t="s">
        <v>14631</v>
      </c>
      <c r="G6185" t="s">
        <v>14630</v>
      </c>
      <c r="H6185" t="s">
        <v>13030</v>
      </c>
      <c r="I6185">
        <v>12.6</v>
      </c>
      <c r="J6185" t="s">
        <v>145</v>
      </c>
      <c r="K6185" t="s">
        <v>137</v>
      </c>
      <c r="L6185">
        <f>I6185*$Q$2/1000</f>
        <v>4.6620000000000003E-3</v>
      </c>
    </row>
    <row r="6186" spans="1:12">
      <c r="A6186" s="118">
        <v>45078</v>
      </c>
      <c r="B6186" t="s">
        <v>574</v>
      </c>
      <c r="C6186" t="s">
        <v>573</v>
      </c>
      <c r="D6186" t="s">
        <v>12084</v>
      </c>
      <c r="E6186" t="s">
        <v>14629</v>
      </c>
      <c r="F6186">
        <v>101012395</v>
      </c>
      <c r="G6186" t="s">
        <v>570</v>
      </c>
      <c r="H6186" t="s">
        <v>569</v>
      </c>
      <c r="I6186">
        <v>298</v>
      </c>
      <c r="J6186" t="s">
        <v>145</v>
      </c>
      <c r="K6186" t="s">
        <v>137</v>
      </c>
      <c r="L6186">
        <f>I6186*$Q$2/100/1000</f>
        <v>1.1026E-3</v>
      </c>
    </row>
    <row r="6187" spans="1:12">
      <c r="A6187" s="118">
        <v>45078</v>
      </c>
      <c r="B6187" t="s">
        <v>574</v>
      </c>
      <c r="C6187" t="s">
        <v>573</v>
      </c>
      <c r="D6187" t="s">
        <v>13207</v>
      </c>
      <c r="E6187" t="s">
        <v>14628</v>
      </c>
      <c r="F6187" t="s">
        <v>3634</v>
      </c>
      <c r="G6187" t="s">
        <v>3633</v>
      </c>
      <c r="H6187" t="s">
        <v>569</v>
      </c>
      <c r="I6187">
        <v>298</v>
      </c>
      <c r="J6187" t="s">
        <v>145</v>
      </c>
      <c r="K6187" t="s">
        <v>137</v>
      </c>
      <c r="L6187">
        <f>I6187*$Q$2/100/1000</f>
        <v>1.1026E-3</v>
      </c>
    </row>
    <row r="6188" spans="1:12">
      <c r="A6188" s="118">
        <v>45078</v>
      </c>
      <c r="B6188" t="s">
        <v>574</v>
      </c>
      <c r="C6188" t="s">
        <v>573</v>
      </c>
      <c r="D6188" t="s">
        <v>2730</v>
      </c>
      <c r="E6188" t="s">
        <v>14627</v>
      </c>
      <c r="F6188">
        <v>101018191</v>
      </c>
      <c r="G6188" t="s">
        <v>2315</v>
      </c>
      <c r="H6188" t="s">
        <v>569</v>
      </c>
      <c r="I6188">
        <v>298</v>
      </c>
      <c r="J6188" t="s">
        <v>145</v>
      </c>
      <c r="K6188" t="s">
        <v>137</v>
      </c>
      <c r="L6188">
        <f>I6188*$Q$2/100/1000</f>
        <v>1.1026E-3</v>
      </c>
    </row>
    <row r="6189" spans="1:12">
      <c r="A6189" s="118">
        <v>45078</v>
      </c>
      <c r="B6189" t="s">
        <v>13036</v>
      </c>
      <c r="C6189" t="s">
        <v>13035</v>
      </c>
      <c r="D6189" t="s">
        <v>13051</v>
      </c>
      <c r="E6189" t="s">
        <v>14626</v>
      </c>
      <c r="F6189" t="s">
        <v>13049</v>
      </c>
      <c r="G6189" t="s">
        <v>13048</v>
      </c>
      <c r="H6189" t="s">
        <v>13030</v>
      </c>
      <c r="I6189">
        <v>12.6</v>
      </c>
      <c r="J6189" t="s">
        <v>145</v>
      </c>
      <c r="K6189" t="s">
        <v>137</v>
      </c>
      <c r="L6189">
        <f>I6189*$Q$2/1000</f>
        <v>4.6620000000000003E-3</v>
      </c>
    </row>
    <row r="6190" spans="1:12">
      <c r="A6190" s="118">
        <v>45078</v>
      </c>
      <c r="B6190" t="s">
        <v>13036</v>
      </c>
      <c r="C6190" t="s">
        <v>13035</v>
      </c>
      <c r="D6190" t="s">
        <v>14625</v>
      </c>
      <c r="E6190" t="s">
        <v>14624</v>
      </c>
      <c r="F6190" t="s">
        <v>13436</v>
      </c>
      <c r="G6190" t="s">
        <v>13435</v>
      </c>
      <c r="H6190" t="s">
        <v>13030</v>
      </c>
      <c r="I6190">
        <v>12.6</v>
      </c>
      <c r="J6190" t="s">
        <v>145</v>
      </c>
      <c r="K6190" t="s">
        <v>137</v>
      </c>
      <c r="L6190">
        <f>I6190*$Q$2/1000</f>
        <v>4.6620000000000003E-3</v>
      </c>
    </row>
    <row r="6191" spans="1:12">
      <c r="A6191" s="118">
        <v>45078</v>
      </c>
      <c r="B6191" t="s">
        <v>13036</v>
      </c>
      <c r="C6191" t="s">
        <v>13035</v>
      </c>
      <c r="D6191" t="s">
        <v>14623</v>
      </c>
      <c r="E6191" t="s">
        <v>14622</v>
      </c>
      <c r="F6191" t="s">
        <v>13546</v>
      </c>
      <c r="G6191" t="s">
        <v>13545</v>
      </c>
      <c r="H6191" t="s">
        <v>13030</v>
      </c>
      <c r="I6191">
        <v>12.6</v>
      </c>
      <c r="J6191" t="s">
        <v>145</v>
      </c>
      <c r="K6191" t="s">
        <v>137</v>
      </c>
      <c r="L6191">
        <f>I6191*$Q$2/1000</f>
        <v>4.6620000000000003E-3</v>
      </c>
    </row>
    <row r="6192" spans="1:12">
      <c r="A6192" s="118">
        <v>45078</v>
      </c>
      <c r="B6192" t="s">
        <v>13036</v>
      </c>
      <c r="C6192" t="s">
        <v>13035</v>
      </c>
      <c r="D6192" t="s">
        <v>14621</v>
      </c>
      <c r="E6192" t="s">
        <v>14620</v>
      </c>
      <c r="F6192" t="s">
        <v>13219</v>
      </c>
      <c r="G6192" t="s">
        <v>13218</v>
      </c>
      <c r="H6192" t="s">
        <v>13030</v>
      </c>
      <c r="I6192">
        <v>12.6</v>
      </c>
      <c r="J6192" t="s">
        <v>145</v>
      </c>
      <c r="K6192" t="s">
        <v>137</v>
      </c>
      <c r="L6192">
        <f>I6192*$Q$2/1000</f>
        <v>4.6620000000000003E-3</v>
      </c>
    </row>
    <row r="6193" spans="1:12">
      <c r="A6193" s="118">
        <v>45078</v>
      </c>
      <c r="B6193" t="s">
        <v>13036</v>
      </c>
      <c r="C6193" t="s">
        <v>13035</v>
      </c>
      <c r="D6193" t="s">
        <v>13979</v>
      </c>
      <c r="E6193" t="s">
        <v>14619</v>
      </c>
      <c r="F6193">
        <v>3145072</v>
      </c>
      <c r="G6193" t="s">
        <v>14497</v>
      </c>
      <c r="H6193" t="s">
        <v>13030</v>
      </c>
      <c r="I6193">
        <v>12.6</v>
      </c>
      <c r="J6193" t="s">
        <v>145</v>
      </c>
      <c r="K6193" t="s">
        <v>137</v>
      </c>
      <c r="L6193">
        <f>I6193*$Q$2/1000</f>
        <v>4.6620000000000003E-3</v>
      </c>
    </row>
    <row r="6194" spans="1:12">
      <c r="A6194" s="118">
        <v>45078</v>
      </c>
      <c r="B6194" t="s">
        <v>13036</v>
      </c>
      <c r="C6194" t="s">
        <v>13035</v>
      </c>
      <c r="D6194" t="s">
        <v>14614</v>
      </c>
      <c r="E6194" t="s">
        <v>14618</v>
      </c>
      <c r="F6194">
        <v>57207482</v>
      </c>
      <c r="G6194" t="s">
        <v>13110</v>
      </c>
      <c r="H6194" t="s">
        <v>13030</v>
      </c>
      <c r="I6194">
        <v>12.6</v>
      </c>
      <c r="J6194" t="s">
        <v>145</v>
      </c>
      <c r="K6194" t="s">
        <v>137</v>
      </c>
      <c r="L6194">
        <f>I6194*$Q$2/1000</f>
        <v>4.6620000000000003E-3</v>
      </c>
    </row>
    <row r="6195" spans="1:12">
      <c r="A6195" s="118">
        <v>45078</v>
      </c>
      <c r="B6195" t="s">
        <v>13036</v>
      </c>
      <c r="C6195" t="s">
        <v>13035</v>
      </c>
      <c r="D6195" t="s">
        <v>14617</v>
      </c>
      <c r="E6195" t="s">
        <v>14616</v>
      </c>
      <c r="F6195">
        <v>101027252</v>
      </c>
      <c r="G6195" t="s">
        <v>13981</v>
      </c>
      <c r="H6195" t="s">
        <v>13030</v>
      </c>
      <c r="I6195">
        <v>12.6</v>
      </c>
      <c r="J6195" t="s">
        <v>145</v>
      </c>
      <c r="K6195" t="s">
        <v>137</v>
      </c>
      <c r="L6195">
        <f>I6195*$Q$2/1000</f>
        <v>4.6620000000000003E-3</v>
      </c>
    </row>
    <row r="6196" spans="1:12">
      <c r="A6196" s="118">
        <v>45078</v>
      </c>
      <c r="B6196" t="s">
        <v>1723</v>
      </c>
      <c r="C6196" t="s">
        <v>1722</v>
      </c>
      <c r="D6196" t="s">
        <v>4141</v>
      </c>
      <c r="E6196" t="s">
        <v>14615</v>
      </c>
      <c r="F6196">
        <v>101042130</v>
      </c>
      <c r="G6196" t="s">
        <v>4139</v>
      </c>
      <c r="H6196" t="s">
        <v>1717</v>
      </c>
      <c r="I6196">
        <v>118</v>
      </c>
      <c r="J6196" t="s">
        <v>223</v>
      </c>
      <c r="K6196" t="s">
        <v>137</v>
      </c>
      <c r="L6196">
        <f>I6196*$Q$5/1000</f>
        <v>0.1199765</v>
      </c>
    </row>
    <row r="6197" spans="1:12">
      <c r="A6197" s="118">
        <v>45078</v>
      </c>
      <c r="B6197" t="s">
        <v>13036</v>
      </c>
      <c r="C6197" t="s">
        <v>13035</v>
      </c>
      <c r="D6197" t="s">
        <v>14614</v>
      </c>
      <c r="E6197" t="s">
        <v>14613</v>
      </c>
      <c r="F6197">
        <v>34203714</v>
      </c>
      <c r="G6197" t="s">
        <v>13165</v>
      </c>
      <c r="H6197" t="s">
        <v>13030</v>
      </c>
      <c r="I6197">
        <v>12.6</v>
      </c>
      <c r="J6197" t="s">
        <v>145</v>
      </c>
      <c r="K6197" t="s">
        <v>137</v>
      </c>
      <c r="L6197">
        <f>I6197*$Q$2/1000</f>
        <v>4.6620000000000003E-3</v>
      </c>
    </row>
    <row r="6198" spans="1:12">
      <c r="A6198" s="118">
        <v>45078</v>
      </c>
      <c r="B6198" t="s">
        <v>13036</v>
      </c>
      <c r="C6198" t="s">
        <v>13035</v>
      </c>
      <c r="D6198" t="s">
        <v>14446</v>
      </c>
      <c r="E6198" t="s">
        <v>14612</v>
      </c>
      <c r="F6198">
        <v>30202001</v>
      </c>
      <c r="G6198" t="s">
        <v>13402</v>
      </c>
      <c r="H6198" t="s">
        <v>13030</v>
      </c>
      <c r="I6198">
        <v>12.6</v>
      </c>
      <c r="J6198" t="s">
        <v>145</v>
      </c>
      <c r="K6198" t="s">
        <v>137</v>
      </c>
      <c r="L6198">
        <f>I6198*$Q$2/1000</f>
        <v>4.6620000000000003E-3</v>
      </c>
    </row>
    <row r="6199" spans="1:12">
      <c r="A6199" s="118">
        <v>45078</v>
      </c>
      <c r="B6199" t="s">
        <v>13036</v>
      </c>
      <c r="C6199" t="s">
        <v>13035</v>
      </c>
      <c r="D6199" t="s">
        <v>14610</v>
      </c>
      <c r="E6199" t="s">
        <v>14611</v>
      </c>
      <c r="F6199" t="s">
        <v>14608</v>
      </c>
      <c r="G6199" t="s">
        <v>14607</v>
      </c>
      <c r="H6199" t="s">
        <v>13030</v>
      </c>
      <c r="I6199">
        <v>12.6</v>
      </c>
      <c r="J6199" t="s">
        <v>145</v>
      </c>
      <c r="K6199" t="s">
        <v>137</v>
      </c>
      <c r="L6199">
        <f>I6199*$Q$2/1000</f>
        <v>4.6620000000000003E-3</v>
      </c>
    </row>
    <row r="6200" spans="1:12">
      <c r="A6200" s="118">
        <v>45078</v>
      </c>
      <c r="B6200" t="s">
        <v>13036</v>
      </c>
      <c r="C6200" t="s">
        <v>13035</v>
      </c>
      <c r="D6200" t="s">
        <v>14610</v>
      </c>
      <c r="E6200" t="s">
        <v>14609</v>
      </c>
      <c r="F6200" t="s">
        <v>14608</v>
      </c>
      <c r="G6200" t="s">
        <v>14607</v>
      </c>
      <c r="H6200" t="s">
        <v>13030</v>
      </c>
      <c r="I6200">
        <v>12.6</v>
      </c>
      <c r="J6200" t="s">
        <v>145</v>
      </c>
      <c r="K6200" t="s">
        <v>137</v>
      </c>
      <c r="L6200">
        <f>I6200*$Q$2/1000</f>
        <v>4.6620000000000003E-3</v>
      </c>
    </row>
    <row r="6201" spans="1:12">
      <c r="A6201" s="118">
        <v>45078</v>
      </c>
      <c r="B6201" t="s">
        <v>261</v>
      </c>
      <c r="C6201" t="s">
        <v>260</v>
      </c>
      <c r="D6201" t="s">
        <v>13859</v>
      </c>
      <c r="E6201" t="s">
        <v>14606</v>
      </c>
      <c r="F6201">
        <v>21257524</v>
      </c>
      <c r="G6201" t="s">
        <v>5103</v>
      </c>
      <c r="H6201" t="s">
        <v>139</v>
      </c>
      <c r="I6201">
        <v>55</v>
      </c>
      <c r="J6201" t="s">
        <v>145</v>
      </c>
      <c r="K6201" t="s">
        <v>137</v>
      </c>
      <c r="L6201">
        <f>I6201*$Q$2/100/1000</f>
        <v>2.0350000000000001E-4</v>
      </c>
    </row>
    <row r="6202" spans="1:12">
      <c r="A6202" s="118">
        <v>45078</v>
      </c>
      <c r="B6202" t="s">
        <v>180</v>
      </c>
      <c r="C6202" t="s">
        <v>179</v>
      </c>
      <c r="D6202" t="s">
        <v>14605</v>
      </c>
      <c r="E6202" t="s">
        <v>14604</v>
      </c>
      <c r="F6202" t="s">
        <v>14603</v>
      </c>
      <c r="G6202" t="s">
        <v>14602</v>
      </c>
      <c r="H6202" t="s">
        <v>174</v>
      </c>
      <c r="I6202">
        <v>3154</v>
      </c>
      <c r="J6202" t="s">
        <v>173</v>
      </c>
      <c r="K6202" t="s">
        <v>172</v>
      </c>
      <c r="L6202">
        <f>I6202*$Q$3/(1000/25)</f>
        <v>2.5295079999999999</v>
      </c>
    </row>
    <row r="6203" spans="1:12">
      <c r="A6203" s="118">
        <v>45078</v>
      </c>
      <c r="B6203" t="s">
        <v>13036</v>
      </c>
      <c r="C6203" t="s">
        <v>13035</v>
      </c>
      <c r="D6203" t="s">
        <v>14601</v>
      </c>
      <c r="E6203" t="s">
        <v>14600</v>
      </c>
      <c r="F6203">
        <v>31202226</v>
      </c>
      <c r="G6203" t="s">
        <v>14599</v>
      </c>
      <c r="H6203" t="s">
        <v>13030</v>
      </c>
      <c r="I6203">
        <v>12.6</v>
      </c>
      <c r="J6203" t="s">
        <v>145</v>
      </c>
      <c r="K6203" t="s">
        <v>137</v>
      </c>
      <c r="L6203">
        <f>I6203*$Q$2/1000</f>
        <v>4.6620000000000003E-3</v>
      </c>
    </row>
    <row r="6204" spans="1:12">
      <c r="A6204" s="118">
        <v>45078</v>
      </c>
      <c r="B6204" t="s">
        <v>13036</v>
      </c>
      <c r="C6204" t="s">
        <v>13035</v>
      </c>
      <c r="D6204" t="s">
        <v>14597</v>
      </c>
      <c r="E6204" t="s">
        <v>14598</v>
      </c>
      <c r="F6204" t="s">
        <v>13943</v>
      </c>
      <c r="G6204" t="s">
        <v>13942</v>
      </c>
      <c r="H6204" t="s">
        <v>13030</v>
      </c>
      <c r="I6204">
        <v>12.6</v>
      </c>
      <c r="J6204" t="s">
        <v>145</v>
      </c>
      <c r="K6204" t="s">
        <v>137</v>
      </c>
      <c r="L6204">
        <f>I6204*$Q$2/1000</f>
        <v>4.6620000000000003E-3</v>
      </c>
    </row>
    <row r="6205" spans="1:12">
      <c r="A6205" s="118">
        <v>45078</v>
      </c>
      <c r="B6205" t="s">
        <v>13036</v>
      </c>
      <c r="C6205" t="s">
        <v>13035</v>
      </c>
      <c r="D6205" t="s">
        <v>14597</v>
      </c>
      <c r="E6205" t="s">
        <v>14596</v>
      </c>
      <c r="F6205">
        <v>101033436</v>
      </c>
      <c r="G6205" t="s">
        <v>14595</v>
      </c>
      <c r="H6205" t="s">
        <v>13030</v>
      </c>
      <c r="I6205">
        <v>12.6</v>
      </c>
      <c r="J6205" t="s">
        <v>145</v>
      </c>
      <c r="K6205" t="s">
        <v>137</v>
      </c>
      <c r="L6205">
        <f>I6205*$Q$2/1000</f>
        <v>4.6620000000000003E-3</v>
      </c>
    </row>
    <row r="6206" spans="1:12">
      <c r="A6206" s="118">
        <v>45078</v>
      </c>
      <c r="B6206" t="s">
        <v>180</v>
      </c>
      <c r="C6206" t="s">
        <v>179</v>
      </c>
      <c r="D6206" t="s">
        <v>10541</v>
      </c>
      <c r="E6206" t="s">
        <v>14594</v>
      </c>
      <c r="F6206" t="s">
        <v>14593</v>
      </c>
      <c r="G6206" t="s">
        <v>14592</v>
      </c>
      <c r="H6206" t="s">
        <v>174</v>
      </c>
      <c r="I6206">
        <v>3154</v>
      </c>
      <c r="J6206" t="s">
        <v>173</v>
      </c>
      <c r="K6206" t="s">
        <v>172</v>
      </c>
      <c r="L6206">
        <f>I6206*$Q$3/(1000/0.1)</f>
        <v>1.0118031999999999E-2</v>
      </c>
    </row>
    <row r="6207" spans="1:12">
      <c r="A6207" s="118">
        <v>45078</v>
      </c>
      <c r="B6207" t="s">
        <v>13036</v>
      </c>
      <c r="C6207" t="s">
        <v>13035</v>
      </c>
      <c r="D6207" t="s">
        <v>14591</v>
      </c>
      <c r="E6207" t="s">
        <v>14590</v>
      </c>
      <c r="F6207">
        <v>101024594</v>
      </c>
      <c r="G6207" t="s">
        <v>14589</v>
      </c>
      <c r="H6207" t="s">
        <v>13030</v>
      </c>
      <c r="I6207">
        <v>12.6</v>
      </c>
      <c r="J6207" t="s">
        <v>145</v>
      </c>
      <c r="K6207" t="s">
        <v>137</v>
      </c>
      <c r="L6207">
        <f>I6207*$Q$2/1000</f>
        <v>4.6620000000000003E-3</v>
      </c>
    </row>
    <row r="6208" spans="1:12">
      <c r="A6208" s="118">
        <v>45078</v>
      </c>
      <c r="B6208" t="s">
        <v>13036</v>
      </c>
      <c r="C6208" t="s">
        <v>13035</v>
      </c>
      <c r="D6208" t="s">
        <v>14134</v>
      </c>
      <c r="E6208" t="s">
        <v>14588</v>
      </c>
      <c r="F6208" t="s">
        <v>14132</v>
      </c>
      <c r="G6208" t="s">
        <v>14131</v>
      </c>
      <c r="H6208" t="s">
        <v>13030</v>
      </c>
      <c r="I6208">
        <v>12.6</v>
      </c>
      <c r="J6208" t="s">
        <v>145</v>
      </c>
      <c r="K6208" t="s">
        <v>137</v>
      </c>
      <c r="L6208">
        <f>I6208*$Q$2/1000</f>
        <v>4.6620000000000003E-3</v>
      </c>
    </row>
    <row r="6209" spans="1:12">
      <c r="A6209" s="118">
        <v>45078</v>
      </c>
      <c r="B6209" t="s">
        <v>13036</v>
      </c>
      <c r="C6209" t="s">
        <v>13035</v>
      </c>
      <c r="D6209" t="s">
        <v>14587</v>
      </c>
      <c r="E6209" t="s">
        <v>14586</v>
      </c>
      <c r="F6209">
        <v>3145070</v>
      </c>
      <c r="G6209" t="s">
        <v>14502</v>
      </c>
      <c r="H6209" t="s">
        <v>13030</v>
      </c>
      <c r="I6209">
        <v>12.6</v>
      </c>
      <c r="J6209" t="s">
        <v>145</v>
      </c>
      <c r="K6209" t="s">
        <v>137</v>
      </c>
      <c r="L6209">
        <f>I6209*$Q$2/1000</f>
        <v>4.6620000000000003E-3</v>
      </c>
    </row>
    <row r="6210" spans="1:12">
      <c r="A6210" s="118">
        <v>45078</v>
      </c>
      <c r="B6210" t="s">
        <v>5342</v>
      </c>
      <c r="C6210" t="s">
        <v>5341</v>
      </c>
      <c r="D6210" t="s">
        <v>8229</v>
      </c>
      <c r="E6210" t="s">
        <v>14585</v>
      </c>
      <c r="F6210" t="s">
        <v>8227</v>
      </c>
      <c r="G6210" t="s">
        <v>8226</v>
      </c>
      <c r="H6210" t="s">
        <v>5336</v>
      </c>
      <c r="I6210">
        <v>49.6</v>
      </c>
      <c r="J6210" t="s">
        <v>223</v>
      </c>
      <c r="K6210" t="s">
        <v>137</v>
      </c>
      <c r="L6210">
        <f>I6210*$Q$5/1000</f>
        <v>5.0430800000000005E-2</v>
      </c>
    </row>
    <row r="6211" spans="1:12">
      <c r="A6211" s="118">
        <v>45078</v>
      </c>
      <c r="B6211" t="s">
        <v>180</v>
      </c>
      <c r="C6211" t="s">
        <v>179</v>
      </c>
      <c r="D6211" t="s">
        <v>7837</v>
      </c>
      <c r="E6211" t="s">
        <v>14584</v>
      </c>
      <c r="F6211" t="s">
        <v>8950</v>
      </c>
      <c r="G6211" t="s">
        <v>8949</v>
      </c>
      <c r="H6211" t="s">
        <v>174</v>
      </c>
      <c r="I6211">
        <v>3154</v>
      </c>
      <c r="J6211" t="s">
        <v>173</v>
      </c>
      <c r="K6211" t="s">
        <v>172</v>
      </c>
      <c r="L6211">
        <f>I6211*$Q$3/(1000/0.1)</f>
        <v>1.0118031999999999E-2</v>
      </c>
    </row>
    <row r="6212" spans="1:12">
      <c r="A6212" s="118">
        <v>45078</v>
      </c>
      <c r="B6212" t="s">
        <v>13036</v>
      </c>
      <c r="C6212" t="s">
        <v>13035</v>
      </c>
      <c r="D6212" t="s">
        <v>14426</v>
      </c>
      <c r="E6212" t="s">
        <v>14583</v>
      </c>
      <c r="F6212">
        <v>101031721</v>
      </c>
      <c r="G6212" t="s">
        <v>13844</v>
      </c>
      <c r="H6212" t="s">
        <v>13030</v>
      </c>
      <c r="I6212">
        <v>12.6</v>
      </c>
      <c r="J6212" t="s">
        <v>145</v>
      </c>
      <c r="K6212" t="s">
        <v>137</v>
      </c>
      <c r="L6212">
        <f>I6212*$Q$2/1000</f>
        <v>4.6620000000000003E-3</v>
      </c>
    </row>
    <row r="6213" spans="1:12">
      <c r="A6213" s="118">
        <v>45078</v>
      </c>
      <c r="B6213" t="s">
        <v>13036</v>
      </c>
      <c r="C6213" t="s">
        <v>13035</v>
      </c>
      <c r="D6213" t="s">
        <v>14306</v>
      </c>
      <c r="E6213" t="s">
        <v>14582</v>
      </c>
      <c r="F6213">
        <v>101031721</v>
      </c>
      <c r="G6213" t="s">
        <v>13844</v>
      </c>
      <c r="H6213" t="s">
        <v>13030</v>
      </c>
      <c r="I6213">
        <v>12.6</v>
      </c>
      <c r="J6213" t="s">
        <v>145</v>
      </c>
      <c r="K6213" t="s">
        <v>137</v>
      </c>
      <c r="L6213">
        <f>I6213*$Q$2/1000</f>
        <v>4.6620000000000003E-3</v>
      </c>
    </row>
    <row r="6214" spans="1:12">
      <c r="A6214" s="118">
        <v>45078</v>
      </c>
      <c r="B6214" t="s">
        <v>13036</v>
      </c>
      <c r="C6214" t="s">
        <v>13035</v>
      </c>
      <c r="D6214" t="s">
        <v>14340</v>
      </c>
      <c r="E6214" t="s">
        <v>14581</v>
      </c>
      <c r="F6214">
        <v>101042093</v>
      </c>
      <c r="G6214" t="s">
        <v>13428</v>
      </c>
      <c r="H6214" t="s">
        <v>13030</v>
      </c>
      <c r="I6214">
        <v>12.6</v>
      </c>
      <c r="J6214" t="s">
        <v>145</v>
      </c>
      <c r="K6214" t="s">
        <v>137</v>
      </c>
      <c r="L6214">
        <f>I6214*$Q$2/1000</f>
        <v>4.6620000000000003E-3</v>
      </c>
    </row>
    <row r="6215" spans="1:12">
      <c r="A6215" s="118">
        <v>45078</v>
      </c>
      <c r="B6215" t="s">
        <v>13036</v>
      </c>
      <c r="C6215" t="s">
        <v>13035</v>
      </c>
      <c r="D6215" t="s">
        <v>14134</v>
      </c>
      <c r="E6215" t="s">
        <v>14580</v>
      </c>
      <c r="F6215" t="s">
        <v>14579</v>
      </c>
      <c r="G6215" t="s">
        <v>14578</v>
      </c>
      <c r="H6215" t="s">
        <v>13030</v>
      </c>
      <c r="I6215">
        <v>12.6</v>
      </c>
      <c r="J6215" t="s">
        <v>145</v>
      </c>
      <c r="K6215" t="s">
        <v>137</v>
      </c>
      <c r="L6215">
        <f>I6215*$Q$2/1000</f>
        <v>4.6620000000000003E-3</v>
      </c>
    </row>
    <row r="6216" spans="1:12">
      <c r="A6216" s="118">
        <v>45139</v>
      </c>
      <c r="B6216" t="s">
        <v>180</v>
      </c>
      <c r="C6216" t="s">
        <v>179</v>
      </c>
      <c r="D6216" t="s">
        <v>14577</v>
      </c>
      <c r="E6216" t="s">
        <v>14576</v>
      </c>
      <c r="F6216" s="119">
        <v>9440</v>
      </c>
      <c r="G6216" t="s">
        <v>14575</v>
      </c>
      <c r="H6216" t="s">
        <v>174</v>
      </c>
      <c r="I6216">
        <v>3154</v>
      </c>
      <c r="J6216" t="s">
        <v>173</v>
      </c>
      <c r="K6216" t="s">
        <v>172</v>
      </c>
      <c r="L6216">
        <f>I6216*$Q$3/(1000/25)</f>
        <v>2.5295079999999999</v>
      </c>
    </row>
    <row r="6217" spans="1:12">
      <c r="A6217" s="118">
        <v>45078</v>
      </c>
      <c r="B6217" t="s">
        <v>13036</v>
      </c>
      <c r="C6217" t="s">
        <v>13035</v>
      </c>
      <c r="D6217" t="s">
        <v>14446</v>
      </c>
      <c r="E6217" t="s">
        <v>14574</v>
      </c>
      <c r="F6217">
        <v>101042174</v>
      </c>
      <c r="G6217" t="s">
        <v>13358</v>
      </c>
      <c r="H6217" t="s">
        <v>13030</v>
      </c>
      <c r="I6217">
        <v>12.6</v>
      </c>
      <c r="J6217" t="s">
        <v>145</v>
      </c>
      <c r="K6217" t="s">
        <v>137</v>
      </c>
      <c r="L6217">
        <f>I6217*$Q$2/1000</f>
        <v>4.6620000000000003E-3</v>
      </c>
    </row>
    <row r="6218" spans="1:12">
      <c r="A6218" s="118">
        <v>45078</v>
      </c>
      <c r="B6218" t="s">
        <v>13036</v>
      </c>
      <c r="C6218" t="s">
        <v>13035</v>
      </c>
      <c r="D6218" t="s">
        <v>14262</v>
      </c>
      <c r="E6218" t="s">
        <v>14573</v>
      </c>
      <c r="F6218">
        <v>3061369</v>
      </c>
      <c r="G6218" t="s">
        <v>14572</v>
      </c>
      <c r="H6218" t="s">
        <v>13030</v>
      </c>
      <c r="I6218">
        <v>12.6</v>
      </c>
      <c r="J6218" t="s">
        <v>145</v>
      </c>
      <c r="K6218" t="s">
        <v>137</v>
      </c>
      <c r="L6218">
        <f>I6218*$Q$2/1000</f>
        <v>4.6620000000000003E-3</v>
      </c>
    </row>
    <row r="6219" spans="1:12">
      <c r="A6219" s="118">
        <v>45078</v>
      </c>
      <c r="B6219" t="s">
        <v>13036</v>
      </c>
      <c r="C6219" t="s">
        <v>13035</v>
      </c>
      <c r="D6219" t="s">
        <v>13051</v>
      </c>
      <c r="E6219" t="s">
        <v>14571</v>
      </c>
      <c r="F6219" t="s">
        <v>13049</v>
      </c>
      <c r="G6219" t="s">
        <v>13048</v>
      </c>
      <c r="H6219" t="s">
        <v>13030</v>
      </c>
      <c r="I6219">
        <v>12.6</v>
      </c>
      <c r="J6219" t="s">
        <v>145</v>
      </c>
      <c r="K6219" t="s">
        <v>137</v>
      </c>
      <c r="L6219">
        <f>I6219*$Q$2/1000</f>
        <v>4.6620000000000003E-3</v>
      </c>
    </row>
    <row r="6220" spans="1:12">
      <c r="A6220" s="118">
        <v>45078</v>
      </c>
      <c r="B6220" t="s">
        <v>13036</v>
      </c>
      <c r="C6220" t="s">
        <v>13035</v>
      </c>
      <c r="D6220" t="s">
        <v>14113</v>
      </c>
      <c r="E6220" t="s">
        <v>14570</v>
      </c>
      <c r="F6220">
        <v>101034435</v>
      </c>
      <c r="G6220" t="s">
        <v>13139</v>
      </c>
      <c r="H6220" t="s">
        <v>13030</v>
      </c>
      <c r="I6220">
        <v>12.6</v>
      </c>
      <c r="J6220" t="s">
        <v>145</v>
      </c>
      <c r="K6220" t="s">
        <v>137</v>
      </c>
      <c r="L6220">
        <f>I6220*$Q$2/1000</f>
        <v>4.6620000000000003E-3</v>
      </c>
    </row>
    <row r="6221" spans="1:12">
      <c r="A6221" s="118">
        <v>45078</v>
      </c>
      <c r="B6221" t="s">
        <v>13036</v>
      </c>
      <c r="C6221" t="s">
        <v>13035</v>
      </c>
      <c r="D6221" t="s">
        <v>14128</v>
      </c>
      <c r="E6221" t="s">
        <v>14569</v>
      </c>
      <c r="F6221">
        <v>101025607</v>
      </c>
      <c r="G6221" t="s">
        <v>13601</v>
      </c>
      <c r="H6221" t="s">
        <v>13030</v>
      </c>
      <c r="I6221">
        <v>12.6</v>
      </c>
      <c r="J6221" t="s">
        <v>145</v>
      </c>
      <c r="K6221" t="s">
        <v>137</v>
      </c>
      <c r="L6221">
        <f>I6221*$Q$2/1000</f>
        <v>4.6620000000000003E-3</v>
      </c>
    </row>
    <row r="6222" spans="1:12">
      <c r="A6222" s="118">
        <v>45078</v>
      </c>
      <c r="B6222" t="s">
        <v>13036</v>
      </c>
      <c r="C6222" t="s">
        <v>13035</v>
      </c>
      <c r="D6222" t="s">
        <v>14568</v>
      </c>
      <c r="E6222" t="s">
        <v>14567</v>
      </c>
      <c r="F6222" t="s">
        <v>14566</v>
      </c>
      <c r="G6222" t="s">
        <v>14565</v>
      </c>
      <c r="H6222" t="s">
        <v>13030</v>
      </c>
      <c r="I6222">
        <v>12.6</v>
      </c>
      <c r="J6222" t="s">
        <v>145</v>
      </c>
      <c r="K6222" t="s">
        <v>137</v>
      </c>
      <c r="L6222">
        <f>I6222*$Q$2/1000</f>
        <v>4.6620000000000003E-3</v>
      </c>
    </row>
    <row r="6223" spans="1:12">
      <c r="A6223" s="118">
        <v>45078</v>
      </c>
      <c r="B6223" t="s">
        <v>13036</v>
      </c>
      <c r="C6223" t="s">
        <v>13035</v>
      </c>
      <c r="D6223" t="s">
        <v>14260</v>
      </c>
      <c r="E6223" t="s">
        <v>14564</v>
      </c>
      <c r="F6223" t="s">
        <v>13431</v>
      </c>
      <c r="G6223" t="s">
        <v>13430</v>
      </c>
      <c r="H6223" t="s">
        <v>13030</v>
      </c>
      <c r="I6223">
        <v>12.6</v>
      </c>
      <c r="J6223" t="s">
        <v>145</v>
      </c>
      <c r="K6223" t="s">
        <v>137</v>
      </c>
      <c r="L6223">
        <f>I6223*$Q$2/1000</f>
        <v>4.6620000000000003E-3</v>
      </c>
    </row>
    <row r="6224" spans="1:12">
      <c r="A6224" s="118">
        <v>45078</v>
      </c>
      <c r="B6224" t="s">
        <v>13036</v>
      </c>
      <c r="C6224" t="s">
        <v>13035</v>
      </c>
      <c r="D6224" t="s">
        <v>14262</v>
      </c>
      <c r="E6224" t="s">
        <v>14563</v>
      </c>
      <c r="F6224" t="s">
        <v>14562</v>
      </c>
      <c r="G6224" t="s">
        <v>14561</v>
      </c>
      <c r="H6224" t="s">
        <v>13030</v>
      </c>
      <c r="I6224">
        <v>12.6</v>
      </c>
      <c r="J6224" t="s">
        <v>145</v>
      </c>
      <c r="K6224" t="s">
        <v>137</v>
      </c>
      <c r="L6224">
        <f>I6224*$Q$2/1000</f>
        <v>4.6620000000000003E-3</v>
      </c>
    </row>
    <row r="6225" spans="1:12">
      <c r="A6225" s="118">
        <v>45078</v>
      </c>
      <c r="B6225" t="s">
        <v>856</v>
      </c>
      <c r="C6225" t="s">
        <v>14560</v>
      </c>
      <c r="D6225" t="s">
        <v>14559</v>
      </c>
      <c r="E6225" t="s">
        <v>14558</v>
      </c>
      <c r="F6225">
        <v>101011486</v>
      </c>
      <c r="G6225" t="s">
        <v>14557</v>
      </c>
      <c r="H6225" s="123" t="s">
        <v>851</v>
      </c>
      <c r="I6225">
        <v>5214</v>
      </c>
      <c r="J6225" t="s">
        <v>173</v>
      </c>
      <c r="K6225" t="s">
        <v>172</v>
      </c>
      <c r="L6225">
        <f>I6225*$Q$3*2.5/1000</f>
        <v>0.4181628</v>
      </c>
    </row>
    <row r="6226" spans="1:12">
      <c r="A6226" s="118">
        <v>45078</v>
      </c>
      <c r="B6226" t="s">
        <v>13036</v>
      </c>
      <c r="C6226" t="s">
        <v>13035</v>
      </c>
      <c r="D6226" t="s">
        <v>14128</v>
      </c>
      <c r="E6226" t="s">
        <v>14556</v>
      </c>
      <c r="F6226">
        <v>1</v>
      </c>
      <c r="G6226" t="s">
        <v>667</v>
      </c>
      <c r="H6226" t="s">
        <v>13030</v>
      </c>
      <c r="I6226">
        <v>12.6</v>
      </c>
      <c r="J6226" t="s">
        <v>145</v>
      </c>
      <c r="K6226" t="s">
        <v>137</v>
      </c>
      <c r="L6226">
        <f>I6226*$Q$2/1000</f>
        <v>4.6620000000000003E-3</v>
      </c>
    </row>
    <row r="6227" spans="1:12">
      <c r="A6227" s="118">
        <v>45078</v>
      </c>
      <c r="B6227" t="s">
        <v>13036</v>
      </c>
      <c r="C6227" t="s">
        <v>13035</v>
      </c>
      <c r="D6227" t="s">
        <v>14426</v>
      </c>
      <c r="E6227" t="s">
        <v>14555</v>
      </c>
      <c r="F6227">
        <v>101031721</v>
      </c>
      <c r="G6227" t="s">
        <v>13844</v>
      </c>
      <c r="H6227" t="s">
        <v>13030</v>
      </c>
      <c r="I6227">
        <v>12.6</v>
      </c>
      <c r="J6227" t="s">
        <v>145</v>
      </c>
      <c r="K6227" t="s">
        <v>137</v>
      </c>
      <c r="L6227">
        <f>I6227*$Q$2/1000</f>
        <v>4.6620000000000003E-3</v>
      </c>
    </row>
    <row r="6228" spans="1:12">
      <c r="A6228" s="118">
        <v>45078</v>
      </c>
      <c r="B6228" t="s">
        <v>13036</v>
      </c>
      <c r="C6228" t="s">
        <v>13035</v>
      </c>
      <c r="D6228" t="s">
        <v>13975</v>
      </c>
      <c r="E6228" t="s">
        <v>14554</v>
      </c>
      <c r="F6228">
        <v>13206265</v>
      </c>
      <c r="G6228" t="s">
        <v>13648</v>
      </c>
      <c r="H6228" t="s">
        <v>13030</v>
      </c>
      <c r="I6228">
        <v>12.6</v>
      </c>
      <c r="J6228" t="s">
        <v>145</v>
      </c>
      <c r="K6228" t="s">
        <v>137</v>
      </c>
      <c r="L6228">
        <f>I6228*$Q$2/1000</f>
        <v>4.6620000000000003E-3</v>
      </c>
    </row>
    <row r="6229" spans="1:12">
      <c r="A6229" s="118">
        <v>45078</v>
      </c>
      <c r="B6229" t="s">
        <v>13036</v>
      </c>
      <c r="C6229" t="s">
        <v>13035</v>
      </c>
      <c r="D6229" t="s">
        <v>14553</v>
      </c>
      <c r="E6229" t="s">
        <v>14552</v>
      </c>
      <c r="F6229">
        <v>13206265</v>
      </c>
      <c r="G6229" t="s">
        <v>13648</v>
      </c>
      <c r="H6229" t="s">
        <v>13030</v>
      </c>
      <c r="I6229">
        <v>12.6</v>
      </c>
      <c r="J6229" t="s">
        <v>145</v>
      </c>
      <c r="K6229" t="s">
        <v>137</v>
      </c>
      <c r="L6229">
        <f>I6229*$Q$2/1000</f>
        <v>4.6620000000000003E-3</v>
      </c>
    </row>
    <row r="6230" spans="1:12">
      <c r="A6230" s="118">
        <v>45078</v>
      </c>
      <c r="B6230" t="s">
        <v>13036</v>
      </c>
      <c r="C6230" t="s">
        <v>13035</v>
      </c>
      <c r="D6230" t="s">
        <v>14551</v>
      </c>
      <c r="E6230" t="s">
        <v>14550</v>
      </c>
      <c r="F6230">
        <v>13206265</v>
      </c>
      <c r="G6230" t="s">
        <v>13648</v>
      </c>
      <c r="H6230" t="s">
        <v>13030</v>
      </c>
      <c r="I6230">
        <v>12.6</v>
      </c>
      <c r="J6230" t="s">
        <v>145</v>
      </c>
      <c r="K6230" t="s">
        <v>137</v>
      </c>
      <c r="L6230">
        <f>I6230*$Q$2/1000</f>
        <v>4.6620000000000003E-3</v>
      </c>
    </row>
    <row r="6231" spans="1:12">
      <c r="A6231" s="118">
        <v>45078</v>
      </c>
      <c r="B6231" t="s">
        <v>13036</v>
      </c>
      <c r="C6231" t="s">
        <v>13035</v>
      </c>
      <c r="D6231" t="s">
        <v>14549</v>
      </c>
      <c r="E6231" t="s">
        <v>14548</v>
      </c>
      <c r="F6231" t="s">
        <v>14547</v>
      </c>
      <c r="G6231" t="s">
        <v>14546</v>
      </c>
      <c r="H6231" t="s">
        <v>13030</v>
      </c>
      <c r="I6231">
        <v>12.6</v>
      </c>
      <c r="J6231" t="s">
        <v>145</v>
      </c>
      <c r="K6231" t="s">
        <v>137</v>
      </c>
      <c r="L6231">
        <f>I6231*$Q$2/1000</f>
        <v>4.6620000000000003E-3</v>
      </c>
    </row>
    <row r="6232" spans="1:12">
      <c r="A6232" s="118">
        <v>45078</v>
      </c>
      <c r="B6232" t="s">
        <v>13036</v>
      </c>
      <c r="C6232" t="s">
        <v>13035</v>
      </c>
      <c r="D6232" t="s">
        <v>14545</v>
      </c>
      <c r="E6232" t="s">
        <v>14544</v>
      </c>
      <c r="F6232">
        <v>13206265</v>
      </c>
      <c r="G6232" t="s">
        <v>13648</v>
      </c>
      <c r="H6232" t="s">
        <v>13030</v>
      </c>
      <c r="I6232">
        <v>12.6</v>
      </c>
      <c r="J6232" t="s">
        <v>145</v>
      </c>
      <c r="K6232" t="s">
        <v>137</v>
      </c>
      <c r="L6232">
        <f>I6232*$Q$2/1000</f>
        <v>4.6620000000000003E-3</v>
      </c>
    </row>
    <row r="6233" spans="1:12">
      <c r="A6233" s="118">
        <v>45078</v>
      </c>
      <c r="B6233" t="s">
        <v>13036</v>
      </c>
      <c r="C6233" t="s">
        <v>13035</v>
      </c>
      <c r="D6233" t="s">
        <v>14543</v>
      </c>
      <c r="E6233" t="s">
        <v>14542</v>
      </c>
      <c r="F6233">
        <v>13206265</v>
      </c>
      <c r="G6233" t="s">
        <v>13648</v>
      </c>
      <c r="H6233" t="s">
        <v>13030</v>
      </c>
      <c r="I6233">
        <v>12.6</v>
      </c>
      <c r="J6233" t="s">
        <v>145</v>
      </c>
      <c r="K6233" t="s">
        <v>137</v>
      </c>
      <c r="L6233">
        <f>I6233*$Q$2/1000</f>
        <v>4.6620000000000003E-3</v>
      </c>
    </row>
    <row r="6234" spans="1:12">
      <c r="A6234" s="118">
        <v>45078</v>
      </c>
      <c r="B6234" t="s">
        <v>240</v>
      </c>
      <c r="C6234" t="s">
        <v>239</v>
      </c>
      <c r="D6234" t="s">
        <v>13016</v>
      </c>
      <c r="E6234" t="s">
        <v>14541</v>
      </c>
      <c r="F6234" t="s">
        <v>788</v>
      </c>
      <c r="G6234" t="s">
        <v>787</v>
      </c>
      <c r="H6234" t="s">
        <v>235</v>
      </c>
      <c r="I6234">
        <v>390</v>
      </c>
      <c r="J6234" t="s">
        <v>145</v>
      </c>
      <c r="K6234" t="s">
        <v>137</v>
      </c>
      <c r="L6234">
        <f>I6234*$Q$2/100/1000</f>
        <v>1.4430000000000001E-3</v>
      </c>
    </row>
    <row r="6235" spans="1:12">
      <c r="A6235" s="118">
        <v>45078</v>
      </c>
      <c r="B6235" t="s">
        <v>240</v>
      </c>
      <c r="C6235" t="s">
        <v>239</v>
      </c>
      <c r="D6235" t="s">
        <v>5858</v>
      </c>
      <c r="E6235" t="s">
        <v>14540</v>
      </c>
      <c r="F6235" t="s">
        <v>788</v>
      </c>
      <c r="G6235" t="s">
        <v>787</v>
      </c>
      <c r="H6235" t="s">
        <v>235</v>
      </c>
      <c r="I6235">
        <v>390</v>
      </c>
      <c r="J6235" t="s">
        <v>145</v>
      </c>
      <c r="K6235" t="s">
        <v>137</v>
      </c>
      <c r="L6235">
        <f>I6235*$Q$2/100/1000</f>
        <v>1.4430000000000001E-3</v>
      </c>
    </row>
    <row r="6236" spans="1:12">
      <c r="A6236" s="118">
        <v>45078</v>
      </c>
      <c r="B6236" t="s">
        <v>13036</v>
      </c>
      <c r="C6236" t="s">
        <v>13035</v>
      </c>
      <c r="D6236" t="s">
        <v>14239</v>
      </c>
      <c r="E6236" t="s">
        <v>14539</v>
      </c>
      <c r="F6236">
        <v>101031721</v>
      </c>
      <c r="G6236" t="s">
        <v>13844</v>
      </c>
      <c r="H6236" t="s">
        <v>13030</v>
      </c>
      <c r="I6236">
        <v>12.6</v>
      </c>
      <c r="J6236" t="s">
        <v>145</v>
      </c>
      <c r="K6236" t="s">
        <v>137</v>
      </c>
      <c r="L6236">
        <f>I6236*$Q$2/1000</f>
        <v>4.6620000000000003E-3</v>
      </c>
    </row>
    <row r="6237" spans="1:12">
      <c r="A6237" s="118">
        <v>45078</v>
      </c>
      <c r="B6237" t="s">
        <v>240</v>
      </c>
      <c r="C6237" t="s">
        <v>239</v>
      </c>
      <c r="D6237" t="s">
        <v>5858</v>
      </c>
      <c r="E6237" t="s">
        <v>14538</v>
      </c>
      <c r="F6237" t="s">
        <v>788</v>
      </c>
      <c r="G6237" t="s">
        <v>787</v>
      </c>
      <c r="H6237" t="s">
        <v>235</v>
      </c>
      <c r="I6237">
        <v>390</v>
      </c>
      <c r="J6237" t="s">
        <v>145</v>
      </c>
      <c r="K6237" t="s">
        <v>137</v>
      </c>
      <c r="L6237">
        <f>I6237*$Q$2/100/1000</f>
        <v>1.4430000000000001E-3</v>
      </c>
    </row>
    <row r="6238" spans="1:12">
      <c r="A6238" s="118">
        <v>45078</v>
      </c>
      <c r="B6238" t="s">
        <v>240</v>
      </c>
      <c r="C6238" t="s">
        <v>239</v>
      </c>
      <c r="D6238" t="s">
        <v>7577</v>
      </c>
      <c r="E6238" t="s">
        <v>14537</v>
      </c>
      <c r="F6238" t="s">
        <v>788</v>
      </c>
      <c r="G6238" t="s">
        <v>787</v>
      </c>
      <c r="H6238" t="s">
        <v>235</v>
      </c>
      <c r="I6238">
        <v>390</v>
      </c>
      <c r="J6238" t="s">
        <v>145</v>
      </c>
      <c r="K6238" t="s">
        <v>137</v>
      </c>
      <c r="L6238">
        <f>I6238*$Q$2/100/1000</f>
        <v>1.4430000000000001E-3</v>
      </c>
    </row>
    <row r="6239" spans="1:12">
      <c r="A6239" s="118">
        <v>45078</v>
      </c>
      <c r="B6239" t="s">
        <v>240</v>
      </c>
      <c r="C6239" t="s">
        <v>239</v>
      </c>
      <c r="D6239" t="s">
        <v>976</v>
      </c>
      <c r="E6239" t="s">
        <v>14536</v>
      </c>
      <c r="F6239" t="s">
        <v>7590</v>
      </c>
      <c r="G6239" t="s">
        <v>7589</v>
      </c>
      <c r="H6239" t="s">
        <v>235</v>
      </c>
      <c r="I6239">
        <v>390</v>
      </c>
      <c r="J6239" t="s">
        <v>145</v>
      </c>
      <c r="K6239" t="s">
        <v>137</v>
      </c>
      <c r="L6239">
        <f>I6239*$Q$2/100/1000</f>
        <v>1.4430000000000001E-3</v>
      </c>
    </row>
    <row r="6240" spans="1:12">
      <c r="A6240" s="118">
        <v>45078</v>
      </c>
      <c r="B6240" t="s">
        <v>240</v>
      </c>
      <c r="C6240" t="s">
        <v>239</v>
      </c>
      <c r="D6240" t="s">
        <v>11215</v>
      </c>
      <c r="E6240" t="s">
        <v>14535</v>
      </c>
      <c r="F6240">
        <v>101018323</v>
      </c>
      <c r="G6240" t="s">
        <v>14534</v>
      </c>
      <c r="H6240" t="s">
        <v>235</v>
      </c>
      <c r="I6240">
        <v>390</v>
      </c>
      <c r="J6240" t="s">
        <v>145</v>
      </c>
      <c r="K6240" t="s">
        <v>137</v>
      </c>
      <c r="L6240">
        <f>I6240*$Q$2/100/1000</f>
        <v>1.4430000000000001E-3</v>
      </c>
    </row>
    <row r="6241" spans="1:12">
      <c r="A6241" s="118">
        <v>45078</v>
      </c>
      <c r="B6241" t="s">
        <v>13036</v>
      </c>
      <c r="C6241" t="s">
        <v>13035</v>
      </c>
      <c r="D6241" t="s">
        <v>14262</v>
      </c>
      <c r="E6241" t="s">
        <v>14533</v>
      </c>
      <c r="F6241" t="s">
        <v>13431</v>
      </c>
      <c r="G6241" t="s">
        <v>13430</v>
      </c>
      <c r="H6241" t="s">
        <v>13030</v>
      </c>
      <c r="I6241">
        <v>12.6</v>
      </c>
      <c r="J6241" t="s">
        <v>145</v>
      </c>
      <c r="K6241" t="s">
        <v>137</v>
      </c>
      <c r="L6241">
        <f>I6241*$Q$2/1000</f>
        <v>4.6620000000000003E-3</v>
      </c>
    </row>
    <row r="6242" spans="1:12">
      <c r="A6242" s="118">
        <v>45078</v>
      </c>
      <c r="B6242" t="s">
        <v>180</v>
      </c>
      <c r="C6242" t="s">
        <v>179</v>
      </c>
      <c r="D6242" t="s">
        <v>1650</v>
      </c>
      <c r="E6242" t="s">
        <v>14532</v>
      </c>
      <c r="F6242" t="s">
        <v>14531</v>
      </c>
      <c r="G6242" t="s">
        <v>14530</v>
      </c>
      <c r="H6242" t="s">
        <v>174</v>
      </c>
      <c r="I6242">
        <v>3154</v>
      </c>
      <c r="J6242" t="s">
        <v>173</v>
      </c>
      <c r="K6242" t="s">
        <v>172</v>
      </c>
      <c r="L6242">
        <f>I6242*$Q$3/(1000/0.1)</f>
        <v>1.0118031999999999E-2</v>
      </c>
    </row>
    <row r="6243" spans="1:12">
      <c r="A6243" s="118">
        <v>45078</v>
      </c>
      <c r="B6243" t="s">
        <v>240</v>
      </c>
      <c r="C6243" t="s">
        <v>239</v>
      </c>
      <c r="D6243" t="s">
        <v>13768</v>
      </c>
      <c r="E6243" t="s">
        <v>14529</v>
      </c>
      <c r="F6243" t="s">
        <v>2154</v>
      </c>
      <c r="G6243" t="s">
        <v>2153</v>
      </c>
      <c r="H6243" t="s">
        <v>235</v>
      </c>
      <c r="I6243">
        <v>390</v>
      </c>
      <c r="J6243" t="s">
        <v>145</v>
      </c>
      <c r="K6243" t="s">
        <v>137</v>
      </c>
      <c r="L6243">
        <f>I6243*$Q$2/100/1000</f>
        <v>1.4430000000000001E-3</v>
      </c>
    </row>
    <row r="6244" spans="1:12">
      <c r="A6244" s="118">
        <v>45078</v>
      </c>
      <c r="B6244" t="s">
        <v>240</v>
      </c>
      <c r="C6244" t="s">
        <v>239</v>
      </c>
      <c r="D6244" t="s">
        <v>13205</v>
      </c>
      <c r="E6244" t="s">
        <v>14528</v>
      </c>
      <c r="F6244" t="s">
        <v>2154</v>
      </c>
      <c r="G6244" t="s">
        <v>2153</v>
      </c>
      <c r="H6244" t="s">
        <v>235</v>
      </c>
      <c r="I6244">
        <v>390</v>
      </c>
      <c r="J6244" t="s">
        <v>145</v>
      </c>
      <c r="K6244" t="s">
        <v>137</v>
      </c>
      <c r="L6244">
        <f>I6244*$Q$2/100/1000</f>
        <v>1.4430000000000001E-3</v>
      </c>
    </row>
    <row r="6245" spans="1:12">
      <c r="A6245" s="118">
        <v>45078</v>
      </c>
      <c r="B6245" t="s">
        <v>180</v>
      </c>
      <c r="C6245" t="s">
        <v>179</v>
      </c>
      <c r="D6245" t="s">
        <v>11355</v>
      </c>
      <c r="E6245" t="s">
        <v>14527</v>
      </c>
      <c r="F6245" t="s">
        <v>14526</v>
      </c>
      <c r="G6245" t="s">
        <v>14525</v>
      </c>
      <c r="H6245" t="s">
        <v>174</v>
      </c>
      <c r="I6245">
        <v>3154</v>
      </c>
      <c r="J6245" t="s">
        <v>173</v>
      </c>
      <c r="K6245" t="s">
        <v>172</v>
      </c>
      <c r="L6245">
        <f>I6245*$Q$3/(1000/0.1)</f>
        <v>1.0118031999999999E-2</v>
      </c>
    </row>
    <row r="6246" spans="1:12">
      <c r="A6246" s="118">
        <v>45078</v>
      </c>
      <c r="B6246" t="s">
        <v>240</v>
      </c>
      <c r="C6246" t="s">
        <v>239</v>
      </c>
      <c r="D6246" t="s">
        <v>13764</v>
      </c>
      <c r="E6246" t="s">
        <v>14524</v>
      </c>
      <c r="F6246" t="s">
        <v>933</v>
      </c>
      <c r="G6246" t="s">
        <v>932</v>
      </c>
      <c r="H6246" t="s">
        <v>235</v>
      </c>
      <c r="I6246">
        <v>390</v>
      </c>
      <c r="J6246" t="s">
        <v>145</v>
      </c>
      <c r="K6246" t="s">
        <v>137</v>
      </c>
      <c r="L6246">
        <f>I6246*$Q$2/100/1000</f>
        <v>1.4430000000000001E-3</v>
      </c>
    </row>
    <row r="6247" spans="1:12">
      <c r="A6247" s="118">
        <v>45078</v>
      </c>
      <c r="B6247" t="s">
        <v>13036</v>
      </c>
      <c r="C6247" t="s">
        <v>13035</v>
      </c>
      <c r="D6247" t="s">
        <v>13047</v>
      </c>
      <c r="E6247" t="s">
        <v>14523</v>
      </c>
      <c r="F6247" t="s">
        <v>13045</v>
      </c>
      <c r="G6247" t="s">
        <v>13044</v>
      </c>
      <c r="H6247" t="s">
        <v>13030</v>
      </c>
      <c r="I6247">
        <v>12.6</v>
      </c>
      <c r="J6247" t="s">
        <v>145</v>
      </c>
      <c r="K6247" t="s">
        <v>137</v>
      </c>
      <c r="L6247">
        <f>I6247*$Q$2/1000</f>
        <v>4.6620000000000003E-3</v>
      </c>
    </row>
    <row r="6248" spans="1:12">
      <c r="A6248" s="118">
        <v>45078</v>
      </c>
      <c r="B6248" t="s">
        <v>240</v>
      </c>
      <c r="C6248" t="s">
        <v>239</v>
      </c>
      <c r="D6248" t="s">
        <v>1270</v>
      </c>
      <c r="E6248" t="s">
        <v>14522</v>
      </c>
      <c r="F6248">
        <v>101027049</v>
      </c>
      <c r="G6248" t="s">
        <v>1574</v>
      </c>
      <c r="H6248" t="s">
        <v>235</v>
      </c>
      <c r="I6248">
        <v>390</v>
      </c>
      <c r="J6248" t="s">
        <v>145</v>
      </c>
      <c r="K6248" t="s">
        <v>137</v>
      </c>
      <c r="L6248">
        <f>I6248*$Q$2/100/1000</f>
        <v>1.4430000000000001E-3</v>
      </c>
    </row>
    <row r="6249" spans="1:12">
      <c r="A6249" s="118">
        <v>45078</v>
      </c>
      <c r="B6249" t="s">
        <v>180</v>
      </c>
      <c r="C6249" t="s">
        <v>179</v>
      </c>
      <c r="D6249" t="s">
        <v>14521</v>
      </c>
      <c r="E6249" t="s">
        <v>14520</v>
      </c>
      <c r="F6249" t="s">
        <v>14519</v>
      </c>
      <c r="G6249" t="s">
        <v>14518</v>
      </c>
      <c r="H6249" t="s">
        <v>174</v>
      </c>
      <c r="I6249">
        <v>3154</v>
      </c>
      <c r="J6249" t="s">
        <v>173</v>
      </c>
      <c r="K6249" t="s">
        <v>172</v>
      </c>
      <c r="L6249">
        <f>I6249*$Q$3/(1000/0.1)</f>
        <v>1.0118031999999999E-2</v>
      </c>
    </row>
    <row r="6250" spans="1:12">
      <c r="A6250" s="118">
        <v>45078</v>
      </c>
      <c r="B6250" t="s">
        <v>240</v>
      </c>
      <c r="C6250" t="s">
        <v>239</v>
      </c>
      <c r="D6250" t="s">
        <v>7577</v>
      </c>
      <c r="E6250" t="s">
        <v>14517</v>
      </c>
      <c r="F6250" t="s">
        <v>788</v>
      </c>
      <c r="G6250" t="s">
        <v>787</v>
      </c>
      <c r="H6250" t="s">
        <v>235</v>
      </c>
      <c r="I6250">
        <v>390</v>
      </c>
      <c r="J6250" t="s">
        <v>145</v>
      </c>
      <c r="K6250" t="s">
        <v>137</v>
      </c>
      <c r="L6250">
        <f>I6250*$Q$2/100/1000</f>
        <v>1.4430000000000001E-3</v>
      </c>
    </row>
    <row r="6251" spans="1:12">
      <c r="A6251" s="118">
        <v>45078</v>
      </c>
      <c r="B6251" t="s">
        <v>13036</v>
      </c>
      <c r="C6251" t="s">
        <v>13035</v>
      </c>
      <c r="D6251" t="s">
        <v>14460</v>
      </c>
      <c r="E6251" t="s">
        <v>14516</v>
      </c>
      <c r="F6251">
        <v>101042940</v>
      </c>
      <c r="G6251" t="s">
        <v>14379</v>
      </c>
      <c r="H6251" t="s">
        <v>13030</v>
      </c>
      <c r="I6251">
        <v>12.6</v>
      </c>
      <c r="J6251" t="s">
        <v>145</v>
      </c>
      <c r="K6251" t="s">
        <v>137</v>
      </c>
      <c r="L6251">
        <f>I6251*$Q$2/1000</f>
        <v>4.6620000000000003E-3</v>
      </c>
    </row>
    <row r="6252" spans="1:12">
      <c r="A6252" s="118">
        <v>45078</v>
      </c>
      <c r="B6252" t="s">
        <v>13036</v>
      </c>
      <c r="C6252" t="s">
        <v>13035</v>
      </c>
      <c r="D6252" t="s">
        <v>14354</v>
      </c>
      <c r="E6252" t="s">
        <v>14515</v>
      </c>
      <c r="F6252" t="s">
        <v>13283</v>
      </c>
      <c r="G6252" t="s">
        <v>13282</v>
      </c>
      <c r="H6252" t="s">
        <v>13030</v>
      </c>
      <c r="I6252">
        <v>12.6</v>
      </c>
      <c r="J6252" t="s">
        <v>145</v>
      </c>
      <c r="K6252" t="s">
        <v>137</v>
      </c>
      <c r="L6252">
        <f>I6252*$Q$2/1000</f>
        <v>4.6620000000000003E-3</v>
      </c>
    </row>
    <row r="6253" spans="1:12">
      <c r="A6253" s="118">
        <v>45078</v>
      </c>
      <c r="B6253" t="s">
        <v>13036</v>
      </c>
      <c r="C6253" t="s">
        <v>13035</v>
      </c>
      <c r="D6253" t="s">
        <v>14514</v>
      </c>
      <c r="E6253" t="s">
        <v>14513</v>
      </c>
      <c r="F6253" t="s">
        <v>13219</v>
      </c>
      <c r="G6253" t="s">
        <v>13218</v>
      </c>
      <c r="H6253" t="s">
        <v>13030</v>
      </c>
      <c r="I6253">
        <v>12.6</v>
      </c>
      <c r="J6253" t="s">
        <v>145</v>
      </c>
      <c r="K6253" t="s">
        <v>137</v>
      </c>
      <c r="L6253">
        <f>I6253*$Q$2/1000</f>
        <v>4.6620000000000003E-3</v>
      </c>
    </row>
    <row r="6254" spans="1:12">
      <c r="A6254" s="118">
        <v>45078</v>
      </c>
      <c r="B6254" t="s">
        <v>13036</v>
      </c>
      <c r="C6254" t="s">
        <v>13035</v>
      </c>
      <c r="D6254" t="s">
        <v>14512</v>
      </c>
      <c r="E6254" t="s">
        <v>14511</v>
      </c>
      <c r="F6254">
        <v>101027025</v>
      </c>
      <c r="G6254" t="s">
        <v>13498</v>
      </c>
      <c r="H6254" t="s">
        <v>13030</v>
      </c>
      <c r="I6254">
        <v>12.6</v>
      </c>
      <c r="J6254" t="s">
        <v>145</v>
      </c>
      <c r="K6254" t="s">
        <v>137</v>
      </c>
      <c r="L6254">
        <f>I6254*$Q$2/1000</f>
        <v>4.6620000000000003E-3</v>
      </c>
    </row>
    <row r="6255" spans="1:12">
      <c r="A6255" s="118">
        <v>45078</v>
      </c>
      <c r="B6255" t="s">
        <v>13036</v>
      </c>
      <c r="C6255" t="s">
        <v>13035</v>
      </c>
      <c r="D6255" t="s">
        <v>14306</v>
      </c>
      <c r="E6255" t="s">
        <v>14510</v>
      </c>
      <c r="F6255">
        <v>101032680</v>
      </c>
      <c r="G6255" t="s">
        <v>4304</v>
      </c>
      <c r="H6255" t="s">
        <v>13030</v>
      </c>
      <c r="I6255">
        <v>12.6</v>
      </c>
      <c r="J6255" t="s">
        <v>145</v>
      </c>
      <c r="K6255" t="s">
        <v>137</v>
      </c>
      <c r="L6255">
        <f>I6255*$Q$2/1000</f>
        <v>4.6620000000000003E-3</v>
      </c>
    </row>
    <row r="6256" spans="1:12">
      <c r="A6256" s="118">
        <v>45078</v>
      </c>
      <c r="B6256" t="s">
        <v>13036</v>
      </c>
      <c r="C6256" t="s">
        <v>13035</v>
      </c>
      <c r="D6256" t="s">
        <v>14509</v>
      </c>
      <c r="E6256" t="s">
        <v>14508</v>
      </c>
      <c r="F6256" t="s">
        <v>13049</v>
      </c>
      <c r="G6256" t="s">
        <v>13048</v>
      </c>
      <c r="H6256" t="s">
        <v>13030</v>
      </c>
      <c r="I6256">
        <v>12.6</v>
      </c>
      <c r="J6256" t="s">
        <v>145</v>
      </c>
      <c r="K6256" t="s">
        <v>137</v>
      </c>
      <c r="L6256">
        <f>I6256*$Q$2/1000</f>
        <v>4.6620000000000003E-3</v>
      </c>
    </row>
    <row r="6257" spans="1:12">
      <c r="A6257" s="118">
        <v>45078</v>
      </c>
      <c r="B6257" t="s">
        <v>13036</v>
      </c>
      <c r="C6257" t="s">
        <v>13035</v>
      </c>
      <c r="D6257" t="s">
        <v>14194</v>
      </c>
      <c r="E6257" t="s">
        <v>14507</v>
      </c>
      <c r="F6257">
        <v>3145186</v>
      </c>
      <c r="G6257" t="s">
        <v>14506</v>
      </c>
      <c r="H6257" t="s">
        <v>13030</v>
      </c>
      <c r="I6257">
        <v>12.6</v>
      </c>
      <c r="J6257" t="s">
        <v>145</v>
      </c>
      <c r="K6257" t="s">
        <v>137</v>
      </c>
      <c r="L6257">
        <f>I6257*$Q$2/1000</f>
        <v>4.6620000000000003E-3</v>
      </c>
    </row>
    <row r="6258" spans="1:12">
      <c r="A6258" s="118">
        <v>45078</v>
      </c>
      <c r="B6258" t="s">
        <v>868</v>
      </c>
      <c r="C6258" t="s">
        <v>867</v>
      </c>
      <c r="D6258" t="s">
        <v>6338</v>
      </c>
      <c r="E6258" t="s">
        <v>14505</v>
      </c>
      <c r="F6258" t="s">
        <v>6336</v>
      </c>
      <c r="G6258" t="s">
        <v>6335</v>
      </c>
      <c r="H6258" t="s">
        <v>863</v>
      </c>
      <c r="I6258">
        <f>1958*2</f>
        <v>3916</v>
      </c>
      <c r="J6258" t="s">
        <v>145</v>
      </c>
      <c r="K6258" t="s">
        <v>137</v>
      </c>
      <c r="L6258">
        <f>I6258*$Q$5/100/1000</f>
        <v>3.9815929999999999E-2</v>
      </c>
    </row>
    <row r="6259" spans="1:12">
      <c r="A6259" s="118">
        <v>45078</v>
      </c>
      <c r="B6259" t="s">
        <v>13036</v>
      </c>
      <c r="C6259" t="s">
        <v>13035</v>
      </c>
      <c r="D6259" t="s">
        <v>14426</v>
      </c>
      <c r="E6259" t="s">
        <v>14504</v>
      </c>
      <c r="F6259">
        <v>101031721</v>
      </c>
      <c r="G6259" t="s">
        <v>13844</v>
      </c>
      <c r="H6259" t="s">
        <v>13030</v>
      </c>
      <c r="I6259">
        <v>12.6</v>
      </c>
      <c r="J6259" t="s">
        <v>145</v>
      </c>
      <c r="K6259" t="s">
        <v>137</v>
      </c>
      <c r="L6259">
        <f>I6259*$Q$2/1000</f>
        <v>4.6620000000000003E-3</v>
      </c>
    </row>
    <row r="6260" spans="1:12">
      <c r="A6260" s="118">
        <v>45078</v>
      </c>
      <c r="B6260" t="s">
        <v>13036</v>
      </c>
      <c r="C6260" t="s">
        <v>13035</v>
      </c>
      <c r="D6260" t="s">
        <v>14194</v>
      </c>
      <c r="E6260" t="s">
        <v>14503</v>
      </c>
      <c r="F6260">
        <v>3145070</v>
      </c>
      <c r="G6260" t="s">
        <v>14502</v>
      </c>
      <c r="H6260" t="s">
        <v>13030</v>
      </c>
      <c r="I6260">
        <v>12.6</v>
      </c>
      <c r="J6260" t="s">
        <v>145</v>
      </c>
      <c r="K6260" t="s">
        <v>137</v>
      </c>
      <c r="L6260">
        <f>I6260*$Q$2/1000</f>
        <v>4.6620000000000003E-3</v>
      </c>
    </row>
    <row r="6261" spans="1:12">
      <c r="A6261" s="118">
        <v>45078</v>
      </c>
      <c r="B6261" t="s">
        <v>13036</v>
      </c>
      <c r="C6261" t="s">
        <v>13035</v>
      </c>
      <c r="D6261" t="s">
        <v>14134</v>
      </c>
      <c r="E6261" t="s">
        <v>14501</v>
      </c>
      <c r="F6261" t="s">
        <v>14371</v>
      </c>
      <c r="G6261" t="s">
        <v>14370</v>
      </c>
      <c r="H6261" t="s">
        <v>13030</v>
      </c>
      <c r="I6261">
        <v>12.6</v>
      </c>
      <c r="J6261" t="s">
        <v>145</v>
      </c>
      <c r="K6261" t="s">
        <v>137</v>
      </c>
      <c r="L6261">
        <f>I6261*$Q$2/1000</f>
        <v>4.6620000000000003E-3</v>
      </c>
    </row>
    <row r="6262" spans="1:12">
      <c r="A6262" s="118">
        <v>45078</v>
      </c>
      <c r="B6262" t="s">
        <v>868</v>
      </c>
      <c r="C6262" t="s">
        <v>867</v>
      </c>
      <c r="D6262" t="s">
        <v>6338</v>
      </c>
      <c r="E6262" t="s">
        <v>14500</v>
      </c>
      <c r="F6262" t="s">
        <v>6336</v>
      </c>
      <c r="G6262" t="s">
        <v>6335</v>
      </c>
      <c r="H6262" t="s">
        <v>863</v>
      </c>
      <c r="I6262">
        <f>1958*2</f>
        <v>3916</v>
      </c>
      <c r="J6262" t="s">
        <v>145</v>
      </c>
      <c r="K6262" t="s">
        <v>137</v>
      </c>
      <c r="L6262">
        <f>I6262*$Q$5/100/1000</f>
        <v>3.9815929999999999E-2</v>
      </c>
    </row>
    <row r="6263" spans="1:12">
      <c r="A6263" s="118">
        <v>45108</v>
      </c>
      <c r="B6263" t="s">
        <v>13036</v>
      </c>
      <c r="C6263" t="s">
        <v>13035</v>
      </c>
      <c r="D6263" t="s">
        <v>14426</v>
      </c>
      <c r="E6263" t="s">
        <v>14499</v>
      </c>
      <c r="F6263">
        <v>101031973</v>
      </c>
      <c r="G6263" t="s">
        <v>13711</v>
      </c>
      <c r="H6263" t="s">
        <v>13030</v>
      </c>
      <c r="I6263">
        <v>12.6</v>
      </c>
      <c r="J6263" t="s">
        <v>145</v>
      </c>
      <c r="K6263" t="s">
        <v>137</v>
      </c>
      <c r="L6263">
        <f>I6263*$Q$2/1000</f>
        <v>4.6620000000000003E-3</v>
      </c>
    </row>
    <row r="6264" spans="1:12">
      <c r="A6264" s="118">
        <v>45108</v>
      </c>
      <c r="B6264" t="s">
        <v>13036</v>
      </c>
      <c r="C6264" t="s">
        <v>13035</v>
      </c>
      <c r="D6264" t="s">
        <v>13988</v>
      </c>
      <c r="E6264" t="s">
        <v>14498</v>
      </c>
      <c r="F6264">
        <v>3145072</v>
      </c>
      <c r="G6264" t="s">
        <v>14497</v>
      </c>
      <c r="H6264" t="s">
        <v>13030</v>
      </c>
      <c r="I6264">
        <v>12.6</v>
      </c>
      <c r="J6264" t="s">
        <v>145</v>
      </c>
      <c r="K6264" t="s">
        <v>137</v>
      </c>
      <c r="L6264">
        <f>I6264*$Q$2/1000</f>
        <v>4.6620000000000003E-3</v>
      </c>
    </row>
    <row r="6265" spans="1:12">
      <c r="A6265" s="118">
        <v>45108</v>
      </c>
      <c r="B6265" t="s">
        <v>13036</v>
      </c>
      <c r="C6265" t="s">
        <v>13035</v>
      </c>
      <c r="D6265" t="s">
        <v>14496</v>
      </c>
      <c r="E6265" t="s">
        <v>14495</v>
      </c>
      <c r="F6265">
        <v>57207482</v>
      </c>
      <c r="G6265" t="s">
        <v>13110</v>
      </c>
      <c r="H6265" t="s">
        <v>13030</v>
      </c>
      <c r="I6265">
        <v>12.6</v>
      </c>
      <c r="J6265" t="s">
        <v>145</v>
      </c>
      <c r="K6265" t="s">
        <v>137</v>
      </c>
      <c r="L6265">
        <f>I6265*$Q$2/1000</f>
        <v>4.6620000000000003E-3</v>
      </c>
    </row>
    <row r="6266" spans="1:12">
      <c r="A6266" s="118">
        <v>45108</v>
      </c>
      <c r="B6266" t="s">
        <v>13036</v>
      </c>
      <c r="C6266" t="s">
        <v>13035</v>
      </c>
      <c r="D6266" t="s">
        <v>14440</v>
      </c>
      <c r="E6266" t="s">
        <v>14494</v>
      </c>
      <c r="F6266">
        <v>101042092</v>
      </c>
      <c r="G6266" t="s">
        <v>13331</v>
      </c>
      <c r="H6266" t="s">
        <v>13030</v>
      </c>
      <c r="I6266">
        <v>12.6</v>
      </c>
      <c r="J6266" t="s">
        <v>145</v>
      </c>
      <c r="K6266" t="s">
        <v>137</v>
      </c>
      <c r="L6266">
        <f>I6266*$Q$2/1000</f>
        <v>4.6620000000000003E-3</v>
      </c>
    </row>
    <row r="6267" spans="1:12">
      <c r="A6267" s="118">
        <v>45108</v>
      </c>
      <c r="B6267" t="s">
        <v>13036</v>
      </c>
      <c r="C6267" t="s">
        <v>13035</v>
      </c>
      <c r="D6267" t="s">
        <v>14493</v>
      </c>
      <c r="E6267" t="s">
        <v>14492</v>
      </c>
      <c r="F6267">
        <v>101024397</v>
      </c>
      <c r="G6267" t="s">
        <v>13134</v>
      </c>
      <c r="H6267" t="s">
        <v>13030</v>
      </c>
      <c r="I6267">
        <v>12.6</v>
      </c>
      <c r="J6267" t="s">
        <v>145</v>
      </c>
      <c r="K6267" t="s">
        <v>137</v>
      </c>
      <c r="L6267">
        <f>I6267*$Q$2/1000</f>
        <v>4.6620000000000003E-3</v>
      </c>
    </row>
    <row r="6268" spans="1:12">
      <c r="A6268" s="118">
        <v>45108</v>
      </c>
      <c r="B6268" t="s">
        <v>13036</v>
      </c>
      <c r="C6268" t="s">
        <v>13035</v>
      </c>
      <c r="D6268" t="s">
        <v>14491</v>
      </c>
      <c r="E6268" t="s">
        <v>14490</v>
      </c>
      <c r="F6268">
        <v>51208078</v>
      </c>
      <c r="G6268" t="s">
        <v>14489</v>
      </c>
      <c r="H6268" t="s">
        <v>13030</v>
      </c>
      <c r="I6268">
        <v>12.6</v>
      </c>
      <c r="J6268" t="s">
        <v>145</v>
      </c>
      <c r="K6268" t="s">
        <v>137</v>
      </c>
      <c r="L6268">
        <f>I6268*$Q$2/1000</f>
        <v>4.6620000000000003E-3</v>
      </c>
    </row>
    <row r="6269" spans="1:12">
      <c r="A6269" s="118">
        <v>45108</v>
      </c>
      <c r="B6269" t="s">
        <v>13036</v>
      </c>
      <c r="C6269" t="s">
        <v>13035</v>
      </c>
      <c r="D6269" t="s">
        <v>14488</v>
      </c>
      <c r="E6269" t="s">
        <v>14487</v>
      </c>
      <c r="F6269">
        <v>101034435</v>
      </c>
      <c r="G6269" t="s">
        <v>13139</v>
      </c>
      <c r="H6269" t="s">
        <v>13030</v>
      </c>
      <c r="I6269">
        <v>12.6</v>
      </c>
      <c r="J6269" t="s">
        <v>145</v>
      </c>
      <c r="K6269" t="s">
        <v>137</v>
      </c>
      <c r="L6269">
        <f>I6269*$Q$2/1000</f>
        <v>4.6620000000000003E-3</v>
      </c>
    </row>
    <row r="6270" spans="1:12">
      <c r="A6270" s="118">
        <v>45108</v>
      </c>
      <c r="B6270" t="s">
        <v>13036</v>
      </c>
      <c r="C6270" t="s">
        <v>13035</v>
      </c>
      <c r="D6270" t="s">
        <v>14486</v>
      </c>
      <c r="E6270" t="s">
        <v>14485</v>
      </c>
      <c r="F6270">
        <v>101017406</v>
      </c>
      <c r="G6270" t="s">
        <v>13195</v>
      </c>
      <c r="H6270" t="s">
        <v>13030</v>
      </c>
      <c r="I6270">
        <v>12.6</v>
      </c>
      <c r="J6270" t="s">
        <v>145</v>
      </c>
      <c r="K6270" t="s">
        <v>137</v>
      </c>
      <c r="L6270">
        <f>I6270*$Q$2/1000</f>
        <v>4.6620000000000003E-3</v>
      </c>
    </row>
    <row r="6271" spans="1:12">
      <c r="A6271" s="118">
        <v>45078</v>
      </c>
      <c r="B6271" t="s">
        <v>460</v>
      </c>
      <c r="C6271" t="s">
        <v>459</v>
      </c>
      <c r="D6271" t="s">
        <v>11982</v>
      </c>
      <c r="E6271" t="s">
        <v>14484</v>
      </c>
      <c r="F6271">
        <v>79203283</v>
      </c>
      <c r="G6271" t="s">
        <v>11980</v>
      </c>
      <c r="H6271" t="s">
        <v>455</v>
      </c>
      <c r="I6271">
        <v>103.6</v>
      </c>
      <c r="J6271" t="s">
        <v>145</v>
      </c>
      <c r="K6271" t="s">
        <v>137</v>
      </c>
      <c r="L6271">
        <f>I6271*$Q$2/100/1000</f>
        <v>3.8331999999999998E-4</v>
      </c>
    </row>
    <row r="6272" spans="1:12">
      <c r="A6272" s="118">
        <v>45078</v>
      </c>
      <c r="B6272" t="s">
        <v>5342</v>
      </c>
      <c r="C6272" t="s">
        <v>5341</v>
      </c>
      <c r="D6272" t="s">
        <v>7841</v>
      </c>
      <c r="E6272" t="s">
        <v>14483</v>
      </c>
      <c r="F6272" t="s">
        <v>7839</v>
      </c>
      <c r="G6272" t="s">
        <v>7838</v>
      </c>
      <c r="H6272" t="s">
        <v>5336</v>
      </c>
      <c r="I6272">
        <v>49.6</v>
      </c>
      <c r="J6272" t="s">
        <v>223</v>
      </c>
      <c r="K6272" t="s">
        <v>137</v>
      </c>
      <c r="L6272">
        <f>I6272*$Q$5/1000</f>
        <v>5.0430800000000005E-2</v>
      </c>
    </row>
    <row r="6273" spans="1:12">
      <c r="A6273" s="118">
        <v>45078</v>
      </c>
      <c r="B6273" t="s">
        <v>1013</v>
      </c>
      <c r="C6273" t="s">
        <v>1012</v>
      </c>
      <c r="D6273" t="s">
        <v>14482</v>
      </c>
      <c r="E6273" t="s">
        <v>14481</v>
      </c>
      <c r="F6273" t="s">
        <v>14480</v>
      </c>
      <c r="G6273" t="s">
        <v>14479</v>
      </c>
      <c r="H6273" t="s">
        <v>1008</v>
      </c>
      <c r="I6273">
        <v>50.6</v>
      </c>
      <c r="J6273" t="s">
        <v>145</v>
      </c>
      <c r="K6273" t="s">
        <v>137</v>
      </c>
      <c r="L6273">
        <f>I6273*$Q$2/10/1000</f>
        <v>1.8722000000000001E-3</v>
      </c>
    </row>
    <row r="6274" spans="1:12">
      <c r="A6274" s="118">
        <v>45078</v>
      </c>
      <c r="B6274" t="s">
        <v>205</v>
      </c>
      <c r="C6274" t="s">
        <v>204</v>
      </c>
      <c r="D6274" t="s">
        <v>12730</v>
      </c>
      <c r="E6274" t="s">
        <v>14478</v>
      </c>
      <c r="F6274">
        <v>66205215</v>
      </c>
      <c r="G6274" t="s">
        <v>201</v>
      </c>
      <c r="H6274" t="s">
        <v>200</v>
      </c>
      <c r="I6274">
        <v>6781</v>
      </c>
      <c r="J6274" t="s">
        <v>199</v>
      </c>
      <c r="K6274" t="s">
        <v>198</v>
      </c>
      <c r="L6274">
        <f>I6274*$Q$4/10/1000</f>
        <v>1.1924057587200001</v>
      </c>
    </row>
    <row r="6275" spans="1:12">
      <c r="A6275" s="118">
        <v>45108</v>
      </c>
      <c r="B6275" t="s">
        <v>13036</v>
      </c>
      <c r="C6275" t="s">
        <v>13035</v>
      </c>
      <c r="D6275" t="s">
        <v>13650</v>
      </c>
      <c r="E6275" t="s">
        <v>14477</v>
      </c>
      <c r="F6275">
        <v>56207182</v>
      </c>
      <c r="G6275" t="s">
        <v>10342</v>
      </c>
      <c r="H6275" t="s">
        <v>13030</v>
      </c>
      <c r="I6275">
        <v>12.6</v>
      </c>
      <c r="J6275" t="s">
        <v>145</v>
      </c>
      <c r="K6275" t="s">
        <v>137</v>
      </c>
      <c r="L6275">
        <f>I6275*$Q$2/1000</f>
        <v>4.6620000000000003E-3</v>
      </c>
    </row>
    <row r="6276" spans="1:12">
      <c r="A6276" s="118">
        <v>45078</v>
      </c>
      <c r="B6276" t="s">
        <v>205</v>
      </c>
      <c r="C6276" t="s">
        <v>204</v>
      </c>
      <c r="D6276" t="s">
        <v>12730</v>
      </c>
      <c r="E6276" t="s">
        <v>14476</v>
      </c>
      <c r="F6276">
        <v>66205215</v>
      </c>
      <c r="G6276" t="s">
        <v>201</v>
      </c>
      <c r="H6276" t="s">
        <v>200</v>
      </c>
      <c r="I6276">
        <v>6781</v>
      </c>
      <c r="J6276" t="s">
        <v>199</v>
      </c>
      <c r="K6276" t="s">
        <v>198</v>
      </c>
      <c r="L6276">
        <f>I6276*$Q$4/10/1000</f>
        <v>1.1924057587200001</v>
      </c>
    </row>
    <row r="6277" spans="1:12">
      <c r="A6277" s="118">
        <v>45078</v>
      </c>
      <c r="B6277" t="s">
        <v>205</v>
      </c>
      <c r="C6277" t="s">
        <v>204</v>
      </c>
      <c r="D6277" t="s">
        <v>12730</v>
      </c>
      <c r="E6277" t="s">
        <v>14475</v>
      </c>
      <c r="F6277">
        <v>66205215</v>
      </c>
      <c r="G6277" t="s">
        <v>201</v>
      </c>
      <c r="H6277" t="s">
        <v>200</v>
      </c>
      <c r="I6277">
        <v>6781</v>
      </c>
      <c r="J6277" t="s">
        <v>199</v>
      </c>
      <c r="K6277" t="s">
        <v>198</v>
      </c>
      <c r="L6277">
        <f>I6277*$Q$4/10/1000</f>
        <v>1.1924057587200001</v>
      </c>
    </row>
    <row r="6278" spans="1:12">
      <c r="A6278" s="118">
        <v>45078</v>
      </c>
      <c r="B6278" t="s">
        <v>205</v>
      </c>
      <c r="C6278" t="s">
        <v>204</v>
      </c>
      <c r="D6278" t="s">
        <v>14474</v>
      </c>
      <c r="E6278" t="s">
        <v>14473</v>
      </c>
      <c r="F6278">
        <v>66204255</v>
      </c>
      <c r="G6278" t="s">
        <v>7305</v>
      </c>
      <c r="H6278" t="s">
        <v>200</v>
      </c>
      <c r="I6278">
        <v>6781</v>
      </c>
      <c r="J6278" t="s">
        <v>199</v>
      </c>
      <c r="K6278" t="s">
        <v>198</v>
      </c>
      <c r="L6278">
        <f>I6278*$Q$4/10/1000</f>
        <v>1.1924057587200001</v>
      </c>
    </row>
    <row r="6279" spans="1:12">
      <c r="A6279" s="118">
        <v>45108</v>
      </c>
      <c r="B6279" t="s">
        <v>13036</v>
      </c>
      <c r="C6279" t="s">
        <v>13035</v>
      </c>
      <c r="D6279" t="s">
        <v>13650</v>
      </c>
      <c r="E6279" t="s">
        <v>14472</v>
      </c>
      <c r="F6279">
        <v>56207182</v>
      </c>
      <c r="G6279" t="s">
        <v>10342</v>
      </c>
      <c r="H6279" t="s">
        <v>13030</v>
      </c>
      <c r="I6279">
        <v>12.6</v>
      </c>
      <c r="J6279" t="s">
        <v>145</v>
      </c>
      <c r="K6279" t="s">
        <v>137</v>
      </c>
      <c r="L6279">
        <f>I6279*$Q$2/1000</f>
        <v>4.6620000000000003E-3</v>
      </c>
    </row>
    <row r="6280" spans="1:12">
      <c r="A6280" s="118">
        <v>45108</v>
      </c>
      <c r="B6280" t="s">
        <v>13036</v>
      </c>
      <c r="C6280" t="s">
        <v>13035</v>
      </c>
      <c r="D6280" t="s">
        <v>13650</v>
      </c>
      <c r="E6280" t="s">
        <v>14471</v>
      </c>
      <c r="F6280">
        <v>56207182</v>
      </c>
      <c r="G6280" t="s">
        <v>10342</v>
      </c>
      <c r="H6280" t="s">
        <v>13030</v>
      </c>
      <c r="I6280">
        <v>12.6</v>
      </c>
      <c r="J6280" t="s">
        <v>145</v>
      </c>
      <c r="K6280" t="s">
        <v>137</v>
      </c>
      <c r="L6280">
        <f>I6280*$Q$2/1000</f>
        <v>4.6620000000000003E-3</v>
      </c>
    </row>
    <row r="6281" spans="1:12">
      <c r="A6281" s="118">
        <v>45108</v>
      </c>
      <c r="B6281" t="s">
        <v>13036</v>
      </c>
      <c r="C6281" t="s">
        <v>13035</v>
      </c>
      <c r="D6281" t="s">
        <v>13650</v>
      </c>
      <c r="E6281" t="s">
        <v>14470</v>
      </c>
      <c r="F6281">
        <v>56207182</v>
      </c>
      <c r="G6281" t="s">
        <v>10342</v>
      </c>
      <c r="H6281" t="s">
        <v>13030</v>
      </c>
      <c r="I6281">
        <v>12.6</v>
      </c>
      <c r="J6281" t="s">
        <v>145</v>
      </c>
      <c r="K6281" t="s">
        <v>137</v>
      </c>
      <c r="L6281">
        <f>I6281*$Q$2/1000</f>
        <v>4.6620000000000003E-3</v>
      </c>
    </row>
    <row r="6282" spans="1:12">
      <c r="A6282" s="118">
        <v>45108</v>
      </c>
      <c r="B6282" t="s">
        <v>13036</v>
      </c>
      <c r="C6282" t="s">
        <v>13035</v>
      </c>
      <c r="D6282" t="s">
        <v>13650</v>
      </c>
      <c r="E6282" t="s">
        <v>14469</v>
      </c>
      <c r="F6282">
        <v>56207182</v>
      </c>
      <c r="G6282" t="s">
        <v>10342</v>
      </c>
      <c r="H6282" t="s">
        <v>13030</v>
      </c>
      <c r="I6282">
        <v>12.6</v>
      </c>
      <c r="J6282" t="s">
        <v>145</v>
      </c>
      <c r="K6282" t="s">
        <v>137</v>
      </c>
      <c r="L6282">
        <f>I6282*$Q$2/1000</f>
        <v>4.6620000000000003E-3</v>
      </c>
    </row>
    <row r="6283" spans="1:12">
      <c r="A6283" s="118">
        <v>45108</v>
      </c>
      <c r="B6283" t="s">
        <v>13036</v>
      </c>
      <c r="C6283" t="s">
        <v>13035</v>
      </c>
      <c r="D6283" t="s">
        <v>14468</v>
      </c>
      <c r="E6283" t="s">
        <v>14467</v>
      </c>
      <c r="F6283" t="s">
        <v>14132</v>
      </c>
      <c r="G6283" t="s">
        <v>14131</v>
      </c>
      <c r="H6283" t="s">
        <v>13030</v>
      </c>
      <c r="I6283">
        <v>12.6</v>
      </c>
      <c r="J6283" t="s">
        <v>145</v>
      </c>
      <c r="K6283" t="s">
        <v>137</v>
      </c>
      <c r="L6283">
        <f>I6283*$Q$2/1000</f>
        <v>4.6620000000000003E-3</v>
      </c>
    </row>
    <row r="6284" spans="1:12">
      <c r="A6284" s="118">
        <v>45078</v>
      </c>
      <c r="B6284" t="s">
        <v>261</v>
      </c>
      <c r="C6284" t="s">
        <v>260</v>
      </c>
      <c r="D6284" t="s">
        <v>13859</v>
      </c>
      <c r="E6284" t="s">
        <v>14466</v>
      </c>
      <c r="F6284">
        <v>21201414</v>
      </c>
      <c r="G6284" t="s">
        <v>12159</v>
      </c>
      <c r="H6284" t="s">
        <v>139</v>
      </c>
      <c r="I6284">
        <v>55</v>
      </c>
      <c r="J6284" t="s">
        <v>145</v>
      </c>
      <c r="K6284" t="s">
        <v>137</v>
      </c>
      <c r="L6284">
        <f>I6284*$Q$2/100/1000</f>
        <v>2.0350000000000001E-4</v>
      </c>
    </row>
    <row r="6285" spans="1:12">
      <c r="A6285" s="118">
        <v>45108</v>
      </c>
      <c r="B6285" t="s">
        <v>13036</v>
      </c>
      <c r="C6285" t="s">
        <v>13035</v>
      </c>
      <c r="D6285" t="s">
        <v>14306</v>
      </c>
      <c r="E6285" t="s">
        <v>14465</v>
      </c>
      <c r="F6285">
        <v>42207336</v>
      </c>
      <c r="G6285" t="s">
        <v>13555</v>
      </c>
      <c r="H6285" t="s">
        <v>13030</v>
      </c>
      <c r="I6285">
        <v>12.6</v>
      </c>
      <c r="J6285" t="s">
        <v>145</v>
      </c>
      <c r="K6285" t="s">
        <v>137</v>
      </c>
      <c r="L6285">
        <f>I6285*$Q$2/1000</f>
        <v>4.6620000000000003E-3</v>
      </c>
    </row>
    <row r="6286" spans="1:12">
      <c r="A6286" s="118">
        <v>45108</v>
      </c>
      <c r="B6286" t="s">
        <v>13036</v>
      </c>
      <c r="C6286" t="s">
        <v>13035</v>
      </c>
      <c r="D6286" t="s">
        <v>14113</v>
      </c>
      <c r="E6286" t="s">
        <v>14464</v>
      </c>
      <c r="F6286">
        <v>34206624</v>
      </c>
      <c r="G6286" t="s">
        <v>14463</v>
      </c>
      <c r="H6286" t="s">
        <v>13030</v>
      </c>
      <c r="I6286">
        <v>12.6</v>
      </c>
      <c r="J6286" t="s">
        <v>145</v>
      </c>
      <c r="K6286" t="s">
        <v>137</v>
      </c>
      <c r="L6286">
        <f>I6286*$Q$2/1000</f>
        <v>4.6620000000000003E-3</v>
      </c>
    </row>
    <row r="6287" spans="1:12">
      <c r="A6287" s="118">
        <v>45108</v>
      </c>
      <c r="B6287" t="s">
        <v>13036</v>
      </c>
      <c r="C6287" t="s">
        <v>13035</v>
      </c>
      <c r="D6287" t="s">
        <v>14194</v>
      </c>
      <c r="E6287" t="s">
        <v>14462</v>
      </c>
      <c r="F6287">
        <v>31204416</v>
      </c>
      <c r="G6287" t="s">
        <v>14461</v>
      </c>
      <c r="H6287" t="s">
        <v>13030</v>
      </c>
      <c r="I6287">
        <v>12.6</v>
      </c>
      <c r="J6287" t="s">
        <v>145</v>
      </c>
      <c r="K6287" t="s">
        <v>137</v>
      </c>
      <c r="L6287">
        <f>I6287*$Q$2/1000</f>
        <v>4.6620000000000003E-3</v>
      </c>
    </row>
    <row r="6288" spans="1:12">
      <c r="A6288" s="118">
        <v>45108</v>
      </c>
      <c r="B6288" t="s">
        <v>13036</v>
      </c>
      <c r="C6288" t="s">
        <v>13035</v>
      </c>
      <c r="D6288" t="s">
        <v>14460</v>
      </c>
      <c r="E6288" t="s">
        <v>14459</v>
      </c>
      <c r="F6288">
        <v>101049673</v>
      </c>
      <c r="G6288" t="s">
        <v>14458</v>
      </c>
      <c r="H6288" t="s">
        <v>13030</v>
      </c>
      <c r="I6288">
        <v>12.6</v>
      </c>
      <c r="J6288" t="s">
        <v>145</v>
      </c>
      <c r="K6288" t="s">
        <v>137</v>
      </c>
      <c r="L6288">
        <f>I6288*$Q$2/1000</f>
        <v>4.6620000000000003E-3</v>
      </c>
    </row>
    <row r="6289" spans="1:12">
      <c r="A6289" s="118">
        <v>45108</v>
      </c>
      <c r="B6289" t="s">
        <v>13036</v>
      </c>
      <c r="C6289" t="s">
        <v>13035</v>
      </c>
      <c r="D6289" t="s">
        <v>14457</v>
      </c>
      <c r="E6289" t="s">
        <v>14456</v>
      </c>
      <c r="F6289">
        <v>79201462</v>
      </c>
      <c r="G6289" t="s">
        <v>13955</v>
      </c>
      <c r="H6289" t="s">
        <v>13030</v>
      </c>
      <c r="I6289">
        <v>12.6</v>
      </c>
      <c r="J6289" t="s">
        <v>145</v>
      </c>
      <c r="K6289" t="s">
        <v>137</v>
      </c>
      <c r="L6289">
        <f>I6289*$Q$2/1000</f>
        <v>4.6620000000000003E-3</v>
      </c>
    </row>
    <row r="6290" spans="1:12">
      <c r="A6290" s="118">
        <v>45108</v>
      </c>
      <c r="B6290" t="s">
        <v>13036</v>
      </c>
      <c r="C6290" t="s">
        <v>13035</v>
      </c>
      <c r="D6290" t="s">
        <v>13798</v>
      </c>
      <c r="E6290" t="s">
        <v>14455</v>
      </c>
      <c r="F6290">
        <v>50212122</v>
      </c>
      <c r="G6290" t="s">
        <v>13796</v>
      </c>
      <c r="H6290" t="s">
        <v>13030</v>
      </c>
      <c r="I6290">
        <v>12.6</v>
      </c>
      <c r="J6290" t="s">
        <v>145</v>
      </c>
      <c r="K6290" t="s">
        <v>137</v>
      </c>
      <c r="L6290">
        <f>I6290*$Q$2/1000</f>
        <v>4.6620000000000003E-3</v>
      </c>
    </row>
    <row r="6291" spans="1:12">
      <c r="A6291" s="118">
        <v>45108</v>
      </c>
      <c r="B6291" t="s">
        <v>13036</v>
      </c>
      <c r="C6291" t="s">
        <v>13035</v>
      </c>
      <c r="D6291" t="s">
        <v>13669</v>
      </c>
      <c r="E6291" t="s">
        <v>14454</v>
      </c>
      <c r="F6291">
        <v>31203439</v>
      </c>
      <c r="G6291" t="s">
        <v>14274</v>
      </c>
      <c r="H6291" t="s">
        <v>13030</v>
      </c>
      <c r="I6291">
        <v>12.6</v>
      </c>
      <c r="J6291" t="s">
        <v>145</v>
      </c>
      <c r="K6291" t="s">
        <v>137</v>
      </c>
      <c r="L6291">
        <f>I6291*$Q$2/1000</f>
        <v>4.6620000000000003E-3</v>
      </c>
    </row>
    <row r="6292" spans="1:12">
      <c r="A6292" s="118">
        <v>45108</v>
      </c>
      <c r="B6292" t="s">
        <v>13036</v>
      </c>
      <c r="C6292" t="s">
        <v>13035</v>
      </c>
      <c r="D6292" t="s">
        <v>13654</v>
      </c>
      <c r="E6292" t="s">
        <v>14453</v>
      </c>
      <c r="F6292">
        <v>33202550</v>
      </c>
      <c r="G6292" t="s">
        <v>13231</v>
      </c>
      <c r="H6292" t="s">
        <v>13030</v>
      </c>
      <c r="I6292">
        <v>12.6</v>
      </c>
      <c r="J6292" t="s">
        <v>145</v>
      </c>
      <c r="K6292" t="s">
        <v>137</v>
      </c>
      <c r="L6292">
        <f>I6292*$Q$2/1000</f>
        <v>4.6620000000000003E-3</v>
      </c>
    </row>
    <row r="6293" spans="1:12">
      <c r="A6293" s="118">
        <v>45108</v>
      </c>
      <c r="B6293" t="s">
        <v>13036</v>
      </c>
      <c r="C6293" t="s">
        <v>13035</v>
      </c>
      <c r="D6293" t="s">
        <v>14072</v>
      </c>
      <c r="E6293" t="s">
        <v>14452</v>
      </c>
      <c r="F6293">
        <v>3445348</v>
      </c>
      <c r="G6293" t="s">
        <v>14451</v>
      </c>
      <c r="H6293" t="s">
        <v>13030</v>
      </c>
      <c r="I6293">
        <v>12.6</v>
      </c>
      <c r="J6293" t="s">
        <v>145</v>
      </c>
      <c r="K6293" t="s">
        <v>137</v>
      </c>
      <c r="L6293">
        <f>I6293*$Q$2/1000</f>
        <v>4.6620000000000003E-3</v>
      </c>
    </row>
    <row r="6294" spans="1:12">
      <c r="A6294" s="118">
        <v>45078</v>
      </c>
      <c r="B6294" t="s">
        <v>240</v>
      </c>
      <c r="C6294" t="s">
        <v>239</v>
      </c>
      <c r="D6294" t="s">
        <v>7565</v>
      </c>
      <c r="E6294" t="s">
        <v>14450</v>
      </c>
      <c r="F6294" t="s">
        <v>7590</v>
      </c>
      <c r="G6294" t="s">
        <v>7589</v>
      </c>
      <c r="H6294" t="s">
        <v>235</v>
      </c>
      <c r="I6294">
        <v>390</v>
      </c>
      <c r="J6294" t="s">
        <v>145</v>
      </c>
      <c r="K6294" t="s">
        <v>137</v>
      </c>
      <c r="L6294">
        <f>I6294*$Q$2/100/1000</f>
        <v>1.4430000000000001E-3</v>
      </c>
    </row>
    <row r="6295" spans="1:12">
      <c r="A6295" s="118">
        <v>45078</v>
      </c>
      <c r="B6295" t="s">
        <v>240</v>
      </c>
      <c r="C6295" t="s">
        <v>239</v>
      </c>
      <c r="D6295" t="s">
        <v>1511</v>
      </c>
      <c r="E6295" t="s">
        <v>14449</v>
      </c>
      <c r="F6295" t="s">
        <v>7590</v>
      </c>
      <c r="G6295" t="s">
        <v>7589</v>
      </c>
      <c r="H6295" t="s">
        <v>235</v>
      </c>
      <c r="I6295">
        <v>390</v>
      </c>
      <c r="J6295" t="s">
        <v>145</v>
      </c>
      <c r="K6295" t="s">
        <v>137</v>
      </c>
      <c r="L6295">
        <f>I6295*$Q$2/100/1000</f>
        <v>1.4430000000000001E-3</v>
      </c>
    </row>
    <row r="6296" spans="1:12">
      <c r="A6296" s="118">
        <v>45108</v>
      </c>
      <c r="B6296" t="s">
        <v>13036</v>
      </c>
      <c r="C6296" t="s">
        <v>13035</v>
      </c>
      <c r="D6296" t="s">
        <v>14448</v>
      </c>
      <c r="E6296" t="s">
        <v>14447</v>
      </c>
      <c r="F6296">
        <v>85201597</v>
      </c>
      <c r="G6296" t="s">
        <v>13285</v>
      </c>
      <c r="H6296" t="s">
        <v>13030</v>
      </c>
      <c r="I6296">
        <v>12.6</v>
      </c>
      <c r="J6296" t="s">
        <v>145</v>
      </c>
      <c r="K6296" t="s">
        <v>137</v>
      </c>
      <c r="L6296">
        <f>I6296*$Q$2/1000</f>
        <v>4.6620000000000003E-3</v>
      </c>
    </row>
    <row r="6297" spans="1:12">
      <c r="A6297" s="118">
        <v>45108</v>
      </c>
      <c r="B6297" t="s">
        <v>13036</v>
      </c>
      <c r="C6297" t="s">
        <v>13035</v>
      </c>
      <c r="D6297" t="s">
        <v>14446</v>
      </c>
      <c r="E6297" t="s">
        <v>14445</v>
      </c>
      <c r="F6297">
        <v>101025607</v>
      </c>
      <c r="G6297" t="s">
        <v>13601</v>
      </c>
      <c r="H6297" t="s">
        <v>13030</v>
      </c>
      <c r="I6297">
        <v>12.6</v>
      </c>
      <c r="J6297" t="s">
        <v>145</v>
      </c>
      <c r="K6297" t="s">
        <v>137</v>
      </c>
      <c r="L6297">
        <f>I6297*$Q$2/1000</f>
        <v>4.6620000000000003E-3</v>
      </c>
    </row>
    <row r="6298" spans="1:12">
      <c r="A6298" s="118">
        <v>45108</v>
      </c>
      <c r="B6298" t="s">
        <v>13036</v>
      </c>
      <c r="C6298" t="s">
        <v>13035</v>
      </c>
      <c r="D6298" t="s">
        <v>14444</v>
      </c>
      <c r="E6298" t="s">
        <v>14443</v>
      </c>
      <c r="F6298">
        <v>3445337</v>
      </c>
      <c r="G6298" t="s">
        <v>13761</v>
      </c>
      <c r="H6298" t="s">
        <v>13030</v>
      </c>
      <c r="I6298">
        <v>12.6</v>
      </c>
      <c r="J6298" t="s">
        <v>145</v>
      </c>
      <c r="K6298" t="s">
        <v>137</v>
      </c>
      <c r="L6298">
        <f>I6298*$Q$2/1000</f>
        <v>4.6620000000000003E-3</v>
      </c>
    </row>
    <row r="6299" spans="1:12">
      <c r="A6299" s="118">
        <v>45108</v>
      </c>
      <c r="B6299" t="s">
        <v>13036</v>
      </c>
      <c r="C6299" t="s">
        <v>13035</v>
      </c>
      <c r="D6299" t="s">
        <v>14113</v>
      </c>
      <c r="E6299" t="s">
        <v>14442</v>
      </c>
      <c r="F6299">
        <v>101034435</v>
      </c>
      <c r="G6299" t="s">
        <v>13139</v>
      </c>
      <c r="H6299" t="s">
        <v>13030</v>
      </c>
      <c r="I6299">
        <v>12.6</v>
      </c>
      <c r="J6299" t="s">
        <v>145</v>
      </c>
      <c r="K6299" t="s">
        <v>137</v>
      </c>
      <c r="L6299">
        <f>I6299*$Q$2/1000</f>
        <v>4.6620000000000003E-3</v>
      </c>
    </row>
    <row r="6300" spans="1:12">
      <c r="A6300" s="118">
        <v>45108</v>
      </c>
      <c r="B6300" t="s">
        <v>13036</v>
      </c>
      <c r="C6300" t="s">
        <v>13035</v>
      </c>
      <c r="D6300" t="s">
        <v>14354</v>
      </c>
      <c r="E6300" t="s">
        <v>14441</v>
      </c>
      <c r="F6300">
        <v>101031721</v>
      </c>
      <c r="G6300" t="s">
        <v>13844</v>
      </c>
      <c r="H6300" t="s">
        <v>13030</v>
      </c>
      <c r="I6300">
        <v>12.6</v>
      </c>
      <c r="J6300" t="s">
        <v>145</v>
      </c>
      <c r="K6300" t="s">
        <v>137</v>
      </c>
      <c r="L6300">
        <f>I6300*$Q$2/1000</f>
        <v>4.6620000000000003E-3</v>
      </c>
    </row>
    <row r="6301" spans="1:12">
      <c r="A6301" s="118">
        <v>45108</v>
      </c>
      <c r="B6301" t="s">
        <v>13036</v>
      </c>
      <c r="C6301" t="s">
        <v>13035</v>
      </c>
      <c r="D6301" t="s">
        <v>14440</v>
      </c>
      <c r="E6301" t="s">
        <v>14439</v>
      </c>
      <c r="F6301">
        <v>101050292</v>
      </c>
      <c r="G6301" t="s">
        <v>13172</v>
      </c>
      <c r="H6301" t="s">
        <v>13030</v>
      </c>
      <c r="I6301">
        <v>12.6</v>
      </c>
      <c r="J6301" t="s">
        <v>145</v>
      </c>
      <c r="K6301" t="s">
        <v>137</v>
      </c>
      <c r="L6301">
        <f>I6301*$Q$2/1000</f>
        <v>4.6620000000000003E-3</v>
      </c>
    </row>
    <row r="6302" spans="1:12">
      <c r="A6302" s="118">
        <v>45108</v>
      </c>
      <c r="B6302" t="s">
        <v>13036</v>
      </c>
      <c r="C6302" t="s">
        <v>13035</v>
      </c>
      <c r="D6302" t="s">
        <v>14167</v>
      </c>
      <c r="E6302" t="s">
        <v>14438</v>
      </c>
      <c r="F6302" t="s">
        <v>13419</v>
      </c>
      <c r="G6302" t="s">
        <v>13418</v>
      </c>
      <c r="H6302" t="s">
        <v>13030</v>
      </c>
      <c r="I6302">
        <v>12.6</v>
      </c>
      <c r="J6302" t="s">
        <v>145</v>
      </c>
      <c r="K6302" t="s">
        <v>137</v>
      </c>
      <c r="L6302">
        <f>I6302*$Q$2/1000</f>
        <v>4.6620000000000003E-3</v>
      </c>
    </row>
    <row r="6303" spans="1:12">
      <c r="A6303" s="118">
        <v>45108</v>
      </c>
      <c r="B6303" t="s">
        <v>13036</v>
      </c>
      <c r="C6303" t="s">
        <v>13035</v>
      </c>
      <c r="D6303" t="s">
        <v>14437</v>
      </c>
      <c r="E6303" t="s">
        <v>14436</v>
      </c>
      <c r="F6303">
        <v>101035552</v>
      </c>
      <c r="G6303" t="s">
        <v>14299</v>
      </c>
      <c r="H6303" t="s">
        <v>13030</v>
      </c>
      <c r="I6303">
        <v>12.6</v>
      </c>
      <c r="J6303" t="s">
        <v>145</v>
      </c>
      <c r="K6303" t="s">
        <v>137</v>
      </c>
      <c r="L6303">
        <f>I6303*$Q$2/1000</f>
        <v>4.6620000000000003E-3</v>
      </c>
    </row>
    <row r="6304" spans="1:12">
      <c r="A6304" s="118">
        <v>45108</v>
      </c>
      <c r="B6304" t="s">
        <v>13036</v>
      </c>
      <c r="C6304" t="s">
        <v>13035</v>
      </c>
      <c r="D6304" t="s">
        <v>14194</v>
      </c>
      <c r="E6304" t="s">
        <v>14435</v>
      </c>
      <c r="F6304" t="s">
        <v>13943</v>
      </c>
      <c r="G6304" t="s">
        <v>13942</v>
      </c>
      <c r="H6304" t="s">
        <v>13030</v>
      </c>
      <c r="I6304">
        <v>12.6</v>
      </c>
      <c r="J6304" t="s">
        <v>145</v>
      </c>
      <c r="K6304" t="s">
        <v>137</v>
      </c>
      <c r="L6304">
        <f>I6304*$Q$2/1000</f>
        <v>4.6620000000000003E-3</v>
      </c>
    </row>
    <row r="6305" spans="1:12">
      <c r="A6305" s="118">
        <v>45108</v>
      </c>
      <c r="B6305" t="s">
        <v>13036</v>
      </c>
      <c r="C6305" t="s">
        <v>13035</v>
      </c>
      <c r="D6305" t="s">
        <v>14072</v>
      </c>
      <c r="E6305" t="s">
        <v>14434</v>
      </c>
      <c r="F6305" t="s">
        <v>13522</v>
      </c>
      <c r="G6305" t="s">
        <v>13521</v>
      </c>
      <c r="H6305" t="s">
        <v>13030</v>
      </c>
      <c r="I6305">
        <v>12.6</v>
      </c>
      <c r="J6305" t="s">
        <v>145</v>
      </c>
      <c r="K6305" t="s">
        <v>137</v>
      </c>
      <c r="L6305">
        <f>I6305*$Q$2/1000</f>
        <v>4.6620000000000003E-3</v>
      </c>
    </row>
    <row r="6306" spans="1:12">
      <c r="A6306" s="118">
        <v>45108</v>
      </c>
      <c r="B6306" t="s">
        <v>13036</v>
      </c>
      <c r="C6306" t="s">
        <v>13035</v>
      </c>
      <c r="D6306" t="s">
        <v>13706</v>
      </c>
      <c r="E6306" t="s">
        <v>14433</v>
      </c>
      <c r="F6306" t="s">
        <v>13704</v>
      </c>
      <c r="G6306" t="s">
        <v>13703</v>
      </c>
      <c r="H6306" t="s">
        <v>13030</v>
      </c>
      <c r="I6306">
        <v>12.6</v>
      </c>
      <c r="J6306" t="s">
        <v>145</v>
      </c>
      <c r="K6306" t="s">
        <v>137</v>
      </c>
      <c r="L6306">
        <f>I6306*$Q$2/1000</f>
        <v>4.6620000000000003E-3</v>
      </c>
    </row>
    <row r="6307" spans="1:12">
      <c r="A6307" s="118">
        <v>45108</v>
      </c>
      <c r="B6307" t="s">
        <v>13036</v>
      </c>
      <c r="C6307" t="s">
        <v>13035</v>
      </c>
      <c r="D6307" t="s">
        <v>14306</v>
      </c>
      <c r="E6307" t="s">
        <v>14432</v>
      </c>
      <c r="F6307">
        <v>101031721</v>
      </c>
      <c r="G6307" t="s">
        <v>13844</v>
      </c>
      <c r="H6307" t="s">
        <v>13030</v>
      </c>
      <c r="I6307">
        <v>12.6</v>
      </c>
      <c r="J6307" t="s">
        <v>145</v>
      </c>
      <c r="K6307" t="s">
        <v>137</v>
      </c>
      <c r="L6307">
        <f>I6307*$Q$2/1000</f>
        <v>4.6620000000000003E-3</v>
      </c>
    </row>
    <row r="6308" spans="1:12">
      <c r="A6308" s="118">
        <v>45108</v>
      </c>
      <c r="B6308" t="s">
        <v>13036</v>
      </c>
      <c r="C6308" t="s">
        <v>13035</v>
      </c>
      <c r="D6308" t="s">
        <v>14097</v>
      </c>
      <c r="E6308" t="s">
        <v>14431</v>
      </c>
      <c r="F6308">
        <v>101042092</v>
      </c>
      <c r="G6308" t="s">
        <v>13331</v>
      </c>
      <c r="H6308" t="s">
        <v>13030</v>
      </c>
      <c r="I6308">
        <v>12.6</v>
      </c>
      <c r="J6308" t="s">
        <v>145</v>
      </c>
      <c r="K6308" t="s">
        <v>137</v>
      </c>
      <c r="L6308">
        <f>I6308*$Q$2/1000</f>
        <v>4.6620000000000003E-3</v>
      </c>
    </row>
    <row r="6309" spans="1:12">
      <c r="A6309" s="118">
        <v>45108</v>
      </c>
      <c r="B6309" t="s">
        <v>13036</v>
      </c>
      <c r="C6309" t="s">
        <v>13035</v>
      </c>
      <c r="D6309" t="s">
        <v>13788</v>
      </c>
      <c r="E6309" t="s">
        <v>14430</v>
      </c>
      <c r="F6309" t="s">
        <v>14106</v>
      </c>
      <c r="G6309" t="s">
        <v>14105</v>
      </c>
      <c r="H6309" t="s">
        <v>13030</v>
      </c>
      <c r="I6309">
        <v>12.6</v>
      </c>
      <c r="J6309" t="s">
        <v>145</v>
      </c>
      <c r="K6309" t="s">
        <v>137</v>
      </c>
      <c r="L6309">
        <f>I6309*$Q$2/1000</f>
        <v>4.6620000000000003E-3</v>
      </c>
    </row>
    <row r="6310" spans="1:12">
      <c r="A6310" s="118">
        <v>45231</v>
      </c>
      <c r="B6310" t="s">
        <v>443</v>
      </c>
      <c r="C6310" t="s">
        <v>442</v>
      </c>
      <c r="D6310" t="s">
        <v>441</v>
      </c>
      <c r="E6310" t="s">
        <v>14429</v>
      </c>
      <c r="F6310">
        <v>101037721</v>
      </c>
      <c r="G6310" t="s">
        <v>14428</v>
      </c>
      <c r="H6310" s="122" t="s">
        <v>437</v>
      </c>
      <c r="I6310">
        <v>4725</v>
      </c>
      <c r="J6310" t="s">
        <v>199</v>
      </c>
      <c r="K6310" t="s">
        <v>198</v>
      </c>
      <c r="L6310">
        <f>I6310*$Q$4*2.2/1000</f>
        <v>18.279100224000004</v>
      </c>
    </row>
    <row r="6311" spans="1:12">
      <c r="A6311" s="118">
        <v>45108</v>
      </c>
      <c r="B6311" t="s">
        <v>13036</v>
      </c>
      <c r="C6311" t="s">
        <v>13035</v>
      </c>
      <c r="D6311" t="s">
        <v>14417</v>
      </c>
      <c r="E6311" t="s">
        <v>14427</v>
      </c>
      <c r="F6311">
        <v>23202445</v>
      </c>
      <c r="G6311" t="s">
        <v>13415</v>
      </c>
      <c r="H6311" t="s">
        <v>13030</v>
      </c>
      <c r="I6311">
        <v>12.6</v>
      </c>
      <c r="J6311" t="s">
        <v>145</v>
      </c>
      <c r="K6311" t="s">
        <v>137</v>
      </c>
      <c r="L6311">
        <f>I6311*$Q$2/1000</f>
        <v>4.6620000000000003E-3</v>
      </c>
    </row>
    <row r="6312" spans="1:12">
      <c r="A6312" s="118">
        <v>45108</v>
      </c>
      <c r="B6312" t="s">
        <v>13036</v>
      </c>
      <c r="C6312" t="s">
        <v>13035</v>
      </c>
      <c r="D6312" t="s">
        <v>14426</v>
      </c>
      <c r="E6312" t="s">
        <v>14425</v>
      </c>
      <c r="F6312">
        <v>101031973</v>
      </c>
      <c r="G6312" t="s">
        <v>13711</v>
      </c>
      <c r="H6312" t="s">
        <v>13030</v>
      </c>
      <c r="I6312">
        <v>12.6</v>
      </c>
      <c r="J6312" t="s">
        <v>145</v>
      </c>
      <c r="K6312" t="s">
        <v>137</v>
      </c>
      <c r="L6312">
        <f>I6312*$Q$2/1000</f>
        <v>4.6620000000000003E-3</v>
      </c>
    </row>
    <row r="6313" spans="1:12">
      <c r="A6313" s="118">
        <v>45078</v>
      </c>
      <c r="B6313" t="s">
        <v>559</v>
      </c>
      <c r="C6313" t="s">
        <v>558</v>
      </c>
      <c r="D6313" t="s">
        <v>5562</v>
      </c>
      <c r="E6313" t="s">
        <v>14424</v>
      </c>
      <c r="F6313">
        <v>56202191</v>
      </c>
      <c r="G6313" t="s">
        <v>555</v>
      </c>
      <c r="H6313" t="s">
        <v>554</v>
      </c>
      <c r="I6313">
        <v>420</v>
      </c>
      <c r="J6313" t="s">
        <v>145</v>
      </c>
      <c r="K6313" t="s">
        <v>137</v>
      </c>
      <c r="L6313">
        <f>I6313*$Q$2/100/1000</f>
        <v>1.554E-3</v>
      </c>
    </row>
    <row r="6314" spans="1:12">
      <c r="A6314" s="118">
        <v>44927</v>
      </c>
      <c r="B6314" t="s">
        <v>443</v>
      </c>
      <c r="C6314" t="s">
        <v>442</v>
      </c>
      <c r="D6314" t="s">
        <v>10152</v>
      </c>
      <c r="E6314" t="s">
        <v>14423</v>
      </c>
      <c r="F6314">
        <v>101022018</v>
      </c>
      <c r="G6314" t="s">
        <v>13792</v>
      </c>
      <c r="H6314" s="122" t="s">
        <v>437</v>
      </c>
      <c r="I6314">
        <v>4725</v>
      </c>
      <c r="J6314" t="s">
        <v>199</v>
      </c>
      <c r="K6314" t="s">
        <v>198</v>
      </c>
      <c r="L6314">
        <f>I6314*$Q$4*2.2/1000</f>
        <v>18.279100224000004</v>
      </c>
    </row>
    <row r="6315" spans="1:12">
      <c r="A6315" s="118">
        <v>45108</v>
      </c>
      <c r="B6315" t="s">
        <v>13036</v>
      </c>
      <c r="C6315" t="s">
        <v>13035</v>
      </c>
      <c r="D6315" t="s">
        <v>14239</v>
      </c>
      <c r="E6315" t="s">
        <v>14422</v>
      </c>
      <c r="F6315">
        <v>101031721</v>
      </c>
      <c r="G6315" t="s">
        <v>13844</v>
      </c>
      <c r="H6315" t="s">
        <v>13030</v>
      </c>
      <c r="I6315">
        <v>12.6</v>
      </c>
      <c r="J6315" t="s">
        <v>145</v>
      </c>
      <c r="K6315" t="s">
        <v>137</v>
      </c>
      <c r="L6315">
        <f>I6315*$Q$2/1000</f>
        <v>4.6620000000000003E-3</v>
      </c>
    </row>
    <row r="6316" spans="1:12">
      <c r="A6316" s="118">
        <v>45078</v>
      </c>
      <c r="B6316" t="s">
        <v>559</v>
      </c>
      <c r="C6316" t="s">
        <v>558</v>
      </c>
      <c r="D6316" t="s">
        <v>5562</v>
      </c>
      <c r="E6316" t="s">
        <v>14421</v>
      </c>
      <c r="F6316">
        <v>56202758</v>
      </c>
      <c r="G6316" t="s">
        <v>6582</v>
      </c>
      <c r="H6316" t="s">
        <v>554</v>
      </c>
      <c r="I6316">
        <v>420</v>
      </c>
      <c r="J6316" t="s">
        <v>145</v>
      </c>
      <c r="K6316" t="s">
        <v>137</v>
      </c>
      <c r="L6316">
        <f>I6316*$Q$2/100/1000</f>
        <v>1.554E-3</v>
      </c>
    </row>
    <row r="6317" spans="1:12">
      <c r="A6317" s="118">
        <v>45108</v>
      </c>
      <c r="B6317" t="s">
        <v>13036</v>
      </c>
      <c r="C6317" t="s">
        <v>13035</v>
      </c>
      <c r="D6317" t="s">
        <v>13654</v>
      </c>
      <c r="E6317" t="s">
        <v>14420</v>
      </c>
      <c r="F6317">
        <v>33202552</v>
      </c>
      <c r="G6317" t="s">
        <v>14174</v>
      </c>
      <c r="H6317" t="s">
        <v>13030</v>
      </c>
      <c r="I6317">
        <v>12.6</v>
      </c>
      <c r="J6317" t="s">
        <v>145</v>
      </c>
      <c r="K6317" t="s">
        <v>137</v>
      </c>
      <c r="L6317">
        <f>I6317*$Q$2/1000</f>
        <v>4.6620000000000003E-3</v>
      </c>
    </row>
    <row r="6318" spans="1:12">
      <c r="A6318" s="118">
        <v>45108</v>
      </c>
      <c r="B6318" t="s">
        <v>13036</v>
      </c>
      <c r="C6318" t="s">
        <v>13035</v>
      </c>
      <c r="D6318" t="s">
        <v>14419</v>
      </c>
      <c r="E6318" t="s">
        <v>14418</v>
      </c>
      <c r="F6318">
        <v>23202445</v>
      </c>
      <c r="G6318" t="s">
        <v>13415</v>
      </c>
      <c r="H6318" t="s">
        <v>13030</v>
      </c>
      <c r="I6318">
        <v>12.6</v>
      </c>
      <c r="J6318" t="s">
        <v>145</v>
      </c>
      <c r="K6318" t="s">
        <v>137</v>
      </c>
      <c r="L6318">
        <f>I6318*$Q$2/1000</f>
        <v>4.6620000000000003E-3</v>
      </c>
    </row>
    <row r="6319" spans="1:12">
      <c r="A6319" s="118">
        <v>45108</v>
      </c>
      <c r="B6319" t="s">
        <v>13036</v>
      </c>
      <c r="C6319" t="s">
        <v>13035</v>
      </c>
      <c r="D6319" t="s">
        <v>14417</v>
      </c>
      <c r="E6319" t="s">
        <v>14416</v>
      </c>
      <c r="F6319">
        <v>23202445</v>
      </c>
      <c r="G6319" t="s">
        <v>13415</v>
      </c>
      <c r="H6319" t="s">
        <v>13030</v>
      </c>
      <c r="I6319">
        <v>12.6</v>
      </c>
      <c r="J6319" t="s">
        <v>145</v>
      </c>
      <c r="K6319" t="s">
        <v>137</v>
      </c>
      <c r="L6319">
        <f>I6319*$Q$2/1000</f>
        <v>4.6620000000000003E-3</v>
      </c>
    </row>
    <row r="6320" spans="1:12">
      <c r="A6320" s="118">
        <v>45108</v>
      </c>
      <c r="B6320" t="s">
        <v>13036</v>
      </c>
      <c r="C6320" t="s">
        <v>13035</v>
      </c>
      <c r="D6320" t="s">
        <v>14415</v>
      </c>
      <c r="E6320" t="s">
        <v>14414</v>
      </c>
      <c r="F6320" t="s">
        <v>14202</v>
      </c>
      <c r="G6320" t="s">
        <v>14201</v>
      </c>
      <c r="H6320" t="s">
        <v>13030</v>
      </c>
      <c r="I6320">
        <v>12.6</v>
      </c>
      <c r="J6320" t="s">
        <v>145</v>
      </c>
      <c r="K6320" t="s">
        <v>137</v>
      </c>
      <c r="L6320">
        <f>I6320*$Q$2/1000</f>
        <v>4.6620000000000003E-3</v>
      </c>
    </row>
    <row r="6321" spans="1:12">
      <c r="A6321" s="118">
        <v>45108</v>
      </c>
      <c r="B6321" t="s">
        <v>13036</v>
      </c>
      <c r="C6321" t="s">
        <v>13035</v>
      </c>
      <c r="D6321" t="s">
        <v>13082</v>
      </c>
      <c r="E6321" t="s">
        <v>14413</v>
      </c>
      <c r="F6321" t="s">
        <v>14230</v>
      </c>
      <c r="G6321" t="s">
        <v>14229</v>
      </c>
      <c r="H6321" t="s">
        <v>13030</v>
      </c>
      <c r="I6321">
        <v>12.6</v>
      </c>
      <c r="J6321" t="s">
        <v>145</v>
      </c>
      <c r="K6321" t="s">
        <v>137</v>
      </c>
      <c r="L6321">
        <f>I6321*$Q$2/1000</f>
        <v>4.6620000000000003E-3</v>
      </c>
    </row>
    <row r="6322" spans="1:12">
      <c r="A6322" s="118">
        <v>45108</v>
      </c>
      <c r="B6322" t="s">
        <v>13036</v>
      </c>
      <c r="C6322" t="s">
        <v>13035</v>
      </c>
      <c r="D6322" t="s">
        <v>14412</v>
      </c>
      <c r="E6322" t="s">
        <v>14411</v>
      </c>
      <c r="F6322" t="s">
        <v>14202</v>
      </c>
      <c r="G6322" t="s">
        <v>14201</v>
      </c>
      <c r="H6322" t="s">
        <v>13030</v>
      </c>
      <c r="I6322">
        <v>12.6</v>
      </c>
      <c r="J6322" t="s">
        <v>145</v>
      </c>
      <c r="K6322" t="s">
        <v>137</v>
      </c>
      <c r="L6322">
        <f>I6322*$Q$2/1000</f>
        <v>4.6620000000000003E-3</v>
      </c>
    </row>
    <row r="6323" spans="1:12">
      <c r="A6323" s="118">
        <v>45078</v>
      </c>
      <c r="B6323" t="s">
        <v>723</v>
      </c>
      <c r="C6323" t="s">
        <v>722</v>
      </c>
      <c r="D6323" t="s">
        <v>14410</v>
      </c>
      <c r="E6323" t="s">
        <v>14409</v>
      </c>
      <c r="F6323">
        <v>101038090</v>
      </c>
      <c r="G6323" t="s">
        <v>14408</v>
      </c>
      <c r="H6323" t="s">
        <v>718</v>
      </c>
      <c r="I6323">
        <v>302</v>
      </c>
      <c r="J6323" t="s">
        <v>145</v>
      </c>
      <c r="K6323" t="s">
        <v>717</v>
      </c>
      <c r="L6323">
        <f>I6323*$Q$2/100/1000</f>
        <v>1.1173999999999999E-3</v>
      </c>
    </row>
    <row r="6324" spans="1:12">
      <c r="A6324" s="118">
        <v>45108</v>
      </c>
      <c r="B6324" t="s">
        <v>13036</v>
      </c>
      <c r="C6324" t="s">
        <v>13035</v>
      </c>
      <c r="D6324" t="s">
        <v>14407</v>
      </c>
      <c r="E6324" t="s">
        <v>14406</v>
      </c>
      <c r="F6324" t="s">
        <v>13686</v>
      </c>
      <c r="G6324" t="s">
        <v>13685</v>
      </c>
      <c r="H6324" t="s">
        <v>13030</v>
      </c>
      <c r="I6324">
        <v>12.6</v>
      </c>
      <c r="J6324" t="s">
        <v>145</v>
      </c>
      <c r="K6324" t="s">
        <v>137</v>
      </c>
      <c r="L6324">
        <f>I6324*$Q$2/1000</f>
        <v>4.6620000000000003E-3</v>
      </c>
    </row>
    <row r="6325" spans="1:12">
      <c r="A6325" s="118">
        <v>45078</v>
      </c>
      <c r="B6325" t="s">
        <v>443</v>
      </c>
      <c r="C6325" t="s">
        <v>442</v>
      </c>
      <c r="D6325" t="s">
        <v>441</v>
      </c>
      <c r="E6325" t="s">
        <v>14405</v>
      </c>
      <c r="F6325">
        <v>101022018</v>
      </c>
      <c r="G6325" t="s">
        <v>13792</v>
      </c>
      <c r="H6325" s="122" t="s">
        <v>437</v>
      </c>
      <c r="I6325">
        <v>4725</v>
      </c>
      <c r="J6325" t="s">
        <v>199</v>
      </c>
      <c r="K6325" t="s">
        <v>198</v>
      </c>
      <c r="L6325">
        <f>I6325*$Q$4*2.2/1000</f>
        <v>18.279100224000004</v>
      </c>
    </row>
    <row r="6326" spans="1:12">
      <c r="A6326" s="118">
        <v>45078</v>
      </c>
      <c r="B6326" t="s">
        <v>443</v>
      </c>
      <c r="C6326" t="s">
        <v>442</v>
      </c>
      <c r="D6326" t="s">
        <v>441</v>
      </c>
      <c r="E6326" t="s">
        <v>14404</v>
      </c>
      <c r="F6326">
        <v>101022018</v>
      </c>
      <c r="G6326" t="s">
        <v>13792</v>
      </c>
      <c r="H6326" s="122" t="s">
        <v>437</v>
      </c>
      <c r="I6326">
        <v>4725</v>
      </c>
      <c r="J6326" t="s">
        <v>199</v>
      </c>
      <c r="K6326" t="s">
        <v>198</v>
      </c>
      <c r="L6326">
        <f>I6326*$Q$4*2.2/1000</f>
        <v>18.279100224000004</v>
      </c>
    </row>
    <row r="6327" spans="1:12">
      <c r="A6327" s="118">
        <v>45108</v>
      </c>
      <c r="B6327" t="s">
        <v>13036</v>
      </c>
      <c r="C6327" t="s">
        <v>13035</v>
      </c>
      <c r="D6327" t="s">
        <v>14403</v>
      </c>
      <c r="E6327" t="s">
        <v>14402</v>
      </c>
      <c r="F6327" t="s">
        <v>13546</v>
      </c>
      <c r="G6327" t="s">
        <v>13545</v>
      </c>
      <c r="H6327" t="s">
        <v>13030</v>
      </c>
      <c r="I6327">
        <v>12.6</v>
      </c>
      <c r="J6327" t="s">
        <v>145</v>
      </c>
      <c r="K6327" t="s">
        <v>137</v>
      </c>
      <c r="L6327">
        <f>I6327*$Q$2/1000</f>
        <v>4.6620000000000003E-3</v>
      </c>
    </row>
    <row r="6328" spans="1:12">
      <c r="A6328" s="118">
        <v>45078</v>
      </c>
      <c r="B6328" t="s">
        <v>144</v>
      </c>
      <c r="C6328" t="s">
        <v>143</v>
      </c>
      <c r="D6328" t="s">
        <v>14401</v>
      </c>
      <c r="E6328" t="s">
        <v>14400</v>
      </c>
      <c r="F6328">
        <v>101029156</v>
      </c>
      <c r="G6328" t="s">
        <v>170</v>
      </c>
      <c r="H6328" t="s">
        <v>139</v>
      </c>
      <c r="I6328">
        <v>22.2</v>
      </c>
      <c r="J6328" t="s">
        <v>138</v>
      </c>
      <c r="K6328" t="s">
        <v>137</v>
      </c>
      <c r="L6328">
        <f>I6328*$Q$2/1000</f>
        <v>8.2140000000000008E-3</v>
      </c>
    </row>
    <row r="6329" spans="1:12">
      <c r="A6329" s="118">
        <v>45108</v>
      </c>
      <c r="B6329" t="s">
        <v>13036</v>
      </c>
      <c r="C6329" t="s">
        <v>13035</v>
      </c>
      <c r="D6329" t="s">
        <v>14239</v>
      </c>
      <c r="E6329" t="s">
        <v>14399</v>
      </c>
      <c r="F6329">
        <v>101031973</v>
      </c>
      <c r="G6329" t="s">
        <v>13711</v>
      </c>
      <c r="H6329" t="s">
        <v>13030</v>
      </c>
      <c r="I6329">
        <v>12.6</v>
      </c>
      <c r="J6329" t="s">
        <v>145</v>
      </c>
      <c r="K6329" t="s">
        <v>137</v>
      </c>
      <c r="L6329">
        <f>I6329*$Q$2/1000</f>
        <v>4.6620000000000003E-3</v>
      </c>
    </row>
    <row r="6330" spans="1:12">
      <c r="A6330" s="118">
        <v>45078</v>
      </c>
      <c r="B6330" t="s">
        <v>205</v>
      </c>
      <c r="C6330" t="s">
        <v>204</v>
      </c>
      <c r="D6330" t="s">
        <v>1728</v>
      </c>
      <c r="E6330" t="s">
        <v>14398</v>
      </c>
      <c r="F6330">
        <v>66205215</v>
      </c>
      <c r="G6330" t="s">
        <v>1726</v>
      </c>
      <c r="H6330" t="s">
        <v>200</v>
      </c>
      <c r="I6330">
        <v>6781</v>
      </c>
      <c r="J6330" t="s">
        <v>199</v>
      </c>
      <c r="K6330" t="s">
        <v>198</v>
      </c>
      <c r="L6330">
        <f>I6330*$Q$4/10/1000</f>
        <v>1.1924057587200001</v>
      </c>
    </row>
    <row r="6331" spans="1:12">
      <c r="A6331" s="118">
        <v>45078</v>
      </c>
      <c r="B6331" t="s">
        <v>205</v>
      </c>
      <c r="C6331" t="s">
        <v>204</v>
      </c>
      <c r="D6331" t="s">
        <v>4183</v>
      </c>
      <c r="E6331" t="s">
        <v>14397</v>
      </c>
      <c r="F6331">
        <v>66205215</v>
      </c>
      <c r="G6331" t="s">
        <v>201</v>
      </c>
      <c r="H6331" t="s">
        <v>200</v>
      </c>
      <c r="I6331">
        <v>6781</v>
      </c>
      <c r="J6331" t="s">
        <v>199</v>
      </c>
      <c r="K6331" t="s">
        <v>198</v>
      </c>
      <c r="L6331">
        <f>I6331*$Q$4/10/1000</f>
        <v>1.1924057587200001</v>
      </c>
    </row>
    <row r="6332" spans="1:12">
      <c r="A6332" s="118">
        <v>45108</v>
      </c>
      <c r="B6332" t="s">
        <v>13036</v>
      </c>
      <c r="C6332" t="s">
        <v>13035</v>
      </c>
      <c r="D6332" t="s">
        <v>13838</v>
      </c>
      <c r="E6332" t="s">
        <v>14396</v>
      </c>
      <c r="F6332" t="s">
        <v>14395</v>
      </c>
      <c r="G6332" t="s">
        <v>14394</v>
      </c>
      <c r="H6332" t="s">
        <v>13030</v>
      </c>
      <c r="I6332">
        <v>12.6</v>
      </c>
      <c r="J6332" t="s">
        <v>145</v>
      </c>
      <c r="K6332" t="s">
        <v>137</v>
      </c>
      <c r="L6332">
        <f>I6332*$Q$2/1000</f>
        <v>4.6620000000000003E-3</v>
      </c>
    </row>
    <row r="6333" spans="1:12">
      <c r="A6333" s="118">
        <v>45108</v>
      </c>
      <c r="B6333" t="s">
        <v>13036</v>
      </c>
      <c r="C6333" t="s">
        <v>13035</v>
      </c>
      <c r="D6333" t="s">
        <v>14340</v>
      </c>
      <c r="E6333" t="s">
        <v>14393</v>
      </c>
      <c r="F6333">
        <v>101042174</v>
      </c>
      <c r="G6333" t="s">
        <v>13358</v>
      </c>
      <c r="H6333" t="s">
        <v>13030</v>
      </c>
      <c r="I6333">
        <v>12.6</v>
      </c>
      <c r="J6333" t="s">
        <v>145</v>
      </c>
      <c r="K6333" t="s">
        <v>137</v>
      </c>
      <c r="L6333">
        <f>I6333*$Q$2/1000</f>
        <v>4.6620000000000003E-3</v>
      </c>
    </row>
    <row r="6334" spans="1:12">
      <c r="A6334" s="118">
        <v>45108</v>
      </c>
      <c r="B6334" t="s">
        <v>13036</v>
      </c>
      <c r="C6334" t="s">
        <v>13035</v>
      </c>
      <c r="D6334" t="s">
        <v>13082</v>
      </c>
      <c r="E6334" t="s">
        <v>14392</v>
      </c>
      <c r="F6334" t="s">
        <v>14391</v>
      </c>
      <c r="G6334" t="s">
        <v>14390</v>
      </c>
      <c r="H6334" t="s">
        <v>13030</v>
      </c>
      <c r="I6334">
        <v>12.6</v>
      </c>
      <c r="J6334" t="s">
        <v>145</v>
      </c>
      <c r="K6334" t="s">
        <v>137</v>
      </c>
      <c r="L6334">
        <f>I6334*$Q$2/1000</f>
        <v>4.6620000000000003E-3</v>
      </c>
    </row>
    <row r="6335" spans="1:12">
      <c r="A6335" s="118">
        <v>45108</v>
      </c>
      <c r="B6335" t="s">
        <v>13036</v>
      </c>
      <c r="C6335" t="s">
        <v>13035</v>
      </c>
      <c r="D6335" t="s">
        <v>13842</v>
      </c>
      <c r="E6335" t="s">
        <v>14389</v>
      </c>
      <c r="F6335">
        <v>13206885</v>
      </c>
      <c r="G6335" t="s">
        <v>13548</v>
      </c>
      <c r="H6335" t="s">
        <v>13030</v>
      </c>
      <c r="I6335">
        <v>12.6</v>
      </c>
      <c r="J6335" t="s">
        <v>145</v>
      </c>
      <c r="K6335" t="s">
        <v>137</v>
      </c>
      <c r="L6335">
        <f>I6335*$Q$2/1000</f>
        <v>4.6620000000000003E-3</v>
      </c>
    </row>
    <row r="6336" spans="1:12">
      <c r="A6336" s="118">
        <v>45078</v>
      </c>
      <c r="B6336" t="s">
        <v>261</v>
      </c>
      <c r="C6336" t="s">
        <v>260</v>
      </c>
      <c r="D6336" t="s">
        <v>10543</v>
      </c>
      <c r="E6336" t="s">
        <v>14388</v>
      </c>
      <c r="F6336">
        <v>101023013</v>
      </c>
      <c r="G6336" t="s">
        <v>2843</v>
      </c>
      <c r="H6336" t="s">
        <v>139</v>
      </c>
      <c r="I6336">
        <v>55</v>
      </c>
      <c r="J6336" t="s">
        <v>145</v>
      </c>
      <c r="K6336" t="s">
        <v>137</v>
      </c>
      <c r="L6336">
        <f>I6336*$Q$2/100/1000</f>
        <v>2.0350000000000001E-4</v>
      </c>
    </row>
    <row r="6337" spans="1:12">
      <c r="A6337" s="118">
        <v>45108</v>
      </c>
      <c r="B6337" t="s">
        <v>13036</v>
      </c>
      <c r="C6337" t="s">
        <v>13035</v>
      </c>
      <c r="D6337" t="s">
        <v>14306</v>
      </c>
      <c r="E6337" t="s">
        <v>14387</v>
      </c>
      <c r="F6337">
        <v>13206885</v>
      </c>
      <c r="G6337" t="s">
        <v>13548</v>
      </c>
      <c r="H6337" t="s">
        <v>13030</v>
      </c>
      <c r="I6337">
        <v>12.6</v>
      </c>
      <c r="J6337" t="s">
        <v>145</v>
      </c>
      <c r="K6337" t="s">
        <v>137</v>
      </c>
      <c r="L6337">
        <f>I6337*$Q$2/1000</f>
        <v>4.6620000000000003E-3</v>
      </c>
    </row>
    <row r="6338" spans="1:12">
      <c r="A6338" s="118">
        <v>45108</v>
      </c>
      <c r="B6338" t="s">
        <v>13036</v>
      </c>
      <c r="C6338" t="s">
        <v>13035</v>
      </c>
      <c r="D6338" t="s">
        <v>14386</v>
      </c>
      <c r="E6338" t="s">
        <v>14385</v>
      </c>
      <c r="F6338">
        <v>13206885</v>
      </c>
      <c r="G6338" t="s">
        <v>13548</v>
      </c>
      <c r="H6338" t="s">
        <v>13030</v>
      </c>
      <c r="I6338">
        <v>12.6</v>
      </c>
      <c r="J6338" t="s">
        <v>145</v>
      </c>
      <c r="K6338" t="s">
        <v>137</v>
      </c>
      <c r="L6338">
        <f>I6338*$Q$2/1000</f>
        <v>4.6620000000000003E-3</v>
      </c>
    </row>
    <row r="6339" spans="1:12">
      <c r="A6339" s="118">
        <v>45108</v>
      </c>
      <c r="B6339" t="s">
        <v>13036</v>
      </c>
      <c r="C6339" t="s">
        <v>13035</v>
      </c>
      <c r="D6339" t="s">
        <v>13967</v>
      </c>
      <c r="E6339" t="s">
        <v>14384</v>
      </c>
      <c r="F6339">
        <v>5145063</v>
      </c>
      <c r="G6339" t="s">
        <v>14383</v>
      </c>
      <c r="H6339" t="s">
        <v>13030</v>
      </c>
      <c r="I6339">
        <v>12.6</v>
      </c>
      <c r="J6339" t="s">
        <v>145</v>
      </c>
      <c r="K6339" t="s">
        <v>137</v>
      </c>
      <c r="L6339">
        <f>I6339*$Q$2/1000</f>
        <v>4.6620000000000003E-3</v>
      </c>
    </row>
    <row r="6340" spans="1:12">
      <c r="A6340" s="118">
        <v>45108</v>
      </c>
      <c r="B6340" t="s">
        <v>13036</v>
      </c>
      <c r="C6340" t="s">
        <v>13035</v>
      </c>
      <c r="D6340" t="s">
        <v>13967</v>
      </c>
      <c r="E6340" t="s">
        <v>14382</v>
      </c>
      <c r="F6340">
        <v>3345050</v>
      </c>
      <c r="G6340" t="s">
        <v>14098</v>
      </c>
      <c r="H6340" t="s">
        <v>13030</v>
      </c>
      <c r="I6340">
        <v>12.6</v>
      </c>
      <c r="J6340" t="s">
        <v>145</v>
      </c>
      <c r="K6340" t="s">
        <v>137</v>
      </c>
      <c r="L6340">
        <f>I6340*$Q$2/1000</f>
        <v>4.6620000000000003E-3</v>
      </c>
    </row>
    <row r="6341" spans="1:12">
      <c r="A6341" s="118">
        <v>45108</v>
      </c>
      <c r="B6341" t="s">
        <v>13036</v>
      </c>
      <c r="C6341" t="s">
        <v>13035</v>
      </c>
      <c r="D6341" t="s">
        <v>13706</v>
      </c>
      <c r="E6341" t="s">
        <v>14381</v>
      </c>
      <c r="F6341">
        <v>1</v>
      </c>
      <c r="G6341" t="s">
        <v>667</v>
      </c>
      <c r="H6341" t="s">
        <v>13030</v>
      </c>
      <c r="I6341">
        <v>12.6</v>
      </c>
      <c r="J6341" t="s">
        <v>145</v>
      </c>
      <c r="K6341" t="s">
        <v>137</v>
      </c>
      <c r="L6341">
        <f>I6341*$Q$2/1000</f>
        <v>4.6620000000000003E-3</v>
      </c>
    </row>
    <row r="6342" spans="1:12">
      <c r="A6342" s="118">
        <v>45108</v>
      </c>
      <c r="B6342" t="s">
        <v>13036</v>
      </c>
      <c r="C6342" t="s">
        <v>13035</v>
      </c>
      <c r="D6342" t="s">
        <v>13967</v>
      </c>
      <c r="E6342" t="s">
        <v>14380</v>
      </c>
      <c r="F6342">
        <v>101042940</v>
      </c>
      <c r="G6342" t="s">
        <v>14379</v>
      </c>
      <c r="H6342" t="s">
        <v>13030</v>
      </c>
      <c r="I6342">
        <v>12.6</v>
      </c>
      <c r="J6342" t="s">
        <v>145</v>
      </c>
      <c r="K6342" t="s">
        <v>137</v>
      </c>
      <c r="L6342">
        <f>I6342*$Q$2/1000</f>
        <v>4.6620000000000003E-3</v>
      </c>
    </row>
    <row r="6343" spans="1:12">
      <c r="A6343" s="118">
        <v>45078</v>
      </c>
      <c r="B6343" t="s">
        <v>180</v>
      </c>
      <c r="C6343" t="s">
        <v>179</v>
      </c>
      <c r="D6343" t="s">
        <v>11355</v>
      </c>
      <c r="E6343" t="s">
        <v>14378</v>
      </c>
      <c r="F6343" t="s">
        <v>14377</v>
      </c>
      <c r="G6343" t="s">
        <v>14376</v>
      </c>
      <c r="H6343" t="s">
        <v>174</v>
      </c>
      <c r="I6343">
        <v>3154</v>
      </c>
      <c r="J6343" t="s">
        <v>173</v>
      </c>
      <c r="K6343" t="s">
        <v>172</v>
      </c>
      <c r="L6343">
        <f>I6343*$Q$3/(1000/0.1)</f>
        <v>1.0118031999999999E-2</v>
      </c>
    </row>
    <row r="6344" spans="1:12">
      <c r="A6344" s="118">
        <v>45078</v>
      </c>
      <c r="B6344" t="s">
        <v>180</v>
      </c>
      <c r="C6344" t="s">
        <v>179</v>
      </c>
      <c r="D6344" t="s">
        <v>8615</v>
      </c>
      <c r="E6344" t="s">
        <v>14375</v>
      </c>
      <c r="F6344" t="s">
        <v>11704</v>
      </c>
      <c r="G6344" t="s">
        <v>11703</v>
      </c>
      <c r="H6344" t="s">
        <v>174</v>
      </c>
      <c r="I6344">
        <v>3154</v>
      </c>
      <c r="J6344" t="s">
        <v>173</v>
      </c>
      <c r="K6344" t="s">
        <v>172</v>
      </c>
      <c r="L6344">
        <f>I6344*$Q$3/(1000/0.1)</f>
        <v>1.0118031999999999E-2</v>
      </c>
    </row>
    <row r="6345" spans="1:12">
      <c r="A6345" s="118">
        <v>45078</v>
      </c>
      <c r="B6345" t="s">
        <v>261</v>
      </c>
      <c r="C6345" t="s">
        <v>260</v>
      </c>
      <c r="D6345" t="s">
        <v>11974</v>
      </c>
      <c r="E6345" t="s">
        <v>14374</v>
      </c>
      <c r="F6345">
        <v>101044511</v>
      </c>
      <c r="G6345" t="s">
        <v>14373</v>
      </c>
      <c r="H6345" t="s">
        <v>139</v>
      </c>
      <c r="I6345">
        <v>55</v>
      </c>
      <c r="J6345" t="s">
        <v>145</v>
      </c>
      <c r="K6345" t="s">
        <v>137</v>
      </c>
      <c r="L6345">
        <f>I6345*$Q$2/100/1000</f>
        <v>2.0350000000000001E-4</v>
      </c>
    </row>
    <row r="6346" spans="1:12">
      <c r="A6346" s="118">
        <v>45108</v>
      </c>
      <c r="B6346" t="s">
        <v>13036</v>
      </c>
      <c r="C6346" t="s">
        <v>13035</v>
      </c>
      <c r="D6346" t="s">
        <v>14134</v>
      </c>
      <c r="E6346" t="s">
        <v>14372</v>
      </c>
      <c r="F6346" t="s">
        <v>14371</v>
      </c>
      <c r="G6346" t="s">
        <v>14370</v>
      </c>
      <c r="H6346" t="s">
        <v>13030</v>
      </c>
      <c r="I6346">
        <v>12.6</v>
      </c>
      <c r="J6346" t="s">
        <v>145</v>
      </c>
      <c r="K6346" t="s">
        <v>137</v>
      </c>
      <c r="L6346">
        <f>I6346*$Q$2/1000</f>
        <v>4.6620000000000003E-3</v>
      </c>
    </row>
    <row r="6347" spans="1:12">
      <c r="A6347" s="118">
        <v>45078</v>
      </c>
      <c r="B6347" t="s">
        <v>240</v>
      </c>
      <c r="C6347" t="s">
        <v>239</v>
      </c>
      <c r="D6347" t="s">
        <v>7577</v>
      </c>
      <c r="E6347" t="s">
        <v>14369</v>
      </c>
      <c r="F6347" t="s">
        <v>2162</v>
      </c>
      <c r="G6347" t="s">
        <v>2161</v>
      </c>
      <c r="H6347" t="s">
        <v>235</v>
      </c>
      <c r="I6347">
        <v>390</v>
      </c>
      <c r="J6347" t="s">
        <v>145</v>
      </c>
      <c r="K6347" t="s">
        <v>137</v>
      </c>
      <c r="L6347">
        <f>I6347*$Q$2/100/1000</f>
        <v>1.4430000000000001E-3</v>
      </c>
    </row>
    <row r="6348" spans="1:12">
      <c r="A6348" s="118">
        <v>45108</v>
      </c>
      <c r="B6348" t="s">
        <v>13036</v>
      </c>
      <c r="C6348" t="s">
        <v>13035</v>
      </c>
      <c r="D6348" t="s">
        <v>13838</v>
      </c>
      <c r="E6348" t="s">
        <v>14368</v>
      </c>
      <c r="F6348">
        <v>31203439</v>
      </c>
      <c r="G6348" t="s">
        <v>13501</v>
      </c>
      <c r="H6348" t="s">
        <v>13030</v>
      </c>
      <c r="I6348">
        <v>12.6</v>
      </c>
      <c r="J6348" t="s">
        <v>145</v>
      </c>
      <c r="K6348" t="s">
        <v>137</v>
      </c>
      <c r="L6348">
        <f>I6348*$Q$2/1000</f>
        <v>4.6620000000000003E-3</v>
      </c>
    </row>
    <row r="6349" spans="1:12">
      <c r="A6349" s="118">
        <v>45078</v>
      </c>
      <c r="B6349" t="s">
        <v>240</v>
      </c>
      <c r="C6349" t="s">
        <v>239</v>
      </c>
      <c r="D6349" t="s">
        <v>5858</v>
      </c>
      <c r="E6349" t="s">
        <v>14367</v>
      </c>
      <c r="F6349" t="s">
        <v>2162</v>
      </c>
      <c r="G6349" t="s">
        <v>2161</v>
      </c>
      <c r="H6349" t="s">
        <v>235</v>
      </c>
      <c r="I6349">
        <v>390</v>
      </c>
      <c r="J6349" t="s">
        <v>145</v>
      </c>
      <c r="K6349" t="s">
        <v>137</v>
      </c>
      <c r="L6349">
        <f>I6349*$Q$2/100/1000</f>
        <v>1.4430000000000001E-3</v>
      </c>
    </row>
    <row r="6350" spans="1:12">
      <c r="A6350" s="118">
        <v>45078</v>
      </c>
      <c r="B6350" t="s">
        <v>240</v>
      </c>
      <c r="C6350" t="s">
        <v>239</v>
      </c>
      <c r="D6350" t="s">
        <v>13768</v>
      </c>
      <c r="E6350" t="s">
        <v>14366</v>
      </c>
      <c r="F6350" t="s">
        <v>2162</v>
      </c>
      <c r="G6350" t="s">
        <v>2161</v>
      </c>
      <c r="H6350" t="s">
        <v>235</v>
      </c>
      <c r="I6350">
        <v>390</v>
      </c>
      <c r="J6350" t="s">
        <v>145</v>
      </c>
      <c r="K6350" t="s">
        <v>137</v>
      </c>
      <c r="L6350">
        <f>I6350*$Q$2/100/1000</f>
        <v>1.4430000000000001E-3</v>
      </c>
    </row>
    <row r="6351" spans="1:12">
      <c r="A6351" s="118">
        <v>45078</v>
      </c>
      <c r="B6351" t="s">
        <v>240</v>
      </c>
      <c r="C6351" t="s">
        <v>239</v>
      </c>
      <c r="D6351" t="s">
        <v>5858</v>
      </c>
      <c r="E6351" t="s">
        <v>14365</v>
      </c>
      <c r="F6351" t="s">
        <v>2162</v>
      </c>
      <c r="G6351" t="s">
        <v>2161</v>
      </c>
      <c r="H6351" t="s">
        <v>235</v>
      </c>
      <c r="I6351">
        <v>390</v>
      </c>
      <c r="J6351" t="s">
        <v>145</v>
      </c>
      <c r="K6351" t="s">
        <v>137</v>
      </c>
      <c r="L6351">
        <f>I6351*$Q$2/100/1000</f>
        <v>1.4430000000000001E-3</v>
      </c>
    </row>
    <row r="6352" spans="1:12">
      <c r="A6352" s="118">
        <v>45078</v>
      </c>
      <c r="B6352" t="s">
        <v>240</v>
      </c>
      <c r="C6352" t="s">
        <v>239</v>
      </c>
      <c r="D6352" t="s">
        <v>7577</v>
      </c>
      <c r="E6352" t="s">
        <v>14364</v>
      </c>
      <c r="F6352" t="s">
        <v>2162</v>
      </c>
      <c r="G6352" t="s">
        <v>2161</v>
      </c>
      <c r="H6352" t="s">
        <v>235</v>
      </c>
      <c r="I6352">
        <v>390</v>
      </c>
      <c r="J6352" t="s">
        <v>145</v>
      </c>
      <c r="K6352" t="s">
        <v>137</v>
      </c>
      <c r="L6352">
        <f>I6352*$Q$2/100/1000</f>
        <v>1.4430000000000001E-3</v>
      </c>
    </row>
    <row r="6353" spans="1:12">
      <c r="A6353" s="118">
        <v>45078</v>
      </c>
      <c r="B6353" t="s">
        <v>365</v>
      </c>
      <c r="C6353" t="s">
        <v>364</v>
      </c>
      <c r="D6353" t="s">
        <v>14363</v>
      </c>
      <c r="E6353" t="s">
        <v>14362</v>
      </c>
      <c r="F6353">
        <v>101034024</v>
      </c>
      <c r="G6353" t="s">
        <v>400</v>
      </c>
      <c r="H6353" t="s">
        <v>359</v>
      </c>
      <c r="I6353">
        <v>144</v>
      </c>
      <c r="J6353" t="s">
        <v>138</v>
      </c>
      <c r="K6353" t="s">
        <v>137</v>
      </c>
      <c r="L6353">
        <f>I6353*$Q$2/1000</f>
        <v>5.3280000000000001E-2</v>
      </c>
    </row>
    <row r="6354" spans="1:12">
      <c r="A6354" s="118">
        <v>45078</v>
      </c>
      <c r="B6354" t="s">
        <v>240</v>
      </c>
      <c r="C6354" t="s">
        <v>239</v>
      </c>
      <c r="D6354" t="s">
        <v>976</v>
      </c>
      <c r="E6354" t="s">
        <v>14361</v>
      </c>
      <c r="F6354" t="s">
        <v>5407</v>
      </c>
      <c r="G6354" t="s">
        <v>5406</v>
      </c>
      <c r="H6354" t="s">
        <v>235</v>
      </c>
      <c r="I6354">
        <v>390</v>
      </c>
      <c r="J6354" t="s">
        <v>145</v>
      </c>
      <c r="K6354" t="s">
        <v>137</v>
      </c>
      <c r="L6354">
        <f>I6354*$Q$2/100/1000</f>
        <v>1.4430000000000001E-3</v>
      </c>
    </row>
    <row r="6355" spans="1:12">
      <c r="A6355" s="118">
        <v>45078</v>
      </c>
      <c r="B6355" t="s">
        <v>365</v>
      </c>
      <c r="C6355" t="s">
        <v>364</v>
      </c>
      <c r="D6355" t="s">
        <v>14360</v>
      </c>
      <c r="E6355" t="s">
        <v>14359</v>
      </c>
      <c r="F6355">
        <v>101023697</v>
      </c>
      <c r="G6355" t="s">
        <v>1365</v>
      </c>
      <c r="H6355" t="s">
        <v>359</v>
      </c>
      <c r="I6355">
        <v>144</v>
      </c>
      <c r="J6355" t="s">
        <v>138</v>
      </c>
      <c r="K6355" t="s">
        <v>137</v>
      </c>
      <c r="L6355">
        <f>I6355*$Q$2/1000</f>
        <v>5.3280000000000001E-2</v>
      </c>
    </row>
    <row r="6356" spans="1:12">
      <c r="A6356" s="118">
        <v>45078</v>
      </c>
      <c r="B6356" t="s">
        <v>180</v>
      </c>
      <c r="C6356" t="s">
        <v>179</v>
      </c>
      <c r="D6356" t="s">
        <v>7835</v>
      </c>
      <c r="E6356" t="s">
        <v>14358</v>
      </c>
      <c r="F6356" t="s">
        <v>1652</v>
      </c>
      <c r="G6356" t="s">
        <v>1651</v>
      </c>
      <c r="H6356" t="s">
        <v>174</v>
      </c>
      <c r="I6356">
        <v>3154</v>
      </c>
      <c r="J6356" t="s">
        <v>173</v>
      </c>
      <c r="K6356" t="s">
        <v>172</v>
      </c>
      <c r="L6356">
        <f>I6356*$Q$3/(1000/0.1)</f>
        <v>1.0118031999999999E-2</v>
      </c>
    </row>
    <row r="6357" spans="1:12">
      <c r="A6357" s="118">
        <v>45078</v>
      </c>
      <c r="B6357" t="s">
        <v>240</v>
      </c>
      <c r="C6357" t="s">
        <v>239</v>
      </c>
      <c r="D6357" t="s">
        <v>14308</v>
      </c>
      <c r="E6357" t="s">
        <v>14357</v>
      </c>
      <c r="F6357">
        <v>101027016</v>
      </c>
      <c r="G6357" t="s">
        <v>3131</v>
      </c>
      <c r="H6357" t="s">
        <v>235</v>
      </c>
      <c r="I6357">
        <v>390</v>
      </c>
      <c r="J6357" t="s">
        <v>145</v>
      </c>
      <c r="K6357" t="s">
        <v>137</v>
      </c>
      <c r="L6357">
        <f>I6357*$Q$2/100/1000</f>
        <v>1.4430000000000001E-3</v>
      </c>
    </row>
    <row r="6358" spans="1:12">
      <c r="A6358" s="118">
        <v>45078</v>
      </c>
      <c r="B6358" t="s">
        <v>240</v>
      </c>
      <c r="C6358" t="s">
        <v>239</v>
      </c>
      <c r="D6358" t="s">
        <v>14308</v>
      </c>
      <c r="E6358" t="s">
        <v>14356</v>
      </c>
      <c r="F6358">
        <v>101027016</v>
      </c>
      <c r="G6358" t="s">
        <v>3131</v>
      </c>
      <c r="H6358" t="s">
        <v>235</v>
      </c>
      <c r="I6358">
        <v>390</v>
      </c>
      <c r="J6358" t="s">
        <v>145</v>
      </c>
      <c r="K6358" t="s">
        <v>137</v>
      </c>
      <c r="L6358">
        <f>I6358*$Q$2/100/1000</f>
        <v>1.4430000000000001E-3</v>
      </c>
    </row>
    <row r="6359" spans="1:12">
      <c r="A6359" s="118">
        <v>45108</v>
      </c>
      <c r="B6359" t="s">
        <v>13036</v>
      </c>
      <c r="C6359" t="s">
        <v>13035</v>
      </c>
      <c r="D6359" t="s">
        <v>14072</v>
      </c>
      <c r="E6359" t="s">
        <v>14355</v>
      </c>
      <c r="F6359">
        <v>31203439</v>
      </c>
      <c r="G6359" t="s">
        <v>13501</v>
      </c>
      <c r="H6359" t="s">
        <v>13030</v>
      </c>
      <c r="I6359">
        <v>12.6</v>
      </c>
      <c r="J6359" t="s">
        <v>145</v>
      </c>
      <c r="K6359" t="s">
        <v>137</v>
      </c>
      <c r="L6359">
        <f>I6359*$Q$2/1000</f>
        <v>4.6620000000000003E-3</v>
      </c>
    </row>
    <row r="6360" spans="1:12">
      <c r="A6360" s="118">
        <v>45108</v>
      </c>
      <c r="B6360" t="s">
        <v>13036</v>
      </c>
      <c r="C6360" t="s">
        <v>13035</v>
      </c>
      <c r="D6360" t="s">
        <v>14354</v>
      </c>
      <c r="E6360" t="s">
        <v>14353</v>
      </c>
      <c r="F6360" t="s">
        <v>14031</v>
      </c>
      <c r="G6360" t="s">
        <v>14030</v>
      </c>
      <c r="H6360" t="s">
        <v>13030</v>
      </c>
      <c r="I6360">
        <v>12.6</v>
      </c>
      <c r="J6360" t="s">
        <v>145</v>
      </c>
      <c r="K6360" t="s">
        <v>137</v>
      </c>
      <c r="L6360">
        <f>I6360*$Q$2/1000</f>
        <v>4.6620000000000003E-3</v>
      </c>
    </row>
    <row r="6361" spans="1:12">
      <c r="A6361" s="118">
        <v>45078</v>
      </c>
      <c r="B6361" t="s">
        <v>240</v>
      </c>
      <c r="C6361" t="s">
        <v>239</v>
      </c>
      <c r="D6361" t="s">
        <v>5858</v>
      </c>
      <c r="E6361" t="s">
        <v>14352</v>
      </c>
      <c r="F6361" t="s">
        <v>2162</v>
      </c>
      <c r="G6361" t="s">
        <v>2161</v>
      </c>
      <c r="H6361" t="s">
        <v>235</v>
      </c>
      <c r="I6361">
        <v>390</v>
      </c>
      <c r="J6361" t="s">
        <v>145</v>
      </c>
      <c r="K6361" t="s">
        <v>137</v>
      </c>
      <c r="L6361">
        <f>I6361*$Q$2/100/1000</f>
        <v>1.4430000000000001E-3</v>
      </c>
    </row>
    <row r="6362" spans="1:12">
      <c r="A6362" s="118">
        <v>45078</v>
      </c>
      <c r="B6362" t="s">
        <v>240</v>
      </c>
      <c r="C6362" t="s">
        <v>239</v>
      </c>
      <c r="D6362" t="s">
        <v>13016</v>
      </c>
      <c r="E6362" t="s">
        <v>14351</v>
      </c>
      <c r="F6362" t="s">
        <v>2162</v>
      </c>
      <c r="G6362" t="s">
        <v>2161</v>
      </c>
      <c r="H6362" t="s">
        <v>235</v>
      </c>
      <c r="I6362">
        <v>390</v>
      </c>
      <c r="J6362" t="s">
        <v>145</v>
      </c>
      <c r="K6362" t="s">
        <v>137</v>
      </c>
      <c r="L6362">
        <f>I6362*$Q$2/100/1000</f>
        <v>1.4430000000000001E-3</v>
      </c>
    </row>
    <row r="6363" spans="1:12">
      <c r="A6363" s="118">
        <v>45078</v>
      </c>
      <c r="B6363" t="s">
        <v>240</v>
      </c>
      <c r="C6363" t="s">
        <v>239</v>
      </c>
      <c r="D6363" t="s">
        <v>13016</v>
      </c>
      <c r="E6363" t="s">
        <v>14350</v>
      </c>
      <c r="F6363" t="s">
        <v>434</v>
      </c>
      <c r="G6363" t="s">
        <v>433</v>
      </c>
      <c r="H6363" t="s">
        <v>235</v>
      </c>
      <c r="I6363">
        <v>390</v>
      </c>
      <c r="J6363" t="s">
        <v>145</v>
      </c>
      <c r="K6363" t="s">
        <v>137</v>
      </c>
      <c r="L6363">
        <f>I6363*$Q$2/100/1000</f>
        <v>1.4430000000000001E-3</v>
      </c>
    </row>
    <row r="6364" spans="1:12">
      <c r="A6364" s="118">
        <v>45108</v>
      </c>
      <c r="B6364" t="s">
        <v>13036</v>
      </c>
      <c r="C6364" t="s">
        <v>13035</v>
      </c>
      <c r="D6364" t="s">
        <v>14349</v>
      </c>
      <c r="E6364" t="s">
        <v>14348</v>
      </c>
      <c r="F6364">
        <v>101031721</v>
      </c>
      <c r="G6364" t="s">
        <v>13844</v>
      </c>
      <c r="H6364" t="s">
        <v>13030</v>
      </c>
      <c r="I6364">
        <v>12.6</v>
      </c>
      <c r="J6364" t="s">
        <v>145</v>
      </c>
      <c r="K6364" t="s">
        <v>137</v>
      </c>
      <c r="L6364">
        <f>I6364*$Q$2/1000</f>
        <v>4.6620000000000003E-3</v>
      </c>
    </row>
    <row r="6365" spans="1:12">
      <c r="A6365" s="118">
        <v>45108</v>
      </c>
      <c r="B6365" t="s">
        <v>13036</v>
      </c>
      <c r="C6365" t="s">
        <v>13035</v>
      </c>
      <c r="D6365" t="s">
        <v>13136</v>
      </c>
      <c r="E6365" t="s">
        <v>14347</v>
      </c>
      <c r="F6365">
        <v>101027025</v>
      </c>
      <c r="G6365" t="s">
        <v>13498</v>
      </c>
      <c r="H6365" t="s">
        <v>13030</v>
      </c>
      <c r="I6365">
        <v>12.6</v>
      </c>
      <c r="J6365" t="s">
        <v>145</v>
      </c>
      <c r="K6365" t="s">
        <v>137</v>
      </c>
      <c r="L6365">
        <f>I6365*$Q$2/1000</f>
        <v>4.6620000000000003E-3</v>
      </c>
    </row>
    <row r="6366" spans="1:12">
      <c r="A6366" s="118">
        <v>45108</v>
      </c>
      <c r="B6366" t="s">
        <v>13036</v>
      </c>
      <c r="C6366" t="s">
        <v>13035</v>
      </c>
      <c r="D6366" t="s">
        <v>14345</v>
      </c>
      <c r="E6366" t="s">
        <v>14346</v>
      </c>
      <c r="F6366">
        <v>13206264</v>
      </c>
      <c r="G6366" t="s">
        <v>13997</v>
      </c>
      <c r="H6366" t="s">
        <v>13030</v>
      </c>
      <c r="I6366">
        <v>12.6</v>
      </c>
      <c r="J6366" t="s">
        <v>145</v>
      </c>
      <c r="K6366" t="s">
        <v>137</v>
      </c>
      <c r="L6366">
        <f>I6366*$Q$2/1000</f>
        <v>4.6620000000000003E-3</v>
      </c>
    </row>
    <row r="6367" spans="1:12">
      <c r="A6367" s="118">
        <v>45108</v>
      </c>
      <c r="B6367" t="s">
        <v>13036</v>
      </c>
      <c r="C6367" t="s">
        <v>13035</v>
      </c>
      <c r="D6367" t="s">
        <v>14345</v>
      </c>
      <c r="E6367" t="s">
        <v>14344</v>
      </c>
      <c r="F6367">
        <v>13206885</v>
      </c>
      <c r="G6367" t="s">
        <v>13548</v>
      </c>
      <c r="H6367" t="s">
        <v>13030</v>
      </c>
      <c r="I6367">
        <v>12.6</v>
      </c>
      <c r="J6367" t="s">
        <v>145</v>
      </c>
      <c r="K6367" t="s">
        <v>137</v>
      </c>
      <c r="L6367">
        <f>I6367*$Q$2/1000</f>
        <v>4.6620000000000003E-3</v>
      </c>
    </row>
    <row r="6368" spans="1:12">
      <c r="A6368" s="118">
        <v>45108</v>
      </c>
      <c r="B6368" t="s">
        <v>13036</v>
      </c>
      <c r="C6368" t="s">
        <v>13035</v>
      </c>
      <c r="D6368" t="s">
        <v>13888</v>
      </c>
      <c r="E6368" t="s">
        <v>14343</v>
      </c>
      <c r="F6368">
        <v>101033562</v>
      </c>
      <c r="G6368" t="s">
        <v>13208</v>
      </c>
      <c r="H6368" t="s">
        <v>13030</v>
      </c>
      <c r="I6368">
        <v>12.6</v>
      </c>
      <c r="J6368" t="s">
        <v>145</v>
      </c>
      <c r="K6368" t="s">
        <v>137</v>
      </c>
      <c r="L6368">
        <f>I6368*$Q$2/1000</f>
        <v>4.6620000000000003E-3</v>
      </c>
    </row>
    <row r="6369" spans="1:12">
      <c r="A6369" s="118">
        <v>45108</v>
      </c>
      <c r="B6369" t="s">
        <v>13036</v>
      </c>
      <c r="C6369" t="s">
        <v>13035</v>
      </c>
      <c r="D6369" t="s">
        <v>13123</v>
      </c>
      <c r="E6369" t="s">
        <v>14342</v>
      </c>
      <c r="F6369">
        <v>101025603</v>
      </c>
      <c r="G6369" t="s">
        <v>13178</v>
      </c>
      <c r="H6369" t="s">
        <v>13030</v>
      </c>
      <c r="I6369">
        <v>12.6</v>
      </c>
      <c r="J6369" t="s">
        <v>145</v>
      </c>
      <c r="K6369" t="s">
        <v>137</v>
      </c>
      <c r="L6369">
        <f>I6369*$Q$2/1000</f>
        <v>4.6620000000000003E-3</v>
      </c>
    </row>
    <row r="6370" spans="1:12">
      <c r="A6370" s="118">
        <v>45108</v>
      </c>
      <c r="B6370" t="s">
        <v>13036</v>
      </c>
      <c r="C6370" t="s">
        <v>13035</v>
      </c>
      <c r="D6370" t="s">
        <v>13529</v>
      </c>
      <c r="E6370" t="s">
        <v>14341</v>
      </c>
      <c r="F6370">
        <v>34204624</v>
      </c>
      <c r="G6370" t="s">
        <v>13351</v>
      </c>
      <c r="H6370" t="s">
        <v>13030</v>
      </c>
      <c r="I6370">
        <v>12.6</v>
      </c>
      <c r="J6370" t="s">
        <v>145</v>
      </c>
      <c r="K6370" t="s">
        <v>137</v>
      </c>
      <c r="L6370">
        <f>I6370*$Q$2/1000</f>
        <v>4.6620000000000003E-3</v>
      </c>
    </row>
    <row r="6371" spans="1:12">
      <c r="A6371" s="118">
        <v>45108</v>
      </c>
      <c r="B6371" t="s">
        <v>13036</v>
      </c>
      <c r="C6371" t="s">
        <v>13035</v>
      </c>
      <c r="D6371" t="s">
        <v>14340</v>
      </c>
      <c r="E6371" t="s">
        <v>14339</v>
      </c>
      <c r="F6371">
        <v>101043692</v>
      </c>
      <c r="G6371" t="s">
        <v>13113</v>
      </c>
      <c r="H6371" t="s">
        <v>13030</v>
      </c>
      <c r="I6371">
        <v>12.6</v>
      </c>
      <c r="J6371" t="s">
        <v>145</v>
      </c>
      <c r="K6371" t="s">
        <v>137</v>
      </c>
      <c r="L6371">
        <f>I6371*$Q$2/1000</f>
        <v>4.6620000000000003E-3</v>
      </c>
    </row>
    <row r="6372" spans="1:12">
      <c r="A6372" s="118">
        <v>45108</v>
      </c>
      <c r="B6372" t="s">
        <v>13036</v>
      </c>
      <c r="C6372" t="s">
        <v>13035</v>
      </c>
      <c r="D6372" t="s">
        <v>14338</v>
      </c>
      <c r="E6372" t="s">
        <v>14337</v>
      </c>
      <c r="F6372" t="s">
        <v>13582</v>
      </c>
      <c r="G6372" t="s">
        <v>13581</v>
      </c>
      <c r="H6372" t="s">
        <v>13030</v>
      </c>
      <c r="I6372">
        <v>12.6</v>
      </c>
      <c r="J6372" t="s">
        <v>145</v>
      </c>
      <c r="K6372" t="s">
        <v>137</v>
      </c>
      <c r="L6372">
        <f>I6372*$Q$2/1000</f>
        <v>4.6620000000000003E-3</v>
      </c>
    </row>
    <row r="6373" spans="1:12">
      <c r="A6373" s="118">
        <v>45108</v>
      </c>
      <c r="B6373" t="s">
        <v>13036</v>
      </c>
      <c r="C6373" t="s">
        <v>13035</v>
      </c>
      <c r="D6373" t="s">
        <v>14003</v>
      </c>
      <c r="E6373" t="s">
        <v>14336</v>
      </c>
      <c r="F6373" t="s">
        <v>14335</v>
      </c>
      <c r="G6373" t="s">
        <v>14334</v>
      </c>
      <c r="H6373" t="s">
        <v>13030</v>
      </c>
      <c r="I6373">
        <v>12.6</v>
      </c>
      <c r="J6373" t="s">
        <v>145</v>
      </c>
      <c r="K6373" t="s">
        <v>137</v>
      </c>
      <c r="L6373">
        <f>I6373*$Q$2/1000</f>
        <v>4.6620000000000003E-3</v>
      </c>
    </row>
    <row r="6374" spans="1:12">
      <c r="A6374" s="118">
        <v>45108</v>
      </c>
      <c r="B6374" t="s">
        <v>144</v>
      </c>
      <c r="C6374" t="s">
        <v>143</v>
      </c>
      <c r="D6374" t="s">
        <v>11169</v>
      </c>
      <c r="E6374" t="s">
        <v>14333</v>
      </c>
      <c r="F6374" t="s">
        <v>153</v>
      </c>
      <c r="G6374" t="s">
        <v>152</v>
      </c>
      <c r="H6374" t="s">
        <v>139</v>
      </c>
      <c r="I6374">
        <v>22.2</v>
      </c>
      <c r="J6374" t="s">
        <v>138</v>
      </c>
      <c r="K6374" t="s">
        <v>137</v>
      </c>
      <c r="L6374">
        <f>I6374*$Q$2/1000</f>
        <v>8.2140000000000008E-3</v>
      </c>
    </row>
    <row r="6375" spans="1:12">
      <c r="A6375" s="118">
        <v>45108</v>
      </c>
      <c r="B6375" t="s">
        <v>13036</v>
      </c>
      <c r="C6375" t="s">
        <v>13035</v>
      </c>
      <c r="D6375" t="s">
        <v>14003</v>
      </c>
      <c r="E6375" t="s">
        <v>14332</v>
      </c>
      <c r="F6375">
        <v>101047262</v>
      </c>
      <c r="G6375" t="s">
        <v>14001</v>
      </c>
      <c r="H6375" t="s">
        <v>13030</v>
      </c>
      <c r="I6375">
        <v>12.6</v>
      </c>
      <c r="J6375" t="s">
        <v>145</v>
      </c>
      <c r="K6375" t="s">
        <v>137</v>
      </c>
      <c r="L6375">
        <f>I6375*$Q$2/1000</f>
        <v>4.6620000000000003E-3</v>
      </c>
    </row>
    <row r="6376" spans="1:12">
      <c r="A6376" s="118">
        <v>45108</v>
      </c>
      <c r="B6376" t="s">
        <v>13036</v>
      </c>
      <c r="C6376" t="s">
        <v>13035</v>
      </c>
      <c r="D6376" t="s">
        <v>14097</v>
      </c>
      <c r="E6376" t="s">
        <v>14331</v>
      </c>
      <c r="F6376">
        <v>101017588</v>
      </c>
      <c r="G6376" t="s">
        <v>14330</v>
      </c>
      <c r="H6376" t="s">
        <v>13030</v>
      </c>
      <c r="I6376">
        <v>12.6</v>
      </c>
      <c r="J6376" t="s">
        <v>145</v>
      </c>
      <c r="K6376" t="s">
        <v>137</v>
      </c>
      <c r="L6376">
        <f>I6376*$Q$2/1000</f>
        <v>4.6620000000000003E-3</v>
      </c>
    </row>
    <row r="6377" spans="1:12">
      <c r="A6377" s="118">
        <v>45108</v>
      </c>
      <c r="B6377" t="s">
        <v>13036</v>
      </c>
      <c r="C6377" t="s">
        <v>13035</v>
      </c>
      <c r="D6377" t="s">
        <v>13174</v>
      </c>
      <c r="E6377" t="s">
        <v>14329</v>
      </c>
      <c r="F6377">
        <v>101050292</v>
      </c>
      <c r="G6377" t="s">
        <v>13172</v>
      </c>
      <c r="H6377" t="s">
        <v>13030</v>
      </c>
      <c r="I6377">
        <v>12.6</v>
      </c>
      <c r="J6377" t="s">
        <v>145</v>
      </c>
      <c r="K6377" t="s">
        <v>137</v>
      </c>
      <c r="L6377">
        <f>I6377*$Q$2/1000</f>
        <v>4.6620000000000003E-3</v>
      </c>
    </row>
    <row r="6378" spans="1:12">
      <c r="A6378" s="118">
        <v>45108</v>
      </c>
      <c r="B6378" t="s">
        <v>13036</v>
      </c>
      <c r="C6378" t="s">
        <v>13035</v>
      </c>
      <c r="D6378" t="s">
        <v>13536</v>
      </c>
      <c r="E6378" t="s">
        <v>14328</v>
      </c>
      <c r="F6378">
        <v>34205232</v>
      </c>
      <c r="G6378" t="s">
        <v>13382</v>
      </c>
      <c r="H6378" t="s">
        <v>13030</v>
      </c>
      <c r="I6378">
        <v>12.6</v>
      </c>
      <c r="J6378" t="s">
        <v>145</v>
      </c>
      <c r="K6378" t="s">
        <v>137</v>
      </c>
      <c r="L6378">
        <f>I6378*$Q$2/1000</f>
        <v>4.6620000000000003E-3</v>
      </c>
    </row>
    <row r="6379" spans="1:12">
      <c r="A6379" s="118">
        <v>45108</v>
      </c>
      <c r="B6379" t="s">
        <v>13036</v>
      </c>
      <c r="C6379" t="s">
        <v>13035</v>
      </c>
      <c r="D6379" t="s">
        <v>14128</v>
      </c>
      <c r="E6379" t="s">
        <v>14327</v>
      </c>
      <c r="F6379" t="s">
        <v>13532</v>
      </c>
      <c r="G6379" t="s">
        <v>13531</v>
      </c>
      <c r="H6379" t="s">
        <v>13030</v>
      </c>
      <c r="I6379">
        <v>12.6</v>
      </c>
      <c r="J6379" t="s">
        <v>145</v>
      </c>
      <c r="K6379" t="s">
        <v>137</v>
      </c>
      <c r="L6379">
        <f>I6379*$Q$2/1000</f>
        <v>4.6620000000000003E-3</v>
      </c>
    </row>
    <row r="6380" spans="1:12">
      <c r="A6380" s="118">
        <v>45108</v>
      </c>
      <c r="B6380" t="s">
        <v>13036</v>
      </c>
      <c r="C6380" t="s">
        <v>13035</v>
      </c>
      <c r="D6380" t="s">
        <v>14326</v>
      </c>
      <c r="E6380" t="s">
        <v>14325</v>
      </c>
      <c r="F6380" t="s">
        <v>14324</v>
      </c>
      <c r="G6380" t="s">
        <v>14323</v>
      </c>
      <c r="H6380" t="s">
        <v>13030</v>
      </c>
      <c r="I6380">
        <v>12.6</v>
      </c>
      <c r="J6380" t="s">
        <v>145</v>
      </c>
      <c r="K6380" t="s">
        <v>137</v>
      </c>
      <c r="L6380">
        <f>I6380*$Q$2/1000</f>
        <v>4.6620000000000003E-3</v>
      </c>
    </row>
    <row r="6381" spans="1:12">
      <c r="A6381" s="118">
        <v>45108</v>
      </c>
      <c r="B6381" t="s">
        <v>13036</v>
      </c>
      <c r="C6381" t="s">
        <v>13035</v>
      </c>
      <c r="D6381" t="s">
        <v>13959</v>
      </c>
      <c r="E6381" t="s">
        <v>14322</v>
      </c>
      <c r="F6381" t="s">
        <v>14321</v>
      </c>
      <c r="G6381" t="s">
        <v>14320</v>
      </c>
      <c r="H6381" t="s">
        <v>13030</v>
      </c>
      <c r="I6381">
        <v>12.6</v>
      </c>
      <c r="J6381" t="s">
        <v>145</v>
      </c>
      <c r="K6381" t="s">
        <v>137</v>
      </c>
      <c r="L6381">
        <f>I6381*$Q$2/1000</f>
        <v>4.6620000000000003E-3</v>
      </c>
    </row>
    <row r="6382" spans="1:12">
      <c r="A6382" s="118">
        <v>45108</v>
      </c>
      <c r="B6382" t="s">
        <v>13036</v>
      </c>
      <c r="C6382" t="s">
        <v>13035</v>
      </c>
      <c r="D6382" t="s">
        <v>14109</v>
      </c>
      <c r="E6382" t="s">
        <v>14319</v>
      </c>
      <c r="F6382">
        <v>101031973</v>
      </c>
      <c r="G6382" t="s">
        <v>13711</v>
      </c>
      <c r="H6382" t="s">
        <v>13030</v>
      </c>
      <c r="I6382">
        <v>12.6</v>
      </c>
      <c r="J6382" t="s">
        <v>145</v>
      </c>
      <c r="K6382" t="s">
        <v>137</v>
      </c>
      <c r="L6382">
        <f>I6382*$Q$2/1000</f>
        <v>4.6620000000000003E-3</v>
      </c>
    </row>
    <row r="6383" spans="1:12">
      <c r="A6383" s="118">
        <v>45108</v>
      </c>
      <c r="B6383" t="s">
        <v>13036</v>
      </c>
      <c r="C6383" t="s">
        <v>13035</v>
      </c>
      <c r="D6383" t="s">
        <v>14318</v>
      </c>
      <c r="E6383" t="s">
        <v>14317</v>
      </c>
      <c r="F6383">
        <v>50204186</v>
      </c>
      <c r="G6383" t="s">
        <v>6688</v>
      </c>
      <c r="H6383" t="s">
        <v>13030</v>
      </c>
      <c r="I6383">
        <v>12.6</v>
      </c>
      <c r="J6383" t="s">
        <v>145</v>
      </c>
      <c r="K6383" t="s">
        <v>137</v>
      </c>
      <c r="L6383">
        <f>I6383*$Q$2/1000</f>
        <v>4.6620000000000003E-3</v>
      </c>
    </row>
    <row r="6384" spans="1:12">
      <c r="A6384" s="118">
        <v>45108</v>
      </c>
      <c r="B6384" t="s">
        <v>13036</v>
      </c>
      <c r="C6384" t="s">
        <v>13035</v>
      </c>
      <c r="D6384" t="s">
        <v>13936</v>
      </c>
      <c r="E6384" t="s">
        <v>14316</v>
      </c>
      <c r="F6384">
        <v>50212122</v>
      </c>
      <c r="G6384" t="s">
        <v>13796</v>
      </c>
      <c r="H6384" t="s">
        <v>13030</v>
      </c>
      <c r="I6384">
        <v>12.6</v>
      </c>
      <c r="J6384" t="s">
        <v>145</v>
      </c>
      <c r="K6384" t="s">
        <v>137</v>
      </c>
      <c r="L6384">
        <f>I6384*$Q$2/1000</f>
        <v>4.6620000000000003E-3</v>
      </c>
    </row>
    <row r="6385" spans="1:12">
      <c r="A6385" s="118">
        <v>45108</v>
      </c>
      <c r="B6385" t="s">
        <v>13036</v>
      </c>
      <c r="C6385" t="s">
        <v>13035</v>
      </c>
      <c r="D6385" t="s">
        <v>14260</v>
      </c>
      <c r="E6385" t="s">
        <v>14315</v>
      </c>
      <c r="F6385" t="s">
        <v>14314</v>
      </c>
      <c r="G6385" t="s">
        <v>14313</v>
      </c>
      <c r="H6385" t="s">
        <v>13030</v>
      </c>
      <c r="I6385">
        <v>12.6</v>
      </c>
      <c r="J6385" t="s">
        <v>145</v>
      </c>
      <c r="K6385" t="s">
        <v>137</v>
      </c>
      <c r="L6385">
        <f>I6385*$Q$2/1000</f>
        <v>4.6620000000000003E-3</v>
      </c>
    </row>
    <row r="6386" spans="1:12">
      <c r="A6386" s="118">
        <v>45108</v>
      </c>
      <c r="B6386" t="s">
        <v>13036</v>
      </c>
      <c r="C6386" t="s">
        <v>13035</v>
      </c>
      <c r="D6386" t="s">
        <v>14091</v>
      </c>
      <c r="E6386" t="s">
        <v>14312</v>
      </c>
      <c r="F6386">
        <v>101025609</v>
      </c>
      <c r="G6386" t="s">
        <v>13688</v>
      </c>
      <c r="H6386" t="s">
        <v>13030</v>
      </c>
      <c r="I6386">
        <v>12.6</v>
      </c>
      <c r="J6386" t="s">
        <v>145</v>
      </c>
      <c r="K6386" t="s">
        <v>137</v>
      </c>
      <c r="L6386">
        <f>I6386*$Q$2/1000</f>
        <v>4.6620000000000003E-3</v>
      </c>
    </row>
    <row r="6387" spans="1:12">
      <c r="A6387" s="118">
        <v>45108</v>
      </c>
      <c r="B6387" t="s">
        <v>13036</v>
      </c>
      <c r="C6387" t="s">
        <v>13035</v>
      </c>
      <c r="D6387" t="s">
        <v>14311</v>
      </c>
      <c r="E6387" t="s">
        <v>14310</v>
      </c>
      <c r="F6387">
        <v>57207602</v>
      </c>
      <c r="G6387" t="s">
        <v>14309</v>
      </c>
      <c r="H6387" t="s">
        <v>13030</v>
      </c>
      <c r="I6387">
        <v>12.6</v>
      </c>
      <c r="J6387" t="s">
        <v>145</v>
      </c>
      <c r="K6387" t="s">
        <v>137</v>
      </c>
      <c r="L6387">
        <f>I6387*$Q$2/1000</f>
        <v>4.6620000000000003E-3</v>
      </c>
    </row>
    <row r="6388" spans="1:12">
      <c r="A6388" s="118">
        <v>45108</v>
      </c>
      <c r="B6388" t="s">
        <v>240</v>
      </c>
      <c r="C6388" t="s">
        <v>239</v>
      </c>
      <c r="D6388" t="s">
        <v>14308</v>
      </c>
      <c r="E6388" t="s">
        <v>14307</v>
      </c>
      <c r="F6388" t="s">
        <v>1501</v>
      </c>
      <c r="G6388" t="s">
        <v>1500</v>
      </c>
      <c r="H6388" t="s">
        <v>235</v>
      </c>
      <c r="I6388">
        <v>390</v>
      </c>
      <c r="J6388" t="s">
        <v>145</v>
      </c>
      <c r="K6388" t="s">
        <v>137</v>
      </c>
      <c r="L6388">
        <f>I6388*$Q$2/100/1000</f>
        <v>1.4430000000000001E-3</v>
      </c>
    </row>
    <row r="6389" spans="1:12">
      <c r="A6389" s="118">
        <v>45108</v>
      </c>
      <c r="B6389" t="s">
        <v>13036</v>
      </c>
      <c r="C6389" t="s">
        <v>13035</v>
      </c>
      <c r="D6389" t="s">
        <v>14306</v>
      </c>
      <c r="E6389" t="s">
        <v>14305</v>
      </c>
      <c r="F6389" t="s">
        <v>14031</v>
      </c>
      <c r="G6389" t="s">
        <v>14030</v>
      </c>
      <c r="H6389" t="s">
        <v>13030</v>
      </c>
      <c r="I6389">
        <v>12.6</v>
      </c>
      <c r="J6389" t="s">
        <v>145</v>
      </c>
      <c r="K6389" t="s">
        <v>137</v>
      </c>
      <c r="L6389">
        <f>I6389*$Q$2/1000</f>
        <v>4.6620000000000003E-3</v>
      </c>
    </row>
    <row r="6390" spans="1:12">
      <c r="A6390" s="118">
        <v>45108</v>
      </c>
      <c r="B6390" t="s">
        <v>240</v>
      </c>
      <c r="C6390" t="s">
        <v>239</v>
      </c>
      <c r="D6390" t="s">
        <v>7565</v>
      </c>
      <c r="E6390" t="s">
        <v>14304</v>
      </c>
      <c r="F6390" t="s">
        <v>6993</v>
      </c>
      <c r="G6390" t="s">
        <v>6992</v>
      </c>
      <c r="H6390" t="s">
        <v>235</v>
      </c>
      <c r="I6390">
        <v>390</v>
      </c>
      <c r="J6390" t="s">
        <v>145</v>
      </c>
      <c r="K6390" t="s">
        <v>137</v>
      </c>
      <c r="L6390">
        <f>I6390*$Q$2/100/1000</f>
        <v>1.4430000000000001E-3</v>
      </c>
    </row>
    <row r="6391" spans="1:12">
      <c r="A6391" s="118">
        <v>45108</v>
      </c>
      <c r="B6391" t="s">
        <v>240</v>
      </c>
      <c r="C6391" t="s">
        <v>239</v>
      </c>
      <c r="D6391" t="s">
        <v>7577</v>
      </c>
      <c r="E6391" t="s">
        <v>14303</v>
      </c>
      <c r="F6391">
        <v>101027038</v>
      </c>
      <c r="G6391" t="s">
        <v>1267</v>
      </c>
      <c r="H6391" t="s">
        <v>235</v>
      </c>
      <c r="I6391">
        <v>390</v>
      </c>
      <c r="J6391" t="s">
        <v>145</v>
      </c>
      <c r="K6391" t="s">
        <v>137</v>
      </c>
      <c r="L6391">
        <f>I6391*$Q$2/100/1000</f>
        <v>1.4430000000000001E-3</v>
      </c>
    </row>
    <row r="6392" spans="1:12">
      <c r="A6392" s="118">
        <v>45108</v>
      </c>
      <c r="B6392" t="s">
        <v>13036</v>
      </c>
      <c r="C6392" t="s">
        <v>13035</v>
      </c>
      <c r="D6392" t="s">
        <v>13654</v>
      </c>
      <c r="E6392" t="s">
        <v>14302</v>
      </c>
      <c r="F6392">
        <v>30202001</v>
      </c>
      <c r="G6392" t="s">
        <v>13402</v>
      </c>
      <c r="H6392" t="s">
        <v>13030</v>
      </c>
      <c r="I6392">
        <v>12.6</v>
      </c>
      <c r="J6392" t="s">
        <v>145</v>
      </c>
      <c r="K6392" t="s">
        <v>137</v>
      </c>
      <c r="L6392">
        <f>I6392*$Q$2/1000</f>
        <v>4.6620000000000003E-3</v>
      </c>
    </row>
    <row r="6393" spans="1:12">
      <c r="A6393" s="118">
        <v>45108</v>
      </c>
      <c r="B6393" t="s">
        <v>13036</v>
      </c>
      <c r="C6393" t="s">
        <v>13035</v>
      </c>
      <c r="D6393" t="s">
        <v>14301</v>
      </c>
      <c r="E6393" t="s">
        <v>14300</v>
      </c>
      <c r="F6393">
        <v>101035552</v>
      </c>
      <c r="G6393" t="s">
        <v>14299</v>
      </c>
      <c r="H6393" t="s">
        <v>13030</v>
      </c>
      <c r="I6393">
        <v>12.6</v>
      </c>
      <c r="J6393" t="s">
        <v>145</v>
      </c>
      <c r="K6393" t="s">
        <v>137</v>
      </c>
      <c r="L6393">
        <f>I6393*$Q$2/1000</f>
        <v>4.6620000000000003E-3</v>
      </c>
    </row>
    <row r="6394" spans="1:12">
      <c r="A6394" s="118">
        <v>45108</v>
      </c>
      <c r="B6394" t="s">
        <v>574</v>
      </c>
      <c r="C6394" t="s">
        <v>573</v>
      </c>
      <c r="D6394" t="s">
        <v>14298</v>
      </c>
      <c r="E6394" t="s">
        <v>14297</v>
      </c>
      <c r="F6394">
        <v>101012395</v>
      </c>
      <c r="G6394" t="s">
        <v>570</v>
      </c>
      <c r="H6394" t="s">
        <v>569</v>
      </c>
      <c r="I6394">
        <v>298</v>
      </c>
      <c r="J6394" t="s">
        <v>145</v>
      </c>
      <c r="K6394" t="s">
        <v>137</v>
      </c>
      <c r="L6394">
        <f>I6394*$Q$2/100/1000</f>
        <v>1.1026E-3</v>
      </c>
    </row>
    <row r="6395" spans="1:12">
      <c r="A6395" s="118">
        <v>45108</v>
      </c>
      <c r="B6395" t="s">
        <v>240</v>
      </c>
      <c r="C6395" t="s">
        <v>239</v>
      </c>
      <c r="D6395" t="s">
        <v>13016</v>
      </c>
      <c r="E6395" t="s">
        <v>14296</v>
      </c>
      <c r="F6395" t="s">
        <v>788</v>
      </c>
      <c r="G6395" t="s">
        <v>787</v>
      </c>
      <c r="H6395" t="s">
        <v>235</v>
      </c>
      <c r="I6395">
        <v>390</v>
      </c>
      <c r="J6395" t="s">
        <v>145</v>
      </c>
      <c r="K6395" t="s">
        <v>137</v>
      </c>
      <c r="L6395">
        <f>I6395*$Q$2/100/1000</f>
        <v>1.4430000000000001E-3</v>
      </c>
    </row>
    <row r="6396" spans="1:12">
      <c r="A6396" s="118">
        <v>45139</v>
      </c>
      <c r="B6396" t="s">
        <v>13036</v>
      </c>
      <c r="C6396" t="s">
        <v>13035</v>
      </c>
      <c r="D6396" t="s">
        <v>14128</v>
      </c>
      <c r="E6396" t="s">
        <v>14295</v>
      </c>
      <c r="F6396" s="119" t="s">
        <v>13219</v>
      </c>
      <c r="G6396" t="s">
        <v>13218</v>
      </c>
      <c r="H6396" t="s">
        <v>13030</v>
      </c>
      <c r="I6396">
        <v>12.6</v>
      </c>
      <c r="J6396" t="s">
        <v>145</v>
      </c>
      <c r="K6396" t="s">
        <v>137</v>
      </c>
      <c r="L6396">
        <f>I6396*$Q$2/1000</f>
        <v>4.6620000000000003E-3</v>
      </c>
    </row>
    <row r="6397" spans="1:12">
      <c r="A6397" s="118">
        <v>45108</v>
      </c>
      <c r="B6397" t="s">
        <v>240</v>
      </c>
      <c r="C6397" t="s">
        <v>239</v>
      </c>
      <c r="D6397" t="s">
        <v>13766</v>
      </c>
      <c r="E6397" t="s">
        <v>14294</v>
      </c>
      <c r="F6397" t="s">
        <v>2162</v>
      </c>
      <c r="G6397" t="s">
        <v>2161</v>
      </c>
      <c r="H6397" t="s">
        <v>235</v>
      </c>
      <c r="I6397">
        <v>390</v>
      </c>
      <c r="J6397" t="s">
        <v>145</v>
      </c>
      <c r="K6397" t="s">
        <v>137</v>
      </c>
      <c r="L6397">
        <f>I6397*$Q$2/100/1000</f>
        <v>1.4430000000000001E-3</v>
      </c>
    </row>
    <row r="6398" spans="1:12">
      <c r="A6398" s="118">
        <v>45108</v>
      </c>
      <c r="B6398" t="s">
        <v>574</v>
      </c>
      <c r="C6398" t="s">
        <v>573</v>
      </c>
      <c r="D6398" t="s">
        <v>13617</v>
      </c>
      <c r="E6398" t="s">
        <v>14293</v>
      </c>
      <c r="F6398" t="s">
        <v>3634</v>
      </c>
      <c r="G6398" t="s">
        <v>3633</v>
      </c>
      <c r="H6398" t="s">
        <v>569</v>
      </c>
      <c r="I6398">
        <v>298</v>
      </c>
      <c r="J6398" t="s">
        <v>145</v>
      </c>
      <c r="K6398" t="s">
        <v>137</v>
      </c>
      <c r="L6398">
        <f>I6398*$Q$2/100/1000</f>
        <v>1.1026E-3</v>
      </c>
    </row>
    <row r="6399" spans="1:12">
      <c r="A6399" s="118">
        <v>45108</v>
      </c>
      <c r="B6399" t="s">
        <v>574</v>
      </c>
      <c r="C6399" t="s">
        <v>573</v>
      </c>
      <c r="D6399" t="s">
        <v>14292</v>
      </c>
      <c r="E6399" t="s">
        <v>14291</v>
      </c>
      <c r="F6399">
        <v>42203606</v>
      </c>
      <c r="G6399" t="s">
        <v>14290</v>
      </c>
      <c r="H6399" t="s">
        <v>569</v>
      </c>
      <c r="I6399">
        <v>298</v>
      </c>
      <c r="J6399" t="s">
        <v>145</v>
      </c>
      <c r="K6399" t="s">
        <v>137</v>
      </c>
      <c r="L6399">
        <f>I6399*$Q$2/100/1000</f>
        <v>1.1026E-3</v>
      </c>
    </row>
    <row r="6400" spans="1:12">
      <c r="A6400" s="118">
        <v>45108</v>
      </c>
      <c r="B6400" t="s">
        <v>240</v>
      </c>
      <c r="C6400" t="s">
        <v>239</v>
      </c>
      <c r="D6400" t="s">
        <v>13764</v>
      </c>
      <c r="E6400" t="s">
        <v>14289</v>
      </c>
      <c r="F6400" t="s">
        <v>2162</v>
      </c>
      <c r="G6400" t="s">
        <v>2161</v>
      </c>
      <c r="H6400" t="s">
        <v>235</v>
      </c>
      <c r="I6400">
        <v>390</v>
      </c>
      <c r="J6400" t="s">
        <v>145</v>
      </c>
      <c r="K6400" t="s">
        <v>137</v>
      </c>
      <c r="L6400">
        <f>I6400*$Q$2/100/1000</f>
        <v>1.4430000000000001E-3</v>
      </c>
    </row>
    <row r="6401" spans="1:12">
      <c r="A6401" s="118">
        <v>45108</v>
      </c>
      <c r="B6401" t="s">
        <v>240</v>
      </c>
      <c r="C6401" t="s">
        <v>239</v>
      </c>
      <c r="D6401" t="s">
        <v>13768</v>
      </c>
      <c r="E6401" t="s">
        <v>14288</v>
      </c>
      <c r="F6401" t="s">
        <v>2162</v>
      </c>
      <c r="G6401" t="s">
        <v>2161</v>
      </c>
      <c r="H6401" t="s">
        <v>235</v>
      </c>
      <c r="I6401">
        <v>390</v>
      </c>
      <c r="J6401" t="s">
        <v>145</v>
      </c>
      <c r="K6401" t="s">
        <v>137</v>
      </c>
      <c r="L6401">
        <f>I6401*$Q$2/100/1000</f>
        <v>1.4430000000000001E-3</v>
      </c>
    </row>
    <row r="6402" spans="1:12">
      <c r="A6402" s="118">
        <v>45139</v>
      </c>
      <c r="B6402" t="s">
        <v>13036</v>
      </c>
      <c r="C6402" t="s">
        <v>13035</v>
      </c>
      <c r="D6402" t="s">
        <v>13654</v>
      </c>
      <c r="E6402" t="s">
        <v>14287</v>
      </c>
      <c r="F6402" s="119">
        <v>42206182</v>
      </c>
      <c r="G6402" t="s">
        <v>14286</v>
      </c>
      <c r="H6402" t="s">
        <v>13030</v>
      </c>
      <c r="I6402">
        <v>12.6</v>
      </c>
      <c r="J6402" t="s">
        <v>145</v>
      </c>
      <c r="K6402" t="s">
        <v>137</v>
      </c>
      <c r="L6402">
        <f>I6402*$Q$2/1000</f>
        <v>4.6620000000000003E-3</v>
      </c>
    </row>
    <row r="6403" spans="1:12">
      <c r="A6403" s="118">
        <v>45108</v>
      </c>
      <c r="B6403" t="s">
        <v>205</v>
      </c>
      <c r="C6403" t="s">
        <v>204</v>
      </c>
      <c r="D6403" t="s">
        <v>12730</v>
      </c>
      <c r="E6403" t="s">
        <v>14285</v>
      </c>
      <c r="F6403">
        <v>66205215</v>
      </c>
      <c r="G6403" t="s">
        <v>201</v>
      </c>
      <c r="H6403" t="s">
        <v>200</v>
      </c>
      <c r="I6403">
        <v>6781</v>
      </c>
      <c r="J6403" t="s">
        <v>199</v>
      </c>
      <c r="K6403" t="s">
        <v>198</v>
      </c>
      <c r="L6403">
        <f>I6403*$Q$4/10/1000</f>
        <v>1.1924057587200001</v>
      </c>
    </row>
    <row r="6404" spans="1:12">
      <c r="A6404" s="118">
        <v>45108</v>
      </c>
      <c r="B6404" t="s">
        <v>205</v>
      </c>
      <c r="C6404" t="s">
        <v>204</v>
      </c>
      <c r="D6404" t="s">
        <v>12730</v>
      </c>
      <c r="E6404" t="s">
        <v>14284</v>
      </c>
      <c r="F6404">
        <v>66205215</v>
      </c>
      <c r="G6404" t="s">
        <v>201</v>
      </c>
      <c r="H6404" t="s">
        <v>200</v>
      </c>
      <c r="I6404">
        <v>6781</v>
      </c>
      <c r="J6404" t="s">
        <v>199</v>
      </c>
      <c r="K6404" t="s">
        <v>198</v>
      </c>
      <c r="L6404">
        <f>I6404*$Q$4/10/1000</f>
        <v>1.1924057587200001</v>
      </c>
    </row>
    <row r="6405" spans="1:12">
      <c r="A6405" s="118">
        <v>45108</v>
      </c>
      <c r="B6405" t="s">
        <v>205</v>
      </c>
      <c r="C6405" t="s">
        <v>204</v>
      </c>
      <c r="D6405" t="s">
        <v>12730</v>
      </c>
      <c r="E6405" t="s">
        <v>14283</v>
      </c>
      <c r="F6405">
        <v>66205215</v>
      </c>
      <c r="G6405" t="s">
        <v>201</v>
      </c>
      <c r="H6405" t="s">
        <v>200</v>
      </c>
      <c r="I6405">
        <v>6781</v>
      </c>
      <c r="J6405" t="s">
        <v>199</v>
      </c>
      <c r="K6405" t="s">
        <v>198</v>
      </c>
      <c r="L6405">
        <f>I6405*$Q$4/10/1000</f>
        <v>1.1924057587200001</v>
      </c>
    </row>
    <row r="6406" spans="1:12">
      <c r="A6406" s="118">
        <v>45108</v>
      </c>
      <c r="B6406" t="s">
        <v>240</v>
      </c>
      <c r="C6406" t="s">
        <v>239</v>
      </c>
      <c r="D6406" t="s">
        <v>2521</v>
      </c>
      <c r="E6406" t="s">
        <v>14282</v>
      </c>
      <c r="F6406">
        <v>101027072</v>
      </c>
      <c r="G6406" t="s">
        <v>5213</v>
      </c>
      <c r="H6406" t="s">
        <v>235</v>
      </c>
      <c r="I6406">
        <v>390</v>
      </c>
      <c r="J6406" t="s">
        <v>145</v>
      </c>
      <c r="K6406" t="s">
        <v>137</v>
      </c>
      <c r="L6406">
        <f>I6406*$Q$2/100/1000</f>
        <v>1.4430000000000001E-3</v>
      </c>
    </row>
    <row r="6407" spans="1:12">
      <c r="A6407" s="118">
        <v>45139</v>
      </c>
      <c r="B6407" t="s">
        <v>13036</v>
      </c>
      <c r="C6407" t="s">
        <v>13035</v>
      </c>
      <c r="D6407" t="s">
        <v>14072</v>
      </c>
      <c r="E6407" t="s">
        <v>14281</v>
      </c>
      <c r="F6407" s="119">
        <v>3445337</v>
      </c>
      <c r="G6407" t="s">
        <v>13761</v>
      </c>
      <c r="H6407" t="s">
        <v>13030</v>
      </c>
      <c r="I6407">
        <v>12.6</v>
      </c>
      <c r="J6407" t="s">
        <v>145</v>
      </c>
      <c r="K6407" t="s">
        <v>137</v>
      </c>
      <c r="L6407">
        <f>I6407*$Q$2/1000</f>
        <v>4.6620000000000003E-3</v>
      </c>
    </row>
    <row r="6408" spans="1:12">
      <c r="A6408" s="118">
        <v>45139</v>
      </c>
      <c r="B6408" t="s">
        <v>13036</v>
      </c>
      <c r="C6408" t="s">
        <v>13035</v>
      </c>
      <c r="D6408" t="s">
        <v>13047</v>
      </c>
      <c r="E6408" t="s">
        <v>14280</v>
      </c>
      <c r="F6408" s="119" t="s">
        <v>13045</v>
      </c>
      <c r="G6408" t="s">
        <v>13044</v>
      </c>
      <c r="H6408" t="s">
        <v>13030</v>
      </c>
      <c r="I6408">
        <v>12.6</v>
      </c>
      <c r="J6408" t="s">
        <v>145</v>
      </c>
      <c r="K6408" t="s">
        <v>137</v>
      </c>
      <c r="L6408">
        <f>I6408*$Q$2/1000</f>
        <v>4.6620000000000003E-3</v>
      </c>
    </row>
    <row r="6409" spans="1:12">
      <c r="A6409" s="118">
        <v>45139</v>
      </c>
      <c r="B6409" t="s">
        <v>13036</v>
      </c>
      <c r="C6409" t="s">
        <v>13035</v>
      </c>
      <c r="D6409" t="s">
        <v>13503</v>
      </c>
      <c r="E6409" t="s">
        <v>14279</v>
      </c>
      <c r="F6409" s="119" t="s">
        <v>14278</v>
      </c>
      <c r="G6409" t="s">
        <v>14277</v>
      </c>
      <c r="H6409" t="s">
        <v>13030</v>
      </c>
      <c r="I6409">
        <v>12.6</v>
      </c>
      <c r="J6409" t="s">
        <v>145</v>
      </c>
      <c r="K6409" t="s">
        <v>137</v>
      </c>
      <c r="L6409">
        <f>I6409*$Q$2/1000</f>
        <v>4.6620000000000003E-3</v>
      </c>
    </row>
    <row r="6410" spans="1:12">
      <c r="A6410" s="118">
        <v>45108</v>
      </c>
      <c r="B6410" t="s">
        <v>240</v>
      </c>
      <c r="C6410" t="s">
        <v>239</v>
      </c>
      <c r="D6410" t="s">
        <v>2521</v>
      </c>
      <c r="E6410" t="s">
        <v>14276</v>
      </c>
      <c r="F6410">
        <v>101027071</v>
      </c>
      <c r="G6410" t="s">
        <v>3426</v>
      </c>
      <c r="H6410" t="s">
        <v>235</v>
      </c>
      <c r="I6410">
        <v>390</v>
      </c>
      <c r="J6410" t="s">
        <v>145</v>
      </c>
      <c r="K6410" t="s">
        <v>137</v>
      </c>
      <c r="L6410">
        <f>I6410*$Q$2/100/1000</f>
        <v>1.4430000000000001E-3</v>
      </c>
    </row>
    <row r="6411" spans="1:12">
      <c r="A6411" s="118">
        <v>45139</v>
      </c>
      <c r="B6411" t="s">
        <v>13036</v>
      </c>
      <c r="C6411" t="s">
        <v>13035</v>
      </c>
      <c r="D6411" t="s">
        <v>13669</v>
      </c>
      <c r="E6411" t="s">
        <v>14275</v>
      </c>
      <c r="F6411" s="119">
        <v>31203439</v>
      </c>
      <c r="G6411" t="s">
        <v>14274</v>
      </c>
      <c r="H6411" t="s">
        <v>13030</v>
      </c>
      <c r="I6411">
        <v>12.6</v>
      </c>
      <c r="J6411" t="s">
        <v>145</v>
      </c>
      <c r="K6411" t="s">
        <v>137</v>
      </c>
      <c r="L6411">
        <f>I6411*$Q$2/1000</f>
        <v>4.6620000000000003E-3</v>
      </c>
    </row>
    <row r="6412" spans="1:12">
      <c r="A6412" s="118">
        <v>45108</v>
      </c>
      <c r="B6412" t="s">
        <v>240</v>
      </c>
      <c r="C6412" t="s">
        <v>239</v>
      </c>
      <c r="D6412" t="s">
        <v>2521</v>
      </c>
      <c r="E6412" t="s">
        <v>14273</v>
      </c>
      <c r="F6412">
        <v>101027038</v>
      </c>
      <c r="G6412" t="s">
        <v>1267</v>
      </c>
      <c r="H6412" t="s">
        <v>235</v>
      </c>
      <c r="I6412">
        <v>390</v>
      </c>
      <c r="J6412" t="s">
        <v>145</v>
      </c>
      <c r="K6412" t="s">
        <v>137</v>
      </c>
      <c r="L6412">
        <f>I6412*$Q$2/100/1000</f>
        <v>1.4430000000000001E-3</v>
      </c>
    </row>
    <row r="6413" spans="1:12">
      <c r="A6413" s="118">
        <v>45139</v>
      </c>
      <c r="B6413" t="s">
        <v>13036</v>
      </c>
      <c r="C6413" t="s">
        <v>13035</v>
      </c>
      <c r="D6413" t="s">
        <v>14272</v>
      </c>
      <c r="E6413" t="s">
        <v>14271</v>
      </c>
      <c r="F6413" s="119">
        <v>1</v>
      </c>
      <c r="G6413" t="s">
        <v>667</v>
      </c>
      <c r="H6413" t="s">
        <v>13030</v>
      </c>
      <c r="I6413">
        <v>12.6</v>
      </c>
      <c r="J6413" t="s">
        <v>145</v>
      </c>
      <c r="K6413" t="s">
        <v>137</v>
      </c>
      <c r="L6413">
        <f>I6413*$Q$2/1000</f>
        <v>4.6620000000000003E-3</v>
      </c>
    </row>
    <row r="6414" spans="1:12">
      <c r="A6414" s="118">
        <v>45108</v>
      </c>
      <c r="B6414" t="s">
        <v>240</v>
      </c>
      <c r="C6414" t="s">
        <v>239</v>
      </c>
      <c r="D6414" t="s">
        <v>14270</v>
      </c>
      <c r="E6414" t="s">
        <v>14269</v>
      </c>
      <c r="F6414">
        <v>101027038</v>
      </c>
      <c r="G6414" t="s">
        <v>1267</v>
      </c>
      <c r="H6414" t="s">
        <v>235</v>
      </c>
      <c r="I6414">
        <v>390</v>
      </c>
      <c r="J6414" t="s">
        <v>145</v>
      </c>
      <c r="K6414" t="s">
        <v>137</v>
      </c>
      <c r="L6414">
        <f>I6414*$Q$2/100/1000</f>
        <v>1.4430000000000001E-3</v>
      </c>
    </row>
    <row r="6415" spans="1:12">
      <c r="A6415" s="118">
        <v>45108</v>
      </c>
      <c r="B6415" t="s">
        <v>240</v>
      </c>
      <c r="C6415" t="s">
        <v>239</v>
      </c>
      <c r="D6415" t="s">
        <v>2521</v>
      </c>
      <c r="E6415" t="s">
        <v>14268</v>
      </c>
      <c r="F6415">
        <v>101027706</v>
      </c>
      <c r="G6415" t="s">
        <v>14267</v>
      </c>
      <c r="H6415" t="s">
        <v>235</v>
      </c>
      <c r="I6415">
        <v>390</v>
      </c>
      <c r="J6415" t="s">
        <v>145</v>
      </c>
      <c r="K6415" t="s">
        <v>137</v>
      </c>
      <c r="L6415">
        <f>I6415*$Q$2/100/1000</f>
        <v>1.4430000000000001E-3</v>
      </c>
    </row>
    <row r="6416" spans="1:12">
      <c r="A6416" s="118">
        <v>45108</v>
      </c>
      <c r="B6416" t="s">
        <v>240</v>
      </c>
      <c r="C6416" t="s">
        <v>239</v>
      </c>
      <c r="D6416" t="s">
        <v>2521</v>
      </c>
      <c r="E6416" t="s">
        <v>14266</v>
      </c>
      <c r="F6416">
        <v>101027050</v>
      </c>
      <c r="G6416" t="s">
        <v>784</v>
      </c>
      <c r="H6416" t="s">
        <v>235</v>
      </c>
      <c r="I6416">
        <v>390</v>
      </c>
      <c r="J6416" t="s">
        <v>145</v>
      </c>
      <c r="K6416" t="s">
        <v>137</v>
      </c>
      <c r="L6416">
        <f>I6416*$Q$2/100/1000</f>
        <v>1.4430000000000001E-3</v>
      </c>
    </row>
    <row r="6417" spans="1:12">
      <c r="A6417" s="118">
        <v>45108</v>
      </c>
      <c r="B6417" t="s">
        <v>240</v>
      </c>
      <c r="C6417" t="s">
        <v>239</v>
      </c>
      <c r="D6417" t="s">
        <v>2521</v>
      </c>
      <c r="E6417" t="s">
        <v>14265</v>
      </c>
      <c r="F6417" t="s">
        <v>5193</v>
      </c>
      <c r="G6417" t="s">
        <v>5192</v>
      </c>
      <c r="H6417" t="s">
        <v>235</v>
      </c>
      <c r="I6417">
        <v>390</v>
      </c>
      <c r="J6417" t="s">
        <v>145</v>
      </c>
      <c r="K6417" t="s">
        <v>137</v>
      </c>
      <c r="L6417">
        <f>I6417*$Q$2/100/1000</f>
        <v>1.4430000000000001E-3</v>
      </c>
    </row>
    <row r="6418" spans="1:12">
      <c r="A6418" s="118">
        <v>45139</v>
      </c>
      <c r="B6418" t="s">
        <v>13036</v>
      </c>
      <c r="C6418" t="s">
        <v>13035</v>
      </c>
      <c r="D6418" t="s">
        <v>13788</v>
      </c>
      <c r="E6418" t="s">
        <v>14264</v>
      </c>
      <c r="F6418" s="119" t="s">
        <v>13786</v>
      </c>
      <c r="G6418" t="s">
        <v>13785</v>
      </c>
      <c r="H6418" t="s">
        <v>13030</v>
      </c>
      <c r="I6418">
        <v>12.6</v>
      </c>
      <c r="J6418" t="s">
        <v>145</v>
      </c>
      <c r="K6418" t="s">
        <v>137</v>
      </c>
      <c r="L6418">
        <f>I6418*$Q$2/1000</f>
        <v>4.6620000000000003E-3</v>
      </c>
    </row>
    <row r="6419" spans="1:12">
      <c r="A6419" s="118">
        <v>45108</v>
      </c>
      <c r="B6419" t="s">
        <v>240</v>
      </c>
      <c r="C6419" t="s">
        <v>239</v>
      </c>
      <c r="D6419" t="s">
        <v>2521</v>
      </c>
      <c r="E6419" t="s">
        <v>14263</v>
      </c>
      <c r="F6419">
        <v>101027700</v>
      </c>
      <c r="G6419" t="s">
        <v>5176</v>
      </c>
      <c r="H6419" t="s">
        <v>235</v>
      </c>
      <c r="I6419">
        <v>390</v>
      </c>
      <c r="J6419" t="s">
        <v>145</v>
      </c>
      <c r="K6419" t="s">
        <v>137</v>
      </c>
      <c r="L6419">
        <f>I6419*$Q$2/100/1000</f>
        <v>1.4430000000000001E-3</v>
      </c>
    </row>
    <row r="6420" spans="1:12">
      <c r="A6420" s="118">
        <v>45139</v>
      </c>
      <c r="B6420" t="s">
        <v>13036</v>
      </c>
      <c r="C6420" t="s">
        <v>13035</v>
      </c>
      <c r="D6420" t="s">
        <v>14262</v>
      </c>
      <c r="E6420" t="s">
        <v>14261</v>
      </c>
      <c r="F6420" s="119" t="s">
        <v>13552</v>
      </c>
      <c r="G6420" t="s">
        <v>13551</v>
      </c>
      <c r="H6420" t="s">
        <v>13030</v>
      </c>
      <c r="I6420">
        <v>12.6</v>
      </c>
      <c r="J6420" t="s">
        <v>145</v>
      </c>
      <c r="K6420" t="s">
        <v>137</v>
      </c>
      <c r="L6420">
        <f>I6420*$Q$2/1000</f>
        <v>4.6620000000000003E-3</v>
      </c>
    </row>
    <row r="6421" spans="1:12">
      <c r="A6421" s="118">
        <v>45139</v>
      </c>
      <c r="B6421" t="s">
        <v>13036</v>
      </c>
      <c r="C6421" t="s">
        <v>13035</v>
      </c>
      <c r="D6421" t="s">
        <v>14260</v>
      </c>
      <c r="E6421" t="s">
        <v>14259</v>
      </c>
      <c r="F6421" s="119" t="s">
        <v>14258</v>
      </c>
      <c r="G6421" t="s">
        <v>14257</v>
      </c>
      <c r="H6421" t="s">
        <v>13030</v>
      </c>
      <c r="I6421">
        <v>12.6</v>
      </c>
      <c r="J6421" t="s">
        <v>145</v>
      </c>
      <c r="K6421" t="s">
        <v>137</v>
      </c>
      <c r="L6421">
        <f>I6421*$Q$2/1000</f>
        <v>4.6620000000000003E-3</v>
      </c>
    </row>
    <row r="6422" spans="1:12">
      <c r="A6422" s="118">
        <v>45139</v>
      </c>
      <c r="B6422" t="s">
        <v>13036</v>
      </c>
      <c r="C6422" t="s">
        <v>13035</v>
      </c>
      <c r="D6422" t="s">
        <v>14109</v>
      </c>
      <c r="E6422" t="s">
        <v>14256</v>
      </c>
      <c r="F6422" s="119">
        <v>101019928</v>
      </c>
      <c r="G6422" t="s">
        <v>13041</v>
      </c>
      <c r="H6422" t="s">
        <v>13030</v>
      </c>
      <c r="I6422">
        <v>12.6</v>
      </c>
      <c r="J6422" t="s">
        <v>145</v>
      </c>
      <c r="K6422" t="s">
        <v>137</v>
      </c>
      <c r="L6422">
        <f>I6422*$Q$2/1000</f>
        <v>4.6620000000000003E-3</v>
      </c>
    </row>
    <row r="6423" spans="1:12">
      <c r="A6423" s="118">
        <v>45139</v>
      </c>
      <c r="B6423" t="s">
        <v>13036</v>
      </c>
      <c r="C6423" t="s">
        <v>13035</v>
      </c>
      <c r="D6423" t="s">
        <v>13136</v>
      </c>
      <c r="E6423" t="s">
        <v>14255</v>
      </c>
      <c r="F6423" s="119">
        <v>1</v>
      </c>
      <c r="G6423" t="s">
        <v>14254</v>
      </c>
      <c r="H6423" t="s">
        <v>13030</v>
      </c>
      <c r="I6423">
        <v>12.6</v>
      </c>
      <c r="J6423" t="s">
        <v>145</v>
      </c>
      <c r="K6423" t="s">
        <v>137</v>
      </c>
      <c r="L6423">
        <f>I6423*$Q$2/1000</f>
        <v>4.6620000000000003E-3</v>
      </c>
    </row>
    <row r="6424" spans="1:12">
      <c r="A6424" s="118">
        <v>45139</v>
      </c>
      <c r="B6424" t="s">
        <v>13036</v>
      </c>
      <c r="C6424" t="s">
        <v>13035</v>
      </c>
      <c r="D6424" t="s">
        <v>14019</v>
      </c>
      <c r="E6424" t="s">
        <v>14253</v>
      </c>
      <c r="F6424" s="119">
        <v>10203541</v>
      </c>
      <c r="G6424" t="s">
        <v>10026</v>
      </c>
      <c r="H6424" t="s">
        <v>13030</v>
      </c>
      <c r="I6424">
        <v>12.6</v>
      </c>
      <c r="J6424" t="s">
        <v>145</v>
      </c>
      <c r="K6424" t="s">
        <v>137</v>
      </c>
      <c r="L6424">
        <f>I6424*$Q$2/1000</f>
        <v>4.6620000000000003E-3</v>
      </c>
    </row>
    <row r="6425" spans="1:12">
      <c r="A6425" s="118">
        <v>45139</v>
      </c>
      <c r="B6425" t="s">
        <v>13036</v>
      </c>
      <c r="C6425" t="s">
        <v>13035</v>
      </c>
      <c r="D6425" t="s">
        <v>13888</v>
      </c>
      <c r="E6425" t="s">
        <v>14252</v>
      </c>
      <c r="F6425" s="119">
        <v>101025262</v>
      </c>
      <c r="G6425" t="s">
        <v>14251</v>
      </c>
      <c r="H6425" t="s">
        <v>13030</v>
      </c>
      <c r="I6425">
        <v>12.6</v>
      </c>
      <c r="J6425" t="s">
        <v>145</v>
      </c>
      <c r="K6425" t="s">
        <v>137</v>
      </c>
      <c r="L6425">
        <f>I6425*$Q$2/1000</f>
        <v>4.6620000000000003E-3</v>
      </c>
    </row>
    <row r="6426" spans="1:12">
      <c r="A6426" s="118">
        <v>45139</v>
      </c>
      <c r="B6426" t="s">
        <v>13036</v>
      </c>
      <c r="C6426" t="s">
        <v>13035</v>
      </c>
      <c r="D6426" t="s">
        <v>13123</v>
      </c>
      <c r="E6426" t="s">
        <v>14250</v>
      </c>
      <c r="F6426" s="119">
        <v>101029546</v>
      </c>
      <c r="G6426" t="s">
        <v>13372</v>
      </c>
      <c r="H6426" t="s">
        <v>13030</v>
      </c>
      <c r="I6426">
        <v>12.6</v>
      </c>
      <c r="J6426" t="s">
        <v>145</v>
      </c>
      <c r="K6426" t="s">
        <v>137</v>
      </c>
      <c r="L6426">
        <f>I6426*$Q$2/1000</f>
        <v>4.6620000000000003E-3</v>
      </c>
    </row>
    <row r="6427" spans="1:12">
      <c r="A6427" s="118">
        <v>45139</v>
      </c>
      <c r="B6427" t="s">
        <v>13036</v>
      </c>
      <c r="C6427" t="s">
        <v>13035</v>
      </c>
      <c r="D6427" t="s">
        <v>14003</v>
      </c>
      <c r="E6427" t="s">
        <v>14249</v>
      </c>
      <c r="F6427" s="119">
        <v>101047262</v>
      </c>
      <c r="G6427" t="s">
        <v>14001</v>
      </c>
      <c r="H6427" t="s">
        <v>13030</v>
      </c>
      <c r="I6427">
        <v>12.6</v>
      </c>
      <c r="J6427" t="s">
        <v>145</v>
      </c>
      <c r="K6427" t="s">
        <v>137</v>
      </c>
      <c r="L6427">
        <f>I6427*$Q$2/1000</f>
        <v>4.6620000000000003E-3</v>
      </c>
    </row>
    <row r="6428" spans="1:12">
      <c r="A6428" s="118">
        <v>45139</v>
      </c>
      <c r="B6428" t="s">
        <v>13036</v>
      </c>
      <c r="C6428" t="s">
        <v>13035</v>
      </c>
      <c r="D6428" t="s">
        <v>14248</v>
      </c>
      <c r="E6428" t="s">
        <v>14247</v>
      </c>
      <c r="F6428" s="119">
        <v>101044289</v>
      </c>
      <c r="G6428" t="s">
        <v>14246</v>
      </c>
      <c r="H6428" t="s">
        <v>13030</v>
      </c>
      <c r="I6428">
        <v>12.6</v>
      </c>
      <c r="J6428" t="s">
        <v>145</v>
      </c>
      <c r="K6428" t="s">
        <v>137</v>
      </c>
      <c r="L6428">
        <f>I6428*$Q$2/1000</f>
        <v>4.6620000000000003E-3</v>
      </c>
    </row>
    <row r="6429" spans="1:12">
      <c r="A6429" s="118">
        <v>45139</v>
      </c>
      <c r="B6429" t="s">
        <v>13036</v>
      </c>
      <c r="C6429" t="s">
        <v>13035</v>
      </c>
      <c r="D6429" t="s">
        <v>14019</v>
      </c>
      <c r="E6429" t="s">
        <v>14245</v>
      </c>
      <c r="F6429" s="119">
        <v>10203541</v>
      </c>
      <c r="G6429" t="s">
        <v>10026</v>
      </c>
      <c r="H6429" t="s">
        <v>13030</v>
      </c>
      <c r="I6429">
        <v>12.6</v>
      </c>
      <c r="J6429" t="s">
        <v>145</v>
      </c>
      <c r="K6429" t="s">
        <v>137</v>
      </c>
      <c r="L6429">
        <f>I6429*$Q$2/1000</f>
        <v>4.6620000000000003E-3</v>
      </c>
    </row>
    <row r="6430" spans="1:12">
      <c r="A6430" s="118">
        <v>45139</v>
      </c>
      <c r="B6430" t="s">
        <v>13036</v>
      </c>
      <c r="C6430" t="s">
        <v>13035</v>
      </c>
      <c r="D6430" t="s">
        <v>13211</v>
      </c>
      <c r="E6430" t="s">
        <v>14244</v>
      </c>
      <c r="F6430" s="119">
        <v>101017406</v>
      </c>
      <c r="G6430" t="s">
        <v>13195</v>
      </c>
      <c r="H6430" t="s">
        <v>13030</v>
      </c>
      <c r="I6430">
        <v>12.6</v>
      </c>
      <c r="J6430" t="s">
        <v>145</v>
      </c>
      <c r="K6430" t="s">
        <v>137</v>
      </c>
      <c r="L6430">
        <f>I6430*$Q$2/1000</f>
        <v>4.6620000000000003E-3</v>
      </c>
    </row>
    <row r="6431" spans="1:12">
      <c r="A6431" s="118">
        <v>45139</v>
      </c>
      <c r="B6431" t="s">
        <v>13036</v>
      </c>
      <c r="C6431" t="s">
        <v>13035</v>
      </c>
      <c r="D6431" t="s">
        <v>14243</v>
      </c>
      <c r="E6431" t="s">
        <v>14242</v>
      </c>
      <c r="F6431" s="119">
        <v>101047376</v>
      </c>
      <c r="G6431" t="s">
        <v>14241</v>
      </c>
      <c r="H6431" t="s">
        <v>13030</v>
      </c>
      <c r="I6431">
        <v>12.6</v>
      </c>
      <c r="J6431" t="s">
        <v>145</v>
      </c>
      <c r="K6431" t="s">
        <v>137</v>
      </c>
      <c r="L6431">
        <f>I6431*$Q$2/1000</f>
        <v>4.6620000000000003E-3</v>
      </c>
    </row>
    <row r="6432" spans="1:12">
      <c r="A6432" s="118">
        <v>45078</v>
      </c>
      <c r="B6432" t="s">
        <v>5342</v>
      </c>
      <c r="C6432" t="s">
        <v>5341</v>
      </c>
      <c r="D6432" t="s">
        <v>7653</v>
      </c>
      <c r="E6432" t="s">
        <v>14240</v>
      </c>
      <c r="F6432" t="s">
        <v>7651</v>
      </c>
      <c r="G6432" t="s">
        <v>7650</v>
      </c>
      <c r="H6432" t="s">
        <v>5336</v>
      </c>
      <c r="I6432">
        <v>49.6</v>
      </c>
      <c r="J6432" t="s">
        <v>223</v>
      </c>
      <c r="K6432" t="s">
        <v>137</v>
      </c>
      <c r="L6432">
        <f>I6432*$Q$5/1000</f>
        <v>5.0430800000000005E-2</v>
      </c>
    </row>
    <row r="6433" spans="1:12">
      <c r="A6433" s="118">
        <v>45139</v>
      </c>
      <c r="B6433" t="s">
        <v>13036</v>
      </c>
      <c r="C6433" t="s">
        <v>13035</v>
      </c>
      <c r="D6433" t="s">
        <v>14239</v>
      </c>
      <c r="E6433" t="s">
        <v>14238</v>
      </c>
      <c r="F6433" s="119">
        <v>101031721</v>
      </c>
      <c r="G6433" t="s">
        <v>13844</v>
      </c>
      <c r="H6433" t="s">
        <v>13030</v>
      </c>
      <c r="I6433">
        <v>12.6</v>
      </c>
      <c r="J6433" t="s">
        <v>145</v>
      </c>
      <c r="K6433" t="s">
        <v>137</v>
      </c>
      <c r="L6433">
        <f>I6433*$Q$2/1000</f>
        <v>4.6620000000000003E-3</v>
      </c>
    </row>
    <row r="6434" spans="1:12">
      <c r="A6434" s="118">
        <v>45139</v>
      </c>
      <c r="B6434" t="s">
        <v>13036</v>
      </c>
      <c r="C6434" t="s">
        <v>13035</v>
      </c>
      <c r="D6434" t="s">
        <v>13610</v>
      </c>
      <c r="E6434" t="s">
        <v>14237</v>
      </c>
      <c r="F6434" s="119" t="s">
        <v>13447</v>
      </c>
      <c r="G6434" t="s">
        <v>13446</v>
      </c>
      <c r="H6434" t="s">
        <v>13030</v>
      </c>
      <c r="I6434">
        <v>12.6</v>
      </c>
      <c r="J6434" t="s">
        <v>145</v>
      </c>
      <c r="K6434" t="s">
        <v>137</v>
      </c>
      <c r="L6434">
        <f>I6434*$Q$2/1000</f>
        <v>4.6620000000000003E-3</v>
      </c>
    </row>
    <row r="6435" spans="1:12">
      <c r="A6435" s="118">
        <v>45139</v>
      </c>
      <c r="B6435" t="s">
        <v>13036</v>
      </c>
      <c r="C6435" t="s">
        <v>13035</v>
      </c>
      <c r="D6435" t="s">
        <v>14003</v>
      </c>
      <c r="E6435" t="s">
        <v>14236</v>
      </c>
      <c r="F6435" s="119">
        <v>1</v>
      </c>
      <c r="G6435" t="s">
        <v>667</v>
      </c>
      <c r="H6435" t="s">
        <v>13030</v>
      </c>
      <c r="I6435">
        <v>12.6</v>
      </c>
      <c r="J6435" t="s">
        <v>145</v>
      </c>
      <c r="K6435" t="s">
        <v>137</v>
      </c>
      <c r="L6435">
        <f>I6435*$Q$2/1000</f>
        <v>4.6620000000000003E-3</v>
      </c>
    </row>
    <row r="6436" spans="1:12">
      <c r="A6436" s="118">
        <v>45139</v>
      </c>
      <c r="B6436" t="s">
        <v>13036</v>
      </c>
      <c r="C6436" t="s">
        <v>13035</v>
      </c>
      <c r="D6436" t="s">
        <v>14235</v>
      </c>
      <c r="E6436" t="s">
        <v>14234</v>
      </c>
      <c r="F6436" s="119" t="s">
        <v>14233</v>
      </c>
      <c r="G6436" t="s">
        <v>14232</v>
      </c>
      <c r="H6436" t="s">
        <v>13030</v>
      </c>
      <c r="I6436">
        <v>12.6</v>
      </c>
      <c r="J6436" t="s">
        <v>145</v>
      </c>
      <c r="K6436" t="s">
        <v>137</v>
      </c>
      <c r="L6436">
        <f>I6436*$Q$2/1000</f>
        <v>4.6620000000000003E-3</v>
      </c>
    </row>
    <row r="6437" spans="1:12">
      <c r="A6437" s="118">
        <v>45139</v>
      </c>
      <c r="B6437" t="s">
        <v>13036</v>
      </c>
      <c r="C6437" t="s">
        <v>13035</v>
      </c>
      <c r="D6437" t="s">
        <v>14072</v>
      </c>
      <c r="E6437" t="s">
        <v>14231</v>
      </c>
      <c r="F6437" s="119" t="s">
        <v>14230</v>
      </c>
      <c r="G6437" t="s">
        <v>14229</v>
      </c>
      <c r="H6437" t="s">
        <v>13030</v>
      </c>
      <c r="I6437">
        <v>12.6</v>
      </c>
      <c r="J6437" t="s">
        <v>145</v>
      </c>
      <c r="K6437" t="s">
        <v>137</v>
      </c>
      <c r="L6437">
        <f>I6437*$Q$2/1000</f>
        <v>4.6620000000000003E-3</v>
      </c>
    </row>
    <row r="6438" spans="1:12">
      <c r="A6438" s="118">
        <v>45139</v>
      </c>
      <c r="B6438" t="s">
        <v>13036</v>
      </c>
      <c r="C6438" t="s">
        <v>13035</v>
      </c>
      <c r="D6438" t="s">
        <v>14228</v>
      </c>
      <c r="E6438" t="s">
        <v>14227</v>
      </c>
      <c r="F6438" s="119">
        <v>57203919</v>
      </c>
      <c r="G6438" t="s">
        <v>14226</v>
      </c>
      <c r="H6438" t="s">
        <v>13030</v>
      </c>
      <c r="I6438">
        <v>12.6</v>
      </c>
      <c r="J6438" t="s">
        <v>145</v>
      </c>
      <c r="K6438" t="s">
        <v>137</v>
      </c>
      <c r="L6438">
        <f>I6438*$Q$2/1000</f>
        <v>4.6620000000000003E-3</v>
      </c>
    </row>
    <row r="6439" spans="1:12">
      <c r="A6439" s="118">
        <v>45139</v>
      </c>
      <c r="B6439" t="s">
        <v>13036</v>
      </c>
      <c r="C6439" t="s">
        <v>13035</v>
      </c>
      <c r="D6439" t="s">
        <v>14225</v>
      </c>
      <c r="E6439" t="s">
        <v>14224</v>
      </c>
      <c r="F6439" s="119">
        <v>1</v>
      </c>
      <c r="G6439" t="s">
        <v>667</v>
      </c>
      <c r="H6439" t="s">
        <v>13030</v>
      </c>
      <c r="I6439">
        <v>12.6</v>
      </c>
      <c r="J6439" t="s">
        <v>145</v>
      </c>
      <c r="K6439" t="s">
        <v>137</v>
      </c>
      <c r="L6439">
        <f>I6439*$Q$2/1000</f>
        <v>4.6620000000000003E-3</v>
      </c>
    </row>
    <row r="6440" spans="1:12">
      <c r="A6440" s="118">
        <v>45139</v>
      </c>
      <c r="B6440" t="s">
        <v>13036</v>
      </c>
      <c r="C6440" t="s">
        <v>13035</v>
      </c>
      <c r="D6440" t="s">
        <v>13174</v>
      </c>
      <c r="E6440" t="s">
        <v>14223</v>
      </c>
      <c r="F6440" s="119">
        <v>101050292</v>
      </c>
      <c r="G6440" t="s">
        <v>13172</v>
      </c>
      <c r="H6440" t="s">
        <v>13030</v>
      </c>
      <c r="I6440">
        <v>12.6</v>
      </c>
      <c r="J6440" t="s">
        <v>145</v>
      </c>
      <c r="K6440" t="s">
        <v>137</v>
      </c>
      <c r="L6440">
        <f>I6440*$Q$2/1000</f>
        <v>4.6620000000000003E-3</v>
      </c>
    </row>
    <row r="6441" spans="1:12">
      <c r="A6441" s="118">
        <v>45139</v>
      </c>
      <c r="B6441" t="s">
        <v>13036</v>
      </c>
      <c r="C6441" t="s">
        <v>13035</v>
      </c>
      <c r="D6441" t="s">
        <v>13922</v>
      </c>
      <c r="E6441" t="s">
        <v>14222</v>
      </c>
      <c r="F6441" s="119">
        <v>101042216</v>
      </c>
      <c r="G6441" t="s">
        <v>14221</v>
      </c>
      <c r="H6441" t="s">
        <v>13030</v>
      </c>
      <c r="I6441">
        <v>12.6</v>
      </c>
      <c r="J6441" t="s">
        <v>145</v>
      </c>
      <c r="K6441" t="s">
        <v>137</v>
      </c>
      <c r="L6441">
        <f>I6441*$Q$2/1000</f>
        <v>4.6620000000000003E-3</v>
      </c>
    </row>
    <row r="6442" spans="1:12">
      <c r="A6442" s="118">
        <v>45139</v>
      </c>
      <c r="B6442" t="s">
        <v>13036</v>
      </c>
      <c r="C6442" t="s">
        <v>13035</v>
      </c>
      <c r="D6442" t="s">
        <v>13949</v>
      </c>
      <c r="E6442" t="s">
        <v>14220</v>
      </c>
      <c r="F6442" s="119" t="s">
        <v>13947</v>
      </c>
      <c r="G6442" t="s">
        <v>13946</v>
      </c>
      <c r="H6442" t="s">
        <v>13030</v>
      </c>
      <c r="I6442">
        <v>12.6</v>
      </c>
      <c r="J6442" t="s">
        <v>145</v>
      </c>
      <c r="K6442" t="s">
        <v>137</v>
      </c>
      <c r="L6442">
        <f>I6442*$Q$2/1000</f>
        <v>4.6620000000000003E-3</v>
      </c>
    </row>
    <row r="6443" spans="1:12">
      <c r="A6443" s="118">
        <v>45139</v>
      </c>
      <c r="B6443" t="s">
        <v>13036</v>
      </c>
      <c r="C6443" t="s">
        <v>13035</v>
      </c>
      <c r="D6443" t="s">
        <v>14218</v>
      </c>
      <c r="E6443" t="s">
        <v>14219</v>
      </c>
      <c r="F6443" s="119">
        <v>101027939</v>
      </c>
      <c r="G6443" t="s">
        <v>2698</v>
      </c>
      <c r="H6443" t="s">
        <v>13030</v>
      </c>
      <c r="I6443">
        <v>12.6</v>
      </c>
      <c r="J6443" t="s">
        <v>145</v>
      </c>
      <c r="K6443" t="s">
        <v>137</v>
      </c>
      <c r="L6443">
        <f>I6443*$Q$2/1000</f>
        <v>4.6620000000000003E-3</v>
      </c>
    </row>
    <row r="6444" spans="1:12">
      <c r="A6444" s="118">
        <v>45139</v>
      </c>
      <c r="B6444" t="s">
        <v>13036</v>
      </c>
      <c r="C6444" t="s">
        <v>13035</v>
      </c>
      <c r="D6444" t="s">
        <v>14218</v>
      </c>
      <c r="E6444" t="s">
        <v>14217</v>
      </c>
      <c r="F6444" s="119">
        <v>101027939</v>
      </c>
      <c r="G6444" t="s">
        <v>2698</v>
      </c>
      <c r="H6444" t="s">
        <v>13030</v>
      </c>
      <c r="I6444">
        <v>12.6</v>
      </c>
      <c r="J6444" t="s">
        <v>145</v>
      </c>
      <c r="K6444" t="s">
        <v>137</v>
      </c>
      <c r="L6444">
        <f>I6444*$Q$2/1000</f>
        <v>4.6620000000000003E-3</v>
      </c>
    </row>
    <row r="6445" spans="1:12">
      <c r="A6445" s="118">
        <v>45139</v>
      </c>
      <c r="B6445" t="s">
        <v>13036</v>
      </c>
      <c r="C6445" t="s">
        <v>13035</v>
      </c>
      <c r="D6445" t="s">
        <v>14216</v>
      </c>
      <c r="E6445" t="s">
        <v>14215</v>
      </c>
      <c r="F6445" s="119" t="s">
        <v>13319</v>
      </c>
      <c r="G6445" t="s">
        <v>13318</v>
      </c>
      <c r="H6445" t="s">
        <v>13030</v>
      </c>
      <c r="I6445">
        <v>12.6</v>
      </c>
      <c r="J6445" t="s">
        <v>145</v>
      </c>
      <c r="K6445" t="s">
        <v>137</v>
      </c>
      <c r="L6445">
        <f>I6445*$Q$2/1000</f>
        <v>4.6620000000000003E-3</v>
      </c>
    </row>
    <row r="6446" spans="1:12">
      <c r="A6446" s="118">
        <v>45139</v>
      </c>
      <c r="B6446" t="s">
        <v>13036</v>
      </c>
      <c r="C6446" t="s">
        <v>13035</v>
      </c>
      <c r="D6446" t="s">
        <v>13885</v>
      </c>
      <c r="E6446" t="s">
        <v>14214</v>
      </c>
      <c r="F6446" s="119">
        <v>101044843</v>
      </c>
      <c r="G6446" t="s">
        <v>14213</v>
      </c>
      <c r="H6446" t="s">
        <v>13030</v>
      </c>
      <c r="I6446">
        <v>12.6</v>
      </c>
      <c r="J6446" t="s">
        <v>145</v>
      </c>
      <c r="K6446" t="s">
        <v>137</v>
      </c>
      <c r="L6446">
        <f>I6446*$Q$2/1000</f>
        <v>4.6620000000000003E-3</v>
      </c>
    </row>
    <row r="6447" spans="1:12">
      <c r="A6447" s="118">
        <v>45139</v>
      </c>
      <c r="B6447" t="s">
        <v>13036</v>
      </c>
      <c r="C6447" t="s">
        <v>13035</v>
      </c>
      <c r="D6447" t="s">
        <v>14113</v>
      </c>
      <c r="E6447" t="s">
        <v>14212</v>
      </c>
      <c r="F6447" s="119">
        <v>13206266</v>
      </c>
      <c r="G6447" t="s">
        <v>14040</v>
      </c>
      <c r="H6447" t="s">
        <v>13030</v>
      </c>
      <c r="I6447">
        <v>12.6</v>
      </c>
      <c r="J6447" t="s">
        <v>145</v>
      </c>
      <c r="K6447" t="s">
        <v>137</v>
      </c>
      <c r="L6447">
        <f>I6447*$Q$2/1000</f>
        <v>4.6620000000000003E-3</v>
      </c>
    </row>
    <row r="6448" spans="1:12">
      <c r="A6448" s="118">
        <v>45139</v>
      </c>
      <c r="B6448" t="s">
        <v>13036</v>
      </c>
      <c r="C6448" t="s">
        <v>13035</v>
      </c>
      <c r="D6448" t="s">
        <v>13959</v>
      </c>
      <c r="E6448" t="s">
        <v>14211</v>
      </c>
      <c r="F6448" s="119">
        <v>101047276</v>
      </c>
      <c r="G6448" t="s">
        <v>13957</v>
      </c>
      <c r="H6448" t="s">
        <v>13030</v>
      </c>
      <c r="I6448">
        <v>12.6</v>
      </c>
      <c r="J6448" t="s">
        <v>145</v>
      </c>
      <c r="K6448" t="s">
        <v>137</v>
      </c>
      <c r="L6448">
        <f>I6448*$Q$2/1000</f>
        <v>4.6620000000000003E-3</v>
      </c>
    </row>
    <row r="6449" spans="1:12">
      <c r="A6449" s="118">
        <v>45139</v>
      </c>
      <c r="B6449" t="s">
        <v>13036</v>
      </c>
      <c r="C6449" t="s">
        <v>13035</v>
      </c>
      <c r="D6449" t="s">
        <v>14128</v>
      </c>
      <c r="E6449" t="s">
        <v>14210</v>
      </c>
      <c r="F6449" s="119">
        <v>101026669</v>
      </c>
      <c r="G6449" t="s">
        <v>13458</v>
      </c>
      <c r="H6449" t="s">
        <v>13030</v>
      </c>
      <c r="I6449">
        <v>12.6</v>
      </c>
      <c r="J6449" t="s">
        <v>145</v>
      </c>
      <c r="K6449" t="s">
        <v>137</v>
      </c>
      <c r="L6449">
        <f>I6449*$Q$2/1000</f>
        <v>4.6620000000000003E-3</v>
      </c>
    </row>
    <row r="6450" spans="1:12">
      <c r="A6450" s="118">
        <v>45139</v>
      </c>
      <c r="B6450" t="s">
        <v>13036</v>
      </c>
      <c r="C6450" t="s">
        <v>13035</v>
      </c>
      <c r="D6450" t="s">
        <v>13941</v>
      </c>
      <c r="E6450" t="s">
        <v>14209</v>
      </c>
      <c r="F6450" s="119">
        <v>101033635</v>
      </c>
      <c r="G6450" t="s">
        <v>13355</v>
      </c>
      <c r="H6450" t="s">
        <v>13030</v>
      </c>
      <c r="I6450">
        <v>12.6</v>
      </c>
      <c r="J6450" t="s">
        <v>145</v>
      </c>
      <c r="K6450" t="s">
        <v>137</v>
      </c>
      <c r="L6450">
        <f>I6450*$Q$2/1000</f>
        <v>4.6620000000000003E-3</v>
      </c>
    </row>
    <row r="6451" spans="1:12">
      <c r="A6451" s="118">
        <v>45139</v>
      </c>
      <c r="B6451" t="s">
        <v>13036</v>
      </c>
      <c r="C6451" t="s">
        <v>13035</v>
      </c>
      <c r="D6451" t="s">
        <v>13888</v>
      </c>
      <c r="E6451" t="s">
        <v>14208</v>
      </c>
      <c r="F6451" s="119">
        <v>101032026</v>
      </c>
      <c r="G6451" t="s">
        <v>13886</v>
      </c>
      <c r="H6451" t="s">
        <v>13030</v>
      </c>
      <c r="I6451">
        <v>12.6</v>
      </c>
      <c r="J6451" t="s">
        <v>145</v>
      </c>
      <c r="K6451" t="s">
        <v>137</v>
      </c>
      <c r="L6451">
        <f>I6451*$Q$2/1000</f>
        <v>4.6620000000000003E-3</v>
      </c>
    </row>
    <row r="6452" spans="1:12">
      <c r="A6452" s="118">
        <v>45139</v>
      </c>
      <c r="B6452" t="s">
        <v>13036</v>
      </c>
      <c r="C6452" t="s">
        <v>13035</v>
      </c>
      <c r="D6452" t="s">
        <v>14207</v>
      </c>
      <c r="E6452" t="s">
        <v>14206</v>
      </c>
      <c r="F6452" s="119" t="s">
        <v>14205</v>
      </c>
      <c r="G6452" t="s">
        <v>14204</v>
      </c>
      <c r="H6452" t="s">
        <v>13030</v>
      </c>
      <c r="I6452">
        <v>12.6</v>
      </c>
      <c r="J6452" t="s">
        <v>145</v>
      </c>
      <c r="K6452" t="s">
        <v>137</v>
      </c>
      <c r="L6452">
        <f>I6452*$Q$2/1000</f>
        <v>4.6620000000000003E-3</v>
      </c>
    </row>
    <row r="6453" spans="1:12">
      <c r="A6453" s="118">
        <v>45139</v>
      </c>
      <c r="B6453" t="s">
        <v>13036</v>
      </c>
      <c r="C6453" t="s">
        <v>13035</v>
      </c>
      <c r="D6453" t="s">
        <v>13503</v>
      </c>
      <c r="E6453" t="s">
        <v>14203</v>
      </c>
      <c r="F6453" s="119" t="s">
        <v>14202</v>
      </c>
      <c r="G6453" t="s">
        <v>14201</v>
      </c>
      <c r="H6453" t="s">
        <v>13030</v>
      </c>
      <c r="I6453">
        <v>12.6</v>
      </c>
      <c r="J6453" t="s">
        <v>145</v>
      </c>
      <c r="K6453" t="s">
        <v>137</v>
      </c>
      <c r="L6453">
        <f>I6453*$Q$2/1000</f>
        <v>4.6620000000000003E-3</v>
      </c>
    </row>
    <row r="6454" spans="1:12">
      <c r="A6454" s="118">
        <v>45139</v>
      </c>
      <c r="B6454" t="s">
        <v>13036</v>
      </c>
      <c r="C6454" t="s">
        <v>13035</v>
      </c>
      <c r="D6454" t="s">
        <v>13941</v>
      </c>
      <c r="E6454" t="s">
        <v>14200</v>
      </c>
      <c r="F6454" s="119" t="s">
        <v>14198</v>
      </c>
      <c r="G6454" t="s">
        <v>14197</v>
      </c>
      <c r="H6454" t="s">
        <v>13030</v>
      </c>
      <c r="I6454">
        <v>12.6</v>
      </c>
      <c r="J6454" t="s">
        <v>145</v>
      </c>
      <c r="K6454" t="s">
        <v>137</v>
      </c>
      <c r="L6454">
        <f>I6454*$Q$2/1000</f>
        <v>4.6620000000000003E-3</v>
      </c>
    </row>
    <row r="6455" spans="1:12">
      <c r="A6455" s="118">
        <v>45139</v>
      </c>
      <c r="B6455" t="s">
        <v>13036</v>
      </c>
      <c r="C6455" t="s">
        <v>13035</v>
      </c>
      <c r="D6455" t="s">
        <v>13941</v>
      </c>
      <c r="E6455" t="s">
        <v>14199</v>
      </c>
      <c r="F6455" s="119" t="s">
        <v>14198</v>
      </c>
      <c r="G6455" t="s">
        <v>14197</v>
      </c>
      <c r="H6455" t="s">
        <v>13030</v>
      </c>
      <c r="I6455">
        <v>12.6</v>
      </c>
      <c r="J6455" t="s">
        <v>145</v>
      </c>
      <c r="K6455" t="s">
        <v>137</v>
      </c>
      <c r="L6455">
        <f>I6455*$Q$2/1000</f>
        <v>4.6620000000000003E-3</v>
      </c>
    </row>
    <row r="6456" spans="1:12">
      <c r="A6456" s="118">
        <v>45139</v>
      </c>
      <c r="B6456" t="s">
        <v>13036</v>
      </c>
      <c r="C6456" t="s">
        <v>13035</v>
      </c>
      <c r="D6456" t="s">
        <v>14003</v>
      </c>
      <c r="E6456" t="s">
        <v>14196</v>
      </c>
      <c r="F6456" s="119">
        <v>101047262</v>
      </c>
      <c r="G6456" t="s">
        <v>14001</v>
      </c>
      <c r="H6456" t="s">
        <v>13030</v>
      </c>
      <c r="I6456">
        <v>12.6</v>
      </c>
      <c r="J6456" t="s">
        <v>145</v>
      </c>
      <c r="K6456" t="s">
        <v>137</v>
      </c>
      <c r="L6456">
        <f>I6456*$Q$2/1000</f>
        <v>4.6620000000000003E-3</v>
      </c>
    </row>
    <row r="6457" spans="1:12">
      <c r="A6457" s="118">
        <v>45139</v>
      </c>
      <c r="B6457" t="s">
        <v>13036</v>
      </c>
      <c r="C6457" t="s">
        <v>13035</v>
      </c>
      <c r="D6457" t="s">
        <v>13885</v>
      </c>
      <c r="E6457" t="s">
        <v>14195</v>
      </c>
      <c r="F6457" s="119" t="s">
        <v>14031</v>
      </c>
      <c r="G6457" t="s">
        <v>14030</v>
      </c>
      <c r="H6457" t="s">
        <v>13030</v>
      </c>
      <c r="I6457">
        <v>12.6</v>
      </c>
      <c r="J6457" t="s">
        <v>145</v>
      </c>
      <c r="K6457" t="s">
        <v>137</v>
      </c>
      <c r="L6457">
        <f>I6457*$Q$2/1000</f>
        <v>4.6620000000000003E-3</v>
      </c>
    </row>
    <row r="6458" spans="1:12">
      <c r="A6458" s="118">
        <v>45139</v>
      </c>
      <c r="B6458" t="s">
        <v>13036</v>
      </c>
      <c r="C6458" t="s">
        <v>13035</v>
      </c>
      <c r="D6458" t="s">
        <v>14194</v>
      </c>
      <c r="E6458" t="s">
        <v>14193</v>
      </c>
      <c r="F6458" s="119">
        <v>926</v>
      </c>
      <c r="G6458" t="s">
        <v>13055</v>
      </c>
      <c r="H6458" t="s">
        <v>13030</v>
      </c>
      <c r="I6458">
        <v>12.6</v>
      </c>
      <c r="J6458" t="s">
        <v>145</v>
      </c>
      <c r="K6458" t="s">
        <v>137</v>
      </c>
      <c r="L6458">
        <f>I6458*$Q$2/1000</f>
        <v>4.6620000000000003E-3</v>
      </c>
    </row>
    <row r="6459" spans="1:12">
      <c r="A6459" s="118">
        <v>45139</v>
      </c>
      <c r="B6459" t="s">
        <v>13036</v>
      </c>
      <c r="C6459" t="s">
        <v>13035</v>
      </c>
      <c r="D6459" t="s">
        <v>14113</v>
      </c>
      <c r="E6459" t="s">
        <v>14192</v>
      </c>
      <c r="F6459" s="119">
        <v>3445384</v>
      </c>
      <c r="G6459" t="s">
        <v>14088</v>
      </c>
      <c r="H6459" t="s">
        <v>13030</v>
      </c>
      <c r="I6459">
        <v>12.6</v>
      </c>
      <c r="J6459" t="s">
        <v>145</v>
      </c>
      <c r="K6459" t="s">
        <v>137</v>
      </c>
      <c r="L6459">
        <f>I6459*$Q$2/1000</f>
        <v>4.6620000000000003E-3</v>
      </c>
    </row>
    <row r="6460" spans="1:12">
      <c r="A6460" s="118">
        <v>45139</v>
      </c>
      <c r="B6460" t="s">
        <v>13036</v>
      </c>
      <c r="C6460" t="s">
        <v>13035</v>
      </c>
      <c r="D6460" t="s">
        <v>14191</v>
      </c>
      <c r="E6460" t="s">
        <v>14190</v>
      </c>
      <c r="F6460" s="119" t="s">
        <v>14189</v>
      </c>
      <c r="G6460" t="s">
        <v>14188</v>
      </c>
      <c r="H6460" t="s">
        <v>13030</v>
      </c>
      <c r="I6460">
        <v>12.6</v>
      </c>
      <c r="J6460" t="s">
        <v>145</v>
      </c>
      <c r="K6460" t="s">
        <v>137</v>
      </c>
      <c r="L6460">
        <f>I6460*$Q$2/1000</f>
        <v>4.6620000000000003E-3</v>
      </c>
    </row>
    <row r="6461" spans="1:12">
      <c r="A6461" s="118">
        <v>45139</v>
      </c>
      <c r="B6461" t="s">
        <v>13036</v>
      </c>
      <c r="C6461" t="s">
        <v>13035</v>
      </c>
      <c r="D6461" t="s">
        <v>14187</v>
      </c>
      <c r="E6461" t="s">
        <v>14186</v>
      </c>
      <c r="F6461" s="119" t="s">
        <v>14185</v>
      </c>
      <c r="G6461" t="s">
        <v>14184</v>
      </c>
      <c r="H6461" t="s">
        <v>13030</v>
      </c>
      <c r="I6461">
        <v>12.6</v>
      </c>
      <c r="J6461" t="s">
        <v>145</v>
      </c>
      <c r="K6461" t="s">
        <v>137</v>
      </c>
      <c r="L6461">
        <f>I6461*$Q$2/1000</f>
        <v>4.6620000000000003E-3</v>
      </c>
    </row>
    <row r="6462" spans="1:12">
      <c r="A6462" s="118">
        <v>45139</v>
      </c>
      <c r="B6462" t="s">
        <v>13036</v>
      </c>
      <c r="C6462" t="s">
        <v>13035</v>
      </c>
      <c r="D6462" t="s">
        <v>14183</v>
      </c>
      <c r="E6462" t="s">
        <v>14182</v>
      </c>
      <c r="F6462" s="119">
        <v>1</v>
      </c>
      <c r="G6462" t="s">
        <v>667</v>
      </c>
      <c r="H6462" t="s">
        <v>13030</v>
      </c>
      <c r="I6462">
        <v>12.6</v>
      </c>
      <c r="J6462" t="s">
        <v>145</v>
      </c>
      <c r="K6462" t="s">
        <v>137</v>
      </c>
      <c r="L6462">
        <f>I6462*$Q$2/1000</f>
        <v>4.6620000000000003E-3</v>
      </c>
    </row>
    <row r="6463" spans="1:12">
      <c r="A6463" s="118">
        <v>45108</v>
      </c>
      <c r="B6463" t="s">
        <v>180</v>
      </c>
      <c r="C6463" t="s">
        <v>179</v>
      </c>
      <c r="D6463" t="s">
        <v>14181</v>
      </c>
      <c r="E6463" t="s">
        <v>14180</v>
      </c>
      <c r="F6463">
        <v>101024834</v>
      </c>
      <c r="G6463" t="s">
        <v>14179</v>
      </c>
      <c r="H6463" t="s">
        <v>174</v>
      </c>
      <c r="I6463">
        <v>3154</v>
      </c>
      <c r="J6463" t="s">
        <v>173</v>
      </c>
      <c r="K6463" t="s">
        <v>172</v>
      </c>
      <c r="L6463">
        <f>I6463*$Q$3/(1000/25)</f>
        <v>2.5295079999999999</v>
      </c>
    </row>
    <row r="6464" spans="1:12">
      <c r="A6464" s="118">
        <v>45139</v>
      </c>
      <c r="B6464" t="s">
        <v>13036</v>
      </c>
      <c r="C6464" t="s">
        <v>13035</v>
      </c>
      <c r="D6464" t="s">
        <v>13753</v>
      </c>
      <c r="E6464" t="s">
        <v>14178</v>
      </c>
      <c r="F6464" s="119" t="s">
        <v>13522</v>
      </c>
      <c r="G6464" t="s">
        <v>13521</v>
      </c>
      <c r="H6464" t="s">
        <v>13030</v>
      </c>
      <c r="I6464">
        <v>12.6</v>
      </c>
      <c r="J6464" t="s">
        <v>145</v>
      </c>
      <c r="K6464" t="s">
        <v>137</v>
      </c>
      <c r="L6464">
        <f>I6464*$Q$2/1000</f>
        <v>4.6620000000000003E-3</v>
      </c>
    </row>
    <row r="6465" spans="1:12">
      <c r="A6465" s="118">
        <v>45139</v>
      </c>
      <c r="B6465" t="s">
        <v>13036</v>
      </c>
      <c r="C6465" t="s">
        <v>13035</v>
      </c>
      <c r="D6465" t="s">
        <v>13922</v>
      </c>
      <c r="E6465" t="s">
        <v>14177</v>
      </c>
      <c r="F6465" s="119" t="s">
        <v>13623</v>
      </c>
      <c r="G6465" t="s">
        <v>13622</v>
      </c>
      <c r="H6465" t="s">
        <v>13030</v>
      </c>
      <c r="I6465">
        <v>12.6</v>
      </c>
      <c r="J6465" t="s">
        <v>145</v>
      </c>
      <c r="K6465" t="s">
        <v>137</v>
      </c>
      <c r="L6465">
        <f>I6465*$Q$2/1000</f>
        <v>4.6620000000000003E-3</v>
      </c>
    </row>
    <row r="6466" spans="1:12">
      <c r="A6466" s="118">
        <v>45139</v>
      </c>
      <c r="B6466" t="s">
        <v>13036</v>
      </c>
      <c r="C6466" t="s">
        <v>13035</v>
      </c>
      <c r="D6466" t="s">
        <v>14128</v>
      </c>
      <c r="E6466" t="s">
        <v>14176</v>
      </c>
      <c r="F6466" s="119" t="s">
        <v>13271</v>
      </c>
      <c r="G6466" t="s">
        <v>13270</v>
      </c>
      <c r="H6466" t="s">
        <v>13030</v>
      </c>
      <c r="I6466">
        <v>12.6</v>
      </c>
      <c r="J6466" t="s">
        <v>145</v>
      </c>
      <c r="K6466" t="s">
        <v>137</v>
      </c>
      <c r="L6466">
        <f>I6466*$Q$2/1000</f>
        <v>4.6620000000000003E-3</v>
      </c>
    </row>
    <row r="6467" spans="1:12">
      <c r="A6467" s="118">
        <v>45139</v>
      </c>
      <c r="B6467" t="s">
        <v>13036</v>
      </c>
      <c r="C6467" t="s">
        <v>13035</v>
      </c>
      <c r="D6467" t="s">
        <v>13230</v>
      </c>
      <c r="E6467" t="s">
        <v>14175</v>
      </c>
      <c r="F6467" s="119">
        <v>33202552</v>
      </c>
      <c r="G6467" t="s">
        <v>14174</v>
      </c>
      <c r="H6467" t="s">
        <v>13030</v>
      </c>
      <c r="I6467">
        <v>12.6</v>
      </c>
      <c r="J6467" t="s">
        <v>145</v>
      </c>
      <c r="K6467" t="s">
        <v>137</v>
      </c>
      <c r="L6467">
        <f>I6467*$Q$2/1000</f>
        <v>4.6620000000000003E-3</v>
      </c>
    </row>
    <row r="6468" spans="1:12">
      <c r="A6468" s="118">
        <v>45139</v>
      </c>
      <c r="B6468" t="s">
        <v>13036</v>
      </c>
      <c r="C6468" t="s">
        <v>13035</v>
      </c>
      <c r="D6468" t="s">
        <v>13230</v>
      </c>
      <c r="E6468" t="s">
        <v>14173</v>
      </c>
      <c r="F6468" s="119" t="s">
        <v>13686</v>
      </c>
      <c r="G6468" t="s">
        <v>13685</v>
      </c>
      <c r="H6468" t="s">
        <v>13030</v>
      </c>
      <c r="I6468">
        <v>12.6</v>
      </c>
      <c r="J6468" t="s">
        <v>145</v>
      </c>
      <c r="K6468" t="s">
        <v>137</v>
      </c>
      <c r="L6468">
        <f>I6468*$Q$2/1000</f>
        <v>4.6620000000000003E-3</v>
      </c>
    </row>
    <row r="6469" spans="1:12">
      <c r="A6469" s="118">
        <v>45139</v>
      </c>
      <c r="B6469" t="s">
        <v>13036</v>
      </c>
      <c r="C6469" t="s">
        <v>13035</v>
      </c>
      <c r="D6469" t="s">
        <v>13051</v>
      </c>
      <c r="E6469" t="s">
        <v>14172</v>
      </c>
      <c r="F6469" s="119" t="s">
        <v>14095</v>
      </c>
      <c r="G6469" t="s">
        <v>14094</v>
      </c>
      <c r="H6469" t="s">
        <v>13030</v>
      </c>
      <c r="I6469">
        <v>12.6</v>
      </c>
      <c r="J6469" t="s">
        <v>145</v>
      </c>
      <c r="K6469" t="s">
        <v>137</v>
      </c>
      <c r="L6469">
        <f>I6469*$Q$2/1000</f>
        <v>4.6620000000000003E-3</v>
      </c>
    </row>
    <row r="6470" spans="1:12">
      <c r="A6470" s="118">
        <v>45139</v>
      </c>
      <c r="B6470" t="s">
        <v>13036</v>
      </c>
      <c r="C6470" t="s">
        <v>13035</v>
      </c>
      <c r="D6470" t="s">
        <v>14128</v>
      </c>
      <c r="E6470" t="s">
        <v>14171</v>
      </c>
      <c r="F6470" s="119">
        <v>101018493</v>
      </c>
      <c r="G6470" t="s">
        <v>13058</v>
      </c>
      <c r="H6470" t="s">
        <v>13030</v>
      </c>
      <c r="I6470">
        <v>12.6</v>
      </c>
      <c r="J6470" t="s">
        <v>145</v>
      </c>
      <c r="K6470" t="s">
        <v>137</v>
      </c>
      <c r="L6470">
        <f>I6470*$Q$2/1000</f>
        <v>4.6620000000000003E-3</v>
      </c>
    </row>
    <row r="6471" spans="1:12">
      <c r="A6471" s="118">
        <v>45139</v>
      </c>
      <c r="B6471" t="s">
        <v>13036</v>
      </c>
      <c r="C6471" t="s">
        <v>13035</v>
      </c>
      <c r="D6471" t="s">
        <v>13249</v>
      </c>
      <c r="E6471" t="s">
        <v>14170</v>
      </c>
      <c r="F6471" s="119" t="s">
        <v>14169</v>
      </c>
      <c r="G6471" t="s">
        <v>14168</v>
      </c>
      <c r="H6471" t="s">
        <v>13030</v>
      </c>
      <c r="I6471">
        <v>12.6</v>
      </c>
      <c r="J6471" t="s">
        <v>145</v>
      </c>
      <c r="K6471" t="s">
        <v>137</v>
      </c>
      <c r="L6471">
        <f>I6471*$Q$2/1000</f>
        <v>4.6620000000000003E-3</v>
      </c>
    </row>
    <row r="6472" spans="1:12">
      <c r="A6472" s="118">
        <v>45139</v>
      </c>
      <c r="B6472" t="s">
        <v>13036</v>
      </c>
      <c r="C6472" t="s">
        <v>13035</v>
      </c>
      <c r="D6472" t="s">
        <v>14167</v>
      </c>
      <c r="E6472" t="s">
        <v>14166</v>
      </c>
      <c r="F6472" s="119">
        <v>101043744</v>
      </c>
      <c r="G6472" t="s">
        <v>13750</v>
      </c>
      <c r="H6472" t="s">
        <v>13030</v>
      </c>
      <c r="I6472">
        <v>12.6</v>
      </c>
      <c r="J6472" t="s">
        <v>145</v>
      </c>
      <c r="K6472" t="s">
        <v>137</v>
      </c>
      <c r="L6472">
        <f>I6472*$Q$2/1000</f>
        <v>4.6620000000000003E-3</v>
      </c>
    </row>
    <row r="6473" spans="1:12">
      <c r="A6473" s="118">
        <v>45139</v>
      </c>
      <c r="B6473" t="s">
        <v>13036</v>
      </c>
      <c r="C6473" t="s">
        <v>13035</v>
      </c>
      <c r="D6473" t="s">
        <v>13885</v>
      </c>
      <c r="E6473" t="s">
        <v>14165</v>
      </c>
      <c r="F6473" s="119" t="s">
        <v>14164</v>
      </c>
      <c r="G6473" t="s">
        <v>14163</v>
      </c>
      <c r="H6473" t="s">
        <v>13030</v>
      </c>
      <c r="I6473">
        <v>12.6</v>
      </c>
      <c r="J6473" t="s">
        <v>145</v>
      </c>
      <c r="K6473" t="s">
        <v>137</v>
      </c>
      <c r="L6473">
        <f>I6473*$Q$2/1000</f>
        <v>4.6620000000000003E-3</v>
      </c>
    </row>
    <row r="6474" spans="1:12">
      <c r="A6474" s="118">
        <v>45139</v>
      </c>
      <c r="B6474" t="s">
        <v>13036</v>
      </c>
      <c r="C6474" t="s">
        <v>13035</v>
      </c>
      <c r="D6474" t="s">
        <v>14162</v>
      </c>
      <c r="E6474" t="s">
        <v>14161</v>
      </c>
      <c r="F6474" s="119">
        <v>51205165</v>
      </c>
      <c r="G6474" t="s">
        <v>14068</v>
      </c>
      <c r="H6474" t="s">
        <v>13030</v>
      </c>
      <c r="I6474">
        <v>12.6</v>
      </c>
      <c r="J6474" t="s">
        <v>145</v>
      </c>
      <c r="K6474" t="s">
        <v>137</v>
      </c>
      <c r="L6474">
        <f>I6474*$Q$2/1000</f>
        <v>4.6620000000000003E-3</v>
      </c>
    </row>
    <row r="6475" spans="1:12">
      <c r="A6475" s="118">
        <v>45108</v>
      </c>
      <c r="B6475" t="s">
        <v>180</v>
      </c>
      <c r="C6475" t="s">
        <v>179</v>
      </c>
      <c r="D6475" t="s">
        <v>14160</v>
      </c>
      <c r="E6475" t="s">
        <v>14159</v>
      </c>
      <c r="F6475">
        <v>101041730</v>
      </c>
      <c r="G6475" t="s">
        <v>13895</v>
      </c>
      <c r="H6475" t="s">
        <v>174</v>
      </c>
      <c r="I6475">
        <v>3154</v>
      </c>
      <c r="J6475" t="s">
        <v>173</v>
      </c>
      <c r="K6475" t="s">
        <v>172</v>
      </c>
      <c r="L6475">
        <f>I6475*$Q$3/(1000/25)</f>
        <v>2.5295079999999999</v>
      </c>
    </row>
    <row r="6476" spans="1:12">
      <c r="A6476" s="118">
        <v>45139</v>
      </c>
      <c r="B6476" t="s">
        <v>13036</v>
      </c>
      <c r="C6476" t="s">
        <v>13035</v>
      </c>
      <c r="D6476" t="s">
        <v>13384</v>
      </c>
      <c r="E6476" t="s">
        <v>14158</v>
      </c>
      <c r="F6476" s="119" t="s">
        <v>14016</v>
      </c>
      <c r="G6476" t="s">
        <v>14015</v>
      </c>
      <c r="H6476" t="s">
        <v>13030</v>
      </c>
      <c r="I6476">
        <v>12.6</v>
      </c>
      <c r="J6476" t="s">
        <v>145</v>
      </c>
      <c r="K6476" t="s">
        <v>137</v>
      </c>
      <c r="L6476">
        <f>I6476*$Q$2/1000</f>
        <v>4.6620000000000003E-3</v>
      </c>
    </row>
    <row r="6477" spans="1:12">
      <c r="A6477" s="118">
        <v>45139</v>
      </c>
      <c r="B6477" t="s">
        <v>13036</v>
      </c>
      <c r="C6477" t="s">
        <v>13035</v>
      </c>
      <c r="D6477" t="s">
        <v>13051</v>
      </c>
      <c r="E6477" t="s">
        <v>14157</v>
      </c>
      <c r="F6477" s="119">
        <v>31203538</v>
      </c>
      <c r="G6477" t="s">
        <v>14156</v>
      </c>
      <c r="H6477" t="s">
        <v>13030</v>
      </c>
      <c r="I6477">
        <v>12.6</v>
      </c>
      <c r="J6477" t="s">
        <v>145</v>
      </c>
      <c r="K6477" t="s">
        <v>137</v>
      </c>
      <c r="L6477">
        <f>I6477*$Q$2/1000</f>
        <v>4.6620000000000003E-3</v>
      </c>
    </row>
    <row r="6478" spans="1:12">
      <c r="A6478" s="118">
        <v>45139</v>
      </c>
      <c r="B6478" t="s">
        <v>13036</v>
      </c>
      <c r="C6478" t="s">
        <v>13035</v>
      </c>
      <c r="D6478" t="s">
        <v>13051</v>
      </c>
      <c r="E6478" t="s">
        <v>14155</v>
      </c>
      <c r="F6478" s="119">
        <v>85201597</v>
      </c>
      <c r="G6478" t="s">
        <v>13285</v>
      </c>
      <c r="H6478" t="s">
        <v>13030</v>
      </c>
      <c r="I6478">
        <v>12.6</v>
      </c>
      <c r="J6478" t="s">
        <v>145</v>
      </c>
      <c r="K6478" t="s">
        <v>137</v>
      </c>
      <c r="L6478">
        <f>I6478*$Q$2/1000</f>
        <v>4.6620000000000003E-3</v>
      </c>
    </row>
    <row r="6479" spans="1:12">
      <c r="A6479" s="118">
        <v>45139</v>
      </c>
      <c r="B6479" t="s">
        <v>13036</v>
      </c>
      <c r="C6479" t="s">
        <v>13035</v>
      </c>
      <c r="D6479" t="s">
        <v>13621</v>
      </c>
      <c r="E6479" t="s">
        <v>14154</v>
      </c>
      <c r="F6479" s="119">
        <v>101030888</v>
      </c>
      <c r="G6479" t="s">
        <v>13188</v>
      </c>
      <c r="H6479" t="s">
        <v>13030</v>
      </c>
      <c r="I6479">
        <v>12.6</v>
      </c>
      <c r="J6479" t="s">
        <v>145</v>
      </c>
      <c r="K6479" t="s">
        <v>137</v>
      </c>
      <c r="L6479">
        <f>I6479*$Q$2/1000</f>
        <v>4.6620000000000003E-3</v>
      </c>
    </row>
    <row r="6480" spans="1:12">
      <c r="A6480" s="118">
        <v>45139</v>
      </c>
      <c r="B6480" t="s">
        <v>13036</v>
      </c>
      <c r="C6480" t="s">
        <v>13035</v>
      </c>
      <c r="D6480" t="s">
        <v>14128</v>
      </c>
      <c r="E6480" t="s">
        <v>14153</v>
      </c>
      <c r="F6480" s="119">
        <v>30202001</v>
      </c>
      <c r="G6480" t="s">
        <v>13402</v>
      </c>
      <c r="H6480" t="s">
        <v>13030</v>
      </c>
      <c r="I6480">
        <v>12.6</v>
      </c>
      <c r="J6480" t="s">
        <v>145</v>
      </c>
      <c r="K6480" t="s">
        <v>137</v>
      </c>
      <c r="L6480">
        <f>I6480*$Q$2/1000</f>
        <v>4.6620000000000003E-3</v>
      </c>
    </row>
    <row r="6481" spans="1:12">
      <c r="A6481" s="118">
        <v>45139</v>
      </c>
      <c r="B6481" t="s">
        <v>13036</v>
      </c>
      <c r="C6481" t="s">
        <v>13035</v>
      </c>
      <c r="D6481" t="s">
        <v>13249</v>
      </c>
      <c r="E6481" t="s">
        <v>14152</v>
      </c>
      <c r="F6481" s="119" t="s">
        <v>13645</v>
      </c>
      <c r="G6481" t="s">
        <v>13644</v>
      </c>
      <c r="H6481" t="s">
        <v>13030</v>
      </c>
      <c r="I6481">
        <v>12.6</v>
      </c>
      <c r="J6481" t="s">
        <v>145</v>
      </c>
      <c r="K6481" t="s">
        <v>137</v>
      </c>
      <c r="L6481">
        <f>I6481*$Q$2/1000</f>
        <v>4.6620000000000003E-3</v>
      </c>
    </row>
    <row r="6482" spans="1:12">
      <c r="A6482" s="118">
        <v>45139</v>
      </c>
      <c r="B6482" t="s">
        <v>13036</v>
      </c>
      <c r="C6482" t="s">
        <v>13035</v>
      </c>
      <c r="D6482" t="s">
        <v>13885</v>
      </c>
      <c r="E6482" t="s">
        <v>14151</v>
      </c>
      <c r="F6482" s="119">
        <v>101031721</v>
      </c>
      <c r="G6482" t="s">
        <v>13844</v>
      </c>
      <c r="H6482" t="s">
        <v>13030</v>
      </c>
      <c r="I6482">
        <v>12.6</v>
      </c>
      <c r="J6482" t="s">
        <v>145</v>
      </c>
      <c r="K6482" t="s">
        <v>137</v>
      </c>
      <c r="L6482">
        <f>I6482*$Q$2/1000</f>
        <v>4.6620000000000003E-3</v>
      </c>
    </row>
    <row r="6483" spans="1:12">
      <c r="A6483" s="118">
        <v>45078</v>
      </c>
      <c r="B6483" t="s">
        <v>5342</v>
      </c>
      <c r="C6483" t="s">
        <v>5341</v>
      </c>
      <c r="D6483" t="s">
        <v>6512</v>
      </c>
      <c r="E6483" t="s">
        <v>14150</v>
      </c>
      <c r="F6483" t="s">
        <v>6510</v>
      </c>
      <c r="G6483" t="s">
        <v>6509</v>
      </c>
      <c r="H6483" t="s">
        <v>5336</v>
      </c>
      <c r="I6483">
        <v>49.6</v>
      </c>
      <c r="J6483" t="s">
        <v>223</v>
      </c>
      <c r="K6483" t="s">
        <v>137</v>
      </c>
      <c r="L6483">
        <f>I6483*$Q$5/1000</f>
        <v>5.0430800000000005E-2</v>
      </c>
    </row>
    <row r="6484" spans="1:12">
      <c r="A6484" s="118">
        <v>45139</v>
      </c>
      <c r="B6484" t="s">
        <v>13036</v>
      </c>
      <c r="C6484" t="s">
        <v>13035</v>
      </c>
      <c r="D6484" t="s">
        <v>13922</v>
      </c>
      <c r="E6484" t="s">
        <v>14149</v>
      </c>
      <c r="F6484" s="119" t="s">
        <v>13505</v>
      </c>
      <c r="G6484" t="s">
        <v>13504</v>
      </c>
      <c r="H6484" t="s">
        <v>13030</v>
      </c>
      <c r="I6484">
        <v>12.6</v>
      </c>
      <c r="J6484" t="s">
        <v>145</v>
      </c>
      <c r="K6484" t="s">
        <v>137</v>
      </c>
      <c r="L6484">
        <f>I6484*$Q$2/1000</f>
        <v>4.6620000000000003E-3</v>
      </c>
    </row>
    <row r="6485" spans="1:12">
      <c r="A6485" s="118">
        <v>45139</v>
      </c>
      <c r="B6485" t="s">
        <v>13036</v>
      </c>
      <c r="C6485" t="s">
        <v>13035</v>
      </c>
      <c r="D6485" t="s">
        <v>13941</v>
      </c>
      <c r="E6485" t="s">
        <v>14148</v>
      </c>
      <c r="F6485" s="119">
        <v>101027025</v>
      </c>
      <c r="G6485" t="s">
        <v>13498</v>
      </c>
      <c r="H6485" t="s">
        <v>13030</v>
      </c>
      <c r="I6485">
        <v>12.6</v>
      </c>
      <c r="J6485" t="s">
        <v>145</v>
      </c>
      <c r="K6485" t="s">
        <v>137</v>
      </c>
      <c r="L6485">
        <f>I6485*$Q$2/1000</f>
        <v>4.6620000000000003E-3</v>
      </c>
    </row>
    <row r="6486" spans="1:12">
      <c r="A6486" s="118">
        <v>45139</v>
      </c>
      <c r="B6486" t="s">
        <v>13036</v>
      </c>
      <c r="C6486" t="s">
        <v>13035</v>
      </c>
      <c r="D6486" t="s">
        <v>14147</v>
      </c>
      <c r="E6486" t="s">
        <v>14146</v>
      </c>
      <c r="F6486" s="119" t="s">
        <v>14145</v>
      </c>
      <c r="G6486" t="s">
        <v>14144</v>
      </c>
      <c r="H6486" t="s">
        <v>13030</v>
      </c>
      <c r="I6486">
        <v>12.6</v>
      </c>
      <c r="J6486" t="s">
        <v>145</v>
      </c>
      <c r="K6486" t="s">
        <v>137</v>
      </c>
      <c r="L6486">
        <f>I6486*$Q$2/1000</f>
        <v>4.6620000000000003E-3</v>
      </c>
    </row>
    <row r="6487" spans="1:12">
      <c r="A6487" s="118">
        <v>45139</v>
      </c>
      <c r="B6487" t="s">
        <v>13036</v>
      </c>
      <c r="C6487" t="s">
        <v>13035</v>
      </c>
      <c r="D6487" t="s">
        <v>13082</v>
      </c>
      <c r="E6487" t="s">
        <v>14143</v>
      </c>
      <c r="F6487" s="119" t="s">
        <v>13487</v>
      </c>
      <c r="G6487" t="s">
        <v>13486</v>
      </c>
      <c r="H6487" t="s">
        <v>13030</v>
      </c>
      <c r="I6487">
        <v>12.6</v>
      </c>
      <c r="J6487" t="s">
        <v>145</v>
      </c>
      <c r="K6487" t="s">
        <v>137</v>
      </c>
      <c r="L6487">
        <f>I6487*$Q$2/1000</f>
        <v>4.6620000000000003E-3</v>
      </c>
    </row>
    <row r="6488" spans="1:12">
      <c r="A6488" s="118">
        <v>45139</v>
      </c>
      <c r="B6488" t="s">
        <v>13036</v>
      </c>
      <c r="C6488" t="s">
        <v>13035</v>
      </c>
      <c r="D6488" t="s">
        <v>13174</v>
      </c>
      <c r="E6488" t="s">
        <v>14142</v>
      </c>
      <c r="F6488" s="119">
        <v>1</v>
      </c>
      <c r="G6488" t="s">
        <v>667</v>
      </c>
      <c r="H6488" t="s">
        <v>13030</v>
      </c>
      <c r="I6488">
        <v>12.6</v>
      </c>
      <c r="J6488" t="s">
        <v>145</v>
      </c>
      <c r="K6488" t="s">
        <v>137</v>
      </c>
      <c r="L6488">
        <f>I6488*$Q$2/1000</f>
        <v>4.6620000000000003E-3</v>
      </c>
    </row>
    <row r="6489" spans="1:12">
      <c r="A6489" s="118">
        <v>45139</v>
      </c>
      <c r="B6489" t="s">
        <v>13036</v>
      </c>
      <c r="C6489" t="s">
        <v>13035</v>
      </c>
      <c r="D6489" t="s">
        <v>13597</v>
      </c>
      <c r="E6489" t="s">
        <v>14141</v>
      </c>
      <c r="F6489" s="119" t="s">
        <v>13238</v>
      </c>
      <c r="G6489" t="s">
        <v>13237</v>
      </c>
      <c r="H6489" t="s">
        <v>13030</v>
      </c>
      <c r="I6489">
        <v>12.6</v>
      </c>
      <c r="J6489" t="s">
        <v>145</v>
      </c>
      <c r="K6489" t="s">
        <v>137</v>
      </c>
      <c r="L6489">
        <f>I6489*$Q$2/1000</f>
        <v>4.6620000000000003E-3</v>
      </c>
    </row>
    <row r="6490" spans="1:12">
      <c r="A6490" s="118">
        <v>45139</v>
      </c>
      <c r="B6490" t="s">
        <v>13036</v>
      </c>
      <c r="C6490" t="s">
        <v>13035</v>
      </c>
      <c r="D6490" t="s">
        <v>13610</v>
      </c>
      <c r="E6490" t="s">
        <v>14140</v>
      </c>
      <c r="F6490" s="119" t="s">
        <v>13694</v>
      </c>
      <c r="G6490" t="s">
        <v>13693</v>
      </c>
      <c r="H6490" t="s">
        <v>13030</v>
      </c>
      <c r="I6490">
        <v>12.6</v>
      </c>
      <c r="J6490" t="s">
        <v>145</v>
      </c>
      <c r="K6490" t="s">
        <v>137</v>
      </c>
      <c r="L6490">
        <f>I6490*$Q$2/1000</f>
        <v>4.6620000000000003E-3</v>
      </c>
    </row>
    <row r="6491" spans="1:12">
      <c r="A6491" s="118">
        <v>45139</v>
      </c>
      <c r="B6491" t="s">
        <v>13036</v>
      </c>
      <c r="C6491" t="s">
        <v>13035</v>
      </c>
      <c r="D6491" t="s">
        <v>14139</v>
      </c>
      <c r="E6491" t="s">
        <v>14138</v>
      </c>
      <c r="F6491" s="119">
        <v>23202445</v>
      </c>
      <c r="G6491" t="s">
        <v>13415</v>
      </c>
      <c r="H6491" t="s">
        <v>13030</v>
      </c>
      <c r="I6491">
        <v>12.6</v>
      </c>
      <c r="J6491" t="s">
        <v>145</v>
      </c>
      <c r="K6491" t="s">
        <v>137</v>
      </c>
      <c r="L6491">
        <f>I6491*$Q$2/1000</f>
        <v>4.6620000000000003E-3</v>
      </c>
    </row>
    <row r="6492" spans="1:12">
      <c r="A6492" s="118">
        <v>45139</v>
      </c>
      <c r="B6492" t="s">
        <v>13036</v>
      </c>
      <c r="C6492" t="s">
        <v>13035</v>
      </c>
      <c r="D6492" t="s">
        <v>14113</v>
      </c>
      <c r="E6492" t="s">
        <v>14137</v>
      </c>
      <c r="F6492" s="119">
        <v>3445337</v>
      </c>
      <c r="G6492" t="s">
        <v>13761</v>
      </c>
      <c r="H6492" t="s">
        <v>13030</v>
      </c>
      <c r="I6492">
        <v>12.6</v>
      </c>
      <c r="J6492" t="s">
        <v>145</v>
      </c>
      <c r="K6492" t="s">
        <v>137</v>
      </c>
      <c r="L6492">
        <f>I6492*$Q$2/1000</f>
        <v>4.6620000000000003E-3</v>
      </c>
    </row>
    <row r="6493" spans="1:12">
      <c r="A6493" s="118">
        <v>45108</v>
      </c>
      <c r="B6493" t="s">
        <v>261</v>
      </c>
      <c r="C6493" t="s">
        <v>260</v>
      </c>
      <c r="D6493" t="s">
        <v>14130</v>
      </c>
      <c r="E6493" t="s">
        <v>14136</v>
      </c>
      <c r="F6493">
        <v>21201414</v>
      </c>
      <c r="G6493" t="s">
        <v>12159</v>
      </c>
      <c r="H6493" t="s">
        <v>139</v>
      </c>
      <c r="I6493">
        <v>55</v>
      </c>
      <c r="J6493" t="s">
        <v>145</v>
      </c>
      <c r="K6493" t="s">
        <v>137</v>
      </c>
      <c r="L6493">
        <f>I6493*$Q$2/100/1000</f>
        <v>2.0350000000000001E-4</v>
      </c>
    </row>
    <row r="6494" spans="1:12">
      <c r="A6494" s="118">
        <v>45139</v>
      </c>
      <c r="B6494" t="s">
        <v>13036</v>
      </c>
      <c r="C6494" t="s">
        <v>13035</v>
      </c>
      <c r="D6494" t="s">
        <v>13230</v>
      </c>
      <c r="E6494" t="s">
        <v>14135</v>
      </c>
      <c r="F6494" s="119" t="s">
        <v>13265</v>
      </c>
      <c r="G6494" t="s">
        <v>13264</v>
      </c>
      <c r="H6494" t="s">
        <v>13030</v>
      </c>
      <c r="I6494">
        <v>12.6</v>
      </c>
      <c r="J6494" t="s">
        <v>145</v>
      </c>
      <c r="K6494" t="s">
        <v>137</v>
      </c>
      <c r="L6494">
        <f>I6494*$Q$2/1000</f>
        <v>4.6620000000000003E-3</v>
      </c>
    </row>
    <row r="6495" spans="1:12">
      <c r="A6495" s="118">
        <v>45139</v>
      </c>
      <c r="B6495" t="s">
        <v>13036</v>
      </c>
      <c r="C6495" t="s">
        <v>13035</v>
      </c>
      <c r="D6495" t="s">
        <v>14134</v>
      </c>
      <c r="E6495" t="s">
        <v>14133</v>
      </c>
      <c r="F6495" s="119" t="s">
        <v>14132</v>
      </c>
      <c r="G6495" t="s">
        <v>14131</v>
      </c>
      <c r="H6495" t="s">
        <v>13030</v>
      </c>
      <c r="I6495">
        <v>12.6</v>
      </c>
      <c r="J6495" t="s">
        <v>145</v>
      </c>
      <c r="K6495" t="s">
        <v>137</v>
      </c>
      <c r="L6495">
        <f>I6495*$Q$2/1000</f>
        <v>4.6620000000000003E-3</v>
      </c>
    </row>
    <row r="6496" spans="1:12">
      <c r="A6496" s="118">
        <v>45108</v>
      </c>
      <c r="B6496" t="s">
        <v>261</v>
      </c>
      <c r="C6496" t="s">
        <v>260</v>
      </c>
      <c r="D6496" t="s">
        <v>14130</v>
      </c>
      <c r="E6496" t="s">
        <v>14129</v>
      </c>
      <c r="F6496">
        <v>21201414</v>
      </c>
      <c r="G6496" t="s">
        <v>12159</v>
      </c>
      <c r="H6496" t="s">
        <v>139</v>
      </c>
      <c r="I6496">
        <v>55</v>
      </c>
      <c r="J6496" t="s">
        <v>145</v>
      </c>
      <c r="K6496" t="s">
        <v>137</v>
      </c>
      <c r="L6496">
        <f>I6496*$Q$2/100/1000</f>
        <v>2.0350000000000001E-4</v>
      </c>
    </row>
    <row r="6497" spans="1:12">
      <c r="A6497" s="118">
        <v>45139</v>
      </c>
      <c r="B6497" t="s">
        <v>13036</v>
      </c>
      <c r="C6497" t="s">
        <v>13035</v>
      </c>
      <c r="D6497" t="s">
        <v>14128</v>
      </c>
      <c r="E6497" t="s">
        <v>14127</v>
      </c>
      <c r="F6497" s="119">
        <v>101018492</v>
      </c>
      <c r="G6497" t="s">
        <v>13124</v>
      </c>
      <c r="H6497" t="s">
        <v>13030</v>
      </c>
      <c r="I6497">
        <v>12.6</v>
      </c>
      <c r="J6497" t="s">
        <v>145</v>
      </c>
      <c r="K6497" t="s">
        <v>137</v>
      </c>
      <c r="L6497">
        <f>I6497*$Q$2/1000</f>
        <v>4.6620000000000003E-3</v>
      </c>
    </row>
    <row r="6498" spans="1:12">
      <c r="A6498" s="118">
        <v>45139</v>
      </c>
      <c r="B6498" t="s">
        <v>13036</v>
      </c>
      <c r="C6498" t="s">
        <v>13035</v>
      </c>
      <c r="D6498" t="s">
        <v>13885</v>
      </c>
      <c r="E6498" t="s">
        <v>14126</v>
      </c>
      <c r="F6498" s="119" t="s">
        <v>13228</v>
      </c>
      <c r="G6498" t="s">
        <v>13227</v>
      </c>
      <c r="H6498" t="s">
        <v>13030</v>
      </c>
      <c r="I6498">
        <v>12.6</v>
      </c>
      <c r="J6498" t="s">
        <v>145</v>
      </c>
      <c r="K6498" t="s">
        <v>137</v>
      </c>
      <c r="L6498">
        <f>I6498*$Q$2/1000</f>
        <v>4.6620000000000003E-3</v>
      </c>
    </row>
    <row r="6499" spans="1:12">
      <c r="A6499" s="118">
        <v>45139</v>
      </c>
      <c r="B6499" t="s">
        <v>13036</v>
      </c>
      <c r="C6499" t="s">
        <v>13035</v>
      </c>
      <c r="D6499" t="s">
        <v>13597</v>
      </c>
      <c r="E6499" t="s">
        <v>14125</v>
      </c>
      <c r="F6499" s="119">
        <v>5645024</v>
      </c>
      <c r="G6499" t="s">
        <v>14124</v>
      </c>
      <c r="H6499" t="s">
        <v>13030</v>
      </c>
      <c r="I6499">
        <v>12.6</v>
      </c>
      <c r="J6499" t="s">
        <v>145</v>
      </c>
      <c r="K6499" t="s">
        <v>137</v>
      </c>
      <c r="L6499">
        <f>I6499*$Q$2/1000</f>
        <v>4.6620000000000003E-3</v>
      </c>
    </row>
    <row r="6500" spans="1:12">
      <c r="A6500" s="118">
        <v>45139</v>
      </c>
      <c r="B6500" t="s">
        <v>13036</v>
      </c>
      <c r="C6500" t="s">
        <v>13035</v>
      </c>
      <c r="D6500" t="s">
        <v>13384</v>
      </c>
      <c r="E6500" t="s">
        <v>14123</v>
      </c>
      <c r="F6500" s="119" t="s">
        <v>13866</v>
      </c>
      <c r="G6500" t="s">
        <v>13865</v>
      </c>
      <c r="H6500" t="s">
        <v>13030</v>
      </c>
      <c r="I6500">
        <v>12.6</v>
      </c>
      <c r="J6500" t="s">
        <v>145</v>
      </c>
      <c r="K6500" t="s">
        <v>137</v>
      </c>
      <c r="L6500">
        <f>I6500*$Q$2/1000</f>
        <v>4.6620000000000003E-3</v>
      </c>
    </row>
    <row r="6501" spans="1:12">
      <c r="A6501" s="118">
        <v>45139</v>
      </c>
      <c r="B6501" t="s">
        <v>13036</v>
      </c>
      <c r="C6501" t="s">
        <v>13035</v>
      </c>
      <c r="D6501" t="s">
        <v>13249</v>
      </c>
      <c r="E6501" t="s">
        <v>14122</v>
      </c>
      <c r="F6501" s="119" t="s">
        <v>14121</v>
      </c>
      <c r="G6501" t="s">
        <v>14120</v>
      </c>
      <c r="H6501" t="s">
        <v>13030</v>
      </c>
      <c r="I6501">
        <v>12.6</v>
      </c>
      <c r="J6501" t="s">
        <v>145</v>
      </c>
      <c r="K6501" t="s">
        <v>137</v>
      </c>
      <c r="L6501">
        <f>I6501*$Q$2/1000</f>
        <v>4.6620000000000003E-3</v>
      </c>
    </row>
    <row r="6502" spans="1:12">
      <c r="A6502" s="118">
        <v>45139</v>
      </c>
      <c r="B6502" t="s">
        <v>13036</v>
      </c>
      <c r="C6502" t="s">
        <v>13035</v>
      </c>
      <c r="D6502" t="s">
        <v>13597</v>
      </c>
      <c r="E6502" t="s">
        <v>14119</v>
      </c>
      <c r="F6502" s="119" t="s">
        <v>14118</v>
      </c>
      <c r="G6502" t="s">
        <v>14117</v>
      </c>
      <c r="H6502" t="s">
        <v>13030</v>
      </c>
      <c r="I6502">
        <v>12.6</v>
      </c>
      <c r="J6502" t="s">
        <v>145</v>
      </c>
      <c r="K6502" t="s">
        <v>137</v>
      </c>
      <c r="L6502">
        <f>I6502*$Q$2/1000</f>
        <v>4.6620000000000003E-3</v>
      </c>
    </row>
    <row r="6503" spans="1:12">
      <c r="A6503" s="118">
        <v>45139</v>
      </c>
      <c r="B6503" t="s">
        <v>13036</v>
      </c>
      <c r="C6503" t="s">
        <v>13035</v>
      </c>
      <c r="D6503" t="s">
        <v>14116</v>
      </c>
      <c r="E6503" t="s">
        <v>14115</v>
      </c>
      <c r="F6503" s="119">
        <v>31201304</v>
      </c>
      <c r="G6503" t="s">
        <v>14114</v>
      </c>
      <c r="H6503" t="s">
        <v>13030</v>
      </c>
      <c r="I6503">
        <v>12.6</v>
      </c>
      <c r="J6503" t="s">
        <v>145</v>
      </c>
      <c r="K6503" t="s">
        <v>137</v>
      </c>
      <c r="L6503">
        <f>I6503*$Q$2/1000</f>
        <v>4.6620000000000003E-3</v>
      </c>
    </row>
    <row r="6504" spans="1:12">
      <c r="A6504" s="118">
        <v>45139</v>
      </c>
      <c r="B6504" t="s">
        <v>13036</v>
      </c>
      <c r="C6504" t="s">
        <v>13035</v>
      </c>
      <c r="D6504" t="s">
        <v>14113</v>
      </c>
      <c r="E6504" t="s">
        <v>14112</v>
      </c>
      <c r="F6504" s="119">
        <v>4245278</v>
      </c>
      <c r="G6504" t="s">
        <v>14111</v>
      </c>
      <c r="H6504" t="s">
        <v>13030</v>
      </c>
      <c r="I6504">
        <v>12.6</v>
      </c>
      <c r="J6504" t="s">
        <v>145</v>
      </c>
      <c r="K6504" t="s">
        <v>137</v>
      </c>
      <c r="L6504">
        <f>I6504*$Q$2/1000</f>
        <v>4.6620000000000003E-3</v>
      </c>
    </row>
    <row r="6505" spans="1:12">
      <c r="A6505" s="118">
        <v>45139</v>
      </c>
      <c r="B6505" t="s">
        <v>13036</v>
      </c>
      <c r="C6505" t="s">
        <v>13035</v>
      </c>
      <c r="D6505" t="s">
        <v>13594</v>
      </c>
      <c r="E6505" t="s">
        <v>14110</v>
      </c>
      <c r="F6505" s="119" t="s">
        <v>13257</v>
      </c>
      <c r="G6505" t="s">
        <v>13256</v>
      </c>
      <c r="H6505" t="s">
        <v>13030</v>
      </c>
      <c r="I6505">
        <v>12.6</v>
      </c>
      <c r="J6505" t="s">
        <v>145</v>
      </c>
      <c r="K6505" t="s">
        <v>137</v>
      </c>
      <c r="L6505">
        <f>I6505*$Q$2/1000</f>
        <v>4.6620000000000003E-3</v>
      </c>
    </row>
    <row r="6506" spans="1:12">
      <c r="A6506" s="118">
        <v>45139</v>
      </c>
      <c r="B6506" t="s">
        <v>13036</v>
      </c>
      <c r="C6506" t="s">
        <v>13035</v>
      </c>
      <c r="D6506" t="s">
        <v>14109</v>
      </c>
      <c r="E6506" t="s">
        <v>14108</v>
      </c>
      <c r="F6506" s="119">
        <v>79201462</v>
      </c>
      <c r="G6506" t="s">
        <v>13955</v>
      </c>
      <c r="H6506" t="s">
        <v>13030</v>
      </c>
      <c r="I6506">
        <v>12.6</v>
      </c>
      <c r="J6506" t="s">
        <v>145</v>
      </c>
      <c r="K6506" t="s">
        <v>137</v>
      </c>
      <c r="L6506">
        <f>I6506*$Q$2/1000</f>
        <v>4.6620000000000003E-3</v>
      </c>
    </row>
    <row r="6507" spans="1:12">
      <c r="A6507" s="118">
        <v>45139</v>
      </c>
      <c r="B6507" t="s">
        <v>13036</v>
      </c>
      <c r="C6507" t="s">
        <v>13035</v>
      </c>
      <c r="D6507" t="s">
        <v>13922</v>
      </c>
      <c r="E6507" t="s">
        <v>14107</v>
      </c>
      <c r="F6507" s="119" t="s">
        <v>14106</v>
      </c>
      <c r="G6507" t="s">
        <v>14105</v>
      </c>
      <c r="H6507" t="s">
        <v>13030</v>
      </c>
      <c r="I6507">
        <v>12.6</v>
      </c>
      <c r="J6507" t="s">
        <v>145</v>
      </c>
      <c r="K6507" t="s">
        <v>137</v>
      </c>
      <c r="L6507">
        <f>I6507*$Q$2/1000</f>
        <v>4.6620000000000003E-3</v>
      </c>
    </row>
    <row r="6508" spans="1:12">
      <c r="A6508" s="118">
        <v>45139</v>
      </c>
      <c r="B6508" t="s">
        <v>13036</v>
      </c>
      <c r="C6508" t="s">
        <v>13035</v>
      </c>
      <c r="D6508" t="s">
        <v>14103</v>
      </c>
      <c r="E6508" t="s">
        <v>14104</v>
      </c>
      <c r="F6508" s="119">
        <v>101030888</v>
      </c>
      <c r="G6508" t="s">
        <v>13188</v>
      </c>
      <c r="H6508" t="s">
        <v>13030</v>
      </c>
      <c r="I6508">
        <v>12.6</v>
      </c>
      <c r="J6508" t="s">
        <v>145</v>
      </c>
      <c r="K6508" t="s">
        <v>137</v>
      </c>
      <c r="L6508">
        <f>I6508*$Q$2/1000</f>
        <v>4.6620000000000003E-3</v>
      </c>
    </row>
    <row r="6509" spans="1:12">
      <c r="A6509" s="118">
        <v>45139</v>
      </c>
      <c r="B6509" t="s">
        <v>13036</v>
      </c>
      <c r="C6509" t="s">
        <v>13035</v>
      </c>
      <c r="D6509" t="s">
        <v>14103</v>
      </c>
      <c r="E6509" t="s">
        <v>14102</v>
      </c>
      <c r="F6509" s="119">
        <v>101033093</v>
      </c>
      <c r="G6509" t="s">
        <v>14101</v>
      </c>
      <c r="H6509" t="s">
        <v>13030</v>
      </c>
      <c r="I6509">
        <v>12.6</v>
      </c>
      <c r="J6509" t="s">
        <v>145</v>
      </c>
      <c r="K6509" t="s">
        <v>137</v>
      </c>
      <c r="L6509">
        <f>I6509*$Q$2/1000</f>
        <v>4.6620000000000003E-3</v>
      </c>
    </row>
    <row r="6510" spans="1:12">
      <c r="A6510" s="118">
        <v>45139</v>
      </c>
      <c r="B6510" t="s">
        <v>13036</v>
      </c>
      <c r="C6510" t="s">
        <v>13035</v>
      </c>
      <c r="D6510" t="s">
        <v>13975</v>
      </c>
      <c r="E6510" t="s">
        <v>14100</v>
      </c>
      <c r="F6510" s="119">
        <v>3445267</v>
      </c>
      <c r="G6510" t="s">
        <v>13267</v>
      </c>
      <c r="H6510" t="s">
        <v>13030</v>
      </c>
      <c r="I6510">
        <v>12.6</v>
      </c>
      <c r="J6510" t="s">
        <v>145</v>
      </c>
      <c r="K6510" t="s">
        <v>137</v>
      </c>
      <c r="L6510">
        <f>I6510*$Q$2/1000</f>
        <v>4.6620000000000003E-3</v>
      </c>
    </row>
    <row r="6511" spans="1:12">
      <c r="A6511" s="118">
        <v>45139</v>
      </c>
      <c r="B6511" t="s">
        <v>13036</v>
      </c>
      <c r="C6511" t="s">
        <v>13035</v>
      </c>
      <c r="D6511" t="s">
        <v>13972</v>
      </c>
      <c r="E6511" t="s">
        <v>14099</v>
      </c>
      <c r="F6511" s="119">
        <v>3345050</v>
      </c>
      <c r="G6511" t="s">
        <v>14098</v>
      </c>
      <c r="H6511" t="s">
        <v>13030</v>
      </c>
      <c r="I6511">
        <v>12.6</v>
      </c>
      <c r="J6511" t="s">
        <v>145</v>
      </c>
      <c r="K6511" t="s">
        <v>137</v>
      </c>
      <c r="L6511">
        <f>I6511*$Q$2/1000</f>
        <v>4.6620000000000003E-3</v>
      </c>
    </row>
    <row r="6512" spans="1:12">
      <c r="A6512" s="118">
        <v>45139</v>
      </c>
      <c r="B6512" t="s">
        <v>13036</v>
      </c>
      <c r="C6512" t="s">
        <v>13035</v>
      </c>
      <c r="D6512" t="s">
        <v>14097</v>
      </c>
      <c r="E6512" t="s">
        <v>14096</v>
      </c>
      <c r="F6512" s="119" t="s">
        <v>14095</v>
      </c>
      <c r="G6512" t="s">
        <v>14094</v>
      </c>
      <c r="H6512" t="s">
        <v>13030</v>
      </c>
      <c r="I6512">
        <v>12.6</v>
      </c>
      <c r="J6512" t="s">
        <v>145</v>
      </c>
      <c r="K6512" t="s">
        <v>137</v>
      </c>
      <c r="L6512">
        <f>I6512*$Q$2/1000</f>
        <v>4.6620000000000003E-3</v>
      </c>
    </row>
    <row r="6513" spans="1:12">
      <c r="A6513" s="118">
        <v>45139</v>
      </c>
      <c r="B6513" t="s">
        <v>13036</v>
      </c>
      <c r="C6513" t="s">
        <v>13035</v>
      </c>
      <c r="D6513" t="s">
        <v>14003</v>
      </c>
      <c r="E6513" t="s">
        <v>14093</v>
      </c>
      <c r="F6513" s="119">
        <v>101047262</v>
      </c>
      <c r="G6513" t="s">
        <v>14001</v>
      </c>
      <c r="H6513" t="s">
        <v>13030</v>
      </c>
      <c r="I6513">
        <v>12.6</v>
      </c>
      <c r="J6513" t="s">
        <v>145</v>
      </c>
      <c r="K6513" t="s">
        <v>137</v>
      </c>
      <c r="L6513">
        <f>I6513*$Q$2/1000</f>
        <v>4.6620000000000003E-3</v>
      </c>
    </row>
    <row r="6514" spans="1:12">
      <c r="A6514" s="118">
        <v>45139</v>
      </c>
      <c r="B6514" t="s">
        <v>13036</v>
      </c>
      <c r="C6514" t="s">
        <v>13035</v>
      </c>
      <c r="D6514" t="s">
        <v>13936</v>
      </c>
      <c r="E6514" t="s">
        <v>14092</v>
      </c>
      <c r="F6514" s="119">
        <v>101033638</v>
      </c>
      <c r="G6514" t="s">
        <v>13934</v>
      </c>
      <c r="H6514" t="s">
        <v>13030</v>
      </c>
      <c r="I6514">
        <v>12.6</v>
      </c>
      <c r="J6514" t="s">
        <v>145</v>
      </c>
      <c r="K6514" t="s">
        <v>137</v>
      </c>
      <c r="L6514">
        <f>I6514*$Q$2/1000</f>
        <v>4.6620000000000003E-3</v>
      </c>
    </row>
    <row r="6515" spans="1:12">
      <c r="A6515" s="118">
        <v>45139</v>
      </c>
      <c r="B6515" t="s">
        <v>13036</v>
      </c>
      <c r="C6515" t="s">
        <v>13035</v>
      </c>
      <c r="D6515" t="s">
        <v>14091</v>
      </c>
      <c r="E6515" t="s">
        <v>14090</v>
      </c>
      <c r="F6515" s="119">
        <v>101033092</v>
      </c>
      <c r="G6515" t="s">
        <v>13142</v>
      </c>
      <c r="H6515" t="s">
        <v>13030</v>
      </c>
      <c r="I6515">
        <v>12.6</v>
      </c>
      <c r="J6515" t="s">
        <v>145</v>
      </c>
      <c r="K6515" t="s">
        <v>137</v>
      </c>
      <c r="L6515">
        <f>I6515*$Q$2/1000</f>
        <v>4.6620000000000003E-3</v>
      </c>
    </row>
    <row r="6516" spans="1:12">
      <c r="A6516" s="118">
        <v>45139</v>
      </c>
      <c r="B6516" t="s">
        <v>13036</v>
      </c>
      <c r="C6516" t="s">
        <v>13035</v>
      </c>
      <c r="D6516" t="s">
        <v>13753</v>
      </c>
      <c r="E6516" t="s">
        <v>14089</v>
      </c>
      <c r="F6516" s="119">
        <v>3445384</v>
      </c>
      <c r="G6516" t="s">
        <v>14088</v>
      </c>
      <c r="H6516" t="s">
        <v>13030</v>
      </c>
      <c r="I6516">
        <v>12.6</v>
      </c>
      <c r="J6516" t="s">
        <v>145</v>
      </c>
      <c r="K6516" t="s">
        <v>137</v>
      </c>
      <c r="L6516">
        <f>I6516*$Q$2/1000</f>
        <v>4.6620000000000003E-3</v>
      </c>
    </row>
    <row r="6517" spans="1:12">
      <c r="A6517" s="118">
        <v>45139</v>
      </c>
      <c r="B6517" t="s">
        <v>13036</v>
      </c>
      <c r="C6517" t="s">
        <v>13035</v>
      </c>
      <c r="D6517" t="s">
        <v>13230</v>
      </c>
      <c r="E6517" t="s">
        <v>14087</v>
      </c>
      <c r="F6517" s="119" t="s">
        <v>13228</v>
      </c>
      <c r="G6517" t="s">
        <v>13227</v>
      </c>
      <c r="H6517" t="s">
        <v>13030</v>
      </c>
      <c r="I6517">
        <v>12.6</v>
      </c>
      <c r="J6517" t="s">
        <v>145</v>
      </c>
      <c r="K6517" t="s">
        <v>137</v>
      </c>
      <c r="L6517">
        <f>I6517*$Q$2/1000</f>
        <v>4.6620000000000003E-3</v>
      </c>
    </row>
    <row r="6518" spans="1:12">
      <c r="A6518" s="118">
        <v>45108</v>
      </c>
      <c r="B6518" t="s">
        <v>1013</v>
      </c>
      <c r="C6518" t="s">
        <v>1012</v>
      </c>
      <c r="D6518" t="s">
        <v>14086</v>
      </c>
      <c r="E6518" t="s">
        <v>14085</v>
      </c>
      <c r="F6518" t="s">
        <v>2258</v>
      </c>
      <c r="G6518" t="s">
        <v>2257</v>
      </c>
      <c r="H6518" t="s">
        <v>1008</v>
      </c>
      <c r="I6518">
        <v>50.6</v>
      </c>
      <c r="J6518" t="s">
        <v>145</v>
      </c>
      <c r="K6518" t="s">
        <v>137</v>
      </c>
      <c r="L6518">
        <f>I6518*$Q$2/10/1000</f>
        <v>1.8722000000000001E-3</v>
      </c>
    </row>
    <row r="6519" spans="1:12">
      <c r="A6519" s="118">
        <v>45139</v>
      </c>
      <c r="B6519" t="s">
        <v>13036</v>
      </c>
      <c r="C6519" t="s">
        <v>13035</v>
      </c>
      <c r="D6519" t="s">
        <v>13888</v>
      </c>
      <c r="E6519" t="s">
        <v>14084</v>
      </c>
      <c r="F6519" s="119">
        <v>101032680</v>
      </c>
      <c r="G6519" t="s">
        <v>4304</v>
      </c>
      <c r="H6519" t="s">
        <v>13030</v>
      </c>
      <c r="I6519">
        <v>12.6</v>
      </c>
      <c r="J6519" t="s">
        <v>145</v>
      </c>
      <c r="K6519" t="s">
        <v>137</v>
      </c>
      <c r="L6519">
        <f>I6519*$Q$2/1000</f>
        <v>4.6620000000000003E-3</v>
      </c>
    </row>
    <row r="6520" spans="1:12">
      <c r="A6520" s="118">
        <v>45108</v>
      </c>
      <c r="B6520" t="s">
        <v>1013</v>
      </c>
      <c r="C6520" t="s">
        <v>1012</v>
      </c>
      <c r="D6520" t="s">
        <v>14083</v>
      </c>
      <c r="E6520" t="s">
        <v>14082</v>
      </c>
      <c r="F6520" t="s">
        <v>2258</v>
      </c>
      <c r="G6520" t="s">
        <v>2257</v>
      </c>
      <c r="H6520" t="s">
        <v>1008</v>
      </c>
      <c r="I6520">
        <v>50.6</v>
      </c>
      <c r="J6520" t="s">
        <v>145</v>
      </c>
      <c r="K6520" t="s">
        <v>137</v>
      </c>
      <c r="L6520">
        <f>I6520*$Q$2/10/1000</f>
        <v>1.8722000000000001E-3</v>
      </c>
    </row>
    <row r="6521" spans="1:12">
      <c r="A6521" s="118">
        <v>45139</v>
      </c>
      <c r="B6521" t="s">
        <v>13036</v>
      </c>
      <c r="C6521" t="s">
        <v>13035</v>
      </c>
      <c r="D6521" t="s">
        <v>13888</v>
      </c>
      <c r="E6521" t="s">
        <v>14081</v>
      </c>
      <c r="F6521" s="119">
        <v>101033562</v>
      </c>
      <c r="G6521" t="s">
        <v>13208</v>
      </c>
      <c r="H6521" t="s">
        <v>13030</v>
      </c>
      <c r="I6521">
        <v>12.6</v>
      </c>
      <c r="J6521" t="s">
        <v>145</v>
      </c>
      <c r="K6521" t="s">
        <v>137</v>
      </c>
      <c r="L6521">
        <f>I6521*$Q$2/1000</f>
        <v>4.6620000000000003E-3</v>
      </c>
    </row>
    <row r="6522" spans="1:12">
      <c r="A6522" s="118">
        <v>45108</v>
      </c>
      <c r="B6522" t="s">
        <v>1013</v>
      </c>
      <c r="C6522" t="s">
        <v>1012</v>
      </c>
      <c r="D6522" t="s">
        <v>14080</v>
      </c>
      <c r="E6522" t="s">
        <v>14079</v>
      </c>
      <c r="F6522">
        <v>101024926</v>
      </c>
      <c r="G6522" t="s">
        <v>2144</v>
      </c>
      <c r="H6522" t="s">
        <v>1008</v>
      </c>
      <c r="I6522">
        <v>50.6</v>
      </c>
      <c r="J6522" t="s">
        <v>145</v>
      </c>
      <c r="K6522" t="s">
        <v>137</v>
      </c>
      <c r="L6522">
        <f>I6522*$Q$2/10/1000</f>
        <v>1.8722000000000001E-3</v>
      </c>
    </row>
    <row r="6523" spans="1:12">
      <c r="A6523" s="118">
        <v>45139</v>
      </c>
      <c r="B6523" t="s">
        <v>13036</v>
      </c>
      <c r="C6523" t="s">
        <v>13035</v>
      </c>
      <c r="D6523" t="s">
        <v>13441</v>
      </c>
      <c r="E6523" t="s">
        <v>14078</v>
      </c>
      <c r="F6523" s="119" t="s">
        <v>12986</v>
      </c>
      <c r="G6523" t="s">
        <v>12985</v>
      </c>
      <c r="H6523" t="s">
        <v>13030</v>
      </c>
      <c r="I6523">
        <v>12.6</v>
      </c>
      <c r="J6523" t="s">
        <v>145</v>
      </c>
      <c r="K6523" t="s">
        <v>137</v>
      </c>
      <c r="L6523">
        <f>I6523*$Q$2/1000</f>
        <v>4.6620000000000003E-3</v>
      </c>
    </row>
    <row r="6524" spans="1:12">
      <c r="A6524" s="118">
        <v>45108</v>
      </c>
      <c r="B6524" t="s">
        <v>574</v>
      </c>
      <c r="C6524" t="s">
        <v>573</v>
      </c>
      <c r="D6524" t="s">
        <v>2730</v>
      </c>
      <c r="E6524" t="s">
        <v>14077</v>
      </c>
      <c r="F6524">
        <v>101035717</v>
      </c>
      <c r="G6524" t="s">
        <v>1406</v>
      </c>
      <c r="H6524" t="s">
        <v>569</v>
      </c>
      <c r="I6524">
        <v>298</v>
      </c>
      <c r="J6524" t="s">
        <v>145</v>
      </c>
      <c r="K6524" t="s">
        <v>137</v>
      </c>
      <c r="L6524">
        <f>I6524*$Q$2/100/1000</f>
        <v>1.1026E-3</v>
      </c>
    </row>
    <row r="6525" spans="1:12">
      <c r="A6525" s="118">
        <v>45170</v>
      </c>
      <c r="B6525" t="s">
        <v>13036</v>
      </c>
      <c r="C6525" t="s">
        <v>13035</v>
      </c>
      <c r="D6525" t="s">
        <v>13972</v>
      </c>
      <c r="E6525" t="s">
        <v>14076</v>
      </c>
      <c r="F6525">
        <v>31201310</v>
      </c>
      <c r="G6525" t="s">
        <v>14075</v>
      </c>
      <c r="H6525" t="s">
        <v>13030</v>
      </c>
      <c r="I6525">
        <v>12.6</v>
      </c>
      <c r="J6525" t="s">
        <v>145</v>
      </c>
      <c r="K6525" t="s">
        <v>137</v>
      </c>
      <c r="L6525">
        <f>I6525*$Q$2/1000</f>
        <v>4.6620000000000003E-3</v>
      </c>
    </row>
    <row r="6526" spans="1:12">
      <c r="A6526" s="118">
        <v>45108</v>
      </c>
      <c r="B6526" t="s">
        <v>1013</v>
      </c>
      <c r="C6526" t="s">
        <v>1012</v>
      </c>
      <c r="D6526" t="s">
        <v>14074</v>
      </c>
      <c r="E6526" t="s">
        <v>14073</v>
      </c>
      <c r="F6526">
        <v>101023734</v>
      </c>
      <c r="G6526" t="s">
        <v>1009</v>
      </c>
      <c r="H6526" t="s">
        <v>1008</v>
      </c>
      <c r="I6526">
        <v>50.6</v>
      </c>
      <c r="J6526" t="s">
        <v>145</v>
      </c>
      <c r="K6526" t="s">
        <v>137</v>
      </c>
      <c r="L6526">
        <f>I6526*$Q$2/10/1000</f>
        <v>1.8722000000000001E-3</v>
      </c>
    </row>
    <row r="6527" spans="1:12">
      <c r="A6527" s="118">
        <v>45170</v>
      </c>
      <c r="B6527" t="s">
        <v>13036</v>
      </c>
      <c r="C6527" t="s">
        <v>13035</v>
      </c>
      <c r="D6527" t="s">
        <v>14072</v>
      </c>
      <c r="E6527" t="s">
        <v>14071</v>
      </c>
      <c r="F6527" t="s">
        <v>13522</v>
      </c>
      <c r="G6527" t="s">
        <v>13521</v>
      </c>
      <c r="H6527" t="s">
        <v>13030</v>
      </c>
      <c r="I6527">
        <v>12.6</v>
      </c>
      <c r="J6527" t="s">
        <v>145</v>
      </c>
      <c r="K6527" t="s">
        <v>137</v>
      </c>
      <c r="L6527">
        <f>I6527*$Q$2/1000</f>
        <v>4.6620000000000003E-3</v>
      </c>
    </row>
    <row r="6528" spans="1:12">
      <c r="A6528" s="118">
        <v>45170</v>
      </c>
      <c r="B6528" t="s">
        <v>13036</v>
      </c>
      <c r="C6528" t="s">
        <v>13035</v>
      </c>
      <c r="D6528" t="s">
        <v>13123</v>
      </c>
      <c r="E6528" t="s">
        <v>14070</v>
      </c>
      <c r="F6528">
        <v>101025603</v>
      </c>
      <c r="G6528" t="s">
        <v>13178</v>
      </c>
      <c r="H6528" t="s">
        <v>13030</v>
      </c>
      <c r="I6528">
        <v>12.6</v>
      </c>
      <c r="J6528" t="s">
        <v>145</v>
      </c>
      <c r="K6528" t="s">
        <v>137</v>
      </c>
      <c r="L6528">
        <f>I6528*$Q$2/1000</f>
        <v>4.6620000000000003E-3</v>
      </c>
    </row>
    <row r="6529" spans="1:12">
      <c r="A6529" s="118">
        <v>45170</v>
      </c>
      <c r="B6529" t="s">
        <v>13036</v>
      </c>
      <c r="C6529" t="s">
        <v>13035</v>
      </c>
      <c r="D6529" t="s">
        <v>13597</v>
      </c>
      <c r="E6529" t="s">
        <v>14069</v>
      </c>
      <c r="F6529">
        <v>51205165</v>
      </c>
      <c r="G6529" t="s">
        <v>14068</v>
      </c>
      <c r="H6529" t="s">
        <v>13030</v>
      </c>
      <c r="I6529">
        <v>12.6</v>
      </c>
      <c r="J6529" t="s">
        <v>145</v>
      </c>
      <c r="K6529" t="s">
        <v>137</v>
      </c>
      <c r="L6529">
        <f>I6529*$Q$2/1000</f>
        <v>4.6620000000000003E-3</v>
      </c>
    </row>
    <row r="6530" spans="1:12">
      <c r="A6530" s="118">
        <v>45108</v>
      </c>
      <c r="B6530" t="s">
        <v>205</v>
      </c>
      <c r="C6530" t="s">
        <v>204</v>
      </c>
      <c r="D6530" t="s">
        <v>12730</v>
      </c>
      <c r="E6530" t="s">
        <v>14067</v>
      </c>
      <c r="F6530">
        <v>66205215</v>
      </c>
      <c r="G6530" t="s">
        <v>201</v>
      </c>
      <c r="H6530" t="s">
        <v>200</v>
      </c>
      <c r="I6530">
        <v>6781</v>
      </c>
      <c r="J6530" t="s">
        <v>199</v>
      </c>
      <c r="K6530" t="s">
        <v>198</v>
      </c>
      <c r="L6530">
        <f>I6530*$Q$4/10/1000</f>
        <v>1.1924057587200001</v>
      </c>
    </row>
    <row r="6531" spans="1:12">
      <c r="A6531" s="118">
        <v>45108</v>
      </c>
      <c r="B6531" t="s">
        <v>205</v>
      </c>
      <c r="C6531" t="s">
        <v>204</v>
      </c>
      <c r="D6531" t="s">
        <v>532</v>
      </c>
      <c r="E6531" t="s">
        <v>14066</v>
      </c>
      <c r="F6531">
        <v>101026186</v>
      </c>
      <c r="G6531" t="s">
        <v>530</v>
      </c>
      <c r="H6531" t="s">
        <v>200</v>
      </c>
      <c r="I6531">
        <v>6781</v>
      </c>
      <c r="J6531" t="s">
        <v>199</v>
      </c>
      <c r="K6531" t="s">
        <v>198</v>
      </c>
      <c r="L6531">
        <f>I6531*$Q$4/10/1000</f>
        <v>1.1924057587200001</v>
      </c>
    </row>
    <row r="6532" spans="1:12">
      <c r="A6532" s="118">
        <v>45108</v>
      </c>
      <c r="B6532" t="s">
        <v>205</v>
      </c>
      <c r="C6532" t="s">
        <v>204</v>
      </c>
      <c r="D6532" t="s">
        <v>12730</v>
      </c>
      <c r="E6532" t="s">
        <v>14065</v>
      </c>
      <c r="F6532">
        <v>66205215</v>
      </c>
      <c r="G6532" t="s">
        <v>201</v>
      </c>
      <c r="H6532" t="s">
        <v>200</v>
      </c>
      <c r="I6532">
        <v>6781</v>
      </c>
      <c r="J6532" t="s">
        <v>199</v>
      </c>
      <c r="K6532" t="s">
        <v>198</v>
      </c>
      <c r="L6532">
        <f>I6532*$Q$4/10/1000</f>
        <v>1.1924057587200001</v>
      </c>
    </row>
    <row r="6533" spans="1:12">
      <c r="A6533" s="118">
        <v>45108</v>
      </c>
      <c r="B6533" t="s">
        <v>205</v>
      </c>
      <c r="C6533" t="s">
        <v>204</v>
      </c>
      <c r="D6533" t="s">
        <v>532</v>
      </c>
      <c r="E6533" t="s">
        <v>14064</v>
      </c>
      <c r="F6533">
        <v>101026186</v>
      </c>
      <c r="G6533" t="s">
        <v>530</v>
      </c>
      <c r="H6533" t="s">
        <v>200</v>
      </c>
      <c r="I6533">
        <v>6781</v>
      </c>
      <c r="J6533" t="s">
        <v>199</v>
      </c>
      <c r="K6533" t="s">
        <v>198</v>
      </c>
      <c r="L6533">
        <f>I6533*$Q$4/10/1000</f>
        <v>1.1924057587200001</v>
      </c>
    </row>
    <row r="6534" spans="1:12">
      <c r="A6534" s="118">
        <v>45108</v>
      </c>
      <c r="B6534" t="s">
        <v>205</v>
      </c>
      <c r="C6534" t="s">
        <v>204</v>
      </c>
      <c r="D6534" t="s">
        <v>12730</v>
      </c>
      <c r="E6534" t="s">
        <v>14063</v>
      </c>
      <c r="F6534">
        <v>66205215</v>
      </c>
      <c r="G6534" t="s">
        <v>201</v>
      </c>
      <c r="H6534" t="s">
        <v>200</v>
      </c>
      <c r="I6534">
        <v>6781</v>
      </c>
      <c r="J6534" t="s">
        <v>199</v>
      </c>
      <c r="K6534" t="s">
        <v>198</v>
      </c>
      <c r="L6534">
        <f>I6534*$Q$4/10/1000</f>
        <v>1.1924057587200001</v>
      </c>
    </row>
    <row r="6535" spans="1:12">
      <c r="A6535" s="118">
        <v>45108</v>
      </c>
      <c r="B6535" t="s">
        <v>205</v>
      </c>
      <c r="C6535" t="s">
        <v>204</v>
      </c>
      <c r="D6535" t="s">
        <v>12730</v>
      </c>
      <c r="E6535" t="s">
        <v>14062</v>
      </c>
      <c r="F6535">
        <v>66205215</v>
      </c>
      <c r="G6535" t="s">
        <v>201</v>
      </c>
      <c r="H6535" t="s">
        <v>200</v>
      </c>
      <c r="I6535">
        <v>6781</v>
      </c>
      <c r="J6535" t="s">
        <v>199</v>
      </c>
      <c r="K6535" t="s">
        <v>198</v>
      </c>
      <c r="L6535">
        <f>I6535*$Q$4/10/1000</f>
        <v>1.1924057587200001</v>
      </c>
    </row>
    <row r="6536" spans="1:12">
      <c r="A6536" s="118">
        <v>45170</v>
      </c>
      <c r="B6536" t="s">
        <v>13036</v>
      </c>
      <c r="C6536" t="s">
        <v>13035</v>
      </c>
      <c r="D6536" t="s">
        <v>13529</v>
      </c>
      <c r="E6536" t="s">
        <v>14061</v>
      </c>
      <c r="F6536">
        <v>34204624</v>
      </c>
      <c r="G6536" t="s">
        <v>13351</v>
      </c>
      <c r="H6536" t="s">
        <v>13030</v>
      </c>
      <c r="I6536">
        <v>12.6</v>
      </c>
      <c r="J6536" t="s">
        <v>145</v>
      </c>
      <c r="K6536" t="s">
        <v>137</v>
      </c>
      <c r="L6536">
        <f>I6536*$Q$2/1000</f>
        <v>4.6620000000000003E-3</v>
      </c>
    </row>
    <row r="6537" spans="1:12">
      <c r="A6537" s="118">
        <v>45108</v>
      </c>
      <c r="B6537" t="s">
        <v>205</v>
      </c>
      <c r="C6537" t="s">
        <v>204</v>
      </c>
      <c r="D6537" t="s">
        <v>532</v>
      </c>
      <c r="E6537" t="s">
        <v>14060</v>
      </c>
      <c r="F6537">
        <v>101026186</v>
      </c>
      <c r="G6537" t="s">
        <v>530</v>
      </c>
      <c r="H6537" t="s">
        <v>200</v>
      </c>
      <c r="I6537">
        <v>6781</v>
      </c>
      <c r="J6537" t="s">
        <v>199</v>
      </c>
      <c r="K6537" t="s">
        <v>198</v>
      </c>
      <c r="L6537">
        <f>I6537*$Q$4/10/1000</f>
        <v>1.1924057587200001</v>
      </c>
    </row>
    <row r="6538" spans="1:12">
      <c r="A6538" s="118">
        <v>45108</v>
      </c>
      <c r="B6538" t="s">
        <v>205</v>
      </c>
      <c r="C6538" t="s">
        <v>204</v>
      </c>
      <c r="D6538" t="s">
        <v>532</v>
      </c>
      <c r="E6538" t="s">
        <v>14059</v>
      </c>
      <c r="F6538">
        <v>101026186</v>
      </c>
      <c r="G6538" t="s">
        <v>530</v>
      </c>
      <c r="H6538" t="s">
        <v>200</v>
      </c>
      <c r="I6538">
        <v>6781</v>
      </c>
      <c r="J6538" t="s">
        <v>199</v>
      </c>
      <c r="K6538" t="s">
        <v>198</v>
      </c>
      <c r="L6538">
        <f>I6538*$Q$4/10/1000</f>
        <v>1.1924057587200001</v>
      </c>
    </row>
    <row r="6539" spans="1:12">
      <c r="A6539" s="118">
        <v>45170</v>
      </c>
      <c r="B6539" t="s">
        <v>13036</v>
      </c>
      <c r="C6539" t="s">
        <v>13035</v>
      </c>
      <c r="D6539" t="s">
        <v>13438</v>
      </c>
      <c r="E6539" t="s">
        <v>14058</v>
      </c>
      <c r="F6539">
        <v>13206264</v>
      </c>
      <c r="G6539" t="s">
        <v>13260</v>
      </c>
      <c r="H6539" t="s">
        <v>13030</v>
      </c>
      <c r="I6539">
        <v>12.6</v>
      </c>
      <c r="J6539" t="s">
        <v>145</v>
      </c>
      <c r="K6539" t="s">
        <v>137</v>
      </c>
      <c r="L6539">
        <f>I6539*$Q$2/1000</f>
        <v>4.6620000000000003E-3</v>
      </c>
    </row>
    <row r="6540" spans="1:12">
      <c r="A6540" s="118">
        <v>45170</v>
      </c>
      <c r="B6540" t="s">
        <v>13036</v>
      </c>
      <c r="C6540" t="s">
        <v>13035</v>
      </c>
      <c r="D6540" t="s">
        <v>13082</v>
      </c>
      <c r="E6540" t="s">
        <v>14057</v>
      </c>
      <c r="F6540" t="s">
        <v>13487</v>
      </c>
      <c r="G6540" t="s">
        <v>13486</v>
      </c>
      <c r="H6540" t="s">
        <v>13030</v>
      </c>
      <c r="I6540">
        <v>12.6</v>
      </c>
      <c r="J6540" t="s">
        <v>145</v>
      </c>
      <c r="K6540" t="s">
        <v>137</v>
      </c>
      <c r="L6540">
        <f>I6540*$Q$2/1000</f>
        <v>4.6620000000000003E-3</v>
      </c>
    </row>
    <row r="6541" spans="1:12">
      <c r="A6541" s="118">
        <v>45108</v>
      </c>
      <c r="B6541" t="s">
        <v>271</v>
      </c>
      <c r="C6541" t="s">
        <v>270</v>
      </c>
      <c r="D6541" t="s">
        <v>1863</v>
      </c>
      <c r="E6541" t="s">
        <v>14056</v>
      </c>
      <c r="F6541">
        <v>30202403</v>
      </c>
      <c r="G6541" t="s">
        <v>267</v>
      </c>
      <c r="H6541" t="s">
        <v>266</v>
      </c>
      <c r="I6541">
        <v>180</v>
      </c>
      <c r="J6541" t="s">
        <v>145</v>
      </c>
      <c r="K6541" t="s">
        <v>137</v>
      </c>
      <c r="L6541">
        <f>I6541*$Q$2/100/1000</f>
        <v>6.6599999999999993E-4</v>
      </c>
    </row>
    <row r="6542" spans="1:12">
      <c r="A6542" s="118">
        <v>45108</v>
      </c>
      <c r="B6542" t="s">
        <v>271</v>
      </c>
      <c r="C6542" t="s">
        <v>270</v>
      </c>
      <c r="D6542" t="s">
        <v>1863</v>
      </c>
      <c r="E6542" t="s">
        <v>14055</v>
      </c>
      <c r="F6542">
        <v>30202403</v>
      </c>
      <c r="G6542" t="s">
        <v>267</v>
      </c>
      <c r="H6542" t="s">
        <v>266</v>
      </c>
      <c r="I6542">
        <v>180</v>
      </c>
      <c r="J6542" t="s">
        <v>145</v>
      </c>
      <c r="K6542" t="s">
        <v>137</v>
      </c>
      <c r="L6542">
        <f>I6542*$Q$2/100/1000</f>
        <v>6.6599999999999993E-4</v>
      </c>
    </row>
    <row r="6543" spans="1:12">
      <c r="A6543" s="118">
        <v>45108</v>
      </c>
      <c r="B6543" t="s">
        <v>271</v>
      </c>
      <c r="C6543" t="s">
        <v>270</v>
      </c>
      <c r="D6543" t="s">
        <v>1863</v>
      </c>
      <c r="E6543" t="s">
        <v>14054</v>
      </c>
      <c r="F6543">
        <v>30202403</v>
      </c>
      <c r="G6543" t="s">
        <v>267</v>
      </c>
      <c r="H6543" t="s">
        <v>266</v>
      </c>
      <c r="I6543">
        <v>180</v>
      </c>
      <c r="J6543" t="s">
        <v>145</v>
      </c>
      <c r="K6543" t="s">
        <v>137</v>
      </c>
      <c r="L6543">
        <f>I6543*$Q$2/100/1000</f>
        <v>6.6599999999999993E-4</v>
      </c>
    </row>
    <row r="6544" spans="1:12">
      <c r="A6544" s="118">
        <v>45170</v>
      </c>
      <c r="B6544" t="s">
        <v>13036</v>
      </c>
      <c r="C6544" t="s">
        <v>13035</v>
      </c>
      <c r="D6544" t="s">
        <v>13597</v>
      </c>
      <c r="E6544" t="s">
        <v>14053</v>
      </c>
      <c r="F6544" t="s">
        <v>14052</v>
      </c>
      <c r="G6544" t="s">
        <v>14051</v>
      </c>
      <c r="H6544" t="s">
        <v>13030</v>
      </c>
      <c r="I6544">
        <v>12.6</v>
      </c>
      <c r="J6544" t="s">
        <v>145</v>
      </c>
      <c r="K6544" t="s">
        <v>137</v>
      </c>
      <c r="L6544">
        <f>I6544*$Q$2/1000</f>
        <v>4.6620000000000003E-3</v>
      </c>
    </row>
    <row r="6545" spans="1:12">
      <c r="A6545" s="118">
        <v>45108</v>
      </c>
      <c r="B6545" t="s">
        <v>723</v>
      </c>
      <c r="C6545" t="s">
        <v>722</v>
      </c>
      <c r="D6545" t="s">
        <v>14050</v>
      </c>
      <c r="E6545" t="s">
        <v>14049</v>
      </c>
      <c r="F6545">
        <v>101038091</v>
      </c>
      <c r="G6545" t="s">
        <v>14048</v>
      </c>
      <c r="H6545" t="s">
        <v>718</v>
      </c>
      <c r="I6545">
        <v>302</v>
      </c>
      <c r="J6545" t="s">
        <v>145</v>
      </c>
      <c r="K6545" t="s">
        <v>717</v>
      </c>
      <c r="L6545">
        <f>I6545*$Q$2/100/1000</f>
        <v>1.1173999999999999E-3</v>
      </c>
    </row>
    <row r="6546" spans="1:12">
      <c r="A6546" s="118">
        <v>45170</v>
      </c>
      <c r="B6546" t="s">
        <v>13036</v>
      </c>
      <c r="C6546" t="s">
        <v>13035</v>
      </c>
      <c r="D6546" t="s">
        <v>13753</v>
      </c>
      <c r="E6546" t="s">
        <v>14047</v>
      </c>
      <c r="F6546" t="s">
        <v>13522</v>
      </c>
      <c r="G6546" t="s">
        <v>13521</v>
      </c>
      <c r="H6546" t="s">
        <v>13030</v>
      </c>
      <c r="I6546">
        <v>12.6</v>
      </c>
      <c r="J6546" t="s">
        <v>145</v>
      </c>
      <c r="K6546" t="s">
        <v>137</v>
      </c>
      <c r="L6546">
        <f>I6546*$Q$2/1000</f>
        <v>4.6620000000000003E-3</v>
      </c>
    </row>
    <row r="6547" spans="1:12">
      <c r="A6547" s="118">
        <v>45170</v>
      </c>
      <c r="B6547" t="s">
        <v>13036</v>
      </c>
      <c r="C6547" t="s">
        <v>13035</v>
      </c>
      <c r="D6547" t="s">
        <v>13936</v>
      </c>
      <c r="E6547" t="s">
        <v>14046</v>
      </c>
      <c r="F6547">
        <v>101033638</v>
      </c>
      <c r="G6547" t="s">
        <v>13934</v>
      </c>
      <c r="H6547" t="s">
        <v>13030</v>
      </c>
      <c r="I6547">
        <v>12.6</v>
      </c>
      <c r="J6547" t="s">
        <v>145</v>
      </c>
      <c r="K6547" t="s">
        <v>137</v>
      </c>
      <c r="L6547">
        <f>I6547*$Q$2/1000</f>
        <v>4.6620000000000003E-3</v>
      </c>
    </row>
    <row r="6548" spans="1:12">
      <c r="A6548" s="118">
        <v>45108</v>
      </c>
      <c r="B6548" t="s">
        <v>305</v>
      </c>
      <c r="C6548" t="s">
        <v>304</v>
      </c>
      <c r="D6548" t="s">
        <v>11346</v>
      </c>
      <c r="E6548" t="s">
        <v>14045</v>
      </c>
      <c r="F6548">
        <v>101032416</v>
      </c>
      <c r="G6548" t="s">
        <v>301</v>
      </c>
      <c r="H6548" t="s">
        <v>300</v>
      </c>
      <c r="I6548">
        <v>12.8</v>
      </c>
      <c r="J6548" t="s">
        <v>145</v>
      </c>
      <c r="K6548" t="s">
        <v>137</v>
      </c>
      <c r="L6548">
        <f>I6548*$Q$2/100/1000</f>
        <v>4.7360000000000001E-5</v>
      </c>
    </row>
    <row r="6549" spans="1:12">
      <c r="A6549" s="118">
        <v>45170</v>
      </c>
      <c r="B6549" t="s">
        <v>13036</v>
      </c>
      <c r="C6549" t="s">
        <v>13035</v>
      </c>
      <c r="D6549" t="s">
        <v>13779</v>
      </c>
      <c r="E6549" t="s">
        <v>14044</v>
      </c>
      <c r="F6549">
        <v>5145172</v>
      </c>
      <c r="G6549" t="s">
        <v>14043</v>
      </c>
      <c r="H6549" t="s">
        <v>13030</v>
      </c>
      <c r="I6549">
        <v>12.6</v>
      </c>
      <c r="J6549" t="s">
        <v>145</v>
      </c>
      <c r="K6549" t="s">
        <v>137</v>
      </c>
      <c r="L6549">
        <f>I6549*$Q$2/1000</f>
        <v>4.6620000000000003E-3</v>
      </c>
    </row>
    <row r="6550" spans="1:12">
      <c r="A6550" s="118">
        <v>45170</v>
      </c>
      <c r="B6550" t="s">
        <v>13036</v>
      </c>
      <c r="C6550" t="s">
        <v>13035</v>
      </c>
      <c r="D6550" t="s">
        <v>13904</v>
      </c>
      <c r="E6550" t="s">
        <v>14042</v>
      </c>
      <c r="F6550">
        <v>101033094</v>
      </c>
      <c r="G6550" t="s">
        <v>13037</v>
      </c>
      <c r="H6550" t="s">
        <v>13030</v>
      </c>
      <c r="I6550">
        <v>12.6</v>
      </c>
      <c r="J6550" t="s">
        <v>145</v>
      </c>
      <c r="K6550" t="s">
        <v>137</v>
      </c>
      <c r="L6550">
        <f>I6550*$Q$2/1000</f>
        <v>4.6620000000000003E-3</v>
      </c>
    </row>
    <row r="6551" spans="1:12">
      <c r="A6551" s="118">
        <v>45170</v>
      </c>
      <c r="B6551" t="s">
        <v>13036</v>
      </c>
      <c r="C6551" t="s">
        <v>13035</v>
      </c>
      <c r="D6551" t="s">
        <v>13503</v>
      </c>
      <c r="E6551" t="s">
        <v>14041</v>
      </c>
      <c r="F6551">
        <v>13206266</v>
      </c>
      <c r="G6551" t="s">
        <v>14040</v>
      </c>
      <c r="H6551" t="s">
        <v>13030</v>
      </c>
      <c r="I6551">
        <v>12.6</v>
      </c>
      <c r="J6551" t="s">
        <v>145</v>
      </c>
      <c r="K6551" t="s">
        <v>137</v>
      </c>
      <c r="L6551">
        <f>I6551*$Q$2/1000</f>
        <v>4.6620000000000003E-3</v>
      </c>
    </row>
    <row r="6552" spans="1:12">
      <c r="A6552" s="118">
        <v>45108</v>
      </c>
      <c r="B6552" t="s">
        <v>305</v>
      </c>
      <c r="C6552" t="s">
        <v>304</v>
      </c>
      <c r="D6552" t="s">
        <v>10219</v>
      </c>
      <c r="E6552" t="s">
        <v>14039</v>
      </c>
      <c r="F6552" t="s">
        <v>482</v>
      </c>
      <c r="G6552" t="s">
        <v>481</v>
      </c>
      <c r="H6552" t="s">
        <v>300</v>
      </c>
      <c r="I6552">
        <v>12.8</v>
      </c>
      <c r="J6552" t="s">
        <v>145</v>
      </c>
      <c r="K6552" t="s">
        <v>137</v>
      </c>
      <c r="L6552">
        <f>I6552*$Q$2/100/1000</f>
        <v>4.7360000000000001E-5</v>
      </c>
    </row>
    <row r="6553" spans="1:12">
      <c r="A6553" s="118">
        <v>45108</v>
      </c>
      <c r="B6553" t="s">
        <v>305</v>
      </c>
      <c r="C6553" t="s">
        <v>304</v>
      </c>
      <c r="D6553" t="s">
        <v>10219</v>
      </c>
      <c r="E6553" t="s">
        <v>14038</v>
      </c>
      <c r="F6553" t="s">
        <v>482</v>
      </c>
      <c r="G6553" t="s">
        <v>481</v>
      </c>
      <c r="H6553" t="s">
        <v>300</v>
      </c>
      <c r="I6553">
        <v>12.8</v>
      </c>
      <c r="J6553" t="s">
        <v>145</v>
      </c>
      <c r="K6553" t="s">
        <v>137</v>
      </c>
      <c r="L6553">
        <f>I6553*$Q$2/100/1000</f>
        <v>4.7360000000000001E-5</v>
      </c>
    </row>
    <row r="6554" spans="1:12">
      <c r="A6554" s="118">
        <v>45170</v>
      </c>
      <c r="B6554" t="s">
        <v>13036</v>
      </c>
      <c r="C6554" t="s">
        <v>13035</v>
      </c>
      <c r="D6554" t="s">
        <v>13230</v>
      </c>
      <c r="E6554" t="s">
        <v>14037</v>
      </c>
      <c r="F6554">
        <v>101031973</v>
      </c>
      <c r="G6554" t="s">
        <v>13711</v>
      </c>
      <c r="H6554" t="s">
        <v>13030</v>
      </c>
      <c r="I6554">
        <v>12.6</v>
      </c>
      <c r="J6554" t="s">
        <v>145</v>
      </c>
      <c r="K6554" t="s">
        <v>137</v>
      </c>
      <c r="L6554">
        <f>I6554*$Q$2/1000</f>
        <v>4.6620000000000003E-3</v>
      </c>
    </row>
    <row r="6555" spans="1:12">
      <c r="A6555" s="118">
        <v>45170</v>
      </c>
      <c r="B6555" t="s">
        <v>13036</v>
      </c>
      <c r="C6555" t="s">
        <v>13035</v>
      </c>
      <c r="D6555" t="s">
        <v>13174</v>
      </c>
      <c r="E6555" t="s">
        <v>14036</v>
      </c>
      <c r="F6555" t="s">
        <v>14035</v>
      </c>
      <c r="G6555" t="s">
        <v>14034</v>
      </c>
      <c r="H6555" t="s">
        <v>13030</v>
      </c>
      <c r="I6555">
        <v>12.6</v>
      </c>
      <c r="J6555" t="s">
        <v>145</v>
      </c>
      <c r="K6555" t="s">
        <v>137</v>
      </c>
      <c r="L6555">
        <f>I6555*$Q$2/1000</f>
        <v>4.6620000000000003E-3</v>
      </c>
    </row>
    <row r="6556" spans="1:12">
      <c r="A6556" s="118">
        <v>45170</v>
      </c>
      <c r="B6556" t="s">
        <v>13036</v>
      </c>
      <c r="C6556" t="s">
        <v>13035</v>
      </c>
      <c r="D6556" t="s">
        <v>13597</v>
      </c>
      <c r="E6556" t="s">
        <v>14033</v>
      </c>
      <c r="F6556" t="s">
        <v>13431</v>
      </c>
      <c r="G6556" t="s">
        <v>13430</v>
      </c>
      <c r="H6556" t="s">
        <v>13030</v>
      </c>
      <c r="I6556">
        <v>12.6</v>
      </c>
      <c r="J6556" t="s">
        <v>145</v>
      </c>
      <c r="K6556" t="s">
        <v>137</v>
      </c>
      <c r="L6556">
        <f>I6556*$Q$2/1000</f>
        <v>4.6620000000000003E-3</v>
      </c>
    </row>
    <row r="6557" spans="1:12">
      <c r="A6557" s="118">
        <v>45170</v>
      </c>
      <c r="B6557" t="s">
        <v>13036</v>
      </c>
      <c r="C6557" t="s">
        <v>13035</v>
      </c>
      <c r="D6557" t="s">
        <v>13051</v>
      </c>
      <c r="E6557" t="s">
        <v>14032</v>
      </c>
      <c r="F6557" t="s">
        <v>14031</v>
      </c>
      <c r="G6557" t="s">
        <v>14030</v>
      </c>
      <c r="H6557" t="s">
        <v>13030</v>
      </c>
      <c r="I6557">
        <v>12.6</v>
      </c>
      <c r="J6557" t="s">
        <v>145</v>
      </c>
      <c r="K6557" t="s">
        <v>137</v>
      </c>
      <c r="L6557">
        <f>I6557*$Q$2/1000</f>
        <v>4.6620000000000003E-3</v>
      </c>
    </row>
    <row r="6558" spans="1:12">
      <c r="A6558" s="118">
        <v>45170</v>
      </c>
      <c r="B6558" t="s">
        <v>13036</v>
      </c>
      <c r="C6558" t="s">
        <v>13035</v>
      </c>
      <c r="D6558" t="s">
        <v>13885</v>
      </c>
      <c r="E6558" t="s">
        <v>14029</v>
      </c>
      <c r="F6558" t="s">
        <v>13436</v>
      </c>
      <c r="G6558" t="s">
        <v>13435</v>
      </c>
      <c r="H6558" t="s">
        <v>13030</v>
      </c>
      <c r="I6558">
        <v>12.6</v>
      </c>
      <c r="J6558" t="s">
        <v>145</v>
      </c>
      <c r="K6558" t="s">
        <v>137</v>
      </c>
      <c r="L6558">
        <f>I6558*$Q$2/1000</f>
        <v>4.6620000000000003E-3</v>
      </c>
    </row>
    <row r="6559" spans="1:12">
      <c r="A6559" s="118">
        <v>45170</v>
      </c>
      <c r="B6559" t="s">
        <v>13036</v>
      </c>
      <c r="C6559" t="s">
        <v>13035</v>
      </c>
      <c r="D6559" t="s">
        <v>13536</v>
      </c>
      <c r="E6559" t="s">
        <v>14028</v>
      </c>
      <c r="F6559">
        <v>34204625</v>
      </c>
      <c r="G6559" t="s">
        <v>13534</v>
      </c>
      <c r="H6559" t="s">
        <v>13030</v>
      </c>
      <c r="I6559">
        <v>12.6</v>
      </c>
      <c r="J6559" t="s">
        <v>145</v>
      </c>
      <c r="K6559" t="s">
        <v>137</v>
      </c>
      <c r="L6559">
        <f>I6559*$Q$2/1000</f>
        <v>4.6620000000000003E-3</v>
      </c>
    </row>
    <row r="6560" spans="1:12">
      <c r="A6560" s="118">
        <v>45170</v>
      </c>
      <c r="B6560" t="s">
        <v>13036</v>
      </c>
      <c r="C6560" t="s">
        <v>13035</v>
      </c>
      <c r="D6560" t="s">
        <v>13156</v>
      </c>
      <c r="E6560" t="s">
        <v>14027</v>
      </c>
      <c r="F6560">
        <v>101024769</v>
      </c>
      <c r="G6560" t="s">
        <v>14026</v>
      </c>
      <c r="H6560" t="s">
        <v>13030</v>
      </c>
      <c r="I6560">
        <v>12.6</v>
      </c>
      <c r="J6560" t="s">
        <v>145</v>
      </c>
      <c r="K6560" t="s">
        <v>137</v>
      </c>
      <c r="L6560">
        <f>I6560*$Q$2/1000</f>
        <v>4.6620000000000003E-3</v>
      </c>
    </row>
    <row r="6561" spans="1:12">
      <c r="A6561" s="118">
        <v>45170</v>
      </c>
      <c r="B6561" t="s">
        <v>13036</v>
      </c>
      <c r="C6561" t="s">
        <v>13035</v>
      </c>
      <c r="D6561" t="s">
        <v>13047</v>
      </c>
      <c r="E6561" t="s">
        <v>14025</v>
      </c>
      <c r="F6561" t="s">
        <v>13045</v>
      </c>
      <c r="G6561" t="s">
        <v>13044</v>
      </c>
      <c r="H6561" t="s">
        <v>13030</v>
      </c>
      <c r="I6561">
        <v>12.6</v>
      </c>
      <c r="J6561" t="s">
        <v>145</v>
      </c>
      <c r="K6561" t="s">
        <v>137</v>
      </c>
      <c r="L6561">
        <f>I6561*$Q$2/1000</f>
        <v>4.6620000000000003E-3</v>
      </c>
    </row>
    <row r="6562" spans="1:12">
      <c r="A6562" s="118">
        <v>45170</v>
      </c>
      <c r="B6562" t="s">
        <v>13036</v>
      </c>
      <c r="C6562" t="s">
        <v>13035</v>
      </c>
      <c r="D6562" t="s">
        <v>13520</v>
      </c>
      <c r="E6562" t="s">
        <v>14024</v>
      </c>
      <c r="F6562">
        <v>101033091</v>
      </c>
      <c r="G6562" t="s">
        <v>13182</v>
      </c>
      <c r="H6562" t="s">
        <v>13030</v>
      </c>
      <c r="I6562">
        <v>12.6</v>
      </c>
      <c r="J6562" t="s">
        <v>145</v>
      </c>
      <c r="K6562" t="s">
        <v>137</v>
      </c>
      <c r="L6562">
        <f>I6562*$Q$2/1000</f>
        <v>4.6620000000000003E-3</v>
      </c>
    </row>
    <row r="6563" spans="1:12">
      <c r="A6563" s="118">
        <v>45170</v>
      </c>
      <c r="B6563" t="s">
        <v>13036</v>
      </c>
      <c r="C6563" t="s">
        <v>13035</v>
      </c>
      <c r="D6563" t="s">
        <v>13384</v>
      </c>
      <c r="E6563" t="s">
        <v>14023</v>
      </c>
      <c r="F6563">
        <v>101034435</v>
      </c>
      <c r="G6563" t="s">
        <v>13139</v>
      </c>
      <c r="H6563" t="s">
        <v>13030</v>
      </c>
      <c r="I6563">
        <v>12.6</v>
      </c>
      <c r="J6563" t="s">
        <v>145</v>
      </c>
      <c r="K6563" t="s">
        <v>137</v>
      </c>
      <c r="L6563">
        <f>I6563*$Q$2/1000</f>
        <v>4.6620000000000003E-3</v>
      </c>
    </row>
    <row r="6564" spans="1:12">
      <c r="A6564" s="118">
        <v>45170</v>
      </c>
      <c r="B6564" t="s">
        <v>13036</v>
      </c>
      <c r="C6564" t="s">
        <v>13035</v>
      </c>
      <c r="D6564" t="s">
        <v>13597</v>
      </c>
      <c r="E6564" t="s">
        <v>14022</v>
      </c>
      <c r="F6564" t="s">
        <v>14021</v>
      </c>
      <c r="G6564" t="s">
        <v>14020</v>
      </c>
      <c r="H6564" t="s">
        <v>13030</v>
      </c>
      <c r="I6564">
        <v>12.6</v>
      </c>
      <c r="J6564" t="s">
        <v>145</v>
      </c>
      <c r="K6564" t="s">
        <v>137</v>
      </c>
      <c r="L6564">
        <f>I6564*$Q$2/1000</f>
        <v>4.6620000000000003E-3</v>
      </c>
    </row>
    <row r="6565" spans="1:12">
      <c r="A6565" s="118">
        <v>45170</v>
      </c>
      <c r="B6565" t="s">
        <v>13036</v>
      </c>
      <c r="C6565" t="s">
        <v>13035</v>
      </c>
      <c r="D6565" t="s">
        <v>14019</v>
      </c>
      <c r="E6565" t="s">
        <v>14018</v>
      </c>
      <c r="F6565">
        <v>10203541</v>
      </c>
      <c r="G6565" t="s">
        <v>10026</v>
      </c>
      <c r="H6565" t="s">
        <v>13030</v>
      </c>
      <c r="I6565">
        <v>12.6</v>
      </c>
      <c r="J6565" t="s">
        <v>145</v>
      </c>
      <c r="K6565" t="s">
        <v>137</v>
      </c>
      <c r="L6565">
        <f>I6565*$Q$2/1000</f>
        <v>4.6620000000000003E-3</v>
      </c>
    </row>
    <row r="6566" spans="1:12">
      <c r="A6566" s="118">
        <v>45170</v>
      </c>
      <c r="B6566" t="s">
        <v>13036</v>
      </c>
      <c r="C6566" t="s">
        <v>13035</v>
      </c>
      <c r="D6566" t="s">
        <v>13384</v>
      </c>
      <c r="E6566" t="s">
        <v>14017</v>
      </c>
      <c r="F6566" t="s">
        <v>14016</v>
      </c>
      <c r="G6566" t="s">
        <v>14015</v>
      </c>
      <c r="H6566" t="s">
        <v>13030</v>
      </c>
      <c r="I6566">
        <v>12.6</v>
      </c>
      <c r="J6566" t="s">
        <v>145</v>
      </c>
      <c r="K6566" t="s">
        <v>137</v>
      </c>
      <c r="L6566">
        <f>I6566*$Q$2/1000</f>
        <v>4.6620000000000003E-3</v>
      </c>
    </row>
    <row r="6567" spans="1:12">
      <c r="A6567" s="118">
        <v>45170</v>
      </c>
      <c r="B6567" t="s">
        <v>13036</v>
      </c>
      <c r="C6567" t="s">
        <v>13035</v>
      </c>
      <c r="D6567" t="s">
        <v>13983</v>
      </c>
      <c r="E6567" t="s">
        <v>14014</v>
      </c>
      <c r="F6567" t="s">
        <v>13943</v>
      </c>
      <c r="G6567" t="s">
        <v>13942</v>
      </c>
      <c r="H6567" t="s">
        <v>13030</v>
      </c>
      <c r="I6567">
        <v>12.6</v>
      </c>
      <c r="J6567" t="s">
        <v>145</v>
      </c>
      <c r="K6567" t="s">
        <v>137</v>
      </c>
      <c r="L6567">
        <f>I6567*$Q$2/1000</f>
        <v>4.6620000000000003E-3</v>
      </c>
    </row>
    <row r="6568" spans="1:12">
      <c r="A6568" s="118">
        <v>45170</v>
      </c>
      <c r="B6568" t="s">
        <v>13036</v>
      </c>
      <c r="C6568" t="s">
        <v>13035</v>
      </c>
      <c r="D6568" t="s">
        <v>14013</v>
      </c>
      <c r="E6568" t="s">
        <v>14012</v>
      </c>
      <c r="F6568">
        <v>30202001</v>
      </c>
      <c r="G6568" t="s">
        <v>13402</v>
      </c>
      <c r="H6568" t="s">
        <v>13030</v>
      </c>
      <c r="I6568">
        <v>12.6</v>
      </c>
      <c r="J6568" t="s">
        <v>145</v>
      </c>
      <c r="K6568" t="s">
        <v>137</v>
      </c>
      <c r="L6568">
        <f>I6568*$Q$2/1000</f>
        <v>4.6620000000000003E-3</v>
      </c>
    </row>
    <row r="6569" spans="1:12">
      <c r="A6569" s="118">
        <v>45170</v>
      </c>
      <c r="B6569" t="s">
        <v>13036</v>
      </c>
      <c r="C6569" t="s">
        <v>13035</v>
      </c>
      <c r="D6569" t="s">
        <v>13883</v>
      </c>
      <c r="E6569" t="s">
        <v>14011</v>
      </c>
      <c r="F6569">
        <v>31203439</v>
      </c>
      <c r="G6569" t="s">
        <v>13501</v>
      </c>
      <c r="H6569" t="s">
        <v>13030</v>
      </c>
      <c r="I6569">
        <v>12.6</v>
      </c>
      <c r="J6569" t="s">
        <v>145</v>
      </c>
      <c r="K6569" t="s">
        <v>137</v>
      </c>
      <c r="L6569">
        <f>I6569*$Q$2/1000</f>
        <v>4.6620000000000003E-3</v>
      </c>
    </row>
    <row r="6570" spans="1:12">
      <c r="A6570" s="118">
        <v>45170</v>
      </c>
      <c r="B6570" t="s">
        <v>13036</v>
      </c>
      <c r="C6570" t="s">
        <v>13035</v>
      </c>
      <c r="D6570" t="s">
        <v>13438</v>
      </c>
      <c r="E6570" t="s">
        <v>14010</v>
      </c>
      <c r="F6570">
        <v>101034435</v>
      </c>
      <c r="G6570" t="s">
        <v>13139</v>
      </c>
      <c r="H6570" t="s">
        <v>13030</v>
      </c>
      <c r="I6570">
        <v>12.6</v>
      </c>
      <c r="J6570" t="s">
        <v>145</v>
      </c>
      <c r="K6570" t="s">
        <v>137</v>
      </c>
      <c r="L6570">
        <f>I6570*$Q$2/1000</f>
        <v>4.6620000000000003E-3</v>
      </c>
    </row>
    <row r="6571" spans="1:12">
      <c r="A6571" s="118">
        <v>45170</v>
      </c>
      <c r="B6571" t="s">
        <v>13036</v>
      </c>
      <c r="C6571" t="s">
        <v>13035</v>
      </c>
      <c r="D6571" t="s">
        <v>13536</v>
      </c>
      <c r="E6571" t="s">
        <v>14009</v>
      </c>
      <c r="F6571">
        <v>56207350</v>
      </c>
      <c r="G6571" t="s">
        <v>13167</v>
      </c>
      <c r="H6571" t="s">
        <v>13030</v>
      </c>
      <c r="I6571">
        <v>12.6</v>
      </c>
      <c r="J6571" t="s">
        <v>145</v>
      </c>
      <c r="K6571" t="s">
        <v>137</v>
      </c>
      <c r="L6571">
        <f>I6571*$Q$2/1000</f>
        <v>4.6620000000000003E-3</v>
      </c>
    </row>
    <row r="6572" spans="1:12">
      <c r="A6572" s="118">
        <v>45170</v>
      </c>
      <c r="B6572" t="s">
        <v>13036</v>
      </c>
      <c r="C6572" t="s">
        <v>13035</v>
      </c>
      <c r="D6572" t="s">
        <v>13922</v>
      </c>
      <c r="E6572" t="s">
        <v>14008</v>
      </c>
      <c r="F6572" t="s">
        <v>13623</v>
      </c>
      <c r="G6572" t="s">
        <v>13622</v>
      </c>
      <c r="H6572" t="s">
        <v>13030</v>
      </c>
      <c r="I6572">
        <v>12.6</v>
      </c>
      <c r="J6572" t="s">
        <v>145</v>
      </c>
      <c r="K6572" t="s">
        <v>137</v>
      </c>
      <c r="L6572">
        <f>I6572*$Q$2/1000</f>
        <v>4.6620000000000003E-3</v>
      </c>
    </row>
    <row r="6573" spans="1:12">
      <c r="A6573" s="118">
        <v>45170</v>
      </c>
      <c r="B6573" t="s">
        <v>13036</v>
      </c>
      <c r="C6573" t="s">
        <v>13035</v>
      </c>
      <c r="D6573" t="s">
        <v>13503</v>
      </c>
      <c r="E6573" t="s">
        <v>14007</v>
      </c>
      <c r="F6573">
        <v>13206299</v>
      </c>
      <c r="G6573" t="s">
        <v>13917</v>
      </c>
      <c r="H6573" t="s">
        <v>13030</v>
      </c>
      <c r="I6573">
        <v>12.6</v>
      </c>
      <c r="J6573" t="s">
        <v>145</v>
      </c>
      <c r="K6573" t="s">
        <v>137</v>
      </c>
      <c r="L6573">
        <f>I6573*$Q$2/1000</f>
        <v>4.6620000000000003E-3</v>
      </c>
    </row>
    <row r="6574" spans="1:12">
      <c r="A6574" s="118">
        <v>45170</v>
      </c>
      <c r="B6574" t="s">
        <v>13036</v>
      </c>
      <c r="C6574" t="s">
        <v>13035</v>
      </c>
      <c r="D6574" t="s">
        <v>13678</v>
      </c>
      <c r="E6574" t="s">
        <v>14006</v>
      </c>
      <c r="F6574">
        <v>42207336</v>
      </c>
      <c r="G6574" t="s">
        <v>13555</v>
      </c>
      <c r="H6574" t="s">
        <v>13030</v>
      </c>
      <c r="I6574">
        <v>12.6</v>
      </c>
      <c r="J6574" t="s">
        <v>145</v>
      </c>
      <c r="K6574" t="s">
        <v>137</v>
      </c>
      <c r="L6574">
        <f>I6574*$Q$2/1000</f>
        <v>4.6620000000000003E-3</v>
      </c>
    </row>
    <row r="6575" spans="1:12">
      <c r="A6575" s="118">
        <v>45170</v>
      </c>
      <c r="B6575" t="s">
        <v>13036</v>
      </c>
      <c r="C6575" t="s">
        <v>13035</v>
      </c>
      <c r="D6575" t="s">
        <v>13554</v>
      </c>
      <c r="E6575" t="s">
        <v>14005</v>
      </c>
      <c r="F6575">
        <v>34203550</v>
      </c>
      <c r="G6575" t="s">
        <v>13794</v>
      </c>
      <c r="H6575" t="s">
        <v>13030</v>
      </c>
      <c r="I6575">
        <v>12.6</v>
      </c>
      <c r="J6575" t="s">
        <v>145</v>
      </c>
      <c r="K6575" t="s">
        <v>137</v>
      </c>
      <c r="L6575">
        <f>I6575*$Q$2/1000</f>
        <v>4.6620000000000003E-3</v>
      </c>
    </row>
    <row r="6576" spans="1:12">
      <c r="A6576" s="118">
        <v>45170</v>
      </c>
      <c r="B6576" t="s">
        <v>13036</v>
      </c>
      <c r="C6576" t="s">
        <v>13035</v>
      </c>
      <c r="D6576" t="s">
        <v>13619</v>
      </c>
      <c r="E6576" t="s">
        <v>14004</v>
      </c>
      <c r="F6576">
        <v>34203550</v>
      </c>
      <c r="G6576" t="s">
        <v>13794</v>
      </c>
      <c r="H6576" t="s">
        <v>13030</v>
      </c>
      <c r="I6576">
        <v>12.6</v>
      </c>
      <c r="J6576" t="s">
        <v>145</v>
      </c>
      <c r="K6576" t="s">
        <v>137</v>
      </c>
      <c r="L6576">
        <f>I6576*$Q$2/1000</f>
        <v>4.6620000000000003E-3</v>
      </c>
    </row>
    <row r="6577" spans="1:12">
      <c r="A6577" s="118">
        <v>45170</v>
      </c>
      <c r="B6577" t="s">
        <v>13036</v>
      </c>
      <c r="C6577" t="s">
        <v>13035</v>
      </c>
      <c r="D6577" t="s">
        <v>14003</v>
      </c>
      <c r="E6577" t="s">
        <v>14002</v>
      </c>
      <c r="F6577">
        <v>101047262</v>
      </c>
      <c r="G6577" t="s">
        <v>14001</v>
      </c>
      <c r="H6577" t="s">
        <v>13030</v>
      </c>
      <c r="I6577">
        <v>12.6</v>
      </c>
      <c r="J6577" t="s">
        <v>145</v>
      </c>
      <c r="K6577" t="s">
        <v>137</v>
      </c>
      <c r="L6577">
        <f>I6577*$Q$2/1000</f>
        <v>4.6620000000000003E-3</v>
      </c>
    </row>
    <row r="6578" spans="1:12">
      <c r="A6578" s="118">
        <v>45170</v>
      </c>
      <c r="B6578" t="s">
        <v>13036</v>
      </c>
      <c r="C6578" t="s">
        <v>13035</v>
      </c>
      <c r="D6578" t="s">
        <v>13936</v>
      </c>
      <c r="E6578" t="s">
        <v>14000</v>
      </c>
      <c r="F6578">
        <v>101033638</v>
      </c>
      <c r="G6578" t="s">
        <v>13934</v>
      </c>
      <c r="H6578" t="s">
        <v>13030</v>
      </c>
      <c r="I6578">
        <v>12.6</v>
      </c>
      <c r="J6578" t="s">
        <v>145</v>
      </c>
      <c r="K6578" t="s">
        <v>137</v>
      </c>
      <c r="L6578">
        <f>I6578*$Q$2/1000</f>
        <v>4.6620000000000003E-3</v>
      </c>
    </row>
    <row r="6579" spans="1:12">
      <c r="A6579" s="118">
        <v>45170</v>
      </c>
      <c r="B6579" t="s">
        <v>13036</v>
      </c>
      <c r="C6579" t="s">
        <v>13035</v>
      </c>
      <c r="D6579" t="s">
        <v>13999</v>
      </c>
      <c r="E6579" t="s">
        <v>13998</v>
      </c>
      <c r="F6579">
        <v>13206264</v>
      </c>
      <c r="G6579" t="s">
        <v>13997</v>
      </c>
      <c r="H6579" t="s">
        <v>13030</v>
      </c>
      <c r="I6579">
        <v>12.6</v>
      </c>
      <c r="J6579" t="s">
        <v>145</v>
      </c>
      <c r="K6579" t="s">
        <v>137</v>
      </c>
      <c r="L6579">
        <f>I6579*$Q$2/1000</f>
        <v>4.6620000000000003E-3</v>
      </c>
    </row>
    <row r="6580" spans="1:12">
      <c r="A6580" s="118">
        <v>45170</v>
      </c>
      <c r="B6580" t="s">
        <v>13036</v>
      </c>
      <c r="C6580" t="s">
        <v>13035</v>
      </c>
      <c r="D6580" t="s">
        <v>13384</v>
      </c>
      <c r="E6580" t="s">
        <v>13996</v>
      </c>
      <c r="F6580">
        <v>101033561</v>
      </c>
      <c r="G6580" t="s">
        <v>13409</v>
      </c>
      <c r="H6580" t="s">
        <v>13030</v>
      </c>
      <c r="I6580">
        <v>12.6</v>
      </c>
      <c r="J6580" t="s">
        <v>145</v>
      </c>
      <c r="K6580" t="s">
        <v>137</v>
      </c>
      <c r="L6580">
        <f>I6580*$Q$2/1000</f>
        <v>4.6620000000000003E-3</v>
      </c>
    </row>
    <row r="6581" spans="1:12">
      <c r="A6581" s="118">
        <v>45170</v>
      </c>
      <c r="B6581" t="s">
        <v>13036</v>
      </c>
      <c r="C6581" t="s">
        <v>13035</v>
      </c>
      <c r="D6581" t="s">
        <v>13753</v>
      </c>
      <c r="E6581" t="s">
        <v>13995</v>
      </c>
      <c r="F6581">
        <v>3445265</v>
      </c>
      <c r="G6581" t="s">
        <v>13994</v>
      </c>
      <c r="H6581" t="s">
        <v>13030</v>
      </c>
      <c r="I6581">
        <v>12.6</v>
      </c>
      <c r="J6581" t="s">
        <v>145</v>
      </c>
      <c r="K6581" t="s">
        <v>137</v>
      </c>
      <c r="L6581">
        <f>I6581*$Q$2/1000</f>
        <v>4.6620000000000003E-3</v>
      </c>
    </row>
    <row r="6582" spans="1:12">
      <c r="A6582" s="118">
        <v>45170</v>
      </c>
      <c r="B6582" t="s">
        <v>13036</v>
      </c>
      <c r="C6582" t="s">
        <v>13035</v>
      </c>
      <c r="D6582" t="s">
        <v>13619</v>
      </c>
      <c r="E6582" t="s">
        <v>13993</v>
      </c>
      <c r="F6582" t="s">
        <v>13992</v>
      </c>
      <c r="G6582" t="s">
        <v>13991</v>
      </c>
      <c r="H6582" t="s">
        <v>13030</v>
      </c>
      <c r="I6582">
        <v>12.6</v>
      </c>
      <c r="J6582" t="s">
        <v>145</v>
      </c>
      <c r="K6582" t="s">
        <v>137</v>
      </c>
      <c r="L6582">
        <f>I6582*$Q$2/1000</f>
        <v>4.6620000000000003E-3</v>
      </c>
    </row>
    <row r="6583" spans="1:12">
      <c r="A6583" s="118">
        <v>45170</v>
      </c>
      <c r="B6583" t="s">
        <v>13036</v>
      </c>
      <c r="C6583" t="s">
        <v>13035</v>
      </c>
      <c r="D6583" t="s">
        <v>13174</v>
      </c>
      <c r="E6583" t="s">
        <v>13990</v>
      </c>
      <c r="F6583">
        <v>101038492</v>
      </c>
      <c r="G6583" t="s">
        <v>13341</v>
      </c>
      <c r="H6583" t="s">
        <v>13030</v>
      </c>
      <c r="I6583">
        <v>12.6</v>
      </c>
      <c r="J6583" t="s">
        <v>145</v>
      </c>
      <c r="K6583" t="s">
        <v>137</v>
      </c>
      <c r="L6583">
        <f>I6583*$Q$2/1000</f>
        <v>4.6620000000000003E-3</v>
      </c>
    </row>
    <row r="6584" spans="1:12">
      <c r="A6584" s="118">
        <v>45170</v>
      </c>
      <c r="B6584" t="s">
        <v>13036</v>
      </c>
      <c r="C6584" t="s">
        <v>13035</v>
      </c>
      <c r="D6584" t="s">
        <v>13230</v>
      </c>
      <c r="E6584" t="s">
        <v>13989</v>
      </c>
      <c r="F6584" t="s">
        <v>13228</v>
      </c>
      <c r="G6584" t="s">
        <v>13227</v>
      </c>
      <c r="H6584" t="s">
        <v>13030</v>
      </c>
      <c r="I6584">
        <v>12.6</v>
      </c>
      <c r="J6584" t="s">
        <v>145</v>
      </c>
      <c r="K6584" t="s">
        <v>137</v>
      </c>
      <c r="L6584">
        <f>I6584*$Q$2/1000</f>
        <v>4.6620000000000003E-3</v>
      </c>
    </row>
    <row r="6585" spans="1:12">
      <c r="A6585" s="118">
        <v>45170</v>
      </c>
      <c r="B6585" t="s">
        <v>13036</v>
      </c>
      <c r="C6585" t="s">
        <v>13035</v>
      </c>
      <c r="D6585" t="s">
        <v>13988</v>
      </c>
      <c r="E6585" t="s">
        <v>13987</v>
      </c>
      <c r="F6585">
        <v>13206265</v>
      </c>
      <c r="G6585" t="s">
        <v>13648</v>
      </c>
      <c r="H6585" t="s">
        <v>13030</v>
      </c>
      <c r="I6585">
        <v>12.6</v>
      </c>
      <c r="J6585" t="s">
        <v>145</v>
      </c>
      <c r="K6585" t="s">
        <v>137</v>
      </c>
      <c r="L6585">
        <f>I6585*$Q$2/1000</f>
        <v>4.6620000000000003E-3</v>
      </c>
    </row>
    <row r="6586" spans="1:12">
      <c r="A6586" s="118">
        <v>45170</v>
      </c>
      <c r="B6586" t="s">
        <v>13036</v>
      </c>
      <c r="C6586" t="s">
        <v>13035</v>
      </c>
      <c r="D6586" t="s">
        <v>13384</v>
      </c>
      <c r="E6586" t="s">
        <v>13986</v>
      </c>
      <c r="F6586">
        <v>101043460</v>
      </c>
      <c r="G6586" t="s">
        <v>13985</v>
      </c>
      <c r="H6586" t="s">
        <v>13030</v>
      </c>
      <c r="I6586">
        <v>12.6</v>
      </c>
      <c r="J6586" t="s">
        <v>145</v>
      </c>
      <c r="K6586" t="s">
        <v>137</v>
      </c>
      <c r="L6586">
        <f>I6586*$Q$2/1000</f>
        <v>4.6620000000000003E-3</v>
      </c>
    </row>
    <row r="6587" spans="1:12">
      <c r="A6587" s="118">
        <v>45170</v>
      </c>
      <c r="B6587" t="s">
        <v>13036</v>
      </c>
      <c r="C6587" t="s">
        <v>13035</v>
      </c>
      <c r="D6587" t="s">
        <v>13904</v>
      </c>
      <c r="E6587" t="s">
        <v>13984</v>
      </c>
      <c r="F6587">
        <v>3145048</v>
      </c>
      <c r="G6587" t="s">
        <v>13927</v>
      </c>
      <c r="H6587" t="s">
        <v>13030</v>
      </c>
      <c r="I6587">
        <v>12.6</v>
      </c>
      <c r="J6587" t="s">
        <v>145</v>
      </c>
      <c r="K6587" t="s">
        <v>137</v>
      </c>
      <c r="L6587">
        <f>I6587*$Q$2/1000</f>
        <v>4.6620000000000003E-3</v>
      </c>
    </row>
    <row r="6588" spans="1:12">
      <c r="A6588" s="118">
        <v>45170</v>
      </c>
      <c r="B6588" t="s">
        <v>13036</v>
      </c>
      <c r="C6588" t="s">
        <v>13035</v>
      </c>
      <c r="D6588" t="s">
        <v>13983</v>
      </c>
      <c r="E6588" t="s">
        <v>13982</v>
      </c>
      <c r="F6588">
        <v>101027252</v>
      </c>
      <c r="G6588" t="s">
        <v>13981</v>
      </c>
      <c r="H6588" t="s">
        <v>13030</v>
      </c>
      <c r="I6588">
        <v>12.6</v>
      </c>
      <c r="J6588" t="s">
        <v>145</v>
      </c>
      <c r="K6588" t="s">
        <v>137</v>
      </c>
      <c r="L6588">
        <f>I6588*$Q$2/1000</f>
        <v>4.6620000000000003E-3</v>
      </c>
    </row>
    <row r="6589" spans="1:12">
      <c r="A6589" s="118">
        <v>45170</v>
      </c>
      <c r="B6589" t="s">
        <v>13036</v>
      </c>
      <c r="C6589" t="s">
        <v>13035</v>
      </c>
      <c r="D6589" t="s">
        <v>13731</v>
      </c>
      <c r="E6589" t="s">
        <v>13980</v>
      </c>
      <c r="F6589" t="s">
        <v>13310</v>
      </c>
      <c r="G6589" t="s">
        <v>13309</v>
      </c>
      <c r="H6589" t="s">
        <v>13030</v>
      </c>
      <c r="I6589">
        <v>12.6</v>
      </c>
      <c r="J6589" t="s">
        <v>145</v>
      </c>
      <c r="K6589" t="s">
        <v>137</v>
      </c>
      <c r="L6589">
        <f>I6589*$Q$2/1000</f>
        <v>4.6620000000000003E-3</v>
      </c>
    </row>
    <row r="6590" spans="1:12">
      <c r="A6590" s="118">
        <v>45170</v>
      </c>
      <c r="B6590" t="s">
        <v>13036</v>
      </c>
      <c r="C6590" t="s">
        <v>13035</v>
      </c>
      <c r="D6590" t="s">
        <v>13979</v>
      </c>
      <c r="E6590" t="s">
        <v>13978</v>
      </c>
      <c r="F6590">
        <v>13206265</v>
      </c>
      <c r="G6590" t="s">
        <v>13648</v>
      </c>
      <c r="H6590" t="s">
        <v>13030</v>
      </c>
      <c r="I6590">
        <v>12.6</v>
      </c>
      <c r="J6590" t="s">
        <v>145</v>
      </c>
      <c r="K6590" t="s">
        <v>137</v>
      </c>
      <c r="L6590">
        <f>I6590*$Q$2/1000</f>
        <v>4.6620000000000003E-3</v>
      </c>
    </row>
    <row r="6591" spans="1:12">
      <c r="A6591" s="118">
        <v>45170</v>
      </c>
      <c r="B6591" t="s">
        <v>13036</v>
      </c>
      <c r="C6591" t="s">
        <v>13035</v>
      </c>
      <c r="D6591" t="s">
        <v>13883</v>
      </c>
      <c r="E6591" t="s">
        <v>13977</v>
      </c>
      <c r="F6591">
        <v>3445337</v>
      </c>
      <c r="G6591" t="s">
        <v>13761</v>
      </c>
      <c r="H6591" t="s">
        <v>13030</v>
      </c>
      <c r="I6591">
        <v>12.6</v>
      </c>
      <c r="J6591" t="s">
        <v>145</v>
      </c>
      <c r="K6591" t="s">
        <v>137</v>
      </c>
      <c r="L6591">
        <f>I6591*$Q$2/1000</f>
        <v>4.6620000000000003E-3</v>
      </c>
    </row>
    <row r="6592" spans="1:12">
      <c r="A6592" s="118">
        <v>45170</v>
      </c>
      <c r="B6592" t="s">
        <v>13036</v>
      </c>
      <c r="C6592" t="s">
        <v>13035</v>
      </c>
      <c r="D6592" t="s">
        <v>13779</v>
      </c>
      <c r="E6592" t="s">
        <v>13976</v>
      </c>
      <c r="F6592">
        <v>101034435</v>
      </c>
      <c r="G6592" t="s">
        <v>13139</v>
      </c>
      <c r="H6592" t="s">
        <v>13030</v>
      </c>
      <c r="I6592">
        <v>12.6</v>
      </c>
      <c r="J6592" t="s">
        <v>145</v>
      </c>
      <c r="K6592" t="s">
        <v>137</v>
      </c>
      <c r="L6592">
        <f>I6592*$Q$2/1000</f>
        <v>4.6620000000000003E-3</v>
      </c>
    </row>
    <row r="6593" spans="1:12">
      <c r="A6593" s="118">
        <v>45170</v>
      </c>
      <c r="B6593" t="s">
        <v>13036</v>
      </c>
      <c r="C6593" t="s">
        <v>13035</v>
      </c>
      <c r="D6593" t="s">
        <v>13975</v>
      </c>
      <c r="E6593" t="s">
        <v>13974</v>
      </c>
      <c r="F6593">
        <v>13206265</v>
      </c>
      <c r="G6593" t="s">
        <v>13648</v>
      </c>
      <c r="H6593" t="s">
        <v>13030</v>
      </c>
      <c r="I6593">
        <v>12.6</v>
      </c>
      <c r="J6593" t="s">
        <v>145</v>
      </c>
      <c r="K6593" t="s">
        <v>137</v>
      </c>
      <c r="L6593">
        <f>I6593*$Q$2/1000</f>
        <v>4.6620000000000003E-3</v>
      </c>
    </row>
    <row r="6594" spans="1:12">
      <c r="A6594" s="118">
        <v>45170</v>
      </c>
      <c r="B6594" t="s">
        <v>13036</v>
      </c>
      <c r="C6594" t="s">
        <v>13035</v>
      </c>
      <c r="D6594" t="s">
        <v>13883</v>
      </c>
      <c r="E6594" t="s">
        <v>13973</v>
      </c>
      <c r="F6594">
        <v>3445337</v>
      </c>
      <c r="G6594" t="s">
        <v>13761</v>
      </c>
      <c r="H6594" t="s">
        <v>13030</v>
      </c>
      <c r="I6594">
        <v>12.6</v>
      </c>
      <c r="J6594" t="s">
        <v>145</v>
      </c>
      <c r="K6594" t="s">
        <v>137</v>
      </c>
      <c r="L6594">
        <f>I6594*$Q$2/1000</f>
        <v>4.6620000000000003E-3</v>
      </c>
    </row>
    <row r="6595" spans="1:12">
      <c r="A6595" s="118">
        <v>45170</v>
      </c>
      <c r="B6595" t="s">
        <v>13036</v>
      </c>
      <c r="C6595" t="s">
        <v>13035</v>
      </c>
      <c r="D6595" t="s">
        <v>13972</v>
      </c>
      <c r="E6595" t="s">
        <v>13971</v>
      </c>
      <c r="F6595">
        <v>31201309</v>
      </c>
      <c r="G6595" t="s">
        <v>13970</v>
      </c>
      <c r="H6595" t="s">
        <v>13030</v>
      </c>
      <c r="I6595">
        <v>12.6</v>
      </c>
      <c r="J6595" t="s">
        <v>145</v>
      </c>
      <c r="K6595" t="s">
        <v>137</v>
      </c>
      <c r="L6595">
        <f>I6595*$Q$2/1000</f>
        <v>4.6620000000000003E-3</v>
      </c>
    </row>
    <row r="6596" spans="1:12">
      <c r="A6596" s="118">
        <v>45170</v>
      </c>
      <c r="B6596" t="s">
        <v>13036</v>
      </c>
      <c r="C6596" t="s">
        <v>13035</v>
      </c>
      <c r="D6596" t="s">
        <v>13969</v>
      </c>
      <c r="E6596" t="s">
        <v>13968</v>
      </c>
      <c r="F6596">
        <v>13206299</v>
      </c>
      <c r="G6596" t="s">
        <v>13917</v>
      </c>
      <c r="H6596" t="s">
        <v>13030</v>
      </c>
      <c r="I6596">
        <v>12.6</v>
      </c>
      <c r="J6596" t="s">
        <v>145</v>
      </c>
      <c r="K6596" t="s">
        <v>137</v>
      </c>
      <c r="L6596">
        <f>I6596*$Q$2/1000</f>
        <v>4.6620000000000003E-3</v>
      </c>
    </row>
    <row r="6597" spans="1:12">
      <c r="A6597" s="118">
        <v>45170</v>
      </c>
      <c r="B6597" t="s">
        <v>13036</v>
      </c>
      <c r="C6597" t="s">
        <v>13035</v>
      </c>
      <c r="D6597" t="s">
        <v>13967</v>
      </c>
      <c r="E6597" t="s">
        <v>13966</v>
      </c>
      <c r="F6597" t="s">
        <v>13965</v>
      </c>
      <c r="G6597" t="s">
        <v>13964</v>
      </c>
      <c r="H6597" t="s">
        <v>13030</v>
      </c>
      <c r="I6597">
        <v>12.6</v>
      </c>
      <c r="J6597" t="s">
        <v>145</v>
      </c>
      <c r="K6597" t="s">
        <v>137</v>
      </c>
      <c r="L6597">
        <f>I6597*$Q$2/1000</f>
        <v>4.6620000000000003E-3</v>
      </c>
    </row>
    <row r="6598" spans="1:12">
      <c r="A6598" s="118">
        <v>45170</v>
      </c>
      <c r="B6598" t="s">
        <v>13036</v>
      </c>
      <c r="C6598" t="s">
        <v>13035</v>
      </c>
      <c r="D6598" t="s">
        <v>13678</v>
      </c>
      <c r="E6598" t="s">
        <v>13963</v>
      </c>
      <c r="F6598" t="s">
        <v>13962</v>
      </c>
      <c r="G6598" t="s">
        <v>13961</v>
      </c>
      <c r="H6598" t="s">
        <v>13030</v>
      </c>
      <c r="I6598">
        <v>12.6</v>
      </c>
      <c r="J6598" t="s">
        <v>145</v>
      </c>
      <c r="K6598" t="s">
        <v>137</v>
      </c>
      <c r="L6598">
        <f>I6598*$Q$2/1000</f>
        <v>4.6620000000000003E-3</v>
      </c>
    </row>
    <row r="6599" spans="1:12">
      <c r="A6599" s="118">
        <v>45170</v>
      </c>
      <c r="B6599" t="s">
        <v>13036</v>
      </c>
      <c r="C6599" t="s">
        <v>13035</v>
      </c>
      <c r="D6599" t="s">
        <v>13922</v>
      </c>
      <c r="E6599" t="s">
        <v>13960</v>
      </c>
      <c r="F6599" t="s">
        <v>13316</v>
      </c>
      <c r="G6599" t="s">
        <v>13315</v>
      </c>
      <c r="H6599" t="s">
        <v>13030</v>
      </c>
      <c r="I6599">
        <v>12.6</v>
      </c>
      <c r="J6599" t="s">
        <v>145</v>
      </c>
      <c r="K6599" t="s">
        <v>137</v>
      </c>
      <c r="L6599">
        <f>I6599*$Q$2/1000</f>
        <v>4.6620000000000003E-3</v>
      </c>
    </row>
    <row r="6600" spans="1:12">
      <c r="A6600" s="118">
        <v>45170</v>
      </c>
      <c r="B6600" t="s">
        <v>13036</v>
      </c>
      <c r="C6600" t="s">
        <v>13035</v>
      </c>
      <c r="D6600" t="s">
        <v>13959</v>
      </c>
      <c r="E6600" t="s">
        <v>13958</v>
      </c>
      <c r="F6600">
        <v>101047276</v>
      </c>
      <c r="G6600" t="s">
        <v>13957</v>
      </c>
      <c r="H6600" t="s">
        <v>13030</v>
      </c>
      <c r="I6600">
        <v>12.6</v>
      </c>
      <c r="J6600" t="s">
        <v>145</v>
      </c>
      <c r="K6600" t="s">
        <v>137</v>
      </c>
      <c r="L6600">
        <f>I6600*$Q$2/1000</f>
        <v>4.6620000000000003E-3</v>
      </c>
    </row>
    <row r="6601" spans="1:12">
      <c r="A6601" s="118">
        <v>45170</v>
      </c>
      <c r="B6601" t="s">
        <v>13036</v>
      </c>
      <c r="C6601" t="s">
        <v>13035</v>
      </c>
      <c r="D6601" t="s">
        <v>13051</v>
      </c>
      <c r="E6601" t="s">
        <v>13956</v>
      </c>
      <c r="F6601">
        <v>79201462</v>
      </c>
      <c r="G6601" t="s">
        <v>13955</v>
      </c>
      <c r="H6601" t="s">
        <v>13030</v>
      </c>
      <c r="I6601">
        <v>12.6</v>
      </c>
      <c r="J6601" t="s">
        <v>145</v>
      </c>
      <c r="K6601" t="s">
        <v>137</v>
      </c>
      <c r="L6601">
        <f>I6601*$Q$2/1000</f>
        <v>4.6620000000000003E-3</v>
      </c>
    </row>
    <row r="6602" spans="1:12">
      <c r="A6602" s="118">
        <v>45170</v>
      </c>
      <c r="B6602" t="s">
        <v>13036</v>
      </c>
      <c r="C6602" t="s">
        <v>13035</v>
      </c>
      <c r="D6602" t="s">
        <v>13554</v>
      </c>
      <c r="E6602" t="s">
        <v>13954</v>
      </c>
      <c r="F6602">
        <v>34204624</v>
      </c>
      <c r="G6602" t="s">
        <v>13351</v>
      </c>
      <c r="H6602" t="s">
        <v>13030</v>
      </c>
      <c r="I6602">
        <v>12.6</v>
      </c>
      <c r="J6602" t="s">
        <v>145</v>
      </c>
      <c r="K6602" t="s">
        <v>137</v>
      </c>
      <c r="L6602">
        <f>I6602*$Q$2/1000</f>
        <v>4.6620000000000003E-3</v>
      </c>
    </row>
    <row r="6603" spans="1:12">
      <c r="A6603" s="118">
        <v>45170</v>
      </c>
      <c r="B6603" t="s">
        <v>13036</v>
      </c>
      <c r="C6603" t="s">
        <v>13035</v>
      </c>
      <c r="D6603" t="s">
        <v>13953</v>
      </c>
      <c r="E6603" t="s">
        <v>13952</v>
      </c>
      <c r="F6603" t="s">
        <v>13951</v>
      </c>
      <c r="G6603" t="s">
        <v>13950</v>
      </c>
      <c r="H6603" t="s">
        <v>13030</v>
      </c>
      <c r="I6603">
        <v>12.6</v>
      </c>
      <c r="J6603" t="s">
        <v>145</v>
      </c>
      <c r="K6603" t="s">
        <v>137</v>
      </c>
      <c r="L6603">
        <f>I6603*$Q$2/1000</f>
        <v>4.6620000000000003E-3</v>
      </c>
    </row>
    <row r="6604" spans="1:12">
      <c r="A6604" s="118">
        <v>45170</v>
      </c>
      <c r="B6604" t="s">
        <v>13036</v>
      </c>
      <c r="C6604" t="s">
        <v>13035</v>
      </c>
      <c r="D6604" t="s">
        <v>13949</v>
      </c>
      <c r="E6604" t="s">
        <v>13948</v>
      </c>
      <c r="F6604" t="s">
        <v>13947</v>
      </c>
      <c r="G6604" t="s">
        <v>13946</v>
      </c>
      <c r="H6604" t="s">
        <v>13030</v>
      </c>
      <c r="I6604">
        <v>12.6</v>
      </c>
      <c r="J6604" t="s">
        <v>145</v>
      </c>
      <c r="K6604" t="s">
        <v>137</v>
      </c>
      <c r="L6604">
        <f>I6604*$Q$2/1000</f>
        <v>4.6620000000000003E-3</v>
      </c>
    </row>
    <row r="6605" spans="1:12">
      <c r="A6605" s="118">
        <v>45170</v>
      </c>
      <c r="B6605" t="s">
        <v>13036</v>
      </c>
      <c r="C6605" t="s">
        <v>13035</v>
      </c>
      <c r="D6605" t="s">
        <v>13438</v>
      </c>
      <c r="E6605" t="s">
        <v>13945</v>
      </c>
      <c r="F6605">
        <v>3145046</v>
      </c>
      <c r="G6605" t="s">
        <v>13679</v>
      </c>
      <c r="H6605" t="s">
        <v>13030</v>
      </c>
      <c r="I6605">
        <v>12.6</v>
      </c>
      <c r="J6605" t="s">
        <v>145</v>
      </c>
      <c r="K6605" t="s">
        <v>137</v>
      </c>
      <c r="L6605">
        <f>I6605*$Q$2/1000</f>
        <v>4.6620000000000003E-3</v>
      </c>
    </row>
    <row r="6606" spans="1:12">
      <c r="A6606" s="118">
        <v>45170</v>
      </c>
      <c r="B6606" t="s">
        <v>13036</v>
      </c>
      <c r="C6606" t="s">
        <v>13035</v>
      </c>
      <c r="D6606" t="s">
        <v>13863</v>
      </c>
      <c r="E6606" t="s">
        <v>13944</v>
      </c>
      <c r="F6606" t="s">
        <v>13943</v>
      </c>
      <c r="G6606" t="s">
        <v>13942</v>
      </c>
      <c r="H6606" t="s">
        <v>13030</v>
      </c>
      <c r="I6606">
        <v>12.6</v>
      </c>
      <c r="J6606" t="s">
        <v>145</v>
      </c>
      <c r="K6606" t="s">
        <v>137</v>
      </c>
      <c r="L6606">
        <f>I6606*$Q$2/1000</f>
        <v>4.6620000000000003E-3</v>
      </c>
    </row>
    <row r="6607" spans="1:12" ht="15" customHeight="1">
      <c r="A6607" s="118">
        <v>45170</v>
      </c>
      <c r="B6607" t="s">
        <v>13036</v>
      </c>
      <c r="C6607" t="s">
        <v>13035</v>
      </c>
      <c r="D6607" t="s">
        <v>13941</v>
      </c>
      <c r="E6607" t="s">
        <v>13940</v>
      </c>
      <c r="F6607">
        <v>101033635</v>
      </c>
      <c r="G6607" t="s">
        <v>13355</v>
      </c>
      <c r="H6607" t="s">
        <v>13030</v>
      </c>
      <c r="I6607">
        <v>12.6</v>
      </c>
      <c r="J6607" t="s">
        <v>145</v>
      </c>
      <c r="K6607" t="s">
        <v>137</v>
      </c>
      <c r="L6607">
        <f>I6607*$Q$2/1000</f>
        <v>4.6620000000000003E-3</v>
      </c>
    </row>
    <row r="6608" spans="1:12" ht="15" customHeight="1">
      <c r="A6608" s="118">
        <v>45170</v>
      </c>
      <c r="B6608" t="s">
        <v>13036</v>
      </c>
      <c r="C6608" t="s">
        <v>13035</v>
      </c>
      <c r="D6608" t="s">
        <v>13441</v>
      </c>
      <c r="E6608" t="s">
        <v>13939</v>
      </c>
      <c r="F6608" t="s">
        <v>12986</v>
      </c>
      <c r="G6608" t="s">
        <v>12985</v>
      </c>
      <c r="H6608" t="s">
        <v>13030</v>
      </c>
      <c r="I6608">
        <v>12.6</v>
      </c>
      <c r="J6608" t="s">
        <v>145</v>
      </c>
      <c r="K6608" t="s">
        <v>137</v>
      </c>
      <c r="L6608">
        <f>I6608*$Q$2/1000</f>
        <v>4.6620000000000003E-3</v>
      </c>
    </row>
    <row r="6609" spans="1:12" ht="15" customHeight="1">
      <c r="A6609" s="118">
        <v>45170</v>
      </c>
      <c r="B6609" t="s">
        <v>13036</v>
      </c>
      <c r="C6609" t="s">
        <v>13035</v>
      </c>
      <c r="D6609" t="s">
        <v>13520</v>
      </c>
      <c r="E6609" t="s">
        <v>13938</v>
      </c>
      <c r="F6609">
        <v>101031452</v>
      </c>
      <c r="G6609" t="s">
        <v>13937</v>
      </c>
      <c r="H6609" t="s">
        <v>13030</v>
      </c>
      <c r="I6609">
        <v>12.6</v>
      </c>
      <c r="J6609" t="s">
        <v>145</v>
      </c>
      <c r="K6609" t="s">
        <v>137</v>
      </c>
      <c r="L6609">
        <f>I6609*$Q$2/1000</f>
        <v>4.6620000000000003E-3</v>
      </c>
    </row>
    <row r="6610" spans="1:12" ht="15" customHeight="1">
      <c r="A6610" s="118">
        <v>45170</v>
      </c>
      <c r="B6610" t="s">
        <v>13036</v>
      </c>
      <c r="C6610" t="s">
        <v>13035</v>
      </c>
      <c r="D6610" t="s">
        <v>13936</v>
      </c>
      <c r="E6610" t="s">
        <v>13935</v>
      </c>
      <c r="F6610">
        <v>101033638</v>
      </c>
      <c r="G6610" t="s">
        <v>13934</v>
      </c>
      <c r="H6610" t="s">
        <v>13030</v>
      </c>
      <c r="I6610">
        <v>12.6</v>
      </c>
      <c r="J6610" t="s">
        <v>145</v>
      </c>
      <c r="K6610" t="s">
        <v>137</v>
      </c>
      <c r="L6610">
        <f>I6610*$Q$2/1000</f>
        <v>4.6620000000000003E-3</v>
      </c>
    </row>
    <row r="6611" spans="1:12" ht="15" customHeight="1">
      <c r="A6611" s="118">
        <v>45170</v>
      </c>
      <c r="B6611" t="s">
        <v>13036</v>
      </c>
      <c r="C6611" t="s">
        <v>13035</v>
      </c>
      <c r="D6611" t="s">
        <v>13731</v>
      </c>
      <c r="E6611" t="s">
        <v>13933</v>
      </c>
      <c r="F6611" t="s">
        <v>13310</v>
      </c>
      <c r="G6611" t="s">
        <v>13309</v>
      </c>
      <c r="H6611" t="s">
        <v>13030</v>
      </c>
      <c r="I6611">
        <v>12.6</v>
      </c>
      <c r="J6611" t="s">
        <v>145</v>
      </c>
      <c r="K6611" t="s">
        <v>137</v>
      </c>
      <c r="L6611">
        <f>I6611*$Q$2/1000</f>
        <v>4.6620000000000003E-3</v>
      </c>
    </row>
    <row r="6612" spans="1:12" ht="15" customHeight="1">
      <c r="A6612" s="118">
        <v>45170</v>
      </c>
      <c r="B6612" t="s">
        <v>13036</v>
      </c>
      <c r="C6612" t="s">
        <v>13035</v>
      </c>
      <c r="D6612" t="s">
        <v>13783</v>
      </c>
      <c r="E6612" t="s">
        <v>13932</v>
      </c>
      <c r="F6612">
        <v>1</v>
      </c>
      <c r="G6612" t="s">
        <v>667</v>
      </c>
      <c r="H6612" t="s">
        <v>13030</v>
      </c>
      <c r="I6612">
        <v>12.6</v>
      </c>
      <c r="J6612" t="s">
        <v>145</v>
      </c>
      <c r="K6612" t="s">
        <v>137</v>
      </c>
      <c r="L6612">
        <f>I6612*$Q$2/1000</f>
        <v>4.6620000000000003E-3</v>
      </c>
    </row>
    <row r="6613" spans="1:12">
      <c r="A6613" s="118">
        <v>45170</v>
      </c>
      <c r="B6613" t="s">
        <v>13036</v>
      </c>
      <c r="C6613" t="s">
        <v>13035</v>
      </c>
      <c r="D6613" t="s">
        <v>13156</v>
      </c>
      <c r="E6613" t="s">
        <v>13931</v>
      </c>
      <c r="F6613">
        <v>13206264</v>
      </c>
      <c r="G6613" t="s">
        <v>13260</v>
      </c>
      <c r="H6613" t="s">
        <v>13030</v>
      </c>
      <c r="I6613">
        <v>12.6</v>
      </c>
      <c r="J6613" t="s">
        <v>145</v>
      </c>
      <c r="K6613" t="s">
        <v>137</v>
      </c>
      <c r="L6613">
        <f>I6613*$Q$2/1000</f>
        <v>4.6620000000000003E-3</v>
      </c>
    </row>
    <row r="6614" spans="1:12">
      <c r="A6614" s="118">
        <v>45170</v>
      </c>
      <c r="B6614" t="s">
        <v>13036</v>
      </c>
      <c r="C6614" t="s">
        <v>13035</v>
      </c>
      <c r="D6614" t="s">
        <v>13211</v>
      </c>
      <c r="E6614" t="s">
        <v>13930</v>
      </c>
      <c r="F6614">
        <v>101017406</v>
      </c>
      <c r="G6614" t="s">
        <v>13195</v>
      </c>
      <c r="H6614" t="s">
        <v>13030</v>
      </c>
      <c r="I6614">
        <v>12.6</v>
      </c>
      <c r="J6614" t="s">
        <v>145</v>
      </c>
      <c r="K6614" t="s">
        <v>137</v>
      </c>
      <c r="L6614">
        <f>I6614*$Q$2/1000</f>
        <v>4.6620000000000003E-3</v>
      </c>
    </row>
    <row r="6615" spans="1:12">
      <c r="A6615" s="118">
        <v>45170</v>
      </c>
      <c r="B6615" t="s">
        <v>13036</v>
      </c>
      <c r="C6615" t="s">
        <v>13035</v>
      </c>
      <c r="D6615" t="s">
        <v>13610</v>
      </c>
      <c r="E6615" t="s">
        <v>13929</v>
      </c>
      <c r="F6615">
        <v>101025607</v>
      </c>
      <c r="G6615" t="s">
        <v>13601</v>
      </c>
      <c r="H6615" t="s">
        <v>13030</v>
      </c>
      <c r="I6615">
        <v>12.6</v>
      </c>
      <c r="J6615" t="s">
        <v>145</v>
      </c>
      <c r="K6615" t="s">
        <v>137</v>
      </c>
      <c r="L6615">
        <f>I6615*$Q$2/1000</f>
        <v>4.6620000000000003E-3</v>
      </c>
    </row>
    <row r="6616" spans="1:12">
      <c r="A6616" s="118">
        <v>45170</v>
      </c>
      <c r="B6616" t="s">
        <v>13036</v>
      </c>
      <c r="C6616" t="s">
        <v>13035</v>
      </c>
      <c r="D6616" t="s">
        <v>13621</v>
      </c>
      <c r="E6616" t="s">
        <v>13928</v>
      </c>
      <c r="F6616">
        <v>3145048</v>
      </c>
      <c r="G6616" t="s">
        <v>13927</v>
      </c>
      <c r="H6616" t="s">
        <v>13030</v>
      </c>
      <c r="I6616">
        <v>12.6</v>
      </c>
      <c r="J6616" t="s">
        <v>145</v>
      </c>
      <c r="K6616" t="s">
        <v>137</v>
      </c>
      <c r="L6616">
        <f>I6616*$Q$2/1000</f>
        <v>4.6620000000000003E-3</v>
      </c>
    </row>
    <row r="6617" spans="1:12">
      <c r="A6617" s="118">
        <v>45170</v>
      </c>
      <c r="B6617" t="s">
        <v>13036</v>
      </c>
      <c r="C6617" t="s">
        <v>13035</v>
      </c>
      <c r="D6617" t="s">
        <v>13926</v>
      </c>
      <c r="E6617" t="s">
        <v>13925</v>
      </c>
      <c r="F6617" t="s">
        <v>13924</v>
      </c>
      <c r="G6617" t="s">
        <v>13923</v>
      </c>
      <c r="H6617" t="s">
        <v>13030</v>
      </c>
      <c r="I6617">
        <v>12.6</v>
      </c>
      <c r="J6617" t="s">
        <v>145</v>
      </c>
      <c r="K6617" t="s">
        <v>137</v>
      </c>
      <c r="L6617">
        <f>I6617*$Q$2/1000</f>
        <v>4.6620000000000003E-3</v>
      </c>
    </row>
    <row r="6618" spans="1:12">
      <c r="A6618" s="118">
        <v>45170</v>
      </c>
      <c r="B6618" t="s">
        <v>13036</v>
      </c>
      <c r="C6618" t="s">
        <v>13035</v>
      </c>
      <c r="D6618" t="s">
        <v>13922</v>
      </c>
      <c r="E6618" t="s">
        <v>13921</v>
      </c>
      <c r="F6618" t="s">
        <v>13920</v>
      </c>
      <c r="G6618" t="s">
        <v>13919</v>
      </c>
      <c r="H6618" t="s">
        <v>13030</v>
      </c>
      <c r="I6618">
        <v>12.6</v>
      </c>
      <c r="J6618" t="s">
        <v>145</v>
      </c>
      <c r="K6618" t="s">
        <v>137</v>
      </c>
      <c r="L6618">
        <f>I6618*$Q$2/1000</f>
        <v>4.6620000000000003E-3</v>
      </c>
    </row>
    <row r="6619" spans="1:12">
      <c r="A6619" s="118">
        <v>45170</v>
      </c>
      <c r="B6619" t="s">
        <v>13036</v>
      </c>
      <c r="C6619" t="s">
        <v>13035</v>
      </c>
      <c r="D6619" t="s">
        <v>13503</v>
      </c>
      <c r="E6619" t="s">
        <v>13918</v>
      </c>
      <c r="F6619">
        <v>13206299</v>
      </c>
      <c r="G6619" t="s">
        <v>13917</v>
      </c>
      <c r="H6619" t="s">
        <v>13030</v>
      </c>
      <c r="I6619">
        <v>12.6</v>
      </c>
      <c r="J6619" t="s">
        <v>145</v>
      </c>
      <c r="K6619" t="s">
        <v>137</v>
      </c>
      <c r="L6619">
        <f>I6619*$Q$2/1000</f>
        <v>4.6620000000000003E-3</v>
      </c>
    </row>
    <row r="6620" spans="1:12">
      <c r="A6620" s="118">
        <v>45170</v>
      </c>
      <c r="B6620" t="s">
        <v>13036</v>
      </c>
      <c r="C6620" t="s">
        <v>13035</v>
      </c>
      <c r="D6620" t="s">
        <v>13527</v>
      </c>
      <c r="E6620" t="s">
        <v>13916</v>
      </c>
      <c r="F6620">
        <v>21201414</v>
      </c>
      <c r="G6620" t="s">
        <v>12159</v>
      </c>
      <c r="H6620" t="s">
        <v>13030</v>
      </c>
      <c r="I6620">
        <v>12.6</v>
      </c>
      <c r="J6620" t="s">
        <v>145</v>
      </c>
      <c r="K6620" t="s">
        <v>137</v>
      </c>
      <c r="L6620">
        <f>I6620*$Q$2/1000</f>
        <v>4.6620000000000003E-3</v>
      </c>
    </row>
    <row r="6621" spans="1:12">
      <c r="A6621" s="118">
        <v>45170</v>
      </c>
      <c r="B6621" t="s">
        <v>13036</v>
      </c>
      <c r="C6621" t="s">
        <v>13035</v>
      </c>
      <c r="D6621" t="s">
        <v>13727</v>
      </c>
      <c r="E6621" t="s">
        <v>13915</v>
      </c>
      <c r="F6621" t="s">
        <v>13725</v>
      </c>
      <c r="G6621" t="s">
        <v>13724</v>
      </c>
      <c r="H6621" t="s">
        <v>13030</v>
      </c>
      <c r="I6621">
        <v>12.6</v>
      </c>
      <c r="J6621" t="s">
        <v>145</v>
      </c>
      <c r="K6621" t="s">
        <v>137</v>
      </c>
      <c r="L6621">
        <f>I6621*$Q$2/1000</f>
        <v>4.6620000000000003E-3</v>
      </c>
    </row>
    <row r="6622" spans="1:12">
      <c r="A6622" s="118">
        <v>45170</v>
      </c>
      <c r="B6622" t="s">
        <v>13036</v>
      </c>
      <c r="C6622" t="s">
        <v>13035</v>
      </c>
      <c r="D6622" t="s">
        <v>13654</v>
      </c>
      <c r="E6622" t="s">
        <v>13914</v>
      </c>
      <c r="F6622">
        <v>42205934</v>
      </c>
      <c r="G6622" t="s">
        <v>13592</v>
      </c>
      <c r="H6622" t="s">
        <v>13030</v>
      </c>
      <c r="I6622">
        <v>12.6</v>
      </c>
      <c r="J6622" t="s">
        <v>145</v>
      </c>
      <c r="K6622" t="s">
        <v>137</v>
      </c>
      <c r="L6622">
        <f>I6622*$Q$2/1000</f>
        <v>4.6620000000000003E-3</v>
      </c>
    </row>
    <row r="6623" spans="1:12">
      <c r="A6623" s="118">
        <v>45170</v>
      </c>
      <c r="B6623" t="s">
        <v>13036</v>
      </c>
      <c r="C6623" t="s">
        <v>13035</v>
      </c>
      <c r="D6623" t="s">
        <v>13174</v>
      </c>
      <c r="E6623" t="s">
        <v>13913</v>
      </c>
      <c r="F6623" t="s">
        <v>13271</v>
      </c>
      <c r="G6623" t="s">
        <v>13270</v>
      </c>
      <c r="H6623" t="s">
        <v>13030</v>
      </c>
      <c r="I6623">
        <v>12.6</v>
      </c>
      <c r="J6623" t="s">
        <v>145</v>
      </c>
      <c r="K6623" t="s">
        <v>137</v>
      </c>
      <c r="L6623">
        <f>I6623*$Q$2/1000</f>
        <v>4.6620000000000003E-3</v>
      </c>
    </row>
    <row r="6624" spans="1:12">
      <c r="A6624" s="118">
        <v>45170</v>
      </c>
      <c r="B6624" t="s">
        <v>13036</v>
      </c>
      <c r="C6624" t="s">
        <v>13035</v>
      </c>
      <c r="D6624" t="s">
        <v>13912</v>
      </c>
      <c r="E6624" t="s">
        <v>13911</v>
      </c>
      <c r="F6624" t="s">
        <v>13370</v>
      </c>
      <c r="G6624" t="s">
        <v>13910</v>
      </c>
      <c r="H6624" t="s">
        <v>13030</v>
      </c>
      <c r="I6624">
        <v>12.6</v>
      </c>
      <c r="J6624" t="s">
        <v>145</v>
      </c>
      <c r="K6624" t="s">
        <v>137</v>
      </c>
      <c r="L6624">
        <f>I6624*$Q$2/1000</f>
        <v>4.6620000000000003E-3</v>
      </c>
    </row>
    <row r="6625" spans="1:12">
      <c r="A6625" s="118">
        <v>45170</v>
      </c>
      <c r="B6625" t="s">
        <v>13036</v>
      </c>
      <c r="C6625" t="s">
        <v>13035</v>
      </c>
      <c r="D6625" t="s">
        <v>13520</v>
      </c>
      <c r="E6625" t="s">
        <v>13909</v>
      </c>
      <c r="F6625" t="s">
        <v>13908</v>
      </c>
      <c r="G6625" t="s">
        <v>13907</v>
      </c>
      <c r="H6625" t="s">
        <v>13030</v>
      </c>
      <c r="I6625">
        <v>12.6</v>
      </c>
      <c r="J6625" t="s">
        <v>145</v>
      </c>
      <c r="K6625" t="s">
        <v>137</v>
      </c>
      <c r="L6625">
        <f>I6625*$Q$2/1000</f>
        <v>4.6620000000000003E-3</v>
      </c>
    </row>
    <row r="6626" spans="1:12">
      <c r="A6626" s="118">
        <v>45200</v>
      </c>
      <c r="B6626" t="s">
        <v>443</v>
      </c>
      <c r="C6626" t="s">
        <v>442</v>
      </c>
      <c r="D6626" t="s">
        <v>441</v>
      </c>
      <c r="E6626" t="s">
        <v>13906</v>
      </c>
      <c r="F6626">
        <v>101022018</v>
      </c>
      <c r="G6626" t="s">
        <v>13792</v>
      </c>
      <c r="H6626" s="122" t="s">
        <v>437</v>
      </c>
      <c r="I6626">
        <v>4725</v>
      </c>
      <c r="J6626" t="s">
        <v>199</v>
      </c>
      <c r="K6626" t="s">
        <v>198</v>
      </c>
      <c r="L6626">
        <f>I6626*$Q$4*2.2/1000</f>
        <v>18.279100224000004</v>
      </c>
    </row>
    <row r="6627" spans="1:12">
      <c r="A6627" s="118">
        <v>45170</v>
      </c>
      <c r="B6627" t="s">
        <v>13036</v>
      </c>
      <c r="C6627" t="s">
        <v>13035</v>
      </c>
      <c r="D6627" t="s">
        <v>13051</v>
      </c>
      <c r="E6627" t="s">
        <v>13905</v>
      </c>
      <c r="F6627">
        <v>31205871</v>
      </c>
      <c r="G6627" t="s">
        <v>13313</v>
      </c>
      <c r="H6627" t="s">
        <v>13030</v>
      </c>
      <c r="I6627">
        <v>12.6</v>
      </c>
      <c r="J6627" t="s">
        <v>145</v>
      </c>
      <c r="K6627" t="s">
        <v>137</v>
      </c>
      <c r="L6627">
        <f>I6627*$Q$2/1000</f>
        <v>4.6620000000000003E-3</v>
      </c>
    </row>
    <row r="6628" spans="1:12">
      <c r="A6628" s="118">
        <v>45170</v>
      </c>
      <c r="B6628" t="s">
        <v>13036</v>
      </c>
      <c r="C6628" t="s">
        <v>13035</v>
      </c>
      <c r="D6628" t="s">
        <v>13904</v>
      </c>
      <c r="E6628" t="s">
        <v>13903</v>
      </c>
      <c r="F6628">
        <v>101048768</v>
      </c>
      <c r="G6628" t="s">
        <v>13823</v>
      </c>
      <c r="H6628" t="s">
        <v>13030</v>
      </c>
      <c r="I6628">
        <v>12.6</v>
      </c>
      <c r="J6628" t="s">
        <v>145</v>
      </c>
      <c r="K6628" t="s">
        <v>137</v>
      </c>
      <c r="L6628">
        <f>I6628*$Q$2/1000</f>
        <v>4.6620000000000003E-3</v>
      </c>
    </row>
    <row r="6629" spans="1:12">
      <c r="A6629" s="118">
        <v>45170</v>
      </c>
      <c r="B6629" t="s">
        <v>13036</v>
      </c>
      <c r="C6629" t="s">
        <v>13035</v>
      </c>
      <c r="D6629" t="s">
        <v>13779</v>
      </c>
      <c r="E6629" t="s">
        <v>13902</v>
      </c>
      <c r="F6629" t="s">
        <v>13777</v>
      </c>
      <c r="G6629" t="s">
        <v>13776</v>
      </c>
      <c r="H6629" t="s">
        <v>13030</v>
      </c>
      <c r="I6629">
        <v>12.6</v>
      </c>
      <c r="J6629" t="s">
        <v>145</v>
      </c>
      <c r="K6629" t="s">
        <v>137</v>
      </c>
      <c r="L6629">
        <f>I6629*$Q$2/1000</f>
        <v>4.6620000000000003E-3</v>
      </c>
    </row>
    <row r="6630" spans="1:12">
      <c r="A6630" s="118">
        <v>45170</v>
      </c>
      <c r="B6630" t="s">
        <v>13036</v>
      </c>
      <c r="C6630" t="s">
        <v>13035</v>
      </c>
      <c r="D6630" t="s">
        <v>13520</v>
      </c>
      <c r="E6630" t="s">
        <v>13901</v>
      </c>
      <c r="F6630" t="s">
        <v>13816</v>
      </c>
      <c r="G6630" t="s">
        <v>13815</v>
      </c>
      <c r="H6630" t="s">
        <v>13030</v>
      </c>
      <c r="I6630">
        <v>12.6</v>
      </c>
      <c r="J6630" t="s">
        <v>145</v>
      </c>
      <c r="K6630" t="s">
        <v>137</v>
      </c>
      <c r="L6630">
        <f>I6630*$Q$2/1000</f>
        <v>4.6620000000000003E-3</v>
      </c>
    </row>
    <row r="6631" spans="1:12">
      <c r="A6631" s="118">
        <v>45108</v>
      </c>
      <c r="B6631" t="s">
        <v>921</v>
      </c>
      <c r="C6631" t="s">
        <v>920</v>
      </c>
      <c r="D6631" t="s">
        <v>11596</v>
      </c>
      <c r="E6631" t="s">
        <v>13900</v>
      </c>
      <c r="F6631">
        <v>101045600</v>
      </c>
      <c r="G6631" t="s">
        <v>1458</v>
      </c>
      <c r="H6631" t="s">
        <v>916</v>
      </c>
      <c r="I6631">
        <v>44.6</v>
      </c>
      <c r="J6631" t="s">
        <v>145</v>
      </c>
      <c r="K6631" t="s">
        <v>137</v>
      </c>
      <c r="L6631">
        <f>I6631*$Q$2/100/1000</f>
        <v>1.6501999999999999E-4</v>
      </c>
    </row>
    <row r="6632" spans="1:12">
      <c r="A6632" s="118">
        <v>45108</v>
      </c>
      <c r="B6632" t="s">
        <v>921</v>
      </c>
      <c r="C6632" t="s">
        <v>920</v>
      </c>
      <c r="D6632" t="s">
        <v>1573</v>
      </c>
      <c r="E6632" t="s">
        <v>13899</v>
      </c>
      <c r="F6632">
        <v>101047544</v>
      </c>
      <c r="G6632" t="s">
        <v>917</v>
      </c>
      <c r="H6632" t="s">
        <v>916</v>
      </c>
      <c r="I6632">
        <v>44.6</v>
      </c>
      <c r="J6632" t="s">
        <v>145</v>
      </c>
      <c r="K6632" t="s">
        <v>137</v>
      </c>
      <c r="L6632">
        <f>I6632*$Q$2/100/1000</f>
        <v>1.6501999999999999E-4</v>
      </c>
    </row>
    <row r="6633" spans="1:12">
      <c r="A6633" s="118">
        <v>45170</v>
      </c>
      <c r="B6633" t="s">
        <v>13036</v>
      </c>
      <c r="C6633" t="s">
        <v>13035</v>
      </c>
      <c r="D6633" t="s">
        <v>13503</v>
      </c>
      <c r="E6633" t="s">
        <v>13898</v>
      </c>
      <c r="F6633" t="s">
        <v>13219</v>
      </c>
      <c r="G6633" t="s">
        <v>13218</v>
      </c>
      <c r="H6633" t="s">
        <v>13030</v>
      </c>
      <c r="I6633">
        <v>12.6</v>
      </c>
      <c r="J6633" t="s">
        <v>145</v>
      </c>
      <c r="K6633" t="s">
        <v>137</v>
      </c>
      <c r="L6633">
        <f>I6633*$Q$2/1000</f>
        <v>4.6620000000000003E-3</v>
      </c>
    </row>
    <row r="6634" spans="1:12">
      <c r="A6634" s="118">
        <v>45108</v>
      </c>
      <c r="B6634" t="s">
        <v>180</v>
      </c>
      <c r="C6634" t="s">
        <v>179</v>
      </c>
      <c r="D6634" t="s">
        <v>13897</v>
      </c>
      <c r="E6634" t="s">
        <v>13896</v>
      </c>
      <c r="F6634">
        <v>101041730</v>
      </c>
      <c r="G6634" t="s">
        <v>13895</v>
      </c>
      <c r="H6634" t="s">
        <v>174</v>
      </c>
      <c r="I6634">
        <v>3154</v>
      </c>
      <c r="J6634" t="s">
        <v>173</v>
      </c>
      <c r="K6634" t="s">
        <v>172</v>
      </c>
      <c r="L6634">
        <f>I6634*$Q$3/(1000/25)</f>
        <v>2.5295079999999999</v>
      </c>
    </row>
    <row r="6635" spans="1:12">
      <c r="A6635" s="118">
        <v>45108</v>
      </c>
      <c r="B6635" t="s">
        <v>868</v>
      </c>
      <c r="C6635" t="s">
        <v>867</v>
      </c>
      <c r="D6635" t="s">
        <v>9508</v>
      </c>
      <c r="E6635" t="s">
        <v>13894</v>
      </c>
      <c r="F6635">
        <v>42203630</v>
      </c>
      <c r="G6635" t="s">
        <v>864</v>
      </c>
      <c r="H6635" t="s">
        <v>863</v>
      </c>
      <c r="I6635">
        <f>1958*2</f>
        <v>3916</v>
      </c>
      <c r="J6635" t="s">
        <v>145</v>
      </c>
      <c r="K6635" t="s">
        <v>137</v>
      </c>
      <c r="L6635">
        <f>I6635*$Q$5/100/1000</f>
        <v>3.9815929999999999E-2</v>
      </c>
    </row>
    <row r="6636" spans="1:12">
      <c r="A6636" s="118">
        <v>45108</v>
      </c>
      <c r="B6636" t="s">
        <v>460</v>
      </c>
      <c r="C6636" t="s">
        <v>459</v>
      </c>
      <c r="D6636" t="s">
        <v>6758</v>
      </c>
      <c r="E6636" t="s">
        <v>13893</v>
      </c>
      <c r="F6636" t="s">
        <v>1246</v>
      </c>
      <c r="G6636" t="s">
        <v>6756</v>
      </c>
      <c r="H6636" t="s">
        <v>455</v>
      </c>
      <c r="I6636">
        <v>103.6</v>
      </c>
      <c r="J6636" t="s">
        <v>145</v>
      </c>
      <c r="K6636" t="s">
        <v>137</v>
      </c>
      <c r="L6636">
        <f>I6636*$Q$2/100/1000</f>
        <v>3.8331999999999998E-4</v>
      </c>
    </row>
    <row r="6637" spans="1:12">
      <c r="A6637" s="118">
        <v>45108</v>
      </c>
      <c r="B6637" t="s">
        <v>460</v>
      </c>
      <c r="C6637" t="s">
        <v>459</v>
      </c>
      <c r="D6637" t="s">
        <v>13892</v>
      </c>
      <c r="E6637" t="s">
        <v>13891</v>
      </c>
      <c r="F6637" t="s">
        <v>1246</v>
      </c>
      <c r="G6637" t="s">
        <v>6756</v>
      </c>
      <c r="H6637" t="s">
        <v>455</v>
      </c>
      <c r="I6637">
        <v>103.6</v>
      </c>
      <c r="J6637" t="s">
        <v>145</v>
      </c>
      <c r="K6637" t="s">
        <v>137</v>
      </c>
      <c r="L6637">
        <f>I6637*$Q$2/100/1000</f>
        <v>3.8331999999999998E-4</v>
      </c>
    </row>
    <row r="6638" spans="1:12">
      <c r="A6638" s="118">
        <v>45170</v>
      </c>
      <c r="B6638" t="s">
        <v>13036</v>
      </c>
      <c r="C6638" t="s">
        <v>13035</v>
      </c>
      <c r="D6638" t="s">
        <v>13883</v>
      </c>
      <c r="E6638" t="s">
        <v>13890</v>
      </c>
      <c r="F6638" t="s">
        <v>13219</v>
      </c>
      <c r="G6638" t="s">
        <v>13218</v>
      </c>
      <c r="H6638" t="s">
        <v>13030</v>
      </c>
      <c r="I6638">
        <v>12.6</v>
      </c>
      <c r="J6638" t="s">
        <v>145</v>
      </c>
      <c r="K6638" t="s">
        <v>137</v>
      </c>
      <c r="L6638">
        <f>I6638*$Q$2/1000</f>
        <v>4.6620000000000003E-3</v>
      </c>
    </row>
    <row r="6639" spans="1:12">
      <c r="A6639" s="118">
        <v>45170</v>
      </c>
      <c r="B6639" t="s">
        <v>13036</v>
      </c>
      <c r="C6639" t="s">
        <v>13035</v>
      </c>
      <c r="D6639" t="s">
        <v>13731</v>
      </c>
      <c r="E6639" t="s">
        <v>13889</v>
      </c>
      <c r="F6639" t="s">
        <v>13310</v>
      </c>
      <c r="G6639" t="s">
        <v>13309</v>
      </c>
      <c r="H6639" t="s">
        <v>13030</v>
      </c>
      <c r="I6639">
        <v>12.6</v>
      </c>
      <c r="J6639" t="s">
        <v>145</v>
      </c>
      <c r="K6639" t="s">
        <v>137</v>
      </c>
      <c r="L6639">
        <f>I6639*$Q$2/1000</f>
        <v>4.6620000000000003E-3</v>
      </c>
    </row>
    <row r="6640" spans="1:12">
      <c r="A6640" s="118">
        <v>45170</v>
      </c>
      <c r="B6640" t="s">
        <v>13036</v>
      </c>
      <c r="C6640" t="s">
        <v>13035</v>
      </c>
      <c r="D6640" t="s">
        <v>13888</v>
      </c>
      <c r="E6640" t="s">
        <v>13887</v>
      </c>
      <c r="F6640">
        <v>101032026</v>
      </c>
      <c r="G6640" t="s">
        <v>13886</v>
      </c>
      <c r="H6640" t="s">
        <v>13030</v>
      </c>
      <c r="I6640">
        <v>12.6</v>
      </c>
      <c r="J6640" t="s">
        <v>145</v>
      </c>
      <c r="K6640" t="s">
        <v>137</v>
      </c>
      <c r="L6640">
        <f>I6640*$Q$2/1000</f>
        <v>4.6620000000000003E-3</v>
      </c>
    </row>
    <row r="6641" spans="1:12">
      <c r="A6641" s="118">
        <v>45170</v>
      </c>
      <c r="B6641" t="s">
        <v>13036</v>
      </c>
      <c r="C6641" t="s">
        <v>13035</v>
      </c>
      <c r="D6641" t="s">
        <v>13885</v>
      </c>
      <c r="E6641" t="s">
        <v>13884</v>
      </c>
      <c r="F6641">
        <v>1</v>
      </c>
      <c r="G6641" t="s">
        <v>667</v>
      </c>
      <c r="H6641" t="s">
        <v>13030</v>
      </c>
      <c r="I6641">
        <v>12.6</v>
      </c>
      <c r="J6641" t="s">
        <v>145</v>
      </c>
      <c r="K6641" t="s">
        <v>137</v>
      </c>
      <c r="L6641">
        <f>I6641*$Q$2/1000</f>
        <v>4.6620000000000003E-3</v>
      </c>
    </row>
    <row r="6642" spans="1:12">
      <c r="A6642" s="118">
        <v>45170</v>
      </c>
      <c r="B6642" t="s">
        <v>13036</v>
      </c>
      <c r="C6642" t="s">
        <v>13035</v>
      </c>
      <c r="D6642" t="s">
        <v>13883</v>
      </c>
      <c r="E6642" t="s">
        <v>13882</v>
      </c>
      <c r="F6642" t="s">
        <v>13219</v>
      </c>
      <c r="G6642" t="s">
        <v>13218</v>
      </c>
      <c r="H6642" t="s">
        <v>13030</v>
      </c>
      <c r="I6642">
        <v>12.6</v>
      </c>
      <c r="J6642" t="s">
        <v>145</v>
      </c>
      <c r="K6642" t="s">
        <v>137</v>
      </c>
      <c r="L6642">
        <f>I6642*$Q$2/1000</f>
        <v>4.6620000000000003E-3</v>
      </c>
    </row>
    <row r="6643" spans="1:12">
      <c r="A6643" s="118">
        <v>45170</v>
      </c>
      <c r="B6643" t="s">
        <v>13036</v>
      </c>
      <c r="C6643" t="s">
        <v>13035</v>
      </c>
      <c r="D6643" t="s">
        <v>13503</v>
      </c>
      <c r="E6643" t="s">
        <v>13881</v>
      </c>
      <c r="F6643">
        <v>3445337</v>
      </c>
      <c r="G6643" t="s">
        <v>13761</v>
      </c>
      <c r="H6643" t="s">
        <v>13030</v>
      </c>
      <c r="I6643">
        <v>12.6</v>
      </c>
      <c r="J6643" t="s">
        <v>145</v>
      </c>
      <c r="K6643" t="s">
        <v>137</v>
      </c>
      <c r="L6643">
        <f>I6643*$Q$2/1000</f>
        <v>4.6620000000000003E-3</v>
      </c>
    </row>
    <row r="6644" spans="1:12">
      <c r="A6644" s="118">
        <v>45170</v>
      </c>
      <c r="B6644" t="s">
        <v>13036</v>
      </c>
      <c r="C6644" t="s">
        <v>13035</v>
      </c>
      <c r="D6644" t="s">
        <v>13230</v>
      </c>
      <c r="E6644" t="s">
        <v>13880</v>
      </c>
      <c r="F6644" t="s">
        <v>13546</v>
      </c>
      <c r="G6644" t="s">
        <v>13545</v>
      </c>
      <c r="H6644" t="s">
        <v>13030</v>
      </c>
      <c r="I6644">
        <v>12.6</v>
      </c>
      <c r="J6644" t="s">
        <v>145</v>
      </c>
      <c r="K6644" t="s">
        <v>137</v>
      </c>
      <c r="L6644">
        <f>I6644*$Q$2/1000</f>
        <v>4.6620000000000003E-3</v>
      </c>
    </row>
    <row r="6645" spans="1:12">
      <c r="A6645" s="118">
        <v>45170</v>
      </c>
      <c r="B6645" t="s">
        <v>13036</v>
      </c>
      <c r="C6645" t="s">
        <v>13035</v>
      </c>
      <c r="D6645" t="s">
        <v>13051</v>
      </c>
      <c r="E6645" t="s">
        <v>13879</v>
      </c>
      <c r="F6645">
        <v>33202550</v>
      </c>
      <c r="G6645" t="s">
        <v>13231</v>
      </c>
      <c r="H6645" t="s">
        <v>13030</v>
      </c>
      <c r="I6645">
        <v>12.6</v>
      </c>
      <c r="J6645" t="s">
        <v>145</v>
      </c>
      <c r="K6645" t="s">
        <v>137</v>
      </c>
      <c r="L6645">
        <f>I6645*$Q$2/1000</f>
        <v>4.6620000000000003E-3</v>
      </c>
    </row>
    <row r="6646" spans="1:12">
      <c r="A6646" s="118">
        <v>45170</v>
      </c>
      <c r="B6646" t="s">
        <v>13036</v>
      </c>
      <c r="C6646" t="s">
        <v>13035</v>
      </c>
      <c r="D6646" t="s">
        <v>13731</v>
      </c>
      <c r="E6646" t="s">
        <v>13878</v>
      </c>
      <c r="F6646" t="s">
        <v>13310</v>
      </c>
      <c r="G6646" t="s">
        <v>13309</v>
      </c>
      <c r="H6646" t="s">
        <v>13030</v>
      </c>
      <c r="I6646">
        <v>12.6</v>
      </c>
      <c r="J6646" t="s">
        <v>145</v>
      </c>
      <c r="K6646" t="s">
        <v>137</v>
      </c>
      <c r="L6646">
        <f>I6646*$Q$2/1000</f>
        <v>4.6620000000000003E-3</v>
      </c>
    </row>
    <row r="6647" spans="1:12">
      <c r="A6647" s="118">
        <v>45170</v>
      </c>
      <c r="B6647" t="s">
        <v>13036</v>
      </c>
      <c r="C6647" t="s">
        <v>13035</v>
      </c>
      <c r="D6647" t="s">
        <v>13876</v>
      </c>
      <c r="E6647" t="s">
        <v>13877</v>
      </c>
      <c r="F6647">
        <v>23202445</v>
      </c>
      <c r="G6647" t="s">
        <v>13415</v>
      </c>
      <c r="H6647" t="s">
        <v>13030</v>
      </c>
      <c r="I6647">
        <v>12.6</v>
      </c>
      <c r="J6647" t="s">
        <v>145</v>
      </c>
      <c r="K6647" t="s">
        <v>137</v>
      </c>
      <c r="L6647">
        <f>I6647*$Q$2/1000</f>
        <v>4.6620000000000003E-3</v>
      </c>
    </row>
    <row r="6648" spans="1:12">
      <c r="A6648" s="118">
        <v>45170</v>
      </c>
      <c r="B6648" t="s">
        <v>13036</v>
      </c>
      <c r="C6648" t="s">
        <v>13035</v>
      </c>
      <c r="D6648" t="s">
        <v>13876</v>
      </c>
      <c r="E6648" t="s">
        <v>13875</v>
      </c>
      <c r="F6648">
        <v>23202445</v>
      </c>
      <c r="G6648" t="s">
        <v>13415</v>
      </c>
      <c r="H6648" t="s">
        <v>13030</v>
      </c>
      <c r="I6648">
        <v>12.6</v>
      </c>
      <c r="J6648" t="s">
        <v>145</v>
      </c>
      <c r="K6648" t="s">
        <v>137</v>
      </c>
      <c r="L6648">
        <f>I6648*$Q$2/1000</f>
        <v>4.6620000000000003E-3</v>
      </c>
    </row>
    <row r="6649" spans="1:12">
      <c r="A6649" s="118">
        <v>45108</v>
      </c>
      <c r="B6649" t="s">
        <v>365</v>
      </c>
      <c r="C6649" t="s">
        <v>364</v>
      </c>
      <c r="D6649" t="s">
        <v>7335</v>
      </c>
      <c r="E6649" t="s">
        <v>13874</v>
      </c>
      <c r="F6649" t="s">
        <v>376</v>
      </c>
      <c r="G6649" t="s">
        <v>375</v>
      </c>
      <c r="H6649" t="s">
        <v>359</v>
      </c>
      <c r="I6649">
        <v>144</v>
      </c>
      <c r="J6649" t="s">
        <v>138</v>
      </c>
      <c r="K6649" t="s">
        <v>137</v>
      </c>
      <c r="L6649">
        <f>I6649*$Q$2/1000</f>
        <v>5.3280000000000001E-2</v>
      </c>
    </row>
    <row r="6650" spans="1:12">
      <c r="A6650" s="118">
        <v>45108</v>
      </c>
      <c r="B6650" t="s">
        <v>365</v>
      </c>
      <c r="C6650" t="s">
        <v>364</v>
      </c>
      <c r="D6650" t="s">
        <v>13873</v>
      </c>
      <c r="E6650" t="s">
        <v>13872</v>
      </c>
      <c r="F6650" t="s">
        <v>376</v>
      </c>
      <c r="G6650" t="s">
        <v>375</v>
      </c>
      <c r="H6650" t="s">
        <v>359</v>
      </c>
      <c r="I6650">
        <v>144</v>
      </c>
      <c r="J6650" t="s">
        <v>138</v>
      </c>
      <c r="K6650" t="s">
        <v>137</v>
      </c>
      <c r="L6650">
        <f>I6650*$Q$2/1000</f>
        <v>5.3280000000000001E-2</v>
      </c>
    </row>
    <row r="6651" spans="1:12">
      <c r="A6651" s="118">
        <v>45170</v>
      </c>
      <c r="B6651" t="s">
        <v>13036</v>
      </c>
      <c r="C6651" t="s">
        <v>13035</v>
      </c>
      <c r="D6651" t="s">
        <v>13842</v>
      </c>
      <c r="E6651" t="s">
        <v>13871</v>
      </c>
      <c r="F6651">
        <v>23202445</v>
      </c>
      <c r="G6651" t="s">
        <v>13415</v>
      </c>
      <c r="H6651" t="s">
        <v>13030</v>
      </c>
      <c r="I6651">
        <v>12.6</v>
      </c>
      <c r="J6651" t="s">
        <v>145</v>
      </c>
      <c r="K6651" t="s">
        <v>137</v>
      </c>
      <c r="L6651">
        <f>I6651*$Q$2/1000</f>
        <v>4.6620000000000003E-3</v>
      </c>
    </row>
    <row r="6652" spans="1:12">
      <c r="A6652" s="118">
        <v>45170</v>
      </c>
      <c r="B6652" t="s">
        <v>13036</v>
      </c>
      <c r="C6652" t="s">
        <v>13035</v>
      </c>
      <c r="D6652" t="s">
        <v>13842</v>
      </c>
      <c r="E6652" t="s">
        <v>13870</v>
      </c>
      <c r="F6652">
        <v>13206264</v>
      </c>
      <c r="G6652" t="s">
        <v>13260</v>
      </c>
      <c r="H6652" t="s">
        <v>13030</v>
      </c>
      <c r="I6652">
        <v>12.6</v>
      </c>
      <c r="J6652" t="s">
        <v>145</v>
      </c>
      <c r="K6652" t="s">
        <v>137</v>
      </c>
      <c r="L6652">
        <f>I6652*$Q$2/1000</f>
        <v>4.6620000000000003E-3</v>
      </c>
    </row>
    <row r="6653" spans="1:12">
      <c r="A6653" s="118">
        <v>45170</v>
      </c>
      <c r="B6653" t="s">
        <v>13036</v>
      </c>
      <c r="C6653" t="s">
        <v>13035</v>
      </c>
      <c r="D6653" t="s">
        <v>13051</v>
      </c>
      <c r="E6653" t="s">
        <v>13869</v>
      </c>
      <c r="F6653">
        <v>85201597</v>
      </c>
      <c r="G6653" t="s">
        <v>13285</v>
      </c>
      <c r="H6653" t="s">
        <v>13030</v>
      </c>
      <c r="I6653">
        <v>12.6</v>
      </c>
      <c r="J6653" t="s">
        <v>145</v>
      </c>
      <c r="K6653" t="s">
        <v>137</v>
      </c>
      <c r="L6653">
        <f>I6653*$Q$2/1000</f>
        <v>4.6620000000000003E-3</v>
      </c>
    </row>
    <row r="6654" spans="1:12">
      <c r="A6654" s="118">
        <v>45108</v>
      </c>
      <c r="B6654" t="s">
        <v>574</v>
      </c>
      <c r="C6654" t="s">
        <v>573</v>
      </c>
      <c r="D6654" t="s">
        <v>6577</v>
      </c>
      <c r="E6654" t="s">
        <v>13868</v>
      </c>
      <c r="F6654" t="s">
        <v>6569</v>
      </c>
      <c r="G6654" t="s">
        <v>6568</v>
      </c>
      <c r="H6654" t="s">
        <v>569</v>
      </c>
      <c r="I6654">
        <v>298</v>
      </c>
      <c r="J6654" t="s">
        <v>145</v>
      </c>
      <c r="K6654" t="s">
        <v>137</v>
      </c>
      <c r="L6654">
        <f>I6654*$Q$2/100/1000</f>
        <v>1.1026E-3</v>
      </c>
    </row>
    <row r="6655" spans="1:12">
      <c r="A6655" s="118">
        <v>45170</v>
      </c>
      <c r="B6655" t="s">
        <v>13036</v>
      </c>
      <c r="C6655" t="s">
        <v>13035</v>
      </c>
      <c r="D6655" t="s">
        <v>13779</v>
      </c>
      <c r="E6655" t="s">
        <v>13867</v>
      </c>
      <c r="F6655" t="s">
        <v>13866</v>
      </c>
      <c r="G6655" t="s">
        <v>13865</v>
      </c>
      <c r="H6655" t="s">
        <v>13030</v>
      </c>
      <c r="I6655">
        <v>12.6</v>
      </c>
      <c r="J6655" t="s">
        <v>145</v>
      </c>
      <c r="K6655" t="s">
        <v>137</v>
      </c>
      <c r="L6655">
        <f>I6655*$Q$2/1000</f>
        <v>4.6620000000000003E-3</v>
      </c>
    </row>
    <row r="6656" spans="1:12">
      <c r="A6656" s="118">
        <v>45170</v>
      </c>
      <c r="B6656" t="s">
        <v>13036</v>
      </c>
      <c r="C6656" t="s">
        <v>13035</v>
      </c>
      <c r="D6656" t="s">
        <v>13174</v>
      </c>
      <c r="E6656" t="s">
        <v>13864</v>
      </c>
      <c r="F6656" t="s">
        <v>13283</v>
      </c>
      <c r="G6656" t="s">
        <v>13282</v>
      </c>
      <c r="H6656" t="s">
        <v>13030</v>
      </c>
      <c r="I6656">
        <v>12.6</v>
      </c>
      <c r="J6656" t="s">
        <v>145</v>
      </c>
      <c r="K6656" t="s">
        <v>137</v>
      </c>
      <c r="L6656">
        <f>I6656*$Q$2/1000</f>
        <v>4.6620000000000003E-3</v>
      </c>
    </row>
    <row r="6657" spans="1:12">
      <c r="A6657" s="118">
        <v>45170</v>
      </c>
      <c r="B6657" t="s">
        <v>13036</v>
      </c>
      <c r="C6657" t="s">
        <v>13035</v>
      </c>
      <c r="D6657" t="s">
        <v>13863</v>
      </c>
      <c r="E6657" t="s">
        <v>13862</v>
      </c>
      <c r="F6657" t="s">
        <v>13861</v>
      </c>
      <c r="G6657" t="s">
        <v>13860</v>
      </c>
      <c r="H6657" t="s">
        <v>13030</v>
      </c>
      <c r="I6657">
        <v>12.6</v>
      </c>
      <c r="J6657" t="s">
        <v>145</v>
      </c>
      <c r="K6657" t="s">
        <v>137</v>
      </c>
      <c r="L6657">
        <f>I6657*$Q$2/1000</f>
        <v>4.6620000000000003E-3</v>
      </c>
    </row>
    <row r="6658" spans="1:12">
      <c r="A6658" s="118">
        <v>45108</v>
      </c>
      <c r="B6658" t="s">
        <v>261</v>
      </c>
      <c r="C6658" t="s">
        <v>260</v>
      </c>
      <c r="D6658" t="s">
        <v>13859</v>
      </c>
      <c r="E6658" t="s">
        <v>13858</v>
      </c>
      <c r="F6658">
        <v>101024844</v>
      </c>
      <c r="G6658" t="s">
        <v>11762</v>
      </c>
      <c r="H6658" t="s">
        <v>139</v>
      </c>
      <c r="I6658">
        <v>55</v>
      </c>
      <c r="J6658" t="s">
        <v>145</v>
      </c>
      <c r="K6658" t="s">
        <v>137</v>
      </c>
      <c r="L6658">
        <f>I6658*$Q$2/100/1000</f>
        <v>2.0350000000000001E-4</v>
      </c>
    </row>
    <row r="6659" spans="1:12">
      <c r="A6659" s="118">
        <v>45108</v>
      </c>
      <c r="B6659" t="s">
        <v>365</v>
      </c>
      <c r="C6659" t="s">
        <v>364</v>
      </c>
      <c r="D6659" t="s">
        <v>12821</v>
      </c>
      <c r="E6659" t="s">
        <v>13857</v>
      </c>
      <c r="F6659" t="s">
        <v>8142</v>
      </c>
      <c r="G6659" t="s">
        <v>8008</v>
      </c>
      <c r="H6659" t="s">
        <v>359</v>
      </c>
      <c r="I6659">
        <v>144</v>
      </c>
      <c r="J6659" t="s">
        <v>138</v>
      </c>
      <c r="K6659" t="s">
        <v>137</v>
      </c>
      <c r="L6659">
        <f>I6659*$Q$2/1000</f>
        <v>5.3280000000000001E-2</v>
      </c>
    </row>
    <row r="6660" spans="1:12">
      <c r="A6660" s="118">
        <v>45108</v>
      </c>
      <c r="B6660" t="s">
        <v>365</v>
      </c>
      <c r="C6660" t="s">
        <v>364</v>
      </c>
      <c r="D6660" t="s">
        <v>5646</v>
      </c>
      <c r="E6660" t="s">
        <v>13856</v>
      </c>
      <c r="F6660" t="s">
        <v>1114</v>
      </c>
      <c r="G6660" t="s">
        <v>1113</v>
      </c>
      <c r="H6660" t="s">
        <v>359</v>
      </c>
      <c r="I6660">
        <v>144</v>
      </c>
      <c r="J6660" t="s">
        <v>138</v>
      </c>
      <c r="K6660" t="s">
        <v>137</v>
      </c>
      <c r="L6660">
        <f>I6660*$Q$2/1000</f>
        <v>5.3280000000000001E-2</v>
      </c>
    </row>
    <row r="6661" spans="1:12">
      <c r="A6661" s="118">
        <v>45108</v>
      </c>
      <c r="B6661" t="s">
        <v>365</v>
      </c>
      <c r="C6661" t="s">
        <v>364</v>
      </c>
      <c r="D6661" t="s">
        <v>1975</v>
      </c>
      <c r="E6661" t="s">
        <v>13855</v>
      </c>
      <c r="F6661" t="s">
        <v>903</v>
      </c>
      <c r="G6661" t="s">
        <v>902</v>
      </c>
      <c r="H6661" t="s">
        <v>359</v>
      </c>
      <c r="I6661">
        <v>144</v>
      </c>
      <c r="J6661" t="s">
        <v>138</v>
      </c>
      <c r="K6661" t="s">
        <v>137</v>
      </c>
      <c r="L6661">
        <f>I6661*$Q$2/1000</f>
        <v>5.3280000000000001E-2</v>
      </c>
    </row>
    <row r="6662" spans="1:12">
      <c r="A6662" s="118">
        <v>45108</v>
      </c>
      <c r="B6662" t="s">
        <v>365</v>
      </c>
      <c r="C6662" t="s">
        <v>364</v>
      </c>
      <c r="D6662" t="s">
        <v>1973</v>
      </c>
      <c r="E6662" t="s">
        <v>13854</v>
      </c>
      <c r="F6662" t="s">
        <v>1838</v>
      </c>
      <c r="G6662" t="s">
        <v>1837</v>
      </c>
      <c r="H6662" t="s">
        <v>359</v>
      </c>
      <c r="I6662">
        <v>144</v>
      </c>
      <c r="J6662" t="s">
        <v>138</v>
      </c>
      <c r="K6662" t="s">
        <v>137</v>
      </c>
      <c r="L6662">
        <f>I6662*$Q$2/1000</f>
        <v>5.3280000000000001E-2</v>
      </c>
    </row>
    <row r="6663" spans="1:12">
      <c r="A6663" s="118">
        <v>45108</v>
      </c>
      <c r="B6663" t="s">
        <v>365</v>
      </c>
      <c r="C6663" t="s">
        <v>364</v>
      </c>
      <c r="D6663" t="s">
        <v>380</v>
      </c>
      <c r="E6663" t="s">
        <v>13853</v>
      </c>
      <c r="F6663" t="s">
        <v>903</v>
      </c>
      <c r="G6663" t="s">
        <v>902</v>
      </c>
      <c r="H6663" t="s">
        <v>359</v>
      </c>
      <c r="I6663">
        <v>144</v>
      </c>
      <c r="J6663" t="s">
        <v>138</v>
      </c>
      <c r="K6663" t="s">
        <v>137</v>
      </c>
      <c r="L6663">
        <f>I6663*$Q$2/1000</f>
        <v>5.3280000000000001E-2</v>
      </c>
    </row>
    <row r="6664" spans="1:12">
      <c r="A6664" s="118">
        <v>45108</v>
      </c>
      <c r="B6664" t="s">
        <v>365</v>
      </c>
      <c r="C6664" t="s">
        <v>364</v>
      </c>
      <c r="D6664" t="s">
        <v>11377</v>
      </c>
      <c r="E6664" t="s">
        <v>13852</v>
      </c>
      <c r="F6664">
        <v>101035548</v>
      </c>
      <c r="G6664" t="s">
        <v>13851</v>
      </c>
      <c r="H6664" t="s">
        <v>359</v>
      </c>
      <c r="I6664">
        <v>144</v>
      </c>
      <c r="J6664" t="s">
        <v>138</v>
      </c>
      <c r="K6664" t="s">
        <v>137</v>
      </c>
      <c r="L6664">
        <f>I6664*$Q$2/1000</f>
        <v>5.3280000000000001E-2</v>
      </c>
    </row>
    <row r="6665" spans="1:12">
      <c r="A6665" s="118">
        <v>45108</v>
      </c>
      <c r="B6665" t="s">
        <v>365</v>
      </c>
      <c r="C6665" t="s">
        <v>364</v>
      </c>
      <c r="D6665" t="s">
        <v>13850</v>
      </c>
      <c r="E6665" t="s">
        <v>13849</v>
      </c>
      <c r="F6665" t="s">
        <v>694</v>
      </c>
      <c r="G6665" t="s">
        <v>11970</v>
      </c>
      <c r="H6665" t="s">
        <v>359</v>
      </c>
      <c r="I6665">
        <v>144</v>
      </c>
      <c r="J6665" t="s">
        <v>138</v>
      </c>
      <c r="K6665" t="s">
        <v>137</v>
      </c>
      <c r="L6665">
        <f>I6665*$Q$2/1000</f>
        <v>5.3280000000000001E-2</v>
      </c>
    </row>
    <row r="6666" spans="1:12">
      <c r="A6666" s="118">
        <v>45108</v>
      </c>
      <c r="B6666" t="s">
        <v>365</v>
      </c>
      <c r="C6666" t="s">
        <v>364</v>
      </c>
      <c r="D6666" t="s">
        <v>13848</v>
      </c>
      <c r="E6666" t="s">
        <v>13847</v>
      </c>
      <c r="F6666" t="s">
        <v>1114</v>
      </c>
      <c r="G6666" t="s">
        <v>1113</v>
      </c>
      <c r="H6666" t="s">
        <v>359</v>
      </c>
      <c r="I6666">
        <v>144</v>
      </c>
      <c r="J6666" t="s">
        <v>138</v>
      </c>
      <c r="K6666" t="s">
        <v>137</v>
      </c>
      <c r="L6666">
        <f>I6666*$Q$2/1000</f>
        <v>5.3280000000000001E-2</v>
      </c>
    </row>
    <row r="6667" spans="1:12">
      <c r="A6667" s="118">
        <v>45108</v>
      </c>
      <c r="B6667" t="s">
        <v>365</v>
      </c>
      <c r="C6667" t="s">
        <v>364</v>
      </c>
      <c r="D6667" t="s">
        <v>5637</v>
      </c>
      <c r="E6667" t="s">
        <v>13846</v>
      </c>
      <c r="F6667" t="s">
        <v>1838</v>
      </c>
      <c r="G6667" t="s">
        <v>1837</v>
      </c>
      <c r="H6667" t="s">
        <v>359</v>
      </c>
      <c r="I6667">
        <v>144</v>
      </c>
      <c r="J6667" t="s">
        <v>138</v>
      </c>
      <c r="K6667" t="s">
        <v>137</v>
      </c>
      <c r="L6667">
        <f>I6667*$Q$2/1000</f>
        <v>5.3280000000000001E-2</v>
      </c>
    </row>
    <row r="6668" spans="1:12">
      <c r="A6668" s="118">
        <v>45170</v>
      </c>
      <c r="B6668" t="s">
        <v>13036</v>
      </c>
      <c r="C6668" t="s">
        <v>13035</v>
      </c>
      <c r="D6668" t="s">
        <v>13842</v>
      </c>
      <c r="E6668" t="s">
        <v>13845</v>
      </c>
      <c r="F6668">
        <v>101031721</v>
      </c>
      <c r="G6668" t="s">
        <v>13844</v>
      </c>
      <c r="H6668" t="s">
        <v>13030</v>
      </c>
      <c r="I6668">
        <v>12.6</v>
      </c>
      <c r="J6668" t="s">
        <v>145</v>
      </c>
      <c r="K6668" t="s">
        <v>137</v>
      </c>
      <c r="L6668">
        <f>I6668*$Q$2/1000</f>
        <v>4.6620000000000003E-3</v>
      </c>
    </row>
    <row r="6669" spans="1:12">
      <c r="A6669" s="118">
        <v>45108</v>
      </c>
      <c r="B6669" t="s">
        <v>365</v>
      </c>
      <c r="C6669" t="s">
        <v>364</v>
      </c>
      <c r="D6669" t="s">
        <v>3548</v>
      </c>
      <c r="E6669" t="s">
        <v>13843</v>
      </c>
      <c r="F6669" t="s">
        <v>388</v>
      </c>
      <c r="G6669" t="s">
        <v>387</v>
      </c>
      <c r="H6669" t="s">
        <v>359</v>
      </c>
      <c r="I6669">
        <v>144</v>
      </c>
      <c r="J6669" t="s">
        <v>138</v>
      </c>
      <c r="K6669" t="s">
        <v>137</v>
      </c>
      <c r="L6669">
        <f>I6669*$Q$2/1000</f>
        <v>5.3280000000000001E-2</v>
      </c>
    </row>
    <row r="6670" spans="1:12">
      <c r="A6670" s="118">
        <v>45170</v>
      </c>
      <c r="B6670" t="s">
        <v>13036</v>
      </c>
      <c r="C6670" t="s">
        <v>13035</v>
      </c>
      <c r="D6670" t="s">
        <v>13842</v>
      </c>
      <c r="E6670" t="s">
        <v>13841</v>
      </c>
      <c r="F6670">
        <v>23202445</v>
      </c>
      <c r="G6670" t="s">
        <v>13415</v>
      </c>
      <c r="H6670" t="s">
        <v>13030</v>
      </c>
      <c r="I6670">
        <v>12.6</v>
      </c>
      <c r="J6670" t="s">
        <v>145</v>
      </c>
      <c r="K6670" t="s">
        <v>137</v>
      </c>
      <c r="L6670">
        <f>I6670*$Q$2/1000</f>
        <v>4.6620000000000003E-3</v>
      </c>
    </row>
    <row r="6671" spans="1:12">
      <c r="A6671" s="118">
        <v>45108</v>
      </c>
      <c r="B6671" t="s">
        <v>1706</v>
      </c>
      <c r="C6671" t="s">
        <v>1705</v>
      </c>
      <c r="D6671" t="s">
        <v>13840</v>
      </c>
      <c r="E6671" t="s">
        <v>13839</v>
      </c>
      <c r="F6671">
        <v>101007863</v>
      </c>
      <c r="G6671" t="s">
        <v>1702</v>
      </c>
      <c r="H6671" t="s">
        <v>1701</v>
      </c>
      <c r="I6671">
        <v>78.2</v>
      </c>
      <c r="J6671" t="s">
        <v>145</v>
      </c>
      <c r="K6671" t="s">
        <v>137</v>
      </c>
      <c r="L6671">
        <f>I6671*$Q$2/100/1000</f>
        <v>2.8933999999999996E-4</v>
      </c>
    </row>
    <row r="6672" spans="1:12">
      <c r="A6672" s="118">
        <v>45170</v>
      </c>
      <c r="B6672" t="s">
        <v>13036</v>
      </c>
      <c r="C6672" t="s">
        <v>13035</v>
      </c>
      <c r="D6672" t="s">
        <v>13838</v>
      </c>
      <c r="E6672" t="s">
        <v>13837</v>
      </c>
      <c r="F6672">
        <v>23202445</v>
      </c>
      <c r="G6672" t="s">
        <v>13415</v>
      </c>
      <c r="H6672" t="s">
        <v>13030</v>
      </c>
      <c r="I6672">
        <v>12.6</v>
      </c>
      <c r="J6672" t="s">
        <v>145</v>
      </c>
      <c r="K6672" t="s">
        <v>137</v>
      </c>
      <c r="L6672">
        <f>I6672*$Q$2/1000</f>
        <v>4.6620000000000003E-3</v>
      </c>
    </row>
    <row r="6673" spans="1:12">
      <c r="A6673" s="118">
        <v>45108</v>
      </c>
      <c r="B6673" t="s">
        <v>365</v>
      </c>
      <c r="C6673" t="s">
        <v>364</v>
      </c>
      <c r="D6673" t="s">
        <v>1975</v>
      </c>
      <c r="E6673" t="s">
        <v>13836</v>
      </c>
      <c r="F6673" t="s">
        <v>1843</v>
      </c>
      <c r="G6673" t="s">
        <v>1842</v>
      </c>
      <c r="H6673" t="s">
        <v>359</v>
      </c>
      <c r="I6673">
        <v>144</v>
      </c>
      <c r="J6673" t="s">
        <v>138</v>
      </c>
      <c r="K6673" t="s">
        <v>137</v>
      </c>
      <c r="L6673">
        <f>I6673*$Q$2/1000</f>
        <v>5.3280000000000001E-2</v>
      </c>
    </row>
    <row r="6674" spans="1:12">
      <c r="A6674" s="118">
        <v>45108</v>
      </c>
      <c r="B6674" t="s">
        <v>365</v>
      </c>
      <c r="C6674" t="s">
        <v>364</v>
      </c>
      <c r="D6674" t="s">
        <v>1973</v>
      </c>
      <c r="E6674" t="s">
        <v>13835</v>
      </c>
      <c r="F6674" t="s">
        <v>1843</v>
      </c>
      <c r="G6674" t="s">
        <v>1842</v>
      </c>
      <c r="H6674" t="s">
        <v>359</v>
      </c>
      <c r="I6674">
        <v>144</v>
      </c>
      <c r="J6674" t="s">
        <v>138</v>
      </c>
      <c r="K6674" t="s">
        <v>137</v>
      </c>
      <c r="L6674">
        <f>I6674*$Q$2/1000</f>
        <v>5.3280000000000001E-2</v>
      </c>
    </row>
    <row r="6675" spans="1:12">
      <c r="A6675" s="118">
        <v>45108</v>
      </c>
      <c r="B6675" t="s">
        <v>723</v>
      </c>
      <c r="C6675" t="s">
        <v>722</v>
      </c>
      <c r="D6675" t="s">
        <v>13834</v>
      </c>
      <c r="E6675" t="s">
        <v>13833</v>
      </c>
      <c r="F6675">
        <v>101032166</v>
      </c>
      <c r="G6675" t="s">
        <v>7041</v>
      </c>
      <c r="H6675" t="s">
        <v>718</v>
      </c>
      <c r="I6675">
        <v>302</v>
      </c>
      <c r="J6675" t="s">
        <v>145</v>
      </c>
      <c r="K6675" t="s">
        <v>717</v>
      </c>
      <c r="L6675">
        <f>I6675*$Q$2/100/1000</f>
        <v>1.1173999999999999E-3</v>
      </c>
    </row>
    <row r="6676" spans="1:12">
      <c r="A6676" s="118">
        <v>45108</v>
      </c>
      <c r="B6676" t="s">
        <v>723</v>
      </c>
      <c r="C6676" t="s">
        <v>722</v>
      </c>
      <c r="D6676" t="s">
        <v>13832</v>
      </c>
      <c r="E6676" t="s">
        <v>13831</v>
      </c>
      <c r="F6676">
        <v>101032166</v>
      </c>
      <c r="G6676" t="s">
        <v>7041</v>
      </c>
      <c r="H6676" t="s">
        <v>718</v>
      </c>
      <c r="I6676">
        <v>302</v>
      </c>
      <c r="J6676" t="s">
        <v>145</v>
      </c>
      <c r="K6676" t="s">
        <v>717</v>
      </c>
      <c r="L6676">
        <f>I6676*$Q$2/100/1000</f>
        <v>1.1173999999999999E-3</v>
      </c>
    </row>
    <row r="6677" spans="1:12">
      <c r="A6677" s="118">
        <v>45170</v>
      </c>
      <c r="B6677" t="s">
        <v>13036</v>
      </c>
      <c r="C6677" t="s">
        <v>13035</v>
      </c>
      <c r="D6677" t="s">
        <v>13520</v>
      </c>
      <c r="E6677" t="s">
        <v>13830</v>
      </c>
      <c r="F6677">
        <v>101033093</v>
      </c>
      <c r="G6677" t="s">
        <v>13400</v>
      </c>
      <c r="H6677" t="s">
        <v>13030</v>
      </c>
      <c r="I6677">
        <v>12.6</v>
      </c>
      <c r="J6677" t="s">
        <v>145</v>
      </c>
      <c r="K6677" t="s">
        <v>137</v>
      </c>
      <c r="L6677">
        <f>I6677*$Q$2/1000</f>
        <v>4.6620000000000003E-3</v>
      </c>
    </row>
    <row r="6678" spans="1:12">
      <c r="A6678" s="118">
        <v>45170</v>
      </c>
      <c r="B6678" t="s">
        <v>13036</v>
      </c>
      <c r="C6678" t="s">
        <v>13035</v>
      </c>
      <c r="D6678" t="s">
        <v>13503</v>
      </c>
      <c r="E6678" t="s">
        <v>13829</v>
      </c>
      <c r="F6678">
        <v>23202445</v>
      </c>
      <c r="G6678" t="s">
        <v>13415</v>
      </c>
      <c r="H6678" t="s">
        <v>13030</v>
      </c>
      <c r="I6678">
        <v>12.6</v>
      </c>
      <c r="J6678" t="s">
        <v>145</v>
      </c>
      <c r="K6678" t="s">
        <v>137</v>
      </c>
      <c r="L6678">
        <f>I6678*$Q$2/1000</f>
        <v>4.6620000000000003E-3</v>
      </c>
    </row>
    <row r="6679" spans="1:12">
      <c r="A6679" s="118">
        <v>45170</v>
      </c>
      <c r="B6679" t="s">
        <v>13036</v>
      </c>
      <c r="C6679" t="s">
        <v>13035</v>
      </c>
      <c r="D6679" t="s">
        <v>13174</v>
      </c>
      <c r="E6679" t="s">
        <v>13828</v>
      </c>
      <c r="F6679">
        <v>1</v>
      </c>
      <c r="G6679" t="s">
        <v>13827</v>
      </c>
      <c r="H6679" t="s">
        <v>13030</v>
      </c>
      <c r="I6679">
        <v>12.6</v>
      </c>
      <c r="J6679" t="s">
        <v>145</v>
      </c>
      <c r="K6679" t="s">
        <v>137</v>
      </c>
      <c r="L6679">
        <f>I6679*$Q$2/1000</f>
        <v>4.6620000000000003E-3</v>
      </c>
    </row>
    <row r="6680" spans="1:12">
      <c r="A6680" s="118">
        <v>45170</v>
      </c>
      <c r="B6680" t="s">
        <v>13036</v>
      </c>
      <c r="C6680" t="s">
        <v>13035</v>
      </c>
      <c r="D6680" t="s">
        <v>13524</v>
      </c>
      <c r="E6680" t="s">
        <v>13826</v>
      </c>
      <c r="F6680">
        <v>23202445</v>
      </c>
      <c r="G6680" t="s">
        <v>13415</v>
      </c>
      <c r="H6680" t="s">
        <v>13030</v>
      </c>
      <c r="I6680">
        <v>12.6</v>
      </c>
      <c r="J6680" t="s">
        <v>145</v>
      </c>
      <c r="K6680" t="s">
        <v>137</v>
      </c>
      <c r="L6680">
        <f>I6680*$Q$2/1000</f>
        <v>4.6620000000000003E-3</v>
      </c>
    </row>
    <row r="6681" spans="1:12">
      <c r="A6681" s="118">
        <v>45170</v>
      </c>
      <c r="B6681" t="s">
        <v>13036</v>
      </c>
      <c r="C6681" t="s">
        <v>13035</v>
      </c>
      <c r="D6681" t="s">
        <v>13520</v>
      </c>
      <c r="E6681" t="s">
        <v>13825</v>
      </c>
      <c r="F6681" t="s">
        <v>13816</v>
      </c>
      <c r="G6681" t="s">
        <v>13815</v>
      </c>
      <c r="H6681" t="s">
        <v>13030</v>
      </c>
      <c r="I6681">
        <v>12.6</v>
      </c>
      <c r="J6681" t="s">
        <v>145</v>
      </c>
      <c r="K6681" t="s">
        <v>137</v>
      </c>
      <c r="L6681">
        <f>I6681*$Q$2/1000</f>
        <v>4.6620000000000003E-3</v>
      </c>
    </row>
    <row r="6682" spans="1:12">
      <c r="A6682" s="118">
        <v>45170</v>
      </c>
      <c r="B6682" t="s">
        <v>13036</v>
      </c>
      <c r="C6682" t="s">
        <v>13035</v>
      </c>
      <c r="D6682" t="s">
        <v>13503</v>
      </c>
      <c r="E6682" t="s">
        <v>13824</v>
      </c>
      <c r="F6682">
        <v>101048768</v>
      </c>
      <c r="G6682" t="s">
        <v>13823</v>
      </c>
      <c r="H6682" t="s">
        <v>13030</v>
      </c>
      <c r="I6682">
        <v>12.6</v>
      </c>
      <c r="J6682" t="s">
        <v>145</v>
      </c>
      <c r="K6682" t="s">
        <v>137</v>
      </c>
      <c r="L6682">
        <f>I6682*$Q$2/1000</f>
        <v>4.6620000000000003E-3</v>
      </c>
    </row>
    <row r="6683" spans="1:12">
      <c r="A6683" s="118">
        <v>45170</v>
      </c>
      <c r="B6683" t="s">
        <v>13036</v>
      </c>
      <c r="C6683" t="s">
        <v>13035</v>
      </c>
      <c r="D6683" t="s">
        <v>13822</v>
      </c>
      <c r="E6683" t="s">
        <v>13821</v>
      </c>
      <c r="F6683">
        <v>31203439</v>
      </c>
      <c r="G6683" t="s">
        <v>13501</v>
      </c>
      <c r="H6683" t="s">
        <v>13030</v>
      </c>
      <c r="I6683">
        <v>12.6</v>
      </c>
      <c r="J6683" t="s">
        <v>145</v>
      </c>
      <c r="K6683" t="s">
        <v>137</v>
      </c>
      <c r="L6683">
        <f>I6683*$Q$2/1000</f>
        <v>4.6620000000000003E-3</v>
      </c>
    </row>
    <row r="6684" spans="1:12">
      <c r="A6684" s="118">
        <v>45170</v>
      </c>
      <c r="B6684" t="s">
        <v>13036</v>
      </c>
      <c r="C6684" t="s">
        <v>13035</v>
      </c>
      <c r="D6684" t="s">
        <v>13230</v>
      </c>
      <c r="E6684" t="s">
        <v>13820</v>
      </c>
      <c r="F6684" t="s">
        <v>13265</v>
      </c>
      <c r="G6684" t="s">
        <v>13264</v>
      </c>
      <c r="H6684" t="s">
        <v>13030</v>
      </c>
      <c r="I6684">
        <v>12.6</v>
      </c>
      <c r="J6684" t="s">
        <v>145</v>
      </c>
      <c r="K6684" t="s">
        <v>137</v>
      </c>
      <c r="L6684">
        <f>I6684*$Q$2/1000</f>
        <v>4.6620000000000003E-3</v>
      </c>
    </row>
    <row r="6685" spans="1:12">
      <c r="A6685" s="118">
        <v>45108</v>
      </c>
      <c r="B6685" t="s">
        <v>240</v>
      </c>
      <c r="C6685" t="s">
        <v>239</v>
      </c>
      <c r="D6685" t="s">
        <v>12971</v>
      </c>
      <c r="E6685" t="s">
        <v>13819</v>
      </c>
      <c r="F6685" t="s">
        <v>7590</v>
      </c>
      <c r="G6685" t="s">
        <v>7589</v>
      </c>
      <c r="H6685" t="s">
        <v>235</v>
      </c>
      <c r="I6685">
        <v>390</v>
      </c>
      <c r="J6685" t="s">
        <v>145</v>
      </c>
      <c r="K6685" t="s">
        <v>137</v>
      </c>
      <c r="L6685">
        <f>I6685*$Q$2/100/1000</f>
        <v>1.4430000000000001E-3</v>
      </c>
    </row>
    <row r="6686" spans="1:12">
      <c r="A6686" s="118">
        <v>45200</v>
      </c>
      <c r="B6686" t="s">
        <v>13036</v>
      </c>
      <c r="C6686" t="s">
        <v>13035</v>
      </c>
      <c r="D6686" t="s">
        <v>13554</v>
      </c>
      <c r="E6686" t="s">
        <v>13818</v>
      </c>
      <c r="F6686" t="s">
        <v>13219</v>
      </c>
      <c r="G6686" t="s">
        <v>13218</v>
      </c>
      <c r="H6686" t="s">
        <v>13030</v>
      </c>
      <c r="I6686">
        <v>12.6</v>
      </c>
      <c r="J6686" t="s">
        <v>145</v>
      </c>
      <c r="K6686" t="s">
        <v>137</v>
      </c>
      <c r="L6686">
        <f>I6686*$Q$2/1000</f>
        <v>4.6620000000000003E-3</v>
      </c>
    </row>
    <row r="6687" spans="1:12">
      <c r="A6687" s="118">
        <v>45200</v>
      </c>
      <c r="B6687" t="s">
        <v>13036</v>
      </c>
      <c r="C6687" t="s">
        <v>13035</v>
      </c>
      <c r="D6687" t="s">
        <v>13520</v>
      </c>
      <c r="E6687" t="s">
        <v>13817</v>
      </c>
      <c r="F6687" t="s">
        <v>13816</v>
      </c>
      <c r="G6687" t="s">
        <v>13815</v>
      </c>
      <c r="H6687" t="s">
        <v>13030</v>
      </c>
      <c r="I6687">
        <v>12.6</v>
      </c>
      <c r="J6687" t="s">
        <v>145</v>
      </c>
      <c r="K6687" t="s">
        <v>137</v>
      </c>
      <c r="L6687">
        <f>I6687*$Q$2/1000</f>
        <v>4.6620000000000003E-3</v>
      </c>
    </row>
    <row r="6688" spans="1:12">
      <c r="A6688" s="118">
        <v>45108</v>
      </c>
      <c r="B6688" t="s">
        <v>261</v>
      </c>
      <c r="C6688" t="s">
        <v>260</v>
      </c>
      <c r="D6688" t="s">
        <v>12161</v>
      </c>
      <c r="E6688" t="s">
        <v>13814</v>
      </c>
      <c r="F6688">
        <v>101046822</v>
      </c>
      <c r="G6688" t="s">
        <v>13813</v>
      </c>
      <c r="H6688" t="s">
        <v>139</v>
      </c>
      <c r="I6688">
        <v>55</v>
      </c>
      <c r="J6688" t="s">
        <v>145</v>
      </c>
      <c r="K6688" t="s">
        <v>137</v>
      </c>
      <c r="L6688">
        <f>I6688*$Q$2/100/1000</f>
        <v>2.0350000000000001E-4</v>
      </c>
    </row>
    <row r="6689" spans="1:12">
      <c r="A6689" s="118">
        <v>45200</v>
      </c>
      <c r="B6689" t="s">
        <v>13036</v>
      </c>
      <c r="C6689" t="s">
        <v>13035</v>
      </c>
      <c r="D6689" t="s">
        <v>13123</v>
      </c>
      <c r="E6689" t="s">
        <v>13812</v>
      </c>
      <c r="F6689">
        <v>101025603</v>
      </c>
      <c r="G6689" t="s">
        <v>13178</v>
      </c>
      <c r="H6689" t="s">
        <v>13030</v>
      </c>
      <c r="I6689">
        <v>12.6</v>
      </c>
      <c r="J6689" t="s">
        <v>145</v>
      </c>
      <c r="K6689" t="s">
        <v>137</v>
      </c>
      <c r="L6689">
        <f>I6689*$Q$2/1000</f>
        <v>4.6620000000000003E-3</v>
      </c>
    </row>
    <row r="6690" spans="1:12">
      <c r="A6690" s="118">
        <v>45108</v>
      </c>
      <c r="B6690" t="s">
        <v>240</v>
      </c>
      <c r="C6690" t="s">
        <v>239</v>
      </c>
      <c r="D6690" t="s">
        <v>7565</v>
      </c>
      <c r="E6690" t="s">
        <v>13811</v>
      </c>
      <c r="F6690" t="s">
        <v>971</v>
      </c>
      <c r="G6690" t="s">
        <v>970</v>
      </c>
      <c r="H6690" t="s">
        <v>235</v>
      </c>
      <c r="I6690">
        <v>390</v>
      </c>
      <c r="J6690" t="s">
        <v>145</v>
      </c>
      <c r="K6690" t="s">
        <v>137</v>
      </c>
      <c r="L6690">
        <f>I6690*$Q$2/100/1000</f>
        <v>1.4430000000000001E-3</v>
      </c>
    </row>
    <row r="6691" spans="1:12">
      <c r="A6691" s="118">
        <v>45200</v>
      </c>
      <c r="B6691" t="s">
        <v>13036</v>
      </c>
      <c r="C6691" t="s">
        <v>13035</v>
      </c>
      <c r="D6691" t="s">
        <v>13773</v>
      </c>
      <c r="E6691" t="s">
        <v>13810</v>
      </c>
      <c r="F6691">
        <v>101038511</v>
      </c>
      <c r="G6691" t="s">
        <v>13809</v>
      </c>
      <c r="H6691" t="s">
        <v>13030</v>
      </c>
      <c r="I6691">
        <v>12.6</v>
      </c>
      <c r="J6691" t="s">
        <v>145</v>
      </c>
      <c r="K6691" t="s">
        <v>137</v>
      </c>
      <c r="L6691">
        <f>I6691*$Q$2/1000</f>
        <v>4.6620000000000003E-3</v>
      </c>
    </row>
    <row r="6692" spans="1:12">
      <c r="A6692" s="118">
        <v>45200</v>
      </c>
      <c r="B6692" t="s">
        <v>13036</v>
      </c>
      <c r="C6692" t="s">
        <v>13035</v>
      </c>
      <c r="D6692" t="s">
        <v>13698</v>
      </c>
      <c r="E6692" t="s">
        <v>13808</v>
      </c>
      <c r="F6692">
        <v>5145066</v>
      </c>
      <c r="G6692" t="s">
        <v>13807</v>
      </c>
      <c r="H6692" t="s">
        <v>13030</v>
      </c>
      <c r="I6692">
        <v>12.6</v>
      </c>
      <c r="J6692" t="s">
        <v>145</v>
      </c>
      <c r="K6692" t="s">
        <v>137</v>
      </c>
      <c r="L6692">
        <f>I6692*$Q$2/1000</f>
        <v>4.6620000000000003E-3</v>
      </c>
    </row>
    <row r="6693" spans="1:12">
      <c r="A6693" s="118">
        <v>45200</v>
      </c>
      <c r="B6693" t="s">
        <v>13036</v>
      </c>
      <c r="C6693" t="s">
        <v>13035</v>
      </c>
      <c r="D6693" t="s">
        <v>13527</v>
      </c>
      <c r="E6693" t="s">
        <v>13806</v>
      </c>
      <c r="F6693">
        <v>21201414</v>
      </c>
      <c r="G6693" t="s">
        <v>12159</v>
      </c>
      <c r="H6693" t="s">
        <v>13030</v>
      </c>
      <c r="I6693">
        <v>12.6</v>
      </c>
      <c r="J6693" t="s">
        <v>145</v>
      </c>
      <c r="K6693" t="s">
        <v>137</v>
      </c>
      <c r="L6693">
        <f>I6693*$Q$2/1000</f>
        <v>4.6620000000000003E-3</v>
      </c>
    </row>
    <row r="6694" spans="1:12">
      <c r="A6694" s="118">
        <v>45108</v>
      </c>
      <c r="B6694" t="s">
        <v>240</v>
      </c>
      <c r="C6694" t="s">
        <v>239</v>
      </c>
      <c r="D6694" t="s">
        <v>5858</v>
      </c>
      <c r="E6694" t="s">
        <v>13805</v>
      </c>
      <c r="F6694" t="s">
        <v>768</v>
      </c>
      <c r="G6694" t="s">
        <v>767</v>
      </c>
      <c r="H6694" t="s">
        <v>235</v>
      </c>
      <c r="I6694">
        <v>390</v>
      </c>
      <c r="J6694" t="s">
        <v>145</v>
      </c>
      <c r="K6694" t="s">
        <v>137</v>
      </c>
      <c r="L6694">
        <f>I6694*$Q$2/100/1000</f>
        <v>1.4430000000000001E-3</v>
      </c>
    </row>
    <row r="6695" spans="1:12">
      <c r="A6695" s="118">
        <v>45200</v>
      </c>
      <c r="B6695" t="s">
        <v>13036</v>
      </c>
      <c r="C6695" t="s">
        <v>13035</v>
      </c>
      <c r="D6695" t="s">
        <v>13051</v>
      </c>
      <c r="E6695" t="s">
        <v>13804</v>
      </c>
      <c r="F6695">
        <v>3445191</v>
      </c>
      <c r="G6695" t="s">
        <v>13160</v>
      </c>
      <c r="H6695" t="s">
        <v>13030</v>
      </c>
      <c r="I6695">
        <v>12.6</v>
      </c>
      <c r="J6695" t="s">
        <v>145</v>
      </c>
      <c r="K6695" t="s">
        <v>137</v>
      </c>
      <c r="L6695">
        <f>I6695*$Q$2/1000</f>
        <v>4.6620000000000003E-3</v>
      </c>
    </row>
    <row r="6696" spans="1:12">
      <c r="A6696" s="118">
        <v>45200</v>
      </c>
      <c r="B6696" t="s">
        <v>13036</v>
      </c>
      <c r="C6696" t="s">
        <v>13035</v>
      </c>
      <c r="D6696" t="s">
        <v>13230</v>
      </c>
      <c r="E6696" t="s">
        <v>13803</v>
      </c>
      <c r="F6696">
        <v>3445335</v>
      </c>
      <c r="G6696" t="s">
        <v>13802</v>
      </c>
      <c r="H6696" t="s">
        <v>13030</v>
      </c>
      <c r="I6696">
        <v>12.6</v>
      </c>
      <c r="J6696" t="s">
        <v>145</v>
      </c>
      <c r="K6696" t="s">
        <v>137</v>
      </c>
      <c r="L6696">
        <f>I6696*$Q$2/1000</f>
        <v>4.6620000000000003E-3</v>
      </c>
    </row>
    <row r="6697" spans="1:12">
      <c r="A6697" s="118">
        <v>45108</v>
      </c>
      <c r="B6697" t="s">
        <v>180</v>
      </c>
      <c r="C6697" t="s">
        <v>179</v>
      </c>
      <c r="D6697" t="s">
        <v>11887</v>
      </c>
      <c r="E6697" t="s">
        <v>13801</v>
      </c>
      <c r="F6697" t="s">
        <v>11704</v>
      </c>
      <c r="G6697" t="s">
        <v>11703</v>
      </c>
      <c r="H6697" t="s">
        <v>174</v>
      </c>
      <c r="I6697">
        <v>3154</v>
      </c>
      <c r="J6697" t="s">
        <v>173</v>
      </c>
      <c r="K6697" t="s">
        <v>172</v>
      </c>
      <c r="L6697">
        <f>I6697*$Q$3/(1000/0.1)</f>
        <v>1.0118031999999999E-2</v>
      </c>
    </row>
    <row r="6698" spans="1:12">
      <c r="A6698" s="118">
        <v>45108</v>
      </c>
      <c r="B6698" t="s">
        <v>180</v>
      </c>
      <c r="C6698" t="s">
        <v>179</v>
      </c>
      <c r="D6698" t="s">
        <v>13800</v>
      </c>
      <c r="E6698" t="s">
        <v>13799</v>
      </c>
      <c r="F6698" t="s">
        <v>4145</v>
      </c>
      <c r="G6698" t="s">
        <v>4144</v>
      </c>
      <c r="H6698" t="s">
        <v>174</v>
      </c>
      <c r="I6698">
        <v>3154</v>
      </c>
      <c r="J6698" t="s">
        <v>173</v>
      </c>
      <c r="K6698" t="s">
        <v>172</v>
      </c>
      <c r="L6698">
        <f>I6698*$Q$3/(1000/0.1)</f>
        <v>1.0118031999999999E-2</v>
      </c>
    </row>
    <row r="6699" spans="1:12">
      <c r="A6699" s="118">
        <v>45200</v>
      </c>
      <c r="B6699" t="s">
        <v>13036</v>
      </c>
      <c r="C6699" t="s">
        <v>13035</v>
      </c>
      <c r="D6699" t="s">
        <v>13798</v>
      </c>
      <c r="E6699" t="s">
        <v>13797</v>
      </c>
      <c r="F6699">
        <v>50212122</v>
      </c>
      <c r="G6699" t="s">
        <v>13796</v>
      </c>
      <c r="H6699" t="s">
        <v>13030</v>
      </c>
      <c r="I6699">
        <v>12.6</v>
      </c>
      <c r="J6699" t="s">
        <v>145</v>
      </c>
      <c r="K6699" t="s">
        <v>137</v>
      </c>
      <c r="L6699">
        <f>I6699*$Q$2/1000</f>
        <v>4.6620000000000003E-3</v>
      </c>
    </row>
    <row r="6700" spans="1:12">
      <c r="A6700" s="118">
        <v>45200</v>
      </c>
      <c r="B6700" t="s">
        <v>13036</v>
      </c>
      <c r="C6700" t="s">
        <v>13035</v>
      </c>
      <c r="D6700" t="s">
        <v>13619</v>
      </c>
      <c r="E6700" t="s">
        <v>13795</v>
      </c>
      <c r="F6700">
        <v>34203550</v>
      </c>
      <c r="G6700" t="s">
        <v>13794</v>
      </c>
      <c r="H6700" t="s">
        <v>13030</v>
      </c>
      <c r="I6700">
        <v>12.6</v>
      </c>
      <c r="J6700" t="s">
        <v>145</v>
      </c>
      <c r="K6700" t="s">
        <v>137</v>
      </c>
      <c r="L6700">
        <f>I6700*$Q$2/1000</f>
        <v>4.6620000000000003E-3</v>
      </c>
    </row>
    <row r="6701" spans="1:12">
      <c r="A6701" s="118">
        <v>45231</v>
      </c>
      <c r="B6701" t="s">
        <v>443</v>
      </c>
      <c r="C6701" t="s">
        <v>442</v>
      </c>
      <c r="D6701" t="s">
        <v>441</v>
      </c>
      <c r="E6701" t="s">
        <v>13793</v>
      </c>
      <c r="F6701">
        <v>101022018</v>
      </c>
      <c r="G6701" t="s">
        <v>13792</v>
      </c>
      <c r="H6701" s="122" t="s">
        <v>437</v>
      </c>
      <c r="I6701">
        <v>4725</v>
      </c>
      <c r="J6701" t="s">
        <v>199</v>
      </c>
      <c r="K6701" t="s">
        <v>198</v>
      </c>
      <c r="L6701">
        <f>I6701*$Q$4*2.2/1000</f>
        <v>18.279100224000004</v>
      </c>
    </row>
    <row r="6702" spans="1:12">
      <c r="A6702" s="118">
        <v>45200</v>
      </c>
      <c r="B6702" t="s">
        <v>13036</v>
      </c>
      <c r="C6702" t="s">
        <v>13035</v>
      </c>
      <c r="D6702" t="s">
        <v>13384</v>
      </c>
      <c r="E6702" t="s">
        <v>13791</v>
      </c>
      <c r="F6702">
        <v>34205232</v>
      </c>
      <c r="G6702" t="s">
        <v>13382</v>
      </c>
      <c r="H6702" t="s">
        <v>13030</v>
      </c>
      <c r="I6702">
        <v>12.6</v>
      </c>
      <c r="J6702" t="s">
        <v>145</v>
      </c>
      <c r="K6702" t="s">
        <v>137</v>
      </c>
      <c r="L6702">
        <f>I6702*$Q$2/1000</f>
        <v>4.6620000000000003E-3</v>
      </c>
    </row>
    <row r="6703" spans="1:12">
      <c r="A6703" s="118">
        <v>45200</v>
      </c>
      <c r="B6703" t="s">
        <v>13036</v>
      </c>
      <c r="C6703" t="s">
        <v>13035</v>
      </c>
      <c r="D6703" t="s">
        <v>13384</v>
      </c>
      <c r="E6703" t="s">
        <v>13790</v>
      </c>
      <c r="F6703">
        <v>34205232</v>
      </c>
      <c r="G6703" t="s">
        <v>13382</v>
      </c>
      <c r="H6703" t="s">
        <v>13030</v>
      </c>
      <c r="I6703">
        <v>12.6</v>
      </c>
      <c r="J6703" t="s">
        <v>145</v>
      </c>
      <c r="K6703" t="s">
        <v>137</v>
      </c>
      <c r="L6703">
        <f>I6703*$Q$2/1000</f>
        <v>4.6620000000000003E-3</v>
      </c>
    </row>
    <row r="6704" spans="1:12">
      <c r="A6704" s="118">
        <v>45200</v>
      </c>
      <c r="B6704" t="s">
        <v>13036</v>
      </c>
      <c r="C6704" t="s">
        <v>13035</v>
      </c>
      <c r="D6704" t="s">
        <v>13678</v>
      </c>
      <c r="E6704" t="s">
        <v>13789</v>
      </c>
      <c r="F6704">
        <v>101033092</v>
      </c>
      <c r="G6704" t="s">
        <v>13142</v>
      </c>
      <c r="H6704" t="s">
        <v>13030</v>
      </c>
      <c r="I6704">
        <v>12.6</v>
      </c>
      <c r="J6704" t="s">
        <v>145</v>
      </c>
      <c r="K6704" t="s">
        <v>137</v>
      </c>
      <c r="L6704">
        <f>I6704*$Q$2/1000</f>
        <v>4.6620000000000003E-3</v>
      </c>
    </row>
    <row r="6705" spans="1:12">
      <c r="A6705" s="118">
        <v>45200</v>
      </c>
      <c r="B6705" t="s">
        <v>13036</v>
      </c>
      <c r="C6705" t="s">
        <v>13035</v>
      </c>
      <c r="D6705" t="s">
        <v>13788</v>
      </c>
      <c r="E6705" t="s">
        <v>13787</v>
      </c>
      <c r="F6705" t="s">
        <v>13786</v>
      </c>
      <c r="G6705" t="s">
        <v>13785</v>
      </c>
      <c r="H6705" t="s">
        <v>13030</v>
      </c>
      <c r="I6705">
        <v>12.6</v>
      </c>
      <c r="J6705" t="s">
        <v>145</v>
      </c>
      <c r="K6705" t="s">
        <v>137</v>
      </c>
      <c r="L6705">
        <f>I6705*$Q$2/1000</f>
        <v>4.6620000000000003E-3</v>
      </c>
    </row>
    <row r="6706" spans="1:12">
      <c r="A6706" s="118">
        <v>45200</v>
      </c>
      <c r="B6706" t="s">
        <v>13036</v>
      </c>
      <c r="C6706" t="s">
        <v>13035</v>
      </c>
      <c r="D6706" t="s">
        <v>13438</v>
      </c>
      <c r="E6706" t="s">
        <v>13784</v>
      </c>
      <c r="F6706">
        <v>3145046</v>
      </c>
      <c r="G6706" t="s">
        <v>13679</v>
      </c>
      <c r="H6706" t="s">
        <v>13030</v>
      </c>
      <c r="I6706">
        <v>12.6</v>
      </c>
      <c r="J6706" t="s">
        <v>145</v>
      </c>
      <c r="K6706" t="s">
        <v>137</v>
      </c>
      <c r="L6706">
        <f>I6706*$Q$2/1000</f>
        <v>4.6620000000000003E-3</v>
      </c>
    </row>
    <row r="6707" spans="1:12">
      <c r="A6707" s="118">
        <v>45200</v>
      </c>
      <c r="B6707" t="s">
        <v>13036</v>
      </c>
      <c r="C6707" t="s">
        <v>13035</v>
      </c>
      <c r="D6707" t="s">
        <v>13783</v>
      </c>
      <c r="E6707" t="s">
        <v>13782</v>
      </c>
      <c r="F6707" t="s">
        <v>13522</v>
      </c>
      <c r="G6707" t="s">
        <v>13521</v>
      </c>
      <c r="H6707" t="s">
        <v>13030</v>
      </c>
      <c r="I6707">
        <v>12.6</v>
      </c>
      <c r="J6707" t="s">
        <v>145</v>
      </c>
      <c r="K6707" t="s">
        <v>137</v>
      </c>
      <c r="L6707">
        <f>I6707*$Q$2/1000</f>
        <v>4.6620000000000003E-3</v>
      </c>
    </row>
    <row r="6708" spans="1:12">
      <c r="A6708" s="118">
        <v>45200</v>
      </c>
      <c r="B6708" t="s">
        <v>13036</v>
      </c>
      <c r="C6708" t="s">
        <v>13035</v>
      </c>
      <c r="D6708" t="s">
        <v>13174</v>
      </c>
      <c r="E6708" t="s">
        <v>13781</v>
      </c>
      <c r="F6708">
        <v>42207336</v>
      </c>
      <c r="G6708" t="s">
        <v>13555</v>
      </c>
      <c r="H6708" t="s">
        <v>13030</v>
      </c>
      <c r="I6708">
        <v>12.6</v>
      </c>
      <c r="J6708" t="s">
        <v>145</v>
      </c>
      <c r="K6708" t="s">
        <v>137</v>
      </c>
      <c r="L6708">
        <f>I6708*$Q$2/1000</f>
        <v>4.6620000000000003E-3</v>
      </c>
    </row>
    <row r="6709" spans="1:12">
      <c r="A6709" s="118">
        <v>45200</v>
      </c>
      <c r="B6709" t="s">
        <v>13036</v>
      </c>
      <c r="C6709" t="s">
        <v>13035</v>
      </c>
      <c r="D6709" t="s">
        <v>13156</v>
      </c>
      <c r="E6709" t="s">
        <v>13780</v>
      </c>
      <c r="F6709">
        <v>101033641</v>
      </c>
      <c r="G6709" t="s">
        <v>13176</v>
      </c>
      <c r="H6709" t="s">
        <v>13030</v>
      </c>
      <c r="I6709">
        <v>12.6</v>
      </c>
      <c r="J6709" t="s">
        <v>145</v>
      </c>
      <c r="K6709" t="s">
        <v>137</v>
      </c>
      <c r="L6709">
        <f>I6709*$Q$2/1000</f>
        <v>4.6620000000000003E-3</v>
      </c>
    </row>
    <row r="6710" spans="1:12">
      <c r="A6710" s="118">
        <v>45200</v>
      </c>
      <c r="B6710" t="s">
        <v>13036</v>
      </c>
      <c r="C6710" t="s">
        <v>13035</v>
      </c>
      <c r="D6710" t="s">
        <v>13779</v>
      </c>
      <c r="E6710" t="s">
        <v>13778</v>
      </c>
      <c r="F6710" t="s">
        <v>13777</v>
      </c>
      <c r="G6710" t="s">
        <v>13776</v>
      </c>
      <c r="H6710" t="s">
        <v>13030</v>
      </c>
      <c r="I6710">
        <v>12.6</v>
      </c>
      <c r="J6710" t="s">
        <v>145</v>
      </c>
      <c r="K6710" t="s">
        <v>137</v>
      </c>
      <c r="L6710">
        <f>I6710*$Q$2/1000</f>
        <v>4.6620000000000003E-3</v>
      </c>
    </row>
    <row r="6711" spans="1:12">
      <c r="A6711" s="118">
        <v>45108</v>
      </c>
      <c r="B6711" t="s">
        <v>460</v>
      </c>
      <c r="C6711" t="s">
        <v>459</v>
      </c>
      <c r="D6711" t="s">
        <v>8447</v>
      </c>
      <c r="E6711" t="s">
        <v>13775</v>
      </c>
      <c r="F6711">
        <v>51206612</v>
      </c>
      <c r="G6711" t="s">
        <v>13108</v>
      </c>
      <c r="H6711" t="s">
        <v>455</v>
      </c>
      <c r="I6711">
        <v>103.6</v>
      </c>
      <c r="J6711" t="s">
        <v>145</v>
      </c>
      <c r="K6711" t="s">
        <v>137</v>
      </c>
      <c r="L6711">
        <f>I6711*$Q$2/100/1000</f>
        <v>3.8331999999999998E-4</v>
      </c>
    </row>
    <row r="6712" spans="1:12">
      <c r="A6712" s="118">
        <v>45108</v>
      </c>
      <c r="B6712" t="s">
        <v>240</v>
      </c>
      <c r="C6712" t="s">
        <v>239</v>
      </c>
      <c r="D6712" t="s">
        <v>7565</v>
      </c>
      <c r="E6712" t="s">
        <v>13774</v>
      </c>
      <c r="F6712" t="s">
        <v>6993</v>
      </c>
      <c r="G6712" t="s">
        <v>6992</v>
      </c>
      <c r="H6712" t="s">
        <v>235</v>
      </c>
      <c r="I6712">
        <v>390</v>
      </c>
      <c r="J6712" t="s">
        <v>145</v>
      </c>
      <c r="K6712" t="s">
        <v>137</v>
      </c>
      <c r="L6712">
        <f>I6712*$Q$2/100/1000</f>
        <v>1.4430000000000001E-3</v>
      </c>
    </row>
    <row r="6713" spans="1:12">
      <c r="A6713" s="118">
        <v>45200</v>
      </c>
      <c r="B6713" t="s">
        <v>13036</v>
      </c>
      <c r="C6713" t="s">
        <v>13035</v>
      </c>
      <c r="D6713" t="s">
        <v>13773</v>
      </c>
      <c r="E6713" t="s">
        <v>13772</v>
      </c>
      <c r="F6713">
        <v>101038556</v>
      </c>
      <c r="G6713" t="s">
        <v>13771</v>
      </c>
      <c r="H6713" t="s">
        <v>13030</v>
      </c>
      <c r="I6713">
        <v>12.6</v>
      </c>
      <c r="J6713" t="s">
        <v>145</v>
      </c>
      <c r="K6713" t="s">
        <v>137</v>
      </c>
      <c r="L6713">
        <f>I6713*$Q$2/1000</f>
        <v>4.6620000000000003E-3</v>
      </c>
    </row>
    <row r="6714" spans="1:12">
      <c r="A6714" s="118">
        <v>45108</v>
      </c>
      <c r="B6714" t="s">
        <v>240</v>
      </c>
      <c r="C6714" t="s">
        <v>239</v>
      </c>
      <c r="D6714" t="s">
        <v>13016</v>
      </c>
      <c r="E6714" t="s">
        <v>13770</v>
      </c>
      <c r="F6714" t="s">
        <v>933</v>
      </c>
      <c r="G6714" t="s">
        <v>932</v>
      </c>
      <c r="H6714" t="s">
        <v>235</v>
      </c>
      <c r="I6714">
        <v>390</v>
      </c>
      <c r="J6714" t="s">
        <v>145</v>
      </c>
      <c r="K6714" t="s">
        <v>137</v>
      </c>
      <c r="L6714">
        <f>I6714*$Q$2/100/1000</f>
        <v>1.4430000000000001E-3</v>
      </c>
    </row>
    <row r="6715" spans="1:12">
      <c r="A6715" s="118">
        <v>45200</v>
      </c>
      <c r="B6715" t="s">
        <v>13036</v>
      </c>
      <c r="C6715" t="s">
        <v>13035</v>
      </c>
      <c r="D6715" t="s">
        <v>13760</v>
      </c>
      <c r="E6715" t="s">
        <v>13769</v>
      </c>
      <c r="F6715" t="s">
        <v>13758</v>
      </c>
      <c r="G6715" t="s">
        <v>13757</v>
      </c>
      <c r="H6715" t="s">
        <v>13030</v>
      </c>
      <c r="I6715">
        <v>12.6</v>
      </c>
      <c r="J6715" t="s">
        <v>145</v>
      </c>
      <c r="K6715" t="s">
        <v>137</v>
      </c>
      <c r="L6715">
        <f>I6715*$Q$2/1000</f>
        <v>4.6620000000000003E-3</v>
      </c>
    </row>
    <row r="6716" spans="1:12">
      <c r="A6716" s="118">
        <v>45108</v>
      </c>
      <c r="B6716" t="s">
        <v>240</v>
      </c>
      <c r="C6716" t="s">
        <v>239</v>
      </c>
      <c r="D6716" t="s">
        <v>13768</v>
      </c>
      <c r="E6716" t="s">
        <v>13767</v>
      </c>
      <c r="F6716" t="s">
        <v>933</v>
      </c>
      <c r="G6716" t="s">
        <v>932</v>
      </c>
      <c r="H6716" t="s">
        <v>235</v>
      </c>
      <c r="I6716">
        <v>390</v>
      </c>
      <c r="J6716" t="s">
        <v>145</v>
      </c>
      <c r="K6716" t="s">
        <v>137</v>
      </c>
      <c r="L6716">
        <f>I6716*$Q$2/100/1000</f>
        <v>1.4430000000000001E-3</v>
      </c>
    </row>
    <row r="6717" spans="1:12">
      <c r="A6717" s="118">
        <v>45108</v>
      </c>
      <c r="B6717" t="s">
        <v>240</v>
      </c>
      <c r="C6717" t="s">
        <v>239</v>
      </c>
      <c r="D6717" t="s">
        <v>13766</v>
      </c>
      <c r="E6717" t="s">
        <v>13765</v>
      </c>
      <c r="F6717" t="s">
        <v>933</v>
      </c>
      <c r="G6717" t="s">
        <v>932</v>
      </c>
      <c r="H6717" t="s">
        <v>235</v>
      </c>
      <c r="I6717">
        <v>390</v>
      </c>
      <c r="J6717" t="s">
        <v>145</v>
      </c>
      <c r="K6717" t="s">
        <v>137</v>
      </c>
      <c r="L6717">
        <f>I6717*$Q$2/100/1000</f>
        <v>1.4430000000000001E-3</v>
      </c>
    </row>
    <row r="6718" spans="1:12">
      <c r="A6718" s="118">
        <v>45108</v>
      </c>
      <c r="B6718" t="s">
        <v>240</v>
      </c>
      <c r="C6718" t="s">
        <v>239</v>
      </c>
      <c r="D6718" t="s">
        <v>13764</v>
      </c>
      <c r="E6718" t="s">
        <v>13763</v>
      </c>
      <c r="F6718" t="s">
        <v>2154</v>
      </c>
      <c r="G6718" t="s">
        <v>2153</v>
      </c>
      <c r="H6718" t="s">
        <v>235</v>
      </c>
      <c r="I6718">
        <v>390</v>
      </c>
      <c r="J6718" t="s">
        <v>145</v>
      </c>
      <c r="K6718" t="s">
        <v>137</v>
      </c>
      <c r="L6718">
        <f>I6718*$Q$2/100/1000</f>
        <v>1.4430000000000001E-3</v>
      </c>
    </row>
    <row r="6719" spans="1:12">
      <c r="A6719" s="118">
        <v>45200</v>
      </c>
      <c r="B6719" t="s">
        <v>13036</v>
      </c>
      <c r="C6719" t="s">
        <v>13035</v>
      </c>
      <c r="D6719" t="s">
        <v>13524</v>
      </c>
      <c r="E6719" t="s">
        <v>13762</v>
      </c>
      <c r="F6719">
        <v>3445337</v>
      </c>
      <c r="G6719" t="s">
        <v>13761</v>
      </c>
      <c r="H6719" t="s">
        <v>13030</v>
      </c>
      <c r="I6719">
        <v>12.6</v>
      </c>
      <c r="J6719" t="s">
        <v>145</v>
      </c>
      <c r="K6719" t="s">
        <v>137</v>
      </c>
      <c r="L6719">
        <f>I6719*$Q$2/1000</f>
        <v>4.6620000000000003E-3</v>
      </c>
    </row>
    <row r="6720" spans="1:12">
      <c r="A6720" s="118">
        <v>45200</v>
      </c>
      <c r="B6720" t="s">
        <v>13036</v>
      </c>
      <c r="C6720" t="s">
        <v>13035</v>
      </c>
      <c r="D6720" t="s">
        <v>13760</v>
      </c>
      <c r="E6720" t="s">
        <v>13759</v>
      </c>
      <c r="F6720" t="s">
        <v>13758</v>
      </c>
      <c r="G6720" t="s">
        <v>13757</v>
      </c>
      <c r="H6720" t="s">
        <v>13030</v>
      </c>
      <c r="I6720">
        <v>12.6</v>
      </c>
      <c r="J6720" t="s">
        <v>145</v>
      </c>
      <c r="K6720" t="s">
        <v>137</v>
      </c>
      <c r="L6720">
        <f>I6720*$Q$2/1000</f>
        <v>4.6620000000000003E-3</v>
      </c>
    </row>
    <row r="6721" spans="1:12">
      <c r="A6721" s="118">
        <v>45108</v>
      </c>
      <c r="B6721" t="s">
        <v>240</v>
      </c>
      <c r="C6721" t="s">
        <v>239</v>
      </c>
      <c r="D6721" t="s">
        <v>12971</v>
      </c>
      <c r="E6721" t="s">
        <v>13756</v>
      </c>
      <c r="F6721" t="s">
        <v>7590</v>
      </c>
      <c r="G6721" t="s">
        <v>7589</v>
      </c>
      <c r="H6721" t="s">
        <v>235</v>
      </c>
      <c r="I6721">
        <v>390</v>
      </c>
      <c r="J6721" t="s">
        <v>145</v>
      </c>
      <c r="K6721" t="s">
        <v>137</v>
      </c>
      <c r="L6721">
        <f>I6721*$Q$2/100/1000</f>
        <v>1.4430000000000001E-3</v>
      </c>
    </row>
    <row r="6722" spans="1:12">
      <c r="A6722" s="118">
        <v>45200</v>
      </c>
      <c r="B6722" t="s">
        <v>13036</v>
      </c>
      <c r="C6722" t="s">
        <v>13035</v>
      </c>
      <c r="D6722" t="s">
        <v>13698</v>
      </c>
      <c r="E6722" t="s">
        <v>13755</v>
      </c>
      <c r="F6722">
        <v>1345044</v>
      </c>
      <c r="G6722" t="s">
        <v>13754</v>
      </c>
      <c r="H6722" t="s">
        <v>13030</v>
      </c>
      <c r="I6722">
        <v>12.6</v>
      </c>
      <c r="J6722" t="s">
        <v>145</v>
      </c>
      <c r="K6722" t="s">
        <v>137</v>
      </c>
      <c r="L6722">
        <f>I6722*$Q$2/1000</f>
        <v>4.6620000000000003E-3</v>
      </c>
    </row>
    <row r="6723" spans="1:12">
      <c r="A6723" s="118">
        <v>45200</v>
      </c>
      <c r="B6723" t="s">
        <v>13036</v>
      </c>
      <c r="C6723" t="s">
        <v>13035</v>
      </c>
      <c r="D6723" t="s">
        <v>13753</v>
      </c>
      <c r="E6723" t="s">
        <v>13752</v>
      </c>
      <c r="F6723">
        <v>101019928</v>
      </c>
      <c r="G6723" t="s">
        <v>13041</v>
      </c>
      <c r="H6723" t="s">
        <v>13030</v>
      </c>
      <c r="I6723">
        <v>12.6</v>
      </c>
      <c r="J6723" t="s">
        <v>145</v>
      </c>
      <c r="K6723" t="s">
        <v>137</v>
      </c>
      <c r="L6723">
        <f>I6723*$Q$2/1000</f>
        <v>4.6620000000000003E-3</v>
      </c>
    </row>
    <row r="6724" spans="1:12">
      <c r="A6724" s="118">
        <v>45200</v>
      </c>
      <c r="B6724" t="s">
        <v>13036</v>
      </c>
      <c r="C6724" t="s">
        <v>13035</v>
      </c>
      <c r="D6724" t="s">
        <v>13586</v>
      </c>
      <c r="E6724" t="s">
        <v>13751</v>
      </c>
      <c r="F6724">
        <v>101043744</v>
      </c>
      <c r="G6724" t="s">
        <v>13750</v>
      </c>
      <c r="H6724" t="s">
        <v>13030</v>
      </c>
      <c r="I6724">
        <v>12.6</v>
      </c>
      <c r="J6724" t="s">
        <v>145</v>
      </c>
      <c r="K6724" t="s">
        <v>137</v>
      </c>
      <c r="L6724">
        <f>I6724*$Q$2/1000</f>
        <v>4.6620000000000003E-3</v>
      </c>
    </row>
    <row r="6725" spans="1:12">
      <c r="A6725" s="118">
        <v>45108</v>
      </c>
      <c r="B6725" t="s">
        <v>647</v>
      </c>
      <c r="C6725" t="s">
        <v>646</v>
      </c>
      <c r="D6725" t="s">
        <v>13749</v>
      </c>
      <c r="E6725" t="s">
        <v>13748</v>
      </c>
      <c r="F6725">
        <v>13206262</v>
      </c>
      <c r="G6725" t="s">
        <v>13747</v>
      </c>
      <c r="H6725" t="s">
        <v>174</v>
      </c>
      <c r="I6725">
        <v>3154</v>
      </c>
      <c r="J6725" t="s">
        <v>173</v>
      </c>
      <c r="K6725" t="s">
        <v>172</v>
      </c>
      <c r="L6725">
        <f>I6725*$Q$3/(1000/25)</f>
        <v>2.5295079999999999</v>
      </c>
    </row>
    <row r="6726" spans="1:12">
      <c r="A6726" s="118">
        <v>45200</v>
      </c>
      <c r="B6726" t="s">
        <v>13036</v>
      </c>
      <c r="C6726" t="s">
        <v>13035</v>
      </c>
      <c r="D6726" t="s">
        <v>13324</v>
      </c>
      <c r="E6726" t="s">
        <v>13746</v>
      </c>
      <c r="F6726" t="s">
        <v>13238</v>
      </c>
      <c r="G6726" t="s">
        <v>13237</v>
      </c>
      <c r="H6726" t="s">
        <v>13030</v>
      </c>
      <c r="I6726">
        <v>12.6</v>
      </c>
      <c r="J6726" t="s">
        <v>145</v>
      </c>
      <c r="K6726" t="s">
        <v>137</v>
      </c>
      <c r="L6726">
        <f>I6726*$Q$2/1000</f>
        <v>4.6620000000000003E-3</v>
      </c>
    </row>
    <row r="6727" spans="1:12">
      <c r="A6727" s="118">
        <v>45108</v>
      </c>
      <c r="B6727" t="s">
        <v>418</v>
      </c>
      <c r="C6727" t="s">
        <v>417</v>
      </c>
      <c r="D6727" t="s">
        <v>416</v>
      </c>
      <c r="E6727" t="s">
        <v>13745</v>
      </c>
      <c r="F6727" t="s">
        <v>414</v>
      </c>
      <c r="G6727" t="s">
        <v>413</v>
      </c>
      <c r="H6727" s="121" t="s">
        <v>412</v>
      </c>
      <c r="I6727">
        <v>1310</v>
      </c>
      <c r="J6727" t="s">
        <v>223</v>
      </c>
      <c r="K6727" t="s">
        <v>137</v>
      </c>
      <c r="L6727">
        <f>I6727*$Q$5/10/1000</f>
        <v>0.13319425000000001</v>
      </c>
    </row>
    <row r="6728" spans="1:12">
      <c r="A6728" s="118">
        <v>45200</v>
      </c>
      <c r="B6728" t="s">
        <v>13036</v>
      </c>
      <c r="C6728" t="s">
        <v>13035</v>
      </c>
      <c r="D6728" t="s">
        <v>13674</v>
      </c>
      <c r="E6728" t="s">
        <v>13744</v>
      </c>
      <c r="F6728" t="s">
        <v>13322</v>
      </c>
      <c r="G6728" t="s">
        <v>13321</v>
      </c>
      <c r="H6728" t="s">
        <v>13030</v>
      </c>
      <c r="I6728">
        <v>12.6</v>
      </c>
      <c r="J6728" t="s">
        <v>145</v>
      </c>
      <c r="K6728" t="s">
        <v>137</v>
      </c>
      <c r="L6728">
        <f>I6728*$Q$2/1000</f>
        <v>4.6620000000000003E-3</v>
      </c>
    </row>
    <row r="6729" spans="1:12">
      <c r="A6729" s="118">
        <v>45200</v>
      </c>
      <c r="B6729" t="s">
        <v>13036</v>
      </c>
      <c r="C6729" t="s">
        <v>13035</v>
      </c>
      <c r="D6729" t="s">
        <v>13743</v>
      </c>
      <c r="E6729" t="s">
        <v>13742</v>
      </c>
      <c r="F6729" t="s">
        <v>13322</v>
      </c>
      <c r="G6729" t="s">
        <v>13321</v>
      </c>
      <c r="H6729" t="s">
        <v>13030</v>
      </c>
      <c r="I6729">
        <v>12.6</v>
      </c>
      <c r="J6729" t="s">
        <v>145</v>
      </c>
      <c r="K6729" t="s">
        <v>137</v>
      </c>
      <c r="L6729">
        <f>I6729*$Q$2/1000</f>
        <v>4.6620000000000003E-3</v>
      </c>
    </row>
    <row r="6730" spans="1:12">
      <c r="A6730" s="118">
        <v>45200</v>
      </c>
      <c r="B6730" t="s">
        <v>13036</v>
      </c>
      <c r="C6730" t="s">
        <v>13035</v>
      </c>
      <c r="D6730" t="s">
        <v>13422</v>
      </c>
      <c r="E6730" t="s">
        <v>13741</v>
      </c>
      <c r="F6730">
        <v>13206264</v>
      </c>
      <c r="G6730" t="s">
        <v>13260</v>
      </c>
      <c r="H6730" t="s">
        <v>13030</v>
      </c>
      <c r="I6730">
        <v>12.6</v>
      </c>
      <c r="J6730" t="s">
        <v>145</v>
      </c>
      <c r="K6730" t="s">
        <v>137</v>
      </c>
      <c r="L6730">
        <f>I6730*$Q$2/1000</f>
        <v>4.6620000000000003E-3</v>
      </c>
    </row>
    <row r="6731" spans="1:12">
      <c r="A6731" s="118">
        <v>45200</v>
      </c>
      <c r="B6731" t="s">
        <v>13036</v>
      </c>
      <c r="C6731" t="s">
        <v>13035</v>
      </c>
      <c r="D6731" t="s">
        <v>13633</v>
      </c>
      <c r="E6731" t="s">
        <v>13740</v>
      </c>
      <c r="F6731" t="s">
        <v>13431</v>
      </c>
      <c r="G6731" t="s">
        <v>13430</v>
      </c>
      <c r="H6731" t="s">
        <v>13030</v>
      </c>
      <c r="I6731">
        <v>12.6</v>
      </c>
      <c r="J6731" t="s">
        <v>145</v>
      </c>
      <c r="K6731" t="s">
        <v>137</v>
      </c>
      <c r="L6731">
        <f>I6731*$Q$2/1000</f>
        <v>4.6620000000000003E-3</v>
      </c>
    </row>
    <row r="6732" spans="1:12">
      <c r="A6732" s="118">
        <v>45200</v>
      </c>
      <c r="B6732" t="s">
        <v>13036</v>
      </c>
      <c r="C6732" t="s">
        <v>13035</v>
      </c>
      <c r="D6732" t="s">
        <v>13187</v>
      </c>
      <c r="E6732" t="s">
        <v>13739</v>
      </c>
      <c r="F6732" t="s">
        <v>13185</v>
      </c>
      <c r="G6732" t="s">
        <v>13184</v>
      </c>
      <c r="H6732" t="s">
        <v>13030</v>
      </c>
      <c r="I6732">
        <v>12.6</v>
      </c>
      <c r="J6732" t="s">
        <v>145</v>
      </c>
      <c r="K6732" t="s">
        <v>137</v>
      </c>
      <c r="L6732">
        <f>I6732*$Q$2/1000</f>
        <v>4.6620000000000003E-3</v>
      </c>
    </row>
    <row r="6733" spans="1:12">
      <c r="A6733" s="118">
        <v>45200</v>
      </c>
      <c r="B6733" t="s">
        <v>13036</v>
      </c>
      <c r="C6733" t="s">
        <v>13035</v>
      </c>
      <c r="D6733" t="s">
        <v>13156</v>
      </c>
      <c r="E6733" t="s">
        <v>13738</v>
      </c>
      <c r="F6733" t="s">
        <v>13316</v>
      </c>
      <c r="G6733" t="s">
        <v>13315</v>
      </c>
      <c r="H6733" t="s">
        <v>13030</v>
      </c>
      <c r="I6733">
        <v>12.6</v>
      </c>
      <c r="J6733" t="s">
        <v>145</v>
      </c>
      <c r="K6733" t="s">
        <v>137</v>
      </c>
      <c r="L6733">
        <f>I6733*$Q$2/1000</f>
        <v>4.6620000000000003E-3</v>
      </c>
    </row>
    <row r="6734" spans="1:12">
      <c r="A6734" s="118">
        <v>45200</v>
      </c>
      <c r="B6734" t="s">
        <v>13036</v>
      </c>
      <c r="C6734" t="s">
        <v>13035</v>
      </c>
      <c r="D6734" t="s">
        <v>13047</v>
      </c>
      <c r="E6734" t="s">
        <v>13737</v>
      </c>
      <c r="F6734" t="s">
        <v>13045</v>
      </c>
      <c r="G6734" t="s">
        <v>13044</v>
      </c>
      <c r="H6734" t="s">
        <v>13030</v>
      </c>
      <c r="I6734">
        <v>12.6</v>
      </c>
      <c r="J6734" t="s">
        <v>145</v>
      </c>
      <c r="K6734" t="s">
        <v>137</v>
      </c>
      <c r="L6734">
        <f>I6734*$Q$2/1000</f>
        <v>4.6620000000000003E-3</v>
      </c>
    </row>
    <row r="6735" spans="1:12">
      <c r="A6735" s="118">
        <v>45200</v>
      </c>
      <c r="B6735" t="s">
        <v>13036</v>
      </c>
      <c r="C6735" t="s">
        <v>13035</v>
      </c>
      <c r="D6735" t="s">
        <v>13698</v>
      </c>
      <c r="E6735" t="s">
        <v>13736</v>
      </c>
      <c r="F6735">
        <v>31203213</v>
      </c>
      <c r="G6735" t="s">
        <v>13735</v>
      </c>
      <c r="H6735" t="s">
        <v>13030</v>
      </c>
      <c r="I6735">
        <v>12.6</v>
      </c>
      <c r="J6735" t="s">
        <v>145</v>
      </c>
      <c r="K6735" t="s">
        <v>137</v>
      </c>
      <c r="L6735">
        <f>I6735*$Q$2/1000</f>
        <v>4.6620000000000003E-3</v>
      </c>
    </row>
    <row r="6736" spans="1:12">
      <c r="A6736" s="118">
        <v>45200</v>
      </c>
      <c r="B6736" t="s">
        <v>13036</v>
      </c>
      <c r="C6736" t="s">
        <v>13035</v>
      </c>
      <c r="D6736" t="s">
        <v>13187</v>
      </c>
      <c r="E6736" t="s">
        <v>13734</v>
      </c>
      <c r="F6736" t="s">
        <v>13185</v>
      </c>
      <c r="G6736" t="s">
        <v>13184</v>
      </c>
      <c r="H6736" t="s">
        <v>13030</v>
      </c>
      <c r="I6736">
        <v>12.6</v>
      </c>
      <c r="J6736" t="s">
        <v>145</v>
      </c>
      <c r="K6736" t="s">
        <v>137</v>
      </c>
      <c r="L6736">
        <f>I6736*$Q$2/1000</f>
        <v>4.6620000000000003E-3</v>
      </c>
    </row>
    <row r="6737" spans="1:12">
      <c r="A6737" s="118">
        <v>45108</v>
      </c>
      <c r="B6737" t="s">
        <v>305</v>
      </c>
      <c r="C6737" t="s">
        <v>304</v>
      </c>
      <c r="D6737" t="s">
        <v>9624</v>
      </c>
      <c r="E6737" t="s">
        <v>13733</v>
      </c>
      <c r="F6737" t="s">
        <v>1167</v>
      </c>
      <c r="G6737" t="s">
        <v>1166</v>
      </c>
      <c r="H6737" t="s">
        <v>300</v>
      </c>
      <c r="I6737">
        <v>12.8</v>
      </c>
      <c r="J6737" t="s">
        <v>145</v>
      </c>
      <c r="K6737" t="s">
        <v>137</v>
      </c>
      <c r="L6737">
        <f>I6737*$Q$2/100/1000</f>
        <v>4.7360000000000001E-5</v>
      </c>
    </row>
    <row r="6738" spans="1:12">
      <c r="A6738" s="118">
        <v>45200</v>
      </c>
      <c r="B6738" t="s">
        <v>13036</v>
      </c>
      <c r="C6738" t="s">
        <v>13035</v>
      </c>
      <c r="D6738" t="s">
        <v>13326</v>
      </c>
      <c r="E6738" t="s">
        <v>13732</v>
      </c>
      <c r="F6738" t="s">
        <v>13316</v>
      </c>
      <c r="G6738" t="s">
        <v>13315</v>
      </c>
      <c r="H6738" t="s">
        <v>13030</v>
      </c>
      <c r="I6738">
        <v>12.6</v>
      </c>
      <c r="J6738" t="s">
        <v>145</v>
      </c>
      <c r="K6738" t="s">
        <v>137</v>
      </c>
      <c r="L6738">
        <f>I6738*$Q$2/1000</f>
        <v>4.6620000000000003E-3</v>
      </c>
    </row>
    <row r="6739" spans="1:12">
      <c r="A6739" s="118">
        <v>45200</v>
      </c>
      <c r="B6739" t="s">
        <v>13036</v>
      </c>
      <c r="C6739" t="s">
        <v>13035</v>
      </c>
      <c r="D6739" t="s">
        <v>13731</v>
      </c>
      <c r="E6739" t="s">
        <v>13730</v>
      </c>
      <c r="F6739" t="s">
        <v>13310</v>
      </c>
      <c r="G6739" t="s">
        <v>13309</v>
      </c>
      <c r="H6739" t="s">
        <v>13030</v>
      </c>
      <c r="I6739">
        <v>12.6</v>
      </c>
      <c r="J6739" t="s">
        <v>145</v>
      </c>
      <c r="K6739" t="s">
        <v>137</v>
      </c>
      <c r="L6739">
        <f>I6739*$Q$2/1000</f>
        <v>4.6620000000000003E-3</v>
      </c>
    </row>
    <row r="6740" spans="1:12">
      <c r="A6740" s="118">
        <v>45078</v>
      </c>
      <c r="B6740" t="s">
        <v>5342</v>
      </c>
      <c r="C6740" t="s">
        <v>5341</v>
      </c>
      <c r="D6740" t="s">
        <v>6300</v>
      </c>
      <c r="E6740" t="s">
        <v>13729</v>
      </c>
      <c r="F6740" t="s">
        <v>6298</v>
      </c>
      <c r="G6740" t="s">
        <v>6297</v>
      </c>
      <c r="H6740" t="s">
        <v>5336</v>
      </c>
      <c r="I6740">
        <v>49.6</v>
      </c>
      <c r="J6740" t="s">
        <v>223</v>
      </c>
      <c r="K6740" t="s">
        <v>137</v>
      </c>
      <c r="L6740">
        <f>I6740*$Q$5/1000</f>
        <v>5.0430800000000005E-2</v>
      </c>
    </row>
    <row r="6741" spans="1:12">
      <c r="A6741" s="118">
        <v>45200</v>
      </c>
      <c r="B6741" t="s">
        <v>13036</v>
      </c>
      <c r="C6741" t="s">
        <v>13035</v>
      </c>
      <c r="D6741" t="s">
        <v>13187</v>
      </c>
      <c r="E6741" t="s">
        <v>13728</v>
      </c>
      <c r="F6741" t="s">
        <v>13185</v>
      </c>
      <c r="G6741" t="s">
        <v>13184</v>
      </c>
      <c r="H6741" t="s">
        <v>13030</v>
      </c>
      <c r="I6741">
        <v>12.6</v>
      </c>
      <c r="J6741" t="s">
        <v>145</v>
      </c>
      <c r="K6741" t="s">
        <v>137</v>
      </c>
      <c r="L6741">
        <f>I6741*$Q$2/1000</f>
        <v>4.6620000000000003E-3</v>
      </c>
    </row>
    <row r="6742" spans="1:12">
      <c r="A6742" s="118">
        <v>45200</v>
      </c>
      <c r="B6742" t="s">
        <v>13036</v>
      </c>
      <c r="C6742" t="s">
        <v>13035</v>
      </c>
      <c r="D6742" t="s">
        <v>13727</v>
      </c>
      <c r="E6742" t="s">
        <v>13726</v>
      </c>
      <c r="F6742" t="s">
        <v>13725</v>
      </c>
      <c r="G6742" t="s">
        <v>13724</v>
      </c>
      <c r="H6742" t="s">
        <v>13030</v>
      </c>
      <c r="I6742">
        <v>12.6</v>
      </c>
      <c r="J6742" t="s">
        <v>145</v>
      </c>
      <c r="K6742" t="s">
        <v>137</v>
      </c>
      <c r="L6742">
        <f>I6742*$Q$2/1000</f>
        <v>4.6620000000000003E-3</v>
      </c>
    </row>
    <row r="6743" spans="1:12">
      <c r="A6743" s="118">
        <v>45200</v>
      </c>
      <c r="B6743" t="s">
        <v>13036</v>
      </c>
      <c r="C6743" t="s">
        <v>13035</v>
      </c>
      <c r="D6743" t="s">
        <v>13723</v>
      </c>
      <c r="E6743" t="s">
        <v>13722</v>
      </c>
      <c r="F6743">
        <v>101018292</v>
      </c>
      <c r="G6743" t="s">
        <v>13721</v>
      </c>
      <c r="H6743" t="s">
        <v>13030</v>
      </c>
      <c r="I6743">
        <v>12.6</v>
      </c>
      <c r="J6743" t="s">
        <v>145</v>
      </c>
      <c r="K6743" t="s">
        <v>137</v>
      </c>
      <c r="L6743">
        <f>I6743*$Q$2/1000</f>
        <v>4.6620000000000003E-3</v>
      </c>
    </row>
    <row r="6744" spans="1:12">
      <c r="A6744" s="118">
        <v>45200</v>
      </c>
      <c r="B6744" t="s">
        <v>13036</v>
      </c>
      <c r="C6744" t="s">
        <v>13035</v>
      </c>
      <c r="D6744" t="s">
        <v>13051</v>
      </c>
      <c r="E6744" t="s">
        <v>13720</v>
      </c>
      <c r="F6744" t="s">
        <v>13049</v>
      </c>
      <c r="G6744" t="s">
        <v>13048</v>
      </c>
      <c r="H6744" t="s">
        <v>13030</v>
      </c>
      <c r="I6744">
        <v>12.6</v>
      </c>
      <c r="J6744" t="s">
        <v>145</v>
      </c>
      <c r="K6744" t="s">
        <v>137</v>
      </c>
      <c r="L6744">
        <f>I6744*$Q$2/1000</f>
        <v>4.6620000000000003E-3</v>
      </c>
    </row>
    <row r="6745" spans="1:12">
      <c r="A6745" s="118">
        <v>45078</v>
      </c>
      <c r="B6745" t="s">
        <v>5342</v>
      </c>
      <c r="C6745" t="s">
        <v>5341</v>
      </c>
      <c r="D6745" t="s">
        <v>13719</v>
      </c>
      <c r="E6745" t="s">
        <v>13718</v>
      </c>
      <c r="F6745" t="s">
        <v>2481</v>
      </c>
      <c r="G6745" t="s">
        <v>2480</v>
      </c>
      <c r="H6745" t="s">
        <v>5336</v>
      </c>
      <c r="I6745">
        <v>49.6</v>
      </c>
      <c r="J6745" t="s">
        <v>223</v>
      </c>
      <c r="K6745" t="s">
        <v>137</v>
      </c>
      <c r="L6745">
        <f>I6745*$Q$5/1000</f>
        <v>5.0430800000000005E-2</v>
      </c>
    </row>
    <row r="6746" spans="1:12">
      <c r="A6746" s="118">
        <v>45108</v>
      </c>
      <c r="B6746" t="s">
        <v>574</v>
      </c>
      <c r="C6746" t="s">
        <v>573</v>
      </c>
      <c r="D6746" t="s">
        <v>1372</v>
      </c>
      <c r="E6746" t="s">
        <v>13717</v>
      </c>
      <c r="F6746">
        <v>57203693</v>
      </c>
      <c r="G6746" t="s">
        <v>12805</v>
      </c>
      <c r="H6746" t="s">
        <v>569</v>
      </c>
      <c r="I6746">
        <v>298</v>
      </c>
      <c r="J6746" t="s">
        <v>145</v>
      </c>
      <c r="K6746" t="s">
        <v>137</v>
      </c>
      <c r="L6746">
        <f>I6746*$Q$2/100/1000</f>
        <v>1.1026E-3</v>
      </c>
    </row>
    <row r="6747" spans="1:12">
      <c r="A6747" s="118">
        <v>45200</v>
      </c>
      <c r="B6747" t="s">
        <v>13036</v>
      </c>
      <c r="C6747" t="s">
        <v>13035</v>
      </c>
      <c r="D6747" t="s">
        <v>13716</v>
      </c>
      <c r="E6747" t="s">
        <v>13715</v>
      </c>
      <c r="F6747" t="s">
        <v>13714</v>
      </c>
      <c r="G6747" t="s">
        <v>13713</v>
      </c>
      <c r="H6747" t="s">
        <v>13030</v>
      </c>
      <c r="I6747">
        <v>12.6</v>
      </c>
      <c r="J6747" t="s">
        <v>145</v>
      </c>
      <c r="K6747" t="s">
        <v>137</v>
      </c>
      <c r="L6747">
        <f>I6747*$Q$2/1000</f>
        <v>4.6620000000000003E-3</v>
      </c>
    </row>
    <row r="6748" spans="1:12">
      <c r="A6748" s="118">
        <v>45200</v>
      </c>
      <c r="B6748" t="s">
        <v>13036</v>
      </c>
      <c r="C6748" t="s">
        <v>13035</v>
      </c>
      <c r="D6748" t="s">
        <v>13230</v>
      </c>
      <c r="E6748" t="s">
        <v>13712</v>
      </c>
      <c r="F6748">
        <v>101031973</v>
      </c>
      <c r="G6748" t="s">
        <v>13711</v>
      </c>
      <c r="H6748" t="s">
        <v>13030</v>
      </c>
      <c r="I6748">
        <v>12.6</v>
      </c>
      <c r="J6748" t="s">
        <v>145</v>
      </c>
      <c r="K6748" t="s">
        <v>137</v>
      </c>
      <c r="L6748">
        <f>I6748*$Q$2/1000</f>
        <v>4.6620000000000003E-3</v>
      </c>
    </row>
    <row r="6749" spans="1:12">
      <c r="A6749" s="118">
        <v>45078</v>
      </c>
      <c r="B6749" t="s">
        <v>5342</v>
      </c>
      <c r="C6749" t="s">
        <v>5341</v>
      </c>
      <c r="D6749" t="s">
        <v>13710</v>
      </c>
      <c r="E6749" t="s">
        <v>13709</v>
      </c>
      <c r="F6749" t="s">
        <v>2481</v>
      </c>
      <c r="G6749" t="s">
        <v>2480</v>
      </c>
      <c r="H6749" t="s">
        <v>5336</v>
      </c>
      <c r="I6749">
        <v>49.6</v>
      </c>
      <c r="J6749" t="s">
        <v>223</v>
      </c>
      <c r="K6749" t="s">
        <v>137</v>
      </c>
      <c r="L6749">
        <f>I6749*$Q$5/1000</f>
        <v>5.0430800000000005E-2</v>
      </c>
    </row>
    <row r="6750" spans="1:12">
      <c r="A6750" s="118">
        <v>45200</v>
      </c>
      <c r="B6750" t="s">
        <v>13036</v>
      </c>
      <c r="C6750" t="s">
        <v>13035</v>
      </c>
      <c r="D6750" t="s">
        <v>13187</v>
      </c>
      <c r="E6750" t="s">
        <v>13708</v>
      </c>
      <c r="F6750" t="s">
        <v>13185</v>
      </c>
      <c r="G6750" t="s">
        <v>13184</v>
      </c>
      <c r="H6750" t="s">
        <v>13030</v>
      </c>
      <c r="I6750">
        <v>12.6</v>
      </c>
      <c r="J6750" t="s">
        <v>145</v>
      </c>
      <c r="K6750" t="s">
        <v>137</v>
      </c>
      <c r="L6750">
        <f>I6750*$Q$2/1000</f>
        <v>4.6620000000000003E-3</v>
      </c>
    </row>
    <row r="6751" spans="1:12">
      <c r="A6751" s="118">
        <v>45200</v>
      </c>
      <c r="B6751" t="s">
        <v>13036</v>
      </c>
      <c r="C6751" t="s">
        <v>13035</v>
      </c>
      <c r="D6751" t="s">
        <v>13326</v>
      </c>
      <c r="E6751" t="s">
        <v>13707</v>
      </c>
      <c r="F6751" t="s">
        <v>13238</v>
      </c>
      <c r="G6751" t="s">
        <v>13237</v>
      </c>
      <c r="H6751" t="s">
        <v>13030</v>
      </c>
      <c r="I6751">
        <v>12.6</v>
      </c>
      <c r="J6751" t="s">
        <v>145</v>
      </c>
      <c r="K6751" t="s">
        <v>137</v>
      </c>
      <c r="L6751">
        <f>I6751*$Q$2/1000</f>
        <v>4.6620000000000003E-3</v>
      </c>
    </row>
    <row r="6752" spans="1:12">
      <c r="A6752" s="118">
        <v>45200</v>
      </c>
      <c r="B6752" t="s">
        <v>13036</v>
      </c>
      <c r="C6752" t="s">
        <v>13035</v>
      </c>
      <c r="D6752" t="s">
        <v>13706</v>
      </c>
      <c r="E6752" t="s">
        <v>13705</v>
      </c>
      <c r="F6752" t="s">
        <v>13704</v>
      </c>
      <c r="G6752" t="s">
        <v>13703</v>
      </c>
      <c r="H6752" t="s">
        <v>13030</v>
      </c>
      <c r="I6752">
        <v>12.6</v>
      </c>
      <c r="J6752" t="s">
        <v>145</v>
      </c>
      <c r="K6752" t="s">
        <v>137</v>
      </c>
      <c r="L6752">
        <f>I6752*$Q$2/1000</f>
        <v>4.6620000000000003E-3</v>
      </c>
    </row>
    <row r="6753" spans="1:12">
      <c r="A6753" s="118">
        <v>45200</v>
      </c>
      <c r="B6753" t="s">
        <v>13036</v>
      </c>
      <c r="C6753" t="s">
        <v>13035</v>
      </c>
      <c r="D6753" t="s">
        <v>13597</v>
      </c>
      <c r="E6753" t="s">
        <v>13702</v>
      </c>
      <c r="F6753">
        <v>101025609</v>
      </c>
      <c r="G6753" t="s">
        <v>13688</v>
      </c>
      <c r="H6753" t="s">
        <v>13030</v>
      </c>
      <c r="I6753">
        <v>12.6</v>
      </c>
      <c r="J6753" t="s">
        <v>145</v>
      </c>
      <c r="K6753" t="s">
        <v>137</v>
      </c>
      <c r="L6753">
        <f>I6753*$Q$2/1000</f>
        <v>4.6620000000000003E-3</v>
      </c>
    </row>
    <row r="6754" spans="1:12">
      <c r="A6754" s="118">
        <v>45108</v>
      </c>
      <c r="B6754" t="s">
        <v>574</v>
      </c>
      <c r="C6754" t="s">
        <v>573</v>
      </c>
      <c r="D6754" t="s">
        <v>12084</v>
      </c>
      <c r="E6754" t="s">
        <v>13701</v>
      </c>
      <c r="F6754">
        <v>101012395</v>
      </c>
      <c r="G6754" t="s">
        <v>570</v>
      </c>
      <c r="H6754" t="s">
        <v>569</v>
      </c>
      <c r="I6754">
        <v>298</v>
      </c>
      <c r="J6754" t="s">
        <v>145</v>
      </c>
      <c r="K6754" t="s">
        <v>137</v>
      </c>
      <c r="L6754">
        <f>I6754*$Q$2/100/1000</f>
        <v>1.1026E-3</v>
      </c>
    </row>
    <row r="6755" spans="1:12">
      <c r="A6755" s="118">
        <v>45200</v>
      </c>
      <c r="B6755" t="s">
        <v>13036</v>
      </c>
      <c r="C6755" t="s">
        <v>13035</v>
      </c>
      <c r="D6755" t="s">
        <v>13230</v>
      </c>
      <c r="E6755" t="s">
        <v>13700</v>
      </c>
      <c r="F6755" t="s">
        <v>13228</v>
      </c>
      <c r="G6755" t="s">
        <v>13227</v>
      </c>
      <c r="H6755" t="s">
        <v>13030</v>
      </c>
      <c r="I6755">
        <v>12.6</v>
      </c>
      <c r="J6755" t="s">
        <v>145</v>
      </c>
      <c r="K6755" t="s">
        <v>137</v>
      </c>
      <c r="L6755">
        <f>I6755*$Q$2/1000</f>
        <v>4.6620000000000003E-3</v>
      </c>
    </row>
    <row r="6756" spans="1:12">
      <c r="A6756" s="118">
        <v>45200</v>
      </c>
      <c r="B6756" t="s">
        <v>13036</v>
      </c>
      <c r="C6756" t="s">
        <v>13035</v>
      </c>
      <c r="D6756" t="s">
        <v>13326</v>
      </c>
      <c r="E6756" t="s">
        <v>13699</v>
      </c>
      <c r="F6756">
        <v>3145046</v>
      </c>
      <c r="G6756" t="s">
        <v>13679</v>
      </c>
      <c r="H6756" t="s">
        <v>13030</v>
      </c>
      <c r="I6756">
        <v>12.6</v>
      </c>
      <c r="J6756" t="s">
        <v>145</v>
      </c>
      <c r="K6756" t="s">
        <v>137</v>
      </c>
      <c r="L6756">
        <f>I6756*$Q$2/1000</f>
        <v>4.6620000000000003E-3</v>
      </c>
    </row>
    <row r="6757" spans="1:12">
      <c r="A6757" s="118">
        <v>45200</v>
      </c>
      <c r="B6757" t="s">
        <v>13036</v>
      </c>
      <c r="C6757" t="s">
        <v>13035</v>
      </c>
      <c r="D6757" t="s">
        <v>13698</v>
      </c>
      <c r="E6757" t="s">
        <v>13697</v>
      </c>
      <c r="F6757">
        <v>51203944</v>
      </c>
      <c r="G6757" t="s">
        <v>13696</v>
      </c>
      <c r="H6757" t="s">
        <v>13030</v>
      </c>
      <c r="I6757">
        <v>12.6</v>
      </c>
      <c r="J6757" t="s">
        <v>145</v>
      </c>
      <c r="K6757" t="s">
        <v>137</v>
      </c>
      <c r="L6757">
        <f>I6757*$Q$2/1000</f>
        <v>4.6620000000000003E-3</v>
      </c>
    </row>
    <row r="6758" spans="1:12">
      <c r="A6758" s="118">
        <v>45200</v>
      </c>
      <c r="B6758" t="s">
        <v>13036</v>
      </c>
      <c r="C6758" t="s">
        <v>13035</v>
      </c>
      <c r="D6758" t="s">
        <v>13299</v>
      </c>
      <c r="E6758" t="s">
        <v>13695</v>
      </c>
      <c r="F6758" t="s">
        <v>13694</v>
      </c>
      <c r="G6758" t="s">
        <v>13693</v>
      </c>
      <c r="H6758" t="s">
        <v>13030</v>
      </c>
      <c r="I6758">
        <v>12.6</v>
      </c>
      <c r="J6758" t="s">
        <v>145</v>
      </c>
      <c r="K6758" t="s">
        <v>137</v>
      </c>
      <c r="L6758">
        <f>I6758*$Q$2/1000</f>
        <v>4.6620000000000003E-3</v>
      </c>
    </row>
    <row r="6759" spans="1:12">
      <c r="A6759" s="118">
        <v>45108</v>
      </c>
      <c r="B6759" t="s">
        <v>574</v>
      </c>
      <c r="C6759" t="s">
        <v>573</v>
      </c>
      <c r="D6759" t="s">
        <v>12084</v>
      </c>
      <c r="E6759" t="s">
        <v>13692</v>
      </c>
      <c r="F6759">
        <v>21201457</v>
      </c>
      <c r="G6759" t="s">
        <v>575</v>
      </c>
      <c r="H6759" t="s">
        <v>569</v>
      </c>
      <c r="I6759">
        <v>298</v>
      </c>
      <c r="J6759" t="s">
        <v>145</v>
      </c>
      <c r="K6759" t="s">
        <v>137</v>
      </c>
      <c r="L6759">
        <f>I6759*$Q$2/100/1000</f>
        <v>1.1026E-3</v>
      </c>
    </row>
    <row r="6760" spans="1:12">
      <c r="A6760" s="118">
        <v>45108</v>
      </c>
      <c r="B6760" t="s">
        <v>460</v>
      </c>
      <c r="C6760" t="s">
        <v>459</v>
      </c>
      <c r="D6760" t="s">
        <v>2861</v>
      </c>
      <c r="E6760" t="s">
        <v>13691</v>
      </c>
      <c r="F6760" t="s">
        <v>1246</v>
      </c>
      <c r="G6760" t="s">
        <v>6756</v>
      </c>
      <c r="H6760" t="s">
        <v>455</v>
      </c>
      <c r="I6760">
        <v>103.6</v>
      </c>
      <c r="J6760" t="s">
        <v>145</v>
      </c>
      <c r="K6760" t="s">
        <v>137</v>
      </c>
      <c r="L6760">
        <f>I6760*$Q$2/100/1000</f>
        <v>3.8331999999999998E-4</v>
      </c>
    </row>
    <row r="6761" spans="1:12">
      <c r="A6761" s="118">
        <v>45200</v>
      </c>
      <c r="B6761" t="s">
        <v>13036</v>
      </c>
      <c r="C6761" t="s">
        <v>13035</v>
      </c>
      <c r="D6761" t="s">
        <v>13510</v>
      </c>
      <c r="E6761" t="s">
        <v>13690</v>
      </c>
      <c r="F6761">
        <v>101033641</v>
      </c>
      <c r="G6761" t="s">
        <v>13176</v>
      </c>
      <c r="H6761" t="s">
        <v>13030</v>
      </c>
      <c r="I6761">
        <v>12.6</v>
      </c>
      <c r="J6761" t="s">
        <v>145</v>
      </c>
      <c r="K6761" t="s">
        <v>137</v>
      </c>
      <c r="L6761">
        <f>I6761*$Q$2/1000</f>
        <v>4.6620000000000003E-3</v>
      </c>
    </row>
    <row r="6762" spans="1:12">
      <c r="A6762" s="118">
        <v>45200</v>
      </c>
      <c r="B6762" t="s">
        <v>13036</v>
      </c>
      <c r="C6762" t="s">
        <v>13035</v>
      </c>
      <c r="D6762" t="s">
        <v>13524</v>
      </c>
      <c r="E6762" t="s">
        <v>13689</v>
      </c>
      <c r="F6762">
        <v>101025609</v>
      </c>
      <c r="G6762" t="s">
        <v>13688</v>
      </c>
      <c r="H6762" t="s">
        <v>13030</v>
      </c>
      <c r="I6762">
        <v>12.6</v>
      </c>
      <c r="J6762" t="s">
        <v>145</v>
      </c>
      <c r="K6762" t="s">
        <v>137</v>
      </c>
      <c r="L6762">
        <f>I6762*$Q$2/1000</f>
        <v>4.6620000000000003E-3</v>
      </c>
    </row>
    <row r="6763" spans="1:12">
      <c r="A6763" s="118">
        <v>45200</v>
      </c>
      <c r="B6763" t="s">
        <v>13036</v>
      </c>
      <c r="C6763" t="s">
        <v>13035</v>
      </c>
      <c r="D6763" t="s">
        <v>13230</v>
      </c>
      <c r="E6763" t="s">
        <v>13687</v>
      </c>
      <c r="F6763" t="s">
        <v>13686</v>
      </c>
      <c r="G6763" t="s">
        <v>13685</v>
      </c>
      <c r="H6763" t="s">
        <v>13030</v>
      </c>
      <c r="I6763">
        <v>12.6</v>
      </c>
      <c r="J6763" t="s">
        <v>145</v>
      </c>
      <c r="K6763" t="s">
        <v>137</v>
      </c>
      <c r="L6763">
        <f>I6763*$Q$2/1000</f>
        <v>4.6620000000000003E-3</v>
      </c>
    </row>
    <row r="6764" spans="1:12">
      <c r="A6764" s="118">
        <v>45200</v>
      </c>
      <c r="B6764" t="s">
        <v>13036</v>
      </c>
      <c r="C6764" t="s">
        <v>13035</v>
      </c>
      <c r="D6764" t="s">
        <v>13150</v>
      </c>
      <c r="E6764" t="s">
        <v>13684</v>
      </c>
      <c r="F6764">
        <v>101033635</v>
      </c>
      <c r="G6764" t="s">
        <v>13355</v>
      </c>
      <c r="H6764" t="s">
        <v>13030</v>
      </c>
      <c r="I6764">
        <v>12.6</v>
      </c>
      <c r="J6764" t="s">
        <v>145</v>
      </c>
      <c r="K6764" t="s">
        <v>137</v>
      </c>
      <c r="L6764">
        <f>I6764*$Q$2/1000</f>
        <v>4.6620000000000003E-3</v>
      </c>
    </row>
    <row r="6765" spans="1:12">
      <c r="A6765" s="118">
        <v>45108</v>
      </c>
      <c r="B6765" t="s">
        <v>574</v>
      </c>
      <c r="C6765" t="s">
        <v>573</v>
      </c>
      <c r="D6765" t="s">
        <v>1412</v>
      </c>
      <c r="E6765" t="s">
        <v>13683</v>
      </c>
      <c r="F6765">
        <v>57203694</v>
      </c>
      <c r="G6765" t="s">
        <v>13682</v>
      </c>
      <c r="H6765" t="s">
        <v>569</v>
      </c>
      <c r="I6765">
        <v>298</v>
      </c>
      <c r="J6765" t="s">
        <v>145</v>
      </c>
      <c r="K6765" t="s">
        <v>137</v>
      </c>
      <c r="L6765">
        <f>I6765*$Q$2/100/1000</f>
        <v>1.1026E-3</v>
      </c>
    </row>
    <row r="6766" spans="1:12">
      <c r="A6766" s="118">
        <v>45200</v>
      </c>
      <c r="B6766" t="s">
        <v>13036</v>
      </c>
      <c r="C6766" t="s">
        <v>13035</v>
      </c>
      <c r="D6766" t="s">
        <v>13554</v>
      </c>
      <c r="E6766" t="s">
        <v>13681</v>
      </c>
      <c r="F6766">
        <v>57207371</v>
      </c>
      <c r="G6766" t="s">
        <v>13455</v>
      </c>
      <c r="H6766" t="s">
        <v>13030</v>
      </c>
      <c r="I6766">
        <v>12.6</v>
      </c>
      <c r="J6766" t="s">
        <v>145</v>
      </c>
      <c r="K6766" t="s">
        <v>137</v>
      </c>
      <c r="L6766">
        <f>I6766*$Q$2/1000</f>
        <v>4.6620000000000003E-3</v>
      </c>
    </row>
    <row r="6767" spans="1:12">
      <c r="A6767" s="118">
        <v>45200</v>
      </c>
      <c r="B6767" t="s">
        <v>13036</v>
      </c>
      <c r="C6767" t="s">
        <v>13035</v>
      </c>
      <c r="D6767" t="s">
        <v>13326</v>
      </c>
      <c r="E6767" t="s">
        <v>13680</v>
      </c>
      <c r="F6767">
        <v>3145046</v>
      </c>
      <c r="G6767" t="s">
        <v>13679</v>
      </c>
      <c r="H6767" t="s">
        <v>13030</v>
      </c>
      <c r="I6767">
        <v>12.6</v>
      </c>
      <c r="J6767" t="s">
        <v>145</v>
      </c>
      <c r="K6767" t="s">
        <v>137</v>
      </c>
      <c r="L6767">
        <f>I6767*$Q$2/1000</f>
        <v>4.6620000000000003E-3</v>
      </c>
    </row>
    <row r="6768" spans="1:12">
      <c r="A6768" s="118">
        <v>45200</v>
      </c>
      <c r="B6768" t="s">
        <v>13036</v>
      </c>
      <c r="C6768" t="s">
        <v>13035</v>
      </c>
      <c r="D6768" t="s">
        <v>13678</v>
      </c>
      <c r="E6768" t="s">
        <v>13677</v>
      </c>
      <c r="F6768">
        <v>42207336</v>
      </c>
      <c r="G6768" t="s">
        <v>13555</v>
      </c>
      <c r="H6768" t="s">
        <v>13030</v>
      </c>
      <c r="I6768">
        <v>12.6</v>
      </c>
      <c r="J6768" t="s">
        <v>145</v>
      </c>
      <c r="K6768" t="s">
        <v>137</v>
      </c>
      <c r="L6768">
        <f>I6768*$Q$2/1000</f>
        <v>4.6620000000000003E-3</v>
      </c>
    </row>
    <row r="6769" spans="1:12">
      <c r="A6769" s="118">
        <v>45200</v>
      </c>
      <c r="B6769" t="s">
        <v>13036</v>
      </c>
      <c r="C6769" t="s">
        <v>13035</v>
      </c>
      <c r="D6769" t="s">
        <v>13187</v>
      </c>
      <c r="E6769" t="s">
        <v>13676</v>
      </c>
      <c r="F6769" t="s">
        <v>13185</v>
      </c>
      <c r="G6769" t="s">
        <v>13184</v>
      </c>
      <c r="H6769" t="s">
        <v>13030</v>
      </c>
      <c r="I6769">
        <v>12.6</v>
      </c>
      <c r="J6769" t="s">
        <v>145</v>
      </c>
      <c r="K6769" t="s">
        <v>137</v>
      </c>
      <c r="L6769">
        <f>I6769*$Q$2/1000</f>
        <v>4.6620000000000003E-3</v>
      </c>
    </row>
    <row r="6770" spans="1:12">
      <c r="A6770" s="118">
        <v>45200</v>
      </c>
      <c r="B6770" t="s">
        <v>13036</v>
      </c>
      <c r="C6770" t="s">
        <v>13035</v>
      </c>
      <c r="D6770" t="s">
        <v>13187</v>
      </c>
      <c r="E6770" t="s">
        <v>13675</v>
      </c>
      <c r="F6770" t="s">
        <v>13185</v>
      </c>
      <c r="G6770" t="s">
        <v>13184</v>
      </c>
      <c r="H6770" t="s">
        <v>13030</v>
      </c>
      <c r="I6770">
        <v>12.6</v>
      </c>
      <c r="J6770" t="s">
        <v>145</v>
      </c>
      <c r="K6770" t="s">
        <v>137</v>
      </c>
      <c r="L6770">
        <f>I6770*$Q$2/1000</f>
        <v>4.6620000000000003E-3</v>
      </c>
    </row>
    <row r="6771" spans="1:12">
      <c r="A6771" s="118">
        <v>45200</v>
      </c>
      <c r="B6771" t="s">
        <v>13036</v>
      </c>
      <c r="C6771" t="s">
        <v>13035</v>
      </c>
      <c r="D6771" t="s">
        <v>13674</v>
      </c>
      <c r="E6771" t="s">
        <v>13673</v>
      </c>
      <c r="F6771">
        <v>3445267</v>
      </c>
      <c r="G6771" t="s">
        <v>13267</v>
      </c>
      <c r="H6771" t="s">
        <v>13030</v>
      </c>
      <c r="I6771">
        <v>12.6</v>
      </c>
      <c r="J6771" t="s">
        <v>145</v>
      </c>
      <c r="K6771" t="s">
        <v>137</v>
      </c>
      <c r="L6771">
        <f>I6771*$Q$2/1000</f>
        <v>4.6620000000000003E-3</v>
      </c>
    </row>
    <row r="6772" spans="1:12">
      <c r="A6772" s="118">
        <v>45108</v>
      </c>
      <c r="B6772" t="s">
        <v>574</v>
      </c>
      <c r="C6772" t="s">
        <v>573</v>
      </c>
      <c r="D6772" t="s">
        <v>13672</v>
      </c>
      <c r="E6772" t="s">
        <v>13671</v>
      </c>
      <c r="F6772">
        <v>57203693</v>
      </c>
      <c r="G6772" t="s">
        <v>12805</v>
      </c>
      <c r="H6772" t="s">
        <v>569</v>
      </c>
      <c r="I6772">
        <v>298</v>
      </c>
      <c r="J6772" t="s">
        <v>145</v>
      </c>
      <c r="K6772" t="s">
        <v>137</v>
      </c>
      <c r="L6772">
        <f>I6772*$Q$2/100/1000</f>
        <v>1.1026E-3</v>
      </c>
    </row>
    <row r="6773" spans="1:12">
      <c r="A6773" s="118">
        <v>45200</v>
      </c>
      <c r="B6773" t="s">
        <v>13036</v>
      </c>
      <c r="C6773" t="s">
        <v>13035</v>
      </c>
      <c r="D6773" t="s">
        <v>13187</v>
      </c>
      <c r="E6773" t="s">
        <v>13670</v>
      </c>
      <c r="F6773" t="s">
        <v>13185</v>
      </c>
      <c r="G6773" t="s">
        <v>13184</v>
      </c>
      <c r="H6773" t="s">
        <v>13030</v>
      </c>
      <c r="I6773">
        <v>12.6</v>
      </c>
      <c r="J6773" t="s">
        <v>145</v>
      </c>
      <c r="K6773" t="s">
        <v>137</v>
      </c>
      <c r="L6773">
        <f>I6773*$Q$2/1000</f>
        <v>4.6620000000000003E-3</v>
      </c>
    </row>
    <row r="6774" spans="1:12">
      <c r="A6774" s="118">
        <v>45200</v>
      </c>
      <c r="B6774" t="s">
        <v>13036</v>
      </c>
      <c r="C6774" t="s">
        <v>13035</v>
      </c>
      <c r="D6774" t="s">
        <v>13669</v>
      </c>
      <c r="E6774" t="s">
        <v>13668</v>
      </c>
      <c r="F6774">
        <v>13206265</v>
      </c>
      <c r="G6774" t="s">
        <v>13667</v>
      </c>
      <c r="H6774" t="s">
        <v>13030</v>
      </c>
      <c r="I6774">
        <v>12.6</v>
      </c>
      <c r="J6774" t="s">
        <v>145</v>
      </c>
      <c r="K6774" t="s">
        <v>137</v>
      </c>
      <c r="L6774">
        <f>I6774*$Q$2/1000</f>
        <v>4.6620000000000003E-3</v>
      </c>
    </row>
    <row r="6775" spans="1:12">
      <c r="A6775" s="118">
        <v>45200</v>
      </c>
      <c r="B6775" t="s">
        <v>13036</v>
      </c>
      <c r="C6775" t="s">
        <v>13035</v>
      </c>
      <c r="D6775" t="s">
        <v>13136</v>
      </c>
      <c r="E6775" t="s">
        <v>13666</v>
      </c>
      <c r="F6775">
        <v>101024397</v>
      </c>
      <c r="G6775" t="s">
        <v>13134</v>
      </c>
      <c r="H6775" t="s">
        <v>13030</v>
      </c>
      <c r="I6775">
        <v>12.6</v>
      </c>
      <c r="J6775" t="s">
        <v>145</v>
      </c>
      <c r="K6775" t="s">
        <v>137</v>
      </c>
      <c r="L6775">
        <f>I6775*$Q$2/1000</f>
        <v>4.6620000000000003E-3</v>
      </c>
    </row>
    <row r="6776" spans="1:12">
      <c r="A6776" s="118">
        <v>45200</v>
      </c>
      <c r="B6776" t="s">
        <v>13036</v>
      </c>
      <c r="C6776" t="s">
        <v>13035</v>
      </c>
      <c r="D6776" t="s">
        <v>13594</v>
      </c>
      <c r="E6776" t="s">
        <v>13665</v>
      </c>
      <c r="F6776">
        <v>13206265</v>
      </c>
      <c r="G6776" t="s">
        <v>13648</v>
      </c>
      <c r="H6776" t="s">
        <v>13030</v>
      </c>
      <c r="I6776">
        <v>12.6</v>
      </c>
      <c r="J6776" t="s">
        <v>145</v>
      </c>
      <c r="K6776" t="s">
        <v>137</v>
      </c>
      <c r="L6776">
        <f>I6776*$Q$2/1000</f>
        <v>4.6620000000000003E-3</v>
      </c>
    </row>
    <row r="6777" spans="1:12">
      <c r="A6777" s="118">
        <v>45200</v>
      </c>
      <c r="B6777" t="s">
        <v>13036</v>
      </c>
      <c r="C6777" t="s">
        <v>13035</v>
      </c>
      <c r="D6777" t="s">
        <v>13150</v>
      </c>
      <c r="E6777" t="s">
        <v>13664</v>
      </c>
      <c r="F6777" t="s">
        <v>13450</v>
      </c>
      <c r="G6777" t="s">
        <v>13449</v>
      </c>
      <c r="H6777" t="s">
        <v>13030</v>
      </c>
      <c r="I6777">
        <v>12.6</v>
      </c>
      <c r="J6777" t="s">
        <v>145</v>
      </c>
      <c r="K6777" t="s">
        <v>137</v>
      </c>
      <c r="L6777">
        <f>I6777*$Q$2/1000</f>
        <v>4.6620000000000003E-3</v>
      </c>
    </row>
    <row r="6778" spans="1:12">
      <c r="A6778" s="118">
        <v>45108</v>
      </c>
      <c r="B6778" t="s">
        <v>13660</v>
      </c>
      <c r="C6778" t="s">
        <v>13659</v>
      </c>
      <c r="D6778" t="s">
        <v>13663</v>
      </c>
      <c r="E6778" t="s">
        <v>13662</v>
      </c>
      <c r="F6778">
        <v>101017264</v>
      </c>
      <c r="G6778" t="s">
        <v>13661</v>
      </c>
      <c r="H6778" t="s">
        <v>13656</v>
      </c>
      <c r="I6778">
        <v>79.2</v>
      </c>
      <c r="J6778" t="s">
        <v>223</v>
      </c>
      <c r="K6778" t="s">
        <v>137</v>
      </c>
      <c r="L6778">
        <f>I6778*$Q$5/1000</f>
        <v>8.0526600000000004E-2</v>
      </c>
    </row>
    <row r="6779" spans="1:12">
      <c r="A6779" s="118">
        <v>45108</v>
      </c>
      <c r="B6779" t="s">
        <v>13660</v>
      </c>
      <c r="C6779" t="s">
        <v>13659</v>
      </c>
      <c r="D6779" t="s">
        <v>13658</v>
      </c>
      <c r="E6779" t="s">
        <v>13657</v>
      </c>
      <c r="F6779">
        <v>101012564</v>
      </c>
      <c r="G6779" t="s">
        <v>2473</v>
      </c>
      <c r="H6779" t="s">
        <v>13656</v>
      </c>
      <c r="I6779">
        <v>79.2</v>
      </c>
      <c r="J6779" t="s">
        <v>223</v>
      </c>
      <c r="K6779" t="s">
        <v>137</v>
      </c>
      <c r="L6779">
        <f>I6779*$Q$5/1000</f>
        <v>8.0526600000000004E-2</v>
      </c>
    </row>
    <row r="6780" spans="1:12">
      <c r="A6780" s="118">
        <v>45200</v>
      </c>
      <c r="B6780" t="s">
        <v>13036</v>
      </c>
      <c r="C6780" t="s">
        <v>13035</v>
      </c>
      <c r="D6780" t="s">
        <v>13187</v>
      </c>
      <c r="E6780" t="s">
        <v>13655</v>
      </c>
      <c r="F6780" t="s">
        <v>13185</v>
      </c>
      <c r="G6780" t="s">
        <v>13184</v>
      </c>
      <c r="H6780" t="s">
        <v>13030</v>
      </c>
      <c r="I6780">
        <v>12.6</v>
      </c>
      <c r="J6780" t="s">
        <v>145</v>
      </c>
      <c r="K6780" t="s">
        <v>137</v>
      </c>
      <c r="L6780">
        <f>I6780*$Q$2/1000</f>
        <v>4.6620000000000003E-3</v>
      </c>
    </row>
    <row r="6781" spans="1:12">
      <c r="A6781" s="118">
        <v>45200</v>
      </c>
      <c r="B6781" t="s">
        <v>13036</v>
      </c>
      <c r="C6781" t="s">
        <v>13035</v>
      </c>
      <c r="D6781" t="s">
        <v>13654</v>
      </c>
      <c r="E6781" t="s">
        <v>13653</v>
      </c>
      <c r="F6781">
        <v>13206265</v>
      </c>
      <c r="G6781" t="s">
        <v>13648</v>
      </c>
      <c r="H6781" t="s">
        <v>13030</v>
      </c>
      <c r="I6781">
        <v>12.6</v>
      </c>
      <c r="J6781" t="s">
        <v>145</v>
      </c>
      <c r="K6781" t="s">
        <v>137</v>
      </c>
      <c r="L6781">
        <f>I6781*$Q$2/1000</f>
        <v>4.6620000000000003E-3</v>
      </c>
    </row>
    <row r="6782" spans="1:12">
      <c r="A6782" s="118">
        <v>45200</v>
      </c>
      <c r="B6782" t="s">
        <v>13036</v>
      </c>
      <c r="C6782" t="s">
        <v>13035</v>
      </c>
      <c r="D6782" t="s">
        <v>13503</v>
      </c>
      <c r="E6782" t="s">
        <v>13652</v>
      </c>
      <c r="F6782">
        <v>13206265</v>
      </c>
      <c r="G6782" t="s">
        <v>13651</v>
      </c>
      <c r="H6782" t="s">
        <v>13030</v>
      </c>
      <c r="I6782">
        <v>12.6</v>
      </c>
      <c r="J6782" t="s">
        <v>145</v>
      </c>
      <c r="K6782" t="s">
        <v>137</v>
      </c>
      <c r="L6782">
        <f>I6782*$Q$2/1000</f>
        <v>4.6620000000000003E-3</v>
      </c>
    </row>
    <row r="6783" spans="1:12">
      <c r="A6783" s="118">
        <v>45200</v>
      </c>
      <c r="B6783" t="s">
        <v>13036</v>
      </c>
      <c r="C6783" t="s">
        <v>13035</v>
      </c>
      <c r="D6783" t="s">
        <v>13650</v>
      </c>
      <c r="E6783" t="s">
        <v>13649</v>
      </c>
      <c r="F6783">
        <v>13206265</v>
      </c>
      <c r="G6783" t="s">
        <v>13648</v>
      </c>
      <c r="H6783" t="s">
        <v>13030</v>
      </c>
      <c r="I6783">
        <v>12.6</v>
      </c>
      <c r="J6783" t="s">
        <v>145</v>
      </c>
      <c r="K6783" t="s">
        <v>137</v>
      </c>
      <c r="L6783">
        <f>I6783*$Q$2/1000</f>
        <v>4.6620000000000003E-3</v>
      </c>
    </row>
    <row r="6784" spans="1:12">
      <c r="A6784" s="118">
        <v>45108</v>
      </c>
      <c r="B6784" t="s">
        <v>240</v>
      </c>
      <c r="C6784" t="s">
        <v>239</v>
      </c>
      <c r="D6784" t="s">
        <v>12535</v>
      </c>
      <c r="E6784" t="s">
        <v>13647</v>
      </c>
      <c r="F6784">
        <v>101027470</v>
      </c>
      <c r="G6784" t="s">
        <v>929</v>
      </c>
      <c r="H6784" t="s">
        <v>235</v>
      </c>
      <c r="I6784">
        <v>390</v>
      </c>
      <c r="J6784" t="s">
        <v>145</v>
      </c>
      <c r="K6784" t="s">
        <v>137</v>
      </c>
      <c r="L6784">
        <f>I6784*$Q$2/100/1000</f>
        <v>1.4430000000000001E-3</v>
      </c>
    </row>
    <row r="6785" spans="1:12">
      <c r="A6785" s="118">
        <v>45200</v>
      </c>
      <c r="B6785" t="s">
        <v>13036</v>
      </c>
      <c r="C6785" t="s">
        <v>13035</v>
      </c>
      <c r="D6785" t="s">
        <v>13473</v>
      </c>
      <c r="E6785" t="s">
        <v>13646</v>
      </c>
      <c r="F6785" t="s">
        <v>13645</v>
      </c>
      <c r="G6785" t="s">
        <v>13644</v>
      </c>
      <c r="H6785" t="s">
        <v>13030</v>
      </c>
      <c r="I6785">
        <v>12.6</v>
      </c>
      <c r="J6785" t="s">
        <v>145</v>
      </c>
      <c r="K6785" t="s">
        <v>137</v>
      </c>
      <c r="L6785">
        <f>I6785*$Q$2/1000</f>
        <v>4.6620000000000003E-3</v>
      </c>
    </row>
    <row r="6786" spans="1:12">
      <c r="A6786" s="118">
        <v>45200</v>
      </c>
      <c r="B6786" t="s">
        <v>13036</v>
      </c>
      <c r="C6786" t="s">
        <v>13035</v>
      </c>
      <c r="D6786" t="s">
        <v>13510</v>
      </c>
      <c r="E6786" t="s">
        <v>13643</v>
      </c>
      <c r="F6786">
        <v>101025607</v>
      </c>
      <c r="G6786" t="s">
        <v>13601</v>
      </c>
      <c r="H6786" t="s">
        <v>13030</v>
      </c>
      <c r="I6786">
        <v>12.6</v>
      </c>
      <c r="J6786" t="s">
        <v>145</v>
      </c>
      <c r="K6786" t="s">
        <v>137</v>
      </c>
      <c r="L6786">
        <f>I6786*$Q$2/1000</f>
        <v>4.6620000000000003E-3</v>
      </c>
    </row>
    <row r="6787" spans="1:12">
      <c r="A6787" s="118">
        <v>45200</v>
      </c>
      <c r="B6787" t="s">
        <v>13036</v>
      </c>
      <c r="C6787" t="s">
        <v>13035</v>
      </c>
      <c r="D6787" t="s">
        <v>13326</v>
      </c>
      <c r="E6787" t="s">
        <v>13642</v>
      </c>
      <c r="F6787" t="s">
        <v>13238</v>
      </c>
      <c r="G6787" t="s">
        <v>13237</v>
      </c>
      <c r="H6787" t="s">
        <v>13030</v>
      </c>
      <c r="I6787">
        <v>12.6</v>
      </c>
      <c r="J6787" t="s">
        <v>145</v>
      </c>
      <c r="K6787" t="s">
        <v>137</v>
      </c>
      <c r="L6787">
        <f>I6787*$Q$2/1000</f>
        <v>4.6620000000000003E-3</v>
      </c>
    </row>
    <row r="6788" spans="1:12">
      <c r="A6788" s="118">
        <v>45200</v>
      </c>
      <c r="B6788" t="s">
        <v>13036</v>
      </c>
      <c r="C6788" t="s">
        <v>13035</v>
      </c>
      <c r="D6788" t="s">
        <v>13641</v>
      </c>
      <c r="E6788" t="s">
        <v>13640</v>
      </c>
      <c r="F6788">
        <v>101033091</v>
      </c>
      <c r="G6788" t="s">
        <v>13182</v>
      </c>
      <c r="H6788" t="s">
        <v>13030</v>
      </c>
      <c r="I6788">
        <v>12.6</v>
      </c>
      <c r="J6788" t="s">
        <v>145</v>
      </c>
      <c r="K6788" t="s">
        <v>137</v>
      </c>
      <c r="L6788">
        <f>I6788*$Q$2/1000</f>
        <v>4.6620000000000003E-3</v>
      </c>
    </row>
    <row r="6789" spans="1:12">
      <c r="A6789" s="118">
        <v>45108</v>
      </c>
      <c r="B6789" t="s">
        <v>460</v>
      </c>
      <c r="C6789" t="s">
        <v>459</v>
      </c>
      <c r="D6789" t="s">
        <v>5848</v>
      </c>
      <c r="E6789" t="s">
        <v>13639</v>
      </c>
      <c r="F6789">
        <v>50204185</v>
      </c>
      <c r="G6789" t="s">
        <v>12929</v>
      </c>
      <c r="H6789" t="s">
        <v>455</v>
      </c>
      <c r="I6789">
        <v>103.6</v>
      </c>
      <c r="J6789" t="s">
        <v>145</v>
      </c>
      <c r="K6789" t="s">
        <v>137</v>
      </c>
      <c r="L6789">
        <f>I6789*$Q$2/100/1000</f>
        <v>3.8331999999999998E-4</v>
      </c>
    </row>
    <row r="6790" spans="1:12">
      <c r="A6790" s="118">
        <v>45108</v>
      </c>
      <c r="B6790" t="s">
        <v>180</v>
      </c>
      <c r="C6790" t="s">
        <v>179</v>
      </c>
      <c r="D6790" t="s">
        <v>1650</v>
      </c>
      <c r="E6790" t="s">
        <v>13638</v>
      </c>
      <c r="F6790" t="s">
        <v>13637</v>
      </c>
      <c r="G6790" t="s">
        <v>13636</v>
      </c>
      <c r="H6790" t="s">
        <v>174</v>
      </c>
      <c r="I6790">
        <v>3154</v>
      </c>
      <c r="J6790" t="s">
        <v>173</v>
      </c>
      <c r="K6790" t="s">
        <v>172</v>
      </c>
      <c r="L6790">
        <f>I6790*$Q$3/(1000/0.1)</f>
        <v>1.0118031999999999E-2</v>
      </c>
    </row>
    <row r="6791" spans="1:12">
      <c r="A6791" s="118">
        <v>45200</v>
      </c>
      <c r="B6791" t="s">
        <v>13036</v>
      </c>
      <c r="C6791" t="s">
        <v>13035</v>
      </c>
      <c r="D6791" t="s">
        <v>13635</v>
      </c>
      <c r="E6791" t="s">
        <v>13634</v>
      </c>
      <c r="F6791">
        <v>1</v>
      </c>
      <c r="G6791" t="s">
        <v>667</v>
      </c>
      <c r="H6791" t="s">
        <v>13030</v>
      </c>
      <c r="I6791">
        <v>12.6</v>
      </c>
      <c r="J6791" t="s">
        <v>145</v>
      </c>
      <c r="K6791" t="s">
        <v>137</v>
      </c>
      <c r="L6791">
        <f>I6791*$Q$2/1000</f>
        <v>4.6620000000000003E-3</v>
      </c>
    </row>
    <row r="6792" spans="1:12">
      <c r="A6792" s="118">
        <v>45200</v>
      </c>
      <c r="B6792" t="s">
        <v>13036</v>
      </c>
      <c r="C6792" t="s">
        <v>13035</v>
      </c>
      <c r="D6792" t="s">
        <v>13633</v>
      </c>
      <c r="E6792" t="s">
        <v>13632</v>
      </c>
      <c r="F6792">
        <v>926</v>
      </c>
      <c r="G6792" t="s">
        <v>13055</v>
      </c>
      <c r="H6792" t="s">
        <v>13030</v>
      </c>
      <c r="I6792">
        <v>12.6</v>
      </c>
      <c r="J6792" t="s">
        <v>145</v>
      </c>
      <c r="K6792" t="s">
        <v>137</v>
      </c>
      <c r="L6792">
        <f>I6792*$Q$2/1000</f>
        <v>4.6620000000000003E-3</v>
      </c>
    </row>
    <row r="6793" spans="1:12">
      <c r="A6793" s="118">
        <v>45200</v>
      </c>
      <c r="B6793" t="s">
        <v>13036</v>
      </c>
      <c r="C6793" t="s">
        <v>13035</v>
      </c>
      <c r="D6793" t="s">
        <v>13557</v>
      </c>
      <c r="E6793" t="s">
        <v>13631</v>
      </c>
      <c r="F6793">
        <v>101033094</v>
      </c>
      <c r="G6793" t="s">
        <v>13037</v>
      </c>
      <c r="H6793" t="s">
        <v>13030</v>
      </c>
      <c r="I6793">
        <v>12.6</v>
      </c>
      <c r="J6793" t="s">
        <v>145</v>
      </c>
      <c r="K6793" t="s">
        <v>137</v>
      </c>
      <c r="L6793">
        <f>I6793*$Q$2/1000</f>
        <v>4.6620000000000003E-3</v>
      </c>
    </row>
    <row r="6794" spans="1:12">
      <c r="A6794" s="118">
        <v>45200</v>
      </c>
      <c r="B6794" t="s">
        <v>13036</v>
      </c>
      <c r="C6794" t="s">
        <v>13035</v>
      </c>
      <c r="D6794" t="s">
        <v>13326</v>
      </c>
      <c r="E6794" t="s">
        <v>13630</v>
      </c>
      <c r="F6794" t="s">
        <v>13238</v>
      </c>
      <c r="G6794" t="s">
        <v>13237</v>
      </c>
      <c r="H6794" t="s">
        <v>13030</v>
      </c>
      <c r="I6794">
        <v>12.6</v>
      </c>
      <c r="J6794" t="s">
        <v>145</v>
      </c>
      <c r="K6794" t="s">
        <v>137</v>
      </c>
      <c r="L6794">
        <f>I6794*$Q$2/1000</f>
        <v>4.6620000000000003E-3</v>
      </c>
    </row>
    <row r="6795" spans="1:12">
      <c r="A6795" s="118">
        <v>45200</v>
      </c>
      <c r="B6795" t="s">
        <v>13036</v>
      </c>
      <c r="C6795" t="s">
        <v>13035</v>
      </c>
      <c r="D6795" t="s">
        <v>13353</v>
      </c>
      <c r="E6795" t="s">
        <v>13629</v>
      </c>
      <c r="F6795" t="s">
        <v>13092</v>
      </c>
      <c r="G6795" t="s">
        <v>13091</v>
      </c>
      <c r="H6795" t="s">
        <v>13030</v>
      </c>
      <c r="I6795">
        <v>12.6</v>
      </c>
      <c r="J6795" t="s">
        <v>145</v>
      </c>
      <c r="K6795" t="s">
        <v>137</v>
      </c>
      <c r="L6795">
        <f>I6795*$Q$2/1000</f>
        <v>4.6620000000000003E-3</v>
      </c>
    </row>
    <row r="6796" spans="1:12">
      <c r="A6796" s="118">
        <v>45200</v>
      </c>
      <c r="B6796" t="s">
        <v>13036</v>
      </c>
      <c r="C6796" t="s">
        <v>13035</v>
      </c>
      <c r="D6796" t="s">
        <v>13312</v>
      </c>
      <c r="E6796" t="s">
        <v>13628</v>
      </c>
      <c r="F6796" t="s">
        <v>13627</v>
      </c>
      <c r="G6796" t="s">
        <v>13626</v>
      </c>
      <c r="H6796" t="s">
        <v>13030</v>
      </c>
      <c r="I6796">
        <v>12.6</v>
      </c>
      <c r="J6796" t="s">
        <v>145</v>
      </c>
      <c r="K6796" t="s">
        <v>137</v>
      </c>
      <c r="L6796">
        <f>I6796*$Q$2/1000</f>
        <v>4.6620000000000003E-3</v>
      </c>
    </row>
    <row r="6797" spans="1:12">
      <c r="A6797" s="118">
        <v>45200</v>
      </c>
      <c r="B6797" t="s">
        <v>13036</v>
      </c>
      <c r="C6797" t="s">
        <v>13035</v>
      </c>
      <c r="D6797" t="s">
        <v>13230</v>
      </c>
      <c r="E6797" t="s">
        <v>13625</v>
      </c>
      <c r="F6797" t="s">
        <v>13319</v>
      </c>
      <c r="G6797" t="s">
        <v>13318</v>
      </c>
      <c r="H6797" t="s">
        <v>13030</v>
      </c>
      <c r="I6797">
        <v>12.6</v>
      </c>
      <c r="J6797" t="s">
        <v>145</v>
      </c>
      <c r="K6797" t="s">
        <v>137</v>
      </c>
      <c r="L6797">
        <f>I6797*$Q$2/1000</f>
        <v>4.6620000000000003E-3</v>
      </c>
    </row>
    <row r="6798" spans="1:12">
      <c r="A6798" s="118">
        <v>45200</v>
      </c>
      <c r="B6798" t="s">
        <v>13036</v>
      </c>
      <c r="C6798" t="s">
        <v>13035</v>
      </c>
      <c r="D6798" t="s">
        <v>13507</v>
      </c>
      <c r="E6798" t="s">
        <v>13624</v>
      </c>
      <c r="F6798" t="s">
        <v>13623</v>
      </c>
      <c r="G6798" t="s">
        <v>13622</v>
      </c>
      <c r="H6798" t="s">
        <v>13030</v>
      </c>
      <c r="I6798">
        <v>12.6</v>
      </c>
      <c r="J6798" t="s">
        <v>145</v>
      </c>
      <c r="K6798" t="s">
        <v>137</v>
      </c>
      <c r="L6798">
        <f>I6798*$Q$2/1000</f>
        <v>4.6620000000000003E-3</v>
      </c>
    </row>
    <row r="6799" spans="1:12">
      <c r="A6799" s="118">
        <v>45200</v>
      </c>
      <c r="B6799" t="s">
        <v>13036</v>
      </c>
      <c r="C6799" t="s">
        <v>13035</v>
      </c>
      <c r="D6799" t="s">
        <v>13621</v>
      </c>
      <c r="E6799" t="s">
        <v>13620</v>
      </c>
      <c r="F6799">
        <v>101030888</v>
      </c>
      <c r="G6799" t="s">
        <v>13188</v>
      </c>
      <c r="H6799" t="s">
        <v>13030</v>
      </c>
      <c r="I6799">
        <v>12.6</v>
      </c>
      <c r="J6799" t="s">
        <v>145</v>
      </c>
      <c r="K6799" t="s">
        <v>137</v>
      </c>
      <c r="L6799">
        <f>I6799*$Q$2/1000</f>
        <v>4.6620000000000003E-3</v>
      </c>
    </row>
    <row r="6800" spans="1:12">
      <c r="A6800" s="118">
        <v>45200</v>
      </c>
      <c r="B6800" t="s">
        <v>13036</v>
      </c>
      <c r="C6800" t="s">
        <v>13035</v>
      </c>
      <c r="D6800" t="s">
        <v>13619</v>
      </c>
      <c r="E6800" t="s">
        <v>13618</v>
      </c>
      <c r="F6800">
        <v>34204626</v>
      </c>
      <c r="G6800" t="s">
        <v>13129</v>
      </c>
      <c r="H6800" t="s">
        <v>13030</v>
      </c>
      <c r="I6800">
        <v>12.6</v>
      </c>
      <c r="J6800" t="s">
        <v>145</v>
      </c>
      <c r="K6800" t="s">
        <v>137</v>
      </c>
      <c r="L6800">
        <f>I6800*$Q$2/1000</f>
        <v>4.6620000000000003E-3</v>
      </c>
    </row>
    <row r="6801" spans="1:12">
      <c r="A6801" s="118">
        <v>45108</v>
      </c>
      <c r="B6801" t="s">
        <v>574</v>
      </c>
      <c r="C6801" t="s">
        <v>573</v>
      </c>
      <c r="D6801" t="s">
        <v>13617</v>
      </c>
      <c r="E6801" t="s">
        <v>13616</v>
      </c>
      <c r="F6801" t="s">
        <v>3634</v>
      </c>
      <c r="G6801" t="s">
        <v>3633</v>
      </c>
      <c r="H6801" t="s">
        <v>569</v>
      </c>
      <c r="I6801">
        <v>298</v>
      </c>
      <c r="J6801" t="s">
        <v>145</v>
      </c>
      <c r="K6801" t="s">
        <v>137</v>
      </c>
      <c r="L6801">
        <f>I6801*$Q$2/100/1000</f>
        <v>1.1026E-3</v>
      </c>
    </row>
    <row r="6802" spans="1:12">
      <c r="A6802" s="118">
        <v>45108</v>
      </c>
      <c r="B6802" t="s">
        <v>144</v>
      </c>
      <c r="C6802" t="s">
        <v>143</v>
      </c>
      <c r="D6802" t="s">
        <v>11169</v>
      </c>
      <c r="E6802" t="s">
        <v>13615</v>
      </c>
      <c r="F6802">
        <v>85205363</v>
      </c>
      <c r="G6802" t="s">
        <v>140</v>
      </c>
      <c r="H6802" t="s">
        <v>139</v>
      </c>
      <c r="I6802">
        <v>22.2</v>
      </c>
      <c r="J6802" t="s">
        <v>138</v>
      </c>
      <c r="K6802" t="s">
        <v>137</v>
      </c>
      <c r="L6802">
        <f>I6802*$Q$2/1000</f>
        <v>8.2140000000000008E-3</v>
      </c>
    </row>
    <row r="6803" spans="1:12">
      <c r="A6803" s="118">
        <v>45108</v>
      </c>
      <c r="B6803" t="s">
        <v>144</v>
      </c>
      <c r="C6803" t="s">
        <v>143</v>
      </c>
      <c r="D6803" t="s">
        <v>12379</v>
      </c>
      <c r="E6803" t="s">
        <v>13614</v>
      </c>
      <c r="F6803" t="s">
        <v>167</v>
      </c>
      <c r="G6803" t="s">
        <v>166</v>
      </c>
      <c r="H6803" t="s">
        <v>139</v>
      </c>
      <c r="I6803">
        <v>22.2</v>
      </c>
      <c r="J6803" t="s">
        <v>138</v>
      </c>
      <c r="K6803" t="s">
        <v>137</v>
      </c>
      <c r="L6803">
        <f>I6803*$Q$2/1000</f>
        <v>8.2140000000000008E-3</v>
      </c>
    </row>
    <row r="6804" spans="1:12">
      <c r="A6804" s="118">
        <v>45108</v>
      </c>
      <c r="B6804" t="s">
        <v>144</v>
      </c>
      <c r="C6804" t="s">
        <v>143</v>
      </c>
      <c r="D6804" t="s">
        <v>11684</v>
      </c>
      <c r="E6804" t="s">
        <v>13613</v>
      </c>
      <c r="F6804">
        <v>40259812</v>
      </c>
      <c r="G6804" t="s">
        <v>160</v>
      </c>
      <c r="H6804" t="s">
        <v>139</v>
      </c>
      <c r="I6804">
        <v>22.2</v>
      </c>
      <c r="J6804" t="s">
        <v>138</v>
      </c>
      <c r="K6804" t="s">
        <v>137</v>
      </c>
      <c r="L6804">
        <f>I6804*$Q$2/1000</f>
        <v>8.2140000000000008E-3</v>
      </c>
    </row>
    <row r="6805" spans="1:12">
      <c r="A6805" s="118">
        <v>45200</v>
      </c>
      <c r="B6805" t="s">
        <v>13036</v>
      </c>
      <c r="C6805" t="s">
        <v>13035</v>
      </c>
      <c r="D6805" t="s">
        <v>13422</v>
      </c>
      <c r="E6805" t="s">
        <v>13612</v>
      </c>
      <c r="F6805">
        <v>101033641</v>
      </c>
      <c r="G6805" t="s">
        <v>13176</v>
      </c>
      <c r="H6805" t="s">
        <v>13030</v>
      </c>
      <c r="I6805">
        <v>12.6</v>
      </c>
      <c r="J6805" t="s">
        <v>145</v>
      </c>
      <c r="K6805" t="s">
        <v>137</v>
      </c>
      <c r="L6805">
        <f>I6805*$Q$2/1000</f>
        <v>4.6620000000000003E-3</v>
      </c>
    </row>
    <row r="6806" spans="1:12">
      <c r="A6806" s="118">
        <v>45200</v>
      </c>
      <c r="B6806" t="s">
        <v>13036</v>
      </c>
      <c r="C6806" t="s">
        <v>13035</v>
      </c>
      <c r="D6806" t="s">
        <v>13211</v>
      </c>
      <c r="E6806" t="s">
        <v>13611</v>
      </c>
      <c r="F6806">
        <v>101017406</v>
      </c>
      <c r="G6806" t="s">
        <v>13195</v>
      </c>
      <c r="H6806" t="s">
        <v>13030</v>
      </c>
      <c r="I6806">
        <v>12.6</v>
      </c>
      <c r="J6806" t="s">
        <v>145</v>
      </c>
      <c r="K6806" t="s">
        <v>137</v>
      </c>
      <c r="L6806">
        <f>I6806*$Q$2/1000</f>
        <v>4.6620000000000003E-3</v>
      </c>
    </row>
    <row r="6807" spans="1:12">
      <c r="A6807" s="118">
        <v>45200</v>
      </c>
      <c r="B6807" t="s">
        <v>13036</v>
      </c>
      <c r="C6807" t="s">
        <v>13035</v>
      </c>
      <c r="D6807" t="s">
        <v>13610</v>
      </c>
      <c r="E6807" t="s">
        <v>13609</v>
      </c>
      <c r="F6807">
        <v>101025610</v>
      </c>
      <c r="G6807" t="s">
        <v>13608</v>
      </c>
      <c r="H6807" t="s">
        <v>13030</v>
      </c>
      <c r="I6807">
        <v>12.6</v>
      </c>
      <c r="J6807" t="s">
        <v>145</v>
      </c>
      <c r="K6807" t="s">
        <v>137</v>
      </c>
      <c r="L6807">
        <f>I6807*$Q$2/1000</f>
        <v>4.6620000000000003E-3</v>
      </c>
    </row>
    <row r="6808" spans="1:12">
      <c r="A6808" s="118">
        <v>45108</v>
      </c>
      <c r="B6808" t="s">
        <v>144</v>
      </c>
      <c r="C6808" t="s">
        <v>143</v>
      </c>
      <c r="D6808" t="s">
        <v>10774</v>
      </c>
      <c r="E6808" t="s">
        <v>13607</v>
      </c>
      <c r="F6808">
        <v>101017188</v>
      </c>
      <c r="G6808" t="s">
        <v>163</v>
      </c>
      <c r="H6808" t="s">
        <v>139</v>
      </c>
      <c r="I6808">
        <v>22.2</v>
      </c>
      <c r="J6808" t="s">
        <v>138</v>
      </c>
      <c r="K6808" t="s">
        <v>137</v>
      </c>
      <c r="L6808">
        <f>I6808*$Q$2/1000</f>
        <v>8.2140000000000008E-3</v>
      </c>
    </row>
    <row r="6809" spans="1:12">
      <c r="A6809" s="118">
        <v>45108</v>
      </c>
      <c r="B6809" t="s">
        <v>144</v>
      </c>
      <c r="C6809" t="s">
        <v>143</v>
      </c>
      <c r="D6809" t="s">
        <v>9629</v>
      </c>
      <c r="E6809" t="s">
        <v>13606</v>
      </c>
      <c r="F6809">
        <v>101017188</v>
      </c>
      <c r="G6809" t="s">
        <v>163</v>
      </c>
      <c r="H6809" t="s">
        <v>139</v>
      </c>
      <c r="I6809">
        <v>22.2</v>
      </c>
      <c r="J6809" t="s">
        <v>138</v>
      </c>
      <c r="K6809" t="s">
        <v>137</v>
      </c>
      <c r="L6809">
        <f>I6809*$Q$2/1000</f>
        <v>8.2140000000000008E-3</v>
      </c>
    </row>
    <row r="6810" spans="1:12">
      <c r="A6810" s="118">
        <v>45200</v>
      </c>
      <c r="B6810" t="s">
        <v>13036</v>
      </c>
      <c r="C6810" t="s">
        <v>13035</v>
      </c>
      <c r="D6810" t="s">
        <v>13586</v>
      </c>
      <c r="E6810" t="s">
        <v>13605</v>
      </c>
      <c r="F6810">
        <v>101048350</v>
      </c>
      <c r="G6810" t="s">
        <v>13212</v>
      </c>
      <c r="H6810" t="s">
        <v>13030</v>
      </c>
      <c r="I6810">
        <v>12.6</v>
      </c>
      <c r="J6810" t="s">
        <v>145</v>
      </c>
      <c r="K6810" t="s">
        <v>137</v>
      </c>
      <c r="L6810">
        <f>I6810*$Q$2/1000</f>
        <v>4.6620000000000003E-3</v>
      </c>
    </row>
    <row r="6811" spans="1:12">
      <c r="A6811" s="118">
        <v>45200</v>
      </c>
      <c r="B6811" t="s">
        <v>13036</v>
      </c>
      <c r="C6811" t="s">
        <v>13035</v>
      </c>
      <c r="D6811" t="s">
        <v>13362</v>
      </c>
      <c r="E6811" t="s">
        <v>13604</v>
      </c>
      <c r="F6811" t="s">
        <v>13522</v>
      </c>
      <c r="G6811" t="s">
        <v>13521</v>
      </c>
      <c r="H6811" t="s">
        <v>13030</v>
      </c>
      <c r="I6811">
        <v>12.6</v>
      </c>
      <c r="J6811" t="s">
        <v>145</v>
      </c>
      <c r="K6811" t="s">
        <v>137</v>
      </c>
      <c r="L6811">
        <f>I6811*$Q$2/1000</f>
        <v>4.6620000000000003E-3</v>
      </c>
    </row>
    <row r="6812" spans="1:12">
      <c r="A6812" s="118">
        <v>45200</v>
      </c>
      <c r="B6812" t="s">
        <v>13036</v>
      </c>
      <c r="C6812" t="s">
        <v>13035</v>
      </c>
      <c r="D6812" t="s">
        <v>13603</v>
      </c>
      <c r="E6812" t="s">
        <v>13602</v>
      </c>
      <c r="F6812">
        <v>101025607</v>
      </c>
      <c r="G6812" t="s">
        <v>13601</v>
      </c>
      <c r="H6812" t="s">
        <v>13030</v>
      </c>
      <c r="I6812">
        <v>12.6</v>
      </c>
      <c r="J6812" t="s">
        <v>145</v>
      </c>
      <c r="K6812" t="s">
        <v>137</v>
      </c>
      <c r="L6812">
        <f>I6812*$Q$2/1000</f>
        <v>4.6620000000000003E-3</v>
      </c>
    </row>
    <row r="6813" spans="1:12">
      <c r="A6813" s="118">
        <v>45200</v>
      </c>
      <c r="B6813" t="s">
        <v>13036</v>
      </c>
      <c r="C6813" t="s">
        <v>13035</v>
      </c>
      <c r="D6813" t="s">
        <v>13150</v>
      </c>
      <c r="E6813" t="s">
        <v>13600</v>
      </c>
      <c r="F6813">
        <v>101045474</v>
      </c>
      <c r="G6813" t="s">
        <v>13599</v>
      </c>
      <c r="H6813" t="s">
        <v>13030</v>
      </c>
      <c r="I6813">
        <v>12.6</v>
      </c>
      <c r="J6813" t="s">
        <v>145</v>
      </c>
      <c r="K6813" t="s">
        <v>137</v>
      </c>
      <c r="L6813">
        <f>I6813*$Q$2/1000</f>
        <v>4.6620000000000003E-3</v>
      </c>
    </row>
    <row r="6814" spans="1:12">
      <c r="A6814" s="118">
        <v>45200</v>
      </c>
      <c r="B6814" t="s">
        <v>13036</v>
      </c>
      <c r="C6814" t="s">
        <v>13035</v>
      </c>
      <c r="D6814" t="s">
        <v>13376</v>
      </c>
      <c r="E6814" t="s">
        <v>13598</v>
      </c>
      <c r="F6814">
        <v>101042174</v>
      </c>
      <c r="G6814" t="s">
        <v>13358</v>
      </c>
      <c r="H6814" t="s">
        <v>13030</v>
      </c>
      <c r="I6814">
        <v>12.6</v>
      </c>
      <c r="J6814" t="s">
        <v>145</v>
      </c>
      <c r="K6814" t="s">
        <v>137</v>
      </c>
      <c r="L6814">
        <f>I6814*$Q$2/1000</f>
        <v>4.6620000000000003E-3</v>
      </c>
    </row>
    <row r="6815" spans="1:12">
      <c r="A6815" s="118">
        <v>45200</v>
      </c>
      <c r="B6815" t="s">
        <v>13036</v>
      </c>
      <c r="C6815" t="s">
        <v>13035</v>
      </c>
      <c r="D6815" t="s">
        <v>13597</v>
      </c>
      <c r="E6815" t="s">
        <v>13596</v>
      </c>
      <c r="F6815">
        <v>101028124</v>
      </c>
      <c r="G6815" t="s">
        <v>13192</v>
      </c>
      <c r="H6815" t="s">
        <v>13030</v>
      </c>
      <c r="I6815">
        <v>12.6</v>
      </c>
      <c r="J6815" t="s">
        <v>145</v>
      </c>
      <c r="K6815" t="s">
        <v>137</v>
      </c>
      <c r="L6815">
        <f>I6815*$Q$2/1000</f>
        <v>4.6620000000000003E-3</v>
      </c>
    </row>
    <row r="6816" spans="1:12">
      <c r="A6816" s="118">
        <v>45108</v>
      </c>
      <c r="B6816" t="s">
        <v>460</v>
      </c>
      <c r="C6816" t="s">
        <v>459</v>
      </c>
      <c r="D6816" t="s">
        <v>2861</v>
      </c>
      <c r="E6816" t="s">
        <v>13595</v>
      </c>
      <c r="F6816">
        <v>13204807</v>
      </c>
      <c r="G6816" t="s">
        <v>1050</v>
      </c>
      <c r="H6816" t="s">
        <v>455</v>
      </c>
      <c r="I6816">
        <v>103.6</v>
      </c>
      <c r="J6816" t="s">
        <v>145</v>
      </c>
      <c r="K6816" t="s">
        <v>137</v>
      </c>
      <c r="L6816">
        <f>I6816*$Q$2/100/1000</f>
        <v>3.8331999999999998E-4</v>
      </c>
    </row>
    <row r="6817" spans="1:12">
      <c r="A6817" s="118">
        <v>45200</v>
      </c>
      <c r="B6817" t="s">
        <v>13036</v>
      </c>
      <c r="C6817" t="s">
        <v>13035</v>
      </c>
      <c r="D6817" t="s">
        <v>13594</v>
      </c>
      <c r="E6817" t="s">
        <v>13593</v>
      </c>
      <c r="F6817">
        <v>42205934</v>
      </c>
      <c r="G6817" t="s">
        <v>13592</v>
      </c>
      <c r="H6817" t="s">
        <v>13030</v>
      </c>
      <c r="I6817">
        <v>12.6</v>
      </c>
      <c r="J6817" t="s">
        <v>145</v>
      </c>
      <c r="K6817" t="s">
        <v>137</v>
      </c>
      <c r="L6817">
        <f>I6817*$Q$2/1000</f>
        <v>4.6620000000000003E-3</v>
      </c>
    </row>
    <row r="6818" spans="1:12">
      <c r="A6818" s="118">
        <v>45200</v>
      </c>
      <c r="B6818" t="s">
        <v>13036</v>
      </c>
      <c r="C6818" t="s">
        <v>13035</v>
      </c>
      <c r="D6818" t="s">
        <v>13591</v>
      </c>
      <c r="E6818" t="s">
        <v>13590</v>
      </c>
      <c r="F6818">
        <v>42205932</v>
      </c>
      <c r="G6818" t="s">
        <v>13589</v>
      </c>
      <c r="H6818" t="s">
        <v>13030</v>
      </c>
      <c r="I6818">
        <v>12.6</v>
      </c>
      <c r="J6818" t="s">
        <v>145</v>
      </c>
      <c r="K6818" t="s">
        <v>137</v>
      </c>
      <c r="L6818">
        <f>I6818*$Q$2/1000</f>
        <v>4.6620000000000003E-3</v>
      </c>
    </row>
    <row r="6819" spans="1:12">
      <c r="A6819" s="118">
        <v>45200</v>
      </c>
      <c r="B6819" t="s">
        <v>13036</v>
      </c>
      <c r="C6819" t="s">
        <v>13035</v>
      </c>
      <c r="D6819" t="s">
        <v>13588</v>
      </c>
      <c r="E6819" t="s">
        <v>13587</v>
      </c>
      <c r="F6819" t="s">
        <v>13370</v>
      </c>
      <c r="G6819" t="s">
        <v>13369</v>
      </c>
      <c r="H6819" t="s">
        <v>13030</v>
      </c>
      <c r="I6819">
        <v>12.6</v>
      </c>
      <c r="J6819" t="s">
        <v>145</v>
      </c>
      <c r="K6819" t="s">
        <v>137</v>
      </c>
      <c r="L6819">
        <f>I6819*$Q$2/1000</f>
        <v>4.6620000000000003E-3</v>
      </c>
    </row>
    <row r="6820" spans="1:12">
      <c r="A6820" s="118">
        <v>45200</v>
      </c>
      <c r="B6820" t="s">
        <v>13036</v>
      </c>
      <c r="C6820" t="s">
        <v>13035</v>
      </c>
      <c r="D6820" t="s">
        <v>13586</v>
      </c>
      <c r="E6820" t="s">
        <v>13585</v>
      </c>
      <c r="F6820">
        <v>101048350</v>
      </c>
      <c r="G6820" t="s">
        <v>13212</v>
      </c>
      <c r="H6820" t="s">
        <v>13030</v>
      </c>
      <c r="I6820">
        <v>12.6</v>
      </c>
      <c r="J6820" t="s">
        <v>145</v>
      </c>
      <c r="K6820" t="s">
        <v>137</v>
      </c>
      <c r="L6820">
        <f>I6820*$Q$2/1000</f>
        <v>4.6620000000000003E-3</v>
      </c>
    </row>
    <row r="6821" spans="1:12">
      <c r="A6821" s="118">
        <v>45200</v>
      </c>
      <c r="B6821" t="s">
        <v>13036</v>
      </c>
      <c r="C6821" t="s">
        <v>13035</v>
      </c>
      <c r="D6821" t="s">
        <v>13584</v>
      </c>
      <c r="E6821" t="s">
        <v>13583</v>
      </c>
      <c r="F6821" t="s">
        <v>13582</v>
      </c>
      <c r="G6821" t="s">
        <v>13581</v>
      </c>
      <c r="H6821" t="s">
        <v>13030</v>
      </c>
      <c r="I6821">
        <v>12.6</v>
      </c>
      <c r="J6821" t="s">
        <v>145</v>
      </c>
      <c r="K6821" t="s">
        <v>137</v>
      </c>
      <c r="L6821">
        <f>I6821*$Q$2/1000</f>
        <v>4.6620000000000003E-3</v>
      </c>
    </row>
    <row r="6822" spans="1:12">
      <c r="A6822" s="118">
        <v>45108</v>
      </c>
      <c r="B6822" t="s">
        <v>240</v>
      </c>
      <c r="C6822" t="s">
        <v>239</v>
      </c>
      <c r="D6822" t="s">
        <v>13580</v>
      </c>
      <c r="E6822" t="s">
        <v>13579</v>
      </c>
      <c r="F6822" t="s">
        <v>13578</v>
      </c>
      <c r="G6822" t="s">
        <v>13577</v>
      </c>
      <c r="H6822" t="s">
        <v>235</v>
      </c>
      <c r="I6822">
        <v>390</v>
      </c>
      <c r="J6822" t="s">
        <v>145</v>
      </c>
      <c r="K6822" t="s">
        <v>137</v>
      </c>
      <c r="L6822">
        <f>I6822*$Q$2/100/1000</f>
        <v>1.4430000000000001E-3</v>
      </c>
    </row>
    <row r="6823" spans="1:12">
      <c r="A6823" s="118">
        <v>45200</v>
      </c>
      <c r="B6823" t="s">
        <v>13036</v>
      </c>
      <c r="C6823" t="s">
        <v>13035</v>
      </c>
      <c r="D6823" t="s">
        <v>13576</v>
      </c>
      <c r="E6823" t="s">
        <v>13575</v>
      </c>
      <c r="F6823" t="s">
        <v>13574</v>
      </c>
      <c r="G6823" t="s">
        <v>13573</v>
      </c>
      <c r="H6823" t="s">
        <v>13030</v>
      </c>
      <c r="I6823">
        <v>12.6</v>
      </c>
      <c r="J6823" t="s">
        <v>145</v>
      </c>
      <c r="K6823" t="s">
        <v>137</v>
      </c>
      <c r="L6823">
        <f>I6823*$Q$2/1000</f>
        <v>4.6620000000000003E-3</v>
      </c>
    </row>
    <row r="6824" spans="1:12">
      <c r="A6824" s="118">
        <v>45200</v>
      </c>
      <c r="B6824" t="s">
        <v>13036</v>
      </c>
      <c r="C6824" t="s">
        <v>13035</v>
      </c>
      <c r="D6824" t="s">
        <v>13544</v>
      </c>
      <c r="E6824" t="s">
        <v>13572</v>
      </c>
      <c r="F6824" t="s">
        <v>13571</v>
      </c>
      <c r="G6824" t="s">
        <v>13570</v>
      </c>
      <c r="H6824" t="s">
        <v>13030</v>
      </c>
      <c r="I6824">
        <v>12.6</v>
      </c>
      <c r="J6824" t="s">
        <v>145</v>
      </c>
      <c r="K6824" t="s">
        <v>137</v>
      </c>
      <c r="L6824">
        <f>I6824*$Q$2/1000</f>
        <v>4.6620000000000003E-3</v>
      </c>
    </row>
    <row r="6825" spans="1:12">
      <c r="A6825" s="118">
        <v>45200</v>
      </c>
      <c r="B6825" t="s">
        <v>13036</v>
      </c>
      <c r="C6825" t="s">
        <v>13035</v>
      </c>
      <c r="D6825" t="s">
        <v>13174</v>
      </c>
      <c r="E6825" t="s">
        <v>13569</v>
      </c>
      <c r="F6825">
        <v>101050292</v>
      </c>
      <c r="G6825" t="s">
        <v>13172</v>
      </c>
      <c r="H6825" t="s">
        <v>13030</v>
      </c>
      <c r="I6825">
        <v>12.6</v>
      </c>
      <c r="J6825" t="s">
        <v>145</v>
      </c>
      <c r="K6825" t="s">
        <v>137</v>
      </c>
      <c r="L6825">
        <f>I6825*$Q$2/1000</f>
        <v>4.6620000000000003E-3</v>
      </c>
    </row>
    <row r="6826" spans="1:12">
      <c r="A6826" s="118">
        <v>45200</v>
      </c>
      <c r="B6826" t="s">
        <v>13036</v>
      </c>
      <c r="C6826" t="s">
        <v>13035</v>
      </c>
      <c r="D6826" t="s">
        <v>13438</v>
      </c>
      <c r="E6826" t="s">
        <v>13568</v>
      </c>
      <c r="F6826">
        <v>21201414</v>
      </c>
      <c r="G6826" t="s">
        <v>12159</v>
      </c>
      <c r="H6826" t="s">
        <v>13030</v>
      </c>
      <c r="I6826">
        <v>12.6</v>
      </c>
      <c r="J6826" t="s">
        <v>145</v>
      </c>
      <c r="K6826" t="s">
        <v>137</v>
      </c>
      <c r="L6826">
        <f>I6826*$Q$2/1000</f>
        <v>4.6620000000000003E-3</v>
      </c>
    </row>
    <row r="6827" spans="1:12">
      <c r="A6827" s="118">
        <v>45200</v>
      </c>
      <c r="B6827" t="s">
        <v>13036</v>
      </c>
      <c r="C6827" t="s">
        <v>13035</v>
      </c>
      <c r="D6827" t="s">
        <v>13291</v>
      </c>
      <c r="E6827" t="s">
        <v>13567</v>
      </c>
      <c r="F6827" t="s">
        <v>13566</v>
      </c>
      <c r="G6827" t="s">
        <v>13565</v>
      </c>
      <c r="H6827" t="s">
        <v>13030</v>
      </c>
      <c r="I6827">
        <v>12.6</v>
      </c>
      <c r="J6827" t="s">
        <v>145</v>
      </c>
      <c r="K6827" t="s">
        <v>137</v>
      </c>
      <c r="L6827">
        <f>I6827*$Q$2/1000</f>
        <v>4.6620000000000003E-3</v>
      </c>
    </row>
    <row r="6828" spans="1:12">
      <c r="A6828" s="118">
        <v>45200</v>
      </c>
      <c r="B6828" t="s">
        <v>13036</v>
      </c>
      <c r="C6828" t="s">
        <v>13035</v>
      </c>
      <c r="D6828" t="s">
        <v>13564</v>
      </c>
      <c r="E6828" t="s">
        <v>13563</v>
      </c>
      <c r="F6828" t="s">
        <v>13562</v>
      </c>
      <c r="G6828" t="s">
        <v>13561</v>
      </c>
      <c r="H6828" t="s">
        <v>13030</v>
      </c>
      <c r="I6828">
        <v>12.6</v>
      </c>
      <c r="J6828" t="s">
        <v>145</v>
      </c>
      <c r="K6828" t="s">
        <v>137</v>
      </c>
      <c r="L6828">
        <f>I6828*$Q$2/1000</f>
        <v>4.6620000000000003E-3</v>
      </c>
    </row>
    <row r="6829" spans="1:12">
      <c r="A6829" s="118">
        <v>45200</v>
      </c>
      <c r="B6829" t="s">
        <v>13036</v>
      </c>
      <c r="C6829" t="s">
        <v>13035</v>
      </c>
      <c r="D6829" t="s">
        <v>13544</v>
      </c>
      <c r="E6829" t="s">
        <v>13560</v>
      </c>
      <c r="F6829" t="s">
        <v>13559</v>
      </c>
      <c r="G6829" t="s">
        <v>13558</v>
      </c>
      <c r="H6829" t="s">
        <v>13030</v>
      </c>
      <c r="I6829">
        <v>12.6</v>
      </c>
      <c r="J6829" t="s">
        <v>145</v>
      </c>
      <c r="K6829" t="s">
        <v>137</v>
      </c>
      <c r="L6829">
        <f>I6829*$Q$2/1000</f>
        <v>4.6620000000000003E-3</v>
      </c>
    </row>
    <row r="6830" spans="1:12">
      <c r="A6830" s="118">
        <v>45200</v>
      </c>
      <c r="B6830" t="s">
        <v>13036</v>
      </c>
      <c r="C6830" t="s">
        <v>13035</v>
      </c>
      <c r="D6830" t="s">
        <v>13557</v>
      </c>
      <c r="E6830" t="s">
        <v>13556</v>
      </c>
      <c r="F6830">
        <v>42207336</v>
      </c>
      <c r="G6830" t="s">
        <v>13555</v>
      </c>
      <c r="H6830" t="s">
        <v>13030</v>
      </c>
      <c r="I6830">
        <v>12.6</v>
      </c>
      <c r="J6830" t="s">
        <v>145</v>
      </c>
      <c r="K6830" t="s">
        <v>137</v>
      </c>
      <c r="L6830">
        <f>I6830*$Q$2/1000</f>
        <v>4.6620000000000003E-3</v>
      </c>
    </row>
    <row r="6831" spans="1:12">
      <c r="A6831" s="118">
        <v>45200</v>
      </c>
      <c r="B6831" t="s">
        <v>13036</v>
      </c>
      <c r="C6831" t="s">
        <v>13035</v>
      </c>
      <c r="D6831" t="s">
        <v>13554</v>
      </c>
      <c r="E6831" t="s">
        <v>13553</v>
      </c>
      <c r="F6831" t="s">
        <v>13552</v>
      </c>
      <c r="G6831" t="s">
        <v>13551</v>
      </c>
      <c r="H6831" t="s">
        <v>13030</v>
      </c>
      <c r="I6831">
        <v>12.6</v>
      </c>
      <c r="J6831" t="s">
        <v>145</v>
      </c>
      <c r="K6831" t="s">
        <v>137</v>
      </c>
      <c r="L6831">
        <f>I6831*$Q$2/1000</f>
        <v>4.6620000000000003E-3</v>
      </c>
    </row>
    <row r="6832" spans="1:12">
      <c r="A6832" s="118">
        <v>45200</v>
      </c>
      <c r="B6832" t="s">
        <v>13036</v>
      </c>
      <c r="C6832" t="s">
        <v>13035</v>
      </c>
      <c r="D6832" t="s">
        <v>13503</v>
      </c>
      <c r="E6832" t="s">
        <v>13550</v>
      </c>
      <c r="F6832">
        <v>13206885</v>
      </c>
      <c r="G6832" t="s">
        <v>13548</v>
      </c>
      <c r="H6832" t="s">
        <v>13030</v>
      </c>
      <c r="I6832">
        <v>12.6</v>
      </c>
      <c r="J6832" t="s">
        <v>145</v>
      </c>
      <c r="K6832" t="s">
        <v>137</v>
      </c>
      <c r="L6832">
        <f>I6832*$Q$2/1000</f>
        <v>4.6620000000000003E-3</v>
      </c>
    </row>
    <row r="6833" spans="1:12">
      <c r="A6833" s="118">
        <v>45200</v>
      </c>
      <c r="B6833" t="s">
        <v>13036</v>
      </c>
      <c r="C6833" t="s">
        <v>13035</v>
      </c>
      <c r="D6833" t="s">
        <v>13510</v>
      </c>
      <c r="E6833" t="s">
        <v>13549</v>
      </c>
      <c r="F6833">
        <v>13206885</v>
      </c>
      <c r="G6833" t="s">
        <v>13548</v>
      </c>
      <c r="H6833" t="s">
        <v>13030</v>
      </c>
      <c r="I6833">
        <v>12.6</v>
      </c>
      <c r="J6833" t="s">
        <v>145</v>
      </c>
      <c r="K6833" t="s">
        <v>137</v>
      </c>
      <c r="L6833">
        <f>I6833*$Q$2/1000</f>
        <v>4.6620000000000003E-3</v>
      </c>
    </row>
    <row r="6834" spans="1:12">
      <c r="A6834" s="118">
        <v>45200</v>
      </c>
      <c r="B6834" t="s">
        <v>13036</v>
      </c>
      <c r="C6834" t="s">
        <v>13035</v>
      </c>
      <c r="D6834" t="s">
        <v>13230</v>
      </c>
      <c r="E6834" t="s">
        <v>13547</v>
      </c>
      <c r="F6834" t="s">
        <v>13546</v>
      </c>
      <c r="G6834" t="s">
        <v>13545</v>
      </c>
      <c r="H6834" t="s">
        <v>13030</v>
      </c>
      <c r="I6834">
        <v>12.6</v>
      </c>
      <c r="J6834" t="s">
        <v>145</v>
      </c>
      <c r="K6834" t="s">
        <v>137</v>
      </c>
      <c r="L6834">
        <f>I6834*$Q$2/1000</f>
        <v>4.6620000000000003E-3</v>
      </c>
    </row>
    <row r="6835" spans="1:12">
      <c r="A6835" s="118">
        <v>45200</v>
      </c>
      <c r="B6835" t="s">
        <v>13036</v>
      </c>
      <c r="C6835" t="s">
        <v>13035</v>
      </c>
      <c r="D6835" t="s">
        <v>13544</v>
      </c>
      <c r="E6835" t="s">
        <v>13543</v>
      </c>
      <c r="F6835" t="s">
        <v>13542</v>
      </c>
      <c r="G6835" t="s">
        <v>13541</v>
      </c>
      <c r="H6835" t="s">
        <v>13030</v>
      </c>
      <c r="I6835">
        <v>12.6</v>
      </c>
      <c r="J6835" t="s">
        <v>145</v>
      </c>
      <c r="K6835" t="s">
        <v>137</v>
      </c>
      <c r="L6835">
        <f>I6835*$Q$2/1000</f>
        <v>4.6620000000000003E-3</v>
      </c>
    </row>
    <row r="6836" spans="1:12">
      <c r="A6836" s="118">
        <v>45200</v>
      </c>
      <c r="B6836" t="s">
        <v>13036</v>
      </c>
      <c r="C6836" t="s">
        <v>13035</v>
      </c>
      <c r="D6836" t="s">
        <v>13540</v>
      </c>
      <c r="E6836" t="s">
        <v>13539</v>
      </c>
      <c r="F6836">
        <v>1</v>
      </c>
      <c r="G6836" t="s">
        <v>667</v>
      </c>
      <c r="H6836" t="s">
        <v>13030</v>
      </c>
      <c r="I6836">
        <v>12.6</v>
      </c>
      <c r="J6836" t="s">
        <v>145</v>
      </c>
      <c r="K6836" t="s">
        <v>137</v>
      </c>
      <c r="L6836">
        <f>I6836*$Q$2/1000</f>
        <v>4.6620000000000003E-3</v>
      </c>
    </row>
    <row r="6837" spans="1:12">
      <c r="A6837" s="118">
        <v>45200</v>
      </c>
      <c r="B6837" t="s">
        <v>13036</v>
      </c>
      <c r="C6837" t="s">
        <v>13035</v>
      </c>
      <c r="D6837" t="s">
        <v>13051</v>
      </c>
      <c r="E6837" t="s">
        <v>13538</v>
      </c>
      <c r="F6837">
        <v>85201597</v>
      </c>
      <c r="G6837" t="s">
        <v>13285</v>
      </c>
      <c r="H6837" t="s">
        <v>13030</v>
      </c>
      <c r="I6837">
        <v>12.6</v>
      </c>
      <c r="J6837" t="s">
        <v>145</v>
      </c>
      <c r="K6837" t="s">
        <v>137</v>
      </c>
      <c r="L6837">
        <f>I6837*$Q$2/1000</f>
        <v>4.6620000000000003E-3</v>
      </c>
    </row>
    <row r="6838" spans="1:12">
      <c r="A6838" s="118">
        <v>45200</v>
      </c>
      <c r="B6838" t="s">
        <v>13036</v>
      </c>
      <c r="C6838" t="s">
        <v>13035</v>
      </c>
      <c r="D6838" t="s">
        <v>13510</v>
      </c>
      <c r="E6838" t="s">
        <v>13537</v>
      </c>
      <c r="F6838">
        <v>101019928</v>
      </c>
      <c r="G6838" t="s">
        <v>13041</v>
      </c>
      <c r="H6838" t="s">
        <v>13030</v>
      </c>
      <c r="I6838">
        <v>12.6</v>
      </c>
      <c r="J6838" t="s">
        <v>145</v>
      </c>
      <c r="K6838" t="s">
        <v>137</v>
      </c>
      <c r="L6838">
        <f>I6838*$Q$2/1000</f>
        <v>4.6620000000000003E-3</v>
      </c>
    </row>
    <row r="6839" spans="1:12">
      <c r="A6839" s="118">
        <v>45200</v>
      </c>
      <c r="B6839" t="s">
        <v>13036</v>
      </c>
      <c r="C6839" t="s">
        <v>13035</v>
      </c>
      <c r="D6839" t="s">
        <v>13536</v>
      </c>
      <c r="E6839" t="s">
        <v>13535</v>
      </c>
      <c r="F6839">
        <v>34204625</v>
      </c>
      <c r="G6839" t="s">
        <v>13534</v>
      </c>
      <c r="H6839" t="s">
        <v>13030</v>
      </c>
      <c r="I6839">
        <v>12.6</v>
      </c>
      <c r="J6839" t="s">
        <v>145</v>
      </c>
      <c r="K6839" t="s">
        <v>137</v>
      </c>
      <c r="L6839">
        <f>I6839*$Q$2/1000</f>
        <v>4.6620000000000003E-3</v>
      </c>
    </row>
    <row r="6840" spans="1:12">
      <c r="A6840" s="118">
        <v>45200</v>
      </c>
      <c r="B6840" t="s">
        <v>13036</v>
      </c>
      <c r="C6840" t="s">
        <v>13035</v>
      </c>
      <c r="D6840" t="s">
        <v>13485</v>
      </c>
      <c r="E6840" t="s">
        <v>13533</v>
      </c>
      <c r="F6840" t="s">
        <v>13532</v>
      </c>
      <c r="G6840" t="s">
        <v>13531</v>
      </c>
      <c r="H6840" t="s">
        <v>13030</v>
      </c>
      <c r="I6840">
        <v>12.6</v>
      </c>
      <c r="J6840" t="s">
        <v>145</v>
      </c>
      <c r="K6840" t="s">
        <v>137</v>
      </c>
      <c r="L6840">
        <f>I6840*$Q$2/1000</f>
        <v>4.6620000000000003E-3</v>
      </c>
    </row>
    <row r="6841" spans="1:12">
      <c r="A6841" s="118">
        <v>45200</v>
      </c>
      <c r="B6841" t="s">
        <v>13036</v>
      </c>
      <c r="C6841" t="s">
        <v>13035</v>
      </c>
      <c r="D6841" t="s">
        <v>13357</v>
      </c>
      <c r="E6841" t="s">
        <v>13530</v>
      </c>
      <c r="F6841" t="s">
        <v>13062</v>
      </c>
      <c r="G6841" t="s">
        <v>13061</v>
      </c>
      <c r="H6841" t="s">
        <v>13030</v>
      </c>
      <c r="I6841">
        <v>12.6</v>
      </c>
      <c r="J6841" t="s">
        <v>145</v>
      </c>
      <c r="K6841" t="s">
        <v>137</v>
      </c>
      <c r="L6841">
        <f>I6841*$Q$2/1000</f>
        <v>4.6620000000000003E-3</v>
      </c>
    </row>
    <row r="6842" spans="1:12">
      <c r="A6842" s="118">
        <v>45200</v>
      </c>
      <c r="B6842" t="s">
        <v>13036</v>
      </c>
      <c r="C6842" t="s">
        <v>13035</v>
      </c>
      <c r="D6842" t="s">
        <v>13529</v>
      </c>
      <c r="E6842" t="s">
        <v>13528</v>
      </c>
      <c r="F6842">
        <v>34204624</v>
      </c>
      <c r="G6842" t="s">
        <v>13351</v>
      </c>
      <c r="H6842" t="s">
        <v>13030</v>
      </c>
      <c r="I6842">
        <v>12.6</v>
      </c>
      <c r="J6842" t="s">
        <v>145</v>
      </c>
      <c r="K6842" t="s">
        <v>137</v>
      </c>
      <c r="L6842">
        <f>I6842*$Q$2/1000</f>
        <v>4.6620000000000003E-3</v>
      </c>
    </row>
    <row r="6843" spans="1:12">
      <c r="A6843" s="118">
        <v>45200</v>
      </c>
      <c r="B6843" t="s">
        <v>13036</v>
      </c>
      <c r="C6843" t="s">
        <v>13035</v>
      </c>
      <c r="D6843" t="s">
        <v>13527</v>
      </c>
      <c r="E6843" t="s">
        <v>13526</v>
      </c>
      <c r="F6843">
        <v>21201414</v>
      </c>
      <c r="G6843" t="s">
        <v>12159</v>
      </c>
      <c r="H6843" t="s">
        <v>13030</v>
      </c>
      <c r="I6843">
        <v>12.6</v>
      </c>
      <c r="J6843" t="s">
        <v>145</v>
      </c>
      <c r="K6843" t="s">
        <v>137</v>
      </c>
      <c r="L6843">
        <f>I6843*$Q$2/1000</f>
        <v>4.6620000000000003E-3</v>
      </c>
    </row>
    <row r="6844" spans="1:12">
      <c r="A6844" s="118">
        <v>45200</v>
      </c>
      <c r="B6844" t="s">
        <v>13036</v>
      </c>
      <c r="C6844" t="s">
        <v>13035</v>
      </c>
      <c r="D6844" t="s">
        <v>13187</v>
      </c>
      <c r="E6844" t="s">
        <v>13525</v>
      </c>
      <c r="F6844" t="s">
        <v>13185</v>
      </c>
      <c r="G6844" t="s">
        <v>13184</v>
      </c>
      <c r="H6844" t="s">
        <v>13030</v>
      </c>
      <c r="I6844">
        <v>12.6</v>
      </c>
      <c r="J6844" t="s">
        <v>145</v>
      </c>
      <c r="K6844" t="s">
        <v>137</v>
      </c>
      <c r="L6844">
        <f>I6844*$Q$2/1000</f>
        <v>4.6620000000000003E-3</v>
      </c>
    </row>
    <row r="6845" spans="1:12">
      <c r="A6845" s="118">
        <v>45200</v>
      </c>
      <c r="B6845" t="s">
        <v>13036</v>
      </c>
      <c r="C6845" t="s">
        <v>13035</v>
      </c>
      <c r="D6845" t="s">
        <v>13524</v>
      </c>
      <c r="E6845" t="s">
        <v>13523</v>
      </c>
      <c r="F6845" t="s">
        <v>13522</v>
      </c>
      <c r="G6845" t="s">
        <v>13521</v>
      </c>
      <c r="H6845" t="s">
        <v>13030</v>
      </c>
      <c r="I6845">
        <v>12.6</v>
      </c>
      <c r="J6845" t="s">
        <v>145</v>
      </c>
      <c r="K6845" t="s">
        <v>137</v>
      </c>
      <c r="L6845">
        <f>I6845*$Q$2/1000</f>
        <v>4.6620000000000003E-3</v>
      </c>
    </row>
    <row r="6846" spans="1:12">
      <c r="A6846" s="118">
        <v>45200</v>
      </c>
      <c r="B6846" t="s">
        <v>13036</v>
      </c>
      <c r="C6846" t="s">
        <v>13035</v>
      </c>
      <c r="D6846" t="s">
        <v>13520</v>
      </c>
      <c r="E6846" t="s">
        <v>13519</v>
      </c>
      <c r="F6846">
        <v>101033093</v>
      </c>
      <c r="G6846" t="s">
        <v>13400</v>
      </c>
      <c r="H6846" t="s">
        <v>13030</v>
      </c>
      <c r="I6846">
        <v>12.6</v>
      </c>
      <c r="J6846" t="s">
        <v>145</v>
      </c>
      <c r="K6846" t="s">
        <v>137</v>
      </c>
      <c r="L6846">
        <f>I6846*$Q$2/1000</f>
        <v>4.6620000000000003E-3</v>
      </c>
    </row>
    <row r="6847" spans="1:12">
      <c r="A6847" s="118">
        <v>45200</v>
      </c>
      <c r="B6847" t="s">
        <v>13036</v>
      </c>
      <c r="C6847" t="s">
        <v>13035</v>
      </c>
      <c r="D6847" t="s">
        <v>13299</v>
      </c>
      <c r="E6847" t="s">
        <v>13518</v>
      </c>
      <c r="F6847" t="s">
        <v>13297</v>
      </c>
      <c r="G6847" t="s">
        <v>13296</v>
      </c>
      <c r="H6847" t="s">
        <v>13030</v>
      </c>
      <c r="I6847">
        <v>12.6</v>
      </c>
      <c r="J6847" t="s">
        <v>145</v>
      </c>
      <c r="K6847" t="s">
        <v>137</v>
      </c>
      <c r="L6847">
        <f>I6847*$Q$2/1000</f>
        <v>4.6620000000000003E-3</v>
      </c>
    </row>
    <row r="6848" spans="1:12">
      <c r="A6848" s="118">
        <v>45200</v>
      </c>
      <c r="B6848" t="s">
        <v>13036</v>
      </c>
      <c r="C6848" t="s">
        <v>13035</v>
      </c>
      <c r="D6848" t="s">
        <v>13517</v>
      </c>
      <c r="E6848" t="s">
        <v>13516</v>
      </c>
      <c r="F6848">
        <v>101023014</v>
      </c>
      <c r="G6848" t="s">
        <v>9675</v>
      </c>
      <c r="H6848" t="s">
        <v>13030</v>
      </c>
      <c r="I6848">
        <v>12.6</v>
      </c>
      <c r="J6848" t="s">
        <v>145</v>
      </c>
      <c r="K6848" t="s">
        <v>137</v>
      </c>
      <c r="L6848">
        <f>I6848*$Q$2/1000</f>
        <v>4.6620000000000003E-3</v>
      </c>
    </row>
    <row r="6849" spans="1:12">
      <c r="A6849" s="118">
        <v>45200</v>
      </c>
      <c r="B6849" t="s">
        <v>13036</v>
      </c>
      <c r="C6849" t="s">
        <v>13035</v>
      </c>
      <c r="D6849" t="s">
        <v>13123</v>
      </c>
      <c r="E6849" t="s">
        <v>13515</v>
      </c>
      <c r="F6849">
        <v>101025603</v>
      </c>
      <c r="G6849" t="s">
        <v>13178</v>
      </c>
      <c r="H6849" t="s">
        <v>13030</v>
      </c>
      <c r="I6849">
        <v>12.6</v>
      </c>
      <c r="J6849" t="s">
        <v>145</v>
      </c>
      <c r="K6849" t="s">
        <v>137</v>
      </c>
      <c r="L6849">
        <f>I6849*$Q$2/1000</f>
        <v>4.6620000000000003E-3</v>
      </c>
    </row>
    <row r="6850" spans="1:12">
      <c r="A6850" s="118">
        <v>45231</v>
      </c>
      <c r="B6850" t="s">
        <v>13036</v>
      </c>
      <c r="C6850" t="s">
        <v>13035</v>
      </c>
      <c r="D6850" t="s">
        <v>13214</v>
      </c>
      <c r="E6850" t="s">
        <v>13514</v>
      </c>
      <c r="F6850" t="s">
        <v>13431</v>
      </c>
      <c r="G6850" t="s">
        <v>13430</v>
      </c>
      <c r="H6850" t="s">
        <v>13030</v>
      </c>
      <c r="I6850">
        <v>12.6</v>
      </c>
      <c r="J6850" t="s">
        <v>145</v>
      </c>
      <c r="K6850" t="s">
        <v>137</v>
      </c>
      <c r="L6850">
        <f>I6850*$Q$2/1000</f>
        <v>4.6620000000000003E-3</v>
      </c>
    </row>
    <row r="6851" spans="1:12">
      <c r="A6851" s="118">
        <v>45231</v>
      </c>
      <c r="B6851" t="s">
        <v>13036</v>
      </c>
      <c r="C6851" t="s">
        <v>13035</v>
      </c>
      <c r="D6851" t="s">
        <v>13473</v>
      </c>
      <c r="E6851" t="s">
        <v>13513</v>
      </c>
      <c r="F6851">
        <v>101047276</v>
      </c>
      <c r="G6851" t="s">
        <v>13512</v>
      </c>
      <c r="H6851" t="s">
        <v>13030</v>
      </c>
      <c r="I6851">
        <v>12.6</v>
      </c>
      <c r="J6851" t="s">
        <v>145</v>
      </c>
      <c r="K6851" t="s">
        <v>137</v>
      </c>
      <c r="L6851">
        <f>I6851*$Q$2/1000</f>
        <v>4.6620000000000003E-3</v>
      </c>
    </row>
    <row r="6852" spans="1:12">
      <c r="A6852" s="118">
        <v>45231</v>
      </c>
      <c r="B6852" t="s">
        <v>13036</v>
      </c>
      <c r="C6852" t="s">
        <v>13035</v>
      </c>
      <c r="D6852" t="s">
        <v>13174</v>
      </c>
      <c r="E6852" t="s">
        <v>13511</v>
      </c>
      <c r="F6852" t="s">
        <v>13283</v>
      </c>
      <c r="G6852" t="s">
        <v>13282</v>
      </c>
      <c r="H6852" t="s">
        <v>13030</v>
      </c>
      <c r="I6852">
        <v>12.6</v>
      </c>
      <c r="J6852" t="s">
        <v>145</v>
      </c>
      <c r="K6852" t="s">
        <v>137</v>
      </c>
      <c r="L6852">
        <f>I6852*$Q$2/1000</f>
        <v>4.6620000000000003E-3</v>
      </c>
    </row>
    <row r="6853" spans="1:12">
      <c r="A6853" s="118">
        <v>45231</v>
      </c>
      <c r="B6853" t="s">
        <v>13036</v>
      </c>
      <c r="C6853" t="s">
        <v>13035</v>
      </c>
      <c r="D6853" t="s">
        <v>13510</v>
      </c>
      <c r="E6853" t="s">
        <v>13509</v>
      </c>
      <c r="F6853" t="s">
        <v>12986</v>
      </c>
      <c r="G6853" t="s">
        <v>12985</v>
      </c>
      <c r="H6853" t="s">
        <v>13030</v>
      </c>
      <c r="I6853">
        <v>12.6</v>
      </c>
      <c r="J6853" t="s">
        <v>145</v>
      </c>
      <c r="K6853" t="s">
        <v>137</v>
      </c>
      <c r="L6853">
        <f>I6853*$Q$2/1000</f>
        <v>4.6620000000000003E-3</v>
      </c>
    </row>
    <row r="6854" spans="1:12">
      <c r="A6854" s="118">
        <v>45231</v>
      </c>
      <c r="B6854" t="s">
        <v>13036</v>
      </c>
      <c r="C6854" t="s">
        <v>13035</v>
      </c>
      <c r="D6854" t="s">
        <v>13326</v>
      </c>
      <c r="E6854" t="s">
        <v>13508</v>
      </c>
      <c r="F6854" t="s">
        <v>12986</v>
      </c>
      <c r="G6854" t="s">
        <v>12985</v>
      </c>
      <c r="H6854" t="s">
        <v>13030</v>
      </c>
      <c r="I6854">
        <v>12.6</v>
      </c>
      <c r="J6854" t="s">
        <v>145</v>
      </c>
      <c r="K6854" t="s">
        <v>137</v>
      </c>
      <c r="L6854">
        <f>I6854*$Q$2/1000</f>
        <v>4.6620000000000003E-3</v>
      </c>
    </row>
    <row r="6855" spans="1:12">
      <c r="A6855" s="118">
        <v>45231</v>
      </c>
      <c r="B6855" t="s">
        <v>13036</v>
      </c>
      <c r="C6855" t="s">
        <v>13035</v>
      </c>
      <c r="D6855" t="s">
        <v>13507</v>
      </c>
      <c r="E6855" t="s">
        <v>13506</v>
      </c>
      <c r="F6855" t="s">
        <v>13505</v>
      </c>
      <c r="G6855" t="s">
        <v>13504</v>
      </c>
      <c r="H6855" t="s">
        <v>13030</v>
      </c>
      <c r="I6855">
        <v>12.6</v>
      </c>
      <c r="J6855" t="s">
        <v>145</v>
      </c>
      <c r="K6855" t="s">
        <v>137</v>
      </c>
      <c r="L6855">
        <f>I6855*$Q$2/1000</f>
        <v>4.6620000000000003E-3</v>
      </c>
    </row>
    <row r="6856" spans="1:12">
      <c r="A6856" s="118">
        <v>45231</v>
      </c>
      <c r="B6856" t="s">
        <v>13036</v>
      </c>
      <c r="C6856" t="s">
        <v>13035</v>
      </c>
      <c r="D6856" t="s">
        <v>13503</v>
      </c>
      <c r="E6856" t="s">
        <v>13502</v>
      </c>
      <c r="F6856">
        <v>31203439</v>
      </c>
      <c r="G6856" t="s">
        <v>13501</v>
      </c>
      <c r="H6856" t="s">
        <v>13030</v>
      </c>
      <c r="I6856">
        <v>12.6</v>
      </c>
      <c r="J6856" t="s">
        <v>145</v>
      </c>
      <c r="K6856" t="s">
        <v>137</v>
      </c>
      <c r="L6856">
        <f>I6856*$Q$2/1000</f>
        <v>4.6620000000000003E-3</v>
      </c>
    </row>
    <row r="6857" spans="1:12">
      <c r="A6857" s="118">
        <v>45231</v>
      </c>
      <c r="B6857" t="s">
        <v>13036</v>
      </c>
      <c r="C6857" t="s">
        <v>13035</v>
      </c>
      <c r="D6857" t="s">
        <v>13376</v>
      </c>
      <c r="E6857" t="s">
        <v>13500</v>
      </c>
      <c r="F6857">
        <v>101042093</v>
      </c>
      <c r="G6857" t="s">
        <v>13428</v>
      </c>
      <c r="H6857" t="s">
        <v>13030</v>
      </c>
      <c r="I6857">
        <v>12.6</v>
      </c>
      <c r="J6857" t="s">
        <v>145</v>
      </c>
      <c r="K6857" t="s">
        <v>137</v>
      </c>
      <c r="L6857">
        <f>I6857*$Q$2/1000</f>
        <v>4.6620000000000003E-3</v>
      </c>
    </row>
    <row r="6858" spans="1:12">
      <c r="A6858" s="118">
        <v>45231</v>
      </c>
      <c r="B6858" t="s">
        <v>13036</v>
      </c>
      <c r="C6858" t="s">
        <v>13035</v>
      </c>
      <c r="D6858" t="s">
        <v>13312</v>
      </c>
      <c r="E6858" t="s">
        <v>13499</v>
      </c>
      <c r="F6858">
        <v>101027025</v>
      </c>
      <c r="G6858" t="s">
        <v>13498</v>
      </c>
      <c r="H6858" t="s">
        <v>13030</v>
      </c>
      <c r="I6858">
        <v>12.6</v>
      </c>
      <c r="J6858" t="s">
        <v>145</v>
      </c>
      <c r="K6858" t="s">
        <v>137</v>
      </c>
      <c r="L6858">
        <f>I6858*$Q$2/1000</f>
        <v>4.6620000000000003E-3</v>
      </c>
    </row>
    <row r="6859" spans="1:12">
      <c r="A6859" s="118">
        <v>45231</v>
      </c>
      <c r="B6859" t="s">
        <v>13036</v>
      </c>
      <c r="C6859" t="s">
        <v>13035</v>
      </c>
      <c r="D6859" t="s">
        <v>13497</v>
      </c>
      <c r="E6859" t="s">
        <v>13496</v>
      </c>
      <c r="F6859">
        <v>101032720</v>
      </c>
      <c r="G6859" t="s">
        <v>13495</v>
      </c>
      <c r="H6859" t="s">
        <v>13030</v>
      </c>
      <c r="I6859">
        <v>12.6</v>
      </c>
      <c r="J6859" t="s">
        <v>145</v>
      </c>
      <c r="K6859" t="s">
        <v>137</v>
      </c>
      <c r="L6859">
        <f>I6859*$Q$2/1000</f>
        <v>4.6620000000000003E-3</v>
      </c>
    </row>
    <row r="6860" spans="1:12">
      <c r="A6860" s="118">
        <v>45108</v>
      </c>
      <c r="B6860" t="s">
        <v>460</v>
      </c>
      <c r="C6860" t="s">
        <v>459</v>
      </c>
      <c r="D6860" t="s">
        <v>13494</v>
      </c>
      <c r="E6860" t="s">
        <v>13493</v>
      </c>
      <c r="F6860">
        <v>13204807</v>
      </c>
      <c r="G6860" t="s">
        <v>1050</v>
      </c>
      <c r="H6860" t="s">
        <v>455</v>
      </c>
      <c r="I6860">
        <v>103.6</v>
      </c>
      <c r="J6860" t="s">
        <v>145</v>
      </c>
      <c r="K6860" t="s">
        <v>137</v>
      </c>
      <c r="L6860">
        <f>I6860*$Q$2/100/1000</f>
        <v>3.8331999999999998E-4</v>
      </c>
    </row>
    <row r="6861" spans="1:12">
      <c r="A6861" s="118">
        <v>45231</v>
      </c>
      <c r="B6861" t="s">
        <v>13036</v>
      </c>
      <c r="C6861" t="s">
        <v>13035</v>
      </c>
      <c r="D6861" t="s">
        <v>13399</v>
      </c>
      <c r="E6861" t="s">
        <v>13492</v>
      </c>
      <c r="F6861" t="s">
        <v>13487</v>
      </c>
      <c r="G6861" t="s">
        <v>13486</v>
      </c>
      <c r="H6861" t="s">
        <v>13030</v>
      </c>
      <c r="I6861">
        <v>12.6</v>
      </c>
      <c r="J6861" t="s">
        <v>145</v>
      </c>
      <c r="K6861" t="s">
        <v>137</v>
      </c>
      <c r="L6861">
        <f>I6861*$Q$2/1000</f>
        <v>4.6620000000000003E-3</v>
      </c>
    </row>
    <row r="6862" spans="1:12">
      <c r="A6862" s="118">
        <v>45231</v>
      </c>
      <c r="B6862" t="s">
        <v>13036</v>
      </c>
      <c r="C6862" t="s">
        <v>13035</v>
      </c>
      <c r="D6862" t="s">
        <v>13230</v>
      </c>
      <c r="E6862" t="s">
        <v>13491</v>
      </c>
      <c r="F6862" t="s">
        <v>13265</v>
      </c>
      <c r="G6862" t="s">
        <v>13264</v>
      </c>
      <c r="H6862" t="s">
        <v>13030</v>
      </c>
      <c r="I6862">
        <v>12.6</v>
      </c>
      <c r="J6862" t="s">
        <v>145</v>
      </c>
      <c r="K6862" t="s">
        <v>137</v>
      </c>
      <c r="L6862">
        <f>I6862*$Q$2/1000</f>
        <v>4.6620000000000003E-3</v>
      </c>
    </row>
    <row r="6863" spans="1:12">
      <c r="A6863" s="118">
        <v>45108</v>
      </c>
      <c r="B6863" t="s">
        <v>460</v>
      </c>
      <c r="C6863" t="s">
        <v>459</v>
      </c>
      <c r="D6863" t="s">
        <v>8766</v>
      </c>
      <c r="E6863" t="s">
        <v>13490</v>
      </c>
      <c r="F6863">
        <v>13204807</v>
      </c>
      <c r="G6863" t="s">
        <v>1050</v>
      </c>
      <c r="H6863" t="s">
        <v>455</v>
      </c>
      <c r="I6863">
        <v>103.6</v>
      </c>
      <c r="J6863" t="s">
        <v>145</v>
      </c>
      <c r="K6863" t="s">
        <v>137</v>
      </c>
      <c r="L6863">
        <f>I6863*$Q$2/100/1000</f>
        <v>3.8331999999999998E-4</v>
      </c>
    </row>
    <row r="6864" spans="1:12">
      <c r="A6864" s="118">
        <v>45231</v>
      </c>
      <c r="B6864" t="s">
        <v>13036</v>
      </c>
      <c r="C6864" t="s">
        <v>13035</v>
      </c>
      <c r="D6864" t="s">
        <v>13457</v>
      </c>
      <c r="E6864" t="s">
        <v>13489</v>
      </c>
      <c r="F6864" t="s">
        <v>13316</v>
      </c>
      <c r="G6864" t="s">
        <v>13315</v>
      </c>
      <c r="H6864" t="s">
        <v>13030</v>
      </c>
      <c r="I6864">
        <v>12.6</v>
      </c>
      <c r="J6864" t="s">
        <v>145</v>
      </c>
      <c r="K6864" t="s">
        <v>137</v>
      </c>
      <c r="L6864">
        <f>I6864*$Q$2/1000</f>
        <v>4.6620000000000003E-3</v>
      </c>
    </row>
    <row r="6865" spans="1:12">
      <c r="A6865" s="118">
        <v>45231</v>
      </c>
      <c r="B6865" t="s">
        <v>13036</v>
      </c>
      <c r="C6865" t="s">
        <v>13035</v>
      </c>
      <c r="D6865" t="s">
        <v>13082</v>
      </c>
      <c r="E6865" t="s">
        <v>13488</v>
      </c>
      <c r="F6865" t="s">
        <v>13487</v>
      </c>
      <c r="G6865" t="s">
        <v>13486</v>
      </c>
      <c r="H6865" t="s">
        <v>13030</v>
      </c>
      <c r="I6865">
        <v>12.6</v>
      </c>
      <c r="J6865" t="s">
        <v>145</v>
      </c>
      <c r="K6865" t="s">
        <v>137</v>
      </c>
      <c r="L6865">
        <f>I6865*$Q$2/1000</f>
        <v>4.6620000000000003E-3</v>
      </c>
    </row>
    <row r="6866" spans="1:12">
      <c r="A6866" s="118">
        <v>45231</v>
      </c>
      <c r="B6866" t="s">
        <v>13036</v>
      </c>
      <c r="C6866" t="s">
        <v>13035</v>
      </c>
      <c r="D6866" t="s">
        <v>13485</v>
      </c>
      <c r="E6866" t="s">
        <v>13484</v>
      </c>
      <c r="F6866" t="s">
        <v>13483</v>
      </c>
      <c r="G6866" t="s">
        <v>13482</v>
      </c>
      <c r="H6866" t="s">
        <v>13030</v>
      </c>
      <c r="I6866">
        <v>12.6</v>
      </c>
      <c r="J6866" t="s">
        <v>145</v>
      </c>
      <c r="K6866" t="s">
        <v>137</v>
      </c>
      <c r="L6866">
        <f>I6866*$Q$2/1000</f>
        <v>4.6620000000000003E-3</v>
      </c>
    </row>
    <row r="6867" spans="1:12">
      <c r="A6867" s="118">
        <v>45231</v>
      </c>
      <c r="B6867" t="s">
        <v>13036</v>
      </c>
      <c r="C6867" t="s">
        <v>13035</v>
      </c>
      <c r="D6867" t="s">
        <v>13434</v>
      </c>
      <c r="E6867" t="s">
        <v>13481</v>
      </c>
      <c r="F6867">
        <v>101038517</v>
      </c>
      <c r="G6867" t="s">
        <v>13468</v>
      </c>
      <c r="H6867" t="s">
        <v>13030</v>
      </c>
      <c r="I6867">
        <v>12.6</v>
      </c>
      <c r="J6867" t="s">
        <v>145</v>
      </c>
      <c r="K6867" t="s">
        <v>137</v>
      </c>
      <c r="L6867">
        <f>I6867*$Q$2/1000</f>
        <v>4.6620000000000003E-3</v>
      </c>
    </row>
    <row r="6868" spans="1:12">
      <c r="A6868" s="118">
        <v>45108</v>
      </c>
      <c r="B6868" t="s">
        <v>261</v>
      </c>
      <c r="C6868" t="s">
        <v>260</v>
      </c>
      <c r="D6868" t="s">
        <v>9632</v>
      </c>
      <c r="E6868" t="s">
        <v>13480</v>
      </c>
      <c r="F6868">
        <v>101046950</v>
      </c>
      <c r="G6868" t="s">
        <v>13479</v>
      </c>
      <c r="H6868" t="s">
        <v>139</v>
      </c>
      <c r="I6868">
        <v>55</v>
      </c>
      <c r="J6868" t="s">
        <v>145</v>
      </c>
      <c r="K6868" t="s">
        <v>137</v>
      </c>
      <c r="L6868">
        <f>I6868*$Q$2/100/1000</f>
        <v>2.0350000000000001E-4</v>
      </c>
    </row>
    <row r="6869" spans="1:12">
      <c r="A6869" s="118">
        <v>45231</v>
      </c>
      <c r="B6869" t="s">
        <v>13036</v>
      </c>
      <c r="C6869" t="s">
        <v>13035</v>
      </c>
      <c r="D6869" t="s">
        <v>13217</v>
      </c>
      <c r="E6869" t="s">
        <v>13478</v>
      </c>
      <c r="F6869">
        <v>5145039</v>
      </c>
      <c r="G6869" t="s">
        <v>13477</v>
      </c>
      <c r="H6869" t="s">
        <v>13030</v>
      </c>
      <c r="I6869">
        <v>12.6</v>
      </c>
      <c r="J6869" t="s">
        <v>145</v>
      </c>
      <c r="K6869" t="s">
        <v>137</v>
      </c>
      <c r="L6869">
        <f>I6869*$Q$2/1000</f>
        <v>4.6620000000000003E-3</v>
      </c>
    </row>
    <row r="6870" spans="1:12">
      <c r="A6870" s="118">
        <v>45231</v>
      </c>
      <c r="B6870" t="s">
        <v>13036</v>
      </c>
      <c r="C6870" t="s">
        <v>13035</v>
      </c>
      <c r="D6870" t="s">
        <v>13362</v>
      </c>
      <c r="E6870" t="s">
        <v>13476</v>
      </c>
      <c r="F6870">
        <v>101033092</v>
      </c>
      <c r="G6870" t="s">
        <v>13142</v>
      </c>
      <c r="H6870" t="s">
        <v>13030</v>
      </c>
      <c r="I6870">
        <v>12.6</v>
      </c>
      <c r="J6870" t="s">
        <v>145</v>
      </c>
      <c r="K6870" t="s">
        <v>137</v>
      </c>
      <c r="L6870">
        <f>I6870*$Q$2/1000</f>
        <v>4.6620000000000003E-3</v>
      </c>
    </row>
    <row r="6871" spans="1:12">
      <c r="A6871" s="118">
        <v>45108</v>
      </c>
      <c r="B6871" t="s">
        <v>261</v>
      </c>
      <c r="C6871" t="s">
        <v>260</v>
      </c>
      <c r="D6871" t="s">
        <v>9632</v>
      </c>
      <c r="E6871" t="s">
        <v>13475</v>
      </c>
      <c r="F6871">
        <v>34208660</v>
      </c>
      <c r="G6871" t="s">
        <v>13474</v>
      </c>
      <c r="H6871" t="s">
        <v>139</v>
      </c>
      <c r="I6871">
        <v>55</v>
      </c>
      <c r="J6871" t="s">
        <v>145</v>
      </c>
      <c r="K6871" t="s">
        <v>137</v>
      </c>
      <c r="L6871">
        <f>I6871*$Q$2/100/1000</f>
        <v>2.0350000000000001E-4</v>
      </c>
    </row>
    <row r="6872" spans="1:12">
      <c r="A6872" s="118">
        <v>45231</v>
      </c>
      <c r="B6872" t="s">
        <v>13036</v>
      </c>
      <c r="C6872" t="s">
        <v>13035</v>
      </c>
      <c r="D6872" t="s">
        <v>13473</v>
      </c>
      <c r="E6872" t="s">
        <v>13472</v>
      </c>
      <c r="F6872" t="s">
        <v>13471</v>
      </c>
      <c r="G6872" t="s">
        <v>13470</v>
      </c>
      <c r="H6872" t="s">
        <v>13030</v>
      </c>
      <c r="I6872">
        <v>12.6</v>
      </c>
      <c r="J6872" t="s">
        <v>145</v>
      </c>
      <c r="K6872" t="s">
        <v>137</v>
      </c>
      <c r="L6872">
        <f>I6872*$Q$2/1000</f>
        <v>4.6620000000000003E-3</v>
      </c>
    </row>
    <row r="6873" spans="1:12">
      <c r="A6873" s="118">
        <v>45231</v>
      </c>
      <c r="B6873" t="s">
        <v>13036</v>
      </c>
      <c r="C6873" t="s">
        <v>13035</v>
      </c>
      <c r="D6873" t="s">
        <v>13115</v>
      </c>
      <c r="E6873" t="s">
        <v>13469</v>
      </c>
      <c r="F6873">
        <v>101038517</v>
      </c>
      <c r="G6873" t="s">
        <v>13468</v>
      </c>
      <c r="H6873" t="s">
        <v>13030</v>
      </c>
      <c r="I6873">
        <v>12.6</v>
      </c>
      <c r="J6873" t="s">
        <v>145</v>
      </c>
      <c r="K6873" t="s">
        <v>137</v>
      </c>
      <c r="L6873">
        <f>I6873*$Q$2/1000</f>
        <v>4.6620000000000003E-3</v>
      </c>
    </row>
    <row r="6874" spans="1:12">
      <c r="A6874" s="118">
        <v>45231</v>
      </c>
      <c r="B6874" t="s">
        <v>13036</v>
      </c>
      <c r="C6874" t="s">
        <v>13035</v>
      </c>
      <c r="D6874" t="s">
        <v>13453</v>
      </c>
      <c r="E6874" t="s">
        <v>13467</v>
      </c>
      <c r="F6874" t="s">
        <v>13466</v>
      </c>
      <c r="G6874" t="s">
        <v>13465</v>
      </c>
      <c r="H6874" t="s">
        <v>13030</v>
      </c>
      <c r="I6874">
        <v>12.6</v>
      </c>
      <c r="J6874" t="s">
        <v>145</v>
      </c>
      <c r="K6874" t="s">
        <v>137</v>
      </c>
      <c r="L6874">
        <f>I6874*$Q$2/1000</f>
        <v>4.6620000000000003E-3</v>
      </c>
    </row>
    <row r="6875" spans="1:12">
      <c r="A6875" s="118">
        <v>45231</v>
      </c>
      <c r="B6875" t="s">
        <v>13036</v>
      </c>
      <c r="C6875" t="s">
        <v>13035</v>
      </c>
      <c r="D6875" t="s">
        <v>13464</v>
      </c>
      <c r="E6875" t="s">
        <v>13463</v>
      </c>
      <c r="F6875" t="s">
        <v>13462</v>
      </c>
      <c r="G6875" t="s">
        <v>13461</v>
      </c>
      <c r="H6875" t="s">
        <v>13030</v>
      </c>
      <c r="I6875">
        <v>12.6</v>
      </c>
      <c r="J6875" t="s">
        <v>145</v>
      </c>
      <c r="K6875" t="s">
        <v>137</v>
      </c>
      <c r="L6875">
        <f>I6875*$Q$2/1000</f>
        <v>4.6620000000000003E-3</v>
      </c>
    </row>
    <row r="6876" spans="1:12">
      <c r="A6876" s="118">
        <v>45231</v>
      </c>
      <c r="B6876" t="s">
        <v>13036</v>
      </c>
      <c r="C6876" t="s">
        <v>13035</v>
      </c>
      <c r="D6876" t="s">
        <v>13075</v>
      </c>
      <c r="E6876" t="s">
        <v>13460</v>
      </c>
      <c r="F6876">
        <v>21201414</v>
      </c>
      <c r="G6876" t="s">
        <v>12159</v>
      </c>
      <c r="H6876" t="s">
        <v>13030</v>
      </c>
      <c r="I6876">
        <v>12.6</v>
      </c>
      <c r="J6876" t="s">
        <v>145</v>
      </c>
      <c r="K6876" t="s">
        <v>137</v>
      </c>
      <c r="L6876">
        <f>I6876*$Q$2/1000</f>
        <v>4.6620000000000003E-3</v>
      </c>
    </row>
    <row r="6877" spans="1:12">
      <c r="A6877" s="118">
        <v>45231</v>
      </c>
      <c r="B6877" t="s">
        <v>13036</v>
      </c>
      <c r="C6877" t="s">
        <v>13035</v>
      </c>
      <c r="D6877" t="s">
        <v>13362</v>
      </c>
      <c r="E6877" t="s">
        <v>13459</v>
      </c>
      <c r="F6877">
        <v>101026669</v>
      </c>
      <c r="G6877" t="s">
        <v>13458</v>
      </c>
      <c r="H6877" t="s">
        <v>13030</v>
      </c>
      <c r="I6877">
        <v>12.6</v>
      </c>
      <c r="J6877" t="s">
        <v>145</v>
      </c>
      <c r="K6877" t="s">
        <v>137</v>
      </c>
      <c r="L6877">
        <f>I6877*$Q$2/1000</f>
        <v>4.6620000000000003E-3</v>
      </c>
    </row>
    <row r="6878" spans="1:12">
      <c r="A6878" s="118">
        <v>45231</v>
      </c>
      <c r="B6878" t="s">
        <v>13036</v>
      </c>
      <c r="C6878" t="s">
        <v>13035</v>
      </c>
      <c r="D6878" t="s">
        <v>13457</v>
      </c>
      <c r="E6878" t="s">
        <v>13456</v>
      </c>
      <c r="F6878">
        <v>57207371</v>
      </c>
      <c r="G6878" t="s">
        <v>13455</v>
      </c>
      <c r="H6878" t="s">
        <v>13030</v>
      </c>
      <c r="I6878">
        <v>12.6</v>
      </c>
      <c r="J6878" t="s">
        <v>145</v>
      </c>
      <c r="K6878" t="s">
        <v>137</v>
      </c>
      <c r="L6878">
        <f>I6878*$Q$2/1000</f>
        <v>4.6620000000000003E-3</v>
      </c>
    </row>
    <row r="6879" spans="1:12">
      <c r="A6879" s="118">
        <v>45231</v>
      </c>
      <c r="B6879" t="s">
        <v>13036</v>
      </c>
      <c r="C6879" t="s">
        <v>13035</v>
      </c>
      <c r="D6879" t="s">
        <v>13376</v>
      </c>
      <c r="E6879" t="s">
        <v>13454</v>
      </c>
      <c r="F6879">
        <v>101042174</v>
      </c>
      <c r="G6879" t="s">
        <v>13358</v>
      </c>
      <c r="H6879" t="s">
        <v>13030</v>
      </c>
      <c r="I6879">
        <v>12.6</v>
      </c>
      <c r="J6879" t="s">
        <v>145</v>
      </c>
      <c r="K6879" t="s">
        <v>137</v>
      </c>
      <c r="L6879">
        <f>I6879*$Q$2/1000</f>
        <v>4.6620000000000003E-3</v>
      </c>
    </row>
    <row r="6880" spans="1:12">
      <c r="A6880" s="118">
        <v>45231</v>
      </c>
      <c r="B6880" t="s">
        <v>13036</v>
      </c>
      <c r="C6880" t="s">
        <v>13035</v>
      </c>
      <c r="D6880" t="s">
        <v>13453</v>
      </c>
      <c r="E6880" t="s">
        <v>13452</v>
      </c>
      <c r="F6880">
        <v>34204624</v>
      </c>
      <c r="G6880" t="s">
        <v>13351</v>
      </c>
      <c r="H6880" t="s">
        <v>13030</v>
      </c>
      <c r="I6880">
        <v>12.6</v>
      </c>
      <c r="J6880" t="s">
        <v>145</v>
      </c>
      <c r="K6880" t="s">
        <v>137</v>
      </c>
      <c r="L6880">
        <f>I6880*$Q$2/1000</f>
        <v>4.6620000000000003E-3</v>
      </c>
    </row>
    <row r="6881" spans="1:12">
      <c r="A6881" s="118">
        <v>45231</v>
      </c>
      <c r="B6881" t="s">
        <v>13036</v>
      </c>
      <c r="C6881" t="s">
        <v>13035</v>
      </c>
      <c r="D6881" t="s">
        <v>13150</v>
      </c>
      <c r="E6881" t="s">
        <v>13451</v>
      </c>
      <c r="F6881" t="s">
        <v>13450</v>
      </c>
      <c r="G6881" t="s">
        <v>13449</v>
      </c>
      <c r="H6881" t="s">
        <v>13030</v>
      </c>
      <c r="I6881">
        <v>12.6</v>
      </c>
      <c r="J6881" t="s">
        <v>145</v>
      </c>
      <c r="K6881" t="s">
        <v>137</v>
      </c>
      <c r="L6881">
        <f>I6881*$Q$2/1000</f>
        <v>4.6620000000000003E-3</v>
      </c>
    </row>
    <row r="6882" spans="1:12">
      <c r="A6882" s="118">
        <v>45231</v>
      </c>
      <c r="B6882" t="s">
        <v>13036</v>
      </c>
      <c r="C6882" t="s">
        <v>13035</v>
      </c>
      <c r="D6882" t="s">
        <v>13343</v>
      </c>
      <c r="E6882" t="s">
        <v>13448</v>
      </c>
      <c r="F6882" t="s">
        <v>13447</v>
      </c>
      <c r="G6882" t="s">
        <v>13446</v>
      </c>
      <c r="H6882" t="s">
        <v>13030</v>
      </c>
      <c r="I6882">
        <v>12.6</v>
      </c>
      <c r="J6882" t="s">
        <v>145</v>
      </c>
      <c r="K6882" t="s">
        <v>137</v>
      </c>
      <c r="L6882">
        <f>I6882*$Q$2/1000</f>
        <v>4.6620000000000003E-3</v>
      </c>
    </row>
    <row r="6883" spans="1:12">
      <c r="A6883" s="118">
        <v>45108</v>
      </c>
      <c r="B6883" t="s">
        <v>180</v>
      </c>
      <c r="C6883" t="s">
        <v>179</v>
      </c>
      <c r="D6883" t="s">
        <v>13445</v>
      </c>
      <c r="E6883" t="s">
        <v>13444</v>
      </c>
      <c r="F6883" t="s">
        <v>13443</v>
      </c>
      <c r="G6883" t="s">
        <v>13442</v>
      </c>
      <c r="H6883" t="s">
        <v>174</v>
      </c>
      <c r="I6883">
        <v>3154</v>
      </c>
      <c r="J6883" t="s">
        <v>173</v>
      </c>
      <c r="K6883" t="s">
        <v>172</v>
      </c>
      <c r="L6883">
        <f>I6883*$Q$3/(1000/0.1)</f>
        <v>1.0118031999999999E-2</v>
      </c>
    </row>
    <row r="6884" spans="1:12">
      <c r="A6884" s="118">
        <v>45231</v>
      </c>
      <c r="B6884" t="s">
        <v>13036</v>
      </c>
      <c r="C6884" t="s">
        <v>13035</v>
      </c>
      <c r="D6884" t="s">
        <v>13441</v>
      </c>
      <c r="E6884" t="s">
        <v>13440</v>
      </c>
      <c r="F6884">
        <v>101018379</v>
      </c>
      <c r="G6884" t="s">
        <v>13439</v>
      </c>
      <c r="H6884" t="s">
        <v>13030</v>
      </c>
      <c r="I6884">
        <v>12.6</v>
      </c>
      <c r="J6884" t="s">
        <v>145</v>
      </c>
      <c r="K6884" t="s">
        <v>137</v>
      </c>
      <c r="L6884">
        <f>I6884*$Q$2/1000</f>
        <v>4.6620000000000003E-3</v>
      </c>
    </row>
    <row r="6885" spans="1:12">
      <c r="A6885" s="118">
        <v>45231</v>
      </c>
      <c r="B6885" t="s">
        <v>13036</v>
      </c>
      <c r="C6885" t="s">
        <v>13035</v>
      </c>
      <c r="D6885" t="s">
        <v>13438</v>
      </c>
      <c r="E6885" t="s">
        <v>13437</v>
      </c>
      <c r="F6885" t="s">
        <v>13436</v>
      </c>
      <c r="G6885" t="s">
        <v>13435</v>
      </c>
      <c r="H6885" t="s">
        <v>13030</v>
      </c>
      <c r="I6885">
        <v>12.6</v>
      </c>
      <c r="J6885" t="s">
        <v>145</v>
      </c>
      <c r="K6885" t="s">
        <v>137</v>
      </c>
      <c r="L6885">
        <f>I6885*$Q$2/1000</f>
        <v>4.6620000000000003E-3</v>
      </c>
    </row>
    <row r="6886" spans="1:12">
      <c r="A6886" s="118">
        <v>45231</v>
      </c>
      <c r="B6886" t="s">
        <v>13036</v>
      </c>
      <c r="C6886" t="s">
        <v>13035</v>
      </c>
      <c r="D6886" t="s">
        <v>13434</v>
      </c>
      <c r="E6886" t="s">
        <v>13433</v>
      </c>
      <c r="F6886">
        <v>101023014</v>
      </c>
      <c r="G6886" t="s">
        <v>9675</v>
      </c>
      <c r="H6886" t="s">
        <v>13030</v>
      </c>
      <c r="I6886">
        <v>12.6</v>
      </c>
      <c r="J6886" t="s">
        <v>145</v>
      </c>
      <c r="K6886" t="s">
        <v>137</v>
      </c>
      <c r="L6886">
        <f>I6886*$Q$2/1000</f>
        <v>4.6620000000000003E-3</v>
      </c>
    </row>
    <row r="6887" spans="1:12">
      <c r="A6887" s="118">
        <v>45231</v>
      </c>
      <c r="B6887" t="s">
        <v>13036</v>
      </c>
      <c r="C6887" t="s">
        <v>13035</v>
      </c>
      <c r="D6887" t="s">
        <v>13236</v>
      </c>
      <c r="E6887" t="s">
        <v>13432</v>
      </c>
      <c r="F6887" t="s">
        <v>13431</v>
      </c>
      <c r="G6887" t="s">
        <v>13430</v>
      </c>
      <c r="H6887" t="s">
        <v>13030</v>
      </c>
      <c r="I6887">
        <v>12.6</v>
      </c>
      <c r="J6887" t="s">
        <v>145</v>
      </c>
      <c r="K6887" t="s">
        <v>137</v>
      </c>
      <c r="L6887">
        <f>I6887*$Q$2/1000</f>
        <v>4.6620000000000003E-3</v>
      </c>
    </row>
    <row r="6888" spans="1:12">
      <c r="A6888" s="118">
        <v>45231</v>
      </c>
      <c r="B6888" t="s">
        <v>13036</v>
      </c>
      <c r="C6888" t="s">
        <v>13035</v>
      </c>
      <c r="D6888" t="s">
        <v>13376</v>
      </c>
      <c r="E6888" t="s">
        <v>13429</v>
      </c>
      <c r="F6888">
        <v>101042093</v>
      </c>
      <c r="G6888" t="s">
        <v>13428</v>
      </c>
      <c r="H6888" t="s">
        <v>13030</v>
      </c>
      <c r="I6888">
        <v>12.6</v>
      </c>
      <c r="J6888" t="s">
        <v>145</v>
      </c>
      <c r="K6888" t="s">
        <v>137</v>
      </c>
      <c r="L6888">
        <f>I6888*$Q$2/1000</f>
        <v>4.6620000000000003E-3</v>
      </c>
    </row>
    <row r="6889" spans="1:12">
      <c r="A6889" s="118">
        <v>45108</v>
      </c>
      <c r="B6889" t="s">
        <v>460</v>
      </c>
      <c r="C6889" t="s">
        <v>459</v>
      </c>
      <c r="D6889" t="s">
        <v>13427</v>
      </c>
      <c r="E6889" t="s">
        <v>13426</v>
      </c>
      <c r="F6889" t="s">
        <v>13425</v>
      </c>
      <c r="G6889" t="s">
        <v>13424</v>
      </c>
      <c r="H6889" t="s">
        <v>455</v>
      </c>
      <c r="I6889">
        <v>103.6</v>
      </c>
      <c r="J6889" t="s">
        <v>145</v>
      </c>
      <c r="K6889" t="s">
        <v>137</v>
      </c>
      <c r="L6889">
        <f>I6889*$Q$2/100/1000</f>
        <v>3.8331999999999998E-4</v>
      </c>
    </row>
    <row r="6890" spans="1:12">
      <c r="A6890" s="118">
        <v>45108</v>
      </c>
      <c r="B6890" t="s">
        <v>460</v>
      </c>
      <c r="C6890" t="s">
        <v>459</v>
      </c>
      <c r="D6890" t="s">
        <v>4410</v>
      </c>
      <c r="E6890" t="s">
        <v>13423</v>
      </c>
      <c r="F6890">
        <v>51206612</v>
      </c>
      <c r="G6890" t="s">
        <v>13108</v>
      </c>
      <c r="H6890" t="s">
        <v>455</v>
      </c>
      <c r="I6890">
        <v>103.6</v>
      </c>
      <c r="J6890" t="s">
        <v>145</v>
      </c>
      <c r="K6890" t="s">
        <v>137</v>
      </c>
      <c r="L6890">
        <f>I6890*$Q$2/100/1000</f>
        <v>3.8331999999999998E-4</v>
      </c>
    </row>
    <row r="6891" spans="1:12">
      <c r="A6891" s="118">
        <v>45231</v>
      </c>
      <c r="B6891" t="s">
        <v>13036</v>
      </c>
      <c r="C6891" t="s">
        <v>13035</v>
      </c>
      <c r="D6891" t="s">
        <v>13422</v>
      </c>
      <c r="E6891" t="s">
        <v>13421</v>
      </c>
      <c r="F6891">
        <v>42205754</v>
      </c>
      <c r="G6891" t="s">
        <v>13119</v>
      </c>
      <c r="H6891" t="s">
        <v>13030</v>
      </c>
      <c r="I6891">
        <v>12.6</v>
      </c>
      <c r="J6891" t="s">
        <v>145</v>
      </c>
      <c r="K6891" t="s">
        <v>137</v>
      </c>
      <c r="L6891">
        <f>I6891*$Q$2/1000</f>
        <v>4.6620000000000003E-3</v>
      </c>
    </row>
    <row r="6892" spans="1:12">
      <c r="A6892" s="118">
        <v>45231</v>
      </c>
      <c r="B6892" t="s">
        <v>13036</v>
      </c>
      <c r="C6892" t="s">
        <v>13035</v>
      </c>
      <c r="D6892" t="s">
        <v>13324</v>
      </c>
      <c r="E6892" t="s">
        <v>13420</v>
      </c>
      <c r="F6892" t="s">
        <v>13419</v>
      </c>
      <c r="G6892" t="s">
        <v>13418</v>
      </c>
      <c r="H6892" t="s">
        <v>13030</v>
      </c>
      <c r="I6892">
        <v>12.6</v>
      </c>
      <c r="J6892" t="s">
        <v>145</v>
      </c>
      <c r="K6892" t="s">
        <v>137</v>
      </c>
      <c r="L6892">
        <f>I6892*$Q$2/1000</f>
        <v>4.6620000000000003E-3</v>
      </c>
    </row>
    <row r="6893" spans="1:12">
      <c r="A6893" s="118">
        <v>45231</v>
      </c>
      <c r="B6893" t="s">
        <v>13036</v>
      </c>
      <c r="C6893" t="s">
        <v>13035</v>
      </c>
      <c r="D6893" t="s">
        <v>13417</v>
      </c>
      <c r="E6893" t="s">
        <v>13416</v>
      </c>
      <c r="F6893">
        <v>23202445</v>
      </c>
      <c r="G6893" t="s">
        <v>13415</v>
      </c>
      <c r="H6893" t="s">
        <v>13030</v>
      </c>
      <c r="I6893">
        <v>12.6</v>
      </c>
      <c r="J6893" t="s">
        <v>145</v>
      </c>
      <c r="K6893" t="s">
        <v>137</v>
      </c>
      <c r="L6893">
        <f>I6893*$Q$2/1000</f>
        <v>4.6620000000000003E-3</v>
      </c>
    </row>
    <row r="6894" spans="1:12">
      <c r="A6894" s="118">
        <v>45231</v>
      </c>
      <c r="B6894" t="s">
        <v>13036</v>
      </c>
      <c r="C6894" t="s">
        <v>13035</v>
      </c>
      <c r="D6894" t="s">
        <v>13357</v>
      </c>
      <c r="E6894" t="s">
        <v>13414</v>
      </c>
      <c r="F6894" t="s">
        <v>13092</v>
      </c>
      <c r="G6894" t="s">
        <v>13091</v>
      </c>
      <c r="H6894" t="s">
        <v>13030</v>
      </c>
      <c r="I6894">
        <v>12.6</v>
      </c>
      <c r="J6894" t="s">
        <v>145</v>
      </c>
      <c r="K6894" t="s">
        <v>137</v>
      </c>
      <c r="L6894">
        <f>I6894*$Q$2/1000</f>
        <v>4.6620000000000003E-3</v>
      </c>
    </row>
    <row r="6895" spans="1:12">
      <c r="A6895" s="118">
        <v>45231</v>
      </c>
      <c r="B6895" t="s">
        <v>13036</v>
      </c>
      <c r="C6895" t="s">
        <v>13035</v>
      </c>
      <c r="D6895" t="s">
        <v>13047</v>
      </c>
      <c r="E6895" t="s">
        <v>13413</v>
      </c>
      <c r="F6895" t="s">
        <v>13045</v>
      </c>
      <c r="G6895" t="s">
        <v>13044</v>
      </c>
      <c r="H6895" t="s">
        <v>13030</v>
      </c>
      <c r="I6895">
        <v>12.6</v>
      </c>
      <c r="J6895" t="s">
        <v>145</v>
      </c>
      <c r="K6895" t="s">
        <v>137</v>
      </c>
      <c r="L6895">
        <f>I6895*$Q$2/1000</f>
        <v>4.6620000000000003E-3</v>
      </c>
    </row>
    <row r="6896" spans="1:12">
      <c r="A6896" s="118">
        <v>45231</v>
      </c>
      <c r="B6896" t="s">
        <v>13036</v>
      </c>
      <c r="C6896" t="s">
        <v>13035</v>
      </c>
      <c r="D6896" t="s">
        <v>13230</v>
      </c>
      <c r="E6896" t="s">
        <v>13412</v>
      </c>
      <c r="F6896" t="s">
        <v>13228</v>
      </c>
      <c r="G6896" t="s">
        <v>13227</v>
      </c>
      <c r="H6896" t="s">
        <v>13030</v>
      </c>
      <c r="I6896">
        <v>12.6</v>
      </c>
      <c r="J6896" t="s">
        <v>145</v>
      </c>
      <c r="K6896" t="s">
        <v>137</v>
      </c>
      <c r="L6896">
        <f>I6896*$Q$2/1000</f>
        <v>4.6620000000000003E-3</v>
      </c>
    </row>
    <row r="6897" spans="1:12">
      <c r="A6897" s="118">
        <v>45231</v>
      </c>
      <c r="B6897" t="s">
        <v>13036</v>
      </c>
      <c r="C6897" t="s">
        <v>13035</v>
      </c>
      <c r="D6897" t="s">
        <v>13411</v>
      </c>
      <c r="E6897" t="s">
        <v>13410</v>
      </c>
      <c r="F6897">
        <v>101033561</v>
      </c>
      <c r="G6897" t="s">
        <v>13409</v>
      </c>
      <c r="H6897" t="s">
        <v>13030</v>
      </c>
      <c r="I6897">
        <v>12.6</v>
      </c>
      <c r="J6897" t="s">
        <v>145</v>
      </c>
      <c r="K6897" t="s">
        <v>137</v>
      </c>
      <c r="L6897">
        <f>I6897*$Q$2/1000</f>
        <v>4.6620000000000003E-3</v>
      </c>
    </row>
    <row r="6898" spans="1:12">
      <c r="A6898" s="118">
        <v>45231</v>
      </c>
      <c r="B6898" t="s">
        <v>13036</v>
      </c>
      <c r="C6898" t="s">
        <v>13035</v>
      </c>
      <c r="D6898" t="s">
        <v>13408</v>
      </c>
      <c r="E6898" t="s">
        <v>13407</v>
      </c>
      <c r="F6898" t="s">
        <v>13406</v>
      </c>
      <c r="G6898" t="s">
        <v>13405</v>
      </c>
      <c r="H6898" t="s">
        <v>13030</v>
      </c>
      <c r="I6898">
        <v>12.6</v>
      </c>
      <c r="J6898" t="s">
        <v>145</v>
      </c>
      <c r="K6898" t="s">
        <v>137</v>
      </c>
      <c r="L6898">
        <f>I6898*$Q$2/1000</f>
        <v>4.6620000000000003E-3</v>
      </c>
    </row>
    <row r="6899" spans="1:12">
      <c r="A6899" s="118">
        <v>45231</v>
      </c>
      <c r="B6899" t="s">
        <v>13036</v>
      </c>
      <c r="C6899" t="s">
        <v>13035</v>
      </c>
      <c r="D6899" t="s">
        <v>13396</v>
      </c>
      <c r="E6899" t="s">
        <v>13404</v>
      </c>
      <c r="F6899" t="s">
        <v>13394</v>
      </c>
      <c r="G6899" t="s">
        <v>13393</v>
      </c>
      <c r="H6899" t="s">
        <v>13030</v>
      </c>
      <c r="I6899">
        <v>12.6</v>
      </c>
      <c r="J6899" t="s">
        <v>145</v>
      </c>
      <c r="K6899" t="s">
        <v>137</v>
      </c>
      <c r="L6899">
        <f>I6899*$Q$2/1000</f>
        <v>4.6620000000000003E-3</v>
      </c>
    </row>
    <row r="6900" spans="1:12">
      <c r="A6900" s="118">
        <v>45231</v>
      </c>
      <c r="B6900" t="s">
        <v>13036</v>
      </c>
      <c r="C6900" t="s">
        <v>13035</v>
      </c>
      <c r="D6900" t="s">
        <v>13051</v>
      </c>
      <c r="E6900" t="s">
        <v>13403</v>
      </c>
      <c r="F6900">
        <v>30202001</v>
      </c>
      <c r="G6900" t="s">
        <v>13402</v>
      </c>
      <c r="H6900" t="s">
        <v>13030</v>
      </c>
      <c r="I6900">
        <v>12.6</v>
      </c>
      <c r="J6900" t="s">
        <v>145</v>
      </c>
      <c r="K6900" t="s">
        <v>137</v>
      </c>
      <c r="L6900">
        <f>I6900*$Q$2/1000</f>
        <v>4.6620000000000003E-3</v>
      </c>
    </row>
    <row r="6901" spans="1:12">
      <c r="A6901" s="118">
        <v>45231</v>
      </c>
      <c r="B6901" t="s">
        <v>13036</v>
      </c>
      <c r="C6901" t="s">
        <v>13035</v>
      </c>
      <c r="D6901" t="s">
        <v>13357</v>
      </c>
      <c r="E6901" t="s">
        <v>13401</v>
      </c>
      <c r="F6901">
        <v>101033093</v>
      </c>
      <c r="G6901" t="s">
        <v>13400</v>
      </c>
      <c r="H6901" t="s">
        <v>13030</v>
      </c>
      <c r="I6901">
        <v>12.6</v>
      </c>
      <c r="J6901" t="s">
        <v>145</v>
      </c>
      <c r="K6901" t="s">
        <v>137</v>
      </c>
      <c r="L6901">
        <f>I6901*$Q$2/1000</f>
        <v>4.6620000000000003E-3</v>
      </c>
    </row>
    <row r="6902" spans="1:12">
      <c r="A6902" s="118">
        <v>45231</v>
      </c>
      <c r="B6902" t="s">
        <v>13036</v>
      </c>
      <c r="C6902" t="s">
        <v>13035</v>
      </c>
      <c r="D6902" t="s">
        <v>13399</v>
      </c>
      <c r="E6902" t="s">
        <v>13398</v>
      </c>
      <c r="F6902" t="s">
        <v>13238</v>
      </c>
      <c r="G6902" t="s">
        <v>13237</v>
      </c>
      <c r="H6902" t="s">
        <v>13030</v>
      </c>
      <c r="I6902">
        <v>12.6</v>
      </c>
      <c r="J6902" t="s">
        <v>145</v>
      </c>
      <c r="K6902" t="s">
        <v>137</v>
      </c>
      <c r="L6902">
        <f>I6902*$Q$2/1000</f>
        <v>4.6620000000000003E-3</v>
      </c>
    </row>
    <row r="6903" spans="1:12">
      <c r="A6903" s="118">
        <v>45231</v>
      </c>
      <c r="B6903" t="s">
        <v>13036</v>
      </c>
      <c r="C6903" t="s">
        <v>13035</v>
      </c>
      <c r="D6903" t="s">
        <v>13187</v>
      </c>
      <c r="E6903" t="s">
        <v>13397</v>
      </c>
      <c r="F6903" t="s">
        <v>13185</v>
      </c>
      <c r="G6903" t="s">
        <v>13184</v>
      </c>
      <c r="H6903" t="s">
        <v>13030</v>
      </c>
      <c r="I6903">
        <v>12.6</v>
      </c>
      <c r="J6903" t="s">
        <v>145</v>
      </c>
      <c r="K6903" t="s">
        <v>137</v>
      </c>
      <c r="L6903">
        <f>I6903*$Q$2/1000</f>
        <v>4.6620000000000003E-3</v>
      </c>
    </row>
    <row r="6904" spans="1:12">
      <c r="A6904" s="118">
        <v>45231</v>
      </c>
      <c r="B6904" t="s">
        <v>13036</v>
      </c>
      <c r="C6904" t="s">
        <v>13035</v>
      </c>
      <c r="D6904" t="s">
        <v>13396</v>
      </c>
      <c r="E6904" t="s">
        <v>13395</v>
      </c>
      <c r="F6904" t="s">
        <v>13394</v>
      </c>
      <c r="G6904" t="s">
        <v>13393</v>
      </c>
      <c r="H6904" t="s">
        <v>13030</v>
      </c>
      <c r="I6904">
        <v>12.6</v>
      </c>
      <c r="J6904" t="s">
        <v>145</v>
      </c>
      <c r="K6904" t="s">
        <v>137</v>
      </c>
      <c r="L6904">
        <f>I6904*$Q$2/1000</f>
        <v>4.6620000000000003E-3</v>
      </c>
    </row>
    <row r="6905" spans="1:12">
      <c r="A6905" s="118">
        <v>45231</v>
      </c>
      <c r="B6905" t="s">
        <v>13036</v>
      </c>
      <c r="C6905" t="s">
        <v>13035</v>
      </c>
      <c r="D6905" t="s">
        <v>13115</v>
      </c>
      <c r="E6905" t="s">
        <v>13392</v>
      </c>
      <c r="F6905">
        <v>101043692</v>
      </c>
      <c r="G6905" t="s">
        <v>13113</v>
      </c>
      <c r="H6905" t="s">
        <v>13030</v>
      </c>
      <c r="I6905">
        <v>12.6</v>
      </c>
      <c r="J6905" t="s">
        <v>145</v>
      </c>
      <c r="K6905" t="s">
        <v>137</v>
      </c>
      <c r="L6905">
        <f>I6905*$Q$2/1000</f>
        <v>4.6620000000000003E-3</v>
      </c>
    </row>
    <row r="6906" spans="1:12">
      <c r="A6906" s="118">
        <v>45231</v>
      </c>
      <c r="B6906" t="s">
        <v>13036</v>
      </c>
      <c r="C6906" t="s">
        <v>13035</v>
      </c>
      <c r="D6906" t="s">
        <v>13391</v>
      </c>
      <c r="E6906" t="s">
        <v>13390</v>
      </c>
      <c r="F6906" t="s">
        <v>13389</v>
      </c>
      <c r="G6906" t="s">
        <v>13388</v>
      </c>
      <c r="H6906" t="s">
        <v>13030</v>
      </c>
      <c r="I6906">
        <v>12.6</v>
      </c>
      <c r="J6906" t="s">
        <v>145</v>
      </c>
      <c r="K6906" t="s">
        <v>137</v>
      </c>
      <c r="L6906">
        <f>I6906*$Q$2/1000</f>
        <v>4.6620000000000003E-3</v>
      </c>
    </row>
    <row r="6907" spans="1:12">
      <c r="A6907" s="118">
        <v>45231</v>
      </c>
      <c r="B6907" t="s">
        <v>13036</v>
      </c>
      <c r="C6907" t="s">
        <v>13035</v>
      </c>
      <c r="D6907" t="s">
        <v>13112</v>
      </c>
      <c r="E6907" t="s">
        <v>13387</v>
      </c>
      <c r="F6907">
        <v>101023014</v>
      </c>
      <c r="G6907" t="s">
        <v>9675</v>
      </c>
      <c r="H6907" t="s">
        <v>13030</v>
      </c>
      <c r="I6907">
        <v>12.6</v>
      </c>
      <c r="J6907" t="s">
        <v>145</v>
      </c>
      <c r="K6907" t="s">
        <v>137</v>
      </c>
      <c r="L6907">
        <f>I6907*$Q$2/1000</f>
        <v>4.6620000000000003E-3</v>
      </c>
    </row>
    <row r="6908" spans="1:12">
      <c r="A6908" s="118">
        <v>45231</v>
      </c>
      <c r="B6908" t="s">
        <v>13036</v>
      </c>
      <c r="C6908" t="s">
        <v>13035</v>
      </c>
      <c r="D6908" t="s">
        <v>13089</v>
      </c>
      <c r="E6908" t="s">
        <v>13386</v>
      </c>
      <c r="F6908">
        <v>101038222</v>
      </c>
      <c r="G6908" t="s">
        <v>13385</v>
      </c>
      <c r="H6908" t="s">
        <v>13030</v>
      </c>
      <c r="I6908">
        <v>12.6</v>
      </c>
      <c r="J6908" t="s">
        <v>145</v>
      </c>
      <c r="K6908" t="s">
        <v>137</v>
      </c>
      <c r="L6908">
        <f>I6908*$Q$2/1000</f>
        <v>4.6620000000000003E-3</v>
      </c>
    </row>
    <row r="6909" spans="1:12">
      <c r="A6909" s="118">
        <v>45231</v>
      </c>
      <c r="B6909" t="s">
        <v>13036</v>
      </c>
      <c r="C6909" t="s">
        <v>13035</v>
      </c>
      <c r="D6909" t="s">
        <v>13384</v>
      </c>
      <c r="E6909" t="s">
        <v>13383</v>
      </c>
      <c r="F6909">
        <v>34205232</v>
      </c>
      <c r="G6909" t="s">
        <v>13382</v>
      </c>
      <c r="H6909" t="s">
        <v>13030</v>
      </c>
      <c r="I6909">
        <v>12.6</v>
      </c>
      <c r="J6909" t="s">
        <v>145</v>
      </c>
      <c r="K6909" t="s">
        <v>137</v>
      </c>
      <c r="L6909">
        <f>I6909*$Q$2/1000</f>
        <v>4.6620000000000003E-3</v>
      </c>
    </row>
    <row r="6910" spans="1:12">
      <c r="A6910" s="118">
        <v>45108</v>
      </c>
      <c r="B6910" t="s">
        <v>261</v>
      </c>
      <c r="C6910" t="s">
        <v>260</v>
      </c>
      <c r="D6910" t="s">
        <v>9632</v>
      </c>
      <c r="E6910" t="s">
        <v>13381</v>
      </c>
      <c r="F6910">
        <v>58203441</v>
      </c>
      <c r="G6910" t="s">
        <v>13380</v>
      </c>
      <c r="H6910" t="s">
        <v>139</v>
      </c>
      <c r="I6910">
        <v>55</v>
      </c>
      <c r="J6910" t="s">
        <v>145</v>
      </c>
      <c r="K6910" t="s">
        <v>137</v>
      </c>
      <c r="L6910">
        <f>I6910*$Q$2/100/1000</f>
        <v>2.0350000000000001E-4</v>
      </c>
    </row>
    <row r="6911" spans="1:12">
      <c r="A6911" s="118">
        <v>45231</v>
      </c>
      <c r="B6911" t="s">
        <v>13036</v>
      </c>
      <c r="C6911" t="s">
        <v>13035</v>
      </c>
      <c r="D6911" t="s">
        <v>13379</v>
      </c>
      <c r="E6911" t="s">
        <v>13378</v>
      </c>
      <c r="F6911">
        <v>1</v>
      </c>
      <c r="G6911" t="s">
        <v>667</v>
      </c>
      <c r="H6911" t="s">
        <v>13030</v>
      </c>
      <c r="I6911">
        <v>12.6</v>
      </c>
      <c r="J6911" t="s">
        <v>145</v>
      </c>
      <c r="K6911" t="s">
        <v>137</v>
      </c>
      <c r="L6911">
        <f>I6911*$Q$2/1000</f>
        <v>4.6620000000000003E-3</v>
      </c>
    </row>
    <row r="6912" spans="1:12">
      <c r="A6912" s="118">
        <v>45231</v>
      </c>
      <c r="B6912" t="s">
        <v>13036</v>
      </c>
      <c r="C6912" t="s">
        <v>13035</v>
      </c>
      <c r="D6912" t="s">
        <v>13291</v>
      </c>
      <c r="E6912" t="s">
        <v>13377</v>
      </c>
      <c r="F6912">
        <v>101033094</v>
      </c>
      <c r="G6912" t="s">
        <v>13037</v>
      </c>
      <c r="H6912" t="s">
        <v>13030</v>
      </c>
      <c r="I6912">
        <v>12.6</v>
      </c>
      <c r="J6912" t="s">
        <v>145</v>
      </c>
      <c r="K6912" t="s">
        <v>137</v>
      </c>
      <c r="L6912">
        <f>I6912*$Q$2/1000</f>
        <v>4.6620000000000003E-3</v>
      </c>
    </row>
    <row r="6913" spans="1:12">
      <c r="A6913" s="118">
        <v>45231</v>
      </c>
      <c r="B6913" t="s">
        <v>13036</v>
      </c>
      <c r="C6913" t="s">
        <v>13035</v>
      </c>
      <c r="D6913" t="s">
        <v>13376</v>
      </c>
      <c r="E6913" t="s">
        <v>13375</v>
      </c>
      <c r="F6913">
        <v>1</v>
      </c>
      <c r="G6913" t="s">
        <v>667</v>
      </c>
      <c r="H6913" t="s">
        <v>13030</v>
      </c>
      <c r="I6913">
        <v>12.6</v>
      </c>
      <c r="J6913" t="s">
        <v>145</v>
      </c>
      <c r="K6913" t="s">
        <v>137</v>
      </c>
      <c r="L6913">
        <f>I6913*$Q$2/1000</f>
        <v>4.6620000000000003E-3</v>
      </c>
    </row>
    <row r="6914" spans="1:12">
      <c r="A6914" s="118">
        <v>45231</v>
      </c>
      <c r="B6914" t="s">
        <v>13036</v>
      </c>
      <c r="C6914" t="s">
        <v>13035</v>
      </c>
      <c r="D6914" t="s">
        <v>13374</v>
      </c>
      <c r="E6914" t="s">
        <v>13373</v>
      </c>
      <c r="F6914">
        <v>101029546</v>
      </c>
      <c r="G6914" t="s">
        <v>13372</v>
      </c>
      <c r="H6914" t="s">
        <v>13030</v>
      </c>
      <c r="I6914">
        <v>12.6</v>
      </c>
      <c r="J6914" t="s">
        <v>145</v>
      </c>
      <c r="K6914" t="s">
        <v>137</v>
      </c>
      <c r="L6914">
        <f>I6914*$Q$2/1000</f>
        <v>4.6620000000000003E-3</v>
      </c>
    </row>
    <row r="6915" spans="1:12">
      <c r="A6915" s="118">
        <v>45231</v>
      </c>
      <c r="B6915" t="s">
        <v>13036</v>
      </c>
      <c r="C6915" t="s">
        <v>13035</v>
      </c>
      <c r="D6915" t="s">
        <v>13075</v>
      </c>
      <c r="E6915" t="s">
        <v>13371</v>
      </c>
      <c r="F6915" t="s">
        <v>13370</v>
      </c>
      <c r="G6915" t="s">
        <v>13369</v>
      </c>
      <c r="H6915" t="s">
        <v>13030</v>
      </c>
      <c r="I6915">
        <v>12.6</v>
      </c>
      <c r="J6915" t="s">
        <v>145</v>
      </c>
      <c r="K6915" t="s">
        <v>137</v>
      </c>
      <c r="L6915">
        <f>I6915*$Q$2/1000</f>
        <v>4.6620000000000003E-3</v>
      </c>
    </row>
    <row r="6916" spans="1:12">
      <c r="A6916" s="118">
        <v>45231</v>
      </c>
      <c r="B6916" t="s">
        <v>13036</v>
      </c>
      <c r="C6916" t="s">
        <v>13035</v>
      </c>
      <c r="D6916" t="s">
        <v>13324</v>
      </c>
      <c r="E6916" t="s">
        <v>13368</v>
      </c>
      <c r="F6916">
        <v>101048350</v>
      </c>
      <c r="G6916" t="s">
        <v>13212</v>
      </c>
      <c r="H6916" t="s">
        <v>13030</v>
      </c>
      <c r="I6916">
        <v>12.6</v>
      </c>
      <c r="J6916" t="s">
        <v>145</v>
      </c>
      <c r="K6916" t="s">
        <v>137</v>
      </c>
      <c r="L6916">
        <f>I6916*$Q$2/1000</f>
        <v>4.6620000000000003E-3</v>
      </c>
    </row>
    <row r="6917" spans="1:12">
      <c r="A6917" s="118">
        <v>45108</v>
      </c>
      <c r="B6917" t="s">
        <v>144</v>
      </c>
      <c r="C6917" t="s">
        <v>143</v>
      </c>
      <c r="D6917" t="s">
        <v>12379</v>
      </c>
      <c r="E6917" t="s">
        <v>13367</v>
      </c>
      <c r="F6917" t="s">
        <v>167</v>
      </c>
      <c r="G6917" t="s">
        <v>166</v>
      </c>
      <c r="H6917" t="s">
        <v>139</v>
      </c>
      <c r="I6917">
        <v>22.2</v>
      </c>
      <c r="J6917" t="s">
        <v>138</v>
      </c>
      <c r="K6917" t="s">
        <v>137</v>
      </c>
      <c r="L6917">
        <f>I6917*$Q$2/1000</f>
        <v>8.2140000000000008E-3</v>
      </c>
    </row>
    <row r="6918" spans="1:12">
      <c r="A6918" s="118">
        <v>45231</v>
      </c>
      <c r="B6918" t="s">
        <v>13036</v>
      </c>
      <c r="C6918" t="s">
        <v>13035</v>
      </c>
      <c r="D6918" t="s">
        <v>13211</v>
      </c>
      <c r="E6918" t="s">
        <v>13366</v>
      </c>
      <c r="F6918">
        <v>101017406</v>
      </c>
      <c r="G6918" t="s">
        <v>13195</v>
      </c>
      <c r="H6918" t="s">
        <v>13030</v>
      </c>
      <c r="I6918">
        <v>12.6</v>
      </c>
      <c r="J6918" t="s">
        <v>145</v>
      </c>
      <c r="K6918" t="s">
        <v>137</v>
      </c>
      <c r="L6918">
        <f>I6918*$Q$2/1000</f>
        <v>4.6620000000000003E-3</v>
      </c>
    </row>
    <row r="6919" spans="1:12">
      <c r="A6919" s="118">
        <v>45108</v>
      </c>
      <c r="B6919" t="s">
        <v>144</v>
      </c>
      <c r="C6919" t="s">
        <v>143</v>
      </c>
      <c r="D6919" t="s">
        <v>11169</v>
      </c>
      <c r="E6919" t="s">
        <v>13365</v>
      </c>
      <c r="F6919">
        <v>85205363</v>
      </c>
      <c r="G6919" t="s">
        <v>140</v>
      </c>
      <c r="H6919" t="s">
        <v>139</v>
      </c>
      <c r="I6919">
        <v>22.2</v>
      </c>
      <c r="J6919" t="s">
        <v>138</v>
      </c>
      <c r="K6919" t="s">
        <v>137</v>
      </c>
      <c r="L6919">
        <f>I6919*$Q$2/1000</f>
        <v>8.2140000000000008E-3</v>
      </c>
    </row>
    <row r="6920" spans="1:12">
      <c r="A6920" s="118">
        <v>45231</v>
      </c>
      <c r="B6920" t="s">
        <v>13036</v>
      </c>
      <c r="C6920" t="s">
        <v>13035</v>
      </c>
      <c r="D6920" t="s">
        <v>13086</v>
      </c>
      <c r="E6920" t="s">
        <v>13364</v>
      </c>
      <c r="F6920">
        <v>101017406</v>
      </c>
      <c r="G6920" t="s">
        <v>13195</v>
      </c>
      <c r="H6920" t="s">
        <v>13030</v>
      </c>
      <c r="I6920">
        <v>12.6</v>
      </c>
      <c r="J6920" t="s">
        <v>145</v>
      </c>
      <c r="K6920" t="s">
        <v>137</v>
      </c>
      <c r="L6920">
        <f>I6920*$Q$2/1000</f>
        <v>4.6620000000000003E-3</v>
      </c>
    </row>
    <row r="6921" spans="1:12">
      <c r="A6921" s="118">
        <v>45231</v>
      </c>
      <c r="B6921" t="s">
        <v>13036</v>
      </c>
      <c r="C6921" t="s">
        <v>13035</v>
      </c>
      <c r="D6921" t="s">
        <v>13343</v>
      </c>
      <c r="E6921" t="s">
        <v>13363</v>
      </c>
      <c r="F6921">
        <v>101039674</v>
      </c>
      <c r="G6921" t="s">
        <v>13200</v>
      </c>
      <c r="H6921" t="s">
        <v>13030</v>
      </c>
      <c r="I6921">
        <v>12.6</v>
      </c>
      <c r="J6921" t="s">
        <v>145</v>
      </c>
      <c r="K6921" t="s">
        <v>137</v>
      </c>
      <c r="L6921">
        <f>I6921*$Q$2/1000</f>
        <v>4.6620000000000003E-3</v>
      </c>
    </row>
    <row r="6922" spans="1:12">
      <c r="A6922" s="118">
        <v>45231</v>
      </c>
      <c r="B6922" t="s">
        <v>13036</v>
      </c>
      <c r="C6922" t="s">
        <v>13035</v>
      </c>
      <c r="D6922" t="s">
        <v>13362</v>
      </c>
      <c r="E6922" t="s">
        <v>13361</v>
      </c>
      <c r="F6922">
        <v>101030888</v>
      </c>
      <c r="G6922" t="s">
        <v>13188</v>
      </c>
      <c r="H6922" t="s">
        <v>13030</v>
      </c>
      <c r="I6922">
        <v>12.6</v>
      </c>
      <c r="J6922" t="s">
        <v>145</v>
      </c>
      <c r="K6922" t="s">
        <v>137</v>
      </c>
      <c r="L6922">
        <f>I6922*$Q$2/1000</f>
        <v>4.6620000000000003E-3</v>
      </c>
    </row>
    <row r="6923" spans="1:12">
      <c r="A6923" s="118">
        <v>45231</v>
      </c>
      <c r="B6923" t="s">
        <v>13036</v>
      </c>
      <c r="C6923" t="s">
        <v>13035</v>
      </c>
      <c r="D6923" t="s">
        <v>13174</v>
      </c>
      <c r="E6923" t="s">
        <v>13360</v>
      </c>
      <c r="F6923">
        <v>101050292</v>
      </c>
      <c r="G6923" t="s">
        <v>13172</v>
      </c>
      <c r="H6923" t="s">
        <v>13030</v>
      </c>
      <c r="I6923">
        <v>12.6</v>
      </c>
      <c r="J6923" t="s">
        <v>145</v>
      </c>
      <c r="K6923" t="s">
        <v>137</v>
      </c>
      <c r="L6923">
        <f>I6923*$Q$2/1000</f>
        <v>4.6620000000000003E-3</v>
      </c>
    </row>
    <row r="6924" spans="1:12">
      <c r="A6924" s="118">
        <v>45231</v>
      </c>
      <c r="B6924" t="s">
        <v>13036</v>
      </c>
      <c r="C6924" t="s">
        <v>13035</v>
      </c>
      <c r="D6924" t="s">
        <v>13333</v>
      </c>
      <c r="E6924" t="s">
        <v>13359</v>
      </c>
      <c r="F6924">
        <v>101042174</v>
      </c>
      <c r="G6924" t="s">
        <v>13358</v>
      </c>
      <c r="H6924" t="s">
        <v>13030</v>
      </c>
      <c r="I6924">
        <v>12.6</v>
      </c>
      <c r="J6924" t="s">
        <v>145</v>
      </c>
      <c r="K6924" t="s">
        <v>137</v>
      </c>
      <c r="L6924">
        <f>I6924*$Q$2/1000</f>
        <v>4.6620000000000003E-3</v>
      </c>
    </row>
    <row r="6925" spans="1:12">
      <c r="A6925" s="118">
        <v>45231</v>
      </c>
      <c r="B6925" t="s">
        <v>13036</v>
      </c>
      <c r="C6925" t="s">
        <v>13035</v>
      </c>
      <c r="D6925" t="s">
        <v>13357</v>
      </c>
      <c r="E6925" t="s">
        <v>13356</v>
      </c>
      <c r="F6925">
        <v>101033635</v>
      </c>
      <c r="G6925" t="s">
        <v>13355</v>
      </c>
      <c r="H6925" t="s">
        <v>13030</v>
      </c>
      <c r="I6925">
        <v>12.6</v>
      </c>
      <c r="J6925" t="s">
        <v>145</v>
      </c>
      <c r="K6925" t="s">
        <v>137</v>
      </c>
      <c r="L6925">
        <f>I6925*$Q$2/1000</f>
        <v>4.6620000000000003E-3</v>
      </c>
    </row>
    <row r="6926" spans="1:12">
      <c r="A6926" s="118">
        <v>45108</v>
      </c>
      <c r="B6926" t="s">
        <v>144</v>
      </c>
      <c r="C6926" t="s">
        <v>143</v>
      </c>
      <c r="D6926" t="s">
        <v>11169</v>
      </c>
      <c r="E6926" t="s">
        <v>13354</v>
      </c>
      <c r="F6926" t="s">
        <v>153</v>
      </c>
      <c r="G6926" t="s">
        <v>152</v>
      </c>
      <c r="H6926" t="s">
        <v>139</v>
      </c>
      <c r="I6926">
        <v>22.2</v>
      </c>
      <c r="J6926" t="s">
        <v>138</v>
      </c>
      <c r="K6926" t="s">
        <v>137</v>
      </c>
      <c r="L6926">
        <f>I6926*$Q$2/1000</f>
        <v>8.2140000000000008E-3</v>
      </c>
    </row>
    <row r="6927" spans="1:12">
      <c r="A6927" s="118">
        <v>45231</v>
      </c>
      <c r="B6927" t="s">
        <v>13036</v>
      </c>
      <c r="C6927" t="s">
        <v>13035</v>
      </c>
      <c r="D6927" t="s">
        <v>13353</v>
      </c>
      <c r="E6927" t="s">
        <v>13352</v>
      </c>
      <c r="F6927">
        <v>34204624</v>
      </c>
      <c r="G6927" t="s">
        <v>13351</v>
      </c>
      <c r="H6927" t="s">
        <v>13030</v>
      </c>
      <c r="I6927">
        <v>12.6</v>
      </c>
      <c r="J6927" t="s">
        <v>145</v>
      </c>
      <c r="K6927" t="s">
        <v>137</v>
      </c>
      <c r="L6927">
        <f>I6927*$Q$2/1000</f>
        <v>4.6620000000000003E-3</v>
      </c>
    </row>
    <row r="6928" spans="1:12">
      <c r="A6928" s="118">
        <v>45108</v>
      </c>
      <c r="B6928" t="s">
        <v>365</v>
      </c>
      <c r="C6928" t="s">
        <v>364</v>
      </c>
      <c r="D6928" t="s">
        <v>5643</v>
      </c>
      <c r="E6928" t="s">
        <v>13350</v>
      </c>
      <c r="F6928" t="s">
        <v>388</v>
      </c>
      <c r="G6928" t="s">
        <v>13349</v>
      </c>
      <c r="H6928" t="s">
        <v>359</v>
      </c>
      <c r="I6928">
        <v>144</v>
      </c>
      <c r="J6928" t="s">
        <v>138</v>
      </c>
      <c r="K6928" t="s">
        <v>137</v>
      </c>
      <c r="L6928">
        <f>I6928*$Q$2/1000</f>
        <v>5.3280000000000001E-2</v>
      </c>
    </row>
    <row r="6929" spans="1:12">
      <c r="A6929" s="118">
        <v>45231</v>
      </c>
      <c r="B6929" t="s">
        <v>13036</v>
      </c>
      <c r="C6929" t="s">
        <v>13035</v>
      </c>
      <c r="D6929" t="s">
        <v>13348</v>
      </c>
      <c r="E6929" t="s">
        <v>13347</v>
      </c>
      <c r="F6929">
        <v>101019928</v>
      </c>
      <c r="G6929" t="s">
        <v>13041</v>
      </c>
      <c r="H6929" t="s">
        <v>13030</v>
      </c>
      <c r="I6929">
        <v>12.6</v>
      </c>
      <c r="J6929" t="s">
        <v>145</v>
      </c>
      <c r="K6929" t="s">
        <v>137</v>
      </c>
      <c r="L6929">
        <f>I6929*$Q$2/1000</f>
        <v>4.6620000000000003E-3</v>
      </c>
    </row>
    <row r="6930" spans="1:12">
      <c r="A6930" s="118">
        <v>45108</v>
      </c>
      <c r="B6930" t="s">
        <v>365</v>
      </c>
      <c r="C6930" t="s">
        <v>364</v>
      </c>
      <c r="D6930" t="s">
        <v>5643</v>
      </c>
      <c r="E6930" t="s">
        <v>13346</v>
      </c>
      <c r="F6930" t="s">
        <v>13345</v>
      </c>
      <c r="G6930" t="s">
        <v>13344</v>
      </c>
      <c r="H6930" t="s">
        <v>359</v>
      </c>
      <c r="I6930">
        <v>144</v>
      </c>
      <c r="J6930" t="s">
        <v>138</v>
      </c>
      <c r="K6930" t="s">
        <v>137</v>
      </c>
      <c r="L6930">
        <f>I6930*$Q$2/1000</f>
        <v>5.3280000000000001E-2</v>
      </c>
    </row>
    <row r="6931" spans="1:12">
      <c r="A6931" s="118">
        <v>45231</v>
      </c>
      <c r="B6931" t="s">
        <v>13036</v>
      </c>
      <c r="C6931" t="s">
        <v>13035</v>
      </c>
      <c r="D6931" t="s">
        <v>13343</v>
      </c>
      <c r="E6931" t="s">
        <v>13342</v>
      </c>
      <c r="F6931">
        <v>101038492</v>
      </c>
      <c r="G6931" t="s">
        <v>13341</v>
      </c>
      <c r="H6931" t="s">
        <v>13030</v>
      </c>
      <c r="I6931">
        <v>12.6</v>
      </c>
      <c r="J6931" t="s">
        <v>145</v>
      </c>
      <c r="K6931" t="s">
        <v>137</v>
      </c>
      <c r="L6931">
        <f>I6931*$Q$2/1000</f>
        <v>4.6620000000000003E-3</v>
      </c>
    </row>
    <row r="6932" spans="1:12">
      <c r="A6932" s="118">
        <v>45108</v>
      </c>
      <c r="B6932" t="s">
        <v>365</v>
      </c>
      <c r="C6932" t="s">
        <v>364</v>
      </c>
      <c r="D6932" t="s">
        <v>5646</v>
      </c>
      <c r="E6932" t="s">
        <v>13340</v>
      </c>
      <c r="F6932" t="s">
        <v>1103</v>
      </c>
      <c r="G6932" t="s">
        <v>1102</v>
      </c>
      <c r="H6932" t="s">
        <v>359</v>
      </c>
      <c r="I6932">
        <v>144</v>
      </c>
      <c r="J6932" t="s">
        <v>138</v>
      </c>
      <c r="K6932" t="s">
        <v>137</v>
      </c>
      <c r="L6932">
        <f>I6932*$Q$2/1000</f>
        <v>5.3280000000000001E-2</v>
      </c>
    </row>
    <row r="6933" spans="1:12">
      <c r="A6933" s="118">
        <v>45108</v>
      </c>
      <c r="B6933" t="s">
        <v>365</v>
      </c>
      <c r="C6933" t="s">
        <v>364</v>
      </c>
      <c r="D6933" t="s">
        <v>5640</v>
      </c>
      <c r="E6933" t="s">
        <v>13339</v>
      </c>
      <c r="F6933" t="s">
        <v>1103</v>
      </c>
      <c r="G6933" t="s">
        <v>11939</v>
      </c>
      <c r="H6933" t="s">
        <v>359</v>
      </c>
      <c r="I6933">
        <v>144</v>
      </c>
      <c r="J6933" t="s">
        <v>138</v>
      </c>
      <c r="K6933" t="s">
        <v>137</v>
      </c>
      <c r="L6933">
        <f>I6933*$Q$2/1000</f>
        <v>5.3280000000000001E-2</v>
      </c>
    </row>
    <row r="6934" spans="1:12">
      <c r="A6934" s="118">
        <v>45108</v>
      </c>
      <c r="B6934" t="s">
        <v>365</v>
      </c>
      <c r="C6934" t="s">
        <v>364</v>
      </c>
      <c r="D6934" t="s">
        <v>13338</v>
      </c>
      <c r="E6934" t="s">
        <v>13337</v>
      </c>
      <c r="F6934">
        <v>101042081</v>
      </c>
      <c r="G6934" t="s">
        <v>13336</v>
      </c>
      <c r="H6934" t="s">
        <v>359</v>
      </c>
      <c r="I6934">
        <v>144</v>
      </c>
      <c r="J6934" t="s">
        <v>138</v>
      </c>
      <c r="K6934" t="s">
        <v>137</v>
      </c>
      <c r="L6934">
        <f>I6934*$Q$2/1000</f>
        <v>5.3280000000000001E-2</v>
      </c>
    </row>
    <row r="6935" spans="1:12">
      <c r="A6935" s="118">
        <v>45231</v>
      </c>
      <c r="B6935" t="s">
        <v>13036</v>
      </c>
      <c r="C6935" t="s">
        <v>13035</v>
      </c>
      <c r="D6935" t="s">
        <v>13335</v>
      </c>
      <c r="E6935" t="s">
        <v>13334</v>
      </c>
      <c r="F6935">
        <v>101019928</v>
      </c>
      <c r="G6935" t="s">
        <v>13041</v>
      </c>
      <c r="H6935" t="s">
        <v>13030</v>
      </c>
      <c r="I6935">
        <v>12.6</v>
      </c>
      <c r="J6935" t="s">
        <v>145</v>
      </c>
      <c r="K6935" t="s">
        <v>137</v>
      </c>
      <c r="L6935">
        <f>I6935*$Q$2/1000</f>
        <v>4.6620000000000003E-3</v>
      </c>
    </row>
    <row r="6936" spans="1:12">
      <c r="A6936" s="118">
        <v>45231</v>
      </c>
      <c r="B6936" t="s">
        <v>13036</v>
      </c>
      <c r="C6936" t="s">
        <v>13035</v>
      </c>
      <c r="D6936" t="s">
        <v>13333</v>
      </c>
      <c r="E6936" t="s">
        <v>13332</v>
      </c>
      <c r="F6936">
        <v>101042092</v>
      </c>
      <c r="G6936" t="s">
        <v>13331</v>
      </c>
      <c r="H6936" t="s">
        <v>13030</v>
      </c>
      <c r="I6936">
        <v>12.6</v>
      </c>
      <c r="J6936" t="s">
        <v>145</v>
      </c>
      <c r="K6936" t="s">
        <v>137</v>
      </c>
      <c r="L6936">
        <f>I6936*$Q$2/1000</f>
        <v>4.6620000000000003E-3</v>
      </c>
    </row>
    <row r="6937" spans="1:12">
      <c r="A6937" s="118">
        <v>45231</v>
      </c>
      <c r="B6937" t="s">
        <v>13036</v>
      </c>
      <c r="C6937" t="s">
        <v>13035</v>
      </c>
      <c r="D6937" t="s">
        <v>13275</v>
      </c>
      <c r="E6937" t="s">
        <v>13330</v>
      </c>
      <c r="F6937">
        <v>101018492</v>
      </c>
      <c r="G6937" t="s">
        <v>13124</v>
      </c>
      <c r="H6937" t="s">
        <v>13030</v>
      </c>
      <c r="I6937">
        <v>12.6</v>
      </c>
      <c r="J6937" t="s">
        <v>145</v>
      </c>
      <c r="K6937" t="s">
        <v>137</v>
      </c>
      <c r="L6937">
        <f>I6937*$Q$2/1000</f>
        <v>4.6620000000000003E-3</v>
      </c>
    </row>
    <row r="6938" spans="1:12">
      <c r="A6938" s="118">
        <v>45231</v>
      </c>
      <c r="B6938" t="s">
        <v>13036</v>
      </c>
      <c r="C6938" t="s">
        <v>13035</v>
      </c>
      <c r="D6938" t="s">
        <v>13259</v>
      </c>
      <c r="E6938" t="s">
        <v>13329</v>
      </c>
      <c r="F6938">
        <v>57207481</v>
      </c>
      <c r="G6938" t="s">
        <v>13328</v>
      </c>
      <c r="H6938" t="s">
        <v>13030</v>
      </c>
      <c r="I6938">
        <v>12.6</v>
      </c>
      <c r="J6938" t="s">
        <v>145</v>
      </c>
      <c r="K6938" t="s">
        <v>137</v>
      </c>
      <c r="L6938">
        <f>I6938*$Q$2/1000</f>
        <v>4.6620000000000003E-3</v>
      </c>
    </row>
    <row r="6939" spans="1:12">
      <c r="A6939" s="118">
        <v>45231</v>
      </c>
      <c r="B6939" t="s">
        <v>13036</v>
      </c>
      <c r="C6939" t="s">
        <v>13035</v>
      </c>
      <c r="D6939" t="s">
        <v>13187</v>
      </c>
      <c r="E6939" t="s">
        <v>13327</v>
      </c>
      <c r="F6939" t="s">
        <v>13185</v>
      </c>
      <c r="G6939" t="s">
        <v>13184</v>
      </c>
      <c r="H6939" t="s">
        <v>13030</v>
      </c>
      <c r="I6939">
        <v>12.6</v>
      </c>
      <c r="J6939" t="s">
        <v>145</v>
      </c>
      <c r="K6939" t="s">
        <v>137</v>
      </c>
      <c r="L6939">
        <f>I6939*$Q$2/1000</f>
        <v>4.6620000000000003E-3</v>
      </c>
    </row>
    <row r="6940" spans="1:12">
      <c r="A6940" s="118">
        <v>45231</v>
      </c>
      <c r="B6940" t="s">
        <v>13036</v>
      </c>
      <c r="C6940" t="s">
        <v>13035</v>
      </c>
      <c r="D6940" t="s">
        <v>13326</v>
      </c>
      <c r="E6940" t="s">
        <v>13325</v>
      </c>
      <c r="F6940" t="s">
        <v>13316</v>
      </c>
      <c r="G6940" t="s">
        <v>13315</v>
      </c>
      <c r="H6940" t="s">
        <v>13030</v>
      </c>
      <c r="I6940">
        <v>12.6</v>
      </c>
      <c r="J6940" t="s">
        <v>145</v>
      </c>
      <c r="K6940" t="s">
        <v>137</v>
      </c>
      <c r="L6940">
        <f>I6940*$Q$2/1000</f>
        <v>4.6620000000000003E-3</v>
      </c>
    </row>
    <row r="6941" spans="1:12">
      <c r="A6941" s="118">
        <v>45231</v>
      </c>
      <c r="B6941" t="s">
        <v>13036</v>
      </c>
      <c r="C6941" t="s">
        <v>13035</v>
      </c>
      <c r="D6941" t="s">
        <v>13324</v>
      </c>
      <c r="E6941" t="s">
        <v>13323</v>
      </c>
      <c r="F6941" t="s">
        <v>13322</v>
      </c>
      <c r="G6941" t="s">
        <v>13321</v>
      </c>
      <c r="H6941" t="s">
        <v>13030</v>
      </c>
      <c r="I6941">
        <v>12.6</v>
      </c>
      <c r="J6941" t="s">
        <v>145</v>
      </c>
      <c r="K6941" t="s">
        <v>137</v>
      </c>
      <c r="L6941">
        <f>I6941*$Q$2/1000</f>
        <v>4.6620000000000003E-3</v>
      </c>
    </row>
    <row r="6942" spans="1:12">
      <c r="A6942" s="118">
        <v>45231</v>
      </c>
      <c r="B6942" t="s">
        <v>13036</v>
      </c>
      <c r="C6942" t="s">
        <v>13035</v>
      </c>
      <c r="D6942" t="s">
        <v>13230</v>
      </c>
      <c r="E6942" t="s">
        <v>13320</v>
      </c>
      <c r="F6942" t="s">
        <v>13319</v>
      </c>
      <c r="G6942" t="s">
        <v>13318</v>
      </c>
      <c r="H6942" t="s">
        <v>13030</v>
      </c>
      <c r="I6942">
        <v>12.6</v>
      </c>
      <c r="J6942" t="s">
        <v>145</v>
      </c>
      <c r="K6942" t="s">
        <v>137</v>
      </c>
      <c r="L6942">
        <f>I6942*$Q$2/1000</f>
        <v>4.6620000000000003E-3</v>
      </c>
    </row>
    <row r="6943" spans="1:12">
      <c r="A6943" s="118">
        <v>45231</v>
      </c>
      <c r="B6943" t="s">
        <v>13036</v>
      </c>
      <c r="C6943" t="s">
        <v>13035</v>
      </c>
      <c r="D6943" t="s">
        <v>13043</v>
      </c>
      <c r="E6943" t="s">
        <v>13317</v>
      </c>
      <c r="F6943" t="s">
        <v>13316</v>
      </c>
      <c r="G6943" t="s">
        <v>13315</v>
      </c>
      <c r="H6943" t="s">
        <v>13030</v>
      </c>
      <c r="I6943">
        <v>12.6</v>
      </c>
      <c r="J6943" t="s">
        <v>145</v>
      </c>
      <c r="K6943" t="s">
        <v>137</v>
      </c>
      <c r="L6943">
        <f>I6943*$Q$2/1000</f>
        <v>4.6620000000000003E-3</v>
      </c>
    </row>
    <row r="6944" spans="1:12">
      <c r="A6944" s="118">
        <v>45231</v>
      </c>
      <c r="B6944" t="s">
        <v>13036</v>
      </c>
      <c r="C6944" t="s">
        <v>13035</v>
      </c>
      <c r="D6944" t="s">
        <v>13051</v>
      </c>
      <c r="E6944" t="s">
        <v>13314</v>
      </c>
      <c r="F6944">
        <v>31205871</v>
      </c>
      <c r="G6944" t="s">
        <v>13313</v>
      </c>
      <c r="H6944" t="s">
        <v>13030</v>
      </c>
      <c r="I6944">
        <v>12.6</v>
      </c>
      <c r="J6944" t="s">
        <v>145</v>
      </c>
      <c r="K6944" t="s">
        <v>137</v>
      </c>
      <c r="L6944">
        <f>I6944*$Q$2/1000</f>
        <v>4.6620000000000003E-3</v>
      </c>
    </row>
    <row r="6945" spans="1:12">
      <c r="A6945" s="118">
        <v>45231</v>
      </c>
      <c r="B6945" t="s">
        <v>13036</v>
      </c>
      <c r="C6945" t="s">
        <v>13035</v>
      </c>
      <c r="D6945" t="s">
        <v>13312</v>
      </c>
      <c r="E6945" t="s">
        <v>13311</v>
      </c>
      <c r="F6945" t="s">
        <v>13310</v>
      </c>
      <c r="G6945" t="s">
        <v>13309</v>
      </c>
      <c r="H6945" t="s">
        <v>13030</v>
      </c>
      <c r="I6945">
        <v>12.6</v>
      </c>
      <c r="J6945" t="s">
        <v>145</v>
      </c>
      <c r="K6945" t="s">
        <v>137</v>
      </c>
      <c r="L6945">
        <f>I6945*$Q$2/1000</f>
        <v>4.6620000000000003E-3</v>
      </c>
    </row>
    <row r="6946" spans="1:12">
      <c r="A6946" s="118">
        <v>45231</v>
      </c>
      <c r="B6946" t="s">
        <v>13036</v>
      </c>
      <c r="C6946" t="s">
        <v>13035</v>
      </c>
      <c r="D6946" t="s">
        <v>13308</v>
      </c>
      <c r="E6946" t="s">
        <v>13307</v>
      </c>
      <c r="F6946">
        <v>42206856</v>
      </c>
      <c r="G6946" t="s">
        <v>13306</v>
      </c>
      <c r="H6946" t="s">
        <v>13030</v>
      </c>
      <c r="I6946">
        <v>12.6</v>
      </c>
      <c r="J6946" t="s">
        <v>145</v>
      </c>
      <c r="K6946" t="s">
        <v>137</v>
      </c>
      <c r="L6946">
        <f>I6946*$Q$2/1000</f>
        <v>4.6620000000000003E-3</v>
      </c>
    </row>
    <row r="6947" spans="1:12">
      <c r="A6947" s="118">
        <v>45231</v>
      </c>
      <c r="B6947" t="s">
        <v>13036</v>
      </c>
      <c r="C6947" t="s">
        <v>13035</v>
      </c>
      <c r="D6947" t="s">
        <v>13293</v>
      </c>
      <c r="E6947" t="s">
        <v>13305</v>
      </c>
      <c r="F6947" t="s">
        <v>13304</v>
      </c>
      <c r="G6947" t="s">
        <v>13303</v>
      </c>
      <c r="H6947" t="s">
        <v>13030</v>
      </c>
      <c r="I6947">
        <v>12.6</v>
      </c>
      <c r="J6947" t="s">
        <v>145</v>
      </c>
      <c r="K6947" t="s">
        <v>137</v>
      </c>
      <c r="L6947">
        <f>I6947*$Q$2/1000</f>
        <v>4.6620000000000003E-3</v>
      </c>
    </row>
    <row r="6948" spans="1:12">
      <c r="A6948" s="118">
        <v>45231</v>
      </c>
      <c r="B6948" t="s">
        <v>13036</v>
      </c>
      <c r="C6948" t="s">
        <v>13035</v>
      </c>
      <c r="D6948" t="s">
        <v>13123</v>
      </c>
      <c r="E6948" t="s">
        <v>13302</v>
      </c>
      <c r="F6948">
        <v>101025603</v>
      </c>
      <c r="G6948" t="s">
        <v>13178</v>
      </c>
      <c r="H6948" t="s">
        <v>13030</v>
      </c>
      <c r="I6948">
        <v>12.6</v>
      </c>
      <c r="J6948" t="s">
        <v>145</v>
      </c>
      <c r="K6948" t="s">
        <v>137</v>
      </c>
      <c r="L6948">
        <f>I6948*$Q$2/1000</f>
        <v>4.6620000000000003E-3</v>
      </c>
    </row>
    <row r="6949" spans="1:12">
      <c r="A6949" s="118">
        <v>45108</v>
      </c>
      <c r="B6949" t="s">
        <v>305</v>
      </c>
      <c r="C6949" t="s">
        <v>304</v>
      </c>
      <c r="D6949" t="s">
        <v>10219</v>
      </c>
      <c r="E6949" t="s">
        <v>13301</v>
      </c>
      <c r="F6949" t="s">
        <v>482</v>
      </c>
      <c r="G6949" t="s">
        <v>481</v>
      </c>
      <c r="H6949" t="s">
        <v>300</v>
      </c>
      <c r="I6949">
        <v>12.8</v>
      </c>
      <c r="J6949" t="s">
        <v>145</v>
      </c>
      <c r="K6949" t="s">
        <v>137</v>
      </c>
      <c r="L6949">
        <f>I6949*$Q$2/100/1000</f>
        <v>4.7360000000000001E-5</v>
      </c>
    </row>
    <row r="6950" spans="1:12">
      <c r="A6950" s="118">
        <v>45108</v>
      </c>
      <c r="B6950" t="s">
        <v>305</v>
      </c>
      <c r="C6950" t="s">
        <v>304</v>
      </c>
      <c r="D6950" t="s">
        <v>11428</v>
      </c>
      <c r="E6950" t="s">
        <v>13300</v>
      </c>
      <c r="F6950" t="s">
        <v>1202</v>
      </c>
      <c r="G6950" t="s">
        <v>1201</v>
      </c>
      <c r="H6950" t="s">
        <v>300</v>
      </c>
      <c r="I6950">
        <v>12.8</v>
      </c>
      <c r="J6950" t="s">
        <v>145</v>
      </c>
      <c r="K6950" t="s">
        <v>137</v>
      </c>
      <c r="L6950">
        <f>I6950*$Q$2/100/1000</f>
        <v>4.7360000000000001E-5</v>
      </c>
    </row>
    <row r="6951" spans="1:12">
      <c r="A6951" s="118">
        <v>45231</v>
      </c>
      <c r="B6951" t="s">
        <v>13036</v>
      </c>
      <c r="C6951" t="s">
        <v>13035</v>
      </c>
      <c r="D6951" t="s">
        <v>13299</v>
      </c>
      <c r="E6951" t="s">
        <v>13298</v>
      </c>
      <c r="F6951" t="s">
        <v>13297</v>
      </c>
      <c r="G6951" t="s">
        <v>13296</v>
      </c>
      <c r="H6951" t="s">
        <v>13030</v>
      </c>
      <c r="I6951">
        <v>12.6</v>
      </c>
      <c r="J6951" t="s">
        <v>145</v>
      </c>
      <c r="K6951" t="s">
        <v>137</v>
      </c>
      <c r="L6951">
        <f>I6951*$Q$2/1000</f>
        <v>4.6620000000000003E-3</v>
      </c>
    </row>
    <row r="6952" spans="1:12">
      <c r="A6952" s="118">
        <v>45108</v>
      </c>
      <c r="B6952" t="s">
        <v>305</v>
      </c>
      <c r="C6952" t="s">
        <v>304</v>
      </c>
      <c r="D6952" t="s">
        <v>13295</v>
      </c>
      <c r="E6952" t="s">
        <v>13294</v>
      </c>
      <c r="F6952" t="s">
        <v>475</v>
      </c>
      <c r="G6952" t="s">
        <v>474</v>
      </c>
      <c r="H6952" t="s">
        <v>300</v>
      </c>
      <c r="I6952">
        <v>12.8</v>
      </c>
      <c r="J6952" t="s">
        <v>145</v>
      </c>
      <c r="K6952" t="s">
        <v>137</v>
      </c>
      <c r="L6952">
        <f>I6952*$Q$2/100/1000</f>
        <v>4.7360000000000001E-5</v>
      </c>
    </row>
    <row r="6953" spans="1:12">
      <c r="A6953" s="118">
        <v>45231</v>
      </c>
      <c r="B6953" t="s">
        <v>13036</v>
      </c>
      <c r="C6953" t="s">
        <v>13035</v>
      </c>
      <c r="D6953" t="s">
        <v>13293</v>
      </c>
      <c r="E6953" t="s">
        <v>13292</v>
      </c>
      <c r="F6953">
        <v>1</v>
      </c>
      <c r="G6953" t="s">
        <v>667</v>
      </c>
      <c r="H6953" t="s">
        <v>13030</v>
      </c>
      <c r="I6953">
        <v>12.6</v>
      </c>
      <c r="J6953" t="s">
        <v>145</v>
      </c>
      <c r="K6953" t="s">
        <v>137</v>
      </c>
      <c r="L6953">
        <f>I6953*$Q$2/1000</f>
        <v>4.6620000000000003E-3</v>
      </c>
    </row>
    <row r="6954" spans="1:12">
      <c r="A6954" s="118">
        <v>45231</v>
      </c>
      <c r="B6954" t="s">
        <v>13036</v>
      </c>
      <c r="C6954" t="s">
        <v>13035</v>
      </c>
      <c r="D6954" t="s">
        <v>13291</v>
      </c>
      <c r="E6954" t="s">
        <v>13290</v>
      </c>
      <c r="F6954">
        <v>101033562</v>
      </c>
      <c r="G6954" t="s">
        <v>13208</v>
      </c>
      <c r="H6954" t="s">
        <v>13030</v>
      </c>
      <c r="I6954">
        <v>12.6</v>
      </c>
      <c r="J6954" t="s">
        <v>145</v>
      </c>
      <c r="K6954" t="s">
        <v>137</v>
      </c>
      <c r="L6954">
        <f>I6954*$Q$2/1000</f>
        <v>4.6620000000000003E-3</v>
      </c>
    </row>
    <row r="6955" spans="1:12">
      <c r="A6955" s="118">
        <v>45231</v>
      </c>
      <c r="B6955" t="s">
        <v>13036</v>
      </c>
      <c r="C6955" t="s">
        <v>13035</v>
      </c>
      <c r="D6955" t="s">
        <v>13289</v>
      </c>
      <c r="E6955" t="s">
        <v>13288</v>
      </c>
      <c r="F6955">
        <v>1545013</v>
      </c>
      <c r="G6955" t="s">
        <v>13287</v>
      </c>
      <c r="H6955" t="s">
        <v>13030</v>
      </c>
      <c r="I6955">
        <v>12.6</v>
      </c>
      <c r="J6955" t="s">
        <v>145</v>
      </c>
      <c r="K6955" t="s">
        <v>137</v>
      </c>
      <c r="L6955">
        <f>I6955*$Q$2/1000</f>
        <v>4.6620000000000003E-3</v>
      </c>
    </row>
    <row r="6956" spans="1:12">
      <c r="A6956" s="118">
        <v>45261</v>
      </c>
      <c r="B6956" t="s">
        <v>13036</v>
      </c>
      <c r="C6956" t="s">
        <v>13035</v>
      </c>
      <c r="D6956" t="s">
        <v>13051</v>
      </c>
      <c r="E6956" t="s">
        <v>13286</v>
      </c>
      <c r="F6956">
        <v>85201597</v>
      </c>
      <c r="G6956" t="s">
        <v>13285</v>
      </c>
      <c r="H6956" t="s">
        <v>13030</v>
      </c>
      <c r="I6956">
        <v>12.6</v>
      </c>
      <c r="J6956" t="s">
        <v>145</v>
      </c>
      <c r="K6956" t="s">
        <v>137</v>
      </c>
      <c r="L6956">
        <f>I6956*$Q$2/1000</f>
        <v>4.6620000000000003E-3</v>
      </c>
    </row>
    <row r="6957" spans="1:12">
      <c r="A6957" s="118">
        <v>45261</v>
      </c>
      <c r="B6957" t="s">
        <v>13036</v>
      </c>
      <c r="C6957" t="s">
        <v>13035</v>
      </c>
      <c r="D6957" t="s">
        <v>13174</v>
      </c>
      <c r="E6957" t="s">
        <v>13284</v>
      </c>
      <c r="F6957" t="s">
        <v>13283</v>
      </c>
      <c r="G6957" t="s">
        <v>13282</v>
      </c>
      <c r="H6957" t="s">
        <v>13030</v>
      </c>
      <c r="I6957">
        <v>12.6</v>
      </c>
      <c r="J6957" t="s">
        <v>145</v>
      </c>
      <c r="K6957" t="s">
        <v>137</v>
      </c>
      <c r="L6957">
        <f>I6957*$Q$2/1000</f>
        <v>4.6620000000000003E-3</v>
      </c>
    </row>
    <row r="6958" spans="1:12">
      <c r="A6958" s="118">
        <v>45261</v>
      </c>
      <c r="B6958" t="s">
        <v>13036</v>
      </c>
      <c r="C6958" t="s">
        <v>13035</v>
      </c>
      <c r="D6958" t="s">
        <v>13075</v>
      </c>
      <c r="E6958" t="s">
        <v>13281</v>
      </c>
      <c r="F6958">
        <v>21201414</v>
      </c>
      <c r="G6958" t="s">
        <v>12159</v>
      </c>
      <c r="H6958" t="s">
        <v>13030</v>
      </c>
      <c r="I6958">
        <v>12.6</v>
      </c>
      <c r="J6958" t="s">
        <v>145</v>
      </c>
      <c r="K6958" t="s">
        <v>137</v>
      </c>
      <c r="L6958">
        <f>I6958*$Q$2/1000</f>
        <v>4.6620000000000003E-3</v>
      </c>
    </row>
    <row r="6959" spans="1:12">
      <c r="A6959" s="118">
        <v>45261</v>
      </c>
      <c r="B6959" t="s">
        <v>13036</v>
      </c>
      <c r="C6959" t="s">
        <v>13035</v>
      </c>
      <c r="D6959" t="s">
        <v>13262</v>
      </c>
      <c r="E6959" t="s">
        <v>13280</v>
      </c>
      <c r="F6959" t="s">
        <v>13279</v>
      </c>
      <c r="G6959" t="s">
        <v>13278</v>
      </c>
      <c r="H6959" t="s">
        <v>13030</v>
      </c>
      <c r="I6959">
        <v>12.6</v>
      </c>
      <c r="J6959" t="s">
        <v>145</v>
      </c>
      <c r="K6959" t="s">
        <v>137</v>
      </c>
      <c r="L6959">
        <f>I6959*$Q$2/1000</f>
        <v>4.6620000000000003E-3</v>
      </c>
    </row>
    <row r="6960" spans="1:12">
      <c r="A6960" s="118">
        <v>45261</v>
      </c>
      <c r="B6960" t="s">
        <v>13036</v>
      </c>
      <c r="C6960" t="s">
        <v>13035</v>
      </c>
      <c r="D6960" t="s">
        <v>13277</v>
      </c>
      <c r="E6960" t="s">
        <v>13276</v>
      </c>
      <c r="F6960">
        <v>42205934</v>
      </c>
      <c r="G6960" t="s">
        <v>13154</v>
      </c>
      <c r="H6960" t="s">
        <v>13030</v>
      </c>
      <c r="I6960">
        <v>12.6</v>
      </c>
      <c r="J6960" t="s">
        <v>145</v>
      </c>
      <c r="K6960" t="s">
        <v>137</v>
      </c>
      <c r="L6960">
        <f>I6960*$Q$2/1000</f>
        <v>4.6620000000000003E-3</v>
      </c>
    </row>
    <row r="6961" spans="1:12">
      <c r="A6961" s="118">
        <v>45261</v>
      </c>
      <c r="B6961" t="s">
        <v>13036</v>
      </c>
      <c r="C6961" t="s">
        <v>13035</v>
      </c>
      <c r="D6961" t="s">
        <v>13275</v>
      </c>
      <c r="E6961" t="s">
        <v>13274</v>
      </c>
      <c r="F6961">
        <v>101025262</v>
      </c>
      <c r="G6961" t="s">
        <v>13215</v>
      </c>
      <c r="H6961" t="s">
        <v>13030</v>
      </c>
      <c r="I6961">
        <v>12.6</v>
      </c>
      <c r="J6961" t="s">
        <v>145</v>
      </c>
      <c r="K6961" t="s">
        <v>137</v>
      </c>
      <c r="L6961">
        <f>I6961*$Q$2/1000</f>
        <v>4.6620000000000003E-3</v>
      </c>
    </row>
    <row r="6962" spans="1:12">
      <c r="A6962" s="118">
        <v>45108</v>
      </c>
      <c r="B6962" t="s">
        <v>180</v>
      </c>
      <c r="C6962" t="s">
        <v>179</v>
      </c>
      <c r="D6962" t="s">
        <v>12618</v>
      </c>
      <c r="E6962" t="s">
        <v>13273</v>
      </c>
      <c r="F6962" t="s">
        <v>10134</v>
      </c>
      <c r="G6962" t="s">
        <v>10133</v>
      </c>
      <c r="H6962" t="s">
        <v>174</v>
      </c>
      <c r="I6962">
        <v>3154</v>
      </c>
      <c r="J6962" t="s">
        <v>173</v>
      </c>
      <c r="K6962" t="s">
        <v>172</v>
      </c>
      <c r="L6962">
        <f>I6962*$Q$3/(1000/25)</f>
        <v>2.5295079999999999</v>
      </c>
    </row>
    <row r="6963" spans="1:12">
      <c r="A6963" s="118">
        <v>45261</v>
      </c>
      <c r="B6963" t="s">
        <v>13036</v>
      </c>
      <c r="C6963" t="s">
        <v>13035</v>
      </c>
      <c r="D6963" t="s">
        <v>13174</v>
      </c>
      <c r="E6963" t="s">
        <v>13272</v>
      </c>
      <c r="F6963" t="s">
        <v>13271</v>
      </c>
      <c r="G6963" t="s">
        <v>13270</v>
      </c>
      <c r="H6963" t="s">
        <v>13030</v>
      </c>
      <c r="I6963">
        <v>12.6</v>
      </c>
      <c r="J6963" t="s">
        <v>145</v>
      </c>
      <c r="K6963" t="s">
        <v>137</v>
      </c>
      <c r="L6963">
        <f>I6963*$Q$2/1000</f>
        <v>4.6620000000000003E-3</v>
      </c>
    </row>
    <row r="6964" spans="1:12">
      <c r="A6964" s="118">
        <v>45261</v>
      </c>
      <c r="B6964" t="s">
        <v>13036</v>
      </c>
      <c r="C6964" t="s">
        <v>13035</v>
      </c>
      <c r="D6964" t="s">
        <v>13269</v>
      </c>
      <c r="E6964" t="s">
        <v>13268</v>
      </c>
      <c r="F6964">
        <v>3445267</v>
      </c>
      <c r="G6964" t="s">
        <v>13267</v>
      </c>
      <c r="H6964" t="s">
        <v>13030</v>
      </c>
      <c r="I6964">
        <v>12.6</v>
      </c>
      <c r="J6964" t="s">
        <v>145</v>
      </c>
      <c r="K6964" t="s">
        <v>137</v>
      </c>
      <c r="L6964">
        <f>I6964*$Q$2/1000</f>
        <v>4.6620000000000003E-3</v>
      </c>
    </row>
    <row r="6965" spans="1:12">
      <c r="A6965" s="118">
        <v>45261</v>
      </c>
      <c r="B6965" t="s">
        <v>13036</v>
      </c>
      <c r="C6965" t="s">
        <v>13035</v>
      </c>
      <c r="D6965" t="s">
        <v>13197</v>
      </c>
      <c r="E6965" t="s">
        <v>13266</v>
      </c>
      <c r="F6965" t="s">
        <v>13265</v>
      </c>
      <c r="G6965" t="s">
        <v>13264</v>
      </c>
      <c r="H6965" t="s">
        <v>13030</v>
      </c>
      <c r="I6965">
        <v>12.6</v>
      </c>
      <c r="J6965" t="s">
        <v>145</v>
      </c>
      <c r="K6965" t="s">
        <v>137</v>
      </c>
      <c r="L6965">
        <f>I6965*$Q$2/1000</f>
        <v>4.6620000000000003E-3</v>
      </c>
    </row>
    <row r="6966" spans="1:12">
      <c r="A6966" s="118">
        <v>45261</v>
      </c>
      <c r="B6966" t="s">
        <v>13036</v>
      </c>
      <c r="C6966" t="s">
        <v>13035</v>
      </c>
      <c r="D6966" t="s">
        <v>13112</v>
      </c>
      <c r="E6966" t="s">
        <v>13263</v>
      </c>
      <c r="F6966">
        <v>34203714</v>
      </c>
      <c r="G6966" t="s">
        <v>13165</v>
      </c>
      <c r="H6966" t="s">
        <v>13030</v>
      </c>
      <c r="I6966">
        <v>12.6</v>
      </c>
      <c r="J6966" t="s">
        <v>145</v>
      </c>
      <c r="K6966" t="s">
        <v>137</v>
      </c>
      <c r="L6966">
        <f>I6966*$Q$2/1000</f>
        <v>4.6620000000000003E-3</v>
      </c>
    </row>
    <row r="6967" spans="1:12">
      <c r="A6967" s="118">
        <v>45261</v>
      </c>
      <c r="B6967" t="s">
        <v>13036</v>
      </c>
      <c r="C6967" t="s">
        <v>13035</v>
      </c>
      <c r="D6967" t="s">
        <v>13262</v>
      </c>
      <c r="E6967" t="s">
        <v>13261</v>
      </c>
      <c r="F6967">
        <v>13206264</v>
      </c>
      <c r="G6967" t="s">
        <v>13260</v>
      </c>
      <c r="H6967" t="s">
        <v>13030</v>
      </c>
      <c r="I6967">
        <v>12.6</v>
      </c>
      <c r="J6967" t="s">
        <v>145</v>
      </c>
      <c r="K6967" t="s">
        <v>137</v>
      </c>
      <c r="L6967">
        <f>I6967*$Q$2/1000</f>
        <v>4.6620000000000003E-3</v>
      </c>
    </row>
    <row r="6968" spans="1:12">
      <c r="A6968" s="118">
        <v>45261</v>
      </c>
      <c r="B6968" t="s">
        <v>13036</v>
      </c>
      <c r="C6968" t="s">
        <v>13035</v>
      </c>
      <c r="D6968" t="s">
        <v>13259</v>
      </c>
      <c r="E6968" t="s">
        <v>13258</v>
      </c>
      <c r="F6968" t="s">
        <v>13257</v>
      </c>
      <c r="G6968" t="s">
        <v>13256</v>
      </c>
      <c r="H6968" t="s">
        <v>13030</v>
      </c>
      <c r="I6968">
        <v>12.6</v>
      </c>
      <c r="J6968" t="s">
        <v>145</v>
      </c>
      <c r="K6968" t="s">
        <v>137</v>
      </c>
      <c r="L6968">
        <f>I6968*$Q$2/1000</f>
        <v>4.6620000000000003E-3</v>
      </c>
    </row>
    <row r="6969" spans="1:12">
      <c r="A6969" s="118">
        <v>45261</v>
      </c>
      <c r="B6969" t="s">
        <v>13036</v>
      </c>
      <c r="C6969" t="s">
        <v>13035</v>
      </c>
      <c r="D6969" t="s">
        <v>13255</v>
      </c>
      <c r="E6969" t="s">
        <v>13254</v>
      </c>
      <c r="F6969" t="s">
        <v>13251</v>
      </c>
      <c r="G6969" t="s">
        <v>13250</v>
      </c>
      <c r="H6969" t="s">
        <v>13030</v>
      </c>
      <c r="I6969">
        <v>12.6</v>
      </c>
      <c r="J6969" t="s">
        <v>145</v>
      </c>
      <c r="K6969" t="s">
        <v>137</v>
      </c>
      <c r="L6969">
        <f>I6969*$Q$2/1000</f>
        <v>4.6620000000000003E-3</v>
      </c>
    </row>
    <row r="6970" spans="1:12">
      <c r="A6970" s="118">
        <v>45261</v>
      </c>
      <c r="B6970" t="s">
        <v>13036</v>
      </c>
      <c r="C6970" t="s">
        <v>13035</v>
      </c>
      <c r="D6970" t="s">
        <v>13253</v>
      </c>
      <c r="E6970" t="s">
        <v>13252</v>
      </c>
      <c r="F6970" t="s">
        <v>13251</v>
      </c>
      <c r="G6970" t="s">
        <v>13250</v>
      </c>
      <c r="H6970" t="s">
        <v>13030</v>
      </c>
      <c r="I6970">
        <v>12.6</v>
      </c>
      <c r="J6970" t="s">
        <v>145</v>
      </c>
      <c r="K6970" t="s">
        <v>137</v>
      </c>
      <c r="L6970">
        <f>I6970*$Q$2/1000</f>
        <v>4.6620000000000003E-3</v>
      </c>
    </row>
    <row r="6971" spans="1:12">
      <c r="A6971" s="118">
        <v>45261</v>
      </c>
      <c r="B6971" t="s">
        <v>13036</v>
      </c>
      <c r="C6971" t="s">
        <v>13035</v>
      </c>
      <c r="D6971" t="s">
        <v>13249</v>
      </c>
      <c r="E6971" t="s">
        <v>13248</v>
      </c>
      <c r="F6971" t="s">
        <v>13247</v>
      </c>
      <c r="G6971" t="s">
        <v>13246</v>
      </c>
      <c r="H6971" t="s">
        <v>13030</v>
      </c>
      <c r="I6971">
        <v>12.6</v>
      </c>
      <c r="J6971" t="s">
        <v>145</v>
      </c>
      <c r="K6971" t="s">
        <v>137</v>
      </c>
      <c r="L6971">
        <f>I6971*$Q$2/1000</f>
        <v>4.6620000000000003E-3</v>
      </c>
    </row>
    <row r="6972" spans="1:12">
      <c r="A6972" s="118">
        <v>45261</v>
      </c>
      <c r="B6972" t="s">
        <v>13036</v>
      </c>
      <c r="C6972" t="s">
        <v>13035</v>
      </c>
      <c r="D6972" t="s">
        <v>13118</v>
      </c>
      <c r="E6972" t="s">
        <v>13245</v>
      </c>
      <c r="F6972" t="s">
        <v>13244</v>
      </c>
      <c r="G6972" t="s">
        <v>13243</v>
      </c>
      <c r="H6972" t="s">
        <v>13030</v>
      </c>
      <c r="I6972">
        <v>12.6</v>
      </c>
      <c r="J6972" t="s">
        <v>145</v>
      </c>
      <c r="K6972" t="s">
        <v>137</v>
      </c>
      <c r="L6972">
        <f>I6972*$Q$2/1000</f>
        <v>4.6620000000000003E-3</v>
      </c>
    </row>
    <row r="6973" spans="1:12">
      <c r="A6973" s="118">
        <v>45261</v>
      </c>
      <c r="B6973" t="s">
        <v>13036</v>
      </c>
      <c r="C6973" t="s">
        <v>13035</v>
      </c>
      <c r="D6973" t="s">
        <v>13242</v>
      </c>
      <c r="E6973" t="s">
        <v>13241</v>
      </c>
      <c r="F6973">
        <v>55203866</v>
      </c>
      <c r="G6973" t="s">
        <v>13240</v>
      </c>
      <c r="H6973" t="s">
        <v>13030</v>
      </c>
      <c r="I6973">
        <v>12.6</v>
      </c>
      <c r="J6973" t="s">
        <v>145</v>
      </c>
      <c r="K6973" t="s">
        <v>137</v>
      </c>
      <c r="L6973">
        <f>I6973*$Q$2/1000</f>
        <v>4.6620000000000003E-3</v>
      </c>
    </row>
    <row r="6974" spans="1:12">
      <c r="A6974" s="118">
        <v>45261</v>
      </c>
      <c r="B6974" t="s">
        <v>13036</v>
      </c>
      <c r="C6974" t="s">
        <v>13035</v>
      </c>
      <c r="D6974" t="s">
        <v>13078</v>
      </c>
      <c r="E6974" t="s">
        <v>13239</v>
      </c>
      <c r="F6974" t="s">
        <v>13238</v>
      </c>
      <c r="G6974" t="s">
        <v>13237</v>
      </c>
      <c r="H6974" t="s">
        <v>13030</v>
      </c>
      <c r="I6974">
        <v>12.6</v>
      </c>
      <c r="J6974" t="s">
        <v>145</v>
      </c>
      <c r="K6974" t="s">
        <v>137</v>
      </c>
      <c r="L6974">
        <f>I6974*$Q$2/1000</f>
        <v>4.6620000000000003E-3</v>
      </c>
    </row>
    <row r="6975" spans="1:12">
      <c r="A6975" s="118">
        <v>45261</v>
      </c>
      <c r="B6975" t="s">
        <v>13036</v>
      </c>
      <c r="C6975" t="s">
        <v>13035</v>
      </c>
      <c r="D6975" t="s">
        <v>13236</v>
      </c>
      <c r="E6975" t="s">
        <v>13235</v>
      </c>
      <c r="F6975" t="s">
        <v>13234</v>
      </c>
      <c r="G6975" t="s">
        <v>13233</v>
      </c>
      <c r="H6975" t="s">
        <v>13030</v>
      </c>
      <c r="I6975">
        <v>12.6</v>
      </c>
      <c r="J6975" t="s">
        <v>145</v>
      </c>
      <c r="K6975" t="s">
        <v>137</v>
      </c>
      <c r="L6975">
        <f>I6975*$Q$2/1000</f>
        <v>4.6620000000000003E-3</v>
      </c>
    </row>
    <row r="6976" spans="1:12">
      <c r="A6976" s="118">
        <v>45261</v>
      </c>
      <c r="B6976" t="s">
        <v>13036</v>
      </c>
      <c r="C6976" t="s">
        <v>13035</v>
      </c>
      <c r="D6976" t="s">
        <v>13051</v>
      </c>
      <c r="E6976" t="s">
        <v>13232</v>
      </c>
      <c r="F6976">
        <v>33202550</v>
      </c>
      <c r="G6976" t="s">
        <v>13231</v>
      </c>
      <c r="H6976" t="s">
        <v>13030</v>
      </c>
      <c r="I6976">
        <v>12.6</v>
      </c>
      <c r="J6976" t="s">
        <v>145</v>
      </c>
      <c r="K6976" t="s">
        <v>137</v>
      </c>
      <c r="L6976">
        <f>I6976*$Q$2/1000</f>
        <v>4.6620000000000003E-3</v>
      </c>
    </row>
    <row r="6977" spans="1:12">
      <c r="A6977" s="118">
        <v>45261</v>
      </c>
      <c r="B6977" t="s">
        <v>13036</v>
      </c>
      <c r="C6977" t="s">
        <v>13035</v>
      </c>
      <c r="D6977" t="s">
        <v>13230</v>
      </c>
      <c r="E6977" t="s">
        <v>13229</v>
      </c>
      <c r="F6977" t="s">
        <v>13228</v>
      </c>
      <c r="G6977" t="s">
        <v>13227</v>
      </c>
      <c r="H6977" t="s">
        <v>13030</v>
      </c>
      <c r="I6977">
        <v>12.6</v>
      </c>
      <c r="J6977" t="s">
        <v>145</v>
      </c>
      <c r="K6977" t="s">
        <v>137</v>
      </c>
      <c r="L6977">
        <f>I6977*$Q$2/1000</f>
        <v>4.6620000000000003E-3</v>
      </c>
    </row>
    <row r="6978" spans="1:12">
      <c r="A6978" s="118">
        <v>45078</v>
      </c>
      <c r="B6978" t="s">
        <v>5342</v>
      </c>
      <c r="C6978" t="s">
        <v>5341</v>
      </c>
      <c r="D6978" t="s">
        <v>13226</v>
      </c>
      <c r="E6978" t="s">
        <v>13225</v>
      </c>
      <c r="F6978" t="s">
        <v>2481</v>
      </c>
      <c r="G6978" t="s">
        <v>2480</v>
      </c>
      <c r="H6978" t="s">
        <v>5336</v>
      </c>
      <c r="I6978">
        <v>49.6</v>
      </c>
      <c r="J6978" t="s">
        <v>223</v>
      </c>
      <c r="K6978" t="s">
        <v>137</v>
      </c>
      <c r="L6978">
        <f>I6978*$Q$5/1000</f>
        <v>5.0430800000000005E-2</v>
      </c>
    </row>
    <row r="6979" spans="1:12">
      <c r="A6979" s="118">
        <v>45261</v>
      </c>
      <c r="B6979" t="s">
        <v>13036</v>
      </c>
      <c r="C6979" t="s">
        <v>13035</v>
      </c>
      <c r="D6979" t="s">
        <v>13224</v>
      </c>
      <c r="E6979" t="s">
        <v>13223</v>
      </c>
      <c r="F6979">
        <v>101034435</v>
      </c>
      <c r="G6979" t="s">
        <v>13139</v>
      </c>
      <c r="H6979" t="s">
        <v>13030</v>
      </c>
      <c r="I6979">
        <v>12.6</v>
      </c>
      <c r="J6979" t="s">
        <v>145</v>
      </c>
      <c r="K6979" t="s">
        <v>137</v>
      </c>
      <c r="L6979">
        <f>I6979*$Q$2/1000</f>
        <v>4.6620000000000003E-3</v>
      </c>
    </row>
    <row r="6980" spans="1:12">
      <c r="A6980" s="118">
        <v>45108</v>
      </c>
      <c r="B6980" t="s">
        <v>1706</v>
      </c>
      <c r="C6980" t="s">
        <v>1705</v>
      </c>
      <c r="D6980" t="s">
        <v>13222</v>
      </c>
      <c r="E6980" t="s">
        <v>13221</v>
      </c>
      <c r="F6980">
        <v>101007863</v>
      </c>
      <c r="G6980" t="s">
        <v>1702</v>
      </c>
      <c r="H6980" t="s">
        <v>1701</v>
      </c>
      <c r="I6980">
        <v>78.2</v>
      </c>
      <c r="J6980" t="s">
        <v>145</v>
      </c>
      <c r="K6980" t="s">
        <v>137</v>
      </c>
      <c r="L6980">
        <f>I6980*$Q$2/100/1000</f>
        <v>2.8933999999999996E-4</v>
      </c>
    </row>
    <row r="6981" spans="1:12">
      <c r="A6981" s="118">
        <v>45261</v>
      </c>
      <c r="B6981" t="s">
        <v>13036</v>
      </c>
      <c r="C6981" t="s">
        <v>13035</v>
      </c>
      <c r="D6981" t="s">
        <v>13197</v>
      </c>
      <c r="E6981" t="s">
        <v>13220</v>
      </c>
      <c r="F6981" t="s">
        <v>13219</v>
      </c>
      <c r="G6981" t="s">
        <v>13218</v>
      </c>
      <c r="H6981" t="s">
        <v>13030</v>
      </c>
      <c r="I6981">
        <v>12.6</v>
      </c>
      <c r="J6981" t="s">
        <v>145</v>
      </c>
      <c r="K6981" t="s">
        <v>137</v>
      </c>
      <c r="L6981">
        <f>I6981*$Q$2/1000</f>
        <v>4.6620000000000003E-3</v>
      </c>
    </row>
    <row r="6982" spans="1:12">
      <c r="A6982" s="118">
        <v>45261</v>
      </c>
      <c r="B6982" t="s">
        <v>13036</v>
      </c>
      <c r="C6982" t="s">
        <v>13035</v>
      </c>
      <c r="D6982" t="s">
        <v>13217</v>
      </c>
      <c r="E6982" t="s">
        <v>13216</v>
      </c>
      <c r="F6982">
        <v>101025262</v>
      </c>
      <c r="G6982" t="s">
        <v>13215</v>
      </c>
      <c r="H6982" t="s">
        <v>13030</v>
      </c>
      <c r="I6982">
        <v>12.6</v>
      </c>
      <c r="J6982" t="s">
        <v>145</v>
      </c>
      <c r="K6982" t="s">
        <v>137</v>
      </c>
      <c r="L6982">
        <f>I6982*$Q$2/1000</f>
        <v>4.6620000000000003E-3</v>
      </c>
    </row>
    <row r="6983" spans="1:12">
      <c r="A6983" s="118">
        <v>45261</v>
      </c>
      <c r="B6983" t="s">
        <v>13036</v>
      </c>
      <c r="C6983" t="s">
        <v>13035</v>
      </c>
      <c r="D6983" t="s">
        <v>13214</v>
      </c>
      <c r="E6983" t="s">
        <v>13213</v>
      </c>
      <c r="F6983">
        <v>101048350</v>
      </c>
      <c r="G6983" t="s">
        <v>13212</v>
      </c>
      <c r="H6983" t="s">
        <v>13030</v>
      </c>
      <c r="I6983">
        <v>12.6</v>
      </c>
      <c r="J6983" t="s">
        <v>145</v>
      </c>
      <c r="K6983" t="s">
        <v>137</v>
      </c>
      <c r="L6983">
        <f>I6983*$Q$2/1000</f>
        <v>4.6620000000000003E-3</v>
      </c>
    </row>
    <row r="6984" spans="1:12">
      <c r="A6984" s="118">
        <v>45261</v>
      </c>
      <c r="B6984" t="s">
        <v>13036</v>
      </c>
      <c r="C6984" t="s">
        <v>13035</v>
      </c>
      <c r="D6984" t="s">
        <v>13211</v>
      </c>
      <c r="E6984" t="s">
        <v>13210</v>
      </c>
      <c r="F6984">
        <v>101017406</v>
      </c>
      <c r="G6984" t="s">
        <v>13195</v>
      </c>
      <c r="H6984" t="s">
        <v>13030</v>
      </c>
      <c r="I6984">
        <v>12.6</v>
      </c>
      <c r="J6984" t="s">
        <v>145</v>
      </c>
      <c r="K6984" t="s">
        <v>137</v>
      </c>
      <c r="L6984">
        <f>I6984*$Q$2/1000</f>
        <v>4.6620000000000003E-3</v>
      </c>
    </row>
    <row r="6985" spans="1:12">
      <c r="A6985" s="118">
        <v>45261</v>
      </c>
      <c r="B6985" t="s">
        <v>13036</v>
      </c>
      <c r="C6985" t="s">
        <v>13035</v>
      </c>
      <c r="D6985" t="s">
        <v>13039</v>
      </c>
      <c r="E6985" t="s">
        <v>13209</v>
      </c>
      <c r="F6985">
        <v>101033562</v>
      </c>
      <c r="G6985" t="s">
        <v>13208</v>
      </c>
      <c r="H6985" t="s">
        <v>13030</v>
      </c>
      <c r="I6985">
        <v>12.6</v>
      </c>
      <c r="J6985" t="s">
        <v>145</v>
      </c>
      <c r="K6985" t="s">
        <v>137</v>
      </c>
      <c r="L6985">
        <f>I6985*$Q$2/1000</f>
        <v>4.6620000000000003E-3</v>
      </c>
    </row>
    <row r="6986" spans="1:12">
      <c r="A6986" s="118">
        <v>45108</v>
      </c>
      <c r="B6986" t="s">
        <v>574</v>
      </c>
      <c r="C6986" t="s">
        <v>573</v>
      </c>
      <c r="D6986" t="s">
        <v>13207</v>
      </c>
      <c r="E6986" t="s">
        <v>13206</v>
      </c>
      <c r="F6986" t="s">
        <v>3634</v>
      </c>
      <c r="G6986" t="s">
        <v>3633</v>
      </c>
      <c r="H6986" t="s">
        <v>569</v>
      </c>
      <c r="I6986">
        <v>298</v>
      </c>
      <c r="J6986" t="s">
        <v>145</v>
      </c>
      <c r="K6986" t="s">
        <v>137</v>
      </c>
      <c r="L6986">
        <f>I6986*$Q$2/100/1000</f>
        <v>1.1026E-3</v>
      </c>
    </row>
    <row r="6987" spans="1:12">
      <c r="A6987" s="118">
        <v>45108</v>
      </c>
      <c r="B6987" t="s">
        <v>240</v>
      </c>
      <c r="C6987" t="s">
        <v>239</v>
      </c>
      <c r="D6987" t="s">
        <v>13205</v>
      </c>
      <c r="E6987" t="s">
        <v>13204</v>
      </c>
      <c r="F6987" t="s">
        <v>1497</v>
      </c>
      <c r="G6987" t="s">
        <v>1496</v>
      </c>
      <c r="H6987" t="s">
        <v>235</v>
      </c>
      <c r="I6987">
        <v>390</v>
      </c>
      <c r="J6987" t="s">
        <v>145</v>
      </c>
      <c r="K6987" t="s">
        <v>137</v>
      </c>
      <c r="L6987">
        <f>I6987*$Q$2/100/1000</f>
        <v>1.4430000000000001E-3</v>
      </c>
    </row>
    <row r="6988" spans="1:12">
      <c r="A6988" s="118">
        <v>45108</v>
      </c>
      <c r="B6988" t="s">
        <v>574</v>
      </c>
      <c r="C6988" t="s">
        <v>573</v>
      </c>
      <c r="D6988" t="s">
        <v>12084</v>
      </c>
      <c r="E6988" t="s">
        <v>13203</v>
      </c>
      <c r="F6988">
        <v>101012395</v>
      </c>
      <c r="G6988" t="s">
        <v>570</v>
      </c>
      <c r="H6988" t="s">
        <v>569</v>
      </c>
      <c r="I6988">
        <v>298</v>
      </c>
      <c r="J6988" t="s">
        <v>145</v>
      </c>
      <c r="K6988" t="s">
        <v>137</v>
      </c>
      <c r="L6988">
        <f>I6988*$Q$2/100/1000</f>
        <v>1.1026E-3</v>
      </c>
    </row>
    <row r="6989" spans="1:12">
      <c r="A6989" s="118">
        <v>45108</v>
      </c>
      <c r="B6989" t="s">
        <v>240</v>
      </c>
      <c r="C6989" t="s">
        <v>239</v>
      </c>
      <c r="D6989" t="s">
        <v>7577</v>
      </c>
      <c r="E6989" t="s">
        <v>13202</v>
      </c>
      <c r="F6989" t="s">
        <v>768</v>
      </c>
      <c r="G6989" t="s">
        <v>767</v>
      </c>
      <c r="H6989" t="s">
        <v>235</v>
      </c>
      <c r="I6989">
        <v>390</v>
      </c>
      <c r="J6989" t="s">
        <v>145</v>
      </c>
      <c r="K6989" t="s">
        <v>137</v>
      </c>
      <c r="L6989">
        <f>I6989*$Q$2/100/1000</f>
        <v>1.4430000000000001E-3</v>
      </c>
    </row>
    <row r="6990" spans="1:12">
      <c r="A6990" s="118">
        <v>45261</v>
      </c>
      <c r="B6990" t="s">
        <v>13036</v>
      </c>
      <c r="C6990" t="s">
        <v>13035</v>
      </c>
      <c r="D6990" t="s">
        <v>13086</v>
      </c>
      <c r="E6990" t="s">
        <v>13201</v>
      </c>
      <c r="F6990">
        <v>101039674</v>
      </c>
      <c r="G6990" t="s">
        <v>13200</v>
      </c>
      <c r="H6990" t="s">
        <v>13030</v>
      </c>
      <c r="I6990">
        <v>12.6</v>
      </c>
      <c r="J6990" t="s">
        <v>145</v>
      </c>
      <c r="K6990" t="s">
        <v>137</v>
      </c>
      <c r="L6990">
        <f>I6990*$Q$2/1000</f>
        <v>4.6620000000000003E-3</v>
      </c>
    </row>
    <row r="6991" spans="1:12">
      <c r="A6991" s="118">
        <v>45261</v>
      </c>
      <c r="B6991" t="s">
        <v>13036</v>
      </c>
      <c r="C6991" t="s">
        <v>13035</v>
      </c>
      <c r="D6991" t="s">
        <v>13039</v>
      </c>
      <c r="E6991" t="s">
        <v>13199</v>
      </c>
      <c r="F6991">
        <v>57207488</v>
      </c>
      <c r="G6991" t="s">
        <v>13198</v>
      </c>
      <c r="H6991" t="s">
        <v>13030</v>
      </c>
      <c r="I6991">
        <v>12.6</v>
      </c>
      <c r="J6991" t="s">
        <v>145</v>
      </c>
      <c r="K6991" t="s">
        <v>137</v>
      </c>
      <c r="L6991">
        <f>I6991*$Q$2/1000</f>
        <v>4.6620000000000003E-3</v>
      </c>
    </row>
    <row r="6992" spans="1:12">
      <c r="A6992" s="118">
        <v>45261</v>
      </c>
      <c r="B6992" t="s">
        <v>13036</v>
      </c>
      <c r="C6992" t="s">
        <v>13035</v>
      </c>
      <c r="D6992" t="s">
        <v>13197</v>
      </c>
      <c r="E6992" t="s">
        <v>13196</v>
      </c>
      <c r="F6992">
        <v>101017406</v>
      </c>
      <c r="G6992" t="s">
        <v>13195</v>
      </c>
      <c r="H6992" t="s">
        <v>13030</v>
      </c>
      <c r="I6992">
        <v>12.6</v>
      </c>
      <c r="J6992" t="s">
        <v>145</v>
      </c>
      <c r="K6992" t="s">
        <v>137</v>
      </c>
      <c r="L6992">
        <f>I6992*$Q$2/1000</f>
        <v>4.6620000000000003E-3</v>
      </c>
    </row>
    <row r="6993" spans="1:12">
      <c r="A6993" s="118">
        <v>45261</v>
      </c>
      <c r="B6993" t="s">
        <v>13036</v>
      </c>
      <c r="C6993" t="s">
        <v>13035</v>
      </c>
      <c r="D6993" t="s">
        <v>13194</v>
      </c>
      <c r="E6993" t="s">
        <v>13193</v>
      </c>
      <c r="F6993">
        <v>101028124</v>
      </c>
      <c r="G6993" t="s">
        <v>13192</v>
      </c>
      <c r="H6993" t="s">
        <v>13030</v>
      </c>
      <c r="I6993">
        <v>12.6</v>
      </c>
      <c r="J6993" t="s">
        <v>145</v>
      </c>
      <c r="K6993" t="s">
        <v>137</v>
      </c>
      <c r="L6993">
        <f>I6993*$Q$2/1000</f>
        <v>4.6620000000000003E-3</v>
      </c>
    </row>
    <row r="6994" spans="1:12">
      <c r="A6994" s="118">
        <v>45108</v>
      </c>
      <c r="B6994" t="s">
        <v>205</v>
      </c>
      <c r="C6994" t="s">
        <v>204</v>
      </c>
      <c r="D6994" t="s">
        <v>4181</v>
      </c>
      <c r="E6994" t="s">
        <v>13191</v>
      </c>
      <c r="F6994">
        <v>66205215</v>
      </c>
      <c r="G6994" t="s">
        <v>201</v>
      </c>
      <c r="H6994" t="s">
        <v>200</v>
      </c>
      <c r="I6994">
        <v>6781</v>
      </c>
      <c r="J6994" t="s">
        <v>199</v>
      </c>
      <c r="K6994" t="s">
        <v>198</v>
      </c>
      <c r="L6994">
        <f>I6994*$Q$4/10/1000</f>
        <v>1.1924057587200001</v>
      </c>
    </row>
    <row r="6995" spans="1:12">
      <c r="A6995" s="118">
        <v>45108</v>
      </c>
      <c r="B6995" t="s">
        <v>205</v>
      </c>
      <c r="C6995" t="s">
        <v>204</v>
      </c>
      <c r="D6995" t="s">
        <v>532</v>
      </c>
      <c r="E6995" t="s">
        <v>13190</v>
      </c>
      <c r="F6995" t="s">
        <v>1899</v>
      </c>
      <c r="G6995" t="s">
        <v>1898</v>
      </c>
      <c r="H6995" t="s">
        <v>200</v>
      </c>
      <c r="I6995">
        <v>6781</v>
      </c>
      <c r="J6995" t="s">
        <v>199</v>
      </c>
      <c r="K6995" t="s">
        <v>198</v>
      </c>
      <c r="L6995">
        <f>I6995*$Q$4/10/1000</f>
        <v>1.1924057587200001</v>
      </c>
    </row>
    <row r="6996" spans="1:12">
      <c r="A6996" s="118">
        <v>45261</v>
      </c>
      <c r="B6996" t="s">
        <v>13036</v>
      </c>
      <c r="C6996" t="s">
        <v>13035</v>
      </c>
      <c r="D6996" t="s">
        <v>13086</v>
      </c>
      <c r="E6996" t="s">
        <v>13189</v>
      </c>
      <c r="F6996">
        <v>101030888</v>
      </c>
      <c r="G6996" t="s">
        <v>13188</v>
      </c>
      <c r="H6996" t="s">
        <v>13030</v>
      </c>
      <c r="I6996">
        <v>12.6</v>
      </c>
      <c r="J6996" t="s">
        <v>145</v>
      </c>
      <c r="K6996" t="s">
        <v>137</v>
      </c>
      <c r="L6996">
        <f>I6996*$Q$2/1000</f>
        <v>4.6620000000000003E-3</v>
      </c>
    </row>
    <row r="6997" spans="1:12">
      <c r="A6997" s="118">
        <v>45261</v>
      </c>
      <c r="B6997" t="s">
        <v>13036</v>
      </c>
      <c r="C6997" t="s">
        <v>13035</v>
      </c>
      <c r="D6997" t="s">
        <v>13187</v>
      </c>
      <c r="E6997" t="s">
        <v>13186</v>
      </c>
      <c r="F6997" t="s">
        <v>13185</v>
      </c>
      <c r="G6997" t="s">
        <v>13184</v>
      </c>
      <c r="H6997" t="s">
        <v>13030</v>
      </c>
      <c r="I6997">
        <v>12.6</v>
      </c>
      <c r="J6997" t="s">
        <v>145</v>
      </c>
      <c r="K6997" t="s">
        <v>137</v>
      </c>
      <c r="L6997">
        <f>I6997*$Q$2/1000</f>
        <v>4.6620000000000003E-3</v>
      </c>
    </row>
    <row r="6998" spans="1:12">
      <c r="A6998" s="118">
        <v>45261</v>
      </c>
      <c r="B6998" t="s">
        <v>13036</v>
      </c>
      <c r="C6998" t="s">
        <v>13035</v>
      </c>
      <c r="D6998" t="s">
        <v>13060</v>
      </c>
      <c r="E6998" t="s">
        <v>13183</v>
      </c>
      <c r="F6998">
        <v>101033091</v>
      </c>
      <c r="G6998" t="s">
        <v>13182</v>
      </c>
      <c r="H6998" t="s">
        <v>13030</v>
      </c>
      <c r="I6998">
        <v>12.6</v>
      </c>
      <c r="J6998" t="s">
        <v>145</v>
      </c>
      <c r="K6998" t="s">
        <v>137</v>
      </c>
      <c r="L6998">
        <f>I6998*$Q$2/1000</f>
        <v>4.6620000000000003E-3</v>
      </c>
    </row>
    <row r="6999" spans="1:12">
      <c r="A6999" s="118">
        <v>45108</v>
      </c>
      <c r="B6999" t="s">
        <v>205</v>
      </c>
      <c r="C6999" t="s">
        <v>204</v>
      </c>
      <c r="D6999" t="s">
        <v>532</v>
      </c>
      <c r="E6999" t="s">
        <v>13181</v>
      </c>
      <c r="F6999">
        <v>101026186</v>
      </c>
      <c r="G6999" t="s">
        <v>530</v>
      </c>
      <c r="H6999" t="s">
        <v>200</v>
      </c>
      <c r="I6999">
        <v>6781</v>
      </c>
      <c r="J6999" t="s">
        <v>199</v>
      </c>
      <c r="K6999" t="s">
        <v>198</v>
      </c>
      <c r="L6999">
        <f>I6999*$Q$4/10/1000</f>
        <v>1.1924057587200001</v>
      </c>
    </row>
    <row r="7000" spans="1:12">
      <c r="A7000" s="118">
        <v>45108</v>
      </c>
      <c r="B7000" t="s">
        <v>205</v>
      </c>
      <c r="C7000" t="s">
        <v>204</v>
      </c>
      <c r="D7000" t="s">
        <v>532</v>
      </c>
      <c r="E7000" t="s">
        <v>13180</v>
      </c>
      <c r="F7000" t="s">
        <v>1899</v>
      </c>
      <c r="G7000" t="s">
        <v>1898</v>
      </c>
      <c r="H7000" t="s">
        <v>200</v>
      </c>
      <c r="I7000">
        <v>6781</v>
      </c>
      <c r="J7000" t="s">
        <v>199</v>
      </c>
      <c r="K7000" t="s">
        <v>198</v>
      </c>
      <c r="L7000">
        <f>I7000*$Q$4/10/1000</f>
        <v>1.1924057587200001</v>
      </c>
    </row>
    <row r="7001" spans="1:12">
      <c r="A7001" s="118">
        <v>45261</v>
      </c>
      <c r="B7001" t="s">
        <v>13036</v>
      </c>
      <c r="C7001" t="s">
        <v>13035</v>
      </c>
      <c r="D7001" t="s">
        <v>13152</v>
      </c>
      <c r="E7001" t="s">
        <v>13179</v>
      </c>
      <c r="F7001">
        <v>101025603</v>
      </c>
      <c r="G7001" t="s">
        <v>13178</v>
      </c>
      <c r="H7001" t="s">
        <v>13030</v>
      </c>
      <c r="I7001">
        <v>12.6</v>
      </c>
      <c r="J7001" t="s">
        <v>145</v>
      </c>
      <c r="K7001" t="s">
        <v>137</v>
      </c>
      <c r="L7001">
        <f>I7001*$Q$2/1000</f>
        <v>4.6620000000000003E-3</v>
      </c>
    </row>
    <row r="7002" spans="1:12">
      <c r="A7002" s="118">
        <v>45261</v>
      </c>
      <c r="B7002" t="s">
        <v>13036</v>
      </c>
      <c r="C7002" t="s">
        <v>13035</v>
      </c>
      <c r="D7002" t="s">
        <v>13043</v>
      </c>
      <c r="E7002" t="s">
        <v>13177</v>
      </c>
      <c r="F7002">
        <v>101033641</v>
      </c>
      <c r="G7002" t="s">
        <v>13176</v>
      </c>
      <c r="H7002" t="s">
        <v>13030</v>
      </c>
      <c r="I7002">
        <v>12.6</v>
      </c>
      <c r="J7002" t="s">
        <v>145</v>
      </c>
      <c r="K7002" t="s">
        <v>137</v>
      </c>
      <c r="L7002">
        <f>I7002*$Q$2/1000</f>
        <v>4.6620000000000003E-3</v>
      </c>
    </row>
    <row r="7003" spans="1:12">
      <c r="A7003" s="118">
        <v>45108</v>
      </c>
      <c r="B7003" t="s">
        <v>205</v>
      </c>
      <c r="C7003" t="s">
        <v>204</v>
      </c>
      <c r="D7003" t="s">
        <v>12730</v>
      </c>
      <c r="E7003" t="s">
        <v>13175</v>
      </c>
      <c r="F7003">
        <v>66205215</v>
      </c>
      <c r="G7003" t="s">
        <v>201</v>
      </c>
      <c r="H7003" t="s">
        <v>200</v>
      </c>
      <c r="I7003">
        <v>6781</v>
      </c>
      <c r="J7003" t="s">
        <v>199</v>
      </c>
      <c r="K7003" t="s">
        <v>198</v>
      </c>
      <c r="L7003">
        <f>I7003*$Q$4/10/1000</f>
        <v>1.1924057587200001</v>
      </c>
    </row>
    <row r="7004" spans="1:12">
      <c r="A7004" s="118">
        <v>45261</v>
      </c>
      <c r="B7004" t="s">
        <v>13036</v>
      </c>
      <c r="C7004" t="s">
        <v>13035</v>
      </c>
      <c r="D7004" t="s">
        <v>13174</v>
      </c>
      <c r="E7004" t="s">
        <v>13173</v>
      </c>
      <c r="F7004">
        <v>101050292</v>
      </c>
      <c r="G7004" t="s">
        <v>13172</v>
      </c>
      <c r="H7004" t="s">
        <v>13030</v>
      </c>
      <c r="I7004">
        <v>12.6</v>
      </c>
      <c r="J7004" t="s">
        <v>145</v>
      </c>
      <c r="K7004" t="s">
        <v>137</v>
      </c>
      <c r="L7004">
        <f>I7004*$Q$2/1000</f>
        <v>4.6620000000000003E-3</v>
      </c>
    </row>
    <row r="7005" spans="1:12">
      <c r="A7005" s="118">
        <v>45261</v>
      </c>
      <c r="B7005" t="s">
        <v>13036</v>
      </c>
      <c r="C7005" t="s">
        <v>13035</v>
      </c>
      <c r="D7005" t="s">
        <v>13089</v>
      </c>
      <c r="E7005" t="s">
        <v>13171</v>
      </c>
      <c r="F7005">
        <v>101025610</v>
      </c>
      <c r="G7005" t="s">
        <v>13170</v>
      </c>
      <c r="H7005" t="s">
        <v>13030</v>
      </c>
      <c r="I7005">
        <v>12.6</v>
      </c>
      <c r="J7005" t="s">
        <v>145</v>
      </c>
      <c r="K7005" t="s">
        <v>137</v>
      </c>
      <c r="L7005">
        <f>I7005*$Q$2/1000</f>
        <v>4.6620000000000003E-3</v>
      </c>
    </row>
    <row r="7006" spans="1:12">
      <c r="A7006" s="118">
        <v>45108</v>
      </c>
      <c r="B7006" t="s">
        <v>205</v>
      </c>
      <c r="C7006" t="s">
        <v>204</v>
      </c>
      <c r="D7006" t="s">
        <v>12730</v>
      </c>
      <c r="E7006" t="s">
        <v>13169</v>
      </c>
      <c r="F7006">
        <v>66205215</v>
      </c>
      <c r="G7006" t="s">
        <v>201</v>
      </c>
      <c r="H7006" t="s">
        <v>200</v>
      </c>
      <c r="I7006">
        <v>6781</v>
      </c>
      <c r="J7006" t="s">
        <v>199</v>
      </c>
      <c r="K7006" t="s">
        <v>198</v>
      </c>
      <c r="L7006">
        <f>I7006*$Q$4/10/1000</f>
        <v>1.1924057587200001</v>
      </c>
    </row>
    <row r="7007" spans="1:12">
      <c r="A7007" s="118">
        <v>45261</v>
      </c>
      <c r="B7007" t="s">
        <v>13036</v>
      </c>
      <c r="C7007" t="s">
        <v>13035</v>
      </c>
      <c r="D7007" t="s">
        <v>13164</v>
      </c>
      <c r="E7007" t="s">
        <v>13168</v>
      </c>
      <c r="F7007">
        <v>56207350</v>
      </c>
      <c r="G7007" t="s">
        <v>13167</v>
      </c>
      <c r="H7007" t="s">
        <v>13030</v>
      </c>
      <c r="I7007">
        <v>12.6</v>
      </c>
      <c r="J7007" t="s">
        <v>145</v>
      </c>
      <c r="K7007" t="s">
        <v>137</v>
      </c>
      <c r="L7007">
        <f>I7007*$Q$2/1000</f>
        <v>4.6620000000000003E-3</v>
      </c>
    </row>
    <row r="7008" spans="1:12">
      <c r="A7008" s="118">
        <v>45261</v>
      </c>
      <c r="B7008" t="s">
        <v>13036</v>
      </c>
      <c r="C7008" t="s">
        <v>13035</v>
      </c>
      <c r="D7008" t="s">
        <v>13112</v>
      </c>
      <c r="E7008" t="s">
        <v>13166</v>
      </c>
      <c r="F7008">
        <v>34203714</v>
      </c>
      <c r="G7008" t="s">
        <v>13165</v>
      </c>
      <c r="H7008" t="s">
        <v>13030</v>
      </c>
      <c r="I7008">
        <v>12.6</v>
      </c>
      <c r="J7008" t="s">
        <v>145</v>
      </c>
      <c r="K7008" t="s">
        <v>137</v>
      </c>
      <c r="L7008">
        <f>I7008*$Q$2/1000</f>
        <v>4.6620000000000003E-3</v>
      </c>
    </row>
    <row r="7009" spans="1:12">
      <c r="A7009" s="118">
        <v>45261</v>
      </c>
      <c r="B7009" t="s">
        <v>13036</v>
      </c>
      <c r="C7009" t="s">
        <v>13035</v>
      </c>
      <c r="D7009" t="s">
        <v>13164</v>
      </c>
      <c r="E7009" t="s">
        <v>13163</v>
      </c>
      <c r="F7009">
        <v>3445185</v>
      </c>
      <c r="G7009" t="s">
        <v>13162</v>
      </c>
      <c r="H7009" t="s">
        <v>13030</v>
      </c>
      <c r="I7009">
        <v>12.6</v>
      </c>
      <c r="J7009" t="s">
        <v>145</v>
      </c>
      <c r="K7009" t="s">
        <v>137</v>
      </c>
      <c r="L7009">
        <f>I7009*$Q$2/1000</f>
        <v>4.6620000000000003E-3</v>
      </c>
    </row>
    <row r="7010" spans="1:12">
      <c r="A7010" s="118">
        <v>45261</v>
      </c>
      <c r="B7010" t="s">
        <v>13036</v>
      </c>
      <c r="C7010" t="s">
        <v>13035</v>
      </c>
      <c r="D7010" t="s">
        <v>13051</v>
      </c>
      <c r="E7010" t="s">
        <v>13161</v>
      </c>
      <c r="F7010">
        <v>3445191</v>
      </c>
      <c r="G7010" t="s">
        <v>13160</v>
      </c>
      <c r="H7010" t="s">
        <v>13030</v>
      </c>
      <c r="I7010">
        <v>12.6</v>
      </c>
      <c r="J7010" t="s">
        <v>145</v>
      </c>
      <c r="K7010" t="s">
        <v>137</v>
      </c>
      <c r="L7010">
        <f>I7010*$Q$2/1000</f>
        <v>4.6620000000000003E-3</v>
      </c>
    </row>
    <row r="7011" spans="1:12">
      <c r="A7011" s="118">
        <v>45261</v>
      </c>
      <c r="B7011" t="s">
        <v>13036</v>
      </c>
      <c r="C7011" t="s">
        <v>13035</v>
      </c>
      <c r="D7011" t="s">
        <v>13159</v>
      </c>
      <c r="E7011" t="s">
        <v>13158</v>
      </c>
      <c r="F7011">
        <v>42205754</v>
      </c>
      <c r="G7011" t="s">
        <v>13119</v>
      </c>
      <c r="H7011" t="s">
        <v>13030</v>
      </c>
      <c r="I7011">
        <v>12.6</v>
      </c>
      <c r="J7011" t="s">
        <v>145</v>
      </c>
      <c r="K7011" t="s">
        <v>137</v>
      </c>
      <c r="L7011">
        <f>I7011*$Q$2/1000</f>
        <v>4.6620000000000003E-3</v>
      </c>
    </row>
    <row r="7012" spans="1:12">
      <c r="A7012" s="118">
        <v>45261</v>
      </c>
      <c r="B7012" t="s">
        <v>13036</v>
      </c>
      <c r="C7012" t="s">
        <v>13035</v>
      </c>
      <c r="D7012" t="s">
        <v>13080</v>
      </c>
      <c r="E7012" t="s">
        <v>13157</v>
      </c>
      <c r="F7012">
        <v>101019928</v>
      </c>
      <c r="G7012" t="s">
        <v>13041</v>
      </c>
      <c r="H7012" t="s">
        <v>13030</v>
      </c>
      <c r="I7012">
        <v>12.6</v>
      </c>
      <c r="J7012" t="s">
        <v>145</v>
      </c>
      <c r="K7012" t="s">
        <v>137</v>
      </c>
      <c r="L7012">
        <f>I7012*$Q$2/1000</f>
        <v>4.6620000000000003E-3</v>
      </c>
    </row>
    <row r="7013" spans="1:12">
      <c r="A7013" s="118">
        <v>45261</v>
      </c>
      <c r="B7013" t="s">
        <v>13036</v>
      </c>
      <c r="C7013" t="s">
        <v>13035</v>
      </c>
      <c r="D7013" t="s">
        <v>13156</v>
      </c>
      <c r="E7013" t="s">
        <v>13155</v>
      </c>
      <c r="F7013">
        <v>42205934</v>
      </c>
      <c r="G7013" t="s">
        <v>13154</v>
      </c>
      <c r="H7013" t="s">
        <v>13030</v>
      </c>
      <c r="I7013">
        <v>12.6</v>
      </c>
      <c r="J7013" t="s">
        <v>145</v>
      </c>
      <c r="K7013" t="s">
        <v>137</v>
      </c>
      <c r="L7013">
        <f>I7013*$Q$2/1000</f>
        <v>4.6620000000000003E-3</v>
      </c>
    </row>
    <row r="7014" spans="1:12">
      <c r="A7014" s="118">
        <v>45108</v>
      </c>
      <c r="B7014" t="s">
        <v>574</v>
      </c>
      <c r="C7014" t="s">
        <v>573</v>
      </c>
      <c r="D7014" t="s">
        <v>12512</v>
      </c>
      <c r="E7014" t="s">
        <v>13153</v>
      </c>
      <c r="F7014">
        <v>42205717</v>
      </c>
      <c r="G7014" t="s">
        <v>13009</v>
      </c>
      <c r="H7014" t="s">
        <v>569</v>
      </c>
      <c r="I7014">
        <v>298</v>
      </c>
      <c r="J7014" t="s">
        <v>145</v>
      </c>
      <c r="K7014" t="s">
        <v>137</v>
      </c>
      <c r="L7014">
        <f>I7014*$Q$2/100/1000</f>
        <v>1.1026E-3</v>
      </c>
    </row>
    <row r="7015" spans="1:12">
      <c r="A7015" s="118">
        <v>45261</v>
      </c>
      <c r="B7015" t="s">
        <v>13036</v>
      </c>
      <c r="C7015" t="s">
        <v>13035</v>
      </c>
      <c r="D7015" t="s">
        <v>13152</v>
      </c>
      <c r="E7015" t="s">
        <v>13151</v>
      </c>
      <c r="F7015">
        <v>21201414</v>
      </c>
      <c r="G7015" t="s">
        <v>12159</v>
      </c>
      <c r="H7015" t="s">
        <v>13030</v>
      </c>
      <c r="I7015">
        <v>12.6</v>
      </c>
      <c r="J7015" t="s">
        <v>145</v>
      </c>
      <c r="K7015" t="s">
        <v>137</v>
      </c>
      <c r="L7015">
        <f>I7015*$Q$2/1000</f>
        <v>4.6620000000000003E-3</v>
      </c>
    </row>
    <row r="7016" spans="1:12">
      <c r="A7016" s="118">
        <v>45261</v>
      </c>
      <c r="B7016" t="s">
        <v>13036</v>
      </c>
      <c r="C7016" t="s">
        <v>13035</v>
      </c>
      <c r="D7016" t="s">
        <v>13150</v>
      </c>
      <c r="E7016" t="s">
        <v>13149</v>
      </c>
      <c r="F7016" t="s">
        <v>13148</v>
      </c>
      <c r="G7016" t="s">
        <v>13147</v>
      </c>
      <c r="H7016" t="s">
        <v>13030</v>
      </c>
      <c r="I7016">
        <v>12.6</v>
      </c>
      <c r="J7016" t="s">
        <v>145</v>
      </c>
      <c r="K7016" t="s">
        <v>137</v>
      </c>
      <c r="L7016">
        <f>I7016*$Q$2/1000</f>
        <v>4.6620000000000003E-3</v>
      </c>
    </row>
    <row r="7017" spans="1:12">
      <c r="A7017" s="118">
        <v>45261</v>
      </c>
      <c r="B7017" t="s">
        <v>13036</v>
      </c>
      <c r="C7017" t="s">
        <v>13035</v>
      </c>
      <c r="D7017" t="s">
        <v>13146</v>
      </c>
      <c r="E7017" t="s">
        <v>13145</v>
      </c>
      <c r="F7017">
        <v>101050317</v>
      </c>
      <c r="G7017" t="s">
        <v>13144</v>
      </c>
      <c r="H7017" t="s">
        <v>13030</v>
      </c>
      <c r="I7017">
        <v>12.6</v>
      </c>
      <c r="J7017" t="s">
        <v>145</v>
      </c>
      <c r="K7017" t="s">
        <v>137</v>
      </c>
      <c r="L7017">
        <f>I7017*$Q$2/1000</f>
        <v>4.6620000000000003E-3</v>
      </c>
    </row>
    <row r="7018" spans="1:12">
      <c r="A7018" s="118">
        <v>45261</v>
      </c>
      <c r="B7018" t="s">
        <v>13036</v>
      </c>
      <c r="C7018" t="s">
        <v>13035</v>
      </c>
      <c r="D7018" t="s">
        <v>13096</v>
      </c>
      <c r="E7018" t="s">
        <v>13143</v>
      </c>
      <c r="F7018">
        <v>101033092</v>
      </c>
      <c r="G7018" t="s">
        <v>13142</v>
      </c>
      <c r="H7018" t="s">
        <v>13030</v>
      </c>
      <c r="I7018">
        <v>12.6</v>
      </c>
      <c r="J7018" t="s">
        <v>145</v>
      </c>
      <c r="K7018" t="s">
        <v>137</v>
      </c>
      <c r="L7018">
        <f>I7018*$Q$2/1000</f>
        <v>4.6620000000000003E-3</v>
      </c>
    </row>
    <row r="7019" spans="1:12">
      <c r="A7019" s="118">
        <v>45261</v>
      </c>
      <c r="B7019" t="s">
        <v>13036</v>
      </c>
      <c r="C7019" t="s">
        <v>13035</v>
      </c>
      <c r="D7019" t="s">
        <v>13141</v>
      </c>
      <c r="E7019" t="s">
        <v>13140</v>
      </c>
      <c r="F7019">
        <v>101034435</v>
      </c>
      <c r="G7019" t="s">
        <v>13139</v>
      </c>
      <c r="H7019" t="s">
        <v>13030</v>
      </c>
      <c r="I7019">
        <v>12.6</v>
      </c>
      <c r="J7019" t="s">
        <v>145</v>
      </c>
      <c r="K7019" t="s">
        <v>137</v>
      </c>
      <c r="L7019">
        <f>I7019*$Q$2/1000</f>
        <v>4.6620000000000003E-3</v>
      </c>
    </row>
    <row r="7020" spans="1:12">
      <c r="A7020" s="118">
        <v>45261</v>
      </c>
      <c r="B7020" t="s">
        <v>13036</v>
      </c>
      <c r="C7020" t="s">
        <v>13035</v>
      </c>
      <c r="D7020" t="s">
        <v>13138</v>
      </c>
      <c r="E7020" t="s">
        <v>13137</v>
      </c>
      <c r="F7020">
        <v>57207482</v>
      </c>
      <c r="G7020" t="s">
        <v>13110</v>
      </c>
      <c r="H7020" t="s">
        <v>13030</v>
      </c>
      <c r="I7020">
        <v>12.6</v>
      </c>
      <c r="J7020" t="s">
        <v>145</v>
      </c>
      <c r="K7020" t="s">
        <v>137</v>
      </c>
      <c r="L7020">
        <f>I7020*$Q$2/1000</f>
        <v>4.6620000000000003E-3</v>
      </c>
    </row>
    <row r="7021" spans="1:12">
      <c r="A7021" s="118">
        <v>45261</v>
      </c>
      <c r="B7021" t="s">
        <v>13036</v>
      </c>
      <c r="C7021" t="s">
        <v>13035</v>
      </c>
      <c r="D7021" t="s">
        <v>13136</v>
      </c>
      <c r="E7021" t="s">
        <v>13135</v>
      </c>
      <c r="F7021">
        <v>101024397</v>
      </c>
      <c r="G7021" t="s">
        <v>13134</v>
      </c>
      <c r="H7021" t="s">
        <v>13030</v>
      </c>
      <c r="I7021">
        <v>12.6</v>
      </c>
      <c r="J7021" t="s">
        <v>145</v>
      </c>
      <c r="K7021" t="s">
        <v>137</v>
      </c>
      <c r="L7021">
        <f>I7021*$Q$2/1000</f>
        <v>4.6620000000000003E-3</v>
      </c>
    </row>
    <row r="7022" spans="1:12">
      <c r="A7022" s="118">
        <v>45108</v>
      </c>
      <c r="B7022" t="s">
        <v>723</v>
      </c>
      <c r="C7022" t="s">
        <v>722</v>
      </c>
      <c r="D7022" t="s">
        <v>13133</v>
      </c>
      <c r="E7022" t="s">
        <v>13132</v>
      </c>
      <c r="F7022">
        <v>10208488</v>
      </c>
      <c r="G7022" t="s">
        <v>13131</v>
      </c>
      <c r="H7022" t="s">
        <v>718</v>
      </c>
      <c r="I7022">
        <v>302</v>
      </c>
      <c r="J7022" t="s">
        <v>145</v>
      </c>
      <c r="K7022" t="s">
        <v>717</v>
      </c>
      <c r="L7022">
        <f>I7022*$Q$2/100/1000</f>
        <v>1.1173999999999999E-3</v>
      </c>
    </row>
    <row r="7023" spans="1:12">
      <c r="A7023" s="118">
        <v>45261</v>
      </c>
      <c r="B7023" t="s">
        <v>13036</v>
      </c>
      <c r="C7023" t="s">
        <v>13035</v>
      </c>
      <c r="D7023" t="s">
        <v>13112</v>
      </c>
      <c r="E7023" t="s">
        <v>13130</v>
      </c>
      <c r="F7023">
        <v>34204626</v>
      </c>
      <c r="G7023" t="s">
        <v>13129</v>
      </c>
      <c r="H7023" t="s">
        <v>13030</v>
      </c>
      <c r="I7023">
        <v>12.6</v>
      </c>
      <c r="J7023" t="s">
        <v>145</v>
      </c>
      <c r="K7023" t="s">
        <v>137</v>
      </c>
      <c r="L7023">
        <f>I7023*$Q$2/1000</f>
        <v>4.6620000000000003E-3</v>
      </c>
    </row>
    <row r="7024" spans="1:12">
      <c r="A7024" s="118">
        <v>45261</v>
      </c>
      <c r="B7024" t="s">
        <v>13036</v>
      </c>
      <c r="C7024" t="s">
        <v>13035</v>
      </c>
      <c r="D7024" t="s">
        <v>13071</v>
      </c>
      <c r="E7024" t="s">
        <v>13128</v>
      </c>
      <c r="F7024">
        <v>101025609</v>
      </c>
      <c r="G7024" t="s">
        <v>13127</v>
      </c>
      <c r="H7024" t="s">
        <v>13030</v>
      </c>
      <c r="I7024">
        <v>12.6</v>
      </c>
      <c r="J7024" t="s">
        <v>145</v>
      </c>
      <c r="K7024" t="s">
        <v>137</v>
      </c>
      <c r="L7024">
        <f>I7024*$Q$2/1000</f>
        <v>4.6620000000000003E-3</v>
      </c>
    </row>
    <row r="7025" spans="1:12">
      <c r="A7025" s="118">
        <v>45261</v>
      </c>
      <c r="B7025" t="s">
        <v>13036</v>
      </c>
      <c r="C7025" t="s">
        <v>13035</v>
      </c>
      <c r="D7025" t="s">
        <v>13060</v>
      </c>
      <c r="E7025" t="s">
        <v>13126</v>
      </c>
      <c r="F7025">
        <v>101018493</v>
      </c>
      <c r="G7025" t="s">
        <v>13058</v>
      </c>
      <c r="H7025" t="s">
        <v>13030</v>
      </c>
      <c r="I7025">
        <v>12.6</v>
      </c>
      <c r="J7025" t="s">
        <v>145</v>
      </c>
      <c r="K7025" t="s">
        <v>137</v>
      </c>
      <c r="L7025">
        <f>I7025*$Q$2/1000</f>
        <v>4.6620000000000003E-3</v>
      </c>
    </row>
    <row r="7026" spans="1:12">
      <c r="A7026" s="118">
        <v>45261</v>
      </c>
      <c r="B7026" t="s">
        <v>13036</v>
      </c>
      <c r="C7026" t="s">
        <v>13035</v>
      </c>
      <c r="D7026" t="s">
        <v>13086</v>
      </c>
      <c r="E7026" t="s">
        <v>13125</v>
      </c>
      <c r="F7026">
        <v>101018492</v>
      </c>
      <c r="G7026" t="s">
        <v>13124</v>
      </c>
      <c r="H7026" t="s">
        <v>13030</v>
      </c>
      <c r="I7026">
        <v>12.6</v>
      </c>
      <c r="J7026" t="s">
        <v>145</v>
      </c>
      <c r="K7026" t="s">
        <v>137</v>
      </c>
      <c r="L7026">
        <f>I7026*$Q$2/1000</f>
        <v>4.6620000000000003E-3</v>
      </c>
    </row>
    <row r="7027" spans="1:12">
      <c r="A7027" s="118">
        <v>45261</v>
      </c>
      <c r="B7027" t="s">
        <v>13036</v>
      </c>
      <c r="C7027" t="s">
        <v>13035</v>
      </c>
      <c r="D7027" t="s">
        <v>13123</v>
      </c>
      <c r="E7027" t="s">
        <v>13122</v>
      </c>
      <c r="F7027">
        <v>101018493</v>
      </c>
      <c r="G7027" t="s">
        <v>13058</v>
      </c>
      <c r="H7027" t="s">
        <v>13030</v>
      </c>
      <c r="I7027">
        <v>12.6</v>
      </c>
      <c r="J7027" t="s">
        <v>145</v>
      </c>
      <c r="K7027" t="s">
        <v>137</v>
      </c>
      <c r="L7027">
        <f>I7027*$Q$2/1000</f>
        <v>4.6620000000000003E-3</v>
      </c>
    </row>
    <row r="7028" spans="1:12">
      <c r="A7028" s="118">
        <v>45261</v>
      </c>
      <c r="B7028" t="s">
        <v>13036</v>
      </c>
      <c r="C7028" t="s">
        <v>13035</v>
      </c>
      <c r="D7028" t="s">
        <v>13121</v>
      </c>
      <c r="E7028" t="s">
        <v>13120</v>
      </c>
      <c r="F7028">
        <v>42205754</v>
      </c>
      <c r="G7028" t="s">
        <v>13119</v>
      </c>
      <c r="H7028" t="s">
        <v>13030</v>
      </c>
      <c r="I7028">
        <v>12.6</v>
      </c>
      <c r="J7028" t="s">
        <v>145</v>
      </c>
      <c r="K7028" t="s">
        <v>137</v>
      </c>
      <c r="L7028">
        <f>I7028*$Q$2/1000</f>
        <v>4.6620000000000003E-3</v>
      </c>
    </row>
    <row r="7029" spans="1:12">
      <c r="A7029" s="118">
        <v>45261</v>
      </c>
      <c r="B7029" t="s">
        <v>13036</v>
      </c>
      <c r="C7029" t="s">
        <v>13035</v>
      </c>
      <c r="D7029" t="s">
        <v>13118</v>
      </c>
      <c r="E7029" t="s">
        <v>13117</v>
      </c>
      <c r="F7029">
        <v>101050314</v>
      </c>
      <c r="G7029" t="s">
        <v>13116</v>
      </c>
      <c r="H7029" t="s">
        <v>13030</v>
      </c>
      <c r="I7029">
        <v>12.6</v>
      </c>
      <c r="J7029" t="s">
        <v>145</v>
      </c>
      <c r="K7029" t="s">
        <v>137</v>
      </c>
      <c r="L7029">
        <f>I7029*$Q$2/1000</f>
        <v>4.6620000000000003E-3</v>
      </c>
    </row>
    <row r="7030" spans="1:12">
      <c r="A7030" s="118">
        <v>45261</v>
      </c>
      <c r="B7030" t="s">
        <v>13036</v>
      </c>
      <c r="C7030" t="s">
        <v>13035</v>
      </c>
      <c r="D7030" t="s">
        <v>13115</v>
      </c>
      <c r="E7030" t="s">
        <v>13114</v>
      </c>
      <c r="F7030">
        <v>101043692</v>
      </c>
      <c r="G7030" t="s">
        <v>13113</v>
      </c>
      <c r="H7030" t="s">
        <v>13030</v>
      </c>
      <c r="I7030">
        <v>12.6</v>
      </c>
      <c r="J7030" t="s">
        <v>145</v>
      </c>
      <c r="K7030" t="s">
        <v>137</v>
      </c>
      <c r="L7030">
        <f>I7030*$Q$2/1000</f>
        <v>4.6620000000000003E-3</v>
      </c>
    </row>
    <row r="7031" spans="1:12">
      <c r="A7031" s="118">
        <v>45261</v>
      </c>
      <c r="B7031" t="s">
        <v>13036</v>
      </c>
      <c r="C7031" t="s">
        <v>13035</v>
      </c>
      <c r="D7031" t="s">
        <v>13112</v>
      </c>
      <c r="E7031" t="s">
        <v>13111</v>
      </c>
      <c r="F7031">
        <v>57207482</v>
      </c>
      <c r="G7031" t="s">
        <v>13110</v>
      </c>
      <c r="H7031" t="s">
        <v>13030</v>
      </c>
      <c r="I7031">
        <v>12.6</v>
      </c>
      <c r="J7031" t="s">
        <v>145</v>
      </c>
      <c r="K7031" t="s">
        <v>137</v>
      </c>
      <c r="L7031">
        <f>I7031*$Q$2/1000</f>
        <v>4.6620000000000003E-3</v>
      </c>
    </row>
    <row r="7032" spans="1:12">
      <c r="A7032" s="118">
        <v>45108</v>
      </c>
      <c r="B7032" t="s">
        <v>460</v>
      </c>
      <c r="C7032" t="s">
        <v>459</v>
      </c>
      <c r="D7032" t="s">
        <v>1214</v>
      </c>
      <c r="E7032" t="s">
        <v>13109</v>
      </c>
      <c r="F7032">
        <v>51206612</v>
      </c>
      <c r="G7032" t="s">
        <v>13108</v>
      </c>
      <c r="H7032" t="s">
        <v>455</v>
      </c>
      <c r="I7032">
        <v>103.6</v>
      </c>
      <c r="J7032" t="s">
        <v>145</v>
      </c>
      <c r="K7032" t="s">
        <v>137</v>
      </c>
      <c r="L7032">
        <f>I7032*$Q$2/100/1000</f>
        <v>3.8331999999999998E-4</v>
      </c>
    </row>
    <row r="7033" spans="1:12">
      <c r="A7033" s="118">
        <v>45108</v>
      </c>
      <c r="B7033" t="s">
        <v>5342</v>
      </c>
      <c r="C7033" t="s">
        <v>5341</v>
      </c>
      <c r="D7033" t="s">
        <v>13107</v>
      </c>
      <c r="E7033" t="s">
        <v>13106</v>
      </c>
      <c r="F7033" t="s">
        <v>2481</v>
      </c>
      <c r="G7033" t="s">
        <v>2480</v>
      </c>
      <c r="H7033" t="s">
        <v>5336</v>
      </c>
      <c r="I7033">
        <v>49.6</v>
      </c>
      <c r="J7033" t="s">
        <v>223</v>
      </c>
      <c r="K7033" t="s">
        <v>137</v>
      </c>
      <c r="L7033">
        <f>I7033*$Q$5/1000</f>
        <v>5.0430800000000005E-2</v>
      </c>
    </row>
    <row r="7034" spans="1:12">
      <c r="A7034" s="118">
        <v>44986</v>
      </c>
      <c r="B7034" t="s">
        <v>443</v>
      </c>
      <c r="C7034" t="s">
        <v>442</v>
      </c>
      <c r="D7034" t="s">
        <v>441</v>
      </c>
      <c r="E7034" t="s">
        <v>13105</v>
      </c>
      <c r="F7034">
        <v>101022021</v>
      </c>
      <c r="G7034" t="s">
        <v>13103</v>
      </c>
      <c r="H7034" s="122" t="s">
        <v>437</v>
      </c>
      <c r="I7034">
        <v>4725</v>
      </c>
      <c r="J7034" t="s">
        <v>199</v>
      </c>
      <c r="K7034" t="s">
        <v>198</v>
      </c>
      <c r="L7034">
        <f>I7034*$Q$4/25/1000</f>
        <v>0.33234727680000004</v>
      </c>
    </row>
    <row r="7035" spans="1:12">
      <c r="A7035" s="118">
        <v>45017</v>
      </c>
      <c r="B7035" t="s">
        <v>443</v>
      </c>
      <c r="C7035" t="s">
        <v>442</v>
      </c>
      <c r="D7035" t="s">
        <v>441</v>
      </c>
      <c r="E7035" t="s">
        <v>13104</v>
      </c>
      <c r="F7035" s="119">
        <v>101022021</v>
      </c>
      <c r="G7035" t="s">
        <v>13103</v>
      </c>
      <c r="H7035" s="122" t="s">
        <v>437</v>
      </c>
      <c r="I7035">
        <v>4725</v>
      </c>
      <c r="J7035" t="s">
        <v>199</v>
      </c>
      <c r="K7035" t="s">
        <v>198</v>
      </c>
      <c r="L7035">
        <f>I7035*$Q$4/25/1000</f>
        <v>0.33234727680000004</v>
      </c>
    </row>
    <row r="7036" spans="1:12">
      <c r="A7036" s="118">
        <v>45170</v>
      </c>
      <c r="B7036" t="s">
        <v>443</v>
      </c>
      <c r="C7036" t="s">
        <v>442</v>
      </c>
      <c r="D7036" t="s">
        <v>13102</v>
      </c>
      <c r="E7036" t="s">
        <v>13101</v>
      </c>
      <c r="F7036">
        <v>2245008</v>
      </c>
      <c r="G7036" t="s">
        <v>13100</v>
      </c>
      <c r="H7036" s="122" t="s">
        <v>437</v>
      </c>
      <c r="I7036">
        <v>4725</v>
      </c>
      <c r="J7036" t="s">
        <v>199</v>
      </c>
      <c r="K7036" t="s">
        <v>198</v>
      </c>
      <c r="L7036">
        <f>I7036*$Q$4/25/1000</f>
        <v>0.33234727680000004</v>
      </c>
    </row>
    <row r="7037" spans="1:12">
      <c r="A7037" s="118">
        <v>45078</v>
      </c>
      <c r="B7037" t="s">
        <v>443</v>
      </c>
      <c r="C7037" t="s">
        <v>442</v>
      </c>
      <c r="D7037" t="s">
        <v>13099</v>
      </c>
      <c r="E7037" t="s">
        <v>13098</v>
      </c>
      <c r="F7037">
        <v>10206171</v>
      </c>
      <c r="G7037" t="s">
        <v>13097</v>
      </c>
      <c r="H7037" s="122" t="s">
        <v>437</v>
      </c>
      <c r="I7037">
        <v>4725</v>
      </c>
      <c r="J7037" t="s">
        <v>199</v>
      </c>
      <c r="K7037" t="s">
        <v>198</v>
      </c>
      <c r="L7037">
        <f>I7037*$Q$4/25/1000</f>
        <v>0.33234727680000004</v>
      </c>
    </row>
    <row r="7038" spans="1:12">
      <c r="A7038" s="118">
        <v>45261</v>
      </c>
      <c r="B7038" t="s">
        <v>13036</v>
      </c>
      <c r="C7038" t="s">
        <v>13035</v>
      </c>
      <c r="D7038" t="s">
        <v>13096</v>
      </c>
      <c r="E7038" t="s">
        <v>13095</v>
      </c>
      <c r="F7038">
        <v>101023014</v>
      </c>
      <c r="G7038" t="s">
        <v>9675</v>
      </c>
      <c r="H7038" t="s">
        <v>13030</v>
      </c>
      <c r="I7038">
        <v>12.6</v>
      </c>
      <c r="J7038" t="s">
        <v>145</v>
      </c>
      <c r="K7038" t="s">
        <v>137</v>
      </c>
      <c r="L7038">
        <f>I7038*$Q$2/1000</f>
        <v>4.6620000000000003E-3</v>
      </c>
    </row>
    <row r="7039" spans="1:12">
      <c r="A7039" s="118">
        <v>45261</v>
      </c>
      <c r="B7039" t="s">
        <v>13036</v>
      </c>
      <c r="C7039" t="s">
        <v>13035</v>
      </c>
      <c r="D7039" t="s">
        <v>13094</v>
      </c>
      <c r="E7039" t="s">
        <v>13093</v>
      </c>
      <c r="F7039" t="s">
        <v>13092</v>
      </c>
      <c r="G7039" t="s">
        <v>13091</v>
      </c>
      <c r="H7039" t="s">
        <v>13030</v>
      </c>
      <c r="I7039">
        <v>12.6</v>
      </c>
      <c r="J7039" t="s">
        <v>145</v>
      </c>
      <c r="K7039" t="s">
        <v>137</v>
      </c>
      <c r="L7039">
        <f>I7039*$Q$2/1000</f>
        <v>4.6620000000000003E-3</v>
      </c>
    </row>
    <row r="7040" spans="1:12">
      <c r="A7040" s="118">
        <v>45261</v>
      </c>
      <c r="B7040" t="s">
        <v>13036</v>
      </c>
      <c r="C7040" t="s">
        <v>13035</v>
      </c>
      <c r="D7040" t="s">
        <v>13060</v>
      </c>
      <c r="E7040" t="s">
        <v>13090</v>
      </c>
      <c r="F7040">
        <v>1</v>
      </c>
      <c r="G7040" t="s">
        <v>667</v>
      </c>
      <c r="H7040" t="s">
        <v>13030</v>
      </c>
      <c r="I7040">
        <v>12.6</v>
      </c>
      <c r="J7040" t="s">
        <v>145</v>
      </c>
      <c r="K7040" t="s">
        <v>137</v>
      </c>
      <c r="L7040">
        <f>I7040*$Q$2/1000</f>
        <v>4.6620000000000003E-3</v>
      </c>
    </row>
    <row r="7041" spans="1:12">
      <c r="A7041" s="118">
        <v>45261</v>
      </c>
      <c r="B7041" t="s">
        <v>13036</v>
      </c>
      <c r="C7041" t="s">
        <v>13035</v>
      </c>
      <c r="D7041" t="s">
        <v>13089</v>
      </c>
      <c r="E7041" t="s">
        <v>13088</v>
      </c>
      <c r="F7041">
        <v>1</v>
      </c>
      <c r="G7041" t="s">
        <v>13087</v>
      </c>
      <c r="H7041" t="s">
        <v>13030</v>
      </c>
      <c r="I7041">
        <v>12.6</v>
      </c>
      <c r="J7041" t="s">
        <v>145</v>
      </c>
      <c r="K7041" t="s">
        <v>137</v>
      </c>
      <c r="L7041">
        <f>I7041*$Q$2/1000</f>
        <v>4.6620000000000003E-3</v>
      </c>
    </row>
    <row r="7042" spans="1:12">
      <c r="A7042" s="118">
        <v>45261</v>
      </c>
      <c r="B7042" t="s">
        <v>13036</v>
      </c>
      <c r="C7042" t="s">
        <v>13035</v>
      </c>
      <c r="D7042" t="s">
        <v>13086</v>
      </c>
      <c r="E7042" t="s">
        <v>13085</v>
      </c>
      <c r="F7042">
        <v>1</v>
      </c>
      <c r="G7042" t="s">
        <v>13084</v>
      </c>
      <c r="H7042" t="s">
        <v>13030</v>
      </c>
      <c r="I7042">
        <v>12.6</v>
      </c>
      <c r="J7042" t="s">
        <v>145</v>
      </c>
      <c r="K7042" t="s">
        <v>137</v>
      </c>
      <c r="L7042">
        <f>I7042*$Q$2/1000</f>
        <v>4.6620000000000003E-3</v>
      </c>
    </row>
    <row r="7043" spans="1:12">
      <c r="A7043" s="118">
        <v>45261</v>
      </c>
      <c r="B7043" t="s">
        <v>13036</v>
      </c>
      <c r="C7043" t="s">
        <v>13035</v>
      </c>
      <c r="D7043" t="s">
        <v>13043</v>
      </c>
      <c r="E7043" t="s">
        <v>13083</v>
      </c>
      <c r="F7043">
        <v>1</v>
      </c>
      <c r="G7043" t="s">
        <v>667</v>
      </c>
      <c r="H7043" t="s">
        <v>13030</v>
      </c>
      <c r="I7043">
        <v>12.6</v>
      </c>
      <c r="J7043" t="s">
        <v>145</v>
      </c>
      <c r="K7043" t="s">
        <v>137</v>
      </c>
      <c r="L7043">
        <f>I7043*$Q$2/1000</f>
        <v>4.6620000000000003E-3</v>
      </c>
    </row>
    <row r="7044" spans="1:12">
      <c r="A7044" s="118">
        <v>45261</v>
      </c>
      <c r="B7044" t="s">
        <v>13036</v>
      </c>
      <c r="C7044" t="s">
        <v>13035</v>
      </c>
      <c r="D7044" t="s">
        <v>13082</v>
      </c>
      <c r="E7044" t="s">
        <v>13081</v>
      </c>
      <c r="F7044">
        <v>1</v>
      </c>
      <c r="G7044" t="s">
        <v>667</v>
      </c>
      <c r="H7044" t="s">
        <v>13030</v>
      </c>
      <c r="I7044">
        <v>12.6</v>
      </c>
      <c r="J7044" t="s">
        <v>145</v>
      </c>
      <c r="K7044" t="s">
        <v>137</v>
      </c>
      <c r="L7044">
        <f>I7044*$Q$2/1000</f>
        <v>4.6620000000000003E-3</v>
      </c>
    </row>
    <row r="7045" spans="1:12">
      <c r="A7045" s="118">
        <v>45261</v>
      </c>
      <c r="B7045" t="s">
        <v>13036</v>
      </c>
      <c r="C7045" t="s">
        <v>13035</v>
      </c>
      <c r="D7045" t="s">
        <v>13080</v>
      </c>
      <c r="E7045" t="s">
        <v>13079</v>
      </c>
      <c r="F7045">
        <v>3445288</v>
      </c>
      <c r="G7045" t="s">
        <v>13076</v>
      </c>
      <c r="H7045" t="s">
        <v>13030</v>
      </c>
      <c r="I7045">
        <v>12.6</v>
      </c>
      <c r="J7045" t="s">
        <v>145</v>
      </c>
      <c r="K7045" t="s">
        <v>137</v>
      </c>
      <c r="L7045">
        <f>I7045*$Q$2/1000</f>
        <v>4.6620000000000003E-3</v>
      </c>
    </row>
    <row r="7046" spans="1:12">
      <c r="A7046" s="118">
        <v>45261</v>
      </c>
      <c r="B7046" t="s">
        <v>13036</v>
      </c>
      <c r="C7046" t="s">
        <v>13035</v>
      </c>
      <c r="D7046" t="s">
        <v>13078</v>
      </c>
      <c r="E7046" t="s">
        <v>13077</v>
      </c>
      <c r="F7046">
        <v>3445288</v>
      </c>
      <c r="G7046" t="s">
        <v>13076</v>
      </c>
      <c r="H7046" t="s">
        <v>13030</v>
      </c>
      <c r="I7046">
        <v>12.6</v>
      </c>
      <c r="J7046" t="s">
        <v>145</v>
      </c>
      <c r="K7046" t="s">
        <v>137</v>
      </c>
      <c r="L7046">
        <f>I7046*$Q$2/1000</f>
        <v>4.6620000000000003E-3</v>
      </c>
    </row>
    <row r="7047" spans="1:12">
      <c r="A7047" s="118">
        <v>45261</v>
      </c>
      <c r="B7047" t="s">
        <v>13036</v>
      </c>
      <c r="C7047" t="s">
        <v>13035</v>
      </c>
      <c r="D7047" t="s">
        <v>13075</v>
      </c>
      <c r="E7047" t="s">
        <v>13074</v>
      </c>
      <c r="F7047" t="s">
        <v>12986</v>
      </c>
      <c r="G7047" t="s">
        <v>12985</v>
      </c>
      <c r="H7047" t="s">
        <v>13030</v>
      </c>
      <c r="I7047">
        <v>12.6</v>
      </c>
      <c r="J7047" t="s">
        <v>145</v>
      </c>
      <c r="K7047" t="s">
        <v>137</v>
      </c>
      <c r="L7047">
        <f>I7047*$Q$2/1000</f>
        <v>4.6620000000000003E-3</v>
      </c>
    </row>
    <row r="7048" spans="1:12">
      <c r="A7048" s="118">
        <v>45261</v>
      </c>
      <c r="B7048" t="s">
        <v>13036</v>
      </c>
      <c r="C7048" t="s">
        <v>13035</v>
      </c>
      <c r="D7048" t="s">
        <v>13073</v>
      </c>
      <c r="E7048" t="s">
        <v>13072</v>
      </c>
      <c r="F7048">
        <v>101038491</v>
      </c>
      <c r="G7048" t="s">
        <v>13064</v>
      </c>
      <c r="H7048" t="s">
        <v>13030</v>
      </c>
      <c r="I7048">
        <v>12.6</v>
      </c>
      <c r="J7048" t="s">
        <v>145</v>
      </c>
      <c r="K7048" t="s">
        <v>137</v>
      </c>
      <c r="L7048">
        <f>I7048*$Q$2/1000</f>
        <v>4.6620000000000003E-3</v>
      </c>
    </row>
    <row r="7049" spans="1:12">
      <c r="A7049" s="118">
        <v>45261</v>
      </c>
      <c r="B7049" t="s">
        <v>13036</v>
      </c>
      <c r="C7049" t="s">
        <v>13035</v>
      </c>
      <c r="D7049" t="s">
        <v>13071</v>
      </c>
      <c r="E7049" t="s">
        <v>13070</v>
      </c>
      <c r="F7049">
        <v>1</v>
      </c>
      <c r="G7049" t="s">
        <v>13069</v>
      </c>
      <c r="H7049" t="s">
        <v>13030</v>
      </c>
      <c r="I7049">
        <v>12.6</v>
      </c>
      <c r="J7049" t="s">
        <v>145</v>
      </c>
      <c r="K7049" t="s">
        <v>137</v>
      </c>
      <c r="L7049">
        <f>I7049*$Q$2/1000</f>
        <v>4.6620000000000003E-3</v>
      </c>
    </row>
    <row r="7050" spans="1:12">
      <c r="A7050" s="118">
        <v>45261</v>
      </c>
      <c r="B7050" t="s">
        <v>13036</v>
      </c>
      <c r="C7050" t="s">
        <v>13035</v>
      </c>
      <c r="D7050" t="s">
        <v>13068</v>
      </c>
      <c r="E7050" t="s">
        <v>13067</v>
      </c>
      <c r="F7050">
        <v>101038491</v>
      </c>
      <c r="G7050" t="s">
        <v>13064</v>
      </c>
      <c r="H7050" t="s">
        <v>13030</v>
      </c>
      <c r="I7050">
        <v>12.6</v>
      </c>
      <c r="J7050" t="s">
        <v>145</v>
      </c>
      <c r="K7050" t="s">
        <v>137</v>
      </c>
      <c r="L7050">
        <f>I7050*$Q$2/1000</f>
        <v>4.6620000000000003E-3</v>
      </c>
    </row>
    <row r="7051" spans="1:12">
      <c r="A7051" s="118">
        <v>45261</v>
      </c>
      <c r="B7051" t="s">
        <v>13036</v>
      </c>
      <c r="C7051" t="s">
        <v>13035</v>
      </c>
      <c r="D7051" t="s">
        <v>13066</v>
      </c>
      <c r="E7051" t="s">
        <v>13065</v>
      </c>
      <c r="F7051">
        <v>101038491</v>
      </c>
      <c r="G7051" t="s">
        <v>13064</v>
      </c>
      <c r="H7051" t="s">
        <v>13030</v>
      </c>
      <c r="I7051">
        <v>12.6</v>
      </c>
      <c r="J7051" t="s">
        <v>145</v>
      </c>
      <c r="K7051" t="s">
        <v>137</v>
      </c>
      <c r="L7051">
        <f>I7051*$Q$2/1000</f>
        <v>4.6620000000000003E-3</v>
      </c>
    </row>
    <row r="7052" spans="1:12">
      <c r="A7052" s="118">
        <v>45261</v>
      </c>
      <c r="B7052" t="s">
        <v>13036</v>
      </c>
      <c r="C7052" t="s">
        <v>13035</v>
      </c>
      <c r="D7052" t="s">
        <v>13057</v>
      </c>
      <c r="E7052" t="s">
        <v>13063</v>
      </c>
      <c r="F7052" t="s">
        <v>13062</v>
      </c>
      <c r="G7052" t="s">
        <v>13061</v>
      </c>
      <c r="H7052" t="s">
        <v>13030</v>
      </c>
      <c r="I7052">
        <v>12.6</v>
      </c>
      <c r="J7052" t="s">
        <v>145</v>
      </c>
      <c r="K7052" t="s">
        <v>137</v>
      </c>
      <c r="L7052">
        <f>I7052*$Q$2/1000</f>
        <v>4.6620000000000003E-3</v>
      </c>
    </row>
    <row r="7053" spans="1:12">
      <c r="A7053" s="118">
        <v>45261</v>
      </c>
      <c r="B7053" t="s">
        <v>13036</v>
      </c>
      <c r="C7053" t="s">
        <v>13035</v>
      </c>
      <c r="D7053" t="s">
        <v>13060</v>
      </c>
      <c r="E7053" t="s">
        <v>13059</v>
      </c>
      <c r="F7053">
        <v>101018493</v>
      </c>
      <c r="G7053" t="s">
        <v>13058</v>
      </c>
      <c r="H7053" t="s">
        <v>13030</v>
      </c>
      <c r="I7053">
        <v>12.6</v>
      </c>
      <c r="J7053" t="s">
        <v>145</v>
      </c>
      <c r="K7053" t="s">
        <v>137</v>
      </c>
      <c r="L7053">
        <f>I7053*$Q$2/1000</f>
        <v>4.6620000000000003E-3</v>
      </c>
    </row>
    <row r="7054" spans="1:12">
      <c r="A7054" s="118">
        <v>45261</v>
      </c>
      <c r="B7054" t="s">
        <v>13036</v>
      </c>
      <c r="C7054" t="s">
        <v>13035</v>
      </c>
      <c r="D7054" t="s">
        <v>13057</v>
      </c>
      <c r="E7054" t="s">
        <v>13056</v>
      </c>
      <c r="F7054">
        <v>926</v>
      </c>
      <c r="G7054" t="s">
        <v>13055</v>
      </c>
      <c r="H7054" t="s">
        <v>13030</v>
      </c>
      <c r="I7054">
        <v>12.6</v>
      </c>
      <c r="J7054" t="s">
        <v>145</v>
      </c>
      <c r="K7054" t="s">
        <v>137</v>
      </c>
      <c r="L7054">
        <f>I7054*$Q$2/1000</f>
        <v>4.6620000000000003E-3</v>
      </c>
    </row>
    <row r="7055" spans="1:12">
      <c r="A7055" s="118">
        <v>45261</v>
      </c>
      <c r="B7055" t="s">
        <v>13036</v>
      </c>
      <c r="C7055" t="s">
        <v>13035</v>
      </c>
      <c r="D7055" t="s">
        <v>13054</v>
      </c>
      <c r="E7055" t="s">
        <v>13053</v>
      </c>
      <c r="F7055">
        <v>101049305</v>
      </c>
      <c r="G7055" t="s">
        <v>13052</v>
      </c>
      <c r="H7055" t="s">
        <v>13030</v>
      </c>
      <c r="I7055">
        <v>12.6</v>
      </c>
      <c r="J7055" t="s">
        <v>145</v>
      </c>
      <c r="K7055" t="s">
        <v>137</v>
      </c>
      <c r="L7055">
        <f>I7055*$Q$2/1000</f>
        <v>4.6620000000000003E-3</v>
      </c>
    </row>
    <row r="7056" spans="1:12">
      <c r="A7056" s="118">
        <v>45261</v>
      </c>
      <c r="B7056" t="s">
        <v>13036</v>
      </c>
      <c r="C7056" t="s">
        <v>13035</v>
      </c>
      <c r="D7056" t="s">
        <v>13051</v>
      </c>
      <c r="E7056" t="s">
        <v>13050</v>
      </c>
      <c r="F7056" t="s">
        <v>13049</v>
      </c>
      <c r="G7056" t="s">
        <v>13048</v>
      </c>
      <c r="H7056" t="s">
        <v>13030</v>
      </c>
      <c r="I7056">
        <v>12.6</v>
      </c>
      <c r="J7056" t="s">
        <v>145</v>
      </c>
      <c r="K7056" t="s">
        <v>137</v>
      </c>
      <c r="L7056">
        <f>I7056*$Q$2/1000</f>
        <v>4.6620000000000003E-3</v>
      </c>
    </row>
    <row r="7057" spans="1:12">
      <c r="A7057" s="118">
        <v>45261</v>
      </c>
      <c r="B7057" t="s">
        <v>13036</v>
      </c>
      <c r="C7057" t="s">
        <v>13035</v>
      </c>
      <c r="D7057" t="s">
        <v>13047</v>
      </c>
      <c r="E7057" t="s">
        <v>13046</v>
      </c>
      <c r="F7057" t="s">
        <v>13045</v>
      </c>
      <c r="G7057" t="s">
        <v>13044</v>
      </c>
      <c r="H7057" t="s">
        <v>13030</v>
      </c>
      <c r="I7057">
        <v>12.6</v>
      </c>
      <c r="J7057" t="s">
        <v>145</v>
      </c>
      <c r="K7057" t="s">
        <v>137</v>
      </c>
      <c r="L7057">
        <f>I7057*$Q$2/1000</f>
        <v>4.6620000000000003E-3</v>
      </c>
    </row>
    <row r="7058" spans="1:12">
      <c r="A7058" s="118">
        <v>45261</v>
      </c>
      <c r="B7058" t="s">
        <v>13036</v>
      </c>
      <c r="C7058" t="s">
        <v>13035</v>
      </c>
      <c r="D7058" t="s">
        <v>13043</v>
      </c>
      <c r="E7058" t="s">
        <v>13042</v>
      </c>
      <c r="F7058">
        <v>101019928</v>
      </c>
      <c r="G7058" t="s">
        <v>13041</v>
      </c>
      <c r="H7058" t="s">
        <v>13030</v>
      </c>
      <c r="I7058">
        <v>12.6</v>
      </c>
      <c r="J7058" t="s">
        <v>145</v>
      </c>
      <c r="K7058" t="s">
        <v>137</v>
      </c>
      <c r="L7058">
        <f>I7058*$Q$2/1000</f>
        <v>4.6620000000000003E-3</v>
      </c>
    </row>
    <row r="7059" spans="1:12">
      <c r="A7059" s="118">
        <v>45108</v>
      </c>
      <c r="B7059" t="s">
        <v>574</v>
      </c>
      <c r="C7059" t="s">
        <v>573</v>
      </c>
      <c r="D7059" t="s">
        <v>12512</v>
      </c>
      <c r="E7059" t="s">
        <v>13040</v>
      </c>
      <c r="F7059">
        <v>1</v>
      </c>
      <c r="G7059" t="s">
        <v>667</v>
      </c>
      <c r="H7059" t="s">
        <v>569</v>
      </c>
      <c r="I7059">
        <v>298</v>
      </c>
      <c r="J7059" t="s">
        <v>145</v>
      </c>
      <c r="K7059" t="s">
        <v>137</v>
      </c>
      <c r="L7059">
        <f>I7059*$Q$2/100/1000</f>
        <v>1.1026E-3</v>
      </c>
    </row>
    <row r="7060" spans="1:12">
      <c r="A7060" s="118">
        <v>45261</v>
      </c>
      <c r="B7060" t="s">
        <v>13036</v>
      </c>
      <c r="C7060" t="s">
        <v>13035</v>
      </c>
      <c r="D7060" t="s">
        <v>13039</v>
      </c>
      <c r="E7060" t="s">
        <v>13038</v>
      </c>
      <c r="F7060">
        <v>101033094</v>
      </c>
      <c r="G7060" t="s">
        <v>13037</v>
      </c>
      <c r="H7060" t="s">
        <v>13030</v>
      </c>
      <c r="I7060">
        <v>12.6</v>
      </c>
      <c r="J7060" t="s">
        <v>145</v>
      </c>
      <c r="K7060" t="s">
        <v>137</v>
      </c>
      <c r="L7060">
        <f>I7060*$Q$2/1000</f>
        <v>4.6620000000000003E-3</v>
      </c>
    </row>
    <row r="7061" spans="1:12">
      <c r="A7061" s="118">
        <v>45261</v>
      </c>
      <c r="B7061" t="s">
        <v>13036</v>
      </c>
      <c r="C7061" t="s">
        <v>13035</v>
      </c>
      <c r="D7061" t="s">
        <v>13034</v>
      </c>
      <c r="E7061" t="s">
        <v>13033</v>
      </c>
      <c r="F7061" t="s">
        <v>13032</v>
      </c>
      <c r="G7061" t="s">
        <v>13031</v>
      </c>
      <c r="H7061" t="s">
        <v>13030</v>
      </c>
      <c r="I7061">
        <v>12.6</v>
      </c>
      <c r="J7061" t="s">
        <v>145</v>
      </c>
      <c r="K7061" t="s">
        <v>137</v>
      </c>
      <c r="L7061">
        <f>I7061*$Q$2/1000</f>
        <v>4.6620000000000003E-3</v>
      </c>
    </row>
    <row r="7062" spans="1:12">
      <c r="A7062" s="118">
        <v>45047</v>
      </c>
      <c r="B7062" t="s">
        <v>12984</v>
      </c>
      <c r="C7062" t="s">
        <v>12983</v>
      </c>
      <c r="D7062" t="s">
        <v>12999</v>
      </c>
      <c r="E7062" t="s">
        <v>13029</v>
      </c>
      <c r="F7062">
        <v>42205144</v>
      </c>
      <c r="G7062" t="s">
        <v>13028</v>
      </c>
      <c r="H7062" s="132" t="s">
        <v>12979</v>
      </c>
      <c r="I7062">
        <v>12.6</v>
      </c>
      <c r="J7062" t="s">
        <v>138</v>
      </c>
      <c r="K7062" t="s">
        <v>137</v>
      </c>
      <c r="L7062">
        <f>I7062*$Q$2/1000</f>
        <v>4.6620000000000003E-3</v>
      </c>
    </row>
    <row r="7063" spans="1:12">
      <c r="A7063" s="118">
        <v>45047</v>
      </c>
      <c r="B7063" t="s">
        <v>12984</v>
      </c>
      <c r="C7063" t="s">
        <v>12983</v>
      </c>
      <c r="D7063" t="s">
        <v>12999</v>
      </c>
      <c r="E7063" t="s">
        <v>13027</v>
      </c>
      <c r="F7063">
        <v>5145214</v>
      </c>
      <c r="G7063" t="s">
        <v>13026</v>
      </c>
      <c r="H7063" s="132" t="s">
        <v>12979</v>
      </c>
      <c r="I7063">
        <v>12.6</v>
      </c>
      <c r="J7063" t="s">
        <v>138</v>
      </c>
      <c r="K7063" t="s">
        <v>137</v>
      </c>
      <c r="L7063">
        <f>I7063*$Q$2/1000</f>
        <v>4.6620000000000003E-3</v>
      </c>
    </row>
    <row r="7064" spans="1:12">
      <c r="A7064" s="118">
        <v>45047</v>
      </c>
      <c r="B7064" t="s">
        <v>12984</v>
      </c>
      <c r="C7064" t="s">
        <v>12983</v>
      </c>
      <c r="D7064" t="s">
        <v>12999</v>
      </c>
      <c r="E7064" t="s">
        <v>13025</v>
      </c>
      <c r="F7064">
        <v>3445055</v>
      </c>
      <c r="G7064" t="s">
        <v>13024</v>
      </c>
      <c r="H7064" s="132" t="s">
        <v>12979</v>
      </c>
      <c r="I7064">
        <v>12.6</v>
      </c>
      <c r="J7064" t="s">
        <v>138</v>
      </c>
      <c r="K7064" t="s">
        <v>137</v>
      </c>
      <c r="L7064">
        <f>I7064*$Q$2/1000</f>
        <v>4.6620000000000003E-3</v>
      </c>
    </row>
    <row r="7065" spans="1:12">
      <c r="A7065" s="118">
        <v>45108</v>
      </c>
      <c r="B7065" t="s">
        <v>460</v>
      </c>
      <c r="C7065" t="s">
        <v>459</v>
      </c>
      <c r="D7065" t="s">
        <v>13023</v>
      </c>
      <c r="E7065" t="s">
        <v>13022</v>
      </c>
      <c r="F7065">
        <v>50204186</v>
      </c>
      <c r="G7065" t="s">
        <v>6688</v>
      </c>
      <c r="H7065" t="s">
        <v>455</v>
      </c>
      <c r="I7065">
        <v>103.6</v>
      </c>
      <c r="J7065" t="s">
        <v>145</v>
      </c>
      <c r="K7065" t="s">
        <v>137</v>
      </c>
      <c r="L7065">
        <f>I7065*$Q$2/100/1000</f>
        <v>3.8331999999999998E-4</v>
      </c>
    </row>
    <row r="7066" spans="1:12">
      <c r="A7066" s="118">
        <v>45108</v>
      </c>
      <c r="B7066" t="s">
        <v>261</v>
      </c>
      <c r="C7066" t="s">
        <v>260</v>
      </c>
      <c r="D7066" t="s">
        <v>13018</v>
      </c>
      <c r="E7066" t="s">
        <v>13021</v>
      </c>
      <c r="F7066" t="s">
        <v>1111</v>
      </c>
      <c r="G7066" t="s">
        <v>1110</v>
      </c>
      <c r="H7066" t="s">
        <v>139</v>
      </c>
      <c r="I7066">
        <v>55</v>
      </c>
      <c r="J7066" t="s">
        <v>145</v>
      </c>
      <c r="K7066" t="s">
        <v>137</v>
      </c>
      <c r="L7066">
        <f>I7066*$Q$2/100/1000</f>
        <v>2.0350000000000001E-4</v>
      </c>
    </row>
    <row r="7067" spans="1:12">
      <c r="A7067" s="118">
        <v>45047</v>
      </c>
      <c r="B7067" t="s">
        <v>12984</v>
      </c>
      <c r="C7067" t="s">
        <v>12983</v>
      </c>
      <c r="D7067" t="s">
        <v>12999</v>
      </c>
      <c r="E7067" t="s">
        <v>13020</v>
      </c>
      <c r="F7067">
        <v>58201004</v>
      </c>
      <c r="G7067" t="s">
        <v>13019</v>
      </c>
      <c r="H7067" s="132" t="s">
        <v>12979</v>
      </c>
      <c r="I7067">
        <v>12.6</v>
      </c>
      <c r="J7067" t="s">
        <v>138</v>
      </c>
      <c r="K7067" t="s">
        <v>137</v>
      </c>
      <c r="L7067">
        <f>I7067*$Q$2/1000</f>
        <v>4.6620000000000003E-3</v>
      </c>
    </row>
    <row r="7068" spans="1:12">
      <c r="A7068" s="118">
        <v>45108</v>
      </c>
      <c r="B7068" t="s">
        <v>261</v>
      </c>
      <c r="C7068" t="s">
        <v>260</v>
      </c>
      <c r="D7068" t="s">
        <v>13018</v>
      </c>
      <c r="E7068" t="s">
        <v>13017</v>
      </c>
      <c r="F7068">
        <v>21257524</v>
      </c>
      <c r="G7068" t="s">
        <v>5103</v>
      </c>
      <c r="H7068" t="s">
        <v>139</v>
      </c>
      <c r="I7068">
        <v>55</v>
      </c>
      <c r="J7068" t="s">
        <v>145</v>
      </c>
      <c r="K7068" t="s">
        <v>137</v>
      </c>
      <c r="L7068">
        <f>I7068*$Q$2/100/1000</f>
        <v>2.0350000000000001E-4</v>
      </c>
    </row>
    <row r="7069" spans="1:12">
      <c r="A7069" s="118">
        <v>45108</v>
      </c>
      <c r="B7069" t="s">
        <v>240</v>
      </c>
      <c r="C7069" t="s">
        <v>239</v>
      </c>
      <c r="D7069" t="s">
        <v>13016</v>
      </c>
      <c r="E7069" t="s">
        <v>13015</v>
      </c>
      <c r="F7069" t="s">
        <v>434</v>
      </c>
      <c r="G7069" t="s">
        <v>433</v>
      </c>
      <c r="H7069" t="s">
        <v>235</v>
      </c>
      <c r="I7069">
        <v>390</v>
      </c>
      <c r="J7069" t="s">
        <v>145</v>
      </c>
      <c r="K7069" t="s">
        <v>137</v>
      </c>
      <c r="L7069">
        <f>I7069*$Q$2/100/1000</f>
        <v>1.4430000000000001E-3</v>
      </c>
    </row>
    <row r="7070" spans="1:12">
      <c r="A7070" s="118">
        <v>45108</v>
      </c>
      <c r="B7070" t="s">
        <v>460</v>
      </c>
      <c r="C7070" t="s">
        <v>459</v>
      </c>
      <c r="D7070" t="s">
        <v>13014</v>
      </c>
      <c r="E7070" t="s">
        <v>13013</v>
      </c>
      <c r="F7070" t="s">
        <v>1246</v>
      </c>
      <c r="G7070" t="s">
        <v>6756</v>
      </c>
      <c r="H7070" t="s">
        <v>455</v>
      </c>
      <c r="I7070">
        <v>103.6</v>
      </c>
      <c r="J7070" t="s">
        <v>145</v>
      </c>
      <c r="K7070" t="s">
        <v>137</v>
      </c>
      <c r="L7070">
        <f>I7070*$Q$2/100/1000</f>
        <v>3.8331999999999998E-4</v>
      </c>
    </row>
    <row r="7071" spans="1:12">
      <c r="A7071" s="118">
        <v>45047</v>
      </c>
      <c r="B7071" t="s">
        <v>12984</v>
      </c>
      <c r="C7071" t="s">
        <v>12983</v>
      </c>
      <c r="D7071" t="s">
        <v>12999</v>
      </c>
      <c r="E7071" t="s">
        <v>13012</v>
      </c>
      <c r="F7071">
        <v>3145102</v>
      </c>
      <c r="G7071" t="s">
        <v>13011</v>
      </c>
      <c r="H7071" s="132" t="s">
        <v>12979</v>
      </c>
      <c r="I7071">
        <v>12.6</v>
      </c>
      <c r="J7071" t="s">
        <v>138</v>
      </c>
      <c r="K7071" t="s">
        <v>137</v>
      </c>
      <c r="L7071">
        <f>I7071*$Q$2/1000</f>
        <v>4.6620000000000003E-3</v>
      </c>
    </row>
    <row r="7072" spans="1:12">
      <c r="A7072" s="118">
        <v>45108</v>
      </c>
      <c r="B7072" t="s">
        <v>574</v>
      </c>
      <c r="C7072" t="s">
        <v>573</v>
      </c>
      <c r="D7072" t="s">
        <v>12512</v>
      </c>
      <c r="E7072" t="s">
        <v>13010</v>
      </c>
      <c r="F7072">
        <v>42205717</v>
      </c>
      <c r="G7072" t="s">
        <v>13009</v>
      </c>
      <c r="H7072" t="s">
        <v>569</v>
      </c>
      <c r="I7072">
        <v>298</v>
      </c>
      <c r="J7072" t="s">
        <v>145</v>
      </c>
      <c r="K7072" t="s">
        <v>137</v>
      </c>
      <c r="L7072">
        <f>I7072*$Q$2/100/1000</f>
        <v>1.1026E-3</v>
      </c>
    </row>
    <row r="7073" spans="1:12">
      <c r="A7073" s="118">
        <v>45108</v>
      </c>
      <c r="B7073" t="s">
        <v>574</v>
      </c>
      <c r="C7073" t="s">
        <v>573</v>
      </c>
      <c r="D7073" t="s">
        <v>12084</v>
      </c>
      <c r="E7073" t="s">
        <v>13008</v>
      </c>
      <c r="F7073">
        <v>21201457</v>
      </c>
      <c r="G7073" t="s">
        <v>575</v>
      </c>
      <c r="H7073" t="s">
        <v>569</v>
      </c>
      <c r="I7073">
        <v>298</v>
      </c>
      <c r="J7073" t="s">
        <v>145</v>
      </c>
      <c r="K7073" t="s">
        <v>137</v>
      </c>
      <c r="L7073">
        <f>I7073*$Q$2/100/1000</f>
        <v>1.1026E-3</v>
      </c>
    </row>
    <row r="7074" spans="1:12">
      <c r="A7074" s="118">
        <v>45047</v>
      </c>
      <c r="B7074" t="s">
        <v>12984</v>
      </c>
      <c r="C7074" t="s">
        <v>12983</v>
      </c>
      <c r="D7074" t="s">
        <v>12999</v>
      </c>
      <c r="E7074" t="s">
        <v>13007</v>
      </c>
      <c r="F7074">
        <v>34205233</v>
      </c>
      <c r="G7074" t="s">
        <v>12995</v>
      </c>
      <c r="H7074" s="132" t="s">
        <v>12979</v>
      </c>
      <c r="I7074">
        <v>12.6</v>
      </c>
      <c r="J7074" t="s">
        <v>138</v>
      </c>
      <c r="K7074" t="s">
        <v>137</v>
      </c>
      <c r="L7074">
        <f>I7074*$Q$2/1000</f>
        <v>4.6620000000000003E-3</v>
      </c>
    </row>
    <row r="7075" spans="1:12">
      <c r="A7075" s="118">
        <v>45047</v>
      </c>
      <c r="B7075" t="s">
        <v>12984</v>
      </c>
      <c r="C7075" t="s">
        <v>12983</v>
      </c>
      <c r="D7075" t="s">
        <v>12999</v>
      </c>
      <c r="E7075" t="s">
        <v>13006</v>
      </c>
      <c r="F7075">
        <v>42201548</v>
      </c>
      <c r="G7075" t="s">
        <v>13005</v>
      </c>
      <c r="H7075" s="132" t="s">
        <v>12979</v>
      </c>
      <c r="I7075">
        <v>12.6</v>
      </c>
      <c r="J7075" t="s">
        <v>138</v>
      </c>
      <c r="K7075" t="s">
        <v>137</v>
      </c>
      <c r="L7075">
        <f>I7075*$Q$2/1000</f>
        <v>4.6620000000000003E-3</v>
      </c>
    </row>
    <row r="7076" spans="1:12">
      <c r="A7076" s="118">
        <v>45078</v>
      </c>
      <c r="B7076" t="s">
        <v>12984</v>
      </c>
      <c r="C7076" t="s">
        <v>12983</v>
      </c>
      <c r="D7076" t="s">
        <v>12999</v>
      </c>
      <c r="E7076" t="s">
        <v>13004</v>
      </c>
      <c r="F7076">
        <v>34205233</v>
      </c>
      <c r="G7076" t="s">
        <v>12995</v>
      </c>
      <c r="H7076" s="132" t="s">
        <v>12979</v>
      </c>
      <c r="I7076">
        <v>12.6</v>
      </c>
      <c r="J7076" t="s">
        <v>138</v>
      </c>
      <c r="K7076" t="s">
        <v>137</v>
      </c>
      <c r="L7076">
        <f>I7076*$Q$2/1000</f>
        <v>4.6620000000000003E-3</v>
      </c>
    </row>
    <row r="7077" spans="1:12">
      <c r="A7077" s="118">
        <v>45108</v>
      </c>
      <c r="B7077" t="s">
        <v>12984</v>
      </c>
      <c r="C7077" t="s">
        <v>12983</v>
      </c>
      <c r="D7077" t="s">
        <v>13003</v>
      </c>
      <c r="E7077" t="s">
        <v>13002</v>
      </c>
      <c r="F7077">
        <v>31202934</v>
      </c>
      <c r="G7077" t="s">
        <v>12989</v>
      </c>
      <c r="H7077" s="132" t="s">
        <v>12979</v>
      </c>
      <c r="I7077">
        <v>12.6</v>
      </c>
      <c r="J7077" t="s">
        <v>138</v>
      </c>
      <c r="K7077" t="s">
        <v>137</v>
      </c>
      <c r="L7077">
        <f>I7077*$Q$2/1000</f>
        <v>4.6620000000000003E-3</v>
      </c>
    </row>
    <row r="7078" spans="1:12">
      <c r="A7078" s="118">
        <v>45108</v>
      </c>
      <c r="B7078" t="s">
        <v>12984</v>
      </c>
      <c r="C7078" t="s">
        <v>12983</v>
      </c>
      <c r="D7078" t="s">
        <v>13001</v>
      </c>
      <c r="E7078" t="s">
        <v>13000</v>
      </c>
      <c r="F7078">
        <v>31202934</v>
      </c>
      <c r="G7078" t="s">
        <v>12989</v>
      </c>
      <c r="H7078" s="132" t="s">
        <v>12979</v>
      </c>
      <c r="I7078">
        <v>12.6</v>
      </c>
      <c r="J7078" t="s">
        <v>138</v>
      </c>
      <c r="K7078" t="s">
        <v>137</v>
      </c>
      <c r="L7078">
        <f>I7078*$Q$2/1000</f>
        <v>4.6620000000000003E-3</v>
      </c>
    </row>
    <row r="7079" spans="1:12">
      <c r="A7079" s="118">
        <v>45139</v>
      </c>
      <c r="B7079" t="s">
        <v>12984</v>
      </c>
      <c r="C7079" t="s">
        <v>12983</v>
      </c>
      <c r="D7079" t="s">
        <v>12999</v>
      </c>
      <c r="E7079" t="s">
        <v>12998</v>
      </c>
      <c r="F7079" s="119">
        <v>34205233</v>
      </c>
      <c r="G7079" t="s">
        <v>12995</v>
      </c>
      <c r="H7079" s="132" t="s">
        <v>12979</v>
      </c>
      <c r="I7079">
        <v>12.6</v>
      </c>
      <c r="J7079" t="s">
        <v>138</v>
      </c>
      <c r="K7079" t="s">
        <v>137</v>
      </c>
      <c r="L7079">
        <f>I7079*$Q$2/1000</f>
        <v>4.6620000000000003E-3</v>
      </c>
    </row>
    <row r="7080" spans="1:12">
      <c r="A7080" s="118">
        <v>45139</v>
      </c>
      <c r="B7080" t="s">
        <v>12984</v>
      </c>
      <c r="C7080" t="s">
        <v>12983</v>
      </c>
      <c r="D7080" t="s">
        <v>12997</v>
      </c>
      <c r="E7080" t="s">
        <v>12996</v>
      </c>
      <c r="F7080" s="119">
        <v>34205233</v>
      </c>
      <c r="G7080" t="s">
        <v>12995</v>
      </c>
      <c r="H7080" s="132" t="s">
        <v>12979</v>
      </c>
      <c r="I7080">
        <v>12.6</v>
      </c>
      <c r="J7080" t="s">
        <v>138</v>
      </c>
      <c r="K7080" t="s">
        <v>137</v>
      </c>
      <c r="L7080">
        <f>I7080*$Q$2/1000</f>
        <v>4.6620000000000003E-3</v>
      </c>
    </row>
    <row r="7081" spans="1:12">
      <c r="A7081" s="118">
        <v>45170</v>
      </c>
      <c r="B7081" t="s">
        <v>12984</v>
      </c>
      <c r="C7081" t="s">
        <v>12983</v>
      </c>
      <c r="D7081" t="s">
        <v>12982</v>
      </c>
      <c r="E7081" t="s">
        <v>12994</v>
      </c>
      <c r="F7081" t="s">
        <v>12993</v>
      </c>
      <c r="G7081" t="s">
        <v>12992</v>
      </c>
      <c r="H7081" s="132" t="s">
        <v>12979</v>
      </c>
      <c r="I7081">
        <v>12.6</v>
      </c>
      <c r="J7081" t="s">
        <v>138</v>
      </c>
      <c r="K7081" t="s">
        <v>137</v>
      </c>
      <c r="L7081">
        <f>I7081*$Q$2/1000</f>
        <v>4.6620000000000003E-3</v>
      </c>
    </row>
    <row r="7082" spans="1:12">
      <c r="A7082" s="118">
        <v>45200</v>
      </c>
      <c r="B7082" t="s">
        <v>12984</v>
      </c>
      <c r="C7082" t="s">
        <v>12983</v>
      </c>
      <c r="D7082" t="s">
        <v>12982</v>
      </c>
      <c r="E7082" t="s">
        <v>12991</v>
      </c>
      <c r="F7082">
        <v>31202934</v>
      </c>
      <c r="G7082" t="s">
        <v>12989</v>
      </c>
      <c r="H7082" s="132" t="s">
        <v>12979</v>
      </c>
      <c r="I7082">
        <v>12.6</v>
      </c>
      <c r="J7082" t="s">
        <v>138</v>
      </c>
      <c r="K7082" t="s">
        <v>137</v>
      </c>
      <c r="L7082">
        <f>I7082*$Q$2/1000</f>
        <v>4.6620000000000003E-3</v>
      </c>
    </row>
    <row r="7083" spans="1:12">
      <c r="A7083" s="118">
        <v>45200</v>
      </c>
      <c r="B7083" t="s">
        <v>12984</v>
      </c>
      <c r="C7083" t="s">
        <v>12983</v>
      </c>
      <c r="D7083" t="s">
        <v>12982</v>
      </c>
      <c r="E7083" t="s">
        <v>12990</v>
      </c>
      <c r="F7083">
        <v>31202934</v>
      </c>
      <c r="G7083" t="s">
        <v>12989</v>
      </c>
      <c r="H7083" s="132" t="s">
        <v>12979</v>
      </c>
      <c r="I7083">
        <v>12.6</v>
      </c>
      <c r="J7083" t="s">
        <v>138</v>
      </c>
      <c r="K7083" t="s">
        <v>137</v>
      </c>
      <c r="L7083">
        <f>I7083*$Q$2/1000</f>
        <v>4.6620000000000003E-3</v>
      </c>
    </row>
    <row r="7084" spans="1:12">
      <c r="A7084" s="118">
        <v>45108</v>
      </c>
      <c r="B7084" t="s">
        <v>180</v>
      </c>
      <c r="C7084" t="s">
        <v>179</v>
      </c>
      <c r="D7084" t="s">
        <v>12988</v>
      </c>
      <c r="E7084" t="s">
        <v>12987</v>
      </c>
      <c r="F7084" t="s">
        <v>12986</v>
      </c>
      <c r="G7084" t="s">
        <v>12985</v>
      </c>
      <c r="H7084" t="s">
        <v>174</v>
      </c>
      <c r="I7084">
        <v>3154</v>
      </c>
      <c r="J7084" t="s">
        <v>173</v>
      </c>
      <c r="K7084" t="s">
        <v>172</v>
      </c>
      <c r="L7084">
        <f>I7084*$Q$3/(1000/0.1)</f>
        <v>1.0118031999999999E-2</v>
      </c>
    </row>
    <row r="7085" spans="1:12">
      <c r="A7085" s="118">
        <v>45261</v>
      </c>
      <c r="B7085" t="s">
        <v>12984</v>
      </c>
      <c r="C7085" t="s">
        <v>12983</v>
      </c>
      <c r="D7085" t="s">
        <v>12982</v>
      </c>
      <c r="E7085" t="s">
        <v>12981</v>
      </c>
      <c r="F7085">
        <v>1</v>
      </c>
      <c r="G7085" t="s">
        <v>12980</v>
      </c>
      <c r="H7085" s="132" t="s">
        <v>12979</v>
      </c>
      <c r="I7085">
        <v>12.6</v>
      </c>
      <c r="J7085" t="s">
        <v>138</v>
      </c>
      <c r="K7085" t="s">
        <v>137</v>
      </c>
      <c r="L7085">
        <f>I7085*$Q$2/1000</f>
        <v>4.6620000000000003E-3</v>
      </c>
    </row>
    <row r="7086" spans="1:12">
      <c r="A7086" s="118">
        <v>44927</v>
      </c>
      <c r="B7086" t="s">
        <v>12652</v>
      </c>
      <c r="C7086" t="s">
        <v>12651</v>
      </c>
      <c r="D7086" t="s">
        <v>12978</v>
      </c>
      <c r="E7086" t="s">
        <v>12977</v>
      </c>
      <c r="F7086">
        <v>101034161</v>
      </c>
      <c r="G7086" t="s">
        <v>12663</v>
      </c>
      <c r="H7086" t="s">
        <v>12647</v>
      </c>
      <c r="I7086">
        <v>94</v>
      </c>
      <c r="J7086" t="s">
        <v>145</v>
      </c>
      <c r="K7086" t="s">
        <v>137</v>
      </c>
      <c r="L7086">
        <f>I7086*$Q$2/100/1000</f>
        <v>3.478E-4</v>
      </c>
    </row>
    <row r="7087" spans="1:12">
      <c r="A7087" s="118">
        <v>44927</v>
      </c>
      <c r="B7087" t="s">
        <v>12652</v>
      </c>
      <c r="C7087" t="s">
        <v>12651</v>
      </c>
      <c r="D7087" t="s">
        <v>12961</v>
      </c>
      <c r="E7087" t="s">
        <v>12976</v>
      </c>
      <c r="F7087">
        <v>101034161</v>
      </c>
      <c r="G7087" t="s">
        <v>12663</v>
      </c>
      <c r="H7087" t="s">
        <v>12647</v>
      </c>
      <c r="I7087">
        <v>94</v>
      </c>
      <c r="J7087" t="s">
        <v>145</v>
      </c>
      <c r="K7087" t="s">
        <v>137</v>
      </c>
      <c r="L7087">
        <f>I7087*$Q$2/100/1000</f>
        <v>3.478E-4</v>
      </c>
    </row>
    <row r="7088" spans="1:12">
      <c r="A7088" s="118">
        <v>44927</v>
      </c>
      <c r="B7088" t="s">
        <v>12652</v>
      </c>
      <c r="C7088" t="s">
        <v>12651</v>
      </c>
      <c r="D7088" t="s">
        <v>12975</v>
      </c>
      <c r="E7088" t="s">
        <v>12974</v>
      </c>
      <c r="F7088">
        <v>101009802</v>
      </c>
      <c r="G7088" t="s">
        <v>12799</v>
      </c>
      <c r="H7088" t="s">
        <v>12647</v>
      </c>
      <c r="I7088">
        <v>94</v>
      </c>
      <c r="J7088" t="s">
        <v>145</v>
      </c>
      <c r="K7088" t="s">
        <v>137</v>
      </c>
      <c r="L7088">
        <f>I7088*$Q$2/100/1000</f>
        <v>3.478E-4</v>
      </c>
    </row>
    <row r="7089" spans="1:12">
      <c r="A7089" s="118">
        <v>44927</v>
      </c>
      <c r="B7089" t="s">
        <v>12652</v>
      </c>
      <c r="C7089" t="s">
        <v>12651</v>
      </c>
      <c r="D7089" t="s">
        <v>12961</v>
      </c>
      <c r="E7089" t="s">
        <v>12973</v>
      </c>
      <c r="F7089">
        <v>101034161</v>
      </c>
      <c r="G7089" t="s">
        <v>12663</v>
      </c>
      <c r="H7089" t="s">
        <v>12647</v>
      </c>
      <c r="I7089">
        <v>94</v>
      </c>
      <c r="J7089" t="s">
        <v>145</v>
      </c>
      <c r="K7089" t="s">
        <v>137</v>
      </c>
      <c r="L7089">
        <f>I7089*$Q$2/100/1000</f>
        <v>3.478E-4</v>
      </c>
    </row>
    <row r="7090" spans="1:12">
      <c r="A7090" s="118">
        <v>44927</v>
      </c>
      <c r="B7090" t="s">
        <v>12652</v>
      </c>
      <c r="C7090" t="s">
        <v>12651</v>
      </c>
      <c r="D7090" t="s">
        <v>12969</v>
      </c>
      <c r="E7090" t="s">
        <v>12972</v>
      </c>
      <c r="F7090">
        <v>57253641</v>
      </c>
      <c r="G7090" t="s">
        <v>12680</v>
      </c>
      <c r="H7090" t="s">
        <v>12647</v>
      </c>
      <c r="I7090">
        <v>94</v>
      </c>
      <c r="J7090" t="s">
        <v>145</v>
      </c>
      <c r="K7090" t="s">
        <v>137</v>
      </c>
      <c r="L7090">
        <f>I7090*$Q$2/100/1000</f>
        <v>3.478E-4</v>
      </c>
    </row>
    <row r="7091" spans="1:12">
      <c r="A7091" s="118">
        <v>45108</v>
      </c>
      <c r="B7091" t="s">
        <v>240</v>
      </c>
      <c r="C7091" t="s">
        <v>239</v>
      </c>
      <c r="D7091" t="s">
        <v>12971</v>
      </c>
      <c r="E7091" t="s">
        <v>12970</v>
      </c>
      <c r="F7091" t="s">
        <v>7590</v>
      </c>
      <c r="G7091" t="s">
        <v>7589</v>
      </c>
      <c r="H7091" t="s">
        <v>235</v>
      </c>
      <c r="I7091">
        <v>390</v>
      </c>
      <c r="J7091" t="s">
        <v>145</v>
      </c>
      <c r="K7091" t="s">
        <v>137</v>
      </c>
      <c r="L7091">
        <f>I7091*$Q$2/100/1000</f>
        <v>1.4430000000000001E-3</v>
      </c>
    </row>
    <row r="7092" spans="1:12">
      <c r="A7092" s="118">
        <v>44958</v>
      </c>
      <c r="B7092" t="s">
        <v>12652</v>
      </c>
      <c r="C7092" t="s">
        <v>12651</v>
      </c>
      <c r="D7092" t="s">
        <v>12969</v>
      </c>
      <c r="E7092" t="s">
        <v>12968</v>
      </c>
      <c r="F7092">
        <v>57211998</v>
      </c>
      <c r="G7092" t="s">
        <v>12657</v>
      </c>
      <c r="H7092" t="s">
        <v>12647</v>
      </c>
      <c r="I7092">
        <v>94</v>
      </c>
      <c r="J7092" t="s">
        <v>145</v>
      </c>
      <c r="K7092" t="s">
        <v>137</v>
      </c>
      <c r="L7092">
        <f>I7092*$Q$2/100/1000</f>
        <v>3.478E-4</v>
      </c>
    </row>
    <row r="7093" spans="1:12">
      <c r="A7093" s="118">
        <v>44958</v>
      </c>
      <c r="B7093" t="s">
        <v>12652</v>
      </c>
      <c r="C7093" t="s">
        <v>12651</v>
      </c>
      <c r="D7093" t="s">
        <v>12963</v>
      </c>
      <c r="E7093" t="s">
        <v>12967</v>
      </c>
      <c r="F7093">
        <v>101009802</v>
      </c>
      <c r="G7093" t="s">
        <v>12799</v>
      </c>
      <c r="H7093" t="s">
        <v>12647</v>
      </c>
      <c r="I7093">
        <v>94</v>
      </c>
      <c r="J7093" t="s">
        <v>145</v>
      </c>
      <c r="K7093" t="s">
        <v>137</v>
      </c>
      <c r="L7093">
        <f>I7093*$Q$2/100/1000</f>
        <v>3.478E-4</v>
      </c>
    </row>
    <row r="7094" spans="1:12">
      <c r="A7094" s="118">
        <v>44958</v>
      </c>
      <c r="B7094" t="s">
        <v>12652</v>
      </c>
      <c r="C7094" t="s">
        <v>12651</v>
      </c>
      <c r="D7094" t="s">
        <v>12961</v>
      </c>
      <c r="E7094" t="s">
        <v>12966</v>
      </c>
      <c r="F7094">
        <v>101036333</v>
      </c>
      <c r="G7094" t="s">
        <v>12734</v>
      </c>
      <c r="H7094" t="s">
        <v>12647</v>
      </c>
      <c r="I7094">
        <v>94</v>
      </c>
      <c r="J7094" t="s">
        <v>145</v>
      </c>
      <c r="K7094" t="s">
        <v>137</v>
      </c>
      <c r="L7094">
        <f>I7094*$Q$2/100/1000</f>
        <v>3.478E-4</v>
      </c>
    </row>
    <row r="7095" spans="1:12">
      <c r="A7095" s="118">
        <v>44958</v>
      </c>
      <c r="B7095" t="s">
        <v>12652</v>
      </c>
      <c r="C7095" t="s">
        <v>12651</v>
      </c>
      <c r="D7095" t="s">
        <v>12945</v>
      </c>
      <c r="E7095" t="s">
        <v>12965</v>
      </c>
      <c r="F7095">
        <v>57253641</v>
      </c>
      <c r="G7095" t="s">
        <v>12680</v>
      </c>
      <c r="H7095" t="s">
        <v>12647</v>
      </c>
      <c r="I7095">
        <v>94</v>
      </c>
      <c r="J7095" t="s">
        <v>145</v>
      </c>
      <c r="K7095" t="s">
        <v>137</v>
      </c>
      <c r="L7095">
        <f>I7095*$Q$2/100/1000</f>
        <v>3.478E-4</v>
      </c>
    </row>
    <row r="7096" spans="1:12">
      <c r="A7096" s="118">
        <v>44958</v>
      </c>
      <c r="B7096" t="s">
        <v>12652</v>
      </c>
      <c r="C7096" t="s">
        <v>12651</v>
      </c>
      <c r="D7096" t="s">
        <v>12963</v>
      </c>
      <c r="E7096" t="s">
        <v>12964</v>
      </c>
      <c r="F7096">
        <v>101025387</v>
      </c>
      <c r="G7096" t="s">
        <v>12673</v>
      </c>
      <c r="H7096" t="s">
        <v>12647</v>
      </c>
      <c r="I7096">
        <v>94</v>
      </c>
      <c r="J7096" t="s">
        <v>145</v>
      </c>
      <c r="K7096" t="s">
        <v>137</v>
      </c>
      <c r="L7096">
        <f>I7096*$Q$2/100/1000</f>
        <v>3.478E-4</v>
      </c>
    </row>
    <row r="7097" spans="1:12">
      <c r="A7097" s="118">
        <v>44958</v>
      </c>
      <c r="B7097" t="s">
        <v>12652</v>
      </c>
      <c r="C7097" t="s">
        <v>12651</v>
      </c>
      <c r="D7097" t="s">
        <v>12963</v>
      </c>
      <c r="E7097" t="s">
        <v>12962</v>
      </c>
      <c r="F7097">
        <v>101025387</v>
      </c>
      <c r="G7097" t="s">
        <v>12673</v>
      </c>
      <c r="H7097" t="s">
        <v>12647</v>
      </c>
      <c r="I7097">
        <v>94</v>
      </c>
      <c r="J7097" t="s">
        <v>145</v>
      </c>
      <c r="K7097" t="s">
        <v>137</v>
      </c>
      <c r="L7097">
        <f>I7097*$Q$2/100/1000</f>
        <v>3.478E-4</v>
      </c>
    </row>
    <row r="7098" spans="1:12">
      <c r="A7098" s="118">
        <v>44958</v>
      </c>
      <c r="B7098" t="s">
        <v>12652</v>
      </c>
      <c r="C7098" t="s">
        <v>12651</v>
      </c>
      <c r="D7098" t="s">
        <v>12961</v>
      </c>
      <c r="E7098" t="s">
        <v>12960</v>
      </c>
      <c r="F7098">
        <v>57207474</v>
      </c>
      <c r="G7098" t="s">
        <v>12698</v>
      </c>
      <c r="H7098" t="s">
        <v>12647</v>
      </c>
      <c r="I7098">
        <v>94</v>
      </c>
      <c r="J7098" t="s">
        <v>145</v>
      </c>
      <c r="K7098" t="s">
        <v>137</v>
      </c>
      <c r="L7098">
        <f>I7098*$Q$2/100/1000</f>
        <v>3.478E-4</v>
      </c>
    </row>
    <row r="7099" spans="1:12">
      <c r="A7099" s="118">
        <v>44958</v>
      </c>
      <c r="B7099" t="s">
        <v>12652</v>
      </c>
      <c r="C7099" t="s">
        <v>12651</v>
      </c>
      <c r="D7099" t="s">
        <v>12952</v>
      </c>
      <c r="E7099" t="s">
        <v>12959</v>
      </c>
      <c r="F7099">
        <v>57253641</v>
      </c>
      <c r="G7099" t="s">
        <v>12680</v>
      </c>
      <c r="H7099" t="s">
        <v>12647</v>
      </c>
      <c r="I7099">
        <v>94</v>
      </c>
      <c r="J7099" t="s">
        <v>145</v>
      </c>
      <c r="K7099" t="s">
        <v>137</v>
      </c>
      <c r="L7099">
        <f>I7099*$Q$2/100/1000</f>
        <v>3.478E-4</v>
      </c>
    </row>
    <row r="7100" spans="1:12">
      <c r="A7100" s="118">
        <v>44958</v>
      </c>
      <c r="B7100" t="s">
        <v>12652</v>
      </c>
      <c r="C7100" t="s">
        <v>12651</v>
      </c>
      <c r="D7100" t="s">
        <v>12945</v>
      </c>
      <c r="E7100" t="s">
        <v>12958</v>
      </c>
      <c r="F7100">
        <v>101034161</v>
      </c>
      <c r="G7100" t="s">
        <v>12663</v>
      </c>
      <c r="H7100" t="s">
        <v>12647</v>
      </c>
      <c r="I7100">
        <v>94</v>
      </c>
      <c r="J7100" t="s">
        <v>145</v>
      </c>
      <c r="K7100" t="s">
        <v>137</v>
      </c>
      <c r="L7100">
        <f>I7100*$Q$2/100/1000</f>
        <v>3.478E-4</v>
      </c>
    </row>
    <row r="7101" spans="1:12">
      <c r="A7101" s="118">
        <v>44958</v>
      </c>
      <c r="B7101" t="s">
        <v>12652</v>
      </c>
      <c r="C7101" t="s">
        <v>12651</v>
      </c>
      <c r="D7101" t="s">
        <v>12957</v>
      </c>
      <c r="E7101" t="s">
        <v>12956</v>
      </c>
      <c r="F7101">
        <v>57204529</v>
      </c>
      <c r="G7101" t="s">
        <v>12721</v>
      </c>
      <c r="H7101" t="s">
        <v>12647</v>
      </c>
      <c r="I7101">
        <v>94</v>
      </c>
      <c r="J7101" t="s">
        <v>145</v>
      </c>
      <c r="K7101" t="s">
        <v>137</v>
      </c>
      <c r="L7101">
        <f>I7101*$Q$2/100/1000</f>
        <v>3.478E-4</v>
      </c>
    </row>
    <row r="7102" spans="1:12">
      <c r="A7102" s="118">
        <v>44958</v>
      </c>
      <c r="B7102" t="s">
        <v>12652</v>
      </c>
      <c r="C7102" t="s">
        <v>12651</v>
      </c>
      <c r="D7102" t="s">
        <v>12952</v>
      </c>
      <c r="E7102" t="s">
        <v>12955</v>
      </c>
      <c r="F7102">
        <v>57253641</v>
      </c>
      <c r="G7102" t="s">
        <v>12680</v>
      </c>
      <c r="H7102" t="s">
        <v>12647</v>
      </c>
      <c r="I7102">
        <v>94</v>
      </c>
      <c r="J7102" t="s">
        <v>145</v>
      </c>
      <c r="K7102" t="s">
        <v>137</v>
      </c>
      <c r="L7102">
        <f>I7102*$Q$2/100/1000</f>
        <v>3.478E-4</v>
      </c>
    </row>
    <row r="7103" spans="1:12">
      <c r="A7103" s="118">
        <v>44986</v>
      </c>
      <c r="B7103" t="s">
        <v>12652</v>
      </c>
      <c r="C7103" t="s">
        <v>12651</v>
      </c>
      <c r="D7103" t="s">
        <v>12952</v>
      </c>
      <c r="E7103" t="s">
        <v>12954</v>
      </c>
      <c r="F7103">
        <v>101034161</v>
      </c>
      <c r="G7103" t="s">
        <v>12663</v>
      </c>
      <c r="H7103" t="s">
        <v>12647</v>
      </c>
      <c r="I7103">
        <v>94</v>
      </c>
      <c r="J7103" t="s">
        <v>145</v>
      </c>
      <c r="K7103" t="s">
        <v>137</v>
      </c>
      <c r="L7103">
        <f>I7103*$Q$2/100/1000</f>
        <v>3.478E-4</v>
      </c>
    </row>
    <row r="7104" spans="1:12">
      <c r="A7104" s="118">
        <v>44986</v>
      </c>
      <c r="B7104" t="s">
        <v>12652</v>
      </c>
      <c r="C7104" t="s">
        <v>12651</v>
      </c>
      <c r="D7104" t="s">
        <v>12952</v>
      </c>
      <c r="E7104" t="s">
        <v>12953</v>
      </c>
      <c r="F7104">
        <v>101009802</v>
      </c>
      <c r="G7104" t="s">
        <v>12799</v>
      </c>
      <c r="H7104" t="s">
        <v>12647</v>
      </c>
      <c r="I7104">
        <v>94</v>
      </c>
      <c r="J7104" t="s">
        <v>145</v>
      </c>
      <c r="K7104" t="s">
        <v>137</v>
      </c>
      <c r="L7104">
        <f>I7104*$Q$2/100/1000</f>
        <v>3.478E-4</v>
      </c>
    </row>
    <row r="7105" spans="1:12">
      <c r="A7105" s="118">
        <v>44986</v>
      </c>
      <c r="B7105" t="s">
        <v>12652</v>
      </c>
      <c r="C7105" t="s">
        <v>12651</v>
      </c>
      <c r="D7105" t="s">
        <v>12952</v>
      </c>
      <c r="E7105" t="s">
        <v>12951</v>
      </c>
      <c r="F7105">
        <v>57253641</v>
      </c>
      <c r="G7105" t="s">
        <v>12680</v>
      </c>
      <c r="H7105" t="s">
        <v>12647</v>
      </c>
      <c r="I7105">
        <v>94</v>
      </c>
      <c r="J7105" t="s">
        <v>145</v>
      </c>
      <c r="K7105" t="s">
        <v>137</v>
      </c>
      <c r="L7105">
        <f>I7105*$Q$2/100/1000</f>
        <v>3.478E-4</v>
      </c>
    </row>
    <row r="7106" spans="1:12">
      <c r="A7106" s="118">
        <v>44986</v>
      </c>
      <c r="B7106" t="s">
        <v>12652</v>
      </c>
      <c r="C7106" t="s">
        <v>12651</v>
      </c>
      <c r="D7106" t="s">
        <v>12945</v>
      </c>
      <c r="E7106" t="s">
        <v>12950</v>
      </c>
      <c r="F7106">
        <v>101025388</v>
      </c>
      <c r="G7106" t="s">
        <v>12782</v>
      </c>
      <c r="H7106" t="s">
        <v>12647</v>
      </c>
      <c r="I7106">
        <v>94</v>
      </c>
      <c r="J7106" t="s">
        <v>145</v>
      </c>
      <c r="K7106" t="s">
        <v>137</v>
      </c>
      <c r="L7106">
        <f>I7106*$Q$2/100/1000</f>
        <v>3.478E-4</v>
      </c>
    </row>
    <row r="7107" spans="1:12">
      <c r="A7107" s="118">
        <v>44986</v>
      </c>
      <c r="B7107" t="s">
        <v>12652</v>
      </c>
      <c r="C7107" t="s">
        <v>12651</v>
      </c>
      <c r="D7107" t="s">
        <v>12949</v>
      </c>
      <c r="E7107" t="s">
        <v>12948</v>
      </c>
      <c r="F7107">
        <v>57208423</v>
      </c>
      <c r="G7107" t="s">
        <v>12695</v>
      </c>
      <c r="H7107" t="s">
        <v>12647</v>
      </c>
      <c r="I7107">
        <v>94</v>
      </c>
      <c r="J7107" t="s">
        <v>145</v>
      </c>
      <c r="K7107" t="s">
        <v>137</v>
      </c>
      <c r="L7107">
        <f>I7107*$Q$2/100/1000</f>
        <v>3.478E-4</v>
      </c>
    </row>
    <row r="7108" spans="1:12">
      <c r="A7108" s="118">
        <v>44986</v>
      </c>
      <c r="B7108" t="s">
        <v>12652</v>
      </c>
      <c r="C7108" t="s">
        <v>12651</v>
      </c>
      <c r="D7108" t="s">
        <v>12947</v>
      </c>
      <c r="E7108" t="s">
        <v>12946</v>
      </c>
      <c r="F7108" t="s">
        <v>12853</v>
      </c>
      <c r="G7108" t="s">
        <v>12852</v>
      </c>
      <c r="H7108" t="s">
        <v>12647</v>
      </c>
      <c r="I7108">
        <v>94</v>
      </c>
      <c r="J7108" t="s">
        <v>145</v>
      </c>
      <c r="K7108" t="s">
        <v>137</v>
      </c>
      <c r="L7108">
        <f>I7108*$Q$2/100/1000</f>
        <v>3.478E-4</v>
      </c>
    </row>
    <row r="7109" spans="1:12">
      <c r="A7109" s="118">
        <v>44986</v>
      </c>
      <c r="B7109" t="s">
        <v>12652</v>
      </c>
      <c r="C7109" t="s">
        <v>12651</v>
      </c>
      <c r="D7109" t="s">
        <v>12945</v>
      </c>
      <c r="E7109" t="s">
        <v>12944</v>
      </c>
      <c r="F7109">
        <v>57253641</v>
      </c>
      <c r="G7109" t="s">
        <v>12680</v>
      </c>
      <c r="H7109" t="s">
        <v>12647</v>
      </c>
      <c r="I7109">
        <v>94</v>
      </c>
      <c r="J7109" t="s">
        <v>145</v>
      </c>
      <c r="K7109" t="s">
        <v>137</v>
      </c>
      <c r="L7109">
        <f>I7109*$Q$2/100/1000</f>
        <v>3.478E-4</v>
      </c>
    </row>
    <row r="7110" spans="1:12">
      <c r="A7110" s="118">
        <v>45108</v>
      </c>
      <c r="B7110" t="s">
        <v>180</v>
      </c>
      <c r="C7110" t="s">
        <v>179</v>
      </c>
      <c r="D7110" t="s">
        <v>1456</v>
      </c>
      <c r="E7110" t="s">
        <v>12943</v>
      </c>
      <c r="F7110" t="s">
        <v>356</v>
      </c>
      <c r="G7110" t="s">
        <v>355</v>
      </c>
      <c r="H7110" t="s">
        <v>174</v>
      </c>
      <c r="I7110">
        <v>3154</v>
      </c>
      <c r="J7110" t="s">
        <v>173</v>
      </c>
      <c r="K7110" t="s">
        <v>172</v>
      </c>
      <c r="L7110">
        <f>I7110*$Q$3/(1000/25)</f>
        <v>2.5295079999999999</v>
      </c>
    </row>
    <row r="7111" spans="1:12">
      <c r="A7111" s="118">
        <v>44986</v>
      </c>
      <c r="B7111" t="s">
        <v>12652</v>
      </c>
      <c r="C7111" t="s">
        <v>12651</v>
      </c>
      <c r="D7111" t="s">
        <v>12791</v>
      </c>
      <c r="E7111" t="s">
        <v>12942</v>
      </c>
      <c r="F7111">
        <v>101036333</v>
      </c>
      <c r="G7111" t="s">
        <v>12734</v>
      </c>
      <c r="H7111" t="s">
        <v>12647</v>
      </c>
      <c r="I7111">
        <v>94</v>
      </c>
      <c r="J7111" t="s">
        <v>145</v>
      </c>
      <c r="K7111" t="s">
        <v>137</v>
      </c>
      <c r="L7111">
        <f>I7111*$Q$2/100/1000</f>
        <v>3.478E-4</v>
      </c>
    </row>
    <row r="7112" spans="1:12">
      <c r="A7112" s="118">
        <v>44986</v>
      </c>
      <c r="B7112" t="s">
        <v>12652</v>
      </c>
      <c r="C7112" t="s">
        <v>12651</v>
      </c>
      <c r="D7112" t="s">
        <v>12941</v>
      </c>
      <c r="E7112" t="s">
        <v>12940</v>
      </c>
      <c r="F7112" t="s">
        <v>12853</v>
      </c>
      <c r="G7112" t="s">
        <v>12852</v>
      </c>
      <c r="H7112" t="s">
        <v>12647</v>
      </c>
      <c r="I7112">
        <v>94</v>
      </c>
      <c r="J7112" t="s">
        <v>145</v>
      </c>
      <c r="K7112" t="s">
        <v>137</v>
      </c>
      <c r="L7112">
        <f>I7112*$Q$2/100/1000</f>
        <v>3.478E-4</v>
      </c>
    </row>
    <row r="7113" spans="1:12">
      <c r="A7113" s="118">
        <v>45108</v>
      </c>
      <c r="B7113" t="s">
        <v>1013</v>
      </c>
      <c r="C7113" t="s">
        <v>1012</v>
      </c>
      <c r="D7113" t="s">
        <v>12939</v>
      </c>
      <c r="E7113" t="s">
        <v>12938</v>
      </c>
      <c r="F7113" t="s">
        <v>2258</v>
      </c>
      <c r="G7113" t="s">
        <v>2257</v>
      </c>
      <c r="H7113" t="s">
        <v>1008</v>
      </c>
      <c r="I7113">
        <v>50.6</v>
      </c>
      <c r="J7113" t="s">
        <v>145</v>
      </c>
      <c r="K7113" t="s">
        <v>137</v>
      </c>
      <c r="L7113">
        <f>I7113*$Q$2/10/1000</f>
        <v>1.8722000000000001E-3</v>
      </c>
    </row>
    <row r="7114" spans="1:12">
      <c r="A7114" s="118">
        <v>45108</v>
      </c>
      <c r="B7114" t="s">
        <v>1013</v>
      </c>
      <c r="C7114" t="s">
        <v>1012</v>
      </c>
      <c r="D7114" t="s">
        <v>12937</v>
      </c>
      <c r="E7114" t="s">
        <v>12936</v>
      </c>
      <c r="F7114">
        <v>101024926</v>
      </c>
      <c r="G7114" t="s">
        <v>2144</v>
      </c>
      <c r="H7114" t="s">
        <v>1008</v>
      </c>
      <c r="I7114">
        <v>50.6</v>
      </c>
      <c r="J7114" t="s">
        <v>145</v>
      </c>
      <c r="K7114" t="s">
        <v>137</v>
      </c>
      <c r="L7114">
        <f>I7114*$Q$2/10/1000</f>
        <v>1.8722000000000001E-3</v>
      </c>
    </row>
    <row r="7115" spans="1:12">
      <c r="A7115" s="118">
        <v>45017</v>
      </c>
      <c r="B7115" t="s">
        <v>12652</v>
      </c>
      <c r="C7115" t="s">
        <v>12651</v>
      </c>
      <c r="D7115" t="s">
        <v>12791</v>
      </c>
      <c r="E7115" t="s">
        <v>12935</v>
      </c>
      <c r="F7115" s="119">
        <v>101036333</v>
      </c>
      <c r="G7115" t="s">
        <v>12734</v>
      </c>
      <c r="H7115" t="s">
        <v>12647</v>
      </c>
      <c r="I7115">
        <v>94</v>
      </c>
      <c r="J7115" t="s">
        <v>145</v>
      </c>
      <c r="K7115" t="s">
        <v>137</v>
      </c>
      <c r="L7115">
        <f>I7115*$Q$2/100/1000</f>
        <v>3.478E-4</v>
      </c>
    </row>
    <row r="7116" spans="1:12">
      <c r="A7116" s="118">
        <v>45017</v>
      </c>
      <c r="B7116" t="s">
        <v>12652</v>
      </c>
      <c r="C7116" t="s">
        <v>12651</v>
      </c>
      <c r="D7116" t="s">
        <v>12687</v>
      </c>
      <c r="E7116" t="s">
        <v>12934</v>
      </c>
      <c r="F7116" s="119">
        <v>57253641</v>
      </c>
      <c r="G7116" t="s">
        <v>12680</v>
      </c>
      <c r="H7116" t="s">
        <v>12647</v>
      </c>
      <c r="I7116">
        <v>94</v>
      </c>
      <c r="J7116" t="s">
        <v>145</v>
      </c>
      <c r="K7116" t="s">
        <v>137</v>
      </c>
      <c r="L7116">
        <f>I7116*$Q$2/100/1000</f>
        <v>3.478E-4</v>
      </c>
    </row>
    <row r="7117" spans="1:12">
      <c r="A7117" s="118">
        <v>45017</v>
      </c>
      <c r="B7117" t="s">
        <v>12652</v>
      </c>
      <c r="C7117" t="s">
        <v>12651</v>
      </c>
      <c r="D7117" t="s">
        <v>12687</v>
      </c>
      <c r="E7117" t="s">
        <v>12933</v>
      </c>
      <c r="F7117" s="119">
        <v>57207476</v>
      </c>
      <c r="G7117" t="s">
        <v>12648</v>
      </c>
      <c r="H7117" t="s">
        <v>12647</v>
      </c>
      <c r="I7117">
        <v>94</v>
      </c>
      <c r="J7117" t="s">
        <v>145</v>
      </c>
      <c r="K7117" t="s">
        <v>137</v>
      </c>
      <c r="L7117">
        <f>I7117*$Q$2/100/1000</f>
        <v>3.478E-4</v>
      </c>
    </row>
    <row r="7118" spans="1:12">
      <c r="A7118" s="118">
        <v>45017</v>
      </c>
      <c r="B7118" t="s">
        <v>12652</v>
      </c>
      <c r="C7118" t="s">
        <v>12651</v>
      </c>
      <c r="D7118" t="s">
        <v>12791</v>
      </c>
      <c r="E7118" t="s">
        <v>12932</v>
      </c>
      <c r="F7118" s="119">
        <v>101034161</v>
      </c>
      <c r="G7118" t="s">
        <v>12663</v>
      </c>
      <c r="H7118" t="s">
        <v>12647</v>
      </c>
      <c r="I7118">
        <v>94</v>
      </c>
      <c r="J7118" t="s">
        <v>145</v>
      </c>
      <c r="K7118" t="s">
        <v>137</v>
      </c>
      <c r="L7118">
        <f>I7118*$Q$2/100/1000</f>
        <v>3.478E-4</v>
      </c>
    </row>
    <row r="7119" spans="1:12">
      <c r="A7119" s="118">
        <v>45108</v>
      </c>
      <c r="B7119" t="s">
        <v>460</v>
      </c>
      <c r="C7119" t="s">
        <v>459</v>
      </c>
      <c r="D7119" t="s">
        <v>12931</v>
      </c>
      <c r="E7119" t="s">
        <v>12930</v>
      </c>
      <c r="F7119">
        <v>50204185</v>
      </c>
      <c r="G7119" t="s">
        <v>12929</v>
      </c>
      <c r="H7119" t="s">
        <v>455</v>
      </c>
      <c r="I7119">
        <v>103.6</v>
      </c>
      <c r="J7119" t="s">
        <v>145</v>
      </c>
      <c r="K7119" t="s">
        <v>137</v>
      </c>
      <c r="L7119">
        <f>I7119*$Q$2/100/1000</f>
        <v>3.8331999999999998E-4</v>
      </c>
    </row>
    <row r="7120" spans="1:12">
      <c r="A7120" s="118">
        <v>45047</v>
      </c>
      <c r="B7120" t="s">
        <v>12652</v>
      </c>
      <c r="C7120" t="s">
        <v>12651</v>
      </c>
      <c r="D7120" t="s">
        <v>12784</v>
      </c>
      <c r="E7120" t="s">
        <v>12928</v>
      </c>
      <c r="F7120">
        <v>101025388</v>
      </c>
      <c r="G7120" t="s">
        <v>12782</v>
      </c>
      <c r="H7120" t="s">
        <v>12647</v>
      </c>
      <c r="I7120">
        <v>94</v>
      </c>
      <c r="J7120" t="s">
        <v>145</v>
      </c>
      <c r="K7120" t="s">
        <v>137</v>
      </c>
      <c r="L7120">
        <f>I7120*$Q$2/100/1000</f>
        <v>3.478E-4</v>
      </c>
    </row>
    <row r="7121" spans="1:12">
      <c r="A7121" s="118">
        <v>45047</v>
      </c>
      <c r="B7121" t="s">
        <v>12652</v>
      </c>
      <c r="C7121" t="s">
        <v>12651</v>
      </c>
      <c r="D7121" t="s">
        <v>12851</v>
      </c>
      <c r="E7121" t="s">
        <v>12927</v>
      </c>
      <c r="F7121">
        <v>57204529</v>
      </c>
      <c r="G7121" t="s">
        <v>12721</v>
      </c>
      <c r="H7121" t="s">
        <v>12647</v>
      </c>
      <c r="I7121">
        <v>94</v>
      </c>
      <c r="J7121" t="s">
        <v>145</v>
      </c>
      <c r="K7121" t="s">
        <v>137</v>
      </c>
      <c r="L7121">
        <f>I7121*$Q$2/100/1000</f>
        <v>3.478E-4</v>
      </c>
    </row>
    <row r="7122" spans="1:12">
      <c r="A7122" s="118">
        <v>45047</v>
      </c>
      <c r="B7122" t="s">
        <v>12652</v>
      </c>
      <c r="C7122" t="s">
        <v>12651</v>
      </c>
      <c r="D7122" t="s">
        <v>12926</v>
      </c>
      <c r="E7122" t="s">
        <v>12925</v>
      </c>
      <c r="F7122">
        <v>40257304</v>
      </c>
      <c r="G7122" t="s">
        <v>12924</v>
      </c>
      <c r="H7122" t="s">
        <v>12647</v>
      </c>
      <c r="I7122">
        <v>94</v>
      </c>
      <c r="J7122" t="s">
        <v>145</v>
      </c>
      <c r="K7122" t="s">
        <v>137</v>
      </c>
      <c r="L7122">
        <f>I7122*$Q$2/100/1000</f>
        <v>3.478E-4</v>
      </c>
    </row>
    <row r="7123" spans="1:12">
      <c r="A7123" s="118">
        <v>45047</v>
      </c>
      <c r="B7123" t="s">
        <v>12652</v>
      </c>
      <c r="C7123" t="s">
        <v>12651</v>
      </c>
      <c r="D7123" t="s">
        <v>12791</v>
      </c>
      <c r="E7123" t="s">
        <v>12923</v>
      </c>
      <c r="F7123">
        <v>101036333</v>
      </c>
      <c r="G7123" t="s">
        <v>12734</v>
      </c>
      <c r="H7123" t="s">
        <v>12647</v>
      </c>
      <c r="I7123">
        <v>94</v>
      </c>
      <c r="J7123" t="s">
        <v>145</v>
      </c>
      <c r="K7123" t="s">
        <v>137</v>
      </c>
      <c r="L7123">
        <f>I7123*$Q$2/100/1000</f>
        <v>3.478E-4</v>
      </c>
    </row>
    <row r="7124" spans="1:12">
      <c r="A7124" s="118">
        <v>45047</v>
      </c>
      <c r="B7124" t="s">
        <v>12652</v>
      </c>
      <c r="C7124" t="s">
        <v>12651</v>
      </c>
      <c r="D7124" t="s">
        <v>12912</v>
      </c>
      <c r="E7124" t="s">
        <v>12922</v>
      </c>
      <c r="F7124">
        <v>101034161</v>
      </c>
      <c r="G7124" t="s">
        <v>12663</v>
      </c>
      <c r="H7124" t="s">
        <v>12647</v>
      </c>
      <c r="I7124">
        <v>94</v>
      </c>
      <c r="J7124" t="s">
        <v>145</v>
      </c>
      <c r="K7124" t="s">
        <v>137</v>
      </c>
      <c r="L7124">
        <f>I7124*$Q$2/100/1000</f>
        <v>3.478E-4</v>
      </c>
    </row>
    <row r="7125" spans="1:12">
      <c r="A7125" s="118">
        <v>45047</v>
      </c>
      <c r="B7125" t="s">
        <v>12652</v>
      </c>
      <c r="C7125" t="s">
        <v>12651</v>
      </c>
      <c r="D7125" t="s">
        <v>12851</v>
      </c>
      <c r="E7125" t="s">
        <v>12921</v>
      </c>
      <c r="F7125">
        <v>57204530</v>
      </c>
      <c r="G7125" t="s">
        <v>12670</v>
      </c>
      <c r="H7125" t="s">
        <v>12647</v>
      </c>
      <c r="I7125">
        <v>94</v>
      </c>
      <c r="J7125" t="s">
        <v>145</v>
      </c>
      <c r="K7125" t="s">
        <v>137</v>
      </c>
      <c r="L7125">
        <f>I7125*$Q$2/100/1000</f>
        <v>3.478E-4</v>
      </c>
    </row>
    <row r="7126" spans="1:12">
      <c r="A7126" s="118">
        <v>45047</v>
      </c>
      <c r="B7126" t="s">
        <v>12652</v>
      </c>
      <c r="C7126" t="s">
        <v>12651</v>
      </c>
      <c r="D7126" t="s">
        <v>12896</v>
      </c>
      <c r="E7126" t="s">
        <v>12920</v>
      </c>
      <c r="F7126">
        <v>101025388</v>
      </c>
      <c r="G7126" t="s">
        <v>12782</v>
      </c>
      <c r="H7126" t="s">
        <v>12647</v>
      </c>
      <c r="I7126">
        <v>94</v>
      </c>
      <c r="J7126" t="s">
        <v>145</v>
      </c>
      <c r="K7126" t="s">
        <v>137</v>
      </c>
      <c r="L7126">
        <f>I7126*$Q$2/100/1000</f>
        <v>3.478E-4</v>
      </c>
    </row>
    <row r="7127" spans="1:12">
      <c r="A7127" s="118">
        <v>45047</v>
      </c>
      <c r="B7127" t="s">
        <v>12652</v>
      </c>
      <c r="C7127" t="s">
        <v>12651</v>
      </c>
      <c r="D7127" t="s">
        <v>12912</v>
      </c>
      <c r="E7127" t="s">
        <v>12919</v>
      </c>
      <c r="F7127">
        <v>101034161</v>
      </c>
      <c r="G7127" t="s">
        <v>12663</v>
      </c>
      <c r="H7127" t="s">
        <v>12647</v>
      </c>
      <c r="I7127">
        <v>94</v>
      </c>
      <c r="J7127" t="s">
        <v>145</v>
      </c>
      <c r="K7127" t="s">
        <v>137</v>
      </c>
      <c r="L7127">
        <f>I7127*$Q$2/100/1000</f>
        <v>3.478E-4</v>
      </c>
    </row>
    <row r="7128" spans="1:12">
      <c r="A7128" s="118">
        <v>45047</v>
      </c>
      <c r="B7128" t="s">
        <v>12652</v>
      </c>
      <c r="C7128" t="s">
        <v>12651</v>
      </c>
      <c r="D7128" t="s">
        <v>12687</v>
      </c>
      <c r="E7128" t="s">
        <v>12918</v>
      </c>
      <c r="F7128">
        <v>57207476</v>
      </c>
      <c r="G7128" t="s">
        <v>12648</v>
      </c>
      <c r="H7128" t="s">
        <v>12647</v>
      </c>
      <c r="I7128">
        <v>94</v>
      </c>
      <c r="J7128" t="s">
        <v>145</v>
      </c>
      <c r="K7128" t="s">
        <v>137</v>
      </c>
      <c r="L7128">
        <f>I7128*$Q$2/100/1000</f>
        <v>3.478E-4</v>
      </c>
    </row>
    <row r="7129" spans="1:12">
      <c r="A7129" s="118">
        <v>45047</v>
      </c>
      <c r="B7129" t="s">
        <v>12652</v>
      </c>
      <c r="C7129" t="s">
        <v>12651</v>
      </c>
      <c r="D7129" t="s">
        <v>12851</v>
      </c>
      <c r="E7129" t="s">
        <v>12917</v>
      </c>
      <c r="F7129">
        <v>57204529</v>
      </c>
      <c r="G7129" t="s">
        <v>12721</v>
      </c>
      <c r="H7129" t="s">
        <v>12647</v>
      </c>
      <c r="I7129">
        <v>94</v>
      </c>
      <c r="J7129" t="s">
        <v>145</v>
      </c>
      <c r="K7129" t="s">
        <v>137</v>
      </c>
      <c r="L7129">
        <f>I7129*$Q$2/100/1000</f>
        <v>3.478E-4</v>
      </c>
    </row>
    <row r="7130" spans="1:12">
      <c r="A7130" s="118">
        <v>45047</v>
      </c>
      <c r="B7130" t="s">
        <v>12652</v>
      </c>
      <c r="C7130" t="s">
        <v>12651</v>
      </c>
      <c r="D7130" t="s">
        <v>12912</v>
      </c>
      <c r="E7130" t="s">
        <v>12916</v>
      </c>
      <c r="F7130">
        <v>101034161</v>
      </c>
      <c r="G7130" t="s">
        <v>12663</v>
      </c>
      <c r="H7130" t="s">
        <v>12647</v>
      </c>
      <c r="I7130">
        <v>94</v>
      </c>
      <c r="J7130" t="s">
        <v>145</v>
      </c>
      <c r="K7130" t="s">
        <v>137</v>
      </c>
      <c r="L7130">
        <f>I7130*$Q$2/100/1000</f>
        <v>3.478E-4</v>
      </c>
    </row>
    <row r="7131" spans="1:12">
      <c r="A7131" s="118">
        <v>45047</v>
      </c>
      <c r="B7131" t="s">
        <v>12652</v>
      </c>
      <c r="C7131" t="s">
        <v>12651</v>
      </c>
      <c r="D7131" t="s">
        <v>12687</v>
      </c>
      <c r="E7131" t="s">
        <v>12915</v>
      </c>
      <c r="F7131">
        <v>57253641</v>
      </c>
      <c r="G7131" t="s">
        <v>12680</v>
      </c>
      <c r="H7131" t="s">
        <v>12647</v>
      </c>
      <c r="I7131">
        <v>94</v>
      </c>
      <c r="J7131" t="s">
        <v>145</v>
      </c>
      <c r="K7131" t="s">
        <v>137</v>
      </c>
      <c r="L7131">
        <f>I7131*$Q$2/100/1000</f>
        <v>3.478E-4</v>
      </c>
    </row>
    <row r="7132" spans="1:12">
      <c r="A7132" s="118">
        <v>45078</v>
      </c>
      <c r="B7132" t="s">
        <v>12652</v>
      </c>
      <c r="C7132" t="s">
        <v>12651</v>
      </c>
      <c r="D7132" t="s">
        <v>12912</v>
      </c>
      <c r="E7132" t="s">
        <v>12914</v>
      </c>
      <c r="F7132">
        <v>101034161</v>
      </c>
      <c r="G7132" t="s">
        <v>12663</v>
      </c>
      <c r="H7132" t="s">
        <v>12647</v>
      </c>
      <c r="I7132">
        <v>94</v>
      </c>
      <c r="J7132" t="s">
        <v>145</v>
      </c>
      <c r="K7132" t="s">
        <v>137</v>
      </c>
      <c r="L7132">
        <f>I7132*$Q$2/100/1000</f>
        <v>3.478E-4</v>
      </c>
    </row>
    <row r="7133" spans="1:12">
      <c r="A7133" s="118">
        <v>45078</v>
      </c>
      <c r="B7133" t="s">
        <v>12652</v>
      </c>
      <c r="C7133" t="s">
        <v>12651</v>
      </c>
      <c r="D7133" t="s">
        <v>12893</v>
      </c>
      <c r="E7133" t="s">
        <v>12913</v>
      </c>
      <c r="F7133">
        <v>57211998</v>
      </c>
      <c r="G7133" t="s">
        <v>12657</v>
      </c>
      <c r="H7133" t="s">
        <v>12647</v>
      </c>
      <c r="I7133">
        <v>94</v>
      </c>
      <c r="J7133" t="s">
        <v>145</v>
      </c>
      <c r="K7133" t="s">
        <v>137</v>
      </c>
      <c r="L7133">
        <f>I7133*$Q$2/100/1000</f>
        <v>3.478E-4</v>
      </c>
    </row>
    <row r="7134" spans="1:12">
      <c r="A7134" s="118">
        <v>45078</v>
      </c>
      <c r="B7134" t="s">
        <v>12652</v>
      </c>
      <c r="C7134" t="s">
        <v>12651</v>
      </c>
      <c r="D7134" t="s">
        <v>12912</v>
      </c>
      <c r="E7134" t="s">
        <v>12911</v>
      </c>
      <c r="F7134">
        <v>101034161</v>
      </c>
      <c r="G7134" t="s">
        <v>12663</v>
      </c>
      <c r="H7134" t="s">
        <v>12647</v>
      </c>
      <c r="I7134">
        <v>94</v>
      </c>
      <c r="J7134" t="s">
        <v>145</v>
      </c>
      <c r="K7134" t="s">
        <v>137</v>
      </c>
      <c r="L7134">
        <f>I7134*$Q$2/100/1000</f>
        <v>3.478E-4</v>
      </c>
    </row>
    <row r="7135" spans="1:12">
      <c r="A7135" s="118">
        <v>45078</v>
      </c>
      <c r="B7135" t="s">
        <v>12652</v>
      </c>
      <c r="C7135" t="s">
        <v>12651</v>
      </c>
      <c r="D7135" t="s">
        <v>12801</v>
      </c>
      <c r="E7135" t="s">
        <v>12910</v>
      </c>
      <c r="F7135">
        <v>101009802</v>
      </c>
      <c r="G7135" t="s">
        <v>12799</v>
      </c>
      <c r="H7135" t="s">
        <v>12647</v>
      </c>
      <c r="I7135">
        <v>94</v>
      </c>
      <c r="J7135" t="s">
        <v>145</v>
      </c>
      <c r="K7135" t="s">
        <v>137</v>
      </c>
      <c r="L7135">
        <f>I7135*$Q$2/100/1000</f>
        <v>3.478E-4</v>
      </c>
    </row>
    <row r="7136" spans="1:12">
      <c r="A7136" s="118">
        <v>45078</v>
      </c>
      <c r="B7136" t="s">
        <v>12652</v>
      </c>
      <c r="C7136" t="s">
        <v>12651</v>
      </c>
      <c r="D7136" t="s">
        <v>12893</v>
      </c>
      <c r="E7136" t="s">
        <v>12909</v>
      </c>
      <c r="F7136">
        <v>57211998</v>
      </c>
      <c r="G7136" t="s">
        <v>12657</v>
      </c>
      <c r="H7136" t="s">
        <v>12647</v>
      </c>
      <c r="I7136">
        <v>94</v>
      </c>
      <c r="J7136" t="s">
        <v>145</v>
      </c>
      <c r="K7136" t="s">
        <v>137</v>
      </c>
      <c r="L7136">
        <f>I7136*$Q$2/100/1000</f>
        <v>3.478E-4</v>
      </c>
    </row>
    <row r="7137" spans="1:12">
      <c r="A7137" s="118">
        <v>45078</v>
      </c>
      <c r="B7137" t="s">
        <v>12652</v>
      </c>
      <c r="C7137" t="s">
        <v>12651</v>
      </c>
      <c r="D7137" t="s">
        <v>12817</v>
      </c>
      <c r="E7137" t="s">
        <v>12908</v>
      </c>
      <c r="F7137">
        <v>101034161</v>
      </c>
      <c r="G7137" t="s">
        <v>12663</v>
      </c>
      <c r="H7137" t="s">
        <v>12647</v>
      </c>
      <c r="I7137">
        <v>94</v>
      </c>
      <c r="J7137" t="s">
        <v>145</v>
      </c>
      <c r="K7137" t="s">
        <v>137</v>
      </c>
      <c r="L7137">
        <f>I7137*$Q$2/100/1000</f>
        <v>3.478E-4</v>
      </c>
    </row>
    <row r="7138" spans="1:12">
      <c r="A7138" s="118">
        <v>45078</v>
      </c>
      <c r="B7138" t="s">
        <v>12652</v>
      </c>
      <c r="C7138" t="s">
        <v>12651</v>
      </c>
      <c r="D7138" t="s">
        <v>12823</v>
      </c>
      <c r="E7138" t="s">
        <v>12907</v>
      </c>
      <c r="F7138">
        <v>101025387</v>
      </c>
      <c r="G7138" t="s">
        <v>12673</v>
      </c>
      <c r="H7138" t="s">
        <v>12647</v>
      </c>
      <c r="I7138">
        <v>94</v>
      </c>
      <c r="J7138" t="s">
        <v>145</v>
      </c>
      <c r="K7138" t="s">
        <v>137</v>
      </c>
      <c r="L7138">
        <f>I7138*$Q$2/100/1000</f>
        <v>3.478E-4</v>
      </c>
    </row>
    <row r="7139" spans="1:12">
      <c r="A7139" s="118">
        <v>45078</v>
      </c>
      <c r="B7139" t="s">
        <v>12652</v>
      </c>
      <c r="C7139" t="s">
        <v>12651</v>
      </c>
      <c r="D7139" t="s">
        <v>12896</v>
      </c>
      <c r="E7139" t="s">
        <v>12906</v>
      </c>
      <c r="F7139">
        <v>101025387</v>
      </c>
      <c r="G7139" t="s">
        <v>12673</v>
      </c>
      <c r="H7139" t="s">
        <v>12647</v>
      </c>
      <c r="I7139">
        <v>94</v>
      </c>
      <c r="J7139" t="s">
        <v>145</v>
      </c>
      <c r="K7139" t="s">
        <v>137</v>
      </c>
      <c r="L7139">
        <f>I7139*$Q$2/100/1000</f>
        <v>3.478E-4</v>
      </c>
    </row>
    <row r="7140" spans="1:12">
      <c r="A7140" s="118">
        <v>45078</v>
      </c>
      <c r="B7140" t="s">
        <v>12652</v>
      </c>
      <c r="C7140" t="s">
        <v>12651</v>
      </c>
      <c r="D7140" t="s">
        <v>12845</v>
      </c>
      <c r="E7140" t="s">
        <v>12905</v>
      </c>
      <c r="F7140">
        <v>57204529</v>
      </c>
      <c r="G7140" t="s">
        <v>12721</v>
      </c>
      <c r="H7140" t="s">
        <v>12647</v>
      </c>
      <c r="I7140">
        <v>94</v>
      </c>
      <c r="J7140" t="s">
        <v>145</v>
      </c>
      <c r="K7140" t="s">
        <v>137</v>
      </c>
      <c r="L7140">
        <f>I7140*$Q$2/100/1000</f>
        <v>3.478E-4</v>
      </c>
    </row>
    <row r="7141" spans="1:12">
      <c r="A7141" s="118">
        <v>45078</v>
      </c>
      <c r="B7141" t="s">
        <v>12652</v>
      </c>
      <c r="C7141" t="s">
        <v>12651</v>
      </c>
      <c r="D7141" t="s">
        <v>12904</v>
      </c>
      <c r="E7141" t="s">
        <v>12903</v>
      </c>
      <c r="F7141">
        <v>101034161</v>
      </c>
      <c r="G7141" t="s">
        <v>12663</v>
      </c>
      <c r="H7141" t="s">
        <v>12647</v>
      </c>
      <c r="I7141">
        <v>94</v>
      </c>
      <c r="J7141" t="s">
        <v>145</v>
      </c>
      <c r="K7141" t="s">
        <v>137</v>
      </c>
      <c r="L7141">
        <f>I7141*$Q$2/100/1000</f>
        <v>3.478E-4</v>
      </c>
    </row>
    <row r="7142" spans="1:12">
      <c r="A7142" s="118">
        <v>45108</v>
      </c>
      <c r="B7142" t="s">
        <v>12652</v>
      </c>
      <c r="C7142" t="s">
        <v>12651</v>
      </c>
      <c r="D7142" t="s">
        <v>12687</v>
      </c>
      <c r="E7142" t="s">
        <v>12902</v>
      </c>
      <c r="F7142">
        <v>57253641</v>
      </c>
      <c r="G7142" t="s">
        <v>12680</v>
      </c>
      <c r="H7142" t="s">
        <v>12647</v>
      </c>
      <c r="I7142">
        <v>94</v>
      </c>
      <c r="J7142" t="s">
        <v>145</v>
      </c>
      <c r="K7142" t="s">
        <v>137</v>
      </c>
      <c r="L7142">
        <f>I7142*$Q$2/100/1000</f>
        <v>3.478E-4</v>
      </c>
    </row>
    <row r="7143" spans="1:12">
      <c r="A7143" s="118">
        <v>45108</v>
      </c>
      <c r="B7143" t="s">
        <v>12652</v>
      </c>
      <c r="C7143" t="s">
        <v>12651</v>
      </c>
      <c r="D7143" t="s">
        <v>12866</v>
      </c>
      <c r="E7143" t="s">
        <v>12901</v>
      </c>
      <c r="F7143">
        <v>101034161</v>
      </c>
      <c r="G7143" t="s">
        <v>12663</v>
      </c>
      <c r="H7143" t="s">
        <v>12647</v>
      </c>
      <c r="I7143">
        <v>94</v>
      </c>
      <c r="J7143" t="s">
        <v>145</v>
      </c>
      <c r="K7143" t="s">
        <v>137</v>
      </c>
      <c r="L7143">
        <f>I7143*$Q$2/100/1000</f>
        <v>3.478E-4</v>
      </c>
    </row>
    <row r="7144" spans="1:12">
      <c r="A7144" s="118">
        <v>45108</v>
      </c>
      <c r="B7144" t="s">
        <v>12652</v>
      </c>
      <c r="C7144" t="s">
        <v>12651</v>
      </c>
      <c r="D7144" t="s">
        <v>12778</v>
      </c>
      <c r="E7144" t="s">
        <v>12900</v>
      </c>
      <c r="F7144">
        <v>57207474</v>
      </c>
      <c r="G7144" t="s">
        <v>12698</v>
      </c>
      <c r="H7144" t="s">
        <v>12647</v>
      </c>
      <c r="I7144">
        <v>94</v>
      </c>
      <c r="J7144" t="s">
        <v>145</v>
      </c>
      <c r="K7144" t="s">
        <v>137</v>
      </c>
      <c r="L7144">
        <f>I7144*$Q$2/100/1000</f>
        <v>3.478E-4</v>
      </c>
    </row>
    <row r="7145" spans="1:12">
      <c r="A7145" s="118">
        <v>45108</v>
      </c>
      <c r="B7145" t="s">
        <v>12652</v>
      </c>
      <c r="C7145" t="s">
        <v>12651</v>
      </c>
      <c r="D7145" t="s">
        <v>12893</v>
      </c>
      <c r="E7145" t="s">
        <v>12899</v>
      </c>
      <c r="F7145">
        <v>57211998</v>
      </c>
      <c r="G7145" t="s">
        <v>12657</v>
      </c>
      <c r="H7145" t="s">
        <v>12647</v>
      </c>
      <c r="I7145">
        <v>94</v>
      </c>
      <c r="J7145" t="s">
        <v>145</v>
      </c>
      <c r="K7145" t="s">
        <v>137</v>
      </c>
      <c r="L7145">
        <f>I7145*$Q$2/100/1000</f>
        <v>3.478E-4</v>
      </c>
    </row>
    <row r="7146" spans="1:12">
      <c r="A7146" s="118">
        <v>45108</v>
      </c>
      <c r="B7146" t="s">
        <v>12652</v>
      </c>
      <c r="C7146" t="s">
        <v>12651</v>
      </c>
      <c r="D7146" t="s">
        <v>12863</v>
      </c>
      <c r="E7146" t="s">
        <v>12898</v>
      </c>
      <c r="F7146">
        <v>57203391</v>
      </c>
      <c r="G7146" t="s">
        <v>12668</v>
      </c>
      <c r="H7146" t="s">
        <v>12647</v>
      </c>
      <c r="I7146">
        <v>94</v>
      </c>
      <c r="J7146" t="s">
        <v>145</v>
      </c>
      <c r="K7146" t="s">
        <v>137</v>
      </c>
      <c r="L7146">
        <f>I7146*$Q$2/100/1000</f>
        <v>3.478E-4</v>
      </c>
    </row>
    <row r="7147" spans="1:12">
      <c r="A7147" s="118">
        <v>45108</v>
      </c>
      <c r="B7147" t="s">
        <v>12652</v>
      </c>
      <c r="C7147" t="s">
        <v>12651</v>
      </c>
      <c r="D7147" t="s">
        <v>12687</v>
      </c>
      <c r="E7147" t="s">
        <v>12897</v>
      </c>
      <c r="F7147">
        <v>57207476</v>
      </c>
      <c r="G7147" t="s">
        <v>12648</v>
      </c>
      <c r="H7147" t="s">
        <v>12647</v>
      </c>
      <c r="I7147">
        <v>94</v>
      </c>
      <c r="J7147" t="s">
        <v>145</v>
      </c>
      <c r="K7147" t="s">
        <v>137</v>
      </c>
      <c r="L7147">
        <f>I7147*$Q$2/100/1000</f>
        <v>3.478E-4</v>
      </c>
    </row>
    <row r="7148" spans="1:12">
      <c r="A7148" s="118">
        <v>45108</v>
      </c>
      <c r="B7148" t="s">
        <v>12652</v>
      </c>
      <c r="C7148" t="s">
        <v>12651</v>
      </c>
      <c r="D7148" t="s">
        <v>12896</v>
      </c>
      <c r="E7148" t="s">
        <v>12895</v>
      </c>
      <c r="F7148">
        <v>101036333</v>
      </c>
      <c r="G7148" t="s">
        <v>12734</v>
      </c>
      <c r="H7148" t="s">
        <v>12647</v>
      </c>
      <c r="I7148">
        <v>94</v>
      </c>
      <c r="J7148" t="s">
        <v>145</v>
      </c>
      <c r="K7148" t="s">
        <v>137</v>
      </c>
      <c r="L7148">
        <f>I7148*$Q$2/100/1000</f>
        <v>3.478E-4</v>
      </c>
    </row>
    <row r="7149" spans="1:12">
      <c r="A7149" s="118">
        <v>45108</v>
      </c>
      <c r="B7149" t="s">
        <v>12652</v>
      </c>
      <c r="C7149" t="s">
        <v>12651</v>
      </c>
      <c r="D7149" t="s">
        <v>12809</v>
      </c>
      <c r="E7149" t="s">
        <v>12894</v>
      </c>
      <c r="F7149">
        <v>57208525</v>
      </c>
      <c r="G7149" t="s">
        <v>12678</v>
      </c>
      <c r="H7149" t="s">
        <v>12647</v>
      </c>
      <c r="I7149">
        <v>94</v>
      </c>
      <c r="J7149" t="s">
        <v>145</v>
      </c>
      <c r="K7149" t="s">
        <v>137</v>
      </c>
      <c r="L7149">
        <f>I7149*$Q$2/100/1000</f>
        <v>3.478E-4</v>
      </c>
    </row>
    <row r="7150" spans="1:12">
      <c r="A7150" s="118">
        <v>45108</v>
      </c>
      <c r="B7150" t="s">
        <v>12652</v>
      </c>
      <c r="C7150" t="s">
        <v>12651</v>
      </c>
      <c r="D7150" t="s">
        <v>12893</v>
      </c>
      <c r="E7150" t="s">
        <v>12892</v>
      </c>
      <c r="F7150">
        <v>57211998</v>
      </c>
      <c r="G7150" t="s">
        <v>12657</v>
      </c>
      <c r="H7150" t="s">
        <v>12647</v>
      </c>
      <c r="I7150">
        <v>94</v>
      </c>
      <c r="J7150" t="s">
        <v>145</v>
      </c>
      <c r="K7150" t="s">
        <v>137</v>
      </c>
      <c r="L7150">
        <f>I7150*$Q$2/100/1000</f>
        <v>3.478E-4</v>
      </c>
    </row>
    <row r="7151" spans="1:12">
      <c r="A7151" s="118">
        <v>45108</v>
      </c>
      <c r="B7151" t="s">
        <v>261</v>
      </c>
      <c r="C7151" t="s">
        <v>260</v>
      </c>
      <c r="D7151" t="s">
        <v>9632</v>
      </c>
      <c r="E7151" t="s">
        <v>12891</v>
      </c>
      <c r="F7151">
        <v>34200755</v>
      </c>
      <c r="G7151" t="s">
        <v>12547</v>
      </c>
      <c r="H7151" t="s">
        <v>139</v>
      </c>
      <c r="I7151">
        <v>55</v>
      </c>
      <c r="J7151" t="s">
        <v>145</v>
      </c>
      <c r="K7151" t="s">
        <v>137</v>
      </c>
      <c r="L7151">
        <f>I7151*$Q$2/100/1000</f>
        <v>2.0350000000000001E-4</v>
      </c>
    </row>
    <row r="7152" spans="1:12">
      <c r="A7152" s="118">
        <v>45108</v>
      </c>
      <c r="B7152" t="s">
        <v>12652</v>
      </c>
      <c r="C7152" t="s">
        <v>12651</v>
      </c>
      <c r="D7152" t="s">
        <v>12845</v>
      </c>
      <c r="E7152" t="s">
        <v>12890</v>
      </c>
      <c r="F7152">
        <v>57204529</v>
      </c>
      <c r="G7152" t="s">
        <v>12721</v>
      </c>
      <c r="H7152" t="s">
        <v>12647</v>
      </c>
      <c r="I7152">
        <v>94</v>
      </c>
      <c r="J7152" t="s">
        <v>145</v>
      </c>
      <c r="K7152" t="s">
        <v>137</v>
      </c>
      <c r="L7152">
        <f>I7152*$Q$2/100/1000</f>
        <v>3.478E-4</v>
      </c>
    </row>
    <row r="7153" spans="1:12">
      <c r="A7153" s="118">
        <v>45108</v>
      </c>
      <c r="B7153" t="s">
        <v>144</v>
      </c>
      <c r="C7153" t="s">
        <v>143</v>
      </c>
      <c r="D7153" t="s">
        <v>6449</v>
      </c>
      <c r="E7153" t="s">
        <v>12889</v>
      </c>
      <c r="F7153">
        <v>40259953</v>
      </c>
      <c r="G7153" t="s">
        <v>1379</v>
      </c>
      <c r="H7153" t="s">
        <v>139</v>
      </c>
      <c r="I7153">
        <v>22.2</v>
      </c>
      <c r="J7153" t="s">
        <v>138</v>
      </c>
      <c r="K7153" t="s">
        <v>137</v>
      </c>
      <c r="L7153">
        <f>I7153*$Q$2/1000</f>
        <v>8.2140000000000008E-3</v>
      </c>
    </row>
    <row r="7154" spans="1:12">
      <c r="A7154" s="118">
        <v>45108</v>
      </c>
      <c r="B7154" t="s">
        <v>12652</v>
      </c>
      <c r="C7154" t="s">
        <v>12651</v>
      </c>
      <c r="D7154" t="s">
        <v>12823</v>
      </c>
      <c r="E7154" t="s">
        <v>12888</v>
      </c>
      <c r="F7154">
        <v>57253641</v>
      </c>
      <c r="G7154" t="s">
        <v>12680</v>
      </c>
      <c r="H7154" t="s">
        <v>12647</v>
      </c>
      <c r="I7154">
        <v>94</v>
      </c>
      <c r="J7154" t="s">
        <v>145</v>
      </c>
      <c r="K7154" t="s">
        <v>137</v>
      </c>
      <c r="L7154">
        <f>I7154*$Q$2/100/1000</f>
        <v>3.478E-4</v>
      </c>
    </row>
    <row r="7155" spans="1:12">
      <c r="A7155" s="118">
        <v>45108</v>
      </c>
      <c r="B7155" t="s">
        <v>460</v>
      </c>
      <c r="C7155" t="s">
        <v>459</v>
      </c>
      <c r="D7155" t="s">
        <v>12887</v>
      </c>
      <c r="E7155" t="s">
        <v>12886</v>
      </c>
      <c r="F7155">
        <v>50204195</v>
      </c>
      <c r="G7155" t="s">
        <v>11918</v>
      </c>
      <c r="H7155" t="s">
        <v>455</v>
      </c>
      <c r="I7155">
        <v>103.6</v>
      </c>
      <c r="J7155" t="s">
        <v>145</v>
      </c>
      <c r="K7155" t="s">
        <v>137</v>
      </c>
      <c r="L7155">
        <f>I7155*$Q$2/100/1000</f>
        <v>3.8331999999999998E-4</v>
      </c>
    </row>
    <row r="7156" spans="1:12">
      <c r="A7156" s="118">
        <v>45108</v>
      </c>
      <c r="B7156" t="s">
        <v>144</v>
      </c>
      <c r="C7156" t="s">
        <v>143</v>
      </c>
      <c r="D7156" t="s">
        <v>11169</v>
      </c>
      <c r="E7156" t="s">
        <v>12885</v>
      </c>
      <c r="F7156">
        <v>85205363</v>
      </c>
      <c r="G7156" t="s">
        <v>140</v>
      </c>
      <c r="H7156" t="s">
        <v>139</v>
      </c>
      <c r="I7156">
        <v>22.2</v>
      </c>
      <c r="J7156" t="s">
        <v>138</v>
      </c>
      <c r="K7156" t="s">
        <v>137</v>
      </c>
      <c r="L7156">
        <f>I7156*$Q$2/1000</f>
        <v>8.2140000000000008E-3</v>
      </c>
    </row>
    <row r="7157" spans="1:12">
      <c r="A7157" s="118">
        <v>45108</v>
      </c>
      <c r="B7157" t="s">
        <v>144</v>
      </c>
      <c r="C7157" t="s">
        <v>143</v>
      </c>
      <c r="D7157" t="s">
        <v>11169</v>
      </c>
      <c r="E7157" t="s">
        <v>12884</v>
      </c>
      <c r="F7157" t="s">
        <v>153</v>
      </c>
      <c r="G7157" t="s">
        <v>152</v>
      </c>
      <c r="H7157" t="s">
        <v>139</v>
      </c>
      <c r="I7157">
        <v>22.2</v>
      </c>
      <c r="J7157" t="s">
        <v>138</v>
      </c>
      <c r="K7157" t="s">
        <v>137</v>
      </c>
      <c r="L7157">
        <f>I7157*$Q$2/1000</f>
        <v>8.2140000000000008E-3</v>
      </c>
    </row>
    <row r="7158" spans="1:12">
      <c r="A7158" s="118">
        <v>45108</v>
      </c>
      <c r="B7158" t="s">
        <v>144</v>
      </c>
      <c r="C7158" t="s">
        <v>143</v>
      </c>
      <c r="D7158" t="s">
        <v>9629</v>
      </c>
      <c r="E7158" t="s">
        <v>12883</v>
      </c>
      <c r="F7158">
        <v>101017188</v>
      </c>
      <c r="G7158" t="s">
        <v>163</v>
      </c>
      <c r="H7158" t="s">
        <v>139</v>
      </c>
      <c r="I7158">
        <v>22.2</v>
      </c>
      <c r="J7158" t="s">
        <v>138</v>
      </c>
      <c r="K7158" t="s">
        <v>137</v>
      </c>
      <c r="L7158">
        <f>I7158*$Q$2/1000</f>
        <v>8.2140000000000008E-3</v>
      </c>
    </row>
    <row r="7159" spans="1:12">
      <c r="A7159" s="118">
        <v>45108</v>
      </c>
      <c r="B7159" t="s">
        <v>12652</v>
      </c>
      <c r="C7159" t="s">
        <v>12651</v>
      </c>
      <c r="D7159" t="s">
        <v>12866</v>
      </c>
      <c r="E7159" t="s">
        <v>12882</v>
      </c>
      <c r="F7159">
        <v>101034161</v>
      </c>
      <c r="G7159" t="s">
        <v>12663</v>
      </c>
      <c r="H7159" t="s">
        <v>12647</v>
      </c>
      <c r="I7159">
        <v>94</v>
      </c>
      <c r="J7159" t="s">
        <v>145</v>
      </c>
      <c r="K7159" t="s">
        <v>137</v>
      </c>
      <c r="L7159">
        <f>I7159*$Q$2/100/1000</f>
        <v>3.478E-4</v>
      </c>
    </row>
    <row r="7160" spans="1:12">
      <c r="A7160" s="118">
        <v>45108</v>
      </c>
      <c r="B7160" t="s">
        <v>12652</v>
      </c>
      <c r="C7160" t="s">
        <v>12651</v>
      </c>
      <c r="D7160" t="s">
        <v>12881</v>
      </c>
      <c r="E7160" t="s">
        <v>12880</v>
      </c>
      <c r="F7160" t="s">
        <v>12853</v>
      </c>
      <c r="G7160" t="s">
        <v>12852</v>
      </c>
      <c r="H7160" t="s">
        <v>12647</v>
      </c>
      <c r="I7160">
        <v>94</v>
      </c>
      <c r="J7160" t="s">
        <v>145</v>
      </c>
      <c r="K7160" t="s">
        <v>137</v>
      </c>
      <c r="L7160">
        <f>I7160*$Q$2/100/1000</f>
        <v>3.478E-4</v>
      </c>
    </row>
    <row r="7161" spans="1:12">
      <c r="A7161" s="118">
        <v>45047</v>
      </c>
      <c r="B7161" t="s">
        <v>443</v>
      </c>
      <c r="C7161" t="s">
        <v>442</v>
      </c>
      <c r="D7161" t="s">
        <v>12879</v>
      </c>
      <c r="E7161" t="s">
        <v>12878</v>
      </c>
      <c r="F7161">
        <v>101033336</v>
      </c>
      <c r="G7161" t="s">
        <v>12875</v>
      </c>
      <c r="H7161" s="122" t="s">
        <v>437</v>
      </c>
      <c r="I7161">
        <v>4725</v>
      </c>
      <c r="J7161" t="s">
        <v>199</v>
      </c>
      <c r="K7161" t="s">
        <v>198</v>
      </c>
      <c r="L7161">
        <f>I7161*$Q$4/25/1000</f>
        <v>0.33234727680000004</v>
      </c>
    </row>
    <row r="7162" spans="1:12">
      <c r="A7162" s="118">
        <v>45078</v>
      </c>
      <c r="B7162" t="s">
        <v>443</v>
      </c>
      <c r="C7162" t="s">
        <v>442</v>
      </c>
      <c r="D7162" t="s">
        <v>12877</v>
      </c>
      <c r="E7162" t="s">
        <v>12876</v>
      </c>
      <c r="F7162">
        <v>101033336</v>
      </c>
      <c r="G7162" t="s">
        <v>12875</v>
      </c>
      <c r="H7162" s="122" t="s">
        <v>437</v>
      </c>
      <c r="I7162">
        <v>4725</v>
      </c>
      <c r="J7162" t="s">
        <v>199</v>
      </c>
      <c r="K7162" t="s">
        <v>198</v>
      </c>
      <c r="L7162">
        <f>I7162*$Q$4/25/1000</f>
        <v>0.33234727680000004</v>
      </c>
    </row>
    <row r="7163" spans="1:12">
      <c r="A7163" s="118">
        <v>45017</v>
      </c>
      <c r="B7163" t="s">
        <v>443</v>
      </c>
      <c r="C7163" t="s">
        <v>442</v>
      </c>
      <c r="D7163" t="s">
        <v>12874</v>
      </c>
      <c r="E7163" t="s">
        <v>12873</v>
      </c>
      <c r="F7163" s="119">
        <v>2245008</v>
      </c>
      <c r="G7163" t="s">
        <v>12870</v>
      </c>
      <c r="H7163" s="122" t="s">
        <v>437</v>
      </c>
      <c r="I7163">
        <v>4725</v>
      </c>
      <c r="J7163" t="s">
        <v>199</v>
      </c>
      <c r="K7163" t="s">
        <v>198</v>
      </c>
      <c r="L7163">
        <f>I7163*$Q$4/25/1000</f>
        <v>0.33234727680000004</v>
      </c>
    </row>
    <row r="7164" spans="1:12">
      <c r="A7164" s="118">
        <v>45017</v>
      </c>
      <c r="B7164" t="s">
        <v>443</v>
      </c>
      <c r="C7164" t="s">
        <v>442</v>
      </c>
      <c r="D7164" t="s">
        <v>12872</v>
      </c>
      <c r="E7164" t="s">
        <v>12871</v>
      </c>
      <c r="F7164" s="119">
        <v>2245008</v>
      </c>
      <c r="G7164" t="s">
        <v>12870</v>
      </c>
      <c r="H7164" s="122" t="s">
        <v>437</v>
      </c>
      <c r="I7164">
        <v>4725</v>
      </c>
      <c r="J7164" t="s">
        <v>199</v>
      </c>
      <c r="K7164" t="s">
        <v>198</v>
      </c>
      <c r="L7164">
        <f>I7164*$Q$4/25/1000</f>
        <v>0.33234727680000004</v>
      </c>
    </row>
    <row r="7165" spans="1:12">
      <c r="A7165" s="118">
        <v>45108</v>
      </c>
      <c r="B7165" t="s">
        <v>12652</v>
      </c>
      <c r="C7165" t="s">
        <v>12651</v>
      </c>
      <c r="D7165" t="s">
        <v>12780</v>
      </c>
      <c r="E7165" t="s">
        <v>12869</v>
      </c>
      <c r="F7165">
        <v>57207476</v>
      </c>
      <c r="G7165" t="s">
        <v>12648</v>
      </c>
      <c r="H7165" t="s">
        <v>12647</v>
      </c>
      <c r="I7165">
        <v>94</v>
      </c>
      <c r="J7165" t="s">
        <v>145</v>
      </c>
      <c r="K7165" t="s">
        <v>137</v>
      </c>
      <c r="L7165">
        <f>I7165*$Q$2/100/1000</f>
        <v>3.478E-4</v>
      </c>
    </row>
    <row r="7166" spans="1:12">
      <c r="A7166" s="118">
        <v>45108</v>
      </c>
      <c r="B7166" t="s">
        <v>12652</v>
      </c>
      <c r="C7166" t="s">
        <v>12651</v>
      </c>
      <c r="D7166" t="s">
        <v>12786</v>
      </c>
      <c r="E7166" t="s">
        <v>12868</v>
      </c>
      <c r="F7166">
        <v>101025387</v>
      </c>
      <c r="G7166" t="s">
        <v>12673</v>
      </c>
      <c r="H7166" t="s">
        <v>12647</v>
      </c>
      <c r="I7166">
        <v>94</v>
      </c>
      <c r="J7166" t="s">
        <v>145</v>
      </c>
      <c r="K7166" t="s">
        <v>137</v>
      </c>
      <c r="L7166">
        <f>I7166*$Q$2/100/1000</f>
        <v>3.478E-4</v>
      </c>
    </row>
    <row r="7167" spans="1:12">
      <c r="A7167" s="118">
        <v>45108</v>
      </c>
      <c r="B7167" t="s">
        <v>12652</v>
      </c>
      <c r="C7167" t="s">
        <v>12651</v>
      </c>
      <c r="D7167" t="s">
        <v>12845</v>
      </c>
      <c r="E7167" t="s">
        <v>12867</v>
      </c>
      <c r="F7167">
        <v>57204529</v>
      </c>
      <c r="G7167" t="s">
        <v>12721</v>
      </c>
      <c r="H7167" t="s">
        <v>12647</v>
      </c>
      <c r="I7167">
        <v>94</v>
      </c>
      <c r="J7167" t="s">
        <v>145</v>
      </c>
      <c r="K7167" t="s">
        <v>137</v>
      </c>
      <c r="L7167">
        <f>I7167*$Q$2/100/1000</f>
        <v>3.478E-4</v>
      </c>
    </row>
    <row r="7168" spans="1:12">
      <c r="A7168" s="118">
        <v>45108</v>
      </c>
      <c r="B7168" t="s">
        <v>12652</v>
      </c>
      <c r="C7168" t="s">
        <v>12651</v>
      </c>
      <c r="D7168" t="s">
        <v>12866</v>
      </c>
      <c r="E7168" t="s">
        <v>12865</v>
      </c>
      <c r="F7168">
        <v>101034161</v>
      </c>
      <c r="G7168" t="s">
        <v>12663</v>
      </c>
      <c r="H7168" t="s">
        <v>12647</v>
      </c>
      <c r="I7168">
        <v>94</v>
      </c>
      <c r="J7168" t="s">
        <v>145</v>
      </c>
      <c r="K7168" t="s">
        <v>137</v>
      </c>
      <c r="L7168">
        <f>I7168*$Q$2/100/1000</f>
        <v>3.478E-4</v>
      </c>
    </row>
    <row r="7169" spans="1:12">
      <c r="A7169" s="118">
        <v>45108</v>
      </c>
      <c r="B7169" t="s">
        <v>12652</v>
      </c>
      <c r="C7169" t="s">
        <v>12651</v>
      </c>
      <c r="D7169" t="s">
        <v>12794</v>
      </c>
      <c r="E7169" t="s">
        <v>12864</v>
      </c>
      <c r="F7169">
        <v>57211998</v>
      </c>
      <c r="G7169" t="s">
        <v>12657</v>
      </c>
      <c r="H7169" t="s">
        <v>12647</v>
      </c>
      <c r="I7169">
        <v>94</v>
      </c>
      <c r="J7169" t="s">
        <v>145</v>
      </c>
      <c r="K7169" t="s">
        <v>137</v>
      </c>
      <c r="L7169">
        <f>I7169*$Q$2/100/1000</f>
        <v>3.478E-4</v>
      </c>
    </row>
    <row r="7170" spans="1:12">
      <c r="A7170" s="118">
        <v>45108</v>
      </c>
      <c r="B7170" t="s">
        <v>12652</v>
      </c>
      <c r="C7170" t="s">
        <v>12651</v>
      </c>
      <c r="D7170" t="s">
        <v>12863</v>
      </c>
      <c r="E7170" t="s">
        <v>12862</v>
      </c>
      <c r="F7170">
        <v>57203391</v>
      </c>
      <c r="G7170" t="s">
        <v>12668</v>
      </c>
      <c r="H7170" t="s">
        <v>12647</v>
      </c>
      <c r="I7170">
        <v>94</v>
      </c>
      <c r="J7170" t="s">
        <v>145</v>
      </c>
      <c r="K7170" t="s">
        <v>137</v>
      </c>
      <c r="L7170">
        <f>I7170*$Q$2/100/1000</f>
        <v>3.478E-4</v>
      </c>
    </row>
    <row r="7171" spans="1:12">
      <c r="A7171" s="118">
        <v>45108</v>
      </c>
      <c r="B7171" t="s">
        <v>12652</v>
      </c>
      <c r="C7171" t="s">
        <v>12651</v>
      </c>
      <c r="D7171" t="s">
        <v>12809</v>
      </c>
      <c r="E7171" t="s">
        <v>12861</v>
      </c>
      <c r="F7171">
        <v>57208525</v>
      </c>
      <c r="G7171" t="s">
        <v>12678</v>
      </c>
      <c r="H7171" t="s">
        <v>12647</v>
      </c>
      <c r="I7171">
        <v>94</v>
      </c>
      <c r="J7171" t="s">
        <v>145</v>
      </c>
      <c r="K7171" t="s">
        <v>137</v>
      </c>
      <c r="L7171">
        <f>I7171*$Q$2/100/1000</f>
        <v>3.478E-4</v>
      </c>
    </row>
    <row r="7172" spans="1:12">
      <c r="A7172" s="118">
        <v>45200</v>
      </c>
      <c r="B7172" t="s">
        <v>443</v>
      </c>
      <c r="C7172" t="s">
        <v>442</v>
      </c>
      <c r="D7172" t="s">
        <v>12860</v>
      </c>
      <c r="E7172" t="s">
        <v>12859</v>
      </c>
      <c r="F7172">
        <v>10206829</v>
      </c>
      <c r="G7172" t="s">
        <v>12858</v>
      </c>
      <c r="H7172" s="122" t="s">
        <v>437</v>
      </c>
      <c r="I7172">
        <v>4725</v>
      </c>
      <c r="J7172" t="s">
        <v>199</v>
      </c>
      <c r="K7172" t="s">
        <v>198</v>
      </c>
      <c r="L7172">
        <f>I7172*$Q$4/25/1000</f>
        <v>0.33234727680000004</v>
      </c>
    </row>
    <row r="7173" spans="1:12">
      <c r="A7173" s="118">
        <v>45139</v>
      </c>
      <c r="B7173" t="s">
        <v>12652</v>
      </c>
      <c r="C7173" t="s">
        <v>12651</v>
      </c>
      <c r="D7173" t="s">
        <v>12687</v>
      </c>
      <c r="E7173" t="s">
        <v>12857</v>
      </c>
      <c r="F7173" s="119">
        <v>57253641</v>
      </c>
      <c r="G7173" t="s">
        <v>12680</v>
      </c>
      <c r="H7173" t="s">
        <v>12647</v>
      </c>
      <c r="I7173">
        <v>94</v>
      </c>
      <c r="J7173" t="s">
        <v>145</v>
      </c>
      <c r="K7173" t="s">
        <v>137</v>
      </c>
      <c r="L7173">
        <f>I7173*$Q$2/100/1000</f>
        <v>3.478E-4</v>
      </c>
    </row>
    <row r="7174" spans="1:12">
      <c r="A7174" s="118">
        <v>45139</v>
      </c>
      <c r="B7174" t="s">
        <v>12652</v>
      </c>
      <c r="C7174" t="s">
        <v>12651</v>
      </c>
      <c r="D7174" t="s">
        <v>12775</v>
      </c>
      <c r="E7174" t="s">
        <v>12856</v>
      </c>
      <c r="F7174" s="119">
        <v>101034161</v>
      </c>
      <c r="G7174" t="s">
        <v>12663</v>
      </c>
      <c r="H7174" t="s">
        <v>12647</v>
      </c>
      <c r="I7174">
        <v>94</v>
      </c>
      <c r="J7174" t="s">
        <v>145</v>
      </c>
      <c r="K7174" t="s">
        <v>137</v>
      </c>
      <c r="L7174">
        <f>I7174*$Q$2/100/1000</f>
        <v>3.478E-4</v>
      </c>
    </row>
    <row r="7175" spans="1:12">
      <c r="A7175" s="118">
        <v>45139</v>
      </c>
      <c r="B7175" t="s">
        <v>12652</v>
      </c>
      <c r="C7175" t="s">
        <v>12651</v>
      </c>
      <c r="D7175" t="s">
        <v>12855</v>
      </c>
      <c r="E7175" t="s">
        <v>12854</v>
      </c>
      <c r="F7175" s="119" t="s">
        <v>12853</v>
      </c>
      <c r="G7175" t="s">
        <v>12852</v>
      </c>
      <c r="H7175" t="s">
        <v>12647</v>
      </c>
      <c r="I7175">
        <v>94</v>
      </c>
      <c r="J7175" t="s">
        <v>145</v>
      </c>
      <c r="K7175" t="s">
        <v>137</v>
      </c>
      <c r="L7175">
        <f>I7175*$Q$2/100/1000</f>
        <v>3.478E-4</v>
      </c>
    </row>
    <row r="7176" spans="1:12">
      <c r="A7176" s="118">
        <v>45139</v>
      </c>
      <c r="B7176" t="s">
        <v>12652</v>
      </c>
      <c r="C7176" t="s">
        <v>12651</v>
      </c>
      <c r="D7176" t="s">
        <v>12851</v>
      </c>
      <c r="E7176" t="s">
        <v>12850</v>
      </c>
      <c r="F7176" s="119">
        <v>101009802</v>
      </c>
      <c r="G7176" t="s">
        <v>12799</v>
      </c>
      <c r="H7176" t="s">
        <v>12647</v>
      </c>
      <c r="I7176">
        <v>94</v>
      </c>
      <c r="J7176" t="s">
        <v>145</v>
      </c>
      <c r="K7176" t="s">
        <v>137</v>
      </c>
      <c r="L7176">
        <f>I7176*$Q$2/100/1000</f>
        <v>3.478E-4</v>
      </c>
    </row>
    <row r="7177" spans="1:12">
      <c r="A7177" s="118">
        <v>45139</v>
      </c>
      <c r="B7177" t="s">
        <v>12652</v>
      </c>
      <c r="C7177" t="s">
        <v>12651</v>
      </c>
      <c r="D7177" t="s">
        <v>12823</v>
      </c>
      <c r="E7177" t="s">
        <v>12849</v>
      </c>
      <c r="F7177" s="119">
        <v>101034161</v>
      </c>
      <c r="G7177" t="s">
        <v>12663</v>
      </c>
      <c r="H7177" t="s">
        <v>12647</v>
      </c>
      <c r="I7177">
        <v>94</v>
      </c>
      <c r="J7177" t="s">
        <v>145</v>
      </c>
      <c r="K7177" t="s">
        <v>137</v>
      </c>
      <c r="L7177">
        <f>I7177*$Q$2/100/1000</f>
        <v>3.478E-4</v>
      </c>
    </row>
    <row r="7178" spans="1:12">
      <c r="A7178" s="118">
        <v>45139</v>
      </c>
      <c r="B7178" t="s">
        <v>12652</v>
      </c>
      <c r="C7178" t="s">
        <v>12651</v>
      </c>
      <c r="D7178" t="s">
        <v>12823</v>
      </c>
      <c r="E7178" t="s">
        <v>12848</v>
      </c>
      <c r="F7178" s="119">
        <v>101034161</v>
      </c>
      <c r="G7178" t="s">
        <v>12663</v>
      </c>
      <c r="H7178" t="s">
        <v>12647</v>
      </c>
      <c r="I7178">
        <v>94</v>
      </c>
      <c r="J7178" t="s">
        <v>145</v>
      </c>
      <c r="K7178" t="s">
        <v>137</v>
      </c>
      <c r="L7178">
        <f>I7178*$Q$2/100/1000</f>
        <v>3.478E-4</v>
      </c>
    </row>
    <row r="7179" spans="1:12">
      <c r="A7179" s="118">
        <v>45139</v>
      </c>
      <c r="B7179" t="s">
        <v>12652</v>
      </c>
      <c r="C7179" t="s">
        <v>12651</v>
      </c>
      <c r="D7179" t="s">
        <v>12794</v>
      </c>
      <c r="E7179" t="s">
        <v>12847</v>
      </c>
      <c r="F7179" s="119">
        <v>57211998</v>
      </c>
      <c r="G7179" t="s">
        <v>12657</v>
      </c>
      <c r="H7179" t="s">
        <v>12647</v>
      </c>
      <c r="I7179">
        <v>94</v>
      </c>
      <c r="J7179" t="s">
        <v>145</v>
      </c>
      <c r="K7179" t="s">
        <v>137</v>
      </c>
      <c r="L7179">
        <f>I7179*$Q$2/100/1000</f>
        <v>3.478E-4</v>
      </c>
    </row>
    <row r="7180" spans="1:12">
      <c r="A7180" s="118">
        <v>45139</v>
      </c>
      <c r="B7180" t="s">
        <v>12652</v>
      </c>
      <c r="C7180" t="s">
        <v>12651</v>
      </c>
      <c r="D7180" t="s">
        <v>12794</v>
      </c>
      <c r="E7180" t="s">
        <v>12846</v>
      </c>
      <c r="F7180" s="119">
        <v>57211998</v>
      </c>
      <c r="G7180" t="s">
        <v>12657</v>
      </c>
      <c r="H7180" t="s">
        <v>12647</v>
      </c>
      <c r="I7180">
        <v>94</v>
      </c>
      <c r="J7180" t="s">
        <v>145</v>
      </c>
      <c r="K7180" t="s">
        <v>137</v>
      </c>
      <c r="L7180">
        <f>I7180*$Q$2/100/1000</f>
        <v>3.478E-4</v>
      </c>
    </row>
    <row r="7181" spans="1:12">
      <c r="A7181" s="118">
        <v>45139</v>
      </c>
      <c r="B7181" t="s">
        <v>12652</v>
      </c>
      <c r="C7181" t="s">
        <v>12651</v>
      </c>
      <c r="D7181" t="s">
        <v>12845</v>
      </c>
      <c r="E7181" t="s">
        <v>12844</v>
      </c>
      <c r="F7181" s="119">
        <v>57204529</v>
      </c>
      <c r="G7181" t="s">
        <v>12721</v>
      </c>
      <c r="H7181" t="s">
        <v>12647</v>
      </c>
      <c r="I7181">
        <v>94</v>
      </c>
      <c r="J7181" t="s">
        <v>145</v>
      </c>
      <c r="K7181" t="s">
        <v>137</v>
      </c>
      <c r="L7181">
        <f>I7181*$Q$2/100/1000</f>
        <v>3.478E-4</v>
      </c>
    </row>
    <row r="7182" spans="1:12">
      <c r="A7182" s="118">
        <v>45139</v>
      </c>
      <c r="B7182" t="s">
        <v>12652</v>
      </c>
      <c r="C7182" t="s">
        <v>12651</v>
      </c>
      <c r="D7182" t="s">
        <v>12732</v>
      </c>
      <c r="E7182" t="s">
        <v>12843</v>
      </c>
      <c r="F7182" s="119">
        <v>57204530</v>
      </c>
      <c r="G7182" t="s">
        <v>12670</v>
      </c>
      <c r="H7182" t="s">
        <v>12647</v>
      </c>
      <c r="I7182">
        <v>94</v>
      </c>
      <c r="J7182" t="s">
        <v>145</v>
      </c>
      <c r="K7182" t="s">
        <v>137</v>
      </c>
      <c r="L7182">
        <f>I7182*$Q$2/100/1000</f>
        <v>3.478E-4</v>
      </c>
    </row>
    <row r="7183" spans="1:12">
      <c r="A7183" s="118">
        <v>45139</v>
      </c>
      <c r="B7183" t="s">
        <v>12652</v>
      </c>
      <c r="C7183" t="s">
        <v>12651</v>
      </c>
      <c r="D7183" t="s">
        <v>12801</v>
      </c>
      <c r="E7183" t="s">
        <v>12842</v>
      </c>
      <c r="F7183" s="119">
        <v>101009802</v>
      </c>
      <c r="G7183" t="s">
        <v>12799</v>
      </c>
      <c r="H7183" t="s">
        <v>12647</v>
      </c>
      <c r="I7183">
        <v>94</v>
      </c>
      <c r="J7183" t="s">
        <v>145</v>
      </c>
      <c r="K7183" t="s">
        <v>137</v>
      </c>
      <c r="L7183">
        <f>I7183*$Q$2/100/1000</f>
        <v>3.478E-4</v>
      </c>
    </row>
    <row r="7184" spans="1:12">
      <c r="A7184" s="118">
        <v>45139</v>
      </c>
      <c r="B7184" t="s">
        <v>12652</v>
      </c>
      <c r="C7184" t="s">
        <v>12651</v>
      </c>
      <c r="D7184" t="s">
        <v>12775</v>
      </c>
      <c r="E7184" t="s">
        <v>12841</v>
      </c>
      <c r="F7184" s="119">
        <v>101034161</v>
      </c>
      <c r="G7184" t="s">
        <v>12663</v>
      </c>
      <c r="H7184" t="s">
        <v>12647</v>
      </c>
      <c r="I7184">
        <v>94</v>
      </c>
      <c r="J7184" t="s">
        <v>145</v>
      </c>
      <c r="K7184" t="s">
        <v>137</v>
      </c>
      <c r="L7184">
        <f>I7184*$Q$2/100/1000</f>
        <v>3.478E-4</v>
      </c>
    </row>
    <row r="7185" spans="1:12">
      <c r="A7185" s="118">
        <v>45108</v>
      </c>
      <c r="B7185" t="s">
        <v>305</v>
      </c>
      <c r="C7185" t="s">
        <v>304</v>
      </c>
      <c r="D7185" t="s">
        <v>9624</v>
      </c>
      <c r="E7185" t="s">
        <v>12840</v>
      </c>
      <c r="F7185" t="s">
        <v>1167</v>
      </c>
      <c r="G7185" t="s">
        <v>1166</v>
      </c>
      <c r="H7185" t="s">
        <v>300</v>
      </c>
      <c r="I7185">
        <v>12.8</v>
      </c>
      <c r="J7185" t="s">
        <v>145</v>
      </c>
      <c r="K7185" t="s">
        <v>137</v>
      </c>
      <c r="L7185">
        <f>I7185*$Q$2/100/1000</f>
        <v>4.7360000000000001E-5</v>
      </c>
    </row>
    <row r="7186" spans="1:12">
      <c r="A7186" s="118">
        <v>45139</v>
      </c>
      <c r="B7186" t="s">
        <v>12652</v>
      </c>
      <c r="C7186" t="s">
        <v>12651</v>
      </c>
      <c r="D7186" t="s">
        <v>12723</v>
      </c>
      <c r="E7186" t="s">
        <v>12839</v>
      </c>
      <c r="F7186" s="119">
        <v>57208525</v>
      </c>
      <c r="G7186" t="s">
        <v>12678</v>
      </c>
      <c r="H7186" t="s">
        <v>12647</v>
      </c>
      <c r="I7186">
        <v>94</v>
      </c>
      <c r="J7186" t="s">
        <v>145</v>
      </c>
      <c r="K7186" t="s">
        <v>137</v>
      </c>
      <c r="L7186">
        <f>I7186*$Q$2/100/1000</f>
        <v>3.478E-4</v>
      </c>
    </row>
    <row r="7187" spans="1:12">
      <c r="A7187" s="118">
        <v>45139</v>
      </c>
      <c r="B7187" t="s">
        <v>12652</v>
      </c>
      <c r="C7187" t="s">
        <v>12651</v>
      </c>
      <c r="D7187" t="s">
        <v>12723</v>
      </c>
      <c r="E7187" t="s">
        <v>12838</v>
      </c>
      <c r="F7187" s="119">
        <v>57204529</v>
      </c>
      <c r="G7187" t="s">
        <v>12721</v>
      </c>
      <c r="H7187" t="s">
        <v>12647</v>
      </c>
      <c r="I7187">
        <v>94</v>
      </c>
      <c r="J7187" t="s">
        <v>145</v>
      </c>
      <c r="K7187" t="s">
        <v>137</v>
      </c>
      <c r="L7187">
        <f>I7187*$Q$2/100/1000</f>
        <v>3.478E-4</v>
      </c>
    </row>
    <row r="7188" spans="1:12">
      <c r="A7188" s="118">
        <v>45139</v>
      </c>
      <c r="B7188" t="s">
        <v>12652</v>
      </c>
      <c r="C7188" t="s">
        <v>12651</v>
      </c>
      <c r="D7188" t="s">
        <v>12837</v>
      </c>
      <c r="E7188" t="s">
        <v>12836</v>
      </c>
      <c r="F7188" s="119">
        <v>101025388</v>
      </c>
      <c r="G7188" t="s">
        <v>12782</v>
      </c>
      <c r="H7188" t="s">
        <v>12647</v>
      </c>
      <c r="I7188">
        <v>94</v>
      </c>
      <c r="J7188" t="s">
        <v>145</v>
      </c>
      <c r="K7188" t="s">
        <v>137</v>
      </c>
      <c r="L7188">
        <f>I7188*$Q$2/100/1000</f>
        <v>3.478E-4</v>
      </c>
    </row>
    <row r="7189" spans="1:12">
      <c r="A7189" s="118">
        <v>45108</v>
      </c>
      <c r="B7189" t="s">
        <v>460</v>
      </c>
      <c r="C7189" t="s">
        <v>459</v>
      </c>
      <c r="D7189" t="s">
        <v>12835</v>
      </c>
      <c r="E7189" t="s">
        <v>12834</v>
      </c>
      <c r="F7189">
        <v>13204807</v>
      </c>
      <c r="G7189" t="s">
        <v>1050</v>
      </c>
      <c r="H7189" t="s">
        <v>455</v>
      </c>
      <c r="I7189">
        <v>103.6</v>
      </c>
      <c r="J7189" t="s">
        <v>145</v>
      </c>
      <c r="K7189" t="s">
        <v>137</v>
      </c>
      <c r="L7189">
        <f>I7189*$Q$2/100/1000</f>
        <v>3.8331999999999998E-4</v>
      </c>
    </row>
    <row r="7190" spans="1:12">
      <c r="A7190" s="118">
        <v>45139</v>
      </c>
      <c r="B7190" t="s">
        <v>12652</v>
      </c>
      <c r="C7190" t="s">
        <v>12651</v>
      </c>
      <c r="D7190" t="s">
        <v>12833</v>
      </c>
      <c r="E7190" t="s">
        <v>12832</v>
      </c>
      <c r="F7190" s="119">
        <v>101025388</v>
      </c>
      <c r="G7190" t="s">
        <v>12782</v>
      </c>
      <c r="H7190" t="s">
        <v>12647</v>
      </c>
      <c r="I7190">
        <v>94</v>
      </c>
      <c r="J7190" t="s">
        <v>145</v>
      </c>
      <c r="K7190" t="s">
        <v>137</v>
      </c>
      <c r="L7190">
        <f>I7190*$Q$2/100/1000</f>
        <v>3.478E-4</v>
      </c>
    </row>
    <row r="7191" spans="1:12">
      <c r="A7191" s="118">
        <v>45139</v>
      </c>
      <c r="B7191" t="s">
        <v>12652</v>
      </c>
      <c r="C7191" t="s">
        <v>12651</v>
      </c>
      <c r="D7191" t="s">
        <v>12784</v>
      </c>
      <c r="E7191" t="s">
        <v>12831</v>
      </c>
      <c r="F7191" s="119">
        <v>101025388</v>
      </c>
      <c r="G7191" t="s">
        <v>12782</v>
      </c>
      <c r="H7191" t="s">
        <v>12647</v>
      </c>
      <c r="I7191">
        <v>94</v>
      </c>
      <c r="J7191" t="s">
        <v>145</v>
      </c>
      <c r="K7191" t="s">
        <v>137</v>
      </c>
      <c r="L7191">
        <f>I7191*$Q$2/100/1000</f>
        <v>3.478E-4</v>
      </c>
    </row>
    <row r="7192" spans="1:12">
      <c r="A7192" s="118">
        <v>45139</v>
      </c>
      <c r="B7192" t="s">
        <v>12652</v>
      </c>
      <c r="C7192" t="s">
        <v>12651</v>
      </c>
      <c r="D7192" t="s">
        <v>12809</v>
      </c>
      <c r="E7192" t="s">
        <v>12830</v>
      </c>
      <c r="F7192" s="119">
        <v>57208525</v>
      </c>
      <c r="G7192" t="s">
        <v>12678</v>
      </c>
      <c r="H7192" t="s">
        <v>12647</v>
      </c>
      <c r="I7192">
        <v>94</v>
      </c>
      <c r="J7192" t="s">
        <v>145</v>
      </c>
      <c r="K7192" t="s">
        <v>137</v>
      </c>
      <c r="L7192">
        <f>I7192*$Q$2/100/1000</f>
        <v>3.478E-4</v>
      </c>
    </row>
    <row r="7193" spans="1:12">
      <c r="A7193" s="118">
        <v>45139</v>
      </c>
      <c r="B7193" t="s">
        <v>12652</v>
      </c>
      <c r="C7193" t="s">
        <v>12651</v>
      </c>
      <c r="D7193" t="s">
        <v>12823</v>
      </c>
      <c r="E7193" t="s">
        <v>12829</v>
      </c>
      <c r="F7193" s="119">
        <v>57253641</v>
      </c>
      <c r="G7193" t="s">
        <v>12680</v>
      </c>
      <c r="H7193" t="s">
        <v>12647</v>
      </c>
      <c r="I7193">
        <v>94</v>
      </c>
      <c r="J7193" t="s">
        <v>145</v>
      </c>
      <c r="K7193" t="s">
        <v>137</v>
      </c>
      <c r="L7193">
        <f>I7193*$Q$2/100/1000</f>
        <v>3.478E-4</v>
      </c>
    </row>
    <row r="7194" spans="1:12">
      <c r="A7194" s="118">
        <v>45139</v>
      </c>
      <c r="B7194" t="s">
        <v>12652</v>
      </c>
      <c r="C7194" t="s">
        <v>12651</v>
      </c>
      <c r="D7194" t="s">
        <v>12687</v>
      </c>
      <c r="E7194" t="s">
        <v>12828</v>
      </c>
      <c r="F7194" s="119">
        <v>57207476</v>
      </c>
      <c r="G7194" t="s">
        <v>12648</v>
      </c>
      <c r="H7194" t="s">
        <v>12647</v>
      </c>
      <c r="I7194">
        <v>94</v>
      </c>
      <c r="J7194" t="s">
        <v>145</v>
      </c>
      <c r="K7194" t="s">
        <v>137</v>
      </c>
      <c r="L7194">
        <f>I7194*$Q$2/100/1000</f>
        <v>3.478E-4</v>
      </c>
    </row>
    <row r="7195" spans="1:12">
      <c r="A7195" s="118">
        <v>45139</v>
      </c>
      <c r="B7195" t="s">
        <v>12652</v>
      </c>
      <c r="C7195" t="s">
        <v>12651</v>
      </c>
      <c r="D7195" t="s">
        <v>12780</v>
      </c>
      <c r="E7195" t="s">
        <v>12827</v>
      </c>
      <c r="F7195" s="119">
        <v>57207476</v>
      </c>
      <c r="G7195" t="s">
        <v>12648</v>
      </c>
      <c r="H7195" t="s">
        <v>12647</v>
      </c>
      <c r="I7195">
        <v>94</v>
      </c>
      <c r="J7195" t="s">
        <v>145</v>
      </c>
      <c r="K7195" t="s">
        <v>137</v>
      </c>
      <c r="L7195">
        <f>I7195*$Q$2/100/1000</f>
        <v>3.478E-4</v>
      </c>
    </row>
    <row r="7196" spans="1:12">
      <c r="A7196" s="118">
        <v>45139</v>
      </c>
      <c r="B7196" t="s">
        <v>12652</v>
      </c>
      <c r="C7196" t="s">
        <v>12651</v>
      </c>
      <c r="D7196" t="s">
        <v>12723</v>
      </c>
      <c r="E7196" t="s">
        <v>12826</v>
      </c>
      <c r="F7196" s="119">
        <v>101009802</v>
      </c>
      <c r="G7196" t="s">
        <v>12799</v>
      </c>
      <c r="H7196" t="s">
        <v>12647</v>
      </c>
      <c r="I7196">
        <v>94</v>
      </c>
      <c r="J7196" t="s">
        <v>145</v>
      </c>
      <c r="K7196" t="s">
        <v>137</v>
      </c>
      <c r="L7196">
        <f>I7196*$Q$2/100/1000</f>
        <v>3.478E-4</v>
      </c>
    </row>
    <row r="7197" spans="1:12">
      <c r="A7197" s="118">
        <v>45108</v>
      </c>
      <c r="B7197" t="s">
        <v>574</v>
      </c>
      <c r="C7197" t="s">
        <v>573</v>
      </c>
      <c r="D7197" t="s">
        <v>7935</v>
      </c>
      <c r="E7197" t="s">
        <v>12825</v>
      </c>
      <c r="F7197">
        <v>101012395</v>
      </c>
      <c r="G7197" t="s">
        <v>570</v>
      </c>
      <c r="H7197" t="s">
        <v>569</v>
      </c>
      <c r="I7197">
        <v>298</v>
      </c>
      <c r="J7197" t="s">
        <v>145</v>
      </c>
      <c r="K7197" t="s">
        <v>137</v>
      </c>
      <c r="L7197">
        <f>I7197*$Q$2/100/1000</f>
        <v>1.1026E-3</v>
      </c>
    </row>
    <row r="7198" spans="1:12">
      <c r="A7198" s="118">
        <v>45139</v>
      </c>
      <c r="B7198" t="s">
        <v>12652</v>
      </c>
      <c r="C7198" t="s">
        <v>12651</v>
      </c>
      <c r="D7198" t="s">
        <v>12809</v>
      </c>
      <c r="E7198" t="s">
        <v>12824</v>
      </c>
      <c r="F7198" s="119">
        <v>57208525</v>
      </c>
      <c r="G7198" t="s">
        <v>12678</v>
      </c>
      <c r="H7198" t="s">
        <v>12647</v>
      </c>
      <c r="I7198">
        <v>94</v>
      </c>
      <c r="J7198" t="s">
        <v>145</v>
      </c>
      <c r="K7198" t="s">
        <v>137</v>
      </c>
      <c r="L7198">
        <f>I7198*$Q$2/100/1000</f>
        <v>3.478E-4</v>
      </c>
    </row>
    <row r="7199" spans="1:12">
      <c r="A7199" s="118">
        <v>45139</v>
      </c>
      <c r="B7199" t="s">
        <v>12652</v>
      </c>
      <c r="C7199" t="s">
        <v>12651</v>
      </c>
      <c r="D7199" t="s">
        <v>12823</v>
      </c>
      <c r="E7199" t="s">
        <v>12822</v>
      </c>
      <c r="F7199" s="119">
        <v>101034161</v>
      </c>
      <c r="G7199" t="s">
        <v>12663</v>
      </c>
      <c r="H7199" t="s">
        <v>12647</v>
      </c>
      <c r="I7199">
        <v>94</v>
      </c>
      <c r="J7199" t="s">
        <v>145</v>
      </c>
      <c r="K7199" t="s">
        <v>137</v>
      </c>
      <c r="L7199">
        <f>I7199*$Q$2/100/1000</f>
        <v>3.478E-4</v>
      </c>
    </row>
    <row r="7200" spans="1:12">
      <c r="A7200" s="118">
        <v>45108</v>
      </c>
      <c r="B7200" t="s">
        <v>365</v>
      </c>
      <c r="C7200" t="s">
        <v>364</v>
      </c>
      <c r="D7200" t="s">
        <v>12821</v>
      </c>
      <c r="E7200" t="s">
        <v>12820</v>
      </c>
      <c r="F7200" t="s">
        <v>8142</v>
      </c>
      <c r="G7200" t="s">
        <v>8008</v>
      </c>
      <c r="H7200" t="s">
        <v>359</v>
      </c>
      <c r="I7200">
        <v>144</v>
      </c>
      <c r="J7200" t="s">
        <v>138</v>
      </c>
      <c r="K7200" t="s">
        <v>137</v>
      </c>
      <c r="L7200">
        <f>I7200*$Q$2/1000</f>
        <v>5.3280000000000001E-2</v>
      </c>
    </row>
    <row r="7201" spans="1:12">
      <c r="A7201" s="118">
        <v>45139</v>
      </c>
      <c r="B7201" t="s">
        <v>12652</v>
      </c>
      <c r="C7201" t="s">
        <v>12651</v>
      </c>
      <c r="D7201" t="s">
        <v>12803</v>
      </c>
      <c r="E7201" t="s">
        <v>12819</v>
      </c>
      <c r="F7201" s="119">
        <v>57204529</v>
      </c>
      <c r="G7201" t="s">
        <v>12721</v>
      </c>
      <c r="H7201" t="s">
        <v>12647</v>
      </c>
      <c r="I7201">
        <v>94</v>
      </c>
      <c r="J7201" t="s">
        <v>145</v>
      </c>
      <c r="K7201" t="s">
        <v>137</v>
      </c>
      <c r="L7201">
        <f>I7201*$Q$2/100/1000</f>
        <v>3.478E-4</v>
      </c>
    </row>
    <row r="7202" spans="1:12">
      <c r="A7202" s="118">
        <v>45108</v>
      </c>
      <c r="B7202" t="s">
        <v>365</v>
      </c>
      <c r="C7202" t="s">
        <v>364</v>
      </c>
      <c r="D7202" t="s">
        <v>5640</v>
      </c>
      <c r="E7202" t="s">
        <v>12818</v>
      </c>
      <c r="F7202" t="s">
        <v>694</v>
      </c>
      <c r="G7202" t="s">
        <v>11970</v>
      </c>
      <c r="H7202" t="s">
        <v>359</v>
      </c>
      <c r="I7202">
        <v>144</v>
      </c>
      <c r="J7202" t="s">
        <v>138</v>
      </c>
      <c r="K7202" t="s">
        <v>137</v>
      </c>
      <c r="L7202">
        <f>I7202*$Q$2/1000</f>
        <v>5.3280000000000001E-2</v>
      </c>
    </row>
    <row r="7203" spans="1:12">
      <c r="A7203" s="118">
        <v>45139</v>
      </c>
      <c r="B7203" t="s">
        <v>12652</v>
      </c>
      <c r="C7203" t="s">
        <v>12651</v>
      </c>
      <c r="D7203" t="s">
        <v>12817</v>
      </c>
      <c r="E7203" t="s">
        <v>12816</v>
      </c>
      <c r="F7203" s="119">
        <v>101034161</v>
      </c>
      <c r="G7203" t="s">
        <v>12663</v>
      </c>
      <c r="H7203" t="s">
        <v>12647</v>
      </c>
      <c r="I7203">
        <v>94</v>
      </c>
      <c r="J7203" t="s">
        <v>145</v>
      </c>
      <c r="K7203" t="s">
        <v>137</v>
      </c>
      <c r="L7203">
        <f>I7203*$Q$2/100/1000</f>
        <v>3.478E-4</v>
      </c>
    </row>
    <row r="7204" spans="1:12">
      <c r="A7204" s="118">
        <v>45108</v>
      </c>
      <c r="B7204" t="s">
        <v>365</v>
      </c>
      <c r="C7204" t="s">
        <v>364</v>
      </c>
      <c r="D7204" t="s">
        <v>12815</v>
      </c>
      <c r="E7204" t="s">
        <v>12814</v>
      </c>
      <c r="F7204" t="s">
        <v>12813</v>
      </c>
      <c r="G7204" t="s">
        <v>12812</v>
      </c>
      <c r="H7204" t="s">
        <v>359</v>
      </c>
      <c r="I7204">
        <v>144</v>
      </c>
      <c r="J7204" t="s">
        <v>138</v>
      </c>
      <c r="K7204" t="s">
        <v>137</v>
      </c>
      <c r="L7204">
        <f>I7204*$Q$2/1000</f>
        <v>5.3280000000000001E-2</v>
      </c>
    </row>
    <row r="7205" spans="1:12">
      <c r="A7205" s="118">
        <v>45108</v>
      </c>
      <c r="B7205" t="s">
        <v>365</v>
      </c>
      <c r="C7205" t="s">
        <v>364</v>
      </c>
      <c r="D7205" t="s">
        <v>380</v>
      </c>
      <c r="E7205" t="s">
        <v>12811</v>
      </c>
      <c r="F7205" t="s">
        <v>611</v>
      </c>
      <c r="G7205" t="s">
        <v>610</v>
      </c>
      <c r="H7205" t="s">
        <v>359</v>
      </c>
      <c r="I7205">
        <v>144</v>
      </c>
      <c r="J7205" t="s">
        <v>138</v>
      </c>
      <c r="K7205" t="s">
        <v>137</v>
      </c>
      <c r="L7205">
        <f>I7205*$Q$2/1000</f>
        <v>5.3280000000000001E-2</v>
      </c>
    </row>
    <row r="7206" spans="1:12">
      <c r="A7206" s="118">
        <v>45139</v>
      </c>
      <c r="B7206" t="s">
        <v>12652</v>
      </c>
      <c r="C7206" t="s">
        <v>12651</v>
      </c>
      <c r="D7206" t="s">
        <v>12775</v>
      </c>
      <c r="E7206" t="s">
        <v>12810</v>
      </c>
      <c r="F7206" s="119">
        <v>101034161</v>
      </c>
      <c r="G7206" t="s">
        <v>12663</v>
      </c>
      <c r="H7206" t="s">
        <v>12647</v>
      </c>
      <c r="I7206">
        <v>94</v>
      </c>
      <c r="J7206" t="s">
        <v>145</v>
      </c>
      <c r="K7206" t="s">
        <v>137</v>
      </c>
      <c r="L7206">
        <f>I7206*$Q$2/100/1000</f>
        <v>3.478E-4</v>
      </c>
    </row>
    <row r="7207" spans="1:12">
      <c r="A7207" s="118">
        <v>45170</v>
      </c>
      <c r="B7207" t="s">
        <v>12652</v>
      </c>
      <c r="C7207" t="s">
        <v>12651</v>
      </c>
      <c r="D7207" t="s">
        <v>12809</v>
      </c>
      <c r="E7207" t="s">
        <v>12808</v>
      </c>
      <c r="F7207">
        <v>57208525</v>
      </c>
      <c r="G7207" t="s">
        <v>12678</v>
      </c>
      <c r="H7207" t="s">
        <v>12647</v>
      </c>
      <c r="I7207">
        <v>94</v>
      </c>
      <c r="J7207" t="s">
        <v>145</v>
      </c>
      <c r="K7207" t="s">
        <v>137</v>
      </c>
      <c r="L7207">
        <f>I7207*$Q$2/100/1000</f>
        <v>3.478E-4</v>
      </c>
    </row>
    <row r="7208" spans="1:12">
      <c r="A7208" s="118">
        <v>45108</v>
      </c>
      <c r="B7208" t="s">
        <v>574</v>
      </c>
      <c r="C7208" t="s">
        <v>573</v>
      </c>
      <c r="D7208" t="s">
        <v>12807</v>
      </c>
      <c r="E7208" t="s">
        <v>12806</v>
      </c>
      <c r="F7208">
        <v>57203693</v>
      </c>
      <c r="G7208" t="s">
        <v>12805</v>
      </c>
      <c r="H7208" t="s">
        <v>569</v>
      </c>
      <c r="I7208">
        <v>298</v>
      </c>
      <c r="J7208" t="s">
        <v>145</v>
      </c>
      <c r="K7208" t="s">
        <v>137</v>
      </c>
      <c r="L7208">
        <f>I7208*$Q$2/100/1000</f>
        <v>1.1026E-3</v>
      </c>
    </row>
    <row r="7209" spans="1:12">
      <c r="A7209" s="118">
        <v>45170</v>
      </c>
      <c r="B7209" t="s">
        <v>12652</v>
      </c>
      <c r="C7209" t="s">
        <v>12651</v>
      </c>
      <c r="D7209" t="s">
        <v>12685</v>
      </c>
      <c r="E7209" t="s">
        <v>12804</v>
      </c>
      <c r="F7209">
        <v>101025387</v>
      </c>
      <c r="G7209" t="s">
        <v>12673</v>
      </c>
      <c r="H7209" t="s">
        <v>12647</v>
      </c>
      <c r="I7209">
        <v>94</v>
      </c>
      <c r="J7209" t="s">
        <v>145</v>
      </c>
      <c r="K7209" t="s">
        <v>137</v>
      </c>
      <c r="L7209">
        <f>I7209*$Q$2/100/1000</f>
        <v>3.478E-4</v>
      </c>
    </row>
    <row r="7210" spans="1:12">
      <c r="A7210" s="118">
        <v>45170</v>
      </c>
      <c r="B7210" t="s">
        <v>12652</v>
      </c>
      <c r="C7210" t="s">
        <v>12651</v>
      </c>
      <c r="D7210" t="s">
        <v>12803</v>
      </c>
      <c r="E7210" t="s">
        <v>12802</v>
      </c>
      <c r="F7210">
        <v>57204529</v>
      </c>
      <c r="G7210" t="s">
        <v>12721</v>
      </c>
      <c r="H7210" t="s">
        <v>12647</v>
      </c>
      <c r="I7210">
        <v>94</v>
      </c>
      <c r="J7210" t="s">
        <v>145</v>
      </c>
      <c r="K7210" t="s">
        <v>137</v>
      </c>
      <c r="L7210">
        <f>I7210*$Q$2/100/1000</f>
        <v>3.478E-4</v>
      </c>
    </row>
    <row r="7211" spans="1:12">
      <c r="A7211" s="118">
        <v>45170</v>
      </c>
      <c r="B7211" t="s">
        <v>12652</v>
      </c>
      <c r="C7211" t="s">
        <v>12651</v>
      </c>
      <c r="D7211" t="s">
        <v>12801</v>
      </c>
      <c r="E7211" t="s">
        <v>12800</v>
      </c>
      <c r="F7211">
        <v>101009802</v>
      </c>
      <c r="G7211" t="s">
        <v>12799</v>
      </c>
      <c r="H7211" t="s">
        <v>12647</v>
      </c>
      <c r="I7211">
        <v>94</v>
      </c>
      <c r="J7211" t="s">
        <v>145</v>
      </c>
      <c r="K7211" t="s">
        <v>137</v>
      </c>
      <c r="L7211">
        <f>I7211*$Q$2/100/1000</f>
        <v>3.478E-4</v>
      </c>
    </row>
    <row r="7212" spans="1:12">
      <c r="A7212" s="118">
        <v>45170</v>
      </c>
      <c r="B7212" t="s">
        <v>12652</v>
      </c>
      <c r="C7212" t="s">
        <v>12651</v>
      </c>
      <c r="D7212" t="s">
        <v>12780</v>
      </c>
      <c r="E7212" t="s">
        <v>12798</v>
      </c>
      <c r="F7212">
        <v>57207476</v>
      </c>
      <c r="G7212" t="s">
        <v>12648</v>
      </c>
      <c r="H7212" t="s">
        <v>12647</v>
      </c>
      <c r="I7212">
        <v>94</v>
      </c>
      <c r="J7212" t="s">
        <v>145</v>
      </c>
      <c r="K7212" t="s">
        <v>137</v>
      </c>
      <c r="L7212">
        <f>I7212*$Q$2/100/1000</f>
        <v>3.478E-4</v>
      </c>
    </row>
    <row r="7213" spans="1:12">
      <c r="A7213" s="118">
        <v>45170</v>
      </c>
      <c r="B7213" t="s">
        <v>12652</v>
      </c>
      <c r="C7213" t="s">
        <v>12651</v>
      </c>
      <c r="D7213" t="s">
        <v>12732</v>
      </c>
      <c r="E7213" t="s">
        <v>12797</v>
      </c>
      <c r="F7213">
        <v>57204530</v>
      </c>
      <c r="G7213" t="s">
        <v>12670</v>
      </c>
      <c r="H7213" t="s">
        <v>12647</v>
      </c>
      <c r="I7213">
        <v>94</v>
      </c>
      <c r="J7213" t="s">
        <v>145</v>
      </c>
      <c r="K7213" t="s">
        <v>137</v>
      </c>
      <c r="L7213">
        <f>I7213*$Q$2/100/1000</f>
        <v>3.478E-4</v>
      </c>
    </row>
    <row r="7214" spans="1:12">
      <c r="A7214" s="118">
        <v>45170</v>
      </c>
      <c r="B7214" t="s">
        <v>12652</v>
      </c>
      <c r="C7214" t="s">
        <v>12651</v>
      </c>
      <c r="D7214" t="s">
        <v>12794</v>
      </c>
      <c r="E7214" t="s">
        <v>12796</v>
      </c>
      <c r="F7214">
        <v>57211998</v>
      </c>
      <c r="G7214" t="s">
        <v>12657</v>
      </c>
      <c r="H7214" t="s">
        <v>12647</v>
      </c>
      <c r="I7214">
        <v>94</v>
      </c>
      <c r="J7214" t="s">
        <v>145</v>
      </c>
      <c r="K7214" t="s">
        <v>137</v>
      </c>
      <c r="L7214">
        <f>I7214*$Q$2/100/1000</f>
        <v>3.478E-4</v>
      </c>
    </row>
    <row r="7215" spans="1:12">
      <c r="A7215" s="118">
        <v>45170</v>
      </c>
      <c r="B7215" t="s">
        <v>12652</v>
      </c>
      <c r="C7215" t="s">
        <v>12651</v>
      </c>
      <c r="D7215" t="s">
        <v>12775</v>
      </c>
      <c r="E7215" t="s">
        <v>12795</v>
      </c>
      <c r="F7215">
        <v>101036333</v>
      </c>
      <c r="G7215" t="s">
        <v>12734</v>
      </c>
      <c r="H7215" t="s">
        <v>12647</v>
      </c>
      <c r="I7215">
        <v>94</v>
      </c>
      <c r="J7215" t="s">
        <v>145</v>
      </c>
      <c r="K7215" t="s">
        <v>137</v>
      </c>
      <c r="L7215">
        <f>I7215*$Q$2/100/1000</f>
        <v>3.478E-4</v>
      </c>
    </row>
    <row r="7216" spans="1:12">
      <c r="A7216" s="118">
        <v>45170</v>
      </c>
      <c r="B7216" t="s">
        <v>12652</v>
      </c>
      <c r="C7216" t="s">
        <v>12651</v>
      </c>
      <c r="D7216" t="s">
        <v>12794</v>
      </c>
      <c r="E7216" t="s">
        <v>12793</v>
      </c>
      <c r="F7216">
        <v>57211998</v>
      </c>
      <c r="G7216" t="s">
        <v>12657</v>
      </c>
      <c r="H7216" t="s">
        <v>12647</v>
      </c>
      <c r="I7216">
        <v>94</v>
      </c>
      <c r="J7216" t="s">
        <v>145</v>
      </c>
      <c r="K7216" t="s">
        <v>137</v>
      </c>
      <c r="L7216">
        <f>I7216*$Q$2/100/1000</f>
        <v>3.478E-4</v>
      </c>
    </row>
    <row r="7217" spans="1:12">
      <c r="A7217" s="118">
        <v>45170</v>
      </c>
      <c r="B7217" t="s">
        <v>12652</v>
      </c>
      <c r="C7217" t="s">
        <v>12651</v>
      </c>
      <c r="D7217" t="s">
        <v>12732</v>
      </c>
      <c r="E7217" t="s">
        <v>12792</v>
      </c>
      <c r="F7217">
        <v>57204530</v>
      </c>
      <c r="G7217" t="s">
        <v>12670</v>
      </c>
      <c r="H7217" t="s">
        <v>12647</v>
      </c>
      <c r="I7217">
        <v>94</v>
      </c>
      <c r="J7217" t="s">
        <v>145</v>
      </c>
      <c r="K7217" t="s">
        <v>137</v>
      </c>
      <c r="L7217">
        <f>I7217*$Q$2/100/1000</f>
        <v>3.478E-4</v>
      </c>
    </row>
    <row r="7218" spans="1:12">
      <c r="A7218" s="118">
        <v>45170</v>
      </c>
      <c r="B7218" t="s">
        <v>12652</v>
      </c>
      <c r="C7218" t="s">
        <v>12651</v>
      </c>
      <c r="D7218" t="s">
        <v>12791</v>
      </c>
      <c r="E7218" t="s">
        <v>12790</v>
      </c>
      <c r="F7218">
        <v>101034161</v>
      </c>
      <c r="G7218" t="s">
        <v>12663</v>
      </c>
      <c r="H7218" t="s">
        <v>12647</v>
      </c>
      <c r="I7218">
        <v>94</v>
      </c>
      <c r="J7218" t="s">
        <v>145</v>
      </c>
      <c r="K7218" t="s">
        <v>137</v>
      </c>
      <c r="L7218">
        <f>I7218*$Q$2/100/1000</f>
        <v>3.478E-4</v>
      </c>
    </row>
    <row r="7219" spans="1:12">
      <c r="A7219" s="118">
        <v>45170</v>
      </c>
      <c r="B7219" t="s">
        <v>12652</v>
      </c>
      <c r="C7219" t="s">
        <v>12651</v>
      </c>
      <c r="D7219" t="s">
        <v>12687</v>
      </c>
      <c r="E7219" t="s">
        <v>12789</v>
      </c>
      <c r="F7219">
        <v>57253641</v>
      </c>
      <c r="G7219" t="s">
        <v>12680</v>
      </c>
      <c r="H7219" t="s">
        <v>12647</v>
      </c>
      <c r="I7219">
        <v>94</v>
      </c>
      <c r="J7219" t="s">
        <v>145</v>
      </c>
      <c r="K7219" t="s">
        <v>137</v>
      </c>
      <c r="L7219">
        <f>I7219*$Q$2/100/1000</f>
        <v>3.478E-4</v>
      </c>
    </row>
    <row r="7220" spans="1:12">
      <c r="A7220" s="118">
        <v>45170</v>
      </c>
      <c r="B7220" t="s">
        <v>12652</v>
      </c>
      <c r="C7220" t="s">
        <v>12651</v>
      </c>
      <c r="D7220" t="s">
        <v>12737</v>
      </c>
      <c r="E7220" t="s">
        <v>12788</v>
      </c>
      <c r="F7220">
        <v>57208423</v>
      </c>
      <c r="G7220" t="s">
        <v>12695</v>
      </c>
      <c r="H7220" t="s">
        <v>12647</v>
      </c>
      <c r="I7220">
        <v>94</v>
      </c>
      <c r="J7220" t="s">
        <v>145</v>
      </c>
      <c r="K7220" t="s">
        <v>137</v>
      </c>
      <c r="L7220">
        <f>I7220*$Q$2/100/1000</f>
        <v>3.478E-4</v>
      </c>
    </row>
    <row r="7221" spans="1:12">
      <c r="A7221" s="118">
        <v>45200</v>
      </c>
      <c r="B7221" t="s">
        <v>12652</v>
      </c>
      <c r="C7221" t="s">
        <v>12651</v>
      </c>
      <c r="D7221" t="s">
        <v>12677</v>
      </c>
      <c r="E7221" t="s">
        <v>12787</v>
      </c>
      <c r="F7221">
        <v>101017975</v>
      </c>
      <c r="G7221" t="s">
        <v>12675</v>
      </c>
      <c r="H7221" t="s">
        <v>12647</v>
      </c>
      <c r="I7221">
        <v>94</v>
      </c>
      <c r="J7221" t="s">
        <v>145</v>
      </c>
      <c r="K7221" t="s">
        <v>137</v>
      </c>
      <c r="L7221">
        <f>I7221*$Q$2/100/1000</f>
        <v>3.478E-4</v>
      </c>
    </row>
    <row r="7222" spans="1:12">
      <c r="A7222" s="118">
        <v>45200</v>
      </c>
      <c r="B7222" t="s">
        <v>12652</v>
      </c>
      <c r="C7222" t="s">
        <v>12651</v>
      </c>
      <c r="D7222" t="s">
        <v>12786</v>
      </c>
      <c r="E7222" t="s">
        <v>12785</v>
      </c>
      <c r="F7222">
        <v>101025387</v>
      </c>
      <c r="G7222" t="s">
        <v>12673</v>
      </c>
      <c r="H7222" t="s">
        <v>12647</v>
      </c>
      <c r="I7222">
        <v>94</v>
      </c>
      <c r="J7222" t="s">
        <v>145</v>
      </c>
      <c r="K7222" t="s">
        <v>137</v>
      </c>
      <c r="L7222">
        <f>I7222*$Q$2/100/1000</f>
        <v>3.478E-4</v>
      </c>
    </row>
    <row r="7223" spans="1:12">
      <c r="A7223" s="118">
        <v>45200</v>
      </c>
      <c r="B7223" t="s">
        <v>12652</v>
      </c>
      <c r="C7223" t="s">
        <v>12651</v>
      </c>
      <c r="D7223" t="s">
        <v>12784</v>
      </c>
      <c r="E7223" t="s">
        <v>12783</v>
      </c>
      <c r="F7223">
        <v>101025388</v>
      </c>
      <c r="G7223" t="s">
        <v>12782</v>
      </c>
      <c r="H7223" t="s">
        <v>12647</v>
      </c>
      <c r="I7223">
        <v>94</v>
      </c>
      <c r="J7223" t="s">
        <v>145</v>
      </c>
      <c r="K7223" t="s">
        <v>137</v>
      </c>
      <c r="L7223">
        <f>I7223*$Q$2/100/1000</f>
        <v>3.478E-4</v>
      </c>
    </row>
    <row r="7224" spans="1:12">
      <c r="A7224" s="118">
        <v>45200</v>
      </c>
      <c r="B7224" t="s">
        <v>12652</v>
      </c>
      <c r="C7224" t="s">
        <v>12651</v>
      </c>
      <c r="D7224" t="s">
        <v>12703</v>
      </c>
      <c r="E7224" t="s">
        <v>12781</v>
      </c>
      <c r="F7224">
        <v>101025387</v>
      </c>
      <c r="G7224" t="s">
        <v>12673</v>
      </c>
      <c r="H7224" t="s">
        <v>12647</v>
      </c>
      <c r="I7224">
        <v>94</v>
      </c>
      <c r="J7224" t="s">
        <v>145</v>
      </c>
      <c r="K7224" t="s">
        <v>137</v>
      </c>
      <c r="L7224">
        <f>I7224*$Q$2/100/1000</f>
        <v>3.478E-4</v>
      </c>
    </row>
    <row r="7225" spans="1:12">
      <c r="A7225" s="118">
        <v>45200</v>
      </c>
      <c r="B7225" t="s">
        <v>12652</v>
      </c>
      <c r="C7225" t="s">
        <v>12651</v>
      </c>
      <c r="D7225" t="s">
        <v>12780</v>
      </c>
      <c r="E7225" t="s">
        <v>12779</v>
      </c>
      <c r="F7225">
        <v>57207476</v>
      </c>
      <c r="G7225" t="s">
        <v>12648</v>
      </c>
      <c r="H7225" t="s">
        <v>12647</v>
      </c>
      <c r="I7225">
        <v>94</v>
      </c>
      <c r="J7225" t="s">
        <v>145</v>
      </c>
      <c r="K7225" t="s">
        <v>137</v>
      </c>
      <c r="L7225">
        <f>I7225*$Q$2/100/1000</f>
        <v>3.478E-4</v>
      </c>
    </row>
    <row r="7226" spans="1:12">
      <c r="A7226" s="118">
        <v>45200</v>
      </c>
      <c r="B7226" t="s">
        <v>12652</v>
      </c>
      <c r="C7226" t="s">
        <v>12651</v>
      </c>
      <c r="D7226" t="s">
        <v>12778</v>
      </c>
      <c r="E7226" t="s">
        <v>12777</v>
      </c>
      <c r="F7226">
        <v>57207474</v>
      </c>
      <c r="G7226" t="s">
        <v>12698</v>
      </c>
      <c r="H7226" t="s">
        <v>12647</v>
      </c>
      <c r="I7226">
        <v>94</v>
      </c>
      <c r="J7226" t="s">
        <v>145</v>
      </c>
      <c r="K7226" t="s">
        <v>137</v>
      </c>
      <c r="L7226">
        <f>I7226*$Q$2/100/1000</f>
        <v>3.478E-4</v>
      </c>
    </row>
    <row r="7227" spans="1:12">
      <c r="A7227" s="118">
        <v>45108</v>
      </c>
      <c r="B7227" t="s">
        <v>868</v>
      </c>
      <c r="C7227" t="s">
        <v>867</v>
      </c>
      <c r="D7227" t="s">
        <v>6338</v>
      </c>
      <c r="E7227" t="s">
        <v>12776</v>
      </c>
      <c r="F7227" t="s">
        <v>6336</v>
      </c>
      <c r="G7227" t="s">
        <v>6335</v>
      </c>
      <c r="H7227" t="s">
        <v>863</v>
      </c>
      <c r="I7227">
        <f>1958*2</f>
        <v>3916</v>
      </c>
      <c r="J7227" t="s">
        <v>145</v>
      </c>
      <c r="K7227" t="s">
        <v>137</v>
      </c>
      <c r="L7227">
        <f>I7227*$Q$5/100/1000</f>
        <v>3.9815929999999999E-2</v>
      </c>
    </row>
    <row r="7228" spans="1:12">
      <c r="A7228" s="118">
        <v>45200</v>
      </c>
      <c r="B7228" t="s">
        <v>12652</v>
      </c>
      <c r="C7228" t="s">
        <v>12651</v>
      </c>
      <c r="D7228" t="s">
        <v>12775</v>
      </c>
      <c r="E7228" t="s">
        <v>12774</v>
      </c>
      <c r="F7228">
        <v>101036333</v>
      </c>
      <c r="G7228" t="s">
        <v>12734</v>
      </c>
      <c r="H7228" t="s">
        <v>12647</v>
      </c>
      <c r="I7228">
        <v>94</v>
      </c>
      <c r="J7228" t="s">
        <v>145</v>
      </c>
      <c r="K7228" t="s">
        <v>137</v>
      </c>
      <c r="L7228">
        <f>I7228*$Q$2/100/1000</f>
        <v>3.478E-4</v>
      </c>
    </row>
    <row r="7229" spans="1:12">
      <c r="A7229" s="118">
        <v>45200</v>
      </c>
      <c r="B7229" t="s">
        <v>12652</v>
      </c>
      <c r="C7229" t="s">
        <v>12651</v>
      </c>
      <c r="D7229" t="s">
        <v>12697</v>
      </c>
      <c r="E7229" t="s">
        <v>12773</v>
      </c>
      <c r="F7229">
        <v>57208423</v>
      </c>
      <c r="G7229" t="s">
        <v>12695</v>
      </c>
      <c r="H7229" t="s">
        <v>12647</v>
      </c>
      <c r="I7229">
        <v>94</v>
      </c>
      <c r="J7229" t="s">
        <v>145</v>
      </c>
      <c r="K7229" t="s">
        <v>137</v>
      </c>
      <c r="L7229">
        <f>I7229*$Q$2/100/1000</f>
        <v>3.478E-4</v>
      </c>
    </row>
    <row r="7230" spans="1:12">
      <c r="A7230" s="118">
        <v>45200</v>
      </c>
      <c r="B7230" t="s">
        <v>12652</v>
      </c>
      <c r="C7230" t="s">
        <v>12651</v>
      </c>
      <c r="D7230" t="s">
        <v>12723</v>
      </c>
      <c r="E7230" t="s">
        <v>12772</v>
      </c>
      <c r="F7230">
        <v>101036333</v>
      </c>
      <c r="G7230" t="s">
        <v>12734</v>
      </c>
      <c r="H7230" t="s">
        <v>12647</v>
      </c>
      <c r="I7230">
        <v>94</v>
      </c>
      <c r="J7230" t="s">
        <v>145</v>
      </c>
      <c r="K7230" t="s">
        <v>137</v>
      </c>
      <c r="L7230">
        <f>I7230*$Q$2/100/1000</f>
        <v>3.478E-4</v>
      </c>
    </row>
    <row r="7231" spans="1:12">
      <c r="A7231" s="118">
        <v>45108</v>
      </c>
      <c r="B7231" t="s">
        <v>305</v>
      </c>
      <c r="C7231" t="s">
        <v>304</v>
      </c>
      <c r="D7231" t="s">
        <v>10219</v>
      </c>
      <c r="E7231" t="s">
        <v>12771</v>
      </c>
      <c r="F7231" t="s">
        <v>482</v>
      </c>
      <c r="G7231" t="s">
        <v>481</v>
      </c>
      <c r="H7231" t="s">
        <v>300</v>
      </c>
      <c r="I7231">
        <v>12.8</v>
      </c>
      <c r="J7231" t="s">
        <v>145</v>
      </c>
      <c r="K7231" t="s">
        <v>137</v>
      </c>
      <c r="L7231">
        <f>I7231*$Q$2/100/1000</f>
        <v>4.7360000000000001E-5</v>
      </c>
    </row>
    <row r="7232" spans="1:12">
      <c r="A7232" s="118">
        <v>45200</v>
      </c>
      <c r="B7232" t="s">
        <v>12652</v>
      </c>
      <c r="C7232" t="s">
        <v>12651</v>
      </c>
      <c r="D7232" t="s">
        <v>12677</v>
      </c>
      <c r="E7232" t="s">
        <v>12770</v>
      </c>
      <c r="F7232">
        <v>57207474</v>
      </c>
      <c r="G7232" t="s">
        <v>12698</v>
      </c>
      <c r="H7232" t="s">
        <v>12647</v>
      </c>
      <c r="I7232">
        <v>94</v>
      </c>
      <c r="J7232" t="s">
        <v>145</v>
      </c>
      <c r="K7232" t="s">
        <v>137</v>
      </c>
      <c r="L7232">
        <f>I7232*$Q$2/100/1000</f>
        <v>3.478E-4</v>
      </c>
    </row>
    <row r="7233" spans="1:12">
      <c r="A7233" s="118">
        <v>45108</v>
      </c>
      <c r="B7233" t="s">
        <v>180</v>
      </c>
      <c r="C7233" t="s">
        <v>179</v>
      </c>
      <c r="D7233" t="s">
        <v>12769</v>
      </c>
      <c r="E7233" t="s">
        <v>12768</v>
      </c>
      <c r="F7233" t="s">
        <v>12767</v>
      </c>
      <c r="G7233" t="s">
        <v>12766</v>
      </c>
      <c r="H7233" t="s">
        <v>174</v>
      </c>
      <c r="I7233">
        <v>3154</v>
      </c>
      <c r="J7233" t="s">
        <v>173</v>
      </c>
      <c r="K7233" t="s">
        <v>172</v>
      </c>
      <c r="L7233">
        <f>I7233*$Q$3/(1000/25)</f>
        <v>2.5295079999999999</v>
      </c>
    </row>
    <row r="7234" spans="1:12">
      <c r="A7234" s="118">
        <v>45200</v>
      </c>
      <c r="B7234" t="s">
        <v>12652</v>
      </c>
      <c r="C7234" t="s">
        <v>12651</v>
      </c>
      <c r="D7234" t="s">
        <v>12765</v>
      </c>
      <c r="E7234" t="s">
        <v>12764</v>
      </c>
      <c r="F7234">
        <v>101034161</v>
      </c>
      <c r="G7234" t="s">
        <v>12663</v>
      </c>
      <c r="H7234" t="s">
        <v>12647</v>
      </c>
      <c r="I7234">
        <v>94</v>
      </c>
      <c r="J7234" t="s">
        <v>145</v>
      </c>
      <c r="K7234" t="s">
        <v>137</v>
      </c>
      <c r="L7234">
        <f>I7234*$Q$2/100/1000</f>
        <v>3.478E-4</v>
      </c>
    </row>
    <row r="7235" spans="1:12">
      <c r="A7235" s="118">
        <v>45200</v>
      </c>
      <c r="B7235" t="s">
        <v>12652</v>
      </c>
      <c r="C7235" t="s">
        <v>12651</v>
      </c>
      <c r="D7235" t="s">
        <v>12707</v>
      </c>
      <c r="E7235" t="s">
        <v>12763</v>
      </c>
      <c r="F7235">
        <v>57208423</v>
      </c>
      <c r="G7235" t="s">
        <v>12695</v>
      </c>
      <c r="H7235" t="s">
        <v>12647</v>
      </c>
      <c r="I7235">
        <v>94</v>
      </c>
      <c r="J7235" t="s">
        <v>145</v>
      </c>
      <c r="K7235" t="s">
        <v>137</v>
      </c>
      <c r="L7235">
        <f>I7235*$Q$2/100/1000</f>
        <v>3.478E-4</v>
      </c>
    </row>
    <row r="7236" spans="1:12">
      <c r="A7236" s="118">
        <v>45200</v>
      </c>
      <c r="B7236" t="s">
        <v>12652</v>
      </c>
      <c r="C7236" t="s">
        <v>12651</v>
      </c>
      <c r="D7236" t="s">
        <v>12737</v>
      </c>
      <c r="E7236" t="s">
        <v>12762</v>
      </c>
      <c r="F7236">
        <v>57203391</v>
      </c>
      <c r="G7236" t="s">
        <v>12668</v>
      </c>
      <c r="H7236" t="s">
        <v>12647</v>
      </c>
      <c r="I7236">
        <v>94</v>
      </c>
      <c r="J7236" t="s">
        <v>145</v>
      </c>
      <c r="K7236" t="s">
        <v>137</v>
      </c>
      <c r="L7236">
        <f>I7236*$Q$2/100/1000</f>
        <v>3.478E-4</v>
      </c>
    </row>
    <row r="7237" spans="1:12">
      <c r="A7237" s="118">
        <v>45200</v>
      </c>
      <c r="B7237" t="s">
        <v>12652</v>
      </c>
      <c r="C7237" t="s">
        <v>12651</v>
      </c>
      <c r="D7237" t="s">
        <v>12703</v>
      </c>
      <c r="E7237" t="s">
        <v>12761</v>
      </c>
      <c r="F7237">
        <v>101034161</v>
      </c>
      <c r="G7237" t="s">
        <v>12663</v>
      </c>
      <c r="H7237" t="s">
        <v>12647</v>
      </c>
      <c r="I7237">
        <v>94</v>
      </c>
      <c r="J7237" t="s">
        <v>145</v>
      </c>
      <c r="K7237" t="s">
        <v>137</v>
      </c>
      <c r="L7237">
        <f>I7237*$Q$2/100/1000</f>
        <v>3.478E-4</v>
      </c>
    </row>
    <row r="7238" spans="1:12">
      <c r="A7238" s="118">
        <v>45108</v>
      </c>
      <c r="B7238" t="s">
        <v>856</v>
      </c>
      <c r="C7238" t="s">
        <v>855</v>
      </c>
      <c r="D7238" t="s">
        <v>12760</v>
      </c>
      <c r="E7238" t="s">
        <v>12759</v>
      </c>
      <c r="F7238" t="s">
        <v>3365</v>
      </c>
      <c r="G7238" t="s">
        <v>3364</v>
      </c>
      <c r="H7238" s="123" t="s">
        <v>851</v>
      </c>
      <c r="I7238">
        <v>5214</v>
      </c>
      <c r="J7238" t="s">
        <v>173</v>
      </c>
      <c r="K7238" t="s">
        <v>172</v>
      </c>
      <c r="L7238">
        <f>I7238*$Q$3*2.5/1000</f>
        <v>0.4181628</v>
      </c>
    </row>
    <row r="7239" spans="1:12">
      <c r="A7239" s="118">
        <v>45200</v>
      </c>
      <c r="B7239" t="s">
        <v>12652</v>
      </c>
      <c r="C7239" t="s">
        <v>12651</v>
      </c>
      <c r="D7239" t="s">
        <v>12737</v>
      </c>
      <c r="E7239" t="s">
        <v>12758</v>
      </c>
      <c r="F7239">
        <v>57203391</v>
      </c>
      <c r="G7239" t="s">
        <v>12668</v>
      </c>
      <c r="H7239" t="s">
        <v>12647</v>
      </c>
      <c r="I7239">
        <v>94</v>
      </c>
      <c r="J7239" t="s">
        <v>145</v>
      </c>
      <c r="K7239" t="s">
        <v>137</v>
      </c>
      <c r="L7239">
        <f>I7239*$Q$2/100/1000</f>
        <v>3.478E-4</v>
      </c>
    </row>
    <row r="7240" spans="1:12">
      <c r="A7240" s="118">
        <v>45200</v>
      </c>
      <c r="B7240" t="s">
        <v>12652</v>
      </c>
      <c r="C7240" t="s">
        <v>12651</v>
      </c>
      <c r="D7240" t="s">
        <v>12723</v>
      </c>
      <c r="E7240" t="s">
        <v>12757</v>
      </c>
      <c r="F7240">
        <v>101036333</v>
      </c>
      <c r="G7240" t="s">
        <v>12734</v>
      </c>
      <c r="H7240" t="s">
        <v>12647</v>
      </c>
      <c r="I7240">
        <v>94</v>
      </c>
      <c r="J7240" t="s">
        <v>145</v>
      </c>
      <c r="K7240" t="s">
        <v>137</v>
      </c>
      <c r="L7240">
        <f>I7240*$Q$2/100/1000</f>
        <v>3.478E-4</v>
      </c>
    </row>
    <row r="7241" spans="1:12">
      <c r="A7241" s="118">
        <v>45231</v>
      </c>
      <c r="B7241" t="s">
        <v>12652</v>
      </c>
      <c r="C7241" t="s">
        <v>12651</v>
      </c>
      <c r="D7241" t="s">
        <v>12700</v>
      </c>
      <c r="E7241" t="s">
        <v>12756</v>
      </c>
      <c r="F7241">
        <v>57207474</v>
      </c>
      <c r="G7241" t="s">
        <v>12698</v>
      </c>
      <c r="H7241" t="s">
        <v>12647</v>
      </c>
      <c r="I7241">
        <v>94</v>
      </c>
      <c r="J7241" t="s">
        <v>145</v>
      </c>
      <c r="K7241" t="s">
        <v>137</v>
      </c>
      <c r="L7241">
        <f>I7241*$Q$2/100/1000</f>
        <v>3.478E-4</v>
      </c>
    </row>
    <row r="7242" spans="1:12">
      <c r="A7242" s="118">
        <v>45231</v>
      </c>
      <c r="B7242" t="s">
        <v>12652</v>
      </c>
      <c r="C7242" t="s">
        <v>12651</v>
      </c>
      <c r="D7242" t="s">
        <v>12703</v>
      </c>
      <c r="E7242" t="s">
        <v>12755</v>
      </c>
      <c r="F7242">
        <v>101034161</v>
      </c>
      <c r="G7242" t="s">
        <v>12663</v>
      </c>
      <c r="H7242" t="s">
        <v>12647</v>
      </c>
      <c r="I7242">
        <v>94</v>
      </c>
      <c r="J7242" t="s">
        <v>145</v>
      </c>
      <c r="K7242" t="s">
        <v>137</v>
      </c>
      <c r="L7242">
        <f>I7242*$Q$2/100/1000</f>
        <v>3.478E-4</v>
      </c>
    </row>
    <row r="7243" spans="1:12">
      <c r="A7243" s="118">
        <v>45231</v>
      </c>
      <c r="B7243" t="s">
        <v>12652</v>
      </c>
      <c r="C7243" t="s">
        <v>12651</v>
      </c>
      <c r="D7243" t="s">
        <v>12697</v>
      </c>
      <c r="E7243" t="s">
        <v>12754</v>
      </c>
      <c r="F7243">
        <v>57208423</v>
      </c>
      <c r="G7243" t="s">
        <v>12695</v>
      </c>
      <c r="H7243" t="s">
        <v>12647</v>
      </c>
      <c r="I7243">
        <v>94</v>
      </c>
      <c r="J7243" t="s">
        <v>145</v>
      </c>
      <c r="K7243" t="s">
        <v>137</v>
      </c>
      <c r="L7243">
        <f>I7243*$Q$2/100/1000</f>
        <v>3.478E-4</v>
      </c>
    </row>
    <row r="7244" spans="1:12">
      <c r="A7244" s="118">
        <v>45231</v>
      </c>
      <c r="B7244" t="s">
        <v>12652</v>
      </c>
      <c r="C7244" t="s">
        <v>12651</v>
      </c>
      <c r="D7244" t="s">
        <v>12687</v>
      </c>
      <c r="E7244" t="s">
        <v>12753</v>
      </c>
      <c r="F7244">
        <v>57253641</v>
      </c>
      <c r="G7244" t="s">
        <v>12680</v>
      </c>
      <c r="H7244" t="s">
        <v>12647</v>
      </c>
      <c r="I7244">
        <v>94</v>
      </c>
      <c r="J7244" t="s">
        <v>145</v>
      </c>
      <c r="K7244" t="s">
        <v>137</v>
      </c>
      <c r="L7244">
        <f>I7244*$Q$2/100/1000</f>
        <v>3.478E-4</v>
      </c>
    </row>
    <row r="7245" spans="1:12">
      <c r="A7245" s="118">
        <v>45108</v>
      </c>
      <c r="B7245" t="s">
        <v>1013</v>
      </c>
      <c r="C7245" t="s">
        <v>1012</v>
      </c>
      <c r="D7245" t="s">
        <v>12752</v>
      </c>
      <c r="E7245" t="s">
        <v>12751</v>
      </c>
      <c r="F7245" t="s">
        <v>12750</v>
      </c>
      <c r="G7245" t="s">
        <v>12749</v>
      </c>
      <c r="H7245" t="s">
        <v>1008</v>
      </c>
      <c r="I7245">
        <v>50.6</v>
      </c>
      <c r="J7245" t="s">
        <v>145</v>
      </c>
      <c r="K7245" t="s">
        <v>137</v>
      </c>
      <c r="L7245">
        <f>I7245*$Q$2/10/1000</f>
        <v>1.8722000000000001E-3</v>
      </c>
    </row>
    <row r="7246" spans="1:12">
      <c r="A7246" s="118">
        <v>45108</v>
      </c>
      <c r="B7246" t="s">
        <v>868</v>
      </c>
      <c r="C7246" t="s">
        <v>867</v>
      </c>
      <c r="D7246" t="s">
        <v>12748</v>
      </c>
      <c r="E7246" t="s">
        <v>12747</v>
      </c>
      <c r="F7246">
        <v>101048324</v>
      </c>
      <c r="G7246" t="s">
        <v>3945</v>
      </c>
      <c r="H7246" t="s">
        <v>863</v>
      </c>
      <c r="I7246">
        <f>1958*2</f>
        <v>3916</v>
      </c>
      <c r="J7246" t="s">
        <v>145</v>
      </c>
      <c r="K7246" t="s">
        <v>137</v>
      </c>
      <c r="L7246">
        <f>I7246*$Q$5/100/1000</f>
        <v>3.9815929999999999E-2</v>
      </c>
    </row>
    <row r="7247" spans="1:12">
      <c r="A7247" s="118">
        <v>45231</v>
      </c>
      <c r="B7247" t="s">
        <v>12652</v>
      </c>
      <c r="C7247" t="s">
        <v>12651</v>
      </c>
      <c r="D7247" t="s">
        <v>12685</v>
      </c>
      <c r="E7247" t="s">
        <v>12746</v>
      </c>
      <c r="F7247">
        <v>101025387</v>
      </c>
      <c r="G7247" t="s">
        <v>12673</v>
      </c>
      <c r="H7247" t="s">
        <v>12647</v>
      </c>
      <c r="I7247">
        <v>94</v>
      </c>
      <c r="J7247" t="s">
        <v>145</v>
      </c>
      <c r="K7247" t="s">
        <v>137</v>
      </c>
      <c r="L7247">
        <f>I7247*$Q$2/100/1000</f>
        <v>3.478E-4</v>
      </c>
    </row>
    <row r="7248" spans="1:12">
      <c r="A7248" s="118">
        <v>45231</v>
      </c>
      <c r="B7248" t="s">
        <v>12652</v>
      </c>
      <c r="C7248" t="s">
        <v>12651</v>
      </c>
      <c r="D7248" t="s">
        <v>12677</v>
      </c>
      <c r="E7248" t="s">
        <v>12745</v>
      </c>
      <c r="F7248">
        <v>57208423</v>
      </c>
      <c r="G7248" t="s">
        <v>12695</v>
      </c>
      <c r="H7248" t="s">
        <v>12647</v>
      </c>
      <c r="I7248">
        <v>94</v>
      </c>
      <c r="J7248" t="s">
        <v>145</v>
      </c>
      <c r="K7248" t="s">
        <v>137</v>
      </c>
      <c r="L7248">
        <f>I7248*$Q$2/100/1000</f>
        <v>3.478E-4</v>
      </c>
    </row>
    <row r="7249" spans="1:12">
      <c r="A7249" s="118">
        <v>45231</v>
      </c>
      <c r="B7249" t="s">
        <v>12652</v>
      </c>
      <c r="C7249" t="s">
        <v>12651</v>
      </c>
      <c r="D7249" t="s">
        <v>12677</v>
      </c>
      <c r="E7249" t="s">
        <v>12744</v>
      </c>
      <c r="F7249">
        <v>101017975</v>
      </c>
      <c r="G7249" t="s">
        <v>12675</v>
      </c>
      <c r="H7249" t="s">
        <v>12647</v>
      </c>
      <c r="I7249">
        <v>94</v>
      </c>
      <c r="J7249" t="s">
        <v>145</v>
      </c>
      <c r="K7249" t="s">
        <v>137</v>
      </c>
      <c r="L7249">
        <f>I7249*$Q$2/100/1000</f>
        <v>3.478E-4</v>
      </c>
    </row>
    <row r="7250" spans="1:12">
      <c r="A7250" s="118">
        <v>45231</v>
      </c>
      <c r="B7250" t="s">
        <v>12652</v>
      </c>
      <c r="C7250" t="s">
        <v>12651</v>
      </c>
      <c r="D7250" t="s">
        <v>12662</v>
      </c>
      <c r="E7250" t="s">
        <v>12743</v>
      </c>
      <c r="F7250">
        <v>57204529</v>
      </c>
      <c r="G7250" t="s">
        <v>12721</v>
      </c>
      <c r="H7250" t="s">
        <v>12647</v>
      </c>
      <c r="I7250">
        <v>94</v>
      </c>
      <c r="J7250" t="s">
        <v>145</v>
      </c>
      <c r="K7250" t="s">
        <v>137</v>
      </c>
      <c r="L7250">
        <f>I7250*$Q$2/100/1000</f>
        <v>3.478E-4</v>
      </c>
    </row>
    <row r="7251" spans="1:12">
      <c r="A7251" s="118">
        <v>45231</v>
      </c>
      <c r="B7251" t="s">
        <v>12652</v>
      </c>
      <c r="C7251" t="s">
        <v>12651</v>
      </c>
      <c r="D7251" t="s">
        <v>12697</v>
      </c>
      <c r="E7251" t="s">
        <v>12742</v>
      </c>
      <c r="F7251">
        <v>57208423</v>
      </c>
      <c r="G7251" t="s">
        <v>12695</v>
      </c>
      <c r="H7251" t="s">
        <v>12647</v>
      </c>
      <c r="I7251">
        <v>94</v>
      </c>
      <c r="J7251" t="s">
        <v>145</v>
      </c>
      <c r="K7251" t="s">
        <v>137</v>
      </c>
      <c r="L7251">
        <f>I7251*$Q$2/100/1000</f>
        <v>3.478E-4</v>
      </c>
    </row>
    <row r="7252" spans="1:12">
      <c r="A7252" s="118">
        <v>45108</v>
      </c>
      <c r="B7252" t="s">
        <v>205</v>
      </c>
      <c r="C7252" t="s">
        <v>204</v>
      </c>
      <c r="D7252" t="s">
        <v>4181</v>
      </c>
      <c r="E7252" t="s">
        <v>12741</v>
      </c>
      <c r="F7252">
        <v>66205215</v>
      </c>
      <c r="G7252" t="s">
        <v>201</v>
      </c>
      <c r="H7252" t="s">
        <v>200</v>
      </c>
      <c r="I7252">
        <v>6781</v>
      </c>
      <c r="J7252" t="s">
        <v>199</v>
      </c>
      <c r="K7252" t="s">
        <v>198</v>
      </c>
      <c r="L7252">
        <f>I7252*$Q$4/10/1000</f>
        <v>1.1924057587200001</v>
      </c>
    </row>
    <row r="7253" spans="1:12">
      <c r="A7253" s="118">
        <v>45108</v>
      </c>
      <c r="B7253" t="s">
        <v>205</v>
      </c>
      <c r="C7253" t="s">
        <v>204</v>
      </c>
      <c r="D7253" t="s">
        <v>12730</v>
      </c>
      <c r="E7253" t="s">
        <v>12740</v>
      </c>
      <c r="F7253">
        <v>66205215</v>
      </c>
      <c r="G7253" t="s">
        <v>201</v>
      </c>
      <c r="H7253" t="s">
        <v>200</v>
      </c>
      <c r="I7253">
        <v>6781</v>
      </c>
      <c r="J7253" t="s">
        <v>199</v>
      </c>
      <c r="K7253" t="s">
        <v>198</v>
      </c>
      <c r="L7253">
        <f>I7253*$Q$4/10/1000</f>
        <v>1.1924057587200001</v>
      </c>
    </row>
    <row r="7254" spans="1:12">
      <c r="A7254" s="118">
        <v>45231</v>
      </c>
      <c r="B7254" t="s">
        <v>12652</v>
      </c>
      <c r="C7254" t="s">
        <v>12651</v>
      </c>
      <c r="D7254" t="s">
        <v>12737</v>
      </c>
      <c r="E7254" t="s">
        <v>12739</v>
      </c>
      <c r="F7254">
        <v>57208423</v>
      </c>
      <c r="G7254" t="s">
        <v>12695</v>
      </c>
      <c r="H7254" t="s">
        <v>12647</v>
      </c>
      <c r="I7254">
        <v>94</v>
      </c>
      <c r="J7254" t="s">
        <v>145</v>
      </c>
      <c r="K7254" t="s">
        <v>137</v>
      </c>
      <c r="L7254">
        <f>I7254*$Q$2/100/1000</f>
        <v>3.478E-4</v>
      </c>
    </row>
    <row r="7255" spans="1:12">
      <c r="A7255" s="118">
        <v>45108</v>
      </c>
      <c r="B7255" t="s">
        <v>205</v>
      </c>
      <c r="C7255" t="s">
        <v>204</v>
      </c>
      <c r="D7255" t="s">
        <v>532</v>
      </c>
      <c r="E7255" t="s">
        <v>12738</v>
      </c>
      <c r="F7255" t="s">
        <v>1899</v>
      </c>
      <c r="G7255" t="s">
        <v>1898</v>
      </c>
      <c r="H7255" t="s">
        <v>200</v>
      </c>
      <c r="I7255">
        <v>6781</v>
      </c>
      <c r="J7255" t="s">
        <v>199</v>
      </c>
      <c r="K7255" t="s">
        <v>198</v>
      </c>
      <c r="L7255">
        <f>I7255*$Q$4/10/1000</f>
        <v>1.1924057587200001</v>
      </c>
    </row>
    <row r="7256" spans="1:12">
      <c r="A7256" s="118">
        <v>45231</v>
      </c>
      <c r="B7256" t="s">
        <v>12652</v>
      </c>
      <c r="C7256" t="s">
        <v>12651</v>
      </c>
      <c r="D7256" t="s">
        <v>12737</v>
      </c>
      <c r="E7256" t="s">
        <v>12736</v>
      </c>
      <c r="F7256">
        <v>101017975</v>
      </c>
      <c r="G7256" t="s">
        <v>12675</v>
      </c>
      <c r="H7256" t="s">
        <v>12647</v>
      </c>
      <c r="I7256">
        <v>94</v>
      </c>
      <c r="J7256" t="s">
        <v>145</v>
      </c>
      <c r="K7256" t="s">
        <v>137</v>
      </c>
      <c r="L7256">
        <f>I7256*$Q$2/100/1000</f>
        <v>3.478E-4</v>
      </c>
    </row>
    <row r="7257" spans="1:12">
      <c r="A7257" s="118">
        <v>45231</v>
      </c>
      <c r="B7257" t="s">
        <v>12652</v>
      </c>
      <c r="C7257" t="s">
        <v>12651</v>
      </c>
      <c r="D7257" t="s">
        <v>12723</v>
      </c>
      <c r="E7257" t="s">
        <v>12735</v>
      </c>
      <c r="F7257">
        <v>101036333</v>
      </c>
      <c r="G7257" t="s">
        <v>12734</v>
      </c>
      <c r="H7257" t="s">
        <v>12647</v>
      </c>
      <c r="I7257">
        <v>94</v>
      </c>
      <c r="J7257" t="s">
        <v>145</v>
      </c>
      <c r="K7257" t="s">
        <v>137</v>
      </c>
      <c r="L7257">
        <f>I7257*$Q$2/100/1000</f>
        <v>3.478E-4</v>
      </c>
    </row>
    <row r="7258" spans="1:12">
      <c r="A7258" s="118">
        <v>45231</v>
      </c>
      <c r="B7258" t="s">
        <v>12652</v>
      </c>
      <c r="C7258" t="s">
        <v>12651</v>
      </c>
      <c r="D7258" t="s">
        <v>12703</v>
      </c>
      <c r="E7258" t="s">
        <v>12733</v>
      </c>
      <c r="F7258">
        <v>101034161</v>
      </c>
      <c r="G7258" t="s">
        <v>12663</v>
      </c>
      <c r="H7258" t="s">
        <v>12647</v>
      </c>
      <c r="I7258">
        <v>94</v>
      </c>
      <c r="J7258" t="s">
        <v>145</v>
      </c>
      <c r="K7258" t="s">
        <v>137</v>
      </c>
      <c r="L7258">
        <f>I7258*$Q$2/100/1000</f>
        <v>3.478E-4</v>
      </c>
    </row>
    <row r="7259" spans="1:12">
      <c r="A7259" s="118">
        <v>45231</v>
      </c>
      <c r="B7259" t="s">
        <v>12652</v>
      </c>
      <c r="C7259" t="s">
        <v>12651</v>
      </c>
      <c r="D7259" t="s">
        <v>12732</v>
      </c>
      <c r="E7259" t="s">
        <v>12731</v>
      </c>
      <c r="F7259">
        <v>57204530</v>
      </c>
      <c r="G7259" t="s">
        <v>12670</v>
      </c>
      <c r="H7259" t="s">
        <v>12647</v>
      </c>
      <c r="I7259">
        <v>94</v>
      </c>
      <c r="J7259" t="s">
        <v>145</v>
      </c>
      <c r="K7259" t="s">
        <v>137</v>
      </c>
      <c r="L7259">
        <f>I7259*$Q$2/100/1000</f>
        <v>3.478E-4</v>
      </c>
    </row>
    <row r="7260" spans="1:12">
      <c r="A7260" s="118">
        <v>45108</v>
      </c>
      <c r="B7260" t="s">
        <v>205</v>
      </c>
      <c r="C7260" t="s">
        <v>204</v>
      </c>
      <c r="D7260" t="s">
        <v>12730</v>
      </c>
      <c r="E7260" t="s">
        <v>12729</v>
      </c>
      <c r="F7260">
        <v>66205215</v>
      </c>
      <c r="G7260" t="s">
        <v>201</v>
      </c>
      <c r="H7260" t="s">
        <v>200</v>
      </c>
      <c r="I7260">
        <v>6781</v>
      </c>
      <c r="J7260" t="s">
        <v>199</v>
      </c>
      <c r="K7260" t="s">
        <v>198</v>
      </c>
      <c r="L7260">
        <f>I7260*$Q$4/10/1000</f>
        <v>1.1924057587200001</v>
      </c>
    </row>
    <row r="7261" spans="1:12">
      <c r="A7261" s="118">
        <v>45108</v>
      </c>
      <c r="B7261" t="s">
        <v>205</v>
      </c>
      <c r="C7261" t="s">
        <v>204</v>
      </c>
      <c r="D7261" t="s">
        <v>532</v>
      </c>
      <c r="E7261" t="s">
        <v>12728</v>
      </c>
      <c r="F7261">
        <v>101026186</v>
      </c>
      <c r="G7261" t="s">
        <v>530</v>
      </c>
      <c r="H7261" t="s">
        <v>200</v>
      </c>
      <c r="I7261">
        <v>6781</v>
      </c>
      <c r="J7261" t="s">
        <v>199</v>
      </c>
      <c r="K7261" t="s">
        <v>198</v>
      </c>
      <c r="L7261">
        <f>I7261*$Q$4/10/1000</f>
        <v>1.1924057587200001</v>
      </c>
    </row>
    <row r="7262" spans="1:12">
      <c r="A7262" s="118">
        <v>45231</v>
      </c>
      <c r="B7262" t="s">
        <v>12652</v>
      </c>
      <c r="C7262" t="s">
        <v>12651</v>
      </c>
      <c r="D7262" t="s">
        <v>12697</v>
      </c>
      <c r="E7262" t="s">
        <v>12727</v>
      </c>
      <c r="F7262">
        <v>57208423</v>
      </c>
      <c r="G7262" t="s">
        <v>12695</v>
      </c>
      <c r="H7262" t="s">
        <v>12647</v>
      </c>
      <c r="I7262">
        <v>94</v>
      </c>
      <c r="J7262" t="s">
        <v>145</v>
      </c>
      <c r="K7262" t="s">
        <v>137</v>
      </c>
      <c r="L7262">
        <f>I7262*$Q$2/100/1000</f>
        <v>3.478E-4</v>
      </c>
    </row>
    <row r="7263" spans="1:12">
      <c r="A7263" s="118">
        <v>45108</v>
      </c>
      <c r="B7263" t="s">
        <v>205</v>
      </c>
      <c r="C7263" t="s">
        <v>204</v>
      </c>
      <c r="D7263" t="s">
        <v>532</v>
      </c>
      <c r="E7263" t="s">
        <v>12726</v>
      </c>
      <c r="F7263">
        <v>101026186</v>
      </c>
      <c r="G7263" t="s">
        <v>530</v>
      </c>
      <c r="H7263" t="s">
        <v>200</v>
      </c>
      <c r="I7263">
        <v>6781</v>
      </c>
      <c r="J7263" t="s">
        <v>199</v>
      </c>
      <c r="K7263" t="s">
        <v>198</v>
      </c>
      <c r="L7263">
        <f>I7263*$Q$4/10/1000</f>
        <v>1.1924057587200001</v>
      </c>
    </row>
    <row r="7264" spans="1:12">
      <c r="A7264" s="118">
        <v>45231</v>
      </c>
      <c r="B7264" t="s">
        <v>12652</v>
      </c>
      <c r="C7264" t="s">
        <v>12651</v>
      </c>
      <c r="D7264" t="s">
        <v>12662</v>
      </c>
      <c r="E7264" t="s">
        <v>12725</v>
      </c>
      <c r="F7264">
        <v>57207476</v>
      </c>
      <c r="G7264" t="s">
        <v>12648</v>
      </c>
      <c r="H7264" t="s">
        <v>12647</v>
      </c>
      <c r="I7264">
        <v>94</v>
      </c>
      <c r="J7264" t="s">
        <v>145</v>
      </c>
      <c r="K7264" t="s">
        <v>137</v>
      </c>
      <c r="L7264">
        <f>I7264*$Q$2/100/1000</f>
        <v>3.478E-4</v>
      </c>
    </row>
    <row r="7265" spans="1:12">
      <c r="A7265" s="118">
        <v>45108</v>
      </c>
      <c r="B7265" t="s">
        <v>205</v>
      </c>
      <c r="C7265" t="s">
        <v>204</v>
      </c>
      <c r="D7265" t="s">
        <v>532</v>
      </c>
      <c r="E7265" t="s">
        <v>12724</v>
      </c>
      <c r="F7265">
        <v>101026186</v>
      </c>
      <c r="G7265" t="s">
        <v>530</v>
      </c>
      <c r="H7265" t="s">
        <v>200</v>
      </c>
      <c r="I7265">
        <v>6781</v>
      </c>
      <c r="J7265" t="s">
        <v>199</v>
      </c>
      <c r="K7265" t="s">
        <v>198</v>
      </c>
      <c r="L7265">
        <f>I7265*$Q$4/10/1000</f>
        <v>1.1924057587200001</v>
      </c>
    </row>
    <row r="7266" spans="1:12">
      <c r="A7266" s="118">
        <v>45231</v>
      </c>
      <c r="B7266" t="s">
        <v>12652</v>
      </c>
      <c r="C7266" t="s">
        <v>12651</v>
      </c>
      <c r="D7266" t="s">
        <v>12723</v>
      </c>
      <c r="E7266" t="s">
        <v>12722</v>
      </c>
      <c r="F7266">
        <v>57204529</v>
      </c>
      <c r="G7266" t="s">
        <v>12721</v>
      </c>
      <c r="H7266" t="s">
        <v>12647</v>
      </c>
      <c r="I7266">
        <v>94</v>
      </c>
      <c r="J7266" t="s">
        <v>145</v>
      </c>
      <c r="K7266" t="s">
        <v>137</v>
      </c>
      <c r="L7266">
        <f>I7266*$Q$2/100/1000</f>
        <v>3.478E-4</v>
      </c>
    </row>
    <row r="7267" spans="1:12">
      <c r="A7267" s="118">
        <v>45108</v>
      </c>
      <c r="B7267" t="s">
        <v>205</v>
      </c>
      <c r="C7267" t="s">
        <v>204</v>
      </c>
      <c r="D7267" t="s">
        <v>532</v>
      </c>
      <c r="E7267" t="s">
        <v>12720</v>
      </c>
      <c r="F7267" t="s">
        <v>1899</v>
      </c>
      <c r="G7267" t="s">
        <v>1898</v>
      </c>
      <c r="H7267" t="s">
        <v>200</v>
      </c>
      <c r="I7267">
        <v>6781</v>
      </c>
      <c r="J7267" t="s">
        <v>199</v>
      </c>
      <c r="K7267" t="s">
        <v>198</v>
      </c>
      <c r="L7267">
        <f>I7267*$Q$4/10/1000</f>
        <v>1.1924057587200001</v>
      </c>
    </row>
    <row r="7268" spans="1:12">
      <c r="A7268" s="118">
        <v>45108</v>
      </c>
      <c r="B7268" t="s">
        <v>205</v>
      </c>
      <c r="C7268" t="s">
        <v>204</v>
      </c>
      <c r="D7268" t="s">
        <v>532</v>
      </c>
      <c r="E7268" t="s">
        <v>12719</v>
      </c>
      <c r="F7268">
        <v>101026186</v>
      </c>
      <c r="G7268" t="s">
        <v>530</v>
      </c>
      <c r="H7268" t="s">
        <v>200</v>
      </c>
      <c r="I7268">
        <v>6781</v>
      </c>
      <c r="J7268" t="s">
        <v>199</v>
      </c>
      <c r="K7268" t="s">
        <v>198</v>
      </c>
      <c r="L7268">
        <f>I7268*$Q$4/10/1000</f>
        <v>1.1924057587200001</v>
      </c>
    </row>
    <row r="7269" spans="1:12">
      <c r="A7269" s="118">
        <v>45108</v>
      </c>
      <c r="B7269" t="s">
        <v>205</v>
      </c>
      <c r="C7269" t="s">
        <v>204</v>
      </c>
      <c r="D7269" t="s">
        <v>532</v>
      </c>
      <c r="E7269" t="s">
        <v>12718</v>
      </c>
      <c r="F7269">
        <v>101026186</v>
      </c>
      <c r="G7269" t="s">
        <v>530</v>
      </c>
      <c r="H7269" t="s">
        <v>200</v>
      </c>
      <c r="I7269">
        <v>6781</v>
      </c>
      <c r="J7269" t="s">
        <v>199</v>
      </c>
      <c r="K7269" t="s">
        <v>198</v>
      </c>
      <c r="L7269">
        <f>I7269*$Q$4/10/1000</f>
        <v>1.1924057587200001</v>
      </c>
    </row>
    <row r="7270" spans="1:12">
      <c r="A7270" s="118">
        <v>45108</v>
      </c>
      <c r="B7270" t="s">
        <v>205</v>
      </c>
      <c r="C7270" t="s">
        <v>204</v>
      </c>
      <c r="D7270" t="s">
        <v>532</v>
      </c>
      <c r="E7270" t="s">
        <v>12717</v>
      </c>
      <c r="F7270">
        <v>101026186</v>
      </c>
      <c r="G7270" t="s">
        <v>530</v>
      </c>
      <c r="H7270" t="s">
        <v>200</v>
      </c>
      <c r="I7270">
        <v>6781</v>
      </c>
      <c r="J7270" t="s">
        <v>199</v>
      </c>
      <c r="K7270" t="s">
        <v>198</v>
      </c>
      <c r="L7270">
        <f>I7270*$Q$4/10/1000</f>
        <v>1.1924057587200001</v>
      </c>
    </row>
    <row r="7271" spans="1:12">
      <c r="A7271" s="118">
        <v>45108</v>
      </c>
      <c r="B7271" t="s">
        <v>205</v>
      </c>
      <c r="C7271" t="s">
        <v>204</v>
      </c>
      <c r="D7271" t="s">
        <v>532</v>
      </c>
      <c r="E7271" t="s">
        <v>12716</v>
      </c>
      <c r="F7271">
        <v>101026186</v>
      </c>
      <c r="G7271" t="s">
        <v>530</v>
      </c>
      <c r="H7271" t="s">
        <v>200</v>
      </c>
      <c r="I7271">
        <v>6781</v>
      </c>
      <c r="J7271" t="s">
        <v>199</v>
      </c>
      <c r="K7271" t="s">
        <v>198</v>
      </c>
      <c r="L7271">
        <f>I7271*$Q$4/10/1000</f>
        <v>1.1924057587200001</v>
      </c>
    </row>
    <row r="7272" spans="1:12">
      <c r="A7272" s="118">
        <v>45108</v>
      </c>
      <c r="B7272" t="s">
        <v>205</v>
      </c>
      <c r="C7272" t="s">
        <v>204</v>
      </c>
      <c r="D7272" t="s">
        <v>532</v>
      </c>
      <c r="E7272" t="s">
        <v>12715</v>
      </c>
      <c r="F7272">
        <v>101026186</v>
      </c>
      <c r="G7272" t="s">
        <v>530</v>
      </c>
      <c r="H7272" t="s">
        <v>200</v>
      </c>
      <c r="I7272">
        <v>6781</v>
      </c>
      <c r="J7272" t="s">
        <v>199</v>
      </c>
      <c r="K7272" t="s">
        <v>198</v>
      </c>
      <c r="L7272">
        <f>I7272*$Q$4/10/1000</f>
        <v>1.1924057587200001</v>
      </c>
    </row>
    <row r="7273" spans="1:12">
      <c r="A7273" s="118">
        <v>45231</v>
      </c>
      <c r="B7273" t="s">
        <v>12652</v>
      </c>
      <c r="C7273" t="s">
        <v>12651</v>
      </c>
      <c r="D7273" t="s">
        <v>12703</v>
      </c>
      <c r="E7273" t="s">
        <v>12714</v>
      </c>
      <c r="F7273">
        <v>101034161</v>
      </c>
      <c r="G7273" t="s">
        <v>12663</v>
      </c>
      <c r="H7273" t="s">
        <v>12647</v>
      </c>
      <c r="I7273">
        <v>94</v>
      </c>
      <c r="J7273" t="s">
        <v>145</v>
      </c>
      <c r="K7273" t="s">
        <v>137</v>
      </c>
      <c r="L7273">
        <f>I7273*$Q$2/100/1000</f>
        <v>3.478E-4</v>
      </c>
    </row>
    <row r="7274" spans="1:12">
      <c r="A7274" s="118">
        <v>45108</v>
      </c>
      <c r="B7274" t="s">
        <v>460</v>
      </c>
      <c r="C7274" t="s">
        <v>459</v>
      </c>
      <c r="D7274" t="s">
        <v>12713</v>
      </c>
      <c r="E7274" t="s">
        <v>12712</v>
      </c>
      <c r="F7274">
        <v>101044943</v>
      </c>
      <c r="G7274" t="s">
        <v>872</v>
      </c>
      <c r="H7274" t="s">
        <v>455</v>
      </c>
      <c r="I7274">
        <v>103.6</v>
      </c>
      <c r="J7274" t="s">
        <v>145</v>
      </c>
      <c r="K7274" t="s">
        <v>137</v>
      </c>
      <c r="L7274">
        <f>I7274*$Q$2/100/1000</f>
        <v>3.8331999999999998E-4</v>
      </c>
    </row>
    <row r="7275" spans="1:12">
      <c r="A7275" s="118">
        <v>45231</v>
      </c>
      <c r="B7275" t="s">
        <v>12652</v>
      </c>
      <c r="C7275" t="s">
        <v>12651</v>
      </c>
      <c r="D7275" t="s">
        <v>12677</v>
      </c>
      <c r="E7275" t="s">
        <v>12711</v>
      </c>
      <c r="F7275">
        <v>101017975</v>
      </c>
      <c r="G7275" t="s">
        <v>12675</v>
      </c>
      <c r="H7275" t="s">
        <v>12647</v>
      </c>
      <c r="I7275">
        <v>94</v>
      </c>
      <c r="J7275" t="s">
        <v>145</v>
      </c>
      <c r="K7275" t="s">
        <v>137</v>
      </c>
      <c r="L7275">
        <f>I7275*$Q$2/100/1000</f>
        <v>3.478E-4</v>
      </c>
    </row>
    <row r="7276" spans="1:12">
      <c r="A7276" s="118">
        <v>45231</v>
      </c>
      <c r="B7276" t="s">
        <v>12652</v>
      </c>
      <c r="C7276" t="s">
        <v>12651</v>
      </c>
      <c r="D7276" t="s">
        <v>12672</v>
      </c>
      <c r="E7276" t="s">
        <v>12710</v>
      </c>
      <c r="F7276">
        <v>101025387</v>
      </c>
      <c r="G7276" t="s">
        <v>12673</v>
      </c>
      <c r="H7276" t="s">
        <v>12647</v>
      </c>
      <c r="I7276">
        <v>94</v>
      </c>
      <c r="J7276" t="s">
        <v>145</v>
      </c>
      <c r="K7276" t="s">
        <v>137</v>
      </c>
      <c r="L7276">
        <f>I7276*$Q$2/100/1000</f>
        <v>3.478E-4</v>
      </c>
    </row>
    <row r="7277" spans="1:12">
      <c r="A7277" s="118">
        <v>45231</v>
      </c>
      <c r="B7277" t="s">
        <v>12652</v>
      </c>
      <c r="C7277" t="s">
        <v>12651</v>
      </c>
      <c r="D7277" t="s">
        <v>12665</v>
      </c>
      <c r="E7277" t="s">
        <v>12709</v>
      </c>
      <c r="F7277">
        <v>101034161</v>
      </c>
      <c r="G7277" t="s">
        <v>12663</v>
      </c>
      <c r="H7277" t="s">
        <v>12647</v>
      </c>
      <c r="I7277">
        <v>94</v>
      </c>
      <c r="J7277" t="s">
        <v>145</v>
      </c>
      <c r="K7277" t="s">
        <v>137</v>
      </c>
      <c r="L7277">
        <f>I7277*$Q$2/100/1000</f>
        <v>3.478E-4</v>
      </c>
    </row>
    <row r="7278" spans="1:12">
      <c r="A7278" s="118">
        <v>45231</v>
      </c>
      <c r="B7278" t="s">
        <v>12652</v>
      </c>
      <c r="C7278" t="s">
        <v>12651</v>
      </c>
      <c r="D7278" t="s">
        <v>12677</v>
      </c>
      <c r="E7278" t="s">
        <v>12708</v>
      </c>
      <c r="F7278">
        <v>57204530</v>
      </c>
      <c r="G7278" t="s">
        <v>12670</v>
      </c>
      <c r="H7278" t="s">
        <v>12647</v>
      </c>
      <c r="I7278">
        <v>94</v>
      </c>
      <c r="J7278" t="s">
        <v>145</v>
      </c>
      <c r="K7278" t="s">
        <v>137</v>
      </c>
      <c r="L7278">
        <f>I7278*$Q$2/100/1000</f>
        <v>3.478E-4</v>
      </c>
    </row>
    <row r="7279" spans="1:12">
      <c r="A7279" s="118">
        <v>45231</v>
      </c>
      <c r="B7279" t="s">
        <v>12652</v>
      </c>
      <c r="C7279" t="s">
        <v>12651</v>
      </c>
      <c r="D7279" t="s">
        <v>12707</v>
      </c>
      <c r="E7279" t="s">
        <v>12706</v>
      </c>
      <c r="F7279">
        <v>57253641</v>
      </c>
      <c r="G7279" t="s">
        <v>12680</v>
      </c>
      <c r="H7279" t="s">
        <v>12647</v>
      </c>
      <c r="I7279">
        <v>94</v>
      </c>
      <c r="J7279" t="s">
        <v>145</v>
      </c>
      <c r="K7279" t="s">
        <v>137</v>
      </c>
      <c r="L7279">
        <f>I7279*$Q$2/100/1000</f>
        <v>3.478E-4</v>
      </c>
    </row>
    <row r="7280" spans="1:12">
      <c r="A7280" s="118">
        <v>45261</v>
      </c>
      <c r="B7280" t="s">
        <v>12652</v>
      </c>
      <c r="C7280" t="s">
        <v>12651</v>
      </c>
      <c r="D7280" t="s">
        <v>12703</v>
      </c>
      <c r="E7280" t="s">
        <v>12705</v>
      </c>
      <c r="F7280">
        <v>101034161</v>
      </c>
      <c r="G7280" t="s">
        <v>12663</v>
      </c>
      <c r="H7280" t="s">
        <v>12647</v>
      </c>
      <c r="I7280">
        <v>94</v>
      </c>
      <c r="J7280" t="s">
        <v>145</v>
      </c>
      <c r="K7280" t="s">
        <v>137</v>
      </c>
      <c r="L7280">
        <f>I7280*$Q$2/100/1000</f>
        <v>3.478E-4</v>
      </c>
    </row>
    <row r="7281" spans="1:12">
      <c r="A7281" s="118">
        <v>45261</v>
      </c>
      <c r="B7281" t="s">
        <v>12652</v>
      </c>
      <c r="C7281" t="s">
        <v>12651</v>
      </c>
      <c r="D7281" t="s">
        <v>12677</v>
      </c>
      <c r="E7281" t="s">
        <v>12704</v>
      </c>
      <c r="F7281">
        <v>57208423</v>
      </c>
      <c r="G7281" t="s">
        <v>12695</v>
      </c>
      <c r="H7281" t="s">
        <v>12647</v>
      </c>
      <c r="I7281">
        <v>94</v>
      </c>
      <c r="J7281" t="s">
        <v>145</v>
      </c>
      <c r="K7281" t="s">
        <v>137</v>
      </c>
      <c r="L7281">
        <f>I7281*$Q$2/100/1000</f>
        <v>3.478E-4</v>
      </c>
    </row>
    <row r="7282" spans="1:12">
      <c r="A7282" s="118">
        <v>45261</v>
      </c>
      <c r="B7282" t="s">
        <v>12652</v>
      </c>
      <c r="C7282" t="s">
        <v>12651</v>
      </c>
      <c r="D7282" t="s">
        <v>12703</v>
      </c>
      <c r="E7282" t="s">
        <v>12702</v>
      </c>
      <c r="F7282">
        <v>101034161</v>
      </c>
      <c r="G7282" t="s">
        <v>12663</v>
      </c>
      <c r="H7282" t="s">
        <v>12647</v>
      </c>
      <c r="I7282">
        <v>94</v>
      </c>
      <c r="J7282" t="s">
        <v>145</v>
      </c>
      <c r="K7282" t="s">
        <v>137</v>
      </c>
      <c r="L7282">
        <f>I7282*$Q$2/100/1000</f>
        <v>3.478E-4</v>
      </c>
    </row>
    <row r="7283" spans="1:12">
      <c r="A7283" s="118">
        <v>45261</v>
      </c>
      <c r="B7283" t="s">
        <v>12652</v>
      </c>
      <c r="C7283" t="s">
        <v>12651</v>
      </c>
      <c r="D7283" t="s">
        <v>12662</v>
      </c>
      <c r="E7283" t="s">
        <v>12701</v>
      </c>
      <c r="F7283">
        <v>57207476</v>
      </c>
      <c r="G7283" t="s">
        <v>12648</v>
      </c>
      <c r="H7283" t="s">
        <v>12647</v>
      </c>
      <c r="I7283">
        <v>94</v>
      </c>
      <c r="J7283" t="s">
        <v>145</v>
      </c>
      <c r="K7283" t="s">
        <v>137</v>
      </c>
      <c r="L7283">
        <f>I7283*$Q$2/100/1000</f>
        <v>3.478E-4</v>
      </c>
    </row>
    <row r="7284" spans="1:12">
      <c r="A7284" s="118">
        <v>45261</v>
      </c>
      <c r="B7284" t="s">
        <v>12652</v>
      </c>
      <c r="C7284" t="s">
        <v>12651</v>
      </c>
      <c r="D7284" t="s">
        <v>12700</v>
      </c>
      <c r="E7284" t="s">
        <v>12699</v>
      </c>
      <c r="F7284">
        <v>57207474</v>
      </c>
      <c r="G7284" t="s">
        <v>12698</v>
      </c>
      <c r="H7284" t="s">
        <v>12647</v>
      </c>
      <c r="I7284">
        <v>94</v>
      </c>
      <c r="J7284" t="s">
        <v>145</v>
      </c>
      <c r="K7284" t="s">
        <v>137</v>
      </c>
      <c r="L7284">
        <f>I7284*$Q$2/100/1000</f>
        <v>3.478E-4</v>
      </c>
    </row>
    <row r="7285" spans="1:12">
      <c r="A7285" s="118">
        <v>45261</v>
      </c>
      <c r="B7285" t="s">
        <v>12652</v>
      </c>
      <c r="C7285" t="s">
        <v>12651</v>
      </c>
      <c r="D7285" t="s">
        <v>12697</v>
      </c>
      <c r="E7285" t="s">
        <v>12696</v>
      </c>
      <c r="F7285">
        <v>57208423</v>
      </c>
      <c r="G7285" t="s">
        <v>12695</v>
      </c>
      <c r="H7285" t="s">
        <v>12647</v>
      </c>
      <c r="I7285">
        <v>94</v>
      </c>
      <c r="J7285" t="s">
        <v>145</v>
      </c>
      <c r="K7285" t="s">
        <v>137</v>
      </c>
      <c r="L7285">
        <f>I7285*$Q$2/100/1000</f>
        <v>3.478E-4</v>
      </c>
    </row>
    <row r="7286" spans="1:12">
      <c r="A7286" s="118">
        <v>45108</v>
      </c>
      <c r="B7286" t="s">
        <v>574</v>
      </c>
      <c r="C7286" t="s">
        <v>573</v>
      </c>
      <c r="D7286" t="s">
        <v>1412</v>
      </c>
      <c r="E7286" t="s">
        <v>12694</v>
      </c>
      <c r="F7286">
        <v>57205719</v>
      </c>
      <c r="G7286" t="s">
        <v>12693</v>
      </c>
      <c r="H7286" t="s">
        <v>569</v>
      </c>
      <c r="I7286">
        <v>298</v>
      </c>
      <c r="J7286" t="s">
        <v>145</v>
      </c>
      <c r="K7286" t="s">
        <v>137</v>
      </c>
      <c r="L7286">
        <f>I7286*$Q$2/100/1000</f>
        <v>1.1026E-3</v>
      </c>
    </row>
    <row r="7287" spans="1:12">
      <c r="A7287" s="118">
        <v>45108</v>
      </c>
      <c r="B7287" t="s">
        <v>5342</v>
      </c>
      <c r="C7287" t="s">
        <v>5341</v>
      </c>
      <c r="D7287" t="s">
        <v>12692</v>
      </c>
      <c r="E7287" t="s">
        <v>12691</v>
      </c>
      <c r="F7287" t="s">
        <v>2481</v>
      </c>
      <c r="G7287" t="s">
        <v>2480</v>
      </c>
      <c r="H7287" t="s">
        <v>5336</v>
      </c>
      <c r="I7287">
        <v>49.6</v>
      </c>
      <c r="J7287" t="s">
        <v>223</v>
      </c>
      <c r="K7287" t="s">
        <v>137</v>
      </c>
      <c r="L7287">
        <f>I7287*$Q$5/1000</f>
        <v>5.0430800000000005E-2</v>
      </c>
    </row>
    <row r="7288" spans="1:12">
      <c r="A7288" s="118">
        <v>45108</v>
      </c>
      <c r="B7288" t="s">
        <v>574</v>
      </c>
      <c r="C7288" t="s">
        <v>573</v>
      </c>
      <c r="D7288" t="s">
        <v>12690</v>
      </c>
      <c r="E7288" t="s">
        <v>12689</v>
      </c>
      <c r="F7288">
        <v>101036233</v>
      </c>
      <c r="G7288" t="s">
        <v>12688</v>
      </c>
      <c r="H7288" t="s">
        <v>569</v>
      </c>
      <c r="I7288">
        <v>298</v>
      </c>
      <c r="J7288" t="s">
        <v>145</v>
      </c>
      <c r="K7288" t="s">
        <v>137</v>
      </c>
      <c r="L7288">
        <f>I7288*$Q$2/100/1000</f>
        <v>1.1026E-3</v>
      </c>
    </row>
    <row r="7289" spans="1:12">
      <c r="A7289" s="118">
        <v>45261</v>
      </c>
      <c r="B7289" t="s">
        <v>12652</v>
      </c>
      <c r="C7289" t="s">
        <v>12651</v>
      </c>
      <c r="D7289" t="s">
        <v>12687</v>
      </c>
      <c r="E7289" t="s">
        <v>12686</v>
      </c>
      <c r="F7289">
        <v>57253641</v>
      </c>
      <c r="G7289" t="s">
        <v>12680</v>
      </c>
      <c r="H7289" t="s">
        <v>12647</v>
      </c>
      <c r="I7289">
        <v>94</v>
      </c>
      <c r="J7289" t="s">
        <v>145</v>
      </c>
      <c r="K7289" t="s">
        <v>137</v>
      </c>
      <c r="L7289">
        <f>I7289*$Q$2/100/1000</f>
        <v>3.478E-4</v>
      </c>
    </row>
    <row r="7290" spans="1:12">
      <c r="A7290" s="118">
        <v>45261</v>
      </c>
      <c r="B7290" t="s">
        <v>12652</v>
      </c>
      <c r="C7290" t="s">
        <v>12651</v>
      </c>
      <c r="D7290" t="s">
        <v>12685</v>
      </c>
      <c r="E7290" t="s">
        <v>12684</v>
      </c>
      <c r="F7290">
        <v>101025387</v>
      </c>
      <c r="G7290" t="s">
        <v>12673</v>
      </c>
      <c r="H7290" t="s">
        <v>12647</v>
      </c>
      <c r="I7290">
        <v>94</v>
      </c>
      <c r="J7290" t="s">
        <v>145</v>
      </c>
      <c r="K7290" t="s">
        <v>137</v>
      </c>
      <c r="L7290">
        <f>I7290*$Q$2/100/1000</f>
        <v>3.478E-4</v>
      </c>
    </row>
    <row r="7291" spans="1:12">
      <c r="A7291" s="118">
        <v>45108</v>
      </c>
      <c r="B7291" t="s">
        <v>574</v>
      </c>
      <c r="C7291" t="s">
        <v>573</v>
      </c>
      <c r="D7291" t="s">
        <v>3315</v>
      </c>
      <c r="E7291" t="s">
        <v>12683</v>
      </c>
      <c r="F7291">
        <v>57205719</v>
      </c>
      <c r="G7291" t="s">
        <v>586</v>
      </c>
      <c r="H7291" t="s">
        <v>569</v>
      </c>
      <c r="I7291">
        <v>298</v>
      </c>
      <c r="J7291" t="s">
        <v>145</v>
      </c>
      <c r="K7291" t="s">
        <v>137</v>
      </c>
      <c r="L7291">
        <f>I7291*$Q$2/100/1000</f>
        <v>1.1026E-3</v>
      </c>
    </row>
    <row r="7292" spans="1:12">
      <c r="A7292" s="118">
        <v>45261</v>
      </c>
      <c r="B7292" t="s">
        <v>12652</v>
      </c>
      <c r="C7292" t="s">
        <v>12651</v>
      </c>
      <c r="D7292" t="s">
        <v>12667</v>
      </c>
      <c r="E7292" t="s">
        <v>12682</v>
      </c>
      <c r="F7292">
        <v>57211998</v>
      </c>
      <c r="G7292" t="s">
        <v>12657</v>
      </c>
      <c r="H7292" t="s">
        <v>12647</v>
      </c>
      <c r="I7292">
        <v>94</v>
      </c>
      <c r="J7292" t="s">
        <v>145</v>
      </c>
      <c r="K7292" t="s">
        <v>137</v>
      </c>
      <c r="L7292">
        <f>I7292*$Q$2/100/1000</f>
        <v>3.478E-4</v>
      </c>
    </row>
    <row r="7293" spans="1:12">
      <c r="A7293" s="118">
        <v>45261</v>
      </c>
      <c r="B7293" t="s">
        <v>12652</v>
      </c>
      <c r="C7293" t="s">
        <v>12651</v>
      </c>
      <c r="D7293" t="s">
        <v>12672</v>
      </c>
      <c r="E7293" t="s">
        <v>12681</v>
      </c>
      <c r="F7293">
        <v>57253641</v>
      </c>
      <c r="G7293" t="s">
        <v>12680</v>
      </c>
      <c r="H7293" t="s">
        <v>12647</v>
      </c>
      <c r="I7293">
        <v>94</v>
      </c>
      <c r="J7293" t="s">
        <v>145</v>
      </c>
      <c r="K7293" t="s">
        <v>137</v>
      </c>
      <c r="L7293">
        <f>I7293*$Q$2/100/1000</f>
        <v>3.478E-4</v>
      </c>
    </row>
    <row r="7294" spans="1:12">
      <c r="A7294" s="118">
        <v>45261</v>
      </c>
      <c r="B7294" t="s">
        <v>12652</v>
      </c>
      <c r="C7294" t="s">
        <v>12651</v>
      </c>
      <c r="D7294" t="s">
        <v>12667</v>
      </c>
      <c r="E7294" t="s">
        <v>12679</v>
      </c>
      <c r="F7294">
        <v>57208525</v>
      </c>
      <c r="G7294" t="s">
        <v>12678</v>
      </c>
      <c r="H7294" t="s">
        <v>12647</v>
      </c>
      <c r="I7294">
        <v>94</v>
      </c>
      <c r="J7294" t="s">
        <v>145</v>
      </c>
      <c r="K7294" t="s">
        <v>137</v>
      </c>
      <c r="L7294">
        <f>I7294*$Q$2/100/1000</f>
        <v>3.478E-4</v>
      </c>
    </row>
    <row r="7295" spans="1:12">
      <c r="A7295" s="118">
        <v>45261</v>
      </c>
      <c r="B7295" t="s">
        <v>12652</v>
      </c>
      <c r="C7295" t="s">
        <v>12651</v>
      </c>
      <c r="D7295" t="s">
        <v>12677</v>
      </c>
      <c r="E7295" t="s">
        <v>12676</v>
      </c>
      <c r="F7295">
        <v>101017975</v>
      </c>
      <c r="G7295" t="s">
        <v>12675</v>
      </c>
      <c r="H7295" t="s">
        <v>12647</v>
      </c>
      <c r="I7295">
        <v>94</v>
      </c>
      <c r="J7295" t="s">
        <v>145</v>
      </c>
      <c r="K7295" t="s">
        <v>137</v>
      </c>
      <c r="L7295">
        <f>I7295*$Q$2/100/1000</f>
        <v>3.478E-4</v>
      </c>
    </row>
    <row r="7296" spans="1:12">
      <c r="A7296" s="118">
        <v>45261</v>
      </c>
      <c r="B7296" t="s">
        <v>12652</v>
      </c>
      <c r="C7296" t="s">
        <v>12651</v>
      </c>
      <c r="D7296" t="s">
        <v>12672</v>
      </c>
      <c r="E7296" t="s">
        <v>12674</v>
      </c>
      <c r="F7296">
        <v>101025387</v>
      </c>
      <c r="G7296" t="s">
        <v>12673</v>
      </c>
      <c r="H7296" t="s">
        <v>12647</v>
      </c>
      <c r="I7296">
        <v>94</v>
      </c>
      <c r="J7296" t="s">
        <v>145</v>
      </c>
      <c r="K7296" t="s">
        <v>137</v>
      </c>
      <c r="L7296">
        <f>I7296*$Q$2/100/1000</f>
        <v>3.478E-4</v>
      </c>
    </row>
    <row r="7297" spans="1:12">
      <c r="A7297" s="118">
        <v>45261</v>
      </c>
      <c r="B7297" t="s">
        <v>12652</v>
      </c>
      <c r="C7297" t="s">
        <v>12651</v>
      </c>
      <c r="D7297" t="s">
        <v>12672</v>
      </c>
      <c r="E7297" t="s">
        <v>12671</v>
      </c>
      <c r="F7297">
        <v>57204530</v>
      </c>
      <c r="G7297" t="s">
        <v>12670</v>
      </c>
      <c r="H7297" t="s">
        <v>12647</v>
      </c>
      <c r="I7297">
        <v>94</v>
      </c>
      <c r="J7297" t="s">
        <v>145</v>
      </c>
      <c r="K7297" t="s">
        <v>137</v>
      </c>
      <c r="L7297">
        <f>I7297*$Q$2/100/1000</f>
        <v>3.478E-4</v>
      </c>
    </row>
    <row r="7298" spans="1:12">
      <c r="A7298" s="118">
        <v>45261</v>
      </c>
      <c r="B7298" t="s">
        <v>12652</v>
      </c>
      <c r="C7298" t="s">
        <v>12651</v>
      </c>
      <c r="D7298" t="s">
        <v>12667</v>
      </c>
      <c r="E7298" t="s">
        <v>12669</v>
      </c>
      <c r="F7298">
        <v>57203391</v>
      </c>
      <c r="G7298" t="s">
        <v>12668</v>
      </c>
      <c r="H7298" t="s">
        <v>12647</v>
      </c>
      <c r="I7298">
        <v>94</v>
      </c>
      <c r="J7298" t="s">
        <v>145</v>
      </c>
      <c r="K7298" t="s">
        <v>137</v>
      </c>
      <c r="L7298">
        <f>I7298*$Q$2/100/1000</f>
        <v>3.478E-4</v>
      </c>
    </row>
    <row r="7299" spans="1:12">
      <c r="A7299" s="118">
        <v>45261</v>
      </c>
      <c r="B7299" t="s">
        <v>12652</v>
      </c>
      <c r="C7299" t="s">
        <v>12651</v>
      </c>
      <c r="D7299" t="s">
        <v>12667</v>
      </c>
      <c r="E7299" t="s">
        <v>12666</v>
      </c>
      <c r="F7299">
        <v>57211998</v>
      </c>
      <c r="G7299" t="s">
        <v>12657</v>
      </c>
      <c r="H7299" t="s">
        <v>12647</v>
      </c>
      <c r="I7299">
        <v>94</v>
      </c>
      <c r="J7299" t="s">
        <v>145</v>
      </c>
      <c r="K7299" t="s">
        <v>137</v>
      </c>
      <c r="L7299">
        <f>I7299*$Q$2/100/1000</f>
        <v>3.478E-4</v>
      </c>
    </row>
    <row r="7300" spans="1:12">
      <c r="A7300" s="118">
        <v>45261</v>
      </c>
      <c r="B7300" t="s">
        <v>12652</v>
      </c>
      <c r="C7300" t="s">
        <v>12651</v>
      </c>
      <c r="D7300" t="s">
        <v>12665</v>
      </c>
      <c r="E7300" t="s">
        <v>12664</v>
      </c>
      <c r="F7300">
        <v>101034161</v>
      </c>
      <c r="G7300" t="s">
        <v>12663</v>
      </c>
      <c r="H7300" t="s">
        <v>12647</v>
      </c>
      <c r="I7300">
        <v>94</v>
      </c>
      <c r="J7300" t="s">
        <v>145</v>
      </c>
      <c r="K7300" t="s">
        <v>137</v>
      </c>
      <c r="L7300">
        <f>I7300*$Q$2/100/1000</f>
        <v>3.478E-4</v>
      </c>
    </row>
    <row r="7301" spans="1:12">
      <c r="A7301" s="118">
        <v>45261</v>
      </c>
      <c r="B7301" t="s">
        <v>12652</v>
      </c>
      <c r="C7301" t="s">
        <v>12651</v>
      </c>
      <c r="D7301" t="s">
        <v>12662</v>
      </c>
      <c r="E7301" t="s">
        <v>12661</v>
      </c>
      <c r="F7301">
        <v>51207710</v>
      </c>
      <c r="G7301" t="s">
        <v>12660</v>
      </c>
      <c r="H7301" t="s">
        <v>12647</v>
      </c>
      <c r="I7301">
        <v>94</v>
      </c>
      <c r="J7301" t="s">
        <v>145</v>
      </c>
      <c r="K7301" t="s">
        <v>137</v>
      </c>
      <c r="L7301">
        <f>I7301*$Q$2/100/1000</f>
        <v>3.478E-4</v>
      </c>
    </row>
    <row r="7302" spans="1:12">
      <c r="A7302" s="118">
        <v>45261</v>
      </c>
      <c r="B7302" t="s">
        <v>12652</v>
      </c>
      <c r="C7302" t="s">
        <v>12651</v>
      </c>
      <c r="D7302" t="s">
        <v>12659</v>
      </c>
      <c r="E7302" t="s">
        <v>12658</v>
      </c>
      <c r="F7302">
        <v>57211998</v>
      </c>
      <c r="G7302" t="s">
        <v>12657</v>
      </c>
      <c r="H7302" t="s">
        <v>12647</v>
      </c>
      <c r="I7302">
        <v>94</v>
      </c>
      <c r="J7302" t="s">
        <v>145</v>
      </c>
      <c r="K7302" t="s">
        <v>137</v>
      </c>
      <c r="L7302">
        <f>I7302*$Q$2/100/1000</f>
        <v>3.478E-4</v>
      </c>
    </row>
    <row r="7303" spans="1:12">
      <c r="A7303" s="118">
        <v>45261</v>
      </c>
      <c r="B7303" t="s">
        <v>12652</v>
      </c>
      <c r="C7303" t="s">
        <v>12651</v>
      </c>
      <c r="D7303" t="s">
        <v>12656</v>
      </c>
      <c r="E7303" t="s">
        <v>12655</v>
      </c>
      <c r="F7303" t="s">
        <v>12654</v>
      </c>
      <c r="G7303" t="s">
        <v>12653</v>
      </c>
      <c r="H7303" t="s">
        <v>12647</v>
      </c>
      <c r="I7303">
        <v>94</v>
      </c>
      <c r="J7303" t="s">
        <v>145</v>
      </c>
      <c r="K7303" t="s">
        <v>137</v>
      </c>
      <c r="L7303">
        <f>I7303*$Q$2/100/1000</f>
        <v>3.478E-4</v>
      </c>
    </row>
    <row r="7304" spans="1:12">
      <c r="A7304" s="118">
        <v>45261</v>
      </c>
      <c r="B7304" t="s">
        <v>12652</v>
      </c>
      <c r="C7304" t="s">
        <v>12651</v>
      </c>
      <c r="D7304" t="s">
        <v>12650</v>
      </c>
      <c r="E7304" t="s">
        <v>12649</v>
      </c>
      <c r="F7304">
        <v>57207476</v>
      </c>
      <c r="G7304" t="s">
        <v>12648</v>
      </c>
      <c r="H7304" t="s">
        <v>12647</v>
      </c>
      <c r="I7304">
        <v>94</v>
      </c>
      <c r="J7304" t="s">
        <v>145</v>
      </c>
      <c r="K7304" t="s">
        <v>137</v>
      </c>
      <c r="L7304">
        <f>I7304*$Q$2/100/1000</f>
        <v>3.478E-4</v>
      </c>
    </row>
    <row r="7305" spans="1:12">
      <c r="A7305" s="118">
        <v>44927</v>
      </c>
      <c r="B7305" t="s">
        <v>12575</v>
      </c>
      <c r="C7305" t="s">
        <v>12574</v>
      </c>
      <c r="D7305" t="s">
        <v>12644</v>
      </c>
      <c r="E7305" t="s">
        <v>12646</v>
      </c>
      <c r="F7305">
        <v>101046796</v>
      </c>
      <c r="G7305" t="s">
        <v>12576</v>
      </c>
      <c r="H7305" t="s">
        <v>12570</v>
      </c>
      <c r="I7305">
        <v>95</v>
      </c>
      <c r="J7305" t="s">
        <v>145</v>
      </c>
      <c r="K7305" t="s">
        <v>137</v>
      </c>
      <c r="L7305">
        <f>I7305*$Q$2/100/1000</f>
        <v>3.5149999999999998E-4</v>
      </c>
    </row>
    <row r="7306" spans="1:12">
      <c r="A7306" s="118">
        <v>44927</v>
      </c>
      <c r="B7306" t="s">
        <v>12575</v>
      </c>
      <c r="C7306" t="s">
        <v>12574</v>
      </c>
      <c r="D7306" t="s">
        <v>12626</v>
      </c>
      <c r="E7306" t="s">
        <v>12645</v>
      </c>
      <c r="F7306">
        <v>101046796</v>
      </c>
      <c r="G7306" t="s">
        <v>12576</v>
      </c>
      <c r="H7306" t="s">
        <v>12570</v>
      </c>
      <c r="I7306">
        <v>95</v>
      </c>
      <c r="J7306" t="s">
        <v>145</v>
      </c>
      <c r="K7306" t="s">
        <v>137</v>
      </c>
      <c r="L7306">
        <f>I7306*$Q$2/100/1000</f>
        <v>3.5149999999999998E-4</v>
      </c>
    </row>
    <row r="7307" spans="1:12">
      <c r="A7307" s="118">
        <v>44958</v>
      </c>
      <c r="B7307" t="s">
        <v>12575</v>
      </c>
      <c r="C7307" t="s">
        <v>12574</v>
      </c>
      <c r="D7307" t="s">
        <v>12644</v>
      </c>
      <c r="E7307" t="s">
        <v>12643</v>
      </c>
      <c r="F7307">
        <v>101046797</v>
      </c>
      <c r="G7307" t="s">
        <v>12579</v>
      </c>
      <c r="H7307" t="s">
        <v>12570</v>
      </c>
      <c r="I7307">
        <v>95</v>
      </c>
      <c r="J7307" t="s">
        <v>145</v>
      </c>
      <c r="K7307" t="s">
        <v>137</v>
      </c>
      <c r="L7307">
        <f>I7307*$Q$2/100/1000</f>
        <v>3.5149999999999998E-4</v>
      </c>
    </row>
    <row r="7308" spans="1:12" ht="30">
      <c r="A7308" s="118">
        <v>44958</v>
      </c>
      <c r="B7308" t="s">
        <v>12575</v>
      </c>
      <c r="C7308" t="s">
        <v>12574</v>
      </c>
      <c r="D7308" t="s">
        <v>12626</v>
      </c>
      <c r="E7308" t="s">
        <v>12642</v>
      </c>
      <c r="F7308">
        <v>101029715</v>
      </c>
      <c r="G7308" s="126" t="s">
        <v>12624</v>
      </c>
      <c r="H7308" t="s">
        <v>12570</v>
      </c>
      <c r="I7308">
        <v>95</v>
      </c>
      <c r="J7308" t="s">
        <v>145</v>
      </c>
      <c r="K7308" t="s">
        <v>137</v>
      </c>
      <c r="L7308">
        <f>I7308*$Q$2/100/1000</f>
        <v>3.5149999999999998E-4</v>
      </c>
    </row>
    <row r="7309" spans="1:12" ht="30">
      <c r="A7309" s="118">
        <v>44986</v>
      </c>
      <c r="B7309" t="s">
        <v>12575</v>
      </c>
      <c r="C7309" t="s">
        <v>12574</v>
      </c>
      <c r="D7309" t="s">
        <v>12628</v>
      </c>
      <c r="E7309" t="s">
        <v>12641</v>
      </c>
      <c r="F7309">
        <v>101029715</v>
      </c>
      <c r="G7309" s="126" t="s">
        <v>12624</v>
      </c>
      <c r="H7309" t="s">
        <v>12570</v>
      </c>
      <c r="I7309">
        <v>95</v>
      </c>
      <c r="J7309" t="s">
        <v>145</v>
      </c>
      <c r="K7309" t="s">
        <v>137</v>
      </c>
      <c r="L7309">
        <f>I7309*$Q$2/100/1000</f>
        <v>3.5149999999999998E-4</v>
      </c>
    </row>
    <row r="7310" spans="1:12" ht="30">
      <c r="A7310" s="118">
        <v>45017</v>
      </c>
      <c r="B7310" t="s">
        <v>12575</v>
      </c>
      <c r="C7310" t="s">
        <v>12574</v>
      </c>
      <c r="D7310" t="s">
        <v>12626</v>
      </c>
      <c r="E7310" t="s">
        <v>12640</v>
      </c>
      <c r="F7310" s="119">
        <v>101029715</v>
      </c>
      <c r="G7310" s="126" t="s">
        <v>12624</v>
      </c>
      <c r="H7310" t="s">
        <v>12570</v>
      </c>
      <c r="I7310">
        <v>95</v>
      </c>
      <c r="J7310" t="s">
        <v>145</v>
      </c>
      <c r="K7310" t="s">
        <v>137</v>
      </c>
      <c r="L7310">
        <f>I7310*$Q$2/100/1000</f>
        <v>3.5149999999999998E-4</v>
      </c>
    </row>
    <row r="7311" spans="1:12">
      <c r="A7311" s="118">
        <v>45108</v>
      </c>
      <c r="B7311" t="s">
        <v>418</v>
      </c>
      <c r="C7311" t="s">
        <v>417</v>
      </c>
      <c r="D7311" t="s">
        <v>416</v>
      </c>
      <c r="E7311" t="s">
        <v>12639</v>
      </c>
      <c r="F7311" t="s">
        <v>414</v>
      </c>
      <c r="G7311" t="s">
        <v>413</v>
      </c>
      <c r="H7311" s="121" t="s">
        <v>412</v>
      </c>
      <c r="I7311">
        <v>1310</v>
      </c>
      <c r="J7311" t="s">
        <v>223</v>
      </c>
      <c r="K7311" t="s">
        <v>137</v>
      </c>
      <c r="L7311">
        <f>I7311*$Q$5/10/1000</f>
        <v>0.13319425000000001</v>
      </c>
    </row>
    <row r="7312" spans="1:12">
      <c r="A7312" s="118">
        <v>44958</v>
      </c>
      <c r="B7312" t="s">
        <v>443</v>
      </c>
      <c r="C7312" t="s">
        <v>442</v>
      </c>
      <c r="D7312" t="s">
        <v>12638</v>
      </c>
      <c r="E7312" t="s">
        <v>12637</v>
      </c>
      <c r="F7312">
        <v>10205710</v>
      </c>
      <c r="G7312" t="s">
        <v>12636</v>
      </c>
      <c r="H7312" s="122" t="s">
        <v>437</v>
      </c>
      <c r="I7312">
        <v>4725</v>
      </c>
      <c r="J7312" t="s">
        <v>199</v>
      </c>
      <c r="K7312" t="s">
        <v>198</v>
      </c>
      <c r="L7312">
        <f>I7312*$Q$4/25/1000</f>
        <v>0.33234727680000004</v>
      </c>
    </row>
    <row r="7313" spans="1:12">
      <c r="A7313" s="118">
        <v>45017</v>
      </c>
      <c r="B7313" t="s">
        <v>443</v>
      </c>
      <c r="C7313" t="s">
        <v>442</v>
      </c>
      <c r="D7313" t="s">
        <v>12635</v>
      </c>
      <c r="E7313" t="s">
        <v>12634</v>
      </c>
      <c r="F7313" s="119">
        <v>10205709</v>
      </c>
      <c r="G7313" t="s">
        <v>12633</v>
      </c>
      <c r="H7313" s="122" t="s">
        <v>437</v>
      </c>
      <c r="I7313">
        <v>4725</v>
      </c>
      <c r="J7313" t="s">
        <v>199</v>
      </c>
      <c r="K7313" t="s">
        <v>198</v>
      </c>
      <c r="L7313">
        <f>I7313*$Q$4/25/1000</f>
        <v>0.33234727680000004</v>
      </c>
    </row>
    <row r="7314" spans="1:12">
      <c r="A7314" s="118">
        <v>45017</v>
      </c>
      <c r="B7314" t="s">
        <v>443</v>
      </c>
      <c r="C7314" t="s">
        <v>442</v>
      </c>
      <c r="D7314" t="s">
        <v>12632</v>
      </c>
      <c r="E7314" t="s">
        <v>12631</v>
      </c>
      <c r="F7314" s="119">
        <v>2245005</v>
      </c>
      <c r="G7314" t="s">
        <v>12039</v>
      </c>
      <c r="H7314" s="122" t="s">
        <v>437</v>
      </c>
      <c r="I7314">
        <v>4725</v>
      </c>
      <c r="J7314" t="s">
        <v>199</v>
      </c>
      <c r="K7314" t="s">
        <v>198</v>
      </c>
      <c r="L7314">
        <f>I7314*$Q$4/25/1000</f>
        <v>0.33234727680000004</v>
      </c>
    </row>
    <row r="7315" spans="1:12">
      <c r="A7315" s="118">
        <v>45047</v>
      </c>
      <c r="B7315" t="s">
        <v>443</v>
      </c>
      <c r="C7315" t="s">
        <v>442</v>
      </c>
      <c r="D7315" t="s">
        <v>12630</v>
      </c>
      <c r="E7315" t="s">
        <v>12629</v>
      </c>
      <c r="F7315">
        <v>2245005</v>
      </c>
      <c r="G7315" t="s">
        <v>12039</v>
      </c>
      <c r="H7315" s="122" t="s">
        <v>437</v>
      </c>
      <c r="I7315">
        <v>4725</v>
      </c>
      <c r="J7315" t="s">
        <v>199</v>
      </c>
      <c r="K7315" t="s">
        <v>198</v>
      </c>
      <c r="L7315">
        <f>I7315*$Q$4/25/1000</f>
        <v>0.33234727680000004</v>
      </c>
    </row>
    <row r="7316" spans="1:12">
      <c r="A7316" s="118">
        <v>45017</v>
      </c>
      <c r="B7316" t="s">
        <v>12575</v>
      </c>
      <c r="C7316" t="s">
        <v>12574</v>
      </c>
      <c r="D7316" t="s">
        <v>12628</v>
      </c>
      <c r="E7316" t="s">
        <v>12627</v>
      </c>
      <c r="F7316" s="119">
        <v>101046797</v>
      </c>
      <c r="G7316" t="s">
        <v>12579</v>
      </c>
      <c r="H7316" t="s">
        <v>12570</v>
      </c>
      <c r="I7316">
        <v>95</v>
      </c>
      <c r="J7316" t="s">
        <v>145</v>
      </c>
      <c r="K7316" t="s">
        <v>137</v>
      </c>
      <c r="L7316">
        <f>I7316*$Q$2/100/1000</f>
        <v>3.5149999999999998E-4</v>
      </c>
    </row>
    <row r="7317" spans="1:12" ht="30">
      <c r="A7317" s="118">
        <v>45047</v>
      </c>
      <c r="B7317" t="s">
        <v>12575</v>
      </c>
      <c r="C7317" t="s">
        <v>12574</v>
      </c>
      <c r="D7317" t="s">
        <v>12626</v>
      </c>
      <c r="E7317" t="s">
        <v>12625</v>
      </c>
      <c r="F7317">
        <v>101029715</v>
      </c>
      <c r="G7317" s="126" t="s">
        <v>12624</v>
      </c>
      <c r="H7317" t="s">
        <v>12570</v>
      </c>
      <c r="I7317">
        <v>95</v>
      </c>
      <c r="J7317" t="s">
        <v>145</v>
      </c>
      <c r="K7317" t="s">
        <v>137</v>
      </c>
      <c r="L7317">
        <f>I7317*$Q$2/100/1000</f>
        <v>3.5149999999999998E-4</v>
      </c>
    </row>
    <row r="7318" spans="1:12">
      <c r="A7318" s="118">
        <v>45047</v>
      </c>
      <c r="B7318" t="s">
        <v>12575</v>
      </c>
      <c r="C7318" t="s">
        <v>12574</v>
      </c>
      <c r="D7318" t="s">
        <v>12605</v>
      </c>
      <c r="E7318" t="s">
        <v>12623</v>
      </c>
      <c r="F7318">
        <v>101046797</v>
      </c>
      <c r="G7318" t="s">
        <v>12579</v>
      </c>
      <c r="H7318" t="s">
        <v>12570</v>
      </c>
      <c r="I7318">
        <v>95</v>
      </c>
      <c r="J7318" t="s">
        <v>145</v>
      </c>
      <c r="K7318" t="s">
        <v>137</v>
      </c>
      <c r="L7318">
        <f>I7318*$Q$2/100/1000</f>
        <v>3.5149999999999998E-4</v>
      </c>
    </row>
    <row r="7319" spans="1:12">
      <c r="A7319" s="118">
        <v>45078</v>
      </c>
      <c r="B7319" t="s">
        <v>12575</v>
      </c>
      <c r="C7319" t="s">
        <v>12574</v>
      </c>
      <c r="D7319" t="s">
        <v>12582</v>
      </c>
      <c r="E7319" t="s">
        <v>12622</v>
      </c>
      <c r="F7319">
        <v>101046797</v>
      </c>
      <c r="G7319" t="s">
        <v>12579</v>
      </c>
      <c r="H7319" t="s">
        <v>12570</v>
      </c>
      <c r="I7319">
        <v>95</v>
      </c>
      <c r="J7319" t="s">
        <v>145</v>
      </c>
      <c r="K7319" t="s">
        <v>137</v>
      </c>
      <c r="L7319">
        <f>I7319*$Q$2/100/1000</f>
        <v>3.5149999999999998E-4</v>
      </c>
    </row>
    <row r="7320" spans="1:12">
      <c r="A7320" s="118">
        <v>45108</v>
      </c>
      <c r="B7320" t="s">
        <v>5342</v>
      </c>
      <c r="C7320" t="s">
        <v>5341</v>
      </c>
      <c r="D7320" t="s">
        <v>12621</v>
      </c>
      <c r="E7320" t="s">
        <v>12620</v>
      </c>
      <c r="F7320" t="s">
        <v>2481</v>
      </c>
      <c r="G7320" t="s">
        <v>2480</v>
      </c>
      <c r="H7320" t="s">
        <v>5336</v>
      </c>
      <c r="I7320">
        <v>49.6</v>
      </c>
      <c r="J7320" t="s">
        <v>223</v>
      </c>
      <c r="K7320" t="s">
        <v>137</v>
      </c>
      <c r="L7320">
        <f>I7320*$Q$5/1000</f>
        <v>5.0430800000000005E-2</v>
      </c>
    </row>
    <row r="7321" spans="1:12">
      <c r="A7321" s="118">
        <v>45108</v>
      </c>
      <c r="B7321" t="s">
        <v>12575</v>
      </c>
      <c r="C7321" t="s">
        <v>12574</v>
      </c>
      <c r="D7321" t="s">
        <v>12605</v>
      </c>
      <c r="E7321" t="s">
        <v>12619</v>
      </c>
      <c r="F7321">
        <v>101029715</v>
      </c>
      <c r="G7321" t="s">
        <v>12571</v>
      </c>
      <c r="H7321" t="s">
        <v>12570</v>
      </c>
      <c r="I7321">
        <v>95</v>
      </c>
      <c r="J7321" t="s">
        <v>145</v>
      </c>
      <c r="K7321" t="s">
        <v>137</v>
      </c>
      <c r="L7321">
        <f>I7321*$Q$2/100/1000</f>
        <v>3.5149999999999998E-4</v>
      </c>
    </row>
    <row r="7322" spans="1:12">
      <c r="A7322" s="118">
        <v>45108</v>
      </c>
      <c r="B7322" t="s">
        <v>180</v>
      </c>
      <c r="C7322" t="s">
        <v>179</v>
      </c>
      <c r="D7322" t="s">
        <v>12618</v>
      </c>
      <c r="E7322" t="s">
        <v>12617</v>
      </c>
      <c r="F7322" t="s">
        <v>10134</v>
      </c>
      <c r="G7322" t="s">
        <v>10133</v>
      </c>
      <c r="H7322" t="s">
        <v>174</v>
      </c>
      <c r="I7322">
        <v>3154</v>
      </c>
      <c r="J7322" t="s">
        <v>173</v>
      </c>
      <c r="K7322" t="s">
        <v>172</v>
      </c>
      <c r="L7322">
        <f>I7322*$Q$3/(1000/25)</f>
        <v>2.5295079999999999</v>
      </c>
    </row>
    <row r="7323" spans="1:12">
      <c r="A7323" s="118">
        <v>45108</v>
      </c>
      <c r="B7323" t="s">
        <v>12575</v>
      </c>
      <c r="C7323" t="s">
        <v>12574</v>
      </c>
      <c r="D7323" t="s">
        <v>12605</v>
      </c>
      <c r="E7323" t="s">
        <v>12616</v>
      </c>
      <c r="F7323">
        <v>101029715</v>
      </c>
      <c r="G7323" t="s">
        <v>12571</v>
      </c>
      <c r="H7323" t="s">
        <v>12570</v>
      </c>
      <c r="I7323">
        <v>95</v>
      </c>
      <c r="J7323" t="s">
        <v>145</v>
      </c>
      <c r="K7323" t="s">
        <v>137</v>
      </c>
      <c r="L7323">
        <f>I7323*$Q$2/100/1000</f>
        <v>3.5149999999999998E-4</v>
      </c>
    </row>
    <row r="7324" spans="1:12">
      <c r="A7324" s="118">
        <v>45108</v>
      </c>
      <c r="B7324" t="s">
        <v>12575</v>
      </c>
      <c r="C7324" t="s">
        <v>12574</v>
      </c>
      <c r="D7324" t="s">
        <v>12605</v>
      </c>
      <c r="E7324" t="s">
        <v>12615</v>
      </c>
      <c r="F7324">
        <v>101029715</v>
      </c>
      <c r="G7324" t="s">
        <v>12571</v>
      </c>
      <c r="H7324" t="s">
        <v>12570</v>
      </c>
      <c r="I7324">
        <v>95</v>
      </c>
      <c r="J7324" t="s">
        <v>145</v>
      </c>
      <c r="K7324" t="s">
        <v>137</v>
      </c>
      <c r="L7324">
        <f>I7324*$Q$2/100/1000</f>
        <v>3.5149999999999998E-4</v>
      </c>
    </row>
    <row r="7325" spans="1:12">
      <c r="A7325" s="118">
        <v>45108</v>
      </c>
      <c r="B7325" t="s">
        <v>365</v>
      </c>
      <c r="C7325" t="s">
        <v>364</v>
      </c>
      <c r="D7325" t="s">
        <v>12614</v>
      </c>
      <c r="E7325" t="s">
        <v>12613</v>
      </c>
      <c r="F7325" t="s">
        <v>384</v>
      </c>
      <c r="G7325" t="s">
        <v>383</v>
      </c>
      <c r="H7325" t="s">
        <v>359</v>
      </c>
      <c r="I7325">
        <v>144</v>
      </c>
      <c r="J7325" t="s">
        <v>138</v>
      </c>
      <c r="K7325" t="s">
        <v>137</v>
      </c>
      <c r="L7325">
        <f>I7325*$Q$2/1000</f>
        <v>5.3280000000000001E-2</v>
      </c>
    </row>
    <row r="7326" spans="1:12">
      <c r="A7326" s="118">
        <v>45108</v>
      </c>
      <c r="B7326" t="s">
        <v>365</v>
      </c>
      <c r="C7326" t="s">
        <v>364</v>
      </c>
      <c r="D7326" t="s">
        <v>1391</v>
      </c>
      <c r="E7326" t="s">
        <v>12612</v>
      </c>
      <c r="F7326" t="s">
        <v>384</v>
      </c>
      <c r="G7326" t="s">
        <v>383</v>
      </c>
      <c r="H7326" t="s">
        <v>359</v>
      </c>
      <c r="I7326">
        <v>144</v>
      </c>
      <c r="J7326" t="s">
        <v>138</v>
      </c>
      <c r="K7326" t="s">
        <v>137</v>
      </c>
      <c r="L7326">
        <f>I7326*$Q$2/1000</f>
        <v>5.3280000000000001E-2</v>
      </c>
    </row>
    <row r="7327" spans="1:12">
      <c r="A7327" s="118">
        <v>45108</v>
      </c>
      <c r="B7327" t="s">
        <v>365</v>
      </c>
      <c r="C7327" t="s">
        <v>364</v>
      </c>
      <c r="D7327" t="s">
        <v>5646</v>
      </c>
      <c r="E7327" t="s">
        <v>12611</v>
      </c>
      <c r="F7327" t="s">
        <v>388</v>
      </c>
      <c r="G7327" t="s">
        <v>387</v>
      </c>
      <c r="H7327" t="s">
        <v>359</v>
      </c>
      <c r="I7327">
        <v>144</v>
      </c>
      <c r="J7327" t="s">
        <v>138</v>
      </c>
      <c r="K7327" t="s">
        <v>137</v>
      </c>
      <c r="L7327">
        <f>I7327*$Q$2/1000</f>
        <v>5.3280000000000001E-2</v>
      </c>
    </row>
    <row r="7328" spans="1:12">
      <c r="A7328" s="118">
        <v>45139</v>
      </c>
      <c r="B7328" t="s">
        <v>12575</v>
      </c>
      <c r="C7328" t="s">
        <v>12574</v>
      </c>
      <c r="D7328" t="s">
        <v>12594</v>
      </c>
      <c r="E7328" t="s">
        <v>12610</v>
      </c>
      <c r="F7328" s="119">
        <v>101046797</v>
      </c>
      <c r="G7328" t="s">
        <v>12579</v>
      </c>
      <c r="H7328" t="s">
        <v>12570</v>
      </c>
      <c r="I7328">
        <v>95</v>
      </c>
      <c r="J7328" t="s">
        <v>145</v>
      </c>
      <c r="K7328" t="s">
        <v>137</v>
      </c>
      <c r="L7328">
        <f>I7328*$Q$2/100/1000</f>
        <v>3.5149999999999998E-4</v>
      </c>
    </row>
    <row r="7329" spans="1:12">
      <c r="A7329" s="118">
        <v>45139</v>
      </c>
      <c r="B7329" t="s">
        <v>12575</v>
      </c>
      <c r="C7329" t="s">
        <v>12574</v>
      </c>
      <c r="D7329" t="s">
        <v>12584</v>
      </c>
      <c r="E7329" t="s">
        <v>12609</v>
      </c>
      <c r="F7329" s="119">
        <v>101046797</v>
      </c>
      <c r="G7329" t="s">
        <v>12579</v>
      </c>
      <c r="H7329" t="s">
        <v>12570</v>
      </c>
      <c r="I7329">
        <v>95</v>
      </c>
      <c r="J7329" t="s">
        <v>145</v>
      </c>
      <c r="K7329" t="s">
        <v>137</v>
      </c>
      <c r="L7329">
        <f>I7329*$Q$2/100/1000</f>
        <v>3.5149999999999998E-4</v>
      </c>
    </row>
    <row r="7330" spans="1:12">
      <c r="A7330" s="118">
        <v>45139</v>
      </c>
      <c r="B7330" t="s">
        <v>12575</v>
      </c>
      <c r="C7330" t="s">
        <v>12574</v>
      </c>
      <c r="D7330" t="s">
        <v>12588</v>
      </c>
      <c r="E7330" t="s">
        <v>12608</v>
      </c>
      <c r="F7330" s="119">
        <v>101046797</v>
      </c>
      <c r="G7330" t="s">
        <v>12579</v>
      </c>
      <c r="H7330" t="s">
        <v>12570</v>
      </c>
      <c r="I7330">
        <v>95</v>
      </c>
      <c r="J7330" t="s">
        <v>145</v>
      </c>
      <c r="K7330" t="s">
        <v>137</v>
      </c>
      <c r="L7330">
        <f>I7330*$Q$2/100/1000</f>
        <v>3.5149999999999998E-4</v>
      </c>
    </row>
    <row r="7331" spans="1:12">
      <c r="A7331" s="118">
        <v>45139</v>
      </c>
      <c r="B7331" t="s">
        <v>12575</v>
      </c>
      <c r="C7331" t="s">
        <v>12574</v>
      </c>
      <c r="D7331" t="s">
        <v>12607</v>
      </c>
      <c r="E7331" t="s">
        <v>12606</v>
      </c>
      <c r="F7331" s="119">
        <v>101046796</v>
      </c>
      <c r="G7331" t="s">
        <v>12576</v>
      </c>
      <c r="H7331" t="s">
        <v>12570</v>
      </c>
      <c r="I7331">
        <v>95</v>
      </c>
      <c r="J7331" t="s">
        <v>145</v>
      </c>
      <c r="K7331" t="s">
        <v>137</v>
      </c>
      <c r="L7331">
        <f>I7331*$Q$2/100/1000</f>
        <v>3.5149999999999998E-4</v>
      </c>
    </row>
    <row r="7332" spans="1:12">
      <c r="A7332" s="118">
        <v>45139</v>
      </c>
      <c r="B7332" t="s">
        <v>12575</v>
      </c>
      <c r="C7332" t="s">
        <v>12574</v>
      </c>
      <c r="D7332" t="s">
        <v>12605</v>
      </c>
      <c r="E7332" t="s">
        <v>12604</v>
      </c>
      <c r="F7332" s="119">
        <v>101029715</v>
      </c>
      <c r="G7332" t="s">
        <v>12571</v>
      </c>
      <c r="H7332" t="s">
        <v>12570</v>
      </c>
      <c r="I7332">
        <v>95</v>
      </c>
      <c r="J7332" t="s">
        <v>145</v>
      </c>
      <c r="K7332" t="s">
        <v>137</v>
      </c>
      <c r="L7332">
        <f>I7332*$Q$2/100/1000</f>
        <v>3.5149999999999998E-4</v>
      </c>
    </row>
    <row r="7333" spans="1:12">
      <c r="A7333" s="118">
        <v>45170</v>
      </c>
      <c r="B7333" t="s">
        <v>12575</v>
      </c>
      <c r="C7333" t="s">
        <v>12574</v>
      </c>
      <c r="D7333" t="s">
        <v>12584</v>
      </c>
      <c r="E7333" t="s">
        <v>12603</v>
      </c>
      <c r="F7333">
        <v>101046796</v>
      </c>
      <c r="G7333" t="s">
        <v>12576</v>
      </c>
      <c r="H7333" t="s">
        <v>12570</v>
      </c>
      <c r="I7333">
        <v>95</v>
      </c>
      <c r="J7333" t="s">
        <v>145</v>
      </c>
      <c r="K7333" t="s">
        <v>137</v>
      </c>
      <c r="L7333">
        <f>I7333*$Q$2/100/1000</f>
        <v>3.5149999999999998E-4</v>
      </c>
    </row>
    <row r="7334" spans="1:12">
      <c r="A7334" s="118">
        <v>45170</v>
      </c>
      <c r="B7334" t="s">
        <v>12575</v>
      </c>
      <c r="C7334" t="s">
        <v>12574</v>
      </c>
      <c r="D7334" t="s">
        <v>12602</v>
      </c>
      <c r="E7334" t="s">
        <v>12601</v>
      </c>
      <c r="F7334">
        <v>101046796</v>
      </c>
      <c r="G7334" t="s">
        <v>12576</v>
      </c>
      <c r="H7334" t="s">
        <v>12570</v>
      </c>
      <c r="I7334">
        <v>95</v>
      </c>
      <c r="J7334" t="s">
        <v>145</v>
      </c>
      <c r="K7334" t="s">
        <v>137</v>
      </c>
      <c r="L7334">
        <f>I7334*$Q$2/100/1000</f>
        <v>3.5149999999999998E-4</v>
      </c>
    </row>
    <row r="7335" spans="1:12">
      <c r="A7335" s="118">
        <v>45108</v>
      </c>
      <c r="B7335" t="s">
        <v>574</v>
      </c>
      <c r="C7335" t="s">
        <v>573</v>
      </c>
      <c r="D7335" t="s">
        <v>2730</v>
      </c>
      <c r="E7335" t="s">
        <v>12600</v>
      </c>
      <c r="F7335">
        <v>5745131</v>
      </c>
      <c r="G7335" t="s">
        <v>9788</v>
      </c>
      <c r="H7335" t="s">
        <v>569</v>
      </c>
      <c r="I7335">
        <v>298</v>
      </c>
      <c r="J7335" t="s">
        <v>145</v>
      </c>
      <c r="K7335" t="s">
        <v>137</v>
      </c>
      <c r="L7335">
        <f>I7335*$Q$2/100/1000</f>
        <v>1.1026E-3</v>
      </c>
    </row>
    <row r="7336" spans="1:12">
      <c r="A7336" s="118">
        <v>45200</v>
      </c>
      <c r="B7336" t="s">
        <v>12575</v>
      </c>
      <c r="C7336" t="s">
        <v>12574</v>
      </c>
      <c r="D7336" t="s">
        <v>12599</v>
      </c>
      <c r="E7336" t="s">
        <v>12598</v>
      </c>
      <c r="F7336">
        <v>101029715</v>
      </c>
      <c r="G7336" t="s">
        <v>12571</v>
      </c>
      <c r="H7336" t="s">
        <v>12570</v>
      </c>
      <c r="I7336">
        <v>95</v>
      </c>
      <c r="J7336" t="s">
        <v>145</v>
      </c>
      <c r="K7336" t="s">
        <v>137</v>
      </c>
      <c r="L7336">
        <f>I7336*$Q$2/100/1000</f>
        <v>3.5149999999999998E-4</v>
      </c>
    </row>
    <row r="7337" spans="1:12">
      <c r="A7337" s="118">
        <v>45200</v>
      </c>
      <c r="B7337" t="s">
        <v>12575</v>
      </c>
      <c r="C7337" t="s">
        <v>12574</v>
      </c>
      <c r="D7337" t="s">
        <v>12588</v>
      </c>
      <c r="E7337" t="s">
        <v>12597</v>
      </c>
      <c r="F7337">
        <v>101046797</v>
      </c>
      <c r="G7337" t="s">
        <v>12579</v>
      </c>
      <c r="H7337" t="s">
        <v>12570</v>
      </c>
      <c r="I7337">
        <v>95</v>
      </c>
      <c r="J7337" t="s">
        <v>145</v>
      </c>
      <c r="K7337" t="s">
        <v>137</v>
      </c>
      <c r="L7337">
        <f>I7337*$Q$2/100/1000</f>
        <v>3.5149999999999998E-4</v>
      </c>
    </row>
    <row r="7338" spans="1:12">
      <c r="A7338" s="118">
        <v>45200</v>
      </c>
      <c r="B7338" t="s">
        <v>12575</v>
      </c>
      <c r="C7338" t="s">
        <v>12574</v>
      </c>
      <c r="D7338" t="s">
        <v>12573</v>
      </c>
      <c r="E7338" t="s">
        <v>12596</v>
      </c>
      <c r="F7338">
        <v>101029715</v>
      </c>
      <c r="G7338" t="s">
        <v>12571</v>
      </c>
      <c r="H7338" t="s">
        <v>12570</v>
      </c>
      <c r="I7338">
        <v>95</v>
      </c>
      <c r="J7338" t="s">
        <v>145</v>
      </c>
      <c r="K7338" t="s">
        <v>137</v>
      </c>
      <c r="L7338">
        <f>I7338*$Q$2/100/1000</f>
        <v>3.5149999999999998E-4</v>
      </c>
    </row>
    <row r="7339" spans="1:12">
      <c r="A7339" s="118">
        <v>45200</v>
      </c>
      <c r="B7339" t="s">
        <v>12575</v>
      </c>
      <c r="C7339" t="s">
        <v>12574</v>
      </c>
      <c r="D7339" t="s">
        <v>12584</v>
      </c>
      <c r="E7339" t="s">
        <v>12595</v>
      </c>
      <c r="F7339">
        <v>101029715</v>
      </c>
      <c r="G7339" t="s">
        <v>12571</v>
      </c>
      <c r="H7339" t="s">
        <v>12570</v>
      </c>
      <c r="I7339">
        <v>95</v>
      </c>
      <c r="J7339" t="s">
        <v>145</v>
      </c>
      <c r="K7339" t="s">
        <v>137</v>
      </c>
      <c r="L7339">
        <f>I7339*$Q$2/100/1000</f>
        <v>3.5149999999999998E-4</v>
      </c>
    </row>
    <row r="7340" spans="1:12">
      <c r="A7340" s="118">
        <v>45231</v>
      </c>
      <c r="B7340" t="s">
        <v>12575</v>
      </c>
      <c r="C7340" t="s">
        <v>12574</v>
      </c>
      <c r="D7340" t="s">
        <v>12594</v>
      </c>
      <c r="E7340" t="s">
        <v>12593</v>
      </c>
      <c r="F7340">
        <v>101046797</v>
      </c>
      <c r="G7340" t="s">
        <v>12579</v>
      </c>
      <c r="H7340" t="s">
        <v>12570</v>
      </c>
      <c r="I7340">
        <v>95</v>
      </c>
      <c r="J7340" t="s">
        <v>145</v>
      </c>
      <c r="K7340" t="s">
        <v>137</v>
      </c>
      <c r="L7340">
        <f>I7340*$Q$2/100/1000</f>
        <v>3.5149999999999998E-4</v>
      </c>
    </row>
    <row r="7341" spans="1:12">
      <c r="A7341" s="118">
        <v>45108</v>
      </c>
      <c r="B7341" t="s">
        <v>460</v>
      </c>
      <c r="C7341" t="s">
        <v>459</v>
      </c>
      <c r="D7341" t="s">
        <v>12592</v>
      </c>
      <c r="E7341" t="s">
        <v>12591</v>
      </c>
      <c r="F7341">
        <v>101027741</v>
      </c>
      <c r="G7341" t="s">
        <v>754</v>
      </c>
      <c r="H7341" t="s">
        <v>455</v>
      </c>
      <c r="I7341">
        <v>103.6</v>
      </c>
      <c r="J7341" t="s">
        <v>145</v>
      </c>
      <c r="K7341" t="s">
        <v>137</v>
      </c>
      <c r="L7341">
        <f>I7341*$Q$2/100/1000</f>
        <v>3.8331999999999998E-4</v>
      </c>
    </row>
    <row r="7342" spans="1:12">
      <c r="A7342" s="118">
        <v>45108</v>
      </c>
      <c r="B7342" t="s">
        <v>460</v>
      </c>
      <c r="C7342" t="s">
        <v>459</v>
      </c>
      <c r="D7342" t="s">
        <v>12590</v>
      </c>
      <c r="E7342" t="s">
        <v>12589</v>
      </c>
      <c r="F7342">
        <v>5545000</v>
      </c>
      <c r="G7342" t="s">
        <v>12124</v>
      </c>
      <c r="H7342" t="s">
        <v>455</v>
      </c>
      <c r="I7342">
        <v>103.6</v>
      </c>
      <c r="J7342" t="s">
        <v>145</v>
      </c>
      <c r="K7342" t="s">
        <v>137</v>
      </c>
      <c r="L7342">
        <f>I7342*$Q$2/100/1000</f>
        <v>3.8331999999999998E-4</v>
      </c>
    </row>
    <row r="7343" spans="1:12">
      <c r="A7343" s="118">
        <v>45231</v>
      </c>
      <c r="B7343" t="s">
        <v>12575</v>
      </c>
      <c r="C7343" t="s">
        <v>12574</v>
      </c>
      <c r="D7343" t="s">
        <v>12588</v>
      </c>
      <c r="E7343" t="s">
        <v>12587</v>
      </c>
      <c r="F7343">
        <v>101046797</v>
      </c>
      <c r="G7343" t="s">
        <v>12579</v>
      </c>
      <c r="H7343" t="s">
        <v>12570</v>
      </c>
      <c r="I7343">
        <v>95</v>
      </c>
      <c r="J7343" t="s">
        <v>145</v>
      </c>
      <c r="K7343" t="s">
        <v>137</v>
      </c>
      <c r="L7343">
        <f>I7343*$Q$2/100/1000</f>
        <v>3.5149999999999998E-4</v>
      </c>
    </row>
    <row r="7344" spans="1:12">
      <c r="A7344" s="118">
        <v>45231</v>
      </c>
      <c r="B7344" t="s">
        <v>12575</v>
      </c>
      <c r="C7344" t="s">
        <v>12574</v>
      </c>
      <c r="D7344" t="s">
        <v>12586</v>
      </c>
      <c r="E7344" t="s">
        <v>12585</v>
      </c>
      <c r="F7344">
        <v>101046796</v>
      </c>
      <c r="G7344" t="s">
        <v>12576</v>
      </c>
      <c r="H7344" t="s">
        <v>12570</v>
      </c>
      <c r="I7344">
        <v>95</v>
      </c>
      <c r="J7344" t="s">
        <v>145</v>
      </c>
      <c r="K7344" t="s">
        <v>137</v>
      </c>
      <c r="L7344">
        <f>I7344*$Q$2/100/1000</f>
        <v>3.5149999999999998E-4</v>
      </c>
    </row>
    <row r="7345" spans="1:12">
      <c r="A7345" s="118">
        <v>45261</v>
      </c>
      <c r="B7345" t="s">
        <v>12575</v>
      </c>
      <c r="C7345" t="s">
        <v>12574</v>
      </c>
      <c r="D7345" t="s">
        <v>12584</v>
      </c>
      <c r="E7345" t="s">
        <v>12583</v>
      </c>
      <c r="F7345">
        <v>101029715</v>
      </c>
      <c r="G7345" t="s">
        <v>12571</v>
      </c>
      <c r="H7345" t="s">
        <v>12570</v>
      </c>
      <c r="I7345">
        <v>95</v>
      </c>
      <c r="J7345" t="s">
        <v>145</v>
      </c>
      <c r="K7345" t="s">
        <v>137</v>
      </c>
      <c r="L7345">
        <f>I7345*$Q$2/100/1000</f>
        <v>3.5149999999999998E-4</v>
      </c>
    </row>
    <row r="7346" spans="1:12">
      <c r="A7346" s="118">
        <v>45261</v>
      </c>
      <c r="B7346" t="s">
        <v>12575</v>
      </c>
      <c r="C7346" t="s">
        <v>12574</v>
      </c>
      <c r="D7346" t="s">
        <v>12582</v>
      </c>
      <c r="E7346" t="s">
        <v>12581</v>
      </c>
      <c r="F7346">
        <v>101029715</v>
      </c>
      <c r="G7346" t="s">
        <v>12571</v>
      </c>
      <c r="H7346" t="s">
        <v>12570</v>
      </c>
      <c r="I7346">
        <v>95</v>
      </c>
      <c r="J7346" t="s">
        <v>145</v>
      </c>
      <c r="K7346" t="s">
        <v>137</v>
      </c>
      <c r="L7346">
        <f>I7346*$Q$2/100/1000</f>
        <v>3.5149999999999998E-4</v>
      </c>
    </row>
    <row r="7347" spans="1:12">
      <c r="A7347" s="118">
        <v>45261</v>
      </c>
      <c r="B7347" t="s">
        <v>12575</v>
      </c>
      <c r="C7347" t="s">
        <v>12574</v>
      </c>
      <c r="D7347" t="s">
        <v>12573</v>
      </c>
      <c r="E7347" t="s">
        <v>12580</v>
      </c>
      <c r="F7347">
        <v>101046797</v>
      </c>
      <c r="G7347" t="s">
        <v>12579</v>
      </c>
      <c r="H7347" t="s">
        <v>12570</v>
      </c>
      <c r="I7347">
        <v>95</v>
      </c>
      <c r="J7347" t="s">
        <v>145</v>
      </c>
      <c r="K7347" t="s">
        <v>137</v>
      </c>
      <c r="L7347">
        <f>I7347*$Q$2/100/1000</f>
        <v>3.5149999999999998E-4</v>
      </c>
    </row>
    <row r="7348" spans="1:12">
      <c r="A7348" s="118">
        <v>45261</v>
      </c>
      <c r="B7348" t="s">
        <v>12575</v>
      </c>
      <c r="C7348" t="s">
        <v>12574</v>
      </c>
      <c r="D7348" t="s">
        <v>12578</v>
      </c>
      <c r="E7348" t="s">
        <v>12577</v>
      </c>
      <c r="F7348">
        <v>101046796</v>
      </c>
      <c r="G7348" t="s">
        <v>12576</v>
      </c>
      <c r="H7348" t="s">
        <v>12570</v>
      </c>
      <c r="I7348">
        <v>95</v>
      </c>
      <c r="J7348" t="s">
        <v>145</v>
      </c>
      <c r="K7348" t="s">
        <v>137</v>
      </c>
      <c r="L7348">
        <f>I7348*$Q$2/100/1000</f>
        <v>3.5149999999999998E-4</v>
      </c>
    </row>
    <row r="7349" spans="1:12">
      <c r="A7349" s="118">
        <v>45261</v>
      </c>
      <c r="B7349" t="s">
        <v>12575</v>
      </c>
      <c r="C7349" t="s">
        <v>12574</v>
      </c>
      <c r="D7349" t="s">
        <v>12573</v>
      </c>
      <c r="E7349" t="s">
        <v>12572</v>
      </c>
      <c r="F7349">
        <v>101029715</v>
      </c>
      <c r="G7349" t="s">
        <v>12571</v>
      </c>
      <c r="H7349" t="s">
        <v>12570</v>
      </c>
      <c r="I7349">
        <v>95</v>
      </c>
      <c r="J7349" t="s">
        <v>145</v>
      </c>
      <c r="K7349" t="s">
        <v>137</v>
      </c>
      <c r="L7349">
        <f>I7349*$Q$2/100/1000</f>
        <v>3.5149999999999998E-4</v>
      </c>
    </row>
    <row r="7350" spans="1:12">
      <c r="A7350" s="118">
        <v>45047</v>
      </c>
      <c r="B7350" t="s">
        <v>12568</v>
      </c>
      <c r="C7350" t="s">
        <v>12567</v>
      </c>
      <c r="D7350" t="s">
        <v>12566</v>
      </c>
      <c r="E7350" t="s">
        <v>12569</v>
      </c>
      <c r="F7350" t="s">
        <v>12564</v>
      </c>
      <c r="G7350" t="s">
        <v>12563</v>
      </c>
      <c r="H7350" t="s">
        <v>12562</v>
      </c>
      <c r="I7350">
        <v>370</v>
      </c>
      <c r="J7350" t="s">
        <v>145</v>
      </c>
      <c r="K7350" t="s">
        <v>137</v>
      </c>
      <c r="L7350">
        <f>I7350*$Q$2/100/1000</f>
        <v>1.369E-3</v>
      </c>
    </row>
    <row r="7351" spans="1:12">
      <c r="A7351" s="118">
        <v>45108</v>
      </c>
      <c r="B7351" t="s">
        <v>12568</v>
      </c>
      <c r="C7351" t="s">
        <v>12567</v>
      </c>
      <c r="D7351" t="s">
        <v>12566</v>
      </c>
      <c r="E7351" t="s">
        <v>12565</v>
      </c>
      <c r="F7351" t="s">
        <v>12564</v>
      </c>
      <c r="G7351" t="s">
        <v>12563</v>
      </c>
      <c r="H7351" t="s">
        <v>12562</v>
      </c>
      <c r="I7351">
        <v>370</v>
      </c>
      <c r="J7351" t="s">
        <v>145</v>
      </c>
      <c r="K7351" t="s">
        <v>137</v>
      </c>
      <c r="L7351">
        <f>I7351*$Q$2/100/1000</f>
        <v>1.369E-3</v>
      </c>
    </row>
    <row r="7352" spans="1:12">
      <c r="A7352" s="118">
        <v>45108</v>
      </c>
      <c r="B7352" t="s">
        <v>574</v>
      </c>
      <c r="C7352" t="s">
        <v>573</v>
      </c>
      <c r="D7352" t="s">
        <v>1412</v>
      </c>
      <c r="E7352" t="s">
        <v>12561</v>
      </c>
      <c r="F7352">
        <v>57205719</v>
      </c>
      <c r="G7352" t="s">
        <v>586</v>
      </c>
      <c r="H7352" t="s">
        <v>569</v>
      </c>
      <c r="I7352">
        <v>298</v>
      </c>
      <c r="J7352" t="s">
        <v>145</v>
      </c>
      <c r="K7352" t="s">
        <v>137</v>
      </c>
      <c r="L7352">
        <f>I7352*$Q$2/100/1000</f>
        <v>1.1026E-3</v>
      </c>
    </row>
    <row r="7353" spans="1:12">
      <c r="A7353" s="118">
        <v>44927</v>
      </c>
      <c r="B7353" t="s">
        <v>12259</v>
      </c>
      <c r="C7353" t="s">
        <v>12258</v>
      </c>
      <c r="D7353" t="s">
        <v>12446</v>
      </c>
      <c r="E7353" t="s">
        <v>12560</v>
      </c>
      <c r="F7353">
        <v>101030842</v>
      </c>
      <c r="G7353" t="s">
        <v>12275</v>
      </c>
      <c r="H7353" t="s">
        <v>12254</v>
      </c>
      <c r="I7353">
        <v>414</v>
      </c>
      <c r="J7353" t="s">
        <v>145</v>
      </c>
      <c r="K7353" t="s">
        <v>137</v>
      </c>
      <c r="L7353">
        <f>I7353*$Q$2/100/1000</f>
        <v>1.5318E-3</v>
      </c>
    </row>
    <row r="7354" spans="1:12">
      <c r="A7354" s="118">
        <v>44927</v>
      </c>
      <c r="B7354" t="s">
        <v>12259</v>
      </c>
      <c r="C7354" t="s">
        <v>12258</v>
      </c>
      <c r="D7354" t="s">
        <v>12440</v>
      </c>
      <c r="E7354" t="s">
        <v>12559</v>
      </c>
      <c r="F7354">
        <v>101010630</v>
      </c>
      <c r="G7354" t="s">
        <v>12436</v>
      </c>
      <c r="H7354" t="s">
        <v>12254</v>
      </c>
      <c r="I7354">
        <v>414</v>
      </c>
      <c r="J7354" t="s">
        <v>145</v>
      </c>
      <c r="K7354" t="s">
        <v>137</v>
      </c>
      <c r="L7354">
        <f>I7354*$Q$2/100/1000</f>
        <v>1.5318E-3</v>
      </c>
    </row>
    <row r="7355" spans="1:12">
      <c r="A7355" s="118">
        <v>44927</v>
      </c>
      <c r="B7355" t="s">
        <v>12259</v>
      </c>
      <c r="C7355" t="s">
        <v>12258</v>
      </c>
      <c r="D7355" t="s">
        <v>12521</v>
      </c>
      <c r="E7355" t="s">
        <v>12558</v>
      </c>
      <c r="F7355">
        <v>34211273</v>
      </c>
      <c r="G7355" t="s">
        <v>12300</v>
      </c>
      <c r="H7355" t="s">
        <v>12254</v>
      </c>
      <c r="I7355">
        <v>414</v>
      </c>
      <c r="J7355" t="s">
        <v>145</v>
      </c>
      <c r="K7355" t="s">
        <v>137</v>
      </c>
      <c r="L7355">
        <f>I7355*$Q$2/100/1000</f>
        <v>1.5318E-3</v>
      </c>
    </row>
    <row r="7356" spans="1:12">
      <c r="A7356" s="118">
        <v>44927</v>
      </c>
      <c r="B7356" t="s">
        <v>12259</v>
      </c>
      <c r="C7356" t="s">
        <v>12258</v>
      </c>
      <c r="D7356" t="s">
        <v>12465</v>
      </c>
      <c r="E7356" t="s">
        <v>12557</v>
      </c>
      <c r="F7356">
        <v>5045093</v>
      </c>
      <c r="G7356" t="s">
        <v>12313</v>
      </c>
      <c r="H7356" t="s">
        <v>12254</v>
      </c>
      <c r="I7356">
        <v>414</v>
      </c>
      <c r="J7356" t="s">
        <v>145</v>
      </c>
      <c r="K7356" t="s">
        <v>137</v>
      </c>
      <c r="L7356">
        <f>I7356*$Q$2/100/1000</f>
        <v>1.5318E-3</v>
      </c>
    </row>
    <row r="7357" spans="1:12">
      <c r="A7357" s="118">
        <v>44927</v>
      </c>
      <c r="B7357" t="s">
        <v>12259</v>
      </c>
      <c r="C7357" t="s">
        <v>12258</v>
      </c>
      <c r="D7357" t="s">
        <v>12498</v>
      </c>
      <c r="E7357" t="s">
        <v>12556</v>
      </c>
      <c r="F7357">
        <v>101022634</v>
      </c>
      <c r="G7357" t="s">
        <v>12297</v>
      </c>
      <c r="H7357" t="s">
        <v>12254</v>
      </c>
      <c r="I7357">
        <v>414</v>
      </c>
      <c r="J7357" t="s">
        <v>145</v>
      </c>
      <c r="K7357" t="s">
        <v>137</v>
      </c>
      <c r="L7357">
        <f>I7357*$Q$2/100/1000</f>
        <v>1.5318E-3</v>
      </c>
    </row>
    <row r="7358" spans="1:12">
      <c r="A7358" s="118">
        <v>44927</v>
      </c>
      <c r="B7358" t="s">
        <v>12259</v>
      </c>
      <c r="C7358" t="s">
        <v>12258</v>
      </c>
      <c r="D7358" t="s">
        <v>12509</v>
      </c>
      <c r="E7358" t="s">
        <v>12555</v>
      </c>
      <c r="F7358">
        <v>34211273</v>
      </c>
      <c r="G7358" t="s">
        <v>12300</v>
      </c>
      <c r="H7358" t="s">
        <v>12254</v>
      </c>
      <c r="I7358">
        <v>414</v>
      </c>
      <c r="J7358" t="s">
        <v>145</v>
      </c>
      <c r="K7358" t="s">
        <v>137</v>
      </c>
      <c r="L7358">
        <f>I7358*$Q$2/100/1000</f>
        <v>1.5318E-3</v>
      </c>
    </row>
    <row r="7359" spans="1:12">
      <c r="A7359" s="118">
        <v>44927</v>
      </c>
      <c r="B7359" t="s">
        <v>12259</v>
      </c>
      <c r="C7359" t="s">
        <v>12258</v>
      </c>
      <c r="D7359" t="s">
        <v>12554</v>
      </c>
      <c r="E7359" t="s">
        <v>12553</v>
      </c>
      <c r="F7359">
        <v>34200768</v>
      </c>
      <c r="G7359" t="s">
        <v>12362</v>
      </c>
      <c r="H7359" t="s">
        <v>12254</v>
      </c>
      <c r="I7359">
        <v>414</v>
      </c>
      <c r="J7359" t="s">
        <v>145</v>
      </c>
      <c r="K7359" t="s">
        <v>137</v>
      </c>
      <c r="L7359">
        <f>I7359*$Q$2/100/1000</f>
        <v>1.5318E-3</v>
      </c>
    </row>
    <row r="7360" spans="1:12">
      <c r="A7360" s="118">
        <v>44927</v>
      </c>
      <c r="B7360" t="s">
        <v>12259</v>
      </c>
      <c r="C7360" t="s">
        <v>12258</v>
      </c>
      <c r="D7360" t="s">
        <v>12549</v>
      </c>
      <c r="E7360" t="s">
        <v>12552</v>
      </c>
      <c r="F7360">
        <v>34200768</v>
      </c>
      <c r="G7360" t="s">
        <v>12362</v>
      </c>
      <c r="H7360" t="s">
        <v>12254</v>
      </c>
      <c r="I7360">
        <v>414</v>
      </c>
      <c r="J7360" t="s">
        <v>145</v>
      </c>
      <c r="K7360" t="s">
        <v>137</v>
      </c>
      <c r="L7360">
        <f>I7360*$Q$2/100/1000</f>
        <v>1.5318E-3</v>
      </c>
    </row>
    <row r="7361" spans="1:12">
      <c r="A7361" s="118">
        <v>44927</v>
      </c>
      <c r="B7361" t="s">
        <v>12259</v>
      </c>
      <c r="C7361" t="s">
        <v>12258</v>
      </c>
      <c r="D7361" t="s">
        <v>12465</v>
      </c>
      <c r="E7361" t="s">
        <v>12551</v>
      </c>
      <c r="F7361">
        <v>3445403</v>
      </c>
      <c r="G7361" t="s">
        <v>12327</v>
      </c>
      <c r="H7361" t="s">
        <v>12254</v>
      </c>
      <c r="I7361">
        <v>414</v>
      </c>
      <c r="J7361" t="s">
        <v>145</v>
      </c>
      <c r="K7361" t="s">
        <v>137</v>
      </c>
      <c r="L7361">
        <f>I7361*$Q$2/100/1000</f>
        <v>1.5318E-3</v>
      </c>
    </row>
    <row r="7362" spans="1:12">
      <c r="A7362" s="118">
        <v>44927</v>
      </c>
      <c r="B7362" t="s">
        <v>12259</v>
      </c>
      <c r="C7362" t="s">
        <v>12258</v>
      </c>
      <c r="D7362" t="s">
        <v>12446</v>
      </c>
      <c r="E7362" t="s">
        <v>12550</v>
      </c>
      <c r="F7362">
        <v>101033218</v>
      </c>
      <c r="G7362" t="s">
        <v>12503</v>
      </c>
      <c r="H7362" t="s">
        <v>12254</v>
      </c>
      <c r="I7362">
        <v>414</v>
      </c>
      <c r="J7362" t="s">
        <v>145</v>
      </c>
      <c r="K7362" t="s">
        <v>137</v>
      </c>
      <c r="L7362">
        <f>I7362*$Q$2/100/1000</f>
        <v>1.5318E-3</v>
      </c>
    </row>
    <row r="7363" spans="1:12">
      <c r="A7363" s="118">
        <v>44927</v>
      </c>
      <c r="B7363" t="s">
        <v>12259</v>
      </c>
      <c r="C7363" t="s">
        <v>12258</v>
      </c>
      <c r="D7363" t="s">
        <v>12549</v>
      </c>
      <c r="E7363" t="s">
        <v>12548</v>
      </c>
      <c r="F7363">
        <v>34200755</v>
      </c>
      <c r="G7363" t="s">
        <v>12547</v>
      </c>
      <c r="H7363" t="s">
        <v>12254</v>
      </c>
      <c r="I7363">
        <v>414</v>
      </c>
      <c r="J7363" t="s">
        <v>145</v>
      </c>
      <c r="K7363" t="s">
        <v>137</v>
      </c>
      <c r="L7363">
        <f>I7363*$Q$2/100/1000</f>
        <v>1.5318E-3</v>
      </c>
    </row>
    <row r="7364" spans="1:12">
      <c r="A7364" s="118">
        <v>44927</v>
      </c>
      <c r="B7364" t="s">
        <v>12259</v>
      </c>
      <c r="C7364" t="s">
        <v>12258</v>
      </c>
      <c r="D7364" t="s">
        <v>12446</v>
      </c>
      <c r="E7364" t="s">
        <v>12546</v>
      </c>
      <c r="F7364">
        <v>34200768</v>
      </c>
      <c r="G7364" t="s">
        <v>12362</v>
      </c>
      <c r="H7364" t="s">
        <v>12254</v>
      </c>
      <c r="I7364">
        <v>414</v>
      </c>
      <c r="J7364" t="s">
        <v>145</v>
      </c>
      <c r="K7364" t="s">
        <v>137</v>
      </c>
      <c r="L7364">
        <f>I7364*$Q$2/100/1000</f>
        <v>1.5318E-3</v>
      </c>
    </row>
    <row r="7365" spans="1:12">
      <c r="A7365" s="118">
        <v>44927</v>
      </c>
      <c r="B7365" t="s">
        <v>12259</v>
      </c>
      <c r="C7365" t="s">
        <v>12258</v>
      </c>
      <c r="D7365" t="s">
        <v>12509</v>
      </c>
      <c r="E7365" t="s">
        <v>12545</v>
      </c>
      <c r="F7365">
        <v>34200768</v>
      </c>
      <c r="G7365" t="s">
        <v>12362</v>
      </c>
      <c r="H7365" t="s">
        <v>12254</v>
      </c>
      <c r="I7365">
        <v>414</v>
      </c>
      <c r="J7365" t="s">
        <v>145</v>
      </c>
      <c r="K7365" t="s">
        <v>137</v>
      </c>
      <c r="L7365">
        <f>I7365*$Q$2/100/1000</f>
        <v>1.5318E-3</v>
      </c>
    </row>
    <row r="7366" spans="1:12" ht="30">
      <c r="A7366" s="118">
        <v>44927</v>
      </c>
      <c r="B7366" t="s">
        <v>12259</v>
      </c>
      <c r="C7366" t="s">
        <v>12258</v>
      </c>
      <c r="D7366" t="s">
        <v>12544</v>
      </c>
      <c r="E7366" t="s">
        <v>12543</v>
      </c>
      <c r="F7366">
        <v>34205980</v>
      </c>
      <c r="G7366" s="126" t="s">
        <v>12542</v>
      </c>
      <c r="H7366" t="s">
        <v>12254</v>
      </c>
      <c r="I7366">
        <v>414</v>
      </c>
      <c r="J7366" t="s">
        <v>145</v>
      </c>
      <c r="K7366" t="s">
        <v>137</v>
      </c>
      <c r="L7366">
        <f>I7366*$Q$2/100/1000</f>
        <v>1.5318E-3</v>
      </c>
    </row>
    <row r="7367" spans="1:12" ht="15" customHeight="1">
      <c r="A7367" s="118">
        <v>45108</v>
      </c>
      <c r="B7367" t="s">
        <v>240</v>
      </c>
      <c r="C7367" t="s">
        <v>239</v>
      </c>
      <c r="D7367" t="s">
        <v>12541</v>
      </c>
      <c r="E7367" t="s">
        <v>12540</v>
      </c>
      <c r="F7367" t="s">
        <v>964</v>
      </c>
      <c r="G7367" t="s">
        <v>963</v>
      </c>
      <c r="H7367" t="s">
        <v>235</v>
      </c>
      <c r="I7367">
        <v>390</v>
      </c>
      <c r="J7367" t="s">
        <v>145</v>
      </c>
      <c r="K7367" t="s">
        <v>137</v>
      </c>
      <c r="L7367">
        <f>I7367*$Q$2/100/1000</f>
        <v>1.4430000000000001E-3</v>
      </c>
    </row>
    <row r="7368" spans="1:12" ht="15" customHeight="1">
      <c r="A7368" s="118">
        <v>45108</v>
      </c>
      <c r="B7368" t="s">
        <v>240</v>
      </c>
      <c r="C7368" t="s">
        <v>239</v>
      </c>
      <c r="D7368" t="s">
        <v>7565</v>
      </c>
      <c r="E7368" t="s">
        <v>12539</v>
      </c>
      <c r="F7368" t="s">
        <v>6993</v>
      </c>
      <c r="G7368" t="s">
        <v>6992</v>
      </c>
      <c r="H7368" t="s">
        <v>235</v>
      </c>
      <c r="I7368">
        <v>390</v>
      </c>
      <c r="J7368" t="s">
        <v>145</v>
      </c>
      <c r="K7368" t="s">
        <v>137</v>
      </c>
      <c r="L7368">
        <f>I7368*$Q$2/100/1000</f>
        <v>1.4430000000000001E-3</v>
      </c>
    </row>
    <row r="7369" spans="1:12" ht="15" customHeight="1">
      <c r="A7369" s="118">
        <v>44927</v>
      </c>
      <c r="B7369" t="s">
        <v>12259</v>
      </c>
      <c r="C7369" t="s">
        <v>12258</v>
      </c>
      <c r="D7369" t="s">
        <v>12446</v>
      </c>
      <c r="E7369" t="s">
        <v>12538</v>
      </c>
      <c r="F7369">
        <v>101030842</v>
      </c>
      <c r="G7369" t="s">
        <v>12275</v>
      </c>
      <c r="H7369" t="s">
        <v>12254</v>
      </c>
      <c r="I7369">
        <v>414</v>
      </c>
      <c r="J7369" t="s">
        <v>145</v>
      </c>
      <c r="K7369" t="s">
        <v>137</v>
      </c>
      <c r="L7369">
        <f>I7369*$Q$2/100/1000</f>
        <v>1.5318E-3</v>
      </c>
    </row>
    <row r="7370" spans="1:12" ht="15" customHeight="1">
      <c r="A7370" s="118">
        <v>45108</v>
      </c>
      <c r="B7370" t="s">
        <v>240</v>
      </c>
      <c r="C7370" t="s">
        <v>239</v>
      </c>
      <c r="D7370" t="s">
        <v>2521</v>
      </c>
      <c r="E7370" t="s">
        <v>12537</v>
      </c>
      <c r="F7370">
        <v>101027070</v>
      </c>
      <c r="G7370" t="s">
        <v>2823</v>
      </c>
      <c r="H7370" t="s">
        <v>235</v>
      </c>
      <c r="I7370">
        <v>390</v>
      </c>
      <c r="J7370" t="s">
        <v>145</v>
      </c>
      <c r="K7370" t="s">
        <v>137</v>
      </c>
      <c r="L7370">
        <f>I7370*$Q$2/100/1000</f>
        <v>1.4430000000000001E-3</v>
      </c>
    </row>
    <row r="7371" spans="1:12" ht="15" customHeight="1">
      <c r="A7371" s="118">
        <v>45108</v>
      </c>
      <c r="B7371" t="s">
        <v>460</v>
      </c>
      <c r="C7371" t="s">
        <v>459</v>
      </c>
      <c r="D7371" t="s">
        <v>8769</v>
      </c>
      <c r="E7371" t="s">
        <v>12536</v>
      </c>
      <c r="F7371">
        <v>13204807</v>
      </c>
      <c r="G7371" t="s">
        <v>1050</v>
      </c>
      <c r="H7371" t="s">
        <v>455</v>
      </c>
      <c r="I7371">
        <v>103.6</v>
      </c>
      <c r="J7371" t="s">
        <v>145</v>
      </c>
      <c r="K7371" t="s">
        <v>137</v>
      </c>
      <c r="L7371">
        <f>I7371*$Q$2/100/1000</f>
        <v>3.8331999999999998E-4</v>
      </c>
    </row>
    <row r="7372" spans="1:12" ht="15" customHeight="1">
      <c r="A7372" s="118">
        <v>45108</v>
      </c>
      <c r="B7372" t="s">
        <v>240</v>
      </c>
      <c r="C7372" t="s">
        <v>239</v>
      </c>
      <c r="D7372" t="s">
        <v>12535</v>
      </c>
      <c r="E7372" t="s">
        <v>12534</v>
      </c>
      <c r="F7372">
        <v>101027038</v>
      </c>
      <c r="G7372" t="s">
        <v>1267</v>
      </c>
      <c r="H7372" t="s">
        <v>235</v>
      </c>
      <c r="I7372">
        <v>390</v>
      </c>
      <c r="J7372" t="s">
        <v>145</v>
      </c>
      <c r="K7372" t="s">
        <v>137</v>
      </c>
      <c r="L7372">
        <f>I7372*$Q$2/100/1000</f>
        <v>1.4430000000000001E-3</v>
      </c>
    </row>
    <row r="7373" spans="1:12" ht="15" customHeight="1">
      <c r="A7373" s="118">
        <v>45108</v>
      </c>
      <c r="B7373" t="s">
        <v>460</v>
      </c>
      <c r="C7373" t="s">
        <v>459</v>
      </c>
      <c r="D7373" t="s">
        <v>8449</v>
      </c>
      <c r="E7373" t="s">
        <v>12533</v>
      </c>
      <c r="F7373">
        <v>13204807</v>
      </c>
      <c r="G7373" t="s">
        <v>1050</v>
      </c>
      <c r="H7373" t="s">
        <v>455</v>
      </c>
      <c r="I7373">
        <v>103.6</v>
      </c>
      <c r="J7373" t="s">
        <v>145</v>
      </c>
      <c r="K7373" t="s">
        <v>137</v>
      </c>
      <c r="L7373">
        <f>I7373*$Q$2/100/1000</f>
        <v>3.8331999999999998E-4</v>
      </c>
    </row>
    <row r="7374" spans="1:12" ht="15" customHeight="1">
      <c r="A7374" s="118">
        <v>45108</v>
      </c>
      <c r="B7374" t="s">
        <v>460</v>
      </c>
      <c r="C7374" t="s">
        <v>459</v>
      </c>
      <c r="D7374" t="s">
        <v>8447</v>
      </c>
      <c r="E7374" t="s">
        <v>12532</v>
      </c>
      <c r="F7374">
        <v>13204807</v>
      </c>
      <c r="G7374" t="s">
        <v>1050</v>
      </c>
      <c r="H7374" t="s">
        <v>455</v>
      </c>
      <c r="I7374">
        <v>103.6</v>
      </c>
      <c r="J7374" t="s">
        <v>145</v>
      </c>
      <c r="K7374" t="s">
        <v>137</v>
      </c>
      <c r="L7374">
        <f>I7374*$Q$2/100/1000</f>
        <v>3.8331999999999998E-4</v>
      </c>
    </row>
    <row r="7375" spans="1:12" ht="15" customHeight="1">
      <c r="A7375" s="118">
        <v>44927</v>
      </c>
      <c r="B7375" t="s">
        <v>12259</v>
      </c>
      <c r="C7375" t="s">
        <v>12258</v>
      </c>
      <c r="D7375" t="s">
        <v>12509</v>
      </c>
      <c r="E7375" t="s">
        <v>12531</v>
      </c>
      <c r="F7375">
        <v>101030842</v>
      </c>
      <c r="G7375" t="s">
        <v>12275</v>
      </c>
      <c r="H7375" t="s">
        <v>12254</v>
      </c>
      <c r="I7375">
        <v>414</v>
      </c>
      <c r="J7375" t="s">
        <v>145</v>
      </c>
      <c r="K7375" t="s">
        <v>137</v>
      </c>
      <c r="L7375">
        <f>I7375*$Q$2/100/1000</f>
        <v>1.5318E-3</v>
      </c>
    </row>
    <row r="7376" spans="1:12" ht="15" customHeight="1">
      <c r="A7376" s="118">
        <v>44927</v>
      </c>
      <c r="B7376" t="s">
        <v>12259</v>
      </c>
      <c r="C7376" t="s">
        <v>12258</v>
      </c>
      <c r="D7376" t="s">
        <v>12480</v>
      </c>
      <c r="E7376" t="s">
        <v>12530</v>
      </c>
      <c r="F7376">
        <v>34206085</v>
      </c>
      <c r="G7376" t="s">
        <v>12365</v>
      </c>
      <c r="H7376" t="s">
        <v>12254</v>
      </c>
      <c r="I7376">
        <v>414</v>
      </c>
      <c r="J7376" t="s">
        <v>145</v>
      </c>
      <c r="K7376" t="s">
        <v>137</v>
      </c>
      <c r="L7376">
        <f>I7376*$Q$2/100/1000</f>
        <v>1.5318E-3</v>
      </c>
    </row>
    <row r="7377" spans="1:12" ht="15" customHeight="1">
      <c r="A7377" s="118">
        <v>44927</v>
      </c>
      <c r="B7377" t="s">
        <v>12259</v>
      </c>
      <c r="C7377" t="s">
        <v>12258</v>
      </c>
      <c r="D7377" t="s">
        <v>12465</v>
      </c>
      <c r="E7377" t="s">
        <v>12529</v>
      </c>
      <c r="F7377">
        <v>3445081</v>
      </c>
      <c r="G7377" t="s">
        <v>12333</v>
      </c>
      <c r="H7377" t="s">
        <v>12254</v>
      </c>
      <c r="I7377">
        <v>414</v>
      </c>
      <c r="J7377" t="s">
        <v>145</v>
      </c>
      <c r="K7377" t="s">
        <v>137</v>
      </c>
      <c r="L7377">
        <f>I7377*$Q$2/100/1000</f>
        <v>1.5318E-3</v>
      </c>
    </row>
    <row r="7378" spans="1:12" ht="15" customHeight="1">
      <c r="A7378" s="118">
        <v>44927</v>
      </c>
      <c r="B7378" t="s">
        <v>12259</v>
      </c>
      <c r="C7378" t="s">
        <v>12258</v>
      </c>
      <c r="D7378" t="s">
        <v>12509</v>
      </c>
      <c r="E7378" t="s">
        <v>12528</v>
      </c>
      <c r="F7378">
        <v>101030863</v>
      </c>
      <c r="G7378" t="s">
        <v>12319</v>
      </c>
      <c r="H7378" t="s">
        <v>12254</v>
      </c>
      <c r="I7378">
        <v>414</v>
      </c>
      <c r="J7378" t="s">
        <v>145</v>
      </c>
      <c r="K7378" t="s">
        <v>137</v>
      </c>
      <c r="L7378">
        <f>I7378*$Q$2/100/1000</f>
        <v>1.5318E-3</v>
      </c>
    </row>
    <row r="7379" spans="1:12" ht="15" customHeight="1">
      <c r="A7379" s="118">
        <v>45108</v>
      </c>
      <c r="B7379" t="s">
        <v>868</v>
      </c>
      <c r="C7379" t="s">
        <v>867</v>
      </c>
      <c r="D7379" t="s">
        <v>6338</v>
      </c>
      <c r="E7379" t="s">
        <v>12527</v>
      </c>
      <c r="F7379" t="s">
        <v>6336</v>
      </c>
      <c r="G7379" t="s">
        <v>6335</v>
      </c>
      <c r="H7379" t="s">
        <v>863</v>
      </c>
      <c r="I7379">
        <f>1958*2</f>
        <v>3916</v>
      </c>
      <c r="J7379" t="s">
        <v>145</v>
      </c>
      <c r="K7379" t="s">
        <v>137</v>
      </c>
      <c r="L7379">
        <f>I7379*$Q$5/100/1000</f>
        <v>3.9815929999999999E-2</v>
      </c>
    </row>
    <row r="7380" spans="1:12" ht="15" customHeight="1">
      <c r="A7380" s="118">
        <v>44927</v>
      </c>
      <c r="B7380" t="s">
        <v>12259</v>
      </c>
      <c r="C7380" t="s">
        <v>12258</v>
      </c>
      <c r="D7380" t="s">
        <v>12487</v>
      </c>
      <c r="E7380" t="s">
        <v>12526</v>
      </c>
      <c r="F7380">
        <v>101033218</v>
      </c>
      <c r="G7380" t="s">
        <v>12503</v>
      </c>
      <c r="H7380" t="s">
        <v>12254</v>
      </c>
      <c r="I7380">
        <v>414</v>
      </c>
      <c r="J7380" t="s">
        <v>145</v>
      </c>
      <c r="K7380" t="s">
        <v>137</v>
      </c>
      <c r="L7380">
        <f>I7380*$Q$2/100/1000</f>
        <v>1.5318E-3</v>
      </c>
    </row>
    <row r="7381" spans="1:12" ht="15" customHeight="1">
      <c r="A7381" s="118">
        <v>45108</v>
      </c>
      <c r="B7381" t="s">
        <v>868</v>
      </c>
      <c r="C7381" t="s">
        <v>867</v>
      </c>
      <c r="D7381" t="s">
        <v>12525</v>
      </c>
      <c r="E7381" t="s">
        <v>12524</v>
      </c>
      <c r="F7381" t="s">
        <v>12523</v>
      </c>
      <c r="G7381" t="s">
        <v>12522</v>
      </c>
      <c r="H7381" t="s">
        <v>863</v>
      </c>
      <c r="I7381">
        <f>1958*2</f>
        <v>3916</v>
      </c>
      <c r="J7381" t="s">
        <v>145</v>
      </c>
      <c r="K7381" t="s">
        <v>137</v>
      </c>
      <c r="L7381">
        <f>I7381*$Q$5/100/1000</f>
        <v>3.9815929999999999E-2</v>
      </c>
    </row>
    <row r="7382" spans="1:12" ht="15" customHeight="1">
      <c r="A7382" s="118">
        <v>44927</v>
      </c>
      <c r="B7382" t="s">
        <v>12259</v>
      </c>
      <c r="C7382" t="s">
        <v>12258</v>
      </c>
      <c r="D7382" t="s">
        <v>12521</v>
      </c>
      <c r="E7382" t="s">
        <v>12520</v>
      </c>
      <c r="F7382">
        <v>101030863</v>
      </c>
      <c r="G7382" t="s">
        <v>12519</v>
      </c>
      <c r="H7382" t="s">
        <v>12254</v>
      </c>
      <c r="I7382">
        <v>414</v>
      </c>
      <c r="J7382" t="s">
        <v>145</v>
      </c>
      <c r="K7382" t="s">
        <v>137</v>
      </c>
      <c r="L7382">
        <f>I7382*$Q$2/100/1000</f>
        <v>1.5318E-3</v>
      </c>
    </row>
    <row r="7383" spans="1:12" ht="15" customHeight="1">
      <c r="A7383" s="118">
        <v>45108</v>
      </c>
      <c r="B7383" t="s">
        <v>868</v>
      </c>
      <c r="C7383" t="s">
        <v>867</v>
      </c>
      <c r="D7383" t="s">
        <v>12517</v>
      </c>
      <c r="E7383" t="s">
        <v>12518</v>
      </c>
      <c r="F7383">
        <v>101048325</v>
      </c>
      <c r="G7383" t="s">
        <v>3948</v>
      </c>
      <c r="H7383" t="s">
        <v>863</v>
      </c>
      <c r="I7383">
        <f>1958*2</f>
        <v>3916</v>
      </c>
      <c r="J7383" t="s">
        <v>145</v>
      </c>
      <c r="K7383" t="s">
        <v>137</v>
      </c>
      <c r="L7383">
        <f>I7383*$Q$5/100/1000</f>
        <v>3.9815929999999999E-2</v>
      </c>
    </row>
    <row r="7384" spans="1:12" ht="15" customHeight="1">
      <c r="A7384" s="118">
        <v>45108</v>
      </c>
      <c r="B7384" t="s">
        <v>868</v>
      </c>
      <c r="C7384" t="s">
        <v>867</v>
      </c>
      <c r="D7384" t="s">
        <v>12517</v>
      </c>
      <c r="E7384" t="s">
        <v>12516</v>
      </c>
      <c r="F7384">
        <v>101048325</v>
      </c>
      <c r="G7384" t="s">
        <v>3948</v>
      </c>
      <c r="H7384" t="s">
        <v>863</v>
      </c>
      <c r="I7384">
        <f>1958*2</f>
        <v>3916</v>
      </c>
      <c r="J7384" t="s">
        <v>145</v>
      </c>
      <c r="K7384" t="s">
        <v>137</v>
      </c>
      <c r="L7384">
        <f>I7384*$Q$5/100/1000</f>
        <v>3.9815929999999999E-2</v>
      </c>
    </row>
    <row r="7385" spans="1:12" ht="15" customHeight="1">
      <c r="A7385" s="118">
        <v>45108</v>
      </c>
      <c r="B7385" t="s">
        <v>723</v>
      </c>
      <c r="C7385" t="s">
        <v>722</v>
      </c>
      <c r="D7385" t="s">
        <v>12515</v>
      </c>
      <c r="E7385" t="s">
        <v>12514</v>
      </c>
      <c r="F7385">
        <v>101038093</v>
      </c>
      <c r="G7385" t="s">
        <v>12513</v>
      </c>
      <c r="H7385" t="s">
        <v>718</v>
      </c>
      <c r="I7385">
        <v>302</v>
      </c>
      <c r="J7385" t="s">
        <v>145</v>
      </c>
      <c r="K7385" t="s">
        <v>717</v>
      </c>
      <c r="L7385">
        <f>I7385*$Q$2/100/1000</f>
        <v>1.1173999999999999E-3</v>
      </c>
    </row>
    <row r="7386" spans="1:12" ht="15" customHeight="1">
      <c r="A7386" s="118">
        <v>45108</v>
      </c>
      <c r="B7386" t="s">
        <v>574</v>
      </c>
      <c r="C7386" t="s">
        <v>573</v>
      </c>
      <c r="D7386" t="s">
        <v>12512</v>
      </c>
      <c r="E7386" t="s">
        <v>12511</v>
      </c>
      <c r="F7386">
        <v>1</v>
      </c>
      <c r="G7386" t="s">
        <v>667</v>
      </c>
      <c r="H7386" t="s">
        <v>569</v>
      </c>
      <c r="I7386">
        <v>298</v>
      </c>
      <c r="J7386" t="s">
        <v>145</v>
      </c>
      <c r="K7386" t="s">
        <v>137</v>
      </c>
      <c r="L7386">
        <f>I7386*$Q$2/100/1000</f>
        <v>1.1026E-3</v>
      </c>
    </row>
    <row r="7387" spans="1:12" ht="15" customHeight="1">
      <c r="A7387" s="118">
        <v>44927</v>
      </c>
      <c r="B7387" t="s">
        <v>12259</v>
      </c>
      <c r="C7387" t="s">
        <v>12258</v>
      </c>
      <c r="D7387" t="s">
        <v>12480</v>
      </c>
      <c r="E7387" t="s">
        <v>12510</v>
      </c>
      <c r="F7387">
        <v>34206107</v>
      </c>
      <c r="G7387" t="s">
        <v>12307</v>
      </c>
      <c r="H7387" t="s">
        <v>12254</v>
      </c>
      <c r="I7387">
        <v>414</v>
      </c>
      <c r="J7387" t="s">
        <v>145</v>
      </c>
      <c r="K7387" t="s">
        <v>137</v>
      </c>
      <c r="L7387">
        <f>I7387*$Q$2/100/1000</f>
        <v>1.5318E-3</v>
      </c>
    </row>
    <row r="7388" spans="1:12" ht="15" customHeight="1">
      <c r="A7388" s="118">
        <v>44927</v>
      </c>
      <c r="B7388" t="s">
        <v>12259</v>
      </c>
      <c r="C7388" t="s">
        <v>12258</v>
      </c>
      <c r="D7388" t="s">
        <v>12509</v>
      </c>
      <c r="E7388" t="s">
        <v>12508</v>
      </c>
      <c r="F7388">
        <v>3445406</v>
      </c>
      <c r="G7388" t="s">
        <v>12507</v>
      </c>
      <c r="H7388" t="s">
        <v>12254</v>
      </c>
      <c r="I7388">
        <v>414</v>
      </c>
      <c r="J7388" t="s">
        <v>145</v>
      </c>
      <c r="K7388" t="s">
        <v>137</v>
      </c>
      <c r="L7388">
        <f>I7388*$Q$2/100/1000</f>
        <v>1.5318E-3</v>
      </c>
    </row>
    <row r="7389" spans="1:12" ht="15" customHeight="1">
      <c r="A7389" s="118">
        <v>44927</v>
      </c>
      <c r="B7389" t="s">
        <v>12259</v>
      </c>
      <c r="C7389" t="s">
        <v>12258</v>
      </c>
      <c r="D7389" t="s">
        <v>12487</v>
      </c>
      <c r="E7389" t="s">
        <v>12506</v>
      </c>
      <c r="F7389">
        <v>34202558</v>
      </c>
      <c r="G7389" t="s">
        <v>12505</v>
      </c>
      <c r="H7389" t="s">
        <v>12254</v>
      </c>
      <c r="I7389">
        <v>414</v>
      </c>
      <c r="J7389" t="s">
        <v>145</v>
      </c>
      <c r="K7389" t="s">
        <v>137</v>
      </c>
      <c r="L7389">
        <f>I7389*$Q$2/100/1000</f>
        <v>1.5318E-3</v>
      </c>
    </row>
    <row r="7390" spans="1:12" ht="15" customHeight="1">
      <c r="A7390" s="118">
        <v>44958</v>
      </c>
      <c r="B7390" t="s">
        <v>12259</v>
      </c>
      <c r="C7390" t="s">
        <v>12258</v>
      </c>
      <c r="D7390" t="s">
        <v>12487</v>
      </c>
      <c r="E7390" t="s">
        <v>12504</v>
      </c>
      <c r="F7390">
        <v>101033218</v>
      </c>
      <c r="G7390" t="s">
        <v>12503</v>
      </c>
      <c r="H7390" t="s">
        <v>12254</v>
      </c>
      <c r="I7390">
        <v>414</v>
      </c>
      <c r="J7390" t="s">
        <v>145</v>
      </c>
      <c r="K7390" t="s">
        <v>137</v>
      </c>
      <c r="L7390">
        <f>I7390*$Q$2/100/1000</f>
        <v>1.5318E-3</v>
      </c>
    </row>
    <row r="7391" spans="1:12" ht="15" customHeight="1">
      <c r="A7391" s="118">
        <v>44958</v>
      </c>
      <c r="B7391" t="s">
        <v>12259</v>
      </c>
      <c r="C7391" t="s">
        <v>12258</v>
      </c>
      <c r="D7391" t="s">
        <v>12487</v>
      </c>
      <c r="E7391" t="s">
        <v>12502</v>
      </c>
      <c r="F7391">
        <v>5045093</v>
      </c>
      <c r="G7391" t="s">
        <v>12313</v>
      </c>
      <c r="H7391" t="s">
        <v>12254</v>
      </c>
      <c r="I7391">
        <v>414</v>
      </c>
      <c r="J7391" t="s">
        <v>145</v>
      </c>
      <c r="K7391" t="s">
        <v>137</v>
      </c>
      <c r="L7391">
        <f>I7391*$Q$2/100/1000</f>
        <v>1.5318E-3</v>
      </c>
    </row>
    <row r="7392" spans="1:12" ht="15" customHeight="1">
      <c r="A7392" s="118">
        <v>44958</v>
      </c>
      <c r="B7392" t="s">
        <v>12259</v>
      </c>
      <c r="C7392" t="s">
        <v>12258</v>
      </c>
      <c r="D7392" t="s">
        <v>12501</v>
      </c>
      <c r="E7392" t="s">
        <v>12500</v>
      </c>
      <c r="F7392">
        <v>34206745</v>
      </c>
      <c r="G7392" t="s">
        <v>12499</v>
      </c>
      <c r="H7392" t="s">
        <v>12254</v>
      </c>
      <c r="I7392">
        <v>414</v>
      </c>
      <c r="J7392" t="s">
        <v>145</v>
      </c>
      <c r="K7392" t="s">
        <v>137</v>
      </c>
      <c r="L7392">
        <f>I7392*$Q$2/100/1000</f>
        <v>1.5318E-3</v>
      </c>
    </row>
    <row r="7393" spans="1:12" ht="15" customHeight="1">
      <c r="A7393" s="118">
        <v>44958</v>
      </c>
      <c r="B7393" t="s">
        <v>12259</v>
      </c>
      <c r="C7393" t="s">
        <v>12258</v>
      </c>
      <c r="D7393" t="s">
        <v>12498</v>
      </c>
      <c r="E7393" t="s">
        <v>12497</v>
      </c>
      <c r="F7393">
        <v>101022634</v>
      </c>
      <c r="G7393" t="s">
        <v>12297</v>
      </c>
      <c r="H7393" t="s">
        <v>12254</v>
      </c>
      <c r="I7393">
        <v>414</v>
      </c>
      <c r="J7393" t="s">
        <v>145</v>
      </c>
      <c r="K7393" t="s">
        <v>137</v>
      </c>
      <c r="L7393">
        <f>I7393*$Q$2/100/1000</f>
        <v>1.5318E-3</v>
      </c>
    </row>
    <row r="7394" spans="1:12" ht="15" customHeight="1">
      <c r="A7394" s="118">
        <v>45108</v>
      </c>
      <c r="B7394" t="s">
        <v>365</v>
      </c>
      <c r="C7394" t="s">
        <v>364</v>
      </c>
      <c r="D7394" t="s">
        <v>5637</v>
      </c>
      <c r="E7394" t="s">
        <v>12496</v>
      </c>
      <c r="F7394" t="s">
        <v>694</v>
      </c>
      <c r="G7394" t="s">
        <v>11970</v>
      </c>
      <c r="H7394" t="s">
        <v>359</v>
      </c>
      <c r="I7394">
        <v>144</v>
      </c>
      <c r="J7394" t="s">
        <v>138</v>
      </c>
      <c r="K7394" t="s">
        <v>137</v>
      </c>
      <c r="L7394">
        <f>I7394*$Q$2/1000</f>
        <v>5.3280000000000001E-2</v>
      </c>
    </row>
    <row r="7395" spans="1:12" ht="15" customHeight="1">
      <c r="A7395" s="118">
        <v>44958</v>
      </c>
      <c r="B7395" t="s">
        <v>12259</v>
      </c>
      <c r="C7395" t="s">
        <v>12258</v>
      </c>
      <c r="D7395" t="s">
        <v>12465</v>
      </c>
      <c r="E7395" t="s">
        <v>12495</v>
      </c>
      <c r="F7395">
        <v>3445119</v>
      </c>
      <c r="G7395" t="s">
        <v>12269</v>
      </c>
      <c r="H7395" t="s">
        <v>12254</v>
      </c>
      <c r="I7395">
        <v>414</v>
      </c>
      <c r="J7395" t="s">
        <v>145</v>
      </c>
      <c r="K7395" t="s">
        <v>137</v>
      </c>
      <c r="L7395">
        <f>I7395*$Q$2/100/1000</f>
        <v>1.5318E-3</v>
      </c>
    </row>
    <row r="7396" spans="1:12" ht="15" customHeight="1">
      <c r="A7396" s="118">
        <v>44958</v>
      </c>
      <c r="B7396" t="s">
        <v>12259</v>
      </c>
      <c r="C7396" t="s">
        <v>12258</v>
      </c>
      <c r="D7396" t="s">
        <v>12440</v>
      </c>
      <c r="E7396" t="s">
        <v>12494</v>
      </c>
      <c r="F7396">
        <v>34205982</v>
      </c>
      <c r="G7396" t="s">
        <v>12305</v>
      </c>
      <c r="H7396" t="s">
        <v>12254</v>
      </c>
      <c r="I7396">
        <v>414</v>
      </c>
      <c r="J7396" t="s">
        <v>145</v>
      </c>
      <c r="K7396" t="s">
        <v>137</v>
      </c>
      <c r="L7396">
        <f>I7396*$Q$2/100/1000</f>
        <v>1.5318E-3</v>
      </c>
    </row>
    <row r="7397" spans="1:12" ht="15" customHeight="1">
      <c r="A7397" s="118">
        <v>44958</v>
      </c>
      <c r="B7397" t="s">
        <v>12259</v>
      </c>
      <c r="C7397" t="s">
        <v>12258</v>
      </c>
      <c r="D7397" t="s">
        <v>12480</v>
      </c>
      <c r="E7397" t="s">
        <v>12493</v>
      </c>
      <c r="F7397">
        <v>34205981</v>
      </c>
      <c r="G7397" t="s">
        <v>12272</v>
      </c>
      <c r="H7397" t="s">
        <v>12254</v>
      </c>
      <c r="I7397">
        <v>414</v>
      </c>
      <c r="J7397" t="s">
        <v>145</v>
      </c>
      <c r="K7397" t="s">
        <v>137</v>
      </c>
      <c r="L7397">
        <f>I7397*$Q$2/100/1000</f>
        <v>1.5318E-3</v>
      </c>
    </row>
    <row r="7398" spans="1:12" ht="15" customHeight="1">
      <c r="A7398" s="118">
        <v>44958</v>
      </c>
      <c r="B7398" t="s">
        <v>12259</v>
      </c>
      <c r="C7398" t="s">
        <v>12258</v>
      </c>
      <c r="D7398" t="s">
        <v>12446</v>
      </c>
      <c r="E7398" t="s">
        <v>12492</v>
      </c>
      <c r="F7398">
        <v>34205980</v>
      </c>
      <c r="G7398" t="s">
        <v>12284</v>
      </c>
      <c r="H7398" t="s">
        <v>12254</v>
      </c>
      <c r="I7398">
        <v>414</v>
      </c>
      <c r="J7398" t="s">
        <v>145</v>
      </c>
      <c r="K7398" t="s">
        <v>137</v>
      </c>
      <c r="L7398">
        <f>I7398*$Q$2/100/1000</f>
        <v>1.5318E-3</v>
      </c>
    </row>
    <row r="7399" spans="1:12" ht="15" customHeight="1">
      <c r="A7399" s="118">
        <v>44958</v>
      </c>
      <c r="B7399" t="s">
        <v>12259</v>
      </c>
      <c r="C7399" t="s">
        <v>12258</v>
      </c>
      <c r="D7399" t="s">
        <v>12491</v>
      </c>
      <c r="E7399" t="s">
        <v>12490</v>
      </c>
      <c r="F7399">
        <v>3445287</v>
      </c>
      <c r="G7399" t="s">
        <v>12489</v>
      </c>
      <c r="H7399" t="s">
        <v>12254</v>
      </c>
      <c r="I7399">
        <v>414</v>
      </c>
      <c r="J7399" t="s">
        <v>145</v>
      </c>
      <c r="K7399" t="s">
        <v>137</v>
      </c>
      <c r="L7399">
        <f>I7399*$Q$2/100/1000</f>
        <v>1.5318E-3</v>
      </c>
    </row>
    <row r="7400" spans="1:12" ht="15" customHeight="1">
      <c r="A7400" s="118">
        <v>44958</v>
      </c>
      <c r="B7400" t="s">
        <v>12259</v>
      </c>
      <c r="C7400" t="s">
        <v>12258</v>
      </c>
      <c r="D7400" t="s">
        <v>12290</v>
      </c>
      <c r="E7400" t="s">
        <v>12488</v>
      </c>
      <c r="F7400">
        <v>3445233</v>
      </c>
      <c r="G7400" t="s">
        <v>12255</v>
      </c>
      <c r="H7400" t="s">
        <v>12254</v>
      </c>
      <c r="I7400">
        <v>414</v>
      </c>
      <c r="J7400" t="s">
        <v>145</v>
      </c>
      <c r="K7400" t="s">
        <v>137</v>
      </c>
      <c r="L7400">
        <f>I7400*$Q$2/100/1000</f>
        <v>1.5318E-3</v>
      </c>
    </row>
    <row r="7401" spans="1:12" ht="15" customHeight="1">
      <c r="A7401" s="118">
        <v>44958</v>
      </c>
      <c r="B7401" t="s">
        <v>12259</v>
      </c>
      <c r="C7401" t="s">
        <v>12258</v>
      </c>
      <c r="D7401" t="s">
        <v>12487</v>
      </c>
      <c r="E7401" t="s">
        <v>12486</v>
      </c>
      <c r="F7401">
        <v>5045093</v>
      </c>
      <c r="G7401" t="s">
        <v>12313</v>
      </c>
      <c r="H7401" t="s">
        <v>12254</v>
      </c>
      <c r="I7401">
        <v>414</v>
      </c>
      <c r="J7401" t="s">
        <v>145</v>
      </c>
      <c r="K7401" t="s">
        <v>137</v>
      </c>
      <c r="L7401">
        <f>I7401*$Q$2/100/1000</f>
        <v>1.5318E-3</v>
      </c>
    </row>
    <row r="7402" spans="1:12" ht="15" customHeight="1">
      <c r="A7402" s="118">
        <v>44958</v>
      </c>
      <c r="B7402" t="s">
        <v>12259</v>
      </c>
      <c r="C7402" t="s">
        <v>12258</v>
      </c>
      <c r="D7402" t="s">
        <v>12465</v>
      </c>
      <c r="E7402" t="s">
        <v>12485</v>
      </c>
      <c r="F7402">
        <v>5045093</v>
      </c>
      <c r="G7402" t="s">
        <v>12313</v>
      </c>
      <c r="H7402" t="s">
        <v>12254</v>
      </c>
      <c r="I7402">
        <v>414</v>
      </c>
      <c r="J7402" t="s">
        <v>145</v>
      </c>
      <c r="K7402" t="s">
        <v>137</v>
      </c>
      <c r="L7402">
        <f>I7402*$Q$2/100/1000</f>
        <v>1.5318E-3</v>
      </c>
    </row>
    <row r="7403" spans="1:12" ht="15" customHeight="1">
      <c r="A7403" s="118">
        <v>44958</v>
      </c>
      <c r="B7403" t="s">
        <v>12259</v>
      </c>
      <c r="C7403" t="s">
        <v>12258</v>
      </c>
      <c r="D7403" t="s">
        <v>12465</v>
      </c>
      <c r="E7403" t="s">
        <v>12484</v>
      </c>
      <c r="F7403">
        <v>5045093</v>
      </c>
      <c r="G7403" t="s">
        <v>12313</v>
      </c>
      <c r="H7403" t="s">
        <v>12254</v>
      </c>
      <c r="I7403">
        <v>414</v>
      </c>
      <c r="J7403" t="s">
        <v>145</v>
      </c>
      <c r="K7403" t="s">
        <v>137</v>
      </c>
      <c r="L7403">
        <f>I7403*$Q$2/100/1000</f>
        <v>1.5318E-3</v>
      </c>
    </row>
    <row r="7404" spans="1:12" ht="15" customHeight="1">
      <c r="A7404" s="118">
        <v>44986</v>
      </c>
      <c r="B7404" t="s">
        <v>12259</v>
      </c>
      <c r="C7404" t="s">
        <v>12258</v>
      </c>
      <c r="D7404" t="s">
        <v>12446</v>
      </c>
      <c r="E7404" t="s">
        <v>12483</v>
      </c>
      <c r="F7404">
        <v>34200768</v>
      </c>
      <c r="G7404" t="s">
        <v>12362</v>
      </c>
      <c r="H7404" t="s">
        <v>12254</v>
      </c>
      <c r="I7404">
        <v>414</v>
      </c>
      <c r="J7404" t="s">
        <v>145</v>
      </c>
      <c r="K7404" t="s">
        <v>137</v>
      </c>
      <c r="L7404">
        <f>I7404*$Q$2/100/1000</f>
        <v>1.5318E-3</v>
      </c>
    </row>
    <row r="7405" spans="1:12" ht="15" customHeight="1">
      <c r="A7405" s="118">
        <v>44986</v>
      </c>
      <c r="B7405" t="s">
        <v>12259</v>
      </c>
      <c r="C7405" t="s">
        <v>12258</v>
      </c>
      <c r="D7405" t="s">
        <v>12290</v>
      </c>
      <c r="E7405" t="s">
        <v>12482</v>
      </c>
      <c r="F7405">
        <v>101030842</v>
      </c>
      <c r="G7405" t="s">
        <v>12275</v>
      </c>
      <c r="H7405" t="s">
        <v>12254</v>
      </c>
      <c r="I7405">
        <v>414</v>
      </c>
      <c r="J7405" t="s">
        <v>145</v>
      </c>
      <c r="K7405" t="s">
        <v>137</v>
      </c>
      <c r="L7405">
        <f>I7405*$Q$2/100/1000</f>
        <v>1.5318E-3</v>
      </c>
    </row>
    <row r="7406" spans="1:12" ht="15" customHeight="1">
      <c r="A7406" s="118">
        <v>44986</v>
      </c>
      <c r="B7406" t="s">
        <v>12259</v>
      </c>
      <c r="C7406" t="s">
        <v>12258</v>
      </c>
      <c r="D7406" t="s">
        <v>12444</v>
      </c>
      <c r="E7406" t="s">
        <v>12481</v>
      </c>
      <c r="F7406">
        <v>34211278</v>
      </c>
      <c r="G7406" t="s">
        <v>12303</v>
      </c>
      <c r="H7406" t="s">
        <v>12254</v>
      </c>
      <c r="I7406">
        <v>414</v>
      </c>
      <c r="J7406" t="s">
        <v>145</v>
      </c>
      <c r="K7406" t="s">
        <v>137</v>
      </c>
      <c r="L7406">
        <f>I7406*$Q$2/100/1000</f>
        <v>1.5318E-3</v>
      </c>
    </row>
    <row r="7407" spans="1:12" ht="15" customHeight="1">
      <c r="A7407" s="118">
        <v>44986</v>
      </c>
      <c r="B7407" t="s">
        <v>12259</v>
      </c>
      <c r="C7407" t="s">
        <v>12258</v>
      </c>
      <c r="D7407" t="s">
        <v>12480</v>
      </c>
      <c r="E7407" t="s">
        <v>12479</v>
      </c>
      <c r="F7407">
        <v>34205981</v>
      </c>
      <c r="G7407" t="s">
        <v>12272</v>
      </c>
      <c r="H7407" t="s">
        <v>12254</v>
      </c>
      <c r="I7407">
        <v>414</v>
      </c>
      <c r="J7407" t="s">
        <v>145</v>
      </c>
      <c r="K7407" t="s">
        <v>137</v>
      </c>
      <c r="L7407">
        <f>I7407*$Q$2/100/1000</f>
        <v>1.5318E-3</v>
      </c>
    </row>
    <row r="7408" spans="1:12" ht="15" customHeight="1">
      <c r="A7408" s="118">
        <v>44986</v>
      </c>
      <c r="B7408" t="s">
        <v>12259</v>
      </c>
      <c r="C7408" t="s">
        <v>12258</v>
      </c>
      <c r="D7408" t="s">
        <v>12465</v>
      </c>
      <c r="E7408" t="s">
        <v>12478</v>
      </c>
      <c r="F7408">
        <v>3445119</v>
      </c>
      <c r="G7408" t="s">
        <v>12269</v>
      </c>
      <c r="H7408" t="s">
        <v>12254</v>
      </c>
      <c r="I7408">
        <v>414</v>
      </c>
      <c r="J7408" t="s">
        <v>145</v>
      </c>
      <c r="K7408" t="s">
        <v>137</v>
      </c>
      <c r="L7408">
        <f>I7408*$Q$2/100/1000</f>
        <v>1.5318E-3</v>
      </c>
    </row>
    <row r="7409" spans="1:12" ht="15" customHeight="1">
      <c r="A7409" s="118">
        <v>44986</v>
      </c>
      <c r="B7409" t="s">
        <v>12259</v>
      </c>
      <c r="C7409" t="s">
        <v>12258</v>
      </c>
      <c r="D7409" t="s">
        <v>12440</v>
      </c>
      <c r="E7409" t="s">
        <v>12477</v>
      </c>
      <c r="F7409">
        <v>34205982</v>
      </c>
      <c r="G7409" t="s">
        <v>12305</v>
      </c>
      <c r="H7409" t="s">
        <v>12254</v>
      </c>
      <c r="I7409">
        <v>414</v>
      </c>
      <c r="J7409" t="s">
        <v>145</v>
      </c>
      <c r="K7409" t="s">
        <v>137</v>
      </c>
      <c r="L7409">
        <f>I7409*$Q$2/100/1000</f>
        <v>1.5318E-3</v>
      </c>
    </row>
    <row r="7410" spans="1:12" ht="15" customHeight="1">
      <c r="A7410" s="118">
        <v>44986</v>
      </c>
      <c r="B7410" t="s">
        <v>12259</v>
      </c>
      <c r="C7410" t="s">
        <v>12258</v>
      </c>
      <c r="D7410" t="s">
        <v>12444</v>
      </c>
      <c r="E7410" t="s">
        <v>12476</v>
      </c>
      <c r="F7410">
        <v>34211278</v>
      </c>
      <c r="G7410" t="s">
        <v>12303</v>
      </c>
      <c r="H7410" t="s">
        <v>12254</v>
      </c>
      <c r="I7410">
        <v>414</v>
      </c>
      <c r="J7410" t="s">
        <v>145</v>
      </c>
      <c r="K7410" t="s">
        <v>137</v>
      </c>
      <c r="L7410">
        <f>I7410*$Q$2/100/1000</f>
        <v>1.5318E-3</v>
      </c>
    </row>
    <row r="7411" spans="1:12" ht="15" customHeight="1">
      <c r="A7411" s="118">
        <v>44986</v>
      </c>
      <c r="B7411" t="s">
        <v>12259</v>
      </c>
      <c r="C7411" t="s">
        <v>12258</v>
      </c>
      <c r="D7411" t="s">
        <v>12448</v>
      </c>
      <c r="E7411" t="s">
        <v>12475</v>
      </c>
      <c r="F7411">
        <v>101030842</v>
      </c>
      <c r="G7411" t="s">
        <v>12275</v>
      </c>
      <c r="H7411" t="s">
        <v>12254</v>
      </c>
      <c r="I7411">
        <v>414</v>
      </c>
      <c r="J7411" t="s">
        <v>145</v>
      </c>
      <c r="K7411" t="s">
        <v>137</v>
      </c>
      <c r="L7411">
        <f>I7411*$Q$2/100/1000</f>
        <v>1.5318E-3</v>
      </c>
    </row>
    <row r="7412" spans="1:12" ht="15" customHeight="1">
      <c r="A7412" s="118">
        <v>44986</v>
      </c>
      <c r="B7412" t="s">
        <v>12259</v>
      </c>
      <c r="C7412" t="s">
        <v>12258</v>
      </c>
      <c r="D7412" t="s">
        <v>12456</v>
      </c>
      <c r="E7412" t="s">
        <v>12474</v>
      </c>
      <c r="F7412">
        <v>3445241</v>
      </c>
      <c r="G7412" t="s">
        <v>12473</v>
      </c>
      <c r="H7412" t="s">
        <v>12254</v>
      </c>
      <c r="I7412">
        <v>414</v>
      </c>
      <c r="J7412" t="s">
        <v>145</v>
      </c>
      <c r="K7412" t="s">
        <v>137</v>
      </c>
      <c r="L7412">
        <f>I7412*$Q$2/100/1000</f>
        <v>1.5318E-3</v>
      </c>
    </row>
    <row r="7413" spans="1:12" ht="15" customHeight="1">
      <c r="A7413" s="118">
        <v>44986</v>
      </c>
      <c r="B7413" t="s">
        <v>12259</v>
      </c>
      <c r="C7413" t="s">
        <v>12258</v>
      </c>
      <c r="D7413" t="s">
        <v>12448</v>
      </c>
      <c r="E7413" t="s">
        <v>12472</v>
      </c>
      <c r="F7413">
        <v>101030842</v>
      </c>
      <c r="G7413" t="s">
        <v>12275</v>
      </c>
      <c r="H7413" t="s">
        <v>12254</v>
      </c>
      <c r="I7413">
        <v>414</v>
      </c>
      <c r="J7413" t="s">
        <v>145</v>
      </c>
      <c r="K7413" t="s">
        <v>137</v>
      </c>
      <c r="L7413">
        <f>I7413*$Q$2/100/1000</f>
        <v>1.5318E-3</v>
      </c>
    </row>
    <row r="7414" spans="1:12" ht="15" customHeight="1">
      <c r="A7414" s="118">
        <v>44986</v>
      </c>
      <c r="B7414" t="s">
        <v>12259</v>
      </c>
      <c r="C7414" t="s">
        <v>12258</v>
      </c>
      <c r="D7414" t="s">
        <v>12444</v>
      </c>
      <c r="E7414" t="s">
        <v>12471</v>
      </c>
      <c r="F7414">
        <v>34211273</v>
      </c>
      <c r="G7414" t="s">
        <v>12300</v>
      </c>
      <c r="H7414" t="s">
        <v>12254</v>
      </c>
      <c r="I7414">
        <v>414</v>
      </c>
      <c r="J7414" t="s">
        <v>145</v>
      </c>
      <c r="K7414" t="s">
        <v>137</v>
      </c>
      <c r="L7414">
        <f>I7414*$Q$2/100/1000</f>
        <v>1.5318E-3</v>
      </c>
    </row>
    <row r="7415" spans="1:12" ht="15" customHeight="1">
      <c r="A7415" s="118">
        <v>44986</v>
      </c>
      <c r="B7415" t="s">
        <v>12259</v>
      </c>
      <c r="C7415" t="s">
        <v>12258</v>
      </c>
      <c r="D7415" t="s">
        <v>12448</v>
      </c>
      <c r="E7415" t="s">
        <v>12470</v>
      </c>
      <c r="F7415">
        <v>101030863</v>
      </c>
      <c r="G7415" t="s">
        <v>12319</v>
      </c>
      <c r="H7415" t="s">
        <v>12254</v>
      </c>
      <c r="I7415">
        <v>414</v>
      </c>
      <c r="J7415" t="s">
        <v>145</v>
      </c>
      <c r="K7415" t="s">
        <v>137</v>
      </c>
      <c r="L7415">
        <f>I7415*$Q$2/100/1000</f>
        <v>1.5318E-3</v>
      </c>
    </row>
    <row r="7416" spans="1:12" ht="15" customHeight="1">
      <c r="A7416" s="118">
        <v>44986</v>
      </c>
      <c r="B7416" t="s">
        <v>12259</v>
      </c>
      <c r="C7416" t="s">
        <v>12258</v>
      </c>
      <c r="D7416" t="s">
        <v>12469</v>
      </c>
      <c r="E7416" t="s">
        <v>12468</v>
      </c>
      <c r="F7416" t="s">
        <v>12458</v>
      </c>
      <c r="G7416" t="s">
        <v>12457</v>
      </c>
      <c r="H7416" t="s">
        <v>12254</v>
      </c>
      <c r="I7416">
        <v>414</v>
      </c>
      <c r="J7416" t="s">
        <v>145</v>
      </c>
      <c r="K7416" t="s">
        <v>137</v>
      </c>
      <c r="L7416">
        <f>I7416*$Q$2/100/1000</f>
        <v>1.5318E-3</v>
      </c>
    </row>
    <row r="7417" spans="1:12" ht="15" customHeight="1">
      <c r="A7417" s="118">
        <v>44986</v>
      </c>
      <c r="B7417" t="s">
        <v>12259</v>
      </c>
      <c r="C7417" t="s">
        <v>12258</v>
      </c>
      <c r="D7417" t="s">
        <v>12467</v>
      </c>
      <c r="E7417" t="s">
        <v>12466</v>
      </c>
      <c r="F7417" t="s">
        <v>12458</v>
      </c>
      <c r="G7417" t="s">
        <v>12457</v>
      </c>
      <c r="H7417" t="s">
        <v>12254</v>
      </c>
      <c r="I7417">
        <v>414</v>
      </c>
      <c r="J7417" t="s">
        <v>145</v>
      </c>
      <c r="K7417" t="s">
        <v>137</v>
      </c>
      <c r="L7417">
        <f>I7417*$Q$2/100/1000</f>
        <v>1.5318E-3</v>
      </c>
    </row>
    <row r="7418" spans="1:12" ht="15" customHeight="1">
      <c r="A7418" s="118">
        <v>44986</v>
      </c>
      <c r="B7418" t="s">
        <v>12259</v>
      </c>
      <c r="C7418" t="s">
        <v>12258</v>
      </c>
      <c r="D7418" t="s">
        <v>12465</v>
      </c>
      <c r="E7418" t="s">
        <v>12464</v>
      </c>
      <c r="F7418">
        <v>3445233</v>
      </c>
      <c r="G7418" t="s">
        <v>12255</v>
      </c>
      <c r="H7418" t="s">
        <v>12254</v>
      </c>
      <c r="I7418">
        <v>414</v>
      </c>
      <c r="J7418" t="s">
        <v>145</v>
      </c>
      <c r="K7418" t="s">
        <v>137</v>
      </c>
      <c r="L7418">
        <f>I7418*$Q$2/100/1000</f>
        <v>1.5318E-3</v>
      </c>
    </row>
    <row r="7419" spans="1:12" ht="15" customHeight="1">
      <c r="A7419" s="118">
        <v>45017</v>
      </c>
      <c r="B7419" t="s">
        <v>12259</v>
      </c>
      <c r="C7419" t="s">
        <v>12258</v>
      </c>
      <c r="D7419" t="s">
        <v>12444</v>
      </c>
      <c r="E7419" t="s">
        <v>12463</v>
      </c>
      <c r="F7419" s="119">
        <v>34211278</v>
      </c>
      <c r="G7419" t="s">
        <v>12303</v>
      </c>
      <c r="H7419" t="s">
        <v>12254</v>
      </c>
      <c r="I7419">
        <v>414</v>
      </c>
      <c r="J7419" t="s">
        <v>145</v>
      </c>
      <c r="K7419" t="s">
        <v>137</v>
      </c>
      <c r="L7419">
        <f>I7419*$Q$2/100/1000</f>
        <v>1.5318E-3</v>
      </c>
    </row>
    <row r="7420" spans="1:12" ht="15" customHeight="1">
      <c r="A7420" s="118">
        <v>45017</v>
      </c>
      <c r="B7420" t="s">
        <v>12259</v>
      </c>
      <c r="C7420" t="s">
        <v>12258</v>
      </c>
      <c r="D7420" t="s">
        <v>12450</v>
      </c>
      <c r="E7420" t="s">
        <v>12462</v>
      </c>
      <c r="F7420" s="119">
        <v>101030842</v>
      </c>
      <c r="G7420" t="s">
        <v>12275</v>
      </c>
      <c r="H7420" t="s">
        <v>12254</v>
      </c>
      <c r="I7420">
        <v>414</v>
      </c>
      <c r="J7420" t="s">
        <v>145</v>
      </c>
      <c r="K7420" t="s">
        <v>137</v>
      </c>
      <c r="L7420">
        <f>I7420*$Q$2/100/1000</f>
        <v>1.5318E-3</v>
      </c>
    </row>
    <row r="7421" spans="1:12" ht="15" customHeight="1">
      <c r="A7421" s="118">
        <v>45017</v>
      </c>
      <c r="B7421" t="s">
        <v>12259</v>
      </c>
      <c r="C7421" t="s">
        <v>12258</v>
      </c>
      <c r="D7421" t="s">
        <v>12461</v>
      </c>
      <c r="E7421" t="s">
        <v>12460</v>
      </c>
      <c r="F7421" s="119">
        <v>5045093</v>
      </c>
      <c r="G7421" t="s">
        <v>12313</v>
      </c>
      <c r="H7421" t="s">
        <v>12254</v>
      </c>
      <c r="I7421">
        <v>414</v>
      </c>
      <c r="J7421" t="s">
        <v>145</v>
      </c>
      <c r="K7421" t="s">
        <v>137</v>
      </c>
      <c r="L7421">
        <f>I7421*$Q$2/100/1000</f>
        <v>1.5318E-3</v>
      </c>
    </row>
    <row r="7422" spans="1:12" ht="15" customHeight="1">
      <c r="A7422" s="118">
        <v>45017</v>
      </c>
      <c r="B7422" t="s">
        <v>12259</v>
      </c>
      <c r="C7422" t="s">
        <v>12258</v>
      </c>
      <c r="D7422" t="s">
        <v>12452</v>
      </c>
      <c r="E7422" t="s">
        <v>12459</v>
      </c>
      <c r="F7422" s="119" t="s">
        <v>12458</v>
      </c>
      <c r="G7422" t="s">
        <v>12457</v>
      </c>
      <c r="H7422" t="s">
        <v>12254</v>
      </c>
      <c r="I7422">
        <v>414</v>
      </c>
      <c r="J7422" t="s">
        <v>145</v>
      </c>
      <c r="K7422" t="s">
        <v>137</v>
      </c>
      <c r="L7422">
        <f>I7422*$Q$2/100/1000</f>
        <v>1.5318E-3</v>
      </c>
    </row>
    <row r="7423" spans="1:12" ht="15" customHeight="1">
      <c r="A7423" s="118">
        <v>45017</v>
      </c>
      <c r="B7423" t="s">
        <v>12259</v>
      </c>
      <c r="C7423" t="s">
        <v>12258</v>
      </c>
      <c r="D7423" t="s">
        <v>12456</v>
      </c>
      <c r="E7423" t="s">
        <v>12455</v>
      </c>
      <c r="F7423" s="119">
        <v>3445405</v>
      </c>
      <c r="G7423" t="s">
        <v>12278</v>
      </c>
      <c r="H7423" t="s">
        <v>12254</v>
      </c>
      <c r="I7423">
        <v>414</v>
      </c>
      <c r="J7423" t="s">
        <v>145</v>
      </c>
      <c r="K7423" t="s">
        <v>137</v>
      </c>
      <c r="L7423">
        <f>I7423*$Q$2/100/1000</f>
        <v>1.5318E-3</v>
      </c>
    </row>
    <row r="7424" spans="1:12" ht="15" customHeight="1">
      <c r="A7424" s="118">
        <v>45017</v>
      </c>
      <c r="B7424" t="s">
        <v>12259</v>
      </c>
      <c r="C7424" t="s">
        <v>12258</v>
      </c>
      <c r="D7424" t="s">
        <v>12448</v>
      </c>
      <c r="E7424" t="s">
        <v>12454</v>
      </c>
      <c r="F7424" s="119">
        <v>3445405</v>
      </c>
      <c r="G7424" t="s">
        <v>12278</v>
      </c>
      <c r="H7424" t="s">
        <v>12254</v>
      </c>
      <c r="I7424">
        <v>414</v>
      </c>
      <c r="J7424" t="s">
        <v>145</v>
      </c>
      <c r="K7424" t="s">
        <v>137</v>
      </c>
      <c r="L7424">
        <f>I7424*$Q$2/100/1000</f>
        <v>1.5318E-3</v>
      </c>
    </row>
    <row r="7425" spans="1:12" ht="15" customHeight="1">
      <c r="A7425" s="118">
        <v>45017</v>
      </c>
      <c r="B7425" t="s">
        <v>12259</v>
      </c>
      <c r="C7425" t="s">
        <v>12258</v>
      </c>
      <c r="D7425" t="s">
        <v>12450</v>
      </c>
      <c r="E7425" t="s">
        <v>12453</v>
      </c>
      <c r="F7425" s="119">
        <v>3445405</v>
      </c>
      <c r="G7425" t="s">
        <v>12278</v>
      </c>
      <c r="H7425" t="s">
        <v>12254</v>
      </c>
      <c r="I7425">
        <v>414</v>
      </c>
      <c r="J7425" t="s">
        <v>145</v>
      </c>
      <c r="K7425" t="s">
        <v>137</v>
      </c>
      <c r="L7425">
        <f>I7425*$Q$2/100/1000</f>
        <v>1.5318E-3</v>
      </c>
    </row>
    <row r="7426" spans="1:12" ht="15" customHeight="1">
      <c r="A7426" s="118">
        <v>45047</v>
      </c>
      <c r="B7426" t="s">
        <v>12259</v>
      </c>
      <c r="C7426" t="s">
        <v>12258</v>
      </c>
      <c r="D7426" t="s">
        <v>12452</v>
      </c>
      <c r="E7426" t="s">
        <v>12451</v>
      </c>
      <c r="F7426">
        <v>34202812</v>
      </c>
      <c r="G7426" t="s">
        <v>12430</v>
      </c>
      <c r="H7426" t="s">
        <v>12254</v>
      </c>
      <c r="I7426">
        <v>414</v>
      </c>
      <c r="J7426" t="s">
        <v>145</v>
      </c>
      <c r="K7426" t="s">
        <v>137</v>
      </c>
      <c r="L7426">
        <f>I7426*$Q$2/100/1000</f>
        <v>1.5318E-3</v>
      </c>
    </row>
    <row r="7427" spans="1:12" ht="15" customHeight="1">
      <c r="A7427" s="118">
        <v>45047</v>
      </c>
      <c r="B7427" t="s">
        <v>12259</v>
      </c>
      <c r="C7427" t="s">
        <v>12258</v>
      </c>
      <c r="D7427" t="s">
        <v>12450</v>
      </c>
      <c r="E7427" t="s">
        <v>12449</v>
      </c>
      <c r="F7427">
        <v>34200768</v>
      </c>
      <c r="G7427" t="s">
        <v>12362</v>
      </c>
      <c r="H7427" t="s">
        <v>12254</v>
      </c>
      <c r="I7427">
        <v>414</v>
      </c>
      <c r="J7427" t="s">
        <v>145</v>
      </c>
      <c r="K7427" t="s">
        <v>137</v>
      </c>
      <c r="L7427">
        <f>I7427*$Q$2/100/1000</f>
        <v>1.5318E-3</v>
      </c>
    </row>
    <row r="7428" spans="1:12" ht="15" customHeight="1">
      <c r="A7428" s="118">
        <v>45047</v>
      </c>
      <c r="B7428" t="s">
        <v>12259</v>
      </c>
      <c r="C7428" t="s">
        <v>12258</v>
      </c>
      <c r="D7428" t="s">
        <v>12448</v>
      </c>
      <c r="E7428" t="s">
        <v>12447</v>
      </c>
      <c r="F7428">
        <v>34200768</v>
      </c>
      <c r="G7428" t="s">
        <v>12362</v>
      </c>
      <c r="H7428" t="s">
        <v>12254</v>
      </c>
      <c r="I7428">
        <v>414</v>
      </c>
      <c r="J7428" t="s">
        <v>145</v>
      </c>
      <c r="K7428" t="s">
        <v>137</v>
      </c>
      <c r="L7428">
        <f>I7428*$Q$2/100/1000</f>
        <v>1.5318E-3</v>
      </c>
    </row>
    <row r="7429" spans="1:12" ht="15" customHeight="1">
      <c r="A7429" s="118">
        <v>45047</v>
      </c>
      <c r="B7429" t="s">
        <v>12259</v>
      </c>
      <c r="C7429" t="s">
        <v>12258</v>
      </c>
      <c r="D7429" t="s">
        <v>12446</v>
      </c>
      <c r="E7429" t="s">
        <v>12445</v>
      </c>
      <c r="F7429">
        <v>34200768</v>
      </c>
      <c r="G7429" t="s">
        <v>12362</v>
      </c>
      <c r="H7429" t="s">
        <v>12254</v>
      </c>
      <c r="I7429">
        <v>414</v>
      </c>
      <c r="J7429" t="s">
        <v>145</v>
      </c>
      <c r="K7429" t="s">
        <v>137</v>
      </c>
      <c r="L7429">
        <f>I7429*$Q$2/100/1000</f>
        <v>1.5318E-3</v>
      </c>
    </row>
    <row r="7430" spans="1:12" ht="15" customHeight="1">
      <c r="A7430" s="118">
        <v>45047</v>
      </c>
      <c r="B7430" t="s">
        <v>12259</v>
      </c>
      <c r="C7430" t="s">
        <v>12258</v>
      </c>
      <c r="D7430" t="s">
        <v>12444</v>
      </c>
      <c r="E7430" t="s">
        <v>12443</v>
      </c>
      <c r="F7430">
        <v>34211278</v>
      </c>
      <c r="G7430" t="s">
        <v>12303</v>
      </c>
      <c r="H7430" t="s">
        <v>12254</v>
      </c>
      <c r="I7430">
        <v>414</v>
      </c>
      <c r="J7430" t="s">
        <v>145</v>
      </c>
      <c r="K7430" t="s">
        <v>137</v>
      </c>
      <c r="L7430">
        <f>I7430*$Q$2/100/1000</f>
        <v>1.5318E-3</v>
      </c>
    </row>
    <row r="7431" spans="1:12" ht="15" customHeight="1">
      <c r="A7431" s="118">
        <v>45047</v>
      </c>
      <c r="B7431" t="s">
        <v>12259</v>
      </c>
      <c r="C7431" t="s">
        <v>12258</v>
      </c>
      <c r="D7431" t="s">
        <v>12442</v>
      </c>
      <c r="E7431" t="s">
        <v>12441</v>
      </c>
      <c r="F7431">
        <v>101030842</v>
      </c>
      <c r="G7431" t="s">
        <v>12275</v>
      </c>
      <c r="H7431" t="s">
        <v>12254</v>
      </c>
      <c r="I7431">
        <v>414</v>
      </c>
      <c r="J7431" t="s">
        <v>145</v>
      </c>
      <c r="K7431" t="s">
        <v>137</v>
      </c>
      <c r="L7431">
        <f>I7431*$Q$2/100/1000</f>
        <v>1.5318E-3</v>
      </c>
    </row>
    <row r="7432" spans="1:12" ht="15" customHeight="1">
      <c r="A7432" s="118">
        <v>45047</v>
      </c>
      <c r="B7432" t="s">
        <v>12259</v>
      </c>
      <c r="C7432" t="s">
        <v>12258</v>
      </c>
      <c r="D7432" t="s">
        <v>12440</v>
      </c>
      <c r="E7432" t="s">
        <v>12439</v>
      </c>
      <c r="F7432">
        <v>101010630</v>
      </c>
      <c r="G7432" t="s">
        <v>12436</v>
      </c>
      <c r="H7432" t="s">
        <v>12254</v>
      </c>
      <c r="I7432">
        <v>414</v>
      </c>
      <c r="J7432" t="s">
        <v>145</v>
      </c>
      <c r="K7432" t="s">
        <v>137</v>
      </c>
      <c r="L7432">
        <f>I7432*$Q$2/100/1000</f>
        <v>1.5318E-3</v>
      </c>
    </row>
    <row r="7433" spans="1:12" ht="15" customHeight="1">
      <c r="A7433" s="118">
        <v>45047</v>
      </c>
      <c r="B7433" t="s">
        <v>12259</v>
      </c>
      <c r="C7433" t="s">
        <v>12258</v>
      </c>
      <c r="D7433" t="s">
        <v>12438</v>
      </c>
      <c r="E7433" t="s">
        <v>12437</v>
      </c>
      <c r="F7433">
        <v>101010630</v>
      </c>
      <c r="G7433" t="s">
        <v>12436</v>
      </c>
      <c r="H7433" t="s">
        <v>12254</v>
      </c>
      <c r="I7433">
        <v>414</v>
      </c>
      <c r="J7433" t="s">
        <v>145</v>
      </c>
      <c r="K7433" t="s">
        <v>137</v>
      </c>
      <c r="L7433">
        <f>I7433*$Q$2/100/1000</f>
        <v>1.5318E-3</v>
      </c>
    </row>
    <row r="7434" spans="1:12" ht="15" customHeight="1">
      <c r="A7434" s="118">
        <v>45047</v>
      </c>
      <c r="B7434" t="s">
        <v>12259</v>
      </c>
      <c r="C7434" t="s">
        <v>12258</v>
      </c>
      <c r="D7434" t="s">
        <v>12435</v>
      </c>
      <c r="E7434" t="s">
        <v>12434</v>
      </c>
      <c r="F7434" t="s">
        <v>12433</v>
      </c>
      <c r="G7434" t="s">
        <v>12432</v>
      </c>
      <c r="H7434" t="s">
        <v>12254</v>
      </c>
      <c r="I7434">
        <v>414</v>
      </c>
      <c r="J7434" t="s">
        <v>145</v>
      </c>
      <c r="K7434" t="s">
        <v>137</v>
      </c>
      <c r="L7434">
        <f>I7434*$Q$2/100/1000</f>
        <v>1.5318E-3</v>
      </c>
    </row>
    <row r="7435" spans="1:12" ht="15" customHeight="1">
      <c r="A7435" s="118">
        <v>45047</v>
      </c>
      <c r="B7435" t="s">
        <v>12259</v>
      </c>
      <c r="C7435" t="s">
        <v>12258</v>
      </c>
      <c r="D7435" t="s">
        <v>12429</v>
      </c>
      <c r="E7435" t="s">
        <v>12431</v>
      </c>
      <c r="F7435">
        <v>34202812</v>
      </c>
      <c r="G7435" t="s">
        <v>12430</v>
      </c>
      <c r="H7435" t="s">
        <v>12254</v>
      </c>
      <c r="I7435">
        <v>414</v>
      </c>
      <c r="J7435" t="s">
        <v>145</v>
      </c>
      <c r="K7435" t="s">
        <v>137</v>
      </c>
      <c r="L7435">
        <f>I7435*$Q$2/100/1000</f>
        <v>1.5318E-3</v>
      </c>
    </row>
    <row r="7436" spans="1:12" ht="15" customHeight="1">
      <c r="A7436" s="118">
        <v>45047</v>
      </c>
      <c r="B7436" t="s">
        <v>12259</v>
      </c>
      <c r="C7436" t="s">
        <v>12258</v>
      </c>
      <c r="D7436" t="s">
        <v>12429</v>
      </c>
      <c r="E7436" t="s">
        <v>12428</v>
      </c>
      <c r="F7436">
        <v>3445094</v>
      </c>
      <c r="G7436" t="s">
        <v>12427</v>
      </c>
      <c r="H7436" t="s">
        <v>12254</v>
      </c>
      <c r="I7436">
        <v>414</v>
      </c>
      <c r="J7436" t="s">
        <v>145</v>
      </c>
      <c r="K7436" t="s">
        <v>137</v>
      </c>
      <c r="L7436">
        <f>I7436*$Q$2/100/1000</f>
        <v>1.5318E-3</v>
      </c>
    </row>
    <row r="7437" spans="1:12" ht="15" customHeight="1">
      <c r="A7437" s="118">
        <v>45047</v>
      </c>
      <c r="B7437" t="s">
        <v>12259</v>
      </c>
      <c r="C7437" t="s">
        <v>12258</v>
      </c>
      <c r="D7437" t="s">
        <v>12290</v>
      </c>
      <c r="E7437" t="s">
        <v>12426</v>
      </c>
      <c r="F7437">
        <v>101030864</v>
      </c>
      <c r="G7437" t="s">
        <v>12425</v>
      </c>
      <c r="H7437" t="s">
        <v>12254</v>
      </c>
      <c r="I7437">
        <v>414</v>
      </c>
      <c r="J7437" t="s">
        <v>145</v>
      </c>
      <c r="K7437" t="s">
        <v>137</v>
      </c>
      <c r="L7437">
        <f>I7437*$Q$2/100/1000</f>
        <v>1.5318E-3</v>
      </c>
    </row>
    <row r="7438" spans="1:12" ht="15" customHeight="1">
      <c r="A7438" s="118">
        <v>45078</v>
      </c>
      <c r="B7438" t="s">
        <v>12259</v>
      </c>
      <c r="C7438" t="s">
        <v>12258</v>
      </c>
      <c r="D7438" t="s">
        <v>12405</v>
      </c>
      <c r="E7438" t="s">
        <v>12424</v>
      </c>
      <c r="F7438">
        <v>34211273</v>
      </c>
      <c r="G7438" t="s">
        <v>12300</v>
      </c>
      <c r="H7438" t="s">
        <v>12254</v>
      </c>
      <c r="I7438">
        <v>414</v>
      </c>
      <c r="J7438" t="s">
        <v>145</v>
      </c>
      <c r="K7438" t="s">
        <v>137</v>
      </c>
      <c r="L7438">
        <f>I7438*$Q$2/100/1000</f>
        <v>1.5318E-3</v>
      </c>
    </row>
    <row r="7439" spans="1:12" ht="15" customHeight="1">
      <c r="A7439" s="118">
        <v>45078</v>
      </c>
      <c r="B7439" t="s">
        <v>12259</v>
      </c>
      <c r="C7439" t="s">
        <v>12258</v>
      </c>
      <c r="D7439" t="s">
        <v>12423</v>
      </c>
      <c r="E7439" t="s">
        <v>12422</v>
      </c>
      <c r="F7439">
        <v>101030842</v>
      </c>
      <c r="G7439" t="s">
        <v>12275</v>
      </c>
      <c r="H7439" t="s">
        <v>12254</v>
      </c>
      <c r="I7439">
        <v>414</v>
      </c>
      <c r="J7439" t="s">
        <v>145</v>
      </c>
      <c r="K7439" t="s">
        <v>137</v>
      </c>
      <c r="L7439">
        <f>I7439*$Q$2/100/1000</f>
        <v>1.5318E-3</v>
      </c>
    </row>
    <row r="7440" spans="1:12" ht="15" customHeight="1">
      <c r="A7440" s="118">
        <v>45108</v>
      </c>
      <c r="B7440" t="s">
        <v>12259</v>
      </c>
      <c r="C7440" t="s">
        <v>12258</v>
      </c>
      <c r="D7440" t="s">
        <v>12405</v>
      </c>
      <c r="E7440" t="s">
        <v>12421</v>
      </c>
      <c r="F7440">
        <v>34211273</v>
      </c>
      <c r="G7440" t="s">
        <v>12300</v>
      </c>
      <c r="H7440" t="s">
        <v>12254</v>
      </c>
      <c r="I7440">
        <v>414</v>
      </c>
      <c r="J7440" t="s">
        <v>145</v>
      </c>
      <c r="K7440" t="s">
        <v>137</v>
      </c>
      <c r="L7440">
        <f>I7440*$Q$2/100/1000</f>
        <v>1.5318E-3</v>
      </c>
    </row>
    <row r="7441" spans="1:12" ht="15" customHeight="1">
      <c r="A7441" s="118">
        <v>45108</v>
      </c>
      <c r="B7441" t="s">
        <v>12259</v>
      </c>
      <c r="C7441" t="s">
        <v>12258</v>
      </c>
      <c r="D7441" t="s">
        <v>12420</v>
      </c>
      <c r="E7441" t="s">
        <v>12419</v>
      </c>
      <c r="F7441">
        <v>101030842</v>
      </c>
      <c r="G7441" t="s">
        <v>12275</v>
      </c>
      <c r="H7441" t="s">
        <v>12254</v>
      </c>
      <c r="I7441">
        <v>414</v>
      </c>
      <c r="J7441" t="s">
        <v>145</v>
      </c>
      <c r="K7441" t="s">
        <v>137</v>
      </c>
      <c r="L7441">
        <f>I7441*$Q$2/100/1000</f>
        <v>1.5318E-3</v>
      </c>
    </row>
    <row r="7442" spans="1:12" ht="15" customHeight="1">
      <c r="A7442" s="118">
        <v>45108</v>
      </c>
      <c r="B7442" t="s">
        <v>12259</v>
      </c>
      <c r="C7442" t="s">
        <v>12258</v>
      </c>
      <c r="D7442" t="s">
        <v>12329</v>
      </c>
      <c r="E7442" t="s">
        <v>12418</v>
      </c>
      <c r="F7442">
        <v>3445403</v>
      </c>
      <c r="G7442" t="s">
        <v>12327</v>
      </c>
      <c r="H7442" t="s">
        <v>12254</v>
      </c>
      <c r="I7442">
        <v>414</v>
      </c>
      <c r="J7442" t="s">
        <v>145</v>
      </c>
      <c r="K7442" t="s">
        <v>137</v>
      </c>
      <c r="L7442">
        <f>I7442*$Q$2/100/1000</f>
        <v>1.5318E-3</v>
      </c>
    </row>
    <row r="7443" spans="1:12" ht="15" customHeight="1">
      <c r="A7443" s="118">
        <v>45108</v>
      </c>
      <c r="B7443" t="s">
        <v>12259</v>
      </c>
      <c r="C7443" t="s">
        <v>12258</v>
      </c>
      <c r="D7443" t="s">
        <v>12358</v>
      </c>
      <c r="E7443" t="s">
        <v>12417</v>
      </c>
      <c r="F7443" t="s">
        <v>12416</v>
      </c>
      <c r="G7443" t="s">
        <v>12415</v>
      </c>
      <c r="H7443" t="s">
        <v>12254</v>
      </c>
      <c r="I7443">
        <v>414</v>
      </c>
      <c r="J7443" t="s">
        <v>145</v>
      </c>
      <c r="K7443" t="s">
        <v>137</v>
      </c>
      <c r="L7443">
        <f>I7443*$Q$2/100/1000</f>
        <v>1.5318E-3</v>
      </c>
    </row>
    <row r="7444" spans="1:12" ht="15" customHeight="1">
      <c r="A7444" s="118">
        <v>45108</v>
      </c>
      <c r="B7444" t="s">
        <v>12259</v>
      </c>
      <c r="C7444" t="s">
        <v>12258</v>
      </c>
      <c r="D7444" t="s">
        <v>12414</v>
      </c>
      <c r="E7444" t="s">
        <v>12413</v>
      </c>
      <c r="F7444">
        <v>34201935</v>
      </c>
      <c r="G7444" t="s">
        <v>12412</v>
      </c>
      <c r="H7444" t="s">
        <v>12254</v>
      </c>
      <c r="I7444">
        <v>414</v>
      </c>
      <c r="J7444" t="s">
        <v>145</v>
      </c>
      <c r="K7444" t="s">
        <v>137</v>
      </c>
      <c r="L7444">
        <f>I7444*$Q$2/100/1000</f>
        <v>1.5318E-3</v>
      </c>
    </row>
    <row r="7445" spans="1:12" ht="15" customHeight="1">
      <c r="A7445" s="118">
        <v>45139</v>
      </c>
      <c r="B7445" t="s">
        <v>12259</v>
      </c>
      <c r="C7445" t="s">
        <v>12258</v>
      </c>
      <c r="D7445" t="s">
        <v>12364</v>
      </c>
      <c r="E7445" t="s">
        <v>12411</v>
      </c>
      <c r="F7445" s="119">
        <v>34200768</v>
      </c>
      <c r="G7445" t="s">
        <v>12362</v>
      </c>
      <c r="H7445" t="s">
        <v>12254</v>
      </c>
      <c r="I7445">
        <v>414</v>
      </c>
      <c r="J7445" t="s">
        <v>145</v>
      </c>
      <c r="K7445" t="s">
        <v>137</v>
      </c>
      <c r="L7445">
        <f>I7445*$Q$2/100/1000</f>
        <v>1.5318E-3</v>
      </c>
    </row>
    <row r="7446" spans="1:12">
      <c r="A7446" s="118">
        <v>45139</v>
      </c>
      <c r="B7446" t="s">
        <v>12259</v>
      </c>
      <c r="C7446" t="s">
        <v>12258</v>
      </c>
      <c r="D7446" t="s">
        <v>12290</v>
      </c>
      <c r="E7446" t="s">
        <v>12410</v>
      </c>
      <c r="F7446" s="119">
        <v>34205980</v>
      </c>
      <c r="G7446" t="s">
        <v>12284</v>
      </c>
      <c r="H7446" t="s">
        <v>12254</v>
      </c>
      <c r="I7446">
        <v>414</v>
      </c>
      <c r="J7446" t="s">
        <v>145</v>
      </c>
      <c r="K7446" t="s">
        <v>137</v>
      </c>
      <c r="L7446">
        <f>I7446*$Q$2/100/1000</f>
        <v>1.5318E-3</v>
      </c>
    </row>
    <row r="7447" spans="1:12">
      <c r="A7447" s="118">
        <v>45139</v>
      </c>
      <c r="B7447" t="s">
        <v>12259</v>
      </c>
      <c r="C7447" t="s">
        <v>12258</v>
      </c>
      <c r="D7447" t="s">
        <v>12371</v>
      </c>
      <c r="E7447" t="s">
        <v>12409</v>
      </c>
      <c r="F7447" s="119">
        <v>34211278</v>
      </c>
      <c r="G7447" t="s">
        <v>12303</v>
      </c>
      <c r="H7447" t="s">
        <v>12254</v>
      </c>
      <c r="I7447">
        <v>414</v>
      </c>
      <c r="J7447" t="s">
        <v>145</v>
      </c>
      <c r="K7447" t="s">
        <v>137</v>
      </c>
      <c r="L7447">
        <f>I7447*$Q$2/100/1000</f>
        <v>1.5318E-3</v>
      </c>
    </row>
    <row r="7448" spans="1:12">
      <c r="A7448" s="118">
        <v>45139</v>
      </c>
      <c r="B7448" t="s">
        <v>12259</v>
      </c>
      <c r="C7448" t="s">
        <v>12258</v>
      </c>
      <c r="D7448" t="s">
        <v>12408</v>
      </c>
      <c r="E7448" t="s">
        <v>12407</v>
      </c>
      <c r="F7448" s="119">
        <v>8745027</v>
      </c>
      <c r="G7448" t="s">
        <v>12406</v>
      </c>
      <c r="H7448" t="s">
        <v>12254</v>
      </c>
      <c r="I7448">
        <v>414</v>
      </c>
      <c r="J7448" t="s">
        <v>145</v>
      </c>
      <c r="K7448" t="s">
        <v>137</v>
      </c>
      <c r="L7448">
        <f>I7448*$Q$2/100/1000</f>
        <v>1.5318E-3</v>
      </c>
    </row>
    <row r="7449" spans="1:12">
      <c r="A7449" s="118">
        <v>45139</v>
      </c>
      <c r="B7449" t="s">
        <v>12259</v>
      </c>
      <c r="C7449" t="s">
        <v>12258</v>
      </c>
      <c r="D7449" t="s">
        <v>12405</v>
      </c>
      <c r="E7449" t="s">
        <v>12404</v>
      </c>
      <c r="F7449" s="119">
        <v>101022634</v>
      </c>
      <c r="G7449" t="s">
        <v>12297</v>
      </c>
      <c r="H7449" t="s">
        <v>12254</v>
      </c>
      <c r="I7449">
        <v>414</v>
      </c>
      <c r="J7449" t="s">
        <v>145</v>
      </c>
      <c r="K7449" t="s">
        <v>137</v>
      </c>
      <c r="L7449">
        <f>I7449*$Q$2/100/1000</f>
        <v>1.5318E-3</v>
      </c>
    </row>
    <row r="7450" spans="1:12">
      <c r="A7450" s="118">
        <v>45139</v>
      </c>
      <c r="B7450" t="s">
        <v>12259</v>
      </c>
      <c r="C7450" t="s">
        <v>12258</v>
      </c>
      <c r="D7450" t="s">
        <v>12377</v>
      </c>
      <c r="E7450" t="s">
        <v>12403</v>
      </c>
      <c r="F7450" s="119">
        <v>101022634</v>
      </c>
      <c r="G7450" t="s">
        <v>12297</v>
      </c>
      <c r="H7450" t="s">
        <v>12254</v>
      </c>
      <c r="I7450">
        <v>414</v>
      </c>
      <c r="J7450" t="s">
        <v>145</v>
      </c>
      <c r="K7450" t="s">
        <v>137</v>
      </c>
      <c r="L7450">
        <f>I7450*$Q$2/100/1000</f>
        <v>1.5318E-3</v>
      </c>
    </row>
    <row r="7451" spans="1:12">
      <c r="A7451" s="118">
        <v>45139</v>
      </c>
      <c r="B7451" t="s">
        <v>12259</v>
      </c>
      <c r="C7451" t="s">
        <v>12258</v>
      </c>
      <c r="D7451" t="s">
        <v>12402</v>
      </c>
      <c r="E7451" t="s">
        <v>12401</v>
      </c>
      <c r="F7451" s="119" t="s">
        <v>12400</v>
      </c>
      <c r="G7451" t="s">
        <v>12399</v>
      </c>
      <c r="H7451" t="s">
        <v>12254</v>
      </c>
      <c r="I7451">
        <v>414</v>
      </c>
      <c r="J7451" t="s">
        <v>145</v>
      </c>
      <c r="K7451" t="s">
        <v>137</v>
      </c>
      <c r="L7451">
        <f>I7451*$Q$2/100/1000</f>
        <v>1.5318E-3</v>
      </c>
    </row>
    <row r="7452" spans="1:12">
      <c r="A7452" s="118">
        <v>45139</v>
      </c>
      <c r="B7452" t="s">
        <v>12259</v>
      </c>
      <c r="C7452" t="s">
        <v>12258</v>
      </c>
      <c r="D7452" t="s">
        <v>12369</v>
      </c>
      <c r="E7452" t="s">
        <v>12398</v>
      </c>
      <c r="F7452" s="119">
        <v>34205982</v>
      </c>
      <c r="G7452" t="s">
        <v>12305</v>
      </c>
      <c r="H7452" t="s">
        <v>12254</v>
      </c>
      <c r="I7452">
        <v>414</v>
      </c>
      <c r="J7452" t="s">
        <v>145</v>
      </c>
      <c r="K7452" t="s">
        <v>137</v>
      </c>
      <c r="L7452">
        <f>I7452*$Q$2/100/1000</f>
        <v>1.5318E-3</v>
      </c>
    </row>
    <row r="7453" spans="1:12">
      <c r="A7453" s="118">
        <v>45139</v>
      </c>
      <c r="B7453" t="s">
        <v>12259</v>
      </c>
      <c r="C7453" t="s">
        <v>12258</v>
      </c>
      <c r="D7453" t="s">
        <v>12358</v>
      </c>
      <c r="E7453" t="s">
        <v>12397</v>
      </c>
      <c r="F7453" s="119">
        <v>34211273</v>
      </c>
      <c r="G7453" t="s">
        <v>12300</v>
      </c>
      <c r="H7453" t="s">
        <v>12254</v>
      </c>
      <c r="I7453">
        <v>414</v>
      </c>
      <c r="J7453" t="s">
        <v>145</v>
      </c>
      <c r="K7453" t="s">
        <v>137</v>
      </c>
      <c r="L7453">
        <f>I7453*$Q$2/100/1000</f>
        <v>1.5318E-3</v>
      </c>
    </row>
    <row r="7454" spans="1:12">
      <c r="A7454" s="118">
        <v>45170</v>
      </c>
      <c r="B7454" t="s">
        <v>12259</v>
      </c>
      <c r="C7454" t="s">
        <v>12258</v>
      </c>
      <c r="D7454" t="s">
        <v>12371</v>
      </c>
      <c r="E7454" t="s">
        <v>12396</v>
      </c>
      <c r="F7454">
        <v>34206060</v>
      </c>
      <c r="G7454" t="s">
        <v>12342</v>
      </c>
      <c r="H7454" t="s">
        <v>12254</v>
      </c>
      <c r="I7454">
        <v>414</v>
      </c>
      <c r="J7454" t="s">
        <v>145</v>
      </c>
      <c r="K7454" t="s">
        <v>137</v>
      </c>
      <c r="L7454">
        <f>I7454*$Q$2/100/1000</f>
        <v>1.5318E-3</v>
      </c>
    </row>
    <row r="7455" spans="1:12">
      <c r="A7455" s="118">
        <v>45170</v>
      </c>
      <c r="B7455" t="s">
        <v>12259</v>
      </c>
      <c r="C7455" t="s">
        <v>12258</v>
      </c>
      <c r="D7455" t="s">
        <v>12360</v>
      </c>
      <c r="E7455" t="s">
        <v>12395</v>
      </c>
      <c r="F7455">
        <v>3445405</v>
      </c>
      <c r="G7455" t="s">
        <v>12278</v>
      </c>
      <c r="H7455" t="s">
        <v>12254</v>
      </c>
      <c r="I7455">
        <v>414</v>
      </c>
      <c r="J7455" t="s">
        <v>145</v>
      </c>
      <c r="K7455" t="s">
        <v>137</v>
      </c>
      <c r="L7455">
        <f>I7455*$Q$2/100/1000</f>
        <v>1.5318E-3</v>
      </c>
    </row>
    <row r="7456" spans="1:12">
      <c r="A7456" s="118">
        <v>45170</v>
      </c>
      <c r="B7456" t="s">
        <v>12259</v>
      </c>
      <c r="C7456" t="s">
        <v>12258</v>
      </c>
      <c r="D7456" t="s">
        <v>12375</v>
      </c>
      <c r="E7456" t="s">
        <v>12394</v>
      </c>
      <c r="F7456" t="s">
        <v>12373</v>
      </c>
      <c r="G7456" t="s">
        <v>12372</v>
      </c>
      <c r="H7456" t="s">
        <v>12254</v>
      </c>
      <c r="I7456">
        <v>414</v>
      </c>
      <c r="J7456" t="s">
        <v>145</v>
      </c>
      <c r="K7456" t="s">
        <v>137</v>
      </c>
      <c r="L7456">
        <f>I7456*$Q$2/100/1000</f>
        <v>1.5318E-3</v>
      </c>
    </row>
    <row r="7457" spans="1:12">
      <c r="A7457" s="118">
        <v>45108</v>
      </c>
      <c r="B7457" t="s">
        <v>5342</v>
      </c>
      <c r="C7457" t="s">
        <v>5341</v>
      </c>
      <c r="D7457" t="s">
        <v>12393</v>
      </c>
      <c r="E7457" t="s">
        <v>12392</v>
      </c>
      <c r="F7457" t="s">
        <v>2481</v>
      </c>
      <c r="G7457" t="s">
        <v>2480</v>
      </c>
      <c r="H7457" t="s">
        <v>5336</v>
      </c>
      <c r="I7457">
        <v>49.6</v>
      </c>
      <c r="J7457" t="s">
        <v>223</v>
      </c>
      <c r="K7457" t="s">
        <v>137</v>
      </c>
      <c r="L7457">
        <f>I7457*$Q$5/1000</f>
        <v>5.0430800000000005E-2</v>
      </c>
    </row>
    <row r="7458" spans="1:12">
      <c r="A7458" s="118">
        <v>45170</v>
      </c>
      <c r="B7458" t="s">
        <v>12259</v>
      </c>
      <c r="C7458" t="s">
        <v>12258</v>
      </c>
      <c r="D7458" t="s">
        <v>12360</v>
      </c>
      <c r="E7458" t="s">
        <v>12391</v>
      </c>
      <c r="F7458">
        <v>3445405</v>
      </c>
      <c r="G7458" t="s">
        <v>12278</v>
      </c>
      <c r="H7458" t="s">
        <v>12254</v>
      </c>
      <c r="I7458">
        <v>414</v>
      </c>
      <c r="J7458" t="s">
        <v>145</v>
      </c>
      <c r="K7458" t="s">
        <v>137</v>
      </c>
      <c r="L7458">
        <f>I7458*$Q$2/100/1000</f>
        <v>1.5318E-3</v>
      </c>
    </row>
    <row r="7459" spans="1:12">
      <c r="A7459" s="118">
        <v>45170</v>
      </c>
      <c r="B7459" t="s">
        <v>12259</v>
      </c>
      <c r="C7459" t="s">
        <v>12258</v>
      </c>
      <c r="D7459" t="s">
        <v>12390</v>
      </c>
      <c r="E7459" t="s">
        <v>12389</v>
      </c>
      <c r="F7459">
        <v>3445406</v>
      </c>
      <c r="G7459" t="s">
        <v>12263</v>
      </c>
      <c r="H7459" t="s">
        <v>12254</v>
      </c>
      <c r="I7459">
        <v>414</v>
      </c>
      <c r="J7459" t="s">
        <v>145</v>
      </c>
      <c r="K7459" t="s">
        <v>137</v>
      </c>
      <c r="L7459">
        <f>I7459*$Q$2/100/1000</f>
        <v>1.5318E-3</v>
      </c>
    </row>
    <row r="7460" spans="1:12">
      <c r="A7460" s="118">
        <v>45170</v>
      </c>
      <c r="B7460" t="s">
        <v>12259</v>
      </c>
      <c r="C7460" t="s">
        <v>12258</v>
      </c>
      <c r="D7460" t="s">
        <v>12388</v>
      </c>
      <c r="E7460" t="s">
        <v>12387</v>
      </c>
      <c r="F7460">
        <v>101033218</v>
      </c>
      <c r="G7460" t="s">
        <v>12286</v>
      </c>
      <c r="H7460" t="s">
        <v>12254</v>
      </c>
      <c r="I7460">
        <v>414</v>
      </c>
      <c r="J7460" t="s">
        <v>145</v>
      </c>
      <c r="K7460" t="s">
        <v>137</v>
      </c>
      <c r="L7460">
        <f>I7460*$Q$2/100/1000</f>
        <v>1.5318E-3</v>
      </c>
    </row>
    <row r="7461" spans="1:12">
      <c r="A7461" s="118">
        <v>45170</v>
      </c>
      <c r="B7461" t="s">
        <v>12259</v>
      </c>
      <c r="C7461" t="s">
        <v>12258</v>
      </c>
      <c r="D7461" t="s">
        <v>12371</v>
      </c>
      <c r="E7461" t="s">
        <v>12386</v>
      </c>
      <c r="F7461">
        <v>3445233</v>
      </c>
      <c r="G7461" t="s">
        <v>12255</v>
      </c>
      <c r="H7461" t="s">
        <v>12254</v>
      </c>
      <c r="I7461">
        <v>414</v>
      </c>
      <c r="J7461" t="s">
        <v>145</v>
      </c>
      <c r="K7461" t="s">
        <v>137</v>
      </c>
      <c r="L7461">
        <f>I7461*$Q$2/100/1000</f>
        <v>1.5318E-3</v>
      </c>
    </row>
    <row r="7462" spans="1:12">
      <c r="A7462" s="118">
        <v>45170</v>
      </c>
      <c r="B7462" t="s">
        <v>12259</v>
      </c>
      <c r="C7462" t="s">
        <v>12258</v>
      </c>
      <c r="D7462" t="s">
        <v>12293</v>
      </c>
      <c r="E7462" t="s">
        <v>12385</v>
      </c>
      <c r="F7462">
        <v>34206106</v>
      </c>
      <c r="G7462" t="s">
        <v>12291</v>
      </c>
      <c r="H7462" t="s">
        <v>12254</v>
      </c>
      <c r="I7462">
        <v>414</v>
      </c>
      <c r="J7462" t="s">
        <v>145</v>
      </c>
      <c r="K7462" t="s">
        <v>137</v>
      </c>
      <c r="L7462">
        <f>I7462*$Q$2/100/1000</f>
        <v>1.5318E-3</v>
      </c>
    </row>
    <row r="7463" spans="1:12">
      <c r="A7463" s="118">
        <v>45170</v>
      </c>
      <c r="B7463" t="s">
        <v>12259</v>
      </c>
      <c r="C7463" t="s">
        <v>12258</v>
      </c>
      <c r="D7463" t="s">
        <v>12384</v>
      </c>
      <c r="E7463" t="s">
        <v>12383</v>
      </c>
      <c r="F7463">
        <v>101030863</v>
      </c>
      <c r="G7463" t="s">
        <v>12319</v>
      </c>
      <c r="H7463" t="s">
        <v>12254</v>
      </c>
      <c r="I7463">
        <v>414</v>
      </c>
      <c r="J7463" t="s">
        <v>145</v>
      </c>
      <c r="K7463" t="s">
        <v>137</v>
      </c>
      <c r="L7463">
        <f>I7463*$Q$2/100/1000</f>
        <v>1.5318E-3</v>
      </c>
    </row>
    <row r="7464" spans="1:12">
      <c r="A7464" s="118">
        <v>45170</v>
      </c>
      <c r="B7464" t="s">
        <v>12259</v>
      </c>
      <c r="C7464" t="s">
        <v>12258</v>
      </c>
      <c r="D7464" t="s">
        <v>12382</v>
      </c>
      <c r="E7464" t="s">
        <v>12381</v>
      </c>
      <c r="F7464">
        <v>3445081</v>
      </c>
      <c r="G7464" t="s">
        <v>12333</v>
      </c>
      <c r="H7464" t="s">
        <v>12254</v>
      </c>
      <c r="I7464">
        <v>414</v>
      </c>
      <c r="J7464" t="s">
        <v>145</v>
      </c>
      <c r="K7464" t="s">
        <v>137</v>
      </c>
      <c r="L7464">
        <f>I7464*$Q$2/100/1000</f>
        <v>1.5318E-3</v>
      </c>
    </row>
    <row r="7465" spans="1:12">
      <c r="A7465" s="118">
        <v>45170</v>
      </c>
      <c r="B7465" t="s">
        <v>12259</v>
      </c>
      <c r="C7465" t="s">
        <v>12258</v>
      </c>
      <c r="D7465" t="s">
        <v>12337</v>
      </c>
      <c r="E7465" t="s">
        <v>12380</v>
      </c>
      <c r="F7465">
        <v>34211273</v>
      </c>
      <c r="G7465" t="s">
        <v>12300</v>
      </c>
      <c r="H7465" t="s">
        <v>12254</v>
      </c>
      <c r="I7465">
        <v>414</v>
      </c>
      <c r="J7465" t="s">
        <v>145</v>
      </c>
      <c r="K7465" t="s">
        <v>137</v>
      </c>
      <c r="L7465">
        <f>I7465*$Q$2/100/1000</f>
        <v>1.5318E-3</v>
      </c>
    </row>
    <row r="7466" spans="1:12">
      <c r="A7466" s="118">
        <v>45108</v>
      </c>
      <c r="B7466" t="s">
        <v>144</v>
      </c>
      <c r="C7466" t="s">
        <v>143</v>
      </c>
      <c r="D7466" t="s">
        <v>12379</v>
      </c>
      <c r="E7466" t="s">
        <v>12378</v>
      </c>
      <c r="F7466" t="s">
        <v>167</v>
      </c>
      <c r="G7466" t="s">
        <v>166</v>
      </c>
      <c r="H7466" t="s">
        <v>139</v>
      </c>
      <c r="I7466">
        <v>22.2</v>
      </c>
      <c r="J7466" t="s">
        <v>138</v>
      </c>
      <c r="K7466" t="s">
        <v>137</v>
      </c>
      <c r="L7466">
        <f>I7466*$Q$2/1000</f>
        <v>8.2140000000000008E-3</v>
      </c>
    </row>
    <row r="7467" spans="1:12">
      <c r="A7467" s="118">
        <v>45170</v>
      </c>
      <c r="B7467" t="s">
        <v>12259</v>
      </c>
      <c r="C7467" t="s">
        <v>12258</v>
      </c>
      <c r="D7467" t="s">
        <v>12377</v>
      </c>
      <c r="E7467" t="s">
        <v>12376</v>
      </c>
      <c r="F7467">
        <v>101022634</v>
      </c>
      <c r="G7467" t="s">
        <v>12297</v>
      </c>
      <c r="H7467" t="s">
        <v>12254</v>
      </c>
      <c r="I7467">
        <v>414</v>
      </c>
      <c r="J7467" t="s">
        <v>145</v>
      </c>
      <c r="K7467" t="s">
        <v>137</v>
      </c>
      <c r="L7467">
        <f>I7467*$Q$2/100/1000</f>
        <v>1.5318E-3</v>
      </c>
    </row>
    <row r="7468" spans="1:12">
      <c r="A7468" s="118">
        <v>45170</v>
      </c>
      <c r="B7468" t="s">
        <v>12259</v>
      </c>
      <c r="C7468" t="s">
        <v>12258</v>
      </c>
      <c r="D7468" t="s">
        <v>12375</v>
      </c>
      <c r="E7468" t="s">
        <v>12374</v>
      </c>
      <c r="F7468" t="s">
        <v>12373</v>
      </c>
      <c r="G7468" t="s">
        <v>12372</v>
      </c>
      <c r="H7468" t="s">
        <v>12254</v>
      </c>
      <c r="I7468">
        <v>414</v>
      </c>
      <c r="J7468" t="s">
        <v>145</v>
      </c>
      <c r="K7468" t="s">
        <v>137</v>
      </c>
      <c r="L7468">
        <f>I7468*$Q$2/100/1000</f>
        <v>1.5318E-3</v>
      </c>
    </row>
    <row r="7469" spans="1:12">
      <c r="A7469" s="118">
        <v>45200</v>
      </c>
      <c r="B7469" t="s">
        <v>12259</v>
      </c>
      <c r="C7469" t="s">
        <v>12258</v>
      </c>
      <c r="D7469" t="s">
        <v>12371</v>
      </c>
      <c r="E7469" t="s">
        <v>12370</v>
      </c>
      <c r="F7469">
        <v>3445403</v>
      </c>
      <c r="G7469" t="s">
        <v>12327</v>
      </c>
      <c r="H7469" t="s">
        <v>12254</v>
      </c>
      <c r="I7469">
        <v>414</v>
      </c>
      <c r="J7469" t="s">
        <v>145</v>
      </c>
      <c r="K7469" t="s">
        <v>137</v>
      </c>
      <c r="L7469">
        <f>I7469*$Q$2/100/1000</f>
        <v>1.5318E-3</v>
      </c>
    </row>
    <row r="7470" spans="1:12">
      <c r="A7470" s="118">
        <v>45200</v>
      </c>
      <c r="B7470" t="s">
        <v>12259</v>
      </c>
      <c r="C7470" t="s">
        <v>12258</v>
      </c>
      <c r="D7470" t="s">
        <v>12369</v>
      </c>
      <c r="E7470" t="s">
        <v>12368</v>
      </c>
      <c r="F7470">
        <v>3445406</v>
      </c>
      <c r="G7470" t="s">
        <v>12263</v>
      </c>
      <c r="H7470" t="s">
        <v>12254</v>
      </c>
      <c r="I7470">
        <v>414</v>
      </c>
      <c r="J7470" t="s">
        <v>145</v>
      </c>
      <c r="K7470" t="s">
        <v>137</v>
      </c>
      <c r="L7470">
        <f>I7470*$Q$2/100/1000</f>
        <v>1.5318E-3</v>
      </c>
    </row>
    <row r="7471" spans="1:12">
      <c r="A7471" s="118">
        <v>45200</v>
      </c>
      <c r="B7471" t="s">
        <v>12259</v>
      </c>
      <c r="C7471" t="s">
        <v>12258</v>
      </c>
      <c r="D7471" t="s">
        <v>12367</v>
      </c>
      <c r="E7471" t="s">
        <v>12366</v>
      </c>
      <c r="F7471">
        <v>34206085</v>
      </c>
      <c r="G7471" t="s">
        <v>12365</v>
      </c>
      <c r="H7471" t="s">
        <v>12254</v>
      </c>
      <c r="I7471">
        <v>414</v>
      </c>
      <c r="J7471" t="s">
        <v>145</v>
      </c>
      <c r="K7471" t="s">
        <v>137</v>
      </c>
      <c r="L7471">
        <f>I7471*$Q$2/100/1000</f>
        <v>1.5318E-3</v>
      </c>
    </row>
    <row r="7472" spans="1:12">
      <c r="A7472" s="118">
        <v>45200</v>
      </c>
      <c r="B7472" t="s">
        <v>12259</v>
      </c>
      <c r="C7472" t="s">
        <v>12258</v>
      </c>
      <c r="D7472" t="s">
        <v>12364</v>
      </c>
      <c r="E7472" t="s">
        <v>12363</v>
      </c>
      <c r="F7472">
        <v>34200768</v>
      </c>
      <c r="G7472" t="s">
        <v>12362</v>
      </c>
      <c r="H7472" t="s">
        <v>12254</v>
      </c>
      <c r="I7472">
        <v>414</v>
      </c>
      <c r="J7472" t="s">
        <v>145</v>
      </c>
      <c r="K7472" t="s">
        <v>137</v>
      </c>
      <c r="L7472">
        <f>I7472*$Q$2/100/1000</f>
        <v>1.5318E-3</v>
      </c>
    </row>
    <row r="7473" spans="1:12">
      <c r="A7473" s="118">
        <v>45200</v>
      </c>
      <c r="B7473" t="s">
        <v>12259</v>
      </c>
      <c r="C7473" t="s">
        <v>12258</v>
      </c>
      <c r="D7473" t="s">
        <v>12358</v>
      </c>
      <c r="E7473" t="s">
        <v>12361</v>
      </c>
      <c r="F7473">
        <v>34211278</v>
      </c>
      <c r="G7473" t="s">
        <v>12303</v>
      </c>
      <c r="H7473" t="s">
        <v>12254</v>
      </c>
      <c r="I7473">
        <v>414</v>
      </c>
      <c r="J7473" t="s">
        <v>145</v>
      </c>
      <c r="K7473" t="s">
        <v>137</v>
      </c>
      <c r="L7473">
        <f>I7473*$Q$2/100/1000</f>
        <v>1.5318E-3</v>
      </c>
    </row>
    <row r="7474" spans="1:12">
      <c r="A7474" s="118">
        <v>45200</v>
      </c>
      <c r="B7474" t="s">
        <v>12259</v>
      </c>
      <c r="C7474" t="s">
        <v>12258</v>
      </c>
      <c r="D7474" t="s">
        <v>12360</v>
      </c>
      <c r="E7474" t="s">
        <v>12359</v>
      </c>
      <c r="F7474">
        <v>3445405</v>
      </c>
      <c r="G7474" t="s">
        <v>12278</v>
      </c>
      <c r="H7474" t="s">
        <v>12254</v>
      </c>
      <c r="I7474">
        <v>414</v>
      </c>
      <c r="J7474" t="s">
        <v>145</v>
      </c>
      <c r="K7474" t="s">
        <v>137</v>
      </c>
      <c r="L7474">
        <f>I7474*$Q$2/100/1000</f>
        <v>1.5318E-3</v>
      </c>
    </row>
    <row r="7475" spans="1:12">
      <c r="A7475" s="118">
        <v>45200</v>
      </c>
      <c r="B7475" t="s">
        <v>12259</v>
      </c>
      <c r="C7475" t="s">
        <v>12258</v>
      </c>
      <c r="D7475" t="s">
        <v>12358</v>
      </c>
      <c r="E7475" t="s">
        <v>12357</v>
      </c>
      <c r="F7475">
        <v>34211273</v>
      </c>
      <c r="G7475" t="s">
        <v>12300</v>
      </c>
      <c r="H7475" t="s">
        <v>12254</v>
      </c>
      <c r="I7475">
        <v>414</v>
      </c>
      <c r="J7475" t="s">
        <v>145</v>
      </c>
      <c r="K7475" t="s">
        <v>137</v>
      </c>
      <c r="L7475">
        <f>I7475*$Q$2/100/1000</f>
        <v>1.5318E-3</v>
      </c>
    </row>
    <row r="7476" spans="1:12">
      <c r="A7476" s="118">
        <v>45200</v>
      </c>
      <c r="B7476" t="s">
        <v>12259</v>
      </c>
      <c r="C7476" t="s">
        <v>12258</v>
      </c>
      <c r="D7476" t="s">
        <v>12356</v>
      </c>
      <c r="E7476" t="s">
        <v>12355</v>
      </c>
      <c r="F7476" t="s">
        <v>12354</v>
      </c>
      <c r="G7476" t="s">
        <v>12353</v>
      </c>
      <c r="H7476" t="s">
        <v>12254</v>
      </c>
      <c r="I7476">
        <v>414</v>
      </c>
      <c r="J7476" t="s">
        <v>145</v>
      </c>
      <c r="K7476" t="s">
        <v>137</v>
      </c>
      <c r="L7476">
        <f>I7476*$Q$2/100/1000</f>
        <v>1.5318E-3</v>
      </c>
    </row>
    <row r="7477" spans="1:12">
      <c r="A7477" s="118">
        <v>45108</v>
      </c>
      <c r="B7477" t="s">
        <v>365</v>
      </c>
      <c r="C7477" t="s">
        <v>364</v>
      </c>
      <c r="D7477" t="s">
        <v>5643</v>
      </c>
      <c r="E7477" t="s">
        <v>12352</v>
      </c>
      <c r="F7477" t="s">
        <v>1040</v>
      </c>
      <c r="G7477" t="s">
        <v>5641</v>
      </c>
      <c r="H7477" t="s">
        <v>359</v>
      </c>
      <c r="I7477">
        <v>144</v>
      </c>
      <c r="J7477" t="s">
        <v>138</v>
      </c>
      <c r="K7477" t="s">
        <v>137</v>
      </c>
      <c r="L7477">
        <f>I7477*$Q$2/1000</f>
        <v>5.3280000000000001E-2</v>
      </c>
    </row>
    <row r="7478" spans="1:12">
      <c r="A7478" s="118">
        <v>45108</v>
      </c>
      <c r="B7478" t="s">
        <v>365</v>
      </c>
      <c r="C7478" t="s">
        <v>364</v>
      </c>
      <c r="D7478" t="s">
        <v>5640</v>
      </c>
      <c r="E7478" t="s">
        <v>12351</v>
      </c>
      <c r="F7478" t="s">
        <v>1040</v>
      </c>
      <c r="G7478" t="s">
        <v>5641</v>
      </c>
      <c r="H7478" t="s">
        <v>359</v>
      </c>
      <c r="I7478">
        <v>144</v>
      </c>
      <c r="J7478" t="s">
        <v>138</v>
      </c>
      <c r="K7478" t="s">
        <v>137</v>
      </c>
      <c r="L7478">
        <f>I7478*$Q$2/1000</f>
        <v>5.3280000000000001E-2</v>
      </c>
    </row>
    <row r="7479" spans="1:12">
      <c r="A7479" s="118">
        <v>45108</v>
      </c>
      <c r="B7479" t="s">
        <v>365</v>
      </c>
      <c r="C7479" t="s">
        <v>364</v>
      </c>
      <c r="D7479" t="s">
        <v>5646</v>
      </c>
      <c r="E7479" t="s">
        <v>12350</v>
      </c>
      <c r="F7479" t="s">
        <v>1040</v>
      </c>
      <c r="G7479" t="s">
        <v>5641</v>
      </c>
      <c r="H7479" t="s">
        <v>359</v>
      </c>
      <c r="I7479">
        <v>144</v>
      </c>
      <c r="J7479" t="s">
        <v>138</v>
      </c>
      <c r="K7479" t="s">
        <v>137</v>
      </c>
      <c r="L7479">
        <f>I7479*$Q$2/1000</f>
        <v>5.3280000000000001E-2</v>
      </c>
    </row>
    <row r="7480" spans="1:12">
      <c r="A7480" s="118">
        <v>45108</v>
      </c>
      <c r="B7480" t="s">
        <v>365</v>
      </c>
      <c r="C7480" t="s">
        <v>364</v>
      </c>
      <c r="D7480" t="s">
        <v>12349</v>
      </c>
      <c r="E7480" t="s">
        <v>12348</v>
      </c>
      <c r="F7480" t="s">
        <v>619</v>
      </c>
      <c r="G7480" t="s">
        <v>618</v>
      </c>
      <c r="H7480" t="s">
        <v>359</v>
      </c>
      <c r="I7480">
        <v>144</v>
      </c>
      <c r="J7480" t="s">
        <v>138</v>
      </c>
      <c r="K7480" t="s">
        <v>137</v>
      </c>
      <c r="L7480">
        <f>I7480*$Q$2/1000</f>
        <v>5.3280000000000001E-2</v>
      </c>
    </row>
    <row r="7481" spans="1:12">
      <c r="A7481" s="118">
        <v>45200</v>
      </c>
      <c r="B7481" t="s">
        <v>12259</v>
      </c>
      <c r="C7481" t="s">
        <v>12258</v>
      </c>
      <c r="D7481" t="s">
        <v>12347</v>
      </c>
      <c r="E7481" t="s">
        <v>12346</v>
      </c>
      <c r="F7481">
        <v>3445405</v>
      </c>
      <c r="G7481" t="s">
        <v>12278</v>
      </c>
      <c r="H7481" t="s">
        <v>12254</v>
      </c>
      <c r="I7481">
        <v>414</v>
      </c>
      <c r="J7481" t="s">
        <v>145</v>
      </c>
      <c r="K7481" t="s">
        <v>137</v>
      </c>
      <c r="L7481">
        <f>I7481*$Q$2/100/1000</f>
        <v>1.5318E-3</v>
      </c>
    </row>
    <row r="7482" spans="1:12">
      <c r="A7482" s="118">
        <v>45200</v>
      </c>
      <c r="B7482" t="s">
        <v>12259</v>
      </c>
      <c r="C7482" t="s">
        <v>12258</v>
      </c>
      <c r="D7482" t="s">
        <v>12288</v>
      </c>
      <c r="E7482" t="s">
        <v>12345</v>
      </c>
      <c r="F7482">
        <v>101030842</v>
      </c>
      <c r="G7482" t="s">
        <v>12275</v>
      </c>
      <c r="H7482" t="s">
        <v>12254</v>
      </c>
      <c r="I7482">
        <v>414</v>
      </c>
      <c r="J7482" t="s">
        <v>145</v>
      </c>
      <c r="K7482" t="s">
        <v>137</v>
      </c>
      <c r="L7482">
        <f>I7482*$Q$2/100/1000</f>
        <v>1.5318E-3</v>
      </c>
    </row>
    <row r="7483" spans="1:12">
      <c r="A7483" s="118">
        <v>45200</v>
      </c>
      <c r="B7483" t="s">
        <v>12259</v>
      </c>
      <c r="C7483" t="s">
        <v>12258</v>
      </c>
      <c r="D7483" t="s">
        <v>12344</v>
      </c>
      <c r="E7483" t="s">
        <v>12343</v>
      </c>
      <c r="F7483">
        <v>34206060</v>
      </c>
      <c r="G7483" t="s">
        <v>12342</v>
      </c>
      <c r="H7483" t="s">
        <v>12254</v>
      </c>
      <c r="I7483">
        <v>414</v>
      </c>
      <c r="J7483" t="s">
        <v>145</v>
      </c>
      <c r="K7483" t="s">
        <v>137</v>
      </c>
      <c r="L7483">
        <f>I7483*$Q$2/100/1000</f>
        <v>1.5318E-3</v>
      </c>
    </row>
    <row r="7484" spans="1:12">
      <c r="A7484" s="118">
        <v>45200</v>
      </c>
      <c r="B7484" t="s">
        <v>12259</v>
      </c>
      <c r="C7484" t="s">
        <v>12258</v>
      </c>
      <c r="D7484" t="s">
        <v>12293</v>
      </c>
      <c r="E7484" t="s">
        <v>12341</v>
      </c>
      <c r="F7484">
        <v>34206106</v>
      </c>
      <c r="G7484" t="s">
        <v>12291</v>
      </c>
      <c r="H7484" t="s">
        <v>12254</v>
      </c>
      <c r="I7484">
        <v>414</v>
      </c>
      <c r="J7484" t="s">
        <v>145</v>
      </c>
      <c r="K7484" t="s">
        <v>137</v>
      </c>
      <c r="L7484">
        <f>I7484*$Q$2/100/1000</f>
        <v>1.5318E-3</v>
      </c>
    </row>
    <row r="7485" spans="1:12">
      <c r="A7485" s="118">
        <v>45200</v>
      </c>
      <c r="B7485" t="s">
        <v>12259</v>
      </c>
      <c r="C7485" t="s">
        <v>12258</v>
      </c>
      <c r="D7485" t="s">
        <v>12283</v>
      </c>
      <c r="E7485" t="s">
        <v>12340</v>
      </c>
      <c r="F7485">
        <v>34205980</v>
      </c>
      <c r="G7485" t="s">
        <v>12284</v>
      </c>
      <c r="H7485" t="s">
        <v>12254</v>
      </c>
      <c r="I7485">
        <v>414</v>
      </c>
      <c r="J7485" t="s">
        <v>145</v>
      </c>
      <c r="K7485" t="s">
        <v>137</v>
      </c>
      <c r="L7485">
        <f>I7485*$Q$2/100/1000</f>
        <v>1.5318E-3</v>
      </c>
    </row>
    <row r="7486" spans="1:12">
      <c r="A7486" s="118">
        <v>45200</v>
      </c>
      <c r="B7486" t="s">
        <v>12259</v>
      </c>
      <c r="C7486" t="s">
        <v>12258</v>
      </c>
      <c r="D7486" t="s">
        <v>12339</v>
      </c>
      <c r="E7486" t="s">
        <v>12338</v>
      </c>
      <c r="F7486">
        <v>34205980</v>
      </c>
      <c r="G7486" t="s">
        <v>12284</v>
      </c>
      <c r="H7486" t="s">
        <v>12254</v>
      </c>
      <c r="I7486">
        <v>414</v>
      </c>
      <c r="J7486" t="s">
        <v>145</v>
      </c>
      <c r="K7486" t="s">
        <v>137</v>
      </c>
      <c r="L7486">
        <f>I7486*$Q$2/100/1000</f>
        <v>1.5318E-3</v>
      </c>
    </row>
    <row r="7487" spans="1:12">
      <c r="A7487" s="118">
        <v>45200</v>
      </c>
      <c r="B7487" t="s">
        <v>12259</v>
      </c>
      <c r="C7487" t="s">
        <v>12258</v>
      </c>
      <c r="D7487" t="s">
        <v>12337</v>
      </c>
      <c r="E7487" t="s">
        <v>12336</v>
      </c>
      <c r="F7487">
        <v>34211273</v>
      </c>
      <c r="G7487" t="s">
        <v>12300</v>
      </c>
      <c r="H7487" t="s">
        <v>12254</v>
      </c>
      <c r="I7487">
        <v>414</v>
      </c>
      <c r="J7487" t="s">
        <v>145</v>
      </c>
      <c r="K7487" t="s">
        <v>137</v>
      </c>
      <c r="L7487">
        <f>I7487*$Q$2/100/1000</f>
        <v>1.5318E-3</v>
      </c>
    </row>
    <row r="7488" spans="1:12">
      <c r="A7488" s="118">
        <v>45231</v>
      </c>
      <c r="B7488" t="s">
        <v>12259</v>
      </c>
      <c r="C7488" t="s">
        <v>12258</v>
      </c>
      <c r="D7488" t="s">
        <v>12274</v>
      </c>
      <c r="E7488" t="s">
        <v>12335</v>
      </c>
      <c r="F7488">
        <v>34211273</v>
      </c>
      <c r="G7488" t="s">
        <v>12300</v>
      </c>
      <c r="H7488" t="s">
        <v>12254</v>
      </c>
      <c r="I7488">
        <v>414</v>
      </c>
      <c r="J7488" t="s">
        <v>145</v>
      </c>
      <c r="K7488" t="s">
        <v>137</v>
      </c>
      <c r="L7488">
        <f>I7488*$Q$2/100/1000</f>
        <v>1.5318E-3</v>
      </c>
    </row>
    <row r="7489" spans="1:12">
      <c r="A7489" s="118">
        <v>45231</v>
      </c>
      <c r="B7489" t="s">
        <v>12259</v>
      </c>
      <c r="C7489" t="s">
        <v>12258</v>
      </c>
      <c r="D7489" t="s">
        <v>12332</v>
      </c>
      <c r="E7489" t="s">
        <v>12334</v>
      </c>
      <c r="F7489">
        <v>3445081</v>
      </c>
      <c r="G7489" t="s">
        <v>12333</v>
      </c>
      <c r="H7489" t="s">
        <v>12254</v>
      </c>
      <c r="I7489">
        <v>414</v>
      </c>
      <c r="J7489" t="s">
        <v>145</v>
      </c>
      <c r="K7489" t="s">
        <v>137</v>
      </c>
      <c r="L7489">
        <f>I7489*$Q$2/100/1000</f>
        <v>1.5318E-3</v>
      </c>
    </row>
    <row r="7490" spans="1:12">
      <c r="A7490" s="118">
        <v>45231</v>
      </c>
      <c r="B7490" t="s">
        <v>12259</v>
      </c>
      <c r="C7490" t="s">
        <v>12258</v>
      </c>
      <c r="D7490" t="s">
        <v>12332</v>
      </c>
      <c r="E7490" t="s">
        <v>12331</v>
      </c>
      <c r="F7490">
        <v>3445406</v>
      </c>
      <c r="G7490" t="s">
        <v>12263</v>
      </c>
      <c r="H7490" t="s">
        <v>12254</v>
      </c>
      <c r="I7490">
        <v>414</v>
      </c>
      <c r="J7490" t="s">
        <v>145</v>
      </c>
      <c r="K7490" t="s">
        <v>137</v>
      </c>
      <c r="L7490">
        <f>I7490*$Q$2/100/1000</f>
        <v>1.5318E-3</v>
      </c>
    </row>
    <row r="7491" spans="1:12">
      <c r="A7491" s="118">
        <v>45231</v>
      </c>
      <c r="B7491" t="s">
        <v>12259</v>
      </c>
      <c r="C7491" t="s">
        <v>12258</v>
      </c>
      <c r="D7491" t="s">
        <v>12293</v>
      </c>
      <c r="E7491" t="s">
        <v>12330</v>
      </c>
      <c r="F7491">
        <v>5045093</v>
      </c>
      <c r="G7491" t="s">
        <v>12313</v>
      </c>
      <c r="H7491" t="s">
        <v>12254</v>
      </c>
      <c r="I7491">
        <v>414</v>
      </c>
      <c r="J7491" t="s">
        <v>145</v>
      </c>
      <c r="K7491" t="s">
        <v>137</v>
      </c>
      <c r="L7491">
        <f>I7491*$Q$2/100/1000</f>
        <v>1.5318E-3</v>
      </c>
    </row>
    <row r="7492" spans="1:12">
      <c r="A7492" s="118">
        <v>45231</v>
      </c>
      <c r="B7492" t="s">
        <v>12259</v>
      </c>
      <c r="C7492" t="s">
        <v>12258</v>
      </c>
      <c r="D7492" t="s">
        <v>12329</v>
      </c>
      <c r="E7492" t="s">
        <v>12328</v>
      </c>
      <c r="F7492">
        <v>3445403</v>
      </c>
      <c r="G7492" t="s">
        <v>12327</v>
      </c>
      <c r="H7492" t="s">
        <v>12254</v>
      </c>
      <c r="I7492">
        <v>414</v>
      </c>
      <c r="J7492" t="s">
        <v>145</v>
      </c>
      <c r="K7492" t="s">
        <v>137</v>
      </c>
      <c r="L7492">
        <f>I7492*$Q$2/100/1000</f>
        <v>1.5318E-3</v>
      </c>
    </row>
    <row r="7493" spans="1:12">
      <c r="A7493" s="118">
        <v>45231</v>
      </c>
      <c r="B7493" t="s">
        <v>12259</v>
      </c>
      <c r="C7493" t="s">
        <v>12258</v>
      </c>
      <c r="D7493" t="s">
        <v>12271</v>
      </c>
      <c r="E7493" t="s">
        <v>12326</v>
      </c>
      <c r="F7493">
        <v>34211278</v>
      </c>
      <c r="G7493" t="s">
        <v>12303</v>
      </c>
      <c r="H7493" t="s">
        <v>12254</v>
      </c>
      <c r="I7493">
        <v>414</v>
      </c>
      <c r="J7493" t="s">
        <v>145</v>
      </c>
      <c r="K7493" t="s">
        <v>137</v>
      </c>
      <c r="L7493">
        <f>I7493*$Q$2/100/1000</f>
        <v>1.5318E-3</v>
      </c>
    </row>
    <row r="7494" spans="1:12">
      <c r="A7494" s="118">
        <v>45231</v>
      </c>
      <c r="B7494" t="s">
        <v>12259</v>
      </c>
      <c r="C7494" t="s">
        <v>12258</v>
      </c>
      <c r="D7494" t="s">
        <v>12280</v>
      </c>
      <c r="E7494" t="s">
        <v>12325</v>
      </c>
      <c r="F7494">
        <v>3445405</v>
      </c>
      <c r="G7494" t="s">
        <v>12278</v>
      </c>
      <c r="H7494" t="s">
        <v>12254</v>
      </c>
      <c r="I7494">
        <v>414</v>
      </c>
      <c r="J7494" t="s">
        <v>145</v>
      </c>
      <c r="K7494" t="s">
        <v>137</v>
      </c>
      <c r="L7494">
        <f>I7494*$Q$2/100/1000</f>
        <v>1.5318E-3</v>
      </c>
    </row>
    <row r="7495" spans="1:12">
      <c r="A7495" s="118">
        <v>45231</v>
      </c>
      <c r="B7495" t="s">
        <v>12259</v>
      </c>
      <c r="C7495" t="s">
        <v>12258</v>
      </c>
      <c r="D7495" t="s">
        <v>12293</v>
      </c>
      <c r="E7495" t="s">
        <v>12324</v>
      </c>
      <c r="F7495">
        <v>34206106</v>
      </c>
      <c r="G7495" t="s">
        <v>12291</v>
      </c>
      <c r="H7495" t="s">
        <v>12254</v>
      </c>
      <c r="I7495">
        <v>414</v>
      </c>
      <c r="J7495" t="s">
        <v>145</v>
      </c>
      <c r="K7495" t="s">
        <v>137</v>
      </c>
      <c r="L7495">
        <f>I7495*$Q$2/100/1000</f>
        <v>1.5318E-3</v>
      </c>
    </row>
    <row r="7496" spans="1:12">
      <c r="A7496" s="118">
        <v>45231</v>
      </c>
      <c r="B7496" t="s">
        <v>12259</v>
      </c>
      <c r="C7496" t="s">
        <v>12258</v>
      </c>
      <c r="D7496" t="s">
        <v>12315</v>
      </c>
      <c r="E7496" t="s">
        <v>12323</v>
      </c>
      <c r="F7496">
        <v>5045093</v>
      </c>
      <c r="G7496" t="s">
        <v>12313</v>
      </c>
      <c r="H7496" t="s">
        <v>12254</v>
      </c>
      <c r="I7496">
        <v>414</v>
      </c>
      <c r="J7496" t="s">
        <v>145</v>
      </c>
      <c r="K7496" t="s">
        <v>137</v>
      </c>
      <c r="L7496">
        <f>I7496*$Q$2/100/1000</f>
        <v>1.5318E-3</v>
      </c>
    </row>
    <row r="7497" spans="1:12">
      <c r="A7497" s="118">
        <v>45231</v>
      </c>
      <c r="B7497" t="s">
        <v>12259</v>
      </c>
      <c r="C7497" t="s">
        <v>12258</v>
      </c>
      <c r="D7497" t="s">
        <v>12310</v>
      </c>
      <c r="E7497" t="s">
        <v>12322</v>
      </c>
      <c r="F7497">
        <v>85206731</v>
      </c>
      <c r="G7497" t="s">
        <v>12321</v>
      </c>
      <c r="H7497" t="s">
        <v>12254</v>
      </c>
      <c r="I7497">
        <v>414</v>
      </c>
      <c r="J7497" t="s">
        <v>145</v>
      </c>
      <c r="K7497" t="s">
        <v>137</v>
      </c>
      <c r="L7497">
        <f>I7497*$Q$2/100/1000</f>
        <v>1.5318E-3</v>
      </c>
    </row>
    <row r="7498" spans="1:12">
      <c r="A7498" s="118">
        <v>45231</v>
      </c>
      <c r="B7498" t="s">
        <v>12259</v>
      </c>
      <c r="C7498" t="s">
        <v>12258</v>
      </c>
      <c r="D7498" t="s">
        <v>12283</v>
      </c>
      <c r="E7498" t="s">
        <v>12320</v>
      </c>
      <c r="F7498">
        <v>101030863</v>
      </c>
      <c r="G7498" t="s">
        <v>12319</v>
      </c>
      <c r="H7498" t="s">
        <v>12254</v>
      </c>
      <c r="I7498">
        <v>414</v>
      </c>
      <c r="J7498" t="s">
        <v>145</v>
      </c>
      <c r="K7498" t="s">
        <v>137</v>
      </c>
      <c r="L7498">
        <f>I7498*$Q$2/100/1000</f>
        <v>1.5318E-3</v>
      </c>
    </row>
    <row r="7499" spans="1:12">
      <c r="A7499" s="118">
        <v>45231</v>
      </c>
      <c r="B7499" t="s">
        <v>12259</v>
      </c>
      <c r="C7499" t="s">
        <v>12258</v>
      </c>
      <c r="D7499" t="s">
        <v>12312</v>
      </c>
      <c r="E7499" t="s">
        <v>12318</v>
      </c>
      <c r="F7499">
        <v>3445405</v>
      </c>
      <c r="G7499" t="s">
        <v>12278</v>
      </c>
      <c r="H7499" t="s">
        <v>12254</v>
      </c>
      <c r="I7499">
        <v>414</v>
      </c>
      <c r="J7499" t="s">
        <v>145</v>
      </c>
      <c r="K7499" t="s">
        <v>137</v>
      </c>
      <c r="L7499">
        <f>I7499*$Q$2/100/1000</f>
        <v>1.5318E-3</v>
      </c>
    </row>
    <row r="7500" spans="1:12">
      <c r="A7500" s="118">
        <v>45231</v>
      </c>
      <c r="B7500" t="s">
        <v>12259</v>
      </c>
      <c r="C7500" t="s">
        <v>12258</v>
      </c>
      <c r="D7500" t="s">
        <v>12317</v>
      </c>
      <c r="E7500" t="s">
        <v>12316</v>
      </c>
      <c r="F7500">
        <v>101030842</v>
      </c>
      <c r="G7500" t="s">
        <v>12275</v>
      </c>
      <c r="H7500" t="s">
        <v>12254</v>
      </c>
      <c r="I7500">
        <v>414</v>
      </c>
      <c r="J7500" t="s">
        <v>145</v>
      </c>
      <c r="K7500" t="s">
        <v>137</v>
      </c>
      <c r="L7500">
        <f>I7500*$Q$2/100/1000</f>
        <v>1.5318E-3</v>
      </c>
    </row>
    <row r="7501" spans="1:12">
      <c r="A7501" s="118">
        <v>45231</v>
      </c>
      <c r="B7501" t="s">
        <v>12259</v>
      </c>
      <c r="C7501" t="s">
        <v>12258</v>
      </c>
      <c r="D7501" t="s">
        <v>12315</v>
      </c>
      <c r="E7501" t="s">
        <v>12314</v>
      </c>
      <c r="F7501">
        <v>5045093</v>
      </c>
      <c r="G7501" t="s">
        <v>12313</v>
      </c>
      <c r="H7501" t="s">
        <v>12254</v>
      </c>
      <c r="I7501">
        <v>414</v>
      </c>
      <c r="J7501" t="s">
        <v>145</v>
      </c>
      <c r="K7501" t="s">
        <v>137</v>
      </c>
      <c r="L7501">
        <f>I7501*$Q$2/100/1000</f>
        <v>1.5318E-3</v>
      </c>
    </row>
    <row r="7502" spans="1:12">
      <c r="A7502" s="118">
        <v>45231</v>
      </c>
      <c r="B7502" t="s">
        <v>12259</v>
      </c>
      <c r="C7502" t="s">
        <v>12258</v>
      </c>
      <c r="D7502" t="s">
        <v>12312</v>
      </c>
      <c r="E7502" t="s">
        <v>12311</v>
      </c>
      <c r="F7502">
        <v>34206107</v>
      </c>
      <c r="G7502" t="s">
        <v>12307</v>
      </c>
      <c r="H7502" t="s">
        <v>12254</v>
      </c>
      <c r="I7502">
        <v>414</v>
      </c>
      <c r="J7502" t="s">
        <v>145</v>
      </c>
      <c r="K7502" t="s">
        <v>137</v>
      </c>
      <c r="L7502">
        <f>I7502*$Q$2/100/1000</f>
        <v>1.5318E-3</v>
      </c>
    </row>
    <row r="7503" spans="1:12">
      <c r="A7503" s="118">
        <v>45231</v>
      </c>
      <c r="B7503" t="s">
        <v>12259</v>
      </c>
      <c r="C7503" t="s">
        <v>12258</v>
      </c>
      <c r="D7503" t="s">
        <v>12310</v>
      </c>
      <c r="E7503" t="s">
        <v>12309</v>
      </c>
      <c r="F7503">
        <v>3445406</v>
      </c>
      <c r="G7503" t="s">
        <v>12263</v>
      </c>
      <c r="H7503" t="s">
        <v>12254</v>
      </c>
      <c r="I7503">
        <v>414</v>
      </c>
      <c r="J7503" t="s">
        <v>145</v>
      </c>
      <c r="K7503" t="s">
        <v>137</v>
      </c>
      <c r="L7503">
        <f>I7503*$Q$2/100/1000</f>
        <v>1.5318E-3</v>
      </c>
    </row>
    <row r="7504" spans="1:12">
      <c r="A7504" s="118">
        <v>45231</v>
      </c>
      <c r="B7504" t="s">
        <v>12259</v>
      </c>
      <c r="C7504" t="s">
        <v>12258</v>
      </c>
      <c r="D7504" t="s">
        <v>12288</v>
      </c>
      <c r="E7504" t="s">
        <v>12308</v>
      </c>
      <c r="F7504">
        <v>34206107</v>
      </c>
      <c r="G7504" t="s">
        <v>12307</v>
      </c>
      <c r="H7504" t="s">
        <v>12254</v>
      </c>
      <c r="I7504">
        <v>414</v>
      </c>
      <c r="J7504" t="s">
        <v>145</v>
      </c>
      <c r="K7504" t="s">
        <v>137</v>
      </c>
      <c r="L7504">
        <f>I7504*$Q$2/100/1000</f>
        <v>1.5318E-3</v>
      </c>
    </row>
    <row r="7505" spans="1:12">
      <c r="A7505" s="118">
        <v>45231</v>
      </c>
      <c r="B7505" t="s">
        <v>12259</v>
      </c>
      <c r="C7505" t="s">
        <v>12258</v>
      </c>
      <c r="D7505" t="s">
        <v>12283</v>
      </c>
      <c r="E7505" t="s">
        <v>12306</v>
      </c>
      <c r="F7505">
        <v>34205982</v>
      </c>
      <c r="G7505" t="s">
        <v>12305</v>
      </c>
      <c r="H7505" t="s">
        <v>12254</v>
      </c>
      <c r="I7505">
        <v>414</v>
      </c>
      <c r="J7505" t="s">
        <v>145</v>
      </c>
      <c r="K7505" t="s">
        <v>137</v>
      </c>
      <c r="L7505">
        <f>I7505*$Q$2/100/1000</f>
        <v>1.5318E-3</v>
      </c>
    </row>
    <row r="7506" spans="1:12">
      <c r="A7506" s="118">
        <v>45231</v>
      </c>
      <c r="B7506" t="s">
        <v>12259</v>
      </c>
      <c r="C7506" t="s">
        <v>12258</v>
      </c>
      <c r="D7506" t="s">
        <v>12271</v>
      </c>
      <c r="E7506" t="s">
        <v>12304</v>
      </c>
      <c r="F7506">
        <v>34211278</v>
      </c>
      <c r="G7506" t="s">
        <v>12303</v>
      </c>
      <c r="H7506" t="s">
        <v>12254</v>
      </c>
      <c r="I7506">
        <v>414</v>
      </c>
      <c r="J7506" t="s">
        <v>145</v>
      </c>
      <c r="K7506" t="s">
        <v>137</v>
      </c>
      <c r="L7506">
        <f>I7506*$Q$2/100/1000</f>
        <v>1.5318E-3</v>
      </c>
    </row>
    <row r="7507" spans="1:12">
      <c r="A7507" s="118">
        <v>45261</v>
      </c>
      <c r="B7507" t="s">
        <v>12259</v>
      </c>
      <c r="C7507" t="s">
        <v>12258</v>
      </c>
      <c r="D7507" t="s">
        <v>12302</v>
      </c>
      <c r="E7507" t="s">
        <v>12301</v>
      </c>
      <c r="F7507">
        <v>34211273</v>
      </c>
      <c r="G7507" t="s">
        <v>12300</v>
      </c>
      <c r="H7507" t="s">
        <v>12254</v>
      </c>
      <c r="I7507">
        <v>414</v>
      </c>
      <c r="J7507" t="s">
        <v>145</v>
      </c>
      <c r="K7507" t="s">
        <v>137</v>
      </c>
      <c r="L7507">
        <f>I7507*$Q$2/100/1000</f>
        <v>1.5318E-3</v>
      </c>
    </row>
    <row r="7508" spans="1:12">
      <c r="A7508" s="118">
        <v>45261</v>
      </c>
      <c r="B7508" t="s">
        <v>12259</v>
      </c>
      <c r="C7508" t="s">
        <v>12258</v>
      </c>
      <c r="D7508" t="s">
        <v>12299</v>
      </c>
      <c r="E7508" t="s">
        <v>12298</v>
      </c>
      <c r="F7508">
        <v>101022634</v>
      </c>
      <c r="G7508" t="s">
        <v>12297</v>
      </c>
      <c r="H7508" t="s">
        <v>12254</v>
      </c>
      <c r="I7508">
        <v>414</v>
      </c>
      <c r="J7508" t="s">
        <v>145</v>
      </c>
      <c r="K7508" t="s">
        <v>137</v>
      </c>
      <c r="L7508">
        <f>I7508*$Q$2/100/1000</f>
        <v>1.5318E-3</v>
      </c>
    </row>
    <row r="7509" spans="1:12">
      <c r="A7509" s="118">
        <v>45261</v>
      </c>
      <c r="B7509" t="s">
        <v>12259</v>
      </c>
      <c r="C7509" t="s">
        <v>12258</v>
      </c>
      <c r="D7509" t="s">
        <v>12296</v>
      </c>
      <c r="E7509" t="s">
        <v>12295</v>
      </c>
      <c r="F7509">
        <v>3445080</v>
      </c>
      <c r="G7509" t="s">
        <v>12294</v>
      </c>
      <c r="H7509" t="s">
        <v>12254</v>
      </c>
      <c r="I7509">
        <v>414</v>
      </c>
      <c r="J7509" t="s">
        <v>145</v>
      </c>
      <c r="K7509" t="s">
        <v>137</v>
      </c>
      <c r="L7509">
        <f>I7509*$Q$2/100/1000</f>
        <v>1.5318E-3</v>
      </c>
    </row>
    <row r="7510" spans="1:12">
      <c r="A7510" s="118">
        <v>45261</v>
      </c>
      <c r="B7510" t="s">
        <v>12259</v>
      </c>
      <c r="C7510" t="s">
        <v>12258</v>
      </c>
      <c r="D7510" t="s">
        <v>12293</v>
      </c>
      <c r="E7510" t="s">
        <v>12292</v>
      </c>
      <c r="F7510">
        <v>34206106</v>
      </c>
      <c r="G7510" t="s">
        <v>12291</v>
      </c>
      <c r="H7510" t="s">
        <v>12254</v>
      </c>
      <c r="I7510">
        <v>414</v>
      </c>
      <c r="J7510" t="s">
        <v>145</v>
      </c>
      <c r="K7510" t="s">
        <v>137</v>
      </c>
      <c r="L7510">
        <f>I7510*$Q$2/100/1000</f>
        <v>1.5318E-3</v>
      </c>
    </row>
    <row r="7511" spans="1:12">
      <c r="A7511" s="118">
        <v>45261</v>
      </c>
      <c r="B7511" t="s">
        <v>12259</v>
      </c>
      <c r="C7511" t="s">
        <v>12258</v>
      </c>
      <c r="D7511" t="s">
        <v>12290</v>
      </c>
      <c r="E7511" t="s">
        <v>12289</v>
      </c>
      <c r="F7511">
        <v>34206081</v>
      </c>
      <c r="G7511" t="s">
        <v>12266</v>
      </c>
      <c r="H7511" t="s">
        <v>12254</v>
      </c>
      <c r="I7511">
        <v>414</v>
      </c>
      <c r="J7511" t="s">
        <v>145</v>
      </c>
      <c r="K7511" t="s">
        <v>137</v>
      </c>
      <c r="L7511">
        <f>I7511*$Q$2/100/1000</f>
        <v>1.5318E-3</v>
      </c>
    </row>
    <row r="7512" spans="1:12">
      <c r="A7512" s="118">
        <v>45261</v>
      </c>
      <c r="B7512" t="s">
        <v>12259</v>
      </c>
      <c r="C7512" t="s">
        <v>12258</v>
      </c>
      <c r="D7512" t="s">
        <v>12288</v>
      </c>
      <c r="E7512" t="s">
        <v>12287</v>
      </c>
      <c r="F7512">
        <v>101033218</v>
      </c>
      <c r="G7512" t="s">
        <v>12286</v>
      </c>
      <c r="H7512" t="s">
        <v>12254</v>
      </c>
      <c r="I7512">
        <v>414</v>
      </c>
      <c r="J7512" t="s">
        <v>145</v>
      </c>
      <c r="K7512" t="s">
        <v>137</v>
      </c>
      <c r="L7512">
        <f>I7512*$Q$2/100/1000</f>
        <v>1.5318E-3</v>
      </c>
    </row>
    <row r="7513" spans="1:12">
      <c r="A7513" s="118">
        <v>45261</v>
      </c>
      <c r="B7513" t="s">
        <v>12259</v>
      </c>
      <c r="C7513" t="s">
        <v>12258</v>
      </c>
      <c r="D7513" t="s">
        <v>12283</v>
      </c>
      <c r="E7513" t="s">
        <v>12285</v>
      </c>
      <c r="F7513">
        <v>34205980</v>
      </c>
      <c r="G7513" t="s">
        <v>12284</v>
      </c>
      <c r="H7513" t="s">
        <v>12254</v>
      </c>
      <c r="I7513">
        <v>414</v>
      </c>
      <c r="J7513" t="s">
        <v>145</v>
      </c>
      <c r="K7513" t="s">
        <v>137</v>
      </c>
      <c r="L7513">
        <f>I7513*$Q$2/100/1000</f>
        <v>1.5318E-3</v>
      </c>
    </row>
    <row r="7514" spans="1:12">
      <c r="A7514" s="118">
        <v>45261</v>
      </c>
      <c r="B7514" t="s">
        <v>12259</v>
      </c>
      <c r="C7514" t="s">
        <v>12258</v>
      </c>
      <c r="D7514" t="s">
        <v>12283</v>
      </c>
      <c r="E7514" t="s">
        <v>12282</v>
      </c>
      <c r="F7514">
        <v>34206059</v>
      </c>
      <c r="G7514" t="s">
        <v>12281</v>
      </c>
      <c r="H7514" t="s">
        <v>12254</v>
      </c>
      <c r="I7514">
        <v>414</v>
      </c>
      <c r="J7514" t="s">
        <v>145</v>
      </c>
      <c r="K7514" t="s">
        <v>137</v>
      </c>
      <c r="L7514">
        <f>I7514*$Q$2/100/1000</f>
        <v>1.5318E-3</v>
      </c>
    </row>
    <row r="7515" spans="1:12">
      <c r="A7515" s="118">
        <v>45261</v>
      </c>
      <c r="B7515" t="s">
        <v>12259</v>
      </c>
      <c r="C7515" t="s">
        <v>12258</v>
      </c>
      <c r="D7515" t="s">
        <v>12280</v>
      </c>
      <c r="E7515" t="s">
        <v>12279</v>
      </c>
      <c r="F7515">
        <v>3445405</v>
      </c>
      <c r="G7515" t="s">
        <v>12278</v>
      </c>
      <c r="H7515" t="s">
        <v>12254</v>
      </c>
      <c r="I7515">
        <v>414</v>
      </c>
      <c r="J7515" t="s">
        <v>145</v>
      </c>
      <c r="K7515" t="s">
        <v>137</v>
      </c>
      <c r="L7515">
        <f>I7515*$Q$2/100/1000</f>
        <v>1.5318E-3</v>
      </c>
    </row>
    <row r="7516" spans="1:12">
      <c r="A7516" s="118">
        <v>45261</v>
      </c>
      <c r="B7516" t="s">
        <v>12259</v>
      </c>
      <c r="C7516" t="s">
        <v>12258</v>
      </c>
      <c r="D7516" t="s">
        <v>12277</v>
      </c>
      <c r="E7516" t="s">
        <v>12276</v>
      </c>
      <c r="F7516">
        <v>101030842</v>
      </c>
      <c r="G7516" t="s">
        <v>12275</v>
      </c>
      <c r="H7516" t="s">
        <v>12254</v>
      </c>
      <c r="I7516">
        <v>414</v>
      </c>
      <c r="J7516" t="s">
        <v>145</v>
      </c>
      <c r="K7516" t="s">
        <v>137</v>
      </c>
      <c r="L7516">
        <f>I7516*$Q$2/100/1000</f>
        <v>1.5318E-3</v>
      </c>
    </row>
    <row r="7517" spans="1:12">
      <c r="A7517" s="118">
        <v>45261</v>
      </c>
      <c r="B7517" t="s">
        <v>12259</v>
      </c>
      <c r="C7517" t="s">
        <v>12258</v>
      </c>
      <c r="D7517" t="s">
        <v>12274</v>
      </c>
      <c r="E7517" t="s">
        <v>12273</v>
      </c>
      <c r="F7517">
        <v>34205981</v>
      </c>
      <c r="G7517" t="s">
        <v>12272</v>
      </c>
      <c r="H7517" t="s">
        <v>12254</v>
      </c>
      <c r="I7517">
        <v>414</v>
      </c>
      <c r="J7517" t="s">
        <v>145</v>
      </c>
      <c r="K7517" t="s">
        <v>137</v>
      </c>
      <c r="L7517">
        <f>I7517*$Q$2/100/1000</f>
        <v>1.5318E-3</v>
      </c>
    </row>
    <row r="7518" spans="1:12">
      <c r="A7518" s="118">
        <v>45261</v>
      </c>
      <c r="B7518" t="s">
        <v>12259</v>
      </c>
      <c r="C7518" t="s">
        <v>12258</v>
      </c>
      <c r="D7518" t="s">
        <v>12271</v>
      </c>
      <c r="E7518" t="s">
        <v>12270</v>
      </c>
      <c r="F7518">
        <v>3445119</v>
      </c>
      <c r="G7518" t="s">
        <v>12269</v>
      </c>
      <c r="H7518" t="s">
        <v>12254</v>
      </c>
      <c r="I7518">
        <v>414</v>
      </c>
      <c r="J7518" t="s">
        <v>145</v>
      </c>
      <c r="K7518" t="s">
        <v>137</v>
      </c>
      <c r="L7518">
        <f>I7518*$Q$2/100/1000</f>
        <v>1.5318E-3</v>
      </c>
    </row>
    <row r="7519" spans="1:12">
      <c r="A7519" s="118">
        <v>45261</v>
      </c>
      <c r="B7519" t="s">
        <v>12259</v>
      </c>
      <c r="C7519" t="s">
        <v>12258</v>
      </c>
      <c r="D7519" t="s">
        <v>12268</v>
      </c>
      <c r="E7519" t="s">
        <v>12267</v>
      </c>
      <c r="F7519">
        <v>34206081</v>
      </c>
      <c r="G7519" t="s">
        <v>12266</v>
      </c>
      <c r="H7519" t="s">
        <v>12254</v>
      </c>
      <c r="I7519">
        <v>414</v>
      </c>
      <c r="J7519" t="s">
        <v>145</v>
      </c>
      <c r="K7519" t="s">
        <v>137</v>
      </c>
      <c r="L7519">
        <f>I7519*$Q$2/100/1000</f>
        <v>1.5318E-3</v>
      </c>
    </row>
    <row r="7520" spans="1:12">
      <c r="A7520" s="118">
        <v>45261</v>
      </c>
      <c r="B7520" t="s">
        <v>12259</v>
      </c>
      <c r="C7520" t="s">
        <v>12258</v>
      </c>
      <c r="D7520" t="s">
        <v>12265</v>
      </c>
      <c r="E7520" t="s">
        <v>12264</v>
      </c>
      <c r="F7520">
        <v>3445406</v>
      </c>
      <c r="G7520" t="s">
        <v>12263</v>
      </c>
      <c r="H7520" t="s">
        <v>12254</v>
      </c>
      <c r="I7520">
        <v>414</v>
      </c>
      <c r="J7520" t="s">
        <v>145</v>
      </c>
      <c r="K7520" t="s">
        <v>137</v>
      </c>
      <c r="L7520">
        <f>I7520*$Q$2/100/1000</f>
        <v>1.5318E-3</v>
      </c>
    </row>
    <row r="7521" spans="1:12">
      <c r="A7521" s="118">
        <v>45261</v>
      </c>
      <c r="B7521" t="s">
        <v>12259</v>
      </c>
      <c r="C7521" t="s">
        <v>12258</v>
      </c>
      <c r="D7521" t="s">
        <v>12262</v>
      </c>
      <c r="E7521" t="s">
        <v>12261</v>
      </c>
      <c r="F7521">
        <v>34200907</v>
      </c>
      <c r="G7521" t="s">
        <v>12260</v>
      </c>
      <c r="H7521" t="s">
        <v>12254</v>
      </c>
      <c r="I7521">
        <v>414</v>
      </c>
      <c r="J7521" t="s">
        <v>145</v>
      </c>
      <c r="K7521" t="s">
        <v>137</v>
      </c>
      <c r="L7521">
        <f>I7521*$Q$2/100/1000</f>
        <v>1.5318E-3</v>
      </c>
    </row>
    <row r="7522" spans="1:12">
      <c r="A7522" s="118">
        <v>45261</v>
      </c>
      <c r="B7522" t="s">
        <v>12259</v>
      </c>
      <c r="C7522" t="s">
        <v>12258</v>
      </c>
      <c r="D7522" t="s">
        <v>12257</v>
      </c>
      <c r="E7522" t="s">
        <v>12256</v>
      </c>
      <c r="F7522">
        <v>3445233</v>
      </c>
      <c r="G7522" t="s">
        <v>12255</v>
      </c>
      <c r="H7522" t="s">
        <v>12254</v>
      </c>
      <c r="I7522">
        <v>414</v>
      </c>
      <c r="J7522" t="s">
        <v>145</v>
      </c>
      <c r="K7522" t="s">
        <v>137</v>
      </c>
      <c r="L7522">
        <f>I7522*$Q$2/100/1000</f>
        <v>1.5318E-3</v>
      </c>
    </row>
    <row r="7523" spans="1:12">
      <c r="A7523" s="118">
        <v>44927</v>
      </c>
      <c r="B7523" t="s">
        <v>12219</v>
      </c>
      <c r="C7523" t="s">
        <v>12218</v>
      </c>
      <c r="D7523" t="s">
        <v>12253</v>
      </c>
      <c r="E7523" t="s">
        <v>12252</v>
      </c>
      <c r="F7523" t="s">
        <v>12251</v>
      </c>
      <c r="G7523" t="s">
        <v>12250</v>
      </c>
      <c r="H7523" t="s">
        <v>12214</v>
      </c>
      <c r="I7523">
        <v>127.6</v>
      </c>
      <c r="J7523" t="s">
        <v>145</v>
      </c>
      <c r="K7523" t="s">
        <v>137</v>
      </c>
      <c r="L7523">
        <f>I7523*$Q$2/100/1000</f>
        <v>4.7211999999999997E-4</v>
      </c>
    </row>
    <row r="7524" spans="1:12">
      <c r="A7524" s="118">
        <v>45108</v>
      </c>
      <c r="B7524" t="s">
        <v>460</v>
      </c>
      <c r="C7524" t="s">
        <v>459</v>
      </c>
      <c r="D7524" t="s">
        <v>12249</v>
      </c>
      <c r="E7524" t="s">
        <v>12248</v>
      </c>
      <c r="F7524">
        <v>50204195</v>
      </c>
      <c r="G7524" t="s">
        <v>11918</v>
      </c>
      <c r="H7524" t="s">
        <v>455</v>
      </c>
      <c r="I7524">
        <v>103.6</v>
      </c>
      <c r="J7524" t="s">
        <v>145</v>
      </c>
      <c r="K7524" t="s">
        <v>137</v>
      </c>
      <c r="L7524">
        <f>I7524*$Q$2/100/1000</f>
        <v>3.8331999999999998E-4</v>
      </c>
    </row>
    <row r="7525" spans="1:12">
      <c r="A7525" s="118">
        <v>45017</v>
      </c>
      <c r="B7525" t="s">
        <v>12219</v>
      </c>
      <c r="C7525" t="s">
        <v>12218</v>
      </c>
      <c r="D7525" t="s">
        <v>12243</v>
      </c>
      <c r="E7525" t="s">
        <v>12247</v>
      </c>
      <c r="F7525" s="119">
        <v>101033571</v>
      </c>
      <c r="G7525" t="s">
        <v>12239</v>
      </c>
      <c r="H7525" t="s">
        <v>12214</v>
      </c>
      <c r="I7525">
        <v>127.6</v>
      </c>
      <c r="J7525" t="s">
        <v>145</v>
      </c>
      <c r="K7525" t="s">
        <v>137</v>
      </c>
      <c r="L7525">
        <f>I7525*$Q$2/100/1000</f>
        <v>4.7211999999999997E-4</v>
      </c>
    </row>
    <row r="7526" spans="1:12">
      <c r="A7526" s="118">
        <v>45047</v>
      </c>
      <c r="B7526" t="s">
        <v>12219</v>
      </c>
      <c r="C7526" t="s">
        <v>12218</v>
      </c>
      <c r="D7526" t="s">
        <v>12243</v>
      </c>
      <c r="E7526" t="s">
        <v>12246</v>
      </c>
      <c r="F7526">
        <v>101033571</v>
      </c>
      <c r="G7526" t="s">
        <v>12239</v>
      </c>
      <c r="H7526" t="s">
        <v>12214</v>
      </c>
      <c r="I7526">
        <v>127.6</v>
      </c>
      <c r="J7526" t="s">
        <v>145</v>
      </c>
      <c r="K7526" t="s">
        <v>137</v>
      </c>
      <c r="L7526">
        <f>I7526*$Q$2/100/1000</f>
        <v>4.7211999999999997E-4</v>
      </c>
    </row>
    <row r="7527" spans="1:12">
      <c r="A7527" s="118">
        <v>45047</v>
      </c>
      <c r="B7527" t="s">
        <v>12219</v>
      </c>
      <c r="C7527" t="s">
        <v>12218</v>
      </c>
      <c r="D7527" t="s">
        <v>12243</v>
      </c>
      <c r="E7527" t="s">
        <v>12245</v>
      </c>
      <c r="F7527">
        <v>101033571</v>
      </c>
      <c r="G7527" t="s">
        <v>12239</v>
      </c>
      <c r="H7527" t="s">
        <v>12214</v>
      </c>
      <c r="I7527">
        <v>127.6</v>
      </c>
      <c r="J7527" t="s">
        <v>145</v>
      </c>
      <c r="K7527" t="s">
        <v>137</v>
      </c>
      <c r="L7527">
        <f>I7527*$Q$2/100/1000</f>
        <v>4.7211999999999997E-4</v>
      </c>
    </row>
    <row r="7528" spans="1:12">
      <c r="A7528" s="118">
        <v>45108</v>
      </c>
      <c r="B7528" t="s">
        <v>12219</v>
      </c>
      <c r="C7528" t="s">
        <v>12218</v>
      </c>
      <c r="D7528" t="s">
        <v>12243</v>
      </c>
      <c r="E7528" t="s">
        <v>12244</v>
      </c>
      <c r="F7528">
        <v>101033571</v>
      </c>
      <c r="G7528" t="s">
        <v>12239</v>
      </c>
      <c r="H7528" t="s">
        <v>12214</v>
      </c>
      <c r="I7528">
        <v>127.6</v>
      </c>
      <c r="J7528" t="s">
        <v>145</v>
      </c>
      <c r="K7528" t="s">
        <v>137</v>
      </c>
      <c r="L7528">
        <f>I7528*$Q$2/100/1000</f>
        <v>4.7211999999999997E-4</v>
      </c>
    </row>
    <row r="7529" spans="1:12">
      <c r="A7529" s="118">
        <v>45139</v>
      </c>
      <c r="B7529" t="s">
        <v>12219</v>
      </c>
      <c r="C7529" t="s">
        <v>12218</v>
      </c>
      <c r="D7529" t="s">
        <v>12243</v>
      </c>
      <c r="E7529" t="s">
        <v>12242</v>
      </c>
      <c r="F7529" s="119">
        <v>101033571</v>
      </c>
      <c r="G7529" t="s">
        <v>12239</v>
      </c>
      <c r="H7529" t="s">
        <v>12214</v>
      </c>
      <c r="I7529">
        <v>127.6</v>
      </c>
      <c r="J7529" t="s">
        <v>145</v>
      </c>
      <c r="K7529" t="s">
        <v>137</v>
      </c>
      <c r="L7529">
        <f>I7529*$Q$2/100/1000</f>
        <v>4.7211999999999997E-4</v>
      </c>
    </row>
    <row r="7530" spans="1:12">
      <c r="A7530" s="118">
        <v>45170</v>
      </c>
      <c r="B7530" t="s">
        <v>12219</v>
      </c>
      <c r="C7530" t="s">
        <v>12218</v>
      </c>
      <c r="D7530" t="s">
        <v>12241</v>
      </c>
      <c r="E7530" t="s">
        <v>12240</v>
      </c>
      <c r="F7530">
        <v>101033571</v>
      </c>
      <c r="G7530" t="s">
        <v>12239</v>
      </c>
      <c r="H7530" t="s">
        <v>12214</v>
      </c>
      <c r="I7530">
        <v>127.6</v>
      </c>
      <c r="J7530" t="s">
        <v>145</v>
      </c>
      <c r="K7530" t="s">
        <v>137</v>
      </c>
      <c r="L7530">
        <f>I7530*$Q$2/100/1000</f>
        <v>4.7211999999999997E-4</v>
      </c>
    </row>
    <row r="7531" spans="1:12">
      <c r="A7531" s="118">
        <v>45108</v>
      </c>
      <c r="B7531" t="s">
        <v>365</v>
      </c>
      <c r="C7531" t="s">
        <v>364</v>
      </c>
      <c r="D7531" t="s">
        <v>12238</v>
      </c>
      <c r="E7531" t="s">
        <v>12237</v>
      </c>
      <c r="F7531">
        <v>101013012</v>
      </c>
      <c r="G7531" t="s">
        <v>12236</v>
      </c>
      <c r="H7531" t="s">
        <v>359</v>
      </c>
      <c r="I7531">
        <v>144</v>
      </c>
      <c r="J7531" t="s">
        <v>138</v>
      </c>
      <c r="K7531" t="s">
        <v>137</v>
      </c>
      <c r="L7531">
        <f>I7531*$Q$2/1000</f>
        <v>5.3280000000000001E-2</v>
      </c>
    </row>
    <row r="7532" spans="1:12">
      <c r="A7532" s="118">
        <v>45200</v>
      </c>
      <c r="B7532" t="s">
        <v>12219</v>
      </c>
      <c r="C7532" t="s">
        <v>12218</v>
      </c>
      <c r="D7532" t="s">
        <v>12234</v>
      </c>
      <c r="E7532" t="s">
        <v>12235</v>
      </c>
      <c r="F7532">
        <v>57257147</v>
      </c>
      <c r="G7532" t="s">
        <v>12220</v>
      </c>
      <c r="H7532" t="s">
        <v>12214</v>
      </c>
      <c r="I7532">
        <v>127.6</v>
      </c>
      <c r="J7532" t="s">
        <v>145</v>
      </c>
      <c r="K7532" t="s">
        <v>137</v>
      </c>
      <c r="L7532">
        <f>I7532*$Q$2/100/1000</f>
        <v>4.7211999999999997E-4</v>
      </c>
    </row>
    <row r="7533" spans="1:12">
      <c r="A7533" s="118">
        <v>45200</v>
      </c>
      <c r="B7533" t="s">
        <v>12219</v>
      </c>
      <c r="C7533" t="s">
        <v>12218</v>
      </c>
      <c r="D7533" t="s">
        <v>12234</v>
      </c>
      <c r="E7533" t="s">
        <v>12233</v>
      </c>
      <c r="F7533">
        <v>57257147</v>
      </c>
      <c r="G7533" t="s">
        <v>12220</v>
      </c>
      <c r="H7533" t="s">
        <v>12214</v>
      </c>
      <c r="I7533">
        <v>127.6</v>
      </c>
      <c r="J7533" t="s">
        <v>145</v>
      </c>
      <c r="K7533" t="s">
        <v>137</v>
      </c>
      <c r="L7533">
        <f>I7533*$Q$2/100/1000</f>
        <v>4.7211999999999997E-4</v>
      </c>
    </row>
    <row r="7534" spans="1:12">
      <c r="A7534" s="118">
        <v>45200</v>
      </c>
      <c r="B7534" t="s">
        <v>12219</v>
      </c>
      <c r="C7534" t="s">
        <v>12218</v>
      </c>
      <c r="D7534" t="s">
        <v>12229</v>
      </c>
      <c r="E7534" t="s">
        <v>12232</v>
      </c>
      <c r="F7534">
        <v>101011685</v>
      </c>
      <c r="G7534" t="s">
        <v>12231</v>
      </c>
      <c r="H7534" t="s">
        <v>12214</v>
      </c>
      <c r="I7534">
        <v>127.6</v>
      </c>
      <c r="J7534" t="s">
        <v>145</v>
      </c>
      <c r="K7534" t="s">
        <v>137</v>
      </c>
      <c r="L7534">
        <f>I7534*$Q$2/100/1000</f>
        <v>4.7211999999999997E-4</v>
      </c>
    </row>
    <row r="7535" spans="1:12">
      <c r="A7535" s="118">
        <v>45231</v>
      </c>
      <c r="B7535" t="s">
        <v>12219</v>
      </c>
      <c r="C7535" t="s">
        <v>12218</v>
      </c>
      <c r="D7535" t="s">
        <v>12229</v>
      </c>
      <c r="E7535" t="s">
        <v>12230</v>
      </c>
      <c r="F7535">
        <v>57257147</v>
      </c>
      <c r="G7535" t="s">
        <v>12220</v>
      </c>
      <c r="H7535" t="s">
        <v>12214</v>
      </c>
      <c r="I7535">
        <v>127.6</v>
      </c>
      <c r="J7535" t="s">
        <v>145</v>
      </c>
      <c r="K7535" t="s">
        <v>137</v>
      </c>
      <c r="L7535">
        <f>I7535*$Q$2/100/1000</f>
        <v>4.7211999999999997E-4</v>
      </c>
    </row>
    <row r="7536" spans="1:12">
      <c r="A7536" s="118">
        <v>45231</v>
      </c>
      <c r="B7536" t="s">
        <v>12219</v>
      </c>
      <c r="C7536" t="s">
        <v>12218</v>
      </c>
      <c r="D7536" t="s">
        <v>12229</v>
      </c>
      <c r="E7536" t="s">
        <v>12228</v>
      </c>
      <c r="F7536">
        <v>57257147</v>
      </c>
      <c r="G7536" t="s">
        <v>12220</v>
      </c>
      <c r="H7536" t="s">
        <v>12214</v>
      </c>
      <c r="I7536">
        <v>127.6</v>
      </c>
      <c r="J7536" t="s">
        <v>145</v>
      </c>
      <c r="K7536" t="s">
        <v>137</v>
      </c>
      <c r="L7536">
        <f>I7536*$Q$2/100/1000</f>
        <v>4.7211999999999997E-4</v>
      </c>
    </row>
    <row r="7537" spans="1:12">
      <c r="A7537" s="118">
        <v>45231</v>
      </c>
      <c r="B7537" t="s">
        <v>12219</v>
      </c>
      <c r="C7537" t="s">
        <v>12218</v>
      </c>
      <c r="D7537" t="s">
        <v>12227</v>
      </c>
      <c r="E7537" t="s">
        <v>12226</v>
      </c>
      <c r="F7537">
        <v>101033571</v>
      </c>
      <c r="G7537" t="s">
        <v>12225</v>
      </c>
      <c r="H7537" t="s">
        <v>12214</v>
      </c>
      <c r="I7537">
        <v>127.6</v>
      </c>
      <c r="J7537" t="s">
        <v>145</v>
      </c>
      <c r="K7537" t="s">
        <v>137</v>
      </c>
      <c r="L7537">
        <f>I7537*$Q$2/100/1000</f>
        <v>4.7211999999999997E-4</v>
      </c>
    </row>
    <row r="7538" spans="1:12">
      <c r="A7538" s="118">
        <v>45108</v>
      </c>
      <c r="B7538" t="s">
        <v>565</v>
      </c>
      <c r="C7538" t="s">
        <v>564</v>
      </c>
      <c r="D7538" t="s">
        <v>9931</v>
      </c>
      <c r="E7538" t="s">
        <v>12224</v>
      </c>
      <c r="F7538">
        <v>101040789</v>
      </c>
      <c r="G7538" t="s">
        <v>1235</v>
      </c>
      <c r="H7538" t="s">
        <v>560</v>
      </c>
      <c r="I7538">
        <v>104.8</v>
      </c>
      <c r="J7538" t="s">
        <v>138</v>
      </c>
      <c r="K7538" t="s">
        <v>137</v>
      </c>
      <c r="L7538">
        <f>I7538*$Q$2/1000</f>
        <v>3.8775999999999998E-2</v>
      </c>
    </row>
    <row r="7539" spans="1:12">
      <c r="A7539" s="118">
        <v>45261</v>
      </c>
      <c r="B7539" t="s">
        <v>12219</v>
      </c>
      <c r="C7539" t="s">
        <v>12218</v>
      </c>
      <c r="D7539" t="s">
        <v>12222</v>
      </c>
      <c r="E7539" t="s">
        <v>12223</v>
      </c>
      <c r="F7539">
        <v>57257147</v>
      </c>
      <c r="G7539" t="s">
        <v>12220</v>
      </c>
      <c r="H7539" t="s">
        <v>12214</v>
      </c>
      <c r="I7539">
        <v>127.6</v>
      </c>
      <c r="J7539" t="s">
        <v>145</v>
      </c>
      <c r="K7539" t="s">
        <v>137</v>
      </c>
      <c r="L7539">
        <f>I7539*$Q$2/100/1000</f>
        <v>4.7211999999999997E-4</v>
      </c>
    </row>
    <row r="7540" spans="1:12">
      <c r="A7540" s="118">
        <v>45261</v>
      </c>
      <c r="B7540" t="s">
        <v>12219</v>
      </c>
      <c r="C7540" t="s">
        <v>12218</v>
      </c>
      <c r="D7540" t="s">
        <v>12222</v>
      </c>
      <c r="E7540" t="s">
        <v>12221</v>
      </c>
      <c r="F7540">
        <v>57257147</v>
      </c>
      <c r="G7540" t="s">
        <v>12220</v>
      </c>
      <c r="H7540" t="s">
        <v>12214</v>
      </c>
      <c r="I7540">
        <v>127.6</v>
      </c>
      <c r="J7540" t="s">
        <v>145</v>
      </c>
      <c r="K7540" t="s">
        <v>137</v>
      </c>
      <c r="L7540">
        <f>I7540*$Q$2/100/1000</f>
        <v>4.7211999999999997E-4</v>
      </c>
    </row>
    <row r="7541" spans="1:12">
      <c r="A7541" s="118">
        <v>45261</v>
      </c>
      <c r="B7541" t="s">
        <v>12219</v>
      </c>
      <c r="C7541" t="s">
        <v>12218</v>
      </c>
      <c r="D7541" t="s">
        <v>12217</v>
      </c>
      <c r="E7541" t="s">
        <v>12216</v>
      </c>
      <c r="F7541">
        <v>101033571</v>
      </c>
      <c r="G7541" t="s">
        <v>12215</v>
      </c>
      <c r="H7541" t="s">
        <v>12214</v>
      </c>
      <c r="I7541">
        <v>127.6</v>
      </c>
      <c r="J7541" t="s">
        <v>145</v>
      </c>
      <c r="K7541" t="s">
        <v>137</v>
      </c>
      <c r="L7541">
        <f>I7541*$Q$2/100/1000</f>
        <v>4.7211999999999997E-4</v>
      </c>
    </row>
    <row r="7542" spans="1:12">
      <c r="A7542" s="118">
        <v>44927</v>
      </c>
      <c r="B7542" t="s">
        <v>12135</v>
      </c>
      <c r="C7542" t="s">
        <v>12134</v>
      </c>
      <c r="D7542" t="s">
        <v>12213</v>
      </c>
      <c r="E7542" t="s">
        <v>12212</v>
      </c>
      <c r="F7542">
        <v>87205519</v>
      </c>
      <c r="G7542" t="s">
        <v>12211</v>
      </c>
      <c r="H7542" t="s">
        <v>12130</v>
      </c>
      <c r="I7542">
        <v>19.2</v>
      </c>
      <c r="J7542" t="s">
        <v>145</v>
      </c>
      <c r="K7542" t="s">
        <v>137</v>
      </c>
      <c r="L7542">
        <f>I7542*$Q$2/100/1000</f>
        <v>7.1040000000000011E-5</v>
      </c>
    </row>
    <row r="7543" spans="1:12">
      <c r="A7543" s="118">
        <v>44986</v>
      </c>
      <c r="B7543" t="s">
        <v>12135</v>
      </c>
      <c r="C7543" t="s">
        <v>12134</v>
      </c>
      <c r="D7543" t="s">
        <v>12210</v>
      </c>
      <c r="E7543" t="s">
        <v>12209</v>
      </c>
      <c r="F7543">
        <v>87205882</v>
      </c>
      <c r="G7543" t="s">
        <v>12140</v>
      </c>
      <c r="H7543" t="s">
        <v>12130</v>
      </c>
      <c r="I7543">
        <v>19.2</v>
      </c>
      <c r="J7543" t="s">
        <v>145</v>
      </c>
      <c r="K7543" t="s">
        <v>137</v>
      </c>
      <c r="L7543">
        <f>I7543*$Q$2/100/1000</f>
        <v>7.1040000000000011E-5</v>
      </c>
    </row>
    <row r="7544" spans="1:12">
      <c r="A7544" s="118">
        <v>44986</v>
      </c>
      <c r="B7544" t="s">
        <v>12135</v>
      </c>
      <c r="C7544" t="s">
        <v>12134</v>
      </c>
      <c r="D7544" t="s">
        <v>12196</v>
      </c>
      <c r="E7544" t="s">
        <v>12208</v>
      </c>
      <c r="F7544">
        <v>87205501</v>
      </c>
      <c r="G7544" t="s">
        <v>12131</v>
      </c>
      <c r="H7544" t="s">
        <v>12130</v>
      </c>
      <c r="I7544">
        <v>19.2</v>
      </c>
      <c r="J7544" t="s">
        <v>145</v>
      </c>
      <c r="K7544" t="s">
        <v>137</v>
      </c>
      <c r="L7544">
        <f>I7544*$Q$2/100/1000</f>
        <v>7.1040000000000011E-5</v>
      </c>
    </row>
    <row r="7545" spans="1:12">
      <c r="A7545" s="118">
        <v>45017</v>
      </c>
      <c r="B7545" t="s">
        <v>12135</v>
      </c>
      <c r="C7545" t="s">
        <v>12134</v>
      </c>
      <c r="D7545" t="s">
        <v>12196</v>
      </c>
      <c r="E7545" t="s">
        <v>12207</v>
      </c>
      <c r="F7545" s="119">
        <v>87205882</v>
      </c>
      <c r="G7545" t="s">
        <v>12140</v>
      </c>
      <c r="H7545" t="s">
        <v>12130</v>
      </c>
      <c r="I7545">
        <v>19.2</v>
      </c>
      <c r="J7545" t="s">
        <v>145</v>
      </c>
      <c r="K7545" t="s">
        <v>137</v>
      </c>
      <c r="L7545">
        <f>I7545*$Q$2/100/1000</f>
        <v>7.1040000000000011E-5</v>
      </c>
    </row>
    <row r="7546" spans="1:12">
      <c r="A7546" s="118">
        <v>45017</v>
      </c>
      <c r="B7546" t="s">
        <v>12135</v>
      </c>
      <c r="C7546" t="s">
        <v>12134</v>
      </c>
      <c r="D7546" t="s">
        <v>12196</v>
      </c>
      <c r="E7546" t="s">
        <v>12206</v>
      </c>
      <c r="F7546" s="119">
        <v>87205501</v>
      </c>
      <c r="G7546" t="s">
        <v>12131</v>
      </c>
      <c r="H7546" t="s">
        <v>12130</v>
      </c>
      <c r="I7546">
        <v>19.2</v>
      </c>
      <c r="J7546" t="s">
        <v>145</v>
      </c>
      <c r="K7546" t="s">
        <v>137</v>
      </c>
      <c r="L7546">
        <f>I7546*$Q$2/100/1000</f>
        <v>7.1040000000000011E-5</v>
      </c>
    </row>
    <row r="7547" spans="1:12">
      <c r="A7547" s="118">
        <v>45047</v>
      </c>
      <c r="B7547" t="s">
        <v>12135</v>
      </c>
      <c r="C7547" t="s">
        <v>12134</v>
      </c>
      <c r="D7547" t="s">
        <v>12196</v>
      </c>
      <c r="E7547" t="s">
        <v>12205</v>
      </c>
      <c r="F7547">
        <v>87206220</v>
      </c>
      <c r="G7547" t="s">
        <v>12200</v>
      </c>
      <c r="H7547" t="s">
        <v>12130</v>
      </c>
      <c r="I7547">
        <v>19.2</v>
      </c>
      <c r="J7547" t="s">
        <v>145</v>
      </c>
      <c r="K7547" t="s">
        <v>137</v>
      </c>
      <c r="L7547">
        <f>I7547*$Q$2/100/1000</f>
        <v>7.1040000000000011E-5</v>
      </c>
    </row>
    <row r="7548" spans="1:12">
      <c r="A7548" s="118">
        <v>45047</v>
      </c>
      <c r="B7548" t="s">
        <v>12135</v>
      </c>
      <c r="C7548" t="s">
        <v>12134</v>
      </c>
      <c r="D7548" t="s">
        <v>12196</v>
      </c>
      <c r="E7548" t="s">
        <v>12204</v>
      </c>
      <c r="F7548">
        <v>87205882</v>
      </c>
      <c r="G7548" t="s">
        <v>12140</v>
      </c>
      <c r="H7548" t="s">
        <v>12130</v>
      </c>
      <c r="I7548">
        <v>19.2</v>
      </c>
      <c r="J7548" t="s">
        <v>145</v>
      </c>
      <c r="K7548" t="s">
        <v>137</v>
      </c>
      <c r="L7548">
        <f>I7548*$Q$2/100/1000</f>
        <v>7.1040000000000011E-5</v>
      </c>
    </row>
    <row r="7549" spans="1:12">
      <c r="A7549" s="118">
        <v>45047</v>
      </c>
      <c r="B7549" t="s">
        <v>12135</v>
      </c>
      <c r="C7549" t="s">
        <v>12134</v>
      </c>
      <c r="D7549" t="s">
        <v>12196</v>
      </c>
      <c r="E7549" t="s">
        <v>12203</v>
      </c>
      <c r="F7549">
        <v>87205501</v>
      </c>
      <c r="G7549" t="s">
        <v>12131</v>
      </c>
      <c r="H7549" t="s">
        <v>12130</v>
      </c>
      <c r="I7549">
        <v>19.2</v>
      </c>
      <c r="J7549" t="s">
        <v>145</v>
      </c>
      <c r="K7549" t="s">
        <v>137</v>
      </c>
      <c r="L7549">
        <f>I7549*$Q$2/100/1000</f>
        <v>7.1040000000000011E-5</v>
      </c>
    </row>
    <row r="7550" spans="1:12">
      <c r="A7550" s="118">
        <v>45047</v>
      </c>
      <c r="B7550" t="s">
        <v>12135</v>
      </c>
      <c r="C7550" t="s">
        <v>12134</v>
      </c>
      <c r="D7550" t="s">
        <v>12202</v>
      </c>
      <c r="E7550" t="s">
        <v>12201</v>
      </c>
      <c r="F7550">
        <v>87206220</v>
      </c>
      <c r="G7550" t="s">
        <v>12200</v>
      </c>
      <c r="H7550" t="s">
        <v>12130</v>
      </c>
      <c r="I7550">
        <v>19.2</v>
      </c>
      <c r="J7550" t="s">
        <v>145</v>
      </c>
      <c r="K7550" t="s">
        <v>137</v>
      </c>
      <c r="L7550">
        <f>I7550*$Q$2/100/1000</f>
        <v>7.1040000000000011E-5</v>
      </c>
    </row>
    <row r="7551" spans="1:12">
      <c r="A7551" s="118">
        <v>45047</v>
      </c>
      <c r="B7551" t="s">
        <v>12135</v>
      </c>
      <c r="C7551" t="s">
        <v>12134</v>
      </c>
      <c r="D7551" t="s">
        <v>12167</v>
      </c>
      <c r="E7551" t="s">
        <v>12199</v>
      </c>
      <c r="F7551">
        <v>101019023</v>
      </c>
      <c r="G7551" t="s">
        <v>12162</v>
      </c>
      <c r="H7551" t="s">
        <v>12130</v>
      </c>
      <c r="I7551">
        <v>19.2</v>
      </c>
      <c r="J7551" t="s">
        <v>145</v>
      </c>
      <c r="K7551" t="s">
        <v>137</v>
      </c>
      <c r="L7551">
        <f>I7551*$Q$2/100/1000</f>
        <v>7.1040000000000011E-5</v>
      </c>
    </row>
    <row r="7552" spans="1:12">
      <c r="A7552" s="118">
        <v>45047</v>
      </c>
      <c r="B7552" t="s">
        <v>12135</v>
      </c>
      <c r="C7552" t="s">
        <v>12134</v>
      </c>
      <c r="D7552" t="s">
        <v>12198</v>
      </c>
      <c r="E7552" t="s">
        <v>12197</v>
      </c>
      <c r="F7552">
        <v>87205882</v>
      </c>
      <c r="G7552" t="s">
        <v>12140</v>
      </c>
      <c r="H7552" t="s">
        <v>12130</v>
      </c>
      <c r="I7552">
        <v>19.2</v>
      </c>
      <c r="J7552" t="s">
        <v>145</v>
      </c>
      <c r="K7552" t="s">
        <v>137</v>
      </c>
      <c r="L7552">
        <f>I7552*$Q$2/100/1000</f>
        <v>7.1040000000000011E-5</v>
      </c>
    </row>
    <row r="7553" spans="1:12">
      <c r="A7553" s="118">
        <v>45078</v>
      </c>
      <c r="B7553" t="s">
        <v>12135</v>
      </c>
      <c r="C7553" t="s">
        <v>12134</v>
      </c>
      <c r="D7553" t="s">
        <v>12196</v>
      </c>
      <c r="E7553" t="s">
        <v>12195</v>
      </c>
      <c r="F7553">
        <v>87205882</v>
      </c>
      <c r="G7553" t="s">
        <v>12140</v>
      </c>
      <c r="H7553" t="s">
        <v>12130</v>
      </c>
      <c r="I7553">
        <v>19.2</v>
      </c>
      <c r="J7553" t="s">
        <v>145</v>
      </c>
      <c r="K7553" t="s">
        <v>137</v>
      </c>
      <c r="L7553">
        <f>I7553*$Q$2/100/1000</f>
        <v>7.1040000000000011E-5</v>
      </c>
    </row>
    <row r="7554" spans="1:12">
      <c r="A7554" s="118">
        <v>45078</v>
      </c>
      <c r="B7554" t="s">
        <v>12135</v>
      </c>
      <c r="C7554" t="s">
        <v>12134</v>
      </c>
      <c r="D7554" t="s">
        <v>12194</v>
      </c>
      <c r="E7554" t="s">
        <v>12193</v>
      </c>
      <c r="F7554">
        <v>10206104</v>
      </c>
      <c r="G7554" t="s">
        <v>12176</v>
      </c>
      <c r="H7554" t="s">
        <v>12130</v>
      </c>
      <c r="I7554">
        <v>19.2</v>
      </c>
      <c r="J7554" t="s">
        <v>145</v>
      </c>
      <c r="K7554" t="s">
        <v>137</v>
      </c>
      <c r="L7554">
        <f>I7554*$Q$2/100/1000</f>
        <v>7.1040000000000011E-5</v>
      </c>
    </row>
    <row r="7555" spans="1:12">
      <c r="A7555" s="118">
        <v>45078</v>
      </c>
      <c r="B7555" t="s">
        <v>12135</v>
      </c>
      <c r="C7555" t="s">
        <v>12134</v>
      </c>
      <c r="D7555" t="s">
        <v>12186</v>
      </c>
      <c r="E7555" t="s">
        <v>12192</v>
      </c>
      <c r="F7555">
        <v>57208584</v>
      </c>
      <c r="G7555" t="s">
        <v>12191</v>
      </c>
      <c r="H7555" t="s">
        <v>12130</v>
      </c>
      <c r="I7555">
        <v>19.2</v>
      </c>
      <c r="J7555" t="s">
        <v>145</v>
      </c>
      <c r="K7555" t="s">
        <v>137</v>
      </c>
      <c r="L7555">
        <f>I7555*$Q$2/100/1000</f>
        <v>7.1040000000000011E-5</v>
      </c>
    </row>
    <row r="7556" spans="1:12">
      <c r="A7556" s="118">
        <v>45078</v>
      </c>
      <c r="B7556" t="s">
        <v>12135</v>
      </c>
      <c r="C7556" t="s">
        <v>12134</v>
      </c>
      <c r="D7556" t="s">
        <v>12190</v>
      </c>
      <c r="E7556" t="s">
        <v>12189</v>
      </c>
      <c r="F7556">
        <v>10206104</v>
      </c>
      <c r="G7556" t="s">
        <v>12176</v>
      </c>
      <c r="H7556" t="s">
        <v>12130</v>
      </c>
      <c r="I7556">
        <v>19.2</v>
      </c>
      <c r="J7556" t="s">
        <v>145</v>
      </c>
      <c r="K7556" t="s">
        <v>137</v>
      </c>
      <c r="L7556">
        <f>I7556*$Q$2/100/1000</f>
        <v>7.1040000000000011E-5</v>
      </c>
    </row>
    <row r="7557" spans="1:12">
      <c r="A7557" s="118">
        <v>45108</v>
      </c>
      <c r="B7557" t="s">
        <v>12135</v>
      </c>
      <c r="C7557" t="s">
        <v>12134</v>
      </c>
      <c r="D7557" t="s">
        <v>12167</v>
      </c>
      <c r="E7557" t="s">
        <v>12188</v>
      </c>
      <c r="F7557">
        <v>87205501</v>
      </c>
      <c r="G7557" t="s">
        <v>12131</v>
      </c>
      <c r="H7557" t="s">
        <v>12130</v>
      </c>
      <c r="I7557">
        <v>19.2</v>
      </c>
      <c r="J7557" t="s">
        <v>145</v>
      </c>
      <c r="K7557" t="s">
        <v>137</v>
      </c>
      <c r="L7557">
        <f>I7557*$Q$2/100/1000</f>
        <v>7.1040000000000011E-5</v>
      </c>
    </row>
    <row r="7558" spans="1:12">
      <c r="A7558" s="118">
        <v>45108</v>
      </c>
      <c r="B7558" t="s">
        <v>12135</v>
      </c>
      <c r="C7558" t="s">
        <v>12134</v>
      </c>
      <c r="D7558" t="s">
        <v>12167</v>
      </c>
      <c r="E7558" t="s">
        <v>12187</v>
      </c>
      <c r="F7558">
        <v>87205501</v>
      </c>
      <c r="G7558" t="s">
        <v>12131</v>
      </c>
      <c r="H7558" t="s">
        <v>12130</v>
      </c>
      <c r="I7558">
        <v>19.2</v>
      </c>
      <c r="J7558" t="s">
        <v>145</v>
      </c>
      <c r="K7558" t="s">
        <v>137</v>
      </c>
      <c r="L7558">
        <f>I7558*$Q$2/100/1000</f>
        <v>7.1040000000000011E-5</v>
      </c>
    </row>
    <row r="7559" spans="1:12">
      <c r="A7559" s="118">
        <v>45139</v>
      </c>
      <c r="B7559" t="s">
        <v>12135</v>
      </c>
      <c r="C7559" t="s">
        <v>12134</v>
      </c>
      <c r="D7559" t="s">
        <v>12186</v>
      </c>
      <c r="E7559" t="s">
        <v>12185</v>
      </c>
      <c r="F7559" s="119">
        <v>1</v>
      </c>
      <c r="G7559" t="s">
        <v>667</v>
      </c>
      <c r="H7559" t="s">
        <v>12130</v>
      </c>
      <c r="I7559">
        <v>19.2</v>
      </c>
      <c r="J7559" t="s">
        <v>145</v>
      </c>
      <c r="K7559" t="s">
        <v>137</v>
      </c>
      <c r="L7559">
        <f>I7559*$Q$2/100/1000</f>
        <v>7.1040000000000011E-5</v>
      </c>
    </row>
    <row r="7560" spans="1:12">
      <c r="A7560" s="118">
        <v>45139</v>
      </c>
      <c r="B7560" t="s">
        <v>12135</v>
      </c>
      <c r="C7560" t="s">
        <v>12134</v>
      </c>
      <c r="D7560" t="s">
        <v>12184</v>
      </c>
      <c r="E7560" t="s">
        <v>12183</v>
      </c>
      <c r="F7560" s="119">
        <v>87205571</v>
      </c>
      <c r="G7560" t="s">
        <v>12182</v>
      </c>
      <c r="H7560" t="s">
        <v>12130</v>
      </c>
      <c r="I7560">
        <v>19.2</v>
      </c>
      <c r="J7560" t="s">
        <v>145</v>
      </c>
      <c r="K7560" t="s">
        <v>137</v>
      </c>
      <c r="L7560">
        <f>I7560*$Q$2/100/1000</f>
        <v>7.1040000000000011E-5</v>
      </c>
    </row>
    <row r="7561" spans="1:12">
      <c r="A7561" s="118">
        <v>45139</v>
      </c>
      <c r="B7561" t="s">
        <v>12135</v>
      </c>
      <c r="C7561" t="s">
        <v>12134</v>
      </c>
      <c r="D7561" t="s">
        <v>12167</v>
      </c>
      <c r="E7561" t="s">
        <v>12181</v>
      </c>
      <c r="F7561" s="119">
        <v>87205501</v>
      </c>
      <c r="G7561" t="s">
        <v>12131</v>
      </c>
      <c r="H7561" t="s">
        <v>12130</v>
      </c>
      <c r="I7561">
        <v>19.2</v>
      </c>
      <c r="J7561" t="s">
        <v>145</v>
      </c>
      <c r="K7561" t="s">
        <v>137</v>
      </c>
      <c r="L7561">
        <f>I7561*$Q$2/100/1000</f>
        <v>7.1040000000000011E-5</v>
      </c>
    </row>
    <row r="7562" spans="1:12">
      <c r="A7562" s="118">
        <v>45108</v>
      </c>
      <c r="B7562" t="s">
        <v>261</v>
      </c>
      <c r="C7562" t="s">
        <v>260</v>
      </c>
      <c r="D7562" t="s">
        <v>12161</v>
      </c>
      <c r="E7562" t="s">
        <v>12180</v>
      </c>
      <c r="F7562">
        <v>21201414</v>
      </c>
      <c r="G7562" t="s">
        <v>12159</v>
      </c>
      <c r="H7562" t="s">
        <v>139</v>
      </c>
      <c r="I7562">
        <v>55</v>
      </c>
      <c r="J7562" t="s">
        <v>145</v>
      </c>
      <c r="K7562" t="s">
        <v>137</v>
      </c>
      <c r="L7562">
        <f>I7562*$Q$2/100/1000</f>
        <v>2.0350000000000001E-4</v>
      </c>
    </row>
    <row r="7563" spans="1:12">
      <c r="A7563" s="118">
        <v>45108</v>
      </c>
      <c r="B7563" t="s">
        <v>261</v>
      </c>
      <c r="C7563" t="s">
        <v>260</v>
      </c>
      <c r="D7563" t="s">
        <v>12158</v>
      </c>
      <c r="E7563" t="s">
        <v>12179</v>
      </c>
      <c r="F7563">
        <v>21203295</v>
      </c>
      <c r="G7563" t="s">
        <v>3647</v>
      </c>
      <c r="H7563" t="s">
        <v>139</v>
      </c>
      <c r="I7563">
        <v>55</v>
      </c>
      <c r="J7563" t="s">
        <v>145</v>
      </c>
      <c r="K7563" t="s">
        <v>137</v>
      </c>
      <c r="L7563">
        <f>I7563*$Q$2/100/1000</f>
        <v>2.0350000000000001E-4</v>
      </c>
    </row>
    <row r="7564" spans="1:12">
      <c r="A7564" s="118">
        <v>45139</v>
      </c>
      <c r="B7564" t="s">
        <v>12135</v>
      </c>
      <c r="C7564" t="s">
        <v>12134</v>
      </c>
      <c r="D7564" t="s">
        <v>12167</v>
      </c>
      <c r="E7564" t="s">
        <v>12178</v>
      </c>
      <c r="F7564" s="119">
        <v>87205501</v>
      </c>
      <c r="G7564" t="s">
        <v>12131</v>
      </c>
      <c r="H7564" t="s">
        <v>12130</v>
      </c>
      <c r="I7564">
        <v>19.2</v>
      </c>
      <c r="J7564" t="s">
        <v>145</v>
      </c>
      <c r="K7564" t="s">
        <v>137</v>
      </c>
      <c r="L7564">
        <f>I7564*$Q$2/100/1000</f>
        <v>7.1040000000000011E-5</v>
      </c>
    </row>
    <row r="7565" spans="1:12">
      <c r="A7565" s="118">
        <v>45139</v>
      </c>
      <c r="B7565" t="s">
        <v>12135</v>
      </c>
      <c r="C7565" t="s">
        <v>12134</v>
      </c>
      <c r="D7565" t="s">
        <v>12175</v>
      </c>
      <c r="E7565" t="s">
        <v>12177</v>
      </c>
      <c r="F7565" s="119">
        <v>10206104</v>
      </c>
      <c r="G7565" t="s">
        <v>12176</v>
      </c>
      <c r="H7565" t="s">
        <v>12130</v>
      </c>
      <c r="I7565">
        <v>19.2</v>
      </c>
      <c r="J7565" t="s">
        <v>145</v>
      </c>
      <c r="K7565" t="s">
        <v>137</v>
      </c>
      <c r="L7565">
        <f>I7565*$Q$2/100/1000</f>
        <v>7.1040000000000011E-5</v>
      </c>
    </row>
    <row r="7566" spans="1:12">
      <c r="A7566" s="118">
        <v>45139</v>
      </c>
      <c r="B7566" t="s">
        <v>12135</v>
      </c>
      <c r="C7566" t="s">
        <v>12134</v>
      </c>
      <c r="D7566" t="s">
        <v>12175</v>
      </c>
      <c r="E7566" t="s">
        <v>12174</v>
      </c>
      <c r="F7566" s="119">
        <v>87205501</v>
      </c>
      <c r="G7566" t="s">
        <v>12131</v>
      </c>
      <c r="H7566" t="s">
        <v>12130</v>
      </c>
      <c r="I7566">
        <v>19.2</v>
      </c>
      <c r="J7566" t="s">
        <v>145</v>
      </c>
      <c r="K7566" t="s">
        <v>137</v>
      </c>
      <c r="L7566">
        <f>I7566*$Q$2/100/1000</f>
        <v>7.1040000000000011E-5</v>
      </c>
    </row>
    <row r="7567" spans="1:12">
      <c r="A7567" s="118">
        <v>45170</v>
      </c>
      <c r="B7567" t="s">
        <v>12135</v>
      </c>
      <c r="C7567" t="s">
        <v>12134</v>
      </c>
      <c r="D7567" t="s">
        <v>12142</v>
      </c>
      <c r="E7567" t="s">
        <v>12173</v>
      </c>
      <c r="F7567">
        <v>87205882</v>
      </c>
      <c r="G7567" t="s">
        <v>12140</v>
      </c>
      <c r="H7567" t="s">
        <v>12130</v>
      </c>
      <c r="I7567">
        <v>19.2</v>
      </c>
      <c r="J7567" t="s">
        <v>145</v>
      </c>
      <c r="K7567" t="s">
        <v>137</v>
      </c>
      <c r="L7567">
        <f>I7567*$Q$2/100/1000</f>
        <v>7.1040000000000011E-5</v>
      </c>
    </row>
    <row r="7568" spans="1:12">
      <c r="A7568" s="118">
        <v>45170</v>
      </c>
      <c r="B7568" t="s">
        <v>12135</v>
      </c>
      <c r="C7568" t="s">
        <v>12134</v>
      </c>
      <c r="D7568" t="s">
        <v>12172</v>
      </c>
      <c r="E7568" t="s">
        <v>12171</v>
      </c>
      <c r="F7568">
        <v>87206214</v>
      </c>
      <c r="G7568" t="s">
        <v>12170</v>
      </c>
      <c r="H7568" t="s">
        <v>12130</v>
      </c>
      <c r="I7568">
        <v>19.2</v>
      </c>
      <c r="J7568" t="s">
        <v>145</v>
      </c>
      <c r="K7568" t="s">
        <v>137</v>
      </c>
      <c r="L7568">
        <f>I7568*$Q$2/100/1000</f>
        <v>7.1040000000000011E-5</v>
      </c>
    </row>
    <row r="7569" spans="1:12">
      <c r="A7569" s="118">
        <v>45170</v>
      </c>
      <c r="B7569" t="s">
        <v>12135</v>
      </c>
      <c r="C7569" t="s">
        <v>12134</v>
      </c>
      <c r="D7569" t="s">
        <v>12169</v>
      </c>
      <c r="E7569" t="s">
        <v>12168</v>
      </c>
      <c r="F7569">
        <v>87205882</v>
      </c>
      <c r="G7569" t="s">
        <v>12140</v>
      </c>
      <c r="H7569" t="s">
        <v>12130</v>
      </c>
      <c r="I7569">
        <v>19.2</v>
      </c>
      <c r="J7569" t="s">
        <v>145</v>
      </c>
      <c r="K7569" t="s">
        <v>137</v>
      </c>
      <c r="L7569">
        <f>I7569*$Q$2/100/1000</f>
        <v>7.1040000000000011E-5</v>
      </c>
    </row>
    <row r="7570" spans="1:12">
      <c r="A7570" s="118">
        <v>45170</v>
      </c>
      <c r="B7570" t="s">
        <v>12135</v>
      </c>
      <c r="C7570" t="s">
        <v>12134</v>
      </c>
      <c r="D7570" t="s">
        <v>12167</v>
      </c>
      <c r="E7570" t="s">
        <v>12166</v>
      </c>
      <c r="F7570">
        <v>87205501</v>
      </c>
      <c r="G7570" t="s">
        <v>12131</v>
      </c>
      <c r="H7570" t="s">
        <v>12130</v>
      </c>
      <c r="I7570">
        <v>19.2</v>
      </c>
      <c r="J7570" t="s">
        <v>145</v>
      </c>
      <c r="K7570" t="s">
        <v>137</v>
      </c>
      <c r="L7570">
        <f>I7570*$Q$2/100/1000</f>
        <v>7.1040000000000011E-5</v>
      </c>
    </row>
    <row r="7571" spans="1:12">
      <c r="A7571" s="118">
        <v>45170</v>
      </c>
      <c r="B7571" t="s">
        <v>12135</v>
      </c>
      <c r="C7571" t="s">
        <v>12134</v>
      </c>
      <c r="D7571" t="s">
        <v>12142</v>
      </c>
      <c r="E7571" t="s">
        <v>12165</v>
      </c>
      <c r="F7571">
        <v>87205882</v>
      </c>
      <c r="G7571" t="s">
        <v>12140</v>
      </c>
      <c r="H7571" t="s">
        <v>12130</v>
      </c>
      <c r="I7571">
        <v>19.2</v>
      </c>
      <c r="J7571" t="s">
        <v>145</v>
      </c>
      <c r="K7571" t="s">
        <v>137</v>
      </c>
      <c r="L7571">
        <f>I7571*$Q$2/100/1000</f>
        <v>7.1040000000000011E-5</v>
      </c>
    </row>
    <row r="7572" spans="1:12">
      <c r="A7572" s="118">
        <v>45170</v>
      </c>
      <c r="B7572" t="s">
        <v>12135</v>
      </c>
      <c r="C7572" t="s">
        <v>12134</v>
      </c>
      <c r="D7572" t="s">
        <v>12164</v>
      </c>
      <c r="E7572" t="s">
        <v>12163</v>
      </c>
      <c r="F7572">
        <v>101019023</v>
      </c>
      <c r="G7572" t="s">
        <v>12162</v>
      </c>
      <c r="H7572" t="s">
        <v>12130</v>
      </c>
      <c r="I7572">
        <v>19.2</v>
      </c>
      <c r="J7572" t="s">
        <v>145</v>
      </c>
      <c r="K7572" t="s">
        <v>137</v>
      </c>
      <c r="L7572">
        <f>I7572*$Q$2/100/1000</f>
        <v>7.1040000000000011E-5</v>
      </c>
    </row>
    <row r="7573" spans="1:12">
      <c r="A7573" s="118">
        <v>45108</v>
      </c>
      <c r="B7573" t="s">
        <v>261</v>
      </c>
      <c r="C7573" t="s">
        <v>260</v>
      </c>
      <c r="D7573" t="s">
        <v>12161</v>
      </c>
      <c r="E7573" t="s">
        <v>12160</v>
      </c>
      <c r="F7573">
        <v>21201414</v>
      </c>
      <c r="G7573" t="s">
        <v>12159</v>
      </c>
      <c r="H7573" t="s">
        <v>139</v>
      </c>
      <c r="I7573">
        <v>55</v>
      </c>
      <c r="J7573" t="s">
        <v>145</v>
      </c>
      <c r="K7573" t="s">
        <v>137</v>
      </c>
      <c r="L7573">
        <f>I7573*$Q$2/100/1000</f>
        <v>2.0350000000000001E-4</v>
      </c>
    </row>
    <row r="7574" spans="1:12">
      <c r="A7574" s="118">
        <v>45108</v>
      </c>
      <c r="B7574" t="s">
        <v>261</v>
      </c>
      <c r="C7574" t="s">
        <v>260</v>
      </c>
      <c r="D7574" t="s">
        <v>12158</v>
      </c>
      <c r="E7574" t="s">
        <v>12157</v>
      </c>
      <c r="F7574">
        <v>21203295</v>
      </c>
      <c r="G7574" t="s">
        <v>3647</v>
      </c>
      <c r="H7574" t="s">
        <v>139</v>
      </c>
      <c r="I7574">
        <v>55</v>
      </c>
      <c r="J7574" t="s">
        <v>145</v>
      </c>
      <c r="K7574" t="s">
        <v>137</v>
      </c>
      <c r="L7574">
        <f>I7574*$Q$2/100/1000</f>
        <v>2.0350000000000001E-4</v>
      </c>
    </row>
    <row r="7575" spans="1:12">
      <c r="A7575" s="118">
        <v>45170</v>
      </c>
      <c r="B7575" t="s">
        <v>12135</v>
      </c>
      <c r="C7575" t="s">
        <v>12134</v>
      </c>
      <c r="D7575" t="s">
        <v>12152</v>
      </c>
      <c r="E7575" t="s">
        <v>12156</v>
      </c>
      <c r="F7575" t="s">
        <v>12155</v>
      </c>
      <c r="G7575" t="s">
        <v>12154</v>
      </c>
      <c r="H7575" t="s">
        <v>12130</v>
      </c>
      <c r="I7575">
        <v>19.2</v>
      </c>
      <c r="J7575" t="s">
        <v>145</v>
      </c>
      <c r="K7575" t="s">
        <v>137</v>
      </c>
      <c r="L7575">
        <f>I7575*$Q$2/100/1000</f>
        <v>7.1040000000000011E-5</v>
      </c>
    </row>
    <row r="7576" spans="1:12">
      <c r="A7576" s="118">
        <v>45200</v>
      </c>
      <c r="B7576" t="s">
        <v>12135</v>
      </c>
      <c r="C7576" t="s">
        <v>12134</v>
      </c>
      <c r="D7576" t="s">
        <v>12142</v>
      </c>
      <c r="E7576" t="s">
        <v>12153</v>
      </c>
      <c r="F7576">
        <v>87205882</v>
      </c>
      <c r="G7576" t="s">
        <v>12140</v>
      </c>
      <c r="H7576" t="s">
        <v>12130</v>
      </c>
      <c r="I7576">
        <v>19.2</v>
      </c>
      <c r="J7576" t="s">
        <v>145</v>
      </c>
      <c r="K7576" t="s">
        <v>137</v>
      </c>
      <c r="L7576">
        <f>I7576*$Q$2/100/1000</f>
        <v>7.1040000000000011E-5</v>
      </c>
    </row>
    <row r="7577" spans="1:12">
      <c r="A7577" s="118">
        <v>45200</v>
      </c>
      <c r="B7577" t="s">
        <v>12135</v>
      </c>
      <c r="C7577" t="s">
        <v>12134</v>
      </c>
      <c r="D7577" t="s">
        <v>12152</v>
      </c>
      <c r="E7577" t="s">
        <v>12151</v>
      </c>
      <c r="F7577" t="s">
        <v>12150</v>
      </c>
      <c r="G7577" t="s">
        <v>12149</v>
      </c>
      <c r="H7577" t="s">
        <v>12130</v>
      </c>
      <c r="I7577">
        <v>19.2</v>
      </c>
      <c r="J7577" t="s">
        <v>145</v>
      </c>
      <c r="K7577" t="s">
        <v>137</v>
      </c>
      <c r="L7577">
        <f>I7577*$Q$2/100/1000</f>
        <v>7.1040000000000011E-5</v>
      </c>
    </row>
    <row r="7578" spans="1:12">
      <c r="A7578" s="118">
        <v>45231</v>
      </c>
      <c r="B7578" t="s">
        <v>12135</v>
      </c>
      <c r="C7578" t="s">
        <v>12134</v>
      </c>
      <c r="D7578" t="s">
        <v>12142</v>
      </c>
      <c r="E7578" t="s">
        <v>12148</v>
      </c>
      <c r="F7578">
        <v>87205882</v>
      </c>
      <c r="G7578" t="s">
        <v>12140</v>
      </c>
      <c r="H7578" t="s">
        <v>12130</v>
      </c>
      <c r="I7578">
        <v>19.2</v>
      </c>
      <c r="J7578" t="s">
        <v>145</v>
      </c>
      <c r="K7578" t="s">
        <v>137</v>
      </c>
      <c r="L7578">
        <f>I7578*$Q$2/100/1000</f>
        <v>7.1040000000000011E-5</v>
      </c>
    </row>
    <row r="7579" spans="1:12">
      <c r="A7579" s="118">
        <v>45231</v>
      </c>
      <c r="B7579" t="s">
        <v>12135</v>
      </c>
      <c r="C7579" t="s">
        <v>12134</v>
      </c>
      <c r="D7579" t="s">
        <v>12145</v>
      </c>
      <c r="E7579" t="s">
        <v>12147</v>
      </c>
      <c r="F7579">
        <v>87205501</v>
      </c>
      <c r="G7579" t="s">
        <v>12131</v>
      </c>
      <c r="H7579" t="s">
        <v>12130</v>
      </c>
      <c r="I7579">
        <v>19.2</v>
      </c>
      <c r="J7579" t="s">
        <v>145</v>
      </c>
      <c r="K7579" t="s">
        <v>137</v>
      </c>
      <c r="L7579">
        <f>I7579*$Q$2/100/1000</f>
        <v>7.1040000000000011E-5</v>
      </c>
    </row>
    <row r="7580" spans="1:12">
      <c r="A7580" s="118">
        <v>45231</v>
      </c>
      <c r="B7580" t="s">
        <v>12135</v>
      </c>
      <c r="C7580" t="s">
        <v>12134</v>
      </c>
      <c r="D7580" t="s">
        <v>12145</v>
      </c>
      <c r="E7580" t="s">
        <v>12146</v>
      </c>
      <c r="F7580">
        <v>87205882</v>
      </c>
      <c r="G7580" t="s">
        <v>12140</v>
      </c>
      <c r="H7580" t="s">
        <v>12130</v>
      </c>
      <c r="I7580">
        <v>19.2</v>
      </c>
      <c r="J7580" t="s">
        <v>145</v>
      </c>
      <c r="K7580" t="s">
        <v>137</v>
      </c>
      <c r="L7580">
        <f>I7580*$Q$2/100/1000</f>
        <v>7.1040000000000011E-5</v>
      </c>
    </row>
    <row r="7581" spans="1:12">
      <c r="A7581" s="118">
        <v>45231</v>
      </c>
      <c r="B7581" t="s">
        <v>12135</v>
      </c>
      <c r="C7581" t="s">
        <v>12134</v>
      </c>
      <c r="D7581" t="s">
        <v>12145</v>
      </c>
      <c r="E7581" t="s">
        <v>12144</v>
      </c>
      <c r="F7581">
        <v>87205882</v>
      </c>
      <c r="G7581" t="s">
        <v>12140</v>
      </c>
      <c r="H7581" t="s">
        <v>12130</v>
      </c>
      <c r="I7581">
        <v>19.2</v>
      </c>
      <c r="J7581" t="s">
        <v>145</v>
      </c>
      <c r="K7581" t="s">
        <v>137</v>
      </c>
      <c r="L7581">
        <f>I7581*$Q$2/100/1000</f>
        <v>7.1040000000000011E-5</v>
      </c>
    </row>
    <row r="7582" spans="1:12">
      <c r="A7582" s="118">
        <v>45108</v>
      </c>
      <c r="B7582" t="s">
        <v>365</v>
      </c>
      <c r="C7582" t="s">
        <v>364</v>
      </c>
      <c r="D7582" t="s">
        <v>5643</v>
      </c>
      <c r="E7582" t="s">
        <v>12143</v>
      </c>
      <c r="F7582" t="s">
        <v>727</v>
      </c>
      <c r="G7582" t="s">
        <v>11966</v>
      </c>
      <c r="H7582" t="s">
        <v>359</v>
      </c>
      <c r="I7582">
        <v>144</v>
      </c>
      <c r="J7582" t="s">
        <v>138</v>
      </c>
      <c r="K7582" t="s">
        <v>137</v>
      </c>
      <c r="L7582">
        <f>I7582*$Q$2/1000</f>
        <v>5.3280000000000001E-2</v>
      </c>
    </row>
    <row r="7583" spans="1:12">
      <c r="A7583" s="118">
        <v>45261</v>
      </c>
      <c r="B7583" t="s">
        <v>12135</v>
      </c>
      <c r="C7583" t="s">
        <v>12134</v>
      </c>
      <c r="D7583" t="s">
        <v>12142</v>
      </c>
      <c r="E7583" t="s">
        <v>12141</v>
      </c>
      <c r="F7583">
        <v>87205882</v>
      </c>
      <c r="G7583" t="s">
        <v>12140</v>
      </c>
      <c r="H7583" t="s">
        <v>12130</v>
      </c>
      <c r="I7583">
        <v>19.2</v>
      </c>
      <c r="J7583" t="s">
        <v>145</v>
      </c>
      <c r="K7583" t="s">
        <v>137</v>
      </c>
      <c r="L7583">
        <f>I7583*$Q$2/100/1000</f>
        <v>7.1040000000000011E-5</v>
      </c>
    </row>
    <row r="7584" spans="1:12">
      <c r="A7584" s="118">
        <v>45108</v>
      </c>
      <c r="B7584" t="s">
        <v>365</v>
      </c>
      <c r="C7584" t="s">
        <v>364</v>
      </c>
      <c r="D7584" t="s">
        <v>7326</v>
      </c>
      <c r="E7584" t="s">
        <v>12139</v>
      </c>
      <c r="F7584">
        <v>101036532</v>
      </c>
      <c r="G7584" t="s">
        <v>1952</v>
      </c>
      <c r="H7584" t="s">
        <v>359</v>
      </c>
      <c r="I7584">
        <v>144</v>
      </c>
      <c r="J7584" t="s">
        <v>138</v>
      </c>
      <c r="K7584" t="s">
        <v>137</v>
      </c>
      <c r="L7584">
        <f>I7584*$Q$2/1000</f>
        <v>5.3280000000000001E-2</v>
      </c>
    </row>
    <row r="7585" spans="1:12">
      <c r="A7585" s="118">
        <v>45261</v>
      </c>
      <c r="B7585" t="s">
        <v>12135</v>
      </c>
      <c r="C7585" t="s">
        <v>12134</v>
      </c>
      <c r="D7585" t="s">
        <v>12138</v>
      </c>
      <c r="E7585" t="s">
        <v>12137</v>
      </c>
      <c r="F7585">
        <v>87205567</v>
      </c>
      <c r="G7585" t="s">
        <v>12136</v>
      </c>
      <c r="H7585" t="s">
        <v>12130</v>
      </c>
      <c r="I7585">
        <v>19.2</v>
      </c>
      <c r="J7585" t="s">
        <v>145</v>
      </c>
      <c r="K7585" t="s">
        <v>137</v>
      </c>
      <c r="L7585">
        <f>I7585*$Q$2/100/1000</f>
        <v>7.1040000000000011E-5</v>
      </c>
    </row>
    <row r="7586" spans="1:12">
      <c r="A7586" s="118">
        <v>45261</v>
      </c>
      <c r="B7586" t="s">
        <v>12135</v>
      </c>
      <c r="C7586" t="s">
        <v>12134</v>
      </c>
      <c r="D7586" t="s">
        <v>12133</v>
      </c>
      <c r="E7586" t="s">
        <v>12132</v>
      </c>
      <c r="F7586">
        <v>87205501</v>
      </c>
      <c r="G7586" t="s">
        <v>12131</v>
      </c>
      <c r="H7586" t="s">
        <v>12130</v>
      </c>
      <c r="I7586">
        <v>19.2</v>
      </c>
      <c r="J7586" t="s">
        <v>145</v>
      </c>
      <c r="K7586" t="s">
        <v>137</v>
      </c>
      <c r="L7586">
        <f>I7586*$Q$2/100/1000</f>
        <v>7.1040000000000011E-5</v>
      </c>
    </row>
    <row r="7587" spans="1:12">
      <c r="A7587" s="118">
        <v>45139</v>
      </c>
      <c r="B7587" t="s">
        <v>460</v>
      </c>
      <c r="C7587" t="s">
        <v>459</v>
      </c>
      <c r="D7587" t="s">
        <v>12081</v>
      </c>
      <c r="E7587" t="s">
        <v>12129</v>
      </c>
      <c r="F7587" s="119">
        <v>88257610</v>
      </c>
      <c r="G7587" t="s">
        <v>2393</v>
      </c>
      <c r="H7587" t="s">
        <v>455</v>
      </c>
      <c r="I7587">
        <v>103.6</v>
      </c>
      <c r="J7587" t="s">
        <v>145</v>
      </c>
      <c r="K7587" t="s">
        <v>137</v>
      </c>
      <c r="L7587">
        <f>I7587*$Q$2/100/1000</f>
        <v>3.8331999999999998E-4</v>
      </c>
    </row>
    <row r="7588" spans="1:12">
      <c r="A7588" s="118">
        <v>45139</v>
      </c>
      <c r="B7588" t="s">
        <v>460</v>
      </c>
      <c r="C7588" t="s">
        <v>459</v>
      </c>
      <c r="D7588" t="s">
        <v>7915</v>
      </c>
      <c r="E7588" t="s">
        <v>12128</v>
      </c>
      <c r="F7588" s="119">
        <v>88257610</v>
      </c>
      <c r="G7588" t="s">
        <v>2393</v>
      </c>
      <c r="H7588" t="s">
        <v>455</v>
      </c>
      <c r="I7588">
        <v>103.6</v>
      </c>
      <c r="J7588" t="s">
        <v>145</v>
      </c>
      <c r="K7588" t="s">
        <v>137</v>
      </c>
      <c r="L7588">
        <f>I7588*$Q$2/100/1000</f>
        <v>3.8331999999999998E-4</v>
      </c>
    </row>
    <row r="7589" spans="1:12">
      <c r="A7589" s="118">
        <v>44927</v>
      </c>
      <c r="B7589" t="s">
        <v>11462</v>
      </c>
      <c r="C7589" t="s">
        <v>11461</v>
      </c>
      <c r="D7589" t="s">
        <v>11944</v>
      </c>
      <c r="E7589" t="s">
        <v>12127</v>
      </c>
      <c r="F7589">
        <v>101007680</v>
      </c>
      <c r="G7589" t="s">
        <v>11497</v>
      </c>
      <c r="H7589" t="s">
        <v>11457</v>
      </c>
      <c r="I7589">
        <v>332</v>
      </c>
      <c r="J7589" t="s">
        <v>145</v>
      </c>
      <c r="K7589" t="s">
        <v>137</v>
      </c>
      <c r="L7589">
        <f>I7589*$Q$2/100/1000</f>
        <v>1.2283999999999999E-3</v>
      </c>
    </row>
    <row r="7590" spans="1:12">
      <c r="A7590" s="118">
        <v>45139</v>
      </c>
      <c r="B7590" t="s">
        <v>305</v>
      </c>
      <c r="C7590" t="s">
        <v>304</v>
      </c>
      <c r="D7590" t="s">
        <v>11428</v>
      </c>
      <c r="E7590" t="s">
        <v>12126</v>
      </c>
      <c r="F7590" s="119" t="s">
        <v>1202</v>
      </c>
      <c r="G7590" t="s">
        <v>1201</v>
      </c>
      <c r="H7590" t="s">
        <v>300</v>
      </c>
      <c r="I7590">
        <v>12.8</v>
      </c>
      <c r="J7590" t="s">
        <v>145</v>
      </c>
      <c r="K7590" t="s">
        <v>137</v>
      </c>
      <c r="L7590">
        <f>I7590*$Q$2/100/1000</f>
        <v>4.7360000000000001E-5</v>
      </c>
    </row>
    <row r="7591" spans="1:12">
      <c r="A7591" s="118">
        <v>45139</v>
      </c>
      <c r="B7591" t="s">
        <v>460</v>
      </c>
      <c r="C7591" t="s">
        <v>459</v>
      </c>
      <c r="D7591" t="s">
        <v>2597</v>
      </c>
      <c r="E7591" t="s">
        <v>12125</v>
      </c>
      <c r="F7591" s="119">
        <v>5545000</v>
      </c>
      <c r="G7591" t="s">
        <v>12124</v>
      </c>
      <c r="H7591" t="s">
        <v>455</v>
      </c>
      <c r="I7591">
        <v>103.6</v>
      </c>
      <c r="J7591" t="s">
        <v>145</v>
      </c>
      <c r="K7591" t="s">
        <v>137</v>
      </c>
      <c r="L7591">
        <f>I7591*$Q$2/100/1000</f>
        <v>3.8331999999999998E-4</v>
      </c>
    </row>
    <row r="7592" spans="1:12">
      <c r="A7592" s="118">
        <v>44927</v>
      </c>
      <c r="B7592" t="s">
        <v>11462</v>
      </c>
      <c r="C7592" t="s">
        <v>11461</v>
      </c>
      <c r="D7592" t="s">
        <v>12067</v>
      </c>
      <c r="E7592" t="s">
        <v>12123</v>
      </c>
      <c r="F7592">
        <v>101025030</v>
      </c>
      <c r="G7592" t="s">
        <v>11904</v>
      </c>
      <c r="H7592" t="s">
        <v>11457</v>
      </c>
      <c r="I7592">
        <v>332</v>
      </c>
      <c r="J7592" t="s">
        <v>145</v>
      </c>
      <c r="K7592" t="s">
        <v>137</v>
      </c>
      <c r="L7592">
        <f>I7592*$Q$2/100/1000</f>
        <v>1.2283999999999999E-3</v>
      </c>
    </row>
    <row r="7593" spans="1:12">
      <c r="A7593" s="118">
        <v>44927</v>
      </c>
      <c r="B7593" t="s">
        <v>11462</v>
      </c>
      <c r="C7593" t="s">
        <v>11461</v>
      </c>
      <c r="D7593" t="s">
        <v>12067</v>
      </c>
      <c r="E7593" t="s">
        <v>12122</v>
      </c>
      <c r="F7593">
        <v>101007680</v>
      </c>
      <c r="G7593" t="s">
        <v>11497</v>
      </c>
      <c r="H7593" t="s">
        <v>11457</v>
      </c>
      <c r="I7593">
        <v>332</v>
      </c>
      <c r="J7593" t="s">
        <v>145</v>
      </c>
      <c r="K7593" t="s">
        <v>137</v>
      </c>
      <c r="L7593">
        <f>I7593*$Q$2/100/1000</f>
        <v>1.2283999999999999E-3</v>
      </c>
    </row>
    <row r="7594" spans="1:12">
      <c r="A7594" s="118">
        <v>44927</v>
      </c>
      <c r="B7594" t="s">
        <v>11462</v>
      </c>
      <c r="C7594" t="s">
        <v>11461</v>
      </c>
      <c r="D7594" t="s">
        <v>11876</v>
      </c>
      <c r="E7594" t="s">
        <v>12121</v>
      </c>
      <c r="F7594">
        <v>13200984</v>
      </c>
      <c r="G7594" t="s">
        <v>11743</v>
      </c>
      <c r="H7594" t="s">
        <v>11457</v>
      </c>
      <c r="I7594">
        <v>332</v>
      </c>
      <c r="J7594" t="s">
        <v>145</v>
      </c>
      <c r="K7594" t="s">
        <v>137</v>
      </c>
      <c r="L7594">
        <f>I7594*$Q$2/100/1000</f>
        <v>1.2283999999999999E-3</v>
      </c>
    </row>
    <row r="7595" spans="1:12">
      <c r="A7595" s="118">
        <v>44927</v>
      </c>
      <c r="B7595" t="s">
        <v>11462</v>
      </c>
      <c r="C7595" t="s">
        <v>11461</v>
      </c>
      <c r="D7595" t="s">
        <v>11876</v>
      </c>
      <c r="E7595" t="s">
        <v>12120</v>
      </c>
      <c r="F7595">
        <v>13200984</v>
      </c>
      <c r="G7595" t="s">
        <v>11743</v>
      </c>
      <c r="H7595" t="s">
        <v>11457</v>
      </c>
      <c r="I7595">
        <v>332</v>
      </c>
      <c r="J7595" t="s">
        <v>145</v>
      </c>
      <c r="K7595" t="s">
        <v>137</v>
      </c>
      <c r="L7595">
        <f>I7595*$Q$2/100/1000</f>
        <v>1.2283999999999999E-3</v>
      </c>
    </row>
    <row r="7596" spans="1:12">
      <c r="A7596" s="118">
        <v>44927</v>
      </c>
      <c r="B7596" t="s">
        <v>11462</v>
      </c>
      <c r="C7596" t="s">
        <v>11461</v>
      </c>
      <c r="D7596" t="s">
        <v>11856</v>
      </c>
      <c r="E7596" t="s">
        <v>12119</v>
      </c>
      <c r="F7596" t="s">
        <v>11774</v>
      </c>
      <c r="G7596" t="s">
        <v>11773</v>
      </c>
      <c r="H7596" t="s">
        <v>11457</v>
      </c>
      <c r="I7596">
        <v>332</v>
      </c>
      <c r="J7596" t="s">
        <v>145</v>
      </c>
      <c r="K7596" t="s">
        <v>137</v>
      </c>
      <c r="L7596">
        <f>I7596*$Q$2/100/1000</f>
        <v>1.2283999999999999E-3</v>
      </c>
    </row>
    <row r="7597" spans="1:12">
      <c r="A7597" s="118">
        <v>44927</v>
      </c>
      <c r="B7597" t="s">
        <v>11462</v>
      </c>
      <c r="C7597" t="s">
        <v>11461</v>
      </c>
      <c r="D7597" t="s">
        <v>12110</v>
      </c>
      <c r="E7597" t="s">
        <v>12118</v>
      </c>
      <c r="F7597">
        <v>101033933</v>
      </c>
      <c r="G7597" t="s">
        <v>12117</v>
      </c>
      <c r="H7597" t="s">
        <v>11457</v>
      </c>
      <c r="I7597">
        <v>332</v>
      </c>
      <c r="J7597" t="s">
        <v>145</v>
      </c>
      <c r="K7597" t="s">
        <v>137</v>
      </c>
      <c r="L7597">
        <f>I7597*$Q$2/100/1000</f>
        <v>1.2283999999999999E-3</v>
      </c>
    </row>
    <row r="7598" spans="1:12">
      <c r="A7598" s="118">
        <v>44927</v>
      </c>
      <c r="B7598" t="s">
        <v>11462</v>
      </c>
      <c r="C7598" t="s">
        <v>11461</v>
      </c>
      <c r="D7598" t="s">
        <v>12116</v>
      </c>
      <c r="E7598" t="s">
        <v>12115</v>
      </c>
      <c r="F7598">
        <v>101048390</v>
      </c>
      <c r="G7598" t="s">
        <v>12114</v>
      </c>
      <c r="H7598" t="s">
        <v>11457</v>
      </c>
      <c r="I7598">
        <v>332</v>
      </c>
      <c r="J7598" t="s">
        <v>145</v>
      </c>
      <c r="K7598" t="s">
        <v>137</v>
      </c>
      <c r="L7598">
        <f>I7598*$Q$2/100/1000</f>
        <v>1.2283999999999999E-3</v>
      </c>
    </row>
    <row r="7599" spans="1:12">
      <c r="A7599" s="118">
        <v>44927</v>
      </c>
      <c r="B7599" t="s">
        <v>11462</v>
      </c>
      <c r="C7599" t="s">
        <v>11461</v>
      </c>
      <c r="D7599" t="s">
        <v>12110</v>
      </c>
      <c r="E7599" t="s">
        <v>12113</v>
      </c>
      <c r="F7599">
        <v>101025030</v>
      </c>
      <c r="G7599" t="s">
        <v>11904</v>
      </c>
      <c r="H7599" t="s">
        <v>11457</v>
      </c>
      <c r="I7599">
        <v>332</v>
      </c>
      <c r="J7599" t="s">
        <v>145</v>
      </c>
      <c r="K7599" t="s">
        <v>137</v>
      </c>
      <c r="L7599">
        <f>I7599*$Q$2/100/1000</f>
        <v>1.2283999999999999E-3</v>
      </c>
    </row>
    <row r="7600" spans="1:12">
      <c r="A7600" s="118">
        <v>44927</v>
      </c>
      <c r="B7600" t="s">
        <v>11462</v>
      </c>
      <c r="C7600" t="s">
        <v>11461</v>
      </c>
      <c r="D7600" t="s">
        <v>11858</v>
      </c>
      <c r="E7600" t="s">
        <v>12112</v>
      </c>
      <c r="F7600" t="s">
        <v>11483</v>
      </c>
      <c r="G7600" t="s">
        <v>12056</v>
      </c>
      <c r="H7600" t="s">
        <v>11457</v>
      </c>
      <c r="I7600">
        <v>332</v>
      </c>
      <c r="J7600" t="s">
        <v>145</v>
      </c>
      <c r="K7600" t="s">
        <v>137</v>
      </c>
      <c r="L7600">
        <f>I7600*$Q$2/100/1000</f>
        <v>1.2283999999999999E-3</v>
      </c>
    </row>
    <row r="7601" spans="1:12">
      <c r="A7601" s="118">
        <v>44927</v>
      </c>
      <c r="B7601" t="s">
        <v>11462</v>
      </c>
      <c r="C7601" t="s">
        <v>11461</v>
      </c>
      <c r="D7601" t="s">
        <v>12067</v>
      </c>
      <c r="E7601" t="s">
        <v>12111</v>
      </c>
      <c r="F7601">
        <v>101037955</v>
      </c>
      <c r="G7601" t="s">
        <v>11470</v>
      </c>
      <c r="H7601" t="s">
        <v>11457</v>
      </c>
      <c r="I7601">
        <v>332</v>
      </c>
      <c r="J7601" t="s">
        <v>145</v>
      </c>
      <c r="K7601" t="s">
        <v>137</v>
      </c>
      <c r="L7601">
        <f>I7601*$Q$2/100/1000</f>
        <v>1.2283999999999999E-3</v>
      </c>
    </row>
    <row r="7602" spans="1:12">
      <c r="A7602" s="118">
        <v>44927</v>
      </c>
      <c r="B7602" t="s">
        <v>11462</v>
      </c>
      <c r="C7602" t="s">
        <v>11461</v>
      </c>
      <c r="D7602" t="s">
        <v>12110</v>
      </c>
      <c r="E7602" t="s">
        <v>12109</v>
      </c>
      <c r="F7602" t="s">
        <v>11924</v>
      </c>
      <c r="G7602" t="s">
        <v>11923</v>
      </c>
      <c r="H7602" t="s">
        <v>11457</v>
      </c>
      <c r="I7602">
        <v>332</v>
      </c>
      <c r="J7602" t="s">
        <v>145</v>
      </c>
      <c r="K7602" t="s">
        <v>137</v>
      </c>
      <c r="L7602">
        <f>I7602*$Q$2/100/1000</f>
        <v>1.2283999999999999E-3</v>
      </c>
    </row>
    <row r="7603" spans="1:12">
      <c r="A7603" s="118">
        <v>44927</v>
      </c>
      <c r="B7603" t="s">
        <v>11462</v>
      </c>
      <c r="C7603" t="s">
        <v>11461</v>
      </c>
      <c r="D7603" t="s">
        <v>11944</v>
      </c>
      <c r="E7603" t="s">
        <v>12108</v>
      </c>
      <c r="F7603">
        <v>101049732</v>
      </c>
      <c r="G7603" t="s">
        <v>11493</v>
      </c>
      <c r="H7603" t="s">
        <v>11457</v>
      </c>
      <c r="I7603">
        <v>332</v>
      </c>
      <c r="J7603" t="s">
        <v>145</v>
      </c>
      <c r="K7603" t="s">
        <v>137</v>
      </c>
      <c r="L7603">
        <f>I7603*$Q$2/100/1000</f>
        <v>1.2283999999999999E-3</v>
      </c>
    </row>
    <row r="7604" spans="1:12">
      <c r="A7604" s="118">
        <v>44927</v>
      </c>
      <c r="B7604" t="s">
        <v>11462</v>
      </c>
      <c r="C7604" t="s">
        <v>11461</v>
      </c>
      <c r="D7604" t="s">
        <v>11856</v>
      </c>
      <c r="E7604" t="s">
        <v>12107</v>
      </c>
      <c r="F7604">
        <v>101049732</v>
      </c>
      <c r="G7604" t="s">
        <v>11493</v>
      </c>
      <c r="H7604" t="s">
        <v>11457</v>
      </c>
      <c r="I7604">
        <v>332</v>
      </c>
      <c r="J7604" t="s">
        <v>145</v>
      </c>
      <c r="K7604" t="s">
        <v>137</v>
      </c>
      <c r="L7604">
        <f>I7604*$Q$2/100/1000</f>
        <v>1.2283999999999999E-3</v>
      </c>
    </row>
    <row r="7605" spans="1:12">
      <c r="A7605" s="118">
        <v>44927</v>
      </c>
      <c r="B7605" t="s">
        <v>11462</v>
      </c>
      <c r="C7605" t="s">
        <v>11461</v>
      </c>
      <c r="D7605" t="s">
        <v>11876</v>
      </c>
      <c r="E7605" t="s">
        <v>12106</v>
      </c>
      <c r="F7605">
        <v>101049732</v>
      </c>
      <c r="G7605" t="s">
        <v>11493</v>
      </c>
      <c r="H7605" t="s">
        <v>11457</v>
      </c>
      <c r="I7605">
        <v>332</v>
      </c>
      <c r="J7605" t="s">
        <v>145</v>
      </c>
      <c r="K7605" t="s">
        <v>137</v>
      </c>
      <c r="L7605">
        <f>I7605*$Q$2/100/1000</f>
        <v>1.2283999999999999E-3</v>
      </c>
    </row>
    <row r="7606" spans="1:12">
      <c r="A7606" s="118">
        <v>45139</v>
      </c>
      <c r="B7606" t="s">
        <v>574</v>
      </c>
      <c r="C7606" t="s">
        <v>573</v>
      </c>
      <c r="D7606" t="s">
        <v>1372</v>
      </c>
      <c r="E7606" t="s">
        <v>12105</v>
      </c>
      <c r="F7606" s="119">
        <v>42205933</v>
      </c>
      <c r="G7606" t="s">
        <v>7823</v>
      </c>
      <c r="H7606" t="s">
        <v>569</v>
      </c>
      <c r="I7606">
        <v>298</v>
      </c>
      <c r="J7606" t="s">
        <v>145</v>
      </c>
      <c r="K7606" t="s">
        <v>137</v>
      </c>
      <c r="L7606">
        <f>I7606*$Q$2/100/1000</f>
        <v>1.1026E-3</v>
      </c>
    </row>
    <row r="7607" spans="1:12">
      <c r="A7607" s="118">
        <v>44927</v>
      </c>
      <c r="B7607" t="s">
        <v>11462</v>
      </c>
      <c r="C7607" t="s">
        <v>11461</v>
      </c>
      <c r="D7607" t="s">
        <v>11858</v>
      </c>
      <c r="E7607" t="s">
        <v>12104</v>
      </c>
      <c r="F7607">
        <v>13202262</v>
      </c>
      <c r="G7607" t="s">
        <v>11531</v>
      </c>
      <c r="H7607" t="s">
        <v>11457</v>
      </c>
      <c r="I7607">
        <v>332</v>
      </c>
      <c r="J7607" t="s">
        <v>145</v>
      </c>
      <c r="K7607" t="s">
        <v>137</v>
      </c>
      <c r="L7607">
        <f>I7607*$Q$2/100/1000</f>
        <v>1.2283999999999999E-3</v>
      </c>
    </row>
    <row r="7608" spans="1:12">
      <c r="A7608" s="118">
        <v>44927</v>
      </c>
      <c r="B7608" t="s">
        <v>11462</v>
      </c>
      <c r="C7608" t="s">
        <v>11461</v>
      </c>
      <c r="D7608" t="s">
        <v>11832</v>
      </c>
      <c r="E7608" t="s">
        <v>12103</v>
      </c>
      <c r="F7608">
        <v>101037955</v>
      </c>
      <c r="G7608" t="s">
        <v>11470</v>
      </c>
      <c r="H7608" t="s">
        <v>11457</v>
      </c>
      <c r="I7608">
        <v>332</v>
      </c>
      <c r="J7608" t="s">
        <v>145</v>
      </c>
      <c r="K7608" t="s">
        <v>137</v>
      </c>
      <c r="L7608">
        <f>I7608*$Q$2/100/1000</f>
        <v>1.2283999999999999E-3</v>
      </c>
    </row>
    <row r="7609" spans="1:12">
      <c r="A7609" s="118">
        <v>44927</v>
      </c>
      <c r="B7609" t="s">
        <v>11462</v>
      </c>
      <c r="C7609" t="s">
        <v>11461</v>
      </c>
      <c r="D7609" t="s">
        <v>12074</v>
      </c>
      <c r="E7609" t="s">
        <v>12102</v>
      </c>
      <c r="F7609">
        <v>101049731</v>
      </c>
      <c r="G7609" t="s">
        <v>11500</v>
      </c>
      <c r="H7609" t="s">
        <v>11457</v>
      </c>
      <c r="I7609">
        <v>332</v>
      </c>
      <c r="J7609" t="s">
        <v>145</v>
      </c>
      <c r="K7609" t="s">
        <v>137</v>
      </c>
      <c r="L7609">
        <f>I7609*$Q$2/100/1000</f>
        <v>1.2283999999999999E-3</v>
      </c>
    </row>
    <row r="7610" spans="1:12">
      <c r="A7610" s="118">
        <v>44927</v>
      </c>
      <c r="B7610" t="s">
        <v>11462</v>
      </c>
      <c r="C7610" t="s">
        <v>11461</v>
      </c>
      <c r="D7610" t="s">
        <v>11856</v>
      </c>
      <c r="E7610" t="s">
        <v>12101</v>
      </c>
      <c r="F7610">
        <v>13200984</v>
      </c>
      <c r="G7610" t="s">
        <v>11743</v>
      </c>
      <c r="H7610" t="s">
        <v>11457</v>
      </c>
      <c r="I7610">
        <v>332</v>
      </c>
      <c r="J7610" t="s">
        <v>145</v>
      </c>
      <c r="K7610" t="s">
        <v>137</v>
      </c>
      <c r="L7610">
        <f>I7610*$Q$2/100/1000</f>
        <v>1.2283999999999999E-3</v>
      </c>
    </row>
    <row r="7611" spans="1:12">
      <c r="A7611" s="118">
        <v>44927</v>
      </c>
      <c r="B7611" t="s">
        <v>11462</v>
      </c>
      <c r="C7611" t="s">
        <v>11461</v>
      </c>
      <c r="D7611" t="s">
        <v>11759</v>
      </c>
      <c r="E7611" t="s">
        <v>12100</v>
      </c>
      <c r="F7611" t="s">
        <v>11924</v>
      </c>
      <c r="G7611" t="s">
        <v>11923</v>
      </c>
      <c r="H7611" t="s">
        <v>11457</v>
      </c>
      <c r="I7611">
        <v>332</v>
      </c>
      <c r="J7611" t="s">
        <v>145</v>
      </c>
      <c r="K7611" t="s">
        <v>137</v>
      </c>
      <c r="L7611">
        <f>I7611*$Q$2/100/1000</f>
        <v>1.2283999999999999E-3</v>
      </c>
    </row>
    <row r="7612" spans="1:12">
      <c r="A7612" s="118">
        <v>44927</v>
      </c>
      <c r="B7612" t="s">
        <v>11462</v>
      </c>
      <c r="C7612" t="s">
        <v>11461</v>
      </c>
      <c r="D7612" t="s">
        <v>11759</v>
      </c>
      <c r="E7612" t="s">
        <v>12099</v>
      </c>
      <c r="F7612" t="s">
        <v>11924</v>
      </c>
      <c r="G7612" t="s">
        <v>11923</v>
      </c>
      <c r="H7612" t="s">
        <v>11457</v>
      </c>
      <c r="I7612">
        <v>332</v>
      </c>
      <c r="J7612" t="s">
        <v>145</v>
      </c>
      <c r="K7612" t="s">
        <v>137</v>
      </c>
      <c r="L7612">
        <f>I7612*$Q$2/100/1000</f>
        <v>1.2283999999999999E-3</v>
      </c>
    </row>
    <row r="7613" spans="1:12">
      <c r="A7613" s="118">
        <v>44927</v>
      </c>
      <c r="B7613" t="s">
        <v>11462</v>
      </c>
      <c r="C7613" t="s">
        <v>11461</v>
      </c>
      <c r="D7613" t="s">
        <v>11759</v>
      </c>
      <c r="E7613" t="s">
        <v>12098</v>
      </c>
      <c r="F7613" t="s">
        <v>11924</v>
      </c>
      <c r="G7613" t="s">
        <v>11923</v>
      </c>
      <c r="H7613" t="s">
        <v>11457</v>
      </c>
      <c r="I7613">
        <v>332</v>
      </c>
      <c r="J7613" t="s">
        <v>145</v>
      </c>
      <c r="K7613" t="s">
        <v>137</v>
      </c>
      <c r="L7613">
        <f>I7613*$Q$2/100/1000</f>
        <v>1.2283999999999999E-3</v>
      </c>
    </row>
    <row r="7614" spans="1:12">
      <c r="A7614" s="118">
        <v>44958</v>
      </c>
      <c r="B7614" t="s">
        <v>11462</v>
      </c>
      <c r="C7614" t="s">
        <v>11461</v>
      </c>
      <c r="D7614" t="s">
        <v>11759</v>
      </c>
      <c r="E7614" t="s">
        <v>12097</v>
      </c>
      <c r="F7614">
        <v>101033933</v>
      </c>
      <c r="G7614" t="s">
        <v>12096</v>
      </c>
      <c r="H7614" t="s">
        <v>11457</v>
      </c>
      <c r="I7614">
        <v>332</v>
      </c>
      <c r="J7614" t="s">
        <v>145</v>
      </c>
      <c r="K7614" t="s">
        <v>137</v>
      </c>
      <c r="L7614">
        <f>I7614*$Q$2/100/1000</f>
        <v>1.2283999999999999E-3</v>
      </c>
    </row>
    <row r="7615" spans="1:12">
      <c r="A7615" s="118">
        <v>44958</v>
      </c>
      <c r="B7615" t="s">
        <v>11462</v>
      </c>
      <c r="C7615" t="s">
        <v>11461</v>
      </c>
      <c r="D7615" t="s">
        <v>12027</v>
      </c>
      <c r="E7615" t="s">
        <v>12095</v>
      </c>
      <c r="F7615">
        <v>101050205</v>
      </c>
      <c r="G7615" t="s">
        <v>11618</v>
      </c>
      <c r="H7615" t="s">
        <v>11457</v>
      </c>
      <c r="I7615">
        <v>332</v>
      </c>
      <c r="J7615" t="s">
        <v>145</v>
      </c>
      <c r="K7615" t="s">
        <v>137</v>
      </c>
      <c r="L7615">
        <f>I7615*$Q$2/100/1000</f>
        <v>1.2283999999999999E-3</v>
      </c>
    </row>
    <row r="7616" spans="1:12">
      <c r="A7616" s="118">
        <v>45139</v>
      </c>
      <c r="B7616" t="s">
        <v>574</v>
      </c>
      <c r="C7616" t="s">
        <v>573</v>
      </c>
      <c r="D7616" t="s">
        <v>8468</v>
      </c>
      <c r="E7616" t="s">
        <v>12094</v>
      </c>
      <c r="F7616" s="119" t="s">
        <v>6569</v>
      </c>
      <c r="G7616" t="s">
        <v>6568</v>
      </c>
      <c r="H7616" t="s">
        <v>569</v>
      </c>
      <c r="I7616">
        <v>298</v>
      </c>
      <c r="J7616" t="s">
        <v>145</v>
      </c>
      <c r="K7616" t="s">
        <v>137</v>
      </c>
      <c r="L7616">
        <f>I7616*$Q$2/100/1000</f>
        <v>1.1026E-3</v>
      </c>
    </row>
    <row r="7617" spans="1:12">
      <c r="A7617" s="118">
        <v>45139</v>
      </c>
      <c r="B7617" t="s">
        <v>460</v>
      </c>
      <c r="C7617" t="s">
        <v>459</v>
      </c>
      <c r="D7617" t="s">
        <v>10392</v>
      </c>
      <c r="E7617" t="s">
        <v>12093</v>
      </c>
      <c r="F7617" s="119">
        <v>50205993</v>
      </c>
      <c r="G7617" t="s">
        <v>2595</v>
      </c>
      <c r="H7617" t="s">
        <v>455</v>
      </c>
      <c r="I7617">
        <v>103.6</v>
      </c>
      <c r="J7617" t="s">
        <v>145</v>
      </c>
      <c r="K7617" t="s">
        <v>137</v>
      </c>
      <c r="L7617">
        <f>I7617*$Q$2/100/1000</f>
        <v>3.8331999999999998E-4</v>
      </c>
    </row>
    <row r="7618" spans="1:12">
      <c r="A7618" s="118">
        <v>45139</v>
      </c>
      <c r="B7618" t="s">
        <v>574</v>
      </c>
      <c r="C7618" t="s">
        <v>573</v>
      </c>
      <c r="D7618" t="s">
        <v>12084</v>
      </c>
      <c r="E7618" t="s">
        <v>12092</v>
      </c>
      <c r="F7618" s="119">
        <v>21201457</v>
      </c>
      <c r="G7618" t="s">
        <v>575</v>
      </c>
      <c r="H7618" t="s">
        <v>569</v>
      </c>
      <c r="I7618">
        <v>298</v>
      </c>
      <c r="J7618" t="s">
        <v>145</v>
      </c>
      <c r="K7618" t="s">
        <v>137</v>
      </c>
      <c r="L7618">
        <f>I7618*$Q$2/100/1000</f>
        <v>1.1026E-3</v>
      </c>
    </row>
    <row r="7619" spans="1:12">
      <c r="A7619" s="118">
        <v>45139</v>
      </c>
      <c r="B7619" t="s">
        <v>574</v>
      </c>
      <c r="C7619" t="s">
        <v>573</v>
      </c>
      <c r="D7619" t="s">
        <v>7935</v>
      </c>
      <c r="E7619" t="s">
        <v>12091</v>
      </c>
      <c r="F7619" s="119">
        <v>101012395</v>
      </c>
      <c r="G7619" t="s">
        <v>570</v>
      </c>
      <c r="H7619" t="s">
        <v>569</v>
      </c>
      <c r="I7619">
        <v>298</v>
      </c>
      <c r="J7619" t="s">
        <v>145</v>
      </c>
      <c r="K7619" t="s">
        <v>137</v>
      </c>
      <c r="L7619">
        <f>I7619*$Q$2/100/1000</f>
        <v>1.1026E-3</v>
      </c>
    </row>
    <row r="7620" spans="1:12">
      <c r="A7620" s="118">
        <v>45139</v>
      </c>
      <c r="B7620" t="s">
        <v>1861</v>
      </c>
      <c r="C7620" t="s">
        <v>1860</v>
      </c>
      <c r="D7620" t="s">
        <v>10331</v>
      </c>
      <c r="E7620" t="s">
        <v>12090</v>
      </c>
      <c r="F7620">
        <v>4245279</v>
      </c>
      <c r="G7620" t="s">
        <v>1857</v>
      </c>
      <c r="H7620" t="s">
        <v>1856</v>
      </c>
      <c r="I7620">
        <v>70.400000000000006</v>
      </c>
      <c r="J7620" t="s">
        <v>145</v>
      </c>
      <c r="K7620" t="s">
        <v>137</v>
      </c>
      <c r="L7620">
        <f>I7620*$Q$2/100/1000</f>
        <v>2.6048000000000005E-4</v>
      </c>
    </row>
    <row r="7621" spans="1:12">
      <c r="A7621" s="118">
        <v>44958</v>
      </c>
      <c r="B7621" t="s">
        <v>11462</v>
      </c>
      <c r="C7621" t="s">
        <v>11461</v>
      </c>
      <c r="D7621" t="s">
        <v>11876</v>
      </c>
      <c r="E7621" t="s">
        <v>12089</v>
      </c>
      <c r="F7621">
        <v>13202262</v>
      </c>
      <c r="G7621" t="s">
        <v>11531</v>
      </c>
      <c r="H7621" t="s">
        <v>11457</v>
      </c>
      <c r="I7621">
        <v>332</v>
      </c>
      <c r="J7621" t="s">
        <v>145</v>
      </c>
      <c r="K7621" t="s">
        <v>137</v>
      </c>
      <c r="L7621">
        <f>I7621*$Q$2/100/1000</f>
        <v>1.2283999999999999E-3</v>
      </c>
    </row>
    <row r="7622" spans="1:12">
      <c r="A7622" s="118">
        <v>44958</v>
      </c>
      <c r="B7622" t="s">
        <v>11462</v>
      </c>
      <c r="C7622" t="s">
        <v>11461</v>
      </c>
      <c r="D7622" t="s">
        <v>11876</v>
      </c>
      <c r="E7622" t="s">
        <v>12088</v>
      </c>
      <c r="F7622">
        <v>13200984</v>
      </c>
      <c r="G7622" t="s">
        <v>11743</v>
      </c>
      <c r="H7622" t="s">
        <v>11457</v>
      </c>
      <c r="I7622">
        <v>332</v>
      </c>
      <c r="J7622" t="s">
        <v>145</v>
      </c>
      <c r="K7622" t="s">
        <v>137</v>
      </c>
      <c r="L7622">
        <f>I7622*$Q$2/100/1000</f>
        <v>1.2283999999999999E-3</v>
      </c>
    </row>
    <row r="7623" spans="1:12">
      <c r="A7623" s="118">
        <v>44958</v>
      </c>
      <c r="B7623" t="s">
        <v>11462</v>
      </c>
      <c r="C7623" t="s">
        <v>11461</v>
      </c>
      <c r="D7623" t="s">
        <v>12087</v>
      </c>
      <c r="E7623" t="s">
        <v>12086</v>
      </c>
      <c r="F7623" t="s">
        <v>11625</v>
      </c>
      <c r="G7623" t="s">
        <v>11624</v>
      </c>
      <c r="H7623" t="s">
        <v>11457</v>
      </c>
      <c r="I7623">
        <v>332</v>
      </c>
      <c r="J7623" t="s">
        <v>145</v>
      </c>
      <c r="K7623" t="s">
        <v>137</v>
      </c>
      <c r="L7623">
        <f>I7623*$Q$2/100/1000</f>
        <v>1.2283999999999999E-3</v>
      </c>
    </row>
    <row r="7624" spans="1:12">
      <c r="A7624" s="118">
        <v>45139</v>
      </c>
      <c r="B7624" t="s">
        <v>574</v>
      </c>
      <c r="C7624" t="s">
        <v>573</v>
      </c>
      <c r="D7624" t="s">
        <v>1414</v>
      </c>
      <c r="E7624" t="s">
        <v>12085</v>
      </c>
      <c r="F7624" s="119">
        <v>2145062</v>
      </c>
      <c r="G7624" t="s">
        <v>1397</v>
      </c>
      <c r="H7624" t="s">
        <v>569</v>
      </c>
      <c r="I7624">
        <v>298</v>
      </c>
      <c r="J7624" t="s">
        <v>145</v>
      </c>
      <c r="K7624" t="s">
        <v>137</v>
      </c>
      <c r="L7624">
        <f>I7624*$Q$2/100/1000</f>
        <v>1.1026E-3</v>
      </c>
    </row>
    <row r="7625" spans="1:12" ht="30">
      <c r="A7625" s="118">
        <v>45139</v>
      </c>
      <c r="B7625" t="s">
        <v>574</v>
      </c>
      <c r="C7625" t="s">
        <v>573</v>
      </c>
      <c r="D7625" t="s">
        <v>12084</v>
      </c>
      <c r="E7625" t="s">
        <v>12083</v>
      </c>
      <c r="F7625" s="119">
        <v>21201458</v>
      </c>
      <c r="G7625" s="126" t="s">
        <v>12082</v>
      </c>
      <c r="H7625" t="s">
        <v>569</v>
      </c>
      <c r="I7625">
        <v>298</v>
      </c>
      <c r="J7625" t="s">
        <v>145</v>
      </c>
      <c r="K7625" t="s">
        <v>137</v>
      </c>
      <c r="L7625">
        <f>I7625*$Q$2/100/1000</f>
        <v>1.1026E-3</v>
      </c>
    </row>
    <row r="7626" spans="1:12">
      <c r="A7626" s="118">
        <v>45139</v>
      </c>
      <c r="B7626" t="s">
        <v>460</v>
      </c>
      <c r="C7626" t="s">
        <v>459</v>
      </c>
      <c r="D7626" t="s">
        <v>12081</v>
      </c>
      <c r="E7626" t="s">
        <v>12080</v>
      </c>
      <c r="F7626" s="119">
        <v>50205993</v>
      </c>
      <c r="G7626" t="s">
        <v>2595</v>
      </c>
      <c r="H7626" t="s">
        <v>455</v>
      </c>
      <c r="I7626">
        <v>103.6</v>
      </c>
      <c r="J7626" t="s">
        <v>145</v>
      </c>
      <c r="K7626" t="s">
        <v>137</v>
      </c>
      <c r="L7626">
        <f>I7626*$Q$2/100/1000</f>
        <v>3.8331999999999998E-4</v>
      </c>
    </row>
    <row r="7627" spans="1:12">
      <c r="A7627" s="118">
        <v>44958</v>
      </c>
      <c r="B7627" t="s">
        <v>11462</v>
      </c>
      <c r="C7627" t="s">
        <v>11461</v>
      </c>
      <c r="D7627" t="s">
        <v>11767</v>
      </c>
      <c r="E7627" t="s">
        <v>12079</v>
      </c>
      <c r="F7627">
        <v>101007680</v>
      </c>
      <c r="G7627" t="s">
        <v>11497</v>
      </c>
      <c r="H7627" t="s">
        <v>11457</v>
      </c>
      <c r="I7627">
        <v>332</v>
      </c>
      <c r="J7627" t="s">
        <v>145</v>
      </c>
      <c r="K7627" t="s">
        <v>137</v>
      </c>
      <c r="L7627">
        <f>I7627*$Q$2/100/1000</f>
        <v>1.2283999999999999E-3</v>
      </c>
    </row>
    <row r="7628" spans="1:12">
      <c r="A7628" s="118">
        <v>44958</v>
      </c>
      <c r="B7628" t="s">
        <v>11462</v>
      </c>
      <c r="C7628" t="s">
        <v>11461</v>
      </c>
      <c r="D7628" t="s">
        <v>12074</v>
      </c>
      <c r="E7628" t="s">
        <v>12078</v>
      </c>
      <c r="F7628">
        <v>101049731</v>
      </c>
      <c r="G7628" t="s">
        <v>11500</v>
      </c>
      <c r="H7628" t="s">
        <v>11457</v>
      </c>
      <c r="I7628">
        <v>332</v>
      </c>
      <c r="J7628" t="s">
        <v>145</v>
      </c>
      <c r="K7628" t="s">
        <v>137</v>
      </c>
      <c r="L7628">
        <f>I7628*$Q$2/100/1000</f>
        <v>1.2283999999999999E-3</v>
      </c>
    </row>
    <row r="7629" spans="1:12">
      <c r="A7629" s="118">
        <v>44958</v>
      </c>
      <c r="B7629" t="s">
        <v>11462</v>
      </c>
      <c r="C7629" t="s">
        <v>11461</v>
      </c>
      <c r="D7629" t="s">
        <v>11858</v>
      </c>
      <c r="E7629" t="s">
        <v>12077</v>
      </c>
      <c r="F7629">
        <v>101014406</v>
      </c>
      <c r="G7629" t="s">
        <v>12045</v>
      </c>
      <c r="H7629" t="s">
        <v>11457</v>
      </c>
      <c r="I7629">
        <v>332</v>
      </c>
      <c r="J7629" t="s">
        <v>145</v>
      </c>
      <c r="K7629" t="s">
        <v>137</v>
      </c>
      <c r="L7629">
        <f>I7629*$Q$2/100/1000</f>
        <v>1.2283999999999999E-3</v>
      </c>
    </row>
    <row r="7630" spans="1:12">
      <c r="A7630" s="118">
        <v>44958</v>
      </c>
      <c r="B7630" t="s">
        <v>11462</v>
      </c>
      <c r="C7630" t="s">
        <v>11461</v>
      </c>
      <c r="D7630" t="s">
        <v>11741</v>
      </c>
      <c r="E7630" t="s">
        <v>12076</v>
      </c>
      <c r="F7630">
        <v>101049731</v>
      </c>
      <c r="G7630" t="s">
        <v>11500</v>
      </c>
      <c r="H7630" t="s">
        <v>11457</v>
      </c>
      <c r="I7630">
        <v>332</v>
      </c>
      <c r="J7630" t="s">
        <v>145</v>
      </c>
      <c r="K7630" t="s">
        <v>137</v>
      </c>
      <c r="L7630">
        <f>I7630*$Q$2/100/1000</f>
        <v>1.2283999999999999E-3</v>
      </c>
    </row>
    <row r="7631" spans="1:12">
      <c r="A7631" s="118">
        <v>44958</v>
      </c>
      <c r="B7631" t="s">
        <v>11462</v>
      </c>
      <c r="C7631" t="s">
        <v>11461</v>
      </c>
      <c r="D7631" t="s">
        <v>11832</v>
      </c>
      <c r="E7631" t="s">
        <v>12075</v>
      </c>
      <c r="F7631">
        <v>13200984</v>
      </c>
      <c r="G7631" t="s">
        <v>11743</v>
      </c>
      <c r="H7631" t="s">
        <v>11457</v>
      </c>
      <c r="I7631">
        <v>332</v>
      </c>
      <c r="J7631" t="s">
        <v>145</v>
      </c>
      <c r="K7631" t="s">
        <v>137</v>
      </c>
      <c r="L7631">
        <f>I7631*$Q$2/100/1000</f>
        <v>1.2283999999999999E-3</v>
      </c>
    </row>
    <row r="7632" spans="1:12">
      <c r="A7632" s="118">
        <v>44958</v>
      </c>
      <c r="B7632" t="s">
        <v>11462</v>
      </c>
      <c r="C7632" t="s">
        <v>11461</v>
      </c>
      <c r="D7632" t="s">
        <v>12074</v>
      </c>
      <c r="E7632" t="s">
        <v>12073</v>
      </c>
      <c r="F7632">
        <v>101049731</v>
      </c>
      <c r="G7632" t="s">
        <v>11500</v>
      </c>
      <c r="H7632" t="s">
        <v>11457</v>
      </c>
      <c r="I7632">
        <v>332</v>
      </c>
      <c r="J7632" t="s">
        <v>145</v>
      </c>
      <c r="K7632" t="s">
        <v>137</v>
      </c>
      <c r="L7632">
        <f>I7632*$Q$2/100/1000</f>
        <v>1.2283999999999999E-3</v>
      </c>
    </row>
    <row r="7633" spans="1:12">
      <c r="A7633" s="118">
        <v>45139</v>
      </c>
      <c r="B7633" t="s">
        <v>723</v>
      </c>
      <c r="C7633" t="s">
        <v>722</v>
      </c>
      <c r="D7633" t="s">
        <v>12072</v>
      </c>
      <c r="E7633" t="s">
        <v>12071</v>
      </c>
      <c r="F7633" s="119">
        <v>101024563</v>
      </c>
      <c r="G7633" t="s">
        <v>12070</v>
      </c>
      <c r="H7633" t="s">
        <v>718</v>
      </c>
      <c r="I7633">
        <v>302</v>
      </c>
      <c r="J7633" t="s">
        <v>145</v>
      </c>
      <c r="K7633" t="s">
        <v>717</v>
      </c>
      <c r="L7633">
        <f>I7633*$Q$2/100/1000</f>
        <v>1.1173999999999999E-3</v>
      </c>
    </row>
    <row r="7634" spans="1:12">
      <c r="A7634" s="118">
        <v>44958</v>
      </c>
      <c r="B7634" t="s">
        <v>11462</v>
      </c>
      <c r="C7634" t="s">
        <v>11461</v>
      </c>
      <c r="D7634" t="s">
        <v>11856</v>
      </c>
      <c r="E7634" t="s">
        <v>12069</v>
      </c>
      <c r="F7634" t="s">
        <v>11774</v>
      </c>
      <c r="G7634" t="s">
        <v>11773</v>
      </c>
      <c r="H7634" t="s">
        <v>11457</v>
      </c>
      <c r="I7634">
        <v>332</v>
      </c>
      <c r="J7634" t="s">
        <v>145</v>
      </c>
      <c r="K7634" t="s">
        <v>137</v>
      </c>
      <c r="L7634">
        <f>I7634*$Q$2/100/1000</f>
        <v>1.2283999999999999E-3</v>
      </c>
    </row>
    <row r="7635" spans="1:12">
      <c r="A7635" s="118">
        <v>44958</v>
      </c>
      <c r="B7635" t="s">
        <v>11462</v>
      </c>
      <c r="C7635" t="s">
        <v>11461</v>
      </c>
      <c r="D7635" t="s">
        <v>11914</v>
      </c>
      <c r="E7635" t="s">
        <v>12068</v>
      </c>
      <c r="F7635" t="s">
        <v>11774</v>
      </c>
      <c r="G7635" t="s">
        <v>11773</v>
      </c>
      <c r="H7635" t="s">
        <v>11457</v>
      </c>
      <c r="I7635">
        <v>332</v>
      </c>
      <c r="J7635" t="s">
        <v>145</v>
      </c>
      <c r="K7635" t="s">
        <v>137</v>
      </c>
      <c r="L7635">
        <f>I7635*$Q$2/100/1000</f>
        <v>1.2283999999999999E-3</v>
      </c>
    </row>
    <row r="7636" spans="1:12">
      <c r="A7636" s="118">
        <v>44958</v>
      </c>
      <c r="B7636" t="s">
        <v>11462</v>
      </c>
      <c r="C7636" t="s">
        <v>11461</v>
      </c>
      <c r="D7636" t="s">
        <v>12067</v>
      </c>
      <c r="E7636" t="s">
        <v>12066</v>
      </c>
      <c r="F7636">
        <v>101026761</v>
      </c>
      <c r="G7636" t="s">
        <v>11874</v>
      </c>
      <c r="H7636" t="s">
        <v>11457</v>
      </c>
      <c r="I7636">
        <v>332</v>
      </c>
      <c r="J7636" t="s">
        <v>145</v>
      </c>
      <c r="K7636" t="s">
        <v>137</v>
      </c>
      <c r="L7636">
        <f>I7636*$Q$2/100/1000</f>
        <v>1.2283999999999999E-3</v>
      </c>
    </row>
    <row r="7637" spans="1:12">
      <c r="A7637" s="118">
        <v>44958</v>
      </c>
      <c r="B7637" t="s">
        <v>11462</v>
      </c>
      <c r="C7637" t="s">
        <v>11461</v>
      </c>
      <c r="D7637" t="s">
        <v>12048</v>
      </c>
      <c r="E7637" t="s">
        <v>12065</v>
      </c>
      <c r="F7637" t="s">
        <v>11526</v>
      </c>
      <c r="G7637" t="s">
        <v>12064</v>
      </c>
      <c r="H7637" t="s">
        <v>11457</v>
      </c>
      <c r="I7637">
        <v>332</v>
      </c>
      <c r="J7637" t="s">
        <v>145</v>
      </c>
      <c r="K7637" t="s">
        <v>137</v>
      </c>
      <c r="L7637">
        <f>I7637*$Q$2/100/1000</f>
        <v>1.2283999999999999E-3</v>
      </c>
    </row>
    <row r="7638" spans="1:12">
      <c r="A7638" s="118">
        <v>44958</v>
      </c>
      <c r="B7638" t="s">
        <v>11462</v>
      </c>
      <c r="C7638" t="s">
        <v>11461</v>
      </c>
      <c r="D7638" t="s">
        <v>12063</v>
      </c>
      <c r="E7638" t="s">
        <v>12062</v>
      </c>
      <c r="F7638">
        <v>101025030</v>
      </c>
      <c r="G7638" t="s">
        <v>11904</v>
      </c>
      <c r="H7638" t="s">
        <v>11457</v>
      </c>
      <c r="I7638">
        <v>332</v>
      </c>
      <c r="J7638" t="s">
        <v>145</v>
      </c>
      <c r="K7638" t="s">
        <v>137</v>
      </c>
      <c r="L7638">
        <f>I7638*$Q$2/100/1000</f>
        <v>1.2283999999999999E-3</v>
      </c>
    </row>
    <row r="7639" spans="1:12">
      <c r="A7639" s="118">
        <v>44958</v>
      </c>
      <c r="B7639" t="s">
        <v>11462</v>
      </c>
      <c r="C7639" t="s">
        <v>11461</v>
      </c>
      <c r="D7639" t="s">
        <v>12048</v>
      </c>
      <c r="E7639" t="s">
        <v>12061</v>
      </c>
      <c r="F7639">
        <v>101041034</v>
      </c>
      <c r="G7639" t="s">
        <v>12060</v>
      </c>
      <c r="H7639" t="s">
        <v>11457</v>
      </c>
      <c r="I7639">
        <v>332</v>
      </c>
      <c r="J7639" t="s">
        <v>145</v>
      </c>
      <c r="K7639" t="s">
        <v>137</v>
      </c>
      <c r="L7639">
        <f>I7639*$Q$2/100/1000</f>
        <v>1.2283999999999999E-3</v>
      </c>
    </row>
    <row r="7640" spans="1:12">
      <c r="A7640" s="118">
        <v>44958</v>
      </c>
      <c r="B7640" t="s">
        <v>11462</v>
      </c>
      <c r="C7640" t="s">
        <v>11461</v>
      </c>
      <c r="D7640" t="s">
        <v>11856</v>
      </c>
      <c r="E7640" t="s">
        <v>12059</v>
      </c>
      <c r="F7640">
        <v>101014406</v>
      </c>
      <c r="G7640" t="s">
        <v>12049</v>
      </c>
      <c r="H7640" t="s">
        <v>11457</v>
      </c>
      <c r="I7640">
        <v>332</v>
      </c>
      <c r="J7640" t="s">
        <v>145</v>
      </c>
      <c r="K7640" t="s">
        <v>137</v>
      </c>
      <c r="L7640">
        <f>I7640*$Q$2/100/1000</f>
        <v>1.2283999999999999E-3</v>
      </c>
    </row>
    <row r="7641" spans="1:12">
      <c r="A7641" s="118">
        <v>45139</v>
      </c>
      <c r="B7641" t="s">
        <v>271</v>
      </c>
      <c r="C7641" t="s">
        <v>270</v>
      </c>
      <c r="D7641" t="s">
        <v>1863</v>
      </c>
      <c r="E7641" t="s">
        <v>12058</v>
      </c>
      <c r="F7641" s="119">
        <v>30202403</v>
      </c>
      <c r="G7641" t="s">
        <v>267</v>
      </c>
      <c r="H7641" t="s">
        <v>266</v>
      </c>
      <c r="I7641">
        <v>180</v>
      </c>
      <c r="J7641" t="s">
        <v>145</v>
      </c>
      <c r="K7641" t="s">
        <v>137</v>
      </c>
      <c r="L7641">
        <f>I7641*$Q$2/100/1000</f>
        <v>6.6599999999999993E-4</v>
      </c>
    </row>
    <row r="7642" spans="1:12">
      <c r="A7642" s="118">
        <v>44958</v>
      </c>
      <c r="B7642" t="s">
        <v>11462</v>
      </c>
      <c r="C7642" t="s">
        <v>11461</v>
      </c>
      <c r="D7642" t="s">
        <v>11858</v>
      </c>
      <c r="E7642" t="s">
        <v>12057</v>
      </c>
      <c r="F7642" t="s">
        <v>11483</v>
      </c>
      <c r="G7642" t="s">
        <v>12056</v>
      </c>
      <c r="H7642" t="s">
        <v>11457</v>
      </c>
      <c r="I7642">
        <v>332</v>
      </c>
      <c r="J7642" t="s">
        <v>145</v>
      </c>
      <c r="K7642" t="s">
        <v>137</v>
      </c>
      <c r="L7642">
        <f>I7642*$Q$2/100/1000</f>
        <v>1.2283999999999999E-3</v>
      </c>
    </row>
    <row r="7643" spans="1:12">
      <c r="A7643" s="118">
        <v>44958</v>
      </c>
      <c r="B7643" t="s">
        <v>11462</v>
      </c>
      <c r="C7643" t="s">
        <v>11461</v>
      </c>
      <c r="D7643" t="s">
        <v>11856</v>
      </c>
      <c r="E7643" t="s">
        <v>12055</v>
      </c>
      <c r="F7643" t="s">
        <v>11483</v>
      </c>
      <c r="G7643" t="s">
        <v>11482</v>
      </c>
      <c r="H7643" t="s">
        <v>11457</v>
      </c>
      <c r="I7643">
        <v>332</v>
      </c>
      <c r="J7643" t="s">
        <v>145</v>
      </c>
      <c r="K7643" t="s">
        <v>137</v>
      </c>
      <c r="L7643">
        <f>I7643*$Q$2/100/1000</f>
        <v>1.2283999999999999E-3</v>
      </c>
    </row>
    <row r="7644" spans="1:12">
      <c r="A7644" s="118">
        <v>44958</v>
      </c>
      <c r="B7644" t="s">
        <v>11462</v>
      </c>
      <c r="C7644" t="s">
        <v>11461</v>
      </c>
      <c r="D7644" t="s">
        <v>12054</v>
      </c>
      <c r="E7644" t="s">
        <v>12053</v>
      </c>
      <c r="F7644" t="s">
        <v>11895</v>
      </c>
      <c r="G7644" t="s">
        <v>11894</v>
      </c>
      <c r="H7644" t="s">
        <v>11457</v>
      </c>
      <c r="I7644">
        <v>332</v>
      </c>
      <c r="J7644" t="s">
        <v>145</v>
      </c>
      <c r="K7644" t="s">
        <v>137</v>
      </c>
      <c r="L7644">
        <f>I7644*$Q$2/100/1000</f>
        <v>1.2283999999999999E-3</v>
      </c>
    </row>
    <row r="7645" spans="1:12">
      <c r="A7645" s="118">
        <v>44958</v>
      </c>
      <c r="B7645" t="s">
        <v>11462</v>
      </c>
      <c r="C7645" t="s">
        <v>11461</v>
      </c>
      <c r="D7645" t="s">
        <v>11856</v>
      </c>
      <c r="E7645" t="s">
        <v>12052</v>
      </c>
      <c r="F7645">
        <v>101044625</v>
      </c>
      <c r="G7645" t="s">
        <v>11538</v>
      </c>
      <c r="H7645" t="s">
        <v>11457</v>
      </c>
      <c r="I7645">
        <v>332</v>
      </c>
      <c r="J7645" t="s">
        <v>145</v>
      </c>
      <c r="K7645" t="s">
        <v>137</v>
      </c>
      <c r="L7645">
        <f>I7645*$Q$2/100/1000</f>
        <v>1.2283999999999999E-3</v>
      </c>
    </row>
    <row r="7646" spans="1:12">
      <c r="A7646" s="118">
        <v>44958</v>
      </c>
      <c r="B7646" t="s">
        <v>11462</v>
      </c>
      <c r="C7646" t="s">
        <v>11461</v>
      </c>
      <c r="D7646" t="s">
        <v>11856</v>
      </c>
      <c r="E7646" t="s">
        <v>12051</v>
      </c>
      <c r="F7646">
        <v>13211955</v>
      </c>
      <c r="G7646" t="s">
        <v>11661</v>
      </c>
      <c r="H7646" t="s">
        <v>11457</v>
      </c>
      <c r="I7646">
        <v>332</v>
      </c>
      <c r="J7646" t="s">
        <v>145</v>
      </c>
      <c r="K7646" t="s">
        <v>137</v>
      </c>
      <c r="L7646">
        <f>I7646*$Q$2/100/1000</f>
        <v>1.2283999999999999E-3</v>
      </c>
    </row>
    <row r="7647" spans="1:12">
      <c r="A7647" s="118">
        <v>44958</v>
      </c>
      <c r="B7647" t="s">
        <v>11462</v>
      </c>
      <c r="C7647" t="s">
        <v>11461</v>
      </c>
      <c r="D7647" t="s">
        <v>11856</v>
      </c>
      <c r="E7647" t="s">
        <v>12050</v>
      </c>
      <c r="F7647">
        <v>101014406</v>
      </c>
      <c r="G7647" t="s">
        <v>12049</v>
      </c>
      <c r="H7647" t="s">
        <v>11457</v>
      </c>
      <c r="I7647">
        <v>332</v>
      </c>
      <c r="J7647" t="s">
        <v>145</v>
      </c>
      <c r="K7647" t="s">
        <v>137</v>
      </c>
      <c r="L7647">
        <f>I7647*$Q$2/100/1000</f>
        <v>1.2283999999999999E-3</v>
      </c>
    </row>
    <row r="7648" spans="1:12">
      <c r="A7648" s="118">
        <v>44958</v>
      </c>
      <c r="B7648" t="s">
        <v>11462</v>
      </c>
      <c r="C7648" t="s">
        <v>11461</v>
      </c>
      <c r="D7648" t="s">
        <v>12048</v>
      </c>
      <c r="E7648" t="s">
        <v>12047</v>
      </c>
      <c r="F7648" t="s">
        <v>11924</v>
      </c>
      <c r="G7648" t="s">
        <v>11923</v>
      </c>
      <c r="H7648" t="s">
        <v>11457</v>
      </c>
      <c r="I7648">
        <v>332</v>
      </c>
      <c r="J7648" t="s">
        <v>145</v>
      </c>
      <c r="K7648" t="s">
        <v>137</v>
      </c>
      <c r="L7648">
        <f>I7648*$Q$2/100/1000</f>
        <v>1.2283999999999999E-3</v>
      </c>
    </row>
    <row r="7649" spans="1:12">
      <c r="A7649" s="118">
        <v>44958</v>
      </c>
      <c r="B7649" t="s">
        <v>11462</v>
      </c>
      <c r="C7649" t="s">
        <v>11461</v>
      </c>
      <c r="D7649" t="s">
        <v>11858</v>
      </c>
      <c r="E7649" t="s">
        <v>12046</v>
      </c>
      <c r="F7649">
        <v>101014406</v>
      </c>
      <c r="G7649" t="s">
        <v>12045</v>
      </c>
      <c r="H7649" t="s">
        <v>11457</v>
      </c>
      <c r="I7649">
        <v>332</v>
      </c>
      <c r="J7649" t="s">
        <v>145</v>
      </c>
      <c r="K7649" t="s">
        <v>137</v>
      </c>
      <c r="L7649">
        <f>I7649*$Q$2/100/1000</f>
        <v>1.2283999999999999E-3</v>
      </c>
    </row>
    <row r="7650" spans="1:12">
      <c r="A7650" s="118">
        <v>44958</v>
      </c>
      <c r="B7650" t="s">
        <v>11462</v>
      </c>
      <c r="C7650" t="s">
        <v>11461</v>
      </c>
      <c r="D7650" t="s">
        <v>11865</v>
      </c>
      <c r="E7650" t="s">
        <v>12044</v>
      </c>
      <c r="F7650">
        <v>101049732</v>
      </c>
      <c r="G7650" t="s">
        <v>11493</v>
      </c>
      <c r="H7650" t="s">
        <v>11457</v>
      </c>
      <c r="I7650">
        <v>332</v>
      </c>
      <c r="J7650" t="s">
        <v>145</v>
      </c>
      <c r="K7650" t="s">
        <v>137</v>
      </c>
      <c r="L7650">
        <f>I7650*$Q$2/100/1000</f>
        <v>1.2283999999999999E-3</v>
      </c>
    </row>
    <row r="7651" spans="1:12">
      <c r="A7651" s="118">
        <v>44958</v>
      </c>
      <c r="B7651" t="s">
        <v>11462</v>
      </c>
      <c r="C7651" t="s">
        <v>11461</v>
      </c>
      <c r="D7651" t="s">
        <v>11876</v>
      </c>
      <c r="E7651" t="s">
        <v>12043</v>
      </c>
      <c r="F7651">
        <v>13200984</v>
      </c>
      <c r="G7651" t="s">
        <v>11743</v>
      </c>
      <c r="H7651" t="s">
        <v>11457</v>
      </c>
      <c r="I7651">
        <v>332</v>
      </c>
      <c r="J7651" t="s">
        <v>145</v>
      </c>
      <c r="K7651" t="s">
        <v>137</v>
      </c>
      <c r="L7651">
        <f>I7651*$Q$2/100/1000</f>
        <v>1.2283999999999999E-3</v>
      </c>
    </row>
    <row r="7652" spans="1:12">
      <c r="A7652" s="118">
        <v>44958</v>
      </c>
      <c r="B7652" t="s">
        <v>11462</v>
      </c>
      <c r="C7652" t="s">
        <v>11461</v>
      </c>
      <c r="D7652" t="s">
        <v>11944</v>
      </c>
      <c r="E7652" t="s">
        <v>12042</v>
      </c>
      <c r="F7652">
        <v>13200984</v>
      </c>
      <c r="G7652" t="s">
        <v>11743</v>
      </c>
      <c r="H7652" t="s">
        <v>11457</v>
      </c>
      <c r="I7652">
        <v>332</v>
      </c>
      <c r="J7652" t="s">
        <v>145</v>
      </c>
      <c r="K7652" t="s">
        <v>137</v>
      </c>
      <c r="L7652">
        <f>I7652*$Q$2/100/1000</f>
        <v>1.2283999999999999E-3</v>
      </c>
    </row>
    <row r="7653" spans="1:12">
      <c r="A7653" s="118">
        <v>45170</v>
      </c>
      <c r="B7653" t="s">
        <v>443</v>
      </c>
      <c r="C7653" t="s">
        <v>442</v>
      </c>
      <c r="D7653" t="s">
        <v>12041</v>
      </c>
      <c r="E7653" t="s">
        <v>12040</v>
      </c>
      <c r="F7653">
        <v>10208760</v>
      </c>
      <c r="G7653" t="s">
        <v>12039</v>
      </c>
      <c r="H7653" s="122" t="s">
        <v>437</v>
      </c>
      <c r="I7653">
        <v>4725</v>
      </c>
      <c r="J7653" t="s">
        <v>199</v>
      </c>
      <c r="K7653" t="s">
        <v>198</v>
      </c>
      <c r="L7653">
        <f>I7653*$Q$4/25/1000</f>
        <v>0.33234727680000004</v>
      </c>
    </row>
    <row r="7654" spans="1:12">
      <c r="A7654" s="118">
        <v>44958</v>
      </c>
      <c r="B7654" t="s">
        <v>11462</v>
      </c>
      <c r="C7654" t="s">
        <v>11461</v>
      </c>
      <c r="D7654" t="s">
        <v>11856</v>
      </c>
      <c r="E7654" t="s">
        <v>12038</v>
      </c>
      <c r="F7654">
        <v>101044611</v>
      </c>
      <c r="G7654" t="s">
        <v>12011</v>
      </c>
      <c r="H7654" t="s">
        <v>11457</v>
      </c>
      <c r="I7654">
        <v>332</v>
      </c>
      <c r="J7654" t="s">
        <v>145</v>
      </c>
      <c r="K7654" t="s">
        <v>137</v>
      </c>
      <c r="L7654">
        <f>I7654*$Q$2/100/1000</f>
        <v>1.2283999999999999E-3</v>
      </c>
    </row>
    <row r="7655" spans="1:12">
      <c r="A7655" s="118">
        <v>44986</v>
      </c>
      <c r="B7655" t="s">
        <v>443</v>
      </c>
      <c r="C7655" t="s">
        <v>442</v>
      </c>
      <c r="D7655" t="s">
        <v>12037</v>
      </c>
      <c r="E7655" t="s">
        <v>12036</v>
      </c>
      <c r="F7655">
        <v>2245012</v>
      </c>
      <c r="G7655" t="s">
        <v>12033</v>
      </c>
      <c r="H7655" s="122" t="s">
        <v>437</v>
      </c>
      <c r="I7655">
        <v>4725</v>
      </c>
      <c r="J7655" t="s">
        <v>199</v>
      </c>
      <c r="K7655" t="s">
        <v>198</v>
      </c>
      <c r="L7655">
        <f>I7655*$Q$4/25/1000</f>
        <v>0.33234727680000004</v>
      </c>
    </row>
    <row r="7656" spans="1:12">
      <c r="A7656" s="118">
        <v>44958</v>
      </c>
      <c r="B7656" t="s">
        <v>11462</v>
      </c>
      <c r="C7656" t="s">
        <v>11461</v>
      </c>
      <c r="D7656" t="s">
        <v>11858</v>
      </c>
      <c r="E7656" t="s">
        <v>12035</v>
      </c>
      <c r="F7656" t="s">
        <v>11774</v>
      </c>
      <c r="G7656" t="s">
        <v>11773</v>
      </c>
      <c r="H7656" t="s">
        <v>11457</v>
      </c>
      <c r="I7656">
        <v>332</v>
      </c>
      <c r="J7656" t="s">
        <v>145</v>
      </c>
      <c r="K7656" t="s">
        <v>137</v>
      </c>
      <c r="L7656">
        <f>I7656*$Q$2/100/1000</f>
        <v>1.2283999999999999E-3</v>
      </c>
    </row>
    <row r="7657" spans="1:12">
      <c r="A7657" s="118">
        <v>45139</v>
      </c>
      <c r="B7657" t="s">
        <v>443</v>
      </c>
      <c r="C7657" t="s">
        <v>442</v>
      </c>
      <c r="D7657" t="s">
        <v>10484</v>
      </c>
      <c r="E7657" t="s">
        <v>12034</v>
      </c>
      <c r="F7657" s="119">
        <v>2245012</v>
      </c>
      <c r="G7657" t="s">
        <v>12033</v>
      </c>
      <c r="H7657" s="122" t="s">
        <v>437</v>
      </c>
      <c r="I7657">
        <v>4725</v>
      </c>
      <c r="J7657" t="s">
        <v>199</v>
      </c>
      <c r="K7657" t="s">
        <v>198</v>
      </c>
      <c r="L7657">
        <f>I7657*$Q$4/25/1000</f>
        <v>0.33234727680000004</v>
      </c>
    </row>
    <row r="7658" spans="1:12">
      <c r="A7658" s="118">
        <v>45078</v>
      </c>
      <c r="B7658" t="s">
        <v>443</v>
      </c>
      <c r="C7658" t="s">
        <v>442</v>
      </c>
      <c r="D7658" t="s">
        <v>12032</v>
      </c>
      <c r="E7658" t="s">
        <v>12031</v>
      </c>
      <c r="F7658" t="s">
        <v>12030</v>
      </c>
      <c r="G7658" t="s">
        <v>12029</v>
      </c>
      <c r="H7658" s="122" t="s">
        <v>437</v>
      </c>
      <c r="I7658">
        <v>4725</v>
      </c>
      <c r="J7658" t="s">
        <v>199</v>
      </c>
      <c r="K7658" t="s">
        <v>198</v>
      </c>
      <c r="L7658">
        <f>I7658*$Q$4/25/1000</f>
        <v>0.33234727680000004</v>
      </c>
    </row>
    <row r="7659" spans="1:12">
      <c r="A7659" s="118">
        <v>44958</v>
      </c>
      <c r="B7659" t="s">
        <v>11462</v>
      </c>
      <c r="C7659" t="s">
        <v>11461</v>
      </c>
      <c r="D7659" t="s">
        <v>11856</v>
      </c>
      <c r="E7659" t="s">
        <v>12028</v>
      </c>
      <c r="F7659" t="s">
        <v>11774</v>
      </c>
      <c r="G7659" t="s">
        <v>11773</v>
      </c>
      <c r="H7659" t="s">
        <v>11457</v>
      </c>
      <c r="I7659">
        <v>332</v>
      </c>
      <c r="J7659" t="s">
        <v>145</v>
      </c>
      <c r="K7659" t="s">
        <v>137</v>
      </c>
      <c r="L7659">
        <f>I7659*$Q$2/100/1000</f>
        <v>1.2283999999999999E-3</v>
      </c>
    </row>
    <row r="7660" spans="1:12">
      <c r="A7660" s="118">
        <v>44958</v>
      </c>
      <c r="B7660" t="s">
        <v>11462</v>
      </c>
      <c r="C7660" t="s">
        <v>11461</v>
      </c>
      <c r="D7660" t="s">
        <v>12027</v>
      </c>
      <c r="E7660" t="s">
        <v>12026</v>
      </c>
      <c r="F7660">
        <v>101050205</v>
      </c>
      <c r="G7660" t="s">
        <v>11618</v>
      </c>
      <c r="H7660" t="s">
        <v>11457</v>
      </c>
      <c r="I7660">
        <v>332</v>
      </c>
      <c r="J7660" t="s">
        <v>145</v>
      </c>
      <c r="K7660" t="s">
        <v>137</v>
      </c>
      <c r="L7660">
        <f>I7660*$Q$2/100/1000</f>
        <v>1.2283999999999999E-3</v>
      </c>
    </row>
    <row r="7661" spans="1:12">
      <c r="A7661" s="118">
        <v>44958</v>
      </c>
      <c r="B7661" t="s">
        <v>11462</v>
      </c>
      <c r="C7661" t="s">
        <v>11461</v>
      </c>
      <c r="D7661" t="s">
        <v>12025</v>
      </c>
      <c r="E7661" t="s">
        <v>12024</v>
      </c>
      <c r="F7661" t="s">
        <v>12023</v>
      </c>
      <c r="G7661" t="s">
        <v>12022</v>
      </c>
      <c r="H7661" t="s">
        <v>11457</v>
      </c>
      <c r="I7661">
        <v>332</v>
      </c>
      <c r="J7661" t="s">
        <v>145</v>
      </c>
      <c r="K7661" t="s">
        <v>137</v>
      </c>
      <c r="L7661">
        <f>I7661*$Q$2/100/1000</f>
        <v>1.2283999999999999E-3</v>
      </c>
    </row>
    <row r="7662" spans="1:12">
      <c r="A7662" s="118">
        <v>44958</v>
      </c>
      <c r="B7662" t="s">
        <v>11462</v>
      </c>
      <c r="C7662" t="s">
        <v>11461</v>
      </c>
      <c r="D7662" t="s">
        <v>11856</v>
      </c>
      <c r="E7662" t="s">
        <v>12021</v>
      </c>
      <c r="F7662">
        <v>13202262</v>
      </c>
      <c r="G7662" t="s">
        <v>11531</v>
      </c>
      <c r="H7662" t="s">
        <v>11457</v>
      </c>
      <c r="I7662">
        <v>332</v>
      </c>
      <c r="J7662" t="s">
        <v>145</v>
      </c>
      <c r="K7662" t="s">
        <v>137</v>
      </c>
      <c r="L7662">
        <f>I7662*$Q$2/100/1000</f>
        <v>1.2283999999999999E-3</v>
      </c>
    </row>
    <row r="7663" spans="1:12">
      <c r="A7663" s="118">
        <v>44958</v>
      </c>
      <c r="B7663" t="s">
        <v>11462</v>
      </c>
      <c r="C7663" t="s">
        <v>11461</v>
      </c>
      <c r="D7663" t="s">
        <v>11985</v>
      </c>
      <c r="E7663" t="s">
        <v>12020</v>
      </c>
      <c r="F7663" t="s">
        <v>11774</v>
      </c>
      <c r="G7663" t="s">
        <v>11773</v>
      </c>
      <c r="H7663" t="s">
        <v>11457</v>
      </c>
      <c r="I7663">
        <v>332</v>
      </c>
      <c r="J7663" t="s">
        <v>145</v>
      </c>
      <c r="K7663" t="s">
        <v>137</v>
      </c>
      <c r="L7663">
        <f>I7663*$Q$2/100/1000</f>
        <v>1.2283999999999999E-3</v>
      </c>
    </row>
    <row r="7664" spans="1:12">
      <c r="A7664" s="118">
        <v>44958</v>
      </c>
      <c r="B7664" t="s">
        <v>11462</v>
      </c>
      <c r="C7664" t="s">
        <v>11461</v>
      </c>
      <c r="D7664" t="s">
        <v>11956</v>
      </c>
      <c r="E7664" t="s">
        <v>12019</v>
      </c>
      <c r="F7664" t="s">
        <v>11565</v>
      </c>
      <c r="G7664" t="s">
        <v>11564</v>
      </c>
      <c r="H7664" t="s">
        <v>11457</v>
      </c>
      <c r="I7664">
        <v>332</v>
      </c>
      <c r="J7664" t="s">
        <v>145</v>
      </c>
      <c r="K7664" t="s">
        <v>137</v>
      </c>
      <c r="L7664">
        <f>I7664*$Q$2/100/1000</f>
        <v>1.2283999999999999E-3</v>
      </c>
    </row>
    <row r="7665" spans="1:12">
      <c r="A7665" s="118">
        <v>44958</v>
      </c>
      <c r="B7665" t="s">
        <v>11462</v>
      </c>
      <c r="C7665" t="s">
        <v>11461</v>
      </c>
      <c r="D7665" t="s">
        <v>11958</v>
      </c>
      <c r="E7665" t="s">
        <v>12018</v>
      </c>
      <c r="F7665" t="s">
        <v>11565</v>
      </c>
      <c r="G7665" t="s">
        <v>11564</v>
      </c>
      <c r="H7665" t="s">
        <v>11457</v>
      </c>
      <c r="I7665">
        <v>332</v>
      </c>
      <c r="J7665" t="s">
        <v>145</v>
      </c>
      <c r="K7665" t="s">
        <v>137</v>
      </c>
      <c r="L7665">
        <f>I7665*$Q$2/100/1000</f>
        <v>1.2283999999999999E-3</v>
      </c>
    </row>
    <row r="7666" spans="1:12">
      <c r="A7666" s="118">
        <v>44958</v>
      </c>
      <c r="B7666" t="s">
        <v>11462</v>
      </c>
      <c r="C7666" t="s">
        <v>11461</v>
      </c>
      <c r="D7666" t="s">
        <v>11876</v>
      </c>
      <c r="E7666" t="s">
        <v>12017</v>
      </c>
      <c r="F7666">
        <v>13202262</v>
      </c>
      <c r="G7666" t="s">
        <v>11531</v>
      </c>
      <c r="H7666" t="s">
        <v>11457</v>
      </c>
      <c r="I7666">
        <v>332</v>
      </c>
      <c r="J7666" t="s">
        <v>145</v>
      </c>
      <c r="K7666" t="s">
        <v>137</v>
      </c>
      <c r="L7666">
        <f>I7666*$Q$2/100/1000</f>
        <v>1.2283999999999999E-3</v>
      </c>
    </row>
    <row r="7667" spans="1:12">
      <c r="A7667" s="118">
        <v>45139</v>
      </c>
      <c r="B7667" t="s">
        <v>5342</v>
      </c>
      <c r="C7667" t="s">
        <v>5341</v>
      </c>
      <c r="D7667" t="s">
        <v>12016</v>
      </c>
      <c r="E7667" t="s">
        <v>12015</v>
      </c>
      <c r="F7667" s="119">
        <v>101035368</v>
      </c>
      <c r="G7667" t="s">
        <v>7364</v>
      </c>
      <c r="H7667" t="s">
        <v>5336</v>
      </c>
      <c r="I7667">
        <v>49.6</v>
      </c>
      <c r="J7667" t="s">
        <v>223</v>
      </c>
      <c r="K7667" t="s">
        <v>137</v>
      </c>
      <c r="L7667">
        <f>I7667*$Q$5/1000</f>
        <v>5.0430800000000005E-2</v>
      </c>
    </row>
    <row r="7668" spans="1:12">
      <c r="A7668" s="118">
        <v>44958</v>
      </c>
      <c r="B7668" t="s">
        <v>11462</v>
      </c>
      <c r="C7668" t="s">
        <v>11461</v>
      </c>
      <c r="D7668" t="s">
        <v>11956</v>
      </c>
      <c r="E7668" t="s">
        <v>12014</v>
      </c>
      <c r="F7668" t="s">
        <v>11625</v>
      </c>
      <c r="G7668" t="s">
        <v>11624</v>
      </c>
      <c r="H7668" t="s">
        <v>11457</v>
      </c>
      <c r="I7668">
        <v>332</v>
      </c>
      <c r="J7668" t="s">
        <v>145</v>
      </c>
      <c r="K7668" t="s">
        <v>137</v>
      </c>
      <c r="L7668">
        <f>I7668*$Q$2/100/1000</f>
        <v>1.2283999999999999E-3</v>
      </c>
    </row>
    <row r="7669" spans="1:12">
      <c r="A7669" s="118">
        <v>44958</v>
      </c>
      <c r="B7669" t="s">
        <v>11462</v>
      </c>
      <c r="C7669" t="s">
        <v>11461</v>
      </c>
      <c r="D7669" t="s">
        <v>11876</v>
      </c>
      <c r="E7669" t="s">
        <v>12013</v>
      </c>
      <c r="F7669">
        <v>13211955</v>
      </c>
      <c r="G7669" t="s">
        <v>11661</v>
      </c>
      <c r="H7669" t="s">
        <v>11457</v>
      </c>
      <c r="I7669">
        <v>332</v>
      </c>
      <c r="J7669" t="s">
        <v>145</v>
      </c>
      <c r="K7669" t="s">
        <v>137</v>
      </c>
      <c r="L7669">
        <f>I7669*$Q$2/100/1000</f>
        <v>1.2283999999999999E-3</v>
      </c>
    </row>
    <row r="7670" spans="1:12">
      <c r="A7670" s="118">
        <v>44958</v>
      </c>
      <c r="B7670" t="s">
        <v>11462</v>
      </c>
      <c r="C7670" t="s">
        <v>11461</v>
      </c>
      <c r="D7670" t="s">
        <v>12009</v>
      </c>
      <c r="E7670" t="s">
        <v>12012</v>
      </c>
      <c r="F7670">
        <v>101044611</v>
      </c>
      <c r="G7670" t="s">
        <v>12011</v>
      </c>
      <c r="H7670" t="s">
        <v>11457</v>
      </c>
      <c r="I7670">
        <v>332</v>
      </c>
      <c r="J7670" t="s">
        <v>145</v>
      </c>
      <c r="K7670" t="s">
        <v>137</v>
      </c>
      <c r="L7670">
        <f>I7670*$Q$2/100/1000</f>
        <v>1.2283999999999999E-3</v>
      </c>
    </row>
    <row r="7671" spans="1:12">
      <c r="A7671" s="118">
        <v>44958</v>
      </c>
      <c r="B7671" t="s">
        <v>11462</v>
      </c>
      <c r="C7671" t="s">
        <v>11461</v>
      </c>
      <c r="D7671" t="s">
        <v>12009</v>
      </c>
      <c r="E7671" t="s">
        <v>12010</v>
      </c>
      <c r="F7671">
        <v>101026761</v>
      </c>
      <c r="G7671" t="s">
        <v>11874</v>
      </c>
      <c r="H7671" t="s">
        <v>11457</v>
      </c>
      <c r="I7671">
        <v>332</v>
      </c>
      <c r="J7671" t="s">
        <v>145</v>
      </c>
      <c r="K7671" t="s">
        <v>137</v>
      </c>
      <c r="L7671">
        <f>I7671*$Q$2/100/1000</f>
        <v>1.2283999999999999E-3</v>
      </c>
    </row>
    <row r="7672" spans="1:12">
      <c r="A7672" s="118">
        <v>44986</v>
      </c>
      <c r="B7672" t="s">
        <v>11462</v>
      </c>
      <c r="C7672" t="s">
        <v>11461</v>
      </c>
      <c r="D7672" t="s">
        <v>12009</v>
      </c>
      <c r="E7672" t="s">
        <v>12008</v>
      </c>
      <c r="F7672">
        <v>13206620</v>
      </c>
      <c r="G7672" t="s">
        <v>11487</v>
      </c>
      <c r="H7672" t="s">
        <v>11457</v>
      </c>
      <c r="I7672">
        <v>332</v>
      </c>
      <c r="J7672" t="s">
        <v>145</v>
      </c>
      <c r="K7672" t="s">
        <v>137</v>
      </c>
      <c r="L7672">
        <f>I7672*$Q$2/100/1000</f>
        <v>1.2283999999999999E-3</v>
      </c>
    </row>
    <row r="7673" spans="1:12">
      <c r="A7673" s="118">
        <v>44986</v>
      </c>
      <c r="B7673" t="s">
        <v>11462</v>
      </c>
      <c r="C7673" t="s">
        <v>11461</v>
      </c>
      <c r="D7673" t="s">
        <v>11995</v>
      </c>
      <c r="E7673" t="s">
        <v>12007</v>
      </c>
      <c r="F7673" t="s">
        <v>11625</v>
      </c>
      <c r="G7673" t="s">
        <v>11624</v>
      </c>
      <c r="H7673" t="s">
        <v>11457</v>
      </c>
      <c r="I7673">
        <v>332</v>
      </c>
      <c r="J7673" t="s">
        <v>145</v>
      </c>
      <c r="K7673" t="s">
        <v>137</v>
      </c>
      <c r="L7673">
        <f>I7673*$Q$2/100/1000</f>
        <v>1.2283999999999999E-3</v>
      </c>
    </row>
    <row r="7674" spans="1:12">
      <c r="A7674" s="118">
        <v>44986</v>
      </c>
      <c r="B7674" t="s">
        <v>11462</v>
      </c>
      <c r="C7674" t="s">
        <v>11461</v>
      </c>
      <c r="D7674" t="s">
        <v>11988</v>
      </c>
      <c r="E7674" t="s">
        <v>12006</v>
      </c>
      <c r="F7674" t="s">
        <v>11625</v>
      </c>
      <c r="G7674" t="s">
        <v>11624</v>
      </c>
      <c r="H7674" t="s">
        <v>11457</v>
      </c>
      <c r="I7674">
        <v>332</v>
      </c>
      <c r="J7674" t="s">
        <v>145</v>
      </c>
      <c r="K7674" t="s">
        <v>137</v>
      </c>
      <c r="L7674">
        <f>I7674*$Q$2/100/1000</f>
        <v>1.2283999999999999E-3</v>
      </c>
    </row>
    <row r="7675" spans="1:12">
      <c r="A7675" s="118">
        <v>44986</v>
      </c>
      <c r="B7675" t="s">
        <v>11462</v>
      </c>
      <c r="C7675" t="s">
        <v>11461</v>
      </c>
      <c r="D7675" t="s">
        <v>11958</v>
      </c>
      <c r="E7675" t="s">
        <v>12005</v>
      </c>
      <c r="F7675" t="s">
        <v>11625</v>
      </c>
      <c r="G7675" t="s">
        <v>11624</v>
      </c>
      <c r="H7675" t="s">
        <v>11457</v>
      </c>
      <c r="I7675">
        <v>332</v>
      </c>
      <c r="J7675" t="s">
        <v>145</v>
      </c>
      <c r="K7675" t="s">
        <v>137</v>
      </c>
      <c r="L7675">
        <f>I7675*$Q$2/100/1000</f>
        <v>1.2283999999999999E-3</v>
      </c>
    </row>
    <row r="7676" spans="1:12">
      <c r="A7676" s="118">
        <v>44986</v>
      </c>
      <c r="B7676" t="s">
        <v>11462</v>
      </c>
      <c r="C7676" t="s">
        <v>11461</v>
      </c>
      <c r="D7676" t="s">
        <v>11914</v>
      </c>
      <c r="E7676" t="s">
        <v>12004</v>
      </c>
      <c r="F7676" t="s">
        <v>11774</v>
      </c>
      <c r="G7676" t="s">
        <v>11773</v>
      </c>
      <c r="H7676" t="s">
        <v>11457</v>
      </c>
      <c r="I7676">
        <v>332</v>
      </c>
      <c r="J7676" t="s">
        <v>145</v>
      </c>
      <c r="K7676" t="s">
        <v>137</v>
      </c>
      <c r="L7676">
        <f>I7676*$Q$2/100/1000</f>
        <v>1.2283999999999999E-3</v>
      </c>
    </row>
    <row r="7677" spans="1:12">
      <c r="A7677" s="118">
        <v>44986</v>
      </c>
      <c r="B7677" t="s">
        <v>11462</v>
      </c>
      <c r="C7677" t="s">
        <v>11461</v>
      </c>
      <c r="D7677" t="s">
        <v>11988</v>
      </c>
      <c r="E7677" t="s">
        <v>12003</v>
      </c>
      <c r="F7677" t="s">
        <v>11565</v>
      </c>
      <c r="G7677" t="s">
        <v>11564</v>
      </c>
      <c r="H7677" t="s">
        <v>11457</v>
      </c>
      <c r="I7677">
        <v>332</v>
      </c>
      <c r="J7677" t="s">
        <v>145</v>
      </c>
      <c r="K7677" t="s">
        <v>137</v>
      </c>
      <c r="L7677">
        <f>I7677*$Q$2/100/1000</f>
        <v>1.2283999999999999E-3</v>
      </c>
    </row>
    <row r="7678" spans="1:12">
      <c r="A7678" s="118">
        <v>44986</v>
      </c>
      <c r="B7678" t="s">
        <v>11462</v>
      </c>
      <c r="C7678" t="s">
        <v>11461</v>
      </c>
      <c r="D7678" t="s">
        <v>12002</v>
      </c>
      <c r="E7678" t="s">
        <v>12001</v>
      </c>
      <c r="F7678" t="s">
        <v>12000</v>
      </c>
      <c r="G7678" t="s">
        <v>11999</v>
      </c>
      <c r="H7678" t="s">
        <v>11457</v>
      </c>
      <c r="I7678">
        <v>332</v>
      </c>
      <c r="J7678" t="s">
        <v>145</v>
      </c>
      <c r="K7678" t="s">
        <v>137</v>
      </c>
      <c r="L7678">
        <f>I7678*$Q$2/100/1000</f>
        <v>1.2283999999999999E-3</v>
      </c>
    </row>
    <row r="7679" spans="1:12">
      <c r="A7679" s="118">
        <v>44986</v>
      </c>
      <c r="B7679" t="s">
        <v>11462</v>
      </c>
      <c r="C7679" t="s">
        <v>11461</v>
      </c>
      <c r="D7679" t="s">
        <v>11732</v>
      </c>
      <c r="E7679" t="s">
        <v>11998</v>
      </c>
      <c r="F7679">
        <v>101044625</v>
      </c>
      <c r="G7679" t="s">
        <v>11538</v>
      </c>
      <c r="H7679" t="s">
        <v>11457</v>
      </c>
      <c r="I7679">
        <v>332</v>
      </c>
      <c r="J7679" t="s">
        <v>145</v>
      </c>
      <c r="K7679" t="s">
        <v>137</v>
      </c>
      <c r="L7679">
        <f>I7679*$Q$2/100/1000</f>
        <v>1.2283999999999999E-3</v>
      </c>
    </row>
    <row r="7680" spans="1:12">
      <c r="A7680" s="118">
        <v>44986</v>
      </c>
      <c r="B7680" t="s">
        <v>11462</v>
      </c>
      <c r="C7680" t="s">
        <v>11461</v>
      </c>
      <c r="D7680" t="s">
        <v>11995</v>
      </c>
      <c r="E7680" t="s">
        <v>11997</v>
      </c>
      <c r="F7680" t="s">
        <v>11565</v>
      </c>
      <c r="G7680" t="s">
        <v>11564</v>
      </c>
      <c r="H7680" t="s">
        <v>11457</v>
      </c>
      <c r="I7680">
        <v>332</v>
      </c>
      <c r="J7680" t="s">
        <v>145</v>
      </c>
      <c r="K7680" t="s">
        <v>137</v>
      </c>
      <c r="L7680">
        <f>I7680*$Q$2/100/1000</f>
        <v>1.2283999999999999E-3</v>
      </c>
    </row>
    <row r="7681" spans="1:12">
      <c r="A7681" s="118">
        <v>44986</v>
      </c>
      <c r="B7681" t="s">
        <v>11462</v>
      </c>
      <c r="C7681" t="s">
        <v>11461</v>
      </c>
      <c r="D7681" t="s">
        <v>11995</v>
      </c>
      <c r="E7681" t="s">
        <v>11996</v>
      </c>
      <c r="F7681" t="s">
        <v>11526</v>
      </c>
      <c r="G7681" t="s">
        <v>11843</v>
      </c>
      <c r="H7681" t="s">
        <v>11457</v>
      </c>
      <c r="I7681">
        <v>332</v>
      </c>
      <c r="J7681" t="s">
        <v>145</v>
      </c>
      <c r="K7681" t="s">
        <v>137</v>
      </c>
      <c r="L7681">
        <f>I7681*$Q$2/100/1000</f>
        <v>1.2283999999999999E-3</v>
      </c>
    </row>
    <row r="7682" spans="1:12">
      <c r="A7682" s="118">
        <v>44986</v>
      </c>
      <c r="B7682" t="s">
        <v>11462</v>
      </c>
      <c r="C7682" t="s">
        <v>11461</v>
      </c>
      <c r="D7682" t="s">
        <v>11995</v>
      </c>
      <c r="E7682" t="s">
        <v>11994</v>
      </c>
      <c r="F7682" t="s">
        <v>11483</v>
      </c>
      <c r="G7682" t="s">
        <v>11482</v>
      </c>
      <c r="H7682" t="s">
        <v>11457</v>
      </c>
      <c r="I7682">
        <v>332</v>
      </c>
      <c r="J7682" t="s">
        <v>145</v>
      </c>
      <c r="K7682" t="s">
        <v>137</v>
      </c>
      <c r="L7682">
        <f>I7682*$Q$2/100/1000</f>
        <v>1.2283999999999999E-3</v>
      </c>
    </row>
    <row r="7683" spans="1:12">
      <c r="A7683" s="118">
        <v>44986</v>
      </c>
      <c r="B7683" t="s">
        <v>11462</v>
      </c>
      <c r="C7683" t="s">
        <v>11461</v>
      </c>
      <c r="D7683" t="s">
        <v>11988</v>
      </c>
      <c r="E7683" t="s">
        <v>11993</v>
      </c>
      <c r="F7683" t="s">
        <v>11483</v>
      </c>
      <c r="G7683" t="s">
        <v>11482</v>
      </c>
      <c r="H7683" t="s">
        <v>11457</v>
      </c>
      <c r="I7683">
        <v>332</v>
      </c>
      <c r="J7683" t="s">
        <v>145</v>
      </c>
      <c r="K7683" t="s">
        <v>137</v>
      </c>
      <c r="L7683">
        <f>I7683*$Q$2/100/1000</f>
        <v>1.2283999999999999E-3</v>
      </c>
    </row>
    <row r="7684" spans="1:12">
      <c r="A7684" s="118">
        <v>44986</v>
      </c>
      <c r="B7684" t="s">
        <v>11462</v>
      </c>
      <c r="C7684" t="s">
        <v>11461</v>
      </c>
      <c r="D7684" t="s">
        <v>11951</v>
      </c>
      <c r="E7684" t="s">
        <v>11992</v>
      </c>
      <c r="F7684">
        <v>101049731</v>
      </c>
      <c r="G7684" t="s">
        <v>11500</v>
      </c>
      <c r="H7684" t="s">
        <v>11457</v>
      </c>
      <c r="I7684">
        <v>332</v>
      </c>
      <c r="J7684" t="s">
        <v>145</v>
      </c>
      <c r="K7684" t="s">
        <v>137</v>
      </c>
      <c r="L7684">
        <f>I7684*$Q$2/100/1000</f>
        <v>1.2283999999999999E-3</v>
      </c>
    </row>
    <row r="7685" spans="1:12">
      <c r="A7685" s="118">
        <v>44986</v>
      </c>
      <c r="B7685" t="s">
        <v>11462</v>
      </c>
      <c r="C7685" t="s">
        <v>11461</v>
      </c>
      <c r="D7685" t="s">
        <v>11876</v>
      </c>
      <c r="E7685" t="s">
        <v>11991</v>
      </c>
      <c r="F7685">
        <v>13200984</v>
      </c>
      <c r="G7685" t="s">
        <v>11877</v>
      </c>
      <c r="H7685" t="s">
        <v>11457</v>
      </c>
      <c r="I7685">
        <v>332</v>
      </c>
      <c r="J7685" t="s">
        <v>145</v>
      </c>
      <c r="K7685" t="s">
        <v>137</v>
      </c>
      <c r="L7685">
        <f>I7685*$Q$2/100/1000</f>
        <v>1.2283999999999999E-3</v>
      </c>
    </row>
    <row r="7686" spans="1:12">
      <c r="A7686" s="118">
        <v>44986</v>
      </c>
      <c r="B7686" t="s">
        <v>11462</v>
      </c>
      <c r="C7686" t="s">
        <v>11461</v>
      </c>
      <c r="D7686" t="s">
        <v>11956</v>
      </c>
      <c r="E7686" t="s">
        <v>11990</v>
      </c>
      <c r="F7686" t="s">
        <v>11526</v>
      </c>
      <c r="G7686" t="s">
        <v>11989</v>
      </c>
      <c r="H7686" t="s">
        <v>11457</v>
      </c>
      <c r="I7686">
        <v>332</v>
      </c>
      <c r="J7686" t="s">
        <v>145</v>
      </c>
      <c r="K7686" t="s">
        <v>137</v>
      </c>
      <c r="L7686">
        <f>I7686*$Q$2/100/1000</f>
        <v>1.2283999999999999E-3</v>
      </c>
    </row>
    <row r="7687" spans="1:12">
      <c r="A7687" s="118">
        <v>44986</v>
      </c>
      <c r="B7687" t="s">
        <v>11462</v>
      </c>
      <c r="C7687" t="s">
        <v>11461</v>
      </c>
      <c r="D7687" t="s">
        <v>11988</v>
      </c>
      <c r="E7687" t="s">
        <v>11987</v>
      </c>
      <c r="F7687" t="s">
        <v>11526</v>
      </c>
      <c r="G7687" t="s">
        <v>11843</v>
      </c>
      <c r="H7687" t="s">
        <v>11457</v>
      </c>
      <c r="I7687">
        <v>332</v>
      </c>
      <c r="J7687" t="s">
        <v>145</v>
      </c>
      <c r="K7687" t="s">
        <v>137</v>
      </c>
      <c r="L7687">
        <f>I7687*$Q$2/100/1000</f>
        <v>1.2283999999999999E-3</v>
      </c>
    </row>
    <row r="7688" spans="1:12">
      <c r="A7688" s="118">
        <v>44986</v>
      </c>
      <c r="B7688" t="s">
        <v>11462</v>
      </c>
      <c r="C7688" t="s">
        <v>11461</v>
      </c>
      <c r="D7688" t="s">
        <v>11958</v>
      </c>
      <c r="E7688" t="s">
        <v>11986</v>
      </c>
      <c r="F7688" t="s">
        <v>11526</v>
      </c>
      <c r="G7688" t="s">
        <v>11843</v>
      </c>
      <c r="H7688" t="s">
        <v>11457</v>
      </c>
      <c r="I7688">
        <v>332</v>
      </c>
      <c r="J7688" t="s">
        <v>145</v>
      </c>
      <c r="K7688" t="s">
        <v>137</v>
      </c>
      <c r="L7688">
        <f>I7688*$Q$2/100/1000</f>
        <v>1.2283999999999999E-3</v>
      </c>
    </row>
    <row r="7689" spans="1:12">
      <c r="A7689" s="118">
        <v>44986</v>
      </c>
      <c r="B7689" t="s">
        <v>11462</v>
      </c>
      <c r="C7689" t="s">
        <v>11461</v>
      </c>
      <c r="D7689" t="s">
        <v>11985</v>
      </c>
      <c r="E7689" t="s">
        <v>11984</v>
      </c>
      <c r="F7689" t="s">
        <v>11526</v>
      </c>
      <c r="G7689" t="s">
        <v>11843</v>
      </c>
      <c r="H7689" t="s">
        <v>11457</v>
      </c>
      <c r="I7689">
        <v>332</v>
      </c>
      <c r="J7689" t="s">
        <v>145</v>
      </c>
      <c r="K7689" t="s">
        <v>137</v>
      </c>
      <c r="L7689">
        <f>I7689*$Q$2/100/1000</f>
        <v>1.2283999999999999E-3</v>
      </c>
    </row>
    <row r="7690" spans="1:12">
      <c r="A7690" s="118">
        <v>44986</v>
      </c>
      <c r="B7690" t="s">
        <v>11462</v>
      </c>
      <c r="C7690" t="s">
        <v>11461</v>
      </c>
      <c r="D7690" t="s">
        <v>11976</v>
      </c>
      <c r="E7690" t="s">
        <v>11983</v>
      </c>
      <c r="F7690">
        <v>101045491</v>
      </c>
      <c r="G7690" t="s">
        <v>11841</v>
      </c>
      <c r="H7690" t="s">
        <v>11457</v>
      </c>
      <c r="I7690">
        <v>332</v>
      </c>
      <c r="J7690" t="s">
        <v>145</v>
      </c>
      <c r="K7690" t="s">
        <v>137</v>
      </c>
      <c r="L7690">
        <f>I7690*$Q$2/100/1000</f>
        <v>1.2283999999999999E-3</v>
      </c>
    </row>
    <row r="7691" spans="1:12">
      <c r="A7691" s="118">
        <v>45139</v>
      </c>
      <c r="B7691" t="s">
        <v>460</v>
      </c>
      <c r="C7691" t="s">
        <v>459</v>
      </c>
      <c r="D7691" t="s">
        <v>11982</v>
      </c>
      <c r="E7691" t="s">
        <v>11981</v>
      </c>
      <c r="F7691" s="119">
        <v>79203283</v>
      </c>
      <c r="G7691" t="s">
        <v>11980</v>
      </c>
      <c r="H7691" t="s">
        <v>455</v>
      </c>
      <c r="I7691">
        <v>103.6</v>
      </c>
      <c r="J7691" t="s">
        <v>145</v>
      </c>
      <c r="K7691" t="s">
        <v>137</v>
      </c>
      <c r="L7691">
        <f>I7691*$Q$2/100/1000</f>
        <v>3.8331999999999998E-4</v>
      </c>
    </row>
    <row r="7692" spans="1:12">
      <c r="A7692" s="118">
        <v>44986</v>
      </c>
      <c r="B7692" t="s">
        <v>11462</v>
      </c>
      <c r="C7692" t="s">
        <v>11461</v>
      </c>
      <c r="D7692" t="s">
        <v>11951</v>
      </c>
      <c r="E7692" t="s">
        <v>11979</v>
      </c>
      <c r="F7692">
        <v>13200984</v>
      </c>
      <c r="G7692" t="s">
        <v>11467</v>
      </c>
      <c r="H7692" t="s">
        <v>11457</v>
      </c>
      <c r="I7692">
        <v>332</v>
      </c>
      <c r="J7692" t="s">
        <v>145</v>
      </c>
      <c r="K7692" t="s">
        <v>137</v>
      </c>
      <c r="L7692">
        <f>I7692*$Q$2/100/1000</f>
        <v>1.2283999999999999E-3</v>
      </c>
    </row>
    <row r="7693" spans="1:12">
      <c r="A7693" s="118">
        <v>44986</v>
      </c>
      <c r="B7693" t="s">
        <v>11462</v>
      </c>
      <c r="C7693" t="s">
        <v>11461</v>
      </c>
      <c r="D7693" t="s">
        <v>11951</v>
      </c>
      <c r="E7693" t="s">
        <v>11978</v>
      </c>
      <c r="F7693">
        <v>101037955</v>
      </c>
      <c r="G7693" t="s">
        <v>11470</v>
      </c>
      <c r="H7693" t="s">
        <v>11457</v>
      </c>
      <c r="I7693">
        <v>332</v>
      </c>
      <c r="J7693" t="s">
        <v>145</v>
      </c>
      <c r="K7693" t="s">
        <v>137</v>
      </c>
      <c r="L7693">
        <f>I7693*$Q$2/100/1000</f>
        <v>1.2283999999999999E-3</v>
      </c>
    </row>
    <row r="7694" spans="1:12">
      <c r="A7694" s="118">
        <v>44986</v>
      </c>
      <c r="B7694" t="s">
        <v>11462</v>
      </c>
      <c r="C7694" t="s">
        <v>11461</v>
      </c>
      <c r="D7694" t="s">
        <v>11916</v>
      </c>
      <c r="E7694" t="s">
        <v>11977</v>
      </c>
      <c r="F7694">
        <v>101049732</v>
      </c>
      <c r="G7694" t="s">
        <v>11493</v>
      </c>
      <c r="H7694" t="s">
        <v>11457</v>
      </c>
      <c r="I7694">
        <v>332</v>
      </c>
      <c r="J7694" t="s">
        <v>145</v>
      </c>
      <c r="K7694" t="s">
        <v>137</v>
      </c>
      <c r="L7694">
        <f>I7694*$Q$2/100/1000</f>
        <v>1.2283999999999999E-3</v>
      </c>
    </row>
    <row r="7695" spans="1:12">
      <c r="A7695" s="118">
        <v>44986</v>
      </c>
      <c r="B7695" t="s">
        <v>11462</v>
      </c>
      <c r="C7695" t="s">
        <v>11461</v>
      </c>
      <c r="D7695" t="s">
        <v>11976</v>
      </c>
      <c r="E7695" t="s">
        <v>11975</v>
      </c>
      <c r="F7695">
        <v>101047040</v>
      </c>
      <c r="G7695" t="s">
        <v>11739</v>
      </c>
      <c r="H7695" t="s">
        <v>11457</v>
      </c>
      <c r="I7695">
        <v>332</v>
      </c>
      <c r="J7695" t="s">
        <v>145</v>
      </c>
      <c r="K7695" t="s">
        <v>137</v>
      </c>
      <c r="L7695">
        <f>I7695*$Q$2/100/1000</f>
        <v>1.2283999999999999E-3</v>
      </c>
    </row>
    <row r="7696" spans="1:12">
      <c r="A7696" s="118">
        <v>45139</v>
      </c>
      <c r="B7696" t="s">
        <v>261</v>
      </c>
      <c r="C7696" t="s">
        <v>260</v>
      </c>
      <c r="D7696" t="s">
        <v>11974</v>
      </c>
      <c r="E7696" t="s">
        <v>11973</v>
      </c>
      <c r="F7696" s="119" t="s">
        <v>1945</v>
      </c>
      <c r="G7696" t="s">
        <v>1944</v>
      </c>
      <c r="H7696" t="s">
        <v>139</v>
      </c>
      <c r="I7696">
        <v>55</v>
      </c>
      <c r="J7696" t="s">
        <v>145</v>
      </c>
      <c r="K7696" t="s">
        <v>137</v>
      </c>
      <c r="L7696">
        <f>I7696*$Q$2/100/1000</f>
        <v>2.0350000000000001E-4</v>
      </c>
    </row>
    <row r="7697" spans="1:12">
      <c r="A7697" s="118">
        <v>44986</v>
      </c>
      <c r="B7697" t="s">
        <v>11462</v>
      </c>
      <c r="C7697" t="s">
        <v>11461</v>
      </c>
      <c r="D7697" t="s">
        <v>11741</v>
      </c>
      <c r="E7697" t="s">
        <v>11972</v>
      </c>
      <c r="F7697">
        <v>101049731</v>
      </c>
      <c r="G7697" t="s">
        <v>11500</v>
      </c>
      <c r="H7697" t="s">
        <v>11457</v>
      </c>
      <c r="I7697">
        <v>332</v>
      </c>
      <c r="J7697" t="s">
        <v>145</v>
      </c>
      <c r="K7697" t="s">
        <v>137</v>
      </c>
      <c r="L7697">
        <f>I7697*$Q$2/100/1000</f>
        <v>1.2283999999999999E-3</v>
      </c>
    </row>
    <row r="7698" spans="1:12">
      <c r="A7698" s="118">
        <v>45139</v>
      </c>
      <c r="B7698" t="s">
        <v>365</v>
      </c>
      <c r="C7698" t="s">
        <v>364</v>
      </c>
      <c r="D7698" t="s">
        <v>5643</v>
      </c>
      <c r="E7698" t="s">
        <v>11971</v>
      </c>
      <c r="F7698" s="119" t="s">
        <v>694</v>
      </c>
      <c r="G7698" t="s">
        <v>11970</v>
      </c>
      <c r="H7698" t="s">
        <v>359</v>
      </c>
      <c r="I7698">
        <v>144</v>
      </c>
      <c r="J7698" t="s">
        <v>138</v>
      </c>
      <c r="K7698" t="s">
        <v>137</v>
      </c>
      <c r="L7698">
        <f>I7698*$Q$2/1000</f>
        <v>5.3280000000000001E-2</v>
      </c>
    </row>
    <row r="7699" spans="1:12">
      <c r="A7699" s="118">
        <v>45139</v>
      </c>
      <c r="B7699" t="s">
        <v>365</v>
      </c>
      <c r="C7699" t="s">
        <v>364</v>
      </c>
      <c r="D7699" t="s">
        <v>1975</v>
      </c>
      <c r="E7699" t="s">
        <v>11969</v>
      </c>
      <c r="F7699" s="119" t="s">
        <v>1103</v>
      </c>
      <c r="G7699" t="s">
        <v>11939</v>
      </c>
      <c r="H7699" t="s">
        <v>359</v>
      </c>
      <c r="I7699">
        <v>144</v>
      </c>
      <c r="J7699" t="s">
        <v>138</v>
      </c>
      <c r="K7699" t="s">
        <v>137</v>
      </c>
      <c r="L7699">
        <f>I7699*$Q$2/1000</f>
        <v>5.3280000000000001E-2</v>
      </c>
    </row>
    <row r="7700" spans="1:12">
      <c r="A7700" s="118">
        <v>45139</v>
      </c>
      <c r="B7700" t="s">
        <v>365</v>
      </c>
      <c r="C7700" t="s">
        <v>364</v>
      </c>
      <c r="D7700" t="s">
        <v>5643</v>
      </c>
      <c r="E7700" t="s">
        <v>11968</v>
      </c>
      <c r="F7700" s="119" t="s">
        <v>727</v>
      </c>
      <c r="G7700" t="s">
        <v>11966</v>
      </c>
      <c r="H7700" t="s">
        <v>359</v>
      </c>
      <c r="I7700">
        <v>144</v>
      </c>
      <c r="J7700" t="s">
        <v>138</v>
      </c>
      <c r="K7700" t="s">
        <v>137</v>
      </c>
      <c r="L7700">
        <f>I7700*$Q$2/1000</f>
        <v>5.3280000000000001E-2</v>
      </c>
    </row>
    <row r="7701" spans="1:12">
      <c r="A7701" s="118">
        <v>45139</v>
      </c>
      <c r="B7701" t="s">
        <v>365</v>
      </c>
      <c r="C7701" t="s">
        <v>364</v>
      </c>
      <c r="D7701" t="s">
        <v>5643</v>
      </c>
      <c r="E7701" t="s">
        <v>11967</v>
      </c>
      <c r="F7701" s="119" t="s">
        <v>727</v>
      </c>
      <c r="G7701" t="s">
        <v>11966</v>
      </c>
      <c r="H7701" t="s">
        <v>359</v>
      </c>
      <c r="I7701">
        <v>144</v>
      </c>
      <c r="J7701" t="s">
        <v>138</v>
      </c>
      <c r="K7701" t="s">
        <v>137</v>
      </c>
      <c r="L7701">
        <f>I7701*$Q$2/1000</f>
        <v>5.3280000000000001E-2</v>
      </c>
    </row>
    <row r="7702" spans="1:12">
      <c r="A7702" s="118">
        <v>45139</v>
      </c>
      <c r="B7702" t="s">
        <v>365</v>
      </c>
      <c r="C7702" t="s">
        <v>364</v>
      </c>
      <c r="D7702" t="s">
        <v>11653</v>
      </c>
      <c r="E7702" t="s">
        <v>11965</v>
      </c>
      <c r="F7702" s="119" t="s">
        <v>809</v>
      </c>
      <c r="G7702" t="s">
        <v>808</v>
      </c>
      <c r="H7702" t="s">
        <v>359</v>
      </c>
      <c r="I7702">
        <v>144</v>
      </c>
      <c r="J7702" t="s">
        <v>138</v>
      </c>
      <c r="K7702" t="s">
        <v>137</v>
      </c>
      <c r="L7702">
        <f>I7702*$Q$2/1000</f>
        <v>5.3280000000000001E-2</v>
      </c>
    </row>
    <row r="7703" spans="1:12">
      <c r="A7703" s="118">
        <v>45139</v>
      </c>
      <c r="B7703" t="s">
        <v>365</v>
      </c>
      <c r="C7703" t="s">
        <v>364</v>
      </c>
      <c r="D7703" t="s">
        <v>3548</v>
      </c>
      <c r="E7703" t="s">
        <v>11964</v>
      </c>
      <c r="F7703" s="119" t="s">
        <v>376</v>
      </c>
      <c r="G7703" t="s">
        <v>375</v>
      </c>
      <c r="H7703" t="s">
        <v>359</v>
      </c>
      <c r="I7703">
        <v>144</v>
      </c>
      <c r="J7703" t="s">
        <v>138</v>
      </c>
      <c r="K7703" t="s">
        <v>137</v>
      </c>
      <c r="L7703">
        <f>I7703*$Q$2/1000</f>
        <v>5.3280000000000001E-2</v>
      </c>
    </row>
    <row r="7704" spans="1:12">
      <c r="A7704" s="118">
        <v>45139</v>
      </c>
      <c r="B7704" t="s">
        <v>365</v>
      </c>
      <c r="C7704" t="s">
        <v>364</v>
      </c>
      <c r="D7704" t="s">
        <v>8892</v>
      </c>
      <c r="E7704" t="s">
        <v>11963</v>
      </c>
      <c r="F7704" s="119" t="s">
        <v>11962</v>
      </c>
      <c r="G7704" t="s">
        <v>11961</v>
      </c>
      <c r="H7704" t="s">
        <v>359</v>
      </c>
      <c r="I7704">
        <v>144</v>
      </c>
      <c r="J7704" t="s">
        <v>138</v>
      </c>
      <c r="K7704" t="s">
        <v>137</v>
      </c>
      <c r="L7704">
        <f>I7704*$Q$2/1000</f>
        <v>5.3280000000000001E-2</v>
      </c>
    </row>
    <row r="7705" spans="1:12">
      <c r="A7705" s="118">
        <v>45139</v>
      </c>
      <c r="B7705" t="s">
        <v>365</v>
      </c>
      <c r="C7705" t="s">
        <v>364</v>
      </c>
      <c r="D7705" t="s">
        <v>5604</v>
      </c>
      <c r="E7705" t="s">
        <v>11960</v>
      </c>
      <c r="F7705" s="119">
        <v>101044012</v>
      </c>
      <c r="G7705" t="s">
        <v>5602</v>
      </c>
      <c r="H7705" t="s">
        <v>359</v>
      </c>
      <c r="I7705">
        <v>144</v>
      </c>
      <c r="J7705" t="s">
        <v>138</v>
      </c>
      <c r="K7705" t="s">
        <v>137</v>
      </c>
      <c r="L7705">
        <f>I7705*$Q$2/1000</f>
        <v>5.3280000000000001E-2</v>
      </c>
    </row>
    <row r="7706" spans="1:12">
      <c r="A7706" s="118">
        <v>44986</v>
      </c>
      <c r="B7706" t="s">
        <v>11462</v>
      </c>
      <c r="C7706" t="s">
        <v>11461</v>
      </c>
      <c r="D7706" t="s">
        <v>11951</v>
      </c>
      <c r="E7706" t="s">
        <v>11959</v>
      </c>
      <c r="F7706">
        <v>13202262</v>
      </c>
      <c r="G7706" t="s">
        <v>11531</v>
      </c>
      <c r="H7706" t="s">
        <v>11457</v>
      </c>
      <c r="I7706">
        <v>332</v>
      </c>
      <c r="J7706" t="s">
        <v>145</v>
      </c>
      <c r="K7706" t="s">
        <v>137</v>
      </c>
      <c r="L7706">
        <f>I7706*$Q$2/100/1000</f>
        <v>1.2283999999999999E-3</v>
      </c>
    </row>
    <row r="7707" spans="1:12">
      <c r="A7707" s="118">
        <v>44986</v>
      </c>
      <c r="B7707" t="s">
        <v>11462</v>
      </c>
      <c r="C7707" t="s">
        <v>11461</v>
      </c>
      <c r="D7707" t="s">
        <v>11958</v>
      </c>
      <c r="E7707" t="s">
        <v>11957</v>
      </c>
      <c r="F7707" t="s">
        <v>11483</v>
      </c>
      <c r="G7707" t="s">
        <v>11482</v>
      </c>
      <c r="H7707" t="s">
        <v>11457</v>
      </c>
      <c r="I7707">
        <v>332</v>
      </c>
      <c r="J7707" t="s">
        <v>145</v>
      </c>
      <c r="K7707" t="s">
        <v>137</v>
      </c>
      <c r="L7707">
        <f>I7707*$Q$2/100/1000</f>
        <v>1.2283999999999999E-3</v>
      </c>
    </row>
    <row r="7708" spans="1:12">
      <c r="A7708" s="118">
        <v>44986</v>
      </c>
      <c r="B7708" t="s">
        <v>11462</v>
      </c>
      <c r="C7708" t="s">
        <v>11461</v>
      </c>
      <c r="D7708" t="s">
        <v>11956</v>
      </c>
      <c r="E7708" t="s">
        <v>11955</v>
      </c>
      <c r="F7708" t="s">
        <v>11483</v>
      </c>
      <c r="G7708" t="s">
        <v>11482</v>
      </c>
      <c r="H7708" t="s">
        <v>11457</v>
      </c>
      <c r="I7708">
        <v>332</v>
      </c>
      <c r="J7708" t="s">
        <v>145</v>
      </c>
      <c r="K7708" t="s">
        <v>137</v>
      </c>
      <c r="L7708">
        <f>I7708*$Q$2/100/1000</f>
        <v>1.2283999999999999E-3</v>
      </c>
    </row>
    <row r="7709" spans="1:12">
      <c r="A7709" s="118">
        <v>44986</v>
      </c>
      <c r="B7709" t="s">
        <v>11462</v>
      </c>
      <c r="C7709" t="s">
        <v>11461</v>
      </c>
      <c r="D7709" t="s">
        <v>11732</v>
      </c>
      <c r="E7709" t="s">
        <v>11954</v>
      </c>
      <c r="F7709" t="s">
        <v>11483</v>
      </c>
      <c r="G7709" t="s">
        <v>11482</v>
      </c>
      <c r="H7709" t="s">
        <v>11457</v>
      </c>
      <c r="I7709">
        <v>332</v>
      </c>
      <c r="J7709" t="s">
        <v>145</v>
      </c>
      <c r="K7709" t="s">
        <v>137</v>
      </c>
      <c r="L7709">
        <f>I7709*$Q$2/100/1000</f>
        <v>1.2283999999999999E-3</v>
      </c>
    </row>
    <row r="7710" spans="1:12">
      <c r="A7710" s="118">
        <v>44986</v>
      </c>
      <c r="B7710" t="s">
        <v>11462</v>
      </c>
      <c r="C7710" t="s">
        <v>11461</v>
      </c>
      <c r="D7710" t="s">
        <v>11800</v>
      </c>
      <c r="E7710" t="s">
        <v>11953</v>
      </c>
      <c r="F7710">
        <v>101033933</v>
      </c>
      <c r="G7710" t="s">
        <v>11952</v>
      </c>
      <c r="H7710" t="s">
        <v>11457</v>
      </c>
      <c r="I7710">
        <v>332</v>
      </c>
      <c r="J7710" t="s">
        <v>145</v>
      </c>
      <c r="K7710" t="s">
        <v>137</v>
      </c>
      <c r="L7710">
        <f>I7710*$Q$2/100/1000</f>
        <v>1.2283999999999999E-3</v>
      </c>
    </row>
    <row r="7711" spans="1:12">
      <c r="A7711" s="118">
        <v>44986</v>
      </c>
      <c r="B7711" t="s">
        <v>11462</v>
      </c>
      <c r="C7711" t="s">
        <v>11461</v>
      </c>
      <c r="D7711" t="s">
        <v>11951</v>
      </c>
      <c r="E7711" t="s">
        <v>11950</v>
      </c>
      <c r="F7711">
        <v>101007680</v>
      </c>
      <c r="G7711" t="s">
        <v>11497</v>
      </c>
      <c r="H7711" t="s">
        <v>11457</v>
      </c>
      <c r="I7711">
        <v>332</v>
      </c>
      <c r="J7711" t="s">
        <v>145</v>
      </c>
      <c r="K7711" t="s">
        <v>137</v>
      </c>
      <c r="L7711">
        <f>I7711*$Q$2/100/1000</f>
        <v>1.2283999999999999E-3</v>
      </c>
    </row>
    <row r="7712" spans="1:12">
      <c r="A7712" s="118">
        <v>44986</v>
      </c>
      <c r="B7712" t="s">
        <v>11462</v>
      </c>
      <c r="C7712" t="s">
        <v>11461</v>
      </c>
      <c r="D7712" t="s">
        <v>11949</v>
      </c>
      <c r="E7712" t="s">
        <v>11948</v>
      </c>
      <c r="F7712" t="s">
        <v>11947</v>
      </c>
      <c r="G7712" t="s">
        <v>11946</v>
      </c>
      <c r="H7712" t="s">
        <v>11457</v>
      </c>
      <c r="I7712">
        <v>332</v>
      </c>
      <c r="J7712" t="s">
        <v>145</v>
      </c>
      <c r="K7712" t="s">
        <v>137</v>
      </c>
      <c r="L7712">
        <f>I7712*$Q$2/100/1000</f>
        <v>1.2283999999999999E-3</v>
      </c>
    </row>
    <row r="7713" spans="1:12">
      <c r="A7713" s="118">
        <v>44986</v>
      </c>
      <c r="B7713" t="s">
        <v>11462</v>
      </c>
      <c r="C7713" t="s">
        <v>11461</v>
      </c>
      <c r="D7713" t="s">
        <v>11926</v>
      </c>
      <c r="E7713" t="s">
        <v>11945</v>
      </c>
      <c r="F7713">
        <v>13200984</v>
      </c>
      <c r="G7713" t="s">
        <v>11467</v>
      </c>
      <c r="H7713" t="s">
        <v>11457</v>
      </c>
      <c r="I7713">
        <v>332</v>
      </c>
      <c r="J7713" t="s">
        <v>145</v>
      </c>
      <c r="K7713" t="s">
        <v>137</v>
      </c>
      <c r="L7713">
        <f>I7713*$Q$2/100/1000</f>
        <v>1.2283999999999999E-3</v>
      </c>
    </row>
    <row r="7714" spans="1:12">
      <c r="A7714" s="118">
        <v>44986</v>
      </c>
      <c r="B7714" t="s">
        <v>11462</v>
      </c>
      <c r="C7714" t="s">
        <v>11461</v>
      </c>
      <c r="D7714" t="s">
        <v>11944</v>
      </c>
      <c r="E7714" t="s">
        <v>11943</v>
      </c>
      <c r="F7714">
        <v>13202262</v>
      </c>
      <c r="G7714" t="s">
        <v>11531</v>
      </c>
      <c r="H7714" t="s">
        <v>11457</v>
      </c>
      <c r="I7714">
        <v>332</v>
      </c>
      <c r="J7714" t="s">
        <v>145</v>
      </c>
      <c r="K7714" t="s">
        <v>137</v>
      </c>
      <c r="L7714">
        <f>I7714*$Q$2/100/1000</f>
        <v>1.2283999999999999E-3</v>
      </c>
    </row>
    <row r="7715" spans="1:12">
      <c r="A7715" s="118">
        <v>44986</v>
      </c>
      <c r="B7715" t="s">
        <v>11462</v>
      </c>
      <c r="C7715" t="s">
        <v>11461</v>
      </c>
      <c r="D7715" t="s">
        <v>11928</v>
      </c>
      <c r="E7715" t="s">
        <v>11942</v>
      </c>
      <c r="F7715" t="s">
        <v>11565</v>
      </c>
      <c r="G7715" t="s">
        <v>11564</v>
      </c>
      <c r="H7715" t="s">
        <v>11457</v>
      </c>
      <c r="I7715">
        <v>332</v>
      </c>
      <c r="J7715" t="s">
        <v>145</v>
      </c>
      <c r="K7715" t="s">
        <v>137</v>
      </c>
      <c r="L7715">
        <f>I7715*$Q$2/100/1000</f>
        <v>1.2283999999999999E-3</v>
      </c>
    </row>
    <row r="7716" spans="1:12">
      <c r="A7716" s="118">
        <v>44986</v>
      </c>
      <c r="B7716" t="s">
        <v>11462</v>
      </c>
      <c r="C7716" t="s">
        <v>11461</v>
      </c>
      <c r="D7716" t="s">
        <v>11916</v>
      </c>
      <c r="E7716" t="s">
        <v>11941</v>
      </c>
      <c r="F7716">
        <v>13200984</v>
      </c>
      <c r="G7716" t="s">
        <v>11743</v>
      </c>
      <c r="H7716" t="s">
        <v>11457</v>
      </c>
      <c r="I7716">
        <v>332</v>
      </c>
      <c r="J7716" t="s">
        <v>145</v>
      </c>
      <c r="K7716" t="s">
        <v>137</v>
      </c>
      <c r="L7716">
        <f>I7716*$Q$2/100/1000</f>
        <v>1.2283999999999999E-3</v>
      </c>
    </row>
    <row r="7717" spans="1:12">
      <c r="A7717" s="118">
        <v>45139</v>
      </c>
      <c r="B7717" t="s">
        <v>365</v>
      </c>
      <c r="C7717" t="s">
        <v>364</v>
      </c>
      <c r="D7717" t="s">
        <v>1975</v>
      </c>
      <c r="E7717" t="s">
        <v>11940</v>
      </c>
      <c r="F7717" s="119" t="s">
        <v>1103</v>
      </c>
      <c r="G7717" t="s">
        <v>11939</v>
      </c>
      <c r="H7717" t="s">
        <v>359</v>
      </c>
      <c r="I7717">
        <v>144</v>
      </c>
      <c r="J7717" t="s">
        <v>138</v>
      </c>
      <c r="K7717" t="s">
        <v>137</v>
      </c>
      <c r="L7717">
        <f>I7717*$Q$2/1000</f>
        <v>5.3280000000000001E-2</v>
      </c>
    </row>
    <row r="7718" spans="1:12">
      <c r="A7718" s="118">
        <v>44986</v>
      </c>
      <c r="B7718" t="s">
        <v>11462</v>
      </c>
      <c r="C7718" t="s">
        <v>11461</v>
      </c>
      <c r="D7718" t="s">
        <v>11928</v>
      </c>
      <c r="E7718" t="s">
        <v>11938</v>
      </c>
      <c r="F7718" t="s">
        <v>11483</v>
      </c>
      <c r="G7718" t="s">
        <v>11482</v>
      </c>
      <c r="H7718" t="s">
        <v>11457</v>
      </c>
      <c r="I7718">
        <v>332</v>
      </c>
      <c r="J7718" t="s">
        <v>145</v>
      </c>
      <c r="K7718" t="s">
        <v>137</v>
      </c>
      <c r="L7718">
        <f>I7718*$Q$2/100/1000</f>
        <v>1.2283999999999999E-3</v>
      </c>
    </row>
    <row r="7719" spans="1:12">
      <c r="A7719" s="118">
        <v>44986</v>
      </c>
      <c r="B7719" t="s">
        <v>11462</v>
      </c>
      <c r="C7719" t="s">
        <v>11461</v>
      </c>
      <c r="D7719" t="s">
        <v>11916</v>
      </c>
      <c r="E7719" t="s">
        <v>11937</v>
      </c>
      <c r="F7719">
        <v>101007680</v>
      </c>
      <c r="G7719" t="s">
        <v>11497</v>
      </c>
      <c r="H7719" t="s">
        <v>11457</v>
      </c>
      <c r="I7719">
        <v>332</v>
      </c>
      <c r="J7719" t="s">
        <v>145</v>
      </c>
      <c r="K7719" t="s">
        <v>137</v>
      </c>
      <c r="L7719">
        <f>I7719*$Q$2/100/1000</f>
        <v>1.2283999999999999E-3</v>
      </c>
    </row>
    <row r="7720" spans="1:12">
      <c r="A7720" s="118">
        <v>44986</v>
      </c>
      <c r="B7720" t="s">
        <v>11462</v>
      </c>
      <c r="C7720" t="s">
        <v>11461</v>
      </c>
      <c r="D7720" t="s">
        <v>11916</v>
      </c>
      <c r="E7720" t="s">
        <v>11936</v>
      </c>
      <c r="F7720">
        <v>13202262</v>
      </c>
      <c r="G7720" t="s">
        <v>11531</v>
      </c>
      <c r="H7720" t="s">
        <v>11457</v>
      </c>
      <c r="I7720">
        <v>332</v>
      </c>
      <c r="J7720" t="s">
        <v>145</v>
      </c>
      <c r="K7720" t="s">
        <v>137</v>
      </c>
      <c r="L7720">
        <f>I7720*$Q$2/100/1000</f>
        <v>1.2283999999999999E-3</v>
      </c>
    </row>
    <row r="7721" spans="1:12">
      <c r="A7721" s="118">
        <v>44986</v>
      </c>
      <c r="B7721" t="s">
        <v>11462</v>
      </c>
      <c r="C7721" t="s">
        <v>11461</v>
      </c>
      <c r="D7721" t="s">
        <v>11926</v>
      </c>
      <c r="E7721" t="s">
        <v>11935</v>
      </c>
      <c r="F7721" t="s">
        <v>11774</v>
      </c>
      <c r="G7721" t="s">
        <v>11773</v>
      </c>
      <c r="H7721" t="s">
        <v>11457</v>
      </c>
      <c r="I7721">
        <v>332</v>
      </c>
      <c r="J7721" t="s">
        <v>145</v>
      </c>
      <c r="K7721" t="s">
        <v>137</v>
      </c>
      <c r="L7721">
        <f>I7721*$Q$2/100/1000</f>
        <v>1.2283999999999999E-3</v>
      </c>
    </row>
    <row r="7722" spans="1:12">
      <c r="A7722" s="118">
        <v>44986</v>
      </c>
      <c r="B7722" t="s">
        <v>11462</v>
      </c>
      <c r="C7722" t="s">
        <v>11461</v>
      </c>
      <c r="D7722" t="s">
        <v>11916</v>
      </c>
      <c r="E7722" t="s">
        <v>11934</v>
      </c>
      <c r="F7722">
        <v>101037955</v>
      </c>
      <c r="G7722" t="s">
        <v>11470</v>
      </c>
      <c r="H7722" t="s">
        <v>11457</v>
      </c>
      <c r="I7722">
        <v>332</v>
      </c>
      <c r="J7722" t="s">
        <v>145</v>
      </c>
      <c r="K7722" t="s">
        <v>137</v>
      </c>
      <c r="L7722">
        <f>I7722*$Q$2/100/1000</f>
        <v>1.2283999999999999E-3</v>
      </c>
    </row>
    <row r="7723" spans="1:12">
      <c r="A7723" s="118">
        <v>44986</v>
      </c>
      <c r="B7723" t="s">
        <v>11462</v>
      </c>
      <c r="C7723" t="s">
        <v>11461</v>
      </c>
      <c r="D7723" t="s">
        <v>11928</v>
      </c>
      <c r="E7723" t="s">
        <v>11933</v>
      </c>
      <c r="F7723" t="s">
        <v>11625</v>
      </c>
      <c r="G7723" t="s">
        <v>11624</v>
      </c>
      <c r="H7723" t="s">
        <v>11457</v>
      </c>
      <c r="I7723">
        <v>332</v>
      </c>
      <c r="J7723" t="s">
        <v>145</v>
      </c>
      <c r="K7723" t="s">
        <v>137</v>
      </c>
      <c r="L7723">
        <f>I7723*$Q$2/100/1000</f>
        <v>1.2283999999999999E-3</v>
      </c>
    </row>
    <row r="7724" spans="1:12">
      <c r="A7724" s="118">
        <v>44986</v>
      </c>
      <c r="B7724" t="s">
        <v>11462</v>
      </c>
      <c r="C7724" t="s">
        <v>11461</v>
      </c>
      <c r="D7724" t="s">
        <v>11932</v>
      </c>
      <c r="E7724" t="s">
        <v>11931</v>
      </c>
      <c r="F7724">
        <v>101013995</v>
      </c>
      <c r="G7724" t="s">
        <v>11765</v>
      </c>
      <c r="H7724" t="s">
        <v>11457</v>
      </c>
      <c r="I7724">
        <v>332</v>
      </c>
      <c r="J7724" t="s">
        <v>145</v>
      </c>
      <c r="K7724" t="s">
        <v>137</v>
      </c>
      <c r="L7724">
        <f>I7724*$Q$2/100/1000</f>
        <v>1.2283999999999999E-3</v>
      </c>
    </row>
    <row r="7725" spans="1:12">
      <c r="A7725" s="118">
        <v>44986</v>
      </c>
      <c r="B7725" t="s">
        <v>11462</v>
      </c>
      <c r="C7725" t="s">
        <v>11461</v>
      </c>
      <c r="D7725" t="s">
        <v>11930</v>
      </c>
      <c r="E7725" t="s">
        <v>11929</v>
      </c>
      <c r="F7725">
        <v>101049731</v>
      </c>
      <c r="G7725" t="s">
        <v>11500</v>
      </c>
      <c r="H7725" t="s">
        <v>11457</v>
      </c>
      <c r="I7725">
        <v>332</v>
      </c>
      <c r="J7725" t="s">
        <v>145</v>
      </c>
      <c r="K7725" t="s">
        <v>137</v>
      </c>
      <c r="L7725">
        <f>I7725*$Q$2/100/1000</f>
        <v>1.2283999999999999E-3</v>
      </c>
    </row>
    <row r="7726" spans="1:12">
      <c r="A7726" s="118">
        <v>44986</v>
      </c>
      <c r="B7726" t="s">
        <v>11462</v>
      </c>
      <c r="C7726" t="s">
        <v>11461</v>
      </c>
      <c r="D7726" t="s">
        <v>11928</v>
      </c>
      <c r="E7726" t="s">
        <v>11927</v>
      </c>
      <c r="F7726" t="s">
        <v>11526</v>
      </c>
      <c r="G7726" t="s">
        <v>11843</v>
      </c>
      <c r="H7726" t="s">
        <v>11457</v>
      </c>
      <c r="I7726">
        <v>332</v>
      </c>
      <c r="J7726" t="s">
        <v>145</v>
      </c>
      <c r="K7726" t="s">
        <v>137</v>
      </c>
      <c r="L7726">
        <f>I7726*$Q$2/100/1000</f>
        <v>1.2283999999999999E-3</v>
      </c>
    </row>
    <row r="7727" spans="1:12">
      <c r="A7727" s="118">
        <v>44986</v>
      </c>
      <c r="B7727" t="s">
        <v>11462</v>
      </c>
      <c r="C7727" t="s">
        <v>11461</v>
      </c>
      <c r="D7727" t="s">
        <v>11926</v>
      </c>
      <c r="E7727" t="s">
        <v>11925</v>
      </c>
      <c r="F7727" t="s">
        <v>11924</v>
      </c>
      <c r="G7727" t="s">
        <v>11923</v>
      </c>
      <c r="H7727" t="s">
        <v>11457</v>
      </c>
      <c r="I7727">
        <v>332</v>
      </c>
      <c r="J7727" t="s">
        <v>145</v>
      </c>
      <c r="K7727" t="s">
        <v>137</v>
      </c>
      <c r="L7727">
        <f>I7727*$Q$2/100/1000</f>
        <v>1.2283999999999999E-3</v>
      </c>
    </row>
    <row r="7728" spans="1:12">
      <c r="A7728" s="118">
        <v>44986</v>
      </c>
      <c r="B7728" t="s">
        <v>11462</v>
      </c>
      <c r="C7728" t="s">
        <v>11461</v>
      </c>
      <c r="D7728" t="s">
        <v>11856</v>
      </c>
      <c r="E7728" t="s">
        <v>11922</v>
      </c>
      <c r="F7728">
        <v>101045491</v>
      </c>
      <c r="G7728" t="s">
        <v>11921</v>
      </c>
      <c r="H7728" t="s">
        <v>11457</v>
      </c>
      <c r="I7728">
        <v>332</v>
      </c>
      <c r="J7728" t="s">
        <v>145</v>
      </c>
      <c r="K7728" t="s">
        <v>137</v>
      </c>
      <c r="L7728">
        <f>I7728*$Q$2/100/1000</f>
        <v>1.2283999999999999E-3</v>
      </c>
    </row>
    <row r="7729" spans="1:12">
      <c r="A7729" s="118">
        <v>45017</v>
      </c>
      <c r="B7729" t="s">
        <v>11462</v>
      </c>
      <c r="C7729" t="s">
        <v>11461</v>
      </c>
      <c r="D7729" t="s">
        <v>11856</v>
      </c>
      <c r="E7729" t="s">
        <v>11920</v>
      </c>
      <c r="F7729" s="119">
        <v>101047040</v>
      </c>
      <c r="G7729" t="s">
        <v>11739</v>
      </c>
      <c r="H7729" t="s">
        <v>11457</v>
      </c>
      <c r="I7729">
        <v>332</v>
      </c>
      <c r="J7729" t="s">
        <v>145</v>
      </c>
      <c r="K7729" t="s">
        <v>137</v>
      </c>
      <c r="L7729">
        <f>I7729*$Q$2/100/1000</f>
        <v>1.2283999999999999E-3</v>
      </c>
    </row>
    <row r="7730" spans="1:12">
      <c r="A7730" s="118">
        <v>45139</v>
      </c>
      <c r="B7730" t="s">
        <v>460</v>
      </c>
      <c r="C7730" t="s">
        <v>459</v>
      </c>
      <c r="D7730" t="s">
        <v>6690</v>
      </c>
      <c r="E7730" t="s">
        <v>11919</v>
      </c>
      <c r="F7730" s="119">
        <v>50204195</v>
      </c>
      <c r="G7730" t="s">
        <v>11918</v>
      </c>
      <c r="H7730" t="s">
        <v>455</v>
      </c>
      <c r="I7730">
        <v>103.6</v>
      </c>
      <c r="J7730" t="s">
        <v>145</v>
      </c>
      <c r="K7730" t="s">
        <v>137</v>
      </c>
      <c r="L7730">
        <f>I7730*$Q$2/100/1000</f>
        <v>3.8331999999999998E-4</v>
      </c>
    </row>
    <row r="7731" spans="1:12">
      <c r="A7731" s="118">
        <v>45017</v>
      </c>
      <c r="B7731" t="s">
        <v>11462</v>
      </c>
      <c r="C7731" t="s">
        <v>11461</v>
      </c>
      <c r="D7731" t="s">
        <v>11916</v>
      </c>
      <c r="E7731" t="s">
        <v>11917</v>
      </c>
      <c r="F7731" s="119">
        <v>101049732</v>
      </c>
      <c r="G7731" t="s">
        <v>11493</v>
      </c>
      <c r="H7731" t="s">
        <v>11457</v>
      </c>
      <c r="I7731">
        <v>332</v>
      </c>
      <c r="J7731" t="s">
        <v>145</v>
      </c>
      <c r="K7731" t="s">
        <v>137</v>
      </c>
      <c r="L7731">
        <f>I7731*$Q$2/100/1000</f>
        <v>1.2283999999999999E-3</v>
      </c>
    </row>
    <row r="7732" spans="1:12">
      <c r="A7732" s="118">
        <v>45017</v>
      </c>
      <c r="B7732" t="s">
        <v>11462</v>
      </c>
      <c r="C7732" t="s">
        <v>11461</v>
      </c>
      <c r="D7732" t="s">
        <v>11916</v>
      </c>
      <c r="E7732" t="s">
        <v>11915</v>
      </c>
      <c r="F7732" s="119">
        <v>101049731</v>
      </c>
      <c r="G7732" t="s">
        <v>11500</v>
      </c>
      <c r="H7732" t="s">
        <v>11457</v>
      </c>
      <c r="I7732">
        <v>332</v>
      </c>
      <c r="J7732" t="s">
        <v>145</v>
      </c>
      <c r="K7732" t="s">
        <v>137</v>
      </c>
      <c r="L7732">
        <f>I7732*$Q$2/100/1000</f>
        <v>1.2283999999999999E-3</v>
      </c>
    </row>
    <row r="7733" spans="1:12">
      <c r="A7733" s="118">
        <v>45017</v>
      </c>
      <c r="B7733" t="s">
        <v>11462</v>
      </c>
      <c r="C7733" t="s">
        <v>11461</v>
      </c>
      <c r="D7733" t="s">
        <v>11914</v>
      </c>
      <c r="E7733" t="s">
        <v>11913</v>
      </c>
      <c r="F7733" s="119" t="s">
        <v>11774</v>
      </c>
      <c r="G7733" t="s">
        <v>11773</v>
      </c>
      <c r="H7733" t="s">
        <v>11457</v>
      </c>
      <c r="I7733">
        <v>332</v>
      </c>
      <c r="J7733" t="s">
        <v>145</v>
      </c>
      <c r="K7733" t="s">
        <v>137</v>
      </c>
      <c r="L7733">
        <f>I7733*$Q$2/100/1000</f>
        <v>1.2283999999999999E-3</v>
      </c>
    </row>
    <row r="7734" spans="1:12">
      <c r="A7734" s="118">
        <v>45017</v>
      </c>
      <c r="B7734" t="s">
        <v>11462</v>
      </c>
      <c r="C7734" t="s">
        <v>11461</v>
      </c>
      <c r="D7734" t="s">
        <v>11865</v>
      </c>
      <c r="E7734" t="s">
        <v>11912</v>
      </c>
      <c r="F7734" s="119" t="s">
        <v>11526</v>
      </c>
      <c r="G7734" t="s">
        <v>11843</v>
      </c>
      <c r="H7734" t="s">
        <v>11457</v>
      </c>
      <c r="I7734">
        <v>332</v>
      </c>
      <c r="J7734" t="s">
        <v>145</v>
      </c>
      <c r="K7734" t="s">
        <v>137</v>
      </c>
      <c r="L7734">
        <f>I7734*$Q$2/100/1000</f>
        <v>1.2283999999999999E-3</v>
      </c>
    </row>
    <row r="7735" spans="1:12">
      <c r="A7735" s="118">
        <v>45139</v>
      </c>
      <c r="B7735" t="s">
        <v>180</v>
      </c>
      <c r="C7735" t="s">
        <v>179</v>
      </c>
      <c r="D7735" t="s">
        <v>3128</v>
      </c>
      <c r="E7735" t="s">
        <v>11911</v>
      </c>
      <c r="F7735" s="119" t="s">
        <v>7831</v>
      </c>
      <c r="G7735" t="s">
        <v>7830</v>
      </c>
      <c r="H7735" t="s">
        <v>174</v>
      </c>
      <c r="I7735">
        <v>3154</v>
      </c>
      <c r="J7735" t="s">
        <v>173</v>
      </c>
      <c r="K7735" t="s">
        <v>172</v>
      </c>
      <c r="L7735">
        <f>I7735*$Q$3/(1000/0.1)</f>
        <v>1.0118031999999999E-2</v>
      </c>
    </row>
    <row r="7736" spans="1:12">
      <c r="A7736" s="118">
        <v>45017</v>
      </c>
      <c r="B7736" t="s">
        <v>11462</v>
      </c>
      <c r="C7736" t="s">
        <v>11461</v>
      </c>
      <c r="D7736" t="s">
        <v>11876</v>
      </c>
      <c r="E7736" t="s">
        <v>11910</v>
      </c>
      <c r="F7736" s="119">
        <v>13206620</v>
      </c>
      <c r="G7736" t="s">
        <v>11487</v>
      </c>
      <c r="H7736" t="s">
        <v>11457</v>
      </c>
      <c r="I7736">
        <v>332</v>
      </c>
      <c r="J7736" t="s">
        <v>145</v>
      </c>
      <c r="K7736" t="s">
        <v>137</v>
      </c>
      <c r="L7736">
        <f>I7736*$Q$2/100/1000</f>
        <v>1.2283999999999999E-3</v>
      </c>
    </row>
    <row r="7737" spans="1:12">
      <c r="A7737" s="118">
        <v>45017</v>
      </c>
      <c r="B7737" t="s">
        <v>11462</v>
      </c>
      <c r="C7737" t="s">
        <v>11461</v>
      </c>
      <c r="D7737" t="s">
        <v>11806</v>
      </c>
      <c r="E7737" t="s">
        <v>11909</v>
      </c>
      <c r="F7737" s="119">
        <v>101007680</v>
      </c>
      <c r="G7737" t="s">
        <v>11497</v>
      </c>
      <c r="H7737" t="s">
        <v>11457</v>
      </c>
      <c r="I7737">
        <v>332</v>
      </c>
      <c r="J7737" t="s">
        <v>145</v>
      </c>
      <c r="K7737" t="s">
        <v>137</v>
      </c>
      <c r="L7737">
        <f>I7737*$Q$2/100/1000</f>
        <v>1.2283999999999999E-3</v>
      </c>
    </row>
    <row r="7738" spans="1:12">
      <c r="A7738" s="118">
        <v>45139</v>
      </c>
      <c r="B7738" t="s">
        <v>180</v>
      </c>
      <c r="C7738" t="s">
        <v>179</v>
      </c>
      <c r="D7738" t="s">
        <v>11908</v>
      </c>
      <c r="E7738" t="s">
        <v>11907</v>
      </c>
      <c r="F7738" s="119" t="s">
        <v>4163</v>
      </c>
      <c r="G7738" t="s">
        <v>4162</v>
      </c>
      <c r="H7738" t="s">
        <v>174</v>
      </c>
      <c r="I7738">
        <v>3154</v>
      </c>
      <c r="J7738" t="s">
        <v>173</v>
      </c>
      <c r="K7738" t="s">
        <v>172</v>
      </c>
      <c r="L7738">
        <f>I7738*$Q$3/(1000/0.1)</f>
        <v>1.0118031999999999E-2</v>
      </c>
    </row>
    <row r="7739" spans="1:12">
      <c r="A7739" s="118">
        <v>45139</v>
      </c>
      <c r="B7739" t="s">
        <v>261</v>
      </c>
      <c r="C7739" t="s">
        <v>260</v>
      </c>
      <c r="D7739" t="s">
        <v>11893</v>
      </c>
      <c r="E7739" t="s">
        <v>11906</v>
      </c>
      <c r="F7739" s="119">
        <v>3145105</v>
      </c>
      <c r="G7739" t="s">
        <v>4704</v>
      </c>
      <c r="H7739" t="s">
        <v>139</v>
      </c>
      <c r="I7739">
        <v>55</v>
      </c>
      <c r="J7739" t="s">
        <v>145</v>
      </c>
      <c r="K7739" t="s">
        <v>137</v>
      </c>
      <c r="L7739">
        <f>I7739*$Q$2/100/1000</f>
        <v>2.0350000000000001E-4</v>
      </c>
    </row>
    <row r="7740" spans="1:12">
      <c r="A7740" s="118">
        <v>45017</v>
      </c>
      <c r="B7740" t="s">
        <v>11462</v>
      </c>
      <c r="C7740" t="s">
        <v>11461</v>
      </c>
      <c r="D7740" t="s">
        <v>11800</v>
      </c>
      <c r="E7740" t="s">
        <v>11905</v>
      </c>
      <c r="F7740" s="119">
        <v>101025030</v>
      </c>
      <c r="G7740" t="s">
        <v>11904</v>
      </c>
      <c r="H7740" t="s">
        <v>11457</v>
      </c>
      <c r="I7740">
        <v>332</v>
      </c>
      <c r="J7740" t="s">
        <v>145</v>
      </c>
      <c r="K7740" t="s">
        <v>137</v>
      </c>
      <c r="L7740">
        <f>I7740*$Q$2/100/1000</f>
        <v>1.2283999999999999E-3</v>
      </c>
    </row>
    <row r="7741" spans="1:12">
      <c r="A7741" s="118">
        <v>45017</v>
      </c>
      <c r="B7741" t="s">
        <v>11462</v>
      </c>
      <c r="C7741" t="s">
        <v>11461</v>
      </c>
      <c r="D7741" t="s">
        <v>11586</v>
      </c>
      <c r="E7741" t="s">
        <v>11903</v>
      </c>
      <c r="F7741" s="119" t="s">
        <v>11526</v>
      </c>
      <c r="G7741" t="s">
        <v>11525</v>
      </c>
      <c r="H7741" t="s">
        <v>11457</v>
      </c>
      <c r="I7741">
        <v>332</v>
      </c>
      <c r="J7741" t="s">
        <v>145</v>
      </c>
      <c r="K7741" t="s">
        <v>137</v>
      </c>
      <c r="L7741">
        <f>I7741*$Q$2/100/1000</f>
        <v>1.2283999999999999E-3</v>
      </c>
    </row>
    <row r="7742" spans="1:12">
      <c r="A7742" s="118">
        <v>45017</v>
      </c>
      <c r="B7742" t="s">
        <v>11462</v>
      </c>
      <c r="C7742" t="s">
        <v>11461</v>
      </c>
      <c r="D7742" t="s">
        <v>11800</v>
      </c>
      <c r="E7742" t="s">
        <v>11902</v>
      </c>
      <c r="F7742" s="119" t="s">
        <v>11483</v>
      </c>
      <c r="G7742" t="s">
        <v>11482</v>
      </c>
      <c r="H7742" t="s">
        <v>11457</v>
      </c>
      <c r="I7742">
        <v>332</v>
      </c>
      <c r="J7742" t="s">
        <v>145</v>
      </c>
      <c r="K7742" t="s">
        <v>137</v>
      </c>
      <c r="L7742">
        <f>I7742*$Q$2/100/1000</f>
        <v>1.2283999999999999E-3</v>
      </c>
    </row>
    <row r="7743" spans="1:12">
      <c r="A7743" s="118">
        <v>45139</v>
      </c>
      <c r="B7743" t="s">
        <v>180</v>
      </c>
      <c r="C7743" t="s">
        <v>179</v>
      </c>
      <c r="D7743" t="s">
        <v>6246</v>
      </c>
      <c r="E7743" t="s">
        <v>11901</v>
      </c>
      <c r="F7743" s="119" t="s">
        <v>11900</v>
      </c>
      <c r="G7743" t="s">
        <v>11899</v>
      </c>
      <c r="H7743" t="s">
        <v>174</v>
      </c>
      <c r="I7743">
        <v>3154</v>
      </c>
      <c r="J7743" t="s">
        <v>173</v>
      </c>
      <c r="K7743" t="s">
        <v>172</v>
      </c>
      <c r="L7743">
        <f>I7743*$Q$3/(1000/0.1)</f>
        <v>1.0118031999999999E-2</v>
      </c>
    </row>
    <row r="7744" spans="1:12">
      <c r="A7744" s="118">
        <v>45017</v>
      </c>
      <c r="B7744" t="s">
        <v>11462</v>
      </c>
      <c r="C7744" t="s">
        <v>11461</v>
      </c>
      <c r="D7744" t="s">
        <v>11898</v>
      </c>
      <c r="E7744" t="s">
        <v>11897</v>
      </c>
      <c r="F7744" s="119">
        <v>13206620</v>
      </c>
      <c r="G7744" t="s">
        <v>11487</v>
      </c>
      <c r="H7744" t="s">
        <v>11457</v>
      </c>
      <c r="I7744">
        <v>332</v>
      </c>
      <c r="J7744" t="s">
        <v>145</v>
      </c>
      <c r="K7744" t="s">
        <v>137</v>
      </c>
      <c r="L7744">
        <f>I7744*$Q$2/100/1000</f>
        <v>1.2283999999999999E-3</v>
      </c>
    </row>
    <row r="7745" spans="1:12">
      <c r="A7745" s="118">
        <v>45017</v>
      </c>
      <c r="B7745" t="s">
        <v>11462</v>
      </c>
      <c r="C7745" t="s">
        <v>11461</v>
      </c>
      <c r="D7745" t="s">
        <v>11586</v>
      </c>
      <c r="E7745" t="s">
        <v>11896</v>
      </c>
      <c r="F7745" s="119" t="s">
        <v>11895</v>
      </c>
      <c r="G7745" t="s">
        <v>11894</v>
      </c>
      <c r="H7745" t="s">
        <v>11457</v>
      </c>
      <c r="I7745">
        <v>332</v>
      </c>
      <c r="J7745" t="s">
        <v>145</v>
      </c>
      <c r="K7745" t="s">
        <v>137</v>
      </c>
      <c r="L7745">
        <f>I7745*$Q$2/100/1000</f>
        <v>1.2283999999999999E-3</v>
      </c>
    </row>
    <row r="7746" spans="1:12">
      <c r="A7746" s="118">
        <v>45139</v>
      </c>
      <c r="B7746" t="s">
        <v>261</v>
      </c>
      <c r="C7746" t="s">
        <v>260</v>
      </c>
      <c r="D7746" t="s">
        <v>11893</v>
      </c>
      <c r="E7746" t="s">
        <v>11892</v>
      </c>
      <c r="F7746" s="119">
        <v>21201413</v>
      </c>
      <c r="G7746" t="s">
        <v>3310</v>
      </c>
      <c r="H7746" t="s">
        <v>139</v>
      </c>
      <c r="I7746">
        <v>55</v>
      </c>
      <c r="J7746" t="s">
        <v>145</v>
      </c>
      <c r="K7746" t="s">
        <v>137</v>
      </c>
      <c r="L7746">
        <f>I7746*$Q$2/100/1000</f>
        <v>2.0350000000000001E-4</v>
      </c>
    </row>
    <row r="7747" spans="1:12">
      <c r="A7747" s="118">
        <v>45139</v>
      </c>
      <c r="B7747" t="s">
        <v>205</v>
      </c>
      <c r="C7747" t="s">
        <v>204</v>
      </c>
      <c r="D7747" t="s">
        <v>4181</v>
      </c>
      <c r="E7747" t="s">
        <v>11891</v>
      </c>
      <c r="F7747" s="119">
        <v>66205215</v>
      </c>
      <c r="G7747" t="s">
        <v>201</v>
      </c>
      <c r="H7747" t="s">
        <v>200</v>
      </c>
      <c r="I7747">
        <v>6781</v>
      </c>
      <c r="J7747" t="s">
        <v>199</v>
      </c>
      <c r="K7747" t="s">
        <v>198</v>
      </c>
      <c r="L7747">
        <f>I7747*$Q$4/10/1000</f>
        <v>1.1924057587200001</v>
      </c>
    </row>
    <row r="7748" spans="1:12">
      <c r="A7748" s="118">
        <v>45139</v>
      </c>
      <c r="B7748" t="s">
        <v>180</v>
      </c>
      <c r="C7748" t="s">
        <v>179</v>
      </c>
      <c r="D7748" t="s">
        <v>8440</v>
      </c>
      <c r="E7748" t="s">
        <v>11890</v>
      </c>
      <c r="F7748" s="119" t="s">
        <v>11889</v>
      </c>
      <c r="G7748" t="s">
        <v>8437</v>
      </c>
      <c r="H7748" t="s">
        <v>174</v>
      </c>
      <c r="I7748">
        <v>3154</v>
      </c>
      <c r="J7748" t="s">
        <v>173</v>
      </c>
      <c r="K7748" t="s">
        <v>172</v>
      </c>
      <c r="L7748">
        <f>I7748*$Q$3/(1000/0.1)</f>
        <v>1.0118031999999999E-2</v>
      </c>
    </row>
    <row r="7749" spans="1:12">
      <c r="A7749" s="118">
        <v>45139</v>
      </c>
      <c r="B7749" t="s">
        <v>180</v>
      </c>
      <c r="C7749" t="s">
        <v>179</v>
      </c>
      <c r="D7749" t="s">
        <v>3666</v>
      </c>
      <c r="E7749" t="s">
        <v>11888</v>
      </c>
      <c r="F7749" s="119" t="s">
        <v>11716</v>
      </c>
      <c r="G7749" t="s">
        <v>11715</v>
      </c>
      <c r="H7749" t="s">
        <v>174</v>
      </c>
      <c r="I7749">
        <v>3154</v>
      </c>
      <c r="J7749" t="s">
        <v>173</v>
      </c>
      <c r="K7749" t="s">
        <v>172</v>
      </c>
      <c r="L7749">
        <f>I7749*$Q$3/(1000/0.1)</f>
        <v>1.0118031999999999E-2</v>
      </c>
    </row>
    <row r="7750" spans="1:12">
      <c r="A7750" s="118">
        <v>45139</v>
      </c>
      <c r="B7750" t="s">
        <v>180</v>
      </c>
      <c r="C7750" t="s">
        <v>179</v>
      </c>
      <c r="D7750" t="s">
        <v>11887</v>
      </c>
      <c r="E7750" t="s">
        <v>11886</v>
      </c>
      <c r="F7750" s="119" t="s">
        <v>11885</v>
      </c>
      <c r="G7750" t="s">
        <v>11884</v>
      </c>
      <c r="H7750" t="s">
        <v>174</v>
      </c>
      <c r="I7750">
        <v>3154</v>
      </c>
      <c r="J7750" t="s">
        <v>173</v>
      </c>
      <c r="K7750" t="s">
        <v>172</v>
      </c>
      <c r="L7750">
        <f>I7750*$Q$3/(1000/0.1)</f>
        <v>1.0118031999999999E-2</v>
      </c>
    </row>
    <row r="7751" spans="1:12">
      <c r="A7751" s="118">
        <v>45017</v>
      </c>
      <c r="B7751" t="s">
        <v>11462</v>
      </c>
      <c r="C7751" t="s">
        <v>11461</v>
      </c>
      <c r="D7751" t="s">
        <v>11586</v>
      </c>
      <c r="E7751" t="s">
        <v>11883</v>
      </c>
      <c r="F7751" s="119" t="s">
        <v>11520</v>
      </c>
      <c r="G7751" t="s">
        <v>11601</v>
      </c>
      <c r="H7751" t="s">
        <v>11457</v>
      </c>
      <c r="I7751">
        <v>332</v>
      </c>
      <c r="J7751" t="s">
        <v>145</v>
      </c>
      <c r="K7751" t="s">
        <v>137</v>
      </c>
      <c r="L7751">
        <f>I7751*$Q$2/100/1000</f>
        <v>1.2283999999999999E-3</v>
      </c>
    </row>
    <row r="7752" spans="1:12">
      <c r="A7752" s="118">
        <v>45017</v>
      </c>
      <c r="B7752" t="s">
        <v>11462</v>
      </c>
      <c r="C7752" t="s">
        <v>11461</v>
      </c>
      <c r="D7752" t="s">
        <v>11586</v>
      </c>
      <c r="E7752" t="s">
        <v>11882</v>
      </c>
      <c r="F7752" s="119">
        <v>13206620</v>
      </c>
      <c r="G7752" t="s">
        <v>11487</v>
      </c>
      <c r="H7752" t="s">
        <v>11457</v>
      </c>
      <c r="I7752">
        <v>332</v>
      </c>
      <c r="J7752" t="s">
        <v>145</v>
      </c>
      <c r="K7752" t="s">
        <v>137</v>
      </c>
      <c r="L7752">
        <f>I7752*$Q$2/100/1000</f>
        <v>1.2283999999999999E-3</v>
      </c>
    </row>
    <row r="7753" spans="1:12">
      <c r="A7753" s="118">
        <v>45017</v>
      </c>
      <c r="B7753" t="s">
        <v>11462</v>
      </c>
      <c r="C7753" t="s">
        <v>11461</v>
      </c>
      <c r="D7753" t="s">
        <v>11832</v>
      </c>
      <c r="E7753" t="s">
        <v>11881</v>
      </c>
      <c r="F7753" s="119">
        <v>13200984</v>
      </c>
      <c r="G7753" t="s">
        <v>11877</v>
      </c>
      <c r="H7753" t="s">
        <v>11457</v>
      </c>
      <c r="I7753">
        <v>332</v>
      </c>
      <c r="J7753" t="s">
        <v>145</v>
      </c>
      <c r="K7753" t="s">
        <v>137</v>
      </c>
      <c r="L7753">
        <f>I7753*$Q$2/100/1000</f>
        <v>1.2283999999999999E-3</v>
      </c>
    </row>
    <row r="7754" spans="1:12">
      <c r="A7754" s="118">
        <v>45017</v>
      </c>
      <c r="B7754" t="s">
        <v>11462</v>
      </c>
      <c r="C7754" t="s">
        <v>11461</v>
      </c>
      <c r="D7754" t="s">
        <v>11586</v>
      </c>
      <c r="E7754" t="s">
        <v>11880</v>
      </c>
      <c r="F7754" s="119" t="s">
        <v>11625</v>
      </c>
      <c r="G7754" t="s">
        <v>11624</v>
      </c>
      <c r="H7754" t="s">
        <v>11457</v>
      </c>
      <c r="I7754">
        <v>332</v>
      </c>
      <c r="J7754" t="s">
        <v>145</v>
      </c>
      <c r="K7754" t="s">
        <v>137</v>
      </c>
      <c r="L7754">
        <f>I7754*$Q$2/100/1000</f>
        <v>1.2283999999999999E-3</v>
      </c>
    </row>
    <row r="7755" spans="1:12">
      <c r="A7755" s="118">
        <v>45017</v>
      </c>
      <c r="B7755" t="s">
        <v>11462</v>
      </c>
      <c r="C7755" t="s">
        <v>11461</v>
      </c>
      <c r="D7755" t="s">
        <v>11586</v>
      </c>
      <c r="E7755" t="s">
        <v>11879</v>
      </c>
      <c r="F7755" s="119" t="s">
        <v>11565</v>
      </c>
      <c r="G7755" t="s">
        <v>11564</v>
      </c>
      <c r="H7755" t="s">
        <v>11457</v>
      </c>
      <c r="I7755">
        <v>332</v>
      </c>
      <c r="J7755" t="s">
        <v>145</v>
      </c>
      <c r="K7755" t="s">
        <v>137</v>
      </c>
      <c r="L7755">
        <f>I7755*$Q$2/100/1000</f>
        <v>1.2283999999999999E-3</v>
      </c>
    </row>
    <row r="7756" spans="1:12">
      <c r="A7756" s="118">
        <v>45017</v>
      </c>
      <c r="B7756" t="s">
        <v>11462</v>
      </c>
      <c r="C7756" t="s">
        <v>11461</v>
      </c>
      <c r="D7756" t="s">
        <v>11832</v>
      </c>
      <c r="E7756" t="s">
        <v>11878</v>
      </c>
      <c r="F7756" s="119">
        <v>13200984</v>
      </c>
      <c r="G7756" t="s">
        <v>11877</v>
      </c>
      <c r="H7756" t="s">
        <v>11457</v>
      </c>
      <c r="I7756">
        <v>332</v>
      </c>
      <c r="J7756" t="s">
        <v>145</v>
      </c>
      <c r="K7756" t="s">
        <v>137</v>
      </c>
      <c r="L7756">
        <f>I7756*$Q$2/100/1000</f>
        <v>1.2283999999999999E-3</v>
      </c>
    </row>
    <row r="7757" spans="1:12">
      <c r="A7757" s="118">
        <v>45017</v>
      </c>
      <c r="B7757" t="s">
        <v>11462</v>
      </c>
      <c r="C7757" t="s">
        <v>11461</v>
      </c>
      <c r="D7757" t="s">
        <v>11876</v>
      </c>
      <c r="E7757" t="s">
        <v>11875</v>
      </c>
      <c r="F7757" s="119">
        <v>101026761</v>
      </c>
      <c r="G7757" t="s">
        <v>11874</v>
      </c>
      <c r="H7757" t="s">
        <v>11457</v>
      </c>
      <c r="I7757">
        <v>332</v>
      </c>
      <c r="J7757" t="s">
        <v>145</v>
      </c>
      <c r="K7757" t="s">
        <v>137</v>
      </c>
      <c r="L7757">
        <f>I7757*$Q$2/100/1000</f>
        <v>1.2283999999999999E-3</v>
      </c>
    </row>
    <row r="7758" spans="1:12">
      <c r="A7758" s="118">
        <v>45017</v>
      </c>
      <c r="B7758" t="s">
        <v>11462</v>
      </c>
      <c r="C7758" t="s">
        <v>11461</v>
      </c>
      <c r="D7758" t="s">
        <v>11862</v>
      </c>
      <c r="E7758" t="s">
        <v>11873</v>
      </c>
      <c r="F7758" s="119">
        <v>101049731</v>
      </c>
      <c r="G7758" t="s">
        <v>11500</v>
      </c>
      <c r="H7758" t="s">
        <v>11457</v>
      </c>
      <c r="I7758">
        <v>332</v>
      </c>
      <c r="J7758" t="s">
        <v>145</v>
      </c>
      <c r="K7758" t="s">
        <v>137</v>
      </c>
      <c r="L7758">
        <f>I7758*$Q$2/100/1000</f>
        <v>1.2283999999999999E-3</v>
      </c>
    </row>
    <row r="7759" spans="1:12">
      <c r="A7759" s="118">
        <v>45017</v>
      </c>
      <c r="B7759" t="s">
        <v>11462</v>
      </c>
      <c r="C7759" t="s">
        <v>11461</v>
      </c>
      <c r="D7759" t="s">
        <v>11862</v>
      </c>
      <c r="E7759" t="s">
        <v>11872</v>
      </c>
      <c r="F7759" s="119">
        <v>101049732</v>
      </c>
      <c r="G7759" t="s">
        <v>11493</v>
      </c>
      <c r="H7759" t="s">
        <v>11457</v>
      </c>
      <c r="I7759">
        <v>332</v>
      </c>
      <c r="J7759" t="s">
        <v>145</v>
      </c>
      <c r="K7759" t="s">
        <v>137</v>
      </c>
      <c r="L7759">
        <f>I7759*$Q$2/100/1000</f>
        <v>1.2283999999999999E-3</v>
      </c>
    </row>
    <row r="7760" spans="1:12">
      <c r="A7760" s="118">
        <v>45017</v>
      </c>
      <c r="B7760" t="s">
        <v>11462</v>
      </c>
      <c r="C7760" t="s">
        <v>11461</v>
      </c>
      <c r="D7760" t="s">
        <v>11860</v>
      </c>
      <c r="E7760" t="s">
        <v>11871</v>
      </c>
      <c r="F7760" s="119" t="s">
        <v>11526</v>
      </c>
      <c r="G7760" t="s">
        <v>11843</v>
      </c>
      <c r="H7760" t="s">
        <v>11457</v>
      </c>
      <c r="I7760">
        <v>332</v>
      </c>
      <c r="J7760" t="s">
        <v>145</v>
      </c>
      <c r="K7760" t="s">
        <v>137</v>
      </c>
      <c r="L7760">
        <f>I7760*$Q$2/100/1000</f>
        <v>1.2283999999999999E-3</v>
      </c>
    </row>
    <row r="7761" spans="1:12">
      <c r="A7761" s="118">
        <v>45017</v>
      </c>
      <c r="B7761" t="s">
        <v>11462</v>
      </c>
      <c r="C7761" t="s">
        <v>11461</v>
      </c>
      <c r="D7761" t="s">
        <v>11860</v>
      </c>
      <c r="E7761" t="s">
        <v>11870</v>
      </c>
      <c r="F7761" s="119" t="s">
        <v>11483</v>
      </c>
      <c r="G7761" t="s">
        <v>11482</v>
      </c>
      <c r="H7761" t="s">
        <v>11457</v>
      </c>
      <c r="I7761">
        <v>332</v>
      </c>
      <c r="J7761" t="s">
        <v>145</v>
      </c>
      <c r="K7761" t="s">
        <v>137</v>
      </c>
      <c r="L7761">
        <f>I7761*$Q$2/100/1000</f>
        <v>1.2283999999999999E-3</v>
      </c>
    </row>
    <row r="7762" spans="1:12">
      <c r="A7762" s="118">
        <v>45017</v>
      </c>
      <c r="B7762" t="s">
        <v>11462</v>
      </c>
      <c r="C7762" t="s">
        <v>11461</v>
      </c>
      <c r="D7762" t="s">
        <v>11862</v>
      </c>
      <c r="E7762" t="s">
        <v>11869</v>
      </c>
      <c r="F7762" s="119">
        <v>13202262</v>
      </c>
      <c r="G7762" t="s">
        <v>11531</v>
      </c>
      <c r="H7762" t="s">
        <v>11457</v>
      </c>
      <c r="I7762">
        <v>332</v>
      </c>
      <c r="J7762" t="s">
        <v>145</v>
      </c>
      <c r="K7762" t="s">
        <v>137</v>
      </c>
      <c r="L7762">
        <f>I7762*$Q$2/100/1000</f>
        <v>1.2283999999999999E-3</v>
      </c>
    </row>
    <row r="7763" spans="1:12">
      <c r="A7763" s="118">
        <v>45017</v>
      </c>
      <c r="B7763" t="s">
        <v>11462</v>
      </c>
      <c r="C7763" t="s">
        <v>11461</v>
      </c>
      <c r="D7763" t="s">
        <v>11860</v>
      </c>
      <c r="E7763" t="s">
        <v>11868</v>
      </c>
      <c r="F7763" s="119" t="s">
        <v>11565</v>
      </c>
      <c r="G7763" t="s">
        <v>11564</v>
      </c>
      <c r="H7763" t="s">
        <v>11457</v>
      </c>
      <c r="I7763">
        <v>332</v>
      </c>
      <c r="J7763" t="s">
        <v>145</v>
      </c>
      <c r="K7763" t="s">
        <v>137</v>
      </c>
      <c r="L7763">
        <f>I7763*$Q$2/100/1000</f>
        <v>1.2283999999999999E-3</v>
      </c>
    </row>
    <row r="7764" spans="1:12">
      <c r="A7764" s="118">
        <v>45017</v>
      </c>
      <c r="B7764" t="s">
        <v>11462</v>
      </c>
      <c r="C7764" t="s">
        <v>11461</v>
      </c>
      <c r="D7764" t="s">
        <v>11862</v>
      </c>
      <c r="E7764" t="s">
        <v>11867</v>
      </c>
      <c r="F7764" s="119">
        <v>13200984</v>
      </c>
      <c r="G7764" t="s">
        <v>11743</v>
      </c>
      <c r="H7764" t="s">
        <v>11457</v>
      </c>
      <c r="I7764">
        <v>332</v>
      </c>
      <c r="J7764" t="s">
        <v>145</v>
      </c>
      <c r="K7764" t="s">
        <v>137</v>
      </c>
      <c r="L7764">
        <f>I7764*$Q$2/100/1000</f>
        <v>1.2283999999999999E-3</v>
      </c>
    </row>
    <row r="7765" spans="1:12">
      <c r="A7765" s="118">
        <v>45017</v>
      </c>
      <c r="B7765" t="s">
        <v>11462</v>
      </c>
      <c r="C7765" t="s">
        <v>11461</v>
      </c>
      <c r="D7765" t="s">
        <v>11862</v>
      </c>
      <c r="E7765" t="s">
        <v>11866</v>
      </c>
      <c r="F7765" s="119">
        <v>101007680</v>
      </c>
      <c r="G7765" t="s">
        <v>11497</v>
      </c>
      <c r="H7765" t="s">
        <v>11457</v>
      </c>
      <c r="I7765">
        <v>332</v>
      </c>
      <c r="J7765" t="s">
        <v>145</v>
      </c>
      <c r="K7765" t="s">
        <v>137</v>
      </c>
      <c r="L7765">
        <f>I7765*$Q$2/100/1000</f>
        <v>1.2283999999999999E-3</v>
      </c>
    </row>
    <row r="7766" spans="1:12">
      <c r="A7766" s="118">
        <v>45017</v>
      </c>
      <c r="B7766" t="s">
        <v>11462</v>
      </c>
      <c r="C7766" t="s">
        <v>11461</v>
      </c>
      <c r="D7766" t="s">
        <v>11865</v>
      </c>
      <c r="E7766" t="s">
        <v>11864</v>
      </c>
      <c r="F7766" s="119">
        <v>101037955</v>
      </c>
      <c r="G7766" t="s">
        <v>11470</v>
      </c>
      <c r="H7766" t="s">
        <v>11457</v>
      </c>
      <c r="I7766">
        <v>332</v>
      </c>
      <c r="J7766" t="s">
        <v>145</v>
      </c>
      <c r="K7766" t="s">
        <v>137</v>
      </c>
      <c r="L7766">
        <f>I7766*$Q$2/100/1000</f>
        <v>1.2283999999999999E-3</v>
      </c>
    </row>
    <row r="7767" spans="1:12">
      <c r="A7767" s="118">
        <v>45017</v>
      </c>
      <c r="B7767" t="s">
        <v>11462</v>
      </c>
      <c r="C7767" t="s">
        <v>11461</v>
      </c>
      <c r="D7767" t="s">
        <v>11806</v>
      </c>
      <c r="E7767" t="s">
        <v>11863</v>
      </c>
      <c r="F7767" s="119">
        <v>101037955</v>
      </c>
      <c r="G7767" t="s">
        <v>11470</v>
      </c>
      <c r="H7767" t="s">
        <v>11457</v>
      </c>
      <c r="I7767">
        <v>332</v>
      </c>
      <c r="J7767" t="s">
        <v>145</v>
      </c>
      <c r="K7767" t="s">
        <v>137</v>
      </c>
      <c r="L7767">
        <f>I7767*$Q$2/100/1000</f>
        <v>1.2283999999999999E-3</v>
      </c>
    </row>
    <row r="7768" spans="1:12">
      <c r="A7768" s="118">
        <v>45017</v>
      </c>
      <c r="B7768" t="s">
        <v>11462</v>
      </c>
      <c r="C7768" t="s">
        <v>11461</v>
      </c>
      <c r="D7768" t="s">
        <v>11862</v>
      </c>
      <c r="E7768" t="s">
        <v>11861</v>
      </c>
      <c r="F7768" s="119">
        <v>101037955</v>
      </c>
      <c r="G7768" t="s">
        <v>11470</v>
      </c>
      <c r="H7768" t="s">
        <v>11457</v>
      </c>
      <c r="I7768">
        <v>332</v>
      </c>
      <c r="J7768" t="s">
        <v>145</v>
      </c>
      <c r="K7768" t="s">
        <v>137</v>
      </c>
      <c r="L7768">
        <f>I7768*$Q$2/100/1000</f>
        <v>1.2283999999999999E-3</v>
      </c>
    </row>
    <row r="7769" spans="1:12">
      <c r="A7769" s="118">
        <v>45017</v>
      </c>
      <c r="B7769" t="s">
        <v>11462</v>
      </c>
      <c r="C7769" t="s">
        <v>11461</v>
      </c>
      <c r="D7769" t="s">
        <v>11860</v>
      </c>
      <c r="E7769" t="s">
        <v>11859</v>
      </c>
      <c r="F7769" s="119" t="s">
        <v>11625</v>
      </c>
      <c r="G7769" t="s">
        <v>11624</v>
      </c>
      <c r="H7769" t="s">
        <v>11457</v>
      </c>
      <c r="I7769">
        <v>332</v>
      </c>
      <c r="J7769" t="s">
        <v>145</v>
      </c>
      <c r="K7769" t="s">
        <v>137</v>
      </c>
      <c r="L7769">
        <f>I7769*$Q$2/100/1000</f>
        <v>1.2283999999999999E-3</v>
      </c>
    </row>
    <row r="7770" spans="1:12">
      <c r="A7770" s="118">
        <v>45047</v>
      </c>
      <c r="B7770" t="s">
        <v>11462</v>
      </c>
      <c r="C7770" t="s">
        <v>11461</v>
      </c>
      <c r="D7770" t="s">
        <v>11858</v>
      </c>
      <c r="E7770" t="s">
        <v>11857</v>
      </c>
      <c r="F7770" t="s">
        <v>11483</v>
      </c>
      <c r="G7770" t="s">
        <v>11482</v>
      </c>
      <c r="H7770" t="s">
        <v>11457</v>
      </c>
      <c r="I7770">
        <v>332</v>
      </c>
      <c r="J7770" t="s">
        <v>145</v>
      </c>
      <c r="K7770" t="s">
        <v>137</v>
      </c>
      <c r="L7770">
        <f>I7770*$Q$2/100/1000</f>
        <v>1.2283999999999999E-3</v>
      </c>
    </row>
    <row r="7771" spans="1:12">
      <c r="A7771" s="118">
        <v>45047</v>
      </c>
      <c r="B7771" t="s">
        <v>11462</v>
      </c>
      <c r="C7771" t="s">
        <v>11461</v>
      </c>
      <c r="D7771" t="s">
        <v>11856</v>
      </c>
      <c r="E7771" t="s">
        <v>11855</v>
      </c>
      <c r="F7771" t="s">
        <v>11483</v>
      </c>
      <c r="G7771" t="s">
        <v>11482</v>
      </c>
      <c r="H7771" t="s">
        <v>11457</v>
      </c>
      <c r="I7771">
        <v>332</v>
      </c>
      <c r="J7771" t="s">
        <v>145</v>
      </c>
      <c r="K7771" t="s">
        <v>137</v>
      </c>
      <c r="L7771">
        <f>I7771*$Q$2/100/1000</f>
        <v>1.2283999999999999E-3</v>
      </c>
    </row>
    <row r="7772" spans="1:12">
      <c r="A7772" s="118">
        <v>45047</v>
      </c>
      <c r="B7772" t="s">
        <v>11462</v>
      </c>
      <c r="C7772" t="s">
        <v>11461</v>
      </c>
      <c r="D7772" t="s">
        <v>11854</v>
      </c>
      <c r="E7772" t="s">
        <v>11853</v>
      </c>
      <c r="F7772" t="s">
        <v>11520</v>
      </c>
      <c r="G7772" t="s">
        <v>11601</v>
      </c>
      <c r="H7772" t="s">
        <v>11457</v>
      </c>
      <c r="I7772">
        <v>332</v>
      </c>
      <c r="J7772" t="s">
        <v>145</v>
      </c>
      <c r="K7772" t="s">
        <v>137</v>
      </c>
      <c r="L7772">
        <f>I7772*$Q$2/100/1000</f>
        <v>1.2283999999999999E-3</v>
      </c>
    </row>
    <row r="7773" spans="1:12">
      <c r="A7773" s="118">
        <v>45047</v>
      </c>
      <c r="B7773" t="s">
        <v>11462</v>
      </c>
      <c r="C7773" t="s">
        <v>11461</v>
      </c>
      <c r="D7773" t="s">
        <v>11806</v>
      </c>
      <c r="E7773" t="s">
        <v>11852</v>
      </c>
      <c r="F7773">
        <v>13206620</v>
      </c>
      <c r="G7773" t="s">
        <v>11487</v>
      </c>
      <c r="H7773" t="s">
        <v>11457</v>
      </c>
      <c r="I7773">
        <v>332</v>
      </c>
      <c r="J7773" t="s">
        <v>145</v>
      </c>
      <c r="K7773" t="s">
        <v>137</v>
      </c>
      <c r="L7773">
        <f>I7773*$Q$2/100/1000</f>
        <v>1.2283999999999999E-3</v>
      </c>
    </row>
    <row r="7774" spans="1:12">
      <c r="A7774" s="118">
        <v>45047</v>
      </c>
      <c r="B7774" t="s">
        <v>11462</v>
      </c>
      <c r="C7774" t="s">
        <v>11461</v>
      </c>
      <c r="D7774" t="s">
        <v>11800</v>
      </c>
      <c r="E7774" t="s">
        <v>11851</v>
      </c>
      <c r="F7774" t="s">
        <v>11483</v>
      </c>
      <c r="G7774" t="s">
        <v>11482</v>
      </c>
      <c r="H7774" t="s">
        <v>11457</v>
      </c>
      <c r="I7774">
        <v>332</v>
      </c>
      <c r="J7774" t="s">
        <v>145</v>
      </c>
      <c r="K7774" t="s">
        <v>137</v>
      </c>
      <c r="L7774">
        <f>I7774*$Q$2/100/1000</f>
        <v>1.2283999999999999E-3</v>
      </c>
    </row>
    <row r="7775" spans="1:12">
      <c r="A7775" s="118">
        <v>45047</v>
      </c>
      <c r="B7775" t="s">
        <v>11462</v>
      </c>
      <c r="C7775" t="s">
        <v>11461</v>
      </c>
      <c r="D7775" t="s">
        <v>11495</v>
      </c>
      <c r="E7775" t="s">
        <v>11850</v>
      </c>
      <c r="F7775">
        <v>101049731</v>
      </c>
      <c r="G7775" t="s">
        <v>11500</v>
      </c>
      <c r="H7775" t="s">
        <v>11457</v>
      </c>
      <c r="I7775">
        <v>332</v>
      </c>
      <c r="J7775" t="s">
        <v>145</v>
      </c>
      <c r="K7775" t="s">
        <v>137</v>
      </c>
      <c r="L7775">
        <f>I7775*$Q$2/100/1000</f>
        <v>1.2283999999999999E-3</v>
      </c>
    </row>
    <row r="7776" spans="1:12">
      <c r="A7776" s="118">
        <v>45047</v>
      </c>
      <c r="B7776" t="s">
        <v>11462</v>
      </c>
      <c r="C7776" t="s">
        <v>11461</v>
      </c>
      <c r="D7776" t="s">
        <v>11803</v>
      </c>
      <c r="E7776" t="s">
        <v>11849</v>
      </c>
      <c r="F7776">
        <v>101049731</v>
      </c>
      <c r="G7776" t="s">
        <v>11500</v>
      </c>
      <c r="H7776" t="s">
        <v>11457</v>
      </c>
      <c r="I7776">
        <v>332</v>
      </c>
      <c r="J7776" t="s">
        <v>145</v>
      </c>
      <c r="K7776" t="s">
        <v>137</v>
      </c>
      <c r="L7776">
        <f>I7776*$Q$2/100/1000</f>
        <v>1.2283999999999999E-3</v>
      </c>
    </row>
    <row r="7777" spans="1:12">
      <c r="A7777" s="118">
        <v>45047</v>
      </c>
      <c r="B7777" t="s">
        <v>11462</v>
      </c>
      <c r="C7777" t="s">
        <v>11461</v>
      </c>
      <c r="D7777" t="s">
        <v>11729</v>
      </c>
      <c r="E7777" t="s">
        <v>11848</v>
      </c>
      <c r="F7777">
        <v>101049731</v>
      </c>
      <c r="G7777" t="s">
        <v>11500</v>
      </c>
      <c r="H7777" t="s">
        <v>11457</v>
      </c>
      <c r="I7777">
        <v>332</v>
      </c>
      <c r="J7777" t="s">
        <v>145</v>
      </c>
      <c r="K7777" t="s">
        <v>137</v>
      </c>
      <c r="L7777">
        <f>I7777*$Q$2/100/1000</f>
        <v>1.2283999999999999E-3</v>
      </c>
    </row>
    <row r="7778" spans="1:12">
      <c r="A7778" s="118">
        <v>45139</v>
      </c>
      <c r="B7778" t="s">
        <v>205</v>
      </c>
      <c r="C7778" t="s">
        <v>204</v>
      </c>
      <c r="D7778" t="s">
        <v>4181</v>
      </c>
      <c r="E7778" t="s">
        <v>11847</v>
      </c>
      <c r="F7778" s="119">
        <v>66205215</v>
      </c>
      <c r="G7778" t="s">
        <v>201</v>
      </c>
      <c r="H7778" t="s">
        <v>200</v>
      </c>
      <c r="I7778">
        <v>6781</v>
      </c>
      <c r="J7778" t="s">
        <v>199</v>
      </c>
      <c r="K7778" t="s">
        <v>198</v>
      </c>
      <c r="L7778">
        <f>I7778*$Q$4/10/1000</f>
        <v>1.1924057587200001</v>
      </c>
    </row>
    <row r="7779" spans="1:12">
      <c r="A7779" s="118">
        <v>45139</v>
      </c>
      <c r="B7779" t="s">
        <v>205</v>
      </c>
      <c r="C7779" t="s">
        <v>204</v>
      </c>
      <c r="D7779" t="s">
        <v>4181</v>
      </c>
      <c r="E7779" t="s">
        <v>11846</v>
      </c>
      <c r="F7779" s="119">
        <v>66205215</v>
      </c>
      <c r="G7779" t="s">
        <v>201</v>
      </c>
      <c r="H7779" t="s">
        <v>200</v>
      </c>
      <c r="I7779">
        <v>6781</v>
      </c>
      <c r="J7779" t="s">
        <v>199</v>
      </c>
      <c r="K7779" t="s">
        <v>198</v>
      </c>
      <c r="L7779">
        <f>I7779*$Q$4/10/1000</f>
        <v>1.1924057587200001</v>
      </c>
    </row>
    <row r="7780" spans="1:12">
      <c r="A7780" s="118">
        <v>45047</v>
      </c>
      <c r="B7780" t="s">
        <v>11462</v>
      </c>
      <c r="C7780" t="s">
        <v>11461</v>
      </c>
      <c r="D7780" t="s">
        <v>11586</v>
      </c>
      <c r="E7780" t="s">
        <v>11845</v>
      </c>
      <c r="F7780" t="s">
        <v>11526</v>
      </c>
      <c r="G7780" t="s">
        <v>11525</v>
      </c>
      <c r="H7780" t="s">
        <v>11457</v>
      </c>
      <c r="I7780">
        <v>332</v>
      </c>
      <c r="J7780" t="s">
        <v>145</v>
      </c>
      <c r="K7780" t="s">
        <v>137</v>
      </c>
      <c r="L7780">
        <f>I7780*$Q$2/100/1000</f>
        <v>1.2283999999999999E-3</v>
      </c>
    </row>
    <row r="7781" spans="1:12">
      <c r="A7781" s="118">
        <v>45047</v>
      </c>
      <c r="B7781" t="s">
        <v>11462</v>
      </c>
      <c r="C7781" t="s">
        <v>11461</v>
      </c>
      <c r="D7781" t="s">
        <v>11806</v>
      </c>
      <c r="E7781" t="s">
        <v>11844</v>
      </c>
      <c r="F7781" t="s">
        <v>11526</v>
      </c>
      <c r="G7781" t="s">
        <v>11843</v>
      </c>
      <c r="H7781" t="s">
        <v>11457</v>
      </c>
      <c r="I7781">
        <v>332</v>
      </c>
      <c r="J7781" t="s">
        <v>145</v>
      </c>
      <c r="K7781" t="s">
        <v>137</v>
      </c>
      <c r="L7781">
        <f>I7781*$Q$2/100/1000</f>
        <v>1.2283999999999999E-3</v>
      </c>
    </row>
    <row r="7782" spans="1:12">
      <c r="A7782" s="118">
        <v>45047</v>
      </c>
      <c r="B7782" t="s">
        <v>11462</v>
      </c>
      <c r="C7782" t="s">
        <v>11461</v>
      </c>
      <c r="D7782" t="s">
        <v>11832</v>
      </c>
      <c r="E7782" t="s">
        <v>11842</v>
      </c>
      <c r="F7782">
        <v>101045491</v>
      </c>
      <c r="G7782" t="s">
        <v>11841</v>
      </c>
      <c r="H7782" t="s">
        <v>11457</v>
      </c>
      <c r="I7782">
        <v>332</v>
      </c>
      <c r="J7782" t="s">
        <v>145</v>
      </c>
      <c r="K7782" t="s">
        <v>137</v>
      </c>
      <c r="L7782">
        <f>I7782*$Q$2/100/1000</f>
        <v>1.2283999999999999E-3</v>
      </c>
    </row>
    <row r="7783" spans="1:12">
      <c r="A7783" s="118">
        <v>45047</v>
      </c>
      <c r="B7783" t="s">
        <v>11462</v>
      </c>
      <c r="C7783" t="s">
        <v>11461</v>
      </c>
      <c r="D7783" t="s">
        <v>11693</v>
      </c>
      <c r="E7783" t="s">
        <v>11840</v>
      </c>
      <c r="F7783">
        <v>13200984</v>
      </c>
      <c r="G7783" t="s">
        <v>11467</v>
      </c>
      <c r="H7783" t="s">
        <v>11457</v>
      </c>
      <c r="I7783">
        <v>332</v>
      </c>
      <c r="J7783" t="s">
        <v>145</v>
      </c>
      <c r="K7783" t="s">
        <v>137</v>
      </c>
      <c r="L7783">
        <f>I7783*$Q$2/100/1000</f>
        <v>1.2283999999999999E-3</v>
      </c>
    </row>
    <row r="7784" spans="1:12">
      <c r="A7784" s="118">
        <v>45139</v>
      </c>
      <c r="B7784" t="s">
        <v>305</v>
      </c>
      <c r="C7784" t="s">
        <v>304</v>
      </c>
      <c r="D7784" t="s">
        <v>10219</v>
      </c>
      <c r="E7784" t="s">
        <v>11839</v>
      </c>
      <c r="F7784" s="119" t="s">
        <v>482</v>
      </c>
      <c r="G7784" t="s">
        <v>481</v>
      </c>
      <c r="H7784" t="s">
        <v>300</v>
      </c>
      <c r="I7784">
        <v>12.8</v>
      </c>
      <c r="J7784" t="s">
        <v>145</v>
      </c>
      <c r="K7784" t="s">
        <v>137</v>
      </c>
      <c r="L7784">
        <f>I7784*$Q$2/100/1000</f>
        <v>4.7360000000000001E-5</v>
      </c>
    </row>
    <row r="7785" spans="1:12">
      <c r="A7785" s="118">
        <v>45047</v>
      </c>
      <c r="B7785" t="s">
        <v>11462</v>
      </c>
      <c r="C7785" t="s">
        <v>11461</v>
      </c>
      <c r="D7785" t="s">
        <v>11803</v>
      </c>
      <c r="E7785" t="s">
        <v>11838</v>
      </c>
      <c r="F7785">
        <v>101037955</v>
      </c>
      <c r="G7785" t="s">
        <v>11470</v>
      </c>
      <c r="H7785" t="s">
        <v>11457</v>
      </c>
      <c r="I7785">
        <v>332</v>
      </c>
      <c r="J7785" t="s">
        <v>145</v>
      </c>
      <c r="K7785" t="s">
        <v>137</v>
      </c>
      <c r="L7785">
        <f>I7785*$Q$2/100/1000</f>
        <v>1.2283999999999999E-3</v>
      </c>
    </row>
    <row r="7786" spans="1:12">
      <c r="A7786" s="118">
        <v>45047</v>
      </c>
      <c r="B7786" t="s">
        <v>11462</v>
      </c>
      <c r="C7786" t="s">
        <v>11461</v>
      </c>
      <c r="D7786" t="s">
        <v>11832</v>
      </c>
      <c r="E7786" t="s">
        <v>11837</v>
      </c>
      <c r="F7786">
        <v>13202262</v>
      </c>
      <c r="G7786" t="s">
        <v>11531</v>
      </c>
      <c r="H7786" t="s">
        <v>11457</v>
      </c>
      <c r="I7786">
        <v>332</v>
      </c>
      <c r="J7786" t="s">
        <v>145</v>
      </c>
      <c r="K7786" t="s">
        <v>137</v>
      </c>
      <c r="L7786">
        <f>I7786*$Q$2/100/1000</f>
        <v>1.2283999999999999E-3</v>
      </c>
    </row>
    <row r="7787" spans="1:12">
      <c r="A7787" s="118">
        <v>45047</v>
      </c>
      <c r="B7787" t="s">
        <v>11462</v>
      </c>
      <c r="C7787" t="s">
        <v>11461</v>
      </c>
      <c r="D7787" t="s">
        <v>11836</v>
      </c>
      <c r="E7787" t="s">
        <v>11835</v>
      </c>
      <c r="F7787">
        <v>101045491</v>
      </c>
      <c r="G7787" t="s">
        <v>11834</v>
      </c>
      <c r="H7787" t="s">
        <v>11457</v>
      </c>
      <c r="I7787">
        <v>332</v>
      </c>
      <c r="J7787" t="s">
        <v>145</v>
      </c>
      <c r="K7787" t="s">
        <v>137</v>
      </c>
      <c r="L7787">
        <f>I7787*$Q$2/100/1000</f>
        <v>1.2283999999999999E-3</v>
      </c>
    </row>
    <row r="7788" spans="1:12">
      <c r="A7788" s="118">
        <v>45047</v>
      </c>
      <c r="B7788" t="s">
        <v>11462</v>
      </c>
      <c r="C7788" t="s">
        <v>11461</v>
      </c>
      <c r="D7788" t="s">
        <v>11832</v>
      </c>
      <c r="E7788" t="s">
        <v>11833</v>
      </c>
      <c r="F7788">
        <v>13211955</v>
      </c>
      <c r="G7788" t="s">
        <v>11661</v>
      </c>
      <c r="H7788" t="s">
        <v>11457</v>
      </c>
      <c r="I7788">
        <v>332</v>
      </c>
      <c r="J7788" t="s">
        <v>145</v>
      </c>
      <c r="K7788" t="s">
        <v>137</v>
      </c>
      <c r="L7788">
        <f>I7788*$Q$2/100/1000</f>
        <v>1.2283999999999999E-3</v>
      </c>
    </row>
    <row r="7789" spans="1:12">
      <c r="A7789" s="118">
        <v>45047</v>
      </c>
      <c r="B7789" t="s">
        <v>11462</v>
      </c>
      <c r="C7789" t="s">
        <v>11461</v>
      </c>
      <c r="D7789" t="s">
        <v>11832</v>
      </c>
      <c r="E7789" t="s">
        <v>11831</v>
      </c>
      <c r="F7789">
        <v>13206620</v>
      </c>
      <c r="G7789" t="s">
        <v>11487</v>
      </c>
      <c r="H7789" t="s">
        <v>11457</v>
      </c>
      <c r="I7789">
        <v>332</v>
      </c>
      <c r="J7789" t="s">
        <v>145</v>
      </c>
      <c r="K7789" t="s">
        <v>137</v>
      </c>
      <c r="L7789">
        <f>I7789*$Q$2/100/1000</f>
        <v>1.2283999999999999E-3</v>
      </c>
    </row>
    <row r="7790" spans="1:12">
      <c r="A7790" s="118">
        <v>45047</v>
      </c>
      <c r="B7790" t="s">
        <v>11462</v>
      </c>
      <c r="C7790" t="s">
        <v>11461</v>
      </c>
      <c r="D7790" t="s">
        <v>11800</v>
      </c>
      <c r="E7790" t="s">
        <v>11830</v>
      </c>
      <c r="F7790" t="s">
        <v>11483</v>
      </c>
      <c r="G7790" t="s">
        <v>11482</v>
      </c>
      <c r="H7790" t="s">
        <v>11457</v>
      </c>
      <c r="I7790">
        <v>332</v>
      </c>
      <c r="J7790" t="s">
        <v>145</v>
      </c>
      <c r="K7790" t="s">
        <v>137</v>
      </c>
      <c r="L7790">
        <f>I7790*$Q$2/100/1000</f>
        <v>1.2283999999999999E-3</v>
      </c>
    </row>
    <row r="7791" spans="1:12">
      <c r="A7791" s="118">
        <v>45047</v>
      </c>
      <c r="B7791" t="s">
        <v>11462</v>
      </c>
      <c r="C7791" t="s">
        <v>11461</v>
      </c>
      <c r="D7791" t="s">
        <v>11829</v>
      </c>
      <c r="E7791" t="s">
        <v>11828</v>
      </c>
      <c r="F7791" t="s">
        <v>11827</v>
      </c>
      <c r="G7791" t="s">
        <v>11826</v>
      </c>
      <c r="H7791" t="s">
        <v>11457</v>
      </c>
      <c r="I7791">
        <v>332</v>
      </c>
      <c r="J7791" t="s">
        <v>145</v>
      </c>
      <c r="K7791" t="s">
        <v>137</v>
      </c>
      <c r="L7791">
        <f>I7791*$Q$2/100/1000</f>
        <v>1.2283999999999999E-3</v>
      </c>
    </row>
    <row r="7792" spans="1:12">
      <c r="A7792" s="118">
        <v>45047</v>
      </c>
      <c r="B7792" t="s">
        <v>11462</v>
      </c>
      <c r="C7792" t="s">
        <v>11461</v>
      </c>
      <c r="D7792" t="s">
        <v>11761</v>
      </c>
      <c r="E7792" t="s">
        <v>11825</v>
      </c>
      <c r="F7792" t="s">
        <v>11565</v>
      </c>
      <c r="G7792" t="s">
        <v>11564</v>
      </c>
      <c r="H7792" t="s">
        <v>11457</v>
      </c>
      <c r="I7792">
        <v>332</v>
      </c>
      <c r="J7792" t="s">
        <v>145</v>
      </c>
      <c r="K7792" t="s">
        <v>137</v>
      </c>
      <c r="L7792">
        <f>I7792*$Q$2/100/1000</f>
        <v>1.2283999999999999E-3</v>
      </c>
    </row>
    <row r="7793" spans="1:12">
      <c r="A7793" s="118">
        <v>45047</v>
      </c>
      <c r="B7793" t="s">
        <v>11462</v>
      </c>
      <c r="C7793" t="s">
        <v>11461</v>
      </c>
      <c r="D7793" t="s">
        <v>11628</v>
      </c>
      <c r="E7793" t="s">
        <v>11824</v>
      </c>
      <c r="F7793" t="s">
        <v>11520</v>
      </c>
      <c r="G7793" t="s">
        <v>11591</v>
      </c>
      <c r="H7793" t="s">
        <v>11457</v>
      </c>
      <c r="I7793">
        <v>332</v>
      </c>
      <c r="J7793" t="s">
        <v>145</v>
      </c>
      <c r="K7793" t="s">
        <v>137</v>
      </c>
      <c r="L7793">
        <f>I7793*$Q$2/100/1000</f>
        <v>1.2283999999999999E-3</v>
      </c>
    </row>
    <row r="7794" spans="1:12">
      <c r="A7794" s="118">
        <v>45047</v>
      </c>
      <c r="B7794" t="s">
        <v>11462</v>
      </c>
      <c r="C7794" t="s">
        <v>11461</v>
      </c>
      <c r="D7794" t="s">
        <v>11752</v>
      </c>
      <c r="E7794" t="s">
        <v>11823</v>
      </c>
      <c r="F7794">
        <v>13206999</v>
      </c>
      <c r="G7794" t="s">
        <v>11822</v>
      </c>
      <c r="H7794" t="s">
        <v>11457</v>
      </c>
      <c r="I7794">
        <v>332</v>
      </c>
      <c r="J7794" t="s">
        <v>145</v>
      </c>
      <c r="K7794" t="s">
        <v>137</v>
      </c>
      <c r="L7794">
        <f>I7794*$Q$2/100/1000</f>
        <v>1.2283999999999999E-3</v>
      </c>
    </row>
    <row r="7795" spans="1:12">
      <c r="A7795" s="118">
        <v>45047</v>
      </c>
      <c r="B7795" t="s">
        <v>11462</v>
      </c>
      <c r="C7795" t="s">
        <v>11461</v>
      </c>
      <c r="D7795" t="s">
        <v>11761</v>
      </c>
      <c r="E7795" t="s">
        <v>11821</v>
      </c>
      <c r="F7795" t="s">
        <v>11625</v>
      </c>
      <c r="G7795" t="s">
        <v>11624</v>
      </c>
      <c r="H7795" t="s">
        <v>11457</v>
      </c>
      <c r="I7795">
        <v>332</v>
      </c>
      <c r="J7795" t="s">
        <v>145</v>
      </c>
      <c r="K7795" t="s">
        <v>137</v>
      </c>
      <c r="L7795">
        <f>I7795*$Q$2/100/1000</f>
        <v>1.2283999999999999E-3</v>
      </c>
    </row>
    <row r="7796" spans="1:12">
      <c r="A7796" s="118">
        <v>45047</v>
      </c>
      <c r="B7796" t="s">
        <v>11462</v>
      </c>
      <c r="C7796" t="s">
        <v>11461</v>
      </c>
      <c r="D7796" t="s">
        <v>11761</v>
      </c>
      <c r="E7796" t="s">
        <v>11820</v>
      </c>
      <c r="F7796" t="s">
        <v>11625</v>
      </c>
      <c r="G7796" t="s">
        <v>11624</v>
      </c>
      <c r="H7796" t="s">
        <v>11457</v>
      </c>
      <c r="I7796">
        <v>332</v>
      </c>
      <c r="J7796" t="s">
        <v>145</v>
      </c>
      <c r="K7796" t="s">
        <v>137</v>
      </c>
      <c r="L7796">
        <f>I7796*$Q$2/100/1000</f>
        <v>1.2283999999999999E-3</v>
      </c>
    </row>
    <row r="7797" spans="1:12">
      <c r="A7797" s="118">
        <v>45047</v>
      </c>
      <c r="B7797" t="s">
        <v>11462</v>
      </c>
      <c r="C7797" t="s">
        <v>11461</v>
      </c>
      <c r="D7797" t="s">
        <v>11806</v>
      </c>
      <c r="E7797" t="s">
        <v>11819</v>
      </c>
      <c r="F7797">
        <v>101041082</v>
      </c>
      <c r="G7797" t="s">
        <v>11818</v>
      </c>
      <c r="H7797" t="s">
        <v>11457</v>
      </c>
      <c r="I7797">
        <v>332</v>
      </c>
      <c r="J7797" t="s">
        <v>145</v>
      </c>
      <c r="K7797" t="s">
        <v>137</v>
      </c>
      <c r="L7797">
        <f>I7797*$Q$2/100/1000</f>
        <v>1.2283999999999999E-3</v>
      </c>
    </row>
    <row r="7798" spans="1:12">
      <c r="A7798" s="118">
        <v>45047</v>
      </c>
      <c r="B7798" t="s">
        <v>11462</v>
      </c>
      <c r="C7798" t="s">
        <v>11461</v>
      </c>
      <c r="D7798" t="s">
        <v>11761</v>
      </c>
      <c r="E7798" t="s">
        <v>11817</v>
      </c>
      <c r="F7798">
        <v>101007680</v>
      </c>
      <c r="G7798" t="s">
        <v>11464</v>
      </c>
      <c r="H7798" t="s">
        <v>11457</v>
      </c>
      <c r="I7798">
        <v>332</v>
      </c>
      <c r="J7798" t="s">
        <v>145</v>
      </c>
      <c r="K7798" t="s">
        <v>137</v>
      </c>
      <c r="L7798">
        <f>I7798*$Q$2/100/1000</f>
        <v>1.2283999999999999E-3</v>
      </c>
    </row>
    <row r="7799" spans="1:12">
      <c r="A7799" s="118">
        <v>45139</v>
      </c>
      <c r="B7799" t="s">
        <v>205</v>
      </c>
      <c r="C7799" t="s">
        <v>204</v>
      </c>
      <c r="D7799" t="s">
        <v>532</v>
      </c>
      <c r="E7799" t="s">
        <v>11816</v>
      </c>
      <c r="F7799" s="119">
        <v>101026186</v>
      </c>
      <c r="G7799" t="s">
        <v>530</v>
      </c>
      <c r="H7799" t="s">
        <v>200</v>
      </c>
      <c r="I7799">
        <v>6781</v>
      </c>
      <c r="J7799" t="s">
        <v>199</v>
      </c>
      <c r="K7799" t="s">
        <v>198</v>
      </c>
      <c r="L7799">
        <f>I7799*$Q$4/10/1000</f>
        <v>1.1924057587200001</v>
      </c>
    </row>
    <row r="7800" spans="1:12">
      <c r="A7800" s="118">
        <v>45139</v>
      </c>
      <c r="B7800" t="s">
        <v>205</v>
      </c>
      <c r="C7800" t="s">
        <v>204</v>
      </c>
      <c r="D7800" t="s">
        <v>532</v>
      </c>
      <c r="E7800" t="s">
        <v>11815</v>
      </c>
      <c r="F7800" s="119">
        <v>101026186</v>
      </c>
      <c r="G7800" t="s">
        <v>530</v>
      </c>
      <c r="H7800" t="s">
        <v>200</v>
      </c>
      <c r="I7800">
        <v>6781</v>
      </c>
      <c r="J7800" t="s">
        <v>199</v>
      </c>
      <c r="K7800" t="s">
        <v>198</v>
      </c>
      <c r="L7800">
        <f>I7800*$Q$4/10/1000</f>
        <v>1.1924057587200001</v>
      </c>
    </row>
    <row r="7801" spans="1:12">
      <c r="A7801" s="118">
        <v>45139</v>
      </c>
      <c r="B7801" t="s">
        <v>205</v>
      </c>
      <c r="C7801" t="s">
        <v>204</v>
      </c>
      <c r="D7801" t="s">
        <v>4181</v>
      </c>
      <c r="E7801" t="s">
        <v>11814</v>
      </c>
      <c r="F7801" s="119">
        <v>66205215</v>
      </c>
      <c r="G7801" t="s">
        <v>201</v>
      </c>
      <c r="H7801" t="s">
        <v>200</v>
      </c>
      <c r="I7801">
        <v>6781</v>
      </c>
      <c r="J7801" t="s">
        <v>199</v>
      </c>
      <c r="K7801" t="s">
        <v>198</v>
      </c>
      <c r="L7801">
        <f>I7801*$Q$4/10/1000</f>
        <v>1.1924057587200001</v>
      </c>
    </row>
    <row r="7802" spans="1:12">
      <c r="A7802" s="118">
        <v>45078</v>
      </c>
      <c r="B7802" t="s">
        <v>11462</v>
      </c>
      <c r="C7802" t="s">
        <v>11461</v>
      </c>
      <c r="D7802" t="s">
        <v>11803</v>
      </c>
      <c r="E7802" t="s">
        <v>11813</v>
      </c>
      <c r="F7802">
        <v>13202262</v>
      </c>
      <c r="G7802" t="s">
        <v>11531</v>
      </c>
      <c r="H7802" t="s">
        <v>11457</v>
      </c>
      <c r="I7802">
        <v>332</v>
      </c>
      <c r="J7802" t="s">
        <v>145</v>
      </c>
      <c r="K7802" t="s">
        <v>137</v>
      </c>
      <c r="L7802">
        <f>I7802*$Q$2/100/1000</f>
        <v>1.2283999999999999E-3</v>
      </c>
    </row>
    <row r="7803" spans="1:12">
      <c r="A7803" s="118">
        <v>45139</v>
      </c>
      <c r="B7803" t="s">
        <v>205</v>
      </c>
      <c r="C7803" t="s">
        <v>204</v>
      </c>
      <c r="D7803" t="s">
        <v>532</v>
      </c>
      <c r="E7803" t="s">
        <v>11812</v>
      </c>
      <c r="F7803" s="119" t="s">
        <v>1899</v>
      </c>
      <c r="G7803" t="s">
        <v>1898</v>
      </c>
      <c r="H7803" t="s">
        <v>200</v>
      </c>
      <c r="I7803">
        <v>6781</v>
      </c>
      <c r="J7803" t="s">
        <v>199</v>
      </c>
      <c r="K7803" t="s">
        <v>198</v>
      </c>
      <c r="L7803">
        <f>I7803*$Q$4/10/1000</f>
        <v>1.1924057587200001</v>
      </c>
    </row>
    <row r="7804" spans="1:12">
      <c r="A7804" s="118">
        <v>45139</v>
      </c>
      <c r="B7804" t="s">
        <v>856</v>
      </c>
      <c r="C7804" t="s">
        <v>855</v>
      </c>
      <c r="D7804" t="s">
        <v>5913</v>
      </c>
      <c r="E7804" t="s">
        <v>11811</v>
      </c>
      <c r="F7804" s="119">
        <v>101014516</v>
      </c>
      <c r="G7804" t="s">
        <v>4471</v>
      </c>
      <c r="H7804" s="123" t="s">
        <v>851</v>
      </c>
      <c r="I7804">
        <v>5214</v>
      </c>
      <c r="J7804" t="s">
        <v>173</v>
      </c>
      <c r="K7804" t="s">
        <v>172</v>
      </c>
      <c r="L7804">
        <f>I7804*$Q$3*2.5/1000</f>
        <v>0.4181628</v>
      </c>
    </row>
    <row r="7805" spans="1:12">
      <c r="A7805" s="118">
        <v>45078</v>
      </c>
      <c r="B7805" t="s">
        <v>11462</v>
      </c>
      <c r="C7805" t="s">
        <v>11461</v>
      </c>
      <c r="D7805" t="s">
        <v>11810</v>
      </c>
      <c r="E7805" t="s">
        <v>11809</v>
      </c>
      <c r="F7805">
        <v>101049731</v>
      </c>
      <c r="G7805" t="s">
        <v>11500</v>
      </c>
      <c r="H7805" t="s">
        <v>11457</v>
      </c>
      <c r="I7805">
        <v>332</v>
      </c>
      <c r="J7805" t="s">
        <v>145</v>
      </c>
      <c r="K7805" t="s">
        <v>137</v>
      </c>
      <c r="L7805">
        <f>I7805*$Q$2/100/1000</f>
        <v>1.2283999999999999E-3</v>
      </c>
    </row>
    <row r="7806" spans="1:12">
      <c r="A7806" s="118">
        <v>45139</v>
      </c>
      <c r="B7806" t="s">
        <v>205</v>
      </c>
      <c r="C7806" t="s">
        <v>204</v>
      </c>
      <c r="D7806" t="s">
        <v>4181</v>
      </c>
      <c r="E7806" t="s">
        <v>11808</v>
      </c>
      <c r="F7806" s="119">
        <v>66205215</v>
      </c>
      <c r="G7806" t="s">
        <v>201</v>
      </c>
      <c r="H7806" t="s">
        <v>200</v>
      </c>
      <c r="I7806">
        <v>6781</v>
      </c>
      <c r="J7806" t="s">
        <v>199</v>
      </c>
      <c r="K7806" t="s">
        <v>198</v>
      </c>
      <c r="L7806">
        <f>I7806*$Q$4/10/1000</f>
        <v>1.1924057587200001</v>
      </c>
    </row>
    <row r="7807" spans="1:12">
      <c r="A7807" s="118">
        <v>45078</v>
      </c>
      <c r="B7807" t="s">
        <v>11462</v>
      </c>
      <c r="C7807" t="s">
        <v>11461</v>
      </c>
      <c r="D7807" t="s">
        <v>11803</v>
      </c>
      <c r="E7807" t="s">
        <v>11807</v>
      </c>
      <c r="F7807">
        <v>13200984</v>
      </c>
      <c r="G7807" t="s">
        <v>11743</v>
      </c>
      <c r="H7807" t="s">
        <v>11457</v>
      </c>
      <c r="I7807">
        <v>332</v>
      </c>
      <c r="J7807" t="s">
        <v>145</v>
      </c>
      <c r="K7807" t="s">
        <v>137</v>
      </c>
      <c r="L7807">
        <f>I7807*$Q$2/100/1000</f>
        <v>1.2283999999999999E-3</v>
      </c>
    </row>
    <row r="7808" spans="1:12">
      <c r="A7808" s="118">
        <v>45078</v>
      </c>
      <c r="B7808" t="s">
        <v>11462</v>
      </c>
      <c r="C7808" t="s">
        <v>11461</v>
      </c>
      <c r="D7808" t="s">
        <v>11806</v>
      </c>
      <c r="E7808" t="s">
        <v>11805</v>
      </c>
      <c r="F7808" t="s">
        <v>11520</v>
      </c>
      <c r="G7808" t="s">
        <v>11601</v>
      </c>
      <c r="H7808" t="s">
        <v>11457</v>
      </c>
      <c r="I7808">
        <v>332</v>
      </c>
      <c r="J7808" t="s">
        <v>145</v>
      </c>
      <c r="K7808" t="s">
        <v>137</v>
      </c>
      <c r="L7808">
        <f>I7808*$Q$2/100/1000</f>
        <v>1.2283999999999999E-3</v>
      </c>
    </row>
    <row r="7809" spans="1:12">
      <c r="A7809" s="118">
        <v>45078</v>
      </c>
      <c r="B7809" t="s">
        <v>11462</v>
      </c>
      <c r="C7809" t="s">
        <v>11461</v>
      </c>
      <c r="D7809" t="s">
        <v>11761</v>
      </c>
      <c r="E7809" t="s">
        <v>11804</v>
      </c>
      <c r="F7809" t="s">
        <v>11565</v>
      </c>
      <c r="G7809" t="s">
        <v>11564</v>
      </c>
      <c r="H7809" t="s">
        <v>11457</v>
      </c>
      <c r="I7809">
        <v>332</v>
      </c>
      <c r="J7809" t="s">
        <v>145</v>
      </c>
      <c r="K7809" t="s">
        <v>137</v>
      </c>
      <c r="L7809">
        <f>I7809*$Q$2/100/1000</f>
        <v>1.2283999999999999E-3</v>
      </c>
    </row>
    <row r="7810" spans="1:12">
      <c r="A7810" s="118">
        <v>45078</v>
      </c>
      <c r="B7810" t="s">
        <v>11462</v>
      </c>
      <c r="C7810" t="s">
        <v>11461</v>
      </c>
      <c r="D7810" t="s">
        <v>11803</v>
      </c>
      <c r="E7810" t="s">
        <v>11802</v>
      </c>
      <c r="F7810">
        <v>101007680</v>
      </c>
      <c r="G7810" t="s">
        <v>11497</v>
      </c>
      <c r="H7810" t="s">
        <v>11457</v>
      </c>
      <c r="I7810">
        <v>332</v>
      </c>
      <c r="J7810" t="s">
        <v>145</v>
      </c>
      <c r="K7810" t="s">
        <v>137</v>
      </c>
      <c r="L7810">
        <f>I7810*$Q$2/100/1000</f>
        <v>1.2283999999999999E-3</v>
      </c>
    </row>
    <row r="7811" spans="1:12">
      <c r="A7811" s="118">
        <v>45139</v>
      </c>
      <c r="B7811" t="s">
        <v>205</v>
      </c>
      <c r="C7811" t="s">
        <v>204</v>
      </c>
      <c r="D7811" t="s">
        <v>532</v>
      </c>
      <c r="E7811" t="s">
        <v>11801</v>
      </c>
      <c r="F7811" s="119">
        <v>101026186</v>
      </c>
      <c r="G7811" t="s">
        <v>530</v>
      </c>
      <c r="H7811" t="s">
        <v>200</v>
      </c>
      <c r="I7811">
        <v>6781</v>
      </c>
      <c r="J7811" t="s">
        <v>199</v>
      </c>
      <c r="K7811" t="s">
        <v>198</v>
      </c>
      <c r="L7811">
        <f>I7811*$Q$4/10/1000</f>
        <v>1.1924057587200001</v>
      </c>
    </row>
    <row r="7812" spans="1:12">
      <c r="A7812" s="118">
        <v>45078</v>
      </c>
      <c r="B7812" t="s">
        <v>11462</v>
      </c>
      <c r="C7812" t="s">
        <v>11461</v>
      </c>
      <c r="D7812" t="s">
        <v>11800</v>
      </c>
      <c r="E7812" t="s">
        <v>11799</v>
      </c>
      <c r="F7812" t="s">
        <v>11483</v>
      </c>
      <c r="G7812" t="s">
        <v>11482</v>
      </c>
      <c r="H7812" t="s">
        <v>11457</v>
      </c>
      <c r="I7812">
        <v>332</v>
      </c>
      <c r="J7812" t="s">
        <v>145</v>
      </c>
      <c r="K7812" t="s">
        <v>137</v>
      </c>
      <c r="L7812">
        <f>I7812*$Q$2/100/1000</f>
        <v>1.2283999999999999E-3</v>
      </c>
    </row>
    <row r="7813" spans="1:12">
      <c r="A7813" s="118">
        <v>45078</v>
      </c>
      <c r="B7813" t="s">
        <v>11462</v>
      </c>
      <c r="C7813" t="s">
        <v>11461</v>
      </c>
      <c r="D7813" t="s">
        <v>11761</v>
      </c>
      <c r="E7813" t="s">
        <v>11798</v>
      </c>
      <c r="F7813" t="s">
        <v>11625</v>
      </c>
      <c r="G7813" t="s">
        <v>11624</v>
      </c>
      <c r="H7813" t="s">
        <v>11457</v>
      </c>
      <c r="I7813">
        <v>332</v>
      </c>
      <c r="J7813" t="s">
        <v>145</v>
      </c>
      <c r="K7813" t="s">
        <v>137</v>
      </c>
      <c r="L7813">
        <f>I7813*$Q$2/100/1000</f>
        <v>1.2283999999999999E-3</v>
      </c>
    </row>
    <row r="7814" spans="1:12">
      <c r="A7814" s="118">
        <v>45139</v>
      </c>
      <c r="B7814" t="s">
        <v>205</v>
      </c>
      <c r="C7814" t="s">
        <v>204</v>
      </c>
      <c r="D7814" t="s">
        <v>532</v>
      </c>
      <c r="E7814" t="s">
        <v>11797</v>
      </c>
      <c r="F7814" s="119" t="s">
        <v>1899</v>
      </c>
      <c r="G7814" t="s">
        <v>1898</v>
      </c>
      <c r="H7814" t="s">
        <v>200</v>
      </c>
      <c r="I7814">
        <v>6781</v>
      </c>
      <c r="J7814" t="s">
        <v>199</v>
      </c>
      <c r="K7814" t="s">
        <v>198</v>
      </c>
      <c r="L7814">
        <f>I7814*$Q$4/10/1000</f>
        <v>1.1924057587200001</v>
      </c>
    </row>
    <row r="7815" spans="1:12">
      <c r="A7815" s="118">
        <v>45078</v>
      </c>
      <c r="B7815" t="s">
        <v>11462</v>
      </c>
      <c r="C7815" t="s">
        <v>11461</v>
      </c>
      <c r="D7815" t="s">
        <v>11761</v>
      </c>
      <c r="E7815" t="s">
        <v>11796</v>
      </c>
      <c r="F7815">
        <v>101037955</v>
      </c>
      <c r="G7815" t="s">
        <v>11470</v>
      </c>
      <c r="H7815" t="s">
        <v>11457</v>
      </c>
      <c r="I7815">
        <v>332</v>
      </c>
      <c r="J7815" t="s">
        <v>145</v>
      </c>
      <c r="K7815" t="s">
        <v>137</v>
      </c>
      <c r="L7815">
        <f>I7815*$Q$2/100/1000</f>
        <v>1.2283999999999999E-3</v>
      </c>
    </row>
    <row r="7816" spans="1:12">
      <c r="A7816" s="118">
        <v>45078</v>
      </c>
      <c r="B7816" t="s">
        <v>11462</v>
      </c>
      <c r="C7816" t="s">
        <v>11461</v>
      </c>
      <c r="D7816" t="s">
        <v>11767</v>
      </c>
      <c r="E7816" t="s">
        <v>11795</v>
      </c>
      <c r="F7816">
        <v>101044669</v>
      </c>
      <c r="G7816" t="s">
        <v>11794</v>
      </c>
      <c r="H7816" t="s">
        <v>11457</v>
      </c>
      <c r="I7816">
        <v>332</v>
      </c>
      <c r="J7816" t="s">
        <v>145</v>
      </c>
      <c r="K7816" t="s">
        <v>137</v>
      </c>
      <c r="L7816">
        <f>I7816*$Q$2/100/1000</f>
        <v>1.2283999999999999E-3</v>
      </c>
    </row>
    <row r="7817" spans="1:12">
      <c r="A7817" s="118">
        <v>45078</v>
      </c>
      <c r="B7817" t="s">
        <v>11462</v>
      </c>
      <c r="C7817" t="s">
        <v>11461</v>
      </c>
      <c r="D7817" t="s">
        <v>11761</v>
      </c>
      <c r="E7817" t="s">
        <v>11793</v>
      </c>
      <c r="F7817">
        <v>101037955</v>
      </c>
      <c r="G7817" t="s">
        <v>11470</v>
      </c>
      <c r="H7817" t="s">
        <v>11457</v>
      </c>
      <c r="I7817">
        <v>332</v>
      </c>
      <c r="J7817" t="s">
        <v>145</v>
      </c>
      <c r="K7817" t="s">
        <v>137</v>
      </c>
      <c r="L7817">
        <f>I7817*$Q$2/100/1000</f>
        <v>1.2283999999999999E-3</v>
      </c>
    </row>
    <row r="7818" spans="1:12">
      <c r="A7818" s="118">
        <v>45078</v>
      </c>
      <c r="B7818" t="s">
        <v>11462</v>
      </c>
      <c r="C7818" t="s">
        <v>11461</v>
      </c>
      <c r="D7818" t="s">
        <v>11792</v>
      </c>
      <c r="E7818" t="s">
        <v>11791</v>
      </c>
      <c r="F7818" t="s">
        <v>11774</v>
      </c>
      <c r="G7818" t="s">
        <v>11773</v>
      </c>
      <c r="H7818" t="s">
        <v>11457</v>
      </c>
      <c r="I7818">
        <v>332</v>
      </c>
      <c r="J7818" t="s">
        <v>145</v>
      </c>
      <c r="K7818" t="s">
        <v>137</v>
      </c>
      <c r="L7818">
        <f>I7818*$Q$2/100/1000</f>
        <v>1.2283999999999999E-3</v>
      </c>
    </row>
    <row r="7819" spans="1:12">
      <c r="A7819" s="118">
        <v>45078</v>
      </c>
      <c r="B7819" t="s">
        <v>11462</v>
      </c>
      <c r="C7819" t="s">
        <v>11461</v>
      </c>
      <c r="D7819" t="s">
        <v>11790</v>
      </c>
      <c r="E7819" t="s">
        <v>11789</v>
      </c>
      <c r="F7819" t="s">
        <v>11788</v>
      </c>
      <c r="G7819" t="s">
        <v>11787</v>
      </c>
      <c r="H7819" t="s">
        <v>11457</v>
      </c>
      <c r="I7819">
        <v>332</v>
      </c>
      <c r="J7819" t="s">
        <v>145</v>
      </c>
      <c r="K7819" t="s">
        <v>137</v>
      </c>
      <c r="L7819">
        <f>I7819*$Q$2/100/1000</f>
        <v>1.2283999999999999E-3</v>
      </c>
    </row>
    <row r="7820" spans="1:12">
      <c r="A7820" s="118">
        <v>45139</v>
      </c>
      <c r="B7820" t="s">
        <v>205</v>
      </c>
      <c r="C7820" t="s">
        <v>204</v>
      </c>
      <c r="D7820" t="s">
        <v>532</v>
      </c>
      <c r="E7820" t="s">
        <v>11786</v>
      </c>
      <c r="F7820" s="119">
        <v>101026186</v>
      </c>
      <c r="G7820" t="s">
        <v>530</v>
      </c>
      <c r="H7820" t="s">
        <v>200</v>
      </c>
      <c r="I7820">
        <v>6781</v>
      </c>
      <c r="J7820" t="s">
        <v>199</v>
      </c>
      <c r="K7820" t="s">
        <v>198</v>
      </c>
      <c r="L7820">
        <f>I7820*$Q$4/10/1000</f>
        <v>1.1924057587200001</v>
      </c>
    </row>
    <row r="7821" spans="1:12">
      <c r="A7821" s="118">
        <v>45139</v>
      </c>
      <c r="B7821" t="s">
        <v>5342</v>
      </c>
      <c r="C7821" t="s">
        <v>5341</v>
      </c>
      <c r="D7821" t="s">
        <v>11785</v>
      </c>
      <c r="E7821" t="s">
        <v>11784</v>
      </c>
      <c r="F7821" s="119" t="s">
        <v>2481</v>
      </c>
      <c r="G7821" t="s">
        <v>2480</v>
      </c>
      <c r="H7821" t="s">
        <v>5336</v>
      </c>
      <c r="I7821">
        <v>49.6</v>
      </c>
      <c r="J7821" t="s">
        <v>223</v>
      </c>
      <c r="K7821" t="s">
        <v>137</v>
      </c>
      <c r="L7821">
        <f>I7821*$Q$5/1000</f>
        <v>5.0430800000000005E-2</v>
      </c>
    </row>
    <row r="7822" spans="1:12">
      <c r="A7822" s="118">
        <v>45139</v>
      </c>
      <c r="B7822" t="s">
        <v>723</v>
      </c>
      <c r="C7822" t="s">
        <v>722</v>
      </c>
      <c r="D7822" t="s">
        <v>11783</v>
      </c>
      <c r="E7822" t="s">
        <v>11782</v>
      </c>
      <c r="F7822" s="119" t="s">
        <v>11781</v>
      </c>
      <c r="G7822" t="s">
        <v>11780</v>
      </c>
      <c r="H7822" t="s">
        <v>718</v>
      </c>
      <c r="I7822">
        <v>302</v>
      </c>
      <c r="J7822" t="s">
        <v>145</v>
      </c>
      <c r="K7822" t="s">
        <v>717</v>
      </c>
      <c r="L7822">
        <f>I7822*$Q$2/100/1000</f>
        <v>1.1173999999999999E-3</v>
      </c>
    </row>
    <row r="7823" spans="1:12">
      <c r="A7823" s="118">
        <v>45078</v>
      </c>
      <c r="B7823" t="s">
        <v>11462</v>
      </c>
      <c r="C7823" t="s">
        <v>11461</v>
      </c>
      <c r="D7823" t="s">
        <v>11776</v>
      </c>
      <c r="E7823" t="s">
        <v>11779</v>
      </c>
      <c r="F7823" t="s">
        <v>11526</v>
      </c>
      <c r="G7823" t="s">
        <v>11525</v>
      </c>
      <c r="H7823" t="s">
        <v>11457</v>
      </c>
      <c r="I7823">
        <v>332</v>
      </c>
      <c r="J7823" t="s">
        <v>145</v>
      </c>
      <c r="K7823" t="s">
        <v>137</v>
      </c>
      <c r="L7823">
        <f>I7823*$Q$2/100/1000</f>
        <v>1.2283999999999999E-3</v>
      </c>
    </row>
    <row r="7824" spans="1:12">
      <c r="A7824" s="118">
        <v>45078</v>
      </c>
      <c r="B7824" t="s">
        <v>11462</v>
      </c>
      <c r="C7824" t="s">
        <v>11461</v>
      </c>
      <c r="D7824" t="s">
        <v>11761</v>
      </c>
      <c r="E7824" t="s">
        <v>11778</v>
      </c>
      <c r="F7824" t="s">
        <v>11565</v>
      </c>
      <c r="G7824" t="s">
        <v>11564</v>
      </c>
      <c r="H7824" t="s">
        <v>11457</v>
      </c>
      <c r="I7824">
        <v>332</v>
      </c>
      <c r="J7824" t="s">
        <v>145</v>
      </c>
      <c r="K7824" t="s">
        <v>137</v>
      </c>
      <c r="L7824">
        <f>I7824*$Q$2/100/1000</f>
        <v>1.2283999999999999E-3</v>
      </c>
    </row>
    <row r="7825" spans="1:12">
      <c r="A7825" s="118">
        <v>45078</v>
      </c>
      <c r="B7825" t="s">
        <v>11462</v>
      </c>
      <c r="C7825" t="s">
        <v>11461</v>
      </c>
      <c r="D7825" t="s">
        <v>11693</v>
      </c>
      <c r="E7825" t="s">
        <v>11777</v>
      </c>
      <c r="F7825">
        <v>13200984</v>
      </c>
      <c r="G7825" t="s">
        <v>11467</v>
      </c>
      <c r="H7825" t="s">
        <v>11457</v>
      </c>
      <c r="I7825">
        <v>332</v>
      </c>
      <c r="J7825" t="s">
        <v>145</v>
      </c>
      <c r="K7825" t="s">
        <v>137</v>
      </c>
      <c r="L7825">
        <f>I7825*$Q$2/100/1000</f>
        <v>1.2283999999999999E-3</v>
      </c>
    </row>
    <row r="7826" spans="1:12">
      <c r="A7826" s="118">
        <v>45078</v>
      </c>
      <c r="B7826" t="s">
        <v>11462</v>
      </c>
      <c r="C7826" t="s">
        <v>11461</v>
      </c>
      <c r="D7826" t="s">
        <v>11776</v>
      </c>
      <c r="E7826" t="s">
        <v>11775</v>
      </c>
      <c r="F7826" t="s">
        <v>11774</v>
      </c>
      <c r="G7826" t="s">
        <v>11773</v>
      </c>
      <c r="H7826" t="s">
        <v>11457</v>
      </c>
      <c r="I7826">
        <v>332</v>
      </c>
      <c r="J7826" t="s">
        <v>145</v>
      </c>
      <c r="K7826" t="s">
        <v>137</v>
      </c>
      <c r="L7826">
        <f>I7826*$Q$2/100/1000</f>
        <v>1.2283999999999999E-3</v>
      </c>
    </row>
    <row r="7827" spans="1:12">
      <c r="A7827" s="118">
        <v>45139</v>
      </c>
      <c r="B7827" t="s">
        <v>261</v>
      </c>
      <c r="C7827" t="s">
        <v>260</v>
      </c>
      <c r="D7827" t="s">
        <v>11772</v>
      </c>
      <c r="E7827" t="s">
        <v>11771</v>
      </c>
      <c r="F7827" s="119">
        <v>21257524</v>
      </c>
      <c r="G7827" t="s">
        <v>5103</v>
      </c>
      <c r="H7827" t="s">
        <v>139</v>
      </c>
      <c r="I7827">
        <v>55</v>
      </c>
      <c r="J7827" t="s">
        <v>145</v>
      </c>
      <c r="K7827" t="s">
        <v>137</v>
      </c>
      <c r="L7827">
        <f>I7827*$Q$2/100/1000</f>
        <v>2.0350000000000001E-4</v>
      </c>
    </row>
    <row r="7828" spans="1:12">
      <c r="A7828" s="118">
        <v>45078</v>
      </c>
      <c r="B7828" t="s">
        <v>11462</v>
      </c>
      <c r="C7828" t="s">
        <v>11461</v>
      </c>
      <c r="D7828" t="s">
        <v>11770</v>
      </c>
      <c r="E7828" t="s">
        <v>11769</v>
      </c>
      <c r="F7828">
        <v>1</v>
      </c>
      <c r="G7828" t="s">
        <v>667</v>
      </c>
      <c r="H7828" t="s">
        <v>11457</v>
      </c>
      <c r="I7828">
        <v>332</v>
      </c>
      <c r="J7828" t="s">
        <v>145</v>
      </c>
      <c r="K7828" t="s">
        <v>137</v>
      </c>
      <c r="L7828">
        <f>I7828*$Q$2/100/1000</f>
        <v>1.2283999999999999E-3</v>
      </c>
    </row>
    <row r="7829" spans="1:12">
      <c r="A7829" s="118">
        <v>45139</v>
      </c>
      <c r="B7829" t="s">
        <v>261</v>
      </c>
      <c r="C7829" t="s">
        <v>260</v>
      </c>
      <c r="D7829" t="s">
        <v>11764</v>
      </c>
      <c r="E7829" t="s">
        <v>11768</v>
      </c>
      <c r="F7829" s="119">
        <v>34208933</v>
      </c>
      <c r="G7829" t="s">
        <v>9474</v>
      </c>
      <c r="H7829" t="s">
        <v>139</v>
      </c>
      <c r="I7829">
        <v>55</v>
      </c>
      <c r="J7829" t="s">
        <v>145</v>
      </c>
      <c r="K7829" t="s">
        <v>137</v>
      </c>
      <c r="L7829">
        <f>I7829*$Q$2/100/1000</f>
        <v>2.0350000000000001E-4</v>
      </c>
    </row>
    <row r="7830" spans="1:12">
      <c r="A7830" s="118">
        <v>45078</v>
      </c>
      <c r="B7830" t="s">
        <v>11462</v>
      </c>
      <c r="C7830" t="s">
        <v>11461</v>
      </c>
      <c r="D7830" t="s">
        <v>11767</v>
      </c>
      <c r="E7830" t="s">
        <v>11766</v>
      </c>
      <c r="F7830">
        <v>101013995</v>
      </c>
      <c r="G7830" t="s">
        <v>11765</v>
      </c>
      <c r="H7830" t="s">
        <v>11457</v>
      </c>
      <c r="I7830">
        <v>332</v>
      </c>
      <c r="J7830" t="s">
        <v>145</v>
      </c>
      <c r="K7830" t="s">
        <v>137</v>
      </c>
      <c r="L7830">
        <f>I7830*$Q$2/100/1000</f>
        <v>1.2283999999999999E-3</v>
      </c>
    </row>
    <row r="7831" spans="1:12">
      <c r="A7831" s="118">
        <v>45139</v>
      </c>
      <c r="B7831" t="s">
        <v>261</v>
      </c>
      <c r="C7831" t="s">
        <v>260</v>
      </c>
      <c r="D7831" t="s">
        <v>11764</v>
      </c>
      <c r="E7831" t="s">
        <v>11763</v>
      </c>
      <c r="F7831" s="119">
        <v>101024844</v>
      </c>
      <c r="G7831" t="s">
        <v>11762</v>
      </c>
      <c r="H7831" t="s">
        <v>139</v>
      </c>
      <c r="I7831">
        <v>55</v>
      </c>
      <c r="J7831" t="s">
        <v>145</v>
      </c>
      <c r="K7831" t="s">
        <v>137</v>
      </c>
      <c r="L7831">
        <f>I7831*$Q$2/100/1000</f>
        <v>2.0350000000000001E-4</v>
      </c>
    </row>
    <row r="7832" spans="1:12">
      <c r="A7832" s="118">
        <v>45078</v>
      </c>
      <c r="B7832" t="s">
        <v>11462</v>
      </c>
      <c r="C7832" t="s">
        <v>11461</v>
      </c>
      <c r="D7832" t="s">
        <v>11761</v>
      </c>
      <c r="E7832" t="s">
        <v>11760</v>
      </c>
      <c r="F7832" t="s">
        <v>11625</v>
      </c>
      <c r="G7832" t="s">
        <v>11624</v>
      </c>
      <c r="H7832" t="s">
        <v>11457</v>
      </c>
      <c r="I7832">
        <v>332</v>
      </c>
      <c r="J7832" t="s">
        <v>145</v>
      </c>
      <c r="K7832" t="s">
        <v>137</v>
      </c>
      <c r="L7832">
        <f>I7832*$Q$2/100/1000</f>
        <v>1.2283999999999999E-3</v>
      </c>
    </row>
    <row r="7833" spans="1:12">
      <c r="A7833" s="118">
        <v>45078</v>
      </c>
      <c r="B7833" t="s">
        <v>11462</v>
      </c>
      <c r="C7833" t="s">
        <v>11461</v>
      </c>
      <c r="D7833" t="s">
        <v>11759</v>
      </c>
      <c r="E7833" t="s">
        <v>11758</v>
      </c>
      <c r="F7833" t="s">
        <v>11520</v>
      </c>
      <c r="G7833" t="s">
        <v>11601</v>
      </c>
      <c r="H7833" t="s">
        <v>11457</v>
      </c>
      <c r="I7833">
        <v>332</v>
      </c>
      <c r="J7833" t="s">
        <v>145</v>
      </c>
      <c r="K7833" t="s">
        <v>137</v>
      </c>
      <c r="L7833">
        <f>I7833*$Q$2/100/1000</f>
        <v>1.2283999999999999E-3</v>
      </c>
    </row>
    <row r="7834" spans="1:12">
      <c r="A7834" s="118">
        <v>45078</v>
      </c>
      <c r="B7834" t="s">
        <v>11462</v>
      </c>
      <c r="C7834" t="s">
        <v>11461</v>
      </c>
      <c r="D7834" t="s">
        <v>11677</v>
      </c>
      <c r="E7834" t="s">
        <v>11757</v>
      </c>
      <c r="F7834" t="s">
        <v>11526</v>
      </c>
      <c r="G7834" t="s">
        <v>11525</v>
      </c>
      <c r="H7834" t="s">
        <v>11457</v>
      </c>
      <c r="I7834">
        <v>332</v>
      </c>
      <c r="J7834" t="s">
        <v>145</v>
      </c>
      <c r="K7834" t="s">
        <v>137</v>
      </c>
      <c r="L7834">
        <f>I7834*$Q$2/100/1000</f>
        <v>1.2283999999999999E-3</v>
      </c>
    </row>
    <row r="7835" spans="1:12">
      <c r="A7835" s="118">
        <v>45078</v>
      </c>
      <c r="B7835" t="s">
        <v>11462</v>
      </c>
      <c r="C7835" t="s">
        <v>11461</v>
      </c>
      <c r="D7835" t="s">
        <v>11756</v>
      </c>
      <c r="E7835" t="s">
        <v>11755</v>
      </c>
      <c r="F7835" t="s">
        <v>11526</v>
      </c>
      <c r="G7835" t="s">
        <v>11525</v>
      </c>
      <c r="H7835" t="s">
        <v>11457</v>
      </c>
      <c r="I7835">
        <v>332</v>
      </c>
      <c r="J7835" t="s">
        <v>145</v>
      </c>
      <c r="K7835" t="s">
        <v>137</v>
      </c>
      <c r="L7835">
        <f>I7835*$Q$2/100/1000</f>
        <v>1.2283999999999999E-3</v>
      </c>
    </row>
    <row r="7836" spans="1:12">
      <c r="A7836" s="118">
        <v>45078</v>
      </c>
      <c r="B7836" t="s">
        <v>11462</v>
      </c>
      <c r="C7836" t="s">
        <v>11461</v>
      </c>
      <c r="D7836" t="s">
        <v>11754</v>
      </c>
      <c r="E7836" t="s">
        <v>11753</v>
      </c>
      <c r="F7836" t="s">
        <v>11526</v>
      </c>
      <c r="G7836" t="s">
        <v>11525</v>
      </c>
      <c r="H7836" t="s">
        <v>11457</v>
      </c>
      <c r="I7836">
        <v>332</v>
      </c>
      <c r="J7836" t="s">
        <v>145</v>
      </c>
      <c r="K7836" t="s">
        <v>137</v>
      </c>
      <c r="L7836">
        <f>I7836*$Q$2/100/1000</f>
        <v>1.2283999999999999E-3</v>
      </c>
    </row>
    <row r="7837" spans="1:12">
      <c r="A7837" s="118">
        <v>45078</v>
      </c>
      <c r="B7837" t="s">
        <v>11462</v>
      </c>
      <c r="C7837" t="s">
        <v>11461</v>
      </c>
      <c r="D7837" t="s">
        <v>11752</v>
      </c>
      <c r="E7837" t="s">
        <v>11751</v>
      </c>
      <c r="F7837">
        <v>101049990</v>
      </c>
      <c r="G7837" t="s">
        <v>11750</v>
      </c>
      <c r="H7837" t="s">
        <v>11457</v>
      </c>
      <c r="I7837">
        <v>332</v>
      </c>
      <c r="J7837" t="s">
        <v>145</v>
      </c>
      <c r="K7837" t="s">
        <v>137</v>
      </c>
      <c r="L7837">
        <f>I7837*$Q$2/100/1000</f>
        <v>1.2283999999999999E-3</v>
      </c>
    </row>
    <row r="7838" spans="1:12">
      <c r="A7838" s="118">
        <v>45078</v>
      </c>
      <c r="B7838" t="s">
        <v>11462</v>
      </c>
      <c r="C7838" t="s">
        <v>11461</v>
      </c>
      <c r="D7838" t="s">
        <v>11749</v>
      </c>
      <c r="E7838" t="s">
        <v>11748</v>
      </c>
      <c r="F7838" t="s">
        <v>11747</v>
      </c>
      <c r="G7838" t="s">
        <v>11746</v>
      </c>
      <c r="H7838" t="s">
        <v>11457</v>
      </c>
      <c r="I7838">
        <v>332</v>
      </c>
      <c r="J7838" t="s">
        <v>145</v>
      </c>
      <c r="K7838" t="s">
        <v>137</v>
      </c>
      <c r="L7838">
        <f>I7838*$Q$2/100/1000</f>
        <v>1.2283999999999999E-3</v>
      </c>
    </row>
    <row r="7839" spans="1:12">
      <c r="A7839" s="118">
        <v>45078</v>
      </c>
      <c r="B7839" t="s">
        <v>11462</v>
      </c>
      <c r="C7839" t="s">
        <v>11461</v>
      </c>
      <c r="D7839" t="s">
        <v>11677</v>
      </c>
      <c r="E7839" t="s">
        <v>11745</v>
      </c>
      <c r="F7839" t="s">
        <v>11565</v>
      </c>
      <c r="G7839" t="s">
        <v>11564</v>
      </c>
      <c r="H7839" t="s">
        <v>11457</v>
      </c>
      <c r="I7839">
        <v>332</v>
      </c>
      <c r="J7839" t="s">
        <v>145</v>
      </c>
      <c r="K7839" t="s">
        <v>137</v>
      </c>
      <c r="L7839">
        <f>I7839*$Q$2/100/1000</f>
        <v>1.2283999999999999E-3</v>
      </c>
    </row>
    <row r="7840" spans="1:12">
      <c r="A7840" s="118">
        <v>45078</v>
      </c>
      <c r="B7840" t="s">
        <v>11462</v>
      </c>
      <c r="C7840" t="s">
        <v>11461</v>
      </c>
      <c r="D7840" t="s">
        <v>11729</v>
      </c>
      <c r="E7840" t="s">
        <v>11744</v>
      </c>
      <c r="F7840">
        <v>13200984</v>
      </c>
      <c r="G7840" t="s">
        <v>11743</v>
      </c>
      <c r="H7840" t="s">
        <v>11457</v>
      </c>
      <c r="I7840">
        <v>332</v>
      </c>
      <c r="J7840" t="s">
        <v>145</v>
      </c>
      <c r="K7840" t="s">
        <v>137</v>
      </c>
      <c r="L7840">
        <f>I7840*$Q$2/100/1000</f>
        <v>1.2283999999999999E-3</v>
      </c>
    </row>
    <row r="7841" spans="1:12">
      <c r="A7841" s="118">
        <v>45078</v>
      </c>
      <c r="B7841" t="s">
        <v>11462</v>
      </c>
      <c r="C7841" t="s">
        <v>11461</v>
      </c>
      <c r="D7841" t="s">
        <v>11729</v>
      </c>
      <c r="E7841" t="s">
        <v>11742</v>
      </c>
      <c r="F7841">
        <v>13202262</v>
      </c>
      <c r="G7841" t="s">
        <v>11531</v>
      </c>
      <c r="H7841" t="s">
        <v>11457</v>
      </c>
      <c r="I7841">
        <v>332</v>
      </c>
      <c r="J7841" t="s">
        <v>145</v>
      </c>
      <c r="K7841" t="s">
        <v>137</v>
      </c>
      <c r="L7841">
        <f>I7841*$Q$2/100/1000</f>
        <v>1.2283999999999999E-3</v>
      </c>
    </row>
    <row r="7842" spans="1:12">
      <c r="A7842" s="118">
        <v>45078</v>
      </c>
      <c r="B7842" t="s">
        <v>11462</v>
      </c>
      <c r="C7842" t="s">
        <v>11461</v>
      </c>
      <c r="D7842" t="s">
        <v>11741</v>
      </c>
      <c r="E7842" t="s">
        <v>11740</v>
      </c>
      <c r="F7842">
        <v>101047040</v>
      </c>
      <c r="G7842" t="s">
        <v>11739</v>
      </c>
      <c r="H7842" t="s">
        <v>11457</v>
      </c>
      <c r="I7842">
        <v>332</v>
      </c>
      <c r="J7842" t="s">
        <v>145</v>
      </c>
      <c r="K7842" t="s">
        <v>137</v>
      </c>
      <c r="L7842">
        <f>I7842*$Q$2/100/1000</f>
        <v>1.2283999999999999E-3</v>
      </c>
    </row>
    <row r="7843" spans="1:12">
      <c r="A7843" s="118">
        <v>45108</v>
      </c>
      <c r="B7843" t="s">
        <v>11462</v>
      </c>
      <c r="C7843" t="s">
        <v>11461</v>
      </c>
      <c r="D7843" t="s">
        <v>11732</v>
      </c>
      <c r="E7843" t="s">
        <v>11738</v>
      </c>
      <c r="F7843" t="s">
        <v>11483</v>
      </c>
      <c r="G7843" t="s">
        <v>11482</v>
      </c>
      <c r="H7843" t="s">
        <v>11457</v>
      </c>
      <c r="I7843">
        <v>332</v>
      </c>
      <c r="J7843" t="s">
        <v>145</v>
      </c>
      <c r="K7843" t="s">
        <v>137</v>
      </c>
      <c r="L7843">
        <f>I7843*$Q$2/100/1000</f>
        <v>1.2283999999999999E-3</v>
      </c>
    </row>
    <row r="7844" spans="1:12">
      <c r="A7844" s="118">
        <v>45108</v>
      </c>
      <c r="B7844" t="s">
        <v>11462</v>
      </c>
      <c r="C7844" t="s">
        <v>11461</v>
      </c>
      <c r="D7844" t="s">
        <v>11677</v>
      </c>
      <c r="E7844" t="s">
        <v>11737</v>
      </c>
      <c r="F7844" t="s">
        <v>11483</v>
      </c>
      <c r="G7844" t="s">
        <v>11482</v>
      </c>
      <c r="H7844" t="s">
        <v>11457</v>
      </c>
      <c r="I7844">
        <v>332</v>
      </c>
      <c r="J7844" t="s">
        <v>145</v>
      </c>
      <c r="K7844" t="s">
        <v>137</v>
      </c>
      <c r="L7844">
        <f>I7844*$Q$2/100/1000</f>
        <v>1.2283999999999999E-3</v>
      </c>
    </row>
    <row r="7845" spans="1:12">
      <c r="A7845" s="118">
        <v>45108</v>
      </c>
      <c r="B7845" t="s">
        <v>11462</v>
      </c>
      <c r="C7845" t="s">
        <v>11461</v>
      </c>
      <c r="D7845" t="s">
        <v>11677</v>
      </c>
      <c r="E7845" t="s">
        <v>11736</v>
      </c>
      <c r="F7845" t="s">
        <v>11625</v>
      </c>
      <c r="G7845" t="s">
        <v>11624</v>
      </c>
      <c r="H7845" t="s">
        <v>11457</v>
      </c>
      <c r="I7845">
        <v>332</v>
      </c>
      <c r="J7845" t="s">
        <v>145</v>
      </c>
      <c r="K7845" t="s">
        <v>137</v>
      </c>
      <c r="L7845">
        <f>I7845*$Q$2/100/1000</f>
        <v>1.2283999999999999E-3</v>
      </c>
    </row>
    <row r="7846" spans="1:12">
      <c r="A7846" s="118">
        <v>45108</v>
      </c>
      <c r="B7846" t="s">
        <v>11462</v>
      </c>
      <c r="C7846" t="s">
        <v>11461</v>
      </c>
      <c r="D7846" t="s">
        <v>11729</v>
      </c>
      <c r="E7846" t="s">
        <v>11735</v>
      </c>
      <c r="F7846">
        <v>101037955</v>
      </c>
      <c r="G7846" t="s">
        <v>11470</v>
      </c>
      <c r="H7846" t="s">
        <v>11457</v>
      </c>
      <c r="I7846">
        <v>332</v>
      </c>
      <c r="J7846" t="s">
        <v>145</v>
      </c>
      <c r="K7846" t="s">
        <v>137</v>
      </c>
      <c r="L7846">
        <f>I7846*$Q$2/100/1000</f>
        <v>1.2283999999999999E-3</v>
      </c>
    </row>
    <row r="7847" spans="1:12">
      <c r="A7847" s="118">
        <v>45139</v>
      </c>
      <c r="B7847" t="s">
        <v>574</v>
      </c>
      <c r="C7847" t="s">
        <v>573</v>
      </c>
      <c r="D7847" t="s">
        <v>6571</v>
      </c>
      <c r="E7847" t="s">
        <v>11734</v>
      </c>
      <c r="F7847" s="119" t="s">
        <v>6569</v>
      </c>
      <c r="G7847" t="s">
        <v>6568</v>
      </c>
      <c r="H7847" t="s">
        <v>569</v>
      </c>
      <c r="I7847">
        <v>298</v>
      </c>
      <c r="J7847" t="s">
        <v>145</v>
      </c>
      <c r="K7847" t="s">
        <v>137</v>
      </c>
      <c r="L7847">
        <f>I7847*$Q$2/100/1000</f>
        <v>1.1026E-3</v>
      </c>
    </row>
    <row r="7848" spans="1:12">
      <c r="A7848" s="118">
        <v>45139</v>
      </c>
      <c r="B7848" t="s">
        <v>574</v>
      </c>
      <c r="C7848" t="s">
        <v>573</v>
      </c>
      <c r="D7848" t="s">
        <v>8222</v>
      </c>
      <c r="E7848" t="s">
        <v>11733</v>
      </c>
      <c r="F7848" s="119">
        <v>42205718</v>
      </c>
      <c r="G7848" t="s">
        <v>8635</v>
      </c>
      <c r="H7848" t="s">
        <v>569</v>
      </c>
      <c r="I7848">
        <v>298</v>
      </c>
      <c r="J7848" t="s">
        <v>145</v>
      </c>
      <c r="K7848" t="s">
        <v>137</v>
      </c>
      <c r="L7848">
        <f>I7848*$Q$2/100/1000</f>
        <v>1.1026E-3</v>
      </c>
    </row>
    <row r="7849" spans="1:12">
      <c r="A7849" s="118">
        <v>45108</v>
      </c>
      <c r="B7849" t="s">
        <v>11462</v>
      </c>
      <c r="C7849" t="s">
        <v>11461</v>
      </c>
      <c r="D7849" t="s">
        <v>11732</v>
      </c>
      <c r="E7849" t="s">
        <v>11731</v>
      </c>
      <c r="F7849">
        <v>101044625</v>
      </c>
      <c r="G7849" t="s">
        <v>11538</v>
      </c>
      <c r="H7849" t="s">
        <v>11457</v>
      </c>
      <c r="I7849">
        <v>332</v>
      </c>
      <c r="J7849" t="s">
        <v>145</v>
      </c>
      <c r="K7849" t="s">
        <v>137</v>
      </c>
      <c r="L7849">
        <f>I7849*$Q$2/100/1000</f>
        <v>1.2283999999999999E-3</v>
      </c>
    </row>
    <row r="7850" spans="1:12">
      <c r="A7850" s="118">
        <v>45108</v>
      </c>
      <c r="B7850" t="s">
        <v>11462</v>
      </c>
      <c r="C7850" t="s">
        <v>11461</v>
      </c>
      <c r="D7850" t="s">
        <v>11677</v>
      </c>
      <c r="E7850" t="s">
        <v>11730</v>
      </c>
      <c r="F7850" t="s">
        <v>11565</v>
      </c>
      <c r="G7850" t="s">
        <v>11564</v>
      </c>
      <c r="H7850" t="s">
        <v>11457</v>
      </c>
      <c r="I7850">
        <v>332</v>
      </c>
      <c r="J7850" t="s">
        <v>145</v>
      </c>
      <c r="K7850" t="s">
        <v>137</v>
      </c>
      <c r="L7850">
        <f>I7850*$Q$2/100/1000</f>
        <v>1.2283999999999999E-3</v>
      </c>
    </row>
    <row r="7851" spans="1:12">
      <c r="A7851" s="118">
        <v>45108</v>
      </c>
      <c r="B7851" t="s">
        <v>11462</v>
      </c>
      <c r="C7851" t="s">
        <v>11461</v>
      </c>
      <c r="D7851" t="s">
        <v>11729</v>
      </c>
      <c r="E7851" t="s">
        <v>11728</v>
      </c>
      <c r="F7851">
        <v>101007680</v>
      </c>
      <c r="G7851" t="s">
        <v>11497</v>
      </c>
      <c r="H7851" t="s">
        <v>11457</v>
      </c>
      <c r="I7851">
        <v>332</v>
      </c>
      <c r="J7851" t="s">
        <v>145</v>
      </c>
      <c r="K7851" t="s">
        <v>137</v>
      </c>
      <c r="L7851">
        <f>I7851*$Q$2/100/1000</f>
        <v>1.2283999999999999E-3</v>
      </c>
    </row>
    <row r="7852" spans="1:12">
      <c r="A7852" s="118">
        <v>45108</v>
      </c>
      <c r="B7852" t="s">
        <v>11462</v>
      </c>
      <c r="C7852" t="s">
        <v>11461</v>
      </c>
      <c r="D7852" t="s">
        <v>11727</v>
      </c>
      <c r="E7852" t="s">
        <v>11726</v>
      </c>
      <c r="F7852" t="s">
        <v>11526</v>
      </c>
      <c r="G7852" t="s">
        <v>11525</v>
      </c>
      <c r="H7852" t="s">
        <v>11457</v>
      </c>
      <c r="I7852">
        <v>332</v>
      </c>
      <c r="J7852" t="s">
        <v>145</v>
      </c>
      <c r="K7852" t="s">
        <v>137</v>
      </c>
      <c r="L7852">
        <f>I7852*$Q$2/100/1000</f>
        <v>1.2283999999999999E-3</v>
      </c>
    </row>
    <row r="7853" spans="1:12">
      <c r="A7853" s="118">
        <v>45108</v>
      </c>
      <c r="B7853" t="s">
        <v>11462</v>
      </c>
      <c r="C7853" t="s">
        <v>11461</v>
      </c>
      <c r="D7853" t="s">
        <v>11575</v>
      </c>
      <c r="E7853" t="s">
        <v>11725</v>
      </c>
      <c r="F7853">
        <v>13206620</v>
      </c>
      <c r="G7853" t="s">
        <v>11487</v>
      </c>
      <c r="H7853" t="s">
        <v>11457</v>
      </c>
      <c r="I7853">
        <v>332</v>
      </c>
      <c r="J7853" t="s">
        <v>145</v>
      </c>
      <c r="K7853" t="s">
        <v>137</v>
      </c>
      <c r="L7853">
        <f>I7853*$Q$2/100/1000</f>
        <v>1.2283999999999999E-3</v>
      </c>
    </row>
    <row r="7854" spans="1:12">
      <c r="A7854" s="118">
        <v>45139</v>
      </c>
      <c r="B7854" t="s">
        <v>180</v>
      </c>
      <c r="C7854" t="s">
        <v>179</v>
      </c>
      <c r="D7854" t="s">
        <v>7837</v>
      </c>
      <c r="E7854" t="s">
        <v>11724</v>
      </c>
      <c r="F7854" s="119" t="s">
        <v>7831</v>
      </c>
      <c r="G7854" t="s">
        <v>7830</v>
      </c>
      <c r="H7854" t="s">
        <v>174</v>
      </c>
      <c r="I7854">
        <v>3154</v>
      </c>
      <c r="J7854" t="s">
        <v>173</v>
      </c>
      <c r="K7854" t="s">
        <v>172</v>
      </c>
      <c r="L7854">
        <f>I7854*$Q$3/(1000/0.1)</f>
        <v>1.0118031999999999E-2</v>
      </c>
    </row>
    <row r="7855" spans="1:12">
      <c r="A7855" s="118">
        <v>45108</v>
      </c>
      <c r="B7855" t="s">
        <v>11462</v>
      </c>
      <c r="C7855" t="s">
        <v>11461</v>
      </c>
      <c r="D7855" t="s">
        <v>11693</v>
      </c>
      <c r="E7855" t="s">
        <v>11723</v>
      </c>
      <c r="F7855">
        <v>13200984</v>
      </c>
      <c r="G7855" t="s">
        <v>11467</v>
      </c>
      <c r="H7855" t="s">
        <v>11457</v>
      </c>
      <c r="I7855">
        <v>332</v>
      </c>
      <c r="J7855" t="s">
        <v>145</v>
      </c>
      <c r="K7855" t="s">
        <v>137</v>
      </c>
      <c r="L7855">
        <f>I7855*$Q$2/100/1000</f>
        <v>1.2283999999999999E-3</v>
      </c>
    </row>
    <row r="7856" spans="1:12">
      <c r="A7856" s="118">
        <v>45108</v>
      </c>
      <c r="B7856" t="s">
        <v>11462</v>
      </c>
      <c r="C7856" t="s">
        <v>11461</v>
      </c>
      <c r="D7856" t="s">
        <v>11677</v>
      </c>
      <c r="E7856" t="s">
        <v>11722</v>
      </c>
      <c r="F7856" t="s">
        <v>11565</v>
      </c>
      <c r="G7856" t="s">
        <v>11564</v>
      </c>
      <c r="H7856" t="s">
        <v>11457</v>
      </c>
      <c r="I7856">
        <v>332</v>
      </c>
      <c r="J7856" t="s">
        <v>145</v>
      </c>
      <c r="K7856" t="s">
        <v>137</v>
      </c>
      <c r="L7856">
        <f>I7856*$Q$2/100/1000</f>
        <v>1.2283999999999999E-3</v>
      </c>
    </row>
    <row r="7857" spans="1:12">
      <c r="A7857" s="118">
        <v>45139</v>
      </c>
      <c r="B7857" t="s">
        <v>180</v>
      </c>
      <c r="C7857" t="s">
        <v>179</v>
      </c>
      <c r="D7857" t="s">
        <v>7833</v>
      </c>
      <c r="E7857" t="s">
        <v>11721</v>
      </c>
      <c r="F7857" s="119" t="s">
        <v>9565</v>
      </c>
      <c r="G7857" t="s">
        <v>9564</v>
      </c>
      <c r="H7857" t="s">
        <v>174</v>
      </c>
      <c r="I7857">
        <v>3154</v>
      </c>
      <c r="J7857" t="s">
        <v>173</v>
      </c>
      <c r="K7857" t="s">
        <v>172</v>
      </c>
      <c r="L7857">
        <f>I7857*$Q$3/(1000/0.1)</f>
        <v>1.0118031999999999E-2</v>
      </c>
    </row>
    <row r="7858" spans="1:12">
      <c r="A7858" s="118">
        <v>45139</v>
      </c>
      <c r="B7858" t="s">
        <v>365</v>
      </c>
      <c r="C7858" t="s">
        <v>364</v>
      </c>
      <c r="D7858" t="s">
        <v>11660</v>
      </c>
      <c r="E7858" t="s">
        <v>11720</v>
      </c>
      <c r="F7858" s="119">
        <v>101036339</v>
      </c>
      <c r="G7858" t="s">
        <v>1383</v>
      </c>
      <c r="H7858" t="s">
        <v>359</v>
      </c>
      <c r="I7858">
        <v>144</v>
      </c>
      <c r="J7858" t="s">
        <v>138</v>
      </c>
      <c r="K7858" t="s">
        <v>137</v>
      </c>
      <c r="L7858">
        <f>I7858*$Q$2/1000</f>
        <v>5.3280000000000001E-2</v>
      </c>
    </row>
    <row r="7859" spans="1:12">
      <c r="A7859" s="118">
        <v>45139</v>
      </c>
      <c r="B7859" t="s">
        <v>180</v>
      </c>
      <c r="C7859" t="s">
        <v>179</v>
      </c>
      <c r="D7859" t="s">
        <v>3664</v>
      </c>
      <c r="E7859" t="s">
        <v>11719</v>
      </c>
      <c r="F7859" s="119" t="s">
        <v>3617</v>
      </c>
      <c r="G7859" t="s">
        <v>3616</v>
      </c>
      <c r="H7859" t="s">
        <v>174</v>
      </c>
      <c r="I7859">
        <v>3154</v>
      </c>
      <c r="J7859" t="s">
        <v>173</v>
      </c>
      <c r="K7859" t="s">
        <v>172</v>
      </c>
      <c r="L7859">
        <f>I7859*$Q$3/(1000/0.1)</f>
        <v>1.0118031999999999E-2</v>
      </c>
    </row>
    <row r="7860" spans="1:12">
      <c r="A7860" s="118">
        <v>45139</v>
      </c>
      <c r="B7860" t="s">
        <v>365</v>
      </c>
      <c r="C7860" t="s">
        <v>364</v>
      </c>
      <c r="D7860" t="s">
        <v>2219</v>
      </c>
      <c r="E7860" t="s">
        <v>11718</v>
      </c>
      <c r="F7860" s="119">
        <v>101032710</v>
      </c>
      <c r="G7860" t="s">
        <v>405</v>
      </c>
      <c r="H7860" t="s">
        <v>359</v>
      </c>
      <c r="I7860">
        <v>144</v>
      </c>
      <c r="J7860" t="s">
        <v>138</v>
      </c>
      <c r="K7860" t="s">
        <v>137</v>
      </c>
      <c r="L7860">
        <f>I7860*$Q$2/1000</f>
        <v>5.3280000000000001E-2</v>
      </c>
    </row>
    <row r="7861" spans="1:12">
      <c r="A7861" s="118">
        <v>45139</v>
      </c>
      <c r="B7861" t="s">
        <v>180</v>
      </c>
      <c r="C7861" t="s">
        <v>179</v>
      </c>
      <c r="D7861" t="s">
        <v>3666</v>
      </c>
      <c r="E7861" t="s">
        <v>11717</v>
      </c>
      <c r="F7861" s="119" t="s">
        <v>11716</v>
      </c>
      <c r="G7861" t="s">
        <v>11715</v>
      </c>
      <c r="H7861" t="s">
        <v>174</v>
      </c>
      <c r="I7861">
        <v>3154</v>
      </c>
      <c r="J7861" t="s">
        <v>173</v>
      </c>
      <c r="K7861" t="s">
        <v>172</v>
      </c>
      <c r="L7861">
        <f>I7861*$Q$3/(1000/0.1)</f>
        <v>1.0118031999999999E-2</v>
      </c>
    </row>
    <row r="7862" spans="1:12">
      <c r="A7862" s="118">
        <v>45139</v>
      </c>
      <c r="B7862" t="s">
        <v>180</v>
      </c>
      <c r="C7862" t="s">
        <v>179</v>
      </c>
      <c r="D7862" t="s">
        <v>11714</v>
      </c>
      <c r="E7862" t="s">
        <v>11713</v>
      </c>
      <c r="F7862" s="119" t="s">
        <v>11712</v>
      </c>
      <c r="G7862" t="s">
        <v>11711</v>
      </c>
      <c r="H7862" t="s">
        <v>174</v>
      </c>
      <c r="I7862">
        <v>3154</v>
      </c>
      <c r="J7862" t="s">
        <v>173</v>
      </c>
      <c r="K7862" t="s">
        <v>172</v>
      </c>
      <c r="L7862">
        <f>I7862*$Q$3/(1000/0.1)</f>
        <v>1.0118031999999999E-2</v>
      </c>
    </row>
    <row r="7863" spans="1:12">
      <c r="A7863" s="118">
        <v>45139</v>
      </c>
      <c r="B7863" t="s">
        <v>144</v>
      </c>
      <c r="C7863" t="s">
        <v>143</v>
      </c>
      <c r="D7863" t="s">
        <v>11169</v>
      </c>
      <c r="E7863" t="s">
        <v>11710</v>
      </c>
      <c r="F7863" s="119" t="s">
        <v>153</v>
      </c>
      <c r="G7863" t="s">
        <v>152</v>
      </c>
      <c r="H7863" t="s">
        <v>139</v>
      </c>
      <c r="I7863">
        <v>22.2</v>
      </c>
      <c r="J7863" t="s">
        <v>138</v>
      </c>
      <c r="K7863" t="s">
        <v>137</v>
      </c>
      <c r="L7863">
        <f>I7863*$Q$2/1000</f>
        <v>8.2140000000000008E-3</v>
      </c>
    </row>
    <row r="7864" spans="1:12">
      <c r="A7864" s="118">
        <v>45108</v>
      </c>
      <c r="B7864" t="s">
        <v>11462</v>
      </c>
      <c r="C7864" t="s">
        <v>11461</v>
      </c>
      <c r="D7864" t="s">
        <v>11677</v>
      </c>
      <c r="E7864" t="s">
        <v>11709</v>
      </c>
      <c r="F7864" t="s">
        <v>11625</v>
      </c>
      <c r="G7864" t="s">
        <v>11624</v>
      </c>
      <c r="H7864" t="s">
        <v>11457</v>
      </c>
      <c r="I7864">
        <v>332</v>
      </c>
      <c r="J7864" t="s">
        <v>145</v>
      </c>
      <c r="K7864" t="s">
        <v>137</v>
      </c>
      <c r="L7864">
        <f>I7864*$Q$2/100/1000</f>
        <v>1.2283999999999999E-3</v>
      </c>
    </row>
    <row r="7865" spans="1:12">
      <c r="A7865" s="118">
        <v>45139</v>
      </c>
      <c r="B7865" t="s">
        <v>144</v>
      </c>
      <c r="C7865" t="s">
        <v>143</v>
      </c>
      <c r="D7865" t="s">
        <v>9629</v>
      </c>
      <c r="E7865" t="s">
        <v>11708</v>
      </c>
      <c r="F7865" s="119">
        <v>101017188</v>
      </c>
      <c r="G7865" t="s">
        <v>163</v>
      </c>
      <c r="H7865" t="s">
        <v>139</v>
      </c>
      <c r="I7865">
        <v>22.2</v>
      </c>
      <c r="J7865" t="s">
        <v>138</v>
      </c>
      <c r="K7865" t="s">
        <v>137</v>
      </c>
      <c r="L7865">
        <f>I7865*$Q$2/1000</f>
        <v>8.2140000000000008E-3</v>
      </c>
    </row>
    <row r="7866" spans="1:12">
      <c r="A7866" s="118">
        <v>45139</v>
      </c>
      <c r="B7866" t="s">
        <v>144</v>
      </c>
      <c r="C7866" t="s">
        <v>143</v>
      </c>
      <c r="D7866" t="s">
        <v>10774</v>
      </c>
      <c r="E7866" t="s">
        <v>11707</v>
      </c>
      <c r="F7866" s="119">
        <v>101017188</v>
      </c>
      <c r="G7866" t="s">
        <v>163</v>
      </c>
      <c r="H7866" t="s">
        <v>139</v>
      </c>
      <c r="I7866">
        <v>22.2</v>
      </c>
      <c r="J7866" t="s">
        <v>138</v>
      </c>
      <c r="K7866" t="s">
        <v>137</v>
      </c>
      <c r="L7866">
        <f>I7866*$Q$2/1000</f>
        <v>8.2140000000000008E-3</v>
      </c>
    </row>
    <row r="7867" spans="1:12">
      <c r="A7867" s="118">
        <v>45139</v>
      </c>
      <c r="B7867" t="s">
        <v>180</v>
      </c>
      <c r="C7867" t="s">
        <v>179</v>
      </c>
      <c r="D7867" t="s">
        <v>11706</v>
      </c>
      <c r="E7867" t="s">
        <v>11705</v>
      </c>
      <c r="F7867" s="119" t="s">
        <v>11704</v>
      </c>
      <c r="G7867" t="s">
        <v>11703</v>
      </c>
      <c r="H7867" t="s">
        <v>174</v>
      </c>
      <c r="I7867">
        <v>3154</v>
      </c>
      <c r="J7867" t="s">
        <v>173</v>
      </c>
      <c r="K7867" t="s">
        <v>172</v>
      </c>
      <c r="L7867">
        <f>I7867*$Q$3/(1000/0.1)</f>
        <v>1.0118031999999999E-2</v>
      </c>
    </row>
    <row r="7868" spans="1:12">
      <c r="A7868" s="118">
        <v>45139</v>
      </c>
      <c r="B7868" t="s">
        <v>574</v>
      </c>
      <c r="C7868" t="s">
        <v>573</v>
      </c>
      <c r="D7868" t="s">
        <v>8222</v>
      </c>
      <c r="E7868" t="s">
        <v>11702</v>
      </c>
      <c r="F7868" s="119">
        <v>42205718</v>
      </c>
      <c r="G7868" t="s">
        <v>8635</v>
      </c>
      <c r="H7868" t="s">
        <v>569</v>
      </c>
      <c r="I7868">
        <v>298</v>
      </c>
      <c r="J7868" t="s">
        <v>145</v>
      </c>
      <c r="K7868" t="s">
        <v>137</v>
      </c>
      <c r="L7868">
        <f>I7868*$Q$2/100/1000</f>
        <v>1.1026E-3</v>
      </c>
    </row>
    <row r="7869" spans="1:12">
      <c r="A7869" s="118">
        <v>45139</v>
      </c>
      <c r="B7869" t="s">
        <v>180</v>
      </c>
      <c r="C7869" t="s">
        <v>179</v>
      </c>
      <c r="D7869" t="s">
        <v>1650</v>
      </c>
      <c r="E7869" t="s">
        <v>11701</v>
      </c>
      <c r="F7869" s="119" t="s">
        <v>11700</v>
      </c>
      <c r="G7869" t="s">
        <v>11699</v>
      </c>
      <c r="H7869" t="s">
        <v>174</v>
      </c>
      <c r="I7869">
        <v>3154</v>
      </c>
      <c r="J7869" t="s">
        <v>173</v>
      </c>
      <c r="K7869" t="s">
        <v>172</v>
      </c>
      <c r="L7869">
        <f>I7869*$Q$3/(1000/0.1)</f>
        <v>1.0118031999999999E-2</v>
      </c>
    </row>
    <row r="7870" spans="1:12">
      <c r="A7870" s="118">
        <v>45139</v>
      </c>
      <c r="B7870" t="s">
        <v>574</v>
      </c>
      <c r="C7870" t="s">
        <v>573</v>
      </c>
      <c r="D7870" t="s">
        <v>3315</v>
      </c>
      <c r="E7870" t="s">
        <v>11698</v>
      </c>
      <c r="F7870" s="119">
        <v>57205719</v>
      </c>
      <c r="G7870" t="s">
        <v>586</v>
      </c>
      <c r="H7870" t="s">
        <v>569</v>
      </c>
      <c r="I7870">
        <v>298</v>
      </c>
      <c r="J7870" t="s">
        <v>145</v>
      </c>
      <c r="K7870" t="s">
        <v>137</v>
      </c>
      <c r="L7870">
        <f>I7870*$Q$2/100/1000</f>
        <v>1.1026E-3</v>
      </c>
    </row>
    <row r="7871" spans="1:12">
      <c r="A7871" s="118">
        <v>45108</v>
      </c>
      <c r="B7871" t="s">
        <v>11462</v>
      </c>
      <c r="C7871" t="s">
        <v>11461</v>
      </c>
      <c r="D7871" t="s">
        <v>11697</v>
      </c>
      <c r="E7871" t="s">
        <v>11696</v>
      </c>
      <c r="F7871">
        <v>1</v>
      </c>
      <c r="G7871" t="s">
        <v>667</v>
      </c>
      <c r="H7871" t="s">
        <v>11457</v>
      </c>
      <c r="I7871">
        <v>332</v>
      </c>
      <c r="J7871" t="s">
        <v>145</v>
      </c>
      <c r="K7871" t="s">
        <v>137</v>
      </c>
      <c r="L7871">
        <f>I7871*$Q$2/100/1000</f>
        <v>1.2283999999999999E-3</v>
      </c>
    </row>
    <row r="7872" spans="1:12">
      <c r="A7872" s="118">
        <v>45108</v>
      </c>
      <c r="B7872" t="s">
        <v>11462</v>
      </c>
      <c r="C7872" t="s">
        <v>11461</v>
      </c>
      <c r="D7872" t="s">
        <v>11628</v>
      </c>
      <c r="E7872" t="s">
        <v>11695</v>
      </c>
      <c r="F7872" t="s">
        <v>11483</v>
      </c>
      <c r="G7872" t="s">
        <v>11482</v>
      </c>
      <c r="H7872" t="s">
        <v>11457</v>
      </c>
      <c r="I7872">
        <v>332</v>
      </c>
      <c r="J7872" t="s">
        <v>145</v>
      </c>
      <c r="K7872" t="s">
        <v>137</v>
      </c>
      <c r="L7872">
        <f>I7872*$Q$2/100/1000</f>
        <v>1.2283999999999999E-3</v>
      </c>
    </row>
    <row r="7873" spans="1:12">
      <c r="A7873" s="118">
        <v>45108</v>
      </c>
      <c r="B7873" t="s">
        <v>11462</v>
      </c>
      <c r="C7873" t="s">
        <v>11461</v>
      </c>
      <c r="D7873" t="s">
        <v>11495</v>
      </c>
      <c r="E7873" t="s">
        <v>11694</v>
      </c>
      <c r="F7873">
        <v>101047040</v>
      </c>
      <c r="G7873" t="s">
        <v>11503</v>
      </c>
      <c r="H7873" t="s">
        <v>11457</v>
      </c>
      <c r="I7873">
        <v>332</v>
      </c>
      <c r="J7873" t="s">
        <v>145</v>
      </c>
      <c r="K7873" t="s">
        <v>137</v>
      </c>
      <c r="L7873">
        <f>I7873*$Q$2/100/1000</f>
        <v>1.2283999999999999E-3</v>
      </c>
    </row>
    <row r="7874" spans="1:12">
      <c r="A7874" s="118">
        <v>45108</v>
      </c>
      <c r="B7874" t="s">
        <v>11462</v>
      </c>
      <c r="C7874" t="s">
        <v>11461</v>
      </c>
      <c r="D7874" t="s">
        <v>11693</v>
      </c>
      <c r="E7874" t="s">
        <v>11692</v>
      </c>
      <c r="F7874">
        <v>13200984</v>
      </c>
      <c r="G7874" t="s">
        <v>11467</v>
      </c>
      <c r="H7874" t="s">
        <v>11457</v>
      </c>
      <c r="I7874">
        <v>332</v>
      </c>
      <c r="J7874" t="s">
        <v>145</v>
      </c>
      <c r="K7874" t="s">
        <v>137</v>
      </c>
      <c r="L7874">
        <f>I7874*$Q$2/100/1000</f>
        <v>1.2283999999999999E-3</v>
      </c>
    </row>
    <row r="7875" spans="1:12">
      <c r="A7875" s="118">
        <v>45108</v>
      </c>
      <c r="B7875" t="s">
        <v>11462</v>
      </c>
      <c r="C7875" t="s">
        <v>11461</v>
      </c>
      <c r="D7875" t="s">
        <v>11691</v>
      </c>
      <c r="E7875" t="s">
        <v>11690</v>
      </c>
      <c r="F7875" t="s">
        <v>11526</v>
      </c>
      <c r="G7875" t="s">
        <v>11525</v>
      </c>
      <c r="H7875" t="s">
        <v>11457</v>
      </c>
      <c r="I7875">
        <v>332</v>
      </c>
      <c r="J7875" t="s">
        <v>145</v>
      </c>
      <c r="K7875" t="s">
        <v>137</v>
      </c>
      <c r="L7875">
        <f>I7875*$Q$2/100/1000</f>
        <v>1.2283999999999999E-3</v>
      </c>
    </row>
    <row r="7876" spans="1:12">
      <c r="A7876" s="118">
        <v>45108</v>
      </c>
      <c r="B7876" t="s">
        <v>11462</v>
      </c>
      <c r="C7876" t="s">
        <v>11461</v>
      </c>
      <c r="D7876" t="s">
        <v>11677</v>
      </c>
      <c r="E7876" t="s">
        <v>11689</v>
      </c>
      <c r="F7876" t="s">
        <v>11483</v>
      </c>
      <c r="G7876" t="s">
        <v>11482</v>
      </c>
      <c r="H7876" t="s">
        <v>11457</v>
      </c>
      <c r="I7876">
        <v>332</v>
      </c>
      <c r="J7876" t="s">
        <v>145</v>
      </c>
      <c r="K7876" t="s">
        <v>137</v>
      </c>
      <c r="L7876">
        <f>I7876*$Q$2/100/1000</f>
        <v>1.2283999999999999E-3</v>
      </c>
    </row>
    <row r="7877" spans="1:12">
      <c r="A7877" s="118">
        <v>45108</v>
      </c>
      <c r="B7877" t="s">
        <v>11462</v>
      </c>
      <c r="C7877" t="s">
        <v>11461</v>
      </c>
      <c r="D7877" t="s">
        <v>11688</v>
      </c>
      <c r="E7877" t="s">
        <v>11687</v>
      </c>
      <c r="F7877" t="s">
        <v>11686</v>
      </c>
      <c r="G7877" t="s">
        <v>11685</v>
      </c>
      <c r="H7877" t="s">
        <v>11457</v>
      </c>
      <c r="I7877">
        <v>332</v>
      </c>
      <c r="J7877" t="s">
        <v>145</v>
      </c>
      <c r="K7877" t="s">
        <v>137</v>
      </c>
      <c r="L7877">
        <f>I7877*$Q$2/100/1000</f>
        <v>1.2283999999999999E-3</v>
      </c>
    </row>
    <row r="7878" spans="1:12">
      <c r="A7878" s="118">
        <v>45139</v>
      </c>
      <c r="B7878" t="s">
        <v>144</v>
      </c>
      <c r="C7878" t="s">
        <v>143</v>
      </c>
      <c r="D7878" t="s">
        <v>11684</v>
      </c>
      <c r="E7878" t="s">
        <v>11683</v>
      </c>
      <c r="F7878" s="119">
        <v>40259812</v>
      </c>
      <c r="G7878" t="s">
        <v>160</v>
      </c>
      <c r="H7878" t="s">
        <v>139</v>
      </c>
      <c r="I7878">
        <v>22.2</v>
      </c>
      <c r="J7878" t="s">
        <v>138</v>
      </c>
      <c r="K7878" t="s">
        <v>137</v>
      </c>
      <c r="L7878">
        <f>I7878*$Q$2/1000</f>
        <v>8.2140000000000008E-3</v>
      </c>
    </row>
    <row r="7879" spans="1:12">
      <c r="A7879" s="118">
        <v>45108</v>
      </c>
      <c r="B7879" t="s">
        <v>11462</v>
      </c>
      <c r="C7879" t="s">
        <v>11461</v>
      </c>
      <c r="D7879" t="s">
        <v>11682</v>
      </c>
      <c r="E7879" t="s">
        <v>11681</v>
      </c>
      <c r="F7879" t="s">
        <v>11680</v>
      </c>
      <c r="G7879" t="s">
        <v>11679</v>
      </c>
      <c r="H7879" t="s">
        <v>11457</v>
      </c>
      <c r="I7879">
        <v>332</v>
      </c>
      <c r="J7879" t="s">
        <v>145</v>
      </c>
      <c r="K7879" t="s">
        <v>137</v>
      </c>
      <c r="L7879">
        <f>I7879*$Q$2/100/1000</f>
        <v>1.2283999999999999E-3</v>
      </c>
    </row>
    <row r="7880" spans="1:12">
      <c r="A7880" s="118">
        <v>45139</v>
      </c>
      <c r="B7880" t="s">
        <v>144</v>
      </c>
      <c r="C7880" t="s">
        <v>143</v>
      </c>
      <c r="D7880" t="s">
        <v>2341</v>
      </c>
      <c r="E7880" t="s">
        <v>11678</v>
      </c>
      <c r="F7880" s="119">
        <v>101014001</v>
      </c>
      <c r="G7880" t="s">
        <v>884</v>
      </c>
      <c r="H7880" t="s">
        <v>139</v>
      </c>
      <c r="I7880">
        <v>22.2</v>
      </c>
      <c r="J7880" t="s">
        <v>138</v>
      </c>
      <c r="K7880" t="s">
        <v>137</v>
      </c>
      <c r="L7880">
        <f>I7880*$Q$2/1000</f>
        <v>8.2140000000000008E-3</v>
      </c>
    </row>
    <row r="7881" spans="1:12">
      <c r="A7881" s="118">
        <v>45139</v>
      </c>
      <c r="B7881" t="s">
        <v>11462</v>
      </c>
      <c r="C7881" t="s">
        <v>11461</v>
      </c>
      <c r="D7881" t="s">
        <v>11677</v>
      </c>
      <c r="E7881" t="s">
        <v>11676</v>
      </c>
      <c r="F7881" s="119">
        <v>13206620</v>
      </c>
      <c r="G7881" t="s">
        <v>11487</v>
      </c>
      <c r="H7881" t="s">
        <v>11457</v>
      </c>
      <c r="I7881">
        <v>332</v>
      </c>
      <c r="J7881" t="s">
        <v>145</v>
      </c>
      <c r="K7881" t="s">
        <v>137</v>
      </c>
      <c r="L7881">
        <f>I7881*$Q$2/100/1000</f>
        <v>1.2283999999999999E-3</v>
      </c>
    </row>
    <row r="7882" spans="1:12">
      <c r="A7882" s="118">
        <v>45139</v>
      </c>
      <c r="B7882" t="s">
        <v>11462</v>
      </c>
      <c r="C7882" t="s">
        <v>11461</v>
      </c>
      <c r="D7882" t="s">
        <v>11675</v>
      </c>
      <c r="E7882" t="s">
        <v>11674</v>
      </c>
      <c r="F7882" s="119">
        <v>13206620</v>
      </c>
      <c r="G7882" t="s">
        <v>11487</v>
      </c>
      <c r="H7882" t="s">
        <v>11457</v>
      </c>
      <c r="I7882">
        <v>332</v>
      </c>
      <c r="J7882" t="s">
        <v>145</v>
      </c>
      <c r="K7882" t="s">
        <v>137</v>
      </c>
      <c r="L7882">
        <f>I7882*$Q$2/100/1000</f>
        <v>1.2283999999999999E-3</v>
      </c>
    </row>
    <row r="7883" spans="1:12">
      <c r="A7883" s="118">
        <v>45139</v>
      </c>
      <c r="B7883" t="s">
        <v>11462</v>
      </c>
      <c r="C7883" t="s">
        <v>11461</v>
      </c>
      <c r="D7883" t="s">
        <v>11628</v>
      </c>
      <c r="E7883" t="s">
        <v>11673</v>
      </c>
      <c r="F7883" s="119">
        <v>13200984</v>
      </c>
      <c r="G7883" t="s">
        <v>11467</v>
      </c>
      <c r="H7883" t="s">
        <v>11457</v>
      </c>
      <c r="I7883">
        <v>332</v>
      </c>
      <c r="J7883" t="s">
        <v>145</v>
      </c>
      <c r="K7883" t="s">
        <v>137</v>
      </c>
      <c r="L7883">
        <f>I7883*$Q$2/100/1000</f>
        <v>1.2283999999999999E-3</v>
      </c>
    </row>
    <row r="7884" spans="1:12">
      <c r="A7884" s="118">
        <v>45139</v>
      </c>
      <c r="B7884" t="s">
        <v>11462</v>
      </c>
      <c r="C7884" t="s">
        <v>11461</v>
      </c>
      <c r="D7884" t="s">
        <v>11581</v>
      </c>
      <c r="E7884" t="s">
        <v>11672</v>
      </c>
      <c r="F7884" s="119">
        <v>13206620</v>
      </c>
      <c r="G7884" t="s">
        <v>11671</v>
      </c>
      <c r="H7884" t="s">
        <v>11457</v>
      </c>
      <c r="I7884">
        <v>332</v>
      </c>
      <c r="J7884" t="s">
        <v>145</v>
      </c>
      <c r="K7884" t="s">
        <v>137</v>
      </c>
      <c r="L7884">
        <f>I7884*$Q$2/100/1000</f>
        <v>1.2283999999999999E-3</v>
      </c>
    </row>
    <row r="7885" spans="1:12">
      <c r="A7885" s="118">
        <v>45139</v>
      </c>
      <c r="B7885" t="s">
        <v>11462</v>
      </c>
      <c r="C7885" t="s">
        <v>11461</v>
      </c>
      <c r="D7885" t="s">
        <v>11492</v>
      </c>
      <c r="E7885" t="s">
        <v>11670</v>
      </c>
      <c r="F7885" s="119">
        <v>101007680</v>
      </c>
      <c r="G7885" t="s">
        <v>11497</v>
      </c>
      <c r="H7885" t="s">
        <v>11457</v>
      </c>
      <c r="I7885">
        <v>332</v>
      </c>
      <c r="J7885" t="s">
        <v>145</v>
      </c>
      <c r="K7885" t="s">
        <v>137</v>
      </c>
      <c r="L7885">
        <f>I7885*$Q$2/100/1000</f>
        <v>1.2283999999999999E-3</v>
      </c>
    </row>
    <row r="7886" spans="1:12">
      <c r="A7886" s="118">
        <v>45139</v>
      </c>
      <c r="B7886" t="s">
        <v>11462</v>
      </c>
      <c r="C7886" t="s">
        <v>11461</v>
      </c>
      <c r="D7886" t="s">
        <v>11647</v>
      </c>
      <c r="E7886" t="s">
        <v>11669</v>
      </c>
      <c r="F7886" s="119">
        <v>13202262</v>
      </c>
      <c r="G7886" t="s">
        <v>11531</v>
      </c>
      <c r="H7886" t="s">
        <v>11457</v>
      </c>
      <c r="I7886">
        <v>332</v>
      </c>
      <c r="J7886" t="s">
        <v>145</v>
      </c>
      <c r="K7886" t="s">
        <v>137</v>
      </c>
      <c r="L7886">
        <f>I7886*$Q$2/100/1000</f>
        <v>1.2283999999999999E-3</v>
      </c>
    </row>
    <row r="7887" spans="1:12">
      <c r="A7887" s="118">
        <v>45139</v>
      </c>
      <c r="B7887" t="s">
        <v>5342</v>
      </c>
      <c r="C7887" t="s">
        <v>5341</v>
      </c>
      <c r="D7887" t="s">
        <v>11668</v>
      </c>
      <c r="E7887" t="s">
        <v>11667</v>
      </c>
      <c r="F7887" s="119" t="s">
        <v>2481</v>
      </c>
      <c r="G7887" t="s">
        <v>2480</v>
      </c>
      <c r="H7887" t="s">
        <v>5336</v>
      </c>
      <c r="I7887">
        <v>49.6</v>
      </c>
      <c r="J7887" t="s">
        <v>223</v>
      </c>
      <c r="K7887" t="s">
        <v>137</v>
      </c>
      <c r="L7887">
        <f>I7887*$Q$5/1000</f>
        <v>5.0430800000000005E-2</v>
      </c>
    </row>
    <row r="7888" spans="1:12">
      <c r="A7888" s="118">
        <v>45139</v>
      </c>
      <c r="B7888" t="s">
        <v>11462</v>
      </c>
      <c r="C7888" t="s">
        <v>11461</v>
      </c>
      <c r="D7888" t="s">
        <v>11573</v>
      </c>
      <c r="E7888" t="s">
        <v>11666</v>
      </c>
      <c r="F7888" s="119">
        <v>13206620</v>
      </c>
      <c r="G7888" t="s">
        <v>11487</v>
      </c>
      <c r="H7888" t="s">
        <v>11457</v>
      </c>
      <c r="I7888">
        <v>332</v>
      </c>
      <c r="J7888" t="s">
        <v>145</v>
      </c>
      <c r="K7888" t="s">
        <v>137</v>
      </c>
      <c r="L7888">
        <f>I7888*$Q$2/100/1000</f>
        <v>1.2283999999999999E-3</v>
      </c>
    </row>
    <row r="7889" spans="1:12">
      <c r="A7889" s="118">
        <v>45139</v>
      </c>
      <c r="B7889" t="s">
        <v>11462</v>
      </c>
      <c r="C7889" t="s">
        <v>11461</v>
      </c>
      <c r="D7889" t="s">
        <v>11645</v>
      </c>
      <c r="E7889" t="s">
        <v>11665</v>
      </c>
      <c r="F7889" s="119" t="s">
        <v>11483</v>
      </c>
      <c r="G7889" t="s">
        <v>11482</v>
      </c>
      <c r="H7889" t="s">
        <v>11457</v>
      </c>
      <c r="I7889">
        <v>332</v>
      </c>
      <c r="J7889" t="s">
        <v>145</v>
      </c>
      <c r="K7889" t="s">
        <v>137</v>
      </c>
      <c r="L7889">
        <f>I7889*$Q$2/100/1000</f>
        <v>1.2283999999999999E-3</v>
      </c>
    </row>
    <row r="7890" spans="1:12">
      <c r="A7890" s="118">
        <v>45139</v>
      </c>
      <c r="B7890" t="s">
        <v>365</v>
      </c>
      <c r="C7890" t="s">
        <v>364</v>
      </c>
      <c r="D7890" t="s">
        <v>2219</v>
      </c>
      <c r="E7890" t="s">
        <v>11664</v>
      </c>
      <c r="F7890" s="119">
        <v>101032710</v>
      </c>
      <c r="G7890" t="s">
        <v>405</v>
      </c>
      <c r="H7890" t="s">
        <v>359</v>
      </c>
      <c r="I7890">
        <v>144</v>
      </c>
      <c r="J7890" t="s">
        <v>138</v>
      </c>
      <c r="K7890" t="s">
        <v>137</v>
      </c>
      <c r="L7890">
        <f>I7890*$Q$2/1000</f>
        <v>5.3280000000000001E-2</v>
      </c>
    </row>
    <row r="7891" spans="1:12">
      <c r="A7891" s="118">
        <v>45139</v>
      </c>
      <c r="B7891" t="s">
        <v>11462</v>
      </c>
      <c r="C7891" t="s">
        <v>11461</v>
      </c>
      <c r="D7891" t="s">
        <v>11492</v>
      </c>
      <c r="E7891" t="s">
        <v>11663</v>
      </c>
      <c r="F7891" s="119">
        <v>101037955</v>
      </c>
      <c r="G7891" t="s">
        <v>11470</v>
      </c>
      <c r="H7891" t="s">
        <v>11457</v>
      </c>
      <c r="I7891">
        <v>332</v>
      </c>
      <c r="J7891" t="s">
        <v>145</v>
      </c>
      <c r="K7891" t="s">
        <v>137</v>
      </c>
      <c r="L7891">
        <f>I7891*$Q$2/100/1000</f>
        <v>1.2283999999999999E-3</v>
      </c>
    </row>
    <row r="7892" spans="1:12">
      <c r="A7892" s="118">
        <v>45139</v>
      </c>
      <c r="B7892" t="s">
        <v>11462</v>
      </c>
      <c r="C7892" t="s">
        <v>11461</v>
      </c>
      <c r="D7892" t="s">
        <v>11533</v>
      </c>
      <c r="E7892" t="s">
        <v>11662</v>
      </c>
      <c r="F7892" s="119">
        <v>13211955</v>
      </c>
      <c r="G7892" t="s">
        <v>11661</v>
      </c>
      <c r="H7892" t="s">
        <v>11457</v>
      </c>
      <c r="I7892">
        <v>332</v>
      </c>
      <c r="J7892" t="s">
        <v>145</v>
      </c>
      <c r="K7892" t="s">
        <v>137</v>
      </c>
      <c r="L7892">
        <f>I7892*$Q$2/100/1000</f>
        <v>1.2283999999999999E-3</v>
      </c>
    </row>
    <row r="7893" spans="1:12">
      <c r="A7893" s="118">
        <v>45139</v>
      </c>
      <c r="B7893" t="s">
        <v>365</v>
      </c>
      <c r="C7893" t="s">
        <v>364</v>
      </c>
      <c r="D7893" t="s">
        <v>11660</v>
      </c>
      <c r="E7893" t="s">
        <v>11659</v>
      </c>
      <c r="F7893" s="119">
        <v>101036339</v>
      </c>
      <c r="G7893" t="s">
        <v>1383</v>
      </c>
      <c r="H7893" t="s">
        <v>359</v>
      </c>
      <c r="I7893">
        <v>144</v>
      </c>
      <c r="J7893" t="s">
        <v>138</v>
      </c>
      <c r="K7893" t="s">
        <v>137</v>
      </c>
      <c r="L7893">
        <f>I7893*$Q$2/1000</f>
        <v>5.3280000000000001E-2</v>
      </c>
    </row>
    <row r="7894" spans="1:12">
      <c r="A7894" s="118">
        <v>45139</v>
      </c>
      <c r="B7894" t="s">
        <v>11462</v>
      </c>
      <c r="C7894" t="s">
        <v>11461</v>
      </c>
      <c r="D7894" t="s">
        <v>11645</v>
      </c>
      <c r="E7894" t="s">
        <v>11658</v>
      </c>
      <c r="F7894" s="119" t="s">
        <v>11565</v>
      </c>
      <c r="G7894" t="s">
        <v>11564</v>
      </c>
      <c r="H7894" t="s">
        <v>11457</v>
      </c>
      <c r="I7894">
        <v>332</v>
      </c>
      <c r="J7894" t="s">
        <v>145</v>
      </c>
      <c r="K7894" t="s">
        <v>137</v>
      </c>
      <c r="L7894">
        <f>I7894*$Q$2/100/1000</f>
        <v>1.2283999999999999E-3</v>
      </c>
    </row>
    <row r="7895" spans="1:12">
      <c r="A7895" s="118">
        <v>45139</v>
      </c>
      <c r="B7895" t="s">
        <v>11462</v>
      </c>
      <c r="C7895" t="s">
        <v>11461</v>
      </c>
      <c r="D7895" t="s">
        <v>11563</v>
      </c>
      <c r="E7895" t="s">
        <v>11657</v>
      </c>
      <c r="F7895" s="119">
        <v>13200984</v>
      </c>
      <c r="G7895" t="s">
        <v>11467</v>
      </c>
      <c r="H7895" t="s">
        <v>11457</v>
      </c>
      <c r="I7895">
        <v>332</v>
      </c>
      <c r="J7895" t="s">
        <v>145</v>
      </c>
      <c r="K7895" t="s">
        <v>137</v>
      </c>
      <c r="L7895">
        <f>I7895*$Q$2/100/1000</f>
        <v>1.2283999999999999E-3</v>
      </c>
    </row>
    <row r="7896" spans="1:12">
      <c r="A7896" s="118">
        <v>45139</v>
      </c>
      <c r="B7896" t="s">
        <v>365</v>
      </c>
      <c r="C7896" t="s">
        <v>364</v>
      </c>
      <c r="D7896" t="s">
        <v>11656</v>
      </c>
      <c r="E7896" t="s">
        <v>11655</v>
      </c>
      <c r="F7896" s="119" t="s">
        <v>809</v>
      </c>
      <c r="G7896" t="s">
        <v>808</v>
      </c>
      <c r="H7896" t="s">
        <v>359</v>
      </c>
      <c r="I7896">
        <v>144</v>
      </c>
      <c r="J7896" t="s">
        <v>138</v>
      </c>
      <c r="K7896" t="s">
        <v>137</v>
      </c>
      <c r="L7896">
        <f>I7896*$Q$2/1000</f>
        <v>5.3280000000000001E-2</v>
      </c>
    </row>
    <row r="7897" spans="1:12">
      <c r="A7897" s="118">
        <v>45139</v>
      </c>
      <c r="B7897" t="s">
        <v>460</v>
      </c>
      <c r="C7897" t="s">
        <v>459</v>
      </c>
      <c r="D7897" t="s">
        <v>2597</v>
      </c>
      <c r="E7897" t="s">
        <v>11654</v>
      </c>
      <c r="F7897" s="119">
        <v>1</v>
      </c>
      <c r="G7897" t="s">
        <v>667</v>
      </c>
      <c r="H7897" t="s">
        <v>455</v>
      </c>
      <c r="I7897">
        <v>103.6</v>
      </c>
      <c r="J7897" t="s">
        <v>145</v>
      </c>
      <c r="K7897" t="s">
        <v>137</v>
      </c>
      <c r="L7897">
        <f>I7897*$Q$2/100/1000</f>
        <v>3.8331999999999998E-4</v>
      </c>
    </row>
    <row r="7898" spans="1:12">
      <c r="A7898" s="118">
        <v>45139</v>
      </c>
      <c r="B7898" t="s">
        <v>365</v>
      </c>
      <c r="C7898" t="s">
        <v>364</v>
      </c>
      <c r="D7898" t="s">
        <v>11653</v>
      </c>
      <c r="E7898" t="s">
        <v>11652</v>
      </c>
      <c r="F7898" s="119" t="s">
        <v>809</v>
      </c>
      <c r="G7898" t="s">
        <v>808</v>
      </c>
      <c r="H7898" t="s">
        <v>359</v>
      </c>
      <c r="I7898">
        <v>144</v>
      </c>
      <c r="J7898" t="s">
        <v>138</v>
      </c>
      <c r="K7898" t="s">
        <v>137</v>
      </c>
      <c r="L7898">
        <f>I7898*$Q$2/1000</f>
        <v>5.3280000000000001E-2</v>
      </c>
    </row>
    <row r="7899" spans="1:12">
      <c r="A7899" s="118">
        <v>45139</v>
      </c>
      <c r="B7899" t="s">
        <v>11462</v>
      </c>
      <c r="C7899" t="s">
        <v>11461</v>
      </c>
      <c r="D7899" t="s">
        <v>11628</v>
      </c>
      <c r="E7899" t="s">
        <v>11651</v>
      </c>
      <c r="F7899" s="119" t="s">
        <v>11565</v>
      </c>
      <c r="G7899" t="s">
        <v>11564</v>
      </c>
      <c r="H7899" t="s">
        <v>11457</v>
      </c>
      <c r="I7899">
        <v>332</v>
      </c>
      <c r="J7899" t="s">
        <v>145</v>
      </c>
      <c r="K7899" t="s">
        <v>137</v>
      </c>
      <c r="L7899">
        <f>I7899*$Q$2/100/1000</f>
        <v>1.2283999999999999E-3</v>
      </c>
    </row>
    <row r="7900" spans="1:12">
      <c r="A7900" s="118">
        <v>45139</v>
      </c>
      <c r="B7900" t="s">
        <v>11462</v>
      </c>
      <c r="C7900" t="s">
        <v>11461</v>
      </c>
      <c r="D7900" t="s">
        <v>11650</v>
      </c>
      <c r="E7900" t="s">
        <v>11649</v>
      </c>
      <c r="F7900" s="119">
        <v>101013995</v>
      </c>
      <c r="G7900" t="s">
        <v>11639</v>
      </c>
      <c r="H7900" t="s">
        <v>11457</v>
      </c>
      <c r="I7900">
        <v>332</v>
      </c>
      <c r="J7900" t="s">
        <v>145</v>
      </c>
      <c r="K7900" t="s">
        <v>137</v>
      </c>
      <c r="L7900">
        <f>I7900*$Q$2/100/1000</f>
        <v>1.2283999999999999E-3</v>
      </c>
    </row>
    <row r="7901" spans="1:12">
      <c r="A7901" s="118">
        <v>45139</v>
      </c>
      <c r="B7901" t="s">
        <v>11462</v>
      </c>
      <c r="C7901" t="s">
        <v>11461</v>
      </c>
      <c r="D7901" t="s">
        <v>11628</v>
      </c>
      <c r="E7901" t="s">
        <v>11648</v>
      </c>
      <c r="F7901" s="119" t="s">
        <v>11526</v>
      </c>
      <c r="G7901" t="s">
        <v>11525</v>
      </c>
      <c r="H7901" t="s">
        <v>11457</v>
      </c>
      <c r="I7901">
        <v>332</v>
      </c>
      <c r="J7901" t="s">
        <v>145</v>
      </c>
      <c r="K7901" t="s">
        <v>137</v>
      </c>
      <c r="L7901">
        <f>I7901*$Q$2/100/1000</f>
        <v>1.2283999999999999E-3</v>
      </c>
    </row>
    <row r="7902" spans="1:12">
      <c r="A7902" s="118">
        <v>45139</v>
      </c>
      <c r="B7902" t="s">
        <v>11462</v>
      </c>
      <c r="C7902" t="s">
        <v>11461</v>
      </c>
      <c r="D7902" t="s">
        <v>11647</v>
      </c>
      <c r="E7902" t="s">
        <v>11646</v>
      </c>
      <c r="F7902" s="119">
        <v>101018307</v>
      </c>
      <c r="G7902" t="s">
        <v>11550</v>
      </c>
      <c r="H7902" t="s">
        <v>11457</v>
      </c>
      <c r="I7902">
        <v>332</v>
      </c>
      <c r="J7902" t="s">
        <v>145</v>
      </c>
      <c r="K7902" t="s">
        <v>137</v>
      </c>
      <c r="L7902">
        <f>I7902*$Q$2/100/1000</f>
        <v>1.2283999999999999E-3</v>
      </c>
    </row>
    <row r="7903" spans="1:12">
      <c r="A7903" s="118">
        <v>45139</v>
      </c>
      <c r="B7903" t="s">
        <v>11462</v>
      </c>
      <c r="C7903" t="s">
        <v>11461</v>
      </c>
      <c r="D7903" t="s">
        <v>11645</v>
      </c>
      <c r="E7903" t="s">
        <v>11644</v>
      </c>
      <c r="F7903" s="119" t="s">
        <v>11625</v>
      </c>
      <c r="G7903" t="s">
        <v>11624</v>
      </c>
      <c r="H7903" t="s">
        <v>11457</v>
      </c>
      <c r="I7903">
        <v>332</v>
      </c>
      <c r="J7903" t="s">
        <v>145</v>
      </c>
      <c r="K7903" t="s">
        <v>137</v>
      </c>
      <c r="L7903">
        <f>I7903*$Q$2/100/1000</f>
        <v>1.2283999999999999E-3</v>
      </c>
    </row>
    <row r="7904" spans="1:12">
      <c r="A7904" s="118">
        <v>45139</v>
      </c>
      <c r="B7904" t="s">
        <v>11462</v>
      </c>
      <c r="C7904" t="s">
        <v>11461</v>
      </c>
      <c r="D7904" t="s">
        <v>11628</v>
      </c>
      <c r="E7904" t="s">
        <v>11643</v>
      </c>
      <c r="F7904" s="119">
        <v>13206620</v>
      </c>
      <c r="G7904" t="s">
        <v>11487</v>
      </c>
      <c r="H7904" t="s">
        <v>11457</v>
      </c>
      <c r="I7904">
        <v>332</v>
      </c>
      <c r="J7904" t="s">
        <v>145</v>
      </c>
      <c r="K7904" t="s">
        <v>137</v>
      </c>
      <c r="L7904">
        <f>I7904*$Q$2/100/1000</f>
        <v>1.2283999999999999E-3</v>
      </c>
    </row>
    <row r="7905" spans="1:12">
      <c r="A7905" s="118">
        <v>45139</v>
      </c>
      <c r="B7905" t="s">
        <v>11462</v>
      </c>
      <c r="C7905" t="s">
        <v>11461</v>
      </c>
      <c r="D7905" t="s">
        <v>11628</v>
      </c>
      <c r="E7905" t="s">
        <v>11642</v>
      </c>
      <c r="F7905" s="119" t="s">
        <v>11483</v>
      </c>
      <c r="G7905" t="s">
        <v>11482</v>
      </c>
      <c r="H7905" t="s">
        <v>11457</v>
      </c>
      <c r="I7905">
        <v>332</v>
      </c>
      <c r="J7905" t="s">
        <v>145</v>
      </c>
      <c r="K7905" t="s">
        <v>137</v>
      </c>
      <c r="L7905">
        <f>I7905*$Q$2/100/1000</f>
        <v>1.2283999999999999E-3</v>
      </c>
    </row>
    <row r="7906" spans="1:12">
      <c r="A7906" s="118">
        <v>45139</v>
      </c>
      <c r="B7906" t="s">
        <v>11462</v>
      </c>
      <c r="C7906" t="s">
        <v>11461</v>
      </c>
      <c r="D7906" t="s">
        <v>11641</v>
      </c>
      <c r="E7906" t="s">
        <v>11640</v>
      </c>
      <c r="F7906" s="119">
        <v>101013995</v>
      </c>
      <c r="G7906" t="s">
        <v>11639</v>
      </c>
      <c r="H7906" t="s">
        <v>11457</v>
      </c>
      <c r="I7906">
        <v>332</v>
      </c>
      <c r="J7906" t="s">
        <v>145</v>
      </c>
      <c r="K7906" t="s">
        <v>137</v>
      </c>
      <c r="L7906">
        <f>I7906*$Q$2/100/1000</f>
        <v>1.2283999999999999E-3</v>
      </c>
    </row>
    <row r="7907" spans="1:12">
      <c r="A7907" s="118">
        <v>45139</v>
      </c>
      <c r="B7907" t="s">
        <v>647</v>
      </c>
      <c r="C7907" t="s">
        <v>646</v>
      </c>
      <c r="D7907" t="s">
        <v>3728</v>
      </c>
      <c r="E7907" t="s">
        <v>11638</v>
      </c>
      <c r="F7907" s="119">
        <v>13211992</v>
      </c>
      <c r="G7907" t="s">
        <v>3726</v>
      </c>
      <c r="H7907" t="s">
        <v>174</v>
      </c>
      <c r="I7907">
        <v>3154</v>
      </c>
      <c r="J7907" t="s">
        <v>173</v>
      </c>
      <c r="K7907" t="s">
        <v>172</v>
      </c>
      <c r="L7907">
        <f>I7907*$Q$3/(1000*0.2)</f>
        <v>0.50590159999999995</v>
      </c>
    </row>
    <row r="7908" spans="1:12">
      <c r="A7908" s="118">
        <v>45139</v>
      </c>
      <c r="B7908" t="s">
        <v>11462</v>
      </c>
      <c r="C7908" t="s">
        <v>11461</v>
      </c>
      <c r="D7908" t="s">
        <v>11533</v>
      </c>
      <c r="E7908" t="s">
        <v>11637</v>
      </c>
      <c r="F7908" s="119">
        <v>101044625</v>
      </c>
      <c r="G7908" t="s">
        <v>11538</v>
      </c>
      <c r="H7908" t="s">
        <v>11457</v>
      </c>
      <c r="I7908">
        <v>332</v>
      </c>
      <c r="J7908" t="s">
        <v>145</v>
      </c>
      <c r="K7908" t="s">
        <v>137</v>
      </c>
      <c r="L7908">
        <f>I7908*$Q$2/100/1000</f>
        <v>1.2283999999999999E-3</v>
      </c>
    </row>
    <row r="7909" spans="1:12">
      <c r="A7909" s="118">
        <v>45139</v>
      </c>
      <c r="B7909" t="s">
        <v>11462</v>
      </c>
      <c r="C7909" t="s">
        <v>11461</v>
      </c>
      <c r="D7909" t="s">
        <v>11573</v>
      </c>
      <c r="E7909" t="s">
        <v>11636</v>
      </c>
      <c r="F7909" s="119">
        <v>101007680</v>
      </c>
      <c r="G7909" t="s">
        <v>11464</v>
      </c>
      <c r="H7909" t="s">
        <v>11457</v>
      </c>
      <c r="I7909">
        <v>332</v>
      </c>
      <c r="J7909" t="s">
        <v>145</v>
      </c>
      <c r="K7909" t="s">
        <v>137</v>
      </c>
      <c r="L7909">
        <f>I7909*$Q$2/100/1000</f>
        <v>1.2283999999999999E-3</v>
      </c>
    </row>
    <row r="7910" spans="1:12">
      <c r="A7910" s="118">
        <v>45170</v>
      </c>
      <c r="B7910" t="s">
        <v>11462</v>
      </c>
      <c r="C7910" t="s">
        <v>11461</v>
      </c>
      <c r="D7910" t="s">
        <v>11486</v>
      </c>
      <c r="E7910" t="s">
        <v>11635</v>
      </c>
      <c r="F7910" t="s">
        <v>11483</v>
      </c>
      <c r="G7910" t="s">
        <v>11482</v>
      </c>
      <c r="H7910" t="s">
        <v>11457</v>
      </c>
      <c r="I7910">
        <v>332</v>
      </c>
      <c r="J7910" t="s">
        <v>145</v>
      </c>
      <c r="K7910" t="s">
        <v>137</v>
      </c>
      <c r="L7910">
        <f>I7910*$Q$2/100/1000</f>
        <v>1.2283999999999999E-3</v>
      </c>
    </row>
    <row r="7911" spans="1:12">
      <c r="A7911" s="118">
        <v>45170</v>
      </c>
      <c r="B7911" t="s">
        <v>11462</v>
      </c>
      <c r="C7911" t="s">
        <v>11461</v>
      </c>
      <c r="D7911" t="s">
        <v>11634</v>
      </c>
      <c r="E7911" t="s">
        <v>11633</v>
      </c>
      <c r="F7911" t="s">
        <v>11632</v>
      </c>
      <c r="G7911" t="s">
        <v>11631</v>
      </c>
      <c r="H7911" t="s">
        <v>11457</v>
      </c>
      <c r="I7911">
        <v>332</v>
      </c>
      <c r="J7911" t="s">
        <v>145</v>
      </c>
      <c r="K7911" t="s">
        <v>137</v>
      </c>
      <c r="L7911">
        <f>I7911*$Q$2/100/1000</f>
        <v>1.2283999999999999E-3</v>
      </c>
    </row>
    <row r="7912" spans="1:12">
      <c r="A7912" s="118">
        <v>45170</v>
      </c>
      <c r="B7912" t="s">
        <v>11462</v>
      </c>
      <c r="C7912" t="s">
        <v>11461</v>
      </c>
      <c r="D7912" t="s">
        <v>11563</v>
      </c>
      <c r="E7912" t="s">
        <v>11630</v>
      </c>
      <c r="F7912">
        <v>13200984</v>
      </c>
      <c r="G7912" t="s">
        <v>11467</v>
      </c>
      <c r="H7912" t="s">
        <v>11457</v>
      </c>
      <c r="I7912">
        <v>332</v>
      </c>
      <c r="J7912" t="s">
        <v>145</v>
      </c>
      <c r="K7912" t="s">
        <v>137</v>
      </c>
      <c r="L7912">
        <f>I7912*$Q$2/100/1000</f>
        <v>1.2283999999999999E-3</v>
      </c>
    </row>
    <row r="7913" spans="1:12">
      <c r="A7913" s="118">
        <v>45170</v>
      </c>
      <c r="B7913" t="s">
        <v>11462</v>
      </c>
      <c r="C7913" t="s">
        <v>11461</v>
      </c>
      <c r="D7913" t="s">
        <v>11486</v>
      </c>
      <c r="E7913" t="s">
        <v>11629</v>
      </c>
      <c r="F7913" t="s">
        <v>11565</v>
      </c>
      <c r="G7913" t="s">
        <v>11564</v>
      </c>
      <c r="H7913" t="s">
        <v>11457</v>
      </c>
      <c r="I7913">
        <v>332</v>
      </c>
      <c r="J7913" t="s">
        <v>145</v>
      </c>
      <c r="K7913" t="s">
        <v>137</v>
      </c>
      <c r="L7913">
        <f>I7913*$Q$2/100/1000</f>
        <v>1.2283999999999999E-3</v>
      </c>
    </row>
    <row r="7914" spans="1:12">
      <c r="A7914" s="118">
        <v>45170</v>
      </c>
      <c r="B7914" t="s">
        <v>11462</v>
      </c>
      <c r="C7914" t="s">
        <v>11461</v>
      </c>
      <c r="D7914" t="s">
        <v>11628</v>
      </c>
      <c r="E7914" t="s">
        <v>11627</v>
      </c>
      <c r="F7914" t="s">
        <v>11625</v>
      </c>
      <c r="G7914" t="s">
        <v>11624</v>
      </c>
      <c r="H7914" t="s">
        <v>11457</v>
      </c>
      <c r="I7914">
        <v>332</v>
      </c>
      <c r="J7914" t="s">
        <v>145</v>
      </c>
      <c r="K7914" t="s">
        <v>137</v>
      </c>
      <c r="L7914">
        <f>I7914*$Q$2/100/1000</f>
        <v>1.2283999999999999E-3</v>
      </c>
    </row>
    <row r="7915" spans="1:12">
      <c r="A7915" s="118">
        <v>45170</v>
      </c>
      <c r="B7915" t="s">
        <v>11462</v>
      </c>
      <c r="C7915" t="s">
        <v>11461</v>
      </c>
      <c r="D7915" t="s">
        <v>11486</v>
      </c>
      <c r="E7915" t="s">
        <v>11626</v>
      </c>
      <c r="F7915" t="s">
        <v>11625</v>
      </c>
      <c r="G7915" t="s">
        <v>11624</v>
      </c>
      <c r="H7915" t="s">
        <v>11457</v>
      </c>
      <c r="I7915">
        <v>332</v>
      </c>
      <c r="J7915" t="s">
        <v>145</v>
      </c>
      <c r="K7915" t="s">
        <v>137</v>
      </c>
      <c r="L7915">
        <f>I7915*$Q$2/100/1000</f>
        <v>1.2283999999999999E-3</v>
      </c>
    </row>
    <row r="7916" spans="1:12">
      <c r="A7916" s="118">
        <v>45170</v>
      </c>
      <c r="B7916" t="s">
        <v>11462</v>
      </c>
      <c r="C7916" t="s">
        <v>11461</v>
      </c>
      <c r="D7916" t="s">
        <v>11623</v>
      </c>
      <c r="E7916" t="s">
        <v>11622</v>
      </c>
      <c r="F7916">
        <v>101049731</v>
      </c>
      <c r="G7916" t="s">
        <v>11500</v>
      </c>
      <c r="H7916" t="s">
        <v>11457</v>
      </c>
      <c r="I7916">
        <v>332</v>
      </c>
      <c r="J7916" t="s">
        <v>145</v>
      </c>
      <c r="K7916" t="s">
        <v>137</v>
      </c>
      <c r="L7916">
        <f>I7916*$Q$2/100/1000</f>
        <v>1.2283999999999999E-3</v>
      </c>
    </row>
    <row r="7917" spans="1:12">
      <c r="A7917" s="118">
        <v>45170</v>
      </c>
      <c r="B7917" t="s">
        <v>11462</v>
      </c>
      <c r="C7917" t="s">
        <v>11461</v>
      </c>
      <c r="D7917" t="s">
        <v>11481</v>
      </c>
      <c r="E7917" t="s">
        <v>11621</v>
      </c>
      <c r="F7917">
        <v>101049732</v>
      </c>
      <c r="G7917" t="s">
        <v>11493</v>
      </c>
      <c r="H7917" t="s">
        <v>11457</v>
      </c>
      <c r="I7917">
        <v>332</v>
      </c>
      <c r="J7917" t="s">
        <v>145</v>
      </c>
      <c r="K7917" t="s">
        <v>137</v>
      </c>
      <c r="L7917">
        <f>I7917*$Q$2/100/1000</f>
        <v>1.2283999999999999E-3</v>
      </c>
    </row>
    <row r="7918" spans="1:12">
      <c r="A7918" s="118">
        <v>45170</v>
      </c>
      <c r="B7918" t="s">
        <v>11462</v>
      </c>
      <c r="C7918" t="s">
        <v>11461</v>
      </c>
      <c r="D7918" t="s">
        <v>11620</v>
      </c>
      <c r="E7918" t="s">
        <v>11619</v>
      </c>
      <c r="F7918">
        <v>101050205</v>
      </c>
      <c r="G7918" t="s">
        <v>11618</v>
      </c>
      <c r="H7918" t="s">
        <v>11457</v>
      </c>
      <c r="I7918">
        <v>332</v>
      </c>
      <c r="J7918" t="s">
        <v>145</v>
      </c>
      <c r="K7918" t="s">
        <v>137</v>
      </c>
      <c r="L7918">
        <f>I7918*$Q$2/100/1000</f>
        <v>1.2283999999999999E-3</v>
      </c>
    </row>
    <row r="7919" spans="1:12">
      <c r="A7919" s="118">
        <v>45170</v>
      </c>
      <c r="B7919" t="s">
        <v>11462</v>
      </c>
      <c r="C7919" t="s">
        <v>11461</v>
      </c>
      <c r="D7919" t="s">
        <v>11563</v>
      </c>
      <c r="E7919" t="s">
        <v>11617</v>
      </c>
      <c r="F7919">
        <v>13200984</v>
      </c>
      <c r="G7919" t="s">
        <v>11467</v>
      </c>
      <c r="H7919" t="s">
        <v>11457</v>
      </c>
      <c r="I7919">
        <v>332</v>
      </c>
      <c r="J7919" t="s">
        <v>145</v>
      </c>
      <c r="K7919" t="s">
        <v>137</v>
      </c>
      <c r="L7919">
        <f>I7919*$Q$2/100/1000</f>
        <v>1.2283999999999999E-3</v>
      </c>
    </row>
    <row r="7920" spans="1:12">
      <c r="A7920" s="118">
        <v>45139</v>
      </c>
      <c r="B7920" t="s">
        <v>240</v>
      </c>
      <c r="C7920" t="s">
        <v>239</v>
      </c>
      <c r="D7920" t="s">
        <v>7565</v>
      </c>
      <c r="E7920" t="s">
        <v>11616</v>
      </c>
      <c r="F7920" s="119" t="s">
        <v>788</v>
      </c>
      <c r="G7920" t="s">
        <v>787</v>
      </c>
      <c r="H7920" t="s">
        <v>235</v>
      </c>
      <c r="I7920">
        <v>390</v>
      </c>
      <c r="J7920" t="s">
        <v>145</v>
      </c>
      <c r="K7920" t="s">
        <v>137</v>
      </c>
      <c r="L7920">
        <f>I7920*$Q$2/100/1000</f>
        <v>1.4430000000000001E-3</v>
      </c>
    </row>
    <row r="7921" spans="1:12">
      <c r="A7921" s="118">
        <v>45170</v>
      </c>
      <c r="B7921" t="s">
        <v>11462</v>
      </c>
      <c r="C7921" t="s">
        <v>11461</v>
      </c>
      <c r="D7921" t="s">
        <v>11615</v>
      </c>
      <c r="E7921" t="s">
        <v>11614</v>
      </c>
      <c r="F7921">
        <v>13207004</v>
      </c>
      <c r="G7921" t="s">
        <v>11613</v>
      </c>
      <c r="H7921" t="s">
        <v>11457</v>
      </c>
      <c r="I7921">
        <v>332</v>
      </c>
      <c r="J7921" t="s">
        <v>145</v>
      </c>
      <c r="K7921" t="s">
        <v>137</v>
      </c>
      <c r="L7921">
        <f>I7921*$Q$2/100/1000</f>
        <v>1.2283999999999999E-3</v>
      </c>
    </row>
    <row r="7922" spans="1:12">
      <c r="A7922" s="118">
        <v>45170</v>
      </c>
      <c r="B7922" t="s">
        <v>11462</v>
      </c>
      <c r="C7922" t="s">
        <v>11461</v>
      </c>
      <c r="D7922" t="s">
        <v>11481</v>
      </c>
      <c r="E7922" t="s">
        <v>11612</v>
      </c>
      <c r="F7922">
        <v>101047040</v>
      </c>
      <c r="G7922" t="s">
        <v>11503</v>
      </c>
      <c r="H7922" t="s">
        <v>11457</v>
      </c>
      <c r="I7922">
        <v>332</v>
      </c>
      <c r="J7922" t="s">
        <v>145</v>
      </c>
      <c r="K7922" t="s">
        <v>137</v>
      </c>
      <c r="L7922">
        <f>I7922*$Q$2/100/1000</f>
        <v>1.2283999999999999E-3</v>
      </c>
    </row>
    <row r="7923" spans="1:12">
      <c r="A7923" s="118">
        <v>45170</v>
      </c>
      <c r="B7923" t="s">
        <v>11462</v>
      </c>
      <c r="C7923" t="s">
        <v>11461</v>
      </c>
      <c r="D7923" t="s">
        <v>11495</v>
      </c>
      <c r="E7923" t="s">
        <v>11611</v>
      </c>
      <c r="F7923">
        <v>101047040</v>
      </c>
      <c r="G7923" t="s">
        <v>11503</v>
      </c>
      <c r="H7923" t="s">
        <v>11457</v>
      </c>
      <c r="I7923">
        <v>332</v>
      </c>
      <c r="J7923" t="s">
        <v>145</v>
      </c>
      <c r="K7923" t="s">
        <v>137</v>
      </c>
      <c r="L7923">
        <f>I7923*$Q$2/100/1000</f>
        <v>1.2283999999999999E-3</v>
      </c>
    </row>
    <row r="7924" spans="1:12">
      <c r="A7924" s="118">
        <v>45170</v>
      </c>
      <c r="B7924" t="s">
        <v>11462</v>
      </c>
      <c r="C7924" t="s">
        <v>11461</v>
      </c>
      <c r="D7924" t="s">
        <v>11492</v>
      </c>
      <c r="E7924" t="s">
        <v>11610</v>
      </c>
      <c r="F7924">
        <v>101037955</v>
      </c>
      <c r="G7924" t="s">
        <v>11470</v>
      </c>
      <c r="H7924" t="s">
        <v>11457</v>
      </c>
      <c r="I7924">
        <v>332</v>
      </c>
      <c r="J7924" t="s">
        <v>145</v>
      </c>
      <c r="K7924" t="s">
        <v>137</v>
      </c>
      <c r="L7924">
        <f>I7924*$Q$2/100/1000</f>
        <v>1.2283999999999999E-3</v>
      </c>
    </row>
    <row r="7925" spans="1:12">
      <c r="A7925" s="118">
        <v>45170</v>
      </c>
      <c r="B7925" t="s">
        <v>11462</v>
      </c>
      <c r="C7925" t="s">
        <v>11461</v>
      </c>
      <c r="D7925" t="s">
        <v>11477</v>
      </c>
      <c r="E7925" t="s">
        <v>11609</v>
      </c>
      <c r="F7925" t="s">
        <v>11526</v>
      </c>
      <c r="G7925" t="s">
        <v>11525</v>
      </c>
      <c r="H7925" t="s">
        <v>11457</v>
      </c>
      <c r="I7925">
        <v>332</v>
      </c>
      <c r="J7925" t="s">
        <v>145</v>
      </c>
      <c r="K7925" t="s">
        <v>137</v>
      </c>
      <c r="L7925">
        <f>I7925*$Q$2/100/1000</f>
        <v>1.2283999999999999E-3</v>
      </c>
    </row>
    <row r="7926" spans="1:12">
      <c r="A7926" s="118">
        <v>45170</v>
      </c>
      <c r="B7926" t="s">
        <v>11462</v>
      </c>
      <c r="C7926" t="s">
        <v>11461</v>
      </c>
      <c r="D7926" t="s">
        <v>11581</v>
      </c>
      <c r="E7926" t="s">
        <v>11608</v>
      </c>
      <c r="F7926">
        <v>101007680</v>
      </c>
      <c r="G7926" t="s">
        <v>11464</v>
      </c>
      <c r="H7926" t="s">
        <v>11457</v>
      </c>
      <c r="I7926">
        <v>332</v>
      </c>
      <c r="J7926" t="s">
        <v>145</v>
      </c>
      <c r="K7926" t="s">
        <v>137</v>
      </c>
      <c r="L7926">
        <f>I7926*$Q$2/100/1000</f>
        <v>1.2283999999999999E-3</v>
      </c>
    </row>
    <row r="7927" spans="1:12">
      <c r="A7927" s="118">
        <v>45170</v>
      </c>
      <c r="B7927" t="s">
        <v>11462</v>
      </c>
      <c r="C7927" t="s">
        <v>11461</v>
      </c>
      <c r="D7927" t="s">
        <v>11607</v>
      </c>
      <c r="E7927" t="s">
        <v>11606</v>
      </c>
      <c r="F7927">
        <v>13200984</v>
      </c>
      <c r="G7927" t="s">
        <v>11467</v>
      </c>
      <c r="H7927" t="s">
        <v>11457</v>
      </c>
      <c r="I7927">
        <v>332</v>
      </c>
      <c r="J7927" t="s">
        <v>145</v>
      </c>
      <c r="K7927" t="s">
        <v>137</v>
      </c>
      <c r="L7927">
        <f>I7927*$Q$2/100/1000</f>
        <v>1.2283999999999999E-3</v>
      </c>
    </row>
    <row r="7928" spans="1:12">
      <c r="A7928" s="118">
        <v>44958</v>
      </c>
      <c r="B7928" t="s">
        <v>443</v>
      </c>
      <c r="C7928" t="s">
        <v>442</v>
      </c>
      <c r="D7928" t="s">
        <v>11605</v>
      </c>
      <c r="E7928" t="s">
        <v>11604</v>
      </c>
      <c r="F7928">
        <v>10208606</v>
      </c>
      <c r="G7928" t="s">
        <v>11603</v>
      </c>
      <c r="H7928" s="122" t="s">
        <v>437</v>
      </c>
      <c r="I7928">
        <v>4725</v>
      </c>
      <c r="J7928" t="s">
        <v>199</v>
      </c>
      <c r="K7928" t="s">
        <v>198</v>
      </c>
      <c r="L7928">
        <f>I7928*$Q$4/25/1000</f>
        <v>0.33234727680000004</v>
      </c>
    </row>
    <row r="7929" spans="1:12">
      <c r="A7929" s="118">
        <v>45170</v>
      </c>
      <c r="B7929" t="s">
        <v>11462</v>
      </c>
      <c r="C7929" t="s">
        <v>11461</v>
      </c>
      <c r="D7929" t="s">
        <v>11586</v>
      </c>
      <c r="E7929" t="s">
        <v>11602</v>
      </c>
      <c r="F7929" t="s">
        <v>11520</v>
      </c>
      <c r="G7929" t="s">
        <v>11601</v>
      </c>
      <c r="H7929" t="s">
        <v>11457</v>
      </c>
      <c r="I7929">
        <v>332</v>
      </c>
      <c r="J7929" t="s">
        <v>145</v>
      </c>
      <c r="K7929" t="s">
        <v>137</v>
      </c>
      <c r="L7929">
        <f>I7929*$Q$2/100/1000</f>
        <v>1.2283999999999999E-3</v>
      </c>
    </row>
    <row r="7930" spans="1:12">
      <c r="A7930" s="118">
        <v>45170</v>
      </c>
      <c r="B7930" t="s">
        <v>11462</v>
      </c>
      <c r="C7930" t="s">
        <v>11461</v>
      </c>
      <c r="D7930" t="s">
        <v>11600</v>
      </c>
      <c r="E7930" t="s">
        <v>11599</v>
      </c>
      <c r="F7930">
        <v>101026761</v>
      </c>
      <c r="G7930" t="s">
        <v>11598</v>
      </c>
      <c r="H7930" t="s">
        <v>11457</v>
      </c>
      <c r="I7930">
        <v>332</v>
      </c>
      <c r="J7930" t="s">
        <v>145</v>
      </c>
      <c r="K7930" t="s">
        <v>137</v>
      </c>
      <c r="L7930">
        <f>I7930*$Q$2/100/1000</f>
        <v>1.2283999999999999E-3</v>
      </c>
    </row>
    <row r="7931" spans="1:12">
      <c r="A7931" s="118">
        <v>45170</v>
      </c>
      <c r="B7931" t="s">
        <v>11462</v>
      </c>
      <c r="C7931" t="s">
        <v>11461</v>
      </c>
      <c r="D7931" t="s">
        <v>11492</v>
      </c>
      <c r="E7931" t="s">
        <v>11597</v>
      </c>
      <c r="F7931">
        <v>101007680</v>
      </c>
      <c r="G7931" t="s">
        <v>11497</v>
      </c>
      <c r="H7931" t="s">
        <v>11457</v>
      </c>
      <c r="I7931">
        <v>332</v>
      </c>
      <c r="J7931" t="s">
        <v>145</v>
      </c>
      <c r="K7931" t="s">
        <v>137</v>
      </c>
      <c r="L7931">
        <f>I7931*$Q$2/100/1000</f>
        <v>1.2283999999999999E-3</v>
      </c>
    </row>
    <row r="7932" spans="1:12">
      <c r="A7932" s="118">
        <v>45139</v>
      </c>
      <c r="B7932" t="s">
        <v>921</v>
      </c>
      <c r="C7932" t="s">
        <v>920</v>
      </c>
      <c r="D7932" t="s">
        <v>11596</v>
      </c>
      <c r="E7932" t="s">
        <v>11595</v>
      </c>
      <c r="F7932" s="119">
        <v>101047544</v>
      </c>
      <c r="G7932" t="s">
        <v>917</v>
      </c>
      <c r="H7932" t="s">
        <v>916</v>
      </c>
      <c r="I7932">
        <v>44.6</v>
      </c>
      <c r="J7932" t="s">
        <v>145</v>
      </c>
      <c r="K7932" t="s">
        <v>137</v>
      </c>
      <c r="L7932">
        <f>I7932*$Q$2/100/1000</f>
        <v>1.6501999999999999E-4</v>
      </c>
    </row>
    <row r="7933" spans="1:12">
      <c r="A7933" s="118">
        <v>45170</v>
      </c>
      <c r="B7933" t="s">
        <v>11462</v>
      </c>
      <c r="C7933" t="s">
        <v>11461</v>
      </c>
      <c r="D7933" t="s">
        <v>11586</v>
      </c>
      <c r="E7933" t="s">
        <v>11594</v>
      </c>
      <c r="F7933">
        <v>13206620</v>
      </c>
      <c r="G7933" t="s">
        <v>11487</v>
      </c>
      <c r="H7933" t="s">
        <v>11457</v>
      </c>
      <c r="I7933">
        <v>332</v>
      </c>
      <c r="J7933" t="s">
        <v>145</v>
      </c>
      <c r="K7933" t="s">
        <v>137</v>
      </c>
      <c r="L7933">
        <f>I7933*$Q$2/100/1000</f>
        <v>1.2283999999999999E-3</v>
      </c>
    </row>
    <row r="7934" spans="1:12">
      <c r="A7934" s="118">
        <v>45170</v>
      </c>
      <c r="B7934" t="s">
        <v>11462</v>
      </c>
      <c r="C7934" t="s">
        <v>11461</v>
      </c>
      <c r="D7934" t="s">
        <v>11486</v>
      </c>
      <c r="E7934" t="s">
        <v>11593</v>
      </c>
      <c r="F7934" t="s">
        <v>11565</v>
      </c>
      <c r="G7934" t="s">
        <v>11564</v>
      </c>
      <c r="H7934" t="s">
        <v>11457</v>
      </c>
      <c r="I7934">
        <v>332</v>
      </c>
      <c r="J7934" t="s">
        <v>145</v>
      </c>
      <c r="K7934" t="s">
        <v>137</v>
      </c>
      <c r="L7934">
        <f>I7934*$Q$2/100/1000</f>
        <v>1.2283999999999999E-3</v>
      </c>
    </row>
    <row r="7935" spans="1:12">
      <c r="A7935" s="118">
        <v>45170</v>
      </c>
      <c r="B7935" t="s">
        <v>11462</v>
      </c>
      <c r="C7935" t="s">
        <v>11461</v>
      </c>
      <c r="D7935" t="s">
        <v>11481</v>
      </c>
      <c r="E7935" t="s">
        <v>11592</v>
      </c>
      <c r="F7935" t="s">
        <v>11520</v>
      </c>
      <c r="G7935" t="s">
        <v>11591</v>
      </c>
      <c r="H7935" t="s">
        <v>11457</v>
      </c>
      <c r="I7935">
        <v>332</v>
      </c>
      <c r="J7935" t="s">
        <v>145</v>
      </c>
      <c r="K7935" t="s">
        <v>137</v>
      </c>
      <c r="L7935">
        <f>I7935*$Q$2/100/1000</f>
        <v>1.2283999999999999E-3</v>
      </c>
    </row>
    <row r="7936" spans="1:12">
      <c r="A7936" s="118">
        <v>45170</v>
      </c>
      <c r="B7936" t="s">
        <v>11462</v>
      </c>
      <c r="C7936" t="s">
        <v>11461</v>
      </c>
      <c r="D7936" t="s">
        <v>11573</v>
      </c>
      <c r="E7936" t="s">
        <v>11590</v>
      </c>
      <c r="F7936">
        <v>101007680</v>
      </c>
      <c r="G7936" t="s">
        <v>11464</v>
      </c>
      <c r="H7936" t="s">
        <v>11457</v>
      </c>
      <c r="I7936">
        <v>332</v>
      </c>
      <c r="J7936" t="s">
        <v>145</v>
      </c>
      <c r="K7936" t="s">
        <v>137</v>
      </c>
      <c r="L7936">
        <f>I7936*$Q$2/100/1000</f>
        <v>1.2283999999999999E-3</v>
      </c>
    </row>
    <row r="7937" spans="1:12">
      <c r="A7937" s="118">
        <v>45170</v>
      </c>
      <c r="B7937" t="s">
        <v>11462</v>
      </c>
      <c r="C7937" t="s">
        <v>11461</v>
      </c>
      <c r="D7937" t="s">
        <v>11589</v>
      </c>
      <c r="E7937" t="s">
        <v>11588</v>
      </c>
      <c r="F7937">
        <v>1</v>
      </c>
      <c r="G7937" t="s">
        <v>11587</v>
      </c>
      <c r="H7937" t="s">
        <v>11457</v>
      </c>
      <c r="I7937">
        <v>332</v>
      </c>
      <c r="J7937" t="s">
        <v>145</v>
      </c>
      <c r="K7937" t="s">
        <v>137</v>
      </c>
      <c r="L7937">
        <f>I7937*$Q$2/100/1000</f>
        <v>1.2283999999999999E-3</v>
      </c>
    </row>
    <row r="7938" spans="1:12">
      <c r="A7938" s="118">
        <v>45170</v>
      </c>
      <c r="B7938" t="s">
        <v>11462</v>
      </c>
      <c r="C7938" t="s">
        <v>11461</v>
      </c>
      <c r="D7938" t="s">
        <v>11586</v>
      </c>
      <c r="E7938" t="s">
        <v>11585</v>
      </c>
      <c r="F7938" t="s">
        <v>11565</v>
      </c>
      <c r="G7938" t="s">
        <v>11564</v>
      </c>
      <c r="H7938" t="s">
        <v>11457</v>
      </c>
      <c r="I7938">
        <v>332</v>
      </c>
      <c r="J7938" t="s">
        <v>145</v>
      </c>
      <c r="K7938" t="s">
        <v>137</v>
      </c>
      <c r="L7938">
        <f>I7938*$Q$2/100/1000</f>
        <v>1.2283999999999999E-3</v>
      </c>
    </row>
    <row r="7939" spans="1:12">
      <c r="A7939" s="118">
        <v>45200</v>
      </c>
      <c r="B7939" t="s">
        <v>11462</v>
      </c>
      <c r="C7939" t="s">
        <v>11461</v>
      </c>
      <c r="D7939" t="s">
        <v>11486</v>
      </c>
      <c r="E7939" t="s">
        <v>11584</v>
      </c>
      <c r="F7939" t="s">
        <v>11483</v>
      </c>
      <c r="G7939" t="s">
        <v>11482</v>
      </c>
      <c r="H7939" t="s">
        <v>11457</v>
      </c>
      <c r="I7939">
        <v>332</v>
      </c>
      <c r="J7939" t="s">
        <v>145</v>
      </c>
      <c r="K7939" t="s">
        <v>137</v>
      </c>
      <c r="L7939">
        <f>I7939*$Q$2/100/1000</f>
        <v>1.2283999999999999E-3</v>
      </c>
    </row>
    <row r="7940" spans="1:12">
      <c r="A7940" s="118">
        <v>45200</v>
      </c>
      <c r="B7940" t="s">
        <v>11462</v>
      </c>
      <c r="C7940" t="s">
        <v>11461</v>
      </c>
      <c r="D7940" t="s">
        <v>11571</v>
      </c>
      <c r="E7940" t="s">
        <v>11583</v>
      </c>
      <c r="F7940" t="s">
        <v>11483</v>
      </c>
      <c r="G7940" t="s">
        <v>11482</v>
      </c>
      <c r="H7940" t="s">
        <v>11457</v>
      </c>
      <c r="I7940">
        <v>332</v>
      </c>
      <c r="J7940" t="s">
        <v>145</v>
      </c>
      <c r="K7940" t="s">
        <v>137</v>
      </c>
      <c r="L7940">
        <f>I7940*$Q$2/100/1000</f>
        <v>1.2283999999999999E-3</v>
      </c>
    </row>
    <row r="7941" spans="1:12">
      <c r="A7941" s="118">
        <v>45200</v>
      </c>
      <c r="B7941" t="s">
        <v>11462</v>
      </c>
      <c r="C7941" t="s">
        <v>11461</v>
      </c>
      <c r="D7941" t="s">
        <v>11573</v>
      </c>
      <c r="E7941" t="s">
        <v>11582</v>
      </c>
      <c r="F7941">
        <v>101047040</v>
      </c>
      <c r="G7941" t="s">
        <v>11503</v>
      </c>
      <c r="H7941" t="s">
        <v>11457</v>
      </c>
      <c r="I7941">
        <v>332</v>
      </c>
      <c r="J7941" t="s">
        <v>145</v>
      </c>
      <c r="K7941" t="s">
        <v>137</v>
      </c>
      <c r="L7941">
        <f>I7941*$Q$2/100/1000</f>
        <v>1.2283999999999999E-3</v>
      </c>
    </row>
    <row r="7942" spans="1:12">
      <c r="A7942" s="118">
        <v>45200</v>
      </c>
      <c r="B7942" t="s">
        <v>11462</v>
      </c>
      <c r="C7942" t="s">
        <v>11461</v>
      </c>
      <c r="D7942" t="s">
        <v>11581</v>
      </c>
      <c r="E7942" t="s">
        <v>11580</v>
      </c>
      <c r="F7942">
        <v>101037955</v>
      </c>
      <c r="G7942" t="s">
        <v>11470</v>
      </c>
      <c r="H7942" t="s">
        <v>11457</v>
      </c>
      <c r="I7942">
        <v>332</v>
      </c>
      <c r="J7942" t="s">
        <v>145</v>
      </c>
      <c r="K7942" t="s">
        <v>137</v>
      </c>
      <c r="L7942">
        <f>I7942*$Q$2/100/1000</f>
        <v>1.2283999999999999E-3</v>
      </c>
    </row>
    <row r="7943" spans="1:12">
      <c r="A7943" s="118">
        <v>45200</v>
      </c>
      <c r="B7943" t="s">
        <v>11462</v>
      </c>
      <c r="C7943" t="s">
        <v>11461</v>
      </c>
      <c r="D7943" t="s">
        <v>11579</v>
      </c>
      <c r="E7943" t="s">
        <v>11578</v>
      </c>
      <c r="F7943">
        <v>101026761</v>
      </c>
      <c r="G7943" t="s">
        <v>11458</v>
      </c>
      <c r="H7943" t="s">
        <v>11457</v>
      </c>
      <c r="I7943">
        <v>332</v>
      </c>
      <c r="J7943" t="s">
        <v>145</v>
      </c>
      <c r="K7943" t="s">
        <v>137</v>
      </c>
      <c r="L7943">
        <f>I7943*$Q$2/100/1000</f>
        <v>1.2283999999999999E-3</v>
      </c>
    </row>
    <row r="7944" spans="1:12">
      <c r="A7944" s="118">
        <v>45200</v>
      </c>
      <c r="B7944" t="s">
        <v>11462</v>
      </c>
      <c r="C7944" t="s">
        <v>11461</v>
      </c>
      <c r="D7944" t="s">
        <v>11460</v>
      </c>
      <c r="E7944" t="s">
        <v>11577</v>
      </c>
      <c r="F7944">
        <v>101026761</v>
      </c>
      <c r="G7944" t="s">
        <v>11458</v>
      </c>
      <c r="H7944" t="s">
        <v>11457</v>
      </c>
      <c r="I7944">
        <v>332</v>
      </c>
      <c r="J7944" t="s">
        <v>145</v>
      </c>
      <c r="K7944" t="s">
        <v>137</v>
      </c>
      <c r="L7944">
        <f>I7944*$Q$2/100/1000</f>
        <v>1.2283999999999999E-3</v>
      </c>
    </row>
    <row r="7945" spans="1:12">
      <c r="A7945" s="118">
        <v>45200</v>
      </c>
      <c r="B7945" t="s">
        <v>11462</v>
      </c>
      <c r="C7945" t="s">
        <v>11461</v>
      </c>
      <c r="D7945" t="s">
        <v>11533</v>
      </c>
      <c r="E7945" t="s">
        <v>11576</v>
      </c>
      <c r="F7945">
        <v>101044625</v>
      </c>
      <c r="G7945" t="s">
        <v>11538</v>
      </c>
      <c r="H7945" t="s">
        <v>11457</v>
      </c>
      <c r="I7945">
        <v>332</v>
      </c>
      <c r="J7945" t="s">
        <v>145</v>
      </c>
      <c r="K7945" t="s">
        <v>137</v>
      </c>
      <c r="L7945">
        <f>I7945*$Q$2/100/1000</f>
        <v>1.2283999999999999E-3</v>
      </c>
    </row>
    <row r="7946" spans="1:12">
      <c r="A7946" s="118">
        <v>45200</v>
      </c>
      <c r="B7946" t="s">
        <v>11462</v>
      </c>
      <c r="C7946" t="s">
        <v>11461</v>
      </c>
      <c r="D7946" t="s">
        <v>11575</v>
      </c>
      <c r="E7946" t="s">
        <v>11574</v>
      </c>
      <c r="F7946" t="s">
        <v>11526</v>
      </c>
      <c r="G7946" t="s">
        <v>11525</v>
      </c>
      <c r="H7946" t="s">
        <v>11457</v>
      </c>
      <c r="I7946">
        <v>332</v>
      </c>
      <c r="J7946" t="s">
        <v>145</v>
      </c>
      <c r="K7946" t="s">
        <v>137</v>
      </c>
      <c r="L7946">
        <f>I7946*$Q$2/100/1000</f>
        <v>1.2283999999999999E-3</v>
      </c>
    </row>
    <row r="7947" spans="1:12">
      <c r="A7947" s="118">
        <v>45200</v>
      </c>
      <c r="B7947" t="s">
        <v>11462</v>
      </c>
      <c r="C7947" t="s">
        <v>11461</v>
      </c>
      <c r="D7947" t="s">
        <v>11573</v>
      </c>
      <c r="E7947" t="s">
        <v>11572</v>
      </c>
      <c r="F7947">
        <v>13206620</v>
      </c>
      <c r="G7947" t="s">
        <v>11487</v>
      </c>
      <c r="H7947" t="s">
        <v>11457</v>
      </c>
      <c r="I7947">
        <v>332</v>
      </c>
      <c r="J7947" t="s">
        <v>145</v>
      </c>
      <c r="K7947" t="s">
        <v>137</v>
      </c>
      <c r="L7947">
        <f>I7947*$Q$2/100/1000</f>
        <v>1.2283999999999999E-3</v>
      </c>
    </row>
    <row r="7948" spans="1:12">
      <c r="A7948" s="118">
        <v>45200</v>
      </c>
      <c r="B7948" t="s">
        <v>11462</v>
      </c>
      <c r="C7948" t="s">
        <v>11461</v>
      </c>
      <c r="D7948" t="s">
        <v>11571</v>
      </c>
      <c r="E7948" t="s">
        <v>11570</v>
      </c>
      <c r="F7948" t="s">
        <v>11565</v>
      </c>
      <c r="G7948" t="s">
        <v>11564</v>
      </c>
      <c r="H7948" t="s">
        <v>11457</v>
      </c>
      <c r="I7948">
        <v>332</v>
      </c>
      <c r="J7948" t="s">
        <v>145</v>
      </c>
      <c r="K7948" t="s">
        <v>137</v>
      </c>
      <c r="L7948">
        <f>I7948*$Q$2/100/1000</f>
        <v>1.2283999999999999E-3</v>
      </c>
    </row>
    <row r="7949" spans="1:12">
      <c r="A7949" s="118">
        <v>45200</v>
      </c>
      <c r="B7949" t="s">
        <v>11462</v>
      </c>
      <c r="C7949" t="s">
        <v>11461</v>
      </c>
      <c r="D7949" t="s">
        <v>11495</v>
      </c>
      <c r="E7949" t="s">
        <v>11569</v>
      </c>
      <c r="F7949">
        <v>101047040</v>
      </c>
      <c r="G7949" t="s">
        <v>11503</v>
      </c>
      <c r="H7949" t="s">
        <v>11457</v>
      </c>
      <c r="I7949">
        <v>332</v>
      </c>
      <c r="J7949" t="s">
        <v>145</v>
      </c>
      <c r="K7949" t="s">
        <v>137</v>
      </c>
      <c r="L7949">
        <f>I7949*$Q$2/100/1000</f>
        <v>1.2283999999999999E-3</v>
      </c>
    </row>
    <row r="7950" spans="1:12">
      <c r="A7950" s="118">
        <v>45200</v>
      </c>
      <c r="B7950" t="s">
        <v>11462</v>
      </c>
      <c r="C7950" t="s">
        <v>11461</v>
      </c>
      <c r="D7950" t="s">
        <v>11505</v>
      </c>
      <c r="E7950" t="s">
        <v>11568</v>
      </c>
      <c r="F7950">
        <v>101026761</v>
      </c>
      <c r="G7950" t="s">
        <v>11458</v>
      </c>
      <c r="H7950" t="s">
        <v>11457</v>
      </c>
      <c r="I7950">
        <v>332</v>
      </c>
      <c r="J7950" t="s">
        <v>145</v>
      </c>
      <c r="K7950" t="s">
        <v>137</v>
      </c>
      <c r="L7950">
        <f>I7950*$Q$2/100/1000</f>
        <v>1.2283999999999999E-3</v>
      </c>
    </row>
    <row r="7951" spans="1:12">
      <c r="A7951" s="118">
        <v>45200</v>
      </c>
      <c r="B7951" t="s">
        <v>11462</v>
      </c>
      <c r="C7951" t="s">
        <v>11461</v>
      </c>
      <c r="D7951" t="s">
        <v>11492</v>
      </c>
      <c r="E7951" t="s">
        <v>11567</v>
      </c>
      <c r="F7951">
        <v>101007680</v>
      </c>
      <c r="G7951" t="s">
        <v>11497</v>
      </c>
      <c r="H7951" t="s">
        <v>11457</v>
      </c>
      <c r="I7951">
        <v>332</v>
      </c>
      <c r="J7951" t="s">
        <v>145</v>
      </c>
      <c r="K7951" t="s">
        <v>137</v>
      </c>
      <c r="L7951">
        <f>I7951*$Q$2/100/1000</f>
        <v>1.2283999999999999E-3</v>
      </c>
    </row>
    <row r="7952" spans="1:12">
      <c r="A7952" s="118">
        <v>45200</v>
      </c>
      <c r="B7952" t="s">
        <v>11462</v>
      </c>
      <c r="C7952" t="s">
        <v>11461</v>
      </c>
      <c r="D7952" t="s">
        <v>11486</v>
      </c>
      <c r="E7952" t="s">
        <v>11566</v>
      </c>
      <c r="F7952" t="s">
        <v>11565</v>
      </c>
      <c r="G7952" t="s">
        <v>11564</v>
      </c>
      <c r="H7952" t="s">
        <v>11457</v>
      </c>
      <c r="I7952">
        <v>332</v>
      </c>
      <c r="J7952" t="s">
        <v>145</v>
      </c>
      <c r="K7952" t="s">
        <v>137</v>
      </c>
      <c r="L7952">
        <f>I7952*$Q$2/100/1000</f>
        <v>1.2283999999999999E-3</v>
      </c>
    </row>
    <row r="7953" spans="1:12">
      <c r="A7953" s="118">
        <v>45200</v>
      </c>
      <c r="B7953" t="s">
        <v>11462</v>
      </c>
      <c r="C7953" t="s">
        <v>11461</v>
      </c>
      <c r="D7953" t="s">
        <v>11563</v>
      </c>
      <c r="E7953" t="s">
        <v>11562</v>
      </c>
      <c r="F7953">
        <v>13200984</v>
      </c>
      <c r="G7953" t="s">
        <v>11467</v>
      </c>
      <c r="H7953" t="s">
        <v>11457</v>
      </c>
      <c r="I7953">
        <v>332</v>
      </c>
      <c r="J7953" t="s">
        <v>145</v>
      </c>
      <c r="K7953" t="s">
        <v>137</v>
      </c>
      <c r="L7953">
        <f>I7953*$Q$2/100/1000</f>
        <v>1.2283999999999999E-3</v>
      </c>
    </row>
    <row r="7954" spans="1:12">
      <c r="A7954" s="118">
        <v>45200</v>
      </c>
      <c r="B7954" t="s">
        <v>11462</v>
      </c>
      <c r="C7954" t="s">
        <v>11461</v>
      </c>
      <c r="D7954" t="s">
        <v>11561</v>
      </c>
      <c r="E7954" t="s">
        <v>11560</v>
      </c>
      <c r="F7954" t="s">
        <v>11526</v>
      </c>
      <c r="G7954" t="s">
        <v>11525</v>
      </c>
      <c r="H7954" t="s">
        <v>11457</v>
      </c>
      <c r="I7954">
        <v>332</v>
      </c>
      <c r="J7954" t="s">
        <v>145</v>
      </c>
      <c r="K7954" t="s">
        <v>137</v>
      </c>
      <c r="L7954">
        <f>I7954*$Q$2/100/1000</f>
        <v>1.2283999999999999E-3</v>
      </c>
    </row>
    <row r="7955" spans="1:12">
      <c r="A7955" s="118">
        <v>45200</v>
      </c>
      <c r="B7955" t="s">
        <v>11462</v>
      </c>
      <c r="C7955" t="s">
        <v>11461</v>
      </c>
      <c r="D7955" t="s">
        <v>11492</v>
      </c>
      <c r="E7955" t="s">
        <v>11559</v>
      </c>
      <c r="F7955">
        <v>101037955</v>
      </c>
      <c r="G7955" t="s">
        <v>11470</v>
      </c>
      <c r="H7955" t="s">
        <v>11457</v>
      </c>
      <c r="I7955">
        <v>332</v>
      </c>
      <c r="J7955" t="s">
        <v>145</v>
      </c>
      <c r="K7955" t="s">
        <v>137</v>
      </c>
      <c r="L7955">
        <f>I7955*$Q$2/100/1000</f>
        <v>1.2283999999999999E-3</v>
      </c>
    </row>
    <row r="7956" spans="1:12">
      <c r="A7956" s="118">
        <v>45200</v>
      </c>
      <c r="B7956" t="s">
        <v>11462</v>
      </c>
      <c r="C7956" t="s">
        <v>11461</v>
      </c>
      <c r="D7956" t="s">
        <v>11536</v>
      </c>
      <c r="E7956" t="s">
        <v>11558</v>
      </c>
      <c r="F7956" t="s">
        <v>11526</v>
      </c>
      <c r="G7956" t="s">
        <v>11525</v>
      </c>
      <c r="H7956" t="s">
        <v>11457</v>
      </c>
      <c r="I7956">
        <v>332</v>
      </c>
      <c r="J7956" t="s">
        <v>145</v>
      </c>
      <c r="K7956" t="s">
        <v>137</v>
      </c>
      <c r="L7956">
        <f>I7956*$Q$2/100/1000</f>
        <v>1.2283999999999999E-3</v>
      </c>
    </row>
    <row r="7957" spans="1:12">
      <c r="A7957" s="118">
        <v>45200</v>
      </c>
      <c r="B7957" t="s">
        <v>11462</v>
      </c>
      <c r="C7957" t="s">
        <v>11461</v>
      </c>
      <c r="D7957" t="s">
        <v>11495</v>
      </c>
      <c r="E7957" t="s">
        <v>11557</v>
      </c>
      <c r="F7957">
        <v>101047040</v>
      </c>
      <c r="G7957" t="s">
        <v>11503</v>
      </c>
      <c r="H7957" t="s">
        <v>11457</v>
      </c>
      <c r="I7957">
        <v>332</v>
      </c>
      <c r="J7957" t="s">
        <v>145</v>
      </c>
      <c r="K7957" t="s">
        <v>137</v>
      </c>
      <c r="L7957">
        <f>I7957*$Q$2/100/1000</f>
        <v>1.2283999999999999E-3</v>
      </c>
    </row>
    <row r="7958" spans="1:12">
      <c r="A7958" s="118">
        <v>45200</v>
      </c>
      <c r="B7958" t="s">
        <v>11462</v>
      </c>
      <c r="C7958" t="s">
        <v>11461</v>
      </c>
      <c r="D7958" t="s">
        <v>11556</v>
      </c>
      <c r="E7958" t="s">
        <v>11555</v>
      </c>
      <c r="F7958" t="s">
        <v>11554</v>
      </c>
      <c r="G7958" t="s">
        <v>11553</v>
      </c>
      <c r="H7958" t="s">
        <v>11457</v>
      </c>
      <c r="I7958">
        <v>332</v>
      </c>
      <c r="J7958" t="s">
        <v>145</v>
      </c>
      <c r="K7958" t="s">
        <v>137</v>
      </c>
      <c r="L7958">
        <f>I7958*$Q$2/100/1000</f>
        <v>1.2283999999999999E-3</v>
      </c>
    </row>
    <row r="7959" spans="1:12">
      <c r="A7959" s="118">
        <v>45200</v>
      </c>
      <c r="B7959" t="s">
        <v>11462</v>
      </c>
      <c r="C7959" t="s">
        <v>11461</v>
      </c>
      <c r="D7959" t="s">
        <v>11552</v>
      </c>
      <c r="E7959" t="s">
        <v>11551</v>
      </c>
      <c r="F7959">
        <v>101018307</v>
      </c>
      <c r="G7959" t="s">
        <v>11550</v>
      </c>
      <c r="H7959" t="s">
        <v>11457</v>
      </c>
      <c r="I7959">
        <v>332</v>
      </c>
      <c r="J7959" t="s">
        <v>145</v>
      </c>
      <c r="K7959" t="s">
        <v>137</v>
      </c>
      <c r="L7959">
        <f>I7959*$Q$2/100/1000</f>
        <v>1.2283999999999999E-3</v>
      </c>
    </row>
    <row r="7960" spans="1:12">
      <c r="A7960" s="118">
        <v>45231</v>
      </c>
      <c r="B7960" t="s">
        <v>11462</v>
      </c>
      <c r="C7960" t="s">
        <v>11461</v>
      </c>
      <c r="D7960" t="s">
        <v>11505</v>
      </c>
      <c r="E7960" t="s">
        <v>11549</v>
      </c>
      <c r="F7960">
        <v>13211955</v>
      </c>
      <c r="G7960" t="s">
        <v>11528</v>
      </c>
      <c r="H7960" t="s">
        <v>11457</v>
      </c>
      <c r="I7960">
        <v>332</v>
      </c>
      <c r="J7960" t="s">
        <v>145</v>
      </c>
      <c r="K7960" t="s">
        <v>137</v>
      </c>
      <c r="L7960">
        <f>I7960*$Q$2/100/1000</f>
        <v>1.2283999999999999E-3</v>
      </c>
    </row>
    <row r="7961" spans="1:12">
      <c r="A7961" s="118">
        <v>45231</v>
      </c>
      <c r="B7961" t="s">
        <v>11462</v>
      </c>
      <c r="C7961" t="s">
        <v>11461</v>
      </c>
      <c r="D7961" t="s">
        <v>11486</v>
      </c>
      <c r="E7961" t="s">
        <v>11548</v>
      </c>
      <c r="F7961" t="s">
        <v>11483</v>
      </c>
      <c r="G7961" t="s">
        <v>11482</v>
      </c>
      <c r="H7961" t="s">
        <v>11457</v>
      </c>
      <c r="I7961">
        <v>332</v>
      </c>
      <c r="J7961" t="s">
        <v>145</v>
      </c>
      <c r="K7961" t="s">
        <v>137</v>
      </c>
      <c r="L7961">
        <f>I7961*$Q$2/100/1000</f>
        <v>1.2283999999999999E-3</v>
      </c>
    </row>
    <row r="7962" spans="1:12">
      <c r="A7962" s="118">
        <v>45231</v>
      </c>
      <c r="B7962" t="s">
        <v>11462</v>
      </c>
      <c r="C7962" t="s">
        <v>11461</v>
      </c>
      <c r="D7962" t="s">
        <v>11547</v>
      </c>
      <c r="E7962" t="s">
        <v>11546</v>
      </c>
      <c r="F7962" t="s">
        <v>11520</v>
      </c>
      <c r="G7962" t="s">
        <v>11519</v>
      </c>
      <c r="H7962" t="s">
        <v>11457</v>
      </c>
      <c r="I7962">
        <v>332</v>
      </c>
      <c r="J7962" t="s">
        <v>145</v>
      </c>
      <c r="K7962" t="s">
        <v>137</v>
      </c>
      <c r="L7962">
        <f>I7962*$Q$2/100/1000</f>
        <v>1.2283999999999999E-3</v>
      </c>
    </row>
    <row r="7963" spans="1:12">
      <c r="A7963" s="118">
        <v>45231</v>
      </c>
      <c r="B7963" t="s">
        <v>11462</v>
      </c>
      <c r="C7963" t="s">
        <v>11461</v>
      </c>
      <c r="D7963" t="s">
        <v>11489</v>
      </c>
      <c r="E7963" t="s">
        <v>11545</v>
      </c>
      <c r="F7963">
        <v>101047040</v>
      </c>
      <c r="G7963" t="s">
        <v>11503</v>
      </c>
      <c r="H7963" t="s">
        <v>11457</v>
      </c>
      <c r="I7963">
        <v>332</v>
      </c>
      <c r="J7963" t="s">
        <v>145</v>
      </c>
      <c r="K7963" t="s">
        <v>137</v>
      </c>
      <c r="L7963">
        <f>I7963*$Q$2/100/1000</f>
        <v>1.2283999999999999E-3</v>
      </c>
    </row>
    <row r="7964" spans="1:12">
      <c r="A7964" s="118">
        <v>45017</v>
      </c>
      <c r="B7964" t="s">
        <v>443</v>
      </c>
      <c r="C7964" t="s">
        <v>442</v>
      </c>
      <c r="D7964" t="s">
        <v>11544</v>
      </c>
      <c r="E7964" t="s">
        <v>11543</v>
      </c>
      <c r="F7964" s="119">
        <v>10211859</v>
      </c>
      <c r="G7964" t="s">
        <v>11542</v>
      </c>
      <c r="H7964" s="122" t="s">
        <v>437</v>
      </c>
      <c r="I7964">
        <v>4725</v>
      </c>
      <c r="J7964" t="s">
        <v>199</v>
      </c>
      <c r="K7964" t="s">
        <v>198</v>
      </c>
      <c r="L7964">
        <f>I7964*$Q$4/25/1000</f>
        <v>0.33234727680000004</v>
      </c>
    </row>
    <row r="7965" spans="1:12">
      <c r="A7965" s="118">
        <v>45231</v>
      </c>
      <c r="B7965" t="s">
        <v>11462</v>
      </c>
      <c r="C7965" t="s">
        <v>11461</v>
      </c>
      <c r="D7965" t="s">
        <v>11460</v>
      </c>
      <c r="E7965" t="s">
        <v>11541</v>
      </c>
      <c r="F7965">
        <v>101026761</v>
      </c>
      <c r="G7965" t="s">
        <v>11458</v>
      </c>
      <c r="H7965" t="s">
        <v>11457</v>
      </c>
      <c r="I7965">
        <v>332</v>
      </c>
      <c r="J7965" t="s">
        <v>145</v>
      </c>
      <c r="K7965" t="s">
        <v>137</v>
      </c>
      <c r="L7965">
        <f>I7965*$Q$2/100/1000</f>
        <v>1.2283999999999999E-3</v>
      </c>
    </row>
    <row r="7966" spans="1:12">
      <c r="A7966" s="118">
        <v>45231</v>
      </c>
      <c r="B7966" t="s">
        <v>11462</v>
      </c>
      <c r="C7966" t="s">
        <v>11461</v>
      </c>
      <c r="D7966" t="s">
        <v>11479</v>
      </c>
      <c r="E7966" t="s">
        <v>11540</v>
      </c>
      <c r="F7966">
        <v>13200984</v>
      </c>
      <c r="G7966" t="s">
        <v>11467</v>
      </c>
      <c r="H7966" t="s">
        <v>11457</v>
      </c>
      <c r="I7966">
        <v>332</v>
      </c>
      <c r="J7966" t="s">
        <v>145</v>
      </c>
      <c r="K7966" t="s">
        <v>137</v>
      </c>
      <c r="L7966">
        <f>I7966*$Q$2/100/1000</f>
        <v>1.2283999999999999E-3</v>
      </c>
    </row>
    <row r="7967" spans="1:12">
      <c r="A7967" s="118">
        <v>45231</v>
      </c>
      <c r="B7967" t="s">
        <v>11462</v>
      </c>
      <c r="C7967" t="s">
        <v>11461</v>
      </c>
      <c r="D7967" t="s">
        <v>11533</v>
      </c>
      <c r="E7967" t="s">
        <v>11539</v>
      </c>
      <c r="F7967">
        <v>101044625</v>
      </c>
      <c r="G7967" t="s">
        <v>11538</v>
      </c>
      <c r="H7967" t="s">
        <v>11457</v>
      </c>
      <c r="I7967">
        <v>332</v>
      </c>
      <c r="J7967" t="s">
        <v>145</v>
      </c>
      <c r="K7967" t="s">
        <v>137</v>
      </c>
      <c r="L7967">
        <f>I7967*$Q$2/100/1000</f>
        <v>1.2283999999999999E-3</v>
      </c>
    </row>
    <row r="7968" spans="1:12">
      <c r="A7968" s="118">
        <v>45231</v>
      </c>
      <c r="B7968" t="s">
        <v>11462</v>
      </c>
      <c r="C7968" t="s">
        <v>11461</v>
      </c>
      <c r="D7968" t="s">
        <v>11486</v>
      </c>
      <c r="E7968" t="s">
        <v>11537</v>
      </c>
      <c r="F7968" t="s">
        <v>11483</v>
      </c>
      <c r="G7968" t="s">
        <v>11482</v>
      </c>
      <c r="H7968" t="s">
        <v>11457</v>
      </c>
      <c r="I7968">
        <v>332</v>
      </c>
      <c r="J7968" t="s">
        <v>145</v>
      </c>
      <c r="K7968" t="s">
        <v>137</v>
      </c>
      <c r="L7968">
        <f>I7968*$Q$2/100/1000</f>
        <v>1.2283999999999999E-3</v>
      </c>
    </row>
    <row r="7969" spans="1:12">
      <c r="A7969" s="118">
        <v>45231</v>
      </c>
      <c r="B7969" t="s">
        <v>11462</v>
      </c>
      <c r="C7969" t="s">
        <v>11461</v>
      </c>
      <c r="D7969" t="s">
        <v>11536</v>
      </c>
      <c r="E7969" t="s">
        <v>11535</v>
      </c>
      <c r="F7969">
        <v>101049731</v>
      </c>
      <c r="G7969" t="s">
        <v>11500</v>
      </c>
      <c r="H7969" t="s">
        <v>11457</v>
      </c>
      <c r="I7969">
        <v>332</v>
      </c>
      <c r="J7969" t="s">
        <v>145</v>
      </c>
      <c r="K7969" t="s">
        <v>137</v>
      </c>
      <c r="L7969">
        <f>I7969*$Q$2/100/1000</f>
        <v>1.2283999999999999E-3</v>
      </c>
    </row>
    <row r="7970" spans="1:12">
      <c r="A7970" s="118">
        <v>45231</v>
      </c>
      <c r="B7970" t="s">
        <v>11462</v>
      </c>
      <c r="C7970" t="s">
        <v>11461</v>
      </c>
      <c r="D7970" t="s">
        <v>11469</v>
      </c>
      <c r="E7970" t="s">
        <v>11534</v>
      </c>
      <c r="F7970">
        <v>101049732</v>
      </c>
      <c r="G7970" t="s">
        <v>11493</v>
      </c>
      <c r="H7970" t="s">
        <v>11457</v>
      </c>
      <c r="I7970">
        <v>332</v>
      </c>
      <c r="J7970" t="s">
        <v>145</v>
      </c>
      <c r="K7970" t="s">
        <v>137</v>
      </c>
      <c r="L7970">
        <f>I7970*$Q$2/100/1000</f>
        <v>1.2283999999999999E-3</v>
      </c>
    </row>
    <row r="7971" spans="1:12">
      <c r="A7971" s="118">
        <v>45231</v>
      </c>
      <c r="B7971" t="s">
        <v>11462</v>
      </c>
      <c r="C7971" t="s">
        <v>11461</v>
      </c>
      <c r="D7971" t="s">
        <v>11533</v>
      </c>
      <c r="E7971" t="s">
        <v>11532</v>
      </c>
      <c r="F7971">
        <v>13202262</v>
      </c>
      <c r="G7971" t="s">
        <v>11531</v>
      </c>
      <c r="H7971" t="s">
        <v>11457</v>
      </c>
      <c r="I7971">
        <v>332</v>
      </c>
      <c r="J7971" t="s">
        <v>145</v>
      </c>
      <c r="K7971" t="s">
        <v>137</v>
      </c>
      <c r="L7971">
        <f>I7971*$Q$2/100/1000</f>
        <v>1.2283999999999999E-3</v>
      </c>
    </row>
    <row r="7972" spans="1:12">
      <c r="A7972" s="118">
        <v>45231</v>
      </c>
      <c r="B7972" t="s">
        <v>11462</v>
      </c>
      <c r="C7972" t="s">
        <v>11461</v>
      </c>
      <c r="D7972" t="s">
        <v>11505</v>
      </c>
      <c r="E7972" t="s">
        <v>11530</v>
      </c>
      <c r="F7972">
        <v>13206620</v>
      </c>
      <c r="G7972" t="s">
        <v>11487</v>
      </c>
      <c r="H7972" t="s">
        <v>11457</v>
      </c>
      <c r="I7972">
        <v>332</v>
      </c>
      <c r="J7972" t="s">
        <v>145</v>
      </c>
      <c r="K7972" t="s">
        <v>137</v>
      </c>
      <c r="L7972">
        <f>I7972*$Q$2/100/1000</f>
        <v>1.2283999999999999E-3</v>
      </c>
    </row>
    <row r="7973" spans="1:12">
      <c r="A7973" s="118">
        <v>45231</v>
      </c>
      <c r="B7973" t="s">
        <v>11462</v>
      </c>
      <c r="C7973" t="s">
        <v>11461</v>
      </c>
      <c r="D7973" t="s">
        <v>11505</v>
      </c>
      <c r="E7973" t="s">
        <v>11529</v>
      </c>
      <c r="F7973">
        <v>13211955</v>
      </c>
      <c r="G7973" t="s">
        <v>11528</v>
      </c>
      <c r="H7973" t="s">
        <v>11457</v>
      </c>
      <c r="I7973">
        <v>332</v>
      </c>
      <c r="J7973" t="s">
        <v>145</v>
      </c>
      <c r="K7973" t="s">
        <v>137</v>
      </c>
      <c r="L7973">
        <f>I7973*$Q$2/100/1000</f>
        <v>1.2283999999999999E-3</v>
      </c>
    </row>
    <row r="7974" spans="1:12">
      <c r="A7974" s="118">
        <v>45231</v>
      </c>
      <c r="B7974" t="s">
        <v>11462</v>
      </c>
      <c r="C7974" t="s">
        <v>11461</v>
      </c>
      <c r="D7974" t="s">
        <v>11481</v>
      </c>
      <c r="E7974" t="s">
        <v>11527</v>
      </c>
      <c r="F7974" t="s">
        <v>11526</v>
      </c>
      <c r="G7974" t="s">
        <v>11525</v>
      </c>
      <c r="H7974" t="s">
        <v>11457</v>
      </c>
      <c r="I7974">
        <v>332</v>
      </c>
      <c r="J7974" t="s">
        <v>145</v>
      </c>
      <c r="K7974" t="s">
        <v>137</v>
      </c>
      <c r="L7974">
        <f>I7974*$Q$2/100/1000</f>
        <v>1.2283999999999999E-3</v>
      </c>
    </row>
    <row r="7975" spans="1:12">
      <c r="A7975" s="118">
        <v>45139</v>
      </c>
      <c r="B7975" t="s">
        <v>5342</v>
      </c>
      <c r="C7975" t="s">
        <v>5341</v>
      </c>
      <c r="D7975" t="s">
        <v>8544</v>
      </c>
      <c r="E7975" t="s">
        <v>11524</v>
      </c>
      <c r="F7975" s="119" t="s">
        <v>8542</v>
      </c>
      <c r="G7975" t="s">
        <v>8541</v>
      </c>
      <c r="H7975" t="s">
        <v>5336</v>
      </c>
      <c r="I7975">
        <v>49.6</v>
      </c>
      <c r="J7975" t="s">
        <v>223</v>
      </c>
      <c r="K7975" t="s">
        <v>137</v>
      </c>
      <c r="L7975">
        <f>I7975*$Q$5/1000</f>
        <v>5.0430800000000005E-2</v>
      </c>
    </row>
    <row r="7976" spans="1:12">
      <c r="A7976" s="118">
        <v>45231</v>
      </c>
      <c r="B7976" t="s">
        <v>11462</v>
      </c>
      <c r="C7976" t="s">
        <v>11461</v>
      </c>
      <c r="D7976" t="s">
        <v>11492</v>
      </c>
      <c r="E7976" t="s">
        <v>11523</v>
      </c>
      <c r="F7976">
        <v>101007680</v>
      </c>
      <c r="G7976" t="s">
        <v>11497</v>
      </c>
      <c r="H7976" t="s">
        <v>11457</v>
      </c>
      <c r="I7976">
        <v>332</v>
      </c>
      <c r="J7976" t="s">
        <v>145</v>
      </c>
      <c r="K7976" t="s">
        <v>137</v>
      </c>
      <c r="L7976">
        <f>I7976*$Q$2/100/1000</f>
        <v>1.2283999999999999E-3</v>
      </c>
    </row>
    <row r="7977" spans="1:12">
      <c r="A7977" s="118">
        <v>45231</v>
      </c>
      <c r="B7977" t="s">
        <v>11462</v>
      </c>
      <c r="C7977" t="s">
        <v>11461</v>
      </c>
      <c r="D7977" t="s">
        <v>11492</v>
      </c>
      <c r="E7977" t="s">
        <v>11522</v>
      </c>
      <c r="F7977">
        <v>101037955</v>
      </c>
      <c r="G7977" t="s">
        <v>11470</v>
      </c>
      <c r="H7977" t="s">
        <v>11457</v>
      </c>
      <c r="I7977">
        <v>332</v>
      </c>
      <c r="J7977" t="s">
        <v>145</v>
      </c>
      <c r="K7977" t="s">
        <v>137</v>
      </c>
      <c r="L7977">
        <f>I7977*$Q$2/100/1000</f>
        <v>1.2283999999999999E-3</v>
      </c>
    </row>
    <row r="7978" spans="1:12">
      <c r="A7978" s="118">
        <v>45231</v>
      </c>
      <c r="B7978" t="s">
        <v>11462</v>
      </c>
      <c r="C7978" t="s">
        <v>11461</v>
      </c>
      <c r="D7978" t="s">
        <v>11502</v>
      </c>
      <c r="E7978" t="s">
        <v>11521</v>
      </c>
      <c r="F7978" t="s">
        <v>11520</v>
      </c>
      <c r="G7978" t="s">
        <v>11519</v>
      </c>
      <c r="H7978" t="s">
        <v>11457</v>
      </c>
      <c r="I7978">
        <v>332</v>
      </c>
      <c r="J7978" t="s">
        <v>145</v>
      </c>
      <c r="K7978" t="s">
        <v>137</v>
      </c>
      <c r="L7978">
        <f>I7978*$Q$2/100/1000</f>
        <v>1.2283999999999999E-3</v>
      </c>
    </row>
    <row r="7979" spans="1:12">
      <c r="A7979" s="118">
        <v>45231</v>
      </c>
      <c r="B7979" t="s">
        <v>11462</v>
      </c>
      <c r="C7979" t="s">
        <v>11461</v>
      </c>
      <c r="D7979" t="s">
        <v>11495</v>
      </c>
      <c r="E7979" t="s">
        <v>11518</v>
      </c>
      <c r="F7979">
        <v>101047040</v>
      </c>
      <c r="G7979" t="s">
        <v>11503</v>
      </c>
      <c r="H7979" t="s">
        <v>11457</v>
      </c>
      <c r="I7979">
        <v>332</v>
      </c>
      <c r="J7979" t="s">
        <v>145</v>
      </c>
      <c r="K7979" t="s">
        <v>137</v>
      </c>
      <c r="L7979">
        <f>I7979*$Q$2/100/1000</f>
        <v>1.2283999999999999E-3</v>
      </c>
    </row>
    <row r="7980" spans="1:12">
      <c r="A7980" s="118">
        <v>45231</v>
      </c>
      <c r="B7980" t="s">
        <v>11462</v>
      </c>
      <c r="C7980" t="s">
        <v>11461</v>
      </c>
      <c r="D7980" t="s">
        <v>11517</v>
      </c>
      <c r="E7980" t="s">
        <v>11516</v>
      </c>
      <c r="F7980" t="s">
        <v>11515</v>
      </c>
      <c r="G7980" t="s">
        <v>11514</v>
      </c>
      <c r="H7980" t="s">
        <v>11457</v>
      </c>
      <c r="I7980">
        <v>332</v>
      </c>
      <c r="J7980" t="s">
        <v>145</v>
      </c>
      <c r="K7980" t="s">
        <v>137</v>
      </c>
      <c r="L7980">
        <f>I7980*$Q$2/100/1000</f>
        <v>1.2283999999999999E-3</v>
      </c>
    </row>
    <row r="7981" spans="1:12">
      <c r="A7981" s="118">
        <v>45231</v>
      </c>
      <c r="B7981" t="s">
        <v>11462</v>
      </c>
      <c r="C7981" t="s">
        <v>11461</v>
      </c>
      <c r="D7981" t="s">
        <v>11513</v>
      </c>
      <c r="E7981" t="s">
        <v>11512</v>
      </c>
      <c r="F7981">
        <v>101049731</v>
      </c>
      <c r="G7981" t="s">
        <v>11500</v>
      </c>
      <c r="H7981" t="s">
        <v>11457</v>
      </c>
      <c r="I7981">
        <v>332</v>
      </c>
      <c r="J7981" t="s">
        <v>145</v>
      </c>
      <c r="K7981" t="s">
        <v>137</v>
      </c>
      <c r="L7981">
        <f>I7981*$Q$2/100/1000</f>
        <v>1.2283999999999999E-3</v>
      </c>
    </row>
    <row r="7982" spans="1:12">
      <c r="A7982" s="118">
        <v>45261</v>
      </c>
      <c r="B7982" t="s">
        <v>11462</v>
      </c>
      <c r="C7982" t="s">
        <v>11461</v>
      </c>
      <c r="D7982" t="s">
        <v>11511</v>
      </c>
      <c r="E7982" t="s">
        <v>11510</v>
      </c>
      <c r="F7982">
        <v>13207117</v>
      </c>
      <c r="G7982" t="s">
        <v>11509</v>
      </c>
      <c r="H7982" t="s">
        <v>11457</v>
      </c>
      <c r="I7982">
        <v>332</v>
      </c>
      <c r="J7982" t="s">
        <v>145</v>
      </c>
      <c r="K7982" t="s">
        <v>137</v>
      </c>
      <c r="L7982">
        <f>I7982*$Q$2/100/1000</f>
        <v>1.2283999999999999E-3</v>
      </c>
    </row>
    <row r="7983" spans="1:12">
      <c r="A7983" s="118">
        <v>45261</v>
      </c>
      <c r="B7983" t="s">
        <v>11462</v>
      </c>
      <c r="C7983" t="s">
        <v>11461</v>
      </c>
      <c r="D7983" t="s">
        <v>11472</v>
      </c>
      <c r="E7983" t="s">
        <v>11508</v>
      </c>
      <c r="F7983">
        <v>13200984</v>
      </c>
      <c r="G7983" t="s">
        <v>11467</v>
      </c>
      <c r="H7983" t="s">
        <v>11457</v>
      </c>
      <c r="I7983">
        <v>332</v>
      </c>
      <c r="J7983" t="s">
        <v>145</v>
      </c>
      <c r="K7983" t="s">
        <v>137</v>
      </c>
      <c r="L7983">
        <f>I7983*$Q$2/100/1000</f>
        <v>1.2283999999999999E-3</v>
      </c>
    </row>
    <row r="7984" spans="1:12">
      <c r="A7984" s="118">
        <v>45261</v>
      </c>
      <c r="B7984" t="s">
        <v>11462</v>
      </c>
      <c r="C7984" t="s">
        <v>11461</v>
      </c>
      <c r="D7984" t="s">
        <v>11507</v>
      </c>
      <c r="E7984" t="s">
        <v>11506</v>
      </c>
      <c r="F7984">
        <v>101049732</v>
      </c>
      <c r="G7984" t="s">
        <v>11493</v>
      </c>
      <c r="H7984" t="s">
        <v>11457</v>
      </c>
      <c r="I7984">
        <v>332</v>
      </c>
      <c r="J7984" t="s">
        <v>145</v>
      </c>
      <c r="K7984" t="s">
        <v>137</v>
      </c>
      <c r="L7984">
        <f>I7984*$Q$2/100/1000</f>
        <v>1.2283999999999999E-3</v>
      </c>
    </row>
    <row r="7985" spans="1:12">
      <c r="A7985" s="118">
        <v>45261</v>
      </c>
      <c r="B7985" t="s">
        <v>11462</v>
      </c>
      <c r="C7985" t="s">
        <v>11461</v>
      </c>
      <c r="D7985" t="s">
        <v>11505</v>
      </c>
      <c r="E7985" t="s">
        <v>11504</v>
      </c>
      <c r="F7985">
        <v>101047040</v>
      </c>
      <c r="G7985" t="s">
        <v>11503</v>
      </c>
      <c r="H7985" t="s">
        <v>11457</v>
      </c>
      <c r="I7985">
        <v>332</v>
      </c>
      <c r="J7985" t="s">
        <v>145</v>
      </c>
      <c r="K7985" t="s">
        <v>137</v>
      </c>
      <c r="L7985">
        <f>I7985*$Q$2/100/1000</f>
        <v>1.2283999999999999E-3</v>
      </c>
    </row>
    <row r="7986" spans="1:12">
      <c r="A7986" s="118">
        <v>45261</v>
      </c>
      <c r="B7986" t="s">
        <v>11462</v>
      </c>
      <c r="C7986" t="s">
        <v>11461</v>
      </c>
      <c r="D7986" t="s">
        <v>11502</v>
      </c>
      <c r="E7986" t="s">
        <v>11501</v>
      </c>
      <c r="F7986">
        <v>101049731</v>
      </c>
      <c r="G7986" t="s">
        <v>11500</v>
      </c>
      <c r="H7986" t="s">
        <v>11457</v>
      </c>
      <c r="I7986">
        <v>332</v>
      </c>
      <c r="J7986" t="s">
        <v>145</v>
      </c>
      <c r="K7986" t="s">
        <v>137</v>
      </c>
      <c r="L7986">
        <f>I7986*$Q$2/100/1000</f>
        <v>1.2283999999999999E-3</v>
      </c>
    </row>
    <row r="7987" spans="1:12">
      <c r="A7987" s="118">
        <v>45261</v>
      </c>
      <c r="B7987" t="s">
        <v>11462</v>
      </c>
      <c r="C7987" t="s">
        <v>11461</v>
      </c>
      <c r="D7987" t="s">
        <v>11481</v>
      </c>
      <c r="E7987" t="s">
        <v>11499</v>
      </c>
      <c r="F7987">
        <v>101007680</v>
      </c>
      <c r="G7987" t="s">
        <v>11464</v>
      </c>
      <c r="H7987" t="s">
        <v>11457</v>
      </c>
      <c r="I7987">
        <v>332</v>
      </c>
      <c r="J7987" t="s">
        <v>145</v>
      </c>
      <c r="K7987" t="s">
        <v>137</v>
      </c>
      <c r="L7987">
        <f>I7987*$Q$2/100/1000</f>
        <v>1.2283999999999999E-3</v>
      </c>
    </row>
    <row r="7988" spans="1:12">
      <c r="A7988" s="118">
        <v>45261</v>
      </c>
      <c r="B7988" t="s">
        <v>11462</v>
      </c>
      <c r="C7988" t="s">
        <v>11461</v>
      </c>
      <c r="D7988" t="s">
        <v>11492</v>
      </c>
      <c r="E7988" t="s">
        <v>11498</v>
      </c>
      <c r="F7988">
        <v>101007680</v>
      </c>
      <c r="G7988" t="s">
        <v>11497</v>
      </c>
      <c r="H7988" t="s">
        <v>11457</v>
      </c>
      <c r="I7988">
        <v>332</v>
      </c>
      <c r="J7988" t="s">
        <v>145</v>
      </c>
      <c r="K7988" t="s">
        <v>137</v>
      </c>
      <c r="L7988">
        <f>I7988*$Q$2/100/1000</f>
        <v>1.2283999999999999E-3</v>
      </c>
    </row>
    <row r="7989" spans="1:12">
      <c r="A7989" s="118">
        <v>45261</v>
      </c>
      <c r="B7989" t="s">
        <v>11462</v>
      </c>
      <c r="C7989" t="s">
        <v>11461</v>
      </c>
      <c r="D7989" t="s">
        <v>11492</v>
      </c>
      <c r="E7989" t="s">
        <v>11496</v>
      </c>
      <c r="F7989">
        <v>1</v>
      </c>
      <c r="G7989" t="s">
        <v>11490</v>
      </c>
      <c r="H7989" t="s">
        <v>11457</v>
      </c>
      <c r="I7989">
        <v>332</v>
      </c>
      <c r="J7989" t="s">
        <v>145</v>
      </c>
      <c r="K7989" t="s">
        <v>137</v>
      </c>
      <c r="L7989">
        <f>I7989*$Q$2/100/1000</f>
        <v>1.2283999999999999E-3</v>
      </c>
    </row>
    <row r="7990" spans="1:12">
      <c r="A7990" s="118">
        <v>45261</v>
      </c>
      <c r="B7990" t="s">
        <v>11462</v>
      </c>
      <c r="C7990" t="s">
        <v>11461</v>
      </c>
      <c r="D7990" t="s">
        <v>11495</v>
      </c>
      <c r="E7990" t="s">
        <v>11494</v>
      </c>
      <c r="F7990">
        <v>101049732</v>
      </c>
      <c r="G7990" t="s">
        <v>11493</v>
      </c>
      <c r="H7990" t="s">
        <v>11457</v>
      </c>
      <c r="I7990">
        <v>332</v>
      </c>
      <c r="J7990" t="s">
        <v>145</v>
      </c>
      <c r="K7990" t="s">
        <v>137</v>
      </c>
      <c r="L7990">
        <f>I7990*$Q$2/100/1000</f>
        <v>1.2283999999999999E-3</v>
      </c>
    </row>
    <row r="7991" spans="1:12">
      <c r="A7991" s="118">
        <v>45261</v>
      </c>
      <c r="B7991" t="s">
        <v>11462</v>
      </c>
      <c r="C7991" t="s">
        <v>11461</v>
      </c>
      <c r="D7991" t="s">
        <v>11492</v>
      </c>
      <c r="E7991" t="s">
        <v>11491</v>
      </c>
      <c r="F7991">
        <v>1</v>
      </c>
      <c r="G7991" t="s">
        <v>11490</v>
      </c>
      <c r="H7991" t="s">
        <v>11457</v>
      </c>
      <c r="I7991">
        <v>332</v>
      </c>
      <c r="J7991" t="s">
        <v>145</v>
      </c>
      <c r="K7991" t="s">
        <v>137</v>
      </c>
      <c r="L7991">
        <f>I7991*$Q$2/100/1000</f>
        <v>1.2283999999999999E-3</v>
      </c>
    </row>
    <row r="7992" spans="1:12">
      <c r="A7992" s="118">
        <v>45261</v>
      </c>
      <c r="B7992" t="s">
        <v>11462</v>
      </c>
      <c r="C7992" t="s">
        <v>11461</v>
      </c>
      <c r="D7992" t="s">
        <v>11489</v>
      </c>
      <c r="E7992" t="s">
        <v>11488</v>
      </c>
      <c r="F7992">
        <v>13206620</v>
      </c>
      <c r="G7992" t="s">
        <v>11487</v>
      </c>
      <c r="H7992" t="s">
        <v>11457</v>
      </c>
      <c r="I7992">
        <v>332</v>
      </c>
      <c r="J7992" t="s">
        <v>145</v>
      </c>
      <c r="K7992" t="s">
        <v>137</v>
      </c>
      <c r="L7992">
        <f>I7992*$Q$2/100/1000</f>
        <v>1.2283999999999999E-3</v>
      </c>
    </row>
    <row r="7993" spans="1:12">
      <c r="A7993" s="118">
        <v>45261</v>
      </c>
      <c r="B7993" t="s">
        <v>11462</v>
      </c>
      <c r="C7993" t="s">
        <v>11461</v>
      </c>
      <c r="D7993" t="s">
        <v>11486</v>
      </c>
      <c r="E7993" t="s">
        <v>11485</v>
      </c>
      <c r="F7993" t="s">
        <v>11483</v>
      </c>
      <c r="G7993" t="s">
        <v>11482</v>
      </c>
      <c r="H7993" t="s">
        <v>11457</v>
      </c>
      <c r="I7993">
        <v>332</v>
      </c>
      <c r="J7993" t="s">
        <v>145</v>
      </c>
      <c r="K7993" t="s">
        <v>137</v>
      </c>
      <c r="L7993">
        <f>I7993*$Q$2/100/1000</f>
        <v>1.2283999999999999E-3</v>
      </c>
    </row>
    <row r="7994" spans="1:12">
      <c r="A7994" s="118">
        <v>45261</v>
      </c>
      <c r="B7994" t="s">
        <v>11462</v>
      </c>
      <c r="C7994" t="s">
        <v>11461</v>
      </c>
      <c r="D7994" t="s">
        <v>11472</v>
      </c>
      <c r="E7994" t="s">
        <v>11484</v>
      </c>
      <c r="F7994" t="s">
        <v>11483</v>
      </c>
      <c r="G7994" t="s">
        <v>11482</v>
      </c>
      <c r="H7994" t="s">
        <v>11457</v>
      </c>
      <c r="I7994">
        <v>332</v>
      </c>
      <c r="J7994" t="s">
        <v>145</v>
      </c>
      <c r="K7994" t="s">
        <v>137</v>
      </c>
      <c r="L7994">
        <f>I7994*$Q$2/100/1000</f>
        <v>1.2283999999999999E-3</v>
      </c>
    </row>
    <row r="7995" spans="1:12">
      <c r="A7995" s="118">
        <v>45261</v>
      </c>
      <c r="B7995" t="s">
        <v>11462</v>
      </c>
      <c r="C7995" t="s">
        <v>11461</v>
      </c>
      <c r="D7995" t="s">
        <v>11481</v>
      </c>
      <c r="E7995" t="s">
        <v>11480</v>
      </c>
      <c r="F7995">
        <v>101037955</v>
      </c>
      <c r="G7995" t="s">
        <v>11470</v>
      </c>
      <c r="H7995" t="s">
        <v>11457</v>
      </c>
      <c r="I7995">
        <v>332</v>
      </c>
      <c r="J7995" t="s">
        <v>145</v>
      </c>
      <c r="K7995" t="s">
        <v>137</v>
      </c>
      <c r="L7995">
        <f>I7995*$Q$2/100/1000</f>
        <v>1.2283999999999999E-3</v>
      </c>
    </row>
    <row r="7996" spans="1:12">
      <c r="A7996" s="118">
        <v>45261</v>
      </c>
      <c r="B7996" t="s">
        <v>11462</v>
      </c>
      <c r="C7996" t="s">
        <v>11461</v>
      </c>
      <c r="D7996" t="s">
        <v>11479</v>
      </c>
      <c r="E7996" t="s">
        <v>11478</v>
      </c>
      <c r="F7996">
        <v>101037955</v>
      </c>
      <c r="G7996" t="s">
        <v>11470</v>
      </c>
      <c r="H7996" t="s">
        <v>11457</v>
      </c>
      <c r="I7996">
        <v>332</v>
      </c>
      <c r="J7996" t="s">
        <v>145</v>
      </c>
      <c r="K7996" t="s">
        <v>137</v>
      </c>
      <c r="L7996">
        <f>I7996*$Q$2/100/1000</f>
        <v>1.2283999999999999E-3</v>
      </c>
    </row>
    <row r="7997" spans="1:12">
      <c r="A7997" s="118">
        <v>45261</v>
      </c>
      <c r="B7997" t="s">
        <v>11462</v>
      </c>
      <c r="C7997" t="s">
        <v>11461</v>
      </c>
      <c r="D7997" t="s">
        <v>11477</v>
      </c>
      <c r="E7997" t="s">
        <v>11476</v>
      </c>
      <c r="F7997">
        <v>101037955</v>
      </c>
      <c r="G7997" t="s">
        <v>11470</v>
      </c>
      <c r="H7997" t="s">
        <v>11457</v>
      </c>
      <c r="I7997">
        <v>332</v>
      </c>
      <c r="J7997" t="s">
        <v>145</v>
      </c>
      <c r="K7997" t="s">
        <v>137</v>
      </c>
      <c r="L7997">
        <f>I7997*$Q$2/100/1000</f>
        <v>1.2283999999999999E-3</v>
      </c>
    </row>
    <row r="7998" spans="1:12">
      <c r="A7998" s="118">
        <v>45261</v>
      </c>
      <c r="B7998" t="s">
        <v>11462</v>
      </c>
      <c r="C7998" t="s">
        <v>11461</v>
      </c>
      <c r="D7998" t="s">
        <v>11475</v>
      </c>
      <c r="E7998" t="s">
        <v>11474</v>
      </c>
      <c r="F7998">
        <v>101044625</v>
      </c>
      <c r="G7998" t="s">
        <v>11473</v>
      </c>
      <c r="H7998" t="s">
        <v>11457</v>
      </c>
      <c r="I7998">
        <v>332</v>
      </c>
      <c r="J7998" t="s">
        <v>145</v>
      </c>
      <c r="K7998" t="s">
        <v>137</v>
      </c>
      <c r="L7998">
        <f>I7998*$Q$2/100/1000</f>
        <v>1.2283999999999999E-3</v>
      </c>
    </row>
    <row r="7999" spans="1:12">
      <c r="A7999" s="118">
        <v>45261</v>
      </c>
      <c r="B7999" t="s">
        <v>11462</v>
      </c>
      <c r="C7999" t="s">
        <v>11461</v>
      </c>
      <c r="D7999" t="s">
        <v>11472</v>
      </c>
      <c r="E7999" t="s">
        <v>11471</v>
      </c>
      <c r="F7999">
        <v>101037955</v>
      </c>
      <c r="G7999" t="s">
        <v>11470</v>
      </c>
      <c r="H7999" t="s">
        <v>11457</v>
      </c>
      <c r="I7999">
        <v>332</v>
      </c>
      <c r="J7999" t="s">
        <v>145</v>
      </c>
      <c r="K7999" t="s">
        <v>137</v>
      </c>
      <c r="L7999">
        <f>I7999*$Q$2/100/1000</f>
        <v>1.2283999999999999E-3</v>
      </c>
    </row>
    <row r="8000" spans="1:12">
      <c r="A8000" s="118">
        <v>45261</v>
      </c>
      <c r="B8000" t="s">
        <v>11462</v>
      </c>
      <c r="C8000" t="s">
        <v>11461</v>
      </c>
      <c r="D8000" t="s">
        <v>11469</v>
      </c>
      <c r="E8000" t="s">
        <v>11468</v>
      </c>
      <c r="F8000">
        <v>13200984</v>
      </c>
      <c r="G8000" t="s">
        <v>11467</v>
      </c>
      <c r="H8000" t="s">
        <v>11457</v>
      </c>
      <c r="I8000">
        <v>332</v>
      </c>
      <c r="J8000" t="s">
        <v>145</v>
      </c>
      <c r="K8000" t="s">
        <v>137</v>
      </c>
      <c r="L8000">
        <f>I8000*$Q$2/100/1000</f>
        <v>1.2283999999999999E-3</v>
      </c>
    </row>
    <row r="8001" spans="1:12">
      <c r="A8001" s="118">
        <v>45261</v>
      </c>
      <c r="B8001" t="s">
        <v>11462</v>
      </c>
      <c r="C8001" t="s">
        <v>11461</v>
      </c>
      <c r="D8001" t="s">
        <v>11466</v>
      </c>
      <c r="E8001" t="s">
        <v>11465</v>
      </c>
      <c r="F8001">
        <v>101007680</v>
      </c>
      <c r="G8001" t="s">
        <v>11464</v>
      </c>
      <c r="H8001" t="s">
        <v>11457</v>
      </c>
      <c r="I8001">
        <v>332</v>
      </c>
      <c r="J8001" t="s">
        <v>145</v>
      </c>
      <c r="K8001" t="s">
        <v>137</v>
      </c>
      <c r="L8001">
        <f>I8001*$Q$2/100/1000</f>
        <v>1.2283999999999999E-3</v>
      </c>
    </row>
    <row r="8002" spans="1:12">
      <c r="A8002" s="118">
        <v>45139</v>
      </c>
      <c r="B8002" t="s">
        <v>305</v>
      </c>
      <c r="C8002" t="s">
        <v>304</v>
      </c>
      <c r="D8002" t="s">
        <v>9587</v>
      </c>
      <c r="E8002" t="s">
        <v>11463</v>
      </c>
      <c r="F8002" s="119">
        <v>85204902</v>
      </c>
      <c r="G8002" t="s">
        <v>9585</v>
      </c>
      <c r="H8002" t="s">
        <v>300</v>
      </c>
      <c r="I8002">
        <v>12.8</v>
      </c>
      <c r="J8002" t="s">
        <v>145</v>
      </c>
      <c r="K8002" t="s">
        <v>137</v>
      </c>
      <c r="L8002">
        <f>I8002*$Q$2/100/1000</f>
        <v>4.7360000000000001E-5</v>
      </c>
    </row>
    <row r="8003" spans="1:12">
      <c r="A8003" s="118">
        <v>45261</v>
      </c>
      <c r="B8003" t="s">
        <v>11462</v>
      </c>
      <c r="C8003" t="s">
        <v>11461</v>
      </c>
      <c r="D8003" t="s">
        <v>11460</v>
      </c>
      <c r="E8003" t="s">
        <v>11459</v>
      </c>
      <c r="F8003">
        <v>101026761</v>
      </c>
      <c r="G8003" t="s">
        <v>11458</v>
      </c>
      <c r="H8003" t="s">
        <v>11457</v>
      </c>
      <c r="I8003">
        <v>332</v>
      </c>
      <c r="J8003" t="s">
        <v>145</v>
      </c>
      <c r="K8003" t="s">
        <v>137</v>
      </c>
      <c r="L8003">
        <f>I8003*$Q$2/100/1000</f>
        <v>1.2283999999999999E-3</v>
      </c>
    </row>
    <row r="8004" spans="1:12">
      <c r="A8004" s="118">
        <v>45139</v>
      </c>
      <c r="B8004" t="s">
        <v>574</v>
      </c>
      <c r="C8004" t="s">
        <v>573</v>
      </c>
      <c r="D8004" t="s">
        <v>8222</v>
      </c>
      <c r="E8004" t="s">
        <v>11456</v>
      </c>
      <c r="F8004" s="119">
        <v>1</v>
      </c>
      <c r="G8004" t="s">
        <v>667</v>
      </c>
      <c r="H8004" t="s">
        <v>569</v>
      </c>
      <c r="I8004">
        <v>298</v>
      </c>
      <c r="J8004" t="s">
        <v>145</v>
      </c>
      <c r="K8004" t="s">
        <v>137</v>
      </c>
      <c r="L8004">
        <f>I8004*$Q$2/100/1000</f>
        <v>1.1026E-3</v>
      </c>
    </row>
    <row r="8005" spans="1:12">
      <c r="A8005" s="118">
        <v>44958</v>
      </c>
      <c r="B8005" t="s">
        <v>11455</v>
      </c>
      <c r="C8005" t="s">
        <v>11454</v>
      </c>
      <c r="D8005" t="s">
        <v>11453</v>
      </c>
      <c r="E8005" t="s">
        <v>11452</v>
      </c>
      <c r="F8005">
        <v>101047595</v>
      </c>
      <c r="G8005" t="s">
        <v>11451</v>
      </c>
      <c r="H8005" t="s">
        <v>11450</v>
      </c>
      <c r="I8005">
        <v>820</v>
      </c>
      <c r="J8005" t="s">
        <v>145</v>
      </c>
      <c r="K8005" t="s">
        <v>137</v>
      </c>
      <c r="L8005">
        <f>I8005*$Q$2/100/1000</f>
        <v>3.0339999999999998E-3</v>
      </c>
    </row>
    <row r="8006" spans="1:12">
      <c r="A8006" s="118">
        <v>44927</v>
      </c>
      <c r="B8006" t="s">
        <v>11412</v>
      </c>
      <c r="C8006" t="s">
        <v>11411</v>
      </c>
      <c r="D8006" t="s">
        <v>11443</v>
      </c>
      <c r="E8006" t="s">
        <v>11449</v>
      </c>
      <c r="F8006">
        <v>101037118</v>
      </c>
      <c r="G8006" t="s">
        <v>11439</v>
      </c>
      <c r="H8006" t="s">
        <v>11407</v>
      </c>
      <c r="I8006">
        <v>336</v>
      </c>
      <c r="J8006" t="s">
        <v>145</v>
      </c>
      <c r="K8006" t="s">
        <v>137</v>
      </c>
      <c r="L8006">
        <f>I8006*$Q$2/100/1000</f>
        <v>1.2431999999999999E-3</v>
      </c>
    </row>
    <row r="8007" spans="1:12">
      <c r="A8007" s="118">
        <v>44958</v>
      </c>
      <c r="B8007" t="s">
        <v>11412</v>
      </c>
      <c r="C8007" t="s">
        <v>11411</v>
      </c>
      <c r="D8007" t="s">
        <v>11441</v>
      </c>
      <c r="E8007" t="s">
        <v>11448</v>
      </c>
      <c r="F8007">
        <v>101037118</v>
      </c>
      <c r="G8007" t="s">
        <v>11439</v>
      </c>
      <c r="H8007" t="s">
        <v>11407</v>
      </c>
      <c r="I8007">
        <v>336</v>
      </c>
      <c r="J8007" t="s">
        <v>145</v>
      </c>
      <c r="K8007" t="s">
        <v>137</v>
      </c>
      <c r="L8007">
        <f>I8007*$Q$2/100/1000</f>
        <v>1.2431999999999999E-3</v>
      </c>
    </row>
    <row r="8008" spans="1:12">
      <c r="A8008" s="118">
        <v>44958</v>
      </c>
      <c r="B8008" t="s">
        <v>11412</v>
      </c>
      <c r="C8008" t="s">
        <v>11411</v>
      </c>
      <c r="D8008" t="s">
        <v>11441</v>
      </c>
      <c r="E8008" t="s">
        <v>11447</v>
      </c>
      <c r="F8008">
        <v>101037118</v>
      </c>
      <c r="G8008" t="s">
        <v>11439</v>
      </c>
      <c r="H8008" t="s">
        <v>11407</v>
      </c>
      <c r="I8008">
        <v>336</v>
      </c>
      <c r="J8008" t="s">
        <v>145</v>
      </c>
      <c r="K8008" t="s">
        <v>137</v>
      </c>
      <c r="L8008">
        <f>I8008*$Q$2/100/1000</f>
        <v>1.2431999999999999E-3</v>
      </c>
    </row>
    <row r="8009" spans="1:12">
      <c r="A8009" s="118">
        <v>44986</v>
      </c>
      <c r="B8009" t="s">
        <v>11412</v>
      </c>
      <c r="C8009" t="s">
        <v>11411</v>
      </c>
      <c r="D8009" t="s">
        <v>11410</v>
      </c>
      <c r="E8009" t="s">
        <v>11446</v>
      </c>
      <c r="F8009">
        <v>101037665</v>
      </c>
      <c r="G8009" t="s">
        <v>11418</v>
      </c>
      <c r="H8009" t="s">
        <v>11407</v>
      </c>
      <c r="I8009">
        <v>336</v>
      </c>
      <c r="J8009" t="s">
        <v>145</v>
      </c>
      <c r="K8009" t="s">
        <v>137</v>
      </c>
      <c r="L8009">
        <f>I8009*$Q$2/100/1000</f>
        <v>1.2431999999999999E-3</v>
      </c>
    </row>
    <row r="8010" spans="1:12">
      <c r="A8010" s="118">
        <v>44986</v>
      </c>
      <c r="B8010" t="s">
        <v>11412</v>
      </c>
      <c r="C8010" t="s">
        <v>11411</v>
      </c>
      <c r="D8010" t="s">
        <v>11410</v>
      </c>
      <c r="E8010" t="s">
        <v>11445</v>
      </c>
      <c r="F8010">
        <v>1</v>
      </c>
      <c r="G8010" t="s">
        <v>11444</v>
      </c>
      <c r="H8010" t="s">
        <v>11407</v>
      </c>
      <c r="I8010">
        <v>336</v>
      </c>
      <c r="J8010" t="s">
        <v>145</v>
      </c>
      <c r="K8010" t="s">
        <v>137</v>
      </c>
      <c r="L8010">
        <f>I8010*$Q$2/100/1000</f>
        <v>1.2431999999999999E-3</v>
      </c>
    </row>
    <row r="8011" spans="1:12">
      <c r="A8011" s="118">
        <v>45017</v>
      </c>
      <c r="B8011" t="s">
        <v>11412</v>
      </c>
      <c r="C8011" t="s">
        <v>11411</v>
      </c>
      <c r="D8011" t="s">
        <v>11443</v>
      </c>
      <c r="E8011" t="s">
        <v>11442</v>
      </c>
      <c r="F8011" s="119">
        <v>101037118</v>
      </c>
      <c r="G8011" t="s">
        <v>11439</v>
      </c>
      <c r="H8011" t="s">
        <v>11407</v>
      </c>
      <c r="I8011">
        <v>336</v>
      </c>
      <c r="J8011" t="s">
        <v>145</v>
      </c>
      <c r="K8011" t="s">
        <v>137</v>
      </c>
      <c r="L8011">
        <f>I8011*$Q$2/100/1000</f>
        <v>1.2431999999999999E-3</v>
      </c>
    </row>
    <row r="8012" spans="1:12">
      <c r="A8012" s="118">
        <v>45017</v>
      </c>
      <c r="B8012" t="s">
        <v>11412</v>
      </c>
      <c r="C8012" t="s">
        <v>11411</v>
      </c>
      <c r="D8012" t="s">
        <v>11441</v>
      </c>
      <c r="E8012" t="s">
        <v>11440</v>
      </c>
      <c r="F8012" s="119">
        <v>101037118</v>
      </c>
      <c r="G8012" t="s">
        <v>11439</v>
      </c>
      <c r="H8012" t="s">
        <v>11407</v>
      </c>
      <c r="I8012">
        <v>336</v>
      </c>
      <c r="J8012" t="s">
        <v>145</v>
      </c>
      <c r="K8012" t="s">
        <v>137</v>
      </c>
      <c r="L8012">
        <f>I8012*$Q$2/100/1000</f>
        <v>1.2431999999999999E-3</v>
      </c>
    </row>
    <row r="8013" spans="1:12">
      <c r="A8013" s="118">
        <v>45108</v>
      </c>
      <c r="B8013" t="s">
        <v>11412</v>
      </c>
      <c r="C8013" t="s">
        <v>11411</v>
      </c>
      <c r="D8013" t="s">
        <v>11410</v>
      </c>
      <c r="E8013" t="s">
        <v>11438</v>
      </c>
      <c r="F8013">
        <v>101037118</v>
      </c>
      <c r="G8013" t="s">
        <v>11408</v>
      </c>
      <c r="H8013" t="s">
        <v>11407</v>
      </c>
      <c r="I8013">
        <v>336</v>
      </c>
      <c r="J8013" t="s">
        <v>145</v>
      </c>
      <c r="K8013" t="s">
        <v>137</v>
      </c>
      <c r="L8013">
        <f>I8013*$Q$2/100/1000</f>
        <v>1.2431999999999999E-3</v>
      </c>
    </row>
    <row r="8014" spans="1:12">
      <c r="A8014" s="118">
        <v>45170</v>
      </c>
      <c r="B8014" t="s">
        <v>11412</v>
      </c>
      <c r="C8014" t="s">
        <v>11411</v>
      </c>
      <c r="D8014" t="s">
        <v>11410</v>
      </c>
      <c r="E8014" t="s">
        <v>11437</v>
      </c>
      <c r="F8014">
        <v>101037118</v>
      </c>
      <c r="G8014" t="s">
        <v>11408</v>
      </c>
      <c r="H8014" t="s">
        <v>11407</v>
      </c>
      <c r="I8014">
        <v>336</v>
      </c>
      <c r="J8014" t="s">
        <v>145</v>
      </c>
      <c r="K8014" t="s">
        <v>137</v>
      </c>
      <c r="L8014">
        <f>I8014*$Q$2/100/1000</f>
        <v>1.2431999999999999E-3</v>
      </c>
    </row>
    <row r="8015" spans="1:12">
      <c r="A8015" s="118">
        <v>45200</v>
      </c>
      <c r="B8015" t="s">
        <v>11412</v>
      </c>
      <c r="C8015" t="s">
        <v>11411</v>
      </c>
      <c r="D8015" t="s">
        <v>11435</v>
      </c>
      <c r="E8015" t="s">
        <v>11436</v>
      </c>
      <c r="F8015">
        <v>101037665</v>
      </c>
      <c r="G8015" t="s">
        <v>11418</v>
      </c>
      <c r="H8015" t="s">
        <v>11407</v>
      </c>
      <c r="I8015">
        <v>336</v>
      </c>
      <c r="J8015" t="s">
        <v>145</v>
      </c>
      <c r="K8015" t="s">
        <v>137</v>
      </c>
      <c r="L8015">
        <f>I8015*$Q$2/100/1000</f>
        <v>1.2431999999999999E-3</v>
      </c>
    </row>
    <row r="8016" spans="1:12">
      <c r="A8016" s="118">
        <v>45200</v>
      </c>
      <c r="B8016" t="s">
        <v>11412</v>
      </c>
      <c r="C8016" t="s">
        <v>11411</v>
      </c>
      <c r="D8016" t="s">
        <v>11435</v>
      </c>
      <c r="E8016" t="s">
        <v>11434</v>
      </c>
      <c r="F8016">
        <v>101037665</v>
      </c>
      <c r="G8016" t="s">
        <v>11418</v>
      </c>
      <c r="H8016" t="s">
        <v>11407</v>
      </c>
      <c r="I8016">
        <v>336</v>
      </c>
      <c r="J8016" t="s">
        <v>145</v>
      </c>
      <c r="K8016" t="s">
        <v>137</v>
      </c>
      <c r="L8016">
        <f>I8016*$Q$2/100/1000</f>
        <v>1.2431999999999999E-3</v>
      </c>
    </row>
    <row r="8017" spans="1:12">
      <c r="A8017" s="118">
        <v>45231</v>
      </c>
      <c r="B8017" t="s">
        <v>11412</v>
      </c>
      <c r="C8017" t="s">
        <v>11411</v>
      </c>
      <c r="D8017" t="s">
        <v>11433</v>
      </c>
      <c r="E8017" t="s">
        <v>11432</v>
      </c>
      <c r="F8017">
        <v>101037118</v>
      </c>
      <c r="G8017" t="s">
        <v>11408</v>
      </c>
      <c r="H8017" t="s">
        <v>11407</v>
      </c>
      <c r="I8017">
        <v>336</v>
      </c>
      <c r="J8017" t="s">
        <v>145</v>
      </c>
      <c r="K8017" t="s">
        <v>137</v>
      </c>
      <c r="L8017">
        <f>I8017*$Q$2/100/1000</f>
        <v>1.2431999999999999E-3</v>
      </c>
    </row>
    <row r="8018" spans="1:12">
      <c r="A8018" s="118">
        <v>45139</v>
      </c>
      <c r="B8018" t="s">
        <v>5342</v>
      </c>
      <c r="C8018" t="s">
        <v>5341</v>
      </c>
      <c r="D8018" t="s">
        <v>11431</v>
      </c>
      <c r="E8018" t="s">
        <v>11430</v>
      </c>
      <c r="F8018" s="119">
        <v>101031467</v>
      </c>
      <c r="G8018" t="s">
        <v>11429</v>
      </c>
      <c r="H8018" t="s">
        <v>5336</v>
      </c>
      <c r="I8018">
        <v>49.6</v>
      </c>
      <c r="J8018" t="s">
        <v>223</v>
      </c>
      <c r="K8018" t="s">
        <v>137</v>
      </c>
      <c r="L8018">
        <f>I8018*$Q$5/1000</f>
        <v>5.0430800000000005E-2</v>
      </c>
    </row>
    <row r="8019" spans="1:12">
      <c r="A8019" s="118">
        <v>45139</v>
      </c>
      <c r="B8019" t="s">
        <v>305</v>
      </c>
      <c r="C8019" t="s">
        <v>304</v>
      </c>
      <c r="D8019" t="s">
        <v>11428</v>
      </c>
      <c r="E8019" t="s">
        <v>11427</v>
      </c>
      <c r="F8019" s="119" t="s">
        <v>1202</v>
      </c>
      <c r="G8019" t="s">
        <v>1201</v>
      </c>
      <c r="H8019" t="s">
        <v>300</v>
      </c>
      <c r="I8019">
        <v>12.8</v>
      </c>
      <c r="J8019" t="s">
        <v>145</v>
      </c>
      <c r="K8019" t="s">
        <v>137</v>
      </c>
      <c r="L8019">
        <f>I8019*$Q$2/100/1000</f>
        <v>4.7360000000000001E-5</v>
      </c>
    </row>
    <row r="8020" spans="1:12">
      <c r="A8020" s="118">
        <v>45231</v>
      </c>
      <c r="B8020" t="s">
        <v>11412</v>
      </c>
      <c r="C8020" t="s">
        <v>11411</v>
      </c>
      <c r="D8020" t="s">
        <v>11426</v>
      </c>
      <c r="E8020" t="s">
        <v>11425</v>
      </c>
      <c r="F8020">
        <v>101037118</v>
      </c>
      <c r="G8020" t="s">
        <v>11408</v>
      </c>
      <c r="H8020" t="s">
        <v>11407</v>
      </c>
      <c r="I8020">
        <v>336</v>
      </c>
      <c r="J8020" t="s">
        <v>145</v>
      </c>
      <c r="K8020" t="s">
        <v>137</v>
      </c>
      <c r="L8020">
        <f>I8020*$Q$2/100/1000</f>
        <v>1.2431999999999999E-3</v>
      </c>
    </row>
    <row r="8021" spans="1:12">
      <c r="A8021" s="118">
        <v>45231</v>
      </c>
      <c r="B8021" t="s">
        <v>11412</v>
      </c>
      <c r="C8021" t="s">
        <v>11411</v>
      </c>
      <c r="D8021" t="s">
        <v>11410</v>
      </c>
      <c r="E8021" t="s">
        <v>11424</v>
      </c>
      <c r="F8021">
        <v>101037118</v>
      </c>
      <c r="G8021" t="s">
        <v>11408</v>
      </c>
      <c r="H8021" t="s">
        <v>11407</v>
      </c>
      <c r="I8021">
        <v>336</v>
      </c>
      <c r="J8021" t="s">
        <v>145</v>
      </c>
      <c r="K8021" t="s">
        <v>137</v>
      </c>
      <c r="L8021">
        <f>I8021*$Q$2/100/1000</f>
        <v>1.2431999999999999E-3</v>
      </c>
    </row>
    <row r="8022" spans="1:12">
      <c r="A8022" s="118">
        <v>45231</v>
      </c>
      <c r="B8022" t="s">
        <v>11412</v>
      </c>
      <c r="C8022" t="s">
        <v>11411</v>
      </c>
      <c r="D8022" t="s">
        <v>11410</v>
      </c>
      <c r="E8022" t="s">
        <v>11423</v>
      </c>
      <c r="F8022">
        <v>101037118</v>
      </c>
      <c r="G8022" t="s">
        <v>11408</v>
      </c>
      <c r="H8022" t="s">
        <v>11407</v>
      </c>
      <c r="I8022">
        <v>336</v>
      </c>
      <c r="J8022" t="s">
        <v>145</v>
      </c>
      <c r="K8022" t="s">
        <v>137</v>
      </c>
      <c r="L8022">
        <f>I8022*$Q$2/100/1000</f>
        <v>1.2431999999999999E-3</v>
      </c>
    </row>
    <row r="8023" spans="1:12">
      <c r="A8023" s="118">
        <v>45231</v>
      </c>
      <c r="B8023" t="s">
        <v>11412</v>
      </c>
      <c r="C8023" t="s">
        <v>11411</v>
      </c>
      <c r="D8023" t="s">
        <v>11422</v>
      </c>
      <c r="E8023" t="s">
        <v>11421</v>
      </c>
      <c r="F8023">
        <v>101037118</v>
      </c>
      <c r="G8023" t="s">
        <v>11408</v>
      </c>
      <c r="H8023" t="s">
        <v>11407</v>
      </c>
      <c r="I8023">
        <v>336</v>
      </c>
      <c r="J8023" t="s">
        <v>145</v>
      </c>
      <c r="K8023" t="s">
        <v>137</v>
      </c>
      <c r="L8023">
        <f>I8023*$Q$2/100/1000</f>
        <v>1.2431999999999999E-3</v>
      </c>
    </row>
    <row r="8024" spans="1:12">
      <c r="A8024" s="118">
        <v>45261</v>
      </c>
      <c r="B8024" t="s">
        <v>11412</v>
      </c>
      <c r="C8024" t="s">
        <v>11411</v>
      </c>
      <c r="D8024" t="s">
        <v>11420</v>
      </c>
      <c r="E8024" t="s">
        <v>11419</v>
      </c>
      <c r="F8024">
        <v>101037665</v>
      </c>
      <c r="G8024" t="s">
        <v>11418</v>
      </c>
      <c r="H8024" t="s">
        <v>11407</v>
      </c>
      <c r="I8024">
        <v>336</v>
      </c>
      <c r="J8024" t="s">
        <v>145</v>
      </c>
      <c r="K8024" t="s">
        <v>137</v>
      </c>
      <c r="L8024">
        <f>I8024*$Q$2/100/1000</f>
        <v>1.2431999999999999E-3</v>
      </c>
    </row>
    <row r="8025" spans="1:12">
      <c r="A8025" s="118">
        <v>45139</v>
      </c>
      <c r="B8025" t="s">
        <v>365</v>
      </c>
      <c r="C8025" t="s">
        <v>364</v>
      </c>
      <c r="D8025" t="s">
        <v>11417</v>
      </c>
      <c r="E8025" t="s">
        <v>11416</v>
      </c>
      <c r="F8025" s="119" t="s">
        <v>11415</v>
      </c>
      <c r="G8025" t="s">
        <v>11414</v>
      </c>
      <c r="H8025" t="s">
        <v>359</v>
      </c>
      <c r="I8025">
        <v>144</v>
      </c>
      <c r="J8025" t="s">
        <v>138</v>
      </c>
      <c r="K8025" t="s">
        <v>137</v>
      </c>
      <c r="L8025">
        <f>I8025*$Q$2/1000</f>
        <v>5.3280000000000001E-2</v>
      </c>
    </row>
    <row r="8026" spans="1:12">
      <c r="A8026" s="118">
        <v>45139</v>
      </c>
      <c r="B8026" t="s">
        <v>365</v>
      </c>
      <c r="C8026" t="s">
        <v>364</v>
      </c>
      <c r="D8026" t="s">
        <v>5646</v>
      </c>
      <c r="E8026" t="s">
        <v>11413</v>
      </c>
      <c r="F8026" s="119" t="s">
        <v>372</v>
      </c>
      <c r="G8026" t="s">
        <v>371</v>
      </c>
      <c r="H8026" t="s">
        <v>359</v>
      </c>
      <c r="I8026">
        <v>144</v>
      </c>
      <c r="J8026" t="s">
        <v>138</v>
      </c>
      <c r="K8026" t="s">
        <v>137</v>
      </c>
      <c r="L8026">
        <f>I8026*$Q$2/1000</f>
        <v>5.3280000000000001E-2</v>
      </c>
    </row>
    <row r="8027" spans="1:12">
      <c r="A8027" s="118">
        <v>45261</v>
      </c>
      <c r="B8027" t="s">
        <v>11412</v>
      </c>
      <c r="C8027" t="s">
        <v>11411</v>
      </c>
      <c r="D8027" t="s">
        <v>11410</v>
      </c>
      <c r="E8027" t="s">
        <v>11409</v>
      </c>
      <c r="F8027">
        <v>101037118</v>
      </c>
      <c r="G8027" t="s">
        <v>11408</v>
      </c>
      <c r="H8027" t="s">
        <v>11407</v>
      </c>
      <c r="I8027">
        <v>336</v>
      </c>
      <c r="J8027" t="s">
        <v>145</v>
      </c>
      <c r="K8027" t="s">
        <v>137</v>
      </c>
      <c r="L8027">
        <f>I8027*$Q$2/100/1000</f>
        <v>1.2431999999999999E-3</v>
      </c>
    </row>
    <row r="8028" spans="1:12">
      <c r="A8028" s="118">
        <v>45139</v>
      </c>
      <c r="B8028" t="s">
        <v>365</v>
      </c>
      <c r="C8028" t="s">
        <v>364</v>
      </c>
      <c r="D8028" t="s">
        <v>5640</v>
      </c>
      <c r="E8028" t="s">
        <v>11406</v>
      </c>
      <c r="F8028" s="119" t="s">
        <v>372</v>
      </c>
      <c r="G8028" t="s">
        <v>371</v>
      </c>
      <c r="H8028" t="s">
        <v>359</v>
      </c>
      <c r="I8028">
        <v>144</v>
      </c>
      <c r="J8028" t="s">
        <v>138</v>
      </c>
      <c r="K8028" t="s">
        <v>137</v>
      </c>
      <c r="L8028">
        <f>I8028*$Q$2/1000</f>
        <v>5.3280000000000001E-2</v>
      </c>
    </row>
    <row r="8029" spans="1:12">
      <c r="A8029" s="118">
        <v>44958</v>
      </c>
      <c r="B8029" t="s">
        <v>11363</v>
      </c>
      <c r="C8029" t="s">
        <v>11362</v>
      </c>
      <c r="D8029" t="s">
        <v>11398</v>
      </c>
      <c r="E8029" t="s">
        <v>11405</v>
      </c>
      <c r="F8029">
        <v>57207587</v>
      </c>
      <c r="G8029" t="s">
        <v>11402</v>
      </c>
      <c r="H8029" s="131" t="s">
        <v>11358</v>
      </c>
      <c r="I8029">
        <v>12.4</v>
      </c>
      <c r="J8029" t="s">
        <v>138</v>
      </c>
      <c r="K8029" t="s">
        <v>137</v>
      </c>
      <c r="L8029">
        <f>I8029*$Q$2/1000</f>
        <v>4.5880000000000001E-3</v>
      </c>
    </row>
    <row r="8030" spans="1:12">
      <c r="A8030" s="118">
        <v>44986</v>
      </c>
      <c r="B8030" t="s">
        <v>11363</v>
      </c>
      <c r="C8030" t="s">
        <v>11362</v>
      </c>
      <c r="D8030" t="s">
        <v>11398</v>
      </c>
      <c r="E8030" t="s">
        <v>11404</v>
      </c>
      <c r="F8030">
        <v>57207587</v>
      </c>
      <c r="G8030" t="s">
        <v>11402</v>
      </c>
      <c r="H8030" s="131" t="s">
        <v>11358</v>
      </c>
      <c r="I8030">
        <v>12.4</v>
      </c>
      <c r="J8030" t="s">
        <v>138</v>
      </c>
      <c r="K8030" t="s">
        <v>137</v>
      </c>
      <c r="L8030">
        <f>I8030*$Q$2/1000</f>
        <v>4.5880000000000001E-3</v>
      </c>
    </row>
    <row r="8031" spans="1:12">
      <c r="A8031" s="118">
        <v>45017</v>
      </c>
      <c r="B8031" t="s">
        <v>11363</v>
      </c>
      <c r="C8031" t="s">
        <v>11362</v>
      </c>
      <c r="D8031" t="s">
        <v>11398</v>
      </c>
      <c r="E8031" t="s">
        <v>11403</v>
      </c>
      <c r="F8031" s="119">
        <v>57207587</v>
      </c>
      <c r="G8031" t="s">
        <v>11402</v>
      </c>
      <c r="H8031" s="131" t="s">
        <v>11358</v>
      </c>
      <c r="I8031">
        <v>12.4</v>
      </c>
      <c r="J8031" t="s">
        <v>138</v>
      </c>
      <c r="K8031" t="s">
        <v>137</v>
      </c>
      <c r="L8031">
        <f>I8031*$Q$2/1000</f>
        <v>4.5880000000000001E-3</v>
      </c>
    </row>
    <row r="8032" spans="1:12">
      <c r="A8032" s="118">
        <v>45017</v>
      </c>
      <c r="B8032" t="s">
        <v>11363</v>
      </c>
      <c r="C8032" t="s">
        <v>11362</v>
      </c>
      <c r="D8032" t="s">
        <v>11400</v>
      </c>
      <c r="E8032" t="s">
        <v>11401</v>
      </c>
      <c r="F8032" s="119">
        <v>101012642</v>
      </c>
      <c r="G8032" t="s">
        <v>11359</v>
      </c>
      <c r="H8032" s="131" t="s">
        <v>11358</v>
      </c>
      <c r="I8032">
        <v>12.4</v>
      </c>
      <c r="J8032" t="s">
        <v>138</v>
      </c>
      <c r="K8032" t="s">
        <v>137</v>
      </c>
      <c r="L8032">
        <f>I8032*$Q$2/1000</f>
        <v>4.5880000000000001E-3</v>
      </c>
    </row>
    <row r="8033" spans="1:12">
      <c r="A8033" s="118">
        <v>45017</v>
      </c>
      <c r="B8033" t="s">
        <v>11363</v>
      </c>
      <c r="C8033" t="s">
        <v>11362</v>
      </c>
      <c r="D8033" t="s">
        <v>11400</v>
      </c>
      <c r="E8033" t="s">
        <v>11399</v>
      </c>
      <c r="F8033" s="119">
        <v>1</v>
      </c>
      <c r="G8033" t="s">
        <v>667</v>
      </c>
      <c r="H8033" s="131" t="s">
        <v>11358</v>
      </c>
      <c r="I8033">
        <v>12.4</v>
      </c>
      <c r="J8033" t="s">
        <v>138</v>
      </c>
      <c r="K8033" t="s">
        <v>137</v>
      </c>
      <c r="L8033">
        <f>I8033*$Q$2/1000</f>
        <v>4.5880000000000001E-3</v>
      </c>
    </row>
    <row r="8034" spans="1:12">
      <c r="A8034" s="118">
        <v>45047</v>
      </c>
      <c r="B8034" t="s">
        <v>11363</v>
      </c>
      <c r="C8034" t="s">
        <v>11362</v>
      </c>
      <c r="D8034" t="s">
        <v>11398</v>
      </c>
      <c r="E8034" t="s">
        <v>11397</v>
      </c>
      <c r="F8034">
        <v>1</v>
      </c>
      <c r="G8034" t="s">
        <v>667</v>
      </c>
      <c r="H8034" s="131" t="s">
        <v>11358</v>
      </c>
      <c r="I8034">
        <v>12.4</v>
      </c>
      <c r="J8034" t="s">
        <v>138</v>
      </c>
      <c r="K8034" t="s">
        <v>137</v>
      </c>
      <c r="L8034">
        <f>I8034*$Q$2/1000</f>
        <v>4.5880000000000001E-3</v>
      </c>
    </row>
    <row r="8035" spans="1:12">
      <c r="A8035" s="118">
        <v>45047</v>
      </c>
      <c r="B8035" t="s">
        <v>11363</v>
      </c>
      <c r="C8035" t="s">
        <v>11362</v>
      </c>
      <c r="D8035" t="s">
        <v>11396</v>
      </c>
      <c r="E8035" t="s">
        <v>11395</v>
      </c>
      <c r="F8035">
        <v>57207587</v>
      </c>
      <c r="G8035" t="s">
        <v>11364</v>
      </c>
      <c r="H8035" s="131" t="s">
        <v>11358</v>
      </c>
      <c r="I8035">
        <v>12.4</v>
      </c>
      <c r="J8035" t="s">
        <v>138</v>
      </c>
      <c r="K8035" t="s">
        <v>137</v>
      </c>
      <c r="L8035">
        <f>I8035*$Q$2/1000</f>
        <v>4.5880000000000001E-3</v>
      </c>
    </row>
    <row r="8036" spans="1:12">
      <c r="A8036" s="118">
        <v>45047</v>
      </c>
      <c r="B8036" t="s">
        <v>11363</v>
      </c>
      <c r="C8036" t="s">
        <v>11362</v>
      </c>
      <c r="D8036" t="s">
        <v>11394</v>
      </c>
      <c r="E8036" t="s">
        <v>11393</v>
      </c>
      <c r="F8036">
        <v>101012642</v>
      </c>
      <c r="G8036" t="s">
        <v>11359</v>
      </c>
      <c r="H8036" s="131" t="s">
        <v>11358</v>
      </c>
      <c r="I8036">
        <v>12.4</v>
      </c>
      <c r="J8036" t="s">
        <v>138</v>
      </c>
      <c r="K8036" t="s">
        <v>137</v>
      </c>
      <c r="L8036">
        <f>I8036*$Q$2/1000</f>
        <v>4.5880000000000001E-3</v>
      </c>
    </row>
    <row r="8037" spans="1:12">
      <c r="A8037" s="118">
        <v>45139</v>
      </c>
      <c r="B8037" t="s">
        <v>1706</v>
      </c>
      <c r="C8037" t="s">
        <v>1705</v>
      </c>
      <c r="D8037" t="s">
        <v>11392</v>
      </c>
      <c r="E8037" t="s">
        <v>11391</v>
      </c>
      <c r="F8037" s="119">
        <v>101007863</v>
      </c>
      <c r="G8037" t="s">
        <v>1702</v>
      </c>
      <c r="H8037" t="s">
        <v>1701</v>
      </c>
      <c r="I8037">
        <v>78.2</v>
      </c>
      <c r="J8037" t="s">
        <v>145</v>
      </c>
      <c r="K8037" t="s">
        <v>137</v>
      </c>
      <c r="L8037">
        <f>I8037*$Q$2/100/1000</f>
        <v>2.8933999999999996E-4</v>
      </c>
    </row>
    <row r="8038" spans="1:12">
      <c r="A8038" s="118">
        <v>45047</v>
      </c>
      <c r="B8038" t="s">
        <v>11363</v>
      </c>
      <c r="C8038" t="s">
        <v>11362</v>
      </c>
      <c r="D8038" t="s">
        <v>11390</v>
      </c>
      <c r="E8038" t="s">
        <v>11389</v>
      </c>
      <c r="F8038">
        <v>101012642</v>
      </c>
      <c r="G8038" t="s">
        <v>11359</v>
      </c>
      <c r="H8038" s="131" t="s">
        <v>11358</v>
      </c>
      <c r="I8038">
        <v>12.4</v>
      </c>
      <c r="J8038" t="s">
        <v>138</v>
      </c>
      <c r="K8038" t="s">
        <v>137</v>
      </c>
      <c r="L8038">
        <f>I8038*$Q$2/1000</f>
        <v>4.5880000000000001E-3</v>
      </c>
    </row>
    <row r="8039" spans="1:12">
      <c r="A8039" s="118">
        <v>45139</v>
      </c>
      <c r="B8039" t="s">
        <v>365</v>
      </c>
      <c r="C8039" t="s">
        <v>364</v>
      </c>
      <c r="D8039" t="s">
        <v>5805</v>
      </c>
      <c r="E8039" t="s">
        <v>11388</v>
      </c>
      <c r="F8039" s="119" t="s">
        <v>5803</v>
      </c>
      <c r="G8039" t="s">
        <v>5802</v>
      </c>
      <c r="H8039" t="s">
        <v>359</v>
      </c>
      <c r="I8039">
        <v>144</v>
      </c>
      <c r="J8039" t="s">
        <v>138</v>
      </c>
      <c r="K8039" t="s">
        <v>137</v>
      </c>
      <c r="L8039">
        <f>I8039*$Q$2/1000</f>
        <v>5.3280000000000001E-2</v>
      </c>
    </row>
    <row r="8040" spans="1:12">
      <c r="A8040" s="118">
        <v>45139</v>
      </c>
      <c r="B8040" t="s">
        <v>365</v>
      </c>
      <c r="C8040" t="s">
        <v>364</v>
      </c>
      <c r="D8040" t="s">
        <v>5805</v>
      </c>
      <c r="E8040" t="s">
        <v>11387</v>
      </c>
      <c r="F8040" s="119" t="s">
        <v>5803</v>
      </c>
      <c r="G8040" t="s">
        <v>5802</v>
      </c>
      <c r="H8040" t="s">
        <v>359</v>
      </c>
      <c r="I8040">
        <v>144</v>
      </c>
      <c r="J8040" t="s">
        <v>138</v>
      </c>
      <c r="K8040" t="s">
        <v>137</v>
      </c>
      <c r="L8040">
        <f>I8040*$Q$2/1000</f>
        <v>5.3280000000000001E-2</v>
      </c>
    </row>
    <row r="8041" spans="1:12">
      <c r="A8041" s="118">
        <v>45139</v>
      </c>
      <c r="B8041" t="s">
        <v>365</v>
      </c>
      <c r="C8041" t="s">
        <v>364</v>
      </c>
      <c r="D8041" t="s">
        <v>5805</v>
      </c>
      <c r="E8041" t="s">
        <v>11386</v>
      </c>
      <c r="F8041" s="119" t="s">
        <v>11385</v>
      </c>
      <c r="G8041" t="s">
        <v>11384</v>
      </c>
      <c r="H8041" t="s">
        <v>359</v>
      </c>
      <c r="I8041">
        <v>144</v>
      </c>
      <c r="J8041" t="s">
        <v>138</v>
      </c>
      <c r="K8041" t="s">
        <v>137</v>
      </c>
      <c r="L8041">
        <f>I8041*$Q$2/1000</f>
        <v>5.3280000000000001E-2</v>
      </c>
    </row>
    <row r="8042" spans="1:12">
      <c r="A8042" s="118">
        <v>44927</v>
      </c>
      <c r="B8042" t="s">
        <v>443</v>
      </c>
      <c r="C8042" t="s">
        <v>442</v>
      </c>
      <c r="D8042" t="s">
        <v>11383</v>
      </c>
      <c r="E8042" t="s">
        <v>11382</v>
      </c>
      <c r="F8042">
        <v>101043479</v>
      </c>
      <c r="G8042" t="s">
        <v>10485</v>
      </c>
      <c r="H8042" s="122" t="s">
        <v>437</v>
      </c>
      <c r="I8042">
        <v>4725</v>
      </c>
      <c r="J8042" t="s">
        <v>199</v>
      </c>
      <c r="K8042" t="s">
        <v>198</v>
      </c>
      <c r="L8042">
        <f>I8042*$Q$4/25/1000</f>
        <v>0.33234727680000004</v>
      </c>
    </row>
    <row r="8043" spans="1:12">
      <c r="A8043" s="118">
        <v>44927</v>
      </c>
      <c r="B8043" t="s">
        <v>443</v>
      </c>
      <c r="C8043" t="s">
        <v>442</v>
      </c>
      <c r="D8043" t="s">
        <v>11381</v>
      </c>
      <c r="E8043" t="s">
        <v>11380</v>
      </c>
      <c r="F8043">
        <v>101043479</v>
      </c>
      <c r="G8043" t="s">
        <v>10485</v>
      </c>
      <c r="H8043" s="122" t="s">
        <v>437</v>
      </c>
      <c r="I8043">
        <v>4725</v>
      </c>
      <c r="J8043" t="s">
        <v>199</v>
      </c>
      <c r="K8043" t="s">
        <v>198</v>
      </c>
      <c r="L8043">
        <f>I8043*$Q$4/25/1000</f>
        <v>0.33234727680000004</v>
      </c>
    </row>
    <row r="8044" spans="1:12">
      <c r="A8044" s="118">
        <v>44958</v>
      </c>
      <c r="B8044" t="s">
        <v>443</v>
      </c>
      <c r="C8044" t="s">
        <v>442</v>
      </c>
      <c r="D8044" t="s">
        <v>11204</v>
      </c>
      <c r="E8044" t="s">
        <v>11379</v>
      </c>
      <c r="F8044">
        <v>101043479</v>
      </c>
      <c r="G8044" t="s">
        <v>10485</v>
      </c>
      <c r="H8044" s="122" t="s">
        <v>437</v>
      </c>
      <c r="I8044">
        <v>4725</v>
      </c>
      <c r="J8044" t="s">
        <v>199</v>
      </c>
      <c r="K8044" t="s">
        <v>198</v>
      </c>
      <c r="L8044">
        <f>I8044*$Q$4/25/1000</f>
        <v>0.33234727680000004</v>
      </c>
    </row>
    <row r="8045" spans="1:12">
      <c r="A8045" s="118">
        <v>44958</v>
      </c>
      <c r="B8045" t="s">
        <v>443</v>
      </c>
      <c r="C8045" t="s">
        <v>442</v>
      </c>
      <c r="D8045" t="s">
        <v>11204</v>
      </c>
      <c r="E8045" t="s">
        <v>11378</v>
      </c>
      <c r="F8045">
        <v>101043479</v>
      </c>
      <c r="G8045" t="s">
        <v>10485</v>
      </c>
      <c r="H8045" s="122" t="s">
        <v>437</v>
      </c>
      <c r="I8045">
        <v>4725</v>
      </c>
      <c r="J8045" t="s">
        <v>199</v>
      </c>
      <c r="K8045" t="s">
        <v>198</v>
      </c>
      <c r="L8045">
        <f>I8045*$Q$4/25/1000</f>
        <v>0.33234727680000004</v>
      </c>
    </row>
    <row r="8046" spans="1:12">
      <c r="A8046" s="118">
        <v>45139</v>
      </c>
      <c r="B8046" t="s">
        <v>365</v>
      </c>
      <c r="C8046" t="s">
        <v>364</v>
      </c>
      <c r="D8046" t="s">
        <v>11377</v>
      </c>
      <c r="E8046" t="s">
        <v>11376</v>
      </c>
      <c r="F8046" s="119" t="s">
        <v>388</v>
      </c>
      <c r="G8046" t="s">
        <v>387</v>
      </c>
      <c r="H8046" t="s">
        <v>359</v>
      </c>
      <c r="I8046">
        <v>144</v>
      </c>
      <c r="J8046" t="s">
        <v>138</v>
      </c>
      <c r="K8046" t="s">
        <v>137</v>
      </c>
      <c r="L8046">
        <f>I8046*$Q$2/1000</f>
        <v>5.3280000000000001E-2</v>
      </c>
    </row>
    <row r="8047" spans="1:12">
      <c r="A8047" s="118">
        <v>45139</v>
      </c>
      <c r="B8047" t="s">
        <v>365</v>
      </c>
      <c r="C8047" t="s">
        <v>364</v>
      </c>
      <c r="D8047" t="s">
        <v>11375</v>
      </c>
      <c r="E8047" t="s">
        <v>11374</v>
      </c>
      <c r="F8047" s="119" t="s">
        <v>388</v>
      </c>
      <c r="G8047" t="s">
        <v>387</v>
      </c>
      <c r="H8047" t="s">
        <v>359</v>
      </c>
      <c r="I8047">
        <v>144</v>
      </c>
      <c r="J8047" t="s">
        <v>138</v>
      </c>
      <c r="K8047" t="s">
        <v>137</v>
      </c>
      <c r="L8047">
        <f>I8047*$Q$2/1000</f>
        <v>5.3280000000000001E-2</v>
      </c>
    </row>
    <row r="8048" spans="1:12">
      <c r="A8048" s="118">
        <v>45139</v>
      </c>
      <c r="B8048" t="s">
        <v>365</v>
      </c>
      <c r="C8048" t="s">
        <v>364</v>
      </c>
      <c r="D8048" t="s">
        <v>8892</v>
      </c>
      <c r="E8048" t="s">
        <v>11373</v>
      </c>
      <c r="F8048" s="119" t="s">
        <v>11372</v>
      </c>
      <c r="G8048" t="s">
        <v>11371</v>
      </c>
      <c r="H8048" t="s">
        <v>359</v>
      </c>
      <c r="I8048">
        <v>144</v>
      </c>
      <c r="J8048" t="s">
        <v>138</v>
      </c>
      <c r="K8048" t="s">
        <v>137</v>
      </c>
      <c r="L8048">
        <f>I8048*$Q$2/1000</f>
        <v>5.3280000000000001E-2</v>
      </c>
    </row>
    <row r="8049" spans="1:12">
      <c r="A8049" s="118">
        <v>45047</v>
      </c>
      <c r="B8049" t="s">
        <v>11363</v>
      </c>
      <c r="C8049" t="s">
        <v>11362</v>
      </c>
      <c r="D8049" t="s">
        <v>11370</v>
      </c>
      <c r="E8049" t="s">
        <v>11369</v>
      </c>
      <c r="F8049">
        <v>101012642</v>
      </c>
      <c r="G8049" t="s">
        <v>11359</v>
      </c>
      <c r="H8049" s="131" t="s">
        <v>11358</v>
      </c>
      <c r="I8049">
        <v>12.4</v>
      </c>
      <c r="J8049" t="s">
        <v>138</v>
      </c>
      <c r="K8049" t="s">
        <v>137</v>
      </c>
      <c r="L8049">
        <f>I8049*$Q$2/1000</f>
        <v>4.5880000000000001E-3</v>
      </c>
    </row>
    <row r="8050" spans="1:12">
      <c r="A8050" s="118">
        <v>45078</v>
      </c>
      <c r="B8050" t="s">
        <v>11363</v>
      </c>
      <c r="C8050" t="s">
        <v>11362</v>
      </c>
      <c r="D8050" t="s">
        <v>11368</v>
      </c>
      <c r="E8050" t="s">
        <v>11367</v>
      </c>
      <c r="F8050">
        <v>57207587</v>
      </c>
      <c r="G8050" t="s">
        <v>11364</v>
      </c>
      <c r="H8050" s="131" t="s">
        <v>11358</v>
      </c>
      <c r="I8050">
        <v>12.4</v>
      </c>
      <c r="J8050" t="s">
        <v>138</v>
      </c>
      <c r="K8050" t="s">
        <v>137</v>
      </c>
      <c r="L8050">
        <f>I8050*$Q$2/1000</f>
        <v>4.5880000000000001E-3</v>
      </c>
    </row>
    <row r="8051" spans="1:12">
      <c r="A8051" s="118">
        <v>45078</v>
      </c>
      <c r="B8051" t="s">
        <v>11363</v>
      </c>
      <c r="C8051" t="s">
        <v>11362</v>
      </c>
      <c r="D8051" t="s">
        <v>11366</v>
      </c>
      <c r="E8051" t="s">
        <v>11365</v>
      </c>
      <c r="F8051">
        <v>57207587</v>
      </c>
      <c r="G8051" t="s">
        <v>11364</v>
      </c>
      <c r="H8051" s="131" t="s">
        <v>11358</v>
      </c>
      <c r="I8051">
        <v>12.4</v>
      </c>
      <c r="J8051" t="s">
        <v>138</v>
      </c>
      <c r="K8051" t="s">
        <v>137</v>
      </c>
      <c r="L8051">
        <f>I8051*$Q$2/1000</f>
        <v>4.5880000000000001E-3</v>
      </c>
    </row>
    <row r="8052" spans="1:12">
      <c r="A8052" s="118">
        <v>45078</v>
      </c>
      <c r="B8052" t="s">
        <v>11363</v>
      </c>
      <c r="C8052" t="s">
        <v>11362</v>
      </c>
      <c r="D8052" t="s">
        <v>11361</v>
      </c>
      <c r="E8052" t="s">
        <v>11360</v>
      </c>
      <c r="F8052">
        <v>101012642</v>
      </c>
      <c r="G8052" t="s">
        <v>11359</v>
      </c>
      <c r="H8052" s="131" t="s">
        <v>11358</v>
      </c>
      <c r="I8052">
        <v>12.4</v>
      </c>
      <c r="J8052" t="s">
        <v>138</v>
      </c>
      <c r="K8052" t="s">
        <v>137</v>
      </c>
      <c r="L8052">
        <f>I8052*$Q$2/1000</f>
        <v>4.5880000000000001E-3</v>
      </c>
    </row>
    <row r="8053" spans="1:12">
      <c r="A8053" s="118">
        <v>45139</v>
      </c>
      <c r="B8053" t="s">
        <v>5342</v>
      </c>
      <c r="C8053" t="s">
        <v>5341</v>
      </c>
      <c r="D8053" t="s">
        <v>11357</v>
      </c>
      <c r="E8053" t="s">
        <v>11356</v>
      </c>
      <c r="F8053" s="119" t="s">
        <v>2481</v>
      </c>
      <c r="G8053" t="s">
        <v>2480</v>
      </c>
      <c r="H8053" t="s">
        <v>5336</v>
      </c>
      <c r="I8053">
        <v>49.6</v>
      </c>
      <c r="J8053" t="s">
        <v>223</v>
      </c>
      <c r="K8053" t="s">
        <v>137</v>
      </c>
      <c r="L8053">
        <f>I8053*$Q$5/1000</f>
        <v>5.0430800000000005E-2</v>
      </c>
    </row>
    <row r="8054" spans="1:12">
      <c r="A8054" s="118">
        <v>45139</v>
      </c>
      <c r="B8054" t="s">
        <v>180</v>
      </c>
      <c r="C8054" t="s">
        <v>179</v>
      </c>
      <c r="D8054" t="s">
        <v>11355</v>
      </c>
      <c r="E8054" t="s">
        <v>11354</v>
      </c>
      <c r="F8054" s="119" t="s">
        <v>2148</v>
      </c>
      <c r="G8054" t="s">
        <v>2147</v>
      </c>
      <c r="H8054" t="s">
        <v>174</v>
      </c>
      <c r="I8054">
        <v>3154</v>
      </c>
      <c r="J8054" t="s">
        <v>173</v>
      </c>
      <c r="K8054" t="s">
        <v>172</v>
      </c>
      <c r="L8054">
        <f>I8054*$Q$3/(1000/25)</f>
        <v>2.5295079999999999</v>
      </c>
    </row>
    <row r="8055" spans="1:12">
      <c r="A8055" s="118">
        <v>44927</v>
      </c>
      <c r="B8055" t="s">
        <v>10619</v>
      </c>
      <c r="C8055" t="s">
        <v>10618</v>
      </c>
      <c r="D8055" t="s">
        <v>11353</v>
      </c>
      <c r="E8055" t="s">
        <v>11352</v>
      </c>
      <c r="F8055">
        <v>101014535</v>
      </c>
      <c r="G8055" t="s">
        <v>10648</v>
      </c>
      <c r="H8055" t="s">
        <v>10613</v>
      </c>
      <c r="I8055">
        <v>24.2</v>
      </c>
      <c r="J8055" t="s">
        <v>138</v>
      </c>
      <c r="K8055" t="s">
        <v>137</v>
      </c>
      <c r="L8055">
        <f>I8055*$Q$5/1000</f>
        <v>2.4605350000000002E-2</v>
      </c>
    </row>
    <row r="8056" spans="1:12">
      <c r="A8056" s="118">
        <v>44927</v>
      </c>
      <c r="B8056" t="s">
        <v>10619</v>
      </c>
      <c r="C8056" t="s">
        <v>10618</v>
      </c>
      <c r="D8056" t="s">
        <v>11351</v>
      </c>
      <c r="E8056" t="s">
        <v>11350</v>
      </c>
      <c r="F8056">
        <v>101014535</v>
      </c>
      <c r="G8056" t="s">
        <v>10648</v>
      </c>
      <c r="H8056" t="s">
        <v>10613</v>
      </c>
      <c r="I8056">
        <v>24.2</v>
      </c>
      <c r="J8056" t="s">
        <v>138</v>
      </c>
      <c r="K8056" t="s">
        <v>137</v>
      </c>
      <c r="L8056">
        <f>I8056*$Q$5/1000</f>
        <v>2.4605350000000002E-2</v>
      </c>
    </row>
    <row r="8057" spans="1:12">
      <c r="A8057" s="118">
        <v>44927</v>
      </c>
      <c r="B8057" t="s">
        <v>10619</v>
      </c>
      <c r="C8057" t="s">
        <v>10618</v>
      </c>
      <c r="D8057" t="s">
        <v>11175</v>
      </c>
      <c r="E8057" t="s">
        <v>11349</v>
      </c>
      <c r="F8057">
        <v>101023734</v>
      </c>
      <c r="G8057" t="s">
        <v>1009</v>
      </c>
      <c r="H8057" t="s">
        <v>10613</v>
      </c>
      <c r="I8057">
        <v>24.2</v>
      </c>
      <c r="J8057" t="s">
        <v>138</v>
      </c>
      <c r="K8057" t="s">
        <v>137</v>
      </c>
      <c r="L8057">
        <f>I8057*$Q$5/1000</f>
        <v>2.4605350000000002E-2</v>
      </c>
    </row>
    <row r="8058" spans="1:12">
      <c r="A8058" s="118">
        <v>44927</v>
      </c>
      <c r="B8058" t="s">
        <v>10619</v>
      </c>
      <c r="C8058" t="s">
        <v>10618</v>
      </c>
      <c r="D8058" t="s">
        <v>11147</v>
      </c>
      <c r="E8058" t="s">
        <v>11348</v>
      </c>
      <c r="F8058">
        <v>101023734</v>
      </c>
      <c r="G8058" t="s">
        <v>1009</v>
      </c>
      <c r="H8058" t="s">
        <v>10613</v>
      </c>
      <c r="I8058">
        <v>24.2</v>
      </c>
      <c r="J8058" t="s">
        <v>138</v>
      </c>
      <c r="K8058" t="s">
        <v>137</v>
      </c>
      <c r="L8058">
        <f>I8058*$Q$5/1000</f>
        <v>2.4605350000000002E-2</v>
      </c>
    </row>
    <row r="8059" spans="1:12">
      <c r="A8059" s="118">
        <v>45139</v>
      </c>
      <c r="B8059" t="s">
        <v>305</v>
      </c>
      <c r="C8059" t="s">
        <v>304</v>
      </c>
      <c r="D8059" t="s">
        <v>9624</v>
      </c>
      <c r="E8059" t="s">
        <v>11347</v>
      </c>
      <c r="F8059" s="119" t="s">
        <v>1167</v>
      </c>
      <c r="G8059" t="s">
        <v>1166</v>
      </c>
      <c r="H8059" t="s">
        <v>300</v>
      </c>
      <c r="I8059">
        <v>12.8</v>
      </c>
      <c r="J8059" t="s">
        <v>145</v>
      </c>
      <c r="K8059" t="s">
        <v>137</v>
      </c>
      <c r="L8059">
        <f>I8059*$Q$2/100/1000</f>
        <v>4.7360000000000001E-5</v>
      </c>
    </row>
    <row r="8060" spans="1:12">
      <c r="A8060" s="118">
        <v>45139</v>
      </c>
      <c r="B8060" t="s">
        <v>305</v>
      </c>
      <c r="C8060" t="s">
        <v>304</v>
      </c>
      <c r="D8060" t="s">
        <v>11346</v>
      </c>
      <c r="E8060" t="s">
        <v>11345</v>
      </c>
      <c r="F8060" s="119">
        <v>101032416</v>
      </c>
      <c r="G8060" t="s">
        <v>301</v>
      </c>
      <c r="H8060" t="s">
        <v>300</v>
      </c>
      <c r="I8060">
        <v>12.8</v>
      </c>
      <c r="J8060" t="s">
        <v>145</v>
      </c>
      <c r="K8060" t="s">
        <v>137</v>
      </c>
      <c r="L8060">
        <f>I8060*$Q$2/100/1000</f>
        <v>4.7360000000000001E-5</v>
      </c>
    </row>
    <row r="8061" spans="1:12">
      <c r="A8061" s="118">
        <v>44927</v>
      </c>
      <c r="B8061" t="s">
        <v>10619</v>
      </c>
      <c r="C8061" t="s">
        <v>10618</v>
      </c>
      <c r="D8061" t="s">
        <v>11344</v>
      </c>
      <c r="E8061" t="s">
        <v>11343</v>
      </c>
      <c r="F8061" t="s">
        <v>2870</v>
      </c>
      <c r="G8061" t="s">
        <v>2967</v>
      </c>
      <c r="H8061" t="s">
        <v>10613</v>
      </c>
      <c r="I8061">
        <v>24.2</v>
      </c>
      <c r="J8061" t="s">
        <v>138</v>
      </c>
      <c r="K8061" t="s">
        <v>137</v>
      </c>
      <c r="L8061">
        <f>I8061*$Q$5/1000</f>
        <v>2.4605350000000002E-2</v>
      </c>
    </row>
    <row r="8062" spans="1:12">
      <c r="A8062" s="118">
        <v>44927</v>
      </c>
      <c r="B8062" t="s">
        <v>10619</v>
      </c>
      <c r="C8062" t="s">
        <v>10618</v>
      </c>
      <c r="D8062" t="s">
        <v>11342</v>
      </c>
      <c r="E8062" t="s">
        <v>11341</v>
      </c>
      <c r="F8062" t="s">
        <v>2870</v>
      </c>
      <c r="G8062" t="s">
        <v>2967</v>
      </c>
      <c r="H8062" t="s">
        <v>10613</v>
      </c>
      <c r="I8062">
        <v>24.2</v>
      </c>
      <c r="J8062" t="s">
        <v>138</v>
      </c>
      <c r="K8062" t="s">
        <v>137</v>
      </c>
      <c r="L8062">
        <f>I8062*$Q$5/1000</f>
        <v>2.4605350000000002E-2</v>
      </c>
    </row>
    <row r="8063" spans="1:12">
      <c r="A8063" s="118">
        <v>44927</v>
      </c>
      <c r="B8063" t="s">
        <v>10619</v>
      </c>
      <c r="C8063" t="s">
        <v>10618</v>
      </c>
      <c r="D8063" t="s">
        <v>10833</v>
      </c>
      <c r="E8063" t="s">
        <v>11340</v>
      </c>
      <c r="F8063" t="s">
        <v>1122</v>
      </c>
      <c r="G8063" t="s">
        <v>1121</v>
      </c>
      <c r="H8063" t="s">
        <v>10613</v>
      </c>
      <c r="I8063">
        <v>24.2</v>
      </c>
      <c r="J8063" t="s">
        <v>138</v>
      </c>
      <c r="K8063" t="s">
        <v>137</v>
      </c>
      <c r="L8063">
        <f>I8063*$Q$5/1000</f>
        <v>2.4605350000000002E-2</v>
      </c>
    </row>
    <row r="8064" spans="1:12">
      <c r="A8064" s="118">
        <v>44927</v>
      </c>
      <c r="B8064" t="s">
        <v>10619</v>
      </c>
      <c r="C8064" t="s">
        <v>10618</v>
      </c>
      <c r="D8064" t="s">
        <v>10833</v>
      </c>
      <c r="E8064" t="s">
        <v>11339</v>
      </c>
      <c r="F8064" t="s">
        <v>1122</v>
      </c>
      <c r="G8064" t="s">
        <v>1121</v>
      </c>
      <c r="H8064" t="s">
        <v>10613</v>
      </c>
      <c r="I8064">
        <v>24.2</v>
      </c>
      <c r="J8064" t="s">
        <v>138</v>
      </c>
      <c r="K8064" t="s">
        <v>137</v>
      </c>
      <c r="L8064">
        <f>I8064*$Q$5/1000</f>
        <v>2.4605350000000002E-2</v>
      </c>
    </row>
    <row r="8065" spans="1:12">
      <c r="A8065" s="118">
        <v>44927</v>
      </c>
      <c r="B8065" t="s">
        <v>10619</v>
      </c>
      <c r="C8065" t="s">
        <v>10618</v>
      </c>
      <c r="D8065" t="s">
        <v>11338</v>
      </c>
      <c r="E8065" t="s">
        <v>11337</v>
      </c>
      <c r="F8065">
        <v>23255096</v>
      </c>
      <c r="G8065" t="s">
        <v>11336</v>
      </c>
      <c r="H8065" t="s">
        <v>10613</v>
      </c>
      <c r="I8065">
        <v>24.2</v>
      </c>
      <c r="J8065" t="s">
        <v>138</v>
      </c>
      <c r="K8065" t="s">
        <v>137</v>
      </c>
      <c r="L8065">
        <f>I8065*$Q$5/1000</f>
        <v>2.4605350000000002E-2</v>
      </c>
    </row>
    <row r="8066" spans="1:12">
      <c r="A8066" s="118">
        <v>44927</v>
      </c>
      <c r="B8066" t="s">
        <v>10619</v>
      </c>
      <c r="C8066" t="s">
        <v>10618</v>
      </c>
      <c r="D8066" t="s">
        <v>11281</v>
      </c>
      <c r="E8066" t="s">
        <v>11335</v>
      </c>
      <c r="F8066">
        <v>40256090</v>
      </c>
      <c r="G8066" t="s">
        <v>11334</v>
      </c>
      <c r="H8066" t="s">
        <v>10613</v>
      </c>
      <c r="I8066">
        <v>24.2</v>
      </c>
      <c r="J8066" t="s">
        <v>138</v>
      </c>
      <c r="K8066" t="s">
        <v>137</v>
      </c>
      <c r="L8066">
        <f>I8066*$Q$5/1000</f>
        <v>2.4605350000000002E-2</v>
      </c>
    </row>
    <row r="8067" spans="1:12">
      <c r="A8067" s="118">
        <v>44927</v>
      </c>
      <c r="B8067" t="s">
        <v>10619</v>
      </c>
      <c r="C8067" t="s">
        <v>10618</v>
      </c>
      <c r="D8067" t="s">
        <v>11333</v>
      </c>
      <c r="E8067" t="s">
        <v>11332</v>
      </c>
      <c r="F8067">
        <v>101026807</v>
      </c>
      <c r="G8067" t="s">
        <v>10757</v>
      </c>
      <c r="H8067" t="s">
        <v>10613</v>
      </c>
      <c r="I8067">
        <v>24.2</v>
      </c>
      <c r="J8067" t="s">
        <v>138</v>
      </c>
      <c r="K8067" t="s">
        <v>137</v>
      </c>
      <c r="L8067">
        <f>I8067*$Q$5/1000</f>
        <v>2.4605350000000002E-2</v>
      </c>
    </row>
    <row r="8068" spans="1:12">
      <c r="A8068" s="118">
        <v>45139</v>
      </c>
      <c r="B8068" t="s">
        <v>261</v>
      </c>
      <c r="C8068" t="s">
        <v>260</v>
      </c>
      <c r="D8068" t="s">
        <v>5998</v>
      </c>
      <c r="E8068" t="s">
        <v>11331</v>
      </c>
      <c r="F8068" s="119">
        <v>101045039</v>
      </c>
      <c r="G8068" t="s">
        <v>11330</v>
      </c>
      <c r="H8068" t="s">
        <v>139</v>
      </c>
      <c r="I8068">
        <v>55</v>
      </c>
      <c r="J8068" t="s">
        <v>145</v>
      </c>
      <c r="K8068" t="s">
        <v>137</v>
      </c>
      <c r="L8068">
        <f>I8068*$Q$2/100/1000</f>
        <v>2.0350000000000001E-4</v>
      </c>
    </row>
    <row r="8069" spans="1:12">
      <c r="A8069" s="118">
        <v>45139</v>
      </c>
      <c r="B8069" t="s">
        <v>261</v>
      </c>
      <c r="C8069" t="s">
        <v>260</v>
      </c>
      <c r="D8069" t="s">
        <v>5998</v>
      </c>
      <c r="E8069" t="s">
        <v>11329</v>
      </c>
      <c r="F8069" s="119" t="s">
        <v>11328</v>
      </c>
      <c r="G8069" t="s">
        <v>11327</v>
      </c>
      <c r="H8069" t="s">
        <v>139</v>
      </c>
      <c r="I8069">
        <v>55</v>
      </c>
      <c r="J8069" t="s">
        <v>145</v>
      </c>
      <c r="K8069" t="s">
        <v>137</v>
      </c>
      <c r="L8069">
        <f>I8069*$Q$2/100/1000</f>
        <v>2.0350000000000001E-4</v>
      </c>
    </row>
    <row r="8070" spans="1:12">
      <c r="A8070" s="118">
        <v>44927</v>
      </c>
      <c r="B8070" t="s">
        <v>10619</v>
      </c>
      <c r="C8070" t="s">
        <v>10618</v>
      </c>
      <c r="D8070" t="s">
        <v>11109</v>
      </c>
      <c r="E8070" t="s">
        <v>11326</v>
      </c>
      <c r="F8070">
        <v>101026807</v>
      </c>
      <c r="G8070" t="s">
        <v>10757</v>
      </c>
      <c r="H8070" t="s">
        <v>10613</v>
      </c>
      <c r="I8070">
        <v>24.2</v>
      </c>
      <c r="J8070" t="s">
        <v>138</v>
      </c>
      <c r="K8070" t="s">
        <v>137</v>
      </c>
      <c r="L8070">
        <f>I8070*$Q$5/1000</f>
        <v>2.4605350000000002E-2</v>
      </c>
    </row>
    <row r="8071" spans="1:12">
      <c r="A8071" s="118">
        <v>44927</v>
      </c>
      <c r="B8071" t="s">
        <v>10619</v>
      </c>
      <c r="C8071" t="s">
        <v>10618</v>
      </c>
      <c r="D8071" t="s">
        <v>11325</v>
      </c>
      <c r="E8071" t="s">
        <v>11324</v>
      </c>
      <c r="F8071">
        <v>101016111</v>
      </c>
      <c r="G8071" t="s">
        <v>10726</v>
      </c>
      <c r="H8071" t="s">
        <v>10613</v>
      </c>
      <c r="I8071">
        <v>24.2</v>
      </c>
      <c r="J8071" t="s">
        <v>138</v>
      </c>
      <c r="K8071" t="s">
        <v>137</v>
      </c>
      <c r="L8071">
        <f>I8071*$Q$5/1000</f>
        <v>2.4605350000000002E-2</v>
      </c>
    </row>
    <row r="8072" spans="1:12">
      <c r="A8072" s="118">
        <v>44927</v>
      </c>
      <c r="B8072" t="s">
        <v>10619</v>
      </c>
      <c r="C8072" t="s">
        <v>10618</v>
      </c>
      <c r="D8072" t="s">
        <v>11323</v>
      </c>
      <c r="E8072" t="s">
        <v>11322</v>
      </c>
      <c r="F8072" t="s">
        <v>10719</v>
      </c>
      <c r="G8072" t="s">
        <v>10718</v>
      </c>
      <c r="H8072" t="s">
        <v>10613</v>
      </c>
      <c r="I8072">
        <v>24.2</v>
      </c>
      <c r="J8072" t="s">
        <v>138</v>
      </c>
      <c r="K8072" t="s">
        <v>137</v>
      </c>
      <c r="L8072">
        <f>I8072*$Q$5/1000</f>
        <v>2.4605350000000002E-2</v>
      </c>
    </row>
    <row r="8073" spans="1:12">
      <c r="A8073" s="118">
        <v>44927</v>
      </c>
      <c r="B8073" t="s">
        <v>10619</v>
      </c>
      <c r="C8073" t="s">
        <v>10618</v>
      </c>
      <c r="D8073" t="s">
        <v>11321</v>
      </c>
      <c r="E8073" t="s">
        <v>11320</v>
      </c>
      <c r="F8073">
        <v>101033277</v>
      </c>
      <c r="G8073" t="s">
        <v>10735</v>
      </c>
      <c r="H8073" t="s">
        <v>10613</v>
      </c>
      <c r="I8073">
        <v>24.2</v>
      </c>
      <c r="J8073" t="s">
        <v>138</v>
      </c>
      <c r="K8073" t="s">
        <v>137</v>
      </c>
      <c r="L8073">
        <f>I8073*$Q$5/1000</f>
        <v>2.4605350000000002E-2</v>
      </c>
    </row>
    <row r="8074" spans="1:12">
      <c r="A8074" s="118">
        <v>44927</v>
      </c>
      <c r="B8074" t="s">
        <v>10619</v>
      </c>
      <c r="C8074" t="s">
        <v>10618</v>
      </c>
      <c r="D8074" t="s">
        <v>11319</v>
      </c>
      <c r="E8074" t="s">
        <v>11318</v>
      </c>
      <c r="F8074">
        <v>101033277</v>
      </c>
      <c r="G8074" t="s">
        <v>10735</v>
      </c>
      <c r="H8074" t="s">
        <v>10613</v>
      </c>
      <c r="I8074">
        <v>24.2</v>
      </c>
      <c r="J8074" t="s">
        <v>138</v>
      </c>
      <c r="K8074" t="s">
        <v>137</v>
      </c>
      <c r="L8074">
        <f>I8074*$Q$5/1000</f>
        <v>2.4605350000000002E-2</v>
      </c>
    </row>
    <row r="8075" spans="1:12">
      <c r="A8075" s="118">
        <v>44927</v>
      </c>
      <c r="B8075" t="s">
        <v>10619</v>
      </c>
      <c r="C8075" t="s">
        <v>10618</v>
      </c>
      <c r="D8075" t="s">
        <v>11317</v>
      </c>
      <c r="E8075" t="s">
        <v>11316</v>
      </c>
      <c r="F8075">
        <v>57211851</v>
      </c>
      <c r="G8075" t="s">
        <v>6965</v>
      </c>
      <c r="H8075" t="s">
        <v>10613</v>
      </c>
      <c r="I8075">
        <v>24.2</v>
      </c>
      <c r="J8075" t="s">
        <v>138</v>
      </c>
      <c r="K8075" t="s">
        <v>137</v>
      </c>
      <c r="L8075">
        <f>I8075*$Q$5/1000</f>
        <v>2.4605350000000002E-2</v>
      </c>
    </row>
    <row r="8076" spans="1:12">
      <c r="A8076" s="118">
        <v>44927</v>
      </c>
      <c r="B8076" t="s">
        <v>10619</v>
      </c>
      <c r="C8076" t="s">
        <v>10618</v>
      </c>
      <c r="D8076" t="s">
        <v>11279</v>
      </c>
      <c r="E8076" t="s">
        <v>11315</v>
      </c>
      <c r="F8076">
        <v>101023549</v>
      </c>
      <c r="G8076" t="s">
        <v>10671</v>
      </c>
      <c r="H8076" t="s">
        <v>10613</v>
      </c>
      <c r="I8076">
        <v>24.2</v>
      </c>
      <c r="J8076" t="s">
        <v>138</v>
      </c>
      <c r="K8076" t="s">
        <v>137</v>
      </c>
      <c r="L8076">
        <f>I8076*$Q$5/1000</f>
        <v>2.4605350000000002E-2</v>
      </c>
    </row>
    <row r="8077" spans="1:12">
      <c r="A8077" s="118">
        <v>44927</v>
      </c>
      <c r="B8077" t="s">
        <v>10619</v>
      </c>
      <c r="C8077" t="s">
        <v>10618</v>
      </c>
      <c r="D8077" t="s">
        <v>11314</v>
      </c>
      <c r="E8077" t="s">
        <v>11313</v>
      </c>
      <c r="F8077">
        <v>101023628</v>
      </c>
      <c r="G8077" t="s">
        <v>11211</v>
      </c>
      <c r="H8077" t="s">
        <v>10613</v>
      </c>
      <c r="I8077">
        <v>24.2</v>
      </c>
      <c r="J8077" t="s">
        <v>138</v>
      </c>
      <c r="K8077" t="s">
        <v>137</v>
      </c>
      <c r="L8077">
        <f>I8077*$Q$5/1000</f>
        <v>2.4605350000000002E-2</v>
      </c>
    </row>
    <row r="8078" spans="1:12">
      <c r="A8078" s="118">
        <v>44927</v>
      </c>
      <c r="B8078" t="s">
        <v>10619</v>
      </c>
      <c r="C8078" t="s">
        <v>10618</v>
      </c>
      <c r="D8078" t="s">
        <v>11312</v>
      </c>
      <c r="E8078" t="s">
        <v>11311</v>
      </c>
      <c r="F8078">
        <v>101035883</v>
      </c>
      <c r="G8078" t="s">
        <v>10705</v>
      </c>
      <c r="H8078" t="s">
        <v>10613</v>
      </c>
      <c r="I8078">
        <v>24.2</v>
      </c>
      <c r="J8078" t="s">
        <v>138</v>
      </c>
      <c r="K8078" t="s">
        <v>137</v>
      </c>
      <c r="L8078">
        <f>I8078*$Q$5/1000</f>
        <v>2.4605350000000002E-2</v>
      </c>
    </row>
    <row r="8079" spans="1:12">
      <c r="A8079" s="118">
        <v>44927</v>
      </c>
      <c r="B8079" t="s">
        <v>10619</v>
      </c>
      <c r="C8079" t="s">
        <v>10618</v>
      </c>
      <c r="D8079" t="s">
        <v>11310</v>
      </c>
      <c r="E8079" t="s">
        <v>11309</v>
      </c>
      <c r="F8079">
        <v>23259121</v>
      </c>
      <c r="G8079" t="s">
        <v>10693</v>
      </c>
      <c r="H8079" t="s">
        <v>10613</v>
      </c>
      <c r="I8079">
        <v>24.2</v>
      </c>
      <c r="J8079" t="s">
        <v>138</v>
      </c>
      <c r="K8079" t="s">
        <v>137</v>
      </c>
      <c r="L8079">
        <f>I8079*$Q$5/1000</f>
        <v>2.4605350000000002E-2</v>
      </c>
    </row>
    <row r="8080" spans="1:12">
      <c r="A8080" s="118">
        <v>44958</v>
      </c>
      <c r="B8080" t="s">
        <v>10619</v>
      </c>
      <c r="C8080" t="s">
        <v>10618</v>
      </c>
      <c r="D8080" t="s">
        <v>11273</v>
      </c>
      <c r="E8080" t="s">
        <v>11308</v>
      </c>
      <c r="F8080">
        <v>101016111</v>
      </c>
      <c r="G8080" t="s">
        <v>10726</v>
      </c>
      <c r="H8080" t="s">
        <v>10613</v>
      </c>
      <c r="I8080">
        <v>24.2</v>
      </c>
      <c r="J8080" t="s">
        <v>138</v>
      </c>
      <c r="K8080" t="s">
        <v>137</v>
      </c>
      <c r="L8080">
        <f>I8080*$Q$5/1000</f>
        <v>2.4605350000000002E-2</v>
      </c>
    </row>
    <row r="8081" spans="1:12">
      <c r="A8081" s="118">
        <v>44958</v>
      </c>
      <c r="B8081" t="s">
        <v>10619</v>
      </c>
      <c r="C8081" t="s">
        <v>10618</v>
      </c>
      <c r="D8081" t="s">
        <v>11307</v>
      </c>
      <c r="E8081" t="s">
        <v>11306</v>
      </c>
      <c r="F8081">
        <v>13201576</v>
      </c>
      <c r="G8081" t="s">
        <v>11305</v>
      </c>
      <c r="H8081" t="s">
        <v>10613</v>
      </c>
      <c r="I8081">
        <v>24.2</v>
      </c>
      <c r="J8081" t="s">
        <v>138</v>
      </c>
      <c r="K8081" t="s">
        <v>137</v>
      </c>
      <c r="L8081">
        <f>I8081*$Q$5/1000</f>
        <v>2.4605350000000002E-2</v>
      </c>
    </row>
    <row r="8082" spans="1:12">
      <c r="A8082" s="118">
        <v>44958</v>
      </c>
      <c r="B8082" t="s">
        <v>10619</v>
      </c>
      <c r="C8082" t="s">
        <v>10618</v>
      </c>
      <c r="D8082" t="s">
        <v>11173</v>
      </c>
      <c r="E8082" t="s">
        <v>11304</v>
      </c>
      <c r="F8082">
        <v>101023549</v>
      </c>
      <c r="G8082" t="s">
        <v>10671</v>
      </c>
      <c r="H8082" t="s">
        <v>10613</v>
      </c>
      <c r="I8082">
        <v>24.2</v>
      </c>
      <c r="J8082" t="s">
        <v>138</v>
      </c>
      <c r="K8082" t="s">
        <v>137</v>
      </c>
      <c r="L8082">
        <f>I8082*$Q$5/1000</f>
        <v>2.4605350000000002E-2</v>
      </c>
    </row>
    <row r="8083" spans="1:12">
      <c r="A8083" s="118">
        <v>45139</v>
      </c>
      <c r="B8083" t="s">
        <v>574</v>
      </c>
      <c r="C8083" t="s">
        <v>573</v>
      </c>
      <c r="D8083" t="s">
        <v>1762</v>
      </c>
      <c r="E8083" t="s">
        <v>11303</v>
      </c>
      <c r="F8083" s="119" t="s">
        <v>1760</v>
      </c>
      <c r="G8083" t="s">
        <v>1759</v>
      </c>
      <c r="H8083" t="s">
        <v>569</v>
      </c>
      <c r="I8083">
        <v>298</v>
      </c>
      <c r="J8083" t="s">
        <v>145</v>
      </c>
      <c r="K8083" t="s">
        <v>137</v>
      </c>
      <c r="L8083">
        <f>I8083*$Q$2/100/1000</f>
        <v>1.1026E-3</v>
      </c>
    </row>
    <row r="8084" spans="1:12">
      <c r="A8084" s="118">
        <v>44958</v>
      </c>
      <c r="B8084" t="s">
        <v>10619</v>
      </c>
      <c r="C8084" t="s">
        <v>10618</v>
      </c>
      <c r="D8084" t="s">
        <v>11173</v>
      </c>
      <c r="E8084" t="s">
        <v>11302</v>
      </c>
      <c r="F8084">
        <v>101023549</v>
      </c>
      <c r="G8084" t="s">
        <v>10671</v>
      </c>
      <c r="H8084" t="s">
        <v>10613</v>
      </c>
      <c r="I8084">
        <v>24.2</v>
      </c>
      <c r="J8084" t="s">
        <v>138</v>
      </c>
      <c r="K8084" t="s">
        <v>137</v>
      </c>
      <c r="L8084">
        <f>I8084*$Q$5/1000</f>
        <v>2.4605350000000002E-2</v>
      </c>
    </row>
    <row r="8085" spans="1:12">
      <c r="A8085" s="118">
        <v>44958</v>
      </c>
      <c r="B8085" t="s">
        <v>10619</v>
      </c>
      <c r="C8085" t="s">
        <v>10618</v>
      </c>
      <c r="D8085" t="s">
        <v>11173</v>
      </c>
      <c r="E8085" t="s">
        <v>11301</v>
      </c>
      <c r="F8085">
        <v>101023549</v>
      </c>
      <c r="G8085" t="s">
        <v>10671</v>
      </c>
      <c r="H8085" t="s">
        <v>10613</v>
      </c>
      <c r="I8085">
        <v>24.2</v>
      </c>
      <c r="J8085" t="s">
        <v>138</v>
      </c>
      <c r="K8085" t="s">
        <v>137</v>
      </c>
      <c r="L8085">
        <f>I8085*$Q$5/1000</f>
        <v>2.4605350000000002E-2</v>
      </c>
    </row>
    <row r="8086" spans="1:12">
      <c r="A8086" s="118">
        <v>44958</v>
      </c>
      <c r="B8086" t="s">
        <v>10619</v>
      </c>
      <c r="C8086" t="s">
        <v>10618</v>
      </c>
      <c r="D8086" t="s">
        <v>11281</v>
      </c>
      <c r="E8086" t="s">
        <v>11300</v>
      </c>
      <c r="F8086">
        <v>23259121</v>
      </c>
      <c r="G8086" t="s">
        <v>10693</v>
      </c>
      <c r="H8086" t="s">
        <v>10613</v>
      </c>
      <c r="I8086">
        <v>24.2</v>
      </c>
      <c r="J8086" t="s">
        <v>138</v>
      </c>
      <c r="K8086" t="s">
        <v>137</v>
      </c>
      <c r="L8086">
        <f>I8086*$Q$5/1000</f>
        <v>2.4605350000000002E-2</v>
      </c>
    </row>
    <row r="8087" spans="1:12">
      <c r="A8087" s="118">
        <v>44958</v>
      </c>
      <c r="B8087" t="s">
        <v>10619</v>
      </c>
      <c r="C8087" t="s">
        <v>10618</v>
      </c>
      <c r="D8087" t="s">
        <v>11299</v>
      </c>
      <c r="E8087" t="s">
        <v>11298</v>
      </c>
      <c r="F8087">
        <v>23212459</v>
      </c>
      <c r="G8087" t="s">
        <v>11260</v>
      </c>
      <c r="H8087" t="s">
        <v>10613</v>
      </c>
      <c r="I8087">
        <v>24.2</v>
      </c>
      <c r="J8087" t="s">
        <v>138</v>
      </c>
      <c r="K8087" t="s">
        <v>137</v>
      </c>
      <c r="L8087">
        <f>I8087*$Q$5/1000</f>
        <v>2.4605350000000002E-2</v>
      </c>
    </row>
    <row r="8088" spans="1:12">
      <c r="A8088" s="118">
        <v>44958</v>
      </c>
      <c r="B8088" t="s">
        <v>10619</v>
      </c>
      <c r="C8088" t="s">
        <v>10618</v>
      </c>
      <c r="D8088" t="s">
        <v>11297</v>
      </c>
      <c r="E8088" t="s">
        <v>11296</v>
      </c>
      <c r="F8088">
        <v>42205203</v>
      </c>
      <c r="G8088" t="s">
        <v>11295</v>
      </c>
      <c r="H8088" t="s">
        <v>10613</v>
      </c>
      <c r="I8088">
        <v>24.2</v>
      </c>
      <c r="J8088" t="s">
        <v>138</v>
      </c>
      <c r="K8088" t="s">
        <v>137</v>
      </c>
      <c r="L8088">
        <f>I8088*$Q$5/1000</f>
        <v>2.4605350000000002E-2</v>
      </c>
    </row>
    <row r="8089" spans="1:12">
      <c r="A8089" s="118">
        <v>44958</v>
      </c>
      <c r="B8089" t="s">
        <v>10619</v>
      </c>
      <c r="C8089" t="s">
        <v>10618</v>
      </c>
      <c r="D8089" t="s">
        <v>11294</v>
      </c>
      <c r="E8089" t="s">
        <v>11293</v>
      </c>
      <c r="F8089">
        <v>101035883</v>
      </c>
      <c r="G8089" t="s">
        <v>10705</v>
      </c>
      <c r="H8089" t="s">
        <v>10613</v>
      </c>
      <c r="I8089">
        <v>24.2</v>
      </c>
      <c r="J8089" t="s">
        <v>138</v>
      </c>
      <c r="K8089" t="s">
        <v>137</v>
      </c>
      <c r="L8089">
        <f>I8089*$Q$5/1000</f>
        <v>2.4605350000000002E-2</v>
      </c>
    </row>
    <row r="8090" spans="1:12">
      <c r="A8090" s="118">
        <v>44958</v>
      </c>
      <c r="B8090" t="s">
        <v>10619</v>
      </c>
      <c r="C8090" t="s">
        <v>10618</v>
      </c>
      <c r="D8090" t="s">
        <v>11292</v>
      </c>
      <c r="E8090" t="s">
        <v>11291</v>
      </c>
      <c r="F8090">
        <v>101023628</v>
      </c>
      <c r="G8090" t="s">
        <v>11211</v>
      </c>
      <c r="H8090" t="s">
        <v>10613</v>
      </c>
      <c r="I8090">
        <v>24.2</v>
      </c>
      <c r="J8090" t="s">
        <v>138</v>
      </c>
      <c r="K8090" t="s">
        <v>137</v>
      </c>
      <c r="L8090">
        <f>I8090*$Q$5/1000</f>
        <v>2.4605350000000002E-2</v>
      </c>
    </row>
    <row r="8091" spans="1:12">
      <c r="A8091" s="118">
        <v>44958</v>
      </c>
      <c r="B8091" t="s">
        <v>10619</v>
      </c>
      <c r="C8091" t="s">
        <v>10618</v>
      </c>
      <c r="D8091" t="s">
        <v>11290</v>
      </c>
      <c r="E8091" t="s">
        <v>11289</v>
      </c>
      <c r="F8091" t="s">
        <v>11115</v>
      </c>
      <c r="G8091" t="s">
        <v>11114</v>
      </c>
      <c r="H8091" t="s">
        <v>10613</v>
      </c>
      <c r="I8091">
        <v>24.2</v>
      </c>
      <c r="J8091" t="s">
        <v>138</v>
      </c>
      <c r="K8091" t="s">
        <v>137</v>
      </c>
      <c r="L8091">
        <f>I8091*$Q$5/1000</f>
        <v>2.4605350000000002E-2</v>
      </c>
    </row>
    <row r="8092" spans="1:12">
      <c r="A8092" s="118">
        <v>44958</v>
      </c>
      <c r="B8092" t="s">
        <v>10619</v>
      </c>
      <c r="C8092" t="s">
        <v>10618</v>
      </c>
      <c r="D8092" t="s">
        <v>11288</v>
      </c>
      <c r="E8092" t="s">
        <v>11287</v>
      </c>
      <c r="F8092">
        <v>40256049</v>
      </c>
      <c r="G8092" t="s">
        <v>11286</v>
      </c>
      <c r="H8092" t="s">
        <v>10613</v>
      </c>
      <c r="I8092">
        <v>24.2</v>
      </c>
      <c r="J8092" t="s">
        <v>138</v>
      </c>
      <c r="K8092" t="s">
        <v>137</v>
      </c>
      <c r="L8092">
        <f>I8092*$Q$5/1000</f>
        <v>2.4605350000000002E-2</v>
      </c>
    </row>
    <row r="8093" spans="1:12">
      <c r="A8093" s="118">
        <v>44958</v>
      </c>
      <c r="B8093" t="s">
        <v>10619</v>
      </c>
      <c r="C8093" t="s">
        <v>10618</v>
      </c>
      <c r="D8093" t="s">
        <v>11285</v>
      </c>
      <c r="E8093" t="s">
        <v>11284</v>
      </c>
      <c r="F8093">
        <v>101023628</v>
      </c>
      <c r="G8093" t="s">
        <v>11211</v>
      </c>
      <c r="H8093" t="s">
        <v>10613</v>
      </c>
      <c r="I8093">
        <v>24.2</v>
      </c>
      <c r="J8093" t="s">
        <v>138</v>
      </c>
      <c r="K8093" t="s">
        <v>137</v>
      </c>
      <c r="L8093">
        <f>I8093*$Q$5/1000</f>
        <v>2.4605350000000002E-2</v>
      </c>
    </row>
    <row r="8094" spans="1:12">
      <c r="A8094" s="118">
        <v>44958</v>
      </c>
      <c r="B8094" t="s">
        <v>10619</v>
      </c>
      <c r="C8094" t="s">
        <v>10618</v>
      </c>
      <c r="D8094" t="s">
        <v>11283</v>
      </c>
      <c r="E8094" t="s">
        <v>11282</v>
      </c>
      <c r="F8094">
        <v>23212459</v>
      </c>
      <c r="G8094" t="s">
        <v>11260</v>
      </c>
      <c r="H8094" t="s">
        <v>10613</v>
      </c>
      <c r="I8094">
        <v>24.2</v>
      </c>
      <c r="J8094" t="s">
        <v>138</v>
      </c>
      <c r="K8094" t="s">
        <v>137</v>
      </c>
      <c r="L8094">
        <f>I8094*$Q$5/1000</f>
        <v>2.4605350000000002E-2</v>
      </c>
    </row>
    <row r="8095" spans="1:12">
      <c r="A8095" s="118">
        <v>44958</v>
      </c>
      <c r="B8095" t="s">
        <v>10619</v>
      </c>
      <c r="C8095" t="s">
        <v>10618</v>
      </c>
      <c r="D8095" t="s">
        <v>11281</v>
      </c>
      <c r="E8095" t="s">
        <v>11280</v>
      </c>
      <c r="F8095">
        <v>101013663</v>
      </c>
      <c r="G8095" t="s">
        <v>10913</v>
      </c>
      <c r="H8095" t="s">
        <v>10613</v>
      </c>
      <c r="I8095">
        <v>24.2</v>
      </c>
      <c r="J8095" t="s">
        <v>138</v>
      </c>
      <c r="K8095" t="s">
        <v>137</v>
      </c>
      <c r="L8095">
        <f>I8095*$Q$5/1000</f>
        <v>2.4605350000000002E-2</v>
      </c>
    </row>
    <row r="8096" spans="1:12">
      <c r="A8096" s="118">
        <v>44958</v>
      </c>
      <c r="B8096" t="s">
        <v>10619</v>
      </c>
      <c r="C8096" t="s">
        <v>10618</v>
      </c>
      <c r="D8096" t="s">
        <v>11279</v>
      </c>
      <c r="E8096" t="s">
        <v>11278</v>
      </c>
      <c r="F8096">
        <v>101023549</v>
      </c>
      <c r="G8096" t="s">
        <v>10671</v>
      </c>
      <c r="H8096" t="s">
        <v>10613</v>
      </c>
      <c r="I8096">
        <v>24.2</v>
      </c>
      <c r="J8096" t="s">
        <v>138</v>
      </c>
      <c r="K8096" t="s">
        <v>137</v>
      </c>
      <c r="L8096">
        <f>I8096*$Q$5/1000</f>
        <v>2.4605350000000002E-2</v>
      </c>
    </row>
    <row r="8097" spans="1:12">
      <c r="A8097" s="118">
        <v>44958</v>
      </c>
      <c r="B8097" t="s">
        <v>10619</v>
      </c>
      <c r="C8097" t="s">
        <v>10618</v>
      </c>
      <c r="D8097" t="s">
        <v>11262</v>
      </c>
      <c r="E8097" t="s">
        <v>11277</v>
      </c>
      <c r="F8097">
        <v>101035883</v>
      </c>
      <c r="G8097" t="s">
        <v>10705</v>
      </c>
      <c r="H8097" t="s">
        <v>10613</v>
      </c>
      <c r="I8097">
        <v>24.2</v>
      </c>
      <c r="J8097" t="s">
        <v>138</v>
      </c>
      <c r="K8097" t="s">
        <v>137</v>
      </c>
      <c r="L8097">
        <f>I8097*$Q$5/1000</f>
        <v>2.4605350000000002E-2</v>
      </c>
    </row>
    <row r="8098" spans="1:12">
      <c r="A8098" s="118">
        <v>44958</v>
      </c>
      <c r="B8098" t="s">
        <v>10619</v>
      </c>
      <c r="C8098" t="s">
        <v>10618</v>
      </c>
      <c r="D8098" t="s">
        <v>11276</v>
      </c>
      <c r="E8098" t="s">
        <v>11275</v>
      </c>
      <c r="F8098">
        <v>101023628</v>
      </c>
      <c r="G8098" t="s">
        <v>11211</v>
      </c>
      <c r="H8098" t="s">
        <v>10613</v>
      </c>
      <c r="I8098">
        <v>24.2</v>
      </c>
      <c r="J8098" t="s">
        <v>138</v>
      </c>
      <c r="K8098" t="s">
        <v>137</v>
      </c>
      <c r="L8098">
        <f>I8098*$Q$5/1000</f>
        <v>2.4605350000000002E-2</v>
      </c>
    </row>
    <row r="8099" spans="1:12">
      <c r="A8099" s="118">
        <v>44958</v>
      </c>
      <c r="B8099" t="s">
        <v>10619</v>
      </c>
      <c r="C8099" t="s">
        <v>10618</v>
      </c>
      <c r="D8099" t="s">
        <v>11232</v>
      </c>
      <c r="E8099" t="s">
        <v>11274</v>
      </c>
      <c r="F8099">
        <v>101035883</v>
      </c>
      <c r="G8099" t="s">
        <v>10705</v>
      </c>
      <c r="H8099" t="s">
        <v>10613</v>
      </c>
      <c r="I8099">
        <v>24.2</v>
      </c>
      <c r="J8099" t="s">
        <v>138</v>
      </c>
      <c r="K8099" t="s">
        <v>137</v>
      </c>
      <c r="L8099">
        <f>I8099*$Q$5/1000</f>
        <v>2.4605350000000002E-2</v>
      </c>
    </row>
    <row r="8100" spans="1:12">
      <c r="A8100" s="118">
        <v>44958</v>
      </c>
      <c r="B8100" t="s">
        <v>10619</v>
      </c>
      <c r="C8100" t="s">
        <v>10618</v>
      </c>
      <c r="D8100" t="s">
        <v>11273</v>
      </c>
      <c r="E8100" t="s">
        <v>11272</v>
      </c>
      <c r="F8100">
        <v>101013999</v>
      </c>
      <c r="G8100" t="s">
        <v>10713</v>
      </c>
      <c r="H8100" t="s">
        <v>10613</v>
      </c>
      <c r="I8100">
        <v>24.2</v>
      </c>
      <c r="J8100" t="s">
        <v>138</v>
      </c>
      <c r="K8100" t="s">
        <v>137</v>
      </c>
      <c r="L8100">
        <f>I8100*$Q$5/1000</f>
        <v>2.4605350000000002E-2</v>
      </c>
    </row>
    <row r="8101" spans="1:12">
      <c r="A8101" s="118">
        <v>44958</v>
      </c>
      <c r="B8101" t="s">
        <v>10619</v>
      </c>
      <c r="C8101" t="s">
        <v>10618</v>
      </c>
      <c r="D8101" t="s">
        <v>11271</v>
      </c>
      <c r="E8101" t="s">
        <v>11270</v>
      </c>
      <c r="F8101">
        <v>101016111</v>
      </c>
      <c r="G8101" t="s">
        <v>10726</v>
      </c>
      <c r="H8101" t="s">
        <v>10613</v>
      </c>
      <c r="I8101">
        <v>24.2</v>
      </c>
      <c r="J8101" t="s">
        <v>138</v>
      </c>
      <c r="K8101" t="s">
        <v>137</v>
      </c>
      <c r="L8101">
        <f>I8101*$Q$5/1000</f>
        <v>2.4605350000000002E-2</v>
      </c>
    </row>
    <row r="8102" spans="1:12">
      <c r="A8102" s="118">
        <v>44958</v>
      </c>
      <c r="B8102" t="s">
        <v>10619</v>
      </c>
      <c r="C8102" t="s">
        <v>10618</v>
      </c>
      <c r="D8102" t="s">
        <v>11155</v>
      </c>
      <c r="E8102" t="s">
        <v>11269</v>
      </c>
      <c r="F8102" t="s">
        <v>2863</v>
      </c>
      <c r="G8102" t="s">
        <v>3005</v>
      </c>
      <c r="H8102" t="s">
        <v>10613</v>
      </c>
      <c r="I8102">
        <v>24.2</v>
      </c>
      <c r="J8102" t="s">
        <v>138</v>
      </c>
      <c r="K8102" t="s">
        <v>137</v>
      </c>
      <c r="L8102">
        <f>I8102*$Q$5/1000</f>
        <v>2.4605350000000002E-2</v>
      </c>
    </row>
    <row r="8103" spans="1:12">
      <c r="A8103" s="118">
        <v>44958</v>
      </c>
      <c r="B8103" t="s">
        <v>10619</v>
      </c>
      <c r="C8103" t="s">
        <v>10618</v>
      </c>
      <c r="D8103" t="s">
        <v>11268</v>
      </c>
      <c r="E8103" t="s">
        <v>11267</v>
      </c>
      <c r="F8103">
        <v>101044155</v>
      </c>
      <c r="G8103" t="s">
        <v>4793</v>
      </c>
      <c r="H8103" t="s">
        <v>10613</v>
      </c>
      <c r="I8103">
        <v>24.2</v>
      </c>
      <c r="J8103" t="s">
        <v>138</v>
      </c>
      <c r="K8103" t="s">
        <v>137</v>
      </c>
      <c r="L8103">
        <f>I8103*$Q$5/1000</f>
        <v>2.4605350000000002E-2</v>
      </c>
    </row>
    <row r="8104" spans="1:12">
      <c r="A8104" s="118">
        <v>44958</v>
      </c>
      <c r="B8104" t="s">
        <v>10619</v>
      </c>
      <c r="C8104" t="s">
        <v>10618</v>
      </c>
      <c r="D8104" t="s">
        <v>11266</v>
      </c>
      <c r="E8104" t="s">
        <v>11265</v>
      </c>
      <c r="F8104">
        <v>101033277</v>
      </c>
      <c r="G8104" t="s">
        <v>10735</v>
      </c>
      <c r="H8104" t="s">
        <v>10613</v>
      </c>
      <c r="I8104">
        <v>24.2</v>
      </c>
      <c r="J8104" t="s">
        <v>138</v>
      </c>
      <c r="K8104" t="s">
        <v>137</v>
      </c>
      <c r="L8104">
        <f>I8104*$Q$5/1000</f>
        <v>2.4605350000000002E-2</v>
      </c>
    </row>
    <row r="8105" spans="1:12">
      <c r="A8105" s="118">
        <v>44958</v>
      </c>
      <c r="B8105" t="s">
        <v>10619</v>
      </c>
      <c r="C8105" t="s">
        <v>10618</v>
      </c>
      <c r="D8105" t="s">
        <v>11264</v>
      </c>
      <c r="E8105" t="s">
        <v>11263</v>
      </c>
      <c r="F8105">
        <v>101033277</v>
      </c>
      <c r="G8105" t="s">
        <v>10735</v>
      </c>
      <c r="H8105" t="s">
        <v>10613</v>
      </c>
      <c r="I8105">
        <v>24.2</v>
      </c>
      <c r="J8105" t="s">
        <v>138</v>
      </c>
      <c r="K8105" t="s">
        <v>137</v>
      </c>
      <c r="L8105">
        <f>I8105*$Q$5/1000</f>
        <v>2.4605350000000002E-2</v>
      </c>
    </row>
    <row r="8106" spans="1:12">
      <c r="A8106" s="118">
        <v>44958</v>
      </c>
      <c r="B8106" t="s">
        <v>10619</v>
      </c>
      <c r="C8106" t="s">
        <v>10618</v>
      </c>
      <c r="D8106" t="s">
        <v>11262</v>
      </c>
      <c r="E8106" t="s">
        <v>11261</v>
      </c>
      <c r="F8106">
        <v>23212459</v>
      </c>
      <c r="G8106" t="s">
        <v>11260</v>
      </c>
      <c r="H8106" t="s">
        <v>10613</v>
      </c>
      <c r="I8106">
        <v>24.2</v>
      </c>
      <c r="J8106" t="s">
        <v>138</v>
      </c>
      <c r="K8106" t="s">
        <v>137</v>
      </c>
      <c r="L8106">
        <f>I8106*$Q$5/1000</f>
        <v>2.4605350000000002E-2</v>
      </c>
    </row>
    <row r="8107" spans="1:12">
      <c r="A8107" s="118">
        <v>45139</v>
      </c>
      <c r="B8107" t="s">
        <v>180</v>
      </c>
      <c r="C8107" t="s">
        <v>179</v>
      </c>
      <c r="D8107" t="s">
        <v>11259</v>
      </c>
      <c r="E8107" t="s">
        <v>11258</v>
      </c>
      <c r="F8107" s="119" t="s">
        <v>11257</v>
      </c>
      <c r="G8107" t="s">
        <v>11256</v>
      </c>
      <c r="H8107" t="s">
        <v>174</v>
      </c>
      <c r="I8107">
        <v>3154</v>
      </c>
      <c r="J8107" t="s">
        <v>173</v>
      </c>
      <c r="K8107" t="s">
        <v>172</v>
      </c>
      <c r="L8107">
        <f>I8107*$Q$3/(1000/0.1)</f>
        <v>1.0118031999999999E-2</v>
      </c>
    </row>
    <row r="8108" spans="1:12">
      <c r="A8108" s="118">
        <v>44958</v>
      </c>
      <c r="B8108" t="s">
        <v>10619</v>
      </c>
      <c r="C8108" t="s">
        <v>10618</v>
      </c>
      <c r="D8108" t="s">
        <v>10833</v>
      </c>
      <c r="E8108" t="s">
        <v>11255</v>
      </c>
      <c r="F8108" t="s">
        <v>1122</v>
      </c>
      <c r="G8108" t="s">
        <v>1121</v>
      </c>
      <c r="H8108" t="s">
        <v>10613</v>
      </c>
      <c r="I8108">
        <v>24.2</v>
      </c>
      <c r="J8108" t="s">
        <v>138</v>
      </c>
      <c r="K8108" t="s">
        <v>137</v>
      </c>
      <c r="L8108">
        <f>I8108*$Q$5/1000</f>
        <v>2.4605350000000002E-2</v>
      </c>
    </row>
    <row r="8109" spans="1:12">
      <c r="A8109" s="118">
        <v>44958</v>
      </c>
      <c r="B8109" t="s">
        <v>10619</v>
      </c>
      <c r="C8109" t="s">
        <v>10618</v>
      </c>
      <c r="D8109" t="s">
        <v>11254</v>
      </c>
      <c r="E8109" t="s">
        <v>11253</v>
      </c>
      <c r="F8109">
        <v>40211526</v>
      </c>
      <c r="G8109" t="s">
        <v>6947</v>
      </c>
      <c r="H8109" t="s">
        <v>10613</v>
      </c>
      <c r="I8109">
        <v>24.2</v>
      </c>
      <c r="J8109" t="s">
        <v>138</v>
      </c>
      <c r="K8109" t="s">
        <v>137</v>
      </c>
      <c r="L8109">
        <f>I8109*$Q$5/1000</f>
        <v>2.4605350000000002E-2</v>
      </c>
    </row>
    <row r="8110" spans="1:12">
      <c r="A8110" s="118">
        <v>44958</v>
      </c>
      <c r="B8110" t="s">
        <v>10619</v>
      </c>
      <c r="C8110" t="s">
        <v>10618</v>
      </c>
      <c r="D8110" t="s">
        <v>11251</v>
      </c>
      <c r="E8110" t="s">
        <v>11252</v>
      </c>
      <c r="F8110">
        <v>57207401</v>
      </c>
      <c r="G8110" t="s">
        <v>6950</v>
      </c>
      <c r="H8110" t="s">
        <v>10613</v>
      </c>
      <c r="I8110">
        <v>24.2</v>
      </c>
      <c r="J8110" t="s">
        <v>138</v>
      </c>
      <c r="K8110" t="s">
        <v>137</v>
      </c>
      <c r="L8110">
        <f>I8110*$Q$5/1000</f>
        <v>2.4605350000000002E-2</v>
      </c>
    </row>
    <row r="8111" spans="1:12">
      <c r="A8111" s="118">
        <v>44958</v>
      </c>
      <c r="B8111" t="s">
        <v>10619</v>
      </c>
      <c r="C8111" t="s">
        <v>10618</v>
      </c>
      <c r="D8111" t="s">
        <v>11251</v>
      </c>
      <c r="E8111" t="s">
        <v>11250</v>
      </c>
      <c r="F8111">
        <v>57207401</v>
      </c>
      <c r="G8111" t="s">
        <v>6950</v>
      </c>
      <c r="H8111" t="s">
        <v>10613</v>
      </c>
      <c r="I8111">
        <v>24.2</v>
      </c>
      <c r="J8111" t="s">
        <v>138</v>
      </c>
      <c r="K8111" t="s">
        <v>137</v>
      </c>
      <c r="L8111">
        <f>I8111*$Q$5/1000</f>
        <v>2.4605350000000002E-2</v>
      </c>
    </row>
    <row r="8112" spans="1:12">
      <c r="A8112" s="118">
        <v>44958</v>
      </c>
      <c r="B8112" t="s">
        <v>10619</v>
      </c>
      <c r="C8112" t="s">
        <v>10618</v>
      </c>
      <c r="D8112" t="s">
        <v>11249</v>
      </c>
      <c r="E8112" t="s">
        <v>11248</v>
      </c>
      <c r="F8112">
        <v>101041050</v>
      </c>
      <c r="G8112" t="s">
        <v>10739</v>
      </c>
      <c r="H8112" t="s">
        <v>10613</v>
      </c>
      <c r="I8112">
        <v>24.2</v>
      </c>
      <c r="J8112" t="s">
        <v>138</v>
      </c>
      <c r="K8112" t="s">
        <v>137</v>
      </c>
      <c r="L8112">
        <f>I8112*$Q$5/1000</f>
        <v>2.4605350000000002E-2</v>
      </c>
    </row>
    <row r="8113" spans="1:12">
      <c r="A8113" s="118">
        <v>44958</v>
      </c>
      <c r="B8113" t="s">
        <v>10619</v>
      </c>
      <c r="C8113" t="s">
        <v>10618</v>
      </c>
      <c r="D8113" t="s">
        <v>11247</v>
      </c>
      <c r="E8113" t="s">
        <v>11246</v>
      </c>
      <c r="F8113">
        <v>101025602</v>
      </c>
      <c r="G8113" t="s">
        <v>10926</v>
      </c>
      <c r="H8113" t="s">
        <v>10613</v>
      </c>
      <c r="I8113">
        <v>24.2</v>
      </c>
      <c r="J8113" t="s">
        <v>138</v>
      </c>
      <c r="K8113" t="s">
        <v>137</v>
      </c>
      <c r="L8113">
        <f>I8113*$Q$5/1000</f>
        <v>2.4605350000000002E-2</v>
      </c>
    </row>
    <row r="8114" spans="1:12">
      <c r="A8114" s="118">
        <v>44958</v>
      </c>
      <c r="B8114" t="s">
        <v>10619</v>
      </c>
      <c r="C8114" t="s">
        <v>10618</v>
      </c>
      <c r="D8114" t="s">
        <v>10814</v>
      </c>
      <c r="E8114" t="s">
        <v>11245</v>
      </c>
      <c r="F8114">
        <v>101014535</v>
      </c>
      <c r="G8114" t="s">
        <v>10648</v>
      </c>
      <c r="H8114" t="s">
        <v>10613</v>
      </c>
      <c r="I8114">
        <v>24.2</v>
      </c>
      <c r="J8114" t="s">
        <v>138</v>
      </c>
      <c r="K8114" t="s">
        <v>137</v>
      </c>
      <c r="L8114">
        <f>I8114*$Q$5/1000</f>
        <v>2.4605350000000002E-2</v>
      </c>
    </row>
    <row r="8115" spans="1:12">
      <c r="A8115" s="118">
        <v>44986</v>
      </c>
      <c r="B8115" t="s">
        <v>10619</v>
      </c>
      <c r="C8115" t="s">
        <v>10618</v>
      </c>
      <c r="D8115" t="s">
        <v>11244</v>
      </c>
      <c r="E8115" t="s">
        <v>11243</v>
      </c>
      <c r="F8115">
        <v>101014535</v>
      </c>
      <c r="G8115" t="s">
        <v>10648</v>
      </c>
      <c r="H8115" t="s">
        <v>10613</v>
      </c>
      <c r="I8115">
        <v>24.2</v>
      </c>
      <c r="J8115" t="s">
        <v>138</v>
      </c>
      <c r="K8115" t="s">
        <v>137</v>
      </c>
      <c r="L8115">
        <f>I8115*$Q$5/1000</f>
        <v>2.4605350000000002E-2</v>
      </c>
    </row>
    <row r="8116" spans="1:12">
      <c r="A8116" s="118">
        <v>44986</v>
      </c>
      <c r="B8116" t="s">
        <v>10619</v>
      </c>
      <c r="C8116" t="s">
        <v>10618</v>
      </c>
      <c r="D8116" t="s">
        <v>11242</v>
      </c>
      <c r="E8116" t="s">
        <v>11241</v>
      </c>
      <c r="F8116">
        <v>101026436</v>
      </c>
      <c r="G8116" t="s">
        <v>10699</v>
      </c>
      <c r="H8116" t="s">
        <v>10613</v>
      </c>
      <c r="I8116">
        <v>24.2</v>
      </c>
      <c r="J8116" t="s">
        <v>138</v>
      </c>
      <c r="K8116" t="s">
        <v>137</v>
      </c>
      <c r="L8116">
        <f>I8116*$Q$5/1000</f>
        <v>2.4605350000000002E-2</v>
      </c>
    </row>
    <row r="8117" spans="1:12">
      <c r="A8117" s="118">
        <v>44986</v>
      </c>
      <c r="B8117" t="s">
        <v>10619</v>
      </c>
      <c r="C8117" t="s">
        <v>10618</v>
      </c>
      <c r="D8117" t="s">
        <v>11240</v>
      </c>
      <c r="E8117" t="s">
        <v>11239</v>
      </c>
      <c r="F8117">
        <v>101014535</v>
      </c>
      <c r="G8117" t="s">
        <v>10648</v>
      </c>
      <c r="H8117" t="s">
        <v>10613</v>
      </c>
      <c r="I8117">
        <v>24.2</v>
      </c>
      <c r="J8117" t="s">
        <v>138</v>
      </c>
      <c r="K8117" t="s">
        <v>137</v>
      </c>
      <c r="L8117">
        <f>I8117*$Q$5/1000</f>
        <v>2.4605350000000002E-2</v>
      </c>
    </row>
    <row r="8118" spans="1:12">
      <c r="A8118" s="118">
        <v>44986</v>
      </c>
      <c r="B8118" t="s">
        <v>10619</v>
      </c>
      <c r="C8118" t="s">
        <v>10618</v>
      </c>
      <c r="D8118" t="s">
        <v>11238</v>
      </c>
      <c r="E8118" t="s">
        <v>11237</v>
      </c>
      <c r="F8118">
        <v>101045927</v>
      </c>
      <c r="G8118" t="s">
        <v>11236</v>
      </c>
      <c r="H8118" t="s">
        <v>10613</v>
      </c>
      <c r="I8118">
        <v>24.2</v>
      </c>
      <c r="J8118" t="s">
        <v>138</v>
      </c>
      <c r="K8118" t="s">
        <v>137</v>
      </c>
      <c r="L8118">
        <f>I8118*$Q$5/1000</f>
        <v>2.4605350000000002E-2</v>
      </c>
    </row>
    <row r="8119" spans="1:12">
      <c r="A8119" s="118">
        <v>44986</v>
      </c>
      <c r="B8119" t="s">
        <v>10619</v>
      </c>
      <c r="C8119" t="s">
        <v>10618</v>
      </c>
      <c r="D8119" t="s">
        <v>10818</v>
      </c>
      <c r="E8119" t="s">
        <v>11235</v>
      </c>
      <c r="F8119" t="s">
        <v>10816</v>
      </c>
      <c r="G8119" t="s">
        <v>10815</v>
      </c>
      <c r="H8119" t="s">
        <v>10613</v>
      </c>
      <c r="I8119">
        <v>24.2</v>
      </c>
      <c r="J8119" t="s">
        <v>138</v>
      </c>
      <c r="K8119" t="s">
        <v>137</v>
      </c>
      <c r="L8119">
        <f>I8119*$Q$5/1000</f>
        <v>2.4605350000000002E-2</v>
      </c>
    </row>
    <row r="8120" spans="1:12">
      <c r="A8120" s="118">
        <v>44986</v>
      </c>
      <c r="B8120" t="s">
        <v>10619</v>
      </c>
      <c r="C8120" t="s">
        <v>10618</v>
      </c>
      <c r="D8120" t="s">
        <v>11234</v>
      </c>
      <c r="E8120" t="s">
        <v>11233</v>
      </c>
      <c r="F8120" t="s">
        <v>10816</v>
      </c>
      <c r="G8120" t="s">
        <v>10815</v>
      </c>
      <c r="H8120" t="s">
        <v>10613</v>
      </c>
      <c r="I8120">
        <v>24.2</v>
      </c>
      <c r="J8120" t="s">
        <v>138</v>
      </c>
      <c r="K8120" t="s">
        <v>137</v>
      </c>
      <c r="L8120">
        <f>I8120*$Q$5/1000</f>
        <v>2.4605350000000002E-2</v>
      </c>
    </row>
    <row r="8121" spans="1:12">
      <c r="A8121" s="118">
        <v>44986</v>
      </c>
      <c r="B8121" t="s">
        <v>10619</v>
      </c>
      <c r="C8121" t="s">
        <v>10618</v>
      </c>
      <c r="D8121" t="s">
        <v>11232</v>
      </c>
      <c r="E8121" t="s">
        <v>11231</v>
      </c>
      <c r="F8121">
        <v>101035206</v>
      </c>
      <c r="G8121" t="s">
        <v>11008</v>
      </c>
      <c r="H8121" t="s">
        <v>10613</v>
      </c>
      <c r="I8121">
        <v>24.2</v>
      </c>
      <c r="J8121" t="s">
        <v>138</v>
      </c>
      <c r="K8121" t="s">
        <v>137</v>
      </c>
      <c r="L8121">
        <f>I8121*$Q$5/1000</f>
        <v>2.4605350000000002E-2</v>
      </c>
    </row>
    <row r="8122" spans="1:12">
      <c r="A8122" s="118">
        <v>45139</v>
      </c>
      <c r="B8122" t="s">
        <v>574</v>
      </c>
      <c r="C8122" t="s">
        <v>573</v>
      </c>
      <c r="D8122" t="s">
        <v>3636</v>
      </c>
      <c r="E8122" t="s">
        <v>11230</v>
      </c>
      <c r="F8122" s="119">
        <v>21201457</v>
      </c>
      <c r="G8122" t="s">
        <v>575</v>
      </c>
      <c r="H8122" t="s">
        <v>569</v>
      </c>
      <c r="I8122">
        <v>298</v>
      </c>
      <c r="J8122" t="s">
        <v>145</v>
      </c>
      <c r="K8122" t="s">
        <v>137</v>
      </c>
      <c r="L8122">
        <f>I8122*$Q$2/100/1000</f>
        <v>1.1026E-3</v>
      </c>
    </row>
    <row r="8123" spans="1:12">
      <c r="A8123" s="118">
        <v>44986</v>
      </c>
      <c r="B8123" t="s">
        <v>10619</v>
      </c>
      <c r="C8123" t="s">
        <v>10618</v>
      </c>
      <c r="D8123" t="s">
        <v>10822</v>
      </c>
      <c r="E8123" t="s">
        <v>11229</v>
      </c>
      <c r="F8123" t="s">
        <v>10820</v>
      </c>
      <c r="G8123" t="s">
        <v>10819</v>
      </c>
      <c r="H8123" t="s">
        <v>10613</v>
      </c>
      <c r="I8123">
        <v>24.2</v>
      </c>
      <c r="J8123" t="s">
        <v>138</v>
      </c>
      <c r="K8123" t="s">
        <v>137</v>
      </c>
      <c r="L8123">
        <f>I8123*$Q$5/1000</f>
        <v>2.4605350000000002E-2</v>
      </c>
    </row>
    <row r="8124" spans="1:12">
      <c r="A8124" s="118">
        <v>45139</v>
      </c>
      <c r="B8124" t="s">
        <v>180</v>
      </c>
      <c r="C8124" t="s">
        <v>179</v>
      </c>
      <c r="D8124" t="s">
        <v>11228</v>
      </c>
      <c r="E8124" t="s">
        <v>11227</v>
      </c>
      <c r="F8124" s="119" t="s">
        <v>11226</v>
      </c>
      <c r="G8124" t="s">
        <v>11225</v>
      </c>
      <c r="H8124" t="s">
        <v>174</v>
      </c>
      <c r="I8124">
        <v>3154</v>
      </c>
      <c r="J8124" t="s">
        <v>173</v>
      </c>
      <c r="K8124" t="s">
        <v>172</v>
      </c>
      <c r="L8124">
        <f>I8124*$Q$3/(1000/0.1)</f>
        <v>1.0118031999999999E-2</v>
      </c>
    </row>
    <row r="8125" spans="1:12">
      <c r="A8125" s="118">
        <v>44986</v>
      </c>
      <c r="B8125" t="s">
        <v>10619</v>
      </c>
      <c r="C8125" t="s">
        <v>10618</v>
      </c>
      <c r="D8125" t="s">
        <v>10822</v>
      </c>
      <c r="E8125" t="s">
        <v>11224</v>
      </c>
      <c r="F8125" t="s">
        <v>10820</v>
      </c>
      <c r="G8125" t="s">
        <v>10819</v>
      </c>
      <c r="H8125" t="s">
        <v>10613</v>
      </c>
      <c r="I8125">
        <v>24.2</v>
      </c>
      <c r="J8125" t="s">
        <v>138</v>
      </c>
      <c r="K8125" t="s">
        <v>137</v>
      </c>
      <c r="L8125">
        <f>I8125*$Q$5/1000</f>
        <v>2.4605350000000002E-2</v>
      </c>
    </row>
    <row r="8126" spans="1:12">
      <c r="A8126" s="118">
        <v>44986</v>
      </c>
      <c r="B8126" t="s">
        <v>10619</v>
      </c>
      <c r="C8126" t="s">
        <v>10618</v>
      </c>
      <c r="D8126" t="s">
        <v>10818</v>
      </c>
      <c r="E8126" t="s">
        <v>11223</v>
      </c>
      <c r="F8126" t="s">
        <v>10816</v>
      </c>
      <c r="G8126" t="s">
        <v>10815</v>
      </c>
      <c r="H8126" t="s">
        <v>10613</v>
      </c>
      <c r="I8126">
        <v>24.2</v>
      </c>
      <c r="J8126" t="s">
        <v>138</v>
      </c>
      <c r="K8126" t="s">
        <v>137</v>
      </c>
      <c r="L8126">
        <f>I8126*$Q$5/1000</f>
        <v>2.4605350000000002E-2</v>
      </c>
    </row>
    <row r="8127" spans="1:12">
      <c r="A8127" s="118">
        <v>44986</v>
      </c>
      <c r="B8127" t="s">
        <v>10619</v>
      </c>
      <c r="C8127" t="s">
        <v>10618</v>
      </c>
      <c r="D8127" t="s">
        <v>10822</v>
      </c>
      <c r="E8127" t="s">
        <v>11222</v>
      </c>
      <c r="F8127" t="s">
        <v>10820</v>
      </c>
      <c r="G8127" t="s">
        <v>10819</v>
      </c>
      <c r="H8127" t="s">
        <v>10613</v>
      </c>
      <c r="I8127">
        <v>24.2</v>
      </c>
      <c r="J8127" t="s">
        <v>138</v>
      </c>
      <c r="K8127" t="s">
        <v>137</v>
      </c>
      <c r="L8127">
        <f>I8127*$Q$5/1000</f>
        <v>2.4605350000000002E-2</v>
      </c>
    </row>
    <row r="8128" spans="1:12">
      <c r="A8128" s="118">
        <v>44986</v>
      </c>
      <c r="B8128" t="s">
        <v>10619</v>
      </c>
      <c r="C8128" t="s">
        <v>10618</v>
      </c>
      <c r="D8128" t="s">
        <v>11221</v>
      </c>
      <c r="E8128" t="s">
        <v>11220</v>
      </c>
      <c r="F8128">
        <v>101016111</v>
      </c>
      <c r="G8128" t="s">
        <v>10726</v>
      </c>
      <c r="H8128" t="s">
        <v>10613</v>
      </c>
      <c r="I8128">
        <v>24.2</v>
      </c>
      <c r="J8128" t="s">
        <v>138</v>
      </c>
      <c r="K8128" t="s">
        <v>137</v>
      </c>
      <c r="L8128">
        <f>I8128*$Q$5/1000</f>
        <v>2.4605350000000002E-2</v>
      </c>
    </row>
    <row r="8129" spans="1:12">
      <c r="A8129" s="118">
        <v>44986</v>
      </c>
      <c r="B8129" t="s">
        <v>10619</v>
      </c>
      <c r="C8129" t="s">
        <v>10618</v>
      </c>
      <c r="D8129" t="s">
        <v>11219</v>
      </c>
      <c r="E8129" t="s">
        <v>11218</v>
      </c>
      <c r="F8129">
        <v>101039309</v>
      </c>
      <c r="G8129" t="s">
        <v>10785</v>
      </c>
      <c r="H8129" t="s">
        <v>10613</v>
      </c>
      <c r="I8129">
        <v>24.2</v>
      </c>
      <c r="J8129" t="s">
        <v>138</v>
      </c>
      <c r="K8129" t="s">
        <v>137</v>
      </c>
      <c r="L8129">
        <f>I8129*$Q$5/1000</f>
        <v>2.4605350000000002E-2</v>
      </c>
    </row>
    <row r="8130" spans="1:12">
      <c r="A8130" s="118">
        <v>44986</v>
      </c>
      <c r="B8130" t="s">
        <v>10619</v>
      </c>
      <c r="C8130" t="s">
        <v>10618</v>
      </c>
      <c r="D8130" t="s">
        <v>10818</v>
      </c>
      <c r="E8130" t="s">
        <v>11217</v>
      </c>
      <c r="F8130" t="s">
        <v>10816</v>
      </c>
      <c r="G8130" t="s">
        <v>10815</v>
      </c>
      <c r="H8130" t="s">
        <v>10613</v>
      </c>
      <c r="I8130">
        <v>24.2</v>
      </c>
      <c r="J8130" t="s">
        <v>138</v>
      </c>
      <c r="K8130" t="s">
        <v>137</v>
      </c>
      <c r="L8130">
        <f>I8130*$Q$5/1000</f>
        <v>2.4605350000000002E-2</v>
      </c>
    </row>
    <row r="8131" spans="1:12">
      <c r="A8131" s="118">
        <v>44986</v>
      </c>
      <c r="B8131" t="s">
        <v>10619</v>
      </c>
      <c r="C8131" t="s">
        <v>10618</v>
      </c>
      <c r="D8131" t="s">
        <v>10822</v>
      </c>
      <c r="E8131" t="s">
        <v>11216</v>
      </c>
      <c r="F8131" t="s">
        <v>10820</v>
      </c>
      <c r="G8131" t="s">
        <v>10819</v>
      </c>
      <c r="H8131" t="s">
        <v>10613</v>
      </c>
      <c r="I8131">
        <v>24.2</v>
      </c>
      <c r="J8131" t="s">
        <v>138</v>
      </c>
      <c r="K8131" t="s">
        <v>137</v>
      </c>
      <c r="L8131">
        <f>I8131*$Q$5/1000</f>
        <v>2.4605350000000002E-2</v>
      </c>
    </row>
    <row r="8132" spans="1:12">
      <c r="A8132" s="118">
        <v>45139</v>
      </c>
      <c r="B8132" t="s">
        <v>240</v>
      </c>
      <c r="C8132" t="s">
        <v>239</v>
      </c>
      <c r="D8132" t="s">
        <v>11215</v>
      </c>
      <c r="E8132" t="s">
        <v>11214</v>
      </c>
      <c r="F8132" s="119">
        <v>101027049</v>
      </c>
      <c r="G8132" t="s">
        <v>1574</v>
      </c>
      <c r="H8132" t="s">
        <v>235</v>
      </c>
      <c r="I8132">
        <v>390</v>
      </c>
      <c r="J8132" t="s">
        <v>145</v>
      </c>
      <c r="K8132" t="s">
        <v>137</v>
      </c>
      <c r="L8132">
        <f>I8132*$Q$2/100/1000</f>
        <v>1.4430000000000001E-3</v>
      </c>
    </row>
    <row r="8133" spans="1:12">
      <c r="A8133" s="118">
        <v>44986</v>
      </c>
      <c r="B8133" t="s">
        <v>10619</v>
      </c>
      <c r="C8133" t="s">
        <v>10618</v>
      </c>
      <c r="D8133" t="s">
        <v>11213</v>
      </c>
      <c r="E8133" t="s">
        <v>11212</v>
      </c>
      <c r="F8133">
        <v>101023628</v>
      </c>
      <c r="G8133" t="s">
        <v>11211</v>
      </c>
      <c r="H8133" t="s">
        <v>10613</v>
      </c>
      <c r="I8133">
        <v>24.2</v>
      </c>
      <c r="J8133" t="s">
        <v>138</v>
      </c>
      <c r="K8133" t="s">
        <v>137</v>
      </c>
      <c r="L8133">
        <f>I8133*$Q$5/1000</f>
        <v>2.4605350000000002E-2</v>
      </c>
    </row>
    <row r="8134" spans="1:12">
      <c r="A8134" s="118">
        <v>44986</v>
      </c>
      <c r="B8134" t="s">
        <v>10619</v>
      </c>
      <c r="C8134" t="s">
        <v>10618</v>
      </c>
      <c r="D8134" t="s">
        <v>11210</v>
      </c>
      <c r="E8134" t="s">
        <v>11209</v>
      </c>
      <c r="F8134">
        <v>101035883</v>
      </c>
      <c r="G8134" t="s">
        <v>10705</v>
      </c>
      <c r="H8134" t="s">
        <v>10613</v>
      </c>
      <c r="I8134">
        <v>24.2</v>
      </c>
      <c r="J8134" t="s">
        <v>138</v>
      </c>
      <c r="K8134" t="s">
        <v>137</v>
      </c>
      <c r="L8134">
        <f>I8134*$Q$5/1000</f>
        <v>2.4605350000000002E-2</v>
      </c>
    </row>
    <row r="8135" spans="1:12">
      <c r="A8135" s="118">
        <v>45139</v>
      </c>
      <c r="B8135" t="s">
        <v>305</v>
      </c>
      <c r="C8135" t="s">
        <v>304</v>
      </c>
      <c r="D8135" t="s">
        <v>10219</v>
      </c>
      <c r="E8135" t="s">
        <v>11208</v>
      </c>
      <c r="F8135" s="119" t="s">
        <v>482</v>
      </c>
      <c r="G8135" t="s">
        <v>481</v>
      </c>
      <c r="H8135" t="s">
        <v>300</v>
      </c>
      <c r="I8135">
        <v>12.8</v>
      </c>
      <c r="J8135" t="s">
        <v>145</v>
      </c>
      <c r="K8135" t="s">
        <v>137</v>
      </c>
      <c r="L8135">
        <f>I8135*$Q$2/100/1000</f>
        <v>4.7360000000000001E-5</v>
      </c>
    </row>
    <row r="8136" spans="1:12">
      <c r="A8136" s="118">
        <v>44986</v>
      </c>
      <c r="B8136" t="s">
        <v>10619</v>
      </c>
      <c r="C8136" t="s">
        <v>10618</v>
      </c>
      <c r="D8136" t="s">
        <v>11207</v>
      </c>
      <c r="E8136" t="s">
        <v>11206</v>
      </c>
      <c r="F8136">
        <v>101049181</v>
      </c>
      <c r="G8136" t="s">
        <v>11205</v>
      </c>
      <c r="H8136" t="s">
        <v>10613</v>
      </c>
      <c r="I8136">
        <v>24.2</v>
      </c>
      <c r="J8136" t="s">
        <v>138</v>
      </c>
      <c r="K8136" t="s">
        <v>137</v>
      </c>
      <c r="L8136">
        <f>I8136*$Q$5/1000</f>
        <v>2.4605350000000002E-2</v>
      </c>
    </row>
    <row r="8137" spans="1:12">
      <c r="A8137" s="118">
        <v>44958</v>
      </c>
      <c r="B8137" t="s">
        <v>443</v>
      </c>
      <c r="C8137" t="s">
        <v>442</v>
      </c>
      <c r="D8137" t="s">
        <v>11204</v>
      </c>
      <c r="E8137" t="s">
        <v>11203</v>
      </c>
      <c r="F8137">
        <v>101043479</v>
      </c>
      <c r="G8137" t="s">
        <v>10485</v>
      </c>
      <c r="H8137" s="122" t="s">
        <v>437</v>
      </c>
      <c r="I8137">
        <v>4725</v>
      </c>
      <c r="J8137" t="s">
        <v>199</v>
      </c>
      <c r="K8137" t="s">
        <v>198</v>
      </c>
      <c r="L8137">
        <f>I8137*$Q$4/25/1000</f>
        <v>0.33234727680000004</v>
      </c>
    </row>
    <row r="8138" spans="1:12">
      <c r="A8138" s="118">
        <v>45139</v>
      </c>
      <c r="B8138" t="s">
        <v>261</v>
      </c>
      <c r="C8138" t="s">
        <v>260</v>
      </c>
      <c r="D8138" t="s">
        <v>11202</v>
      </c>
      <c r="E8138" t="s">
        <v>11201</v>
      </c>
      <c r="F8138" s="119">
        <v>101045243</v>
      </c>
      <c r="G8138" t="s">
        <v>5583</v>
      </c>
      <c r="H8138" t="s">
        <v>139</v>
      </c>
      <c r="I8138">
        <v>55</v>
      </c>
      <c r="J8138" t="s">
        <v>145</v>
      </c>
      <c r="K8138" t="s">
        <v>137</v>
      </c>
      <c r="L8138">
        <f>I8138*$Q$2/100/1000</f>
        <v>2.0350000000000001E-4</v>
      </c>
    </row>
    <row r="8139" spans="1:12">
      <c r="A8139" s="118">
        <v>44986</v>
      </c>
      <c r="B8139" t="s">
        <v>10619</v>
      </c>
      <c r="C8139" t="s">
        <v>10618</v>
      </c>
      <c r="D8139" t="s">
        <v>11007</v>
      </c>
      <c r="E8139" t="s">
        <v>11200</v>
      </c>
      <c r="F8139" t="s">
        <v>11005</v>
      </c>
      <c r="G8139" t="s">
        <v>10709</v>
      </c>
      <c r="H8139" t="s">
        <v>10613</v>
      </c>
      <c r="I8139">
        <v>24.2</v>
      </c>
      <c r="J8139" t="s">
        <v>138</v>
      </c>
      <c r="K8139" t="s">
        <v>137</v>
      </c>
      <c r="L8139">
        <f>I8139*$Q$5/1000</f>
        <v>2.4605350000000002E-2</v>
      </c>
    </row>
    <row r="8140" spans="1:12">
      <c r="A8140" s="118">
        <v>45047</v>
      </c>
      <c r="B8140" t="s">
        <v>443</v>
      </c>
      <c r="C8140" t="s">
        <v>442</v>
      </c>
      <c r="D8140" t="s">
        <v>11199</v>
      </c>
      <c r="E8140" t="s">
        <v>11198</v>
      </c>
      <c r="F8140">
        <v>101043479</v>
      </c>
      <c r="G8140" t="s">
        <v>10485</v>
      </c>
      <c r="H8140" s="122" t="s">
        <v>437</v>
      </c>
      <c r="I8140">
        <v>4725</v>
      </c>
      <c r="J8140" t="s">
        <v>199</v>
      </c>
      <c r="K8140" t="s">
        <v>198</v>
      </c>
      <c r="L8140">
        <f>I8140*$Q$4/25/1000</f>
        <v>0.33234727680000004</v>
      </c>
    </row>
    <row r="8141" spans="1:12">
      <c r="A8141" s="118">
        <v>44986</v>
      </c>
      <c r="B8141" t="s">
        <v>10619</v>
      </c>
      <c r="C8141" t="s">
        <v>10618</v>
      </c>
      <c r="D8141" t="s">
        <v>11197</v>
      </c>
      <c r="E8141" t="s">
        <v>11196</v>
      </c>
      <c r="F8141" t="s">
        <v>2481</v>
      </c>
      <c r="G8141" t="s">
        <v>2480</v>
      </c>
      <c r="H8141" t="s">
        <v>10613</v>
      </c>
      <c r="I8141">
        <v>24.2</v>
      </c>
      <c r="J8141" t="s">
        <v>138</v>
      </c>
      <c r="K8141" t="s">
        <v>137</v>
      </c>
      <c r="L8141">
        <f>I8141*$Q$5/1000</f>
        <v>2.4605350000000002E-2</v>
      </c>
    </row>
    <row r="8142" spans="1:12">
      <c r="A8142" s="118">
        <v>44986</v>
      </c>
      <c r="B8142" t="s">
        <v>10619</v>
      </c>
      <c r="C8142" t="s">
        <v>10618</v>
      </c>
      <c r="D8142" t="s">
        <v>11195</v>
      </c>
      <c r="E8142" t="s">
        <v>11194</v>
      </c>
      <c r="F8142">
        <v>101013999</v>
      </c>
      <c r="G8142" t="s">
        <v>10713</v>
      </c>
      <c r="H8142" t="s">
        <v>10613</v>
      </c>
      <c r="I8142">
        <v>24.2</v>
      </c>
      <c r="J8142" t="s">
        <v>138</v>
      </c>
      <c r="K8142" t="s">
        <v>137</v>
      </c>
      <c r="L8142">
        <f>I8142*$Q$5/1000</f>
        <v>2.4605350000000002E-2</v>
      </c>
    </row>
    <row r="8143" spans="1:12">
      <c r="A8143" s="118">
        <v>44986</v>
      </c>
      <c r="B8143" t="s">
        <v>10619</v>
      </c>
      <c r="C8143" t="s">
        <v>10618</v>
      </c>
      <c r="D8143" t="s">
        <v>11036</v>
      </c>
      <c r="E8143" t="s">
        <v>11193</v>
      </c>
      <c r="F8143">
        <v>101014535</v>
      </c>
      <c r="G8143" t="s">
        <v>10648</v>
      </c>
      <c r="H8143" t="s">
        <v>10613</v>
      </c>
      <c r="I8143">
        <v>24.2</v>
      </c>
      <c r="J8143" t="s">
        <v>138</v>
      </c>
      <c r="K8143" t="s">
        <v>137</v>
      </c>
      <c r="L8143">
        <f>I8143*$Q$5/1000</f>
        <v>2.4605350000000002E-2</v>
      </c>
    </row>
    <row r="8144" spans="1:12">
      <c r="A8144" s="118">
        <v>45078</v>
      </c>
      <c r="B8144" t="s">
        <v>443</v>
      </c>
      <c r="C8144" t="s">
        <v>442</v>
      </c>
      <c r="D8144" t="s">
        <v>11192</v>
      </c>
      <c r="E8144" t="s">
        <v>11191</v>
      </c>
      <c r="F8144">
        <v>101043479</v>
      </c>
      <c r="G8144" t="s">
        <v>10485</v>
      </c>
      <c r="H8144" s="122" t="s">
        <v>437</v>
      </c>
      <c r="I8144">
        <v>4725</v>
      </c>
      <c r="J8144" t="s">
        <v>199</v>
      </c>
      <c r="K8144" t="s">
        <v>198</v>
      </c>
      <c r="L8144">
        <f>I8144*$Q$4/25/1000</f>
        <v>0.33234727680000004</v>
      </c>
    </row>
    <row r="8145" spans="1:12">
      <c r="A8145" s="118">
        <v>44986</v>
      </c>
      <c r="B8145" t="s">
        <v>10619</v>
      </c>
      <c r="C8145" t="s">
        <v>10618</v>
      </c>
      <c r="D8145" t="s">
        <v>11190</v>
      </c>
      <c r="E8145" t="s">
        <v>11189</v>
      </c>
      <c r="F8145">
        <v>42206884</v>
      </c>
      <c r="G8145" t="s">
        <v>10779</v>
      </c>
      <c r="H8145" t="s">
        <v>10613</v>
      </c>
      <c r="I8145">
        <v>24.2</v>
      </c>
      <c r="J8145" t="s">
        <v>138</v>
      </c>
      <c r="K8145" t="s">
        <v>137</v>
      </c>
      <c r="L8145">
        <f>I8145*$Q$5/1000</f>
        <v>2.4605350000000002E-2</v>
      </c>
    </row>
    <row r="8146" spans="1:12">
      <c r="A8146" s="118">
        <v>44986</v>
      </c>
      <c r="B8146" t="s">
        <v>10619</v>
      </c>
      <c r="C8146" t="s">
        <v>10618</v>
      </c>
      <c r="D8146" t="s">
        <v>11173</v>
      </c>
      <c r="E8146" t="s">
        <v>11188</v>
      </c>
      <c r="F8146">
        <v>101023549</v>
      </c>
      <c r="G8146" t="s">
        <v>10671</v>
      </c>
      <c r="H8146" t="s">
        <v>10613</v>
      </c>
      <c r="I8146">
        <v>24.2</v>
      </c>
      <c r="J8146" t="s">
        <v>138</v>
      </c>
      <c r="K8146" t="s">
        <v>137</v>
      </c>
      <c r="L8146">
        <f>I8146*$Q$5/1000</f>
        <v>2.4605350000000002E-2</v>
      </c>
    </row>
    <row r="8147" spans="1:12">
      <c r="A8147" s="118">
        <v>44986</v>
      </c>
      <c r="B8147" t="s">
        <v>10619</v>
      </c>
      <c r="C8147" t="s">
        <v>10618</v>
      </c>
      <c r="D8147" t="s">
        <v>11187</v>
      </c>
      <c r="E8147" t="s">
        <v>11186</v>
      </c>
      <c r="F8147">
        <v>101013999</v>
      </c>
      <c r="G8147" t="s">
        <v>10713</v>
      </c>
      <c r="H8147" t="s">
        <v>10613</v>
      </c>
      <c r="I8147">
        <v>24.2</v>
      </c>
      <c r="J8147" t="s">
        <v>138</v>
      </c>
      <c r="K8147" t="s">
        <v>137</v>
      </c>
      <c r="L8147">
        <f>I8147*$Q$5/1000</f>
        <v>2.4605350000000002E-2</v>
      </c>
    </row>
    <row r="8148" spans="1:12">
      <c r="A8148" s="118">
        <v>44986</v>
      </c>
      <c r="B8148" t="s">
        <v>10619</v>
      </c>
      <c r="C8148" t="s">
        <v>10618</v>
      </c>
      <c r="D8148" t="s">
        <v>11185</v>
      </c>
      <c r="E8148" t="s">
        <v>11184</v>
      </c>
      <c r="F8148" t="s">
        <v>2857</v>
      </c>
      <c r="G8148" t="s">
        <v>2856</v>
      </c>
      <c r="H8148" t="s">
        <v>10613</v>
      </c>
      <c r="I8148">
        <v>24.2</v>
      </c>
      <c r="J8148" t="s">
        <v>138</v>
      </c>
      <c r="K8148" t="s">
        <v>137</v>
      </c>
      <c r="L8148">
        <f>I8148*$Q$5/1000</f>
        <v>2.4605350000000002E-2</v>
      </c>
    </row>
    <row r="8149" spans="1:12">
      <c r="A8149" s="118">
        <v>44986</v>
      </c>
      <c r="B8149" t="s">
        <v>10619</v>
      </c>
      <c r="C8149" t="s">
        <v>10618</v>
      </c>
      <c r="D8149" t="s">
        <v>11183</v>
      </c>
      <c r="E8149" t="s">
        <v>11182</v>
      </c>
      <c r="F8149">
        <v>101044404</v>
      </c>
      <c r="G8149" t="s">
        <v>11089</v>
      </c>
      <c r="H8149" t="s">
        <v>10613</v>
      </c>
      <c r="I8149">
        <v>24.2</v>
      </c>
      <c r="J8149" t="s">
        <v>138</v>
      </c>
      <c r="K8149" t="s">
        <v>137</v>
      </c>
      <c r="L8149">
        <f>I8149*$Q$5/1000</f>
        <v>2.4605350000000002E-2</v>
      </c>
    </row>
    <row r="8150" spans="1:12">
      <c r="A8150" s="118">
        <v>44986</v>
      </c>
      <c r="B8150" t="s">
        <v>10619</v>
      </c>
      <c r="C8150" t="s">
        <v>10618</v>
      </c>
      <c r="D8150" t="s">
        <v>11181</v>
      </c>
      <c r="E8150" t="s">
        <v>11180</v>
      </c>
      <c r="F8150">
        <v>101012346</v>
      </c>
      <c r="G8150" t="s">
        <v>11055</v>
      </c>
      <c r="H8150" t="s">
        <v>10613</v>
      </c>
      <c r="I8150">
        <v>24.2</v>
      </c>
      <c r="J8150" t="s">
        <v>138</v>
      </c>
      <c r="K8150" t="s">
        <v>137</v>
      </c>
      <c r="L8150">
        <f>I8150*$Q$5/1000</f>
        <v>2.4605350000000002E-2</v>
      </c>
    </row>
    <row r="8151" spans="1:12">
      <c r="A8151" s="118">
        <v>44986</v>
      </c>
      <c r="B8151" t="s">
        <v>10619</v>
      </c>
      <c r="C8151" t="s">
        <v>10618</v>
      </c>
      <c r="D8151" t="s">
        <v>11007</v>
      </c>
      <c r="E8151" t="s">
        <v>11179</v>
      </c>
      <c r="F8151" t="s">
        <v>11005</v>
      </c>
      <c r="G8151" t="s">
        <v>10709</v>
      </c>
      <c r="H8151" t="s">
        <v>10613</v>
      </c>
      <c r="I8151">
        <v>24.2</v>
      </c>
      <c r="J8151" t="s">
        <v>138</v>
      </c>
      <c r="K8151" t="s">
        <v>137</v>
      </c>
      <c r="L8151">
        <f>I8151*$Q$5/1000</f>
        <v>2.4605350000000002E-2</v>
      </c>
    </row>
    <row r="8152" spans="1:12">
      <c r="A8152" s="118">
        <v>44986</v>
      </c>
      <c r="B8152" t="s">
        <v>10619</v>
      </c>
      <c r="C8152" t="s">
        <v>10618</v>
      </c>
      <c r="D8152" t="s">
        <v>11007</v>
      </c>
      <c r="E8152" t="s">
        <v>11178</v>
      </c>
      <c r="F8152" t="s">
        <v>11005</v>
      </c>
      <c r="G8152" t="s">
        <v>10709</v>
      </c>
      <c r="H8152" t="s">
        <v>10613</v>
      </c>
      <c r="I8152">
        <v>24.2</v>
      </c>
      <c r="J8152" t="s">
        <v>138</v>
      </c>
      <c r="K8152" t="s">
        <v>137</v>
      </c>
      <c r="L8152">
        <f>I8152*$Q$5/1000</f>
        <v>2.4605350000000002E-2</v>
      </c>
    </row>
    <row r="8153" spans="1:12">
      <c r="A8153" s="118">
        <v>44986</v>
      </c>
      <c r="B8153" t="s">
        <v>10619</v>
      </c>
      <c r="C8153" t="s">
        <v>10618</v>
      </c>
      <c r="D8153" t="s">
        <v>11177</v>
      </c>
      <c r="E8153" t="s">
        <v>11176</v>
      </c>
      <c r="F8153" t="s">
        <v>10719</v>
      </c>
      <c r="G8153" t="s">
        <v>10718</v>
      </c>
      <c r="H8153" t="s">
        <v>10613</v>
      </c>
      <c r="I8153">
        <v>24.2</v>
      </c>
      <c r="J8153" t="s">
        <v>138</v>
      </c>
      <c r="K8153" t="s">
        <v>137</v>
      </c>
      <c r="L8153">
        <f>I8153*$Q$5/1000</f>
        <v>2.4605350000000002E-2</v>
      </c>
    </row>
    <row r="8154" spans="1:12">
      <c r="A8154" s="118">
        <v>44986</v>
      </c>
      <c r="B8154" t="s">
        <v>10619</v>
      </c>
      <c r="C8154" t="s">
        <v>10618</v>
      </c>
      <c r="D8154" t="s">
        <v>11175</v>
      </c>
      <c r="E8154" t="s">
        <v>11174</v>
      </c>
      <c r="F8154">
        <v>101016111</v>
      </c>
      <c r="G8154" t="s">
        <v>10726</v>
      </c>
      <c r="H8154" t="s">
        <v>10613</v>
      </c>
      <c r="I8154">
        <v>24.2</v>
      </c>
      <c r="J8154" t="s">
        <v>138</v>
      </c>
      <c r="K8154" t="s">
        <v>137</v>
      </c>
      <c r="L8154">
        <f>I8154*$Q$5/1000</f>
        <v>2.4605350000000002E-2</v>
      </c>
    </row>
    <row r="8155" spans="1:12">
      <c r="A8155" s="118">
        <v>44986</v>
      </c>
      <c r="B8155" t="s">
        <v>10619</v>
      </c>
      <c r="C8155" t="s">
        <v>10618</v>
      </c>
      <c r="D8155" t="s">
        <v>11173</v>
      </c>
      <c r="E8155" t="s">
        <v>11172</v>
      </c>
      <c r="F8155">
        <v>101023549</v>
      </c>
      <c r="G8155" t="s">
        <v>10671</v>
      </c>
      <c r="H8155" t="s">
        <v>10613</v>
      </c>
      <c r="I8155">
        <v>24.2</v>
      </c>
      <c r="J8155" t="s">
        <v>138</v>
      </c>
      <c r="K8155" t="s">
        <v>137</v>
      </c>
      <c r="L8155">
        <f>I8155*$Q$5/1000</f>
        <v>2.4605350000000002E-2</v>
      </c>
    </row>
    <row r="8156" spans="1:12">
      <c r="A8156" s="118">
        <v>44986</v>
      </c>
      <c r="B8156" t="s">
        <v>10619</v>
      </c>
      <c r="C8156" t="s">
        <v>10618</v>
      </c>
      <c r="D8156" t="s">
        <v>11171</v>
      </c>
      <c r="E8156" t="s">
        <v>11170</v>
      </c>
      <c r="F8156">
        <v>101033277</v>
      </c>
      <c r="G8156" t="s">
        <v>10735</v>
      </c>
      <c r="H8156" t="s">
        <v>10613</v>
      </c>
      <c r="I8156">
        <v>24.2</v>
      </c>
      <c r="J8156" t="s">
        <v>138</v>
      </c>
      <c r="K8156" t="s">
        <v>137</v>
      </c>
      <c r="L8156">
        <f>I8156*$Q$5/1000</f>
        <v>2.4605350000000002E-2</v>
      </c>
    </row>
    <row r="8157" spans="1:12">
      <c r="A8157" s="118">
        <v>45139</v>
      </c>
      <c r="B8157" t="s">
        <v>144</v>
      </c>
      <c r="C8157" t="s">
        <v>143</v>
      </c>
      <c r="D8157" t="s">
        <v>11169</v>
      </c>
      <c r="E8157" t="s">
        <v>11168</v>
      </c>
      <c r="F8157" s="119" t="s">
        <v>153</v>
      </c>
      <c r="G8157" t="s">
        <v>152</v>
      </c>
      <c r="H8157" t="s">
        <v>139</v>
      </c>
      <c r="I8157">
        <v>22.2</v>
      </c>
      <c r="J8157" t="s">
        <v>138</v>
      </c>
      <c r="K8157" t="s">
        <v>137</v>
      </c>
      <c r="L8157">
        <f>I8157*$Q$2/1000</f>
        <v>8.2140000000000008E-3</v>
      </c>
    </row>
    <row r="8158" spans="1:12">
      <c r="A8158" s="118">
        <v>44986</v>
      </c>
      <c r="B8158" t="s">
        <v>10619</v>
      </c>
      <c r="C8158" t="s">
        <v>10618</v>
      </c>
      <c r="D8158" t="s">
        <v>11167</v>
      </c>
      <c r="E8158" t="s">
        <v>11166</v>
      </c>
      <c r="F8158">
        <v>101035368</v>
      </c>
      <c r="G8158" t="s">
        <v>7364</v>
      </c>
      <c r="H8158" t="s">
        <v>10613</v>
      </c>
      <c r="I8158">
        <v>24.2</v>
      </c>
      <c r="J8158" t="s">
        <v>138</v>
      </c>
      <c r="K8158" t="s">
        <v>137</v>
      </c>
      <c r="L8158">
        <f>I8158*$Q$5/1000</f>
        <v>2.4605350000000002E-2</v>
      </c>
    </row>
    <row r="8159" spans="1:12">
      <c r="A8159" s="118">
        <v>44986</v>
      </c>
      <c r="B8159" t="s">
        <v>10619</v>
      </c>
      <c r="C8159" t="s">
        <v>10618</v>
      </c>
      <c r="D8159" t="s">
        <v>11165</v>
      </c>
      <c r="E8159" t="s">
        <v>11164</v>
      </c>
      <c r="F8159" t="s">
        <v>2481</v>
      </c>
      <c r="G8159" t="s">
        <v>2480</v>
      </c>
      <c r="H8159" t="s">
        <v>10613</v>
      </c>
      <c r="I8159">
        <v>24.2</v>
      </c>
      <c r="J8159" t="s">
        <v>138</v>
      </c>
      <c r="K8159" t="s">
        <v>137</v>
      </c>
      <c r="L8159">
        <f>I8159*$Q$5/1000</f>
        <v>2.4605350000000002E-2</v>
      </c>
    </row>
    <row r="8160" spans="1:12">
      <c r="A8160" s="118">
        <v>44986</v>
      </c>
      <c r="B8160" t="s">
        <v>10619</v>
      </c>
      <c r="C8160" t="s">
        <v>10618</v>
      </c>
      <c r="D8160" t="s">
        <v>11163</v>
      </c>
      <c r="E8160" t="s">
        <v>11162</v>
      </c>
      <c r="F8160">
        <v>23259121</v>
      </c>
      <c r="G8160" t="s">
        <v>10956</v>
      </c>
      <c r="H8160" t="s">
        <v>10613</v>
      </c>
      <c r="I8160">
        <v>24.2</v>
      </c>
      <c r="J8160" t="s">
        <v>138</v>
      </c>
      <c r="K8160" t="s">
        <v>137</v>
      </c>
      <c r="L8160">
        <f>I8160*$Q$5/1000</f>
        <v>2.4605350000000002E-2</v>
      </c>
    </row>
    <row r="8161" spans="1:12">
      <c r="A8161" s="118">
        <v>44986</v>
      </c>
      <c r="B8161" t="s">
        <v>10619</v>
      </c>
      <c r="C8161" t="s">
        <v>10618</v>
      </c>
      <c r="D8161" t="s">
        <v>11161</v>
      </c>
      <c r="E8161" t="s">
        <v>11160</v>
      </c>
      <c r="F8161">
        <v>23259121</v>
      </c>
      <c r="G8161" t="s">
        <v>10956</v>
      </c>
      <c r="H8161" t="s">
        <v>10613</v>
      </c>
      <c r="I8161">
        <v>24.2</v>
      </c>
      <c r="J8161" t="s">
        <v>138</v>
      </c>
      <c r="K8161" t="s">
        <v>137</v>
      </c>
      <c r="L8161">
        <f>I8161*$Q$5/1000</f>
        <v>2.4605350000000002E-2</v>
      </c>
    </row>
    <row r="8162" spans="1:12">
      <c r="A8162" s="118">
        <v>45017</v>
      </c>
      <c r="B8162" t="s">
        <v>10619</v>
      </c>
      <c r="C8162" t="s">
        <v>10618</v>
      </c>
      <c r="D8162" t="s">
        <v>11159</v>
      </c>
      <c r="E8162" t="s">
        <v>11158</v>
      </c>
      <c r="F8162" s="119">
        <v>101035368</v>
      </c>
      <c r="G8162" t="s">
        <v>7364</v>
      </c>
      <c r="H8162" t="s">
        <v>10613</v>
      </c>
      <c r="I8162">
        <v>24.2</v>
      </c>
      <c r="J8162" t="s">
        <v>138</v>
      </c>
      <c r="K8162" t="s">
        <v>137</v>
      </c>
      <c r="L8162">
        <f>I8162*$Q$5/1000</f>
        <v>2.4605350000000002E-2</v>
      </c>
    </row>
    <row r="8163" spans="1:12">
      <c r="A8163" s="118">
        <v>45017</v>
      </c>
      <c r="B8163" t="s">
        <v>10619</v>
      </c>
      <c r="C8163" t="s">
        <v>10618</v>
      </c>
      <c r="D8163" t="s">
        <v>11157</v>
      </c>
      <c r="E8163" t="s">
        <v>11156</v>
      </c>
      <c r="F8163" s="119" t="s">
        <v>10719</v>
      </c>
      <c r="G8163" t="s">
        <v>10718</v>
      </c>
      <c r="H8163" t="s">
        <v>10613</v>
      </c>
      <c r="I8163">
        <v>24.2</v>
      </c>
      <c r="J8163" t="s">
        <v>138</v>
      </c>
      <c r="K8163" t="s">
        <v>137</v>
      </c>
      <c r="L8163">
        <f>I8163*$Q$5/1000</f>
        <v>2.4605350000000002E-2</v>
      </c>
    </row>
    <row r="8164" spans="1:12">
      <c r="A8164" s="118">
        <v>45017</v>
      </c>
      <c r="B8164" t="s">
        <v>10619</v>
      </c>
      <c r="C8164" t="s">
        <v>10618</v>
      </c>
      <c r="D8164" t="s">
        <v>11155</v>
      </c>
      <c r="E8164" t="s">
        <v>11154</v>
      </c>
      <c r="F8164" s="119" t="s">
        <v>2870</v>
      </c>
      <c r="G8164" t="s">
        <v>2967</v>
      </c>
      <c r="H8164" t="s">
        <v>10613</v>
      </c>
      <c r="I8164">
        <v>24.2</v>
      </c>
      <c r="J8164" t="s">
        <v>138</v>
      </c>
      <c r="K8164" t="s">
        <v>137</v>
      </c>
      <c r="L8164">
        <f>I8164*$Q$5/1000</f>
        <v>2.4605350000000002E-2</v>
      </c>
    </row>
    <row r="8165" spans="1:12">
      <c r="A8165" s="118">
        <v>45017</v>
      </c>
      <c r="B8165" t="s">
        <v>10619</v>
      </c>
      <c r="C8165" t="s">
        <v>10618</v>
      </c>
      <c r="D8165" t="s">
        <v>11153</v>
      </c>
      <c r="E8165" t="s">
        <v>11152</v>
      </c>
      <c r="F8165" s="119" t="s">
        <v>2870</v>
      </c>
      <c r="G8165" t="s">
        <v>2967</v>
      </c>
      <c r="H8165" t="s">
        <v>10613</v>
      </c>
      <c r="I8165">
        <v>24.2</v>
      </c>
      <c r="J8165" t="s">
        <v>138</v>
      </c>
      <c r="K8165" t="s">
        <v>137</v>
      </c>
      <c r="L8165">
        <f>I8165*$Q$5/1000</f>
        <v>2.4605350000000002E-2</v>
      </c>
    </row>
    <row r="8166" spans="1:12">
      <c r="A8166" s="118">
        <v>45017</v>
      </c>
      <c r="B8166" t="s">
        <v>10619</v>
      </c>
      <c r="C8166" t="s">
        <v>10618</v>
      </c>
      <c r="D8166" t="s">
        <v>11151</v>
      </c>
      <c r="E8166" t="s">
        <v>11150</v>
      </c>
      <c r="F8166" s="119">
        <v>101035368</v>
      </c>
      <c r="G8166" t="s">
        <v>7364</v>
      </c>
      <c r="H8166" t="s">
        <v>10613</v>
      </c>
      <c r="I8166">
        <v>24.2</v>
      </c>
      <c r="J8166" t="s">
        <v>138</v>
      </c>
      <c r="K8166" t="s">
        <v>137</v>
      </c>
      <c r="L8166">
        <f>I8166*$Q$5/1000</f>
        <v>2.4605350000000002E-2</v>
      </c>
    </row>
    <row r="8167" spans="1:12">
      <c r="A8167" s="118">
        <v>45017</v>
      </c>
      <c r="B8167" t="s">
        <v>10619</v>
      </c>
      <c r="C8167" t="s">
        <v>10618</v>
      </c>
      <c r="D8167" t="s">
        <v>11149</v>
      </c>
      <c r="E8167" t="s">
        <v>11148</v>
      </c>
      <c r="F8167" s="119">
        <v>101013999</v>
      </c>
      <c r="G8167" t="s">
        <v>10713</v>
      </c>
      <c r="H8167" t="s">
        <v>10613</v>
      </c>
      <c r="I8167">
        <v>24.2</v>
      </c>
      <c r="J8167" t="s">
        <v>138</v>
      </c>
      <c r="K8167" t="s">
        <v>137</v>
      </c>
      <c r="L8167">
        <f>I8167*$Q$5/1000</f>
        <v>2.4605350000000002E-2</v>
      </c>
    </row>
    <row r="8168" spans="1:12">
      <c r="A8168" s="118">
        <v>45017</v>
      </c>
      <c r="B8168" t="s">
        <v>10619</v>
      </c>
      <c r="C8168" t="s">
        <v>10618</v>
      </c>
      <c r="D8168" t="s">
        <v>11147</v>
      </c>
      <c r="E8168" t="s">
        <v>11146</v>
      </c>
      <c r="F8168" s="119">
        <v>101016111</v>
      </c>
      <c r="G8168" t="s">
        <v>10726</v>
      </c>
      <c r="H8168" t="s">
        <v>10613</v>
      </c>
      <c r="I8168">
        <v>24.2</v>
      </c>
      <c r="J8168" t="s">
        <v>138</v>
      </c>
      <c r="K8168" t="s">
        <v>137</v>
      </c>
      <c r="L8168">
        <f>I8168*$Q$5/1000</f>
        <v>2.4605350000000002E-2</v>
      </c>
    </row>
    <row r="8169" spans="1:12">
      <c r="A8169" s="118">
        <v>45017</v>
      </c>
      <c r="B8169" t="s">
        <v>10619</v>
      </c>
      <c r="C8169" t="s">
        <v>10618</v>
      </c>
      <c r="D8169" t="s">
        <v>11145</v>
      </c>
      <c r="E8169" t="s">
        <v>11144</v>
      </c>
      <c r="F8169" s="119">
        <v>40252110</v>
      </c>
      <c r="G8169" t="s">
        <v>11143</v>
      </c>
      <c r="H8169" t="s">
        <v>10613</v>
      </c>
      <c r="I8169">
        <v>24.2</v>
      </c>
      <c r="J8169" t="s">
        <v>138</v>
      </c>
      <c r="K8169" t="s">
        <v>137</v>
      </c>
      <c r="L8169">
        <f>I8169*$Q$5/1000</f>
        <v>2.4605350000000002E-2</v>
      </c>
    </row>
    <row r="8170" spans="1:12">
      <c r="A8170" s="118">
        <v>45017</v>
      </c>
      <c r="B8170" t="s">
        <v>10619</v>
      </c>
      <c r="C8170" t="s">
        <v>10618</v>
      </c>
      <c r="D8170" t="s">
        <v>11142</v>
      </c>
      <c r="E8170" t="s">
        <v>11141</v>
      </c>
      <c r="F8170" s="119">
        <v>101013999</v>
      </c>
      <c r="G8170" t="s">
        <v>10713</v>
      </c>
      <c r="H8170" t="s">
        <v>10613</v>
      </c>
      <c r="I8170">
        <v>24.2</v>
      </c>
      <c r="J8170" t="s">
        <v>138</v>
      </c>
      <c r="K8170" t="s">
        <v>137</v>
      </c>
      <c r="L8170">
        <f>I8170*$Q$5/1000</f>
        <v>2.4605350000000002E-2</v>
      </c>
    </row>
    <row r="8171" spans="1:12">
      <c r="A8171" s="118">
        <v>45017</v>
      </c>
      <c r="B8171" t="s">
        <v>10619</v>
      </c>
      <c r="C8171" t="s">
        <v>10618</v>
      </c>
      <c r="D8171" t="s">
        <v>10737</v>
      </c>
      <c r="E8171" t="s">
        <v>11140</v>
      </c>
      <c r="F8171" s="119">
        <v>101033277</v>
      </c>
      <c r="G8171" t="s">
        <v>10735</v>
      </c>
      <c r="H8171" t="s">
        <v>10613</v>
      </c>
      <c r="I8171">
        <v>24.2</v>
      </c>
      <c r="J8171" t="s">
        <v>138</v>
      </c>
      <c r="K8171" t="s">
        <v>137</v>
      </c>
      <c r="L8171">
        <f>I8171*$Q$5/1000</f>
        <v>2.4605350000000002E-2</v>
      </c>
    </row>
    <row r="8172" spans="1:12">
      <c r="A8172" s="118">
        <v>45017</v>
      </c>
      <c r="B8172" t="s">
        <v>10619</v>
      </c>
      <c r="C8172" t="s">
        <v>10618</v>
      </c>
      <c r="D8172" t="s">
        <v>10833</v>
      </c>
      <c r="E8172" t="s">
        <v>11139</v>
      </c>
      <c r="F8172" s="119" t="s">
        <v>1122</v>
      </c>
      <c r="G8172" t="s">
        <v>1121</v>
      </c>
      <c r="H8172" t="s">
        <v>10613</v>
      </c>
      <c r="I8172">
        <v>24.2</v>
      </c>
      <c r="J8172" t="s">
        <v>138</v>
      </c>
      <c r="K8172" t="s">
        <v>137</v>
      </c>
      <c r="L8172">
        <f>I8172*$Q$5/1000</f>
        <v>2.4605350000000002E-2</v>
      </c>
    </row>
    <row r="8173" spans="1:12">
      <c r="A8173" s="118">
        <v>45017</v>
      </c>
      <c r="B8173" t="s">
        <v>10619</v>
      </c>
      <c r="C8173" t="s">
        <v>10618</v>
      </c>
      <c r="D8173" t="s">
        <v>11138</v>
      </c>
      <c r="E8173" t="s">
        <v>11137</v>
      </c>
      <c r="F8173" s="119">
        <v>101013999</v>
      </c>
      <c r="G8173" t="s">
        <v>10713</v>
      </c>
      <c r="H8173" t="s">
        <v>10613</v>
      </c>
      <c r="I8173">
        <v>24.2</v>
      </c>
      <c r="J8173" t="s">
        <v>138</v>
      </c>
      <c r="K8173" t="s">
        <v>137</v>
      </c>
      <c r="L8173">
        <f>I8173*$Q$5/1000</f>
        <v>2.4605350000000002E-2</v>
      </c>
    </row>
    <row r="8174" spans="1:12">
      <c r="A8174" s="118">
        <v>45017</v>
      </c>
      <c r="B8174" t="s">
        <v>10619</v>
      </c>
      <c r="C8174" t="s">
        <v>10618</v>
      </c>
      <c r="D8174" t="s">
        <v>11136</v>
      </c>
      <c r="E8174" t="s">
        <v>11135</v>
      </c>
      <c r="F8174" s="119">
        <v>101013999</v>
      </c>
      <c r="G8174" t="s">
        <v>10713</v>
      </c>
      <c r="H8174" t="s">
        <v>10613</v>
      </c>
      <c r="I8174">
        <v>24.2</v>
      </c>
      <c r="J8174" t="s">
        <v>138</v>
      </c>
      <c r="K8174" t="s">
        <v>137</v>
      </c>
      <c r="L8174">
        <f>I8174*$Q$5/1000</f>
        <v>2.4605350000000002E-2</v>
      </c>
    </row>
    <row r="8175" spans="1:12">
      <c r="A8175" s="118">
        <v>45017</v>
      </c>
      <c r="B8175" t="s">
        <v>10619</v>
      </c>
      <c r="C8175" t="s">
        <v>10618</v>
      </c>
      <c r="D8175" t="s">
        <v>11134</v>
      </c>
      <c r="E8175" t="s">
        <v>11133</v>
      </c>
      <c r="F8175" s="119">
        <v>40213324</v>
      </c>
      <c r="G8175" t="s">
        <v>11132</v>
      </c>
      <c r="H8175" t="s">
        <v>10613</v>
      </c>
      <c r="I8175">
        <v>24.2</v>
      </c>
      <c r="J8175" t="s">
        <v>138</v>
      </c>
      <c r="K8175" t="s">
        <v>137</v>
      </c>
      <c r="L8175">
        <f>I8175*$Q$5/1000</f>
        <v>2.4605350000000002E-2</v>
      </c>
    </row>
    <row r="8176" spans="1:12">
      <c r="A8176" s="118">
        <v>45139</v>
      </c>
      <c r="B8176" t="s">
        <v>723</v>
      </c>
      <c r="C8176" t="s">
        <v>722</v>
      </c>
      <c r="D8176" t="s">
        <v>11131</v>
      </c>
      <c r="E8176" t="s">
        <v>11130</v>
      </c>
      <c r="F8176" s="119" t="s">
        <v>1589</v>
      </c>
      <c r="G8176" t="s">
        <v>1588</v>
      </c>
      <c r="H8176" t="s">
        <v>718</v>
      </c>
      <c r="I8176">
        <v>302</v>
      </c>
      <c r="J8176" t="s">
        <v>145</v>
      </c>
      <c r="K8176" t="s">
        <v>717</v>
      </c>
      <c r="L8176">
        <f>I8176*$Q$2/100/1000</f>
        <v>1.1173999999999999E-3</v>
      </c>
    </row>
    <row r="8177" spans="1:12">
      <c r="A8177" s="118">
        <v>45017</v>
      </c>
      <c r="B8177" t="s">
        <v>10619</v>
      </c>
      <c r="C8177" t="s">
        <v>10618</v>
      </c>
      <c r="D8177" t="s">
        <v>11129</v>
      </c>
      <c r="E8177" t="s">
        <v>11128</v>
      </c>
      <c r="F8177" s="119" t="s">
        <v>2481</v>
      </c>
      <c r="G8177" t="s">
        <v>2480</v>
      </c>
      <c r="H8177" t="s">
        <v>10613</v>
      </c>
      <c r="I8177">
        <v>24.2</v>
      </c>
      <c r="J8177" t="s">
        <v>138</v>
      </c>
      <c r="K8177" t="s">
        <v>137</v>
      </c>
      <c r="L8177">
        <f>I8177*$Q$5/1000</f>
        <v>2.4605350000000002E-2</v>
      </c>
    </row>
    <row r="8178" spans="1:12">
      <c r="A8178" s="118">
        <v>45047</v>
      </c>
      <c r="B8178" t="s">
        <v>10619</v>
      </c>
      <c r="C8178" t="s">
        <v>10618</v>
      </c>
      <c r="D8178" t="s">
        <v>11127</v>
      </c>
      <c r="E8178" t="s">
        <v>11126</v>
      </c>
      <c r="F8178">
        <v>101026807</v>
      </c>
      <c r="G8178" t="s">
        <v>10757</v>
      </c>
      <c r="H8178" t="s">
        <v>10613</v>
      </c>
      <c r="I8178">
        <v>24.2</v>
      </c>
      <c r="J8178" t="s">
        <v>138</v>
      </c>
      <c r="K8178" t="s">
        <v>137</v>
      </c>
      <c r="L8178">
        <f>I8178*$Q$5/1000</f>
        <v>2.4605350000000002E-2</v>
      </c>
    </row>
    <row r="8179" spans="1:12">
      <c r="A8179" s="118">
        <v>45047</v>
      </c>
      <c r="B8179" t="s">
        <v>10619</v>
      </c>
      <c r="C8179" t="s">
        <v>10618</v>
      </c>
      <c r="D8179" t="s">
        <v>11125</v>
      </c>
      <c r="E8179" t="s">
        <v>11124</v>
      </c>
      <c r="F8179">
        <v>42211271</v>
      </c>
      <c r="G8179" t="s">
        <v>11042</v>
      </c>
      <c r="H8179" t="s">
        <v>10613</v>
      </c>
      <c r="I8179">
        <v>24.2</v>
      </c>
      <c r="J8179" t="s">
        <v>138</v>
      </c>
      <c r="K8179" t="s">
        <v>137</v>
      </c>
      <c r="L8179">
        <f>I8179*$Q$5/1000</f>
        <v>2.4605350000000002E-2</v>
      </c>
    </row>
    <row r="8180" spans="1:12">
      <c r="A8180" s="118">
        <v>45047</v>
      </c>
      <c r="B8180" t="s">
        <v>10619</v>
      </c>
      <c r="C8180" t="s">
        <v>10618</v>
      </c>
      <c r="D8180" t="s">
        <v>11123</v>
      </c>
      <c r="E8180" t="s">
        <v>11122</v>
      </c>
      <c r="F8180" t="s">
        <v>2870</v>
      </c>
      <c r="G8180" t="s">
        <v>2967</v>
      </c>
      <c r="H8180" t="s">
        <v>10613</v>
      </c>
      <c r="I8180">
        <v>24.2</v>
      </c>
      <c r="J8180" t="s">
        <v>138</v>
      </c>
      <c r="K8180" t="s">
        <v>137</v>
      </c>
      <c r="L8180">
        <f>I8180*$Q$5/1000</f>
        <v>2.4605350000000002E-2</v>
      </c>
    </row>
    <row r="8181" spans="1:12" ht="30">
      <c r="A8181" s="118">
        <v>45047</v>
      </c>
      <c r="B8181" t="s">
        <v>10619</v>
      </c>
      <c r="C8181" t="s">
        <v>10618</v>
      </c>
      <c r="D8181" t="s">
        <v>11121</v>
      </c>
      <c r="E8181" t="s">
        <v>11120</v>
      </c>
      <c r="F8181">
        <v>23259235</v>
      </c>
      <c r="G8181" s="126" t="s">
        <v>11119</v>
      </c>
      <c r="H8181" t="s">
        <v>10613</v>
      </c>
      <c r="I8181">
        <v>24.2</v>
      </c>
      <c r="J8181" t="s">
        <v>138</v>
      </c>
      <c r="K8181" t="s">
        <v>137</v>
      </c>
      <c r="L8181">
        <f>I8181*$Q$5/1000</f>
        <v>2.4605350000000002E-2</v>
      </c>
    </row>
    <row r="8182" spans="1:12">
      <c r="A8182" s="118">
        <v>45047</v>
      </c>
      <c r="B8182" t="s">
        <v>10619</v>
      </c>
      <c r="C8182" t="s">
        <v>10618</v>
      </c>
      <c r="D8182" t="s">
        <v>11117</v>
      </c>
      <c r="E8182" t="s">
        <v>11118</v>
      </c>
      <c r="F8182" t="s">
        <v>11115</v>
      </c>
      <c r="G8182" t="s">
        <v>11114</v>
      </c>
      <c r="H8182" t="s">
        <v>10613</v>
      </c>
      <c r="I8182">
        <v>24.2</v>
      </c>
      <c r="J8182" t="s">
        <v>138</v>
      </c>
      <c r="K8182" t="s">
        <v>137</v>
      </c>
      <c r="L8182">
        <f>I8182*$Q$5/1000</f>
        <v>2.4605350000000002E-2</v>
      </c>
    </row>
    <row r="8183" spans="1:12">
      <c r="A8183" s="118">
        <v>45047</v>
      </c>
      <c r="B8183" t="s">
        <v>10619</v>
      </c>
      <c r="C8183" t="s">
        <v>10618</v>
      </c>
      <c r="D8183" t="s">
        <v>11117</v>
      </c>
      <c r="E8183" t="s">
        <v>11116</v>
      </c>
      <c r="F8183" t="s">
        <v>11115</v>
      </c>
      <c r="G8183" t="s">
        <v>11114</v>
      </c>
      <c r="H8183" t="s">
        <v>10613</v>
      </c>
      <c r="I8183">
        <v>24.2</v>
      </c>
      <c r="J8183" t="s">
        <v>138</v>
      </c>
      <c r="K8183" t="s">
        <v>137</v>
      </c>
      <c r="L8183">
        <f>I8183*$Q$5/1000</f>
        <v>2.4605350000000002E-2</v>
      </c>
    </row>
    <row r="8184" spans="1:12">
      <c r="A8184" s="118">
        <v>45047</v>
      </c>
      <c r="B8184" t="s">
        <v>10619</v>
      </c>
      <c r="C8184" t="s">
        <v>10618</v>
      </c>
      <c r="D8184" t="s">
        <v>11113</v>
      </c>
      <c r="E8184" t="s">
        <v>11112</v>
      </c>
      <c r="F8184">
        <v>23259235</v>
      </c>
      <c r="G8184" t="s">
        <v>11111</v>
      </c>
      <c r="H8184" t="s">
        <v>10613</v>
      </c>
      <c r="I8184">
        <v>24.2</v>
      </c>
      <c r="J8184" t="s">
        <v>138</v>
      </c>
      <c r="K8184" t="s">
        <v>137</v>
      </c>
      <c r="L8184">
        <f>I8184*$Q$5/1000</f>
        <v>2.4605350000000002E-2</v>
      </c>
    </row>
    <row r="8185" spans="1:12">
      <c r="A8185" s="118">
        <v>45047</v>
      </c>
      <c r="B8185" t="s">
        <v>10619</v>
      </c>
      <c r="C8185" t="s">
        <v>10618</v>
      </c>
      <c r="D8185" t="s">
        <v>10698</v>
      </c>
      <c r="E8185" t="s">
        <v>11110</v>
      </c>
      <c r="F8185">
        <v>101044760</v>
      </c>
      <c r="G8185" t="s">
        <v>10696</v>
      </c>
      <c r="H8185" t="s">
        <v>10613</v>
      </c>
      <c r="I8185">
        <v>24.2</v>
      </c>
      <c r="J8185" t="s">
        <v>138</v>
      </c>
      <c r="K8185" t="s">
        <v>137</v>
      </c>
      <c r="L8185">
        <f>I8185*$Q$5/1000</f>
        <v>2.4605350000000002E-2</v>
      </c>
    </row>
    <row r="8186" spans="1:12">
      <c r="A8186" s="118">
        <v>45047</v>
      </c>
      <c r="B8186" t="s">
        <v>10619</v>
      </c>
      <c r="C8186" t="s">
        <v>10618</v>
      </c>
      <c r="D8186" t="s">
        <v>11109</v>
      </c>
      <c r="E8186" t="s">
        <v>11108</v>
      </c>
      <c r="F8186">
        <v>101026807</v>
      </c>
      <c r="G8186" t="s">
        <v>10757</v>
      </c>
      <c r="H8186" t="s">
        <v>10613</v>
      </c>
      <c r="I8186">
        <v>24.2</v>
      </c>
      <c r="J8186" t="s">
        <v>138</v>
      </c>
      <c r="K8186" t="s">
        <v>137</v>
      </c>
      <c r="L8186">
        <f>I8186*$Q$5/1000</f>
        <v>2.4605350000000002E-2</v>
      </c>
    </row>
    <row r="8187" spans="1:12">
      <c r="A8187" s="118">
        <v>45047</v>
      </c>
      <c r="B8187" t="s">
        <v>10619</v>
      </c>
      <c r="C8187" t="s">
        <v>10618</v>
      </c>
      <c r="D8187" t="s">
        <v>11021</v>
      </c>
      <c r="E8187" t="s">
        <v>11107</v>
      </c>
      <c r="F8187">
        <v>101041261</v>
      </c>
      <c r="G8187" t="s">
        <v>11106</v>
      </c>
      <c r="H8187" t="s">
        <v>10613</v>
      </c>
      <c r="I8187">
        <v>24.2</v>
      </c>
      <c r="J8187" t="s">
        <v>138</v>
      </c>
      <c r="K8187" t="s">
        <v>137</v>
      </c>
      <c r="L8187">
        <f>I8187*$Q$5/1000</f>
        <v>2.4605350000000002E-2</v>
      </c>
    </row>
    <row r="8188" spans="1:12">
      <c r="A8188" s="118">
        <v>45047</v>
      </c>
      <c r="B8188" t="s">
        <v>10619</v>
      </c>
      <c r="C8188" t="s">
        <v>10618</v>
      </c>
      <c r="D8188" t="s">
        <v>11027</v>
      </c>
      <c r="E8188" t="s">
        <v>11105</v>
      </c>
      <c r="F8188">
        <v>101014752</v>
      </c>
      <c r="G8188" t="s">
        <v>11104</v>
      </c>
      <c r="H8188" t="s">
        <v>10613</v>
      </c>
      <c r="I8188">
        <v>24.2</v>
      </c>
      <c r="J8188" t="s">
        <v>138</v>
      </c>
      <c r="K8188" t="s">
        <v>137</v>
      </c>
      <c r="L8188">
        <f>I8188*$Q$5/1000</f>
        <v>2.4605350000000002E-2</v>
      </c>
    </row>
    <row r="8189" spans="1:12">
      <c r="A8189" s="118">
        <v>45047</v>
      </c>
      <c r="B8189" t="s">
        <v>10619</v>
      </c>
      <c r="C8189" t="s">
        <v>10618</v>
      </c>
      <c r="D8189" t="s">
        <v>11103</v>
      </c>
      <c r="E8189" t="s">
        <v>11102</v>
      </c>
      <c r="F8189" t="s">
        <v>11086</v>
      </c>
      <c r="G8189" t="s">
        <v>11085</v>
      </c>
      <c r="H8189" t="s">
        <v>10613</v>
      </c>
      <c r="I8189">
        <v>24.2</v>
      </c>
      <c r="J8189" t="s">
        <v>138</v>
      </c>
      <c r="K8189" t="s">
        <v>137</v>
      </c>
      <c r="L8189">
        <f>I8189*$Q$5/1000</f>
        <v>2.4605350000000002E-2</v>
      </c>
    </row>
    <row r="8190" spans="1:12">
      <c r="A8190" s="118">
        <v>45047</v>
      </c>
      <c r="B8190" t="s">
        <v>10619</v>
      </c>
      <c r="C8190" t="s">
        <v>10618</v>
      </c>
      <c r="D8190" t="s">
        <v>11101</v>
      </c>
      <c r="E8190" t="s">
        <v>11100</v>
      </c>
      <c r="F8190">
        <v>42206884</v>
      </c>
      <c r="G8190" t="s">
        <v>10779</v>
      </c>
      <c r="H8190" t="s">
        <v>10613</v>
      </c>
      <c r="I8190">
        <v>24.2</v>
      </c>
      <c r="J8190" t="s">
        <v>138</v>
      </c>
      <c r="K8190" t="s">
        <v>137</v>
      </c>
      <c r="L8190">
        <f>I8190*$Q$5/1000</f>
        <v>2.4605350000000002E-2</v>
      </c>
    </row>
    <row r="8191" spans="1:12">
      <c r="A8191" s="118">
        <v>45047</v>
      </c>
      <c r="B8191" t="s">
        <v>10619</v>
      </c>
      <c r="C8191" t="s">
        <v>10618</v>
      </c>
      <c r="D8191" t="s">
        <v>11021</v>
      </c>
      <c r="E8191" t="s">
        <v>11099</v>
      </c>
      <c r="F8191">
        <v>101041401</v>
      </c>
      <c r="G8191" t="s">
        <v>11098</v>
      </c>
      <c r="H8191" t="s">
        <v>10613</v>
      </c>
      <c r="I8191">
        <v>24.2</v>
      </c>
      <c r="J8191" t="s">
        <v>138</v>
      </c>
      <c r="K8191" t="s">
        <v>137</v>
      </c>
      <c r="L8191">
        <f>I8191*$Q$5/1000</f>
        <v>2.4605350000000002E-2</v>
      </c>
    </row>
    <row r="8192" spans="1:12">
      <c r="A8192" s="118">
        <v>45047</v>
      </c>
      <c r="B8192" t="s">
        <v>10619</v>
      </c>
      <c r="C8192" t="s">
        <v>10618</v>
      </c>
      <c r="D8192" t="s">
        <v>11015</v>
      </c>
      <c r="E8192" t="s">
        <v>11097</v>
      </c>
      <c r="F8192">
        <v>101046676</v>
      </c>
      <c r="G8192" t="s">
        <v>11096</v>
      </c>
      <c r="H8192" t="s">
        <v>10613</v>
      </c>
      <c r="I8192">
        <v>24.2</v>
      </c>
      <c r="J8192" t="s">
        <v>138</v>
      </c>
      <c r="K8192" t="s">
        <v>137</v>
      </c>
      <c r="L8192">
        <f>I8192*$Q$5/1000</f>
        <v>2.4605350000000002E-2</v>
      </c>
    </row>
    <row r="8193" spans="1:12">
      <c r="A8193" s="118">
        <v>45047</v>
      </c>
      <c r="B8193" t="s">
        <v>10619</v>
      </c>
      <c r="C8193" t="s">
        <v>10618</v>
      </c>
      <c r="D8193" t="s">
        <v>11095</v>
      </c>
      <c r="E8193" t="s">
        <v>11094</v>
      </c>
      <c r="F8193">
        <v>101013999</v>
      </c>
      <c r="G8193" t="s">
        <v>10713</v>
      </c>
      <c r="H8193" t="s">
        <v>10613</v>
      </c>
      <c r="I8193">
        <v>24.2</v>
      </c>
      <c r="J8193" t="s">
        <v>138</v>
      </c>
      <c r="K8193" t="s">
        <v>137</v>
      </c>
      <c r="L8193">
        <f>I8193*$Q$5/1000</f>
        <v>2.4605350000000002E-2</v>
      </c>
    </row>
    <row r="8194" spans="1:12">
      <c r="A8194" s="118">
        <v>45047</v>
      </c>
      <c r="B8194" t="s">
        <v>10619</v>
      </c>
      <c r="C8194" t="s">
        <v>10618</v>
      </c>
      <c r="D8194" t="s">
        <v>11093</v>
      </c>
      <c r="E8194" t="s">
        <v>11092</v>
      </c>
      <c r="F8194">
        <v>101013999</v>
      </c>
      <c r="G8194" t="s">
        <v>10713</v>
      </c>
      <c r="H8194" t="s">
        <v>10613</v>
      </c>
      <c r="I8194">
        <v>24.2</v>
      </c>
      <c r="J8194" t="s">
        <v>138</v>
      </c>
      <c r="K8194" t="s">
        <v>137</v>
      </c>
      <c r="L8194">
        <f>I8194*$Q$5/1000</f>
        <v>2.4605350000000002E-2</v>
      </c>
    </row>
    <row r="8195" spans="1:12">
      <c r="A8195" s="118">
        <v>45047</v>
      </c>
      <c r="B8195" t="s">
        <v>10619</v>
      </c>
      <c r="C8195" t="s">
        <v>10618</v>
      </c>
      <c r="D8195" t="s">
        <v>11091</v>
      </c>
      <c r="E8195" t="s">
        <v>11090</v>
      </c>
      <c r="F8195">
        <v>101044404</v>
      </c>
      <c r="G8195" t="s">
        <v>11089</v>
      </c>
      <c r="H8195" t="s">
        <v>10613</v>
      </c>
      <c r="I8195">
        <v>24.2</v>
      </c>
      <c r="J8195" t="s">
        <v>138</v>
      </c>
      <c r="K8195" t="s">
        <v>137</v>
      </c>
      <c r="L8195">
        <f>I8195*$Q$5/1000</f>
        <v>2.4605350000000002E-2</v>
      </c>
    </row>
    <row r="8196" spans="1:12">
      <c r="A8196" s="118">
        <v>45047</v>
      </c>
      <c r="B8196" t="s">
        <v>10619</v>
      </c>
      <c r="C8196" t="s">
        <v>10618</v>
      </c>
      <c r="D8196" t="s">
        <v>11088</v>
      </c>
      <c r="E8196" t="s">
        <v>11087</v>
      </c>
      <c r="F8196" t="s">
        <v>11086</v>
      </c>
      <c r="G8196" t="s">
        <v>11085</v>
      </c>
      <c r="H8196" t="s">
        <v>10613</v>
      </c>
      <c r="I8196">
        <v>24.2</v>
      </c>
      <c r="J8196" t="s">
        <v>138</v>
      </c>
      <c r="K8196" t="s">
        <v>137</v>
      </c>
      <c r="L8196">
        <f>I8196*$Q$5/1000</f>
        <v>2.4605350000000002E-2</v>
      </c>
    </row>
    <row r="8197" spans="1:12">
      <c r="A8197" s="118">
        <v>45047</v>
      </c>
      <c r="B8197" t="s">
        <v>10619</v>
      </c>
      <c r="C8197" t="s">
        <v>10618</v>
      </c>
      <c r="D8197" t="s">
        <v>10974</v>
      </c>
      <c r="E8197" t="s">
        <v>11084</v>
      </c>
      <c r="F8197">
        <v>101013999</v>
      </c>
      <c r="G8197" t="s">
        <v>10713</v>
      </c>
      <c r="H8197" t="s">
        <v>10613</v>
      </c>
      <c r="I8197">
        <v>24.2</v>
      </c>
      <c r="J8197" t="s">
        <v>138</v>
      </c>
      <c r="K8197" t="s">
        <v>137</v>
      </c>
      <c r="L8197">
        <f>I8197*$Q$5/1000</f>
        <v>2.4605350000000002E-2</v>
      </c>
    </row>
    <row r="8198" spans="1:12">
      <c r="A8198" s="118">
        <v>45047</v>
      </c>
      <c r="B8198" t="s">
        <v>10619</v>
      </c>
      <c r="C8198" t="s">
        <v>10618</v>
      </c>
      <c r="D8198" t="s">
        <v>11083</v>
      </c>
      <c r="E8198" t="s">
        <v>11082</v>
      </c>
      <c r="F8198" t="s">
        <v>2863</v>
      </c>
      <c r="G8198" t="s">
        <v>3005</v>
      </c>
      <c r="H8198" t="s">
        <v>10613</v>
      </c>
      <c r="I8198">
        <v>24.2</v>
      </c>
      <c r="J8198" t="s">
        <v>138</v>
      </c>
      <c r="K8198" t="s">
        <v>137</v>
      </c>
      <c r="L8198">
        <f>I8198*$Q$5/1000</f>
        <v>2.4605350000000002E-2</v>
      </c>
    </row>
    <row r="8199" spans="1:12">
      <c r="A8199" s="118">
        <v>45047</v>
      </c>
      <c r="B8199" t="s">
        <v>10619</v>
      </c>
      <c r="C8199" t="s">
        <v>10618</v>
      </c>
      <c r="D8199" t="s">
        <v>11081</v>
      </c>
      <c r="E8199" t="s">
        <v>11080</v>
      </c>
      <c r="F8199">
        <v>101043163</v>
      </c>
      <c r="G8199" t="s">
        <v>11079</v>
      </c>
      <c r="H8199" t="s">
        <v>10613</v>
      </c>
      <c r="I8199">
        <v>24.2</v>
      </c>
      <c r="J8199" t="s">
        <v>138</v>
      </c>
      <c r="K8199" t="s">
        <v>137</v>
      </c>
      <c r="L8199">
        <f>I8199*$Q$5/1000</f>
        <v>2.4605350000000002E-2</v>
      </c>
    </row>
    <row r="8200" spans="1:12">
      <c r="A8200" s="118">
        <v>45108</v>
      </c>
      <c r="B8200" t="s">
        <v>443</v>
      </c>
      <c r="C8200" t="s">
        <v>442</v>
      </c>
      <c r="D8200" t="s">
        <v>11078</v>
      </c>
      <c r="E8200" t="s">
        <v>11077</v>
      </c>
      <c r="F8200">
        <v>101043479</v>
      </c>
      <c r="G8200" t="s">
        <v>10485</v>
      </c>
      <c r="H8200" s="122" t="s">
        <v>437</v>
      </c>
      <c r="I8200">
        <v>4725</v>
      </c>
      <c r="J8200" t="s">
        <v>199</v>
      </c>
      <c r="K8200" t="s">
        <v>198</v>
      </c>
      <c r="L8200">
        <f>I8200*$Q$4/25/1000</f>
        <v>0.33234727680000004</v>
      </c>
    </row>
    <row r="8201" spans="1:12">
      <c r="A8201" s="118">
        <v>45047</v>
      </c>
      <c r="B8201" t="s">
        <v>10619</v>
      </c>
      <c r="C8201" t="s">
        <v>10618</v>
      </c>
      <c r="D8201" t="s">
        <v>11027</v>
      </c>
      <c r="E8201" t="s">
        <v>11076</v>
      </c>
      <c r="F8201">
        <v>40212880</v>
      </c>
      <c r="G8201" t="s">
        <v>11075</v>
      </c>
      <c r="H8201" t="s">
        <v>10613</v>
      </c>
      <c r="I8201">
        <v>24.2</v>
      </c>
      <c r="J8201" t="s">
        <v>138</v>
      </c>
      <c r="K8201" t="s">
        <v>137</v>
      </c>
      <c r="L8201">
        <f>I8201*$Q$5/1000</f>
        <v>2.4605350000000002E-2</v>
      </c>
    </row>
    <row r="8202" spans="1:12">
      <c r="A8202" s="118">
        <v>45047</v>
      </c>
      <c r="B8202" t="s">
        <v>10619</v>
      </c>
      <c r="C8202" t="s">
        <v>10618</v>
      </c>
      <c r="D8202" t="s">
        <v>11027</v>
      </c>
      <c r="E8202" t="s">
        <v>11074</v>
      </c>
      <c r="F8202">
        <v>101012470</v>
      </c>
      <c r="G8202" t="s">
        <v>11073</v>
      </c>
      <c r="H8202" t="s">
        <v>10613</v>
      </c>
      <c r="I8202">
        <v>24.2</v>
      </c>
      <c r="J8202" t="s">
        <v>138</v>
      </c>
      <c r="K8202" t="s">
        <v>137</v>
      </c>
      <c r="L8202">
        <f>I8202*$Q$5/1000</f>
        <v>2.4605350000000002E-2</v>
      </c>
    </row>
    <row r="8203" spans="1:12">
      <c r="A8203" s="118">
        <v>45047</v>
      </c>
      <c r="B8203" t="s">
        <v>10619</v>
      </c>
      <c r="C8203" t="s">
        <v>10618</v>
      </c>
      <c r="D8203" t="s">
        <v>11015</v>
      </c>
      <c r="E8203" t="s">
        <v>11072</v>
      </c>
      <c r="F8203">
        <v>101045943</v>
      </c>
      <c r="G8203" t="s">
        <v>11071</v>
      </c>
      <c r="H8203" t="s">
        <v>10613</v>
      </c>
      <c r="I8203">
        <v>24.2</v>
      </c>
      <c r="J8203" t="s">
        <v>138</v>
      </c>
      <c r="K8203" t="s">
        <v>137</v>
      </c>
      <c r="L8203">
        <f>I8203*$Q$5/1000</f>
        <v>2.4605350000000002E-2</v>
      </c>
    </row>
    <row r="8204" spans="1:12">
      <c r="A8204" s="118">
        <v>45047</v>
      </c>
      <c r="B8204" t="s">
        <v>10619</v>
      </c>
      <c r="C8204" t="s">
        <v>10618</v>
      </c>
      <c r="D8204" t="s">
        <v>11010</v>
      </c>
      <c r="E8204" t="s">
        <v>11070</v>
      </c>
      <c r="F8204">
        <v>101034329</v>
      </c>
      <c r="G8204" t="s">
        <v>11069</v>
      </c>
      <c r="H8204" t="s">
        <v>10613</v>
      </c>
      <c r="I8204">
        <v>24.2</v>
      </c>
      <c r="J8204" t="s">
        <v>138</v>
      </c>
      <c r="K8204" t="s">
        <v>137</v>
      </c>
      <c r="L8204">
        <f>I8204*$Q$5/1000</f>
        <v>2.4605350000000002E-2</v>
      </c>
    </row>
    <row r="8205" spans="1:12">
      <c r="A8205" s="118">
        <v>45047</v>
      </c>
      <c r="B8205" t="s">
        <v>10619</v>
      </c>
      <c r="C8205" t="s">
        <v>10618</v>
      </c>
      <c r="D8205" t="s">
        <v>11024</v>
      </c>
      <c r="E8205" t="s">
        <v>11068</v>
      </c>
      <c r="F8205">
        <v>40256925</v>
      </c>
      <c r="G8205" t="s">
        <v>11067</v>
      </c>
      <c r="H8205" t="s">
        <v>10613</v>
      </c>
      <c r="I8205">
        <v>24.2</v>
      </c>
      <c r="J8205" t="s">
        <v>138</v>
      </c>
      <c r="K8205" t="s">
        <v>137</v>
      </c>
      <c r="L8205">
        <f>I8205*$Q$5/1000</f>
        <v>2.4605350000000002E-2</v>
      </c>
    </row>
    <row r="8206" spans="1:12">
      <c r="A8206" s="118">
        <v>45047</v>
      </c>
      <c r="B8206" t="s">
        <v>10619</v>
      </c>
      <c r="C8206" t="s">
        <v>10618</v>
      </c>
      <c r="D8206" t="s">
        <v>11066</v>
      </c>
      <c r="E8206" t="s">
        <v>11065</v>
      </c>
      <c r="F8206">
        <v>23256461</v>
      </c>
      <c r="G8206" t="s">
        <v>11064</v>
      </c>
      <c r="H8206" t="s">
        <v>10613</v>
      </c>
      <c r="I8206">
        <v>24.2</v>
      </c>
      <c r="J8206" t="s">
        <v>138</v>
      </c>
      <c r="K8206" t="s">
        <v>137</v>
      </c>
      <c r="L8206">
        <f>I8206*$Q$5/1000</f>
        <v>2.4605350000000002E-2</v>
      </c>
    </row>
    <row r="8207" spans="1:12">
      <c r="A8207" s="118">
        <v>45078</v>
      </c>
      <c r="B8207" t="s">
        <v>10619</v>
      </c>
      <c r="C8207" t="s">
        <v>10618</v>
      </c>
      <c r="D8207" t="s">
        <v>11063</v>
      </c>
      <c r="E8207" t="s">
        <v>11062</v>
      </c>
      <c r="F8207">
        <v>101044155</v>
      </c>
      <c r="G8207" t="s">
        <v>4793</v>
      </c>
      <c r="H8207" t="s">
        <v>10613</v>
      </c>
      <c r="I8207">
        <v>24.2</v>
      </c>
      <c r="J8207" t="s">
        <v>138</v>
      </c>
      <c r="K8207" t="s">
        <v>137</v>
      </c>
      <c r="L8207">
        <f>I8207*$Q$5/1000</f>
        <v>2.4605350000000002E-2</v>
      </c>
    </row>
    <row r="8208" spans="1:12">
      <c r="A8208" s="118">
        <v>45078</v>
      </c>
      <c r="B8208" t="s">
        <v>10619</v>
      </c>
      <c r="C8208" t="s">
        <v>10618</v>
      </c>
      <c r="D8208" t="s">
        <v>10993</v>
      </c>
      <c r="E8208" t="s">
        <v>11061</v>
      </c>
      <c r="F8208">
        <v>101016111</v>
      </c>
      <c r="G8208" t="s">
        <v>10726</v>
      </c>
      <c r="H8208" t="s">
        <v>10613</v>
      </c>
      <c r="I8208">
        <v>24.2</v>
      </c>
      <c r="J8208" t="s">
        <v>138</v>
      </c>
      <c r="K8208" t="s">
        <v>137</v>
      </c>
      <c r="L8208">
        <f>I8208*$Q$5/1000</f>
        <v>2.4605350000000002E-2</v>
      </c>
    </row>
    <row r="8209" spans="1:12">
      <c r="A8209" s="118">
        <v>45078</v>
      </c>
      <c r="B8209" t="s">
        <v>10619</v>
      </c>
      <c r="C8209" t="s">
        <v>10618</v>
      </c>
      <c r="D8209" t="s">
        <v>11060</v>
      </c>
      <c r="E8209" t="s">
        <v>11059</v>
      </c>
      <c r="F8209" t="s">
        <v>10719</v>
      </c>
      <c r="G8209" t="s">
        <v>10718</v>
      </c>
      <c r="H8209" t="s">
        <v>10613</v>
      </c>
      <c r="I8209">
        <v>24.2</v>
      </c>
      <c r="J8209" t="s">
        <v>138</v>
      </c>
      <c r="K8209" t="s">
        <v>137</v>
      </c>
      <c r="L8209">
        <f>I8209*$Q$5/1000</f>
        <v>2.4605350000000002E-2</v>
      </c>
    </row>
    <row r="8210" spans="1:12">
      <c r="A8210" s="118">
        <v>45078</v>
      </c>
      <c r="B8210" t="s">
        <v>10619</v>
      </c>
      <c r="C8210" t="s">
        <v>10618</v>
      </c>
      <c r="D8210" t="s">
        <v>11058</v>
      </c>
      <c r="E8210" t="s">
        <v>11057</v>
      </c>
      <c r="F8210" t="s">
        <v>10719</v>
      </c>
      <c r="G8210" t="s">
        <v>10718</v>
      </c>
      <c r="H8210" t="s">
        <v>10613</v>
      </c>
      <c r="I8210">
        <v>24.2</v>
      </c>
      <c r="J8210" t="s">
        <v>138</v>
      </c>
      <c r="K8210" t="s">
        <v>137</v>
      </c>
      <c r="L8210">
        <f>I8210*$Q$5/1000</f>
        <v>2.4605350000000002E-2</v>
      </c>
    </row>
    <row r="8211" spans="1:12">
      <c r="A8211" s="118">
        <v>45078</v>
      </c>
      <c r="B8211" t="s">
        <v>10619</v>
      </c>
      <c r="C8211" t="s">
        <v>10618</v>
      </c>
      <c r="D8211" t="s">
        <v>11021</v>
      </c>
      <c r="E8211" t="s">
        <v>11056</v>
      </c>
      <c r="F8211">
        <v>101012346</v>
      </c>
      <c r="G8211" t="s">
        <v>11055</v>
      </c>
      <c r="H8211" t="s">
        <v>10613</v>
      </c>
      <c r="I8211">
        <v>24.2</v>
      </c>
      <c r="J8211" t="s">
        <v>138</v>
      </c>
      <c r="K8211" t="s">
        <v>137</v>
      </c>
      <c r="L8211">
        <f>I8211*$Q$5/1000</f>
        <v>2.4605350000000002E-2</v>
      </c>
    </row>
    <row r="8212" spans="1:12">
      <c r="A8212" s="118">
        <v>45078</v>
      </c>
      <c r="B8212" t="s">
        <v>10619</v>
      </c>
      <c r="C8212" t="s">
        <v>10618</v>
      </c>
      <c r="D8212" t="s">
        <v>11054</v>
      </c>
      <c r="E8212" t="s">
        <v>11053</v>
      </c>
      <c r="F8212">
        <v>42206884</v>
      </c>
      <c r="G8212" t="s">
        <v>10779</v>
      </c>
      <c r="H8212" t="s">
        <v>10613</v>
      </c>
      <c r="I8212">
        <v>24.2</v>
      </c>
      <c r="J8212" t="s">
        <v>138</v>
      </c>
      <c r="K8212" t="s">
        <v>137</v>
      </c>
      <c r="L8212">
        <f>I8212*$Q$5/1000</f>
        <v>2.4605350000000002E-2</v>
      </c>
    </row>
    <row r="8213" spans="1:12">
      <c r="A8213" s="118">
        <v>45078</v>
      </c>
      <c r="B8213" t="s">
        <v>10619</v>
      </c>
      <c r="C8213" t="s">
        <v>10618</v>
      </c>
      <c r="D8213" t="s">
        <v>11052</v>
      </c>
      <c r="E8213" t="s">
        <v>11051</v>
      </c>
      <c r="F8213">
        <v>40256444</v>
      </c>
      <c r="G8213" t="s">
        <v>11050</v>
      </c>
      <c r="H8213" t="s">
        <v>10613</v>
      </c>
      <c r="I8213">
        <v>24.2</v>
      </c>
      <c r="J8213" t="s">
        <v>138</v>
      </c>
      <c r="K8213" t="s">
        <v>137</v>
      </c>
      <c r="L8213">
        <f>I8213*$Q$5/1000</f>
        <v>2.4605350000000002E-2</v>
      </c>
    </row>
    <row r="8214" spans="1:12">
      <c r="A8214" s="118">
        <v>45078</v>
      </c>
      <c r="B8214" t="s">
        <v>10619</v>
      </c>
      <c r="C8214" t="s">
        <v>10618</v>
      </c>
      <c r="D8214" t="s">
        <v>11021</v>
      </c>
      <c r="E8214" t="s">
        <v>11049</v>
      </c>
      <c r="F8214">
        <v>101040520</v>
      </c>
      <c r="G8214" t="s">
        <v>11048</v>
      </c>
      <c r="H8214" t="s">
        <v>10613</v>
      </c>
      <c r="I8214">
        <v>24.2</v>
      </c>
      <c r="J8214" t="s">
        <v>138</v>
      </c>
      <c r="K8214" t="s">
        <v>137</v>
      </c>
      <c r="L8214">
        <f>I8214*$Q$5/1000</f>
        <v>2.4605350000000002E-2</v>
      </c>
    </row>
    <row r="8215" spans="1:12">
      <c r="A8215" s="118">
        <v>45078</v>
      </c>
      <c r="B8215" t="s">
        <v>10619</v>
      </c>
      <c r="C8215" t="s">
        <v>10618</v>
      </c>
      <c r="D8215" t="s">
        <v>11027</v>
      </c>
      <c r="E8215" t="s">
        <v>11047</v>
      </c>
      <c r="F8215">
        <v>101041289</v>
      </c>
      <c r="G8215" t="s">
        <v>11046</v>
      </c>
      <c r="H8215" t="s">
        <v>10613</v>
      </c>
      <c r="I8215">
        <v>24.2</v>
      </c>
      <c r="J8215" t="s">
        <v>138</v>
      </c>
      <c r="K8215" t="s">
        <v>137</v>
      </c>
      <c r="L8215">
        <f>I8215*$Q$5/1000</f>
        <v>2.4605350000000002E-2</v>
      </c>
    </row>
    <row r="8216" spans="1:12">
      <c r="A8216" s="118">
        <v>45078</v>
      </c>
      <c r="B8216" t="s">
        <v>10619</v>
      </c>
      <c r="C8216" t="s">
        <v>10618</v>
      </c>
      <c r="D8216" t="s">
        <v>11024</v>
      </c>
      <c r="E8216" t="s">
        <v>11045</v>
      </c>
      <c r="F8216">
        <v>101014535</v>
      </c>
      <c r="G8216" t="s">
        <v>10648</v>
      </c>
      <c r="H8216" t="s">
        <v>10613</v>
      </c>
      <c r="I8216">
        <v>24.2</v>
      </c>
      <c r="J8216" t="s">
        <v>138</v>
      </c>
      <c r="K8216" t="s">
        <v>137</v>
      </c>
      <c r="L8216">
        <f>I8216*$Q$5/1000</f>
        <v>2.4605350000000002E-2</v>
      </c>
    </row>
    <row r="8217" spans="1:12">
      <c r="A8217" s="118">
        <v>45078</v>
      </c>
      <c r="B8217" t="s">
        <v>10619</v>
      </c>
      <c r="C8217" t="s">
        <v>10618</v>
      </c>
      <c r="D8217" t="s">
        <v>11044</v>
      </c>
      <c r="E8217" t="s">
        <v>11043</v>
      </c>
      <c r="F8217">
        <v>42211271</v>
      </c>
      <c r="G8217" t="s">
        <v>11042</v>
      </c>
      <c r="H8217" t="s">
        <v>10613</v>
      </c>
      <c r="I8217">
        <v>24.2</v>
      </c>
      <c r="J8217" t="s">
        <v>138</v>
      </c>
      <c r="K8217" t="s">
        <v>137</v>
      </c>
      <c r="L8217">
        <f>I8217*$Q$5/1000</f>
        <v>2.4605350000000002E-2</v>
      </c>
    </row>
    <row r="8218" spans="1:12">
      <c r="A8218" s="118">
        <v>45078</v>
      </c>
      <c r="B8218" t="s">
        <v>10619</v>
      </c>
      <c r="C8218" t="s">
        <v>10618</v>
      </c>
      <c r="D8218" t="s">
        <v>11021</v>
      </c>
      <c r="E8218" t="s">
        <v>11041</v>
      </c>
      <c r="F8218">
        <v>40256908</v>
      </c>
      <c r="G8218" t="s">
        <v>11040</v>
      </c>
      <c r="H8218" t="s">
        <v>10613</v>
      </c>
      <c r="I8218">
        <v>24.2</v>
      </c>
      <c r="J8218" t="s">
        <v>138</v>
      </c>
      <c r="K8218" t="s">
        <v>137</v>
      </c>
      <c r="L8218">
        <f>I8218*$Q$5/1000</f>
        <v>2.4605350000000002E-2</v>
      </c>
    </row>
    <row r="8219" spans="1:12">
      <c r="A8219" s="118">
        <v>45078</v>
      </c>
      <c r="B8219" t="s">
        <v>10619</v>
      </c>
      <c r="C8219" t="s">
        <v>10618</v>
      </c>
      <c r="D8219" t="s">
        <v>11039</v>
      </c>
      <c r="E8219" t="s">
        <v>11038</v>
      </c>
      <c r="F8219">
        <v>101019932</v>
      </c>
      <c r="G8219" t="s">
        <v>11037</v>
      </c>
      <c r="H8219" t="s">
        <v>10613</v>
      </c>
      <c r="I8219">
        <v>24.2</v>
      </c>
      <c r="J8219" t="s">
        <v>138</v>
      </c>
      <c r="K8219" t="s">
        <v>137</v>
      </c>
      <c r="L8219">
        <f>I8219*$Q$5/1000</f>
        <v>2.4605350000000002E-2</v>
      </c>
    </row>
    <row r="8220" spans="1:12">
      <c r="A8220" s="118">
        <v>45078</v>
      </c>
      <c r="B8220" t="s">
        <v>10619</v>
      </c>
      <c r="C8220" t="s">
        <v>10618</v>
      </c>
      <c r="D8220" t="s">
        <v>11036</v>
      </c>
      <c r="E8220" t="s">
        <v>11035</v>
      </c>
      <c r="F8220">
        <v>101014535</v>
      </c>
      <c r="G8220" t="s">
        <v>10648</v>
      </c>
      <c r="H8220" t="s">
        <v>10613</v>
      </c>
      <c r="I8220">
        <v>24.2</v>
      </c>
      <c r="J8220" t="s">
        <v>138</v>
      </c>
      <c r="K8220" t="s">
        <v>137</v>
      </c>
      <c r="L8220">
        <f>I8220*$Q$5/1000</f>
        <v>2.4605350000000002E-2</v>
      </c>
    </row>
    <row r="8221" spans="1:12">
      <c r="A8221" s="118">
        <v>45078</v>
      </c>
      <c r="B8221" t="s">
        <v>10619</v>
      </c>
      <c r="C8221" t="s">
        <v>10618</v>
      </c>
      <c r="D8221" t="s">
        <v>10999</v>
      </c>
      <c r="E8221" t="s">
        <v>11034</v>
      </c>
      <c r="F8221">
        <v>101016111</v>
      </c>
      <c r="G8221" t="s">
        <v>10726</v>
      </c>
      <c r="H8221" t="s">
        <v>10613</v>
      </c>
      <c r="I8221">
        <v>24.2</v>
      </c>
      <c r="J8221" t="s">
        <v>138</v>
      </c>
      <c r="K8221" t="s">
        <v>137</v>
      </c>
      <c r="L8221">
        <f>I8221*$Q$5/1000</f>
        <v>2.4605350000000002E-2</v>
      </c>
    </row>
    <row r="8222" spans="1:12">
      <c r="A8222" s="118">
        <v>45078</v>
      </c>
      <c r="B8222" t="s">
        <v>10619</v>
      </c>
      <c r="C8222" t="s">
        <v>10618</v>
      </c>
      <c r="D8222" t="s">
        <v>11027</v>
      </c>
      <c r="E8222" t="s">
        <v>11033</v>
      </c>
      <c r="F8222">
        <v>40256846</v>
      </c>
      <c r="G8222" t="s">
        <v>11032</v>
      </c>
      <c r="H8222" t="s">
        <v>10613</v>
      </c>
      <c r="I8222">
        <v>24.2</v>
      </c>
      <c r="J8222" t="s">
        <v>138</v>
      </c>
      <c r="K8222" t="s">
        <v>137</v>
      </c>
      <c r="L8222">
        <f>I8222*$Q$5/1000</f>
        <v>2.4605350000000002E-2</v>
      </c>
    </row>
    <row r="8223" spans="1:12">
      <c r="A8223" s="118">
        <v>45078</v>
      </c>
      <c r="B8223" t="s">
        <v>10619</v>
      </c>
      <c r="C8223" t="s">
        <v>10618</v>
      </c>
      <c r="D8223" t="s">
        <v>11015</v>
      </c>
      <c r="E8223" t="s">
        <v>11031</v>
      </c>
      <c r="F8223">
        <v>101046430</v>
      </c>
      <c r="G8223" t="s">
        <v>11030</v>
      </c>
      <c r="H8223" t="s">
        <v>10613</v>
      </c>
      <c r="I8223">
        <v>24.2</v>
      </c>
      <c r="J8223" t="s">
        <v>138</v>
      </c>
      <c r="K8223" t="s">
        <v>137</v>
      </c>
      <c r="L8223">
        <f>I8223*$Q$5/1000</f>
        <v>2.4605350000000002E-2</v>
      </c>
    </row>
    <row r="8224" spans="1:12">
      <c r="A8224" s="118">
        <v>45078</v>
      </c>
      <c r="B8224" t="s">
        <v>10619</v>
      </c>
      <c r="C8224" t="s">
        <v>10618</v>
      </c>
      <c r="D8224" t="s">
        <v>10993</v>
      </c>
      <c r="E8224" t="s">
        <v>11029</v>
      </c>
      <c r="F8224">
        <v>101033277</v>
      </c>
      <c r="G8224" t="s">
        <v>10735</v>
      </c>
      <c r="H8224" t="s">
        <v>10613</v>
      </c>
      <c r="I8224">
        <v>24.2</v>
      </c>
      <c r="J8224" t="s">
        <v>138</v>
      </c>
      <c r="K8224" t="s">
        <v>137</v>
      </c>
      <c r="L8224">
        <f>I8224*$Q$5/1000</f>
        <v>2.4605350000000002E-2</v>
      </c>
    </row>
    <row r="8225" spans="1:12">
      <c r="A8225" s="118">
        <v>45078</v>
      </c>
      <c r="B8225" t="s">
        <v>10619</v>
      </c>
      <c r="C8225" t="s">
        <v>10618</v>
      </c>
      <c r="D8225" t="s">
        <v>10999</v>
      </c>
      <c r="E8225" t="s">
        <v>11028</v>
      </c>
      <c r="F8225">
        <v>101033277</v>
      </c>
      <c r="G8225" t="s">
        <v>10735</v>
      </c>
      <c r="H8225" t="s">
        <v>10613</v>
      </c>
      <c r="I8225">
        <v>24.2</v>
      </c>
      <c r="J8225" t="s">
        <v>138</v>
      </c>
      <c r="K8225" t="s">
        <v>137</v>
      </c>
      <c r="L8225">
        <f>I8225*$Q$5/1000</f>
        <v>2.4605350000000002E-2</v>
      </c>
    </row>
    <row r="8226" spans="1:12">
      <c r="A8226" s="118">
        <v>45078</v>
      </c>
      <c r="B8226" t="s">
        <v>10619</v>
      </c>
      <c r="C8226" t="s">
        <v>10618</v>
      </c>
      <c r="D8226" t="s">
        <v>11027</v>
      </c>
      <c r="E8226" t="s">
        <v>11026</v>
      </c>
      <c r="F8226">
        <v>101020420</v>
      </c>
      <c r="G8226" t="s">
        <v>11025</v>
      </c>
      <c r="H8226" t="s">
        <v>10613</v>
      </c>
      <c r="I8226">
        <v>24.2</v>
      </c>
      <c r="J8226" t="s">
        <v>138</v>
      </c>
      <c r="K8226" t="s">
        <v>137</v>
      </c>
      <c r="L8226">
        <f>I8226*$Q$5/1000</f>
        <v>2.4605350000000002E-2</v>
      </c>
    </row>
    <row r="8227" spans="1:12">
      <c r="A8227" s="118">
        <v>45078</v>
      </c>
      <c r="B8227" t="s">
        <v>10619</v>
      </c>
      <c r="C8227" t="s">
        <v>10618</v>
      </c>
      <c r="D8227" t="s">
        <v>11024</v>
      </c>
      <c r="E8227" t="s">
        <v>11023</v>
      </c>
      <c r="F8227">
        <v>40256855</v>
      </c>
      <c r="G8227" t="s">
        <v>11022</v>
      </c>
      <c r="H8227" t="s">
        <v>10613</v>
      </c>
      <c r="I8227">
        <v>24.2</v>
      </c>
      <c r="J8227" t="s">
        <v>138</v>
      </c>
      <c r="K8227" t="s">
        <v>137</v>
      </c>
      <c r="L8227">
        <f>I8227*$Q$5/1000</f>
        <v>2.4605350000000002E-2</v>
      </c>
    </row>
    <row r="8228" spans="1:12">
      <c r="A8228" s="118">
        <v>45078</v>
      </c>
      <c r="B8228" t="s">
        <v>10619</v>
      </c>
      <c r="C8228" t="s">
        <v>10618</v>
      </c>
      <c r="D8228" t="s">
        <v>11021</v>
      </c>
      <c r="E8228" t="s">
        <v>11020</v>
      </c>
      <c r="F8228">
        <v>101019031</v>
      </c>
      <c r="G8228" t="s">
        <v>11019</v>
      </c>
      <c r="H8228" t="s">
        <v>10613</v>
      </c>
      <c r="I8228">
        <v>24.2</v>
      </c>
      <c r="J8228" t="s">
        <v>138</v>
      </c>
      <c r="K8228" t="s">
        <v>137</v>
      </c>
      <c r="L8228">
        <f>I8228*$Q$5/1000</f>
        <v>2.4605350000000002E-2</v>
      </c>
    </row>
    <row r="8229" spans="1:12">
      <c r="A8229" s="118">
        <v>45078</v>
      </c>
      <c r="B8229" t="s">
        <v>10619</v>
      </c>
      <c r="C8229" t="s">
        <v>10618</v>
      </c>
      <c r="D8229" t="s">
        <v>11018</v>
      </c>
      <c r="E8229" t="s">
        <v>11017</v>
      </c>
      <c r="F8229">
        <v>101014535</v>
      </c>
      <c r="G8229" t="s">
        <v>10648</v>
      </c>
      <c r="H8229" t="s">
        <v>10613</v>
      </c>
      <c r="I8229">
        <v>24.2</v>
      </c>
      <c r="J8229" t="s">
        <v>138</v>
      </c>
      <c r="K8229" t="s">
        <v>137</v>
      </c>
      <c r="L8229">
        <f>I8229*$Q$5/1000</f>
        <v>2.4605350000000002E-2</v>
      </c>
    </row>
    <row r="8230" spans="1:12">
      <c r="A8230" s="118">
        <v>45078</v>
      </c>
      <c r="B8230" t="s">
        <v>10619</v>
      </c>
      <c r="C8230" t="s">
        <v>10618</v>
      </c>
      <c r="D8230" t="s">
        <v>10962</v>
      </c>
      <c r="E8230" t="s">
        <v>11016</v>
      </c>
      <c r="F8230">
        <v>101014535</v>
      </c>
      <c r="G8230" t="s">
        <v>10648</v>
      </c>
      <c r="H8230" t="s">
        <v>10613</v>
      </c>
      <c r="I8230">
        <v>24.2</v>
      </c>
      <c r="J8230" t="s">
        <v>138</v>
      </c>
      <c r="K8230" t="s">
        <v>137</v>
      </c>
      <c r="L8230">
        <f>I8230*$Q$5/1000</f>
        <v>2.4605350000000002E-2</v>
      </c>
    </row>
    <row r="8231" spans="1:12">
      <c r="A8231" s="118">
        <v>45078</v>
      </c>
      <c r="B8231" t="s">
        <v>10619</v>
      </c>
      <c r="C8231" t="s">
        <v>10618</v>
      </c>
      <c r="D8231" t="s">
        <v>11015</v>
      </c>
      <c r="E8231" t="s">
        <v>11014</v>
      </c>
      <c r="F8231">
        <v>101040653</v>
      </c>
      <c r="G8231" t="s">
        <v>11013</v>
      </c>
      <c r="H8231" t="s">
        <v>10613</v>
      </c>
      <c r="I8231">
        <v>24.2</v>
      </c>
      <c r="J8231" t="s">
        <v>138</v>
      </c>
      <c r="K8231" t="s">
        <v>137</v>
      </c>
      <c r="L8231">
        <f>I8231*$Q$5/1000</f>
        <v>2.4605350000000002E-2</v>
      </c>
    </row>
    <row r="8232" spans="1:12">
      <c r="A8232" s="118">
        <v>45078</v>
      </c>
      <c r="B8232" t="s">
        <v>10619</v>
      </c>
      <c r="C8232" t="s">
        <v>10618</v>
      </c>
      <c r="D8232" t="s">
        <v>11012</v>
      </c>
      <c r="E8232" t="s">
        <v>11011</v>
      </c>
      <c r="F8232">
        <v>101014535</v>
      </c>
      <c r="G8232" t="s">
        <v>10648</v>
      </c>
      <c r="H8232" t="s">
        <v>10613</v>
      </c>
      <c r="I8232">
        <v>24.2</v>
      </c>
      <c r="J8232" t="s">
        <v>138</v>
      </c>
      <c r="K8232" t="s">
        <v>137</v>
      </c>
      <c r="L8232">
        <f>I8232*$Q$5/1000</f>
        <v>2.4605350000000002E-2</v>
      </c>
    </row>
    <row r="8233" spans="1:12">
      <c r="A8233" s="118">
        <v>45078</v>
      </c>
      <c r="B8233" t="s">
        <v>10619</v>
      </c>
      <c r="C8233" t="s">
        <v>10618</v>
      </c>
      <c r="D8233" t="s">
        <v>11010</v>
      </c>
      <c r="E8233" t="s">
        <v>11009</v>
      </c>
      <c r="F8233">
        <v>101035206</v>
      </c>
      <c r="G8233" t="s">
        <v>11008</v>
      </c>
      <c r="H8233" t="s">
        <v>10613</v>
      </c>
      <c r="I8233">
        <v>24.2</v>
      </c>
      <c r="J8233" t="s">
        <v>138</v>
      </c>
      <c r="K8233" t="s">
        <v>137</v>
      </c>
      <c r="L8233">
        <f>I8233*$Q$5/1000</f>
        <v>2.4605350000000002E-2</v>
      </c>
    </row>
    <row r="8234" spans="1:12">
      <c r="A8234" s="118">
        <v>45078</v>
      </c>
      <c r="B8234" t="s">
        <v>10619</v>
      </c>
      <c r="C8234" t="s">
        <v>10618</v>
      </c>
      <c r="D8234" t="s">
        <v>11007</v>
      </c>
      <c r="E8234" t="s">
        <v>11006</v>
      </c>
      <c r="F8234" t="s">
        <v>11005</v>
      </c>
      <c r="G8234" t="s">
        <v>10709</v>
      </c>
      <c r="H8234" t="s">
        <v>10613</v>
      </c>
      <c r="I8234">
        <v>24.2</v>
      </c>
      <c r="J8234" t="s">
        <v>138</v>
      </c>
      <c r="K8234" t="s">
        <v>137</v>
      </c>
      <c r="L8234">
        <f>I8234*$Q$5/1000</f>
        <v>2.4605350000000002E-2</v>
      </c>
    </row>
    <row r="8235" spans="1:12">
      <c r="A8235" s="118">
        <v>45078</v>
      </c>
      <c r="B8235" t="s">
        <v>10619</v>
      </c>
      <c r="C8235" t="s">
        <v>10618</v>
      </c>
      <c r="D8235" t="s">
        <v>10981</v>
      </c>
      <c r="E8235" t="s">
        <v>11004</v>
      </c>
      <c r="F8235">
        <v>40211526</v>
      </c>
      <c r="G8235" t="s">
        <v>6947</v>
      </c>
      <c r="H8235" t="s">
        <v>10613</v>
      </c>
      <c r="I8235">
        <v>24.2</v>
      </c>
      <c r="J8235" t="s">
        <v>138</v>
      </c>
      <c r="K8235" t="s">
        <v>137</v>
      </c>
      <c r="L8235">
        <f>I8235*$Q$5/1000</f>
        <v>2.4605350000000002E-2</v>
      </c>
    </row>
    <row r="8236" spans="1:12">
      <c r="A8236" s="118">
        <v>45078</v>
      </c>
      <c r="B8236" t="s">
        <v>10619</v>
      </c>
      <c r="C8236" t="s">
        <v>10618</v>
      </c>
      <c r="D8236" t="s">
        <v>10981</v>
      </c>
      <c r="E8236" t="s">
        <v>11003</v>
      </c>
      <c r="F8236">
        <v>57207401</v>
      </c>
      <c r="G8236" t="s">
        <v>6950</v>
      </c>
      <c r="H8236" t="s">
        <v>10613</v>
      </c>
      <c r="I8236">
        <v>24.2</v>
      </c>
      <c r="J8236" t="s">
        <v>138</v>
      </c>
      <c r="K8236" t="s">
        <v>137</v>
      </c>
      <c r="L8236">
        <f>I8236*$Q$5/1000</f>
        <v>2.4605350000000002E-2</v>
      </c>
    </row>
    <row r="8237" spans="1:12">
      <c r="A8237" s="118">
        <v>45078</v>
      </c>
      <c r="B8237" t="s">
        <v>10619</v>
      </c>
      <c r="C8237" t="s">
        <v>10618</v>
      </c>
      <c r="D8237" t="s">
        <v>10981</v>
      </c>
      <c r="E8237" t="s">
        <v>11002</v>
      </c>
      <c r="F8237">
        <v>57211853</v>
      </c>
      <c r="G8237" t="s">
        <v>11001</v>
      </c>
      <c r="H8237" t="s">
        <v>10613</v>
      </c>
      <c r="I8237">
        <v>24.2</v>
      </c>
      <c r="J8237" t="s">
        <v>138</v>
      </c>
      <c r="K8237" t="s">
        <v>137</v>
      </c>
      <c r="L8237">
        <f>I8237*$Q$5/1000</f>
        <v>2.4605350000000002E-2</v>
      </c>
    </row>
    <row r="8238" spans="1:12">
      <c r="A8238" s="118">
        <v>45078</v>
      </c>
      <c r="B8238" t="s">
        <v>10619</v>
      </c>
      <c r="C8238" t="s">
        <v>10618</v>
      </c>
      <c r="D8238" t="s">
        <v>10981</v>
      </c>
      <c r="E8238" t="s">
        <v>11000</v>
      </c>
      <c r="F8238">
        <v>57211851</v>
      </c>
      <c r="G8238" t="s">
        <v>6965</v>
      </c>
      <c r="H8238" t="s">
        <v>10613</v>
      </c>
      <c r="I8238">
        <v>24.2</v>
      </c>
      <c r="J8238" t="s">
        <v>138</v>
      </c>
      <c r="K8238" t="s">
        <v>137</v>
      </c>
      <c r="L8238">
        <f>I8238*$Q$5/1000</f>
        <v>2.4605350000000002E-2</v>
      </c>
    </row>
    <row r="8239" spans="1:12">
      <c r="A8239" s="118">
        <v>45078</v>
      </c>
      <c r="B8239" t="s">
        <v>10619</v>
      </c>
      <c r="C8239" t="s">
        <v>10618</v>
      </c>
      <c r="D8239" t="s">
        <v>10999</v>
      </c>
      <c r="E8239" t="s">
        <v>10998</v>
      </c>
      <c r="F8239">
        <v>101035368</v>
      </c>
      <c r="G8239" t="s">
        <v>7364</v>
      </c>
      <c r="H8239" t="s">
        <v>10613</v>
      </c>
      <c r="I8239">
        <v>24.2</v>
      </c>
      <c r="J8239" t="s">
        <v>138</v>
      </c>
      <c r="K8239" t="s">
        <v>137</v>
      </c>
      <c r="L8239">
        <f>I8239*$Q$5/1000</f>
        <v>2.4605350000000002E-2</v>
      </c>
    </row>
    <row r="8240" spans="1:12">
      <c r="A8240" s="118">
        <v>45078</v>
      </c>
      <c r="B8240" t="s">
        <v>10619</v>
      </c>
      <c r="C8240" t="s">
        <v>10618</v>
      </c>
      <c r="D8240" t="s">
        <v>10997</v>
      </c>
      <c r="E8240" t="s">
        <v>10996</v>
      </c>
      <c r="F8240">
        <v>101028437</v>
      </c>
      <c r="G8240" t="s">
        <v>10995</v>
      </c>
      <c r="H8240" t="s">
        <v>10613</v>
      </c>
      <c r="I8240">
        <v>24.2</v>
      </c>
      <c r="J8240" t="s">
        <v>138</v>
      </c>
      <c r="K8240" t="s">
        <v>137</v>
      </c>
      <c r="L8240">
        <f>I8240*$Q$5/1000</f>
        <v>2.4605350000000002E-2</v>
      </c>
    </row>
    <row r="8241" spans="1:12">
      <c r="A8241" s="118">
        <v>45078</v>
      </c>
      <c r="B8241" t="s">
        <v>10619</v>
      </c>
      <c r="C8241" t="s">
        <v>10618</v>
      </c>
      <c r="D8241" t="s">
        <v>10928</v>
      </c>
      <c r="E8241" t="s">
        <v>10994</v>
      </c>
      <c r="F8241">
        <v>101026436</v>
      </c>
      <c r="G8241" t="s">
        <v>10699</v>
      </c>
      <c r="H8241" t="s">
        <v>10613</v>
      </c>
      <c r="I8241">
        <v>24.2</v>
      </c>
      <c r="J8241" t="s">
        <v>138</v>
      </c>
      <c r="K8241" t="s">
        <v>137</v>
      </c>
      <c r="L8241">
        <f>I8241*$Q$5/1000</f>
        <v>2.4605350000000002E-2</v>
      </c>
    </row>
    <row r="8242" spans="1:12">
      <c r="A8242" s="118">
        <v>45078</v>
      </c>
      <c r="B8242" t="s">
        <v>10619</v>
      </c>
      <c r="C8242" t="s">
        <v>10618</v>
      </c>
      <c r="D8242" t="s">
        <v>10993</v>
      </c>
      <c r="E8242" t="s">
        <v>10992</v>
      </c>
      <c r="F8242">
        <v>101035368</v>
      </c>
      <c r="G8242" t="s">
        <v>7364</v>
      </c>
      <c r="H8242" t="s">
        <v>10613</v>
      </c>
      <c r="I8242">
        <v>24.2</v>
      </c>
      <c r="J8242" t="s">
        <v>138</v>
      </c>
      <c r="K8242" t="s">
        <v>137</v>
      </c>
      <c r="L8242">
        <f>I8242*$Q$5/1000</f>
        <v>2.4605350000000002E-2</v>
      </c>
    </row>
    <row r="8243" spans="1:12">
      <c r="A8243" s="118">
        <v>45078</v>
      </c>
      <c r="B8243" t="s">
        <v>10619</v>
      </c>
      <c r="C8243" t="s">
        <v>10618</v>
      </c>
      <c r="D8243" t="s">
        <v>10991</v>
      </c>
      <c r="E8243" t="s">
        <v>10990</v>
      </c>
      <c r="F8243" t="s">
        <v>2481</v>
      </c>
      <c r="G8243" t="s">
        <v>2480</v>
      </c>
      <c r="H8243" t="s">
        <v>10613</v>
      </c>
      <c r="I8243">
        <v>24.2</v>
      </c>
      <c r="J8243" t="s">
        <v>138</v>
      </c>
      <c r="K8243" t="s">
        <v>137</v>
      </c>
      <c r="L8243">
        <f>I8243*$Q$5/1000</f>
        <v>2.4605350000000002E-2</v>
      </c>
    </row>
    <row r="8244" spans="1:12">
      <c r="A8244" s="118">
        <v>45139</v>
      </c>
      <c r="B8244" t="s">
        <v>647</v>
      </c>
      <c r="C8244" t="s">
        <v>646</v>
      </c>
      <c r="D8244" t="s">
        <v>3509</v>
      </c>
      <c r="E8244" t="s">
        <v>10989</v>
      </c>
      <c r="F8244" s="119">
        <v>101028765</v>
      </c>
      <c r="G8244" t="s">
        <v>3507</v>
      </c>
      <c r="H8244" t="s">
        <v>174</v>
      </c>
      <c r="I8244">
        <v>3154</v>
      </c>
      <c r="J8244" t="s">
        <v>173</v>
      </c>
      <c r="K8244" t="s">
        <v>172</v>
      </c>
      <c r="L8244">
        <f>I8244*$Q$3/(1000/25)</f>
        <v>2.5295079999999999</v>
      </c>
    </row>
    <row r="8245" spans="1:12">
      <c r="A8245" s="118">
        <v>45078</v>
      </c>
      <c r="B8245" t="s">
        <v>10619</v>
      </c>
      <c r="C8245" t="s">
        <v>10618</v>
      </c>
      <c r="D8245" t="s">
        <v>10988</v>
      </c>
      <c r="E8245" t="s">
        <v>10987</v>
      </c>
      <c r="F8245">
        <v>101028436</v>
      </c>
      <c r="G8245" t="s">
        <v>10986</v>
      </c>
      <c r="H8245" t="s">
        <v>10613</v>
      </c>
      <c r="I8245">
        <v>24.2</v>
      </c>
      <c r="J8245" t="s">
        <v>138</v>
      </c>
      <c r="K8245" t="s">
        <v>137</v>
      </c>
      <c r="L8245">
        <f>I8245*$Q$5/1000</f>
        <v>2.4605350000000002E-2</v>
      </c>
    </row>
    <row r="8246" spans="1:12">
      <c r="A8246" s="118">
        <v>45078</v>
      </c>
      <c r="B8246" t="s">
        <v>10619</v>
      </c>
      <c r="C8246" t="s">
        <v>10618</v>
      </c>
      <c r="D8246" t="s">
        <v>10981</v>
      </c>
      <c r="E8246" t="s">
        <v>10985</v>
      </c>
      <c r="F8246">
        <v>57207404</v>
      </c>
      <c r="G8246" t="s">
        <v>10984</v>
      </c>
      <c r="H8246" t="s">
        <v>10613</v>
      </c>
      <c r="I8246">
        <v>24.2</v>
      </c>
      <c r="J8246" t="s">
        <v>138</v>
      </c>
      <c r="K8246" t="s">
        <v>137</v>
      </c>
      <c r="L8246">
        <f>I8246*$Q$5/1000</f>
        <v>2.4605350000000002E-2</v>
      </c>
    </row>
    <row r="8247" spans="1:12">
      <c r="A8247" s="118">
        <v>45108</v>
      </c>
      <c r="B8247" t="s">
        <v>443</v>
      </c>
      <c r="C8247" t="s">
        <v>442</v>
      </c>
      <c r="D8247" t="s">
        <v>10983</v>
      </c>
      <c r="E8247" t="s">
        <v>10982</v>
      </c>
      <c r="F8247">
        <v>101043479</v>
      </c>
      <c r="G8247" t="s">
        <v>10485</v>
      </c>
      <c r="H8247" s="122" t="s">
        <v>437</v>
      </c>
      <c r="I8247">
        <v>4725</v>
      </c>
      <c r="J8247" t="s">
        <v>199</v>
      </c>
      <c r="K8247" t="s">
        <v>198</v>
      </c>
      <c r="L8247">
        <f>I8247*$Q$4/25/1000</f>
        <v>0.33234727680000004</v>
      </c>
    </row>
    <row r="8248" spans="1:12">
      <c r="A8248" s="118">
        <v>45078</v>
      </c>
      <c r="B8248" t="s">
        <v>10619</v>
      </c>
      <c r="C8248" t="s">
        <v>10618</v>
      </c>
      <c r="D8248" t="s">
        <v>10981</v>
      </c>
      <c r="E8248" t="s">
        <v>10980</v>
      </c>
      <c r="F8248">
        <v>57207523</v>
      </c>
      <c r="G8248" t="s">
        <v>6999</v>
      </c>
      <c r="H8248" t="s">
        <v>10613</v>
      </c>
      <c r="I8248">
        <v>24.2</v>
      </c>
      <c r="J8248" t="s">
        <v>138</v>
      </c>
      <c r="K8248" t="s">
        <v>137</v>
      </c>
      <c r="L8248">
        <f>I8248*$Q$5/1000</f>
        <v>2.4605350000000002E-2</v>
      </c>
    </row>
    <row r="8249" spans="1:12">
      <c r="A8249" s="118">
        <v>45078</v>
      </c>
      <c r="B8249" t="s">
        <v>10619</v>
      </c>
      <c r="C8249" t="s">
        <v>10618</v>
      </c>
      <c r="D8249" t="s">
        <v>10979</v>
      </c>
      <c r="E8249" t="s">
        <v>10978</v>
      </c>
      <c r="F8249">
        <v>42206230</v>
      </c>
      <c r="G8249" t="s">
        <v>10977</v>
      </c>
      <c r="H8249" t="s">
        <v>10613</v>
      </c>
      <c r="I8249">
        <v>24.2</v>
      </c>
      <c r="J8249" t="s">
        <v>138</v>
      </c>
      <c r="K8249" t="s">
        <v>137</v>
      </c>
      <c r="L8249">
        <f>I8249*$Q$5/1000</f>
        <v>2.4605350000000002E-2</v>
      </c>
    </row>
    <row r="8250" spans="1:12">
      <c r="A8250" s="118">
        <v>45078</v>
      </c>
      <c r="B8250" t="s">
        <v>10619</v>
      </c>
      <c r="C8250" t="s">
        <v>10618</v>
      </c>
      <c r="D8250" t="s">
        <v>10976</v>
      </c>
      <c r="E8250" t="s">
        <v>10975</v>
      </c>
      <c r="F8250">
        <v>23255228</v>
      </c>
      <c r="G8250" t="s">
        <v>10943</v>
      </c>
      <c r="H8250" t="s">
        <v>10613</v>
      </c>
      <c r="I8250">
        <v>24.2</v>
      </c>
      <c r="J8250" t="s">
        <v>138</v>
      </c>
      <c r="K8250" t="s">
        <v>137</v>
      </c>
      <c r="L8250">
        <f>I8250*$Q$5/1000</f>
        <v>2.4605350000000002E-2</v>
      </c>
    </row>
    <row r="8251" spans="1:12">
      <c r="A8251" s="118">
        <v>45078</v>
      </c>
      <c r="B8251" t="s">
        <v>10619</v>
      </c>
      <c r="C8251" t="s">
        <v>10618</v>
      </c>
      <c r="D8251" t="s">
        <v>10974</v>
      </c>
      <c r="E8251" t="s">
        <v>10973</v>
      </c>
      <c r="F8251">
        <v>101043987</v>
      </c>
      <c r="G8251" t="s">
        <v>1009</v>
      </c>
      <c r="H8251" t="s">
        <v>10613</v>
      </c>
      <c r="I8251">
        <v>24.2</v>
      </c>
      <c r="J8251" t="s">
        <v>138</v>
      </c>
      <c r="K8251" t="s">
        <v>137</v>
      </c>
      <c r="L8251">
        <f>I8251*$Q$5/1000</f>
        <v>2.4605350000000002E-2</v>
      </c>
    </row>
    <row r="8252" spans="1:12">
      <c r="A8252" s="118">
        <v>45078</v>
      </c>
      <c r="B8252" t="s">
        <v>10619</v>
      </c>
      <c r="C8252" t="s">
        <v>10618</v>
      </c>
      <c r="D8252" t="s">
        <v>10960</v>
      </c>
      <c r="E8252" t="s">
        <v>10972</v>
      </c>
      <c r="F8252">
        <v>101033277</v>
      </c>
      <c r="G8252" t="s">
        <v>10735</v>
      </c>
      <c r="H8252" t="s">
        <v>10613</v>
      </c>
      <c r="I8252">
        <v>24.2</v>
      </c>
      <c r="J8252" t="s">
        <v>138</v>
      </c>
      <c r="K8252" t="s">
        <v>137</v>
      </c>
      <c r="L8252">
        <f>I8252*$Q$5/1000</f>
        <v>2.4605350000000002E-2</v>
      </c>
    </row>
    <row r="8253" spans="1:12">
      <c r="A8253" s="118">
        <v>45078</v>
      </c>
      <c r="B8253" t="s">
        <v>10619</v>
      </c>
      <c r="C8253" t="s">
        <v>10618</v>
      </c>
      <c r="D8253" t="s">
        <v>10941</v>
      </c>
      <c r="E8253" t="s">
        <v>10971</v>
      </c>
      <c r="F8253">
        <v>101033277</v>
      </c>
      <c r="G8253" t="s">
        <v>10735</v>
      </c>
      <c r="H8253" t="s">
        <v>10613</v>
      </c>
      <c r="I8253">
        <v>24.2</v>
      </c>
      <c r="J8253" t="s">
        <v>138</v>
      </c>
      <c r="K8253" t="s">
        <v>137</v>
      </c>
      <c r="L8253">
        <f>I8253*$Q$5/1000</f>
        <v>2.4605350000000002E-2</v>
      </c>
    </row>
    <row r="8254" spans="1:12">
      <c r="A8254" s="118">
        <v>45139</v>
      </c>
      <c r="B8254" t="s">
        <v>460</v>
      </c>
      <c r="C8254" t="s">
        <v>459</v>
      </c>
      <c r="D8254" t="s">
        <v>5402</v>
      </c>
      <c r="E8254" t="s">
        <v>10970</v>
      </c>
      <c r="F8254" s="119">
        <v>13204807</v>
      </c>
      <c r="G8254" t="s">
        <v>1050</v>
      </c>
      <c r="H8254" t="s">
        <v>455</v>
      </c>
      <c r="I8254">
        <v>103.6</v>
      </c>
      <c r="J8254" t="s">
        <v>145</v>
      </c>
      <c r="K8254" t="s">
        <v>137</v>
      </c>
      <c r="L8254">
        <f>I8254*$Q$2/100/1000</f>
        <v>3.8331999999999998E-4</v>
      </c>
    </row>
    <row r="8255" spans="1:12">
      <c r="A8255" s="118">
        <v>45139</v>
      </c>
      <c r="B8255" t="s">
        <v>460</v>
      </c>
      <c r="C8255" t="s">
        <v>459</v>
      </c>
      <c r="D8255" t="s">
        <v>4554</v>
      </c>
      <c r="E8255" t="s">
        <v>10969</v>
      </c>
      <c r="F8255" s="119">
        <v>13204807</v>
      </c>
      <c r="G8255" t="s">
        <v>1050</v>
      </c>
      <c r="H8255" t="s">
        <v>455</v>
      </c>
      <c r="I8255">
        <v>103.6</v>
      </c>
      <c r="J8255" t="s">
        <v>145</v>
      </c>
      <c r="K8255" t="s">
        <v>137</v>
      </c>
      <c r="L8255">
        <f>I8255*$Q$2/100/1000</f>
        <v>3.8331999999999998E-4</v>
      </c>
    </row>
    <row r="8256" spans="1:12">
      <c r="A8256" s="118">
        <v>45078</v>
      </c>
      <c r="B8256" t="s">
        <v>10619</v>
      </c>
      <c r="C8256" t="s">
        <v>10618</v>
      </c>
      <c r="D8256" t="s">
        <v>10894</v>
      </c>
      <c r="E8256" t="s">
        <v>10968</v>
      </c>
      <c r="F8256">
        <v>101033277</v>
      </c>
      <c r="G8256" t="s">
        <v>10735</v>
      </c>
      <c r="H8256" t="s">
        <v>10613</v>
      </c>
      <c r="I8256">
        <v>24.2</v>
      </c>
      <c r="J8256" t="s">
        <v>138</v>
      </c>
      <c r="K8256" t="s">
        <v>137</v>
      </c>
      <c r="L8256">
        <f>I8256*$Q$5/1000</f>
        <v>2.4605350000000002E-2</v>
      </c>
    </row>
    <row r="8257" spans="1:12">
      <c r="A8257" s="118">
        <v>45078</v>
      </c>
      <c r="B8257" t="s">
        <v>10619</v>
      </c>
      <c r="C8257" t="s">
        <v>10618</v>
      </c>
      <c r="D8257" t="s">
        <v>10962</v>
      </c>
      <c r="E8257" t="s">
        <v>10967</v>
      </c>
      <c r="F8257">
        <v>101014535</v>
      </c>
      <c r="G8257" t="s">
        <v>10648</v>
      </c>
      <c r="H8257" t="s">
        <v>10613</v>
      </c>
      <c r="I8257">
        <v>24.2</v>
      </c>
      <c r="J8257" t="s">
        <v>138</v>
      </c>
      <c r="K8257" t="s">
        <v>137</v>
      </c>
      <c r="L8257">
        <f>I8257*$Q$5/1000</f>
        <v>2.4605350000000002E-2</v>
      </c>
    </row>
    <row r="8258" spans="1:12">
      <c r="A8258" s="118">
        <v>45078</v>
      </c>
      <c r="B8258" t="s">
        <v>10619</v>
      </c>
      <c r="C8258" t="s">
        <v>10618</v>
      </c>
      <c r="D8258" t="s">
        <v>10960</v>
      </c>
      <c r="E8258" t="s">
        <v>10966</v>
      </c>
      <c r="F8258">
        <v>101016111</v>
      </c>
      <c r="G8258" t="s">
        <v>10726</v>
      </c>
      <c r="H8258" t="s">
        <v>10613</v>
      </c>
      <c r="I8258">
        <v>24.2</v>
      </c>
      <c r="J8258" t="s">
        <v>138</v>
      </c>
      <c r="K8258" t="s">
        <v>137</v>
      </c>
      <c r="L8258">
        <f>I8258*$Q$5/1000</f>
        <v>2.4605350000000002E-2</v>
      </c>
    </row>
    <row r="8259" spans="1:12">
      <c r="A8259" s="118">
        <v>45078</v>
      </c>
      <c r="B8259" t="s">
        <v>10619</v>
      </c>
      <c r="C8259" t="s">
        <v>10618</v>
      </c>
      <c r="D8259" t="s">
        <v>10826</v>
      </c>
      <c r="E8259" t="s">
        <v>10965</v>
      </c>
      <c r="F8259">
        <v>101023549</v>
      </c>
      <c r="G8259" t="s">
        <v>10671</v>
      </c>
      <c r="H8259" t="s">
        <v>10613</v>
      </c>
      <c r="I8259">
        <v>24.2</v>
      </c>
      <c r="J8259" t="s">
        <v>138</v>
      </c>
      <c r="K8259" t="s">
        <v>137</v>
      </c>
      <c r="L8259">
        <f>I8259*$Q$5/1000</f>
        <v>2.4605350000000002E-2</v>
      </c>
    </row>
    <row r="8260" spans="1:12">
      <c r="A8260" s="118">
        <v>45078</v>
      </c>
      <c r="B8260" t="s">
        <v>10619</v>
      </c>
      <c r="C8260" t="s">
        <v>10618</v>
      </c>
      <c r="D8260" t="s">
        <v>10962</v>
      </c>
      <c r="E8260" t="s">
        <v>10964</v>
      </c>
      <c r="F8260">
        <v>101014535</v>
      </c>
      <c r="G8260" t="s">
        <v>10648</v>
      </c>
      <c r="H8260" t="s">
        <v>10613</v>
      </c>
      <c r="I8260">
        <v>24.2</v>
      </c>
      <c r="J8260" t="s">
        <v>138</v>
      </c>
      <c r="K8260" t="s">
        <v>137</v>
      </c>
      <c r="L8260">
        <f>I8260*$Q$5/1000</f>
        <v>2.4605350000000002E-2</v>
      </c>
    </row>
    <row r="8261" spans="1:12">
      <c r="A8261" s="118">
        <v>45078</v>
      </c>
      <c r="B8261" t="s">
        <v>10619</v>
      </c>
      <c r="C8261" t="s">
        <v>10618</v>
      </c>
      <c r="D8261" t="s">
        <v>10941</v>
      </c>
      <c r="E8261" t="s">
        <v>10963</v>
      </c>
      <c r="F8261">
        <v>101016111</v>
      </c>
      <c r="G8261" t="s">
        <v>10726</v>
      </c>
      <c r="H8261" t="s">
        <v>10613</v>
      </c>
      <c r="I8261">
        <v>24.2</v>
      </c>
      <c r="J8261" t="s">
        <v>138</v>
      </c>
      <c r="K8261" t="s">
        <v>137</v>
      </c>
      <c r="L8261">
        <f>I8261*$Q$5/1000</f>
        <v>2.4605350000000002E-2</v>
      </c>
    </row>
    <row r="8262" spans="1:12">
      <c r="A8262" s="118">
        <v>45108</v>
      </c>
      <c r="B8262" t="s">
        <v>10619</v>
      </c>
      <c r="C8262" t="s">
        <v>10618</v>
      </c>
      <c r="D8262" t="s">
        <v>10962</v>
      </c>
      <c r="E8262" t="s">
        <v>10961</v>
      </c>
      <c r="F8262">
        <v>101014535</v>
      </c>
      <c r="G8262" t="s">
        <v>10648</v>
      </c>
      <c r="H8262" t="s">
        <v>10613</v>
      </c>
      <c r="I8262">
        <v>24.2</v>
      </c>
      <c r="J8262" t="s">
        <v>138</v>
      </c>
      <c r="K8262" t="s">
        <v>137</v>
      </c>
      <c r="L8262">
        <f>I8262*$Q$5/1000</f>
        <v>2.4605350000000002E-2</v>
      </c>
    </row>
    <row r="8263" spans="1:12">
      <c r="A8263" s="118">
        <v>45108</v>
      </c>
      <c r="B8263" t="s">
        <v>10619</v>
      </c>
      <c r="C8263" t="s">
        <v>10618</v>
      </c>
      <c r="D8263" t="s">
        <v>10960</v>
      </c>
      <c r="E8263" t="s">
        <v>10959</v>
      </c>
      <c r="F8263">
        <v>101035368</v>
      </c>
      <c r="G8263" t="s">
        <v>7364</v>
      </c>
      <c r="H8263" t="s">
        <v>10613</v>
      </c>
      <c r="I8263">
        <v>24.2</v>
      </c>
      <c r="J8263" t="s">
        <v>138</v>
      </c>
      <c r="K8263" t="s">
        <v>137</v>
      </c>
      <c r="L8263">
        <f>I8263*$Q$5/1000</f>
        <v>2.4605350000000002E-2</v>
      </c>
    </row>
    <row r="8264" spans="1:12">
      <c r="A8264" s="118">
        <v>45108</v>
      </c>
      <c r="B8264" t="s">
        <v>10619</v>
      </c>
      <c r="C8264" t="s">
        <v>10618</v>
      </c>
      <c r="D8264" t="s">
        <v>10958</v>
      </c>
      <c r="E8264" t="s">
        <v>10957</v>
      </c>
      <c r="F8264">
        <v>23259121</v>
      </c>
      <c r="G8264" t="s">
        <v>10956</v>
      </c>
      <c r="H8264" t="s">
        <v>10613</v>
      </c>
      <c r="I8264">
        <v>24.2</v>
      </c>
      <c r="J8264" t="s">
        <v>138</v>
      </c>
      <c r="K8264" t="s">
        <v>137</v>
      </c>
      <c r="L8264">
        <f>I8264*$Q$5/1000</f>
        <v>2.4605350000000002E-2</v>
      </c>
    </row>
    <row r="8265" spans="1:12">
      <c r="A8265" s="118">
        <v>45108</v>
      </c>
      <c r="B8265" t="s">
        <v>10619</v>
      </c>
      <c r="C8265" t="s">
        <v>10618</v>
      </c>
      <c r="D8265" t="s">
        <v>10955</v>
      </c>
      <c r="E8265" t="s">
        <v>10954</v>
      </c>
      <c r="F8265" t="s">
        <v>10953</v>
      </c>
      <c r="G8265" t="s">
        <v>10952</v>
      </c>
      <c r="H8265" t="s">
        <v>10613</v>
      </c>
      <c r="I8265">
        <v>24.2</v>
      </c>
      <c r="J8265" t="s">
        <v>138</v>
      </c>
      <c r="K8265" t="s">
        <v>137</v>
      </c>
      <c r="L8265">
        <f>I8265*$Q$5/1000</f>
        <v>2.4605350000000002E-2</v>
      </c>
    </row>
    <row r="8266" spans="1:12">
      <c r="A8266" s="118">
        <v>45108</v>
      </c>
      <c r="B8266" t="s">
        <v>10619</v>
      </c>
      <c r="C8266" t="s">
        <v>10618</v>
      </c>
      <c r="D8266" t="s">
        <v>10826</v>
      </c>
      <c r="E8266" t="s">
        <v>10951</v>
      </c>
      <c r="F8266">
        <v>101023549</v>
      </c>
      <c r="G8266" t="s">
        <v>10671</v>
      </c>
      <c r="H8266" t="s">
        <v>10613</v>
      </c>
      <c r="I8266">
        <v>24.2</v>
      </c>
      <c r="J8266" t="s">
        <v>138</v>
      </c>
      <c r="K8266" t="s">
        <v>137</v>
      </c>
      <c r="L8266">
        <f>I8266*$Q$5/1000</f>
        <v>2.4605350000000002E-2</v>
      </c>
    </row>
    <row r="8267" spans="1:12">
      <c r="A8267" s="118">
        <v>45108</v>
      </c>
      <c r="B8267" t="s">
        <v>10619</v>
      </c>
      <c r="C8267" t="s">
        <v>10618</v>
      </c>
      <c r="D8267" t="s">
        <v>10826</v>
      </c>
      <c r="E8267" t="s">
        <v>10950</v>
      </c>
      <c r="F8267">
        <v>101023549</v>
      </c>
      <c r="G8267" t="s">
        <v>10671</v>
      </c>
      <c r="H8267" t="s">
        <v>10613</v>
      </c>
      <c r="I8267">
        <v>24.2</v>
      </c>
      <c r="J8267" t="s">
        <v>138</v>
      </c>
      <c r="K8267" t="s">
        <v>137</v>
      </c>
      <c r="L8267">
        <f>I8267*$Q$5/1000</f>
        <v>2.4605350000000002E-2</v>
      </c>
    </row>
    <row r="8268" spans="1:12">
      <c r="A8268" s="118">
        <v>45108</v>
      </c>
      <c r="B8268" t="s">
        <v>10619</v>
      </c>
      <c r="C8268" t="s">
        <v>10618</v>
      </c>
      <c r="D8268" t="s">
        <v>10949</v>
      </c>
      <c r="E8268" t="s">
        <v>10948</v>
      </c>
      <c r="F8268" t="s">
        <v>10947</v>
      </c>
      <c r="G8268" t="s">
        <v>10946</v>
      </c>
      <c r="H8268" t="s">
        <v>10613</v>
      </c>
      <c r="I8268">
        <v>24.2</v>
      </c>
      <c r="J8268" t="s">
        <v>138</v>
      </c>
      <c r="K8268" t="s">
        <v>137</v>
      </c>
      <c r="L8268">
        <f>I8268*$Q$5/1000</f>
        <v>2.4605350000000002E-2</v>
      </c>
    </row>
    <row r="8269" spans="1:12">
      <c r="A8269" s="118">
        <v>45108</v>
      </c>
      <c r="B8269" t="s">
        <v>10619</v>
      </c>
      <c r="C8269" t="s">
        <v>10618</v>
      </c>
      <c r="D8269" t="s">
        <v>10945</v>
      </c>
      <c r="E8269" t="s">
        <v>10944</v>
      </c>
      <c r="F8269">
        <v>23255228</v>
      </c>
      <c r="G8269" t="s">
        <v>10943</v>
      </c>
      <c r="H8269" t="s">
        <v>10613</v>
      </c>
      <c r="I8269">
        <v>24.2</v>
      </c>
      <c r="J8269" t="s">
        <v>138</v>
      </c>
      <c r="K8269" t="s">
        <v>137</v>
      </c>
      <c r="L8269">
        <f>I8269*$Q$5/1000</f>
        <v>2.4605350000000002E-2</v>
      </c>
    </row>
    <row r="8270" spans="1:12">
      <c r="A8270" s="118">
        <v>45108</v>
      </c>
      <c r="B8270" t="s">
        <v>10619</v>
      </c>
      <c r="C8270" t="s">
        <v>10618</v>
      </c>
      <c r="D8270" t="s">
        <v>10941</v>
      </c>
      <c r="E8270" t="s">
        <v>10942</v>
      </c>
      <c r="F8270">
        <v>101035368</v>
      </c>
      <c r="G8270" t="s">
        <v>7364</v>
      </c>
      <c r="H8270" t="s">
        <v>10613</v>
      </c>
      <c r="I8270">
        <v>24.2</v>
      </c>
      <c r="J8270" t="s">
        <v>138</v>
      </c>
      <c r="K8270" t="s">
        <v>137</v>
      </c>
      <c r="L8270">
        <f>I8270*$Q$5/1000</f>
        <v>2.4605350000000002E-2</v>
      </c>
    </row>
    <row r="8271" spans="1:12">
      <c r="A8271" s="118">
        <v>45108</v>
      </c>
      <c r="B8271" t="s">
        <v>10619</v>
      </c>
      <c r="C8271" t="s">
        <v>10618</v>
      </c>
      <c r="D8271" t="s">
        <v>10941</v>
      </c>
      <c r="E8271" t="s">
        <v>10940</v>
      </c>
      <c r="F8271">
        <v>101013999</v>
      </c>
      <c r="G8271" t="s">
        <v>10713</v>
      </c>
      <c r="H8271" t="s">
        <v>10613</v>
      </c>
      <c r="I8271">
        <v>24.2</v>
      </c>
      <c r="J8271" t="s">
        <v>138</v>
      </c>
      <c r="K8271" t="s">
        <v>137</v>
      </c>
      <c r="L8271">
        <f>I8271*$Q$5/1000</f>
        <v>2.4605350000000002E-2</v>
      </c>
    </row>
    <row r="8272" spans="1:12">
      <c r="A8272" s="118">
        <v>45108</v>
      </c>
      <c r="B8272" t="s">
        <v>10619</v>
      </c>
      <c r="C8272" t="s">
        <v>10618</v>
      </c>
      <c r="D8272" t="s">
        <v>10894</v>
      </c>
      <c r="E8272" t="s">
        <v>10939</v>
      </c>
      <c r="F8272">
        <v>101016111</v>
      </c>
      <c r="G8272" t="s">
        <v>10726</v>
      </c>
      <c r="H8272" t="s">
        <v>10613</v>
      </c>
      <c r="I8272">
        <v>24.2</v>
      </c>
      <c r="J8272" t="s">
        <v>138</v>
      </c>
      <c r="K8272" t="s">
        <v>137</v>
      </c>
      <c r="L8272">
        <f>I8272*$Q$5/1000</f>
        <v>2.4605350000000002E-2</v>
      </c>
    </row>
    <row r="8273" spans="1:12">
      <c r="A8273" s="118">
        <v>45108</v>
      </c>
      <c r="B8273" t="s">
        <v>10619</v>
      </c>
      <c r="C8273" t="s">
        <v>10618</v>
      </c>
      <c r="D8273" t="s">
        <v>10938</v>
      </c>
      <c r="E8273" t="s">
        <v>10937</v>
      </c>
      <c r="F8273">
        <v>101045927</v>
      </c>
      <c r="G8273" t="s">
        <v>10792</v>
      </c>
      <c r="H8273" t="s">
        <v>10613</v>
      </c>
      <c r="I8273">
        <v>24.2</v>
      </c>
      <c r="J8273" t="s">
        <v>138</v>
      </c>
      <c r="K8273" t="s">
        <v>137</v>
      </c>
      <c r="L8273">
        <f>I8273*$Q$5/1000</f>
        <v>2.4605350000000002E-2</v>
      </c>
    </row>
    <row r="8274" spans="1:12">
      <c r="A8274" s="118">
        <v>45108</v>
      </c>
      <c r="B8274" t="s">
        <v>10619</v>
      </c>
      <c r="C8274" t="s">
        <v>10618</v>
      </c>
      <c r="D8274" t="s">
        <v>10936</v>
      </c>
      <c r="E8274" t="s">
        <v>10935</v>
      </c>
      <c r="F8274">
        <v>85213573</v>
      </c>
      <c r="G8274" t="s">
        <v>5024</v>
      </c>
      <c r="H8274" t="s">
        <v>10613</v>
      </c>
      <c r="I8274">
        <v>24.2</v>
      </c>
      <c r="J8274" t="s">
        <v>138</v>
      </c>
      <c r="K8274" t="s">
        <v>137</v>
      </c>
      <c r="L8274">
        <f>I8274*$Q$5/1000</f>
        <v>2.4605350000000002E-2</v>
      </c>
    </row>
    <row r="8275" spans="1:12">
      <c r="A8275" s="118">
        <v>45108</v>
      </c>
      <c r="B8275" t="s">
        <v>10619</v>
      </c>
      <c r="C8275" t="s">
        <v>10618</v>
      </c>
      <c r="D8275" t="s">
        <v>10826</v>
      </c>
      <c r="E8275" t="s">
        <v>10934</v>
      </c>
      <c r="F8275">
        <v>101023549</v>
      </c>
      <c r="G8275" t="s">
        <v>10671</v>
      </c>
      <c r="H8275" t="s">
        <v>10613</v>
      </c>
      <c r="I8275">
        <v>24.2</v>
      </c>
      <c r="J8275" t="s">
        <v>138</v>
      </c>
      <c r="K8275" t="s">
        <v>137</v>
      </c>
      <c r="L8275">
        <f>I8275*$Q$5/1000</f>
        <v>2.4605350000000002E-2</v>
      </c>
    </row>
    <row r="8276" spans="1:12">
      <c r="A8276" s="118">
        <v>45108</v>
      </c>
      <c r="B8276" t="s">
        <v>10619</v>
      </c>
      <c r="C8276" t="s">
        <v>10618</v>
      </c>
      <c r="D8276" t="s">
        <v>10933</v>
      </c>
      <c r="E8276" t="s">
        <v>10932</v>
      </c>
      <c r="F8276">
        <v>101021115</v>
      </c>
      <c r="G8276" t="s">
        <v>10688</v>
      </c>
      <c r="H8276" t="s">
        <v>10613</v>
      </c>
      <c r="I8276">
        <v>24.2</v>
      </c>
      <c r="J8276" t="s">
        <v>138</v>
      </c>
      <c r="K8276" t="s">
        <v>137</v>
      </c>
      <c r="L8276">
        <f>I8276*$Q$5/1000</f>
        <v>2.4605350000000002E-2</v>
      </c>
    </row>
    <row r="8277" spans="1:12">
      <c r="A8277" s="118">
        <v>45108</v>
      </c>
      <c r="B8277" t="s">
        <v>10619</v>
      </c>
      <c r="C8277" t="s">
        <v>10618</v>
      </c>
      <c r="D8277" t="s">
        <v>10930</v>
      </c>
      <c r="E8277" t="s">
        <v>10931</v>
      </c>
      <c r="F8277">
        <v>101044155</v>
      </c>
      <c r="G8277" t="s">
        <v>4793</v>
      </c>
      <c r="H8277" t="s">
        <v>10613</v>
      </c>
      <c r="I8277">
        <v>24.2</v>
      </c>
      <c r="J8277" t="s">
        <v>138</v>
      </c>
      <c r="K8277" t="s">
        <v>137</v>
      </c>
      <c r="L8277">
        <f>I8277*$Q$5/1000</f>
        <v>2.4605350000000002E-2</v>
      </c>
    </row>
    <row r="8278" spans="1:12">
      <c r="A8278" s="118">
        <v>45108</v>
      </c>
      <c r="B8278" t="s">
        <v>10619</v>
      </c>
      <c r="C8278" t="s">
        <v>10618</v>
      </c>
      <c r="D8278" t="s">
        <v>10930</v>
      </c>
      <c r="E8278" t="s">
        <v>10929</v>
      </c>
      <c r="F8278">
        <v>101044403</v>
      </c>
      <c r="G8278" t="s">
        <v>4387</v>
      </c>
      <c r="H8278" t="s">
        <v>10613</v>
      </c>
      <c r="I8278">
        <v>24.2</v>
      </c>
      <c r="J8278" t="s">
        <v>138</v>
      </c>
      <c r="K8278" t="s">
        <v>137</v>
      </c>
      <c r="L8278">
        <f>I8278*$Q$5/1000</f>
        <v>2.4605350000000002E-2</v>
      </c>
    </row>
    <row r="8279" spans="1:12">
      <c r="A8279" s="118">
        <v>45108</v>
      </c>
      <c r="B8279" t="s">
        <v>10619</v>
      </c>
      <c r="C8279" t="s">
        <v>10618</v>
      </c>
      <c r="D8279" t="s">
        <v>10928</v>
      </c>
      <c r="E8279" t="s">
        <v>10927</v>
      </c>
      <c r="F8279">
        <v>101025602</v>
      </c>
      <c r="G8279" t="s">
        <v>10926</v>
      </c>
      <c r="H8279" t="s">
        <v>10613</v>
      </c>
      <c r="I8279">
        <v>24.2</v>
      </c>
      <c r="J8279" t="s">
        <v>138</v>
      </c>
      <c r="K8279" t="s">
        <v>137</v>
      </c>
      <c r="L8279">
        <f>I8279*$Q$5/1000</f>
        <v>2.4605350000000002E-2</v>
      </c>
    </row>
    <row r="8280" spans="1:12">
      <c r="A8280" s="118">
        <v>45139</v>
      </c>
      <c r="B8280" t="s">
        <v>10619</v>
      </c>
      <c r="C8280" t="s">
        <v>10618</v>
      </c>
      <c r="D8280" t="s">
        <v>10925</v>
      </c>
      <c r="E8280" t="s">
        <v>10924</v>
      </c>
      <c r="F8280" s="119">
        <v>101035368</v>
      </c>
      <c r="G8280" t="s">
        <v>7364</v>
      </c>
      <c r="H8280" t="s">
        <v>10613</v>
      </c>
      <c r="I8280">
        <v>24.2</v>
      </c>
      <c r="J8280" t="s">
        <v>138</v>
      </c>
      <c r="K8280" t="s">
        <v>137</v>
      </c>
      <c r="L8280">
        <f>I8280*$Q$5/1000</f>
        <v>2.4605350000000002E-2</v>
      </c>
    </row>
    <row r="8281" spans="1:12">
      <c r="A8281" s="118">
        <v>45139</v>
      </c>
      <c r="B8281" t="s">
        <v>10619</v>
      </c>
      <c r="C8281" t="s">
        <v>10618</v>
      </c>
      <c r="D8281" t="s">
        <v>10923</v>
      </c>
      <c r="E8281" t="s">
        <v>10922</v>
      </c>
      <c r="F8281" s="119">
        <v>101044394</v>
      </c>
      <c r="G8281" t="s">
        <v>10921</v>
      </c>
      <c r="H8281" t="s">
        <v>10613</v>
      </c>
      <c r="I8281">
        <v>24.2</v>
      </c>
      <c r="J8281" t="s">
        <v>138</v>
      </c>
      <c r="K8281" t="s">
        <v>137</v>
      </c>
      <c r="L8281">
        <f>I8281*$Q$5/1000</f>
        <v>2.4605350000000002E-2</v>
      </c>
    </row>
    <row r="8282" spans="1:12">
      <c r="A8282" s="118">
        <v>45139</v>
      </c>
      <c r="B8282" t="s">
        <v>10619</v>
      </c>
      <c r="C8282" t="s">
        <v>10618</v>
      </c>
      <c r="D8282" t="s">
        <v>10920</v>
      </c>
      <c r="E8282" t="s">
        <v>10919</v>
      </c>
      <c r="F8282" s="119">
        <v>101035368</v>
      </c>
      <c r="G8282" t="s">
        <v>7364</v>
      </c>
      <c r="H8282" t="s">
        <v>10613</v>
      </c>
      <c r="I8282">
        <v>24.2</v>
      </c>
      <c r="J8282" t="s">
        <v>138</v>
      </c>
      <c r="K8282" t="s">
        <v>137</v>
      </c>
      <c r="L8282">
        <f>I8282*$Q$5/1000</f>
        <v>2.4605350000000002E-2</v>
      </c>
    </row>
    <row r="8283" spans="1:12">
      <c r="A8283" s="118">
        <v>45139</v>
      </c>
      <c r="B8283" t="s">
        <v>10619</v>
      </c>
      <c r="C8283" t="s">
        <v>10618</v>
      </c>
      <c r="D8283" t="s">
        <v>10918</v>
      </c>
      <c r="E8283" t="s">
        <v>10917</v>
      </c>
      <c r="F8283" s="119">
        <v>101035368</v>
      </c>
      <c r="G8283" t="s">
        <v>7364</v>
      </c>
      <c r="H8283" t="s">
        <v>10613</v>
      </c>
      <c r="I8283">
        <v>24.2</v>
      </c>
      <c r="J8283" t="s">
        <v>138</v>
      </c>
      <c r="K8283" t="s">
        <v>137</v>
      </c>
      <c r="L8283">
        <f>I8283*$Q$5/1000</f>
        <v>2.4605350000000002E-2</v>
      </c>
    </row>
    <row r="8284" spans="1:12">
      <c r="A8284" s="118">
        <v>45139</v>
      </c>
      <c r="B8284" t="s">
        <v>868</v>
      </c>
      <c r="C8284" t="s">
        <v>867</v>
      </c>
      <c r="D8284" t="s">
        <v>9508</v>
      </c>
      <c r="E8284" t="s">
        <v>10916</v>
      </c>
      <c r="F8284" s="119">
        <v>42203630</v>
      </c>
      <c r="G8284" t="s">
        <v>864</v>
      </c>
      <c r="H8284" t="s">
        <v>863</v>
      </c>
      <c r="I8284">
        <f>1958*2</f>
        <v>3916</v>
      </c>
      <c r="J8284" t="s">
        <v>145</v>
      </c>
      <c r="K8284" t="s">
        <v>137</v>
      </c>
      <c r="L8284">
        <f>I8284*$Q$5/100/1000</f>
        <v>3.9815929999999999E-2</v>
      </c>
    </row>
    <row r="8285" spans="1:12">
      <c r="A8285" s="118">
        <v>45139</v>
      </c>
      <c r="B8285" t="s">
        <v>10619</v>
      </c>
      <c r="C8285" t="s">
        <v>10618</v>
      </c>
      <c r="D8285" t="s">
        <v>10915</v>
      </c>
      <c r="E8285" t="s">
        <v>10914</v>
      </c>
      <c r="F8285" s="119">
        <v>101013663</v>
      </c>
      <c r="G8285" t="s">
        <v>10913</v>
      </c>
      <c r="H8285" t="s">
        <v>10613</v>
      </c>
      <c r="I8285">
        <v>24.2</v>
      </c>
      <c r="J8285" t="s">
        <v>138</v>
      </c>
      <c r="K8285" t="s">
        <v>137</v>
      </c>
      <c r="L8285">
        <f>I8285*$Q$5/1000</f>
        <v>2.4605350000000002E-2</v>
      </c>
    </row>
    <row r="8286" spans="1:12">
      <c r="A8286" s="118">
        <v>45139</v>
      </c>
      <c r="B8286" t="s">
        <v>10619</v>
      </c>
      <c r="C8286" t="s">
        <v>10618</v>
      </c>
      <c r="D8286" t="s">
        <v>10654</v>
      </c>
      <c r="E8286" t="s">
        <v>10912</v>
      </c>
      <c r="F8286" s="119" t="s">
        <v>10911</v>
      </c>
      <c r="G8286" t="s">
        <v>10910</v>
      </c>
      <c r="H8286" t="s">
        <v>10613</v>
      </c>
      <c r="I8286">
        <v>24.2</v>
      </c>
      <c r="J8286" t="s">
        <v>138</v>
      </c>
      <c r="K8286" t="s">
        <v>137</v>
      </c>
      <c r="L8286">
        <f>I8286*$Q$5/1000</f>
        <v>2.4605350000000002E-2</v>
      </c>
    </row>
    <row r="8287" spans="1:12">
      <c r="A8287" s="118">
        <v>45139</v>
      </c>
      <c r="B8287" t="s">
        <v>574</v>
      </c>
      <c r="C8287" t="s">
        <v>573</v>
      </c>
      <c r="D8287" t="s">
        <v>10636</v>
      </c>
      <c r="E8287" t="s">
        <v>10909</v>
      </c>
      <c r="F8287" s="119">
        <v>42205717</v>
      </c>
      <c r="G8287" t="s">
        <v>1373</v>
      </c>
      <c r="H8287" t="s">
        <v>569</v>
      </c>
      <c r="I8287">
        <v>298</v>
      </c>
      <c r="J8287" t="s">
        <v>145</v>
      </c>
      <c r="K8287" t="s">
        <v>137</v>
      </c>
      <c r="L8287">
        <f>I8287*$Q$2/100/1000</f>
        <v>1.1026E-3</v>
      </c>
    </row>
    <row r="8288" spans="1:12">
      <c r="A8288" s="118">
        <v>45139</v>
      </c>
      <c r="B8288" t="s">
        <v>574</v>
      </c>
      <c r="C8288" t="s">
        <v>573</v>
      </c>
      <c r="D8288" t="s">
        <v>10636</v>
      </c>
      <c r="E8288" t="s">
        <v>10908</v>
      </c>
      <c r="F8288" s="119">
        <v>42205717</v>
      </c>
      <c r="G8288" t="s">
        <v>1373</v>
      </c>
      <c r="H8288" t="s">
        <v>569</v>
      </c>
      <c r="I8288">
        <v>298</v>
      </c>
      <c r="J8288" t="s">
        <v>145</v>
      </c>
      <c r="K8288" t="s">
        <v>137</v>
      </c>
      <c r="L8288">
        <f>I8288*$Q$2/100/1000</f>
        <v>1.1026E-3</v>
      </c>
    </row>
    <row r="8289" spans="1:12">
      <c r="A8289" s="118">
        <v>45139</v>
      </c>
      <c r="B8289" t="s">
        <v>10619</v>
      </c>
      <c r="C8289" t="s">
        <v>10618</v>
      </c>
      <c r="D8289" t="s">
        <v>10907</v>
      </c>
      <c r="E8289" t="s">
        <v>10906</v>
      </c>
      <c r="F8289" s="119" t="s">
        <v>10905</v>
      </c>
      <c r="G8289" t="s">
        <v>10904</v>
      </c>
      <c r="H8289" t="s">
        <v>10613</v>
      </c>
      <c r="I8289">
        <v>24.2</v>
      </c>
      <c r="J8289" t="s">
        <v>138</v>
      </c>
      <c r="K8289" t="s">
        <v>137</v>
      </c>
      <c r="L8289">
        <f>I8289*$Q$5/1000</f>
        <v>2.4605350000000002E-2</v>
      </c>
    </row>
    <row r="8290" spans="1:12">
      <c r="A8290" s="118">
        <v>45139</v>
      </c>
      <c r="B8290" t="s">
        <v>10619</v>
      </c>
      <c r="C8290" t="s">
        <v>10618</v>
      </c>
      <c r="D8290" t="s">
        <v>10737</v>
      </c>
      <c r="E8290" t="s">
        <v>10903</v>
      </c>
      <c r="F8290" s="119">
        <v>101033277</v>
      </c>
      <c r="G8290" t="s">
        <v>10735</v>
      </c>
      <c r="H8290" t="s">
        <v>10613</v>
      </c>
      <c r="I8290">
        <v>24.2</v>
      </c>
      <c r="J8290" t="s">
        <v>138</v>
      </c>
      <c r="K8290" t="s">
        <v>137</v>
      </c>
      <c r="L8290">
        <f>I8290*$Q$5/1000</f>
        <v>2.4605350000000002E-2</v>
      </c>
    </row>
    <row r="8291" spans="1:12">
      <c r="A8291" s="118">
        <v>45139</v>
      </c>
      <c r="B8291" t="s">
        <v>10619</v>
      </c>
      <c r="C8291" t="s">
        <v>10618</v>
      </c>
      <c r="D8291" t="s">
        <v>10737</v>
      </c>
      <c r="E8291" t="s">
        <v>10902</v>
      </c>
      <c r="F8291" s="119">
        <v>101033277</v>
      </c>
      <c r="G8291" t="s">
        <v>10735</v>
      </c>
      <c r="H8291" t="s">
        <v>10613</v>
      </c>
      <c r="I8291">
        <v>24.2</v>
      </c>
      <c r="J8291" t="s">
        <v>138</v>
      </c>
      <c r="K8291" t="s">
        <v>137</v>
      </c>
      <c r="L8291">
        <f>I8291*$Q$5/1000</f>
        <v>2.4605350000000002E-2</v>
      </c>
    </row>
    <row r="8292" spans="1:12">
      <c r="A8292" s="118">
        <v>45139</v>
      </c>
      <c r="B8292" t="s">
        <v>10619</v>
      </c>
      <c r="C8292" t="s">
        <v>10618</v>
      </c>
      <c r="D8292" t="s">
        <v>10698</v>
      </c>
      <c r="E8292" t="s">
        <v>10901</v>
      </c>
      <c r="F8292" s="119">
        <v>101044760</v>
      </c>
      <c r="G8292" t="s">
        <v>10696</v>
      </c>
      <c r="H8292" t="s">
        <v>10613</v>
      </c>
      <c r="I8292">
        <v>24.2</v>
      </c>
      <c r="J8292" t="s">
        <v>138</v>
      </c>
      <c r="K8292" t="s">
        <v>137</v>
      </c>
      <c r="L8292">
        <f>I8292*$Q$5/1000</f>
        <v>2.4605350000000002E-2</v>
      </c>
    </row>
    <row r="8293" spans="1:12">
      <c r="A8293" s="118">
        <v>45139</v>
      </c>
      <c r="B8293" t="s">
        <v>10619</v>
      </c>
      <c r="C8293" t="s">
        <v>10618</v>
      </c>
      <c r="D8293" t="s">
        <v>10900</v>
      </c>
      <c r="E8293" t="s">
        <v>10899</v>
      </c>
      <c r="F8293" s="119">
        <v>101026807</v>
      </c>
      <c r="G8293" t="s">
        <v>10782</v>
      </c>
      <c r="H8293" t="s">
        <v>10613</v>
      </c>
      <c r="I8293">
        <v>24.2</v>
      </c>
      <c r="J8293" t="s">
        <v>138</v>
      </c>
      <c r="K8293" t="s">
        <v>137</v>
      </c>
      <c r="L8293">
        <f>I8293*$Q$5/1000</f>
        <v>2.4605350000000002E-2</v>
      </c>
    </row>
    <row r="8294" spans="1:12">
      <c r="A8294" s="118">
        <v>45139</v>
      </c>
      <c r="B8294" t="s">
        <v>10619</v>
      </c>
      <c r="C8294" t="s">
        <v>10618</v>
      </c>
      <c r="D8294" t="s">
        <v>10898</v>
      </c>
      <c r="E8294" t="s">
        <v>10897</v>
      </c>
      <c r="F8294" s="119">
        <v>101010847</v>
      </c>
      <c r="G8294" t="s">
        <v>10645</v>
      </c>
      <c r="H8294" t="s">
        <v>10613</v>
      </c>
      <c r="I8294">
        <v>24.2</v>
      </c>
      <c r="J8294" t="s">
        <v>138</v>
      </c>
      <c r="K8294" t="s">
        <v>137</v>
      </c>
      <c r="L8294">
        <f>I8294*$Q$5/1000</f>
        <v>2.4605350000000002E-2</v>
      </c>
    </row>
    <row r="8295" spans="1:12">
      <c r="A8295" s="118">
        <v>45139</v>
      </c>
      <c r="B8295" t="s">
        <v>10619</v>
      </c>
      <c r="C8295" t="s">
        <v>10618</v>
      </c>
      <c r="D8295" t="s">
        <v>10826</v>
      </c>
      <c r="E8295" t="s">
        <v>10896</v>
      </c>
      <c r="F8295" s="119">
        <v>101023549</v>
      </c>
      <c r="G8295" t="s">
        <v>10671</v>
      </c>
      <c r="H8295" t="s">
        <v>10613</v>
      </c>
      <c r="I8295">
        <v>24.2</v>
      </c>
      <c r="J8295" t="s">
        <v>138</v>
      </c>
      <c r="K8295" t="s">
        <v>137</v>
      </c>
      <c r="L8295">
        <f>I8295*$Q$5/1000</f>
        <v>2.4605350000000002E-2</v>
      </c>
    </row>
    <row r="8296" spans="1:12">
      <c r="A8296" s="118">
        <v>45139</v>
      </c>
      <c r="B8296" t="s">
        <v>10619</v>
      </c>
      <c r="C8296" t="s">
        <v>10618</v>
      </c>
      <c r="D8296" t="s">
        <v>10851</v>
      </c>
      <c r="E8296" t="s">
        <v>10895</v>
      </c>
      <c r="F8296" s="119" t="s">
        <v>10849</v>
      </c>
      <c r="G8296" t="s">
        <v>10848</v>
      </c>
      <c r="H8296" t="s">
        <v>10613</v>
      </c>
      <c r="I8296">
        <v>24.2</v>
      </c>
      <c r="J8296" t="s">
        <v>138</v>
      </c>
      <c r="K8296" t="s">
        <v>137</v>
      </c>
      <c r="L8296">
        <f>I8296*$Q$5/1000</f>
        <v>2.4605350000000002E-2</v>
      </c>
    </row>
    <row r="8297" spans="1:12">
      <c r="A8297" s="118">
        <v>45139</v>
      </c>
      <c r="B8297" t="s">
        <v>10619</v>
      </c>
      <c r="C8297" t="s">
        <v>10618</v>
      </c>
      <c r="D8297" t="s">
        <v>10894</v>
      </c>
      <c r="E8297" t="s">
        <v>10893</v>
      </c>
      <c r="F8297" s="119">
        <v>101035368</v>
      </c>
      <c r="G8297" t="s">
        <v>7364</v>
      </c>
      <c r="H8297" t="s">
        <v>10613</v>
      </c>
      <c r="I8297">
        <v>24.2</v>
      </c>
      <c r="J8297" t="s">
        <v>138</v>
      </c>
      <c r="K8297" t="s">
        <v>137</v>
      </c>
      <c r="L8297">
        <f>I8297*$Q$5/1000</f>
        <v>2.4605350000000002E-2</v>
      </c>
    </row>
    <row r="8298" spans="1:12">
      <c r="A8298" s="118">
        <v>45139</v>
      </c>
      <c r="B8298" t="s">
        <v>10619</v>
      </c>
      <c r="C8298" t="s">
        <v>10618</v>
      </c>
      <c r="D8298" t="s">
        <v>10892</v>
      </c>
      <c r="E8298" t="s">
        <v>10891</v>
      </c>
      <c r="F8298" s="119">
        <v>101035368</v>
      </c>
      <c r="G8298" t="s">
        <v>7364</v>
      </c>
      <c r="H8298" t="s">
        <v>10613</v>
      </c>
      <c r="I8298">
        <v>24.2</v>
      </c>
      <c r="J8298" t="s">
        <v>138</v>
      </c>
      <c r="K8298" t="s">
        <v>137</v>
      </c>
      <c r="L8298">
        <f>I8298*$Q$5/1000</f>
        <v>2.4605350000000002E-2</v>
      </c>
    </row>
    <row r="8299" spans="1:12">
      <c r="A8299" s="118">
        <v>45139</v>
      </c>
      <c r="B8299" t="s">
        <v>10619</v>
      </c>
      <c r="C8299" t="s">
        <v>10618</v>
      </c>
      <c r="D8299" t="s">
        <v>10890</v>
      </c>
      <c r="E8299" t="s">
        <v>10889</v>
      </c>
      <c r="F8299" s="119" t="s">
        <v>10857</v>
      </c>
      <c r="G8299" t="s">
        <v>10856</v>
      </c>
      <c r="H8299" t="s">
        <v>10613</v>
      </c>
      <c r="I8299">
        <v>24.2</v>
      </c>
      <c r="J8299" t="s">
        <v>138</v>
      </c>
      <c r="K8299" t="s">
        <v>137</v>
      </c>
      <c r="L8299">
        <f>I8299*$Q$5/1000</f>
        <v>2.4605350000000002E-2</v>
      </c>
    </row>
    <row r="8300" spans="1:12">
      <c r="A8300" s="118">
        <v>45139</v>
      </c>
      <c r="B8300" t="s">
        <v>10619</v>
      </c>
      <c r="C8300" t="s">
        <v>10618</v>
      </c>
      <c r="D8300" t="s">
        <v>10864</v>
      </c>
      <c r="E8300" t="s">
        <v>10888</v>
      </c>
      <c r="F8300" s="119">
        <v>101033277</v>
      </c>
      <c r="G8300" t="s">
        <v>10735</v>
      </c>
      <c r="H8300" t="s">
        <v>10613</v>
      </c>
      <c r="I8300">
        <v>24.2</v>
      </c>
      <c r="J8300" t="s">
        <v>138</v>
      </c>
      <c r="K8300" t="s">
        <v>137</v>
      </c>
      <c r="L8300">
        <f>I8300*$Q$5/1000</f>
        <v>2.4605350000000002E-2</v>
      </c>
    </row>
    <row r="8301" spans="1:12">
      <c r="A8301" s="118">
        <v>45139</v>
      </c>
      <c r="B8301" t="s">
        <v>10619</v>
      </c>
      <c r="C8301" t="s">
        <v>10618</v>
      </c>
      <c r="D8301" t="s">
        <v>10747</v>
      </c>
      <c r="E8301" t="s">
        <v>10887</v>
      </c>
      <c r="F8301" s="119">
        <v>101033277</v>
      </c>
      <c r="G8301" t="s">
        <v>10735</v>
      </c>
      <c r="H8301" t="s">
        <v>10613</v>
      </c>
      <c r="I8301">
        <v>24.2</v>
      </c>
      <c r="J8301" t="s">
        <v>138</v>
      </c>
      <c r="K8301" t="s">
        <v>137</v>
      </c>
      <c r="L8301">
        <f>I8301*$Q$5/1000</f>
        <v>2.4605350000000002E-2</v>
      </c>
    </row>
    <row r="8302" spans="1:12">
      <c r="A8302" s="118">
        <v>45139</v>
      </c>
      <c r="B8302" t="s">
        <v>10619</v>
      </c>
      <c r="C8302" t="s">
        <v>10618</v>
      </c>
      <c r="D8302" t="s">
        <v>10886</v>
      </c>
      <c r="E8302" t="s">
        <v>10885</v>
      </c>
      <c r="F8302" s="119">
        <v>101011305</v>
      </c>
      <c r="G8302" t="s">
        <v>10884</v>
      </c>
      <c r="H8302" t="s">
        <v>10613</v>
      </c>
      <c r="I8302">
        <v>24.2</v>
      </c>
      <c r="J8302" t="s">
        <v>138</v>
      </c>
      <c r="K8302" t="s">
        <v>137</v>
      </c>
      <c r="L8302">
        <f>I8302*$Q$5/1000</f>
        <v>2.4605350000000002E-2</v>
      </c>
    </row>
    <row r="8303" spans="1:12">
      <c r="A8303" s="118">
        <v>45139</v>
      </c>
      <c r="B8303" t="s">
        <v>10619</v>
      </c>
      <c r="C8303" t="s">
        <v>10618</v>
      </c>
      <c r="D8303" t="s">
        <v>10864</v>
      </c>
      <c r="E8303" t="s">
        <v>10883</v>
      </c>
      <c r="F8303" s="119">
        <v>101016111</v>
      </c>
      <c r="G8303" t="s">
        <v>10726</v>
      </c>
      <c r="H8303" t="s">
        <v>10613</v>
      </c>
      <c r="I8303">
        <v>24.2</v>
      </c>
      <c r="J8303" t="s">
        <v>138</v>
      </c>
      <c r="K8303" t="s">
        <v>137</v>
      </c>
      <c r="L8303">
        <f>I8303*$Q$5/1000</f>
        <v>2.4605350000000002E-2</v>
      </c>
    </row>
    <row r="8304" spans="1:12">
      <c r="A8304" s="118">
        <v>45170</v>
      </c>
      <c r="B8304" t="s">
        <v>10619</v>
      </c>
      <c r="C8304" t="s">
        <v>10618</v>
      </c>
      <c r="D8304" t="s">
        <v>10814</v>
      </c>
      <c r="E8304" t="s">
        <v>10882</v>
      </c>
      <c r="F8304">
        <v>101014535</v>
      </c>
      <c r="G8304" t="s">
        <v>10648</v>
      </c>
      <c r="H8304" t="s">
        <v>10613</v>
      </c>
      <c r="I8304">
        <v>24.2</v>
      </c>
      <c r="J8304" t="s">
        <v>138</v>
      </c>
      <c r="K8304" t="s">
        <v>137</v>
      </c>
      <c r="L8304">
        <f>I8304*$Q$5/1000</f>
        <v>2.4605350000000002E-2</v>
      </c>
    </row>
    <row r="8305" spans="1:12">
      <c r="A8305" s="118">
        <v>45170</v>
      </c>
      <c r="B8305" t="s">
        <v>10619</v>
      </c>
      <c r="C8305" t="s">
        <v>10618</v>
      </c>
      <c r="D8305" t="s">
        <v>10814</v>
      </c>
      <c r="E8305" t="s">
        <v>10881</v>
      </c>
      <c r="F8305">
        <v>101014535</v>
      </c>
      <c r="G8305" t="s">
        <v>10648</v>
      </c>
      <c r="H8305" t="s">
        <v>10613</v>
      </c>
      <c r="I8305">
        <v>24.2</v>
      </c>
      <c r="J8305" t="s">
        <v>138</v>
      </c>
      <c r="K8305" t="s">
        <v>137</v>
      </c>
      <c r="L8305">
        <f>I8305*$Q$5/1000</f>
        <v>2.4605350000000002E-2</v>
      </c>
    </row>
    <row r="8306" spans="1:12">
      <c r="A8306" s="118">
        <v>45170</v>
      </c>
      <c r="B8306" t="s">
        <v>10619</v>
      </c>
      <c r="C8306" t="s">
        <v>10618</v>
      </c>
      <c r="D8306" t="s">
        <v>10814</v>
      </c>
      <c r="E8306" t="s">
        <v>10880</v>
      </c>
      <c r="F8306">
        <v>101014535</v>
      </c>
      <c r="G8306" t="s">
        <v>10648</v>
      </c>
      <c r="H8306" t="s">
        <v>10613</v>
      </c>
      <c r="I8306">
        <v>24.2</v>
      </c>
      <c r="J8306" t="s">
        <v>138</v>
      </c>
      <c r="K8306" t="s">
        <v>137</v>
      </c>
      <c r="L8306">
        <f>I8306*$Q$5/1000</f>
        <v>2.4605350000000002E-2</v>
      </c>
    </row>
    <row r="8307" spans="1:12">
      <c r="A8307" s="118">
        <v>45170</v>
      </c>
      <c r="B8307" t="s">
        <v>10619</v>
      </c>
      <c r="C8307" t="s">
        <v>10618</v>
      </c>
      <c r="D8307" t="s">
        <v>10847</v>
      </c>
      <c r="E8307" t="s">
        <v>10879</v>
      </c>
      <c r="F8307">
        <v>101016111</v>
      </c>
      <c r="G8307" t="s">
        <v>10726</v>
      </c>
      <c r="H8307" t="s">
        <v>10613</v>
      </c>
      <c r="I8307">
        <v>24.2</v>
      </c>
      <c r="J8307" t="s">
        <v>138</v>
      </c>
      <c r="K8307" t="s">
        <v>137</v>
      </c>
      <c r="L8307">
        <f>I8307*$Q$5/1000</f>
        <v>2.4605350000000002E-2</v>
      </c>
    </row>
    <row r="8308" spans="1:12">
      <c r="A8308" s="118">
        <v>45170</v>
      </c>
      <c r="B8308" t="s">
        <v>10619</v>
      </c>
      <c r="C8308" t="s">
        <v>10618</v>
      </c>
      <c r="D8308" t="s">
        <v>10878</v>
      </c>
      <c r="E8308" t="s">
        <v>10877</v>
      </c>
      <c r="F8308" t="s">
        <v>10853</v>
      </c>
      <c r="G8308" t="s">
        <v>10852</v>
      </c>
      <c r="H8308" t="s">
        <v>10613</v>
      </c>
      <c r="I8308">
        <v>24.2</v>
      </c>
      <c r="J8308" t="s">
        <v>138</v>
      </c>
      <c r="K8308" t="s">
        <v>137</v>
      </c>
      <c r="L8308">
        <f>I8308*$Q$5/1000</f>
        <v>2.4605350000000002E-2</v>
      </c>
    </row>
    <row r="8309" spans="1:12">
      <c r="A8309" s="118">
        <v>45170</v>
      </c>
      <c r="B8309" t="s">
        <v>10619</v>
      </c>
      <c r="C8309" t="s">
        <v>10618</v>
      </c>
      <c r="D8309" t="s">
        <v>10814</v>
      </c>
      <c r="E8309" t="s">
        <v>10876</v>
      </c>
      <c r="F8309">
        <v>101014535</v>
      </c>
      <c r="G8309" t="s">
        <v>10648</v>
      </c>
      <c r="H8309" t="s">
        <v>10613</v>
      </c>
      <c r="I8309">
        <v>24.2</v>
      </c>
      <c r="J8309" t="s">
        <v>138</v>
      </c>
      <c r="K8309" t="s">
        <v>137</v>
      </c>
      <c r="L8309">
        <f>I8309*$Q$5/1000</f>
        <v>2.4605350000000002E-2</v>
      </c>
    </row>
    <row r="8310" spans="1:12">
      <c r="A8310" s="118">
        <v>45170</v>
      </c>
      <c r="B8310" t="s">
        <v>10619</v>
      </c>
      <c r="C8310" t="s">
        <v>10618</v>
      </c>
      <c r="D8310" t="s">
        <v>10875</v>
      </c>
      <c r="E8310" t="s">
        <v>10874</v>
      </c>
      <c r="F8310">
        <v>101016111</v>
      </c>
      <c r="G8310" t="s">
        <v>10726</v>
      </c>
      <c r="H8310" t="s">
        <v>10613</v>
      </c>
      <c r="I8310">
        <v>24.2</v>
      </c>
      <c r="J8310" t="s">
        <v>138</v>
      </c>
      <c r="K8310" t="s">
        <v>137</v>
      </c>
      <c r="L8310">
        <f>I8310*$Q$5/1000</f>
        <v>2.4605350000000002E-2</v>
      </c>
    </row>
    <row r="8311" spans="1:12">
      <c r="A8311" s="118">
        <v>45139</v>
      </c>
      <c r="B8311" t="s">
        <v>261</v>
      </c>
      <c r="C8311" t="s">
        <v>260</v>
      </c>
      <c r="D8311" t="s">
        <v>10868</v>
      </c>
      <c r="E8311" t="s">
        <v>10873</v>
      </c>
      <c r="F8311" s="119" t="s">
        <v>3658</v>
      </c>
      <c r="G8311" t="s">
        <v>3657</v>
      </c>
      <c r="H8311" t="s">
        <v>139</v>
      </c>
      <c r="I8311">
        <v>55</v>
      </c>
      <c r="J8311" t="s">
        <v>145</v>
      </c>
      <c r="K8311" t="s">
        <v>137</v>
      </c>
      <c r="L8311">
        <f>I8311*$Q$2/100/1000</f>
        <v>2.0350000000000001E-4</v>
      </c>
    </row>
    <row r="8312" spans="1:12">
      <c r="A8312" s="118">
        <v>45139</v>
      </c>
      <c r="B8312" t="s">
        <v>723</v>
      </c>
      <c r="C8312" t="s">
        <v>722</v>
      </c>
      <c r="D8312" t="s">
        <v>10872</v>
      </c>
      <c r="E8312" t="s">
        <v>10871</v>
      </c>
      <c r="F8312" s="119">
        <v>101047402</v>
      </c>
      <c r="G8312" t="s">
        <v>5502</v>
      </c>
      <c r="H8312" t="s">
        <v>718</v>
      </c>
      <c r="I8312">
        <v>302</v>
      </c>
      <c r="J8312" t="s">
        <v>145</v>
      </c>
      <c r="K8312" t="s">
        <v>717</v>
      </c>
      <c r="L8312">
        <f>I8312*$Q$2/100/1000</f>
        <v>1.1173999999999999E-3</v>
      </c>
    </row>
    <row r="8313" spans="1:12">
      <c r="A8313" s="118">
        <v>45170</v>
      </c>
      <c r="B8313" t="s">
        <v>10619</v>
      </c>
      <c r="C8313" t="s">
        <v>10618</v>
      </c>
      <c r="D8313" t="s">
        <v>10870</v>
      </c>
      <c r="E8313" t="s">
        <v>10869</v>
      </c>
      <c r="F8313">
        <v>85213573</v>
      </c>
      <c r="G8313" t="s">
        <v>5024</v>
      </c>
      <c r="H8313" t="s">
        <v>10613</v>
      </c>
      <c r="I8313">
        <v>24.2</v>
      </c>
      <c r="J8313" t="s">
        <v>138</v>
      </c>
      <c r="K8313" t="s">
        <v>137</v>
      </c>
      <c r="L8313">
        <f>I8313*$Q$5/1000</f>
        <v>2.4605350000000002E-2</v>
      </c>
    </row>
    <row r="8314" spans="1:12">
      <c r="A8314" s="118">
        <v>45139</v>
      </c>
      <c r="B8314" t="s">
        <v>261</v>
      </c>
      <c r="C8314" t="s">
        <v>260</v>
      </c>
      <c r="D8314" t="s">
        <v>10868</v>
      </c>
      <c r="E8314" t="s">
        <v>10867</v>
      </c>
      <c r="F8314" s="119">
        <v>34208933</v>
      </c>
      <c r="G8314" t="s">
        <v>9474</v>
      </c>
      <c r="H8314" t="s">
        <v>139</v>
      </c>
      <c r="I8314">
        <v>55</v>
      </c>
      <c r="J8314" t="s">
        <v>145</v>
      </c>
      <c r="K8314" t="s">
        <v>137</v>
      </c>
      <c r="L8314">
        <f>I8314*$Q$2/100/1000</f>
        <v>2.0350000000000001E-4</v>
      </c>
    </row>
    <row r="8315" spans="1:12">
      <c r="A8315" s="118">
        <v>45170</v>
      </c>
      <c r="B8315" t="s">
        <v>5342</v>
      </c>
      <c r="C8315" t="s">
        <v>5341</v>
      </c>
      <c r="D8315" t="s">
        <v>10866</v>
      </c>
      <c r="E8315" t="s">
        <v>10865</v>
      </c>
      <c r="F8315" t="s">
        <v>2481</v>
      </c>
      <c r="G8315" t="s">
        <v>2480</v>
      </c>
      <c r="H8315" t="s">
        <v>5336</v>
      </c>
      <c r="I8315">
        <v>49.6</v>
      </c>
      <c r="J8315" t="s">
        <v>223</v>
      </c>
      <c r="K8315" t="s">
        <v>137</v>
      </c>
      <c r="L8315">
        <f>I8315*$Q$5/1000</f>
        <v>5.0430800000000005E-2</v>
      </c>
    </row>
    <row r="8316" spans="1:12">
      <c r="A8316" s="118">
        <v>45170</v>
      </c>
      <c r="B8316" t="s">
        <v>10619</v>
      </c>
      <c r="C8316" t="s">
        <v>10618</v>
      </c>
      <c r="D8316" t="s">
        <v>10864</v>
      </c>
      <c r="E8316" t="s">
        <v>10863</v>
      </c>
      <c r="F8316">
        <v>101035368</v>
      </c>
      <c r="G8316" t="s">
        <v>7364</v>
      </c>
      <c r="H8316" t="s">
        <v>10613</v>
      </c>
      <c r="I8316">
        <v>24.2</v>
      </c>
      <c r="J8316" t="s">
        <v>138</v>
      </c>
      <c r="K8316" t="s">
        <v>137</v>
      </c>
      <c r="L8316">
        <f>I8316*$Q$5/1000</f>
        <v>2.4605350000000002E-2</v>
      </c>
    </row>
    <row r="8317" spans="1:12">
      <c r="A8317" s="118">
        <v>45139</v>
      </c>
      <c r="B8317" t="s">
        <v>460</v>
      </c>
      <c r="C8317" t="s">
        <v>459</v>
      </c>
      <c r="D8317" t="s">
        <v>1471</v>
      </c>
      <c r="E8317" t="s">
        <v>10862</v>
      </c>
      <c r="F8317" s="119">
        <v>101035626</v>
      </c>
      <c r="G8317" t="s">
        <v>5400</v>
      </c>
      <c r="H8317" t="s">
        <v>455</v>
      </c>
      <c r="I8317">
        <v>103.6</v>
      </c>
      <c r="J8317" t="s">
        <v>145</v>
      </c>
      <c r="K8317" t="s">
        <v>137</v>
      </c>
      <c r="L8317">
        <f>I8317*$Q$2/100/1000</f>
        <v>3.8331999999999998E-4</v>
      </c>
    </row>
    <row r="8318" spans="1:12">
      <c r="A8318" s="118">
        <v>45170</v>
      </c>
      <c r="B8318" t="s">
        <v>10619</v>
      </c>
      <c r="C8318" t="s">
        <v>10618</v>
      </c>
      <c r="D8318" t="s">
        <v>10861</v>
      </c>
      <c r="E8318" t="s">
        <v>10860</v>
      </c>
      <c r="F8318">
        <v>101044403</v>
      </c>
      <c r="G8318" t="s">
        <v>4387</v>
      </c>
      <c r="H8318" t="s">
        <v>10613</v>
      </c>
      <c r="I8318">
        <v>24.2</v>
      </c>
      <c r="J8318" t="s">
        <v>138</v>
      </c>
      <c r="K8318" t="s">
        <v>137</v>
      </c>
      <c r="L8318">
        <f>I8318*$Q$5/1000</f>
        <v>2.4605350000000002E-2</v>
      </c>
    </row>
    <row r="8319" spans="1:12">
      <c r="A8319" s="118">
        <v>45170</v>
      </c>
      <c r="B8319" t="s">
        <v>10619</v>
      </c>
      <c r="C8319" t="s">
        <v>10618</v>
      </c>
      <c r="D8319" t="s">
        <v>10859</v>
      </c>
      <c r="E8319" t="s">
        <v>10858</v>
      </c>
      <c r="F8319" t="s">
        <v>10857</v>
      </c>
      <c r="G8319" t="s">
        <v>10856</v>
      </c>
      <c r="H8319" t="s">
        <v>10613</v>
      </c>
      <c r="I8319">
        <v>24.2</v>
      </c>
      <c r="J8319" t="s">
        <v>138</v>
      </c>
      <c r="K8319" t="s">
        <v>137</v>
      </c>
      <c r="L8319">
        <f>I8319*$Q$5/1000</f>
        <v>2.4605350000000002E-2</v>
      </c>
    </row>
    <row r="8320" spans="1:12">
      <c r="A8320" s="118">
        <v>45170</v>
      </c>
      <c r="B8320" t="s">
        <v>10619</v>
      </c>
      <c r="C8320" t="s">
        <v>10618</v>
      </c>
      <c r="D8320" t="s">
        <v>10855</v>
      </c>
      <c r="E8320" t="s">
        <v>10854</v>
      </c>
      <c r="F8320" t="s">
        <v>10853</v>
      </c>
      <c r="G8320" t="s">
        <v>10852</v>
      </c>
      <c r="H8320" t="s">
        <v>10613</v>
      </c>
      <c r="I8320">
        <v>24.2</v>
      </c>
      <c r="J8320" t="s">
        <v>138</v>
      </c>
      <c r="K8320" t="s">
        <v>137</v>
      </c>
      <c r="L8320">
        <f>I8320*$Q$5/1000</f>
        <v>2.4605350000000002E-2</v>
      </c>
    </row>
    <row r="8321" spans="1:12">
      <c r="A8321" s="118">
        <v>45170</v>
      </c>
      <c r="B8321" t="s">
        <v>10619</v>
      </c>
      <c r="C8321" t="s">
        <v>10618</v>
      </c>
      <c r="D8321" t="s">
        <v>10851</v>
      </c>
      <c r="E8321" t="s">
        <v>10850</v>
      </c>
      <c r="F8321" t="s">
        <v>10849</v>
      </c>
      <c r="G8321" t="s">
        <v>10848</v>
      </c>
      <c r="H8321" t="s">
        <v>10613</v>
      </c>
      <c r="I8321">
        <v>24.2</v>
      </c>
      <c r="J8321" t="s">
        <v>138</v>
      </c>
      <c r="K8321" t="s">
        <v>137</v>
      </c>
      <c r="L8321">
        <f>I8321*$Q$5/1000</f>
        <v>2.4605350000000002E-2</v>
      </c>
    </row>
    <row r="8322" spans="1:12">
      <c r="A8322" s="118">
        <v>45170</v>
      </c>
      <c r="B8322" t="s">
        <v>10619</v>
      </c>
      <c r="C8322" t="s">
        <v>10618</v>
      </c>
      <c r="D8322" t="s">
        <v>10847</v>
      </c>
      <c r="E8322" t="s">
        <v>10846</v>
      </c>
      <c r="F8322">
        <v>101035368</v>
      </c>
      <c r="G8322" t="s">
        <v>7364</v>
      </c>
      <c r="H8322" t="s">
        <v>10613</v>
      </c>
      <c r="I8322">
        <v>24.2</v>
      </c>
      <c r="J8322" t="s">
        <v>138</v>
      </c>
      <c r="K8322" t="s">
        <v>137</v>
      </c>
      <c r="L8322">
        <f>I8322*$Q$5/1000</f>
        <v>2.4605350000000002E-2</v>
      </c>
    </row>
    <row r="8323" spans="1:12">
      <c r="A8323" s="118">
        <v>45170</v>
      </c>
      <c r="B8323" t="s">
        <v>10619</v>
      </c>
      <c r="C8323" t="s">
        <v>10618</v>
      </c>
      <c r="D8323" t="s">
        <v>10777</v>
      </c>
      <c r="E8323" t="s">
        <v>10845</v>
      </c>
      <c r="F8323">
        <v>101016111</v>
      </c>
      <c r="G8323" t="s">
        <v>10726</v>
      </c>
      <c r="H8323" t="s">
        <v>10613</v>
      </c>
      <c r="I8323">
        <v>24.2</v>
      </c>
      <c r="J8323" t="s">
        <v>138</v>
      </c>
      <c r="K8323" t="s">
        <v>137</v>
      </c>
      <c r="L8323">
        <f>I8323*$Q$5/1000</f>
        <v>2.4605350000000002E-2</v>
      </c>
    </row>
    <row r="8324" spans="1:12">
      <c r="A8324" s="118">
        <v>45170</v>
      </c>
      <c r="B8324" t="s">
        <v>10619</v>
      </c>
      <c r="C8324" t="s">
        <v>10618</v>
      </c>
      <c r="D8324" t="s">
        <v>10777</v>
      </c>
      <c r="E8324" t="s">
        <v>10844</v>
      </c>
      <c r="F8324">
        <v>101035368</v>
      </c>
      <c r="G8324" t="s">
        <v>7364</v>
      </c>
      <c r="H8324" t="s">
        <v>10613</v>
      </c>
      <c r="I8324">
        <v>24.2</v>
      </c>
      <c r="J8324" t="s">
        <v>138</v>
      </c>
      <c r="K8324" t="s">
        <v>137</v>
      </c>
      <c r="L8324">
        <f>I8324*$Q$5/1000</f>
        <v>2.4605350000000002E-2</v>
      </c>
    </row>
    <row r="8325" spans="1:12">
      <c r="A8325" s="118">
        <v>45170</v>
      </c>
      <c r="B8325" t="s">
        <v>10619</v>
      </c>
      <c r="C8325" t="s">
        <v>10618</v>
      </c>
      <c r="D8325" t="s">
        <v>10843</v>
      </c>
      <c r="E8325" t="s">
        <v>10842</v>
      </c>
      <c r="F8325">
        <v>40200164</v>
      </c>
      <c r="G8325" t="s">
        <v>10841</v>
      </c>
      <c r="H8325" t="s">
        <v>10613</v>
      </c>
      <c r="I8325">
        <v>24.2</v>
      </c>
      <c r="J8325" t="s">
        <v>138</v>
      </c>
      <c r="K8325" t="s">
        <v>137</v>
      </c>
      <c r="L8325">
        <f>I8325*$Q$5/1000</f>
        <v>2.4605350000000002E-2</v>
      </c>
    </row>
    <row r="8326" spans="1:12">
      <c r="A8326" s="118">
        <v>45139</v>
      </c>
      <c r="B8326" t="s">
        <v>365</v>
      </c>
      <c r="C8326" t="s">
        <v>364</v>
      </c>
      <c r="D8326" t="s">
        <v>10840</v>
      </c>
      <c r="E8326" t="s">
        <v>10839</v>
      </c>
      <c r="F8326" s="119">
        <v>101036440</v>
      </c>
      <c r="G8326" t="s">
        <v>6072</v>
      </c>
      <c r="H8326" t="s">
        <v>359</v>
      </c>
      <c r="I8326">
        <v>144</v>
      </c>
      <c r="J8326" t="s">
        <v>138</v>
      </c>
      <c r="K8326" t="s">
        <v>137</v>
      </c>
      <c r="L8326">
        <f>I8326*$Q$2/1000</f>
        <v>5.3280000000000001E-2</v>
      </c>
    </row>
    <row r="8327" spans="1:12">
      <c r="A8327" s="118">
        <v>45170</v>
      </c>
      <c r="B8327" t="s">
        <v>10619</v>
      </c>
      <c r="C8327" t="s">
        <v>10618</v>
      </c>
      <c r="D8327" t="s">
        <v>10826</v>
      </c>
      <c r="E8327" t="s">
        <v>10838</v>
      </c>
      <c r="F8327">
        <v>101023549</v>
      </c>
      <c r="G8327" t="s">
        <v>10671</v>
      </c>
      <c r="H8327" t="s">
        <v>10613</v>
      </c>
      <c r="I8327">
        <v>24.2</v>
      </c>
      <c r="J8327" t="s">
        <v>138</v>
      </c>
      <c r="K8327" t="s">
        <v>137</v>
      </c>
      <c r="L8327">
        <f>I8327*$Q$5/1000</f>
        <v>2.4605350000000002E-2</v>
      </c>
    </row>
    <row r="8328" spans="1:12">
      <c r="A8328" s="118">
        <v>45170</v>
      </c>
      <c r="B8328" t="s">
        <v>10619</v>
      </c>
      <c r="C8328" t="s">
        <v>10618</v>
      </c>
      <c r="D8328" t="s">
        <v>10829</v>
      </c>
      <c r="E8328" t="s">
        <v>10837</v>
      </c>
      <c r="F8328">
        <v>101016111</v>
      </c>
      <c r="G8328" t="s">
        <v>10726</v>
      </c>
      <c r="H8328" t="s">
        <v>10613</v>
      </c>
      <c r="I8328">
        <v>24.2</v>
      </c>
      <c r="J8328" t="s">
        <v>138</v>
      </c>
      <c r="K8328" t="s">
        <v>137</v>
      </c>
      <c r="L8328">
        <f>I8328*$Q$5/1000</f>
        <v>2.4605350000000002E-2</v>
      </c>
    </row>
    <row r="8329" spans="1:12">
      <c r="A8329" s="118">
        <v>45170</v>
      </c>
      <c r="B8329" t="s">
        <v>10619</v>
      </c>
      <c r="C8329" t="s">
        <v>10618</v>
      </c>
      <c r="D8329" t="s">
        <v>10824</v>
      </c>
      <c r="E8329" t="s">
        <v>10836</v>
      </c>
      <c r="F8329">
        <v>101016111</v>
      </c>
      <c r="G8329" t="s">
        <v>10726</v>
      </c>
      <c r="H8329" t="s">
        <v>10613</v>
      </c>
      <c r="I8329">
        <v>24.2</v>
      </c>
      <c r="J8329" t="s">
        <v>138</v>
      </c>
      <c r="K8329" t="s">
        <v>137</v>
      </c>
      <c r="L8329">
        <f>I8329*$Q$5/1000</f>
        <v>2.4605350000000002E-2</v>
      </c>
    </row>
    <row r="8330" spans="1:12">
      <c r="A8330" s="118">
        <v>45170</v>
      </c>
      <c r="B8330" t="s">
        <v>10619</v>
      </c>
      <c r="C8330" t="s">
        <v>10618</v>
      </c>
      <c r="D8330" t="s">
        <v>10683</v>
      </c>
      <c r="E8330" t="s">
        <v>10835</v>
      </c>
      <c r="F8330">
        <v>101044760</v>
      </c>
      <c r="G8330" t="s">
        <v>10696</v>
      </c>
      <c r="H8330" t="s">
        <v>10613</v>
      </c>
      <c r="I8330">
        <v>24.2</v>
      </c>
      <c r="J8330" t="s">
        <v>138</v>
      </c>
      <c r="K8330" t="s">
        <v>137</v>
      </c>
      <c r="L8330">
        <f>I8330*$Q$5/1000</f>
        <v>2.4605350000000002E-2</v>
      </c>
    </row>
    <row r="8331" spans="1:12">
      <c r="A8331" s="118">
        <v>45170</v>
      </c>
      <c r="B8331" t="s">
        <v>10619</v>
      </c>
      <c r="C8331" t="s">
        <v>10618</v>
      </c>
      <c r="D8331" t="s">
        <v>10829</v>
      </c>
      <c r="E8331" t="s">
        <v>10834</v>
      </c>
      <c r="F8331">
        <v>101035368</v>
      </c>
      <c r="G8331" t="s">
        <v>7364</v>
      </c>
      <c r="H8331" t="s">
        <v>10613</v>
      </c>
      <c r="I8331">
        <v>24.2</v>
      </c>
      <c r="J8331" t="s">
        <v>138</v>
      </c>
      <c r="K8331" t="s">
        <v>137</v>
      </c>
      <c r="L8331">
        <f>I8331*$Q$5/1000</f>
        <v>2.4605350000000002E-2</v>
      </c>
    </row>
    <row r="8332" spans="1:12">
      <c r="A8332" s="118">
        <v>45170</v>
      </c>
      <c r="B8332" t="s">
        <v>10619</v>
      </c>
      <c r="C8332" t="s">
        <v>10618</v>
      </c>
      <c r="D8332" t="s">
        <v>10833</v>
      </c>
      <c r="E8332" t="s">
        <v>10832</v>
      </c>
      <c r="F8332" t="s">
        <v>1122</v>
      </c>
      <c r="G8332" t="s">
        <v>1121</v>
      </c>
      <c r="H8332" t="s">
        <v>10613</v>
      </c>
      <c r="I8332">
        <v>24.2</v>
      </c>
      <c r="J8332" t="s">
        <v>138</v>
      </c>
      <c r="K8332" t="s">
        <v>137</v>
      </c>
      <c r="L8332">
        <f>I8332*$Q$5/1000</f>
        <v>2.4605350000000002E-2</v>
      </c>
    </row>
    <row r="8333" spans="1:12">
      <c r="A8333" s="118">
        <v>45170</v>
      </c>
      <c r="B8333" t="s">
        <v>10619</v>
      </c>
      <c r="C8333" t="s">
        <v>10618</v>
      </c>
      <c r="D8333" t="s">
        <v>10824</v>
      </c>
      <c r="E8333" t="s">
        <v>10831</v>
      </c>
      <c r="F8333">
        <v>101033277</v>
      </c>
      <c r="G8333" t="s">
        <v>10735</v>
      </c>
      <c r="H8333" t="s">
        <v>10613</v>
      </c>
      <c r="I8333">
        <v>24.2</v>
      </c>
      <c r="J8333" t="s">
        <v>138</v>
      </c>
      <c r="K8333" t="s">
        <v>137</v>
      </c>
      <c r="L8333">
        <f>I8333*$Q$5/1000</f>
        <v>2.4605350000000002E-2</v>
      </c>
    </row>
    <row r="8334" spans="1:12">
      <c r="A8334" s="118">
        <v>45170</v>
      </c>
      <c r="B8334" t="s">
        <v>10619</v>
      </c>
      <c r="C8334" t="s">
        <v>10618</v>
      </c>
      <c r="D8334" t="s">
        <v>10690</v>
      </c>
      <c r="E8334" t="s">
        <v>10830</v>
      </c>
      <c r="F8334">
        <v>101041048</v>
      </c>
      <c r="G8334" t="s">
        <v>10743</v>
      </c>
      <c r="H8334" t="s">
        <v>10613</v>
      </c>
      <c r="I8334">
        <v>24.2</v>
      </c>
      <c r="J8334" t="s">
        <v>138</v>
      </c>
      <c r="K8334" t="s">
        <v>137</v>
      </c>
      <c r="L8334">
        <f>I8334*$Q$5/1000</f>
        <v>2.4605350000000002E-2</v>
      </c>
    </row>
    <row r="8335" spans="1:12">
      <c r="A8335" s="118">
        <v>45170</v>
      </c>
      <c r="B8335" t="s">
        <v>10619</v>
      </c>
      <c r="C8335" t="s">
        <v>10618</v>
      </c>
      <c r="D8335" t="s">
        <v>10829</v>
      </c>
      <c r="E8335" t="s">
        <v>10828</v>
      </c>
      <c r="F8335">
        <v>101033277</v>
      </c>
      <c r="G8335" t="s">
        <v>10735</v>
      </c>
      <c r="H8335" t="s">
        <v>10613</v>
      </c>
      <c r="I8335">
        <v>24.2</v>
      </c>
      <c r="J8335" t="s">
        <v>138</v>
      </c>
      <c r="K8335" t="s">
        <v>137</v>
      </c>
      <c r="L8335">
        <f>I8335*$Q$5/1000</f>
        <v>2.4605350000000002E-2</v>
      </c>
    </row>
    <row r="8336" spans="1:12">
      <c r="A8336" s="118">
        <v>45170</v>
      </c>
      <c r="B8336" t="s">
        <v>10619</v>
      </c>
      <c r="C8336" t="s">
        <v>10618</v>
      </c>
      <c r="D8336" t="s">
        <v>10690</v>
      </c>
      <c r="E8336" t="s">
        <v>10827</v>
      </c>
      <c r="F8336">
        <v>101041048</v>
      </c>
      <c r="G8336" t="s">
        <v>10743</v>
      </c>
      <c r="H8336" t="s">
        <v>10613</v>
      </c>
      <c r="I8336">
        <v>24.2</v>
      </c>
      <c r="J8336" t="s">
        <v>138</v>
      </c>
      <c r="K8336" t="s">
        <v>137</v>
      </c>
      <c r="L8336">
        <f>I8336*$Q$5/1000</f>
        <v>2.4605350000000002E-2</v>
      </c>
    </row>
    <row r="8337" spans="1:12">
      <c r="A8337" s="118">
        <v>45170</v>
      </c>
      <c r="B8337" t="s">
        <v>10619</v>
      </c>
      <c r="C8337" t="s">
        <v>10618</v>
      </c>
      <c r="D8337" t="s">
        <v>10826</v>
      </c>
      <c r="E8337" t="s">
        <v>10825</v>
      </c>
      <c r="F8337">
        <v>101023549</v>
      </c>
      <c r="G8337" t="s">
        <v>10671</v>
      </c>
      <c r="H8337" t="s">
        <v>10613</v>
      </c>
      <c r="I8337">
        <v>24.2</v>
      </c>
      <c r="J8337" t="s">
        <v>138</v>
      </c>
      <c r="K8337" t="s">
        <v>137</v>
      </c>
      <c r="L8337">
        <f>I8337*$Q$5/1000</f>
        <v>2.4605350000000002E-2</v>
      </c>
    </row>
    <row r="8338" spans="1:12">
      <c r="A8338" s="118">
        <v>45170</v>
      </c>
      <c r="B8338" t="s">
        <v>10619</v>
      </c>
      <c r="C8338" t="s">
        <v>10618</v>
      </c>
      <c r="D8338" t="s">
        <v>10824</v>
      </c>
      <c r="E8338" t="s">
        <v>10823</v>
      </c>
      <c r="F8338">
        <v>101035368</v>
      </c>
      <c r="G8338" t="s">
        <v>7364</v>
      </c>
      <c r="H8338" t="s">
        <v>10613</v>
      </c>
      <c r="I8338">
        <v>24.2</v>
      </c>
      <c r="J8338" t="s">
        <v>138</v>
      </c>
      <c r="K8338" t="s">
        <v>137</v>
      </c>
      <c r="L8338">
        <f>I8338*$Q$5/1000</f>
        <v>2.4605350000000002E-2</v>
      </c>
    </row>
    <row r="8339" spans="1:12">
      <c r="A8339" s="118">
        <v>45200</v>
      </c>
      <c r="B8339" t="s">
        <v>10619</v>
      </c>
      <c r="C8339" t="s">
        <v>10618</v>
      </c>
      <c r="D8339" t="s">
        <v>10822</v>
      </c>
      <c r="E8339" t="s">
        <v>10821</v>
      </c>
      <c r="F8339" t="s">
        <v>10820</v>
      </c>
      <c r="G8339" t="s">
        <v>10819</v>
      </c>
      <c r="H8339" t="s">
        <v>10613</v>
      </c>
      <c r="I8339">
        <v>24.2</v>
      </c>
      <c r="J8339" t="s">
        <v>138</v>
      </c>
      <c r="K8339" t="s">
        <v>137</v>
      </c>
      <c r="L8339">
        <f>I8339*$Q$5/1000</f>
        <v>2.4605350000000002E-2</v>
      </c>
    </row>
    <row r="8340" spans="1:12">
      <c r="A8340" s="118">
        <v>45200</v>
      </c>
      <c r="B8340" t="s">
        <v>10619</v>
      </c>
      <c r="C8340" t="s">
        <v>10618</v>
      </c>
      <c r="D8340" t="s">
        <v>10818</v>
      </c>
      <c r="E8340" t="s">
        <v>10817</v>
      </c>
      <c r="F8340" t="s">
        <v>10816</v>
      </c>
      <c r="G8340" t="s">
        <v>10815</v>
      </c>
      <c r="H8340" t="s">
        <v>10613</v>
      </c>
      <c r="I8340">
        <v>24.2</v>
      </c>
      <c r="J8340" t="s">
        <v>138</v>
      </c>
      <c r="K8340" t="s">
        <v>137</v>
      </c>
      <c r="L8340">
        <f>I8340*$Q$5/1000</f>
        <v>2.4605350000000002E-2</v>
      </c>
    </row>
    <row r="8341" spans="1:12">
      <c r="A8341" s="118">
        <v>45200</v>
      </c>
      <c r="B8341" t="s">
        <v>10619</v>
      </c>
      <c r="C8341" t="s">
        <v>10618</v>
      </c>
      <c r="D8341" t="s">
        <v>10814</v>
      </c>
      <c r="E8341" t="s">
        <v>10813</v>
      </c>
      <c r="F8341">
        <v>101014535</v>
      </c>
      <c r="G8341" t="s">
        <v>10648</v>
      </c>
      <c r="H8341" t="s">
        <v>10613</v>
      </c>
      <c r="I8341">
        <v>24.2</v>
      </c>
      <c r="J8341" t="s">
        <v>138</v>
      </c>
      <c r="K8341" t="s">
        <v>137</v>
      </c>
      <c r="L8341">
        <f>I8341*$Q$5/1000</f>
        <v>2.4605350000000002E-2</v>
      </c>
    </row>
    <row r="8342" spans="1:12">
      <c r="A8342" s="118">
        <v>45200</v>
      </c>
      <c r="B8342" t="s">
        <v>10619</v>
      </c>
      <c r="C8342" t="s">
        <v>10618</v>
      </c>
      <c r="D8342" t="s">
        <v>10791</v>
      </c>
      <c r="E8342" t="s">
        <v>10812</v>
      </c>
      <c r="F8342">
        <v>101014535</v>
      </c>
      <c r="G8342" t="s">
        <v>10648</v>
      </c>
      <c r="H8342" t="s">
        <v>10613</v>
      </c>
      <c r="I8342">
        <v>24.2</v>
      </c>
      <c r="J8342" t="s">
        <v>138</v>
      </c>
      <c r="K8342" t="s">
        <v>137</v>
      </c>
      <c r="L8342">
        <f>I8342*$Q$5/1000</f>
        <v>2.4605350000000002E-2</v>
      </c>
    </row>
    <row r="8343" spans="1:12">
      <c r="A8343" s="118">
        <v>45200</v>
      </c>
      <c r="B8343" t="s">
        <v>10619</v>
      </c>
      <c r="C8343" t="s">
        <v>10618</v>
      </c>
      <c r="D8343" t="s">
        <v>10811</v>
      </c>
      <c r="E8343" t="s">
        <v>10810</v>
      </c>
      <c r="F8343">
        <v>101016111</v>
      </c>
      <c r="G8343" t="s">
        <v>10726</v>
      </c>
      <c r="H8343" t="s">
        <v>10613</v>
      </c>
      <c r="I8343">
        <v>24.2</v>
      </c>
      <c r="J8343" t="s">
        <v>138</v>
      </c>
      <c r="K8343" t="s">
        <v>137</v>
      </c>
      <c r="L8343">
        <f>I8343*$Q$5/1000</f>
        <v>2.4605350000000002E-2</v>
      </c>
    </row>
    <row r="8344" spans="1:12">
      <c r="A8344" s="118">
        <v>45200</v>
      </c>
      <c r="B8344" t="s">
        <v>10619</v>
      </c>
      <c r="C8344" t="s">
        <v>10618</v>
      </c>
      <c r="D8344" t="s">
        <v>10791</v>
      </c>
      <c r="E8344" t="s">
        <v>10809</v>
      </c>
      <c r="F8344">
        <v>101014535</v>
      </c>
      <c r="G8344" t="s">
        <v>10648</v>
      </c>
      <c r="H8344" t="s">
        <v>10613</v>
      </c>
      <c r="I8344">
        <v>24.2</v>
      </c>
      <c r="J8344" t="s">
        <v>138</v>
      </c>
      <c r="K8344" t="s">
        <v>137</v>
      </c>
      <c r="L8344">
        <f>I8344*$Q$5/1000</f>
        <v>2.4605350000000002E-2</v>
      </c>
    </row>
    <row r="8345" spans="1:12">
      <c r="A8345" s="118">
        <v>45200</v>
      </c>
      <c r="B8345" t="s">
        <v>10619</v>
      </c>
      <c r="C8345" t="s">
        <v>10618</v>
      </c>
      <c r="D8345" t="s">
        <v>10791</v>
      </c>
      <c r="E8345" t="s">
        <v>10808</v>
      </c>
      <c r="F8345">
        <v>101014535</v>
      </c>
      <c r="G8345" t="s">
        <v>10648</v>
      </c>
      <c r="H8345" t="s">
        <v>10613</v>
      </c>
      <c r="I8345">
        <v>24.2</v>
      </c>
      <c r="J8345" t="s">
        <v>138</v>
      </c>
      <c r="K8345" t="s">
        <v>137</v>
      </c>
      <c r="L8345">
        <f>I8345*$Q$5/1000</f>
        <v>2.4605350000000002E-2</v>
      </c>
    </row>
    <row r="8346" spans="1:12">
      <c r="A8346" s="118">
        <v>45200</v>
      </c>
      <c r="B8346" t="s">
        <v>10619</v>
      </c>
      <c r="C8346" t="s">
        <v>10618</v>
      </c>
      <c r="D8346" t="s">
        <v>10807</v>
      </c>
      <c r="E8346" t="s">
        <v>10806</v>
      </c>
      <c r="F8346" t="s">
        <v>10710</v>
      </c>
      <c r="G8346" t="s">
        <v>10709</v>
      </c>
      <c r="H8346" t="s">
        <v>10613</v>
      </c>
      <c r="I8346">
        <v>24.2</v>
      </c>
      <c r="J8346" t="s">
        <v>138</v>
      </c>
      <c r="K8346" t="s">
        <v>137</v>
      </c>
      <c r="L8346">
        <f>I8346*$Q$5/1000</f>
        <v>2.4605350000000002E-2</v>
      </c>
    </row>
    <row r="8347" spans="1:12" ht="15" customHeight="1">
      <c r="A8347" s="118">
        <v>45200</v>
      </c>
      <c r="B8347" t="s">
        <v>10619</v>
      </c>
      <c r="C8347" t="s">
        <v>10618</v>
      </c>
      <c r="D8347" t="s">
        <v>10796</v>
      </c>
      <c r="E8347" t="s">
        <v>10805</v>
      </c>
      <c r="F8347">
        <v>101016111</v>
      </c>
      <c r="G8347" t="s">
        <v>10726</v>
      </c>
      <c r="H8347" t="s">
        <v>10613</v>
      </c>
      <c r="I8347">
        <v>24.2</v>
      </c>
      <c r="J8347" t="s">
        <v>138</v>
      </c>
      <c r="K8347" t="s">
        <v>137</v>
      </c>
      <c r="L8347">
        <f>I8347*$Q$5/1000</f>
        <v>2.4605350000000002E-2</v>
      </c>
    </row>
    <row r="8348" spans="1:12" ht="15" customHeight="1">
      <c r="A8348" s="118">
        <v>45139</v>
      </c>
      <c r="B8348" t="s">
        <v>460</v>
      </c>
      <c r="C8348" t="s">
        <v>459</v>
      </c>
      <c r="D8348" t="s">
        <v>8449</v>
      </c>
      <c r="E8348" t="s">
        <v>10804</v>
      </c>
      <c r="F8348" s="119">
        <v>1</v>
      </c>
      <c r="G8348" t="s">
        <v>667</v>
      </c>
      <c r="H8348" t="s">
        <v>455</v>
      </c>
      <c r="I8348">
        <v>103.6</v>
      </c>
      <c r="J8348" t="s">
        <v>145</v>
      </c>
      <c r="K8348" t="s">
        <v>137</v>
      </c>
      <c r="L8348">
        <f>I8348*$Q$2/100/1000</f>
        <v>3.8331999999999998E-4</v>
      </c>
    </row>
    <row r="8349" spans="1:12" ht="15" customHeight="1">
      <c r="A8349" s="118">
        <v>45200</v>
      </c>
      <c r="B8349" t="s">
        <v>10619</v>
      </c>
      <c r="C8349" t="s">
        <v>10618</v>
      </c>
      <c r="D8349" t="s">
        <v>10675</v>
      </c>
      <c r="E8349" t="s">
        <v>10803</v>
      </c>
      <c r="F8349">
        <v>101016111</v>
      </c>
      <c r="G8349" t="s">
        <v>10726</v>
      </c>
      <c r="H8349" t="s">
        <v>10613</v>
      </c>
      <c r="I8349">
        <v>24.2</v>
      </c>
      <c r="J8349" t="s">
        <v>138</v>
      </c>
      <c r="K8349" t="s">
        <v>137</v>
      </c>
      <c r="L8349">
        <f>I8349*$Q$5/1000</f>
        <v>2.4605350000000002E-2</v>
      </c>
    </row>
    <row r="8350" spans="1:12">
      <c r="A8350" s="118">
        <v>45200</v>
      </c>
      <c r="B8350" t="s">
        <v>10619</v>
      </c>
      <c r="C8350" t="s">
        <v>10618</v>
      </c>
      <c r="D8350" t="s">
        <v>10660</v>
      </c>
      <c r="E8350" t="s">
        <v>10802</v>
      </c>
      <c r="F8350">
        <v>101016111</v>
      </c>
      <c r="G8350" t="s">
        <v>10726</v>
      </c>
      <c r="H8350" t="s">
        <v>10613</v>
      </c>
      <c r="I8350">
        <v>24.2</v>
      </c>
      <c r="J8350" t="s">
        <v>138</v>
      </c>
      <c r="K8350" t="s">
        <v>137</v>
      </c>
      <c r="L8350">
        <f>I8350*$Q$5/1000</f>
        <v>2.4605350000000002E-2</v>
      </c>
    </row>
    <row r="8351" spans="1:12">
      <c r="A8351" s="118">
        <v>45200</v>
      </c>
      <c r="B8351" t="s">
        <v>10619</v>
      </c>
      <c r="C8351" t="s">
        <v>10618</v>
      </c>
      <c r="D8351" t="s">
        <v>10801</v>
      </c>
      <c r="E8351" t="s">
        <v>10800</v>
      </c>
      <c r="F8351">
        <v>101035883</v>
      </c>
      <c r="G8351" t="s">
        <v>10705</v>
      </c>
      <c r="H8351" t="s">
        <v>10613</v>
      </c>
      <c r="I8351">
        <v>24.2</v>
      </c>
      <c r="J8351" t="s">
        <v>138</v>
      </c>
      <c r="K8351" t="s">
        <v>137</v>
      </c>
      <c r="L8351">
        <f>I8351*$Q$5/1000</f>
        <v>2.4605350000000002E-2</v>
      </c>
    </row>
    <row r="8352" spans="1:12">
      <c r="A8352" s="118">
        <v>45200</v>
      </c>
      <c r="B8352" t="s">
        <v>10619</v>
      </c>
      <c r="C8352" t="s">
        <v>10618</v>
      </c>
      <c r="D8352" t="s">
        <v>10692</v>
      </c>
      <c r="E8352" t="s">
        <v>10799</v>
      </c>
      <c r="F8352">
        <v>101050140</v>
      </c>
      <c r="G8352" t="s">
        <v>10753</v>
      </c>
      <c r="H8352" t="s">
        <v>10613</v>
      </c>
      <c r="I8352">
        <v>24.2</v>
      </c>
      <c r="J8352" t="s">
        <v>138</v>
      </c>
      <c r="K8352" t="s">
        <v>137</v>
      </c>
      <c r="L8352">
        <f>I8352*$Q$5/1000</f>
        <v>2.4605350000000002E-2</v>
      </c>
    </row>
    <row r="8353" spans="1:12">
      <c r="A8353" s="118">
        <v>45200</v>
      </c>
      <c r="B8353" t="s">
        <v>10619</v>
      </c>
      <c r="C8353" t="s">
        <v>10618</v>
      </c>
      <c r="D8353" t="s">
        <v>10692</v>
      </c>
      <c r="E8353" t="s">
        <v>10798</v>
      </c>
      <c r="F8353">
        <v>101033277</v>
      </c>
      <c r="G8353" t="s">
        <v>10735</v>
      </c>
      <c r="H8353" t="s">
        <v>10613</v>
      </c>
      <c r="I8353">
        <v>24.2</v>
      </c>
      <c r="J8353" t="s">
        <v>138</v>
      </c>
      <c r="K8353" t="s">
        <v>137</v>
      </c>
      <c r="L8353">
        <f>I8353*$Q$5/1000</f>
        <v>2.4605350000000002E-2</v>
      </c>
    </row>
    <row r="8354" spans="1:12">
      <c r="A8354" s="118">
        <v>45200</v>
      </c>
      <c r="B8354" t="s">
        <v>10619</v>
      </c>
      <c r="C8354" t="s">
        <v>10618</v>
      </c>
      <c r="D8354" t="s">
        <v>10675</v>
      </c>
      <c r="E8354" t="s">
        <v>10797</v>
      </c>
      <c r="F8354">
        <v>101033277</v>
      </c>
      <c r="G8354" t="s">
        <v>10735</v>
      </c>
      <c r="H8354" t="s">
        <v>10613</v>
      </c>
      <c r="I8354">
        <v>24.2</v>
      </c>
      <c r="J8354" t="s">
        <v>138</v>
      </c>
      <c r="K8354" t="s">
        <v>137</v>
      </c>
      <c r="L8354">
        <f>I8354*$Q$5/1000</f>
        <v>2.4605350000000002E-2</v>
      </c>
    </row>
    <row r="8355" spans="1:12">
      <c r="A8355" s="118">
        <v>45200</v>
      </c>
      <c r="B8355" t="s">
        <v>10619</v>
      </c>
      <c r="C8355" t="s">
        <v>10618</v>
      </c>
      <c r="D8355" t="s">
        <v>10796</v>
      </c>
      <c r="E8355" t="s">
        <v>10795</v>
      </c>
      <c r="F8355">
        <v>101033277</v>
      </c>
      <c r="G8355" t="s">
        <v>10735</v>
      </c>
      <c r="H8355" t="s">
        <v>10613</v>
      </c>
      <c r="I8355">
        <v>24.2</v>
      </c>
      <c r="J8355" t="s">
        <v>138</v>
      </c>
      <c r="K8355" t="s">
        <v>137</v>
      </c>
      <c r="L8355">
        <f>I8355*$Q$5/1000</f>
        <v>2.4605350000000002E-2</v>
      </c>
    </row>
    <row r="8356" spans="1:12">
      <c r="A8356" s="118">
        <v>45200</v>
      </c>
      <c r="B8356" t="s">
        <v>10619</v>
      </c>
      <c r="C8356" t="s">
        <v>10618</v>
      </c>
      <c r="D8356" t="s">
        <v>10794</v>
      </c>
      <c r="E8356" t="s">
        <v>10793</v>
      </c>
      <c r="F8356">
        <v>101045927</v>
      </c>
      <c r="G8356" t="s">
        <v>10792</v>
      </c>
      <c r="H8356" t="s">
        <v>10613</v>
      </c>
      <c r="I8356">
        <v>24.2</v>
      </c>
      <c r="J8356" t="s">
        <v>138</v>
      </c>
      <c r="K8356" t="s">
        <v>137</v>
      </c>
      <c r="L8356">
        <f>I8356*$Q$5/1000</f>
        <v>2.4605350000000002E-2</v>
      </c>
    </row>
    <row r="8357" spans="1:12">
      <c r="A8357" s="118">
        <v>45200</v>
      </c>
      <c r="B8357" t="s">
        <v>10619</v>
      </c>
      <c r="C8357" t="s">
        <v>10618</v>
      </c>
      <c r="D8357" t="s">
        <v>10791</v>
      </c>
      <c r="E8357" t="s">
        <v>10790</v>
      </c>
      <c r="F8357">
        <v>101014535</v>
      </c>
      <c r="G8357" t="s">
        <v>10648</v>
      </c>
      <c r="H8357" t="s">
        <v>10613</v>
      </c>
      <c r="I8357">
        <v>24.2</v>
      </c>
      <c r="J8357" t="s">
        <v>138</v>
      </c>
      <c r="K8357" t="s">
        <v>137</v>
      </c>
      <c r="L8357">
        <f>I8357*$Q$5/1000</f>
        <v>2.4605350000000002E-2</v>
      </c>
    </row>
    <row r="8358" spans="1:12">
      <c r="A8358" s="118">
        <v>45200</v>
      </c>
      <c r="B8358" t="s">
        <v>10619</v>
      </c>
      <c r="C8358" t="s">
        <v>10618</v>
      </c>
      <c r="D8358" t="s">
        <v>10789</v>
      </c>
      <c r="E8358" t="s">
        <v>10788</v>
      </c>
      <c r="F8358">
        <v>101039309</v>
      </c>
      <c r="G8358" t="s">
        <v>10785</v>
      </c>
      <c r="H8358" t="s">
        <v>10613</v>
      </c>
      <c r="I8358">
        <v>24.2</v>
      </c>
      <c r="J8358" t="s">
        <v>138</v>
      </c>
      <c r="K8358" t="s">
        <v>137</v>
      </c>
      <c r="L8358">
        <f>I8358*$Q$5/1000</f>
        <v>2.4605350000000002E-2</v>
      </c>
    </row>
    <row r="8359" spans="1:12">
      <c r="A8359" s="118">
        <v>45200</v>
      </c>
      <c r="B8359" t="s">
        <v>10619</v>
      </c>
      <c r="C8359" t="s">
        <v>10618</v>
      </c>
      <c r="D8359" t="s">
        <v>10787</v>
      </c>
      <c r="E8359" t="s">
        <v>10786</v>
      </c>
      <c r="F8359">
        <v>101039309</v>
      </c>
      <c r="G8359" t="s">
        <v>10785</v>
      </c>
      <c r="H8359" t="s">
        <v>10613</v>
      </c>
      <c r="I8359">
        <v>24.2</v>
      </c>
      <c r="J8359" t="s">
        <v>138</v>
      </c>
      <c r="K8359" t="s">
        <v>137</v>
      </c>
      <c r="L8359">
        <f>I8359*$Q$5/1000</f>
        <v>2.4605350000000002E-2</v>
      </c>
    </row>
    <row r="8360" spans="1:12">
      <c r="A8360" s="118">
        <v>45200</v>
      </c>
      <c r="B8360" t="s">
        <v>10619</v>
      </c>
      <c r="C8360" t="s">
        <v>10618</v>
      </c>
      <c r="D8360" t="s">
        <v>10784</v>
      </c>
      <c r="E8360" t="s">
        <v>10783</v>
      </c>
      <c r="F8360">
        <v>101026807</v>
      </c>
      <c r="G8360" t="s">
        <v>10782</v>
      </c>
      <c r="H8360" t="s">
        <v>10613</v>
      </c>
      <c r="I8360">
        <v>24.2</v>
      </c>
      <c r="J8360" t="s">
        <v>138</v>
      </c>
      <c r="K8360" t="s">
        <v>137</v>
      </c>
      <c r="L8360">
        <f>I8360*$Q$5/1000</f>
        <v>2.4605350000000002E-2</v>
      </c>
    </row>
    <row r="8361" spans="1:12">
      <c r="A8361" s="118">
        <v>45200</v>
      </c>
      <c r="B8361" t="s">
        <v>10619</v>
      </c>
      <c r="C8361" t="s">
        <v>10618</v>
      </c>
      <c r="D8361" t="s">
        <v>10781</v>
      </c>
      <c r="E8361" t="s">
        <v>10780</v>
      </c>
      <c r="F8361">
        <v>42206884</v>
      </c>
      <c r="G8361" t="s">
        <v>10779</v>
      </c>
      <c r="H8361" t="s">
        <v>10613</v>
      </c>
      <c r="I8361">
        <v>24.2</v>
      </c>
      <c r="J8361" t="s">
        <v>138</v>
      </c>
      <c r="K8361" t="s">
        <v>137</v>
      </c>
      <c r="L8361">
        <f>I8361*$Q$5/1000</f>
        <v>2.4605350000000002E-2</v>
      </c>
    </row>
    <row r="8362" spans="1:12">
      <c r="A8362" s="118">
        <v>45200</v>
      </c>
      <c r="B8362" t="s">
        <v>10619</v>
      </c>
      <c r="C8362" t="s">
        <v>10618</v>
      </c>
      <c r="D8362" t="s">
        <v>10777</v>
      </c>
      <c r="E8362" t="s">
        <v>10778</v>
      </c>
      <c r="F8362">
        <v>101013999</v>
      </c>
      <c r="G8362" t="s">
        <v>10713</v>
      </c>
      <c r="H8362" t="s">
        <v>10613</v>
      </c>
      <c r="I8362">
        <v>24.2</v>
      </c>
      <c r="J8362" t="s">
        <v>138</v>
      </c>
      <c r="K8362" t="s">
        <v>137</v>
      </c>
      <c r="L8362">
        <f>I8362*$Q$5/1000</f>
        <v>2.4605350000000002E-2</v>
      </c>
    </row>
    <row r="8363" spans="1:12">
      <c r="A8363" s="118">
        <v>45200</v>
      </c>
      <c r="B8363" t="s">
        <v>10619</v>
      </c>
      <c r="C8363" t="s">
        <v>10618</v>
      </c>
      <c r="D8363" t="s">
        <v>10777</v>
      </c>
      <c r="E8363" t="s">
        <v>10776</v>
      </c>
      <c r="F8363">
        <v>101014000</v>
      </c>
      <c r="G8363" t="s">
        <v>10771</v>
      </c>
      <c r="H8363" t="s">
        <v>10613</v>
      </c>
      <c r="I8363">
        <v>24.2</v>
      </c>
      <c r="J8363" t="s">
        <v>138</v>
      </c>
      <c r="K8363" t="s">
        <v>137</v>
      </c>
      <c r="L8363">
        <f>I8363*$Q$5/1000</f>
        <v>2.4605350000000002E-2</v>
      </c>
    </row>
    <row r="8364" spans="1:12">
      <c r="A8364" s="118">
        <v>45200</v>
      </c>
      <c r="B8364" t="s">
        <v>10619</v>
      </c>
      <c r="C8364" t="s">
        <v>10618</v>
      </c>
      <c r="D8364" t="s">
        <v>10747</v>
      </c>
      <c r="E8364" t="s">
        <v>10775</v>
      </c>
      <c r="F8364">
        <v>101013999</v>
      </c>
      <c r="G8364" t="s">
        <v>10713</v>
      </c>
      <c r="H8364" t="s">
        <v>10613</v>
      </c>
      <c r="I8364">
        <v>24.2</v>
      </c>
      <c r="J8364" t="s">
        <v>138</v>
      </c>
      <c r="K8364" t="s">
        <v>137</v>
      </c>
      <c r="L8364">
        <f>I8364*$Q$5/1000</f>
        <v>2.4605350000000002E-2</v>
      </c>
    </row>
    <row r="8365" spans="1:12">
      <c r="A8365" s="118">
        <v>45139</v>
      </c>
      <c r="B8365" t="s">
        <v>144</v>
      </c>
      <c r="C8365" t="s">
        <v>143</v>
      </c>
      <c r="D8365" t="s">
        <v>10774</v>
      </c>
      <c r="E8365" t="s">
        <v>10773</v>
      </c>
      <c r="F8365" s="119">
        <v>101017188</v>
      </c>
      <c r="G8365" t="s">
        <v>163</v>
      </c>
      <c r="H8365" t="s">
        <v>139</v>
      </c>
      <c r="I8365">
        <v>22.2</v>
      </c>
      <c r="J8365" t="s">
        <v>138</v>
      </c>
      <c r="K8365" t="s">
        <v>137</v>
      </c>
      <c r="L8365">
        <f>I8365*$Q$2/1000</f>
        <v>8.2140000000000008E-3</v>
      </c>
    </row>
    <row r="8366" spans="1:12">
      <c r="A8366" s="118">
        <v>45200</v>
      </c>
      <c r="B8366" t="s">
        <v>10619</v>
      </c>
      <c r="C8366" t="s">
        <v>10618</v>
      </c>
      <c r="D8366" t="s">
        <v>10747</v>
      </c>
      <c r="E8366" t="s">
        <v>10772</v>
      </c>
      <c r="F8366">
        <v>101014000</v>
      </c>
      <c r="G8366" t="s">
        <v>10771</v>
      </c>
      <c r="H8366" t="s">
        <v>10613</v>
      </c>
      <c r="I8366">
        <v>24.2</v>
      </c>
      <c r="J8366" t="s">
        <v>138</v>
      </c>
      <c r="K8366" t="s">
        <v>137</v>
      </c>
      <c r="L8366">
        <f>I8366*$Q$5/1000</f>
        <v>2.4605350000000002E-2</v>
      </c>
    </row>
    <row r="8367" spans="1:12">
      <c r="A8367" s="118">
        <v>45200</v>
      </c>
      <c r="B8367" t="s">
        <v>10619</v>
      </c>
      <c r="C8367" t="s">
        <v>10618</v>
      </c>
      <c r="D8367" t="s">
        <v>10747</v>
      </c>
      <c r="E8367" t="s">
        <v>10770</v>
      </c>
      <c r="F8367">
        <v>101016111</v>
      </c>
      <c r="G8367" t="s">
        <v>10726</v>
      </c>
      <c r="H8367" t="s">
        <v>10613</v>
      </c>
      <c r="I8367">
        <v>24.2</v>
      </c>
      <c r="J8367" t="s">
        <v>138</v>
      </c>
      <c r="K8367" t="s">
        <v>137</v>
      </c>
      <c r="L8367">
        <f>I8367*$Q$5/1000</f>
        <v>2.4605350000000002E-2</v>
      </c>
    </row>
    <row r="8368" spans="1:12">
      <c r="A8368" s="118">
        <v>45200</v>
      </c>
      <c r="B8368" t="s">
        <v>10619</v>
      </c>
      <c r="C8368" t="s">
        <v>10618</v>
      </c>
      <c r="D8368" t="s">
        <v>10747</v>
      </c>
      <c r="E8368" t="s">
        <v>10769</v>
      </c>
      <c r="F8368">
        <v>101016112</v>
      </c>
      <c r="G8368" t="s">
        <v>10768</v>
      </c>
      <c r="H8368" t="s">
        <v>10613</v>
      </c>
      <c r="I8368">
        <v>24.2</v>
      </c>
      <c r="J8368" t="s">
        <v>138</v>
      </c>
      <c r="K8368" t="s">
        <v>137</v>
      </c>
      <c r="L8368">
        <f>I8368*$Q$5/1000</f>
        <v>2.4605350000000002E-2</v>
      </c>
    </row>
    <row r="8369" spans="1:12">
      <c r="A8369" s="118">
        <v>45200</v>
      </c>
      <c r="B8369" t="s">
        <v>10619</v>
      </c>
      <c r="C8369" t="s">
        <v>10618</v>
      </c>
      <c r="D8369" t="s">
        <v>10747</v>
      </c>
      <c r="E8369" t="s">
        <v>10767</v>
      </c>
      <c r="F8369">
        <v>101016113</v>
      </c>
      <c r="G8369" t="s">
        <v>10766</v>
      </c>
      <c r="H8369" t="s">
        <v>10613</v>
      </c>
      <c r="I8369">
        <v>24.2</v>
      </c>
      <c r="J8369" t="s">
        <v>138</v>
      </c>
      <c r="K8369" t="s">
        <v>137</v>
      </c>
      <c r="L8369">
        <f>I8369*$Q$5/1000</f>
        <v>2.4605350000000002E-2</v>
      </c>
    </row>
    <row r="8370" spans="1:12">
      <c r="A8370" s="118">
        <v>45200</v>
      </c>
      <c r="B8370" t="s">
        <v>10619</v>
      </c>
      <c r="C8370" t="s">
        <v>10618</v>
      </c>
      <c r="D8370" t="s">
        <v>10747</v>
      </c>
      <c r="E8370" t="s">
        <v>10765</v>
      </c>
      <c r="F8370">
        <v>101016114</v>
      </c>
      <c r="G8370" t="s">
        <v>10764</v>
      </c>
      <c r="H8370" t="s">
        <v>10613</v>
      </c>
      <c r="I8370">
        <v>24.2</v>
      </c>
      <c r="J8370" t="s">
        <v>138</v>
      </c>
      <c r="K8370" t="s">
        <v>137</v>
      </c>
      <c r="L8370">
        <f>I8370*$Q$5/1000</f>
        <v>2.4605350000000002E-2</v>
      </c>
    </row>
    <row r="8371" spans="1:12">
      <c r="A8371" s="118">
        <v>45200</v>
      </c>
      <c r="B8371" t="s">
        <v>10619</v>
      </c>
      <c r="C8371" t="s">
        <v>10618</v>
      </c>
      <c r="D8371" t="s">
        <v>10747</v>
      </c>
      <c r="E8371" t="s">
        <v>10763</v>
      </c>
      <c r="F8371">
        <v>101035368</v>
      </c>
      <c r="G8371" t="s">
        <v>7364</v>
      </c>
      <c r="H8371" t="s">
        <v>10613</v>
      </c>
      <c r="I8371">
        <v>24.2</v>
      </c>
      <c r="J8371" t="s">
        <v>138</v>
      </c>
      <c r="K8371" t="s">
        <v>137</v>
      </c>
      <c r="L8371">
        <f>I8371*$Q$5/1000</f>
        <v>2.4605350000000002E-2</v>
      </c>
    </row>
    <row r="8372" spans="1:12">
      <c r="A8372" s="118">
        <v>45139</v>
      </c>
      <c r="B8372" t="s">
        <v>460</v>
      </c>
      <c r="C8372" t="s">
        <v>459</v>
      </c>
      <c r="D8372" t="s">
        <v>10762</v>
      </c>
      <c r="E8372" t="s">
        <v>10761</v>
      </c>
      <c r="F8372" s="119" t="s">
        <v>2224</v>
      </c>
      <c r="G8372" t="s">
        <v>2223</v>
      </c>
      <c r="H8372" t="s">
        <v>455</v>
      </c>
      <c r="I8372">
        <v>103.6</v>
      </c>
      <c r="J8372" t="s">
        <v>145</v>
      </c>
      <c r="K8372" t="s">
        <v>137</v>
      </c>
      <c r="L8372">
        <f>I8372*$Q$2/100/1000</f>
        <v>3.8331999999999998E-4</v>
      </c>
    </row>
    <row r="8373" spans="1:12">
      <c r="A8373" s="118">
        <v>45200</v>
      </c>
      <c r="B8373" t="s">
        <v>10619</v>
      </c>
      <c r="C8373" t="s">
        <v>10618</v>
      </c>
      <c r="D8373" t="s">
        <v>10747</v>
      </c>
      <c r="E8373" t="s">
        <v>10760</v>
      </c>
      <c r="F8373">
        <v>101044341</v>
      </c>
      <c r="G8373" t="s">
        <v>10759</v>
      </c>
      <c r="H8373" t="s">
        <v>10613</v>
      </c>
      <c r="I8373">
        <v>24.2</v>
      </c>
      <c r="J8373" t="s">
        <v>138</v>
      </c>
      <c r="K8373" t="s">
        <v>137</v>
      </c>
      <c r="L8373">
        <f>I8373*$Q$5/1000</f>
        <v>2.4605350000000002E-2</v>
      </c>
    </row>
    <row r="8374" spans="1:12">
      <c r="A8374" s="118">
        <v>45200</v>
      </c>
      <c r="B8374" t="s">
        <v>10619</v>
      </c>
      <c r="C8374" t="s">
        <v>10618</v>
      </c>
      <c r="D8374" t="s">
        <v>10747</v>
      </c>
      <c r="E8374" t="s">
        <v>10758</v>
      </c>
      <c r="F8374">
        <v>101026807</v>
      </c>
      <c r="G8374" t="s">
        <v>10757</v>
      </c>
      <c r="H8374" t="s">
        <v>10613</v>
      </c>
      <c r="I8374">
        <v>24.2</v>
      </c>
      <c r="J8374" t="s">
        <v>138</v>
      </c>
      <c r="K8374" t="s">
        <v>137</v>
      </c>
      <c r="L8374">
        <f>I8374*$Q$5/1000</f>
        <v>2.4605350000000002E-2</v>
      </c>
    </row>
    <row r="8375" spans="1:12">
      <c r="A8375" s="118">
        <v>45200</v>
      </c>
      <c r="B8375" t="s">
        <v>10619</v>
      </c>
      <c r="C8375" t="s">
        <v>10618</v>
      </c>
      <c r="D8375" t="s">
        <v>10747</v>
      </c>
      <c r="E8375" t="s">
        <v>10756</v>
      </c>
      <c r="F8375">
        <v>101027743</v>
      </c>
      <c r="G8375" t="s">
        <v>10755</v>
      </c>
      <c r="H8375" t="s">
        <v>10613</v>
      </c>
      <c r="I8375">
        <v>24.2</v>
      </c>
      <c r="J8375" t="s">
        <v>138</v>
      </c>
      <c r="K8375" t="s">
        <v>137</v>
      </c>
      <c r="L8375">
        <f>I8375*$Q$5/1000</f>
        <v>2.4605350000000002E-2</v>
      </c>
    </row>
    <row r="8376" spans="1:12">
      <c r="A8376" s="118">
        <v>45200</v>
      </c>
      <c r="B8376" t="s">
        <v>10619</v>
      </c>
      <c r="C8376" t="s">
        <v>10618</v>
      </c>
      <c r="D8376" t="s">
        <v>10747</v>
      </c>
      <c r="E8376" t="s">
        <v>10754</v>
      </c>
      <c r="F8376">
        <v>101050140</v>
      </c>
      <c r="G8376" t="s">
        <v>10753</v>
      </c>
      <c r="H8376" t="s">
        <v>10613</v>
      </c>
      <c r="I8376">
        <v>24.2</v>
      </c>
      <c r="J8376" t="s">
        <v>138</v>
      </c>
      <c r="K8376" t="s">
        <v>137</v>
      </c>
      <c r="L8376">
        <f>I8376*$Q$5/1000</f>
        <v>2.4605350000000002E-2</v>
      </c>
    </row>
    <row r="8377" spans="1:12">
      <c r="A8377" s="118">
        <v>45200</v>
      </c>
      <c r="B8377" t="s">
        <v>10619</v>
      </c>
      <c r="C8377" t="s">
        <v>10618</v>
      </c>
      <c r="D8377" t="s">
        <v>10747</v>
      </c>
      <c r="E8377" t="s">
        <v>10752</v>
      </c>
      <c r="F8377">
        <v>101035883</v>
      </c>
      <c r="G8377" t="s">
        <v>10705</v>
      </c>
      <c r="H8377" t="s">
        <v>10613</v>
      </c>
      <c r="I8377">
        <v>24.2</v>
      </c>
      <c r="J8377" t="s">
        <v>138</v>
      </c>
      <c r="K8377" t="s">
        <v>137</v>
      </c>
      <c r="L8377">
        <f>I8377*$Q$5/1000</f>
        <v>2.4605350000000002E-2</v>
      </c>
    </row>
    <row r="8378" spans="1:12">
      <c r="A8378" s="118">
        <v>45200</v>
      </c>
      <c r="B8378" t="s">
        <v>10619</v>
      </c>
      <c r="C8378" t="s">
        <v>10618</v>
      </c>
      <c r="D8378" t="s">
        <v>10747</v>
      </c>
      <c r="E8378" t="s">
        <v>10751</v>
      </c>
      <c r="F8378">
        <v>101035887</v>
      </c>
      <c r="G8378" t="s">
        <v>10750</v>
      </c>
      <c r="H8378" t="s">
        <v>10613</v>
      </c>
      <c r="I8378">
        <v>24.2</v>
      </c>
      <c r="J8378" t="s">
        <v>138</v>
      </c>
      <c r="K8378" t="s">
        <v>137</v>
      </c>
      <c r="L8378">
        <f>I8378*$Q$5/1000</f>
        <v>2.4605350000000002E-2</v>
      </c>
    </row>
    <row r="8379" spans="1:12">
      <c r="A8379" s="118">
        <v>45200</v>
      </c>
      <c r="B8379" t="s">
        <v>10619</v>
      </c>
      <c r="C8379" t="s">
        <v>10618</v>
      </c>
      <c r="D8379" t="s">
        <v>10747</v>
      </c>
      <c r="E8379" t="s">
        <v>10749</v>
      </c>
      <c r="F8379">
        <v>101035885</v>
      </c>
      <c r="G8379" t="s">
        <v>10748</v>
      </c>
      <c r="H8379" t="s">
        <v>10613</v>
      </c>
      <c r="I8379">
        <v>24.2</v>
      </c>
      <c r="J8379" t="s">
        <v>138</v>
      </c>
      <c r="K8379" t="s">
        <v>137</v>
      </c>
      <c r="L8379">
        <f>I8379*$Q$5/1000</f>
        <v>2.4605350000000002E-2</v>
      </c>
    </row>
    <row r="8380" spans="1:12">
      <c r="A8380" s="118">
        <v>45200</v>
      </c>
      <c r="B8380" t="s">
        <v>10619</v>
      </c>
      <c r="C8380" t="s">
        <v>10618</v>
      </c>
      <c r="D8380" t="s">
        <v>10747</v>
      </c>
      <c r="E8380" t="s">
        <v>10746</v>
      </c>
      <c r="F8380">
        <v>40253032</v>
      </c>
      <c r="G8380" t="s">
        <v>10745</v>
      </c>
      <c r="H8380" t="s">
        <v>10613</v>
      </c>
      <c r="I8380">
        <v>24.2</v>
      </c>
      <c r="J8380" t="s">
        <v>138</v>
      </c>
      <c r="K8380" t="s">
        <v>137</v>
      </c>
      <c r="L8380">
        <f>I8380*$Q$5/1000</f>
        <v>2.4605350000000002E-2</v>
      </c>
    </row>
    <row r="8381" spans="1:12">
      <c r="A8381" s="118">
        <v>45200</v>
      </c>
      <c r="B8381" t="s">
        <v>10619</v>
      </c>
      <c r="C8381" t="s">
        <v>10618</v>
      </c>
      <c r="D8381" t="s">
        <v>10690</v>
      </c>
      <c r="E8381" t="s">
        <v>10744</v>
      </c>
      <c r="F8381">
        <v>101041048</v>
      </c>
      <c r="G8381" t="s">
        <v>10743</v>
      </c>
      <c r="H8381" t="s">
        <v>10613</v>
      </c>
      <c r="I8381">
        <v>24.2</v>
      </c>
      <c r="J8381" t="s">
        <v>138</v>
      </c>
      <c r="K8381" t="s">
        <v>137</v>
      </c>
      <c r="L8381">
        <f>I8381*$Q$5/1000</f>
        <v>2.4605350000000002E-2</v>
      </c>
    </row>
    <row r="8382" spans="1:12">
      <c r="A8382" s="118">
        <v>45200</v>
      </c>
      <c r="B8382" t="s">
        <v>10619</v>
      </c>
      <c r="C8382" t="s">
        <v>10618</v>
      </c>
      <c r="D8382" t="s">
        <v>10737</v>
      </c>
      <c r="E8382" t="s">
        <v>10742</v>
      </c>
      <c r="F8382">
        <v>101033277</v>
      </c>
      <c r="G8382" t="s">
        <v>10735</v>
      </c>
      <c r="H8382" t="s">
        <v>10613</v>
      </c>
      <c r="I8382">
        <v>24.2</v>
      </c>
      <c r="J8382" t="s">
        <v>138</v>
      </c>
      <c r="K8382" t="s">
        <v>137</v>
      </c>
      <c r="L8382">
        <f>I8382*$Q$5/1000</f>
        <v>2.4605350000000002E-2</v>
      </c>
    </row>
    <row r="8383" spans="1:12">
      <c r="A8383" s="118">
        <v>45200</v>
      </c>
      <c r="B8383" t="s">
        <v>10619</v>
      </c>
      <c r="C8383" t="s">
        <v>10618</v>
      </c>
      <c r="D8383" t="s">
        <v>10741</v>
      </c>
      <c r="E8383" t="s">
        <v>10740</v>
      </c>
      <c r="F8383">
        <v>101041050</v>
      </c>
      <c r="G8383" t="s">
        <v>10739</v>
      </c>
      <c r="H8383" t="s">
        <v>10613</v>
      </c>
      <c r="I8383">
        <v>24.2</v>
      </c>
      <c r="J8383" t="s">
        <v>138</v>
      </c>
      <c r="K8383" t="s">
        <v>137</v>
      </c>
      <c r="L8383">
        <f>I8383*$Q$5/1000</f>
        <v>2.4605350000000002E-2</v>
      </c>
    </row>
    <row r="8384" spans="1:12">
      <c r="A8384" s="118">
        <v>45200</v>
      </c>
      <c r="B8384" t="s">
        <v>10619</v>
      </c>
      <c r="C8384" t="s">
        <v>10618</v>
      </c>
      <c r="D8384" t="s">
        <v>10660</v>
      </c>
      <c r="E8384" t="s">
        <v>10738</v>
      </c>
      <c r="F8384">
        <v>101033277</v>
      </c>
      <c r="G8384" t="s">
        <v>10735</v>
      </c>
      <c r="H8384" t="s">
        <v>10613</v>
      </c>
      <c r="I8384">
        <v>24.2</v>
      </c>
      <c r="J8384" t="s">
        <v>138</v>
      </c>
      <c r="K8384" t="s">
        <v>137</v>
      </c>
      <c r="L8384">
        <f>I8384*$Q$5/1000</f>
        <v>2.4605350000000002E-2</v>
      </c>
    </row>
    <row r="8385" spans="1:12">
      <c r="A8385" s="118">
        <v>45200</v>
      </c>
      <c r="B8385" t="s">
        <v>10619</v>
      </c>
      <c r="C8385" t="s">
        <v>10618</v>
      </c>
      <c r="D8385" t="s">
        <v>10737</v>
      </c>
      <c r="E8385" t="s">
        <v>10736</v>
      </c>
      <c r="F8385">
        <v>101033277</v>
      </c>
      <c r="G8385" t="s">
        <v>10735</v>
      </c>
      <c r="H8385" t="s">
        <v>10613</v>
      </c>
      <c r="I8385">
        <v>24.2</v>
      </c>
      <c r="J8385" t="s">
        <v>138</v>
      </c>
      <c r="K8385" t="s">
        <v>137</v>
      </c>
      <c r="L8385">
        <f>I8385*$Q$5/1000</f>
        <v>2.4605350000000002E-2</v>
      </c>
    </row>
    <row r="8386" spans="1:12">
      <c r="A8386" s="118">
        <v>45139</v>
      </c>
      <c r="B8386" t="s">
        <v>723</v>
      </c>
      <c r="C8386" t="s">
        <v>722</v>
      </c>
      <c r="D8386" t="s">
        <v>10734</v>
      </c>
      <c r="E8386" t="s">
        <v>10733</v>
      </c>
      <c r="F8386" s="119">
        <v>10212584</v>
      </c>
      <c r="G8386" t="s">
        <v>8682</v>
      </c>
      <c r="H8386" t="s">
        <v>718</v>
      </c>
      <c r="I8386">
        <v>302</v>
      </c>
      <c r="J8386" t="s">
        <v>145</v>
      </c>
      <c r="K8386" t="s">
        <v>717</v>
      </c>
      <c r="L8386">
        <f>I8386*$Q$2/100/1000</f>
        <v>1.1173999999999999E-3</v>
      </c>
    </row>
    <row r="8387" spans="1:12">
      <c r="A8387" s="118">
        <v>45200</v>
      </c>
      <c r="B8387" t="s">
        <v>10619</v>
      </c>
      <c r="C8387" t="s">
        <v>10618</v>
      </c>
      <c r="D8387" t="s">
        <v>10732</v>
      </c>
      <c r="E8387" t="s">
        <v>10731</v>
      </c>
      <c r="F8387" t="s">
        <v>10730</v>
      </c>
      <c r="G8387" t="s">
        <v>10729</v>
      </c>
      <c r="H8387" t="s">
        <v>10613</v>
      </c>
      <c r="I8387">
        <v>24.2</v>
      </c>
      <c r="J8387" t="s">
        <v>138</v>
      </c>
      <c r="K8387" t="s">
        <v>137</v>
      </c>
      <c r="L8387">
        <f>I8387*$Q$5/1000</f>
        <v>2.4605350000000002E-2</v>
      </c>
    </row>
    <row r="8388" spans="1:12">
      <c r="A8388" s="118">
        <v>45200</v>
      </c>
      <c r="B8388" t="s">
        <v>10619</v>
      </c>
      <c r="C8388" t="s">
        <v>10618</v>
      </c>
      <c r="D8388" t="s">
        <v>10728</v>
      </c>
      <c r="E8388" t="s">
        <v>10727</v>
      </c>
      <c r="F8388">
        <v>101016111</v>
      </c>
      <c r="G8388" t="s">
        <v>10726</v>
      </c>
      <c r="H8388" t="s">
        <v>10613</v>
      </c>
      <c r="I8388">
        <v>24.2</v>
      </c>
      <c r="J8388" t="s">
        <v>138</v>
      </c>
      <c r="K8388" t="s">
        <v>137</v>
      </c>
      <c r="L8388">
        <f>I8388*$Q$5/1000</f>
        <v>2.4605350000000002E-2</v>
      </c>
    </row>
    <row r="8389" spans="1:12">
      <c r="A8389" s="118">
        <v>45200</v>
      </c>
      <c r="B8389" t="s">
        <v>10619</v>
      </c>
      <c r="C8389" t="s">
        <v>10618</v>
      </c>
      <c r="D8389" t="s">
        <v>10725</v>
      </c>
      <c r="E8389" t="s">
        <v>10724</v>
      </c>
      <c r="F8389" t="s">
        <v>10719</v>
      </c>
      <c r="G8389" t="s">
        <v>10718</v>
      </c>
      <c r="H8389" t="s">
        <v>10613</v>
      </c>
      <c r="I8389">
        <v>24.2</v>
      </c>
      <c r="J8389" t="s">
        <v>138</v>
      </c>
      <c r="K8389" t="s">
        <v>137</v>
      </c>
      <c r="L8389">
        <f>I8389*$Q$5/1000</f>
        <v>2.4605350000000002E-2</v>
      </c>
    </row>
    <row r="8390" spans="1:12">
      <c r="A8390" s="118">
        <v>45200</v>
      </c>
      <c r="B8390" t="s">
        <v>10619</v>
      </c>
      <c r="C8390" t="s">
        <v>10618</v>
      </c>
      <c r="D8390" t="s">
        <v>10723</v>
      </c>
      <c r="E8390" t="s">
        <v>10722</v>
      </c>
      <c r="F8390" t="s">
        <v>10719</v>
      </c>
      <c r="G8390" t="s">
        <v>10718</v>
      </c>
      <c r="H8390" t="s">
        <v>10613</v>
      </c>
      <c r="I8390">
        <v>24.2</v>
      </c>
      <c r="J8390" t="s">
        <v>138</v>
      </c>
      <c r="K8390" t="s">
        <v>137</v>
      </c>
      <c r="L8390">
        <f>I8390*$Q$5/1000</f>
        <v>2.4605350000000002E-2</v>
      </c>
    </row>
    <row r="8391" spans="1:12">
      <c r="A8391" s="118">
        <v>45200</v>
      </c>
      <c r="B8391" t="s">
        <v>10619</v>
      </c>
      <c r="C8391" t="s">
        <v>10618</v>
      </c>
      <c r="D8391" t="s">
        <v>10721</v>
      </c>
      <c r="E8391" t="s">
        <v>10720</v>
      </c>
      <c r="F8391" t="s">
        <v>10719</v>
      </c>
      <c r="G8391" t="s">
        <v>10718</v>
      </c>
      <c r="H8391" t="s">
        <v>10613</v>
      </c>
      <c r="I8391">
        <v>24.2</v>
      </c>
      <c r="J8391" t="s">
        <v>138</v>
      </c>
      <c r="K8391" t="s">
        <v>137</v>
      </c>
      <c r="L8391">
        <f>I8391*$Q$5/1000</f>
        <v>2.4605350000000002E-2</v>
      </c>
    </row>
    <row r="8392" spans="1:12">
      <c r="A8392" s="118">
        <v>45231</v>
      </c>
      <c r="B8392" t="s">
        <v>10619</v>
      </c>
      <c r="C8392" t="s">
        <v>10618</v>
      </c>
      <c r="D8392" t="s">
        <v>10717</v>
      </c>
      <c r="E8392" t="s">
        <v>10716</v>
      </c>
      <c r="F8392">
        <v>101013999</v>
      </c>
      <c r="G8392" t="s">
        <v>10713</v>
      </c>
      <c r="H8392" t="s">
        <v>10613</v>
      </c>
      <c r="I8392">
        <v>24.2</v>
      </c>
      <c r="J8392" t="s">
        <v>138</v>
      </c>
      <c r="K8392" t="s">
        <v>137</v>
      </c>
      <c r="L8392">
        <f>I8392*$Q$5/1000</f>
        <v>2.4605350000000002E-2</v>
      </c>
    </row>
    <row r="8393" spans="1:12">
      <c r="A8393" s="118">
        <v>45231</v>
      </c>
      <c r="B8393" t="s">
        <v>10619</v>
      </c>
      <c r="C8393" t="s">
        <v>10618</v>
      </c>
      <c r="D8393" t="s">
        <v>10715</v>
      </c>
      <c r="E8393" t="s">
        <v>10714</v>
      </c>
      <c r="F8393">
        <v>101013999</v>
      </c>
      <c r="G8393" t="s">
        <v>10713</v>
      </c>
      <c r="H8393" t="s">
        <v>10613</v>
      </c>
      <c r="I8393">
        <v>24.2</v>
      </c>
      <c r="J8393" t="s">
        <v>138</v>
      </c>
      <c r="K8393" t="s">
        <v>137</v>
      </c>
      <c r="L8393">
        <f>I8393*$Q$5/1000</f>
        <v>2.4605350000000002E-2</v>
      </c>
    </row>
    <row r="8394" spans="1:12">
      <c r="A8394" s="118">
        <v>45231</v>
      </c>
      <c r="B8394" t="s">
        <v>10619</v>
      </c>
      <c r="C8394" t="s">
        <v>10618</v>
      </c>
      <c r="D8394" t="s">
        <v>10712</v>
      </c>
      <c r="E8394" t="s">
        <v>10711</v>
      </c>
      <c r="F8394" t="s">
        <v>10710</v>
      </c>
      <c r="G8394" t="s">
        <v>10709</v>
      </c>
      <c r="H8394" t="s">
        <v>10613</v>
      </c>
      <c r="I8394">
        <v>24.2</v>
      </c>
      <c r="J8394" t="s">
        <v>138</v>
      </c>
      <c r="K8394" t="s">
        <v>137</v>
      </c>
      <c r="L8394">
        <f>I8394*$Q$5/1000</f>
        <v>2.4605350000000002E-2</v>
      </c>
    </row>
    <row r="8395" spans="1:12">
      <c r="A8395" s="118">
        <v>45231</v>
      </c>
      <c r="B8395" t="s">
        <v>10619</v>
      </c>
      <c r="C8395" t="s">
        <v>10618</v>
      </c>
      <c r="D8395" t="s">
        <v>10654</v>
      </c>
      <c r="E8395" t="s">
        <v>10708</v>
      </c>
      <c r="F8395" t="s">
        <v>10652</v>
      </c>
      <c r="G8395" t="s">
        <v>10651</v>
      </c>
      <c r="H8395" t="s">
        <v>10613</v>
      </c>
      <c r="I8395">
        <v>24.2</v>
      </c>
      <c r="J8395" t="s">
        <v>138</v>
      </c>
      <c r="K8395" t="s">
        <v>137</v>
      </c>
      <c r="L8395">
        <f>I8395*$Q$5/1000</f>
        <v>2.4605350000000002E-2</v>
      </c>
    </row>
    <row r="8396" spans="1:12">
      <c r="A8396" s="118">
        <v>45231</v>
      </c>
      <c r="B8396" t="s">
        <v>10619</v>
      </c>
      <c r="C8396" t="s">
        <v>10618</v>
      </c>
      <c r="D8396" t="s">
        <v>10707</v>
      </c>
      <c r="E8396" t="s">
        <v>10706</v>
      </c>
      <c r="F8396">
        <v>101035883</v>
      </c>
      <c r="G8396" t="s">
        <v>10705</v>
      </c>
      <c r="H8396" t="s">
        <v>10613</v>
      </c>
      <c r="I8396">
        <v>24.2</v>
      </c>
      <c r="J8396" t="s">
        <v>138</v>
      </c>
      <c r="K8396" t="s">
        <v>137</v>
      </c>
      <c r="L8396">
        <f>I8396*$Q$5/1000</f>
        <v>2.4605350000000002E-2</v>
      </c>
    </row>
    <row r="8397" spans="1:12">
      <c r="A8397" s="118">
        <v>45231</v>
      </c>
      <c r="B8397" t="s">
        <v>10619</v>
      </c>
      <c r="C8397" t="s">
        <v>10618</v>
      </c>
      <c r="D8397" t="s">
        <v>10704</v>
      </c>
      <c r="E8397" t="s">
        <v>10703</v>
      </c>
      <c r="F8397">
        <v>101045955</v>
      </c>
      <c r="G8397" t="s">
        <v>10702</v>
      </c>
      <c r="H8397" t="s">
        <v>10613</v>
      </c>
      <c r="I8397">
        <v>24.2</v>
      </c>
      <c r="J8397" t="s">
        <v>138</v>
      </c>
      <c r="K8397" t="s">
        <v>137</v>
      </c>
      <c r="L8397">
        <f>I8397*$Q$5/1000</f>
        <v>2.4605350000000002E-2</v>
      </c>
    </row>
    <row r="8398" spans="1:12">
      <c r="A8398" s="118">
        <v>45231</v>
      </c>
      <c r="B8398" t="s">
        <v>10619</v>
      </c>
      <c r="C8398" t="s">
        <v>10618</v>
      </c>
      <c r="D8398" t="s">
        <v>10701</v>
      </c>
      <c r="E8398" t="s">
        <v>10700</v>
      </c>
      <c r="F8398">
        <v>101026436</v>
      </c>
      <c r="G8398" t="s">
        <v>10699</v>
      </c>
      <c r="H8398" t="s">
        <v>10613</v>
      </c>
      <c r="I8398">
        <v>24.2</v>
      </c>
      <c r="J8398" t="s">
        <v>138</v>
      </c>
      <c r="K8398" t="s">
        <v>137</v>
      </c>
      <c r="L8398">
        <f>I8398*$Q$5/1000</f>
        <v>2.4605350000000002E-2</v>
      </c>
    </row>
    <row r="8399" spans="1:12">
      <c r="A8399" s="118">
        <v>45231</v>
      </c>
      <c r="B8399" t="s">
        <v>10619</v>
      </c>
      <c r="C8399" t="s">
        <v>10618</v>
      </c>
      <c r="D8399" t="s">
        <v>10698</v>
      </c>
      <c r="E8399" t="s">
        <v>10697</v>
      </c>
      <c r="F8399">
        <v>101044760</v>
      </c>
      <c r="G8399" t="s">
        <v>10696</v>
      </c>
      <c r="H8399" t="s">
        <v>10613</v>
      </c>
      <c r="I8399">
        <v>24.2</v>
      </c>
      <c r="J8399" t="s">
        <v>138</v>
      </c>
      <c r="K8399" t="s">
        <v>137</v>
      </c>
      <c r="L8399">
        <f>I8399*$Q$5/1000</f>
        <v>2.4605350000000002E-2</v>
      </c>
    </row>
    <row r="8400" spans="1:12">
      <c r="A8400" s="118">
        <v>45231</v>
      </c>
      <c r="B8400" t="s">
        <v>10619</v>
      </c>
      <c r="C8400" t="s">
        <v>10618</v>
      </c>
      <c r="D8400" t="s">
        <v>10695</v>
      </c>
      <c r="E8400" t="s">
        <v>10694</v>
      </c>
      <c r="F8400">
        <v>23259121</v>
      </c>
      <c r="G8400" t="s">
        <v>10693</v>
      </c>
      <c r="H8400" t="s">
        <v>10613</v>
      </c>
      <c r="I8400">
        <v>24.2</v>
      </c>
      <c r="J8400" t="s">
        <v>138</v>
      </c>
      <c r="K8400" t="s">
        <v>137</v>
      </c>
      <c r="L8400">
        <f>I8400*$Q$5/1000</f>
        <v>2.4605350000000002E-2</v>
      </c>
    </row>
    <row r="8401" spans="1:12">
      <c r="A8401" s="118">
        <v>45231</v>
      </c>
      <c r="B8401" t="s">
        <v>10619</v>
      </c>
      <c r="C8401" t="s">
        <v>10618</v>
      </c>
      <c r="D8401" t="s">
        <v>10692</v>
      </c>
      <c r="E8401" t="s">
        <v>10691</v>
      </c>
      <c r="F8401">
        <v>101035368</v>
      </c>
      <c r="G8401" t="s">
        <v>7364</v>
      </c>
      <c r="H8401" t="s">
        <v>10613</v>
      </c>
      <c r="I8401">
        <v>24.2</v>
      </c>
      <c r="J8401" t="s">
        <v>138</v>
      </c>
      <c r="K8401" t="s">
        <v>137</v>
      </c>
      <c r="L8401">
        <f>I8401*$Q$5/1000</f>
        <v>2.4605350000000002E-2</v>
      </c>
    </row>
    <row r="8402" spans="1:12">
      <c r="A8402" s="118">
        <v>45231</v>
      </c>
      <c r="B8402" t="s">
        <v>10619</v>
      </c>
      <c r="C8402" t="s">
        <v>10618</v>
      </c>
      <c r="D8402" t="s">
        <v>10690</v>
      </c>
      <c r="E8402" t="s">
        <v>10689</v>
      </c>
      <c r="F8402">
        <v>101021115</v>
      </c>
      <c r="G8402" t="s">
        <v>10688</v>
      </c>
      <c r="H8402" t="s">
        <v>10613</v>
      </c>
      <c r="I8402">
        <v>24.2</v>
      </c>
      <c r="J8402" t="s">
        <v>138</v>
      </c>
      <c r="K8402" t="s">
        <v>137</v>
      </c>
      <c r="L8402">
        <f>I8402*$Q$5/1000</f>
        <v>2.4605350000000002E-2</v>
      </c>
    </row>
    <row r="8403" spans="1:12">
      <c r="A8403" s="118">
        <v>45231</v>
      </c>
      <c r="B8403" t="s">
        <v>10619</v>
      </c>
      <c r="C8403" t="s">
        <v>10618</v>
      </c>
      <c r="D8403" t="s">
        <v>10687</v>
      </c>
      <c r="E8403" t="s">
        <v>10686</v>
      </c>
      <c r="F8403" t="s">
        <v>2870</v>
      </c>
      <c r="G8403" t="s">
        <v>2869</v>
      </c>
      <c r="H8403" t="s">
        <v>10613</v>
      </c>
      <c r="I8403">
        <v>24.2</v>
      </c>
      <c r="J8403" t="s">
        <v>138</v>
      </c>
      <c r="K8403" t="s">
        <v>137</v>
      </c>
      <c r="L8403">
        <f>I8403*$Q$5/1000</f>
        <v>2.4605350000000002E-2</v>
      </c>
    </row>
    <row r="8404" spans="1:12">
      <c r="A8404" s="118">
        <v>45231</v>
      </c>
      <c r="B8404" t="s">
        <v>10619</v>
      </c>
      <c r="C8404" t="s">
        <v>10618</v>
      </c>
      <c r="D8404" t="s">
        <v>10685</v>
      </c>
      <c r="E8404" t="s">
        <v>10684</v>
      </c>
      <c r="F8404" t="s">
        <v>2870</v>
      </c>
      <c r="G8404" t="s">
        <v>2869</v>
      </c>
      <c r="H8404" t="s">
        <v>10613</v>
      </c>
      <c r="I8404">
        <v>24.2</v>
      </c>
      <c r="J8404" t="s">
        <v>138</v>
      </c>
      <c r="K8404" t="s">
        <v>137</v>
      </c>
      <c r="L8404">
        <f>I8404*$Q$5/1000</f>
        <v>2.4605350000000002E-2</v>
      </c>
    </row>
    <row r="8405" spans="1:12">
      <c r="A8405" s="118">
        <v>45231</v>
      </c>
      <c r="B8405" t="s">
        <v>10619</v>
      </c>
      <c r="C8405" t="s">
        <v>10618</v>
      </c>
      <c r="D8405" t="s">
        <v>10683</v>
      </c>
      <c r="E8405" t="s">
        <v>10682</v>
      </c>
      <c r="F8405">
        <v>101044759</v>
      </c>
      <c r="G8405" t="s">
        <v>10681</v>
      </c>
      <c r="H8405" t="s">
        <v>10613</v>
      </c>
      <c r="I8405">
        <v>24.2</v>
      </c>
      <c r="J8405" t="s">
        <v>138</v>
      </c>
      <c r="K8405" t="s">
        <v>137</v>
      </c>
      <c r="L8405">
        <f>I8405*$Q$5/1000</f>
        <v>2.4605350000000002E-2</v>
      </c>
    </row>
    <row r="8406" spans="1:12">
      <c r="A8406" s="118">
        <v>45231</v>
      </c>
      <c r="B8406" t="s">
        <v>10619</v>
      </c>
      <c r="C8406" t="s">
        <v>10618</v>
      </c>
      <c r="D8406" t="s">
        <v>10680</v>
      </c>
      <c r="E8406" t="s">
        <v>10679</v>
      </c>
      <c r="F8406">
        <v>101012655</v>
      </c>
      <c r="G8406" t="s">
        <v>10678</v>
      </c>
      <c r="H8406" t="s">
        <v>10613</v>
      </c>
      <c r="I8406">
        <v>24.2</v>
      </c>
      <c r="J8406" t="s">
        <v>138</v>
      </c>
      <c r="K8406" t="s">
        <v>137</v>
      </c>
      <c r="L8406">
        <f>I8406*$Q$5/1000</f>
        <v>2.4605350000000002E-2</v>
      </c>
    </row>
    <row r="8407" spans="1:12">
      <c r="A8407" s="118">
        <v>45231</v>
      </c>
      <c r="B8407" t="s">
        <v>10619</v>
      </c>
      <c r="C8407" t="s">
        <v>10618</v>
      </c>
      <c r="D8407" t="s">
        <v>10677</v>
      </c>
      <c r="E8407" t="s">
        <v>10676</v>
      </c>
      <c r="F8407">
        <v>101043987</v>
      </c>
      <c r="G8407" t="s">
        <v>1009</v>
      </c>
      <c r="H8407" t="s">
        <v>10613</v>
      </c>
      <c r="I8407">
        <v>24.2</v>
      </c>
      <c r="J8407" t="s">
        <v>138</v>
      </c>
      <c r="K8407" t="s">
        <v>137</v>
      </c>
      <c r="L8407">
        <f>I8407*$Q$5/1000</f>
        <v>2.4605350000000002E-2</v>
      </c>
    </row>
    <row r="8408" spans="1:12">
      <c r="A8408" s="118">
        <v>45231</v>
      </c>
      <c r="B8408" t="s">
        <v>10619</v>
      </c>
      <c r="C8408" t="s">
        <v>10618</v>
      </c>
      <c r="D8408" t="s">
        <v>10675</v>
      </c>
      <c r="E8408" t="s">
        <v>10674</v>
      </c>
      <c r="F8408">
        <v>101035368</v>
      </c>
      <c r="G8408" t="s">
        <v>7364</v>
      </c>
      <c r="H8408" t="s">
        <v>10613</v>
      </c>
      <c r="I8408">
        <v>24.2</v>
      </c>
      <c r="J8408" t="s">
        <v>138</v>
      </c>
      <c r="K8408" t="s">
        <v>137</v>
      </c>
      <c r="L8408">
        <f>I8408*$Q$5/1000</f>
        <v>2.4605350000000002E-2</v>
      </c>
    </row>
    <row r="8409" spans="1:12">
      <c r="A8409" s="118">
        <v>45231</v>
      </c>
      <c r="B8409" t="s">
        <v>10619</v>
      </c>
      <c r="C8409" t="s">
        <v>10618</v>
      </c>
      <c r="D8409" t="s">
        <v>10673</v>
      </c>
      <c r="E8409" t="s">
        <v>10672</v>
      </c>
      <c r="F8409">
        <v>101023549</v>
      </c>
      <c r="G8409" t="s">
        <v>10671</v>
      </c>
      <c r="H8409" t="s">
        <v>10613</v>
      </c>
      <c r="I8409">
        <v>24.2</v>
      </c>
      <c r="J8409" t="s">
        <v>138</v>
      </c>
      <c r="K8409" t="s">
        <v>137</v>
      </c>
      <c r="L8409">
        <f>I8409*$Q$5/1000</f>
        <v>2.4605350000000002E-2</v>
      </c>
    </row>
    <row r="8410" spans="1:12">
      <c r="A8410" s="118">
        <v>45231</v>
      </c>
      <c r="B8410" t="s">
        <v>10619</v>
      </c>
      <c r="C8410" t="s">
        <v>10618</v>
      </c>
      <c r="D8410" t="s">
        <v>10670</v>
      </c>
      <c r="E8410" t="s">
        <v>10669</v>
      </c>
      <c r="F8410">
        <v>101043987</v>
      </c>
      <c r="G8410" t="s">
        <v>1009</v>
      </c>
      <c r="H8410" t="s">
        <v>10613</v>
      </c>
      <c r="I8410">
        <v>24.2</v>
      </c>
      <c r="J8410" t="s">
        <v>138</v>
      </c>
      <c r="K8410" t="s">
        <v>137</v>
      </c>
      <c r="L8410">
        <f>I8410*$Q$5/1000</f>
        <v>2.4605350000000002E-2</v>
      </c>
    </row>
    <row r="8411" spans="1:12">
      <c r="A8411" s="118">
        <v>45261</v>
      </c>
      <c r="B8411" t="s">
        <v>10619</v>
      </c>
      <c r="C8411" t="s">
        <v>10618</v>
      </c>
      <c r="D8411" t="s">
        <v>10668</v>
      </c>
      <c r="E8411" t="s">
        <v>10667</v>
      </c>
      <c r="F8411">
        <v>101045167</v>
      </c>
      <c r="G8411" t="s">
        <v>10666</v>
      </c>
      <c r="H8411" t="s">
        <v>10613</v>
      </c>
      <c r="I8411">
        <v>24.2</v>
      </c>
      <c r="J8411" t="s">
        <v>138</v>
      </c>
      <c r="K8411" t="s">
        <v>137</v>
      </c>
      <c r="L8411">
        <f>I8411*$Q$5/1000</f>
        <v>2.4605350000000002E-2</v>
      </c>
    </row>
    <row r="8412" spans="1:12">
      <c r="A8412" s="118">
        <v>45261</v>
      </c>
      <c r="B8412" t="s">
        <v>10619</v>
      </c>
      <c r="C8412" t="s">
        <v>10618</v>
      </c>
      <c r="D8412" t="s">
        <v>10617</v>
      </c>
      <c r="E8412" t="s">
        <v>10665</v>
      </c>
      <c r="F8412" t="s">
        <v>10664</v>
      </c>
      <c r="G8412" t="s">
        <v>10663</v>
      </c>
      <c r="H8412" t="s">
        <v>10613</v>
      </c>
      <c r="I8412">
        <v>24.2</v>
      </c>
      <c r="J8412" t="s">
        <v>138</v>
      </c>
      <c r="K8412" t="s">
        <v>137</v>
      </c>
      <c r="L8412">
        <f>I8412*$Q$5/1000</f>
        <v>2.4605350000000002E-2</v>
      </c>
    </row>
    <row r="8413" spans="1:12">
      <c r="A8413" s="118">
        <v>45139</v>
      </c>
      <c r="B8413" t="s">
        <v>205</v>
      </c>
      <c r="C8413" t="s">
        <v>204</v>
      </c>
      <c r="D8413" t="s">
        <v>9230</v>
      </c>
      <c r="E8413" t="s">
        <v>10662</v>
      </c>
      <c r="F8413" s="119">
        <v>101026187</v>
      </c>
      <c r="G8413" t="s">
        <v>10661</v>
      </c>
      <c r="H8413" t="s">
        <v>200</v>
      </c>
      <c r="I8413">
        <v>6781</v>
      </c>
      <c r="J8413" t="s">
        <v>199</v>
      </c>
      <c r="K8413" t="s">
        <v>198</v>
      </c>
      <c r="L8413">
        <f>I8413*$Q$4/10/1000</f>
        <v>1.1924057587200001</v>
      </c>
    </row>
    <row r="8414" spans="1:12">
      <c r="A8414" s="118">
        <v>45261</v>
      </c>
      <c r="B8414" t="s">
        <v>10619</v>
      </c>
      <c r="C8414" t="s">
        <v>10618</v>
      </c>
      <c r="D8414" t="s">
        <v>10660</v>
      </c>
      <c r="E8414" t="s">
        <v>10659</v>
      </c>
      <c r="F8414">
        <v>101035368</v>
      </c>
      <c r="G8414" t="s">
        <v>7364</v>
      </c>
      <c r="H8414" t="s">
        <v>10613</v>
      </c>
      <c r="I8414">
        <v>24.2</v>
      </c>
      <c r="J8414" t="s">
        <v>138</v>
      </c>
      <c r="K8414" t="s">
        <v>137</v>
      </c>
      <c r="L8414">
        <f>I8414*$Q$5/1000</f>
        <v>2.4605350000000002E-2</v>
      </c>
    </row>
    <row r="8415" spans="1:12">
      <c r="A8415" s="118">
        <v>45261</v>
      </c>
      <c r="B8415" t="s">
        <v>10619</v>
      </c>
      <c r="C8415" t="s">
        <v>10618</v>
      </c>
      <c r="D8415" t="s">
        <v>10643</v>
      </c>
      <c r="E8415" t="s">
        <v>10658</v>
      </c>
      <c r="F8415" t="s">
        <v>2870</v>
      </c>
      <c r="G8415" t="s">
        <v>2869</v>
      </c>
      <c r="H8415" t="s">
        <v>10613</v>
      </c>
      <c r="I8415">
        <v>24.2</v>
      </c>
      <c r="J8415" t="s">
        <v>138</v>
      </c>
      <c r="K8415" t="s">
        <v>137</v>
      </c>
      <c r="L8415">
        <f>I8415*$Q$5/1000</f>
        <v>2.4605350000000002E-2</v>
      </c>
    </row>
    <row r="8416" spans="1:12">
      <c r="A8416" s="118">
        <v>45261</v>
      </c>
      <c r="B8416" t="s">
        <v>10619</v>
      </c>
      <c r="C8416" t="s">
        <v>10618</v>
      </c>
      <c r="D8416" t="s">
        <v>10634</v>
      </c>
      <c r="E8416" t="s">
        <v>10657</v>
      </c>
      <c r="F8416" t="s">
        <v>2870</v>
      </c>
      <c r="G8416" t="s">
        <v>2869</v>
      </c>
      <c r="H8416" t="s">
        <v>10613</v>
      </c>
      <c r="I8416">
        <v>24.2</v>
      </c>
      <c r="J8416" t="s">
        <v>138</v>
      </c>
      <c r="K8416" t="s">
        <v>137</v>
      </c>
      <c r="L8416">
        <f>I8416*$Q$5/1000</f>
        <v>2.4605350000000002E-2</v>
      </c>
    </row>
    <row r="8417" spans="1:12">
      <c r="A8417" s="118">
        <v>45261</v>
      </c>
      <c r="B8417" t="s">
        <v>10619</v>
      </c>
      <c r="C8417" t="s">
        <v>10618</v>
      </c>
      <c r="D8417" t="s">
        <v>10630</v>
      </c>
      <c r="E8417" t="s">
        <v>10656</v>
      </c>
      <c r="F8417" t="s">
        <v>2870</v>
      </c>
      <c r="G8417" t="s">
        <v>2869</v>
      </c>
      <c r="H8417" t="s">
        <v>10613</v>
      </c>
      <c r="I8417">
        <v>24.2</v>
      </c>
      <c r="J8417" t="s">
        <v>138</v>
      </c>
      <c r="K8417" t="s">
        <v>137</v>
      </c>
      <c r="L8417">
        <f>I8417*$Q$5/1000</f>
        <v>2.4605350000000002E-2</v>
      </c>
    </row>
    <row r="8418" spans="1:12">
      <c r="A8418" s="118">
        <v>45261</v>
      </c>
      <c r="B8418" t="s">
        <v>10619</v>
      </c>
      <c r="C8418" t="s">
        <v>10618</v>
      </c>
      <c r="D8418" t="s">
        <v>10617</v>
      </c>
      <c r="E8418" t="s">
        <v>10655</v>
      </c>
      <c r="F8418">
        <v>101043968</v>
      </c>
      <c r="G8418" t="s">
        <v>10620</v>
      </c>
      <c r="H8418" t="s">
        <v>10613</v>
      </c>
      <c r="I8418">
        <v>24.2</v>
      </c>
      <c r="J8418" t="s">
        <v>138</v>
      </c>
      <c r="K8418" t="s">
        <v>137</v>
      </c>
      <c r="L8418">
        <f>I8418*$Q$5/1000</f>
        <v>2.4605350000000002E-2</v>
      </c>
    </row>
    <row r="8419" spans="1:12">
      <c r="A8419" s="118">
        <v>45261</v>
      </c>
      <c r="B8419" t="s">
        <v>10619</v>
      </c>
      <c r="C8419" t="s">
        <v>10618</v>
      </c>
      <c r="D8419" t="s">
        <v>10654</v>
      </c>
      <c r="E8419" t="s">
        <v>10653</v>
      </c>
      <c r="F8419" t="s">
        <v>10652</v>
      </c>
      <c r="G8419" t="s">
        <v>10651</v>
      </c>
      <c r="H8419" t="s">
        <v>10613</v>
      </c>
      <c r="I8419">
        <v>24.2</v>
      </c>
      <c r="J8419" t="s">
        <v>138</v>
      </c>
      <c r="K8419" t="s">
        <v>137</v>
      </c>
      <c r="L8419">
        <f>I8419*$Q$5/1000</f>
        <v>2.4605350000000002E-2</v>
      </c>
    </row>
    <row r="8420" spans="1:12">
      <c r="A8420" s="118">
        <v>45261</v>
      </c>
      <c r="B8420" t="s">
        <v>10619</v>
      </c>
      <c r="C8420" t="s">
        <v>10618</v>
      </c>
      <c r="D8420" t="s">
        <v>10650</v>
      </c>
      <c r="E8420" t="s">
        <v>10649</v>
      </c>
      <c r="F8420">
        <v>101014535</v>
      </c>
      <c r="G8420" t="s">
        <v>10648</v>
      </c>
      <c r="H8420" t="s">
        <v>10613</v>
      </c>
      <c r="I8420">
        <v>24.2</v>
      </c>
      <c r="J8420" t="s">
        <v>138</v>
      </c>
      <c r="K8420" t="s">
        <v>137</v>
      </c>
      <c r="L8420">
        <f>I8420*$Q$5/1000</f>
        <v>2.4605350000000002E-2</v>
      </c>
    </row>
    <row r="8421" spans="1:12">
      <c r="A8421" s="118">
        <v>45261</v>
      </c>
      <c r="B8421" t="s">
        <v>10619</v>
      </c>
      <c r="C8421" t="s">
        <v>10618</v>
      </c>
      <c r="D8421" t="s">
        <v>10647</v>
      </c>
      <c r="E8421" t="s">
        <v>10646</v>
      </c>
      <c r="F8421">
        <v>101010847</v>
      </c>
      <c r="G8421" t="s">
        <v>10645</v>
      </c>
      <c r="H8421" t="s">
        <v>10613</v>
      </c>
      <c r="I8421">
        <v>24.2</v>
      </c>
      <c r="J8421" t="s">
        <v>138</v>
      </c>
      <c r="K8421" t="s">
        <v>137</v>
      </c>
      <c r="L8421">
        <f>I8421*$Q$5/1000</f>
        <v>2.4605350000000002E-2</v>
      </c>
    </row>
    <row r="8422" spans="1:12">
      <c r="A8422" s="118">
        <v>45261</v>
      </c>
      <c r="B8422" t="s">
        <v>10619</v>
      </c>
      <c r="C8422" t="s">
        <v>10618</v>
      </c>
      <c r="D8422" t="s">
        <v>10634</v>
      </c>
      <c r="E8422" t="s">
        <v>10644</v>
      </c>
      <c r="F8422" t="s">
        <v>2857</v>
      </c>
      <c r="G8422" t="s">
        <v>2856</v>
      </c>
      <c r="H8422" t="s">
        <v>10613</v>
      </c>
      <c r="I8422">
        <v>24.2</v>
      </c>
      <c r="J8422" t="s">
        <v>138</v>
      </c>
      <c r="K8422" t="s">
        <v>137</v>
      </c>
      <c r="L8422">
        <f>I8422*$Q$5/1000</f>
        <v>2.4605350000000002E-2</v>
      </c>
    </row>
    <row r="8423" spans="1:12">
      <c r="A8423" s="118">
        <v>45261</v>
      </c>
      <c r="B8423" t="s">
        <v>10619</v>
      </c>
      <c r="C8423" t="s">
        <v>10618</v>
      </c>
      <c r="D8423" t="s">
        <v>10643</v>
      </c>
      <c r="E8423" t="s">
        <v>10642</v>
      </c>
      <c r="F8423" t="s">
        <v>2857</v>
      </c>
      <c r="G8423" t="s">
        <v>2856</v>
      </c>
      <c r="H8423" t="s">
        <v>10613</v>
      </c>
      <c r="I8423">
        <v>24.2</v>
      </c>
      <c r="J8423" t="s">
        <v>138</v>
      </c>
      <c r="K8423" t="s">
        <v>137</v>
      </c>
      <c r="L8423">
        <f>I8423*$Q$5/1000</f>
        <v>2.4605350000000002E-2</v>
      </c>
    </row>
    <row r="8424" spans="1:12">
      <c r="A8424" s="118">
        <v>45261</v>
      </c>
      <c r="B8424" t="s">
        <v>10619</v>
      </c>
      <c r="C8424" t="s">
        <v>10618</v>
      </c>
      <c r="D8424" t="s">
        <v>10630</v>
      </c>
      <c r="E8424" t="s">
        <v>10641</v>
      </c>
      <c r="F8424" t="s">
        <v>2857</v>
      </c>
      <c r="G8424" t="s">
        <v>2856</v>
      </c>
      <c r="H8424" t="s">
        <v>10613</v>
      </c>
      <c r="I8424">
        <v>24.2</v>
      </c>
      <c r="J8424" t="s">
        <v>138</v>
      </c>
      <c r="K8424" t="s">
        <v>137</v>
      </c>
      <c r="L8424">
        <f>I8424*$Q$5/1000</f>
        <v>2.4605350000000002E-2</v>
      </c>
    </row>
    <row r="8425" spans="1:12">
      <c r="A8425" s="118">
        <v>45261</v>
      </c>
      <c r="B8425" t="s">
        <v>10619</v>
      </c>
      <c r="C8425" t="s">
        <v>10618</v>
      </c>
      <c r="D8425" t="s">
        <v>10640</v>
      </c>
      <c r="E8425" t="s">
        <v>10639</v>
      </c>
      <c r="F8425">
        <v>101017201</v>
      </c>
      <c r="G8425" t="s">
        <v>10638</v>
      </c>
      <c r="H8425" t="s">
        <v>10613</v>
      </c>
      <c r="I8425">
        <v>24.2</v>
      </c>
      <c r="J8425" t="s">
        <v>138</v>
      </c>
      <c r="K8425" t="s">
        <v>137</v>
      </c>
      <c r="L8425">
        <f>I8425*$Q$5/1000</f>
        <v>2.4605350000000002E-2</v>
      </c>
    </row>
    <row r="8426" spans="1:12">
      <c r="A8426" s="118">
        <v>45139</v>
      </c>
      <c r="B8426" t="s">
        <v>574</v>
      </c>
      <c r="C8426" t="s">
        <v>573</v>
      </c>
      <c r="D8426" t="s">
        <v>10636</v>
      </c>
      <c r="E8426" t="s">
        <v>10637</v>
      </c>
      <c r="F8426" s="119">
        <v>1</v>
      </c>
      <c r="G8426" t="s">
        <v>667</v>
      </c>
      <c r="H8426" t="s">
        <v>569</v>
      </c>
      <c r="I8426">
        <v>298</v>
      </c>
      <c r="J8426" t="s">
        <v>145</v>
      </c>
      <c r="K8426" t="s">
        <v>137</v>
      </c>
      <c r="L8426">
        <f>I8426*$Q$2/100/1000</f>
        <v>1.1026E-3</v>
      </c>
    </row>
    <row r="8427" spans="1:12">
      <c r="A8427" s="118">
        <v>45139</v>
      </c>
      <c r="B8427" t="s">
        <v>574</v>
      </c>
      <c r="C8427" t="s">
        <v>573</v>
      </c>
      <c r="D8427" t="s">
        <v>10636</v>
      </c>
      <c r="E8427" t="s">
        <v>10635</v>
      </c>
      <c r="F8427" s="119">
        <v>1</v>
      </c>
      <c r="G8427" t="s">
        <v>667</v>
      </c>
      <c r="H8427" t="s">
        <v>569</v>
      </c>
      <c r="I8427">
        <v>298</v>
      </c>
      <c r="J8427" t="s">
        <v>145</v>
      </c>
      <c r="K8427" t="s">
        <v>137</v>
      </c>
      <c r="L8427">
        <f>I8427*$Q$2/100/1000</f>
        <v>1.1026E-3</v>
      </c>
    </row>
    <row r="8428" spans="1:12">
      <c r="A8428" s="118">
        <v>45261</v>
      </c>
      <c r="B8428" t="s">
        <v>10619</v>
      </c>
      <c r="C8428" t="s">
        <v>10618</v>
      </c>
      <c r="D8428" t="s">
        <v>10634</v>
      </c>
      <c r="E8428" t="s">
        <v>10633</v>
      </c>
      <c r="F8428" t="s">
        <v>2863</v>
      </c>
      <c r="G8428" t="s">
        <v>2862</v>
      </c>
      <c r="H8428" t="s">
        <v>10613</v>
      </c>
      <c r="I8428">
        <v>24.2</v>
      </c>
      <c r="J8428" t="s">
        <v>138</v>
      </c>
      <c r="K8428" t="s">
        <v>137</v>
      </c>
      <c r="L8428">
        <f>I8428*$Q$5/1000</f>
        <v>2.4605350000000002E-2</v>
      </c>
    </row>
    <row r="8429" spans="1:12">
      <c r="A8429" s="118">
        <v>45261</v>
      </c>
      <c r="B8429" t="s">
        <v>10619</v>
      </c>
      <c r="C8429" t="s">
        <v>10618</v>
      </c>
      <c r="D8429" t="s">
        <v>10632</v>
      </c>
      <c r="E8429" t="s">
        <v>10631</v>
      </c>
      <c r="F8429" t="s">
        <v>2870</v>
      </c>
      <c r="G8429" t="s">
        <v>2869</v>
      </c>
      <c r="H8429" t="s">
        <v>10613</v>
      </c>
      <c r="I8429">
        <v>24.2</v>
      </c>
      <c r="J8429" t="s">
        <v>138</v>
      </c>
      <c r="K8429" t="s">
        <v>137</v>
      </c>
      <c r="L8429">
        <f>I8429*$Q$5/1000</f>
        <v>2.4605350000000002E-2</v>
      </c>
    </row>
    <row r="8430" spans="1:12">
      <c r="A8430" s="118">
        <v>45261</v>
      </c>
      <c r="B8430" t="s">
        <v>10619</v>
      </c>
      <c r="C8430" t="s">
        <v>10618</v>
      </c>
      <c r="D8430" t="s">
        <v>10630</v>
      </c>
      <c r="E8430" t="s">
        <v>10629</v>
      </c>
      <c r="F8430" t="s">
        <v>2863</v>
      </c>
      <c r="G8430" t="s">
        <v>2862</v>
      </c>
      <c r="H8430" t="s">
        <v>10613</v>
      </c>
      <c r="I8430">
        <v>24.2</v>
      </c>
      <c r="J8430" t="s">
        <v>138</v>
      </c>
      <c r="K8430" t="s">
        <v>137</v>
      </c>
      <c r="L8430">
        <f>I8430*$Q$5/1000</f>
        <v>2.4605350000000002E-2</v>
      </c>
    </row>
    <row r="8431" spans="1:12">
      <c r="A8431" s="118">
        <v>45261</v>
      </c>
      <c r="B8431" t="s">
        <v>10619</v>
      </c>
      <c r="C8431" t="s">
        <v>10618</v>
      </c>
      <c r="D8431" t="s">
        <v>10628</v>
      </c>
      <c r="E8431" t="s">
        <v>10627</v>
      </c>
      <c r="F8431" t="s">
        <v>2870</v>
      </c>
      <c r="G8431" t="s">
        <v>2869</v>
      </c>
      <c r="H8431" t="s">
        <v>10613</v>
      </c>
      <c r="I8431">
        <v>24.2</v>
      </c>
      <c r="J8431" t="s">
        <v>138</v>
      </c>
      <c r="K8431" t="s">
        <v>137</v>
      </c>
      <c r="L8431">
        <f>I8431*$Q$5/1000</f>
        <v>2.4605350000000002E-2</v>
      </c>
    </row>
    <row r="8432" spans="1:12">
      <c r="A8432" s="118">
        <v>45261</v>
      </c>
      <c r="B8432" t="s">
        <v>10619</v>
      </c>
      <c r="C8432" t="s">
        <v>10618</v>
      </c>
      <c r="D8432" t="s">
        <v>10626</v>
      </c>
      <c r="E8432" t="s">
        <v>10625</v>
      </c>
      <c r="F8432">
        <v>101043968</v>
      </c>
      <c r="G8432" t="s">
        <v>10620</v>
      </c>
      <c r="H8432" t="s">
        <v>10613</v>
      </c>
      <c r="I8432">
        <v>24.2</v>
      </c>
      <c r="J8432" t="s">
        <v>138</v>
      </c>
      <c r="K8432" t="s">
        <v>137</v>
      </c>
      <c r="L8432">
        <f>I8432*$Q$5/1000</f>
        <v>2.4605350000000002E-2</v>
      </c>
    </row>
    <row r="8433" spans="1:12">
      <c r="A8433" s="118">
        <v>45261</v>
      </c>
      <c r="B8433" t="s">
        <v>10619</v>
      </c>
      <c r="C8433" t="s">
        <v>10618</v>
      </c>
      <c r="D8433" t="s">
        <v>10624</v>
      </c>
      <c r="E8433" t="s">
        <v>10623</v>
      </c>
      <c r="F8433" t="s">
        <v>2870</v>
      </c>
      <c r="G8433" t="s">
        <v>2869</v>
      </c>
      <c r="H8433" t="s">
        <v>10613</v>
      </c>
      <c r="I8433">
        <v>24.2</v>
      </c>
      <c r="J8433" t="s">
        <v>138</v>
      </c>
      <c r="K8433" t="s">
        <v>137</v>
      </c>
      <c r="L8433">
        <f>I8433*$Q$5/1000</f>
        <v>2.4605350000000002E-2</v>
      </c>
    </row>
    <row r="8434" spans="1:12">
      <c r="A8434" s="118">
        <v>45261</v>
      </c>
      <c r="B8434" t="s">
        <v>10619</v>
      </c>
      <c r="C8434" t="s">
        <v>10618</v>
      </c>
      <c r="D8434" t="s">
        <v>10622</v>
      </c>
      <c r="E8434" t="s">
        <v>10621</v>
      </c>
      <c r="F8434">
        <v>101043968</v>
      </c>
      <c r="G8434" t="s">
        <v>10620</v>
      </c>
      <c r="H8434" t="s">
        <v>10613</v>
      </c>
      <c r="I8434">
        <v>24.2</v>
      </c>
      <c r="J8434" t="s">
        <v>138</v>
      </c>
      <c r="K8434" t="s">
        <v>137</v>
      </c>
      <c r="L8434">
        <f>I8434*$Q$5/1000</f>
        <v>2.4605350000000002E-2</v>
      </c>
    </row>
    <row r="8435" spans="1:12">
      <c r="A8435" s="118">
        <v>45261</v>
      </c>
      <c r="B8435" t="s">
        <v>10619</v>
      </c>
      <c r="C8435" t="s">
        <v>10618</v>
      </c>
      <c r="D8435" t="s">
        <v>10617</v>
      </c>
      <c r="E8435" t="s">
        <v>10616</v>
      </c>
      <c r="F8435" t="s">
        <v>10615</v>
      </c>
      <c r="G8435" t="s">
        <v>10614</v>
      </c>
      <c r="H8435" t="s">
        <v>10613</v>
      </c>
      <c r="I8435">
        <v>24.2</v>
      </c>
      <c r="J8435" t="s">
        <v>138</v>
      </c>
      <c r="K8435" t="s">
        <v>137</v>
      </c>
      <c r="L8435">
        <f>I8435*$Q$5/1000</f>
        <v>2.4605350000000002E-2</v>
      </c>
    </row>
    <row r="8436" spans="1:12">
      <c r="A8436" s="118">
        <v>44927</v>
      </c>
      <c r="B8436" t="s">
        <v>10600</v>
      </c>
      <c r="C8436" t="s">
        <v>10612</v>
      </c>
      <c r="D8436" t="s">
        <v>10611</v>
      </c>
      <c r="E8436" t="s">
        <v>10610</v>
      </c>
      <c r="F8436">
        <v>101039347</v>
      </c>
      <c r="G8436" t="s">
        <v>10609</v>
      </c>
      <c r="H8436" t="s">
        <v>10595</v>
      </c>
      <c r="I8436">
        <v>310</v>
      </c>
      <c r="J8436" t="s">
        <v>138</v>
      </c>
      <c r="K8436" t="s">
        <v>137</v>
      </c>
      <c r="L8436">
        <f>I8436*$Q$2/1000</f>
        <v>0.1147</v>
      </c>
    </row>
    <row r="8437" spans="1:12">
      <c r="A8437" s="118">
        <v>44986</v>
      </c>
      <c r="B8437" t="s">
        <v>10600</v>
      </c>
      <c r="C8437" t="s">
        <v>10599</v>
      </c>
      <c r="D8437" t="s">
        <v>10607</v>
      </c>
      <c r="E8437" t="s">
        <v>10608</v>
      </c>
      <c r="F8437">
        <v>101028955</v>
      </c>
      <c r="G8437" t="s">
        <v>10605</v>
      </c>
      <c r="H8437" t="s">
        <v>10595</v>
      </c>
      <c r="I8437">
        <v>310</v>
      </c>
      <c r="J8437" t="s">
        <v>145</v>
      </c>
      <c r="K8437" t="s">
        <v>137</v>
      </c>
      <c r="L8437">
        <f>I8437*$Q$2/1000</f>
        <v>0.1147</v>
      </c>
    </row>
    <row r="8438" spans="1:12">
      <c r="A8438" s="118">
        <v>45017</v>
      </c>
      <c r="B8438" t="s">
        <v>10600</v>
      </c>
      <c r="C8438" t="s">
        <v>10599</v>
      </c>
      <c r="D8438" t="s">
        <v>10607</v>
      </c>
      <c r="E8438" t="s">
        <v>10606</v>
      </c>
      <c r="F8438" s="119">
        <v>101028955</v>
      </c>
      <c r="G8438" t="s">
        <v>10605</v>
      </c>
      <c r="H8438" t="s">
        <v>10595</v>
      </c>
      <c r="I8438">
        <v>310</v>
      </c>
      <c r="J8438" t="s">
        <v>145</v>
      </c>
      <c r="K8438" t="s">
        <v>137</v>
      </c>
      <c r="L8438">
        <f>I8438*$Q$2/1000</f>
        <v>0.1147</v>
      </c>
    </row>
    <row r="8439" spans="1:12">
      <c r="A8439" s="118">
        <v>45047</v>
      </c>
      <c r="B8439" t="s">
        <v>10600</v>
      </c>
      <c r="C8439" t="s">
        <v>10599</v>
      </c>
      <c r="D8439" t="s">
        <v>10598</v>
      </c>
      <c r="E8439" t="s">
        <v>10604</v>
      </c>
      <c r="F8439">
        <v>101028956</v>
      </c>
      <c r="G8439" t="s">
        <v>10596</v>
      </c>
      <c r="H8439" t="s">
        <v>10595</v>
      </c>
      <c r="I8439">
        <v>310</v>
      </c>
      <c r="J8439" t="s">
        <v>145</v>
      </c>
      <c r="K8439" t="s">
        <v>137</v>
      </c>
      <c r="L8439">
        <f>I8439*$Q$2/1000</f>
        <v>0.1147</v>
      </c>
    </row>
    <row r="8440" spans="1:12">
      <c r="A8440" s="118">
        <v>45047</v>
      </c>
      <c r="B8440" t="s">
        <v>10600</v>
      </c>
      <c r="C8440" t="s">
        <v>10599</v>
      </c>
      <c r="D8440" t="s">
        <v>10598</v>
      </c>
      <c r="E8440" t="s">
        <v>10603</v>
      </c>
      <c r="F8440">
        <v>101028956</v>
      </c>
      <c r="G8440" t="s">
        <v>10596</v>
      </c>
      <c r="H8440" t="s">
        <v>10595</v>
      </c>
      <c r="I8440">
        <v>310</v>
      </c>
      <c r="J8440" t="s">
        <v>145</v>
      </c>
      <c r="K8440" t="s">
        <v>137</v>
      </c>
      <c r="L8440">
        <f>I8440*$Q$2/1000</f>
        <v>0.1147</v>
      </c>
    </row>
    <row r="8441" spans="1:12">
      <c r="A8441" s="118">
        <v>45078</v>
      </c>
      <c r="B8441" t="s">
        <v>10600</v>
      </c>
      <c r="C8441" t="s">
        <v>10599</v>
      </c>
      <c r="D8441" t="s">
        <v>10598</v>
      </c>
      <c r="E8441" t="s">
        <v>10602</v>
      </c>
      <c r="F8441">
        <v>101028956</v>
      </c>
      <c r="G8441" t="s">
        <v>10596</v>
      </c>
      <c r="H8441" t="s">
        <v>10595</v>
      </c>
      <c r="I8441">
        <v>310</v>
      </c>
      <c r="J8441" t="s">
        <v>145</v>
      </c>
      <c r="K8441" t="s">
        <v>137</v>
      </c>
      <c r="L8441">
        <f>I8441*$Q$2/1000</f>
        <v>0.1147</v>
      </c>
    </row>
    <row r="8442" spans="1:12">
      <c r="A8442" s="118">
        <v>45108</v>
      </c>
      <c r="B8442" t="s">
        <v>10600</v>
      </c>
      <c r="C8442" t="s">
        <v>10599</v>
      </c>
      <c r="D8442" t="s">
        <v>10598</v>
      </c>
      <c r="E8442" t="s">
        <v>10601</v>
      </c>
      <c r="F8442">
        <v>101028956</v>
      </c>
      <c r="G8442" t="s">
        <v>10596</v>
      </c>
      <c r="H8442" t="s">
        <v>10595</v>
      </c>
      <c r="I8442">
        <v>310</v>
      </c>
      <c r="J8442" t="s">
        <v>145</v>
      </c>
      <c r="K8442" t="s">
        <v>137</v>
      </c>
      <c r="L8442">
        <f>I8442*$Q$2/1000</f>
        <v>0.1147</v>
      </c>
    </row>
    <row r="8443" spans="1:12">
      <c r="A8443" s="118">
        <v>45139</v>
      </c>
      <c r="B8443" t="s">
        <v>10600</v>
      </c>
      <c r="C8443" t="s">
        <v>10599</v>
      </c>
      <c r="D8443" t="s">
        <v>10598</v>
      </c>
      <c r="E8443" t="s">
        <v>10597</v>
      </c>
      <c r="F8443" s="119">
        <v>101028956</v>
      </c>
      <c r="G8443" t="s">
        <v>10596</v>
      </c>
      <c r="H8443" t="s">
        <v>10595</v>
      </c>
      <c r="I8443">
        <v>310</v>
      </c>
      <c r="J8443" t="s">
        <v>145</v>
      </c>
      <c r="K8443" t="s">
        <v>137</v>
      </c>
      <c r="L8443">
        <f>I8443*$Q$2/1000</f>
        <v>0.1147</v>
      </c>
    </row>
    <row r="8444" spans="1:12">
      <c r="A8444" s="118">
        <v>44927</v>
      </c>
      <c r="B8444" t="s">
        <v>10564</v>
      </c>
      <c r="C8444" t="s">
        <v>10563</v>
      </c>
      <c r="D8444" t="s">
        <v>10588</v>
      </c>
      <c r="E8444" t="s">
        <v>10594</v>
      </c>
      <c r="F8444">
        <v>101027712</v>
      </c>
      <c r="G8444" t="s">
        <v>10565</v>
      </c>
      <c r="H8444" t="s">
        <v>10559</v>
      </c>
      <c r="I8444">
        <v>328</v>
      </c>
      <c r="J8444" t="s">
        <v>145</v>
      </c>
      <c r="K8444" t="s">
        <v>137</v>
      </c>
      <c r="L8444">
        <f>I8444*$Q$2/100/1000</f>
        <v>1.2136E-3</v>
      </c>
    </row>
    <row r="8445" spans="1:12">
      <c r="A8445" s="118">
        <v>44927</v>
      </c>
      <c r="B8445" t="s">
        <v>10564</v>
      </c>
      <c r="C8445" t="s">
        <v>10563</v>
      </c>
      <c r="D8445" t="s">
        <v>10593</v>
      </c>
      <c r="E8445" t="s">
        <v>10592</v>
      </c>
      <c r="F8445">
        <v>13204923</v>
      </c>
      <c r="G8445" t="s">
        <v>10560</v>
      </c>
      <c r="H8445" t="s">
        <v>10559</v>
      </c>
      <c r="I8445">
        <v>328</v>
      </c>
      <c r="J8445" t="s">
        <v>145</v>
      </c>
      <c r="K8445" t="s">
        <v>137</v>
      </c>
      <c r="L8445">
        <f>I8445*$Q$2/100/1000</f>
        <v>1.2136E-3</v>
      </c>
    </row>
    <row r="8446" spans="1:12">
      <c r="A8446" s="118">
        <v>44927</v>
      </c>
      <c r="B8446" t="s">
        <v>10564</v>
      </c>
      <c r="C8446" t="s">
        <v>10563</v>
      </c>
      <c r="D8446" t="s">
        <v>10591</v>
      </c>
      <c r="E8446" t="s">
        <v>10590</v>
      </c>
      <c r="F8446">
        <v>13204923</v>
      </c>
      <c r="G8446" t="s">
        <v>10560</v>
      </c>
      <c r="H8446" t="s">
        <v>10559</v>
      </c>
      <c r="I8446">
        <v>328</v>
      </c>
      <c r="J8446" t="s">
        <v>145</v>
      </c>
      <c r="K8446" t="s">
        <v>137</v>
      </c>
      <c r="L8446">
        <f>I8446*$Q$2/100/1000</f>
        <v>1.2136E-3</v>
      </c>
    </row>
    <row r="8447" spans="1:12">
      <c r="A8447" s="118">
        <v>44927</v>
      </c>
      <c r="B8447" t="s">
        <v>10564</v>
      </c>
      <c r="C8447" t="s">
        <v>10563</v>
      </c>
      <c r="D8447" t="s">
        <v>10588</v>
      </c>
      <c r="E8447" t="s">
        <v>10589</v>
      </c>
      <c r="F8447">
        <v>101027712</v>
      </c>
      <c r="G8447" t="s">
        <v>10565</v>
      </c>
      <c r="H8447" t="s">
        <v>10559</v>
      </c>
      <c r="I8447">
        <v>328</v>
      </c>
      <c r="J8447" t="s">
        <v>145</v>
      </c>
      <c r="K8447" t="s">
        <v>137</v>
      </c>
      <c r="L8447">
        <f>I8447*$Q$2/100/1000</f>
        <v>1.2136E-3</v>
      </c>
    </row>
    <row r="8448" spans="1:12">
      <c r="A8448" s="118">
        <v>44958</v>
      </c>
      <c r="B8448" t="s">
        <v>10564</v>
      </c>
      <c r="C8448" t="s">
        <v>10563</v>
      </c>
      <c r="D8448" t="s">
        <v>10588</v>
      </c>
      <c r="E8448" t="s">
        <v>10587</v>
      </c>
      <c r="F8448">
        <v>101027712</v>
      </c>
      <c r="G8448" t="s">
        <v>10565</v>
      </c>
      <c r="H8448" t="s">
        <v>10559</v>
      </c>
      <c r="I8448">
        <v>328</v>
      </c>
      <c r="J8448" t="s">
        <v>145</v>
      </c>
      <c r="K8448" t="s">
        <v>137</v>
      </c>
      <c r="L8448">
        <f>I8448*$Q$2/100/1000</f>
        <v>1.2136E-3</v>
      </c>
    </row>
    <row r="8449" spans="1:12">
      <c r="A8449" s="118">
        <v>45139</v>
      </c>
      <c r="B8449" t="s">
        <v>574</v>
      </c>
      <c r="C8449" t="s">
        <v>573</v>
      </c>
      <c r="D8449" t="s">
        <v>7935</v>
      </c>
      <c r="E8449" t="s">
        <v>10586</v>
      </c>
      <c r="F8449" s="119">
        <v>101012395</v>
      </c>
      <c r="G8449" t="s">
        <v>570</v>
      </c>
      <c r="H8449" t="s">
        <v>569</v>
      </c>
      <c r="I8449">
        <v>298</v>
      </c>
      <c r="J8449" t="s">
        <v>145</v>
      </c>
      <c r="K8449" t="s">
        <v>137</v>
      </c>
      <c r="L8449">
        <f>I8449*$Q$2/100/1000</f>
        <v>1.1026E-3</v>
      </c>
    </row>
    <row r="8450" spans="1:12">
      <c r="A8450" s="118">
        <v>45017</v>
      </c>
      <c r="B8450" t="s">
        <v>10564</v>
      </c>
      <c r="C8450" t="s">
        <v>10563</v>
      </c>
      <c r="D8450" t="s">
        <v>10567</v>
      </c>
      <c r="E8450" t="s">
        <v>10585</v>
      </c>
      <c r="F8450" s="119">
        <v>101027712</v>
      </c>
      <c r="G8450" t="s">
        <v>10565</v>
      </c>
      <c r="H8450" t="s">
        <v>10559</v>
      </c>
      <c r="I8450">
        <v>328</v>
      </c>
      <c r="J8450" t="s">
        <v>145</v>
      </c>
      <c r="K8450" t="s">
        <v>137</v>
      </c>
      <c r="L8450">
        <f>I8450*$Q$2/100/1000</f>
        <v>1.2136E-3</v>
      </c>
    </row>
    <row r="8451" spans="1:12">
      <c r="A8451" s="118">
        <v>45017</v>
      </c>
      <c r="B8451" t="s">
        <v>10564</v>
      </c>
      <c r="C8451" t="s">
        <v>10563</v>
      </c>
      <c r="D8451" t="s">
        <v>10567</v>
      </c>
      <c r="E8451" t="s">
        <v>10584</v>
      </c>
      <c r="F8451" s="119">
        <v>13204923</v>
      </c>
      <c r="G8451" t="s">
        <v>10560</v>
      </c>
      <c r="H8451" t="s">
        <v>10559</v>
      </c>
      <c r="I8451">
        <v>328</v>
      </c>
      <c r="J8451" t="s">
        <v>145</v>
      </c>
      <c r="K8451" t="s">
        <v>137</v>
      </c>
      <c r="L8451">
        <f>I8451*$Q$2/100/1000</f>
        <v>1.2136E-3</v>
      </c>
    </row>
    <row r="8452" spans="1:12">
      <c r="A8452" s="118">
        <v>45139</v>
      </c>
      <c r="B8452" t="s">
        <v>574</v>
      </c>
      <c r="C8452" t="s">
        <v>573</v>
      </c>
      <c r="D8452" t="s">
        <v>3315</v>
      </c>
      <c r="E8452" t="s">
        <v>10583</v>
      </c>
      <c r="F8452" s="119">
        <v>57205719</v>
      </c>
      <c r="G8452" t="s">
        <v>586</v>
      </c>
      <c r="H8452" t="s">
        <v>569</v>
      </c>
      <c r="I8452">
        <v>298</v>
      </c>
      <c r="J8452" t="s">
        <v>145</v>
      </c>
      <c r="K8452" t="s">
        <v>137</v>
      </c>
      <c r="L8452">
        <f>I8452*$Q$2/100/1000</f>
        <v>1.1026E-3</v>
      </c>
    </row>
    <row r="8453" spans="1:12">
      <c r="A8453" s="118">
        <v>45047</v>
      </c>
      <c r="B8453" t="s">
        <v>10564</v>
      </c>
      <c r="C8453" t="s">
        <v>10563</v>
      </c>
      <c r="D8453" t="s">
        <v>10567</v>
      </c>
      <c r="E8453" t="s">
        <v>10582</v>
      </c>
      <c r="F8453">
        <v>101027712</v>
      </c>
      <c r="G8453" t="s">
        <v>10565</v>
      </c>
      <c r="H8453" t="s">
        <v>10559</v>
      </c>
      <c r="I8453">
        <v>328</v>
      </c>
      <c r="J8453" t="s">
        <v>145</v>
      </c>
      <c r="K8453" t="s">
        <v>137</v>
      </c>
      <c r="L8453">
        <f>I8453*$Q$2/100/1000</f>
        <v>1.2136E-3</v>
      </c>
    </row>
    <row r="8454" spans="1:12">
      <c r="A8454" s="118">
        <v>45047</v>
      </c>
      <c r="B8454" t="s">
        <v>10564</v>
      </c>
      <c r="C8454" t="s">
        <v>10563</v>
      </c>
      <c r="D8454" t="s">
        <v>10567</v>
      </c>
      <c r="E8454" t="s">
        <v>10581</v>
      </c>
      <c r="F8454">
        <v>13204923</v>
      </c>
      <c r="G8454" t="s">
        <v>10560</v>
      </c>
      <c r="H8454" t="s">
        <v>10559</v>
      </c>
      <c r="I8454">
        <v>328</v>
      </c>
      <c r="J8454" t="s">
        <v>145</v>
      </c>
      <c r="K8454" t="s">
        <v>137</v>
      </c>
      <c r="L8454">
        <f>I8454*$Q$2/100/1000</f>
        <v>1.2136E-3</v>
      </c>
    </row>
    <row r="8455" spans="1:12">
      <c r="A8455" s="118">
        <v>45078</v>
      </c>
      <c r="B8455" t="s">
        <v>10564</v>
      </c>
      <c r="C8455" t="s">
        <v>10563</v>
      </c>
      <c r="D8455" t="s">
        <v>10575</v>
      </c>
      <c r="E8455" t="s">
        <v>10580</v>
      </c>
      <c r="F8455">
        <v>13204923</v>
      </c>
      <c r="G8455" t="s">
        <v>10560</v>
      </c>
      <c r="H8455" t="s">
        <v>10559</v>
      </c>
      <c r="I8455">
        <v>328</v>
      </c>
      <c r="J8455" t="s">
        <v>145</v>
      </c>
      <c r="K8455" t="s">
        <v>137</v>
      </c>
      <c r="L8455">
        <f>I8455*$Q$2/100/1000</f>
        <v>1.2136E-3</v>
      </c>
    </row>
    <row r="8456" spans="1:12">
      <c r="A8456" s="118">
        <v>45108</v>
      </c>
      <c r="B8456" t="s">
        <v>10564</v>
      </c>
      <c r="C8456" t="s">
        <v>10563</v>
      </c>
      <c r="D8456" t="s">
        <v>10567</v>
      </c>
      <c r="E8456" t="s">
        <v>10579</v>
      </c>
      <c r="F8456">
        <v>13204923</v>
      </c>
      <c r="G8456" t="s">
        <v>10560</v>
      </c>
      <c r="H8456" t="s">
        <v>10559</v>
      </c>
      <c r="I8456">
        <v>328</v>
      </c>
      <c r="J8456" t="s">
        <v>145</v>
      </c>
      <c r="K8456" t="s">
        <v>137</v>
      </c>
      <c r="L8456">
        <f>I8456*$Q$2/100/1000</f>
        <v>1.2136E-3</v>
      </c>
    </row>
    <row r="8457" spans="1:12">
      <c r="A8457" s="118">
        <v>45108</v>
      </c>
      <c r="B8457" t="s">
        <v>10564</v>
      </c>
      <c r="C8457" t="s">
        <v>10563</v>
      </c>
      <c r="D8457" t="s">
        <v>10567</v>
      </c>
      <c r="E8457" t="s">
        <v>10578</v>
      </c>
      <c r="F8457">
        <v>101027712</v>
      </c>
      <c r="G8457" t="s">
        <v>10565</v>
      </c>
      <c r="H8457" t="s">
        <v>10559</v>
      </c>
      <c r="I8457">
        <v>328</v>
      </c>
      <c r="J8457" t="s">
        <v>145</v>
      </c>
      <c r="K8457" t="s">
        <v>137</v>
      </c>
      <c r="L8457">
        <f>I8457*$Q$2/100/1000</f>
        <v>1.2136E-3</v>
      </c>
    </row>
    <row r="8458" spans="1:12">
      <c r="A8458" s="118">
        <v>45139</v>
      </c>
      <c r="B8458" t="s">
        <v>10564</v>
      </c>
      <c r="C8458" t="s">
        <v>10563</v>
      </c>
      <c r="D8458" t="s">
        <v>10567</v>
      </c>
      <c r="E8458" t="s">
        <v>10577</v>
      </c>
      <c r="F8458" s="119">
        <v>101027712</v>
      </c>
      <c r="G8458" t="s">
        <v>10565</v>
      </c>
      <c r="H8458" t="s">
        <v>10559</v>
      </c>
      <c r="I8458">
        <v>328</v>
      </c>
      <c r="J8458" t="s">
        <v>145</v>
      </c>
      <c r="K8458" t="s">
        <v>137</v>
      </c>
      <c r="L8458">
        <f>I8458*$Q$2/100/1000</f>
        <v>1.2136E-3</v>
      </c>
    </row>
    <row r="8459" spans="1:12">
      <c r="A8459" s="118">
        <v>45139</v>
      </c>
      <c r="B8459" t="s">
        <v>10564</v>
      </c>
      <c r="C8459" t="s">
        <v>10563</v>
      </c>
      <c r="D8459" t="s">
        <v>10567</v>
      </c>
      <c r="E8459" t="s">
        <v>10576</v>
      </c>
      <c r="F8459" s="119">
        <v>13204923</v>
      </c>
      <c r="G8459" t="s">
        <v>10560</v>
      </c>
      <c r="H8459" t="s">
        <v>10559</v>
      </c>
      <c r="I8459">
        <v>328</v>
      </c>
      <c r="J8459" t="s">
        <v>145</v>
      </c>
      <c r="K8459" t="s">
        <v>137</v>
      </c>
      <c r="L8459">
        <f>I8459*$Q$2/100/1000</f>
        <v>1.2136E-3</v>
      </c>
    </row>
    <row r="8460" spans="1:12">
      <c r="A8460" s="118">
        <v>45139</v>
      </c>
      <c r="B8460" t="s">
        <v>10564</v>
      </c>
      <c r="C8460" t="s">
        <v>10563</v>
      </c>
      <c r="D8460" t="s">
        <v>10575</v>
      </c>
      <c r="E8460" t="s">
        <v>10574</v>
      </c>
      <c r="F8460" s="119">
        <v>13204923</v>
      </c>
      <c r="G8460" t="s">
        <v>10560</v>
      </c>
      <c r="H8460" t="s">
        <v>10559</v>
      </c>
      <c r="I8460">
        <v>328</v>
      </c>
      <c r="J8460" t="s">
        <v>145</v>
      </c>
      <c r="K8460" t="s">
        <v>137</v>
      </c>
      <c r="L8460">
        <f>I8460*$Q$2/100/1000</f>
        <v>1.2136E-3</v>
      </c>
    </row>
    <row r="8461" spans="1:12">
      <c r="A8461" s="118">
        <v>45170</v>
      </c>
      <c r="B8461" t="s">
        <v>10564</v>
      </c>
      <c r="C8461" t="s">
        <v>10563</v>
      </c>
      <c r="D8461" t="s">
        <v>10567</v>
      </c>
      <c r="E8461" t="s">
        <v>10573</v>
      </c>
      <c r="F8461">
        <v>101027712</v>
      </c>
      <c r="G8461" t="s">
        <v>10565</v>
      </c>
      <c r="H8461" t="s">
        <v>10559</v>
      </c>
      <c r="I8461">
        <v>328</v>
      </c>
      <c r="J8461" t="s">
        <v>145</v>
      </c>
      <c r="K8461" t="s">
        <v>137</v>
      </c>
      <c r="L8461">
        <f>I8461*$Q$2/100/1000</f>
        <v>1.2136E-3</v>
      </c>
    </row>
    <row r="8462" spans="1:12">
      <c r="A8462" s="118">
        <v>45200</v>
      </c>
      <c r="B8462" t="s">
        <v>10564</v>
      </c>
      <c r="C8462" t="s">
        <v>10563</v>
      </c>
      <c r="D8462" t="s">
        <v>10572</v>
      </c>
      <c r="E8462" t="s">
        <v>10571</v>
      </c>
      <c r="F8462">
        <v>101027712</v>
      </c>
      <c r="G8462" t="s">
        <v>10565</v>
      </c>
      <c r="H8462" t="s">
        <v>10559</v>
      </c>
      <c r="I8462">
        <v>328</v>
      </c>
      <c r="J8462" t="s">
        <v>145</v>
      </c>
      <c r="K8462" t="s">
        <v>137</v>
      </c>
      <c r="L8462">
        <f>I8462*$Q$2/100/1000</f>
        <v>1.2136E-3</v>
      </c>
    </row>
    <row r="8463" spans="1:12">
      <c r="A8463" s="118">
        <v>45200</v>
      </c>
      <c r="B8463" t="s">
        <v>10564</v>
      </c>
      <c r="C8463" t="s">
        <v>10563</v>
      </c>
      <c r="D8463" t="s">
        <v>10567</v>
      </c>
      <c r="E8463" t="s">
        <v>10570</v>
      </c>
      <c r="F8463">
        <v>101027712</v>
      </c>
      <c r="G8463" t="s">
        <v>10565</v>
      </c>
      <c r="H8463" t="s">
        <v>10559</v>
      </c>
      <c r="I8463">
        <v>328</v>
      </c>
      <c r="J8463" t="s">
        <v>145</v>
      </c>
      <c r="K8463" t="s">
        <v>137</v>
      </c>
      <c r="L8463">
        <f>I8463*$Q$2/100/1000</f>
        <v>1.2136E-3</v>
      </c>
    </row>
    <row r="8464" spans="1:12">
      <c r="A8464" s="118">
        <v>45231</v>
      </c>
      <c r="B8464" t="s">
        <v>10564</v>
      </c>
      <c r="C8464" t="s">
        <v>10563</v>
      </c>
      <c r="D8464" t="s">
        <v>10569</v>
      </c>
      <c r="E8464" t="s">
        <v>10568</v>
      </c>
      <c r="F8464">
        <v>13204923</v>
      </c>
      <c r="G8464" t="s">
        <v>10560</v>
      </c>
      <c r="H8464" t="s">
        <v>10559</v>
      </c>
      <c r="I8464">
        <v>328</v>
      </c>
      <c r="J8464" t="s">
        <v>145</v>
      </c>
      <c r="K8464" t="s">
        <v>137</v>
      </c>
      <c r="L8464">
        <f>I8464*$Q$2/100/1000</f>
        <v>1.2136E-3</v>
      </c>
    </row>
    <row r="8465" spans="1:12">
      <c r="A8465" s="118">
        <v>45261</v>
      </c>
      <c r="B8465" t="s">
        <v>10564</v>
      </c>
      <c r="C8465" t="s">
        <v>10563</v>
      </c>
      <c r="D8465" t="s">
        <v>10567</v>
      </c>
      <c r="E8465" t="s">
        <v>10566</v>
      </c>
      <c r="F8465">
        <v>101027712</v>
      </c>
      <c r="G8465" t="s">
        <v>10565</v>
      </c>
      <c r="H8465" t="s">
        <v>10559</v>
      </c>
      <c r="I8465">
        <v>328</v>
      </c>
      <c r="J8465" t="s">
        <v>145</v>
      </c>
      <c r="K8465" t="s">
        <v>137</v>
      </c>
      <c r="L8465">
        <f>I8465*$Q$2/100/1000</f>
        <v>1.2136E-3</v>
      </c>
    </row>
    <row r="8466" spans="1:12">
      <c r="A8466" s="118">
        <v>45261</v>
      </c>
      <c r="B8466" t="s">
        <v>10564</v>
      </c>
      <c r="C8466" t="s">
        <v>10563</v>
      </c>
      <c r="D8466" t="s">
        <v>10562</v>
      </c>
      <c r="E8466" t="s">
        <v>10561</v>
      </c>
      <c r="F8466">
        <v>13204923</v>
      </c>
      <c r="G8466" t="s">
        <v>10560</v>
      </c>
      <c r="H8466" t="s">
        <v>10559</v>
      </c>
      <c r="I8466">
        <v>328</v>
      </c>
      <c r="J8466" t="s">
        <v>145</v>
      </c>
      <c r="K8466" t="s">
        <v>137</v>
      </c>
      <c r="L8466">
        <f>I8466*$Q$2/100/1000</f>
        <v>1.2136E-3</v>
      </c>
    </row>
    <row r="8467" spans="1:12">
      <c r="A8467" s="118">
        <v>45139</v>
      </c>
      <c r="B8467" t="s">
        <v>460</v>
      </c>
      <c r="C8467" t="s">
        <v>459</v>
      </c>
      <c r="D8467" t="s">
        <v>1799</v>
      </c>
      <c r="E8467" t="s">
        <v>10558</v>
      </c>
      <c r="F8467" s="119">
        <v>101028554</v>
      </c>
      <c r="G8467" t="s">
        <v>1797</v>
      </c>
      <c r="H8467" t="s">
        <v>455</v>
      </c>
      <c r="I8467">
        <v>103.6</v>
      </c>
      <c r="J8467" t="s">
        <v>145</v>
      </c>
      <c r="K8467" t="s">
        <v>137</v>
      </c>
      <c r="L8467">
        <f>I8467*$Q$2/100/1000</f>
        <v>3.8331999999999998E-4</v>
      </c>
    </row>
    <row r="8468" spans="1:12">
      <c r="A8468" s="118">
        <v>44927</v>
      </c>
      <c r="B8468" t="s">
        <v>10427</v>
      </c>
      <c r="C8468" t="s">
        <v>10426</v>
      </c>
      <c r="D8468" t="s">
        <v>10506</v>
      </c>
      <c r="E8468" t="s">
        <v>10557</v>
      </c>
      <c r="F8468">
        <v>42206079</v>
      </c>
      <c r="G8468" t="s">
        <v>10433</v>
      </c>
      <c r="H8468" t="s">
        <v>10422</v>
      </c>
      <c r="I8468">
        <v>78.2</v>
      </c>
      <c r="J8468" t="s">
        <v>138</v>
      </c>
      <c r="K8468" t="s">
        <v>137</v>
      </c>
      <c r="L8468">
        <f>I8468*$Q$2/1000</f>
        <v>2.8934000000000001E-2</v>
      </c>
    </row>
    <row r="8469" spans="1:12">
      <c r="A8469" s="118">
        <v>44986</v>
      </c>
      <c r="B8469" t="s">
        <v>10427</v>
      </c>
      <c r="C8469" t="s">
        <v>10426</v>
      </c>
      <c r="D8469" t="s">
        <v>10556</v>
      </c>
      <c r="E8469" t="s">
        <v>10555</v>
      </c>
      <c r="F8469">
        <v>57203821</v>
      </c>
      <c r="G8469" t="s">
        <v>10496</v>
      </c>
      <c r="H8469" t="s">
        <v>10422</v>
      </c>
      <c r="I8469">
        <v>78.2</v>
      </c>
      <c r="J8469" t="s">
        <v>138</v>
      </c>
      <c r="K8469" t="s">
        <v>137</v>
      </c>
      <c r="L8469">
        <f>I8469*$Q$2/1000</f>
        <v>2.8934000000000001E-2</v>
      </c>
    </row>
    <row r="8470" spans="1:12">
      <c r="A8470" s="118">
        <v>45139</v>
      </c>
      <c r="B8470" t="s">
        <v>180</v>
      </c>
      <c r="C8470" t="s">
        <v>179</v>
      </c>
      <c r="D8470" t="s">
        <v>2949</v>
      </c>
      <c r="E8470" t="s">
        <v>10554</v>
      </c>
      <c r="F8470" s="119" t="s">
        <v>2947</v>
      </c>
      <c r="G8470" t="s">
        <v>2946</v>
      </c>
      <c r="H8470" t="s">
        <v>174</v>
      </c>
      <c r="I8470">
        <v>3154</v>
      </c>
      <c r="J8470" t="s">
        <v>173</v>
      </c>
      <c r="K8470" t="s">
        <v>172</v>
      </c>
      <c r="L8470">
        <f>I8470*$Q$3/(1000/0.1)</f>
        <v>1.0118031999999999E-2</v>
      </c>
    </row>
    <row r="8471" spans="1:12">
      <c r="A8471" s="118">
        <v>44986</v>
      </c>
      <c r="B8471" t="s">
        <v>10427</v>
      </c>
      <c r="C8471" t="s">
        <v>10426</v>
      </c>
      <c r="D8471" t="s">
        <v>10553</v>
      </c>
      <c r="E8471" t="s">
        <v>10552</v>
      </c>
      <c r="F8471">
        <v>101035263</v>
      </c>
      <c r="G8471" t="s">
        <v>10517</v>
      </c>
      <c r="H8471" t="s">
        <v>10422</v>
      </c>
      <c r="I8471">
        <v>78.2</v>
      </c>
      <c r="J8471" t="s">
        <v>138</v>
      </c>
      <c r="K8471" t="s">
        <v>137</v>
      </c>
      <c r="L8471">
        <f>I8471*$Q$2/1000</f>
        <v>2.8934000000000001E-2</v>
      </c>
    </row>
    <row r="8472" spans="1:12">
      <c r="A8472" s="118">
        <v>44986</v>
      </c>
      <c r="B8472" t="s">
        <v>10427</v>
      </c>
      <c r="C8472" t="s">
        <v>10426</v>
      </c>
      <c r="D8472" t="s">
        <v>10551</v>
      </c>
      <c r="E8472" t="s">
        <v>10550</v>
      </c>
      <c r="F8472">
        <v>101035262</v>
      </c>
      <c r="G8472" t="s">
        <v>10443</v>
      </c>
      <c r="H8472" t="s">
        <v>10422</v>
      </c>
      <c r="I8472">
        <v>78.2</v>
      </c>
      <c r="J8472" t="s">
        <v>138</v>
      </c>
      <c r="K8472" t="s">
        <v>137</v>
      </c>
      <c r="L8472">
        <f>I8472*$Q$2/1000</f>
        <v>2.8934000000000001E-2</v>
      </c>
    </row>
    <row r="8473" spans="1:12">
      <c r="A8473" s="118">
        <v>44986</v>
      </c>
      <c r="B8473" t="s">
        <v>10427</v>
      </c>
      <c r="C8473" t="s">
        <v>10426</v>
      </c>
      <c r="D8473" t="s">
        <v>10506</v>
      </c>
      <c r="E8473" t="s">
        <v>10549</v>
      </c>
      <c r="F8473">
        <v>57203823</v>
      </c>
      <c r="G8473" t="s">
        <v>10548</v>
      </c>
      <c r="H8473" t="s">
        <v>10422</v>
      </c>
      <c r="I8473">
        <v>78.2</v>
      </c>
      <c r="J8473" t="s">
        <v>138</v>
      </c>
      <c r="K8473" t="s">
        <v>137</v>
      </c>
      <c r="L8473">
        <f>I8473*$Q$2/1000</f>
        <v>2.8934000000000001E-2</v>
      </c>
    </row>
    <row r="8474" spans="1:12">
      <c r="A8474" s="118">
        <v>45017</v>
      </c>
      <c r="B8474" t="s">
        <v>10427</v>
      </c>
      <c r="C8474" t="s">
        <v>10426</v>
      </c>
      <c r="D8474" t="s">
        <v>10547</v>
      </c>
      <c r="E8474" t="s">
        <v>10546</v>
      </c>
      <c r="F8474" s="119">
        <v>101035265</v>
      </c>
      <c r="G8474" t="s">
        <v>10523</v>
      </c>
      <c r="H8474" t="s">
        <v>10422</v>
      </c>
      <c r="I8474">
        <v>78.2</v>
      </c>
      <c r="J8474" t="s">
        <v>138</v>
      </c>
      <c r="K8474" t="s">
        <v>137</v>
      </c>
      <c r="L8474">
        <f>I8474*$Q$2/1000</f>
        <v>2.8934000000000001E-2</v>
      </c>
    </row>
    <row r="8475" spans="1:12">
      <c r="A8475" s="118">
        <v>45139</v>
      </c>
      <c r="B8475" t="s">
        <v>180</v>
      </c>
      <c r="C8475" t="s">
        <v>179</v>
      </c>
      <c r="D8475" t="s">
        <v>10545</v>
      </c>
      <c r="E8475" t="s">
        <v>10544</v>
      </c>
      <c r="F8475" s="119" t="s">
        <v>8713</v>
      </c>
      <c r="G8475" t="s">
        <v>8712</v>
      </c>
      <c r="H8475" t="s">
        <v>174</v>
      </c>
      <c r="I8475">
        <v>3154</v>
      </c>
      <c r="J8475" t="s">
        <v>173</v>
      </c>
      <c r="K8475" t="s">
        <v>172</v>
      </c>
      <c r="L8475">
        <f>I8475*$Q$3/(1000/0.1)</f>
        <v>1.0118031999999999E-2</v>
      </c>
    </row>
    <row r="8476" spans="1:12">
      <c r="A8476" s="118">
        <v>45139</v>
      </c>
      <c r="B8476" t="s">
        <v>261</v>
      </c>
      <c r="C8476" t="s">
        <v>260</v>
      </c>
      <c r="D8476" t="s">
        <v>10543</v>
      </c>
      <c r="E8476" t="s">
        <v>10542</v>
      </c>
      <c r="F8476" s="119">
        <v>101011726</v>
      </c>
      <c r="G8476" t="s">
        <v>3649</v>
      </c>
      <c r="H8476" t="s">
        <v>139</v>
      </c>
      <c r="I8476">
        <v>55</v>
      </c>
      <c r="J8476" t="s">
        <v>145</v>
      </c>
      <c r="K8476" t="s">
        <v>137</v>
      </c>
      <c r="L8476">
        <f>I8476*$Q$2/100/1000</f>
        <v>2.0350000000000001E-4</v>
      </c>
    </row>
    <row r="8477" spans="1:12">
      <c r="A8477" s="118">
        <v>45139</v>
      </c>
      <c r="B8477" t="s">
        <v>180</v>
      </c>
      <c r="C8477" t="s">
        <v>179</v>
      </c>
      <c r="D8477" t="s">
        <v>10541</v>
      </c>
      <c r="E8477" t="s">
        <v>10540</v>
      </c>
      <c r="F8477" s="119">
        <v>20111418</v>
      </c>
      <c r="G8477" t="s">
        <v>10539</v>
      </c>
      <c r="H8477" t="s">
        <v>174</v>
      </c>
      <c r="I8477">
        <v>3154</v>
      </c>
      <c r="J8477" t="s">
        <v>173</v>
      </c>
      <c r="K8477" t="s">
        <v>172</v>
      </c>
      <c r="L8477">
        <f>I8477*$Q$3/(1000/25)</f>
        <v>2.5295079999999999</v>
      </c>
    </row>
    <row r="8478" spans="1:12">
      <c r="A8478" s="118">
        <v>45139</v>
      </c>
      <c r="B8478" t="s">
        <v>180</v>
      </c>
      <c r="C8478" t="s">
        <v>179</v>
      </c>
      <c r="D8478" t="s">
        <v>1456</v>
      </c>
      <c r="E8478" t="s">
        <v>10538</v>
      </c>
      <c r="F8478" s="119" t="s">
        <v>356</v>
      </c>
      <c r="G8478" t="s">
        <v>355</v>
      </c>
      <c r="H8478" t="s">
        <v>174</v>
      </c>
      <c r="I8478">
        <v>3154</v>
      </c>
      <c r="J8478" t="s">
        <v>173</v>
      </c>
      <c r="K8478" t="s">
        <v>172</v>
      </c>
      <c r="L8478">
        <f>I8478*$Q$3/(1000/25)</f>
        <v>2.5295079999999999</v>
      </c>
    </row>
    <row r="8479" spans="1:12">
      <c r="A8479" s="118">
        <v>45139</v>
      </c>
      <c r="B8479" t="s">
        <v>205</v>
      </c>
      <c r="C8479" t="s">
        <v>204</v>
      </c>
      <c r="D8479" t="s">
        <v>4181</v>
      </c>
      <c r="E8479" t="s">
        <v>10537</v>
      </c>
      <c r="F8479" s="119">
        <v>66205215</v>
      </c>
      <c r="G8479" t="s">
        <v>201</v>
      </c>
      <c r="H8479" t="s">
        <v>200</v>
      </c>
      <c r="I8479">
        <v>6781</v>
      </c>
      <c r="J8479" t="s">
        <v>199</v>
      </c>
      <c r="K8479" t="s">
        <v>198</v>
      </c>
      <c r="L8479">
        <f>I8479*$Q$4/10/1000</f>
        <v>1.1924057587200001</v>
      </c>
    </row>
    <row r="8480" spans="1:12">
      <c r="A8480" s="118">
        <v>45017</v>
      </c>
      <c r="B8480" t="s">
        <v>10427</v>
      </c>
      <c r="C8480" t="s">
        <v>10426</v>
      </c>
      <c r="D8480" t="s">
        <v>10536</v>
      </c>
      <c r="E8480" t="s">
        <v>10535</v>
      </c>
      <c r="F8480" s="119">
        <v>101035264</v>
      </c>
      <c r="G8480" t="s">
        <v>10493</v>
      </c>
      <c r="H8480" t="s">
        <v>10422</v>
      </c>
      <c r="I8480">
        <v>78.2</v>
      </c>
      <c r="J8480" t="s">
        <v>138</v>
      </c>
      <c r="K8480" t="s">
        <v>137</v>
      </c>
      <c r="L8480">
        <f>I8480*$Q$2/1000</f>
        <v>2.8934000000000001E-2</v>
      </c>
    </row>
    <row r="8481" spans="1:12">
      <c r="A8481" s="118">
        <v>45017</v>
      </c>
      <c r="B8481" t="s">
        <v>10427</v>
      </c>
      <c r="C8481" t="s">
        <v>10426</v>
      </c>
      <c r="D8481" t="s">
        <v>10534</v>
      </c>
      <c r="E8481" t="s">
        <v>10533</v>
      </c>
      <c r="F8481" s="119">
        <v>21208377</v>
      </c>
      <c r="G8481" t="s">
        <v>10423</v>
      </c>
      <c r="H8481" t="s">
        <v>10422</v>
      </c>
      <c r="I8481">
        <v>78.2</v>
      </c>
      <c r="J8481" t="s">
        <v>138</v>
      </c>
      <c r="K8481" t="s">
        <v>137</v>
      </c>
      <c r="L8481">
        <f>I8481*$Q$2/1000</f>
        <v>2.8934000000000001E-2</v>
      </c>
    </row>
    <row r="8482" spans="1:12">
      <c r="A8482" s="118">
        <v>45047</v>
      </c>
      <c r="B8482" t="s">
        <v>10427</v>
      </c>
      <c r="C8482" t="s">
        <v>10426</v>
      </c>
      <c r="D8482" t="s">
        <v>10532</v>
      </c>
      <c r="E8482" t="s">
        <v>10531</v>
      </c>
      <c r="F8482">
        <v>57203821</v>
      </c>
      <c r="G8482" t="s">
        <v>10496</v>
      </c>
      <c r="H8482" t="s">
        <v>10422</v>
      </c>
      <c r="I8482">
        <v>78.2</v>
      </c>
      <c r="J8482" t="s">
        <v>138</v>
      </c>
      <c r="K8482" t="s">
        <v>137</v>
      </c>
      <c r="L8482">
        <f>I8482*$Q$2/1000</f>
        <v>2.8934000000000001E-2</v>
      </c>
    </row>
    <row r="8483" spans="1:12">
      <c r="A8483" s="118">
        <v>45047</v>
      </c>
      <c r="B8483" t="s">
        <v>10427</v>
      </c>
      <c r="C8483" t="s">
        <v>10426</v>
      </c>
      <c r="D8483" t="s">
        <v>10529</v>
      </c>
      <c r="E8483" t="s">
        <v>10530</v>
      </c>
      <c r="F8483" t="s">
        <v>10458</v>
      </c>
      <c r="G8483" t="s">
        <v>10457</v>
      </c>
      <c r="H8483" t="s">
        <v>10422</v>
      </c>
      <c r="I8483">
        <v>78.2</v>
      </c>
      <c r="J8483" t="s">
        <v>138</v>
      </c>
      <c r="K8483" t="s">
        <v>137</v>
      </c>
      <c r="L8483">
        <f>I8483*$Q$2/1000</f>
        <v>2.8934000000000001E-2</v>
      </c>
    </row>
    <row r="8484" spans="1:12">
      <c r="A8484" s="118">
        <v>45047</v>
      </c>
      <c r="B8484" t="s">
        <v>10427</v>
      </c>
      <c r="C8484" t="s">
        <v>10426</v>
      </c>
      <c r="D8484" t="s">
        <v>10529</v>
      </c>
      <c r="E8484" t="s">
        <v>10528</v>
      </c>
      <c r="F8484">
        <v>42205928</v>
      </c>
      <c r="G8484" t="s">
        <v>10527</v>
      </c>
      <c r="H8484" t="s">
        <v>10422</v>
      </c>
      <c r="I8484">
        <v>78.2</v>
      </c>
      <c r="J8484" t="s">
        <v>138</v>
      </c>
      <c r="K8484" t="s">
        <v>137</v>
      </c>
      <c r="L8484">
        <f>I8484*$Q$2/1000</f>
        <v>2.8934000000000001E-2</v>
      </c>
    </row>
    <row r="8485" spans="1:12">
      <c r="A8485" s="118">
        <v>45047</v>
      </c>
      <c r="B8485" t="s">
        <v>10427</v>
      </c>
      <c r="C8485" t="s">
        <v>10426</v>
      </c>
      <c r="D8485" t="s">
        <v>10506</v>
      </c>
      <c r="E8485" t="s">
        <v>10526</v>
      </c>
      <c r="F8485">
        <v>42206079</v>
      </c>
      <c r="G8485" t="s">
        <v>10433</v>
      </c>
      <c r="H8485" t="s">
        <v>10422</v>
      </c>
      <c r="I8485">
        <v>78.2</v>
      </c>
      <c r="J8485" t="s">
        <v>138</v>
      </c>
      <c r="K8485" t="s">
        <v>137</v>
      </c>
      <c r="L8485">
        <f>I8485*$Q$2/1000</f>
        <v>2.8934000000000001E-2</v>
      </c>
    </row>
    <row r="8486" spans="1:12">
      <c r="A8486" s="118">
        <v>45139</v>
      </c>
      <c r="B8486" t="s">
        <v>305</v>
      </c>
      <c r="C8486" t="s">
        <v>304</v>
      </c>
      <c r="D8486" t="s">
        <v>9587</v>
      </c>
      <c r="E8486" t="s">
        <v>10525</v>
      </c>
      <c r="F8486" s="119">
        <v>85204902</v>
      </c>
      <c r="G8486" t="s">
        <v>9585</v>
      </c>
      <c r="H8486" t="s">
        <v>300</v>
      </c>
      <c r="I8486">
        <v>12.8</v>
      </c>
      <c r="J8486" t="s">
        <v>145</v>
      </c>
      <c r="K8486" t="s">
        <v>137</v>
      </c>
      <c r="L8486">
        <f>I8486*$Q$2/100/1000</f>
        <v>4.7360000000000001E-5</v>
      </c>
    </row>
    <row r="8487" spans="1:12">
      <c r="A8487" s="118">
        <v>45047</v>
      </c>
      <c r="B8487" t="s">
        <v>10427</v>
      </c>
      <c r="C8487" t="s">
        <v>10426</v>
      </c>
      <c r="D8487" t="s">
        <v>10454</v>
      </c>
      <c r="E8487" t="s">
        <v>10524</v>
      </c>
      <c r="F8487">
        <v>101035265</v>
      </c>
      <c r="G8487" t="s">
        <v>10523</v>
      </c>
      <c r="H8487" t="s">
        <v>10422</v>
      </c>
      <c r="I8487">
        <v>78.2</v>
      </c>
      <c r="J8487" t="s">
        <v>138</v>
      </c>
      <c r="K8487" t="s">
        <v>137</v>
      </c>
      <c r="L8487">
        <f>I8487*$Q$2/1000</f>
        <v>2.8934000000000001E-2</v>
      </c>
    </row>
    <row r="8488" spans="1:12">
      <c r="A8488" s="118">
        <v>45139</v>
      </c>
      <c r="B8488" t="s">
        <v>305</v>
      </c>
      <c r="C8488" t="s">
        <v>304</v>
      </c>
      <c r="D8488" t="s">
        <v>1519</v>
      </c>
      <c r="E8488" t="s">
        <v>10522</v>
      </c>
      <c r="F8488" s="119">
        <v>85212336</v>
      </c>
      <c r="G8488" t="s">
        <v>1517</v>
      </c>
      <c r="H8488" t="s">
        <v>300</v>
      </c>
      <c r="I8488">
        <v>12.8</v>
      </c>
      <c r="J8488" t="s">
        <v>145</v>
      </c>
      <c r="K8488" t="s">
        <v>137</v>
      </c>
      <c r="L8488">
        <f>I8488*$Q$2/100/1000</f>
        <v>4.7360000000000001E-5</v>
      </c>
    </row>
    <row r="8489" spans="1:12">
      <c r="A8489" s="118">
        <v>45078</v>
      </c>
      <c r="B8489" t="s">
        <v>10427</v>
      </c>
      <c r="C8489" t="s">
        <v>10426</v>
      </c>
      <c r="D8489" t="s">
        <v>10521</v>
      </c>
      <c r="E8489" t="s">
        <v>10520</v>
      </c>
      <c r="F8489">
        <v>34207264</v>
      </c>
      <c r="G8489" t="s">
        <v>10519</v>
      </c>
      <c r="H8489" t="s">
        <v>10422</v>
      </c>
      <c r="I8489">
        <v>78.2</v>
      </c>
      <c r="J8489" t="s">
        <v>138</v>
      </c>
      <c r="K8489" t="s">
        <v>137</v>
      </c>
      <c r="L8489">
        <f>I8489*$Q$2/1000</f>
        <v>2.8934000000000001E-2</v>
      </c>
    </row>
    <row r="8490" spans="1:12">
      <c r="A8490" s="118">
        <v>45078</v>
      </c>
      <c r="B8490" t="s">
        <v>10427</v>
      </c>
      <c r="C8490" t="s">
        <v>10426</v>
      </c>
      <c r="D8490" t="s">
        <v>10514</v>
      </c>
      <c r="E8490" t="s">
        <v>10518</v>
      </c>
      <c r="F8490">
        <v>101035263</v>
      </c>
      <c r="G8490" t="s">
        <v>10517</v>
      </c>
      <c r="H8490" t="s">
        <v>10422</v>
      </c>
      <c r="I8490">
        <v>78.2</v>
      </c>
      <c r="J8490" t="s">
        <v>138</v>
      </c>
      <c r="K8490" t="s">
        <v>137</v>
      </c>
      <c r="L8490">
        <f>I8490*$Q$2/1000</f>
        <v>2.8934000000000001E-2</v>
      </c>
    </row>
    <row r="8491" spans="1:12">
      <c r="A8491" s="118">
        <v>45139</v>
      </c>
      <c r="B8491" t="s">
        <v>205</v>
      </c>
      <c r="C8491" t="s">
        <v>204</v>
      </c>
      <c r="D8491" t="s">
        <v>4181</v>
      </c>
      <c r="E8491" t="s">
        <v>10516</v>
      </c>
      <c r="F8491" s="119">
        <v>66205215</v>
      </c>
      <c r="G8491" t="s">
        <v>201</v>
      </c>
      <c r="H8491" t="s">
        <v>200</v>
      </c>
      <c r="I8491">
        <v>6781</v>
      </c>
      <c r="J8491" t="s">
        <v>199</v>
      </c>
      <c r="K8491" t="s">
        <v>198</v>
      </c>
      <c r="L8491">
        <f>I8491*$Q$4/10/1000</f>
        <v>1.1924057587200001</v>
      </c>
    </row>
    <row r="8492" spans="1:12">
      <c r="A8492" s="118">
        <v>45078</v>
      </c>
      <c r="B8492" t="s">
        <v>10427</v>
      </c>
      <c r="C8492" t="s">
        <v>10426</v>
      </c>
      <c r="D8492" t="s">
        <v>10514</v>
      </c>
      <c r="E8492" t="s">
        <v>10515</v>
      </c>
      <c r="F8492">
        <v>34207265</v>
      </c>
      <c r="G8492" t="s">
        <v>10440</v>
      </c>
      <c r="H8492" t="s">
        <v>10422</v>
      </c>
      <c r="I8492">
        <v>78.2</v>
      </c>
      <c r="J8492" t="s">
        <v>138</v>
      </c>
      <c r="K8492" t="s">
        <v>137</v>
      </c>
      <c r="L8492">
        <f>I8492*$Q$2/1000</f>
        <v>2.8934000000000001E-2</v>
      </c>
    </row>
    <row r="8493" spans="1:12">
      <c r="A8493" s="118">
        <v>45078</v>
      </c>
      <c r="B8493" t="s">
        <v>10427</v>
      </c>
      <c r="C8493" t="s">
        <v>10426</v>
      </c>
      <c r="D8493" t="s">
        <v>10514</v>
      </c>
      <c r="E8493" t="s">
        <v>10513</v>
      </c>
      <c r="F8493">
        <v>34207265</v>
      </c>
      <c r="G8493" t="s">
        <v>10440</v>
      </c>
      <c r="H8493" t="s">
        <v>10422</v>
      </c>
      <c r="I8493">
        <v>78.2</v>
      </c>
      <c r="J8493" t="s">
        <v>138</v>
      </c>
      <c r="K8493" t="s">
        <v>137</v>
      </c>
      <c r="L8493">
        <f>I8493*$Q$2/1000</f>
        <v>2.8934000000000001E-2</v>
      </c>
    </row>
    <row r="8494" spans="1:12">
      <c r="A8494" s="118">
        <v>45108</v>
      </c>
      <c r="B8494" t="s">
        <v>10427</v>
      </c>
      <c r="C8494" t="s">
        <v>10426</v>
      </c>
      <c r="D8494" t="s">
        <v>10512</v>
      </c>
      <c r="E8494" t="s">
        <v>10511</v>
      </c>
      <c r="F8494">
        <v>34207265</v>
      </c>
      <c r="G8494" t="s">
        <v>10440</v>
      </c>
      <c r="H8494" t="s">
        <v>10422</v>
      </c>
      <c r="I8494">
        <v>78.2</v>
      </c>
      <c r="J8494" t="s">
        <v>138</v>
      </c>
      <c r="K8494" t="s">
        <v>137</v>
      </c>
      <c r="L8494">
        <f>I8494*$Q$2/1000</f>
        <v>2.8934000000000001E-2</v>
      </c>
    </row>
    <row r="8495" spans="1:12">
      <c r="A8495" s="118">
        <v>45108</v>
      </c>
      <c r="B8495" t="s">
        <v>10427</v>
      </c>
      <c r="C8495" t="s">
        <v>10426</v>
      </c>
      <c r="D8495" t="s">
        <v>10503</v>
      </c>
      <c r="E8495" t="s">
        <v>10510</v>
      </c>
      <c r="F8495">
        <v>101035264</v>
      </c>
      <c r="G8495" t="s">
        <v>10493</v>
      </c>
      <c r="H8495" t="s">
        <v>10422</v>
      </c>
      <c r="I8495">
        <v>78.2</v>
      </c>
      <c r="J8495" t="s">
        <v>138</v>
      </c>
      <c r="K8495" t="s">
        <v>137</v>
      </c>
      <c r="L8495">
        <f>I8495*$Q$2/1000</f>
        <v>2.8934000000000001E-2</v>
      </c>
    </row>
    <row r="8496" spans="1:12">
      <c r="A8496" s="118">
        <v>45108</v>
      </c>
      <c r="B8496" t="s">
        <v>10427</v>
      </c>
      <c r="C8496" t="s">
        <v>10426</v>
      </c>
      <c r="D8496" t="s">
        <v>10509</v>
      </c>
      <c r="E8496" t="s">
        <v>10508</v>
      </c>
      <c r="F8496">
        <v>42206079</v>
      </c>
      <c r="G8496" t="s">
        <v>10507</v>
      </c>
      <c r="H8496" t="s">
        <v>10422</v>
      </c>
      <c r="I8496">
        <v>78.2</v>
      </c>
      <c r="J8496" t="s">
        <v>138</v>
      </c>
      <c r="K8496" t="s">
        <v>137</v>
      </c>
      <c r="L8496">
        <f>I8496*$Q$2/1000</f>
        <v>2.8934000000000001E-2</v>
      </c>
    </row>
    <row r="8497" spans="1:12">
      <c r="A8497" s="118">
        <v>45108</v>
      </c>
      <c r="B8497" t="s">
        <v>10427</v>
      </c>
      <c r="C8497" t="s">
        <v>10426</v>
      </c>
      <c r="D8497" t="s">
        <v>10506</v>
      </c>
      <c r="E8497" t="s">
        <v>10505</v>
      </c>
      <c r="F8497">
        <v>42206079</v>
      </c>
      <c r="G8497" t="s">
        <v>10433</v>
      </c>
      <c r="H8497" t="s">
        <v>10422</v>
      </c>
      <c r="I8497">
        <v>78.2</v>
      </c>
      <c r="J8497" t="s">
        <v>138</v>
      </c>
      <c r="K8497" t="s">
        <v>137</v>
      </c>
      <c r="L8497">
        <f>I8497*$Q$2/1000</f>
        <v>2.8934000000000001E-2</v>
      </c>
    </row>
    <row r="8498" spans="1:12">
      <c r="A8498" s="118">
        <v>45139</v>
      </c>
      <c r="B8498" t="s">
        <v>305</v>
      </c>
      <c r="C8498" t="s">
        <v>304</v>
      </c>
      <c r="D8498" t="s">
        <v>1519</v>
      </c>
      <c r="E8498" t="s">
        <v>10504</v>
      </c>
      <c r="F8498" s="119">
        <v>85212336</v>
      </c>
      <c r="G8498" t="s">
        <v>1517</v>
      </c>
      <c r="H8498" t="s">
        <v>300</v>
      </c>
      <c r="I8498">
        <v>12.8</v>
      </c>
      <c r="J8498" t="s">
        <v>145</v>
      </c>
      <c r="K8498" t="s">
        <v>137</v>
      </c>
      <c r="L8498">
        <f>I8498*$Q$2/100/1000</f>
        <v>4.7360000000000001E-5</v>
      </c>
    </row>
    <row r="8499" spans="1:12">
      <c r="A8499" s="118">
        <v>45108</v>
      </c>
      <c r="B8499" t="s">
        <v>10427</v>
      </c>
      <c r="C8499" t="s">
        <v>10426</v>
      </c>
      <c r="D8499" t="s">
        <v>10503</v>
      </c>
      <c r="E8499" t="s">
        <v>10502</v>
      </c>
      <c r="F8499">
        <v>101035264</v>
      </c>
      <c r="G8499" t="s">
        <v>10493</v>
      </c>
      <c r="H8499" t="s">
        <v>10422</v>
      </c>
      <c r="I8499">
        <v>78.2</v>
      </c>
      <c r="J8499" t="s">
        <v>138</v>
      </c>
      <c r="K8499" t="s">
        <v>137</v>
      </c>
      <c r="L8499">
        <f>I8499*$Q$2/1000</f>
        <v>2.8934000000000001E-2</v>
      </c>
    </row>
    <row r="8500" spans="1:12">
      <c r="A8500" s="118">
        <v>45139</v>
      </c>
      <c r="B8500" t="s">
        <v>10427</v>
      </c>
      <c r="C8500" t="s">
        <v>10426</v>
      </c>
      <c r="D8500" t="s">
        <v>10495</v>
      </c>
      <c r="E8500" t="s">
        <v>10501</v>
      </c>
      <c r="F8500" s="119">
        <v>34203443</v>
      </c>
      <c r="G8500" t="s">
        <v>10447</v>
      </c>
      <c r="H8500" t="s">
        <v>10422</v>
      </c>
      <c r="I8500">
        <v>78.2</v>
      </c>
      <c r="J8500" t="s">
        <v>138</v>
      </c>
      <c r="K8500" t="s">
        <v>137</v>
      </c>
      <c r="L8500">
        <f>I8500*$Q$2/1000</f>
        <v>2.8934000000000001E-2</v>
      </c>
    </row>
    <row r="8501" spans="1:12">
      <c r="A8501" s="118">
        <v>45139</v>
      </c>
      <c r="B8501" t="s">
        <v>10427</v>
      </c>
      <c r="C8501" t="s">
        <v>10426</v>
      </c>
      <c r="D8501" t="s">
        <v>10500</v>
      </c>
      <c r="E8501" t="s">
        <v>10499</v>
      </c>
      <c r="F8501" s="119">
        <v>101035262</v>
      </c>
      <c r="G8501" t="s">
        <v>10443</v>
      </c>
      <c r="H8501" t="s">
        <v>10422</v>
      </c>
      <c r="I8501">
        <v>78.2</v>
      </c>
      <c r="J8501" t="s">
        <v>138</v>
      </c>
      <c r="K8501" t="s">
        <v>137</v>
      </c>
      <c r="L8501">
        <f>I8501*$Q$2/1000</f>
        <v>2.8934000000000001E-2</v>
      </c>
    </row>
    <row r="8502" spans="1:12">
      <c r="A8502" s="118">
        <v>45139</v>
      </c>
      <c r="B8502" t="s">
        <v>10427</v>
      </c>
      <c r="C8502" t="s">
        <v>10426</v>
      </c>
      <c r="D8502" t="s">
        <v>10498</v>
      </c>
      <c r="E8502" t="s">
        <v>10497</v>
      </c>
      <c r="F8502" s="119">
        <v>57203821</v>
      </c>
      <c r="G8502" t="s">
        <v>10496</v>
      </c>
      <c r="H8502" t="s">
        <v>10422</v>
      </c>
      <c r="I8502">
        <v>78.2</v>
      </c>
      <c r="J8502" t="s">
        <v>138</v>
      </c>
      <c r="K8502" t="s">
        <v>137</v>
      </c>
      <c r="L8502">
        <f>I8502*$Q$2/1000</f>
        <v>2.8934000000000001E-2</v>
      </c>
    </row>
    <row r="8503" spans="1:12">
      <c r="A8503" s="118">
        <v>45139</v>
      </c>
      <c r="B8503" t="s">
        <v>10427</v>
      </c>
      <c r="C8503" t="s">
        <v>10426</v>
      </c>
      <c r="D8503" t="s">
        <v>10495</v>
      </c>
      <c r="E8503" t="s">
        <v>10494</v>
      </c>
      <c r="F8503" s="119">
        <v>101035264</v>
      </c>
      <c r="G8503" t="s">
        <v>10493</v>
      </c>
      <c r="H8503" t="s">
        <v>10422</v>
      </c>
      <c r="I8503">
        <v>78.2</v>
      </c>
      <c r="J8503" t="s">
        <v>138</v>
      </c>
      <c r="K8503" t="s">
        <v>137</v>
      </c>
      <c r="L8503">
        <f>I8503*$Q$2/1000</f>
        <v>2.8934000000000001E-2</v>
      </c>
    </row>
    <row r="8504" spans="1:12">
      <c r="A8504" s="118">
        <v>45139</v>
      </c>
      <c r="B8504" t="s">
        <v>10427</v>
      </c>
      <c r="C8504" t="s">
        <v>10426</v>
      </c>
      <c r="D8504" t="s">
        <v>10454</v>
      </c>
      <c r="E8504" t="s">
        <v>10492</v>
      </c>
      <c r="F8504" s="119">
        <v>42206079</v>
      </c>
      <c r="G8504" t="s">
        <v>10433</v>
      </c>
      <c r="H8504" t="s">
        <v>10422</v>
      </c>
      <c r="I8504">
        <v>78.2</v>
      </c>
      <c r="J8504" t="s">
        <v>138</v>
      </c>
      <c r="K8504" t="s">
        <v>137</v>
      </c>
      <c r="L8504">
        <f>I8504*$Q$2/1000</f>
        <v>2.8934000000000001E-2</v>
      </c>
    </row>
    <row r="8505" spans="1:12">
      <c r="A8505" s="118">
        <v>45139</v>
      </c>
      <c r="B8505" t="s">
        <v>10427</v>
      </c>
      <c r="C8505" t="s">
        <v>10426</v>
      </c>
      <c r="D8505" t="s">
        <v>10454</v>
      </c>
      <c r="E8505" t="s">
        <v>10491</v>
      </c>
      <c r="F8505" s="119">
        <v>42206079</v>
      </c>
      <c r="G8505" t="s">
        <v>10433</v>
      </c>
      <c r="H8505" t="s">
        <v>10422</v>
      </c>
      <c r="I8505">
        <v>78.2</v>
      </c>
      <c r="J8505" t="s">
        <v>138</v>
      </c>
      <c r="K8505" t="s">
        <v>137</v>
      </c>
      <c r="L8505">
        <f>I8505*$Q$2/1000</f>
        <v>2.8934000000000001E-2</v>
      </c>
    </row>
    <row r="8506" spans="1:12">
      <c r="A8506" s="118">
        <v>45139</v>
      </c>
      <c r="B8506" t="s">
        <v>10427</v>
      </c>
      <c r="C8506" t="s">
        <v>10426</v>
      </c>
      <c r="D8506" t="s">
        <v>10454</v>
      </c>
      <c r="E8506" t="s">
        <v>10490</v>
      </c>
      <c r="F8506" s="119">
        <v>42206079</v>
      </c>
      <c r="G8506" t="s">
        <v>10433</v>
      </c>
      <c r="H8506" t="s">
        <v>10422</v>
      </c>
      <c r="I8506">
        <v>78.2</v>
      </c>
      <c r="J8506" t="s">
        <v>138</v>
      </c>
      <c r="K8506" t="s">
        <v>137</v>
      </c>
      <c r="L8506">
        <f>I8506*$Q$2/1000</f>
        <v>2.8934000000000001E-2</v>
      </c>
    </row>
    <row r="8507" spans="1:12">
      <c r="A8507" s="118">
        <v>45231</v>
      </c>
      <c r="B8507" t="s">
        <v>443</v>
      </c>
      <c r="C8507" t="s">
        <v>442</v>
      </c>
      <c r="D8507" t="s">
        <v>10489</v>
      </c>
      <c r="E8507" t="s">
        <v>10488</v>
      </c>
      <c r="F8507">
        <v>101043479</v>
      </c>
      <c r="G8507" t="s">
        <v>10485</v>
      </c>
      <c r="H8507" s="122" t="s">
        <v>437</v>
      </c>
      <c r="I8507">
        <v>4725</v>
      </c>
      <c r="J8507" t="s">
        <v>199</v>
      </c>
      <c r="K8507" t="s">
        <v>198</v>
      </c>
      <c r="L8507">
        <f>I8507*$Q$4/25/1000</f>
        <v>0.33234727680000004</v>
      </c>
    </row>
    <row r="8508" spans="1:12">
      <c r="A8508" s="118">
        <v>45231</v>
      </c>
      <c r="B8508" t="s">
        <v>443</v>
      </c>
      <c r="C8508" t="s">
        <v>442</v>
      </c>
      <c r="D8508" t="s">
        <v>10487</v>
      </c>
      <c r="E8508" t="s">
        <v>10486</v>
      </c>
      <c r="F8508">
        <v>101043479</v>
      </c>
      <c r="G8508" t="s">
        <v>10485</v>
      </c>
      <c r="H8508" s="122" t="s">
        <v>437</v>
      </c>
      <c r="I8508">
        <v>4725</v>
      </c>
      <c r="J8508" t="s">
        <v>199</v>
      </c>
      <c r="K8508" t="s">
        <v>198</v>
      </c>
      <c r="L8508">
        <f>I8508*$Q$4/25/1000</f>
        <v>0.33234727680000004</v>
      </c>
    </row>
    <row r="8509" spans="1:12">
      <c r="A8509" s="118">
        <v>45200</v>
      </c>
      <c r="B8509" t="s">
        <v>443</v>
      </c>
      <c r="C8509" t="s">
        <v>442</v>
      </c>
      <c r="D8509" t="s">
        <v>10484</v>
      </c>
      <c r="E8509" t="s">
        <v>10483</v>
      </c>
      <c r="F8509">
        <v>10207604</v>
      </c>
      <c r="G8509" t="s">
        <v>10482</v>
      </c>
      <c r="H8509" s="122" t="s">
        <v>437</v>
      </c>
      <c r="I8509">
        <v>4725</v>
      </c>
      <c r="J8509" t="s">
        <v>199</v>
      </c>
      <c r="K8509" t="s">
        <v>198</v>
      </c>
      <c r="L8509">
        <f>I8509*$Q$4/25/1000</f>
        <v>0.33234727680000004</v>
      </c>
    </row>
    <row r="8510" spans="1:12">
      <c r="A8510" s="118">
        <v>44927</v>
      </c>
      <c r="B8510" t="s">
        <v>443</v>
      </c>
      <c r="C8510" t="s">
        <v>442</v>
      </c>
      <c r="D8510" t="s">
        <v>10152</v>
      </c>
      <c r="E8510" t="s">
        <v>10481</v>
      </c>
      <c r="F8510">
        <v>101022020</v>
      </c>
      <c r="G8510" t="s">
        <v>2288</v>
      </c>
      <c r="H8510" s="122" t="s">
        <v>437</v>
      </c>
      <c r="I8510">
        <v>4725</v>
      </c>
      <c r="J8510" t="s">
        <v>199</v>
      </c>
      <c r="K8510" t="s">
        <v>198</v>
      </c>
      <c r="L8510">
        <f>I8510*$Q$4/1000</f>
        <v>8.3086819200000015</v>
      </c>
    </row>
    <row r="8511" spans="1:12">
      <c r="A8511" s="118">
        <v>45139</v>
      </c>
      <c r="B8511" t="s">
        <v>205</v>
      </c>
      <c r="C8511" t="s">
        <v>204</v>
      </c>
      <c r="D8511" t="s">
        <v>4181</v>
      </c>
      <c r="E8511" t="s">
        <v>10480</v>
      </c>
      <c r="F8511" s="119">
        <v>66205215</v>
      </c>
      <c r="G8511" t="s">
        <v>201</v>
      </c>
      <c r="H8511" t="s">
        <v>200</v>
      </c>
      <c r="I8511">
        <v>6781</v>
      </c>
      <c r="J8511" t="s">
        <v>199</v>
      </c>
      <c r="K8511" t="s">
        <v>198</v>
      </c>
      <c r="L8511">
        <f>I8511*$Q$4/10/1000</f>
        <v>1.1924057587200001</v>
      </c>
    </row>
    <row r="8512" spans="1:12">
      <c r="A8512" s="118">
        <v>45139</v>
      </c>
      <c r="B8512" t="s">
        <v>205</v>
      </c>
      <c r="C8512" t="s">
        <v>204</v>
      </c>
      <c r="D8512" t="s">
        <v>7307</v>
      </c>
      <c r="E8512" t="s">
        <v>10479</v>
      </c>
      <c r="F8512" s="119">
        <v>66204255</v>
      </c>
      <c r="G8512" t="s">
        <v>7305</v>
      </c>
      <c r="H8512" t="s">
        <v>200</v>
      </c>
      <c r="I8512">
        <v>6781</v>
      </c>
      <c r="J8512" t="s">
        <v>199</v>
      </c>
      <c r="K8512" t="s">
        <v>198</v>
      </c>
      <c r="L8512">
        <f>I8512*$Q$4/10/1000</f>
        <v>1.1924057587200001</v>
      </c>
    </row>
    <row r="8513" spans="1:12">
      <c r="A8513" s="118">
        <v>45139</v>
      </c>
      <c r="B8513" t="s">
        <v>205</v>
      </c>
      <c r="C8513" t="s">
        <v>204</v>
      </c>
      <c r="D8513" t="s">
        <v>4181</v>
      </c>
      <c r="E8513" t="s">
        <v>10478</v>
      </c>
      <c r="F8513" s="119">
        <v>66205215</v>
      </c>
      <c r="G8513" t="s">
        <v>201</v>
      </c>
      <c r="H8513" t="s">
        <v>200</v>
      </c>
      <c r="I8513">
        <v>6781</v>
      </c>
      <c r="J8513" t="s">
        <v>199</v>
      </c>
      <c r="K8513" t="s">
        <v>198</v>
      </c>
      <c r="L8513">
        <f>I8513*$Q$4/10/1000</f>
        <v>1.1924057587200001</v>
      </c>
    </row>
    <row r="8514" spans="1:12">
      <c r="A8514" s="118">
        <v>45139</v>
      </c>
      <c r="B8514" t="s">
        <v>205</v>
      </c>
      <c r="C8514" t="s">
        <v>204</v>
      </c>
      <c r="D8514" t="s">
        <v>532</v>
      </c>
      <c r="E8514" t="s">
        <v>10477</v>
      </c>
      <c r="F8514" s="119" t="s">
        <v>1899</v>
      </c>
      <c r="G8514" t="s">
        <v>1898</v>
      </c>
      <c r="H8514" t="s">
        <v>200</v>
      </c>
      <c r="I8514">
        <v>6781</v>
      </c>
      <c r="J8514" t="s">
        <v>199</v>
      </c>
      <c r="K8514" t="s">
        <v>198</v>
      </c>
      <c r="L8514">
        <f>I8514*$Q$4/10/1000</f>
        <v>1.1924057587200001</v>
      </c>
    </row>
    <row r="8515" spans="1:12">
      <c r="A8515" s="118">
        <v>45139</v>
      </c>
      <c r="B8515" t="s">
        <v>10427</v>
      </c>
      <c r="C8515" t="s">
        <v>10426</v>
      </c>
      <c r="D8515" t="s">
        <v>10454</v>
      </c>
      <c r="E8515" t="s">
        <v>10476</v>
      </c>
      <c r="F8515" s="119">
        <v>42206079</v>
      </c>
      <c r="G8515" t="s">
        <v>10433</v>
      </c>
      <c r="H8515" t="s">
        <v>10422</v>
      </c>
      <c r="I8515">
        <v>78.2</v>
      </c>
      <c r="J8515" t="s">
        <v>138</v>
      </c>
      <c r="K8515" t="s">
        <v>137</v>
      </c>
      <c r="L8515">
        <f>I8515*$Q$2/1000</f>
        <v>2.8934000000000001E-2</v>
      </c>
    </row>
    <row r="8516" spans="1:12">
      <c r="A8516" s="118">
        <v>45170</v>
      </c>
      <c r="B8516" t="s">
        <v>856</v>
      </c>
      <c r="C8516" t="s">
        <v>855</v>
      </c>
      <c r="D8516" t="s">
        <v>6705</v>
      </c>
      <c r="E8516" t="s">
        <v>10475</v>
      </c>
      <c r="F8516">
        <v>10208238</v>
      </c>
      <c r="G8516" t="s">
        <v>10474</v>
      </c>
      <c r="H8516" s="123" t="s">
        <v>851</v>
      </c>
      <c r="I8516">
        <v>5214</v>
      </c>
      <c r="J8516" t="s">
        <v>173</v>
      </c>
      <c r="K8516" t="s">
        <v>172</v>
      </c>
      <c r="L8516">
        <f>I8516*$Q$3*2.5/1000</f>
        <v>0.4181628</v>
      </c>
    </row>
    <row r="8517" spans="1:12">
      <c r="A8517" s="118">
        <v>45139</v>
      </c>
      <c r="B8517" t="s">
        <v>205</v>
      </c>
      <c r="C8517" t="s">
        <v>204</v>
      </c>
      <c r="D8517" t="s">
        <v>10473</v>
      </c>
      <c r="E8517" t="s">
        <v>10472</v>
      </c>
      <c r="F8517" s="119">
        <v>66208596</v>
      </c>
      <c r="G8517" t="s">
        <v>1632</v>
      </c>
      <c r="H8517" t="s">
        <v>200</v>
      </c>
      <c r="I8517">
        <v>6781</v>
      </c>
      <c r="J8517" t="s">
        <v>199</v>
      </c>
      <c r="K8517" t="s">
        <v>198</v>
      </c>
      <c r="L8517">
        <f>I8517*$Q$4/10/1000</f>
        <v>1.1924057587200001</v>
      </c>
    </row>
    <row r="8518" spans="1:12">
      <c r="A8518" s="118">
        <v>45139</v>
      </c>
      <c r="B8518" t="s">
        <v>180</v>
      </c>
      <c r="C8518" t="s">
        <v>179</v>
      </c>
      <c r="D8518" t="s">
        <v>4253</v>
      </c>
      <c r="E8518" t="s">
        <v>10471</v>
      </c>
      <c r="F8518" s="119" t="s">
        <v>10470</v>
      </c>
      <c r="G8518" t="s">
        <v>10469</v>
      </c>
      <c r="H8518" t="s">
        <v>174</v>
      </c>
      <c r="I8518">
        <v>3154</v>
      </c>
      <c r="J8518" t="s">
        <v>173</v>
      </c>
      <c r="K8518" t="s">
        <v>172</v>
      </c>
      <c r="L8518">
        <f>I8518*$Q$3/(1000/25)</f>
        <v>2.5295079999999999</v>
      </c>
    </row>
    <row r="8519" spans="1:12">
      <c r="A8519" s="118">
        <v>45139</v>
      </c>
      <c r="B8519" t="s">
        <v>10427</v>
      </c>
      <c r="C8519" t="s">
        <v>10426</v>
      </c>
      <c r="D8519" t="s">
        <v>10454</v>
      </c>
      <c r="E8519" t="s">
        <v>10468</v>
      </c>
      <c r="F8519" s="119">
        <v>42206079</v>
      </c>
      <c r="G8519" t="s">
        <v>10433</v>
      </c>
      <c r="H8519" t="s">
        <v>10422</v>
      </c>
      <c r="I8519">
        <v>78.2</v>
      </c>
      <c r="J8519" t="s">
        <v>138</v>
      </c>
      <c r="K8519" t="s">
        <v>137</v>
      </c>
      <c r="L8519">
        <f>I8519*$Q$2/1000</f>
        <v>2.8934000000000001E-2</v>
      </c>
    </row>
    <row r="8520" spans="1:12">
      <c r="A8520" s="118">
        <v>45139</v>
      </c>
      <c r="B8520" t="s">
        <v>10427</v>
      </c>
      <c r="C8520" t="s">
        <v>10426</v>
      </c>
      <c r="D8520" t="s">
        <v>10454</v>
      </c>
      <c r="E8520" t="s">
        <v>10467</v>
      </c>
      <c r="F8520" s="119">
        <v>42206079</v>
      </c>
      <c r="G8520" t="s">
        <v>10433</v>
      </c>
      <c r="H8520" t="s">
        <v>10422</v>
      </c>
      <c r="I8520">
        <v>78.2</v>
      </c>
      <c r="J8520" t="s">
        <v>138</v>
      </c>
      <c r="K8520" t="s">
        <v>137</v>
      </c>
      <c r="L8520">
        <f>I8520*$Q$2/1000</f>
        <v>2.8934000000000001E-2</v>
      </c>
    </row>
    <row r="8521" spans="1:12">
      <c r="A8521" s="118">
        <v>45170</v>
      </c>
      <c r="B8521" t="s">
        <v>10427</v>
      </c>
      <c r="C8521" t="s">
        <v>10426</v>
      </c>
      <c r="D8521" t="s">
        <v>10466</v>
      </c>
      <c r="E8521" t="s">
        <v>10465</v>
      </c>
      <c r="F8521" t="s">
        <v>10458</v>
      </c>
      <c r="G8521" t="s">
        <v>10457</v>
      </c>
      <c r="H8521" t="s">
        <v>10422</v>
      </c>
      <c r="I8521">
        <v>78.2</v>
      </c>
      <c r="J8521" t="s">
        <v>138</v>
      </c>
      <c r="K8521" t="s">
        <v>137</v>
      </c>
      <c r="L8521">
        <f>I8521*$Q$2/1000</f>
        <v>2.8934000000000001E-2</v>
      </c>
    </row>
    <row r="8522" spans="1:12">
      <c r="A8522" s="118">
        <v>45170</v>
      </c>
      <c r="B8522" t="s">
        <v>10427</v>
      </c>
      <c r="C8522" t="s">
        <v>10426</v>
      </c>
      <c r="D8522" t="s">
        <v>10464</v>
      </c>
      <c r="E8522" t="s">
        <v>10463</v>
      </c>
      <c r="F8522">
        <v>21203455</v>
      </c>
      <c r="G8522" t="s">
        <v>10437</v>
      </c>
      <c r="H8522" t="s">
        <v>10422</v>
      </c>
      <c r="I8522">
        <v>78.2</v>
      </c>
      <c r="J8522" t="s">
        <v>138</v>
      </c>
      <c r="K8522" t="s">
        <v>137</v>
      </c>
      <c r="L8522">
        <f>I8522*$Q$2/1000</f>
        <v>2.8934000000000001E-2</v>
      </c>
    </row>
    <row r="8523" spans="1:12">
      <c r="A8523" s="118">
        <v>45170</v>
      </c>
      <c r="B8523" t="s">
        <v>10427</v>
      </c>
      <c r="C8523" t="s">
        <v>10426</v>
      </c>
      <c r="D8523" t="s">
        <v>10462</v>
      </c>
      <c r="E8523" t="s">
        <v>10461</v>
      </c>
      <c r="F8523">
        <v>101035262</v>
      </c>
      <c r="G8523" t="s">
        <v>10443</v>
      </c>
      <c r="H8523" t="s">
        <v>10422</v>
      </c>
      <c r="I8523">
        <v>78.2</v>
      </c>
      <c r="J8523" t="s">
        <v>138</v>
      </c>
      <c r="K8523" t="s">
        <v>137</v>
      </c>
      <c r="L8523">
        <f>I8523*$Q$2/1000</f>
        <v>2.8934000000000001E-2</v>
      </c>
    </row>
    <row r="8524" spans="1:12">
      <c r="A8524" s="118">
        <v>45200</v>
      </c>
      <c r="B8524" t="s">
        <v>10427</v>
      </c>
      <c r="C8524" t="s">
        <v>10426</v>
      </c>
      <c r="D8524" t="s">
        <v>10460</v>
      </c>
      <c r="E8524" t="s">
        <v>10459</v>
      </c>
      <c r="F8524" t="s">
        <v>10458</v>
      </c>
      <c r="G8524" t="s">
        <v>10457</v>
      </c>
      <c r="H8524" t="s">
        <v>10422</v>
      </c>
      <c r="I8524">
        <v>78.2</v>
      </c>
      <c r="J8524" t="s">
        <v>138</v>
      </c>
      <c r="K8524" t="s">
        <v>137</v>
      </c>
      <c r="L8524">
        <f>I8524*$Q$2/1000</f>
        <v>2.8934000000000001E-2</v>
      </c>
    </row>
    <row r="8525" spans="1:12">
      <c r="A8525" s="118">
        <v>45200</v>
      </c>
      <c r="B8525" t="s">
        <v>10427</v>
      </c>
      <c r="C8525" t="s">
        <v>10426</v>
      </c>
      <c r="D8525" t="s">
        <v>10456</v>
      </c>
      <c r="E8525" t="s">
        <v>10455</v>
      </c>
      <c r="F8525">
        <v>42206079</v>
      </c>
      <c r="G8525" t="s">
        <v>10433</v>
      </c>
      <c r="H8525" t="s">
        <v>10422</v>
      </c>
      <c r="I8525">
        <v>78.2</v>
      </c>
      <c r="J8525" t="s">
        <v>138</v>
      </c>
      <c r="K8525" t="s">
        <v>137</v>
      </c>
      <c r="L8525">
        <f>I8525*$Q$2/1000</f>
        <v>2.8934000000000001E-2</v>
      </c>
    </row>
    <row r="8526" spans="1:12">
      <c r="A8526" s="118">
        <v>45200</v>
      </c>
      <c r="B8526" t="s">
        <v>10427</v>
      </c>
      <c r="C8526" t="s">
        <v>10426</v>
      </c>
      <c r="D8526" t="s">
        <v>10454</v>
      </c>
      <c r="E8526" t="s">
        <v>10453</v>
      </c>
      <c r="F8526">
        <v>42206079</v>
      </c>
      <c r="G8526" t="s">
        <v>10433</v>
      </c>
      <c r="H8526" t="s">
        <v>10422</v>
      </c>
      <c r="I8526">
        <v>78.2</v>
      </c>
      <c r="J8526" t="s">
        <v>138</v>
      </c>
      <c r="K8526" t="s">
        <v>137</v>
      </c>
      <c r="L8526">
        <f>I8526*$Q$2/1000</f>
        <v>2.8934000000000001E-2</v>
      </c>
    </row>
    <row r="8527" spans="1:12">
      <c r="A8527" s="118">
        <v>45200</v>
      </c>
      <c r="B8527" t="s">
        <v>10427</v>
      </c>
      <c r="C8527" t="s">
        <v>10426</v>
      </c>
      <c r="D8527" t="s">
        <v>10452</v>
      </c>
      <c r="E8527" t="s">
        <v>10451</v>
      </c>
      <c r="F8527">
        <v>101032456</v>
      </c>
      <c r="G8527" t="s">
        <v>10450</v>
      </c>
      <c r="H8527" t="s">
        <v>10422</v>
      </c>
      <c r="I8527">
        <v>78.2</v>
      </c>
      <c r="J8527" t="s">
        <v>138</v>
      </c>
      <c r="K8527" t="s">
        <v>137</v>
      </c>
      <c r="L8527">
        <f>I8527*$Q$2/1000</f>
        <v>2.8934000000000001E-2</v>
      </c>
    </row>
    <row r="8528" spans="1:12">
      <c r="A8528" s="118">
        <v>45231</v>
      </c>
      <c r="B8528" t="s">
        <v>10427</v>
      </c>
      <c r="C8528" t="s">
        <v>10426</v>
      </c>
      <c r="D8528" t="s">
        <v>10449</v>
      </c>
      <c r="E8528" t="s">
        <v>10448</v>
      </c>
      <c r="F8528">
        <v>34203443</v>
      </c>
      <c r="G8528" t="s">
        <v>10447</v>
      </c>
      <c r="H8528" t="s">
        <v>10422</v>
      </c>
      <c r="I8528">
        <v>78.2</v>
      </c>
      <c r="J8528" t="s">
        <v>138</v>
      </c>
      <c r="K8528" t="s">
        <v>137</v>
      </c>
      <c r="L8528">
        <f>I8528*$Q$2/1000</f>
        <v>2.8934000000000001E-2</v>
      </c>
    </row>
    <row r="8529" spans="1:12">
      <c r="A8529" s="118">
        <v>45231</v>
      </c>
      <c r="B8529" t="s">
        <v>10427</v>
      </c>
      <c r="C8529" t="s">
        <v>10426</v>
      </c>
      <c r="D8529" t="s">
        <v>10435</v>
      </c>
      <c r="E8529" t="s">
        <v>10446</v>
      </c>
      <c r="F8529">
        <v>42206079</v>
      </c>
      <c r="G8529" t="s">
        <v>10433</v>
      </c>
      <c r="H8529" t="s">
        <v>10422</v>
      </c>
      <c r="I8529">
        <v>78.2</v>
      </c>
      <c r="J8529" t="s">
        <v>138</v>
      </c>
      <c r="K8529" t="s">
        <v>137</v>
      </c>
      <c r="L8529">
        <f>I8529*$Q$2/1000</f>
        <v>2.8934000000000001E-2</v>
      </c>
    </row>
    <row r="8530" spans="1:12">
      <c r="A8530" s="118">
        <v>45231</v>
      </c>
      <c r="B8530" t="s">
        <v>10427</v>
      </c>
      <c r="C8530" t="s">
        <v>10426</v>
      </c>
      <c r="D8530" t="s">
        <v>10445</v>
      </c>
      <c r="E8530" t="s">
        <v>10444</v>
      </c>
      <c r="F8530">
        <v>101035262</v>
      </c>
      <c r="G8530" t="s">
        <v>10443</v>
      </c>
      <c r="H8530" t="s">
        <v>10422</v>
      </c>
      <c r="I8530">
        <v>78.2</v>
      </c>
      <c r="J8530" t="s">
        <v>138</v>
      </c>
      <c r="K8530" t="s">
        <v>137</v>
      </c>
      <c r="L8530">
        <f>I8530*$Q$2/1000</f>
        <v>2.8934000000000001E-2</v>
      </c>
    </row>
    <row r="8531" spans="1:12">
      <c r="A8531" s="118">
        <v>45231</v>
      </c>
      <c r="B8531" t="s">
        <v>10427</v>
      </c>
      <c r="C8531" t="s">
        <v>10426</v>
      </c>
      <c r="D8531" t="s">
        <v>10442</v>
      </c>
      <c r="E8531" t="s">
        <v>10441</v>
      </c>
      <c r="F8531">
        <v>34207265</v>
      </c>
      <c r="G8531" t="s">
        <v>10440</v>
      </c>
      <c r="H8531" t="s">
        <v>10422</v>
      </c>
      <c r="I8531">
        <v>78.2</v>
      </c>
      <c r="J8531" t="s">
        <v>138</v>
      </c>
      <c r="K8531" t="s">
        <v>137</v>
      </c>
      <c r="L8531">
        <f>I8531*$Q$2/1000</f>
        <v>2.8934000000000001E-2</v>
      </c>
    </row>
    <row r="8532" spans="1:12">
      <c r="A8532" s="118">
        <v>45261</v>
      </c>
      <c r="B8532" t="s">
        <v>10427</v>
      </c>
      <c r="C8532" t="s">
        <v>10426</v>
      </c>
      <c r="D8532" t="s">
        <v>10439</v>
      </c>
      <c r="E8532" t="s">
        <v>10438</v>
      </c>
      <c r="F8532">
        <v>21203455</v>
      </c>
      <c r="G8532" t="s">
        <v>10437</v>
      </c>
      <c r="H8532" t="s">
        <v>10422</v>
      </c>
      <c r="I8532">
        <v>78.2</v>
      </c>
      <c r="J8532" t="s">
        <v>138</v>
      </c>
      <c r="K8532" t="s">
        <v>137</v>
      </c>
      <c r="L8532">
        <f>I8532*$Q$2/1000</f>
        <v>2.8934000000000001E-2</v>
      </c>
    </row>
    <row r="8533" spans="1:12">
      <c r="A8533" s="118">
        <v>45261</v>
      </c>
      <c r="B8533" t="s">
        <v>10427</v>
      </c>
      <c r="C8533" t="s">
        <v>10426</v>
      </c>
      <c r="D8533" t="s">
        <v>10435</v>
      </c>
      <c r="E8533" t="s">
        <v>10436</v>
      </c>
      <c r="F8533">
        <v>42206079</v>
      </c>
      <c r="G8533" t="s">
        <v>10433</v>
      </c>
      <c r="H8533" t="s">
        <v>10422</v>
      </c>
      <c r="I8533">
        <v>78.2</v>
      </c>
      <c r="J8533" t="s">
        <v>138</v>
      </c>
      <c r="K8533" t="s">
        <v>137</v>
      </c>
      <c r="L8533">
        <f>I8533*$Q$2/1000</f>
        <v>2.8934000000000001E-2</v>
      </c>
    </row>
    <row r="8534" spans="1:12">
      <c r="A8534" s="118">
        <v>45261</v>
      </c>
      <c r="B8534" t="s">
        <v>10427</v>
      </c>
      <c r="C8534" t="s">
        <v>10426</v>
      </c>
      <c r="D8534" t="s">
        <v>10435</v>
      </c>
      <c r="E8534" t="s">
        <v>10434</v>
      </c>
      <c r="F8534">
        <v>42206079</v>
      </c>
      <c r="G8534" t="s">
        <v>10433</v>
      </c>
      <c r="H8534" t="s">
        <v>10422</v>
      </c>
      <c r="I8534">
        <v>78.2</v>
      </c>
      <c r="J8534" t="s">
        <v>138</v>
      </c>
      <c r="K8534" t="s">
        <v>137</v>
      </c>
      <c r="L8534">
        <f>I8534*$Q$2/1000</f>
        <v>2.8934000000000001E-2</v>
      </c>
    </row>
    <row r="8535" spans="1:12">
      <c r="A8535" s="118">
        <v>45261</v>
      </c>
      <c r="B8535" t="s">
        <v>10427</v>
      </c>
      <c r="C8535" t="s">
        <v>10426</v>
      </c>
      <c r="D8535" t="s">
        <v>10432</v>
      </c>
      <c r="E8535" t="s">
        <v>10431</v>
      </c>
      <c r="F8535" t="s">
        <v>10430</v>
      </c>
      <c r="G8535" t="s">
        <v>10429</v>
      </c>
      <c r="H8535" t="s">
        <v>10422</v>
      </c>
      <c r="I8535">
        <v>78.2</v>
      </c>
      <c r="J8535" t="s">
        <v>138</v>
      </c>
      <c r="K8535" t="s">
        <v>137</v>
      </c>
      <c r="L8535">
        <f>I8535*$Q$2/1000</f>
        <v>2.8934000000000001E-2</v>
      </c>
    </row>
    <row r="8536" spans="1:12">
      <c r="A8536" s="118">
        <v>45139</v>
      </c>
      <c r="B8536" t="s">
        <v>305</v>
      </c>
      <c r="C8536" t="s">
        <v>304</v>
      </c>
      <c r="D8536" t="s">
        <v>7895</v>
      </c>
      <c r="E8536" t="s">
        <v>10428</v>
      </c>
      <c r="F8536" s="119" t="s">
        <v>1167</v>
      </c>
      <c r="G8536" t="s">
        <v>1166</v>
      </c>
      <c r="H8536" t="s">
        <v>300</v>
      </c>
      <c r="I8536">
        <v>12.8</v>
      </c>
      <c r="J8536" t="s">
        <v>145</v>
      </c>
      <c r="K8536" t="s">
        <v>137</v>
      </c>
      <c r="L8536">
        <f>I8536*$Q$2/100/1000</f>
        <v>4.7360000000000001E-5</v>
      </c>
    </row>
    <row r="8537" spans="1:12">
      <c r="A8537" s="118">
        <v>45261</v>
      </c>
      <c r="B8537" t="s">
        <v>10427</v>
      </c>
      <c r="C8537" t="s">
        <v>10426</v>
      </c>
      <c r="D8537" t="s">
        <v>10425</v>
      </c>
      <c r="E8537" t="s">
        <v>10424</v>
      </c>
      <c r="F8537">
        <v>21208377</v>
      </c>
      <c r="G8537" t="s">
        <v>10423</v>
      </c>
      <c r="H8537" t="s">
        <v>10422</v>
      </c>
      <c r="I8537">
        <v>78.2</v>
      </c>
      <c r="J8537" t="s">
        <v>138</v>
      </c>
      <c r="K8537" t="s">
        <v>137</v>
      </c>
      <c r="L8537">
        <f>I8537*$Q$2/1000</f>
        <v>2.8934000000000001E-2</v>
      </c>
    </row>
    <row r="8538" spans="1:12">
      <c r="A8538" s="118">
        <v>44958</v>
      </c>
      <c r="B8538" t="s">
        <v>10365</v>
      </c>
      <c r="C8538" t="s">
        <v>10364</v>
      </c>
      <c r="D8538" t="s">
        <v>10420</v>
      </c>
      <c r="E8538" t="s">
        <v>10421</v>
      </c>
      <c r="F8538">
        <v>57256951</v>
      </c>
      <c r="G8538" t="s">
        <v>10374</v>
      </c>
      <c r="H8538" t="s">
        <v>10360</v>
      </c>
      <c r="I8538">
        <v>180.2</v>
      </c>
      <c r="J8538" t="s">
        <v>145</v>
      </c>
      <c r="K8538" t="s">
        <v>137</v>
      </c>
      <c r="L8538">
        <f>I8538*$Q$2/100/1000</f>
        <v>6.6673999999999987E-4</v>
      </c>
    </row>
    <row r="8539" spans="1:12">
      <c r="A8539" s="118">
        <v>45017</v>
      </c>
      <c r="B8539" t="s">
        <v>10365</v>
      </c>
      <c r="C8539" t="s">
        <v>10364</v>
      </c>
      <c r="D8539" t="s">
        <v>10420</v>
      </c>
      <c r="E8539" t="s">
        <v>10419</v>
      </c>
      <c r="F8539" s="119">
        <v>57256953</v>
      </c>
      <c r="G8539" t="s">
        <v>10361</v>
      </c>
      <c r="H8539" t="s">
        <v>10360</v>
      </c>
      <c r="I8539">
        <v>180.2</v>
      </c>
      <c r="J8539" t="s">
        <v>145</v>
      </c>
      <c r="K8539" t="s">
        <v>137</v>
      </c>
      <c r="L8539">
        <f>I8539*$Q$2/100/1000</f>
        <v>6.6673999999999987E-4</v>
      </c>
    </row>
    <row r="8540" spans="1:12">
      <c r="A8540" s="118">
        <v>45017</v>
      </c>
      <c r="B8540" t="s">
        <v>10365</v>
      </c>
      <c r="C8540" t="s">
        <v>10364</v>
      </c>
      <c r="D8540" t="s">
        <v>10401</v>
      </c>
      <c r="E8540" t="s">
        <v>10418</v>
      </c>
      <c r="F8540" s="119">
        <v>57256951</v>
      </c>
      <c r="G8540" t="s">
        <v>10374</v>
      </c>
      <c r="H8540" t="s">
        <v>10360</v>
      </c>
      <c r="I8540">
        <v>180.2</v>
      </c>
      <c r="J8540" t="s">
        <v>145</v>
      </c>
      <c r="K8540" t="s">
        <v>137</v>
      </c>
      <c r="L8540">
        <f>I8540*$Q$2/100/1000</f>
        <v>6.6673999999999987E-4</v>
      </c>
    </row>
    <row r="8541" spans="1:12">
      <c r="A8541" s="118">
        <v>45139</v>
      </c>
      <c r="B8541" t="s">
        <v>460</v>
      </c>
      <c r="C8541" t="s">
        <v>459</v>
      </c>
      <c r="D8541" t="s">
        <v>10417</v>
      </c>
      <c r="E8541" t="s">
        <v>10416</v>
      </c>
      <c r="F8541" s="119">
        <v>50204186</v>
      </c>
      <c r="G8541" t="s">
        <v>6688</v>
      </c>
      <c r="H8541" t="s">
        <v>455</v>
      </c>
      <c r="I8541">
        <v>103.6</v>
      </c>
      <c r="J8541" t="s">
        <v>145</v>
      </c>
      <c r="K8541" t="s">
        <v>137</v>
      </c>
      <c r="L8541">
        <f>I8541*$Q$2/100/1000</f>
        <v>3.8331999999999998E-4</v>
      </c>
    </row>
    <row r="8542" spans="1:12">
      <c r="A8542" s="118">
        <v>45139</v>
      </c>
      <c r="B8542" t="s">
        <v>460</v>
      </c>
      <c r="C8542" t="s">
        <v>459</v>
      </c>
      <c r="D8542" t="s">
        <v>10415</v>
      </c>
      <c r="E8542" t="s">
        <v>10414</v>
      </c>
      <c r="F8542" s="119">
        <v>50204186</v>
      </c>
      <c r="G8542" t="s">
        <v>6688</v>
      </c>
      <c r="H8542" t="s">
        <v>455</v>
      </c>
      <c r="I8542">
        <v>103.6</v>
      </c>
      <c r="J8542" t="s">
        <v>145</v>
      </c>
      <c r="K8542" t="s">
        <v>137</v>
      </c>
      <c r="L8542">
        <f>I8542*$Q$2/100/1000</f>
        <v>3.8331999999999998E-4</v>
      </c>
    </row>
    <row r="8543" spans="1:12">
      <c r="A8543" s="118">
        <v>45139</v>
      </c>
      <c r="B8543" t="s">
        <v>460</v>
      </c>
      <c r="C8543" t="s">
        <v>459</v>
      </c>
      <c r="D8543" t="s">
        <v>10413</v>
      </c>
      <c r="E8543" t="s">
        <v>10412</v>
      </c>
      <c r="F8543" s="119">
        <v>50204186</v>
      </c>
      <c r="G8543" t="s">
        <v>6688</v>
      </c>
      <c r="H8543" t="s">
        <v>455</v>
      </c>
      <c r="I8543">
        <v>103.6</v>
      </c>
      <c r="J8543" t="s">
        <v>145</v>
      </c>
      <c r="K8543" t="s">
        <v>137</v>
      </c>
      <c r="L8543">
        <f>I8543*$Q$2/100/1000</f>
        <v>3.8331999999999998E-4</v>
      </c>
    </row>
    <row r="8544" spans="1:12">
      <c r="A8544" s="118">
        <v>45078</v>
      </c>
      <c r="B8544" t="s">
        <v>10365</v>
      </c>
      <c r="C8544" t="s">
        <v>10364</v>
      </c>
      <c r="D8544" t="s">
        <v>10411</v>
      </c>
      <c r="E8544" t="s">
        <v>10410</v>
      </c>
      <c r="F8544">
        <v>57256952</v>
      </c>
      <c r="G8544" t="s">
        <v>10371</v>
      </c>
      <c r="H8544" t="s">
        <v>10360</v>
      </c>
      <c r="I8544">
        <v>180.2</v>
      </c>
      <c r="J8544" t="s">
        <v>145</v>
      </c>
      <c r="K8544" t="s">
        <v>137</v>
      </c>
      <c r="L8544">
        <f>I8544*$Q$2/100/1000</f>
        <v>6.6673999999999987E-4</v>
      </c>
    </row>
    <row r="8545" spans="1:12">
      <c r="A8545" s="118">
        <v>45078</v>
      </c>
      <c r="B8545" t="s">
        <v>10365</v>
      </c>
      <c r="C8545" t="s">
        <v>10364</v>
      </c>
      <c r="D8545" t="s">
        <v>10408</v>
      </c>
      <c r="E8545" t="s">
        <v>10409</v>
      </c>
      <c r="F8545">
        <v>57256952</v>
      </c>
      <c r="G8545" t="s">
        <v>10371</v>
      </c>
      <c r="H8545" t="s">
        <v>10360</v>
      </c>
      <c r="I8545">
        <v>180.2</v>
      </c>
      <c r="J8545" t="s">
        <v>145</v>
      </c>
      <c r="K8545" t="s">
        <v>137</v>
      </c>
      <c r="L8545">
        <f>I8545*$Q$2/100/1000</f>
        <v>6.6673999999999987E-4</v>
      </c>
    </row>
    <row r="8546" spans="1:12">
      <c r="A8546" s="118">
        <v>45078</v>
      </c>
      <c r="B8546" t="s">
        <v>10365</v>
      </c>
      <c r="C8546" t="s">
        <v>10364</v>
      </c>
      <c r="D8546" t="s">
        <v>10408</v>
      </c>
      <c r="E8546" t="s">
        <v>10407</v>
      </c>
      <c r="F8546">
        <v>57256952</v>
      </c>
      <c r="G8546" t="s">
        <v>10371</v>
      </c>
      <c r="H8546" t="s">
        <v>10360</v>
      </c>
      <c r="I8546">
        <v>180.2</v>
      </c>
      <c r="J8546" t="s">
        <v>145</v>
      </c>
      <c r="K8546" t="s">
        <v>137</v>
      </c>
      <c r="L8546">
        <f>I8546*$Q$2/100/1000</f>
        <v>6.6673999999999987E-4</v>
      </c>
    </row>
    <row r="8547" spans="1:12">
      <c r="A8547" s="118">
        <v>44927</v>
      </c>
      <c r="B8547" t="s">
        <v>443</v>
      </c>
      <c r="C8547" t="s">
        <v>442</v>
      </c>
      <c r="D8547" t="s">
        <v>10152</v>
      </c>
      <c r="E8547" t="s">
        <v>10406</v>
      </c>
      <c r="F8547">
        <v>101022020</v>
      </c>
      <c r="G8547" t="s">
        <v>2288</v>
      </c>
      <c r="H8547" s="122" t="s">
        <v>437</v>
      </c>
      <c r="I8547">
        <v>4725</v>
      </c>
      <c r="J8547" t="s">
        <v>199</v>
      </c>
      <c r="K8547" t="s">
        <v>198</v>
      </c>
      <c r="L8547">
        <f>I8547*$Q$4/1000</f>
        <v>8.3086819200000015</v>
      </c>
    </row>
    <row r="8548" spans="1:12">
      <c r="A8548" s="118">
        <v>44927</v>
      </c>
      <c r="B8548" t="s">
        <v>443</v>
      </c>
      <c r="C8548" t="s">
        <v>442</v>
      </c>
      <c r="D8548" t="s">
        <v>10152</v>
      </c>
      <c r="E8548" t="s">
        <v>10405</v>
      </c>
      <c r="F8548">
        <v>101022020</v>
      </c>
      <c r="G8548" t="s">
        <v>2288</v>
      </c>
      <c r="H8548" s="122" t="s">
        <v>437</v>
      </c>
      <c r="I8548">
        <v>4725</v>
      </c>
      <c r="J8548" t="s">
        <v>199</v>
      </c>
      <c r="K8548" t="s">
        <v>198</v>
      </c>
      <c r="L8548">
        <f>I8548*$Q$4/1000</f>
        <v>8.3086819200000015</v>
      </c>
    </row>
    <row r="8549" spans="1:12">
      <c r="A8549" s="118">
        <v>45139</v>
      </c>
      <c r="B8549" t="s">
        <v>9388</v>
      </c>
      <c r="C8549" t="s">
        <v>9387</v>
      </c>
      <c r="D8549" t="s">
        <v>10404</v>
      </c>
      <c r="E8549" t="s">
        <v>10403</v>
      </c>
      <c r="F8549" s="119">
        <v>42202925</v>
      </c>
      <c r="G8549" t="s">
        <v>9384</v>
      </c>
      <c r="H8549" t="s">
        <v>9383</v>
      </c>
      <c r="I8549">
        <v>165.4</v>
      </c>
      <c r="J8549" t="s">
        <v>145</v>
      </c>
      <c r="K8549" t="s">
        <v>137</v>
      </c>
      <c r="L8549">
        <f>I8549*$Q$2/100/1000</f>
        <v>6.1197999999999992E-4</v>
      </c>
    </row>
    <row r="8550" spans="1:12">
      <c r="A8550" s="118">
        <v>45078</v>
      </c>
      <c r="B8550" t="s">
        <v>10365</v>
      </c>
      <c r="C8550" t="s">
        <v>10364</v>
      </c>
      <c r="D8550" t="s">
        <v>10401</v>
      </c>
      <c r="E8550" t="s">
        <v>10402</v>
      </c>
      <c r="F8550">
        <v>57256951</v>
      </c>
      <c r="G8550" t="s">
        <v>10374</v>
      </c>
      <c r="H8550" t="s">
        <v>10360</v>
      </c>
      <c r="I8550">
        <v>180.2</v>
      </c>
      <c r="J8550" t="s">
        <v>145</v>
      </c>
      <c r="K8550" t="s">
        <v>137</v>
      </c>
      <c r="L8550">
        <f>I8550*$Q$2/100/1000</f>
        <v>6.6673999999999987E-4</v>
      </c>
    </row>
    <row r="8551" spans="1:12">
      <c r="A8551" s="118">
        <v>45108</v>
      </c>
      <c r="B8551" t="s">
        <v>10365</v>
      </c>
      <c r="C8551" t="s">
        <v>10364</v>
      </c>
      <c r="D8551" t="s">
        <v>10401</v>
      </c>
      <c r="E8551" t="s">
        <v>10400</v>
      </c>
      <c r="F8551">
        <v>57256951</v>
      </c>
      <c r="G8551" t="s">
        <v>10374</v>
      </c>
      <c r="H8551" t="s">
        <v>10360</v>
      </c>
      <c r="I8551">
        <v>180.2</v>
      </c>
      <c r="J8551" t="s">
        <v>145</v>
      </c>
      <c r="K8551" t="s">
        <v>137</v>
      </c>
      <c r="L8551">
        <f>I8551*$Q$2/100/1000</f>
        <v>6.6673999999999987E-4</v>
      </c>
    </row>
    <row r="8552" spans="1:12">
      <c r="A8552" s="118">
        <v>45139</v>
      </c>
      <c r="B8552" t="s">
        <v>460</v>
      </c>
      <c r="C8552" t="s">
        <v>459</v>
      </c>
      <c r="D8552" t="s">
        <v>5850</v>
      </c>
      <c r="E8552" t="s">
        <v>10399</v>
      </c>
      <c r="F8552" s="119">
        <v>101035626</v>
      </c>
      <c r="G8552" t="s">
        <v>5400</v>
      </c>
      <c r="H8552" t="s">
        <v>455</v>
      </c>
      <c r="I8552">
        <v>103.6</v>
      </c>
      <c r="J8552" t="s">
        <v>145</v>
      </c>
      <c r="K8552" t="s">
        <v>137</v>
      </c>
      <c r="L8552">
        <f>I8552*$Q$2/100/1000</f>
        <v>3.8331999999999998E-4</v>
      </c>
    </row>
    <row r="8553" spans="1:12">
      <c r="A8553" s="118">
        <v>45139</v>
      </c>
      <c r="B8553" t="s">
        <v>460</v>
      </c>
      <c r="C8553" t="s">
        <v>459</v>
      </c>
      <c r="D8553" t="s">
        <v>9555</v>
      </c>
      <c r="E8553" t="s">
        <v>10398</v>
      </c>
      <c r="F8553" s="119">
        <v>101035626</v>
      </c>
      <c r="G8553" t="s">
        <v>5400</v>
      </c>
      <c r="H8553" t="s">
        <v>455</v>
      </c>
      <c r="I8553">
        <v>103.6</v>
      </c>
      <c r="J8553" t="s">
        <v>145</v>
      </c>
      <c r="K8553" t="s">
        <v>137</v>
      </c>
      <c r="L8553">
        <f>I8553*$Q$2/100/1000</f>
        <v>3.8331999999999998E-4</v>
      </c>
    </row>
    <row r="8554" spans="1:12">
      <c r="A8554" s="118">
        <v>45139</v>
      </c>
      <c r="B8554" t="s">
        <v>460</v>
      </c>
      <c r="C8554" t="s">
        <v>459</v>
      </c>
      <c r="D8554" t="s">
        <v>4554</v>
      </c>
      <c r="E8554" t="s">
        <v>10397</v>
      </c>
      <c r="F8554" s="119">
        <v>101035626</v>
      </c>
      <c r="G8554" t="s">
        <v>5400</v>
      </c>
      <c r="H8554" t="s">
        <v>455</v>
      </c>
      <c r="I8554">
        <v>103.6</v>
      </c>
      <c r="J8554" t="s">
        <v>145</v>
      </c>
      <c r="K8554" t="s">
        <v>137</v>
      </c>
      <c r="L8554">
        <f>I8554*$Q$2/100/1000</f>
        <v>3.8331999999999998E-4</v>
      </c>
    </row>
    <row r="8555" spans="1:12">
      <c r="A8555" s="118">
        <v>45139</v>
      </c>
      <c r="B8555" t="s">
        <v>460</v>
      </c>
      <c r="C8555" t="s">
        <v>459</v>
      </c>
      <c r="D8555" t="s">
        <v>10396</v>
      </c>
      <c r="E8555" t="s">
        <v>10395</v>
      </c>
      <c r="F8555" s="119">
        <v>50204186</v>
      </c>
      <c r="G8555" t="s">
        <v>6688</v>
      </c>
      <c r="H8555" t="s">
        <v>455</v>
      </c>
      <c r="I8555">
        <v>103.6</v>
      </c>
      <c r="J8555" t="s">
        <v>145</v>
      </c>
      <c r="K8555" t="s">
        <v>137</v>
      </c>
      <c r="L8555">
        <f>I8555*$Q$2/100/1000</f>
        <v>3.8331999999999998E-4</v>
      </c>
    </row>
    <row r="8556" spans="1:12">
      <c r="A8556" s="118">
        <v>45139</v>
      </c>
      <c r="B8556" t="s">
        <v>460</v>
      </c>
      <c r="C8556" t="s">
        <v>459</v>
      </c>
      <c r="D8556" t="s">
        <v>10394</v>
      </c>
      <c r="E8556" t="s">
        <v>10393</v>
      </c>
      <c r="F8556" s="119">
        <v>79212140</v>
      </c>
      <c r="G8556" t="s">
        <v>8248</v>
      </c>
      <c r="H8556" t="s">
        <v>455</v>
      </c>
      <c r="I8556">
        <v>103.6</v>
      </c>
      <c r="J8556" t="s">
        <v>145</v>
      </c>
      <c r="K8556" t="s">
        <v>137</v>
      </c>
      <c r="L8556">
        <f>I8556*$Q$2/100/1000</f>
        <v>3.8331999999999998E-4</v>
      </c>
    </row>
    <row r="8557" spans="1:12">
      <c r="A8557" s="118">
        <v>45139</v>
      </c>
      <c r="B8557" t="s">
        <v>460</v>
      </c>
      <c r="C8557" t="s">
        <v>459</v>
      </c>
      <c r="D8557" t="s">
        <v>10392</v>
      </c>
      <c r="E8557" t="s">
        <v>10391</v>
      </c>
      <c r="F8557" s="119">
        <v>101035626</v>
      </c>
      <c r="G8557" t="s">
        <v>5400</v>
      </c>
      <c r="H8557" t="s">
        <v>455</v>
      </c>
      <c r="I8557">
        <v>103.6</v>
      </c>
      <c r="J8557" t="s">
        <v>145</v>
      </c>
      <c r="K8557" t="s">
        <v>137</v>
      </c>
      <c r="L8557">
        <f>I8557*$Q$2/100/1000</f>
        <v>3.8331999999999998E-4</v>
      </c>
    </row>
    <row r="8558" spans="1:12">
      <c r="A8558" s="118">
        <v>45139</v>
      </c>
      <c r="B8558" t="s">
        <v>460</v>
      </c>
      <c r="C8558" t="s">
        <v>459</v>
      </c>
      <c r="D8558" t="s">
        <v>8766</v>
      </c>
      <c r="E8558" t="s">
        <v>10390</v>
      </c>
      <c r="F8558" s="119">
        <v>101035626</v>
      </c>
      <c r="G8558" t="s">
        <v>5400</v>
      </c>
      <c r="H8558" t="s">
        <v>455</v>
      </c>
      <c r="I8558">
        <v>103.6</v>
      </c>
      <c r="J8558" t="s">
        <v>145</v>
      </c>
      <c r="K8558" t="s">
        <v>137</v>
      </c>
      <c r="L8558">
        <f>I8558*$Q$2/100/1000</f>
        <v>3.8331999999999998E-4</v>
      </c>
    </row>
    <row r="8559" spans="1:12">
      <c r="A8559" s="118">
        <v>45139</v>
      </c>
      <c r="B8559" t="s">
        <v>460</v>
      </c>
      <c r="C8559" t="s">
        <v>459</v>
      </c>
      <c r="D8559" t="s">
        <v>8771</v>
      </c>
      <c r="E8559" t="s">
        <v>10389</v>
      </c>
      <c r="F8559" s="119">
        <v>101035626</v>
      </c>
      <c r="G8559" t="s">
        <v>5400</v>
      </c>
      <c r="H8559" t="s">
        <v>455</v>
      </c>
      <c r="I8559">
        <v>103.6</v>
      </c>
      <c r="J8559" t="s">
        <v>145</v>
      </c>
      <c r="K8559" t="s">
        <v>137</v>
      </c>
      <c r="L8559">
        <f>I8559*$Q$2/100/1000</f>
        <v>3.8331999999999998E-4</v>
      </c>
    </row>
    <row r="8560" spans="1:12">
      <c r="A8560" s="118">
        <v>45139</v>
      </c>
      <c r="B8560" t="s">
        <v>460</v>
      </c>
      <c r="C8560" t="s">
        <v>459</v>
      </c>
      <c r="D8560" t="s">
        <v>7915</v>
      </c>
      <c r="E8560" t="s">
        <v>10388</v>
      </c>
      <c r="F8560" s="119">
        <v>101035626</v>
      </c>
      <c r="G8560" t="s">
        <v>5400</v>
      </c>
      <c r="H8560" t="s">
        <v>455</v>
      </c>
      <c r="I8560">
        <v>103.6</v>
      </c>
      <c r="J8560" t="s">
        <v>145</v>
      </c>
      <c r="K8560" t="s">
        <v>137</v>
      </c>
      <c r="L8560">
        <f>I8560*$Q$2/100/1000</f>
        <v>3.8331999999999998E-4</v>
      </c>
    </row>
    <row r="8561" spans="1:12">
      <c r="A8561" s="118">
        <v>45139</v>
      </c>
      <c r="B8561" t="s">
        <v>460</v>
      </c>
      <c r="C8561" t="s">
        <v>459</v>
      </c>
      <c r="D8561" t="s">
        <v>8769</v>
      </c>
      <c r="E8561" t="s">
        <v>10387</v>
      </c>
      <c r="F8561" s="119">
        <v>101035626</v>
      </c>
      <c r="G8561" t="s">
        <v>5400</v>
      </c>
      <c r="H8561" t="s">
        <v>455</v>
      </c>
      <c r="I8561">
        <v>103.6</v>
      </c>
      <c r="J8561" t="s">
        <v>145</v>
      </c>
      <c r="K8561" t="s">
        <v>137</v>
      </c>
      <c r="L8561">
        <f>I8561*$Q$2/100/1000</f>
        <v>3.8331999999999998E-4</v>
      </c>
    </row>
    <row r="8562" spans="1:12">
      <c r="A8562" s="118">
        <v>45139</v>
      </c>
      <c r="B8562" t="s">
        <v>460</v>
      </c>
      <c r="C8562" t="s">
        <v>459</v>
      </c>
      <c r="D8562" t="s">
        <v>10386</v>
      </c>
      <c r="E8562" t="s">
        <v>10385</v>
      </c>
      <c r="F8562" s="119">
        <v>101036192</v>
      </c>
      <c r="G8562" t="s">
        <v>10384</v>
      </c>
      <c r="H8562" t="s">
        <v>455</v>
      </c>
      <c r="I8562">
        <v>103.6</v>
      </c>
      <c r="J8562" t="s">
        <v>145</v>
      </c>
      <c r="K8562" t="s">
        <v>137</v>
      </c>
      <c r="L8562">
        <f>I8562*$Q$2/100/1000</f>
        <v>3.8331999999999998E-4</v>
      </c>
    </row>
    <row r="8563" spans="1:12">
      <c r="A8563" s="118">
        <v>45139</v>
      </c>
      <c r="B8563" t="s">
        <v>460</v>
      </c>
      <c r="C8563" t="s">
        <v>459</v>
      </c>
      <c r="D8563" t="s">
        <v>1052</v>
      </c>
      <c r="E8563" t="s">
        <v>10383</v>
      </c>
      <c r="F8563" s="119">
        <v>101035626</v>
      </c>
      <c r="G8563" t="s">
        <v>5400</v>
      </c>
      <c r="H8563" t="s">
        <v>455</v>
      </c>
      <c r="I8563">
        <v>103.6</v>
      </c>
      <c r="J8563" t="s">
        <v>145</v>
      </c>
      <c r="K8563" t="s">
        <v>137</v>
      </c>
      <c r="L8563">
        <f>I8563*$Q$2/100/1000</f>
        <v>3.8331999999999998E-4</v>
      </c>
    </row>
    <row r="8564" spans="1:12">
      <c r="A8564" s="118">
        <v>45139</v>
      </c>
      <c r="B8564" t="s">
        <v>460</v>
      </c>
      <c r="C8564" t="s">
        <v>459</v>
      </c>
      <c r="D8564" t="s">
        <v>8447</v>
      </c>
      <c r="E8564" t="s">
        <v>10382</v>
      </c>
      <c r="F8564" s="119">
        <v>101035626</v>
      </c>
      <c r="G8564" t="s">
        <v>5400</v>
      </c>
      <c r="H8564" t="s">
        <v>455</v>
      </c>
      <c r="I8564">
        <v>103.6</v>
      </c>
      <c r="J8564" t="s">
        <v>145</v>
      </c>
      <c r="K8564" t="s">
        <v>137</v>
      </c>
      <c r="L8564">
        <f>I8564*$Q$2/100/1000</f>
        <v>3.8331999999999998E-4</v>
      </c>
    </row>
    <row r="8565" spans="1:12">
      <c r="A8565" s="118">
        <v>45139</v>
      </c>
      <c r="B8565" t="s">
        <v>460</v>
      </c>
      <c r="C8565" t="s">
        <v>459</v>
      </c>
      <c r="D8565" t="s">
        <v>1214</v>
      </c>
      <c r="E8565" t="s">
        <v>10381</v>
      </c>
      <c r="F8565" s="119">
        <v>101035626</v>
      </c>
      <c r="G8565" t="s">
        <v>5400</v>
      </c>
      <c r="H8565" t="s">
        <v>455</v>
      </c>
      <c r="I8565">
        <v>103.6</v>
      </c>
      <c r="J8565" t="s">
        <v>145</v>
      </c>
      <c r="K8565" t="s">
        <v>137</v>
      </c>
      <c r="L8565">
        <f>I8565*$Q$2/100/1000</f>
        <v>3.8331999999999998E-4</v>
      </c>
    </row>
    <row r="8566" spans="1:12">
      <c r="A8566" s="118">
        <v>45200</v>
      </c>
      <c r="B8566" t="s">
        <v>10365</v>
      </c>
      <c r="C8566" t="s">
        <v>10364</v>
      </c>
      <c r="D8566" t="s">
        <v>10380</v>
      </c>
      <c r="E8566" t="s">
        <v>10379</v>
      </c>
      <c r="F8566">
        <v>57256951</v>
      </c>
      <c r="G8566" t="s">
        <v>10374</v>
      </c>
      <c r="H8566" t="s">
        <v>10360</v>
      </c>
      <c r="I8566">
        <v>180.2</v>
      </c>
      <c r="J8566" t="s">
        <v>145</v>
      </c>
      <c r="K8566" t="s">
        <v>137</v>
      </c>
      <c r="L8566">
        <f>I8566*$Q$2/100/1000</f>
        <v>6.6673999999999987E-4</v>
      </c>
    </row>
    <row r="8567" spans="1:12">
      <c r="A8567" s="118">
        <v>45200</v>
      </c>
      <c r="B8567" t="s">
        <v>10365</v>
      </c>
      <c r="C8567" t="s">
        <v>10364</v>
      </c>
      <c r="D8567" t="s">
        <v>10378</v>
      </c>
      <c r="E8567" t="s">
        <v>10377</v>
      </c>
      <c r="F8567">
        <v>57256951</v>
      </c>
      <c r="G8567" t="s">
        <v>10374</v>
      </c>
      <c r="H8567" t="s">
        <v>10360</v>
      </c>
      <c r="I8567">
        <v>180.2</v>
      </c>
      <c r="J8567" t="s">
        <v>145</v>
      </c>
      <c r="K8567" t="s">
        <v>137</v>
      </c>
      <c r="L8567">
        <f>I8567*$Q$2/100/1000</f>
        <v>6.6673999999999987E-4</v>
      </c>
    </row>
    <row r="8568" spans="1:12">
      <c r="A8568" s="118">
        <v>45200</v>
      </c>
      <c r="B8568" t="s">
        <v>10365</v>
      </c>
      <c r="C8568" t="s">
        <v>10364</v>
      </c>
      <c r="D8568" t="s">
        <v>10376</v>
      </c>
      <c r="E8568" t="s">
        <v>10375</v>
      </c>
      <c r="F8568">
        <v>57256951</v>
      </c>
      <c r="G8568" t="s">
        <v>10374</v>
      </c>
      <c r="H8568" t="s">
        <v>10360</v>
      </c>
      <c r="I8568">
        <v>180.2</v>
      </c>
      <c r="J8568" t="s">
        <v>145</v>
      </c>
      <c r="K8568" t="s">
        <v>137</v>
      </c>
      <c r="L8568">
        <f>I8568*$Q$2/100/1000</f>
        <v>6.6673999999999987E-4</v>
      </c>
    </row>
    <row r="8569" spans="1:12">
      <c r="A8569" s="118">
        <v>45200</v>
      </c>
      <c r="B8569" t="s">
        <v>10365</v>
      </c>
      <c r="C8569" t="s">
        <v>10364</v>
      </c>
      <c r="D8569" t="s">
        <v>10373</v>
      </c>
      <c r="E8569" t="s">
        <v>10372</v>
      </c>
      <c r="F8569">
        <v>57256952</v>
      </c>
      <c r="G8569" t="s">
        <v>10371</v>
      </c>
      <c r="H8569" t="s">
        <v>10360</v>
      </c>
      <c r="I8569">
        <v>180.2</v>
      </c>
      <c r="J8569" t="s">
        <v>145</v>
      </c>
      <c r="K8569" t="s">
        <v>137</v>
      </c>
      <c r="L8569">
        <f>I8569*$Q$2/100/1000</f>
        <v>6.6673999999999987E-4</v>
      </c>
    </row>
    <row r="8570" spans="1:12">
      <c r="A8570" s="118">
        <v>45200</v>
      </c>
      <c r="B8570" t="s">
        <v>10365</v>
      </c>
      <c r="C8570" t="s">
        <v>10364</v>
      </c>
      <c r="D8570" t="s">
        <v>10369</v>
      </c>
      <c r="E8570" t="s">
        <v>10370</v>
      </c>
      <c r="F8570">
        <v>57256953</v>
      </c>
      <c r="G8570" t="s">
        <v>10361</v>
      </c>
      <c r="H8570" t="s">
        <v>10360</v>
      </c>
      <c r="I8570">
        <v>180.2</v>
      </c>
      <c r="J8570" t="s">
        <v>145</v>
      </c>
      <c r="K8570" t="s">
        <v>137</v>
      </c>
      <c r="L8570">
        <f>I8570*$Q$2/100/1000</f>
        <v>6.6673999999999987E-4</v>
      </c>
    </row>
    <row r="8571" spans="1:12">
      <c r="A8571" s="118">
        <v>45200</v>
      </c>
      <c r="B8571" t="s">
        <v>10365</v>
      </c>
      <c r="C8571" t="s">
        <v>10364</v>
      </c>
      <c r="D8571" t="s">
        <v>10369</v>
      </c>
      <c r="E8571" t="s">
        <v>10368</v>
      </c>
      <c r="F8571">
        <v>57256953</v>
      </c>
      <c r="G8571" t="s">
        <v>10361</v>
      </c>
      <c r="H8571" t="s">
        <v>10360</v>
      </c>
      <c r="I8571">
        <v>180.2</v>
      </c>
      <c r="J8571" t="s">
        <v>145</v>
      </c>
      <c r="K8571" t="s">
        <v>137</v>
      </c>
      <c r="L8571">
        <f>I8571*$Q$2/100/1000</f>
        <v>6.6673999999999987E-4</v>
      </c>
    </row>
    <row r="8572" spans="1:12">
      <c r="A8572" s="118">
        <v>45139</v>
      </c>
      <c r="B8572" t="s">
        <v>460</v>
      </c>
      <c r="C8572" t="s">
        <v>459</v>
      </c>
      <c r="D8572" t="s">
        <v>5953</v>
      </c>
      <c r="E8572" t="s">
        <v>10367</v>
      </c>
      <c r="F8572" s="119">
        <v>101035626</v>
      </c>
      <c r="G8572" t="s">
        <v>5400</v>
      </c>
      <c r="H8572" t="s">
        <v>455</v>
      </c>
      <c r="I8572">
        <v>103.6</v>
      </c>
      <c r="J8572" t="s">
        <v>145</v>
      </c>
      <c r="K8572" t="s">
        <v>137</v>
      </c>
      <c r="L8572">
        <f>I8572*$Q$2/100/1000</f>
        <v>3.8331999999999998E-4</v>
      </c>
    </row>
    <row r="8573" spans="1:12">
      <c r="A8573" s="118">
        <v>45139</v>
      </c>
      <c r="B8573" t="s">
        <v>460</v>
      </c>
      <c r="C8573" t="s">
        <v>459</v>
      </c>
      <c r="D8573" t="s">
        <v>4410</v>
      </c>
      <c r="E8573" t="s">
        <v>10366</v>
      </c>
      <c r="F8573" s="119">
        <v>101035626</v>
      </c>
      <c r="G8573" t="s">
        <v>5400</v>
      </c>
      <c r="H8573" t="s">
        <v>455</v>
      </c>
      <c r="I8573">
        <v>103.6</v>
      </c>
      <c r="J8573" t="s">
        <v>145</v>
      </c>
      <c r="K8573" t="s">
        <v>137</v>
      </c>
      <c r="L8573">
        <f>I8573*$Q$2/100/1000</f>
        <v>3.8331999999999998E-4</v>
      </c>
    </row>
    <row r="8574" spans="1:12">
      <c r="A8574" s="118">
        <v>45200</v>
      </c>
      <c r="B8574" t="s">
        <v>10365</v>
      </c>
      <c r="C8574" t="s">
        <v>10364</v>
      </c>
      <c r="D8574" t="s">
        <v>10363</v>
      </c>
      <c r="E8574" t="s">
        <v>10362</v>
      </c>
      <c r="F8574">
        <v>57256953</v>
      </c>
      <c r="G8574" t="s">
        <v>10361</v>
      </c>
      <c r="H8574" t="s">
        <v>10360</v>
      </c>
      <c r="I8574">
        <v>180.2</v>
      </c>
      <c r="J8574" t="s">
        <v>145</v>
      </c>
      <c r="K8574" t="s">
        <v>137</v>
      </c>
      <c r="L8574">
        <f>I8574*$Q$2/100/1000</f>
        <v>6.6673999999999987E-4</v>
      </c>
    </row>
    <row r="8575" spans="1:12">
      <c r="A8575" s="118">
        <v>45139</v>
      </c>
      <c r="B8575" t="s">
        <v>460</v>
      </c>
      <c r="C8575" t="s">
        <v>459</v>
      </c>
      <c r="D8575" t="s">
        <v>1212</v>
      </c>
      <c r="E8575" t="s">
        <v>10359</v>
      </c>
      <c r="F8575" s="119">
        <v>101035626</v>
      </c>
      <c r="G8575" t="s">
        <v>5400</v>
      </c>
      <c r="H8575" t="s">
        <v>455</v>
      </c>
      <c r="I8575">
        <v>103.6</v>
      </c>
      <c r="J8575" t="s">
        <v>145</v>
      </c>
      <c r="K8575" t="s">
        <v>137</v>
      </c>
      <c r="L8575">
        <f>I8575*$Q$2/100/1000</f>
        <v>3.8331999999999998E-4</v>
      </c>
    </row>
    <row r="8576" spans="1:12">
      <c r="A8576" s="118">
        <v>45017</v>
      </c>
      <c r="B8576" t="s">
        <v>10358</v>
      </c>
      <c r="C8576" t="s">
        <v>10357</v>
      </c>
      <c r="D8576" t="s">
        <v>10356</v>
      </c>
      <c r="E8576" t="s">
        <v>10355</v>
      </c>
      <c r="F8576" s="119">
        <v>57202159</v>
      </c>
      <c r="G8576" t="s">
        <v>10354</v>
      </c>
      <c r="H8576" t="s">
        <v>10353</v>
      </c>
      <c r="I8576">
        <v>328</v>
      </c>
      <c r="J8576" t="s">
        <v>145</v>
      </c>
      <c r="K8576" t="s">
        <v>137</v>
      </c>
      <c r="L8576">
        <f>I8576*$Q$2/100/1000</f>
        <v>1.2136E-3</v>
      </c>
    </row>
    <row r="8577" spans="1:12">
      <c r="A8577" s="118">
        <v>44927</v>
      </c>
      <c r="B8577" t="s">
        <v>9891</v>
      </c>
      <c r="C8577" t="s">
        <v>9890</v>
      </c>
      <c r="D8577" t="s">
        <v>10028</v>
      </c>
      <c r="E8577" t="s">
        <v>10352</v>
      </c>
      <c r="F8577">
        <v>1045010</v>
      </c>
      <c r="G8577" t="s">
        <v>10250</v>
      </c>
      <c r="H8577" t="s">
        <v>9885</v>
      </c>
      <c r="I8577">
        <v>8.4</v>
      </c>
      <c r="J8577" t="s">
        <v>145</v>
      </c>
      <c r="K8577" t="s">
        <v>137</v>
      </c>
      <c r="L8577">
        <f>I8577*$Q$2/100/1000</f>
        <v>3.1080000000000001E-5</v>
      </c>
    </row>
    <row r="8578" spans="1:12">
      <c r="A8578" s="118">
        <v>44927</v>
      </c>
      <c r="B8578" t="s">
        <v>9891</v>
      </c>
      <c r="C8578" t="s">
        <v>9890</v>
      </c>
      <c r="D8578" t="s">
        <v>10273</v>
      </c>
      <c r="E8578" t="s">
        <v>10351</v>
      </c>
      <c r="F8578">
        <v>30203373</v>
      </c>
      <c r="G8578" t="s">
        <v>10119</v>
      </c>
      <c r="H8578" t="s">
        <v>9885</v>
      </c>
      <c r="I8578">
        <v>8.4</v>
      </c>
      <c r="J8578" t="s">
        <v>145</v>
      </c>
      <c r="K8578" t="s">
        <v>137</v>
      </c>
      <c r="L8578">
        <f>I8578*$Q$2/100/1000</f>
        <v>3.1080000000000001E-5</v>
      </c>
    </row>
    <row r="8579" spans="1:12">
      <c r="A8579" s="118">
        <v>44927</v>
      </c>
      <c r="B8579" t="s">
        <v>9891</v>
      </c>
      <c r="C8579" t="s">
        <v>9890</v>
      </c>
      <c r="D8579" t="s">
        <v>10326</v>
      </c>
      <c r="E8579" t="s">
        <v>10350</v>
      </c>
      <c r="F8579" t="s">
        <v>10033</v>
      </c>
      <c r="G8579" t="s">
        <v>10032</v>
      </c>
      <c r="H8579" t="s">
        <v>9885</v>
      </c>
      <c r="I8579">
        <v>8.4</v>
      </c>
      <c r="J8579" t="s">
        <v>145</v>
      </c>
      <c r="K8579" t="s">
        <v>137</v>
      </c>
      <c r="L8579">
        <f>I8579*$Q$2/100/1000</f>
        <v>3.1080000000000001E-5</v>
      </c>
    </row>
    <row r="8580" spans="1:12">
      <c r="A8580" s="118">
        <v>44927</v>
      </c>
      <c r="B8580" t="s">
        <v>9891</v>
      </c>
      <c r="C8580" t="s">
        <v>9890</v>
      </c>
      <c r="D8580" t="s">
        <v>10273</v>
      </c>
      <c r="E8580" t="s">
        <v>10349</v>
      </c>
      <c r="F8580">
        <v>57211870</v>
      </c>
      <c r="G8580" t="s">
        <v>9932</v>
      </c>
      <c r="H8580" t="s">
        <v>9885</v>
      </c>
      <c r="I8580">
        <v>8.4</v>
      </c>
      <c r="J8580" t="s">
        <v>145</v>
      </c>
      <c r="K8580" t="s">
        <v>137</v>
      </c>
      <c r="L8580">
        <f>I8580*$Q$2/100/1000</f>
        <v>3.1080000000000001E-5</v>
      </c>
    </row>
    <row r="8581" spans="1:12">
      <c r="A8581" s="118">
        <v>45139</v>
      </c>
      <c r="B8581" t="s">
        <v>261</v>
      </c>
      <c r="C8581" t="s">
        <v>260</v>
      </c>
      <c r="D8581" t="s">
        <v>10348</v>
      </c>
      <c r="E8581" t="s">
        <v>10347</v>
      </c>
      <c r="F8581" s="119">
        <v>56207182</v>
      </c>
      <c r="G8581" t="s">
        <v>10342</v>
      </c>
      <c r="H8581" t="s">
        <v>139</v>
      </c>
      <c r="I8581">
        <v>55</v>
      </c>
      <c r="J8581" t="s">
        <v>145</v>
      </c>
      <c r="K8581" t="s">
        <v>137</v>
      </c>
      <c r="L8581">
        <f>I8581*$Q$2/100/1000</f>
        <v>2.0350000000000001E-4</v>
      </c>
    </row>
    <row r="8582" spans="1:12">
      <c r="A8582" s="118">
        <v>45139</v>
      </c>
      <c r="B8582" t="s">
        <v>261</v>
      </c>
      <c r="C8582" t="s">
        <v>260</v>
      </c>
      <c r="D8582" t="s">
        <v>10346</v>
      </c>
      <c r="E8582" t="s">
        <v>10345</v>
      </c>
      <c r="F8582" s="119">
        <v>56207182</v>
      </c>
      <c r="G8582" t="s">
        <v>10342</v>
      </c>
      <c r="H8582" t="s">
        <v>139</v>
      </c>
      <c r="I8582">
        <v>55</v>
      </c>
      <c r="J8582" t="s">
        <v>145</v>
      </c>
      <c r="K8582" t="s">
        <v>137</v>
      </c>
      <c r="L8582">
        <f>I8582*$Q$2/100/1000</f>
        <v>2.0350000000000001E-4</v>
      </c>
    </row>
    <row r="8583" spans="1:12">
      <c r="A8583" s="118">
        <v>45139</v>
      </c>
      <c r="B8583" t="s">
        <v>261</v>
      </c>
      <c r="C8583" t="s">
        <v>260</v>
      </c>
      <c r="D8583" t="s">
        <v>10344</v>
      </c>
      <c r="E8583" t="s">
        <v>10343</v>
      </c>
      <c r="F8583" s="119">
        <v>56207182</v>
      </c>
      <c r="G8583" t="s">
        <v>10342</v>
      </c>
      <c r="H8583" t="s">
        <v>139</v>
      </c>
      <c r="I8583">
        <v>55</v>
      </c>
      <c r="J8583" t="s">
        <v>145</v>
      </c>
      <c r="K8583" t="s">
        <v>137</v>
      </c>
      <c r="L8583">
        <f>I8583*$Q$2/100/1000</f>
        <v>2.0350000000000001E-4</v>
      </c>
    </row>
    <row r="8584" spans="1:12">
      <c r="A8584" s="118">
        <v>44927</v>
      </c>
      <c r="B8584" t="s">
        <v>9891</v>
      </c>
      <c r="C8584" t="s">
        <v>9890</v>
      </c>
      <c r="D8584" t="s">
        <v>10328</v>
      </c>
      <c r="E8584" t="s">
        <v>10341</v>
      </c>
      <c r="F8584">
        <v>51202944</v>
      </c>
      <c r="G8584" t="s">
        <v>10340</v>
      </c>
      <c r="H8584" t="s">
        <v>9885</v>
      </c>
      <c r="I8584">
        <v>8.4</v>
      </c>
      <c r="J8584" t="s">
        <v>145</v>
      </c>
      <c r="K8584" t="s">
        <v>137</v>
      </c>
      <c r="L8584">
        <f>I8584*$Q$2/100/1000</f>
        <v>3.1080000000000001E-5</v>
      </c>
    </row>
    <row r="8585" spans="1:12">
      <c r="A8585" s="118">
        <v>44927</v>
      </c>
      <c r="B8585" t="s">
        <v>9891</v>
      </c>
      <c r="C8585" t="s">
        <v>9890</v>
      </c>
      <c r="D8585" t="s">
        <v>10273</v>
      </c>
      <c r="E8585" t="s">
        <v>10339</v>
      </c>
      <c r="F8585">
        <v>101023014</v>
      </c>
      <c r="G8585" t="s">
        <v>9675</v>
      </c>
      <c r="H8585" t="s">
        <v>9885</v>
      </c>
      <c r="I8585">
        <v>8.4</v>
      </c>
      <c r="J8585" t="s">
        <v>145</v>
      </c>
      <c r="K8585" t="s">
        <v>137</v>
      </c>
      <c r="L8585">
        <f>I8585*$Q$2/100/1000</f>
        <v>3.1080000000000001E-5</v>
      </c>
    </row>
    <row r="8586" spans="1:12">
      <c r="A8586" s="118">
        <v>44927</v>
      </c>
      <c r="B8586" t="s">
        <v>9891</v>
      </c>
      <c r="C8586" t="s">
        <v>9890</v>
      </c>
      <c r="D8586" t="s">
        <v>10326</v>
      </c>
      <c r="E8586" t="s">
        <v>10338</v>
      </c>
      <c r="F8586" t="s">
        <v>9969</v>
      </c>
      <c r="G8586" t="s">
        <v>9968</v>
      </c>
      <c r="H8586" t="s">
        <v>9885</v>
      </c>
      <c r="I8586">
        <v>8.4</v>
      </c>
      <c r="J8586" t="s">
        <v>145</v>
      </c>
      <c r="K8586" t="s">
        <v>137</v>
      </c>
      <c r="L8586">
        <f>I8586*$Q$2/100/1000</f>
        <v>3.1080000000000001E-5</v>
      </c>
    </row>
    <row r="8587" spans="1:12">
      <c r="A8587" s="118">
        <v>44927</v>
      </c>
      <c r="B8587" t="s">
        <v>9891</v>
      </c>
      <c r="C8587" t="s">
        <v>9890</v>
      </c>
      <c r="D8587" t="s">
        <v>10337</v>
      </c>
      <c r="E8587" t="s">
        <v>10336</v>
      </c>
      <c r="F8587">
        <v>4245279</v>
      </c>
      <c r="G8587" t="s">
        <v>10254</v>
      </c>
      <c r="H8587" t="s">
        <v>9885</v>
      </c>
      <c r="I8587">
        <v>8.4</v>
      </c>
      <c r="J8587" t="s">
        <v>145</v>
      </c>
      <c r="K8587" t="s">
        <v>137</v>
      </c>
      <c r="L8587">
        <f>I8587*$Q$2/100/1000</f>
        <v>3.1080000000000001E-5</v>
      </c>
    </row>
    <row r="8588" spans="1:12">
      <c r="A8588" s="118">
        <v>44927</v>
      </c>
      <c r="B8588" t="s">
        <v>9891</v>
      </c>
      <c r="C8588" t="s">
        <v>9890</v>
      </c>
      <c r="D8588" t="s">
        <v>10273</v>
      </c>
      <c r="E8588" t="s">
        <v>10335</v>
      </c>
      <c r="F8588">
        <v>101032024</v>
      </c>
      <c r="G8588" t="s">
        <v>10334</v>
      </c>
      <c r="H8588" t="s">
        <v>9885</v>
      </c>
      <c r="I8588">
        <v>8.4</v>
      </c>
      <c r="J8588" t="s">
        <v>145</v>
      </c>
      <c r="K8588" t="s">
        <v>137</v>
      </c>
      <c r="L8588">
        <f>I8588*$Q$2/100/1000</f>
        <v>3.1080000000000001E-5</v>
      </c>
    </row>
    <row r="8589" spans="1:12">
      <c r="A8589" s="118">
        <v>44927</v>
      </c>
      <c r="B8589" t="s">
        <v>9891</v>
      </c>
      <c r="C8589" t="s">
        <v>9890</v>
      </c>
      <c r="D8589" t="s">
        <v>10297</v>
      </c>
      <c r="E8589" t="s">
        <v>10333</v>
      </c>
      <c r="F8589">
        <v>21207088</v>
      </c>
      <c r="G8589" t="s">
        <v>10332</v>
      </c>
      <c r="H8589" t="s">
        <v>9885</v>
      </c>
      <c r="I8589">
        <v>8.4</v>
      </c>
      <c r="J8589" t="s">
        <v>145</v>
      </c>
      <c r="K8589" t="s">
        <v>137</v>
      </c>
      <c r="L8589">
        <f>I8589*$Q$2/100/1000</f>
        <v>3.1080000000000001E-5</v>
      </c>
    </row>
    <row r="8590" spans="1:12">
      <c r="A8590" s="118">
        <v>45139</v>
      </c>
      <c r="B8590" t="s">
        <v>1861</v>
      </c>
      <c r="C8590" t="s">
        <v>1860</v>
      </c>
      <c r="D8590" t="s">
        <v>10331</v>
      </c>
      <c r="E8590" t="s">
        <v>10330</v>
      </c>
      <c r="F8590">
        <v>4245279</v>
      </c>
      <c r="G8590" t="s">
        <v>1857</v>
      </c>
      <c r="H8590" t="s">
        <v>1856</v>
      </c>
      <c r="I8590">
        <v>70.400000000000006</v>
      </c>
      <c r="J8590" t="s">
        <v>145</v>
      </c>
      <c r="K8590" t="s">
        <v>137</v>
      </c>
      <c r="L8590">
        <f>I8590*$Q$2/100/1000</f>
        <v>2.6048000000000005E-4</v>
      </c>
    </row>
    <row r="8591" spans="1:12">
      <c r="A8591" s="118">
        <v>44927</v>
      </c>
      <c r="B8591" t="s">
        <v>9891</v>
      </c>
      <c r="C8591" t="s">
        <v>9890</v>
      </c>
      <c r="D8591" t="s">
        <v>10326</v>
      </c>
      <c r="E8591" t="s">
        <v>10329</v>
      </c>
      <c r="F8591" t="s">
        <v>9961</v>
      </c>
      <c r="G8591" t="s">
        <v>9960</v>
      </c>
      <c r="H8591" t="s">
        <v>9885</v>
      </c>
      <c r="I8591">
        <v>8.4</v>
      </c>
      <c r="J8591" t="s">
        <v>145</v>
      </c>
      <c r="K8591" t="s">
        <v>137</v>
      </c>
      <c r="L8591">
        <f>I8591*$Q$2/100/1000</f>
        <v>3.1080000000000001E-5</v>
      </c>
    </row>
    <row r="8592" spans="1:12">
      <c r="A8592" s="118">
        <v>44927</v>
      </c>
      <c r="B8592" t="s">
        <v>9891</v>
      </c>
      <c r="C8592" t="s">
        <v>9890</v>
      </c>
      <c r="D8592" t="s">
        <v>10328</v>
      </c>
      <c r="E8592" t="s">
        <v>10327</v>
      </c>
      <c r="F8592">
        <v>101044655</v>
      </c>
      <c r="G8592" t="s">
        <v>9892</v>
      </c>
      <c r="H8592" t="s">
        <v>9885</v>
      </c>
      <c r="I8592">
        <v>8.4</v>
      </c>
      <c r="J8592" t="s">
        <v>145</v>
      </c>
      <c r="K8592" t="s">
        <v>137</v>
      </c>
      <c r="L8592">
        <f>I8592*$Q$2/100/1000</f>
        <v>3.1080000000000001E-5</v>
      </c>
    </row>
    <row r="8593" spans="1:12">
      <c r="A8593" s="118">
        <v>44927</v>
      </c>
      <c r="B8593" t="s">
        <v>9891</v>
      </c>
      <c r="C8593" t="s">
        <v>9890</v>
      </c>
      <c r="D8593" t="s">
        <v>10326</v>
      </c>
      <c r="E8593" t="s">
        <v>10325</v>
      </c>
      <c r="F8593" t="s">
        <v>9887</v>
      </c>
      <c r="G8593" t="s">
        <v>9886</v>
      </c>
      <c r="H8593" t="s">
        <v>9885</v>
      </c>
      <c r="I8593">
        <v>8.4</v>
      </c>
      <c r="J8593" t="s">
        <v>145</v>
      </c>
      <c r="K8593" t="s">
        <v>137</v>
      </c>
      <c r="L8593">
        <f>I8593*$Q$2/100/1000</f>
        <v>3.1080000000000001E-5</v>
      </c>
    </row>
    <row r="8594" spans="1:12">
      <c r="A8594" s="118">
        <v>44927</v>
      </c>
      <c r="B8594" t="s">
        <v>9891</v>
      </c>
      <c r="C8594" t="s">
        <v>9890</v>
      </c>
      <c r="D8594" t="s">
        <v>10324</v>
      </c>
      <c r="E8594" t="s">
        <v>10323</v>
      </c>
      <c r="F8594">
        <v>51202942</v>
      </c>
      <c r="G8594" t="s">
        <v>10322</v>
      </c>
      <c r="H8594" t="s">
        <v>9885</v>
      </c>
      <c r="I8594">
        <v>8.4</v>
      </c>
      <c r="J8594" t="s">
        <v>145</v>
      </c>
      <c r="K8594" t="s">
        <v>137</v>
      </c>
      <c r="L8594">
        <f>I8594*$Q$2/100/1000</f>
        <v>3.1080000000000001E-5</v>
      </c>
    </row>
    <row r="8595" spans="1:12">
      <c r="A8595" s="118">
        <v>44927</v>
      </c>
      <c r="B8595" t="s">
        <v>9891</v>
      </c>
      <c r="C8595" t="s">
        <v>9890</v>
      </c>
      <c r="D8595" t="s">
        <v>10297</v>
      </c>
      <c r="E8595" t="s">
        <v>10321</v>
      </c>
      <c r="F8595" t="s">
        <v>10320</v>
      </c>
      <c r="G8595" t="s">
        <v>10319</v>
      </c>
      <c r="H8595" t="s">
        <v>9885</v>
      </c>
      <c r="I8595">
        <v>8.4</v>
      </c>
      <c r="J8595" t="s">
        <v>145</v>
      </c>
      <c r="K8595" t="s">
        <v>137</v>
      </c>
      <c r="L8595">
        <f>I8595*$Q$2/100/1000</f>
        <v>3.1080000000000001E-5</v>
      </c>
    </row>
    <row r="8596" spans="1:12">
      <c r="A8596" s="118">
        <v>44927</v>
      </c>
      <c r="B8596" t="s">
        <v>9891</v>
      </c>
      <c r="C8596" t="s">
        <v>9890</v>
      </c>
      <c r="D8596" t="s">
        <v>10047</v>
      </c>
      <c r="E8596" t="s">
        <v>10318</v>
      </c>
      <c r="F8596">
        <v>101044661</v>
      </c>
      <c r="G8596" t="s">
        <v>10316</v>
      </c>
      <c r="H8596" t="s">
        <v>9885</v>
      </c>
      <c r="I8596">
        <v>8.4</v>
      </c>
      <c r="J8596" t="s">
        <v>145</v>
      </c>
      <c r="K8596" t="s">
        <v>137</v>
      </c>
      <c r="L8596">
        <f>I8596*$Q$2/100/1000</f>
        <v>3.1080000000000001E-5</v>
      </c>
    </row>
    <row r="8597" spans="1:12">
      <c r="A8597" s="118">
        <v>44927</v>
      </c>
      <c r="B8597" t="s">
        <v>9891</v>
      </c>
      <c r="C8597" t="s">
        <v>9890</v>
      </c>
      <c r="D8597" t="s">
        <v>10035</v>
      </c>
      <c r="E8597" t="s">
        <v>10317</v>
      </c>
      <c r="F8597">
        <v>101044661</v>
      </c>
      <c r="G8597" t="s">
        <v>10316</v>
      </c>
      <c r="H8597" t="s">
        <v>9885</v>
      </c>
      <c r="I8597">
        <v>8.4</v>
      </c>
      <c r="J8597" t="s">
        <v>145</v>
      </c>
      <c r="K8597" t="s">
        <v>137</v>
      </c>
      <c r="L8597">
        <f>I8597*$Q$2/100/1000</f>
        <v>3.1080000000000001E-5</v>
      </c>
    </row>
    <row r="8598" spans="1:12">
      <c r="A8598" s="118">
        <v>44927</v>
      </c>
      <c r="B8598" t="s">
        <v>9891</v>
      </c>
      <c r="C8598" t="s">
        <v>9890</v>
      </c>
      <c r="D8598" t="s">
        <v>10035</v>
      </c>
      <c r="E8598" t="s">
        <v>10315</v>
      </c>
      <c r="F8598">
        <v>57207480</v>
      </c>
      <c r="G8598" t="s">
        <v>9966</v>
      </c>
      <c r="H8598" t="s">
        <v>9885</v>
      </c>
      <c r="I8598">
        <v>8.4</v>
      </c>
      <c r="J8598" t="s">
        <v>145</v>
      </c>
      <c r="K8598" t="s">
        <v>137</v>
      </c>
      <c r="L8598">
        <f>I8598*$Q$2/100/1000</f>
        <v>3.1080000000000001E-5</v>
      </c>
    </row>
    <row r="8599" spans="1:12">
      <c r="A8599" s="118">
        <v>44927</v>
      </c>
      <c r="B8599" t="s">
        <v>9891</v>
      </c>
      <c r="C8599" t="s">
        <v>9890</v>
      </c>
      <c r="D8599" t="s">
        <v>10035</v>
      </c>
      <c r="E8599" t="s">
        <v>10314</v>
      </c>
      <c r="F8599">
        <v>57211870</v>
      </c>
      <c r="G8599" t="s">
        <v>9932</v>
      </c>
      <c r="H8599" t="s">
        <v>9885</v>
      </c>
      <c r="I8599">
        <v>8.4</v>
      </c>
      <c r="J8599" t="s">
        <v>145</v>
      </c>
      <c r="K8599" t="s">
        <v>137</v>
      </c>
      <c r="L8599">
        <f>I8599*$Q$2/100/1000</f>
        <v>3.1080000000000001E-5</v>
      </c>
    </row>
    <row r="8600" spans="1:12">
      <c r="A8600" s="118">
        <v>44927</v>
      </c>
      <c r="B8600" t="s">
        <v>9891</v>
      </c>
      <c r="C8600" t="s">
        <v>9890</v>
      </c>
      <c r="D8600" t="s">
        <v>10208</v>
      </c>
      <c r="E8600" t="s">
        <v>10313</v>
      </c>
      <c r="F8600">
        <v>101044256</v>
      </c>
      <c r="G8600" t="s">
        <v>10212</v>
      </c>
      <c r="H8600" t="s">
        <v>9885</v>
      </c>
      <c r="I8600">
        <v>8.4</v>
      </c>
      <c r="J8600" t="s">
        <v>145</v>
      </c>
      <c r="K8600" t="s">
        <v>137</v>
      </c>
      <c r="L8600">
        <f>I8600*$Q$2/100/1000</f>
        <v>3.1080000000000001E-5</v>
      </c>
    </row>
    <row r="8601" spans="1:12">
      <c r="A8601" s="118">
        <v>44927</v>
      </c>
      <c r="B8601" t="s">
        <v>9891</v>
      </c>
      <c r="C8601" t="s">
        <v>9890</v>
      </c>
      <c r="D8601" t="s">
        <v>10208</v>
      </c>
      <c r="E8601" t="s">
        <v>10312</v>
      </c>
      <c r="F8601" t="s">
        <v>10045</v>
      </c>
      <c r="G8601" t="s">
        <v>10044</v>
      </c>
      <c r="H8601" t="s">
        <v>9885</v>
      </c>
      <c r="I8601">
        <v>8.4</v>
      </c>
      <c r="J8601" t="s">
        <v>145</v>
      </c>
      <c r="K8601" t="s">
        <v>137</v>
      </c>
      <c r="L8601">
        <f>I8601*$Q$2/100/1000</f>
        <v>3.1080000000000001E-5</v>
      </c>
    </row>
    <row r="8602" spans="1:12">
      <c r="A8602" s="118">
        <v>44927</v>
      </c>
      <c r="B8602" t="s">
        <v>9891</v>
      </c>
      <c r="C8602" t="s">
        <v>9890</v>
      </c>
      <c r="D8602" t="s">
        <v>10297</v>
      </c>
      <c r="E8602" t="s">
        <v>10311</v>
      </c>
      <c r="F8602">
        <v>101027752</v>
      </c>
      <c r="G8602" t="s">
        <v>9916</v>
      </c>
      <c r="H8602" t="s">
        <v>9885</v>
      </c>
      <c r="I8602">
        <v>8.4</v>
      </c>
      <c r="J8602" t="s">
        <v>145</v>
      </c>
      <c r="K8602" t="s">
        <v>137</v>
      </c>
      <c r="L8602">
        <f>I8602*$Q$2/100/1000</f>
        <v>3.1080000000000001E-5</v>
      </c>
    </row>
    <row r="8603" spans="1:12">
      <c r="A8603" s="118">
        <v>44927</v>
      </c>
      <c r="B8603" t="s">
        <v>9891</v>
      </c>
      <c r="C8603" t="s">
        <v>9890</v>
      </c>
      <c r="D8603" t="s">
        <v>10208</v>
      </c>
      <c r="E8603" t="s">
        <v>10310</v>
      </c>
      <c r="F8603">
        <v>101044125</v>
      </c>
      <c r="G8603" t="s">
        <v>10050</v>
      </c>
      <c r="H8603" t="s">
        <v>9885</v>
      </c>
      <c r="I8603">
        <v>8.4</v>
      </c>
      <c r="J8603" t="s">
        <v>145</v>
      </c>
      <c r="K8603" t="s">
        <v>137</v>
      </c>
      <c r="L8603">
        <f>I8603*$Q$2/100/1000</f>
        <v>3.1080000000000001E-5</v>
      </c>
    </row>
    <row r="8604" spans="1:12">
      <c r="A8604" s="118">
        <v>44927</v>
      </c>
      <c r="B8604" t="s">
        <v>9891</v>
      </c>
      <c r="C8604" t="s">
        <v>9890</v>
      </c>
      <c r="D8604" t="s">
        <v>10244</v>
      </c>
      <c r="E8604" t="s">
        <v>10309</v>
      </c>
      <c r="F8604">
        <v>51208370</v>
      </c>
      <c r="G8604" t="s">
        <v>10308</v>
      </c>
      <c r="H8604" t="s">
        <v>9885</v>
      </c>
      <c r="I8604">
        <v>8.4</v>
      </c>
      <c r="J8604" t="s">
        <v>145</v>
      </c>
      <c r="K8604" t="s">
        <v>137</v>
      </c>
      <c r="L8604">
        <f>I8604*$Q$2/100/1000</f>
        <v>3.1080000000000001E-5</v>
      </c>
    </row>
    <row r="8605" spans="1:12">
      <c r="A8605" s="118">
        <v>44927</v>
      </c>
      <c r="B8605" t="s">
        <v>9891</v>
      </c>
      <c r="C8605" t="s">
        <v>9890</v>
      </c>
      <c r="D8605" t="s">
        <v>10035</v>
      </c>
      <c r="E8605" t="s">
        <v>10307</v>
      </c>
      <c r="F8605">
        <v>51208370</v>
      </c>
      <c r="G8605" t="s">
        <v>10092</v>
      </c>
      <c r="H8605" t="s">
        <v>9885</v>
      </c>
      <c r="I8605">
        <v>8.4</v>
      </c>
      <c r="J8605" t="s">
        <v>145</v>
      </c>
      <c r="K8605" t="s">
        <v>137</v>
      </c>
      <c r="L8605">
        <f>I8605*$Q$2/100/1000</f>
        <v>3.1080000000000001E-5</v>
      </c>
    </row>
    <row r="8606" spans="1:12">
      <c r="A8606" s="118">
        <v>44927</v>
      </c>
      <c r="B8606" t="s">
        <v>9891</v>
      </c>
      <c r="C8606" t="s">
        <v>9890</v>
      </c>
      <c r="D8606" t="s">
        <v>10247</v>
      </c>
      <c r="E8606" t="s">
        <v>10306</v>
      </c>
      <c r="F8606">
        <v>57207489</v>
      </c>
      <c r="G8606" t="s">
        <v>9911</v>
      </c>
      <c r="H8606" t="s">
        <v>9885</v>
      </c>
      <c r="I8606">
        <v>8.4</v>
      </c>
      <c r="J8606" t="s">
        <v>145</v>
      </c>
      <c r="K8606" t="s">
        <v>137</v>
      </c>
      <c r="L8606">
        <f>I8606*$Q$2/100/1000</f>
        <v>3.1080000000000001E-5</v>
      </c>
    </row>
    <row r="8607" spans="1:12">
      <c r="A8607" s="118">
        <v>44927</v>
      </c>
      <c r="B8607" t="s">
        <v>9891</v>
      </c>
      <c r="C8607" t="s">
        <v>9890</v>
      </c>
      <c r="D8607" t="s">
        <v>10273</v>
      </c>
      <c r="E8607" t="s">
        <v>10305</v>
      </c>
      <c r="F8607">
        <v>101044752</v>
      </c>
      <c r="G8607" t="s">
        <v>9984</v>
      </c>
      <c r="H8607" t="s">
        <v>9885</v>
      </c>
      <c r="I8607">
        <v>8.4</v>
      </c>
      <c r="J8607" t="s">
        <v>145</v>
      </c>
      <c r="K8607" t="s">
        <v>137</v>
      </c>
      <c r="L8607">
        <f>I8607*$Q$2/100/1000</f>
        <v>3.1080000000000001E-5</v>
      </c>
    </row>
    <row r="8608" spans="1:12">
      <c r="A8608" s="118">
        <v>44927</v>
      </c>
      <c r="B8608" t="s">
        <v>9891</v>
      </c>
      <c r="C8608" t="s">
        <v>9890</v>
      </c>
      <c r="D8608" t="s">
        <v>10273</v>
      </c>
      <c r="E8608" t="s">
        <v>10304</v>
      </c>
      <c r="F8608">
        <v>21212119</v>
      </c>
      <c r="G8608" t="s">
        <v>9947</v>
      </c>
      <c r="H8608" t="s">
        <v>9885</v>
      </c>
      <c r="I8608">
        <v>8.4</v>
      </c>
      <c r="J8608" t="s">
        <v>145</v>
      </c>
      <c r="K8608" t="s">
        <v>137</v>
      </c>
      <c r="L8608">
        <f>I8608*$Q$2/100/1000</f>
        <v>3.1080000000000001E-5</v>
      </c>
    </row>
    <row r="8609" spans="1:12">
      <c r="A8609" s="118">
        <v>44927</v>
      </c>
      <c r="B8609" t="s">
        <v>9891</v>
      </c>
      <c r="C8609" t="s">
        <v>9890</v>
      </c>
      <c r="D8609" t="s">
        <v>10273</v>
      </c>
      <c r="E8609" t="s">
        <v>10303</v>
      </c>
      <c r="F8609">
        <v>57256954</v>
      </c>
      <c r="G8609" t="s">
        <v>10020</v>
      </c>
      <c r="H8609" t="s">
        <v>9885</v>
      </c>
      <c r="I8609">
        <v>8.4</v>
      </c>
      <c r="J8609" t="s">
        <v>145</v>
      </c>
      <c r="K8609" t="s">
        <v>137</v>
      </c>
      <c r="L8609">
        <f>I8609*$Q$2/100/1000</f>
        <v>3.1080000000000001E-5</v>
      </c>
    </row>
    <row r="8610" spans="1:12">
      <c r="A8610" s="118">
        <v>44927</v>
      </c>
      <c r="B8610" t="s">
        <v>9891</v>
      </c>
      <c r="C8610" t="s">
        <v>9890</v>
      </c>
      <c r="D8610" t="s">
        <v>10273</v>
      </c>
      <c r="E8610" t="s">
        <v>10302</v>
      </c>
      <c r="F8610">
        <v>101023014</v>
      </c>
      <c r="G8610" t="s">
        <v>9675</v>
      </c>
      <c r="H8610" t="s">
        <v>9885</v>
      </c>
      <c r="I8610">
        <v>8.4</v>
      </c>
      <c r="J8610" t="s">
        <v>145</v>
      </c>
      <c r="K8610" t="s">
        <v>137</v>
      </c>
      <c r="L8610">
        <f>I8610*$Q$2/100/1000</f>
        <v>3.1080000000000001E-5</v>
      </c>
    </row>
    <row r="8611" spans="1:12">
      <c r="A8611" s="118">
        <v>44927</v>
      </c>
      <c r="B8611" t="s">
        <v>9891</v>
      </c>
      <c r="C8611" t="s">
        <v>9890</v>
      </c>
      <c r="D8611" t="s">
        <v>10247</v>
      </c>
      <c r="E8611" t="s">
        <v>10301</v>
      </c>
      <c r="F8611">
        <v>57203658</v>
      </c>
      <c r="G8611" t="s">
        <v>10268</v>
      </c>
      <c r="H8611" t="s">
        <v>9885</v>
      </c>
      <c r="I8611">
        <v>8.4</v>
      </c>
      <c r="J8611" t="s">
        <v>145</v>
      </c>
      <c r="K8611" t="s">
        <v>137</v>
      </c>
      <c r="L8611">
        <f>I8611*$Q$2/100/1000</f>
        <v>3.1080000000000001E-5</v>
      </c>
    </row>
    <row r="8612" spans="1:12">
      <c r="A8612" s="118">
        <v>44927</v>
      </c>
      <c r="B8612" t="s">
        <v>9891</v>
      </c>
      <c r="C8612" t="s">
        <v>9890</v>
      </c>
      <c r="D8612" t="s">
        <v>10035</v>
      </c>
      <c r="E8612" t="s">
        <v>10300</v>
      </c>
      <c r="F8612">
        <v>101029953</v>
      </c>
      <c r="G8612" t="s">
        <v>9918</v>
      </c>
      <c r="H8612" t="s">
        <v>9885</v>
      </c>
      <c r="I8612">
        <v>8.4</v>
      </c>
      <c r="J8612" t="s">
        <v>145</v>
      </c>
      <c r="K8612" t="s">
        <v>137</v>
      </c>
      <c r="L8612">
        <f>I8612*$Q$2/100/1000</f>
        <v>3.1080000000000001E-5</v>
      </c>
    </row>
    <row r="8613" spans="1:12">
      <c r="A8613" s="118">
        <v>44927</v>
      </c>
      <c r="B8613" t="s">
        <v>9891</v>
      </c>
      <c r="C8613" t="s">
        <v>9890</v>
      </c>
      <c r="D8613" t="s">
        <v>10299</v>
      </c>
      <c r="E8613" t="s">
        <v>10298</v>
      </c>
      <c r="F8613">
        <v>101029953</v>
      </c>
      <c r="G8613" t="s">
        <v>9918</v>
      </c>
      <c r="H8613" t="s">
        <v>9885</v>
      </c>
      <c r="I8613">
        <v>8.4</v>
      </c>
      <c r="J8613" t="s">
        <v>145</v>
      </c>
      <c r="K8613" t="s">
        <v>137</v>
      </c>
      <c r="L8613">
        <f>I8613*$Q$2/100/1000</f>
        <v>3.1080000000000001E-5</v>
      </c>
    </row>
    <row r="8614" spans="1:12">
      <c r="A8614" s="118">
        <v>44927</v>
      </c>
      <c r="B8614" t="s">
        <v>9891</v>
      </c>
      <c r="C8614" t="s">
        <v>9890</v>
      </c>
      <c r="D8614" t="s">
        <v>10297</v>
      </c>
      <c r="E8614" t="s">
        <v>10296</v>
      </c>
      <c r="F8614">
        <v>101027752</v>
      </c>
      <c r="G8614" t="s">
        <v>9916</v>
      </c>
      <c r="H8614" t="s">
        <v>9885</v>
      </c>
      <c r="I8614">
        <v>8.4</v>
      </c>
      <c r="J8614" t="s">
        <v>145</v>
      </c>
      <c r="K8614" t="s">
        <v>137</v>
      </c>
      <c r="L8614">
        <f>I8614*$Q$2/100/1000</f>
        <v>3.1080000000000001E-5</v>
      </c>
    </row>
    <row r="8615" spans="1:12">
      <c r="A8615" s="118">
        <v>44927</v>
      </c>
      <c r="B8615" t="s">
        <v>9891</v>
      </c>
      <c r="C8615" t="s">
        <v>9890</v>
      </c>
      <c r="D8615" t="s">
        <v>10047</v>
      </c>
      <c r="E8615" t="s">
        <v>10295</v>
      </c>
      <c r="F8615">
        <v>101027752</v>
      </c>
      <c r="G8615" t="s">
        <v>9916</v>
      </c>
      <c r="H8615" t="s">
        <v>9885</v>
      </c>
      <c r="I8615">
        <v>8.4</v>
      </c>
      <c r="J8615" t="s">
        <v>145</v>
      </c>
      <c r="K8615" t="s">
        <v>137</v>
      </c>
      <c r="L8615">
        <f>I8615*$Q$2/100/1000</f>
        <v>3.1080000000000001E-5</v>
      </c>
    </row>
    <row r="8616" spans="1:12">
      <c r="A8616" s="118">
        <v>45139</v>
      </c>
      <c r="B8616" t="s">
        <v>1013</v>
      </c>
      <c r="C8616" t="s">
        <v>1012</v>
      </c>
      <c r="D8616" t="s">
        <v>10294</v>
      </c>
      <c r="E8616" t="s">
        <v>10293</v>
      </c>
      <c r="F8616" s="119">
        <v>101023734</v>
      </c>
      <c r="G8616" t="s">
        <v>1009</v>
      </c>
      <c r="H8616" t="s">
        <v>1008</v>
      </c>
      <c r="I8616">
        <v>50.6</v>
      </c>
      <c r="J8616" t="s">
        <v>145</v>
      </c>
      <c r="K8616" t="s">
        <v>137</v>
      </c>
      <c r="L8616">
        <f>I8616*$Q$2/10/1000</f>
        <v>1.8722000000000001E-3</v>
      </c>
    </row>
    <row r="8617" spans="1:12">
      <c r="A8617" s="118">
        <v>44927</v>
      </c>
      <c r="B8617" t="s">
        <v>9891</v>
      </c>
      <c r="C8617" t="s">
        <v>9890</v>
      </c>
      <c r="D8617" t="s">
        <v>10292</v>
      </c>
      <c r="E8617" t="s">
        <v>10291</v>
      </c>
      <c r="F8617">
        <v>101010698</v>
      </c>
      <c r="G8617" t="s">
        <v>9900</v>
      </c>
      <c r="H8617" t="s">
        <v>9885</v>
      </c>
      <c r="I8617">
        <v>8.4</v>
      </c>
      <c r="J8617" t="s">
        <v>145</v>
      </c>
      <c r="K8617" t="s">
        <v>137</v>
      </c>
      <c r="L8617">
        <f>I8617*$Q$2/100/1000</f>
        <v>3.1080000000000001E-5</v>
      </c>
    </row>
    <row r="8618" spans="1:12">
      <c r="A8618" s="118">
        <v>44927</v>
      </c>
      <c r="B8618" t="s">
        <v>9891</v>
      </c>
      <c r="C8618" t="s">
        <v>9890</v>
      </c>
      <c r="D8618" t="s">
        <v>10244</v>
      </c>
      <c r="E8618" t="s">
        <v>10290</v>
      </c>
      <c r="F8618" t="s">
        <v>9977</v>
      </c>
      <c r="G8618" t="s">
        <v>9976</v>
      </c>
      <c r="H8618" t="s">
        <v>9885</v>
      </c>
      <c r="I8618">
        <v>8.4</v>
      </c>
      <c r="J8618" t="s">
        <v>145</v>
      </c>
      <c r="K8618" t="s">
        <v>137</v>
      </c>
      <c r="L8618">
        <f>I8618*$Q$2/100/1000</f>
        <v>3.1080000000000001E-5</v>
      </c>
    </row>
    <row r="8619" spans="1:12">
      <c r="A8619" s="118">
        <v>44927</v>
      </c>
      <c r="B8619" t="s">
        <v>9891</v>
      </c>
      <c r="C8619" t="s">
        <v>9890</v>
      </c>
      <c r="D8619" t="s">
        <v>10035</v>
      </c>
      <c r="E8619" t="s">
        <v>10289</v>
      </c>
      <c r="F8619">
        <v>51208370</v>
      </c>
      <c r="G8619" t="s">
        <v>10092</v>
      </c>
      <c r="H8619" t="s">
        <v>9885</v>
      </c>
      <c r="I8619">
        <v>8.4</v>
      </c>
      <c r="J8619" t="s">
        <v>145</v>
      </c>
      <c r="K8619" t="s">
        <v>137</v>
      </c>
      <c r="L8619">
        <f>I8619*$Q$2/100/1000</f>
        <v>3.1080000000000001E-5</v>
      </c>
    </row>
    <row r="8620" spans="1:12">
      <c r="A8620" s="118">
        <v>44927</v>
      </c>
      <c r="B8620" t="s">
        <v>9891</v>
      </c>
      <c r="C8620" t="s">
        <v>9890</v>
      </c>
      <c r="D8620" t="s">
        <v>10247</v>
      </c>
      <c r="E8620" t="s">
        <v>10288</v>
      </c>
      <c r="F8620">
        <v>51208370</v>
      </c>
      <c r="G8620" t="s">
        <v>10092</v>
      </c>
      <c r="H8620" t="s">
        <v>9885</v>
      </c>
      <c r="I8620">
        <v>8.4</v>
      </c>
      <c r="J8620" t="s">
        <v>145</v>
      </c>
      <c r="K8620" t="s">
        <v>137</v>
      </c>
      <c r="L8620">
        <f>I8620*$Q$2/100/1000</f>
        <v>3.1080000000000001E-5</v>
      </c>
    </row>
    <row r="8621" spans="1:12">
      <c r="A8621" s="118">
        <v>44927</v>
      </c>
      <c r="B8621" t="s">
        <v>9891</v>
      </c>
      <c r="C8621" t="s">
        <v>9890</v>
      </c>
      <c r="D8621" t="s">
        <v>10244</v>
      </c>
      <c r="E8621" t="s">
        <v>10287</v>
      </c>
      <c r="F8621" t="s">
        <v>10111</v>
      </c>
      <c r="G8621" t="s">
        <v>10110</v>
      </c>
      <c r="H8621" t="s">
        <v>9885</v>
      </c>
      <c r="I8621">
        <v>8.4</v>
      </c>
      <c r="J8621" t="s">
        <v>145</v>
      </c>
      <c r="K8621" t="s">
        <v>137</v>
      </c>
      <c r="L8621">
        <f>I8621*$Q$2/100/1000</f>
        <v>3.1080000000000001E-5</v>
      </c>
    </row>
    <row r="8622" spans="1:12">
      <c r="A8622" s="118">
        <v>44927</v>
      </c>
      <c r="B8622" t="s">
        <v>9891</v>
      </c>
      <c r="C8622" t="s">
        <v>9890</v>
      </c>
      <c r="D8622" t="s">
        <v>10286</v>
      </c>
      <c r="E8622" t="s">
        <v>10285</v>
      </c>
      <c r="F8622" t="s">
        <v>10235</v>
      </c>
      <c r="G8622" t="s">
        <v>10234</v>
      </c>
      <c r="H8622" t="s">
        <v>9885</v>
      </c>
      <c r="I8622">
        <v>8.4</v>
      </c>
      <c r="J8622" t="s">
        <v>145</v>
      </c>
      <c r="K8622" t="s">
        <v>137</v>
      </c>
      <c r="L8622">
        <f>I8622*$Q$2/100/1000</f>
        <v>3.1080000000000001E-5</v>
      </c>
    </row>
    <row r="8623" spans="1:12">
      <c r="A8623" s="118">
        <v>44958</v>
      </c>
      <c r="B8623" t="s">
        <v>9891</v>
      </c>
      <c r="C8623" t="s">
        <v>9890</v>
      </c>
      <c r="D8623" t="s">
        <v>10284</v>
      </c>
      <c r="E8623" t="s">
        <v>10283</v>
      </c>
      <c r="F8623">
        <v>1045010</v>
      </c>
      <c r="G8623" t="s">
        <v>10250</v>
      </c>
      <c r="H8623" t="s">
        <v>9885</v>
      </c>
      <c r="I8623">
        <v>8.4</v>
      </c>
      <c r="J8623" t="s">
        <v>145</v>
      </c>
      <c r="K8623" t="s">
        <v>137</v>
      </c>
      <c r="L8623">
        <f>I8623*$Q$2/100/1000</f>
        <v>3.1080000000000001E-5</v>
      </c>
    </row>
    <row r="8624" spans="1:12">
      <c r="A8624" s="118">
        <v>44958</v>
      </c>
      <c r="B8624" t="s">
        <v>9891</v>
      </c>
      <c r="C8624" t="s">
        <v>9890</v>
      </c>
      <c r="D8624" t="s">
        <v>10282</v>
      </c>
      <c r="E8624" t="s">
        <v>10281</v>
      </c>
      <c r="F8624" t="s">
        <v>10111</v>
      </c>
      <c r="G8624" t="s">
        <v>10110</v>
      </c>
      <c r="H8624" t="s">
        <v>9885</v>
      </c>
      <c r="I8624">
        <v>8.4</v>
      </c>
      <c r="J8624" t="s">
        <v>145</v>
      </c>
      <c r="K8624" t="s">
        <v>137</v>
      </c>
      <c r="L8624">
        <f>I8624*$Q$2/100/1000</f>
        <v>3.1080000000000001E-5</v>
      </c>
    </row>
    <row r="8625" spans="1:12">
      <c r="A8625" s="118">
        <v>44958</v>
      </c>
      <c r="B8625" t="s">
        <v>9891</v>
      </c>
      <c r="C8625" t="s">
        <v>9890</v>
      </c>
      <c r="D8625" t="s">
        <v>10273</v>
      </c>
      <c r="E8625" t="s">
        <v>10280</v>
      </c>
      <c r="F8625">
        <v>4245279</v>
      </c>
      <c r="G8625" t="s">
        <v>10254</v>
      </c>
      <c r="H8625" t="s">
        <v>9885</v>
      </c>
      <c r="I8625">
        <v>8.4</v>
      </c>
      <c r="J8625" t="s">
        <v>145</v>
      </c>
      <c r="K8625" t="s">
        <v>137</v>
      </c>
      <c r="L8625">
        <f>I8625*$Q$2/100/1000</f>
        <v>3.1080000000000001E-5</v>
      </c>
    </row>
    <row r="8626" spans="1:12">
      <c r="A8626" s="118">
        <v>45139</v>
      </c>
      <c r="B8626" t="s">
        <v>365</v>
      </c>
      <c r="C8626" t="s">
        <v>364</v>
      </c>
      <c r="D8626" t="s">
        <v>370</v>
      </c>
      <c r="E8626" t="s">
        <v>10279</v>
      </c>
      <c r="F8626" s="119" t="s">
        <v>368</v>
      </c>
      <c r="G8626" t="s">
        <v>367</v>
      </c>
      <c r="H8626" t="s">
        <v>359</v>
      </c>
      <c r="I8626">
        <v>144</v>
      </c>
      <c r="J8626" t="s">
        <v>138</v>
      </c>
      <c r="K8626" t="s">
        <v>137</v>
      </c>
      <c r="L8626">
        <f>I8626*$Q$2/1000</f>
        <v>5.3280000000000001E-2</v>
      </c>
    </row>
    <row r="8627" spans="1:12">
      <c r="A8627" s="118">
        <v>44958</v>
      </c>
      <c r="B8627" t="s">
        <v>9891</v>
      </c>
      <c r="C8627" t="s">
        <v>9890</v>
      </c>
      <c r="D8627" t="s">
        <v>10278</v>
      </c>
      <c r="E8627" t="s">
        <v>10277</v>
      </c>
      <c r="F8627">
        <v>42201024</v>
      </c>
      <c r="G8627" t="s">
        <v>10276</v>
      </c>
      <c r="H8627" t="s">
        <v>9885</v>
      </c>
      <c r="I8627">
        <v>8.4</v>
      </c>
      <c r="J8627" t="s">
        <v>145</v>
      </c>
      <c r="K8627" t="s">
        <v>137</v>
      </c>
      <c r="L8627">
        <f>I8627*$Q$2/100/1000</f>
        <v>3.1080000000000001E-5</v>
      </c>
    </row>
    <row r="8628" spans="1:12">
      <c r="A8628" s="118">
        <v>44958</v>
      </c>
      <c r="B8628" t="s">
        <v>9891</v>
      </c>
      <c r="C8628" t="s">
        <v>9890</v>
      </c>
      <c r="D8628" t="s">
        <v>10261</v>
      </c>
      <c r="E8628" t="s">
        <v>10275</v>
      </c>
      <c r="F8628">
        <v>57203658</v>
      </c>
      <c r="G8628" t="s">
        <v>10268</v>
      </c>
      <c r="H8628" t="s">
        <v>9885</v>
      </c>
      <c r="I8628">
        <v>8.4</v>
      </c>
      <c r="J8628" t="s">
        <v>145</v>
      </c>
      <c r="K8628" t="s">
        <v>137</v>
      </c>
      <c r="L8628">
        <f>I8628*$Q$2/100/1000</f>
        <v>3.1080000000000001E-5</v>
      </c>
    </row>
    <row r="8629" spans="1:12">
      <c r="A8629" s="118">
        <v>44958</v>
      </c>
      <c r="B8629" t="s">
        <v>9891</v>
      </c>
      <c r="C8629" t="s">
        <v>9890</v>
      </c>
      <c r="D8629" t="s">
        <v>10247</v>
      </c>
      <c r="E8629" t="s">
        <v>10274</v>
      </c>
      <c r="F8629">
        <v>57207489</v>
      </c>
      <c r="G8629" t="s">
        <v>9911</v>
      </c>
      <c r="H8629" t="s">
        <v>9885</v>
      </c>
      <c r="I8629">
        <v>8.4</v>
      </c>
      <c r="J8629" t="s">
        <v>145</v>
      </c>
      <c r="K8629" t="s">
        <v>137</v>
      </c>
      <c r="L8629">
        <f>I8629*$Q$2/100/1000</f>
        <v>3.1080000000000001E-5</v>
      </c>
    </row>
    <row r="8630" spans="1:12">
      <c r="A8630" s="118">
        <v>44958</v>
      </c>
      <c r="B8630" t="s">
        <v>9891</v>
      </c>
      <c r="C8630" t="s">
        <v>9890</v>
      </c>
      <c r="D8630" t="s">
        <v>10273</v>
      </c>
      <c r="E8630" t="s">
        <v>10272</v>
      </c>
      <c r="F8630">
        <v>21204813</v>
      </c>
      <c r="G8630" t="s">
        <v>10271</v>
      </c>
      <c r="H8630" t="s">
        <v>9885</v>
      </c>
      <c r="I8630">
        <v>8.4</v>
      </c>
      <c r="J8630" t="s">
        <v>145</v>
      </c>
      <c r="K8630" t="s">
        <v>137</v>
      </c>
      <c r="L8630">
        <f>I8630*$Q$2/100/1000</f>
        <v>3.1080000000000001E-5</v>
      </c>
    </row>
    <row r="8631" spans="1:12">
      <c r="A8631" s="118">
        <v>44958</v>
      </c>
      <c r="B8631" t="s">
        <v>9891</v>
      </c>
      <c r="C8631" t="s">
        <v>9890</v>
      </c>
      <c r="D8631" t="s">
        <v>10035</v>
      </c>
      <c r="E8631" t="s">
        <v>10270</v>
      </c>
      <c r="F8631" t="s">
        <v>10111</v>
      </c>
      <c r="G8631" t="s">
        <v>10110</v>
      </c>
      <c r="H8631" t="s">
        <v>9885</v>
      </c>
      <c r="I8631">
        <v>8.4</v>
      </c>
      <c r="J8631" t="s">
        <v>145</v>
      </c>
      <c r="K8631" t="s">
        <v>137</v>
      </c>
      <c r="L8631">
        <f>I8631*$Q$2/100/1000</f>
        <v>3.1080000000000001E-5</v>
      </c>
    </row>
    <row r="8632" spans="1:12">
      <c r="A8632" s="118">
        <v>44958</v>
      </c>
      <c r="B8632" t="s">
        <v>9891</v>
      </c>
      <c r="C8632" t="s">
        <v>9890</v>
      </c>
      <c r="D8632" t="s">
        <v>10193</v>
      </c>
      <c r="E8632" t="s">
        <v>10269</v>
      </c>
      <c r="F8632">
        <v>57203658</v>
      </c>
      <c r="G8632" t="s">
        <v>10268</v>
      </c>
      <c r="H8632" t="s">
        <v>9885</v>
      </c>
      <c r="I8632">
        <v>8.4</v>
      </c>
      <c r="J8632" t="s">
        <v>145</v>
      </c>
      <c r="K8632" t="s">
        <v>137</v>
      </c>
      <c r="L8632">
        <f>I8632*$Q$2/100/1000</f>
        <v>3.1080000000000001E-5</v>
      </c>
    </row>
    <row r="8633" spans="1:12">
      <c r="A8633" s="118">
        <v>44958</v>
      </c>
      <c r="B8633" t="s">
        <v>9891</v>
      </c>
      <c r="C8633" t="s">
        <v>9890</v>
      </c>
      <c r="D8633" t="s">
        <v>10047</v>
      </c>
      <c r="E8633" t="s">
        <v>10267</v>
      </c>
      <c r="F8633" t="s">
        <v>10111</v>
      </c>
      <c r="G8633" t="s">
        <v>10110</v>
      </c>
      <c r="H8633" t="s">
        <v>9885</v>
      </c>
      <c r="I8633">
        <v>8.4</v>
      </c>
      <c r="J8633" t="s">
        <v>145</v>
      </c>
      <c r="K8633" t="s">
        <v>137</v>
      </c>
      <c r="L8633">
        <f>I8633*$Q$2/100/1000</f>
        <v>3.1080000000000001E-5</v>
      </c>
    </row>
    <row r="8634" spans="1:12">
      <c r="A8634" s="118">
        <v>44958</v>
      </c>
      <c r="B8634" t="s">
        <v>9891</v>
      </c>
      <c r="C8634" t="s">
        <v>9890</v>
      </c>
      <c r="D8634" t="s">
        <v>10035</v>
      </c>
      <c r="E8634" t="s">
        <v>10266</v>
      </c>
      <c r="F8634">
        <v>101044655</v>
      </c>
      <c r="G8634" t="s">
        <v>9892</v>
      </c>
      <c r="H8634" t="s">
        <v>9885</v>
      </c>
      <c r="I8634">
        <v>8.4</v>
      </c>
      <c r="J8634" t="s">
        <v>145</v>
      </c>
      <c r="K8634" t="s">
        <v>137</v>
      </c>
      <c r="L8634">
        <f>I8634*$Q$2/100/1000</f>
        <v>3.1080000000000001E-5</v>
      </c>
    </row>
    <row r="8635" spans="1:12">
      <c r="A8635" s="118">
        <v>44958</v>
      </c>
      <c r="B8635" t="s">
        <v>9891</v>
      </c>
      <c r="C8635" t="s">
        <v>9890</v>
      </c>
      <c r="D8635" t="s">
        <v>10047</v>
      </c>
      <c r="E8635" t="s">
        <v>10265</v>
      </c>
      <c r="F8635" t="s">
        <v>10033</v>
      </c>
      <c r="G8635" t="s">
        <v>10032</v>
      </c>
      <c r="H8635" t="s">
        <v>9885</v>
      </c>
      <c r="I8635">
        <v>8.4</v>
      </c>
      <c r="J8635" t="s">
        <v>145</v>
      </c>
      <c r="K8635" t="s">
        <v>137</v>
      </c>
      <c r="L8635">
        <f>I8635*$Q$2/100/1000</f>
        <v>3.1080000000000001E-5</v>
      </c>
    </row>
    <row r="8636" spans="1:12">
      <c r="A8636" s="118">
        <v>44958</v>
      </c>
      <c r="B8636" t="s">
        <v>9891</v>
      </c>
      <c r="C8636" t="s">
        <v>9890</v>
      </c>
      <c r="D8636" t="s">
        <v>10047</v>
      </c>
      <c r="E8636" t="s">
        <v>10264</v>
      </c>
      <c r="F8636" t="s">
        <v>9961</v>
      </c>
      <c r="G8636" t="s">
        <v>9960</v>
      </c>
      <c r="H8636" t="s">
        <v>9885</v>
      </c>
      <c r="I8636">
        <v>8.4</v>
      </c>
      <c r="J8636" t="s">
        <v>145</v>
      </c>
      <c r="K8636" t="s">
        <v>137</v>
      </c>
      <c r="L8636">
        <f>I8636*$Q$2/100/1000</f>
        <v>3.1080000000000001E-5</v>
      </c>
    </row>
    <row r="8637" spans="1:12" ht="15.75">
      <c r="A8637" s="118">
        <v>45139</v>
      </c>
      <c r="B8637" t="s">
        <v>2380</v>
      </c>
      <c r="C8637" t="s">
        <v>2379</v>
      </c>
      <c r="D8637" t="s">
        <v>9621</v>
      </c>
      <c r="E8637" t="s">
        <v>10263</v>
      </c>
      <c r="F8637" s="119">
        <v>89205386</v>
      </c>
      <c r="G8637" t="s">
        <v>2376</v>
      </c>
      <c r="H8637" s="124" t="s">
        <v>2375</v>
      </c>
      <c r="I8637">
        <v>10.4</v>
      </c>
      <c r="J8637" t="s">
        <v>223</v>
      </c>
      <c r="K8637" t="s">
        <v>137</v>
      </c>
      <c r="L8637">
        <f>I8637*$Q$5/10/1000</f>
        <v>1.0574200000000001E-3</v>
      </c>
    </row>
    <row r="8638" spans="1:12" ht="15.75">
      <c r="A8638" s="118">
        <v>45139</v>
      </c>
      <c r="B8638" t="s">
        <v>2380</v>
      </c>
      <c r="C8638" t="s">
        <v>2379</v>
      </c>
      <c r="D8638" t="s">
        <v>9621</v>
      </c>
      <c r="E8638" t="s">
        <v>10262</v>
      </c>
      <c r="F8638" s="119">
        <v>89205386</v>
      </c>
      <c r="G8638" t="s">
        <v>2376</v>
      </c>
      <c r="H8638" s="124" t="s">
        <v>2375</v>
      </c>
      <c r="I8638">
        <v>10.4</v>
      </c>
      <c r="J8638" t="s">
        <v>223</v>
      </c>
      <c r="K8638" t="s">
        <v>137</v>
      </c>
      <c r="L8638">
        <f>I8638*$Q$5/10/1000</f>
        <v>1.0574200000000001E-3</v>
      </c>
    </row>
    <row r="8639" spans="1:12">
      <c r="A8639" s="118">
        <v>44986</v>
      </c>
      <c r="B8639" t="s">
        <v>9891</v>
      </c>
      <c r="C8639" t="s">
        <v>9890</v>
      </c>
      <c r="D8639" t="s">
        <v>10261</v>
      </c>
      <c r="E8639" t="s">
        <v>10260</v>
      </c>
      <c r="F8639">
        <v>57207480</v>
      </c>
      <c r="G8639" t="s">
        <v>9966</v>
      </c>
      <c r="H8639" t="s">
        <v>9885</v>
      </c>
      <c r="I8639">
        <v>8.4</v>
      </c>
      <c r="J8639" t="s">
        <v>145</v>
      </c>
      <c r="K8639" t="s">
        <v>137</v>
      </c>
      <c r="L8639">
        <f>I8639*$Q$2/100/1000</f>
        <v>3.1080000000000001E-5</v>
      </c>
    </row>
    <row r="8640" spans="1:12">
      <c r="A8640" s="118">
        <v>44986</v>
      </c>
      <c r="B8640" t="s">
        <v>9891</v>
      </c>
      <c r="C8640" t="s">
        <v>9890</v>
      </c>
      <c r="D8640" t="s">
        <v>10035</v>
      </c>
      <c r="E8640" t="s">
        <v>10259</v>
      </c>
      <c r="F8640">
        <v>57211908</v>
      </c>
      <c r="G8640" t="s">
        <v>10054</v>
      </c>
      <c r="H8640" t="s">
        <v>9885</v>
      </c>
      <c r="I8640">
        <v>8.4</v>
      </c>
      <c r="J8640" t="s">
        <v>145</v>
      </c>
      <c r="K8640" t="s">
        <v>137</v>
      </c>
      <c r="L8640">
        <f>I8640*$Q$2/100/1000</f>
        <v>3.1080000000000001E-5</v>
      </c>
    </row>
    <row r="8641" spans="1:12">
      <c r="A8641" s="118">
        <v>44986</v>
      </c>
      <c r="B8641" t="s">
        <v>9891</v>
      </c>
      <c r="C8641" t="s">
        <v>9890</v>
      </c>
      <c r="D8641" t="s">
        <v>10258</v>
      </c>
      <c r="E8641" t="s">
        <v>10257</v>
      </c>
      <c r="F8641">
        <v>57258193</v>
      </c>
      <c r="G8641" t="s">
        <v>10098</v>
      </c>
      <c r="H8641" t="s">
        <v>9885</v>
      </c>
      <c r="I8641">
        <v>8.4</v>
      </c>
      <c r="J8641" t="s">
        <v>145</v>
      </c>
      <c r="K8641" t="s">
        <v>137</v>
      </c>
      <c r="L8641">
        <f>I8641*$Q$2/100/1000</f>
        <v>3.1080000000000001E-5</v>
      </c>
    </row>
    <row r="8642" spans="1:12">
      <c r="A8642" s="118">
        <v>44986</v>
      </c>
      <c r="B8642" t="s">
        <v>9891</v>
      </c>
      <c r="C8642" t="s">
        <v>9890</v>
      </c>
      <c r="D8642" t="s">
        <v>10172</v>
      </c>
      <c r="E8642" t="s">
        <v>10256</v>
      </c>
      <c r="F8642" t="s">
        <v>9928</v>
      </c>
      <c r="G8642" t="s">
        <v>9927</v>
      </c>
      <c r="H8642" t="s">
        <v>9885</v>
      </c>
      <c r="I8642">
        <v>8.4</v>
      </c>
      <c r="J8642" t="s">
        <v>145</v>
      </c>
      <c r="K8642" t="s">
        <v>137</v>
      </c>
      <c r="L8642">
        <f>I8642*$Q$2/100/1000</f>
        <v>3.1080000000000001E-5</v>
      </c>
    </row>
    <row r="8643" spans="1:12">
      <c r="A8643" s="118">
        <v>44986</v>
      </c>
      <c r="B8643" t="s">
        <v>9891</v>
      </c>
      <c r="C8643" t="s">
        <v>9890</v>
      </c>
      <c r="D8643" t="s">
        <v>10193</v>
      </c>
      <c r="E8643" t="s">
        <v>10255</v>
      </c>
      <c r="F8643">
        <v>4245279</v>
      </c>
      <c r="G8643" t="s">
        <v>10254</v>
      </c>
      <c r="H8643" t="s">
        <v>9885</v>
      </c>
      <c r="I8643">
        <v>8.4</v>
      </c>
      <c r="J8643" t="s">
        <v>145</v>
      </c>
      <c r="K8643" t="s">
        <v>137</v>
      </c>
      <c r="L8643">
        <f>I8643*$Q$2/100/1000</f>
        <v>3.1080000000000001E-5</v>
      </c>
    </row>
    <row r="8644" spans="1:12">
      <c r="A8644" s="118">
        <v>44986</v>
      </c>
      <c r="B8644" t="s">
        <v>9891</v>
      </c>
      <c r="C8644" t="s">
        <v>9890</v>
      </c>
      <c r="D8644" t="s">
        <v>10247</v>
      </c>
      <c r="E8644" t="s">
        <v>10253</v>
      </c>
      <c r="F8644">
        <v>57207480</v>
      </c>
      <c r="G8644" t="s">
        <v>9966</v>
      </c>
      <c r="H8644" t="s">
        <v>9885</v>
      </c>
      <c r="I8644">
        <v>8.4</v>
      </c>
      <c r="J8644" t="s">
        <v>145</v>
      </c>
      <c r="K8644" t="s">
        <v>137</v>
      </c>
      <c r="L8644">
        <f>I8644*$Q$2/100/1000</f>
        <v>3.1080000000000001E-5</v>
      </c>
    </row>
    <row r="8645" spans="1:12">
      <c r="A8645" s="118">
        <v>44986</v>
      </c>
      <c r="B8645" t="s">
        <v>9891</v>
      </c>
      <c r="C8645" t="s">
        <v>9890</v>
      </c>
      <c r="D8645" t="s">
        <v>10252</v>
      </c>
      <c r="E8645" t="s">
        <v>10251</v>
      </c>
      <c r="F8645">
        <v>1045010</v>
      </c>
      <c r="G8645" t="s">
        <v>10250</v>
      </c>
      <c r="H8645" t="s">
        <v>9885</v>
      </c>
      <c r="I8645">
        <v>8.4</v>
      </c>
      <c r="J8645" t="s">
        <v>145</v>
      </c>
      <c r="K8645" t="s">
        <v>137</v>
      </c>
      <c r="L8645">
        <f>I8645*$Q$2/100/1000</f>
        <v>3.1080000000000001E-5</v>
      </c>
    </row>
    <row r="8646" spans="1:12">
      <c r="A8646" s="118">
        <v>44986</v>
      </c>
      <c r="B8646" t="s">
        <v>9891</v>
      </c>
      <c r="C8646" t="s">
        <v>9890</v>
      </c>
      <c r="D8646" t="s">
        <v>10047</v>
      </c>
      <c r="E8646" t="s">
        <v>10249</v>
      </c>
      <c r="F8646" t="s">
        <v>9887</v>
      </c>
      <c r="G8646" t="s">
        <v>9886</v>
      </c>
      <c r="H8646" t="s">
        <v>9885</v>
      </c>
      <c r="I8646">
        <v>8.4</v>
      </c>
      <c r="J8646" t="s">
        <v>145</v>
      </c>
      <c r="K8646" t="s">
        <v>137</v>
      </c>
      <c r="L8646">
        <f>I8646*$Q$2/100/1000</f>
        <v>3.1080000000000001E-5</v>
      </c>
    </row>
    <row r="8647" spans="1:12">
      <c r="A8647" s="118">
        <v>44986</v>
      </c>
      <c r="B8647" t="s">
        <v>9891</v>
      </c>
      <c r="C8647" t="s">
        <v>9890</v>
      </c>
      <c r="D8647" t="s">
        <v>10239</v>
      </c>
      <c r="E8647" t="s">
        <v>10248</v>
      </c>
      <c r="F8647">
        <v>101023014</v>
      </c>
      <c r="G8647" t="s">
        <v>9675</v>
      </c>
      <c r="H8647" t="s">
        <v>9885</v>
      </c>
      <c r="I8647">
        <v>8.4</v>
      </c>
      <c r="J8647" t="s">
        <v>145</v>
      </c>
      <c r="K8647" t="s">
        <v>137</v>
      </c>
      <c r="L8647">
        <f>I8647*$Q$2/100/1000</f>
        <v>3.1080000000000001E-5</v>
      </c>
    </row>
    <row r="8648" spans="1:12">
      <c r="A8648" s="118">
        <v>44986</v>
      </c>
      <c r="B8648" t="s">
        <v>9891</v>
      </c>
      <c r="C8648" t="s">
        <v>9890</v>
      </c>
      <c r="D8648" t="s">
        <v>10247</v>
      </c>
      <c r="E8648" t="s">
        <v>10246</v>
      </c>
      <c r="F8648">
        <v>57207489</v>
      </c>
      <c r="G8648" t="s">
        <v>9911</v>
      </c>
      <c r="H8648" t="s">
        <v>9885</v>
      </c>
      <c r="I8648">
        <v>8.4</v>
      </c>
      <c r="J8648" t="s">
        <v>145</v>
      </c>
      <c r="K8648" t="s">
        <v>137</v>
      </c>
      <c r="L8648">
        <f>I8648*$Q$2/100/1000</f>
        <v>3.1080000000000001E-5</v>
      </c>
    </row>
    <row r="8649" spans="1:12">
      <c r="A8649" s="118">
        <v>44986</v>
      </c>
      <c r="B8649" t="s">
        <v>9891</v>
      </c>
      <c r="C8649" t="s">
        <v>9890</v>
      </c>
      <c r="D8649" t="s">
        <v>10047</v>
      </c>
      <c r="E8649" t="s">
        <v>10245</v>
      </c>
      <c r="F8649" t="s">
        <v>9969</v>
      </c>
      <c r="G8649" t="s">
        <v>9968</v>
      </c>
      <c r="H8649" t="s">
        <v>9885</v>
      </c>
      <c r="I8649">
        <v>8.4</v>
      </c>
      <c r="J8649" t="s">
        <v>145</v>
      </c>
      <c r="K8649" t="s">
        <v>137</v>
      </c>
      <c r="L8649">
        <f>I8649*$Q$2/100/1000</f>
        <v>3.1080000000000001E-5</v>
      </c>
    </row>
    <row r="8650" spans="1:12">
      <c r="A8650" s="118">
        <v>44986</v>
      </c>
      <c r="B8650" t="s">
        <v>9891</v>
      </c>
      <c r="C8650" t="s">
        <v>9890</v>
      </c>
      <c r="D8650" t="s">
        <v>10244</v>
      </c>
      <c r="E8650" t="s">
        <v>10243</v>
      </c>
      <c r="F8650" t="s">
        <v>9969</v>
      </c>
      <c r="G8650" t="s">
        <v>9968</v>
      </c>
      <c r="H8650" t="s">
        <v>9885</v>
      </c>
      <c r="I8650">
        <v>8.4</v>
      </c>
      <c r="J8650" t="s">
        <v>145</v>
      </c>
      <c r="K8650" t="s">
        <v>137</v>
      </c>
      <c r="L8650">
        <f>I8650*$Q$2/100/1000</f>
        <v>3.1080000000000001E-5</v>
      </c>
    </row>
    <row r="8651" spans="1:12">
      <c r="A8651" s="118">
        <v>44986</v>
      </c>
      <c r="B8651" t="s">
        <v>9891</v>
      </c>
      <c r="C8651" t="s">
        <v>9890</v>
      </c>
      <c r="D8651" t="s">
        <v>10242</v>
      </c>
      <c r="E8651" t="s">
        <v>10241</v>
      </c>
      <c r="F8651">
        <v>1045008</v>
      </c>
      <c r="G8651" t="s">
        <v>10209</v>
      </c>
      <c r="H8651" t="s">
        <v>9885</v>
      </c>
      <c r="I8651">
        <v>8.4</v>
      </c>
      <c r="J8651" t="s">
        <v>145</v>
      </c>
      <c r="K8651" t="s">
        <v>137</v>
      </c>
      <c r="L8651">
        <f>I8651*$Q$2/100/1000</f>
        <v>3.1080000000000001E-5</v>
      </c>
    </row>
    <row r="8652" spans="1:12">
      <c r="A8652" s="118">
        <v>44986</v>
      </c>
      <c r="B8652" t="s">
        <v>9891</v>
      </c>
      <c r="C8652" t="s">
        <v>9890</v>
      </c>
      <c r="D8652" t="s">
        <v>10016</v>
      </c>
      <c r="E8652" t="s">
        <v>10240</v>
      </c>
      <c r="F8652" t="s">
        <v>971</v>
      </c>
      <c r="G8652" t="s">
        <v>970</v>
      </c>
      <c r="H8652" t="s">
        <v>9885</v>
      </c>
      <c r="I8652">
        <v>8.4</v>
      </c>
      <c r="J8652" t="s">
        <v>145</v>
      </c>
      <c r="K8652" t="s">
        <v>137</v>
      </c>
      <c r="L8652">
        <f>I8652*$Q$2/100/1000</f>
        <v>3.1080000000000001E-5</v>
      </c>
    </row>
    <row r="8653" spans="1:12">
      <c r="A8653" s="118">
        <v>44986</v>
      </c>
      <c r="B8653" t="s">
        <v>9891</v>
      </c>
      <c r="C8653" t="s">
        <v>9890</v>
      </c>
      <c r="D8653" t="s">
        <v>10239</v>
      </c>
      <c r="E8653" t="s">
        <v>10238</v>
      </c>
      <c r="F8653">
        <v>101044661</v>
      </c>
      <c r="G8653" t="s">
        <v>10237</v>
      </c>
      <c r="H8653" t="s">
        <v>9885</v>
      </c>
      <c r="I8653">
        <v>8.4</v>
      </c>
      <c r="J8653" t="s">
        <v>145</v>
      </c>
      <c r="K8653" t="s">
        <v>137</v>
      </c>
      <c r="L8653">
        <f>I8653*$Q$2/100/1000</f>
        <v>3.1080000000000001E-5</v>
      </c>
    </row>
    <row r="8654" spans="1:12">
      <c r="A8654" s="118">
        <v>44986</v>
      </c>
      <c r="B8654" t="s">
        <v>9891</v>
      </c>
      <c r="C8654" t="s">
        <v>9890</v>
      </c>
      <c r="D8654" t="s">
        <v>10102</v>
      </c>
      <c r="E8654" t="s">
        <v>10236</v>
      </c>
      <c r="F8654" t="s">
        <v>10235</v>
      </c>
      <c r="G8654" t="s">
        <v>10234</v>
      </c>
      <c r="H8654" t="s">
        <v>9885</v>
      </c>
      <c r="I8654">
        <v>8.4</v>
      </c>
      <c r="J8654" t="s">
        <v>145</v>
      </c>
      <c r="K8654" t="s">
        <v>137</v>
      </c>
      <c r="L8654">
        <f>I8654*$Q$2/100/1000</f>
        <v>3.1080000000000001E-5</v>
      </c>
    </row>
    <row r="8655" spans="1:12">
      <c r="A8655" s="118">
        <v>44986</v>
      </c>
      <c r="B8655" t="s">
        <v>9891</v>
      </c>
      <c r="C8655" t="s">
        <v>9890</v>
      </c>
      <c r="D8655" t="s">
        <v>10233</v>
      </c>
      <c r="E8655" t="s">
        <v>10232</v>
      </c>
      <c r="F8655">
        <v>101029953</v>
      </c>
      <c r="G8655" t="s">
        <v>9918</v>
      </c>
      <c r="H8655" t="s">
        <v>9885</v>
      </c>
      <c r="I8655">
        <v>8.4</v>
      </c>
      <c r="J8655" t="s">
        <v>145</v>
      </c>
      <c r="K8655" t="s">
        <v>137</v>
      </c>
      <c r="L8655">
        <f>I8655*$Q$2/100/1000</f>
        <v>3.1080000000000001E-5</v>
      </c>
    </row>
    <row r="8656" spans="1:12">
      <c r="A8656" s="118">
        <v>44986</v>
      </c>
      <c r="B8656" t="s">
        <v>9891</v>
      </c>
      <c r="C8656" t="s">
        <v>9890</v>
      </c>
      <c r="D8656" t="s">
        <v>10193</v>
      </c>
      <c r="E8656" t="s">
        <v>10231</v>
      </c>
      <c r="F8656" t="s">
        <v>9969</v>
      </c>
      <c r="G8656" t="s">
        <v>9968</v>
      </c>
      <c r="H8656" t="s">
        <v>9885</v>
      </c>
      <c r="I8656">
        <v>8.4</v>
      </c>
      <c r="J8656" t="s">
        <v>145</v>
      </c>
      <c r="K8656" t="s">
        <v>137</v>
      </c>
      <c r="L8656">
        <f>I8656*$Q$2/100/1000</f>
        <v>3.1080000000000001E-5</v>
      </c>
    </row>
    <row r="8657" spans="1:12">
      <c r="A8657" s="118">
        <v>44986</v>
      </c>
      <c r="B8657" t="s">
        <v>9891</v>
      </c>
      <c r="C8657" t="s">
        <v>9890</v>
      </c>
      <c r="D8657" t="s">
        <v>10016</v>
      </c>
      <c r="E8657" t="s">
        <v>10230</v>
      </c>
      <c r="F8657" t="s">
        <v>971</v>
      </c>
      <c r="G8657" t="s">
        <v>970</v>
      </c>
      <c r="H8657" t="s">
        <v>9885</v>
      </c>
      <c r="I8657">
        <v>8.4</v>
      </c>
      <c r="J8657" t="s">
        <v>145</v>
      </c>
      <c r="K8657" t="s">
        <v>137</v>
      </c>
      <c r="L8657">
        <f>I8657*$Q$2/100/1000</f>
        <v>3.1080000000000001E-5</v>
      </c>
    </row>
    <row r="8658" spans="1:12">
      <c r="A8658" s="118">
        <v>45139</v>
      </c>
      <c r="B8658" t="s">
        <v>574</v>
      </c>
      <c r="C8658" t="s">
        <v>573</v>
      </c>
      <c r="D8658" t="s">
        <v>3636</v>
      </c>
      <c r="E8658" t="s">
        <v>10229</v>
      </c>
      <c r="F8658" s="119">
        <v>21201457</v>
      </c>
      <c r="G8658" t="s">
        <v>575</v>
      </c>
      <c r="H8658" t="s">
        <v>569</v>
      </c>
      <c r="I8658">
        <v>298</v>
      </c>
      <c r="J8658" t="s">
        <v>145</v>
      </c>
      <c r="K8658" t="s">
        <v>137</v>
      </c>
      <c r="L8658">
        <f>I8658*$Q$2/100/1000</f>
        <v>1.1026E-3</v>
      </c>
    </row>
    <row r="8659" spans="1:12">
      <c r="A8659" s="118">
        <v>44986</v>
      </c>
      <c r="B8659" t="s">
        <v>9891</v>
      </c>
      <c r="C8659" t="s">
        <v>9890</v>
      </c>
      <c r="D8659" t="s">
        <v>10047</v>
      </c>
      <c r="E8659" t="s">
        <v>10228</v>
      </c>
      <c r="F8659" t="s">
        <v>10033</v>
      </c>
      <c r="G8659" t="s">
        <v>10032</v>
      </c>
      <c r="H8659" t="s">
        <v>9885</v>
      </c>
      <c r="I8659">
        <v>8.4</v>
      </c>
      <c r="J8659" t="s">
        <v>145</v>
      </c>
      <c r="K8659" t="s">
        <v>137</v>
      </c>
      <c r="L8659">
        <f>I8659*$Q$2/100/1000</f>
        <v>3.1080000000000001E-5</v>
      </c>
    </row>
    <row r="8660" spans="1:12">
      <c r="A8660" s="118">
        <v>44986</v>
      </c>
      <c r="B8660" t="s">
        <v>9891</v>
      </c>
      <c r="C8660" t="s">
        <v>9890</v>
      </c>
      <c r="D8660" t="s">
        <v>10047</v>
      </c>
      <c r="E8660" t="s">
        <v>10227</v>
      </c>
      <c r="F8660" t="s">
        <v>9961</v>
      </c>
      <c r="G8660" t="s">
        <v>9960</v>
      </c>
      <c r="H8660" t="s">
        <v>9885</v>
      </c>
      <c r="I8660">
        <v>8.4</v>
      </c>
      <c r="J8660" t="s">
        <v>145</v>
      </c>
      <c r="K8660" t="s">
        <v>137</v>
      </c>
      <c r="L8660">
        <f>I8660*$Q$2/100/1000</f>
        <v>3.1080000000000001E-5</v>
      </c>
    </row>
    <row r="8661" spans="1:12">
      <c r="A8661" s="118">
        <v>44986</v>
      </c>
      <c r="B8661" t="s">
        <v>9891</v>
      </c>
      <c r="C8661" t="s">
        <v>9890</v>
      </c>
      <c r="D8661" t="s">
        <v>10226</v>
      </c>
      <c r="E8661" t="s">
        <v>10225</v>
      </c>
      <c r="F8661" t="s">
        <v>10224</v>
      </c>
      <c r="G8661" t="s">
        <v>10223</v>
      </c>
      <c r="H8661" t="s">
        <v>9885</v>
      </c>
      <c r="I8661">
        <v>8.4</v>
      </c>
      <c r="J8661" t="s">
        <v>145</v>
      </c>
      <c r="K8661" t="s">
        <v>137</v>
      </c>
      <c r="L8661">
        <f>I8661*$Q$2/100/1000</f>
        <v>3.1080000000000001E-5</v>
      </c>
    </row>
    <row r="8662" spans="1:12">
      <c r="A8662" s="118">
        <v>44986</v>
      </c>
      <c r="B8662" t="s">
        <v>9891</v>
      </c>
      <c r="C8662" t="s">
        <v>9890</v>
      </c>
      <c r="D8662" t="s">
        <v>10047</v>
      </c>
      <c r="E8662" t="s">
        <v>10222</v>
      </c>
      <c r="F8662" t="s">
        <v>9887</v>
      </c>
      <c r="G8662" t="s">
        <v>9886</v>
      </c>
      <c r="H8662" t="s">
        <v>9885</v>
      </c>
      <c r="I8662">
        <v>8.4</v>
      </c>
      <c r="J8662" t="s">
        <v>145</v>
      </c>
      <c r="K8662" t="s">
        <v>137</v>
      </c>
      <c r="L8662">
        <f>I8662*$Q$2/100/1000</f>
        <v>3.1080000000000001E-5</v>
      </c>
    </row>
    <row r="8663" spans="1:12">
      <c r="A8663" s="118">
        <v>45139</v>
      </c>
      <c r="B8663" t="s">
        <v>305</v>
      </c>
      <c r="C8663" t="s">
        <v>304</v>
      </c>
      <c r="D8663" t="s">
        <v>3864</v>
      </c>
      <c r="E8663" t="s">
        <v>10221</v>
      </c>
      <c r="F8663" s="119" t="s">
        <v>1202</v>
      </c>
      <c r="G8663" t="s">
        <v>1201</v>
      </c>
      <c r="H8663" t="s">
        <v>300</v>
      </c>
      <c r="I8663">
        <v>12.8</v>
      </c>
      <c r="J8663" t="s">
        <v>145</v>
      </c>
      <c r="K8663" t="s">
        <v>137</v>
      </c>
      <c r="L8663">
        <f>I8663*$Q$2/100/1000</f>
        <v>4.7360000000000001E-5</v>
      </c>
    </row>
    <row r="8664" spans="1:12">
      <c r="A8664" s="118">
        <v>44986</v>
      </c>
      <c r="B8664" t="s">
        <v>9891</v>
      </c>
      <c r="C8664" t="s">
        <v>9890</v>
      </c>
      <c r="D8664" t="s">
        <v>10073</v>
      </c>
      <c r="E8664" t="s">
        <v>10220</v>
      </c>
      <c r="F8664">
        <v>1045008</v>
      </c>
      <c r="G8664" t="s">
        <v>10209</v>
      </c>
      <c r="H8664" t="s">
        <v>9885</v>
      </c>
      <c r="I8664">
        <v>8.4</v>
      </c>
      <c r="J8664" t="s">
        <v>145</v>
      </c>
      <c r="K8664" t="s">
        <v>137</v>
      </c>
      <c r="L8664">
        <f>I8664*$Q$2/100/1000</f>
        <v>3.1080000000000001E-5</v>
      </c>
    </row>
    <row r="8665" spans="1:12">
      <c r="A8665" s="118">
        <v>45139</v>
      </c>
      <c r="B8665" t="s">
        <v>305</v>
      </c>
      <c r="C8665" t="s">
        <v>304</v>
      </c>
      <c r="D8665" t="s">
        <v>10219</v>
      </c>
      <c r="E8665" t="s">
        <v>10218</v>
      </c>
      <c r="F8665" s="119" t="s">
        <v>482</v>
      </c>
      <c r="G8665" t="s">
        <v>481</v>
      </c>
      <c r="H8665" t="s">
        <v>300</v>
      </c>
      <c r="I8665">
        <v>12.8</v>
      </c>
      <c r="J8665" t="s">
        <v>145</v>
      </c>
      <c r="K8665" t="s">
        <v>137</v>
      </c>
      <c r="L8665">
        <f>I8665*$Q$2/100/1000</f>
        <v>4.7360000000000001E-5</v>
      </c>
    </row>
    <row r="8666" spans="1:12">
      <c r="A8666" s="118">
        <v>45139</v>
      </c>
      <c r="B8666" t="s">
        <v>305</v>
      </c>
      <c r="C8666" t="s">
        <v>304</v>
      </c>
      <c r="D8666" t="s">
        <v>9587</v>
      </c>
      <c r="E8666" t="s">
        <v>10217</v>
      </c>
      <c r="F8666" s="119">
        <v>85204902</v>
      </c>
      <c r="G8666" t="s">
        <v>9585</v>
      </c>
      <c r="H8666" t="s">
        <v>300</v>
      </c>
      <c r="I8666">
        <v>12.8</v>
      </c>
      <c r="J8666" t="s">
        <v>145</v>
      </c>
      <c r="K8666" t="s">
        <v>137</v>
      </c>
      <c r="L8666">
        <f>I8666*$Q$2/100/1000</f>
        <v>4.7360000000000001E-5</v>
      </c>
    </row>
    <row r="8667" spans="1:12">
      <c r="A8667" s="118">
        <v>45017</v>
      </c>
      <c r="B8667" t="s">
        <v>9891</v>
      </c>
      <c r="C8667" t="s">
        <v>9890</v>
      </c>
      <c r="D8667" t="s">
        <v>10216</v>
      </c>
      <c r="E8667" t="s">
        <v>10215</v>
      </c>
      <c r="F8667" s="119">
        <v>101023014</v>
      </c>
      <c r="G8667" t="s">
        <v>9675</v>
      </c>
      <c r="H8667" t="s">
        <v>9885</v>
      </c>
      <c r="I8667">
        <v>8.4</v>
      </c>
      <c r="J8667" t="s">
        <v>145</v>
      </c>
      <c r="K8667" t="s">
        <v>137</v>
      </c>
      <c r="L8667">
        <f>I8667*$Q$2/100/1000</f>
        <v>3.1080000000000001E-5</v>
      </c>
    </row>
    <row r="8668" spans="1:12">
      <c r="A8668" s="118">
        <v>45017</v>
      </c>
      <c r="B8668" t="s">
        <v>9891</v>
      </c>
      <c r="C8668" t="s">
        <v>9890</v>
      </c>
      <c r="D8668" t="s">
        <v>10208</v>
      </c>
      <c r="E8668" t="s">
        <v>10214</v>
      </c>
      <c r="F8668" s="119">
        <v>101044125</v>
      </c>
      <c r="G8668" t="s">
        <v>10050</v>
      </c>
      <c r="H8668" t="s">
        <v>9885</v>
      </c>
      <c r="I8668">
        <v>8.4</v>
      </c>
      <c r="J8668" t="s">
        <v>145</v>
      </c>
      <c r="K8668" t="s">
        <v>137</v>
      </c>
      <c r="L8668">
        <f>I8668*$Q$2/100/1000</f>
        <v>3.1080000000000001E-5</v>
      </c>
    </row>
    <row r="8669" spans="1:12">
      <c r="A8669" s="118">
        <v>45017</v>
      </c>
      <c r="B8669" t="s">
        <v>9891</v>
      </c>
      <c r="C8669" t="s">
        <v>9890</v>
      </c>
      <c r="D8669" t="s">
        <v>10208</v>
      </c>
      <c r="E8669" t="s">
        <v>10213</v>
      </c>
      <c r="F8669" s="119">
        <v>101044256</v>
      </c>
      <c r="G8669" t="s">
        <v>10212</v>
      </c>
      <c r="H8669" t="s">
        <v>9885</v>
      </c>
      <c r="I8669">
        <v>8.4</v>
      </c>
      <c r="J8669" t="s">
        <v>145</v>
      </c>
      <c r="K8669" t="s">
        <v>137</v>
      </c>
      <c r="L8669">
        <f>I8669*$Q$2/100/1000</f>
        <v>3.1080000000000001E-5</v>
      </c>
    </row>
    <row r="8670" spans="1:12">
      <c r="A8670" s="118">
        <v>45017</v>
      </c>
      <c r="B8670" t="s">
        <v>9891</v>
      </c>
      <c r="C8670" t="s">
        <v>9890</v>
      </c>
      <c r="D8670" t="s">
        <v>10211</v>
      </c>
      <c r="E8670" t="s">
        <v>10210</v>
      </c>
      <c r="F8670" s="119">
        <v>1045008</v>
      </c>
      <c r="G8670" t="s">
        <v>10209</v>
      </c>
      <c r="H8670" t="s">
        <v>9885</v>
      </c>
      <c r="I8670">
        <v>8.4</v>
      </c>
      <c r="J8670" t="s">
        <v>145</v>
      </c>
      <c r="K8670" t="s">
        <v>137</v>
      </c>
      <c r="L8670">
        <f>I8670*$Q$2/100/1000</f>
        <v>3.1080000000000001E-5</v>
      </c>
    </row>
    <row r="8671" spans="1:12">
      <c r="A8671" s="118">
        <v>45017</v>
      </c>
      <c r="B8671" t="s">
        <v>9891</v>
      </c>
      <c r="C8671" t="s">
        <v>9890</v>
      </c>
      <c r="D8671" t="s">
        <v>10208</v>
      </c>
      <c r="E8671" t="s">
        <v>10207</v>
      </c>
      <c r="F8671" s="119" t="s">
        <v>10045</v>
      </c>
      <c r="G8671" t="s">
        <v>10044</v>
      </c>
      <c r="H8671" t="s">
        <v>9885</v>
      </c>
      <c r="I8671">
        <v>8.4</v>
      </c>
      <c r="J8671" t="s">
        <v>145</v>
      </c>
      <c r="K8671" t="s">
        <v>137</v>
      </c>
      <c r="L8671">
        <f>I8671*$Q$2/100/1000</f>
        <v>3.1080000000000001E-5</v>
      </c>
    </row>
    <row r="8672" spans="1:12">
      <c r="A8672" s="118">
        <v>45139</v>
      </c>
      <c r="B8672" t="s">
        <v>460</v>
      </c>
      <c r="C8672" t="s">
        <v>459</v>
      </c>
      <c r="D8672" t="s">
        <v>10206</v>
      </c>
      <c r="E8672" t="s">
        <v>10205</v>
      </c>
      <c r="F8672" s="119">
        <v>50200869</v>
      </c>
      <c r="G8672" t="s">
        <v>456</v>
      </c>
      <c r="H8672" t="s">
        <v>455</v>
      </c>
      <c r="I8672">
        <v>103.6</v>
      </c>
      <c r="J8672" t="s">
        <v>145</v>
      </c>
      <c r="K8672" t="s">
        <v>137</v>
      </c>
      <c r="L8672">
        <f>I8672*$Q$2/100/1000</f>
        <v>3.8331999999999998E-4</v>
      </c>
    </row>
    <row r="8673" spans="1:12">
      <c r="A8673" s="118">
        <v>45017</v>
      </c>
      <c r="B8673" t="s">
        <v>9891</v>
      </c>
      <c r="C8673" t="s">
        <v>9890</v>
      </c>
      <c r="D8673" t="s">
        <v>10204</v>
      </c>
      <c r="E8673" t="s">
        <v>10203</v>
      </c>
      <c r="F8673" s="119">
        <v>57256954</v>
      </c>
      <c r="G8673" t="s">
        <v>10020</v>
      </c>
      <c r="H8673" t="s">
        <v>9885</v>
      </c>
      <c r="I8673">
        <v>8.4</v>
      </c>
      <c r="J8673" t="s">
        <v>145</v>
      </c>
      <c r="K8673" t="s">
        <v>137</v>
      </c>
      <c r="L8673">
        <f>I8673*$Q$2/100/1000</f>
        <v>3.1080000000000001E-5</v>
      </c>
    </row>
    <row r="8674" spans="1:12">
      <c r="A8674" s="118">
        <v>45170</v>
      </c>
      <c r="B8674" t="s">
        <v>5342</v>
      </c>
      <c r="C8674" t="s">
        <v>5341</v>
      </c>
      <c r="D8674" t="s">
        <v>9665</v>
      </c>
      <c r="E8674" t="s">
        <v>10202</v>
      </c>
      <c r="F8674" t="s">
        <v>10201</v>
      </c>
      <c r="G8674" t="s">
        <v>10200</v>
      </c>
      <c r="H8674" t="s">
        <v>5336</v>
      </c>
      <c r="I8674">
        <v>49.6</v>
      </c>
      <c r="J8674" t="s">
        <v>223</v>
      </c>
      <c r="K8674" t="s">
        <v>137</v>
      </c>
      <c r="L8674">
        <f>I8674*$Q$5/1000</f>
        <v>5.0430800000000005E-2</v>
      </c>
    </row>
    <row r="8675" spans="1:12">
      <c r="A8675" s="118">
        <v>45017</v>
      </c>
      <c r="B8675" t="s">
        <v>9891</v>
      </c>
      <c r="C8675" t="s">
        <v>9890</v>
      </c>
      <c r="D8675" t="s">
        <v>10193</v>
      </c>
      <c r="E8675" t="s">
        <v>10199</v>
      </c>
      <c r="F8675" s="119" t="s">
        <v>9969</v>
      </c>
      <c r="G8675" t="s">
        <v>9968</v>
      </c>
      <c r="H8675" t="s">
        <v>9885</v>
      </c>
      <c r="I8675">
        <v>8.4</v>
      </c>
      <c r="J8675" t="s">
        <v>145</v>
      </c>
      <c r="K8675" t="s">
        <v>137</v>
      </c>
      <c r="L8675">
        <f>I8675*$Q$2/100/1000</f>
        <v>3.1080000000000001E-5</v>
      </c>
    </row>
    <row r="8676" spans="1:12">
      <c r="A8676" s="118">
        <v>45017</v>
      </c>
      <c r="B8676" t="s">
        <v>9891</v>
      </c>
      <c r="C8676" t="s">
        <v>9890</v>
      </c>
      <c r="D8676" t="s">
        <v>10198</v>
      </c>
      <c r="E8676" t="s">
        <v>10197</v>
      </c>
      <c r="F8676" s="119">
        <v>21205963</v>
      </c>
      <c r="G8676" t="s">
        <v>10196</v>
      </c>
      <c r="H8676" t="s">
        <v>9885</v>
      </c>
      <c r="I8676">
        <v>8.4</v>
      </c>
      <c r="J8676" t="s">
        <v>145</v>
      </c>
      <c r="K8676" t="s">
        <v>137</v>
      </c>
      <c r="L8676">
        <f>I8676*$Q$2/100/1000</f>
        <v>3.1080000000000001E-5</v>
      </c>
    </row>
    <row r="8677" spans="1:12">
      <c r="A8677" s="118">
        <v>45139</v>
      </c>
      <c r="B8677" t="s">
        <v>460</v>
      </c>
      <c r="C8677" t="s">
        <v>459</v>
      </c>
      <c r="D8677" t="s">
        <v>2086</v>
      </c>
      <c r="E8677" t="s">
        <v>10195</v>
      </c>
      <c r="F8677" s="119">
        <v>50200869</v>
      </c>
      <c r="G8677" t="s">
        <v>456</v>
      </c>
      <c r="H8677" t="s">
        <v>455</v>
      </c>
      <c r="I8677">
        <v>103.6</v>
      </c>
      <c r="J8677" t="s">
        <v>145</v>
      </c>
      <c r="K8677" t="s">
        <v>137</v>
      </c>
      <c r="L8677">
        <f>I8677*$Q$2/100/1000</f>
        <v>3.8331999999999998E-4</v>
      </c>
    </row>
    <row r="8678" spans="1:12">
      <c r="A8678" s="118">
        <v>45017</v>
      </c>
      <c r="B8678" t="s">
        <v>9891</v>
      </c>
      <c r="C8678" t="s">
        <v>9890</v>
      </c>
      <c r="D8678" t="s">
        <v>10172</v>
      </c>
      <c r="E8678" t="s">
        <v>10194</v>
      </c>
      <c r="F8678" s="119">
        <v>57256954</v>
      </c>
      <c r="G8678" t="s">
        <v>10020</v>
      </c>
      <c r="H8678" t="s">
        <v>9885</v>
      </c>
      <c r="I8678">
        <v>8.4</v>
      </c>
      <c r="J8678" t="s">
        <v>145</v>
      </c>
      <c r="K8678" t="s">
        <v>137</v>
      </c>
      <c r="L8678">
        <f>I8678*$Q$2/100/1000</f>
        <v>3.1080000000000001E-5</v>
      </c>
    </row>
    <row r="8679" spans="1:12">
      <c r="A8679" s="118">
        <v>45017</v>
      </c>
      <c r="B8679" t="s">
        <v>9891</v>
      </c>
      <c r="C8679" t="s">
        <v>9890</v>
      </c>
      <c r="D8679" t="s">
        <v>10193</v>
      </c>
      <c r="E8679" t="s">
        <v>10192</v>
      </c>
      <c r="F8679" s="119" t="s">
        <v>9887</v>
      </c>
      <c r="G8679" t="s">
        <v>9886</v>
      </c>
      <c r="H8679" t="s">
        <v>9885</v>
      </c>
      <c r="I8679">
        <v>8.4</v>
      </c>
      <c r="J8679" t="s">
        <v>145</v>
      </c>
      <c r="K8679" t="s">
        <v>137</v>
      </c>
      <c r="L8679">
        <f>I8679*$Q$2/100/1000</f>
        <v>3.1080000000000001E-5</v>
      </c>
    </row>
    <row r="8680" spans="1:12">
      <c r="A8680" s="118">
        <v>45017</v>
      </c>
      <c r="B8680" t="s">
        <v>9891</v>
      </c>
      <c r="C8680" t="s">
        <v>9890</v>
      </c>
      <c r="D8680" t="s">
        <v>10191</v>
      </c>
      <c r="E8680" t="s">
        <v>10190</v>
      </c>
      <c r="F8680" s="119" t="s">
        <v>10189</v>
      </c>
      <c r="G8680" t="s">
        <v>10188</v>
      </c>
      <c r="H8680" t="s">
        <v>9885</v>
      </c>
      <c r="I8680">
        <v>8.4</v>
      </c>
      <c r="J8680" t="s">
        <v>145</v>
      </c>
      <c r="K8680" t="s">
        <v>137</v>
      </c>
      <c r="L8680">
        <f>I8680*$Q$2/100/1000</f>
        <v>3.1080000000000001E-5</v>
      </c>
    </row>
    <row r="8681" spans="1:12">
      <c r="A8681" s="118">
        <v>45017</v>
      </c>
      <c r="B8681" t="s">
        <v>9891</v>
      </c>
      <c r="C8681" t="s">
        <v>9890</v>
      </c>
      <c r="D8681" t="s">
        <v>10175</v>
      </c>
      <c r="E8681" t="s">
        <v>10187</v>
      </c>
      <c r="F8681" s="119">
        <v>57211870</v>
      </c>
      <c r="G8681" t="s">
        <v>9932</v>
      </c>
      <c r="H8681" t="s">
        <v>9885</v>
      </c>
      <c r="I8681">
        <v>8.4</v>
      </c>
      <c r="J8681" t="s">
        <v>145</v>
      </c>
      <c r="K8681" t="s">
        <v>137</v>
      </c>
      <c r="L8681">
        <f>I8681*$Q$2/100/1000</f>
        <v>3.1080000000000001E-5</v>
      </c>
    </row>
    <row r="8682" spans="1:12">
      <c r="A8682" s="118">
        <v>45017</v>
      </c>
      <c r="B8682" t="s">
        <v>9891</v>
      </c>
      <c r="C8682" t="s">
        <v>9890</v>
      </c>
      <c r="D8682" t="s">
        <v>10172</v>
      </c>
      <c r="E8682" t="s">
        <v>10186</v>
      </c>
      <c r="F8682" s="119" t="s">
        <v>9887</v>
      </c>
      <c r="G8682" t="s">
        <v>9886</v>
      </c>
      <c r="H8682" t="s">
        <v>9885</v>
      </c>
      <c r="I8682">
        <v>8.4</v>
      </c>
      <c r="J8682" t="s">
        <v>145</v>
      </c>
      <c r="K8682" t="s">
        <v>137</v>
      </c>
      <c r="L8682">
        <f>I8682*$Q$2/100/1000</f>
        <v>3.1080000000000001E-5</v>
      </c>
    </row>
    <row r="8683" spans="1:12">
      <c r="A8683" s="118">
        <v>45017</v>
      </c>
      <c r="B8683" t="s">
        <v>9891</v>
      </c>
      <c r="C8683" t="s">
        <v>9890</v>
      </c>
      <c r="D8683" t="s">
        <v>10102</v>
      </c>
      <c r="E8683" t="s">
        <v>10185</v>
      </c>
      <c r="F8683" s="119">
        <v>51208370</v>
      </c>
      <c r="G8683" t="s">
        <v>10092</v>
      </c>
      <c r="H8683" t="s">
        <v>9885</v>
      </c>
      <c r="I8683">
        <v>8.4</v>
      </c>
      <c r="J8683" t="s">
        <v>145</v>
      </c>
      <c r="K8683" t="s">
        <v>137</v>
      </c>
      <c r="L8683">
        <f>I8683*$Q$2/100/1000</f>
        <v>3.1080000000000001E-5</v>
      </c>
    </row>
    <row r="8684" spans="1:12">
      <c r="A8684" s="118">
        <v>45139</v>
      </c>
      <c r="B8684" t="s">
        <v>460</v>
      </c>
      <c r="C8684" t="s">
        <v>459</v>
      </c>
      <c r="D8684" t="s">
        <v>2861</v>
      </c>
      <c r="E8684" t="s">
        <v>10184</v>
      </c>
      <c r="F8684" s="119">
        <v>50205991</v>
      </c>
      <c r="G8684" t="s">
        <v>2084</v>
      </c>
      <c r="H8684" t="s">
        <v>455</v>
      </c>
      <c r="I8684">
        <v>103.6</v>
      </c>
      <c r="J8684" t="s">
        <v>145</v>
      </c>
      <c r="K8684" t="s">
        <v>137</v>
      </c>
      <c r="L8684">
        <f>I8684*$Q$2/100/1000</f>
        <v>3.8331999999999998E-4</v>
      </c>
    </row>
    <row r="8685" spans="1:12">
      <c r="A8685" s="118">
        <v>45017</v>
      </c>
      <c r="B8685" t="s">
        <v>9891</v>
      </c>
      <c r="C8685" t="s">
        <v>9890</v>
      </c>
      <c r="D8685" t="s">
        <v>10102</v>
      </c>
      <c r="E8685" t="s">
        <v>10183</v>
      </c>
      <c r="F8685" s="119">
        <v>51208370</v>
      </c>
      <c r="G8685" t="s">
        <v>10092</v>
      </c>
      <c r="H8685" t="s">
        <v>9885</v>
      </c>
      <c r="I8685">
        <v>8.4</v>
      </c>
      <c r="J8685" t="s">
        <v>145</v>
      </c>
      <c r="K8685" t="s">
        <v>137</v>
      </c>
      <c r="L8685">
        <f>I8685*$Q$2/100/1000</f>
        <v>3.1080000000000001E-5</v>
      </c>
    </row>
    <row r="8686" spans="1:12">
      <c r="A8686" s="118">
        <v>45017</v>
      </c>
      <c r="B8686" t="s">
        <v>9891</v>
      </c>
      <c r="C8686" t="s">
        <v>9890</v>
      </c>
      <c r="D8686" t="s">
        <v>10071</v>
      </c>
      <c r="E8686" t="s">
        <v>10182</v>
      </c>
      <c r="F8686" s="119" t="s">
        <v>10045</v>
      </c>
      <c r="G8686" t="s">
        <v>10044</v>
      </c>
      <c r="H8686" t="s">
        <v>9885</v>
      </c>
      <c r="I8686">
        <v>8.4</v>
      </c>
      <c r="J8686" t="s">
        <v>145</v>
      </c>
      <c r="K8686" t="s">
        <v>137</v>
      </c>
      <c r="L8686">
        <f>I8686*$Q$2/100/1000</f>
        <v>3.1080000000000001E-5</v>
      </c>
    </row>
    <row r="8687" spans="1:12">
      <c r="A8687" s="118">
        <v>45017</v>
      </c>
      <c r="B8687" t="s">
        <v>9891</v>
      </c>
      <c r="C8687" t="s">
        <v>9890</v>
      </c>
      <c r="D8687" t="s">
        <v>10087</v>
      </c>
      <c r="E8687" t="s">
        <v>10181</v>
      </c>
      <c r="F8687" s="119" t="s">
        <v>10085</v>
      </c>
      <c r="G8687" t="s">
        <v>10084</v>
      </c>
      <c r="H8687" t="s">
        <v>9885</v>
      </c>
      <c r="I8687">
        <v>8.4</v>
      </c>
      <c r="J8687" t="s">
        <v>145</v>
      </c>
      <c r="K8687" t="s">
        <v>137</v>
      </c>
      <c r="L8687">
        <f>I8687*$Q$2/100/1000</f>
        <v>3.1080000000000001E-5</v>
      </c>
    </row>
    <row r="8688" spans="1:12">
      <c r="A8688" s="118">
        <v>45017</v>
      </c>
      <c r="B8688" t="s">
        <v>9891</v>
      </c>
      <c r="C8688" t="s">
        <v>9890</v>
      </c>
      <c r="D8688" t="s">
        <v>10025</v>
      </c>
      <c r="E8688" t="s">
        <v>10180</v>
      </c>
      <c r="F8688" s="119">
        <v>21205963</v>
      </c>
      <c r="G8688" t="s">
        <v>10018</v>
      </c>
      <c r="H8688" t="s">
        <v>9885</v>
      </c>
      <c r="I8688">
        <v>8.4</v>
      </c>
      <c r="J8688" t="s">
        <v>145</v>
      </c>
      <c r="K8688" t="s">
        <v>137</v>
      </c>
      <c r="L8688">
        <f>I8688*$Q$2/100/1000</f>
        <v>3.1080000000000001E-5</v>
      </c>
    </row>
    <row r="8689" spans="1:12">
      <c r="A8689" s="118">
        <v>45047</v>
      </c>
      <c r="B8689" t="s">
        <v>9891</v>
      </c>
      <c r="C8689" t="s">
        <v>9890</v>
      </c>
      <c r="D8689" t="s">
        <v>10179</v>
      </c>
      <c r="E8689" t="s">
        <v>10178</v>
      </c>
      <c r="F8689">
        <v>101023014</v>
      </c>
      <c r="G8689" t="s">
        <v>9675</v>
      </c>
      <c r="H8689" t="s">
        <v>9885</v>
      </c>
      <c r="I8689">
        <v>8.4</v>
      </c>
      <c r="J8689" t="s">
        <v>145</v>
      </c>
      <c r="K8689" t="s">
        <v>137</v>
      </c>
      <c r="L8689">
        <f>I8689*$Q$2/100/1000</f>
        <v>3.1080000000000001E-5</v>
      </c>
    </row>
    <row r="8690" spans="1:12">
      <c r="A8690" s="118">
        <v>45047</v>
      </c>
      <c r="B8690" t="s">
        <v>9891</v>
      </c>
      <c r="C8690" t="s">
        <v>9890</v>
      </c>
      <c r="D8690" t="s">
        <v>10177</v>
      </c>
      <c r="E8690" t="s">
        <v>10176</v>
      </c>
      <c r="F8690">
        <v>57256954</v>
      </c>
      <c r="G8690" t="s">
        <v>10020</v>
      </c>
      <c r="H8690" t="s">
        <v>9885</v>
      </c>
      <c r="I8690">
        <v>8.4</v>
      </c>
      <c r="J8690" t="s">
        <v>145</v>
      </c>
      <c r="K8690" t="s">
        <v>137</v>
      </c>
      <c r="L8690">
        <f>I8690*$Q$2/100/1000</f>
        <v>3.1080000000000001E-5</v>
      </c>
    </row>
    <row r="8691" spans="1:12">
      <c r="A8691" s="118">
        <v>45047</v>
      </c>
      <c r="B8691" t="s">
        <v>9891</v>
      </c>
      <c r="C8691" t="s">
        <v>9890</v>
      </c>
      <c r="D8691" t="s">
        <v>10175</v>
      </c>
      <c r="E8691" t="s">
        <v>10174</v>
      </c>
      <c r="F8691">
        <v>57211908</v>
      </c>
      <c r="G8691" t="s">
        <v>10054</v>
      </c>
      <c r="H8691" t="s">
        <v>9885</v>
      </c>
      <c r="I8691">
        <v>8.4</v>
      </c>
      <c r="J8691" t="s">
        <v>145</v>
      </c>
      <c r="K8691" t="s">
        <v>137</v>
      </c>
      <c r="L8691">
        <f>I8691*$Q$2/100/1000</f>
        <v>3.1080000000000001E-5</v>
      </c>
    </row>
    <row r="8692" spans="1:12">
      <c r="A8692" s="118">
        <v>45047</v>
      </c>
      <c r="B8692" t="s">
        <v>9891</v>
      </c>
      <c r="C8692" t="s">
        <v>9890</v>
      </c>
      <c r="D8692" t="s">
        <v>10102</v>
      </c>
      <c r="E8692" t="s">
        <v>10173</v>
      </c>
      <c r="F8692">
        <v>51208370</v>
      </c>
      <c r="G8692" t="s">
        <v>10092</v>
      </c>
      <c r="H8692" t="s">
        <v>9885</v>
      </c>
      <c r="I8692">
        <v>8.4</v>
      </c>
      <c r="J8692" t="s">
        <v>145</v>
      </c>
      <c r="K8692" t="s">
        <v>137</v>
      </c>
      <c r="L8692">
        <f>I8692*$Q$2/100/1000</f>
        <v>3.1080000000000001E-5</v>
      </c>
    </row>
    <row r="8693" spans="1:12">
      <c r="A8693" s="118">
        <v>45047</v>
      </c>
      <c r="B8693" t="s">
        <v>9891</v>
      </c>
      <c r="C8693" t="s">
        <v>9890</v>
      </c>
      <c r="D8693" t="s">
        <v>10172</v>
      </c>
      <c r="E8693" t="s">
        <v>10171</v>
      </c>
      <c r="F8693" t="s">
        <v>9887</v>
      </c>
      <c r="G8693" t="s">
        <v>9886</v>
      </c>
      <c r="H8693" t="s">
        <v>9885</v>
      </c>
      <c r="I8693">
        <v>8.4</v>
      </c>
      <c r="J8693" t="s">
        <v>145</v>
      </c>
      <c r="K8693" t="s">
        <v>137</v>
      </c>
      <c r="L8693">
        <f>I8693*$Q$2/100/1000</f>
        <v>3.1080000000000001E-5</v>
      </c>
    </row>
    <row r="8694" spans="1:12">
      <c r="A8694" s="118">
        <v>45047</v>
      </c>
      <c r="B8694" t="s">
        <v>9891</v>
      </c>
      <c r="C8694" t="s">
        <v>9890</v>
      </c>
      <c r="D8694" t="s">
        <v>10170</v>
      </c>
      <c r="E8694" t="s">
        <v>10169</v>
      </c>
      <c r="F8694" t="s">
        <v>10168</v>
      </c>
      <c r="G8694" t="s">
        <v>10167</v>
      </c>
      <c r="H8694" t="s">
        <v>9885</v>
      </c>
      <c r="I8694">
        <v>8.4</v>
      </c>
      <c r="J8694" t="s">
        <v>145</v>
      </c>
      <c r="K8694" t="s">
        <v>137</v>
      </c>
      <c r="L8694">
        <f>I8694*$Q$2/100/1000</f>
        <v>3.1080000000000001E-5</v>
      </c>
    </row>
    <row r="8695" spans="1:12">
      <c r="A8695" s="118">
        <v>45047</v>
      </c>
      <c r="B8695" t="s">
        <v>9891</v>
      </c>
      <c r="C8695" t="s">
        <v>9890</v>
      </c>
      <c r="D8695" t="s">
        <v>10073</v>
      </c>
      <c r="E8695" t="s">
        <v>10166</v>
      </c>
      <c r="F8695">
        <v>51208370</v>
      </c>
      <c r="G8695" t="s">
        <v>10092</v>
      </c>
      <c r="H8695" t="s">
        <v>9885</v>
      </c>
      <c r="I8695">
        <v>8.4</v>
      </c>
      <c r="J8695" t="s">
        <v>145</v>
      </c>
      <c r="K8695" t="s">
        <v>137</v>
      </c>
      <c r="L8695">
        <f>I8695*$Q$2/100/1000</f>
        <v>3.1080000000000001E-5</v>
      </c>
    </row>
    <row r="8696" spans="1:12">
      <c r="A8696" s="118">
        <v>45047</v>
      </c>
      <c r="B8696" t="s">
        <v>9891</v>
      </c>
      <c r="C8696" t="s">
        <v>9890</v>
      </c>
      <c r="D8696" t="s">
        <v>10102</v>
      </c>
      <c r="E8696" t="s">
        <v>10165</v>
      </c>
      <c r="F8696">
        <v>51208370</v>
      </c>
      <c r="G8696" t="s">
        <v>10092</v>
      </c>
      <c r="H8696" t="s">
        <v>9885</v>
      </c>
      <c r="I8696">
        <v>8.4</v>
      </c>
      <c r="J8696" t="s">
        <v>145</v>
      </c>
      <c r="K8696" t="s">
        <v>137</v>
      </c>
      <c r="L8696">
        <f>I8696*$Q$2/100/1000</f>
        <v>3.1080000000000001E-5</v>
      </c>
    </row>
    <row r="8697" spans="1:12">
      <c r="A8697" s="118">
        <v>45047</v>
      </c>
      <c r="B8697" t="s">
        <v>9891</v>
      </c>
      <c r="C8697" t="s">
        <v>9890</v>
      </c>
      <c r="D8697" t="s">
        <v>10077</v>
      </c>
      <c r="E8697" t="s">
        <v>10164</v>
      </c>
      <c r="F8697">
        <v>57256954</v>
      </c>
      <c r="G8697" t="s">
        <v>10020</v>
      </c>
      <c r="H8697" t="s">
        <v>9885</v>
      </c>
      <c r="I8697">
        <v>8.4</v>
      </c>
      <c r="J8697" t="s">
        <v>145</v>
      </c>
      <c r="K8697" t="s">
        <v>137</v>
      </c>
      <c r="L8697">
        <f>I8697*$Q$2/100/1000</f>
        <v>3.1080000000000001E-5</v>
      </c>
    </row>
    <row r="8698" spans="1:12">
      <c r="A8698" s="118">
        <v>45047</v>
      </c>
      <c r="B8698" t="s">
        <v>9891</v>
      </c>
      <c r="C8698" t="s">
        <v>9890</v>
      </c>
      <c r="D8698" t="s">
        <v>10102</v>
      </c>
      <c r="E8698" t="s">
        <v>10163</v>
      </c>
      <c r="F8698" t="s">
        <v>9887</v>
      </c>
      <c r="G8698" t="s">
        <v>9886</v>
      </c>
      <c r="H8698" t="s">
        <v>9885</v>
      </c>
      <c r="I8698">
        <v>8.4</v>
      </c>
      <c r="J8698" t="s">
        <v>145</v>
      </c>
      <c r="K8698" t="s">
        <v>137</v>
      </c>
      <c r="L8698">
        <f>I8698*$Q$2/100/1000</f>
        <v>3.1080000000000001E-5</v>
      </c>
    </row>
    <row r="8699" spans="1:12">
      <c r="A8699" s="118">
        <v>45047</v>
      </c>
      <c r="B8699" t="s">
        <v>9891</v>
      </c>
      <c r="C8699" t="s">
        <v>9890</v>
      </c>
      <c r="D8699" t="s">
        <v>10025</v>
      </c>
      <c r="E8699" t="s">
        <v>10162</v>
      </c>
      <c r="F8699">
        <v>21205963</v>
      </c>
      <c r="G8699" t="s">
        <v>10018</v>
      </c>
      <c r="H8699" t="s">
        <v>9885</v>
      </c>
      <c r="I8699">
        <v>8.4</v>
      </c>
      <c r="J8699" t="s">
        <v>145</v>
      </c>
      <c r="K8699" t="s">
        <v>137</v>
      </c>
      <c r="L8699">
        <f>I8699*$Q$2/100/1000</f>
        <v>3.1080000000000001E-5</v>
      </c>
    </row>
    <row r="8700" spans="1:12">
      <c r="A8700" s="118">
        <v>45047</v>
      </c>
      <c r="B8700" t="s">
        <v>9891</v>
      </c>
      <c r="C8700" t="s">
        <v>9890</v>
      </c>
      <c r="D8700" t="s">
        <v>10087</v>
      </c>
      <c r="E8700" t="s">
        <v>10161</v>
      </c>
      <c r="F8700" t="s">
        <v>10085</v>
      </c>
      <c r="G8700" t="s">
        <v>10084</v>
      </c>
      <c r="H8700" t="s">
        <v>9885</v>
      </c>
      <c r="I8700">
        <v>8.4</v>
      </c>
      <c r="J8700" t="s">
        <v>145</v>
      </c>
      <c r="K8700" t="s">
        <v>137</v>
      </c>
      <c r="L8700">
        <f>I8700*$Q$2/100/1000</f>
        <v>3.1080000000000001E-5</v>
      </c>
    </row>
    <row r="8701" spans="1:12">
      <c r="A8701" s="118">
        <v>45047</v>
      </c>
      <c r="B8701" t="s">
        <v>9891</v>
      </c>
      <c r="C8701" t="s">
        <v>9890</v>
      </c>
      <c r="D8701" t="s">
        <v>10091</v>
      </c>
      <c r="E8701" t="s">
        <v>10160</v>
      </c>
      <c r="F8701">
        <v>51208370</v>
      </c>
      <c r="G8701" t="s">
        <v>10092</v>
      </c>
      <c r="H8701" t="s">
        <v>9885</v>
      </c>
      <c r="I8701">
        <v>8.4</v>
      </c>
      <c r="J8701" t="s">
        <v>145</v>
      </c>
      <c r="K8701" t="s">
        <v>137</v>
      </c>
      <c r="L8701">
        <f>I8701*$Q$2/100/1000</f>
        <v>3.1080000000000001E-5</v>
      </c>
    </row>
    <row r="8702" spans="1:12">
      <c r="A8702" s="118">
        <v>45047</v>
      </c>
      <c r="B8702" t="s">
        <v>9891</v>
      </c>
      <c r="C8702" t="s">
        <v>9890</v>
      </c>
      <c r="D8702" t="s">
        <v>10102</v>
      </c>
      <c r="E8702" t="s">
        <v>10159</v>
      </c>
      <c r="F8702" t="s">
        <v>9887</v>
      </c>
      <c r="G8702" t="s">
        <v>9886</v>
      </c>
      <c r="H8702" t="s">
        <v>9885</v>
      </c>
      <c r="I8702">
        <v>8.4</v>
      </c>
      <c r="J8702" t="s">
        <v>145</v>
      </c>
      <c r="K8702" t="s">
        <v>137</v>
      </c>
      <c r="L8702">
        <f>I8702*$Q$2/100/1000</f>
        <v>3.1080000000000001E-5</v>
      </c>
    </row>
    <row r="8703" spans="1:12">
      <c r="A8703" s="118">
        <v>45139</v>
      </c>
      <c r="B8703" t="s">
        <v>418</v>
      </c>
      <c r="C8703" t="s">
        <v>417</v>
      </c>
      <c r="D8703" t="s">
        <v>416</v>
      </c>
      <c r="E8703" t="s">
        <v>10158</v>
      </c>
      <c r="F8703" s="119" t="s">
        <v>414</v>
      </c>
      <c r="G8703" t="s">
        <v>413</v>
      </c>
      <c r="H8703" s="121" t="s">
        <v>412</v>
      </c>
      <c r="I8703">
        <v>1310</v>
      </c>
      <c r="J8703" t="s">
        <v>223</v>
      </c>
      <c r="K8703" t="s">
        <v>137</v>
      </c>
      <c r="L8703">
        <f>I8703*$Q$5/10/1000</f>
        <v>0.13319425000000001</v>
      </c>
    </row>
    <row r="8704" spans="1:12">
      <c r="A8704" s="118">
        <v>45139</v>
      </c>
      <c r="B8704" t="s">
        <v>180</v>
      </c>
      <c r="C8704" t="s">
        <v>179</v>
      </c>
      <c r="D8704" t="s">
        <v>6246</v>
      </c>
      <c r="E8704" t="s">
        <v>10157</v>
      </c>
      <c r="F8704" s="119" t="s">
        <v>10156</v>
      </c>
      <c r="G8704" t="s">
        <v>10155</v>
      </c>
      <c r="H8704" t="s">
        <v>174</v>
      </c>
      <c r="I8704">
        <v>3154</v>
      </c>
      <c r="J8704" t="s">
        <v>173</v>
      </c>
      <c r="K8704" t="s">
        <v>172</v>
      </c>
      <c r="L8704">
        <f>I8704*$Q$3/(1000/0.1)</f>
        <v>1.0118031999999999E-2</v>
      </c>
    </row>
    <row r="8705" spans="1:12">
      <c r="A8705" s="118">
        <v>44958</v>
      </c>
      <c r="B8705" t="s">
        <v>443</v>
      </c>
      <c r="C8705" t="s">
        <v>442</v>
      </c>
      <c r="D8705" t="s">
        <v>10152</v>
      </c>
      <c r="E8705" t="s">
        <v>10154</v>
      </c>
      <c r="F8705">
        <v>101022020</v>
      </c>
      <c r="G8705" t="s">
        <v>2288</v>
      </c>
      <c r="H8705" s="122" t="s">
        <v>437</v>
      </c>
      <c r="I8705">
        <v>4725</v>
      </c>
      <c r="J8705" t="s">
        <v>199</v>
      </c>
      <c r="K8705" t="s">
        <v>198</v>
      </c>
      <c r="L8705">
        <f>I8705*$Q$4/1000</f>
        <v>8.3086819200000015</v>
      </c>
    </row>
    <row r="8706" spans="1:12">
      <c r="A8706" s="118">
        <v>44958</v>
      </c>
      <c r="B8706" t="s">
        <v>443</v>
      </c>
      <c r="C8706" t="s">
        <v>442</v>
      </c>
      <c r="D8706" t="s">
        <v>10152</v>
      </c>
      <c r="E8706" t="s">
        <v>10153</v>
      </c>
      <c r="F8706">
        <v>101022020</v>
      </c>
      <c r="G8706" t="s">
        <v>2288</v>
      </c>
      <c r="H8706" s="122" t="s">
        <v>437</v>
      </c>
      <c r="I8706">
        <v>4725</v>
      </c>
      <c r="J8706" t="s">
        <v>199</v>
      </c>
      <c r="K8706" t="s">
        <v>198</v>
      </c>
      <c r="L8706">
        <f>I8706*$Q$4/1000</f>
        <v>8.3086819200000015</v>
      </c>
    </row>
    <row r="8707" spans="1:12">
      <c r="A8707" s="118">
        <v>44958</v>
      </c>
      <c r="B8707" t="s">
        <v>443</v>
      </c>
      <c r="C8707" t="s">
        <v>442</v>
      </c>
      <c r="D8707" t="s">
        <v>10152</v>
      </c>
      <c r="E8707" t="s">
        <v>10151</v>
      </c>
      <c r="F8707">
        <v>101022020</v>
      </c>
      <c r="G8707" t="s">
        <v>2288</v>
      </c>
      <c r="H8707" s="122" t="s">
        <v>437</v>
      </c>
      <c r="I8707">
        <v>4725</v>
      </c>
      <c r="J8707" t="s">
        <v>199</v>
      </c>
      <c r="K8707" t="s">
        <v>198</v>
      </c>
      <c r="L8707">
        <f>I8707*$Q$4/1000</f>
        <v>8.3086819200000015</v>
      </c>
    </row>
    <row r="8708" spans="1:12">
      <c r="A8708" s="118">
        <v>44986</v>
      </c>
      <c r="B8708" t="s">
        <v>443</v>
      </c>
      <c r="C8708" t="s">
        <v>442</v>
      </c>
      <c r="D8708" t="s">
        <v>441</v>
      </c>
      <c r="E8708" t="s">
        <v>10150</v>
      </c>
      <c r="F8708">
        <v>101022020</v>
      </c>
      <c r="G8708" t="s">
        <v>2288</v>
      </c>
      <c r="H8708" s="122" t="s">
        <v>437</v>
      </c>
      <c r="I8708">
        <v>4725</v>
      </c>
      <c r="J8708" t="s">
        <v>199</v>
      </c>
      <c r="K8708" t="s">
        <v>198</v>
      </c>
      <c r="L8708">
        <f>I8708*$Q$4/1000</f>
        <v>8.3086819200000015</v>
      </c>
    </row>
    <row r="8709" spans="1:12">
      <c r="A8709" s="118">
        <v>45017</v>
      </c>
      <c r="B8709" t="s">
        <v>443</v>
      </c>
      <c r="C8709" t="s">
        <v>442</v>
      </c>
      <c r="D8709" t="s">
        <v>441</v>
      </c>
      <c r="E8709" t="s">
        <v>10149</v>
      </c>
      <c r="F8709" s="119">
        <v>101022020</v>
      </c>
      <c r="G8709" t="s">
        <v>2288</v>
      </c>
      <c r="H8709" s="122" t="s">
        <v>437</v>
      </c>
      <c r="I8709">
        <v>4725</v>
      </c>
      <c r="J8709" t="s">
        <v>199</v>
      </c>
      <c r="K8709" t="s">
        <v>198</v>
      </c>
      <c r="L8709">
        <f>I8709*$Q$4/1000</f>
        <v>8.3086819200000015</v>
      </c>
    </row>
    <row r="8710" spans="1:12">
      <c r="A8710" s="118">
        <v>45017</v>
      </c>
      <c r="B8710" t="s">
        <v>443</v>
      </c>
      <c r="C8710" t="s">
        <v>442</v>
      </c>
      <c r="D8710" t="s">
        <v>441</v>
      </c>
      <c r="E8710" t="s">
        <v>10148</v>
      </c>
      <c r="F8710" s="119">
        <v>101022020</v>
      </c>
      <c r="G8710" t="s">
        <v>2288</v>
      </c>
      <c r="H8710" s="122" t="s">
        <v>437</v>
      </c>
      <c r="I8710">
        <v>4725</v>
      </c>
      <c r="J8710" t="s">
        <v>199</v>
      </c>
      <c r="K8710" t="s">
        <v>198</v>
      </c>
      <c r="L8710">
        <f>I8710*$Q$4/1000</f>
        <v>8.3086819200000015</v>
      </c>
    </row>
    <row r="8711" spans="1:12">
      <c r="A8711" s="118">
        <v>45047</v>
      </c>
      <c r="B8711" t="s">
        <v>9891</v>
      </c>
      <c r="C8711" t="s">
        <v>9890</v>
      </c>
      <c r="D8711" t="s">
        <v>10035</v>
      </c>
      <c r="E8711" t="s">
        <v>10147</v>
      </c>
      <c r="F8711" t="s">
        <v>10033</v>
      </c>
      <c r="G8711" t="s">
        <v>10032</v>
      </c>
      <c r="H8711" t="s">
        <v>9885</v>
      </c>
      <c r="I8711">
        <v>8.4</v>
      </c>
      <c r="J8711" t="s">
        <v>145</v>
      </c>
      <c r="K8711" t="s">
        <v>137</v>
      </c>
      <c r="L8711">
        <f>I8711*$Q$2/100/1000</f>
        <v>3.1080000000000001E-5</v>
      </c>
    </row>
    <row r="8712" spans="1:12">
      <c r="A8712" s="118">
        <v>45078</v>
      </c>
      <c r="B8712" t="s">
        <v>9891</v>
      </c>
      <c r="C8712" t="s">
        <v>9890</v>
      </c>
      <c r="D8712" t="s">
        <v>10146</v>
      </c>
      <c r="E8712" t="s">
        <v>10145</v>
      </c>
      <c r="F8712" t="s">
        <v>10111</v>
      </c>
      <c r="G8712" t="s">
        <v>10110</v>
      </c>
      <c r="H8712" t="s">
        <v>9885</v>
      </c>
      <c r="I8712">
        <v>8.4</v>
      </c>
      <c r="J8712" t="s">
        <v>145</v>
      </c>
      <c r="K8712" t="s">
        <v>137</v>
      </c>
      <c r="L8712">
        <f>I8712*$Q$2/100/1000</f>
        <v>3.1080000000000001E-5</v>
      </c>
    </row>
    <row r="8713" spans="1:12">
      <c r="A8713" s="118">
        <v>45078</v>
      </c>
      <c r="B8713" t="s">
        <v>9891</v>
      </c>
      <c r="C8713" t="s">
        <v>9890</v>
      </c>
      <c r="D8713" t="s">
        <v>10144</v>
      </c>
      <c r="E8713" t="s">
        <v>10143</v>
      </c>
      <c r="F8713">
        <v>101023014</v>
      </c>
      <c r="G8713" t="s">
        <v>9675</v>
      </c>
      <c r="H8713" t="s">
        <v>9885</v>
      </c>
      <c r="I8713">
        <v>8.4</v>
      </c>
      <c r="J8713" t="s">
        <v>145</v>
      </c>
      <c r="K8713" t="s">
        <v>137</v>
      </c>
      <c r="L8713">
        <f>I8713*$Q$2/100/1000</f>
        <v>3.1080000000000001E-5</v>
      </c>
    </row>
    <row r="8714" spans="1:12">
      <c r="A8714" s="118">
        <v>45078</v>
      </c>
      <c r="B8714" t="s">
        <v>9891</v>
      </c>
      <c r="C8714" t="s">
        <v>9890</v>
      </c>
      <c r="D8714" t="s">
        <v>10061</v>
      </c>
      <c r="E8714" t="s">
        <v>10142</v>
      </c>
      <c r="F8714" t="s">
        <v>9887</v>
      </c>
      <c r="G8714" t="s">
        <v>9886</v>
      </c>
      <c r="H8714" t="s">
        <v>9885</v>
      </c>
      <c r="I8714">
        <v>8.4</v>
      </c>
      <c r="J8714" t="s">
        <v>145</v>
      </c>
      <c r="K8714" t="s">
        <v>137</v>
      </c>
      <c r="L8714">
        <f>I8714*$Q$2/100/1000</f>
        <v>3.1080000000000001E-5</v>
      </c>
    </row>
    <row r="8715" spans="1:12">
      <c r="A8715" s="118">
        <v>45078</v>
      </c>
      <c r="B8715" t="s">
        <v>9891</v>
      </c>
      <c r="C8715" t="s">
        <v>9890</v>
      </c>
      <c r="D8715" t="s">
        <v>10141</v>
      </c>
      <c r="E8715" t="s">
        <v>10140</v>
      </c>
      <c r="F8715" t="s">
        <v>9887</v>
      </c>
      <c r="G8715" t="s">
        <v>9886</v>
      </c>
      <c r="H8715" t="s">
        <v>9885</v>
      </c>
      <c r="I8715">
        <v>8.4</v>
      </c>
      <c r="J8715" t="s">
        <v>145</v>
      </c>
      <c r="K8715" t="s">
        <v>137</v>
      </c>
      <c r="L8715">
        <f>I8715*$Q$2/100/1000</f>
        <v>3.1080000000000001E-5</v>
      </c>
    </row>
    <row r="8716" spans="1:12">
      <c r="A8716" s="118">
        <v>45078</v>
      </c>
      <c r="B8716" t="s">
        <v>9891</v>
      </c>
      <c r="C8716" t="s">
        <v>9890</v>
      </c>
      <c r="D8716" t="s">
        <v>10139</v>
      </c>
      <c r="E8716" t="s">
        <v>10138</v>
      </c>
      <c r="F8716">
        <v>1645001</v>
      </c>
      <c r="G8716" t="s">
        <v>10137</v>
      </c>
      <c r="H8716" t="s">
        <v>9885</v>
      </c>
      <c r="I8716">
        <v>8.4</v>
      </c>
      <c r="J8716" t="s">
        <v>145</v>
      </c>
      <c r="K8716" t="s">
        <v>137</v>
      </c>
      <c r="L8716">
        <f>I8716*$Q$2/100/1000</f>
        <v>3.1080000000000001E-5</v>
      </c>
    </row>
    <row r="8717" spans="1:12">
      <c r="A8717" s="118">
        <v>45078</v>
      </c>
      <c r="B8717" t="s">
        <v>9891</v>
      </c>
      <c r="C8717" t="s">
        <v>9890</v>
      </c>
      <c r="D8717" t="s">
        <v>10073</v>
      </c>
      <c r="E8717" t="s">
        <v>10136</v>
      </c>
      <c r="F8717" t="s">
        <v>9961</v>
      </c>
      <c r="G8717" t="s">
        <v>9960</v>
      </c>
      <c r="H8717" t="s">
        <v>9885</v>
      </c>
      <c r="I8717">
        <v>8.4</v>
      </c>
      <c r="J8717" t="s">
        <v>145</v>
      </c>
      <c r="K8717" t="s">
        <v>137</v>
      </c>
      <c r="L8717">
        <f>I8717*$Q$2/100/1000</f>
        <v>3.1080000000000001E-5</v>
      </c>
    </row>
    <row r="8718" spans="1:12">
      <c r="A8718" s="118">
        <v>45139</v>
      </c>
      <c r="B8718" t="s">
        <v>180</v>
      </c>
      <c r="C8718" t="s">
        <v>179</v>
      </c>
      <c r="D8718" t="s">
        <v>6246</v>
      </c>
      <c r="E8718" t="s">
        <v>10135</v>
      </c>
      <c r="F8718" s="119" t="s">
        <v>10134</v>
      </c>
      <c r="G8718" t="s">
        <v>10133</v>
      </c>
      <c r="H8718" t="s">
        <v>174</v>
      </c>
      <c r="I8718">
        <v>3154</v>
      </c>
      <c r="J8718" t="s">
        <v>173</v>
      </c>
      <c r="K8718" t="s">
        <v>172</v>
      </c>
      <c r="L8718">
        <f>I8718*$Q$3/(1000/25)</f>
        <v>2.5295079999999999</v>
      </c>
    </row>
    <row r="8719" spans="1:12">
      <c r="A8719" s="118">
        <v>45078</v>
      </c>
      <c r="B8719" t="s">
        <v>9891</v>
      </c>
      <c r="C8719" t="s">
        <v>9890</v>
      </c>
      <c r="D8719" t="s">
        <v>10077</v>
      </c>
      <c r="E8719" t="s">
        <v>10132</v>
      </c>
      <c r="F8719">
        <v>57256954</v>
      </c>
      <c r="G8719" t="s">
        <v>10020</v>
      </c>
      <c r="H8719" t="s">
        <v>9885</v>
      </c>
      <c r="I8719">
        <v>8.4</v>
      </c>
      <c r="J8719" t="s">
        <v>145</v>
      </c>
      <c r="K8719" t="s">
        <v>137</v>
      </c>
      <c r="L8719">
        <f>I8719*$Q$2/100/1000</f>
        <v>3.1080000000000001E-5</v>
      </c>
    </row>
    <row r="8720" spans="1:12">
      <c r="A8720" s="118">
        <v>45078</v>
      </c>
      <c r="B8720" t="s">
        <v>9891</v>
      </c>
      <c r="C8720" t="s">
        <v>9890</v>
      </c>
      <c r="D8720" t="s">
        <v>10131</v>
      </c>
      <c r="E8720" t="s">
        <v>10130</v>
      </c>
      <c r="F8720" t="s">
        <v>10111</v>
      </c>
      <c r="G8720" t="s">
        <v>10110</v>
      </c>
      <c r="H8720" t="s">
        <v>9885</v>
      </c>
      <c r="I8720">
        <v>8.4</v>
      </c>
      <c r="J8720" t="s">
        <v>145</v>
      </c>
      <c r="K8720" t="s">
        <v>137</v>
      </c>
      <c r="L8720">
        <f>I8720*$Q$2/100/1000</f>
        <v>3.1080000000000001E-5</v>
      </c>
    </row>
    <row r="8721" spans="1:12">
      <c r="A8721" s="118">
        <v>45078</v>
      </c>
      <c r="B8721" t="s">
        <v>9891</v>
      </c>
      <c r="C8721" t="s">
        <v>9890</v>
      </c>
      <c r="D8721" t="s">
        <v>10102</v>
      </c>
      <c r="E8721" t="s">
        <v>10129</v>
      </c>
      <c r="F8721" t="s">
        <v>9887</v>
      </c>
      <c r="G8721" t="s">
        <v>9886</v>
      </c>
      <c r="H8721" t="s">
        <v>9885</v>
      </c>
      <c r="I8721">
        <v>8.4</v>
      </c>
      <c r="J8721" t="s">
        <v>145</v>
      </c>
      <c r="K8721" t="s">
        <v>137</v>
      </c>
      <c r="L8721">
        <f>I8721*$Q$2/100/1000</f>
        <v>3.1080000000000001E-5</v>
      </c>
    </row>
    <row r="8722" spans="1:12">
      <c r="A8722" s="118">
        <v>45078</v>
      </c>
      <c r="B8722" t="s">
        <v>9891</v>
      </c>
      <c r="C8722" t="s">
        <v>9890</v>
      </c>
      <c r="D8722" t="s">
        <v>10073</v>
      </c>
      <c r="E8722" t="s">
        <v>10128</v>
      </c>
      <c r="F8722">
        <v>51208370</v>
      </c>
      <c r="G8722" t="s">
        <v>10092</v>
      </c>
      <c r="H8722" t="s">
        <v>9885</v>
      </c>
      <c r="I8722">
        <v>8.4</v>
      </c>
      <c r="J8722" t="s">
        <v>145</v>
      </c>
      <c r="K8722" t="s">
        <v>137</v>
      </c>
      <c r="L8722">
        <f>I8722*$Q$2/100/1000</f>
        <v>3.1080000000000001E-5</v>
      </c>
    </row>
    <row r="8723" spans="1:12">
      <c r="A8723" s="118">
        <v>45078</v>
      </c>
      <c r="B8723" t="s">
        <v>9891</v>
      </c>
      <c r="C8723" t="s">
        <v>9890</v>
      </c>
      <c r="D8723" t="s">
        <v>10071</v>
      </c>
      <c r="E8723" t="s">
        <v>10127</v>
      </c>
      <c r="F8723" t="s">
        <v>9887</v>
      </c>
      <c r="G8723" t="s">
        <v>9886</v>
      </c>
      <c r="H8723" t="s">
        <v>9885</v>
      </c>
      <c r="I8723">
        <v>8.4</v>
      </c>
      <c r="J8723" t="s">
        <v>145</v>
      </c>
      <c r="K8723" t="s">
        <v>137</v>
      </c>
      <c r="L8723">
        <f>I8723*$Q$2/100/1000</f>
        <v>3.1080000000000001E-5</v>
      </c>
    </row>
    <row r="8724" spans="1:12">
      <c r="A8724" s="118">
        <v>45078</v>
      </c>
      <c r="B8724" t="s">
        <v>9891</v>
      </c>
      <c r="C8724" t="s">
        <v>9890</v>
      </c>
      <c r="D8724" t="s">
        <v>10077</v>
      </c>
      <c r="E8724" t="s">
        <v>10126</v>
      </c>
      <c r="F8724" t="s">
        <v>9887</v>
      </c>
      <c r="G8724" t="s">
        <v>9886</v>
      </c>
      <c r="H8724" t="s">
        <v>9885</v>
      </c>
      <c r="I8724">
        <v>8.4</v>
      </c>
      <c r="J8724" t="s">
        <v>145</v>
      </c>
      <c r="K8724" t="s">
        <v>137</v>
      </c>
      <c r="L8724">
        <f>I8724*$Q$2/100/1000</f>
        <v>3.1080000000000001E-5</v>
      </c>
    </row>
    <row r="8725" spans="1:12">
      <c r="A8725" s="118">
        <v>45078</v>
      </c>
      <c r="B8725" t="s">
        <v>9891</v>
      </c>
      <c r="C8725" t="s">
        <v>9890</v>
      </c>
      <c r="D8725" t="s">
        <v>10061</v>
      </c>
      <c r="E8725" t="s">
        <v>10125</v>
      </c>
      <c r="F8725">
        <v>57211870</v>
      </c>
      <c r="G8725" t="s">
        <v>9932</v>
      </c>
      <c r="H8725" t="s">
        <v>9885</v>
      </c>
      <c r="I8725">
        <v>8.4</v>
      </c>
      <c r="J8725" t="s">
        <v>145</v>
      </c>
      <c r="K8725" t="s">
        <v>137</v>
      </c>
      <c r="L8725">
        <f>I8725*$Q$2/100/1000</f>
        <v>3.1080000000000001E-5</v>
      </c>
    </row>
    <row r="8726" spans="1:12">
      <c r="A8726" s="118">
        <v>45108</v>
      </c>
      <c r="B8726" t="s">
        <v>9891</v>
      </c>
      <c r="C8726" t="s">
        <v>9890</v>
      </c>
      <c r="D8726" t="s">
        <v>10124</v>
      </c>
      <c r="E8726" t="s">
        <v>10123</v>
      </c>
      <c r="F8726">
        <v>10203541</v>
      </c>
      <c r="G8726" t="s">
        <v>10026</v>
      </c>
      <c r="H8726" t="s">
        <v>9885</v>
      </c>
      <c r="I8726">
        <v>8.4</v>
      </c>
      <c r="J8726" t="s">
        <v>145</v>
      </c>
      <c r="K8726" t="s">
        <v>137</v>
      </c>
      <c r="L8726">
        <f>I8726*$Q$2/100/1000</f>
        <v>3.1080000000000001E-5</v>
      </c>
    </row>
    <row r="8727" spans="1:12">
      <c r="A8727" s="118">
        <v>45108</v>
      </c>
      <c r="B8727" t="s">
        <v>9891</v>
      </c>
      <c r="C8727" t="s">
        <v>9890</v>
      </c>
      <c r="D8727" t="s">
        <v>10122</v>
      </c>
      <c r="E8727" t="s">
        <v>10121</v>
      </c>
      <c r="F8727">
        <v>101044752</v>
      </c>
      <c r="G8727" t="s">
        <v>9984</v>
      </c>
      <c r="H8727" t="s">
        <v>9885</v>
      </c>
      <c r="I8727">
        <v>8.4</v>
      </c>
      <c r="J8727" t="s">
        <v>145</v>
      </c>
      <c r="K8727" t="s">
        <v>137</v>
      </c>
      <c r="L8727">
        <f>I8727*$Q$2/100/1000</f>
        <v>3.1080000000000001E-5</v>
      </c>
    </row>
    <row r="8728" spans="1:12">
      <c r="A8728" s="118">
        <v>45108</v>
      </c>
      <c r="B8728" t="s">
        <v>9891</v>
      </c>
      <c r="C8728" t="s">
        <v>9890</v>
      </c>
      <c r="D8728" t="s">
        <v>10025</v>
      </c>
      <c r="E8728" t="s">
        <v>10120</v>
      </c>
      <c r="F8728">
        <v>30203373</v>
      </c>
      <c r="G8728" t="s">
        <v>10119</v>
      </c>
      <c r="H8728" t="s">
        <v>9885</v>
      </c>
      <c r="I8728">
        <v>8.4</v>
      </c>
      <c r="J8728" t="s">
        <v>145</v>
      </c>
      <c r="K8728" t="s">
        <v>137</v>
      </c>
      <c r="L8728">
        <f>I8728*$Q$2/100/1000</f>
        <v>3.1080000000000001E-5</v>
      </c>
    </row>
    <row r="8729" spans="1:12">
      <c r="A8729" s="118">
        <v>45108</v>
      </c>
      <c r="B8729" t="s">
        <v>9891</v>
      </c>
      <c r="C8729" t="s">
        <v>9890</v>
      </c>
      <c r="D8729" t="s">
        <v>10118</v>
      </c>
      <c r="E8729" t="s">
        <v>10117</v>
      </c>
      <c r="F8729">
        <v>21205963</v>
      </c>
      <c r="G8729" t="s">
        <v>10018</v>
      </c>
      <c r="H8729" t="s">
        <v>9885</v>
      </c>
      <c r="I8729">
        <v>8.4</v>
      </c>
      <c r="J8729" t="s">
        <v>145</v>
      </c>
      <c r="K8729" t="s">
        <v>137</v>
      </c>
      <c r="L8729">
        <f>I8729*$Q$2/100/1000</f>
        <v>3.1080000000000001E-5</v>
      </c>
    </row>
    <row r="8730" spans="1:12">
      <c r="A8730" s="118">
        <v>45108</v>
      </c>
      <c r="B8730" t="s">
        <v>9891</v>
      </c>
      <c r="C8730" t="s">
        <v>9890</v>
      </c>
      <c r="D8730" t="s">
        <v>10102</v>
      </c>
      <c r="E8730" t="s">
        <v>10116</v>
      </c>
      <c r="F8730">
        <v>101010697</v>
      </c>
      <c r="G8730" t="s">
        <v>10115</v>
      </c>
      <c r="H8730" t="s">
        <v>9885</v>
      </c>
      <c r="I8730">
        <v>8.4</v>
      </c>
      <c r="J8730" t="s">
        <v>145</v>
      </c>
      <c r="K8730" t="s">
        <v>137</v>
      </c>
      <c r="L8730">
        <f>I8730*$Q$2/100/1000</f>
        <v>3.1080000000000001E-5</v>
      </c>
    </row>
    <row r="8731" spans="1:12">
      <c r="A8731" s="118">
        <v>45108</v>
      </c>
      <c r="B8731" t="s">
        <v>9891</v>
      </c>
      <c r="C8731" t="s">
        <v>9890</v>
      </c>
      <c r="D8731" t="s">
        <v>10056</v>
      </c>
      <c r="E8731" t="s">
        <v>10114</v>
      </c>
      <c r="F8731">
        <v>57211908</v>
      </c>
      <c r="G8731" t="s">
        <v>10054</v>
      </c>
      <c r="H8731" t="s">
        <v>9885</v>
      </c>
      <c r="I8731">
        <v>8.4</v>
      </c>
      <c r="J8731" t="s">
        <v>145</v>
      </c>
      <c r="K8731" t="s">
        <v>137</v>
      </c>
      <c r="L8731">
        <f>I8731*$Q$2/100/1000</f>
        <v>3.1080000000000001E-5</v>
      </c>
    </row>
    <row r="8732" spans="1:12">
      <c r="A8732" s="118">
        <v>45108</v>
      </c>
      <c r="B8732" t="s">
        <v>9891</v>
      </c>
      <c r="C8732" t="s">
        <v>9890</v>
      </c>
      <c r="D8732" t="s">
        <v>10113</v>
      </c>
      <c r="E8732" t="s">
        <v>10112</v>
      </c>
      <c r="F8732" t="s">
        <v>10111</v>
      </c>
      <c r="G8732" t="s">
        <v>10110</v>
      </c>
      <c r="H8732" t="s">
        <v>9885</v>
      </c>
      <c r="I8732">
        <v>8.4</v>
      </c>
      <c r="J8732" t="s">
        <v>145</v>
      </c>
      <c r="K8732" t="s">
        <v>137</v>
      </c>
      <c r="L8732">
        <f>I8732*$Q$2/100/1000</f>
        <v>3.1080000000000001E-5</v>
      </c>
    </row>
    <row r="8733" spans="1:12">
      <c r="A8733" s="118">
        <v>45108</v>
      </c>
      <c r="B8733" t="s">
        <v>9891</v>
      </c>
      <c r="C8733" t="s">
        <v>9890</v>
      </c>
      <c r="D8733" t="s">
        <v>10109</v>
      </c>
      <c r="E8733" t="s">
        <v>10108</v>
      </c>
      <c r="F8733" t="s">
        <v>10107</v>
      </c>
      <c r="G8733" t="s">
        <v>10106</v>
      </c>
      <c r="H8733" t="s">
        <v>9885</v>
      </c>
      <c r="I8733">
        <v>8.4</v>
      </c>
      <c r="J8733" t="s">
        <v>145</v>
      </c>
      <c r="K8733" t="s">
        <v>137</v>
      </c>
      <c r="L8733">
        <f>I8733*$Q$2/100/1000</f>
        <v>3.1080000000000001E-5</v>
      </c>
    </row>
    <row r="8734" spans="1:12">
      <c r="A8734" s="118">
        <v>45108</v>
      </c>
      <c r="B8734" t="s">
        <v>9891</v>
      </c>
      <c r="C8734" t="s">
        <v>9890</v>
      </c>
      <c r="D8734" t="s">
        <v>10071</v>
      </c>
      <c r="E8734" t="s">
        <v>10105</v>
      </c>
      <c r="F8734">
        <v>57256954</v>
      </c>
      <c r="G8734" t="s">
        <v>10020</v>
      </c>
      <c r="H8734" t="s">
        <v>9885</v>
      </c>
      <c r="I8734">
        <v>8.4</v>
      </c>
      <c r="J8734" t="s">
        <v>145</v>
      </c>
      <c r="K8734" t="s">
        <v>137</v>
      </c>
      <c r="L8734">
        <f>I8734*$Q$2/100/1000</f>
        <v>3.1080000000000001E-5</v>
      </c>
    </row>
    <row r="8735" spans="1:12">
      <c r="A8735" s="118">
        <v>45108</v>
      </c>
      <c r="B8735" t="s">
        <v>9891</v>
      </c>
      <c r="C8735" t="s">
        <v>9890</v>
      </c>
      <c r="D8735" t="s">
        <v>10096</v>
      </c>
      <c r="E8735" t="s">
        <v>10104</v>
      </c>
      <c r="F8735">
        <v>101032455</v>
      </c>
      <c r="G8735" t="s">
        <v>9898</v>
      </c>
      <c r="H8735" t="s">
        <v>9885</v>
      </c>
      <c r="I8735">
        <v>8.4</v>
      </c>
      <c r="J8735" t="s">
        <v>145</v>
      </c>
      <c r="K8735" t="s">
        <v>137</v>
      </c>
      <c r="L8735">
        <f>I8735*$Q$2/100/1000</f>
        <v>3.1080000000000001E-5</v>
      </c>
    </row>
    <row r="8736" spans="1:12">
      <c r="A8736" s="118">
        <v>45108</v>
      </c>
      <c r="B8736" t="s">
        <v>9891</v>
      </c>
      <c r="C8736" t="s">
        <v>9890</v>
      </c>
      <c r="D8736" t="s">
        <v>10087</v>
      </c>
      <c r="E8736" t="s">
        <v>10103</v>
      </c>
      <c r="F8736" t="s">
        <v>10085</v>
      </c>
      <c r="G8736" t="s">
        <v>10084</v>
      </c>
      <c r="H8736" t="s">
        <v>9885</v>
      </c>
      <c r="I8736">
        <v>8.4</v>
      </c>
      <c r="J8736" t="s">
        <v>145</v>
      </c>
      <c r="K8736" t="s">
        <v>137</v>
      </c>
      <c r="L8736">
        <f>I8736*$Q$2/100/1000</f>
        <v>3.1080000000000001E-5</v>
      </c>
    </row>
    <row r="8737" spans="1:12">
      <c r="A8737" s="118">
        <v>45108</v>
      </c>
      <c r="B8737" t="s">
        <v>9891</v>
      </c>
      <c r="C8737" t="s">
        <v>9890</v>
      </c>
      <c r="D8737" t="s">
        <v>10102</v>
      </c>
      <c r="E8737" t="s">
        <v>10101</v>
      </c>
      <c r="F8737" t="s">
        <v>9887</v>
      </c>
      <c r="G8737" t="s">
        <v>9886</v>
      </c>
      <c r="H8737" t="s">
        <v>9885</v>
      </c>
      <c r="I8737">
        <v>8.4</v>
      </c>
      <c r="J8737" t="s">
        <v>145</v>
      </c>
      <c r="K8737" t="s">
        <v>137</v>
      </c>
      <c r="L8737">
        <f>I8737*$Q$2/100/1000</f>
        <v>3.1080000000000001E-5</v>
      </c>
    </row>
    <row r="8738" spans="1:12">
      <c r="A8738" s="118">
        <v>45108</v>
      </c>
      <c r="B8738" t="s">
        <v>9891</v>
      </c>
      <c r="C8738" t="s">
        <v>9890</v>
      </c>
      <c r="D8738" t="s">
        <v>10100</v>
      </c>
      <c r="E8738" t="s">
        <v>10099</v>
      </c>
      <c r="F8738">
        <v>57258193</v>
      </c>
      <c r="G8738" t="s">
        <v>10098</v>
      </c>
      <c r="H8738" t="s">
        <v>9885</v>
      </c>
      <c r="I8738">
        <v>8.4</v>
      </c>
      <c r="J8738" t="s">
        <v>145</v>
      </c>
      <c r="K8738" t="s">
        <v>137</v>
      </c>
      <c r="L8738">
        <f>I8738*$Q$2/100/1000</f>
        <v>3.1080000000000001E-5</v>
      </c>
    </row>
    <row r="8739" spans="1:12">
      <c r="A8739" s="118">
        <v>45108</v>
      </c>
      <c r="B8739" t="s">
        <v>9891</v>
      </c>
      <c r="C8739" t="s">
        <v>9890</v>
      </c>
      <c r="D8739" t="s">
        <v>10061</v>
      </c>
      <c r="E8739" t="s">
        <v>10097</v>
      </c>
      <c r="F8739">
        <v>57211908</v>
      </c>
      <c r="G8739" t="s">
        <v>10054</v>
      </c>
      <c r="H8739" t="s">
        <v>9885</v>
      </c>
      <c r="I8739">
        <v>8.4</v>
      </c>
      <c r="J8739" t="s">
        <v>145</v>
      </c>
      <c r="K8739" t="s">
        <v>137</v>
      </c>
      <c r="L8739">
        <f>I8739*$Q$2/100/1000</f>
        <v>3.1080000000000001E-5</v>
      </c>
    </row>
    <row r="8740" spans="1:12">
      <c r="A8740" s="118">
        <v>45108</v>
      </c>
      <c r="B8740" t="s">
        <v>9891</v>
      </c>
      <c r="C8740" t="s">
        <v>9890</v>
      </c>
      <c r="D8740" t="s">
        <v>10096</v>
      </c>
      <c r="E8740" t="s">
        <v>10095</v>
      </c>
      <c r="F8740">
        <v>101031838</v>
      </c>
      <c r="G8740" t="s">
        <v>9950</v>
      </c>
      <c r="H8740" t="s">
        <v>9885</v>
      </c>
      <c r="I8740">
        <v>8.4</v>
      </c>
      <c r="J8740" t="s">
        <v>145</v>
      </c>
      <c r="K8740" t="s">
        <v>137</v>
      </c>
      <c r="L8740">
        <f>I8740*$Q$2/100/1000</f>
        <v>3.1080000000000001E-5</v>
      </c>
    </row>
    <row r="8741" spans="1:12">
      <c r="A8741" s="118">
        <v>45108</v>
      </c>
      <c r="B8741" t="s">
        <v>9891</v>
      </c>
      <c r="C8741" t="s">
        <v>9890</v>
      </c>
      <c r="D8741" t="s">
        <v>10071</v>
      </c>
      <c r="E8741" t="s">
        <v>10094</v>
      </c>
      <c r="F8741" t="s">
        <v>9887</v>
      </c>
      <c r="G8741" t="s">
        <v>9886</v>
      </c>
      <c r="H8741" t="s">
        <v>9885</v>
      </c>
      <c r="I8741">
        <v>8.4</v>
      </c>
      <c r="J8741" t="s">
        <v>145</v>
      </c>
      <c r="K8741" t="s">
        <v>137</v>
      </c>
      <c r="L8741">
        <f>I8741*$Q$2/100/1000</f>
        <v>3.1080000000000001E-5</v>
      </c>
    </row>
    <row r="8742" spans="1:12">
      <c r="A8742" s="118">
        <v>45108</v>
      </c>
      <c r="B8742" t="s">
        <v>9891</v>
      </c>
      <c r="C8742" t="s">
        <v>9890</v>
      </c>
      <c r="D8742" t="s">
        <v>10073</v>
      </c>
      <c r="E8742" t="s">
        <v>10093</v>
      </c>
      <c r="F8742">
        <v>51208370</v>
      </c>
      <c r="G8742" t="s">
        <v>10092</v>
      </c>
      <c r="H8742" t="s">
        <v>9885</v>
      </c>
      <c r="I8742">
        <v>8.4</v>
      </c>
      <c r="J8742" t="s">
        <v>145</v>
      </c>
      <c r="K8742" t="s">
        <v>137</v>
      </c>
      <c r="L8742">
        <f>I8742*$Q$2/100/1000</f>
        <v>3.1080000000000001E-5</v>
      </c>
    </row>
    <row r="8743" spans="1:12">
      <c r="A8743" s="118">
        <v>45108</v>
      </c>
      <c r="B8743" t="s">
        <v>9891</v>
      </c>
      <c r="C8743" t="s">
        <v>9890</v>
      </c>
      <c r="D8743" t="s">
        <v>10091</v>
      </c>
      <c r="E8743" t="s">
        <v>10090</v>
      </c>
      <c r="F8743">
        <v>50201211</v>
      </c>
      <c r="G8743" t="s">
        <v>10089</v>
      </c>
      <c r="H8743" t="s">
        <v>9885</v>
      </c>
      <c r="I8743">
        <v>8.4</v>
      </c>
      <c r="J8743" t="s">
        <v>145</v>
      </c>
      <c r="K8743" t="s">
        <v>137</v>
      </c>
      <c r="L8743">
        <f>I8743*$Q$2/100/1000</f>
        <v>3.1080000000000001E-5</v>
      </c>
    </row>
    <row r="8744" spans="1:12">
      <c r="A8744" s="118">
        <v>45108</v>
      </c>
      <c r="B8744" t="s">
        <v>9891</v>
      </c>
      <c r="C8744" t="s">
        <v>9890</v>
      </c>
      <c r="D8744" t="s">
        <v>10071</v>
      </c>
      <c r="E8744" t="s">
        <v>10088</v>
      </c>
      <c r="F8744">
        <v>57256954</v>
      </c>
      <c r="G8744" t="s">
        <v>10020</v>
      </c>
      <c r="H8744" t="s">
        <v>9885</v>
      </c>
      <c r="I8744">
        <v>8.4</v>
      </c>
      <c r="J8744" t="s">
        <v>145</v>
      </c>
      <c r="K8744" t="s">
        <v>137</v>
      </c>
      <c r="L8744">
        <f>I8744*$Q$2/100/1000</f>
        <v>3.1080000000000001E-5</v>
      </c>
    </row>
    <row r="8745" spans="1:12">
      <c r="A8745" s="118">
        <v>45108</v>
      </c>
      <c r="B8745" t="s">
        <v>9891</v>
      </c>
      <c r="C8745" t="s">
        <v>9890</v>
      </c>
      <c r="D8745" t="s">
        <v>10087</v>
      </c>
      <c r="E8745" t="s">
        <v>10086</v>
      </c>
      <c r="F8745" t="s">
        <v>10085</v>
      </c>
      <c r="G8745" t="s">
        <v>10084</v>
      </c>
      <c r="H8745" t="s">
        <v>9885</v>
      </c>
      <c r="I8745">
        <v>8.4</v>
      </c>
      <c r="J8745" t="s">
        <v>145</v>
      </c>
      <c r="K8745" t="s">
        <v>137</v>
      </c>
      <c r="L8745">
        <f>I8745*$Q$2/100/1000</f>
        <v>3.1080000000000001E-5</v>
      </c>
    </row>
    <row r="8746" spans="1:12">
      <c r="A8746" s="118">
        <v>45108</v>
      </c>
      <c r="B8746" t="s">
        <v>9891</v>
      </c>
      <c r="C8746" t="s">
        <v>9890</v>
      </c>
      <c r="D8746" t="s">
        <v>10083</v>
      </c>
      <c r="E8746" t="s">
        <v>10082</v>
      </c>
      <c r="F8746">
        <v>10203541</v>
      </c>
      <c r="G8746" t="s">
        <v>10026</v>
      </c>
      <c r="H8746" t="s">
        <v>9885</v>
      </c>
      <c r="I8746">
        <v>8.4</v>
      </c>
      <c r="J8746" t="s">
        <v>145</v>
      </c>
      <c r="K8746" t="s">
        <v>137</v>
      </c>
      <c r="L8746">
        <f>I8746*$Q$2/100/1000</f>
        <v>3.1080000000000001E-5</v>
      </c>
    </row>
    <row r="8747" spans="1:12">
      <c r="A8747" s="118">
        <v>45108</v>
      </c>
      <c r="B8747" t="s">
        <v>9891</v>
      </c>
      <c r="C8747" t="s">
        <v>9890</v>
      </c>
      <c r="D8747" t="s">
        <v>10069</v>
      </c>
      <c r="E8747" t="s">
        <v>10081</v>
      </c>
      <c r="F8747">
        <v>57211870</v>
      </c>
      <c r="G8747" t="s">
        <v>9932</v>
      </c>
      <c r="H8747" t="s">
        <v>9885</v>
      </c>
      <c r="I8747">
        <v>8.4</v>
      </c>
      <c r="J8747" t="s">
        <v>145</v>
      </c>
      <c r="K8747" t="s">
        <v>137</v>
      </c>
      <c r="L8747">
        <f>I8747*$Q$2/100/1000</f>
        <v>3.1080000000000001E-5</v>
      </c>
    </row>
    <row r="8748" spans="1:12">
      <c r="A8748" s="118">
        <v>45139</v>
      </c>
      <c r="B8748" t="s">
        <v>9891</v>
      </c>
      <c r="C8748" t="s">
        <v>9890</v>
      </c>
      <c r="D8748" t="s">
        <v>10080</v>
      </c>
      <c r="E8748" t="s">
        <v>10079</v>
      </c>
      <c r="F8748" s="119">
        <v>10206231</v>
      </c>
      <c r="G8748" t="s">
        <v>10078</v>
      </c>
      <c r="H8748" t="s">
        <v>9885</v>
      </c>
      <c r="I8748">
        <v>8.4</v>
      </c>
      <c r="J8748" t="s">
        <v>145</v>
      </c>
      <c r="K8748" t="s">
        <v>137</v>
      </c>
      <c r="L8748">
        <f>I8748*$Q$2/100/1000</f>
        <v>3.1080000000000001E-5</v>
      </c>
    </row>
    <row r="8749" spans="1:12">
      <c r="A8749" s="118">
        <v>45139</v>
      </c>
      <c r="B8749" t="s">
        <v>9891</v>
      </c>
      <c r="C8749" t="s">
        <v>9890</v>
      </c>
      <c r="D8749" t="s">
        <v>10077</v>
      </c>
      <c r="E8749" t="s">
        <v>10076</v>
      </c>
      <c r="F8749" s="119" t="s">
        <v>10045</v>
      </c>
      <c r="G8749" t="s">
        <v>10044</v>
      </c>
      <c r="H8749" t="s">
        <v>9885</v>
      </c>
      <c r="I8749">
        <v>8.4</v>
      </c>
      <c r="J8749" t="s">
        <v>145</v>
      </c>
      <c r="K8749" t="s">
        <v>137</v>
      </c>
      <c r="L8749">
        <f>I8749*$Q$2/100/1000</f>
        <v>3.1080000000000001E-5</v>
      </c>
    </row>
    <row r="8750" spans="1:12">
      <c r="A8750" s="118">
        <v>45139</v>
      </c>
      <c r="B8750" t="s">
        <v>9891</v>
      </c>
      <c r="C8750" t="s">
        <v>9890</v>
      </c>
      <c r="D8750" t="s">
        <v>10075</v>
      </c>
      <c r="E8750" t="s">
        <v>10074</v>
      </c>
      <c r="F8750" s="119">
        <v>10203541</v>
      </c>
      <c r="G8750" t="s">
        <v>10026</v>
      </c>
      <c r="H8750" t="s">
        <v>9885</v>
      </c>
      <c r="I8750">
        <v>8.4</v>
      </c>
      <c r="J8750" t="s">
        <v>145</v>
      </c>
      <c r="K8750" t="s">
        <v>137</v>
      </c>
      <c r="L8750">
        <f>I8750*$Q$2/100/1000</f>
        <v>3.1080000000000001E-5</v>
      </c>
    </row>
    <row r="8751" spans="1:12">
      <c r="A8751" s="118">
        <v>45139</v>
      </c>
      <c r="B8751" t="s">
        <v>9891</v>
      </c>
      <c r="C8751" t="s">
        <v>9890</v>
      </c>
      <c r="D8751" t="s">
        <v>10073</v>
      </c>
      <c r="E8751" t="s">
        <v>10072</v>
      </c>
      <c r="F8751" s="119">
        <v>101032024</v>
      </c>
      <c r="G8751" t="s">
        <v>9921</v>
      </c>
      <c r="H8751" t="s">
        <v>9885</v>
      </c>
      <c r="I8751">
        <v>8.4</v>
      </c>
      <c r="J8751" t="s">
        <v>145</v>
      </c>
      <c r="K8751" t="s">
        <v>137</v>
      </c>
      <c r="L8751">
        <f>I8751*$Q$2/100/1000</f>
        <v>3.1080000000000001E-5</v>
      </c>
    </row>
    <row r="8752" spans="1:12">
      <c r="A8752" s="118">
        <v>45139</v>
      </c>
      <c r="B8752" t="s">
        <v>9891</v>
      </c>
      <c r="C8752" t="s">
        <v>9890</v>
      </c>
      <c r="D8752" t="s">
        <v>10071</v>
      </c>
      <c r="E8752" t="s">
        <v>10070</v>
      </c>
      <c r="F8752" s="119" t="s">
        <v>9887</v>
      </c>
      <c r="G8752" t="s">
        <v>9886</v>
      </c>
      <c r="H8752" t="s">
        <v>9885</v>
      </c>
      <c r="I8752">
        <v>8.4</v>
      </c>
      <c r="J8752" t="s">
        <v>145</v>
      </c>
      <c r="K8752" t="s">
        <v>137</v>
      </c>
      <c r="L8752">
        <f>I8752*$Q$2/100/1000</f>
        <v>3.1080000000000001E-5</v>
      </c>
    </row>
    <row r="8753" spans="1:12">
      <c r="A8753" s="118">
        <v>45139</v>
      </c>
      <c r="B8753" t="s">
        <v>9891</v>
      </c>
      <c r="C8753" t="s">
        <v>9890</v>
      </c>
      <c r="D8753" t="s">
        <v>10069</v>
      </c>
      <c r="E8753" t="s">
        <v>10068</v>
      </c>
      <c r="F8753" s="119">
        <v>57211870</v>
      </c>
      <c r="G8753" t="s">
        <v>9932</v>
      </c>
      <c r="H8753" t="s">
        <v>9885</v>
      </c>
      <c r="I8753">
        <v>8.4</v>
      </c>
      <c r="J8753" t="s">
        <v>145</v>
      </c>
      <c r="K8753" t="s">
        <v>137</v>
      </c>
      <c r="L8753">
        <f>I8753*$Q$2/100/1000</f>
        <v>3.1080000000000001E-5</v>
      </c>
    </row>
    <row r="8754" spans="1:12">
      <c r="A8754" s="118">
        <v>45139</v>
      </c>
      <c r="B8754" t="s">
        <v>9891</v>
      </c>
      <c r="C8754" t="s">
        <v>9890</v>
      </c>
      <c r="D8754" t="s">
        <v>9995</v>
      </c>
      <c r="E8754" t="s">
        <v>10067</v>
      </c>
      <c r="F8754" s="119">
        <v>101027752</v>
      </c>
      <c r="G8754" t="s">
        <v>9916</v>
      </c>
      <c r="H8754" t="s">
        <v>9885</v>
      </c>
      <c r="I8754">
        <v>8.4</v>
      </c>
      <c r="J8754" t="s">
        <v>145</v>
      </c>
      <c r="K8754" t="s">
        <v>137</v>
      </c>
      <c r="L8754">
        <f>I8754*$Q$2/100/1000</f>
        <v>3.1080000000000001E-5</v>
      </c>
    </row>
    <row r="8755" spans="1:12">
      <c r="A8755" s="118">
        <v>45139</v>
      </c>
      <c r="B8755" t="s">
        <v>9891</v>
      </c>
      <c r="C8755" t="s">
        <v>9890</v>
      </c>
      <c r="D8755" t="s">
        <v>10066</v>
      </c>
      <c r="E8755" t="s">
        <v>10065</v>
      </c>
      <c r="F8755" s="119">
        <v>101023014</v>
      </c>
      <c r="G8755" t="s">
        <v>9675</v>
      </c>
      <c r="H8755" t="s">
        <v>9885</v>
      </c>
      <c r="I8755">
        <v>8.4</v>
      </c>
      <c r="J8755" t="s">
        <v>145</v>
      </c>
      <c r="K8755" t="s">
        <v>137</v>
      </c>
      <c r="L8755">
        <f>I8755*$Q$2/100/1000</f>
        <v>3.1080000000000001E-5</v>
      </c>
    </row>
    <row r="8756" spans="1:12">
      <c r="A8756" s="118">
        <v>45139</v>
      </c>
      <c r="B8756" t="s">
        <v>9891</v>
      </c>
      <c r="C8756" t="s">
        <v>9890</v>
      </c>
      <c r="D8756" t="s">
        <v>9995</v>
      </c>
      <c r="E8756" t="s">
        <v>10064</v>
      </c>
      <c r="F8756" s="119">
        <v>101027752</v>
      </c>
      <c r="G8756" t="s">
        <v>9916</v>
      </c>
      <c r="H8756" t="s">
        <v>9885</v>
      </c>
      <c r="I8756">
        <v>8.4</v>
      </c>
      <c r="J8756" t="s">
        <v>145</v>
      </c>
      <c r="K8756" t="s">
        <v>137</v>
      </c>
      <c r="L8756">
        <f>I8756*$Q$2/100/1000</f>
        <v>3.1080000000000001E-5</v>
      </c>
    </row>
    <row r="8757" spans="1:12">
      <c r="A8757" s="118">
        <v>45139</v>
      </c>
      <c r="B8757" t="s">
        <v>9891</v>
      </c>
      <c r="C8757" t="s">
        <v>9890</v>
      </c>
      <c r="D8757" t="s">
        <v>10061</v>
      </c>
      <c r="E8757" t="s">
        <v>10063</v>
      </c>
      <c r="F8757" s="119">
        <v>101023014</v>
      </c>
      <c r="G8757" t="s">
        <v>9675</v>
      </c>
      <c r="H8757" t="s">
        <v>9885</v>
      </c>
      <c r="I8757">
        <v>8.4</v>
      </c>
      <c r="J8757" t="s">
        <v>145</v>
      </c>
      <c r="K8757" t="s">
        <v>137</v>
      </c>
      <c r="L8757">
        <f>I8757*$Q$2/100/1000</f>
        <v>3.1080000000000001E-5</v>
      </c>
    </row>
    <row r="8758" spans="1:12">
      <c r="A8758" s="118">
        <v>45139</v>
      </c>
      <c r="B8758" t="s">
        <v>9891</v>
      </c>
      <c r="C8758" t="s">
        <v>9890</v>
      </c>
      <c r="D8758" t="s">
        <v>10022</v>
      </c>
      <c r="E8758" t="s">
        <v>10062</v>
      </c>
      <c r="F8758" s="119">
        <v>57256954</v>
      </c>
      <c r="G8758" t="s">
        <v>10020</v>
      </c>
      <c r="H8758" t="s">
        <v>9885</v>
      </c>
      <c r="I8758">
        <v>8.4</v>
      </c>
      <c r="J8758" t="s">
        <v>145</v>
      </c>
      <c r="K8758" t="s">
        <v>137</v>
      </c>
      <c r="L8758">
        <f>I8758*$Q$2/100/1000</f>
        <v>3.1080000000000001E-5</v>
      </c>
    </row>
    <row r="8759" spans="1:12">
      <c r="A8759" s="118">
        <v>45139</v>
      </c>
      <c r="B8759" t="s">
        <v>9891</v>
      </c>
      <c r="C8759" t="s">
        <v>9890</v>
      </c>
      <c r="D8759" t="s">
        <v>10061</v>
      </c>
      <c r="E8759" t="s">
        <v>10060</v>
      </c>
      <c r="F8759" s="119" t="s">
        <v>9887</v>
      </c>
      <c r="G8759" t="s">
        <v>9886</v>
      </c>
      <c r="H8759" t="s">
        <v>9885</v>
      </c>
      <c r="I8759">
        <v>8.4</v>
      </c>
      <c r="J8759" t="s">
        <v>145</v>
      </c>
      <c r="K8759" t="s">
        <v>137</v>
      </c>
      <c r="L8759">
        <f>I8759*$Q$2/100/1000</f>
        <v>3.1080000000000001E-5</v>
      </c>
    </row>
    <row r="8760" spans="1:12">
      <c r="A8760" s="118">
        <v>45139</v>
      </c>
      <c r="B8760" t="s">
        <v>9891</v>
      </c>
      <c r="C8760" t="s">
        <v>9890</v>
      </c>
      <c r="D8760" t="s">
        <v>10037</v>
      </c>
      <c r="E8760" t="s">
        <v>10059</v>
      </c>
      <c r="F8760" s="119">
        <v>101023014</v>
      </c>
      <c r="G8760" t="s">
        <v>9675</v>
      </c>
      <c r="H8760" t="s">
        <v>9885</v>
      </c>
      <c r="I8760">
        <v>8.4</v>
      </c>
      <c r="J8760" t="s">
        <v>145</v>
      </c>
      <c r="K8760" t="s">
        <v>137</v>
      </c>
      <c r="L8760">
        <f>I8760*$Q$2/100/1000</f>
        <v>3.1080000000000001E-5</v>
      </c>
    </row>
    <row r="8761" spans="1:12">
      <c r="A8761" s="118">
        <v>45139</v>
      </c>
      <c r="B8761" t="s">
        <v>9891</v>
      </c>
      <c r="C8761" t="s">
        <v>9890</v>
      </c>
      <c r="D8761" t="s">
        <v>10056</v>
      </c>
      <c r="E8761" t="s">
        <v>10058</v>
      </c>
      <c r="F8761" s="119">
        <v>57207480</v>
      </c>
      <c r="G8761" t="s">
        <v>9966</v>
      </c>
      <c r="H8761" t="s">
        <v>9885</v>
      </c>
      <c r="I8761">
        <v>8.4</v>
      </c>
      <c r="J8761" t="s">
        <v>145</v>
      </c>
      <c r="K8761" t="s">
        <v>137</v>
      </c>
      <c r="L8761">
        <f>I8761*$Q$2/100/1000</f>
        <v>3.1080000000000001E-5</v>
      </c>
    </row>
    <row r="8762" spans="1:12">
      <c r="A8762" s="118">
        <v>45139</v>
      </c>
      <c r="B8762" t="s">
        <v>9891</v>
      </c>
      <c r="C8762" t="s">
        <v>9890</v>
      </c>
      <c r="D8762" t="s">
        <v>10025</v>
      </c>
      <c r="E8762" t="s">
        <v>10057</v>
      </c>
      <c r="F8762" s="119">
        <v>57256954</v>
      </c>
      <c r="G8762" t="s">
        <v>10020</v>
      </c>
      <c r="H8762" t="s">
        <v>9885</v>
      </c>
      <c r="I8762">
        <v>8.4</v>
      </c>
      <c r="J8762" t="s">
        <v>145</v>
      </c>
      <c r="K8762" t="s">
        <v>137</v>
      </c>
      <c r="L8762">
        <f>I8762*$Q$2/100/1000</f>
        <v>3.1080000000000001E-5</v>
      </c>
    </row>
    <row r="8763" spans="1:12">
      <c r="A8763" s="118">
        <v>45139</v>
      </c>
      <c r="B8763" t="s">
        <v>9891</v>
      </c>
      <c r="C8763" t="s">
        <v>9890</v>
      </c>
      <c r="D8763" t="s">
        <v>10056</v>
      </c>
      <c r="E8763" t="s">
        <v>10055</v>
      </c>
      <c r="F8763" s="119">
        <v>57211908</v>
      </c>
      <c r="G8763" t="s">
        <v>10054</v>
      </c>
      <c r="H8763" t="s">
        <v>9885</v>
      </c>
      <c r="I8763">
        <v>8.4</v>
      </c>
      <c r="J8763" t="s">
        <v>145</v>
      </c>
      <c r="K8763" t="s">
        <v>137</v>
      </c>
      <c r="L8763">
        <f>I8763*$Q$2/100/1000</f>
        <v>3.1080000000000001E-5</v>
      </c>
    </row>
    <row r="8764" spans="1:12">
      <c r="A8764" s="118">
        <v>45139</v>
      </c>
      <c r="B8764" t="s">
        <v>9891</v>
      </c>
      <c r="C8764" t="s">
        <v>9890</v>
      </c>
      <c r="D8764" t="s">
        <v>10037</v>
      </c>
      <c r="E8764" t="s">
        <v>10053</v>
      </c>
      <c r="F8764" s="119">
        <v>101027752</v>
      </c>
      <c r="G8764" t="s">
        <v>9916</v>
      </c>
      <c r="H8764" t="s">
        <v>9885</v>
      </c>
      <c r="I8764">
        <v>8.4</v>
      </c>
      <c r="J8764" t="s">
        <v>145</v>
      </c>
      <c r="K8764" t="s">
        <v>137</v>
      </c>
      <c r="L8764">
        <f>I8764*$Q$2/100/1000</f>
        <v>3.1080000000000001E-5</v>
      </c>
    </row>
    <row r="8765" spans="1:12">
      <c r="A8765" s="118">
        <v>45139</v>
      </c>
      <c r="B8765" t="s">
        <v>9891</v>
      </c>
      <c r="C8765" t="s">
        <v>9890</v>
      </c>
      <c r="D8765" t="s">
        <v>10022</v>
      </c>
      <c r="E8765" t="s">
        <v>10052</v>
      </c>
      <c r="F8765" s="119" t="s">
        <v>9887</v>
      </c>
      <c r="G8765" t="s">
        <v>9886</v>
      </c>
      <c r="H8765" t="s">
        <v>9885</v>
      </c>
      <c r="I8765">
        <v>8.4</v>
      </c>
      <c r="J8765" t="s">
        <v>145</v>
      </c>
      <c r="K8765" t="s">
        <v>137</v>
      </c>
      <c r="L8765">
        <f>I8765*$Q$2/100/1000</f>
        <v>3.1080000000000001E-5</v>
      </c>
    </row>
    <row r="8766" spans="1:12">
      <c r="A8766" s="118">
        <v>45139</v>
      </c>
      <c r="B8766" t="s">
        <v>9891</v>
      </c>
      <c r="C8766" t="s">
        <v>9890</v>
      </c>
      <c r="D8766" t="s">
        <v>10047</v>
      </c>
      <c r="E8766" t="s">
        <v>10051</v>
      </c>
      <c r="F8766" s="119">
        <v>101044125</v>
      </c>
      <c r="G8766" t="s">
        <v>10050</v>
      </c>
      <c r="H8766" t="s">
        <v>9885</v>
      </c>
      <c r="I8766">
        <v>8.4</v>
      </c>
      <c r="J8766" t="s">
        <v>145</v>
      </c>
      <c r="K8766" t="s">
        <v>137</v>
      </c>
      <c r="L8766">
        <f>I8766*$Q$2/100/1000</f>
        <v>3.1080000000000001E-5</v>
      </c>
    </row>
    <row r="8767" spans="1:12">
      <c r="A8767" s="118">
        <v>45170</v>
      </c>
      <c r="B8767" t="s">
        <v>9891</v>
      </c>
      <c r="C8767" t="s">
        <v>9890</v>
      </c>
      <c r="D8767" t="s">
        <v>9934</v>
      </c>
      <c r="E8767" t="s">
        <v>10049</v>
      </c>
      <c r="F8767">
        <v>57207489</v>
      </c>
      <c r="G8767" t="s">
        <v>9911</v>
      </c>
      <c r="H8767" t="s">
        <v>9885</v>
      </c>
      <c r="I8767">
        <v>8.4</v>
      </c>
      <c r="J8767" t="s">
        <v>145</v>
      </c>
      <c r="K8767" t="s">
        <v>137</v>
      </c>
      <c r="L8767">
        <f>I8767*$Q$2/100/1000</f>
        <v>3.1080000000000001E-5</v>
      </c>
    </row>
    <row r="8768" spans="1:12">
      <c r="A8768" s="118">
        <v>45170</v>
      </c>
      <c r="B8768" t="s">
        <v>9891</v>
      </c>
      <c r="C8768" t="s">
        <v>9890</v>
      </c>
      <c r="D8768" t="s">
        <v>9993</v>
      </c>
      <c r="E8768" t="s">
        <v>10048</v>
      </c>
      <c r="F8768">
        <v>57211870</v>
      </c>
      <c r="G8768" t="s">
        <v>9932</v>
      </c>
      <c r="H8768" t="s">
        <v>9885</v>
      </c>
      <c r="I8768">
        <v>8.4</v>
      </c>
      <c r="J8768" t="s">
        <v>145</v>
      </c>
      <c r="K8768" t="s">
        <v>137</v>
      </c>
      <c r="L8768">
        <f>I8768*$Q$2/100/1000</f>
        <v>3.1080000000000001E-5</v>
      </c>
    </row>
    <row r="8769" spans="1:12">
      <c r="A8769" s="118">
        <v>45170</v>
      </c>
      <c r="B8769" t="s">
        <v>9891</v>
      </c>
      <c r="C8769" t="s">
        <v>9890</v>
      </c>
      <c r="D8769" t="s">
        <v>10047</v>
      </c>
      <c r="E8769" t="s">
        <v>10046</v>
      </c>
      <c r="F8769" t="s">
        <v>10045</v>
      </c>
      <c r="G8769" t="s">
        <v>10044</v>
      </c>
      <c r="H8769" t="s">
        <v>9885</v>
      </c>
      <c r="I8769">
        <v>8.4</v>
      </c>
      <c r="J8769" t="s">
        <v>145</v>
      </c>
      <c r="K8769" t="s">
        <v>137</v>
      </c>
      <c r="L8769">
        <f>I8769*$Q$2/100/1000</f>
        <v>3.1080000000000001E-5</v>
      </c>
    </row>
    <row r="8770" spans="1:12">
      <c r="A8770" s="118">
        <v>45170</v>
      </c>
      <c r="B8770" t="s">
        <v>9891</v>
      </c>
      <c r="C8770" t="s">
        <v>9890</v>
      </c>
      <c r="D8770" t="s">
        <v>10037</v>
      </c>
      <c r="E8770" t="s">
        <v>10043</v>
      </c>
      <c r="F8770">
        <v>101023014</v>
      </c>
      <c r="G8770" t="s">
        <v>9675</v>
      </c>
      <c r="H8770" t="s">
        <v>9885</v>
      </c>
      <c r="I8770">
        <v>8.4</v>
      </c>
      <c r="J8770" t="s">
        <v>145</v>
      </c>
      <c r="K8770" t="s">
        <v>137</v>
      </c>
      <c r="L8770">
        <f>I8770*$Q$2/100/1000</f>
        <v>3.1080000000000001E-5</v>
      </c>
    </row>
    <row r="8771" spans="1:12">
      <c r="A8771" s="118">
        <v>45170</v>
      </c>
      <c r="B8771" t="s">
        <v>9891</v>
      </c>
      <c r="C8771" t="s">
        <v>9890</v>
      </c>
      <c r="D8771" t="s">
        <v>9924</v>
      </c>
      <c r="E8771" t="s">
        <v>10042</v>
      </c>
      <c r="F8771" t="s">
        <v>9887</v>
      </c>
      <c r="G8771" t="s">
        <v>9886</v>
      </c>
      <c r="H8771" t="s">
        <v>9885</v>
      </c>
      <c r="I8771">
        <v>8.4</v>
      </c>
      <c r="J8771" t="s">
        <v>145</v>
      </c>
      <c r="K8771" t="s">
        <v>137</v>
      </c>
      <c r="L8771">
        <f>I8771*$Q$2/100/1000</f>
        <v>3.1080000000000001E-5</v>
      </c>
    </row>
    <row r="8772" spans="1:12">
      <c r="A8772" s="118">
        <v>45170</v>
      </c>
      <c r="B8772" t="s">
        <v>9891</v>
      </c>
      <c r="C8772" t="s">
        <v>9890</v>
      </c>
      <c r="D8772" t="s">
        <v>9995</v>
      </c>
      <c r="E8772" t="s">
        <v>10041</v>
      </c>
      <c r="F8772">
        <v>101027752</v>
      </c>
      <c r="G8772" t="s">
        <v>9916</v>
      </c>
      <c r="H8772" t="s">
        <v>9885</v>
      </c>
      <c r="I8772">
        <v>8.4</v>
      </c>
      <c r="J8772" t="s">
        <v>145</v>
      </c>
      <c r="K8772" t="s">
        <v>137</v>
      </c>
      <c r="L8772">
        <f>I8772*$Q$2/100/1000</f>
        <v>3.1080000000000001E-5</v>
      </c>
    </row>
    <row r="8773" spans="1:12">
      <c r="A8773" s="118">
        <v>45170</v>
      </c>
      <c r="B8773" t="s">
        <v>9891</v>
      </c>
      <c r="C8773" t="s">
        <v>9890</v>
      </c>
      <c r="D8773" t="s">
        <v>9934</v>
      </c>
      <c r="E8773" t="s">
        <v>10040</v>
      </c>
      <c r="F8773" t="s">
        <v>10039</v>
      </c>
      <c r="G8773" t="s">
        <v>10038</v>
      </c>
      <c r="H8773" t="s">
        <v>9885</v>
      </c>
      <c r="I8773">
        <v>8.4</v>
      </c>
      <c r="J8773" t="s">
        <v>145</v>
      </c>
      <c r="K8773" t="s">
        <v>137</v>
      </c>
      <c r="L8773">
        <f>I8773*$Q$2/100/1000</f>
        <v>3.1080000000000001E-5</v>
      </c>
    </row>
    <row r="8774" spans="1:12">
      <c r="A8774" s="118">
        <v>45170</v>
      </c>
      <c r="B8774" t="s">
        <v>9891</v>
      </c>
      <c r="C8774" t="s">
        <v>9890</v>
      </c>
      <c r="D8774" t="s">
        <v>10037</v>
      </c>
      <c r="E8774" t="s">
        <v>10036</v>
      </c>
      <c r="F8774">
        <v>21212119</v>
      </c>
      <c r="G8774" t="s">
        <v>9947</v>
      </c>
      <c r="H8774" t="s">
        <v>9885</v>
      </c>
      <c r="I8774">
        <v>8.4</v>
      </c>
      <c r="J8774" t="s">
        <v>145</v>
      </c>
      <c r="K8774" t="s">
        <v>137</v>
      </c>
      <c r="L8774">
        <f>I8774*$Q$2/100/1000</f>
        <v>3.1080000000000001E-5</v>
      </c>
    </row>
    <row r="8775" spans="1:12">
      <c r="A8775" s="118">
        <v>45170</v>
      </c>
      <c r="B8775" t="s">
        <v>9891</v>
      </c>
      <c r="C8775" t="s">
        <v>9890</v>
      </c>
      <c r="D8775" t="s">
        <v>10035</v>
      </c>
      <c r="E8775" t="s">
        <v>10034</v>
      </c>
      <c r="F8775" t="s">
        <v>10033</v>
      </c>
      <c r="G8775" t="s">
        <v>10032</v>
      </c>
      <c r="H8775" t="s">
        <v>9885</v>
      </c>
      <c r="I8775">
        <v>8.4</v>
      </c>
      <c r="J8775" t="s">
        <v>145</v>
      </c>
      <c r="K8775" t="s">
        <v>137</v>
      </c>
      <c r="L8775">
        <f>I8775*$Q$2/100/1000</f>
        <v>3.1080000000000001E-5</v>
      </c>
    </row>
    <row r="8776" spans="1:12">
      <c r="A8776" s="118">
        <v>45170</v>
      </c>
      <c r="B8776" t="s">
        <v>9891</v>
      </c>
      <c r="C8776" t="s">
        <v>9890</v>
      </c>
      <c r="D8776" t="s">
        <v>9897</v>
      </c>
      <c r="E8776" t="s">
        <v>10031</v>
      </c>
      <c r="F8776" t="s">
        <v>9928</v>
      </c>
      <c r="G8776" t="s">
        <v>9927</v>
      </c>
      <c r="H8776" t="s">
        <v>9885</v>
      </c>
      <c r="I8776">
        <v>8.4</v>
      </c>
      <c r="J8776" t="s">
        <v>145</v>
      </c>
      <c r="K8776" t="s">
        <v>137</v>
      </c>
      <c r="L8776">
        <f>I8776*$Q$2/100/1000</f>
        <v>3.1080000000000001E-5</v>
      </c>
    </row>
    <row r="8777" spans="1:12">
      <c r="A8777" s="118">
        <v>45170</v>
      </c>
      <c r="B8777" t="s">
        <v>9891</v>
      </c>
      <c r="C8777" t="s">
        <v>9890</v>
      </c>
      <c r="D8777" t="s">
        <v>10030</v>
      </c>
      <c r="E8777" t="s">
        <v>10029</v>
      </c>
      <c r="F8777">
        <v>10203541</v>
      </c>
      <c r="G8777" t="s">
        <v>10026</v>
      </c>
      <c r="H8777" t="s">
        <v>9885</v>
      </c>
      <c r="I8777">
        <v>8.4</v>
      </c>
      <c r="J8777" t="s">
        <v>145</v>
      </c>
      <c r="K8777" t="s">
        <v>137</v>
      </c>
      <c r="L8777">
        <f>I8777*$Q$2/100/1000</f>
        <v>3.1080000000000001E-5</v>
      </c>
    </row>
    <row r="8778" spans="1:12">
      <c r="A8778" s="118">
        <v>45170</v>
      </c>
      <c r="B8778" t="s">
        <v>9891</v>
      </c>
      <c r="C8778" t="s">
        <v>9890</v>
      </c>
      <c r="D8778" t="s">
        <v>10028</v>
      </c>
      <c r="E8778" t="s">
        <v>10027</v>
      </c>
      <c r="F8778">
        <v>10203541</v>
      </c>
      <c r="G8778" t="s">
        <v>10026</v>
      </c>
      <c r="H8778" t="s">
        <v>9885</v>
      </c>
      <c r="I8778">
        <v>8.4</v>
      </c>
      <c r="J8778" t="s">
        <v>145</v>
      </c>
      <c r="K8778" t="s">
        <v>137</v>
      </c>
      <c r="L8778">
        <f>I8778*$Q$2/100/1000</f>
        <v>3.1080000000000001E-5</v>
      </c>
    </row>
    <row r="8779" spans="1:12">
      <c r="A8779" s="118">
        <v>45170</v>
      </c>
      <c r="B8779" t="s">
        <v>9891</v>
      </c>
      <c r="C8779" t="s">
        <v>9890</v>
      </c>
      <c r="D8779" t="s">
        <v>10025</v>
      </c>
      <c r="E8779" t="s">
        <v>10024</v>
      </c>
      <c r="F8779">
        <v>57256954</v>
      </c>
      <c r="G8779" t="s">
        <v>10020</v>
      </c>
      <c r="H8779" t="s">
        <v>9885</v>
      </c>
      <c r="I8779">
        <v>8.4</v>
      </c>
      <c r="J8779" t="s">
        <v>145</v>
      </c>
      <c r="K8779" t="s">
        <v>137</v>
      </c>
      <c r="L8779">
        <f>I8779*$Q$2/100/1000</f>
        <v>3.1080000000000001E-5</v>
      </c>
    </row>
    <row r="8780" spans="1:12">
      <c r="A8780" s="118">
        <v>45139</v>
      </c>
      <c r="B8780" t="s">
        <v>460</v>
      </c>
      <c r="C8780" t="s">
        <v>459</v>
      </c>
      <c r="D8780" t="s">
        <v>5414</v>
      </c>
      <c r="E8780" t="s">
        <v>10023</v>
      </c>
      <c r="F8780" s="119" t="s">
        <v>1246</v>
      </c>
      <c r="G8780" t="s">
        <v>6756</v>
      </c>
      <c r="H8780" t="s">
        <v>455</v>
      </c>
      <c r="I8780">
        <v>103.6</v>
      </c>
      <c r="J8780" t="s">
        <v>145</v>
      </c>
      <c r="K8780" t="s">
        <v>137</v>
      </c>
      <c r="L8780">
        <f>I8780*$Q$2/100/1000</f>
        <v>3.8331999999999998E-4</v>
      </c>
    </row>
    <row r="8781" spans="1:12">
      <c r="A8781" s="118">
        <v>45170</v>
      </c>
      <c r="B8781" t="s">
        <v>9891</v>
      </c>
      <c r="C8781" t="s">
        <v>9890</v>
      </c>
      <c r="D8781" t="s">
        <v>10022</v>
      </c>
      <c r="E8781" t="s">
        <v>10021</v>
      </c>
      <c r="F8781">
        <v>57256954</v>
      </c>
      <c r="G8781" t="s">
        <v>10020</v>
      </c>
      <c r="H8781" t="s">
        <v>9885</v>
      </c>
      <c r="I8781">
        <v>8.4</v>
      </c>
      <c r="J8781" t="s">
        <v>145</v>
      </c>
      <c r="K8781" t="s">
        <v>137</v>
      </c>
      <c r="L8781">
        <f>I8781*$Q$2/100/1000</f>
        <v>3.1080000000000001E-5</v>
      </c>
    </row>
    <row r="8782" spans="1:12">
      <c r="A8782" s="118">
        <v>45170</v>
      </c>
      <c r="B8782" t="s">
        <v>9891</v>
      </c>
      <c r="C8782" t="s">
        <v>9890</v>
      </c>
      <c r="D8782" t="s">
        <v>10004</v>
      </c>
      <c r="E8782" t="s">
        <v>10019</v>
      </c>
      <c r="F8782">
        <v>21205963</v>
      </c>
      <c r="G8782" t="s">
        <v>10018</v>
      </c>
      <c r="H8782" t="s">
        <v>9885</v>
      </c>
      <c r="I8782">
        <v>8.4</v>
      </c>
      <c r="J8782" t="s">
        <v>145</v>
      </c>
      <c r="K8782" t="s">
        <v>137</v>
      </c>
      <c r="L8782">
        <f>I8782*$Q$2/100/1000</f>
        <v>3.1080000000000001E-5</v>
      </c>
    </row>
    <row r="8783" spans="1:12">
      <c r="A8783" s="118">
        <v>45170</v>
      </c>
      <c r="B8783" t="s">
        <v>9891</v>
      </c>
      <c r="C8783" t="s">
        <v>9890</v>
      </c>
      <c r="D8783" t="s">
        <v>9993</v>
      </c>
      <c r="E8783" t="s">
        <v>10017</v>
      </c>
      <c r="F8783">
        <v>57211870</v>
      </c>
      <c r="G8783" t="s">
        <v>9932</v>
      </c>
      <c r="H8783" t="s">
        <v>9885</v>
      </c>
      <c r="I8783">
        <v>8.4</v>
      </c>
      <c r="J8783" t="s">
        <v>145</v>
      </c>
      <c r="K8783" t="s">
        <v>137</v>
      </c>
      <c r="L8783">
        <f>I8783*$Q$2/100/1000</f>
        <v>3.1080000000000001E-5</v>
      </c>
    </row>
    <row r="8784" spans="1:12">
      <c r="A8784" s="118">
        <v>45170</v>
      </c>
      <c r="B8784" t="s">
        <v>9891</v>
      </c>
      <c r="C8784" t="s">
        <v>9890</v>
      </c>
      <c r="D8784" t="s">
        <v>10016</v>
      </c>
      <c r="E8784" t="s">
        <v>10015</v>
      </c>
      <c r="F8784" t="s">
        <v>971</v>
      </c>
      <c r="G8784" t="s">
        <v>970</v>
      </c>
      <c r="H8784" t="s">
        <v>9885</v>
      </c>
      <c r="I8784">
        <v>8.4</v>
      </c>
      <c r="J8784" t="s">
        <v>145</v>
      </c>
      <c r="K8784" t="s">
        <v>137</v>
      </c>
      <c r="L8784">
        <f>I8784*$Q$2/100/1000</f>
        <v>3.1080000000000001E-5</v>
      </c>
    </row>
    <row r="8785" spans="1:12">
      <c r="A8785" s="118">
        <v>45170</v>
      </c>
      <c r="B8785" t="s">
        <v>9891</v>
      </c>
      <c r="C8785" t="s">
        <v>9890</v>
      </c>
      <c r="D8785" t="s">
        <v>9979</v>
      </c>
      <c r="E8785" t="s">
        <v>10014</v>
      </c>
      <c r="F8785" t="s">
        <v>10013</v>
      </c>
      <c r="G8785" t="s">
        <v>10012</v>
      </c>
      <c r="H8785" t="s">
        <v>9885</v>
      </c>
      <c r="I8785">
        <v>8.4</v>
      </c>
      <c r="J8785" t="s">
        <v>145</v>
      </c>
      <c r="K8785" t="s">
        <v>137</v>
      </c>
      <c r="L8785">
        <f>I8785*$Q$2/100/1000</f>
        <v>3.1080000000000001E-5</v>
      </c>
    </row>
    <row r="8786" spans="1:12">
      <c r="A8786" s="118">
        <v>45170</v>
      </c>
      <c r="B8786" t="s">
        <v>9891</v>
      </c>
      <c r="C8786" t="s">
        <v>9890</v>
      </c>
      <c r="D8786" t="s">
        <v>10011</v>
      </c>
      <c r="E8786" t="s">
        <v>10010</v>
      </c>
      <c r="F8786">
        <v>42206604</v>
      </c>
      <c r="G8786" t="s">
        <v>10009</v>
      </c>
      <c r="H8786" t="s">
        <v>9885</v>
      </c>
      <c r="I8786">
        <v>8.4</v>
      </c>
      <c r="J8786" t="s">
        <v>145</v>
      </c>
      <c r="K8786" t="s">
        <v>137</v>
      </c>
      <c r="L8786">
        <f>I8786*$Q$2/100/1000</f>
        <v>3.1080000000000001E-5</v>
      </c>
    </row>
    <row r="8787" spans="1:12">
      <c r="A8787" s="118">
        <v>45170</v>
      </c>
      <c r="B8787" t="s">
        <v>9891</v>
      </c>
      <c r="C8787" t="s">
        <v>9890</v>
      </c>
      <c r="D8787" t="s">
        <v>10008</v>
      </c>
      <c r="E8787" t="s">
        <v>10007</v>
      </c>
      <c r="F8787" t="s">
        <v>10006</v>
      </c>
      <c r="G8787" t="s">
        <v>10005</v>
      </c>
      <c r="H8787" t="s">
        <v>9885</v>
      </c>
      <c r="I8787">
        <v>8.4</v>
      </c>
      <c r="J8787" t="s">
        <v>145</v>
      </c>
      <c r="K8787" t="s">
        <v>137</v>
      </c>
      <c r="L8787">
        <f>I8787*$Q$2/100/1000</f>
        <v>3.1080000000000001E-5</v>
      </c>
    </row>
    <row r="8788" spans="1:12">
      <c r="A8788" s="118">
        <v>45170</v>
      </c>
      <c r="B8788" t="s">
        <v>9891</v>
      </c>
      <c r="C8788" t="s">
        <v>9890</v>
      </c>
      <c r="D8788" t="s">
        <v>10004</v>
      </c>
      <c r="E8788" t="s">
        <v>10003</v>
      </c>
      <c r="F8788">
        <v>1045039</v>
      </c>
      <c r="G8788" t="s">
        <v>10002</v>
      </c>
      <c r="H8788" t="s">
        <v>9885</v>
      </c>
      <c r="I8788">
        <v>8.4</v>
      </c>
      <c r="J8788" t="s">
        <v>145</v>
      </c>
      <c r="K8788" t="s">
        <v>137</v>
      </c>
      <c r="L8788">
        <f>I8788*$Q$2/100/1000</f>
        <v>3.1080000000000001E-5</v>
      </c>
    </row>
    <row r="8789" spans="1:12">
      <c r="A8789" s="118">
        <v>45200</v>
      </c>
      <c r="B8789" t="s">
        <v>9891</v>
      </c>
      <c r="C8789" t="s">
        <v>9890</v>
      </c>
      <c r="D8789" t="s">
        <v>9934</v>
      </c>
      <c r="E8789" t="s">
        <v>10001</v>
      </c>
      <c r="F8789">
        <v>57211870</v>
      </c>
      <c r="G8789" t="s">
        <v>9932</v>
      </c>
      <c r="H8789" t="s">
        <v>9885</v>
      </c>
      <c r="I8789">
        <v>8.4</v>
      </c>
      <c r="J8789" t="s">
        <v>145</v>
      </c>
      <c r="K8789" t="s">
        <v>137</v>
      </c>
      <c r="L8789">
        <f>I8789*$Q$2/100/1000</f>
        <v>3.1080000000000001E-5</v>
      </c>
    </row>
    <row r="8790" spans="1:12">
      <c r="A8790" s="118">
        <v>45200</v>
      </c>
      <c r="B8790" t="s">
        <v>9891</v>
      </c>
      <c r="C8790" t="s">
        <v>9890</v>
      </c>
      <c r="D8790" t="s">
        <v>9937</v>
      </c>
      <c r="E8790" t="s">
        <v>10000</v>
      </c>
      <c r="F8790">
        <v>101027752</v>
      </c>
      <c r="G8790" t="s">
        <v>9916</v>
      </c>
      <c r="H8790" t="s">
        <v>9885</v>
      </c>
      <c r="I8790">
        <v>8.4</v>
      </c>
      <c r="J8790" t="s">
        <v>145</v>
      </c>
      <c r="K8790" t="s">
        <v>137</v>
      </c>
      <c r="L8790">
        <f>I8790*$Q$2/100/1000</f>
        <v>3.1080000000000001E-5</v>
      </c>
    </row>
    <row r="8791" spans="1:12">
      <c r="A8791" s="118">
        <v>45200</v>
      </c>
      <c r="B8791" t="s">
        <v>9891</v>
      </c>
      <c r="C8791" t="s">
        <v>9890</v>
      </c>
      <c r="D8791" t="s">
        <v>9897</v>
      </c>
      <c r="E8791" t="s">
        <v>9999</v>
      </c>
      <c r="F8791">
        <v>101010697</v>
      </c>
      <c r="G8791" t="s">
        <v>9895</v>
      </c>
      <c r="H8791" t="s">
        <v>9885</v>
      </c>
      <c r="I8791">
        <v>8.4</v>
      </c>
      <c r="J8791" t="s">
        <v>145</v>
      </c>
      <c r="K8791" t="s">
        <v>137</v>
      </c>
      <c r="L8791">
        <f>I8791*$Q$2/100/1000</f>
        <v>3.1080000000000001E-5</v>
      </c>
    </row>
    <row r="8792" spans="1:12">
      <c r="A8792" s="118">
        <v>45200</v>
      </c>
      <c r="B8792" t="s">
        <v>9891</v>
      </c>
      <c r="C8792" t="s">
        <v>9890</v>
      </c>
      <c r="D8792" t="s">
        <v>9979</v>
      </c>
      <c r="E8792" t="s">
        <v>9998</v>
      </c>
      <c r="F8792" t="s">
        <v>9997</v>
      </c>
      <c r="G8792" t="s">
        <v>9996</v>
      </c>
      <c r="H8792" t="s">
        <v>9885</v>
      </c>
      <c r="I8792">
        <v>8.4</v>
      </c>
      <c r="J8792" t="s">
        <v>145</v>
      </c>
      <c r="K8792" t="s">
        <v>137</v>
      </c>
      <c r="L8792">
        <f>I8792*$Q$2/100/1000</f>
        <v>3.1080000000000001E-5</v>
      </c>
    </row>
    <row r="8793" spans="1:12">
      <c r="A8793" s="118">
        <v>45200</v>
      </c>
      <c r="B8793" t="s">
        <v>9891</v>
      </c>
      <c r="C8793" t="s">
        <v>9890</v>
      </c>
      <c r="D8793" t="s">
        <v>9995</v>
      </c>
      <c r="E8793" t="s">
        <v>9994</v>
      </c>
      <c r="F8793">
        <v>101029953</v>
      </c>
      <c r="G8793" t="s">
        <v>9918</v>
      </c>
      <c r="H8793" t="s">
        <v>9885</v>
      </c>
      <c r="I8793">
        <v>8.4</v>
      </c>
      <c r="J8793" t="s">
        <v>145</v>
      </c>
      <c r="K8793" t="s">
        <v>137</v>
      </c>
      <c r="L8793">
        <f>I8793*$Q$2/100/1000</f>
        <v>3.1080000000000001E-5</v>
      </c>
    </row>
    <row r="8794" spans="1:12">
      <c r="A8794" s="118">
        <v>45200</v>
      </c>
      <c r="B8794" t="s">
        <v>9891</v>
      </c>
      <c r="C8794" t="s">
        <v>9890</v>
      </c>
      <c r="D8794" t="s">
        <v>9993</v>
      </c>
      <c r="E8794" t="s">
        <v>9992</v>
      </c>
      <c r="F8794">
        <v>57211870</v>
      </c>
      <c r="G8794" t="s">
        <v>9932</v>
      </c>
      <c r="H8794" t="s">
        <v>9885</v>
      </c>
      <c r="I8794">
        <v>8.4</v>
      </c>
      <c r="J8794" t="s">
        <v>145</v>
      </c>
      <c r="K8794" t="s">
        <v>137</v>
      </c>
      <c r="L8794">
        <f>I8794*$Q$2/100/1000</f>
        <v>3.1080000000000001E-5</v>
      </c>
    </row>
    <row r="8795" spans="1:12">
      <c r="A8795" s="118">
        <v>45200</v>
      </c>
      <c r="B8795" t="s">
        <v>9891</v>
      </c>
      <c r="C8795" t="s">
        <v>9890</v>
      </c>
      <c r="D8795" t="s">
        <v>9991</v>
      </c>
      <c r="E8795" t="s">
        <v>9990</v>
      </c>
      <c r="F8795">
        <v>101005428</v>
      </c>
      <c r="G8795" t="s">
        <v>9989</v>
      </c>
      <c r="H8795" t="s">
        <v>9885</v>
      </c>
      <c r="I8795">
        <v>8.4</v>
      </c>
      <c r="J8795" t="s">
        <v>145</v>
      </c>
      <c r="K8795" t="s">
        <v>137</v>
      </c>
      <c r="L8795">
        <f>I8795*$Q$2/100/1000</f>
        <v>3.1080000000000001E-5</v>
      </c>
    </row>
    <row r="8796" spans="1:12">
      <c r="A8796" s="118">
        <v>45200</v>
      </c>
      <c r="B8796" t="s">
        <v>9891</v>
      </c>
      <c r="C8796" t="s">
        <v>9890</v>
      </c>
      <c r="D8796" t="s">
        <v>9897</v>
      </c>
      <c r="E8796" t="s">
        <v>9988</v>
      </c>
      <c r="F8796">
        <v>101032024</v>
      </c>
      <c r="G8796" t="s">
        <v>9921</v>
      </c>
      <c r="H8796" t="s">
        <v>9885</v>
      </c>
      <c r="I8796">
        <v>8.4</v>
      </c>
      <c r="J8796" t="s">
        <v>145</v>
      </c>
      <c r="K8796" t="s">
        <v>137</v>
      </c>
      <c r="L8796">
        <f>I8796*$Q$2/100/1000</f>
        <v>3.1080000000000001E-5</v>
      </c>
    </row>
    <row r="8797" spans="1:12">
      <c r="A8797" s="118">
        <v>45200</v>
      </c>
      <c r="B8797" t="s">
        <v>9891</v>
      </c>
      <c r="C8797" t="s">
        <v>9890</v>
      </c>
      <c r="D8797" t="s">
        <v>9937</v>
      </c>
      <c r="E8797" t="s">
        <v>9987</v>
      </c>
      <c r="F8797">
        <v>57207489</v>
      </c>
      <c r="G8797" t="s">
        <v>9911</v>
      </c>
      <c r="H8797" t="s">
        <v>9885</v>
      </c>
      <c r="I8797">
        <v>8.4</v>
      </c>
      <c r="J8797" t="s">
        <v>145</v>
      </c>
      <c r="K8797" t="s">
        <v>137</v>
      </c>
      <c r="L8797">
        <f>I8797*$Q$2/100/1000</f>
        <v>3.1080000000000001E-5</v>
      </c>
    </row>
    <row r="8798" spans="1:12">
      <c r="A8798" s="118">
        <v>45200</v>
      </c>
      <c r="B8798" t="s">
        <v>9891</v>
      </c>
      <c r="C8798" t="s">
        <v>9890</v>
      </c>
      <c r="D8798" t="s">
        <v>9937</v>
      </c>
      <c r="E8798" t="s">
        <v>9986</v>
      </c>
      <c r="F8798">
        <v>101027752</v>
      </c>
      <c r="G8798" t="s">
        <v>9916</v>
      </c>
      <c r="H8798" t="s">
        <v>9885</v>
      </c>
      <c r="I8798">
        <v>8.4</v>
      </c>
      <c r="J8798" t="s">
        <v>145</v>
      </c>
      <c r="K8798" t="s">
        <v>137</v>
      </c>
      <c r="L8798">
        <f>I8798*$Q$2/100/1000</f>
        <v>3.1080000000000001E-5</v>
      </c>
    </row>
    <row r="8799" spans="1:12">
      <c r="A8799" s="118">
        <v>45200</v>
      </c>
      <c r="B8799" t="s">
        <v>9891</v>
      </c>
      <c r="C8799" t="s">
        <v>9890</v>
      </c>
      <c r="D8799" t="s">
        <v>9897</v>
      </c>
      <c r="E8799" t="s">
        <v>9985</v>
      </c>
      <c r="F8799">
        <v>101044752</v>
      </c>
      <c r="G8799" t="s">
        <v>9984</v>
      </c>
      <c r="H8799" t="s">
        <v>9885</v>
      </c>
      <c r="I8799">
        <v>8.4</v>
      </c>
      <c r="J8799" t="s">
        <v>145</v>
      </c>
      <c r="K8799" t="s">
        <v>137</v>
      </c>
      <c r="L8799">
        <f>I8799*$Q$2/100/1000</f>
        <v>3.1080000000000001E-5</v>
      </c>
    </row>
    <row r="8800" spans="1:12">
      <c r="A8800" s="118">
        <v>45200</v>
      </c>
      <c r="B8800" t="s">
        <v>9891</v>
      </c>
      <c r="C8800" t="s">
        <v>9890</v>
      </c>
      <c r="D8800" t="s">
        <v>9924</v>
      </c>
      <c r="E8800" t="s">
        <v>9983</v>
      </c>
      <c r="F8800" t="s">
        <v>9887</v>
      </c>
      <c r="G8800" t="s">
        <v>9886</v>
      </c>
      <c r="H8800" t="s">
        <v>9885</v>
      </c>
      <c r="I8800">
        <v>8.4</v>
      </c>
      <c r="J8800" t="s">
        <v>145</v>
      </c>
      <c r="K8800" t="s">
        <v>137</v>
      </c>
      <c r="L8800">
        <f>I8800*$Q$2/100/1000</f>
        <v>3.1080000000000001E-5</v>
      </c>
    </row>
    <row r="8801" spans="1:12">
      <c r="A8801" s="118">
        <v>45200</v>
      </c>
      <c r="B8801" t="s">
        <v>9891</v>
      </c>
      <c r="C8801" t="s">
        <v>9890</v>
      </c>
      <c r="D8801" t="s">
        <v>9897</v>
      </c>
      <c r="E8801" t="s">
        <v>9982</v>
      </c>
      <c r="F8801" t="s">
        <v>9969</v>
      </c>
      <c r="G8801" t="s">
        <v>9968</v>
      </c>
      <c r="H8801" t="s">
        <v>9885</v>
      </c>
      <c r="I8801">
        <v>8.4</v>
      </c>
      <c r="J8801" t="s">
        <v>145</v>
      </c>
      <c r="K8801" t="s">
        <v>137</v>
      </c>
      <c r="L8801">
        <f>I8801*$Q$2/100/1000</f>
        <v>3.1080000000000001E-5</v>
      </c>
    </row>
    <row r="8802" spans="1:12">
      <c r="A8802" s="118">
        <v>45200</v>
      </c>
      <c r="B8802" t="s">
        <v>9891</v>
      </c>
      <c r="C8802" t="s">
        <v>9890</v>
      </c>
      <c r="D8802" t="s">
        <v>9897</v>
      </c>
      <c r="E8802" t="s">
        <v>9981</v>
      </c>
      <c r="F8802">
        <v>101032455</v>
      </c>
      <c r="G8802" t="s">
        <v>9898</v>
      </c>
      <c r="H8802" t="s">
        <v>9885</v>
      </c>
      <c r="I8802">
        <v>8.4</v>
      </c>
      <c r="J8802" t="s">
        <v>145</v>
      </c>
      <c r="K8802" t="s">
        <v>137</v>
      </c>
      <c r="L8802">
        <f>I8802*$Q$2/100/1000</f>
        <v>3.1080000000000001E-5</v>
      </c>
    </row>
    <row r="8803" spans="1:12">
      <c r="A8803" s="118">
        <v>45200</v>
      </c>
      <c r="B8803" t="s">
        <v>9891</v>
      </c>
      <c r="C8803" t="s">
        <v>9890</v>
      </c>
      <c r="D8803" t="s">
        <v>9913</v>
      </c>
      <c r="E8803" t="s">
        <v>9980</v>
      </c>
      <c r="F8803" t="s">
        <v>9939</v>
      </c>
      <c r="G8803" t="s">
        <v>9938</v>
      </c>
      <c r="H8803" t="s">
        <v>9885</v>
      </c>
      <c r="I8803">
        <v>8.4</v>
      </c>
      <c r="J8803" t="s">
        <v>145</v>
      </c>
      <c r="K8803" t="s">
        <v>137</v>
      </c>
      <c r="L8803">
        <f>I8803*$Q$2/100/1000</f>
        <v>3.1080000000000001E-5</v>
      </c>
    </row>
    <row r="8804" spans="1:12">
      <c r="A8804" s="118">
        <v>45200</v>
      </c>
      <c r="B8804" t="s">
        <v>9891</v>
      </c>
      <c r="C8804" t="s">
        <v>9890</v>
      </c>
      <c r="D8804" t="s">
        <v>9979</v>
      </c>
      <c r="E8804" t="s">
        <v>9978</v>
      </c>
      <c r="F8804" t="s">
        <v>9977</v>
      </c>
      <c r="G8804" t="s">
        <v>9976</v>
      </c>
      <c r="H8804" t="s">
        <v>9885</v>
      </c>
      <c r="I8804">
        <v>8.4</v>
      </c>
      <c r="J8804" t="s">
        <v>145</v>
      </c>
      <c r="K8804" t="s">
        <v>137</v>
      </c>
      <c r="L8804">
        <f>I8804*$Q$2/100/1000</f>
        <v>3.1080000000000001E-5</v>
      </c>
    </row>
    <row r="8805" spans="1:12">
      <c r="A8805" s="118">
        <v>45200</v>
      </c>
      <c r="B8805" t="s">
        <v>9891</v>
      </c>
      <c r="C8805" t="s">
        <v>9890</v>
      </c>
      <c r="D8805" t="s">
        <v>9975</v>
      </c>
      <c r="E8805" t="s">
        <v>9974</v>
      </c>
      <c r="F8805">
        <v>57258230</v>
      </c>
      <c r="G8805" t="s">
        <v>9973</v>
      </c>
      <c r="H8805" t="s">
        <v>9885</v>
      </c>
      <c r="I8805">
        <v>8.4</v>
      </c>
      <c r="J8805" t="s">
        <v>145</v>
      </c>
      <c r="K8805" t="s">
        <v>137</v>
      </c>
      <c r="L8805">
        <f>I8805*$Q$2/100/1000</f>
        <v>3.1080000000000001E-5</v>
      </c>
    </row>
    <row r="8806" spans="1:12">
      <c r="A8806" s="118">
        <v>45231</v>
      </c>
      <c r="B8806" t="s">
        <v>9891</v>
      </c>
      <c r="C8806" t="s">
        <v>9890</v>
      </c>
      <c r="D8806" t="s">
        <v>9972</v>
      </c>
      <c r="E8806" t="s">
        <v>9971</v>
      </c>
      <c r="F8806">
        <v>5145040</v>
      </c>
      <c r="G8806" t="s">
        <v>9952</v>
      </c>
      <c r="H8806" t="s">
        <v>9885</v>
      </c>
      <c r="I8806">
        <v>8.4</v>
      </c>
      <c r="J8806" t="s">
        <v>145</v>
      </c>
      <c r="K8806" t="s">
        <v>137</v>
      </c>
      <c r="L8806">
        <f>I8806*$Q$2/100/1000</f>
        <v>3.1080000000000001E-5</v>
      </c>
    </row>
    <row r="8807" spans="1:12">
      <c r="A8807" s="118">
        <v>45231</v>
      </c>
      <c r="B8807" t="s">
        <v>9891</v>
      </c>
      <c r="C8807" t="s">
        <v>9890</v>
      </c>
      <c r="D8807" t="s">
        <v>9897</v>
      </c>
      <c r="E8807" t="s">
        <v>9970</v>
      </c>
      <c r="F8807" t="s">
        <v>9969</v>
      </c>
      <c r="G8807" t="s">
        <v>9968</v>
      </c>
      <c r="H8807" t="s">
        <v>9885</v>
      </c>
      <c r="I8807">
        <v>8.4</v>
      </c>
      <c r="J8807" t="s">
        <v>145</v>
      </c>
      <c r="K8807" t="s">
        <v>137</v>
      </c>
      <c r="L8807">
        <f>I8807*$Q$2/100/1000</f>
        <v>3.1080000000000001E-5</v>
      </c>
    </row>
    <row r="8808" spans="1:12">
      <c r="A8808" s="118">
        <v>45231</v>
      </c>
      <c r="B8808" t="s">
        <v>9891</v>
      </c>
      <c r="C8808" t="s">
        <v>9890</v>
      </c>
      <c r="D8808" t="s">
        <v>9942</v>
      </c>
      <c r="E8808" t="s">
        <v>9967</v>
      </c>
      <c r="F8808">
        <v>57207480</v>
      </c>
      <c r="G8808" t="s">
        <v>9966</v>
      </c>
      <c r="H8808" t="s">
        <v>9885</v>
      </c>
      <c r="I8808">
        <v>8.4</v>
      </c>
      <c r="J8808" t="s">
        <v>145</v>
      </c>
      <c r="K8808" t="s">
        <v>137</v>
      </c>
      <c r="L8808">
        <f>I8808*$Q$2/100/1000</f>
        <v>3.1080000000000001E-5</v>
      </c>
    </row>
    <row r="8809" spans="1:12">
      <c r="A8809" s="118">
        <v>45231</v>
      </c>
      <c r="B8809" t="s">
        <v>9891</v>
      </c>
      <c r="C8809" t="s">
        <v>9890</v>
      </c>
      <c r="D8809" t="s">
        <v>9965</v>
      </c>
      <c r="E8809" t="s">
        <v>9964</v>
      </c>
      <c r="F8809">
        <v>101029509</v>
      </c>
      <c r="G8809" t="s">
        <v>9963</v>
      </c>
      <c r="H8809" t="s">
        <v>9885</v>
      </c>
      <c r="I8809">
        <v>8.4</v>
      </c>
      <c r="J8809" t="s">
        <v>145</v>
      </c>
      <c r="K8809" t="s">
        <v>137</v>
      </c>
      <c r="L8809">
        <f>I8809*$Q$2/100/1000</f>
        <v>3.1080000000000001E-5</v>
      </c>
    </row>
    <row r="8810" spans="1:12">
      <c r="A8810" s="118">
        <v>45231</v>
      </c>
      <c r="B8810" t="s">
        <v>9891</v>
      </c>
      <c r="C8810" t="s">
        <v>9890</v>
      </c>
      <c r="D8810" t="s">
        <v>9942</v>
      </c>
      <c r="E8810" t="s">
        <v>9962</v>
      </c>
      <c r="F8810" t="s">
        <v>9961</v>
      </c>
      <c r="G8810" t="s">
        <v>9960</v>
      </c>
      <c r="H8810" t="s">
        <v>9885</v>
      </c>
      <c r="I8810">
        <v>8.4</v>
      </c>
      <c r="J8810" t="s">
        <v>145</v>
      </c>
      <c r="K8810" t="s">
        <v>137</v>
      </c>
      <c r="L8810">
        <f>I8810*$Q$2/100/1000</f>
        <v>3.1080000000000001E-5</v>
      </c>
    </row>
    <row r="8811" spans="1:12">
      <c r="A8811" s="118">
        <v>45231</v>
      </c>
      <c r="B8811" t="s">
        <v>9891</v>
      </c>
      <c r="C8811" t="s">
        <v>9890</v>
      </c>
      <c r="D8811" t="s">
        <v>9894</v>
      </c>
      <c r="E8811" t="s">
        <v>9959</v>
      </c>
      <c r="F8811" t="s">
        <v>9958</v>
      </c>
      <c r="G8811" t="s">
        <v>9957</v>
      </c>
      <c r="H8811" t="s">
        <v>9885</v>
      </c>
      <c r="I8811">
        <v>8.4</v>
      </c>
      <c r="J8811" t="s">
        <v>145</v>
      </c>
      <c r="K8811" t="s">
        <v>137</v>
      </c>
      <c r="L8811">
        <f>I8811*$Q$2/100/1000</f>
        <v>3.1080000000000001E-5</v>
      </c>
    </row>
    <row r="8812" spans="1:12">
      <c r="A8812" s="118">
        <v>45231</v>
      </c>
      <c r="B8812" t="s">
        <v>9891</v>
      </c>
      <c r="C8812" t="s">
        <v>9890</v>
      </c>
      <c r="D8812" t="s">
        <v>9924</v>
      </c>
      <c r="E8812" t="s">
        <v>9956</v>
      </c>
      <c r="F8812" t="s">
        <v>9887</v>
      </c>
      <c r="G8812" t="s">
        <v>9886</v>
      </c>
      <c r="H8812" t="s">
        <v>9885</v>
      </c>
      <c r="I8812">
        <v>8.4</v>
      </c>
      <c r="J8812" t="s">
        <v>145</v>
      </c>
      <c r="K8812" t="s">
        <v>137</v>
      </c>
      <c r="L8812">
        <f>I8812*$Q$2/100/1000</f>
        <v>3.1080000000000001E-5</v>
      </c>
    </row>
    <row r="8813" spans="1:12">
      <c r="A8813" s="118">
        <v>45231</v>
      </c>
      <c r="B8813" t="s">
        <v>9891</v>
      </c>
      <c r="C8813" t="s">
        <v>9890</v>
      </c>
      <c r="D8813" t="s">
        <v>9945</v>
      </c>
      <c r="E8813" t="s">
        <v>9955</v>
      </c>
      <c r="F8813">
        <v>101029953</v>
      </c>
      <c r="G8813" t="s">
        <v>9918</v>
      </c>
      <c r="H8813" t="s">
        <v>9885</v>
      </c>
      <c r="I8813">
        <v>8.4</v>
      </c>
      <c r="J8813" t="s">
        <v>145</v>
      </c>
      <c r="K8813" t="s">
        <v>137</v>
      </c>
      <c r="L8813">
        <f>I8813*$Q$2/100/1000</f>
        <v>3.1080000000000001E-5</v>
      </c>
    </row>
    <row r="8814" spans="1:12">
      <c r="A8814" s="118">
        <v>45231</v>
      </c>
      <c r="B8814" t="s">
        <v>9891</v>
      </c>
      <c r="C8814" t="s">
        <v>9890</v>
      </c>
      <c r="D8814" t="s">
        <v>9954</v>
      </c>
      <c r="E8814" t="s">
        <v>9953</v>
      </c>
      <c r="F8814">
        <v>5145040</v>
      </c>
      <c r="G8814" t="s">
        <v>9952</v>
      </c>
      <c r="H8814" t="s">
        <v>9885</v>
      </c>
      <c r="I8814">
        <v>8.4</v>
      </c>
      <c r="J8814" t="s">
        <v>145</v>
      </c>
      <c r="K8814" t="s">
        <v>137</v>
      </c>
      <c r="L8814">
        <f>I8814*$Q$2/100/1000</f>
        <v>3.1080000000000001E-5</v>
      </c>
    </row>
    <row r="8815" spans="1:12">
      <c r="A8815" s="118">
        <v>45231</v>
      </c>
      <c r="B8815" t="s">
        <v>9891</v>
      </c>
      <c r="C8815" t="s">
        <v>9890</v>
      </c>
      <c r="D8815" t="s">
        <v>9897</v>
      </c>
      <c r="E8815" t="s">
        <v>9951</v>
      </c>
      <c r="F8815">
        <v>101031838</v>
      </c>
      <c r="G8815" t="s">
        <v>9950</v>
      </c>
      <c r="H8815" t="s">
        <v>9885</v>
      </c>
      <c r="I8815">
        <v>8.4</v>
      </c>
      <c r="J8815" t="s">
        <v>145</v>
      </c>
      <c r="K8815" t="s">
        <v>137</v>
      </c>
      <c r="L8815">
        <f>I8815*$Q$2/100/1000</f>
        <v>3.1080000000000001E-5</v>
      </c>
    </row>
    <row r="8816" spans="1:12">
      <c r="A8816" s="118">
        <v>45231</v>
      </c>
      <c r="B8816" t="s">
        <v>9891</v>
      </c>
      <c r="C8816" t="s">
        <v>9890</v>
      </c>
      <c r="D8816" t="s">
        <v>9945</v>
      </c>
      <c r="E8816" t="s">
        <v>9949</v>
      </c>
      <c r="F8816">
        <v>21207088</v>
      </c>
      <c r="G8816" t="s">
        <v>9903</v>
      </c>
      <c r="H8816" t="s">
        <v>9885</v>
      </c>
      <c r="I8816">
        <v>8.4</v>
      </c>
      <c r="J8816" t="s">
        <v>145</v>
      </c>
      <c r="K8816" t="s">
        <v>137</v>
      </c>
      <c r="L8816">
        <f>I8816*$Q$2/100/1000</f>
        <v>3.1080000000000001E-5</v>
      </c>
    </row>
    <row r="8817" spans="1:12">
      <c r="A8817" s="118">
        <v>45231</v>
      </c>
      <c r="B8817" t="s">
        <v>9891</v>
      </c>
      <c r="C8817" t="s">
        <v>9890</v>
      </c>
      <c r="D8817" t="s">
        <v>9894</v>
      </c>
      <c r="E8817" t="s">
        <v>9948</v>
      </c>
      <c r="F8817">
        <v>21212119</v>
      </c>
      <c r="G8817" t="s">
        <v>9947</v>
      </c>
      <c r="H8817" t="s">
        <v>9885</v>
      </c>
      <c r="I8817">
        <v>8.4</v>
      </c>
      <c r="J8817" t="s">
        <v>145</v>
      </c>
      <c r="K8817" t="s">
        <v>137</v>
      </c>
      <c r="L8817">
        <f>I8817*$Q$2/100/1000</f>
        <v>3.1080000000000001E-5</v>
      </c>
    </row>
    <row r="8818" spans="1:12">
      <c r="A8818" s="118">
        <v>45231</v>
      </c>
      <c r="B8818" t="s">
        <v>9891</v>
      </c>
      <c r="C8818" t="s">
        <v>9890</v>
      </c>
      <c r="D8818" t="s">
        <v>9894</v>
      </c>
      <c r="E8818" t="s">
        <v>9946</v>
      </c>
      <c r="F8818">
        <v>101044655</v>
      </c>
      <c r="G8818" t="s">
        <v>9892</v>
      </c>
      <c r="H8818" t="s">
        <v>9885</v>
      </c>
      <c r="I8818">
        <v>8.4</v>
      </c>
      <c r="J8818" t="s">
        <v>145</v>
      </c>
      <c r="K8818" t="s">
        <v>137</v>
      </c>
      <c r="L8818">
        <f>I8818*$Q$2/100/1000</f>
        <v>3.1080000000000001E-5</v>
      </c>
    </row>
    <row r="8819" spans="1:12">
      <c r="A8819" s="118">
        <v>45231</v>
      </c>
      <c r="B8819" t="s">
        <v>9891</v>
      </c>
      <c r="C8819" t="s">
        <v>9890</v>
      </c>
      <c r="D8819" t="s">
        <v>9945</v>
      </c>
      <c r="E8819" t="s">
        <v>9944</v>
      </c>
      <c r="F8819">
        <v>101027752</v>
      </c>
      <c r="G8819" t="s">
        <v>9916</v>
      </c>
      <c r="H8819" t="s">
        <v>9885</v>
      </c>
      <c r="I8819">
        <v>8.4</v>
      </c>
      <c r="J8819" t="s">
        <v>145</v>
      </c>
      <c r="K8819" t="s">
        <v>137</v>
      </c>
      <c r="L8819">
        <f>I8819*$Q$2/100/1000</f>
        <v>3.1080000000000001E-5</v>
      </c>
    </row>
    <row r="8820" spans="1:12">
      <c r="A8820" s="118">
        <v>45231</v>
      </c>
      <c r="B8820" t="s">
        <v>9891</v>
      </c>
      <c r="C8820" t="s">
        <v>9890</v>
      </c>
      <c r="D8820" t="s">
        <v>9942</v>
      </c>
      <c r="E8820" t="s">
        <v>9943</v>
      </c>
      <c r="F8820">
        <v>101044661</v>
      </c>
      <c r="G8820" t="s">
        <v>9914</v>
      </c>
      <c r="H8820" t="s">
        <v>9885</v>
      </c>
      <c r="I8820">
        <v>8.4</v>
      </c>
      <c r="J8820" t="s">
        <v>145</v>
      </c>
      <c r="K8820" t="s">
        <v>137</v>
      </c>
      <c r="L8820">
        <f>I8820*$Q$2/100/1000</f>
        <v>3.1080000000000001E-5</v>
      </c>
    </row>
    <row r="8821" spans="1:12">
      <c r="A8821" s="118">
        <v>45231</v>
      </c>
      <c r="B8821" t="s">
        <v>9891</v>
      </c>
      <c r="C8821" t="s">
        <v>9890</v>
      </c>
      <c r="D8821" t="s">
        <v>9942</v>
      </c>
      <c r="E8821" t="s">
        <v>9941</v>
      </c>
      <c r="F8821">
        <v>57207489</v>
      </c>
      <c r="G8821" t="s">
        <v>9911</v>
      </c>
      <c r="H8821" t="s">
        <v>9885</v>
      </c>
      <c r="I8821">
        <v>8.4</v>
      </c>
      <c r="J8821" t="s">
        <v>145</v>
      </c>
      <c r="K8821" t="s">
        <v>137</v>
      </c>
      <c r="L8821">
        <f>I8821*$Q$2/100/1000</f>
        <v>3.1080000000000001E-5</v>
      </c>
    </row>
    <row r="8822" spans="1:12">
      <c r="A8822" s="118">
        <v>45231</v>
      </c>
      <c r="B8822" t="s">
        <v>9891</v>
      </c>
      <c r="C8822" t="s">
        <v>9890</v>
      </c>
      <c r="D8822" t="s">
        <v>9913</v>
      </c>
      <c r="E8822" t="s">
        <v>9940</v>
      </c>
      <c r="F8822" t="s">
        <v>9939</v>
      </c>
      <c r="G8822" t="s">
        <v>9938</v>
      </c>
      <c r="H8822" t="s">
        <v>9885</v>
      </c>
      <c r="I8822">
        <v>8.4</v>
      </c>
      <c r="J8822" t="s">
        <v>145</v>
      </c>
      <c r="K8822" t="s">
        <v>137</v>
      </c>
      <c r="L8822">
        <f>I8822*$Q$2/100/1000</f>
        <v>3.1080000000000001E-5</v>
      </c>
    </row>
    <row r="8823" spans="1:12">
      <c r="A8823" s="118">
        <v>45231</v>
      </c>
      <c r="B8823" t="s">
        <v>9891</v>
      </c>
      <c r="C8823" t="s">
        <v>9890</v>
      </c>
      <c r="D8823" t="s">
        <v>9937</v>
      </c>
      <c r="E8823" t="s">
        <v>9936</v>
      </c>
      <c r="F8823">
        <v>101010738</v>
      </c>
      <c r="G8823" t="s">
        <v>9935</v>
      </c>
      <c r="H8823" t="s">
        <v>9885</v>
      </c>
      <c r="I8823">
        <v>8.4</v>
      </c>
      <c r="J8823" t="s">
        <v>145</v>
      </c>
      <c r="K8823" t="s">
        <v>137</v>
      </c>
      <c r="L8823">
        <f>I8823*$Q$2/100/1000</f>
        <v>3.1080000000000001E-5</v>
      </c>
    </row>
    <row r="8824" spans="1:12">
      <c r="A8824" s="118">
        <v>45261</v>
      </c>
      <c r="B8824" t="s">
        <v>9891</v>
      </c>
      <c r="C8824" t="s">
        <v>9890</v>
      </c>
      <c r="D8824" t="s">
        <v>9934</v>
      </c>
      <c r="E8824" t="s">
        <v>9933</v>
      </c>
      <c r="F8824">
        <v>57211870</v>
      </c>
      <c r="G8824" t="s">
        <v>9932</v>
      </c>
      <c r="H8824" t="s">
        <v>9885</v>
      </c>
      <c r="I8824">
        <v>8.4</v>
      </c>
      <c r="J8824" t="s">
        <v>145</v>
      </c>
      <c r="K8824" t="s">
        <v>137</v>
      </c>
      <c r="L8824">
        <f>I8824*$Q$2/100/1000</f>
        <v>3.1080000000000001E-5</v>
      </c>
    </row>
    <row r="8825" spans="1:12">
      <c r="A8825" s="118">
        <v>45139</v>
      </c>
      <c r="B8825" t="s">
        <v>565</v>
      </c>
      <c r="C8825" t="s">
        <v>564</v>
      </c>
      <c r="D8825" t="s">
        <v>9931</v>
      </c>
      <c r="E8825" t="s">
        <v>9930</v>
      </c>
      <c r="F8825">
        <v>101040789</v>
      </c>
      <c r="G8825" t="s">
        <v>1235</v>
      </c>
      <c r="H8825" t="s">
        <v>560</v>
      </c>
      <c r="I8825">
        <v>104.8</v>
      </c>
      <c r="J8825" t="s">
        <v>138</v>
      </c>
      <c r="K8825" t="s">
        <v>137</v>
      </c>
      <c r="L8825">
        <f>I8825*$Q$2/1000</f>
        <v>3.8775999999999998E-2</v>
      </c>
    </row>
    <row r="8826" spans="1:12">
      <c r="A8826" s="118">
        <v>45261</v>
      </c>
      <c r="B8826" t="s">
        <v>9891</v>
      </c>
      <c r="C8826" t="s">
        <v>9890</v>
      </c>
      <c r="D8826" t="s">
        <v>9897</v>
      </c>
      <c r="E8826" t="s">
        <v>9929</v>
      </c>
      <c r="F8826" t="s">
        <v>9928</v>
      </c>
      <c r="G8826" t="s">
        <v>9927</v>
      </c>
      <c r="H8826" t="s">
        <v>9885</v>
      </c>
      <c r="I8826">
        <v>8.4</v>
      </c>
      <c r="J8826" t="s">
        <v>145</v>
      </c>
      <c r="K8826" t="s">
        <v>137</v>
      </c>
      <c r="L8826">
        <f>I8826*$Q$2/100/1000</f>
        <v>3.1080000000000001E-5</v>
      </c>
    </row>
    <row r="8827" spans="1:12">
      <c r="A8827" s="118">
        <v>45261</v>
      </c>
      <c r="B8827" t="s">
        <v>9891</v>
      </c>
      <c r="C8827" t="s">
        <v>9890</v>
      </c>
      <c r="D8827" t="s">
        <v>9926</v>
      </c>
      <c r="E8827" t="s">
        <v>9925</v>
      </c>
      <c r="F8827">
        <v>57207489</v>
      </c>
      <c r="G8827" t="s">
        <v>9911</v>
      </c>
      <c r="H8827" t="s">
        <v>9885</v>
      </c>
      <c r="I8827">
        <v>8.4</v>
      </c>
      <c r="J8827" t="s">
        <v>145</v>
      </c>
      <c r="K8827" t="s">
        <v>137</v>
      </c>
      <c r="L8827">
        <f>I8827*$Q$2/100/1000</f>
        <v>3.1080000000000001E-5</v>
      </c>
    </row>
    <row r="8828" spans="1:12">
      <c r="A8828" s="118">
        <v>45261</v>
      </c>
      <c r="B8828" t="s">
        <v>9891</v>
      </c>
      <c r="C8828" t="s">
        <v>9890</v>
      </c>
      <c r="D8828" t="s">
        <v>9924</v>
      </c>
      <c r="E8828" t="s">
        <v>9923</v>
      </c>
      <c r="F8828" t="s">
        <v>9887</v>
      </c>
      <c r="G8828" t="s">
        <v>9886</v>
      </c>
      <c r="H8828" t="s">
        <v>9885</v>
      </c>
      <c r="I8828">
        <v>8.4</v>
      </c>
      <c r="J8828" t="s">
        <v>145</v>
      </c>
      <c r="K8828" t="s">
        <v>137</v>
      </c>
      <c r="L8828">
        <f>I8828*$Q$2/100/1000</f>
        <v>3.1080000000000001E-5</v>
      </c>
    </row>
    <row r="8829" spans="1:12">
      <c r="A8829" s="118">
        <v>45261</v>
      </c>
      <c r="B8829" t="s">
        <v>9891</v>
      </c>
      <c r="C8829" t="s">
        <v>9890</v>
      </c>
      <c r="D8829" t="s">
        <v>9897</v>
      </c>
      <c r="E8829" t="s">
        <v>9922</v>
      </c>
      <c r="F8829">
        <v>101032024</v>
      </c>
      <c r="G8829" t="s">
        <v>9921</v>
      </c>
      <c r="H8829" t="s">
        <v>9885</v>
      </c>
      <c r="I8829">
        <v>8.4</v>
      </c>
      <c r="J8829" t="s">
        <v>145</v>
      </c>
      <c r="K8829" t="s">
        <v>137</v>
      </c>
      <c r="L8829">
        <f>I8829*$Q$2/100/1000</f>
        <v>3.1080000000000001E-5</v>
      </c>
    </row>
    <row r="8830" spans="1:12">
      <c r="A8830" s="118">
        <v>45261</v>
      </c>
      <c r="B8830" t="s">
        <v>9891</v>
      </c>
      <c r="C8830" t="s">
        <v>9890</v>
      </c>
      <c r="D8830" t="s">
        <v>9920</v>
      </c>
      <c r="E8830" t="s">
        <v>9919</v>
      </c>
      <c r="F8830">
        <v>101029953</v>
      </c>
      <c r="G8830" t="s">
        <v>9918</v>
      </c>
      <c r="H8830" t="s">
        <v>9885</v>
      </c>
      <c r="I8830">
        <v>8.4</v>
      </c>
      <c r="J8830" t="s">
        <v>145</v>
      </c>
      <c r="K8830" t="s">
        <v>137</v>
      </c>
      <c r="L8830">
        <f>I8830*$Q$2/100/1000</f>
        <v>3.1080000000000001E-5</v>
      </c>
    </row>
    <row r="8831" spans="1:12">
      <c r="A8831" s="118">
        <v>45261</v>
      </c>
      <c r="B8831" t="s">
        <v>9891</v>
      </c>
      <c r="C8831" t="s">
        <v>9890</v>
      </c>
      <c r="D8831" t="s">
        <v>9905</v>
      </c>
      <c r="E8831" t="s">
        <v>9917</v>
      </c>
      <c r="F8831">
        <v>101027752</v>
      </c>
      <c r="G8831" t="s">
        <v>9916</v>
      </c>
      <c r="H8831" t="s">
        <v>9885</v>
      </c>
      <c r="I8831">
        <v>8.4</v>
      </c>
      <c r="J8831" t="s">
        <v>145</v>
      </c>
      <c r="K8831" t="s">
        <v>137</v>
      </c>
      <c r="L8831">
        <f>I8831*$Q$2/100/1000</f>
        <v>3.1080000000000001E-5</v>
      </c>
    </row>
    <row r="8832" spans="1:12">
      <c r="A8832" s="118">
        <v>45261</v>
      </c>
      <c r="B8832" t="s">
        <v>9891</v>
      </c>
      <c r="C8832" t="s">
        <v>9890</v>
      </c>
      <c r="D8832" t="s">
        <v>9905</v>
      </c>
      <c r="E8832" t="s">
        <v>9915</v>
      </c>
      <c r="F8832">
        <v>101044661</v>
      </c>
      <c r="G8832" t="s">
        <v>9914</v>
      </c>
      <c r="H8832" t="s">
        <v>9885</v>
      </c>
      <c r="I8832">
        <v>8.4</v>
      </c>
      <c r="J8832" t="s">
        <v>145</v>
      </c>
      <c r="K8832" t="s">
        <v>137</v>
      </c>
      <c r="L8832">
        <f>I8832*$Q$2/100/1000</f>
        <v>3.1080000000000001E-5</v>
      </c>
    </row>
    <row r="8833" spans="1:12">
      <c r="A8833" s="118">
        <v>45261</v>
      </c>
      <c r="B8833" t="s">
        <v>9891</v>
      </c>
      <c r="C8833" t="s">
        <v>9890</v>
      </c>
      <c r="D8833" t="s">
        <v>9913</v>
      </c>
      <c r="E8833" t="s">
        <v>9912</v>
      </c>
      <c r="F8833">
        <v>57207489</v>
      </c>
      <c r="G8833" t="s">
        <v>9911</v>
      </c>
      <c r="H8833" t="s">
        <v>9885</v>
      </c>
      <c r="I8833">
        <v>8.4</v>
      </c>
      <c r="J8833" t="s">
        <v>145</v>
      </c>
      <c r="K8833" t="s">
        <v>137</v>
      </c>
      <c r="L8833">
        <f>I8833*$Q$2/100/1000</f>
        <v>3.1080000000000001E-5</v>
      </c>
    </row>
    <row r="8834" spans="1:12">
      <c r="A8834" s="118">
        <v>45261</v>
      </c>
      <c r="B8834" t="s">
        <v>9891</v>
      </c>
      <c r="C8834" t="s">
        <v>9890</v>
      </c>
      <c r="D8834" t="s">
        <v>9910</v>
      </c>
      <c r="E8834" t="s">
        <v>9909</v>
      </c>
      <c r="F8834">
        <v>101044752</v>
      </c>
      <c r="G8834" t="s">
        <v>9908</v>
      </c>
      <c r="H8834" t="s">
        <v>9885</v>
      </c>
      <c r="I8834">
        <v>8.4</v>
      </c>
      <c r="J8834" t="s">
        <v>145</v>
      </c>
      <c r="K8834" t="s">
        <v>137</v>
      </c>
      <c r="L8834">
        <f>I8834*$Q$2/100/1000</f>
        <v>3.1080000000000001E-5</v>
      </c>
    </row>
    <row r="8835" spans="1:12">
      <c r="A8835" s="118">
        <v>45261</v>
      </c>
      <c r="B8835" t="s">
        <v>9891</v>
      </c>
      <c r="C8835" t="s">
        <v>9890</v>
      </c>
      <c r="D8835" t="s">
        <v>9907</v>
      </c>
      <c r="E8835" t="s">
        <v>9906</v>
      </c>
      <c r="F8835">
        <v>21207088</v>
      </c>
      <c r="G8835" t="s">
        <v>9903</v>
      </c>
      <c r="H8835" t="s">
        <v>9885</v>
      </c>
      <c r="I8835">
        <v>8.4</v>
      </c>
      <c r="J8835" t="s">
        <v>145</v>
      </c>
      <c r="K8835" t="s">
        <v>137</v>
      </c>
      <c r="L8835">
        <f>I8835*$Q$2/100/1000</f>
        <v>3.1080000000000001E-5</v>
      </c>
    </row>
    <row r="8836" spans="1:12">
      <c r="A8836" s="118">
        <v>45261</v>
      </c>
      <c r="B8836" t="s">
        <v>9891</v>
      </c>
      <c r="C8836" t="s">
        <v>9890</v>
      </c>
      <c r="D8836" t="s">
        <v>9905</v>
      </c>
      <c r="E8836" t="s">
        <v>9904</v>
      </c>
      <c r="F8836">
        <v>21207088</v>
      </c>
      <c r="G8836" t="s">
        <v>9903</v>
      </c>
      <c r="H8836" t="s">
        <v>9885</v>
      </c>
      <c r="I8836">
        <v>8.4</v>
      </c>
      <c r="J8836" t="s">
        <v>145</v>
      </c>
      <c r="K8836" t="s">
        <v>137</v>
      </c>
      <c r="L8836">
        <f>I8836*$Q$2/100/1000</f>
        <v>3.1080000000000001E-5</v>
      </c>
    </row>
    <row r="8837" spans="1:12">
      <c r="A8837" s="118">
        <v>45261</v>
      </c>
      <c r="B8837" t="s">
        <v>9891</v>
      </c>
      <c r="C8837" t="s">
        <v>9890</v>
      </c>
      <c r="D8837" t="s">
        <v>9902</v>
      </c>
      <c r="E8837" t="s">
        <v>9901</v>
      </c>
      <c r="F8837">
        <v>101010698</v>
      </c>
      <c r="G8837" t="s">
        <v>9900</v>
      </c>
      <c r="H8837" t="s">
        <v>9885</v>
      </c>
      <c r="I8837">
        <v>8.4</v>
      </c>
      <c r="J8837" t="s">
        <v>145</v>
      </c>
      <c r="K8837" t="s">
        <v>137</v>
      </c>
      <c r="L8837">
        <f>I8837*$Q$2/100/1000</f>
        <v>3.1080000000000001E-5</v>
      </c>
    </row>
    <row r="8838" spans="1:12">
      <c r="A8838" s="118">
        <v>45261</v>
      </c>
      <c r="B8838" t="s">
        <v>9891</v>
      </c>
      <c r="C8838" t="s">
        <v>9890</v>
      </c>
      <c r="D8838" t="s">
        <v>9897</v>
      </c>
      <c r="E8838" t="s">
        <v>9899</v>
      </c>
      <c r="F8838">
        <v>101032455</v>
      </c>
      <c r="G8838" t="s">
        <v>9898</v>
      </c>
      <c r="H8838" t="s">
        <v>9885</v>
      </c>
      <c r="I8838">
        <v>8.4</v>
      </c>
      <c r="J8838" t="s">
        <v>145</v>
      </c>
      <c r="K8838" t="s">
        <v>137</v>
      </c>
      <c r="L8838">
        <f>I8838*$Q$2/100/1000</f>
        <v>3.1080000000000001E-5</v>
      </c>
    </row>
    <row r="8839" spans="1:12">
      <c r="A8839" s="118">
        <v>45261</v>
      </c>
      <c r="B8839" t="s">
        <v>9891</v>
      </c>
      <c r="C8839" t="s">
        <v>9890</v>
      </c>
      <c r="D8839" t="s">
        <v>9897</v>
      </c>
      <c r="E8839" t="s">
        <v>9896</v>
      </c>
      <c r="F8839">
        <v>101010697</v>
      </c>
      <c r="G8839" t="s">
        <v>9895</v>
      </c>
      <c r="H8839" t="s">
        <v>9885</v>
      </c>
      <c r="I8839">
        <v>8.4</v>
      </c>
      <c r="J8839" t="s">
        <v>145</v>
      </c>
      <c r="K8839" t="s">
        <v>137</v>
      </c>
      <c r="L8839">
        <f>I8839*$Q$2/100/1000</f>
        <v>3.1080000000000001E-5</v>
      </c>
    </row>
    <row r="8840" spans="1:12">
      <c r="A8840" s="118">
        <v>45261</v>
      </c>
      <c r="B8840" t="s">
        <v>9891</v>
      </c>
      <c r="C8840" t="s">
        <v>9890</v>
      </c>
      <c r="D8840" t="s">
        <v>9894</v>
      </c>
      <c r="E8840" t="s">
        <v>9893</v>
      </c>
      <c r="F8840">
        <v>101044655</v>
      </c>
      <c r="G8840" t="s">
        <v>9892</v>
      </c>
      <c r="H8840" t="s">
        <v>9885</v>
      </c>
      <c r="I8840">
        <v>8.4</v>
      </c>
      <c r="J8840" t="s">
        <v>145</v>
      </c>
      <c r="K8840" t="s">
        <v>137</v>
      </c>
      <c r="L8840">
        <f>I8840*$Q$2/100/1000</f>
        <v>3.1080000000000001E-5</v>
      </c>
    </row>
    <row r="8841" spans="1:12">
      <c r="A8841" s="118">
        <v>45261</v>
      </c>
      <c r="B8841" t="s">
        <v>9891</v>
      </c>
      <c r="C8841" t="s">
        <v>9890</v>
      </c>
      <c r="D8841" t="s">
        <v>9889</v>
      </c>
      <c r="E8841" t="s">
        <v>9888</v>
      </c>
      <c r="F8841" t="s">
        <v>9887</v>
      </c>
      <c r="G8841" t="s">
        <v>9886</v>
      </c>
      <c r="H8841" t="s">
        <v>9885</v>
      </c>
      <c r="I8841">
        <v>8.4</v>
      </c>
      <c r="J8841" t="s">
        <v>145</v>
      </c>
      <c r="K8841" t="s">
        <v>137</v>
      </c>
      <c r="L8841">
        <f>I8841*$Q$2/100/1000</f>
        <v>3.1080000000000001E-5</v>
      </c>
    </row>
    <row r="8842" spans="1:12">
      <c r="A8842" s="118">
        <v>44927</v>
      </c>
      <c r="B8842" t="s">
        <v>9729</v>
      </c>
      <c r="C8842" t="s">
        <v>9728</v>
      </c>
      <c r="D8842" t="s">
        <v>9884</v>
      </c>
      <c r="E8842" t="s">
        <v>9883</v>
      </c>
      <c r="F8842">
        <v>101036506</v>
      </c>
      <c r="G8842" t="s">
        <v>9730</v>
      </c>
      <c r="H8842" t="s">
        <v>9723</v>
      </c>
      <c r="I8842">
        <v>344</v>
      </c>
      <c r="J8842" t="s">
        <v>145</v>
      </c>
      <c r="K8842" t="s">
        <v>137</v>
      </c>
      <c r="L8842">
        <f>I8842*$Q$2/100/1000</f>
        <v>1.2727999999999999E-3</v>
      </c>
    </row>
    <row r="8843" spans="1:12">
      <c r="A8843" s="118">
        <v>45139</v>
      </c>
      <c r="B8843" t="s">
        <v>261</v>
      </c>
      <c r="C8843" t="s">
        <v>260</v>
      </c>
      <c r="D8843" t="s">
        <v>9882</v>
      </c>
      <c r="E8843" t="s">
        <v>9881</v>
      </c>
      <c r="F8843" s="119">
        <v>10205817</v>
      </c>
      <c r="G8843" t="s">
        <v>9880</v>
      </c>
      <c r="H8843" t="s">
        <v>139</v>
      </c>
      <c r="I8843">
        <v>55</v>
      </c>
      <c r="J8843" t="s">
        <v>145</v>
      </c>
      <c r="K8843" t="s">
        <v>137</v>
      </c>
      <c r="L8843">
        <f>I8843*$Q$2/100/1000</f>
        <v>2.0350000000000001E-4</v>
      </c>
    </row>
    <row r="8844" spans="1:12">
      <c r="A8844" s="118">
        <v>44927</v>
      </c>
      <c r="B8844" t="s">
        <v>9729</v>
      </c>
      <c r="C8844" t="s">
        <v>9728</v>
      </c>
      <c r="D8844" t="s">
        <v>9840</v>
      </c>
      <c r="E8844" t="s">
        <v>9879</v>
      </c>
      <c r="F8844">
        <v>101036506</v>
      </c>
      <c r="G8844" t="s">
        <v>9730</v>
      </c>
      <c r="H8844" t="s">
        <v>9723</v>
      </c>
      <c r="I8844">
        <v>344</v>
      </c>
      <c r="J8844" t="s">
        <v>145</v>
      </c>
      <c r="K8844" t="s">
        <v>137</v>
      </c>
      <c r="L8844">
        <f>I8844*$Q$2/100/1000</f>
        <v>1.2727999999999999E-3</v>
      </c>
    </row>
    <row r="8845" spans="1:12">
      <c r="A8845" s="118">
        <v>44927</v>
      </c>
      <c r="B8845" t="s">
        <v>9729</v>
      </c>
      <c r="C8845" t="s">
        <v>9728</v>
      </c>
      <c r="D8845" t="s">
        <v>9878</v>
      </c>
      <c r="E8845" t="s">
        <v>9877</v>
      </c>
      <c r="F8845">
        <v>42206331</v>
      </c>
      <c r="G8845" t="s">
        <v>9876</v>
      </c>
      <c r="H8845" t="s">
        <v>9723</v>
      </c>
      <c r="I8845">
        <v>344</v>
      </c>
      <c r="J8845" t="s">
        <v>145</v>
      </c>
      <c r="K8845" t="s">
        <v>137</v>
      </c>
      <c r="L8845">
        <f>I8845*$Q$2/100/1000</f>
        <v>1.2727999999999999E-3</v>
      </c>
    </row>
    <row r="8846" spans="1:12">
      <c r="A8846" s="118">
        <v>44958</v>
      </c>
      <c r="B8846" t="s">
        <v>9729</v>
      </c>
      <c r="C8846" t="s">
        <v>9728</v>
      </c>
      <c r="D8846" t="s">
        <v>9825</v>
      </c>
      <c r="E8846" t="s">
        <v>9875</v>
      </c>
      <c r="F8846">
        <v>101036506</v>
      </c>
      <c r="G8846" t="s">
        <v>9730</v>
      </c>
      <c r="H8846" t="s">
        <v>9723</v>
      </c>
      <c r="I8846">
        <v>344</v>
      </c>
      <c r="J8846" t="s">
        <v>145</v>
      </c>
      <c r="K8846" t="s">
        <v>137</v>
      </c>
      <c r="L8846">
        <f>I8846*$Q$2/100/1000</f>
        <v>1.2727999999999999E-3</v>
      </c>
    </row>
    <row r="8847" spans="1:12">
      <c r="A8847" s="118">
        <v>44958</v>
      </c>
      <c r="B8847" t="s">
        <v>9729</v>
      </c>
      <c r="C8847" t="s">
        <v>9728</v>
      </c>
      <c r="D8847" t="s">
        <v>9853</v>
      </c>
      <c r="E8847" t="s">
        <v>9874</v>
      </c>
      <c r="F8847">
        <v>101036506</v>
      </c>
      <c r="G8847" t="s">
        <v>9730</v>
      </c>
      <c r="H8847" t="s">
        <v>9723</v>
      </c>
      <c r="I8847">
        <v>344</v>
      </c>
      <c r="J8847" t="s">
        <v>145</v>
      </c>
      <c r="K8847" t="s">
        <v>137</v>
      </c>
      <c r="L8847">
        <f>I8847*$Q$2/100/1000</f>
        <v>1.2727999999999999E-3</v>
      </c>
    </row>
    <row r="8848" spans="1:12">
      <c r="A8848" s="118">
        <v>44958</v>
      </c>
      <c r="B8848" t="s">
        <v>9729</v>
      </c>
      <c r="C8848" t="s">
        <v>9728</v>
      </c>
      <c r="D8848" t="s">
        <v>9853</v>
      </c>
      <c r="E8848" t="s">
        <v>9873</v>
      </c>
      <c r="F8848">
        <v>101036506</v>
      </c>
      <c r="G8848" t="s">
        <v>9730</v>
      </c>
      <c r="H8848" t="s">
        <v>9723</v>
      </c>
      <c r="I8848">
        <v>344</v>
      </c>
      <c r="J8848" t="s">
        <v>145</v>
      </c>
      <c r="K8848" t="s">
        <v>137</v>
      </c>
      <c r="L8848">
        <f>I8848*$Q$2/100/1000</f>
        <v>1.2727999999999999E-3</v>
      </c>
    </row>
    <row r="8849" spans="1:12">
      <c r="A8849" s="118">
        <v>44958</v>
      </c>
      <c r="B8849" t="s">
        <v>9729</v>
      </c>
      <c r="C8849" t="s">
        <v>9728</v>
      </c>
      <c r="D8849" t="s">
        <v>9851</v>
      </c>
      <c r="E8849" t="s">
        <v>9872</v>
      </c>
      <c r="F8849" t="s">
        <v>9834</v>
      </c>
      <c r="G8849" t="s">
        <v>9833</v>
      </c>
      <c r="H8849" t="s">
        <v>9723</v>
      </c>
      <c r="I8849">
        <v>344</v>
      </c>
      <c r="J8849" t="s">
        <v>145</v>
      </c>
      <c r="K8849" t="s">
        <v>137</v>
      </c>
      <c r="L8849">
        <f>I8849*$Q$2/100/1000</f>
        <v>1.2727999999999999E-3</v>
      </c>
    </row>
    <row r="8850" spans="1:12">
      <c r="A8850" s="118">
        <v>44958</v>
      </c>
      <c r="B8850" t="s">
        <v>9729</v>
      </c>
      <c r="C8850" t="s">
        <v>9728</v>
      </c>
      <c r="D8850" t="s">
        <v>9851</v>
      </c>
      <c r="E8850" t="s">
        <v>9871</v>
      </c>
      <c r="F8850" t="s">
        <v>9834</v>
      </c>
      <c r="G8850" t="s">
        <v>9833</v>
      </c>
      <c r="H8850" t="s">
        <v>9723</v>
      </c>
      <c r="I8850">
        <v>344</v>
      </c>
      <c r="J8850" t="s">
        <v>145</v>
      </c>
      <c r="K8850" t="s">
        <v>137</v>
      </c>
      <c r="L8850">
        <f>I8850*$Q$2/100/1000</f>
        <v>1.2727999999999999E-3</v>
      </c>
    </row>
    <row r="8851" spans="1:12">
      <c r="A8851" s="118">
        <v>44958</v>
      </c>
      <c r="B8851" t="s">
        <v>9729</v>
      </c>
      <c r="C8851" t="s">
        <v>9728</v>
      </c>
      <c r="D8851" t="s">
        <v>9870</v>
      </c>
      <c r="E8851" t="s">
        <v>9869</v>
      </c>
      <c r="F8851">
        <v>101036506</v>
      </c>
      <c r="G8851" t="s">
        <v>9730</v>
      </c>
      <c r="H8851" t="s">
        <v>9723</v>
      </c>
      <c r="I8851">
        <v>344</v>
      </c>
      <c r="J8851" t="s">
        <v>145</v>
      </c>
      <c r="K8851" t="s">
        <v>137</v>
      </c>
      <c r="L8851">
        <f>I8851*$Q$2/100/1000</f>
        <v>1.2727999999999999E-3</v>
      </c>
    </row>
    <row r="8852" spans="1:12">
      <c r="A8852" s="118">
        <v>45139</v>
      </c>
      <c r="B8852" t="s">
        <v>365</v>
      </c>
      <c r="C8852" t="s">
        <v>364</v>
      </c>
      <c r="D8852" t="s">
        <v>4276</v>
      </c>
      <c r="E8852" t="s">
        <v>9868</v>
      </c>
      <c r="F8852" s="119">
        <v>101023697</v>
      </c>
      <c r="G8852" t="s">
        <v>1365</v>
      </c>
      <c r="H8852" t="s">
        <v>359</v>
      </c>
      <c r="I8852">
        <v>144</v>
      </c>
      <c r="J8852" t="s">
        <v>138</v>
      </c>
      <c r="K8852" t="s">
        <v>137</v>
      </c>
      <c r="L8852">
        <f>I8852*$Q$2/1000</f>
        <v>5.3280000000000001E-2</v>
      </c>
    </row>
    <row r="8853" spans="1:12">
      <c r="A8853" s="118">
        <v>44958</v>
      </c>
      <c r="B8853" t="s">
        <v>9729</v>
      </c>
      <c r="C8853" t="s">
        <v>9728</v>
      </c>
      <c r="D8853" t="s">
        <v>9867</v>
      </c>
      <c r="E8853" t="s">
        <v>9866</v>
      </c>
      <c r="F8853">
        <v>101036506</v>
      </c>
      <c r="G8853" t="s">
        <v>9730</v>
      </c>
      <c r="H8853" t="s">
        <v>9723</v>
      </c>
      <c r="I8853">
        <v>344</v>
      </c>
      <c r="J8853" t="s">
        <v>145</v>
      </c>
      <c r="K8853" t="s">
        <v>137</v>
      </c>
      <c r="L8853">
        <f>I8853*$Q$2/100/1000</f>
        <v>1.2727999999999999E-3</v>
      </c>
    </row>
    <row r="8854" spans="1:12">
      <c r="A8854" s="118">
        <v>44958</v>
      </c>
      <c r="B8854" t="s">
        <v>9729</v>
      </c>
      <c r="C8854" t="s">
        <v>9728</v>
      </c>
      <c r="D8854" t="s">
        <v>9851</v>
      </c>
      <c r="E8854" t="s">
        <v>9865</v>
      </c>
      <c r="F8854" t="s">
        <v>9849</v>
      </c>
      <c r="G8854" t="s">
        <v>9848</v>
      </c>
      <c r="H8854" t="s">
        <v>9723</v>
      </c>
      <c r="I8854">
        <v>344</v>
      </c>
      <c r="J8854" t="s">
        <v>145</v>
      </c>
      <c r="K8854" t="s">
        <v>137</v>
      </c>
      <c r="L8854">
        <f>I8854*$Q$2/100/1000</f>
        <v>1.2727999999999999E-3</v>
      </c>
    </row>
    <row r="8855" spans="1:12">
      <c r="A8855" s="118">
        <v>44958</v>
      </c>
      <c r="B8855" t="s">
        <v>9729</v>
      </c>
      <c r="C8855" t="s">
        <v>9728</v>
      </c>
      <c r="D8855" t="s">
        <v>9851</v>
      </c>
      <c r="E8855" t="s">
        <v>9864</v>
      </c>
      <c r="F8855" t="s">
        <v>9834</v>
      </c>
      <c r="G8855" t="s">
        <v>9833</v>
      </c>
      <c r="H8855" t="s">
        <v>9723</v>
      </c>
      <c r="I8855">
        <v>344</v>
      </c>
      <c r="J8855" t="s">
        <v>145</v>
      </c>
      <c r="K8855" t="s">
        <v>137</v>
      </c>
      <c r="L8855">
        <f>I8855*$Q$2/100/1000</f>
        <v>1.2727999999999999E-3</v>
      </c>
    </row>
    <row r="8856" spans="1:12">
      <c r="A8856" s="118">
        <v>44986</v>
      </c>
      <c r="B8856" t="s">
        <v>9729</v>
      </c>
      <c r="C8856" t="s">
        <v>9728</v>
      </c>
      <c r="D8856" t="s">
        <v>9863</v>
      </c>
      <c r="E8856" t="s">
        <v>9862</v>
      </c>
      <c r="F8856" t="s">
        <v>9725</v>
      </c>
      <c r="G8856" t="s">
        <v>9724</v>
      </c>
      <c r="H8856" t="s">
        <v>9723</v>
      </c>
      <c r="I8856">
        <v>344</v>
      </c>
      <c r="J8856" t="s">
        <v>145</v>
      </c>
      <c r="K8856" t="s">
        <v>137</v>
      </c>
      <c r="L8856">
        <f>I8856*$Q$2/100/1000</f>
        <v>1.2727999999999999E-3</v>
      </c>
    </row>
    <row r="8857" spans="1:12">
      <c r="A8857" s="118">
        <v>44986</v>
      </c>
      <c r="B8857" t="s">
        <v>9729</v>
      </c>
      <c r="C8857" t="s">
        <v>9728</v>
      </c>
      <c r="D8857" t="s">
        <v>9845</v>
      </c>
      <c r="E8857" t="s">
        <v>9861</v>
      </c>
      <c r="F8857">
        <v>101036506</v>
      </c>
      <c r="G8857" t="s">
        <v>9730</v>
      </c>
      <c r="H8857" t="s">
        <v>9723</v>
      </c>
      <c r="I8857">
        <v>344</v>
      </c>
      <c r="J8857" t="s">
        <v>145</v>
      </c>
      <c r="K8857" t="s">
        <v>137</v>
      </c>
      <c r="L8857">
        <f>I8857*$Q$2/100/1000</f>
        <v>1.2727999999999999E-3</v>
      </c>
    </row>
    <row r="8858" spans="1:12">
      <c r="A8858" s="118">
        <v>44986</v>
      </c>
      <c r="B8858" t="s">
        <v>9729</v>
      </c>
      <c r="C8858" t="s">
        <v>9728</v>
      </c>
      <c r="D8858" t="s">
        <v>9840</v>
      </c>
      <c r="E8858" t="s">
        <v>9860</v>
      </c>
      <c r="F8858">
        <v>101036506</v>
      </c>
      <c r="G8858" t="s">
        <v>9730</v>
      </c>
      <c r="H8858" t="s">
        <v>9723</v>
      </c>
      <c r="I8858">
        <v>344</v>
      </c>
      <c r="J8858" t="s">
        <v>145</v>
      </c>
      <c r="K8858" t="s">
        <v>137</v>
      </c>
      <c r="L8858">
        <f>I8858*$Q$2/100/1000</f>
        <v>1.2727999999999999E-3</v>
      </c>
    </row>
    <row r="8859" spans="1:12">
      <c r="A8859" s="118">
        <v>44986</v>
      </c>
      <c r="B8859" t="s">
        <v>9729</v>
      </c>
      <c r="C8859" t="s">
        <v>9728</v>
      </c>
      <c r="D8859" t="s">
        <v>9859</v>
      </c>
      <c r="E8859" t="s">
        <v>9858</v>
      </c>
      <c r="F8859">
        <v>101036506</v>
      </c>
      <c r="G8859" t="s">
        <v>9730</v>
      </c>
      <c r="H8859" t="s">
        <v>9723</v>
      </c>
      <c r="I8859">
        <v>344</v>
      </c>
      <c r="J8859" t="s">
        <v>145</v>
      </c>
      <c r="K8859" t="s">
        <v>137</v>
      </c>
      <c r="L8859">
        <f>I8859*$Q$2/100/1000</f>
        <v>1.2727999999999999E-3</v>
      </c>
    </row>
    <row r="8860" spans="1:12">
      <c r="A8860" s="118">
        <v>44986</v>
      </c>
      <c r="B8860" t="s">
        <v>9729</v>
      </c>
      <c r="C8860" t="s">
        <v>9728</v>
      </c>
      <c r="D8860" t="s">
        <v>9851</v>
      </c>
      <c r="E8860" t="s">
        <v>9857</v>
      </c>
      <c r="F8860" t="s">
        <v>9834</v>
      </c>
      <c r="G8860" t="s">
        <v>9833</v>
      </c>
      <c r="H8860" t="s">
        <v>9723</v>
      </c>
      <c r="I8860">
        <v>344</v>
      </c>
      <c r="J8860" t="s">
        <v>145</v>
      </c>
      <c r="K8860" t="s">
        <v>137</v>
      </c>
      <c r="L8860">
        <f>I8860*$Q$2/100/1000</f>
        <v>1.2727999999999999E-3</v>
      </c>
    </row>
    <row r="8861" spans="1:12">
      <c r="A8861" s="118">
        <v>44986</v>
      </c>
      <c r="B8861" t="s">
        <v>9729</v>
      </c>
      <c r="C8861" t="s">
        <v>9728</v>
      </c>
      <c r="D8861" t="s">
        <v>9827</v>
      </c>
      <c r="E8861" t="s">
        <v>9856</v>
      </c>
      <c r="F8861">
        <v>42205175</v>
      </c>
      <c r="G8861" t="s">
        <v>9767</v>
      </c>
      <c r="H8861" t="s">
        <v>9723</v>
      </c>
      <c r="I8861">
        <v>344</v>
      </c>
      <c r="J8861" t="s">
        <v>145</v>
      </c>
      <c r="K8861" t="s">
        <v>137</v>
      </c>
      <c r="L8861">
        <f>I8861*$Q$2/100/1000</f>
        <v>1.2727999999999999E-3</v>
      </c>
    </row>
    <row r="8862" spans="1:12">
      <c r="A8862" s="118">
        <v>44986</v>
      </c>
      <c r="B8862" t="s">
        <v>9729</v>
      </c>
      <c r="C8862" t="s">
        <v>9728</v>
      </c>
      <c r="D8862" t="s">
        <v>9855</v>
      </c>
      <c r="E8862" t="s">
        <v>9854</v>
      </c>
      <c r="F8862">
        <v>101036506</v>
      </c>
      <c r="G8862" t="s">
        <v>9730</v>
      </c>
      <c r="H8862" t="s">
        <v>9723</v>
      </c>
      <c r="I8862">
        <v>344</v>
      </c>
      <c r="J8862" t="s">
        <v>145</v>
      </c>
      <c r="K8862" t="s">
        <v>137</v>
      </c>
      <c r="L8862">
        <f>I8862*$Q$2/100/1000</f>
        <v>1.2727999999999999E-3</v>
      </c>
    </row>
    <row r="8863" spans="1:12">
      <c r="A8863" s="118">
        <v>44986</v>
      </c>
      <c r="B8863" t="s">
        <v>9729</v>
      </c>
      <c r="C8863" t="s">
        <v>9728</v>
      </c>
      <c r="D8863" t="s">
        <v>9853</v>
      </c>
      <c r="E8863" t="s">
        <v>9852</v>
      </c>
      <c r="F8863">
        <v>42205087</v>
      </c>
      <c r="G8863" t="s">
        <v>9794</v>
      </c>
      <c r="H8863" t="s">
        <v>9723</v>
      </c>
      <c r="I8863">
        <v>344</v>
      </c>
      <c r="J8863" t="s">
        <v>145</v>
      </c>
      <c r="K8863" t="s">
        <v>137</v>
      </c>
      <c r="L8863">
        <f>I8863*$Q$2/100/1000</f>
        <v>1.2727999999999999E-3</v>
      </c>
    </row>
    <row r="8864" spans="1:12">
      <c r="A8864" s="118">
        <v>44986</v>
      </c>
      <c r="B8864" t="s">
        <v>9729</v>
      </c>
      <c r="C8864" t="s">
        <v>9728</v>
      </c>
      <c r="D8864" t="s">
        <v>9851</v>
      </c>
      <c r="E8864" t="s">
        <v>9850</v>
      </c>
      <c r="F8864" t="s">
        <v>9849</v>
      </c>
      <c r="G8864" t="s">
        <v>9848</v>
      </c>
      <c r="H8864" t="s">
        <v>9723</v>
      </c>
      <c r="I8864">
        <v>344</v>
      </c>
      <c r="J8864" t="s">
        <v>145</v>
      </c>
      <c r="K8864" t="s">
        <v>137</v>
      </c>
      <c r="L8864">
        <f>I8864*$Q$2/100/1000</f>
        <v>1.2727999999999999E-3</v>
      </c>
    </row>
    <row r="8865" spans="1:12">
      <c r="A8865" s="118">
        <v>45017</v>
      </c>
      <c r="B8865" t="s">
        <v>9729</v>
      </c>
      <c r="C8865" t="s">
        <v>9728</v>
      </c>
      <c r="D8865" t="s">
        <v>9847</v>
      </c>
      <c r="E8865" t="s">
        <v>9846</v>
      </c>
      <c r="F8865" s="119">
        <v>101036506</v>
      </c>
      <c r="G8865" t="s">
        <v>9730</v>
      </c>
      <c r="H8865" t="s">
        <v>9723</v>
      </c>
      <c r="I8865">
        <v>344</v>
      </c>
      <c r="J8865" t="s">
        <v>145</v>
      </c>
      <c r="K8865" t="s">
        <v>137</v>
      </c>
      <c r="L8865">
        <f>I8865*$Q$2/100/1000</f>
        <v>1.2727999999999999E-3</v>
      </c>
    </row>
    <row r="8866" spans="1:12">
      <c r="A8866" s="118">
        <v>45017</v>
      </c>
      <c r="B8866" t="s">
        <v>9729</v>
      </c>
      <c r="C8866" t="s">
        <v>9728</v>
      </c>
      <c r="D8866" t="s">
        <v>9845</v>
      </c>
      <c r="E8866" t="s">
        <v>9844</v>
      </c>
      <c r="F8866" s="119">
        <v>101036506</v>
      </c>
      <c r="G8866" t="s">
        <v>9730</v>
      </c>
      <c r="H8866" t="s">
        <v>9723</v>
      </c>
      <c r="I8866">
        <v>344</v>
      </c>
      <c r="J8866" t="s">
        <v>145</v>
      </c>
      <c r="K8866" t="s">
        <v>137</v>
      </c>
      <c r="L8866">
        <f>I8866*$Q$2/100/1000</f>
        <v>1.2727999999999999E-3</v>
      </c>
    </row>
    <row r="8867" spans="1:12">
      <c r="A8867" s="118">
        <v>45017</v>
      </c>
      <c r="B8867" t="s">
        <v>9729</v>
      </c>
      <c r="C8867" t="s">
        <v>9728</v>
      </c>
      <c r="D8867" t="s">
        <v>9840</v>
      </c>
      <c r="E8867" t="s">
        <v>9843</v>
      </c>
      <c r="F8867" s="119">
        <v>101040837</v>
      </c>
      <c r="G8867" t="s">
        <v>9733</v>
      </c>
      <c r="H8867" t="s">
        <v>9723</v>
      </c>
      <c r="I8867">
        <v>344</v>
      </c>
      <c r="J8867" t="s">
        <v>145</v>
      </c>
      <c r="K8867" t="s">
        <v>137</v>
      </c>
      <c r="L8867">
        <f>I8867*$Q$2/100/1000</f>
        <v>1.2727999999999999E-3</v>
      </c>
    </row>
    <row r="8868" spans="1:12">
      <c r="A8868" s="118">
        <v>45017</v>
      </c>
      <c r="B8868" t="s">
        <v>9729</v>
      </c>
      <c r="C8868" t="s">
        <v>9728</v>
      </c>
      <c r="D8868" t="s">
        <v>9842</v>
      </c>
      <c r="E8868" t="s">
        <v>9841</v>
      </c>
      <c r="F8868" s="119">
        <v>101036506</v>
      </c>
      <c r="G8868" t="s">
        <v>9730</v>
      </c>
      <c r="H8868" t="s">
        <v>9723</v>
      </c>
      <c r="I8868">
        <v>344</v>
      </c>
      <c r="J8868" t="s">
        <v>145</v>
      </c>
      <c r="K8868" t="s">
        <v>137</v>
      </c>
      <c r="L8868">
        <f>I8868*$Q$2/100/1000</f>
        <v>1.2727999999999999E-3</v>
      </c>
    </row>
    <row r="8869" spans="1:12">
      <c r="A8869" s="118">
        <v>45017</v>
      </c>
      <c r="B8869" t="s">
        <v>9729</v>
      </c>
      <c r="C8869" t="s">
        <v>9728</v>
      </c>
      <c r="D8869" t="s">
        <v>9840</v>
      </c>
      <c r="E8869" t="s">
        <v>9839</v>
      </c>
      <c r="F8869" s="119">
        <v>101036506</v>
      </c>
      <c r="G8869" t="s">
        <v>9730</v>
      </c>
      <c r="H8869" t="s">
        <v>9723</v>
      </c>
      <c r="I8869">
        <v>344</v>
      </c>
      <c r="J8869" t="s">
        <v>145</v>
      </c>
      <c r="K8869" t="s">
        <v>137</v>
      </c>
      <c r="L8869">
        <f>I8869*$Q$2/100/1000</f>
        <v>1.2727999999999999E-3</v>
      </c>
    </row>
    <row r="8870" spans="1:12">
      <c r="A8870" s="118">
        <v>45017</v>
      </c>
      <c r="B8870" t="s">
        <v>9729</v>
      </c>
      <c r="C8870" t="s">
        <v>9728</v>
      </c>
      <c r="D8870" t="s">
        <v>9838</v>
      </c>
      <c r="E8870" t="s">
        <v>9837</v>
      </c>
      <c r="F8870" s="119" t="s">
        <v>9834</v>
      </c>
      <c r="G8870" t="s">
        <v>9833</v>
      </c>
      <c r="H8870" t="s">
        <v>9723</v>
      </c>
      <c r="I8870">
        <v>344</v>
      </c>
      <c r="J8870" t="s">
        <v>145</v>
      </c>
      <c r="K8870" t="s">
        <v>137</v>
      </c>
      <c r="L8870">
        <f>I8870*$Q$2/100/1000</f>
        <v>1.2727999999999999E-3</v>
      </c>
    </row>
    <row r="8871" spans="1:12">
      <c r="A8871" s="118">
        <v>45017</v>
      </c>
      <c r="B8871" t="s">
        <v>9729</v>
      </c>
      <c r="C8871" t="s">
        <v>9728</v>
      </c>
      <c r="D8871" t="s">
        <v>9836</v>
      </c>
      <c r="E8871" t="s">
        <v>9835</v>
      </c>
      <c r="F8871" s="119" t="s">
        <v>9834</v>
      </c>
      <c r="G8871" t="s">
        <v>9833</v>
      </c>
      <c r="H8871" t="s">
        <v>9723</v>
      </c>
      <c r="I8871">
        <v>344</v>
      </c>
      <c r="J8871" t="s">
        <v>145</v>
      </c>
      <c r="K8871" t="s">
        <v>137</v>
      </c>
      <c r="L8871">
        <f>I8871*$Q$2/100/1000</f>
        <v>1.2727999999999999E-3</v>
      </c>
    </row>
    <row r="8872" spans="1:12">
      <c r="A8872" s="118">
        <v>45017</v>
      </c>
      <c r="B8872" t="s">
        <v>9729</v>
      </c>
      <c r="C8872" t="s">
        <v>9728</v>
      </c>
      <c r="D8872" t="s">
        <v>9832</v>
      </c>
      <c r="E8872" t="s">
        <v>9831</v>
      </c>
      <c r="F8872" s="119">
        <v>101040837</v>
      </c>
      <c r="G8872" t="s">
        <v>9733</v>
      </c>
      <c r="H8872" t="s">
        <v>9723</v>
      </c>
      <c r="I8872">
        <v>344</v>
      </c>
      <c r="J8872" t="s">
        <v>145</v>
      </c>
      <c r="K8872" t="s">
        <v>137</v>
      </c>
      <c r="L8872">
        <f>I8872*$Q$2/100/1000</f>
        <v>1.2727999999999999E-3</v>
      </c>
    </row>
    <row r="8873" spans="1:12">
      <c r="A8873" s="118">
        <v>45017</v>
      </c>
      <c r="B8873" t="s">
        <v>9729</v>
      </c>
      <c r="C8873" t="s">
        <v>9728</v>
      </c>
      <c r="D8873" t="s">
        <v>9827</v>
      </c>
      <c r="E8873" t="s">
        <v>9830</v>
      </c>
      <c r="F8873" s="119">
        <v>101036506</v>
      </c>
      <c r="G8873" t="s">
        <v>9730</v>
      </c>
      <c r="H8873" t="s">
        <v>9723</v>
      </c>
      <c r="I8873">
        <v>344</v>
      </c>
      <c r="J8873" t="s">
        <v>145</v>
      </c>
      <c r="K8873" t="s">
        <v>137</v>
      </c>
      <c r="L8873">
        <f>I8873*$Q$2/100/1000</f>
        <v>1.2727999999999999E-3</v>
      </c>
    </row>
    <row r="8874" spans="1:12">
      <c r="A8874" s="118">
        <v>45047</v>
      </c>
      <c r="B8874" t="s">
        <v>9729</v>
      </c>
      <c r="C8874" t="s">
        <v>9728</v>
      </c>
      <c r="D8874" t="s">
        <v>9829</v>
      </c>
      <c r="E8874" t="s">
        <v>9828</v>
      </c>
      <c r="F8874">
        <v>101036506</v>
      </c>
      <c r="G8874" t="s">
        <v>9730</v>
      </c>
      <c r="H8874" t="s">
        <v>9723</v>
      </c>
      <c r="I8874">
        <v>344</v>
      </c>
      <c r="J8874" t="s">
        <v>145</v>
      </c>
      <c r="K8874" t="s">
        <v>137</v>
      </c>
      <c r="L8874">
        <f>I8874*$Q$2/100/1000</f>
        <v>1.2727999999999999E-3</v>
      </c>
    </row>
    <row r="8875" spans="1:12">
      <c r="A8875" s="118">
        <v>45047</v>
      </c>
      <c r="B8875" t="s">
        <v>9729</v>
      </c>
      <c r="C8875" t="s">
        <v>9728</v>
      </c>
      <c r="D8875" t="s">
        <v>9827</v>
      </c>
      <c r="E8875" t="s">
        <v>9826</v>
      </c>
      <c r="F8875">
        <v>101036506</v>
      </c>
      <c r="G8875" t="s">
        <v>9730</v>
      </c>
      <c r="H8875" t="s">
        <v>9723</v>
      </c>
      <c r="I8875">
        <v>344</v>
      </c>
      <c r="J8875" t="s">
        <v>145</v>
      </c>
      <c r="K8875" t="s">
        <v>137</v>
      </c>
      <c r="L8875">
        <f>I8875*$Q$2/100/1000</f>
        <v>1.2727999999999999E-3</v>
      </c>
    </row>
    <row r="8876" spans="1:12">
      <c r="A8876" s="118">
        <v>45047</v>
      </c>
      <c r="B8876" t="s">
        <v>9729</v>
      </c>
      <c r="C8876" t="s">
        <v>9728</v>
      </c>
      <c r="D8876" t="s">
        <v>9825</v>
      </c>
      <c r="E8876" t="s">
        <v>9824</v>
      </c>
      <c r="F8876">
        <v>101036506</v>
      </c>
      <c r="G8876" t="s">
        <v>9730</v>
      </c>
      <c r="H8876" t="s">
        <v>9723</v>
      </c>
      <c r="I8876">
        <v>344</v>
      </c>
      <c r="J8876" t="s">
        <v>145</v>
      </c>
      <c r="K8876" t="s">
        <v>137</v>
      </c>
      <c r="L8876">
        <f>I8876*$Q$2/100/1000</f>
        <v>1.2727999999999999E-3</v>
      </c>
    </row>
    <row r="8877" spans="1:12">
      <c r="A8877" s="118">
        <v>45047</v>
      </c>
      <c r="B8877" t="s">
        <v>9729</v>
      </c>
      <c r="C8877" t="s">
        <v>9728</v>
      </c>
      <c r="D8877" t="s">
        <v>9823</v>
      </c>
      <c r="E8877" t="s">
        <v>9822</v>
      </c>
      <c r="F8877">
        <v>101036506</v>
      </c>
      <c r="G8877" t="s">
        <v>9730</v>
      </c>
      <c r="H8877" t="s">
        <v>9723</v>
      </c>
      <c r="I8877">
        <v>344</v>
      </c>
      <c r="J8877" t="s">
        <v>145</v>
      </c>
      <c r="K8877" t="s">
        <v>137</v>
      </c>
      <c r="L8877">
        <f>I8877*$Q$2/100/1000</f>
        <v>1.2727999999999999E-3</v>
      </c>
    </row>
    <row r="8878" spans="1:12">
      <c r="A8878" s="118">
        <v>45139</v>
      </c>
      <c r="B8878" t="s">
        <v>271</v>
      </c>
      <c r="C8878" t="s">
        <v>270</v>
      </c>
      <c r="D8878" t="s">
        <v>1863</v>
      </c>
      <c r="E8878" t="s">
        <v>9821</v>
      </c>
      <c r="F8878" s="119">
        <v>30202403</v>
      </c>
      <c r="G8878" t="s">
        <v>267</v>
      </c>
      <c r="H8878" t="s">
        <v>266</v>
      </c>
      <c r="I8878">
        <v>180</v>
      </c>
      <c r="J8878" t="s">
        <v>145</v>
      </c>
      <c r="K8878" t="s">
        <v>137</v>
      </c>
      <c r="L8878">
        <f>I8878*$Q$2/100/1000</f>
        <v>6.6599999999999993E-4</v>
      </c>
    </row>
    <row r="8879" spans="1:12">
      <c r="A8879" s="118">
        <v>45139</v>
      </c>
      <c r="B8879" t="s">
        <v>180</v>
      </c>
      <c r="C8879" t="s">
        <v>179</v>
      </c>
      <c r="D8879" t="s">
        <v>1456</v>
      </c>
      <c r="E8879" t="s">
        <v>9820</v>
      </c>
      <c r="F8879" s="119" t="s">
        <v>329</v>
      </c>
      <c r="G8879" t="s">
        <v>328</v>
      </c>
      <c r="H8879" t="s">
        <v>174</v>
      </c>
      <c r="I8879">
        <v>3154</v>
      </c>
      <c r="J8879" t="s">
        <v>173</v>
      </c>
      <c r="K8879" t="s">
        <v>172</v>
      </c>
      <c r="L8879">
        <f>I8879*$Q$3/(1000/25)</f>
        <v>2.5295079999999999</v>
      </c>
    </row>
    <row r="8880" spans="1:12">
      <c r="A8880" s="118">
        <v>45139</v>
      </c>
      <c r="B8880" t="s">
        <v>921</v>
      </c>
      <c r="C8880" t="s">
        <v>920</v>
      </c>
      <c r="D8880" t="s">
        <v>9819</v>
      </c>
      <c r="E8880" t="s">
        <v>9818</v>
      </c>
      <c r="F8880" s="119" t="s">
        <v>1561</v>
      </c>
      <c r="G8880" t="s">
        <v>1560</v>
      </c>
      <c r="H8880" t="s">
        <v>916</v>
      </c>
      <c r="I8880">
        <v>44.6</v>
      </c>
      <c r="J8880" t="s">
        <v>145</v>
      </c>
      <c r="K8880" t="s">
        <v>137</v>
      </c>
      <c r="L8880">
        <f>I8880*$Q$2/100/1000</f>
        <v>1.6501999999999999E-4</v>
      </c>
    </row>
    <row r="8881" spans="1:12">
      <c r="A8881" s="118">
        <v>45047</v>
      </c>
      <c r="B8881" t="s">
        <v>9729</v>
      </c>
      <c r="C8881" t="s">
        <v>9728</v>
      </c>
      <c r="D8881" t="s">
        <v>9817</v>
      </c>
      <c r="E8881" t="s">
        <v>9816</v>
      </c>
      <c r="F8881">
        <v>101036506</v>
      </c>
      <c r="G8881" t="s">
        <v>9730</v>
      </c>
      <c r="H8881" t="s">
        <v>9723</v>
      </c>
      <c r="I8881">
        <v>344</v>
      </c>
      <c r="J8881" t="s">
        <v>145</v>
      </c>
      <c r="K8881" t="s">
        <v>137</v>
      </c>
      <c r="L8881">
        <f>I8881*$Q$2/100/1000</f>
        <v>1.2727999999999999E-3</v>
      </c>
    </row>
    <row r="8882" spans="1:12">
      <c r="A8882" s="118">
        <v>45078</v>
      </c>
      <c r="B8882" t="s">
        <v>9729</v>
      </c>
      <c r="C8882" t="s">
        <v>9728</v>
      </c>
      <c r="D8882" t="s">
        <v>9815</v>
      </c>
      <c r="E8882" t="s">
        <v>9814</v>
      </c>
      <c r="F8882">
        <v>101036506</v>
      </c>
      <c r="G8882" t="s">
        <v>9730</v>
      </c>
      <c r="H8882" t="s">
        <v>9723</v>
      </c>
      <c r="I8882">
        <v>344</v>
      </c>
      <c r="J8882" t="s">
        <v>145</v>
      </c>
      <c r="K8882" t="s">
        <v>137</v>
      </c>
      <c r="L8882">
        <f>I8882*$Q$2/100/1000</f>
        <v>1.2727999999999999E-3</v>
      </c>
    </row>
    <row r="8883" spans="1:12">
      <c r="A8883" s="118">
        <v>45108</v>
      </c>
      <c r="B8883" t="s">
        <v>9729</v>
      </c>
      <c r="C8883" t="s">
        <v>9728</v>
      </c>
      <c r="D8883" t="s">
        <v>9813</v>
      </c>
      <c r="E8883" t="s">
        <v>9812</v>
      </c>
      <c r="F8883" t="s">
        <v>9725</v>
      </c>
      <c r="G8883" t="s">
        <v>9724</v>
      </c>
      <c r="H8883" t="s">
        <v>9723</v>
      </c>
      <c r="I8883">
        <v>344</v>
      </c>
      <c r="J8883" t="s">
        <v>145</v>
      </c>
      <c r="K8883" t="s">
        <v>137</v>
      </c>
      <c r="L8883">
        <f>I8883*$Q$2/100/1000</f>
        <v>1.2727999999999999E-3</v>
      </c>
    </row>
    <row r="8884" spans="1:12">
      <c r="A8884" s="118">
        <v>45139</v>
      </c>
      <c r="B8884" t="s">
        <v>144</v>
      </c>
      <c r="C8884" t="s">
        <v>143</v>
      </c>
      <c r="D8884" t="s">
        <v>9627</v>
      </c>
      <c r="E8884" t="s">
        <v>9811</v>
      </c>
      <c r="F8884" s="119">
        <v>85205363</v>
      </c>
      <c r="G8884" t="s">
        <v>140</v>
      </c>
      <c r="H8884" t="s">
        <v>139</v>
      </c>
      <c r="I8884">
        <v>22.2</v>
      </c>
      <c r="J8884" t="s">
        <v>138</v>
      </c>
      <c r="K8884" t="s">
        <v>137</v>
      </c>
      <c r="L8884">
        <f>I8884*$Q$2/1000</f>
        <v>8.2140000000000008E-3</v>
      </c>
    </row>
    <row r="8885" spans="1:12">
      <c r="A8885" s="118">
        <v>45139</v>
      </c>
      <c r="B8885" t="s">
        <v>144</v>
      </c>
      <c r="C8885" t="s">
        <v>143</v>
      </c>
      <c r="D8885" t="s">
        <v>3917</v>
      </c>
      <c r="E8885" t="s">
        <v>9810</v>
      </c>
      <c r="F8885" s="119">
        <v>40259812</v>
      </c>
      <c r="G8885" t="s">
        <v>160</v>
      </c>
      <c r="H8885" t="s">
        <v>139</v>
      </c>
      <c r="I8885">
        <v>22.2</v>
      </c>
      <c r="J8885" t="s">
        <v>138</v>
      </c>
      <c r="K8885" t="s">
        <v>137</v>
      </c>
      <c r="L8885">
        <f>I8885*$Q$2/1000</f>
        <v>8.2140000000000008E-3</v>
      </c>
    </row>
    <row r="8886" spans="1:12">
      <c r="A8886" s="118">
        <v>45139</v>
      </c>
      <c r="B8886" t="s">
        <v>144</v>
      </c>
      <c r="C8886" t="s">
        <v>143</v>
      </c>
      <c r="D8886" t="s">
        <v>9629</v>
      </c>
      <c r="E8886" t="s">
        <v>9809</v>
      </c>
      <c r="F8886" s="119">
        <v>101017188</v>
      </c>
      <c r="G8886" t="s">
        <v>163</v>
      </c>
      <c r="H8886" t="s">
        <v>139</v>
      </c>
      <c r="I8886">
        <v>22.2</v>
      </c>
      <c r="J8886" t="s">
        <v>138</v>
      </c>
      <c r="K8886" t="s">
        <v>137</v>
      </c>
      <c r="L8886">
        <f>I8886*$Q$2/1000</f>
        <v>8.2140000000000008E-3</v>
      </c>
    </row>
    <row r="8887" spans="1:12">
      <c r="A8887" s="118">
        <v>45139</v>
      </c>
      <c r="B8887" t="s">
        <v>9729</v>
      </c>
      <c r="C8887" t="s">
        <v>9728</v>
      </c>
      <c r="D8887" t="s">
        <v>9808</v>
      </c>
      <c r="E8887" t="s">
        <v>9807</v>
      </c>
      <c r="F8887" s="119" t="s">
        <v>9806</v>
      </c>
      <c r="G8887" t="s">
        <v>9805</v>
      </c>
      <c r="H8887" t="s">
        <v>9723</v>
      </c>
      <c r="I8887">
        <v>344</v>
      </c>
      <c r="J8887" t="s">
        <v>145</v>
      </c>
      <c r="K8887" t="s">
        <v>137</v>
      </c>
      <c r="L8887">
        <f>I8887*$Q$2/100/1000</f>
        <v>1.2727999999999999E-3</v>
      </c>
    </row>
    <row r="8888" spans="1:12">
      <c r="A8888" s="118">
        <v>45139</v>
      </c>
      <c r="B8888" t="s">
        <v>460</v>
      </c>
      <c r="C8888" t="s">
        <v>459</v>
      </c>
      <c r="D8888" t="s">
        <v>4312</v>
      </c>
      <c r="E8888" t="s">
        <v>9804</v>
      </c>
      <c r="F8888" s="119">
        <v>5145010</v>
      </c>
      <c r="G8888" t="s">
        <v>2814</v>
      </c>
      <c r="H8888" t="s">
        <v>455</v>
      </c>
      <c r="I8888">
        <v>103.6</v>
      </c>
      <c r="J8888" t="s">
        <v>145</v>
      </c>
      <c r="K8888" t="s">
        <v>137</v>
      </c>
      <c r="L8888">
        <f>I8888*$Q$2/100/1000</f>
        <v>3.8331999999999998E-4</v>
      </c>
    </row>
    <row r="8889" spans="1:12">
      <c r="A8889" s="118">
        <v>45139</v>
      </c>
      <c r="B8889" t="s">
        <v>9729</v>
      </c>
      <c r="C8889" t="s">
        <v>9728</v>
      </c>
      <c r="D8889" t="s">
        <v>9735</v>
      </c>
      <c r="E8889" t="s">
        <v>9803</v>
      </c>
      <c r="F8889" s="119" t="s">
        <v>9725</v>
      </c>
      <c r="G8889" t="s">
        <v>9724</v>
      </c>
      <c r="H8889" t="s">
        <v>9723</v>
      </c>
      <c r="I8889">
        <v>344</v>
      </c>
      <c r="J8889" t="s">
        <v>145</v>
      </c>
      <c r="K8889" t="s">
        <v>137</v>
      </c>
      <c r="L8889">
        <f>I8889*$Q$2/100/1000</f>
        <v>1.2727999999999999E-3</v>
      </c>
    </row>
    <row r="8890" spans="1:12">
      <c r="A8890" s="118">
        <v>45139</v>
      </c>
      <c r="B8890" t="s">
        <v>460</v>
      </c>
      <c r="C8890" t="s">
        <v>459</v>
      </c>
      <c r="D8890" t="s">
        <v>9802</v>
      </c>
      <c r="E8890" t="s">
        <v>9801</v>
      </c>
      <c r="F8890" s="119">
        <v>101027741</v>
      </c>
      <c r="G8890" t="s">
        <v>754</v>
      </c>
      <c r="H8890" t="s">
        <v>455</v>
      </c>
      <c r="I8890">
        <v>103.6</v>
      </c>
      <c r="J8890" t="s">
        <v>145</v>
      </c>
      <c r="K8890" t="s">
        <v>137</v>
      </c>
      <c r="L8890">
        <f>I8890*$Q$2/100/1000</f>
        <v>3.8331999999999998E-4</v>
      </c>
    </row>
    <row r="8891" spans="1:12">
      <c r="A8891" s="118">
        <v>45139</v>
      </c>
      <c r="B8891" t="s">
        <v>460</v>
      </c>
      <c r="C8891" t="s">
        <v>459</v>
      </c>
      <c r="D8891" t="s">
        <v>9800</v>
      </c>
      <c r="E8891" t="s">
        <v>9799</v>
      </c>
      <c r="F8891" s="119" t="s">
        <v>834</v>
      </c>
      <c r="G8891" t="s">
        <v>833</v>
      </c>
      <c r="H8891" t="s">
        <v>455</v>
      </c>
      <c r="I8891">
        <v>103.6</v>
      </c>
      <c r="J8891" t="s">
        <v>145</v>
      </c>
      <c r="K8891" t="s">
        <v>137</v>
      </c>
      <c r="L8891">
        <f>I8891*$Q$2/100/1000</f>
        <v>3.8331999999999998E-4</v>
      </c>
    </row>
    <row r="8892" spans="1:12">
      <c r="A8892" s="118">
        <v>45139</v>
      </c>
      <c r="B8892" t="s">
        <v>240</v>
      </c>
      <c r="C8892" t="s">
        <v>239</v>
      </c>
      <c r="D8892" t="s">
        <v>6995</v>
      </c>
      <c r="E8892" t="s">
        <v>9798</v>
      </c>
      <c r="F8892" s="119" t="s">
        <v>5407</v>
      </c>
      <c r="G8892" t="s">
        <v>5406</v>
      </c>
      <c r="H8892" t="s">
        <v>235</v>
      </c>
      <c r="I8892">
        <v>390</v>
      </c>
      <c r="J8892" t="s">
        <v>145</v>
      </c>
      <c r="K8892" t="s">
        <v>137</v>
      </c>
      <c r="L8892">
        <f>I8892*$Q$2/100/1000</f>
        <v>1.4430000000000001E-3</v>
      </c>
    </row>
    <row r="8893" spans="1:12">
      <c r="A8893" s="118">
        <v>45139</v>
      </c>
      <c r="B8893" t="s">
        <v>9729</v>
      </c>
      <c r="C8893" t="s">
        <v>9728</v>
      </c>
      <c r="D8893" t="s">
        <v>9735</v>
      </c>
      <c r="E8893" t="s">
        <v>9797</v>
      </c>
      <c r="F8893" s="119">
        <v>101036506</v>
      </c>
      <c r="G8893" t="s">
        <v>9730</v>
      </c>
      <c r="H8893" t="s">
        <v>9723</v>
      </c>
      <c r="I8893">
        <v>344</v>
      </c>
      <c r="J8893" t="s">
        <v>145</v>
      </c>
      <c r="K8893" t="s">
        <v>137</v>
      </c>
      <c r="L8893">
        <f>I8893*$Q$2/100/1000</f>
        <v>1.2727999999999999E-3</v>
      </c>
    </row>
    <row r="8894" spans="1:12">
      <c r="A8894" s="118">
        <v>45139</v>
      </c>
      <c r="B8894" t="s">
        <v>9729</v>
      </c>
      <c r="C8894" t="s">
        <v>9728</v>
      </c>
      <c r="D8894" t="s">
        <v>9796</v>
      </c>
      <c r="E8894" t="s">
        <v>9795</v>
      </c>
      <c r="F8894" s="119">
        <v>42205087</v>
      </c>
      <c r="G8894" t="s">
        <v>9794</v>
      </c>
      <c r="H8894" t="s">
        <v>9723</v>
      </c>
      <c r="I8894">
        <v>344</v>
      </c>
      <c r="J8894" t="s">
        <v>145</v>
      </c>
      <c r="K8894" t="s">
        <v>137</v>
      </c>
      <c r="L8894">
        <f>I8894*$Q$2/100/1000</f>
        <v>1.2727999999999999E-3</v>
      </c>
    </row>
    <row r="8895" spans="1:12">
      <c r="A8895" s="118">
        <v>45139</v>
      </c>
      <c r="B8895" t="s">
        <v>9729</v>
      </c>
      <c r="C8895" t="s">
        <v>9728</v>
      </c>
      <c r="D8895" t="s">
        <v>9793</v>
      </c>
      <c r="E8895" t="s">
        <v>9792</v>
      </c>
      <c r="F8895" s="119">
        <v>101040837</v>
      </c>
      <c r="G8895" t="s">
        <v>9733</v>
      </c>
      <c r="H8895" t="s">
        <v>9723</v>
      </c>
      <c r="I8895">
        <v>344</v>
      </c>
      <c r="J8895" t="s">
        <v>145</v>
      </c>
      <c r="K8895" t="s">
        <v>137</v>
      </c>
      <c r="L8895">
        <f>I8895*$Q$2/100/1000</f>
        <v>1.2727999999999999E-3</v>
      </c>
    </row>
    <row r="8896" spans="1:12">
      <c r="A8896" s="118">
        <v>45139</v>
      </c>
      <c r="B8896" t="s">
        <v>9729</v>
      </c>
      <c r="C8896" t="s">
        <v>9728</v>
      </c>
      <c r="D8896" t="s">
        <v>9791</v>
      </c>
      <c r="E8896" t="s">
        <v>9790</v>
      </c>
      <c r="F8896" s="119">
        <v>101036506</v>
      </c>
      <c r="G8896" t="s">
        <v>9730</v>
      </c>
      <c r="H8896" t="s">
        <v>9723</v>
      </c>
      <c r="I8896">
        <v>344</v>
      </c>
      <c r="J8896" t="s">
        <v>145</v>
      </c>
      <c r="K8896" t="s">
        <v>137</v>
      </c>
      <c r="L8896">
        <f>I8896*$Q$2/100/1000</f>
        <v>1.2727999999999999E-3</v>
      </c>
    </row>
    <row r="8897" spans="1:12">
      <c r="A8897" s="118">
        <v>45139</v>
      </c>
      <c r="B8897" t="s">
        <v>574</v>
      </c>
      <c r="C8897" t="s">
        <v>573</v>
      </c>
      <c r="D8897" t="s">
        <v>2730</v>
      </c>
      <c r="E8897" t="s">
        <v>9789</v>
      </c>
      <c r="F8897" s="119">
        <v>5745131</v>
      </c>
      <c r="G8897" t="s">
        <v>9788</v>
      </c>
      <c r="H8897" t="s">
        <v>569</v>
      </c>
      <c r="I8897">
        <v>298</v>
      </c>
      <c r="J8897" t="s">
        <v>145</v>
      </c>
      <c r="K8897" t="s">
        <v>137</v>
      </c>
      <c r="L8897">
        <f>I8897*$Q$2/100/1000</f>
        <v>1.1026E-3</v>
      </c>
    </row>
    <row r="8898" spans="1:12">
      <c r="A8898" s="118">
        <v>45139</v>
      </c>
      <c r="B8898" t="s">
        <v>9729</v>
      </c>
      <c r="C8898" t="s">
        <v>9728</v>
      </c>
      <c r="D8898" t="s">
        <v>9755</v>
      </c>
      <c r="E8898" t="s">
        <v>9787</v>
      </c>
      <c r="F8898" s="119" t="s">
        <v>9725</v>
      </c>
      <c r="G8898" t="s">
        <v>9724</v>
      </c>
      <c r="H8898" t="s">
        <v>9723</v>
      </c>
      <c r="I8898">
        <v>344</v>
      </c>
      <c r="J8898" t="s">
        <v>145</v>
      </c>
      <c r="K8898" t="s">
        <v>137</v>
      </c>
      <c r="L8898">
        <f>I8898*$Q$2/100/1000</f>
        <v>1.2727999999999999E-3</v>
      </c>
    </row>
    <row r="8899" spans="1:12">
      <c r="A8899" s="118">
        <v>45139</v>
      </c>
      <c r="B8899" t="s">
        <v>240</v>
      </c>
      <c r="C8899" t="s">
        <v>239</v>
      </c>
      <c r="D8899" t="s">
        <v>2521</v>
      </c>
      <c r="E8899" t="s">
        <v>9786</v>
      </c>
      <c r="F8899" s="119">
        <v>101027470</v>
      </c>
      <c r="G8899" t="s">
        <v>929</v>
      </c>
      <c r="H8899" t="s">
        <v>235</v>
      </c>
      <c r="I8899">
        <v>390</v>
      </c>
      <c r="J8899" t="s">
        <v>145</v>
      </c>
      <c r="K8899" t="s">
        <v>137</v>
      </c>
      <c r="L8899">
        <f>I8899*$Q$2/100/1000</f>
        <v>1.4430000000000001E-3</v>
      </c>
    </row>
    <row r="8900" spans="1:12">
      <c r="A8900" s="118">
        <v>45139</v>
      </c>
      <c r="B8900" t="s">
        <v>240</v>
      </c>
      <c r="C8900" t="s">
        <v>239</v>
      </c>
      <c r="D8900" t="s">
        <v>7577</v>
      </c>
      <c r="E8900" t="s">
        <v>9785</v>
      </c>
      <c r="F8900" s="119" t="s">
        <v>803</v>
      </c>
      <c r="G8900" t="s">
        <v>802</v>
      </c>
      <c r="H8900" t="s">
        <v>235</v>
      </c>
      <c r="I8900">
        <v>390</v>
      </c>
      <c r="J8900" t="s">
        <v>145</v>
      </c>
      <c r="K8900" t="s">
        <v>137</v>
      </c>
      <c r="L8900">
        <f>I8900*$Q$2/100/1000</f>
        <v>1.4430000000000001E-3</v>
      </c>
    </row>
    <row r="8901" spans="1:12">
      <c r="A8901" s="118">
        <v>45139</v>
      </c>
      <c r="B8901" t="s">
        <v>240</v>
      </c>
      <c r="C8901" t="s">
        <v>239</v>
      </c>
      <c r="D8901" t="s">
        <v>5858</v>
      </c>
      <c r="E8901" t="s">
        <v>9784</v>
      </c>
      <c r="F8901" s="119" t="s">
        <v>803</v>
      </c>
      <c r="G8901" t="s">
        <v>802</v>
      </c>
      <c r="H8901" t="s">
        <v>235</v>
      </c>
      <c r="I8901">
        <v>390</v>
      </c>
      <c r="J8901" t="s">
        <v>145</v>
      </c>
      <c r="K8901" t="s">
        <v>137</v>
      </c>
      <c r="L8901">
        <f>I8901*$Q$2/100/1000</f>
        <v>1.4430000000000001E-3</v>
      </c>
    </row>
    <row r="8902" spans="1:12">
      <c r="A8902" s="118">
        <v>45139</v>
      </c>
      <c r="B8902" t="s">
        <v>240</v>
      </c>
      <c r="C8902" t="s">
        <v>239</v>
      </c>
      <c r="D8902" t="s">
        <v>5858</v>
      </c>
      <c r="E8902" t="s">
        <v>9783</v>
      </c>
      <c r="F8902" s="119" t="s">
        <v>803</v>
      </c>
      <c r="G8902" t="s">
        <v>802</v>
      </c>
      <c r="H8902" t="s">
        <v>235</v>
      </c>
      <c r="I8902">
        <v>390</v>
      </c>
      <c r="J8902" t="s">
        <v>145</v>
      </c>
      <c r="K8902" t="s">
        <v>137</v>
      </c>
      <c r="L8902">
        <f>I8902*$Q$2/100/1000</f>
        <v>1.4430000000000001E-3</v>
      </c>
    </row>
    <row r="8903" spans="1:12">
      <c r="A8903" s="118">
        <v>45170</v>
      </c>
      <c r="B8903" t="s">
        <v>9729</v>
      </c>
      <c r="C8903" t="s">
        <v>9728</v>
      </c>
      <c r="D8903" t="s">
        <v>9780</v>
      </c>
      <c r="E8903" t="s">
        <v>9782</v>
      </c>
      <c r="F8903">
        <v>101036506</v>
      </c>
      <c r="G8903" t="s">
        <v>9730</v>
      </c>
      <c r="H8903" t="s">
        <v>9723</v>
      </c>
      <c r="I8903">
        <v>344</v>
      </c>
      <c r="J8903" t="s">
        <v>145</v>
      </c>
      <c r="K8903" t="s">
        <v>137</v>
      </c>
      <c r="L8903">
        <f>I8903*$Q$2/100/1000</f>
        <v>1.2727999999999999E-3</v>
      </c>
    </row>
    <row r="8904" spans="1:12">
      <c r="A8904" s="118">
        <v>45139</v>
      </c>
      <c r="B8904" t="s">
        <v>240</v>
      </c>
      <c r="C8904" t="s">
        <v>239</v>
      </c>
      <c r="D8904" t="s">
        <v>976</v>
      </c>
      <c r="E8904" t="s">
        <v>9781</v>
      </c>
      <c r="F8904" s="119" t="s">
        <v>803</v>
      </c>
      <c r="G8904" t="s">
        <v>802</v>
      </c>
      <c r="H8904" t="s">
        <v>235</v>
      </c>
      <c r="I8904">
        <v>390</v>
      </c>
      <c r="J8904" t="s">
        <v>145</v>
      </c>
      <c r="K8904" t="s">
        <v>137</v>
      </c>
      <c r="L8904">
        <f>I8904*$Q$2/100/1000</f>
        <v>1.4430000000000001E-3</v>
      </c>
    </row>
    <row r="8905" spans="1:12">
      <c r="A8905" s="118">
        <v>45170</v>
      </c>
      <c r="B8905" t="s">
        <v>9729</v>
      </c>
      <c r="C8905" t="s">
        <v>9728</v>
      </c>
      <c r="D8905" t="s">
        <v>9780</v>
      </c>
      <c r="E8905" t="s">
        <v>9779</v>
      </c>
      <c r="F8905">
        <v>101036506</v>
      </c>
      <c r="G8905" t="s">
        <v>9730</v>
      </c>
      <c r="H8905" t="s">
        <v>9723</v>
      </c>
      <c r="I8905">
        <v>344</v>
      </c>
      <c r="J8905" t="s">
        <v>145</v>
      </c>
      <c r="K8905" t="s">
        <v>137</v>
      </c>
      <c r="L8905">
        <f>I8905*$Q$2/100/1000</f>
        <v>1.2727999999999999E-3</v>
      </c>
    </row>
    <row r="8906" spans="1:12">
      <c r="A8906" s="118">
        <v>45139</v>
      </c>
      <c r="B8906" t="s">
        <v>240</v>
      </c>
      <c r="C8906" t="s">
        <v>239</v>
      </c>
      <c r="D8906" t="s">
        <v>976</v>
      </c>
      <c r="E8906" t="s">
        <v>9778</v>
      </c>
      <c r="F8906" s="119" t="s">
        <v>2162</v>
      </c>
      <c r="G8906" t="s">
        <v>2161</v>
      </c>
      <c r="H8906" t="s">
        <v>235</v>
      </c>
      <c r="I8906">
        <v>390</v>
      </c>
      <c r="J8906" t="s">
        <v>145</v>
      </c>
      <c r="K8906" t="s">
        <v>137</v>
      </c>
      <c r="L8906">
        <f>I8906*$Q$2/100/1000</f>
        <v>1.4430000000000001E-3</v>
      </c>
    </row>
    <row r="8907" spans="1:12">
      <c r="A8907" s="118">
        <v>45170</v>
      </c>
      <c r="B8907" t="s">
        <v>9729</v>
      </c>
      <c r="C8907" t="s">
        <v>9728</v>
      </c>
      <c r="D8907" t="s">
        <v>9755</v>
      </c>
      <c r="E8907" t="s">
        <v>9777</v>
      </c>
      <c r="F8907" t="s">
        <v>9740</v>
      </c>
      <c r="G8907" t="s">
        <v>9739</v>
      </c>
      <c r="H8907" t="s">
        <v>9723</v>
      </c>
      <c r="I8907">
        <v>344</v>
      </c>
      <c r="J8907" t="s">
        <v>145</v>
      </c>
      <c r="K8907" t="s">
        <v>137</v>
      </c>
      <c r="L8907">
        <f>I8907*$Q$2/100/1000</f>
        <v>1.2727999999999999E-3</v>
      </c>
    </row>
    <row r="8908" spans="1:12">
      <c r="A8908" s="118">
        <v>45170</v>
      </c>
      <c r="B8908" t="s">
        <v>9729</v>
      </c>
      <c r="C8908" t="s">
        <v>9728</v>
      </c>
      <c r="D8908" t="s">
        <v>9755</v>
      </c>
      <c r="E8908" t="s">
        <v>9776</v>
      </c>
      <c r="F8908" t="s">
        <v>9725</v>
      </c>
      <c r="G8908" t="s">
        <v>9724</v>
      </c>
      <c r="H8908" t="s">
        <v>9723</v>
      </c>
      <c r="I8908">
        <v>344</v>
      </c>
      <c r="J8908" t="s">
        <v>145</v>
      </c>
      <c r="K8908" t="s">
        <v>137</v>
      </c>
      <c r="L8908">
        <f>I8908*$Q$2/100/1000</f>
        <v>1.2727999999999999E-3</v>
      </c>
    </row>
    <row r="8909" spans="1:12">
      <c r="A8909" s="118">
        <v>45170</v>
      </c>
      <c r="B8909" t="s">
        <v>9729</v>
      </c>
      <c r="C8909" t="s">
        <v>9728</v>
      </c>
      <c r="D8909" t="s">
        <v>9757</v>
      </c>
      <c r="E8909" t="s">
        <v>9775</v>
      </c>
      <c r="F8909">
        <v>101036506</v>
      </c>
      <c r="G8909" t="s">
        <v>9730</v>
      </c>
      <c r="H8909" t="s">
        <v>9723</v>
      </c>
      <c r="I8909">
        <v>344</v>
      </c>
      <c r="J8909" t="s">
        <v>145</v>
      </c>
      <c r="K8909" t="s">
        <v>137</v>
      </c>
      <c r="L8909">
        <f>I8909*$Q$2/100/1000</f>
        <v>1.2727999999999999E-3</v>
      </c>
    </row>
    <row r="8910" spans="1:12">
      <c r="A8910" s="118">
        <v>45170</v>
      </c>
      <c r="B8910" t="s">
        <v>9729</v>
      </c>
      <c r="C8910" t="s">
        <v>9728</v>
      </c>
      <c r="D8910" t="s">
        <v>9755</v>
      </c>
      <c r="E8910" t="s">
        <v>9774</v>
      </c>
      <c r="F8910" t="s">
        <v>9740</v>
      </c>
      <c r="G8910" t="s">
        <v>9739</v>
      </c>
      <c r="H8910" t="s">
        <v>9723</v>
      </c>
      <c r="I8910">
        <v>344</v>
      </c>
      <c r="J8910" t="s">
        <v>145</v>
      </c>
      <c r="K8910" t="s">
        <v>137</v>
      </c>
      <c r="L8910">
        <f>I8910*$Q$2/100/1000</f>
        <v>1.2727999999999999E-3</v>
      </c>
    </row>
    <row r="8911" spans="1:12">
      <c r="A8911" s="118">
        <v>45139</v>
      </c>
      <c r="B8911" t="s">
        <v>240</v>
      </c>
      <c r="C8911" t="s">
        <v>239</v>
      </c>
      <c r="D8911" t="s">
        <v>1513</v>
      </c>
      <c r="E8911" t="s">
        <v>9773</v>
      </c>
      <c r="F8911" s="119" t="s">
        <v>3125</v>
      </c>
      <c r="G8911" t="s">
        <v>3124</v>
      </c>
      <c r="H8911" t="s">
        <v>235</v>
      </c>
      <c r="I8911">
        <v>390</v>
      </c>
      <c r="J8911" t="s">
        <v>145</v>
      </c>
      <c r="K8911" t="s">
        <v>137</v>
      </c>
      <c r="L8911">
        <f>I8911*$Q$2/100/1000</f>
        <v>1.4430000000000001E-3</v>
      </c>
    </row>
    <row r="8912" spans="1:12">
      <c r="A8912" s="118">
        <v>45139</v>
      </c>
      <c r="B8912" t="s">
        <v>240</v>
      </c>
      <c r="C8912" t="s">
        <v>239</v>
      </c>
      <c r="D8912" t="s">
        <v>9772</v>
      </c>
      <c r="E8912" t="s">
        <v>9771</v>
      </c>
      <c r="F8912" s="119" t="s">
        <v>1497</v>
      </c>
      <c r="G8912" t="s">
        <v>1496</v>
      </c>
      <c r="H8912" t="s">
        <v>235</v>
      </c>
      <c r="I8912">
        <v>390</v>
      </c>
      <c r="J8912" t="s">
        <v>145</v>
      </c>
      <c r="K8912" t="s">
        <v>137</v>
      </c>
      <c r="L8912">
        <f>I8912*$Q$2/100/1000</f>
        <v>1.4430000000000001E-3</v>
      </c>
    </row>
    <row r="8913" spans="1:12">
      <c r="A8913" s="118">
        <v>45170</v>
      </c>
      <c r="B8913" t="s">
        <v>9729</v>
      </c>
      <c r="C8913" t="s">
        <v>9728</v>
      </c>
      <c r="D8913" t="s">
        <v>9770</v>
      </c>
      <c r="E8913" t="s">
        <v>9769</v>
      </c>
      <c r="F8913">
        <v>42205175</v>
      </c>
      <c r="G8913" t="s">
        <v>9767</v>
      </c>
      <c r="H8913" t="s">
        <v>9723</v>
      </c>
      <c r="I8913">
        <v>344</v>
      </c>
      <c r="J8913" t="s">
        <v>145</v>
      </c>
      <c r="K8913" t="s">
        <v>137</v>
      </c>
      <c r="L8913">
        <f>I8913*$Q$2/100/1000</f>
        <v>1.2727999999999999E-3</v>
      </c>
    </row>
    <row r="8914" spans="1:12">
      <c r="A8914" s="118">
        <v>45200</v>
      </c>
      <c r="B8914" t="s">
        <v>9729</v>
      </c>
      <c r="C8914" t="s">
        <v>9728</v>
      </c>
      <c r="D8914" t="s">
        <v>9765</v>
      </c>
      <c r="E8914" t="s">
        <v>9768</v>
      </c>
      <c r="F8914">
        <v>42205175</v>
      </c>
      <c r="G8914" t="s">
        <v>9767</v>
      </c>
      <c r="H8914" t="s">
        <v>9723</v>
      </c>
      <c r="I8914">
        <v>344</v>
      </c>
      <c r="J8914" t="s">
        <v>145</v>
      </c>
      <c r="K8914" t="s">
        <v>137</v>
      </c>
      <c r="L8914">
        <f>I8914*$Q$2/100/1000</f>
        <v>1.2727999999999999E-3</v>
      </c>
    </row>
    <row r="8915" spans="1:12">
      <c r="A8915" s="118">
        <v>45200</v>
      </c>
      <c r="B8915" t="s">
        <v>9729</v>
      </c>
      <c r="C8915" t="s">
        <v>9728</v>
      </c>
      <c r="D8915" t="s">
        <v>9755</v>
      </c>
      <c r="E8915" t="s">
        <v>9766</v>
      </c>
      <c r="F8915">
        <v>101040837</v>
      </c>
      <c r="G8915" t="s">
        <v>9733</v>
      </c>
      <c r="H8915" t="s">
        <v>9723</v>
      </c>
      <c r="I8915">
        <v>344</v>
      </c>
      <c r="J8915" t="s">
        <v>145</v>
      </c>
      <c r="K8915" t="s">
        <v>137</v>
      </c>
      <c r="L8915">
        <f>I8915*$Q$2/100/1000</f>
        <v>1.2727999999999999E-3</v>
      </c>
    </row>
    <row r="8916" spans="1:12">
      <c r="A8916" s="118">
        <v>45200</v>
      </c>
      <c r="B8916" t="s">
        <v>9729</v>
      </c>
      <c r="C8916" t="s">
        <v>9728</v>
      </c>
      <c r="D8916" t="s">
        <v>9765</v>
      </c>
      <c r="E8916" t="s">
        <v>9764</v>
      </c>
      <c r="F8916">
        <v>101036506</v>
      </c>
      <c r="G8916" t="s">
        <v>9730</v>
      </c>
      <c r="H8916" t="s">
        <v>9723</v>
      </c>
      <c r="I8916">
        <v>344</v>
      </c>
      <c r="J8916" t="s">
        <v>145</v>
      </c>
      <c r="K8916" t="s">
        <v>137</v>
      </c>
      <c r="L8916">
        <f>I8916*$Q$2/100/1000</f>
        <v>1.2727999999999999E-3</v>
      </c>
    </row>
    <row r="8917" spans="1:12">
      <c r="A8917" s="118">
        <v>45200</v>
      </c>
      <c r="B8917" t="s">
        <v>9729</v>
      </c>
      <c r="C8917" t="s">
        <v>9728</v>
      </c>
      <c r="D8917" t="s">
        <v>9763</v>
      </c>
      <c r="E8917" t="s">
        <v>9762</v>
      </c>
      <c r="F8917" t="s">
        <v>9725</v>
      </c>
      <c r="G8917" t="s">
        <v>9724</v>
      </c>
      <c r="H8917" t="s">
        <v>9723</v>
      </c>
      <c r="I8917">
        <v>344</v>
      </c>
      <c r="J8917" t="s">
        <v>145</v>
      </c>
      <c r="K8917" t="s">
        <v>137</v>
      </c>
      <c r="L8917">
        <f>I8917*$Q$2/100/1000</f>
        <v>1.2727999999999999E-3</v>
      </c>
    </row>
    <row r="8918" spans="1:12">
      <c r="A8918" s="118">
        <v>45200</v>
      </c>
      <c r="B8918" t="s">
        <v>9729</v>
      </c>
      <c r="C8918" t="s">
        <v>9728</v>
      </c>
      <c r="D8918" t="s">
        <v>9755</v>
      </c>
      <c r="E8918" t="s">
        <v>9761</v>
      </c>
      <c r="F8918">
        <v>101040837</v>
      </c>
      <c r="G8918" t="s">
        <v>9733</v>
      </c>
      <c r="H8918" t="s">
        <v>9723</v>
      </c>
      <c r="I8918">
        <v>344</v>
      </c>
      <c r="J8918" t="s">
        <v>145</v>
      </c>
      <c r="K8918" t="s">
        <v>137</v>
      </c>
      <c r="L8918">
        <f>I8918*$Q$2/100/1000</f>
        <v>1.2727999999999999E-3</v>
      </c>
    </row>
    <row r="8919" spans="1:12">
      <c r="A8919" s="118">
        <v>45200</v>
      </c>
      <c r="B8919" t="s">
        <v>9729</v>
      </c>
      <c r="C8919" t="s">
        <v>9728</v>
      </c>
      <c r="D8919" t="s">
        <v>9760</v>
      </c>
      <c r="E8919" t="s">
        <v>9759</v>
      </c>
      <c r="F8919" t="s">
        <v>9740</v>
      </c>
      <c r="G8919" t="s">
        <v>9739</v>
      </c>
      <c r="H8919" t="s">
        <v>9723</v>
      </c>
      <c r="I8919">
        <v>344</v>
      </c>
      <c r="J8919" t="s">
        <v>145</v>
      </c>
      <c r="K8919" t="s">
        <v>137</v>
      </c>
      <c r="L8919">
        <f>I8919*$Q$2/100/1000</f>
        <v>1.2727999999999999E-3</v>
      </c>
    </row>
    <row r="8920" spans="1:12">
      <c r="A8920" s="118">
        <v>45200</v>
      </c>
      <c r="B8920" t="s">
        <v>9729</v>
      </c>
      <c r="C8920" t="s">
        <v>9728</v>
      </c>
      <c r="D8920" t="s">
        <v>9757</v>
      </c>
      <c r="E8920" t="s">
        <v>9758</v>
      </c>
      <c r="F8920">
        <v>101040837</v>
      </c>
      <c r="G8920" t="s">
        <v>9733</v>
      </c>
      <c r="H8920" t="s">
        <v>9723</v>
      </c>
      <c r="I8920">
        <v>344</v>
      </c>
      <c r="J8920" t="s">
        <v>145</v>
      </c>
      <c r="K8920" t="s">
        <v>137</v>
      </c>
      <c r="L8920">
        <f>I8920*$Q$2/100/1000</f>
        <v>1.2727999999999999E-3</v>
      </c>
    </row>
    <row r="8921" spans="1:12">
      <c r="A8921" s="118">
        <v>45200</v>
      </c>
      <c r="B8921" t="s">
        <v>9729</v>
      </c>
      <c r="C8921" t="s">
        <v>9728</v>
      </c>
      <c r="D8921" t="s">
        <v>9757</v>
      </c>
      <c r="E8921" t="s">
        <v>9756</v>
      </c>
      <c r="F8921">
        <v>101040837</v>
      </c>
      <c r="G8921" t="s">
        <v>9733</v>
      </c>
      <c r="H8921" t="s">
        <v>9723</v>
      </c>
      <c r="I8921">
        <v>344</v>
      </c>
      <c r="J8921" t="s">
        <v>145</v>
      </c>
      <c r="K8921" t="s">
        <v>137</v>
      </c>
      <c r="L8921">
        <f>I8921*$Q$2/100/1000</f>
        <v>1.2727999999999999E-3</v>
      </c>
    </row>
    <row r="8922" spans="1:12">
      <c r="A8922" s="118">
        <v>45200</v>
      </c>
      <c r="B8922" t="s">
        <v>9729</v>
      </c>
      <c r="C8922" t="s">
        <v>9728</v>
      </c>
      <c r="D8922" t="s">
        <v>9755</v>
      </c>
      <c r="E8922" t="s">
        <v>9754</v>
      </c>
      <c r="F8922">
        <v>101040837</v>
      </c>
      <c r="G8922" t="s">
        <v>9733</v>
      </c>
      <c r="H8922" t="s">
        <v>9723</v>
      </c>
      <c r="I8922">
        <v>344</v>
      </c>
      <c r="J8922" t="s">
        <v>145</v>
      </c>
      <c r="K8922" t="s">
        <v>137</v>
      </c>
      <c r="L8922">
        <f>I8922*$Q$2/100/1000</f>
        <v>1.2727999999999999E-3</v>
      </c>
    </row>
    <row r="8923" spans="1:12">
      <c r="A8923" s="118">
        <v>45139</v>
      </c>
      <c r="B8923" t="s">
        <v>460</v>
      </c>
      <c r="C8923" t="s">
        <v>459</v>
      </c>
      <c r="D8923" t="s">
        <v>3326</v>
      </c>
      <c r="E8923" t="s">
        <v>9753</v>
      </c>
      <c r="F8923" s="119">
        <v>13204807</v>
      </c>
      <c r="G8923" t="s">
        <v>1050</v>
      </c>
      <c r="H8923" t="s">
        <v>455</v>
      </c>
      <c r="I8923">
        <v>103.6</v>
      </c>
      <c r="J8923" t="s">
        <v>145</v>
      </c>
      <c r="K8923" t="s">
        <v>137</v>
      </c>
      <c r="L8923">
        <f>I8923*$Q$2/100/1000</f>
        <v>3.8331999999999998E-4</v>
      </c>
    </row>
    <row r="8924" spans="1:12">
      <c r="A8924" s="118">
        <v>45231</v>
      </c>
      <c r="B8924" t="s">
        <v>9729</v>
      </c>
      <c r="C8924" t="s">
        <v>9728</v>
      </c>
      <c r="D8924" t="s">
        <v>9752</v>
      </c>
      <c r="E8924" t="s">
        <v>9751</v>
      </c>
      <c r="F8924" t="s">
        <v>9725</v>
      </c>
      <c r="G8924" t="s">
        <v>9724</v>
      </c>
      <c r="H8924" t="s">
        <v>9723</v>
      </c>
      <c r="I8924">
        <v>344</v>
      </c>
      <c r="J8924" t="s">
        <v>145</v>
      </c>
      <c r="K8924" t="s">
        <v>137</v>
      </c>
      <c r="L8924">
        <f>I8924*$Q$2/100/1000</f>
        <v>1.2727999999999999E-3</v>
      </c>
    </row>
    <row r="8925" spans="1:12">
      <c r="A8925" s="118">
        <v>45231</v>
      </c>
      <c r="B8925" t="s">
        <v>9729</v>
      </c>
      <c r="C8925" t="s">
        <v>9728</v>
      </c>
      <c r="D8925" t="s">
        <v>9750</v>
      </c>
      <c r="E8925" t="s">
        <v>9749</v>
      </c>
      <c r="F8925" t="s">
        <v>9725</v>
      </c>
      <c r="G8925" t="s">
        <v>9724</v>
      </c>
      <c r="H8925" t="s">
        <v>9723</v>
      </c>
      <c r="I8925">
        <v>344</v>
      </c>
      <c r="J8925" t="s">
        <v>145</v>
      </c>
      <c r="K8925" t="s">
        <v>137</v>
      </c>
      <c r="L8925">
        <f>I8925*$Q$2/100/1000</f>
        <v>1.2727999999999999E-3</v>
      </c>
    </row>
    <row r="8926" spans="1:12">
      <c r="A8926" s="118">
        <v>45231</v>
      </c>
      <c r="B8926" t="s">
        <v>9729</v>
      </c>
      <c r="C8926" t="s">
        <v>9728</v>
      </c>
      <c r="D8926" t="s">
        <v>9748</v>
      </c>
      <c r="E8926" t="s">
        <v>9747</v>
      </c>
      <c r="F8926" t="s">
        <v>9740</v>
      </c>
      <c r="G8926" t="s">
        <v>9739</v>
      </c>
      <c r="H8926" t="s">
        <v>9723</v>
      </c>
      <c r="I8926">
        <v>344</v>
      </c>
      <c r="J8926" t="s">
        <v>145</v>
      </c>
      <c r="K8926" t="s">
        <v>137</v>
      </c>
      <c r="L8926">
        <f>I8926*$Q$2/100/1000</f>
        <v>1.2727999999999999E-3</v>
      </c>
    </row>
    <row r="8927" spans="1:12">
      <c r="A8927" s="118">
        <v>45231</v>
      </c>
      <c r="B8927" t="s">
        <v>9729</v>
      </c>
      <c r="C8927" t="s">
        <v>9728</v>
      </c>
      <c r="D8927" t="s">
        <v>9746</v>
      </c>
      <c r="E8927" t="s">
        <v>9745</v>
      </c>
      <c r="F8927">
        <v>101036506</v>
      </c>
      <c r="G8927" t="s">
        <v>9730</v>
      </c>
      <c r="H8927" t="s">
        <v>9723</v>
      </c>
      <c r="I8927">
        <v>344</v>
      </c>
      <c r="J8927" t="s">
        <v>145</v>
      </c>
      <c r="K8927" t="s">
        <v>137</v>
      </c>
      <c r="L8927">
        <f>I8927*$Q$2/100/1000</f>
        <v>1.2727999999999999E-3</v>
      </c>
    </row>
    <row r="8928" spans="1:12">
      <c r="A8928" s="118">
        <v>45231</v>
      </c>
      <c r="B8928" t="s">
        <v>9729</v>
      </c>
      <c r="C8928" t="s">
        <v>9728</v>
      </c>
      <c r="D8928" t="s">
        <v>9744</v>
      </c>
      <c r="E8928" t="s">
        <v>9743</v>
      </c>
      <c r="F8928">
        <v>101036506</v>
      </c>
      <c r="G8928" t="s">
        <v>9730</v>
      </c>
      <c r="H8928" t="s">
        <v>9723</v>
      </c>
      <c r="I8928">
        <v>344</v>
      </c>
      <c r="J8928" t="s">
        <v>145</v>
      </c>
      <c r="K8928" t="s">
        <v>137</v>
      </c>
      <c r="L8928">
        <f>I8928*$Q$2/100/1000</f>
        <v>1.2727999999999999E-3</v>
      </c>
    </row>
    <row r="8929" spans="1:12">
      <c r="A8929" s="118">
        <v>45261</v>
      </c>
      <c r="B8929" t="s">
        <v>9729</v>
      </c>
      <c r="C8929" t="s">
        <v>9728</v>
      </c>
      <c r="D8929" t="s">
        <v>9742</v>
      </c>
      <c r="E8929" t="s">
        <v>9741</v>
      </c>
      <c r="F8929" t="s">
        <v>9740</v>
      </c>
      <c r="G8929" t="s">
        <v>9739</v>
      </c>
      <c r="H8929" t="s">
        <v>9723</v>
      </c>
      <c r="I8929">
        <v>344</v>
      </c>
      <c r="J8929" t="s">
        <v>145</v>
      </c>
      <c r="K8929" t="s">
        <v>137</v>
      </c>
      <c r="L8929">
        <f>I8929*$Q$2/100/1000</f>
        <v>1.2727999999999999E-3</v>
      </c>
    </row>
    <row r="8930" spans="1:12">
      <c r="A8930" s="118">
        <v>45261</v>
      </c>
      <c r="B8930" t="s">
        <v>9729</v>
      </c>
      <c r="C8930" t="s">
        <v>9728</v>
      </c>
      <c r="D8930" t="s">
        <v>9738</v>
      </c>
      <c r="E8930" t="s">
        <v>9737</v>
      </c>
      <c r="F8930" t="s">
        <v>9725</v>
      </c>
      <c r="G8930" t="s">
        <v>9724</v>
      </c>
      <c r="H8930" t="s">
        <v>9723</v>
      </c>
      <c r="I8930">
        <v>344</v>
      </c>
      <c r="J8930" t="s">
        <v>145</v>
      </c>
      <c r="K8930" t="s">
        <v>137</v>
      </c>
      <c r="L8930">
        <f>I8930*$Q$2/100/1000</f>
        <v>1.2727999999999999E-3</v>
      </c>
    </row>
    <row r="8931" spans="1:12">
      <c r="A8931" s="118">
        <v>45261</v>
      </c>
      <c r="B8931" t="s">
        <v>9729</v>
      </c>
      <c r="C8931" t="s">
        <v>9728</v>
      </c>
      <c r="D8931" t="s">
        <v>9735</v>
      </c>
      <c r="E8931" t="s">
        <v>9736</v>
      </c>
      <c r="F8931">
        <v>101036506</v>
      </c>
      <c r="G8931" t="s">
        <v>9730</v>
      </c>
      <c r="H8931" t="s">
        <v>9723</v>
      </c>
      <c r="I8931">
        <v>344</v>
      </c>
      <c r="J8931" t="s">
        <v>145</v>
      </c>
      <c r="K8931" t="s">
        <v>137</v>
      </c>
      <c r="L8931">
        <f>I8931*$Q$2/100/1000</f>
        <v>1.2727999999999999E-3</v>
      </c>
    </row>
    <row r="8932" spans="1:12">
      <c r="A8932" s="118">
        <v>45261</v>
      </c>
      <c r="B8932" t="s">
        <v>9729</v>
      </c>
      <c r="C8932" t="s">
        <v>9728</v>
      </c>
      <c r="D8932" t="s">
        <v>9735</v>
      </c>
      <c r="E8932" t="s">
        <v>9734</v>
      </c>
      <c r="F8932">
        <v>101040837</v>
      </c>
      <c r="G8932" t="s">
        <v>9733</v>
      </c>
      <c r="H8932" t="s">
        <v>9723</v>
      </c>
      <c r="I8932">
        <v>344</v>
      </c>
      <c r="J8932" t="s">
        <v>145</v>
      </c>
      <c r="K8932" t="s">
        <v>137</v>
      </c>
      <c r="L8932">
        <f>I8932*$Q$2/100/1000</f>
        <v>1.2727999999999999E-3</v>
      </c>
    </row>
    <row r="8933" spans="1:12">
      <c r="A8933" s="118">
        <v>45261</v>
      </c>
      <c r="B8933" t="s">
        <v>9729</v>
      </c>
      <c r="C8933" t="s">
        <v>9728</v>
      </c>
      <c r="D8933" t="s">
        <v>9732</v>
      </c>
      <c r="E8933" t="s">
        <v>9731</v>
      </c>
      <c r="F8933">
        <v>101036506</v>
      </c>
      <c r="G8933" t="s">
        <v>9730</v>
      </c>
      <c r="H8933" t="s">
        <v>9723</v>
      </c>
      <c r="I8933">
        <v>344</v>
      </c>
      <c r="J8933" t="s">
        <v>145</v>
      </c>
      <c r="K8933" t="s">
        <v>137</v>
      </c>
      <c r="L8933">
        <f>I8933*$Q$2/100/1000</f>
        <v>1.2727999999999999E-3</v>
      </c>
    </row>
    <row r="8934" spans="1:12">
      <c r="A8934" s="118">
        <v>45261</v>
      </c>
      <c r="B8934" t="s">
        <v>9729</v>
      </c>
      <c r="C8934" t="s">
        <v>9728</v>
      </c>
      <c r="D8934" t="s">
        <v>9727</v>
      </c>
      <c r="E8934" t="s">
        <v>9726</v>
      </c>
      <c r="F8934" t="s">
        <v>9725</v>
      </c>
      <c r="G8934" t="s">
        <v>9724</v>
      </c>
      <c r="H8934" t="s">
        <v>9723</v>
      </c>
      <c r="I8934">
        <v>344</v>
      </c>
      <c r="J8934" t="s">
        <v>145</v>
      </c>
      <c r="K8934" t="s">
        <v>137</v>
      </c>
      <c r="L8934">
        <f>I8934*$Q$2/100/1000</f>
        <v>1.2727999999999999E-3</v>
      </c>
    </row>
    <row r="8935" spans="1:12">
      <c r="A8935" s="118">
        <v>44927</v>
      </c>
      <c r="B8935" t="s">
        <v>9671</v>
      </c>
      <c r="C8935" t="s">
        <v>9670</v>
      </c>
      <c r="D8935" t="s">
        <v>9722</v>
      </c>
      <c r="E8935" t="s">
        <v>9721</v>
      </c>
      <c r="F8935">
        <v>101040874</v>
      </c>
      <c r="G8935" t="s">
        <v>9720</v>
      </c>
      <c r="H8935" t="s">
        <v>9666</v>
      </c>
      <c r="I8935">
        <v>208</v>
      </c>
      <c r="J8935" t="s">
        <v>145</v>
      </c>
      <c r="K8935" t="s">
        <v>137</v>
      </c>
      <c r="L8935">
        <f>I8935*$Q$2/100/1000</f>
        <v>7.6959999999999995E-4</v>
      </c>
    </row>
    <row r="8936" spans="1:12">
      <c r="A8936" s="118">
        <v>44927</v>
      </c>
      <c r="B8936" t="s">
        <v>9671</v>
      </c>
      <c r="C8936" t="s">
        <v>9670</v>
      </c>
      <c r="D8936" t="s">
        <v>9719</v>
      </c>
      <c r="E8936" t="s">
        <v>9718</v>
      </c>
      <c r="F8936">
        <v>57206271</v>
      </c>
      <c r="G8936" t="s">
        <v>9667</v>
      </c>
      <c r="H8936" t="s">
        <v>9666</v>
      </c>
      <c r="I8936">
        <v>208</v>
      </c>
      <c r="J8936" t="s">
        <v>145</v>
      </c>
      <c r="K8936" t="s">
        <v>137</v>
      </c>
      <c r="L8936">
        <f>I8936*$Q$2/100/1000</f>
        <v>7.6959999999999995E-4</v>
      </c>
    </row>
    <row r="8937" spans="1:12">
      <c r="A8937" s="118">
        <v>44958</v>
      </c>
      <c r="B8937" t="s">
        <v>9671</v>
      </c>
      <c r="C8937" t="s">
        <v>9670</v>
      </c>
      <c r="D8937" t="s">
        <v>9717</v>
      </c>
      <c r="E8937" t="s">
        <v>9716</v>
      </c>
      <c r="F8937">
        <v>57203739</v>
      </c>
      <c r="G8937" t="s">
        <v>9680</v>
      </c>
      <c r="H8937" t="s">
        <v>9666</v>
      </c>
      <c r="I8937">
        <v>208</v>
      </c>
      <c r="J8937" t="s">
        <v>145</v>
      </c>
      <c r="K8937" t="s">
        <v>137</v>
      </c>
      <c r="L8937">
        <f>I8937*$Q$2/100/1000</f>
        <v>7.6959999999999995E-4</v>
      </c>
    </row>
    <row r="8938" spans="1:12">
      <c r="A8938" s="118">
        <v>44986</v>
      </c>
      <c r="B8938" t="s">
        <v>9671</v>
      </c>
      <c r="C8938" t="s">
        <v>9670</v>
      </c>
      <c r="D8938" t="s">
        <v>9682</v>
      </c>
      <c r="E8938" t="s">
        <v>9715</v>
      </c>
      <c r="F8938">
        <v>57203739</v>
      </c>
      <c r="G8938" t="s">
        <v>9680</v>
      </c>
      <c r="H8938" t="s">
        <v>9666</v>
      </c>
      <c r="I8938">
        <v>208</v>
      </c>
      <c r="J8938" t="s">
        <v>145</v>
      </c>
      <c r="K8938" t="s">
        <v>137</v>
      </c>
      <c r="L8938">
        <f>I8938*$Q$2/100/1000</f>
        <v>7.6959999999999995E-4</v>
      </c>
    </row>
    <row r="8939" spans="1:12">
      <c r="A8939" s="118">
        <v>44986</v>
      </c>
      <c r="B8939" t="s">
        <v>9671</v>
      </c>
      <c r="C8939" t="s">
        <v>9670</v>
      </c>
      <c r="D8939" t="s">
        <v>9714</v>
      </c>
      <c r="E8939" t="s">
        <v>9713</v>
      </c>
      <c r="F8939" t="s">
        <v>9705</v>
      </c>
      <c r="G8939" t="s">
        <v>9704</v>
      </c>
      <c r="H8939" t="s">
        <v>9666</v>
      </c>
      <c r="I8939">
        <v>208</v>
      </c>
      <c r="J8939" t="s">
        <v>145</v>
      </c>
      <c r="K8939" t="s">
        <v>137</v>
      </c>
      <c r="L8939">
        <f>I8939*$Q$2/100/1000</f>
        <v>7.6959999999999995E-4</v>
      </c>
    </row>
    <row r="8940" spans="1:12">
      <c r="A8940" s="118">
        <v>45017</v>
      </c>
      <c r="B8940" t="s">
        <v>9671</v>
      </c>
      <c r="C8940" t="s">
        <v>9670</v>
      </c>
      <c r="D8940" t="s">
        <v>9712</v>
      </c>
      <c r="E8940" t="s">
        <v>9711</v>
      </c>
      <c r="F8940" s="119" t="s">
        <v>9705</v>
      </c>
      <c r="G8940" t="s">
        <v>9704</v>
      </c>
      <c r="H8940" t="s">
        <v>9666</v>
      </c>
      <c r="I8940">
        <v>208</v>
      </c>
      <c r="J8940" t="s">
        <v>145</v>
      </c>
      <c r="K8940" t="s">
        <v>137</v>
      </c>
      <c r="L8940">
        <f>I8940*$Q$2/100/1000</f>
        <v>7.6959999999999995E-4</v>
      </c>
    </row>
    <row r="8941" spans="1:12">
      <c r="A8941" s="118">
        <v>45017</v>
      </c>
      <c r="B8941" t="s">
        <v>9671</v>
      </c>
      <c r="C8941" t="s">
        <v>9670</v>
      </c>
      <c r="D8941" t="s">
        <v>9710</v>
      </c>
      <c r="E8941" t="s">
        <v>9709</v>
      </c>
      <c r="F8941" s="119">
        <v>57206271</v>
      </c>
      <c r="G8941" t="s">
        <v>9667</v>
      </c>
      <c r="H8941" t="s">
        <v>9666</v>
      </c>
      <c r="I8941">
        <v>208</v>
      </c>
      <c r="J8941" t="s">
        <v>145</v>
      </c>
      <c r="K8941" t="s">
        <v>137</v>
      </c>
      <c r="L8941">
        <f>I8941*$Q$2/100/1000</f>
        <v>7.6959999999999995E-4</v>
      </c>
    </row>
    <row r="8942" spans="1:12">
      <c r="A8942" s="118">
        <v>45078</v>
      </c>
      <c r="B8942" t="s">
        <v>9671</v>
      </c>
      <c r="C8942" t="s">
        <v>9670</v>
      </c>
      <c r="D8942" t="s">
        <v>9699</v>
      </c>
      <c r="E8942" t="s">
        <v>9708</v>
      </c>
      <c r="F8942">
        <v>57206271</v>
      </c>
      <c r="G8942" t="s">
        <v>9667</v>
      </c>
      <c r="H8942" t="s">
        <v>9666</v>
      </c>
      <c r="I8942">
        <v>208</v>
      </c>
      <c r="J8942" t="s">
        <v>145</v>
      </c>
      <c r="K8942" t="s">
        <v>137</v>
      </c>
      <c r="L8942">
        <f>I8942*$Q$2/100/1000</f>
        <v>7.6959999999999995E-4</v>
      </c>
    </row>
    <row r="8943" spans="1:12">
      <c r="A8943" s="118">
        <v>45078</v>
      </c>
      <c r="B8943" t="s">
        <v>9671</v>
      </c>
      <c r="C8943" t="s">
        <v>9670</v>
      </c>
      <c r="D8943" t="s">
        <v>9707</v>
      </c>
      <c r="E8943" t="s">
        <v>9706</v>
      </c>
      <c r="F8943" t="s">
        <v>9705</v>
      </c>
      <c r="G8943" t="s">
        <v>9704</v>
      </c>
      <c r="H8943" t="s">
        <v>9666</v>
      </c>
      <c r="I8943">
        <v>208</v>
      </c>
      <c r="J8943" t="s">
        <v>145</v>
      </c>
      <c r="K8943" t="s">
        <v>137</v>
      </c>
      <c r="L8943">
        <f>I8943*$Q$2/100/1000</f>
        <v>7.6959999999999995E-4</v>
      </c>
    </row>
    <row r="8944" spans="1:12">
      <c r="A8944" s="118">
        <v>45108</v>
      </c>
      <c r="B8944" t="s">
        <v>9671</v>
      </c>
      <c r="C8944" t="s">
        <v>9670</v>
      </c>
      <c r="D8944" t="s">
        <v>9682</v>
      </c>
      <c r="E8944" t="s">
        <v>9703</v>
      </c>
      <c r="F8944">
        <v>57203739</v>
      </c>
      <c r="G8944" t="s">
        <v>9680</v>
      </c>
      <c r="H8944" t="s">
        <v>9666</v>
      </c>
      <c r="I8944">
        <v>208</v>
      </c>
      <c r="J8944" t="s">
        <v>145</v>
      </c>
      <c r="K8944" t="s">
        <v>137</v>
      </c>
      <c r="L8944">
        <f>I8944*$Q$2/100/1000</f>
        <v>7.6959999999999995E-4</v>
      </c>
    </row>
    <row r="8945" spans="1:12">
      <c r="A8945" s="118">
        <v>45108</v>
      </c>
      <c r="B8945" t="s">
        <v>9671</v>
      </c>
      <c r="C8945" t="s">
        <v>9670</v>
      </c>
      <c r="D8945" t="s">
        <v>9682</v>
      </c>
      <c r="E8945" t="s">
        <v>9702</v>
      </c>
      <c r="F8945">
        <v>57203739</v>
      </c>
      <c r="G8945" t="s">
        <v>9680</v>
      </c>
      <c r="H8945" t="s">
        <v>9666</v>
      </c>
      <c r="I8945">
        <v>208</v>
      </c>
      <c r="J8945" t="s">
        <v>145</v>
      </c>
      <c r="K8945" t="s">
        <v>137</v>
      </c>
      <c r="L8945">
        <f>I8945*$Q$2/100/1000</f>
        <v>7.6959999999999995E-4</v>
      </c>
    </row>
    <row r="8946" spans="1:12">
      <c r="A8946" s="118">
        <v>45108</v>
      </c>
      <c r="B8946" t="s">
        <v>9671</v>
      </c>
      <c r="C8946" t="s">
        <v>9670</v>
      </c>
      <c r="D8946" t="s">
        <v>9701</v>
      </c>
      <c r="E8946" t="s">
        <v>9700</v>
      </c>
      <c r="F8946">
        <v>57206271</v>
      </c>
      <c r="G8946" t="s">
        <v>9667</v>
      </c>
      <c r="H8946" t="s">
        <v>9666</v>
      </c>
      <c r="I8946">
        <v>208</v>
      </c>
      <c r="J8946" t="s">
        <v>145</v>
      </c>
      <c r="K8946" t="s">
        <v>137</v>
      </c>
      <c r="L8946">
        <f>I8946*$Q$2/100/1000</f>
        <v>7.6959999999999995E-4</v>
      </c>
    </row>
    <row r="8947" spans="1:12">
      <c r="A8947" s="118">
        <v>45108</v>
      </c>
      <c r="B8947" t="s">
        <v>9671</v>
      </c>
      <c r="C8947" t="s">
        <v>9670</v>
      </c>
      <c r="D8947" t="s">
        <v>9699</v>
      </c>
      <c r="E8947" t="s">
        <v>9698</v>
      </c>
      <c r="F8947">
        <v>57206271</v>
      </c>
      <c r="G8947" t="s">
        <v>9667</v>
      </c>
      <c r="H8947" t="s">
        <v>9666</v>
      </c>
      <c r="I8947">
        <v>208</v>
      </c>
      <c r="J8947" t="s">
        <v>145</v>
      </c>
      <c r="K8947" t="s">
        <v>137</v>
      </c>
      <c r="L8947">
        <f>I8947*$Q$2/100/1000</f>
        <v>7.6959999999999995E-4</v>
      </c>
    </row>
    <row r="8948" spans="1:12">
      <c r="A8948" s="118">
        <v>45108</v>
      </c>
      <c r="B8948" t="s">
        <v>9671</v>
      </c>
      <c r="C8948" t="s">
        <v>9670</v>
      </c>
      <c r="D8948" t="s">
        <v>9697</v>
      </c>
      <c r="E8948" t="s">
        <v>9696</v>
      </c>
      <c r="F8948">
        <v>57206271</v>
      </c>
      <c r="G8948" t="s">
        <v>9667</v>
      </c>
      <c r="H8948" t="s">
        <v>9666</v>
      </c>
      <c r="I8948">
        <v>208</v>
      </c>
      <c r="J8948" t="s">
        <v>145</v>
      </c>
      <c r="K8948" t="s">
        <v>137</v>
      </c>
      <c r="L8948">
        <f>I8948*$Q$2/100/1000</f>
        <v>7.6959999999999995E-4</v>
      </c>
    </row>
    <row r="8949" spans="1:12">
      <c r="A8949" s="118">
        <v>45108</v>
      </c>
      <c r="B8949" t="s">
        <v>9671</v>
      </c>
      <c r="C8949" t="s">
        <v>9670</v>
      </c>
      <c r="D8949" t="s">
        <v>9689</v>
      </c>
      <c r="E8949" t="s">
        <v>9695</v>
      </c>
      <c r="F8949">
        <v>57206271</v>
      </c>
      <c r="G8949" t="s">
        <v>9667</v>
      </c>
      <c r="H8949" t="s">
        <v>9666</v>
      </c>
      <c r="I8949">
        <v>208</v>
      </c>
      <c r="J8949" t="s">
        <v>145</v>
      </c>
      <c r="K8949" t="s">
        <v>137</v>
      </c>
      <c r="L8949">
        <f>I8949*$Q$2/100/1000</f>
        <v>7.6959999999999995E-4</v>
      </c>
    </row>
    <row r="8950" spans="1:12">
      <c r="A8950" s="118">
        <v>45139</v>
      </c>
      <c r="B8950" t="s">
        <v>9671</v>
      </c>
      <c r="C8950" t="s">
        <v>9670</v>
      </c>
      <c r="D8950" t="s">
        <v>9694</v>
      </c>
      <c r="E8950" t="s">
        <v>9693</v>
      </c>
      <c r="F8950" s="119">
        <v>101009249</v>
      </c>
      <c r="G8950" t="s">
        <v>9692</v>
      </c>
      <c r="H8950" t="s">
        <v>9666</v>
      </c>
      <c r="I8950">
        <v>208</v>
      </c>
      <c r="J8950" t="s">
        <v>145</v>
      </c>
      <c r="K8950" t="s">
        <v>137</v>
      </c>
      <c r="L8950">
        <f>I8950*$Q$2/100/1000</f>
        <v>7.6959999999999995E-4</v>
      </c>
    </row>
    <row r="8951" spans="1:12">
      <c r="A8951" s="118">
        <v>45139</v>
      </c>
      <c r="B8951" t="s">
        <v>9671</v>
      </c>
      <c r="C8951" t="s">
        <v>9670</v>
      </c>
      <c r="D8951" t="s">
        <v>9691</v>
      </c>
      <c r="E8951" t="s">
        <v>9690</v>
      </c>
      <c r="F8951" s="119">
        <v>57206271</v>
      </c>
      <c r="G8951" t="s">
        <v>9667</v>
      </c>
      <c r="H8951" t="s">
        <v>9666</v>
      </c>
      <c r="I8951">
        <v>208</v>
      </c>
      <c r="J8951" t="s">
        <v>145</v>
      </c>
      <c r="K8951" t="s">
        <v>137</v>
      </c>
      <c r="L8951">
        <f>I8951*$Q$2/100/1000</f>
        <v>7.6959999999999995E-4</v>
      </c>
    </row>
    <row r="8952" spans="1:12">
      <c r="A8952" s="118">
        <v>45139</v>
      </c>
      <c r="B8952" t="s">
        <v>9671</v>
      </c>
      <c r="C8952" t="s">
        <v>9670</v>
      </c>
      <c r="D8952" t="s">
        <v>9689</v>
      </c>
      <c r="E8952" t="s">
        <v>9688</v>
      </c>
      <c r="F8952" s="119">
        <v>57206271</v>
      </c>
      <c r="G8952" t="s">
        <v>9667</v>
      </c>
      <c r="H8952" t="s">
        <v>9666</v>
      </c>
      <c r="I8952">
        <v>208</v>
      </c>
      <c r="J8952" t="s">
        <v>145</v>
      </c>
      <c r="K8952" t="s">
        <v>137</v>
      </c>
      <c r="L8952">
        <f>I8952*$Q$2/100/1000</f>
        <v>7.6959999999999995E-4</v>
      </c>
    </row>
    <row r="8953" spans="1:12">
      <c r="A8953" s="118">
        <v>45170</v>
      </c>
      <c r="B8953" t="s">
        <v>9671</v>
      </c>
      <c r="C8953" t="s">
        <v>9670</v>
      </c>
      <c r="D8953" t="s">
        <v>9673</v>
      </c>
      <c r="E8953" t="s">
        <v>9687</v>
      </c>
      <c r="F8953" t="s">
        <v>9684</v>
      </c>
      <c r="G8953" t="s">
        <v>9683</v>
      </c>
      <c r="H8953" t="s">
        <v>9666</v>
      </c>
      <c r="I8953">
        <v>208</v>
      </c>
      <c r="J8953" t="s">
        <v>145</v>
      </c>
      <c r="K8953" t="s">
        <v>137</v>
      </c>
      <c r="L8953">
        <f>I8953*$Q$2/100/1000</f>
        <v>7.6959999999999995E-4</v>
      </c>
    </row>
    <row r="8954" spans="1:12">
      <c r="A8954" s="118">
        <v>45170</v>
      </c>
      <c r="B8954" t="s">
        <v>9671</v>
      </c>
      <c r="C8954" t="s">
        <v>9670</v>
      </c>
      <c r="D8954" t="s">
        <v>9686</v>
      </c>
      <c r="E8954" t="s">
        <v>9685</v>
      </c>
      <c r="F8954" t="s">
        <v>9684</v>
      </c>
      <c r="G8954" t="s">
        <v>9683</v>
      </c>
      <c r="H8954" t="s">
        <v>9666</v>
      </c>
      <c r="I8954">
        <v>208</v>
      </c>
      <c r="J8954" t="s">
        <v>145</v>
      </c>
      <c r="K8954" t="s">
        <v>137</v>
      </c>
      <c r="L8954">
        <f>I8954*$Q$2/100/1000</f>
        <v>7.6959999999999995E-4</v>
      </c>
    </row>
    <row r="8955" spans="1:12">
      <c r="A8955" s="118">
        <v>45170</v>
      </c>
      <c r="B8955" t="s">
        <v>9671</v>
      </c>
      <c r="C8955" t="s">
        <v>9670</v>
      </c>
      <c r="D8955" t="s">
        <v>9682</v>
      </c>
      <c r="E8955" t="s">
        <v>9681</v>
      </c>
      <c r="F8955">
        <v>57203739</v>
      </c>
      <c r="G8955" t="s">
        <v>9680</v>
      </c>
      <c r="H8955" t="s">
        <v>9666</v>
      </c>
      <c r="I8955">
        <v>208</v>
      </c>
      <c r="J8955" t="s">
        <v>145</v>
      </c>
      <c r="K8955" t="s">
        <v>137</v>
      </c>
      <c r="L8955">
        <f>I8955*$Q$2/100/1000</f>
        <v>7.6959999999999995E-4</v>
      </c>
    </row>
    <row r="8956" spans="1:12">
      <c r="A8956" s="118">
        <v>45170</v>
      </c>
      <c r="B8956" t="s">
        <v>9671</v>
      </c>
      <c r="C8956" t="s">
        <v>9670</v>
      </c>
      <c r="D8956" t="s">
        <v>9673</v>
      </c>
      <c r="E8956" t="s">
        <v>9679</v>
      </c>
      <c r="F8956">
        <v>57206271</v>
      </c>
      <c r="G8956" t="s">
        <v>9667</v>
      </c>
      <c r="H8956" t="s">
        <v>9666</v>
      </c>
      <c r="I8956">
        <v>208</v>
      </c>
      <c r="J8956" t="s">
        <v>145</v>
      </c>
      <c r="K8956" t="s">
        <v>137</v>
      </c>
      <c r="L8956">
        <f>I8956*$Q$2/100/1000</f>
        <v>7.6959999999999995E-4</v>
      </c>
    </row>
    <row r="8957" spans="1:12">
      <c r="A8957" s="118">
        <v>45200</v>
      </c>
      <c r="B8957" t="s">
        <v>9671</v>
      </c>
      <c r="C8957" t="s">
        <v>9670</v>
      </c>
      <c r="D8957" t="s">
        <v>9673</v>
      </c>
      <c r="E8957" t="s">
        <v>9678</v>
      </c>
      <c r="F8957">
        <v>57206271</v>
      </c>
      <c r="G8957" t="s">
        <v>9667</v>
      </c>
      <c r="H8957" t="s">
        <v>9666</v>
      </c>
      <c r="I8957">
        <v>208</v>
      </c>
      <c r="J8957" t="s">
        <v>145</v>
      </c>
      <c r="K8957" t="s">
        <v>137</v>
      </c>
      <c r="L8957">
        <f>I8957*$Q$2/100/1000</f>
        <v>7.6959999999999995E-4</v>
      </c>
    </row>
    <row r="8958" spans="1:12">
      <c r="A8958" s="118">
        <v>45200</v>
      </c>
      <c r="B8958" t="s">
        <v>9671</v>
      </c>
      <c r="C8958" t="s">
        <v>9670</v>
      </c>
      <c r="D8958" t="s">
        <v>9677</v>
      </c>
      <c r="E8958" t="s">
        <v>9676</v>
      </c>
      <c r="F8958">
        <v>101023014</v>
      </c>
      <c r="G8958" t="s">
        <v>9675</v>
      </c>
      <c r="H8958" t="s">
        <v>9666</v>
      </c>
      <c r="I8958">
        <v>208</v>
      </c>
      <c r="J8958" t="s">
        <v>145</v>
      </c>
      <c r="K8958" t="s">
        <v>137</v>
      </c>
      <c r="L8958">
        <f>I8958*$Q$2/100/1000</f>
        <v>7.6959999999999995E-4</v>
      </c>
    </row>
    <row r="8959" spans="1:12">
      <c r="A8959" s="118">
        <v>45231</v>
      </c>
      <c r="B8959" t="s">
        <v>9671</v>
      </c>
      <c r="C8959" t="s">
        <v>9670</v>
      </c>
      <c r="D8959" t="s">
        <v>9673</v>
      </c>
      <c r="E8959" t="s">
        <v>9674</v>
      </c>
      <c r="F8959">
        <v>57206271</v>
      </c>
      <c r="G8959" t="s">
        <v>9667</v>
      </c>
      <c r="H8959" t="s">
        <v>9666</v>
      </c>
      <c r="I8959">
        <v>208</v>
      </c>
      <c r="J8959" t="s">
        <v>145</v>
      </c>
      <c r="K8959" t="s">
        <v>137</v>
      </c>
      <c r="L8959">
        <f>I8959*$Q$2/100/1000</f>
        <v>7.6959999999999995E-4</v>
      </c>
    </row>
    <row r="8960" spans="1:12">
      <c r="A8960" s="118">
        <v>45231</v>
      </c>
      <c r="B8960" t="s">
        <v>9671</v>
      </c>
      <c r="C8960" t="s">
        <v>9670</v>
      </c>
      <c r="D8960" t="s">
        <v>9673</v>
      </c>
      <c r="E8960" t="s">
        <v>9672</v>
      </c>
      <c r="F8960">
        <v>57206271</v>
      </c>
      <c r="G8960" t="s">
        <v>9667</v>
      </c>
      <c r="H8960" t="s">
        <v>9666</v>
      </c>
      <c r="I8960">
        <v>208</v>
      </c>
      <c r="J8960" t="s">
        <v>145</v>
      </c>
      <c r="K8960" t="s">
        <v>137</v>
      </c>
      <c r="L8960">
        <f>I8960*$Q$2/100/1000</f>
        <v>7.6959999999999995E-4</v>
      </c>
    </row>
    <row r="8961" spans="1:12">
      <c r="A8961" s="118">
        <v>45261</v>
      </c>
      <c r="B8961" t="s">
        <v>9671</v>
      </c>
      <c r="C8961" t="s">
        <v>9670</v>
      </c>
      <c r="D8961" t="s">
        <v>9669</v>
      </c>
      <c r="E8961" t="s">
        <v>9668</v>
      </c>
      <c r="F8961">
        <v>57206271</v>
      </c>
      <c r="G8961" t="s">
        <v>9667</v>
      </c>
      <c r="H8961" t="s">
        <v>9666</v>
      </c>
      <c r="I8961">
        <v>208</v>
      </c>
      <c r="J8961" t="s">
        <v>145</v>
      </c>
      <c r="K8961" t="s">
        <v>137</v>
      </c>
      <c r="L8961">
        <f>I8961*$Q$2/100/1000</f>
        <v>7.6959999999999995E-4</v>
      </c>
    </row>
    <row r="8962" spans="1:12">
      <c r="A8962" s="118">
        <v>45170</v>
      </c>
      <c r="B8962" t="s">
        <v>5342</v>
      </c>
      <c r="C8962" t="s">
        <v>5341</v>
      </c>
      <c r="D8962" t="s">
        <v>9665</v>
      </c>
      <c r="E8962" t="s">
        <v>9664</v>
      </c>
      <c r="F8962" t="s">
        <v>5338</v>
      </c>
      <c r="G8962" t="s">
        <v>5337</v>
      </c>
      <c r="H8962" t="s">
        <v>5336</v>
      </c>
      <c r="I8962">
        <v>49.6</v>
      </c>
      <c r="J8962" t="s">
        <v>223</v>
      </c>
      <c r="K8962" t="s">
        <v>137</v>
      </c>
      <c r="L8962">
        <f>I8962*$Q$5/1000</f>
        <v>5.0430800000000005E-2</v>
      </c>
    </row>
    <row r="8963" spans="1:12">
      <c r="A8963" s="118">
        <v>44927</v>
      </c>
      <c r="B8963" t="s">
        <v>8279</v>
      </c>
      <c r="C8963" t="s">
        <v>8278</v>
      </c>
      <c r="D8963" t="s">
        <v>9503</v>
      </c>
      <c r="E8963" t="s">
        <v>9663</v>
      </c>
      <c r="F8963">
        <v>23254885</v>
      </c>
      <c r="G8963" t="s">
        <v>8280</v>
      </c>
      <c r="H8963" t="s">
        <v>8274</v>
      </c>
      <c r="I8963">
        <v>119.8</v>
      </c>
      <c r="J8963" t="s">
        <v>138</v>
      </c>
      <c r="K8963" t="s">
        <v>137</v>
      </c>
      <c r="L8963">
        <f>I8963*$Q$2/1000</f>
        <v>4.4325999999999997E-2</v>
      </c>
    </row>
    <row r="8964" spans="1:12">
      <c r="A8964" s="118">
        <v>44927</v>
      </c>
      <c r="B8964" t="s">
        <v>8279</v>
      </c>
      <c r="C8964" t="s">
        <v>8278</v>
      </c>
      <c r="D8964" t="s">
        <v>9546</v>
      </c>
      <c r="E8964" t="s">
        <v>9662</v>
      </c>
      <c r="F8964" t="s">
        <v>8342</v>
      </c>
      <c r="G8964" t="s">
        <v>8341</v>
      </c>
      <c r="H8964" t="s">
        <v>8274</v>
      </c>
      <c r="I8964">
        <v>119.8</v>
      </c>
      <c r="J8964" t="s">
        <v>138</v>
      </c>
      <c r="K8964" t="s">
        <v>137</v>
      </c>
      <c r="L8964">
        <f>I8964*$Q$2/1000</f>
        <v>4.4325999999999997E-2</v>
      </c>
    </row>
    <row r="8965" spans="1:12">
      <c r="A8965" s="118">
        <v>45139</v>
      </c>
      <c r="B8965" t="s">
        <v>9661</v>
      </c>
      <c r="C8965" t="s">
        <v>9660</v>
      </c>
      <c r="D8965" t="s">
        <v>9659</v>
      </c>
      <c r="E8965" t="s">
        <v>9658</v>
      </c>
      <c r="F8965" s="119">
        <v>10207274</v>
      </c>
      <c r="G8965" t="s">
        <v>9657</v>
      </c>
      <c r="H8965" t="s">
        <v>9656</v>
      </c>
      <c r="I8965">
        <v>42.4</v>
      </c>
      <c r="J8965" t="s">
        <v>145</v>
      </c>
      <c r="K8965" t="s">
        <v>137</v>
      </c>
      <c r="L8965">
        <f>I8965*$Q$2/100/1000</f>
        <v>1.5688E-4</v>
      </c>
    </row>
    <row r="8966" spans="1:12">
      <c r="A8966" s="118">
        <v>44927</v>
      </c>
      <c r="B8966" t="s">
        <v>8279</v>
      </c>
      <c r="C8966" t="s">
        <v>8278</v>
      </c>
      <c r="D8966" t="s">
        <v>9503</v>
      </c>
      <c r="E8966" t="s">
        <v>9655</v>
      </c>
      <c r="F8966">
        <v>23254885</v>
      </c>
      <c r="G8966" t="s">
        <v>8280</v>
      </c>
      <c r="H8966" t="s">
        <v>8274</v>
      </c>
      <c r="I8966">
        <v>119.8</v>
      </c>
      <c r="J8966" t="s">
        <v>138</v>
      </c>
      <c r="K8966" t="s">
        <v>137</v>
      </c>
      <c r="L8966">
        <f>I8966*$Q$2/1000</f>
        <v>4.4325999999999997E-2</v>
      </c>
    </row>
    <row r="8967" spans="1:12">
      <c r="A8967" s="118">
        <v>45139</v>
      </c>
      <c r="B8967" t="s">
        <v>1723</v>
      </c>
      <c r="C8967" t="s">
        <v>1722</v>
      </c>
      <c r="D8967" t="s">
        <v>9319</v>
      </c>
      <c r="E8967" t="s">
        <v>9654</v>
      </c>
      <c r="F8967" s="119" t="s">
        <v>1719</v>
      </c>
      <c r="G8967" t="s">
        <v>1718</v>
      </c>
      <c r="H8967" t="s">
        <v>1717</v>
      </c>
      <c r="I8967">
        <v>118</v>
      </c>
      <c r="J8967" t="s">
        <v>223</v>
      </c>
      <c r="K8967" t="s">
        <v>137</v>
      </c>
      <c r="L8967">
        <f>I8967*$Q$5/1000</f>
        <v>0.1199765</v>
      </c>
    </row>
    <row r="8968" spans="1:12">
      <c r="A8968" s="118">
        <v>45139</v>
      </c>
      <c r="B8968" t="s">
        <v>1723</v>
      </c>
      <c r="C8968" t="s">
        <v>1722</v>
      </c>
      <c r="D8968" t="s">
        <v>9653</v>
      </c>
      <c r="E8968" t="s">
        <v>9652</v>
      </c>
      <c r="F8968" s="119">
        <v>101042130</v>
      </c>
      <c r="G8968" t="s">
        <v>4139</v>
      </c>
      <c r="H8968" t="s">
        <v>1717</v>
      </c>
      <c r="I8968">
        <v>118</v>
      </c>
      <c r="J8968" t="s">
        <v>223</v>
      </c>
      <c r="K8968" t="s">
        <v>137</v>
      </c>
      <c r="L8968">
        <f>I8968*$Q$5/1000</f>
        <v>0.1199765</v>
      </c>
    </row>
    <row r="8969" spans="1:12">
      <c r="A8969" s="118">
        <v>45139</v>
      </c>
      <c r="B8969" t="s">
        <v>1723</v>
      </c>
      <c r="C8969" t="s">
        <v>1722</v>
      </c>
      <c r="D8969" t="s">
        <v>4141</v>
      </c>
      <c r="E8969" t="s">
        <v>9651</v>
      </c>
      <c r="F8969" s="119">
        <v>101042130</v>
      </c>
      <c r="G8969" t="s">
        <v>4139</v>
      </c>
      <c r="H8969" t="s">
        <v>1717</v>
      </c>
      <c r="I8969">
        <v>118</v>
      </c>
      <c r="J8969" t="s">
        <v>223</v>
      </c>
      <c r="K8969" t="s">
        <v>137</v>
      </c>
      <c r="L8969">
        <f>I8969*$Q$5/1000</f>
        <v>0.1199765</v>
      </c>
    </row>
    <row r="8970" spans="1:12">
      <c r="A8970" s="118">
        <v>44927</v>
      </c>
      <c r="B8970" t="s">
        <v>8279</v>
      </c>
      <c r="C8970" t="s">
        <v>8278</v>
      </c>
      <c r="D8970" t="s">
        <v>9650</v>
      </c>
      <c r="E8970" t="s">
        <v>9649</v>
      </c>
      <c r="F8970">
        <v>85258614</v>
      </c>
      <c r="G8970" t="s">
        <v>9648</v>
      </c>
      <c r="H8970" t="s">
        <v>8274</v>
      </c>
      <c r="I8970">
        <v>119.8</v>
      </c>
      <c r="J8970" t="s">
        <v>138</v>
      </c>
      <c r="K8970" t="s">
        <v>137</v>
      </c>
      <c r="L8970">
        <f>I8970*$Q$2/1000</f>
        <v>4.4325999999999997E-2</v>
      </c>
    </row>
    <row r="8971" spans="1:12">
      <c r="A8971" s="118">
        <v>44927</v>
      </c>
      <c r="B8971" t="s">
        <v>8279</v>
      </c>
      <c r="C8971" t="s">
        <v>8278</v>
      </c>
      <c r="D8971" t="s">
        <v>9647</v>
      </c>
      <c r="E8971" t="s">
        <v>9646</v>
      </c>
      <c r="F8971" t="s">
        <v>8342</v>
      </c>
      <c r="G8971" t="s">
        <v>8341</v>
      </c>
      <c r="H8971" t="s">
        <v>8274</v>
      </c>
      <c r="I8971">
        <v>119.8</v>
      </c>
      <c r="J8971" t="s">
        <v>138</v>
      </c>
      <c r="K8971" t="s">
        <v>137</v>
      </c>
      <c r="L8971">
        <f>I8971*$Q$2/1000</f>
        <v>4.4325999999999997E-2</v>
      </c>
    </row>
    <row r="8972" spans="1:12">
      <c r="A8972" s="118">
        <v>45139</v>
      </c>
      <c r="B8972" t="s">
        <v>205</v>
      </c>
      <c r="C8972" t="s">
        <v>204</v>
      </c>
      <c r="D8972" t="s">
        <v>532</v>
      </c>
      <c r="E8972" t="s">
        <v>9645</v>
      </c>
      <c r="F8972" s="119">
        <v>101026186</v>
      </c>
      <c r="G8972" t="s">
        <v>530</v>
      </c>
      <c r="H8972" t="s">
        <v>200</v>
      </c>
      <c r="I8972">
        <v>6781</v>
      </c>
      <c r="J8972" t="s">
        <v>199</v>
      </c>
      <c r="K8972" t="s">
        <v>198</v>
      </c>
      <c r="L8972">
        <f>I8972*$Q$4/10/1000</f>
        <v>1.1924057587200001</v>
      </c>
    </row>
    <row r="8973" spans="1:12">
      <c r="A8973" s="118">
        <v>44927</v>
      </c>
      <c r="B8973" t="s">
        <v>8279</v>
      </c>
      <c r="C8973" t="s">
        <v>8278</v>
      </c>
      <c r="D8973" t="s">
        <v>9563</v>
      </c>
      <c r="E8973" t="s">
        <v>9644</v>
      </c>
      <c r="F8973" t="s">
        <v>8422</v>
      </c>
      <c r="G8973" t="s">
        <v>8421</v>
      </c>
      <c r="H8973" t="s">
        <v>8274</v>
      </c>
      <c r="I8973">
        <v>119.8</v>
      </c>
      <c r="J8973" t="s">
        <v>138</v>
      </c>
      <c r="K8973" t="s">
        <v>137</v>
      </c>
      <c r="L8973">
        <f>I8973*$Q$2/1000</f>
        <v>4.4325999999999997E-2</v>
      </c>
    </row>
    <row r="8974" spans="1:12">
      <c r="A8974" s="118">
        <v>44927</v>
      </c>
      <c r="B8974" t="s">
        <v>8279</v>
      </c>
      <c r="C8974" t="s">
        <v>8278</v>
      </c>
      <c r="D8974" t="s">
        <v>9643</v>
      </c>
      <c r="E8974" t="s">
        <v>9642</v>
      </c>
      <c r="F8974" t="s">
        <v>9641</v>
      </c>
      <c r="G8974" t="s">
        <v>9640</v>
      </c>
      <c r="H8974" t="s">
        <v>8274</v>
      </c>
      <c r="I8974">
        <v>119.8</v>
      </c>
      <c r="J8974" t="s">
        <v>138</v>
      </c>
      <c r="K8974" t="s">
        <v>137</v>
      </c>
      <c r="L8974">
        <f>I8974*$Q$2/1000</f>
        <v>4.4325999999999997E-2</v>
      </c>
    </row>
    <row r="8975" spans="1:12">
      <c r="A8975" s="118">
        <v>44927</v>
      </c>
      <c r="B8975" t="s">
        <v>8279</v>
      </c>
      <c r="C8975" t="s">
        <v>8278</v>
      </c>
      <c r="D8975" t="s">
        <v>9637</v>
      </c>
      <c r="E8975" t="s">
        <v>9639</v>
      </c>
      <c r="F8975">
        <v>85213468</v>
      </c>
      <c r="G8975" t="s">
        <v>9638</v>
      </c>
      <c r="H8975" t="s">
        <v>8274</v>
      </c>
      <c r="I8975">
        <v>119.8</v>
      </c>
      <c r="J8975" t="s">
        <v>138</v>
      </c>
      <c r="K8975" t="s">
        <v>137</v>
      </c>
      <c r="L8975">
        <f>I8975*$Q$2/1000</f>
        <v>4.4325999999999997E-2</v>
      </c>
    </row>
    <row r="8976" spans="1:12">
      <c r="A8976" s="118">
        <v>44927</v>
      </c>
      <c r="B8976" t="s">
        <v>8279</v>
      </c>
      <c r="C8976" t="s">
        <v>8278</v>
      </c>
      <c r="D8976" t="s">
        <v>9637</v>
      </c>
      <c r="E8976" t="s">
        <v>9636</v>
      </c>
      <c r="F8976">
        <v>85212083</v>
      </c>
      <c r="G8976" t="s">
        <v>9635</v>
      </c>
      <c r="H8976" t="s">
        <v>8274</v>
      </c>
      <c r="I8976">
        <v>119.8</v>
      </c>
      <c r="J8976" t="s">
        <v>138</v>
      </c>
      <c r="K8976" t="s">
        <v>137</v>
      </c>
      <c r="L8976">
        <f>I8976*$Q$2/1000</f>
        <v>4.4325999999999997E-2</v>
      </c>
    </row>
    <row r="8977" spans="1:12">
      <c r="A8977" s="118">
        <v>44958</v>
      </c>
      <c r="B8977" t="s">
        <v>8279</v>
      </c>
      <c r="C8977" t="s">
        <v>8278</v>
      </c>
      <c r="D8977" t="s">
        <v>9498</v>
      </c>
      <c r="E8977" t="s">
        <v>9634</v>
      </c>
      <c r="F8977">
        <v>10256100</v>
      </c>
      <c r="G8977" t="s">
        <v>8476</v>
      </c>
      <c r="H8977" t="s">
        <v>8274</v>
      </c>
      <c r="I8977">
        <v>119.8</v>
      </c>
      <c r="J8977" t="s">
        <v>138</v>
      </c>
      <c r="K8977" t="s">
        <v>137</v>
      </c>
      <c r="L8977">
        <f>I8977*$Q$2/1000</f>
        <v>4.4325999999999997E-2</v>
      </c>
    </row>
    <row r="8978" spans="1:12">
      <c r="A8978" s="118">
        <v>44958</v>
      </c>
      <c r="B8978" t="s">
        <v>8279</v>
      </c>
      <c r="C8978" t="s">
        <v>8278</v>
      </c>
      <c r="D8978" t="s">
        <v>9546</v>
      </c>
      <c r="E8978" t="s">
        <v>9633</v>
      </c>
      <c r="F8978" t="s">
        <v>8342</v>
      </c>
      <c r="G8978" t="s">
        <v>8341</v>
      </c>
      <c r="H8978" t="s">
        <v>8274</v>
      </c>
      <c r="I8978">
        <v>119.8</v>
      </c>
      <c r="J8978" t="s">
        <v>138</v>
      </c>
      <c r="K8978" t="s">
        <v>137</v>
      </c>
      <c r="L8978">
        <f>I8978*$Q$2/1000</f>
        <v>4.4325999999999997E-2</v>
      </c>
    </row>
    <row r="8979" spans="1:12">
      <c r="A8979" s="118">
        <v>45139</v>
      </c>
      <c r="B8979" t="s">
        <v>261</v>
      </c>
      <c r="C8979" t="s">
        <v>260</v>
      </c>
      <c r="D8979" t="s">
        <v>9632</v>
      </c>
      <c r="E8979" t="s">
        <v>9631</v>
      </c>
      <c r="F8979" s="119">
        <v>30202101</v>
      </c>
      <c r="G8979" t="s">
        <v>9630</v>
      </c>
      <c r="H8979" t="s">
        <v>139</v>
      </c>
      <c r="I8979">
        <v>55</v>
      </c>
      <c r="J8979" t="s">
        <v>145</v>
      </c>
      <c r="K8979" t="s">
        <v>137</v>
      </c>
      <c r="L8979">
        <f>I8979*$Q$2/100/1000</f>
        <v>2.0350000000000001E-4</v>
      </c>
    </row>
    <row r="8980" spans="1:12">
      <c r="A8980" s="118">
        <v>45139</v>
      </c>
      <c r="B8980" t="s">
        <v>144</v>
      </c>
      <c r="C8980" t="s">
        <v>143</v>
      </c>
      <c r="D8980" t="s">
        <v>9629</v>
      </c>
      <c r="E8980" t="s">
        <v>9628</v>
      </c>
      <c r="F8980" s="119">
        <v>101017188</v>
      </c>
      <c r="G8980" t="s">
        <v>163</v>
      </c>
      <c r="H8980" t="s">
        <v>139</v>
      </c>
      <c r="I8980">
        <v>22.2</v>
      </c>
      <c r="J8980" t="s">
        <v>138</v>
      </c>
      <c r="K8980" t="s">
        <v>137</v>
      </c>
      <c r="L8980">
        <f>I8980*$Q$2/1000</f>
        <v>8.2140000000000008E-3</v>
      </c>
    </row>
    <row r="8981" spans="1:12">
      <c r="A8981" s="118">
        <v>45139</v>
      </c>
      <c r="B8981" t="s">
        <v>144</v>
      </c>
      <c r="C8981" t="s">
        <v>143</v>
      </c>
      <c r="D8981" t="s">
        <v>9627</v>
      </c>
      <c r="E8981" t="s">
        <v>9626</v>
      </c>
      <c r="F8981" s="119">
        <v>85205363</v>
      </c>
      <c r="G8981" t="s">
        <v>140</v>
      </c>
      <c r="H8981" t="s">
        <v>139</v>
      </c>
      <c r="I8981">
        <v>22.2</v>
      </c>
      <c r="J8981" t="s">
        <v>138</v>
      </c>
      <c r="K8981" t="s">
        <v>137</v>
      </c>
      <c r="L8981">
        <f>I8981*$Q$2/1000</f>
        <v>8.2140000000000008E-3</v>
      </c>
    </row>
    <row r="8982" spans="1:12">
      <c r="A8982" s="118">
        <v>45139</v>
      </c>
      <c r="B8982" t="s">
        <v>305</v>
      </c>
      <c r="C8982" t="s">
        <v>304</v>
      </c>
      <c r="D8982" t="s">
        <v>7895</v>
      </c>
      <c r="E8982" t="s">
        <v>9625</v>
      </c>
      <c r="F8982" s="119" t="s">
        <v>1167</v>
      </c>
      <c r="G8982" t="s">
        <v>1166</v>
      </c>
      <c r="H8982" t="s">
        <v>300</v>
      </c>
      <c r="I8982">
        <v>12.8</v>
      </c>
      <c r="J8982" t="s">
        <v>145</v>
      </c>
      <c r="K8982" t="s">
        <v>137</v>
      </c>
      <c r="L8982">
        <f>I8982*$Q$2/100/1000</f>
        <v>4.7360000000000001E-5</v>
      </c>
    </row>
    <row r="8983" spans="1:12">
      <c r="A8983" s="118">
        <v>45139</v>
      </c>
      <c r="B8983" t="s">
        <v>305</v>
      </c>
      <c r="C8983" t="s">
        <v>304</v>
      </c>
      <c r="D8983" t="s">
        <v>9624</v>
      </c>
      <c r="E8983" t="s">
        <v>9623</v>
      </c>
      <c r="F8983" s="119" t="s">
        <v>1167</v>
      </c>
      <c r="G8983" t="s">
        <v>1166</v>
      </c>
      <c r="H8983" t="s">
        <v>300</v>
      </c>
      <c r="I8983">
        <v>12.8</v>
      </c>
      <c r="J8983" t="s">
        <v>145</v>
      </c>
      <c r="K8983" t="s">
        <v>137</v>
      </c>
      <c r="L8983">
        <f>I8983*$Q$2/100/1000</f>
        <v>4.7360000000000001E-5</v>
      </c>
    </row>
    <row r="8984" spans="1:12">
      <c r="A8984" s="118">
        <v>45139</v>
      </c>
      <c r="B8984" t="s">
        <v>205</v>
      </c>
      <c r="C8984" t="s">
        <v>204</v>
      </c>
      <c r="D8984" t="s">
        <v>532</v>
      </c>
      <c r="E8984" t="s">
        <v>9622</v>
      </c>
      <c r="F8984" s="119">
        <v>101026186</v>
      </c>
      <c r="G8984" t="s">
        <v>530</v>
      </c>
      <c r="H8984" t="s">
        <v>200</v>
      </c>
      <c r="I8984">
        <v>6781</v>
      </c>
      <c r="J8984" t="s">
        <v>199</v>
      </c>
      <c r="K8984" t="s">
        <v>198</v>
      </c>
      <c r="L8984">
        <f>I8984*$Q$4/10/1000</f>
        <v>1.1924057587200001</v>
      </c>
    </row>
    <row r="8985" spans="1:12" ht="15.75">
      <c r="A8985" s="118">
        <v>45139</v>
      </c>
      <c r="B8985" t="s">
        <v>2380</v>
      </c>
      <c r="C8985" t="s">
        <v>2379</v>
      </c>
      <c r="D8985" t="s">
        <v>9621</v>
      </c>
      <c r="E8985" t="s">
        <v>9620</v>
      </c>
      <c r="F8985" s="119">
        <v>89205386</v>
      </c>
      <c r="G8985" t="s">
        <v>2376</v>
      </c>
      <c r="H8985" s="124" t="s">
        <v>2375</v>
      </c>
      <c r="I8985">
        <v>10.4</v>
      </c>
      <c r="J8985" t="s">
        <v>223</v>
      </c>
      <c r="K8985" t="s">
        <v>137</v>
      </c>
      <c r="L8985">
        <f>I8985*$Q$5/10/1000</f>
        <v>1.0574200000000001E-3</v>
      </c>
    </row>
    <row r="8986" spans="1:12">
      <c r="A8986" s="118">
        <v>44958</v>
      </c>
      <c r="B8986" t="s">
        <v>8279</v>
      </c>
      <c r="C8986" t="s">
        <v>8278</v>
      </c>
      <c r="D8986" t="s">
        <v>9503</v>
      </c>
      <c r="E8986" t="s">
        <v>9619</v>
      </c>
      <c r="F8986">
        <v>23254885</v>
      </c>
      <c r="G8986" t="s">
        <v>8280</v>
      </c>
      <c r="H8986" t="s">
        <v>8274</v>
      </c>
      <c r="I8986">
        <v>119.8</v>
      </c>
      <c r="J8986" t="s">
        <v>138</v>
      </c>
      <c r="K8986" t="s">
        <v>137</v>
      </c>
      <c r="L8986">
        <f>I8986*$Q$2/1000</f>
        <v>4.4325999999999997E-2</v>
      </c>
    </row>
    <row r="8987" spans="1:12">
      <c r="A8987" s="118">
        <v>44958</v>
      </c>
      <c r="B8987" t="s">
        <v>8279</v>
      </c>
      <c r="C8987" t="s">
        <v>8278</v>
      </c>
      <c r="D8987" t="s">
        <v>9618</v>
      </c>
      <c r="E8987" t="s">
        <v>9617</v>
      </c>
      <c r="F8987" t="s">
        <v>9616</v>
      </c>
      <c r="G8987" t="s">
        <v>9615</v>
      </c>
      <c r="H8987" t="s">
        <v>8274</v>
      </c>
      <c r="I8987">
        <v>119.8</v>
      </c>
      <c r="J8987" t="s">
        <v>138</v>
      </c>
      <c r="K8987" t="s">
        <v>137</v>
      </c>
      <c r="L8987">
        <f>I8987*$Q$2/1000</f>
        <v>4.4325999999999997E-2</v>
      </c>
    </row>
    <row r="8988" spans="1:12">
      <c r="A8988" s="118">
        <v>45139</v>
      </c>
      <c r="B8988" t="s">
        <v>365</v>
      </c>
      <c r="C8988" t="s">
        <v>364</v>
      </c>
      <c r="D8988" t="s">
        <v>9614</v>
      </c>
      <c r="E8988" t="s">
        <v>9613</v>
      </c>
      <c r="F8988" s="119" t="s">
        <v>9612</v>
      </c>
      <c r="G8988" t="s">
        <v>9611</v>
      </c>
      <c r="H8988" t="s">
        <v>359</v>
      </c>
      <c r="I8988">
        <v>144</v>
      </c>
      <c r="J8988" t="s">
        <v>138</v>
      </c>
      <c r="K8988" t="s">
        <v>137</v>
      </c>
      <c r="L8988">
        <f>I8988*$Q$2/1000</f>
        <v>5.3280000000000001E-2</v>
      </c>
    </row>
    <row r="8989" spans="1:12">
      <c r="A8989" s="118">
        <v>44958</v>
      </c>
      <c r="B8989" t="s">
        <v>8279</v>
      </c>
      <c r="C8989" t="s">
        <v>8278</v>
      </c>
      <c r="D8989" t="s">
        <v>9610</v>
      </c>
      <c r="E8989" t="s">
        <v>9609</v>
      </c>
      <c r="F8989" t="s">
        <v>9608</v>
      </c>
      <c r="G8989" t="s">
        <v>8302</v>
      </c>
      <c r="H8989" t="s">
        <v>8274</v>
      </c>
      <c r="I8989">
        <v>119.8</v>
      </c>
      <c r="J8989" t="s">
        <v>138</v>
      </c>
      <c r="K8989" t="s">
        <v>137</v>
      </c>
      <c r="L8989">
        <f>I8989*$Q$2/1000</f>
        <v>4.4325999999999997E-2</v>
      </c>
    </row>
    <row r="8990" spans="1:12">
      <c r="A8990" s="118">
        <v>45139</v>
      </c>
      <c r="B8990" t="s">
        <v>365</v>
      </c>
      <c r="C8990" t="s">
        <v>364</v>
      </c>
      <c r="D8990" t="s">
        <v>5598</v>
      </c>
      <c r="E8990" t="s">
        <v>9607</v>
      </c>
      <c r="F8990" s="119" t="s">
        <v>5596</v>
      </c>
      <c r="G8990" t="s">
        <v>5595</v>
      </c>
      <c r="H8990" t="s">
        <v>359</v>
      </c>
      <c r="I8990">
        <v>144</v>
      </c>
      <c r="J8990" t="s">
        <v>138</v>
      </c>
      <c r="K8990" t="s">
        <v>137</v>
      </c>
      <c r="L8990">
        <f>I8990*$Q$2/1000</f>
        <v>5.3280000000000001E-2</v>
      </c>
    </row>
    <row r="8991" spans="1:12">
      <c r="A8991" s="118">
        <v>44958</v>
      </c>
      <c r="B8991" t="s">
        <v>8279</v>
      </c>
      <c r="C8991" t="s">
        <v>8278</v>
      </c>
      <c r="D8991" t="s">
        <v>9563</v>
      </c>
      <c r="E8991" t="s">
        <v>9606</v>
      </c>
      <c r="F8991" t="s">
        <v>8534</v>
      </c>
      <c r="G8991" t="s">
        <v>9359</v>
      </c>
      <c r="H8991" t="s">
        <v>8274</v>
      </c>
      <c r="I8991">
        <v>119.8</v>
      </c>
      <c r="J8991" t="s">
        <v>138</v>
      </c>
      <c r="K8991" t="s">
        <v>137</v>
      </c>
      <c r="L8991">
        <f>I8991*$Q$2/1000</f>
        <v>4.4325999999999997E-2</v>
      </c>
    </row>
    <row r="8992" spans="1:12">
      <c r="A8992" s="118">
        <v>44958</v>
      </c>
      <c r="B8992" t="s">
        <v>8279</v>
      </c>
      <c r="C8992" t="s">
        <v>8278</v>
      </c>
      <c r="D8992" t="s">
        <v>9498</v>
      </c>
      <c r="E8992" t="s">
        <v>9605</v>
      </c>
      <c r="F8992">
        <v>10256100</v>
      </c>
      <c r="G8992" t="s">
        <v>8476</v>
      </c>
      <c r="H8992" t="s">
        <v>8274</v>
      </c>
      <c r="I8992">
        <v>119.8</v>
      </c>
      <c r="J8992" t="s">
        <v>138</v>
      </c>
      <c r="K8992" t="s">
        <v>137</v>
      </c>
      <c r="L8992">
        <f>I8992*$Q$2/1000</f>
        <v>4.4325999999999997E-2</v>
      </c>
    </row>
    <row r="8993" spans="1:12">
      <c r="A8993" s="118">
        <v>44958</v>
      </c>
      <c r="B8993" t="s">
        <v>8279</v>
      </c>
      <c r="C8993" t="s">
        <v>8278</v>
      </c>
      <c r="D8993" t="s">
        <v>9503</v>
      </c>
      <c r="E8993" t="s">
        <v>9604</v>
      </c>
      <c r="F8993">
        <v>23254885</v>
      </c>
      <c r="G8993" t="s">
        <v>8280</v>
      </c>
      <c r="H8993" t="s">
        <v>8274</v>
      </c>
      <c r="I8993">
        <v>119.8</v>
      </c>
      <c r="J8993" t="s">
        <v>138</v>
      </c>
      <c r="K8993" t="s">
        <v>137</v>
      </c>
      <c r="L8993">
        <f>I8993*$Q$2/1000</f>
        <v>4.4325999999999997E-2</v>
      </c>
    </row>
    <row r="8994" spans="1:12">
      <c r="A8994" s="118">
        <v>45139</v>
      </c>
      <c r="B8994" t="s">
        <v>205</v>
      </c>
      <c r="C8994" t="s">
        <v>204</v>
      </c>
      <c r="D8994" t="s">
        <v>532</v>
      </c>
      <c r="E8994" t="s">
        <v>9603</v>
      </c>
      <c r="F8994" s="119" t="s">
        <v>1899</v>
      </c>
      <c r="G8994" t="s">
        <v>1898</v>
      </c>
      <c r="H8994" t="s">
        <v>200</v>
      </c>
      <c r="I8994">
        <v>6781</v>
      </c>
      <c r="J8994" t="s">
        <v>199</v>
      </c>
      <c r="K8994" t="s">
        <v>198</v>
      </c>
      <c r="L8994">
        <f>I8994*$Q$4/10/1000</f>
        <v>1.1924057587200001</v>
      </c>
    </row>
    <row r="8995" spans="1:12">
      <c r="A8995" s="118">
        <v>45139</v>
      </c>
      <c r="B8995" t="s">
        <v>205</v>
      </c>
      <c r="C8995" t="s">
        <v>204</v>
      </c>
      <c r="D8995" t="s">
        <v>7307</v>
      </c>
      <c r="E8995" t="s">
        <v>9602</v>
      </c>
      <c r="F8995" s="119">
        <v>66204255</v>
      </c>
      <c r="G8995" t="s">
        <v>7305</v>
      </c>
      <c r="H8995" t="s">
        <v>200</v>
      </c>
      <c r="I8995">
        <v>6781</v>
      </c>
      <c r="J8995" t="s">
        <v>199</v>
      </c>
      <c r="K8995" t="s">
        <v>198</v>
      </c>
      <c r="L8995">
        <f>I8995*$Q$4/10/1000</f>
        <v>1.1924057587200001</v>
      </c>
    </row>
    <row r="8996" spans="1:12">
      <c r="A8996" s="118">
        <v>45139</v>
      </c>
      <c r="B8996" t="s">
        <v>205</v>
      </c>
      <c r="C8996" t="s">
        <v>204</v>
      </c>
      <c r="D8996" t="s">
        <v>4181</v>
      </c>
      <c r="E8996" t="s">
        <v>9601</v>
      </c>
      <c r="F8996" s="119">
        <v>66205215</v>
      </c>
      <c r="G8996" t="s">
        <v>201</v>
      </c>
      <c r="H8996" t="s">
        <v>200</v>
      </c>
      <c r="I8996">
        <v>6781</v>
      </c>
      <c r="J8996" t="s">
        <v>199</v>
      </c>
      <c r="K8996" t="s">
        <v>198</v>
      </c>
      <c r="L8996">
        <f>I8996*$Q$4/10/1000</f>
        <v>1.1924057587200001</v>
      </c>
    </row>
    <row r="8997" spans="1:12">
      <c r="A8997" s="118">
        <v>44958</v>
      </c>
      <c r="B8997" t="s">
        <v>8279</v>
      </c>
      <c r="C8997" t="s">
        <v>8278</v>
      </c>
      <c r="D8997" t="s">
        <v>9600</v>
      </c>
      <c r="E8997" t="s">
        <v>9599</v>
      </c>
      <c r="F8997" t="s">
        <v>9598</v>
      </c>
      <c r="G8997" t="s">
        <v>9597</v>
      </c>
      <c r="H8997" t="s">
        <v>8274</v>
      </c>
      <c r="I8997">
        <v>119.8</v>
      </c>
      <c r="J8997" t="s">
        <v>138</v>
      </c>
      <c r="K8997" t="s">
        <v>137</v>
      </c>
      <c r="L8997">
        <f>I8997*$Q$2/1000</f>
        <v>4.4325999999999997E-2</v>
      </c>
    </row>
    <row r="8998" spans="1:12">
      <c r="A8998" s="118">
        <v>44958</v>
      </c>
      <c r="B8998" t="s">
        <v>8279</v>
      </c>
      <c r="C8998" t="s">
        <v>8278</v>
      </c>
      <c r="D8998" t="s">
        <v>9596</v>
      </c>
      <c r="E8998" t="s">
        <v>9595</v>
      </c>
      <c r="F8998">
        <v>101026148</v>
      </c>
      <c r="G8998" t="s">
        <v>9594</v>
      </c>
      <c r="H8998" t="s">
        <v>8274</v>
      </c>
      <c r="I8998">
        <v>119.8</v>
      </c>
      <c r="J8998" t="s">
        <v>138</v>
      </c>
      <c r="K8998" t="s">
        <v>137</v>
      </c>
      <c r="L8998">
        <f>I8998*$Q$2/1000</f>
        <v>4.4325999999999997E-2</v>
      </c>
    </row>
    <row r="8999" spans="1:12">
      <c r="A8999" s="118">
        <v>45139</v>
      </c>
      <c r="B8999" t="s">
        <v>205</v>
      </c>
      <c r="C8999" t="s">
        <v>204</v>
      </c>
      <c r="D8999" t="s">
        <v>4181</v>
      </c>
      <c r="E8999" t="s">
        <v>9593</v>
      </c>
      <c r="F8999" s="119">
        <v>66205215</v>
      </c>
      <c r="G8999" t="s">
        <v>201</v>
      </c>
      <c r="H8999" t="s">
        <v>200</v>
      </c>
      <c r="I8999">
        <v>6781</v>
      </c>
      <c r="J8999" t="s">
        <v>199</v>
      </c>
      <c r="K8999" t="s">
        <v>198</v>
      </c>
      <c r="L8999">
        <f>I8999*$Q$4/10/1000</f>
        <v>1.1924057587200001</v>
      </c>
    </row>
    <row r="9000" spans="1:12">
      <c r="A9000" s="118">
        <v>45139</v>
      </c>
      <c r="B9000" t="s">
        <v>1706</v>
      </c>
      <c r="C9000" t="s">
        <v>1705</v>
      </c>
      <c r="D9000" t="s">
        <v>9592</v>
      </c>
      <c r="E9000" t="s">
        <v>9591</v>
      </c>
      <c r="F9000" s="119" t="s">
        <v>9590</v>
      </c>
      <c r="G9000" t="s">
        <v>9589</v>
      </c>
      <c r="H9000" t="s">
        <v>1701</v>
      </c>
      <c r="I9000">
        <v>78.2</v>
      </c>
      <c r="J9000" t="s">
        <v>145</v>
      </c>
      <c r="K9000" t="s">
        <v>137</v>
      </c>
      <c r="L9000">
        <f>I9000*$Q$2/100/1000</f>
        <v>2.8933999999999996E-4</v>
      </c>
    </row>
    <row r="9001" spans="1:12">
      <c r="A9001" s="118">
        <v>45139</v>
      </c>
      <c r="B9001" t="s">
        <v>205</v>
      </c>
      <c r="C9001" t="s">
        <v>204</v>
      </c>
      <c r="D9001" t="s">
        <v>532</v>
      </c>
      <c r="E9001" t="s">
        <v>9588</v>
      </c>
      <c r="F9001" s="119" t="s">
        <v>1899</v>
      </c>
      <c r="G9001" t="s">
        <v>1898</v>
      </c>
      <c r="H9001" t="s">
        <v>200</v>
      </c>
      <c r="I9001">
        <v>6781</v>
      </c>
      <c r="J9001" t="s">
        <v>199</v>
      </c>
      <c r="K9001" t="s">
        <v>198</v>
      </c>
      <c r="L9001">
        <f>I9001*$Q$4/10/1000</f>
        <v>1.1924057587200001</v>
      </c>
    </row>
    <row r="9002" spans="1:12">
      <c r="A9002" s="118">
        <v>45139</v>
      </c>
      <c r="B9002" t="s">
        <v>305</v>
      </c>
      <c r="C9002" t="s">
        <v>304</v>
      </c>
      <c r="D9002" t="s">
        <v>9587</v>
      </c>
      <c r="E9002" t="s">
        <v>9586</v>
      </c>
      <c r="F9002" s="119">
        <v>85204902</v>
      </c>
      <c r="G9002" t="s">
        <v>9585</v>
      </c>
      <c r="H9002" t="s">
        <v>300</v>
      </c>
      <c r="I9002">
        <v>12.8</v>
      </c>
      <c r="J9002" t="s">
        <v>145</v>
      </c>
      <c r="K9002" t="s">
        <v>137</v>
      </c>
      <c r="L9002">
        <f>I9002*$Q$2/100/1000</f>
        <v>4.7360000000000001E-5</v>
      </c>
    </row>
    <row r="9003" spans="1:12">
      <c r="A9003" s="118">
        <v>45139</v>
      </c>
      <c r="B9003" t="s">
        <v>460</v>
      </c>
      <c r="C9003" t="s">
        <v>459</v>
      </c>
      <c r="D9003" t="s">
        <v>7716</v>
      </c>
      <c r="E9003" t="s">
        <v>9584</v>
      </c>
      <c r="F9003" s="119" t="s">
        <v>1246</v>
      </c>
      <c r="G9003" t="s">
        <v>1245</v>
      </c>
      <c r="H9003" t="s">
        <v>455</v>
      </c>
      <c r="I9003">
        <v>103.6</v>
      </c>
      <c r="J9003" t="s">
        <v>145</v>
      </c>
      <c r="K9003" t="s">
        <v>137</v>
      </c>
      <c r="L9003">
        <f>I9003*$Q$2/100/1000</f>
        <v>3.8331999999999998E-4</v>
      </c>
    </row>
    <row r="9004" spans="1:12">
      <c r="A9004" s="118">
        <v>44958</v>
      </c>
      <c r="B9004" t="s">
        <v>8279</v>
      </c>
      <c r="C9004" t="s">
        <v>8278</v>
      </c>
      <c r="D9004" t="s">
        <v>9583</v>
      </c>
      <c r="E9004" t="s">
        <v>9582</v>
      </c>
      <c r="F9004">
        <v>85212377</v>
      </c>
      <c r="G9004" t="s">
        <v>8836</v>
      </c>
      <c r="H9004" t="s">
        <v>8274</v>
      </c>
      <c r="I9004">
        <v>119.8</v>
      </c>
      <c r="J9004" t="s">
        <v>138</v>
      </c>
      <c r="K9004" t="s">
        <v>137</v>
      </c>
      <c r="L9004">
        <f>I9004*$Q$2/1000</f>
        <v>4.4325999999999997E-2</v>
      </c>
    </row>
    <row r="9005" spans="1:12">
      <c r="A9005" s="118">
        <v>44958</v>
      </c>
      <c r="B9005" t="s">
        <v>8279</v>
      </c>
      <c r="C9005" t="s">
        <v>8278</v>
      </c>
      <c r="D9005" t="s">
        <v>9581</v>
      </c>
      <c r="E9005" t="s">
        <v>9580</v>
      </c>
      <c r="F9005" t="s">
        <v>8463</v>
      </c>
      <c r="G9005" t="s">
        <v>9579</v>
      </c>
      <c r="H9005" t="s">
        <v>8274</v>
      </c>
      <c r="I9005">
        <v>119.8</v>
      </c>
      <c r="J9005" t="s">
        <v>138</v>
      </c>
      <c r="K9005" t="s">
        <v>137</v>
      </c>
      <c r="L9005">
        <f>I9005*$Q$2/1000</f>
        <v>4.4325999999999997E-2</v>
      </c>
    </row>
    <row r="9006" spans="1:12">
      <c r="A9006" s="118">
        <v>45139</v>
      </c>
      <c r="B9006" t="s">
        <v>1706</v>
      </c>
      <c r="C9006" t="s">
        <v>1705</v>
      </c>
      <c r="D9006" t="s">
        <v>9578</v>
      </c>
      <c r="E9006" t="s">
        <v>9577</v>
      </c>
      <c r="F9006" s="119">
        <v>101007863</v>
      </c>
      <c r="G9006" t="s">
        <v>1702</v>
      </c>
      <c r="H9006" t="s">
        <v>1701</v>
      </c>
      <c r="I9006">
        <v>78.2</v>
      </c>
      <c r="J9006" t="s">
        <v>145</v>
      </c>
      <c r="K9006" t="s">
        <v>137</v>
      </c>
      <c r="L9006">
        <f>I9006*$Q$2/100/1000</f>
        <v>2.8933999999999996E-4</v>
      </c>
    </row>
    <row r="9007" spans="1:12">
      <c r="A9007" s="118">
        <v>44958</v>
      </c>
      <c r="B9007" t="s">
        <v>8279</v>
      </c>
      <c r="C9007" t="s">
        <v>8278</v>
      </c>
      <c r="D9007" t="s">
        <v>9576</v>
      </c>
      <c r="E9007" t="s">
        <v>9575</v>
      </c>
      <c r="F9007">
        <v>101009416</v>
      </c>
      <c r="G9007" t="s">
        <v>8531</v>
      </c>
      <c r="H9007" t="s">
        <v>8274</v>
      </c>
      <c r="I9007">
        <v>119.8</v>
      </c>
      <c r="J9007" t="s">
        <v>138</v>
      </c>
      <c r="K9007" t="s">
        <v>137</v>
      </c>
      <c r="L9007">
        <f>I9007*$Q$2/1000</f>
        <v>4.4325999999999997E-2</v>
      </c>
    </row>
    <row r="9008" spans="1:12">
      <c r="A9008" s="118">
        <v>44958</v>
      </c>
      <c r="B9008" t="s">
        <v>8279</v>
      </c>
      <c r="C9008" t="s">
        <v>8278</v>
      </c>
      <c r="D9008" t="s">
        <v>9044</v>
      </c>
      <c r="E9008" t="s">
        <v>9574</v>
      </c>
      <c r="F9008" t="s">
        <v>8388</v>
      </c>
      <c r="G9008" t="s">
        <v>8387</v>
      </c>
      <c r="H9008" t="s">
        <v>8274</v>
      </c>
      <c r="I9008">
        <v>119.8</v>
      </c>
      <c r="J9008" t="s">
        <v>138</v>
      </c>
      <c r="K9008" t="s">
        <v>137</v>
      </c>
      <c r="L9008">
        <f>I9008*$Q$2/1000</f>
        <v>4.4325999999999997E-2</v>
      </c>
    </row>
    <row r="9009" spans="1:12">
      <c r="A9009" s="118">
        <v>45139</v>
      </c>
      <c r="B9009" t="s">
        <v>365</v>
      </c>
      <c r="C9009" t="s">
        <v>364</v>
      </c>
      <c r="D9009" t="s">
        <v>9573</v>
      </c>
      <c r="E9009" t="s">
        <v>9572</v>
      </c>
      <c r="F9009" s="119" t="s">
        <v>6516</v>
      </c>
      <c r="G9009" t="s">
        <v>6515</v>
      </c>
      <c r="H9009" t="s">
        <v>359</v>
      </c>
      <c r="I9009">
        <v>144</v>
      </c>
      <c r="J9009" t="s">
        <v>138</v>
      </c>
      <c r="K9009" t="s">
        <v>137</v>
      </c>
      <c r="L9009">
        <f>I9009*$Q$2/1000</f>
        <v>5.3280000000000001E-2</v>
      </c>
    </row>
    <row r="9010" spans="1:12">
      <c r="A9010" s="118">
        <v>45139</v>
      </c>
      <c r="B9010" t="s">
        <v>365</v>
      </c>
      <c r="C9010" t="s">
        <v>364</v>
      </c>
      <c r="D9010" t="s">
        <v>4417</v>
      </c>
      <c r="E9010" t="s">
        <v>9571</v>
      </c>
      <c r="F9010" s="119">
        <v>101034024</v>
      </c>
      <c r="G9010" t="s">
        <v>400</v>
      </c>
      <c r="H9010" t="s">
        <v>359</v>
      </c>
      <c r="I9010">
        <v>144</v>
      </c>
      <c r="J9010" t="s">
        <v>138</v>
      </c>
      <c r="K9010" t="s">
        <v>137</v>
      </c>
      <c r="L9010">
        <f>I9010*$Q$2/1000</f>
        <v>5.3280000000000001E-2</v>
      </c>
    </row>
    <row r="9011" spans="1:12">
      <c r="A9011" s="118">
        <v>45139</v>
      </c>
      <c r="B9011" t="s">
        <v>365</v>
      </c>
      <c r="C9011" t="s">
        <v>364</v>
      </c>
      <c r="D9011" t="s">
        <v>4417</v>
      </c>
      <c r="E9011" t="s">
        <v>9570</v>
      </c>
      <c r="F9011" s="119">
        <v>101034024</v>
      </c>
      <c r="G9011" t="s">
        <v>400</v>
      </c>
      <c r="H9011" t="s">
        <v>359</v>
      </c>
      <c r="I9011">
        <v>144</v>
      </c>
      <c r="J9011" t="s">
        <v>138</v>
      </c>
      <c r="K9011" t="s">
        <v>137</v>
      </c>
      <c r="L9011">
        <f>I9011*$Q$2/1000</f>
        <v>5.3280000000000001E-2</v>
      </c>
    </row>
    <row r="9012" spans="1:12">
      <c r="A9012" s="118">
        <v>45170</v>
      </c>
      <c r="B9012" t="s">
        <v>365</v>
      </c>
      <c r="C9012" t="s">
        <v>364</v>
      </c>
      <c r="D9012" t="s">
        <v>1981</v>
      </c>
      <c r="E9012" t="s">
        <v>9569</v>
      </c>
      <c r="F9012" t="s">
        <v>368</v>
      </c>
      <c r="G9012" t="s">
        <v>367</v>
      </c>
      <c r="H9012" t="s">
        <v>359</v>
      </c>
      <c r="I9012">
        <v>144</v>
      </c>
      <c r="J9012" t="s">
        <v>138</v>
      </c>
      <c r="K9012" t="s">
        <v>137</v>
      </c>
      <c r="L9012">
        <f>I9012*$Q$2/1000</f>
        <v>5.3280000000000001E-2</v>
      </c>
    </row>
    <row r="9013" spans="1:12">
      <c r="A9013" s="118">
        <v>45170</v>
      </c>
      <c r="B9013" t="s">
        <v>365</v>
      </c>
      <c r="C9013" t="s">
        <v>364</v>
      </c>
      <c r="D9013" t="s">
        <v>380</v>
      </c>
      <c r="E9013" t="s">
        <v>9568</v>
      </c>
      <c r="F9013" t="s">
        <v>611</v>
      </c>
      <c r="G9013" t="s">
        <v>610</v>
      </c>
      <c r="H9013" t="s">
        <v>359</v>
      </c>
      <c r="I9013">
        <v>144</v>
      </c>
      <c r="J9013" t="s">
        <v>138</v>
      </c>
      <c r="K9013" t="s">
        <v>137</v>
      </c>
      <c r="L9013">
        <f>I9013*$Q$2/1000</f>
        <v>5.3280000000000001E-2</v>
      </c>
    </row>
    <row r="9014" spans="1:12">
      <c r="A9014" s="118">
        <v>45170</v>
      </c>
      <c r="B9014" t="s">
        <v>180</v>
      </c>
      <c r="C9014" t="s">
        <v>179</v>
      </c>
      <c r="D9014" t="s">
        <v>9567</v>
      </c>
      <c r="E9014" t="s">
        <v>9566</v>
      </c>
      <c r="F9014" t="s">
        <v>9565</v>
      </c>
      <c r="G9014" t="s">
        <v>9564</v>
      </c>
      <c r="H9014" t="s">
        <v>174</v>
      </c>
      <c r="I9014">
        <v>3154</v>
      </c>
      <c r="J9014" t="s">
        <v>173</v>
      </c>
      <c r="K9014" t="s">
        <v>172</v>
      </c>
      <c r="L9014">
        <f>I9014*$Q$3/(1000/0.1)</f>
        <v>1.0118031999999999E-2</v>
      </c>
    </row>
    <row r="9015" spans="1:12">
      <c r="A9015" s="118">
        <v>44986</v>
      </c>
      <c r="B9015" t="s">
        <v>8279</v>
      </c>
      <c r="C9015" t="s">
        <v>8278</v>
      </c>
      <c r="D9015" t="s">
        <v>9563</v>
      </c>
      <c r="E9015" t="s">
        <v>9562</v>
      </c>
      <c r="F9015" t="s">
        <v>8335</v>
      </c>
      <c r="G9015" t="s">
        <v>8334</v>
      </c>
      <c r="H9015" t="s">
        <v>8274</v>
      </c>
      <c r="I9015">
        <v>119.8</v>
      </c>
      <c r="J9015" t="s">
        <v>138</v>
      </c>
      <c r="K9015" t="s">
        <v>137</v>
      </c>
      <c r="L9015">
        <f>I9015*$Q$2/1000</f>
        <v>4.4325999999999997E-2</v>
      </c>
    </row>
    <row r="9016" spans="1:12">
      <c r="A9016" s="118">
        <v>44958</v>
      </c>
      <c r="B9016" t="s">
        <v>8279</v>
      </c>
      <c r="C9016" t="s">
        <v>8278</v>
      </c>
      <c r="D9016" t="s">
        <v>9546</v>
      </c>
      <c r="E9016" t="s">
        <v>9561</v>
      </c>
      <c r="F9016" t="s">
        <v>8342</v>
      </c>
      <c r="G9016" t="s">
        <v>8341</v>
      </c>
      <c r="H9016" t="s">
        <v>8274</v>
      </c>
      <c r="I9016">
        <v>119.8</v>
      </c>
      <c r="J9016" t="s">
        <v>138</v>
      </c>
      <c r="K9016" t="s">
        <v>137</v>
      </c>
      <c r="L9016">
        <f>I9016*$Q$2/1000</f>
        <v>4.4325999999999997E-2</v>
      </c>
    </row>
    <row r="9017" spans="1:12">
      <c r="A9017" s="118">
        <v>44958</v>
      </c>
      <c r="B9017" t="s">
        <v>8279</v>
      </c>
      <c r="C9017" t="s">
        <v>8278</v>
      </c>
      <c r="D9017" t="s">
        <v>9503</v>
      </c>
      <c r="E9017" t="s">
        <v>9560</v>
      </c>
      <c r="F9017">
        <v>23254885</v>
      </c>
      <c r="G9017" t="s">
        <v>8280</v>
      </c>
      <c r="H9017" t="s">
        <v>8274</v>
      </c>
      <c r="I9017">
        <v>119.8</v>
      </c>
      <c r="J9017" t="s">
        <v>138</v>
      </c>
      <c r="K9017" t="s">
        <v>137</v>
      </c>
      <c r="L9017">
        <f>I9017*$Q$2/1000</f>
        <v>4.4325999999999997E-2</v>
      </c>
    </row>
    <row r="9018" spans="1:12">
      <c r="A9018" s="118">
        <v>45170</v>
      </c>
      <c r="B9018" t="s">
        <v>460</v>
      </c>
      <c r="C9018" t="s">
        <v>459</v>
      </c>
      <c r="D9018" t="s">
        <v>9559</v>
      </c>
      <c r="E9018" t="s">
        <v>9558</v>
      </c>
      <c r="F9018" t="s">
        <v>9557</v>
      </c>
      <c r="G9018" t="s">
        <v>9556</v>
      </c>
      <c r="H9018" t="s">
        <v>455</v>
      </c>
      <c r="I9018">
        <v>103.6</v>
      </c>
      <c r="J9018" t="s">
        <v>145</v>
      </c>
      <c r="K9018" t="s">
        <v>137</v>
      </c>
      <c r="L9018">
        <f>I9018*$Q$2/100/1000</f>
        <v>3.8331999999999998E-4</v>
      </c>
    </row>
    <row r="9019" spans="1:12">
      <c r="A9019" s="118">
        <v>45170</v>
      </c>
      <c r="B9019" t="s">
        <v>460</v>
      </c>
      <c r="C9019" t="s">
        <v>459</v>
      </c>
      <c r="D9019" t="s">
        <v>9555</v>
      </c>
      <c r="E9019" t="s">
        <v>9554</v>
      </c>
      <c r="F9019">
        <v>101035626</v>
      </c>
      <c r="G9019" t="s">
        <v>5400</v>
      </c>
      <c r="H9019" t="s">
        <v>455</v>
      </c>
      <c r="I9019">
        <v>103.6</v>
      </c>
      <c r="J9019" t="s">
        <v>145</v>
      </c>
      <c r="K9019" t="s">
        <v>137</v>
      </c>
      <c r="L9019">
        <f>I9019*$Q$2/100/1000</f>
        <v>3.8331999999999998E-4</v>
      </c>
    </row>
    <row r="9020" spans="1:12">
      <c r="A9020" s="118">
        <v>45170</v>
      </c>
      <c r="B9020" t="s">
        <v>460</v>
      </c>
      <c r="C9020" t="s">
        <v>459</v>
      </c>
      <c r="D9020" t="s">
        <v>9553</v>
      </c>
      <c r="E9020" t="s">
        <v>9552</v>
      </c>
      <c r="F9020">
        <v>101008907</v>
      </c>
      <c r="G9020" t="s">
        <v>9551</v>
      </c>
      <c r="H9020" t="s">
        <v>455</v>
      </c>
      <c r="I9020">
        <v>103.6</v>
      </c>
      <c r="J9020" t="s">
        <v>145</v>
      </c>
      <c r="K9020" t="s">
        <v>137</v>
      </c>
      <c r="L9020">
        <f>I9020*$Q$2/100/1000</f>
        <v>3.8331999999999998E-4</v>
      </c>
    </row>
    <row r="9021" spans="1:12">
      <c r="A9021" s="118">
        <v>44958</v>
      </c>
      <c r="B9021" t="s">
        <v>8279</v>
      </c>
      <c r="C9021" t="s">
        <v>8278</v>
      </c>
      <c r="D9021" t="s">
        <v>9550</v>
      </c>
      <c r="E9021" t="s">
        <v>9549</v>
      </c>
      <c r="F9021" t="s">
        <v>9548</v>
      </c>
      <c r="G9021" t="s">
        <v>9547</v>
      </c>
      <c r="H9021" t="s">
        <v>8274</v>
      </c>
      <c r="I9021">
        <v>119.8</v>
      </c>
      <c r="J9021" t="s">
        <v>138</v>
      </c>
      <c r="K9021" t="s">
        <v>137</v>
      </c>
      <c r="L9021">
        <f>I9021*$Q$2/1000</f>
        <v>4.4325999999999997E-2</v>
      </c>
    </row>
    <row r="9022" spans="1:12">
      <c r="A9022" s="118">
        <v>44958</v>
      </c>
      <c r="B9022" t="s">
        <v>8279</v>
      </c>
      <c r="C9022" t="s">
        <v>8278</v>
      </c>
      <c r="D9022" t="s">
        <v>9546</v>
      </c>
      <c r="E9022" t="s">
        <v>9545</v>
      </c>
      <c r="F9022" t="s">
        <v>8342</v>
      </c>
      <c r="G9022" t="s">
        <v>8341</v>
      </c>
      <c r="H9022" t="s">
        <v>8274</v>
      </c>
      <c r="I9022">
        <v>119.8</v>
      </c>
      <c r="J9022" t="s">
        <v>138</v>
      </c>
      <c r="K9022" t="s">
        <v>137</v>
      </c>
      <c r="L9022">
        <f>I9022*$Q$2/1000</f>
        <v>4.4325999999999997E-2</v>
      </c>
    </row>
    <row r="9023" spans="1:12">
      <c r="A9023" s="118">
        <v>44958</v>
      </c>
      <c r="B9023" t="s">
        <v>8279</v>
      </c>
      <c r="C9023" t="s">
        <v>8278</v>
      </c>
      <c r="D9023" t="s">
        <v>9498</v>
      </c>
      <c r="E9023" t="s">
        <v>9544</v>
      </c>
      <c r="F9023">
        <v>10256100</v>
      </c>
      <c r="G9023" t="s">
        <v>8476</v>
      </c>
      <c r="H9023" t="s">
        <v>8274</v>
      </c>
      <c r="I9023">
        <v>119.8</v>
      </c>
      <c r="J9023" t="s">
        <v>138</v>
      </c>
      <c r="K9023" t="s">
        <v>137</v>
      </c>
      <c r="L9023">
        <f>I9023*$Q$2/1000</f>
        <v>4.4325999999999997E-2</v>
      </c>
    </row>
    <row r="9024" spans="1:12">
      <c r="A9024" s="118">
        <v>44986</v>
      </c>
      <c r="B9024" t="s">
        <v>8279</v>
      </c>
      <c r="C9024" t="s">
        <v>8278</v>
      </c>
      <c r="D9024" t="s">
        <v>9543</v>
      </c>
      <c r="E9024" t="s">
        <v>9542</v>
      </c>
      <c r="F9024" t="s">
        <v>9541</v>
      </c>
      <c r="G9024" t="s">
        <v>9540</v>
      </c>
      <c r="H9024" t="s">
        <v>8274</v>
      </c>
      <c r="I9024">
        <v>119.8</v>
      </c>
      <c r="J9024" t="s">
        <v>138</v>
      </c>
      <c r="K9024" t="s">
        <v>137</v>
      </c>
      <c r="L9024">
        <f>I9024*$Q$2/1000</f>
        <v>4.4325999999999997E-2</v>
      </c>
    </row>
    <row r="9025" spans="1:12">
      <c r="A9025" s="118">
        <v>44986</v>
      </c>
      <c r="B9025" t="s">
        <v>8279</v>
      </c>
      <c r="C9025" t="s">
        <v>8278</v>
      </c>
      <c r="D9025" t="s">
        <v>9326</v>
      </c>
      <c r="E9025" t="s">
        <v>9539</v>
      </c>
      <c r="F9025">
        <v>85213706</v>
      </c>
      <c r="G9025" t="s">
        <v>8355</v>
      </c>
      <c r="H9025" t="s">
        <v>8274</v>
      </c>
      <c r="I9025">
        <v>119.8</v>
      </c>
      <c r="J9025" t="s">
        <v>138</v>
      </c>
      <c r="K9025" t="s">
        <v>137</v>
      </c>
      <c r="L9025">
        <f>I9025*$Q$2/1000</f>
        <v>4.4325999999999997E-2</v>
      </c>
    </row>
    <row r="9026" spans="1:12">
      <c r="A9026" s="118">
        <v>44986</v>
      </c>
      <c r="B9026" t="s">
        <v>8279</v>
      </c>
      <c r="C9026" t="s">
        <v>8278</v>
      </c>
      <c r="D9026" t="s">
        <v>9044</v>
      </c>
      <c r="E9026" t="s">
        <v>9538</v>
      </c>
      <c r="F9026">
        <v>101025377</v>
      </c>
      <c r="G9026" t="s">
        <v>9390</v>
      </c>
      <c r="H9026" t="s">
        <v>8274</v>
      </c>
      <c r="I9026">
        <v>119.8</v>
      </c>
      <c r="J9026" t="s">
        <v>138</v>
      </c>
      <c r="K9026" t="s">
        <v>137</v>
      </c>
      <c r="L9026">
        <f>I9026*$Q$2/1000</f>
        <v>4.4325999999999997E-2</v>
      </c>
    </row>
    <row r="9027" spans="1:12">
      <c r="A9027" s="118">
        <v>44986</v>
      </c>
      <c r="B9027" t="s">
        <v>8279</v>
      </c>
      <c r="C9027" t="s">
        <v>8278</v>
      </c>
      <c r="D9027" t="s">
        <v>9375</v>
      </c>
      <c r="E9027" t="s">
        <v>9537</v>
      </c>
      <c r="F9027" t="s">
        <v>9536</v>
      </c>
      <c r="G9027" t="s">
        <v>9535</v>
      </c>
      <c r="H9027" t="s">
        <v>8274</v>
      </c>
      <c r="I9027">
        <v>119.8</v>
      </c>
      <c r="J9027" t="s">
        <v>138</v>
      </c>
      <c r="K9027" t="s">
        <v>137</v>
      </c>
      <c r="L9027">
        <f>I9027*$Q$2/1000</f>
        <v>4.4325999999999997E-2</v>
      </c>
    </row>
    <row r="9028" spans="1:12">
      <c r="A9028" s="118">
        <v>44986</v>
      </c>
      <c r="B9028" t="s">
        <v>8279</v>
      </c>
      <c r="C9028" t="s">
        <v>8278</v>
      </c>
      <c r="D9028" t="s">
        <v>9326</v>
      </c>
      <c r="E9028" t="s">
        <v>9534</v>
      </c>
      <c r="F9028" t="s">
        <v>8303</v>
      </c>
      <c r="G9028" t="s">
        <v>8302</v>
      </c>
      <c r="H9028" t="s">
        <v>8274</v>
      </c>
      <c r="I9028">
        <v>119.8</v>
      </c>
      <c r="J9028" t="s">
        <v>138</v>
      </c>
      <c r="K9028" t="s">
        <v>137</v>
      </c>
      <c r="L9028">
        <f>I9028*$Q$2/1000</f>
        <v>4.4325999999999997E-2</v>
      </c>
    </row>
    <row r="9029" spans="1:12">
      <c r="A9029" s="118">
        <v>44986</v>
      </c>
      <c r="B9029" t="s">
        <v>8279</v>
      </c>
      <c r="C9029" t="s">
        <v>8278</v>
      </c>
      <c r="D9029" t="s">
        <v>9533</v>
      </c>
      <c r="E9029" t="s">
        <v>9532</v>
      </c>
      <c r="F9029" t="s">
        <v>8303</v>
      </c>
      <c r="G9029" t="s">
        <v>8302</v>
      </c>
      <c r="H9029" t="s">
        <v>8274</v>
      </c>
      <c r="I9029">
        <v>119.8</v>
      </c>
      <c r="J9029" t="s">
        <v>138</v>
      </c>
      <c r="K9029" t="s">
        <v>137</v>
      </c>
      <c r="L9029">
        <f>I9029*$Q$2/1000</f>
        <v>4.4325999999999997E-2</v>
      </c>
    </row>
    <row r="9030" spans="1:12">
      <c r="A9030" s="118">
        <v>44986</v>
      </c>
      <c r="B9030" t="s">
        <v>8279</v>
      </c>
      <c r="C9030" t="s">
        <v>8278</v>
      </c>
      <c r="D9030" t="s">
        <v>9468</v>
      </c>
      <c r="E9030" t="s">
        <v>9531</v>
      </c>
      <c r="F9030">
        <v>85212377</v>
      </c>
      <c r="G9030" t="s">
        <v>8836</v>
      </c>
      <c r="H9030" t="s">
        <v>8274</v>
      </c>
      <c r="I9030">
        <v>119.8</v>
      </c>
      <c r="J9030" t="s">
        <v>138</v>
      </c>
      <c r="K9030" t="s">
        <v>137</v>
      </c>
      <c r="L9030">
        <f>I9030*$Q$2/1000</f>
        <v>4.4325999999999997E-2</v>
      </c>
    </row>
    <row r="9031" spans="1:12">
      <c r="A9031" s="118">
        <v>44986</v>
      </c>
      <c r="B9031" t="s">
        <v>8279</v>
      </c>
      <c r="C9031" t="s">
        <v>8278</v>
      </c>
      <c r="D9031" t="s">
        <v>9530</v>
      </c>
      <c r="E9031" t="s">
        <v>9529</v>
      </c>
      <c r="F9031">
        <v>85212108</v>
      </c>
      <c r="G9031" t="s">
        <v>9528</v>
      </c>
      <c r="H9031" t="s">
        <v>8274</v>
      </c>
      <c r="I9031">
        <v>119.8</v>
      </c>
      <c r="J9031" t="s">
        <v>138</v>
      </c>
      <c r="K9031" t="s">
        <v>137</v>
      </c>
      <c r="L9031">
        <f>I9031*$Q$2/1000</f>
        <v>4.4325999999999997E-2</v>
      </c>
    </row>
    <row r="9032" spans="1:12">
      <c r="A9032" s="118">
        <v>44986</v>
      </c>
      <c r="B9032" t="s">
        <v>8279</v>
      </c>
      <c r="C9032" t="s">
        <v>8278</v>
      </c>
      <c r="D9032" t="s">
        <v>9468</v>
      </c>
      <c r="E9032" t="s">
        <v>9527</v>
      </c>
      <c r="F9032">
        <v>85213914</v>
      </c>
      <c r="G9032" t="s">
        <v>9492</v>
      </c>
      <c r="H9032" t="s">
        <v>8274</v>
      </c>
      <c r="I9032">
        <v>119.8</v>
      </c>
      <c r="J9032" t="s">
        <v>138</v>
      </c>
      <c r="K9032" t="s">
        <v>137</v>
      </c>
      <c r="L9032">
        <f>I9032*$Q$2/1000</f>
        <v>4.4325999999999997E-2</v>
      </c>
    </row>
    <row r="9033" spans="1:12">
      <c r="A9033" s="118">
        <v>44986</v>
      </c>
      <c r="B9033" t="s">
        <v>8279</v>
      </c>
      <c r="C9033" t="s">
        <v>8278</v>
      </c>
      <c r="D9033" t="s">
        <v>9044</v>
      </c>
      <c r="E9033" t="s">
        <v>9526</v>
      </c>
      <c r="F9033" t="s">
        <v>8661</v>
      </c>
      <c r="G9033" t="s">
        <v>8660</v>
      </c>
      <c r="H9033" t="s">
        <v>8274</v>
      </c>
      <c r="I9033">
        <v>119.8</v>
      </c>
      <c r="J9033" t="s">
        <v>138</v>
      </c>
      <c r="K9033" t="s">
        <v>137</v>
      </c>
      <c r="L9033">
        <f>I9033*$Q$2/1000</f>
        <v>4.4325999999999997E-2</v>
      </c>
    </row>
    <row r="9034" spans="1:12">
      <c r="A9034" s="118">
        <v>44986</v>
      </c>
      <c r="B9034" t="s">
        <v>8279</v>
      </c>
      <c r="C9034" t="s">
        <v>8278</v>
      </c>
      <c r="D9034" t="s">
        <v>9356</v>
      </c>
      <c r="E9034" t="s">
        <v>9525</v>
      </c>
      <c r="F9034" t="s">
        <v>8348</v>
      </c>
      <c r="G9034" t="s">
        <v>8347</v>
      </c>
      <c r="H9034" t="s">
        <v>8274</v>
      </c>
      <c r="I9034">
        <v>119.8</v>
      </c>
      <c r="J9034" t="s">
        <v>138</v>
      </c>
      <c r="K9034" t="s">
        <v>137</v>
      </c>
      <c r="L9034">
        <f>I9034*$Q$2/1000</f>
        <v>4.4325999999999997E-2</v>
      </c>
    </row>
    <row r="9035" spans="1:12">
      <c r="A9035" s="118">
        <v>44986</v>
      </c>
      <c r="B9035" t="s">
        <v>8279</v>
      </c>
      <c r="C9035" t="s">
        <v>8278</v>
      </c>
      <c r="D9035" t="s">
        <v>9044</v>
      </c>
      <c r="E9035" t="s">
        <v>9524</v>
      </c>
      <c r="F9035" t="s">
        <v>8320</v>
      </c>
      <c r="G9035" t="s">
        <v>8319</v>
      </c>
      <c r="H9035" t="s">
        <v>8274</v>
      </c>
      <c r="I9035">
        <v>119.8</v>
      </c>
      <c r="J9035" t="s">
        <v>138</v>
      </c>
      <c r="K9035" t="s">
        <v>137</v>
      </c>
      <c r="L9035">
        <f>I9035*$Q$2/1000</f>
        <v>4.4325999999999997E-2</v>
      </c>
    </row>
    <row r="9036" spans="1:12">
      <c r="A9036" s="118">
        <v>44986</v>
      </c>
      <c r="B9036" t="s">
        <v>8279</v>
      </c>
      <c r="C9036" t="s">
        <v>8278</v>
      </c>
      <c r="D9036" t="s">
        <v>9523</v>
      </c>
      <c r="E9036" t="s">
        <v>9522</v>
      </c>
      <c r="F9036">
        <v>101029178</v>
      </c>
      <c r="G9036" t="s">
        <v>9521</v>
      </c>
      <c r="H9036" t="s">
        <v>8274</v>
      </c>
      <c r="I9036">
        <v>119.8</v>
      </c>
      <c r="J9036" t="s">
        <v>138</v>
      </c>
      <c r="K9036" t="s">
        <v>137</v>
      </c>
      <c r="L9036">
        <f>I9036*$Q$2/1000</f>
        <v>4.4325999999999997E-2</v>
      </c>
    </row>
    <row r="9037" spans="1:12">
      <c r="A9037" s="118">
        <v>44986</v>
      </c>
      <c r="B9037" t="s">
        <v>8279</v>
      </c>
      <c r="C9037" t="s">
        <v>8278</v>
      </c>
      <c r="D9037" t="s">
        <v>9520</v>
      </c>
      <c r="E9037" t="s">
        <v>9519</v>
      </c>
      <c r="F9037">
        <v>85207430</v>
      </c>
      <c r="G9037" t="s">
        <v>9518</v>
      </c>
      <c r="H9037" t="s">
        <v>8274</v>
      </c>
      <c r="I9037">
        <v>119.8</v>
      </c>
      <c r="J9037" t="s">
        <v>138</v>
      </c>
      <c r="K9037" t="s">
        <v>137</v>
      </c>
      <c r="L9037">
        <f>I9037*$Q$2/1000</f>
        <v>4.4325999999999997E-2</v>
      </c>
    </row>
    <row r="9038" spans="1:12">
      <c r="A9038" s="118">
        <v>45170</v>
      </c>
      <c r="B9038" t="s">
        <v>144</v>
      </c>
      <c r="C9038" t="s">
        <v>143</v>
      </c>
      <c r="D9038" t="s">
        <v>162</v>
      </c>
      <c r="E9038" t="s">
        <v>9517</v>
      </c>
      <c r="F9038">
        <v>40259812</v>
      </c>
      <c r="G9038" t="s">
        <v>160</v>
      </c>
      <c r="H9038" t="s">
        <v>139</v>
      </c>
      <c r="I9038">
        <v>22.2</v>
      </c>
      <c r="J9038" t="s">
        <v>138</v>
      </c>
      <c r="K9038" t="s">
        <v>137</v>
      </c>
      <c r="L9038">
        <f>I9038*$Q$2/1000</f>
        <v>8.2140000000000008E-3</v>
      </c>
    </row>
    <row r="9039" spans="1:12">
      <c r="A9039" s="118">
        <v>44986</v>
      </c>
      <c r="B9039" t="s">
        <v>8279</v>
      </c>
      <c r="C9039" t="s">
        <v>8278</v>
      </c>
      <c r="D9039" t="s">
        <v>9326</v>
      </c>
      <c r="E9039" t="s">
        <v>9516</v>
      </c>
      <c r="F9039">
        <v>85213914</v>
      </c>
      <c r="G9039" t="s">
        <v>9492</v>
      </c>
      <c r="H9039" t="s">
        <v>8274</v>
      </c>
      <c r="I9039">
        <v>119.8</v>
      </c>
      <c r="J9039" t="s">
        <v>138</v>
      </c>
      <c r="K9039" t="s">
        <v>137</v>
      </c>
      <c r="L9039">
        <f>I9039*$Q$2/1000</f>
        <v>4.4325999999999997E-2</v>
      </c>
    </row>
    <row r="9040" spans="1:12">
      <c r="A9040" s="118">
        <v>44986</v>
      </c>
      <c r="B9040" t="s">
        <v>8279</v>
      </c>
      <c r="C9040" t="s">
        <v>8278</v>
      </c>
      <c r="D9040" t="s">
        <v>9326</v>
      </c>
      <c r="E9040" t="s">
        <v>9515</v>
      </c>
      <c r="F9040" t="s">
        <v>8303</v>
      </c>
      <c r="G9040" t="s">
        <v>8302</v>
      </c>
      <c r="H9040" t="s">
        <v>8274</v>
      </c>
      <c r="I9040">
        <v>119.8</v>
      </c>
      <c r="J9040" t="s">
        <v>138</v>
      </c>
      <c r="K9040" t="s">
        <v>137</v>
      </c>
      <c r="L9040">
        <f>I9040*$Q$2/1000</f>
        <v>4.4325999999999997E-2</v>
      </c>
    </row>
    <row r="9041" spans="1:12">
      <c r="A9041" s="118">
        <v>45017</v>
      </c>
      <c r="B9041" t="s">
        <v>8279</v>
      </c>
      <c r="C9041" t="s">
        <v>8278</v>
      </c>
      <c r="D9041" t="s">
        <v>9514</v>
      </c>
      <c r="E9041" t="s">
        <v>9513</v>
      </c>
      <c r="F9041" s="119">
        <v>101049466</v>
      </c>
      <c r="G9041" t="s">
        <v>9512</v>
      </c>
      <c r="H9041" t="s">
        <v>8274</v>
      </c>
      <c r="I9041">
        <v>119.8</v>
      </c>
      <c r="J9041" t="s">
        <v>138</v>
      </c>
      <c r="K9041" t="s">
        <v>137</v>
      </c>
      <c r="L9041">
        <f>I9041*$Q$2/1000</f>
        <v>4.4325999999999997E-2</v>
      </c>
    </row>
    <row r="9042" spans="1:12">
      <c r="A9042" s="118">
        <v>45017</v>
      </c>
      <c r="B9042" t="s">
        <v>8279</v>
      </c>
      <c r="C9042" t="s">
        <v>8278</v>
      </c>
      <c r="D9042" t="s">
        <v>9406</v>
      </c>
      <c r="E9042" t="s">
        <v>9511</v>
      </c>
      <c r="F9042" s="119">
        <v>85213756</v>
      </c>
      <c r="G9042" t="s">
        <v>8377</v>
      </c>
      <c r="H9042" t="s">
        <v>8274</v>
      </c>
      <c r="I9042">
        <v>119.8</v>
      </c>
      <c r="J9042" t="s">
        <v>138</v>
      </c>
      <c r="K9042" t="s">
        <v>137</v>
      </c>
      <c r="L9042">
        <f>I9042*$Q$2/1000</f>
        <v>4.4325999999999997E-2</v>
      </c>
    </row>
    <row r="9043" spans="1:12">
      <c r="A9043" s="118">
        <v>45017</v>
      </c>
      <c r="B9043" t="s">
        <v>8279</v>
      </c>
      <c r="C9043" t="s">
        <v>8278</v>
      </c>
      <c r="D9043" t="s">
        <v>9044</v>
      </c>
      <c r="E9043" t="s">
        <v>9510</v>
      </c>
      <c r="F9043" s="119" t="s">
        <v>8388</v>
      </c>
      <c r="G9043" t="s">
        <v>8387</v>
      </c>
      <c r="H9043" t="s">
        <v>8274</v>
      </c>
      <c r="I9043">
        <v>119.8</v>
      </c>
      <c r="J9043" t="s">
        <v>138</v>
      </c>
      <c r="K9043" t="s">
        <v>137</v>
      </c>
      <c r="L9043">
        <f>I9043*$Q$2/1000</f>
        <v>4.4325999999999997E-2</v>
      </c>
    </row>
    <row r="9044" spans="1:12">
      <c r="A9044" s="118">
        <v>45017</v>
      </c>
      <c r="B9044" t="s">
        <v>8279</v>
      </c>
      <c r="C9044" t="s">
        <v>8278</v>
      </c>
      <c r="D9044" t="s">
        <v>9326</v>
      </c>
      <c r="E9044" t="s">
        <v>9509</v>
      </c>
      <c r="F9044" s="119">
        <v>85213706</v>
      </c>
      <c r="G9044" t="s">
        <v>8355</v>
      </c>
      <c r="H9044" t="s">
        <v>8274</v>
      </c>
      <c r="I9044">
        <v>119.8</v>
      </c>
      <c r="J9044" t="s">
        <v>138</v>
      </c>
      <c r="K9044" t="s">
        <v>137</v>
      </c>
      <c r="L9044">
        <f>I9044*$Q$2/1000</f>
        <v>4.4325999999999997E-2</v>
      </c>
    </row>
    <row r="9045" spans="1:12">
      <c r="A9045" s="118">
        <v>45170</v>
      </c>
      <c r="B9045" t="s">
        <v>868</v>
      </c>
      <c r="C9045" t="s">
        <v>867</v>
      </c>
      <c r="D9045" t="s">
        <v>9508</v>
      </c>
      <c r="E9045" t="s">
        <v>9507</v>
      </c>
      <c r="F9045">
        <v>42203630</v>
      </c>
      <c r="G9045" t="s">
        <v>864</v>
      </c>
      <c r="H9045" t="s">
        <v>863</v>
      </c>
      <c r="I9045">
        <f>1958*2</f>
        <v>3916</v>
      </c>
      <c r="J9045" t="s">
        <v>145</v>
      </c>
      <c r="K9045" t="s">
        <v>137</v>
      </c>
      <c r="L9045">
        <f>I9045*$Q$5/100/1000</f>
        <v>3.9815929999999999E-2</v>
      </c>
    </row>
    <row r="9046" spans="1:12">
      <c r="A9046" s="118">
        <v>45017</v>
      </c>
      <c r="B9046" t="s">
        <v>8279</v>
      </c>
      <c r="C9046" t="s">
        <v>8278</v>
      </c>
      <c r="D9046" t="s">
        <v>9375</v>
      </c>
      <c r="E9046" t="s">
        <v>9506</v>
      </c>
      <c r="F9046" s="119" t="s">
        <v>8566</v>
      </c>
      <c r="G9046" t="s">
        <v>8565</v>
      </c>
      <c r="H9046" t="s">
        <v>8274</v>
      </c>
      <c r="I9046">
        <v>119.8</v>
      </c>
      <c r="J9046" t="s">
        <v>138</v>
      </c>
      <c r="K9046" t="s">
        <v>137</v>
      </c>
      <c r="L9046">
        <f>I9046*$Q$2/1000</f>
        <v>4.4325999999999997E-2</v>
      </c>
    </row>
    <row r="9047" spans="1:12">
      <c r="A9047" s="118">
        <v>45017</v>
      </c>
      <c r="B9047" t="s">
        <v>8279</v>
      </c>
      <c r="C9047" t="s">
        <v>8278</v>
      </c>
      <c r="D9047" t="s">
        <v>9326</v>
      </c>
      <c r="E9047" t="s">
        <v>9505</v>
      </c>
      <c r="F9047" s="119">
        <v>85213707</v>
      </c>
      <c r="G9047" t="s">
        <v>8519</v>
      </c>
      <c r="H9047" t="s">
        <v>8274</v>
      </c>
      <c r="I9047">
        <v>119.8</v>
      </c>
      <c r="J9047" t="s">
        <v>138</v>
      </c>
      <c r="K9047" t="s">
        <v>137</v>
      </c>
      <c r="L9047">
        <f>I9047*$Q$2/1000</f>
        <v>4.4325999999999997E-2</v>
      </c>
    </row>
    <row r="9048" spans="1:12">
      <c r="A9048" s="118">
        <v>45017</v>
      </c>
      <c r="B9048" t="s">
        <v>8279</v>
      </c>
      <c r="C9048" t="s">
        <v>8278</v>
      </c>
      <c r="D9048" t="s">
        <v>9503</v>
      </c>
      <c r="E9048" t="s">
        <v>9504</v>
      </c>
      <c r="F9048" s="119">
        <v>23254885</v>
      </c>
      <c r="G9048" t="s">
        <v>8280</v>
      </c>
      <c r="H9048" t="s">
        <v>8274</v>
      </c>
      <c r="I9048">
        <v>119.8</v>
      </c>
      <c r="J9048" t="s">
        <v>138</v>
      </c>
      <c r="K9048" t="s">
        <v>137</v>
      </c>
      <c r="L9048">
        <f>I9048*$Q$2/1000</f>
        <v>4.4325999999999997E-2</v>
      </c>
    </row>
    <row r="9049" spans="1:12">
      <c r="A9049" s="118">
        <v>45017</v>
      </c>
      <c r="B9049" t="s">
        <v>8279</v>
      </c>
      <c r="C9049" t="s">
        <v>8278</v>
      </c>
      <c r="D9049" t="s">
        <v>9503</v>
      </c>
      <c r="E9049" t="s">
        <v>9502</v>
      </c>
      <c r="F9049" s="119">
        <v>23254885</v>
      </c>
      <c r="G9049" t="s">
        <v>8280</v>
      </c>
      <c r="H9049" t="s">
        <v>8274</v>
      </c>
      <c r="I9049">
        <v>119.8</v>
      </c>
      <c r="J9049" t="s">
        <v>138</v>
      </c>
      <c r="K9049" t="s">
        <v>137</v>
      </c>
      <c r="L9049">
        <f>I9049*$Q$2/1000</f>
        <v>4.4325999999999997E-2</v>
      </c>
    </row>
    <row r="9050" spans="1:12">
      <c r="A9050" s="118">
        <v>45017</v>
      </c>
      <c r="B9050" t="s">
        <v>8279</v>
      </c>
      <c r="C9050" t="s">
        <v>8278</v>
      </c>
      <c r="D9050" t="s">
        <v>9501</v>
      </c>
      <c r="E9050" t="s">
        <v>9500</v>
      </c>
      <c r="F9050" s="119">
        <v>23254885</v>
      </c>
      <c r="G9050" t="s">
        <v>8280</v>
      </c>
      <c r="H9050" t="s">
        <v>8274</v>
      </c>
      <c r="I9050">
        <v>119.8</v>
      </c>
      <c r="J9050" t="s">
        <v>138</v>
      </c>
      <c r="K9050" t="s">
        <v>137</v>
      </c>
      <c r="L9050">
        <f>I9050*$Q$2/1000</f>
        <v>4.4325999999999997E-2</v>
      </c>
    </row>
    <row r="9051" spans="1:12">
      <c r="A9051" s="118">
        <v>45017</v>
      </c>
      <c r="B9051" t="s">
        <v>8279</v>
      </c>
      <c r="C9051" t="s">
        <v>8278</v>
      </c>
      <c r="D9051" t="s">
        <v>8478</v>
      </c>
      <c r="E9051" t="s">
        <v>9499</v>
      </c>
      <c r="F9051" s="119">
        <v>10256100</v>
      </c>
      <c r="G9051" t="s">
        <v>8476</v>
      </c>
      <c r="H9051" t="s">
        <v>8274</v>
      </c>
      <c r="I9051">
        <v>119.8</v>
      </c>
      <c r="J9051" t="s">
        <v>138</v>
      </c>
      <c r="K9051" t="s">
        <v>137</v>
      </c>
      <c r="L9051">
        <f>I9051*$Q$2/1000</f>
        <v>4.4325999999999997E-2</v>
      </c>
    </row>
    <row r="9052" spans="1:12">
      <c r="A9052" s="118">
        <v>45017</v>
      </c>
      <c r="B9052" t="s">
        <v>8279</v>
      </c>
      <c r="C9052" t="s">
        <v>8278</v>
      </c>
      <c r="D9052" t="s">
        <v>9498</v>
      </c>
      <c r="E9052" t="s">
        <v>9497</v>
      </c>
      <c r="F9052" s="119">
        <v>10256100</v>
      </c>
      <c r="G9052" t="s">
        <v>8476</v>
      </c>
      <c r="H9052" t="s">
        <v>8274</v>
      </c>
      <c r="I9052">
        <v>119.8</v>
      </c>
      <c r="J9052" t="s">
        <v>138</v>
      </c>
      <c r="K9052" t="s">
        <v>137</v>
      </c>
      <c r="L9052">
        <f>I9052*$Q$2/1000</f>
        <v>4.4325999999999997E-2</v>
      </c>
    </row>
    <row r="9053" spans="1:12">
      <c r="A9053" s="118">
        <v>45017</v>
      </c>
      <c r="B9053" t="s">
        <v>8279</v>
      </c>
      <c r="C9053" t="s">
        <v>8278</v>
      </c>
      <c r="D9053" t="s">
        <v>9468</v>
      </c>
      <c r="E9053" t="s">
        <v>9496</v>
      </c>
      <c r="F9053" s="119">
        <v>85211547</v>
      </c>
      <c r="G9053" t="s">
        <v>9348</v>
      </c>
      <c r="H9053" t="s">
        <v>8274</v>
      </c>
      <c r="I9053">
        <v>119.8</v>
      </c>
      <c r="J9053" t="s">
        <v>138</v>
      </c>
      <c r="K9053" t="s">
        <v>137</v>
      </c>
      <c r="L9053">
        <f>I9053*$Q$2/1000</f>
        <v>4.4325999999999997E-2</v>
      </c>
    </row>
    <row r="9054" spans="1:12">
      <c r="A9054" s="118">
        <v>45017</v>
      </c>
      <c r="B9054" t="s">
        <v>8279</v>
      </c>
      <c r="C9054" t="s">
        <v>8278</v>
      </c>
      <c r="D9054" t="s">
        <v>9044</v>
      </c>
      <c r="E9054" t="s">
        <v>9495</v>
      </c>
      <c r="F9054" s="119" t="s">
        <v>8784</v>
      </c>
      <c r="G9054" t="s">
        <v>8783</v>
      </c>
      <c r="H9054" t="s">
        <v>8274</v>
      </c>
      <c r="I9054">
        <v>119.8</v>
      </c>
      <c r="J9054" t="s">
        <v>138</v>
      </c>
      <c r="K9054" t="s">
        <v>137</v>
      </c>
      <c r="L9054">
        <f>I9054*$Q$2/1000</f>
        <v>4.4325999999999997E-2</v>
      </c>
    </row>
    <row r="9055" spans="1:12">
      <c r="A9055" s="118">
        <v>45047</v>
      </c>
      <c r="B9055" t="s">
        <v>443</v>
      </c>
      <c r="C9055" t="s">
        <v>442</v>
      </c>
      <c r="D9055" t="s">
        <v>441</v>
      </c>
      <c r="E9055" t="s">
        <v>9494</v>
      </c>
      <c r="F9055">
        <v>101022020</v>
      </c>
      <c r="G9055" t="s">
        <v>2288</v>
      </c>
      <c r="H9055" s="122" t="s">
        <v>437</v>
      </c>
      <c r="I9055">
        <v>4725</v>
      </c>
      <c r="J9055" t="s">
        <v>199</v>
      </c>
      <c r="K9055" t="s">
        <v>198</v>
      </c>
      <c r="L9055">
        <f>I9055*$Q$4/1000</f>
        <v>8.3086819200000015</v>
      </c>
    </row>
    <row r="9056" spans="1:12">
      <c r="A9056" s="118">
        <v>45017</v>
      </c>
      <c r="B9056" t="s">
        <v>8279</v>
      </c>
      <c r="C9056" t="s">
        <v>8278</v>
      </c>
      <c r="D9056" t="s">
        <v>9468</v>
      </c>
      <c r="E9056" t="s">
        <v>9493</v>
      </c>
      <c r="F9056" s="119">
        <v>85213914</v>
      </c>
      <c r="G9056" t="s">
        <v>9492</v>
      </c>
      <c r="H9056" t="s">
        <v>8274</v>
      </c>
      <c r="I9056">
        <v>119.8</v>
      </c>
      <c r="J9056" t="s">
        <v>138</v>
      </c>
      <c r="K9056" t="s">
        <v>137</v>
      </c>
      <c r="L9056">
        <f>I9056*$Q$2/1000</f>
        <v>4.4325999999999997E-2</v>
      </c>
    </row>
    <row r="9057" spans="1:12">
      <c r="A9057" s="118">
        <v>45017</v>
      </c>
      <c r="B9057" t="s">
        <v>8279</v>
      </c>
      <c r="C9057" t="s">
        <v>8278</v>
      </c>
      <c r="D9057" t="s">
        <v>9044</v>
      </c>
      <c r="E9057" t="s">
        <v>9491</v>
      </c>
      <c r="F9057" s="119" t="s">
        <v>8422</v>
      </c>
      <c r="G9057" t="s">
        <v>8421</v>
      </c>
      <c r="H9057" t="s">
        <v>8274</v>
      </c>
      <c r="I9057">
        <v>119.8</v>
      </c>
      <c r="J9057" t="s">
        <v>138</v>
      </c>
      <c r="K9057" t="s">
        <v>137</v>
      </c>
      <c r="L9057">
        <f>I9057*$Q$2/1000</f>
        <v>4.4325999999999997E-2</v>
      </c>
    </row>
    <row r="9058" spans="1:12">
      <c r="A9058" s="118">
        <v>45017</v>
      </c>
      <c r="B9058" t="s">
        <v>8279</v>
      </c>
      <c r="C9058" t="s">
        <v>8278</v>
      </c>
      <c r="D9058" t="s">
        <v>9044</v>
      </c>
      <c r="E9058" t="s">
        <v>9490</v>
      </c>
      <c r="F9058" s="119" t="s">
        <v>8320</v>
      </c>
      <c r="G9058" t="s">
        <v>8319</v>
      </c>
      <c r="H9058" t="s">
        <v>8274</v>
      </c>
      <c r="I9058">
        <v>119.8</v>
      </c>
      <c r="J9058" t="s">
        <v>138</v>
      </c>
      <c r="K9058" t="s">
        <v>137</v>
      </c>
      <c r="L9058">
        <f>I9058*$Q$2/1000</f>
        <v>4.4325999999999997E-2</v>
      </c>
    </row>
    <row r="9059" spans="1:12">
      <c r="A9059" s="118">
        <v>45017</v>
      </c>
      <c r="B9059" t="s">
        <v>8279</v>
      </c>
      <c r="C9059" t="s">
        <v>8278</v>
      </c>
      <c r="D9059" t="s">
        <v>9326</v>
      </c>
      <c r="E9059" t="s">
        <v>9489</v>
      </c>
      <c r="F9059" s="119" t="s">
        <v>8303</v>
      </c>
      <c r="G9059" t="s">
        <v>8302</v>
      </c>
      <c r="H9059" t="s">
        <v>8274</v>
      </c>
      <c r="I9059">
        <v>119.8</v>
      </c>
      <c r="J9059" t="s">
        <v>138</v>
      </c>
      <c r="K9059" t="s">
        <v>137</v>
      </c>
      <c r="L9059">
        <f>I9059*$Q$2/1000</f>
        <v>4.4325999999999997E-2</v>
      </c>
    </row>
    <row r="9060" spans="1:12">
      <c r="A9060" s="118">
        <v>45017</v>
      </c>
      <c r="B9060" t="s">
        <v>8279</v>
      </c>
      <c r="C9060" t="s">
        <v>8278</v>
      </c>
      <c r="D9060" t="s">
        <v>8305</v>
      </c>
      <c r="E9060" t="s">
        <v>9488</v>
      </c>
      <c r="F9060" s="119" t="s">
        <v>8303</v>
      </c>
      <c r="G9060" t="s">
        <v>8302</v>
      </c>
      <c r="H9060" t="s">
        <v>8274</v>
      </c>
      <c r="I9060">
        <v>119.8</v>
      </c>
      <c r="J9060" t="s">
        <v>138</v>
      </c>
      <c r="K9060" t="s">
        <v>137</v>
      </c>
      <c r="L9060">
        <f>I9060*$Q$2/1000</f>
        <v>4.4325999999999997E-2</v>
      </c>
    </row>
    <row r="9061" spans="1:12">
      <c r="A9061" s="118">
        <v>45170</v>
      </c>
      <c r="B9061" t="s">
        <v>261</v>
      </c>
      <c r="C9061" t="s">
        <v>260</v>
      </c>
      <c r="D9061" t="s">
        <v>9487</v>
      </c>
      <c r="E9061" t="s">
        <v>9486</v>
      </c>
      <c r="F9061">
        <v>34211941</v>
      </c>
      <c r="G9061" t="s">
        <v>9485</v>
      </c>
      <c r="H9061" t="s">
        <v>139</v>
      </c>
      <c r="I9061">
        <v>55</v>
      </c>
      <c r="J9061" t="s">
        <v>145</v>
      </c>
      <c r="K9061" t="s">
        <v>137</v>
      </c>
      <c r="L9061">
        <f>I9061*$Q$2/100/1000</f>
        <v>2.0350000000000001E-4</v>
      </c>
    </row>
    <row r="9062" spans="1:12">
      <c r="A9062" s="118">
        <v>45170</v>
      </c>
      <c r="B9062" t="s">
        <v>261</v>
      </c>
      <c r="C9062" t="s">
        <v>260</v>
      </c>
      <c r="D9062" t="s">
        <v>8795</v>
      </c>
      <c r="E9062" t="s">
        <v>9484</v>
      </c>
      <c r="F9062">
        <v>56207182</v>
      </c>
      <c r="G9062" t="s">
        <v>6733</v>
      </c>
      <c r="H9062" t="s">
        <v>139</v>
      </c>
      <c r="I9062">
        <v>55</v>
      </c>
      <c r="J9062" t="s">
        <v>145</v>
      </c>
      <c r="K9062" t="s">
        <v>137</v>
      </c>
      <c r="L9062">
        <f>I9062*$Q$2/100/1000</f>
        <v>2.0350000000000001E-4</v>
      </c>
    </row>
    <row r="9063" spans="1:12">
      <c r="A9063" s="118">
        <v>45170</v>
      </c>
      <c r="B9063" t="s">
        <v>261</v>
      </c>
      <c r="C9063" t="s">
        <v>260</v>
      </c>
      <c r="D9063" t="s">
        <v>4706</v>
      </c>
      <c r="E9063" t="s">
        <v>9483</v>
      </c>
      <c r="F9063">
        <v>101028605</v>
      </c>
      <c r="G9063" t="s">
        <v>9482</v>
      </c>
      <c r="H9063" t="s">
        <v>139</v>
      </c>
      <c r="I9063">
        <v>55</v>
      </c>
      <c r="J9063" t="s">
        <v>145</v>
      </c>
      <c r="K9063" t="s">
        <v>137</v>
      </c>
      <c r="L9063">
        <f>I9063*$Q$2/100/1000</f>
        <v>2.0350000000000001E-4</v>
      </c>
    </row>
    <row r="9064" spans="1:12">
      <c r="A9064" s="118">
        <v>45017</v>
      </c>
      <c r="B9064" t="s">
        <v>8279</v>
      </c>
      <c r="C9064" t="s">
        <v>8278</v>
      </c>
      <c r="D9064" t="s">
        <v>9044</v>
      </c>
      <c r="E9064" t="s">
        <v>9481</v>
      </c>
      <c r="F9064" s="119">
        <v>101034078</v>
      </c>
      <c r="G9064" t="s">
        <v>8525</v>
      </c>
      <c r="H9064" t="s">
        <v>8274</v>
      </c>
      <c r="I9064">
        <v>119.8</v>
      </c>
      <c r="J9064" t="s">
        <v>138</v>
      </c>
      <c r="K9064" t="s">
        <v>137</v>
      </c>
      <c r="L9064">
        <f>I9064*$Q$2/1000</f>
        <v>4.4325999999999997E-2</v>
      </c>
    </row>
    <row r="9065" spans="1:12">
      <c r="A9065" s="118">
        <v>45017</v>
      </c>
      <c r="B9065" t="s">
        <v>8279</v>
      </c>
      <c r="C9065" t="s">
        <v>8278</v>
      </c>
      <c r="D9065" t="s">
        <v>9435</v>
      </c>
      <c r="E9065" t="s">
        <v>9480</v>
      </c>
      <c r="F9065" s="119" t="s">
        <v>8849</v>
      </c>
      <c r="G9065" t="s">
        <v>8848</v>
      </c>
      <c r="H9065" t="s">
        <v>8274</v>
      </c>
      <c r="I9065">
        <v>119.8</v>
      </c>
      <c r="J9065" t="s">
        <v>138</v>
      </c>
      <c r="K9065" t="s">
        <v>137</v>
      </c>
      <c r="L9065">
        <f>I9065*$Q$2/1000</f>
        <v>4.4325999999999997E-2</v>
      </c>
    </row>
    <row r="9066" spans="1:12">
      <c r="A9066" s="118">
        <v>45017</v>
      </c>
      <c r="B9066" t="s">
        <v>8279</v>
      </c>
      <c r="C9066" t="s">
        <v>8278</v>
      </c>
      <c r="D9066" t="s">
        <v>9479</v>
      </c>
      <c r="E9066" t="s">
        <v>9478</v>
      </c>
      <c r="F9066" s="119" t="s">
        <v>8826</v>
      </c>
      <c r="G9066" t="s">
        <v>8825</v>
      </c>
      <c r="H9066" t="s">
        <v>8274</v>
      </c>
      <c r="I9066">
        <v>119.8</v>
      </c>
      <c r="J9066" t="s">
        <v>138</v>
      </c>
      <c r="K9066" t="s">
        <v>137</v>
      </c>
      <c r="L9066">
        <f>I9066*$Q$2/1000</f>
        <v>4.4325999999999997E-2</v>
      </c>
    </row>
    <row r="9067" spans="1:12">
      <c r="A9067" s="118">
        <v>45017</v>
      </c>
      <c r="B9067" t="s">
        <v>8279</v>
      </c>
      <c r="C9067" t="s">
        <v>8278</v>
      </c>
      <c r="D9067" t="s">
        <v>9044</v>
      </c>
      <c r="E9067" t="s">
        <v>9477</v>
      </c>
      <c r="F9067" s="119" t="s">
        <v>8784</v>
      </c>
      <c r="G9067" t="s">
        <v>8783</v>
      </c>
      <c r="H9067" t="s">
        <v>8274</v>
      </c>
      <c r="I9067">
        <v>119.8</v>
      </c>
      <c r="J9067" t="s">
        <v>138</v>
      </c>
      <c r="K9067" t="s">
        <v>137</v>
      </c>
      <c r="L9067">
        <f>I9067*$Q$2/1000</f>
        <v>4.4325999999999997E-2</v>
      </c>
    </row>
    <row r="9068" spans="1:12">
      <c r="A9068" s="118">
        <v>45017</v>
      </c>
      <c r="B9068" t="s">
        <v>8279</v>
      </c>
      <c r="C9068" t="s">
        <v>8278</v>
      </c>
      <c r="D9068" t="s">
        <v>9044</v>
      </c>
      <c r="E9068" t="s">
        <v>9476</v>
      </c>
      <c r="F9068" s="119" t="s">
        <v>8422</v>
      </c>
      <c r="G9068" t="s">
        <v>8421</v>
      </c>
      <c r="H9068" t="s">
        <v>8274</v>
      </c>
      <c r="I9068">
        <v>119.8</v>
      </c>
      <c r="J9068" t="s">
        <v>138</v>
      </c>
      <c r="K9068" t="s">
        <v>137</v>
      </c>
      <c r="L9068">
        <f>I9068*$Q$2/1000</f>
        <v>4.4325999999999997E-2</v>
      </c>
    </row>
    <row r="9069" spans="1:12">
      <c r="A9069" s="118">
        <v>45170</v>
      </c>
      <c r="B9069" t="s">
        <v>261</v>
      </c>
      <c r="C9069" t="s">
        <v>260</v>
      </c>
      <c r="D9069" t="s">
        <v>8795</v>
      </c>
      <c r="E9069" t="s">
        <v>9475</v>
      </c>
      <c r="F9069">
        <v>34208933</v>
      </c>
      <c r="G9069" t="s">
        <v>9474</v>
      </c>
      <c r="H9069" t="s">
        <v>139</v>
      </c>
      <c r="I9069">
        <v>55</v>
      </c>
      <c r="J9069" t="s">
        <v>145</v>
      </c>
      <c r="K9069" t="s">
        <v>137</v>
      </c>
      <c r="L9069">
        <f>I9069*$Q$2/100/1000</f>
        <v>2.0350000000000001E-4</v>
      </c>
    </row>
    <row r="9070" spans="1:12">
      <c r="A9070" s="118">
        <v>45170</v>
      </c>
      <c r="B9070" t="s">
        <v>261</v>
      </c>
      <c r="C9070" t="s">
        <v>260</v>
      </c>
      <c r="D9070" t="s">
        <v>8795</v>
      </c>
      <c r="E9070" t="s">
        <v>9473</v>
      </c>
      <c r="F9070">
        <v>30202428</v>
      </c>
      <c r="G9070" t="s">
        <v>795</v>
      </c>
      <c r="H9070" t="s">
        <v>139</v>
      </c>
      <c r="I9070">
        <v>55</v>
      </c>
      <c r="J9070" t="s">
        <v>145</v>
      </c>
      <c r="K9070" t="s">
        <v>137</v>
      </c>
      <c r="L9070">
        <f>I9070*$Q$2/100/1000</f>
        <v>2.0350000000000001E-4</v>
      </c>
    </row>
    <row r="9071" spans="1:12">
      <c r="A9071" s="118">
        <v>45017</v>
      </c>
      <c r="B9071" t="s">
        <v>8279</v>
      </c>
      <c r="C9071" t="s">
        <v>8278</v>
      </c>
      <c r="D9071" t="s">
        <v>9044</v>
      </c>
      <c r="E9071" t="s">
        <v>9472</v>
      </c>
      <c r="F9071" s="119" t="s">
        <v>8661</v>
      </c>
      <c r="G9071" t="s">
        <v>8660</v>
      </c>
      <c r="H9071" t="s">
        <v>8274</v>
      </c>
      <c r="I9071">
        <v>119.8</v>
      </c>
      <c r="J9071" t="s">
        <v>138</v>
      </c>
      <c r="K9071" t="s">
        <v>137</v>
      </c>
      <c r="L9071">
        <f>I9071*$Q$2/1000</f>
        <v>4.4325999999999997E-2</v>
      </c>
    </row>
    <row r="9072" spans="1:12">
      <c r="A9072" s="118">
        <v>45017</v>
      </c>
      <c r="B9072" t="s">
        <v>8279</v>
      </c>
      <c r="C9072" t="s">
        <v>8278</v>
      </c>
      <c r="D9072" t="s">
        <v>9356</v>
      </c>
      <c r="E9072" t="s">
        <v>9471</v>
      </c>
      <c r="F9072" s="119" t="s">
        <v>8348</v>
      </c>
      <c r="G9072" t="s">
        <v>8347</v>
      </c>
      <c r="H9072" t="s">
        <v>8274</v>
      </c>
      <c r="I9072">
        <v>119.8</v>
      </c>
      <c r="J9072" t="s">
        <v>138</v>
      </c>
      <c r="K9072" t="s">
        <v>137</v>
      </c>
      <c r="L9072">
        <f>I9072*$Q$2/1000</f>
        <v>4.4325999999999997E-2</v>
      </c>
    </row>
    <row r="9073" spans="1:12">
      <c r="A9073" s="118">
        <v>45017</v>
      </c>
      <c r="B9073" t="s">
        <v>8279</v>
      </c>
      <c r="C9073" t="s">
        <v>8278</v>
      </c>
      <c r="D9073" t="s">
        <v>9047</v>
      </c>
      <c r="E9073" t="s">
        <v>9470</v>
      </c>
      <c r="F9073" s="119" t="s">
        <v>8335</v>
      </c>
      <c r="G9073" t="s">
        <v>8334</v>
      </c>
      <c r="H9073" t="s">
        <v>8274</v>
      </c>
      <c r="I9073">
        <v>119.8</v>
      </c>
      <c r="J9073" t="s">
        <v>138</v>
      </c>
      <c r="K9073" t="s">
        <v>137</v>
      </c>
      <c r="L9073">
        <f>I9073*$Q$2/1000</f>
        <v>4.4325999999999997E-2</v>
      </c>
    </row>
    <row r="9074" spans="1:12">
      <c r="A9074" s="118">
        <v>45017</v>
      </c>
      <c r="B9074" t="s">
        <v>8279</v>
      </c>
      <c r="C9074" t="s">
        <v>8278</v>
      </c>
      <c r="D9074" t="s">
        <v>9044</v>
      </c>
      <c r="E9074" t="s">
        <v>9469</v>
      </c>
      <c r="F9074" s="119" t="s">
        <v>8297</v>
      </c>
      <c r="G9074" t="s">
        <v>8296</v>
      </c>
      <c r="H9074" t="s">
        <v>8274</v>
      </c>
      <c r="I9074">
        <v>119.8</v>
      </c>
      <c r="J9074" t="s">
        <v>138</v>
      </c>
      <c r="K9074" t="s">
        <v>137</v>
      </c>
      <c r="L9074">
        <f>I9074*$Q$2/1000</f>
        <v>4.4325999999999997E-2</v>
      </c>
    </row>
    <row r="9075" spans="1:12">
      <c r="A9075" s="118">
        <v>45017</v>
      </c>
      <c r="B9075" t="s">
        <v>8279</v>
      </c>
      <c r="C9075" t="s">
        <v>8278</v>
      </c>
      <c r="D9075" t="s">
        <v>9468</v>
      </c>
      <c r="E9075" t="s">
        <v>9467</v>
      </c>
      <c r="F9075" s="119">
        <v>85213572</v>
      </c>
      <c r="G9075" t="s">
        <v>8401</v>
      </c>
      <c r="H9075" t="s">
        <v>8274</v>
      </c>
      <c r="I9075">
        <v>119.8</v>
      </c>
      <c r="J9075" t="s">
        <v>138</v>
      </c>
      <c r="K9075" t="s">
        <v>137</v>
      </c>
      <c r="L9075">
        <f>I9075*$Q$2/1000</f>
        <v>4.4325999999999997E-2</v>
      </c>
    </row>
    <row r="9076" spans="1:12">
      <c r="A9076" s="118">
        <v>45017</v>
      </c>
      <c r="B9076" t="s">
        <v>8279</v>
      </c>
      <c r="C9076" t="s">
        <v>8278</v>
      </c>
      <c r="D9076" t="s">
        <v>8943</v>
      </c>
      <c r="E9076" t="s">
        <v>9466</v>
      </c>
      <c r="F9076" s="119">
        <v>10256100</v>
      </c>
      <c r="G9076" t="s">
        <v>8476</v>
      </c>
      <c r="H9076" t="s">
        <v>8274</v>
      </c>
      <c r="I9076">
        <v>119.8</v>
      </c>
      <c r="J9076" t="s">
        <v>138</v>
      </c>
      <c r="K9076" t="s">
        <v>137</v>
      </c>
      <c r="L9076">
        <f>I9076*$Q$2/1000</f>
        <v>4.4325999999999997E-2</v>
      </c>
    </row>
    <row r="9077" spans="1:12">
      <c r="A9077" s="118">
        <v>45170</v>
      </c>
      <c r="B9077" t="s">
        <v>921</v>
      </c>
      <c r="C9077" t="s">
        <v>920</v>
      </c>
      <c r="D9077" t="s">
        <v>5035</v>
      </c>
      <c r="E9077" t="s">
        <v>9465</v>
      </c>
      <c r="F9077" t="s">
        <v>1561</v>
      </c>
      <c r="G9077" t="s">
        <v>1560</v>
      </c>
      <c r="H9077" t="s">
        <v>916</v>
      </c>
      <c r="I9077">
        <v>44.6</v>
      </c>
      <c r="J9077" t="s">
        <v>145</v>
      </c>
      <c r="K9077" t="s">
        <v>137</v>
      </c>
      <c r="L9077">
        <f>I9077*$Q$2/100/1000</f>
        <v>1.6501999999999999E-4</v>
      </c>
    </row>
    <row r="9078" spans="1:12">
      <c r="A9078" s="118">
        <v>45170</v>
      </c>
      <c r="B9078" t="s">
        <v>180</v>
      </c>
      <c r="C9078" t="s">
        <v>179</v>
      </c>
      <c r="D9078" t="s">
        <v>9464</v>
      </c>
      <c r="E9078" t="s">
        <v>9463</v>
      </c>
      <c r="F9078" t="s">
        <v>1652</v>
      </c>
      <c r="G9078" t="s">
        <v>1651</v>
      </c>
      <c r="H9078" t="s">
        <v>174</v>
      </c>
      <c r="I9078">
        <v>3154</v>
      </c>
      <c r="J9078" t="s">
        <v>173</v>
      </c>
      <c r="K9078" t="s">
        <v>172</v>
      </c>
      <c r="L9078">
        <f>I9078*$Q$3/(1000/0.1)</f>
        <v>1.0118031999999999E-2</v>
      </c>
    </row>
    <row r="9079" spans="1:12">
      <c r="A9079" s="118">
        <v>45170</v>
      </c>
      <c r="B9079" t="s">
        <v>180</v>
      </c>
      <c r="C9079" t="s">
        <v>179</v>
      </c>
      <c r="D9079" t="s">
        <v>9462</v>
      </c>
      <c r="E9079" t="s">
        <v>9461</v>
      </c>
      <c r="F9079" t="s">
        <v>4255</v>
      </c>
      <c r="G9079" t="s">
        <v>4254</v>
      </c>
      <c r="H9079" t="s">
        <v>174</v>
      </c>
      <c r="I9079">
        <v>3154</v>
      </c>
      <c r="J9079" t="s">
        <v>173</v>
      </c>
      <c r="K9079" t="s">
        <v>172</v>
      </c>
      <c r="L9079">
        <f>I9079*$Q$3/(1000/0.1)</f>
        <v>1.0118031999999999E-2</v>
      </c>
    </row>
    <row r="9080" spans="1:12">
      <c r="A9080" s="118">
        <v>45017</v>
      </c>
      <c r="B9080" t="s">
        <v>8279</v>
      </c>
      <c r="C9080" t="s">
        <v>8278</v>
      </c>
      <c r="D9080" t="s">
        <v>8943</v>
      </c>
      <c r="E9080" t="s">
        <v>9460</v>
      </c>
      <c r="F9080" s="119">
        <v>10256100</v>
      </c>
      <c r="G9080" t="s">
        <v>8476</v>
      </c>
      <c r="H9080" t="s">
        <v>8274</v>
      </c>
      <c r="I9080">
        <v>119.8</v>
      </c>
      <c r="J9080" t="s">
        <v>138</v>
      </c>
      <c r="K9080" t="s">
        <v>137</v>
      </c>
      <c r="L9080">
        <f>I9080*$Q$2/1000</f>
        <v>4.4325999999999997E-2</v>
      </c>
    </row>
    <row r="9081" spans="1:12">
      <c r="A9081" s="118">
        <v>45017</v>
      </c>
      <c r="B9081" t="s">
        <v>8279</v>
      </c>
      <c r="C9081" t="s">
        <v>8278</v>
      </c>
      <c r="D9081" t="s">
        <v>9459</v>
      </c>
      <c r="E9081" t="s">
        <v>9458</v>
      </c>
      <c r="F9081" s="119">
        <v>23254885</v>
      </c>
      <c r="G9081" t="s">
        <v>8280</v>
      </c>
      <c r="H9081" t="s">
        <v>8274</v>
      </c>
      <c r="I9081">
        <v>119.8</v>
      </c>
      <c r="J9081" t="s">
        <v>138</v>
      </c>
      <c r="K9081" t="s">
        <v>137</v>
      </c>
      <c r="L9081">
        <f>I9081*$Q$2/1000</f>
        <v>4.4325999999999997E-2</v>
      </c>
    </row>
    <row r="9082" spans="1:12">
      <c r="A9082" s="118">
        <v>45017</v>
      </c>
      <c r="B9082" t="s">
        <v>8279</v>
      </c>
      <c r="C9082" t="s">
        <v>8278</v>
      </c>
      <c r="D9082" t="s">
        <v>8943</v>
      </c>
      <c r="E9082" t="s">
        <v>9457</v>
      </c>
      <c r="F9082" s="119">
        <v>23254885</v>
      </c>
      <c r="G9082" t="s">
        <v>8280</v>
      </c>
      <c r="H9082" t="s">
        <v>8274</v>
      </c>
      <c r="I9082">
        <v>119.8</v>
      </c>
      <c r="J9082" t="s">
        <v>138</v>
      </c>
      <c r="K9082" t="s">
        <v>137</v>
      </c>
      <c r="L9082">
        <f>I9082*$Q$2/1000</f>
        <v>4.4325999999999997E-2</v>
      </c>
    </row>
    <row r="9083" spans="1:12">
      <c r="A9083" s="118">
        <v>45017</v>
      </c>
      <c r="B9083" t="s">
        <v>8279</v>
      </c>
      <c r="C9083" t="s">
        <v>8278</v>
      </c>
      <c r="D9083" t="s">
        <v>9456</v>
      </c>
      <c r="E9083" t="s">
        <v>9455</v>
      </c>
      <c r="F9083" s="119" t="s">
        <v>9342</v>
      </c>
      <c r="G9083" t="s">
        <v>9341</v>
      </c>
      <c r="H9083" t="s">
        <v>8274</v>
      </c>
      <c r="I9083">
        <v>119.8</v>
      </c>
      <c r="J9083" t="s">
        <v>138</v>
      </c>
      <c r="K9083" t="s">
        <v>137</v>
      </c>
      <c r="L9083">
        <f>I9083*$Q$2/1000</f>
        <v>4.4325999999999997E-2</v>
      </c>
    </row>
    <row r="9084" spans="1:12">
      <c r="A9084" s="118">
        <v>45017</v>
      </c>
      <c r="B9084" t="s">
        <v>8279</v>
      </c>
      <c r="C9084" t="s">
        <v>8278</v>
      </c>
      <c r="D9084" t="s">
        <v>9454</v>
      </c>
      <c r="E9084" t="s">
        <v>9453</v>
      </c>
      <c r="F9084" s="119">
        <v>23254885</v>
      </c>
      <c r="G9084" t="s">
        <v>8280</v>
      </c>
      <c r="H9084" t="s">
        <v>8274</v>
      </c>
      <c r="I9084">
        <v>119.8</v>
      </c>
      <c r="J9084" t="s">
        <v>138</v>
      </c>
      <c r="K9084" t="s">
        <v>137</v>
      </c>
      <c r="L9084">
        <f>I9084*$Q$2/1000</f>
        <v>4.4325999999999997E-2</v>
      </c>
    </row>
    <row r="9085" spans="1:12">
      <c r="A9085" s="118">
        <v>45047</v>
      </c>
      <c r="B9085" t="s">
        <v>8279</v>
      </c>
      <c r="C9085" t="s">
        <v>8278</v>
      </c>
      <c r="D9085" t="s">
        <v>9430</v>
      </c>
      <c r="E9085" t="s">
        <v>9452</v>
      </c>
      <c r="F9085" t="s">
        <v>9402</v>
      </c>
      <c r="G9085" t="s">
        <v>9401</v>
      </c>
      <c r="H9085" t="s">
        <v>8274</v>
      </c>
      <c r="I9085">
        <v>119.8</v>
      </c>
      <c r="J9085" t="s">
        <v>138</v>
      </c>
      <c r="K9085" t="s">
        <v>137</v>
      </c>
      <c r="L9085">
        <f>I9085*$Q$2/1000</f>
        <v>4.4325999999999997E-2</v>
      </c>
    </row>
    <row r="9086" spans="1:12">
      <c r="A9086" s="118">
        <v>45047</v>
      </c>
      <c r="B9086" t="s">
        <v>8279</v>
      </c>
      <c r="C9086" t="s">
        <v>8278</v>
      </c>
      <c r="D9086" t="s">
        <v>8977</v>
      </c>
      <c r="E9086" t="s">
        <v>9451</v>
      </c>
      <c r="F9086">
        <v>85212377</v>
      </c>
      <c r="G9086" t="s">
        <v>8836</v>
      </c>
      <c r="H9086" t="s">
        <v>8274</v>
      </c>
      <c r="I9086">
        <v>119.8</v>
      </c>
      <c r="J9086" t="s">
        <v>138</v>
      </c>
      <c r="K9086" t="s">
        <v>137</v>
      </c>
      <c r="L9086">
        <f>I9086*$Q$2/1000</f>
        <v>4.4325999999999997E-2</v>
      </c>
    </row>
    <row r="9087" spans="1:12">
      <c r="A9087" s="118">
        <v>45170</v>
      </c>
      <c r="B9087" t="s">
        <v>460</v>
      </c>
      <c r="C9087" t="s">
        <v>459</v>
      </c>
      <c r="D9087" t="s">
        <v>9450</v>
      </c>
      <c r="E9087" t="s">
        <v>9449</v>
      </c>
      <c r="F9087">
        <v>50204186</v>
      </c>
      <c r="G9087" t="s">
        <v>6688</v>
      </c>
      <c r="H9087" t="s">
        <v>455</v>
      </c>
      <c r="I9087">
        <v>103.6</v>
      </c>
      <c r="J9087" t="s">
        <v>145</v>
      </c>
      <c r="K9087" t="s">
        <v>137</v>
      </c>
      <c r="L9087">
        <f>I9087*$Q$2/100/1000</f>
        <v>3.8331999999999998E-4</v>
      </c>
    </row>
    <row r="9088" spans="1:12">
      <c r="A9088" s="118">
        <v>45047</v>
      </c>
      <c r="B9088" t="s">
        <v>8279</v>
      </c>
      <c r="C9088" t="s">
        <v>8278</v>
      </c>
      <c r="D9088" t="s">
        <v>8977</v>
      </c>
      <c r="E9088" t="s">
        <v>9448</v>
      </c>
      <c r="F9088">
        <v>101026148</v>
      </c>
      <c r="G9088" t="s">
        <v>8338</v>
      </c>
      <c r="H9088" t="s">
        <v>8274</v>
      </c>
      <c r="I9088">
        <v>119.8</v>
      </c>
      <c r="J9088" t="s">
        <v>138</v>
      </c>
      <c r="K9088" t="s">
        <v>137</v>
      </c>
      <c r="L9088">
        <f>I9088*$Q$2/1000</f>
        <v>4.4325999999999997E-2</v>
      </c>
    </row>
    <row r="9089" spans="1:12">
      <c r="A9089" s="118">
        <v>45047</v>
      </c>
      <c r="B9089" t="s">
        <v>8279</v>
      </c>
      <c r="C9089" t="s">
        <v>8278</v>
      </c>
      <c r="D9089" t="s">
        <v>9430</v>
      </c>
      <c r="E9089" t="s">
        <v>9447</v>
      </c>
      <c r="F9089">
        <v>85213706</v>
      </c>
      <c r="G9089" t="s">
        <v>8355</v>
      </c>
      <c r="H9089" t="s">
        <v>8274</v>
      </c>
      <c r="I9089">
        <v>119.8</v>
      </c>
      <c r="J9089" t="s">
        <v>138</v>
      </c>
      <c r="K9089" t="s">
        <v>137</v>
      </c>
      <c r="L9089">
        <f>I9089*$Q$2/1000</f>
        <v>4.4325999999999997E-2</v>
      </c>
    </row>
    <row r="9090" spans="1:12">
      <c r="A9090" s="118">
        <v>45170</v>
      </c>
      <c r="B9090" t="s">
        <v>365</v>
      </c>
      <c r="C9090" t="s">
        <v>364</v>
      </c>
      <c r="D9090" t="s">
        <v>1385</v>
      </c>
      <c r="E9090" t="s">
        <v>9446</v>
      </c>
      <c r="F9090" t="s">
        <v>9445</v>
      </c>
      <c r="G9090" t="s">
        <v>9444</v>
      </c>
      <c r="H9090" t="s">
        <v>359</v>
      </c>
      <c r="I9090">
        <v>144</v>
      </c>
      <c r="J9090" t="s">
        <v>138</v>
      </c>
      <c r="K9090" t="s">
        <v>137</v>
      </c>
      <c r="L9090">
        <f>I9090*$Q$2/1000</f>
        <v>5.3280000000000001E-2</v>
      </c>
    </row>
    <row r="9091" spans="1:12">
      <c r="A9091" s="118">
        <v>45047</v>
      </c>
      <c r="B9091" t="s">
        <v>8279</v>
      </c>
      <c r="C9091" t="s">
        <v>8278</v>
      </c>
      <c r="D9091" t="s">
        <v>9047</v>
      </c>
      <c r="E9091" t="s">
        <v>9443</v>
      </c>
      <c r="F9091" t="s">
        <v>9442</v>
      </c>
      <c r="G9091" t="s">
        <v>9441</v>
      </c>
      <c r="H9091" t="s">
        <v>8274</v>
      </c>
      <c r="I9091">
        <v>119.8</v>
      </c>
      <c r="J9091" t="s">
        <v>138</v>
      </c>
      <c r="K9091" t="s">
        <v>137</v>
      </c>
      <c r="L9091">
        <f>I9091*$Q$2/1000</f>
        <v>4.4325999999999997E-2</v>
      </c>
    </row>
    <row r="9092" spans="1:12">
      <c r="A9092" s="118">
        <v>45047</v>
      </c>
      <c r="B9092" t="s">
        <v>8279</v>
      </c>
      <c r="C9092" t="s">
        <v>8278</v>
      </c>
      <c r="D9092" t="s">
        <v>9326</v>
      </c>
      <c r="E9092" t="s">
        <v>9440</v>
      </c>
      <c r="F9092">
        <v>101041518</v>
      </c>
      <c r="G9092" t="s">
        <v>8503</v>
      </c>
      <c r="H9092" t="s">
        <v>8274</v>
      </c>
      <c r="I9092">
        <v>119.8</v>
      </c>
      <c r="J9092" t="s">
        <v>138</v>
      </c>
      <c r="K9092" t="s">
        <v>137</v>
      </c>
      <c r="L9092">
        <f>I9092*$Q$2/1000</f>
        <v>4.4325999999999997E-2</v>
      </c>
    </row>
    <row r="9093" spans="1:12">
      <c r="A9093" s="118">
        <v>45170</v>
      </c>
      <c r="B9093" t="s">
        <v>365</v>
      </c>
      <c r="C9093" t="s">
        <v>364</v>
      </c>
      <c r="D9093" t="s">
        <v>9439</v>
      </c>
      <c r="E9093" t="s">
        <v>9438</v>
      </c>
      <c r="F9093" t="s">
        <v>9437</v>
      </c>
      <c r="G9093" t="s">
        <v>9436</v>
      </c>
      <c r="H9093" t="s">
        <v>359</v>
      </c>
      <c r="I9093">
        <v>144</v>
      </c>
      <c r="J9093" t="s">
        <v>138</v>
      </c>
      <c r="K9093" t="s">
        <v>137</v>
      </c>
      <c r="L9093">
        <f>I9093*$Q$2/1000</f>
        <v>5.3280000000000001E-2</v>
      </c>
    </row>
    <row r="9094" spans="1:12">
      <c r="A9094" s="118">
        <v>45047</v>
      </c>
      <c r="B9094" t="s">
        <v>8279</v>
      </c>
      <c r="C9094" t="s">
        <v>8278</v>
      </c>
      <c r="D9094" t="s">
        <v>9435</v>
      </c>
      <c r="E9094" t="s">
        <v>9434</v>
      </c>
      <c r="F9094" t="s">
        <v>8849</v>
      </c>
      <c r="G9094" t="s">
        <v>8848</v>
      </c>
      <c r="H9094" t="s">
        <v>8274</v>
      </c>
      <c r="I9094">
        <v>119.8</v>
      </c>
      <c r="J9094" t="s">
        <v>138</v>
      </c>
      <c r="K9094" t="s">
        <v>137</v>
      </c>
      <c r="L9094">
        <f>I9094*$Q$2/1000</f>
        <v>4.4325999999999997E-2</v>
      </c>
    </row>
    <row r="9095" spans="1:12">
      <c r="A9095" s="118">
        <v>45047</v>
      </c>
      <c r="B9095" t="s">
        <v>8279</v>
      </c>
      <c r="C9095" t="s">
        <v>8278</v>
      </c>
      <c r="D9095" t="s">
        <v>8510</v>
      </c>
      <c r="E9095" t="s">
        <v>9433</v>
      </c>
      <c r="F9095" t="s">
        <v>8342</v>
      </c>
      <c r="G9095" t="s">
        <v>8341</v>
      </c>
      <c r="H9095" t="s">
        <v>8274</v>
      </c>
      <c r="I9095">
        <v>119.8</v>
      </c>
      <c r="J9095" t="s">
        <v>138</v>
      </c>
      <c r="K9095" t="s">
        <v>137</v>
      </c>
      <c r="L9095">
        <f>I9095*$Q$2/1000</f>
        <v>4.4325999999999997E-2</v>
      </c>
    </row>
    <row r="9096" spans="1:12">
      <c r="A9096" s="118">
        <v>45047</v>
      </c>
      <c r="B9096" t="s">
        <v>8279</v>
      </c>
      <c r="C9096" t="s">
        <v>8278</v>
      </c>
      <c r="D9096" t="s">
        <v>8478</v>
      </c>
      <c r="E9096" t="s">
        <v>9432</v>
      </c>
      <c r="F9096">
        <v>10256100</v>
      </c>
      <c r="G9096" t="s">
        <v>8476</v>
      </c>
      <c r="H9096" t="s">
        <v>8274</v>
      </c>
      <c r="I9096">
        <v>119.8</v>
      </c>
      <c r="J9096" t="s">
        <v>138</v>
      </c>
      <c r="K9096" t="s">
        <v>137</v>
      </c>
      <c r="L9096">
        <f>I9096*$Q$2/1000</f>
        <v>4.4325999999999997E-2</v>
      </c>
    </row>
    <row r="9097" spans="1:12">
      <c r="A9097" s="118">
        <v>45047</v>
      </c>
      <c r="B9097" t="s">
        <v>8279</v>
      </c>
      <c r="C9097" t="s">
        <v>8278</v>
      </c>
      <c r="D9097" t="s">
        <v>9411</v>
      </c>
      <c r="E9097" t="s">
        <v>9431</v>
      </c>
      <c r="F9097">
        <v>101009804</v>
      </c>
      <c r="G9097" t="s">
        <v>8918</v>
      </c>
      <c r="H9097" t="s">
        <v>8274</v>
      </c>
      <c r="I9097">
        <v>119.8</v>
      </c>
      <c r="J9097" t="s">
        <v>138</v>
      </c>
      <c r="K9097" t="s">
        <v>137</v>
      </c>
      <c r="L9097">
        <f>I9097*$Q$2/1000</f>
        <v>4.4325999999999997E-2</v>
      </c>
    </row>
    <row r="9098" spans="1:12">
      <c r="A9098" s="118">
        <v>45047</v>
      </c>
      <c r="B9098" t="s">
        <v>8279</v>
      </c>
      <c r="C9098" t="s">
        <v>8278</v>
      </c>
      <c r="D9098" t="s">
        <v>9430</v>
      </c>
      <c r="E9098" t="s">
        <v>9429</v>
      </c>
      <c r="F9098">
        <v>85213707</v>
      </c>
      <c r="G9098" t="s">
        <v>8519</v>
      </c>
      <c r="H9098" t="s">
        <v>8274</v>
      </c>
      <c r="I9098">
        <v>119.8</v>
      </c>
      <c r="J9098" t="s">
        <v>138</v>
      </c>
      <c r="K9098" t="s">
        <v>137</v>
      </c>
      <c r="L9098">
        <f>I9098*$Q$2/1000</f>
        <v>4.4325999999999997E-2</v>
      </c>
    </row>
    <row r="9099" spans="1:12">
      <c r="A9099" s="118">
        <v>45047</v>
      </c>
      <c r="B9099" t="s">
        <v>8279</v>
      </c>
      <c r="C9099" t="s">
        <v>8278</v>
      </c>
      <c r="D9099" t="s">
        <v>9044</v>
      </c>
      <c r="E9099" t="s">
        <v>9428</v>
      </c>
      <c r="F9099" t="s">
        <v>8534</v>
      </c>
      <c r="G9099" t="s">
        <v>9359</v>
      </c>
      <c r="H9099" t="s">
        <v>8274</v>
      </c>
      <c r="I9099">
        <v>119.8</v>
      </c>
      <c r="J9099" t="s">
        <v>138</v>
      </c>
      <c r="K9099" t="s">
        <v>137</v>
      </c>
      <c r="L9099">
        <f>I9099*$Q$2/1000</f>
        <v>4.4325999999999997E-2</v>
      </c>
    </row>
    <row r="9100" spans="1:12">
      <c r="A9100" s="118">
        <v>45047</v>
      </c>
      <c r="B9100" t="s">
        <v>8279</v>
      </c>
      <c r="C9100" t="s">
        <v>8278</v>
      </c>
      <c r="D9100" t="s">
        <v>9378</v>
      </c>
      <c r="E9100" t="s">
        <v>9427</v>
      </c>
      <c r="F9100">
        <v>85211371</v>
      </c>
      <c r="G9100" t="s">
        <v>9426</v>
      </c>
      <c r="H9100" t="s">
        <v>8274</v>
      </c>
      <c r="I9100">
        <v>119.8</v>
      </c>
      <c r="J9100" t="s">
        <v>138</v>
      </c>
      <c r="K9100" t="s">
        <v>137</v>
      </c>
      <c r="L9100">
        <f>I9100*$Q$2/1000</f>
        <v>4.4325999999999997E-2</v>
      </c>
    </row>
    <row r="9101" spans="1:12">
      <c r="A9101" s="118">
        <v>45047</v>
      </c>
      <c r="B9101" t="s">
        <v>8279</v>
      </c>
      <c r="C9101" t="s">
        <v>8278</v>
      </c>
      <c r="D9101" t="s">
        <v>9353</v>
      </c>
      <c r="E9101" t="s">
        <v>9425</v>
      </c>
      <c r="F9101" t="s">
        <v>8852</v>
      </c>
      <c r="G9101" t="s">
        <v>8851</v>
      </c>
      <c r="H9101" t="s">
        <v>8274</v>
      </c>
      <c r="I9101">
        <v>119.8</v>
      </c>
      <c r="J9101" t="s">
        <v>138</v>
      </c>
      <c r="K9101" t="s">
        <v>137</v>
      </c>
      <c r="L9101">
        <f>I9101*$Q$2/1000</f>
        <v>4.4325999999999997E-2</v>
      </c>
    </row>
    <row r="9102" spans="1:12">
      <c r="A9102" s="118">
        <v>45047</v>
      </c>
      <c r="B9102" t="s">
        <v>8279</v>
      </c>
      <c r="C9102" t="s">
        <v>8278</v>
      </c>
      <c r="D9102" t="s">
        <v>9424</v>
      </c>
      <c r="E9102" t="s">
        <v>9423</v>
      </c>
      <c r="F9102">
        <v>101048197</v>
      </c>
      <c r="G9102" t="s">
        <v>9422</v>
      </c>
      <c r="H9102" t="s">
        <v>8274</v>
      </c>
      <c r="I9102">
        <v>119.8</v>
      </c>
      <c r="J9102" t="s">
        <v>138</v>
      </c>
      <c r="K9102" t="s">
        <v>137</v>
      </c>
      <c r="L9102">
        <f>I9102*$Q$2/1000</f>
        <v>4.4325999999999997E-2</v>
      </c>
    </row>
    <row r="9103" spans="1:12">
      <c r="A9103" s="118">
        <v>45047</v>
      </c>
      <c r="B9103" t="s">
        <v>8279</v>
      </c>
      <c r="C9103" t="s">
        <v>8278</v>
      </c>
      <c r="D9103" t="s">
        <v>8649</v>
      </c>
      <c r="E9103" t="s">
        <v>9421</v>
      </c>
      <c r="F9103">
        <v>101041518</v>
      </c>
      <c r="G9103" t="s">
        <v>8503</v>
      </c>
      <c r="H9103" t="s">
        <v>8274</v>
      </c>
      <c r="I9103">
        <v>119.8</v>
      </c>
      <c r="J9103" t="s">
        <v>138</v>
      </c>
      <c r="K9103" t="s">
        <v>137</v>
      </c>
      <c r="L9103">
        <f>I9103*$Q$2/1000</f>
        <v>4.4325999999999997E-2</v>
      </c>
    </row>
    <row r="9104" spans="1:12">
      <c r="A9104" s="118">
        <v>45047</v>
      </c>
      <c r="B9104" t="s">
        <v>8279</v>
      </c>
      <c r="C9104" t="s">
        <v>8278</v>
      </c>
      <c r="D9104" t="s">
        <v>9353</v>
      </c>
      <c r="E9104" t="s">
        <v>9420</v>
      </c>
      <c r="F9104">
        <v>85213706</v>
      </c>
      <c r="G9104" t="s">
        <v>8355</v>
      </c>
      <c r="H9104" t="s">
        <v>8274</v>
      </c>
      <c r="I9104">
        <v>119.8</v>
      </c>
      <c r="J9104" t="s">
        <v>138</v>
      </c>
      <c r="K9104" t="s">
        <v>137</v>
      </c>
      <c r="L9104">
        <f>I9104*$Q$2/1000</f>
        <v>4.4325999999999997E-2</v>
      </c>
    </row>
    <row r="9105" spans="1:12">
      <c r="A9105" s="118">
        <v>45170</v>
      </c>
      <c r="B9105" t="s">
        <v>460</v>
      </c>
      <c r="C9105" t="s">
        <v>459</v>
      </c>
      <c r="D9105" t="s">
        <v>9419</v>
      </c>
      <c r="E9105" t="s">
        <v>9418</v>
      </c>
      <c r="F9105">
        <v>13204807</v>
      </c>
      <c r="G9105" t="s">
        <v>1050</v>
      </c>
      <c r="H9105" t="s">
        <v>455</v>
      </c>
      <c r="I9105">
        <v>103.6</v>
      </c>
      <c r="J9105" t="s">
        <v>145</v>
      </c>
      <c r="K9105" t="s">
        <v>137</v>
      </c>
      <c r="L9105">
        <f>I9105*$Q$2/100/1000</f>
        <v>3.8331999999999998E-4</v>
      </c>
    </row>
    <row r="9106" spans="1:12">
      <c r="A9106" s="118">
        <v>45170</v>
      </c>
      <c r="B9106" t="s">
        <v>460</v>
      </c>
      <c r="C9106" t="s">
        <v>459</v>
      </c>
      <c r="D9106" t="s">
        <v>9417</v>
      </c>
      <c r="E9106" t="s">
        <v>9416</v>
      </c>
      <c r="F9106" t="s">
        <v>1246</v>
      </c>
      <c r="G9106" t="s">
        <v>1245</v>
      </c>
      <c r="H9106" t="s">
        <v>455</v>
      </c>
      <c r="I9106">
        <v>103.6</v>
      </c>
      <c r="J9106" t="s">
        <v>145</v>
      </c>
      <c r="K9106" t="s">
        <v>137</v>
      </c>
      <c r="L9106">
        <f>I9106*$Q$2/100/1000</f>
        <v>3.8331999999999998E-4</v>
      </c>
    </row>
    <row r="9107" spans="1:12">
      <c r="A9107" s="118">
        <v>45170</v>
      </c>
      <c r="B9107" t="s">
        <v>460</v>
      </c>
      <c r="C9107" t="s">
        <v>459</v>
      </c>
      <c r="D9107" t="s">
        <v>9415</v>
      </c>
      <c r="E9107" t="s">
        <v>9414</v>
      </c>
      <c r="F9107" t="s">
        <v>1246</v>
      </c>
      <c r="G9107" t="s">
        <v>1245</v>
      </c>
      <c r="H9107" t="s">
        <v>455</v>
      </c>
      <c r="I9107">
        <v>103.6</v>
      </c>
      <c r="J9107" t="s">
        <v>145</v>
      </c>
      <c r="K9107" t="s">
        <v>137</v>
      </c>
      <c r="L9107">
        <f>I9107*$Q$2/100/1000</f>
        <v>3.8331999999999998E-4</v>
      </c>
    </row>
    <row r="9108" spans="1:12">
      <c r="A9108" s="118">
        <v>45047</v>
      </c>
      <c r="B9108" t="s">
        <v>8279</v>
      </c>
      <c r="C9108" t="s">
        <v>8278</v>
      </c>
      <c r="D9108" t="s">
        <v>9259</v>
      </c>
      <c r="E9108" t="s">
        <v>9413</v>
      </c>
      <c r="F9108" t="s">
        <v>8320</v>
      </c>
      <c r="G9108" t="s">
        <v>8319</v>
      </c>
      <c r="H9108" t="s">
        <v>8274</v>
      </c>
      <c r="I9108">
        <v>119.8</v>
      </c>
      <c r="J9108" t="s">
        <v>138</v>
      </c>
      <c r="K9108" t="s">
        <v>137</v>
      </c>
      <c r="L9108">
        <f>I9108*$Q$2/1000</f>
        <v>4.4325999999999997E-2</v>
      </c>
    </row>
    <row r="9109" spans="1:12">
      <c r="A9109" s="118">
        <v>45047</v>
      </c>
      <c r="B9109" t="s">
        <v>8279</v>
      </c>
      <c r="C9109" t="s">
        <v>8278</v>
      </c>
      <c r="D9109" t="s">
        <v>9353</v>
      </c>
      <c r="E9109" t="s">
        <v>9412</v>
      </c>
      <c r="F9109" t="s">
        <v>8852</v>
      </c>
      <c r="G9109" t="s">
        <v>8851</v>
      </c>
      <c r="H9109" t="s">
        <v>8274</v>
      </c>
      <c r="I9109">
        <v>119.8</v>
      </c>
      <c r="J9109" t="s">
        <v>138</v>
      </c>
      <c r="K9109" t="s">
        <v>137</v>
      </c>
      <c r="L9109">
        <f>I9109*$Q$2/1000</f>
        <v>4.4325999999999997E-2</v>
      </c>
    </row>
    <row r="9110" spans="1:12">
      <c r="A9110" s="118">
        <v>45047</v>
      </c>
      <c r="B9110" t="s">
        <v>8279</v>
      </c>
      <c r="C9110" t="s">
        <v>8278</v>
      </c>
      <c r="D9110" t="s">
        <v>9411</v>
      </c>
      <c r="E9110" t="s">
        <v>9410</v>
      </c>
      <c r="F9110" t="s">
        <v>9409</v>
      </c>
      <c r="G9110" t="s">
        <v>9408</v>
      </c>
      <c r="H9110" t="s">
        <v>8274</v>
      </c>
      <c r="I9110">
        <v>119.8</v>
      </c>
      <c r="J9110" t="s">
        <v>138</v>
      </c>
      <c r="K9110" t="s">
        <v>137</v>
      </c>
      <c r="L9110">
        <f>I9110*$Q$2/1000</f>
        <v>4.4325999999999997E-2</v>
      </c>
    </row>
    <row r="9111" spans="1:12">
      <c r="A9111" s="118">
        <v>45047</v>
      </c>
      <c r="B9111" t="s">
        <v>443</v>
      </c>
      <c r="C9111" t="s">
        <v>442</v>
      </c>
      <c r="D9111" t="s">
        <v>441</v>
      </c>
      <c r="E9111" t="s">
        <v>9407</v>
      </c>
      <c r="F9111">
        <v>101022020</v>
      </c>
      <c r="G9111" t="s">
        <v>2288</v>
      </c>
      <c r="H9111" s="122" t="s">
        <v>437</v>
      </c>
      <c r="I9111">
        <v>4725</v>
      </c>
      <c r="J9111" t="s">
        <v>199</v>
      </c>
      <c r="K9111" t="s">
        <v>198</v>
      </c>
      <c r="L9111">
        <f>I9111*$Q$4/1000</f>
        <v>8.3086819200000015</v>
      </c>
    </row>
    <row r="9112" spans="1:12">
      <c r="A9112" s="118">
        <v>45047</v>
      </c>
      <c r="B9112" t="s">
        <v>8279</v>
      </c>
      <c r="C9112" t="s">
        <v>8278</v>
      </c>
      <c r="D9112" t="s">
        <v>9406</v>
      </c>
      <c r="E9112" t="s">
        <v>9405</v>
      </c>
      <c r="F9112">
        <v>85212204</v>
      </c>
      <c r="G9112" t="s">
        <v>8435</v>
      </c>
      <c r="H9112" t="s">
        <v>8274</v>
      </c>
      <c r="I9112">
        <v>119.8</v>
      </c>
      <c r="J9112" t="s">
        <v>138</v>
      </c>
      <c r="K9112" t="s">
        <v>137</v>
      </c>
      <c r="L9112">
        <f>I9112*$Q$2/1000</f>
        <v>4.4325999999999997E-2</v>
      </c>
    </row>
    <row r="9113" spans="1:12">
      <c r="A9113" s="118">
        <v>45047</v>
      </c>
      <c r="B9113" t="s">
        <v>8279</v>
      </c>
      <c r="C9113" t="s">
        <v>8278</v>
      </c>
      <c r="D9113" t="s">
        <v>8977</v>
      </c>
      <c r="E9113" t="s">
        <v>9404</v>
      </c>
      <c r="F9113">
        <v>101026148</v>
      </c>
      <c r="G9113" t="s">
        <v>8338</v>
      </c>
      <c r="H9113" t="s">
        <v>8274</v>
      </c>
      <c r="I9113">
        <v>119.8</v>
      </c>
      <c r="J9113" t="s">
        <v>138</v>
      </c>
      <c r="K9113" t="s">
        <v>137</v>
      </c>
      <c r="L9113">
        <f>I9113*$Q$2/1000</f>
        <v>4.4325999999999997E-2</v>
      </c>
    </row>
    <row r="9114" spans="1:12">
      <c r="A9114" s="118">
        <v>45047</v>
      </c>
      <c r="B9114" t="s">
        <v>8279</v>
      </c>
      <c r="C9114" t="s">
        <v>8278</v>
      </c>
      <c r="D9114" t="s">
        <v>8286</v>
      </c>
      <c r="E9114" t="s">
        <v>9403</v>
      </c>
      <c r="F9114" t="s">
        <v>9402</v>
      </c>
      <c r="G9114" t="s">
        <v>9401</v>
      </c>
      <c r="H9114" t="s">
        <v>8274</v>
      </c>
      <c r="I9114">
        <v>119.8</v>
      </c>
      <c r="J9114" t="s">
        <v>138</v>
      </c>
      <c r="K9114" t="s">
        <v>137</v>
      </c>
      <c r="L9114">
        <f>I9114*$Q$2/1000</f>
        <v>4.4325999999999997E-2</v>
      </c>
    </row>
    <row r="9115" spans="1:12">
      <c r="A9115" s="118">
        <v>45047</v>
      </c>
      <c r="B9115" t="s">
        <v>8279</v>
      </c>
      <c r="C9115" t="s">
        <v>8278</v>
      </c>
      <c r="D9115" t="s">
        <v>9400</v>
      </c>
      <c r="E9115" t="s">
        <v>9399</v>
      </c>
      <c r="F9115" t="s">
        <v>8515</v>
      </c>
      <c r="G9115" t="s">
        <v>8514</v>
      </c>
      <c r="H9115" t="s">
        <v>8274</v>
      </c>
      <c r="I9115">
        <v>119.8</v>
      </c>
      <c r="J9115" t="s">
        <v>138</v>
      </c>
      <c r="K9115" t="s">
        <v>137</v>
      </c>
      <c r="L9115">
        <f>I9115*$Q$2/1000</f>
        <v>4.4325999999999997E-2</v>
      </c>
    </row>
    <row r="9116" spans="1:12">
      <c r="A9116" s="118">
        <v>45047</v>
      </c>
      <c r="B9116" t="s">
        <v>8279</v>
      </c>
      <c r="C9116" t="s">
        <v>8278</v>
      </c>
      <c r="D9116" t="s">
        <v>8305</v>
      </c>
      <c r="E9116" t="s">
        <v>9398</v>
      </c>
      <c r="F9116" t="s">
        <v>8303</v>
      </c>
      <c r="G9116" t="s">
        <v>8302</v>
      </c>
      <c r="H9116" t="s">
        <v>8274</v>
      </c>
      <c r="I9116">
        <v>119.8</v>
      </c>
      <c r="J9116" t="s">
        <v>138</v>
      </c>
      <c r="K9116" t="s">
        <v>137</v>
      </c>
      <c r="L9116">
        <f>I9116*$Q$2/1000</f>
        <v>4.4325999999999997E-2</v>
      </c>
    </row>
    <row r="9117" spans="1:12">
      <c r="A9117" s="118">
        <v>45047</v>
      </c>
      <c r="B9117" t="s">
        <v>443</v>
      </c>
      <c r="C9117" t="s">
        <v>442</v>
      </c>
      <c r="D9117" t="s">
        <v>441</v>
      </c>
      <c r="E9117" t="s">
        <v>9397</v>
      </c>
      <c r="F9117">
        <v>101022020</v>
      </c>
      <c r="G9117" t="s">
        <v>2288</v>
      </c>
      <c r="H9117" s="122" t="s">
        <v>437</v>
      </c>
      <c r="I9117">
        <v>4725</v>
      </c>
      <c r="J9117" t="s">
        <v>199</v>
      </c>
      <c r="K9117" t="s">
        <v>198</v>
      </c>
      <c r="L9117">
        <f>I9117*$Q$4/1000</f>
        <v>8.3086819200000015</v>
      </c>
    </row>
    <row r="9118" spans="1:12">
      <c r="A9118" s="118">
        <v>45047</v>
      </c>
      <c r="B9118" t="s">
        <v>8279</v>
      </c>
      <c r="C9118" t="s">
        <v>8278</v>
      </c>
      <c r="D9118" t="s">
        <v>8305</v>
      </c>
      <c r="E9118" t="s">
        <v>9396</v>
      </c>
      <c r="F9118" t="s">
        <v>8303</v>
      </c>
      <c r="G9118" t="s">
        <v>8302</v>
      </c>
      <c r="H9118" t="s">
        <v>8274</v>
      </c>
      <c r="I9118">
        <v>119.8</v>
      </c>
      <c r="J9118" t="s">
        <v>138</v>
      </c>
      <c r="K9118" t="s">
        <v>137</v>
      </c>
      <c r="L9118">
        <f>I9118*$Q$2/1000</f>
        <v>4.4325999999999997E-2</v>
      </c>
    </row>
    <row r="9119" spans="1:12">
      <c r="A9119" s="118">
        <v>45078</v>
      </c>
      <c r="B9119" t="s">
        <v>8279</v>
      </c>
      <c r="C9119" t="s">
        <v>8278</v>
      </c>
      <c r="D9119" t="s">
        <v>9395</v>
      </c>
      <c r="E9119" t="s">
        <v>9394</v>
      </c>
      <c r="F9119" t="s">
        <v>8297</v>
      </c>
      <c r="G9119" t="s">
        <v>8296</v>
      </c>
      <c r="H9119" t="s">
        <v>8274</v>
      </c>
      <c r="I9119">
        <v>119.8</v>
      </c>
      <c r="J9119" t="s">
        <v>138</v>
      </c>
      <c r="K9119" t="s">
        <v>137</v>
      </c>
      <c r="L9119">
        <f>I9119*$Q$2/1000</f>
        <v>4.4325999999999997E-2</v>
      </c>
    </row>
    <row r="9120" spans="1:12">
      <c r="A9120" s="118">
        <v>45078</v>
      </c>
      <c r="B9120" t="s">
        <v>8279</v>
      </c>
      <c r="C9120" t="s">
        <v>8278</v>
      </c>
      <c r="D9120" t="s">
        <v>8977</v>
      </c>
      <c r="E9120" t="s">
        <v>9393</v>
      </c>
      <c r="F9120">
        <v>101025377</v>
      </c>
      <c r="G9120" t="s">
        <v>8999</v>
      </c>
      <c r="H9120" t="s">
        <v>8274</v>
      </c>
      <c r="I9120">
        <v>119.8</v>
      </c>
      <c r="J9120" t="s">
        <v>138</v>
      </c>
      <c r="K9120" t="s">
        <v>137</v>
      </c>
      <c r="L9120">
        <f>I9120*$Q$2/1000</f>
        <v>4.4325999999999997E-2</v>
      </c>
    </row>
    <row r="9121" spans="1:12">
      <c r="A9121" s="118">
        <v>45078</v>
      </c>
      <c r="B9121" t="s">
        <v>8279</v>
      </c>
      <c r="C9121" t="s">
        <v>8278</v>
      </c>
      <c r="D9121" t="s">
        <v>8977</v>
      </c>
      <c r="E9121" t="s">
        <v>9392</v>
      </c>
      <c r="F9121" t="s">
        <v>8784</v>
      </c>
      <c r="G9121" t="s">
        <v>8783</v>
      </c>
      <c r="H9121" t="s">
        <v>8274</v>
      </c>
      <c r="I9121">
        <v>119.8</v>
      </c>
      <c r="J9121" t="s">
        <v>138</v>
      </c>
      <c r="K9121" t="s">
        <v>137</v>
      </c>
      <c r="L9121">
        <f>I9121*$Q$2/1000</f>
        <v>4.4325999999999997E-2</v>
      </c>
    </row>
    <row r="9122" spans="1:12">
      <c r="A9122" s="118">
        <v>45078</v>
      </c>
      <c r="B9122" t="s">
        <v>8279</v>
      </c>
      <c r="C9122" t="s">
        <v>8278</v>
      </c>
      <c r="D9122" t="s">
        <v>9044</v>
      </c>
      <c r="E9122" t="s">
        <v>9391</v>
      </c>
      <c r="F9122">
        <v>101025377</v>
      </c>
      <c r="G9122" t="s">
        <v>9390</v>
      </c>
      <c r="H9122" t="s">
        <v>8274</v>
      </c>
      <c r="I9122">
        <v>119.8</v>
      </c>
      <c r="J9122" t="s">
        <v>138</v>
      </c>
      <c r="K9122" t="s">
        <v>137</v>
      </c>
      <c r="L9122">
        <f>I9122*$Q$2/1000</f>
        <v>4.4325999999999997E-2</v>
      </c>
    </row>
    <row r="9123" spans="1:12">
      <c r="A9123" s="118">
        <v>45078</v>
      </c>
      <c r="B9123" t="s">
        <v>8279</v>
      </c>
      <c r="C9123" t="s">
        <v>8278</v>
      </c>
      <c r="D9123" t="s">
        <v>8286</v>
      </c>
      <c r="E9123" t="s">
        <v>9389</v>
      </c>
      <c r="F9123" t="s">
        <v>8852</v>
      </c>
      <c r="G9123" t="s">
        <v>8851</v>
      </c>
      <c r="H9123" t="s">
        <v>8274</v>
      </c>
      <c r="I9123">
        <v>119.8</v>
      </c>
      <c r="J9123" t="s">
        <v>138</v>
      </c>
      <c r="K9123" t="s">
        <v>137</v>
      </c>
      <c r="L9123">
        <f>I9123*$Q$2/1000</f>
        <v>4.4325999999999997E-2</v>
      </c>
    </row>
    <row r="9124" spans="1:12">
      <c r="A9124" s="118">
        <v>45170</v>
      </c>
      <c r="B9124" t="s">
        <v>9388</v>
      </c>
      <c r="C9124" t="s">
        <v>9387</v>
      </c>
      <c r="D9124" t="s">
        <v>9386</v>
      </c>
      <c r="E9124" t="s">
        <v>9385</v>
      </c>
      <c r="F9124">
        <v>42202925</v>
      </c>
      <c r="G9124" t="s">
        <v>9384</v>
      </c>
      <c r="H9124" t="s">
        <v>9383</v>
      </c>
      <c r="I9124">
        <v>165.4</v>
      </c>
      <c r="J9124" t="s">
        <v>145</v>
      </c>
      <c r="K9124" t="s">
        <v>137</v>
      </c>
      <c r="L9124">
        <f>I9124*$Q$2/100/1000</f>
        <v>6.1197999999999992E-4</v>
      </c>
    </row>
    <row r="9125" spans="1:12">
      <c r="A9125" s="118">
        <v>45078</v>
      </c>
      <c r="B9125" t="s">
        <v>8279</v>
      </c>
      <c r="C9125" t="s">
        <v>8278</v>
      </c>
      <c r="D9125" t="s">
        <v>9047</v>
      </c>
      <c r="E9125" t="s">
        <v>9382</v>
      </c>
      <c r="F9125" t="s">
        <v>8335</v>
      </c>
      <c r="G9125" t="s">
        <v>8334</v>
      </c>
      <c r="H9125" t="s">
        <v>8274</v>
      </c>
      <c r="I9125">
        <v>119.8</v>
      </c>
      <c r="J9125" t="s">
        <v>138</v>
      </c>
      <c r="K9125" t="s">
        <v>137</v>
      </c>
      <c r="L9125">
        <f>I9125*$Q$2/1000</f>
        <v>4.4325999999999997E-2</v>
      </c>
    </row>
    <row r="9126" spans="1:12">
      <c r="A9126" s="118">
        <v>45170</v>
      </c>
      <c r="B9126" t="s">
        <v>240</v>
      </c>
      <c r="C9126" t="s">
        <v>239</v>
      </c>
      <c r="D9126" t="s">
        <v>1499</v>
      </c>
      <c r="E9126" t="s">
        <v>9381</v>
      </c>
      <c r="F9126">
        <v>101027070</v>
      </c>
      <c r="G9126" t="s">
        <v>2823</v>
      </c>
      <c r="H9126" t="s">
        <v>235</v>
      </c>
      <c r="I9126">
        <v>390</v>
      </c>
      <c r="J9126" t="s">
        <v>145</v>
      </c>
      <c r="K9126" t="s">
        <v>137</v>
      </c>
      <c r="L9126">
        <f>I9126*$Q$2/100/1000</f>
        <v>1.4430000000000001E-3</v>
      </c>
    </row>
    <row r="9127" spans="1:12">
      <c r="A9127" s="118">
        <v>45170</v>
      </c>
      <c r="B9127" t="s">
        <v>261</v>
      </c>
      <c r="C9127" t="s">
        <v>260</v>
      </c>
      <c r="D9127" t="s">
        <v>8795</v>
      </c>
      <c r="E9127" t="s">
        <v>9380</v>
      </c>
      <c r="F9127">
        <v>21201412</v>
      </c>
      <c r="G9127" t="s">
        <v>3641</v>
      </c>
      <c r="H9127" t="s">
        <v>139</v>
      </c>
      <c r="I9127">
        <v>55</v>
      </c>
      <c r="J9127" t="s">
        <v>145</v>
      </c>
      <c r="K9127" t="s">
        <v>137</v>
      </c>
      <c r="L9127">
        <f>I9127*$Q$2/100/1000</f>
        <v>2.0350000000000001E-4</v>
      </c>
    </row>
    <row r="9128" spans="1:12">
      <c r="A9128" s="118">
        <v>45170</v>
      </c>
      <c r="B9128" t="s">
        <v>365</v>
      </c>
      <c r="C9128" t="s">
        <v>364</v>
      </c>
      <c r="D9128" t="s">
        <v>2219</v>
      </c>
      <c r="E9128" t="s">
        <v>9379</v>
      </c>
      <c r="F9128">
        <v>101032710</v>
      </c>
      <c r="G9128" t="s">
        <v>405</v>
      </c>
      <c r="H9128" t="s">
        <v>359</v>
      </c>
      <c r="I9128">
        <v>144</v>
      </c>
      <c r="J9128" t="s">
        <v>138</v>
      </c>
      <c r="K9128" t="s">
        <v>137</v>
      </c>
      <c r="L9128">
        <f>I9128*$Q$2/1000</f>
        <v>5.3280000000000001E-2</v>
      </c>
    </row>
    <row r="9129" spans="1:12">
      <c r="A9129" s="118">
        <v>45078</v>
      </c>
      <c r="B9129" t="s">
        <v>8279</v>
      </c>
      <c r="C9129" t="s">
        <v>8278</v>
      </c>
      <c r="D9129" t="s">
        <v>9378</v>
      </c>
      <c r="E9129" t="s">
        <v>9377</v>
      </c>
      <c r="F9129" t="s">
        <v>8566</v>
      </c>
      <c r="G9129" t="s">
        <v>8565</v>
      </c>
      <c r="H9129" t="s">
        <v>8274</v>
      </c>
      <c r="I9129">
        <v>119.8</v>
      </c>
      <c r="J9129" t="s">
        <v>138</v>
      </c>
      <c r="K9129" t="s">
        <v>137</v>
      </c>
      <c r="L9129">
        <f>I9129*$Q$2/1000</f>
        <v>4.4325999999999997E-2</v>
      </c>
    </row>
    <row r="9130" spans="1:12">
      <c r="A9130" s="118">
        <v>45078</v>
      </c>
      <c r="B9130" t="s">
        <v>8279</v>
      </c>
      <c r="C9130" t="s">
        <v>8278</v>
      </c>
      <c r="D9130" t="s">
        <v>9259</v>
      </c>
      <c r="E9130" t="s">
        <v>9376</v>
      </c>
      <c r="F9130" t="s">
        <v>8320</v>
      </c>
      <c r="G9130" t="s">
        <v>8319</v>
      </c>
      <c r="H9130" t="s">
        <v>8274</v>
      </c>
      <c r="I9130">
        <v>119.8</v>
      </c>
      <c r="J9130" t="s">
        <v>138</v>
      </c>
      <c r="K9130" t="s">
        <v>137</v>
      </c>
      <c r="L9130">
        <f>I9130*$Q$2/1000</f>
        <v>4.4325999999999997E-2</v>
      </c>
    </row>
    <row r="9131" spans="1:12">
      <c r="A9131" s="118">
        <v>45078</v>
      </c>
      <c r="B9131" t="s">
        <v>8279</v>
      </c>
      <c r="C9131" t="s">
        <v>8278</v>
      </c>
      <c r="D9131" t="s">
        <v>9375</v>
      </c>
      <c r="E9131" t="s">
        <v>9374</v>
      </c>
      <c r="F9131" t="s">
        <v>8566</v>
      </c>
      <c r="G9131" t="s">
        <v>8565</v>
      </c>
      <c r="H9131" t="s">
        <v>8274</v>
      </c>
      <c r="I9131">
        <v>119.8</v>
      </c>
      <c r="J9131" t="s">
        <v>138</v>
      </c>
      <c r="K9131" t="s">
        <v>137</v>
      </c>
      <c r="L9131">
        <f>I9131*$Q$2/1000</f>
        <v>4.4325999999999997E-2</v>
      </c>
    </row>
    <row r="9132" spans="1:12">
      <c r="A9132" s="118">
        <v>45078</v>
      </c>
      <c r="B9132" t="s">
        <v>8279</v>
      </c>
      <c r="C9132" t="s">
        <v>8278</v>
      </c>
      <c r="D9132" t="s">
        <v>9353</v>
      </c>
      <c r="E9132" t="s">
        <v>9373</v>
      </c>
      <c r="F9132" t="s">
        <v>8335</v>
      </c>
      <c r="G9132" t="s">
        <v>8334</v>
      </c>
      <c r="H9132" t="s">
        <v>8274</v>
      </c>
      <c r="I9132">
        <v>119.8</v>
      </c>
      <c r="J9132" t="s">
        <v>138</v>
      </c>
      <c r="K9132" t="s">
        <v>137</v>
      </c>
      <c r="L9132">
        <f>I9132*$Q$2/1000</f>
        <v>4.4325999999999997E-2</v>
      </c>
    </row>
    <row r="9133" spans="1:12">
      <c r="A9133" s="118">
        <v>45078</v>
      </c>
      <c r="B9133" t="s">
        <v>8279</v>
      </c>
      <c r="C9133" t="s">
        <v>8278</v>
      </c>
      <c r="D9133" t="s">
        <v>8512</v>
      </c>
      <c r="E9133" t="s">
        <v>9372</v>
      </c>
      <c r="F9133" t="s">
        <v>8342</v>
      </c>
      <c r="G9133" t="s">
        <v>8341</v>
      </c>
      <c r="H9133" t="s">
        <v>8274</v>
      </c>
      <c r="I9133">
        <v>119.8</v>
      </c>
      <c r="J9133" t="s">
        <v>138</v>
      </c>
      <c r="K9133" t="s">
        <v>137</v>
      </c>
      <c r="L9133">
        <f>I9133*$Q$2/1000</f>
        <v>4.4325999999999997E-2</v>
      </c>
    </row>
    <row r="9134" spans="1:12">
      <c r="A9134" s="118">
        <v>45078</v>
      </c>
      <c r="B9134" t="s">
        <v>8279</v>
      </c>
      <c r="C9134" t="s">
        <v>8278</v>
      </c>
      <c r="D9134" t="s">
        <v>8286</v>
      </c>
      <c r="E9134" t="s">
        <v>9371</v>
      </c>
      <c r="F9134">
        <v>23254885</v>
      </c>
      <c r="G9134" t="s">
        <v>8280</v>
      </c>
      <c r="H9134" t="s">
        <v>8274</v>
      </c>
      <c r="I9134">
        <v>119.8</v>
      </c>
      <c r="J9134" t="s">
        <v>138</v>
      </c>
      <c r="K9134" t="s">
        <v>137</v>
      </c>
      <c r="L9134">
        <f>I9134*$Q$2/1000</f>
        <v>4.4325999999999997E-2</v>
      </c>
    </row>
    <row r="9135" spans="1:12">
      <c r="A9135" s="118">
        <v>45078</v>
      </c>
      <c r="B9135" t="s">
        <v>8279</v>
      </c>
      <c r="C9135" t="s">
        <v>8278</v>
      </c>
      <c r="D9135" t="s">
        <v>9364</v>
      </c>
      <c r="E9135" t="s">
        <v>9370</v>
      </c>
      <c r="F9135" t="s">
        <v>9369</v>
      </c>
      <c r="G9135" t="s">
        <v>9368</v>
      </c>
      <c r="H9135" t="s">
        <v>8274</v>
      </c>
      <c r="I9135">
        <v>119.8</v>
      </c>
      <c r="J9135" t="s">
        <v>138</v>
      </c>
      <c r="K9135" t="s">
        <v>137</v>
      </c>
      <c r="L9135">
        <f>I9135*$Q$2/1000</f>
        <v>4.4325999999999997E-2</v>
      </c>
    </row>
    <row r="9136" spans="1:12">
      <c r="A9136" s="118">
        <v>45078</v>
      </c>
      <c r="B9136" t="s">
        <v>8279</v>
      </c>
      <c r="C9136" t="s">
        <v>8278</v>
      </c>
      <c r="D9136" t="s">
        <v>8286</v>
      </c>
      <c r="E9136" t="s">
        <v>9367</v>
      </c>
      <c r="F9136" t="s">
        <v>8623</v>
      </c>
      <c r="G9136" t="s">
        <v>8622</v>
      </c>
      <c r="H9136" t="s">
        <v>8274</v>
      </c>
      <c r="I9136">
        <v>119.8</v>
      </c>
      <c r="J9136" t="s">
        <v>138</v>
      </c>
      <c r="K9136" t="s">
        <v>137</v>
      </c>
      <c r="L9136">
        <f>I9136*$Q$2/1000</f>
        <v>4.4325999999999997E-2</v>
      </c>
    </row>
    <row r="9137" spans="1:12">
      <c r="A9137" s="118">
        <v>45078</v>
      </c>
      <c r="B9137" t="s">
        <v>8279</v>
      </c>
      <c r="C9137" t="s">
        <v>8278</v>
      </c>
      <c r="D9137" t="s">
        <v>9235</v>
      </c>
      <c r="E9137" t="s">
        <v>9366</v>
      </c>
      <c r="F9137" t="s">
        <v>8388</v>
      </c>
      <c r="G9137" t="s">
        <v>8387</v>
      </c>
      <c r="H9137" t="s">
        <v>8274</v>
      </c>
      <c r="I9137">
        <v>119.8</v>
      </c>
      <c r="J9137" t="s">
        <v>138</v>
      </c>
      <c r="K9137" t="s">
        <v>137</v>
      </c>
      <c r="L9137">
        <f>I9137*$Q$2/1000</f>
        <v>4.4325999999999997E-2</v>
      </c>
    </row>
    <row r="9138" spans="1:12">
      <c r="A9138" s="118">
        <v>45078</v>
      </c>
      <c r="B9138" t="s">
        <v>8279</v>
      </c>
      <c r="C9138" t="s">
        <v>8278</v>
      </c>
      <c r="D9138" t="s">
        <v>9001</v>
      </c>
      <c r="E9138" t="s">
        <v>9365</v>
      </c>
      <c r="F9138">
        <v>101025377</v>
      </c>
      <c r="G9138" t="s">
        <v>8999</v>
      </c>
      <c r="H9138" t="s">
        <v>8274</v>
      </c>
      <c r="I9138">
        <v>119.8</v>
      </c>
      <c r="J9138" t="s">
        <v>138</v>
      </c>
      <c r="K9138" t="s">
        <v>137</v>
      </c>
      <c r="L9138">
        <f>I9138*$Q$2/1000</f>
        <v>4.4325999999999997E-2</v>
      </c>
    </row>
    <row r="9139" spans="1:12">
      <c r="A9139" s="118">
        <v>45078</v>
      </c>
      <c r="B9139" t="s">
        <v>8279</v>
      </c>
      <c r="C9139" t="s">
        <v>8278</v>
      </c>
      <c r="D9139" t="s">
        <v>9364</v>
      </c>
      <c r="E9139" t="s">
        <v>9363</v>
      </c>
      <c r="F9139">
        <v>85258613</v>
      </c>
      <c r="G9139" t="s">
        <v>9362</v>
      </c>
      <c r="H9139" t="s">
        <v>8274</v>
      </c>
      <c r="I9139">
        <v>119.8</v>
      </c>
      <c r="J9139" t="s">
        <v>138</v>
      </c>
      <c r="K9139" t="s">
        <v>137</v>
      </c>
      <c r="L9139">
        <f>I9139*$Q$2/1000</f>
        <v>4.4325999999999997E-2</v>
      </c>
    </row>
    <row r="9140" spans="1:12">
      <c r="A9140" s="118">
        <v>45078</v>
      </c>
      <c r="B9140" t="s">
        <v>8279</v>
      </c>
      <c r="C9140" t="s">
        <v>8278</v>
      </c>
      <c r="D9140" t="s">
        <v>9218</v>
      </c>
      <c r="E9140" t="s">
        <v>9361</v>
      </c>
      <c r="F9140">
        <v>85211547</v>
      </c>
      <c r="G9140" t="s">
        <v>9348</v>
      </c>
      <c r="H9140" t="s">
        <v>8274</v>
      </c>
      <c r="I9140">
        <v>119.8</v>
      </c>
      <c r="J9140" t="s">
        <v>138</v>
      </c>
      <c r="K9140" t="s">
        <v>137</v>
      </c>
      <c r="L9140">
        <f>I9140*$Q$2/1000</f>
        <v>4.4325999999999997E-2</v>
      </c>
    </row>
    <row r="9141" spans="1:12">
      <c r="A9141" s="118">
        <v>45078</v>
      </c>
      <c r="B9141" t="s">
        <v>8279</v>
      </c>
      <c r="C9141" t="s">
        <v>8278</v>
      </c>
      <c r="D9141" t="s">
        <v>9044</v>
      </c>
      <c r="E9141" t="s">
        <v>9360</v>
      </c>
      <c r="F9141" t="s">
        <v>8534</v>
      </c>
      <c r="G9141" t="s">
        <v>9359</v>
      </c>
      <c r="H9141" t="s">
        <v>8274</v>
      </c>
      <c r="I9141">
        <v>119.8</v>
      </c>
      <c r="J9141" t="s">
        <v>138</v>
      </c>
      <c r="K9141" t="s">
        <v>137</v>
      </c>
      <c r="L9141">
        <f>I9141*$Q$2/1000</f>
        <v>4.4325999999999997E-2</v>
      </c>
    </row>
    <row r="9142" spans="1:12">
      <c r="A9142" s="118">
        <v>45078</v>
      </c>
      <c r="B9142" t="s">
        <v>8279</v>
      </c>
      <c r="C9142" t="s">
        <v>8278</v>
      </c>
      <c r="D9142" t="s">
        <v>8649</v>
      </c>
      <c r="E9142" t="s">
        <v>9358</v>
      </c>
      <c r="F9142">
        <v>101041518</v>
      </c>
      <c r="G9142" t="s">
        <v>8503</v>
      </c>
      <c r="H9142" t="s">
        <v>8274</v>
      </c>
      <c r="I9142">
        <v>119.8</v>
      </c>
      <c r="J9142" t="s">
        <v>138</v>
      </c>
      <c r="K9142" t="s">
        <v>137</v>
      </c>
      <c r="L9142">
        <f>I9142*$Q$2/1000</f>
        <v>4.4325999999999997E-2</v>
      </c>
    </row>
    <row r="9143" spans="1:12">
      <c r="A9143" s="118">
        <v>45078</v>
      </c>
      <c r="B9143" t="s">
        <v>8279</v>
      </c>
      <c r="C9143" t="s">
        <v>8278</v>
      </c>
      <c r="D9143" t="s">
        <v>8649</v>
      </c>
      <c r="E9143" t="s">
        <v>9357</v>
      </c>
      <c r="F9143" t="s">
        <v>8415</v>
      </c>
      <c r="G9143" t="s">
        <v>8414</v>
      </c>
      <c r="H9143" t="s">
        <v>8274</v>
      </c>
      <c r="I9143">
        <v>119.8</v>
      </c>
      <c r="J9143" t="s">
        <v>138</v>
      </c>
      <c r="K9143" t="s">
        <v>137</v>
      </c>
      <c r="L9143">
        <f>I9143*$Q$2/1000</f>
        <v>4.4325999999999997E-2</v>
      </c>
    </row>
    <row r="9144" spans="1:12">
      <c r="A9144" s="118">
        <v>45078</v>
      </c>
      <c r="B9144" t="s">
        <v>8279</v>
      </c>
      <c r="C9144" t="s">
        <v>8278</v>
      </c>
      <c r="D9144" t="s">
        <v>9356</v>
      </c>
      <c r="E9144" t="s">
        <v>9355</v>
      </c>
      <c r="F9144" t="s">
        <v>8348</v>
      </c>
      <c r="G9144" t="s">
        <v>8347</v>
      </c>
      <c r="H9144" t="s">
        <v>8274</v>
      </c>
      <c r="I9144">
        <v>119.8</v>
      </c>
      <c r="J9144" t="s">
        <v>138</v>
      </c>
      <c r="K9144" t="s">
        <v>137</v>
      </c>
      <c r="L9144">
        <f>I9144*$Q$2/1000</f>
        <v>4.4325999999999997E-2</v>
      </c>
    </row>
    <row r="9145" spans="1:12">
      <c r="A9145" s="118">
        <v>45078</v>
      </c>
      <c r="B9145" t="s">
        <v>8279</v>
      </c>
      <c r="C9145" t="s">
        <v>8278</v>
      </c>
      <c r="D9145" t="s">
        <v>9041</v>
      </c>
      <c r="E9145" t="s">
        <v>9354</v>
      </c>
      <c r="F9145" t="s">
        <v>8297</v>
      </c>
      <c r="G9145" t="s">
        <v>8296</v>
      </c>
      <c r="H9145" t="s">
        <v>8274</v>
      </c>
      <c r="I9145">
        <v>119.8</v>
      </c>
      <c r="J9145" t="s">
        <v>138</v>
      </c>
      <c r="K9145" t="s">
        <v>137</v>
      </c>
      <c r="L9145">
        <f>I9145*$Q$2/1000</f>
        <v>4.4325999999999997E-2</v>
      </c>
    </row>
    <row r="9146" spans="1:12">
      <c r="A9146" s="118">
        <v>45078</v>
      </c>
      <c r="B9146" t="s">
        <v>8279</v>
      </c>
      <c r="C9146" t="s">
        <v>8278</v>
      </c>
      <c r="D9146" t="s">
        <v>9353</v>
      </c>
      <c r="E9146" t="s">
        <v>9352</v>
      </c>
      <c r="F9146">
        <v>85212204</v>
      </c>
      <c r="G9146" t="s">
        <v>9324</v>
      </c>
      <c r="H9146" t="s">
        <v>8274</v>
      </c>
      <c r="I9146">
        <v>119.8</v>
      </c>
      <c r="J9146" t="s">
        <v>138</v>
      </c>
      <c r="K9146" t="s">
        <v>137</v>
      </c>
      <c r="L9146">
        <f>I9146*$Q$2/1000</f>
        <v>4.4325999999999997E-2</v>
      </c>
    </row>
    <row r="9147" spans="1:12">
      <c r="A9147" s="118">
        <v>45170</v>
      </c>
      <c r="B9147" t="s">
        <v>574</v>
      </c>
      <c r="C9147" t="s">
        <v>573</v>
      </c>
      <c r="D9147" t="s">
        <v>3315</v>
      </c>
      <c r="E9147" t="s">
        <v>9351</v>
      </c>
      <c r="F9147">
        <v>57205719</v>
      </c>
      <c r="G9147" t="s">
        <v>586</v>
      </c>
      <c r="H9147" t="s">
        <v>569</v>
      </c>
      <c r="I9147">
        <v>298</v>
      </c>
      <c r="J9147" t="s">
        <v>145</v>
      </c>
      <c r="K9147" t="s">
        <v>137</v>
      </c>
      <c r="L9147">
        <f>I9147*$Q$2/100/1000</f>
        <v>1.1026E-3</v>
      </c>
    </row>
    <row r="9148" spans="1:12">
      <c r="A9148" s="118">
        <v>45078</v>
      </c>
      <c r="B9148" t="s">
        <v>8279</v>
      </c>
      <c r="C9148" t="s">
        <v>8278</v>
      </c>
      <c r="D9148" t="s">
        <v>9235</v>
      </c>
      <c r="E9148" t="s">
        <v>9350</v>
      </c>
      <c r="F9148" t="s">
        <v>8388</v>
      </c>
      <c r="G9148" t="s">
        <v>8387</v>
      </c>
      <c r="H9148" t="s">
        <v>8274</v>
      </c>
      <c r="I9148">
        <v>119.8</v>
      </c>
      <c r="J9148" t="s">
        <v>138</v>
      </c>
      <c r="K9148" t="s">
        <v>137</v>
      </c>
      <c r="L9148">
        <f>I9148*$Q$2/1000</f>
        <v>4.4325999999999997E-2</v>
      </c>
    </row>
    <row r="9149" spans="1:12">
      <c r="A9149" s="118">
        <v>45078</v>
      </c>
      <c r="B9149" t="s">
        <v>8279</v>
      </c>
      <c r="C9149" t="s">
        <v>8278</v>
      </c>
      <c r="D9149" t="s">
        <v>9218</v>
      </c>
      <c r="E9149" t="s">
        <v>9349</v>
      </c>
      <c r="F9149">
        <v>85211547</v>
      </c>
      <c r="G9149" t="s">
        <v>9348</v>
      </c>
      <c r="H9149" t="s">
        <v>8274</v>
      </c>
      <c r="I9149">
        <v>119.8</v>
      </c>
      <c r="J9149" t="s">
        <v>138</v>
      </c>
      <c r="K9149" t="s">
        <v>137</v>
      </c>
      <c r="L9149">
        <f>I9149*$Q$2/1000</f>
        <v>4.4325999999999997E-2</v>
      </c>
    </row>
    <row r="9150" spans="1:12">
      <c r="A9150" s="118">
        <v>45078</v>
      </c>
      <c r="B9150" t="s">
        <v>8279</v>
      </c>
      <c r="C9150" t="s">
        <v>8278</v>
      </c>
      <c r="D9150" t="s">
        <v>9044</v>
      </c>
      <c r="E9150" t="s">
        <v>9347</v>
      </c>
      <c r="F9150" t="s">
        <v>8852</v>
      </c>
      <c r="G9150" t="s">
        <v>8851</v>
      </c>
      <c r="H9150" t="s">
        <v>8274</v>
      </c>
      <c r="I9150">
        <v>119.8</v>
      </c>
      <c r="J9150" t="s">
        <v>138</v>
      </c>
      <c r="K9150" t="s">
        <v>137</v>
      </c>
      <c r="L9150">
        <f>I9150*$Q$2/1000</f>
        <v>4.4325999999999997E-2</v>
      </c>
    </row>
    <row r="9151" spans="1:12">
      <c r="A9151" s="118">
        <v>45078</v>
      </c>
      <c r="B9151" t="s">
        <v>8279</v>
      </c>
      <c r="C9151" t="s">
        <v>8278</v>
      </c>
      <c r="D9151" t="s">
        <v>9068</v>
      </c>
      <c r="E9151" t="s">
        <v>9346</v>
      </c>
      <c r="F9151">
        <v>85258612</v>
      </c>
      <c r="G9151" t="s">
        <v>9066</v>
      </c>
      <c r="H9151" t="s">
        <v>8274</v>
      </c>
      <c r="I9151">
        <v>119.8</v>
      </c>
      <c r="J9151" t="s">
        <v>138</v>
      </c>
      <c r="K9151" t="s">
        <v>137</v>
      </c>
      <c r="L9151">
        <f>I9151*$Q$2/1000</f>
        <v>4.4325999999999997E-2</v>
      </c>
    </row>
    <row r="9152" spans="1:12">
      <c r="A9152" s="118">
        <v>45078</v>
      </c>
      <c r="B9152" t="s">
        <v>8279</v>
      </c>
      <c r="C9152" t="s">
        <v>8278</v>
      </c>
      <c r="D9152" t="s">
        <v>8649</v>
      </c>
      <c r="E9152" t="s">
        <v>9345</v>
      </c>
      <c r="F9152">
        <v>101041518</v>
      </c>
      <c r="G9152" t="s">
        <v>8503</v>
      </c>
      <c r="H9152" t="s">
        <v>8274</v>
      </c>
      <c r="I9152">
        <v>119.8</v>
      </c>
      <c r="J9152" t="s">
        <v>138</v>
      </c>
      <c r="K9152" t="s">
        <v>137</v>
      </c>
      <c r="L9152">
        <f>I9152*$Q$2/1000</f>
        <v>4.4325999999999997E-2</v>
      </c>
    </row>
    <row r="9153" spans="1:12">
      <c r="A9153" s="118">
        <v>45078</v>
      </c>
      <c r="B9153" t="s">
        <v>8279</v>
      </c>
      <c r="C9153" t="s">
        <v>8278</v>
      </c>
      <c r="D9153" t="s">
        <v>9344</v>
      </c>
      <c r="E9153" t="s">
        <v>9343</v>
      </c>
      <c r="F9153" t="s">
        <v>9342</v>
      </c>
      <c r="G9153" t="s">
        <v>9341</v>
      </c>
      <c r="H9153" t="s">
        <v>8274</v>
      </c>
      <c r="I9153">
        <v>119.8</v>
      </c>
      <c r="J9153" t="s">
        <v>138</v>
      </c>
      <c r="K9153" t="s">
        <v>137</v>
      </c>
      <c r="L9153">
        <f>I9153*$Q$2/1000</f>
        <v>4.4325999999999997E-2</v>
      </c>
    </row>
    <row r="9154" spans="1:12">
      <c r="A9154" s="118">
        <v>45170</v>
      </c>
      <c r="B9154" t="s">
        <v>5342</v>
      </c>
      <c r="C9154" t="s">
        <v>5341</v>
      </c>
      <c r="D9154" t="s">
        <v>9340</v>
      </c>
      <c r="E9154" t="s">
        <v>9339</v>
      </c>
      <c r="F9154" t="s">
        <v>2481</v>
      </c>
      <c r="G9154" t="s">
        <v>2480</v>
      </c>
      <c r="H9154" t="s">
        <v>5336</v>
      </c>
      <c r="I9154">
        <v>49.6</v>
      </c>
      <c r="J9154" t="s">
        <v>223</v>
      </c>
      <c r="K9154" t="s">
        <v>137</v>
      </c>
      <c r="L9154">
        <f>I9154*$Q$5/1000</f>
        <v>5.0430800000000005E-2</v>
      </c>
    </row>
    <row r="9155" spans="1:12">
      <c r="A9155" s="118">
        <v>45170</v>
      </c>
      <c r="B9155" t="s">
        <v>5342</v>
      </c>
      <c r="C9155" t="s">
        <v>5341</v>
      </c>
      <c r="D9155" t="s">
        <v>9338</v>
      </c>
      <c r="E9155" t="s">
        <v>9337</v>
      </c>
      <c r="F9155" t="s">
        <v>2481</v>
      </c>
      <c r="G9155" t="s">
        <v>2480</v>
      </c>
      <c r="H9155" t="s">
        <v>5336</v>
      </c>
      <c r="I9155">
        <v>49.6</v>
      </c>
      <c r="J9155" t="s">
        <v>223</v>
      </c>
      <c r="K9155" t="s">
        <v>137</v>
      </c>
      <c r="L9155">
        <f>I9155*$Q$5/1000</f>
        <v>5.0430800000000005E-2</v>
      </c>
    </row>
    <row r="9156" spans="1:12">
      <c r="A9156" s="118">
        <v>45078</v>
      </c>
      <c r="B9156" t="s">
        <v>8279</v>
      </c>
      <c r="C9156" t="s">
        <v>8278</v>
      </c>
      <c r="D9156" t="s">
        <v>8947</v>
      </c>
      <c r="E9156" t="s">
        <v>9336</v>
      </c>
      <c r="F9156">
        <v>10256100</v>
      </c>
      <c r="G9156" t="s">
        <v>8476</v>
      </c>
      <c r="H9156" t="s">
        <v>8274</v>
      </c>
      <c r="I9156">
        <v>119.8</v>
      </c>
      <c r="J9156" t="s">
        <v>138</v>
      </c>
      <c r="K9156" t="s">
        <v>137</v>
      </c>
      <c r="L9156">
        <f>I9156*$Q$2/1000</f>
        <v>4.4325999999999997E-2</v>
      </c>
    </row>
    <row r="9157" spans="1:12">
      <c r="A9157" s="118">
        <v>45078</v>
      </c>
      <c r="B9157" t="s">
        <v>8279</v>
      </c>
      <c r="C9157" t="s">
        <v>8278</v>
      </c>
      <c r="D9157" t="s">
        <v>9259</v>
      </c>
      <c r="E9157" t="s">
        <v>9335</v>
      </c>
      <c r="F9157" t="s">
        <v>8415</v>
      </c>
      <c r="G9157" t="s">
        <v>8414</v>
      </c>
      <c r="H9157" t="s">
        <v>8274</v>
      </c>
      <c r="I9157">
        <v>119.8</v>
      </c>
      <c r="J9157" t="s">
        <v>138</v>
      </c>
      <c r="K9157" t="s">
        <v>137</v>
      </c>
      <c r="L9157">
        <f>I9157*$Q$2/1000</f>
        <v>4.4325999999999997E-2</v>
      </c>
    </row>
    <row r="9158" spans="1:12">
      <c r="A9158" s="118">
        <v>45078</v>
      </c>
      <c r="B9158" t="s">
        <v>8279</v>
      </c>
      <c r="C9158" t="s">
        <v>8278</v>
      </c>
      <c r="D9158" t="s">
        <v>9228</v>
      </c>
      <c r="E9158" t="s">
        <v>9334</v>
      </c>
      <c r="F9158" t="s">
        <v>8849</v>
      </c>
      <c r="G9158" t="s">
        <v>8848</v>
      </c>
      <c r="H9158" t="s">
        <v>8274</v>
      </c>
      <c r="I9158">
        <v>119.8</v>
      </c>
      <c r="J9158" t="s">
        <v>138</v>
      </c>
      <c r="K9158" t="s">
        <v>137</v>
      </c>
      <c r="L9158">
        <f>I9158*$Q$2/1000</f>
        <v>4.4325999999999997E-2</v>
      </c>
    </row>
    <row r="9159" spans="1:12">
      <c r="A9159" s="118">
        <v>45078</v>
      </c>
      <c r="B9159" t="s">
        <v>8279</v>
      </c>
      <c r="C9159" t="s">
        <v>8278</v>
      </c>
      <c r="D9159" t="s">
        <v>8736</v>
      </c>
      <c r="E9159" t="s">
        <v>9333</v>
      </c>
      <c r="F9159">
        <v>85213542</v>
      </c>
      <c r="G9159" t="s">
        <v>8539</v>
      </c>
      <c r="H9159" t="s">
        <v>8274</v>
      </c>
      <c r="I9159">
        <v>119.8</v>
      </c>
      <c r="J9159" t="s">
        <v>138</v>
      </c>
      <c r="K9159" t="s">
        <v>137</v>
      </c>
      <c r="L9159">
        <f>I9159*$Q$2/1000</f>
        <v>4.4325999999999997E-2</v>
      </c>
    </row>
    <row r="9160" spans="1:12">
      <c r="A9160" s="118">
        <v>45078</v>
      </c>
      <c r="B9160" t="s">
        <v>8279</v>
      </c>
      <c r="C9160" t="s">
        <v>8278</v>
      </c>
      <c r="D9160" t="s">
        <v>9119</v>
      </c>
      <c r="E9160" t="s">
        <v>9332</v>
      </c>
      <c r="F9160">
        <v>85213543</v>
      </c>
      <c r="G9160" t="s">
        <v>8469</v>
      </c>
      <c r="H9160" t="s">
        <v>8274</v>
      </c>
      <c r="I9160">
        <v>119.8</v>
      </c>
      <c r="J9160" t="s">
        <v>138</v>
      </c>
      <c r="K9160" t="s">
        <v>137</v>
      </c>
      <c r="L9160">
        <f>I9160*$Q$2/1000</f>
        <v>4.4325999999999997E-2</v>
      </c>
    </row>
    <row r="9161" spans="1:12">
      <c r="A9161" s="118">
        <v>45078</v>
      </c>
      <c r="B9161" t="s">
        <v>8279</v>
      </c>
      <c r="C9161" t="s">
        <v>8278</v>
      </c>
      <c r="D9161" t="s">
        <v>9235</v>
      </c>
      <c r="E9161" t="s">
        <v>9331</v>
      </c>
      <c r="F9161" t="s">
        <v>8388</v>
      </c>
      <c r="G9161" t="s">
        <v>8387</v>
      </c>
      <c r="H9161" t="s">
        <v>8274</v>
      </c>
      <c r="I9161">
        <v>119.8</v>
      </c>
      <c r="J9161" t="s">
        <v>138</v>
      </c>
      <c r="K9161" t="s">
        <v>137</v>
      </c>
      <c r="L9161">
        <f>I9161*$Q$2/1000</f>
        <v>4.4325999999999997E-2</v>
      </c>
    </row>
    <row r="9162" spans="1:12">
      <c r="A9162" s="118">
        <v>45078</v>
      </c>
      <c r="B9162" t="s">
        <v>8279</v>
      </c>
      <c r="C9162" t="s">
        <v>8278</v>
      </c>
      <c r="D9162" t="s">
        <v>8286</v>
      </c>
      <c r="E9162" t="s">
        <v>9330</v>
      </c>
      <c r="F9162" t="s">
        <v>8566</v>
      </c>
      <c r="G9162" t="s">
        <v>8565</v>
      </c>
      <c r="H9162" t="s">
        <v>8274</v>
      </c>
      <c r="I9162">
        <v>119.8</v>
      </c>
      <c r="J9162" t="s">
        <v>138</v>
      </c>
      <c r="K9162" t="s">
        <v>137</v>
      </c>
      <c r="L9162">
        <f>I9162*$Q$2/1000</f>
        <v>4.4325999999999997E-2</v>
      </c>
    </row>
    <row r="9163" spans="1:12">
      <c r="A9163" s="118">
        <v>45078</v>
      </c>
      <c r="B9163" t="s">
        <v>8279</v>
      </c>
      <c r="C9163" t="s">
        <v>8278</v>
      </c>
      <c r="D9163" t="s">
        <v>9099</v>
      </c>
      <c r="E9163" t="s">
        <v>9329</v>
      </c>
      <c r="F9163" t="s">
        <v>8588</v>
      </c>
      <c r="G9163" t="s">
        <v>8587</v>
      </c>
      <c r="H9163" t="s">
        <v>8274</v>
      </c>
      <c r="I9163">
        <v>119.8</v>
      </c>
      <c r="J9163" t="s">
        <v>138</v>
      </c>
      <c r="K9163" t="s">
        <v>137</v>
      </c>
      <c r="L9163">
        <f>I9163*$Q$2/1000</f>
        <v>4.4325999999999997E-2</v>
      </c>
    </row>
    <row r="9164" spans="1:12">
      <c r="A9164" s="118">
        <v>45078</v>
      </c>
      <c r="B9164" t="s">
        <v>8279</v>
      </c>
      <c r="C9164" t="s">
        <v>8278</v>
      </c>
      <c r="D9164" t="s">
        <v>8496</v>
      </c>
      <c r="E9164" t="s">
        <v>9328</v>
      </c>
      <c r="F9164" t="s">
        <v>8320</v>
      </c>
      <c r="G9164" t="s">
        <v>8319</v>
      </c>
      <c r="H9164" t="s">
        <v>8274</v>
      </c>
      <c r="I9164">
        <v>119.8</v>
      </c>
      <c r="J9164" t="s">
        <v>138</v>
      </c>
      <c r="K9164" t="s">
        <v>137</v>
      </c>
      <c r="L9164">
        <f>I9164*$Q$2/1000</f>
        <v>4.4325999999999997E-2</v>
      </c>
    </row>
    <row r="9165" spans="1:12">
      <c r="A9165" s="118">
        <v>45078</v>
      </c>
      <c r="B9165" t="s">
        <v>8279</v>
      </c>
      <c r="C9165" t="s">
        <v>8278</v>
      </c>
      <c r="D9165" t="s">
        <v>9044</v>
      </c>
      <c r="E9165" t="s">
        <v>9327</v>
      </c>
      <c r="F9165" t="s">
        <v>8852</v>
      </c>
      <c r="G9165" t="s">
        <v>8851</v>
      </c>
      <c r="H9165" t="s">
        <v>8274</v>
      </c>
      <c r="I9165">
        <v>119.8</v>
      </c>
      <c r="J9165" t="s">
        <v>138</v>
      </c>
      <c r="K9165" t="s">
        <v>137</v>
      </c>
      <c r="L9165">
        <f>I9165*$Q$2/1000</f>
        <v>4.4325999999999997E-2</v>
      </c>
    </row>
    <row r="9166" spans="1:12">
      <c r="A9166" s="118">
        <v>45078</v>
      </c>
      <c r="B9166" t="s">
        <v>8279</v>
      </c>
      <c r="C9166" t="s">
        <v>8278</v>
      </c>
      <c r="D9166" t="s">
        <v>9326</v>
      </c>
      <c r="E9166" t="s">
        <v>9325</v>
      </c>
      <c r="F9166">
        <v>85212204</v>
      </c>
      <c r="G9166" t="s">
        <v>9324</v>
      </c>
      <c r="H9166" t="s">
        <v>8274</v>
      </c>
      <c r="I9166">
        <v>119.8</v>
      </c>
      <c r="J9166" t="s">
        <v>138</v>
      </c>
      <c r="K9166" t="s">
        <v>137</v>
      </c>
      <c r="L9166">
        <f>I9166*$Q$2/1000</f>
        <v>4.4325999999999997E-2</v>
      </c>
    </row>
    <row r="9167" spans="1:12">
      <c r="A9167" s="118">
        <v>45078</v>
      </c>
      <c r="B9167" t="s">
        <v>8279</v>
      </c>
      <c r="C9167" t="s">
        <v>8278</v>
      </c>
      <c r="D9167" t="s">
        <v>9116</v>
      </c>
      <c r="E9167" t="s">
        <v>9323</v>
      </c>
      <c r="F9167" t="s">
        <v>8359</v>
      </c>
      <c r="G9167" t="s">
        <v>8358</v>
      </c>
      <c r="H9167" t="s">
        <v>8274</v>
      </c>
      <c r="I9167">
        <v>119.8</v>
      </c>
      <c r="J9167" t="s">
        <v>138</v>
      </c>
      <c r="K9167" t="s">
        <v>137</v>
      </c>
      <c r="L9167">
        <f>I9167*$Q$2/1000</f>
        <v>4.4325999999999997E-2</v>
      </c>
    </row>
    <row r="9168" spans="1:12">
      <c r="A9168" s="118">
        <v>45078</v>
      </c>
      <c r="B9168" t="s">
        <v>8279</v>
      </c>
      <c r="C9168" t="s">
        <v>8278</v>
      </c>
      <c r="D9168" t="s">
        <v>9228</v>
      </c>
      <c r="E9168" t="s">
        <v>9322</v>
      </c>
      <c r="F9168" t="s">
        <v>8849</v>
      </c>
      <c r="G9168" t="s">
        <v>8848</v>
      </c>
      <c r="H9168" t="s">
        <v>8274</v>
      </c>
      <c r="I9168">
        <v>119.8</v>
      </c>
      <c r="J9168" t="s">
        <v>138</v>
      </c>
      <c r="K9168" t="s">
        <v>137</v>
      </c>
      <c r="L9168">
        <f>I9168*$Q$2/1000</f>
        <v>4.4325999999999997E-2</v>
      </c>
    </row>
    <row r="9169" spans="1:12">
      <c r="A9169" s="118">
        <v>45078</v>
      </c>
      <c r="B9169" t="s">
        <v>8279</v>
      </c>
      <c r="C9169" t="s">
        <v>8278</v>
      </c>
      <c r="D9169" t="s">
        <v>9099</v>
      </c>
      <c r="E9169" t="s">
        <v>9321</v>
      </c>
      <c r="F9169" t="s">
        <v>8588</v>
      </c>
      <c r="G9169" t="s">
        <v>8587</v>
      </c>
      <c r="H9169" t="s">
        <v>8274</v>
      </c>
      <c r="I9169">
        <v>119.8</v>
      </c>
      <c r="J9169" t="s">
        <v>138</v>
      </c>
      <c r="K9169" t="s">
        <v>137</v>
      </c>
      <c r="L9169">
        <f>I9169*$Q$2/1000</f>
        <v>4.4325999999999997E-2</v>
      </c>
    </row>
    <row r="9170" spans="1:12">
      <c r="A9170" s="118">
        <v>45078</v>
      </c>
      <c r="B9170" t="s">
        <v>8279</v>
      </c>
      <c r="C9170" t="s">
        <v>8278</v>
      </c>
      <c r="D9170" t="s">
        <v>9099</v>
      </c>
      <c r="E9170" t="s">
        <v>9320</v>
      </c>
      <c r="F9170" t="s">
        <v>8588</v>
      </c>
      <c r="G9170" t="s">
        <v>8587</v>
      </c>
      <c r="H9170" t="s">
        <v>8274</v>
      </c>
      <c r="I9170">
        <v>119.8</v>
      </c>
      <c r="J9170" t="s">
        <v>138</v>
      </c>
      <c r="K9170" t="s">
        <v>137</v>
      </c>
      <c r="L9170">
        <f>I9170*$Q$2/1000</f>
        <v>4.4325999999999997E-2</v>
      </c>
    </row>
    <row r="9171" spans="1:12">
      <c r="A9171" s="118">
        <v>45170</v>
      </c>
      <c r="B9171" t="s">
        <v>1723</v>
      </c>
      <c r="C9171" t="s">
        <v>1722</v>
      </c>
      <c r="D9171" t="s">
        <v>9319</v>
      </c>
      <c r="E9171" t="s">
        <v>9318</v>
      </c>
      <c r="F9171" t="s">
        <v>1719</v>
      </c>
      <c r="G9171" t="s">
        <v>1718</v>
      </c>
      <c r="H9171" t="s">
        <v>1717</v>
      </c>
      <c r="I9171">
        <v>118</v>
      </c>
      <c r="J9171" t="s">
        <v>223</v>
      </c>
      <c r="K9171" t="s">
        <v>137</v>
      </c>
      <c r="L9171">
        <f>I9171*$Q$5/1000</f>
        <v>0.1199765</v>
      </c>
    </row>
    <row r="9172" spans="1:12">
      <c r="A9172" s="118">
        <v>45170</v>
      </c>
      <c r="B9172" t="s">
        <v>205</v>
      </c>
      <c r="C9172" t="s">
        <v>204</v>
      </c>
      <c r="D9172" t="s">
        <v>532</v>
      </c>
      <c r="E9172" t="s">
        <v>9317</v>
      </c>
      <c r="F9172" t="s">
        <v>1899</v>
      </c>
      <c r="G9172" t="s">
        <v>1898</v>
      </c>
      <c r="H9172" t="s">
        <v>200</v>
      </c>
      <c r="I9172">
        <v>6781</v>
      </c>
      <c r="J9172" t="s">
        <v>199</v>
      </c>
      <c r="K9172" t="s">
        <v>198</v>
      </c>
      <c r="L9172">
        <f>I9172*$Q$4/10/1000</f>
        <v>1.1924057587200001</v>
      </c>
    </row>
    <row r="9173" spans="1:12">
      <c r="A9173" s="118">
        <v>45170</v>
      </c>
      <c r="B9173" t="s">
        <v>205</v>
      </c>
      <c r="C9173" t="s">
        <v>204</v>
      </c>
      <c r="D9173" t="s">
        <v>532</v>
      </c>
      <c r="E9173" t="s">
        <v>9316</v>
      </c>
      <c r="F9173" t="s">
        <v>1899</v>
      </c>
      <c r="G9173" t="s">
        <v>1898</v>
      </c>
      <c r="H9173" t="s">
        <v>200</v>
      </c>
      <c r="I9173">
        <v>6781</v>
      </c>
      <c r="J9173" t="s">
        <v>199</v>
      </c>
      <c r="K9173" t="s">
        <v>198</v>
      </c>
      <c r="L9173">
        <f>I9173*$Q$4/10/1000</f>
        <v>1.1924057587200001</v>
      </c>
    </row>
    <row r="9174" spans="1:12">
      <c r="A9174" s="118">
        <v>45170</v>
      </c>
      <c r="B9174" t="s">
        <v>205</v>
      </c>
      <c r="C9174" t="s">
        <v>204</v>
      </c>
      <c r="D9174" t="s">
        <v>532</v>
      </c>
      <c r="E9174" t="s">
        <v>9315</v>
      </c>
      <c r="F9174" t="s">
        <v>1899</v>
      </c>
      <c r="G9174" t="s">
        <v>1898</v>
      </c>
      <c r="H9174" t="s">
        <v>200</v>
      </c>
      <c r="I9174">
        <v>6781</v>
      </c>
      <c r="J9174" t="s">
        <v>199</v>
      </c>
      <c r="K9174" t="s">
        <v>198</v>
      </c>
      <c r="L9174">
        <f>I9174*$Q$4/10/1000</f>
        <v>1.1924057587200001</v>
      </c>
    </row>
    <row r="9175" spans="1:12">
      <c r="A9175" s="118">
        <v>45170</v>
      </c>
      <c r="B9175" t="s">
        <v>205</v>
      </c>
      <c r="C9175" t="s">
        <v>204</v>
      </c>
      <c r="D9175" t="s">
        <v>532</v>
      </c>
      <c r="E9175" t="s">
        <v>9314</v>
      </c>
      <c r="F9175" t="s">
        <v>1899</v>
      </c>
      <c r="G9175" t="s">
        <v>1898</v>
      </c>
      <c r="H9175" t="s">
        <v>200</v>
      </c>
      <c r="I9175">
        <v>6781</v>
      </c>
      <c r="J9175" t="s">
        <v>199</v>
      </c>
      <c r="K9175" t="s">
        <v>198</v>
      </c>
      <c r="L9175">
        <f>I9175*$Q$4/10/1000</f>
        <v>1.1924057587200001</v>
      </c>
    </row>
    <row r="9176" spans="1:12">
      <c r="A9176" s="118">
        <v>45170</v>
      </c>
      <c r="B9176" t="s">
        <v>205</v>
      </c>
      <c r="C9176" t="s">
        <v>204</v>
      </c>
      <c r="D9176" t="s">
        <v>532</v>
      </c>
      <c r="E9176" t="s">
        <v>9313</v>
      </c>
      <c r="F9176" t="s">
        <v>1899</v>
      </c>
      <c r="G9176" t="s">
        <v>1898</v>
      </c>
      <c r="H9176" t="s">
        <v>200</v>
      </c>
      <c r="I9176">
        <v>6781</v>
      </c>
      <c r="J9176" t="s">
        <v>199</v>
      </c>
      <c r="K9176" t="s">
        <v>198</v>
      </c>
      <c r="L9176">
        <f>I9176*$Q$4/10/1000</f>
        <v>1.1924057587200001</v>
      </c>
    </row>
    <row r="9177" spans="1:12">
      <c r="A9177" s="118">
        <v>45078</v>
      </c>
      <c r="B9177" t="s">
        <v>8279</v>
      </c>
      <c r="C9177" t="s">
        <v>8278</v>
      </c>
      <c r="D9177" t="s">
        <v>9218</v>
      </c>
      <c r="E9177" t="s">
        <v>9312</v>
      </c>
      <c r="F9177" t="s">
        <v>8661</v>
      </c>
      <c r="G9177" t="s">
        <v>8660</v>
      </c>
      <c r="H9177" t="s">
        <v>8274</v>
      </c>
      <c r="I9177">
        <v>119.8</v>
      </c>
      <c r="J9177" t="s">
        <v>138</v>
      </c>
      <c r="K9177" t="s">
        <v>137</v>
      </c>
      <c r="L9177">
        <f>I9177*$Q$2/1000</f>
        <v>4.4325999999999997E-2</v>
      </c>
    </row>
    <row r="9178" spans="1:12">
      <c r="A9178" s="118">
        <v>45170</v>
      </c>
      <c r="B9178" t="s">
        <v>205</v>
      </c>
      <c r="C9178" t="s">
        <v>204</v>
      </c>
      <c r="D9178" t="s">
        <v>4181</v>
      </c>
      <c r="E9178" t="s">
        <v>9311</v>
      </c>
      <c r="F9178">
        <v>66205215</v>
      </c>
      <c r="G9178" t="s">
        <v>201</v>
      </c>
      <c r="H9178" t="s">
        <v>200</v>
      </c>
      <c r="I9178">
        <v>6781</v>
      </c>
      <c r="J9178" t="s">
        <v>199</v>
      </c>
      <c r="K9178" t="s">
        <v>198</v>
      </c>
      <c r="L9178">
        <f>I9178*$Q$4/10/1000</f>
        <v>1.1924057587200001</v>
      </c>
    </row>
    <row r="9179" spans="1:12">
      <c r="A9179" s="118">
        <v>45170</v>
      </c>
      <c r="B9179" t="s">
        <v>205</v>
      </c>
      <c r="C9179" t="s">
        <v>204</v>
      </c>
      <c r="D9179" t="s">
        <v>4181</v>
      </c>
      <c r="E9179" t="s">
        <v>9310</v>
      </c>
      <c r="F9179">
        <v>66205215</v>
      </c>
      <c r="G9179" t="s">
        <v>201</v>
      </c>
      <c r="H9179" t="s">
        <v>200</v>
      </c>
      <c r="I9179">
        <v>6781</v>
      </c>
      <c r="J9179" t="s">
        <v>199</v>
      </c>
      <c r="K9179" t="s">
        <v>198</v>
      </c>
      <c r="L9179">
        <f>I9179*$Q$4/10/1000</f>
        <v>1.1924057587200001</v>
      </c>
    </row>
    <row r="9180" spans="1:12">
      <c r="A9180" s="118">
        <v>45170</v>
      </c>
      <c r="B9180" t="s">
        <v>205</v>
      </c>
      <c r="C9180" t="s">
        <v>204</v>
      </c>
      <c r="D9180" t="s">
        <v>4181</v>
      </c>
      <c r="E9180" t="s">
        <v>9309</v>
      </c>
      <c r="F9180">
        <v>66205215</v>
      </c>
      <c r="G9180" t="s">
        <v>201</v>
      </c>
      <c r="H9180" t="s">
        <v>200</v>
      </c>
      <c r="I9180">
        <v>6781</v>
      </c>
      <c r="J9180" t="s">
        <v>199</v>
      </c>
      <c r="K9180" t="s">
        <v>198</v>
      </c>
      <c r="L9180">
        <f>I9180*$Q$4/10/1000</f>
        <v>1.1924057587200001</v>
      </c>
    </row>
    <row r="9181" spans="1:12">
      <c r="A9181" s="118">
        <v>45170</v>
      </c>
      <c r="B9181" t="s">
        <v>205</v>
      </c>
      <c r="C9181" t="s">
        <v>204</v>
      </c>
      <c r="D9181" t="s">
        <v>4181</v>
      </c>
      <c r="E9181" t="s">
        <v>9308</v>
      </c>
      <c r="F9181">
        <v>66205215</v>
      </c>
      <c r="G9181" t="s">
        <v>201</v>
      </c>
      <c r="H9181" t="s">
        <v>200</v>
      </c>
      <c r="I9181">
        <v>6781</v>
      </c>
      <c r="J9181" t="s">
        <v>199</v>
      </c>
      <c r="K9181" t="s">
        <v>198</v>
      </c>
      <c r="L9181">
        <f>I9181*$Q$4/10/1000</f>
        <v>1.1924057587200001</v>
      </c>
    </row>
    <row r="9182" spans="1:12">
      <c r="A9182" s="118">
        <v>45170</v>
      </c>
      <c r="B9182" t="s">
        <v>205</v>
      </c>
      <c r="C9182" t="s">
        <v>204</v>
      </c>
      <c r="D9182" t="s">
        <v>4181</v>
      </c>
      <c r="E9182" t="s">
        <v>9307</v>
      </c>
      <c r="F9182">
        <v>66205215</v>
      </c>
      <c r="G9182" t="s">
        <v>201</v>
      </c>
      <c r="H9182" t="s">
        <v>200</v>
      </c>
      <c r="I9182">
        <v>6781</v>
      </c>
      <c r="J9182" t="s">
        <v>199</v>
      </c>
      <c r="K9182" t="s">
        <v>198</v>
      </c>
      <c r="L9182">
        <f>I9182*$Q$4/10/1000</f>
        <v>1.1924057587200001</v>
      </c>
    </row>
    <row r="9183" spans="1:12">
      <c r="A9183" s="118">
        <v>45078</v>
      </c>
      <c r="B9183" t="s">
        <v>8279</v>
      </c>
      <c r="C9183" t="s">
        <v>8278</v>
      </c>
      <c r="D9183" t="s">
        <v>9047</v>
      </c>
      <c r="E9183" t="s">
        <v>9306</v>
      </c>
      <c r="F9183">
        <v>101024548</v>
      </c>
      <c r="G9183" t="s">
        <v>9045</v>
      </c>
      <c r="H9183" t="s">
        <v>8274</v>
      </c>
      <c r="I9183">
        <v>119.8</v>
      </c>
      <c r="J9183" t="s">
        <v>138</v>
      </c>
      <c r="K9183" t="s">
        <v>137</v>
      </c>
      <c r="L9183">
        <f>I9183*$Q$2/1000</f>
        <v>4.4325999999999997E-2</v>
      </c>
    </row>
    <row r="9184" spans="1:12">
      <c r="A9184" s="118">
        <v>45170</v>
      </c>
      <c r="B9184" t="s">
        <v>205</v>
      </c>
      <c r="C9184" t="s">
        <v>204</v>
      </c>
      <c r="D9184" t="s">
        <v>532</v>
      </c>
      <c r="E9184" t="s">
        <v>9305</v>
      </c>
      <c r="F9184" t="s">
        <v>1899</v>
      </c>
      <c r="G9184" t="s">
        <v>1898</v>
      </c>
      <c r="H9184" t="s">
        <v>200</v>
      </c>
      <c r="I9184">
        <v>6781</v>
      </c>
      <c r="J9184" t="s">
        <v>199</v>
      </c>
      <c r="K9184" t="s">
        <v>198</v>
      </c>
      <c r="L9184">
        <f>I9184*$Q$4/10/1000</f>
        <v>1.1924057587200001</v>
      </c>
    </row>
    <row r="9185" spans="1:12">
      <c r="A9185" s="118">
        <v>45078</v>
      </c>
      <c r="B9185" t="s">
        <v>8279</v>
      </c>
      <c r="C9185" t="s">
        <v>8278</v>
      </c>
      <c r="D9185" t="s">
        <v>8478</v>
      </c>
      <c r="E9185" t="s">
        <v>9304</v>
      </c>
      <c r="F9185">
        <v>10256100</v>
      </c>
      <c r="G9185" t="s">
        <v>8476</v>
      </c>
      <c r="H9185" t="s">
        <v>8274</v>
      </c>
      <c r="I9185">
        <v>119.8</v>
      </c>
      <c r="J9185" t="s">
        <v>138</v>
      </c>
      <c r="K9185" t="s">
        <v>137</v>
      </c>
      <c r="L9185">
        <f>I9185*$Q$2/1000</f>
        <v>4.4325999999999997E-2</v>
      </c>
    </row>
    <row r="9186" spans="1:12">
      <c r="A9186" s="118">
        <v>45078</v>
      </c>
      <c r="B9186" t="s">
        <v>8279</v>
      </c>
      <c r="C9186" t="s">
        <v>8278</v>
      </c>
      <c r="D9186" t="s">
        <v>9303</v>
      </c>
      <c r="E9186" t="s">
        <v>9302</v>
      </c>
      <c r="F9186" t="s">
        <v>9301</v>
      </c>
      <c r="G9186" t="s">
        <v>9300</v>
      </c>
      <c r="H9186" t="s">
        <v>8274</v>
      </c>
      <c r="I9186">
        <v>119.8</v>
      </c>
      <c r="J9186" t="s">
        <v>138</v>
      </c>
      <c r="K9186" t="s">
        <v>137</v>
      </c>
      <c r="L9186">
        <f>I9186*$Q$2/1000</f>
        <v>4.4325999999999997E-2</v>
      </c>
    </row>
    <row r="9187" spans="1:12">
      <c r="A9187" s="118">
        <v>45078</v>
      </c>
      <c r="B9187" t="s">
        <v>8279</v>
      </c>
      <c r="C9187" t="s">
        <v>8278</v>
      </c>
      <c r="D9187" t="s">
        <v>8943</v>
      </c>
      <c r="E9187" t="s">
        <v>9299</v>
      </c>
      <c r="F9187">
        <v>23254885</v>
      </c>
      <c r="G9187" t="s">
        <v>8280</v>
      </c>
      <c r="H9187" t="s">
        <v>8274</v>
      </c>
      <c r="I9187">
        <v>119.8</v>
      </c>
      <c r="J9187" t="s">
        <v>138</v>
      </c>
      <c r="K9187" t="s">
        <v>137</v>
      </c>
      <c r="L9187">
        <f>I9187*$Q$2/1000</f>
        <v>4.4325999999999997E-2</v>
      </c>
    </row>
    <row r="9188" spans="1:12">
      <c r="A9188" s="118">
        <v>45108</v>
      </c>
      <c r="B9188" t="s">
        <v>8279</v>
      </c>
      <c r="C9188" t="s">
        <v>8278</v>
      </c>
      <c r="D9188" t="s">
        <v>9119</v>
      </c>
      <c r="E9188" t="s">
        <v>9298</v>
      </c>
      <c r="F9188">
        <v>85213543</v>
      </c>
      <c r="G9188" t="s">
        <v>8469</v>
      </c>
      <c r="H9188" t="s">
        <v>8274</v>
      </c>
      <c r="I9188">
        <v>119.8</v>
      </c>
      <c r="J9188" t="s">
        <v>138</v>
      </c>
      <c r="K9188" t="s">
        <v>137</v>
      </c>
      <c r="L9188">
        <f>I9188*$Q$2/1000</f>
        <v>4.4325999999999997E-2</v>
      </c>
    </row>
    <row r="9189" spans="1:12">
      <c r="A9189" s="118">
        <v>45170</v>
      </c>
      <c r="B9189" t="s">
        <v>271</v>
      </c>
      <c r="C9189" t="s">
        <v>270</v>
      </c>
      <c r="D9189" t="s">
        <v>1863</v>
      </c>
      <c r="E9189" t="s">
        <v>9297</v>
      </c>
      <c r="F9189">
        <v>30202403</v>
      </c>
      <c r="G9189" t="s">
        <v>267</v>
      </c>
      <c r="H9189" t="s">
        <v>266</v>
      </c>
      <c r="I9189">
        <v>180</v>
      </c>
      <c r="J9189" t="s">
        <v>145</v>
      </c>
      <c r="K9189" t="s">
        <v>137</v>
      </c>
      <c r="L9189">
        <f>I9189*$Q$2/100/1000</f>
        <v>6.6599999999999993E-4</v>
      </c>
    </row>
    <row r="9190" spans="1:12">
      <c r="A9190" s="118">
        <v>45108</v>
      </c>
      <c r="B9190" t="s">
        <v>8279</v>
      </c>
      <c r="C9190" t="s">
        <v>8278</v>
      </c>
      <c r="D9190" t="s">
        <v>9001</v>
      </c>
      <c r="E9190" t="s">
        <v>9296</v>
      </c>
      <c r="F9190">
        <v>101025377</v>
      </c>
      <c r="G9190" t="s">
        <v>8999</v>
      </c>
      <c r="H9190" t="s">
        <v>8274</v>
      </c>
      <c r="I9190">
        <v>119.8</v>
      </c>
      <c r="J9190" t="s">
        <v>138</v>
      </c>
      <c r="K9190" t="s">
        <v>137</v>
      </c>
      <c r="L9190">
        <f>I9190*$Q$2/1000</f>
        <v>4.4325999999999997E-2</v>
      </c>
    </row>
    <row r="9191" spans="1:12">
      <c r="A9191" s="118">
        <v>45108</v>
      </c>
      <c r="B9191" t="s">
        <v>8279</v>
      </c>
      <c r="C9191" t="s">
        <v>8278</v>
      </c>
      <c r="D9191" t="s">
        <v>8496</v>
      </c>
      <c r="E9191" t="s">
        <v>9295</v>
      </c>
      <c r="F9191" t="s">
        <v>8784</v>
      </c>
      <c r="G9191" t="s">
        <v>8783</v>
      </c>
      <c r="H9191" t="s">
        <v>8274</v>
      </c>
      <c r="I9191">
        <v>119.8</v>
      </c>
      <c r="J9191" t="s">
        <v>138</v>
      </c>
      <c r="K9191" t="s">
        <v>137</v>
      </c>
      <c r="L9191">
        <f>I9191*$Q$2/1000</f>
        <v>4.4325999999999997E-2</v>
      </c>
    </row>
    <row r="9192" spans="1:12">
      <c r="A9192" s="118">
        <v>45108</v>
      </c>
      <c r="B9192" t="s">
        <v>8279</v>
      </c>
      <c r="C9192" t="s">
        <v>8278</v>
      </c>
      <c r="D9192" t="s">
        <v>9228</v>
      </c>
      <c r="E9192" t="s">
        <v>9294</v>
      </c>
      <c r="F9192" t="s">
        <v>8849</v>
      </c>
      <c r="G9192" t="s">
        <v>8848</v>
      </c>
      <c r="H9192" t="s">
        <v>8274</v>
      </c>
      <c r="I9192">
        <v>119.8</v>
      </c>
      <c r="J9192" t="s">
        <v>138</v>
      </c>
      <c r="K9192" t="s">
        <v>137</v>
      </c>
      <c r="L9192">
        <f>I9192*$Q$2/1000</f>
        <v>4.4325999999999997E-2</v>
      </c>
    </row>
    <row r="9193" spans="1:12">
      <c r="A9193" s="118">
        <v>45108</v>
      </c>
      <c r="B9193" t="s">
        <v>8279</v>
      </c>
      <c r="C9193" t="s">
        <v>8278</v>
      </c>
      <c r="D9193" t="s">
        <v>9041</v>
      </c>
      <c r="E9193" t="s">
        <v>9293</v>
      </c>
      <c r="F9193" t="s">
        <v>9292</v>
      </c>
      <c r="G9193" t="s">
        <v>9291</v>
      </c>
      <c r="H9193" t="s">
        <v>8274</v>
      </c>
      <c r="I9193">
        <v>119.8</v>
      </c>
      <c r="J9193" t="s">
        <v>138</v>
      </c>
      <c r="K9193" t="s">
        <v>137</v>
      </c>
      <c r="L9193">
        <f>I9193*$Q$2/1000</f>
        <v>4.4325999999999997E-2</v>
      </c>
    </row>
    <row r="9194" spans="1:12">
      <c r="A9194" s="118">
        <v>45170</v>
      </c>
      <c r="B9194" t="s">
        <v>261</v>
      </c>
      <c r="C9194" t="s">
        <v>260</v>
      </c>
      <c r="D9194" t="s">
        <v>8795</v>
      </c>
      <c r="E9194" t="s">
        <v>9290</v>
      </c>
      <c r="F9194">
        <v>101019989</v>
      </c>
      <c r="G9194" t="s">
        <v>3288</v>
      </c>
      <c r="H9194" t="s">
        <v>139</v>
      </c>
      <c r="I9194">
        <v>55</v>
      </c>
      <c r="J9194" t="s">
        <v>145</v>
      </c>
      <c r="K9194" t="s">
        <v>137</v>
      </c>
      <c r="L9194">
        <f>I9194*$Q$2/100/1000</f>
        <v>2.0350000000000001E-4</v>
      </c>
    </row>
    <row r="9195" spans="1:12">
      <c r="A9195" s="118">
        <v>45108</v>
      </c>
      <c r="B9195" t="s">
        <v>8279</v>
      </c>
      <c r="C9195" t="s">
        <v>8278</v>
      </c>
      <c r="D9195" t="s">
        <v>8908</v>
      </c>
      <c r="E9195" t="s">
        <v>9289</v>
      </c>
      <c r="F9195">
        <v>101026148</v>
      </c>
      <c r="G9195" t="s">
        <v>8338</v>
      </c>
      <c r="H9195" t="s">
        <v>8274</v>
      </c>
      <c r="I9195">
        <v>119.8</v>
      </c>
      <c r="J9195" t="s">
        <v>138</v>
      </c>
      <c r="K9195" t="s">
        <v>137</v>
      </c>
      <c r="L9195">
        <f>I9195*$Q$2/1000</f>
        <v>4.4325999999999997E-2</v>
      </c>
    </row>
    <row r="9196" spans="1:12">
      <c r="A9196" s="118">
        <v>45108</v>
      </c>
      <c r="B9196" t="s">
        <v>8279</v>
      </c>
      <c r="C9196" t="s">
        <v>8278</v>
      </c>
      <c r="D9196" t="s">
        <v>8835</v>
      </c>
      <c r="E9196" t="s">
        <v>9288</v>
      </c>
      <c r="F9196">
        <v>101026148</v>
      </c>
      <c r="G9196" t="s">
        <v>8338</v>
      </c>
      <c r="H9196" t="s">
        <v>8274</v>
      </c>
      <c r="I9196">
        <v>119.8</v>
      </c>
      <c r="J9196" t="s">
        <v>138</v>
      </c>
      <c r="K9196" t="s">
        <v>137</v>
      </c>
      <c r="L9196">
        <f>I9196*$Q$2/1000</f>
        <v>4.4325999999999997E-2</v>
      </c>
    </row>
    <row r="9197" spans="1:12">
      <c r="A9197" s="118">
        <v>45108</v>
      </c>
      <c r="B9197" t="s">
        <v>8279</v>
      </c>
      <c r="C9197" t="s">
        <v>8278</v>
      </c>
      <c r="D9197" t="s">
        <v>9287</v>
      </c>
      <c r="E9197" t="s">
        <v>9286</v>
      </c>
      <c r="F9197">
        <v>10259284</v>
      </c>
      <c r="G9197" t="s">
        <v>9285</v>
      </c>
      <c r="H9197" t="s">
        <v>8274</v>
      </c>
      <c r="I9197">
        <v>119.8</v>
      </c>
      <c r="J9197" t="s">
        <v>138</v>
      </c>
      <c r="K9197" t="s">
        <v>137</v>
      </c>
      <c r="L9197">
        <f>I9197*$Q$2/1000</f>
        <v>4.4325999999999997E-2</v>
      </c>
    </row>
    <row r="9198" spans="1:12">
      <c r="A9198" s="118">
        <v>45108</v>
      </c>
      <c r="B9198" t="s">
        <v>8279</v>
      </c>
      <c r="C9198" t="s">
        <v>8278</v>
      </c>
      <c r="D9198" t="s">
        <v>9001</v>
      </c>
      <c r="E9198" t="s">
        <v>9284</v>
      </c>
      <c r="F9198" t="s">
        <v>8534</v>
      </c>
      <c r="G9198" t="s">
        <v>8533</v>
      </c>
      <c r="H9198" t="s">
        <v>8274</v>
      </c>
      <c r="I9198">
        <v>119.8</v>
      </c>
      <c r="J9198" t="s">
        <v>138</v>
      </c>
      <c r="K9198" t="s">
        <v>137</v>
      </c>
      <c r="L9198">
        <f>I9198*$Q$2/1000</f>
        <v>4.4325999999999997E-2</v>
      </c>
    </row>
    <row r="9199" spans="1:12">
      <c r="A9199" s="118">
        <v>45108</v>
      </c>
      <c r="B9199" t="s">
        <v>8279</v>
      </c>
      <c r="C9199" t="s">
        <v>8278</v>
      </c>
      <c r="D9199" t="s">
        <v>8496</v>
      </c>
      <c r="E9199" t="s">
        <v>9283</v>
      </c>
      <c r="F9199" t="s">
        <v>8320</v>
      </c>
      <c r="G9199" t="s">
        <v>8319</v>
      </c>
      <c r="H9199" t="s">
        <v>8274</v>
      </c>
      <c r="I9199">
        <v>119.8</v>
      </c>
      <c r="J9199" t="s">
        <v>138</v>
      </c>
      <c r="K9199" t="s">
        <v>137</v>
      </c>
      <c r="L9199">
        <f>I9199*$Q$2/1000</f>
        <v>4.4325999999999997E-2</v>
      </c>
    </row>
    <row r="9200" spans="1:12">
      <c r="A9200" s="118">
        <v>45108</v>
      </c>
      <c r="B9200" t="s">
        <v>8279</v>
      </c>
      <c r="C9200" t="s">
        <v>8278</v>
      </c>
      <c r="D9200" t="s">
        <v>9228</v>
      </c>
      <c r="E9200" t="s">
        <v>9282</v>
      </c>
      <c r="F9200" t="s">
        <v>8849</v>
      </c>
      <c r="G9200" t="s">
        <v>8848</v>
      </c>
      <c r="H9200" t="s">
        <v>8274</v>
      </c>
      <c r="I9200">
        <v>119.8</v>
      </c>
      <c r="J9200" t="s">
        <v>138</v>
      </c>
      <c r="K9200" t="s">
        <v>137</v>
      </c>
      <c r="L9200">
        <f>I9200*$Q$2/1000</f>
        <v>4.4325999999999997E-2</v>
      </c>
    </row>
    <row r="9201" spans="1:12">
      <c r="A9201" s="118">
        <v>45170</v>
      </c>
      <c r="B9201" t="s">
        <v>180</v>
      </c>
      <c r="C9201" t="s">
        <v>179</v>
      </c>
      <c r="D9201" t="s">
        <v>8444</v>
      </c>
      <c r="E9201" t="s">
        <v>9281</v>
      </c>
      <c r="F9201" t="s">
        <v>5380</v>
      </c>
      <c r="G9201" t="s">
        <v>5379</v>
      </c>
      <c r="H9201" t="s">
        <v>174</v>
      </c>
      <c r="I9201">
        <v>3154</v>
      </c>
      <c r="J9201" t="s">
        <v>173</v>
      </c>
      <c r="K9201" t="s">
        <v>172</v>
      </c>
      <c r="L9201">
        <f>I9201*$Q$3/(1000/0.1)</f>
        <v>1.0118031999999999E-2</v>
      </c>
    </row>
    <row r="9202" spans="1:12">
      <c r="A9202" s="118">
        <v>45170</v>
      </c>
      <c r="B9202" t="s">
        <v>1861</v>
      </c>
      <c r="C9202" t="s">
        <v>1860</v>
      </c>
      <c r="D9202" t="s">
        <v>9280</v>
      </c>
      <c r="E9202" t="s">
        <v>9279</v>
      </c>
      <c r="F9202">
        <v>4245279</v>
      </c>
      <c r="G9202" t="s">
        <v>1857</v>
      </c>
      <c r="H9202" t="s">
        <v>1856</v>
      </c>
      <c r="I9202">
        <v>70.400000000000006</v>
      </c>
      <c r="J9202" t="s">
        <v>145</v>
      </c>
      <c r="K9202" t="s">
        <v>137</v>
      </c>
      <c r="L9202">
        <f>I9202*$Q$2/100/1000</f>
        <v>2.6048000000000005E-4</v>
      </c>
    </row>
    <row r="9203" spans="1:12">
      <c r="A9203" s="118">
        <v>45170</v>
      </c>
      <c r="B9203" t="s">
        <v>180</v>
      </c>
      <c r="C9203" t="s">
        <v>179</v>
      </c>
      <c r="D9203" t="s">
        <v>9278</v>
      </c>
      <c r="E9203" t="s">
        <v>9277</v>
      </c>
      <c r="F9203" t="s">
        <v>2929</v>
      </c>
      <c r="G9203" t="s">
        <v>2928</v>
      </c>
      <c r="H9203" t="s">
        <v>174</v>
      </c>
      <c r="I9203">
        <v>3154</v>
      </c>
      <c r="J9203" t="s">
        <v>173</v>
      </c>
      <c r="K9203" t="s">
        <v>172</v>
      </c>
      <c r="L9203">
        <f>I9203*$Q$3/(1000/0.1)</f>
        <v>1.0118031999999999E-2</v>
      </c>
    </row>
    <row r="9204" spans="1:12">
      <c r="A9204" s="118">
        <v>45170</v>
      </c>
      <c r="B9204" t="s">
        <v>574</v>
      </c>
      <c r="C9204" t="s">
        <v>573</v>
      </c>
      <c r="D9204" t="s">
        <v>6571</v>
      </c>
      <c r="E9204" t="s">
        <v>9276</v>
      </c>
      <c r="F9204" t="s">
        <v>6569</v>
      </c>
      <c r="G9204" t="s">
        <v>6568</v>
      </c>
      <c r="H9204" t="s">
        <v>569</v>
      </c>
      <c r="I9204">
        <v>298</v>
      </c>
      <c r="J9204" t="s">
        <v>145</v>
      </c>
      <c r="K9204" t="s">
        <v>137</v>
      </c>
      <c r="L9204">
        <f>I9204*$Q$2/100/1000</f>
        <v>1.1026E-3</v>
      </c>
    </row>
    <row r="9205" spans="1:12">
      <c r="A9205" s="118">
        <v>45108</v>
      </c>
      <c r="B9205" t="s">
        <v>8279</v>
      </c>
      <c r="C9205" t="s">
        <v>8278</v>
      </c>
      <c r="D9205" t="s">
        <v>8882</v>
      </c>
      <c r="E9205" t="s">
        <v>9275</v>
      </c>
      <c r="F9205" t="s">
        <v>8588</v>
      </c>
      <c r="G9205" t="s">
        <v>8587</v>
      </c>
      <c r="H9205" t="s">
        <v>8274</v>
      </c>
      <c r="I9205">
        <v>119.8</v>
      </c>
      <c r="J9205" t="s">
        <v>138</v>
      </c>
      <c r="K9205" t="s">
        <v>137</v>
      </c>
      <c r="L9205">
        <f>I9205*$Q$2/1000</f>
        <v>4.4325999999999997E-2</v>
      </c>
    </row>
    <row r="9206" spans="1:12">
      <c r="A9206" s="118">
        <v>45108</v>
      </c>
      <c r="B9206" t="s">
        <v>8279</v>
      </c>
      <c r="C9206" t="s">
        <v>8278</v>
      </c>
      <c r="D9206" t="s">
        <v>8496</v>
      </c>
      <c r="E9206" t="s">
        <v>9274</v>
      </c>
      <c r="F9206" t="s">
        <v>8784</v>
      </c>
      <c r="G9206" t="s">
        <v>8783</v>
      </c>
      <c r="H9206" t="s">
        <v>8274</v>
      </c>
      <c r="I9206">
        <v>119.8</v>
      </c>
      <c r="J9206" t="s">
        <v>138</v>
      </c>
      <c r="K9206" t="s">
        <v>137</v>
      </c>
      <c r="L9206">
        <f>I9206*$Q$2/1000</f>
        <v>4.4325999999999997E-2</v>
      </c>
    </row>
    <row r="9207" spans="1:12">
      <c r="A9207" s="118">
        <v>45108</v>
      </c>
      <c r="B9207" t="s">
        <v>8279</v>
      </c>
      <c r="C9207" t="s">
        <v>8278</v>
      </c>
      <c r="D9207" t="s">
        <v>9228</v>
      </c>
      <c r="E9207" t="s">
        <v>9273</v>
      </c>
      <c r="F9207" t="s">
        <v>8849</v>
      </c>
      <c r="G9207" t="s">
        <v>8848</v>
      </c>
      <c r="H9207" t="s">
        <v>8274</v>
      </c>
      <c r="I9207">
        <v>119.8</v>
      </c>
      <c r="J9207" t="s">
        <v>138</v>
      </c>
      <c r="K9207" t="s">
        <v>137</v>
      </c>
      <c r="L9207">
        <f>I9207*$Q$2/1000</f>
        <v>4.4325999999999997E-2</v>
      </c>
    </row>
    <row r="9208" spans="1:12">
      <c r="A9208" s="118">
        <v>45108</v>
      </c>
      <c r="B9208" t="s">
        <v>8279</v>
      </c>
      <c r="C9208" t="s">
        <v>8278</v>
      </c>
      <c r="D9208" t="s">
        <v>8750</v>
      </c>
      <c r="E9208" t="s">
        <v>9272</v>
      </c>
      <c r="F9208">
        <v>85213141</v>
      </c>
      <c r="G9208" t="s">
        <v>9062</v>
      </c>
      <c r="H9208" t="s">
        <v>8274</v>
      </c>
      <c r="I9208">
        <v>119.8</v>
      </c>
      <c r="J9208" t="s">
        <v>138</v>
      </c>
      <c r="K9208" t="s">
        <v>137</v>
      </c>
      <c r="L9208">
        <f>I9208*$Q$2/1000</f>
        <v>4.4325999999999997E-2</v>
      </c>
    </row>
    <row r="9209" spans="1:12">
      <c r="A9209" s="118">
        <v>45108</v>
      </c>
      <c r="B9209" t="s">
        <v>8279</v>
      </c>
      <c r="C9209" t="s">
        <v>8278</v>
      </c>
      <c r="D9209" t="s">
        <v>9167</v>
      </c>
      <c r="E9209" t="s">
        <v>9271</v>
      </c>
      <c r="F9209" t="s">
        <v>8623</v>
      </c>
      <c r="G9209" t="s">
        <v>8622</v>
      </c>
      <c r="H9209" t="s">
        <v>8274</v>
      </c>
      <c r="I9209">
        <v>119.8</v>
      </c>
      <c r="J9209" t="s">
        <v>138</v>
      </c>
      <c r="K9209" t="s">
        <v>137</v>
      </c>
      <c r="L9209">
        <f>I9209*$Q$2/1000</f>
        <v>4.4325999999999997E-2</v>
      </c>
    </row>
    <row r="9210" spans="1:12">
      <c r="A9210" s="118">
        <v>45170</v>
      </c>
      <c r="B9210" t="s">
        <v>5342</v>
      </c>
      <c r="C9210" t="s">
        <v>5341</v>
      </c>
      <c r="D9210" t="s">
        <v>9270</v>
      </c>
      <c r="E9210" t="s">
        <v>9269</v>
      </c>
      <c r="F9210" t="s">
        <v>2481</v>
      </c>
      <c r="G9210" t="s">
        <v>2480</v>
      </c>
      <c r="H9210" t="s">
        <v>5336</v>
      </c>
      <c r="I9210">
        <v>49.6</v>
      </c>
      <c r="J9210" t="s">
        <v>223</v>
      </c>
      <c r="K9210" t="s">
        <v>137</v>
      </c>
      <c r="L9210">
        <f>I9210*$Q$5/1000</f>
        <v>5.0430800000000005E-2</v>
      </c>
    </row>
    <row r="9211" spans="1:12">
      <c r="A9211" s="118">
        <v>45170</v>
      </c>
      <c r="B9211" t="s">
        <v>460</v>
      </c>
      <c r="C9211" t="s">
        <v>459</v>
      </c>
      <c r="D9211" t="s">
        <v>8449</v>
      </c>
      <c r="E9211" t="s">
        <v>9268</v>
      </c>
      <c r="F9211">
        <v>101035626</v>
      </c>
      <c r="G9211" t="s">
        <v>5400</v>
      </c>
      <c r="H9211" t="s">
        <v>455</v>
      </c>
      <c r="I9211">
        <v>103.6</v>
      </c>
      <c r="J9211" t="s">
        <v>145</v>
      </c>
      <c r="K9211" t="s">
        <v>137</v>
      </c>
      <c r="L9211">
        <f>I9211*$Q$2/100/1000</f>
        <v>3.8331999999999998E-4</v>
      </c>
    </row>
    <row r="9212" spans="1:12">
      <c r="A9212" s="118">
        <v>45108</v>
      </c>
      <c r="B9212" t="s">
        <v>8279</v>
      </c>
      <c r="C9212" t="s">
        <v>8278</v>
      </c>
      <c r="D9212" t="s">
        <v>8908</v>
      </c>
      <c r="E9212" t="s">
        <v>9267</v>
      </c>
      <c r="F9212">
        <v>85213756</v>
      </c>
      <c r="G9212" t="s">
        <v>8377</v>
      </c>
      <c r="H9212" t="s">
        <v>8274</v>
      </c>
      <c r="I9212">
        <v>119.8</v>
      </c>
      <c r="J9212" t="s">
        <v>138</v>
      </c>
      <c r="K9212" t="s">
        <v>137</v>
      </c>
      <c r="L9212">
        <f>I9212*$Q$2/1000</f>
        <v>4.4325999999999997E-2</v>
      </c>
    </row>
    <row r="9213" spans="1:12">
      <c r="A9213" s="118">
        <v>45108</v>
      </c>
      <c r="B9213" t="s">
        <v>8279</v>
      </c>
      <c r="C9213" t="s">
        <v>8278</v>
      </c>
      <c r="D9213" t="s">
        <v>9228</v>
      </c>
      <c r="E9213" t="s">
        <v>9266</v>
      </c>
      <c r="F9213" t="s">
        <v>8849</v>
      </c>
      <c r="G9213" t="s">
        <v>8848</v>
      </c>
      <c r="H9213" t="s">
        <v>8274</v>
      </c>
      <c r="I9213">
        <v>119.8</v>
      </c>
      <c r="J9213" t="s">
        <v>138</v>
      </c>
      <c r="K9213" t="s">
        <v>137</v>
      </c>
      <c r="L9213">
        <f>I9213*$Q$2/1000</f>
        <v>4.4325999999999997E-2</v>
      </c>
    </row>
    <row r="9214" spans="1:12">
      <c r="A9214" s="118">
        <v>45170</v>
      </c>
      <c r="B9214" t="s">
        <v>5342</v>
      </c>
      <c r="C9214" t="s">
        <v>5341</v>
      </c>
      <c r="D9214" t="s">
        <v>9265</v>
      </c>
      <c r="E9214" t="s">
        <v>9264</v>
      </c>
      <c r="F9214" t="s">
        <v>2481</v>
      </c>
      <c r="G9214" t="s">
        <v>2480</v>
      </c>
      <c r="H9214" t="s">
        <v>5336</v>
      </c>
      <c r="I9214">
        <v>49.6</v>
      </c>
      <c r="J9214" t="s">
        <v>223</v>
      </c>
      <c r="K9214" t="s">
        <v>137</v>
      </c>
      <c r="L9214">
        <f>I9214*$Q$5/1000</f>
        <v>5.0430800000000005E-2</v>
      </c>
    </row>
    <row r="9215" spans="1:12">
      <c r="A9215" s="118">
        <v>45108</v>
      </c>
      <c r="B9215" t="s">
        <v>8279</v>
      </c>
      <c r="C9215" t="s">
        <v>8278</v>
      </c>
      <c r="D9215" t="s">
        <v>9001</v>
      </c>
      <c r="E9215" t="s">
        <v>9263</v>
      </c>
      <c r="F9215" t="s">
        <v>8534</v>
      </c>
      <c r="G9215" t="s">
        <v>8533</v>
      </c>
      <c r="H9215" t="s">
        <v>8274</v>
      </c>
      <c r="I9215">
        <v>119.8</v>
      </c>
      <c r="J9215" t="s">
        <v>138</v>
      </c>
      <c r="K9215" t="s">
        <v>137</v>
      </c>
      <c r="L9215">
        <f>I9215*$Q$2/1000</f>
        <v>4.4325999999999997E-2</v>
      </c>
    </row>
    <row r="9216" spans="1:12">
      <c r="A9216" s="118">
        <v>45108</v>
      </c>
      <c r="B9216" t="s">
        <v>8279</v>
      </c>
      <c r="C9216" t="s">
        <v>8278</v>
      </c>
      <c r="D9216" t="s">
        <v>8457</v>
      </c>
      <c r="E9216" t="s">
        <v>9262</v>
      </c>
      <c r="F9216">
        <v>85213914</v>
      </c>
      <c r="G9216" t="s">
        <v>8455</v>
      </c>
      <c r="H9216" t="s">
        <v>8274</v>
      </c>
      <c r="I9216">
        <v>119.8</v>
      </c>
      <c r="J9216" t="s">
        <v>138</v>
      </c>
      <c r="K9216" t="s">
        <v>137</v>
      </c>
      <c r="L9216">
        <f>I9216*$Q$2/1000</f>
        <v>4.4325999999999997E-2</v>
      </c>
    </row>
    <row r="9217" spans="1:12">
      <c r="A9217" s="118">
        <v>45108</v>
      </c>
      <c r="B9217" t="s">
        <v>8279</v>
      </c>
      <c r="C9217" t="s">
        <v>8278</v>
      </c>
      <c r="D9217" t="s">
        <v>9235</v>
      </c>
      <c r="E9217" t="s">
        <v>9261</v>
      </c>
      <c r="F9217" t="s">
        <v>8388</v>
      </c>
      <c r="G9217" t="s">
        <v>8387</v>
      </c>
      <c r="H9217" t="s">
        <v>8274</v>
      </c>
      <c r="I9217">
        <v>119.8</v>
      </c>
      <c r="J9217" t="s">
        <v>138</v>
      </c>
      <c r="K9217" t="s">
        <v>137</v>
      </c>
      <c r="L9217">
        <f>I9217*$Q$2/1000</f>
        <v>4.4325999999999997E-2</v>
      </c>
    </row>
    <row r="9218" spans="1:12">
      <c r="A9218" s="118">
        <v>45108</v>
      </c>
      <c r="B9218" t="s">
        <v>8279</v>
      </c>
      <c r="C9218" t="s">
        <v>8278</v>
      </c>
      <c r="D9218" t="s">
        <v>9099</v>
      </c>
      <c r="E9218" t="s">
        <v>9260</v>
      </c>
      <c r="F9218" t="s">
        <v>8588</v>
      </c>
      <c r="G9218" t="s">
        <v>8587</v>
      </c>
      <c r="H9218" t="s">
        <v>8274</v>
      </c>
      <c r="I9218">
        <v>119.8</v>
      </c>
      <c r="J9218" t="s">
        <v>138</v>
      </c>
      <c r="K9218" t="s">
        <v>137</v>
      </c>
      <c r="L9218">
        <f>I9218*$Q$2/1000</f>
        <v>4.4325999999999997E-2</v>
      </c>
    </row>
    <row r="9219" spans="1:12">
      <c r="A9219" s="118">
        <v>45108</v>
      </c>
      <c r="B9219" t="s">
        <v>8279</v>
      </c>
      <c r="C9219" t="s">
        <v>8278</v>
      </c>
      <c r="D9219" t="s">
        <v>9259</v>
      </c>
      <c r="E9219" t="s">
        <v>9258</v>
      </c>
      <c r="F9219">
        <v>101041518</v>
      </c>
      <c r="G9219" t="s">
        <v>8503</v>
      </c>
      <c r="H9219" t="s">
        <v>8274</v>
      </c>
      <c r="I9219">
        <v>119.8</v>
      </c>
      <c r="J9219" t="s">
        <v>138</v>
      </c>
      <c r="K9219" t="s">
        <v>137</v>
      </c>
      <c r="L9219">
        <f>I9219*$Q$2/1000</f>
        <v>4.4325999999999997E-2</v>
      </c>
    </row>
    <row r="9220" spans="1:12">
      <c r="A9220" s="118">
        <v>45108</v>
      </c>
      <c r="B9220" t="s">
        <v>8279</v>
      </c>
      <c r="C9220" t="s">
        <v>8278</v>
      </c>
      <c r="D9220" t="s">
        <v>9257</v>
      </c>
      <c r="E9220" t="s">
        <v>9256</v>
      </c>
      <c r="F9220">
        <v>101011708</v>
      </c>
      <c r="G9220" t="s">
        <v>9255</v>
      </c>
      <c r="H9220" t="s">
        <v>8274</v>
      </c>
      <c r="I9220">
        <v>119.8</v>
      </c>
      <c r="J9220" t="s">
        <v>138</v>
      </c>
      <c r="K9220" t="s">
        <v>137</v>
      </c>
      <c r="L9220">
        <f>I9220*$Q$2/1000</f>
        <v>4.4325999999999997E-2</v>
      </c>
    </row>
    <row r="9221" spans="1:12">
      <c r="A9221" s="118">
        <v>45108</v>
      </c>
      <c r="B9221" t="s">
        <v>8279</v>
      </c>
      <c r="C9221" t="s">
        <v>8278</v>
      </c>
      <c r="D9221" t="s">
        <v>9254</v>
      </c>
      <c r="E9221" t="s">
        <v>9253</v>
      </c>
      <c r="F9221" t="s">
        <v>9252</v>
      </c>
      <c r="G9221" t="s">
        <v>9251</v>
      </c>
      <c r="H9221" t="s">
        <v>8274</v>
      </c>
      <c r="I9221">
        <v>119.8</v>
      </c>
      <c r="J9221" t="s">
        <v>138</v>
      </c>
      <c r="K9221" t="s">
        <v>137</v>
      </c>
      <c r="L9221">
        <f>I9221*$Q$2/1000</f>
        <v>4.4325999999999997E-2</v>
      </c>
    </row>
    <row r="9222" spans="1:12">
      <c r="A9222" s="118">
        <v>45108</v>
      </c>
      <c r="B9222" t="s">
        <v>8279</v>
      </c>
      <c r="C9222" t="s">
        <v>8278</v>
      </c>
      <c r="D9222" t="s">
        <v>8496</v>
      </c>
      <c r="E9222" t="s">
        <v>9250</v>
      </c>
      <c r="F9222" t="s">
        <v>8320</v>
      </c>
      <c r="G9222" t="s">
        <v>8319</v>
      </c>
      <c r="H9222" t="s">
        <v>8274</v>
      </c>
      <c r="I9222">
        <v>119.8</v>
      </c>
      <c r="J9222" t="s">
        <v>138</v>
      </c>
      <c r="K9222" t="s">
        <v>137</v>
      </c>
      <c r="L9222">
        <f>I9222*$Q$2/1000</f>
        <v>4.4325999999999997E-2</v>
      </c>
    </row>
    <row r="9223" spans="1:12">
      <c r="A9223" s="118">
        <v>45108</v>
      </c>
      <c r="B9223" t="s">
        <v>8279</v>
      </c>
      <c r="C9223" t="s">
        <v>8278</v>
      </c>
      <c r="D9223" t="s">
        <v>8508</v>
      </c>
      <c r="E9223" t="s">
        <v>9249</v>
      </c>
      <c r="F9223">
        <v>85213543</v>
      </c>
      <c r="G9223" t="s">
        <v>8469</v>
      </c>
      <c r="H9223" t="s">
        <v>8274</v>
      </c>
      <c r="I9223">
        <v>119.8</v>
      </c>
      <c r="J9223" t="s">
        <v>138</v>
      </c>
      <c r="K9223" t="s">
        <v>137</v>
      </c>
      <c r="L9223">
        <f>I9223*$Q$2/1000</f>
        <v>4.4325999999999997E-2</v>
      </c>
    </row>
    <row r="9224" spans="1:12">
      <c r="A9224" s="118">
        <v>45108</v>
      </c>
      <c r="B9224" t="s">
        <v>8279</v>
      </c>
      <c r="C9224" t="s">
        <v>8278</v>
      </c>
      <c r="D9224" t="s">
        <v>9001</v>
      </c>
      <c r="E9224" t="s">
        <v>9248</v>
      </c>
      <c r="F9224" t="s">
        <v>8335</v>
      </c>
      <c r="G9224" t="s">
        <v>8334</v>
      </c>
      <c r="H9224" t="s">
        <v>8274</v>
      </c>
      <c r="I9224">
        <v>119.8</v>
      </c>
      <c r="J9224" t="s">
        <v>138</v>
      </c>
      <c r="K9224" t="s">
        <v>137</v>
      </c>
      <c r="L9224">
        <f>I9224*$Q$2/1000</f>
        <v>4.4325999999999997E-2</v>
      </c>
    </row>
    <row r="9225" spans="1:12">
      <c r="A9225" s="118">
        <v>45108</v>
      </c>
      <c r="B9225" t="s">
        <v>8279</v>
      </c>
      <c r="C9225" t="s">
        <v>8278</v>
      </c>
      <c r="D9225" t="s">
        <v>9247</v>
      </c>
      <c r="E9225" t="s">
        <v>9246</v>
      </c>
      <c r="F9225">
        <v>101011709</v>
      </c>
      <c r="G9225" t="s">
        <v>9245</v>
      </c>
      <c r="H9225" t="s">
        <v>8274</v>
      </c>
      <c r="I9225">
        <v>119.8</v>
      </c>
      <c r="J9225" t="s">
        <v>138</v>
      </c>
      <c r="K9225" t="s">
        <v>137</v>
      </c>
      <c r="L9225">
        <f>I9225*$Q$2/1000</f>
        <v>4.4325999999999997E-2</v>
      </c>
    </row>
    <row r="9226" spans="1:12">
      <c r="A9226" s="118">
        <v>45108</v>
      </c>
      <c r="B9226" t="s">
        <v>8279</v>
      </c>
      <c r="C9226" t="s">
        <v>8278</v>
      </c>
      <c r="D9226" t="s">
        <v>9228</v>
      </c>
      <c r="E9226" t="s">
        <v>9244</v>
      </c>
      <c r="F9226" t="s">
        <v>8849</v>
      </c>
      <c r="G9226" t="s">
        <v>8848</v>
      </c>
      <c r="H9226" t="s">
        <v>8274</v>
      </c>
      <c r="I9226">
        <v>119.8</v>
      </c>
      <c r="J9226" t="s">
        <v>138</v>
      </c>
      <c r="K9226" t="s">
        <v>137</v>
      </c>
      <c r="L9226">
        <f>I9226*$Q$2/1000</f>
        <v>4.4325999999999997E-2</v>
      </c>
    </row>
    <row r="9227" spans="1:12">
      <c r="A9227" s="118">
        <v>45108</v>
      </c>
      <c r="B9227" t="s">
        <v>8279</v>
      </c>
      <c r="C9227" t="s">
        <v>8278</v>
      </c>
      <c r="D9227" t="s">
        <v>9243</v>
      </c>
      <c r="E9227" t="s">
        <v>9242</v>
      </c>
      <c r="F9227">
        <v>101025377</v>
      </c>
      <c r="G9227" t="s">
        <v>8999</v>
      </c>
      <c r="H9227" t="s">
        <v>8274</v>
      </c>
      <c r="I9227">
        <v>119.8</v>
      </c>
      <c r="J9227" t="s">
        <v>138</v>
      </c>
      <c r="K9227" t="s">
        <v>137</v>
      </c>
      <c r="L9227">
        <f>I9227*$Q$2/1000</f>
        <v>4.4325999999999997E-2</v>
      </c>
    </row>
    <row r="9228" spans="1:12" ht="15.75">
      <c r="A9228" s="118">
        <v>45170</v>
      </c>
      <c r="B9228" t="s">
        <v>2380</v>
      </c>
      <c r="C9228" t="s">
        <v>2379</v>
      </c>
      <c r="D9228" t="s">
        <v>6070</v>
      </c>
      <c r="E9228" t="s">
        <v>9241</v>
      </c>
      <c r="F9228">
        <v>89205386</v>
      </c>
      <c r="G9228" t="s">
        <v>2376</v>
      </c>
      <c r="H9228" s="124" t="s">
        <v>2375</v>
      </c>
      <c r="I9228">
        <v>10.4</v>
      </c>
      <c r="J9228" t="s">
        <v>223</v>
      </c>
      <c r="K9228" t="s">
        <v>137</v>
      </c>
      <c r="L9228">
        <f>I9228*$Q$5/10/1000</f>
        <v>1.0574200000000001E-3</v>
      </c>
    </row>
    <row r="9229" spans="1:12">
      <c r="A9229" s="118">
        <v>45108</v>
      </c>
      <c r="B9229" t="s">
        <v>8279</v>
      </c>
      <c r="C9229" t="s">
        <v>8278</v>
      </c>
      <c r="D9229" t="s">
        <v>8344</v>
      </c>
      <c r="E9229" t="s">
        <v>9240</v>
      </c>
      <c r="F9229" t="s">
        <v>8342</v>
      </c>
      <c r="G9229" t="s">
        <v>8341</v>
      </c>
      <c r="H9229" t="s">
        <v>8274</v>
      </c>
      <c r="I9229">
        <v>119.8</v>
      </c>
      <c r="J9229" t="s">
        <v>138</v>
      </c>
      <c r="K9229" t="s">
        <v>137</v>
      </c>
      <c r="L9229">
        <f>I9229*$Q$2/1000</f>
        <v>4.4325999999999997E-2</v>
      </c>
    </row>
    <row r="9230" spans="1:12">
      <c r="A9230" s="118">
        <v>45108</v>
      </c>
      <c r="B9230" t="s">
        <v>8279</v>
      </c>
      <c r="C9230" t="s">
        <v>8278</v>
      </c>
      <c r="D9230" t="s">
        <v>8344</v>
      </c>
      <c r="E9230" t="s">
        <v>9239</v>
      </c>
      <c r="F9230" t="s">
        <v>8342</v>
      </c>
      <c r="G9230" t="s">
        <v>8341</v>
      </c>
      <c r="H9230" t="s">
        <v>8274</v>
      </c>
      <c r="I9230">
        <v>119.8</v>
      </c>
      <c r="J9230" t="s">
        <v>138</v>
      </c>
      <c r="K9230" t="s">
        <v>137</v>
      </c>
      <c r="L9230">
        <f>I9230*$Q$2/1000</f>
        <v>4.4325999999999997E-2</v>
      </c>
    </row>
    <row r="9231" spans="1:12">
      <c r="A9231" s="118">
        <v>45170</v>
      </c>
      <c r="B9231" t="s">
        <v>460</v>
      </c>
      <c r="C9231" t="s">
        <v>459</v>
      </c>
      <c r="D9231" t="s">
        <v>9238</v>
      </c>
      <c r="E9231" t="s">
        <v>9237</v>
      </c>
      <c r="F9231">
        <v>50200855</v>
      </c>
      <c r="G9231" t="s">
        <v>869</v>
      </c>
      <c r="H9231" t="s">
        <v>455</v>
      </c>
      <c r="I9231">
        <v>103.6</v>
      </c>
      <c r="J9231" t="s">
        <v>145</v>
      </c>
      <c r="K9231" t="s">
        <v>137</v>
      </c>
      <c r="L9231">
        <f>I9231*$Q$2/100/1000</f>
        <v>3.8331999999999998E-4</v>
      </c>
    </row>
    <row r="9232" spans="1:12">
      <c r="A9232" s="118">
        <v>45108</v>
      </c>
      <c r="B9232" t="s">
        <v>8279</v>
      </c>
      <c r="C9232" t="s">
        <v>8278</v>
      </c>
      <c r="D9232" t="s">
        <v>9116</v>
      </c>
      <c r="E9232" t="s">
        <v>9236</v>
      </c>
      <c r="F9232" t="s">
        <v>8359</v>
      </c>
      <c r="G9232" t="s">
        <v>8358</v>
      </c>
      <c r="H9232" t="s">
        <v>8274</v>
      </c>
      <c r="I9232">
        <v>119.8</v>
      </c>
      <c r="J9232" t="s">
        <v>138</v>
      </c>
      <c r="K9232" t="s">
        <v>137</v>
      </c>
      <c r="L9232">
        <f>I9232*$Q$2/1000</f>
        <v>4.4325999999999997E-2</v>
      </c>
    </row>
    <row r="9233" spans="1:12">
      <c r="A9233" s="118">
        <v>45108</v>
      </c>
      <c r="B9233" t="s">
        <v>8279</v>
      </c>
      <c r="C9233" t="s">
        <v>8278</v>
      </c>
      <c r="D9233" t="s">
        <v>9235</v>
      </c>
      <c r="E9233" t="s">
        <v>9234</v>
      </c>
      <c r="F9233" t="s">
        <v>8388</v>
      </c>
      <c r="G9233" t="s">
        <v>8387</v>
      </c>
      <c r="H9233" t="s">
        <v>8274</v>
      </c>
      <c r="I9233">
        <v>119.8</v>
      </c>
      <c r="J9233" t="s">
        <v>138</v>
      </c>
      <c r="K9233" t="s">
        <v>137</v>
      </c>
      <c r="L9233">
        <f>I9233*$Q$2/1000</f>
        <v>4.4325999999999997E-2</v>
      </c>
    </row>
    <row r="9234" spans="1:12">
      <c r="A9234" s="118">
        <v>45108</v>
      </c>
      <c r="B9234" t="s">
        <v>8279</v>
      </c>
      <c r="C9234" t="s">
        <v>8278</v>
      </c>
      <c r="D9234" t="s">
        <v>8736</v>
      </c>
      <c r="E9234" t="s">
        <v>9233</v>
      </c>
      <c r="F9234" t="s">
        <v>8849</v>
      </c>
      <c r="G9234" t="s">
        <v>8848</v>
      </c>
      <c r="H9234" t="s">
        <v>8274</v>
      </c>
      <c r="I9234">
        <v>119.8</v>
      </c>
      <c r="J9234" t="s">
        <v>138</v>
      </c>
      <c r="K9234" t="s">
        <v>137</v>
      </c>
      <c r="L9234">
        <f>I9234*$Q$2/1000</f>
        <v>4.4325999999999997E-2</v>
      </c>
    </row>
    <row r="9235" spans="1:12">
      <c r="A9235" s="118">
        <v>45047</v>
      </c>
      <c r="B9235" t="s">
        <v>443</v>
      </c>
      <c r="C9235" t="s">
        <v>442</v>
      </c>
      <c r="D9235" t="s">
        <v>441</v>
      </c>
      <c r="E9235" t="s">
        <v>9232</v>
      </c>
      <c r="F9235">
        <v>101022020</v>
      </c>
      <c r="G9235" t="s">
        <v>2288</v>
      </c>
      <c r="H9235" s="122" t="s">
        <v>437</v>
      </c>
      <c r="I9235">
        <v>4725</v>
      </c>
      <c r="J9235" t="s">
        <v>199</v>
      </c>
      <c r="K9235" t="s">
        <v>198</v>
      </c>
      <c r="L9235">
        <f>I9235*$Q$4/1000</f>
        <v>8.3086819200000015</v>
      </c>
    </row>
    <row r="9236" spans="1:12">
      <c r="A9236" s="118">
        <v>45047</v>
      </c>
      <c r="B9236" t="s">
        <v>443</v>
      </c>
      <c r="C9236" t="s">
        <v>442</v>
      </c>
      <c r="D9236" t="s">
        <v>441</v>
      </c>
      <c r="E9236" t="s">
        <v>9231</v>
      </c>
      <c r="F9236">
        <v>101022020</v>
      </c>
      <c r="G9236" t="s">
        <v>2288</v>
      </c>
      <c r="H9236" s="122" t="s">
        <v>437</v>
      </c>
      <c r="I9236">
        <v>4725</v>
      </c>
      <c r="J9236" t="s">
        <v>199</v>
      </c>
      <c r="K9236" t="s">
        <v>198</v>
      </c>
      <c r="L9236">
        <f>I9236*$Q$4/1000</f>
        <v>8.3086819200000015</v>
      </c>
    </row>
    <row r="9237" spans="1:12">
      <c r="A9237" s="118">
        <v>45170</v>
      </c>
      <c r="B9237" t="s">
        <v>205</v>
      </c>
      <c r="C9237" t="s">
        <v>204</v>
      </c>
      <c r="D9237" t="s">
        <v>9230</v>
      </c>
      <c r="E9237" t="s">
        <v>9229</v>
      </c>
      <c r="F9237">
        <v>101026186</v>
      </c>
      <c r="G9237" t="s">
        <v>530</v>
      </c>
      <c r="H9237" t="s">
        <v>200</v>
      </c>
      <c r="I9237">
        <v>6781</v>
      </c>
      <c r="J9237" t="s">
        <v>199</v>
      </c>
      <c r="K9237" t="s">
        <v>198</v>
      </c>
      <c r="L9237">
        <f>I9237*$Q$4/10/1000</f>
        <v>1.1924057587200001</v>
      </c>
    </row>
    <row r="9238" spans="1:12">
      <c r="A9238" s="118">
        <v>45108</v>
      </c>
      <c r="B9238" t="s">
        <v>8279</v>
      </c>
      <c r="C9238" t="s">
        <v>8278</v>
      </c>
      <c r="D9238" t="s">
        <v>9228</v>
      </c>
      <c r="E9238" t="s">
        <v>9227</v>
      </c>
      <c r="F9238" t="s">
        <v>8849</v>
      </c>
      <c r="G9238" t="s">
        <v>8848</v>
      </c>
      <c r="H9238" t="s">
        <v>8274</v>
      </c>
      <c r="I9238">
        <v>119.8</v>
      </c>
      <c r="J9238" t="s">
        <v>138</v>
      </c>
      <c r="K9238" t="s">
        <v>137</v>
      </c>
      <c r="L9238">
        <f>I9238*$Q$2/1000</f>
        <v>4.4325999999999997E-2</v>
      </c>
    </row>
    <row r="9239" spans="1:12">
      <c r="A9239" s="118">
        <v>45108</v>
      </c>
      <c r="B9239" t="s">
        <v>8279</v>
      </c>
      <c r="C9239" t="s">
        <v>8278</v>
      </c>
      <c r="D9239" t="s">
        <v>9041</v>
      </c>
      <c r="E9239" t="s">
        <v>9226</v>
      </c>
      <c r="F9239" t="s">
        <v>9039</v>
      </c>
      <c r="G9239" t="s">
        <v>9038</v>
      </c>
      <c r="H9239" t="s">
        <v>8274</v>
      </c>
      <c r="I9239">
        <v>119.8</v>
      </c>
      <c r="J9239" t="s">
        <v>138</v>
      </c>
      <c r="K9239" t="s">
        <v>137</v>
      </c>
      <c r="L9239">
        <f>I9239*$Q$2/1000</f>
        <v>4.4325999999999997E-2</v>
      </c>
    </row>
    <row r="9240" spans="1:12">
      <c r="A9240" s="118">
        <v>45170</v>
      </c>
      <c r="B9240" t="s">
        <v>261</v>
      </c>
      <c r="C9240" t="s">
        <v>260</v>
      </c>
      <c r="D9240" t="s">
        <v>5998</v>
      </c>
      <c r="E9240" t="s">
        <v>9225</v>
      </c>
      <c r="F9240" t="s">
        <v>5996</v>
      </c>
      <c r="G9240" t="s">
        <v>5995</v>
      </c>
      <c r="H9240" t="s">
        <v>139</v>
      </c>
      <c r="I9240">
        <v>55</v>
      </c>
      <c r="J9240" t="s">
        <v>145</v>
      </c>
      <c r="K9240" t="s">
        <v>137</v>
      </c>
      <c r="L9240">
        <f>I9240*$Q$2/100/1000</f>
        <v>2.0350000000000001E-4</v>
      </c>
    </row>
    <row r="9241" spans="1:12">
      <c r="A9241" s="118">
        <v>45170</v>
      </c>
      <c r="B9241" t="s">
        <v>261</v>
      </c>
      <c r="C9241" t="s">
        <v>260</v>
      </c>
      <c r="D9241" t="s">
        <v>8795</v>
      </c>
      <c r="E9241" t="s">
        <v>9224</v>
      </c>
      <c r="F9241">
        <v>101011726</v>
      </c>
      <c r="G9241" t="s">
        <v>3649</v>
      </c>
      <c r="H9241" t="s">
        <v>139</v>
      </c>
      <c r="I9241">
        <v>55</v>
      </c>
      <c r="J9241" t="s">
        <v>145</v>
      </c>
      <c r="K9241" t="s">
        <v>137</v>
      </c>
      <c r="L9241">
        <f>I9241*$Q$2/100/1000</f>
        <v>2.0350000000000001E-4</v>
      </c>
    </row>
    <row r="9242" spans="1:12">
      <c r="A9242" s="118">
        <v>45170</v>
      </c>
      <c r="B9242" t="s">
        <v>261</v>
      </c>
      <c r="C9242" t="s">
        <v>260</v>
      </c>
      <c r="D9242" t="s">
        <v>8795</v>
      </c>
      <c r="E9242" t="s">
        <v>9223</v>
      </c>
      <c r="F9242">
        <v>101033208</v>
      </c>
      <c r="G9242" t="s">
        <v>6486</v>
      </c>
      <c r="H9242" t="s">
        <v>139</v>
      </c>
      <c r="I9242">
        <v>55</v>
      </c>
      <c r="J9242" t="s">
        <v>145</v>
      </c>
      <c r="K9242" t="s">
        <v>137</v>
      </c>
      <c r="L9242">
        <f>I9242*$Q$2/100/1000</f>
        <v>2.0350000000000001E-4</v>
      </c>
    </row>
    <row r="9243" spans="1:12">
      <c r="A9243" s="118">
        <v>45108</v>
      </c>
      <c r="B9243" t="s">
        <v>8279</v>
      </c>
      <c r="C9243" t="s">
        <v>8278</v>
      </c>
      <c r="D9243" t="s">
        <v>9099</v>
      </c>
      <c r="E9243" t="s">
        <v>9222</v>
      </c>
      <c r="F9243" t="s">
        <v>8588</v>
      </c>
      <c r="G9243" t="s">
        <v>8587</v>
      </c>
      <c r="H9243" t="s">
        <v>8274</v>
      </c>
      <c r="I9243">
        <v>119.8</v>
      </c>
      <c r="J9243" t="s">
        <v>138</v>
      </c>
      <c r="K9243" t="s">
        <v>137</v>
      </c>
      <c r="L9243">
        <f>I9243*$Q$2/1000</f>
        <v>4.4325999999999997E-2</v>
      </c>
    </row>
    <row r="9244" spans="1:12">
      <c r="A9244" s="118">
        <v>45108</v>
      </c>
      <c r="B9244" t="s">
        <v>8279</v>
      </c>
      <c r="C9244" t="s">
        <v>8278</v>
      </c>
      <c r="D9244" t="s">
        <v>8457</v>
      </c>
      <c r="E9244" t="s">
        <v>9221</v>
      </c>
      <c r="F9244">
        <v>85213914</v>
      </c>
      <c r="G9244" t="s">
        <v>8455</v>
      </c>
      <c r="H9244" t="s">
        <v>8274</v>
      </c>
      <c r="I9244">
        <v>119.8</v>
      </c>
      <c r="J9244" t="s">
        <v>138</v>
      </c>
      <c r="K9244" t="s">
        <v>137</v>
      </c>
      <c r="L9244">
        <f>I9244*$Q$2/1000</f>
        <v>4.4325999999999997E-2</v>
      </c>
    </row>
    <row r="9245" spans="1:12">
      <c r="A9245" s="118">
        <v>45108</v>
      </c>
      <c r="B9245" t="s">
        <v>8279</v>
      </c>
      <c r="C9245" t="s">
        <v>8278</v>
      </c>
      <c r="D9245" t="s">
        <v>8417</v>
      </c>
      <c r="E9245" t="s">
        <v>9220</v>
      </c>
      <c r="F9245">
        <v>85213707</v>
      </c>
      <c r="G9245" t="s">
        <v>8519</v>
      </c>
      <c r="H9245" t="s">
        <v>8274</v>
      </c>
      <c r="I9245">
        <v>119.8</v>
      </c>
      <c r="J9245" t="s">
        <v>138</v>
      </c>
      <c r="K9245" t="s">
        <v>137</v>
      </c>
      <c r="L9245">
        <f>I9245*$Q$2/1000</f>
        <v>4.4325999999999997E-2</v>
      </c>
    </row>
    <row r="9246" spans="1:12" ht="15" customHeight="1">
      <c r="A9246" s="118">
        <v>45170</v>
      </c>
      <c r="B9246" t="s">
        <v>460</v>
      </c>
      <c r="C9246" t="s">
        <v>459</v>
      </c>
      <c r="D9246" t="s">
        <v>9213</v>
      </c>
      <c r="E9246" t="s">
        <v>9219</v>
      </c>
      <c r="F9246">
        <v>13204807</v>
      </c>
      <c r="G9246" t="s">
        <v>1050</v>
      </c>
      <c r="H9246" t="s">
        <v>455</v>
      </c>
      <c r="I9246">
        <v>103.6</v>
      </c>
      <c r="J9246" t="s">
        <v>145</v>
      </c>
      <c r="K9246" t="s">
        <v>137</v>
      </c>
      <c r="L9246">
        <f>I9246*$Q$2/100/1000</f>
        <v>3.8331999999999998E-4</v>
      </c>
    </row>
    <row r="9247" spans="1:12" ht="15" customHeight="1">
      <c r="A9247" s="118">
        <v>45108</v>
      </c>
      <c r="B9247" t="s">
        <v>8279</v>
      </c>
      <c r="C9247" t="s">
        <v>8278</v>
      </c>
      <c r="D9247" t="s">
        <v>9218</v>
      </c>
      <c r="E9247" t="s">
        <v>9217</v>
      </c>
      <c r="F9247" t="s">
        <v>8661</v>
      </c>
      <c r="G9247" t="s">
        <v>8660</v>
      </c>
      <c r="H9247" t="s">
        <v>8274</v>
      </c>
      <c r="I9247">
        <v>119.8</v>
      </c>
      <c r="J9247" t="s">
        <v>138</v>
      </c>
      <c r="K9247" t="s">
        <v>137</v>
      </c>
      <c r="L9247">
        <f>I9247*$Q$2/1000</f>
        <v>4.4325999999999997E-2</v>
      </c>
    </row>
    <row r="9248" spans="1:12" ht="15" customHeight="1">
      <c r="A9248" s="118">
        <v>45139</v>
      </c>
      <c r="B9248" t="s">
        <v>8279</v>
      </c>
      <c r="C9248" t="s">
        <v>8278</v>
      </c>
      <c r="D9248" t="s">
        <v>9030</v>
      </c>
      <c r="E9248" t="s">
        <v>9216</v>
      </c>
      <c r="F9248" s="119">
        <v>101037768</v>
      </c>
      <c r="G9248" t="s">
        <v>8425</v>
      </c>
      <c r="H9248" t="s">
        <v>8274</v>
      </c>
      <c r="I9248">
        <v>119.8</v>
      </c>
      <c r="J9248" t="s">
        <v>138</v>
      </c>
      <c r="K9248" t="s">
        <v>137</v>
      </c>
      <c r="L9248">
        <f>I9248*$Q$2/1000</f>
        <v>4.4325999999999997E-2</v>
      </c>
    </row>
    <row r="9249" spans="1:12" ht="15" customHeight="1">
      <c r="A9249" s="118">
        <v>45170</v>
      </c>
      <c r="B9249" t="s">
        <v>460</v>
      </c>
      <c r="C9249" t="s">
        <v>459</v>
      </c>
      <c r="D9249" t="s">
        <v>9210</v>
      </c>
      <c r="E9249" t="s">
        <v>9215</v>
      </c>
      <c r="F9249">
        <v>13204807</v>
      </c>
      <c r="G9249" t="s">
        <v>1050</v>
      </c>
      <c r="H9249" t="s">
        <v>455</v>
      </c>
      <c r="I9249">
        <v>103.6</v>
      </c>
      <c r="J9249" t="s">
        <v>145</v>
      </c>
      <c r="K9249" t="s">
        <v>137</v>
      </c>
      <c r="L9249">
        <f>I9249*$Q$2/100/1000</f>
        <v>3.8331999999999998E-4</v>
      </c>
    </row>
    <row r="9250" spans="1:12" ht="15" customHeight="1">
      <c r="A9250" s="118">
        <v>45139</v>
      </c>
      <c r="B9250" t="s">
        <v>8279</v>
      </c>
      <c r="C9250" t="s">
        <v>8278</v>
      </c>
      <c r="D9250" t="s">
        <v>8838</v>
      </c>
      <c r="E9250" t="s">
        <v>9214</v>
      </c>
      <c r="F9250" s="119" t="s">
        <v>8303</v>
      </c>
      <c r="G9250" t="s">
        <v>8302</v>
      </c>
      <c r="H9250" t="s">
        <v>8274</v>
      </c>
      <c r="I9250">
        <v>119.8</v>
      </c>
      <c r="J9250" t="s">
        <v>138</v>
      </c>
      <c r="K9250" t="s">
        <v>137</v>
      </c>
      <c r="L9250">
        <f>I9250*$Q$2/1000</f>
        <v>4.4325999999999997E-2</v>
      </c>
    </row>
    <row r="9251" spans="1:12" ht="15" customHeight="1">
      <c r="A9251" s="118">
        <v>45170</v>
      </c>
      <c r="B9251" t="s">
        <v>460</v>
      </c>
      <c r="C9251" t="s">
        <v>459</v>
      </c>
      <c r="D9251" t="s">
        <v>9213</v>
      </c>
      <c r="E9251" t="s">
        <v>9212</v>
      </c>
      <c r="F9251" t="s">
        <v>1246</v>
      </c>
      <c r="G9251" t="s">
        <v>1245</v>
      </c>
      <c r="H9251" t="s">
        <v>455</v>
      </c>
      <c r="I9251">
        <v>103.6</v>
      </c>
      <c r="J9251" t="s">
        <v>145</v>
      </c>
      <c r="K9251" t="s">
        <v>137</v>
      </c>
      <c r="L9251">
        <f>I9251*$Q$2/100/1000</f>
        <v>3.8331999999999998E-4</v>
      </c>
    </row>
    <row r="9252" spans="1:12" ht="15" customHeight="1">
      <c r="A9252" s="118">
        <v>45139</v>
      </c>
      <c r="B9252" t="s">
        <v>8279</v>
      </c>
      <c r="C9252" t="s">
        <v>8278</v>
      </c>
      <c r="D9252" t="s">
        <v>9119</v>
      </c>
      <c r="E9252" t="s">
        <v>9211</v>
      </c>
      <c r="F9252" s="119" t="s">
        <v>8348</v>
      </c>
      <c r="G9252" t="s">
        <v>8347</v>
      </c>
      <c r="H9252" t="s">
        <v>8274</v>
      </c>
      <c r="I9252">
        <v>119.8</v>
      </c>
      <c r="J9252" t="s">
        <v>138</v>
      </c>
      <c r="K9252" t="s">
        <v>137</v>
      </c>
      <c r="L9252">
        <f>I9252*$Q$2/1000</f>
        <v>4.4325999999999997E-2</v>
      </c>
    </row>
    <row r="9253" spans="1:12" ht="15" customHeight="1">
      <c r="A9253" s="118">
        <v>45170</v>
      </c>
      <c r="B9253" t="s">
        <v>460</v>
      </c>
      <c r="C9253" t="s">
        <v>459</v>
      </c>
      <c r="D9253" t="s">
        <v>9210</v>
      </c>
      <c r="E9253" t="s">
        <v>9209</v>
      </c>
      <c r="F9253" t="s">
        <v>1246</v>
      </c>
      <c r="G9253" t="s">
        <v>1245</v>
      </c>
      <c r="H9253" t="s">
        <v>455</v>
      </c>
      <c r="I9253">
        <v>103.6</v>
      </c>
      <c r="J9253" t="s">
        <v>145</v>
      </c>
      <c r="K9253" t="s">
        <v>137</v>
      </c>
      <c r="L9253">
        <f>I9253*$Q$2/100/1000</f>
        <v>3.8331999999999998E-4</v>
      </c>
    </row>
    <row r="9254" spans="1:12" ht="15" customHeight="1">
      <c r="A9254" s="118">
        <v>45139</v>
      </c>
      <c r="B9254" t="s">
        <v>8279</v>
      </c>
      <c r="C9254" t="s">
        <v>8278</v>
      </c>
      <c r="D9254" t="s">
        <v>9119</v>
      </c>
      <c r="E9254" t="s">
        <v>9208</v>
      </c>
      <c r="F9254" s="119">
        <v>85213543</v>
      </c>
      <c r="G9254" t="s">
        <v>8469</v>
      </c>
      <c r="H9254" t="s">
        <v>8274</v>
      </c>
      <c r="I9254">
        <v>119.8</v>
      </c>
      <c r="J9254" t="s">
        <v>138</v>
      </c>
      <c r="K9254" t="s">
        <v>137</v>
      </c>
      <c r="L9254">
        <f>I9254*$Q$2/1000</f>
        <v>4.4325999999999997E-2</v>
      </c>
    </row>
    <row r="9255" spans="1:12" ht="15" customHeight="1">
      <c r="A9255" s="118">
        <v>45139</v>
      </c>
      <c r="B9255" t="s">
        <v>8279</v>
      </c>
      <c r="C9255" t="s">
        <v>8278</v>
      </c>
      <c r="D9255" t="s">
        <v>9001</v>
      </c>
      <c r="E9255" t="s">
        <v>9207</v>
      </c>
      <c r="F9255" s="119">
        <v>101025377</v>
      </c>
      <c r="G9255" t="s">
        <v>8999</v>
      </c>
      <c r="H9255" t="s">
        <v>8274</v>
      </c>
      <c r="I9255">
        <v>119.8</v>
      </c>
      <c r="J9255" t="s">
        <v>138</v>
      </c>
      <c r="K9255" t="s">
        <v>137</v>
      </c>
      <c r="L9255">
        <f>I9255*$Q$2/1000</f>
        <v>4.4325999999999997E-2</v>
      </c>
    </row>
    <row r="9256" spans="1:12" ht="15" customHeight="1">
      <c r="A9256" s="118">
        <v>45170</v>
      </c>
      <c r="B9256" t="s">
        <v>460</v>
      </c>
      <c r="C9256" t="s">
        <v>459</v>
      </c>
      <c r="D9256" t="s">
        <v>9206</v>
      </c>
      <c r="E9256" t="s">
        <v>9205</v>
      </c>
      <c r="F9256">
        <v>13204807</v>
      </c>
      <c r="G9256" t="s">
        <v>1050</v>
      </c>
      <c r="H9256" t="s">
        <v>455</v>
      </c>
      <c r="I9256">
        <v>103.6</v>
      </c>
      <c r="J9256" t="s">
        <v>145</v>
      </c>
      <c r="K9256" t="s">
        <v>137</v>
      </c>
      <c r="L9256">
        <f>I9256*$Q$2/100/1000</f>
        <v>3.8331999999999998E-4</v>
      </c>
    </row>
    <row r="9257" spans="1:12" ht="15" customHeight="1">
      <c r="A9257" s="118">
        <v>45139</v>
      </c>
      <c r="B9257" t="s">
        <v>8279</v>
      </c>
      <c r="C9257" t="s">
        <v>8278</v>
      </c>
      <c r="D9257" t="s">
        <v>9076</v>
      </c>
      <c r="E9257" t="s">
        <v>9204</v>
      </c>
      <c r="F9257" s="119" t="s">
        <v>9203</v>
      </c>
      <c r="G9257" t="s">
        <v>9202</v>
      </c>
      <c r="H9257" t="s">
        <v>8274</v>
      </c>
      <c r="I9257">
        <v>119.8</v>
      </c>
      <c r="J9257" t="s">
        <v>138</v>
      </c>
      <c r="K9257" t="s">
        <v>137</v>
      </c>
      <c r="L9257">
        <f>I9257*$Q$2/1000</f>
        <v>4.4325999999999997E-2</v>
      </c>
    </row>
    <row r="9258" spans="1:12" ht="15" customHeight="1">
      <c r="A9258" s="118">
        <v>45139</v>
      </c>
      <c r="B9258" t="s">
        <v>8279</v>
      </c>
      <c r="C9258" t="s">
        <v>8278</v>
      </c>
      <c r="D9258" t="s">
        <v>8344</v>
      </c>
      <c r="E9258" t="s">
        <v>9201</v>
      </c>
      <c r="F9258" s="119" t="s">
        <v>8849</v>
      </c>
      <c r="G9258" t="s">
        <v>8848</v>
      </c>
      <c r="H9258" t="s">
        <v>8274</v>
      </c>
      <c r="I9258">
        <v>119.8</v>
      </c>
      <c r="J9258" t="s">
        <v>138</v>
      </c>
      <c r="K9258" t="s">
        <v>137</v>
      </c>
      <c r="L9258">
        <f>I9258*$Q$2/1000</f>
        <v>4.4325999999999997E-2</v>
      </c>
    </row>
    <row r="9259" spans="1:12" ht="15" customHeight="1">
      <c r="A9259" s="118">
        <v>45139</v>
      </c>
      <c r="B9259" t="s">
        <v>8279</v>
      </c>
      <c r="C9259" t="s">
        <v>8278</v>
      </c>
      <c r="D9259" t="s">
        <v>8625</v>
      </c>
      <c r="E9259" t="s">
        <v>9200</v>
      </c>
      <c r="F9259" s="119">
        <v>101026148</v>
      </c>
      <c r="G9259" t="s">
        <v>8338</v>
      </c>
      <c r="H9259" t="s">
        <v>8274</v>
      </c>
      <c r="I9259">
        <v>119.8</v>
      </c>
      <c r="J9259" t="s">
        <v>138</v>
      </c>
      <c r="K9259" t="s">
        <v>137</v>
      </c>
      <c r="L9259">
        <f>I9259*$Q$2/1000</f>
        <v>4.4325999999999997E-2</v>
      </c>
    </row>
    <row r="9260" spans="1:12" ht="15" customHeight="1">
      <c r="A9260" s="118">
        <v>45170</v>
      </c>
      <c r="B9260" t="s">
        <v>460</v>
      </c>
      <c r="C9260" t="s">
        <v>459</v>
      </c>
      <c r="D9260" t="s">
        <v>9199</v>
      </c>
      <c r="E9260" t="s">
        <v>9198</v>
      </c>
      <c r="F9260">
        <v>13204807</v>
      </c>
      <c r="G9260" t="s">
        <v>1050</v>
      </c>
      <c r="H9260" t="s">
        <v>455</v>
      </c>
      <c r="I9260">
        <v>103.6</v>
      </c>
      <c r="J9260" t="s">
        <v>145</v>
      </c>
      <c r="K9260" t="s">
        <v>137</v>
      </c>
      <c r="L9260">
        <f>I9260*$Q$2/100/1000</f>
        <v>3.8331999999999998E-4</v>
      </c>
    </row>
    <row r="9261" spans="1:12" ht="15" customHeight="1">
      <c r="A9261" s="118">
        <v>45170</v>
      </c>
      <c r="B9261" t="s">
        <v>460</v>
      </c>
      <c r="C9261" t="s">
        <v>459</v>
      </c>
      <c r="D9261" t="s">
        <v>9197</v>
      </c>
      <c r="E9261" t="s">
        <v>9196</v>
      </c>
      <c r="F9261">
        <v>13204807</v>
      </c>
      <c r="G9261" t="s">
        <v>1050</v>
      </c>
      <c r="H9261" t="s">
        <v>455</v>
      </c>
      <c r="I9261">
        <v>103.6</v>
      </c>
      <c r="J9261" t="s">
        <v>145</v>
      </c>
      <c r="K9261" t="s">
        <v>137</v>
      </c>
      <c r="L9261">
        <f>I9261*$Q$2/100/1000</f>
        <v>3.8331999999999998E-4</v>
      </c>
    </row>
    <row r="9262" spans="1:12" ht="15" customHeight="1">
      <c r="A9262" s="118">
        <v>45139</v>
      </c>
      <c r="B9262" t="s">
        <v>8279</v>
      </c>
      <c r="C9262" t="s">
        <v>8278</v>
      </c>
      <c r="D9262" t="s">
        <v>8496</v>
      </c>
      <c r="E9262" t="s">
        <v>9195</v>
      </c>
      <c r="F9262" s="119" t="s">
        <v>8320</v>
      </c>
      <c r="G9262" t="s">
        <v>8319</v>
      </c>
      <c r="H9262" t="s">
        <v>8274</v>
      </c>
      <c r="I9262">
        <v>119.8</v>
      </c>
      <c r="J9262" t="s">
        <v>138</v>
      </c>
      <c r="K9262" t="s">
        <v>137</v>
      </c>
      <c r="L9262">
        <f>I9262*$Q$2/1000</f>
        <v>4.4325999999999997E-2</v>
      </c>
    </row>
    <row r="9263" spans="1:12" ht="15" customHeight="1">
      <c r="A9263" s="118">
        <v>45139</v>
      </c>
      <c r="B9263" t="s">
        <v>8279</v>
      </c>
      <c r="C9263" t="s">
        <v>8278</v>
      </c>
      <c r="D9263" t="s">
        <v>8882</v>
      </c>
      <c r="E9263" t="s">
        <v>9194</v>
      </c>
      <c r="F9263" s="119" t="s">
        <v>8348</v>
      </c>
      <c r="G9263" t="s">
        <v>8347</v>
      </c>
      <c r="H9263" t="s">
        <v>8274</v>
      </c>
      <c r="I9263">
        <v>119.8</v>
      </c>
      <c r="J9263" t="s">
        <v>138</v>
      </c>
      <c r="K9263" t="s">
        <v>137</v>
      </c>
      <c r="L9263">
        <f>I9263*$Q$2/1000</f>
        <v>4.4325999999999997E-2</v>
      </c>
    </row>
    <row r="9264" spans="1:12" ht="15" customHeight="1">
      <c r="A9264" s="118">
        <v>45139</v>
      </c>
      <c r="B9264" t="s">
        <v>8279</v>
      </c>
      <c r="C9264" t="s">
        <v>8278</v>
      </c>
      <c r="D9264" t="s">
        <v>8858</v>
      </c>
      <c r="E9264" t="s">
        <v>9193</v>
      </c>
      <c r="F9264" s="119" t="s">
        <v>9188</v>
      </c>
      <c r="G9264" t="s">
        <v>9187</v>
      </c>
      <c r="H9264" t="s">
        <v>8274</v>
      </c>
      <c r="I9264">
        <v>119.8</v>
      </c>
      <c r="J9264" t="s">
        <v>138</v>
      </c>
      <c r="K9264" t="s">
        <v>137</v>
      </c>
      <c r="L9264">
        <f>I9264*$Q$2/1000</f>
        <v>4.4325999999999997E-2</v>
      </c>
    </row>
    <row r="9265" spans="1:12" ht="15" customHeight="1">
      <c r="A9265" s="118">
        <v>45170</v>
      </c>
      <c r="B9265" t="s">
        <v>460</v>
      </c>
      <c r="C9265" t="s">
        <v>459</v>
      </c>
      <c r="D9265" t="s">
        <v>9192</v>
      </c>
      <c r="E9265" t="s">
        <v>9191</v>
      </c>
      <c r="F9265">
        <v>13204807</v>
      </c>
      <c r="G9265" t="s">
        <v>1050</v>
      </c>
      <c r="H9265" t="s">
        <v>455</v>
      </c>
      <c r="I9265">
        <v>103.6</v>
      </c>
      <c r="J9265" t="s">
        <v>145</v>
      </c>
      <c r="K9265" t="s">
        <v>137</v>
      </c>
      <c r="L9265">
        <f>I9265*$Q$2/100/1000</f>
        <v>3.8331999999999998E-4</v>
      </c>
    </row>
    <row r="9266" spans="1:12" ht="15" customHeight="1">
      <c r="A9266" s="118">
        <v>45139</v>
      </c>
      <c r="B9266" t="s">
        <v>8279</v>
      </c>
      <c r="C9266" t="s">
        <v>8278</v>
      </c>
      <c r="D9266" t="s">
        <v>8858</v>
      </c>
      <c r="E9266" t="s">
        <v>9190</v>
      </c>
      <c r="F9266" s="119" t="s">
        <v>9183</v>
      </c>
      <c r="G9266" t="s">
        <v>9182</v>
      </c>
      <c r="H9266" t="s">
        <v>8274</v>
      </c>
      <c r="I9266">
        <v>119.8</v>
      </c>
      <c r="J9266" t="s">
        <v>138</v>
      </c>
      <c r="K9266" t="s">
        <v>137</v>
      </c>
      <c r="L9266">
        <f>I9266*$Q$2/1000</f>
        <v>4.4325999999999997E-2</v>
      </c>
    </row>
    <row r="9267" spans="1:12" ht="15" customHeight="1">
      <c r="A9267" s="118">
        <v>45139</v>
      </c>
      <c r="B9267" t="s">
        <v>8279</v>
      </c>
      <c r="C9267" t="s">
        <v>8278</v>
      </c>
      <c r="D9267" t="s">
        <v>8858</v>
      </c>
      <c r="E9267" t="s">
        <v>9189</v>
      </c>
      <c r="F9267" s="119" t="s">
        <v>9188</v>
      </c>
      <c r="G9267" t="s">
        <v>9187</v>
      </c>
      <c r="H9267" t="s">
        <v>8274</v>
      </c>
      <c r="I9267">
        <v>119.8</v>
      </c>
      <c r="J9267" t="s">
        <v>138</v>
      </c>
      <c r="K9267" t="s">
        <v>137</v>
      </c>
      <c r="L9267">
        <f>I9267*$Q$2/1000</f>
        <v>4.4325999999999997E-2</v>
      </c>
    </row>
    <row r="9268" spans="1:12" ht="15" customHeight="1">
      <c r="A9268" s="118">
        <v>45170</v>
      </c>
      <c r="B9268" t="s">
        <v>460</v>
      </c>
      <c r="C9268" t="s">
        <v>459</v>
      </c>
      <c r="D9268" t="s">
        <v>9186</v>
      </c>
      <c r="E9268" t="s">
        <v>9185</v>
      </c>
      <c r="F9268">
        <v>13204807</v>
      </c>
      <c r="G9268" t="s">
        <v>1050</v>
      </c>
      <c r="H9268" t="s">
        <v>455</v>
      </c>
      <c r="I9268">
        <v>103.6</v>
      </c>
      <c r="J9268" t="s">
        <v>145</v>
      </c>
      <c r="K9268" t="s">
        <v>137</v>
      </c>
      <c r="L9268">
        <f>I9268*$Q$2/100/1000</f>
        <v>3.8331999999999998E-4</v>
      </c>
    </row>
    <row r="9269" spans="1:12" ht="15" customHeight="1">
      <c r="A9269" s="118">
        <v>45139</v>
      </c>
      <c r="B9269" t="s">
        <v>8279</v>
      </c>
      <c r="C9269" t="s">
        <v>8278</v>
      </c>
      <c r="D9269" t="s">
        <v>8858</v>
      </c>
      <c r="E9269" t="s">
        <v>9184</v>
      </c>
      <c r="F9269" s="119" t="s">
        <v>9183</v>
      </c>
      <c r="G9269" t="s">
        <v>9182</v>
      </c>
      <c r="H9269" t="s">
        <v>8274</v>
      </c>
      <c r="I9269">
        <v>119.8</v>
      </c>
      <c r="J9269" t="s">
        <v>138</v>
      </c>
      <c r="K9269" t="s">
        <v>137</v>
      </c>
      <c r="L9269">
        <f>I9269*$Q$2/1000</f>
        <v>4.4325999999999997E-2</v>
      </c>
    </row>
    <row r="9270" spans="1:12" ht="15" customHeight="1">
      <c r="A9270" s="118">
        <v>45170</v>
      </c>
      <c r="B9270" t="s">
        <v>460</v>
      </c>
      <c r="C9270" t="s">
        <v>459</v>
      </c>
      <c r="D9270" t="s">
        <v>9181</v>
      </c>
      <c r="E9270" t="s">
        <v>9180</v>
      </c>
      <c r="F9270">
        <v>13204807</v>
      </c>
      <c r="G9270" t="s">
        <v>1050</v>
      </c>
      <c r="H9270" t="s">
        <v>455</v>
      </c>
      <c r="I9270">
        <v>103.6</v>
      </c>
      <c r="J9270" t="s">
        <v>145</v>
      </c>
      <c r="K9270" t="s">
        <v>137</v>
      </c>
      <c r="L9270">
        <f>I9270*$Q$2/100/1000</f>
        <v>3.8331999999999998E-4</v>
      </c>
    </row>
    <row r="9271" spans="1:12" ht="15" customHeight="1">
      <c r="A9271" s="118">
        <v>45139</v>
      </c>
      <c r="B9271" t="s">
        <v>8279</v>
      </c>
      <c r="C9271" t="s">
        <v>8278</v>
      </c>
      <c r="D9271" t="s">
        <v>8625</v>
      </c>
      <c r="E9271" t="s">
        <v>9179</v>
      </c>
      <c r="F9271" s="119" t="s">
        <v>8623</v>
      </c>
      <c r="G9271" t="s">
        <v>8622</v>
      </c>
      <c r="H9271" t="s">
        <v>8274</v>
      </c>
      <c r="I9271">
        <v>119.8</v>
      </c>
      <c r="J9271" t="s">
        <v>138</v>
      </c>
      <c r="K9271" t="s">
        <v>137</v>
      </c>
      <c r="L9271">
        <f>I9271*$Q$2/1000</f>
        <v>4.4325999999999997E-2</v>
      </c>
    </row>
    <row r="9272" spans="1:12" ht="15" customHeight="1">
      <c r="A9272" s="118">
        <v>45139</v>
      </c>
      <c r="B9272" t="s">
        <v>8279</v>
      </c>
      <c r="C9272" t="s">
        <v>8278</v>
      </c>
      <c r="D9272" t="s">
        <v>9116</v>
      </c>
      <c r="E9272" t="s">
        <v>9178</v>
      </c>
      <c r="F9272" s="119" t="s">
        <v>8359</v>
      </c>
      <c r="G9272" t="s">
        <v>8358</v>
      </c>
      <c r="H9272" t="s">
        <v>8274</v>
      </c>
      <c r="I9272">
        <v>119.8</v>
      </c>
      <c r="J9272" t="s">
        <v>138</v>
      </c>
      <c r="K9272" t="s">
        <v>137</v>
      </c>
      <c r="L9272">
        <f>I9272*$Q$2/1000</f>
        <v>4.4325999999999997E-2</v>
      </c>
    </row>
    <row r="9273" spans="1:12" ht="15" customHeight="1">
      <c r="A9273" s="118">
        <v>45170</v>
      </c>
      <c r="B9273" t="s">
        <v>460</v>
      </c>
      <c r="C9273" t="s">
        <v>459</v>
      </c>
      <c r="D9273" t="s">
        <v>9177</v>
      </c>
      <c r="E9273" t="s">
        <v>9176</v>
      </c>
      <c r="F9273">
        <v>13204807</v>
      </c>
      <c r="G9273" t="s">
        <v>1050</v>
      </c>
      <c r="H9273" t="s">
        <v>455</v>
      </c>
      <c r="I9273">
        <v>103.6</v>
      </c>
      <c r="J9273" t="s">
        <v>145</v>
      </c>
      <c r="K9273" t="s">
        <v>137</v>
      </c>
      <c r="L9273">
        <f>I9273*$Q$2/100/1000</f>
        <v>3.8331999999999998E-4</v>
      </c>
    </row>
    <row r="9274" spans="1:12" ht="15" customHeight="1">
      <c r="A9274" s="118">
        <v>45170</v>
      </c>
      <c r="B9274" t="s">
        <v>460</v>
      </c>
      <c r="C9274" t="s">
        <v>459</v>
      </c>
      <c r="D9274" t="s">
        <v>9175</v>
      </c>
      <c r="E9274" t="s">
        <v>9174</v>
      </c>
      <c r="F9274">
        <v>13204807</v>
      </c>
      <c r="G9274" t="s">
        <v>1050</v>
      </c>
      <c r="H9274" t="s">
        <v>455</v>
      </c>
      <c r="I9274">
        <v>103.6</v>
      </c>
      <c r="J9274" t="s">
        <v>145</v>
      </c>
      <c r="K9274" t="s">
        <v>137</v>
      </c>
      <c r="L9274">
        <f>I9274*$Q$2/100/1000</f>
        <v>3.8331999999999998E-4</v>
      </c>
    </row>
    <row r="9275" spans="1:12" ht="15" customHeight="1">
      <c r="A9275" s="118">
        <v>45139</v>
      </c>
      <c r="B9275" t="s">
        <v>8279</v>
      </c>
      <c r="C9275" t="s">
        <v>8278</v>
      </c>
      <c r="D9275" t="s">
        <v>9076</v>
      </c>
      <c r="E9275" t="s">
        <v>9173</v>
      </c>
      <c r="F9275" s="119" t="s">
        <v>8852</v>
      </c>
      <c r="G9275" t="s">
        <v>8851</v>
      </c>
      <c r="H9275" t="s">
        <v>8274</v>
      </c>
      <c r="I9275">
        <v>119.8</v>
      </c>
      <c r="J9275" t="s">
        <v>138</v>
      </c>
      <c r="K9275" t="s">
        <v>137</v>
      </c>
      <c r="L9275">
        <f>I9275*$Q$2/1000</f>
        <v>4.4325999999999997E-2</v>
      </c>
    </row>
    <row r="9276" spans="1:12" ht="15" customHeight="1">
      <c r="A9276" s="118">
        <v>45170</v>
      </c>
      <c r="B9276" t="s">
        <v>460</v>
      </c>
      <c r="C9276" t="s">
        <v>459</v>
      </c>
      <c r="D9276" t="s">
        <v>9172</v>
      </c>
      <c r="E9276" t="s">
        <v>9171</v>
      </c>
      <c r="F9276">
        <v>13204807</v>
      </c>
      <c r="G9276" t="s">
        <v>1050</v>
      </c>
      <c r="H9276" t="s">
        <v>455</v>
      </c>
      <c r="I9276">
        <v>103.6</v>
      </c>
      <c r="J9276" t="s">
        <v>145</v>
      </c>
      <c r="K9276" t="s">
        <v>137</v>
      </c>
      <c r="L9276">
        <f>I9276*$Q$2/100/1000</f>
        <v>3.8331999999999998E-4</v>
      </c>
    </row>
    <row r="9277" spans="1:12" ht="15" customHeight="1">
      <c r="A9277" s="118">
        <v>45170</v>
      </c>
      <c r="B9277" t="s">
        <v>460</v>
      </c>
      <c r="C9277" t="s">
        <v>459</v>
      </c>
      <c r="D9277" t="s">
        <v>9170</v>
      </c>
      <c r="E9277" t="s">
        <v>9169</v>
      </c>
      <c r="F9277">
        <v>13204807</v>
      </c>
      <c r="G9277" t="s">
        <v>1050</v>
      </c>
      <c r="H9277" t="s">
        <v>455</v>
      </c>
      <c r="I9277">
        <v>103.6</v>
      </c>
      <c r="J9277" t="s">
        <v>145</v>
      </c>
      <c r="K9277" t="s">
        <v>137</v>
      </c>
      <c r="L9277">
        <f>I9277*$Q$2/100/1000</f>
        <v>3.8331999999999998E-4</v>
      </c>
    </row>
    <row r="9278" spans="1:12" ht="15" customHeight="1">
      <c r="A9278" s="118">
        <v>45139</v>
      </c>
      <c r="B9278" t="s">
        <v>8279</v>
      </c>
      <c r="C9278" t="s">
        <v>8278</v>
      </c>
      <c r="D9278" t="s">
        <v>8625</v>
      </c>
      <c r="E9278" t="s">
        <v>9168</v>
      </c>
      <c r="F9278" s="119">
        <v>101026148</v>
      </c>
      <c r="G9278" t="s">
        <v>8338</v>
      </c>
      <c r="H9278" t="s">
        <v>8274</v>
      </c>
      <c r="I9278">
        <v>119.8</v>
      </c>
      <c r="J9278" t="s">
        <v>138</v>
      </c>
      <c r="K9278" t="s">
        <v>137</v>
      </c>
      <c r="L9278">
        <f>I9278*$Q$2/1000</f>
        <v>4.4325999999999997E-2</v>
      </c>
    </row>
    <row r="9279" spans="1:12" ht="15" customHeight="1">
      <c r="A9279" s="118">
        <v>45139</v>
      </c>
      <c r="B9279" t="s">
        <v>8279</v>
      </c>
      <c r="C9279" t="s">
        <v>8278</v>
      </c>
      <c r="D9279" t="s">
        <v>9167</v>
      </c>
      <c r="E9279" t="s">
        <v>9166</v>
      </c>
      <c r="F9279" s="119" t="s">
        <v>8623</v>
      </c>
      <c r="G9279" t="s">
        <v>8622</v>
      </c>
      <c r="H9279" t="s">
        <v>8274</v>
      </c>
      <c r="I9279">
        <v>119.8</v>
      </c>
      <c r="J9279" t="s">
        <v>138</v>
      </c>
      <c r="K9279" t="s">
        <v>137</v>
      </c>
      <c r="L9279">
        <f>I9279*$Q$2/1000</f>
        <v>4.4325999999999997E-2</v>
      </c>
    </row>
    <row r="9280" spans="1:12" ht="15" customHeight="1">
      <c r="A9280" s="118">
        <v>45170</v>
      </c>
      <c r="B9280" t="s">
        <v>460</v>
      </c>
      <c r="C9280" t="s">
        <v>459</v>
      </c>
      <c r="D9280" t="s">
        <v>9165</v>
      </c>
      <c r="E9280" t="s">
        <v>9164</v>
      </c>
      <c r="F9280" t="s">
        <v>1246</v>
      </c>
      <c r="G9280" t="s">
        <v>1245</v>
      </c>
      <c r="H9280" t="s">
        <v>455</v>
      </c>
      <c r="I9280">
        <v>103.6</v>
      </c>
      <c r="J9280" t="s">
        <v>145</v>
      </c>
      <c r="K9280" t="s">
        <v>137</v>
      </c>
      <c r="L9280">
        <f>I9280*$Q$2/100/1000</f>
        <v>3.8331999999999998E-4</v>
      </c>
    </row>
    <row r="9281" spans="1:12" ht="15" customHeight="1">
      <c r="A9281" s="118">
        <v>45170</v>
      </c>
      <c r="B9281" t="s">
        <v>460</v>
      </c>
      <c r="C9281" t="s">
        <v>459</v>
      </c>
      <c r="D9281" t="s">
        <v>9163</v>
      </c>
      <c r="E9281" t="s">
        <v>9162</v>
      </c>
      <c r="F9281" t="s">
        <v>1246</v>
      </c>
      <c r="G9281" t="s">
        <v>1245</v>
      </c>
      <c r="H9281" t="s">
        <v>455</v>
      </c>
      <c r="I9281">
        <v>103.6</v>
      </c>
      <c r="J9281" t="s">
        <v>145</v>
      </c>
      <c r="K9281" t="s">
        <v>137</v>
      </c>
      <c r="L9281">
        <f>I9281*$Q$2/100/1000</f>
        <v>3.8331999999999998E-4</v>
      </c>
    </row>
    <row r="9282" spans="1:12" ht="15" customHeight="1">
      <c r="A9282" s="118">
        <v>45170</v>
      </c>
      <c r="B9282" t="s">
        <v>460</v>
      </c>
      <c r="C9282" t="s">
        <v>459</v>
      </c>
      <c r="D9282" t="s">
        <v>9161</v>
      </c>
      <c r="E9282" t="s">
        <v>9160</v>
      </c>
      <c r="F9282" t="s">
        <v>1246</v>
      </c>
      <c r="G9282" t="s">
        <v>1245</v>
      </c>
      <c r="H9282" t="s">
        <v>455</v>
      </c>
      <c r="I9282">
        <v>103.6</v>
      </c>
      <c r="J9282" t="s">
        <v>145</v>
      </c>
      <c r="K9282" t="s">
        <v>137</v>
      </c>
      <c r="L9282">
        <f>I9282*$Q$2/100/1000</f>
        <v>3.8331999999999998E-4</v>
      </c>
    </row>
    <row r="9283" spans="1:12" ht="15" customHeight="1">
      <c r="A9283" s="118">
        <v>45170</v>
      </c>
      <c r="B9283" t="s">
        <v>460</v>
      </c>
      <c r="C9283" t="s">
        <v>459</v>
      </c>
      <c r="D9283" t="s">
        <v>9159</v>
      </c>
      <c r="E9283" t="s">
        <v>9158</v>
      </c>
      <c r="F9283" t="s">
        <v>1246</v>
      </c>
      <c r="G9283" t="s">
        <v>1245</v>
      </c>
      <c r="H9283" t="s">
        <v>455</v>
      </c>
      <c r="I9283">
        <v>103.6</v>
      </c>
      <c r="J9283" t="s">
        <v>145</v>
      </c>
      <c r="K9283" t="s">
        <v>137</v>
      </c>
      <c r="L9283">
        <f>I9283*$Q$2/100/1000</f>
        <v>3.8331999999999998E-4</v>
      </c>
    </row>
    <row r="9284" spans="1:12" ht="15" customHeight="1">
      <c r="A9284" s="118">
        <v>45170</v>
      </c>
      <c r="B9284" t="s">
        <v>460</v>
      </c>
      <c r="C9284" t="s">
        <v>459</v>
      </c>
      <c r="D9284" t="s">
        <v>9157</v>
      </c>
      <c r="E9284" t="s">
        <v>9156</v>
      </c>
      <c r="F9284" t="s">
        <v>1246</v>
      </c>
      <c r="G9284" t="s">
        <v>1245</v>
      </c>
      <c r="H9284" t="s">
        <v>455</v>
      </c>
      <c r="I9284">
        <v>103.6</v>
      </c>
      <c r="J9284" t="s">
        <v>145</v>
      </c>
      <c r="K9284" t="s">
        <v>137</v>
      </c>
      <c r="L9284">
        <f>I9284*$Q$2/100/1000</f>
        <v>3.8331999999999998E-4</v>
      </c>
    </row>
    <row r="9285" spans="1:12" ht="15" customHeight="1">
      <c r="A9285" s="118">
        <v>45170</v>
      </c>
      <c r="B9285" t="s">
        <v>460</v>
      </c>
      <c r="C9285" t="s">
        <v>459</v>
      </c>
      <c r="D9285" t="s">
        <v>9155</v>
      </c>
      <c r="E9285" t="s">
        <v>9154</v>
      </c>
      <c r="F9285" t="s">
        <v>1246</v>
      </c>
      <c r="G9285" t="s">
        <v>1245</v>
      </c>
      <c r="H9285" t="s">
        <v>455</v>
      </c>
      <c r="I9285">
        <v>103.6</v>
      </c>
      <c r="J9285" t="s">
        <v>145</v>
      </c>
      <c r="K9285" t="s">
        <v>137</v>
      </c>
      <c r="L9285">
        <f>I9285*$Q$2/100/1000</f>
        <v>3.8331999999999998E-4</v>
      </c>
    </row>
    <row r="9286" spans="1:12" ht="15" customHeight="1">
      <c r="A9286" s="118">
        <v>45170</v>
      </c>
      <c r="B9286" t="s">
        <v>460</v>
      </c>
      <c r="C9286" t="s">
        <v>459</v>
      </c>
      <c r="D9286" t="s">
        <v>981</v>
      </c>
      <c r="E9286" t="s">
        <v>9153</v>
      </c>
      <c r="F9286" t="s">
        <v>1246</v>
      </c>
      <c r="G9286" t="s">
        <v>1245</v>
      </c>
      <c r="H9286" t="s">
        <v>455</v>
      </c>
      <c r="I9286">
        <v>103.6</v>
      </c>
      <c r="J9286" t="s">
        <v>145</v>
      </c>
      <c r="K9286" t="s">
        <v>137</v>
      </c>
      <c r="L9286">
        <f>I9286*$Q$2/100/1000</f>
        <v>3.8331999999999998E-4</v>
      </c>
    </row>
    <row r="9287" spans="1:12" ht="15" customHeight="1">
      <c r="A9287" s="118">
        <v>45170</v>
      </c>
      <c r="B9287" t="s">
        <v>460</v>
      </c>
      <c r="C9287" t="s">
        <v>459</v>
      </c>
      <c r="D9287" t="s">
        <v>9152</v>
      </c>
      <c r="E9287" t="s">
        <v>9151</v>
      </c>
      <c r="F9287">
        <v>13204807</v>
      </c>
      <c r="G9287" t="s">
        <v>1050</v>
      </c>
      <c r="H9287" t="s">
        <v>455</v>
      </c>
      <c r="I9287">
        <v>103.6</v>
      </c>
      <c r="J9287" t="s">
        <v>145</v>
      </c>
      <c r="K9287" t="s">
        <v>137</v>
      </c>
      <c r="L9287">
        <f>I9287*$Q$2/100/1000</f>
        <v>3.8331999999999998E-4</v>
      </c>
    </row>
    <row r="9288" spans="1:12" ht="15" customHeight="1">
      <c r="A9288" s="118">
        <v>45139</v>
      </c>
      <c r="B9288" t="s">
        <v>8279</v>
      </c>
      <c r="C9288" t="s">
        <v>8278</v>
      </c>
      <c r="D9288" t="s">
        <v>8736</v>
      </c>
      <c r="E9288" t="s">
        <v>9150</v>
      </c>
      <c r="F9288" s="119" t="s">
        <v>8849</v>
      </c>
      <c r="G9288" t="s">
        <v>8848</v>
      </c>
      <c r="H9288" t="s">
        <v>8274</v>
      </c>
      <c r="I9288">
        <v>119.8</v>
      </c>
      <c r="J9288" t="s">
        <v>138</v>
      </c>
      <c r="K9288" t="s">
        <v>137</v>
      </c>
      <c r="L9288">
        <f>I9288*$Q$2/1000</f>
        <v>4.4325999999999997E-2</v>
      </c>
    </row>
    <row r="9289" spans="1:12" ht="15" customHeight="1">
      <c r="A9289" s="118">
        <v>45170</v>
      </c>
      <c r="B9289" t="s">
        <v>460</v>
      </c>
      <c r="C9289" t="s">
        <v>459</v>
      </c>
      <c r="D9289" t="s">
        <v>9149</v>
      </c>
      <c r="E9289" t="s">
        <v>9148</v>
      </c>
      <c r="F9289">
        <v>13204807</v>
      </c>
      <c r="G9289" t="s">
        <v>1050</v>
      </c>
      <c r="H9289" t="s">
        <v>455</v>
      </c>
      <c r="I9289">
        <v>103.6</v>
      </c>
      <c r="J9289" t="s">
        <v>145</v>
      </c>
      <c r="K9289" t="s">
        <v>137</v>
      </c>
      <c r="L9289">
        <f>I9289*$Q$2/100/1000</f>
        <v>3.8331999999999998E-4</v>
      </c>
    </row>
    <row r="9290" spans="1:12" ht="15" customHeight="1">
      <c r="A9290" s="118">
        <v>45139</v>
      </c>
      <c r="B9290" t="s">
        <v>8279</v>
      </c>
      <c r="C9290" t="s">
        <v>8278</v>
      </c>
      <c r="D9290" t="s">
        <v>8736</v>
      </c>
      <c r="E9290" t="s">
        <v>9147</v>
      </c>
      <c r="F9290" s="119" t="s">
        <v>8849</v>
      </c>
      <c r="G9290" t="s">
        <v>8848</v>
      </c>
      <c r="H9290" t="s">
        <v>8274</v>
      </c>
      <c r="I9290">
        <v>119.8</v>
      </c>
      <c r="J9290" t="s">
        <v>138</v>
      </c>
      <c r="K9290" t="s">
        <v>137</v>
      </c>
      <c r="L9290">
        <f>I9290*$Q$2/1000</f>
        <v>4.4325999999999997E-2</v>
      </c>
    </row>
    <row r="9291" spans="1:12" ht="15" customHeight="1">
      <c r="A9291" s="118">
        <v>45139</v>
      </c>
      <c r="B9291" t="s">
        <v>8279</v>
      </c>
      <c r="C9291" t="s">
        <v>8278</v>
      </c>
      <c r="D9291" t="s">
        <v>9030</v>
      </c>
      <c r="E9291" t="s">
        <v>9146</v>
      </c>
      <c r="F9291" s="119" t="s">
        <v>8577</v>
      </c>
      <c r="G9291" t="s">
        <v>8576</v>
      </c>
      <c r="H9291" t="s">
        <v>8274</v>
      </c>
      <c r="I9291">
        <v>119.8</v>
      </c>
      <c r="J9291" t="s">
        <v>138</v>
      </c>
      <c r="K9291" t="s">
        <v>137</v>
      </c>
      <c r="L9291">
        <f>I9291*$Q$2/1000</f>
        <v>4.4325999999999997E-2</v>
      </c>
    </row>
    <row r="9292" spans="1:12" ht="15" customHeight="1">
      <c r="A9292" s="118">
        <v>45139</v>
      </c>
      <c r="B9292" t="s">
        <v>8279</v>
      </c>
      <c r="C9292" t="s">
        <v>8278</v>
      </c>
      <c r="D9292" t="s">
        <v>8625</v>
      </c>
      <c r="E9292" t="s">
        <v>9145</v>
      </c>
      <c r="F9292" s="119">
        <v>101026148</v>
      </c>
      <c r="G9292" t="s">
        <v>8338</v>
      </c>
      <c r="H9292" t="s">
        <v>8274</v>
      </c>
      <c r="I9292">
        <v>119.8</v>
      </c>
      <c r="J9292" t="s">
        <v>138</v>
      </c>
      <c r="K9292" t="s">
        <v>137</v>
      </c>
      <c r="L9292">
        <f>I9292*$Q$2/1000</f>
        <v>4.4325999999999997E-2</v>
      </c>
    </row>
    <row r="9293" spans="1:12" ht="15" customHeight="1">
      <c r="A9293" s="118">
        <v>45170</v>
      </c>
      <c r="B9293" t="s">
        <v>460</v>
      </c>
      <c r="C9293" t="s">
        <v>459</v>
      </c>
      <c r="D9293" t="s">
        <v>9144</v>
      </c>
      <c r="E9293" t="s">
        <v>9143</v>
      </c>
      <c r="F9293">
        <v>13204807</v>
      </c>
      <c r="G9293" t="s">
        <v>1050</v>
      </c>
      <c r="H9293" t="s">
        <v>455</v>
      </c>
      <c r="I9293">
        <v>103.6</v>
      </c>
      <c r="J9293" t="s">
        <v>145</v>
      </c>
      <c r="K9293" t="s">
        <v>137</v>
      </c>
      <c r="L9293">
        <f>I9293*$Q$2/100/1000</f>
        <v>3.8331999999999998E-4</v>
      </c>
    </row>
    <row r="9294" spans="1:12" ht="15" customHeight="1">
      <c r="A9294" s="118">
        <v>45139</v>
      </c>
      <c r="B9294" t="s">
        <v>8279</v>
      </c>
      <c r="C9294" t="s">
        <v>8278</v>
      </c>
      <c r="D9294" t="s">
        <v>8508</v>
      </c>
      <c r="E9294" t="s">
        <v>9142</v>
      </c>
      <c r="F9294" s="119">
        <v>85213542</v>
      </c>
      <c r="G9294" t="s">
        <v>8539</v>
      </c>
      <c r="H9294" t="s">
        <v>8274</v>
      </c>
      <c r="I9294">
        <v>119.8</v>
      </c>
      <c r="J9294" t="s">
        <v>138</v>
      </c>
      <c r="K9294" t="s">
        <v>137</v>
      </c>
      <c r="L9294">
        <f>I9294*$Q$2/1000</f>
        <v>4.4325999999999997E-2</v>
      </c>
    </row>
    <row r="9295" spans="1:12" ht="15" customHeight="1">
      <c r="A9295" s="118">
        <v>45139</v>
      </c>
      <c r="B9295" t="s">
        <v>8279</v>
      </c>
      <c r="C9295" t="s">
        <v>8278</v>
      </c>
      <c r="D9295" t="s">
        <v>9001</v>
      </c>
      <c r="E9295" t="s">
        <v>9141</v>
      </c>
      <c r="F9295" s="119">
        <v>101025377</v>
      </c>
      <c r="G9295" t="s">
        <v>8999</v>
      </c>
      <c r="H9295" t="s">
        <v>8274</v>
      </c>
      <c r="I9295">
        <v>119.8</v>
      </c>
      <c r="J9295" t="s">
        <v>138</v>
      </c>
      <c r="K9295" t="s">
        <v>137</v>
      </c>
      <c r="L9295">
        <f>I9295*$Q$2/1000</f>
        <v>4.4325999999999997E-2</v>
      </c>
    </row>
    <row r="9296" spans="1:12" ht="15" customHeight="1">
      <c r="A9296" s="118">
        <v>45170</v>
      </c>
      <c r="B9296" t="s">
        <v>365</v>
      </c>
      <c r="C9296" t="s">
        <v>364</v>
      </c>
      <c r="D9296" t="s">
        <v>3548</v>
      </c>
      <c r="E9296" t="s">
        <v>9140</v>
      </c>
      <c r="F9296" t="s">
        <v>9137</v>
      </c>
      <c r="G9296" t="s">
        <v>9136</v>
      </c>
      <c r="H9296" t="s">
        <v>359</v>
      </c>
      <c r="I9296">
        <v>144</v>
      </c>
      <c r="J9296" t="s">
        <v>138</v>
      </c>
      <c r="K9296" t="s">
        <v>137</v>
      </c>
      <c r="L9296">
        <f>I9296*$Q$2/1000</f>
        <v>5.3280000000000001E-2</v>
      </c>
    </row>
    <row r="9297" spans="1:12" ht="15" customHeight="1">
      <c r="A9297" s="118">
        <v>45170</v>
      </c>
      <c r="B9297" t="s">
        <v>365</v>
      </c>
      <c r="C9297" t="s">
        <v>364</v>
      </c>
      <c r="D9297" t="s">
        <v>5068</v>
      </c>
      <c r="E9297" t="s">
        <v>9139</v>
      </c>
      <c r="F9297" t="s">
        <v>9137</v>
      </c>
      <c r="G9297" t="s">
        <v>9136</v>
      </c>
      <c r="H9297" t="s">
        <v>359</v>
      </c>
      <c r="I9297">
        <v>144</v>
      </c>
      <c r="J9297" t="s">
        <v>138</v>
      </c>
      <c r="K9297" t="s">
        <v>137</v>
      </c>
      <c r="L9297">
        <f>I9297*$Q$2/1000</f>
        <v>5.3280000000000001E-2</v>
      </c>
    </row>
    <row r="9298" spans="1:12" ht="15" customHeight="1">
      <c r="A9298" s="118">
        <v>45170</v>
      </c>
      <c r="B9298" t="s">
        <v>365</v>
      </c>
      <c r="C9298" t="s">
        <v>364</v>
      </c>
      <c r="D9298" t="s">
        <v>5646</v>
      </c>
      <c r="E9298" t="s">
        <v>9138</v>
      </c>
      <c r="F9298" t="s">
        <v>9137</v>
      </c>
      <c r="G9298" t="s">
        <v>9136</v>
      </c>
      <c r="H9298" t="s">
        <v>359</v>
      </c>
      <c r="I9298">
        <v>144</v>
      </c>
      <c r="J9298" t="s">
        <v>138</v>
      </c>
      <c r="K9298" t="s">
        <v>137</v>
      </c>
      <c r="L9298">
        <f>I9298*$Q$2/1000</f>
        <v>5.3280000000000001E-2</v>
      </c>
    </row>
    <row r="9299" spans="1:12" ht="15" customHeight="1">
      <c r="A9299" s="118">
        <v>45139</v>
      </c>
      <c r="B9299" t="s">
        <v>8279</v>
      </c>
      <c r="C9299" t="s">
        <v>8278</v>
      </c>
      <c r="D9299" t="s">
        <v>9099</v>
      </c>
      <c r="E9299" t="s">
        <v>9135</v>
      </c>
      <c r="F9299" s="119" t="s">
        <v>8588</v>
      </c>
      <c r="G9299" t="s">
        <v>8587</v>
      </c>
      <c r="H9299" t="s">
        <v>8274</v>
      </c>
      <c r="I9299">
        <v>119.8</v>
      </c>
      <c r="J9299" t="s">
        <v>138</v>
      </c>
      <c r="K9299" t="s">
        <v>137</v>
      </c>
      <c r="L9299">
        <f>I9299*$Q$2/1000</f>
        <v>4.4325999999999997E-2</v>
      </c>
    </row>
    <row r="9300" spans="1:12" ht="15" customHeight="1">
      <c r="A9300" s="118">
        <v>45170</v>
      </c>
      <c r="B9300" t="s">
        <v>460</v>
      </c>
      <c r="C9300" t="s">
        <v>459</v>
      </c>
      <c r="D9300" t="s">
        <v>9134</v>
      </c>
      <c r="E9300" t="s">
        <v>9133</v>
      </c>
      <c r="F9300">
        <v>13204807</v>
      </c>
      <c r="G9300" t="s">
        <v>1050</v>
      </c>
      <c r="H9300" t="s">
        <v>455</v>
      </c>
      <c r="I9300">
        <v>103.6</v>
      </c>
      <c r="J9300" t="s">
        <v>145</v>
      </c>
      <c r="K9300" t="s">
        <v>137</v>
      </c>
      <c r="L9300">
        <f>I9300*$Q$2/100/1000</f>
        <v>3.8331999999999998E-4</v>
      </c>
    </row>
    <row r="9301" spans="1:12" ht="15" customHeight="1">
      <c r="A9301" s="118">
        <v>45170</v>
      </c>
      <c r="B9301" t="s">
        <v>460</v>
      </c>
      <c r="C9301" t="s">
        <v>459</v>
      </c>
      <c r="D9301" t="s">
        <v>9132</v>
      </c>
      <c r="E9301" t="s">
        <v>9131</v>
      </c>
      <c r="F9301">
        <v>13204807</v>
      </c>
      <c r="G9301" t="s">
        <v>1050</v>
      </c>
      <c r="H9301" t="s">
        <v>455</v>
      </c>
      <c r="I9301">
        <v>103.6</v>
      </c>
      <c r="J9301" t="s">
        <v>145</v>
      </c>
      <c r="K9301" t="s">
        <v>137</v>
      </c>
      <c r="L9301">
        <f>I9301*$Q$2/100/1000</f>
        <v>3.8331999999999998E-4</v>
      </c>
    </row>
    <row r="9302" spans="1:12" ht="15" customHeight="1">
      <c r="A9302" s="118">
        <v>45139</v>
      </c>
      <c r="B9302" t="s">
        <v>8279</v>
      </c>
      <c r="C9302" t="s">
        <v>8278</v>
      </c>
      <c r="D9302" t="s">
        <v>8457</v>
      </c>
      <c r="E9302" t="s">
        <v>9130</v>
      </c>
      <c r="F9302" s="119">
        <v>85213914</v>
      </c>
      <c r="G9302" t="s">
        <v>8455</v>
      </c>
      <c r="H9302" t="s">
        <v>8274</v>
      </c>
      <c r="I9302">
        <v>119.8</v>
      </c>
      <c r="J9302" t="s">
        <v>138</v>
      </c>
      <c r="K9302" t="s">
        <v>137</v>
      </c>
      <c r="L9302">
        <f>I9302*$Q$2/1000</f>
        <v>4.4325999999999997E-2</v>
      </c>
    </row>
    <row r="9303" spans="1:12" ht="15" customHeight="1">
      <c r="A9303" s="118">
        <v>45170</v>
      </c>
      <c r="B9303" t="s">
        <v>460</v>
      </c>
      <c r="C9303" t="s">
        <v>459</v>
      </c>
      <c r="D9303" t="s">
        <v>9129</v>
      </c>
      <c r="E9303" t="s">
        <v>9128</v>
      </c>
      <c r="F9303">
        <v>13204807</v>
      </c>
      <c r="G9303" t="s">
        <v>1050</v>
      </c>
      <c r="H9303" t="s">
        <v>455</v>
      </c>
      <c r="I9303">
        <v>103.6</v>
      </c>
      <c r="J9303" t="s">
        <v>145</v>
      </c>
      <c r="K9303" t="s">
        <v>137</v>
      </c>
      <c r="L9303">
        <f>I9303*$Q$2/100/1000</f>
        <v>3.8331999999999998E-4</v>
      </c>
    </row>
    <row r="9304" spans="1:12" ht="15" customHeight="1">
      <c r="A9304" s="118">
        <v>45139</v>
      </c>
      <c r="B9304" t="s">
        <v>8279</v>
      </c>
      <c r="C9304" t="s">
        <v>8278</v>
      </c>
      <c r="D9304" t="s">
        <v>8867</v>
      </c>
      <c r="E9304" t="s">
        <v>9127</v>
      </c>
      <c r="F9304" s="119">
        <v>101009416</v>
      </c>
      <c r="G9304" t="s">
        <v>8531</v>
      </c>
      <c r="H9304" t="s">
        <v>8274</v>
      </c>
      <c r="I9304">
        <v>119.8</v>
      </c>
      <c r="J9304" t="s">
        <v>138</v>
      </c>
      <c r="K9304" t="s">
        <v>137</v>
      </c>
      <c r="L9304">
        <f>I9304*$Q$2/1000</f>
        <v>4.4325999999999997E-2</v>
      </c>
    </row>
    <row r="9305" spans="1:12" ht="15" customHeight="1">
      <c r="A9305" s="118">
        <v>45139</v>
      </c>
      <c r="B9305" t="s">
        <v>8279</v>
      </c>
      <c r="C9305" t="s">
        <v>8278</v>
      </c>
      <c r="D9305" t="s">
        <v>8798</v>
      </c>
      <c r="E9305" t="s">
        <v>9126</v>
      </c>
      <c r="F9305" s="119">
        <v>101032650</v>
      </c>
      <c r="G9305" t="s">
        <v>8398</v>
      </c>
      <c r="H9305" t="s">
        <v>8274</v>
      </c>
      <c r="I9305">
        <v>119.8</v>
      </c>
      <c r="J9305" t="s">
        <v>138</v>
      </c>
      <c r="K9305" t="s">
        <v>137</v>
      </c>
      <c r="L9305">
        <f>I9305*$Q$2/1000</f>
        <v>4.4325999999999997E-2</v>
      </c>
    </row>
    <row r="9306" spans="1:12" ht="15" customHeight="1">
      <c r="A9306" s="118">
        <v>45139</v>
      </c>
      <c r="B9306" t="s">
        <v>8279</v>
      </c>
      <c r="C9306" t="s">
        <v>8278</v>
      </c>
      <c r="D9306" t="s">
        <v>9076</v>
      </c>
      <c r="E9306" t="s">
        <v>9125</v>
      </c>
      <c r="F9306" s="119" t="s">
        <v>8826</v>
      </c>
      <c r="G9306" t="s">
        <v>8825</v>
      </c>
      <c r="H9306" t="s">
        <v>8274</v>
      </c>
      <c r="I9306">
        <v>119.8</v>
      </c>
      <c r="J9306" t="s">
        <v>138</v>
      </c>
      <c r="K9306" t="s">
        <v>137</v>
      </c>
      <c r="L9306">
        <f>I9306*$Q$2/1000</f>
        <v>4.4325999999999997E-2</v>
      </c>
    </row>
    <row r="9307" spans="1:12" ht="15" customHeight="1">
      <c r="A9307" s="118">
        <v>45139</v>
      </c>
      <c r="B9307" t="s">
        <v>8279</v>
      </c>
      <c r="C9307" t="s">
        <v>8278</v>
      </c>
      <c r="D9307" t="s">
        <v>8736</v>
      </c>
      <c r="E9307" t="s">
        <v>9124</v>
      </c>
      <c r="F9307" s="119" t="s">
        <v>8849</v>
      </c>
      <c r="G9307" t="s">
        <v>8848</v>
      </c>
      <c r="H9307" t="s">
        <v>8274</v>
      </c>
      <c r="I9307">
        <v>119.8</v>
      </c>
      <c r="J9307" t="s">
        <v>138</v>
      </c>
      <c r="K9307" t="s">
        <v>137</v>
      </c>
      <c r="L9307">
        <f>I9307*$Q$2/1000</f>
        <v>4.4325999999999997E-2</v>
      </c>
    </row>
    <row r="9308" spans="1:12" ht="15" customHeight="1">
      <c r="A9308" s="118">
        <v>45139</v>
      </c>
      <c r="B9308" t="s">
        <v>8279</v>
      </c>
      <c r="C9308" t="s">
        <v>8278</v>
      </c>
      <c r="D9308" t="s">
        <v>8736</v>
      </c>
      <c r="E9308" t="s">
        <v>9123</v>
      </c>
      <c r="F9308" s="119" t="s">
        <v>8849</v>
      </c>
      <c r="G9308" t="s">
        <v>8848</v>
      </c>
      <c r="H9308" t="s">
        <v>8274</v>
      </c>
      <c r="I9308">
        <v>119.8</v>
      </c>
      <c r="J9308" t="s">
        <v>138</v>
      </c>
      <c r="K9308" t="s">
        <v>137</v>
      </c>
      <c r="L9308">
        <f>I9308*$Q$2/1000</f>
        <v>4.4325999999999997E-2</v>
      </c>
    </row>
    <row r="9309" spans="1:12" ht="15" customHeight="1">
      <c r="A9309" s="118">
        <v>45139</v>
      </c>
      <c r="B9309" t="s">
        <v>8279</v>
      </c>
      <c r="C9309" t="s">
        <v>8278</v>
      </c>
      <c r="D9309" t="s">
        <v>8798</v>
      </c>
      <c r="E9309" t="s">
        <v>9122</v>
      </c>
      <c r="F9309" s="119">
        <v>101032650</v>
      </c>
      <c r="G9309" t="s">
        <v>8398</v>
      </c>
      <c r="H9309" t="s">
        <v>8274</v>
      </c>
      <c r="I9309">
        <v>119.8</v>
      </c>
      <c r="J9309" t="s">
        <v>138</v>
      </c>
      <c r="K9309" t="s">
        <v>137</v>
      </c>
      <c r="L9309">
        <f>I9309*$Q$2/1000</f>
        <v>4.4325999999999997E-2</v>
      </c>
    </row>
    <row r="9310" spans="1:12" ht="15" customHeight="1">
      <c r="A9310" s="118">
        <v>45139</v>
      </c>
      <c r="B9310" t="s">
        <v>8279</v>
      </c>
      <c r="C9310" t="s">
        <v>8278</v>
      </c>
      <c r="D9310" t="s">
        <v>8798</v>
      </c>
      <c r="E9310" t="s">
        <v>9121</v>
      </c>
      <c r="F9310" s="119">
        <v>101032650</v>
      </c>
      <c r="G9310" t="s">
        <v>8398</v>
      </c>
      <c r="H9310" t="s">
        <v>8274</v>
      </c>
      <c r="I9310">
        <v>119.8</v>
      </c>
      <c r="J9310" t="s">
        <v>138</v>
      </c>
      <c r="K9310" t="s">
        <v>137</v>
      </c>
      <c r="L9310">
        <f>I9310*$Q$2/1000</f>
        <v>4.4325999999999997E-2</v>
      </c>
    </row>
    <row r="9311" spans="1:12" ht="15" customHeight="1">
      <c r="A9311" s="118">
        <v>45139</v>
      </c>
      <c r="B9311" t="s">
        <v>8279</v>
      </c>
      <c r="C9311" t="s">
        <v>8278</v>
      </c>
      <c r="D9311" t="s">
        <v>8496</v>
      </c>
      <c r="E9311" t="s">
        <v>9120</v>
      </c>
      <c r="F9311" s="119" t="s">
        <v>8297</v>
      </c>
      <c r="G9311" t="s">
        <v>8296</v>
      </c>
      <c r="H9311" t="s">
        <v>8274</v>
      </c>
      <c r="I9311">
        <v>119.8</v>
      </c>
      <c r="J9311" t="s">
        <v>138</v>
      </c>
      <c r="K9311" t="s">
        <v>137</v>
      </c>
      <c r="L9311">
        <f>I9311*$Q$2/1000</f>
        <v>4.4325999999999997E-2</v>
      </c>
    </row>
    <row r="9312" spans="1:12" ht="15" customHeight="1">
      <c r="A9312" s="118">
        <v>45139</v>
      </c>
      <c r="B9312" t="s">
        <v>8279</v>
      </c>
      <c r="C9312" t="s">
        <v>8278</v>
      </c>
      <c r="D9312" t="s">
        <v>9119</v>
      </c>
      <c r="E9312" t="s">
        <v>9118</v>
      </c>
      <c r="F9312" s="119" t="s">
        <v>8348</v>
      </c>
      <c r="G9312" t="s">
        <v>8347</v>
      </c>
      <c r="H9312" t="s">
        <v>8274</v>
      </c>
      <c r="I9312">
        <v>119.8</v>
      </c>
      <c r="J9312" t="s">
        <v>138</v>
      </c>
      <c r="K9312" t="s">
        <v>137</v>
      </c>
      <c r="L9312">
        <f>I9312*$Q$2/1000</f>
        <v>4.4325999999999997E-2</v>
      </c>
    </row>
    <row r="9313" spans="1:12" ht="15" customHeight="1">
      <c r="A9313" s="118">
        <v>45139</v>
      </c>
      <c r="B9313" t="s">
        <v>8279</v>
      </c>
      <c r="C9313" t="s">
        <v>8278</v>
      </c>
      <c r="D9313" t="s">
        <v>8604</v>
      </c>
      <c r="E9313" t="s">
        <v>9117</v>
      </c>
      <c r="F9313" s="119" t="s">
        <v>8348</v>
      </c>
      <c r="G9313" t="s">
        <v>8347</v>
      </c>
      <c r="H9313" t="s">
        <v>8274</v>
      </c>
      <c r="I9313">
        <v>119.8</v>
      </c>
      <c r="J9313" t="s">
        <v>138</v>
      </c>
      <c r="K9313" t="s">
        <v>137</v>
      </c>
      <c r="L9313">
        <f>I9313*$Q$2/1000</f>
        <v>4.4325999999999997E-2</v>
      </c>
    </row>
    <row r="9314" spans="1:12" ht="15" customHeight="1">
      <c r="A9314" s="118">
        <v>45139</v>
      </c>
      <c r="B9314" t="s">
        <v>8279</v>
      </c>
      <c r="C9314" t="s">
        <v>8278</v>
      </c>
      <c r="D9314" t="s">
        <v>9116</v>
      </c>
      <c r="E9314" t="s">
        <v>9115</v>
      </c>
      <c r="F9314" s="119" t="s">
        <v>8359</v>
      </c>
      <c r="G9314" t="s">
        <v>8358</v>
      </c>
      <c r="H9314" t="s">
        <v>8274</v>
      </c>
      <c r="I9314">
        <v>119.8</v>
      </c>
      <c r="J9314" t="s">
        <v>138</v>
      </c>
      <c r="K9314" t="s">
        <v>137</v>
      </c>
      <c r="L9314">
        <f>I9314*$Q$2/1000</f>
        <v>4.4325999999999997E-2</v>
      </c>
    </row>
    <row r="9315" spans="1:12" ht="15" customHeight="1">
      <c r="A9315" s="118">
        <v>45170</v>
      </c>
      <c r="B9315" t="s">
        <v>240</v>
      </c>
      <c r="C9315" t="s">
        <v>239</v>
      </c>
      <c r="D9315" t="s">
        <v>7898</v>
      </c>
      <c r="E9315" t="s">
        <v>9114</v>
      </c>
      <c r="F9315">
        <v>101027016</v>
      </c>
      <c r="G9315" t="s">
        <v>3131</v>
      </c>
      <c r="H9315" t="s">
        <v>235</v>
      </c>
      <c r="I9315">
        <v>390</v>
      </c>
      <c r="J9315" t="s">
        <v>145</v>
      </c>
      <c r="K9315" t="s">
        <v>137</v>
      </c>
      <c r="L9315">
        <f>I9315*$Q$2/100/1000</f>
        <v>1.4430000000000001E-3</v>
      </c>
    </row>
    <row r="9316" spans="1:12" ht="15" customHeight="1">
      <c r="A9316" s="118">
        <v>45139</v>
      </c>
      <c r="B9316" t="s">
        <v>8279</v>
      </c>
      <c r="C9316" t="s">
        <v>8278</v>
      </c>
      <c r="D9316" t="s">
        <v>8508</v>
      </c>
      <c r="E9316" t="s">
        <v>9113</v>
      </c>
      <c r="F9316" s="119">
        <v>85213543</v>
      </c>
      <c r="G9316" t="s">
        <v>8469</v>
      </c>
      <c r="H9316" t="s">
        <v>8274</v>
      </c>
      <c r="I9316">
        <v>119.8</v>
      </c>
      <c r="J9316" t="s">
        <v>138</v>
      </c>
      <c r="K9316" t="s">
        <v>137</v>
      </c>
      <c r="L9316">
        <f>I9316*$Q$2/1000</f>
        <v>4.4325999999999997E-2</v>
      </c>
    </row>
    <row r="9317" spans="1:12" ht="15" customHeight="1">
      <c r="A9317" s="118">
        <v>45139</v>
      </c>
      <c r="B9317" t="s">
        <v>8279</v>
      </c>
      <c r="C9317" t="s">
        <v>8278</v>
      </c>
      <c r="D9317" t="s">
        <v>9109</v>
      </c>
      <c r="E9317" t="s">
        <v>9112</v>
      </c>
      <c r="F9317" s="119" t="s">
        <v>8363</v>
      </c>
      <c r="G9317" t="s">
        <v>8362</v>
      </c>
      <c r="H9317" t="s">
        <v>8274</v>
      </c>
      <c r="I9317">
        <v>119.8</v>
      </c>
      <c r="J9317" t="s">
        <v>138</v>
      </c>
      <c r="K9317" t="s">
        <v>137</v>
      </c>
      <c r="L9317">
        <f>I9317*$Q$2/1000</f>
        <v>4.4325999999999997E-2</v>
      </c>
    </row>
    <row r="9318" spans="1:12" ht="15" customHeight="1">
      <c r="A9318" s="118">
        <v>45139</v>
      </c>
      <c r="B9318" t="s">
        <v>8279</v>
      </c>
      <c r="C9318" t="s">
        <v>8278</v>
      </c>
      <c r="D9318" t="s">
        <v>9109</v>
      </c>
      <c r="E9318" t="s">
        <v>9111</v>
      </c>
      <c r="F9318" s="119" t="s">
        <v>8363</v>
      </c>
      <c r="G9318" t="s">
        <v>8362</v>
      </c>
      <c r="H9318" t="s">
        <v>8274</v>
      </c>
      <c r="I9318">
        <v>119.8</v>
      </c>
      <c r="J9318" t="s">
        <v>138</v>
      </c>
      <c r="K9318" t="s">
        <v>137</v>
      </c>
      <c r="L9318">
        <f>I9318*$Q$2/1000</f>
        <v>4.4325999999999997E-2</v>
      </c>
    </row>
    <row r="9319" spans="1:12" ht="15" customHeight="1">
      <c r="A9319" s="118">
        <v>45139</v>
      </c>
      <c r="B9319" t="s">
        <v>8279</v>
      </c>
      <c r="C9319" t="s">
        <v>8278</v>
      </c>
      <c r="D9319" t="s">
        <v>8736</v>
      </c>
      <c r="E9319" t="s">
        <v>9110</v>
      </c>
      <c r="F9319" s="119" t="s">
        <v>8849</v>
      </c>
      <c r="G9319" t="s">
        <v>8848</v>
      </c>
      <c r="H9319" t="s">
        <v>8274</v>
      </c>
      <c r="I9319">
        <v>119.8</v>
      </c>
      <c r="J9319" t="s">
        <v>138</v>
      </c>
      <c r="K9319" t="s">
        <v>137</v>
      </c>
      <c r="L9319">
        <f>I9319*$Q$2/1000</f>
        <v>4.4325999999999997E-2</v>
      </c>
    </row>
    <row r="9320" spans="1:12" ht="15" customHeight="1">
      <c r="A9320" s="118">
        <v>45139</v>
      </c>
      <c r="B9320" t="s">
        <v>8279</v>
      </c>
      <c r="C9320" t="s">
        <v>8278</v>
      </c>
      <c r="D9320" t="s">
        <v>9109</v>
      </c>
      <c r="E9320" t="s">
        <v>9108</v>
      </c>
      <c r="F9320" s="119" t="s">
        <v>8363</v>
      </c>
      <c r="G9320" t="s">
        <v>8362</v>
      </c>
      <c r="H9320" t="s">
        <v>8274</v>
      </c>
      <c r="I9320">
        <v>119.8</v>
      </c>
      <c r="J9320" t="s">
        <v>138</v>
      </c>
      <c r="K9320" t="s">
        <v>137</v>
      </c>
      <c r="L9320">
        <f>I9320*$Q$2/1000</f>
        <v>4.4325999999999997E-2</v>
      </c>
    </row>
    <row r="9321" spans="1:12" ht="15" customHeight="1">
      <c r="A9321" s="118">
        <v>45139</v>
      </c>
      <c r="B9321" t="s">
        <v>8279</v>
      </c>
      <c r="C9321" t="s">
        <v>8278</v>
      </c>
      <c r="D9321" t="s">
        <v>8696</v>
      </c>
      <c r="E9321" t="s">
        <v>9107</v>
      </c>
      <c r="F9321" s="119">
        <v>85213756</v>
      </c>
      <c r="G9321" t="s">
        <v>8377</v>
      </c>
      <c r="H9321" t="s">
        <v>8274</v>
      </c>
      <c r="I9321">
        <v>119.8</v>
      </c>
      <c r="J9321" t="s">
        <v>138</v>
      </c>
      <c r="K9321" t="s">
        <v>137</v>
      </c>
      <c r="L9321">
        <f>I9321*$Q$2/1000</f>
        <v>4.4325999999999997E-2</v>
      </c>
    </row>
    <row r="9322" spans="1:12" ht="15" customHeight="1">
      <c r="A9322" s="118">
        <v>45139</v>
      </c>
      <c r="B9322" t="s">
        <v>8279</v>
      </c>
      <c r="C9322" t="s">
        <v>8278</v>
      </c>
      <c r="D9322" t="s">
        <v>8538</v>
      </c>
      <c r="E9322" t="s">
        <v>9106</v>
      </c>
      <c r="F9322" s="119">
        <v>85213914</v>
      </c>
      <c r="G9322" t="s">
        <v>8455</v>
      </c>
      <c r="H9322" t="s">
        <v>8274</v>
      </c>
      <c r="I9322">
        <v>119.8</v>
      </c>
      <c r="J9322" t="s">
        <v>138</v>
      </c>
      <c r="K9322" t="s">
        <v>137</v>
      </c>
      <c r="L9322">
        <f>I9322*$Q$2/1000</f>
        <v>4.4325999999999997E-2</v>
      </c>
    </row>
    <row r="9323" spans="1:12" ht="15" customHeight="1">
      <c r="A9323" s="118">
        <v>45139</v>
      </c>
      <c r="B9323" t="s">
        <v>8279</v>
      </c>
      <c r="C9323" t="s">
        <v>8278</v>
      </c>
      <c r="D9323" t="s">
        <v>8736</v>
      </c>
      <c r="E9323" t="s">
        <v>9105</v>
      </c>
      <c r="F9323" s="119" t="s">
        <v>8849</v>
      </c>
      <c r="G9323" t="s">
        <v>8848</v>
      </c>
      <c r="H9323" t="s">
        <v>8274</v>
      </c>
      <c r="I9323">
        <v>119.8</v>
      </c>
      <c r="J9323" t="s">
        <v>138</v>
      </c>
      <c r="K9323" t="s">
        <v>137</v>
      </c>
      <c r="L9323">
        <f>I9323*$Q$2/1000</f>
        <v>4.4325999999999997E-2</v>
      </c>
    </row>
    <row r="9324" spans="1:12" ht="15" customHeight="1">
      <c r="A9324" s="118">
        <v>45139</v>
      </c>
      <c r="B9324" t="s">
        <v>8279</v>
      </c>
      <c r="C9324" t="s">
        <v>8278</v>
      </c>
      <c r="D9324" t="s">
        <v>8798</v>
      </c>
      <c r="E9324" t="s">
        <v>9104</v>
      </c>
      <c r="F9324" s="119">
        <v>101032650</v>
      </c>
      <c r="G9324" t="s">
        <v>8398</v>
      </c>
      <c r="H9324" t="s">
        <v>8274</v>
      </c>
      <c r="I9324">
        <v>119.8</v>
      </c>
      <c r="J9324" t="s">
        <v>138</v>
      </c>
      <c r="K9324" t="s">
        <v>137</v>
      </c>
      <c r="L9324">
        <f>I9324*$Q$2/1000</f>
        <v>4.4325999999999997E-2</v>
      </c>
    </row>
    <row r="9325" spans="1:12">
      <c r="A9325" s="118">
        <v>45139</v>
      </c>
      <c r="B9325" t="s">
        <v>8279</v>
      </c>
      <c r="C9325" t="s">
        <v>8278</v>
      </c>
      <c r="D9325" t="s">
        <v>8496</v>
      </c>
      <c r="E9325" t="s">
        <v>9103</v>
      </c>
      <c r="F9325" s="119" t="s">
        <v>8297</v>
      </c>
      <c r="G9325" t="s">
        <v>8296</v>
      </c>
      <c r="H9325" t="s">
        <v>8274</v>
      </c>
      <c r="I9325">
        <v>119.8</v>
      </c>
      <c r="J9325" t="s">
        <v>138</v>
      </c>
      <c r="K9325" t="s">
        <v>137</v>
      </c>
      <c r="L9325">
        <f>I9325*$Q$2/1000</f>
        <v>4.4325999999999997E-2</v>
      </c>
    </row>
    <row r="9326" spans="1:12">
      <c r="A9326" s="118">
        <v>45139</v>
      </c>
      <c r="B9326" t="s">
        <v>8279</v>
      </c>
      <c r="C9326" t="s">
        <v>8278</v>
      </c>
      <c r="D9326" t="s">
        <v>8496</v>
      </c>
      <c r="E9326" t="s">
        <v>9102</v>
      </c>
      <c r="F9326" s="119" t="s">
        <v>8297</v>
      </c>
      <c r="G9326" t="s">
        <v>8296</v>
      </c>
      <c r="H9326" t="s">
        <v>8274</v>
      </c>
      <c r="I9326">
        <v>119.8</v>
      </c>
      <c r="J9326" t="s">
        <v>138</v>
      </c>
      <c r="K9326" t="s">
        <v>137</v>
      </c>
      <c r="L9326">
        <f>I9326*$Q$2/1000</f>
        <v>4.4325999999999997E-2</v>
      </c>
    </row>
    <row r="9327" spans="1:12">
      <c r="A9327" s="118">
        <v>45139</v>
      </c>
      <c r="B9327" t="s">
        <v>8279</v>
      </c>
      <c r="C9327" t="s">
        <v>8278</v>
      </c>
      <c r="D9327" t="s">
        <v>9101</v>
      </c>
      <c r="E9327" t="s">
        <v>9100</v>
      </c>
      <c r="F9327" s="119">
        <v>85213542</v>
      </c>
      <c r="G9327" t="s">
        <v>8539</v>
      </c>
      <c r="H9327" t="s">
        <v>8274</v>
      </c>
      <c r="I9327">
        <v>119.8</v>
      </c>
      <c r="J9327" t="s">
        <v>138</v>
      </c>
      <c r="K9327" t="s">
        <v>137</v>
      </c>
      <c r="L9327">
        <f>I9327*$Q$2/1000</f>
        <v>4.4325999999999997E-2</v>
      </c>
    </row>
    <row r="9328" spans="1:12">
      <c r="A9328" s="118">
        <v>45139</v>
      </c>
      <c r="B9328" t="s">
        <v>8279</v>
      </c>
      <c r="C9328" t="s">
        <v>8278</v>
      </c>
      <c r="D9328" t="s">
        <v>9099</v>
      </c>
      <c r="E9328" t="s">
        <v>9098</v>
      </c>
      <c r="F9328" s="119" t="s">
        <v>8588</v>
      </c>
      <c r="G9328" t="s">
        <v>8587</v>
      </c>
      <c r="H9328" t="s">
        <v>8274</v>
      </c>
      <c r="I9328">
        <v>119.8</v>
      </c>
      <c r="J9328" t="s">
        <v>138</v>
      </c>
      <c r="K9328" t="s">
        <v>137</v>
      </c>
      <c r="L9328">
        <f>I9328*$Q$2/1000</f>
        <v>4.4325999999999997E-2</v>
      </c>
    </row>
    <row r="9329" spans="1:12">
      <c r="A9329" s="118">
        <v>45139</v>
      </c>
      <c r="B9329" t="s">
        <v>8279</v>
      </c>
      <c r="C9329" t="s">
        <v>8278</v>
      </c>
      <c r="D9329" t="s">
        <v>8496</v>
      </c>
      <c r="E9329" t="s">
        <v>9097</v>
      </c>
      <c r="F9329" s="119" t="s">
        <v>8297</v>
      </c>
      <c r="G9329" t="s">
        <v>8296</v>
      </c>
      <c r="H9329" t="s">
        <v>8274</v>
      </c>
      <c r="I9329">
        <v>119.8</v>
      </c>
      <c r="J9329" t="s">
        <v>138</v>
      </c>
      <c r="K9329" t="s">
        <v>137</v>
      </c>
      <c r="L9329">
        <f>I9329*$Q$2/1000</f>
        <v>4.4325999999999997E-2</v>
      </c>
    </row>
    <row r="9330" spans="1:12">
      <c r="A9330" s="118">
        <v>45139</v>
      </c>
      <c r="B9330" t="s">
        <v>8279</v>
      </c>
      <c r="C9330" t="s">
        <v>8278</v>
      </c>
      <c r="D9330" t="s">
        <v>8496</v>
      </c>
      <c r="E9330" t="s">
        <v>9096</v>
      </c>
      <c r="F9330" s="119" t="s">
        <v>8297</v>
      </c>
      <c r="G9330" t="s">
        <v>8296</v>
      </c>
      <c r="H9330" t="s">
        <v>8274</v>
      </c>
      <c r="I9330">
        <v>119.8</v>
      </c>
      <c r="J9330" t="s">
        <v>138</v>
      </c>
      <c r="K9330" t="s">
        <v>137</v>
      </c>
      <c r="L9330">
        <f>I9330*$Q$2/1000</f>
        <v>4.4325999999999997E-2</v>
      </c>
    </row>
    <row r="9331" spans="1:12">
      <c r="A9331" s="118">
        <v>45170</v>
      </c>
      <c r="B9331" t="s">
        <v>8279</v>
      </c>
      <c r="C9331" t="s">
        <v>8278</v>
      </c>
      <c r="D9331" t="s">
        <v>8746</v>
      </c>
      <c r="E9331" t="s">
        <v>9095</v>
      </c>
      <c r="F9331" t="s">
        <v>8316</v>
      </c>
      <c r="G9331" t="s">
        <v>8315</v>
      </c>
      <c r="H9331" t="s">
        <v>8274</v>
      </c>
      <c r="I9331">
        <v>119.8</v>
      </c>
      <c r="J9331" t="s">
        <v>138</v>
      </c>
      <c r="K9331" t="s">
        <v>137</v>
      </c>
      <c r="L9331">
        <f>I9331*$Q$2/1000</f>
        <v>4.4325999999999997E-2</v>
      </c>
    </row>
    <row r="9332" spans="1:12">
      <c r="A9332" s="118">
        <v>45139</v>
      </c>
      <c r="B9332" t="s">
        <v>8279</v>
      </c>
      <c r="C9332" t="s">
        <v>8278</v>
      </c>
      <c r="D9332" t="s">
        <v>9094</v>
      </c>
      <c r="E9332" t="s">
        <v>9093</v>
      </c>
      <c r="F9332" s="119" t="s">
        <v>8359</v>
      </c>
      <c r="G9332" t="s">
        <v>8358</v>
      </c>
      <c r="H9332" t="s">
        <v>8274</v>
      </c>
      <c r="I9332">
        <v>119.8</v>
      </c>
      <c r="J9332" t="s">
        <v>138</v>
      </c>
      <c r="K9332" t="s">
        <v>137</v>
      </c>
      <c r="L9332">
        <f>I9332*$Q$2/1000</f>
        <v>4.4325999999999997E-2</v>
      </c>
    </row>
    <row r="9333" spans="1:12">
      <c r="A9333" s="118">
        <v>45139</v>
      </c>
      <c r="B9333" t="s">
        <v>8279</v>
      </c>
      <c r="C9333" t="s">
        <v>8278</v>
      </c>
      <c r="D9333" t="s">
        <v>8494</v>
      </c>
      <c r="E9333" t="s">
        <v>9092</v>
      </c>
      <c r="F9333" s="119" t="s">
        <v>9006</v>
      </c>
      <c r="G9333" t="s">
        <v>9005</v>
      </c>
      <c r="H9333" t="s">
        <v>8274</v>
      </c>
      <c r="I9333">
        <v>119.8</v>
      </c>
      <c r="J9333" t="s">
        <v>138</v>
      </c>
      <c r="K9333" t="s">
        <v>137</v>
      </c>
      <c r="L9333">
        <f>I9333*$Q$2/1000</f>
        <v>4.4325999999999997E-2</v>
      </c>
    </row>
    <row r="9334" spans="1:12">
      <c r="A9334" s="118">
        <v>45139</v>
      </c>
      <c r="B9334" t="s">
        <v>8279</v>
      </c>
      <c r="C9334" t="s">
        <v>8278</v>
      </c>
      <c r="D9334" t="s">
        <v>8496</v>
      </c>
      <c r="E9334" t="s">
        <v>9091</v>
      </c>
      <c r="F9334" s="119" t="s">
        <v>8297</v>
      </c>
      <c r="G9334" t="s">
        <v>8296</v>
      </c>
      <c r="H9334" t="s">
        <v>8274</v>
      </c>
      <c r="I9334">
        <v>119.8</v>
      </c>
      <c r="J9334" t="s">
        <v>138</v>
      </c>
      <c r="K9334" t="s">
        <v>137</v>
      </c>
      <c r="L9334">
        <f>I9334*$Q$2/1000</f>
        <v>4.4325999999999997E-2</v>
      </c>
    </row>
    <row r="9335" spans="1:12">
      <c r="A9335" s="118">
        <v>45139</v>
      </c>
      <c r="B9335" t="s">
        <v>8279</v>
      </c>
      <c r="C9335" t="s">
        <v>8278</v>
      </c>
      <c r="D9335" t="s">
        <v>8611</v>
      </c>
      <c r="E9335" t="s">
        <v>9090</v>
      </c>
      <c r="F9335" s="119" t="s">
        <v>8388</v>
      </c>
      <c r="G9335" t="s">
        <v>8387</v>
      </c>
      <c r="H9335" t="s">
        <v>8274</v>
      </c>
      <c r="I9335">
        <v>119.8</v>
      </c>
      <c r="J9335" t="s">
        <v>138</v>
      </c>
      <c r="K9335" t="s">
        <v>137</v>
      </c>
      <c r="L9335">
        <f>I9335*$Q$2/1000</f>
        <v>4.4325999999999997E-2</v>
      </c>
    </row>
    <row r="9336" spans="1:12">
      <c r="A9336" s="118">
        <v>45139</v>
      </c>
      <c r="B9336" t="s">
        <v>8279</v>
      </c>
      <c r="C9336" t="s">
        <v>8278</v>
      </c>
      <c r="D9336" t="s">
        <v>8858</v>
      </c>
      <c r="E9336" t="s">
        <v>9089</v>
      </c>
      <c r="F9336" s="119" t="s">
        <v>9088</v>
      </c>
      <c r="G9336" t="s">
        <v>9087</v>
      </c>
      <c r="H9336" t="s">
        <v>8274</v>
      </c>
      <c r="I9336">
        <v>119.8</v>
      </c>
      <c r="J9336" t="s">
        <v>138</v>
      </c>
      <c r="K9336" t="s">
        <v>137</v>
      </c>
      <c r="L9336">
        <f>I9336*$Q$2/1000</f>
        <v>4.4325999999999997E-2</v>
      </c>
    </row>
    <row r="9337" spans="1:12">
      <c r="A9337" s="118">
        <v>45139</v>
      </c>
      <c r="B9337" t="s">
        <v>8279</v>
      </c>
      <c r="C9337" t="s">
        <v>8278</v>
      </c>
      <c r="D9337" t="s">
        <v>8604</v>
      </c>
      <c r="E9337" t="s">
        <v>9086</v>
      </c>
      <c r="F9337" s="119" t="s">
        <v>8348</v>
      </c>
      <c r="G9337" t="s">
        <v>8347</v>
      </c>
      <c r="H9337" t="s">
        <v>8274</v>
      </c>
      <c r="I9337">
        <v>119.8</v>
      </c>
      <c r="J9337" t="s">
        <v>138</v>
      </c>
      <c r="K9337" t="s">
        <v>137</v>
      </c>
      <c r="L9337">
        <f>I9337*$Q$2/1000</f>
        <v>4.4325999999999997E-2</v>
      </c>
    </row>
    <row r="9338" spans="1:12">
      <c r="A9338" s="118">
        <v>45139</v>
      </c>
      <c r="B9338" t="s">
        <v>8279</v>
      </c>
      <c r="C9338" t="s">
        <v>8278</v>
      </c>
      <c r="D9338" t="s">
        <v>8647</v>
      </c>
      <c r="E9338" t="s">
        <v>9085</v>
      </c>
      <c r="F9338" s="119">
        <v>10256100</v>
      </c>
      <c r="G9338" t="s">
        <v>8476</v>
      </c>
      <c r="H9338" t="s">
        <v>8274</v>
      </c>
      <c r="I9338">
        <v>119.8</v>
      </c>
      <c r="J9338" t="s">
        <v>138</v>
      </c>
      <c r="K9338" t="s">
        <v>137</v>
      </c>
      <c r="L9338">
        <f>I9338*$Q$2/1000</f>
        <v>4.4325999999999997E-2</v>
      </c>
    </row>
    <row r="9339" spans="1:12">
      <c r="A9339" s="118">
        <v>45139</v>
      </c>
      <c r="B9339" t="s">
        <v>8279</v>
      </c>
      <c r="C9339" t="s">
        <v>8278</v>
      </c>
      <c r="D9339" t="s">
        <v>9001</v>
      </c>
      <c r="E9339" t="s">
        <v>9084</v>
      </c>
      <c r="F9339" s="119" t="s">
        <v>8335</v>
      </c>
      <c r="G9339" t="s">
        <v>8334</v>
      </c>
      <c r="H9339" t="s">
        <v>8274</v>
      </c>
      <c r="I9339">
        <v>119.8</v>
      </c>
      <c r="J9339" t="s">
        <v>138</v>
      </c>
      <c r="K9339" t="s">
        <v>137</v>
      </c>
      <c r="L9339">
        <f>I9339*$Q$2/1000</f>
        <v>4.4325999999999997E-2</v>
      </c>
    </row>
    <row r="9340" spans="1:12">
      <c r="A9340" s="118">
        <v>45139</v>
      </c>
      <c r="B9340" t="s">
        <v>8279</v>
      </c>
      <c r="C9340" t="s">
        <v>8278</v>
      </c>
      <c r="D9340" t="s">
        <v>8882</v>
      </c>
      <c r="E9340" t="s">
        <v>9083</v>
      </c>
      <c r="F9340" s="119" t="s">
        <v>8348</v>
      </c>
      <c r="G9340" t="s">
        <v>8347</v>
      </c>
      <c r="H9340" t="s">
        <v>8274</v>
      </c>
      <c r="I9340">
        <v>119.8</v>
      </c>
      <c r="J9340" t="s">
        <v>138</v>
      </c>
      <c r="K9340" t="s">
        <v>137</v>
      </c>
      <c r="L9340">
        <f>I9340*$Q$2/1000</f>
        <v>4.4325999999999997E-2</v>
      </c>
    </row>
    <row r="9341" spans="1:12">
      <c r="A9341" s="118">
        <v>45139</v>
      </c>
      <c r="B9341" t="s">
        <v>8279</v>
      </c>
      <c r="C9341" t="s">
        <v>8278</v>
      </c>
      <c r="D9341" t="s">
        <v>8457</v>
      </c>
      <c r="E9341" t="s">
        <v>9082</v>
      </c>
      <c r="F9341" s="119">
        <v>85213914</v>
      </c>
      <c r="G9341" t="s">
        <v>8455</v>
      </c>
      <c r="H9341" t="s">
        <v>8274</v>
      </c>
      <c r="I9341">
        <v>119.8</v>
      </c>
      <c r="J9341" t="s">
        <v>138</v>
      </c>
      <c r="K9341" t="s">
        <v>137</v>
      </c>
      <c r="L9341">
        <f>I9341*$Q$2/1000</f>
        <v>4.4325999999999997E-2</v>
      </c>
    </row>
    <row r="9342" spans="1:12">
      <c r="A9342" s="118">
        <v>45139</v>
      </c>
      <c r="B9342" t="s">
        <v>8279</v>
      </c>
      <c r="C9342" t="s">
        <v>8278</v>
      </c>
      <c r="D9342" t="s">
        <v>8835</v>
      </c>
      <c r="E9342" t="s">
        <v>9081</v>
      </c>
      <c r="F9342" s="119">
        <v>101026148</v>
      </c>
      <c r="G9342" t="s">
        <v>8338</v>
      </c>
      <c r="H9342" t="s">
        <v>8274</v>
      </c>
      <c r="I9342">
        <v>119.8</v>
      </c>
      <c r="J9342" t="s">
        <v>138</v>
      </c>
      <c r="K9342" t="s">
        <v>137</v>
      </c>
      <c r="L9342">
        <f>I9342*$Q$2/1000</f>
        <v>4.4325999999999997E-2</v>
      </c>
    </row>
    <row r="9343" spans="1:12">
      <c r="A9343" s="118">
        <v>45139</v>
      </c>
      <c r="B9343" t="s">
        <v>8279</v>
      </c>
      <c r="C9343" t="s">
        <v>8278</v>
      </c>
      <c r="D9343" t="s">
        <v>8838</v>
      </c>
      <c r="E9343" t="s">
        <v>9080</v>
      </c>
      <c r="F9343" s="119">
        <v>85212377</v>
      </c>
      <c r="G9343" t="s">
        <v>8836</v>
      </c>
      <c r="H9343" t="s">
        <v>8274</v>
      </c>
      <c r="I9343">
        <v>119.8</v>
      </c>
      <c r="J9343" t="s">
        <v>138</v>
      </c>
      <c r="K9343" t="s">
        <v>137</v>
      </c>
      <c r="L9343">
        <f>I9343*$Q$2/1000</f>
        <v>4.4325999999999997E-2</v>
      </c>
    </row>
    <row r="9344" spans="1:12">
      <c r="A9344" s="118">
        <v>45139</v>
      </c>
      <c r="B9344" t="s">
        <v>8279</v>
      </c>
      <c r="C9344" t="s">
        <v>8278</v>
      </c>
      <c r="D9344" t="s">
        <v>9076</v>
      </c>
      <c r="E9344" t="s">
        <v>9079</v>
      </c>
      <c r="F9344" s="119" t="s">
        <v>8852</v>
      </c>
      <c r="G9344" t="s">
        <v>8851</v>
      </c>
      <c r="H9344" t="s">
        <v>8274</v>
      </c>
      <c r="I9344">
        <v>119.8</v>
      </c>
      <c r="J9344" t="s">
        <v>138</v>
      </c>
      <c r="K9344" t="s">
        <v>137</v>
      </c>
      <c r="L9344">
        <f>I9344*$Q$2/1000</f>
        <v>4.4325999999999997E-2</v>
      </c>
    </row>
    <row r="9345" spans="1:12">
      <c r="A9345" s="118">
        <v>45139</v>
      </c>
      <c r="B9345" t="s">
        <v>8279</v>
      </c>
      <c r="C9345" t="s">
        <v>8278</v>
      </c>
      <c r="D9345" t="s">
        <v>9076</v>
      </c>
      <c r="E9345" t="s">
        <v>9078</v>
      </c>
      <c r="F9345" s="119" t="s">
        <v>8852</v>
      </c>
      <c r="G9345" t="s">
        <v>8851</v>
      </c>
      <c r="H9345" t="s">
        <v>8274</v>
      </c>
      <c r="I9345">
        <v>119.8</v>
      </c>
      <c r="J9345" t="s">
        <v>138</v>
      </c>
      <c r="K9345" t="s">
        <v>137</v>
      </c>
      <c r="L9345">
        <f>I9345*$Q$2/1000</f>
        <v>4.4325999999999997E-2</v>
      </c>
    </row>
    <row r="9346" spans="1:12">
      <c r="A9346" s="118">
        <v>45139</v>
      </c>
      <c r="B9346" t="s">
        <v>8279</v>
      </c>
      <c r="C9346" t="s">
        <v>8278</v>
      </c>
      <c r="D9346" t="s">
        <v>9076</v>
      </c>
      <c r="E9346" t="s">
        <v>9077</v>
      </c>
      <c r="F9346" s="119" t="s">
        <v>8852</v>
      </c>
      <c r="G9346" t="s">
        <v>8851</v>
      </c>
      <c r="H9346" t="s">
        <v>8274</v>
      </c>
      <c r="I9346">
        <v>119.8</v>
      </c>
      <c r="J9346" t="s">
        <v>138</v>
      </c>
      <c r="K9346" t="s">
        <v>137</v>
      </c>
      <c r="L9346">
        <f>I9346*$Q$2/1000</f>
        <v>4.4325999999999997E-2</v>
      </c>
    </row>
    <row r="9347" spans="1:12">
      <c r="A9347" s="118">
        <v>45139</v>
      </c>
      <c r="B9347" t="s">
        <v>8279</v>
      </c>
      <c r="C9347" t="s">
        <v>8278</v>
      </c>
      <c r="D9347" t="s">
        <v>9076</v>
      </c>
      <c r="E9347" t="s">
        <v>9075</v>
      </c>
      <c r="F9347" s="119" t="s">
        <v>8852</v>
      </c>
      <c r="G9347" t="s">
        <v>8851</v>
      </c>
      <c r="H9347" t="s">
        <v>8274</v>
      </c>
      <c r="I9347">
        <v>119.8</v>
      </c>
      <c r="J9347" t="s">
        <v>138</v>
      </c>
      <c r="K9347" t="s">
        <v>137</v>
      </c>
      <c r="L9347">
        <f>I9347*$Q$2/1000</f>
        <v>4.4325999999999997E-2</v>
      </c>
    </row>
    <row r="9348" spans="1:12">
      <c r="A9348" s="118">
        <v>45139</v>
      </c>
      <c r="B9348" t="s">
        <v>8279</v>
      </c>
      <c r="C9348" t="s">
        <v>8278</v>
      </c>
      <c r="D9348" t="s">
        <v>8344</v>
      </c>
      <c r="E9348" t="s">
        <v>9074</v>
      </c>
      <c r="F9348" s="119">
        <v>85212377</v>
      </c>
      <c r="G9348" t="s">
        <v>8836</v>
      </c>
      <c r="H9348" t="s">
        <v>8274</v>
      </c>
      <c r="I9348">
        <v>119.8</v>
      </c>
      <c r="J9348" t="s">
        <v>138</v>
      </c>
      <c r="K9348" t="s">
        <v>137</v>
      </c>
      <c r="L9348">
        <f>I9348*$Q$2/1000</f>
        <v>4.4325999999999997E-2</v>
      </c>
    </row>
    <row r="9349" spans="1:12">
      <c r="A9349" s="118">
        <v>45170</v>
      </c>
      <c r="B9349" t="s">
        <v>180</v>
      </c>
      <c r="C9349" t="s">
        <v>179</v>
      </c>
      <c r="D9349" t="s">
        <v>1456</v>
      </c>
      <c r="E9349" t="s">
        <v>9073</v>
      </c>
      <c r="F9349" t="s">
        <v>356</v>
      </c>
      <c r="G9349" t="s">
        <v>355</v>
      </c>
      <c r="H9349" t="s">
        <v>174</v>
      </c>
      <c r="I9349">
        <v>3154</v>
      </c>
      <c r="J9349" t="s">
        <v>173</v>
      </c>
      <c r="K9349" t="s">
        <v>172</v>
      </c>
      <c r="L9349">
        <f>I9349*$Q$3/(1000/25)</f>
        <v>2.5295079999999999</v>
      </c>
    </row>
    <row r="9350" spans="1:12">
      <c r="A9350" s="118">
        <v>45170</v>
      </c>
      <c r="B9350" t="s">
        <v>180</v>
      </c>
      <c r="C9350" t="s">
        <v>179</v>
      </c>
      <c r="D9350" t="s">
        <v>3457</v>
      </c>
      <c r="E9350" t="s">
        <v>9072</v>
      </c>
      <c r="F9350" t="s">
        <v>356</v>
      </c>
      <c r="G9350" t="s">
        <v>355</v>
      </c>
      <c r="H9350" t="s">
        <v>174</v>
      </c>
      <c r="I9350">
        <v>3154</v>
      </c>
      <c r="J9350" t="s">
        <v>173</v>
      </c>
      <c r="K9350" t="s">
        <v>172</v>
      </c>
      <c r="L9350">
        <f>I9350*$Q$3/(1000/25)</f>
        <v>2.5295079999999999</v>
      </c>
    </row>
    <row r="9351" spans="1:12">
      <c r="A9351" s="118">
        <v>45139</v>
      </c>
      <c r="B9351" t="s">
        <v>8279</v>
      </c>
      <c r="C9351" t="s">
        <v>8278</v>
      </c>
      <c r="D9351" t="s">
        <v>8798</v>
      </c>
      <c r="E9351" t="s">
        <v>9071</v>
      </c>
      <c r="F9351" s="119">
        <v>101032650</v>
      </c>
      <c r="G9351" t="s">
        <v>8398</v>
      </c>
      <c r="H9351" t="s">
        <v>8274</v>
      </c>
      <c r="I9351">
        <v>119.8</v>
      </c>
      <c r="J9351" t="s">
        <v>138</v>
      </c>
      <c r="K9351" t="s">
        <v>137</v>
      </c>
      <c r="L9351">
        <f>I9351*$Q$2/1000</f>
        <v>4.4325999999999997E-2</v>
      </c>
    </row>
    <row r="9352" spans="1:12">
      <c r="A9352" s="118">
        <v>45139</v>
      </c>
      <c r="B9352" t="s">
        <v>8279</v>
      </c>
      <c r="C9352" t="s">
        <v>8278</v>
      </c>
      <c r="D9352" t="s">
        <v>9001</v>
      </c>
      <c r="E9352" t="s">
        <v>9070</v>
      </c>
      <c r="F9352" s="119" t="s">
        <v>8363</v>
      </c>
      <c r="G9352" t="s">
        <v>8362</v>
      </c>
      <c r="H9352" t="s">
        <v>8274</v>
      </c>
      <c r="I9352">
        <v>119.8</v>
      </c>
      <c r="J9352" t="s">
        <v>138</v>
      </c>
      <c r="K9352" t="s">
        <v>137</v>
      </c>
      <c r="L9352">
        <f>I9352*$Q$2/1000</f>
        <v>4.4325999999999997E-2</v>
      </c>
    </row>
    <row r="9353" spans="1:12">
      <c r="A9353" s="118">
        <v>45139</v>
      </c>
      <c r="B9353" t="s">
        <v>8279</v>
      </c>
      <c r="C9353" t="s">
        <v>8278</v>
      </c>
      <c r="D9353" t="s">
        <v>9001</v>
      </c>
      <c r="E9353" t="s">
        <v>9069</v>
      </c>
      <c r="F9353" s="119" t="s">
        <v>8661</v>
      </c>
      <c r="G9353" t="s">
        <v>8660</v>
      </c>
      <c r="H9353" t="s">
        <v>8274</v>
      </c>
      <c r="I9353">
        <v>119.8</v>
      </c>
      <c r="J9353" t="s">
        <v>138</v>
      </c>
      <c r="K9353" t="s">
        <v>137</v>
      </c>
      <c r="L9353">
        <f>I9353*$Q$2/1000</f>
        <v>4.4325999999999997E-2</v>
      </c>
    </row>
    <row r="9354" spans="1:12">
      <c r="A9354" s="118">
        <v>45139</v>
      </c>
      <c r="B9354" t="s">
        <v>8279</v>
      </c>
      <c r="C9354" t="s">
        <v>8278</v>
      </c>
      <c r="D9354" t="s">
        <v>9068</v>
      </c>
      <c r="E9354" t="s">
        <v>9067</v>
      </c>
      <c r="F9354" s="119">
        <v>85258612</v>
      </c>
      <c r="G9354" t="s">
        <v>9066</v>
      </c>
      <c r="H9354" t="s">
        <v>8274</v>
      </c>
      <c r="I9354">
        <v>119.8</v>
      </c>
      <c r="J9354" t="s">
        <v>138</v>
      </c>
      <c r="K9354" t="s">
        <v>137</v>
      </c>
      <c r="L9354">
        <f>I9354*$Q$2/1000</f>
        <v>4.4325999999999997E-2</v>
      </c>
    </row>
    <row r="9355" spans="1:12">
      <c r="A9355" s="118">
        <v>45139</v>
      </c>
      <c r="B9355" t="s">
        <v>8279</v>
      </c>
      <c r="C9355" t="s">
        <v>8278</v>
      </c>
      <c r="D9355" t="s">
        <v>9065</v>
      </c>
      <c r="E9355" t="s">
        <v>9064</v>
      </c>
      <c r="F9355" s="119">
        <v>101009416</v>
      </c>
      <c r="G9355" t="s">
        <v>8531</v>
      </c>
      <c r="H9355" t="s">
        <v>8274</v>
      </c>
      <c r="I9355">
        <v>119.8</v>
      </c>
      <c r="J9355" t="s">
        <v>138</v>
      </c>
      <c r="K9355" t="s">
        <v>137</v>
      </c>
      <c r="L9355">
        <f>I9355*$Q$2/1000</f>
        <v>4.4325999999999997E-2</v>
      </c>
    </row>
    <row r="9356" spans="1:12">
      <c r="A9356" s="118">
        <v>45139</v>
      </c>
      <c r="B9356" t="s">
        <v>8279</v>
      </c>
      <c r="C9356" t="s">
        <v>8278</v>
      </c>
      <c r="D9356" t="s">
        <v>8536</v>
      </c>
      <c r="E9356" t="s">
        <v>9063</v>
      </c>
      <c r="F9356" s="119">
        <v>85213141</v>
      </c>
      <c r="G9356" t="s">
        <v>9062</v>
      </c>
      <c r="H9356" t="s">
        <v>8274</v>
      </c>
      <c r="I9356">
        <v>119.8</v>
      </c>
      <c r="J9356" t="s">
        <v>138</v>
      </c>
      <c r="K9356" t="s">
        <v>137</v>
      </c>
      <c r="L9356">
        <f>I9356*$Q$2/1000</f>
        <v>4.4325999999999997E-2</v>
      </c>
    </row>
    <row r="9357" spans="1:12">
      <c r="A9357" s="118">
        <v>45139</v>
      </c>
      <c r="B9357" t="s">
        <v>8279</v>
      </c>
      <c r="C9357" t="s">
        <v>8278</v>
      </c>
      <c r="D9357" t="s">
        <v>8781</v>
      </c>
      <c r="E9357" t="s">
        <v>9061</v>
      </c>
      <c r="F9357" s="119" t="s">
        <v>9060</v>
      </c>
      <c r="G9357" t="s">
        <v>9059</v>
      </c>
      <c r="H9357" t="s">
        <v>8274</v>
      </c>
      <c r="I9357">
        <v>119.8</v>
      </c>
      <c r="J9357" t="s">
        <v>138</v>
      </c>
      <c r="K9357" t="s">
        <v>137</v>
      </c>
      <c r="L9357">
        <f>I9357*$Q$2/1000</f>
        <v>4.4325999999999997E-2</v>
      </c>
    </row>
    <row r="9358" spans="1:12">
      <c r="A9358" s="118">
        <v>45139</v>
      </c>
      <c r="B9358" t="s">
        <v>8279</v>
      </c>
      <c r="C9358" t="s">
        <v>8278</v>
      </c>
      <c r="D9358" t="s">
        <v>8908</v>
      </c>
      <c r="E9358" t="s">
        <v>9058</v>
      </c>
      <c r="F9358" s="119">
        <v>85213717</v>
      </c>
      <c r="G9358" t="s">
        <v>8409</v>
      </c>
      <c r="H9358" t="s">
        <v>8274</v>
      </c>
      <c r="I9358">
        <v>119.8</v>
      </c>
      <c r="J9358" t="s">
        <v>138</v>
      </c>
      <c r="K9358" t="s">
        <v>137</v>
      </c>
      <c r="L9358">
        <f>I9358*$Q$2/1000</f>
        <v>4.4325999999999997E-2</v>
      </c>
    </row>
    <row r="9359" spans="1:12">
      <c r="A9359" s="118">
        <v>45139</v>
      </c>
      <c r="B9359" t="s">
        <v>8279</v>
      </c>
      <c r="C9359" t="s">
        <v>8278</v>
      </c>
      <c r="D9359" t="s">
        <v>8874</v>
      </c>
      <c r="E9359" t="s">
        <v>9057</v>
      </c>
      <c r="F9359" s="119">
        <v>85208962</v>
      </c>
      <c r="G9359" t="s">
        <v>9056</v>
      </c>
      <c r="H9359" t="s">
        <v>8274</v>
      </c>
      <c r="I9359">
        <v>119.8</v>
      </c>
      <c r="J9359" t="s">
        <v>138</v>
      </c>
      <c r="K9359" t="s">
        <v>137</v>
      </c>
      <c r="L9359">
        <f>I9359*$Q$2/1000</f>
        <v>4.4325999999999997E-2</v>
      </c>
    </row>
    <row r="9360" spans="1:12">
      <c r="A9360" s="118">
        <v>45139</v>
      </c>
      <c r="B9360" t="s">
        <v>8279</v>
      </c>
      <c r="C9360" t="s">
        <v>8278</v>
      </c>
      <c r="D9360" t="s">
        <v>9055</v>
      </c>
      <c r="E9360" t="s">
        <v>9054</v>
      </c>
      <c r="F9360" s="119">
        <v>85211533</v>
      </c>
      <c r="G9360" t="s">
        <v>9053</v>
      </c>
      <c r="H9360" t="s">
        <v>8274</v>
      </c>
      <c r="I9360">
        <v>119.8</v>
      </c>
      <c r="J9360" t="s">
        <v>138</v>
      </c>
      <c r="K9360" t="s">
        <v>137</v>
      </c>
      <c r="L9360">
        <f>I9360*$Q$2/1000</f>
        <v>4.4325999999999997E-2</v>
      </c>
    </row>
    <row r="9361" spans="1:12">
      <c r="A9361" s="118">
        <v>45139</v>
      </c>
      <c r="B9361" t="s">
        <v>8279</v>
      </c>
      <c r="C9361" t="s">
        <v>8278</v>
      </c>
      <c r="D9361" t="s">
        <v>8736</v>
      </c>
      <c r="E9361" t="s">
        <v>9052</v>
      </c>
      <c r="F9361" s="119" t="s">
        <v>8849</v>
      </c>
      <c r="G9361" t="s">
        <v>8848</v>
      </c>
      <c r="H9361" t="s">
        <v>8274</v>
      </c>
      <c r="I9361">
        <v>119.8</v>
      </c>
      <c r="J9361" t="s">
        <v>138</v>
      </c>
      <c r="K9361" t="s">
        <v>137</v>
      </c>
      <c r="L9361">
        <f>I9361*$Q$2/1000</f>
        <v>4.4325999999999997E-2</v>
      </c>
    </row>
    <row r="9362" spans="1:12">
      <c r="A9362" s="118">
        <v>45139</v>
      </c>
      <c r="B9362" t="s">
        <v>8279</v>
      </c>
      <c r="C9362" t="s">
        <v>8278</v>
      </c>
      <c r="D9362" t="s">
        <v>8538</v>
      </c>
      <c r="E9362" t="s">
        <v>9051</v>
      </c>
      <c r="F9362" s="119">
        <v>85213707</v>
      </c>
      <c r="G9362" t="s">
        <v>8519</v>
      </c>
      <c r="H9362" t="s">
        <v>8274</v>
      </c>
      <c r="I9362">
        <v>119.8</v>
      </c>
      <c r="J9362" t="s">
        <v>138</v>
      </c>
      <c r="K9362" t="s">
        <v>137</v>
      </c>
      <c r="L9362">
        <f>I9362*$Q$2/1000</f>
        <v>4.4325999999999997E-2</v>
      </c>
    </row>
    <row r="9363" spans="1:12">
      <c r="A9363" s="118">
        <v>45139</v>
      </c>
      <c r="B9363" t="s">
        <v>8279</v>
      </c>
      <c r="C9363" t="s">
        <v>8278</v>
      </c>
      <c r="D9363" t="s">
        <v>9030</v>
      </c>
      <c r="E9363" t="s">
        <v>9050</v>
      </c>
      <c r="F9363" s="119" t="s">
        <v>8577</v>
      </c>
      <c r="G9363" t="s">
        <v>8576</v>
      </c>
      <c r="H9363" t="s">
        <v>8274</v>
      </c>
      <c r="I9363">
        <v>119.8</v>
      </c>
      <c r="J9363" t="s">
        <v>138</v>
      </c>
      <c r="K9363" t="s">
        <v>137</v>
      </c>
      <c r="L9363">
        <f>I9363*$Q$2/1000</f>
        <v>4.4325999999999997E-2</v>
      </c>
    </row>
    <row r="9364" spans="1:12">
      <c r="A9364" s="118">
        <v>45139</v>
      </c>
      <c r="B9364" t="s">
        <v>8279</v>
      </c>
      <c r="C9364" t="s">
        <v>8278</v>
      </c>
      <c r="D9364" t="s">
        <v>8645</v>
      </c>
      <c r="E9364" t="s">
        <v>9049</v>
      </c>
      <c r="F9364" s="119" t="s">
        <v>8422</v>
      </c>
      <c r="G9364" t="s">
        <v>8421</v>
      </c>
      <c r="H9364" t="s">
        <v>8274</v>
      </c>
      <c r="I9364">
        <v>119.8</v>
      </c>
      <c r="J9364" t="s">
        <v>138</v>
      </c>
      <c r="K9364" t="s">
        <v>137</v>
      </c>
      <c r="L9364">
        <f>I9364*$Q$2/1000</f>
        <v>4.4325999999999997E-2</v>
      </c>
    </row>
    <row r="9365" spans="1:12">
      <c r="A9365" s="118">
        <v>45139</v>
      </c>
      <c r="B9365" t="s">
        <v>8279</v>
      </c>
      <c r="C9365" t="s">
        <v>8278</v>
      </c>
      <c r="D9365" t="s">
        <v>8496</v>
      </c>
      <c r="E9365" t="s">
        <v>9048</v>
      </c>
      <c r="F9365" s="119" t="s">
        <v>8320</v>
      </c>
      <c r="G9365" t="s">
        <v>8319</v>
      </c>
      <c r="H9365" t="s">
        <v>8274</v>
      </c>
      <c r="I9365">
        <v>119.8</v>
      </c>
      <c r="J9365" t="s">
        <v>138</v>
      </c>
      <c r="K9365" t="s">
        <v>137</v>
      </c>
      <c r="L9365">
        <f>I9365*$Q$2/1000</f>
        <v>4.4325999999999997E-2</v>
      </c>
    </row>
    <row r="9366" spans="1:12">
      <c r="A9366" s="118">
        <v>45139</v>
      </c>
      <c r="B9366" t="s">
        <v>8279</v>
      </c>
      <c r="C9366" t="s">
        <v>8278</v>
      </c>
      <c r="D9366" t="s">
        <v>9047</v>
      </c>
      <c r="E9366" t="s">
        <v>9046</v>
      </c>
      <c r="F9366" s="119">
        <v>101024548</v>
      </c>
      <c r="G9366" t="s">
        <v>9045</v>
      </c>
      <c r="H9366" t="s">
        <v>8274</v>
      </c>
      <c r="I9366">
        <v>119.8</v>
      </c>
      <c r="J9366" t="s">
        <v>138</v>
      </c>
      <c r="K9366" t="s">
        <v>137</v>
      </c>
      <c r="L9366">
        <f>I9366*$Q$2/1000</f>
        <v>4.4325999999999997E-2</v>
      </c>
    </row>
    <row r="9367" spans="1:12">
      <c r="A9367" s="118">
        <v>45139</v>
      </c>
      <c r="B9367" t="s">
        <v>8279</v>
      </c>
      <c r="C9367" t="s">
        <v>8278</v>
      </c>
      <c r="D9367" t="s">
        <v>9044</v>
      </c>
      <c r="E9367" t="s">
        <v>9043</v>
      </c>
      <c r="F9367" s="119" t="s">
        <v>8623</v>
      </c>
      <c r="G9367" t="s">
        <v>8622</v>
      </c>
      <c r="H9367" t="s">
        <v>8274</v>
      </c>
      <c r="I9367">
        <v>119.8</v>
      </c>
      <c r="J9367" t="s">
        <v>138</v>
      </c>
      <c r="K9367" t="s">
        <v>137</v>
      </c>
      <c r="L9367">
        <f>I9367*$Q$2/1000</f>
        <v>4.4325999999999997E-2</v>
      </c>
    </row>
    <row r="9368" spans="1:12">
      <c r="A9368" s="118">
        <v>45139</v>
      </c>
      <c r="B9368" t="s">
        <v>8279</v>
      </c>
      <c r="C9368" t="s">
        <v>8278</v>
      </c>
      <c r="D9368" t="s">
        <v>8649</v>
      </c>
      <c r="E9368" t="s">
        <v>9042</v>
      </c>
      <c r="F9368" s="119" t="s">
        <v>8623</v>
      </c>
      <c r="G9368" t="s">
        <v>8622</v>
      </c>
      <c r="H9368" t="s">
        <v>8274</v>
      </c>
      <c r="I9368">
        <v>119.8</v>
      </c>
      <c r="J9368" t="s">
        <v>138</v>
      </c>
      <c r="K9368" t="s">
        <v>137</v>
      </c>
      <c r="L9368">
        <f>I9368*$Q$2/1000</f>
        <v>4.4325999999999997E-2</v>
      </c>
    </row>
    <row r="9369" spans="1:12">
      <c r="A9369" s="118">
        <v>45139</v>
      </c>
      <c r="B9369" t="s">
        <v>8279</v>
      </c>
      <c r="C9369" t="s">
        <v>8278</v>
      </c>
      <c r="D9369" t="s">
        <v>9041</v>
      </c>
      <c r="E9369" t="s">
        <v>9040</v>
      </c>
      <c r="F9369" s="119" t="s">
        <v>9039</v>
      </c>
      <c r="G9369" t="s">
        <v>9038</v>
      </c>
      <c r="H9369" t="s">
        <v>8274</v>
      </c>
      <c r="I9369">
        <v>119.8</v>
      </c>
      <c r="J9369" t="s">
        <v>138</v>
      </c>
      <c r="K9369" t="s">
        <v>137</v>
      </c>
      <c r="L9369">
        <f>I9369*$Q$2/1000</f>
        <v>4.4325999999999997E-2</v>
      </c>
    </row>
    <row r="9370" spans="1:12">
      <c r="A9370" s="118">
        <v>45139</v>
      </c>
      <c r="B9370" t="s">
        <v>8279</v>
      </c>
      <c r="C9370" t="s">
        <v>8278</v>
      </c>
      <c r="D9370" t="s">
        <v>8344</v>
      </c>
      <c r="E9370" t="s">
        <v>9037</v>
      </c>
      <c r="F9370" s="119" t="s">
        <v>8790</v>
      </c>
      <c r="G9370" t="s">
        <v>8789</v>
      </c>
      <c r="H9370" t="s">
        <v>8274</v>
      </c>
      <c r="I9370">
        <v>119.8</v>
      </c>
      <c r="J9370" t="s">
        <v>138</v>
      </c>
      <c r="K9370" t="s">
        <v>137</v>
      </c>
      <c r="L9370">
        <f>I9370*$Q$2/1000</f>
        <v>4.4325999999999997E-2</v>
      </c>
    </row>
    <row r="9371" spans="1:12">
      <c r="A9371" s="118">
        <v>45170</v>
      </c>
      <c r="B9371" t="s">
        <v>180</v>
      </c>
      <c r="C9371" t="s">
        <v>179</v>
      </c>
      <c r="D9371" t="s">
        <v>2350</v>
      </c>
      <c r="E9371" t="s">
        <v>9036</v>
      </c>
      <c r="F9371" t="s">
        <v>2348</v>
      </c>
      <c r="G9371" t="s">
        <v>2347</v>
      </c>
      <c r="H9371" t="s">
        <v>174</v>
      </c>
      <c r="I9371">
        <v>3154</v>
      </c>
      <c r="J9371" t="s">
        <v>173</v>
      </c>
      <c r="K9371" t="s">
        <v>172</v>
      </c>
      <c r="L9371">
        <f>I9371*$Q$3/(1000/25)</f>
        <v>2.5295079999999999</v>
      </c>
    </row>
    <row r="9372" spans="1:12">
      <c r="A9372" s="118">
        <v>45139</v>
      </c>
      <c r="B9372" t="s">
        <v>8279</v>
      </c>
      <c r="C9372" t="s">
        <v>8278</v>
      </c>
      <c r="D9372" t="s">
        <v>9035</v>
      </c>
      <c r="E9372" t="s">
        <v>9034</v>
      </c>
      <c r="F9372" s="119">
        <v>85213262</v>
      </c>
      <c r="G9372" t="s">
        <v>9033</v>
      </c>
      <c r="H9372" t="s">
        <v>8274</v>
      </c>
      <c r="I9372">
        <v>119.8</v>
      </c>
      <c r="J9372" t="s">
        <v>138</v>
      </c>
      <c r="K9372" t="s">
        <v>137</v>
      </c>
      <c r="L9372">
        <f>I9372*$Q$2/1000</f>
        <v>4.4325999999999997E-2</v>
      </c>
    </row>
    <row r="9373" spans="1:12">
      <c r="A9373" s="118">
        <v>45139</v>
      </c>
      <c r="B9373" t="s">
        <v>8279</v>
      </c>
      <c r="C9373" t="s">
        <v>8278</v>
      </c>
      <c r="D9373" t="s">
        <v>8920</v>
      </c>
      <c r="E9373" t="s">
        <v>9032</v>
      </c>
      <c r="F9373" s="119">
        <v>85213758</v>
      </c>
      <c r="G9373" t="s">
        <v>9031</v>
      </c>
      <c r="H9373" t="s">
        <v>8274</v>
      </c>
      <c r="I9373">
        <v>119.8</v>
      </c>
      <c r="J9373" t="s">
        <v>138</v>
      </c>
      <c r="K9373" t="s">
        <v>137</v>
      </c>
      <c r="L9373">
        <f>I9373*$Q$2/1000</f>
        <v>4.4325999999999997E-2</v>
      </c>
    </row>
    <row r="9374" spans="1:12">
      <c r="A9374" s="118">
        <v>45139</v>
      </c>
      <c r="B9374" t="s">
        <v>8279</v>
      </c>
      <c r="C9374" t="s">
        <v>8278</v>
      </c>
      <c r="D9374" t="s">
        <v>9030</v>
      </c>
      <c r="E9374" t="s">
        <v>9029</v>
      </c>
      <c r="F9374" s="119">
        <v>85213706</v>
      </c>
      <c r="G9374" t="s">
        <v>8355</v>
      </c>
      <c r="H9374" t="s">
        <v>8274</v>
      </c>
      <c r="I9374">
        <v>119.8</v>
      </c>
      <c r="J9374" t="s">
        <v>138</v>
      </c>
      <c r="K9374" t="s">
        <v>137</v>
      </c>
      <c r="L9374">
        <f>I9374*$Q$2/1000</f>
        <v>4.4325999999999997E-2</v>
      </c>
    </row>
    <row r="9375" spans="1:12">
      <c r="A9375" s="118">
        <v>45139</v>
      </c>
      <c r="B9375" t="s">
        <v>8279</v>
      </c>
      <c r="C9375" t="s">
        <v>8278</v>
      </c>
      <c r="D9375" t="s">
        <v>8906</v>
      </c>
      <c r="E9375" t="s">
        <v>9028</v>
      </c>
      <c r="F9375" s="119">
        <v>86207669</v>
      </c>
      <c r="G9375" t="s">
        <v>8904</v>
      </c>
      <c r="H9375" t="s">
        <v>8274</v>
      </c>
      <c r="I9375">
        <v>119.8</v>
      </c>
      <c r="J9375" t="s">
        <v>138</v>
      </c>
      <c r="K9375" t="s">
        <v>137</v>
      </c>
      <c r="L9375">
        <f>I9375*$Q$2/1000</f>
        <v>4.4325999999999997E-2</v>
      </c>
    </row>
    <row r="9376" spans="1:12">
      <c r="A9376" s="118">
        <v>45139</v>
      </c>
      <c r="B9376" t="s">
        <v>8279</v>
      </c>
      <c r="C9376" t="s">
        <v>8278</v>
      </c>
      <c r="D9376" t="s">
        <v>8282</v>
      </c>
      <c r="E9376" t="s">
        <v>9027</v>
      </c>
      <c r="F9376" s="119">
        <v>23254885</v>
      </c>
      <c r="G9376" t="s">
        <v>8280</v>
      </c>
      <c r="H9376" t="s">
        <v>8274</v>
      </c>
      <c r="I9376">
        <v>119.8</v>
      </c>
      <c r="J9376" t="s">
        <v>138</v>
      </c>
      <c r="K9376" t="s">
        <v>137</v>
      </c>
      <c r="L9376">
        <f>I9376*$Q$2/1000</f>
        <v>4.4325999999999997E-2</v>
      </c>
    </row>
    <row r="9377" spans="1:12">
      <c r="A9377" s="118">
        <v>45139</v>
      </c>
      <c r="B9377" t="s">
        <v>8279</v>
      </c>
      <c r="C9377" t="s">
        <v>8278</v>
      </c>
      <c r="D9377" t="s">
        <v>8647</v>
      </c>
      <c r="E9377" t="s">
        <v>9026</v>
      </c>
      <c r="F9377" s="119">
        <v>10256100</v>
      </c>
      <c r="G9377" t="s">
        <v>8476</v>
      </c>
      <c r="H9377" t="s">
        <v>8274</v>
      </c>
      <c r="I9377">
        <v>119.8</v>
      </c>
      <c r="J9377" t="s">
        <v>138</v>
      </c>
      <c r="K9377" t="s">
        <v>137</v>
      </c>
      <c r="L9377">
        <f>I9377*$Q$2/1000</f>
        <v>4.4325999999999997E-2</v>
      </c>
    </row>
    <row r="9378" spans="1:12">
      <c r="A9378" s="118">
        <v>45170</v>
      </c>
      <c r="B9378" t="s">
        <v>8279</v>
      </c>
      <c r="C9378" t="s">
        <v>8278</v>
      </c>
      <c r="D9378" t="s">
        <v>8390</v>
      </c>
      <c r="E9378" t="s">
        <v>9025</v>
      </c>
      <c r="F9378">
        <v>85213717</v>
      </c>
      <c r="G9378" t="s">
        <v>8409</v>
      </c>
      <c r="H9378" t="s">
        <v>8274</v>
      </c>
      <c r="I9378">
        <v>119.8</v>
      </c>
      <c r="J9378" t="s">
        <v>138</v>
      </c>
      <c r="K9378" t="s">
        <v>137</v>
      </c>
      <c r="L9378">
        <f>I9378*$Q$2/1000</f>
        <v>4.4325999999999997E-2</v>
      </c>
    </row>
    <row r="9379" spans="1:12">
      <c r="A9379" s="118">
        <v>45170</v>
      </c>
      <c r="B9379" t="s">
        <v>8279</v>
      </c>
      <c r="C9379" t="s">
        <v>8278</v>
      </c>
      <c r="D9379" t="s">
        <v>8993</v>
      </c>
      <c r="E9379" t="s">
        <v>9024</v>
      </c>
      <c r="F9379" t="s">
        <v>8484</v>
      </c>
      <c r="G9379" t="s">
        <v>8483</v>
      </c>
      <c r="H9379" t="s">
        <v>8274</v>
      </c>
      <c r="I9379">
        <v>119.8</v>
      </c>
      <c r="J9379" t="s">
        <v>138</v>
      </c>
      <c r="K9379" t="s">
        <v>137</v>
      </c>
      <c r="L9379">
        <f>I9379*$Q$2/1000</f>
        <v>4.4325999999999997E-2</v>
      </c>
    </row>
    <row r="9380" spans="1:12">
      <c r="A9380" s="118">
        <v>45170</v>
      </c>
      <c r="B9380" t="s">
        <v>8279</v>
      </c>
      <c r="C9380" t="s">
        <v>8278</v>
      </c>
      <c r="D9380" t="s">
        <v>9023</v>
      </c>
      <c r="E9380" t="s">
        <v>9022</v>
      </c>
      <c r="F9380" t="s">
        <v>9021</v>
      </c>
      <c r="G9380" t="s">
        <v>9020</v>
      </c>
      <c r="H9380" t="s">
        <v>8274</v>
      </c>
      <c r="I9380">
        <v>119.8</v>
      </c>
      <c r="J9380" t="s">
        <v>138</v>
      </c>
      <c r="K9380" t="s">
        <v>137</v>
      </c>
      <c r="L9380">
        <f>I9380*$Q$2/1000</f>
        <v>4.4325999999999997E-2</v>
      </c>
    </row>
    <row r="9381" spans="1:12">
      <c r="A9381" s="118">
        <v>45170</v>
      </c>
      <c r="B9381" t="s">
        <v>8279</v>
      </c>
      <c r="C9381" t="s">
        <v>8278</v>
      </c>
      <c r="D9381" t="s">
        <v>8736</v>
      </c>
      <c r="E9381" t="s">
        <v>9019</v>
      </c>
      <c r="F9381" t="s">
        <v>8849</v>
      </c>
      <c r="G9381" t="s">
        <v>8848</v>
      </c>
      <c r="H9381" t="s">
        <v>8274</v>
      </c>
      <c r="I9381">
        <v>119.8</v>
      </c>
      <c r="J9381" t="s">
        <v>138</v>
      </c>
      <c r="K9381" t="s">
        <v>137</v>
      </c>
      <c r="L9381">
        <f>I9381*$Q$2/1000</f>
        <v>4.4325999999999997E-2</v>
      </c>
    </row>
    <row r="9382" spans="1:12">
      <c r="A9382" s="118">
        <v>45170</v>
      </c>
      <c r="B9382" t="s">
        <v>8279</v>
      </c>
      <c r="C9382" t="s">
        <v>8278</v>
      </c>
      <c r="D9382" t="s">
        <v>8390</v>
      </c>
      <c r="E9382" t="s">
        <v>9018</v>
      </c>
      <c r="F9382" t="s">
        <v>8661</v>
      </c>
      <c r="G9382" t="s">
        <v>8660</v>
      </c>
      <c r="H9382" t="s">
        <v>8274</v>
      </c>
      <c r="I9382">
        <v>119.8</v>
      </c>
      <c r="J9382" t="s">
        <v>138</v>
      </c>
      <c r="K9382" t="s">
        <v>137</v>
      </c>
      <c r="L9382">
        <f>I9382*$Q$2/1000</f>
        <v>4.4325999999999997E-2</v>
      </c>
    </row>
    <row r="9383" spans="1:12">
      <c r="A9383" s="118">
        <v>45170</v>
      </c>
      <c r="B9383" t="s">
        <v>8279</v>
      </c>
      <c r="C9383" t="s">
        <v>8278</v>
      </c>
      <c r="D9383" t="s">
        <v>8625</v>
      </c>
      <c r="E9383" t="s">
        <v>9017</v>
      </c>
      <c r="F9383" t="s">
        <v>8623</v>
      </c>
      <c r="G9383" t="s">
        <v>8622</v>
      </c>
      <c r="H9383" t="s">
        <v>8274</v>
      </c>
      <c r="I9383">
        <v>119.8</v>
      </c>
      <c r="J9383" t="s">
        <v>138</v>
      </c>
      <c r="K9383" t="s">
        <v>137</v>
      </c>
      <c r="L9383">
        <f>I9383*$Q$2/1000</f>
        <v>4.4325999999999997E-2</v>
      </c>
    </row>
    <row r="9384" spans="1:12">
      <c r="A9384" s="118">
        <v>45170</v>
      </c>
      <c r="B9384" t="s">
        <v>8279</v>
      </c>
      <c r="C9384" t="s">
        <v>8278</v>
      </c>
      <c r="D9384" t="s">
        <v>8286</v>
      </c>
      <c r="E9384" t="s">
        <v>9016</v>
      </c>
      <c r="F9384" t="s">
        <v>8623</v>
      </c>
      <c r="G9384" t="s">
        <v>8622</v>
      </c>
      <c r="H9384" t="s">
        <v>8274</v>
      </c>
      <c r="I9384">
        <v>119.8</v>
      </c>
      <c r="J9384" t="s">
        <v>138</v>
      </c>
      <c r="K9384" t="s">
        <v>137</v>
      </c>
      <c r="L9384">
        <f>I9384*$Q$2/1000</f>
        <v>4.4325999999999997E-2</v>
      </c>
    </row>
    <row r="9385" spans="1:12">
      <c r="A9385" s="118">
        <v>45170</v>
      </c>
      <c r="B9385" t="s">
        <v>8279</v>
      </c>
      <c r="C9385" t="s">
        <v>8278</v>
      </c>
      <c r="D9385" t="s">
        <v>8314</v>
      </c>
      <c r="E9385" t="s">
        <v>9015</v>
      </c>
      <c r="F9385" t="s">
        <v>8422</v>
      </c>
      <c r="G9385" t="s">
        <v>8421</v>
      </c>
      <c r="H9385" t="s">
        <v>8274</v>
      </c>
      <c r="I9385">
        <v>119.8</v>
      </c>
      <c r="J9385" t="s">
        <v>138</v>
      </c>
      <c r="K9385" t="s">
        <v>137</v>
      </c>
      <c r="L9385">
        <f>I9385*$Q$2/1000</f>
        <v>4.4325999999999997E-2</v>
      </c>
    </row>
    <row r="9386" spans="1:12">
      <c r="A9386" s="118">
        <v>45170</v>
      </c>
      <c r="B9386" t="s">
        <v>8279</v>
      </c>
      <c r="C9386" t="s">
        <v>8278</v>
      </c>
      <c r="D9386" t="s">
        <v>8508</v>
      </c>
      <c r="E9386" t="s">
        <v>9014</v>
      </c>
      <c r="F9386">
        <v>85213542</v>
      </c>
      <c r="G9386" t="s">
        <v>8539</v>
      </c>
      <c r="H9386" t="s">
        <v>8274</v>
      </c>
      <c r="I9386">
        <v>119.8</v>
      </c>
      <c r="J9386" t="s">
        <v>138</v>
      </c>
      <c r="K9386" t="s">
        <v>137</v>
      </c>
      <c r="L9386">
        <f>I9386*$Q$2/1000</f>
        <v>4.4325999999999997E-2</v>
      </c>
    </row>
    <row r="9387" spans="1:12">
      <c r="A9387" s="118">
        <v>45170</v>
      </c>
      <c r="B9387" t="s">
        <v>8279</v>
      </c>
      <c r="C9387" t="s">
        <v>8278</v>
      </c>
      <c r="D9387" t="s">
        <v>8798</v>
      </c>
      <c r="E9387" t="s">
        <v>9013</v>
      </c>
      <c r="F9387">
        <v>101032650</v>
      </c>
      <c r="G9387" t="s">
        <v>8398</v>
      </c>
      <c r="H9387" t="s">
        <v>8274</v>
      </c>
      <c r="I9387">
        <v>119.8</v>
      </c>
      <c r="J9387" t="s">
        <v>138</v>
      </c>
      <c r="K9387" t="s">
        <v>137</v>
      </c>
      <c r="L9387">
        <f>I9387*$Q$2/1000</f>
        <v>4.4325999999999997E-2</v>
      </c>
    </row>
    <row r="9388" spans="1:12">
      <c r="A9388" s="118">
        <v>45170</v>
      </c>
      <c r="B9388" t="s">
        <v>8279</v>
      </c>
      <c r="C9388" t="s">
        <v>8278</v>
      </c>
      <c r="D9388" t="s">
        <v>8882</v>
      </c>
      <c r="E9388" t="s">
        <v>9012</v>
      </c>
      <c r="F9388" t="s">
        <v>8588</v>
      </c>
      <c r="G9388" t="s">
        <v>8587</v>
      </c>
      <c r="H9388" t="s">
        <v>8274</v>
      </c>
      <c r="I9388">
        <v>119.8</v>
      </c>
      <c r="J9388" t="s">
        <v>138</v>
      </c>
      <c r="K9388" t="s">
        <v>137</v>
      </c>
      <c r="L9388">
        <f>I9388*$Q$2/1000</f>
        <v>4.4325999999999997E-2</v>
      </c>
    </row>
    <row r="9389" spans="1:12">
      <c r="A9389" s="118">
        <v>45170</v>
      </c>
      <c r="B9389" t="s">
        <v>8279</v>
      </c>
      <c r="C9389" t="s">
        <v>8278</v>
      </c>
      <c r="D9389" t="s">
        <v>8696</v>
      </c>
      <c r="E9389" t="s">
        <v>9011</v>
      </c>
      <c r="F9389">
        <v>85213756</v>
      </c>
      <c r="G9389" t="s">
        <v>8377</v>
      </c>
      <c r="H9389" t="s">
        <v>8274</v>
      </c>
      <c r="I9389">
        <v>119.8</v>
      </c>
      <c r="J9389" t="s">
        <v>138</v>
      </c>
      <c r="K9389" t="s">
        <v>137</v>
      </c>
      <c r="L9389">
        <f>I9389*$Q$2/1000</f>
        <v>4.4325999999999997E-2</v>
      </c>
    </row>
    <row r="9390" spans="1:12">
      <c r="A9390" s="118">
        <v>45170</v>
      </c>
      <c r="B9390" t="s">
        <v>8279</v>
      </c>
      <c r="C9390" t="s">
        <v>8278</v>
      </c>
      <c r="D9390" t="s">
        <v>8508</v>
      </c>
      <c r="E9390" t="s">
        <v>9010</v>
      </c>
      <c r="F9390">
        <v>85213543</v>
      </c>
      <c r="G9390" t="s">
        <v>8469</v>
      </c>
      <c r="H9390" t="s">
        <v>8274</v>
      </c>
      <c r="I9390">
        <v>119.8</v>
      </c>
      <c r="J9390" t="s">
        <v>138</v>
      </c>
      <c r="K9390" t="s">
        <v>137</v>
      </c>
      <c r="L9390">
        <f>I9390*$Q$2/1000</f>
        <v>4.4325999999999997E-2</v>
      </c>
    </row>
    <row r="9391" spans="1:12">
      <c r="A9391" s="118">
        <v>45170</v>
      </c>
      <c r="B9391" t="s">
        <v>8279</v>
      </c>
      <c r="C9391" t="s">
        <v>8278</v>
      </c>
      <c r="D9391" t="s">
        <v>8625</v>
      </c>
      <c r="E9391" t="s">
        <v>9009</v>
      </c>
      <c r="F9391">
        <v>101041518</v>
      </c>
      <c r="G9391" t="s">
        <v>8503</v>
      </c>
      <c r="H9391" t="s">
        <v>8274</v>
      </c>
      <c r="I9391">
        <v>119.8</v>
      </c>
      <c r="J9391" t="s">
        <v>138</v>
      </c>
      <c r="K9391" t="s">
        <v>137</v>
      </c>
      <c r="L9391">
        <f>I9391*$Q$2/1000</f>
        <v>4.4325999999999997E-2</v>
      </c>
    </row>
    <row r="9392" spans="1:12">
      <c r="A9392" s="118">
        <v>45170</v>
      </c>
      <c r="B9392" t="s">
        <v>8279</v>
      </c>
      <c r="C9392" t="s">
        <v>8278</v>
      </c>
      <c r="D9392" t="s">
        <v>9008</v>
      </c>
      <c r="E9392" t="s">
        <v>9007</v>
      </c>
      <c r="F9392" t="s">
        <v>9006</v>
      </c>
      <c r="G9392" t="s">
        <v>9005</v>
      </c>
      <c r="H9392" t="s">
        <v>8274</v>
      </c>
      <c r="I9392">
        <v>119.8</v>
      </c>
      <c r="J9392" t="s">
        <v>138</v>
      </c>
      <c r="K9392" t="s">
        <v>137</v>
      </c>
      <c r="L9392">
        <f>I9392*$Q$2/1000</f>
        <v>4.4325999999999997E-2</v>
      </c>
    </row>
    <row r="9393" spans="1:12">
      <c r="A9393" s="118">
        <v>45170</v>
      </c>
      <c r="B9393" t="s">
        <v>8279</v>
      </c>
      <c r="C9393" t="s">
        <v>8278</v>
      </c>
      <c r="D9393" t="s">
        <v>8736</v>
      </c>
      <c r="E9393" t="s">
        <v>9004</v>
      </c>
      <c r="F9393" t="s">
        <v>8849</v>
      </c>
      <c r="G9393" t="s">
        <v>8848</v>
      </c>
      <c r="H9393" t="s">
        <v>8274</v>
      </c>
      <c r="I9393">
        <v>119.8</v>
      </c>
      <c r="J9393" t="s">
        <v>138</v>
      </c>
      <c r="K9393" t="s">
        <v>137</v>
      </c>
      <c r="L9393">
        <f>I9393*$Q$2/1000</f>
        <v>4.4325999999999997E-2</v>
      </c>
    </row>
    <row r="9394" spans="1:12">
      <c r="A9394" s="118">
        <v>45170</v>
      </c>
      <c r="B9394" t="s">
        <v>8279</v>
      </c>
      <c r="C9394" t="s">
        <v>8278</v>
      </c>
      <c r="D9394" t="s">
        <v>8736</v>
      </c>
      <c r="E9394" t="s">
        <v>9003</v>
      </c>
      <c r="F9394" t="s">
        <v>8849</v>
      </c>
      <c r="G9394" t="s">
        <v>8848</v>
      </c>
      <c r="H9394" t="s">
        <v>8274</v>
      </c>
      <c r="I9394">
        <v>119.8</v>
      </c>
      <c r="J9394" t="s">
        <v>138</v>
      </c>
      <c r="K9394" t="s">
        <v>137</v>
      </c>
      <c r="L9394">
        <f>I9394*$Q$2/1000</f>
        <v>4.4325999999999997E-2</v>
      </c>
    </row>
    <row r="9395" spans="1:12">
      <c r="A9395" s="118">
        <v>45170</v>
      </c>
      <c r="B9395" t="s">
        <v>8279</v>
      </c>
      <c r="C9395" t="s">
        <v>8278</v>
      </c>
      <c r="D9395" t="s">
        <v>8736</v>
      </c>
      <c r="E9395" t="s">
        <v>9002</v>
      </c>
      <c r="F9395" t="s">
        <v>8849</v>
      </c>
      <c r="G9395" t="s">
        <v>8848</v>
      </c>
      <c r="H9395" t="s">
        <v>8274</v>
      </c>
      <c r="I9395">
        <v>119.8</v>
      </c>
      <c r="J9395" t="s">
        <v>138</v>
      </c>
      <c r="K9395" t="s">
        <v>137</v>
      </c>
      <c r="L9395">
        <f>I9395*$Q$2/1000</f>
        <v>4.4325999999999997E-2</v>
      </c>
    </row>
    <row r="9396" spans="1:12">
      <c r="A9396" s="118">
        <v>45170</v>
      </c>
      <c r="B9396" t="s">
        <v>8279</v>
      </c>
      <c r="C9396" t="s">
        <v>8278</v>
      </c>
      <c r="D9396" t="s">
        <v>9001</v>
      </c>
      <c r="E9396" t="s">
        <v>9000</v>
      </c>
      <c r="F9396">
        <v>101025377</v>
      </c>
      <c r="G9396" t="s">
        <v>8999</v>
      </c>
      <c r="H9396" t="s">
        <v>8274</v>
      </c>
      <c r="I9396">
        <v>119.8</v>
      </c>
      <c r="J9396" t="s">
        <v>138</v>
      </c>
      <c r="K9396" t="s">
        <v>137</v>
      </c>
      <c r="L9396">
        <f>I9396*$Q$2/1000</f>
        <v>4.4325999999999997E-2</v>
      </c>
    </row>
    <row r="9397" spans="1:12">
      <c r="A9397" s="118">
        <v>45170</v>
      </c>
      <c r="B9397" t="s">
        <v>8279</v>
      </c>
      <c r="C9397" t="s">
        <v>8278</v>
      </c>
      <c r="D9397" t="s">
        <v>8314</v>
      </c>
      <c r="E9397" t="s">
        <v>8998</v>
      </c>
      <c r="F9397" t="s">
        <v>8312</v>
      </c>
      <c r="G9397" t="s">
        <v>8311</v>
      </c>
      <c r="H9397" t="s">
        <v>8274</v>
      </c>
      <c r="I9397">
        <v>119.8</v>
      </c>
      <c r="J9397" t="s">
        <v>138</v>
      </c>
      <c r="K9397" t="s">
        <v>137</v>
      </c>
      <c r="L9397">
        <f>I9397*$Q$2/1000</f>
        <v>4.4325999999999997E-2</v>
      </c>
    </row>
    <row r="9398" spans="1:12">
      <c r="A9398" s="118">
        <v>45170</v>
      </c>
      <c r="B9398" t="s">
        <v>8279</v>
      </c>
      <c r="C9398" t="s">
        <v>8278</v>
      </c>
      <c r="D9398" t="s">
        <v>8314</v>
      </c>
      <c r="E9398" t="s">
        <v>8997</v>
      </c>
      <c r="F9398" t="s">
        <v>8363</v>
      </c>
      <c r="G9398" t="s">
        <v>8362</v>
      </c>
      <c r="H9398" t="s">
        <v>8274</v>
      </c>
      <c r="I9398">
        <v>119.8</v>
      </c>
      <c r="J9398" t="s">
        <v>138</v>
      </c>
      <c r="K9398" t="s">
        <v>137</v>
      </c>
      <c r="L9398">
        <f>I9398*$Q$2/1000</f>
        <v>4.4325999999999997E-2</v>
      </c>
    </row>
    <row r="9399" spans="1:12">
      <c r="A9399" s="118">
        <v>45170</v>
      </c>
      <c r="B9399" t="s">
        <v>8279</v>
      </c>
      <c r="C9399" t="s">
        <v>8278</v>
      </c>
      <c r="D9399" t="s">
        <v>8781</v>
      </c>
      <c r="E9399" t="s">
        <v>8996</v>
      </c>
      <c r="F9399">
        <v>85212204</v>
      </c>
      <c r="G9399" t="s">
        <v>8435</v>
      </c>
      <c r="H9399" t="s">
        <v>8274</v>
      </c>
      <c r="I9399">
        <v>119.8</v>
      </c>
      <c r="J9399" t="s">
        <v>138</v>
      </c>
      <c r="K9399" t="s">
        <v>137</v>
      </c>
      <c r="L9399">
        <f>I9399*$Q$2/1000</f>
        <v>4.4325999999999997E-2</v>
      </c>
    </row>
    <row r="9400" spans="1:12">
      <c r="A9400" s="118">
        <v>45170</v>
      </c>
      <c r="B9400" t="s">
        <v>8279</v>
      </c>
      <c r="C9400" t="s">
        <v>8278</v>
      </c>
      <c r="D9400" t="s">
        <v>8798</v>
      </c>
      <c r="E9400" t="s">
        <v>8995</v>
      </c>
      <c r="F9400">
        <v>101032650</v>
      </c>
      <c r="G9400" t="s">
        <v>8398</v>
      </c>
      <c r="H9400" t="s">
        <v>8274</v>
      </c>
      <c r="I9400">
        <v>119.8</v>
      </c>
      <c r="J9400" t="s">
        <v>138</v>
      </c>
      <c r="K9400" t="s">
        <v>137</v>
      </c>
      <c r="L9400">
        <f>I9400*$Q$2/1000</f>
        <v>4.4325999999999997E-2</v>
      </c>
    </row>
    <row r="9401" spans="1:12">
      <c r="A9401" s="118">
        <v>45170</v>
      </c>
      <c r="B9401" t="s">
        <v>8279</v>
      </c>
      <c r="C9401" t="s">
        <v>8278</v>
      </c>
      <c r="D9401" t="s">
        <v>8867</v>
      </c>
      <c r="E9401" t="s">
        <v>8994</v>
      </c>
      <c r="F9401">
        <v>101009416</v>
      </c>
      <c r="G9401" t="s">
        <v>8531</v>
      </c>
      <c r="H9401" t="s">
        <v>8274</v>
      </c>
      <c r="I9401">
        <v>119.8</v>
      </c>
      <c r="J9401" t="s">
        <v>138</v>
      </c>
      <c r="K9401" t="s">
        <v>137</v>
      </c>
      <c r="L9401">
        <f>I9401*$Q$2/1000</f>
        <v>4.4325999999999997E-2</v>
      </c>
    </row>
    <row r="9402" spans="1:12">
      <c r="A9402" s="118">
        <v>45170</v>
      </c>
      <c r="B9402" t="s">
        <v>8279</v>
      </c>
      <c r="C9402" t="s">
        <v>8278</v>
      </c>
      <c r="D9402" t="s">
        <v>8993</v>
      </c>
      <c r="E9402" t="s">
        <v>8992</v>
      </c>
      <c r="F9402" t="s">
        <v>8484</v>
      </c>
      <c r="G9402" t="s">
        <v>8483</v>
      </c>
      <c r="H9402" t="s">
        <v>8274</v>
      </c>
      <c r="I9402">
        <v>119.8</v>
      </c>
      <c r="J9402" t="s">
        <v>138</v>
      </c>
      <c r="K9402" t="s">
        <v>137</v>
      </c>
      <c r="L9402">
        <f>I9402*$Q$2/1000</f>
        <v>4.4325999999999997E-2</v>
      </c>
    </row>
    <row r="9403" spans="1:12">
      <c r="A9403" s="118">
        <v>45170</v>
      </c>
      <c r="B9403" t="s">
        <v>8279</v>
      </c>
      <c r="C9403" t="s">
        <v>8278</v>
      </c>
      <c r="D9403" t="s">
        <v>8381</v>
      </c>
      <c r="E9403" t="s">
        <v>8991</v>
      </c>
      <c r="F9403" t="s">
        <v>8320</v>
      </c>
      <c r="G9403" t="s">
        <v>8319</v>
      </c>
      <c r="H9403" t="s">
        <v>8274</v>
      </c>
      <c r="I9403">
        <v>119.8</v>
      </c>
      <c r="J9403" t="s">
        <v>138</v>
      </c>
      <c r="K9403" t="s">
        <v>137</v>
      </c>
      <c r="L9403">
        <f>I9403*$Q$2/1000</f>
        <v>4.4325999999999997E-2</v>
      </c>
    </row>
    <row r="9404" spans="1:12">
      <c r="A9404" s="118">
        <v>45170</v>
      </c>
      <c r="B9404" t="s">
        <v>8279</v>
      </c>
      <c r="C9404" t="s">
        <v>8278</v>
      </c>
      <c r="D9404" t="s">
        <v>8496</v>
      </c>
      <c r="E9404" t="s">
        <v>8990</v>
      </c>
      <c r="F9404" t="s">
        <v>8784</v>
      </c>
      <c r="G9404" t="s">
        <v>8783</v>
      </c>
      <c r="H9404" t="s">
        <v>8274</v>
      </c>
      <c r="I9404">
        <v>119.8</v>
      </c>
      <c r="J9404" t="s">
        <v>138</v>
      </c>
      <c r="K9404" t="s">
        <v>137</v>
      </c>
      <c r="L9404">
        <f>I9404*$Q$2/1000</f>
        <v>4.4325999999999997E-2</v>
      </c>
    </row>
    <row r="9405" spans="1:12">
      <c r="A9405" s="118">
        <v>45170</v>
      </c>
      <c r="B9405" t="s">
        <v>8279</v>
      </c>
      <c r="C9405" t="s">
        <v>8278</v>
      </c>
      <c r="D9405" t="s">
        <v>8496</v>
      </c>
      <c r="E9405" t="s">
        <v>8989</v>
      </c>
      <c r="F9405" t="s">
        <v>8784</v>
      </c>
      <c r="G9405" t="s">
        <v>8783</v>
      </c>
      <c r="H9405" t="s">
        <v>8274</v>
      </c>
      <c r="I9405">
        <v>119.8</v>
      </c>
      <c r="J9405" t="s">
        <v>138</v>
      </c>
      <c r="K9405" t="s">
        <v>137</v>
      </c>
      <c r="L9405">
        <f>I9405*$Q$2/1000</f>
        <v>4.4325999999999997E-2</v>
      </c>
    </row>
    <row r="9406" spans="1:12">
      <c r="A9406" s="118">
        <v>45170</v>
      </c>
      <c r="B9406" t="s">
        <v>8279</v>
      </c>
      <c r="C9406" t="s">
        <v>8278</v>
      </c>
      <c r="D9406" t="s">
        <v>8496</v>
      </c>
      <c r="E9406" t="s">
        <v>8988</v>
      </c>
      <c r="F9406" t="s">
        <v>8784</v>
      </c>
      <c r="G9406" t="s">
        <v>8783</v>
      </c>
      <c r="H9406" t="s">
        <v>8274</v>
      </c>
      <c r="I9406">
        <v>119.8</v>
      </c>
      <c r="J9406" t="s">
        <v>138</v>
      </c>
      <c r="K9406" t="s">
        <v>137</v>
      </c>
      <c r="L9406">
        <f>I9406*$Q$2/1000</f>
        <v>4.4325999999999997E-2</v>
      </c>
    </row>
    <row r="9407" spans="1:12">
      <c r="A9407" s="118">
        <v>45170</v>
      </c>
      <c r="B9407" t="s">
        <v>8279</v>
      </c>
      <c r="C9407" t="s">
        <v>8278</v>
      </c>
      <c r="D9407" t="s">
        <v>8390</v>
      </c>
      <c r="E9407" t="s">
        <v>8987</v>
      </c>
      <c r="F9407">
        <v>85213717</v>
      </c>
      <c r="G9407" t="s">
        <v>8409</v>
      </c>
      <c r="H9407" t="s">
        <v>8274</v>
      </c>
      <c r="I9407">
        <v>119.8</v>
      </c>
      <c r="J9407" t="s">
        <v>138</v>
      </c>
      <c r="K9407" t="s">
        <v>137</v>
      </c>
      <c r="L9407">
        <f>I9407*$Q$2/1000</f>
        <v>4.4325999999999997E-2</v>
      </c>
    </row>
    <row r="9408" spans="1:12">
      <c r="A9408" s="118">
        <v>45170</v>
      </c>
      <c r="B9408" t="s">
        <v>8279</v>
      </c>
      <c r="C9408" t="s">
        <v>8278</v>
      </c>
      <c r="D9408" t="s">
        <v>8986</v>
      </c>
      <c r="E9408" t="s">
        <v>8985</v>
      </c>
      <c r="F9408">
        <v>85211451</v>
      </c>
      <c r="G9408" t="s">
        <v>8984</v>
      </c>
      <c r="H9408" t="s">
        <v>8274</v>
      </c>
      <c r="I9408">
        <v>119.8</v>
      </c>
      <c r="J9408" t="s">
        <v>138</v>
      </c>
      <c r="K9408" t="s">
        <v>137</v>
      </c>
      <c r="L9408">
        <f>I9408*$Q$2/1000</f>
        <v>4.4325999999999997E-2</v>
      </c>
    </row>
    <row r="9409" spans="1:12">
      <c r="A9409" s="118">
        <v>45170</v>
      </c>
      <c r="B9409" t="s">
        <v>8279</v>
      </c>
      <c r="C9409" t="s">
        <v>8278</v>
      </c>
      <c r="D9409" t="s">
        <v>8983</v>
      </c>
      <c r="E9409" t="s">
        <v>8982</v>
      </c>
      <c r="F9409" t="s">
        <v>8981</v>
      </c>
      <c r="G9409" t="s">
        <v>8980</v>
      </c>
      <c r="H9409" t="s">
        <v>8274</v>
      </c>
      <c r="I9409">
        <v>119.8</v>
      </c>
      <c r="J9409" t="s">
        <v>138</v>
      </c>
      <c r="K9409" t="s">
        <v>137</v>
      </c>
      <c r="L9409">
        <f>I9409*$Q$2/1000</f>
        <v>4.4325999999999997E-2</v>
      </c>
    </row>
    <row r="9410" spans="1:12">
      <c r="A9410" s="118">
        <v>45170</v>
      </c>
      <c r="B9410" t="s">
        <v>8279</v>
      </c>
      <c r="C9410" t="s">
        <v>8278</v>
      </c>
      <c r="D9410" t="s">
        <v>8979</v>
      </c>
      <c r="E9410" t="s">
        <v>8978</v>
      </c>
      <c r="F9410" t="s">
        <v>8473</v>
      </c>
      <c r="G9410" t="s">
        <v>8472</v>
      </c>
      <c r="H9410" t="s">
        <v>8274</v>
      </c>
      <c r="I9410">
        <v>119.8</v>
      </c>
      <c r="J9410" t="s">
        <v>138</v>
      </c>
      <c r="K9410" t="s">
        <v>137</v>
      </c>
      <c r="L9410">
        <f>I9410*$Q$2/1000</f>
        <v>4.4325999999999997E-2</v>
      </c>
    </row>
    <row r="9411" spans="1:12">
      <c r="A9411" s="118">
        <v>45170</v>
      </c>
      <c r="B9411" t="s">
        <v>8279</v>
      </c>
      <c r="C9411" t="s">
        <v>8278</v>
      </c>
      <c r="D9411" t="s">
        <v>8977</v>
      </c>
      <c r="E9411" t="s">
        <v>8976</v>
      </c>
      <c r="F9411">
        <v>85213415</v>
      </c>
      <c r="G9411" t="s">
        <v>8975</v>
      </c>
      <c r="H9411" t="s">
        <v>8274</v>
      </c>
      <c r="I9411">
        <v>119.8</v>
      </c>
      <c r="J9411" t="s">
        <v>138</v>
      </c>
      <c r="K9411" t="s">
        <v>137</v>
      </c>
      <c r="L9411">
        <f>I9411*$Q$2/1000</f>
        <v>4.4325999999999997E-2</v>
      </c>
    </row>
    <row r="9412" spans="1:12">
      <c r="A9412" s="118">
        <v>45170</v>
      </c>
      <c r="B9412" t="s">
        <v>8279</v>
      </c>
      <c r="C9412" t="s">
        <v>8278</v>
      </c>
      <c r="D9412" t="s">
        <v>8647</v>
      </c>
      <c r="E9412" t="s">
        <v>8974</v>
      </c>
      <c r="F9412">
        <v>10256100</v>
      </c>
      <c r="G9412" t="s">
        <v>8476</v>
      </c>
      <c r="H9412" t="s">
        <v>8274</v>
      </c>
      <c r="I9412">
        <v>119.8</v>
      </c>
      <c r="J9412" t="s">
        <v>138</v>
      </c>
      <c r="K9412" t="s">
        <v>137</v>
      </c>
      <c r="L9412">
        <f>I9412*$Q$2/1000</f>
        <v>4.4325999999999997E-2</v>
      </c>
    </row>
    <row r="9413" spans="1:12">
      <c r="A9413" s="118">
        <v>45170</v>
      </c>
      <c r="B9413" t="s">
        <v>8279</v>
      </c>
      <c r="C9413" t="s">
        <v>8278</v>
      </c>
      <c r="D9413" t="s">
        <v>8647</v>
      </c>
      <c r="E9413" t="s">
        <v>8973</v>
      </c>
      <c r="F9413">
        <v>10256100</v>
      </c>
      <c r="G9413" t="s">
        <v>8476</v>
      </c>
      <c r="H9413" t="s">
        <v>8274</v>
      </c>
      <c r="I9413">
        <v>119.8</v>
      </c>
      <c r="J9413" t="s">
        <v>138</v>
      </c>
      <c r="K9413" t="s">
        <v>137</v>
      </c>
      <c r="L9413">
        <f>I9413*$Q$2/1000</f>
        <v>4.4325999999999997E-2</v>
      </c>
    </row>
    <row r="9414" spans="1:12">
      <c r="A9414" s="118">
        <v>45170</v>
      </c>
      <c r="B9414" t="s">
        <v>8279</v>
      </c>
      <c r="C9414" t="s">
        <v>8278</v>
      </c>
      <c r="D9414" t="s">
        <v>8972</v>
      </c>
      <c r="E9414" t="s">
        <v>8971</v>
      </c>
      <c r="F9414" t="s">
        <v>8970</v>
      </c>
      <c r="G9414" t="s">
        <v>8969</v>
      </c>
      <c r="H9414" t="s">
        <v>8274</v>
      </c>
      <c r="I9414">
        <v>119.8</v>
      </c>
      <c r="J9414" t="s">
        <v>138</v>
      </c>
      <c r="K9414" t="s">
        <v>137</v>
      </c>
      <c r="L9414">
        <f>I9414*$Q$2/1000</f>
        <v>4.4325999999999997E-2</v>
      </c>
    </row>
    <row r="9415" spans="1:12">
      <c r="A9415" s="118">
        <v>45170</v>
      </c>
      <c r="B9415" t="s">
        <v>8279</v>
      </c>
      <c r="C9415" t="s">
        <v>8278</v>
      </c>
      <c r="D9415" t="s">
        <v>8967</v>
      </c>
      <c r="E9415" t="s">
        <v>8968</v>
      </c>
      <c r="F9415" t="s">
        <v>8965</v>
      </c>
      <c r="G9415" t="s">
        <v>8964</v>
      </c>
      <c r="H9415" t="s">
        <v>8274</v>
      </c>
      <c r="I9415">
        <v>119.8</v>
      </c>
      <c r="J9415" t="s">
        <v>138</v>
      </c>
      <c r="K9415" t="s">
        <v>137</v>
      </c>
      <c r="L9415">
        <f>I9415*$Q$2/1000</f>
        <v>4.4325999999999997E-2</v>
      </c>
    </row>
    <row r="9416" spans="1:12">
      <c r="A9416" s="118">
        <v>45170</v>
      </c>
      <c r="B9416" t="s">
        <v>8279</v>
      </c>
      <c r="C9416" t="s">
        <v>8278</v>
      </c>
      <c r="D9416" t="s">
        <v>8967</v>
      </c>
      <c r="E9416" t="s">
        <v>8966</v>
      </c>
      <c r="F9416" t="s">
        <v>8965</v>
      </c>
      <c r="G9416" t="s">
        <v>8964</v>
      </c>
      <c r="H9416" t="s">
        <v>8274</v>
      </c>
      <c r="I9416">
        <v>119.8</v>
      </c>
      <c r="J9416" t="s">
        <v>138</v>
      </c>
      <c r="K9416" t="s">
        <v>137</v>
      </c>
      <c r="L9416">
        <f>I9416*$Q$2/1000</f>
        <v>4.4325999999999997E-2</v>
      </c>
    </row>
    <row r="9417" spans="1:12">
      <c r="A9417" s="118">
        <v>45170</v>
      </c>
      <c r="B9417" t="s">
        <v>8279</v>
      </c>
      <c r="C9417" t="s">
        <v>8278</v>
      </c>
      <c r="D9417" t="s">
        <v>8963</v>
      </c>
      <c r="E9417" t="s">
        <v>8962</v>
      </c>
      <c r="F9417" t="s">
        <v>8961</v>
      </c>
      <c r="G9417" t="s">
        <v>8960</v>
      </c>
      <c r="H9417" t="s">
        <v>8274</v>
      </c>
      <c r="I9417">
        <v>119.8</v>
      </c>
      <c r="J9417" t="s">
        <v>138</v>
      </c>
      <c r="K9417" t="s">
        <v>137</v>
      </c>
      <c r="L9417">
        <f>I9417*$Q$2/1000</f>
        <v>4.4325999999999997E-2</v>
      </c>
    </row>
    <row r="9418" spans="1:12">
      <c r="A9418" s="118">
        <v>45170</v>
      </c>
      <c r="B9418" t="s">
        <v>8279</v>
      </c>
      <c r="C9418" t="s">
        <v>8278</v>
      </c>
      <c r="D9418" t="s">
        <v>8625</v>
      </c>
      <c r="E9418" t="s">
        <v>8959</v>
      </c>
      <c r="F9418" t="s">
        <v>8359</v>
      </c>
      <c r="G9418" t="s">
        <v>8358</v>
      </c>
      <c r="H9418" t="s">
        <v>8274</v>
      </c>
      <c r="I9418">
        <v>119.8</v>
      </c>
      <c r="J9418" t="s">
        <v>138</v>
      </c>
      <c r="K9418" t="s">
        <v>137</v>
      </c>
      <c r="L9418">
        <f>I9418*$Q$2/1000</f>
        <v>4.4325999999999997E-2</v>
      </c>
    </row>
    <row r="9419" spans="1:12">
      <c r="A9419" s="118">
        <v>45170</v>
      </c>
      <c r="B9419" t="s">
        <v>8279</v>
      </c>
      <c r="C9419" t="s">
        <v>8278</v>
      </c>
      <c r="D9419" t="s">
        <v>8835</v>
      </c>
      <c r="E9419" t="s">
        <v>8958</v>
      </c>
      <c r="F9419">
        <v>101026148</v>
      </c>
      <c r="G9419" t="s">
        <v>8338</v>
      </c>
      <c r="H9419" t="s">
        <v>8274</v>
      </c>
      <c r="I9419">
        <v>119.8</v>
      </c>
      <c r="J9419" t="s">
        <v>138</v>
      </c>
      <c r="K9419" t="s">
        <v>137</v>
      </c>
      <c r="L9419">
        <f>I9419*$Q$2/1000</f>
        <v>4.4325999999999997E-2</v>
      </c>
    </row>
    <row r="9420" spans="1:12">
      <c r="A9420" s="118">
        <v>45170</v>
      </c>
      <c r="B9420" t="s">
        <v>8279</v>
      </c>
      <c r="C9420" t="s">
        <v>8278</v>
      </c>
      <c r="D9420" t="s">
        <v>8381</v>
      </c>
      <c r="E9420" t="s">
        <v>8957</v>
      </c>
      <c r="F9420" t="s">
        <v>8956</v>
      </c>
      <c r="G9420" t="s">
        <v>8955</v>
      </c>
      <c r="H9420" t="s">
        <v>8274</v>
      </c>
      <c r="I9420">
        <v>119.8</v>
      </c>
      <c r="J9420" t="s">
        <v>138</v>
      </c>
      <c r="K9420" t="s">
        <v>137</v>
      </c>
      <c r="L9420">
        <f>I9420*$Q$2/1000</f>
        <v>4.4325999999999997E-2</v>
      </c>
    </row>
    <row r="9421" spans="1:12">
      <c r="A9421" s="118">
        <v>45170</v>
      </c>
      <c r="B9421" t="s">
        <v>8279</v>
      </c>
      <c r="C9421" t="s">
        <v>8278</v>
      </c>
      <c r="D9421" t="s">
        <v>8611</v>
      </c>
      <c r="E9421" t="s">
        <v>8954</v>
      </c>
      <c r="F9421" t="s">
        <v>8388</v>
      </c>
      <c r="G9421" t="s">
        <v>8387</v>
      </c>
      <c r="H9421" t="s">
        <v>8274</v>
      </c>
      <c r="I9421">
        <v>119.8</v>
      </c>
      <c r="J9421" t="s">
        <v>138</v>
      </c>
      <c r="K9421" t="s">
        <v>137</v>
      </c>
      <c r="L9421">
        <f>I9421*$Q$2/1000</f>
        <v>4.4325999999999997E-2</v>
      </c>
    </row>
    <row r="9422" spans="1:12">
      <c r="A9422" s="118">
        <v>45170</v>
      </c>
      <c r="B9422" t="s">
        <v>8279</v>
      </c>
      <c r="C9422" t="s">
        <v>8278</v>
      </c>
      <c r="D9422" t="s">
        <v>8457</v>
      </c>
      <c r="E9422" t="s">
        <v>8953</v>
      </c>
      <c r="F9422">
        <v>85213914</v>
      </c>
      <c r="G9422" t="s">
        <v>8455</v>
      </c>
      <c r="H9422" t="s">
        <v>8274</v>
      </c>
      <c r="I9422">
        <v>119.8</v>
      </c>
      <c r="J9422" t="s">
        <v>138</v>
      </c>
      <c r="K9422" t="s">
        <v>137</v>
      </c>
      <c r="L9422">
        <f>I9422*$Q$2/1000</f>
        <v>4.4325999999999997E-2</v>
      </c>
    </row>
    <row r="9423" spans="1:12">
      <c r="A9423" s="118">
        <v>45170</v>
      </c>
      <c r="B9423" t="s">
        <v>8279</v>
      </c>
      <c r="C9423" t="s">
        <v>8278</v>
      </c>
      <c r="D9423" t="s">
        <v>8952</v>
      </c>
      <c r="E9423" t="s">
        <v>8951</v>
      </c>
      <c r="F9423" t="s">
        <v>8950</v>
      </c>
      <c r="G9423" t="s">
        <v>8949</v>
      </c>
      <c r="H9423" t="s">
        <v>8274</v>
      </c>
      <c r="I9423">
        <v>119.8</v>
      </c>
      <c r="J9423" t="s">
        <v>138</v>
      </c>
      <c r="K9423" t="s">
        <v>137</v>
      </c>
      <c r="L9423">
        <f>I9423*$Q$2/1000</f>
        <v>4.4325999999999997E-2</v>
      </c>
    </row>
    <row r="9424" spans="1:12">
      <c r="A9424" s="118">
        <v>45170</v>
      </c>
      <c r="B9424" t="s">
        <v>8279</v>
      </c>
      <c r="C9424" t="s">
        <v>8278</v>
      </c>
      <c r="D9424" t="s">
        <v>8344</v>
      </c>
      <c r="E9424" t="s">
        <v>8948</v>
      </c>
      <c r="F9424" t="s">
        <v>8303</v>
      </c>
      <c r="G9424" t="s">
        <v>8302</v>
      </c>
      <c r="H9424" t="s">
        <v>8274</v>
      </c>
      <c r="I9424">
        <v>119.8</v>
      </c>
      <c r="J9424" t="s">
        <v>138</v>
      </c>
      <c r="K9424" t="s">
        <v>137</v>
      </c>
      <c r="L9424">
        <f>I9424*$Q$2/1000</f>
        <v>4.4325999999999997E-2</v>
      </c>
    </row>
    <row r="9425" spans="1:12">
      <c r="A9425" s="118">
        <v>45170</v>
      </c>
      <c r="B9425" t="s">
        <v>8279</v>
      </c>
      <c r="C9425" t="s">
        <v>8278</v>
      </c>
      <c r="D9425" t="s">
        <v>8947</v>
      </c>
      <c r="E9425" t="s">
        <v>8946</v>
      </c>
      <c r="F9425">
        <v>23254885</v>
      </c>
      <c r="G9425" t="s">
        <v>8280</v>
      </c>
      <c r="H9425" t="s">
        <v>8274</v>
      </c>
      <c r="I9425">
        <v>119.8</v>
      </c>
      <c r="J9425" t="s">
        <v>138</v>
      </c>
      <c r="K9425" t="s">
        <v>137</v>
      </c>
      <c r="L9425">
        <f>I9425*$Q$2/1000</f>
        <v>4.4325999999999997E-2</v>
      </c>
    </row>
    <row r="9426" spans="1:12">
      <c r="A9426" s="118">
        <v>45170</v>
      </c>
      <c r="B9426" t="s">
        <v>8279</v>
      </c>
      <c r="C9426" t="s">
        <v>8278</v>
      </c>
      <c r="D9426" t="s">
        <v>8475</v>
      </c>
      <c r="E9426" t="s">
        <v>8945</v>
      </c>
      <c r="F9426" t="s">
        <v>8473</v>
      </c>
      <c r="G9426" t="s">
        <v>8472</v>
      </c>
      <c r="H9426" t="s">
        <v>8274</v>
      </c>
      <c r="I9426">
        <v>119.8</v>
      </c>
      <c r="J9426" t="s">
        <v>138</v>
      </c>
      <c r="K9426" t="s">
        <v>137</v>
      </c>
      <c r="L9426">
        <f>I9426*$Q$2/1000</f>
        <v>4.4325999999999997E-2</v>
      </c>
    </row>
    <row r="9427" spans="1:12">
      <c r="A9427" s="118">
        <v>45170</v>
      </c>
      <c r="B9427" t="s">
        <v>8279</v>
      </c>
      <c r="C9427" t="s">
        <v>8278</v>
      </c>
      <c r="D9427" t="s">
        <v>8645</v>
      </c>
      <c r="E9427" t="s">
        <v>8944</v>
      </c>
      <c r="F9427">
        <v>101037768</v>
      </c>
      <c r="G9427" t="s">
        <v>8425</v>
      </c>
      <c r="H9427" t="s">
        <v>8274</v>
      </c>
      <c r="I9427">
        <v>119.8</v>
      </c>
      <c r="J9427" t="s">
        <v>138</v>
      </c>
      <c r="K9427" t="s">
        <v>137</v>
      </c>
      <c r="L9427">
        <f>I9427*$Q$2/1000</f>
        <v>4.4325999999999997E-2</v>
      </c>
    </row>
    <row r="9428" spans="1:12">
      <c r="A9428" s="118">
        <v>45170</v>
      </c>
      <c r="B9428" t="s">
        <v>8279</v>
      </c>
      <c r="C9428" t="s">
        <v>8278</v>
      </c>
      <c r="D9428" t="s">
        <v>8943</v>
      </c>
      <c r="E9428" t="s">
        <v>8942</v>
      </c>
      <c r="F9428">
        <v>23254885</v>
      </c>
      <c r="G9428" t="s">
        <v>8280</v>
      </c>
      <c r="H9428" t="s">
        <v>8274</v>
      </c>
      <c r="I9428">
        <v>119.8</v>
      </c>
      <c r="J9428" t="s">
        <v>138</v>
      </c>
      <c r="K9428" t="s">
        <v>137</v>
      </c>
      <c r="L9428">
        <f>I9428*$Q$2/1000</f>
        <v>4.4325999999999997E-2</v>
      </c>
    </row>
    <row r="9429" spans="1:12">
      <c r="A9429" s="118">
        <v>45170</v>
      </c>
      <c r="B9429" t="s">
        <v>8279</v>
      </c>
      <c r="C9429" t="s">
        <v>8278</v>
      </c>
      <c r="D9429" t="s">
        <v>8625</v>
      </c>
      <c r="E9429" t="s">
        <v>8941</v>
      </c>
      <c r="F9429">
        <v>101041518</v>
      </c>
      <c r="G9429" t="s">
        <v>8503</v>
      </c>
      <c r="H9429" t="s">
        <v>8274</v>
      </c>
      <c r="I9429">
        <v>119.8</v>
      </c>
      <c r="J9429" t="s">
        <v>138</v>
      </c>
      <c r="K9429" t="s">
        <v>137</v>
      </c>
      <c r="L9429">
        <f>I9429*$Q$2/1000</f>
        <v>4.4325999999999997E-2</v>
      </c>
    </row>
    <row r="9430" spans="1:12">
      <c r="A9430" s="118">
        <v>45170</v>
      </c>
      <c r="B9430" t="s">
        <v>8279</v>
      </c>
      <c r="C9430" t="s">
        <v>8278</v>
      </c>
      <c r="D9430" t="s">
        <v>8819</v>
      </c>
      <c r="E9430" t="s">
        <v>8940</v>
      </c>
      <c r="F9430">
        <v>85213335</v>
      </c>
      <c r="G9430" t="s">
        <v>4997</v>
      </c>
      <c r="H9430" t="s">
        <v>8274</v>
      </c>
      <c r="I9430">
        <v>119.8</v>
      </c>
      <c r="J9430" t="s">
        <v>138</v>
      </c>
      <c r="K9430" t="s">
        <v>137</v>
      </c>
      <c r="L9430">
        <f>I9430*$Q$2/1000</f>
        <v>4.4325999999999997E-2</v>
      </c>
    </row>
    <row r="9431" spans="1:12">
      <c r="A9431" s="118">
        <v>45170</v>
      </c>
      <c r="B9431" t="s">
        <v>8279</v>
      </c>
      <c r="C9431" t="s">
        <v>8278</v>
      </c>
      <c r="D9431" t="s">
        <v>8938</v>
      </c>
      <c r="E9431" t="s">
        <v>8939</v>
      </c>
      <c r="F9431">
        <v>101034078</v>
      </c>
      <c r="G9431" t="s">
        <v>8525</v>
      </c>
      <c r="H9431" t="s">
        <v>8274</v>
      </c>
      <c r="I9431">
        <v>119.8</v>
      </c>
      <c r="J9431" t="s">
        <v>138</v>
      </c>
      <c r="K9431" t="s">
        <v>137</v>
      </c>
      <c r="L9431">
        <f>I9431*$Q$2/1000</f>
        <v>4.4325999999999997E-2</v>
      </c>
    </row>
    <row r="9432" spans="1:12">
      <c r="A9432" s="118">
        <v>45170</v>
      </c>
      <c r="B9432" t="s">
        <v>8279</v>
      </c>
      <c r="C9432" t="s">
        <v>8278</v>
      </c>
      <c r="D9432" t="s">
        <v>8938</v>
      </c>
      <c r="E9432" t="s">
        <v>8937</v>
      </c>
      <c r="F9432">
        <v>101034078</v>
      </c>
      <c r="G9432" t="s">
        <v>8525</v>
      </c>
      <c r="H9432" t="s">
        <v>8274</v>
      </c>
      <c r="I9432">
        <v>119.8</v>
      </c>
      <c r="J9432" t="s">
        <v>138</v>
      </c>
      <c r="K9432" t="s">
        <v>137</v>
      </c>
      <c r="L9432">
        <f>I9432*$Q$2/1000</f>
        <v>4.4325999999999997E-2</v>
      </c>
    </row>
    <row r="9433" spans="1:12">
      <c r="A9433" s="118">
        <v>45170</v>
      </c>
      <c r="B9433" t="s">
        <v>8279</v>
      </c>
      <c r="C9433" t="s">
        <v>8278</v>
      </c>
      <c r="D9433" t="s">
        <v>8798</v>
      </c>
      <c r="E9433" t="s">
        <v>8936</v>
      </c>
      <c r="F9433">
        <v>101032650</v>
      </c>
      <c r="G9433" t="s">
        <v>8398</v>
      </c>
      <c r="H9433" t="s">
        <v>8274</v>
      </c>
      <c r="I9433">
        <v>119.8</v>
      </c>
      <c r="J9433" t="s">
        <v>138</v>
      </c>
      <c r="K9433" t="s">
        <v>137</v>
      </c>
      <c r="L9433">
        <f>I9433*$Q$2/1000</f>
        <v>4.4325999999999997E-2</v>
      </c>
    </row>
    <row r="9434" spans="1:12">
      <c r="A9434" s="118">
        <v>45170</v>
      </c>
      <c r="B9434" t="s">
        <v>8279</v>
      </c>
      <c r="C9434" t="s">
        <v>8278</v>
      </c>
      <c r="D9434" t="s">
        <v>8536</v>
      </c>
      <c r="E9434" t="s">
        <v>8935</v>
      </c>
      <c r="F9434" t="s">
        <v>8534</v>
      </c>
      <c r="G9434" t="s">
        <v>8533</v>
      </c>
      <c r="H9434" t="s">
        <v>8274</v>
      </c>
      <c r="I9434">
        <v>119.8</v>
      </c>
      <c r="J9434" t="s">
        <v>138</v>
      </c>
      <c r="K9434" t="s">
        <v>137</v>
      </c>
      <c r="L9434">
        <f>I9434*$Q$2/1000</f>
        <v>4.4325999999999997E-2</v>
      </c>
    </row>
    <row r="9435" spans="1:12">
      <c r="A9435" s="118">
        <v>45170</v>
      </c>
      <c r="B9435" t="s">
        <v>8279</v>
      </c>
      <c r="C9435" t="s">
        <v>8278</v>
      </c>
      <c r="D9435" t="s">
        <v>8508</v>
      </c>
      <c r="E9435" t="s">
        <v>8934</v>
      </c>
      <c r="F9435">
        <v>85213543</v>
      </c>
      <c r="G9435" t="s">
        <v>8469</v>
      </c>
      <c r="H9435" t="s">
        <v>8274</v>
      </c>
      <c r="I9435">
        <v>119.8</v>
      </c>
      <c r="J9435" t="s">
        <v>138</v>
      </c>
      <c r="K9435" t="s">
        <v>137</v>
      </c>
      <c r="L9435">
        <f>I9435*$Q$2/1000</f>
        <v>4.4325999999999997E-2</v>
      </c>
    </row>
    <row r="9436" spans="1:12">
      <c r="A9436" s="118">
        <v>45170</v>
      </c>
      <c r="B9436" t="s">
        <v>8279</v>
      </c>
      <c r="C9436" t="s">
        <v>8278</v>
      </c>
      <c r="D9436" t="s">
        <v>8337</v>
      </c>
      <c r="E9436" t="s">
        <v>8933</v>
      </c>
      <c r="F9436">
        <v>101009416</v>
      </c>
      <c r="G9436" t="s">
        <v>8531</v>
      </c>
      <c r="H9436" t="s">
        <v>8274</v>
      </c>
      <c r="I9436">
        <v>119.8</v>
      </c>
      <c r="J9436" t="s">
        <v>138</v>
      </c>
      <c r="K9436" t="s">
        <v>137</v>
      </c>
      <c r="L9436">
        <f>I9436*$Q$2/1000</f>
        <v>4.4325999999999997E-2</v>
      </c>
    </row>
    <row r="9437" spans="1:12">
      <c r="A9437" s="118">
        <v>45170</v>
      </c>
      <c r="B9437" t="s">
        <v>8279</v>
      </c>
      <c r="C9437" t="s">
        <v>8278</v>
      </c>
      <c r="D9437" t="s">
        <v>8381</v>
      </c>
      <c r="E9437" t="s">
        <v>8932</v>
      </c>
      <c r="F9437" t="s">
        <v>8297</v>
      </c>
      <c r="G9437" t="s">
        <v>8296</v>
      </c>
      <c r="H9437" t="s">
        <v>8274</v>
      </c>
      <c r="I9437">
        <v>119.8</v>
      </c>
      <c r="J9437" t="s">
        <v>138</v>
      </c>
      <c r="K9437" t="s">
        <v>137</v>
      </c>
      <c r="L9437">
        <f>I9437*$Q$2/1000</f>
        <v>4.4325999999999997E-2</v>
      </c>
    </row>
    <row r="9438" spans="1:12">
      <c r="A9438" s="118">
        <v>45170</v>
      </c>
      <c r="B9438" t="s">
        <v>8279</v>
      </c>
      <c r="C9438" t="s">
        <v>8278</v>
      </c>
      <c r="D9438" t="s">
        <v>8673</v>
      </c>
      <c r="E9438" t="s">
        <v>8931</v>
      </c>
      <c r="F9438">
        <v>85212170</v>
      </c>
      <c r="G9438" t="s">
        <v>8671</v>
      </c>
      <c r="H9438" t="s">
        <v>8274</v>
      </c>
      <c r="I9438">
        <v>119.8</v>
      </c>
      <c r="J9438" t="s">
        <v>138</v>
      </c>
      <c r="K9438" t="s">
        <v>137</v>
      </c>
      <c r="L9438">
        <f>I9438*$Q$2/1000</f>
        <v>4.4325999999999997E-2</v>
      </c>
    </row>
    <row r="9439" spans="1:12">
      <c r="A9439" s="118">
        <v>45170</v>
      </c>
      <c r="B9439" t="s">
        <v>8279</v>
      </c>
      <c r="C9439" t="s">
        <v>8278</v>
      </c>
      <c r="D9439" t="s">
        <v>8673</v>
      </c>
      <c r="E9439" t="s">
        <v>8930</v>
      </c>
      <c r="F9439">
        <v>85212170</v>
      </c>
      <c r="G9439" t="s">
        <v>8671</v>
      </c>
      <c r="H9439" t="s">
        <v>8274</v>
      </c>
      <c r="I9439">
        <v>119.8</v>
      </c>
      <c r="J9439" t="s">
        <v>138</v>
      </c>
      <c r="K9439" t="s">
        <v>137</v>
      </c>
      <c r="L9439">
        <f>I9439*$Q$2/1000</f>
        <v>4.4325999999999997E-2</v>
      </c>
    </row>
    <row r="9440" spans="1:12">
      <c r="A9440" s="118">
        <v>45170</v>
      </c>
      <c r="B9440" t="s">
        <v>8279</v>
      </c>
      <c r="C9440" t="s">
        <v>8278</v>
      </c>
      <c r="D9440" t="s">
        <v>8324</v>
      </c>
      <c r="E9440" t="s">
        <v>8929</v>
      </c>
      <c r="F9440">
        <v>85213333</v>
      </c>
      <c r="G9440" t="s">
        <v>8928</v>
      </c>
      <c r="H9440" t="s">
        <v>8274</v>
      </c>
      <c r="I9440">
        <v>119.8</v>
      </c>
      <c r="J9440" t="s">
        <v>138</v>
      </c>
      <c r="K9440" t="s">
        <v>137</v>
      </c>
      <c r="L9440">
        <f>I9440*$Q$2/1000</f>
        <v>4.4325999999999997E-2</v>
      </c>
    </row>
    <row r="9441" spans="1:12">
      <c r="A9441" s="118">
        <v>45170</v>
      </c>
      <c r="B9441" t="s">
        <v>8279</v>
      </c>
      <c r="C9441" t="s">
        <v>8278</v>
      </c>
      <c r="D9441" t="s">
        <v>8736</v>
      </c>
      <c r="E9441" t="s">
        <v>8927</v>
      </c>
      <c r="F9441" t="s">
        <v>8849</v>
      </c>
      <c r="G9441" t="s">
        <v>8848</v>
      </c>
      <c r="H9441" t="s">
        <v>8274</v>
      </c>
      <c r="I9441">
        <v>119.8</v>
      </c>
      <c r="J9441" t="s">
        <v>138</v>
      </c>
      <c r="K9441" t="s">
        <v>137</v>
      </c>
      <c r="L9441">
        <f>I9441*$Q$2/1000</f>
        <v>4.4325999999999997E-2</v>
      </c>
    </row>
    <row r="9442" spans="1:12">
      <c r="A9442" s="118">
        <v>45170</v>
      </c>
      <c r="B9442" t="s">
        <v>8279</v>
      </c>
      <c r="C9442" t="s">
        <v>8278</v>
      </c>
      <c r="D9442" t="s">
        <v>8835</v>
      </c>
      <c r="E9442" t="s">
        <v>8926</v>
      </c>
      <c r="F9442">
        <v>101026148</v>
      </c>
      <c r="G9442" t="s">
        <v>8338</v>
      </c>
      <c r="H9442" t="s">
        <v>8274</v>
      </c>
      <c r="I9442">
        <v>119.8</v>
      </c>
      <c r="J9442" t="s">
        <v>138</v>
      </c>
      <c r="K9442" t="s">
        <v>137</v>
      </c>
      <c r="L9442">
        <f>I9442*$Q$2/1000</f>
        <v>4.4325999999999997E-2</v>
      </c>
    </row>
    <row r="9443" spans="1:12">
      <c r="A9443" s="118">
        <v>45170</v>
      </c>
      <c r="B9443" t="s">
        <v>8279</v>
      </c>
      <c r="C9443" t="s">
        <v>8278</v>
      </c>
      <c r="D9443" t="s">
        <v>8536</v>
      </c>
      <c r="E9443" t="s">
        <v>8925</v>
      </c>
      <c r="F9443" t="s">
        <v>8534</v>
      </c>
      <c r="G9443" t="s">
        <v>8533</v>
      </c>
      <c r="H9443" t="s">
        <v>8274</v>
      </c>
      <c r="I9443">
        <v>119.8</v>
      </c>
      <c r="J9443" t="s">
        <v>138</v>
      </c>
      <c r="K9443" t="s">
        <v>137</v>
      </c>
      <c r="L9443">
        <f>I9443*$Q$2/1000</f>
        <v>4.4325999999999997E-2</v>
      </c>
    </row>
    <row r="9444" spans="1:12">
      <c r="A9444" s="118">
        <v>45170</v>
      </c>
      <c r="B9444" t="s">
        <v>8279</v>
      </c>
      <c r="C9444" t="s">
        <v>8278</v>
      </c>
      <c r="D9444" t="s">
        <v>8793</v>
      </c>
      <c r="E9444" t="s">
        <v>8924</v>
      </c>
      <c r="F9444">
        <v>85211369</v>
      </c>
      <c r="G9444" t="s">
        <v>4901</v>
      </c>
      <c r="H9444" t="s">
        <v>8274</v>
      </c>
      <c r="I9444">
        <v>119.8</v>
      </c>
      <c r="J9444" t="s">
        <v>138</v>
      </c>
      <c r="K9444" t="s">
        <v>137</v>
      </c>
      <c r="L9444">
        <f>I9444*$Q$2/1000</f>
        <v>4.4325999999999997E-2</v>
      </c>
    </row>
    <row r="9445" spans="1:12">
      <c r="A9445" s="118">
        <v>45170</v>
      </c>
      <c r="B9445" t="s">
        <v>8279</v>
      </c>
      <c r="C9445" t="s">
        <v>8278</v>
      </c>
      <c r="D9445" t="s">
        <v>8696</v>
      </c>
      <c r="E9445" t="s">
        <v>8923</v>
      </c>
      <c r="F9445">
        <v>85213756</v>
      </c>
      <c r="G9445" t="s">
        <v>8377</v>
      </c>
      <c r="H9445" t="s">
        <v>8274</v>
      </c>
      <c r="I9445">
        <v>119.8</v>
      </c>
      <c r="J9445" t="s">
        <v>138</v>
      </c>
      <c r="K9445" t="s">
        <v>137</v>
      </c>
      <c r="L9445">
        <f>I9445*$Q$2/1000</f>
        <v>4.4325999999999997E-2</v>
      </c>
    </row>
    <row r="9446" spans="1:12">
      <c r="A9446" s="118">
        <v>45170</v>
      </c>
      <c r="B9446" t="s">
        <v>8279</v>
      </c>
      <c r="C9446" t="s">
        <v>8278</v>
      </c>
      <c r="D9446" t="s">
        <v>8882</v>
      </c>
      <c r="E9446" t="s">
        <v>8922</v>
      </c>
      <c r="F9446" t="s">
        <v>8588</v>
      </c>
      <c r="G9446" t="s">
        <v>8587</v>
      </c>
      <c r="H9446" t="s">
        <v>8274</v>
      </c>
      <c r="I9446">
        <v>119.8</v>
      </c>
      <c r="J9446" t="s">
        <v>138</v>
      </c>
      <c r="K9446" t="s">
        <v>137</v>
      </c>
      <c r="L9446">
        <f>I9446*$Q$2/1000</f>
        <v>4.4325999999999997E-2</v>
      </c>
    </row>
    <row r="9447" spans="1:12">
      <c r="A9447" s="118">
        <v>45170</v>
      </c>
      <c r="B9447" t="s">
        <v>8279</v>
      </c>
      <c r="C9447" t="s">
        <v>8278</v>
      </c>
      <c r="D9447" t="s">
        <v>8625</v>
      </c>
      <c r="E9447" t="s">
        <v>8921</v>
      </c>
      <c r="F9447" t="s">
        <v>8359</v>
      </c>
      <c r="G9447" t="s">
        <v>8358</v>
      </c>
      <c r="H9447" t="s">
        <v>8274</v>
      </c>
      <c r="I9447">
        <v>119.8</v>
      </c>
      <c r="J9447" t="s">
        <v>138</v>
      </c>
      <c r="K9447" t="s">
        <v>137</v>
      </c>
      <c r="L9447">
        <f>I9447*$Q$2/1000</f>
        <v>4.4325999999999997E-2</v>
      </c>
    </row>
    <row r="9448" spans="1:12">
      <c r="A9448" s="118">
        <v>45170</v>
      </c>
      <c r="B9448" t="s">
        <v>8279</v>
      </c>
      <c r="C9448" t="s">
        <v>8278</v>
      </c>
      <c r="D9448" t="s">
        <v>8920</v>
      </c>
      <c r="E9448" t="s">
        <v>8919</v>
      </c>
      <c r="F9448">
        <v>101009804</v>
      </c>
      <c r="G9448" t="s">
        <v>8918</v>
      </c>
      <c r="H9448" t="s">
        <v>8274</v>
      </c>
      <c r="I9448">
        <v>119.8</v>
      </c>
      <c r="J9448" t="s">
        <v>138</v>
      </c>
      <c r="K9448" t="s">
        <v>137</v>
      </c>
      <c r="L9448">
        <f>I9448*$Q$2/1000</f>
        <v>4.4325999999999997E-2</v>
      </c>
    </row>
    <row r="9449" spans="1:12">
      <c r="A9449" s="118">
        <v>45170</v>
      </c>
      <c r="B9449" t="s">
        <v>8279</v>
      </c>
      <c r="C9449" t="s">
        <v>8278</v>
      </c>
      <c r="D9449" t="s">
        <v>8917</v>
      </c>
      <c r="E9449" t="s">
        <v>8916</v>
      </c>
      <c r="F9449">
        <v>85213458</v>
      </c>
      <c r="G9449" t="s">
        <v>8915</v>
      </c>
      <c r="H9449" t="s">
        <v>8274</v>
      </c>
      <c r="I9449">
        <v>119.8</v>
      </c>
      <c r="J9449" t="s">
        <v>138</v>
      </c>
      <c r="K9449" t="s">
        <v>137</v>
      </c>
      <c r="L9449">
        <f>I9449*$Q$2/1000</f>
        <v>4.4325999999999997E-2</v>
      </c>
    </row>
    <row r="9450" spans="1:12">
      <c r="A9450" s="118">
        <v>45170</v>
      </c>
      <c r="B9450" t="s">
        <v>8279</v>
      </c>
      <c r="C9450" t="s">
        <v>8278</v>
      </c>
      <c r="D9450" t="s">
        <v>8914</v>
      </c>
      <c r="E9450" t="s">
        <v>8913</v>
      </c>
      <c r="F9450" t="s">
        <v>8756</v>
      </c>
      <c r="G9450" t="s">
        <v>8755</v>
      </c>
      <c r="H9450" t="s">
        <v>8274</v>
      </c>
      <c r="I9450">
        <v>119.8</v>
      </c>
      <c r="J9450" t="s">
        <v>138</v>
      </c>
      <c r="K9450" t="s">
        <v>137</v>
      </c>
      <c r="L9450">
        <f>I9450*$Q$2/1000</f>
        <v>4.4325999999999997E-2</v>
      </c>
    </row>
    <row r="9451" spans="1:12">
      <c r="A9451" s="118">
        <v>45170</v>
      </c>
      <c r="B9451" t="s">
        <v>8279</v>
      </c>
      <c r="C9451" t="s">
        <v>8278</v>
      </c>
      <c r="D9451" t="s">
        <v>8912</v>
      </c>
      <c r="E9451" t="s">
        <v>8911</v>
      </c>
      <c r="F9451" t="s">
        <v>8910</v>
      </c>
      <c r="G9451" t="s">
        <v>8909</v>
      </c>
      <c r="H9451" t="s">
        <v>8274</v>
      </c>
      <c r="I9451">
        <v>119.8</v>
      </c>
      <c r="J9451" t="s">
        <v>138</v>
      </c>
      <c r="K9451" t="s">
        <v>137</v>
      </c>
      <c r="L9451">
        <f>I9451*$Q$2/1000</f>
        <v>4.4325999999999997E-2</v>
      </c>
    </row>
    <row r="9452" spans="1:12">
      <c r="A9452" s="118">
        <v>45170</v>
      </c>
      <c r="B9452" t="s">
        <v>8279</v>
      </c>
      <c r="C9452" t="s">
        <v>8278</v>
      </c>
      <c r="D9452" t="s">
        <v>8908</v>
      </c>
      <c r="E9452" t="s">
        <v>8907</v>
      </c>
      <c r="F9452">
        <v>85213717</v>
      </c>
      <c r="G9452" t="s">
        <v>8409</v>
      </c>
      <c r="H9452" t="s">
        <v>8274</v>
      </c>
      <c r="I9452">
        <v>119.8</v>
      </c>
      <c r="J9452" t="s">
        <v>138</v>
      </c>
      <c r="K9452" t="s">
        <v>137</v>
      </c>
      <c r="L9452">
        <f>I9452*$Q$2/1000</f>
        <v>4.4325999999999997E-2</v>
      </c>
    </row>
    <row r="9453" spans="1:12">
      <c r="A9453" s="118">
        <v>45170</v>
      </c>
      <c r="B9453" t="s">
        <v>8279</v>
      </c>
      <c r="C9453" t="s">
        <v>8278</v>
      </c>
      <c r="D9453" t="s">
        <v>8906</v>
      </c>
      <c r="E9453" t="s">
        <v>8905</v>
      </c>
      <c r="F9453">
        <v>86207669</v>
      </c>
      <c r="G9453" t="s">
        <v>8904</v>
      </c>
      <c r="H9453" t="s">
        <v>8274</v>
      </c>
      <c r="I9453">
        <v>119.8</v>
      </c>
      <c r="J9453" t="s">
        <v>138</v>
      </c>
      <c r="K9453" t="s">
        <v>137</v>
      </c>
      <c r="L9453">
        <f>I9453*$Q$2/1000</f>
        <v>4.4325999999999997E-2</v>
      </c>
    </row>
    <row r="9454" spans="1:12">
      <c r="A9454" s="118">
        <v>45200</v>
      </c>
      <c r="B9454" t="s">
        <v>8279</v>
      </c>
      <c r="C9454" t="s">
        <v>8278</v>
      </c>
      <c r="D9454" t="s">
        <v>8482</v>
      </c>
      <c r="E9454" t="s">
        <v>8903</v>
      </c>
      <c r="F9454">
        <v>101048118</v>
      </c>
      <c r="G9454" t="s">
        <v>8902</v>
      </c>
      <c r="H9454" t="s">
        <v>8274</v>
      </c>
      <c r="I9454">
        <v>119.8</v>
      </c>
      <c r="J9454" t="s">
        <v>138</v>
      </c>
      <c r="K9454" t="s">
        <v>137</v>
      </c>
      <c r="L9454">
        <f>I9454*$Q$2/1000</f>
        <v>4.4325999999999997E-2</v>
      </c>
    </row>
    <row r="9455" spans="1:12">
      <c r="A9455" s="118">
        <v>45170</v>
      </c>
      <c r="B9455" t="s">
        <v>8279</v>
      </c>
      <c r="C9455" t="s">
        <v>8278</v>
      </c>
      <c r="D9455" t="s">
        <v>8324</v>
      </c>
      <c r="E9455" t="s">
        <v>8901</v>
      </c>
      <c r="F9455">
        <v>85211392</v>
      </c>
      <c r="G9455" t="s">
        <v>4875</v>
      </c>
      <c r="H9455" t="s">
        <v>8274</v>
      </c>
      <c r="I9455">
        <v>119.8</v>
      </c>
      <c r="J9455" t="s">
        <v>138</v>
      </c>
      <c r="K9455" t="s">
        <v>137</v>
      </c>
      <c r="L9455">
        <f>I9455*$Q$2/1000</f>
        <v>4.4325999999999997E-2</v>
      </c>
    </row>
    <row r="9456" spans="1:12">
      <c r="A9456" s="118">
        <v>45170</v>
      </c>
      <c r="B9456" t="s">
        <v>8279</v>
      </c>
      <c r="C9456" t="s">
        <v>8278</v>
      </c>
      <c r="D9456" t="s">
        <v>8900</v>
      </c>
      <c r="E9456" t="s">
        <v>8899</v>
      </c>
      <c r="F9456" t="s">
        <v>8898</v>
      </c>
      <c r="G9456" t="s">
        <v>8897</v>
      </c>
      <c r="H9456" t="s">
        <v>8274</v>
      </c>
      <c r="I9456">
        <v>119.8</v>
      </c>
      <c r="J9456" t="s">
        <v>138</v>
      </c>
      <c r="K9456" t="s">
        <v>137</v>
      </c>
      <c r="L9456">
        <f>I9456*$Q$2/1000</f>
        <v>4.4325999999999997E-2</v>
      </c>
    </row>
    <row r="9457" spans="1:12">
      <c r="A9457" s="118">
        <v>45170</v>
      </c>
      <c r="B9457" t="s">
        <v>144</v>
      </c>
      <c r="C9457" t="s">
        <v>143</v>
      </c>
      <c r="D9457" t="s">
        <v>2341</v>
      </c>
      <c r="E9457" t="s">
        <v>8896</v>
      </c>
      <c r="F9457">
        <v>101014001</v>
      </c>
      <c r="G9457" t="s">
        <v>884</v>
      </c>
      <c r="H9457" t="s">
        <v>139</v>
      </c>
      <c r="I9457">
        <v>22.2</v>
      </c>
      <c r="J9457" t="s">
        <v>138</v>
      </c>
      <c r="K9457" t="s">
        <v>137</v>
      </c>
      <c r="L9457">
        <f>I9457*$Q$2/1000</f>
        <v>8.2140000000000008E-3</v>
      </c>
    </row>
    <row r="9458" spans="1:12">
      <c r="A9458" s="118">
        <v>45170</v>
      </c>
      <c r="B9458" t="s">
        <v>261</v>
      </c>
      <c r="C9458" t="s">
        <v>260</v>
      </c>
      <c r="D9458" t="s">
        <v>8795</v>
      </c>
      <c r="E9458" t="s">
        <v>8895</v>
      </c>
      <c r="F9458">
        <v>101032903</v>
      </c>
      <c r="G9458" t="s">
        <v>8894</v>
      </c>
      <c r="H9458" t="s">
        <v>139</v>
      </c>
      <c r="I9458">
        <v>55</v>
      </c>
      <c r="J9458" t="s">
        <v>145</v>
      </c>
      <c r="K9458" t="s">
        <v>137</v>
      </c>
      <c r="L9458">
        <f>I9458*$Q$2/100/1000</f>
        <v>2.0350000000000001E-4</v>
      </c>
    </row>
    <row r="9459" spans="1:12">
      <c r="A9459" s="118">
        <v>45170</v>
      </c>
      <c r="B9459" t="s">
        <v>8279</v>
      </c>
      <c r="C9459" t="s">
        <v>8278</v>
      </c>
      <c r="D9459" t="s">
        <v>8381</v>
      </c>
      <c r="E9459" t="s">
        <v>8893</v>
      </c>
      <c r="F9459" t="s">
        <v>8320</v>
      </c>
      <c r="G9459" t="s">
        <v>8319</v>
      </c>
      <c r="H9459" t="s">
        <v>8274</v>
      </c>
      <c r="I9459">
        <v>119.8</v>
      </c>
      <c r="J9459" t="s">
        <v>138</v>
      </c>
      <c r="K9459" t="s">
        <v>137</v>
      </c>
      <c r="L9459">
        <f>I9459*$Q$2/1000</f>
        <v>4.4325999999999997E-2</v>
      </c>
    </row>
    <row r="9460" spans="1:12">
      <c r="A9460" s="118">
        <v>45170</v>
      </c>
      <c r="B9460" t="s">
        <v>365</v>
      </c>
      <c r="C9460" t="s">
        <v>364</v>
      </c>
      <c r="D9460" t="s">
        <v>8892</v>
      </c>
      <c r="E9460" t="s">
        <v>8891</v>
      </c>
      <c r="F9460" t="s">
        <v>8890</v>
      </c>
      <c r="G9460" t="s">
        <v>8889</v>
      </c>
      <c r="H9460" t="s">
        <v>359</v>
      </c>
      <c r="I9460">
        <v>144</v>
      </c>
      <c r="J9460" t="s">
        <v>138</v>
      </c>
      <c r="K9460" t="s">
        <v>137</v>
      </c>
      <c r="L9460">
        <f>I9460*$Q$2/1000</f>
        <v>5.3280000000000001E-2</v>
      </c>
    </row>
    <row r="9461" spans="1:12">
      <c r="A9461" s="118">
        <v>45170</v>
      </c>
      <c r="B9461" t="s">
        <v>8279</v>
      </c>
      <c r="C9461" t="s">
        <v>8278</v>
      </c>
      <c r="D9461" t="s">
        <v>8344</v>
      </c>
      <c r="E9461" t="s">
        <v>8888</v>
      </c>
      <c r="F9461" t="s">
        <v>8849</v>
      </c>
      <c r="G9461" t="s">
        <v>8848</v>
      </c>
      <c r="H9461" t="s">
        <v>8274</v>
      </c>
      <c r="I9461">
        <v>119.8</v>
      </c>
      <c r="J9461" t="s">
        <v>138</v>
      </c>
      <c r="K9461" t="s">
        <v>137</v>
      </c>
      <c r="L9461">
        <f>I9461*$Q$2/1000</f>
        <v>4.4325999999999997E-2</v>
      </c>
    </row>
    <row r="9462" spans="1:12">
      <c r="A9462" s="118">
        <v>45170</v>
      </c>
      <c r="B9462" t="s">
        <v>8279</v>
      </c>
      <c r="C9462" t="s">
        <v>8278</v>
      </c>
      <c r="D9462" t="s">
        <v>8390</v>
      </c>
      <c r="E9462" t="s">
        <v>8887</v>
      </c>
      <c r="F9462" t="s">
        <v>8661</v>
      </c>
      <c r="G9462" t="s">
        <v>8660</v>
      </c>
      <c r="H9462" t="s">
        <v>8274</v>
      </c>
      <c r="I9462">
        <v>119.8</v>
      </c>
      <c r="J9462" t="s">
        <v>138</v>
      </c>
      <c r="K9462" t="s">
        <v>137</v>
      </c>
      <c r="L9462">
        <f>I9462*$Q$2/1000</f>
        <v>4.4325999999999997E-2</v>
      </c>
    </row>
    <row r="9463" spans="1:12">
      <c r="A9463" s="118">
        <v>45170</v>
      </c>
      <c r="B9463" t="s">
        <v>365</v>
      </c>
      <c r="C9463" t="s">
        <v>364</v>
      </c>
      <c r="D9463" t="s">
        <v>1391</v>
      </c>
      <c r="E9463" t="s">
        <v>8886</v>
      </c>
      <c r="F9463" t="s">
        <v>1838</v>
      </c>
      <c r="G9463" t="s">
        <v>1837</v>
      </c>
      <c r="H9463" t="s">
        <v>359</v>
      </c>
      <c r="I9463">
        <v>144</v>
      </c>
      <c r="J9463" t="s">
        <v>138</v>
      </c>
      <c r="K9463" t="s">
        <v>137</v>
      </c>
      <c r="L9463">
        <f>I9463*$Q$2/1000</f>
        <v>5.3280000000000001E-2</v>
      </c>
    </row>
    <row r="9464" spans="1:12">
      <c r="A9464" s="118">
        <v>45170</v>
      </c>
      <c r="B9464" t="s">
        <v>8279</v>
      </c>
      <c r="C9464" t="s">
        <v>8278</v>
      </c>
      <c r="D9464" t="s">
        <v>8885</v>
      </c>
      <c r="E9464" t="s">
        <v>8884</v>
      </c>
      <c r="F9464">
        <v>85212176</v>
      </c>
      <c r="G9464" t="s">
        <v>8883</v>
      </c>
      <c r="H9464" t="s">
        <v>8274</v>
      </c>
      <c r="I9464">
        <v>119.8</v>
      </c>
      <c r="J9464" t="s">
        <v>138</v>
      </c>
      <c r="K9464" t="s">
        <v>137</v>
      </c>
      <c r="L9464">
        <f>I9464*$Q$2/1000</f>
        <v>4.4325999999999997E-2</v>
      </c>
    </row>
    <row r="9465" spans="1:12">
      <c r="A9465" s="118">
        <v>45170</v>
      </c>
      <c r="B9465" t="s">
        <v>8279</v>
      </c>
      <c r="C9465" t="s">
        <v>8278</v>
      </c>
      <c r="D9465" t="s">
        <v>8882</v>
      </c>
      <c r="E9465" t="s">
        <v>8881</v>
      </c>
      <c r="F9465" t="s">
        <v>8588</v>
      </c>
      <c r="G9465" t="s">
        <v>8587</v>
      </c>
      <c r="H9465" t="s">
        <v>8274</v>
      </c>
      <c r="I9465">
        <v>119.8</v>
      </c>
      <c r="J9465" t="s">
        <v>138</v>
      </c>
      <c r="K9465" t="s">
        <v>137</v>
      </c>
      <c r="L9465">
        <f>I9465*$Q$2/1000</f>
        <v>4.4325999999999997E-2</v>
      </c>
    </row>
    <row r="9466" spans="1:12">
      <c r="A9466" s="118">
        <v>45170</v>
      </c>
      <c r="B9466" t="s">
        <v>8279</v>
      </c>
      <c r="C9466" t="s">
        <v>8278</v>
      </c>
      <c r="D9466" t="s">
        <v>8798</v>
      </c>
      <c r="E9466" t="s">
        <v>8880</v>
      </c>
      <c r="F9466">
        <v>101032650</v>
      </c>
      <c r="G9466" t="s">
        <v>8398</v>
      </c>
      <c r="H9466" t="s">
        <v>8274</v>
      </c>
      <c r="I9466">
        <v>119.8</v>
      </c>
      <c r="J9466" t="s">
        <v>138</v>
      </c>
      <c r="K9466" t="s">
        <v>137</v>
      </c>
      <c r="L9466">
        <f>I9466*$Q$2/1000</f>
        <v>4.4325999999999997E-2</v>
      </c>
    </row>
    <row r="9467" spans="1:12">
      <c r="A9467" s="118">
        <v>45170</v>
      </c>
      <c r="B9467" t="s">
        <v>365</v>
      </c>
      <c r="C9467" t="s">
        <v>364</v>
      </c>
      <c r="D9467" t="s">
        <v>8879</v>
      </c>
      <c r="E9467" t="s">
        <v>8878</v>
      </c>
      <c r="F9467" t="s">
        <v>384</v>
      </c>
      <c r="G9467" t="s">
        <v>383</v>
      </c>
      <c r="H9467" t="s">
        <v>359</v>
      </c>
      <c r="I9467">
        <v>144</v>
      </c>
      <c r="J9467" t="s">
        <v>138</v>
      </c>
      <c r="K9467" t="s">
        <v>137</v>
      </c>
      <c r="L9467">
        <f>I9467*$Q$2/1000</f>
        <v>5.3280000000000001E-2</v>
      </c>
    </row>
    <row r="9468" spans="1:12">
      <c r="A9468" s="118">
        <v>45170</v>
      </c>
      <c r="B9468" t="s">
        <v>8279</v>
      </c>
      <c r="C9468" t="s">
        <v>8278</v>
      </c>
      <c r="D9468" t="s">
        <v>8400</v>
      </c>
      <c r="E9468" t="s">
        <v>8877</v>
      </c>
      <c r="F9468">
        <v>101032650</v>
      </c>
      <c r="G9468" t="s">
        <v>8398</v>
      </c>
      <c r="H9468" t="s">
        <v>8274</v>
      </c>
      <c r="I9468">
        <v>119.8</v>
      </c>
      <c r="J9468" t="s">
        <v>138</v>
      </c>
      <c r="K9468" t="s">
        <v>137</v>
      </c>
      <c r="L9468">
        <f>I9468*$Q$2/1000</f>
        <v>4.4325999999999997E-2</v>
      </c>
    </row>
    <row r="9469" spans="1:12">
      <c r="A9469" s="118">
        <v>45170</v>
      </c>
      <c r="B9469" t="s">
        <v>261</v>
      </c>
      <c r="C9469" t="s">
        <v>260</v>
      </c>
      <c r="D9469" t="s">
        <v>8795</v>
      </c>
      <c r="E9469" t="s">
        <v>8876</v>
      </c>
      <c r="F9469">
        <v>101023013</v>
      </c>
      <c r="G9469" t="s">
        <v>8875</v>
      </c>
      <c r="H9469" t="s">
        <v>139</v>
      </c>
      <c r="I9469">
        <v>55</v>
      </c>
      <c r="J9469" t="s">
        <v>145</v>
      </c>
      <c r="K9469" t="s">
        <v>137</v>
      </c>
      <c r="L9469">
        <f>I9469*$Q$2/100/1000</f>
        <v>2.0350000000000001E-4</v>
      </c>
    </row>
    <row r="9470" spans="1:12">
      <c r="A9470" s="118">
        <v>45170</v>
      </c>
      <c r="B9470" t="s">
        <v>8279</v>
      </c>
      <c r="C9470" t="s">
        <v>8278</v>
      </c>
      <c r="D9470" t="s">
        <v>8874</v>
      </c>
      <c r="E9470" t="s">
        <v>8873</v>
      </c>
      <c r="F9470" t="s">
        <v>8826</v>
      </c>
      <c r="G9470" t="s">
        <v>8825</v>
      </c>
      <c r="H9470" t="s">
        <v>8274</v>
      </c>
      <c r="I9470">
        <v>119.8</v>
      </c>
      <c r="J9470" t="s">
        <v>138</v>
      </c>
      <c r="K9470" t="s">
        <v>137</v>
      </c>
      <c r="L9470">
        <f>I9470*$Q$2/1000</f>
        <v>4.4325999999999997E-2</v>
      </c>
    </row>
    <row r="9471" spans="1:12">
      <c r="A9471" s="118">
        <v>45170</v>
      </c>
      <c r="B9471" t="s">
        <v>8279</v>
      </c>
      <c r="C9471" t="s">
        <v>8278</v>
      </c>
      <c r="D9471" t="s">
        <v>8872</v>
      </c>
      <c r="E9471" t="s">
        <v>8871</v>
      </c>
      <c r="F9471">
        <v>85211353</v>
      </c>
      <c r="G9471" t="s">
        <v>4850</v>
      </c>
      <c r="H9471" t="s">
        <v>8274</v>
      </c>
      <c r="I9471">
        <v>119.8</v>
      </c>
      <c r="J9471" t="s">
        <v>138</v>
      </c>
      <c r="K9471" t="s">
        <v>137</v>
      </c>
      <c r="L9471">
        <f>I9471*$Q$2/1000</f>
        <v>4.4325999999999997E-2</v>
      </c>
    </row>
    <row r="9472" spans="1:12">
      <c r="A9472" s="118">
        <v>45170</v>
      </c>
      <c r="B9472" t="s">
        <v>8279</v>
      </c>
      <c r="C9472" t="s">
        <v>8278</v>
      </c>
      <c r="D9472" t="s">
        <v>8508</v>
      </c>
      <c r="E9472" t="s">
        <v>8870</v>
      </c>
      <c r="F9472">
        <v>85213543</v>
      </c>
      <c r="G9472" t="s">
        <v>8469</v>
      </c>
      <c r="H9472" t="s">
        <v>8274</v>
      </c>
      <c r="I9472">
        <v>119.8</v>
      </c>
      <c r="J9472" t="s">
        <v>138</v>
      </c>
      <c r="K9472" t="s">
        <v>137</v>
      </c>
      <c r="L9472">
        <f>I9472*$Q$2/1000</f>
        <v>4.4325999999999997E-2</v>
      </c>
    </row>
    <row r="9473" spans="1:12">
      <c r="A9473" s="118">
        <v>45170</v>
      </c>
      <c r="B9473" t="s">
        <v>8279</v>
      </c>
      <c r="C9473" t="s">
        <v>8278</v>
      </c>
      <c r="D9473" t="s">
        <v>8381</v>
      </c>
      <c r="E9473" t="s">
        <v>8869</v>
      </c>
      <c r="F9473">
        <v>57205939</v>
      </c>
      <c r="G9473" t="s">
        <v>5967</v>
      </c>
      <c r="H9473" t="s">
        <v>8274</v>
      </c>
      <c r="I9473">
        <v>119.8</v>
      </c>
      <c r="J9473" t="s">
        <v>138</v>
      </c>
      <c r="K9473" t="s">
        <v>137</v>
      </c>
      <c r="L9473">
        <f>I9473*$Q$2/1000</f>
        <v>4.4325999999999997E-2</v>
      </c>
    </row>
    <row r="9474" spans="1:12">
      <c r="A9474" s="118">
        <v>45170</v>
      </c>
      <c r="B9474" t="s">
        <v>8279</v>
      </c>
      <c r="C9474" t="s">
        <v>8278</v>
      </c>
      <c r="D9474" t="s">
        <v>8673</v>
      </c>
      <c r="E9474" t="s">
        <v>8868</v>
      </c>
      <c r="F9474">
        <v>85212170</v>
      </c>
      <c r="G9474" t="s">
        <v>8671</v>
      </c>
      <c r="H9474" t="s">
        <v>8274</v>
      </c>
      <c r="I9474">
        <v>119.8</v>
      </c>
      <c r="J9474" t="s">
        <v>138</v>
      </c>
      <c r="K9474" t="s">
        <v>137</v>
      </c>
      <c r="L9474">
        <f>I9474*$Q$2/1000</f>
        <v>4.4325999999999997E-2</v>
      </c>
    </row>
    <row r="9475" spans="1:12">
      <c r="A9475" s="118">
        <v>45170</v>
      </c>
      <c r="B9475" t="s">
        <v>8279</v>
      </c>
      <c r="C9475" t="s">
        <v>8278</v>
      </c>
      <c r="D9475" t="s">
        <v>8867</v>
      </c>
      <c r="E9475" t="s">
        <v>8866</v>
      </c>
      <c r="F9475">
        <v>101009416</v>
      </c>
      <c r="G9475" t="s">
        <v>8531</v>
      </c>
      <c r="H9475" t="s">
        <v>8274</v>
      </c>
      <c r="I9475">
        <v>119.8</v>
      </c>
      <c r="J9475" t="s">
        <v>138</v>
      </c>
      <c r="K9475" t="s">
        <v>137</v>
      </c>
      <c r="L9475">
        <f>I9475*$Q$2/1000</f>
        <v>4.4325999999999997E-2</v>
      </c>
    </row>
    <row r="9476" spans="1:12">
      <c r="A9476" s="118">
        <v>45170</v>
      </c>
      <c r="B9476" t="s">
        <v>8279</v>
      </c>
      <c r="C9476" t="s">
        <v>8278</v>
      </c>
      <c r="D9476" t="s">
        <v>8611</v>
      </c>
      <c r="E9476" t="s">
        <v>8865</v>
      </c>
      <c r="F9476" t="s">
        <v>8388</v>
      </c>
      <c r="G9476" t="s">
        <v>8387</v>
      </c>
      <c r="H9476" t="s">
        <v>8274</v>
      </c>
      <c r="I9476">
        <v>119.8</v>
      </c>
      <c r="J9476" t="s">
        <v>138</v>
      </c>
      <c r="K9476" t="s">
        <v>137</v>
      </c>
      <c r="L9476">
        <f>I9476*$Q$2/1000</f>
        <v>4.4325999999999997E-2</v>
      </c>
    </row>
    <row r="9477" spans="1:12">
      <c r="A9477" s="118">
        <v>45170</v>
      </c>
      <c r="B9477" t="s">
        <v>8279</v>
      </c>
      <c r="C9477" t="s">
        <v>8278</v>
      </c>
      <c r="D9477" t="s">
        <v>8645</v>
      </c>
      <c r="E9477" t="s">
        <v>8864</v>
      </c>
      <c r="F9477" t="s">
        <v>8422</v>
      </c>
      <c r="G9477" t="s">
        <v>8421</v>
      </c>
      <c r="H9477" t="s">
        <v>8274</v>
      </c>
      <c r="I9477">
        <v>119.8</v>
      </c>
      <c r="J9477" t="s">
        <v>138</v>
      </c>
      <c r="K9477" t="s">
        <v>137</v>
      </c>
      <c r="L9477">
        <f>I9477*$Q$2/1000</f>
        <v>4.4325999999999997E-2</v>
      </c>
    </row>
    <row r="9478" spans="1:12">
      <c r="A9478" s="118">
        <v>45170</v>
      </c>
      <c r="B9478" t="s">
        <v>8279</v>
      </c>
      <c r="C9478" t="s">
        <v>8278</v>
      </c>
      <c r="D9478" t="s">
        <v>8863</v>
      </c>
      <c r="E9478" t="s">
        <v>8862</v>
      </c>
      <c r="F9478">
        <v>85212166</v>
      </c>
      <c r="G9478" t="s">
        <v>8861</v>
      </c>
      <c r="H9478" t="s">
        <v>8274</v>
      </c>
      <c r="I9478">
        <v>119.8</v>
      </c>
      <c r="J9478" t="s">
        <v>138</v>
      </c>
      <c r="K9478" t="s">
        <v>137</v>
      </c>
      <c r="L9478">
        <f>I9478*$Q$2/1000</f>
        <v>4.4325999999999997E-2</v>
      </c>
    </row>
    <row r="9479" spans="1:12">
      <c r="A9479" s="118">
        <v>45170</v>
      </c>
      <c r="B9479" t="s">
        <v>8279</v>
      </c>
      <c r="C9479" t="s">
        <v>8278</v>
      </c>
      <c r="D9479" t="s">
        <v>8309</v>
      </c>
      <c r="E9479" t="s">
        <v>8860</v>
      </c>
      <c r="F9479">
        <v>23254885</v>
      </c>
      <c r="G9479" t="s">
        <v>8280</v>
      </c>
      <c r="H9479" t="s">
        <v>8274</v>
      </c>
      <c r="I9479">
        <v>119.8</v>
      </c>
      <c r="J9479" t="s">
        <v>138</v>
      </c>
      <c r="K9479" t="s">
        <v>137</v>
      </c>
      <c r="L9479">
        <f>I9479*$Q$2/1000</f>
        <v>4.4325999999999997E-2</v>
      </c>
    </row>
    <row r="9480" spans="1:12">
      <c r="A9480" s="118">
        <v>45200</v>
      </c>
      <c r="B9480" t="s">
        <v>8279</v>
      </c>
      <c r="C9480" t="s">
        <v>8278</v>
      </c>
      <c r="D9480" t="s">
        <v>8858</v>
      </c>
      <c r="E9480" t="s">
        <v>8859</v>
      </c>
      <c r="F9480" t="s">
        <v>8856</v>
      </c>
      <c r="G9480" t="s">
        <v>8855</v>
      </c>
      <c r="H9480" t="s">
        <v>8274</v>
      </c>
      <c r="I9480">
        <v>119.8</v>
      </c>
      <c r="J9480" t="s">
        <v>138</v>
      </c>
      <c r="K9480" t="s">
        <v>137</v>
      </c>
      <c r="L9480">
        <f>I9480*$Q$2/1000</f>
        <v>4.4325999999999997E-2</v>
      </c>
    </row>
    <row r="9481" spans="1:12">
      <c r="A9481" s="118">
        <v>45200</v>
      </c>
      <c r="B9481" t="s">
        <v>8279</v>
      </c>
      <c r="C9481" t="s">
        <v>8278</v>
      </c>
      <c r="D9481" t="s">
        <v>8858</v>
      </c>
      <c r="E9481" t="s">
        <v>8857</v>
      </c>
      <c r="F9481" t="s">
        <v>8856</v>
      </c>
      <c r="G9481" t="s">
        <v>8855</v>
      </c>
      <c r="H9481" t="s">
        <v>8274</v>
      </c>
      <c r="I9481">
        <v>119.8</v>
      </c>
      <c r="J9481" t="s">
        <v>138</v>
      </c>
      <c r="K9481" t="s">
        <v>137</v>
      </c>
      <c r="L9481">
        <f>I9481*$Q$2/1000</f>
        <v>4.4325999999999997E-2</v>
      </c>
    </row>
    <row r="9482" spans="1:12">
      <c r="A9482" s="118">
        <v>45200</v>
      </c>
      <c r="B9482" t="s">
        <v>8279</v>
      </c>
      <c r="C9482" t="s">
        <v>8278</v>
      </c>
      <c r="D9482" t="s">
        <v>8643</v>
      </c>
      <c r="E9482" t="s">
        <v>8854</v>
      </c>
      <c r="F9482" t="s">
        <v>8641</v>
      </c>
      <c r="G9482" t="s">
        <v>8640</v>
      </c>
      <c r="H9482" t="s">
        <v>8274</v>
      </c>
      <c r="I9482">
        <v>119.8</v>
      </c>
      <c r="J9482" t="s">
        <v>138</v>
      </c>
      <c r="K9482" t="s">
        <v>137</v>
      </c>
      <c r="L9482">
        <f>I9482*$Q$2/1000</f>
        <v>4.4325999999999997E-2</v>
      </c>
    </row>
    <row r="9483" spans="1:12">
      <c r="A9483" s="118">
        <v>45200</v>
      </c>
      <c r="B9483" t="s">
        <v>8279</v>
      </c>
      <c r="C9483" t="s">
        <v>8278</v>
      </c>
      <c r="D9483" t="s">
        <v>8314</v>
      </c>
      <c r="E9483" t="s">
        <v>8853</v>
      </c>
      <c r="F9483" t="s">
        <v>8852</v>
      </c>
      <c r="G9483" t="s">
        <v>8851</v>
      </c>
      <c r="H9483" t="s">
        <v>8274</v>
      </c>
      <c r="I9483">
        <v>119.8</v>
      </c>
      <c r="J9483" t="s">
        <v>138</v>
      </c>
      <c r="K9483" t="s">
        <v>137</v>
      </c>
      <c r="L9483">
        <f>I9483*$Q$2/1000</f>
        <v>4.4325999999999997E-2</v>
      </c>
    </row>
    <row r="9484" spans="1:12">
      <c r="A9484" s="118">
        <v>45200</v>
      </c>
      <c r="B9484" t="s">
        <v>8279</v>
      </c>
      <c r="C9484" t="s">
        <v>8278</v>
      </c>
      <c r="D9484" t="s">
        <v>8361</v>
      </c>
      <c r="E9484" t="s">
        <v>8850</v>
      </c>
      <c r="F9484" t="s">
        <v>8849</v>
      </c>
      <c r="G9484" t="s">
        <v>8848</v>
      </c>
      <c r="H9484" t="s">
        <v>8274</v>
      </c>
      <c r="I9484">
        <v>119.8</v>
      </c>
      <c r="J9484" t="s">
        <v>138</v>
      </c>
      <c r="K9484" t="s">
        <v>137</v>
      </c>
      <c r="L9484">
        <f>I9484*$Q$2/1000</f>
        <v>4.4325999999999997E-2</v>
      </c>
    </row>
    <row r="9485" spans="1:12">
      <c r="A9485" s="118">
        <v>45200</v>
      </c>
      <c r="B9485" t="s">
        <v>8279</v>
      </c>
      <c r="C9485" t="s">
        <v>8278</v>
      </c>
      <c r="D9485" t="s">
        <v>8727</v>
      </c>
      <c r="E9485" t="s">
        <v>8847</v>
      </c>
      <c r="F9485">
        <v>101032415</v>
      </c>
      <c r="G9485" t="s">
        <v>5060</v>
      </c>
      <c r="H9485" t="s">
        <v>8274</v>
      </c>
      <c r="I9485">
        <v>119.8</v>
      </c>
      <c r="J9485" t="s">
        <v>138</v>
      </c>
      <c r="K9485" t="s">
        <v>137</v>
      </c>
      <c r="L9485">
        <f>I9485*$Q$2/1000</f>
        <v>4.4325999999999997E-2</v>
      </c>
    </row>
    <row r="9486" spans="1:12">
      <c r="A9486" s="118">
        <v>45200</v>
      </c>
      <c r="B9486" t="s">
        <v>8279</v>
      </c>
      <c r="C9486" t="s">
        <v>8278</v>
      </c>
      <c r="D9486" t="s">
        <v>8361</v>
      </c>
      <c r="E9486" t="s">
        <v>8846</v>
      </c>
      <c r="F9486" t="s">
        <v>4871</v>
      </c>
      <c r="G9486" t="s">
        <v>4870</v>
      </c>
      <c r="H9486" t="s">
        <v>8274</v>
      </c>
      <c r="I9486">
        <v>119.8</v>
      </c>
      <c r="J9486" t="s">
        <v>138</v>
      </c>
      <c r="K9486" t="s">
        <v>137</v>
      </c>
      <c r="L9486">
        <f>I9486*$Q$2/1000</f>
        <v>4.4325999999999997E-2</v>
      </c>
    </row>
    <row r="9487" spans="1:12">
      <c r="A9487" s="118">
        <v>45200</v>
      </c>
      <c r="B9487" t="s">
        <v>8279</v>
      </c>
      <c r="C9487" t="s">
        <v>8278</v>
      </c>
      <c r="D9487" t="s">
        <v>8819</v>
      </c>
      <c r="E9487" t="s">
        <v>8845</v>
      </c>
      <c r="F9487">
        <v>85213943</v>
      </c>
      <c r="G9487" t="s">
        <v>5106</v>
      </c>
      <c r="H9487" t="s">
        <v>8274</v>
      </c>
      <c r="I9487">
        <v>119.8</v>
      </c>
      <c r="J9487" t="s">
        <v>138</v>
      </c>
      <c r="K9487" t="s">
        <v>137</v>
      </c>
      <c r="L9487">
        <f>I9487*$Q$2/1000</f>
        <v>4.4325999999999997E-2</v>
      </c>
    </row>
    <row r="9488" spans="1:12">
      <c r="A9488" s="118">
        <v>45200</v>
      </c>
      <c r="B9488" t="s">
        <v>8279</v>
      </c>
      <c r="C9488" t="s">
        <v>8278</v>
      </c>
      <c r="D9488" t="s">
        <v>8793</v>
      </c>
      <c r="E9488" t="s">
        <v>8844</v>
      </c>
      <c r="F9488">
        <v>85212138</v>
      </c>
      <c r="G9488" t="s">
        <v>8843</v>
      </c>
      <c r="H9488" t="s">
        <v>8274</v>
      </c>
      <c r="I9488">
        <v>119.8</v>
      </c>
      <c r="J9488" t="s">
        <v>138</v>
      </c>
      <c r="K9488" t="s">
        <v>137</v>
      </c>
      <c r="L9488">
        <f>I9488*$Q$2/1000</f>
        <v>4.4325999999999997E-2</v>
      </c>
    </row>
    <row r="9489" spans="1:12">
      <c r="A9489" s="118">
        <v>45200</v>
      </c>
      <c r="B9489" t="s">
        <v>8279</v>
      </c>
      <c r="C9489" t="s">
        <v>8278</v>
      </c>
      <c r="D9489" t="s">
        <v>8536</v>
      </c>
      <c r="E9489" t="s">
        <v>8842</v>
      </c>
      <c r="F9489" t="s">
        <v>8534</v>
      </c>
      <c r="G9489" t="s">
        <v>8533</v>
      </c>
      <c r="H9489" t="s">
        <v>8274</v>
      </c>
      <c r="I9489">
        <v>119.8</v>
      </c>
      <c r="J9489" t="s">
        <v>138</v>
      </c>
      <c r="K9489" t="s">
        <v>137</v>
      </c>
      <c r="L9489">
        <f>I9489*$Q$2/1000</f>
        <v>4.4325999999999997E-2</v>
      </c>
    </row>
    <row r="9490" spans="1:12">
      <c r="A9490" s="118">
        <v>45200</v>
      </c>
      <c r="B9490" t="s">
        <v>8279</v>
      </c>
      <c r="C9490" t="s">
        <v>8278</v>
      </c>
      <c r="D9490" t="s">
        <v>8486</v>
      </c>
      <c r="E9490" t="s">
        <v>8841</v>
      </c>
      <c r="F9490" t="s">
        <v>8840</v>
      </c>
      <c r="G9490" t="s">
        <v>8839</v>
      </c>
      <c r="H9490" t="s">
        <v>8274</v>
      </c>
      <c r="I9490">
        <v>119.8</v>
      </c>
      <c r="J9490" t="s">
        <v>138</v>
      </c>
      <c r="K9490" t="s">
        <v>137</v>
      </c>
      <c r="L9490">
        <f>I9490*$Q$2/1000</f>
        <v>4.4325999999999997E-2</v>
      </c>
    </row>
    <row r="9491" spans="1:12">
      <c r="A9491" s="118">
        <v>45200</v>
      </c>
      <c r="B9491" t="s">
        <v>8279</v>
      </c>
      <c r="C9491" t="s">
        <v>8278</v>
      </c>
      <c r="D9491" t="s">
        <v>8838</v>
      </c>
      <c r="E9491" t="s">
        <v>8837</v>
      </c>
      <c r="F9491">
        <v>85212377</v>
      </c>
      <c r="G9491" t="s">
        <v>8836</v>
      </c>
      <c r="H9491" t="s">
        <v>8274</v>
      </c>
      <c r="I9491">
        <v>119.8</v>
      </c>
      <c r="J9491" t="s">
        <v>138</v>
      </c>
      <c r="K9491" t="s">
        <v>137</v>
      </c>
      <c r="L9491">
        <f>I9491*$Q$2/1000</f>
        <v>4.4325999999999997E-2</v>
      </c>
    </row>
    <row r="9492" spans="1:12">
      <c r="A9492" s="118">
        <v>45200</v>
      </c>
      <c r="B9492" t="s">
        <v>8279</v>
      </c>
      <c r="C9492" t="s">
        <v>8278</v>
      </c>
      <c r="D9492" t="s">
        <v>8835</v>
      </c>
      <c r="E9492" t="s">
        <v>8834</v>
      </c>
      <c r="F9492">
        <v>101026148</v>
      </c>
      <c r="G9492" t="s">
        <v>8338</v>
      </c>
      <c r="H9492" t="s">
        <v>8274</v>
      </c>
      <c r="I9492">
        <v>119.8</v>
      </c>
      <c r="J9492" t="s">
        <v>138</v>
      </c>
      <c r="K9492" t="s">
        <v>137</v>
      </c>
      <c r="L9492">
        <f>I9492*$Q$2/1000</f>
        <v>4.4325999999999997E-2</v>
      </c>
    </row>
    <row r="9493" spans="1:12">
      <c r="A9493" s="118">
        <v>45200</v>
      </c>
      <c r="B9493" t="s">
        <v>8279</v>
      </c>
      <c r="C9493" t="s">
        <v>8278</v>
      </c>
      <c r="D9493" t="s">
        <v>8505</v>
      </c>
      <c r="E9493" t="s">
        <v>8833</v>
      </c>
      <c r="F9493">
        <v>101034078</v>
      </c>
      <c r="G9493" t="s">
        <v>8525</v>
      </c>
      <c r="H9493" t="s">
        <v>8274</v>
      </c>
      <c r="I9493">
        <v>119.8</v>
      </c>
      <c r="J9493" t="s">
        <v>138</v>
      </c>
      <c r="K9493" t="s">
        <v>137</v>
      </c>
      <c r="L9493">
        <f>I9493*$Q$2/1000</f>
        <v>4.4325999999999997E-2</v>
      </c>
    </row>
    <row r="9494" spans="1:12">
      <c r="A9494" s="118">
        <v>45200</v>
      </c>
      <c r="B9494" t="s">
        <v>8279</v>
      </c>
      <c r="C9494" t="s">
        <v>8278</v>
      </c>
      <c r="D9494" t="s">
        <v>8781</v>
      </c>
      <c r="E9494" t="s">
        <v>8832</v>
      </c>
      <c r="F9494">
        <v>85212204</v>
      </c>
      <c r="G9494" t="s">
        <v>8435</v>
      </c>
      <c r="H9494" t="s">
        <v>8274</v>
      </c>
      <c r="I9494">
        <v>119.8</v>
      </c>
      <c r="J9494" t="s">
        <v>138</v>
      </c>
      <c r="K9494" t="s">
        <v>137</v>
      </c>
      <c r="L9494">
        <f>I9494*$Q$2/1000</f>
        <v>4.4325999999999997E-2</v>
      </c>
    </row>
    <row r="9495" spans="1:12">
      <c r="A9495" s="118">
        <v>45200</v>
      </c>
      <c r="B9495" t="s">
        <v>8279</v>
      </c>
      <c r="C9495" t="s">
        <v>8278</v>
      </c>
      <c r="D9495" t="s">
        <v>8390</v>
      </c>
      <c r="E9495" t="s">
        <v>8831</v>
      </c>
      <c r="F9495" t="s">
        <v>8388</v>
      </c>
      <c r="G9495" t="s">
        <v>8387</v>
      </c>
      <c r="H9495" t="s">
        <v>8274</v>
      </c>
      <c r="I9495">
        <v>119.8</v>
      </c>
      <c r="J9495" t="s">
        <v>138</v>
      </c>
      <c r="K9495" t="s">
        <v>137</v>
      </c>
      <c r="L9495">
        <f>I9495*$Q$2/1000</f>
        <v>4.4325999999999997E-2</v>
      </c>
    </row>
    <row r="9496" spans="1:12">
      <c r="A9496" s="118">
        <v>45200</v>
      </c>
      <c r="B9496" t="s">
        <v>8279</v>
      </c>
      <c r="C9496" t="s">
        <v>8278</v>
      </c>
      <c r="D9496" t="s">
        <v>8727</v>
      </c>
      <c r="E9496" t="s">
        <v>8830</v>
      </c>
      <c r="F9496">
        <v>85212893</v>
      </c>
      <c r="G9496" t="s">
        <v>8829</v>
      </c>
      <c r="H9496" t="s">
        <v>8274</v>
      </c>
      <c r="I9496">
        <v>119.8</v>
      </c>
      <c r="J9496" t="s">
        <v>138</v>
      </c>
      <c r="K9496" t="s">
        <v>137</v>
      </c>
      <c r="L9496">
        <f>I9496*$Q$2/1000</f>
        <v>4.4325999999999997E-2</v>
      </c>
    </row>
    <row r="9497" spans="1:12">
      <c r="A9497" s="118">
        <v>45200</v>
      </c>
      <c r="B9497" t="s">
        <v>8279</v>
      </c>
      <c r="C9497" t="s">
        <v>8278</v>
      </c>
      <c r="D9497" t="s">
        <v>8625</v>
      </c>
      <c r="E9497" t="s">
        <v>8828</v>
      </c>
      <c r="F9497" t="s">
        <v>8359</v>
      </c>
      <c r="G9497" t="s">
        <v>8358</v>
      </c>
      <c r="H9497" t="s">
        <v>8274</v>
      </c>
      <c r="I9497">
        <v>119.8</v>
      </c>
      <c r="J9497" t="s">
        <v>138</v>
      </c>
      <c r="K9497" t="s">
        <v>137</v>
      </c>
      <c r="L9497">
        <f>I9497*$Q$2/1000</f>
        <v>4.4325999999999997E-2</v>
      </c>
    </row>
    <row r="9498" spans="1:12">
      <c r="A9498" s="118">
        <v>45200</v>
      </c>
      <c r="B9498" t="s">
        <v>8279</v>
      </c>
      <c r="C9498" t="s">
        <v>8278</v>
      </c>
      <c r="D9498" t="s">
        <v>8340</v>
      </c>
      <c r="E9498" t="s">
        <v>8827</v>
      </c>
      <c r="F9498" t="s">
        <v>8826</v>
      </c>
      <c r="G9498" t="s">
        <v>8825</v>
      </c>
      <c r="H9498" t="s">
        <v>8274</v>
      </c>
      <c r="I9498">
        <v>119.8</v>
      </c>
      <c r="J9498" t="s">
        <v>138</v>
      </c>
      <c r="K9498" t="s">
        <v>137</v>
      </c>
      <c r="L9498">
        <f>I9498*$Q$2/1000</f>
        <v>4.4325999999999997E-2</v>
      </c>
    </row>
    <row r="9499" spans="1:12">
      <c r="A9499" s="118">
        <v>45200</v>
      </c>
      <c r="B9499" t="s">
        <v>8279</v>
      </c>
      <c r="C9499" t="s">
        <v>8278</v>
      </c>
      <c r="D9499" t="s">
        <v>8611</v>
      </c>
      <c r="E9499" t="s">
        <v>8824</v>
      </c>
      <c r="F9499" t="s">
        <v>8388</v>
      </c>
      <c r="G9499" t="s">
        <v>8387</v>
      </c>
      <c r="H9499" t="s">
        <v>8274</v>
      </c>
      <c r="I9499">
        <v>119.8</v>
      </c>
      <c r="J9499" t="s">
        <v>138</v>
      </c>
      <c r="K9499" t="s">
        <v>137</v>
      </c>
      <c r="L9499">
        <f>I9499*$Q$2/1000</f>
        <v>4.4325999999999997E-2</v>
      </c>
    </row>
    <row r="9500" spans="1:12">
      <c r="A9500" s="118">
        <v>45200</v>
      </c>
      <c r="B9500" t="s">
        <v>8279</v>
      </c>
      <c r="C9500" t="s">
        <v>8278</v>
      </c>
      <c r="D9500" t="s">
        <v>8361</v>
      </c>
      <c r="E9500" t="s">
        <v>8823</v>
      </c>
      <c r="F9500">
        <v>85207705</v>
      </c>
      <c r="G9500" t="s">
        <v>4828</v>
      </c>
      <c r="H9500" t="s">
        <v>8274</v>
      </c>
      <c r="I9500">
        <v>119.8</v>
      </c>
      <c r="J9500" t="s">
        <v>138</v>
      </c>
      <c r="K9500" t="s">
        <v>137</v>
      </c>
      <c r="L9500">
        <f>I9500*$Q$2/1000</f>
        <v>4.4325999999999997E-2</v>
      </c>
    </row>
    <row r="9501" spans="1:12">
      <c r="A9501" s="118">
        <v>45200</v>
      </c>
      <c r="B9501" t="s">
        <v>8279</v>
      </c>
      <c r="C9501" t="s">
        <v>8278</v>
      </c>
      <c r="D9501" t="s">
        <v>8471</v>
      </c>
      <c r="E9501" t="s">
        <v>8822</v>
      </c>
      <c r="F9501">
        <v>85213543</v>
      </c>
      <c r="G9501" t="s">
        <v>8469</v>
      </c>
      <c r="H9501" t="s">
        <v>8274</v>
      </c>
      <c r="I9501">
        <v>119.8</v>
      </c>
      <c r="J9501" t="s">
        <v>138</v>
      </c>
      <c r="K9501" t="s">
        <v>137</v>
      </c>
      <c r="L9501">
        <f>I9501*$Q$2/1000</f>
        <v>4.4325999999999997E-2</v>
      </c>
    </row>
    <row r="9502" spans="1:12">
      <c r="A9502" s="118">
        <v>45200</v>
      </c>
      <c r="B9502" t="s">
        <v>8279</v>
      </c>
      <c r="C9502" t="s">
        <v>8278</v>
      </c>
      <c r="D9502" t="s">
        <v>8314</v>
      </c>
      <c r="E9502" t="s">
        <v>8821</v>
      </c>
      <c r="F9502" t="s">
        <v>8312</v>
      </c>
      <c r="G9502" t="s">
        <v>8311</v>
      </c>
      <c r="H9502" t="s">
        <v>8274</v>
      </c>
      <c r="I9502">
        <v>119.8</v>
      </c>
      <c r="J9502" t="s">
        <v>138</v>
      </c>
      <c r="K9502" t="s">
        <v>137</v>
      </c>
      <c r="L9502">
        <f>I9502*$Q$2/1000</f>
        <v>4.4325999999999997E-2</v>
      </c>
    </row>
    <row r="9503" spans="1:12">
      <c r="A9503" s="118">
        <v>45200</v>
      </c>
      <c r="B9503" t="s">
        <v>8279</v>
      </c>
      <c r="C9503" t="s">
        <v>8278</v>
      </c>
      <c r="D9503" t="s">
        <v>8379</v>
      </c>
      <c r="E9503" t="s">
        <v>8820</v>
      </c>
      <c r="F9503">
        <v>85213756</v>
      </c>
      <c r="G9503" t="s">
        <v>8377</v>
      </c>
      <c r="H9503" t="s">
        <v>8274</v>
      </c>
      <c r="I9503">
        <v>119.8</v>
      </c>
      <c r="J9503" t="s">
        <v>138</v>
      </c>
      <c r="K9503" t="s">
        <v>137</v>
      </c>
      <c r="L9503">
        <f>I9503*$Q$2/1000</f>
        <v>4.4325999999999997E-2</v>
      </c>
    </row>
    <row r="9504" spans="1:12">
      <c r="A9504" s="118">
        <v>45200</v>
      </c>
      <c r="B9504" t="s">
        <v>8279</v>
      </c>
      <c r="C9504" t="s">
        <v>8278</v>
      </c>
      <c r="D9504" t="s">
        <v>8819</v>
      </c>
      <c r="E9504" t="s">
        <v>8818</v>
      </c>
      <c r="F9504">
        <v>85213383</v>
      </c>
      <c r="G9504" t="s">
        <v>8817</v>
      </c>
      <c r="H9504" t="s">
        <v>8274</v>
      </c>
      <c r="I9504">
        <v>119.8</v>
      </c>
      <c r="J9504" t="s">
        <v>138</v>
      </c>
      <c r="K9504" t="s">
        <v>137</v>
      </c>
      <c r="L9504">
        <f>I9504*$Q$2/1000</f>
        <v>4.4325999999999997E-2</v>
      </c>
    </row>
    <row r="9505" spans="1:12">
      <c r="A9505" s="118">
        <v>45200</v>
      </c>
      <c r="B9505" t="s">
        <v>8279</v>
      </c>
      <c r="C9505" t="s">
        <v>8278</v>
      </c>
      <c r="D9505" t="s">
        <v>8816</v>
      </c>
      <c r="E9505" t="s">
        <v>8815</v>
      </c>
      <c r="F9505">
        <v>101009897</v>
      </c>
      <c r="G9505" t="s">
        <v>4865</v>
      </c>
      <c r="H9505" t="s">
        <v>8274</v>
      </c>
      <c r="I9505">
        <v>119.8</v>
      </c>
      <c r="J9505" t="s">
        <v>138</v>
      </c>
      <c r="K9505" t="s">
        <v>137</v>
      </c>
      <c r="L9505">
        <f>I9505*$Q$2/1000</f>
        <v>4.4325999999999997E-2</v>
      </c>
    </row>
    <row r="9506" spans="1:12">
      <c r="A9506" s="118">
        <v>45170</v>
      </c>
      <c r="B9506" t="s">
        <v>240</v>
      </c>
      <c r="C9506" t="s">
        <v>239</v>
      </c>
      <c r="D9506" t="s">
        <v>7565</v>
      </c>
      <c r="E9506" t="s">
        <v>8814</v>
      </c>
      <c r="F9506" t="s">
        <v>971</v>
      </c>
      <c r="G9506" t="s">
        <v>970</v>
      </c>
      <c r="H9506" t="s">
        <v>235</v>
      </c>
      <c r="I9506">
        <v>390</v>
      </c>
      <c r="J9506" t="s">
        <v>145</v>
      </c>
      <c r="K9506" t="s">
        <v>137</v>
      </c>
      <c r="L9506">
        <f>I9506*$Q$2/100/1000</f>
        <v>1.4430000000000001E-3</v>
      </c>
    </row>
    <row r="9507" spans="1:12">
      <c r="A9507" s="118">
        <v>45200</v>
      </c>
      <c r="B9507" t="s">
        <v>8279</v>
      </c>
      <c r="C9507" t="s">
        <v>8278</v>
      </c>
      <c r="D9507" t="s">
        <v>8340</v>
      </c>
      <c r="E9507" t="s">
        <v>8813</v>
      </c>
      <c r="F9507" t="s">
        <v>8348</v>
      </c>
      <c r="G9507" t="s">
        <v>8347</v>
      </c>
      <c r="H9507" t="s">
        <v>8274</v>
      </c>
      <c r="I9507">
        <v>119.8</v>
      </c>
      <c r="J9507" t="s">
        <v>138</v>
      </c>
      <c r="K9507" t="s">
        <v>137</v>
      </c>
      <c r="L9507">
        <f>I9507*$Q$2/1000</f>
        <v>4.4325999999999997E-2</v>
      </c>
    </row>
    <row r="9508" spans="1:12">
      <c r="A9508" s="118">
        <v>45200</v>
      </c>
      <c r="B9508" t="s">
        <v>8279</v>
      </c>
      <c r="C9508" t="s">
        <v>8278</v>
      </c>
      <c r="D9508" t="s">
        <v>8812</v>
      </c>
      <c r="E9508" t="s">
        <v>8811</v>
      </c>
      <c r="F9508">
        <v>85209016</v>
      </c>
      <c r="G9508" t="s">
        <v>8810</v>
      </c>
      <c r="H9508" t="s">
        <v>8274</v>
      </c>
      <c r="I9508">
        <v>119.8</v>
      </c>
      <c r="J9508" t="s">
        <v>138</v>
      </c>
      <c r="K9508" t="s">
        <v>137</v>
      </c>
      <c r="L9508">
        <f>I9508*$Q$2/1000</f>
        <v>4.4325999999999997E-2</v>
      </c>
    </row>
    <row r="9509" spans="1:12">
      <c r="A9509" s="118">
        <v>45200</v>
      </c>
      <c r="B9509" t="s">
        <v>8279</v>
      </c>
      <c r="C9509" t="s">
        <v>8278</v>
      </c>
      <c r="D9509" t="s">
        <v>8390</v>
      </c>
      <c r="E9509" t="s">
        <v>8809</v>
      </c>
      <c r="F9509" t="s">
        <v>8297</v>
      </c>
      <c r="G9509" t="s">
        <v>8296</v>
      </c>
      <c r="H9509" t="s">
        <v>8274</v>
      </c>
      <c r="I9509">
        <v>119.8</v>
      </c>
      <c r="J9509" t="s">
        <v>138</v>
      </c>
      <c r="K9509" t="s">
        <v>137</v>
      </c>
      <c r="L9509">
        <f>I9509*$Q$2/1000</f>
        <v>4.4325999999999997E-2</v>
      </c>
    </row>
    <row r="9510" spans="1:12">
      <c r="A9510" s="118">
        <v>45200</v>
      </c>
      <c r="B9510" t="s">
        <v>8279</v>
      </c>
      <c r="C9510" t="s">
        <v>8278</v>
      </c>
      <c r="D9510" t="s">
        <v>8538</v>
      </c>
      <c r="E9510" t="s">
        <v>8808</v>
      </c>
      <c r="F9510">
        <v>85213707</v>
      </c>
      <c r="G9510" t="s">
        <v>8519</v>
      </c>
      <c r="H9510" t="s">
        <v>8274</v>
      </c>
      <c r="I9510">
        <v>119.8</v>
      </c>
      <c r="J9510" t="s">
        <v>138</v>
      </c>
      <c r="K9510" t="s">
        <v>137</v>
      </c>
      <c r="L9510">
        <f>I9510*$Q$2/1000</f>
        <v>4.4325999999999997E-2</v>
      </c>
    </row>
    <row r="9511" spans="1:12">
      <c r="A9511" s="118">
        <v>45200</v>
      </c>
      <c r="B9511" t="s">
        <v>8279</v>
      </c>
      <c r="C9511" t="s">
        <v>8278</v>
      </c>
      <c r="D9511" t="s">
        <v>8381</v>
      </c>
      <c r="E9511" t="s">
        <v>8807</v>
      </c>
      <c r="F9511" t="s">
        <v>8320</v>
      </c>
      <c r="G9511" t="s">
        <v>8319</v>
      </c>
      <c r="H9511" t="s">
        <v>8274</v>
      </c>
      <c r="I9511">
        <v>119.8</v>
      </c>
      <c r="J9511" t="s">
        <v>138</v>
      </c>
      <c r="K9511" t="s">
        <v>137</v>
      </c>
      <c r="L9511">
        <f>I9511*$Q$2/1000</f>
        <v>4.4325999999999997E-2</v>
      </c>
    </row>
    <row r="9512" spans="1:12">
      <c r="A9512" s="118">
        <v>45170</v>
      </c>
      <c r="B9512" t="s">
        <v>240</v>
      </c>
      <c r="C9512" t="s">
        <v>239</v>
      </c>
      <c r="D9512" t="s">
        <v>7565</v>
      </c>
      <c r="E9512" t="s">
        <v>8806</v>
      </c>
      <c r="F9512" t="s">
        <v>788</v>
      </c>
      <c r="G9512" t="s">
        <v>787</v>
      </c>
      <c r="H9512" t="s">
        <v>235</v>
      </c>
      <c r="I9512">
        <v>390</v>
      </c>
      <c r="J9512" t="s">
        <v>145</v>
      </c>
      <c r="K9512" t="s">
        <v>137</v>
      </c>
      <c r="L9512">
        <f>I9512*$Q$2/100/1000</f>
        <v>1.4430000000000001E-3</v>
      </c>
    </row>
    <row r="9513" spans="1:12">
      <c r="A9513" s="118">
        <v>45200</v>
      </c>
      <c r="B9513" t="s">
        <v>8279</v>
      </c>
      <c r="C9513" t="s">
        <v>8278</v>
      </c>
      <c r="D9513" t="s">
        <v>8337</v>
      </c>
      <c r="E9513" t="s">
        <v>8805</v>
      </c>
      <c r="F9513" t="s">
        <v>8335</v>
      </c>
      <c r="G9513" t="s">
        <v>8334</v>
      </c>
      <c r="H9513" t="s">
        <v>8274</v>
      </c>
      <c r="I9513">
        <v>119.8</v>
      </c>
      <c r="J9513" t="s">
        <v>138</v>
      </c>
      <c r="K9513" t="s">
        <v>137</v>
      </c>
      <c r="L9513">
        <f>I9513*$Q$2/1000</f>
        <v>4.4325999999999997E-2</v>
      </c>
    </row>
    <row r="9514" spans="1:12">
      <c r="A9514" s="118">
        <v>45170</v>
      </c>
      <c r="B9514" t="s">
        <v>240</v>
      </c>
      <c r="C9514" t="s">
        <v>239</v>
      </c>
      <c r="D9514" t="s">
        <v>7565</v>
      </c>
      <c r="E9514" t="s">
        <v>8804</v>
      </c>
      <c r="F9514" t="s">
        <v>5407</v>
      </c>
      <c r="G9514" t="s">
        <v>5406</v>
      </c>
      <c r="H9514" t="s">
        <v>235</v>
      </c>
      <c r="I9514">
        <v>390</v>
      </c>
      <c r="J9514" t="s">
        <v>145</v>
      </c>
      <c r="K9514" t="s">
        <v>137</v>
      </c>
      <c r="L9514">
        <f>I9514*$Q$2/100/1000</f>
        <v>1.4430000000000001E-3</v>
      </c>
    </row>
    <row r="9515" spans="1:12">
      <c r="A9515" s="118">
        <v>45200</v>
      </c>
      <c r="B9515" t="s">
        <v>8279</v>
      </c>
      <c r="C9515" t="s">
        <v>8278</v>
      </c>
      <c r="D9515" t="s">
        <v>8381</v>
      </c>
      <c r="E9515" t="s">
        <v>8803</v>
      </c>
      <c r="F9515" t="s">
        <v>8802</v>
      </c>
      <c r="G9515" t="s">
        <v>8801</v>
      </c>
      <c r="H9515" t="s">
        <v>8274</v>
      </c>
      <c r="I9515">
        <v>119.8</v>
      </c>
      <c r="J9515" t="s">
        <v>138</v>
      </c>
      <c r="K9515" t="s">
        <v>137</v>
      </c>
      <c r="L9515">
        <f>I9515*$Q$2/1000</f>
        <v>4.4325999999999997E-2</v>
      </c>
    </row>
    <row r="9516" spans="1:12">
      <c r="A9516" s="118">
        <v>45200</v>
      </c>
      <c r="B9516" t="s">
        <v>8279</v>
      </c>
      <c r="C9516" t="s">
        <v>8278</v>
      </c>
      <c r="D9516" t="s">
        <v>8305</v>
      </c>
      <c r="E9516" t="s">
        <v>8800</v>
      </c>
      <c r="F9516" t="s">
        <v>8303</v>
      </c>
      <c r="G9516" t="s">
        <v>8302</v>
      </c>
      <c r="H9516" t="s">
        <v>8274</v>
      </c>
      <c r="I9516">
        <v>119.8</v>
      </c>
      <c r="J9516" t="s">
        <v>138</v>
      </c>
      <c r="K9516" t="s">
        <v>137</v>
      </c>
      <c r="L9516">
        <f>I9516*$Q$2/1000</f>
        <v>4.4325999999999997E-2</v>
      </c>
    </row>
    <row r="9517" spans="1:12">
      <c r="A9517" s="118">
        <v>45200</v>
      </c>
      <c r="B9517" t="s">
        <v>8279</v>
      </c>
      <c r="C9517" t="s">
        <v>8278</v>
      </c>
      <c r="D9517" t="s">
        <v>8611</v>
      </c>
      <c r="E9517" t="s">
        <v>8799</v>
      </c>
      <c r="F9517" t="s">
        <v>8388</v>
      </c>
      <c r="G9517" t="s">
        <v>8387</v>
      </c>
      <c r="H9517" t="s">
        <v>8274</v>
      </c>
      <c r="I9517">
        <v>119.8</v>
      </c>
      <c r="J9517" t="s">
        <v>138</v>
      </c>
      <c r="K9517" t="s">
        <v>137</v>
      </c>
      <c r="L9517">
        <f>I9517*$Q$2/1000</f>
        <v>4.4325999999999997E-2</v>
      </c>
    </row>
    <row r="9518" spans="1:12">
      <c r="A9518" s="118">
        <v>45200</v>
      </c>
      <c r="B9518" t="s">
        <v>8279</v>
      </c>
      <c r="C9518" t="s">
        <v>8278</v>
      </c>
      <c r="D9518" t="s">
        <v>8798</v>
      </c>
      <c r="E9518" t="s">
        <v>8797</v>
      </c>
      <c r="F9518">
        <v>101032650</v>
      </c>
      <c r="G9518" t="s">
        <v>8398</v>
      </c>
      <c r="H9518" t="s">
        <v>8274</v>
      </c>
      <c r="I9518">
        <v>119.8</v>
      </c>
      <c r="J9518" t="s">
        <v>138</v>
      </c>
      <c r="K9518" t="s">
        <v>137</v>
      </c>
      <c r="L9518">
        <f>I9518*$Q$2/1000</f>
        <v>4.4325999999999997E-2</v>
      </c>
    </row>
    <row r="9519" spans="1:12">
      <c r="A9519" s="118">
        <v>45200</v>
      </c>
      <c r="B9519" t="s">
        <v>8279</v>
      </c>
      <c r="C9519" t="s">
        <v>8278</v>
      </c>
      <c r="D9519" t="s">
        <v>8361</v>
      </c>
      <c r="E9519" t="s">
        <v>8796</v>
      </c>
      <c r="F9519">
        <v>85212204</v>
      </c>
      <c r="G9519" t="s">
        <v>8435</v>
      </c>
      <c r="H9519" t="s">
        <v>8274</v>
      </c>
      <c r="I9519">
        <v>119.8</v>
      </c>
      <c r="J9519" t="s">
        <v>138</v>
      </c>
      <c r="K9519" t="s">
        <v>137</v>
      </c>
      <c r="L9519">
        <f>I9519*$Q$2/1000</f>
        <v>4.4325999999999997E-2</v>
      </c>
    </row>
    <row r="9520" spans="1:12">
      <c r="A9520" s="118">
        <v>45170</v>
      </c>
      <c r="B9520" t="s">
        <v>261</v>
      </c>
      <c r="C9520" t="s">
        <v>260</v>
      </c>
      <c r="D9520" t="s">
        <v>8795</v>
      </c>
      <c r="E9520" t="s">
        <v>8794</v>
      </c>
      <c r="F9520">
        <v>101044665</v>
      </c>
      <c r="G9520" t="s">
        <v>4336</v>
      </c>
      <c r="H9520" t="s">
        <v>139</v>
      </c>
      <c r="I9520">
        <v>55</v>
      </c>
      <c r="J9520" t="s">
        <v>145</v>
      </c>
      <c r="K9520" t="s">
        <v>137</v>
      </c>
      <c r="L9520">
        <f>I9520*$Q$2/100/1000</f>
        <v>2.0350000000000001E-4</v>
      </c>
    </row>
    <row r="9521" spans="1:12">
      <c r="A9521" s="118">
        <v>45200</v>
      </c>
      <c r="B9521" t="s">
        <v>8279</v>
      </c>
      <c r="C9521" t="s">
        <v>8278</v>
      </c>
      <c r="D9521" t="s">
        <v>8793</v>
      </c>
      <c r="E9521" t="s">
        <v>8792</v>
      </c>
      <c r="F9521">
        <v>85213171</v>
      </c>
      <c r="G9521" t="s">
        <v>4879</v>
      </c>
      <c r="H9521" t="s">
        <v>8274</v>
      </c>
      <c r="I9521">
        <v>119.8</v>
      </c>
      <c r="J9521" t="s">
        <v>138</v>
      </c>
      <c r="K9521" t="s">
        <v>137</v>
      </c>
      <c r="L9521">
        <f>I9521*$Q$2/1000</f>
        <v>4.4325999999999997E-2</v>
      </c>
    </row>
    <row r="9522" spans="1:12">
      <c r="A9522" s="118">
        <v>45200</v>
      </c>
      <c r="B9522" t="s">
        <v>8279</v>
      </c>
      <c r="C9522" t="s">
        <v>8278</v>
      </c>
      <c r="D9522" t="s">
        <v>8694</v>
      </c>
      <c r="E9522" t="s">
        <v>8791</v>
      </c>
      <c r="F9522" t="s">
        <v>8790</v>
      </c>
      <c r="G9522" t="s">
        <v>8789</v>
      </c>
      <c r="H9522" t="s">
        <v>8274</v>
      </c>
      <c r="I9522">
        <v>119.8</v>
      </c>
      <c r="J9522" t="s">
        <v>138</v>
      </c>
      <c r="K9522" t="s">
        <v>137</v>
      </c>
      <c r="L9522">
        <f>I9522*$Q$2/1000</f>
        <v>4.4325999999999997E-2</v>
      </c>
    </row>
    <row r="9523" spans="1:12">
      <c r="A9523" s="118">
        <v>45200</v>
      </c>
      <c r="B9523" t="s">
        <v>5342</v>
      </c>
      <c r="C9523" t="s">
        <v>5341</v>
      </c>
      <c r="D9523" t="s">
        <v>8788</v>
      </c>
      <c r="E9523" t="s">
        <v>8787</v>
      </c>
      <c r="F9523" t="s">
        <v>2481</v>
      </c>
      <c r="G9523" t="s">
        <v>2480</v>
      </c>
      <c r="H9523" t="s">
        <v>5336</v>
      </c>
      <c r="I9523">
        <v>49.6</v>
      </c>
      <c r="J9523" t="s">
        <v>223</v>
      </c>
      <c r="K9523" t="s">
        <v>137</v>
      </c>
      <c r="L9523">
        <f>I9523*$Q$5/1000</f>
        <v>5.0430800000000005E-2</v>
      </c>
    </row>
    <row r="9524" spans="1:12">
      <c r="A9524" s="118">
        <v>45200</v>
      </c>
      <c r="B9524" t="s">
        <v>8279</v>
      </c>
      <c r="C9524" t="s">
        <v>8278</v>
      </c>
      <c r="D9524" t="s">
        <v>8736</v>
      </c>
      <c r="E9524" t="s">
        <v>8786</v>
      </c>
      <c r="F9524">
        <v>101034078</v>
      </c>
      <c r="G9524" t="s">
        <v>8525</v>
      </c>
      <c r="H9524" t="s">
        <v>8274</v>
      </c>
      <c r="I9524">
        <v>119.8</v>
      </c>
      <c r="J9524" t="s">
        <v>138</v>
      </c>
      <c r="K9524" t="s">
        <v>137</v>
      </c>
      <c r="L9524">
        <f>I9524*$Q$2/1000</f>
        <v>4.4325999999999997E-2</v>
      </c>
    </row>
    <row r="9525" spans="1:12">
      <c r="A9525" s="118">
        <v>45200</v>
      </c>
      <c r="B9525" t="s">
        <v>8279</v>
      </c>
      <c r="C9525" t="s">
        <v>8278</v>
      </c>
      <c r="D9525" t="s">
        <v>8496</v>
      </c>
      <c r="E9525" t="s">
        <v>8785</v>
      </c>
      <c r="F9525" t="s">
        <v>8784</v>
      </c>
      <c r="G9525" t="s">
        <v>8783</v>
      </c>
      <c r="H9525" t="s">
        <v>8274</v>
      </c>
      <c r="I9525">
        <v>119.8</v>
      </c>
      <c r="J9525" t="s">
        <v>138</v>
      </c>
      <c r="K9525" t="s">
        <v>137</v>
      </c>
      <c r="L9525">
        <f>I9525*$Q$2/1000</f>
        <v>4.4325999999999997E-2</v>
      </c>
    </row>
    <row r="9526" spans="1:12">
      <c r="A9526" s="118">
        <v>45200</v>
      </c>
      <c r="B9526" t="s">
        <v>8279</v>
      </c>
      <c r="C9526" t="s">
        <v>8278</v>
      </c>
      <c r="D9526" t="s">
        <v>8471</v>
      </c>
      <c r="E9526" t="s">
        <v>8782</v>
      </c>
      <c r="F9526">
        <v>85213543</v>
      </c>
      <c r="G9526" t="s">
        <v>8469</v>
      </c>
      <c r="H9526" t="s">
        <v>8274</v>
      </c>
      <c r="I9526">
        <v>119.8</v>
      </c>
      <c r="J9526" t="s">
        <v>138</v>
      </c>
      <c r="K9526" t="s">
        <v>137</v>
      </c>
      <c r="L9526">
        <f>I9526*$Q$2/1000</f>
        <v>4.4325999999999997E-2</v>
      </c>
    </row>
    <row r="9527" spans="1:12">
      <c r="A9527" s="118">
        <v>45200</v>
      </c>
      <c r="B9527" t="s">
        <v>8279</v>
      </c>
      <c r="C9527" t="s">
        <v>8278</v>
      </c>
      <c r="D9527" t="s">
        <v>8781</v>
      </c>
      <c r="E9527" t="s">
        <v>8780</v>
      </c>
      <c r="F9527">
        <v>85212204</v>
      </c>
      <c r="G9527" t="s">
        <v>8435</v>
      </c>
      <c r="H9527" t="s">
        <v>8274</v>
      </c>
      <c r="I9527">
        <v>119.8</v>
      </c>
      <c r="J9527" t="s">
        <v>138</v>
      </c>
      <c r="K9527" t="s">
        <v>137</v>
      </c>
      <c r="L9527">
        <f>I9527*$Q$2/1000</f>
        <v>4.4325999999999997E-2</v>
      </c>
    </row>
    <row r="9528" spans="1:12">
      <c r="A9528" s="118">
        <v>45200</v>
      </c>
      <c r="B9528" t="s">
        <v>8279</v>
      </c>
      <c r="C9528" t="s">
        <v>8278</v>
      </c>
      <c r="D9528" t="s">
        <v>8645</v>
      </c>
      <c r="E9528" t="s">
        <v>8779</v>
      </c>
      <c r="F9528" t="s">
        <v>8778</v>
      </c>
      <c r="G9528" t="s">
        <v>8777</v>
      </c>
      <c r="H9528" t="s">
        <v>8274</v>
      </c>
      <c r="I9528">
        <v>119.8</v>
      </c>
      <c r="J9528" t="s">
        <v>138</v>
      </c>
      <c r="K9528" t="s">
        <v>137</v>
      </c>
      <c r="L9528">
        <f>I9528*$Q$2/1000</f>
        <v>4.4325999999999997E-2</v>
      </c>
    </row>
    <row r="9529" spans="1:12">
      <c r="A9529" s="118">
        <v>45200</v>
      </c>
      <c r="B9529" t="s">
        <v>8279</v>
      </c>
      <c r="C9529" t="s">
        <v>8278</v>
      </c>
      <c r="D9529" t="s">
        <v>8381</v>
      </c>
      <c r="E9529" t="s">
        <v>8776</v>
      </c>
      <c r="F9529" t="s">
        <v>8297</v>
      </c>
      <c r="G9529" t="s">
        <v>8296</v>
      </c>
      <c r="H9529" t="s">
        <v>8274</v>
      </c>
      <c r="I9529">
        <v>119.8</v>
      </c>
      <c r="J9529" t="s">
        <v>138</v>
      </c>
      <c r="K9529" t="s">
        <v>137</v>
      </c>
      <c r="L9529">
        <f>I9529*$Q$2/1000</f>
        <v>4.4325999999999997E-2</v>
      </c>
    </row>
    <row r="9530" spans="1:12">
      <c r="A9530" s="118">
        <v>45200</v>
      </c>
      <c r="B9530" t="s">
        <v>8279</v>
      </c>
      <c r="C9530" t="s">
        <v>8278</v>
      </c>
      <c r="D9530" t="s">
        <v>8508</v>
      </c>
      <c r="E9530" t="s">
        <v>8775</v>
      </c>
      <c r="F9530">
        <v>85213542</v>
      </c>
      <c r="G9530" t="s">
        <v>8539</v>
      </c>
      <c r="H9530" t="s">
        <v>8274</v>
      </c>
      <c r="I9530">
        <v>119.8</v>
      </c>
      <c r="J9530" t="s">
        <v>138</v>
      </c>
      <c r="K9530" t="s">
        <v>137</v>
      </c>
      <c r="L9530">
        <f>I9530*$Q$2/1000</f>
        <v>4.4325999999999997E-2</v>
      </c>
    </row>
    <row r="9531" spans="1:12">
      <c r="A9531" s="118">
        <v>45170</v>
      </c>
      <c r="B9531" t="s">
        <v>574</v>
      </c>
      <c r="C9531" t="s">
        <v>573</v>
      </c>
      <c r="D9531" t="s">
        <v>4376</v>
      </c>
      <c r="E9531" t="s">
        <v>8774</v>
      </c>
      <c r="F9531" t="s">
        <v>4371</v>
      </c>
      <c r="G9531" t="s">
        <v>4370</v>
      </c>
      <c r="H9531" t="s">
        <v>569</v>
      </c>
      <c r="I9531">
        <v>298</v>
      </c>
      <c r="J9531" t="s">
        <v>145</v>
      </c>
      <c r="K9531" t="s">
        <v>137</v>
      </c>
      <c r="L9531">
        <f>I9531*$Q$2/100/1000</f>
        <v>1.1026E-3</v>
      </c>
    </row>
    <row r="9532" spans="1:12">
      <c r="A9532" s="118">
        <v>45200</v>
      </c>
      <c r="B9532" t="s">
        <v>8279</v>
      </c>
      <c r="C9532" t="s">
        <v>8278</v>
      </c>
      <c r="D9532" t="s">
        <v>8314</v>
      </c>
      <c r="E9532" t="s">
        <v>8773</v>
      </c>
      <c r="F9532" t="s">
        <v>8422</v>
      </c>
      <c r="G9532" t="s">
        <v>8421</v>
      </c>
      <c r="H9532" t="s">
        <v>8274</v>
      </c>
      <c r="I9532">
        <v>119.8</v>
      </c>
      <c r="J9532" t="s">
        <v>138</v>
      </c>
      <c r="K9532" t="s">
        <v>137</v>
      </c>
      <c r="L9532">
        <f>I9532*$Q$2/1000</f>
        <v>4.4325999999999997E-2</v>
      </c>
    </row>
    <row r="9533" spans="1:12">
      <c r="A9533" s="118">
        <v>45200</v>
      </c>
      <c r="B9533" t="s">
        <v>8279</v>
      </c>
      <c r="C9533" t="s">
        <v>8278</v>
      </c>
      <c r="D9533" t="s">
        <v>8471</v>
      </c>
      <c r="E9533" t="s">
        <v>8772</v>
      </c>
      <c r="F9533">
        <v>85213543</v>
      </c>
      <c r="G9533" t="s">
        <v>8469</v>
      </c>
      <c r="H9533" t="s">
        <v>8274</v>
      </c>
      <c r="I9533">
        <v>119.8</v>
      </c>
      <c r="J9533" t="s">
        <v>138</v>
      </c>
      <c r="K9533" t="s">
        <v>137</v>
      </c>
      <c r="L9533">
        <f>I9533*$Q$2/1000</f>
        <v>4.4325999999999997E-2</v>
      </c>
    </row>
    <row r="9534" spans="1:12">
      <c r="A9534" s="118">
        <v>45170</v>
      </c>
      <c r="B9534" t="s">
        <v>460</v>
      </c>
      <c r="C9534" t="s">
        <v>459</v>
      </c>
      <c r="D9534" t="s">
        <v>8771</v>
      </c>
      <c r="E9534" t="s">
        <v>8770</v>
      </c>
      <c r="F9534">
        <v>50205993</v>
      </c>
      <c r="G9534" t="s">
        <v>2595</v>
      </c>
      <c r="H9534" t="s">
        <v>455</v>
      </c>
      <c r="I9534">
        <v>103.6</v>
      </c>
      <c r="J9534" t="s">
        <v>145</v>
      </c>
      <c r="K9534" t="s">
        <v>137</v>
      </c>
      <c r="L9534">
        <f>I9534*$Q$2/100/1000</f>
        <v>3.8331999999999998E-4</v>
      </c>
    </row>
    <row r="9535" spans="1:12">
      <c r="A9535" s="118">
        <v>45170</v>
      </c>
      <c r="B9535" t="s">
        <v>460</v>
      </c>
      <c r="C9535" t="s">
        <v>459</v>
      </c>
      <c r="D9535" t="s">
        <v>8769</v>
      </c>
      <c r="E9535" t="s">
        <v>8768</v>
      </c>
      <c r="F9535">
        <v>50205993</v>
      </c>
      <c r="G9535" t="s">
        <v>2595</v>
      </c>
      <c r="H9535" t="s">
        <v>455</v>
      </c>
      <c r="I9535">
        <v>103.6</v>
      </c>
      <c r="J9535" t="s">
        <v>145</v>
      </c>
      <c r="K9535" t="s">
        <v>137</v>
      </c>
      <c r="L9535">
        <f>I9535*$Q$2/100/1000</f>
        <v>3.8331999999999998E-4</v>
      </c>
    </row>
    <row r="9536" spans="1:12">
      <c r="A9536" s="118">
        <v>45170</v>
      </c>
      <c r="B9536" t="s">
        <v>460</v>
      </c>
      <c r="C9536" t="s">
        <v>459</v>
      </c>
      <c r="D9536" t="s">
        <v>2086</v>
      </c>
      <c r="E9536" t="s">
        <v>8767</v>
      </c>
      <c r="F9536">
        <v>50205993</v>
      </c>
      <c r="G9536" t="s">
        <v>2595</v>
      </c>
      <c r="H9536" t="s">
        <v>455</v>
      </c>
      <c r="I9536">
        <v>103.6</v>
      </c>
      <c r="J9536" t="s">
        <v>145</v>
      </c>
      <c r="K9536" t="s">
        <v>137</v>
      </c>
      <c r="L9536">
        <f>I9536*$Q$2/100/1000</f>
        <v>3.8331999999999998E-4</v>
      </c>
    </row>
    <row r="9537" spans="1:12">
      <c r="A9537" s="118">
        <v>45170</v>
      </c>
      <c r="B9537" t="s">
        <v>460</v>
      </c>
      <c r="C9537" t="s">
        <v>459</v>
      </c>
      <c r="D9537" t="s">
        <v>8766</v>
      </c>
      <c r="E9537" t="s">
        <v>8765</v>
      </c>
      <c r="F9537">
        <v>50205993</v>
      </c>
      <c r="G9537" t="s">
        <v>2595</v>
      </c>
      <c r="H9537" t="s">
        <v>455</v>
      </c>
      <c r="I9537">
        <v>103.6</v>
      </c>
      <c r="J9537" t="s">
        <v>145</v>
      </c>
      <c r="K9537" t="s">
        <v>137</v>
      </c>
      <c r="L9537">
        <f>I9537*$Q$2/100/1000</f>
        <v>3.8331999999999998E-4</v>
      </c>
    </row>
    <row r="9538" spans="1:12">
      <c r="A9538" s="118">
        <v>45200</v>
      </c>
      <c r="B9538" t="s">
        <v>8279</v>
      </c>
      <c r="C9538" t="s">
        <v>8278</v>
      </c>
      <c r="D9538" t="s">
        <v>8400</v>
      </c>
      <c r="E9538" t="s">
        <v>8764</v>
      </c>
      <c r="F9538">
        <v>101032650</v>
      </c>
      <c r="G9538" t="s">
        <v>8398</v>
      </c>
      <c r="H9538" t="s">
        <v>8274</v>
      </c>
      <c r="I9538">
        <v>119.8</v>
      </c>
      <c r="J9538" t="s">
        <v>138</v>
      </c>
      <c r="K9538" t="s">
        <v>137</v>
      </c>
      <c r="L9538">
        <f>I9538*$Q$2/1000</f>
        <v>4.4325999999999997E-2</v>
      </c>
    </row>
    <row r="9539" spans="1:12">
      <c r="A9539" s="118">
        <v>45200</v>
      </c>
      <c r="B9539" t="s">
        <v>8279</v>
      </c>
      <c r="C9539" t="s">
        <v>8278</v>
      </c>
      <c r="D9539" t="s">
        <v>8381</v>
      </c>
      <c r="E9539" t="s">
        <v>8763</v>
      </c>
      <c r="F9539">
        <v>57205939</v>
      </c>
      <c r="G9539" t="s">
        <v>5967</v>
      </c>
      <c r="H9539" t="s">
        <v>8274</v>
      </c>
      <c r="I9539">
        <v>119.8</v>
      </c>
      <c r="J9539" t="s">
        <v>138</v>
      </c>
      <c r="K9539" t="s">
        <v>137</v>
      </c>
      <c r="L9539">
        <f>I9539*$Q$2/1000</f>
        <v>4.4325999999999997E-2</v>
      </c>
    </row>
    <row r="9540" spans="1:12">
      <c r="A9540" s="118">
        <v>45200</v>
      </c>
      <c r="B9540" t="s">
        <v>8279</v>
      </c>
      <c r="C9540" t="s">
        <v>8278</v>
      </c>
      <c r="D9540" t="s">
        <v>8340</v>
      </c>
      <c r="E9540" t="s">
        <v>8762</v>
      </c>
      <c r="F9540" t="s">
        <v>8588</v>
      </c>
      <c r="G9540" t="s">
        <v>8587</v>
      </c>
      <c r="H9540" t="s">
        <v>8274</v>
      </c>
      <c r="I9540">
        <v>119.8</v>
      </c>
      <c r="J9540" t="s">
        <v>138</v>
      </c>
      <c r="K9540" t="s">
        <v>137</v>
      </c>
      <c r="L9540">
        <f>I9540*$Q$2/1000</f>
        <v>4.4325999999999997E-2</v>
      </c>
    </row>
    <row r="9541" spans="1:12">
      <c r="A9541" s="118">
        <v>45200</v>
      </c>
      <c r="B9541" t="s">
        <v>8279</v>
      </c>
      <c r="C9541" t="s">
        <v>8278</v>
      </c>
      <c r="D9541" t="s">
        <v>8761</v>
      </c>
      <c r="E9541" t="s">
        <v>8760</v>
      </c>
      <c r="F9541">
        <v>85212844</v>
      </c>
      <c r="G9541" t="s">
        <v>8759</v>
      </c>
      <c r="H9541" t="s">
        <v>8274</v>
      </c>
      <c r="I9541">
        <v>119.8</v>
      </c>
      <c r="J9541" t="s">
        <v>138</v>
      </c>
      <c r="K9541" t="s">
        <v>137</v>
      </c>
      <c r="L9541">
        <f>I9541*$Q$2/1000</f>
        <v>4.4325999999999997E-2</v>
      </c>
    </row>
    <row r="9542" spans="1:12">
      <c r="A9542" s="118">
        <v>45200</v>
      </c>
      <c r="B9542" t="s">
        <v>8279</v>
      </c>
      <c r="C9542" t="s">
        <v>8278</v>
      </c>
      <c r="D9542" t="s">
        <v>8758</v>
      </c>
      <c r="E9542" t="s">
        <v>8757</v>
      </c>
      <c r="F9542" t="s">
        <v>8756</v>
      </c>
      <c r="G9542" t="s">
        <v>8755</v>
      </c>
      <c r="H9542" t="s">
        <v>8274</v>
      </c>
      <c r="I9542">
        <v>119.8</v>
      </c>
      <c r="J9542" t="s">
        <v>138</v>
      </c>
      <c r="K9542" t="s">
        <v>137</v>
      </c>
      <c r="L9542">
        <f>I9542*$Q$2/1000</f>
        <v>4.4325999999999997E-2</v>
      </c>
    </row>
    <row r="9543" spans="1:12">
      <c r="A9543" s="118">
        <v>45170</v>
      </c>
      <c r="B9543" t="s">
        <v>460</v>
      </c>
      <c r="C9543" t="s">
        <v>459</v>
      </c>
      <c r="D9543" t="s">
        <v>8754</v>
      </c>
      <c r="E9543" t="s">
        <v>8753</v>
      </c>
      <c r="F9543">
        <v>101036193</v>
      </c>
      <c r="G9543" t="s">
        <v>8676</v>
      </c>
      <c r="H9543" t="s">
        <v>455</v>
      </c>
      <c r="I9543">
        <v>103.6</v>
      </c>
      <c r="J9543" t="s">
        <v>145</v>
      </c>
      <c r="K9543" t="s">
        <v>137</v>
      </c>
      <c r="L9543">
        <f>I9543*$Q$2/100/1000</f>
        <v>3.8331999999999998E-4</v>
      </c>
    </row>
    <row r="9544" spans="1:12">
      <c r="A9544" s="118">
        <v>45200</v>
      </c>
      <c r="B9544" t="s">
        <v>8279</v>
      </c>
      <c r="C9544" t="s">
        <v>8278</v>
      </c>
      <c r="D9544" t="s">
        <v>8496</v>
      </c>
      <c r="E9544" t="s">
        <v>8752</v>
      </c>
      <c r="F9544" t="s">
        <v>8297</v>
      </c>
      <c r="G9544" t="s">
        <v>8296</v>
      </c>
      <c r="H9544" t="s">
        <v>8274</v>
      </c>
      <c r="I9544">
        <v>119.8</v>
      </c>
      <c r="J9544" t="s">
        <v>138</v>
      </c>
      <c r="K9544" t="s">
        <v>137</v>
      </c>
      <c r="L9544">
        <f>I9544*$Q$2/1000</f>
        <v>4.4325999999999997E-2</v>
      </c>
    </row>
    <row r="9545" spans="1:12">
      <c r="A9545" s="118">
        <v>45200</v>
      </c>
      <c r="B9545" t="s">
        <v>8279</v>
      </c>
      <c r="C9545" t="s">
        <v>8278</v>
      </c>
      <c r="D9545" t="s">
        <v>8361</v>
      </c>
      <c r="E9545" t="s">
        <v>8751</v>
      </c>
      <c r="F9545" t="s">
        <v>8566</v>
      </c>
      <c r="G9545" t="s">
        <v>8565</v>
      </c>
      <c r="H9545" t="s">
        <v>8274</v>
      </c>
      <c r="I9545">
        <v>119.8</v>
      </c>
      <c r="J9545" t="s">
        <v>138</v>
      </c>
      <c r="K9545" t="s">
        <v>137</v>
      </c>
      <c r="L9545">
        <f>I9545*$Q$2/1000</f>
        <v>4.4325999999999997E-2</v>
      </c>
    </row>
    <row r="9546" spans="1:12">
      <c r="A9546" s="118">
        <v>45200</v>
      </c>
      <c r="B9546" t="s">
        <v>8279</v>
      </c>
      <c r="C9546" t="s">
        <v>8278</v>
      </c>
      <c r="D9546" t="s">
        <v>8750</v>
      </c>
      <c r="E9546" t="s">
        <v>8749</v>
      </c>
      <c r="F9546" t="s">
        <v>8748</v>
      </c>
      <c r="G9546" t="s">
        <v>8747</v>
      </c>
      <c r="H9546" t="s">
        <v>8274</v>
      </c>
      <c r="I9546">
        <v>119.8</v>
      </c>
      <c r="J9546" t="s">
        <v>138</v>
      </c>
      <c r="K9546" t="s">
        <v>137</v>
      </c>
      <c r="L9546">
        <f>I9546*$Q$2/1000</f>
        <v>4.4325999999999997E-2</v>
      </c>
    </row>
    <row r="9547" spans="1:12">
      <c r="A9547" s="118">
        <v>45200</v>
      </c>
      <c r="B9547" t="s">
        <v>8279</v>
      </c>
      <c r="C9547" t="s">
        <v>8278</v>
      </c>
      <c r="D9547" t="s">
        <v>8746</v>
      </c>
      <c r="E9547" t="s">
        <v>8745</v>
      </c>
      <c r="F9547" t="s">
        <v>8316</v>
      </c>
      <c r="G9547" t="s">
        <v>8315</v>
      </c>
      <c r="H9547" t="s">
        <v>8274</v>
      </c>
      <c r="I9547">
        <v>119.8</v>
      </c>
      <c r="J9547" t="s">
        <v>138</v>
      </c>
      <c r="K9547" t="s">
        <v>137</v>
      </c>
      <c r="L9547">
        <f>I9547*$Q$2/1000</f>
        <v>4.4325999999999997E-2</v>
      </c>
    </row>
    <row r="9548" spans="1:12">
      <c r="A9548" s="118">
        <v>45200</v>
      </c>
      <c r="B9548" t="s">
        <v>8279</v>
      </c>
      <c r="C9548" t="s">
        <v>8278</v>
      </c>
      <c r="D9548" t="s">
        <v>8390</v>
      </c>
      <c r="E9548" t="s">
        <v>8744</v>
      </c>
      <c r="F9548" t="s">
        <v>8661</v>
      </c>
      <c r="G9548" t="s">
        <v>8660</v>
      </c>
      <c r="H9548" t="s">
        <v>8274</v>
      </c>
      <c r="I9548">
        <v>119.8</v>
      </c>
      <c r="J9548" t="s">
        <v>138</v>
      </c>
      <c r="K9548" t="s">
        <v>137</v>
      </c>
      <c r="L9548">
        <f>I9548*$Q$2/1000</f>
        <v>4.4325999999999997E-2</v>
      </c>
    </row>
    <row r="9549" spans="1:12">
      <c r="A9549" s="118">
        <v>45200</v>
      </c>
      <c r="B9549" t="s">
        <v>8279</v>
      </c>
      <c r="C9549" t="s">
        <v>8278</v>
      </c>
      <c r="D9549" t="s">
        <v>8314</v>
      </c>
      <c r="E9549" t="s">
        <v>8743</v>
      </c>
      <c r="F9549" t="s">
        <v>8363</v>
      </c>
      <c r="G9549" t="s">
        <v>8362</v>
      </c>
      <c r="H9549" t="s">
        <v>8274</v>
      </c>
      <c r="I9549">
        <v>119.8</v>
      </c>
      <c r="J9549" t="s">
        <v>138</v>
      </c>
      <c r="K9549" t="s">
        <v>137</v>
      </c>
      <c r="L9549">
        <f>I9549*$Q$2/1000</f>
        <v>4.4325999999999997E-2</v>
      </c>
    </row>
    <row r="9550" spans="1:12">
      <c r="A9550" s="118">
        <v>45200</v>
      </c>
      <c r="B9550" t="s">
        <v>8279</v>
      </c>
      <c r="C9550" t="s">
        <v>8278</v>
      </c>
      <c r="D9550" t="s">
        <v>8475</v>
      </c>
      <c r="E9550" t="s">
        <v>8742</v>
      </c>
      <c r="F9550" t="s">
        <v>8473</v>
      </c>
      <c r="G9550" t="s">
        <v>8472</v>
      </c>
      <c r="H9550" t="s">
        <v>8274</v>
      </c>
      <c r="I9550">
        <v>119.8</v>
      </c>
      <c r="J9550" t="s">
        <v>138</v>
      </c>
      <c r="K9550" t="s">
        <v>137</v>
      </c>
      <c r="L9550">
        <f>I9550*$Q$2/1000</f>
        <v>4.4325999999999997E-2</v>
      </c>
    </row>
    <row r="9551" spans="1:12">
      <c r="A9551" s="118">
        <v>45231</v>
      </c>
      <c r="B9551" t="s">
        <v>8279</v>
      </c>
      <c r="C9551" t="s">
        <v>8278</v>
      </c>
      <c r="D9551" t="s">
        <v>8482</v>
      </c>
      <c r="E9551" t="s">
        <v>8741</v>
      </c>
      <c r="F9551">
        <v>85212209</v>
      </c>
      <c r="G9551" t="s">
        <v>8740</v>
      </c>
      <c r="H9551" t="s">
        <v>8274</v>
      </c>
      <c r="I9551">
        <v>119.8</v>
      </c>
      <c r="J9551" t="s">
        <v>138</v>
      </c>
      <c r="K9551" t="s">
        <v>137</v>
      </c>
      <c r="L9551">
        <f>I9551*$Q$2/1000</f>
        <v>4.4325999999999997E-2</v>
      </c>
    </row>
    <row r="9552" spans="1:12">
      <c r="A9552" s="118">
        <v>45200</v>
      </c>
      <c r="B9552" t="s">
        <v>8279</v>
      </c>
      <c r="C9552" t="s">
        <v>8278</v>
      </c>
      <c r="D9552" t="s">
        <v>8381</v>
      </c>
      <c r="E9552" t="s">
        <v>8739</v>
      </c>
      <c r="F9552" t="s">
        <v>8738</v>
      </c>
      <c r="G9552" t="s">
        <v>8737</v>
      </c>
      <c r="H9552" t="s">
        <v>8274</v>
      </c>
      <c r="I9552">
        <v>119.8</v>
      </c>
      <c r="J9552" t="s">
        <v>138</v>
      </c>
      <c r="K9552" t="s">
        <v>137</v>
      </c>
      <c r="L9552">
        <f>I9552*$Q$2/1000</f>
        <v>4.4325999999999997E-2</v>
      </c>
    </row>
    <row r="9553" spans="1:12">
      <c r="A9553" s="118">
        <v>45200</v>
      </c>
      <c r="B9553" t="s">
        <v>8279</v>
      </c>
      <c r="C9553" t="s">
        <v>8278</v>
      </c>
      <c r="D9553" t="s">
        <v>8736</v>
      </c>
      <c r="E9553" t="s">
        <v>8735</v>
      </c>
      <c r="F9553">
        <v>101034078</v>
      </c>
      <c r="G9553" t="s">
        <v>8525</v>
      </c>
      <c r="H9553" t="s">
        <v>8274</v>
      </c>
      <c r="I9553">
        <v>119.8</v>
      </c>
      <c r="J9553" t="s">
        <v>138</v>
      </c>
      <c r="K9553" t="s">
        <v>137</v>
      </c>
      <c r="L9553">
        <f>I9553*$Q$2/1000</f>
        <v>4.4325999999999997E-2</v>
      </c>
    </row>
    <row r="9554" spans="1:12">
      <c r="A9554" s="118">
        <v>45200</v>
      </c>
      <c r="B9554" t="s">
        <v>8279</v>
      </c>
      <c r="C9554" t="s">
        <v>8278</v>
      </c>
      <c r="D9554" t="s">
        <v>8731</v>
      </c>
      <c r="E9554" t="s">
        <v>8734</v>
      </c>
      <c r="F9554" t="s">
        <v>8733</v>
      </c>
      <c r="G9554" t="s">
        <v>8732</v>
      </c>
      <c r="H9554" t="s">
        <v>8274</v>
      </c>
      <c r="I9554">
        <v>119.8</v>
      </c>
      <c r="J9554" t="s">
        <v>138</v>
      </c>
      <c r="K9554" t="s">
        <v>137</v>
      </c>
      <c r="L9554">
        <f>I9554*$Q$2/1000</f>
        <v>4.4325999999999997E-2</v>
      </c>
    </row>
    <row r="9555" spans="1:12">
      <c r="A9555" s="118">
        <v>45200</v>
      </c>
      <c r="B9555" t="s">
        <v>8279</v>
      </c>
      <c r="C9555" t="s">
        <v>8278</v>
      </c>
      <c r="D9555" t="s">
        <v>8731</v>
      </c>
      <c r="E9555" t="s">
        <v>8730</v>
      </c>
      <c r="F9555" t="s">
        <v>8729</v>
      </c>
      <c r="G9555" t="s">
        <v>8728</v>
      </c>
      <c r="H9555" t="s">
        <v>8274</v>
      </c>
      <c r="I9555">
        <v>119.8</v>
      </c>
      <c r="J9555" t="s">
        <v>138</v>
      </c>
      <c r="K9555" t="s">
        <v>137</v>
      </c>
      <c r="L9555">
        <f>I9555*$Q$2/1000</f>
        <v>4.4325999999999997E-2</v>
      </c>
    </row>
    <row r="9556" spans="1:12">
      <c r="A9556" s="118">
        <v>45200</v>
      </c>
      <c r="B9556" t="s">
        <v>8279</v>
      </c>
      <c r="C9556" t="s">
        <v>8278</v>
      </c>
      <c r="D9556" t="s">
        <v>8727</v>
      </c>
      <c r="E9556" t="s">
        <v>8726</v>
      </c>
      <c r="F9556">
        <v>85213576</v>
      </c>
      <c r="G9556" t="s">
        <v>8725</v>
      </c>
      <c r="H9556" t="s">
        <v>8274</v>
      </c>
      <c r="I9556">
        <v>119.8</v>
      </c>
      <c r="J9556" t="s">
        <v>138</v>
      </c>
      <c r="K9556" t="s">
        <v>137</v>
      </c>
      <c r="L9556">
        <f>I9556*$Q$2/1000</f>
        <v>4.4325999999999997E-2</v>
      </c>
    </row>
    <row r="9557" spans="1:12">
      <c r="A9557" s="118">
        <v>45200</v>
      </c>
      <c r="B9557" t="s">
        <v>8279</v>
      </c>
      <c r="C9557" t="s">
        <v>8278</v>
      </c>
      <c r="D9557" t="s">
        <v>8381</v>
      </c>
      <c r="E9557" t="s">
        <v>8724</v>
      </c>
      <c r="F9557" t="s">
        <v>8297</v>
      </c>
      <c r="G9557" t="s">
        <v>8296</v>
      </c>
      <c r="H9557" t="s">
        <v>8274</v>
      </c>
      <c r="I9557">
        <v>119.8</v>
      </c>
      <c r="J9557" t="s">
        <v>138</v>
      </c>
      <c r="K9557" t="s">
        <v>137</v>
      </c>
      <c r="L9557">
        <f>I9557*$Q$2/1000</f>
        <v>4.4325999999999997E-2</v>
      </c>
    </row>
    <row r="9558" spans="1:12">
      <c r="A9558" s="118">
        <v>45200</v>
      </c>
      <c r="B9558" t="s">
        <v>8279</v>
      </c>
      <c r="C9558" t="s">
        <v>8278</v>
      </c>
      <c r="D9558" t="s">
        <v>8381</v>
      </c>
      <c r="E9558" t="s">
        <v>8723</v>
      </c>
      <c r="F9558" t="s">
        <v>8297</v>
      </c>
      <c r="G9558" t="s">
        <v>8296</v>
      </c>
      <c r="H9558" t="s">
        <v>8274</v>
      </c>
      <c r="I9558">
        <v>119.8</v>
      </c>
      <c r="J9558" t="s">
        <v>138</v>
      </c>
      <c r="K9558" t="s">
        <v>137</v>
      </c>
      <c r="L9558">
        <f>I9558*$Q$2/1000</f>
        <v>4.4325999999999997E-2</v>
      </c>
    </row>
    <row r="9559" spans="1:12">
      <c r="A9559" s="118">
        <v>45200</v>
      </c>
      <c r="B9559" t="s">
        <v>8279</v>
      </c>
      <c r="C9559" t="s">
        <v>8278</v>
      </c>
      <c r="D9559" t="s">
        <v>8390</v>
      </c>
      <c r="E9559" t="s">
        <v>8722</v>
      </c>
      <c r="F9559">
        <v>85213717</v>
      </c>
      <c r="G9559" t="s">
        <v>8409</v>
      </c>
      <c r="H9559" t="s">
        <v>8274</v>
      </c>
      <c r="I9559">
        <v>119.8</v>
      </c>
      <c r="J9559" t="s">
        <v>138</v>
      </c>
      <c r="K9559" t="s">
        <v>137</v>
      </c>
      <c r="L9559">
        <f>I9559*$Q$2/1000</f>
        <v>4.4325999999999997E-2</v>
      </c>
    </row>
    <row r="9560" spans="1:12">
      <c r="A9560" s="118">
        <v>45200</v>
      </c>
      <c r="B9560" t="s">
        <v>8279</v>
      </c>
      <c r="C9560" t="s">
        <v>8278</v>
      </c>
      <c r="D9560" t="s">
        <v>8611</v>
      </c>
      <c r="E9560" t="s">
        <v>8721</v>
      </c>
      <c r="F9560" t="s">
        <v>8388</v>
      </c>
      <c r="G9560" t="s">
        <v>8387</v>
      </c>
      <c r="H9560" t="s">
        <v>8274</v>
      </c>
      <c r="I9560">
        <v>119.8</v>
      </c>
      <c r="J9560" t="s">
        <v>138</v>
      </c>
      <c r="K9560" t="s">
        <v>137</v>
      </c>
      <c r="L9560">
        <f>I9560*$Q$2/1000</f>
        <v>4.4325999999999997E-2</v>
      </c>
    </row>
    <row r="9561" spans="1:12">
      <c r="A9561" s="118">
        <v>45170</v>
      </c>
      <c r="B9561" t="s">
        <v>180</v>
      </c>
      <c r="C9561" t="s">
        <v>179</v>
      </c>
      <c r="D9561" t="s">
        <v>1920</v>
      </c>
      <c r="E9561" t="s">
        <v>8720</v>
      </c>
      <c r="F9561" t="s">
        <v>8719</v>
      </c>
      <c r="G9561" t="s">
        <v>8718</v>
      </c>
      <c r="H9561" t="s">
        <v>174</v>
      </c>
      <c r="I9561">
        <v>3154</v>
      </c>
      <c r="J9561" t="s">
        <v>173</v>
      </c>
      <c r="K9561" t="s">
        <v>172</v>
      </c>
      <c r="L9561">
        <f>I9561*$Q$3/(1000/25)</f>
        <v>2.5295079999999999</v>
      </c>
    </row>
    <row r="9562" spans="1:12">
      <c r="A9562" s="118">
        <v>45200</v>
      </c>
      <c r="B9562" t="s">
        <v>8279</v>
      </c>
      <c r="C9562" t="s">
        <v>8278</v>
      </c>
      <c r="D9562" t="s">
        <v>8314</v>
      </c>
      <c r="E9562" t="s">
        <v>8717</v>
      </c>
      <c r="F9562" t="s">
        <v>8363</v>
      </c>
      <c r="G9562" t="s">
        <v>8362</v>
      </c>
      <c r="H9562" t="s">
        <v>8274</v>
      </c>
      <c r="I9562">
        <v>119.8</v>
      </c>
      <c r="J9562" t="s">
        <v>138</v>
      </c>
      <c r="K9562" t="s">
        <v>137</v>
      </c>
      <c r="L9562">
        <f>I9562*$Q$2/1000</f>
        <v>4.4325999999999997E-2</v>
      </c>
    </row>
    <row r="9563" spans="1:12">
      <c r="A9563" s="118">
        <v>45200</v>
      </c>
      <c r="B9563" t="s">
        <v>8279</v>
      </c>
      <c r="C9563" t="s">
        <v>8278</v>
      </c>
      <c r="D9563" t="s">
        <v>8340</v>
      </c>
      <c r="E9563" t="s">
        <v>8716</v>
      </c>
      <c r="F9563">
        <v>101026148</v>
      </c>
      <c r="G9563" t="s">
        <v>8338</v>
      </c>
      <c r="H9563" t="s">
        <v>8274</v>
      </c>
      <c r="I9563">
        <v>119.8</v>
      </c>
      <c r="J9563" t="s">
        <v>138</v>
      </c>
      <c r="K9563" t="s">
        <v>137</v>
      </c>
      <c r="L9563">
        <f>I9563*$Q$2/1000</f>
        <v>4.4325999999999997E-2</v>
      </c>
    </row>
    <row r="9564" spans="1:12">
      <c r="A9564" s="118">
        <v>45170</v>
      </c>
      <c r="B9564" t="s">
        <v>180</v>
      </c>
      <c r="C9564" t="s">
        <v>179</v>
      </c>
      <c r="D9564" t="s">
        <v>8715</v>
      </c>
      <c r="E9564" t="s">
        <v>8714</v>
      </c>
      <c r="F9564" t="s">
        <v>8713</v>
      </c>
      <c r="G9564" t="s">
        <v>8712</v>
      </c>
      <c r="H9564" t="s">
        <v>174</v>
      </c>
      <c r="I9564">
        <v>3154</v>
      </c>
      <c r="J9564" t="s">
        <v>173</v>
      </c>
      <c r="K9564" t="s">
        <v>172</v>
      </c>
      <c r="L9564">
        <f>I9564*$Q$3/(1000/0.1)</f>
        <v>1.0118031999999999E-2</v>
      </c>
    </row>
    <row r="9565" spans="1:12">
      <c r="A9565" s="118">
        <v>45200</v>
      </c>
      <c r="B9565" t="s">
        <v>8279</v>
      </c>
      <c r="C9565" t="s">
        <v>8278</v>
      </c>
      <c r="D9565" t="s">
        <v>8381</v>
      </c>
      <c r="E9565" t="s">
        <v>8711</v>
      </c>
      <c r="F9565" t="s">
        <v>8297</v>
      </c>
      <c r="G9565" t="s">
        <v>8296</v>
      </c>
      <c r="H9565" t="s">
        <v>8274</v>
      </c>
      <c r="I9565">
        <v>119.8</v>
      </c>
      <c r="J9565" t="s">
        <v>138</v>
      </c>
      <c r="K9565" t="s">
        <v>137</v>
      </c>
      <c r="L9565">
        <f>I9565*$Q$2/1000</f>
        <v>4.4325999999999997E-2</v>
      </c>
    </row>
    <row r="9566" spans="1:12">
      <c r="A9566" s="118">
        <v>45200</v>
      </c>
      <c r="B9566" t="s">
        <v>8279</v>
      </c>
      <c r="C9566" t="s">
        <v>8278</v>
      </c>
      <c r="D9566" t="s">
        <v>8282</v>
      </c>
      <c r="E9566" t="s">
        <v>8710</v>
      </c>
      <c r="F9566">
        <v>23254885</v>
      </c>
      <c r="G9566" t="s">
        <v>8280</v>
      </c>
      <c r="H9566" t="s">
        <v>8274</v>
      </c>
      <c r="I9566">
        <v>119.8</v>
      </c>
      <c r="J9566" t="s">
        <v>138</v>
      </c>
      <c r="K9566" t="s">
        <v>137</v>
      </c>
      <c r="L9566">
        <f>I9566*$Q$2/1000</f>
        <v>4.4325999999999997E-2</v>
      </c>
    </row>
    <row r="9567" spans="1:12">
      <c r="A9567" s="118">
        <v>45170</v>
      </c>
      <c r="B9567" t="s">
        <v>305</v>
      </c>
      <c r="C9567" t="s">
        <v>304</v>
      </c>
      <c r="D9567" t="s">
        <v>3864</v>
      </c>
      <c r="E9567" t="s">
        <v>8709</v>
      </c>
      <c r="F9567" t="s">
        <v>1202</v>
      </c>
      <c r="G9567" t="s">
        <v>1201</v>
      </c>
      <c r="H9567" t="s">
        <v>300</v>
      </c>
      <c r="I9567">
        <v>12.8</v>
      </c>
      <c r="J9567" t="s">
        <v>145</v>
      </c>
      <c r="K9567" t="s">
        <v>137</v>
      </c>
      <c r="L9567">
        <f>I9567*$Q$2/100/1000</f>
        <v>4.7360000000000001E-5</v>
      </c>
    </row>
    <row r="9568" spans="1:12">
      <c r="A9568" s="118">
        <v>45170</v>
      </c>
      <c r="B9568" t="s">
        <v>305</v>
      </c>
      <c r="C9568" t="s">
        <v>304</v>
      </c>
      <c r="D9568" t="s">
        <v>7895</v>
      </c>
      <c r="E9568" t="s">
        <v>8708</v>
      </c>
      <c r="F9568" t="s">
        <v>482</v>
      </c>
      <c r="G9568" t="s">
        <v>481</v>
      </c>
      <c r="H9568" t="s">
        <v>300</v>
      </c>
      <c r="I9568">
        <v>12.8</v>
      </c>
      <c r="J9568" t="s">
        <v>145</v>
      </c>
      <c r="K9568" t="s">
        <v>137</v>
      </c>
      <c r="L9568">
        <f>I9568*$Q$2/100/1000</f>
        <v>4.7360000000000001E-5</v>
      </c>
    </row>
    <row r="9569" spans="1:12">
      <c r="A9569" s="118">
        <v>45200</v>
      </c>
      <c r="B9569" t="s">
        <v>8279</v>
      </c>
      <c r="C9569" t="s">
        <v>8278</v>
      </c>
      <c r="D9569" t="s">
        <v>8536</v>
      </c>
      <c r="E9569" t="s">
        <v>8707</v>
      </c>
      <c r="F9569" t="s">
        <v>8534</v>
      </c>
      <c r="G9569" t="s">
        <v>8533</v>
      </c>
      <c r="H9569" t="s">
        <v>8274</v>
      </c>
      <c r="I9569">
        <v>119.8</v>
      </c>
      <c r="J9569" t="s">
        <v>138</v>
      </c>
      <c r="K9569" t="s">
        <v>137</v>
      </c>
      <c r="L9569">
        <f>I9569*$Q$2/1000</f>
        <v>4.4325999999999997E-2</v>
      </c>
    </row>
    <row r="9570" spans="1:12">
      <c r="A9570" s="118">
        <v>45200</v>
      </c>
      <c r="B9570" t="s">
        <v>8279</v>
      </c>
      <c r="C9570" t="s">
        <v>8278</v>
      </c>
      <c r="D9570" t="s">
        <v>8340</v>
      </c>
      <c r="E9570" t="s">
        <v>8706</v>
      </c>
      <c r="F9570" t="s">
        <v>8588</v>
      </c>
      <c r="G9570" t="s">
        <v>8587</v>
      </c>
      <c r="H9570" t="s">
        <v>8274</v>
      </c>
      <c r="I9570">
        <v>119.8</v>
      </c>
      <c r="J9570" t="s">
        <v>138</v>
      </c>
      <c r="K9570" t="s">
        <v>137</v>
      </c>
      <c r="L9570">
        <f>I9570*$Q$2/1000</f>
        <v>4.4325999999999997E-2</v>
      </c>
    </row>
    <row r="9571" spans="1:12">
      <c r="A9571" s="118">
        <v>45200</v>
      </c>
      <c r="B9571" t="s">
        <v>8279</v>
      </c>
      <c r="C9571" t="s">
        <v>8278</v>
      </c>
      <c r="D9571" t="s">
        <v>8608</v>
      </c>
      <c r="E9571" t="s">
        <v>8705</v>
      </c>
      <c r="F9571">
        <v>85212134</v>
      </c>
      <c r="G9571" t="s">
        <v>8704</v>
      </c>
      <c r="H9571" t="s">
        <v>8274</v>
      </c>
      <c r="I9571">
        <v>119.8</v>
      </c>
      <c r="J9571" t="s">
        <v>138</v>
      </c>
      <c r="K9571" t="s">
        <v>137</v>
      </c>
      <c r="L9571">
        <f>I9571*$Q$2/1000</f>
        <v>4.4325999999999997E-2</v>
      </c>
    </row>
    <row r="9572" spans="1:12">
      <c r="A9572" s="118">
        <v>45200</v>
      </c>
      <c r="B9572" t="s">
        <v>8279</v>
      </c>
      <c r="C9572" t="s">
        <v>8278</v>
      </c>
      <c r="D9572" t="s">
        <v>8608</v>
      </c>
      <c r="E9572" t="s">
        <v>8703</v>
      </c>
      <c r="F9572">
        <v>85212136</v>
      </c>
      <c r="G9572" t="s">
        <v>4907</v>
      </c>
      <c r="H9572" t="s">
        <v>8274</v>
      </c>
      <c r="I9572">
        <v>119.8</v>
      </c>
      <c r="J9572" t="s">
        <v>138</v>
      </c>
      <c r="K9572" t="s">
        <v>137</v>
      </c>
      <c r="L9572">
        <f>I9572*$Q$2/1000</f>
        <v>4.4325999999999997E-2</v>
      </c>
    </row>
    <row r="9573" spans="1:12">
      <c r="A9573" s="118">
        <v>45170</v>
      </c>
      <c r="B9573" t="s">
        <v>460</v>
      </c>
      <c r="C9573" t="s">
        <v>459</v>
      </c>
      <c r="D9573" t="s">
        <v>8702</v>
      </c>
      <c r="E9573" t="s">
        <v>8701</v>
      </c>
      <c r="F9573">
        <v>101027210</v>
      </c>
      <c r="G9573" t="s">
        <v>8700</v>
      </c>
      <c r="H9573" t="s">
        <v>455</v>
      </c>
      <c r="I9573">
        <v>103.6</v>
      </c>
      <c r="J9573" t="s">
        <v>145</v>
      </c>
      <c r="K9573" t="s">
        <v>137</v>
      </c>
      <c r="L9573">
        <f>I9573*$Q$2/100/1000</f>
        <v>3.8331999999999998E-4</v>
      </c>
    </row>
    <row r="9574" spans="1:12">
      <c r="A9574" s="118">
        <v>45200</v>
      </c>
      <c r="B9574" t="s">
        <v>8279</v>
      </c>
      <c r="C9574" t="s">
        <v>8278</v>
      </c>
      <c r="D9574" t="s">
        <v>8457</v>
      </c>
      <c r="E9574" t="s">
        <v>8699</v>
      </c>
      <c r="F9574">
        <v>85213914</v>
      </c>
      <c r="G9574" t="s">
        <v>8455</v>
      </c>
      <c r="H9574" t="s">
        <v>8274</v>
      </c>
      <c r="I9574">
        <v>119.8</v>
      </c>
      <c r="J9574" t="s">
        <v>138</v>
      </c>
      <c r="K9574" t="s">
        <v>137</v>
      </c>
      <c r="L9574">
        <f>I9574*$Q$2/1000</f>
        <v>4.4325999999999997E-2</v>
      </c>
    </row>
    <row r="9575" spans="1:12">
      <c r="A9575" s="118">
        <v>45200</v>
      </c>
      <c r="B9575" t="s">
        <v>8279</v>
      </c>
      <c r="C9575" t="s">
        <v>8278</v>
      </c>
      <c r="D9575" t="s">
        <v>8361</v>
      </c>
      <c r="E9575" t="s">
        <v>8698</v>
      </c>
      <c r="F9575">
        <v>85213465</v>
      </c>
      <c r="G9575" t="s">
        <v>8697</v>
      </c>
      <c r="H9575" t="s">
        <v>8274</v>
      </c>
      <c r="I9575">
        <v>119.8</v>
      </c>
      <c r="J9575" t="s">
        <v>138</v>
      </c>
      <c r="K9575" t="s">
        <v>137</v>
      </c>
      <c r="L9575">
        <f>I9575*$Q$2/1000</f>
        <v>4.4325999999999997E-2</v>
      </c>
    </row>
    <row r="9576" spans="1:12">
      <c r="A9576" s="118">
        <v>45200</v>
      </c>
      <c r="B9576" t="s">
        <v>8279</v>
      </c>
      <c r="C9576" t="s">
        <v>8278</v>
      </c>
      <c r="D9576" t="s">
        <v>8696</v>
      </c>
      <c r="E9576" t="s">
        <v>8695</v>
      </c>
      <c r="F9576">
        <v>85213756</v>
      </c>
      <c r="G9576" t="s">
        <v>8377</v>
      </c>
      <c r="H9576" t="s">
        <v>8274</v>
      </c>
      <c r="I9576">
        <v>119.8</v>
      </c>
      <c r="J9576" t="s">
        <v>138</v>
      </c>
      <c r="K9576" t="s">
        <v>137</v>
      </c>
      <c r="L9576">
        <f>I9576*$Q$2/1000</f>
        <v>4.4325999999999997E-2</v>
      </c>
    </row>
    <row r="9577" spans="1:12">
      <c r="A9577" s="118">
        <v>45200</v>
      </c>
      <c r="B9577" t="s">
        <v>8279</v>
      </c>
      <c r="C9577" t="s">
        <v>8278</v>
      </c>
      <c r="D9577" t="s">
        <v>8694</v>
      </c>
      <c r="E9577" t="s">
        <v>8693</v>
      </c>
      <c r="F9577">
        <v>85213189</v>
      </c>
      <c r="G9577" t="s">
        <v>8692</v>
      </c>
      <c r="H9577" t="s">
        <v>8274</v>
      </c>
      <c r="I9577">
        <v>119.8</v>
      </c>
      <c r="J9577" t="s">
        <v>138</v>
      </c>
      <c r="K9577" t="s">
        <v>137</v>
      </c>
      <c r="L9577">
        <f>I9577*$Q$2/1000</f>
        <v>4.4325999999999997E-2</v>
      </c>
    </row>
    <row r="9578" spans="1:12">
      <c r="A9578" s="118">
        <v>45200</v>
      </c>
      <c r="B9578" t="s">
        <v>8279</v>
      </c>
      <c r="C9578" t="s">
        <v>8278</v>
      </c>
      <c r="D9578" t="s">
        <v>8466</v>
      </c>
      <c r="E9578" t="s">
        <v>8691</v>
      </c>
      <c r="F9578">
        <v>85213378</v>
      </c>
      <c r="G9578" t="s">
        <v>8690</v>
      </c>
      <c r="H9578" t="s">
        <v>8274</v>
      </c>
      <c r="I9578">
        <v>119.8</v>
      </c>
      <c r="J9578" t="s">
        <v>138</v>
      </c>
      <c r="K9578" t="s">
        <v>137</v>
      </c>
      <c r="L9578">
        <f>I9578*$Q$2/1000</f>
        <v>4.4325999999999997E-2</v>
      </c>
    </row>
    <row r="9579" spans="1:12">
      <c r="A9579" s="118">
        <v>45200</v>
      </c>
      <c r="B9579" t="s">
        <v>8279</v>
      </c>
      <c r="C9579" t="s">
        <v>8278</v>
      </c>
      <c r="D9579" t="s">
        <v>8471</v>
      </c>
      <c r="E9579" t="s">
        <v>8689</v>
      </c>
      <c r="F9579">
        <v>85213543</v>
      </c>
      <c r="G9579" t="s">
        <v>8469</v>
      </c>
      <c r="H9579" t="s">
        <v>8274</v>
      </c>
      <c r="I9579">
        <v>119.8</v>
      </c>
      <c r="J9579" t="s">
        <v>138</v>
      </c>
      <c r="K9579" t="s">
        <v>137</v>
      </c>
      <c r="L9579">
        <f>I9579*$Q$2/1000</f>
        <v>4.4325999999999997E-2</v>
      </c>
    </row>
    <row r="9580" spans="1:12">
      <c r="A9580" s="118">
        <v>45200</v>
      </c>
      <c r="B9580" t="s">
        <v>8279</v>
      </c>
      <c r="C9580" t="s">
        <v>8278</v>
      </c>
      <c r="D9580" t="s">
        <v>8361</v>
      </c>
      <c r="E9580" t="s">
        <v>8688</v>
      </c>
      <c r="F9580" t="s">
        <v>8359</v>
      </c>
      <c r="G9580" t="s">
        <v>8358</v>
      </c>
      <c r="H9580" t="s">
        <v>8274</v>
      </c>
      <c r="I9580">
        <v>119.8</v>
      </c>
      <c r="J9580" t="s">
        <v>138</v>
      </c>
      <c r="K9580" t="s">
        <v>137</v>
      </c>
      <c r="L9580">
        <f>I9580*$Q$2/1000</f>
        <v>4.4325999999999997E-2</v>
      </c>
    </row>
    <row r="9581" spans="1:12">
      <c r="A9581" s="118">
        <v>45200</v>
      </c>
      <c r="B9581" t="s">
        <v>8279</v>
      </c>
      <c r="C9581" t="s">
        <v>8278</v>
      </c>
      <c r="D9581" t="s">
        <v>8381</v>
      </c>
      <c r="E9581" t="s">
        <v>8687</v>
      </c>
      <c r="F9581" t="s">
        <v>8320</v>
      </c>
      <c r="G9581" t="s">
        <v>8319</v>
      </c>
      <c r="H9581" t="s">
        <v>8274</v>
      </c>
      <c r="I9581">
        <v>119.8</v>
      </c>
      <c r="J9581" t="s">
        <v>138</v>
      </c>
      <c r="K9581" t="s">
        <v>137</v>
      </c>
      <c r="L9581">
        <f>I9581*$Q$2/1000</f>
        <v>4.4325999999999997E-2</v>
      </c>
    </row>
    <row r="9582" spans="1:12">
      <c r="A9582" s="118">
        <v>45200</v>
      </c>
      <c r="B9582" t="s">
        <v>8279</v>
      </c>
      <c r="C9582" t="s">
        <v>8278</v>
      </c>
      <c r="D9582" t="s">
        <v>8337</v>
      </c>
      <c r="E9582" t="s">
        <v>8686</v>
      </c>
      <c r="F9582" t="s">
        <v>8335</v>
      </c>
      <c r="G9582" t="s">
        <v>8334</v>
      </c>
      <c r="H9582" t="s">
        <v>8274</v>
      </c>
      <c r="I9582">
        <v>119.8</v>
      </c>
      <c r="J9582" t="s">
        <v>138</v>
      </c>
      <c r="K9582" t="s">
        <v>137</v>
      </c>
      <c r="L9582">
        <f>I9582*$Q$2/1000</f>
        <v>4.4325999999999997E-2</v>
      </c>
    </row>
    <row r="9583" spans="1:12">
      <c r="A9583" s="118">
        <v>45200</v>
      </c>
      <c r="B9583" t="s">
        <v>8279</v>
      </c>
      <c r="C9583" t="s">
        <v>8278</v>
      </c>
      <c r="D9583" t="s">
        <v>8361</v>
      </c>
      <c r="E9583" t="s">
        <v>8685</v>
      </c>
      <c r="F9583" t="s">
        <v>8359</v>
      </c>
      <c r="G9583" t="s">
        <v>8358</v>
      </c>
      <c r="H9583" t="s">
        <v>8274</v>
      </c>
      <c r="I9583">
        <v>119.8</v>
      </c>
      <c r="J9583" t="s">
        <v>138</v>
      </c>
      <c r="K9583" t="s">
        <v>137</v>
      </c>
      <c r="L9583">
        <f>I9583*$Q$2/1000</f>
        <v>4.4325999999999997E-2</v>
      </c>
    </row>
    <row r="9584" spans="1:12">
      <c r="A9584" s="118">
        <v>45200</v>
      </c>
      <c r="B9584" t="s">
        <v>8279</v>
      </c>
      <c r="C9584" t="s">
        <v>8278</v>
      </c>
      <c r="D9584" t="s">
        <v>8344</v>
      </c>
      <c r="E9584" t="s">
        <v>8684</v>
      </c>
      <c r="F9584" t="s">
        <v>8342</v>
      </c>
      <c r="G9584" t="s">
        <v>8341</v>
      </c>
      <c r="H9584" t="s">
        <v>8274</v>
      </c>
      <c r="I9584">
        <v>119.8</v>
      </c>
      <c r="J9584" t="s">
        <v>138</v>
      </c>
      <c r="K9584" t="s">
        <v>137</v>
      </c>
      <c r="L9584">
        <f>I9584*$Q$2/1000</f>
        <v>4.4325999999999997E-2</v>
      </c>
    </row>
    <row r="9585" spans="1:12">
      <c r="A9585" s="118">
        <v>45170</v>
      </c>
      <c r="B9585" t="s">
        <v>723</v>
      </c>
      <c r="C9585" t="s">
        <v>722</v>
      </c>
      <c r="D9585" t="s">
        <v>7040</v>
      </c>
      <c r="E9585" t="s">
        <v>8683</v>
      </c>
      <c r="F9585">
        <v>10212584</v>
      </c>
      <c r="G9585" t="s">
        <v>8682</v>
      </c>
      <c r="H9585" t="s">
        <v>718</v>
      </c>
      <c r="I9585">
        <v>302</v>
      </c>
      <c r="J9585" t="s">
        <v>145</v>
      </c>
      <c r="K9585" t="s">
        <v>717</v>
      </c>
      <c r="L9585">
        <f>I9585*$Q$2/100/1000</f>
        <v>1.1173999999999999E-3</v>
      </c>
    </row>
    <row r="9586" spans="1:12">
      <c r="A9586" s="118">
        <v>45200</v>
      </c>
      <c r="B9586" t="s">
        <v>8279</v>
      </c>
      <c r="C9586" t="s">
        <v>8278</v>
      </c>
      <c r="D9586" t="s">
        <v>8314</v>
      </c>
      <c r="E9586" t="s">
        <v>8681</v>
      </c>
      <c r="F9586" t="s">
        <v>8363</v>
      </c>
      <c r="G9586" t="s">
        <v>8362</v>
      </c>
      <c r="H9586" t="s">
        <v>8274</v>
      </c>
      <c r="I9586">
        <v>119.8</v>
      </c>
      <c r="J9586" t="s">
        <v>138</v>
      </c>
      <c r="K9586" t="s">
        <v>137</v>
      </c>
      <c r="L9586">
        <f>I9586*$Q$2/1000</f>
        <v>4.4325999999999997E-2</v>
      </c>
    </row>
    <row r="9587" spans="1:12">
      <c r="A9587" s="118">
        <v>45170</v>
      </c>
      <c r="B9587" t="s">
        <v>460</v>
      </c>
      <c r="C9587" t="s">
        <v>459</v>
      </c>
      <c r="D9587" t="s">
        <v>5017</v>
      </c>
      <c r="E9587" t="s">
        <v>8680</v>
      </c>
      <c r="F9587">
        <v>101035622</v>
      </c>
      <c r="G9587" t="s">
        <v>8679</v>
      </c>
      <c r="H9587" t="s">
        <v>455</v>
      </c>
      <c r="I9587">
        <v>103.6</v>
      </c>
      <c r="J9587" t="s">
        <v>145</v>
      </c>
      <c r="K9587" t="s">
        <v>137</v>
      </c>
      <c r="L9587">
        <f>I9587*$Q$2/100/1000</f>
        <v>3.8331999999999998E-4</v>
      </c>
    </row>
    <row r="9588" spans="1:12">
      <c r="A9588" s="118">
        <v>45200</v>
      </c>
      <c r="B9588" t="s">
        <v>8279</v>
      </c>
      <c r="C9588" t="s">
        <v>8278</v>
      </c>
      <c r="D9588" t="s">
        <v>8314</v>
      </c>
      <c r="E9588" t="s">
        <v>8678</v>
      </c>
      <c r="F9588" t="s">
        <v>8422</v>
      </c>
      <c r="G9588" t="s">
        <v>8421</v>
      </c>
      <c r="H9588" t="s">
        <v>8274</v>
      </c>
      <c r="I9588">
        <v>119.8</v>
      </c>
      <c r="J9588" t="s">
        <v>138</v>
      </c>
      <c r="K9588" t="s">
        <v>137</v>
      </c>
      <c r="L9588">
        <f>I9588*$Q$2/1000</f>
        <v>4.4325999999999997E-2</v>
      </c>
    </row>
    <row r="9589" spans="1:12">
      <c r="A9589" s="118">
        <v>45170</v>
      </c>
      <c r="B9589" t="s">
        <v>460</v>
      </c>
      <c r="C9589" t="s">
        <v>459</v>
      </c>
      <c r="D9589" t="s">
        <v>5848</v>
      </c>
      <c r="E9589" t="s">
        <v>8677</v>
      </c>
      <c r="F9589">
        <v>101036193</v>
      </c>
      <c r="G9589" t="s">
        <v>8676</v>
      </c>
      <c r="H9589" t="s">
        <v>455</v>
      </c>
      <c r="I9589">
        <v>103.6</v>
      </c>
      <c r="J9589" t="s">
        <v>145</v>
      </c>
      <c r="K9589" t="s">
        <v>137</v>
      </c>
      <c r="L9589">
        <f>I9589*$Q$2/100/1000</f>
        <v>3.8331999999999998E-4</v>
      </c>
    </row>
    <row r="9590" spans="1:12">
      <c r="A9590" s="118">
        <v>45170</v>
      </c>
      <c r="B9590" t="s">
        <v>460</v>
      </c>
      <c r="C9590" t="s">
        <v>459</v>
      </c>
      <c r="D9590" t="s">
        <v>2861</v>
      </c>
      <c r="E9590" t="s">
        <v>8675</v>
      </c>
      <c r="F9590">
        <v>101036607</v>
      </c>
      <c r="G9590" t="s">
        <v>8674</v>
      </c>
      <c r="H9590" t="s">
        <v>455</v>
      </c>
      <c r="I9590">
        <v>103.6</v>
      </c>
      <c r="J9590" t="s">
        <v>145</v>
      </c>
      <c r="K9590" t="s">
        <v>137</v>
      </c>
      <c r="L9590">
        <f>I9590*$Q$2/100/1000</f>
        <v>3.8331999999999998E-4</v>
      </c>
    </row>
    <row r="9591" spans="1:12">
      <c r="A9591" s="118">
        <v>45200</v>
      </c>
      <c r="B9591" t="s">
        <v>8279</v>
      </c>
      <c r="C9591" t="s">
        <v>8278</v>
      </c>
      <c r="D9591" t="s">
        <v>8673</v>
      </c>
      <c r="E9591" t="s">
        <v>8672</v>
      </c>
      <c r="F9591">
        <v>85212170</v>
      </c>
      <c r="G9591" t="s">
        <v>8671</v>
      </c>
      <c r="H9591" t="s">
        <v>8274</v>
      </c>
      <c r="I9591">
        <v>119.8</v>
      </c>
      <c r="J9591" t="s">
        <v>138</v>
      </c>
      <c r="K9591" t="s">
        <v>137</v>
      </c>
      <c r="L9591">
        <f>I9591*$Q$2/1000</f>
        <v>4.4325999999999997E-2</v>
      </c>
    </row>
    <row r="9592" spans="1:12">
      <c r="A9592" s="118">
        <v>45170</v>
      </c>
      <c r="B9592" t="s">
        <v>271</v>
      </c>
      <c r="C9592" t="s">
        <v>270</v>
      </c>
      <c r="D9592" t="s">
        <v>1863</v>
      </c>
      <c r="E9592" t="s">
        <v>8670</v>
      </c>
      <c r="F9592">
        <v>30202404</v>
      </c>
      <c r="G9592" t="s">
        <v>3119</v>
      </c>
      <c r="H9592" t="s">
        <v>266</v>
      </c>
      <c r="I9592">
        <v>180</v>
      </c>
      <c r="J9592" t="s">
        <v>145</v>
      </c>
      <c r="K9592" t="s">
        <v>137</v>
      </c>
      <c r="L9592">
        <f>I9592*$Q$2/100/1000</f>
        <v>6.6599999999999993E-4</v>
      </c>
    </row>
    <row r="9593" spans="1:12">
      <c r="A9593" s="118">
        <v>45170</v>
      </c>
      <c r="B9593" t="s">
        <v>365</v>
      </c>
      <c r="C9593" t="s">
        <v>364</v>
      </c>
      <c r="D9593" t="s">
        <v>8669</v>
      </c>
      <c r="E9593" t="s">
        <v>8668</v>
      </c>
      <c r="F9593">
        <v>101034024</v>
      </c>
      <c r="G9593" t="s">
        <v>400</v>
      </c>
      <c r="H9593" t="s">
        <v>359</v>
      </c>
      <c r="I9593">
        <v>144</v>
      </c>
      <c r="J9593" t="s">
        <v>138</v>
      </c>
      <c r="K9593" t="s">
        <v>137</v>
      </c>
      <c r="L9593">
        <f>I9593*$Q$2/1000</f>
        <v>5.3280000000000001E-2</v>
      </c>
    </row>
    <row r="9594" spans="1:12">
      <c r="A9594" s="118">
        <v>45200</v>
      </c>
      <c r="B9594" t="s">
        <v>8279</v>
      </c>
      <c r="C9594" t="s">
        <v>8278</v>
      </c>
      <c r="D9594" t="s">
        <v>8471</v>
      </c>
      <c r="E9594" t="s">
        <v>8667</v>
      </c>
      <c r="F9594">
        <v>85213543</v>
      </c>
      <c r="G9594" t="s">
        <v>8469</v>
      </c>
      <c r="H9594" t="s">
        <v>8274</v>
      </c>
      <c r="I9594">
        <v>119.8</v>
      </c>
      <c r="J9594" t="s">
        <v>138</v>
      </c>
      <c r="K9594" t="s">
        <v>137</v>
      </c>
      <c r="L9594">
        <f>I9594*$Q$2/1000</f>
        <v>4.4325999999999997E-2</v>
      </c>
    </row>
    <row r="9595" spans="1:12">
      <c r="A9595" s="118">
        <v>45200</v>
      </c>
      <c r="B9595" t="s">
        <v>8279</v>
      </c>
      <c r="C9595" t="s">
        <v>8278</v>
      </c>
      <c r="D9595" t="s">
        <v>8505</v>
      </c>
      <c r="E9595" t="s">
        <v>8666</v>
      </c>
      <c r="F9595">
        <v>85213461</v>
      </c>
      <c r="G9595" t="s">
        <v>8665</v>
      </c>
      <c r="H9595" t="s">
        <v>8274</v>
      </c>
      <c r="I9595">
        <v>119.8</v>
      </c>
      <c r="J9595" t="s">
        <v>138</v>
      </c>
      <c r="K9595" t="s">
        <v>137</v>
      </c>
      <c r="L9595">
        <f>I9595*$Q$2/1000</f>
        <v>4.4325999999999997E-2</v>
      </c>
    </row>
    <row r="9596" spans="1:12">
      <c r="A9596" s="118">
        <v>45200</v>
      </c>
      <c r="B9596" t="s">
        <v>8279</v>
      </c>
      <c r="C9596" t="s">
        <v>8278</v>
      </c>
      <c r="D9596" t="s">
        <v>8340</v>
      </c>
      <c r="E9596" t="s">
        <v>8664</v>
      </c>
      <c r="F9596">
        <v>101026148</v>
      </c>
      <c r="G9596" t="s">
        <v>8338</v>
      </c>
      <c r="H9596" t="s">
        <v>8274</v>
      </c>
      <c r="I9596">
        <v>119.8</v>
      </c>
      <c r="J9596" t="s">
        <v>138</v>
      </c>
      <c r="K9596" t="s">
        <v>137</v>
      </c>
      <c r="L9596">
        <f>I9596*$Q$2/1000</f>
        <v>4.4325999999999997E-2</v>
      </c>
    </row>
    <row r="9597" spans="1:12">
      <c r="A9597" s="118">
        <v>45200</v>
      </c>
      <c r="B9597" t="s">
        <v>8279</v>
      </c>
      <c r="C9597" t="s">
        <v>8278</v>
      </c>
      <c r="D9597" t="s">
        <v>8381</v>
      </c>
      <c r="E9597" t="s">
        <v>8663</v>
      </c>
      <c r="F9597" t="s">
        <v>8320</v>
      </c>
      <c r="G9597" t="s">
        <v>8319</v>
      </c>
      <c r="H9597" t="s">
        <v>8274</v>
      </c>
      <c r="I9597">
        <v>119.8</v>
      </c>
      <c r="J9597" t="s">
        <v>138</v>
      </c>
      <c r="K9597" t="s">
        <v>137</v>
      </c>
      <c r="L9597">
        <f>I9597*$Q$2/1000</f>
        <v>4.4325999999999997E-2</v>
      </c>
    </row>
    <row r="9598" spans="1:12">
      <c r="A9598" s="118">
        <v>45200</v>
      </c>
      <c r="B9598" t="s">
        <v>8279</v>
      </c>
      <c r="C9598" t="s">
        <v>8278</v>
      </c>
      <c r="D9598" t="s">
        <v>8390</v>
      </c>
      <c r="E9598" t="s">
        <v>8662</v>
      </c>
      <c r="F9598" t="s">
        <v>8661</v>
      </c>
      <c r="G9598" t="s">
        <v>8660</v>
      </c>
      <c r="H9598" t="s">
        <v>8274</v>
      </c>
      <c r="I9598">
        <v>119.8</v>
      </c>
      <c r="J9598" t="s">
        <v>138</v>
      </c>
      <c r="K9598" t="s">
        <v>137</v>
      </c>
      <c r="L9598">
        <f>I9598*$Q$2/1000</f>
        <v>4.4325999999999997E-2</v>
      </c>
    </row>
    <row r="9599" spans="1:12">
      <c r="A9599" s="118">
        <v>45200</v>
      </c>
      <c r="B9599" t="s">
        <v>8279</v>
      </c>
      <c r="C9599" t="s">
        <v>8278</v>
      </c>
      <c r="D9599" t="s">
        <v>8659</v>
      </c>
      <c r="E9599" t="s">
        <v>8658</v>
      </c>
      <c r="F9599" t="s">
        <v>8657</v>
      </c>
      <c r="G9599" t="s">
        <v>8656</v>
      </c>
      <c r="H9599" t="s">
        <v>8274</v>
      </c>
      <c r="I9599">
        <v>119.8</v>
      </c>
      <c r="J9599" t="s">
        <v>138</v>
      </c>
      <c r="K9599" t="s">
        <v>137</v>
      </c>
      <c r="L9599">
        <f>I9599*$Q$2/1000</f>
        <v>4.4325999999999997E-2</v>
      </c>
    </row>
    <row r="9600" spans="1:12">
      <c r="A9600" s="118">
        <v>45200</v>
      </c>
      <c r="B9600" t="s">
        <v>8279</v>
      </c>
      <c r="C9600" t="s">
        <v>8278</v>
      </c>
      <c r="D9600" t="s">
        <v>8655</v>
      </c>
      <c r="E9600" t="s">
        <v>8654</v>
      </c>
      <c r="F9600">
        <v>85213539</v>
      </c>
      <c r="G9600" t="s">
        <v>8653</v>
      </c>
      <c r="H9600" t="s">
        <v>8274</v>
      </c>
      <c r="I9600">
        <v>119.8</v>
      </c>
      <c r="J9600" t="s">
        <v>138</v>
      </c>
      <c r="K9600" t="s">
        <v>137</v>
      </c>
      <c r="L9600">
        <f>I9600*$Q$2/1000</f>
        <v>4.4325999999999997E-2</v>
      </c>
    </row>
    <row r="9601" spans="1:12">
      <c r="A9601" s="118">
        <v>45200</v>
      </c>
      <c r="B9601" t="s">
        <v>8279</v>
      </c>
      <c r="C9601" t="s">
        <v>8278</v>
      </c>
      <c r="D9601" t="s">
        <v>8369</v>
      </c>
      <c r="E9601" t="s">
        <v>8652</v>
      </c>
      <c r="F9601">
        <v>101010594</v>
      </c>
      <c r="G9601" t="s">
        <v>4921</v>
      </c>
      <c r="H9601" t="s">
        <v>8274</v>
      </c>
      <c r="I9601">
        <v>119.8</v>
      </c>
      <c r="J9601" t="s">
        <v>138</v>
      </c>
      <c r="K9601" t="s">
        <v>137</v>
      </c>
      <c r="L9601">
        <f>I9601*$Q$2/1000</f>
        <v>4.4325999999999997E-2</v>
      </c>
    </row>
    <row r="9602" spans="1:12">
      <c r="A9602" s="118">
        <v>45200</v>
      </c>
      <c r="B9602" t="s">
        <v>8279</v>
      </c>
      <c r="C9602" t="s">
        <v>8278</v>
      </c>
      <c r="D9602" t="s">
        <v>8361</v>
      </c>
      <c r="E9602" t="s">
        <v>8651</v>
      </c>
      <c r="F9602" t="s">
        <v>8359</v>
      </c>
      <c r="G9602" t="s">
        <v>8358</v>
      </c>
      <c r="H9602" t="s">
        <v>8274</v>
      </c>
      <c r="I9602">
        <v>119.8</v>
      </c>
      <c r="J9602" t="s">
        <v>138</v>
      </c>
      <c r="K9602" t="s">
        <v>137</v>
      </c>
      <c r="L9602">
        <f>I9602*$Q$2/1000</f>
        <v>4.4325999999999997E-2</v>
      </c>
    </row>
    <row r="9603" spans="1:12">
      <c r="A9603" s="118">
        <v>45200</v>
      </c>
      <c r="B9603" t="s">
        <v>8279</v>
      </c>
      <c r="C9603" t="s">
        <v>8278</v>
      </c>
      <c r="D9603" t="s">
        <v>8512</v>
      </c>
      <c r="E9603" t="s">
        <v>8650</v>
      </c>
      <c r="F9603" t="s">
        <v>8342</v>
      </c>
      <c r="G9603" t="s">
        <v>8341</v>
      </c>
      <c r="H9603" t="s">
        <v>8274</v>
      </c>
      <c r="I9603">
        <v>119.8</v>
      </c>
      <c r="J9603" t="s">
        <v>138</v>
      </c>
      <c r="K9603" t="s">
        <v>137</v>
      </c>
      <c r="L9603">
        <f>I9603*$Q$2/1000</f>
        <v>4.4325999999999997E-2</v>
      </c>
    </row>
    <row r="9604" spans="1:12">
      <c r="A9604" s="118">
        <v>45200</v>
      </c>
      <c r="B9604" t="s">
        <v>8279</v>
      </c>
      <c r="C9604" t="s">
        <v>8278</v>
      </c>
      <c r="D9604" t="s">
        <v>8649</v>
      </c>
      <c r="E9604" t="s">
        <v>8648</v>
      </c>
      <c r="F9604" t="s">
        <v>8623</v>
      </c>
      <c r="G9604" t="s">
        <v>8622</v>
      </c>
      <c r="H9604" t="s">
        <v>8274</v>
      </c>
      <c r="I9604">
        <v>119.8</v>
      </c>
      <c r="J9604" t="s">
        <v>138</v>
      </c>
      <c r="K9604" t="s">
        <v>137</v>
      </c>
      <c r="L9604">
        <f>I9604*$Q$2/1000</f>
        <v>4.4325999999999997E-2</v>
      </c>
    </row>
    <row r="9605" spans="1:12">
      <c r="A9605" s="118">
        <v>45231</v>
      </c>
      <c r="B9605" t="s">
        <v>8279</v>
      </c>
      <c r="C9605" t="s">
        <v>8278</v>
      </c>
      <c r="D9605" t="s">
        <v>8647</v>
      </c>
      <c r="E9605" t="s">
        <v>8646</v>
      </c>
      <c r="F9605">
        <v>10256100</v>
      </c>
      <c r="G9605" t="s">
        <v>8476</v>
      </c>
      <c r="H9605" t="s">
        <v>8274</v>
      </c>
      <c r="I9605">
        <v>119.8</v>
      </c>
      <c r="J9605" t="s">
        <v>138</v>
      </c>
      <c r="K9605" t="s">
        <v>137</v>
      </c>
      <c r="L9605">
        <f>I9605*$Q$2/1000</f>
        <v>4.4325999999999997E-2</v>
      </c>
    </row>
    <row r="9606" spans="1:12">
      <c r="A9606" s="118">
        <v>45231</v>
      </c>
      <c r="B9606" t="s">
        <v>8279</v>
      </c>
      <c r="C9606" t="s">
        <v>8278</v>
      </c>
      <c r="D9606" t="s">
        <v>8645</v>
      </c>
      <c r="E9606" t="s">
        <v>8644</v>
      </c>
      <c r="F9606">
        <v>101037768</v>
      </c>
      <c r="G9606" t="s">
        <v>8425</v>
      </c>
      <c r="H9606" t="s">
        <v>8274</v>
      </c>
      <c r="I9606">
        <v>119.8</v>
      </c>
      <c r="J9606" t="s">
        <v>138</v>
      </c>
      <c r="K9606" t="s">
        <v>137</v>
      </c>
      <c r="L9606">
        <f>I9606*$Q$2/1000</f>
        <v>4.4325999999999997E-2</v>
      </c>
    </row>
    <row r="9607" spans="1:12">
      <c r="A9607" s="118">
        <v>45231</v>
      </c>
      <c r="B9607" t="s">
        <v>8279</v>
      </c>
      <c r="C9607" t="s">
        <v>8278</v>
      </c>
      <c r="D9607" t="s">
        <v>8643</v>
      </c>
      <c r="E9607" t="s">
        <v>8642</v>
      </c>
      <c r="F9607" t="s">
        <v>8641</v>
      </c>
      <c r="G9607" t="s">
        <v>8640</v>
      </c>
      <c r="H9607" t="s">
        <v>8274</v>
      </c>
      <c r="I9607">
        <v>119.8</v>
      </c>
      <c r="J9607" t="s">
        <v>138</v>
      </c>
      <c r="K9607" t="s">
        <v>137</v>
      </c>
      <c r="L9607">
        <f>I9607*$Q$2/1000</f>
        <v>4.4325999999999997E-2</v>
      </c>
    </row>
    <row r="9608" spans="1:12">
      <c r="A9608" s="118">
        <v>45231</v>
      </c>
      <c r="B9608" t="s">
        <v>8279</v>
      </c>
      <c r="C9608" t="s">
        <v>8278</v>
      </c>
      <c r="D9608" t="s">
        <v>8496</v>
      </c>
      <c r="E9608" t="s">
        <v>8639</v>
      </c>
      <c r="F9608" t="s">
        <v>8297</v>
      </c>
      <c r="G9608" t="s">
        <v>8296</v>
      </c>
      <c r="H9608" t="s">
        <v>8274</v>
      </c>
      <c r="I9608">
        <v>119.8</v>
      </c>
      <c r="J9608" t="s">
        <v>138</v>
      </c>
      <c r="K9608" t="s">
        <v>137</v>
      </c>
      <c r="L9608">
        <f>I9608*$Q$2/1000</f>
        <v>4.4325999999999997E-2</v>
      </c>
    </row>
    <row r="9609" spans="1:12">
      <c r="A9609" s="118">
        <v>45231</v>
      </c>
      <c r="B9609" t="s">
        <v>8279</v>
      </c>
      <c r="C9609" t="s">
        <v>8278</v>
      </c>
      <c r="D9609" t="s">
        <v>8361</v>
      </c>
      <c r="E9609" t="s">
        <v>8638</v>
      </c>
      <c r="F9609" t="s">
        <v>8415</v>
      </c>
      <c r="G9609" t="s">
        <v>8414</v>
      </c>
      <c r="H9609" t="s">
        <v>8274</v>
      </c>
      <c r="I9609">
        <v>119.8</v>
      </c>
      <c r="J9609" t="s">
        <v>138</v>
      </c>
      <c r="K9609" t="s">
        <v>137</v>
      </c>
      <c r="L9609">
        <f>I9609*$Q$2/1000</f>
        <v>4.4325999999999997E-2</v>
      </c>
    </row>
    <row r="9610" spans="1:12">
      <c r="A9610" s="118">
        <v>45231</v>
      </c>
      <c r="B9610" t="s">
        <v>8279</v>
      </c>
      <c r="C9610" t="s">
        <v>8278</v>
      </c>
      <c r="D9610" t="s">
        <v>8282</v>
      </c>
      <c r="E9610" t="s">
        <v>8637</v>
      </c>
      <c r="F9610">
        <v>23254885</v>
      </c>
      <c r="G9610" t="s">
        <v>8280</v>
      </c>
      <c r="H9610" t="s">
        <v>8274</v>
      </c>
      <c r="I9610">
        <v>119.8</v>
      </c>
      <c r="J9610" t="s">
        <v>138</v>
      </c>
      <c r="K9610" t="s">
        <v>137</v>
      </c>
      <c r="L9610">
        <f>I9610*$Q$2/1000</f>
        <v>4.4325999999999997E-2</v>
      </c>
    </row>
    <row r="9611" spans="1:12">
      <c r="A9611" s="118">
        <v>45170</v>
      </c>
      <c r="B9611" t="s">
        <v>574</v>
      </c>
      <c r="C9611" t="s">
        <v>573</v>
      </c>
      <c r="D9611" t="s">
        <v>8222</v>
      </c>
      <c r="E9611" t="s">
        <v>8636</v>
      </c>
      <c r="F9611">
        <v>42205718</v>
      </c>
      <c r="G9611" t="s">
        <v>8635</v>
      </c>
      <c r="H9611" t="s">
        <v>569</v>
      </c>
      <c r="I9611">
        <v>298</v>
      </c>
      <c r="J9611" t="s">
        <v>145</v>
      </c>
      <c r="K9611" t="s">
        <v>137</v>
      </c>
      <c r="L9611">
        <f>I9611*$Q$2/100/1000</f>
        <v>1.1026E-3</v>
      </c>
    </row>
    <row r="9612" spans="1:12">
      <c r="A9612" s="118">
        <v>45170</v>
      </c>
      <c r="B9612" t="s">
        <v>574</v>
      </c>
      <c r="C9612" t="s">
        <v>573</v>
      </c>
      <c r="D9612" t="s">
        <v>8634</v>
      </c>
      <c r="E9612" t="s">
        <v>8633</v>
      </c>
      <c r="F9612" t="s">
        <v>6569</v>
      </c>
      <c r="G9612" t="s">
        <v>6568</v>
      </c>
      <c r="H9612" t="s">
        <v>569</v>
      </c>
      <c r="I9612">
        <v>298</v>
      </c>
      <c r="J9612" t="s">
        <v>145</v>
      </c>
      <c r="K9612" t="s">
        <v>137</v>
      </c>
      <c r="L9612">
        <f>I9612*$Q$2/100/1000</f>
        <v>1.1026E-3</v>
      </c>
    </row>
    <row r="9613" spans="1:12">
      <c r="A9613" s="118">
        <v>45231</v>
      </c>
      <c r="B9613" t="s">
        <v>8279</v>
      </c>
      <c r="C9613" t="s">
        <v>8278</v>
      </c>
      <c r="D9613" t="s">
        <v>8344</v>
      </c>
      <c r="E9613" t="s">
        <v>8632</v>
      </c>
      <c r="F9613" t="s">
        <v>8303</v>
      </c>
      <c r="G9613" t="s">
        <v>8302</v>
      </c>
      <c r="H9613" t="s">
        <v>8274</v>
      </c>
      <c r="I9613">
        <v>119.8</v>
      </c>
      <c r="J9613" t="s">
        <v>138</v>
      </c>
      <c r="K9613" t="s">
        <v>137</v>
      </c>
      <c r="L9613">
        <f>I9613*$Q$2/1000</f>
        <v>4.4325999999999997E-2</v>
      </c>
    </row>
    <row r="9614" spans="1:12">
      <c r="A9614" s="118">
        <v>45231</v>
      </c>
      <c r="B9614" t="s">
        <v>8279</v>
      </c>
      <c r="C9614" t="s">
        <v>8278</v>
      </c>
      <c r="D9614" t="s">
        <v>8608</v>
      </c>
      <c r="E9614" t="s">
        <v>8631</v>
      </c>
      <c r="F9614">
        <v>85213914</v>
      </c>
      <c r="G9614" t="s">
        <v>8455</v>
      </c>
      <c r="H9614" t="s">
        <v>8274</v>
      </c>
      <c r="I9614">
        <v>119.8</v>
      </c>
      <c r="J9614" t="s">
        <v>138</v>
      </c>
      <c r="K9614" t="s">
        <v>137</v>
      </c>
      <c r="L9614">
        <f>I9614*$Q$2/1000</f>
        <v>4.4325999999999997E-2</v>
      </c>
    </row>
    <row r="9615" spans="1:12">
      <c r="A9615" s="118">
        <v>45231</v>
      </c>
      <c r="B9615" t="s">
        <v>8279</v>
      </c>
      <c r="C9615" t="s">
        <v>8278</v>
      </c>
      <c r="D9615" t="s">
        <v>8379</v>
      </c>
      <c r="E9615" t="s">
        <v>8630</v>
      </c>
      <c r="F9615">
        <v>101037768</v>
      </c>
      <c r="G9615" t="s">
        <v>8425</v>
      </c>
      <c r="H9615" t="s">
        <v>8274</v>
      </c>
      <c r="I9615">
        <v>119.8</v>
      </c>
      <c r="J9615" t="s">
        <v>138</v>
      </c>
      <c r="K9615" t="s">
        <v>137</v>
      </c>
      <c r="L9615">
        <f>I9615*$Q$2/1000</f>
        <v>4.4325999999999997E-2</v>
      </c>
    </row>
    <row r="9616" spans="1:12">
      <c r="A9616" s="118">
        <v>45231</v>
      </c>
      <c r="B9616" t="s">
        <v>8279</v>
      </c>
      <c r="C9616" t="s">
        <v>8278</v>
      </c>
      <c r="D9616" t="s">
        <v>8381</v>
      </c>
      <c r="E9616" t="s">
        <v>8629</v>
      </c>
      <c r="F9616" t="s">
        <v>8297</v>
      </c>
      <c r="G9616" t="s">
        <v>8296</v>
      </c>
      <c r="H9616" t="s">
        <v>8274</v>
      </c>
      <c r="I9616">
        <v>119.8</v>
      </c>
      <c r="J9616" t="s">
        <v>138</v>
      </c>
      <c r="K9616" t="s">
        <v>137</v>
      </c>
      <c r="L9616">
        <f>I9616*$Q$2/1000</f>
        <v>4.4325999999999997E-2</v>
      </c>
    </row>
    <row r="9617" spans="1:12">
      <c r="A9617" s="118">
        <v>45231</v>
      </c>
      <c r="B9617" t="s">
        <v>8279</v>
      </c>
      <c r="C9617" t="s">
        <v>8278</v>
      </c>
      <c r="D9617" t="s">
        <v>8381</v>
      </c>
      <c r="E9617" t="s">
        <v>8628</v>
      </c>
      <c r="F9617" t="s">
        <v>8297</v>
      </c>
      <c r="G9617" t="s">
        <v>8296</v>
      </c>
      <c r="H9617" t="s">
        <v>8274</v>
      </c>
      <c r="I9617">
        <v>119.8</v>
      </c>
      <c r="J9617" t="s">
        <v>138</v>
      </c>
      <c r="K9617" t="s">
        <v>137</v>
      </c>
      <c r="L9617">
        <f>I9617*$Q$2/1000</f>
        <v>4.4325999999999997E-2</v>
      </c>
    </row>
    <row r="9618" spans="1:12">
      <c r="A9618" s="118">
        <v>45170</v>
      </c>
      <c r="B9618" t="s">
        <v>460</v>
      </c>
      <c r="C9618" t="s">
        <v>459</v>
      </c>
      <c r="D9618" t="s">
        <v>981</v>
      </c>
      <c r="E9618" t="s">
        <v>8627</v>
      </c>
      <c r="F9618">
        <v>42201551</v>
      </c>
      <c r="G9618" t="s">
        <v>8626</v>
      </c>
      <c r="H9618" t="s">
        <v>455</v>
      </c>
      <c r="I9618">
        <v>103.6</v>
      </c>
      <c r="J9618" t="s">
        <v>145</v>
      </c>
      <c r="K9618" t="s">
        <v>137</v>
      </c>
      <c r="L9618">
        <f>I9618*$Q$2/100/1000</f>
        <v>3.8331999999999998E-4</v>
      </c>
    </row>
    <row r="9619" spans="1:12">
      <c r="A9619" s="118">
        <v>45231</v>
      </c>
      <c r="B9619" t="s">
        <v>8279</v>
      </c>
      <c r="C9619" t="s">
        <v>8278</v>
      </c>
      <c r="D9619" t="s">
        <v>8625</v>
      </c>
      <c r="E9619" t="s">
        <v>8624</v>
      </c>
      <c r="F9619" t="s">
        <v>8623</v>
      </c>
      <c r="G9619" t="s">
        <v>8622</v>
      </c>
      <c r="H9619" t="s">
        <v>8274</v>
      </c>
      <c r="I9619">
        <v>119.8</v>
      </c>
      <c r="J9619" t="s">
        <v>138</v>
      </c>
      <c r="K9619" t="s">
        <v>137</v>
      </c>
      <c r="L9619">
        <f>I9619*$Q$2/1000</f>
        <v>4.4325999999999997E-2</v>
      </c>
    </row>
    <row r="9620" spans="1:12">
      <c r="A9620" s="118">
        <v>45231</v>
      </c>
      <c r="B9620" t="s">
        <v>8279</v>
      </c>
      <c r="C9620" t="s">
        <v>8278</v>
      </c>
      <c r="D9620" t="s">
        <v>8314</v>
      </c>
      <c r="E9620" t="s">
        <v>8621</v>
      </c>
      <c r="F9620" t="s">
        <v>8312</v>
      </c>
      <c r="G9620" t="s">
        <v>8311</v>
      </c>
      <c r="H9620" t="s">
        <v>8274</v>
      </c>
      <c r="I9620">
        <v>119.8</v>
      </c>
      <c r="J9620" t="s">
        <v>138</v>
      </c>
      <c r="K9620" t="s">
        <v>137</v>
      </c>
      <c r="L9620">
        <f>I9620*$Q$2/1000</f>
        <v>4.4325999999999997E-2</v>
      </c>
    </row>
    <row r="9621" spans="1:12">
      <c r="A9621" s="118">
        <v>45170</v>
      </c>
      <c r="B9621" t="s">
        <v>271</v>
      </c>
      <c r="C9621" t="s">
        <v>270</v>
      </c>
      <c r="D9621" t="s">
        <v>269</v>
      </c>
      <c r="E9621" t="s">
        <v>8620</v>
      </c>
      <c r="F9621">
        <v>30202403</v>
      </c>
      <c r="G9621" t="s">
        <v>267</v>
      </c>
      <c r="H9621" t="s">
        <v>266</v>
      </c>
      <c r="I9621">
        <v>180</v>
      </c>
      <c r="J9621" t="s">
        <v>145</v>
      </c>
      <c r="K9621" t="s">
        <v>137</v>
      </c>
      <c r="L9621">
        <f>I9621*$Q$2/100/1000</f>
        <v>6.6599999999999993E-4</v>
      </c>
    </row>
    <row r="9622" spans="1:12">
      <c r="A9622" s="118">
        <v>45231</v>
      </c>
      <c r="B9622" t="s">
        <v>8279</v>
      </c>
      <c r="C9622" t="s">
        <v>8278</v>
      </c>
      <c r="D9622" t="s">
        <v>8505</v>
      </c>
      <c r="E9622" t="s">
        <v>8619</v>
      </c>
      <c r="F9622">
        <v>101041518</v>
      </c>
      <c r="G9622" t="s">
        <v>8503</v>
      </c>
      <c r="H9622" t="s">
        <v>8274</v>
      </c>
      <c r="I9622">
        <v>119.8</v>
      </c>
      <c r="J9622" t="s">
        <v>138</v>
      </c>
      <c r="K9622" t="s">
        <v>137</v>
      </c>
      <c r="L9622">
        <f>I9622*$Q$2/1000</f>
        <v>4.4325999999999997E-2</v>
      </c>
    </row>
    <row r="9623" spans="1:12">
      <c r="A9623" s="118">
        <v>45231</v>
      </c>
      <c r="B9623" t="s">
        <v>8279</v>
      </c>
      <c r="C9623" t="s">
        <v>8278</v>
      </c>
      <c r="D9623" t="s">
        <v>8505</v>
      </c>
      <c r="E9623" t="s">
        <v>8618</v>
      </c>
      <c r="F9623">
        <v>101041518</v>
      </c>
      <c r="G9623" t="s">
        <v>8503</v>
      </c>
      <c r="H9623" t="s">
        <v>8274</v>
      </c>
      <c r="I9623">
        <v>119.8</v>
      </c>
      <c r="J9623" t="s">
        <v>138</v>
      </c>
      <c r="K9623" t="s">
        <v>137</v>
      </c>
      <c r="L9623">
        <f>I9623*$Q$2/1000</f>
        <v>4.4325999999999997E-2</v>
      </c>
    </row>
    <row r="9624" spans="1:12">
      <c r="A9624" s="118">
        <v>45170</v>
      </c>
      <c r="B9624" t="s">
        <v>460</v>
      </c>
      <c r="C9624" t="s">
        <v>459</v>
      </c>
      <c r="D9624" t="s">
        <v>2992</v>
      </c>
      <c r="E9624" t="s">
        <v>8617</v>
      </c>
      <c r="F9624">
        <v>101027208</v>
      </c>
      <c r="G9624" t="s">
        <v>8616</v>
      </c>
      <c r="H9624" t="s">
        <v>455</v>
      </c>
      <c r="I9624">
        <v>103.6</v>
      </c>
      <c r="J9624" t="s">
        <v>145</v>
      </c>
      <c r="K9624" t="s">
        <v>137</v>
      </c>
      <c r="L9624">
        <f>I9624*$Q$2/100/1000</f>
        <v>3.8331999999999998E-4</v>
      </c>
    </row>
    <row r="9625" spans="1:12">
      <c r="A9625" s="118">
        <v>45170</v>
      </c>
      <c r="B9625" t="s">
        <v>180</v>
      </c>
      <c r="C9625" t="s">
        <v>179</v>
      </c>
      <c r="D9625" t="s">
        <v>8615</v>
      </c>
      <c r="E9625" t="s">
        <v>8614</v>
      </c>
      <c r="F9625" t="s">
        <v>8613</v>
      </c>
      <c r="G9625" t="s">
        <v>8612</v>
      </c>
      <c r="H9625" t="s">
        <v>174</v>
      </c>
      <c r="I9625">
        <v>3154</v>
      </c>
      <c r="J9625" t="s">
        <v>173</v>
      </c>
      <c r="K9625" t="s">
        <v>172</v>
      </c>
      <c r="L9625">
        <f>I9625*$Q$3/(1000/0.1)</f>
        <v>1.0118031999999999E-2</v>
      </c>
    </row>
    <row r="9626" spans="1:12">
      <c r="A9626" s="118">
        <v>45231</v>
      </c>
      <c r="B9626" t="s">
        <v>8279</v>
      </c>
      <c r="C9626" t="s">
        <v>8278</v>
      </c>
      <c r="D9626" t="s">
        <v>8611</v>
      </c>
      <c r="E9626" t="s">
        <v>8610</v>
      </c>
      <c r="F9626" t="s">
        <v>8388</v>
      </c>
      <c r="G9626" t="s">
        <v>8387</v>
      </c>
      <c r="H9626" t="s">
        <v>8274</v>
      </c>
      <c r="I9626">
        <v>119.8</v>
      </c>
      <c r="J9626" t="s">
        <v>138</v>
      </c>
      <c r="K9626" t="s">
        <v>137</v>
      </c>
      <c r="L9626">
        <f>I9626*$Q$2/1000</f>
        <v>4.4325999999999997E-2</v>
      </c>
    </row>
    <row r="9627" spans="1:12">
      <c r="A9627" s="118">
        <v>45231</v>
      </c>
      <c r="B9627" t="s">
        <v>8279</v>
      </c>
      <c r="C9627" t="s">
        <v>8278</v>
      </c>
      <c r="D9627" t="s">
        <v>8314</v>
      </c>
      <c r="E9627" t="s">
        <v>8609</v>
      </c>
      <c r="F9627" t="s">
        <v>8363</v>
      </c>
      <c r="G9627" t="s">
        <v>8362</v>
      </c>
      <c r="H9627" t="s">
        <v>8274</v>
      </c>
      <c r="I9627">
        <v>119.8</v>
      </c>
      <c r="J9627" t="s">
        <v>138</v>
      </c>
      <c r="K9627" t="s">
        <v>137</v>
      </c>
      <c r="L9627">
        <f>I9627*$Q$2/1000</f>
        <v>4.4325999999999997E-2</v>
      </c>
    </row>
    <row r="9628" spans="1:12">
      <c r="A9628" s="118">
        <v>45231</v>
      </c>
      <c r="B9628" t="s">
        <v>8279</v>
      </c>
      <c r="C9628" t="s">
        <v>8278</v>
      </c>
      <c r="D9628" t="s">
        <v>8608</v>
      </c>
      <c r="E9628" t="s">
        <v>8607</v>
      </c>
      <c r="F9628" t="s">
        <v>8606</v>
      </c>
      <c r="G9628" t="s">
        <v>8605</v>
      </c>
      <c r="H9628" t="s">
        <v>8274</v>
      </c>
      <c r="I9628">
        <v>119.8</v>
      </c>
      <c r="J9628" t="s">
        <v>138</v>
      </c>
      <c r="K9628" t="s">
        <v>137</v>
      </c>
      <c r="L9628">
        <f>I9628*$Q$2/1000</f>
        <v>4.4325999999999997E-2</v>
      </c>
    </row>
    <row r="9629" spans="1:12">
      <c r="A9629" s="118">
        <v>45231</v>
      </c>
      <c r="B9629" t="s">
        <v>8279</v>
      </c>
      <c r="C9629" t="s">
        <v>8278</v>
      </c>
      <c r="D9629" t="s">
        <v>8604</v>
      </c>
      <c r="E9629" t="s">
        <v>8603</v>
      </c>
      <c r="F9629" t="s">
        <v>8348</v>
      </c>
      <c r="G9629" t="s">
        <v>8347</v>
      </c>
      <c r="H9629" t="s">
        <v>8274</v>
      </c>
      <c r="I9629">
        <v>119.8</v>
      </c>
      <c r="J9629" t="s">
        <v>138</v>
      </c>
      <c r="K9629" t="s">
        <v>137</v>
      </c>
      <c r="L9629">
        <f>I9629*$Q$2/1000</f>
        <v>4.4325999999999997E-2</v>
      </c>
    </row>
    <row r="9630" spans="1:12">
      <c r="A9630" s="118">
        <v>45231</v>
      </c>
      <c r="B9630" t="s">
        <v>8279</v>
      </c>
      <c r="C9630" t="s">
        <v>8278</v>
      </c>
      <c r="D9630" t="s">
        <v>8340</v>
      </c>
      <c r="E9630" t="s">
        <v>8602</v>
      </c>
      <c r="F9630">
        <v>85213707</v>
      </c>
      <c r="G9630" t="s">
        <v>8519</v>
      </c>
      <c r="H9630" t="s">
        <v>8274</v>
      </c>
      <c r="I9630">
        <v>119.8</v>
      </c>
      <c r="J9630" t="s">
        <v>138</v>
      </c>
      <c r="K9630" t="s">
        <v>137</v>
      </c>
      <c r="L9630">
        <f>I9630*$Q$2/1000</f>
        <v>4.4325999999999997E-2</v>
      </c>
    </row>
    <row r="9631" spans="1:12">
      <c r="A9631" s="118">
        <v>45170</v>
      </c>
      <c r="B9631" t="s">
        <v>180</v>
      </c>
      <c r="C9631" t="s">
        <v>179</v>
      </c>
      <c r="D9631" t="s">
        <v>1768</v>
      </c>
      <c r="E9631" t="s">
        <v>8601</v>
      </c>
      <c r="F9631" t="s">
        <v>1766</v>
      </c>
      <c r="G9631" t="s">
        <v>1765</v>
      </c>
      <c r="H9631" t="s">
        <v>174</v>
      </c>
      <c r="I9631">
        <v>3154</v>
      </c>
      <c r="J9631" t="s">
        <v>173</v>
      </c>
      <c r="K9631" t="s">
        <v>172</v>
      </c>
      <c r="L9631">
        <f>I9631*$Q$3/(1000/25)</f>
        <v>2.5295079999999999</v>
      </c>
    </row>
    <row r="9632" spans="1:12">
      <c r="A9632" s="118">
        <v>45231</v>
      </c>
      <c r="B9632" t="s">
        <v>8279</v>
      </c>
      <c r="C9632" t="s">
        <v>8278</v>
      </c>
      <c r="D9632" t="s">
        <v>8466</v>
      </c>
      <c r="E9632" t="s">
        <v>8600</v>
      </c>
      <c r="F9632">
        <v>85213502</v>
      </c>
      <c r="G9632" t="s">
        <v>4895</v>
      </c>
      <c r="H9632" t="s">
        <v>8274</v>
      </c>
      <c r="I9632">
        <v>119.8</v>
      </c>
      <c r="J9632" t="s">
        <v>138</v>
      </c>
      <c r="K9632" t="s">
        <v>137</v>
      </c>
      <c r="L9632">
        <f>I9632*$Q$2/1000</f>
        <v>4.4325999999999997E-2</v>
      </c>
    </row>
    <row r="9633" spans="1:12">
      <c r="A9633" s="118">
        <v>45078</v>
      </c>
      <c r="B9633" t="s">
        <v>443</v>
      </c>
      <c r="C9633" t="s">
        <v>442</v>
      </c>
      <c r="D9633" t="s">
        <v>441</v>
      </c>
      <c r="E9633" t="s">
        <v>8599</v>
      </c>
      <c r="F9633">
        <v>101022020</v>
      </c>
      <c r="G9633" t="s">
        <v>2288</v>
      </c>
      <c r="H9633" s="122" t="s">
        <v>437</v>
      </c>
      <c r="I9633">
        <v>4725</v>
      </c>
      <c r="J9633" t="s">
        <v>199</v>
      </c>
      <c r="K9633" t="s">
        <v>198</v>
      </c>
      <c r="L9633">
        <f>I9633*$Q$4/1000</f>
        <v>8.3086819200000015</v>
      </c>
    </row>
    <row r="9634" spans="1:12">
      <c r="A9634" s="118">
        <v>45231</v>
      </c>
      <c r="B9634" t="s">
        <v>8279</v>
      </c>
      <c r="C9634" t="s">
        <v>8278</v>
      </c>
      <c r="D9634" t="s">
        <v>8361</v>
      </c>
      <c r="E9634" t="s">
        <v>8598</v>
      </c>
      <c r="F9634">
        <v>85212204</v>
      </c>
      <c r="G9634" t="s">
        <v>8435</v>
      </c>
      <c r="H9634" t="s">
        <v>8274</v>
      </c>
      <c r="I9634">
        <v>119.8</v>
      </c>
      <c r="J9634" t="s">
        <v>138</v>
      </c>
      <c r="K9634" t="s">
        <v>137</v>
      </c>
      <c r="L9634">
        <f>I9634*$Q$2/1000</f>
        <v>4.4325999999999997E-2</v>
      </c>
    </row>
    <row r="9635" spans="1:12">
      <c r="A9635" s="118">
        <v>45170</v>
      </c>
      <c r="B9635" t="s">
        <v>180</v>
      </c>
      <c r="C9635" t="s">
        <v>179</v>
      </c>
      <c r="D9635" t="s">
        <v>1456</v>
      </c>
      <c r="E9635" t="s">
        <v>8597</v>
      </c>
      <c r="F9635" t="s">
        <v>356</v>
      </c>
      <c r="G9635" t="s">
        <v>355</v>
      </c>
      <c r="H9635" t="s">
        <v>174</v>
      </c>
      <c r="I9635">
        <v>3154</v>
      </c>
      <c r="J9635" t="s">
        <v>173</v>
      </c>
      <c r="K9635" t="s">
        <v>172</v>
      </c>
      <c r="L9635">
        <f>I9635*$Q$3/(1000/25)</f>
        <v>2.5295079999999999</v>
      </c>
    </row>
    <row r="9636" spans="1:12">
      <c r="A9636" s="118">
        <v>45231</v>
      </c>
      <c r="B9636" t="s">
        <v>8279</v>
      </c>
      <c r="C9636" t="s">
        <v>8278</v>
      </c>
      <c r="D9636" t="s">
        <v>8361</v>
      </c>
      <c r="E9636" t="s">
        <v>8596</v>
      </c>
      <c r="F9636">
        <v>85212110</v>
      </c>
      <c r="G9636" t="s">
        <v>4846</v>
      </c>
      <c r="H9636" t="s">
        <v>8274</v>
      </c>
      <c r="I9636">
        <v>119.8</v>
      </c>
      <c r="J9636" t="s">
        <v>138</v>
      </c>
      <c r="K9636" t="s">
        <v>137</v>
      </c>
      <c r="L9636">
        <f>I9636*$Q$2/1000</f>
        <v>4.4325999999999997E-2</v>
      </c>
    </row>
    <row r="9637" spans="1:12">
      <c r="A9637" s="118">
        <v>45231</v>
      </c>
      <c r="B9637" t="s">
        <v>8279</v>
      </c>
      <c r="C9637" t="s">
        <v>8278</v>
      </c>
      <c r="D9637" t="s">
        <v>8340</v>
      </c>
      <c r="E9637" t="s">
        <v>8595</v>
      </c>
      <c r="F9637">
        <v>101026148</v>
      </c>
      <c r="G9637" t="s">
        <v>8338</v>
      </c>
      <c r="H9637" t="s">
        <v>8274</v>
      </c>
      <c r="I9637">
        <v>119.8</v>
      </c>
      <c r="J9637" t="s">
        <v>138</v>
      </c>
      <c r="K9637" t="s">
        <v>137</v>
      </c>
      <c r="L9637">
        <f>I9637*$Q$2/1000</f>
        <v>4.4325999999999997E-2</v>
      </c>
    </row>
    <row r="9638" spans="1:12">
      <c r="A9638" s="118">
        <v>45231</v>
      </c>
      <c r="B9638" t="s">
        <v>8279</v>
      </c>
      <c r="C9638" t="s">
        <v>8278</v>
      </c>
      <c r="D9638" t="s">
        <v>8361</v>
      </c>
      <c r="E9638" t="s">
        <v>8594</v>
      </c>
      <c r="F9638" t="s">
        <v>8359</v>
      </c>
      <c r="G9638" t="s">
        <v>8358</v>
      </c>
      <c r="H9638" t="s">
        <v>8274</v>
      </c>
      <c r="I9638">
        <v>119.8</v>
      </c>
      <c r="J9638" t="s">
        <v>138</v>
      </c>
      <c r="K9638" t="s">
        <v>137</v>
      </c>
      <c r="L9638">
        <f>I9638*$Q$2/1000</f>
        <v>4.4325999999999997E-2</v>
      </c>
    </row>
    <row r="9639" spans="1:12">
      <c r="A9639" s="118">
        <v>45231</v>
      </c>
      <c r="B9639" t="s">
        <v>8279</v>
      </c>
      <c r="C9639" t="s">
        <v>8278</v>
      </c>
      <c r="D9639" t="s">
        <v>8471</v>
      </c>
      <c r="E9639" t="s">
        <v>8593</v>
      </c>
      <c r="F9639">
        <v>85213543</v>
      </c>
      <c r="G9639" t="s">
        <v>8469</v>
      </c>
      <c r="H9639" t="s">
        <v>8274</v>
      </c>
      <c r="I9639">
        <v>119.8</v>
      </c>
      <c r="J9639" t="s">
        <v>138</v>
      </c>
      <c r="K9639" t="s">
        <v>137</v>
      </c>
      <c r="L9639">
        <f>I9639*$Q$2/1000</f>
        <v>4.4325999999999997E-2</v>
      </c>
    </row>
    <row r="9640" spans="1:12">
      <c r="A9640" s="118">
        <v>45231</v>
      </c>
      <c r="B9640" t="s">
        <v>8279</v>
      </c>
      <c r="C9640" t="s">
        <v>8278</v>
      </c>
      <c r="D9640" t="s">
        <v>8314</v>
      </c>
      <c r="E9640" t="s">
        <v>8592</v>
      </c>
      <c r="F9640" t="s">
        <v>8363</v>
      </c>
      <c r="G9640" t="s">
        <v>8362</v>
      </c>
      <c r="H9640" t="s">
        <v>8274</v>
      </c>
      <c r="I9640">
        <v>119.8</v>
      </c>
      <c r="J9640" t="s">
        <v>138</v>
      </c>
      <c r="K9640" t="s">
        <v>137</v>
      </c>
      <c r="L9640">
        <f>I9640*$Q$2/1000</f>
        <v>4.4325999999999997E-2</v>
      </c>
    </row>
    <row r="9641" spans="1:12">
      <c r="A9641" s="118">
        <v>45231</v>
      </c>
      <c r="B9641" t="s">
        <v>8279</v>
      </c>
      <c r="C9641" t="s">
        <v>8278</v>
      </c>
      <c r="D9641" t="s">
        <v>8508</v>
      </c>
      <c r="E9641" t="s">
        <v>8591</v>
      </c>
      <c r="F9641">
        <v>85213542</v>
      </c>
      <c r="G9641" t="s">
        <v>8539</v>
      </c>
      <c r="H9641" t="s">
        <v>8274</v>
      </c>
      <c r="I9641">
        <v>119.8</v>
      </c>
      <c r="J9641" t="s">
        <v>138</v>
      </c>
      <c r="K9641" t="s">
        <v>137</v>
      </c>
      <c r="L9641">
        <f>I9641*$Q$2/1000</f>
        <v>4.4325999999999997E-2</v>
      </c>
    </row>
    <row r="9642" spans="1:12">
      <c r="A9642" s="118">
        <v>45231</v>
      </c>
      <c r="B9642" t="s">
        <v>8279</v>
      </c>
      <c r="C9642" t="s">
        <v>8278</v>
      </c>
      <c r="D9642" t="s">
        <v>8457</v>
      </c>
      <c r="E9642" t="s">
        <v>8590</v>
      </c>
      <c r="F9642">
        <v>85213914</v>
      </c>
      <c r="G9642" t="s">
        <v>8455</v>
      </c>
      <c r="H9642" t="s">
        <v>8274</v>
      </c>
      <c r="I9642">
        <v>119.8</v>
      </c>
      <c r="J9642" t="s">
        <v>138</v>
      </c>
      <c r="K9642" t="s">
        <v>137</v>
      </c>
      <c r="L9642">
        <f>I9642*$Q$2/1000</f>
        <v>4.4325999999999997E-2</v>
      </c>
    </row>
    <row r="9643" spans="1:12">
      <c r="A9643" s="118">
        <v>45231</v>
      </c>
      <c r="B9643" t="s">
        <v>8279</v>
      </c>
      <c r="C9643" t="s">
        <v>8278</v>
      </c>
      <c r="D9643" t="s">
        <v>8340</v>
      </c>
      <c r="E9643" t="s">
        <v>8589</v>
      </c>
      <c r="F9643" t="s">
        <v>8588</v>
      </c>
      <c r="G9643" t="s">
        <v>8587</v>
      </c>
      <c r="H9643" t="s">
        <v>8274</v>
      </c>
      <c r="I9643">
        <v>119.8</v>
      </c>
      <c r="J9643" t="s">
        <v>138</v>
      </c>
      <c r="K9643" t="s">
        <v>137</v>
      </c>
      <c r="L9643">
        <f>I9643*$Q$2/1000</f>
        <v>4.4325999999999997E-2</v>
      </c>
    </row>
    <row r="9644" spans="1:12">
      <c r="A9644" s="118">
        <v>45231</v>
      </c>
      <c r="B9644" t="s">
        <v>8279</v>
      </c>
      <c r="C9644" t="s">
        <v>8278</v>
      </c>
      <c r="D9644" t="s">
        <v>8586</v>
      </c>
      <c r="E9644" t="s">
        <v>8585</v>
      </c>
      <c r="F9644">
        <v>85213173</v>
      </c>
      <c r="G9644" t="s">
        <v>8584</v>
      </c>
      <c r="H9644" t="s">
        <v>8274</v>
      </c>
      <c r="I9644">
        <v>119.8</v>
      </c>
      <c r="J9644" t="s">
        <v>138</v>
      </c>
      <c r="K9644" t="s">
        <v>137</v>
      </c>
      <c r="L9644">
        <f>I9644*$Q$2/1000</f>
        <v>4.4325999999999997E-2</v>
      </c>
    </row>
    <row r="9645" spans="1:12">
      <c r="A9645" s="118">
        <v>45231</v>
      </c>
      <c r="B9645" t="s">
        <v>8279</v>
      </c>
      <c r="C9645" t="s">
        <v>8278</v>
      </c>
      <c r="D9645" t="s">
        <v>8583</v>
      </c>
      <c r="E9645" t="s">
        <v>8582</v>
      </c>
      <c r="F9645">
        <v>101010000</v>
      </c>
      <c r="G9645" t="s">
        <v>8581</v>
      </c>
      <c r="H9645" t="s">
        <v>8274</v>
      </c>
      <c r="I9645">
        <v>119.8</v>
      </c>
      <c r="J9645" t="s">
        <v>138</v>
      </c>
      <c r="K9645" t="s">
        <v>137</v>
      </c>
      <c r="L9645">
        <f>I9645*$Q$2/1000</f>
        <v>4.4325999999999997E-2</v>
      </c>
    </row>
    <row r="9646" spans="1:12">
      <c r="A9646" s="118">
        <v>45231</v>
      </c>
      <c r="B9646" t="s">
        <v>8279</v>
      </c>
      <c r="C9646" t="s">
        <v>8278</v>
      </c>
      <c r="D9646" t="s">
        <v>8400</v>
      </c>
      <c r="E9646" t="s">
        <v>8580</v>
      </c>
      <c r="F9646">
        <v>101032650</v>
      </c>
      <c r="G9646" t="s">
        <v>8398</v>
      </c>
      <c r="H9646" t="s">
        <v>8274</v>
      </c>
      <c r="I9646">
        <v>119.8</v>
      </c>
      <c r="J9646" t="s">
        <v>138</v>
      </c>
      <c r="K9646" t="s">
        <v>137</v>
      </c>
      <c r="L9646">
        <f>I9646*$Q$2/1000</f>
        <v>4.4325999999999997E-2</v>
      </c>
    </row>
    <row r="9647" spans="1:12">
      <c r="A9647" s="118">
        <v>45231</v>
      </c>
      <c r="B9647" t="s">
        <v>8279</v>
      </c>
      <c r="C9647" t="s">
        <v>8278</v>
      </c>
      <c r="D9647" t="s">
        <v>8390</v>
      </c>
      <c r="E9647" t="s">
        <v>8579</v>
      </c>
      <c r="F9647">
        <v>85213717</v>
      </c>
      <c r="G9647" t="s">
        <v>8409</v>
      </c>
      <c r="H9647" t="s">
        <v>8274</v>
      </c>
      <c r="I9647">
        <v>119.8</v>
      </c>
      <c r="J9647" t="s">
        <v>138</v>
      </c>
      <c r="K9647" t="s">
        <v>137</v>
      </c>
      <c r="L9647">
        <f>I9647*$Q$2/1000</f>
        <v>4.4325999999999997E-2</v>
      </c>
    </row>
    <row r="9648" spans="1:12">
      <c r="A9648" s="118">
        <v>45231</v>
      </c>
      <c r="B9648" t="s">
        <v>8279</v>
      </c>
      <c r="C9648" t="s">
        <v>8278</v>
      </c>
      <c r="D9648" t="s">
        <v>8386</v>
      </c>
      <c r="E9648" t="s">
        <v>8578</v>
      </c>
      <c r="F9648" t="s">
        <v>8577</v>
      </c>
      <c r="G9648" t="s">
        <v>8576</v>
      </c>
      <c r="H9648" t="s">
        <v>8274</v>
      </c>
      <c r="I9648">
        <v>119.8</v>
      </c>
      <c r="J9648" t="s">
        <v>138</v>
      </c>
      <c r="K9648" t="s">
        <v>137</v>
      </c>
      <c r="L9648">
        <f>I9648*$Q$2/1000</f>
        <v>4.4325999999999997E-2</v>
      </c>
    </row>
    <row r="9649" spans="1:12">
      <c r="A9649" s="118">
        <v>45231</v>
      </c>
      <c r="B9649" t="s">
        <v>8279</v>
      </c>
      <c r="C9649" t="s">
        <v>8278</v>
      </c>
      <c r="D9649" t="s">
        <v>8381</v>
      </c>
      <c r="E9649" t="s">
        <v>8575</v>
      </c>
      <c r="F9649" t="s">
        <v>8320</v>
      </c>
      <c r="G9649" t="s">
        <v>8319</v>
      </c>
      <c r="H9649" t="s">
        <v>8274</v>
      </c>
      <c r="I9649">
        <v>119.8</v>
      </c>
      <c r="J9649" t="s">
        <v>138</v>
      </c>
      <c r="K9649" t="s">
        <v>137</v>
      </c>
      <c r="L9649">
        <f>I9649*$Q$2/1000</f>
        <v>4.4325999999999997E-2</v>
      </c>
    </row>
    <row r="9650" spans="1:12">
      <c r="A9650" s="118">
        <v>45231</v>
      </c>
      <c r="B9650" t="s">
        <v>8279</v>
      </c>
      <c r="C9650" t="s">
        <v>8278</v>
      </c>
      <c r="D9650" t="s">
        <v>8478</v>
      </c>
      <c r="E9650" t="s">
        <v>8574</v>
      </c>
      <c r="F9650">
        <v>10256100</v>
      </c>
      <c r="G9650" t="s">
        <v>8476</v>
      </c>
      <c r="H9650" t="s">
        <v>8274</v>
      </c>
      <c r="I9650">
        <v>119.8</v>
      </c>
      <c r="J9650" t="s">
        <v>138</v>
      </c>
      <c r="K9650" t="s">
        <v>137</v>
      </c>
      <c r="L9650">
        <f>I9650*$Q$2/1000</f>
        <v>4.4325999999999997E-2</v>
      </c>
    </row>
    <row r="9651" spans="1:12">
      <c r="A9651" s="118">
        <v>45231</v>
      </c>
      <c r="B9651" t="s">
        <v>8279</v>
      </c>
      <c r="C9651" t="s">
        <v>8278</v>
      </c>
      <c r="D9651" t="s">
        <v>8478</v>
      </c>
      <c r="E9651" t="s">
        <v>8573</v>
      </c>
      <c r="F9651">
        <v>10256100</v>
      </c>
      <c r="G9651" t="s">
        <v>8476</v>
      </c>
      <c r="H9651" t="s">
        <v>8274</v>
      </c>
      <c r="I9651">
        <v>119.8</v>
      </c>
      <c r="J9651" t="s">
        <v>138</v>
      </c>
      <c r="K9651" t="s">
        <v>137</v>
      </c>
      <c r="L9651">
        <f>I9651*$Q$2/1000</f>
        <v>4.4325999999999997E-2</v>
      </c>
    </row>
    <row r="9652" spans="1:12">
      <c r="A9652" s="118">
        <v>45231</v>
      </c>
      <c r="B9652" t="s">
        <v>8279</v>
      </c>
      <c r="C9652" t="s">
        <v>8278</v>
      </c>
      <c r="D9652" t="s">
        <v>8361</v>
      </c>
      <c r="E9652" t="s">
        <v>8572</v>
      </c>
      <c r="F9652">
        <v>85212204</v>
      </c>
      <c r="G9652" t="s">
        <v>8435</v>
      </c>
      <c r="H9652" t="s">
        <v>8274</v>
      </c>
      <c r="I9652">
        <v>119.8</v>
      </c>
      <c r="J9652" t="s">
        <v>138</v>
      </c>
      <c r="K9652" t="s">
        <v>137</v>
      </c>
      <c r="L9652">
        <f>I9652*$Q$2/1000</f>
        <v>4.4325999999999997E-2</v>
      </c>
    </row>
    <row r="9653" spans="1:12">
      <c r="A9653" s="118">
        <v>45231</v>
      </c>
      <c r="B9653" t="s">
        <v>8279</v>
      </c>
      <c r="C9653" t="s">
        <v>8278</v>
      </c>
      <c r="D9653" t="s">
        <v>8505</v>
      </c>
      <c r="E9653" t="s">
        <v>8571</v>
      </c>
      <c r="F9653" t="s">
        <v>4918</v>
      </c>
      <c r="G9653" t="s">
        <v>4917</v>
      </c>
      <c r="H9653" t="s">
        <v>8274</v>
      </c>
      <c r="I9653">
        <v>119.8</v>
      </c>
      <c r="J9653" t="s">
        <v>138</v>
      </c>
      <c r="K9653" t="s">
        <v>137</v>
      </c>
      <c r="L9653">
        <f>I9653*$Q$2/1000</f>
        <v>4.4325999999999997E-2</v>
      </c>
    </row>
    <row r="9654" spans="1:12">
      <c r="A9654" s="118">
        <v>45231</v>
      </c>
      <c r="B9654" t="s">
        <v>8279</v>
      </c>
      <c r="C9654" t="s">
        <v>8278</v>
      </c>
      <c r="D9654" t="s">
        <v>8324</v>
      </c>
      <c r="E9654" t="s">
        <v>8570</v>
      </c>
      <c r="F9654">
        <v>23202263</v>
      </c>
      <c r="G9654" t="s">
        <v>4771</v>
      </c>
      <c r="H9654" t="s">
        <v>8274</v>
      </c>
      <c r="I9654">
        <v>119.8</v>
      </c>
      <c r="J9654" t="s">
        <v>138</v>
      </c>
      <c r="K9654" t="s">
        <v>137</v>
      </c>
      <c r="L9654">
        <f>I9654*$Q$2/1000</f>
        <v>4.4325999999999997E-2</v>
      </c>
    </row>
    <row r="9655" spans="1:12">
      <c r="A9655" s="118">
        <v>45231</v>
      </c>
      <c r="B9655" t="s">
        <v>8279</v>
      </c>
      <c r="C9655" t="s">
        <v>8278</v>
      </c>
      <c r="D9655" t="s">
        <v>8282</v>
      </c>
      <c r="E9655" t="s">
        <v>8569</v>
      </c>
      <c r="F9655">
        <v>23254885</v>
      </c>
      <c r="G9655" t="s">
        <v>8280</v>
      </c>
      <c r="H9655" t="s">
        <v>8274</v>
      </c>
      <c r="I9655">
        <v>119.8</v>
      </c>
      <c r="J9655" t="s">
        <v>138</v>
      </c>
      <c r="K9655" t="s">
        <v>137</v>
      </c>
      <c r="L9655">
        <f>I9655*$Q$2/1000</f>
        <v>4.4325999999999997E-2</v>
      </c>
    </row>
    <row r="9656" spans="1:12">
      <c r="A9656" s="118">
        <v>45231</v>
      </c>
      <c r="B9656" t="s">
        <v>8279</v>
      </c>
      <c r="C9656" t="s">
        <v>8278</v>
      </c>
      <c r="D9656" t="s">
        <v>8324</v>
      </c>
      <c r="E9656" t="s">
        <v>8568</v>
      </c>
      <c r="F9656">
        <v>23202263</v>
      </c>
      <c r="G9656" t="s">
        <v>4771</v>
      </c>
      <c r="H9656" t="s">
        <v>8274</v>
      </c>
      <c r="I9656">
        <v>119.8</v>
      </c>
      <c r="J9656" t="s">
        <v>138</v>
      </c>
      <c r="K9656" t="s">
        <v>137</v>
      </c>
      <c r="L9656">
        <f>I9656*$Q$2/1000</f>
        <v>4.4325999999999997E-2</v>
      </c>
    </row>
    <row r="9657" spans="1:12">
      <c r="A9657" s="118">
        <v>45231</v>
      </c>
      <c r="B9657" t="s">
        <v>8279</v>
      </c>
      <c r="C9657" t="s">
        <v>8278</v>
      </c>
      <c r="D9657" t="s">
        <v>8361</v>
      </c>
      <c r="E9657" t="s">
        <v>8567</v>
      </c>
      <c r="F9657" t="s">
        <v>8566</v>
      </c>
      <c r="G9657" t="s">
        <v>8565</v>
      </c>
      <c r="H9657" t="s">
        <v>8274</v>
      </c>
      <c r="I9657">
        <v>119.8</v>
      </c>
      <c r="J9657" t="s">
        <v>138</v>
      </c>
      <c r="K9657" t="s">
        <v>137</v>
      </c>
      <c r="L9657">
        <f>I9657*$Q$2/1000</f>
        <v>4.4325999999999997E-2</v>
      </c>
    </row>
    <row r="9658" spans="1:12">
      <c r="A9658" s="118">
        <v>45231</v>
      </c>
      <c r="B9658" t="s">
        <v>8279</v>
      </c>
      <c r="C9658" t="s">
        <v>8278</v>
      </c>
      <c r="D9658" t="s">
        <v>8340</v>
      </c>
      <c r="E9658" t="s">
        <v>8564</v>
      </c>
      <c r="F9658">
        <v>85213707</v>
      </c>
      <c r="G9658" t="s">
        <v>8519</v>
      </c>
      <c r="H9658" t="s">
        <v>8274</v>
      </c>
      <c r="I9658">
        <v>119.8</v>
      </c>
      <c r="J9658" t="s">
        <v>138</v>
      </c>
      <c r="K9658" t="s">
        <v>137</v>
      </c>
      <c r="L9658">
        <f>I9658*$Q$2/1000</f>
        <v>4.4325999999999997E-2</v>
      </c>
    </row>
    <row r="9659" spans="1:12">
      <c r="A9659" s="118">
        <v>45078</v>
      </c>
      <c r="B9659" t="s">
        <v>443</v>
      </c>
      <c r="C9659" t="s">
        <v>442</v>
      </c>
      <c r="D9659" t="s">
        <v>441</v>
      </c>
      <c r="E9659" t="s">
        <v>8563</v>
      </c>
      <c r="F9659">
        <v>101022020</v>
      </c>
      <c r="G9659" t="s">
        <v>2288</v>
      </c>
      <c r="H9659" s="122" t="s">
        <v>437</v>
      </c>
      <c r="I9659">
        <v>4725</v>
      </c>
      <c r="J9659" t="s">
        <v>199</v>
      </c>
      <c r="K9659" t="s">
        <v>198</v>
      </c>
      <c r="L9659">
        <f>I9659*$Q$4/1000</f>
        <v>8.3086819200000015</v>
      </c>
    </row>
    <row r="9660" spans="1:12">
      <c r="A9660" s="118">
        <v>45078</v>
      </c>
      <c r="B9660" t="s">
        <v>443</v>
      </c>
      <c r="C9660" t="s">
        <v>442</v>
      </c>
      <c r="D9660" t="s">
        <v>441</v>
      </c>
      <c r="E9660" t="s">
        <v>8562</v>
      </c>
      <c r="F9660">
        <v>101022020</v>
      </c>
      <c r="G9660" t="s">
        <v>2288</v>
      </c>
      <c r="H9660" s="122" t="s">
        <v>437</v>
      </c>
      <c r="I9660">
        <v>4725</v>
      </c>
      <c r="J9660" t="s">
        <v>199</v>
      </c>
      <c r="K9660" t="s">
        <v>198</v>
      </c>
      <c r="L9660">
        <f>I9660*$Q$4/1000</f>
        <v>8.3086819200000015</v>
      </c>
    </row>
    <row r="9661" spans="1:12">
      <c r="A9661" s="118">
        <v>45231</v>
      </c>
      <c r="B9661" t="s">
        <v>8279</v>
      </c>
      <c r="C9661" t="s">
        <v>8278</v>
      </c>
      <c r="D9661" t="s">
        <v>8561</v>
      </c>
      <c r="E9661" t="s">
        <v>8560</v>
      </c>
      <c r="F9661">
        <v>85209696</v>
      </c>
      <c r="G9661" t="s">
        <v>4903</v>
      </c>
      <c r="H9661" t="s">
        <v>8274</v>
      </c>
      <c r="I9661">
        <v>119.8</v>
      </c>
      <c r="J9661" t="s">
        <v>138</v>
      </c>
      <c r="K9661" t="s">
        <v>137</v>
      </c>
      <c r="L9661">
        <f>I9661*$Q$2/1000</f>
        <v>4.4325999999999997E-2</v>
      </c>
    </row>
    <row r="9662" spans="1:12">
      <c r="A9662" s="118">
        <v>45231</v>
      </c>
      <c r="B9662" t="s">
        <v>8279</v>
      </c>
      <c r="C9662" t="s">
        <v>8278</v>
      </c>
      <c r="D9662" t="s">
        <v>8369</v>
      </c>
      <c r="E9662" t="s">
        <v>8559</v>
      </c>
      <c r="F9662">
        <v>101033774</v>
      </c>
      <c r="G9662" t="s">
        <v>8558</v>
      </c>
      <c r="H9662" t="s">
        <v>8274</v>
      </c>
      <c r="I9662">
        <v>119.8</v>
      </c>
      <c r="J9662" t="s">
        <v>138</v>
      </c>
      <c r="K9662" t="s">
        <v>137</v>
      </c>
      <c r="L9662">
        <f>I9662*$Q$2/1000</f>
        <v>4.4325999999999997E-2</v>
      </c>
    </row>
    <row r="9663" spans="1:12">
      <c r="A9663" s="118">
        <v>45231</v>
      </c>
      <c r="B9663" t="s">
        <v>8279</v>
      </c>
      <c r="C9663" t="s">
        <v>8278</v>
      </c>
      <c r="D9663" t="s">
        <v>8381</v>
      </c>
      <c r="E9663" t="s">
        <v>8557</v>
      </c>
      <c r="F9663" t="s">
        <v>8297</v>
      </c>
      <c r="G9663" t="s">
        <v>8296</v>
      </c>
      <c r="H9663" t="s">
        <v>8274</v>
      </c>
      <c r="I9663">
        <v>119.8</v>
      </c>
      <c r="J9663" t="s">
        <v>138</v>
      </c>
      <c r="K9663" t="s">
        <v>137</v>
      </c>
      <c r="L9663">
        <f>I9663*$Q$2/1000</f>
        <v>4.4325999999999997E-2</v>
      </c>
    </row>
    <row r="9664" spans="1:12">
      <c r="A9664" s="118">
        <v>45231</v>
      </c>
      <c r="B9664" t="s">
        <v>8279</v>
      </c>
      <c r="C9664" t="s">
        <v>8278</v>
      </c>
      <c r="D9664" t="s">
        <v>8340</v>
      </c>
      <c r="E9664" t="s">
        <v>8556</v>
      </c>
      <c r="F9664">
        <v>101026148</v>
      </c>
      <c r="G9664" t="s">
        <v>8338</v>
      </c>
      <c r="H9664" t="s">
        <v>8274</v>
      </c>
      <c r="I9664">
        <v>119.8</v>
      </c>
      <c r="J9664" t="s">
        <v>138</v>
      </c>
      <c r="K9664" t="s">
        <v>137</v>
      </c>
      <c r="L9664">
        <f>I9664*$Q$2/1000</f>
        <v>4.4325999999999997E-2</v>
      </c>
    </row>
    <row r="9665" spans="1:12">
      <c r="A9665" s="118">
        <v>45231</v>
      </c>
      <c r="B9665" t="s">
        <v>8279</v>
      </c>
      <c r="C9665" t="s">
        <v>8278</v>
      </c>
      <c r="D9665" t="s">
        <v>8390</v>
      </c>
      <c r="E9665" t="s">
        <v>8555</v>
      </c>
      <c r="F9665" t="s">
        <v>8388</v>
      </c>
      <c r="G9665" t="s">
        <v>8387</v>
      </c>
      <c r="H9665" t="s">
        <v>8274</v>
      </c>
      <c r="I9665">
        <v>119.8</v>
      </c>
      <c r="J9665" t="s">
        <v>138</v>
      </c>
      <c r="K9665" t="s">
        <v>137</v>
      </c>
      <c r="L9665">
        <f>I9665*$Q$2/1000</f>
        <v>4.4325999999999997E-2</v>
      </c>
    </row>
    <row r="9666" spans="1:12">
      <c r="A9666" s="118">
        <v>45231</v>
      </c>
      <c r="B9666" t="s">
        <v>8279</v>
      </c>
      <c r="C9666" t="s">
        <v>8278</v>
      </c>
      <c r="D9666" t="s">
        <v>8322</v>
      </c>
      <c r="E9666" t="s">
        <v>8554</v>
      </c>
      <c r="F9666" t="s">
        <v>8320</v>
      </c>
      <c r="G9666" t="s">
        <v>8319</v>
      </c>
      <c r="H9666" t="s">
        <v>8274</v>
      </c>
      <c r="I9666">
        <v>119.8</v>
      </c>
      <c r="J9666" t="s">
        <v>138</v>
      </c>
      <c r="K9666" t="s">
        <v>137</v>
      </c>
      <c r="L9666">
        <f>I9666*$Q$2/1000</f>
        <v>4.4325999999999997E-2</v>
      </c>
    </row>
    <row r="9667" spans="1:12">
      <c r="A9667" s="118">
        <v>45231</v>
      </c>
      <c r="B9667" t="s">
        <v>8279</v>
      </c>
      <c r="C9667" t="s">
        <v>8278</v>
      </c>
      <c r="D9667" t="s">
        <v>8466</v>
      </c>
      <c r="E9667" t="s">
        <v>8553</v>
      </c>
      <c r="F9667">
        <v>85213502</v>
      </c>
      <c r="G9667" t="s">
        <v>4895</v>
      </c>
      <c r="H9667" t="s">
        <v>8274</v>
      </c>
      <c r="I9667">
        <v>119.8</v>
      </c>
      <c r="J9667" t="s">
        <v>138</v>
      </c>
      <c r="K9667" t="s">
        <v>137</v>
      </c>
      <c r="L9667">
        <f>I9667*$Q$2/1000</f>
        <v>4.4325999999999997E-2</v>
      </c>
    </row>
    <row r="9668" spans="1:12">
      <c r="A9668" s="118">
        <v>45170</v>
      </c>
      <c r="B9668" t="s">
        <v>180</v>
      </c>
      <c r="C9668" t="s">
        <v>179</v>
      </c>
      <c r="D9668" t="s">
        <v>8552</v>
      </c>
      <c r="E9668" t="s">
        <v>8551</v>
      </c>
      <c r="F9668" t="s">
        <v>8550</v>
      </c>
      <c r="G9668" t="s">
        <v>8549</v>
      </c>
      <c r="H9668" t="s">
        <v>174</v>
      </c>
      <c r="I9668">
        <v>3154</v>
      </c>
      <c r="J9668" t="s">
        <v>173</v>
      </c>
      <c r="K9668" t="s">
        <v>172</v>
      </c>
      <c r="L9668">
        <f>I9668*$Q$3/(1000/0.1)</f>
        <v>1.0118031999999999E-2</v>
      </c>
    </row>
    <row r="9669" spans="1:12">
      <c r="A9669" s="118">
        <v>45231</v>
      </c>
      <c r="B9669" t="s">
        <v>8279</v>
      </c>
      <c r="C9669" t="s">
        <v>8278</v>
      </c>
      <c r="D9669" t="s">
        <v>8337</v>
      </c>
      <c r="E9669" t="s">
        <v>8548</v>
      </c>
      <c r="F9669" t="s">
        <v>8335</v>
      </c>
      <c r="G9669" t="s">
        <v>8334</v>
      </c>
      <c r="H9669" t="s">
        <v>8274</v>
      </c>
      <c r="I9669">
        <v>119.8</v>
      </c>
      <c r="J9669" t="s">
        <v>138</v>
      </c>
      <c r="K9669" t="s">
        <v>137</v>
      </c>
      <c r="L9669">
        <f>I9669*$Q$2/1000</f>
        <v>4.4325999999999997E-2</v>
      </c>
    </row>
    <row r="9670" spans="1:12">
      <c r="A9670" s="118">
        <v>45170</v>
      </c>
      <c r="B9670" t="s">
        <v>460</v>
      </c>
      <c r="C9670" t="s">
        <v>459</v>
      </c>
      <c r="D9670" t="s">
        <v>1471</v>
      </c>
      <c r="E9670" t="s">
        <v>8547</v>
      </c>
      <c r="F9670">
        <v>50205993</v>
      </c>
      <c r="G9670" t="s">
        <v>2595</v>
      </c>
      <c r="H9670" t="s">
        <v>455</v>
      </c>
      <c r="I9670">
        <v>103.6</v>
      </c>
      <c r="J9670" t="s">
        <v>145</v>
      </c>
      <c r="K9670" t="s">
        <v>137</v>
      </c>
      <c r="L9670">
        <f>I9670*$Q$2/100/1000</f>
        <v>3.8331999999999998E-4</v>
      </c>
    </row>
    <row r="9671" spans="1:12">
      <c r="A9671" s="118">
        <v>45170</v>
      </c>
      <c r="B9671" t="s">
        <v>460</v>
      </c>
      <c r="C9671" t="s">
        <v>459</v>
      </c>
      <c r="D9671" t="s">
        <v>1052</v>
      </c>
      <c r="E9671" t="s">
        <v>8546</v>
      </c>
      <c r="F9671">
        <v>50205993</v>
      </c>
      <c r="G9671" t="s">
        <v>2595</v>
      </c>
      <c r="H9671" t="s">
        <v>455</v>
      </c>
      <c r="I9671">
        <v>103.6</v>
      </c>
      <c r="J9671" t="s">
        <v>145</v>
      </c>
      <c r="K9671" t="s">
        <v>137</v>
      </c>
      <c r="L9671">
        <f>I9671*$Q$2/100/1000</f>
        <v>3.8331999999999998E-4</v>
      </c>
    </row>
    <row r="9672" spans="1:12">
      <c r="A9672" s="118">
        <v>45170</v>
      </c>
      <c r="B9672" t="s">
        <v>460</v>
      </c>
      <c r="C9672" t="s">
        <v>459</v>
      </c>
      <c r="D9672" t="s">
        <v>1212</v>
      </c>
      <c r="E9672" t="s">
        <v>8545</v>
      </c>
      <c r="F9672">
        <v>50205993</v>
      </c>
      <c r="G9672" t="s">
        <v>2595</v>
      </c>
      <c r="H9672" t="s">
        <v>455</v>
      </c>
      <c r="I9672">
        <v>103.6</v>
      </c>
      <c r="J9672" t="s">
        <v>145</v>
      </c>
      <c r="K9672" t="s">
        <v>137</v>
      </c>
      <c r="L9672">
        <f>I9672*$Q$2/100/1000</f>
        <v>3.8331999999999998E-4</v>
      </c>
    </row>
    <row r="9673" spans="1:12">
      <c r="A9673" s="118">
        <v>45200</v>
      </c>
      <c r="B9673" t="s">
        <v>5342</v>
      </c>
      <c r="C9673" t="s">
        <v>5341</v>
      </c>
      <c r="D9673" t="s">
        <v>8544</v>
      </c>
      <c r="E9673" t="s">
        <v>8543</v>
      </c>
      <c r="F9673" t="s">
        <v>8542</v>
      </c>
      <c r="G9673" t="s">
        <v>8541</v>
      </c>
      <c r="H9673" t="s">
        <v>5336</v>
      </c>
      <c r="I9673">
        <v>49.6</v>
      </c>
      <c r="J9673" t="s">
        <v>223</v>
      </c>
      <c r="K9673" t="s">
        <v>137</v>
      </c>
      <c r="L9673">
        <f>I9673*$Q$5/1000</f>
        <v>5.0430800000000005E-2</v>
      </c>
    </row>
    <row r="9674" spans="1:12">
      <c r="A9674" s="118">
        <v>45231</v>
      </c>
      <c r="B9674" t="s">
        <v>8279</v>
      </c>
      <c r="C9674" t="s">
        <v>8278</v>
      </c>
      <c r="D9674" t="s">
        <v>8379</v>
      </c>
      <c r="E9674" t="s">
        <v>8540</v>
      </c>
      <c r="F9674">
        <v>85213542</v>
      </c>
      <c r="G9674" t="s">
        <v>8539</v>
      </c>
      <c r="H9674" t="s">
        <v>8274</v>
      </c>
      <c r="I9674">
        <v>119.8</v>
      </c>
      <c r="J9674" t="s">
        <v>138</v>
      </c>
      <c r="K9674" t="s">
        <v>137</v>
      </c>
      <c r="L9674">
        <f>I9674*$Q$2/1000</f>
        <v>4.4325999999999997E-2</v>
      </c>
    </row>
    <row r="9675" spans="1:12">
      <c r="A9675" s="118">
        <v>45231</v>
      </c>
      <c r="B9675" t="s">
        <v>8279</v>
      </c>
      <c r="C9675" t="s">
        <v>8278</v>
      </c>
      <c r="D9675" t="s">
        <v>8538</v>
      </c>
      <c r="E9675" t="s">
        <v>8537</v>
      </c>
      <c r="F9675">
        <v>85213707</v>
      </c>
      <c r="G9675" t="s">
        <v>8519</v>
      </c>
      <c r="H9675" t="s">
        <v>8274</v>
      </c>
      <c r="I9675">
        <v>119.8</v>
      </c>
      <c r="J9675" t="s">
        <v>138</v>
      </c>
      <c r="K9675" t="s">
        <v>137</v>
      </c>
      <c r="L9675">
        <f>I9675*$Q$2/1000</f>
        <v>4.4325999999999997E-2</v>
      </c>
    </row>
    <row r="9676" spans="1:12">
      <c r="A9676" s="118">
        <v>45231</v>
      </c>
      <c r="B9676" t="s">
        <v>8279</v>
      </c>
      <c r="C9676" t="s">
        <v>8278</v>
      </c>
      <c r="D9676" t="s">
        <v>8536</v>
      </c>
      <c r="E9676" t="s">
        <v>8535</v>
      </c>
      <c r="F9676" t="s">
        <v>8534</v>
      </c>
      <c r="G9676" t="s">
        <v>8533</v>
      </c>
      <c r="H9676" t="s">
        <v>8274</v>
      </c>
      <c r="I9676">
        <v>119.8</v>
      </c>
      <c r="J9676" t="s">
        <v>138</v>
      </c>
      <c r="K9676" t="s">
        <v>137</v>
      </c>
      <c r="L9676">
        <f>I9676*$Q$2/1000</f>
        <v>4.4325999999999997E-2</v>
      </c>
    </row>
    <row r="9677" spans="1:12">
      <c r="A9677" s="118">
        <v>45231</v>
      </c>
      <c r="B9677" t="s">
        <v>8279</v>
      </c>
      <c r="C9677" t="s">
        <v>8278</v>
      </c>
      <c r="D9677" t="s">
        <v>8337</v>
      </c>
      <c r="E9677" t="s">
        <v>8532</v>
      </c>
      <c r="F9677">
        <v>101009416</v>
      </c>
      <c r="G9677" t="s">
        <v>8531</v>
      </c>
      <c r="H9677" t="s">
        <v>8274</v>
      </c>
      <c r="I9677">
        <v>119.8</v>
      </c>
      <c r="J9677" t="s">
        <v>138</v>
      </c>
      <c r="K9677" t="s">
        <v>137</v>
      </c>
      <c r="L9677">
        <f>I9677*$Q$2/1000</f>
        <v>4.4325999999999997E-2</v>
      </c>
    </row>
    <row r="9678" spans="1:12">
      <c r="A9678" s="118">
        <v>45231</v>
      </c>
      <c r="B9678" t="s">
        <v>8279</v>
      </c>
      <c r="C9678" t="s">
        <v>8278</v>
      </c>
      <c r="D9678" t="s">
        <v>8505</v>
      </c>
      <c r="E9678" t="s">
        <v>8530</v>
      </c>
      <c r="F9678" t="s">
        <v>4918</v>
      </c>
      <c r="G9678" t="s">
        <v>4917</v>
      </c>
      <c r="H9678" t="s">
        <v>8274</v>
      </c>
      <c r="I9678">
        <v>119.8</v>
      </c>
      <c r="J9678" t="s">
        <v>138</v>
      </c>
      <c r="K9678" t="s">
        <v>137</v>
      </c>
      <c r="L9678">
        <f>I9678*$Q$2/1000</f>
        <v>4.4325999999999997E-2</v>
      </c>
    </row>
    <row r="9679" spans="1:12">
      <c r="A9679" s="118">
        <v>45231</v>
      </c>
      <c r="B9679" t="s">
        <v>8279</v>
      </c>
      <c r="C9679" t="s">
        <v>8278</v>
      </c>
      <c r="D9679" t="s">
        <v>8381</v>
      </c>
      <c r="E9679" t="s">
        <v>8529</v>
      </c>
      <c r="F9679" t="s">
        <v>8297</v>
      </c>
      <c r="G9679" t="s">
        <v>8296</v>
      </c>
      <c r="H9679" t="s">
        <v>8274</v>
      </c>
      <c r="I9679">
        <v>119.8</v>
      </c>
      <c r="J9679" t="s">
        <v>138</v>
      </c>
      <c r="K9679" t="s">
        <v>137</v>
      </c>
      <c r="L9679">
        <f>I9679*$Q$2/1000</f>
        <v>4.4325999999999997E-2</v>
      </c>
    </row>
    <row r="9680" spans="1:12">
      <c r="A9680" s="118">
        <v>45170</v>
      </c>
      <c r="B9680" t="s">
        <v>365</v>
      </c>
      <c r="C9680" t="s">
        <v>364</v>
      </c>
      <c r="D9680" t="s">
        <v>370</v>
      </c>
      <c r="E9680" t="s">
        <v>8528</v>
      </c>
      <c r="F9680" t="s">
        <v>368</v>
      </c>
      <c r="G9680" t="s">
        <v>367</v>
      </c>
      <c r="H9680" t="s">
        <v>359</v>
      </c>
      <c r="I9680">
        <v>144</v>
      </c>
      <c r="J9680" t="s">
        <v>138</v>
      </c>
      <c r="K9680" t="s">
        <v>137</v>
      </c>
      <c r="L9680">
        <f>I9680*$Q$2/1000</f>
        <v>5.3280000000000001E-2</v>
      </c>
    </row>
    <row r="9681" spans="1:12">
      <c r="A9681" s="118">
        <v>45170</v>
      </c>
      <c r="B9681" t="s">
        <v>365</v>
      </c>
      <c r="C9681" t="s">
        <v>364</v>
      </c>
      <c r="D9681" t="s">
        <v>370</v>
      </c>
      <c r="E9681" t="s">
        <v>8527</v>
      </c>
      <c r="F9681" t="s">
        <v>368</v>
      </c>
      <c r="G9681" t="s">
        <v>367</v>
      </c>
      <c r="H9681" t="s">
        <v>359</v>
      </c>
      <c r="I9681">
        <v>144</v>
      </c>
      <c r="J9681" t="s">
        <v>138</v>
      </c>
      <c r="K9681" t="s">
        <v>137</v>
      </c>
      <c r="L9681">
        <f>I9681*$Q$2/1000</f>
        <v>5.3280000000000001E-2</v>
      </c>
    </row>
    <row r="9682" spans="1:12">
      <c r="A9682" s="118">
        <v>45231</v>
      </c>
      <c r="B9682" t="s">
        <v>8279</v>
      </c>
      <c r="C9682" t="s">
        <v>8278</v>
      </c>
      <c r="D9682" t="s">
        <v>8354</v>
      </c>
      <c r="E9682" t="s">
        <v>8526</v>
      </c>
      <c r="F9682">
        <v>101034078</v>
      </c>
      <c r="G9682" t="s">
        <v>8525</v>
      </c>
      <c r="H9682" t="s">
        <v>8274</v>
      </c>
      <c r="I9682">
        <v>119.8</v>
      </c>
      <c r="J9682" t="s">
        <v>138</v>
      </c>
      <c r="K9682" t="s">
        <v>137</v>
      </c>
      <c r="L9682">
        <f>I9682*$Q$2/1000</f>
        <v>4.4325999999999997E-2</v>
      </c>
    </row>
    <row r="9683" spans="1:12">
      <c r="A9683" s="118">
        <v>45231</v>
      </c>
      <c r="B9683" t="s">
        <v>8279</v>
      </c>
      <c r="C9683" t="s">
        <v>8278</v>
      </c>
      <c r="D9683" t="s">
        <v>8512</v>
      </c>
      <c r="E9683" t="s">
        <v>8524</v>
      </c>
      <c r="F9683">
        <v>1</v>
      </c>
      <c r="G9683" t="s">
        <v>8523</v>
      </c>
      <c r="H9683" t="s">
        <v>8274</v>
      </c>
      <c r="I9683">
        <v>119.8</v>
      </c>
      <c r="J9683" t="s">
        <v>138</v>
      </c>
      <c r="K9683" t="s">
        <v>137</v>
      </c>
      <c r="L9683">
        <f>I9683*$Q$2/1000</f>
        <v>4.4325999999999997E-2</v>
      </c>
    </row>
    <row r="9684" spans="1:12">
      <c r="A9684" s="118">
        <v>45231</v>
      </c>
      <c r="B9684" t="s">
        <v>8279</v>
      </c>
      <c r="C9684" t="s">
        <v>8278</v>
      </c>
      <c r="D9684" t="s">
        <v>8522</v>
      </c>
      <c r="E9684" t="s">
        <v>8521</v>
      </c>
      <c r="F9684" t="s">
        <v>8348</v>
      </c>
      <c r="G9684" t="s">
        <v>8347</v>
      </c>
      <c r="H9684" t="s">
        <v>8274</v>
      </c>
      <c r="I9684">
        <v>119.8</v>
      </c>
      <c r="J9684" t="s">
        <v>138</v>
      </c>
      <c r="K9684" t="s">
        <v>137</v>
      </c>
      <c r="L9684">
        <f>I9684*$Q$2/1000</f>
        <v>4.4325999999999997E-2</v>
      </c>
    </row>
    <row r="9685" spans="1:12">
      <c r="A9685" s="118">
        <v>45231</v>
      </c>
      <c r="B9685" t="s">
        <v>8279</v>
      </c>
      <c r="C9685" t="s">
        <v>8278</v>
      </c>
      <c r="D9685" t="s">
        <v>8340</v>
      </c>
      <c r="E9685" t="s">
        <v>8520</v>
      </c>
      <c r="F9685">
        <v>85213707</v>
      </c>
      <c r="G9685" t="s">
        <v>8519</v>
      </c>
      <c r="H9685" t="s">
        <v>8274</v>
      </c>
      <c r="I9685">
        <v>119.8</v>
      </c>
      <c r="J9685" t="s">
        <v>138</v>
      </c>
      <c r="K9685" t="s">
        <v>137</v>
      </c>
      <c r="L9685">
        <f>I9685*$Q$2/1000</f>
        <v>4.4325999999999997E-2</v>
      </c>
    </row>
    <row r="9686" spans="1:12">
      <c r="A9686" s="118">
        <v>45231</v>
      </c>
      <c r="B9686" t="s">
        <v>8279</v>
      </c>
      <c r="C9686" t="s">
        <v>8278</v>
      </c>
      <c r="D9686" t="s">
        <v>8471</v>
      </c>
      <c r="E9686" t="s">
        <v>8518</v>
      </c>
      <c r="F9686">
        <v>85213543</v>
      </c>
      <c r="G9686" t="s">
        <v>8469</v>
      </c>
      <c r="H9686" t="s">
        <v>8274</v>
      </c>
      <c r="I9686">
        <v>119.8</v>
      </c>
      <c r="J9686" t="s">
        <v>138</v>
      </c>
      <c r="K9686" t="s">
        <v>137</v>
      </c>
      <c r="L9686">
        <f>I9686*$Q$2/1000</f>
        <v>4.4325999999999997E-2</v>
      </c>
    </row>
    <row r="9687" spans="1:12">
      <c r="A9687" s="118">
        <v>45231</v>
      </c>
      <c r="B9687" t="s">
        <v>8279</v>
      </c>
      <c r="C9687" t="s">
        <v>8278</v>
      </c>
      <c r="D9687" t="s">
        <v>8517</v>
      </c>
      <c r="E9687" t="s">
        <v>8516</v>
      </c>
      <c r="F9687" t="s">
        <v>8515</v>
      </c>
      <c r="G9687" t="s">
        <v>8514</v>
      </c>
      <c r="H9687" t="s">
        <v>8274</v>
      </c>
      <c r="I9687">
        <v>119.8</v>
      </c>
      <c r="J9687" t="s">
        <v>138</v>
      </c>
      <c r="K9687" t="s">
        <v>137</v>
      </c>
      <c r="L9687">
        <f>I9687*$Q$2/1000</f>
        <v>4.4325999999999997E-2</v>
      </c>
    </row>
    <row r="9688" spans="1:12">
      <c r="A9688" s="118">
        <v>45231</v>
      </c>
      <c r="B9688" t="s">
        <v>8279</v>
      </c>
      <c r="C9688" t="s">
        <v>8278</v>
      </c>
      <c r="D9688" t="s">
        <v>8307</v>
      </c>
      <c r="E9688" t="s">
        <v>8513</v>
      </c>
      <c r="F9688" t="s">
        <v>8303</v>
      </c>
      <c r="G9688" t="s">
        <v>8302</v>
      </c>
      <c r="H9688" t="s">
        <v>8274</v>
      </c>
      <c r="I9688">
        <v>119.8</v>
      </c>
      <c r="J9688" t="s">
        <v>138</v>
      </c>
      <c r="K9688" t="s">
        <v>137</v>
      </c>
      <c r="L9688">
        <f>I9688*$Q$2/1000</f>
        <v>4.4325999999999997E-2</v>
      </c>
    </row>
    <row r="9689" spans="1:12">
      <c r="A9689" s="118">
        <v>45231</v>
      </c>
      <c r="B9689" t="s">
        <v>8279</v>
      </c>
      <c r="C9689" t="s">
        <v>8278</v>
      </c>
      <c r="D9689" t="s">
        <v>8512</v>
      </c>
      <c r="E9689" t="s">
        <v>8511</v>
      </c>
      <c r="F9689" t="s">
        <v>8342</v>
      </c>
      <c r="G9689" t="s">
        <v>8341</v>
      </c>
      <c r="H9689" t="s">
        <v>8274</v>
      </c>
      <c r="I9689">
        <v>119.8</v>
      </c>
      <c r="J9689" t="s">
        <v>138</v>
      </c>
      <c r="K9689" t="s">
        <v>137</v>
      </c>
      <c r="L9689">
        <f>I9689*$Q$2/1000</f>
        <v>4.4325999999999997E-2</v>
      </c>
    </row>
    <row r="9690" spans="1:12">
      <c r="A9690" s="118">
        <v>45231</v>
      </c>
      <c r="B9690" t="s">
        <v>8279</v>
      </c>
      <c r="C9690" t="s">
        <v>8278</v>
      </c>
      <c r="D9690" t="s">
        <v>8510</v>
      </c>
      <c r="E9690" t="s">
        <v>8509</v>
      </c>
      <c r="F9690" t="s">
        <v>8342</v>
      </c>
      <c r="G9690" t="s">
        <v>8341</v>
      </c>
      <c r="H9690" t="s">
        <v>8274</v>
      </c>
      <c r="I9690">
        <v>119.8</v>
      </c>
      <c r="J9690" t="s">
        <v>138</v>
      </c>
      <c r="K9690" t="s">
        <v>137</v>
      </c>
      <c r="L9690">
        <f>I9690*$Q$2/1000</f>
        <v>4.4325999999999997E-2</v>
      </c>
    </row>
    <row r="9691" spans="1:12">
      <c r="A9691" s="118">
        <v>45231</v>
      </c>
      <c r="B9691" t="s">
        <v>8279</v>
      </c>
      <c r="C9691" t="s">
        <v>8278</v>
      </c>
      <c r="D9691" t="s">
        <v>8508</v>
      </c>
      <c r="E9691" t="s">
        <v>8507</v>
      </c>
      <c r="F9691">
        <v>85213543</v>
      </c>
      <c r="G9691" t="s">
        <v>8469</v>
      </c>
      <c r="H9691" t="s">
        <v>8274</v>
      </c>
      <c r="I9691">
        <v>119.8</v>
      </c>
      <c r="J9691" t="s">
        <v>138</v>
      </c>
      <c r="K9691" t="s">
        <v>137</v>
      </c>
      <c r="L9691">
        <f>I9691*$Q$2/1000</f>
        <v>4.4325999999999997E-2</v>
      </c>
    </row>
    <row r="9692" spans="1:12">
      <c r="A9692" s="118">
        <v>45231</v>
      </c>
      <c r="B9692" t="s">
        <v>8279</v>
      </c>
      <c r="C9692" t="s">
        <v>8278</v>
      </c>
      <c r="D9692" t="s">
        <v>8314</v>
      </c>
      <c r="E9692" t="s">
        <v>8506</v>
      </c>
      <c r="F9692" t="s">
        <v>8363</v>
      </c>
      <c r="G9692" t="s">
        <v>8362</v>
      </c>
      <c r="H9692" t="s">
        <v>8274</v>
      </c>
      <c r="I9692">
        <v>119.8</v>
      </c>
      <c r="J9692" t="s">
        <v>138</v>
      </c>
      <c r="K9692" t="s">
        <v>137</v>
      </c>
      <c r="L9692">
        <f>I9692*$Q$2/1000</f>
        <v>4.4325999999999997E-2</v>
      </c>
    </row>
    <row r="9693" spans="1:12">
      <c r="A9693" s="118">
        <v>45231</v>
      </c>
      <c r="B9693" t="s">
        <v>8279</v>
      </c>
      <c r="C9693" t="s">
        <v>8278</v>
      </c>
      <c r="D9693" t="s">
        <v>8505</v>
      </c>
      <c r="E9693" t="s">
        <v>8504</v>
      </c>
      <c r="F9693">
        <v>101041518</v>
      </c>
      <c r="G9693" t="s">
        <v>8503</v>
      </c>
      <c r="H9693" t="s">
        <v>8274</v>
      </c>
      <c r="I9693">
        <v>119.8</v>
      </c>
      <c r="J9693" t="s">
        <v>138</v>
      </c>
      <c r="K9693" t="s">
        <v>137</v>
      </c>
      <c r="L9693">
        <f>I9693*$Q$2/1000</f>
        <v>4.4325999999999997E-2</v>
      </c>
    </row>
    <row r="9694" spans="1:12">
      <c r="A9694" s="118">
        <v>45170</v>
      </c>
      <c r="B9694" t="s">
        <v>460</v>
      </c>
      <c r="C9694" t="s">
        <v>459</v>
      </c>
      <c r="D9694" t="s">
        <v>8502</v>
      </c>
      <c r="E9694" t="s">
        <v>8501</v>
      </c>
      <c r="F9694">
        <v>13204807</v>
      </c>
      <c r="G9694" t="s">
        <v>1050</v>
      </c>
      <c r="H9694" t="s">
        <v>455</v>
      </c>
      <c r="I9694">
        <v>103.6</v>
      </c>
      <c r="J9694" t="s">
        <v>145</v>
      </c>
      <c r="K9694" t="s">
        <v>137</v>
      </c>
      <c r="L9694">
        <f>I9694*$Q$2/100/1000</f>
        <v>3.8331999999999998E-4</v>
      </c>
    </row>
    <row r="9695" spans="1:12">
      <c r="A9695" s="118">
        <v>45231</v>
      </c>
      <c r="B9695" t="s">
        <v>8279</v>
      </c>
      <c r="C9695" t="s">
        <v>8278</v>
      </c>
      <c r="D9695" t="s">
        <v>8500</v>
      </c>
      <c r="E9695" t="s">
        <v>8499</v>
      </c>
      <c r="F9695">
        <v>1</v>
      </c>
      <c r="G9695" t="s">
        <v>8498</v>
      </c>
      <c r="H9695" t="s">
        <v>8274</v>
      </c>
      <c r="I9695">
        <v>119.8</v>
      </c>
      <c r="J9695" t="s">
        <v>138</v>
      </c>
      <c r="K9695" t="s">
        <v>137</v>
      </c>
      <c r="L9695">
        <f>I9695*$Q$2/1000</f>
        <v>4.4325999999999997E-2</v>
      </c>
    </row>
    <row r="9696" spans="1:12">
      <c r="A9696" s="118">
        <v>45170</v>
      </c>
      <c r="B9696" t="s">
        <v>647</v>
      </c>
      <c r="C9696" t="s">
        <v>646</v>
      </c>
      <c r="D9696" t="s">
        <v>3509</v>
      </c>
      <c r="E9696" t="s">
        <v>8497</v>
      </c>
      <c r="F9696">
        <v>101028765</v>
      </c>
      <c r="G9696" t="s">
        <v>3507</v>
      </c>
      <c r="H9696" t="s">
        <v>174</v>
      </c>
      <c r="I9696">
        <v>3154</v>
      </c>
      <c r="J9696" t="s">
        <v>173</v>
      </c>
      <c r="K9696" t="s">
        <v>172</v>
      </c>
      <c r="L9696">
        <f>I9696*$Q$3/(1000/25)</f>
        <v>2.5295079999999999</v>
      </c>
    </row>
    <row r="9697" spans="1:12">
      <c r="A9697" s="118">
        <v>45261</v>
      </c>
      <c r="B9697" t="s">
        <v>8279</v>
      </c>
      <c r="C9697" t="s">
        <v>8278</v>
      </c>
      <c r="D9697" t="s">
        <v>8496</v>
      </c>
      <c r="E9697" t="s">
        <v>8495</v>
      </c>
      <c r="F9697" t="s">
        <v>8342</v>
      </c>
      <c r="G9697" t="s">
        <v>8341</v>
      </c>
      <c r="H9697" t="s">
        <v>8274</v>
      </c>
      <c r="I9697">
        <v>119.8</v>
      </c>
      <c r="J9697" t="s">
        <v>138</v>
      </c>
      <c r="K9697" t="s">
        <v>137</v>
      </c>
      <c r="L9697">
        <f>I9697*$Q$2/1000</f>
        <v>4.4325999999999997E-2</v>
      </c>
    </row>
    <row r="9698" spans="1:12">
      <c r="A9698" s="118">
        <v>45261</v>
      </c>
      <c r="B9698" t="s">
        <v>8279</v>
      </c>
      <c r="C9698" t="s">
        <v>8278</v>
      </c>
      <c r="D9698" t="s">
        <v>8494</v>
      </c>
      <c r="E9698" t="s">
        <v>8493</v>
      </c>
      <c r="F9698" t="s">
        <v>8303</v>
      </c>
      <c r="G9698" t="s">
        <v>8302</v>
      </c>
      <c r="H9698" t="s">
        <v>8274</v>
      </c>
      <c r="I9698">
        <v>119.8</v>
      </c>
      <c r="J9698" t="s">
        <v>138</v>
      </c>
      <c r="K9698" t="s">
        <v>137</v>
      </c>
      <c r="L9698">
        <f>I9698*$Q$2/1000</f>
        <v>4.4325999999999997E-2</v>
      </c>
    </row>
    <row r="9699" spans="1:12">
      <c r="A9699" s="118">
        <v>45170</v>
      </c>
      <c r="B9699" t="s">
        <v>240</v>
      </c>
      <c r="C9699" t="s">
        <v>239</v>
      </c>
      <c r="D9699" t="s">
        <v>8492</v>
      </c>
      <c r="E9699" t="s">
        <v>8491</v>
      </c>
      <c r="F9699">
        <v>101027070</v>
      </c>
      <c r="G9699" t="s">
        <v>2823</v>
      </c>
      <c r="H9699" t="s">
        <v>235</v>
      </c>
      <c r="I9699">
        <v>390</v>
      </c>
      <c r="J9699" t="s">
        <v>145</v>
      </c>
      <c r="K9699" t="s">
        <v>137</v>
      </c>
      <c r="L9699">
        <f>I9699*$Q$2/100/1000</f>
        <v>1.4430000000000001E-3</v>
      </c>
    </row>
    <row r="9700" spans="1:12">
      <c r="A9700" s="118">
        <v>45170</v>
      </c>
      <c r="B9700" t="s">
        <v>240</v>
      </c>
      <c r="C9700" t="s">
        <v>239</v>
      </c>
      <c r="D9700" t="s">
        <v>935</v>
      </c>
      <c r="E9700" t="s">
        <v>8490</v>
      </c>
      <c r="F9700">
        <v>101027071</v>
      </c>
      <c r="G9700" t="s">
        <v>3426</v>
      </c>
      <c r="H9700" t="s">
        <v>235</v>
      </c>
      <c r="I9700">
        <v>390</v>
      </c>
      <c r="J9700" t="s">
        <v>145</v>
      </c>
      <c r="K9700" t="s">
        <v>137</v>
      </c>
      <c r="L9700">
        <f>I9700*$Q$2/100/1000</f>
        <v>1.4430000000000001E-3</v>
      </c>
    </row>
    <row r="9701" spans="1:12">
      <c r="A9701" s="118">
        <v>45261</v>
      </c>
      <c r="B9701" t="s">
        <v>8279</v>
      </c>
      <c r="C9701" t="s">
        <v>8278</v>
      </c>
      <c r="D9701" t="s">
        <v>8478</v>
      </c>
      <c r="E9701" t="s">
        <v>8489</v>
      </c>
      <c r="F9701">
        <v>10256100</v>
      </c>
      <c r="G9701" t="s">
        <v>8476</v>
      </c>
      <c r="H9701" t="s">
        <v>8274</v>
      </c>
      <c r="I9701">
        <v>119.8</v>
      </c>
      <c r="J9701" t="s">
        <v>138</v>
      </c>
      <c r="K9701" t="s">
        <v>137</v>
      </c>
      <c r="L9701">
        <f>I9701*$Q$2/1000</f>
        <v>4.4325999999999997E-2</v>
      </c>
    </row>
    <row r="9702" spans="1:12">
      <c r="A9702" s="118">
        <v>45261</v>
      </c>
      <c r="B9702" t="s">
        <v>8279</v>
      </c>
      <c r="C9702" t="s">
        <v>8278</v>
      </c>
      <c r="D9702" t="s">
        <v>8309</v>
      </c>
      <c r="E9702" t="s">
        <v>8488</v>
      </c>
      <c r="F9702">
        <v>23254885</v>
      </c>
      <c r="G9702" t="s">
        <v>8280</v>
      </c>
      <c r="H9702" t="s">
        <v>8274</v>
      </c>
      <c r="I9702">
        <v>119.8</v>
      </c>
      <c r="J9702" t="s">
        <v>138</v>
      </c>
      <c r="K9702" t="s">
        <v>137</v>
      </c>
      <c r="L9702">
        <f>I9702*$Q$2/1000</f>
        <v>4.4325999999999997E-2</v>
      </c>
    </row>
    <row r="9703" spans="1:12">
      <c r="A9703" s="118">
        <v>45261</v>
      </c>
      <c r="B9703" t="s">
        <v>8279</v>
      </c>
      <c r="C9703" t="s">
        <v>8278</v>
      </c>
      <c r="D9703" t="s">
        <v>8314</v>
      </c>
      <c r="E9703" t="s">
        <v>8487</v>
      </c>
      <c r="F9703" t="s">
        <v>8363</v>
      </c>
      <c r="G9703" t="s">
        <v>8362</v>
      </c>
      <c r="H9703" t="s">
        <v>8274</v>
      </c>
      <c r="I9703">
        <v>119.8</v>
      </c>
      <c r="J9703" t="s">
        <v>138</v>
      </c>
      <c r="K9703" t="s">
        <v>137</v>
      </c>
      <c r="L9703">
        <f>I9703*$Q$2/1000</f>
        <v>4.4325999999999997E-2</v>
      </c>
    </row>
    <row r="9704" spans="1:12">
      <c r="A9704" s="118">
        <v>45261</v>
      </c>
      <c r="B9704" t="s">
        <v>8279</v>
      </c>
      <c r="C9704" t="s">
        <v>8278</v>
      </c>
      <c r="D9704" t="s">
        <v>8486</v>
      </c>
      <c r="E9704" t="s">
        <v>8485</v>
      </c>
      <c r="F9704" t="s">
        <v>8484</v>
      </c>
      <c r="G9704" t="s">
        <v>8483</v>
      </c>
      <c r="H9704" t="s">
        <v>8274</v>
      </c>
      <c r="I9704">
        <v>119.8</v>
      </c>
      <c r="J9704" t="s">
        <v>138</v>
      </c>
      <c r="K9704" t="s">
        <v>137</v>
      </c>
      <c r="L9704">
        <f>I9704*$Q$2/1000</f>
        <v>4.4325999999999997E-2</v>
      </c>
    </row>
    <row r="9705" spans="1:12">
      <c r="A9705" s="118">
        <v>45261</v>
      </c>
      <c r="B9705" t="s">
        <v>8279</v>
      </c>
      <c r="C9705" t="s">
        <v>8278</v>
      </c>
      <c r="D9705" t="s">
        <v>8482</v>
      </c>
      <c r="E9705" t="s">
        <v>8481</v>
      </c>
      <c r="F9705" t="s">
        <v>8480</v>
      </c>
      <c r="G9705" t="s">
        <v>8479</v>
      </c>
      <c r="H9705" t="s">
        <v>8274</v>
      </c>
      <c r="I9705">
        <v>119.8</v>
      </c>
      <c r="J9705" t="s">
        <v>138</v>
      </c>
      <c r="K9705" t="s">
        <v>137</v>
      </c>
      <c r="L9705">
        <f>I9705*$Q$2/1000</f>
        <v>4.4325999999999997E-2</v>
      </c>
    </row>
    <row r="9706" spans="1:12">
      <c r="A9706" s="118">
        <v>45261</v>
      </c>
      <c r="B9706" t="s">
        <v>8279</v>
      </c>
      <c r="C9706" t="s">
        <v>8278</v>
      </c>
      <c r="D9706" t="s">
        <v>8478</v>
      </c>
      <c r="E9706" t="s">
        <v>8477</v>
      </c>
      <c r="F9706">
        <v>10256100</v>
      </c>
      <c r="G9706" t="s">
        <v>8476</v>
      </c>
      <c r="H9706" t="s">
        <v>8274</v>
      </c>
      <c r="I9706">
        <v>119.8</v>
      </c>
      <c r="J9706" t="s">
        <v>138</v>
      </c>
      <c r="K9706" t="s">
        <v>137</v>
      </c>
      <c r="L9706">
        <f>I9706*$Q$2/1000</f>
        <v>4.4325999999999997E-2</v>
      </c>
    </row>
    <row r="9707" spans="1:12">
      <c r="A9707" s="118">
        <v>45261</v>
      </c>
      <c r="B9707" t="s">
        <v>8279</v>
      </c>
      <c r="C9707" t="s">
        <v>8278</v>
      </c>
      <c r="D9707" t="s">
        <v>8475</v>
      </c>
      <c r="E9707" t="s">
        <v>8474</v>
      </c>
      <c r="F9707" t="s">
        <v>8473</v>
      </c>
      <c r="G9707" t="s">
        <v>8472</v>
      </c>
      <c r="H9707" t="s">
        <v>8274</v>
      </c>
      <c r="I9707">
        <v>119.8</v>
      </c>
      <c r="J9707" t="s">
        <v>138</v>
      </c>
      <c r="K9707" t="s">
        <v>137</v>
      </c>
      <c r="L9707">
        <f>I9707*$Q$2/1000</f>
        <v>4.4325999999999997E-2</v>
      </c>
    </row>
    <row r="9708" spans="1:12">
      <c r="A9708" s="118">
        <v>45261</v>
      </c>
      <c r="B9708" t="s">
        <v>8279</v>
      </c>
      <c r="C9708" t="s">
        <v>8278</v>
      </c>
      <c r="D9708" t="s">
        <v>8471</v>
      </c>
      <c r="E9708" t="s">
        <v>8470</v>
      </c>
      <c r="F9708">
        <v>85213543</v>
      </c>
      <c r="G9708" t="s">
        <v>8469</v>
      </c>
      <c r="H9708" t="s">
        <v>8274</v>
      </c>
      <c r="I9708">
        <v>119.8</v>
      </c>
      <c r="J9708" t="s">
        <v>138</v>
      </c>
      <c r="K9708" t="s">
        <v>137</v>
      </c>
      <c r="L9708">
        <f>I9708*$Q$2/1000</f>
        <v>4.4325999999999997E-2</v>
      </c>
    </row>
    <row r="9709" spans="1:12">
      <c r="A9709" s="118">
        <v>45170</v>
      </c>
      <c r="B9709" t="s">
        <v>574</v>
      </c>
      <c r="C9709" t="s">
        <v>573</v>
      </c>
      <c r="D9709" t="s">
        <v>8468</v>
      </c>
      <c r="E9709" t="s">
        <v>8467</v>
      </c>
      <c r="F9709" t="s">
        <v>3634</v>
      </c>
      <c r="G9709" t="s">
        <v>3633</v>
      </c>
      <c r="H9709" t="s">
        <v>569</v>
      </c>
      <c r="I9709">
        <v>298</v>
      </c>
      <c r="J9709" t="s">
        <v>145</v>
      </c>
      <c r="K9709" t="s">
        <v>137</v>
      </c>
      <c r="L9709">
        <f>I9709*$Q$2/100/1000</f>
        <v>1.1026E-3</v>
      </c>
    </row>
    <row r="9710" spans="1:12">
      <c r="A9710" s="118">
        <v>45261</v>
      </c>
      <c r="B9710" t="s">
        <v>8279</v>
      </c>
      <c r="C9710" t="s">
        <v>8278</v>
      </c>
      <c r="D9710" t="s">
        <v>8466</v>
      </c>
      <c r="E9710" t="s">
        <v>8465</v>
      </c>
      <c r="F9710">
        <v>85213502</v>
      </c>
      <c r="G9710" t="s">
        <v>4895</v>
      </c>
      <c r="H9710" t="s">
        <v>8274</v>
      </c>
      <c r="I9710">
        <v>119.8</v>
      </c>
      <c r="J9710" t="s">
        <v>138</v>
      </c>
      <c r="K9710" t="s">
        <v>137</v>
      </c>
      <c r="L9710">
        <f>I9710*$Q$2/1000</f>
        <v>4.4325999999999997E-2</v>
      </c>
    </row>
    <row r="9711" spans="1:12">
      <c r="A9711" s="118">
        <v>45261</v>
      </c>
      <c r="B9711" t="s">
        <v>8279</v>
      </c>
      <c r="C9711" t="s">
        <v>8278</v>
      </c>
      <c r="D9711" t="s">
        <v>8369</v>
      </c>
      <c r="E9711" t="s">
        <v>8464</v>
      </c>
      <c r="F9711" t="s">
        <v>8463</v>
      </c>
      <c r="G9711" t="s">
        <v>8462</v>
      </c>
      <c r="H9711" t="s">
        <v>8274</v>
      </c>
      <c r="I9711">
        <v>119.8</v>
      </c>
      <c r="J9711" t="s">
        <v>138</v>
      </c>
      <c r="K9711" t="s">
        <v>137</v>
      </c>
      <c r="L9711">
        <f>I9711*$Q$2/1000</f>
        <v>4.4325999999999997E-2</v>
      </c>
    </row>
    <row r="9712" spans="1:12">
      <c r="A9712" s="118">
        <v>45261</v>
      </c>
      <c r="B9712" t="s">
        <v>8279</v>
      </c>
      <c r="C9712" t="s">
        <v>8278</v>
      </c>
      <c r="D9712" t="s">
        <v>8400</v>
      </c>
      <c r="E9712" t="s">
        <v>8461</v>
      </c>
      <c r="F9712">
        <v>101032650</v>
      </c>
      <c r="G9712" t="s">
        <v>8398</v>
      </c>
      <c r="H9712" t="s">
        <v>8274</v>
      </c>
      <c r="I9712">
        <v>119.8</v>
      </c>
      <c r="J9712" t="s">
        <v>138</v>
      </c>
      <c r="K9712" t="s">
        <v>137</v>
      </c>
      <c r="L9712">
        <f>I9712*$Q$2/1000</f>
        <v>4.4325999999999997E-2</v>
      </c>
    </row>
    <row r="9713" spans="1:12">
      <c r="A9713" s="118">
        <v>45170</v>
      </c>
      <c r="B9713" t="s">
        <v>261</v>
      </c>
      <c r="C9713" t="s">
        <v>260</v>
      </c>
      <c r="D9713" t="s">
        <v>6488</v>
      </c>
      <c r="E9713" t="s">
        <v>8460</v>
      </c>
      <c r="F9713">
        <v>3345033</v>
      </c>
      <c r="G9713" t="s">
        <v>3721</v>
      </c>
      <c r="H9713" t="s">
        <v>139</v>
      </c>
      <c r="I9713">
        <v>55</v>
      </c>
      <c r="J9713" t="s">
        <v>145</v>
      </c>
      <c r="K9713" t="s">
        <v>137</v>
      </c>
      <c r="L9713">
        <f>I9713*$Q$2/100/1000</f>
        <v>2.0350000000000001E-4</v>
      </c>
    </row>
    <row r="9714" spans="1:12">
      <c r="A9714" s="118">
        <v>45261</v>
      </c>
      <c r="B9714" t="s">
        <v>8279</v>
      </c>
      <c r="C9714" t="s">
        <v>8278</v>
      </c>
      <c r="D9714" t="s">
        <v>8390</v>
      </c>
      <c r="E9714" t="s">
        <v>8459</v>
      </c>
      <c r="F9714" t="s">
        <v>8388</v>
      </c>
      <c r="G9714" t="s">
        <v>8387</v>
      </c>
      <c r="H9714" t="s">
        <v>8274</v>
      </c>
      <c r="I9714">
        <v>119.8</v>
      </c>
      <c r="J9714" t="s">
        <v>138</v>
      </c>
      <c r="K9714" t="s">
        <v>137</v>
      </c>
      <c r="L9714">
        <f>I9714*$Q$2/1000</f>
        <v>4.4325999999999997E-2</v>
      </c>
    </row>
    <row r="9715" spans="1:12">
      <c r="A9715" s="118">
        <v>45261</v>
      </c>
      <c r="B9715" t="s">
        <v>8279</v>
      </c>
      <c r="C9715" t="s">
        <v>8278</v>
      </c>
      <c r="D9715" t="s">
        <v>8340</v>
      </c>
      <c r="E9715" t="s">
        <v>8458</v>
      </c>
      <c r="F9715">
        <v>101026148</v>
      </c>
      <c r="G9715" t="s">
        <v>8338</v>
      </c>
      <c r="H9715" t="s">
        <v>8274</v>
      </c>
      <c r="I9715">
        <v>119.8</v>
      </c>
      <c r="J9715" t="s">
        <v>138</v>
      </c>
      <c r="K9715" t="s">
        <v>137</v>
      </c>
      <c r="L9715">
        <f>I9715*$Q$2/1000</f>
        <v>4.4325999999999997E-2</v>
      </c>
    </row>
    <row r="9716" spans="1:12">
      <c r="A9716" s="118">
        <v>45261</v>
      </c>
      <c r="B9716" t="s">
        <v>8279</v>
      </c>
      <c r="C9716" t="s">
        <v>8278</v>
      </c>
      <c r="D9716" t="s">
        <v>8457</v>
      </c>
      <c r="E9716" t="s">
        <v>8456</v>
      </c>
      <c r="F9716">
        <v>85213914</v>
      </c>
      <c r="G9716" t="s">
        <v>8455</v>
      </c>
      <c r="H9716" t="s">
        <v>8274</v>
      </c>
      <c r="I9716">
        <v>119.8</v>
      </c>
      <c r="J9716" t="s">
        <v>138</v>
      </c>
      <c r="K9716" t="s">
        <v>137</v>
      </c>
      <c r="L9716">
        <f>I9716*$Q$2/1000</f>
        <v>4.4325999999999997E-2</v>
      </c>
    </row>
    <row r="9717" spans="1:12">
      <c r="A9717" s="118">
        <v>45170</v>
      </c>
      <c r="B9717" t="s">
        <v>868</v>
      </c>
      <c r="C9717" t="s">
        <v>867</v>
      </c>
      <c r="D9717" t="s">
        <v>8454</v>
      </c>
      <c r="E9717" t="s">
        <v>8453</v>
      </c>
      <c r="F9717" t="s">
        <v>8452</v>
      </c>
      <c r="G9717" t="s">
        <v>8451</v>
      </c>
      <c r="H9717" t="s">
        <v>863</v>
      </c>
      <c r="I9717">
        <f>1958*2</f>
        <v>3916</v>
      </c>
      <c r="J9717" t="s">
        <v>145</v>
      </c>
      <c r="K9717" t="s">
        <v>137</v>
      </c>
      <c r="L9717">
        <f>I9717*$Q$5/100/1000</f>
        <v>3.9815929999999999E-2</v>
      </c>
    </row>
    <row r="9718" spans="1:12">
      <c r="A9718" s="118">
        <v>45170</v>
      </c>
      <c r="B9718" t="s">
        <v>460</v>
      </c>
      <c r="C9718" t="s">
        <v>459</v>
      </c>
      <c r="D9718" t="s">
        <v>4410</v>
      </c>
      <c r="E9718" t="s">
        <v>8450</v>
      </c>
      <c r="F9718">
        <v>50205993</v>
      </c>
      <c r="G9718" t="s">
        <v>2595</v>
      </c>
      <c r="H9718" t="s">
        <v>455</v>
      </c>
      <c r="I9718">
        <v>103.6</v>
      </c>
      <c r="J9718" t="s">
        <v>145</v>
      </c>
      <c r="K9718" t="s">
        <v>137</v>
      </c>
      <c r="L9718">
        <f>I9718*$Q$2/100/1000</f>
        <v>3.8331999999999998E-4</v>
      </c>
    </row>
    <row r="9719" spans="1:12">
      <c r="A9719" s="118">
        <v>45170</v>
      </c>
      <c r="B9719" t="s">
        <v>460</v>
      </c>
      <c r="C9719" t="s">
        <v>459</v>
      </c>
      <c r="D9719" t="s">
        <v>8449</v>
      </c>
      <c r="E9719" t="s">
        <v>8448</v>
      </c>
      <c r="F9719">
        <v>50205993</v>
      </c>
      <c r="G9719" t="s">
        <v>2595</v>
      </c>
      <c r="H9719" t="s">
        <v>455</v>
      </c>
      <c r="I9719">
        <v>103.6</v>
      </c>
      <c r="J9719" t="s">
        <v>145</v>
      </c>
      <c r="K9719" t="s">
        <v>137</v>
      </c>
      <c r="L9719">
        <f>I9719*$Q$2/100/1000</f>
        <v>3.8331999999999998E-4</v>
      </c>
    </row>
    <row r="9720" spans="1:12">
      <c r="A9720" s="118">
        <v>45170</v>
      </c>
      <c r="B9720" t="s">
        <v>460</v>
      </c>
      <c r="C9720" t="s">
        <v>459</v>
      </c>
      <c r="D9720" t="s">
        <v>8447</v>
      </c>
      <c r="E9720" t="s">
        <v>8446</v>
      </c>
      <c r="F9720">
        <v>50205993</v>
      </c>
      <c r="G9720" t="s">
        <v>2595</v>
      </c>
      <c r="H9720" t="s">
        <v>455</v>
      </c>
      <c r="I9720">
        <v>103.6</v>
      </c>
      <c r="J9720" t="s">
        <v>145</v>
      </c>
      <c r="K9720" t="s">
        <v>137</v>
      </c>
      <c r="L9720">
        <f>I9720*$Q$2/100/1000</f>
        <v>3.8331999999999998E-4</v>
      </c>
    </row>
    <row r="9721" spans="1:12">
      <c r="A9721" s="118">
        <v>45170</v>
      </c>
      <c r="B9721" t="s">
        <v>460</v>
      </c>
      <c r="C9721" t="s">
        <v>459</v>
      </c>
      <c r="D9721" t="s">
        <v>2992</v>
      </c>
      <c r="E9721" t="s">
        <v>8445</v>
      </c>
      <c r="F9721">
        <v>51205947</v>
      </c>
      <c r="G9721" t="s">
        <v>6459</v>
      </c>
      <c r="H9721" t="s">
        <v>455</v>
      </c>
      <c r="I9721">
        <v>103.6</v>
      </c>
      <c r="J9721" t="s">
        <v>145</v>
      </c>
      <c r="K9721" t="s">
        <v>137</v>
      </c>
      <c r="L9721">
        <f>I9721*$Q$2/100/1000</f>
        <v>3.8331999999999998E-4</v>
      </c>
    </row>
    <row r="9722" spans="1:12">
      <c r="A9722" s="118">
        <v>45170</v>
      </c>
      <c r="B9722" t="s">
        <v>180</v>
      </c>
      <c r="C9722" t="s">
        <v>179</v>
      </c>
      <c r="D9722" t="s">
        <v>8444</v>
      </c>
      <c r="E9722" t="s">
        <v>8443</v>
      </c>
      <c r="F9722" t="s">
        <v>8442</v>
      </c>
      <c r="G9722" t="s">
        <v>8441</v>
      </c>
      <c r="H9722" t="s">
        <v>174</v>
      </c>
      <c r="I9722">
        <v>3154</v>
      </c>
      <c r="J9722" t="s">
        <v>173</v>
      </c>
      <c r="K9722" t="s">
        <v>172</v>
      </c>
      <c r="L9722">
        <f>I9722*$Q$3/(1000/0.1)</f>
        <v>1.0118031999999999E-2</v>
      </c>
    </row>
    <row r="9723" spans="1:12">
      <c r="A9723" s="118">
        <v>45170</v>
      </c>
      <c r="B9723" t="s">
        <v>180</v>
      </c>
      <c r="C9723" t="s">
        <v>179</v>
      </c>
      <c r="D9723" t="s">
        <v>8440</v>
      </c>
      <c r="E9723" t="s">
        <v>8439</v>
      </c>
      <c r="F9723" t="s">
        <v>8438</v>
      </c>
      <c r="G9723" t="s">
        <v>8437</v>
      </c>
      <c r="H9723" t="s">
        <v>174</v>
      </c>
      <c r="I9723">
        <v>3154</v>
      </c>
      <c r="J9723" t="s">
        <v>173</v>
      </c>
      <c r="K9723" t="s">
        <v>172</v>
      </c>
      <c r="L9723">
        <f>I9723*$Q$3/(1000/0.1)</f>
        <v>1.0118031999999999E-2</v>
      </c>
    </row>
    <row r="9724" spans="1:12">
      <c r="A9724" s="118">
        <v>45261</v>
      </c>
      <c r="B9724" t="s">
        <v>8279</v>
      </c>
      <c r="C9724" t="s">
        <v>8278</v>
      </c>
      <c r="D9724" t="s">
        <v>8361</v>
      </c>
      <c r="E9724" t="s">
        <v>8436</v>
      </c>
      <c r="F9724">
        <v>85212204</v>
      </c>
      <c r="G9724" t="s">
        <v>8435</v>
      </c>
      <c r="H9724" t="s">
        <v>8274</v>
      </c>
      <c r="I9724">
        <v>119.8</v>
      </c>
      <c r="J9724" t="s">
        <v>138</v>
      </c>
      <c r="K9724" t="s">
        <v>137</v>
      </c>
      <c r="L9724">
        <f>I9724*$Q$2/1000</f>
        <v>4.4325999999999997E-2</v>
      </c>
    </row>
    <row r="9725" spans="1:12">
      <c r="A9725" s="118">
        <v>45261</v>
      </c>
      <c r="B9725" t="s">
        <v>8279</v>
      </c>
      <c r="C9725" t="s">
        <v>8278</v>
      </c>
      <c r="D9725" t="s">
        <v>8381</v>
      </c>
      <c r="E9725" t="s">
        <v>8434</v>
      </c>
      <c r="F9725">
        <v>57205939</v>
      </c>
      <c r="G9725" t="s">
        <v>5967</v>
      </c>
      <c r="H9725" t="s">
        <v>8274</v>
      </c>
      <c r="I9725">
        <v>119.8</v>
      </c>
      <c r="J9725" t="s">
        <v>138</v>
      </c>
      <c r="K9725" t="s">
        <v>137</v>
      </c>
      <c r="L9725">
        <f>I9725*$Q$2/1000</f>
        <v>4.4325999999999997E-2</v>
      </c>
    </row>
    <row r="9726" spans="1:12">
      <c r="A9726" s="118">
        <v>45261</v>
      </c>
      <c r="B9726" t="s">
        <v>8279</v>
      </c>
      <c r="C9726" t="s">
        <v>8278</v>
      </c>
      <c r="D9726" t="s">
        <v>8369</v>
      </c>
      <c r="E9726" t="s">
        <v>8433</v>
      </c>
      <c r="F9726">
        <v>101010092</v>
      </c>
      <c r="G9726" t="s">
        <v>4826</v>
      </c>
      <c r="H9726" t="s">
        <v>8274</v>
      </c>
      <c r="I9726">
        <v>119.8</v>
      </c>
      <c r="J9726" t="s">
        <v>138</v>
      </c>
      <c r="K9726" t="s">
        <v>137</v>
      </c>
      <c r="L9726">
        <f>I9726*$Q$2/1000</f>
        <v>4.4325999999999997E-2</v>
      </c>
    </row>
    <row r="9727" spans="1:12">
      <c r="A9727" s="118">
        <v>45261</v>
      </c>
      <c r="B9727" t="s">
        <v>8279</v>
      </c>
      <c r="C9727" t="s">
        <v>8278</v>
      </c>
      <c r="D9727" t="s">
        <v>8390</v>
      </c>
      <c r="E9727" t="s">
        <v>8432</v>
      </c>
      <c r="F9727">
        <v>85213717</v>
      </c>
      <c r="G9727" t="s">
        <v>8409</v>
      </c>
      <c r="H9727" t="s">
        <v>8274</v>
      </c>
      <c r="I9727">
        <v>119.8</v>
      </c>
      <c r="J9727" t="s">
        <v>138</v>
      </c>
      <c r="K9727" t="s">
        <v>137</v>
      </c>
      <c r="L9727">
        <f>I9727*$Q$2/1000</f>
        <v>4.4325999999999997E-2</v>
      </c>
    </row>
    <row r="9728" spans="1:12">
      <c r="A9728" s="118">
        <v>45261</v>
      </c>
      <c r="B9728" t="s">
        <v>8279</v>
      </c>
      <c r="C9728" t="s">
        <v>8278</v>
      </c>
      <c r="D9728" t="s">
        <v>8361</v>
      </c>
      <c r="E9728" t="s">
        <v>8431</v>
      </c>
      <c r="F9728" t="s">
        <v>8359</v>
      </c>
      <c r="G9728" t="s">
        <v>8358</v>
      </c>
      <c r="H9728" t="s">
        <v>8274</v>
      </c>
      <c r="I9728">
        <v>119.8</v>
      </c>
      <c r="J9728" t="s">
        <v>138</v>
      </c>
      <c r="K9728" t="s">
        <v>137</v>
      </c>
      <c r="L9728">
        <f>I9728*$Q$2/1000</f>
        <v>4.4325999999999997E-2</v>
      </c>
    </row>
    <row r="9729" spans="1:12">
      <c r="A9729" s="118">
        <v>45261</v>
      </c>
      <c r="B9729" t="s">
        <v>8279</v>
      </c>
      <c r="C9729" t="s">
        <v>8278</v>
      </c>
      <c r="D9729" t="s">
        <v>8403</v>
      </c>
      <c r="E9729" t="s">
        <v>8430</v>
      </c>
      <c r="F9729">
        <v>85213169</v>
      </c>
      <c r="G9729" t="s">
        <v>4833</v>
      </c>
      <c r="H9729" t="s">
        <v>8274</v>
      </c>
      <c r="I9729">
        <v>119.8</v>
      </c>
      <c r="J9729" t="s">
        <v>138</v>
      </c>
      <c r="K9729" t="s">
        <v>137</v>
      </c>
      <c r="L9729">
        <f>I9729*$Q$2/1000</f>
        <v>4.4325999999999997E-2</v>
      </c>
    </row>
    <row r="9730" spans="1:12">
      <c r="A9730" s="118">
        <v>45170</v>
      </c>
      <c r="B9730" t="s">
        <v>180</v>
      </c>
      <c r="C9730" t="s">
        <v>179</v>
      </c>
      <c r="D9730" t="s">
        <v>8429</v>
      </c>
      <c r="E9730" t="s">
        <v>8428</v>
      </c>
      <c r="F9730">
        <v>101024834</v>
      </c>
      <c r="G9730" t="s">
        <v>8427</v>
      </c>
      <c r="H9730" t="s">
        <v>174</v>
      </c>
      <c r="I9730">
        <v>3154</v>
      </c>
      <c r="J9730" t="s">
        <v>173</v>
      </c>
      <c r="K9730" t="s">
        <v>172</v>
      </c>
      <c r="L9730">
        <f>I9730*$Q$3/(1000/25)</f>
        <v>2.5295079999999999</v>
      </c>
    </row>
    <row r="9731" spans="1:12">
      <c r="A9731" s="118">
        <v>45261</v>
      </c>
      <c r="B9731" t="s">
        <v>8279</v>
      </c>
      <c r="C9731" t="s">
        <v>8278</v>
      </c>
      <c r="D9731" t="s">
        <v>8379</v>
      </c>
      <c r="E9731" t="s">
        <v>8426</v>
      </c>
      <c r="F9731">
        <v>101037768</v>
      </c>
      <c r="G9731" t="s">
        <v>8425</v>
      </c>
      <c r="H9731" t="s">
        <v>8274</v>
      </c>
      <c r="I9731">
        <v>119.8</v>
      </c>
      <c r="J9731" t="s">
        <v>138</v>
      </c>
      <c r="K9731" t="s">
        <v>137</v>
      </c>
      <c r="L9731">
        <f>I9731*$Q$2/1000</f>
        <v>4.4325999999999997E-2</v>
      </c>
    </row>
    <row r="9732" spans="1:12" ht="15.75">
      <c r="A9732" s="118">
        <v>45170</v>
      </c>
      <c r="B9732" t="s">
        <v>2380</v>
      </c>
      <c r="C9732" t="s">
        <v>2379</v>
      </c>
      <c r="D9732" t="s">
        <v>2378</v>
      </c>
      <c r="E9732" t="s">
        <v>8424</v>
      </c>
      <c r="F9732">
        <v>89205386</v>
      </c>
      <c r="G9732" t="s">
        <v>2376</v>
      </c>
      <c r="H9732" s="124" t="s">
        <v>2375</v>
      </c>
      <c r="I9732">
        <v>10.4</v>
      </c>
      <c r="J9732" t="s">
        <v>223</v>
      </c>
      <c r="K9732" t="s">
        <v>137</v>
      </c>
      <c r="L9732">
        <f>I9732*$Q$5/10/1000</f>
        <v>1.0574200000000001E-3</v>
      </c>
    </row>
    <row r="9733" spans="1:12">
      <c r="A9733" s="118">
        <v>45261</v>
      </c>
      <c r="B9733" t="s">
        <v>8279</v>
      </c>
      <c r="C9733" t="s">
        <v>8278</v>
      </c>
      <c r="D9733" t="s">
        <v>8314</v>
      </c>
      <c r="E9733" t="s">
        <v>8423</v>
      </c>
      <c r="F9733" t="s">
        <v>8422</v>
      </c>
      <c r="G9733" t="s">
        <v>8421</v>
      </c>
      <c r="H9733" t="s">
        <v>8274</v>
      </c>
      <c r="I9733">
        <v>119.8</v>
      </c>
      <c r="J9733" t="s">
        <v>138</v>
      </c>
      <c r="K9733" t="s">
        <v>137</v>
      </c>
      <c r="L9733">
        <f>I9733*$Q$2/1000</f>
        <v>4.4325999999999997E-2</v>
      </c>
    </row>
    <row r="9734" spans="1:12">
      <c r="A9734" s="118">
        <v>45170</v>
      </c>
      <c r="B9734" t="s">
        <v>1706</v>
      </c>
      <c r="C9734" t="s">
        <v>1705</v>
      </c>
      <c r="D9734" t="s">
        <v>8420</v>
      </c>
      <c r="E9734" t="s">
        <v>8419</v>
      </c>
      <c r="F9734">
        <v>101007863</v>
      </c>
      <c r="G9734" t="s">
        <v>1702</v>
      </c>
      <c r="H9734" t="s">
        <v>1701</v>
      </c>
      <c r="I9734">
        <v>78.2</v>
      </c>
      <c r="J9734" t="s">
        <v>145</v>
      </c>
      <c r="K9734" t="s">
        <v>137</v>
      </c>
      <c r="L9734">
        <f>I9734*$Q$2/100/1000</f>
        <v>2.8933999999999996E-4</v>
      </c>
    </row>
    <row r="9735" spans="1:12">
      <c r="A9735" s="118">
        <v>45261</v>
      </c>
      <c r="B9735" t="s">
        <v>8279</v>
      </c>
      <c r="C9735" t="s">
        <v>8278</v>
      </c>
      <c r="D9735" t="s">
        <v>8322</v>
      </c>
      <c r="E9735" t="s">
        <v>8418</v>
      </c>
      <c r="F9735" t="s">
        <v>8320</v>
      </c>
      <c r="G9735" t="s">
        <v>8319</v>
      </c>
      <c r="H9735" t="s">
        <v>8274</v>
      </c>
      <c r="I9735">
        <v>119.8</v>
      </c>
      <c r="J9735" t="s">
        <v>138</v>
      </c>
      <c r="K9735" t="s">
        <v>137</v>
      </c>
      <c r="L9735">
        <f>I9735*$Q$2/1000</f>
        <v>4.4325999999999997E-2</v>
      </c>
    </row>
    <row r="9736" spans="1:12">
      <c r="A9736" s="118">
        <v>45261</v>
      </c>
      <c r="B9736" t="s">
        <v>8279</v>
      </c>
      <c r="C9736" t="s">
        <v>8278</v>
      </c>
      <c r="D9736" t="s">
        <v>8417</v>
      </c>
      <c r="E9736" t="s">
        <v>8416</v>
      </c>
      <c r="F9736" t="s">
        <v>8415</v>
      </c>
      <c r="G9736" t="s">
        <v>8414</v>
      </c>
      <c r="H9736" t="s">
        <v>8274</v>
      </c>
      <c r="I9736">
        <v>119.8</v>
      </c>
      <c r="J9736" t="s">
        <v>138</v>
      </c>
      <c r="K9736" t="s">
        <v>137</v>
      </c>
      <c r="L9736">
        <f>I9736*$Q$2/1000</f>
        <v>4.4325999999999997E-2</v>
      </c>
    </row>
    <row r="9737" spans="1:12">
      <c r="A9737" s="118">
        <v>45170</v>
      </c>
      <c r="B9737" t="s">
        <v>180</v>
      </c>
      <c r="C9737" t="s">
        <v>179</v>
      </c>
      <c r="D9737" t="s">
        <v>8413</v>
      </c>
      <c r="E9737" t="s">
        <v>8412</v>
      </c>
      <c r="F9737" t="s">
        <v>8411</v>
      </c>
      <c r="G9737" t="s">
        <v>2946</v>
      </c>
      <c r="H9737" t="s">
        <v>174</v>
      </c>
      <c r="I9737">
        <v>3154</v>
      </c>
      <c r="J9737" t="s">
        <v>173</v>
      </c>
      <c r="K9737" t="s">
        <v>172</v>
      </c>
      <c r="L9737">
        <f>I9737*$Q$3/(1000/0.1)</f>
        <v>1.0118031999999999E-2</v>
      </c>
    </row>
    <row r="9738" spans="1:12">
      <c r="A9738" s="118">
        <v>45261</v>
      </c>
      <c r="B9738" t="s">
        <v>8279</v>
      </c>
      <c r="C9738" t="s">
        <v>8278</v>
      </c>
      <c r="D9738" t="s">
        <v>8373</v>
      </c>
      <c r="E9738" t="s">
        <v>8410</v>
      </c>
      <c r="F9738">
        <v>85213717</v>
      </c>
      <c r="G9738" t="s">
        <v>8409</v>
      </c>
      <c r="H9738" t="s">
        <v>8274</v>
      </c>
      <c r="I9738">
        <v>119.8</v>
      </c>
      <c r="J9738" t="s">
        <v>138</v>
      </c>
      <c r="K9738" t="s">
        <v>137</v>
      </c>
      <c r="L9738">
        <f>I9738*$Q$2/1000</f>
        <v>4.4325999999999997E-2</v>
      </c>
    </row>
    <row r="9739" spans="1:12">
      <c r="A9739" s="118">
        <v>45170</v>
      </c>
      <c r="B9739" t="s">
        <v>460</v>
      </c>
      <c r="C9739" t="s">
        <v>459</v>
      </c>
      <c r="D9739" t="s">
        <v>2861</v>
      </c>
      <c r="E9739" t="s">
        <v>8408</v>
      </c>
      <c r="F9739">
        <v>50205993</v>
      </c>
      <c r="G9739" t="s">
        <v>2595</v>
      </c>
      <c r="H9739" t="s">
        <v>455</v>
      </c>
      <c r="I9739">
        <v>103.6</v>
      </c>
      <c r="J9739" t="s">
        <v>145</v>
      </c>
      <c r="K9739" t="s">
        <v>137</v>
      </c>
      <c r="L9739">
        <f>I9739*$Q$2/100/1000</f>
        <v>3.8331999999999998E-4</v>
      </c>
    </row>
    <row r="9740" spans="1:12">
      <c r="A9740" s="118">
        <v>45261</v>
      </c>
      <c r="B9740" t="s">
        <v>8279</v>
      </c>
      <c r="C9740" t="s">
        <v>8278</v>
      </c>
      <c r="D9740" t="s">
        <v>8381</v>
      </c>
      <c r="E9740" t="s">
        <v>8407</v>
      </c>
      <c r="F9740" t="s">
        <v>8320</v>
      </c>
      <c r="G9740" t="s">
        <v>8319</v>
      </c>
      <c r="H9740" t="s">
        <v>8274</v>
      </c>
      <c r="I9740">
        <v>119.8</v>
      </c>
      <c r="J9740" t="s">
        <v>138</v>
      </c>
      <c r="K9740" t="s">
        <v>137</v>
      </c>
      <c r="L9740">
        <f>I9740*$Q$2/1000</f>
        <v>4.4325999999999997E-2</v>
      </c>
    </row>
    <row r="9741" spans="1:12">
      <c r="A9741" s="118">
        <v>45261</v>
      </c>
      <c r="B9741" t="s">
        <v>8279</v>
      </c>
      <c r="C9741" t="s">
        <v>8278</v>
      </c>
      <c r="D9741" t="s">
        <v>8406</v>
      </c>
      <c r="E9741" t="s">
        <v>8405</v>
      </c>
      <c r="F9741">
        <v>85213691</v>
      </c>
      <c r="G9741" t="s">
        <v>8404</v>
      </c>
      <c r="H9741" t="s">
        <v>8274</v>
      </c>
      <c r="I9741">
        <v>119.8</v>
      </c>
      <c r="J9741" t="s">
        <v>138</v>
      </c>
      <c r="K9741" t="s">
        <v>137</v>
      </c>
      <c r="L9741">
        <f>I9741*$Q$2/1000</f>
        <v>4.4325999999999997E-2</v>
      </c>
    </row>
    <row r="9742" spans="1:12">
      <c r="A9742" s="118">
        <v>45261</v>
      </c>
      <c r="B9742" t="s">
        <v>8279</v>
      </c>
      <c r="C9742" t="s">
        <v>8278</v>
      </c>
      <c r="D9742" t="s">
        <v>8403</v>
      </c>
      <c r="E9742" t="s">
        <v>8402</v>
      </c>
      <c r="F9742">
        <v>85213572</v>
      </c>
      <c r="G9742" t="s">
        <v>8401</v>
      </c>
      <c r="H9742" t="s">
        <v>8274</v>
      </c>
      <c r="I9742">
        <v>119.8</v>
      </c>
      <c r="J9742" t="s">
        <v>138</v>
      </c>
      <c r="K9742" t="s">
        <v>137</v>
      </c>
      <c r="L9742">
        <f>I9742*$Q$2/1000</f>
        <v>4.4325999999999997E-2</v>
      </c>
    </row>
    <row r="9743" spans="1:12">
      <c r="A9743" s="118">
        <v>45261</v>
      </c>
      <c r="B9743" t="s">
        <v>8279</v>
      </c>
      <c r="C9743" t="s">
        <v>8278</v>
      </c>
      <c r="D9743" t="s">
        <v>8400</v>
      </c>
      <c r="E9743" t="s">
        <v>8399</v>
      </c>
      <c r="F9743">
        <v>101032650</v>
      </c>
      <c r="G9743" t="s">
        <v>8398</v>
      </c>
      <c r="H9743" t="s">
        <v>8274</v>
      </c>
      <c r="I9743">
        <v>119.8</v>
      </c>
      <c r="J9743" t="s">
        <v>138</v>
      </c>
      <c r="K9743" t="s">
        <v>137</v>
      </c>
      <c r="L9743">
        <f>I9743*$Q$2/1000</f>
        <v>4.4325999999999997E-2</v>
      </c>
    </row>
    <row r="9744" spans="1:12">
      <c r="A9744" s="118">
        <v>45261</v>
      </c>
      <c r="B9744" t="s">
        <v>8279</v>
      </c>
      <c r="C9744" t="s">
        <v>8278</v>
      </c>
      <c r="D9744" t="s">
        <v>8322</v>
      </c>
      <c r="E9744" t="s">
        <v>8397</v>
      </c>
      <c r="F9744" t="s">
        <v>8320</v>
      </c>
      <c r="G9744" t="s">
        <v>8319</v>
      </c>
      <c r="H9744" t="s">
        <v>8274</v>
      </c>
      <c r="I9744">
        <v>119.8</v>
      </c>
      <c r="J9744" t="s">
        <v>138</v>
      </c>
      <c r="K9744" t="s">
        <v>137</v>
      </c>
      <c r="L9744">
        <f>I9744*$Q$2/1000</f>
        <v>4.4325999999999997E-2</v>
      </c>
    </row>
    <row r="9745" spans="1:12">
      <c r="A9745" s="118">
        <v>45261</v>
      </c>
      <c r="B9745" t="s">
        <v>8279</v>
      </c>
      <c r="C9745" t="s">
        <v>8278</v>
      </c>
      <c r="D9745" t="s">
        <v>8354</v>
      </c>
      <c r="E9745" t="s">
        <v>8396</v>
      </c>
      <c r="F9745">
        <v>85210385</v>
      </c>
      <c r="G9745" t="s">
        <v>4978</v>
      </c>
      <c r="H9745" t="s">
        <v>8274</v>
      </c>
      <c r="I9745">
        <v>119.8</v>
      </c>
      <c r="J9745" t="s">
        <v>138</v>
      </c>
      <c r="K9745" t="s">
        <v>137</v>
      </c>
      <c r="L9745">
        <f>I9745*$Q$2/1000</f>
        <v>4.4325999999999997E-2</v>
      </c>
    </row>
    <row r="9746" spans="1:12">
      <c r="A9746" s="118">
        <v>45261</v>
      </c>
      <c r="B9746" t="s">
        <v>8279</v>
      </c>
      <c r="C9746" t="s">
        <v>8278</v>
      </c>
      <c r="D9746" t="s">
        <v>8395</v>
      </c>
      <c r="E9746" t="s">
        <v>8394</v>
      </c>
      <c r="F9746">
        <v>85213335</v>
      </c>
      <c r="G9746" t="s">
        <v>4997</v>
      </c>
      <c r="H9746" t="s">
        <v>8274</v>
      </c>
      <c r="I9746">
        <v>119.8</v>
      </c>
      <c r="J9746" t="s">
        <v>138</v>
      </c>
      <c r="K9746" t="s">
        <v>137</v>
      </c>
      <c r="L9746">
        <f>I9746*$Q$2/1000</f>
        <v>4.4325999999999997E-2</v>
      </c>
    </row>
    <row r="9747" spans="1:12">
      <c r="A9747" s="118">
        <v>45261</v>
      </c>
      <c r="B9747" t="s">
        <v>8279</v>
      </c>
      <c r="C9747" t="s">
        <v>8278</v>
      </c>
      <c r="D9747" t="s">
        <v>8376</v>
      </c>
      <c r="E9747" t="s">
        <v>8393</v>
      </c>
      <c r="F9747">
        <v>57205939</v>
      </c>
      <c r="G9747" t="s">
        <v>5967</v>
      </c>
      <c r="H9747" t="s">
        <v>8274</v>
      </c>
      <c r="I9747">
        <v>119.8</v>
      </c>
      <c r="J9747" t="s">
        <v>138</v>
      </c>
      <c r="K9747" t="s">
        <v>137</v>
      </c>
      <c r="L9747">
        <f>I9747*$Q$2/1000</f>
        <v>4.4325999999999997E-2</v>
      </c>
    </row>
    <row r="9748" spans="1:12">
      <c r="A9748" s="118">
        <v>45261</v>
      </c>
      <c r="B9748" t="s">
        <v>8279</v>
      </c>
      <c r="C9748" t="s">
        <v>8278</v>
      </c>
      <c r="D9748" t="s">
        <v>8392</v>
      </c>
      <c r="E9748" t="s">
        <v>8391</v>
      </c>
      <c r="F9748">
        <v>101010594</v>
      </c>
      <c r="G9748" t="s">
        <v>4921</v>
      </c>
      <c r="H9748" t="s">
        <v>8274</v>
      </c>
      <c r="I9748">
        <v>119.8</v>
      </c>
      <c r="J9748" t="s">
        <v>138</v>
      </c>
      <c r="K9748" t="s">
        <v>137</v>
      </c>
      <c r="L9748">
        <f>I9748*$Q$2/1000</f>
        <v>4.4325999999999997E-2</v>
      </c>
    </row>
    <row r="9749" spans="1:12">
      <c r="A9749" s="118">
        <v>45261</v>
      </c>
      <c r="B9749" t="s">
        <v>8279</v>
      </c>
      <c r="C9749" t="s">
        <v>8278</v>
      </c>
      <c r="D9749" t="s">
        <v>8390</v>
      </c>
      <c r="E9749" t="s">
        <v>8389</v>
      </c>
      <c r="F9749" t="s">
        <v>8388</v>
      </c>
      <c r="G9749" t="s">
        <v>8387</v>
      </c>
      <c r="H9749" t="s">
        <v>8274</v>
      </c>
      <c r="I9749">
        <v>119.8</v>
      </c>
      <c r="J9749" t="s">
        <v>138</v>
      </c>
      <c r="K9749" t="s">
        <v>137</v>
      </c>
      <c r="L9749">
        <f>I9749*$Q$2/1000</f>
        <v>4.4325999999999997E-2</v>
      </c>
    </row>
    <row r="9750" spans="1:12">
      <c r="A9750" s="118">
        <v>45261</v>
      </c>
      <c r="B9750" t="s">
        <v>8279</v>
      </c>
      <c r="C9750" t="s">
        <v>8278</v>
      </c>
      <c r="D9750" t="s">
        <v>8386</v>
      </c>
      <c r="E9750" t="s">
        <v>8385</v>
      </c>
      <c r="F9750">
        <v>85213467</v>
      </c>
      <c r="G9750" t="s">
        <v>8384</v>
      </c>
      <c r="H9750" t="s">
        <v>8274</v>
      </c>
      <c r="I9750">
        <v>119.8</v>
      </c>
      <c r="J9750" t="s">
        <v>138</v>
      </c>
      <c r="K9750" t="s">
        <v>137</v>
      </c>
      <c r="L9750">
        <f>I9750*$Q$2/1000</f>
        <v>4.4325999999999997E-2</v>
      </c>
    </row>
    <row r="9751" spans="1:12">
      <c r="A9751" s="118">
        <v>45261</v>
      </c>
      <c r="B9751" t="s">
        <v>8279</v>
      </c>
      <c r="C9751" t="s">
        <v>8278</v>
      </c>
      <c r="D9751" t="s">
        <v>8376</v>
      </c>
      <c r="E9751" t="s">
        <v>8383</v>
      </c>
      <c r="F9751">
        <v>57205939</v>
      </c>
      <c r="G9751" t="s">
        <v>5967</v>
      </c>
      <c r="H9751" t="s">
        <v>8274</v>
      </c>
      <c r="I9751">
        <v>119.8</v>
      </c>
      <c r="J9751" t="s">
        <v>138</v>
      </c>
      <c r="K9751" t="s">
        <v>137</v>
      </c>
      <c r="L9751">
        <f>I9751*$Q$2/1000</f>
        <v>4.4325999999999997E-2</v>
      </c>
    </row>
    <row r="9752" spans="1:12">
      <c r="A9752" s="118">
        <v>45261</v>
      </c>
      <c r="B9752" t="s">
        <v>8279</v>
      </c>
      <c r="C9752" t="s">
        <v>8278</v>
      </c>
      <c r="D9752" t="s">
        <v>8350</v>
      </c>
      <c r="E9752" t="s">
        <v>8382</v>
      </c>
      <c r="F9752" t="s">
        <v>8348</v>
      </c>
      <c r="G9752" t="s">
        <v>8347</v>
      </c>
      <c r="H9752" t="s">
        <v>8274</v>
      </c>
      <c r="I9752">
        <v>119.8</v>
      </c>
      <c r="J9752" t="s">
        <v>138</v>
      </c>
      <c r="K9752" t="s">
        <v>137</v>
      </c>
      <c r="L9752">
        <f>I9752*$Q$2/1000</f>
        <v>4.4325999999999997E-2</v>
      </c>
    </row>
    <row r="9753" spans="1:12">
      <c r="A9753" s="118">
        <v>45261</v>
      </c>
      <c r="B9753" t="s">
        <v>8279</v>
      </c>
      <c r="C9753" t="s">
        <v>8278</v>
      </c>
      <c r="D9753" t="s">
        <v>8381</v>
      </c>
      <c r="E9753" t="s">
        <v>8380</v>
      </c>
      <c r="F9753" t="s">
        <v>8320</v>
      </c>
      <c r="G9753" t="s">
        <v>8319</v>
      </c>
      <c r="H9753" t="s">
        <v>8274</v>
      </c>
      <c r="I9753">
        <v>119.8</v>
      </c>
      <c r="J9753" t="s">
        <v>138</v>
      </c>
      <c r="K9753" t="s">
        <v>137</v>
      </c>
      <c r="L9753">
        <f>I9753*$Q$2/1000</f>
        <v>4.4325999999999997E-2</v>
      </c>
    </row>
    <row r="9754" spans="1:12">
      <c r="A9754" s="118">
        <v>45261</v>
      </c>
      <c r="B9754" t="s">
        <v>8279</v>
      </c>
      <c r="C9754" t="s">
        <v>8278</v>
      </c>
      <c r="D9754" t="s">
        <v>8379</v>
      </c>
      <c r="E9754" t="s">
        <v>8378</v>
      </c>
      <c r="F9754">
        <v>85213756</v>
      </c>
      <c r="G9754" t="s">
        <v>8377</v>
      </c>
      <c r="H9754" t="s">
        <v>8274</v>
      </c>
      <c r="I9754">
        <v>119.8</v>
      </c>
      <c r="J9754" t="s">
        <v>138</v>
      </c>
      <c r="K9754" t="s">
        <v>137</v>
      </c>
      <c r="L9754">
        <f>I9754*$Q$2/1000</f>
        <v>4.4325999999999997E-2</v>
      </c>
    </row>
    <row r="9755" spans="1:12">
      <c r="A9755" s="118">
        <v>45261</v>
      </c>
      <c r="B9755" t="s">
        <v>8279</v>
      </c>
      <c r="C9755" t="s">
        <v>8278</v>
      </c>
      <c r="D9755" t="s">
        <v>8376</v>
      </c>
      <c r="E9755" t="s">
        <v>8375</v>
      </c>
      <c r="F9755">
        <v>57205939</v>
      </c>
      <c r="G9755" t="s">
        <v>5967</v>
      </c>
      <c r="H9755" t="s">
        <v>8274</v>
      </c>
      <c r="I9755">
        <v>119.8</v>
      </c>
      <c r="J9755" t="s">
        <v>138</v>
      </c>
      <c r="K9755" t="s">
        <v>137</v>
      </c>
      <c r="L9755">
        <f>I9755*$Q$2/1000</f>
        <v>4.4325999999999997E-2</v>
      </c>
    </row>
    <row r="9756" spans="1:12">
      <c r="A9756" s="118">
        <v>45261</v>
      </c>
      <c r="B9756" t="s">
        <v>8279</v>
      </c>
      <c r="C9756" t="s">
        <v>8278</v>
      </c>
      <c r="D9756" t="s">
        <v>8340</v>
      </c>
      <c r="E9756" t="s">
        <v>8374</v>
      </c>
      <c r="F9756">
        <v>101026148</v>
      </c>
      <c r="G9756" t="s">
        <v>8338</v>
      </c>
      <c r="H9756" t="s">
        <v>8274</v>
      </c>
      <c r="I9756">
        <v>119.8</v>
      </c>
      <c r="J9756" t="s">
        <v>138</v>
      </c>
      <c r="K9756" t="s">
        <v>137</v>
      </c>
      <c r="L9756">
        <f>I9756*$Q$2/1000</f>
        <v>4.4325999999999997E-2</v>
      </c>
    </row>
    <row r="9757" spans="1:12">
      <c r="A9757" s="118">
        <v>45261</v>
      </c>
      <c r="B9757" t="s">
        <v>8279</v>
      </c>
      <c r="C9757" t="s">
        <v>8278</v>
      </c>
      <c r="D9757" t="s">
        <v>8373</v>
      </c>
      <c r="E9757" t="s">
        <v>8372</v>
      </c>
      <c r="F9757">
        <v>85207433</v>
      </c>
      <c r="G9757" t="s">
        <v>4789</v>
      </c>
      <c r="H9757" t="s">
        <v>8274</v>
      </c>
      <c r="I9757">
        <v>119.8</v>
      </c>
      <c r="J9757" t="s">
        <v>138</v>
      </c>
      <c r="K9757" t="s">
        <v>137</v>
      </c>
      <c r="L9757">
        <f>I9757*$Q$2/1000</f>
        <v>4.4325999999999997E-2</v>
      </c>
    </row>
    <row r="9758" spans="1:12">
      <c r="A9758" s="118">
        <v>45261</v>
      </c>
      <c r="B9758" t="s">
        <v>8279</v>
      </c>
      <c r="C9758" t="s">
        <v>8278</v>
      </c>
      <c r="D9758" t="s">
        <v>8371</v>
      </c>
      <c r="E9758" t="s">
        <v>8370</v>
      </c>
      <c r="F9758">
        <v>85213418</v>
      </c>
      <c r="G9758" t="s">
        <v>4753</v>
      </c>
      <c r="H9758" t="s">
        <v>8274</v>
      </c>
      <c r="I9758">
        <v>119.8</v>
      </c>
      <c r="J9758" t="s">
        <v>138</v>
      </c>
      <c r="K9758" t="s">
        <v>137</v>
      </c>
      <c r="L9758">
        <f>I9758*$Q$2/1000</f>
        <v>4.4325999999999997E-2</v>
      </c>
    </row>
    <row r="9759" spans="1:12">
      <c r="A9759" s="118">
        <v>45261</v>
      </c>
      <c r="B9759" t="s">
        <v>8279</v>
      </c>
      <c r="C9759" t="s">
        <v>8278</v>
      </c>
      <c r="D9759" t="s">
        <v>8369</v>
      </c>
      <c r="E9759" t="s">
        <v>8368</v>
      </c>
      <c r="F9759" t="s">
        <v>8367</v>
      </c>
      <c r="G9759" t="s">
        <v>8366</v>
      </c>
      <c r="H9759" t="s">
        <v>8274</v>
      </c>
      <c r="I9759">
        <v>119.8</v>
      </c>
      <c r="J9759" t="s">
        <v>138</v>
      </c>
      <c r="K9759" t="s">
        <v>137</v>
      </c>
      <c r="L9759">
        <f>I9759*$Q$2/1000</f>
        <v>4.4325999999999997E-2</v>
      </c>
    </row>
    <row r="9760" spans="1:12">
      <c r="A9760" s="118">
        <v>45261</v>
      </c>
      <c r="B9760" t="s">
        <v>8279</v>
      </c>
      <c r="C9760" t="s">
        <v>8278</v>
      </c>
      <c r="D9760" t="s">
        <v>8365</v>
      </c>
      <c r="E9760" t="s">
        <v>8364</v>
      </c>
      <c r="F9760" t="s">
        <v>8363</v>
      </c>
      <c r="G9760" t="s">
        <v>8362</v>
      </c>
      <c r="H9760" t="s">
        <v>8274</v>
      </c>
      <c r="I9760">
        <v>119.8</v>
      </c>
      <c r="J9760" t="s">
        <v>138</v>
      </c>
      <c r="K9760" t="s">
        <v>137</v>
      </c>
      <c r="L9760">
        <f>I9760*$Q$2/1000</f>
        <v>4.4325999999999997E-2</v>
      </c>
    </row>
    <row r="9761" spans="1:12">
      <c r="A9761" s="118">
        <v>45261</v>
      </c>
      <c r="B9761" t="s">
        <v>8279</v>
      </c>
      <c r="C9761" t="s">
        <v>8278</v>
      </c>
      <c r="D9761" t="s">
        <v>8361</v>
      </c>
      <c r="E9761" t="s">
        <v>8360</v>
      </c>
      <c r="F9761" t="s">
        <v>8359</v>
      </c>
      <c r="G9761" t="s">
        <v>8358</v>
      </c>
      <c r="H9761" t="s">
        <v>8274</v>
      </c>
      <c r="I9761">
        <v>119.8</v>
      </c>
      <c r="J9761" t="s">
        <v>138</v>
      </c>
      <c r="K9761" t="s">
        <v>137</v>
      </c>
      <c r="L9761">
        <f>I9761*$Q$2/1000</f>
        <v>4.4325999999999997E-2</v>
      </c>
    </row>
    <row r="9762" spans="1:12">
      <c r="A9762" s="118">
        <v>45261</v>
      </c>
      <c r="B9762" t="s">
        <v>8279</v>
      </c>
      <c r="C9762" t="s">
        <v>8278</v>
      </c>
      <c r="D9762" t="s">
        <v>8357</v>
      </c>
      <c r="E9762" t="s">
        <v>8356</v>
      </c>
      <c r="F9762">
        <v>85213706</v>
      </c>
      <c r="G9762" t="s">
        <v>8355</v>
      </c>
      <c r="H9762" t="s">
        <v>8274</v>
      </c>
      <c r="I9762">
        <v>119.8</v>
      </c>
      <c r="J9762" t="s">
        <v>138</v>
      </c>
      <c r="K9762" t="s">
        <v>137</v>
      </c>
      <c r="L9762">
        <f>I9762*$Q$2/1000</f>
        <v>4.4325999999999997E-2</v>
      </c>
    </row>
    <row r="9763" spans="1:12">
      <c r="A9763" s="118">
        <v>45261</v>
      </c>
      <c r="B9763" t="s">
        <v>8279</v>
      </c>
      <c r="C9763" t="s">
        <v>8278</v>
      </c>
      <c r="D9763" t="s">
        <v>8354</v>
      </c>
      <c r="E9763" t="s">
        <v>8353</v>
      </c>
      <c r="F9763">
        <v>85213152</v>
      </c>
      <c r="G9763" t="s">
        <v>8352</v>
      </c>
      <c r="H9763" t="s">
        <v>8274</v>
      </c>
      <c r="I9763">
        <v>119.8</v>
      </c>
      <c r="J9763" t="s">
        <v>138</v>
      </c>
      <c r="K9763" t="s">
        <v>137</v>
      </c>
      <c r="L9763">
        <f>I9763*$Q$2/1000</f>
        <v>4.4325999999999997E-2</v>
      </c>
    </row>
    <row r="9764" spans="1:12">
      <c r="A9764" s="118">
        <v>45261</v>
      </c>
      <c r="B9764" t="s">
        <v>8279</v>
      </c>
      <c r="C9764" t="s">
        <v>8278</v>
      </c>
      <c r="D9764" t="s">
        <v>8277</v>
      </c>
      <c r="E9764" t="s">
        <v>8351</v>
      </c>
      <c r="F9764">
        <v>85207508</v>
      </c>
      <c r="G9764" t="s">
        <v>4946</v>
      </c>
      <c r="H9764" t="s">
        <v>8274</v>
      </c>
      <c r="I9764">
        <v>119.8</v>
      </c>
      <c r="J9764" t="s">
        <v>138</v>
      </c>
      <c r="K9764" t="s">
        <v>137</v>
      </c>
      <c r="L9764">
        <f>I9764*$Q$2/1000</f>
        <v>4.4325999999999997E-2</v>
      </c>
    </row>
    <row r="9765" spans="1:12">
      <c r="A9765" s="118">
        <v>45261</v>
      </c>
      <c r="B9765" t="s">
        <v>8279</v>
      </c>
      <c r="C9765" t="s">
        <v>8278</v>
      </c>
      <c r="D9765" t="s">
        <v>8350</v>
      </c>
      <c r="E9765" t="s">
        <v>8349</v>
      </c>
      <c r="F9765" t="s">
        <v>8348</v>
      </c>
      <c r="G9765" t="s">
        <v>8347</v>
      </c>
      <c r="H9765" t="s">
        <v>8274</v>
      </c>
      <c r="I9765">
        <v>119.8</v>
      </c>
      <c r="J9765" t="s">
        <v>138</v>
      </c>
      <c r="K9765" t="s">
        <v>137</v>
      </c>
      <c r="L9765">
        <f>I9765*$Q$2/1000</f>
        <v>4.4325999999999997E-2</v>
      </c>
    </row>
    <row r="9766" spans="1:12">
      <c r="A9766" s="118">
        <v>45261</v>
      </c>
      <c r="B9766" t="s">
        <v>8279</v>
      </c>
      <c r="C9766" t="s">
        <v>8278</v>
      </c>
      <c r="D9766" t="s">
        <v>8346</v>
      </c>
      <c r="E9766" t="s">
        <v>8345</v>
      </c>
      <c r="F9766">
        <v>85213710</v>
      </c>
      <c r="G9766" t="s">
        <v>4812</v>
      </c>
      <c r="H9766" t="s">
        <v>8274</v>
      </c>
      <c r="I9766">
        <v>119.8</v>
      </c>
      <c r="J9766" t="s">
        <v>138</v>
      </c>
      <c r="K9766" t="s">
        <v>137</v>
      </c>
      <c r="L9766">
        <f>I9766*$Q$2/1000</f>
        <v>4.4325999999999997E-2</v>
      </c>
    </row>
    <row r="9767" spans="1:12">
      <c r="A9767" s="118">
        <v>45261</v>
      </c>
      <c r="B9767" t="s">
        <v>8279</v>
      </c>
      <c r="C9767" t="s">
        <v>8278</v>
      </c>
      <c r="D9767" t="s">
        <v>8344</v>
      </c>
      <c r="E9767" t="s">
        <v>8343</v>
      </c>
      <c r="F9767" t="s">
        <v>8342</v>
      </c>
      <c r="G9767" t="s">
        <v>8341</v>
      </c>
      <c r="H9767" t="s">
        <v>8274</v>
      </c>
      <c r="I9767">
        <v>119.8</v>
      </c>
      <c r="J9767" t="s">
        <v>138</v>
      </c>
      <c r="K9767" t="s">
        <v>137</v>
      </c>
      <c r="L9767">
        <f>I9767*$Q$2/1000</f>
        <v>4.4325999999999997E-2</v>
      </c>
    </row>
    <row r="9768" spans="1:12">
      <c r="A9768" s="118">
        <v>45261</v>
      </c>
      <c r="B9768" t="s">
        <v>8279</v>
      </c>
      <c r="C9768" t="s">
        <v>8278</v>
      </c>
      <c r="D9768" t="s">
        <v>8340</v>
      </c>
      <c r="E9768" t="s">
        <v>8339</v>
      </c>
      <c r="F9768">
        <v>101026148</v>
      </c>
      <c r="G9768" t="s">
        <v>8338</v>
      </c>
      <c r="H9768" t="s">
        <v>8274</v>
      </c>
      <c r="I9768">
        <v>119.8</v>
      </c>
      <c r="J9768" t="s">
        <v>138</v>
      </c>
      <c r="K9768" t="s">
        <v>137</v>
      </c>
      <c r="L9768">
        <f>I9768*$Q$2/1000</f>
        <v>4.4325999999999997E-2</v>
      </c>
    </row>
    <row r="9769" spans="1:12">
      <c r="A9769" s="118">
        <v>45261</v>
      </c>
      <c r="B9769" t="s">
        <v>8279</v>
      </c>
      <c r="C9769" t="s">
        <v>8278</v>
      </c>
      <c r="D9769" t="s">
        <v>8337</v>
      </c>
      <c r="E9769" t="s">
        <v>8336</v>
      </c>
      <c r="F9769" t="s">
        <v>8335</v>
      </c>
      <c r="G9769" t="s">
        <v>8334</v>
      </c>
      <c r="H9769" t="s">
        <v>8274</v>
      </c>
      <c r="I9769">
        <v>119.8</v>
      </c>
      <c r="J9769" t="s">
        <v>138</v>
      </c>
      <c r="K9769" t="s">
        <v>137</v>
      </c>
      <c r="L9769">
        <f>I9769*$Q$2/1000</f>
        <v>4.4325999999999997E-2</v>
      </c>
    </row>
    <row r="9770" spans="1:12">
      <c r="A9770" s="118">
        <v>45261</v>
      </c>
      <c r="B9770" t="s">
        <v>8279</v>
      </c>
      <c r="C9770" t="s">
        <v>8278</v>
      </c>
      <c r="D9770" t="s">
        <v>8333</v>
      </c>
      <c r="E9770" t="s">
        <v>8332</v>
      </c>
      <c r="F9770">
        <v>85209123</v>
      </c>
      <c r="G9770" t="s">
        <v>8331</v>
      </c>
      <c r="H9770" t="s">
        <v>8274</v>
      </c>
      <c r="I9770">
        <v>119.8</v>
      </c>
      <c r="J9770" t="s">
        <v>138</v>
      </c>
      <c r="K9770" t="s">
        <v>137</v>
      </c>
      <c r="L9770">
        <f>I9770*$Q$2/1000</f>
        <v>4.4325999999999997E-2</v>
      </c>
    </row>
    <row r="9771" spans="1:12">
      <c r="A9771" s="118">
        <v>45170</v>
      </c>
      <c r="B9771" t="s">
        <v>180</v>
      </c>
      <c r="C9771" t="s">
        <v>179</v>
      </c>
      <c r="D9771" t="s">
        <v>8330</v>
      </c>
      <c r="E9771" t="s">
        <v>8329</v>
      </c>
      <c r="F9771" t="s">
        <v>8328</v>
      </c>
      <c r="G9771" t="s">
        <v>8327</v>
      </c>
      <c r="H9771" t="s">
        <v>174</v>
      </c>
      <c r="I9771">
        <v>3154</v>
      </c>
      <c r="J9771" t="s">
        <v>173</v>
      </c>
      <c r="K9771" t="s">
        <v>172</v>
      </c>
      <c r="L9771">
        <f>I9771*$Q$3/(1000/0.1)</f>
        <v>1.0118031999999999E-2</v>
      </c>
    </row>
    <row r="9772" spans="1:12">
      <c r="A9772" s="118">
        <v>45170</v>
      </c>
      <c r="B9772" t="s">
        <v>180</v>
      </c>
      <c r="C9772" t="s">
        <v>179</v>
      </c>
      <c r="D9772" t="s">
        <v>2152</v>
      </c>
      <c r="E9772" t="s">
        <v>8326</v>
      </c>
      <c r="F9772" t="s">
        <v>1652</v>
      </c>
      <c r="G9772" t="s">
        <v>1651</v>
      </c>
      <c r="H9772" t="s">
        <v>174</v>
      </c>
      <c r="I9772">
        <v>3154</v>
      </c>
      <c r="J9772" t="s">
        <v>173</v>
      </c>
      <c r="K9772" t="s">
        <v>172</v>
      </c>
      <c r="L9772">
        <f>I9772*$Q$3/(1000/0.1)</f>
        <v>1.0118031999999999E-2</v>
      </c>
    </row>
    <row r="9773" spans="1:12">
      <c r="A9773" s="118">
        <v>45170</v>
      </c>
      <c r="B9773" t="s">
        <v>180</v>
      </c>
      <c r="C9773" t="s">
        <v>179</v>
      </c>
      <c r="D9773" t="s">
        <v>2175</v>
      </c>
      <c r="E9773" t="s">
        <v>8325</v>
      </c>
      <c r="F9773" t="s">
        <v>4145</v>
      </c>
      <c r="G9773" t="s">
        <v>4144</v>
      </c>
      <c r="H9773" t="s">
        <v>174</v>
      </c>
      <c r="I9773">
        <v>3154</v>
      </c>
      <c r="J9773" t="s">
        <v>173</v>
      </c>
      <c r="K9773" t="s">
        <v>172</v>
      </c>
      <c r="L9773">
        <f>I9773*$Q$3/(1000/0.1)</f>
        <v>1.0118031999999999E-2</v>
      </c>
    </row>
    <row r="9774" spans="1:12">
      <c r="A9774" s="118">
        <v>45261</v>
      </c>
      <c r="B9774" t="s">
        <v>8279</v>
      </c>
      <c r="C9774" t="s">
        <v>8278</v>
      </c>
      <c r="D9774" t="s">
        <v>8324</v>
      </c>
      <c r="E9774" t="s">
        <v>8323</v>
      </c>
      <c r="F9774">
        <v>23202263</v>
      </c>
      <c r="G9774" t="s">
        <v>4771</v>
      </c>
      <c r="H9774" t="s">
        <v>8274</v>
      </c>
      <c r="I9774">
        <v>119.8</v>
      </c>
      <c r="J9774" t="s">
        <v>138</v>
      </c>
      <c r="K9774" t="s">
        <v>137</v>
      </c>
      <c r="L9774">
        <f>I9774*$Q$2/1000</f>
        <v>4.4325999999999997E-2</v>
      </c>
    </row>
    <row r="9775" spans="1:12">
      <c r="A9775" s="118">
        <v>45261</v>
      </c>
      <c r="B9775" t="s">
        <v>8279</v>
      </c>
      <c r="C9775" t="s">
        <v>8278</v>
      </c>
      <c r="D9775" t="s">
        <v>8322</v>
      </c>
      <c r="E9775" t="s">
        <v>8321</v>
      </c>
      <c r="F9775" t="s">
        <v>8320</v>
      </c>
      <c r="G9775" t="s">
        <v>8319</v>
      </c>
      <c r="H9775" t="s">
        <v>8274</v>
      </c>
      <c r="I9775">
        <v>119.8</v>
      </c>
      <c r="J9775" t="s">
        <v>138</v>
      </c>
      <c r="K9775" t="s">
        <v>137</v>
      </c>
      <c r="L9775">
        <f>I9775*$Q$2/1000</f>
        <v>4.4325999999999997E-2</v>
      </c>
    </row>
    <row r="9776" spans="1:12">
      <c r="A9776" s="118">
        <v>45261</v>
      </c>
      <c r="B9776" t="s">
        <v>8279</v>
      </c>
      <c r="C9776" t="s">
        <v>8278</v>
      </c>
      <c r="D9776" t="s">
        <v>8318</v>
      </c>
      <c r="E9776" t="s">
        <v>8317</v>
      </c>
      <c r="F9776" t="s">
        <v>8316</v>
      </c>
      <c r="G9776" t="s">
        <v>8315</v>
      </c>
      <c r="H9776" t="s">
        <v>8274</v>
      </c>
      <c r="I9776">
        <v>119.8</v>
      </c>
      <c r="J9776" t="s">
        <v>138</v>
      </c>
      <c r="K9776" t="s">
        <v>137</v>
      </c>
      <c r="L9776">
        <f>I9776*$Q$2/1000</f>
        <v>4.4325999999999997E-2</v>
      </c>
    </row>
    <row r="9777" spans="1:12">
      <c r="A9777" s="118">
        <v>45261</v>
      </c>
      <c r="B9777" t="s">
        <v>8279</v>
      </c>
      <c r="C9777" t="s">
        <v>8278</v>
      </c>
      <c r="D9777" t="s">
        <v>8314</v>
      </c>
      <c r="E9777" t="s">
        <v>8313</v>
      </c>
      <c r="F9777" t="s">
        <v>8312</v>
      </c>
      <c r="G9777" t="s">
        <v>8311</v>
      </c>
      <c r="H9777" t="s">
        <v>8274</v>
      </c>
      <c r="I9777">
        <v>119.8</v>
      </c>
      <c r="J9777" t="s">
        <v>138</v>
      </c>
      <c r="K9777" t="s">
        <v>137</v>
      </c>
      <c r="L9777">
        <f>I9777*$Q$2/1000</f>
        <v>4.4325999999999997E-2</v>
      </c>
    </row>
    <row r="9778" spans="1:12">
      <c r="A9778" s="118">
        <v>45261</v>
      </c>
      <c r="B9778" t="s">
        <v>8279</v>
      </c>
      <c r="C9778" t="s">
        <v>8278</v>
      </c>
      <c r="D9778" t="s">
        <v>8282</v>
      </c>
      <c r="E9778" t="s">
        <v>8310</v>
      </c>
      <c r="F9778">
        <v>23254885</v>
      </c>
      <c r="G9778" t="s">
        <v>8280</v>
      </c>
      <c r="H9778" t="s">
        <v>8274</v>
      </c>
      <c r="I9778">
        <v>119.8</v>
      </c>
      <c r="J9778" t="s">
        <v>138</v>
      </c>
      <c r="K9778" t="s">
        <v>137</v>
      </c>
      <c r="L9778">
        <f>I9778*$Q$2/1000</f>
        <v>4.4325999999999997E-2</v>
      </c>
    </row>
    <row r="9779" spans="1:12">
      <c r="A9779" s="118">
        <v>45261</v>
      </c>
      <c r="B9779" t="s">
        <v>8279</v>
      </c>
      <c r="C9779" t="s">
        <v>8278</v>
      </c>
      <c r="D9779" t="s">
        <v>8309</v>
      </c>
      <c r="E9779" t="s">
        <v>8308</v>
      </c>
      <c r="F9779">
        <v>23254885</v>
      </c>
      <c r="G9779" t="s">
        <v>8280</v>
      </c>
      <c r="H9779" t="s">
        <v>8274</v>
      </c>
      <c r="I9779">
        <v>119.8</v>
      </c>
      <c r="J9779" t="s">
        <v>138</v>
      </c>
      <c r="K9779" t="s">
        <v>137</v>
      </c>
      <c r="L9779">
        <f>I9779*$Q$2/1000</f>
        <v>4.4325999999999997E-2</v>
      </c>
    </row>
    <row r="9780" spans="1:12">
      <c r="A9780" s="118">
        <v>45261</v>
      </c>
      <c r="B9780" t="s">
        <v>8279</v>
      </c>
      <c r="C9780" t="s">
        <v>8278</v>
      </c>
      <c r="D9780" t="s">
        <v>8307</v>
      </c>
      <c r="E9780" t="s">
        <v>8306</v>
      </c>
      <c r="F9780" t="s">
        <v>8303</v>
      </c>
      <c r="G9780" t="s">
        <v>8302</v>
      </c>
      <c r="H9780" t="s">
        <v>8274</v>
      </c>
      <c r="I9780">
        <v>119.8</v>
      </c>
      <c r="J9780" t="s">
        <v>138</v>
      </c>
      <c r="K9780" t="s">
        <v>137</v>
      </c>
      <c r="L9780">
        <f>I9780*$Q$2/1000</f>
        <v>4.4325999999999997E-2</v>
      </c>
    </row>
    <row r="9781" spans="1:12">
      <c r="A9781" s="118">
        <v>45261</v>
      </c>
      <c r="B9781" t="s">
        <v>8279</v>
      </c>
      <c r="C9781" t="s">
        <v>8278</v>
      </c>
      <c r="D9781" t="s">
        <v>8305</v>
      </c>
      <c r="E9781" t="s">
        <v>8304</v>
      </c>
      <c r="F9781" t="s">
        <v>8303</v>
      </c>
      <c r="G9781" t="s">
        <v>8302</v>
      </c>
      <c r="H9781" t="s">
        <v>8274</v>
      </c>
      <c r="I9781">
        <v>119.8</v>
      </c>
      <c r="J9781" t="s">
        <v>138</v>
      </c>
      <c r="K9781" t="s">
        <v>137</v>
      </c>
      <c r="L9781">
        <f>I9781*$Q$2/1000</f>
        <v>4.4325999999999997E-2</v>
      </c>
    </row>
    <row r="9782" spans="1:12">
      <c r="A9782" s="118">
        <v>45261</v>
      </c>
      <c r="B9782" t="s">
        <v>8279</v>
      </c>
      <c r="C9782" t="s">
        <v>8278</v>
      </c>
      <c r="D9782" t="s">
        <v>8301</v>
      </c>
      <c r="E9782" t="s">
        <v>8300</v>
      </c>
      <c r="F9782">
        <v>85204480</v>
      </c>
      <c r="G9782" t="s">
        <v>4915</v>
      </c>
      <c r="H9782" t="s">
        <v>8274</v>
      </c>
      <c r="I9782">
        <v>119.8</v>
      </c>
      <c r="J9782" t="s">
        <v>138</v>
      </c>
      <c r="K9782" t="s">
        <v>137</v>
      </c>
      <c r="L9782">
        <f>I9782*$Q$2/1000</f>
        <v>4.4325999999999997E-2</v>
      </c>
    </row>
    <row r="9783" spans="1:12">
      <c r="A9783" s="118">
        <v>45261</v>
      </c>
      <c r="B9783" t="s">
        <v>8279</v>
      </c>
      <c r="C9783" t="s">
        <v>8278</v>
      </c>
      <c r="D9783" t="s">
        <v>8299</v>
      </c>
      <c r="E9783" t="s">
        <v>8298</v>
      </c>
      <c r="F9783" t="s">
        <v>8297</v>
      </c>
      <c r="G9783" t="s">
        <v>8296</v>
      </c>
      <c r="H9783" t="s">
        <v>8274</v>
      </c>
      <c r="I9783">
        <v>119.8</v>
      </c>
      <c r="J9783" t="s">
        <v>138</v>
      </c>
      <c r="K9783" t="s">
        <v>137</v>
      </c>
      <c r="L9783">
        <f>I9783*$Q$2/1000</f>
        <v>4.4325999999999997E-2</v>
      </c>
    </row>
    <row r="9784" spans="1:12">
      <c r="A9784" s="118">
        <v>45261</v>
      </c>
      <c r="B9784" t="s">
        <v>8279</v>
      </c>
      <c r="C9784" t="s">
        <v>8278</v>
      </c>
      <c r="D9784" t="s">
        <v>8295</v>
      </c>
      <c r="E9784" t="s">
        <v>8294</v>
      </c>
      <c r="F9784" t="s">
        <v>8293</v>
      </c>
      <c r="G9784" t="s">
        <v>8292</v>
      </c>
      <c r="H9784" t="s">
        <v>8274</v>
      </c>
      <c r="I9784">
        <v>119.8</v>
      </c>
      <c r="J9784" t="s">
        <v>138</v>
      </c>
      <c r="K9784" t="s">
        <v>137</v>
      </c>
      <c r="L9784">
        <f>I9784*$Q$2/1000</f>
        <v>4.4325999999999997E-2</v>
      </c>
    </row>
    <row r="9785" spans="1:12">
      <c r="A9785" s="118">
        <v>45261</v>
      </c>
      <c r="B9785" t="s">
        <v>8279</v>
      </c>
      <c r="C9785" t="s">
        <v>8278</v>
      </c>
      <c r="D9785" t="s">
        <v>8291</v>
      </c>
      <c r="E9785" t="s">
        <v>8290</v>
      </c>
      <c r="F9785" t="s">
        <v>475</v>
      </c>
      <c r="G9785" t="s">
        <v>474</v>
      </c>
      <c r="H9785" t="s">
        <v>8274</v>
      </c>
      <c r="I9785">
        <v>119.8</v>
      </c>
      <c r="J9785" t="s">
        <v>138</v>
      </c>
      <c r="K9785" t="s">
        <v>137</v>
      </c>
      <c r="L9785">
        <f>I9785*$Q$2/1000</f>
        <v>4.4325999999999997E-2</v>
      </c>
    </row>
    <row r="9786" spans="1:12">
      <c r="A9786" s="118">
        <v>45261</v>
      </c>
      <c r="B9786" t="s">
        <v>8279</v>
      </c>
      <c r="C9786" t="s">
        <v>8278</v>
      </c>
      <c r="D9786" t="s">
        <v>8289</v>
      </c>
      <c r="E9786" t="s">
        <v>8288</v>
      </c>
      <c r="F9786">
        <v>85213150</v>
      </c>
      <c r="G9786" t="s">
        <v>8287</v>
      </c>
      <c r="H9786" t="s">
        <v>8274</v>
      </c>
      <c r="I9786">
        <v>119.8</v>
      </c>
      <c r="J9786" t="s">
        <v>138</v>
      </c>
      <c r="K9786" t="s">
        <v>137</v>
      </c>
      <c r="L9786">
        <f>I9786*$Q$2/1000</f>
        <v>4.4325999999999997E-2</v>
      </c>
    </row>
    <row r="9787" spans="1:12">
      <c r="A9787" s="118">
        <v>45261</v>
      </c>
      <c r="B9787" t="s">
        <v>8279</v>
      </c>
      <c r="C9787" t="s">
        <v>8278</v>
      </c>
      <c r="D9787" t="s">
        <v>8286</v>
      </c>
      <c r="E9787" t="s">
        <v>8285</v>
      </c>
      <c r="F9787">
        <v>23254885</v>
      </c>
      <c r="G9787" t="s">
        <v>8280</v>
      </c>
      <c r="H9787" t="s">
        <v>8274</v>
      </c>
      <c r="I9787">
        <v>119.8</v>
      </c>
      <c r="J9787" t="s">
        <v>138</v>
      </c>
      <c r="K9787" t="s">
        <v>137</v>
      </c>
      <c r="L9787">
        <f>I9787*$Q$2/1000</f>
        <v>4.4325999999999997E-2</v>
      </c>
    </row>
    <row r="9788" spans="1:12">
      <c r="A9788" s="118">
        <v>45170</v>
      </c>
      <c r="B9788" t="s">
        <v>180</v>
      </c>
      <c r="C9788" t="s">
        <v>179</v>
      </c>
      <c r="D9788" t="s">
        <v>8284</v>
      </c>
      <c r="E9788" t="s">
        <v>8283</v>
      </c>
      <c r="F9788" t="s">
        <v>1544</v>
      </c>
      <c r="G9788" t="s">
        <v>1543</v>
      </c>
      <c r="H9788" t="s">
        <v>174</v>
      </c>
      <c r="I9788">
        <v>3154</v>
      </c>
      <c r="J9788" t="s">
        <v>173</v>
      </c>
      <c r="K9788" t="s">
        <v>172</v>
      </c>
      <c r="L9788">
        <f>I9788*$Q$3/(1000/0.1)</f>
        <v>1.0118031999999999E-2</v>
      </c>
    </row>
    <row r="9789" spans="1:12">
      <c r="A9789" s="118">
        <v>45261</v>
      </c>
      <c r="B9789" t="s">
        <v>8279</v>
      </c>
      <c r="C9789" t="s">
        <v>8278</v>
      </c>
      <c r="D9789" t="s">
        <v>8282</v>
      </c>
      <c r="E9789" t="s">
        <v>8281</v>
      </c>
      <c r="F9789">
        <v>23254885</v>
      </c>
      <c r="G9789" t="s">
        <v>8280</v>
      </c>
      <c r="H9789" t="s">
        <v>8274</v>
      </c>
      <c r="I9789">
        <v>119.8</v>
      </c>
      <c r="J9789" t="s">
        <v>138</v>
      </c>
      <c r="K9789" t="s">
        <v>137</v>
      </c>
      <c r="L9789">
        <f>I9789*$Q$2/1000</f>
        <v>4.4325999999999997E-2</v>
      </c>
    </row>
    <row r="9790" spans="1:12">
      <c r="A9790" s="118">
        <v>45261</v>
      </c>
      <c r="B9790" t="s">
        <v>8279</v>
      </c>
      <c r="C9790" t="s">
        <v>8278</v>
      </c>
      <c r="D9790" t="s">
        <v>8277</v>
      </c>
      <c r="E9790" t="s">
        <v>8276</v>
      </c>
      <c r="F9790">
        <v>85209010</v>
      </c>
      <c r="G9790" t="s">
        <v>8275</v>
      </c>
      <c r="H9790" t="s">
        <v>8274</v>
      </c>
      <c r="I9790">
        <v>119.8</v>
      </c>
      <c r="J9790" t="s">
        <v>138</v>
      </c>
      <c r="K9790" t="s">
        <v>137</v>
      </c>
      <c r="L9790">
        <f>I9790*$Q$2/1000</f>
        <v>4.4325999999999997E-2</v>
      </c>
    </row>
    <row r="9791" spans="1:12">
      <c r="A9791" s="118">
        <v>44927</v>
      </c>
      <c r="B9791" t="s">
        <v>8242</v>
      </c>
      <c r="C9791" t="s">
        <v>8241</v>
      </c>
      <c r="D9791" t="s">
        <v>8273</v>
      </c>
      <c r="E9791" t="s">
        <v>8272</v>
      </c>
      <c r="F9791">
        <v>1445004</v>
      </c>
      <c r="G9791" t="s">
        <v>8238</v>
      </c>
      <c r="H9791" t="s">
        <v>8237</v>
      </c>
      <c r="I9791">
        <v>422</v>
      </c>
      <c r="J9791" t="s">
        <v>145</v>
      </c>
      <c r="K9791" t="s">
        <v>137</v>
      </c>
      <c r="L9791">
        <f>I9791*$Q$2/100/1000</f>
        <v>1.5613999999999999E-3</v>
      </c>
    </row>
    <row r="9792" spans="1:12">
      <c r="A9792" s="118">
        <v>44927</v>
      </c>
      <c r="B9792" t="s">
        <v>8242</v>
      </c>
      <c r="C9792" t="s">
        <v>8241</v>
      </c>
      <c r="D9792" t="s">
        <v>8262</v>
      </c>
      <c r="E9792" t="s">
        <v>8271</v>
      </c>
      <c r="F9792">
        <v>1445004</v>
      </c>
      <c r="G9792" t="s">
        <v>8238</v>
      </c>
      <c r="H9792" t="s">
        <v>8237</v>
      </c>
      <c r="I9792">
        <v>422</v>
      </c>
      <c r="J9792" t="s">
        <v>145</v>
      </c>
      <c r="K9792" t="s">
        <v>137</v>
      </c>
      <c r="L9792">
        <f>I9792*$Q$2/100/1000</f>
        <v>1.5613999999999999E-3</v>
      </c>
    </row>
    <row r="9793" spans="1:12">
      <c r="A9793" s="118">
        <v>44958</v>
      </c>
      <c r="B9793" t="s">
        <v>8242</v>
      </c>
      <c r="C9793" t="s">
        <v>8241</v>
      </c>
      <c r="D9793" t="s">
        <v>8260</v>
      </c>
      <c r="E9793" t="s">
        <v>8270</v>
      </c>
      <c r="F9793">
        <v>1445004</v>
      </c>
      <c r="G9793" t="s">
        <v>8238</v>
      </c>
      <c r="H9793" t="s">
        <v>8237</v>
      </c>
      <c r="I9793">
        <v>422</v>
      </c>
      <c r="J9793" t="s">
        <v>145</v>
      </c>
      <c r="K9793" t="s">
        <v>137</v>
      </c>
      <c r="L9793">
        <f>I9793*$Q$2/100/1000</f>
        <v>1.5613999999999999E-3</v>
      </c>
    </row>
    <row r="9794" spans="1:12">
      <c r="A9794" s="118">
        <v>44958</v>
      </c>
      <c r="B9794" t="s">
        <v>8242</v>
      </c>
      <c r="C9794" t="s">
        <v>8241</v>
      </c>
      <c r="D9794" t="s">
        <v>8269</v>
      </c>
      <c r="E9794" t="s">
        <v>8268</v>
      </c>
      <c r="F9794">
        <v>1445004</v>
      </c>
      <c r="G9794" t="s">
        <v>8238</v>
      </c>
      <c r="H9794" t="s">
        <v>8237</v>
      </c>
      <c r="I9794">
        <v>422</v>
      </c>
      <c r="J9794" t="s">
        <v>145</v>
      </c>
      <c r="K9794" t="s">
        <v>137</v>
      </c>
      <c r="L9794">
        <f>I9794*$Q$2/100/1000</f>
        <v>1.5613999999999999E-3</v>
      </c>
    </row>
    <row r="9795" spans="1:12">
      <c r="A9795" s="118">
        <v>44958</v>
      </c>
      <c r="B9795" t="s">
        <v>8242</v>
      </c>
      <c r="C9795" t="s">
        <v>8241</v>
      </c>
      <c r="D9795" t="s">
        <v>8260</v>
      </c>
      <c r="E9795" t="s">
        <v>8267</v>
      </c>
      <c r="F9795">
        <v>1445004</v>
      </c>
      <c r="G9795" t="s">
        <v>8238</v>
      </c>
      <c r="H9795" t="s">
        <v>8237</v>
      </c>
      <c r="I9795">
        <v>422</v>
      </c>
      <c r="J9795" t="s">
        <v>145</v>
      </c>
      <c r="K9795" t="s">
        <v>137</v>
      </c>
      <c r="L9795">
        <f>I9795*$Q$2/100/1000</f>
        <v>1.5613999999999999E-3</v>
      </c>
    </row>
    <row r="9796" spans="1:12">
      <c r="A9796" s="118">
        <v>44986</v>
      </c>
      <c r="B9796" t="s">
        <v>8242</v>
      </c>
      <c r="C9796" t="s">
        <v>8241</v>
      </c>
      <c r="D9796" t="s">
        <v>8260</v>
      </c>
      <c r="E9796" t="s">
        <v>8266</v>
      </c>
      <c r="F9796">
        <v>1445004</v>
      </c>
      <c r="G9796" t="s">
        <v>8238</v>
      </c>
      <c r="H9796" t="s">
        <v>8237</v>
      </c>
      <c r="I9796">
        <v>422</v>
      </c>
      <c r="J9796" t="s">
        <v>145</v>
      </c>
      <c r="K9796" t="s">
        <v>137</v>
      </c>
      <c r="L9796">
        <f>I9796*$Q$2/100/1000</f>
        <v>1.5613999999999999E-3</v>
      </c>
    </row>
    <row r="9797" spans="1:12">
      <c r="A9797" s="118">
        <v>45017</v>
      </c>
      <c r="B9797" t="s">
        <v>8242</v>
      </c>
      <c r="C9797" t="s">
        <v>8241</v>
      </c>
      <c r="D9797" t="s">
        <v>8262</v>
      </c>
      <c r="E9797" t="s">
        <v>8265</v>
      </c>
      <c r="F9797" s="119">
        <v>1445004</v>
      </c>
      <c r="G9797" t="s">
        <v>8238</v>
      </c>
      <c r="H9797" t="s">
        <v>8237</v>
      </c>
      <c r="I9797">
        <v>422</v>
      </c>
      <c r="J9797" t="s">
        <v>145</v>
      </c>
      <c r="K9797" t="s">
        <v>137</v>
      </c>
      <c r="L9797">
        <f>I9797*$Q$2/100/1000</f>
        <v>1.5613999999999999E-3</v>
      </c>
    </row>
    <row r="9798" spans="1:12">
      <c r="A9798" s="118">
        <v>45017</v>
      </c>
      <c r="B9798" t="s">
        <v>8242</v>
      </c>
      <c r="C9798" t="s">
        <v>8241</v>
      </c>
      <c r="D9798" t="s">
        <v>8264</v>
      </c>
      <c r="E9798" t="s">
        <v>8263</v>
      </c>
      <c r="F9798" s="119">
        <v>1445004</v>
      </c>
      <c r="G9798" t="s">
        <v>8238</v>
      </c>
      <c r="H9798" t="s">
        <v>8237</v>
      </c>
      <c r="I9798">
        <v>422</v>
      </c>
      <c r="J9798" t="s">
        <v>145</v>
      </c>
      <c r="K9798" t="s">
        <v>137</v>
      </c>
      <c r="L9798">
        <f>I9798*$Q$2/100/1000</f>
        <v>1.5613999999999999E-3</v>
      </c>
    </row>
    <row r="9799" spans="1:12">
      <c r="A9799" s="118">
        <v>45047</v>
      </c>
      <c r="B9799" t="s">
        <v>8242</v>
      </c>
      <c r="C9799" t="s">
        <v>8241</v>
      </c>
      <c r="D9799" t="s">
        <v>8262</v>
      </c>
      <c r="E9799" t="s">
        <v>8261</v>
      </c>
      <c r="F9799">
        <v>1445004</v>
      </c>
      <c r="G9799" t="s">
        <v>8238</v>
      </c>
      <c r="H9799" t="s">
        <v>8237</v>
      </c>
      <c r="I9799">
        <v>422</v>
      </c>
      <c r="J9799" t="s">
        <v>145</v>
      </c>
      <c r="K9799" t="s">
        <v>137</v>
      </c>
      <c r="L9799">
        <f>I9799*$Q$2/100/1000</f>
        <v>1.5613999999999999E-3</v>
      </c>
    </row>
    <row r="9800" spans="1:12">
      <c r="A9800" s="118">
        <v>45047</v>
      </c>
      <c r="B9800" t="s">
        <v>8242</v>
      </c>
      <c r="C9800" t="s">
        <v>8241</v>
      </c>
      <c r="D9800" t="s">
        <v>8260</v>
      </c>
      <c r="E9800" t="s">
        <v>8259</v>
      </c>
      <c r="F9800">
        <v>1445004</v>
      </c>
      <c r="G9800" t="s">
        <v>8238</v>
      </c>
      <c r="H9800" t="s">
        <v>8237</v>
      </c>
      <c r="I9800">
        <v>422</v>
      </c>
      <c r="J9800" t="s">
        <v>145</v>
      </c>
      <c r="K9800" t="s">
        <v>137</v>
      </c>
      <c r="L9800">
        <f>I9800*$Q$2/100/1000</f>
        <v>1.5613999999999999E-3</v>
      </c>
    </row>
    <row r="9801" spans="1:12">
      <c r="A9801" s="118">
        <v>45047</v>
      </c>
      <c r="B9801" t="s">
        <v>8242</v>
      </c>
      <c r="C9801" t="s">
        <v>8241</v>
      </c>
      <c r="D9801" t="s">
        <v>8258</v>
      </c>
      <c r="E9801" t="s">
        <v>8257</v>
      </c>
      <c r="F9801">
        <v>1445004</v>
      </c>
      <c r="G9801" t="s">
        <v>8238</v>
      </c>
      <c r="H9801" t="s">
        <v>8237</v>
      </c>
      <c r="I9801">
        <v>422</v>
      </c>
      <c r="J9801" t="s">
        <v>145</v>
      </c>
      <c r="K9801" t="s">
        <v>137</v>
      </c>
      <c r="L9801">
        <f>I9801*$Q$2/100/1000</f>
        <v>1.5613999999999999E-3</v>
      </c>
    </row>
    <row r="9802" spans="1:12">
      <c r="A9802" s="118">
        <v>45047</v>
      </c>
      <c r="B9802" t="s">
        <v>8242</v>
      </c>
      <c r="C9802" t="s">
        <v>8241</v>
      </c>
      <c r="D9802" t="s">
        <v>8256</v>
      </c>
      <c r="E9802" t="s">
        <v>8255</v>
      </c>
      <c r="F9802">
        <v>1445004</v>
      </c>
      <c r="G9802" t="s">
        <v>8238</v>
      </c>
      <c r="H9802" t="s">
        <v>8237</v>
      </c>
      <c r="I9802">
        <v>422</v>
      </c>
      <c r="J9802" t="s">
        <v>145</v>
      </c>
      <c r="K9802" t="s">
        <v>137</v>
      </c>
      <c r="L9802">
        <f>I9802*$Q$2/100/1000</f>
        <v>1.5613999999999999E-3</v>
      </c>
    </row>
    <row r="9803" spans="1:12">
      <c r="A9803" s="118">
        <v>45047</v>
      </c>
      <c r="B9803" t="s">
        <v>8242</v>
      </c>
      <c r="C9803" t="s">
        <v>8241</v>
      </c>
      <c r="D9803" t="s">
        <v>8254</v>
      </c>
      <c r="E9803" t="s">
        <v>8253</v>
      </c>
      <c r="F9803">
        <v>1445004</v>
      </c>
      <c r="G9803" t="s">
        <v>8238</v>
      </c>
      <c r="H9803" t="s">
        <v>8237</v>
      </c>
      <c r="I9803">
        <v>422</v>
      </c>
      <c r="J9803" t="s">
        <v>145</v>
      </c>
      <c r="K9803" t="s">
        <v>137</v>
      </c>
      <c r="L9803">
        <f>I9803*$Q$2/100/1000</f>
        <v>1.5613999999999999E-3</v>
      </c>
    </row>
    <row r="9804" spans="1:12">
      <c r="A9804" s="118">
        <v>45047</v>
      </c>
      <c r="B9804" t="s">
        <v>8242</v>
      </c>
      <c r="C9804" t="s">
        <v>8241</v>
      </c>
      <c r="D9804" t="s">
        <v>8252</v>
      </c>
      <c r="E9804" t="s">
        <v>8251</v>
      </c>
      <c r="F9804">
        <v>1445004</v>
      </c>
      <c r="G9804" t="s">
        <v>8238</v>
      </c>
      <c r="H9804" t="s">
        <v>8237</v>
      </c>
      <c r="I9804">
        <v>422</v>
      </c>
      <c r="J9804" t="s">
        <v>145</v>
      </c>
      <c r="K9804" t="s">
        <v>137</v>
      </c>
      <c r="L9804">
        <f>I9804*$Q$2/100/1000</f>
        <v>1.5613999999999999E-3</v>
      </c>
    </row>
    <row r="9805" spans="1:12">
      <c r="A9805" s="118">
        <v>45139</v>
      </c>
      <c r="B9805" t="s">
        <v>8242</v>
      </c>
      <c r="C9805" t="s">
        <v>8241</v>
      </c>
      <c r="D9805" t="s">
        <v>8240</v>
      </c>
      <c r="E9805" t="s">
        <v>8250</v>
      </c>
      <c r="F9805" s="119">
        <v>1445004</v>
      </c>
      <c r="G9805" t="s">
        <v>8238</v>
      </c>
      <c r="H9805" t="s">
        <v>8237</v>
      </c>
      <c r="I9805">
        <v>422</v>
      </c>
      <c r="J9805" t="s">
        <v>145</v>
      </c>
      <c r="K9805" t="s">
        <v>137</v>
      </c>
      <c r="L9805">
        <f>I9805*$Q$2/100/1000</f>
        <v>1.5613999999999999E-3</v>
      </c>
    </row>
    <row r="9806" spans="1:12">
      <c r="A9806" s="118">
        <v>45170</v>
      </c>
      <c r="B9806" t="s">
        <v>460</v>
      </c>
      <c r="C9806" t="s">
        <v>459</v>
      </c>
      <c r="D9806" t="s">
        <v>2519</v>
      </c>
      <c r="E9806" t="s">
        <v>8249</v>
      </c>
      <c r="F9806">
        <v>79212140</v>
      </c>
      <c r="G9806" t="s">
        <v>8248</v>
      </c>
      <c r="H9806" t="s">
        <v>455</v>
      </c>
      <c r="I9806">
        <v>103.6</v>
      </c>
      <c r="J9806" t="s">
        <v>145</v>
      </c>
      <c r="K9806" t="s">
        <v>137</v>
      </c>
      <c r="L9806">
        <f>I9806*$Q$2/100/1000</f>
        <v>3.8331999999999998E-4</v>
      </c>
    </row>
    <row r="9807" spans="1:12">
      <c r="A9807" s="118">
        <v>45261</v>
      </c>
      <c r="B9807" t="s">
        <v>8242</v>
      </c>
      <c r="C9807" t="s">
        <v>8241</v>
      </c>
      <c r="D9807" t="s">
        <v>8247</v>
      </c>
      <c r="E9807" t="s">
        <v>8246</v>
      </c>
      <c r="F9807">
        <v>1445004</v>
      </c>
      <c r="G9807" t="s">
        <v>8238</v>
      </c>
      <c r="H9807" t="s">
        <v>8237</v>
      </c>
      <c r="I9807">
        <v>422</v>
      </c>
      <c r="J9807" t="s">
        <v>145</v>
      </c>
      <c r="K9807" t="s">
        <v>137</v>
      </c>
      <c r="L9807">
        <f>I9807*$Q$2/100/1000</f>
        <v>1.5613999999999999E-3</v>
      </c>
    </row>
    <row r="9808" spans="1:12">
      <c r="A9808" s="118">
        <v>45261</v>
      </c>
      <c r="B9808" t="s">
        <v>8242</v>
      </c>
      <c r="C9808" t="s">
        <v>8241</v>
      </c>
      <c r="D9808" t="s">
        <v>8240</v>
      </c>
      <c r="E9808" t="s">
        <v>8245</v>
      </c>
      <c r="F9808">
        <v>1445004</v>
      </c>
      <c r="G9808" t="s">
        <v>8238</v>
      </c>
      <c r="H9808" t="s">
        <v>8237</v>
      </c>
      <c r="I9808">
        <v>422</v>
      </c>
      <c r="J9808" t="s">
        <v>145</v>
      </c>
      <c r="K9808" t="s">
        <v>137</v>
      </c>
      <c r="L9808">
        <f>I9808*$Q$2/100/1000</f>
        <v>1.5613999999999999E-3</v>
      </c>
    </row>
    <row r="9809" spans="1:12">
      <c r="A9809" s="118">
        <v>45261</v>
      </c>
      <c r="B9809" t="s">
        <v>8242</v>
      </c>
      <c r="C9809" t="s">
        <v>8241</v>
      </c>
      <c r="D9809" t="s">
        <v>8240</v>
      </c>
      <c r="E9809" t="s">
        <v>8244</v>
      </c>
      <c r="F9809">
        <v>1445004</v>
      </c>
      <c r="G9809" t="s">
        <v>8238</v>
      </c>
      <c r="H9809" t="s">
        <v>8237</v>
      </c>
      <c r="I9809">
        <v>422</v>
      </c>
      <c r="J9809" t="s">
        <v>145</v>
      </c>
      <c r="K9809" t="s">
        <v>137</v>
      </c>
      <c r="L9809">
        <f>I9809*$Q$2/100/1000</f>
        <v>1.5613999999999999E-3</v>
      </c>
    </row>
    <row r="9810" spans="1:12">
      <c r="A9810" s="118">
        <v>45261</v>
      </c>
      <c r="B9810" t="s">
        <v>8242</v>
      </c>
      <c r="C9810" t="s">
        <v>8241</v>
      </c>
      <c r="D9810" t="s">
        <v>8240</v>
      </c>
      <c r="E9810" t="s">
        <v>8243</v>
      </c>
      <c r="F9810">
        <v>1445004</v>
      </c>
      <c r="G9810" t="s">
        <v>8238</v>
      </c>
      <c r="H9810" t="s">
        <v>8237</v>
      </c>
      <c r="I9810">
        <v>422</v>
      </c>
      <c r="J9810" t="s">
        <v>145</v>
      </c>
      <c r="K9810" t="s">
        <v>137</v>
      </c>
      <c r="L9810">
        <f>I9810*$Q$2/100/1000</f>
        <v>1.5613999999999999E-3</v>
      </c>
    </row>
    <row r="9811" spans="1:12">
      <c r="A9811" s="118">
        <v>45261</v>
      </c>
      <c r="B9811" t="s">
        <v>8242</v>
      </c>
      <c r="C9811" t="s">
        <v>8241</v>
      </c>
      <c r="D9811" t="s">
        <v>8240</v>
      </c>
      <c r="E9811" t="s">
        <v>8239</v>
      </c>
      <c r="F9811">
        <v>1445004</v>
      </c>
      <c r="G9811" t="s">
        <v>8238</v>
      </c>
      <c r="H9811" t="s">
        <v>8237</v>
      </c>
      <c r="I9811">
        <v>422</v>
      </c>
      <c r="J9811" t="s">
        <v>145</v>
      </c>
      <c r="K9811" t="s">
        <v>137</v>
      </c>
      <c r="L9811">
        <f>I9811*$Q$2/100/1000</f>
        <v>1.5613999999999999E-3</v>
      </c>
    </row>
    <row r="9812" spans="1:12">
      <c r="A9812" s="118">
        <v>44927</v>
      </c>
      <c r="B9812" t="s">
        <v>7995</v>
      </c>
      <c r="C9812" t="s">
        <v>8068</v>
      </c>
      <c r="D9812" t="s">
        <v>8236</v>
      </c>
      <c r="E9812" t="s">
        <v>8235</v>
      </c>
      <c r="F9812" t="s">
        <v>8095</v>
      </c>
      <c r="G9812" t="s">
        <v>8094</v>
      </c>
      <c r="H9812" s="130" t="s">
        <v>7989</v>
      </c>
      <c r="I9812">
        <f>878*2</f>
        <v>1756</v>
      </c>
      <c r="J9812" t="s">
        <v>145</v>
      </c>
      <c r="K9812" t="s">
        <v>137</v>
      </c>
      <c r="L9812">
        <f>I9812*$Q$2/100/1000</f>
        <v>6.4972000000000007E-3</v>
      </c>
    </row>
    <row r="9813" spans="1:12">
      <c r="A9813" s="118">
        <v>44927</v>
      </c>
      <c r="B9813" t="s">
        <v>7995</v>
      </c>
      <c r="C9813" t="s">
        <v>8068</v>
      </c>
      <c r="D9813" t="s">
        <v>8130</v>
      </c>
      <c r="E9813" t="s">
        <v>8234</v>
      </c>
      <c r="F9813">
        <v>101042015</v>
      </c>
      <c r="G9813" t="s">
        <v>8088</v>
      </c>
      <c r="H9813" s="130" t="s">
        <v>7989</v>
      </c>
      <c r="I9813">
        <f>878*2</f>
        <v>1756</v>
      </c>
      <c r="J9813" t="s">
        <v>145</v>
      </c>
      <c r="K9813" t="s">
        <v>137</v>
      </c>
      <c r="L9813">
        <f>I9813*$Q$2/100/1000</f>
        <v>6.4972000000000007E-3</v>
      </c>
    </row>
    <row r="9814" spans="1:12">
      <c r="A9814" s="118">
        <v>44927</v>
      </c>
      <c r="B9814" t="s">
        <v>7995</v>
      </c>
      <c r="C9814" t="s">
        <v>8068</v>
      </c>
      <c r="D9814" t="s">
        <v>8070</v>
      </c>
      <c r="E9814" t="s">
        <v>8233</v>
      </c>
      <c r="F9814" t="s">
        <v>8095</v>
      </c>
      <c r="G9814" t="s">
        <v>8094</v>
      </c>
      <c r="H9814" s="130" t="s">
        <v>7989</v>
      </c>
      <c r="I9814">
        <f>878*2</f>
        <v>1756</v>
      </c>
      <c r="J9814" t="s">
        <v>145</v>
      </c>
      <c r="K9814" t="s">
        <v>137</v>
      </c>
      <c r="L9814">
        <f>I9814*$Q$2/100/1000</f>
        <v>6.4972000000000007E-3</v>
      </c>
    </row>
    <row r="9815" spans="1:12">
      <c r="A9815" s="118">
        <v>44927</v>
      </c>
      <c r="B9815" t="s">
        <v>7995</v>
      </c>
      <c r="C9815" t="s">
        <v>8068</v>
      </c>
      <c r="D9815" t="s">
        <v>8232</v>
      </c>
      <c r="E9815" t="s">
        <v>8231</v>
      </c>
      <c r="F9815" t="s">
        <v>8081</v>
      </c>
      <c r="G9815" t="s">
        <v>8080</v>
      </c>
      <c r="H9815" s="130" t="s">
        <v>7989</v>
      </c>
      <c r="I9815">
        <f>878*2</f>
        <v>1756</v>
      </c>
      <c r="J9815" t="s">
        <v>145</v>
      </c>
      <c r="K9815" t="s">
        <v>137</v>
      </c>
      <c r="L9815">
        <f>I9815*$Q$2/100/1000</f>
        <v>6.4972000000000007E-3</v>
      </c>
    </row>
    <row r="9816" spans="1:12">
      <c r="A9816" s="118">
        <v>45170</v>
      </c>
      <c r="B9816" t="s">
        <v>565</v>
      </c>
      <c r="C9816" t="s">
        <v>564</v>
      </c>
      <c r="D9816" t="s">
        <v>1237</v>
      </c>
      <c r="E9816" t="s">
        <v>8230</v>
      </c>
      <c r="F9816">
        <v>101040789</v>
      </c>
      <c r="G9816" t="s">
        <v>1235</v>
      </c>
      <c r="H9816" t="s">
        <v>560</v>
      </c>
      <c r="I9816">
        <v>104.8</v>
      </c>
      <c r="J9816" t="s">
        <v>138</v>
      </c>
      <c r="K9816" t="s">
        <v>137</v>
      </c>
      <c r="L9816">
        <f>I9816*$Q$2/1000</f>
        <v>3.8775999999999998E-2</v>
      </c>
    </row>
    <row r="9817" spans="1:12">
      <c r="A9817" s="118">
        <v>45200</v>
      </c>
      <c r="B9817" t="s">
        <v>5342</v>
      </c>
      <c r="C9817" t="s">
        <v>5341</v>
      </c>
      <c r="D9817" t="s">
        <v>8229</v>
      </c>
      <c r="E9817" t="s">
        <v>8228</v>
      </c>
      <c r="F9817" t="s">
        <v>8227</v>
      </c>
      <c r="G9817" t="s">
        <v>8226</v>
      </c>
      <c r="H9817" t="s">
        <v>5336</v>
      </c>
      <c r="I9817">
        <v>49.6</v>
      </c>
      <c r="J9817" t="s">
        <v>223</v>
      </c>
      <c r="K9817" t="s">
        <v>137</v>
      </c>
      <c r="L9817">
        <f>I9817*$Q$5/1000</f>
        <v>5.0430800000000005E-2</v>
      </c>
    </row>
    <row r="9818" spans="1:12">
      <c r="A9818" s="118">
        <v>44958</v>
      </c>
      <c r="B9818" t="s">
        <v>7995</v>
      </c>
      <c r="C9818" t="s">
        <v>8068</v>
      </c>
      <c r="D9818" t="s">
        <v>8225</v>
      </c>
      <c r="E9818" t="s">
        <v>8224</v>
      </c>
      <c r="F9818" t="s">
        <v>8115</v>
      </c>
      <c r="G9818" t="s">
        <v>8114</v>
      </c>
      <c r="H9818" s="130" t="s">
        <v>7989</v>
      </c>
      <c r="I9818">
        <f>878*2</f>
        <v>1756</v>
      </c>
      <c r="J9818" t="s">
        <v>145</v>
      </c>
      <c r="K9818" t="s">
        <v>137</v>
      </c>
      <c r="L9818">
        <f>I9818*$Q$2/100/1000</f>
        <v>6.4972000000000007E-3</v>
      </c>
    </row>
    <row r="9819" spans="1:12">
      <c r="A9819" s="118">
        <v>44958</v>
      </c>
      <c r="B9819" t="s">
        <v>7995</v>
      </c>
      <c r="C9819" t="s">
        <v>8068</v>
      </c>
      <c r="D9819" t="s">
        <v>8175</v>
      </c>
      <c r="E9819" t="s">
        <v>8223</v>
      </c>
      <c r="F9819" t="s">
        <v>8095</v>
      </c>
      <c r="G9819" t="s">
        <v>8094</v>
      </c>
      <c r="H9819" s="130" t="s">
        <v>7989</v>
      </c>
      <c r="I9819">
        <f>878*2</f>
        <v>1756</v>
      </c>
      <c r="J9819" t="s">
        <v>145</v>
      </c>
      <c r="K9819" t="s">
        <v>137</v>
      </c>
      <c r="L9819">
        <f>I9819*$Q$2/100/1000</f>
        <v>6.4972000000000007E-3</v>
      </c>
    </row>
    <row r="9820" spans="1:12">
      <c r="A9820" s="118">
        <v>45170</v>
      </c>
      <c r="B9820" t="s">
        <v>574</v>
      </c>
      <c r="C9820" t="s">
        <v>573</v>
      </c>
      <c r="D9820" t="s">
        <v>8222</v>
      </c>
      <c r="E9820" t="s">
        <v>8221</v>
      </c>
      <c r="F9820">
        <v>42205718</v>
      </c>
      <c r="G9820" t="s">
        <v>1626</v>
      </c>
      <c r="H9820" t="s">
        <v>569</v>
      </c>
      <c r="I9820">
        <v>298</v>
      </c>
      <c r="J9820" t="s">
        <v>145</v>
      </c>
      <c r="K9820" t="s">
        <v>137</v>
      </c>
      <c r="L9820">
        <f>I9820*$Q$2/100/1000</f>
        <v>1.1026E-3</v>
      </c>
    </row>
    <row r="9821" spans="1:12">
      <c r="A9821" s="118">
        <v>44958</v>
      </c>
      <c r="B9821" t="s">
        <v>7995</v>
      </c>
      <c r="C9821" t="s">
        <v>8068</v>
      </c>
      <c r="D9821" t="s">
        <v>8090</v>
      </c>
      <c r="E9821" t="s">
        <v>8220</v>
      </c>
      <c r="F9821">
        <v>101042015</v>
      </c>
      <c r="G9821" t="s">
        <v>8088</v>
      </c>
      <c r="H9821" s="130" t="s">
        <v>7989</v>
      </c>
      <c r="I9821">
        <f>878*2</f>
        <v>1756</v>
      </c>
      <c r="J9821" t="s">
        <v>145</v>
      </c>
      <c r="K9821" t="s">
        <v>137</v>
      </c>
      <c r="L9821">
        <f>I9821*$Q$2/100/1000</f>
        <v>6.4972000000000007E-3</v>
      </c>
    </row>
    <row r="9822" spans="1:12">
      <c r="A9822" s="118">
        <v>44958</v>
      </c>
      <c r="B9822" t="s">
        <v>7995</v>
      </c>
      <c r="C9822" t="s">
        <v>8068</v>
      </c>
      <c r="D9822" t="s">
        <v>8070</v>
      </c>
      <c r="E9822" t="s">
        <v>8219</v>
      </c>
      <c r="F9822" t="s">
        <v>8095</v>
      </c>
      <c r="G9822" t="s">
        <v>8094</v>
      </c>
      <c r="H9822" s="130" t="s">
        <v>7989</v>
      </c>
      <c r="I9822">
        <f>878*2</f>
        <v>1756</v>
      </c>
      <c r="J9822" t="s">
        <v>145</v>
      </c>
      <c r="K9822" t="s">
        <v>137</v>
      </c>
      <c r="L9822">
        <f>I9822*$Q$2/100/1000</f>
        <v>6.4972000000000007E-3</v>
      </c>
    </row>
    <row r="9823" spans="1:12">
      <c r="A9823" s="118">
        <v>44958</v>
      </c>
      <c r="B9823" t="s">
        <v>7995</v>
      </c>
      <c r="C9823" t="s">
        <v>8068</v>
      </c>
      <c r="D9823" t="s">
        <v>8070</v>
      </c>
      <c r="E9823" t="s">
        <v>8218</v>
      </c>
      <c r="F9823" t="s">
        <v>8177</v>
      </c>
      <c r="G9823" t="s">
        <v>8176</v>
      </c>
      <c r="H9823" s="130" t="s">
        <v>7989</v>
      </c>
      <c r="I9823">
        <f>878*2</f>
        <v>1756</v>
      </c>
      <c r="J9823" t="s">
        <v>145</v>
      </c>
      <c r="K9823" t="s">
        <v>137</v>
      </c>
      <c r="L9823">
        <f>I9823*$Q$2/100/1000</f>
        <v>6.4972000000000007E-3</v>
      </c>
    </row>
    <row r="9824" spans="1:12">
      <c r="A9824" s="118">
        <v>45078</v>
      </c>
      <c r="B9824" t="s">
        <v>443</v>
      </c>
      <c r="C9824" t="s">
        <v>442</v>
      </c>
      <c r="D9824" t="s">
        <v>441</v>
      </c>
      <c r="E9824" t="s">
        <v>8217</v>
      </c>
      <c r="F9824">
        <v>101022020</v>
      </c>
      <c r="G9824" t="s">
        <v>2288</v>
      </c>
      <c r="H9824" s="122" t="s">
        <v>437</v>
      </c>
      <c r="I9824">
        <v>4725</v>
      </c>
      <c r="J9824" t="s">
        <v>199</v>
      </c>
      <c r="K9824" t="s">
        <v>198</v>
      </c>
      <c r="L9824">
        <f>I9824*$Q$4/1000</f>
        <v>8.3086819200000015</v>
      </c>
    </row>
    <row r="9825" spans="1:12">
      <c r="A9825" s="118">
        <v>45078</v>
      </c>
      <c r="B9825" t="s">
        <v>443</v>
      </c>
      <c r="C9825" t="s">
        <v>442</v>
      </c>
      <c r="D9825" t="s">
        <v>441</v>
      </c>
      <c r="E9825" t="s">
        <v>8216</v>
      </c>
      <c r="F9825">
        <v>101022020</v>
      </c>
      <c r="G9825" t="s">
        <v>2288</v>
      </c>
      <c r="H9825" s="122" t="s">
        <v>437</v>
      </c>
      <c r="I9825">
        <v>4725</v>
      </c>
      <c r="J9825" t="s">
        <v>199</v>
      </c>
      <c r="K9825" t="s">
        <v>198</v>
      </c>
      <c r="L9825">
        <f>I9825*$Q$4/1000</f>
        <v>8.3086819200000015</v>
      </c>
    </row>
    <row r="9826" spans="1:12">
      <c r="A9826" s="118">
        <v>45078</v>
      </c>
      <c r="B9826" t="s">
        <v>443</v>
      </c>
      <c r="C9826" t="s">
        <v>442</v>
      </c>
      <c r="D9826" t="s">
        <v>441</v>
      </c>
      <c r="E9826" t="s">
        <v>8215</v>
      </c>
      <c r="F9826">
        <v>101022020</v>
      </c>
      <c r="G9826" t="s">
        <v>2288</v>
      </c>
      <c r="H9826" s="122" t="s">
        <v>437</v>
      </c>
      <c r="I9826">
        <v>4725</v>
      </c>
      <c r="J9826" t="s">
        <v>199</v>
      </c>
      <c r="K9826" t="s">
        <v>198</v>
      </c>
      <c r="L9826">
        <f>I9826*$Q$4/1000</f>
        <v>8.3086819200000015</v>
      </c>
    </row>
    <row r="9827" spans="1:12">
      <c r="A9827" s="118">
        <v>45108</v>
      </c>
      <c r="B9827" t="s">
        <v>443</v>
      </c>
      <c r="C9827" t="s">
        <v>442</v>
      </c>
      <c r="D9827" t="s">
        <v>441</v>
      </c>
      <c r="E9827" t="s">
        <v>8214</v>
      </c>
      <c r="F9827">
        <v>101022020</v>
      </c>
      <c r="G9827" t="s">
        <v>2288</v>
      </c>
      <c r="H9827" s="122" t="s">
        <v>437</v>
      </c>
      <c r="I9827">
        <v>4725</v>
      </c>
      <c r="J9827" t="s">
        <v>199</v>
      </c>
      <c r="K9827" t="s">
        <v>198</v>
      </c>
      <c r="L9827">
        <f>I9827*$Q$4/1000</f>
        <v>8.3086819200000015</v>
      </c>
    </row>
    <row r="9828" spans="1:12">
      <c r="A9828" s="118">
        <v>44958</v>
      </c>
      <c r="B9828" t="s">
        <v>7995</v>
      </c>
      <c r="C9828" t="s">
        <v>8068</v>
      </c>
      <c r="D9828" t="s">
        <v>8175</v>
      </c>
      <c r="E9828" t="s">
        <v>8213</v>
      </c>
      <c r="F9828" t="s">
        <v>8177</v>
      </c>
      <c r="G9828" t="s">
        <v>8176</v>
      </c>
      <c r="H9828" s="130" t="s">
        <v>7989</v>
      </c>
      <c r="I9828">
        <f>878*2</f>
        <v>1756</v>
      </c>
      <c r="J9828" t="s">
        <v>145</v>
      </c>
      <c r="K9828" t="s">
        <v>137</v>
      </c>
      <c r="L9828">
        <f>I9828*$Q$2/100/1000</f>
        <v>6.4972000000000007E-3</v>
      </c>
    </row>
    <row r="9829" spans="1:12">
      <c r="A9829" s="118">
        <v>44958</v>
      </c>
      <c r="B9829" t="s">
        <v>7995</v>
      </c>
      <c r="C9829" t="s">
        <v>8068</v>
      </c>
      <c r="D9829" t="s">
        <v>8132</v>
      </c>
      <c r="E9829" t="s">
        <v>8212</v>
      </c>
      <c r="F9829" t="s">
        <v>8177</v>
      </c>
      <c r="G9829" t="s">
        <v>8211</v>
      </c>
      <c r="H9829" s="130" t="s">
        <v>7989</v>
      </c>
      <c r="I9829">
        <f>878*2</f>
        <v>1756</v>
      </c>
      <c r="J9829" t="s">
        <v>145</v>
      </c>
      <c r="K9829" t="s">
        <v>137</v>
      </c>
      <c r="L9829">
        <f>I9829*$Q$2/100/1000</f>
        <v>6.4972000000000007E-3</v>
      </c>
    </row>
    <row r="9830" spans="1:12">
      <c r="A9830" s="118">
        <v>44958</v>
      </c>
      <c r="B9830" t="s">
        <v>7995</v>
      </c>
      <c r="C9830" t="s">
        <v>8068</v>
      </c>
      <c r="D9830" t="s">
        <v>8210</v>
      </c>
      <c r="E9830" t="s">
        <v>8209</v>
      </c>
      <c r="F9830" t="s">
        <v>8105</v>
      </c>
      <c r="G9830" t="s">
        <v>8104</v>
      </c>
      <c r="H9830" s="130" t="s">
        <v>7989</v>
      </c>
      <c r="I9830">
        <f>878*2</f>
        <v>1756</v>
      </c>
      <c r="J9830" t="s">
        <v>145</v>
      </c>
      <c r="K9830" t="s">
        <v>137</v>
      </c>
      <c r="L9830">
        <f>I9830*$Q$2/100/1000</f>
        <v>6.4972000000000007E-3</v>
      </c>
    </row>
    <row r="9831" spans="1:12">
      <c r="A9831" s="118">
        <v>44986</v>
      </c>
      <c r="B9831" t="s">
        <v>7995</v>
      </c>
      <c r="C9831" t="s">
        <v>8068</v>
      </c>
      <c r="D9831" t="s">
        <v>8132</v>
      </c>
      <c r="E9831" t="s">
        <v>8208</v>
      </c>
      <c r="F9831" t="s">
        <v>8034</v>
      </c>
      <c r="G9831" t="s">
        <v>8015</v>
      </c>
      <c r="H9831" s="130" t="s">
        <v>7989</v>
      </c>
      <c r="I9831">
        <f>878*2</f>
        <v>1756</v>
      </c>
      <c r="J9831" t="s">
        <v>145</v>
      </c>
      <c r="K9831" t="s">
        <v>137</v>
      </c>
      <c r="L9831">
        <f>I9831*$Q$2/100/1000</f>
        <v>6.4972000000000007E-3</v>
      </c>
    </row>
    <row r="9832" spans="1:12">
      <c r="A9832" s="118">
        <v>44986</v>
      </c>
      <c r="B9832" t="s">
        <v>7995</v>
      </c>
      <c r="C9832" t="s">
        <v>8068</v>
      </c>
      <c r="D9832" t="s">
        <v>8207</v>
      </c>
      <c r="E9832" t="s">
        <v>8206</v>
      </c>
      <c r="F9832" t="s">
        <v>7997</v>
      </c>
      <c r="G9832" t="s">
        <v>7996</v>
      </c>
      <c r="H9832" s="130" t="s">
        <v>7989</v>
      </c>
      <c r="I9832">
        <f>878*2</f>
        <v>1756</v>
      </c>
      <c r="J9832" t="s">
        <v>145</v>
      </c>
      <c r="K9832" t="s">
        <v>137</v>
      </c>
      <c r="L9832">
        <f>I9832*$Q$2/100/1000</f>
        <v>6.4972000000000007E-3</v>
      </c>
    </row>
    <row r="9833" spans="1:12">
      <c r="A9833" s="118">
        <v>44986</v>
      </c>
      <c r="B9833" t="s">
        <v>7995</v>
      </c>
      <c r="C9833" t="s">
        <v>8068</v>
      </c>
      <c r="D9833" t="s">
        <v>8203</v>
      </c>
      <c r="E9833" t="s">
        <v>8205</v>
      </c>
      <c r="F9833" t="s">
        <v>8016</v>
      </c>
      <c r="G9833" t="s">
        <v>8015</v>
      </c>
      <c r="H9833" s="130" t="s">
        <v>7989</v>
      </c>
      <c r="I9833">
        <f>878*2</f>
        <v>1756</v>
      </c>
      <c r="J9833" t="s">
        <v>145</v>
      </c>
      <c r="K9833" t="s">
        <v>137</v>
      </c>
      <c r="L9833">
        <f>I9833*$Q$2/100/1000</f>
        <v>6.4972000000000007E-3</v>
      </c>
    </row>
    <row r="9834" spans="1:12">
      <c r="A9834" s="118">
        <v>44986</v>
      </c>
      <c r="B9834" t="s">
        <v>7995</v>
      </c>
      <c r="C9834" t="s">
        <v>8068</v>
      </c>
      <c r="D9834" t="s">
        <v>8155</v>
      </c>
      <c r="E9834" t="s">
        <v>8204</v>
      </c>
      <c r="F9834" t="s">
        <v>8009</v>
      </c>
      <c r="G9834" t="s">
        <v>8008</v>
      </c>
      <c r="H9834" s="130" t="s">
        <v>7989</v>
      </c>
      <c r="I9834">
        <f>878*2</f>
        <v>1756</v>
      </c>
      <c r="J9834" t="s">
        <v>145</v>
      </c>
      <c r="K9834" t="s">
        <v>137</v>
      </c>
      <c r="L9834">
        <f>I9834*$Q$2/100/1000</f>
        <v>6.4972000000000007E-3</v>
      </c>
    </row>
    <row r="9835" spans="1:12">
      <c r="A9835" s="118">
        <v>44986</v>
      </c>
      <c r="B9835" t="s">
        <v>7995</v>
      </c>
      <c r="C9835" t="s">
        <v>8068</v>
      </c>
      <c r="D9835" t="s">
        <v>8203</v>
      </c>
      <c r="E9835" t="s">
        <v>8202</v>
      </c>
      <c r="F9835" t="s">
        <v>8009</v>
      </c>
      <c r="G9835" t="s">
        <v>8008</v>
      </c>
      <c r="H9835" s="130" t="s">
        <v>7989</v>
      </c>
      <c r="I9835">
        <f>878*2</f>
        <v>1756</v>
      </c>
      <c r="J9835" t="s">
        <v>145</v>
      </c>
      <c r="K9835" t="s">
        <v>137</v>
      </c>
      <c r="L9835">
        <f>I9835*$Q$2/100/1000</f>
        <v>6.4972000000000007E-3</v>
      </c>
    </row>
    <row r="9836" spans="1:12">
      <c r="A9836" s="118">
        <v>44986</v>
      </c>
      <c r="B9836" t="s">
        <v>7995</v>
      </c>
      <c r="C9836" t="s">
        <v>8068</v>
      </c>
      <c r="D9836" t="s">
        <v>8149</v>
      </c>
      <c r="E9836" t="s">
        <v>8201</v>
      </c>
      <c r="F9836" t="s">
        <v>8095</v>
      </c>
      <c r="G9836" t="s">
        <v>8094</v>
      </c>
      <c r="H9836" s="130" t="s">
        <v>7989</v>
      </c>
      <c r="I9836">
        <f>878*2</f>
        <v>1756</v>
      </c>
      <c r="J9836" t="s">
        <v>145</v>
      </c>
      <c r="K9836" t="s">
        <v>137</v>
      </c>
      <c r="L9836">
        <f>I9836*$Q$2/100/1000</f>
        <v>6.4972000000000007E-3</v>
      </c>
    </row>
    <row r="9837" spans="1:12">
      <c r="A9837" s="118">
        <v>44986</v>
      </c>
      <c r="B9837" t="s">
        <v>7995</v>
      </c>
      <c r="C9837" t="s">
        <v>8068</v>
      </c>
      <c r="D9837" t="s">
        <v>8155</v>
      </c>
      <c r="E9837" t="s">
        <v>8200</v>
      </c>
      <c r="F9837">
        <v>1</v>
      </c>
      <c r="G9837" t="s">
        <v>667</v>
      </c>
      <c r="H9837" s="130" t="s">
        <v>7989</v>
      </c>
      <c r="I9837">
        <f>878*2</f>
        <v>1756</v>
      </c>
      <c r="J9837" t="s">
        <v>145</v>
      </c>
      <c r="K9837" t="s">
        <v>137</v>
      </c>
      <c r="L9837">
        <f>I9837*$Q$2/100/1000</f>
        <v>6.4972000000000007E-3</v>
      </c>
    </row>
    <row r="9838" spans="1:12" ht="15" customHeight="1">
      <c r="A9838" s="118">
        <v>44986</v>
      </c>
      <c r="B9838" t="s">
        <v>7995</v>
      </c>
      <c r="C9838" t="s">
        <v>8068</v>
      </c>
      <c r="D9838" t="s">
        <v>8132</v>
      </c>
      <c r="E9838" t="s">
        <v>8199</v>
      </c>
      <c r="F9838" t="s">
        <v>8095</v>
      </c>
      <c r="G9838" t="s">
        <v>8198</v>
      </c>
      <c r="H9838" s="130" t="s">
        <v>7989</v>
      </c>
      <c r="I9838">
        <f>878*2</f>
        <v>1756</v>
      </c>
      <c r="J9838" t="s">
        <v>145</v>
      </c>
      <c r="K9838" t="s">
        <v>137</v>
      </c>
      <c r="L9838">
        <f>I9838*$Q$2/100/1000</f>
        <v>6.4972000000000007E-3</v>
      </c>
    </row>
    <row r="9839" spans="1:12">
      <c r="A9839" s="118">
        <v>44986</v>
      </c>
      <c r="B9839" t="s">
        <v>7995</v>
      </c>
      <c r="C9839" t="s">
        <v>8068</v>
      </c>
      <c r="D9839" t="s">
        <v>8132</v>
      </c>
      <c r="E9839" t="s">
        <v>8197</v>
      </c>
      <c r="F9839" t="s">
        <v>8034</v>
      </c>
      <c r="G9839" t="s">
        <v>8015</v>
      </c>
      <c r="H9839" s="130" t="s">
        <v>7989</v>
      </c>
      <c r="I9839">
        <f>878*2</f>
        <v>1756</v>
      </c>
      <c r="J9839" t="s">
        <v>145</v>
      </c>
      <c r="K9839" t="s">
        <v>137</v>
      </c>
      <c r="L9839">
        <f>I9839*$Q$2/100/1000</f>
        <v>6.4972000000000007E-3</v>
      </c>
    </row>
    <row r="9840" spans="1:12">
      <c r="A9840" s="118">
        <v>44986</v>
      </c>
      <c r="B9840" t="s">
        <v>7995</v>
      </c>
      <c r="C9840" t="s">
        <v>8068</v>
      </c>
      <c r="D9840" t="s">
        <v>8149</v>
      </c>
      <c r="E9840" t="s">
        <v>8196</v>
      </c>
      <c r="F9840" t="s">
        <v>7991</v>
      </c>
      <c r="G9840" t="s">
        <v>7990</v>
      </c>
      <c r="H9840" s="130" t="s">
        <v>7989</v>
      </c>
      <c r="I9840">
        <f>878*2</f>
        <v>1756</v>
      </c>
      <c r="J9840" t="s">
        <v>145</v>
      </c>
      <c r="K9840" t="s">
        <v>137</v>
      </c>
      <c r="L9840">
        <f>I9840*$Q$2/100/1000</f>
        <v>6.4972000000000007E-3</v>
      </c>
    </row>
    <row r="9841" spans="1:12">
      <c r="A9841" s="118">
        <v>44986</v>
      </c>
      <c r="B9841" t="s">
        <v>7995</v>
      </c>
      <c r="C9841" t="s">
        <v>8068</v>
      </c>
      <c r="D9841" t="s">
        <v>8149</v>
      </c>
      <c r="E9841" t="s">
        <v>8195</v>
      </c>
      <c r="F9841" t="s">
        <v>8004</v>
      </c>
      <c r="G9841" t="s">
        <v>8003</v>
      </c>
      <c r="H9841" s="130" t="s">
        <v>7989</v>
      </c>
      <c r="I9841">
        <f>878*2</f>
        <v>1756</v>
      </c>
      <c r="J9841" t="s">
        <v>145</v>
      </c>
      <c r="K9841" t="s">
        <v>137</v>
      </c>
      <c r="L9841">
        <f>I9841*$Q$2/100/1000</f>
        <v>6.4972000000000007E-3</v>
      </c>
    </row>
    <row r="9842" spans="1:12">
      <c r="A9842" s="118">
        <v>44986</v>
      </c>
      <c r="B9842" t="s">
        <v>7995</v>
      </c>
      <c r="C9842" t="s">
        <v>8068</v>
      </c>
      <c r="D9842" t="s">
        <v>8194</v>
      </c>
      <c r="E9842" t="s">
        <v>8193</v>
      </c>
      <c r="F9842" t="s">
        <v>8192</v>
      </c>
      <c r="G9842" t="s">
        <v>8191</v>
      </c>
      <c r="H9842" s="130" t="s">
        <v>7989</v>
      </c>
      <c r="I9842">
        <f>878*2</f>
        <v>1756</v>
      </c>
      <c r="J9842" t="s">
        <v>145</v>
      </c>
      <c r="K9842" t="s">
        <v>137</v>
      </c>
      <c r="L9842">
        <f>I9842*$Q$2/100/1000</f>
        <v>6.4972000000000007E-3</v>
      </c>
    </row>
    <row r="9843" spans="1:12">
      <c r="A9843" s="118">
        <v>44986</v>
      </c>
      <c r="B9843" t="s">
        <v>7995</v>
      </c>
      <c r="C9843" t="s">
        <v>8068</v>
      </c>
      <c r="D9843" t="s">
        <v>8167</v>
      </c>
      <c r="E9843" t="s">
        <v>8190</v>
      </c>
      <c r="F9843" t="s">
        <v>8016</v>
      </c>
      <c r="G9843" t="s">
        <v>8015</v>
      </c>
      <c r="H9843" s="130" t="s">
        <v>7989</v>
      </c>
      <c r="I9843">
        <f>878*2</f>
        <v>1756</v>
      </c>
      <c r="J9843" t="s">
        <v>145</v>
      </c>
      <c r="K9843" t="s">
        <v>137</v>
      </c>
      <c r="L9843">
        <f>I9843*$Q$2/100/1000</f>
        <v>6.4972000000000007E-3</v>
      </c>
    </row>
    <row r="9844" spans="1:12">
      <c r="A9844" s="118">
        <v>44986</v>
      </c>
      <c r="B9844" t="s">
        <v>7995</v>
      </c>
      <c r="C9844" t="s">
        <v>8068</v>
      </c>
      <c r="D9844" t="s">
        <v>8090</v>
      </c>
      <c r="E9844" t="s">
        <v>8189</v>
      </c>
      <c r="F9844">
        <v>101042015</v>
      </c>
      <c r="G9844" t="s">
        <v>8088</v>
      </c>
      <c r="H9844" s="130" t="s">
        <v>7989</v>
      </c>
      <c r="I9844">
        <f>878*2</f>
        <v>1756</v>
      </c>
      <c r="J9844" t="s">
        <v>145</v>
      </c>
      <c r="K9844" t="s">
        <v>137</v>
      </c>
      <c r="L9844">
        <f>I9844*$Q$2/100/1000</f>
        <v>6.4972000000000007E-3</v>
      </c>
    </row>
    <row r="9845" spans="1:12">
      <c r="A9845" s="118">
        <v>44986</v>
      </c>
      <c r="B9845" t="s">
        <v>7995</v>
      </c>
      <c r="C9845" t="s">
        <v>8068</v>
      </c>
      <c r="D9845" t="s">
        <v>8188</v>
      </c>
      <c r="E9845" t="s">
        <v>8187</v>
      </c>
      <c r="F9845">
        <v>101044706</v>
      </c>
      <c r="G9845" t="s">
        <v>8186</v>
      </c>
      <c r="H9845" s="130" t="s">
        <v>7989</v>
      </c>
      <c r="I9845">
        <f>878*2</f>
        <v>1756</v>
      </c>
      <c r="J9845" t="s">
        <v>145</v>
      </c>
      <c r="K9845" t="s">
        <v>137</v>
      </c>
      <c r="L9845">
        <f>I9845*$Q$2/100/1000</f>
        <v>6.4972000000000007E-3</v>
      </c>
    </row>
    <row r="9846" spans="1:12">
      <c r="A9846" s="118">
        <v>44986</v>
      </c>
      <c r="B9846" t="s">
        <v>7995</v>
      </c>
      <c r="C9846" t="s">
        <v>8068</v>
      </c>
      <c r="D9846" t="s">
        <v>8136</v>
      </c>
      <c r="E9846" t="s">
        <v>8185</v>
      </c>
      <c r="F9846" t="s">
        <v>7991</v>
      </c>
      <c r="G9846" t="s">
        <v>7990</v>
      </c>
      <c r="H9846" s="130" t="s">
        <v>7989</v>
      </c>
      <c r="I9846">
        <f>878*2</f>
        <v>1756</v>
      </c>
      <c r="J9846" t="s">
        <v>145</v>
      </c>
      <c r="K9846" t="s">
        <v>137</v>
      </c>
      <c r="L9846">
        <f>I9846*$Q$2/100/1000</f>
        <v>6.4972000000000007E-3</v>
      </c>
    </row>
    <row r="9847" spans="1:12">
      <c r="A9847" s="118">
        <v>44986</v>
      </c>
      <c r="B9847" t="s">
        <v>7995</v>
      </c>
      <c r="C9847" t="s">
        <v>8068</v>
      </c>
      <c r="D9847" t="s">
        <v>8184</v>
      </c>
      <c r="E9847" t="s">
        <v>8183</v>
      </c>
      <c r="F9847" t="s">
        <v>7991</v>
      </c>
      <c r="G9847" t="s">
        <v>7990</v>
      </c>
      <c r="H9847" s="130" t="s">
        <v>7989</v>
      </c>
      <c r="I9847">
        <f>878*2</f>
        <v>1756</v>
      </c>
      <c r="J9847" t="s">
        <v>145</v>
      </c>
      <c r="K9847" t="s">
        <v>137</v>
      </c>
      <c r="L9847">
        <f>I9847*$Q$2/100/1000</f>
        <v>6.4972000000000007E-3</v>
      </c>
    </row>
    <row r="9848" spans="1:12">
      <c r="A9848" s="118">
        <v>44986</v>
      </c>
      <c r="B9848" t="s">
        <v>7995</v>
      </c>
      <c r="C9848" t="s">
        <v>8068</v>
      </c>
      <c r="D9848" t="s">
        <v>8130</v>
      </c>
      <c r="E9848" t="s">
        <v>8182</v>
      </c>
      <c r="F9848" t="s">
        <v>8095</v>
      </c>
      <c r="G9848" t="s">
        <v>8094</v>
      </c>
      <c r="H9848" s="130" t="s">
        <v>7989</v>
      </c>
      <c r="I9848">
        <f>878*2</f>
        <v>1756</v>
      </c>
      <c r="J9848" t="s">
        <v>145</v>
      </c>
      <c r="K9848" t="s">
        <v>137</v>
      </c>
      <c r="L9848">
        <f>I9848*$Q$2/100/1000</f>
        <v>6.4972000000000007E-3</v>
      </c>
    </row>
    <row r="9849" spans="1:12">
      <c r="A9849" s="118">
        <v>44986</v>
      </c>
      <c r="B9849" t="s">
        <v>7995</v>
      </c>
      <c r="C9849" t="s">
        <v>8068</v>
      </c>
      <c r="D9849" t="s">
        <v>8181</v>
      </c>
      <c r="E9849" t="s">
        <v>8180</v>
      </c>
      <c r="F9849" t="s">
        <v>8095</v>
      </c>
      <c r="G9849" t="s">
        <v>8094</v>
      </c>
      <c r="H9849" s="130" t="s">
        <v>7989</v>
      </c>
      <c r="I9849">
        <f>878*2</f>
        <v>1756</v>
      </c>
      <c r="J9849" t="s">
        <v>145</v>
      </c>
      <c r="K9849" t="s">
        <v>137</v>
      </c>
      <c r="L9849">
        <f>I9849*$Q$2/100/1000</f>
        <v>6.4972000000000007E-3</v>
      </c>
    </row>
    <row r="9850" spans="1:12">
      <c r="A9850" s="118">
        <v>44986</v>
      </c>
      <c r="B9850" t="s">
        <v>7995</v>
      </c>
      <c r="C9850" t="s">
        <v>8068</v>
      </c>
      <c r="D9850" t="s">
        <v>8136</v>
      </c>
      <c r="E9850" t="s">
        <v>8179</v>
      </c>
      <c r="F9850" t="s">
        <v>8177</v>
      </c>
      <c r="G9850" t="s">
        <v>8176</v>
      </c>
      <c r="H9850" s="130" t="s">
        <v>7989</v>
      </c>
      <c r="I9850">
        <f>878*2</f>
        <v>1756</v>
      </c>
      <c r="J9850" t="s">
        <v>145</v>
      </c>
      <c r="K9850" t="s">
        <v>137</v>
      </c>
      <c r="L9850">
        <f>I9850*$Q$2/100/1000</f>
        <v>6.4972000000000007E-3</v>
      </c>
    </row>
    <row r="9851" spans="1:12">
      <c r="A9851" s="118">
        <v>45017</v>
      </c>
      <c r="B9851" t="s">
        <v>7995</v>
      </c>
      <c r="C9851" t="s">
        <v>8068</v>
      </c>
      <c r="D9851" t="s">
        <v>8130</v>
      </c>
      <c r="E9851" t="s">
        <v>8178</v>
      </c>
      <c r="F9851" s="119" t="s">
        <v>8177</v>
      </c>
      <c r="G9851" t="s">
        <v>8176</v>
      </c>
      <c r="H9851" s="130" t="s">
        <v>7989</v>
      </c>
      <c r="I9851">
        <f>878*2</f>
        <v>1756</v>
      </c>
      <c r="J9851" t="s">
        <v>145</v>
      </c>
      <c r="K9851" t="s">
        <v>137</v>
      </c>
      <c r="L9851">
        <f>I9851*$Q$2/100/1000</f>
        <v>6.4972000000000007E-3</v>
      </c>
    </row>
    <row r="9852" spans="1:12">
      <c r="A9852" s="118">
        <v>45017</v>
      </c>
      <c r="B9852" t="s">
        <v>7995</v>
      </c>
      <c r="C9852" t="s">
        <v>8068</v>
      </c>
      <c r="D9852" t="s">
        <v>8175</v>
      </c>
      <c r="E9852" t="s">
        <v>8174</v>
      </c>
      <c r="F9852" s="119" t="s">
        <v>8095</v>
      </c>
      <c r="G9852" t="s">
        <v>8094</v>
      </c>
      <c r="H9852" s="130" t="s">
        <v>7989</v>
      </c>
      <c r="I9852">
        <f>878*2</f>
        <v>1756</v>
      </c>
      <c r="J9852" t="s">
        <v>145</v>
      </c>
      <c r="K9852" t="s">
        <v>137</v>
      </c>
      <c r="L9852">
        <f>I9852*$Q$2/100/1000</f>
        <v>6.4972000000000007E-3</v>
      </c>
    </row>
    <row r="9853" spans="1:12">
      <c r="A9853" s="118">
        <v>45017</v>
      </c>
      <c r="B9853" t="s">
        <v>7995</v>
      </c>
      <c r="C9853" t="s">
        <v>8068</v>
      </c>
      <c r="D9853" t="s">
        <v>8132</v>
      </c>
      <c r="E9853" t="s">
        <v>8173</v>
      </c>
      <c r="F9853" s="119" t="s">
        <v>8004</v>
      </c>
      <c r="G9853" t="s">
        <v>8128</v>
      </c>
      <c r="H9853" s="130" t="s">
        <v>7989</v>
      </c>
      <c r="I9853">
        <f>878*2</f>
        <v>1756</v>
      </c>
      <c r="J9853" t="s">
        <v>145</v>
      </c>
      <c r="K9853" t="s">
        <v>137</v>
      </c>
      <c r="L9853">
        <f>I9853*$Q$2/100/1000</f>
        <v>6.4972000000000007E-3</v>
      </c>
    </row>
    <row r="9854" spans="1:12">
      <c r="A9854" s="118">
        <v>45017</v>
      </c>
      <c r="B9854" t="s">
        <v>7995</v>
      </c>
      <c r="C9854" t="s">
        <v>8068</v>
      </c>
      <c r="D9854" t="s">
        <v>8136</v>
      </c>
      <c r="E9854" t="s">
        <v>8172</v>
      </c>
      <c r="F9854" s="119" t="s">
        <v>8095</v>
      </c>
      <c r="G9854" t="s">
        <v>8094</v>
      </c>
      <c r="H9854" s="130" t="s">
        <v>7989</v>
      </c>
      <c r="I9854">
        <f>878*2</f>
        <v>1756</v>
      </c>
      <c r="J9854" t="s">
        <v>145</v>
      </c>
      <c r="K9854" t="s">
        <v>137</v>
      </c>
      <c r="L9854">
        <f>I9854*$Q$2/100/1000</f>
        <v>6.4972000000000007E-3</v>
      </c>
    </row>
    <row r="9855" spans="1:12">
      <c r="A9855" s="118">
        <v>45017</v>
      </c>
      <c r="B9855" t="s">
        <v>7995</v>
      </c>
      <c r="C9855" t="s">
        <v>8068</v>
      </c>
      <c r="D9855" t="s">
        <v>8171</v>
      </c>
      <c r="E9855" t="s">
        <v>8170</v>
      </c>
      <c r="F9855" s="119">
        <v>101041659</v>
      </c>
      <c r="G9855" t="s">
        <v>8169</v>
      </c>
      <c r="H9855" s="130" t="s">
        <v>7989</v>
      </c>
      <c r="I9855">
        <f>878*2</f>
        <v>1756</v>
      </c>
      <c r="J9855" t="s">
        <v>145</v>
      </c>
      <c r="K9855" t="s">
        <v>137</v>
      </c>
      <c r="L9855">
        <f>I9855*$Q$2/100/1000</f>
        <v>6.4972000000000007E-3</v>
      </c>
    </row>
    <row r="9856" spans="1:12">
      <c r="A9856" s="118">
        <v>45017</v>
      </c>
      <c r="B9856" t="s">
        <v>7995</v>
      </c>
      <c r="C9856" t="s">
        <v>8068</v>
      </c>
      <c r="D9856" t="s">
        <v>8149</v>
      </c>
      <c r="E9856" t="s">
        <v>8168</v>
      </c>
      <c r="F9856" s="119" t="s">
        <v>8095</v>
      </c>
      <c r="G9856" t="s">
        <v>8094</v>
      </c>
      <c r="H9856" s="130" t="s">
        <v>7989</v>
      </c>
      <c r="I9856">
        <f>878*2</f>
        <v>1756</v>
      </c>
      <c r="J9856" t="s">
        <v>145</v>
      </c>
      <c r="K9856" t="s">
        <v>137</v>
      </c>
      <c r="L9856">
        <f>I9856*$Q$2/100/1000</f>
        <v>6.4972000000000007E-3</v>
      </c>
    </row>
    <row r="9857" spans="1:12">
      <c r="A9857" s="118">
        <v>45017</v>
      </c>
      <c r="B9857" t="s">
        <v>7995</v>
      </c>
      <c r="C9857" t="s">
        <v>8068</v>
      </c>
      <c r="D9857" t="s">
        <v>8167</v>
      </c>
      <c r="E9857" t="s">
        <v>8166</v>
      </c>
      <c r="F9857" s="119" t="s">
        <v>8009</v>
      </c>
      <c r="G9857" t="s">
        <v>8008</v>
      </c>
      <c r="H9857" s="130" t="s">
        <v>7989</v>
      </c>
      <c r="I9857">
        <f>878*2</f>
        <v>1756</v>
      </c>
      <c r="J9857" t="s">
        <v>145</v>
      </c>
      <c r="K9857" t="s">
        <v>137</v>
      </c>
      <c r="L9857">
        <f>I9857*$Q$2/100/1000</f>
        <v>6.4972000000000007E-3</v>
      </c>
    </row>
    <row r="9858" spans="1:12">
      <c r="A9858" s="118">
        <v>45017</v>
      </c>
      <c r="B9858" t="s">
        <v>7995</v>
      </c>
      <c r="C9858" t="s">
        <v>8068</v>
      </c>
      <c r="D9858" t="s">
        <v>8136</v>
      </c>
      <c r="E9858" t="s">
        <v>8165</v>
      </c>
      <c r="F9858" s="119" t="s">
        <v>8115</v>
      </c>
      <c r="G9858" t="s">
        <v>8114</v>
      </c>
      <c r="H9858" s="130" t="s">
        <v>7989</v>
      </c>
      <c r="I9858">
        <f>878*2</f>
        <v>1756</v>
      </c>
      <c r="J9858" t="s">
        <v>145</v>
      </c>
      <c r="K9858" t="s">
        <v>137</v>
      </c>
      <c r="L9858">
        <f>I9858*$Q$2/100/1000</f>
        <v>6.4972000000000007E-3</v>
      </c>
    </row>
    <row r="9859" spans="1:12">
      <c r="A9859" s="118">
        <v>45017</v>
      </c>
      <c r="B9859" t="s">
        <v>7995</v>
      </c>
      <c r="C9859" t="s">
        <v>8068</v>
      </c>
      <c r="D9859" t="s">
        <v>8120</v>
      </c>
      <c r="E9859" t="s">
        <v>8164</v>
      </c>
      <c r="F9859" s="119" t="s">
        <v>7991</v>
      </c>
      <c r="G9859" t="s">
        <v>7990</v>
      </c>
      <c r="H9859" s="130" t="s">
        <v>7989</v>
      </c>
      <c r="I9859">
        <f>878*2</f>
        <v>1756</v>
      </c>
      <c r="J9859" t="s">
        <v>145</v>
      </c>
      <c r="K9859" t="s">
        <v>137</v>
      </c>
      <c r="L9859">
        <f>I9859*$Q$2/100/1000</f>
        <v>6.4972000000000007E-3</v>
      </c>
    </row>
    <row r="9860" spans="1:12">
      <c r="A9860" s="118">
        <v>45017</v>
      </c>
      <c r="B9860" t="s">
        <v>7995</v>
      </c>
      <c r="C9860" t="s">
        <v>8068</v>
      </c>
      <c r="D9860" t="s">
        <v>8120</v>
      </c>
      <c r="E9860" t="s">
        <v>8163</v>
      </c>
      <c r="F9860" s="119" t="s">
        <v>7991</v>
      </c>
      <c r="G9860" t="s">
        <v>7990</v>
      </c>
      <c r="H9860" s="130" t="s">
        <v>7989</v>
      </c>
      <c r="I9860">
        <f>878*2</f>
        <v>1756</v>
      </c>
      <c r="J9860" t="s">
        <v>145</v>
      </c>
      <c r="K9860" t="s">
        <v>137</v>
      </c>
      <c r="L9860">
        <f>I9860*$Q$2/100/1000</f>
        <v>6.4972000000000007E-3</v>
      </c>
    </row>
    <row r="9861" spans="1:12">
      <c r="A9861" s="118">
        <v>45017</v>
      </c>
      <c r="B9861" t="s">
        <v>7995</v>
      </c>
      <c r="C9861" t="s">
        <v>8068</v>
      </c>
      <c r="D9861" t="s">
        <v>8162</v>
      </c>
      <c r="E9861" t="s">
        <v>8161</v>
      </c>
      <c r="F9861" s="119">
        <v>101046208</v>
      </c>
      <c r="G9861" t="s">
        <v>8160</v>
      </c>
      <c r="H9861" s="130" t="s">
        <v>7989</v>
      </c>
      <c r="I9861">
        <f>878*2</f>
        <v>1756</v>
      </c>
      <c r="J9861" t="s">
        <v>145</v>
      </c>
      <c r="K9861" t="s">
        <v>137</v>
      </c>
      <c r="L9861">
        <f>I9861*$Q$2/100/1000</f>
        <v>6.4972000000000007E-3</v>
      </c>
    </row>
    <row r="9862" spans="1:12">
      <c r="A9862" s="118">
        <v>45017</v>
      </c>
      <c r="B9862" t="s">
        <v>7995</v>
      </c>
      <c r="C9862" t="s">
        <v>8068</v>
      </c>
      <c r="D9862" t="s">
        <v>8093</v>
      </c>
      <c r="E9862" t="s">
        <v>8159</v>
      </c>
      <c r="F9862" s="119" t="s">
        <v>7991</v>
      </c>
      <c r="G9862" t="s">
        <v>7990</v>
      </c>
      <c r="H9862" s="130" t="s">
        <v>7989</v>
      </c>
      <c r="I9862">
        <f>878*2</f>
        <v>1756</v>
      </c>
      <c r="J9862" t="s">
        <v>145</v>
      </c>
      <c r="K9862" t="s">
        <v>137</v>
      </c>
      <c r="L9862">
        <f>I9862*$Q$2/100/1000</f>
        <v>6.4972000000000007E-3</v>
      </c>
    </row>
    <row r="9863" spans="1:12">
      <c r="A9863" s="118">
        <v>45047</v>
      </c>
      <c r="B9863" t="s">
        <v>7995</v>
      </c>
      <c r="C9863" t="s">
        <v>8068</v>
      </c>
      <c r="D9863" t="s">
        <v>8155</v>
      </c>
      <c r="E9863" t="s">
        <v>8158</v>
      </c>
      <c r="F9863" t="s">
        <v>8004</v>
      </c>
      <c r="G9863" t="s">
        <v>8003</v>
      </c>
      <c r="H9863" s="130" t="s">
        <v>7989</v>
      </c>
      <c r="I9863">
        <f>878*2</f>
        <v>1756</v>
      </c>
      <c r="J9863" t="s">
        <v>145</v>
      </c>
      <c r="K9863" t="s">
        <v>137</v>
      </c>
      <c r="L9863">
        <f>I9863*$Q$2/100/1000</f>
        <v>6.4972000000000007E-3</v>
      </c>
    </row>
    <row r="9864" spans="1:12">
      <c r="A9864" s="118">
        <v>45047</v>
      </c>
      <c r="B9864" t="s">
        <v>7995</v>
      </c>
      <c r="C9864" t="s">
        <v>8068</v>
      </c>
      <c r="D9864" t="s">
        <v>8157</v>
      </c>
      <c r="E9864" t="s">
        <v>8156</v>
      </c>
      <c r="F9864" t="s">
        <v>8009</v>
      </c>
      <c r="G9864" t="s">
        <v>8008</v>
      </c>
      <c r="H9864" s="130" t="s">
        <v>7989</v>
      </c>
      <c r="I9864">
        <f>878*2</f>
        <v>1756</v>
      </c>
      <c r="J9864" t="s">
        <v>145</v>
      </c>
      <c r="K9864" t="s">
        <v>137</v>
      </c>
      <c r="L9864">
        <f>I9864*$Q$2/100/1000</f>
        <v>6.4972000000000007E-3</v>
      </c>
    </row>
    <row r="9865" spans="1:12">
      <c r="A9865" s="118">
        <v>45047</v>
      </c>
      <c r="B9865" t="s">
        <v>7995</v>
      </c>
      <c r="C9865" t="s">
        <v>8068</v>
      </c>
      <c r="D9865" t="s">
        <v>8155</v>
      </c>
      <c r="E9865" t="s">
        <v>8154</v>
      </c>
      <c r="F9865">
        <v>1</v>
      </c>
      <c r="G9865" t="s">
        <v>667</v>
      </c>
      <c r="H9865" s="130" t="s">
        <v>7989</v>
      </c>
      <c r="I9865">
        <f>878*2</f>
        <v>1756</v>
      </c>
      <c r="J9865" t="s">
        <v>145</v>
      </c>
      <c r="K9865" t="s">
        <v>137</v>
      </c>
      <c r="L9865">
        <f>I9865*$Q$2/100/1000</f>
        <v>6.4972000000000007E-3</v>
      </c>
    </row>
    <row r="9866" spans="1:12">
      <c r="A9866" s="118">
        <v>45047</v>
      </c>
      <c r="B9866" t="s">
        <v>7995</v>
      </c>
      <c r="C9866" t="s">
        <v>8068</v>
      </c>
      <c r="D9866" t="s">
        <v>8149</v>
      </c>
      <c r="E9866" t="s">
        <v>8153</v>
      </c>
      <c r="F9866" t="s">
        <v>8095</v>
      </c>
      <c r="G9866" t="s">
        <v>8094</v>
      </c>
      <c r="H9866" s="130" t="s">
        <v>7989</v>
      </c>
      <c r="I9866">
        <f>878*2</f>
        <v>1756</v>
      </c>
      <c r="J9866" t="s">
        <v>145</v>
      </c>
      <c r="K9866" t="s">
        <v>137</v>
      </c>
      <c r="L9866">
        <f>I9866*$Q$2/100/1000</f>
        <v>6.4972000000000007E-3</v>
      </c>
    </row>
    <row r="9867" spans="1:12">
      <c r="A9867" s="118">
        <v>45047</v>
      </c>
      <c r="B9867" t="s">
        <v>7995</v>
      </c>
      <c r="C9867" t="s">
        <v>8068</v>
      </c>
      <c r="D9867" t="s">
        <v>8132</v>
      </c>
      <c r="E9867" t="s">
        <v>8152</v>
      </c>
      <c r="F9867">
        <v>1</v>
      </c>
      <c r="G9867" t="s">
        <v>667</v>
      </c>
      <c r="H9867" s="130" t="s">
        <v>7989</v>
      </c>
      <c r="I9867">
        <f>878*2</f>
        <v>1756</v>
      </c>
      <c r="J9867" t="s">
        <v>145</v>
      </c>
      <c r="K9867" t="s">
        <v>137</v>
      </c>
      <c r="L9867">
        <f>I9867*$Q$2/100/1000</f>
        <v>6.4972000000000007E-3</v>
      </c>
    </row>
    <row r="9868" spans="1:12">
      <c r="A9868" s="118">
        <v>45047</v>
      </c>
      <c r="B9868" t="s">
        <v>7995</v>
      </c>
      <c r="C9868" t="s">
        <v>8068</v>
      </c>
      <c r="D9868" t="s">
        <v>8151</v>
      </c>
      <c r="E9868" t="s">
        <v>8150</v>
      </c>
      <c r="F9868" t="s">
        <v>8009</v>
      </c>
      <c r="G9868" t="s">
        <v>8008</v>
      </c>
      <c r="H9868" s="130" t="s">
        <v>7989</v>
      </c>
      <c r="I9868">
        <f>878*2</f>
        <v>1756</v>
      </c>
      <c r="J9868" t="s">
        <v>145</v>
      </c>
      <c r="K9868" t="s">
        <v>137</v>
      </c>
      <c r="L9868">
        <f>I9868*$Q$2/100/1000</f>
        <v>6.4972000000000007E-3</v>
      </c>
    </row>
    <row r="9869" spans="1:12">
      <c r="A9869" s="118">
        <v>45078</v>
      </c>
      <c r="B9869" t="s">
        <v>7995</v>
      </c>
      <c r="C9869" t="s">
        <v>8068</v>
      </c>
      <c r="D9869" t="s">
        <v>8149</v>
      </c>
      <c r="E9869" t="s">
        <v>8148</v>
      </c>
      <c r="F9869" t="s">
        <v>8095</v>
      </c>
      <c r="G9869" t="s">
        <v>8094</v>
      </c>
      <c r="H9869" s="130" t="s">
        <v>7989</v>
      </c>
      <c r="I9869">
        <f>878*2</f>
        <v>1756</v>
      </c>
      <c r="J9869" t="s">
        <v>145</v>
      </c>
      <c r="K9869" t="s">
        <v>137</v>
      </c>
      <c r="L9869">
        <f>I9869*$Q$2/100/1000</f>
        <v>6.4972000000000007E-3</v>
      </c>
    </row>
    <row r="9870" spans="1:12">
      <c r="A9870" s="118">
        <v>45078</v>
      </c>
      <c r="B9870" t="s">
        <v>7995</v>
      </c>
      <c r="C9870" t="s">
        <v>8068</v>
      </c>
      <c r="D9870" t="s">
        <v>8147</v>
      </c>
      <c r="E9870" t="s">
        <v>8146</v>
      </c>
      <c r="F9870">
        <v>101041619</v>
      </c>
      <c r="G9870" t="s">
        <v>8145</v>
      </c>
      <c r="H9870" s="130" t="s">
        <v>7989</v>
      </c>
      <c r="I9870">
        <f>878*2</f>
        <v>1756</v>
      </c>
      <c r="J9870" t="s">
        <v>145</v>
      </c>
      <c r="K9870" t="s">
        <v>137</v>
      </c>
      <c r="L9870">
        <f>I9870*$Q$2/100/1000</f>
        <v>6.4972000000000007E-3</v>
      </c>
    </row>
    <row r="9871" spans="1:12">
      <c r="A9871" s="118">
        <v>45078</v>
      </c>
      <c r="B9871" t="s">
        <v>7995</v>
      </c>
      <c r="C9871" t="s">
        <v>8068</v>
      </c>
      <c r="D9871" t="s">
        <v>8093</v>
      </c>
      <c r="E9871" t="s">
        <v>8144</v>
      </c>
      <c r="F9871" t="s">
        <v>8115</v>
      </c>
      <c r="G9871" t="s">
        <v>8114</v>
      </c>
      <c r="H9871" s="130" t="s">
        <v>7989</v>
      </c>
      <c r="I9871">
        <f>878*2</f>
        <v>1756</v>
      </c>
      <c r="J9871" t="s">
        <v>145</v>
      </c>
      <c r="K9871" t="s">
        <v>137</v>
      </c>
      <c r="L9871">
        <f>I9871*$Q$2/100/1000</f>
        <v>6.4972000000000007E-3</v>
      </c>
    </row>
    <row r="9872" spans="1:12">
      <c r="A9872" s="118">
        <v>45078</v>
      </c>
      <c r="B9872" t="s">
        <v>7995</v>
      </c>
      <c r="C9872" t="s">
        <v>8068</v>
      </c>
      <c r="D9872" t="s">
        <v>8136</v>
      </c>
      <c r="E9872" t="s">
        <v>8143</v>
      </c>
      <c r="F9872" t="s">
        <v>8142</v>
      </c>
      <c r="G9872" t="s">
        <v>8141</v>
      </c>
      <c r="H9872" s="130" t="s">
        <v>7989</v>
      </c>
      <c r="I9872">
        <f>878*2</f>
        <v>1756</v>
      </c>
      <c r="J9872" t="s">
        <v>145</v>
      </c>
      <c r="K9872" t="s">
        <v>137</v>
      </c>
      <c r="L9872">
        <f>I9872*$Q$2/100/1000</f>
        <v>6.4972000000000007E-3</v>
      </c>
    </row>
    <row r="9873" spans="1:12">
      <c r="A9873" s="118">
        <v>45078</v>
      </c>
      <c r="B9873" t="s">
        <v>7995</v>
      </c>
      <c r="C9873" t="s">
        <v>8068</v>
      </c>
      <c r="D9873" t="s">
        <v>8140</v>
      </c>
      <c r="E9873" t="s">
        <v>8139</v>
      </c>
      <c r="F9873" t="s">
        <v>8138</v>
      </c>
      <c r="G9873" t="s">
        <v>8137</v>
      </c>
      <c r="H9873" s="130" t="s">
        <v>7989</v>
      </c>
      <c r="I9873">
        <f>878*2</f>
        <v>1756</v>
      </c>
      <c r="J9873" t="s">
        <v>145</v>
      </c>
      <c r="K9873" t="s">
        <v>137</v>
      </c>
      <c r="L9873">
        <f>I9873*$Q$2/100/1000</f>
        <v>6.4972000000000007E-3</v>
      </c>
    </row>
    <row r="9874" spans="1:12">
      <c r="A9874" s="118">
        <v>45078</v>
      </c>
      <c r="B9874" t="s">
        <v>7995</v>
      </c>
      <c r="C9874" t="s">
        <v>8068</v>
      </c>
      <c r="D9874" t="s">
        <v>8136</v>
      </c>
      <c r="E9874" t="s">
        <v>8135</v>
      </c>
      <c r="F9874" t="s">
        <v>8004</v>
      </c>
      <c r="G9874" t="s">
        <v>8128</v>
      </c>
      <c r="H9874" s="130" t="s">
        <v>7989</v>
      </c>
      <c r="I9874">
        <f>878*2</f>
        <v>1756</v>
      </c>
      <c r="J9874" t="s">
        <v>145</v>
      </c>
      <c r="K9874" t="s">
        <v>137</v>
      </c>
      <c r="L9874">
        <f>I9874*$Q$2/100/1000</f>
        <v>6.4972000000000007E-3</v>
      </c>
    </row>
    <row r="9875" spans="1:12">
      <c r="A9875" s="118">
        <v>45108</v>
      </c>
      <c r="B9875" t="s">
        <v>7995</v>
      </c>
      <c r="C9875" t="s">
        <v>8068</v>
      </c>
      <c r="D9875" t="s">
        <v>8120</v>
      </c>
      <c r="E9875" t="s">
        <v>8134</v>
      </c>
      <c r="F9875" t="s">
        <v>7991</v>
      </c>
      <c r="G9875" t="s">
        <v>7990</v>
      </c>
      <c r="H9875" s="130" t="s">
        <v>7989</v>
      </c>
      <c r="I9875">
        <f>878*2</f>
        <v>1756</v>
      </c>
      <c r="J9875" t="s">
        <v>145</v>
      </c>
      <c r="K9875" t="s">
        <v>137</v>
      </c>
      <c r="L9875">
        <f>I9875*$Q$2/100/1000</f>
        <v>6.4972000000000007E-3</v>
      </c>
    </row>
    <row r="9876" spans="1:12">
      <c r="A9876" s="118">
        <v>45108</v>
      </c>
      <c r="B9876" t="s">
        <v>7995</v>
      </c>
      <c r="C9876" t="s">
        <v>8068</v>
      </c>
      <c r="D9876" t="s">
        <v>8132</v>
      </c>
      <c r="E9876" t="s">
        <v>8133</v>
      </c>
      <c r="F9876" t="s">
        <v>8004</v>
      </c>
      <c r="G9876" t="s">
        <v>8128</v>
      </c>
      <c r="H9876" s="130" t="s">
        <v>7989</v>
      </c>
      <c r="I9876">
        <f>878*2</f>
        <v>1756</v>
      </c>
      <c r="J9876" t="s">
        <v>145</v>
      </c>
      <c r="K9876" t="s">
        <v>137</v>
      </c>
      <c r="L9876">
        <f>I9876*$Q$2/100/1000</f>
        <v>6.4972000000000007E-3</v>
      </c>
    </row>
    <row r="9877" spans="1:12">
      <c r="A9877" s="118">
        <v>45108</v>
      </c>
      <c r="B9877" t="s">
        <v>7995</v>
      </c>
      <c r="C9877" t="s">
        <v>8068</v>
      </c>
      <c r="D9877" t="s">
        <v>8132</v>
      </c>
      <c r="E9877" t="s">
        <v>8131</v>
      </c>
      <c r="F9877">
        <v>1</v>
      </c>
      <c r="G9877" t="s">
        <v>667</v>
      </c>
      <c r="H9877" s="130" t="s">
        <v>7989</v>
      </c>
      <c r="I9877">
        <f>878*2</f>
        <v>1756</v>
      </c>
      <c r="J9877" t="s">
        <v>145</v>
      </c>
      <c r="K9877" t="s">
        <v>137</v>
      </c>
      <c r="L9877">
        <f>I9877*$Q$2/100/1000</f>
        <v>6.4972000000000007E-3</v>
      </c>
    </row>
    <row r="9878" spans="1:12">
      <c r="A9878" s="118">
        <v>45108</v>
      </c>
      <c r="B9878" t="s">
        <v>7995</v>
      </c>
      <c r="C9878" t="s">
        <v>8068</v>
      </c>
      <c r="D9878" t="s">
        <v>8130</v>
      </c>
      <c r="E9878" t="s">
        <v>8129</v>
      </c>
      <c r="F9878" t="s">
        <v>8004</v>
      </c>
      <c r="G9878" t="s">
        <v>8128</v>
      </c>
      <c r="H9878" s="130" t="s">
        <v>7989</v>
      </c>
      <c r="I9878">
        <f>878*2</f>
        <v>1756</v>
      </c>
      <c r="J9878" t="s">
        <v>145</v>
      </c>
      <c r="K9878" t="s">
        <v>137</v>
      </c>
      <c r="L9878">
        <f>I9878*$Q$2/100/1000</f>
        <v>6.4972000000000007E-3</v>
      </c>
    </row>
    <row r="9879" spans="1:12">
      <c r="A9879" s="118">
        <v>45170</v>
      </c>
      <c r="B9879" t="s">
        <v>856</v>
      </c>
      <c r="C9879" t="s">
        <v>855</v>
      </c>
      <c r="D9879" t="s">
        <v>8127</v>
      </c>
      <c r="E9879" t="s">
        <v>8126</v>
      </c>
      <c r="F9879">
        <v>101016464</v>
      </c>
      <c r="G9879" t="s">
        <v>8125</v>
      </c>
      <c r="H9879" s="123" t="s">
        <v>851</v>
      </c>
      <c r="I9879">
        <v>5214</v>
      </c>
      <c r="J9879" t="s">
        <v>173</v>
      </c>
      <c r="K9879" t="s">
        <v>172</v>
      </c>
      <c r="L9879">
        <f>I9879*$Q$3*2.5/1000</f>
        <v>0.4181628</v>
      </c>
    </row>
    <row r="9880" spans="1:12">
      <c r="A9880" s="118">
        <v>45108</v>
      </c>
      <c r="B9880" t="s">
        <v>7995</v>
      </c>
      <c r="C9880" t="s">
        <v>8068</v>
      </c>
      <c r="D9880" t="s">
        <v>8124</v>
      </c>
      <c r="E9880" t="s">
        <v>8123</v>
      </c>
      <c r="F9880" t="s">
        <v>8122</v>
      </c>
      <c r="G9880" t="s">
        <v>8121</v>
      </c>
      <c r="H9880" s="130" t="s">
        <v>7989</v>
      </c>
      <c r="I9880">
        <f>878*2</f>
        <v>1756</v>
      </c>
      <c r="J9880" t="s">
        <v>145</v>
      </c>
      <c r="K9880" t="s">
        <v>137</v>
      </c>
      <c r="L9880">
        <f>I9880*$Q$2/100/1000</f>
        <v>6.4972000000000007E-3</v>
      </c>
    </row>
    <row r="9881" spans="1:12">
      <c r="A9881" s="118">
        <v>45108</v>
      </c>
      <c r="B9881" t="s">
        <v>7995</v>
      </c>
      <c r="C9881" t="s">
        <v>8068</v>
      </c>
      <c r="D9881" t="s">
        <v>8120</v>
      </c>
      <c r="E9881" t="s">
        <v>8119</v>
      </c>
      <c r="F9881" t="s">
        <v>8009</v>
      </c>
      <c r="G9881" t="s">
        <v>8008</v>
      </c>
      <c r="H9881" s="130" t="s">
        <v>7989</v>
      </c>
      <c r="I9881">
        <f>878*2</f>
        <v>1756</v>
      </c>
      <c r="J9881" t="s">
        <v>145</v>
      </c>
      <c r="K9881" t="s">
        <v>137</v>
      </c>
      <c r="L9881">
        <f>I9881*$Q$2/100/1000</f>
        <v>6.4972000000000007E-3</v>
      </c>
    </row>
    <row r="9882" spans="1:12">
      <c r="A9882" s="118">
        <v>45170</v>
      </c>
      <c r="B9882" t="s">
        <v>723</v>
      </c>
      <c r="C9882" t="s">
        <v>722</v>
      </c>
      <c r="D9882" t="s">
        <v>8118</v>
      </c>
      <c r="E9882" t="s">
        <v>8117</v>
      </c>
      <c r="F9882">
        <v>101049325</v>
      </c>
      <c r="G9882" t="s">
        <v>4614</v>
      </c>
      <c r="H9882" t="s">
        <v>718</v>
      </c>
      <c r="I9882">
        <v>302</v>
      </c>
      <c r="J9882" t="s">
        <v>145</v>
      </c>
      <c r="K9882" t="s">
        <v>717</v>
      </c>
      <c r="L9882">
        <f>I9882*$Q$2/100/1000</f>
        <v>1.1173999999999999E-3</v>
      </c>
    </row>
    <row r="9883" spans="1:12">
      <c r="A9883" s="118">
        <v>45108</v>
      </c>
      <c r="B9883" t="s">
        <v>7995</v>
      </c>
      <c r="C9883" t="s">
        <v>8068</v>
      </c>
      <c r="D9883" t="s">
        <v>8093</v>
      </c>
      <c r="E9883" t="s">
        <v>8116</v>
      </c>
      <c r="F9883" t="s">
        <v>8115</v>
      </c>
      <c r="G9883" t="s">
        <v>8114</v>
      </c>
      <c r="H9883" s="130" t="s">
        <v>7989</v>
      </c>
      <c r="I9883">
        <f>878*2</f>
        <v>1756</v>
      </c>
      <c r="J9883" t="s">
        <v>145</v>
      </c>
      <c r="K9883" t="s">
        <v>137</v>
      </c>
      <c r="L9883">
        <f>I9883*$Q$2/100/1000</f>
        <v>6.4972000000000007E-3</v>
      </c>
    </row>
    <row r="9884" spans="1:12">
      <c r="A9884" s="118">
        <v>45108</v>
      </c>
      <c r="B9884" t="s">
        <v>7995</v>
      </c>
      <c r="C9884" t="s">
        <v>8068</v>
      </c>
      <c r="D9884" t="s">
        <v>8039</v>
      </c>
      <c r="E9884" t="s">
        <v>8113</v>
      </c>
      <c r="F9884" t="s">
        <v>8099</v>
      </c>
      <c r="G9884" t="s">
        <v>8098</v>
      </c>
      <c r="H9884" s="130" t="s">
        <v>7989</v>
      </c>
      <c r="I9884">
        <f>878*2</f>
        <v>1756</v>
      </c>
      <c r="J9884" t="s">
        <v>145</v>
      </c>
      <c r="K9884" t="s">
        <v>137</v>
      </c>
      <c r="L9884">
        <f>I9884*$Q$2/100/1000</f>
        <v>6.4972000000000007E-3</v>
      </c>
    </row>
    <row r="9885" spans="1:12">
      <c r="A9885" s="118">
        <v>45108</v>
      </c>
      <c r="B9885" t="s">
        <v>7995</v>
      </c>
      <c r="C9885" t="s">
        <v>8068</v>
      </c>
      <c r="D9885" t="s">
        <v>8039</v>
      </c>
      <c r="E9885" t="s">
        <v>8112</v>
      </c>
      <c r="F9885" t="s">
        <v>8099</v>
      </c>
      <c r="G9885" t="s">
        <v>8098</v>
      </c>
      <c r="H9885" s="130" t="s">
        <v>7989</v>
      </c>
      <c r="I9885">
        <f>878*2</f>
        <v>1756</v>
      </c>
      <c r="J9885" t="s">
        <v>145</v>
      </c>
      <c r="K9885" t="s">
        <v>137</v>
      </c>
      <c r="L9885">
        <f>I9885*$Q$2/100/1000</f>
        <v>6.4972000000000007E-3</v>
      </c>
    </row>
    <row r="9886" spans="1:12">
      <c r="A9886" s="118">
        <v>45108</v>
      </c>
      <c r="B9886" t="s">
        <v>7995</v>
      </c>
      <c r="C9886" t="s">
        <v>8068</v>
      </c>
      <c r="D9886" t="s">
        <v>8039</v>
      </c>
      <c r="E9886" t="s">
        <v>8111</v>
      </c>
      <c r="F9886">
        <v>1</v>
      </c>
      <c r="G9886" t="s">
        <v>8110</v>
      </c>
      <c r="H9886" s="130" t="s">
        <v>7989</v>
      </c>
      <c r="I9886">
        <f>878*2</f>
        <v>1756</v>
      </c>
      <c r="J9886" t="s">
        <v>145</v>
      </c>
      <c r="K9886" t="s">
        <v>137</v>
      </c>
      <c r="L9886">
        <f>I9886*$Q$2/100/1000</f>
        <v>6.4972000000000007E-3</v>
      </c>
    </row>
    <row r="9887" spans="1:12">
      <c r="A9887" s="118">
        <v>45108</v>
      </c>
      <c r="B9887" t="s">
        <v>7995</v>
      </c>
      <c r="C9887" t="s">
        <v>8068</v>
      </c>
      <c r="D9887" t="s">
        <v>8109</v>
      </c>
      <c r="E9887" t="s">
        <v>8108</v>
      </c>
      <c r="F9887" t="s">
        <v>7997</v>
      </c>
      <c r="G9887" t="s">
        <v>7996</v>
      </c>
      <c r="H9887" s="130" t="s">
        <v>7989</v>
      </c>
      <c r="I9887">
        <f>878*2</f>
        <v>1756</v>
      </c>
      <c r="J9887" t="s">
        <v>145</v>
      </c>
      <c r="K9887" t="s">
        <v>137</v>
      </c>
      <c r="L9887">
        <f>I9887*$Q$2/100/1000</f>
        <v>6.4972000000000007E-3</v>
      </c>
    </row>
    <row r="9888" spans="1:12">
      <c r="A9888" s="118">
        <v>45108</v>
      </c>
      <c r="B9888" t="s">
        <v>7995</v>
      </c>
      <c r="C9888" t="s">
        <v>8068</v>
      </c>
      <c r="D9888" t="s">
        <v>8107</v>
      </c>
      <c r="E9888" t="s">
        <v>8106</v>
      </c>
      <c r="F9888" t="s">
        <v>8105</v>
      </c>
      <c r="G9888" t="s">
        <v>8104</v>
      </c>
      <c r="H9888" s="130" t="s">
        <v>7989</v>
      </c>
      <c r="I9888">
        <f>878*2</f>
        <v>1756</v>
      </c>
      <c r="J9888" t="s">
        <v>145</v>
      </c>
      <c r="K9888" t="s">
        <v>137</v>
      </c>
      <c r="L9888">
        <f>I9888*$Q$2/100/1000</f>
        <v>6.4972000000000007E-3</v>
      </c>
    </row>
    <row r="9889" spans="1:12">
      <c r="A9889" s="118">
        <v>45139</v>
      </c>
      <c r="B9889" t="s">
        <v>7995</v>
      </c>
      <c r="C9889" t="s">
        <v>8068</v>
      </c>
      <c r="D9889" t="s">
        <v>8025</v>
      </c>
      <c r="E9889" t="s">
        <v>8103</v>
      </c>
      <c r="F9889" s="119" t="s">
        <v>8023</v>
      </c>
      <c r="G9889" t="s">
        <v>8022</v>
      </c>
      <c r="H9889" s="130" t="s">
        <v>7989</v>
      </c>
      <c r="I9889">
        <f>878*2</f>
        <v>1756</v>
      </c>
      <c r="J9889" t="s">
        <v>145</v>
      </c>
      <c r="K9889" t="s">
        <v>137</v>
      </c>
      <c r="L9889">
        <f>I9889*$Q$2/100/1000</f>
        <v>6.4972000000000007E-3</v>
      </c>
    </row>
    <row r="9890" spans="1:12">
      <c r="A9890" s="118">
        <v>45139</v>
      </c>
      <c r="B9890" t="s">
        <v>7995</v>
      </c>
      <c r="C9890" t="s">
        <v>8068</v>
      </c>
      <c r="D9890" t="s">
        <v>8102</v>
      </c>
      <c r="E9890" t="s">
        <v>8101</v>
      </c>
      <c r="F9890" s="119" t="s">
        <v>8034</v>
      </c>
      <c r="G9890" t="s">
        <v>8015</v>
      </c>
      <c r="H9890" s="130" t="s">
        <v>7989</v>
      </c>
      <c r="I9890">
        <f>878*2</f>
        <v>1756</v>
      </c>
      <c r="J9890" t="s">
        <v>145</v>
      </c>
      <c r="K9890" t="s">
        <v>137</v>
      </c>
      <c r="L9890">
        <f>I9890*$Q$2/100/1000</f>
        <v>6.4972000000000007E-3</v>
      </c>
    </row>
    <row r="9891" spans="1:12">
      <c r="A9891" s="118">
        <v>45139</v>
      </c>
      <c r="B9891" t="s">
        <v>7995</v>
      </c>
      <c r="C9891" t="s">
        <v>8068</v>
      </c>
      <c r="D9891" t="s">
        <v>8039</v>
      </c>
      <c r="E9891" t="s">
        <v>8100</v>
      </c>
      <c r="F9891" s="119" t="s">
        <v>8099</v>
      </c>
      <c r="G9891" t="s">
        <v>8098</v>
      </c>
      <c r="H9891" s="130" t="s">
        <v>7989</v>
      </c>
      <c r="I9891">
        <f>878*2</f>
        <v>1756</v>
      </c>
      <c r="J9891" t="s">
        <v>145</v>
      </c>
      <c r="K9891" t="s">
        <v>137</v>
      </c>
      <c r="L9891">
        <f>I9891*$Q$2/100/1000</f>
        <v>6.4972000000000007E-3</v>
      </c>
    </row>
    <row r="9892" spans="1:12">
      <c r="A9892" s="118">
        <v>45139</v>
      </c>
      <c r="B9892" t="s">
        <v>7995</v>
      </c>
      <c r="C9892" t="s">
        <v>8068</v>
      </c>
      <c r="D9892" t="s">
        <v>8083</v>
      </c>
      <c r="E9892" t="s">
        <v>8097</v>
      </c>
      <c r="F9892" s="119" t="s">
        <v>8023</v>
      </c>
      <c r="G9892" t="s">
        <v>8022</v>
      </c>
      <c r="H9892" s="130" t="s">
        <v>7989</v>
      </c>
      <c r="I9892">
        <f>878*2</f>
        <v>1756</v>
      </c>
      <c r="J9892" t="s">
        <v>145</v>
      </c>
      <c r="K9892" t="s">
        <v>137</v>
      </c>
      <c r="L9892">
        <f>I9892*$Q$2/100/1000</f>
        <v>6.4972000000000007E-3</v>
      </c>
    </row>
    <row r="9893" spans="1:12">
      <c r="A9893" s="118">
        <v>45139</v>
      </c>
      <c r="B9893" t="s">
        <v>7995</v>
      </c>
      <c r="C9893" t="s">
        <v>8068</v>
      </c>
      <c r="D9893" t="s">
        <v>8070</v>
      </c>
      <c r="E9893" t="s">
        <v>8096</v>
      </c>
      <c r="F9893" s="119" t="s">
        <v>8095</v>
      </c>
      <c r="G9893" t="s">
        <v>8094</v>
      </c>
      <c r="H9893" s="130" t="s">
        <v>7989</v>
      </c>
      <c r="I9893">
        <f>878*2</f>
        <v>1756</v>
      </c>
      <c r="J9893" t="s">
        <v>145</v>
      </c>
      <c r="K9893" t="s">
        <v>137</v>
      </c>
      <c r="L9893">
        <f>I9893*$Q$2/100/1000</f>
        <v>6.4972000000000007E-3</v>
      </c>
    </row>
    <row r="9894" spans="1:12">
      <c r="A9894" s="118">
        <v>45139</v>
      </c>
      <c r="B9894" t="s">
        <v>7995</v>
      </c>
      <c r="C9894" t="s">
        <v>8068</v>
      </c>
      <c r="D9894" t="s">
        <v>8093</v>
      </c>
      <c r="E9894" t="s">
        <v>8092</v>
      </c>
      <c r="F9894" s="119" t="s">
        <v>8009</v>
      </c>
      <c r="G9894" t="s">
        <v>8008</v>
      </c>
      <c r="H9894" s="130" t="s">
        <v>7989</v>
      </c>
      <c r="I9894">
        <f>878*2</f>
        <v>1756</v>
      </c>
      <c r="J9894" t="s">
        <v>145</v>
      </c>
      <c r="K9894" t="s">
        <v>137</v>
      </c>
      <c r="L9894">
        <f>I9894*$Q$2/100/1000</f>
        <v>6.4972000000000007E-3</v>
      </c>
    </row>
    <row r="9895" spans="1:12">
      <c r="A9895" s="118">
        <v>45139</v>
      </c>
      <c r="B9895" t="s">
        <v>7995</v>
      </c>
      <c r="C9895" t="s">
        <v>8068</v>
      </c>
      <c r="D9895" t="s">
        <v>8070</v>
      </c>
      <c r="E9895" t="s">
        <v>8091</v>
      </c>
      <c r="F9895" s="119" t="s">
        <v>7991</v>
      </c>
      <c r="G9895" t="s">
        <v>7990</v>
      </c>
      <c r="H9895" s="130" t="s">
        <v>7989</v>
      </c>
      <c r="I9895">
        <f>878*2</f>
        <v>1756</v>
      </c>
      <c r="J9895" t="s">
        <v>145</v>
      </c>
      <c r="K9895" t="s">
        <v>137</v>
      </c>
      <c r="L9895">
        <f>I9895*$Q$2/100/1000</f>
        <v>6.4972000000000007E-3</v>
      </c>
    </row>
    <row r="9896" spans="1:12">
      <c r="A9896" s="118">
        <v>45139</v>
      </c>
      <c r="B9896" t="s">
        <v>7995</v>
      </c>
      <c r="C9896" t="s">
        <v>8068</v>
      </c>
      <c r="D9896" t="s">
        <v>8090</v>
      </c>
      <c r="E9896" t="s">
        <v>8089</v>
      </c>
      <c r="F9896" s="119">
        <v>101042015</v>
      </c>
      <c r="G9896" t="s">
        <v>8088</v>
      </c>
      <c r="H9896" s="130" t="s">
        <v>7989</v>
      </c>
      <c r="I9896">
        <f>878*2</f>
        <v>1756</v>
      </c>
      <c r="J9896" t="s">
        <v>145</v>
      </c>
      <c r="K9896" t="s">
        <v>137</v>
      </c>
      <c r="L9896">
        <f>I9896*$Q$2/100/1000</f>
        <v>6.4972000000000007E-3</v>
      </c>
    </row>
    <row r="9897" spans="1:12">
      <c r="A9897" s="118">
        <v>45139</v>
      </c>
      <c r="B9897" t="s">
        <v>7995</v>
      </c>
      <c r="C9897" t="s">
        <v>8068</v>
      </c>
      <c r="D9897" t="s">
        <v>8083</v>
      </c>
      <c r="E9897" t="s">
        <v>8087</v>
      </c>
      <c r="F9897" s="119" t="s">
        <v>8016</v>
      </c>
      <c r="G9897" t="s">
        <v>8015</v>
      </c>
      <c r="H9897" s="130" t="s">
        <v>7989</v>
      </c>
      <c r="I9897">
        <f>878*2</f>
        <v>1756</v>
      </c>
      <c r="J9897" t="s">
        <v>145</v>
      </c>
      <c r="K9897" t="s">
        <v>137</v>
      </c>
      <c r="L9897">
        <f>I9897*$Q$2/100/1000</f>
        <v>6.4972000000000007E-3</v>
      </c>
    </row>
    <row r="9898" spans="1:12">
      <c r="A9898" s="118">
        <v>45170</v>
      </c>
      <c r="B9898" t="s">
        <v>180</v>
      </c>
      <c r="C9898" t="s">
        <v>179</v>
      </c>
      <c r="D9898" t="s">
        <v>8086</v>
      </c>
      <c r="E9898" t="s">
        <v>8085</v>
      </c>
      <c r="F9898">
        <v>9412</v>
      </c>
      <c r="G9898" t="s">
        <v>8084</v>
      </c>
      <c r="H9898" t="s">
        <v>174</v>
      </c>
      <c r="I9898">
        <v>3154</v>
      </c>
      <c r="J9898" t="s">
        <v>173</v>
      </c>
      <c r="K9898" t="s">
        <v>172</v>
      </c>
      <c r="L9898">
        <f>I9898*$Q$3/(1000/0.1)</f>
        <v>1.0118031999999999E-2</v>
      </c>
    </row>
    <row r="9899" spans="1:12">
      <c r="A9899" s="118">
        <v>45139</v>
      </c>
      <c r="B9899" t="s">
        <v>7995</v>
      </c>
      <c r="C9899" t="s">
        <v>8068</v>
      </c>
      <c r="D9899" t="s">
        <v>8083</v>
      </c>
      <c r="E9899" t="s">
        <v>8082</v>
      </c>
      <c r="F9899" s="119" t="s">
        <v>8081</v>
      </c>
      <c r="G9899" t="s">
        <v>8080</v>
      </c>
      <c r="H9899" s="130" t="s">
        <v>7989</v>
      </c>
      <c r="I9899">
        <f>878*2</f>
        <v>1756</v>
      </c>
      <c r="J9899" t="s">
        <v>145</v>
      </c>
      <c r="K9899" t="s">
        <v>137</v>
      </c>
      <c r="L9899">
        <f>I9899*$Q$2/100/1000</f>
        <v>6.4972000000000007E-3</v>
      </c>
    </row>
    <row r="9900" spans="1:12">
      <c r="A9900" s="118">
        <v>45139</v>
      </c>
      <c r="B9900" t="s">
        <v>7995</v>
      </c>
      <c r="C9900" t="s">
        <v>8068</v>
      </c>
      <c r="D9900" t="s">
        <v>8041</v>
      </c>
      <c r="E9900" t="s">
        <v>8079</v>
      </c>
      <c r="F9900" s="119" t="s">
        <v>8034</v>
      </c>
      <c r="G9900" t="s">
        <v>8015</v>
      </c>
      <c r="H9900" s="130" t="s">
        <v>7989</v>
      </c>
      <c r="I9900">
        <f>878*2</f>
        <v>1756</v>
      </c>
      <c r="J9900" t="s">
        <v>145</v>
      </c>
      <c r="K9900" t="s">
        <v>137</v>
      </c>
      <c r="L9900">
        <f>I9900*$Q$2/100/1000</f>
        <v>6.4972000000000007E-3</v>
      </c>
    </row>
    <row r="9901" spans="1:12">
      <c r="A9901" s="118">
        <v>45170</v>
      </c>
      <c r="B9901" t="s">
        <v>240</v>
      </c>
      <c r="C9901" t="s">
        <v>239</v>
      </c>
      <c r="D9901" t="s">
        <v>8078</v>
      </c>
      <c r="E9901" t="s">
        <v>8077</v>
      </c>
      <c r="F9901">
        <v>42203604</v>
      </c>
      <c r="G9901" t="s">
        <v>8076</v>
      </c>
      <c r="H9901" t="s">
        <v>235</v>
      </c>
      <c r="I9901">
        <v>390</v>
      </c>
      <c r="J9901" t="s">
        <v>145</v>
      </c>
      <c r="K9901" t="s">
        <v>137</v>
      </c>
      <c r="L9901">
        <f>I9901*$Q$2/100/1000</f>
        <v>1.4430000000000001E-3</v>
      </c>
    </row>
    <row r="9902" spans="1:12">
      <c r="A9902" s="118">
        <v>45139</v>
      </c>
      <c r="B9902" t="s">
        <v>7995</v>
      </c>
      <c r="C9902" t="s">
        <v>8068</v>
      </c>
      <c r="D9902" t="s">
        <v>8041</v>
      </c>
      <c r="E9902" t="s">
        <v>8075</v>
      </c>
      <c r="F9902" s="119">
        <v>1</v>
      </c>
      <c r="G9902" t="s">
        <v>8074</v>
      </c>
      <c r="H9902" s="130" t="s">
        <v>7989</v>
      </c>
      <c r="I9902">
        <f>878*2</f>
        <v>1756</v>
      </c>
      <c r="J9902" t="s">
        <v>145</v>
      </c>
      <c r="K9902" t="s">
        <v>137</v>
      </c>
      <c r="L9902">
        <f>I9902*$Q$2/100/1000</f>
        <v>6.4972000000000007E-3</v>
      </c>
    </row>
    <row r="9903" spans="1:12">
      <c r="A9903" s="118">
        <v>45170</v>
      </c>
      <c r="B9903" t="s">
        <v>460</v>
      </c>
      <c r="C9903" t="s">
        <v>459</v>
      </c>
      <c r="D9903" t="s">
        <v>1214</v>
      </c>
      <c r="E9903" t="s">
        <v>8073</v>
      </c>
      <c r="F9903">
        <v>50205993</v>
      </c>
      <c r="G9903" t="s">
        <v>2595</v>
      </c>
      <c r="H9903" t="s">
        <v>455</v>
      </c>
      <c r="I9903">
        <v>103.6</v>
      </c>
      <c r="J9903" t="s">
        <v>145</v>
      </c>
      <c r="K9903" t="s">
        <v>137</v>
      </c>
      <c r="L9903">
        <f>I9903*$Q$2/100/1000</f>
        <v>3.8331999999999998E-4</v>
      </c>
    </row>
    <row r="9904" spans="1:12">
      <c r="A9904" s="118">
        <v>45170</v>
      </c>
      <c r="B9904" t="s">
        <v>460</v>
      </c>
      <c r="C9904" t="s">
        <v>459</v>
      </c>
      <c r="D9904" t="s">
        <v>2086</v>
      </c>
      <c r="E9904" t="s">
        <v>8072</v>
      </c>
      <c r="F9904">
        <v>50205993</v>
      </c>
      <c r="G9904" t="s">
        <v>2595</v>
      </c>
      <c r="H9904" t="s">
        <v>455</v>
      </c>
      <c r="I9904">
        <v>103.6</v>
      </c>
      <c r="J9904" t="s">
        <v>145</v>
      </c>
      <c r="K9904" t="s">
        <v>137</v>
      </c>
      <c r="L9904">
        <f>I9904*$Q$2/100/1000</f>
        <v>3.8331999999999998E-4</v>
      </c>
    </row>
    <row r="9905" spans="1:12">
      <c r="A9905" s="118">
        <v>45139</v>
      </c>
      <c r="B9905" t="s">
        <v>7995</v>
      </c>
      <c r="C9905" t="s">
        <v>8068</v>
      </c>
      <c r="D9905" t="s">
        <v>8070</v>
      </c>
      <c r="E9905" t="s">
        <v>8071</v>
      </c>
      <c r="F9905" s="119" t="s">
        <v>7991</v>
      </c>
      <c r="G9905" t="s">
        <v>7990</v>
      </c>
      <c r="H9905" s="130" t="s">
        <v>7989</v>
      </c>
      <c r="I9905">
        <f>878*2</f>
        <v>1756</v>
      </c>
      <c r="J9905" t="s">
        <v>145</v>
      </c>
      <c r="K9905" t="s">
        <v>137</v>
      </c>
      <c r="L9905">
        <f>I9905*$Q$2/100/1000</f>
        <v>6.4972000000000007E-3</v>
      </c>
    </row>
    <row r="9906" spans="1:12">
      <c r="A9906" s="118">
        <v>45139</v>
      </c>
      <c r="B9906" t="s">
        <v>7995</v>
      </c>
      <c r="C9906" t="s">
        <v>8068</v>
      </c>
      <c r="D9906" t="s">
        <v>8070</v>
      </c>
      <c r="E9906" t="s">
        <v>8069</v>
      </c>
      <c r="F9906" s="119" t="s">
        <v>7997</v>
      </c>
      <c r="G9906" t="s">
        <v>7996</v>
      </c>
      <c r="H9906" s="130" t="s">
        <v>7989</v>
      </c>
      <c r="I9906">
        <f>878*2</f>
        <v>1756</v>
      </c>
      <c r="J9906" t="s">
        <v>145</v>
      </c>
      <c r="K9906" t="s">
        <v>137</v>
      </c>
      <c r="L9906">
        <f>I9906*$Q$2/100/1000</f>
        <v>6.4972000000000007E-3</v>
      </c>
    </row>
    <row r="9907" spans="1:12">
      <c r="A9907" s="118">
        <v>45139</v>
      </c>
      <c r="B9907" t="s">
        <v>7995</v>
      </c>
      <c r="C9907" t="s">
        <v>8068</v>
      </c>
      <c r="D9907" t="s">
        <v>8019</v>
      </c>
      <c r="E9907" t="s">
        <v>8067</v>
      </c>
      <c r="F9907" s="119" t="s">
        <v>8034</v>
      </c>
      <c r="G9907" t="s">
        <v>8015</v>
      </c>
      <c r="H9907" s="130" t="s">
        <v>7989</v>
      </c>
      <c r="I9907">
        <f>878*2</f>
        <v>1756</v>
      </c>
      <c r="J9907" t="s">
        <v>145</v>
      </c>
      <c r="K9907" t="s">
        <v>137</v>
      </c>
      <c r="L9907">
        <f>I9907*$Q$2/100/1000</f>
        <v>6.4972000000000007E-3</v>
      </c>
    </row>
    <row r="9908" spans="1:12">
      <c r="A9908" s="118">
        <v>45170</v>
      </c>
      <c r="B9908" t="s">
        <v>7995</v>
      </c>
      <c r="C9908" t="s">
        <v>7994</v>
      </c>
      <c r="D9908" t="s">
        <v>8002</v>
      </c>
      <c r="E9908" t="s">
        <v>8066</v>
      </c>
      <c r="F9908" t="s">
        <v>8009</v>
      </c>
      <c r="G9908" t="s">
        <v>8008</v>
      </c>
      <c r="H9908" s="130" t="s">
        <v>7989</v>
      </c>
      <c r="I9908">
        <f>878*2</f>
        <v>1756</v>
      </c>
      <c r="J9908" t="s">
        <v>145</v>
      </c>
      <c r="K9908" t="s">
        <v>137</v>
      </c>
      <c r="L9908">
        <f>I9908*$Q$2/100/1000</f>
        <v>6.4972000000000007E-3</v>
      </c>
    </row>
    <row r="9909" spans="1:12">
      <c r="A9909" s="118">
        <v>45170</v>
      </c>
      <c r="B9909" t="s">
        <v>460</v>
      </c>
      <c r="C9909" t="s">
        <v>459</v>
      </c>
      <c r="D9909" t="s">
        <v>8065</v>
      </c>
      <c r="E9909" t="s">
        <v>8064</v>
      </c>
      <c r="F9909">
        <v>79200800</v>
      </c>
      <c r="G9909" t="s">
        <v>2397</v>
      </c>
      <c r="H9909" t="s">
        <v>455</v>
      </c>
      <c r="I9909">
        <v>103.6</v>
      </c>
      <c r="J9909" t="s">
        <v>145</v>
      </c>
      <c r="K9909" t="s">
        <v>137</v>
      </c>
      <c r="L9909">
        <f>I9909*$Q$2/100/1000</f>
        <v>3.8331999999999998E-4</v>
      </c>
    </row>
    <row r="9910" spans="1:12">
      <c r="A9910" s="118">
        <v>45170</v>
      </c>
      <c r="B9910" t="s">
        <v>460</v>
      </c>
      <c r="C9910" t="s">
        <v>459</v>
      </c>
      <c r="D9910" t="s">
        <v>2399</v>
      </c>
      <c r="E9910" t="s">
        <v>8063</v>
      </c>
      <c r="F9910" t="s">
        <v>8062</v>
      </c>
      <c r="G9910" t="s">
        <v>8061</v>
      </c>
      <c r="H9910" t="s">
        <v>455</v>
      </c>
      <c r="I9910">
        <v>103.6</v>
      </c>
      <c r="J9910" t="s">
        <v>145</v>
      </c>
      <c r="K9910" t="s">
        <v>137</v>
      </c>
      <c r="L9910">
        <f>I9910*$Q$2/100/1000</f>
        <v>3.8331999999999998E-4</v>
      </c>
    </row>
    <row r="9911" spans="1:12">
      <c r="A9911" s="118">
        <v>45170</v>
      </c>
      <c r="B9911" t="s">
        <v>559</v>
      </c>
      <c r="C9911" t="s">
        <v>558</v>
      </c>
      <c r="D9911" t="s">
        <v>8060</v>
      </c>
      <c r="E9911" t="s">
        <v>8059</v>
      </c>
      <c r="F9911">
        <v>13205147</v>
      </c>
      <c r="G9911" t="s">
        <v>8058</v>
      </c>
      <c r="H9911" t="s">
        <v>554</v>
      </c>
      <c r="I9911">
        <v>420</v>
      </c>
      <c r="J9911" t="s">
        <v>145</v>
      </c>
      <c r="K9911" t="s">
        <v>137</v>
      </c>
      <c r="L9911">
        <f>I9911*$Q$2/100/1000</f>
        <v>1.554E-3</v>
      </c>
    </row>
    <row r="9912" spans="1:12">
      <c r="A9912" s="118">
        <v>45170</v>
      </c>
      <c r="B9912" t="s">
        <v>7995</v>
      </c>
      <c r="C9912" t="s">
        <v>7994</v>
      </c>
      <c r="D9912" t="s">
        <v>8052</v>
      </c>
      <c r="E9912" t="s">
        <v>8057</v>
      </c>
      <c r="F9912" t="s">
        <v>7997</v>
      </c>
      <c r="G9912" t="s">
        <v>7996</v>
      </c>
      <c r="H9912" s="130" t="s">
        <v>7989</v>
      </c>
      <c r="I9912">
        <f>878*2</f>
        <v>1756</v>
      </c>
      <c r="J9912" t="s">
        <v>145</v>
      </c>
      <c r="K9912" t="s">
        <v>137</v>
      </c>
      <c r="L9912">
        <f>I9912*$Q$2/100/1000</f>
        <v>6.4972000000000007E-3</v>
      </c>
    </row>
    <row r="9913" spans="1:12">
      <c r="A9913" s="118">
        <v>45170</v>
      </c>
      <c r="B9913" t="s">
        <v>460</v>
      </c>
      <c r="C9913" t="s">
        <v>459</v>
      </c>
      <c r="D9913" t="s">
        <v>2086</v>
      </c>
      <c r="E9913" t="s">
        <v>8056</v>
      </c>
      <c r="F9913">
        <v>50205993</v>
      </c>
      <c r="G9913" t="s">
        <v>2595</v>
      </c>
      <c r="H9913" t="s">
        <v>455</v>
      </c>
      <c r="I9913">
        <v>103.6</v>
      </c>
      <c r="J9913" t="s">
        <v>145</v>
      </c>
      <c r="K9913" t="s">
        <v>137</v>
      </c>
      <c r="L9913">
        <f>I9913*$Q$2/100/1000</f>
        <v>3.8331999999999998E-4</v>
      </c>
    </row>
    <row r="9914" spans="1:12">
      <c r="A9914" s="118">
        <v>45170</v>
      </c>
      <c r="B9914" t="s">
        <v>460</v>
      </c>
      <c r="C9914" t="s">
        <v>459</v>
      </c>
      <c r="D9914" t="s">
        <v>4596</v>
      </c>
      <c r="E9914" t="s">
        <v>8055</v>
      </c>
      <c r="F9914">
        <v>101025827</v>
      </c>
      <c r="G9914" t="s">
        <v>4315</v>
      </c>
      <c r="H9914" t="s">
        <v>455</v>
      </c>
      <c r="I9914">
        <v>103.6</v>
      </c>
      <c r="J9914" t="s">
        <v>145</v>
      </c>
      <c r="K9914" t="s">
        <v>137</v>
      </c>
      <c r="L9914">
        <f>I9914*$Q$2/100/1000</f>
        <v>3.8331999999999998E-4</v>
      </c>
    </row>
    <row r="9915" spans="1:12">
      <c r="A9915" s="118">
        <v>45170</v>
      </c>
      <c r="B9915" t="s">
        <v>7995</v>
      </c>
      <c r="C9915" t="s">
        <v>7994</v>
      </c>
      <c r="D9915" t="s">
        <v>8041</v>
      </c>
      <c r="E9915" t="s">
        <v>8054</v>
      </c>
      <c r="F9915" t="s">
        <v>8016</v>
      </c>
      <c r="G9915" t="s">
        <v>8015</v>
      </c>
      <c r="H9915" s="130" t="s">
        <v>7989</v>
      </c>
      <c r="I9915">
        <f>878*2</f>
        <v>1756</v>
      </c>
      <c r="J9915" t="s">
        <v>145</v>
      </c>
      <c r="K9915" t="s">
        <v>137</v>
      </c>
      <c r="L9915">
        <f>I9915*$Q$2/100/1000</f>
        <v>6.4972000000000007E-3</v>
      </c>
    </row>
    <row r="9916" spans="1:12">
      <c r="A9916" s="118">
        <v>45170</v>
      </c>
      <c r="B9916" t="s">
        <v>7995</v>
      </c>
      <c r="C9916" t="s">
        <v>7994</v>
      </c>
      <c r="D9916" t="s">
        <v>8041</v>
      </c>
      <c r="E9916" t="s">
        <v>8053</v>
      </c>
      <c r="F9916" t="s">
        <v>8016</v>
      </c>
      <c r="G9916" t="s">
        <v>8015</v>
      </c>
      <c r="H9916" s="130" t="s">
        <v>7989</v>
      </c>
      <c r="I9916">
        <f>878*2</f>
        <v>1756</v>
      </c>
      <c r="J9916" t="s">
        <v>145</v>
      </c>
      <c r="K9916" t="s">
        <v>137</v>
      </c>
      <c r="L9916">
        <f>I9916*$Q$2/100/1000</f>
        <v>6.4972000000000007E-3</v>
      </c>
    </row>
    <row r="9917" spans="1:12">
      <c r="A9917" s="118">
        <v>45170</v>
      </c>
      <c r="B9917" t="s">
        <v>7995</v>
      </c>
      <c r="C9917" t="s">
        <v>7994</v>
      </c>
      <c r="D9917" t="s">
        <v>8052</v>
      </c>
      <c r="E9917" t="s">
        <v>8051</v>
      </c>
      <c r="F9917" t="s">
        <v>7997</v>
      </c>
      <c r="G9917" t="s">
        <v>7996</v>
      </c>
      <c r="H9917" s="130" t="s">
        <v>7989</v>
      </c>
      <c r="I9917">
        <f>878*2</f>
        <v>1756</v>
      </c>
      <c r="J9917" t="s">
        <v>145</v>
      </c>
      <c r="K9917" t="s">
        <v>137</v>
      </c>
      <c r="L9917">
        <f>I9917*$Q$2/100/1000</f>
        <v>6.4972000000000007E-3</v>
      </c>
    </row>
    <row r="9918" spans="1:12">
      <c r="A9918" s="118">
        <v>45170</v>
      </c>
      <c r="B9918" t="s">
        <v>7995</v>
      </c>
      <c r="C9918" t="s">
        <v>7994</v>
      </c>
      <c r="D9918" t="s">
        <v>8044</v>
      </c>
      <c r="E9918" t="s">
        <v>8050</v>
      </c>
      <c r="F9918" t="s">
        <v>7997</v>
      </c>
      <c r="G9918" t="s">
        <v>7996</v>
      </c>
      <c r="H9918" s="130" t="s">
        <v>7989</v>
      </c>
      <c r="I9918">
        <f>878*2</f>
        <v>1756</v>
      </c>
      <c r="J9918" t="s">
        <v>145</v>
      </c>
      <c r="K9918" t="s">
        <v>137</v>
      </c>
      <c r="L9918">
        <f>I9918*$Q$2/100/1000</f>
        <v>6.4972000000000007E-3</v>
      </c>
    </row>
    <row r="9919" spans="1:12">
      <c r="A9919" s="118">
        <v>45170</v>
      </c>
      <c r="B9919" t="s">
        <v>7995</v>
      </c>
      <c r="C9919" t="s">
        <v>7994</v>
      </c>
      <c r="D9919" t="s">
        <v>8044</v>
      </c>
      <c r="E9919" t="s">
        <v>8049</v>
      </c>
      <c r="F9919" t="s">
        <v>7997</v>
      </c>
      <c r="G9919" t="s">
        <v>7996</v>
      </c>
      <c r="H9919" s="130" t="s">
        <v>7989</v>
      </c>
      <c r="I9919">
        <f>878*2</f>
        <v>1756</v>
      </c>
      <c r="J9919" t="s">
        <v>145</v>
      </c>
      <c r="K9919" t="s">
        <v>137</v>
      </c>
      <c r="L9919">
        <f>I9919*$Q$2/100/1000</f>
        <v>6.4972000000000007E-3</v>
      </c>
    </row>
    <row r="9920" spans="1:12">
      <c r="A9920" s="118">
        <v>45170</v>
      </c>
      <c r="B9920" t="s">
        <v>856</v>
      </c>
      <c r="C9920" t="s">
        <v>855</v>
      </c>
      <c r="D9920" t="s">
        <v>8048</v>
      </c>
      <c r="E9920" t="s">
        <v>8047</v>
      </c>
      <c r="F9920">
        <v>10208211</v>
      </c>
      <c r="G9920" t="s">
        <v>2688</v>
      </c>
      <c r="H9920" s="123" t="s">
        <v>851</v>
      </c>
      <c r="I9920">
        <v>5214</v>
      </c>
      <c r="J9920" t="s">
        <v>173</v>
      </c>
      <c r="K9920" t="s">
        <v>172</v>
      </c>
      <c r="L9920">
        <f>I9920*$Q$3*2.5/1000</f>
        <v>0.4181628</v>
      </c>
    </row>
    <row r="9921" spans="1:12">
      <c r="A9921" s="118">
        <v>45170</v>
      </c>
      <c r="B9921" t="s">
        <v>460</v>
      </c>
      <c r="C9921" t="s">
        <v>459</v>
      </c>
      <c r="D9921" t="s">
        <v>2957</v>
      </c>
      <c r="E9921" t="s">
        <v>8046</v>
      </c>
      <c r="F9921">
        <v>101025827</v>
      </c>
      <c r="G9921" t="s">
        <v>4315</v>
      </c>
      <c r="H9921" t="s">
        <v>455</v>
      </c>
      <c r="I9921">
        <v>103.6</v>
      </c>
      <c r="J9921" t="s">
        <v>145</v>
      </c>
      <c r="K9921" t="s">
        <v>137</v>
      </c>
      <c r="L9921">
        <f>I9921*$Q$2/100/1000</f>
        <v>3.8331999999999998E-4</v>
      </c>
    </row>
    <row r="9922" spans="1:12">
      <c r="A9922" s="118">
        <v>45170</v>
      </c>
      <c r="B9922" t="s">
        <v>7995</v>
      </c>
      <c r="C9922" t="s">
        <v>7994</v>
      </c>
      <c r="D9922" t="s">
        <v>8019</v>
      </c>
      <c r="E9922" t="s">
        <v>8045</v>
      </c>
      <c r="F9922" t="s">
        <v>7991</v>
      </c>
      <c r="G9922" t="s">
        <v>7990</v>
      </c>
      <c r="H9922" s="130" t="s">
        <v>7989</v>
      </c>
      <c r="I9922">
        <f>878*2</f>
        <v>1756</v>
      </c>
      <c r="J9922" t="s">
        <v>145</v>
      </c>
      <c r="K9922" t="s">
        <v>137</v>
      </c>
      <c r="L9922">
        <f>I9922*$Q$2/100/1000</f>
        <v>6.4972000000000007E-3</v>
      </c>
    </row>
    <row r="9923" spans="1:12">
      <c r="A9923" s="118">
        <v>45170</v>
      </c>
      <c r="B9923" t="s">
        <v>7995</v>
      </c>
      <c r="C9923" t="s">
        <v>7994</v>
      </c>
      <c r="D9923" t="s">
        <v>8044</v>
      </c>
      <c r="E9923" t="s">
        <v>8043</v>
      </c>
      <c r="F9923" t="s">
        <v>7997</v>
      </c>
      <c r="G9923" t="s">
        <v>7996</v>
      </c>
      <c r="H9923" s="130" t="s">
        <v>7989</v>
      </c>
      <c r="I9923">
        <f>878*2</f>
        <v>1756</v>
      </c>
      <c r="J9923" t="s">
        <v>145</v>
      </c>
      <c r="K9923" t="s">
        <v>137</v>
      </c>
      <c r="L9923">
        <f>I9923*$Q$2/100/1000</f>
        <v>6.4972000000000007E-3</v>
      </c>
    </row>
    <row r="9924" spans="1:12">
      <c r="A9924" s="118">
        <v>45170</v>
      </c>
      <c r="B9924" t="s">
        <v>7995</v>
      </c>
      <c r="C9924" t="s">
        <v>7994</v>
      </c>
      <c r="D9924" t="s">
        <v>8002</v>
      </c>
      <c r="E9924" t="s">
        <v>8042</v>
      </c>
      <c r="F9924" t="s">
        <v>8009</v>
      </c>
      <c r="G9924" t="s">
        <v>8008</v>
      </c>
      <c r="H9924" s="130" t="s">
        <v>7989</v>
      </c>
      <c r="I9924">
        <f>878*2</f>
        <v>1756</v>
      </c>
      <c r="J9924" t="s">
        <v>145</v>
      </c>
      <c r="K9924" t="s">
        <v>137</v>
      </c>
      <c r="L9924">
        <f>I9924*$Q$2/100/1000</f>
        <v>6.4972000000000007E-3</v>
      </c>
    </row>
    <row r="9925" spans="1:12">
      <c r="A9925" s="118">
        <v>45200</v>
      </c>
      <c r="B9925" t="s">
        <v>7995</v>
      </c>
      <c r="C9925" t="s">
        <v>7994</v>
      </c>
      <c r="D9925" t="s">
        <v>8041</v>
      </c>
      <c r="E9925" t="s">
        <v>8040</v>
      </c>
      <c r="F9925" t="s">
        <v>8016</v>
      </c>
      <c r="G9925" t="s">
        <v>8015</v>
      </c>
      <c r="H9925" s="130" t="s">
        <v>7989</v>
      </c>
      <c r="I9925">
        <f>878*2</f>
        <v>1756</v>
      </c>
      <c r="J9925" t="s">
        <v>145</v>
      </c>
      <c r="K9925" t="s">
        <v>137</v>
      </c>
      <c r="L9925">
        <f>I9925*$Q$2/100/1000</f>
        <v>6.4972000000000007E-3</v>
      </c>
    </row>
    <row r="9926" spans="1:12">
      <c r="A9926" s="118">
        <v>45200</v>
      </c>
      <c r="B9926" t="s">
        <v>7995</v>
      </c>
      <c r="C9926" t="s">
        <v>7994</v>
      </c>
      <c r="D9926" t="s">
        <v>8039</v>
      </c>
      <c r="E9926" t="s">
        <v>8038</v>
      </c>
      <c r="F9926">
        <v>1</v>
      </c>
      <c r="G9926" t="s">
        <v>8037</v>
      </c>
      <c r="H9926" s="130" t="s">
        <v>7989</v>
      </c>
      <c r="I9926">
        <f>878*2</f>
        <v>1756</v>
      </c>
      <c r="J9926" t="s">
        <v>145</v>
      </c>
      <c r="K9926" t="s">
        <v>137</v>
      </c>
      <c r="L9926">
        <f>I9926*$Q$2/100/1000</f>
        <v>6.4972000000000007E-3</v>
      </c>
    </row>
    <row r="9927" spans="1:12">
      <c r="A9927" s="118">
        <v>45200</v>
      </c>
      <c r="B9927" t="s">
        <v>7995</v>
      </c>
      <c r="C9927" t="s">
        <v>7994</v>
      </c>
      <c r="D9927" t="s">
        <v>8014</v>
      </c>
      <c r="E9927" t="s">
        <v>8036</v>
      </c>
      <c r="F9927" t="s">
        <v>7997</v>
      </c>
      <c r="G9927" t="s">
        <v>7996</v>
      </c>
      <c r="H9927" s="130" t="s">
        <v>7989</v>
      </c>
      <c r="I9927">
        <f>878*2</f>
        <v>1756</v>
      </c>
      <c r="J9927" t="s">
        <v>145</v>
      </c>
      <c r="K9927" t="s">
        <v>137</v>
      </c>
      <c r="L9927">
        <f>I9927*$Q$2/100/1000</f>
        <v>6.4972000000000007E-3</v>
      </c>
    </row>
    <row r="9928" spans="1:12">
      <c r="A9928" s="118">
        <v>45200</v>
      </c>
      <c r="B9928" t="s">
        <v>7995</v>
      </c>
      <c r="C9928" t="s">
        <v>7994</v>
      </c>
      <c r="D9928" t="s">
        <v>8019</v>
      </c>
      <c r="E9928" t="s">
        <v>8035</v>
      </c>
      <c r="F9928" t="s">
        <v>8034</v>
      </c>
      <c r="G9928" t="s">
        <v>8015</v>
      </c>
      <c r="H9928" s="130" t="s">
        <v>7989</v>
      </c>
      <c r="I9928">
        <f>878*2</f>
        <v>1756</v>
      </c>
      <c r="J9928" t="s">
        <v>145</v>
      </c>
      <c r="K9928" t="s">
        <v>137</v>
      </c>
      <c r="L9928">
        <f>I9928*$Q$2/100/1000</f>
        <v>6.4972000000000007E-3</v>
      </c>
    </row>
    <row r="9929" spans="1:12" ht="15.75">
      <c r="A9929" s="118">
        <v>45170</v>
      </c>
      <c r="B9929" t="s">
        <v>2380</v>
      </c>
      <c r="C9929" t="s">
        <v>2379</v>
      </c>
      <c r="D9929" t="s">
        <v>2378</v>
      </c>
      <c r="E9929" t="s">
        <v>8033</v>
      </c>
      <c r="F9929">
        <v>89205386</v>
      </c>
      <c r="G9929" t="s">
        <v>2376</v>
      </c>
      <c r="H9929" s="124" t="s">
        <v>2375</v>
      </c>
      <c r="I9929">
        <v>10.4</v>
      </c>
      <c r="J9929" t="s">
        <v>223</v>
      </c>
      <c r="K9929" t="s">
        <v>137</v>
      </c>
      <c r="L9929">
        <f>I9929*$Q$5/10/1000</f>
        <v>1.0574200000000001E-3</v>
      </c>
    </row>
    <row r="9930" spans="1:12">
      <c r="A9930" s="118">
        <v>45200</v>
      </c>
      <c r="B9930" t="s">
        <v>7995</v>
      </c>
      <c r="C9930" t="s">
        <v>7994</v>
      </c>
      <c r="D9930" t="s">
        <v>8019</v>
      </c>
      <c r="E9930" t="s">
        <v>8032</v>
      </c>
      <c r="F9930" t="s">
        <v>7991</v>
      </c>
      <c r="G9930" t="s">
        <v>7990</v>
      </c>
      <c r="H9930" s="130" t="s">
        <v>7989</v>
      </c>
      <c r="I9930">
        <f>878*2</f>
        <v>1756</v>
      </c>
      <c r="J9930" t="s">
        <v>145</v>
      </c>
      <c r="K9930" t="s">
        <v>137</v>
      </c>
      <c r="L9930">
        <f>I9930*$Q$2/100/1000</f>
        <v>6.4972000000000007E-3</v>
      </c>
    </row>
    <row r="9931" spans="1:12">
      <c r="A9931" s="118">
        <v>45200</v>
      </c>
      <c r="B9931" t="s">
        <v>7995</v>
      </c>
      <c r="C9931" t="s">
        <v>7994</v>
      </c>
      <c r="D9931" t="s">
        <v>8014</v>
      </c>
      <c r="E9931" t="s">
        <v>8031</v>
      </c>
      <c r="F9931" t="s">
        <v>7997</v>
      </c>
      <c r="G9931" t="s">
        <v>7996</v>
      </c>
      <c r="H9931" s="130" t="s">
        <v>7989</v>
      </c>
      <c r="I9931">
        <f>878*2</f>
        <v>1756</v>
      </c>
      <c r="J9931" t="s">
        <v>145</v>
      </c>
      <c r="K9931" t="s">
        <v>137</v>
      </c>
      <c r="L9931">
        <f>I9931*$Q$2/100/1000</f>
        <v>6.4972000000000007E-3</v>
      </c>
    </row>
    <row r="9932" spans="1:12">
      <c r="A9932" s="118">
        <v>45200</v>
      </c>
      <c r="B9932" t="s">
        <v>7995</v>
      </c>
      <c r="C9932" t="s">
        <v>7994</v>
      </c>
      <c r="D9932" t="s">
        <v>8030</v>
      </c>
      <c r="E9932" t="s">
        <v>8029</v>
      </c>
      <c r="F9932" t="s">
        <v>8016</v>
      </c>
      <c r="G9932" t="s">
        <v>8015</v>
      </c>
      <c r="H9932" s="130" t="s">
        <v>7989</v>
      </c>
      <c r="I9932">
        <f>878*2</f>
        <v>1756</v>
      </c>
      <c r="J9932" t="s">
        <v>145</v>
      </c>
      <c r="K9932" t="s">
        <v>137</v>
      </c>
      <c r="L9932">
        <f>I9932*$Q$2/100/1000</f>
        <v>6.4972000000000007E-3</v>
      </c>
    </row>
    <row r="9933" spans="1:12">
      <c r="A9933" s="118">
        <v>45231</v>
      </c>
      <c r="B9933" t="s">
        <v>7995</v>
      </c>
      <c r="C9933" t="s">
        <v>7994</v>
      </c>
      <c r="D9933" t="s">
        <v>8002</v>
      </c>
      <c r="E9933" t="s">
        <v>8028</v>
      </c>
      <c r="F9933" t="s">
        <v>8009</v>
      </c>
      <c r="G9933" t="s">
        <v>8008</v>
      </c>
      <c r="H9933" s="130" t="s">
        <v>7989</v>
      </c>
      <c r="I9933">
        <f>878*2</f>
        <v>1756</v>
      </c>
      <c r="J9933" t="s">
        <v>145</v>
      </c>
      <c r="K9933" t="s">
        <v>137</v>
      </c>
      <c r="L9933">
        <f>I9933*$Q$2/100/1000</f>
        <v>6.4972000000000007E-3</v>
      </c>
    </row>
    <row r="9934" spans="1:12">
      <c r="A9934" s="118">
        <v>45170</v>
      </c>
      <c r="B9934" t="s">
        <v>460</v>
      </c>
      <c r="C9934" t="s">
        <v>459</v>
      </c>
      <c r="D9934" t="s">
        <v>5021</v>
      </c>
      <c r="E9934" t="s">
        <v>8027</v>
      </c>
      <c r="F9934">
        <v>101027223</v>
      </c>
      <c r="G9934" t="s">
        <v>2464</v>
      </c>
      <c r="H9934" t="s">
        <v>455</v>
      </c>
      <c r="I9934">
        <v>103.6</v>
      </c>
      <c r="J9934" t="s">
        <v>145</v>
      </c>
      <c r="K9934" t="s">
        <v>137</v>
      </c>
      <c r="L9934">
        <f>I9934*$Q$2/100/1000</f>
        <v>3.8331999999999998E-4</v>
      </c>
    </row>
    <row r="9935" spans="1:12">
      <c r="A9935" s="118">
        <v>45231</v>
      </c>
      <c r="B9935" t="s">
        <v>7995</v>
      </c>
      <c r="C9935" t="s">
        <v>7994</v>
      </c>
      <c r="D9935" t="s">
        <v>8014</v>
      </c>
      <c r="E9935" t="s">
        <v>8026</v>
      </c>
      <c r="F9935" t="s">
        <v>7997</v>
      </c>
      <c r="G9935" t="s">
        <v>7996</v>
      </c>
      <c r="H9935" s="130" t="s">
        <v>7989</v>
      </c>
      <c r="I9935">
        <f>878*2</f>
        <v>1756</v>
      </c>
      <c r="J9935" t="s">
        <v>145</v>
      </c>
      <c r="K9935" t="s">
        <v>137</v>
      </c>
      <c r="L9935">
        <f>I9935*$Q$2/100/1000</f>
        <v>6.4972000000000007E-3</v>
      </c>
    </row>
    <row r="9936" spans="1:12">
      <c r="A9936" s="118">
        <v>45231</v>
      </c>
      <c r="B9936" t="s">
        <v>7995</v>
      </c>
      <c r="C9936" t="s">
        <v>7994</v>
      </c>
      <c r="D9936" t="s">
        <v>8025</v>
      </c>
      <c r="E9936" t="s">
        <v>8024</v>
      </c>
      <c r="F9936" t="s">
        <v>8023</v>
      </c>
      <c r="G9936" t="s">
        <v>8022</v>
      </c>
      <c r="H9936" s="130" t="s">
        <v>7989</v>
      </c>
      <c r="I9936">
        <f>878*2</f>
        <v>1756</v>
      </c>
      <c r="J9936" t="s">
        <v>145</v>
      </c>
      <c r="K9936" t="s">
        <v>137</v>
      </c>
      <c r="L9936">
        <f>I9936*$Q$2/100/1000</f>
        <v>6.4972000000000007E-3</v>
      </c>
    </row>
    <row r="9937" spans="1:12">
      <c r="A9937" s="118">
        <v>45170</v>
      </c>
      <c r="B9937" t="s">
        <v>460</v>
      </c>
      <c r="C9937" t="s">
        <v>459</v>
      </c>
      <c r="D9937" t="s">
        <v>8021</v>
      </c>
      <c r="E9937" t="s">
        <v>8020</v>
      </c>
      <c r="F9937" t="s">
        <v>834</v>
      </c>
      <c r="G9937" t="s">
        <v>833</v>
      </c>
      <c r="H9937" t="s">
        <v>455</v>
      </c>
      <c r="I9937">
        <v>103.6</v>
      </c>
      <c r="J9937" t="s">
        <v>145</v>
      </c>
      <c r="K9937" t="s">
        <v>137</v>
      </c>
      <c r="L9937">
        <f>I9937*$Q$2/100/1000</f>
        <v>3.8331999999999998E-4</v>
      </c>
    </row>
    <row r="9938" spans="1:12">
      <c r="A9938" s="118">
        <v>45231</v>
      </c>
      <c r="B9938" t="s">
        <v>7995</v>
      </c>
      <c r="C9938" t="s">
        <v>7994</v>
      </c>
      <c r="D9938" t="s">
        <v>8019</v>
      </c>
      <c r="E9938" t="s">
        <v>8018</v>
      </c>
      <c r="F9938" t="s">
        <v>7991</v>
      </c>
      <c r="G9938" t="s">
        <v>7990</v>
      </c>
      <c r="H9938" s="130" t="s">
        <v>7989</v>
      </c>
      <c r="I9938">
        <f>878*2</f>
        <v>1756</v>
      </c>
      <c r="J9938" t="s">
        <v>145</v>
      </c>
      <c r="K9938" t="s">
        <v>137</v>
      </c>
      <c r="L9938">
        <f>I9938*$Q$2/100/1000</f>
        <v>6.4972000000000007E-3</v>
      </c>
    </row>
    <row r="9939" spans="1:12">
      <c r="A9939" s="118">
        <v>45231</v>
      </c>
      <c r="B9939" t="s">
        <v>7995</v>
      </c>
      <c r="C9939" t="s">
        <v>7994</v>
      </c>
      <c r="D9939" t="s">
        <v>8007</v>
      </c>
      <c r="E9939" t="s">
        <v>8017</v>
      </c>
      <c r="F9939" t="s">
        <v>8016</v>
      </c>
      <c r="G9939" t="s">
        <v>8015</v>
      </c>
      <c r="H9939" s="130" t="s">
        <v>7989</v>
      </c>
      <c r="I9939">
        <f>878*2</f>
        <v>1756</v>
      </c>
      <c r="J9939" t="s">
        <v>145</v>
      </c>
      <c r="K9939" t="s">
        <v>137</v>
      </c>
      <c r="L9939">
        <f>I9939*$Q$2/100/1000</f>
        <v>6.4972000000000007E-3</v>
      </c>
    </row>
    <row r="9940" spans="1:12">
      <c r="A9940" s="118">
        <v>45231</v>
      </c>
      <c r="B9940" t="s">
        <v>7995</v>
      </c>
      <c r="C9940" t="s">
        <v>7994</v>
      </c>
      <c r="D9940" t="s">
        <v>8014</v>
      </c>
      <c r="E9940" t="s">
        <v>8013</v>
      </c>
      <c r="F9940" t="s">
        <v>7997</v>
      </c>
      <c r="G9940" t="s">
        <v>7996</v>
      </c>
      <c r="H9940" s="130" t="s">
        <v>7989</v>
      </c>
      <c r="I9940">
        <f>878*2</f>
        <v>1756</v>
      </c>
      <c r="J9940" t="s">
        <v>145</v>
      </c>
      <c r="K9940" t="s">
        <v>137</v>
      </c>
      <c r="L9940">
        <f>I9940*$Q$2/100/1000</f>
        <v>6.4972000000000007E-3</v>
      </c>
    </row>
    <row r="9941" spans="1:12">
      <c r="A9941" s="118">
        <v>45170</v>
      </c>
      <c r="B9941" t="s">
        <v>144</v>
      </c>
      <c r="C9941" t="s">
        <v>143</v>
      </c>
      <c r="D9941" t="s">
        <v>1381</v>
      </c>
      <c r="E9941" t="s">
        <v>8012</v>
      </c>
      <c r="F9941">
        <v>40259953</v>
      </c>
      <c r="G9941" t="s">
        <v>1379</v>
      </c>
      <c r="H9941" t="s">
        <v>139</v>
      </c>
      <c r="I9941">
        <v>22.2</v>
      </c>
      <c r="J9941" t="s">
        <v>138</v>
      </c>
      <c r="K9941" t="s">
        <v>137</v>
      </c>
      <c r="L9941">
        <f>I9941*$Q$2/1000</f>
        <v>8.2140000000000008E-3</v>
      </c>
    </row>
    <row r="9942" spans="1:12">
      <c r="A9942" s="118">
        <v>45170</v>
      </c>
      <c r="B9942" t="s">
        <v>144</v>
      </c>
      <c r="C9942" t="s">
        <v>143</v>
      </c>
      <c r="D9942" t="s">
        <v>2051</v>
      </c>
      <c r="E9942" t="s">
        <v>8011</v>
      </c>
      <c r="F9942" t="s">
        <v>167</v>
      </c>
      <c r="G9942" t="s">
        <v>166</v>
      </c>
      <c r="H9942" t="s">
        <v>139</v>
      </c>
      <c r="I9942">
        <v>22.2</v>
      </c>
      <c r="J9942" t="s">
        <v>138</v>
      </c>
      <c r="K9942" t="s">
        <v>137</v>
      </c>
      <c r="L9942">
        <f>I9942*$Q$2/1000</f>
        <v>8.2140000000000008E-3</v>
      </c>
    </row>
    <row r="9943" spans="1:12">
      <c r="A9943" s="118">
        <v>45231</v>
      </c>
      <c r="B9943" t="s">
        <v>7995</v>
      </c>
      <c r="C9943" t="s">
        <v>7994</v>
      </c>
      <c r="D9943" t="s">
        <v>8002</v>
      </c>
      <c r="E9943" t="s">
        <v>8010</v>
      </c>
      <c r="F9943" t="s">
        <v>8009</v>
      </c>
      <c r="G9943" t="s">
        <v>8008</v>
      </c>
      <c r="H9943" s="130" t="s">
        <v>7989</v>
      </c>
      <c r="I9943">
        <f>878*2</f>
        <v>1756</v>
      </c>
      <c r="J9943" t="s">
        <v>145</v>
      </c>
      <c r="K9943" t="s">
        <v>137</v>
      </c>
      <c r="L9943">
        <f>I9943*$Q$2/100/1000</f>
        <v>6.4972000000000007E-3</v>
      </c>
    </row>
    <row r="9944" spans="1:12">
      <c r="A9944" s="118">
        <v>45231</v>
      </c>
      <c r="B9944" t="s">
        <v>7995</v>
      </c>
      <c r="C9944" t="s">
        <v>7994</v>
      </c>
      <c r="D9944" t="s">
        <v>8007</v>
      </c>
      <c r="E9944" t="s">
        <v>8006</v>
      </c>
      <c r="F9944" t="s">
        <v>7997</v>
      </c>
      <c r="G9944" t="s">
        <v>7996</v>
      </c>
      <c r="H9944" s="130" t="s">
        <v>7989</v>
      </c>
      <c r="I9944">
        <f>878*2</f>
        <v>1756</v>
      </c>
      <c r="J9944" t="s">
        <v>145</v>
      </c>
      <c r="K9944" t="s">
        <v>137</v>
      </c>
      <c r="L9944">
        <f>I9944*$Q$2/100/1000</f>
        <v>6.4972000000000007E-3</v>
      </c>
    </row>
    <row r="9945" spans="1:12">
      <c r="A9945" s="118">
        <v>45231</v>
      </c>
      <c r="B9945" t="s">
        <v>7995</v>
      </c>
      <c r="C9945" t="s">
        <v>7994</v>
      </c>
      <c r="D9945" t="s">
        <v>8002</v>
      </c>
      <c r="E9945" t="s">
        <v>8005</v>
      </c>
      <c r="F9945" t="s">
        <v>8004</v>
      </c>
      <c r="G9945" t="s">
        <v>8003</v>
      </c>
      <c r="H9945" s="130" t="s">
        <v>7989</v>
      </c>
      <c r="I9945">
        <f>878*2</f>
        <v>1756</v>
      </c>
      <c r="J9945" t="s">
        <v>145</v>
      </c>
      <c r="K9945" t="s">
        <v>137</v>
      </c>
      <c r="L9945">
        <f>I9945*$Q$2/100/1000</f>
        <v>6.4972000000000007E-3</v>
      </c>
    </row>
    <row r="9946" spans="1:12">
      <c r="A9946" s="118">
        <v>45261</v>
      </c>
      <c r="B9946" t="s">
        <v>7995</v>
      </c>
      <c r="C9946" t="s">
        <v>7994</v>
      </c>
      <c r="D9946" t="s">
        <v>8002</v>
      </c>
      <c r="E9946" t="s">
        <v>8001</v>
      </c>
      <c r="F9946">
        <v>1</v>
      </c>
      <c r="G9946" t="s">
        <v>8000</v>
      </c>
      <c r="H9946" s="130" t="s">
        <v>7989</v>
      </c>
      <c r="I9946">
        <f>878*2</f>
        <v>1756</v>
      </c>
      <c r="J9946" t="s">
        <v>145</v>
      </c>
      <c r="K9946" t="s">
        <v>137</v>
      </c>
      <c r="L9946">
        <f>I9946*$Q$2/100/1000</f>
        <v>6.4972000000000007E-3</v>
      </c>
    </row>
    <row r="9947" spans="1:12">
      <c r="A9947" s="118">
        <v>45261</v>
      </c>
      <c r="B9947" t="s">
        <v>7995</v>
      </c>
      <c r="C9947" t="s">
        <v>7994</v>
      </c>
      <c r="D9947" t="s">
        <v>7999</v>
      </c>
      <c r="E9947" t="s">
        <v>7998</v>
      </c>
      <c r="F9947" t="s">
        <v>7997</v>
      </c>
      <c r="G9947" t="s">
        <v>7996</v>
      </c>
      <c r="H9947" s="130" t="s">
        <v>7989</v>
      </c>
      <c r="I9947">
        <f>878*2</f>
        <v>1756</v>
      </c>
      <c r="J9947" t="s">
        <v>145</v>
      </c>
      <c r="K9947" t="s">
        <v>137</v>
      </c>
      <c r="L9947">
        <f>I9947*$Q$2/100/1000</f>
        <v>6.4972000000000007E-3</v>
      </c>
    </row>
    <row r="9948" spans="1:12">
      <c r="A9948" s="118">
        <v>45261</v>
      </c>
      <c r="B9948" t="s">
        <v>7995</v>
      </c>
      <c r="C9948" t="s">
        <v>7994</v>
      </c>
      <c r="D9948" t="s">
        <v>7993</v>
      </c>
      <c r="E9948" t="s">
        <v>7992</v>
      </c>
      <c r="F9948" t="s">
        <v>7991</v>
      </c>
      <c r="G9948" t="s">
        <v>7990</v>
      </c>
      <c r="H9948" s="130" t="s">
        <v>7989</v>
      </c>
      <c r="I9948">
        <f>878*2</f>
        <v>1756</v>
      </c>
      <c r="J9948" t="s">
        <v>145</v>
      </c>
      <c r="K9948" t="s">
        <v>137</v>
      </c>
      <c r="L9948">
        <f>I9948*$Q$2/100/1000</f>
        <v>6.4972000000000007E-3</v>
      </c>
    </row>
    <row r="9949" spans="1:12">
      <c r="A9949" s="118">
        <v>44927</v>
      </c>
      <c r="B9949" t="s">
        <v>7762</v>
      </c>
      <c r="C9949" t="s">
        <v>7761</v>
      </c>
      <c r="D9949" t="s">
        <v>7988</v>
      </c>
      <c r="E9949" t="s">
        <v>7987</v>
      </c>
      <c r="F9949" t="s">
        <v>7764</v>
      </c>
      <c r="G9949" t="s">
        <v>7763</v>
      </c>
      <c r="H9949" t="s">
        <v>7757</v>
      </c>
      <c r="I9949">
        <v>18.2</v>
      </c>
      <c r="J9949" t="s">
        <v>138</v>
      </c>
      <c r="K9949" t="s">
        <v>137</v>
      </c>
      <c r="L9949">
        <f>I9949*$Q$2/1000</f>
        <v>6.7340000000000004E-3</v>
      </c>
    </row>
    <row r="9950" spans="1:12">
      <c r="A9950" s="118">
        <v>44927</v>
      </c>
      <c r="B9950" t="s">
        <v>7762</v>
      </c>
      <c r="C9950" t="s">
        <v>7761</v>
      </c>
      <c r="D9950" t="s">
        <v>7985</v>
      </c>
      <c r="E9950" t="s">
        <v>7986</v>
      </c>
      <c r="F9950">
        <v>8945020</v>
      </c>
      <c r="G9950" t="s">
        <v>7795</v>
      </c>
      <c r="H9950" t="s">
        <v>7757</v>
      </c>
      <c r="I9950">
        <v>18.2</v>
      </c>
      <c r="J9950" t="s">
        <v>138</v>
      </c>
      <c r="K9950" t="s">
        <v>137</v>
      </c>
      <c r="L9950">
        <f>I9950*$Q$2/1000</f>
        <v>6.7340000000000004E-3</v>
      </c>
    </row>
    <row r="9951" spans="1:12">
      <c r="A9951" s="118">
        <v>44927</v>
      </c>
      <c r="B9951" t="s">
        <v>7762</v>
      </c>
      <c r="C9951" t="s">
        <v>7761</v>
      </c>
      <c r="D9951" t="s">
        <v>7985</v>
      </c>
      <c r="E9951" t="s">
        <v>7984</v>
      </c>
      <c r="F9951">
        <v>31203134</v>
      </c>
      <c r="G9951" t="s">
        <v>7916</v>
      </c>
      <c r="H9951" t="s">
        <v>7757</v>
      </c>
      <c r="I9951">
        <v>18.2</v>
      </c>
      <c r="J9951" t="s">
        <v>138</v>
      </c>
      <c r="K9951" t="s">
        <v>137</v>
      </c>
      <c r="L9951">
        <f>I9951*$Q$2/1000</f>
        <v>6.7340000000000004E-3</v>
      </c>
    </row>
    <row r="9952" spans="1:12">
      <c r="A9952" s="118">
        <v>44927</v>
      </c>
      <c r="B9952" t="s">
        <v>7762</v>
      </c>
      <c r="C9952" t="s">
        <v>7761</v>
      </c>
      <c r="D9952" t="s">
        <v>7983</v>
      </c>
      <c r="E9952" t="s">
        <v>7982</v>
      </c>
      <c r="F9952">
        <v>8945020</v>
      </c>
      <c r="G9952" t="s">
        <v>7795</v>
      </c>
      <c r="H9952" t="s">
        <v>7757</v>
      </c>
      <c r="I9952">
        <v>18.2</v>
      </c>
      <c r="J9952" t="s">
        <v>138</v>
      </c>
      <c r="K9952" t="s">
        <v>137</v>
      </c>
      <c r="L9952">
        <f>I9952*$Q$2/1000</f>
        <v>6.7340000000000004E-3</v>
      </c>
    </row>
    <row r="9953" spans="1:12">
      <c r="A9953" s="118">
        <v>45170</v>
      </c>
      <c r="B9953" t="s">
        <v>365</v>
      </c>
      <c r="C9953" t="s">
        <v>364</v>
      </c>
      <c r="D9953" t="s">
        <v>4276</v>
      </c>
      <c r="E9953" t="s">
        <v>7981</v>
      </c>
      <c r="F9953">
        <v>101023697</v>
      </c>
      <c r="G9953" t="s">
        <v>1365</v>
      </c>
      <c r="H9953" t="s">
        <v>359</v>
      </c>
      <c r="I9953">
        <v>144</v>
      </c>
      <c r="J9953" t="s">
        <v>138</v>
      </c>
      <c r="K9953" t="s">
        <v>137</v>
      </c>
      <c r="L9953">
        <f>I9953*$Q$2/1000</f>
        <v>5.3280000000000001E-2</v>
      </c>
    </row>
    <row r="9954" spans="1:12">
      <c r="A9954" s="118">
        <v>44927</v>
      </c>
      <c r="B9954" t="s">
        <v>7762</v>
      </c>
      <c r="C9954" t="s">
        <v>7761</v>
      </c>
      <c r="D9954" t="s">
        <v>7980</v>
      </c>
      <c r="E9954" t="s">
        <v>7979</v>
      </c>
      <c r="F9954">
        <v>86208519</v>
      </c>
      <c r="G9954" t="s">
        <v>7978</v>
      </c>
      <c r="H9954" t="s">
        <v>7757</v>
      </c>
      <c r="I9954">
        <v>18.2</v>
      </c>
      <c r="J9954" t="s">
        <v>138</v>
      </c>
      <c r="K9954" t="s">
        <v>137</v>
      </c>
      <c r="L9954">
        <f>I9954*$Q$2/1000</f>
        <v>6.7340000000000004E-3</v>
      </c>
    </row>
    <row r="9955" spans="1:12">
      <c r="A9955" s="118">
        <v>44927</v>
      </c>
      <c r="B9955" t="s">
        <v>7762</v>
      </c>
      <c r="C9955" t="s">
        <v>7761</v>
      </c>
      <c r="D9955" t="s">
        <v>7977</v>
      </c>
      <c r="E9955" t="s">
        <v>7976</v>
      </c>
      <c r="F9955">
        <v>31203134</v>
      </c>
      <c r="G9955" t="s">
        <v>7916</v>
      </c>
      <c r="H9955" t="s">
        <v>7757</v>
      </c>
      <c r="I9955">
        <v>18.2</v>
      </c>
      <c r="J9955" t="s">
        <v>138</v>
      </c>
      <c r="K9955" t="s">
        <v>137</v>
      </c>
      <c r="L9955">
        <f>I9955*$Q$2/1000</f>
        <v>6.7340000000000004E-3</v>
      </c>
    </row>
    <row r="9956" spans="1:12">
      <c r="A9956" s="118">
        <v>44986</v>
      </c>
      <c r="B9956" t="s">
        <v>7762</v>
      </c>
      <c r="C9956" t="s">
        <v>7761</v>
      </c>
      <c r="D9956" t="s">
        <v>7964</v>
      </c>
      <c r="E9956" t="s">
        <v>7975</v>
      </c>
      <c r="F9956" t="s">
        <v>7764</v>
      </c>
      <c r="G9956" t="s">
        <v>7763</v>
      </c>
      <c r="H9956" t="s">
        <v>7757</v>
      </c>
      <c r="I9956">
        <v>18.2</v>
      </c>
      <c r="J9956" t="s">
        <v>138</v>
      </c>
      <c r="K9956" t="s">
        <v>137</v>
      </c>
      <c r="L9956">
        <f>I9956*$Q$2/1000</f>
        <v>6.7340000000000004E-3</v>
      </c>
    </row>
    <row r="9957" spans="1:12">
      <c r="A9957" s="118">
        <v>44986</v>
      </c>
      <c r="B9957" t="s">
        <v>7762</v>
      </c>
      <c r="C9957" t="s">
        <v>7761</v>
      </c>
      <c r="D9957" t="s">
        <v>7964</v>
      </c>
      <c r="E9957" t="s">
        <v>7974</v>
      </c>
      <c r="F9957">
        <v>85204641</v>
      </c>
      <c r="G9957" t="s">
        <v>7923</v>
      </c>
      <c r="H9957" t="s">
        <v>7757</v>
      </c>
      <c r="I9957">
        <v>18.2</v>
      </c>
      <c r="J9957" t="s">
        <v>138</v>
      </c>
      <c r="K9957" t="s">
        <v>137</v>
      </c>
      <c r="L9957">
        <f>I9957*$Q$2/1000</f>
        <v>6.7340000000000004E-3</v>
      </c>
    </row>
    <row r="9958" spans="1:12">
      <c r="A9958" s="118">
        <v>44986</v>
      </c>
      <c r="B9958" t="s">
        <v>7762</v>
      </c>
      <c r="C9958" t="s">
        <v>7761</v>
      </c>
      <c r="D9958" t="s">
        <v>7964</v>
      </c>
      <c r="E9958" t="s">
        <v>7973</v>
      </c>
      <c r="F9958">
        <v>85204641</v>
      </c>
      <c r="G9958" t="s">
        <v>7923</v>
      </c>
      <c r="H9958" t="s">
        <v>7757</v>
      </c>
      <c r="I9958">
        <v>18.2</v>
      </c>
      <c r="J9958" t="s">
        <v>138</v>
      </c>
      <c r="K9958" t="s">
        <v>137</v>
      </c>
      <c r="L9958">
        <f>I9958*$Q$2/1000</f>
        <v>6.7340000000000004E-3</v>
      </c>
    </row>
    <row r="9959" spans="1:12">
      <c r="A9959" s="118">
        <v>45170</v>
      </c>
      <c r="B9959" t="s">
        <v>868</v>
      </c>
      <c r="C9959" t="s">
        <v>867</v>
      </c>
      <c r="D9959" t="s">
        <v>6338</v>
      </c>
      <c r="E9959" t="s">
        <v>7972</v>
      </c>
      <c r="F9959" t="s">
        <v>6336</v>
      </c>
      <c r="G9959" t="s">
        <v>6335</v>
      </c>
      <c r="H9959" t="s">
        <v>863</v>
      </c>
      <c r="I9959">
        <f>1958*2</f>
        <v>3916</v>
      </c>
      <c r="J9959" t="s">
        <v>145</v>
      </c>
      <c r="K9959" t="s">
        <v>137</v>
      </c>
      <c r="L9959">
        <f>I9959*$Q$5/100/1000</f>
        <v>3.9815929999999999E-2</v>
      </c>
    </row>
    <row r="9960" spans="1:12">
      <c r="A9960" s="118">
        <v>44986</v>
      </c>
      <c r="B9960" t="s">
        <v>7762</v>
      </c>
      <c r="C9960" t="s">
        <v>7761</v>
      </c>
      <c r="D9960" t="s">
        <v>7962</v>
      </c>
      <c r="E9960" t="s">
        <v>7971</v>
      </c>
      <c r="F9960">
        <v>8945020</v>
      </c>
      <c r="G9960" t="s">
        <v>7795</v>
      </c>
      <c r="H9960" t="s">
        <v>7757</v>
      </c>
      <c r="I9960">
        <v>18.2</v>
      </c>
      <c r="J9960" t="s">
        <v>138</v>
      </c>
      <c r="K9960" t="s">
        <v>137</v>
      </c>
      <c r="L9960">
        <f>I9960*$Q$2/1000</f>
        <v>6.7340000000000004E-3</v>
      </c>
    </row>
    <row r="9961" spans="1:12">
      <c r="A9961" s="118">
        <v>45170</v>
      </c>
      <c r="B9961" t="s">
        <v>460</v>
      </c>
      <c r="C9961" t="s">
        <v>459</v>
      </c>
      <c r="D9961" t="s">
        <v>2597</v>
      </c>
      <c r="E9961" t="s">
        <v>7970</v>
      </c>
      <c r="F9961">
        <v>88202577</v>
      </c>
      <c r="G9961" t="s">
        <v>2393</v>
      </c>
      <c r="H9961" t="s">
        <v>455</v>
      </c>
      <c r="I9961">
        <v>103.6</v>
      </c>
      <c r="J9961" t="s">
        <v>145</v>
      </c>
      <c r="K9961" t="s">
        <v>137</v>
      </c>
      <c r="L9961">
        <f>I9961*$Q$2/100/1000</f>
        <v>3.8331999999999998E-4</v>
      </c>
    </row>
    <row r="9962" spans="1:12">
      <c r="A9962" s="118">
        <v>45170</v>
      </c>
      <c r="B9962" t="s">
        <v>460</v>
      </c>
      <c r="C9962" t="s">
        <v>459</v>
      </c>
      <c r="D9962" t="s">
        <v>2395</v>
      </c>
      <c r="E9962" t="s">
        <v>7969</v>
      </c>
      <c r="F9962">
        <v>101025827</v>
      </c>
      <c r="G9962" t="s">
        <v>4315</v>
      </c>
      <c r="H9962" t="s">
        <v>455</v>
      </c>
      <c r="I9962">
        <v>103.6</v>
      </c>
      <c r="J9962" t="s">
        <v>145</v>
      </c>
      <c r="K9962" t="s">
        <v>137</v>
      </c>
      <c r="L9962">
        <f>I9962*$Q$2/100/1000</f>
        <v>3.8331999999999998E-4</v>
      </c>
    </row>
    <row r="9963" spans="1:12">
      <c r="A9963" s="118">
        <v>45170</v>
      </c>
      <c r="B9963" t="s">
        <v>460</v>
      </c>
      <c r="C9963" t="s">
        <v>459</v>
      </c>
      <c r="D9963" t="s">
        <v>2395</v>
      </c>
      <c r="E9963" t="s">
        <v>7968</v>
      </c>
      <c r="F9963">
        <v>1</v>
      </c>
      <c r="G9963" t="s">
        <v>667</v>
      </c>
      <c r="H9963" t="s">
        <v>455</v>
      </c>
      <c r="I9963">
        <v>103.6</v>
      </c>
      <c r="J9963" t="s">
        <v>145</v>
      </c>
      <c r="K9963" t="s">
        <v>137</v>
      </c>
      <c r="L9963">
        <f>I9963*$Q$2/100/1000</f>
        <v>3.8331999999999998E-4</v>
      </c>
    </row>
    <row r="9964" spans="1:12">
      <c r="A9964" s="118">
        <v>44986</v>
      </c>
      <c r="B9964" t="s">
        <v>7762</v>
      </c>
      <c r="C9964" t="s">
        <v>7761</v>
      </c>
      <c r="D9964" t="s">
        <v>7962</v>
      </c>
      <c r="E9964" t="s">
        <v>7967</v>
      </c>
      <c r="F9964">
        <v>57203130</v>
      </c>
      <c r="G9964" t="s">
        <v>7780</v>
      </c>
      <c r="H9964" t="s">
        <v>7757</v>
      </c>
      <c r="I9964">
        <v>18.2</v>
      </c>
      <c r="J9964" t="s">
        <v>138</v>
      </c>
      <c r="K9964" t="s">
        <v>137</v>
      </c>
      <c r="L9964">
        <f>I9964*$Q$2/1000</f>
        <v>6.7340000000000004E-3</v>
      </c>
    </row>
    <row r="9965" spans="1:12">
      <c r="A9965" s="118">
        <v>44986</v>
      </c>
      <c r="B9965" t="s">
        <v>7762</v>
      </c>
      <c r="C9965" t="s">
        <v>7761</v>
      </c>
      <c r="D9965" t="s">
        <v>7962</v>
      </c>
      <c r="E9965" t="s">
        <v>7966</v>
      </c>
      <c r="F9965">
        <v>57203127</v>
      </c>
      <c r="G9965" t="s">
        <v>7770</v>
      </c>
      <c r="H9965" t="s">
        <v>7757</v>
      </c>
      <c r="I9965">
        <v>18.2</v>
      </c>
      <c r="J9965" t="s">
        <v>138</v>
      </c>
      <c r="K9965" t="s">
        <v>137</v>
      </c>
      <c r="L9965">
        <f>I9965*$Q$2/1000</f>
        <v>6.7340000000000004E-3</v>
      </c>
    </row>
    <row r="9966" spans="1:12">
      <c r="A9966" s="118">
        <v>45017</v>
      </c>
      <c r="B9966" t="s">
        <v>7762</v>
      </c>
      <c r="C9966" t="s">
        <v>7761</v>
      </c>
      <c r="D9966" t="s">
        <v>7962</v>
      </c>
      <c r="E9966" t="s">
        <v>7965</v>
      </c>
      <c r="F9966" s="119">
        <v>57203130</v>
      </c>
      <c r="G9966" t="s">
        <v>7780</v>
      </c>
      <c r="H9966" t="s">
        <v>7757</v>
      </c>
      <c r="I9966">
        <v>18.2</v>
      </c>
      <c r="J9966" t="s">
        <v>138</v>
      </c>
      <c r="K9966" t="s">
        <v>137</v>
      </c>
      <c r="L9966">
        <f>I9966*$Q$2/1000</f>
        <v>6.7340000000000004E-3</v>
      </c>
    </row>
    <row r="9967" spans="1:12">
      <c r="A9967" s="118">
        <v>45017</v>
      </c>
      <c r="B9967" t="s">
        <v>7762</v>
      </c>
      <c r="C9967" t="s">
        <v>7761</v>
      </c>
      <c r="D9967" t="s">
        <v>7964</v>
      </c>
      <c r="E9967" t="s">
        <v>7963</v>
      </c>
      <c r="F9967" s="119">
        <v>85204641</v>
      </c>
      <c r="G9967" t="s">
        <v>7923</v>
      </c>
      <c r="H9967" t="s">
        <v>7757</v>
      </c>
      <c r="I9967">
        <v>18.2</v>
      </c>
      <c r="J9967" t="s">
        <v>138</v>
      </c>
      <c r="K9967" t="s">
        <v>137</v>
      </c>
      <c r="L9967">
        <f>I9967*$Q$2/1000</f>
        <v>6.7340000000000004E-3</v>
      </c>
    </row>
    <row r="9968" spans="1:12">
      <c r="A9968" s="118">
        <v>45017</v>
      </c>
      <c r="B9968" t="s">
        <v>7762</v>
      </c>
      <c r="C9968" t="s">
        <v>7761</v>
      </c>
      <c r="D9968" t="s">
        <v>7962</v>
      </c>
      <c r="E9968" t="s">
        <v>7961</v>
      </c>
      <c r="F9968" s="119" t="s">
        <v>7764</v>
      </c>
      <c r="G9968" t="s">
        <v>7763</v>
      </c>
      <c r="H9968" t="s">
        <v>7757</v>
      </c>
      <c r="I9968">
        <v>18.2</v>
      </c>
      <c r="J9968" t="s">
        <v>138</v>
      </c>
      <c r="K9968" t="s">
        <v>137</v>
      </c>
      <c r="L9968">
        <f>I9968*$Q$2/1000</f>
        <v>6.7340000000000004E-3</v>
      </c>
    </row>
    <row r="9969" spans="1:12">
      <c r="A9969" s="118">
        <v>45170</v>
      </c>
      <c r="B9969" t="s">
        <v>460</v>
      </c>
      <c r="C9969" t="s">
        <v>459</v>
      </c>
      <c r="D9969" t="s">
        <v>4312</v>
      </c>
      <c r="E9969" t="s">
        <v>7960</v>
      </c>
      <c r="F9969">
        <v>5145010</v>
      </c>
      <c r="G9969" t="s">
        <v>2814</v>
      </c>
      <c r="H9969" t="s">
        <v>455</v>
      </c>
      <c r="I9969">
        <v>103.6</v>
      </c>
      <c r="J9969" t="s">
        <v>145</v>
      </c>
      <c r="K9969" t="s">
        <v>137</v>
      </c>
      <c r="L9969">
        <f>I9969*$Q$2/100/1000</f>
        <v>3.8331999999999998E-4</v>
      </c>
    </row>
    <row r="9970" spans="1:12">
      <c r="A9970" s="118">
        <v>45170</v>
      </c>
      <c r="B9970" t="s">
        <v>460</v>
      </c>
      <c r="C9970" t="s">
        <v>459</v>
      </c>
      <c r="D9970" t="s">
        <v>2816</v>
      </c>
      <c r="E9970" t="s">
        <v>7959</v>
      </c>
      <c r="F9970">
        <v>51200796</v>
      </c>
      <c r="G9970" t="s">
        <v>5022</v>
      </c>
      <c r="H9970" t="s">
        <v>455</v>
      </c>
      <c r="I9970">
        <v>103.6</v>
      </c>
      <c r="J9970" t="s">
        <v>145</v>
      </c>
      <c r="K9970" t="s">
        <v>137</v>
      </c>
      <c r="L9970">
        <f>I9970*$Q$2/100/1000</f>
        <v>3.8331999999999998E-4</v>
      </c>
    </row>
    <row r="9971" spans="1:12">
      <c r="A9971" s="118">
        <v>45170</v>
      </c>
      <c r="B9971" t="s">
        <v>460</v>
      </c>
      <c r="C9971" t="s">
        <v>459</v>
      </c>
      <c r="D9971" t="s">
        <v>6758</v>
      </c>
      <c r="E9971" t="s">
        <v>7958</v>
      </c>
      <c r="F9971">
        <v>50200869</v>
      </c>
      <c r="G9971" t="s">
        <v>456</v>
      </c>
      <c r="H9971" t="s">
        <v>455</v>
      </c>
      <c r="I9971">
        <v>103.6</v>
      </c>
      <c r="J9971" t="s">
        <v>145</v>
      </c>
      <c r="K9971" t="s">
        <v>137</v>
      </c>
      <c r="L9971">
        <f>I9971*$Q$2/100/1000</f>
        <v>3.8331999999999998E-4</v>
      </c>
    </row>
    <row r="9972" spans="1:12">
      <c r="A9972" s="118">
        <v>45017</v>
      </c>
      <c r="B9972" t="s">
        <v>7762</v>
      </c>
      <c r="C9972" t="s">
        <v>7761</v>
      </c>
      <c r="D9972" t="s">
        <v>7956</v>
      </c>
      <c r="E9972" t="s">
        <v>7957</v>
      </c>
      <c r="F9972" s="119">
        <v>85201851</v>
      </c>
      <c r="G9972" t="s">
        <v>7793</v>
      </c>
      <c r="H9972" t="s">
        <v>7757</v>
      </c>
      <c r="I9972">
        <v>18.2</v>
      </c>
      <c r="J9972" t="s">
        <v>138</v>
      </c>
      <c r="K9972" t="s">
        <v>137</v>
      </c>
      <c r="L9972">
        <f>I9972*$Q$2/1000</f>
        <v>6.7340000000000004E-3</v>
      </c>
    </row>
    <row r="9973" spans="1:12">
      <c r="A9973" s="118">
        <v>45047</v>
      </c>
      <c r="B9973" t="s">
        <v>7762</v>
      </c>
      <c r="C9973" t="s">
        <v>7761</v>
      </c>
      <c r="D9973" t="s">
        <v>7956</v>
      </c>
      <c r="E9973" t="s">
        <v>7955</v>
      </c>
      <c r="F9973">
        <v>85204641</v>
      </c>
      <c r="G9973" t="s">
        <v>7923</v>
      </c>
      <c r="H9973" t="s">
        <v>7757</v>
      </c>
      <c r="I9973">
        <v>18.2</v>
      </c>
      <c r="J9973" t="s">
        <v>138</v>
      </c>
      <c r="K9973" t="s">
        <v>137</v>
      </c>
      <c r="L9973">
        <f>I9973*$Q$2/1000</f>
        <v>6.7340000000000004E-3</v>
      </c>
    </row>
    <row r="9974" spans="1:12">
      <c r="A9974" s="118">
        <v>45047</v>
      </c>
      <c r="B9974" t="s">
        <v>7762</v>
      </c>
      <c r="C9974" t="s">
        <v>7761</v>
      </c>
      <c r="D9974" t="s">
        <v>7954</v>
      </c>
      <c r="E9974" t="s">
        <v>7953</v>
      </c>
      <c r="F9974" t="s">
        <v>7764</v>
      </c>
      <c r="G9974" t="s">
        <v>7763</v>
      </c>
      <c r="H9974" t="s">
        <v>7757</v>
      </c>
      <c r="I9974">
        <v>18.2</v>
      </c>
      <c r="J9974" t="s">
        <v>138</v>
      </c>
      <c r="K9974" t="s">
        <v>137</v>
      </c>
      <c r="L9974">
        <f>I9974*$Q$2/1000</f>
        <v>6.7340000000000004E-3</v>
      </c>
    </row>
    <row r="9975" spans="1:12">
      <c r="A9975" s="118">
        <v>45047</v>
      </c>
      <c r="B9975" t="s">
        <v>7762</v>
      </c>
      <c r="C9975" t="s">
        <v>7761</v>
      </c>
      <c r="D9975" t="s">
        <v>7942</v>
      </c>
      <c r="E9975" t="s">
        <v>7952</v>
      </c>
      <c r="F9975">
        <v>57203129</v>
      </c>
      <c r="G9975" t="s">
        <v>7775</v>
      </c>
      <c r="H9975" t="s">
        <v>7757</v>
      </c>
      <c r="I9975">
        <v>18.2</v>
      </c>
      <c r="J9975" t="s">
        <v>138</v>
      </c>
      <c r="K9975" t="s">
        <v>137</v>
      </c>
      <c r="L9975">
        <f>I9975*$Q$2/1000</f>
        <v>6.7340000000000004E-3</v>
      </c>
    </row>
    <row r="9976" spans="1:12">
      <c r="A9976" s="118">
        <v>45047</v>
      </c>
      <c r="B9976" t="s">
        <v>7762</v>
      </c>
      <c r="C9976" t="s">
        <v>7761</v>
      </c>
      <c r="D9976" t="s">
        <v>7951</v>
      </c>
      <c r="E9976" t="s">
        <v>7950</v>
      </c>
      <c r="F9976">
        <v>85204641</v>
      </c>
      <c r="G9976" t="s">
        <v>7923</v>
      </c>
      <c r="H9976" t="s">
        <v>7757</v>
      </c>
      <c r="I9976">
        <v>18.2</v>
      </c>
      <c r="J9976" t="s">
        <v>138</v>
      </c>
      <c r="K9976" t="s">
        <v>137</v>
      </c>
      <c r="L9976">
        <f>I9976*$Q$2/1000</f>
        <v>6.7340000000000004E-3</v>
      </c>
    </row>
    <row r="9977" spans="1:12">
      <c r="A9977" s="118">
        <v>45047</v>
      </c>
      <c r="B9977" t="s">
        <v>7762</v>
      </c>
      <c r="C9977" t="s">
        <v>7761</v>
      </c>
      <c r="D9977" t="s">
        <v>7949</v>
      </c>
      <c r="E9977" t="s">
        <v>7948</v>
      </c>
      <c r="F9977">
        <v>8945020</v>
      </c>
      <c r="G9977" t="s">
        <v>7795</v>
      </c>
      <c r="H9977" t="s">
        <v>7757</v>
      </c>
      <c r="I9977">
        <v>18.2</v>
      </c>
      <c r="J9977" t="s">
        <v>138</v>
      </c>
      <c r="K9977" t="s">
        <v>137</v>
      </c>
      <c r="L9977">
        <f>I9977*$Q$2/1000</f>
        <v>6.7340000000000004E-3</v>
      </c>
    </row>
    <row r="9978" spans="1:12">
      <c r="A9978" s="118">
        <v>45047</v>
      </c>
      <c r="B9978" t="s">
        <v>7762</v>
      </c>
      <c r="C9978" t="s">
        <v>7761</v>
      </c>
      <c r="D9978" t="s">
        <v>7947</v>
      </c>
      <c r="E9978" t="s">
        <v>7946</v>
      </c>
      <c r="F9978">
        <v>57203130</v>
      </c>
      <c r="G9978" t="s">
        <v>7780</v>
      </c>
      <c r="H9978" t="s">
        <v>7757</v>
      </c>
      <c r="I9978">
        <v>18.2</v>
      </c>
      <c r="J9978" t="s">
        <v>138</v>
      </c>
      <c r="K9978" t="s">
        <v>137</v>
      </c>
      <c r="L9978">
        <f>I9978*$Q$2/1000</f>
        <v>6.7340000000000004E-3</v>
      </c>
    </row>
    <row r="9979" spans="1:12">
      <c r="A9979" s="118">
        <v>45047</v>
      </c>
      <c r="B9979" t="s">
        <v>7762</v>
      </c>
      <c r="C9979" t="s">
        <v>7761</v>
      </c>
      <c r="D9979" t="s">
        <v>7945</v>
      </c>
      <c r="E9979" t="s">
        <v>7944</v>
      </c>
      <c r="F9979">
        <v>85204641</v>
      </c>
      <c r="G9979" t="s">
        <v>7923</v>
      </c>
      <c r="H9979" t="s">
        <v>7757</v>
      </c>
      <c r="I9979">
        <v>18.2</v>
      </c>
      <c r="J9979" t="s">
        <v>138</v>
      </c>
      <c r="K9979" t="s">
        <v>137</v>
      </c>
      <c r="L9979">
        <f>I9979*$Q$2/1000</f>
        <v>6.7340000000000004E-3</v>
      </c>
    </row>
    <row r="9980" spans="1:12">
      <c r="A9980" s="118">
        <v>45078</v>
      </c>
      <c r="B9980" t="s">
        <v>7762</v>
      </c>
      <c r="C9980" t="s">
        <v>7761</v>
      </c>
      <c r="D9980" t="s">
        <v>7857</v>
      </c>
      <c r="E9980" t="s">
        <v>7943</v>
      </c>
      <c r="F9980">
        <v>85204641</v>
      </c>
      <c r="G9980" t="s">
        <v>7923</v>
      </c>
      <c r="H9980" t="s">
        <v>7757</v>
      </c>
      <c r="I9980">
        <v>18.2</v>
      </c>
      <c r="J9980" t="s">
        <v>138</v>
      </c>
      <c r="K9980" t="s">
        <v>137</v>
      </c>
      <c r="L9980">
        <f>I9980*$Q$2/1000</f>
        <v>6.7340000000000004E-3</v>
      </c>
    </row>
    <row r="9981" spans="1:12">
      <c r="A9981" s="118">
        <v>45078</v>
      </c>
      <c r="B9981" t="s">
        <v>7762</v>
      </c>
      <c r="C9981" t="s">
        <v>7761</v>
      </c>
      <c r="D9981" t="s">
        <v>7942</v>
      </c>
      <c r="E9981" t="s">
        <v>7941</v>
      </c>
      <c r="F9981">
        <v>57203129</v>
      </c>
      <c r="G9981" t="s">
        <v>7775</v>
      </c>
      <c r="H9981" t="s">
        <v>7757</v>
      </c>
      <c r="I9981">
        <v>18.2</v>
      </c>
      <c r="J9981" t="s">
        <v>138</v>
      </c>
      <c r="K9981" t="s">
        <v>137</v>
      </c>
      <c r="L9981">
        <f>I9981*$Q$2/1000</f>
        <v>6.7340000000000004E-3</v>
      </c>
    </row>
    <row r="9982" spans="1:12">
      <c r="A9982" s="118">
        <v>45078</v>
      </c>
      <c r="B9982" t="s">
        <v>7762</v>
      </c>
      <c r="C9982" t="s">
        <v>7761</v>
      </c>
      <c r="D9982" t="s">
        <v>7857</v>
      </c>
      <c r="E9982" t="s">
        <v>7940</v>
      </c>
      <c r="F9982">
        <v>57203130</v>
      </c>
      <c r="G9982" t="s">
        <v>7780</v>
      </c>
      <c r="H9982" t="s">
        <v>7757</v>
      </c>
      <c r="I9982">
        <v>18.2</v>
      </c>
      <c r="J9982" t="s">
        <v>138</v>
      </c>
      <c r="K9982" t="s">
        <v>137</v>
      </c>
      <c r="L9982">
        <f>I9982*$Q$2/1000</f>
        <v>6.7340000000000004E-3</v>
      </c>
    </row>
    <row r="9983" spans="1:12">
      <c r="A9983" s="118">
        <v>45078</v>
      </c>
      <c r="B9983" t="s">
        <v>7762</v>
      </c>
      <c r="C9983" t="s">
        <v>7761</v>
      </c>
      <c r="D9983" t="s">
        <v>7857</v>
      </c>
      <c r="E9983" t="s">
        <v>7939</v>
      </c>
      <c r="F9983">
        <v>57203132</v>
      </c>
      <c r="G9983" t="s">
        <v>7938</v>
      </c>
      <c r="H9983" t="s">
        <v>7757</v>
      </c>
      <c r="I9983">
        <v>18.2</v>
      </c>
      <c r="J9983" t="s">
        <v>138</v>
      </c>
      <c r="K9983" t="s">
        <v>137</v>
      </c>
      <c r="L9983">
        <f>I9983*$Q$2/1000</f>
        <v>6.7340000000000004E-3</v>
      </c>
    </row>
    <row r="9984" spans="1:12">
      <c r="A9984" s="118">
        <v>45078</v>
      </c>
      <c r="B9984" t="s">
        <v>7762</v>
      </c>
      <c r="C9984" t="s">
        <v>7761</v>
      </c>
      <c r="D9984" t="s">
        <v>7857</v>
      </c>
      <c r="E9984" t="s">
        <v>7937</v>
      </c>
      <c r="F9984">
        <v>57203142</v>
      </c>
      <c r="G9984" t="s">
        <v>7797</v>
      </c>
      <c r="H9984" t="s">
        <v>7757</v>
      </c>
      <c r="I9984">
        <v>18.2</v>
      </c>
      <c r="J9984" t="s">
        <v>138</v>
      </c>
      <c r="K9984" t="s">
        <v>137</v>
      </c>
      <c r="L9984">
        <f>I9984*$Q$2/1000</f>
        <v>6.7340000000000004E-3</v>
      </c>
    </row>
    <row r="9985" spans="1:12">
      <c r="A9985" s="118">
        <v>45170</v>
      </c>
      <c r="B9985" t="s">
        <v>574</v>
      </c>
      <c r="C9985" t="s">
        <v>573</v>
      </c>
      <c r="D9985" t="s">
        <v>1372</v>
      </c>
      <c r="E9985" t="s">
        <v>7936</v>
      </c>
      <c r="F9985">
        <v>21202430</v>
      </c>
      <c r="G9985" t="s">
        <v>1370</v>
      </c>
      <c r="H9985" t="s">
        <v>569</v>
      </c>
      <c r="I9985">
        <v>298</v>
      </c>
      <c r="J9985" t="s">
        <v>145</v>
      </c>
      <c r="K9985" t="s">
        <v>137</v>
      </c>
      <c r="L9985">
        <f>I9985*$Q$2/100/1000</f>
        <v>1.1026E-3</v>
      </c>
    </row>
    <row r="9986" spans="1:12">
      <c r="A9986" s="118">
        <v>45170</v>
      </c>
      <c r="B9986" t="s">
        <v>574</v>
      </c>
      <c r="C9986" t="s">
        <v>573</v>
      </c>
      <c r="D9986" t="s">
        <v>7935</v>
      </c>
      <c r="E9986" t="s">
        <v>7934</v>
      </c>
      <c r="F9986">
        <v>101012395</v>
      </c>
      <c r="G9986" t="s">
        <v>570</v>
      </c>
      <c r="H9986" t="s">
        <v>569</v>
      </c>
      <c r="I9986">
        <v>298</v>
      </c>
      <c r="J9986" t="s">
        <v>145</v>
      </c>
      <c r="K9986" t="s">
        <v>137</v>
      </c>
      <c r="L9986">
        <f>I9986*$Q$2/100/1000</f>
        <v>1.1026E-3</v>
      </c>
    </row>
    <row r="9987" spans="1:12">
      <c r="A9987" s="118">
        <v>45078</v>
      </c>
      <c r="B9987" t="s">
        <v>7762</v>
      </c>
      <c r="C9987" t="s">
        <v>7761</v>
      </c>
      <c r="D9987" t="s">
        <v>7857</v>
      </c>
      <c r="E9987" t="s">
        <v>7933</v>
      </c>
      <c r="F9987">
        <v>31203134</v>
      </c>
      <c r="G9987" t="s">
        <v>7916</v>
      </c>
      <c r="H9987" t="s">
        <v>7757</v>
      </c>
      <c r="I9987">
        <v>18.2</v>
      </c>
      <c r="J9987" t="s">
        <v>138</v>
      </c>
      <c r="K9987" t="s">
        <v>137</v>
      </c>
      <c r="L9987">
        <f>I9987*$Q$2/1000</f>
        <v>6.7340000000000004E-3</v>
      </c>
    </row>
    <row r="9988" spans="1:12">
      <c r="A9988" s="118">
        <v>45078</v>
      </c>
      <c r="B9988" t="s">
        <v>7762</v>
      </c>
      <c r="C9988" t="s">
        <v>7761</v>
      </c>
      <c r="D9988" t="s">
        <v>7913</v>
      </c>
      <c r="E9988" t="s">
        <v>7932</v>
      </c>
      <c r="F9988">
        <v>57203128</v>
      </c>
      <c r="G9988" t="s">
        <v>7770</v>
      </c>
      <c r="H9988" t="s">
        <v>7757</v>
      </c>
      <c r="I9988">
        <v>18.2</v>
      </c>
      <c r="J9988" t="s">
        <v>138</v>
      </c>
      <c r="K9988" t="s">
        <v>137</v>
      </c>
      <c r="L9988">
        <f>I9988*$Q$2/1000</f>
        <v>6.7340000000000004E-3</v>
      </c>
    </row>
    <row r="9989" spans="1:12">
      <c r="A9989" s="118">
        <v>45170</v>
      </c>
      <c r="B9989" t="s">
        <v>460</v>
      </c>
      <c r="C9989" t="s">
        <v>459</v>
      </c>
      <c r="D9989" t="s">
        <v>5848</v>
      </c>
      <c r="E9989" t="s">
        <v>7931</v>
      </c>
      <c r="F9989">
        <v>88257610</v>
      </c>
      <c r="G9989" t="s">
        <v>7930</v>
      </c>
      <c r="H9989" t="s">
        <v>455</v>
      </c>
      <c r="I9989">
        <v>103.6</v>
      </c>
      <c r="J9989" t="s">
        <v>145</v>
      </c>
      <c r="K9989" t="s">
        <v>137</v>
      </c>
      <c r="L9989">
        <f>I9989*$Q$2/100/1000</f>
        <v>3.8331999999999998E-4</v>
      </c>
    </row>
    <row r="9990" spans="1:12">
      <c r="A9990" s="118">
        <v>45170</v>
      </c>
      <c r="B9990" t="s">
        <v>574</v>
      </c>
      <c r="C9990" t="s">
        <v>573</v>
      </c>
      <c r="D9990" t="s">
        <v>1762</v>
      </c>
      <c r="E9990" t="s">
        <v>7929</v>
      </c>
      <c r="F9990" t="s">
        <v>1760</v>
      </c>
      <c r="G9990" t="s">
        <v>1759</v>
      </c>
      <c r="H9990" t="s">
        <v>569</v>
      </c>
      <c r="I9990">
        <v>298</v>
      </c>
      <c r="J9990" t="s">
        <v>145</v>
      </c>
      <c r="K9990" t="s">
        <v>137</v>
      </c>
      <c r="L9990">
        <f>I9990*$Q$2/100/1000</f>
        <v>1.1026E-3</v>
      </c>
    </row>
    <row r="9991" spans="1:12">
      <c r="A9991" s="118">
        <v>45170</v>
      </c>
      <c r="B9991" t="s">
        <v>574</v>
      </c>
      <c r="C9991" t="s">
        <v>573</v>
      </c>
      <c r="D9991" t="s">
        <v>3315</v>
      </c>
      <c r="E9991" t="s">
        <v>7928</v>
      </c>
      <c r="F9991">
        <v>57205720</v>
      </c>
      <c r="G9991" t="s">
        <v>2068</v>
      </c>
      <c r="H9991" t="s">
        <v>569</v>
      </c>
      <c r="I9991">
        <v>298</v>
      </c>
      <c r="J9991" t="s">
        <v>145</v>
      </c>
      <c r="K9991" t="s">
        <v>137</v>
      </c>
      <c r="L9991">
        <f>I9991*$Q$2/100/1000</f>
        <v>1.1026E-3</v>
      </c>
    </row>
    <row r="9992" spans="1:12">
      <c r="A9992" s="118">
        <v>45078</v>
      </c>
      <c r="B9992" t="s">
        <v>7762</v>
      </c>
      <c r="C9992" t="s">
        <v>7761</v>
      </c>
      <c r="D9992" t="s">
        <v>7857</v>
      </c>
      <c r="E9992" t="s">
        <v>7927</v>
      </c>
      <c r="F9992" t="s">
        <v>7764</v>
      </c>
      <c r="G9992" t="s">
        <v>7763</v>
      </c>
      <c r="H9992" t="s">
        <v>7757</v>
      </c>
      <c r="I9992">
        <v>18.2</v>
      </c>
      <c r="J9992" t="s">
        <v>138</v>
      </c>
      <c r="K9992" t="s">
        <v>137</v>
      </c>
      <c r="L9992">
        <f>I9992*$Q$2/1000</f>
        <v>6.7340000000000004E-3</v>
      </c>
    </row>
    <row r="9993" spans="1:12">
      <c r="A9993" s="118">
        <v>45170</v>
      </c>
      <c r="B9993" t="s">
        <v>574</v>
      </c>
      <c r="C9993" t="s">
        <v>573</v>
      </c>
      <c r="D9993" t="s">
        <v>1414</v>
      </c>
      <c r="E9993" t="s">
        <v>7926</v>
      </c>
      <c r="F9993">
        <v>2145062</v>
      </c>
      <c r="G9993" t="s">
        <v>1397</v>
      </c>
      <c r="H9993" t="s">
        <v>569</v>
      </c>
      <c r="I9993">
        <v>298</v>
      </c>
      <c r="J9993" t="s">
        <v>145</v>
      </c>
      <c r="K9993" t="s">
        <v>137</v>
      </c>
      <c r="L9993">
        <f>I9993*$Q$2/100/1000</f>
        <v>1.1026E-3</v>
      </c>
    </row>
    <row r="9994" spans="1:12">
      <c r="A9994" s="118">
        <v>45170</v>
      </c>
      <c r="B9994" t="s">
        <v>574</v>
      </c>
      <c r="C9994" t="s">
        <v>573</v>
      </c>
      <c r="D9994" t="s">
        <v>6563</v>
      </c>
      <c r="E9994" t="s">
        <v>7925</v>
      </c>
      <c r="F9994">
        <v>101035717</v>
      </c>
      <c r="G9994" t="s">
        <v>1406</v>
      </c>
      <c r="H9994" t="s">
        <v>569</v>
      </c>
      <c r="I9994">
        <v>298</v>
      </c>
      <c r="J9994" t="s">
        <v>145</v>
      </c>
      <c r="K9994" t="s">
        <v>137</v>
      </c>
      <c r="L9994">
        <f>I9994*$Q$2/100/1000</f>
        <v>1.1026E-3</v>
      </c>
    </row>
    <row r="9995" spans="1:12">
      <c r="A9995" s="118">
        <v>45108</v>
      </c>
      <c r="B9995" t="s">
        <v>7762</v>
      </c>
      <c r="C9995" t="s">
        <v>7761</v>
      </c>
      <c r="D9995" t="s">
        <v>7922</v>
      </c>
      <c r="E9995" t="s">
        <v>7924</v>
      </c>
      <c r="F9995">
        <v>85204641</v>
      </c>
      <c r="G9995" t="s">
        <v>7923</v>
      </c>
      <c r="H9995" t="s">
        <v>7757</v>
      </c>
      <c r="I9995">
        <v>18.2</v>
      </c>
      <c r="J9995" t="s">
        <v>138</v>
      </c>
      <c r="K9995" t="s">
        <v>137</v>
      </c>
      <c r="L9995">
        <f>I9995*$Q$2/1000</f>
        <v>6.7340000000000004E-3</v>
      </c>
    </row>
    <row r="9996" spans="1:12">
      <c r="A9996" s="118">
        <v>45108</v>
      </c>
      <c r="B9996" t="s">
        <v>7762</v>
      </c>
      <c r="C9996" t="s">
        <v>7761</v>
      </c>
      <c r="D9996" t="s">
        <v>7922</v>
      </c>
      <c r="E9996" t="s">
        <v>7921</v>
      </c>
      <c r="F9996">
        <v>57206671</v>
      </c>
      <c r="G9996" t="s">
        <v>7777</v>
      </c>
      <c r="H9996" t="s">
        <v>7757</v>
      </c>
      <c r="I9996">
        <v>18.2</v>
      </c>
      <c r="J9996" t="s">
        <v>138</v>
      </c>
      <c r="K9996" t="s">
        <v>137</v>
      </c>
      <c r="L9996">
        <f>I9996*$Q$2/1000</f>
        <v>6.7340000000000004E-3</v>
      </c>
    </row>
    <row r="9997" spans="1:12">
      <c r="A9997" s="118">
        <v>45108</v>
      </c>
      <c r="B9997" t="s">
        <v>7762</v>
      </c>
      <c r="C9997" t="s">
        <v>7761</v>
      </c>
      <c r="D9997" t="s">
        <v>7920</v>
      </c>
      <c r="E9997" t="s">
        <v>7919</v>
      </c>
      <c r="F9997" t="s">
        <v>7764</v>
      </c>
      <c r="G9997" t="s">
        <v>7763</v>
      </c>
      <c r="H9997" t="s">
        <v>7757</v>
      </c>
      <c r="I9997">
        <v>18.2</v>
      </c>
      <c r="J9997" t="s">
        <v>138</v>
      </c>
      <c r="K9997" t="s">
        <v>137</v>
      </c>
      <c r="L9997">
        <f>I9997*$Q$2/1000</f>
        <v>6.7340000000000004E-3</v>
      </c>
    </row>
    <row r="9998" spans="1:12">
      <c r="A9998" s="118">
        <v>45108</v>
      </c>
      <c r="B9998" t="s">
        <v>7762</v>
      </c>
      <c r="C9998" t="s">
        <v>7761</v>
      </c>
      <c r="D9998" t="s">
        <v>7918</v>
      </c>
      <c r="E9998" t="s">
        <v>7917</v>
      </c>
      <c r="F9998">
        <v>31203134</v>
      </c>
      <c r="G9998" t="s">
        <v>7916</v>
      </c>
      <c r="H9998" t="s">
        <v>7757</v>
      </c>
      <c r="I9998">
        <v>18.2</v>
      </c>
      <c r="J9998" t="s">
        <v>138</v>
      </c>
      <c r="K9998" t="s">
        <v>137</v>
      </c>
      <c r="L9998">
        <f>I9998*$Q$2/1000</f>
        <v>6.7340000000000004E-3</v>
      </c>
    </row>
    <row r="9999" spans="1:12">
      <c r="A9999" s="118">
        <v>45170</v>
      </c>
      <c r="B9999" t="s">
        <v>460</v>
      </c>
      <c r="C9999" t="s">
        <v>459</v>
      </c>
      <c r="D9999" t="s">
        <v>7915</v>
      </c>
      <c r="E9999" t="s">
        <v>7914</v>
      </c>
      <c r="F9999">
        <v>50205993</v>
      </c>
      <c r="G9999" t="s">
        <v>2595</v>
      </c>
      <c r="H9999" t="s">
        <v>455</v>
      </c>
      <c r="I9999">
        <v>103.6</v>
      </c>
      <c r="J9999" t="s">
        <v>145</v>
      </c>
      <c r="K9999" t="s">
        <v>137</v>
      </c>
      <c r="L9999">
        <f>I9999*$Q$2/100/1000</f>
        <v>3.8331999999999998E-4</v>
      </c>
    </row>
    <row r="10000" spans="1:12">
      <c r="A10000" s="118">
        <v>45108</v>
      </c>
      <c r="B10000" t="s">
        <v>7762</v>
      </c>
      <c r="C10000" t="s">
        <v>7761</v>
      </c>
      <c r="D10000" t="s">
        <v>7913</v>
      </c>
      <c r="E10000" t="s">
        <v>7912</v>
      </c>
      <c r="F10000">
        <v>57203127</v>
      </c>
      <c r="G10000" t="s">
        <v>7770</v>
      </c>
      <c r="H10000" t="s">
        <v>7757</v>
      </c>
      <c r="I10000">
        <v>18.2</v>
      </c>
      <c r="J10000" t="s">
        <v>138</v>
      </c>
      <c r="K10000" t="s">
        <v>137</v>
      </c>
      <c r="L10000">
        <f>I10000*$Q$2/1000</f>
        <v>6.7340000000000004E-3</v>
      </c>
    </row>
    <row r="10001" spans="1:12">
      <c r="A10001" s="118">
        <v>45139</v>
      </c>
      <c r="B10001" t="s">
        <v>7762</v>
      </c>
      <c r="C10001" t="s">
        <v>7761</v>
      </c>
      <c r="D10001" t="s">
        <v>7886</v>
      </c>
      <c r="E10001" t="s">
        <v>7911</v>
      </c>
      <c r="F10001" s="119">
        <v>8945020</v>
      </c>
      <c r="G10001" t="s">
        <v>7795</v>
      </c>
      <c r="H10001" t="s">
        <v>7757</v>
      </c>
      <c r="I10001">
        <v>18.2</v>
      </c>
      <c r="J10001" t="s">
        <v>138</v>
      </c>
      <c r="K10001" t="s">
        <v>137</v>
      </c>
      <c r="L10001">
        <f>I10001*$Q$2/1000</f>
        <v>6.7340000000000004E-3</v>
      </c>
    </row>
    <row r="10002" spans="1:12">
      <c r="A10002" s="118">
        <v>45170</v>
      </c>
      <c r="B10002" t="s">
        <v>261</v>
      </c>
      <c r="C10002" t="s">
        <v>260</v>
      </c>
      <c r="D10002" t="s">
        <v>5737</v>
      </c>
      <c r="E10002" t="s">
        <v>7910</v>
      </c>
      <c r="F10002" t="s">
        <v>1945</v>
      </c>
      <c r="G10002" t="s">
        <v>7909</v>
      </c>
      <c r="H10002" t="s">
        <v>139</v>
      </c>
      <c r="I10002">
        <v>55</v>
      </c>
      <c r="J10002" t="s">
        <v>145</v>
      </c>
      <c r="K10002" t="s">
        <v>137</v>
      </c>
      <c r="L10002">
        <f>I10002*$Q$2/100/1000</f>
        <v>2.0350000000000001E-4</v>
      </c>
    </row>
    <row r="10003" spans="1:12">
      <c r="A10003" s="118">
        <v>45170</v>
      </c>
      <c r="B10003" t="s">
        <v>460</v>
      </c>
      <c r="C10003" t="s">
        <v>459</v>
      </c>
      <c r="D10003" t="s">
        <v>6307</v>
      </c>
      <c r="E10003" t="s">
        <v>7908</v>
      </c>
      <c r="F10003">
        <v>50205993</v>
      </c>
      <c r="G10003" t="s">
        <v>2595</v>
      </c>
      <c r="H10003" t="s">
        <v>455</v>
      </c>
      <c r="I10003">
        <v>103.6</v>
      </c>
      <c r="J10003" t="s">
        <v>145</v>
      </c>
      <c r="K10003" t="s">
        <v>137</v>
      </c>
      <c r="L10003">
        <f>I10003*$Q$2/100/1000</f>
        <v>3.8331999999999998E-4</v>
      </c>
    </row>
    <row r="10004" spans="1:12">
      <c r="A10004" s="118">
        <v>45139</v>
      </c>
      <c r="B10004" t="s">
        <v>7762</v>
      </c>
      <c r="C10004" t="s">
        <v>7761</v>
      </c>
      <c r="D10004" t="s">
        <v>7907</v>
      </c>
      <c r="E10004" t="s">
        <v>7906</v>
      </c>
      <c r="F10004" s="119">
        <v>57208029</v>
      </c>
      <c r="G10004" t="s">
        <v>7905</v>
      </c>
      <c r="H10004" t="s">
        <v>7757</v>
      </c>
      <c r="I10004">
        <v>18.2</v>
      </c>
      <c r="J10004" t="s">
        <v>138</v>
      </c>
      <c r="K10004" t="s">
        <v>137</v>
      </c>
      <c r="L10004">
        <f>I10004*$Q$2/1000</f>
        <v>6.7340000000000004E-3</v>
      </c>
    </row>
    <row r="10005" spans="1:12">
      <c r="A10005" s="118">
        <v>45139</v>
      </c>
      <c r="B10005" t="s">
        <v>7762</v>
      </c>
      <c r="C10005" t="s">
        <v>7761</v>
      </c>
      <c r="D10005" t="s">
        <v>7886</v>
      </c>
      <c r="E10005" t="s">
        <v>7904</v>
      </c>
      <c r="F10005" s="119">
        <v>57203128</v>
      </c>
      <c r="G10005" t="s">
        <v>7770</v>
      </c>
      <c r="H10005" t="s">
        <v>7757</v>
      </c>
      <c r="I10005">
        <v>18.2</v>
      </c>
      <c r="J10005" t="s">
        <v>138</v>
      </c>
      <c r="K10005" t="s">
        <v>137</v>
      </c>
      <c r="L10005">
        <f>I10005*$Q$2/1000</f>
        <v>6.7340000000000004E-3</v>
      </c>
    </row>
    <row r="10006" spans="1:12">
      <c r="A10006" s="118">
        <v>45139</v>
      </c>
      <c r="B10006" t="s">
        <v>7762</v>
      </c>
      <c r="C10006" t="s">
        <v>7761</v>
      </c>
      <c r="D10006" t="s">
        <v>7886</v>
      </c>
      <c r="E10006" t="s">
        <v>7903</v>
      </c>
      <c r="F10006" s="119">
        <v>8945020</v>
      </c>
      <c r="G10006" t="s">
        <v>7795</v>
      </c>
      <c r="H10006" t="s">
        <v>7757</v>
      </c>
      <c r="I10006">
        <v>18.2</v>
      </c>
      <c r="J10006" t="s">
        <v>138</v>
      </c>
      <c r="K10006" t="s">
        <v>137</v>
      </c>
      <c r="L10006">
        <f>I10006*$Q$2/1000</f>
        <v>6.7340000000000004E-3</v>
      </c>
    </row>
    <row r="10007" spans="1:12">
      <c r="A10007" s="118">
        <v>45139</v>
      </c>
      <c r="B10007" t="s">
        <v>7762</v>
      </c>
      <c r="C10007" t="s">
        <v>7761</v>
      </c>
      <c r="D10007" t="s">
        <v>7875</v>
      </c>
      <c r="E10007" t="s">
        <v>7902</v>
      </c>
      <c r="F10007" s="119" t="s">
        <v>7764</v>
      </c>
      <c r="G10007" t="s">
        <v>7763</v>
      </c>
      <c r="H10007" t="s">
        <v>7757</v>
      </c>
      <c r="I10007">
        <v>18.2</v>
      </c>
      <c r="J10007" t="s">
        <v>138</v>
      </c>
      <c r="K10007" t="s">
        <v>137</v>
      </c>
      <c r="L10007">
        <f>I10007*$Q$2/1000</f>
        <v>6.7340000000000004E-3</v>
      </c>
    </row>
    <row r="10008" spans="1:12">
      <c r="A10008" s="118">
        <v>45139</v>
      </c>
      <c r="B10008" t="s">
        <v>7762</v>
      </c>
      <c r="C10008" t="s">
        <v>7761</v>
      </c>
      <c r="D10008" t="s">
        <v>7880</v>
      </c>
      <c r="E10008" t="s">
        <v>7901</v>
      </c>
      <c r="F10008" s="119">
        <v>57203142</v>
      </c>
      <c r="G10008" t="s">
        <v>7797</v>
      </c>
      <c r="H10008" t="s">
        <v>7757</v>
      </c>
      <c r="I10008">
        <v>18.2</v>
      </c>
      <c r="J10008" t="s">
        <v>138</v>
      </c>
      <c r="K10008" t="s">
        <v>137</v>
      </c>
      <c r="L10008">
        <f>I10008*$Q$2/1000</f>
        <v>6.7340000000000004E-3</v>
      </c>
    </row>
    <row r="10009" spans="1:12">
      <c r="A10009" s="118">
        <v>45139</v>
      </c>
      <c r="B10009" t="s">
        <v>7762</v>
      </c>
      <c r="C10009" t="s">
        <v>7761</v>
      </c>
      <c r="D10009" t="s">
        <v>7892</v>
      </c>
      <c r="E10009" t="s">
        <v>7900</v>
      </c>
      <c r="F10009" s="119">
        <v>57203127</v>
      </c>
      <c r="G10009" t="s">
        <v>7770</v>
      </c>
      <c r="H10009" t="s">
        <v>7757</v>
      </c>
      <c r="I10009">
        <v>18.2</v>
      </c>
      <c r="J10009" t="s">
        <v>138</v>
      </c>
      <c r="K10009" t="s">
        <v>137</v>
      </c>
      <c r="L10009">
        <f>I10009*$Q$2/1000</f>
        <v>6.7340000000000004E-3</v>
      </c>
    </row>
    <row r="10010" spans="1:12">
      <c r="A10010" s="118">
        <v>45170</v>
      </c>
      <c r="B10010" t="s">
        <v>240</v>
      </c>
      <c r="C10010" t="s">
        <v>239</v>
      </c>
      <c r="D10010" t="s">
        <v>3133</v>
      </c>
      <c r="E10010" t="s">
        <v>7899</v>
      </c>
      <c r="F10010">
        <v>101027016</v>
      </c>
      <c r="G10010" t="s">
        <v>3131</v>
      </c>
      <c r="H10010" t="s">
        <v>235</v>
      </c>
      <c r="I10010">
        <v>390</v>
      </c>
      <c r="J10010" t="s">
        <v>145</v>
      </c>
      <c r="K10010" t="s">
        <v>137</v>
      </c>
      <c r="L10010">
        <f>I10010*$Q$2/100/1000</f>
        <v>1.4430000000000001E-3</v>
      </c>
    </row>
    <row r="10011" spans="1:12">
      <c r="A10011" s="118">
        <v>45170</v>
      </c>
      <c r="B10011" t="s">
        <v>240</v>
      </c>
      <c r="C10011" t="s">
        <v>239</v>
      </c>
      <c r="D10011" t="s">
        <v>7898</v>
      </c>
      <c r="E10011" t="s">
        <v>7897</v>
      </c>
      <c r="F10011">
        <v>101027016</v>
      </c>
      <c r="G10011" t="s">
        <v>3131</v>
      </c>
      <c r="H10011" t="s">
        <v>235</v>
      </c>
      <c r="I10011">
        <v>390</v>
      </c>
      <c r="J10011" t="s">
        <v>145</v>
      </c>
      <c r="K10011" t="s">
        <v>137</v>
      </c>
      <c r="L10011">
        <f>I10011*$Q$2/100/1000</f>
        <v>1.4430000000000001E-3</v>
      </c>
    </row>
    <row r="10012" spans="1:12">
      <c r="A10012" s="118">
        <v>45139</v>
      </c>
      <c r="B10012" t="s">
        <v>7762</v>
      </c>
      <c r="C10012" t="s">
        <v>7761</v>
      </c>
      <c r="D10012" t="s">
        <v>7886</v>
      </c>
      <c r="E10012" t="s">
        <v>7896</v>
      </c>
      <c r="F10012" s="119">
        <v>57203129</v>
      </c>
      <c r="G10012" t="s">
        <v>7775</v>
      </c>
      <c r="H10012" t="s">
        <v>7757</v>
      </c>
      <c r="I10012">
        <v>18.2</v>
      </c>
      <c r="J10012" t="s">
        <v>138</v>
      </c>
      <c r="K10012" t="s">
        <v>137</v>
      </c>
      <c r="L10012">
        <f>I10012*$Q$2/1000</f>
        <v>6.7340000000000004E-3</v>
      </c>
    </row>
    <row r="10013" spans="1:12">
      <c r="A10013" s="118">
        <v>45170</v>
      </c>
      <c r="B10013" t="s">
        <v>305</v>
      </c>
      <c r="C10013" t="s">
        <v>304</v>
      </c>
      <c r="D10013" t="s">
        <v>7895</v>
      </c>
      <c r="E10013" t="s">
        <v>7894</v>
      </c>
      <c r="F10013" t="s">
        <v>482</v>
      </c>
      <c r="G10013" t="s">
        <v>481</v>
      </c>
      <c r="H10013" t="s">
        <v>300</v>
      </c>
      <c r="I10013">
        <v>12.8</v>
      </c>
      <c r="J10013" t="s">
        <v>145</v>
      </c>
      <c r="K10013" t="s">
        <v>137</v>
      </c>
      <c r="L10013">
        <f>I10013*$Q$2/100/1000</f>
        <v>4.7360000000000001E-5</v>
      </c>
    </row>
    <row r="10014" spans="1:12">
      <c r="A10014" s="118">
        <v>45139</v>
      </c>
      <c r="B10014" t="s">
        <v>7762</v>
      </c>
      <c r="C10014" t="s">
        <v>7761</v>
      </c>
      <c r="D10014" t="s">
        <v>7875</v>
      </c>
      <c r="E10014" t="s">
        <v>7893</v>
      </c>
      <c r="F10014" s="119">
        <v>57207981</v>
      </c>
      <c r="G10014" t="s">
        <v>7811</v>
      </c>
      <c r="H10014" t="s">
        <v>7757</v>
      </c>
      <c r="I10014">
        <v>18.2</v>
      </c>
      <c r="J10014" t="s">
        <v>138</v>
      </c>
      <c r="K10014" t="s">
        <v>137</v>
      </c>
      <c r="L10014">
        <f>I10014*$Q$2/1000</f>
        <v>6.7340000000000004E-3</v>
      </c>
    </row>
    <row r="10015" spans="1:12">
      <c r="A10015" s="118">
        <v>45139</v>
      </c>
      <c r="B10015" t="s">
        <v>7762</v>
      </c>
      <c r="C10015" t="s">
        <v>7761</v>
      </c>
      <c r="D10015" t="s">
        <v>7892</v>
      </c>
      <c r="E10015" t="s">
        <v>7891</v>
      </c>
      <c r="F10015" s="119">
        <v>57203135</v>
      </c>
      <c r="G10015" t="s">
        <v>7890</v>
      </c>
      <c r="H10015" t="s">
        <v>7757</v>
      </c>
      <c r="I10015">
        <v>18.2</v>
      </c>
      <c r="J10015" t="s">
        <v>138</v>
      </c>
      <c r="K10015" t="s">
        <v>137</v>
      </c>
      <c r="L10015">
        <f>I10015*$Q$2/1000</f>
        <v>6.7340000000000004E-3</v>
      </c>
    </row>
    <row r="10016" spans="1:12">
      <c r="A10016" s="118">
        <v>45170</v>
      </c>
      <c r="B10016" t="s">
        <v>460</v>
      </c>
      <c r="C10016" t="s">
        <v>459</v>
      </c>
      <c r="D10016" t="s">
        <v>7889</v>
      </c>
      <c r="E10016" t="s">
        <v>7888</v>
      </c>
      <c r="F10016">
        <v>101040838</v>
      </c>
      <c r="G10016" t="s">
        <v>7887</v>
      </c>
      <c r="H10016" t="s">
        <v>455</v>
      </c>
      <c r="I10016">
        <v>103.6</v>
      </c>
      <c r="J10016" t="s">
        <v>145</v>
      </c>
      <c r="K10016" t="s">
        <v>137</v>
      </c>
      <c r="L10016">
        <f>I10016*$Q$2/100/1000</f>
        <v>3.8331999999999998E-4</v>
      </c>
    </row>
    <row r="10017" spans="1:12">
      <c r="A10017" s="118">
        <v>45170</v>
      </c>
      <c r="B10017" t="s">
        <v>7762</v>
      </c>
      <c r="C10017" t="s">
        <v>7761</v>
      </c>
      <c r="D10017" t="s">
        <v>7886</v>
      </c>
      <c r="E10017" t="s">
        <v>7885</v>
      </c>
      <c r="F10017">
        <v>8945020</v>
      </c>
      <c r="G10017" t="s">
        <v>7795</v>
      </c>
      <c r="H10017" t="s">
        <v>7757</v>
      </c>
      <c r="I10017">
        <v>18.2</v>
      </c>
      <c r="J10017" t="s">
        <v>138</v>
      </c>
      <c r="K10017" t="s">
        <v>137</v>
      </c>
      <c r="L10017">
        <f>I10017*$Q$2/1000</f>
        <v>6.7340000000000004E-3</v>
      </c>
    </row>
    <row r="10018" spans="1:12">
      <c r="A10018" s="118">
        <v>45170</v>
      </c>
      <c r="B10018" t="s">
        <v>7762</v>
      </c>
      <c r="C10018" t="s">
        <v>7761</v>
      </c>
      <c r="D10018" t="s">
        <v>7882</v>
      </c>
      <c r="E10018" t="s">
        <v>7884</v>
      </c>
      <c r="F10018">
        <v>85204641</v>
      </c>
      <c r="G10018" t="s">
        <v>7758</v>
      </c>
      <c r="H10018" t="s">
        <v>7757</v>
      </c>
      <c r="I10018">
        <v>18.2</v>
      </c>
      <c r="J10018" t="s">
        <v>138</v>
      </c>
      <c r="K10018" t="s">
        <v>137</v>
      </c>
      <c r="L10018">
        <f>I10018*$Q$2/1000</f>
        <v>6.7340000000000004E-3</v>
      </c>
    </row>
    <row r="10019" spans="1:12">
      <c r="A10019" s="118">
        <v>45170</v>
      </c>
      <c r="B10019" t="s">
        <v>7762</v>
      </c>
      <c r="C10019" t="s">
        <v>7761</v>
      </c>
      <c r="D10019" t="s">
        <v>7875</v>
      </c>
      <c r="E10019" t="s">
        <v>7883</v>
      </c>
      <c r="F10019">
        <v>57203130</v>
      </c>
      <c r="G10019" t="s">
        <v>7780</v>
      </c>
      <c r="H10019" t="s">
        <v>7757</v>
      </c>
      <c r="I10019">
        <v>18.2</v>
      </c>
      <c r="J10019" t="s">
        <v>138</v>
      </c>
      <c r="K10019" t="s">
        <v>137</v>
      </c>
      <c r="L10019">
        <f>I10019*$Q$2/1000</f>
        <v>6.7340000000000004E-3</v>
      </c>
    </row>
    <row r="10020" spans="1:12">
      <c r="A10020" s="118">
        <v>45170</v>
      </c>
      <c r="B10020" t="s">
        <v>7762</v>
      </c>
      <c r="C10020" t="s">
        <v>7761</v>
      </c>
      <c r="D10020" t="s">
        <v>7882</v>
      </c>
      <c r="E10020" t="s">
        <v>7881</v>
      </c>
      <c r="F10020">
        <v>57207981</v>
      </c>
      <c r="G10020" t="s">
        <v>7811</v>
      </c>
      <c r="H10020" t="s">
        <v>7757</v>
      </c>
      <c r="I10020">
        <v>18.2</v>
      </c>
      <c r="J10020" t="s">
        <v>138</v>
      </c>
      <c r="K10020" t="s">
        <v>137</v>
      </c>
      <c r="L10020">
        <f>I10020*$Q$2/1000</f>
        <v>6.7340000000000004E-3</v>
      </c>
    </row>
    <row r="10021" spans="1:12">
      <c r="A10021" s="118">
        <v>45170</v>
      </c>
      <c r="B10021" t="s">
        <v>7762</v>
      </c>
      <c r="C10021" t="s">
        <v>7761</v>
      </c>
      <c r="D10021" t="s">
        <v>7880</v>
      </c>
      <c r="E10021" t="s">
        <v>7879</v>
      </c>
      <c r="F10021">
        <v>57203142</v>
      </c>
      <c r="G10021" t="s">
        <v>7797</v>
      </c>
      <c r="H10021" t="s">
        <v>7757</v>
      </c>
      <c r="I10021">
        <v>18.2</v>
      </c>
      <c r="J10021" t="s">
        <v>138</v>
      </c>
      <c r="K10021" t="s">
        <v>137</v>
      </c>
      <c r="L10021">
        <f>I10021*$Q$2/1000</f>
        <v>6.7340000000000004E-3</v>
      </c>
    </row>
    <row r="10022" spans="1:12">
      <c r="A10022" s="118">
        <v>45170</v>
      </c>
      <c r="B10022" t="s">
        <v>7762</v>
      </c>
      <c r="C10022" t="s">
        <v>7761</v>
      </c>
      <c r="D10022" t="s">
        <v>7875</v>
      </c>
      <c r="E10022" t="s">
        <v>7878</v>
      </c>
      <c r="F10022">
        <v>57204699</v>
      </c>
      <c r="G10022" t="s">
        <v>7806</v>
      </c>
      <c r="H10022" t="s">
        <v>7757</v>
      </c>
      <c r="I10022">
        <v>18.2</v>
      </c>
      <c r="J10022" t="s">
        <v>138</v>
      </c>
      <c r="K10022" t="s">
        <v>137</v>
      </c>
      <c r="L10022">
        <f>I10022*$Q$2/1000</f>
        <v>6.7340000000000004E-3</v>
      </c>
    </row>
    <row r="10023" spans="1:12">
      <c r="A10023" s="118">
        <v>45170</v>
      </c>
      <c r="B10023" t="s">
        <v>7762</v>
      </c>
      <c r="C10023" t="s">
        <v>7761</v>
      </c>
      <c r="D10023" t="s">
        <v>7848</v>
      </c>
      <c r="E10023" t="s">
        <v>7877</v>
      </c>
      <c r="F10023">
        <v>57203130</v>
      </c>
      <c r="G10023" t="s">
        <v>7780</v>
      </c>
      <c r="H10023" t="s">
        <v>7757</v>
      </c>
      <c r="I10023">
        <v>18.2</v>
      </c>
      <c r="J10023" t="s">
        <v>138</v>
      </c>
      <c r="K10023" t="s">
        <v>137</v>
      </c>
      <c r="L10023">
        <f>I10023*$Q$2/1000</f>
        <v>6.7340000000000004E-3</v>
      </c>
    </row>
    <row r="10024" spans="1:12">
      <c r="A10024" s="118">
        <v>45170</v>
      </c>
      <c r="B10024" t="s">
        <v>7762</v>
      </c>
      <c r="C10024" t="s">
        <v>7761</v>
      </c>
      <c r="D10024" t="s">
        <v>7875</v>
      </c>
      <c r="E10024" t="s">
        <v>7876</v>
      </c>
      <c r="F10024">
        <v>57203136</v>
      </c>
      <c r="G10024" t="s">
        <v>7816</v>
      </c>
      <c r="H10024" t="s">
        <v>7757</v>
      </c>
      <c r="I10024">
        <v>18.2</v>
      </c>
      <c r="J10024" t="s">
        <v>138</v>
      </c>
      <c r="K10024" t="s">
        <v>137</v>
      </c>
      <c r="L10024">
        <f>I10024*$Q$2/1000</f>
        <v>6.7340000000000004E-3</v>
      </c>
    </row>
    <row r="10025" spans="1:12">
      <c r="A10025" s="118">
        <v>45170</v>
      </c>
      <c r="B10025" t="s">
        <v>7762</v>
      </c>
      <c r="C10025" t="s">
        <v>7761</v>
      </c>
      <c r="D10025" t="s">
        <v>7875</v>
      </c>
      <c r="E10025" t="s">
        <v>7874</v>
      </c>
      <c r="F10025">
        <v>57203135</v>
      </c>
      <c r="G10025" t="s">
        <v>7873</v>
      </c>
      <c r="H10025" t="s">
        <v>7757</v>
      </c>
      <c r="I10025">
        <v>18.2</v>
      </c>
      <c r="J10025" t="s">
        <v>138</v>
      </c>
      <c r="K10025" t="s">
        <v>137</v>
      </c>
      <c r="L10025">
        <f>I10025*$Q$2/1000</f>
        <v>6.7340000000000004E-3</v>
      </c>
    </row>
    <row r="10026" spans="1:12">
      <c r="A10026" s="118">
        <v>45170</v>
      </c>
      <c r="B10026" t="s">
        <v>7762</v>
      </c>
      <c r="C10026" t="s">
        <v>7761</v>
      </c>
      <c r="D10026" t="s">
        <v>7851</v>
      </c>
      <c r="E10026" t="s">
        <v>7872</v>
      </c>
      <c r="F10026">
        <v>57203129</v>
      </c>
      <c r="G10026" t="s">
        <v>7775</v>
      </c>
      <c r="H10026" t="s">
        <v>7757</v>
      </c>
      <c r="I10026">
        <v>18.2</v>
      </c>
      <c r="J10026" t="s">
        <v>138</v>
      </c>
      <c r="K10026" t="s">
        <v>137</v>
      </c>
      <c r="L10026">
        <f>I10026*$Q$2/1000</f>
        <v>6.7340000000000004E-3</v>
      </c>
    </row>
    <row r="10027" spans="1:12">
      <c r="A10027" s="118">
        <v>45170</v>
      </c>
      <c r="B10027" t="s">
        <v>7762</v>
      </c>
      <c r="C10027" t="s">
        <v>7761</v>
      </c>
      <c r="D10027" t="s">
        <v>7851</v>
      </c>
      <c r="E10027" t="s">
        <v>7871</v>
      </c>
      <c r="F10027">
        <v>57206671</v>
      </c>
      <c r="G10027" t="s">
        <v>7777</v>
      </c>
      <c r="H10027" t="s">
        <v>7757</v>
      </c>
      <c r="I10027">
        <v>18.2</v>
      </c>
      <c r="J10027" t="s">
        <v>138</v>
      </c>
      <c r="K10027" t="s">
        <v>137</v>
      </c>
      <c r="L10027">
        <f>I10027*$Q$2/1000</f>
        <v>6.7340000000000004E-3</v>
      </c>
    </row>
    <row r="10028" spans="1:12">
      <c r="A10028" s="118">
        <v>45170</v>
      </c>
      <c r="B10028" t="s">
        <v>7762</v>
      </c>
      <c r="C10028" t="s">
        <v>7761</v>
      </c>
      <c r="D10028" t="s">
        <v>7808</v>
      </c>
      <c r="E10028" t="s">
        <v>7870</v>
      </c>
      <c r="F10028">
        <v>57206671</v>
      </c>
      <c r="G10028" t="s">
        <v>7777</v>
      </c>
      <c r="H10028" t="s">
        <v>7757</v>
      </c>
      <c r="I10028">
        <v>18.2</v>
      </c>
      <c r="J10028" t="s">
        <v>138</v>
      </c>
      <c r="K10028" t="s">
        <v>137</v>
      </c>
      <c r="L10028">
        <f>I10028*$Q$2/1000</f>
        <v>6.7340000000000004E-3</v>
      </c>
    </row>
    <row r="10029" spans="1:12">
      <c r="A10029" s="118">
        <v>45170</v>
      </c>
      <c r="B10029" t="s">
        <v>7762</v>
      </c>
      <c r="C10029" t="s">
        <v>7761</v>
      </c>
      <c r="D10029" t="s">
        <v>7851</v>
      </c>
      <c r="E10029" t="s">
        <v>7869</v>
      </c>
      <c r="F10029">
        <v>57206671</v>
      </c>
      <c r="G10029" t="s">
        <v>7777</v>
      </c>
      <c r="H10029" t="s">
        <v>7757</v>
      </c>
      <c r="I10029">
        <v>18.2</v>
      </c>
      <c r="J10029" t="s">
        <v>138</v>
      </c>
      <c r="K10029" t="s">
        <v>137</v>
      </c>
      <c r="L10029">
        <f>I10029*$Q$2/1000</f>
        <v>6.7340000000000004E-3</v>
      </c>
    </row>
    <row r="10030" spans="1:12">
      <c r="A10030" s="118">
        <v>45170</v>
      </c>
      <c r="B10030" t="s">
        <v>180</v>
      </c>
      <c r="C10030" t="s">
        <v>179</v>
      </c>
      <c r="D10030" t="s">
        <v>7868</v>
      </c>
      <c r="E10030" t="s">
        <v>7867</v>
      </c>
      <c r="F10030" t="s">
        <v>1640</v>
      </c>
      <c r="G10030" t="s">
        <v>1639</v>
      </c>
      <c r="H10030" t="s">
        <v>174</v>
      </c>
      <c r="I10030">
        <v>3154</v>
      </c>
      <c r="J10030" t="s">
        <v>173</v>
      </c>
      <c r="K10030" t="s">
        <v>172</v>
      </c>
      <c r="L10030">
        <f>I10030*$Q$3/(1000/25)</f>
        <v>2.5295079999999999</v>
      </c>
    </row>
    <row r="10031" spans="1:12">
      <c r="A10031" s="118">
        <v>45170</v>
      </c>
      <c r="B10031" t="s">
        <v>180</v>
      </c>
      <c r="C10031" t="s">
        <v>179</v>
      </c>
      <c r="D10031" t="s">
        <v>7866</v>
      </c>
      <c r="E10031" t="s">
        <v>7865</v>
      </c>
      <c r="F10031" t="s">
        <v>1640</v>
      </c>
      <c r="G10031" t="s">
        <v>1639</v>
      </c>
      <c r="H10031" t="s">
        <v>174</v>
      </c>
      <c r="I10031">
        <v>3154</v>
      </c>
      <c r="J10031" t="s">
        <v>173</v>
      </c>
      <c r="K10031" t="s">
        <v>172</v>
      </c>
      <c r="L10031">
        <f>I10031*$Q$3/(1000/25)</f>
        <v>2.5295079999999999</v>
      </c>
    </row>
    <row r="10032" spans="1:12">
      <c r="A10032" s="118">
        <v>45170</v>
      </c>
      <c r="B10032" t="s">
        <v>7762</v>
      </c>
      <c r="C10032" t="s">
        <v>7761</v>
      </c>
      <c r="D10032" t="s">
        <v>7851</v>
      </c>
      <c r="E10032" t="s">
        <v>7864</v>
      </c>
      <c r="F10032" t="s">
        <v>7764</v>
      </c>
      <c r="G10032" t="s">
        <v>7763</v>
      </c>
      <c r="H10032" t="s">
        <v>7757</v>
      </c>
      <c r="I10032">
        <v>18.2</v>
      </c>
      <c r="J10032" t="s">
        <v>138</v>
      </c>
      <c r="K10032" t="s">
        <v>137</v>
      </c>
      <c r="L10032">
        <f>I10032*$Q$2/1000</f>
        <v>6.7340000000000004E-3</v>
      </c>
    </row>
    <row r="10033" spans="1:12">
      <c r="A10033" s="118">
        <v>45170</v>
      </c>
      <c r="B10033" t="s">
        <v>460</v>
      </c>
      <c r="C10033" t="s">
        <v>459</v>
      </c>
      <c r="D10033" t="s">
        <v>2861</v>
      </c>
      <c r="E10033" t="s">
        <v>7863</v>
      </c>
      <c r="F10033">
        <v>51200794</v>
      </c>
      <c r="G10033" t="s">
        <v>7862</v>
      </c>
      <c r="H10033" t="s">
        <v>455</v>
      </c>
      <c r="I10033">
        <v>103.6</v>
      </c>
      <c r="J10033" t="s">
        <v>145</v>
      </c>
      <c r="K10033" t="s">
        <v>137</v>
      </c>
      <c r="L10033">
        <f>I10033*$Q$2/100/1000</f>
        <v>3.8331999999999998E-4</v>
      </c>
    </row>
    <row r="10034" spans="1:12">
      <c r="A10034" s="118">
        <v>45170</v>
      </c>
      <c r="B10034" t="s">
        <v>7762</v>
      </c>
      <c r="C10034" t="s">
        <v>7761</v>
      </c>
      <c r="D10034" t="s">
        <v>7851</v>
      </c>
      <c r="E10034" t="s">
        <v>7861</v>
      </c>
      <c r="F10034" t="s">
        <v>7764</v>
      </c>
      <c r="G10034" t="s">
        <v>7763</v>
      </c>
      <c r="H10034" t="s">
        <v>7757</v>
      </c>
      <c r="I10034">
        <v>18.2</v>
      </c>
      <c r="J10034" t="s">
        <v>138</v>
      </c>
      <c r="K10034" t="s">
        <v>137</v>
      </c>
      <c r="L10034">
        <f>I10034*$Q$2/1000</f>
        <v>6.7340000000000004E-3</v>
      </c>
    </row>
    <row r="10035" spans="1:12">
      <c r="A10035" s="118">
        <v>45170</v>
      </c>
      <c r="B10035" t="s">
        <v>856</v>
      </c>
      <c r="C10035" t="s">
        <v>855</v>
      </c>
      <c r="D10035" t="s">
        <v>7860</v>
      </c>
      <c r="E10035" t="s">
        <v>7859</v>
      </c>
      <c r="F10035">
        <v>101041200</v>
      </c>
      <c r="G10035" t="s">
        <v>7858</v>
      </c>
      <c r="H10035" s="123" t="s">
        <v>851</v>
      </c>
      <c r="I10035">
        <v>5214</v>
      </c>
      <c r="J10035" t="s">
        <v>173</v>
      </c>
      <c r="K10035" t="s">
        <v>172</v>
      </c>
      <c r="L10035">
        <f>I10035*$Q$3*2.5/1000</f>
        <v>0.4181628</v>
      </c>
    </row>
    <row r="10036" spans="1:12">
      <c r="A10036" s="118">
        <v>45170</v>
      </c>
      <c r="B10036" t="s">
        <v>7762</v>
      </c>
      <c r="C10036" t="s">
        <v>7761</v>
      </c>
      <c r="D10036" t="s">
        <v>7857</v>
      </c>
      <c r="E10036" t="s">
        <v>7856</v>
      </c>
      <c r="F10036">
        <v>57207981</v>
      </c>
      <c r="G10036" t="s">
        <v>7811</v>
      </c>
      <c r="H10036" t="s">
        <v>7757</v>
      </c>
      <c r="I10036">
        <v>18.2</v>
      </c>
      <c r="J10036" t="s">
        <v>138</v>
      </c>
      <c r="K10036" t="s">
        <v>137</v>
      </c>
      <c r="L10036">
        <f>I10036*$Q$2/1000</f>
        <v>6.7340000000000004E-3</v>
      </c>
    </row>
    <row r="10037" spans="1:12">
      <c r="A10037" s="118">
        <v>45170</v>
      </c>
      <c r="B10037" t="s">
        <v>7762</v>
      </c>
      <c r="C10037" t="s">
        <v>7761</v>
      </c>
      <c r="D10037" t="s">
        <v>7808</v>
      </c>
      <c r="E10037" t="s">
        <v>7855</v>
      </c>
      <c r="F10037">
        <v>57206671</v>
      </c>
      <c r="G10037" t="s">
        <v>7777</v>
      </c>
      <c r="H10037" t="s">
        <v>7757</v>
      </c>
      <c r="I10037">
        <v>18.2</v>
      </c>
      <c r="J10037" t="s">
        <v>138</v>
      </c>
      <c r="K10037" t="s">
        <v>137</v>
      </c>
      <c r="L10037">
        <f>I10037*$Q$2/1000</f>
        <v>6.7340000000000004E-3</v>
      </c>
    </row>
    <row r="10038" spans="1:12">
      <c r="A10038" s="118">
        <v>45170</v>
      </c>
      <c r="B10038" t="s">
        <v>7762</v>
      </c>
      <c r="C10038" t="s">
        <v>7761</v>
      </c>
      <c r="D10038" t="s">
        <v>7808</v>
      </c>
      <c r="E10038" t="s">
        <v>7854</v>
      </c>
      <c r="F10038">
        <v>8945020</v>
      </c>
      <c r="G10038" t="s">
        <v>7795</v>
      </c>
      <c r="H10038" t="s">
        <v>7757</v>
      </c>
      <c r="I10038">
        <v>18.2</v>
      </c>
      <c r="J10038" t="s">
        <v>138</v>
      </c>
      <c r="K10038" t="s">
        <v>137</v>
      </c>
      <c r="L10038">
        <f>I10038*$Q$2/1000</f>
        <v>6.7340000000000004E-3</v>
      </c>
    </row>
    <row r="10039" spans="1:12">
      <c r="A10039" s="118">
        <v>45170</v>
      </c>
      <c r="B10039" t="s">
        <v>1861</v>
      </c>
      <c r="C10039" t="s">
        <v>1860</v>
      </c>
      <c r="D10039" t="s">
        <v>7853</v>
      </c>
      <c r="E10039" t="s">
        <v>7852</v>
      </c>
      <c r="F10039">
        <v>4245279</v>
      </c>
      <c r="G10039" t="s">
        <v>1857</v>
      </c>
      <c r="H10039" t="s">
        <v>1856</v>
      </c>
      <c r="I10039">
        <v>70.400000000000006</v>
      </c>
      <c r="J10039" t="s">
        <v>145</v>
      </c>
      <c r="K10039" t="s">
        <v>137</v>
      </c>
      <c r="L10039">
        <f>I10039*$Q$2/100/1000</f>
        <v>2.6048000000000005E-4</v>
      </c>
    </row>
    <row r="10040" spans="1:12">
      <c r="A10040" s="118">
        <v>45170</v>
      </c>
      <c r="B10040" t="s">
        <v>7762</v>
      </c>
      <c r="C10040" t="s">
        <v>7761</v>
      </c>
      <c r="D10040" t="s">
        <v>7851</v>
      </c>
      <c r="E10040" t="s">
        <v>7850</v>
      </c>
      <c r="F10040">
        <v>31203134</v>
      </c>
      <c r="G10040" t="s">
        <v>7767</v>
      </c>
      <c r="H10040" t="s">
        <v>7757</v>
      </c>
      <c r="I10040">
        <v>18.2</v>
      </c>
      <c r="J10040" t="s">
        <v>138</v>
      </c>
      <c r="K10040" t="s">
        <v>137</v>
      </c>
      <c r="L10040">
        <f>I10040*$Q$2/1000</f>
        <v>6.7340000000000004E-3</v>
      </c>
    </row>
    <row r="10041" spans="1:12">
      <c r="A10041" s="118">
        <v>45170</v>
      </c>
      <c r="B10041" t="s">
        <v>7762</v>
      </c>
      <c r="C10041" t="s">
        <v>7761</v>
      </c>
      <c r="D10041" t="s">
        <v>7808</v>
      </c>
      <c r="E10041" t="s">
        <v>7849</v>
      </c>
      <c r="F10041">
        <v>31203134</v>
      </c>
      <c r="G10041" t="s">
        <v>7767</v>
      </c>
      <c r="H10041" t="s">
        <v>7757</v>
      </c>
      <c r="I10041">
        <v>18.2</v>
      </c>
      <c r="J10041" t="s">
        <v>138</v>
      </c>
      <c r="K10041" t="s">
        <v>137</v>
      </c>
      <c r="L10041">
        <f>I10041*$Q$2/1000</f>
        <v>6.7340000000000004E-3</v>
      </c>
    </row>
    <row r="10042" spans="1:12">
      <c r="A10042" s="118">
        <v>45170</v>
      </c>
      <c r="B10042" t="s">
        <v>7762</v>
      </c>
      <c r="C10042" t="s">
        <v>7761</v>
      </c>
      <c r="D10042" t="s">
        <v>7848</v>
      </c>
      <c r="E10042" t="s">
        <v>7847</v>
      </c>
      <c r="F10042">
        <v>57203130</v>
      </c>
      <c r="G10042" t="s">
        <v>7780</v>
      </c>
      <c r="H10042" t="s">
        <v>7757</v>
      </c>
      <c r="I10042">
        <v>18.2</v>
      </c>
      <c r="J10042" t="s">
        <v>138</v>
      </c>
      <c r="K10042" t="s">
        <v>137</v>
      </c>
      <c r="L10042">
        <f>I10042*$Q$2/1000</f>
        <v>6.7340000000000004E-3</v>
      </c>
    </row>
    <row r="10043" spans="1:12">
      <c r="A10043" s="118">
        <v>45170</v>
      </c>
      <c r="B10043" t="s">
        <v>7762</v>
      </c>
      <c r="C10043" t="s">
        <v>7761</v>
      </c>
      <c r="D10043" t="s">
        <v>7846</v>
      </c>
      <c r="E10043" t="s">
        <v>7845</v>
      </c>
      <c r="F10043">
        <v>85201851</v>
      </c>
      <c r="G10043" t="s">
        <v>7793</v>
      </c>
      <c r="H10043" t="s">
        <v>7757</v>
      </c>
      <c r="I10043">
        <v>18.2</v>
      </c>
      <c r="J10043" t="s">
        <v>138</v>
      </c>
      <c r="K10043" t="s">
        <v>137</v>
      </c>
      <c r="L10043">
        <f>I10043*$Q$2/1000</f>
        <v>6.7340000000000004E-3</v>
      </c>
    </row>
    <row r="10044" spans="1:12">
      <c r="A10044" s="118">
        <v>45170</v>
      </c>
      <c r="B10044" t="s">
        <v>7762</v>
      </c>
      <c r="C10044" t="s">
        <v>7761</v>
      </c>
      <c r="D10044" t="s">
        <v>7805</v>
      </c>
      <c r="E10044" t="s">
        <v>7844</v>
      </c>
      <c r="F10044" t="s">
        <v>7843</v>
      </c>
      <c r="G10044" t="s">
        <v>7842</v>
      </c>
      <c r="H10044" t="s">
        <v>7757</v>
      </c>
      <c r="I10044">
        <v>18.2</v>
      </c>
      <c r="J10044" t="s">
        <v>138</v>
      </c>
      <c r="K10044" t="s">
        <v>137</v>
      </c>
      <c r="L10044">
        <f>I10044*$Q$2/1000</f>
        <v>6.7340000000000004E-3</v>
      </c>
    </row>
    <row r="10045" spans="1:12">
      <c r="A10045" s="118">
        <v>45200</v>
      </c>
      <c r="B10045" t="s">
        <v>5342</v>
      </c>
      <c r="C10045" t="s">
        <v>5341</v>
      </c>
      <c r="D10045" t="s">
        <v>7841</v>
      </c>
      <c r="E10045" t="s">
        <v>7840</v>
      </c>
      <c r="F10045" t="s">
        <v>7839</v>
      </c>
      <c r="G10045" t="s">
        <v>7838</v>
      </c>
      <c r="H10045" t="s">
        <v>5336</v>
      </c>
      <c r="I10045">
        <v>49.6</v>
      </c>
      <c r="J10045" t="s">
        <v>223</v>
      </c>
      <c r="K10045" t="s">
        <v>137</v>
      </c>
      <c r="L10045">
        <f>I10045*$Q$5/1000</f>
        <v>5.0430800000000005E-2</v>
      </c>
    </row>
    <row r="10046" spans="1:12">
      <c r="A10046" s="118">
        <v>45170</v>
      </c>
      <c r="B10046" t="s">
        <v>180</v>
      </c>
      <c r="C10046" t="s">
        <v>179</v>
      </c>
      <c r="D10046" t="s">
        <v>7837</v>
      </c>
      <c r="E10046" t="s">
        <v>7836</v>
      </c>
      <c r="F10046" t="s">
        <v>7831</v>
      </c>
      <c r="G10046" t="s">
        <v>7830</v>
      </c>
      <c r="H10046" t="s">
        <v>174</v>
      </c>
      <c r="I10046">
        <v>3154</v>
      </c>
      <c r="J10046" t="s">
        <v>173</v>
      </c>
      <c r="K10046" t="s">
        <v>172</v>
      </c>
      <c r="L10046">
        <f>I10046*$Q$3/(1000/0.1)</f>
        <v>1.0118031999999999E-2</v>
      </c>
    </row>
    <row r="10047" spans="1:12">
      <c r="A10047" s="118">
        <v>45170</v>
      </c>
      <c r="B10047" t="s">
        <v>180</v>
      </c>
      <c r="C10047" t="s">
        <v>179</v>
      </c>
      <c r="D10047" t="s">
        <v>7835</v>
      </c>
      <c r="E10047" t="s">
        <v>7834</v>
      </c>
      <c r="F10047" t="s">
        <v>7831</v>
      </c>
      <c r="G10047" t="s">
        <v>7830</v>
      </c>
      <c r="H10047" t="s">
        <v>174</v>
      </c>
      <c r="I10047">
        <v>3154</v>
      </c>
      <c r="J10047" t="s">
        <v>173</v>
      </c>
      <c r="K10047" t="s">
        <v>172</v>
      </c>
      <c r="L10047">
        <f>I10047*$Q$3/(1000/0.1)</f>
        <v>1.0118031999999999E-2</v>
      </c>
    </row>
    <row r="10048" spans="1:12">
      <c r="A10048" s="118">
        <v>45170</v>
      </c>
      <c r="B10048" t="s">
        <v>180</v>
      </c>
      <c r="C10048" t="s">
        <v>179</v>
      </c>
      <c r="D10048" t="s">
        <v>7833</v>
      </c>
      <c r="E10048" t="s">
        <v>7832</v>
      </c>
      <c r="F10048" t="s">
        <v>7831</v>
      </c>
      <c r="G10048" t="s">
        <v>7830</v>
      </c>
      <c r="H10048" t="s">
        <v>174</v>
      </c>
      <c r="I10048">
        <v>3154</v>
      </c>
      <c r="J10048" t="s">
        <v>173</v>
      </c>
      <c r="K10048" t="s">
        <v>172</v>
      </c>
      <c r="L10048">
        <f>I10048*$Q$3/(1000/0.1)</f>
        <v>1.0118031999999999E-2</v>
      </c>
    </row>
    <row r="10049" spans="1:12">
      <c r="A10049" s="118">
        <v>45200</v>
      </c>
      <c r="B10049" t="s">
        <v>7762</v>
      </c>
      <c r="C10049" t="s">
        <v>7761</v>
      </c>
      <c r="D10049" t="s">
        <v>7801</v>
      </c>
      <c r="E10049" t="s">
        <v>7829</v>
      </c>
      <c r="F10049">
        <v>8945020</v>
      </c>
      <c r="G10049" t="s">
        <v>7795</v>
      </c>
      <c r="H10049" t="s">
        <v>7757</v>
      </c>
      <c r="I10049">
        <v>18.2</v>
      </c>
      <c r="J10049" t="s">
        <v>138</v>
      </c>
      <c r="K10049" t="s">
        <v>137</v>
      </c>
      <c r="L10049">
        <f>I10049*$Q$2/1000</f>
        <v>6.7340000000000004E-3</v>
      </c>
    </row>
    <row r="10050" spans="1:12">
      <c r="A10050" s="118">
        <v>45200</v>
      </c>
      <c r="B10050" t="s">
        <v>7762</v>
      </c>
      <c r="C10050" t="s">
        <v>7761</v>
      </c>
      <c r="D10050" t="s">
        <v>7808</v>
      </c>
      <c r="E10050" t="s">
        <v>7828</v>
      </c>
      <c r="F10050">
        <v>57204699</v>
      </c>
      <c r="G10050" t="s">
        <v>7806</v>
      </c>
      <c r="H10050" t="s">
        <v>7757</v>
      </c>
      <c r="I10050">
        <v>18.2</v>
      </c>
      <c r="J10050" t="s">
        <v>138</v>
      </c>
      <c r="K10050" t="s">
        <v>137</v>
      </c>
      <c r="L10050">
        <f>I10050*$Q$2/1000</f>
        <v>6.7340000000000004E-3</v>
      </c>
    </row>
    <row r="10051" spans="1:12">
      <c r="A10051" s="118">
        <v>45200</v>
      </c>
      <c r="B10051" t="s">
        <v>7762</v>
      </c>
      <c r="C10051" t="s">
        <v>7761</v>
      </c>
      <c r="D10051" t="s">
        <v>7808</v>
      </c>
      <c r="E10051" t="s">
        <v>7827</v>
      </c>
      <c r="F10051">
        <v>57206671</v>
      </c>
      <c r="G10051" t="s">
        <v>7777</v>
      </c>
      <c r="H10051" t="s">
        <v>7757</v>
      </c>
      <c r="I10051">
        <v>18.2</v>
      </c>
      <c r="J10051" t="s">
        <v>138</v>
      </c>
      <c r="K10051" t="s">
        <v>137</v>
      </c>
      <c r="L10051">
        <f>I10051*$Q$2/1000</f>
        <v>6.7340000000000004E-3</v>
      </c>
    </row>
    <row r="10052" spans="1:12">
      <c r="A10052" s="118">
        <v>45200</v>
      </c>
      <c r="B10052" t="s">
        <v>7762</v>
      </c>
      <c r="C10052" t="s">
        <v>7761</v>
      </c>
      <c r="D10052" t="s">
        <v>7826</v>
      </c>
      <c r="E10052" t="s">
        <v>7825</v>
      </c>
      <c r="F10052" t="s">
        <v>7764</v>
      </c>
      <c r="G10052" t="s">
        <v>7763</v>
      </c>
      <c r="H10052" t="s">
        <v>7757</v>
      </c>
      <c r="I10052">
        <v>18.2</v>
      </c>
      <c r="J10052" t="s">
        <v>138</v>
      </c>
      <c r="K10052" t="s">
        <v>137</v>
      </c>
      <c r="L10052">
        <f>I10052*$Q$2/1000</f>
        <v>6.7340000000000004E-3</v>
      </c>
    </row>
    <row r="10053" spans="1:12">
      <c r="A10053" s="118">
        <v>45170</v>
      </c>
      <c r="B10053" t="s">
        <v>574</v>
      </c>
      <c r="C10053" t="s">
        <v>573</v>
      </c>
      <c r="D10053" t="s">
        <v>1372</v>
      </c>
      <c r="E10053" t="s">
        <v>7824</v>
      </c>
      <c r="F10053">
        <v>42205933</v>
      </c>
      <c r="G10053" t="s">
        <v>7823</v>
      </c>
      <c r="H10053" t="s">
        <v>569</v>
      </c>
      <c r="I10053">
        <v>298</v>
      </c>
      <c r="J10053" t="s">
        <v>145</v>
      </c>
      <c r="K10053" t="s">
        <v>137</v>
      </c>
      <c r="L10053">
        <f>I10053*$Q$2/100/1000</f>
        <v>1.1026E-3</v>
      </c>
    </row>
    <row r="10054" spans="1:12">
      <c r="A10054" s="118">
        <v>45170</v>
      </c>
      <c r="B10054" t="s">
        <v>261</v>
      </c>
      <c r="C10054" t="s">
        <v>260</v>
      </c>
      <c r="D10054" t="s">
        <v>1752</v>
      </c>
      <c r="E10054" t="s">
        <v>7822</v>
      </c>
      <c r="F10054" t="s">
        <v>7821</v>
      </c>
      <c r="G10054" t="s">
        <v>7820</v>
      </c>
      <c r="H10054" t="s">
        <v>139</v>
      </c>
      <c r="I10054">
        <v>55</v>
      </c>
      <c r="J10054" t="s">
        <v>145</v>
      </c>
      <c r="K10054" t="s">
        <v>137</v>
      </c>
      <c r="L10054">
        <f>I10054*$Q$2/100/1000</f>
        <v>2.0350000000000001E-4</v>
      </c>
    </row>
    <row r="10055" spans="1:12">
      <c r="A10055" s="118">
        <v>45200</v>
      </c>
      <c r="B10055" t="s">
        <v>7762</v>
      </c>
      <c r="C10055" t="s">
        <v>7761</v>
      </c>
      <c r="D10055" t="s">
        <v>7799</v>
      </c>
      <c r="E10055" t="s">
        <v>7819</v>
      </c>
      <c r="F10055">
        <v>31203134</v>
      </c>
      <c r="G10055" t="s">
        <v>7767</v>
      </c>
      <c r="H10055" t="s">
        <v>7757</v>
      </c>
      <c r="I10055">
        <v>18.2</v>
      </c>
      <c r="J10055" t="s">
        <v>138</v>
      </c>
      <c r="K10055" t="s">
        <v>137</v>
      </c>
      <c r="L10055">
        <f>I10055*$Q$2/1000</f>
        <v>6.7340000000000004E-3</v>
      </c>
    </row>
    <row r="10056" spans="1:12">
      <c r="A10056" s="118">
        <v>45200</v>
      </c>
      <c r="B10056" t="s">
        <v>7762</v>
      </c>
      <c r="C10056" t="s">
        <v>7761</v>
      </c>
      <c r="D10056" t="s">
        <v>7818</v>
      </c>
      <c r="E10056" t="s">
        <v>7817</v>
      </c>
      <c r="F10056">
        <v>57203136</v>
      </c>
      <c r="G10056" t="s">
        <v>7816</v>
      </c>
      <c r="H10056" t="s">
        <v>7757</v>
      </c>
      <c r="I10056">
        <v>18.2</v>
      </c>
      <c r="J10056" t="s">
        <v>138</v>
      </c>
      <c r="K10056" t="s">
        <v>137</v>
      </c>
      <c r="L10056">
        <f>I10056*$Q$2/1000</f>
        <v>6.7340000000000004E-3</v>
      </c>
    </row>
    <row r="10057" spans="1:12">
      <c r="A10057" s="118">
        <v>45200</v>
      </c>
      <c r="B10057" t="s">
        <v>7762</v>
      </c>
      <c r="C10057" t="s">
        <v>7761</v>
      </c>
      <c r="D10057" t="s">
        <v>7799</v>
      </c>
      <c r="E10057" t="s">
        <v>7815</v>
      </c>
      <c r="F10057">
        <v>57207981</v>
      </c>
      <c r="G10057" t="s">
        <v>7811</v>
      </c>
      <c r="H10057" t="s">
        <v>7757</v>
      </c>
      <c r="I10057">
        <v>18.2</v>
      </c>
      <c r="J10057" t="s">
        <v>138</v>
      </c>
      <c r="K10057" t="s">
        <v>137</v>
      </c>
      <c r="L10057">
        <f>I10057*$Q$2/1000</f>
        <v>6.7340000000000004E-3</v>
      </c>
    </row>
    <row r="10058" spans="1:12">
      <c r="A10058" s="118">
        <v>45200</v>
      </c>
      <c r="B10058" t="s">
        <v>7762</v>
      </c>
      <c r="C10058" t="s">
        <v>7761</v>
      </c>
      <c r="D10058" t="s">
        <v>7808</v>
      </c>
      <c r="E10058" t="s">
        <v>7814</v>
      </c>
      <c r="F10058">
        <v>57204699</v>
      </c>
      <c r="G10058" t="s">
        <v>7806</v>
      </c>
      <c r="H10058" t="s">
        <v>7757</v>
      </c>
      <c r="I10058">
        <v>18.2</v>
      </c>
      <c r="J10058" t="s">
        <v>138</v>
      </c>
      <c r="K10058" t="s">
        <v>137</v>
      </c>
      <c r="L10058">
        <f>I10058*$Q$2/1000</f>
        <v>6.7340000000000004E-3</v>
      </c>
    </row>
    <row r="10059" spans="1:12">
      <c r="A10059" s="118">
        <v>45200</v>
      </c>
      <c r="B10059" t="s">
        <v>7762</v>
      </c>
      <c r="C10059" t="s">
        <v>7761</v>
      </c>
      <c r="D10059" t="s">
        <v>7799</v>
      </c>
      <c r="E10059" t="s">
        <v>7813</v>
      </c>
      <c r="F10059">
        <v>57203142</v>
      </c>
      <c r="G10059" t="s">
        <v>7797</v>
      </c>
      <c r="H10059" t="s">
        <v>7757</v>
      </c>
      <c r="I10059">
        <v>18.2</v>
      </c>
      <c r="J10059" t="s">
        <v>138</v>
      </c>
      <c r="K10059" t="s">
        <v>137</v>
      </c>
      <c r="L10059">
        <f>I10059*$Q$2/1000</f>
        <v>6.7340000000000004E-3</v>
      </c>
    </row>
    <row r="10060" spans="1:12">
      <c r="A10060" s="118">
        <v>45200</v>
      </c>
      <c r="B10060" t="s">
        <v>7762</v>
      </c>
      <c r="C10060" t="s">
        <v>7761</v>
      </c>
      <c r="D10060" t="s">
        <v>7799</v>
      </c>
      <c r="E10060" t="s">
        <v>7812</v>
      </c>
      <c r="F10060">
        <v>57207981</v>
      </c>
      <c r="G10060" t="s">
        <v>7811</v>
      </c>
      <c r="H10060" t="s">
        <v>7757</v>
      </c>
      <c r="I10060">
        <v>18.2</v>
      </c>
      <c r="J10060" t="s">
        <v>138</v>
      </c>
      <c r="K10060" t="s">
        <v>137</v>
      </c>
      <c r="L10060">
        <f>I10060*$Q$2/1000</f>
        <v>6.7340000000000004E-3</v>
      </c>
    </row>
    <row r="10061" spans="1:12">
      <c r="A10061" s="118">
        <v>45200</v>
      </c>
      <c r="B10061" t="s">
        <v>7762</v>
      </c>
      <c r="C10061" t="s">
        <v>7761</v>
      </c>
      <c r="D10061" t="s">
        <v>7810</v>
      </c>
      <c r="E10061" t="s">
        <v>7809</v>
      </c>
      <c r="F10061" t="s">
        <v>7764</v>
      </c>
      <c r="G10061" t="s">
        <v>7763</v>
      </c>
      <c r="H10061" t="s">
        <v>7757</v>
      </c>
      <c r="I10061">
        <v>18.2</v>
      </c>
      <c r="J10061" t="s">
        <v>138</v>
      </c>
      <c r="K10061" t="s">
        <v>137</v>
      </c>
      <c r="L10061">
        <f>I10061*$Q$2/1000</f>
        <v>6.7340000000000004E-3</v>
      </c>
    </row>
    <row r="10062" spans="1:12">
      <c r="A10062" s="118">
        <v>45200</v>
      </c>
      <c r="B10062" t="s">
        <v>7762</v>
      </c>
      <c r="C10062" t="s">
        <v>7761</v>
      </c>
      <c r="D10062" t="s">
        <v>7808</v>
      </c>
      <c r="E10062" t="s">
        <v>7807</v>
      </c>
      <c r="F10062">
        <v>57204699</v>
      </c>
      <c r="G10062" t="s">
        <v>7806</v>
      </c>
      <c r="H10062" t="s">
        <v>7757</v>
      </c>
      <c r="I10062">
        <v>18.2</v>
      </c>
      <c r="J10062" t="s">
        <v>138</v>
      </c>
      <c r="K10062" t="s">
        <v>137</v>
      </c>
      <c r="L10062">
        <f>I10062*$Q$2/1000</f>
        <v>6.7340000000000004E-3</v>
      </c>
    </row>
    <row r="10063" spans="1:12">
      <c r="A10063" s="118">
        <v>45200</v>
      </c>
      <c r="B10063" t="s">
        <v>7762</v>
      </c>
      <c r="C10063" t="s">
        <v>7761</v>
      </c>
      <c r="D10063" t="s">
        <v>7805</v>
      </c>
      <c r="E10063" t="s">
        <v>7804</v>
      </c>
      <c r="F10063">
        <v>57203138</v>
      </c>
      <c r="G10063" t="s">
        <v>7787</v>
      </c>
      <c r="H10063" t="s">
        <v>7757</v>
      </c>
      <c r="I10063">
        <v>18.2</v>
      </c>
      <c r="J10063" t="s">
        <v>138</v>
      </c>
      <c r="K10063" t="s">
        <v>137</v>
      </c>
      <c r="L10063">
        <f>I10063*$Q$2/1000</f>
        <v>6.7340000000000004E-3</v>
      </c>
    </row>
    <row r="10064" spans="1:12">
      <c r="A10064" s="118">
        <v>45170</v>
      </c>
      <c r="B10064" t="s">
        <v>460</v>
      </c>
      <c r="C10064" t="s">
        <v>459</v>
      </c>
      <c r="D10064" t="s">
        <v>7803</v>
      </c>
      <c r="E10064" t="s">
        <v>7802</v>
      </c>
      <c r="F10064">
        <v>79200800</v>
      </c>
      <c r="G10064" t="s">
        <v>2397</v>
      </c>
      <c r="H10064" t="s">
        <v>455</v>
      </c>
      <c r="I10064">
        <v>103.6</v>
      </c>
      <c r="J10064" t="s">
        <v>145</v>
      </c>
      <c r="K10064" t="s">
        <v>137</v>
      </c>
      <c r="L10064">
        <f>I10064*$Q$2/100/1000</f>
        <v>3.8331999999999998E-4</v>
      </c>
    </row>
    <row r="10065" spans="1:12">
      <c r="A10065" s="118">
        <v>45231</v>
      </c>
      <c r="B10065" t="s">
        <v>7762</v>
      </c>
      <c r="C10065" t="s">
        <v>7761</v>
      </c>
      <c r="D10065" t="s">
        <v>7801</v>
      </c>
      <c r="E10065" t="s">
        <v>7800</v>
      </c>
      <c r="F10065">
        <v>57206671</v>
      </c>
      <c r="G10065" t="s">
        <v>7777</v>
      </c>
      <c r="H10065" t="s">
        <v>7757</v>
      </c>
      <c r="I10065">
        <v>18.2</v>
      </c>
      <c r="J10065" t="s">
        <v>138</v>
      </c>
      <c r="K10065" t="s">
        <v>137</v>
      </c>
      <c r="L10065">
        <f>I10065*$Q$2/1000</f>
        <v>6.7340000000000004E-3</v>
      </c>
    </row>
    <row r="10066" spans="1:12">
      <c r="A10066" s="118">
        <v>45231</v>
      </c>
      <c r="B10066" t="s">
        <v>7762</v>
      </c>
      <c r="C10066" t="s">
        <v>7761</v>
      </c>
      <c r="D10066" t="s">
        <v>7799</v>
      </c>
      <c r="E10066" t="s">
        <v>7798</v>
      </c>
      <c r="F10066">
        <v>57203142</v>
      </c>
      <c r="G10066" t="s">
        <v>7797</v>
      </c>
      <c r="H10066" t="s">
        <v>7757</v>
      </c>
      <c r="I10066">
        <v>18.2</v>
      </c>
      <c r="J10066" t="s">
        <v>138</v>
      </c>
      <c r="K10066" t="s">
        <v>137</v>
      </c>
      <c r="L10066">
        <f>I10066*$Q$2/1000</f>
        <v>6.7340000000000004E-3</v>
      </c>
    </row>
    <row r="10067" spans="1:12">
      <c r="A10067" s="118">
        <v>45231</v>
      </c>
      <c r="B10067" t="s">
        <v>7762</v>
      </c>
      <c r="C10067" t="s">
        <v>7761</v>
      </c>
      <c r="D10067" t="s">
        <v>7784</v>
      </c>
      <c r="E10067" t="s">
        <v>7796</v>
      </c>
      <c r="F10067">
        <v>8945020</v>
      </c>
      <c r="G10067" t="s">
        <v>7795</v>
      </c>
      <c r="H10067" t="s">
        <v>7757</v>
      </c>
      <c r="I10067">
        <v>18.2</v>
      </c>
      <c r="J10067" t="s">
        <v>138</v>
      </c>
      <c r="K10067" t="s">
        <v>137</v>
      </c>
      <c r="L10067">
        <f>I10067*$Q$2/1000</f>
        <v>6.7340000000000004E-3</v>
      </c>
    </row>
    <row r="10068" spans="1:12">
      <c r="A10068" s="118">
        <v>45231</v>
      </c>
      <c r="B10068" t="s">
        <v>7762</v>
      </c>
      <c r="C10068" t="s">
        <v>7761</v>
      </c>
      <c r="D10068" t="s">
        <v>7782</v>
      </c>
      <c r="E10068" t="s">
        <v>7794</v>
      </c>
      <c r="F10068">
        <v>85201851</v>
      </c>
      <c r="G10068" t="s">
        <v>7793</v>
      </c>
      <c r="H10068" t="s">
        <v>7757</v>
      </c>
      <c r="I10068">
        <v>18.2</v>
      </c>
      <c r="J10068" t="s">
        <v>138</v>
      </c>
      <c r="K10068" t="s">
        <v>137</v>
      </c>
      <c r="L10068">
        <f>I10068*$Q$2/1000</f>
        <v>6.7340000000000004E-3</v>
      </c>
    </row>
    <row r="10069" spans="1:12">
      <c r="A10069" s="118">
        <v>45231</v>
      </c>
      <c r="B10069" t="s">
        <v>7762</v>
      </c>
      <c r="C10069" t="s">
        <v>7761</v>
      </c>
      <c r="D10069" t="s">
        <v>7779</v>
      </c>
      <c r="E10069" t="s">
        <v>7792</v>
      </c>
      <c r="F10069">
        <v>57206671</v>
      </c>
      <c r="G10069" t="s">
        <v>7777</v>
      </c>
      <c r="H10069" t="s">
        <v>7757</v>
      </c>
      <c r="I10069">
        <v>18.2</v>
      </c>
      <c r="J10069" t="s">
        <v>138</v>
      </c>
      <c r="K10069" t="s">
        <v>137</v>
      </c>
      <c r="L10069">
        <f>I10069*$Q$2/1000</f>
        <v>6.7340000000000004E-3</v>
      </c>
    </row>
    <row r="10070" spans="1:12">
      <c r="A10070" s="118">
        <v>45231</v>
      </c>
      <c r="B10070" t="s">
        <v>7762</v>
      </c>
      <c r="C10070" t="s">
        <v>7761</v>
      </c>
      <c r="D10070" t="s">
        <v>7791</v>
      </c>
      <c r="E10070" t="s">
        <v>7790</v>
      </c>
      <c r="F10070">
        <v>57203127</v>
      </c>
      <c r="G10070" t="s">
        <v>7770</v>
      </c>
      <c r="H10070" t="s">
        <v>7757</v>
      </c>
      <c r="I10070">
        <v>18.2</v>
      </c>
      <c r="J10070" t="s">
        <v>138</v>
      </c>
      <c r="K10070" t="s">
        <v>137</v>
      </c>
      <c r="L10070">
        <f>I10070*$Q$2/1000</f>
        <v>6.7340000000000004E-3</v>
      </c>
    </row>
    <row r="10071" spans="1:12">
      <c r="A10071" s="118">
        <v>45231</v>
      </c>
      <c r="B10071" t="s">
        <v>7762</v>
      </c>
      <c r="C10071" t="s">
        <v>7761</v>
      </c>
      <c r="D10071" t="s">
        <v>7789</v>
      </c>
      <c r="E10071" t="s">
        <v>7788</v>
      </c>
      <c r="F10071">
        <v>57203138</v>
      </c>
      <c r="G10071" t="s">
        <v>7787</v>
      </c>
      <c r="H10071" t="s">
        <v>7757</v>
      </c>
      <c r="I10071">
        <v>18.2</v>
      </c>
      <c r="J10071" t="s">
        <v>138</v>
      </c>
      <c r="K10071" t="s">
        <v>137</v>
      </c>
      <c r="L10071">
        <f>I10071*$Q$2/1000</f>
        <v>6.7340000000000004E-3</v>
      </c>
    </row>
    <row r="10072" spans="1:12">
      <c r="A10072" s="118">
        <v>45170</v>
      </c>
      <c r="B10072" t="s">
        <v>460</v>
      </c>
      <c r="C10072" t="s">
        <v>459</v>
      </c>
      <c r="D10072" t="s">
        <v>7786</v>
      </c>
      <c r="E10072" t="s">
        <v>7785</v>
      </c>
      <c r="F10072">
        <v>50200855</v>
      </c>
      <c r="G10072" t="s">
        <v>869</v>
      </c>
      <c r="H10072" t="s">
        <v>455</v>
      </c>
      <c r="I10072">
        <v>103.6</v>
      </c>
      <c r="J10072" t="s">
        <v>145</v>
      </c>
      <c r="K10072" t="s">
        <v>137</v>
      </c>
      <c r="L10072">
        <f>I10072*$Q$2/100/1000</f>
        <v>3.8331999999999998E-4</v>
      </c>
    </row>
    <row r="10073" spans="1:12">
      <c r="A10073" s="118">
        <v>45231</v>
      </c>
      <c r="B10073" t="s">
        <v>7762</v>
      </c>
      <c r="C10073" t="s">
        <v>7761</v>
      </c>
      <c r="D10073" t="s">
        <v>7784</v>
      </c>
      <c r="E10073" t="s">
        <v>7783</v>
      </c>
      <c r="F10073">
        <v>57208029</v>
      </c>
      <c r="G10073" t="s">
        <v>7773</v>
      </c>
      <c r="H10073" t="s">
        <v>7757</v>
      </c>
      <c r="I10073">
        <v>18.2</v>
      </c>
      <c r="J10073" t="s">
        <v>138</v>
      </c>
      <c r="K10073" t="s">
        <v>137</v>
      </c>
      <c r="L10073">
        <f>I10073*$Q$2/1000</f>
        <v>6.7340000000000004E-3</v>
      </c>
    </row>
    <row r="10074" spans="1:12">
      <c r="A10074" s="118">
        <v>45231</v>
      </c>
      <c r="B10074" t="s">
        <v>7762</v>
      </c>
      <c r="C10074" t="s">
        <v>7761</v>
      </c>
      <c r="D10074" t="s">
        <v>7782</v>
      </c>
      <c r="E10074" t="s">
        <v>7781</v>
      </c>
      <c r="F10074">
        <v>57203130</v>
      </c>
      <c r="G10074" t="s">
        <v>7780</v>
      </c>
      <c r="H10074" t="s">
        <v>7757</v>
      </c>
      <c r="I10074">
        <v>18.2</v>
      </c>
      <c r="J10074" t="s">
        <v>138</v>
      </c>
      <c r="K10074" t="s">
        <v>137</v>
      </c>
      <c r="L10074">
        <f>I10074*$Q$2/1000</f>
        <v>6.7340000000000004E-3</v>
      </c>
    </row>
    <row r="10075" spans="1:12">
      <c r="A10075" s="118">
        <v>45231</v>
      </c>
      <c r="B10075" t="s">
        <v>7762</v>
      </c>
      <c r="C10075" t="s">
        <v>7761</v>
      </c>
      <c r="D10075" t="s">
        <v>7779</v>
      </c>
      <c r="E10075" t="s">
        <v>7778</v>
      </c>
      <c r="F10075">
        <v>57206671</v>
      </c>
      <c r="G10075" t="s">
        <v>7777</v>
      </c>
      <c r="H10075" t="s">
        <v>7757</v>
      </c>
      <c r="I10075">
        <v>18.2</v>
      </c>
      <c r="J10075" t="s">
        <v>138</v>
      </c>
      <c r="K10075" t="s">
        <v>137</v>
      </c>
      <c r="L10075">
        <f>I10075*$Q$2/1000</f>
        <v>6.7340000000000004E-3</v>
      </c>
    </row>
    <row r="10076" spans="1:12">
      <c r="A10076" s="118">
        <v>45261</v>
      </c>
      <c r="B10076" t="s">
        <v>7762</v>
      </c>
      <c r="C10076" t="s">
        <v>7761</v>
      </c>
      <c r="D10076" t="s">
        <v>7772</v>
      </c>
      <c r="E10076" t="s">
        <v>7776</v>
      </c>
      <c r="F10076">
        <v>57203129</v>
      </c>
      <c r="G10076" t="s">
        <v>7775</v>
      </c>
      <c r="H10076" t="s">
        <v>7757</v>
      </c>
      <c r="I10076">
        <v>18.2</v>
      </c>
      <c r="J10076" t="s">
        <v>138</v>
      </c>
      <c r="K10076" t="s">
        <v>137</v>
      </c>
      <c r="L10076">
        <f>I10076*$Q$2/1000</f>
        <v>6.7340000000000004E-3</v>
      </c>
    </row>
    <row r="10077" spans="1:12">
      <c r="A10077" s="118">
        <v>45261</v>
      </c>
      <c r="B10077" t="s">
        <v>7762</v>
      </c>
      <c r="C10077" t="s">
        <v>7761</v>
      </c>
      <c r="D10077" t="s">
        <v>7766</v>
      </c>
      <c r="E10077" t="s">
        <v>7774</v>
      </c>
      <c r="F10077">
        <v>57208029</v>
      </c>
      <c r="G10077" t="s">
        <v>7773</v>
      </c>
      <c r="H10077" t="s">
        <v>7757</v>
      </c>
      <c r="I10077">
        <v>18.2</v>
      </c>
      <c r="J10077" t="s">
        <v>138</v>
      </c>
      <c r="K10077" t="s">
        <v>137</v>
      </c>
      <c r="L10077">
        <f>I10077*$Q$2/1000</f>
        <v>6.7340000000000004E-3</v>
      </c>
    </row>
    <row r="10078" spans="1:12">
      <c r="A10078" s="118">
        <v>45261</v>
      </c>
      <c r="B10078" t="s">
        <v>7762</v>
      </c>
      <c r="C10078" t="s">
        <v>7761</v>
      </c>
      <c r="D10078" t="s">
        <v>7772</v>
      </c>
      <c r="E10078" t="s">
        <v>7771</v>
      </c>
      <c r="F10078">
        <v>57203127</v>
      </c>
      <c r="G10078" t="s">
        <v>7770</v>
      </c>
      <c r="H10078" t="s">
        <v>7757</v>
      </c>
      <c r="I10078">
        <v>18.2</v>
      </c>
      <c r="J10078" t="s">
        <v>138</v>
      </c>
      <c r="K10078" t="s">
        <v>137</v>
      </c>
      <c r="L10078">
        <f>I10078*$Q$2/1000</f>
        <v>6.7340000000000004E-3</v>
      </c>
    </row>
    <row r="10079" spans="1:12">
      <c r="A10079" s="118">
        <v>45261</v>
      </c>
      <c r="B10079" t="s">
        <v>7762</v>
      </c>
      <c r="C10079" t="s">
        <v>7761</v>
      </c>
      <c r="D10079" t="s">
        <v>7769</v>
      </c>
      <c r="E10079" t="s">
        <v>7768</v>
      </c>
      <c r="F10079">
        <v>31203134</v>
      </c>
      <c r="G10079" t="s">
        <v>7767</v>
      </c>
      <c r="H10079" t="s">
        <v>7757</v>
      </c>
      <c r="I10079">
        <v>18.2</v>
      </c>
      <c r="J10079" t="s">
        <v>138</v>
      </c>
      <c r="K10079" t="s">
        <v>137</v>
      </c>
      <c r="L10079">
        <f>I10079*$Q$2/1000</f>
        <v>6.7340000000000004E-3</v>
      </c>
    </row>
    <row r="10080" spans="1:12">
      <c r="A10080" s="118">
        <v>45261</v>
      </c>
      <c r="B10080" t="s">
        <v>7762</v>
      </c>
      <c r="C10080" t="s">
        <v>7761</v>
      </c>
      <c r="D10080" t="s">
        <v>7766</v>
      </c>
      <c r="E10080" t="s">
        <v>7765</v>
      </c>
      <c r="F10080" t="s">
        <v>7764</v>
      </c>
      <c r="G10080" t="s">
        <v>7763</v>
      </c>
      <c r="H10080" t="s">
        <v>7757</v>
      </c>
      <c r="I10080">
        <v>18.2</v>
      </c>
      <c r="J10080" t="s">
        <v>138</v>
      </c>
      <c r="K10080" t="s">
        <v>137</v>
      </c>
      <c r="L10080">
        <f>I10080*$Q$2/1000</f>
        <v>6.7340000000000004E-3</v>
      </c>
    </row>
    <row r="10081" spans="1:12">
      <c r="A10081" s="118">
        <v>45261</v>
      </c>
      <c r="B10081" t="s">
        <v>7762</v>
      </c>
      <c r="C10081" t="s">
        <v>7761</v>
      </c>
      <c r="D10081" t="s">
        <v>7760</v>
      </c>
      <c r="E10081" t="s">
        <v>7759</v>
      </c>
      <c r="F10081">
        <v>85204641</v>
      </c>
      <c r="G10081" t="s">
        <v>7758</v>
      </c>
      <c r="H10081" t="s">
        <v>7757</v>
      </c>
      <c r="I10081">
        <v>18.2</v>
      </c>
      <c r="J10081" t="s">
        <v>138</v>
      </c>
      <c r="K10081" t="s">
        <v>137</v>
      </c>
      <c r="L10081">
        <f>I10081*$Q$2/1000</f>
        <v>6.7340000000000004E-3</v>
      </c>
    </row>
    <row r="10082" spans="1:12">
      <c r="A10082" s="118">
        <v>44927</v>
      </c>
      <c r="B10082" t="s">
        <v>7649</v>
      </c>
      <c r="C10082" t="s">
        <v>7648</v>
      </c>
      <c r="D10082" t="s">
        <v>7756</v>
      </c>
      <c r="E10082" t="s">
        <v>7755</v>
      </c>
      <c r="F10082">
        <v>101010839</v>
      </c>
      <c r="G10082" t="s">
        <v>7657</v>
      </c>
      <c r="H10082" t="s">
        <v>7644</v>
      </c>
      <c r="I10082">
        <v>10</v>
      </c>
      <c r="J10082" t="s">
        <v>138</v>
      </c>
      <c r="K10082" t="s">
        <v>137</v>
      </c>
      <c r="L10082">
        <f>I10082*$Q$2/1000</f>
        <v>3.7000000000000002E-3</v>
      </c>
    </row>
    <row r="10083" spans="1:12">
      <c r="A10083" s="118">
        <v>44927</v>
      </c>
      <c r="B10083" t="s">
        <v>7649</v>
      </c>
      <c r="C10083" t="s">
        <v>7648</v>
      </c>
      <c r="D10083" t="s">
        <v>7753</v>
      </c>
      <c r="E10083" t="s">
        <v>7754</v>
      </c>
      <c r="F10083">
        <v>101010893</v>
      </c>
      <c r="G10083" t="s">
        <v>7670</v>
      </c>
      <c r="H10083" t="s">
        <v>7644</v>
      </c>
      <c r="I10083">
        <v>10</v>
      </c>
      <c r="J10083" t="s">
        <v>138</v>
      </c>
      <c r="K10083" t="s">
        <v>137</v>
      </c>
      <c r="L10083">
        <f>I10083*$Q$2/1000</f>
        <v>3.7000000000000002E-3</v>
      </c>
    </row>
    <row r="10084" spans="1:12">
      <c r="A10084" s="118">
        <v>44958</v>
      </c>
      <c r="B10084" t="s">
        <v>7649</v>
      </c>
      <c r="C10084" t="s">
        <v>7648</v>
      </c>
      <c r="D10084" t="s">
        <v>7753</v>
      </c>
      <c r="E10084" t="s">
        <v>7752</v>
      </c>
      <c r="F10084">
        <v>101016885</v>
      </c>
      <c r="G10084" t="s">
        <v>7660</v>
      </c>
      <c r="H10084" t="s">
        <v>7644</v>
      </c>
      <c r="I10084">
        <v>10</v>
      </c>
      <c r="J10084" t="s">
        <v>138</v>
      </c>
      <c r="K10084" t="s">
        <v>137</v>
      </c>
      <c r="L10084">
        <f>I10084*$Q$2/1000</f>
        <v>3.7000000000000002E-3</v>
      </c>
    </row>
    <row r="10085" spans="1:12">
      <c r="A10085" s="118">
        <v>44958</v>
      </c>
      <c r="B10085" t="s">
        <v>7649</v>
      </c>
      <c r="C10085" t="s">
        <v>7648</v>
      </c>
      <c r="D10085" t="s">
        <v>7736</v>
      </c>
      <c r="E10085" t="s">
        <v>7751</v>
      </c>
      <c r="F10085">
        <v>89208523</v>
      </c>
      <c r="G10085" t="s">
        <v>7654</v>
      </c>
      <c r="H10085" t="s">
        <v>7644</v>
      </c>
      <c r="I10085">
        <v>10</v>
      </c>
      <c r="J10085" t="s">
        <v>138</v>
      </c>
      <c r="K10085" t="s">
        <v>137</v>
      </c>
      <c r="L10085">
        <f>I10085*$Q$2/1000</f>
        <v>3.7000000000000002E-3</v>
      </c>
    </row>
    <row r="10086" spans="1:12">
      <c r="A10086" s="118">
        <v>44958</v>
      </c>
      <c r="B10086" t="s">
        <v>7649</v>
      </c>
      <c r="C10086" t="s">
        <v>7648</v>
      </c>
      <c r="D10086" t="s">
        <v>7736</v>
      </c>
      <c r="E10086" t="s">
        <v>7750</v>
      </c>
      <c r="F10086">
        <v>101011271</v>
      </c>
      <c r="G10086" t="s">
        <v>7666</v>
      </c>
      <c r="H10086" t="s">
        <v>7644</v>
      </c>
      <c r="I10086">
        <v>10</v>
      </c>
      <c r="J10086" t="s">
        <v>138</v>
      </c>
      <c r="K10086" t="s">
        <v>137</v>
      </c>
      <c r="L10086">
        <f>I10086*$Q$2/1000</f>
        <v>3.7000000000000002E-3</v>
      </c>
    </row>
    <row r="10087" spans="1:12">
      <c r="A10087" s="118">
        <v>44958</v>
      </c>
      <c r="B10087" t="s">
        <v>7649</v>
      </c>
      <c r="C10087" t="s">
        <v>7648</v>
      </c>
      <c r="D10087" t="s">
        <v>7736</v>
      </c>
      <c r="E10087" t="s">
        <v>7749</v>
      </c>
      <c r="F10087">
        <v>101011271</v>
      </c>
      <c r="G10087" t="s">
        <v>7666</v>
      </c>
      <c r="H10087" t="s">
        <v>7644</v>
      </c>
      <c r="I10087">
        <v>10</v>
      </c>
      <c r="J10087" t="s">
        <v>138</v>
      </c>
      <c r="K10087" t="s">
        <v>137</v>
      </c>
      <c r="L10087">
        <f>I10087*$Q$2/1000</f>
        <v>3.7000000000000002E-3</v>
      </c>
    </row>
    <row r="10088" spans="1:12">
      <c r="A10088" s="118">
        <v>44958</v>
      </c>
      <c r="B10088" t="s">
        <v>7649</v>
      </c>
      <c r="C10088" t="s">
        <v>7648</v>
      </c>
      <c r="D10088" t="s">
        <v>7748</v>
      </c>
      <c r="E10088" t="s">
        <v>7747</v>
      </c>
      <c r="F10088">
        <v>101019653</v>
      </c>
      <c r="G10088" t="s">
        <v>7663</v>
      </c>
      <c r="H10088" t="s">
        <v>7644</v>
      </c>
      <c r="I10088">
        <v>10</v>
      </c>
      <c r="J10088" t="s">
        <v>138</v>
      </c>
      <c r="K10088" t="s">
        <v>137</v>
      </c>
      <c r="L10088">
        <f>I10088*$Q$2/1000</f>
        <v>3.7000000000000002E-3</v>
      </c>
    </row>
    <row r="10089" spans="1:12">
      <c r="A10089" s="118">
        <v>44986</v>
      </c>
      <c r="B10089" t="s">
        <v>7649</v>
      </c>
      <c r="C10089" t="s">
        <v>7648</v>
      </c>
      <c r="D10089" t="s">
        <v>7736</v>
      </c>
      <c r="E10089" t="s">
        <v>7746</v>
      </c>
      <c r="F10089">
        <v>101011271</v>
      </c>
      <c r="G10089" t="s">
        <v>7666</v>
      </c>
      <c r="H10089" t="s">
        <v>7644</v>
      </c>
      <c r="I10089">
        <v>10</v>
      </c>
      <c r="J10089" t="s">
        <v>138</v>
      </c>
      <c r="K10089" t="s">
        <v>137</v>
      </c>
      <c r="L10089">
        <f>I10089*$Q$2/1000</f>
        <v>3.7000000000000002E-3</v>
      </c>
    </row>
    <row r="10090" spans="1:12">
      <c r="A10090" s="118">
        <v>44986</v>
      </c>
      <c r="B10090" t="s">
        <v>7649</v>
      </c>
      <c r="C10090" t="s">
        <v>7648</v>
      </c>
      <c r="D10090" t="s">
        <v>7731</v>
      </c>
      <c r="E10090" t="s">
        <v>7745</v>
      </c>
      <c r="F10090">
        <v>101010839</v>
      </c>
      <c r="G10090" t="s">
        <v>7657</v>
      </c>
      <c r="H10090" t="s">
        <v>7644</v>
      </c>
      <c r="I10090">
        <v>10</v>
      </c>
      <c r="J10090" t="s">
        <v>138</v>
      </c>
      <c r="K10090" t="s">
        <v>137</v>
      </c>
      <c r="L10090">
        <f>I10090*$Q$2/1000</f>
        <v>3.7000000000000002E-3</v>
      </c>
    </row>
    <row r="10091" spans="1:12">
      <c r="A10091" s="118">
        <v>44986</v>
      </c>
      <c r="B10091" t="s">
        <v>7649</v>
      </c>
      <c r="C10091" t="s">
        <v>7648</v>
      </c>
      <c r="D10091" t="s">
        <v>7736</v>
      </c>
      <c r="E10091" t="s">
        <v>7744</v>
      </c>
      <c r="F10091">
        <v>101011271</v>
      </c>
      <c r="G10091" t="s">
        <v>7666</v>
      </c>
      <c r="H10091" t="s">
        <v>7644</v>
      </c>
      <c r="I10091">
        <v>10</v>
      </c>
      <c r="J10091" t="s">
        <v>138</v>
      </c>
      <c r="K10091" t="s">
        <v>137</v>
      </c>
      <c r="L10091">
        <f>I10091*$Q$2/1000</f>
        <v>3.7000000000000002E-3</v>
      </c>
    </row>
    <row r="10092" spans="1:12">
      <c r="A10092" s="118">
        <v>45170</v>
      </c>
      <c r="B10092" t="s">
        <v>460</v>
      </c>
      <c r="C10092" t="s">
        <v>459</v>
      </c>
      <c r="D10092" t="s">
        <v>7743</v>
      </c>
      <c r="E10092" t="s">
        <v>7742</v>
      </c>
      <c r="F10092">
        <v>13204807</v>
      </c>
      <c r="G10092" t="s">
        <v>1050</v>
      </c>
      <c r="H10092" t="s">
        <v>455</v>
      </c>
      <c r="I10092">
        <v>103.6</v>
      </c>
      <c r="J10092" t="s">
        <v>145</v>
      </c>
      <c r="K10092" t="s">
        <v>137</v>
      </c>
      <c r="L10092">
        <f>I10092*$Q$2/100/1000</f>
        <v>3.8331999999999998E-4</v>
      </c>
    </row>
    <row r="10093" spans="1:12">
      <c r="A10093" s="118">
        <v>44986</v>
      </c>
      <c r="B10093" t="s">
        <v>7649</v>
      </c>
      <c r="C10093" t="s">
        <v>7648</v>
      </c>
      <c r="D10093" t="s">
        <v>7731</v>
      </c>
      <c r="E10093" t="s">
        <v>7741</v>
      </c>
      <c r="F10093">
        <v>101016885</v>
      </c>
      <c r="G10093" t="s">
        <v>7660</v>
      </c>
      <c r="H10093" t="s">
        <v>7644</v>
      </c>
      <c r="I10093">
        <v>10</v>
      </c>
      <c r="J10093" t="s">
        <v>138</v>
      </c>
      <c r="K10093" t="s">
        <v>137</v>
      </c>
      <c r="L10093">
        <f>I10093*$Q$2/1000</f>
        <v>3.7000000000000002E-3</v>
      </c>
    </row>
    <row r="10094" spans="1:12">
      <c r="A10094" s="118">
        <v>44986</v>
      </c>
      <c r="B10094" t="s">
        <v>7649</v>
      </c>
      <c r="C10094" t="s">
        <v>7648</v>
      </c>
      <c r="D10094" t="s">
        <v>7733</v>
      </c>
      <c r="E10094" t="s">
        <v>7740</v>
      </c>
      <c r="F10094">
        <v>101010839</v>
      </c>
      <c r="G10094" t="s">
        <v>7657</v>
      </c>
      <c r="H10094" t="s">
        <v>7644</v>
      </c>
      <c r="I10094">
        <v>10</v>
      </c>
      <c r="J10094" t="s">
        <v>138</v>
      </c>
      <c r="K10094" t="s">
        <v>137</v>
      </c>
      <c r="L10094">
        <f>I10094*$Q$2/1000</f>
        <v>3.7000000000000002E-3</v>
      </c>
    </row>
    <row r="10095" spans="1:12">
      <c r="A10095" s="118">
        <v>44986</v>
      </c>
      <c r="B10095" t="s">
        <v>7649</v>
      </c>
      <c r="C10095" t="s">
        <v>7648</v>
      </c>
      <c r="D10095" t="s">
        <v>7739</v>
      </c>
      <c r="E10095" t="s">
        <v>7738</v>
      </c>
      <c r="F10095">
        <v>101010839</v>
      </c>
      <c r="G10095" t="s">
        <v>7657</v>
      </c>
      <c r="H10095" t="s">
        <v>7644</v>
      </c>
      <c r="I10095">
        <v>10</v>
      </c>
      <c r="J10095" t="s">
        <v>138</v>
      </c>
      <c r="K10095" t="s">
        <v>137</v>
      </c>
      <c r="L10095">
        <f>I10095*$Q$2/1000</f>
        <v>3.7000000000000002E-3</v>
      </c>
    </row>
    <row r="10096" spans="1:12">
      <c r="A10096" s="118">
        <v>44986</v>
      </c>
      <c r="B10096" t="s">
        <v>7649</v>
      </c>
      <c r="C10096" t="s">
        <v>7648</v>
      </c>
      <c r="D10096" t="s">
        <v>7731</v>
      </c>
      <c r="E10096" t="s">
        <v>7737</v>
      </c>
      <c r="F10096">
        <v>101016885</v>
      </c>
      <c r="G10096" t="s">
        <v>7660</v>
      </c>
      <c r="H10096" t="s">
        <v>7644</v>
      </c>
      <c r="I10096">
        <v>10</v>
      </c>
      <c r="J10096" t="s">
        <v>138</v>
      </c>
      <c r="K10096" t="s">
        <v>137</v>
      </c>
      <c r="L10096">
        <f>I10096*$Q$2/1000</f>
        <v>3.7000000000000002E-3</v>
      </c>
    </row>
    <row r="10097" spans="1:12">
      <c r="A10097" s="118">
        <v>44986</v>
      </c>
      <c r="B10097" t="s">
        <v>7649</v>
      </c>
      <c r="C10097" t="s">
        <v>7648</v>
      </c>
      <c r="D10097" t="s">
        <v>7736</v>
      </c>
      <c r="E10097" t="s">
        <v>7735</v>
      </c>
      <c r="F10097">
        <v>89208523</v>
      </c>
      <c r="G10097" t="s">
        <v>7654</v>
      </c>
      <c r="H10097" t="s">
        <v>7644</v>
      </c>
      <c r="I10097">
        <v>10</v>
      </c>
      <c r="J10097" t="s">
        <v>138</v>
      </c>
      <c r="K10097" t="s">
        <v>137</v>
      </c>
      <c r="L10097">
        <f>I10097*$Q$2/1000</f>
        <v>3.7000000000000002E-3</v>
      </c>
    </row>
    <row r="10098" spans="1:12">
      <c r="A10098" s="118">
        <v>44986</v>
      </c>
      <c r="B10098" t="s">
        <v>7649</v>
      </c>
      <c r="C10098" t="s">
        <v>7648</v>
      </c>
      <c r="D10098" t="s">
        <v>7731</v>
      </c>
      <c r="E10098" t="s">
        <v>7734</v>
      </c>
      <c r="F10098">
        <v>89208523</v>
      </c>
      <c r="G10098" t="s">
        <v>7654</v>
      </c>
      <c r="H10098" t="s">
        <v>7644</v>
      </c>
      <c r="I10098">
        <v>10</v>
      </c>
      <c r="J10098" t="s">
        <v>138</v>
      </c>
      <c r="K10098" t="s">
        <v>137</v>
      </c>
      <c r="L10098">
        <f>I10098*$Q$2/1000</f>
        <v>3.7000000000000002E-3</v>
      </c>
    </row>
    <row r="10099" spans="1:12">
      <c r="A10099" s="118">
        <v>45017</v>
      </c>
      <c r="B10099" t="s">
        <v>7649</v>
      </c>
      <c r="C10099" t="s">
        <v>7648</v>
      </c>
      <c r="D10099" t="s">
        <v>7733</v>
      </c>
      <c r="E10099" t="s">
        <v>7732</v>
      </c>
      <c r="F10099" s="119">
        <v>101010839</v>
      </c>
      <c r="G10099" t="s">
        <v>7657</v>
      </c>
      <c r="H10099" t="s">
        <v>7644</v>
      </c>
      <c r="I10099">
        <v>10</v>
      </c>
      <c r="J10099" t="s">
        <v>138</v>
      </c>
      <c r="K10099" t="s">
        <v>137</v>
      </c>
      <c r="L10099">
        <f>I10099*$Q$2/1000</f>
        <v>3.7000000000000002E-3</v>
      </c>
    </row>
    <row r="10100" spans="1:12">
      <c r="A10100" s="118">
        <v>45017</v>
      </c>
      <c r="B10100" t="s">
        <v>7649</v>
      </c>
      <c r="C10100" t="s">
        <v>7648</v>
      </c>
      <c r="D10100" t="s">
        <v>7731</v>
      </c>
      <c r="E10100" t="s">
        <v>7730</v>
      </c>
      <c r="F10100" s="119">
        <v>101016886</v>
      </c>
      <c r="G10100" t="s">
        <v>7645</v>
      </c>
      <c r="H10100" t="s">
        <v>7644</v>
      </c>
      <c r="I10100">
        <v>10</v>
      </c>
      <c r="J10100" t="s">
        <v>138</v>
      </c>
      <c r="K10100" t="s">
        <v>137</v>
      </c>
      <c r="L10100">
        <f>I10100*$Q$2/1000</f>
        <v>3.7000000000000002E-3</v>
      </c>
    </row>
    <row r="10101" spans="1:12">
      <c r="A10101" s="118">
        <v>45047</v>
      </c>
      <c r="B10101" t="s">
        <v>7649</v>
      </c>
      <c r="C10101" t="s">
        <v>7648</v>
      </c>
      <c r="D10101" t="s">
        <v>7729</v>
      </c>
      <c r="E10101" t="s">
        <v>7728</v>
      </c>
      <c r="F10101">
        <v>101011271</v>
      </c>
      <c r="G10101" t="s">
        <v>7666</v>
      </c>
      <c r="H10101" t="s">
        <v>7644</v>
      </c>
      <c r="I10101">
        <v>10</v>
      </c>
      <c r="J10101" t="s">
        <v>138</v>
      </c>
      <c r="K10101" t="s">
        <v>137</v>
      </c>
      <c r="L10101">
        <f>I10101*$Q$2/1000</f>
        <v>3.7000000000000002E-3</v>
      </c>
    </row>
    <row r="10102" spans="1:12">
      <c r="A10102" s="118">
        <v>45047</v>
      </c>
      <c r="B10102" t="s">
        <v>7649</v>
      </c>
      <c r="C10102" t="s">
        <v>7648</v>
      </c>
      <c r="D10102" t="s">
        <v>7700</v>
      </c>
      <c r="E10102" t="s">
        <v>7727</v>
      </c>
      <c r="F10102">
        <v>101016885</v>
      </c>
      <c r="G10102" t="s">
        <v>7660</v>
      </c>
      <c r="H10102" t="s">
        <v>7644</v>
      </c>
      <c r="I10102">
        <v>10</v>
      </c>
      <c r="J10102" t="s">
        <v>138</v>
      </c>
      <c r="K10102" t="s">
        <v>137</v>
      </c>
      <c r="L10102">
        <f>I10102*$Q$2/1000</f>
        <v>3.7000000000000002E-3</v>
      </c>
    </row>
    <row r="10103" spans="1:12">
      <c r="A10103" s="118">
        <v>45047</v>
      </c>
      <c r="B10103" t="s">
        <v>7649</v>
      </c>
      <c r="C10103" t="s">
        <v>7648</v>
      </c>
      <c r="D10103" t="s">
        <v>7684</v>
      </c>
      <c r="E10103" t="s">
        <v>7726</v>
      </c>
      <c r="F10103">
        <v>101010839</v>
      </c>
      <c r="G10103" t="s">
        <v>7657</v>
      </c>
      <c r="H10103" t="s">
        <v>7644</v>
      </c>
      <c r="I10103">
        <v>10</v>
      </c>
      <c r="J10103" t="s">
        <v>138</v>
      </c>
      <c r="K10103" t="s">
        <v>137</v>
      </c>
      <c r="L10103">
        <f>I10103*$Q$2/1000</f>
        <v>3.7000000000000002E-3</v>
      </c>
    </row>
    <row r="10104" spans="1:12">
      <c r="A10104" s="118">
        <v>45078</v>
      </c>
      <c r="B10104" t="s">
        <v>7649</v>
      </c>
      <c r="C10104" t="s">
        <v>7648</v>
      </c>
      <c r="D10104" t="s">
        <v>7684</v>
      </c>
      <c r="E10104" t="s">
        <v>7725</v>
      </c>
      <c r="F10104">
        <v>101010839</v>
      </c>
      <c r="G10104" t="s">
        <v>7657</v>
      </c>
      <c r="H10104" t="s">
        <v>7644</v>
      </c>
      <c r="I10104">
        <v>10</v>
      </c>
      <c r="J10104" t="s">
        <v>138</v>
      </c>
      <c r="K10104" t="s">
        <v>137</v>
      </c>
      <c r="L10104">
        <f>I10104*$Q$2/1000</f>
        <v>3.7000000000000002E-3</v>
      </c>
    </row>
    <row r="10105" spans="1:12">
      <c r="A10105" s="118">
        <v>45078</v>
      </c>
      <c r="B10105" t="s">
        <v>7649</v>
      </c>
      <c r="C10105" t="s">
        <v>7648</v>
      </c>
      <c r="D10105" t="s">
        <v>7698</v>
      </c>
      <c r="E10105" t="s">
        <v>7724</v>
      </c>
      <c r="F10105">
        <v>89208523</v>
      </c>
      <c r="G10105" t="s">
        <v>7654</v>
      </c>
      <c r="H10105" t="s">
        <v>7644</v>
      </c>
      <c r="I10105">
        <v>10</v>
      </c>
      <c r="J10105" t="s">
        <v>138</v>
      </c>
      <c r="K10105" t="s">
        <v>137</v>
      </c>
      <c r="L10105">
        <f>I10105*$Q$2/1000</f>
        <v>3.7000000000000002E-3</v>
      </c>
    </row>
    <row r="10106" spans="1:12">
      <c r="A10106" s="118">
        <v>45108</v>
      </c>
      <c r="B10106" t="s">
        <v>7649</v>
      </c>
      <c r="C10106" t="s">
        <v>7648</v>
      </c>
      <c r="D10106" t="s">
        <v>7723</v>
      </c>
      <c r="E10106" t="s">
        <v>7722</v>
      </c>
      <c r="F10106">
        <v>101011271</v>
      </c>
      <c r="G10106" t="s">
        <v>7666</v>
      </c>
      <c r="H10106" t="s">
        <v>7644</v>
      </c>
      <c r="I10106">
        <v>10</v>
      </c>
      <c r="J10106" t="s">
        <v>138</v>
      </c>
      <c r="K10106" t="s">
        <v>137</v>
      </c>
      <c r="L10106">
        <f>I10106*$Q$2/1000</f>
        <v>3.7000000000000002E-3</v>
      </c>
    </row>
    <row r="10107" spans="1:12">
      <c r="A10107" s="118">
        <v>45108</v>
      </c>
      <c r="B10107" t="s">
        <v>7649</v>
      </c>
      <c r="C10107" t="s">
        <v>7648</v>
      </c>
      <c r="D10107" t="s">
        <v>7684</v>
      </c>
      <c r="E10107" t="s">
        <v>7721</v>
      </c>
      <c r="F10107">
        <v>101010839</v>
      </c>
      <c r="G10107" t="s">
        <v>7657</v>
      </c>
      <c r="H10107" t="s">
        <v>7644</v>
      </c>
      <c r="I10107">
        <v>10</v>
      </c>
      <c r="J10107" t="s">
        <v>138</v>
      </c>
      <c r="K10107" t="s">
        <v>137</v>
      </c>
      <c r="L10107">
        <f>I10107*$Q$2/1000</f>
        <v>3.7000000000000002E-3</v>
      </c>
    </row>
    <row r="10108" spans="1:12">
      <c r="A10108" s="118">
        <v>45108</v>
      </c>
      <c r="B10108" t="s">
        <v>7649</v>
      </c>
      <c r="C10108" t="s">
        <v>7648</v>
      </c>
      <c r="D10108" t="s">
        <v>7713</v>
      </c>
      <c r="E10108" t="s">
        <v>7720</v>
      </c>
      <c r="F10108">
        <v>89208523</v>
      </c>
      <c r="G10108" t="s">
        <v>7654</v>
      </c>
      <c r="H10108" t="s">
        <v>7644</v>
      </c>
      <c r="I10108">
        <v>10</v>
      </c>
      <c r="J10108" t="s">
        <v>138</v>
      </c>
      <c r="K10108" t="s">
        <v>137</v>
      </c>
      <c r="L10108">
        <f>I10108*$Q$2/1000</f>
        <v>3.7000000000000002E-3</v>
      </c>
    </row>
    <row r="10109" spans="1:12">
      <c r="A10109" s="118">
        <v>45139</v>
      </c>
      <c r="B10109" t="s">
        <v>7649</v>
      </c>
      <c r="C10109" t="s">
        <v>7648</v>
      </c>
      <c r="D10109" t="s">
        <v>7719</v>
      </c>
      <c r="E10109" t="s">
        <v>7718</v>
      </c>
      <c r="F10109" s="119">
        <v>101019654</v>
      </c>
      <c r="G10109" t="s">
        <v>7663</v>
      </c>
      <c r="H10109" t="s">
        <v>7644</v>
      </c>
      <c r="I10109">
        <v>10</v>
      </c>
      <c r="J10109" t="s">
        <v>138</v>
      </c>
      <c r="K10109" t="s">
        <v>137</v>
      </c>
      <c r="L10109">
        <f>I10109*$Q$2/1000</f>
        <v>3.7000000000000002E-3</v>
      </c>
    </row>
    <row r="10110" spans="1:12">
      <c r="A10110" s="118">
        <v>45139</v>
      </c>
      <c r="B10110" t="s">
        <v>7649</v>
      </c>
      <c r="C10110" t="s">
        <v>7648</v>
      </c>
      <c r="D10110" t="s">
        <v>7705</v>
      </c>
      <c r="E10110" t="s">
        <v>7717</v>
      </c>
      <c r="F10110" s="119">
        <v>101012667</v>
      </c>
      <c r="G10110" t="s">
        <v>7703</v>
      </c>
      <c r="H10110" t="s">
        <v>7644</v>
      </c>
      <c r="I10110">
        <v>10</v>
      </c>
      <c r="J10110" t="s">
        <v>138</v>
      </c>
      <c r="K10110" t="s">
        <v>137</v>
      </c>
      <c r="L10110">
        <f>I10110*$Q$2/1000</f>
        <v>3.7000000000000002E-3</v>
      </c>
    </row>
    <row r="10111" spans="1:12">
      <c r="A10111" s="118">
        <v>45170</v>
      </c>
      <c r="B10111" t="s">
        <v>460</v>
      </c>
      <c r="C10111" t="s">
        <v>459</v>
      </c>
      <c r="D10111" t="s">
        <v>7716</v>
      </c>
      <c r="E10111" t="s">
        <v>7715</v>
      </c>
      <c r="F10111" t="s">
        <v>1246</v>
      </c>
      <c r="G10111" t="s">
        <v>1245</v>
      </c>
      <c r="H10111" t="s">
        <v>455</v>
      </c>
      <c r="I10111">
        <v>103.6</v>
      </c>
      <c r="J10111" t="s">
        <v>145</v>
      </c>
      <c r="K10111" t="s">
        <v>137</v>
      </c>
      <c r="L10111">
        <f>I10111*$Q$2/100/1000</f>
        <v>3.8331999999999998E-4</v>
      </c>
    </row>
    <row r="10112" spans="1:12">
      <c r="A10112" s="118">
        <v>45139</v>
      </c>
      <c r="B10112" t="s">
        <v>7649</v>
      </c>
      <c r="C10112" t="s">
        <v>7648</v>
      </c>
      <c r="D10112" t="s">
        <v>7684</v>
      </c>
      <c r="E10112" t="s">
        <v>7714</v>
      </c>
      <c r="F10112" s="119">
        <v>101010839</v>
      </c>
      <c r="G10112" t="s">
        <v>7657</v>
      </c>
      <c r="H10112" t="s">
        <v>7644</v>
      </c>
      <c r="I10112">
        <v>10</v>
      </c>
      <c r="J10112" t="s">
        <v>138</v>
      </c>
      <c r="K10112" t="s">
        <v>137</v>
      </c>
      <c r="L10112">
        <f>I10112*$Q$2/1000</f>
        <v>3.7000000000000002E-3</v>
      </c>
    </row>
    <row r="10113" spans="1:12">
      <c r="A10113" s="118">
        <v>45139</v>
      </c>
      <c r="B10113" t="s">
        <v>7649</v>
      </c>
      <c r="C10113" t="s">
        <v>7648</v>
      </c>
      <c r="D10113" t="s">
        <v>7713</v>
      </c>
      <c r="E10113" t="s">
        <v>7712</v>
      </c>
      <c r="F10113" s="119">
        <v>89208523</v>
      </c>
      <c r="G10113" t="s">
        <v>7654</v>
      </c>
      <c r="H10113" t="s">
        <v>7644</v>
      </c>
      <c r="I10113">
        <v>10</v>
      </c>
      <c r="J10113" t="s">
        <v>138</v>
      </c>
      <c r="K10113" t="s">
        <v>137</v>
      </c>
      <c r="L10113">
        <f>I10113*$Q$2/1000</f>
        <v>3.7000000000000002E-3</v>
      </c>
    </row>
    <row r="10114" spans="1:12">
      <c r="A10114" s="118">
        <v>45139</v>
      </c>
      <c r="B10114" t="s">
        <v>7649</v>
      </c>
      <c r="C10114" t="s">
        <v>7648</v>
      </c>
      <c r="D10114" t="s">
        <v>7711</v>
      </c>
      <c r="E10114" t="s">
        <v>7710</v>
      </c>
      <c r="F10114" s="119">
        <v>101016885</v>
      </c>
      <c r="G10114" t="s">
        <v>7660</v>
      </c>
      <c r="H10114" t="s">
        <v>7644</v>
      </c>
      <c r="I10114">
        <v>10</v>
      </c>
      <c r="J10114" t="s">
        <v>138</v>
      </c>
      <c r="K10114" t="s">
        <v>137</v>
      </c>
      <c r="L10114">
        <f>I10114*$Q$2/1000</f>
        <v>3.7000000000000002E-3</v>
      </c>
    </row>
    <row r="10115" spans="1:12">
      <c r="A10115" s="118">
        <v>45139</v>
      </c>
      <c r="B10115" t="s">
        <v>7649</v>
      </c>
      <c r="C10115" t="s">
        <v>7648</v>
      </c>
      <c r="D10115" t="s">
        <v>7700</v>
      </c>
      <c r="E10115" t="s">
        <v>7709</v>
      </c>
      <c r="F10115" s="119">
        <v>89208523</v>
      </c>
      <c r="G10115" t="s">
        <v>7654</v>
      </c>
      <c r="H10115" t="s">
        <v>7644</v>
      </c>
      <c r="I10115">
        <v>10</v>
      </c>
      <c r="J10115" t="s">
        <v>138</v>
      </c>
      <c r="K10115" t="s">
        <v>137</v>
      </c>
      <c r="L10115">
        <f>I10115*$Q$2/1000</f>
        <v>3.7000000000000002E-3</v>
      </c>
    </row>
    <row r="10116" spans="1:12">
      <c r="A10116" s="118">
        <v>45139</v>
      </c>
      <c r="B10116" t="s">
        <v>7649</v>
      </c>
      <c r="C10116" t="s">
        <v>7648</v>
      </c>
      <c r="D10116" t="s">
        <v>7708</v>
      </c>
      <c r="E10116" t="s">
        <v>7707</v>
      </c>
      <c r="F10116" s="119">
        <v>101016885</v>
      </c>
      <c r="G10116" t="s">
        <v>7660</v>
      </c>
      <c r="H10116" t="s">
        <v>7644</v>
      </c>
      <c r="I10116">
        <v>10</v>
      </c>
      <c r="J10116" t="s">
        <v>138</v>
      </c>
      <c r="K10116" t="s">
        <v>137</v>
      </c>
      <c r="L10116">
        <f>I10116*$Q$2/1000</f>
        <v>3.7000000000000002E-3</v>
      </c>
    </row>
    <row r="10117" spans="1:12">
      <c r="A10117" s="118">
        <v>45139</v>
      </c>
      <c r="B10117" t="s">
        <v>7649</v>
      </c>
      <c r="C10117" t="s">
        <v>7648</v>
      </c>
      <c r="D10117" t="s">
        <v>7705</v>
      </c>
      <c r="E10117" t="s">
        <v>7706</v>
      </c>
      <c r="F10117" s="119">
        <v>101012667</v>
      </c>
      <c r="G10117" t="s">
        <v>7703</v>
      </c>
      <c r="H10117" t="s">
        <v>7644</v>
      </c>
      <c r="I10117">
        <v>10</v>
      </c>
      <c r="J10117" t="s">
        <v>138</v>
      </c>
      <c r="K10117" t="s">
        <v>137</v>
      </c>
      <c r="L10117">
        <f>I10117*$Q$2/1000</f>
        <v>3.7000000000000002E-3</v>
      </c>
    </row>
    <row r="10118" spans="1:12">
      <c r="A10118" s="118">
        <v>45139</v>
      </c>
      <c r="B10118" t="s">
        <v>7649</v>
      </c>
      <c r="C10118" t="s">
        <v>7648</v>
      </c>
      <c r="D10118" t="s">
        <v>7705</v>
      </c>
      <c r="E10118" t="s">
        <v>7704</v>
      </c>
      <c r="F10118" s="119">
        <v>101012667</v>
      </c>
      <c r="G10118" t="s">
        <v>7703</v>
      </c>
      <c r="H10118" t="s">
        <v>7644</v>
      </c>
      <c r="I10118">
        <v>10</v>
      </c>
      <c r="J10118" t="s">
        <v>138</v>
      </c>
      <c r="K10118" t="s">
        <v>137</v>
      </c>
      <c r="L10118">
        <f>I10118*$Q$2/1000</f>
        <v>3.7000000000000002E-3</v>
      </c>
    </row>
    <row r="10119" spans="1:12">
      <c r="A10119" s="118">
        <v>45170</v>
      </c>
      <c r="B10119" t="s">
        <v>7649</v>
      </c>
      <c r="C10119" t="s">
        <v>7648</v>
      </c>
      <c r="D10119" t="s">
        <v>7684</v>
      </c>
      <c r="E10119" t="s">
        <v>7702</v>
      </c>
      <c r="F10119">
        <v>101010893</v>
      </c>
      <c r="G10119" t="s">
        <v>7670</v>
      </c>
      <c r="H10119" t="s">
        <v>7644</v>
      </c>
      <c r="I10119">
        <v>10</v>
      </c>
      <c r="J10119" t="s">
        <v>138</v>
      </c>
      <c r="K10119" t="s">
        <v>137</v>
      </c>
      <c r="L10119">
        <f>I10119*$Q$2/1000</f>
        <v>3.7000000000000002E-3</v>
      </c>
    </row>
    <row r="10120" spans="1:12">
      <c r="A10120" s="118">
        <v>45170</v>
      </c>
      <c r="B10120" t="s">
        <v>7649</v>
      </c>
      <c r="C10120" t="s">
        <v>7648</v>
      </c>
      <c r="D10120" t="s">
        <v>7684</v>
      </c>
      <c r="E10120" t="s">
        <v>7701</v>
      </c>
      <c r="F10120">
        <v>101010893</v>
      </c>
      <c r="G10120" t="s">
        <v>7670</v>
      </c>
      <c r="H10120" t="s">
        <v>7644</v>
      </c>
      <c r="I10120">
        <v>10</v>
      </c>
      <c r="J10120" t="s">
        <v>138</v>
      </c>
      <c r="K10120" t="s">
        <v>137</v>
      </c>
      <c r="L10120">
        <f>I10120*$Q$2/1000</f>
        <v>3.7000000000000002E-3</v>
      </c>
    </row>
    <row r="10121" spans="1:12">
      <c r="A10121" s="118">
        <v>45170</v>
      </c>
      <c r="B10121" t="s">
        <v>7649</v>
      </c>
      <c r="C10121" t="s">
        <v>7648</v>
      </c>
      <c r="D10121" t="s">
        <v>7700</v>
      </c>
      <c r="E10121" t="s">
        <v>7699</v>
      </c>
      <c r="F10121">
        <v>89208523</v>
      </c>
      <c r="G10121" t="s">
        <v>7654</v>
      </c>
      <c r="H10121" t="s">
        <v>7644</v>
      </c>
      <c r="I10121">
        <v>10</v>
      </c>
      <c r="J10121" t="s">
        <v>138</v>
      </c>
      <c r="K10121" t="s">
        <v>137</v>
      </c>
      <c r="L10121">
        <f>I10121*$Q$2/1000</f>
        <v>3.7000000000000002E-3</v>
      </c>
    </row>
    <row r="10122" spans="1:12">
      <c r="A10122" s="118">
        <v>45170</v>
      </c>
      <c r="B10122" t="s">
        <v>7649</v>
      </c>
      <c r="C10122" t="s">
        <v>7648</v>
      </c>
      <c r="D10122" t="s">
        <v>7698</v>
      </c>
      <c r="E10122" t="s">
        <v>7697</v>
      </c>
      <c r="F10122">
        <v>101016885</v>
      </c>
      <c r="G10122" t="s">
        <v>7660</v>
      </c>
      <c r="H10122" t="s">
        <v>7644</v>
      </c>
      <c r="I10122">
        <v>10</v>
      </c>
      <c r="J10122" t="s">
        <v>138</v>
      </c>
      <c r="K10122" t="s">
        <v>137</v>
      </c>
      <c r="L10122">
        <f>I10122*$Q$2/1000</f>
        <v>3.7000000000000002E-3</v>
      </c>
    </row>
    <row r="10123" spans="1:12">
      <c r="A10123" s="118">
        <v>45170</v>
      </c>
      <c r="B10123" t="s">
        <v>7649</v>
      </c>
      <c r="C10123" t="s">
        <v>7648</v>
      </c>
      <c r="D10123" t="s">
        <v>7696</v>
      </c>
      <c r="E10123" t="s">
        <v>7695</v>
      </c>
      <c r="F10123">
        <v>101011271</v>
      </c>
      <c r="G10123" t="s">
        <v>7666</v>
      </c>
      <c r="H10123" t="s">
        <v>7644</v>
      </c>
      <c r="I10123">
        <v>10</v>
      </c>
      <c r="J10123" t="s">
        <v>138</v>
      </c>
      <c r="K10123" t="s">
        <v>137</v>
      </c>
      <c r="L10123">
        <f>I10123*$Q$2/1000</f>
        <v>3.7000000000000002E-3</v>
      </c>
    </row>
    <row r="10124" spans="1:12">
      <c r="A10124" s="118">
        <v>45200</v>
      </c>
      <c r="B10124" t="s">
        <v>7649</v>
      </c>
      <c r="C10124" t="s">
        <v>7648</v>
      </c>
      <c r="D10124" t="s">
        <v>7694</v>
      </c>
      <c r="E10124" t="s">
        <v>7693</v>
      </c>
      <c r="F10124">
        <v>101019654</v>
      </c>
      <c r="G10124" t="s">
        <v>7663</v>
      </c>
      <c r="H10124" t="s">
        <v>7644</v>
      </c>
      <c r="I10124">
        <v>10</v>
      </c>
      <c r="J10124" t="s">
        <v>138</v>
      </c>
      <c r="K10124" t="s">
        <v>137</v>
      </c>
      <c r="L10124">
        <f>I10124*$Q$2/1000</f>
        <v>3.7000000000000002E-3</v>
      </c>
    </row>
    <row r="10125" spans="1:12">
      <c r="A10125" s="118">
        <v>45200</v>
      </c>
      <c r="B10125" t="s">
        <v>7649</v>
      </c>
      <c r="C10125" t="s">
        <v>7648</v>
      </c>
      <c r="D10125" t="s">
        <v>7676</v>
      </c>
      <c r="E10125" t="s">
        <v>7692</v>
      </c>
      <c r="F10125">
        <v>101019653</v>
      </c>
      <c r="G10125" t="s">
        <v>7663</v>
      </c>
      <c r="H10125" t="s">
        <v>7644</v>
      </c>
      <c r="I10125">
        <v>10</v>
      </c>
      <c r="J10125" t="s">
        <v>138</v>
      </c>
      <c r="K10125" t="s">
        <v>137</v>
      </c>
      <c r="L10125">
        <f>I10125*$Q$2/1000</f>
        <v>3.7000000000000002E-3</v>
      </c>
    </row>
    <row r="10126" spans="1:12">
      <c r="A10126" s="118">
        <v>45200</v>
      </c>
      <c r="B10126" t="s">
        <v>7649</v>
      </c>
      <c r="C10126" t="s">
        <v>7648</v>
      </c>
      <c r="D10126" t="s">
        <v>7691</v>
      </c>
      <c r="E10126" t="s">
        <v>7690</v>
      </c>
      <c r="F10126">
        <v>101031785</v>
      </c>
      <c r="G10126" t="s">
        <v>7689</v>
      </c>
      <c r="H10126" t="s">
        <v>7644</v>
      </c>
      <c r="I10126">
        <v>10</v>
      </c>
      <c r="J10126" t="s">
        <v>138</v>
      </c>
      <c r="K10126" t="s">
        <v>137</v>
      </c>
      <c r="L10126">
        <f>I10126*$Q$2/1000</f>
        <v>3.7000000000000002E-3</v>
      </c>
    </row>
    <row r="10127" spans="1:12">
      <c r="A10127" s="118">
        <v>45200</v>
      </c>
      <c r="B10127" t="s">
        <v>7649</v>
      </c>
      <c r="C10127" t="s">
        <v>7648</v>
      </c>
      <c r="D10127" t="s">
        <v>7688</v>
      </c>
      <c r="E10127" t="s">
        <v>7687</v>
      </c>
      <c r="F10127">
        <v>101025748</v>
      </c>
      <c r="G10127" t="s">
        <v>7645</v>
      </c>
      <c r="H10127" t="s">
        <v>7644</v>
      </c>
      <c r="I10127">
        <v>10</v>
      </c>
      <c r="J10127" t="s">
        <v>138</v>
      </c>
      <c r="K10127" t="s">
        <v>137</v>
      </c>
      <c r="L10127">
        <f>I10127*$Q$2/1000</f>
        <v>3.7000000000000002E-3</v>
      </c>
    </row>
    <row r="10128" spans="1:12">
      <c r="A10128" s="118">
        <v>45170</v>
      </c>
      <c r="B10128" t="s">
        <v>460</v>
      </c>
      <c r="C10128" t="s">
        <v>459</v>
      </c>
      <c r="D10128" t="s">
        <v>2519</v>
      </c>
      <c r="E10128" t="s">
        <v>7686</v>
      </c>
      <c r="F10128">
        <v>1</v>
      </c>
      <c r="G10128" t="s">
        <v>667</v>
      </c>
      <c r="H10128" t="s">
        <v>455</v>
      </c>
      <c r="I10128">
        <v>103.6</v>
      </c>
      <c r="J10128" t="s">
        <v>145</v>
      </c>
      <c r="K10128" t="s">
        <v>137</v>
      </c>
      <c r="L10128">
        <f>I10128*$Q$2/100/1000</f>
        <v>3.8331999999999998E-4</v>
      </c>
    </row>
    <row r="10129" spans="1:12">
      <c r="A10129" s="118">
        <v>45170</v>
      </c>
      <c r="B10129" t="s">
        <v>559</v>
      </c>
      <c r="C10129" t="s">
        <v>558</v>
      </c>
      <c r="D10129" t="s">
        <v>557</v>
      </c>
      <c r="E10129" t="s">
        <v>7685</v>
      </c>
      <c r="F10129">
        <v>56202191</v>
      </c>
      <c r="G10129" t="s">
        <v>555</v>
      </c>
      <c r="H10129" t="s">
        <v>554</v>
      </c>
      <c r="I10129">
        <v>420</v>
      </c>
      <c r="J10129" t="s">
        <v>145</v>
      </c>
      <c r="K10129" t="s">
        <v>137</v>
      </c>
      <c r="L10129">
        <f>I10129*$Q$2/100/1000</f>
        <v>1.554E-3</v>
      </c>
    </row>
    <row r="10130" spans="1:12">
      <c r="A10130" s="118">
        <v>45200</v>
      </c>
      <c r="B10130" t="s">
        <v>7649</v>
      </c>
      <c r="C10130" t="s">
        <v>7648</v>
      </c>
      <c r="D10130" t="s">
        <v>7684</v>
      </c>
      <c r="E10130" t="s">
        <v>7683</v>
      </c>
      <c r="F10130">
        <v>101010893</v>
      </c>
      <c r="G10130" t="s">
        <v>7670</v>
      </c>
      <c r="H10130" t="s">
        <v>7644</v>
      </c>
      <c r="I10130">
        <v>10</v>
      </c>
      <c r="J10130" t="s">
        <v>138</v>
      </c>
      <c r="K10130" t="s">
        <v>137</v>
      </c>
      <c r="L10130">
        <f>I10130*$Q$2/1000</f>
        <v>3.7000000000000002E-3</v>
      </c>
    </row>
    <row r="10131" spans="1:12">
      <c r="A10131" s="118">
        <v>45200</v>
      </c>
      <c r="B10131" t="s">
        <v>7649</v>
      </c>
      <c r="C10131" t="s">
        <v>7648</v>
      </c>
      <c r="D10131" t="s">
        <v>7682</v>
      </c>
      <c r="E10131" t="s">
        <v>7681</v>
      </c>
      <c r="F10131">
        <v>101037459</v>
      </c>
      <c r="G10131" t="s">
        <v>7680</v>
      </c>
      <c r="H10131" t="s">
        <v>7644</v>
      </c>
      <c r="I10131">
        <v>10</v>
      </c>
      <c r="J10131" t="s">
        <v>138</v>
      </c>
      <c r="K10131" t="s">
        <v>137</v>
      </c>
      <c r="L10131">
        <f>I10131*$Q$2/1000</f>
        <v>3.7000000000000002E-3</v>
      </c>
    </row>
    <row r="10132" spans="1:12">
      <c r="A10132" s="118">
        <v>45200</v>
      </c>
      <c r="B10132" t="s">
        <v>7649</v>
      </c>
      <c r="C10132" t="s">
        <v>7648</v>
      </c>
      <c r="D10132" t="s">
        <v>7679</v>
      </c>
      <c r="E10132" t="s">
        <v>7678</v>
      </c>
      <c r="F10132">
        <v>101026171</v>
      </c>
      <c r="G10132" t="s">
        <v>7677</v>
      </c>
      <c r="H10132" t="s">
        <v>7644</v>
      </c>
      <c r="I10132">
        <v>10</v>
      </c>
      <c r="J10132" t="s">
        <v>138</v>
      </c>
      <c r="K10132" t="s">
        <v>137</v>
      </c>
      <c r="L10132">
        <f>I10132*$Q$2/1000</f>
        <v>3.7000000000000002E-3</v>
      </c>
    </row>
    <row r="10133" spans="1:12">
      <c r="A10133" s="118">
        <v>45231</v>
      </c>
      <c r="B10133" t="s">
        <v>7649</v>
      </c>
      <c r="C10133" t="s">
        <v>7648</v>
      </c>
      <c r="D10133" t="s">
        <v>7676</v>
      </c>
      <c r="E10133" t="s">
        <v>7675</v>
      </c>
      <c r="F10133">
        <v>101011271</v>
      </c>
      <c r="G10133" t="s">
        <v>7666</v>
      </c>
      <c r="H10133" t="s">
        <v>7644</v>
      </c>
      <c r="I10133">
        <v>10</v>
      </c>
      <c r="J10133" t="s">
        <v>138</v>
      </c>
      <c r="K10133" t="s">
        <v>137</v>
      </c>
      <c r="L10133">
        <f>I10133*$Q$2/1000</f>
        <v>3.7000000000000002E-3</v>
      </c>
    </row>
    <row r="10134" spans="1:12">
      <c r="A10134" s="118">
        <v>45231</v>
      </c>
      <c r="B10134" t="s">
        <v>7649</v>
      </c>
      <c r="C10134" t="s">
        <v>7648</v>
      </c>
      <c r="D10134" t="s">
        <v>7674</v>
      </c>
      <c r="E10134" t="s">
        <v>7673</v>
      </c>
      <c r="F10134">
        <v>101016885</v>
      </c>
      <c r="G10134" t="s">
        <v>7660</v>
      </c>
      <c r="H10134" t="s">
        <v>7644</v>
      </c>
      <c r="I10134">
        <v>10</v>
      </c>
      <c r="J10134" t="s">
        <v>138</v>
      </c>
      <c r="K10134" t="s">
        <v>137</v>
      </c>
      <c r="L10134">
        <f>I10134*$Q$2/1000</f>
        <v>3.7000000000000002E-3</v>
      </c>
    </row>
    <row r="10135" spans="1:12">
      <c r="A10135" s="118">
        <v>45231</v>
      </c>
      <c r="B10135" t="s">
        <v>7649</v>
      </c>
      <c r="C10135" t="s">
        <v>7648</v>
      </c>
      <c r="D10135" t="s">
        <v>7672</v>
      </c>
      <c r="E10135" t="s">
        <v>7671</v>
      </c>
      <c r="F10135">
        <v>101010893</v>
      </c>
      <c r="G10135" t="s">
        <v>7670</v>
      </c>
      <c r="H10135" t="s">
        <v>7644</v>
      </c>
      <c r="I10135">
        <v>10</v>
      </c>
      <c r="J10135" t="s">
        <v>138</v>
      </c>
      <c r="K10135" t="s">
        <v>137</v>
      </c>
      <c r="L10135">
        <f>I10135*$Q$2/1000</f>
        <v>3.7000000000000002E-3</v>
      </c>
    </row>
    <row r="10136" spans="1:12">
      <c r="A10136" s="118">
        <v>45261</v>
      </c>
      <c r="B10136" t="s">
        <v>7649</v>
      </c>
      <c r="C10136" t="s">
        <v>7648</v>
      </c>
      <c r="D10136" t="s">
        <v>7665</v>
      </c>
      <c r="E10136" t="s">
        <v>7669</v>
      </c>
      <c r="F10136">
        <v>101016886</v>
      </c>
      <c r="G10136" t="s">
        <v>7645</v>
      </c>
      <c r="H10136" t="s">
        <v>7644</v>
      </c>
      <c r="I10136">
        <v>10</v>
      </c>
      <c r="J10136" t="s">
        <v>138</v>
      </c>
      <c r="K10136" t="s">
        <v>137</v>
      </c>
      <c r="L10136">
        <f>I10136*$Q$2/1000</f>
        <v>3.7000000000000002E-3</v>
      </c>
    </row>
    <row r="10137" spans="1:12">
      <c r="A10137" s="118">
        <v>45261</v>
      </c>
      <c r="B10137" t="s">
        <v>7649</v>
      </c>
      <c r="C10137" t="s">
        <v>7648</v>
      </c>
      <c r="D10137" t="s">
        <v>7668</v>
      </c>
      <c r="E10137" t="s">
        <v>7667</v>
      </c>
      <c r="F10137">
        <v>101011271</v>
      </c>
      <c r="G10137" t="s">
        <v>7666</v>
      </c>
      <c r="H10137" t="s">
        <v>7644</v>
      </c>
      <c r="I10137">
        <v>10</v>
      </c>
      <c r="J10137" t="s">
        <v>138</v>
      </c>
      <c r="K10137" t="s">
        <v>137</v>
      </c>
      <c r="L10137">
        <f>I10137*$Q$2/1000</f>
        <v>3.7000000000000002E-3</v>
      </c>
    </row>
    <row r="10138" spans="1:12">
      <c r="A10138" s="118">
        <v>45261</v>
      </c>
      <c r="B10138" t="s">
        <v>7649</v>
      </c>
      <c r="C10138" t="s">
        <v>7648</v>
      </c>
      <c r="D10138" t="s">
        <v>7665</v>
      </c>
      <c r="E10138" t="s">
        <v>7664</v>
      </c>
      <c r="F10138">
        <v>101019653</v>
      </c>
      <c r="G10138" t="s">
        <v>7663</v>
      </c>
      <c r="H10138" t="s">
        <v>7644</v>
      </c>
      <c r="I10138">
        <v>10</v>
      </c>
      <c r="J10138" t="s">
        <v>138</v>
      </c>
      <c r="K10138" t="s">
        <v>137</v>
      </c>
      <c r="L10138">
        <f>I10138*$Q$2/1000</f>
        <v>3.7000000000000002E-3</v>
      </c>
    </row>
    <row r="10139" spans="1:12">
      <c r="A10139" s="118">
        <v>45261</v>
      </c>
      <c r="B10139" t="s">
        <v>7649</v>
      </c>
      <c r="C10139" t="s">
        <v>7648</v>
      </c>
      <c r="D10139" t="s">
        <v>7662</v>
      </c>
      <c r="E10139" t="s">
        <v>7661</v>
      </c>
      <c r="F10139">
        <v>101016885</v>
      </c>
      <c r="G10139" t="s">
        <v>7660</v>
      </c>
      <c r="H10139" t="s">
        <v>7644</v>
      </c>
      <c r="I10139">
        <v>10</v>
      </c>
      <c r="J10139" t="s">
        <v>138</v>
      </c>
      <c r="K10139" t="s">
        <v>137</v>
      </c>
      <c r="L10139">
        <f>I10139*$Q$2/1000</f>
        <v>3.7000000000000002E-3</v>
      </c>
    </row>
    <row r="10140" spans="1:12">
      <c r="A10140" s="118">
        <v>45261</v>
      </c>
      <c r="B10140" t="s">
        <v>7649</v>
      </c>
      <c r="C10140" t="s">
        <v>7648</v>
      </c>
      <c r="D10140" t="s">
        <v>7659</v>
      </c>
      <c r="E10140" t="s">
        <v>7658</v>
      </c>
      <c r="F10140">
        <v>101010839</v>
      </c>
      <c r="G10140" t="s">
        <v>7657</v>
      </c>
      <c r="H10140" t="s">
        <v>7644</v>
      </c>
      <c r="I10140">
        <v>10</v>
      </c>
      <c r="J10140" t="s">
        <v>138</v>
      </c>
      <c r="K10140" t="s">
        <v>137</v>
      </c>
      <c r="L10140">
        <f>I10140*$Q$2/1000</f>
        <v>3.7000000000000002E-3</v>
      </c>
    </row>
    <row r="10141" spans="1:12">
      <c r="A10141" s="118">
        <v>45261</v>
      </c>
      <c r="B10141" t="s">
        <v>7649</v>
      </c>
      <c r="C10141" t="s">
        <v>7648</v>
      </c>
      <c r="D10141" t="s">
        <v>7656</v>
      </c>
      <c r="E10141" t="s">
        <v>7655</v>
      </c>
      <c r="F10141">
        <v>89208523</v>
      </c>
      <c r="G10141" t="s">
        <v>7654</v>
      </c>
      <c r="H10141" t="s">
        <v>7644</v>
      </c>
      <c r="I10141">
        <v>10</v>
      </c>
      <c r="J10141" t="s">
        <v>138</v>
      </c>
      <c r="K10141" t="s">
        <v>137</v>
      </c>
      <c r="L10141">
        <f>I10141*$Q$2/1000</f>
        <v>3.7000000000000002E-3</v>
      </c>
    </row>
    <row r="10142" spans="1:12">
      <c r="A10142" s="118">
        <v>45200</v>
      </c>
      <c r="B10142" t="s">
        <v>5342</v>
      </c>
      <c r="C10142" t="s">
        <v>5341</v>
      </c>
      <c r="D10142" t="s">
        <v>7653</v>
      </c>
      <c r="E10142" t="s">
        <v>7652</v>
      </c>
      <c r="F10142" t="s">
        <v>7651</v>
      </c>
      <c r="G10142" t="s">
        <v>7650</v>
      </c>
      <c r="H10142" t="s">
        <v>5336</v>
      </c>
      <c r="I10142">
        <v>49.6</v>
      </c>
      <c r="J10142" t="s">
        <v>223</v>
      </c>
      <c r="K10142" t="s">
        <v>137</v>
      </c>
      <c r="L10142">
        <f>I10142*$Q$5/1000</f>
        <v>5.0430800000000005E-2</v>
      </c>
    </row>
    <row r="10143" spans="1:12">
      <c r="A10143" s="118">
        <v>45261</v>
      </c>
      <c r="B10143" t="s">
        <v>7649</v>
      </c>
      <c r="C10143" t="s">
        <v>7648</v>
      </c>
      <c r="D10143" t="s">
        <v>7647</v>
      </c>
      <c r="E10143" t="s">
        <v>7646</v>
      </c>
      <c r="F10143">
        <v>101025748</v>
      </c>
      <c r="G10143" t="s">
        <v>7645</v>
      </c>
      <c r="H10143" t="s">
        <v>7644</v>
      </c>
      <c r="I10143">
        <v>10</v>
      </c>
      <c r="J10143" t="s">
        <v>138</v>
      </c>
      <c r="K10143" t="s">
        <v>137</v>
      </c>
      <c r="L10143">
        <f>I10143*$Q$2/1000</f>
        <v>3.7000000000000002E-3</v>
      </c>
    </row>
    <row r="10144" spans="1:12">
      <c r="A10144" s="118">
        <v>45108</v>
      </c>
      <c r="B10144" t="s">
        <v>7606</v>
      </c>
      <c r="C10144" t="s">
        <v>7605</v>
      </c>
      <c r="D10144" t="s">
        <v>7643</v>
      </c>
      <c r="E10144" t="s">
        <v>7642</v>
      </c>
      <c r="F10144" t="s">
        <v>6329</v>
      </c>
      <c r="G10144" t="s">
        <v>6328</v>
      </c>
      <c r="H10144" t="s">
        <v>7602</v>
      </c>
      <c r="I10144">
        <v>92.6</v>
      </c>
      <c r="J10144" t="s">
        <v>145</v>
      </c>
      <c r="K10144" t="s">
        <v>137</v>
      </c>
      <c r="L10144">
        <f>I10144*$Q$2/100/1000</f>
        <v>3.4261999999999997E-4</v>
      </c>
    </row>
    <row r="10145" spans="1:12">
      <c r="A10145" s="118">
        <v>45108</v>
      </c>
      <c r="B10145" t="s">
        <v>7606</v>
      </c>
      <c r="C10145" t="s">
        <v>7605</v>
      </c>
      <c r="D10145" t="s">
        <v>7641</v>
      </c>
      <c r="E10145" t="s">
        <v>7640</v>
      </c>
      <c r="F10145" t="s">
        <v>7639</v>
      </c>
      <c r="G10145" t="s">
        <v>7638</v>
      </c>
      <c r="H10145" t="s">
        <v>7602</v>
      </c>
      <c r="I10145">
        <v>92.6</v>
      </c>
      <c r="J10145" t="s">
        <v>145</v>
      </c>
      <c r="K10145" t="s">
        <v>137</v>
      </c>
      <c r="L10145">
        <f>I10145*$Q$2/100/1000</f>
        <v>3.4261999999999997E-4</v>
      </c>
    </row>
    <row r="10146" spans="1:12">
      <c r="A10146" s="118">
        <v>45170</v>
      </c>
      <c r="B10146" t="s">
        <v>7606</v>
      </c>
      <c r="C10146" t="s">
        <v>7605</v>
      </c>
      <c r="D10146" t="s">
        <v>7637</v>
      </c>
      <c r="E10146" t="s">
        <v>7636</v>
      </c>
      <c r="F10146" t="s">
        <v>5480</v>
      </c>
      <c r="G10146" t="s">
        <v>7635</v>
      </c>
      <c r="H10146" t="s">
        <v>7602</v>
      </c>
      <c r="I10146">
        <v>92.6</v>
      </c>
      <c r="J10146" t="s">
        <v>145</v>
      </c>
      <c r="K10146" t="s">
        <v>137</v>
      </c>
      <c r="L10146">
        <f>I10146*$Q$2/100/1000</f>
        <v>3.4261999999999997E-4</v>
      </c>
    </row>
    <row r="10147" spans="1:12">
      <c r="A10147" s="118">
        <v>45200</v>
      </c>
      <c r="B10147" t="s">
        <v>7606</v>
      </c>
      <c r="C10147" t="s">
        <v>7605</v>
      </c>
      <c r="D10147" t="s">
        <v>7628</v>
      </c>
      <c r="E10147" t="s">
        <v>7634</v>
      </c>
      <c r="F10147">
        <v>30201420</v>
      </c>
      <c r="G10147" t="s">
        <v>5591</v>
      </c>
      <c r="H10147" t="s">
        <v>7602</v>
      </c>
      <c r="I10147">
        <v>92.6</v>
      </c>
      <c r="J10147" t="s">
        <v>145</v>
      </c>
      <c r="K10147" t="s">
        <v>137</v>
      </c>
      <c r="L10147">
        <f>I10147*$Q$2/100/1000</f>
        <v>3.4261999999999997E-4</v>
      </c>
    </row>
    <row r="10148" spans="1:12">
      <c r="A10148" s="118">
        <v>45200</v>
      </c>
      <c r="B10148" t="s">
        <v>7606</v>
      </c>
      <c r="C10148" t="s">
        <v>7605</v>
      </c>
      <c r="D10148" t="s">
        <v>7628</v>
      </c>
      <c r="E10148" t="s">
        <v>7633</v>
      </c>
      <c r="F10148">
        <v>3045199</v>
      </c>
      <c r="G10148" t="s">
        <v>5490</v>
      </c>
      <c r="H10148" t="s">
        <v>7602</v>
      </c>
      <c r="I10148">
        <v>92.6</v>
      </c>
      <c r="J10148" t="s">
        <v>145</v>
      </c>
      <c r="K10148" t="s">
        <v>137</v>
      </c>
      <c r="L10148">
        <f>I10148*$Q$2/100/1000</f>
        <v>3.4261999999999997E-4</v>
      </c>
    </row>
    <row r="10149" spans="1:12">
      <c r="A10149" s="118">
        <v>45170</v>
      </c>
      <c r="B10149" t="s">
        <v>144</v>
      </c>
      <c r="C10149" t="s">
        <v>143</v>
      </c>
      <c r="D10149" t="s">
        <v>882</v>
      </c>
      <c r="E10149" t="s">
        <v>7632</v>
      </c>
      <c r="F10149" t="s">
        <v>153</v>
      </c>
      <c r="G10149" t="s">
        <v>152</v>
      </c>
      <c r="H10149" t="s">
        <v>139</v>
      </c>
      <c r="I10149">
        <v>22.2</v>
      </c>
      <c r="J10149" t="s">
        <v>138</v>
      </c>
      <c r="K10149" t="s">
        <v>137</v>
      </c>
      <c r="L10149">
        <f>I10149*$Q$2/1000</f>
        <v>8.2140000000000008E-3</v>
      </c>
    </row>
    <row r="10150" spans="1:12">
      <c r="A10150" s="118">
        <v>45231</v>
      </c>
      <c r="B10150" t="s">
        <v>7606</v>
      </c>
      <c r="C10150" t="s">
        <v>7605</v>
      </c>
      <c r="D10150" t="s">
        <v>7630</v>
      </c>
      <c r="E10150" t="s">
        <v>7631</v>
      </c>
      <c r="F10150">
        <v>30257932</v>
      </c>
      <c r="G10150" t="s">
        <v>6149</v>
      </c>
      <c r="H10150" t="s">
        <v>7602</v>
      </c>
      <c r="I10150">
        <v>92.6</v>
      </c>
      <c r="J10150" t="s">
        <v>145</v>
      </c>
      <c r="K10150" t="s">
        <v>137</v>
      </c>
      <c r="L10150">
        <f>I10150*$Q$2/100/1000</f>
        <v>3.4261999999999997E-4</v>
      </c>
    </row>
    <row r="10151" spans="1:12">
      <c r="A10151" s="118">
        <v>45231</v>
      </c>
      <c r="B10151" t="s">
        <v>7606</v>
      </c>
      <c r="C10151" t="s">
        <v>7605</v>
      </c>
      <c r="D10151" t="s">
        <v>7630</v>
      </c>
      <c r="E10151" t="s">
        <v>7629</v>
      </c>
      <c r="F10151">
        <v>1</v>
      </c>
      <c r="G10151" t="s">
        <v>667</v>
      </c>
      <c r="H10151" t="s">
        <v>7602</v>
      </c>
      <c r="I10151">
        <v>92.6</v>
      </c>
      <c r="J10151" t="s">
        <v>145</v>
      </c>
      <c r="K10151" t="s">
        <v>137</v>
      </c>
      <c r="L10151">
        <f>I10151*$Q$2/100/1000</f>
        <v>3.4261999999999997E-4</v>
      </c>
    </row>
    <row r="10152" spans="1:12">
      <c r="A10152" s="118">
        <v>45231</v>
      </c>
      <c r="B10152" t="s">
        <v>7606</v>
      </c>
      <c r="C10152" t="s">
        <v>7605</v>
      </c>
      <c r="D10152" t="s">
        <v>7628</v>
      </c>
      <c r="E10152" t="s">
        <v>7627</v>
      </c>
      <c r="F10152" t="s">
        <v>6157</v>
      </c>
      <c r="G10152" t="s">
        <v>6174</v>
      </c>
      <c r="H10152" t="s">
        <v>7602</v>
      </c>
      <c r="I10152">
        <v>92.6</v>
      </c>
      <c r="J10152" t="s">
        <v>145</v>
      </c>
      <c r="K10152" t="s">
        <v>137</v>
      </c>
      <c r="L10152">
        <f>I10152*$Q$2/100/1000</f>
        <v>3.4261999999999997E-4</v>
      </c>
    </row>
    <row r="10153" spans="1:12">
      <c r="A10153" s="118">
        <v>45170</v>
      </c>
      <c r="B10153" t="s">
        <v>180</v>
      </c>
      <c r="C10153" t="s">
        <v>179</v>
      </c>
      <c r="D10153" t="s">
        <v>3002</v>
      </c>
      <c r="E10153" t="s">
        <v>7626</v>
      </c>
      <c r="F10153" t="s">
        <v>2937</v>
      </c>
      <c r="G10153" t="s">
        <v>2936</v>
      </c>
      <c r="H10153" t="s">
        <v>174</v>
      </c>
      <c r="I10153">
        <v>3154</v>
      </c>
      <c r="J10153" t="s">
        <v>173</v>
      </c>
      <c r="K10153" t="s">
        <v>172</v>
      </c>
      <c r="L10153">
        <f>I10153*$Q$3/(1000/0.1)</f>
        <v>1.0118031999999999E-2</v>
      </c>
    </row>
    <row r="10154" spans="1:12">
      <c r="A10154" s="118">
        <v>45231</v>
      </c>
      <c r="B10154" t="s">
        <v>7606</v>
      </c>
      <c r="C10154" t="s">
        <v>7605</v>
      </c>
      <c r="D10154" t="s">
        <v>7625</v>
      </c>
      <c r="E10154" t="s">
        <v>7624</v>
      </c>
      <c r="F10154">
        <v>30206287</v>
      </c>
      <c r="G10154" t="s">
        <v>7623</v>
      </c>
      <c r="H10154" t="s">
        <v>7602</v>
      </c>
      <c r="I10154">
        <v>92.6</v>
      </c>
      <c r="J10154" t="s">
        <v>145</v>
      </c>
      <c r="K10154" t="s">
        <v>137</v>
      </c>
      <c r="L10154">
        <f>I10154*$Q$2/100/1000</f>
        <v>3.4261999999999997E-4</v>
      </c>
    </row>
    <row r="10155" spans="1:12">
      <c r="A10155" s="118">
        <v>45200</v>
      </c>
      <c r="B10155" t="s">
        <v>5342</v>
      </c>
      <c r="C10155" t="s">
        <v>5341</v>
      </c>
      <c r="D10155" t="s">
        <v>7622</v>
      </c>
      <c r="E10155" t="s">
        <v>7621</v>
      </c>
      <c r="F10155" t="s">
        <v>2481</v>
      </c>
      <c r="G10155" t="s">
        <v>2480</v>
      </c>
      <c r="H10155" t="s">
        <v>5336</v>
      </c>
      <c r="I10155">
        <v>49.6</v>
      </c>
      <c r="J10155" t="s">
        <v>223</v>
      </c>
      <c r="K10155" t="s">
        <v>137</v>
      </c>
      <c r="L10155">
        <f>I10155*$Q$5/1000</f>
        <v>5.0430800000000005E-2</v>
      </c>
    </row>
    <row r="10156" spans="1:12">
      <c r="A10156" s="118">
        <v>45231</v>
      </c>
      <c r="B10156" t="s">
        <v>7606</v>
      </c>
      <c r="C10156" t="s">
        <v>7605</v>
      </c>
      <c r="D10156" t="s">
        <v>7620</v>
      </c>
      <c r="E10156" t="s">
        <v>7619</v>
      </c>
      <c r="F10156">
        <v>3045199</v>
      </c>
      <c r="G10156" t="s">
        <v>5490</v>
      </c>
      <c r="H10156" t="s">
        <v>7602</v>
      </c>
      <c r="I10156">
        <v>92.6</v>
      </c>
      <c r="J10156" t="s">
        <v>145</v>
      </c>
      <c r="K10156" t="s">
        <v>137</v>
      </c>
      <c r="L10156">
        <f>I10156*$Q$2/100/1000</f>
        <v>3.4261999999999997E-4</v>
      </c>
    </row>
    <row r="10157" spans="1:12">
      <c r="A10157" s="118">
        <v>45170</v>
      </c>
      <c r="B10157" t="s">
        <v>921</v>
      </c>
      <c r="C10157" t="s">
        <v>920</v>
      </c>
      <c r="D10157" t="s">
        <v>7618</v>
      </c>
      <c r="E10157" t="s">
        <v>7617</v>
      </c>
      <c r="F10157">
        <v>101045600</v>
      </c>
      <c r="G10157" t="s">
        <v>1458</v>
      </c>
      <c r="H10157" t="s">
        <v>916</v>
      </c>
      <c r="I10157">
        <v>44.6</v>
      </c>
      <c r="J10157" t="s">
        <v>145</v>
      </c>
      <c r="K10157" t="s">
        <v>137</v>
      </c>
      <c r="L10157">
        <f>I10157*$Q$2/100/1000</f>
        <v>1.6501999999999999E-4</v>
      </c>
    </row>
    <row r="10158" spans="1:12">
      <c r="A10158" s="118">
        <v>45231</v>
      </c>
      <c r="B10158" t="s">
        <v>7606</v>
      </c>
      <c r="C10158" t="s">
        <v>7605</v>
      </c>
      <c r="D10158" t="s">
        <v>7616</v>
      </c>
      <c r="E10158" t="s">
        <v>7615</v>
      </c>
      <c r="F10158" t="s">
        <v>6136</v>
      </c>
      <c r="G10158" t="s">
        <v>6135</v>
      </c>
      <c r="H10158" t="s">
        <v>7602</v>
      </c>
      <c r="I10158">
        <v>92.6</v>
      </c>
      <c r="J10158" t="s">
        <v>145</v>
      </c>
      <c r="K10158" t="s">
        <v>137</v>
      </c>
      <c r="L10158">
        <f>I10158*$Q$2/100/1000</f>
        <v>3.4261999999999997E-4</v>
      </c>
    </row>
    <row r="10159" spans="1:12">
      <c r="A10159" s="118">
        <v>45231</v>
      </c>
      <c r="B10159" t="s">
        <v>7606</v>
      </c>
      <c r="C10159" t="s">
        <v>7605</v>
      </c>
      <c r="D10159" t="s">
        <v>7614</v>
      </c>
      <c r="E10159" t="s">
        <v>7613</v>
      </c>
      <c r="F10159">
        <v>3045196</v>
      </c>
      <c r="G10159" t="s">
        <v>5465</v>
      </c>
      <c r="H10159" t="s">
        <v>7602</v>
      </c>
      <c r="I10159">
        <v>92.6</v>
      </c>
      <c r="J10159" t="s">
        <v>145</v>
      </c>
      <c r="K10159" t="s">
        <v>137</v>
      </c>
      <c r="L10159">
        <f>I10159*$Q$2/100/1000</f>
        <v>3.4261999999999997E-4</v>
      </c>
    </row>
    <row r="10160" spans="1:12">
      <c r="A10160" s="118">
        <v>45261</v>
      </c>
      <c r="B10160" t="s">
        <v>7606</v>
      </c>
      <c r="C10160" t="s">
        <v>7605</v>
      </c>
      <c r="D10160" t="s">
        <v>7612</v>
      </c>
      <c r="E10160" t="s">
        <v>7611</v>
      </c>
      <c r="F10160">
        <v>3045196</v>
      </c>
      <c r="G10160" t="s">
        <v>5465</v>
      </c>
      <c r="H10160" t="s">
        <v>7602</v>
      </c>
      <c r="I10160">
        <v>92.6</v>
      </c>
      <c r="J10160" t="s">
        <v>145</v>
      </c>
      <c r="K10160" t="s">
        <v>137</v>
      </c>
      <c r="L10160">
        <f>I10160*$Q$2/100/1000</f>
        <v>3.4261999999999997E-4</v>
      </c>
    </row>
    <row r="10161" spans="1:12">
      <c r="A10161" s="118">
        <v>45261</v>
      </c>
      <c r="B10161" t="s">
        <v>7606</v>
      </c>
      <c r="C10161" t="s">
        <v>7605</v>
      </c>
      <c r="D10161" t="s">
        <v>7610</v>
      </c>
      <c r="E10161" t="s">
        <v>7609</v>
      </c>
      <c r="F10161">
        <v>3045196</v>
      </c>
      <c r="G10161" t="s">
        <v>5465</v>
      </c>
      <c r="H10161" t="s">
        <v>7602</v>
      </c>
      <c r="I10161">
        <v>92.6</v>
      </c>
      <c r="J10161" t="s">
        <v>145</v>
      </c>
      <c r="K10161" t="s">
        <v>137</v>
      </c>
      <c r="L10161">
        <f>I10161*$Q$2/100/1000</f>
        <v>3.4261999999999997E-4</v>
      </c>
    </row>
    <row r="10162" spans="1:12">
      <c r="A10162" s="118">
        <v>45261</v>
      </c>
      <c r="B10162" t="s">
        <v>7606</v>
      </c>
      <c r="C10162" t="s">
        <v>7605</v>
      </c>
      <c r="D10162" t="s">
        <v>7608</v>
      </c>
      <c r="E10162" t="s">
        <v>7607</v>
      </c>
      <c r="F10162">
        <v>30201420</v>
      </c>
      <c r="G10162" t="s">
        <v>5591</v>
      </c>
      <c r="H10162" t="s">
        <v>7602</v>
      </c>
      <c r="I10162">
        <v>92.6</v>
      </c>
      <c r="J10162" t="s">
        <v>145</v>
      </c>
      <c r="K10162" t="s">
        <v>137</v>
      </c>
      <c r="L10162">
        <f>I10162*$Q$2/100/1000</f>
        <v>3.4261999999999997E-4</v>
      </c>
    </row>
    <row r="10163" spans="1:12">
      <c r="A10163" s="118">
        <v>45261</v>
      </c>
      <c r="B10163" t="s">
        <v>7606</v>
      </c>
      <c r="C10163" t="s">
        <v>7605</v>
      </c>
      <c r="D10163" t="s">
        <v>7604</v>
      </c>
      <c r="E10163" t="s">
        <v>7603</v>
      </c>
      <c r="F10163" t="s">
        <v>6136</v>
      </c>
      <c r="G10163" t="s">
        <v>6135</v>
      </c>
      <c r="H10163" t="s">
        <v>7602</v>
      </c>
      <c r="I10163">
        <v>92.6</v>
      </c>
      <c r="J10163" t="s">
        <v>145</v>
      </c>
      <c r="K10163" t="s">
        <v>137</v>
      </c>
      <c r="L10163">
        <f>I10163*$Q$2/100/1000</f>
        <v>3.4261999999999997E-4</v>
      </c>
    </row>
    <row r="10164" spans="1:12">
      <c r="A10164" s="118">
        <v>45261</v>
      </c>
      <c r="B10164" t="s">
        <v>7606</v>
      </c>
      <c r="C10164" t="s">
        <v>7605</v>
      </c>
      <c r="D10164" t="s">
        <v>7604</v>
      </c>
      <c r="E10164" t="s">
        <v>7603</v>
      </c>
      <c r="F10164">
        <v>21203625</v>
      </c>
      <c r="G10164" t="s">
        <v>5471</v>
      </c>
      <c r="H10164" t="s">
        <v>7602</v>
      </c>
      <c r="I10164">
        <v>92.6</v>
      </c>
      <c r="J10164" t="s">
        <v>145</v>
      </c>
      <c r="K10164" t="s">
        <v>137</v>
      </c>
      <c r="L10164">
        <f>I10164*$Q$2/100/1000</f>
        <v>3.4261999999999997E-4</v>
      </c>
    </row>
    <row r="10165" spans="1:12">
      <c r="A10165" s="118">
        <v>44958</v>
      </c>
      <c r="B10165" t="s">
        <v>7527</v>
      </c>
      <c r="C10165" t="s">
        <v>7526</v>
      </c>
      <c r="D10165" t="s">
        <v>7601</v>
      </c>
      <c r="E10165" t="s">
        <v>7600</v>
      </c>
      <c r="F10165" t="s">
        <v>7533</v>
      </c>
      <c r="G10165" t="s">
        <v>7532</v>
      </c>
      <c r="H10165" t="s">
        <v>7522</v>
      </c>
      <c r="I10165">
        <v>100.8</v>
      </c>
      <c r="J10165" t="s">
        <v>145</v>
      </c>
      <c r="K10165" t="s">
        <v>137</v>
      </c>
      <c r="L10165">
        <f>I10165*$Q$2/100/1000</f>
        <v>3.7296000000000003E-4</v>
      </c>
    </row>
    <row r="10166" spans="1:12">
      <c r="A10166" s="118">
        <v>44986</v>
      </c>
      <c r="B10166" t="s">
        <v>7527</v>
      </c>
      <c r="C10166" t="s">
        <v>7526</v>
      </c>
      <c r="D10166" t="s">
        <v>7596</v>
      </c>
      <c r="E10166" t="s">
        <v>7599</v>
      </c>
      <c r="F10166" t="s">
        <v>7533</v>
      </c>
      <c r="G10166" t="s">
        <v>7532</v>
      </c>
      <c r="H10166" t="s">
        <v>7522</v>
      </c>
      <c r="I10166">
        <v>100.8</v>
      </c>
      <c r="J10166" t="s">
        <v>145</v>
      </c>
      <c r="K10166" t="s">
        <v>137</v>
      </c>
      <c r="L10166">
        <f>I10166*$Q$2/100/1000</f>
        <v>3.7296000000000003E-4</v>
      </c>
    </row>
    <row r="10167" spans="1:12">
      <c r="A10167" s="118">
        <v>44986</v>
      </c>
      <c r="B10167" t="s">
        <v>7527</v>
      </c>
      <c r="C10167" t="s">
        <v>7526</v>
      </c>
      <c r="D10167" t="s">
        <v>7598</v>
      </c>
      <c r="E10167" t="s">
        <v>7597</v>
      </c>
      <c r="F10167">
        <v>101006856</v>
      </c>
      <c r="G10167" t="s">
        <v>7523</v>
      </c>
      <c r="H10167" t="s">
        <v>7522</v>
      </c>
      <c r="I10167">
        <v>100.8</v>
      </c>
      <c r="J10167" t="s">
        <v>145</v>
      </c>
      <c r="K10167" t="s">
        <v>137</v>
      </c>
      <c r="L10167">
        <f>I10167*$Q$2/100/1000</f>
        <v>3.7296000000000003E-4</v>
      </c>
    </row>
    <row r="10168" spans="1:12">
      <c r="A10168" s="118">
        <v>45078</v>
      </c>
      <c r="B10168" t="s">
        <v>7527</v>
      </c>
      <c r="C10168" t="s">
        <v>7526</v>
      </c>
      <c r="D10168" t="s">
        <v>7596</v>
      </c>
      <c r="E10168" t="s">
        <v>7595</v>
      </c>
      <c r="F10168" t="s">
        <v>7533</v>
      </c>
      <c r="G10168" t="s">
        <v>7532</v>
      </c>
      <c r="H10168" t="s">
        <v>7522</v>
      </c>
      <c r="I10168">
        <v>100.8</v>
      </c>
      <c r="J10168" t="s">
        <v>145</v>
      </c>
      <c r="K10168" t="s">
        <v>137</v>
      </c>
      <c r="L10168">
        <f>I10168*$Q$2/100/1000</f>
        <v>3.7296000000000003E-4</v>
      </c>
    </row>
    <row r="10169" spans="1:12">
      <c r="A10169" s="118">
        <v>45078</v>
      </c>
      <c r="B10169" t="s">
        <v>7527</v>
      </c>
      <c r="C10169" t="s">
        <v>7526</v>
      </c>
      <c r="D10169" t="s">
        <v>7594</v>
      </c>
      <c r="E10169" t="s">
        <v>7593</v>
      </c>
      <c r="F10169">
        <v>101006856</v>
      </c>
      <c r="G10169" t="s">
        <v>7523</v>
      </c>
      <c r="H10169" t="s">
        <v>7522</v>
      </c>
      <c r="I10169">
        <v>100.8</v>
      </c>
      <c r="J10169" t="s">
        <v>145</v>
      </c>
      <c r="K10169" t="s">
        <v>137</v>
      </c>
      <c r="L10169">
        <f>I10169*$Q$2/100/1000</f>
        <v>3.7296000000000003E-4</v>
      </c>
    </row>
    <row r="10170" spans="1:12">
      <c r="A10170" s="118">
        <v>45170</v>
      </c>
      <c r="B10170" t="s">
        <v>240</v>
      </c>
      <c r="C10170" t="s">
        <v>239</v>
      </c>
      <c r="D10170" t="s">
        <v>2521</v>
      </c>
      <c r="E10170" t="s">
        <v>7592</v>
      </c>
      <c r="F10170" t="s">
        <v>768</v>
      </c>
      <c r="G10170" t="s">
        <v>767</v>
      </c>
      <c r="H10170" t="s">
        <v>235</v>
      </c>
      <c r="I10170">
        <v>390</v>
      </c>
      <c r="J10170" t="s">
        <v>145</v>
      </c>
      <c r="K10170" t="s">
        <v>137</v>
      </c>
      <c r="L10170">
        <f>I10170*$Q$2/100/1000</f>
        <v>1.4430000000000001E-3</v>
      </c>
    </row>
    <row r="10171" spans="1:12">
      <c r="A10171" s="118">
        <v>45170</v>
      </c>
      <c r="B10171" t="s">
        <v>240</v>
      </c>
      <c r="C10171" t="s">
        <v>239</v>
      </c>
      <c r="D10171" t="s">
        <v>5858</v>
      </c>
      <c r="E10171" t="s">
        <v>7591</v>
      </c>
      <c r="F10171" t="s">
        <v>7590</v>
      </c>
      <c r="G10171" t="s">
        <v>7589</v>
      </c>
      <c r="H10171" t="s">
        <v>235</v>
      </c>
      <c r="I10171">
        <v>390</v>
      </c>
      <c r="J10171" t="s">
        <v>145</v>
      </c>
      <c r="K10171" t="s">
        <v>137</v>
      </c>
      <c r="L10171">
        <f>I10171*$Q$2/100/1000</f>
        <v>1.4430000000000001E-3</v>
      </c>
    </row>
    <row r="10172" spans="1:12">
      <c r="A10172" s="118">
        <v>45078</v>
      </c>
      <c r="B10172" t="s">
        <v>7527</v>
      </c>
      <c r="C10172" t="s">
        <v>7526</v>
      </c>
      <c r="D10172" t="s">
        <v>7588</v>
      </c>
      <c r="E10172" t="s">
        <v>7587</v>
      </c>
      <c r="F10172" t="s">
        <v>7533</v>
      </c>
      <c r="G10172" t="s">
        <v>7532</v>
      </c>
      <c r="H10172" t="s">
        <v>7522</v>
      </c>
      <c r="I10172">
        <v>100.8</v>
      </c>
      <c r="J10172" t="s">
        <v>145</v>
      </c>
      <c r="K10172" t="s">
        <v>137</v>
      </c>
      <c r="L10172">
        <f>I10172*$Q$2/100/1000</f>
        <v>3.7296000000000003E-4</v>
      </c>
    </row>
    <row r="10173" spans="1:12">
      <c r="A10173" s="118">
        <v>45170</v>
      </c>
      <c r="B10173" t="s">
        <v>240</v>
      </c>
      <c r="C10173" t="s">
        <v>239</v>
      </c>
      <c r="D10173" t="s">
        <v>7586</v>
      </c>
      <c r="E10173" t="s">
        <v>7585</v>
      </c>
      <c r="F10173" t="s">
        <v>7584</v>
      </c>
      <c r="G10173" t="s">
        <v>7583</v>
      </c>
      <c r="H10173" t="s">
        <v>235</v>
      </c>
      <c r="I10173">
        <v>390</v>
      </c>
      <c r="J10173" t="s">
        <v>145</v>
      </c>
      <c r="K10173" t="s">
        <v>137</v>
      </c>
      <c r="L10173">
        <f>I10173*$Q$2/100/1000</f>
        <v>1.4430000000000001E-3</v>
      </c>
    </row>
    <row r="10174" spans="1:12">
      <c r="A10174" s="118">
        <v>45170</v>
      </c>
      <c r="B10174" t="s">
        <v>460</v>
      </c>
      <c r="C10174" t="s">
        <v>459</v>
      </c>
      <c r="D10174" t="s">
        <v>7582</v>
      </c>
      <c r="E10174" t="s">
        <v>7581</v>
      </c>
      <c r="F10174">
        <v>5445001</v>
      </c>
      <c r="G10174" t="s">
        <v>7580</v>
      </c>
      <c r="H10174" t="s">
        <v>455</v>
      </c>
      <c r="I10174">
        <v>103.6</v>
      </c>
      <c r="J10174" t="s">
        <v>145</v>
      </c>
      <c r="K10174" t="s">
        <v>137</v>
      </c>
      <c r="L10174">
        <f>I10174*$Q$2/100/1000</f>
        <v>3.8331999999999998E-4</v>
      </c>
    </row>
    <row r="10175" spans="1:12">
      <c r="A10175" s="118">
        <v>45078</v>
      </c>
      <c r="B10175" t="s">
        <v>7527</v>
      </c>
      <c r="C10175" t="s">
        <v>7526</v>
      </c>
      <c r="D10175" t="s">
        <v>7579</v>
      </c>
      <c r="E10175" t="s">
        <v>7578</v>
      </c>
      <c r="F10175" t="s">
        <v>7533</v>
      </c>
      <c r="G10175" t="s">
        <v>7532</v>
      </c>
      <c r="H10175" t="s">
        <v>7522</v>
      </c>
      <c r="I10175">
        <v>100.8</v>
      </c>
      <c r="J10175" t="s">
        <v>145</v>
      </c>
      <c r="K10175" t="s">
        <v>137</v>
      </c>
      <c r="L10175">
        <f>I10175*$Q$2/100/1000</f>
        <v>3.7296000000000003E-4</v>
      </c>
    </row>
    <row r="10176" spans="1:12">
      <c r="A10176" s="118">
        <v>45170</v>
      </c>
      <c r="B10176" t="s">
        <v>240</v>
      </c>
      <c r="C10176" t="s">
        <v>239</v>
      </c>
      <c r="D10176" t="s">
        <v>7577</v>
      </c>
      <c r="E10176" t="s">
        <v>7576</v>
      </c>
      <c r="F10176">
        <v>101018323</v>
      </c>
      <c r="G10176" t="s">
        <v>7575</v>
      </c>
      <c r="H10176" t="s">
        <v>235</v>
      </c>
      <c r="I10176">
        <v>390</v>
      </c>
      <c r="J10176" t="s">
        <v>145</v>
      </c>
      <c r="K10176" t="s">
        <v>137</v>
      </c>
      <c r="L10176">
        <f>I10176*$Q$2/100/1000</f>
        <v>1.4430000000000001E-3</v>
      </c>
    </row>
    <row r="10177" spans="1:12">
      <c r="A10177" s="118">
        <v>45170</v>
      </c>
      <c r="B10177" t="s">
        <v>240</v>
      </c>
      <c r="C10177" t="s">
        <v>239</v>
      </c>
      <c r="D10177" t="s">
        <v>5178</v>
      </c>
      <c r="E10177" t="s">
        <v>7574</v>
      </c>
      <c r="F10177">
        <v>101027700</v>
      </c>
      <c r="G10177" t="s">
        <v>5176</v>
      </c>
      <c r="H10177" t="s">
        <v>235</v>
      </c>
      <c r="I10177">
        <v>390</v>
      </c>
      <c r="J10177" t="s">
        <v>145</v>
      </c>
      <c r="K10177" t="s">
        <v>137</v>
      </c>
      <c r="L10177">
        <f>I10177*$Q$2/100/1000</f>
        <v>1.4430000000000001E-3</v>
      </c>
    </row>
    <row r="10178" spans="1:12">
      <c r="A10178" s="118">
        <v>45170</v>
      </c>
      <c r="B10178" t="s">
        <v>240</v>
      </c>
      <c r="C10178" t="s">
        <v>239</v>
      </c>
      <c r="D10178" t="s">
        <v>3133</v>
      </c>
      <c r="E10178" t="s">
        <v>7573</v>
      </c>
      <c r="F10178">
        <v>101027050</v>
      </c>
      <c r="G10178" t="s">
        <v>784</v>
      </c>
      <c r="H10178" t="s">
        <v>235</v>
      </c>
      <c r="I10178">
        <v>390</v>
      </c>
      <c r="J10178" t="s">
        <v>145</v>
      </c>
      <c r="K10178" t="s">
        <v>137</v>
      </c>
      <c r="L10178">
        <f>I10178*$Q$2/100/1000</f>
        <v>1.4430000000000001E-3</v>
      </c>
    </row>
    <row r="10179" spans="1:12">
      <c r="A10179" s="118">
        <v>45078</v>
      </c>
      <c r="B10179" t="s">
        <v>7527</v>
      </c>
      <c r="C10179" t="s">
        <v>7526</v>
      </c>
      <c r="D10179" t="s">
        <v>7572</v>
      </c>
      <c r="E10179" t="s">
        <v>7571</v>
      </c>
      <c r="F10179">
        <v>101006856</v>
      </c>
      <c r="G10179" t="s">
        <v>7523</v>
      </c>
      <c r="H10179" t="s">
        <v>7522</v>
      </c>
      <c r="I10179">
        <v>100.8</v>
      </c>
      <c r="J10179" t="s">
        <v>145</v>
      </c>
      <c r="K10179" t="s">
        <v>137</v>
      </c>
      <c r="L10179">
        <f>I10179*$Q$2/100/1000</f>
        <v>3.7296000000000003E-4</v>
      </c>
    </row>
    <row r="10180" spans="1:12">
      <c r="A10180" s="118">
        <v>45170</v>
      </c>
      <c r="B10180" t="s">
        <v>240</v>
      </c>
      <c r="C10180" t="s">
        <v>239</v>
      </c>
      <c r="D10180" t="s">
        <v>931</v>
      </c>
      <c r="E10180" t="s">
        <v>7570</v>
      </c>
      <c r="F10180" t="s">
        <v>7569</v>
      </c>
      <c r="G10180" t="s">
        <v>7568</v>
      </c>
      <c r="H10180" t="s">
        <v>235</v>
      </c>
      <c r="I10180">
        <v>390</v>
      </c>
      <c r="J10180" t="s">
        <v>145</v>
      </c>
      <c r="K10180" t="s">
        <v>137</v>
      </c>
      <c r="L10180">
        <f>I10180*$Q$2/100/1000</f>
        <v>1.4430000000000001E-3</v>
      </c>
    </row>
    <row r="10181" spans="1:12">
      <c r="A10181" s="118">
        <v>45078</v>
      </c>
      <c r="B10181" t="s">
        <v>7527</v>
      </c>
      <c r="C10181" t="s">
        <v>7526</v>
      </c>
      <c r="D10181" t="s">
        <v>7567</v>
      </c>
      <c r="E10181" t="s">
        <v>7566</v>
      </c>
      <c r="F10181" t="s">
        <v>7533</v>
      </c>
      <c r="G10181" t="s">
        <v>7532</v>
      </c>
      <c r="H10181" t="s">
        <v>7522</v>
      </c>
      <c r="I10181">
        <v>100.8</v>
      </c>
      <c r="J10181" t="s">
        <v>145</v>
      </c>
      <c r="K10181" t="s">
        <v>137</v>
      </c>
      <c r="L10181">
        <f>I10181*$Q$2/100/1000</f>
        <v>3.7296000000000003E-4</v>
      </c>
    </row>
    <row r="10182" spans="1:12">
      <c r="A10182" s="118">
        <v>45170</v>
      </c>
      <c r="B10182" t="s">
        <v>240</v>
      </c>
      <c r="C10182" t="s">
        <v>239</v>
      </c>
      <c r="D10182" t="s">
        <v>7565</v>
      </c>
      <c r="E10182" t="s">
        <v>7564</v>
      </c>
      <c r="F10182" t="s">
        <v>5193</v>
      </c>
      <c r="G10182" t="s">
        <v>5192</v>
      </c>
      <c r="H10182" t="s">
        <v>235</v>
      </c>
      <c r="I10182">
        <v>390</v>
      </c>
      <c r="J10182" t="s">
        <v>145</v>
      </c>
      <c r="K10182" t="s">
        <v>137</v>
      </c>
      <c r="L10182">
        <f>I10182*$Q$2/100/1000</f>
        <v>1.4430000000000001E-3</v>
      </c>
    </row>
    <row r="10183" spans="1:12">
      <c r="A10183" s="118">
        <v>45078</v>
      </c>
      <c r="B10183" t="s">
        <v>7527</v>
      </c>
      <c r="C10183" t="s">
        <v>7526</v>
      </c>
      <c r="D10183" t="s">
        <v>7563</v>
      </c>
      <c r="E10183" t="s">
        <v>7562</v>
      </c>
      <c r="F10183" t="s">
        <v>7533</v>
      </c>
      <c r="G10183" t="s">
        <v>7532</v>
      </c>
      <c r="H10183" t="s">
        <v>7522</v>
      </c>
      <c r="I10183">
        <v>100.8</v>
      </c>
      <c r="J10183" t="s">
        <v>145</v>
      </c>
      <c r="K10183" t="s">
        <v>137</v>
      </c>
      <c r="L10183">
        <f>I10183*$Q$2/100/1000</f>
        <v>3.7296000000000003E-4</v>
      </c>
    </row>
    <row r="10184" spans="1:12">
      <c r="A10184" s="118">
        <v>45170</v>
      </c>
      <c r="B10184" t="s">
        <v>240</v>
      </c>
      <c r="C10184" t="s">
        <v>239</v>
      </c>
      <c r="D10184" t="s">
        <v>1511</v>
      </c>
      <c r="E10184" t="s">
        <v>7561</v>
      </c>
      <c r="F10184" t="s">
        <v>1795</v>
      </c>
      <c r="G10184" t="s">
        <v>1794</v>
      </c>
      <c r="H10184" t="s">
        <v>235</v>
      </c>
      <c r="I10184">
        <v>390</v>
      </c>
      <c r="J10184" t="s">
        <v>145</v>
      </c>
      <c r="K10184" t="s">
        <v>137</v>
      </c>
      <c r="L10184">
        <f>I10184*$Q$2/100/1000</f>
        <v>1.4430000000000001E-3</v>
      </c>
    </row>
    <row r="10185" spans="1:12">
      <c r="A10185" s="118">
        <v>45108</v>
      </c>
      <c r="B10185" t="s">
        <v>7527</v>
      </c>
      <c r="C10185" t="s">
        <v>7526</v>
      </c>
      <c r="D10185" t="s">
        <v>7560</v>
      </c>
      <c r="E10185" t="s">
        <v>7559</v>
      </c>
      <c r="F10185" t="s">
        <v>7533</v>
      </c>
      <c r="G10185" t="s">
        <v>7532</v>
      </c>
      <c r="H10185" t="s">
        <v>7522</v>
      </c>
      <c r="I10185">
        <v>100.8</v>
      </c>
      <c r="J10185" t="s">
        <v>145</v>
      </c>
      <c r="K10185" t="s">
        <v>137</v>
      </c>
      <c r="L10185">
        <f>I10185*$Q$2/100/1000</f>
        <v>3.7296000000000003E-4</v>
      </c>
    </row>
    <row r="10186" spans="1:12">
      <c r="A10186" s="118">
        <v>45139</v>
      </c>
      <c r="B10186" t="s">
        <v>7527</v>
      </c>
      <c r="C10186" t="s">
        <v>7526</v>
      </c>
      <c r="D10186" t="s">
        <v>7558</v>
      </c>
      <c r="E10186" t="s">
        <v>7557</v>
      </c>
      <c r="F10186" s="119" t="s">
        <v>7533</v>
      </c>
      <c r="G10186" t="s">
        <v>7532</v>
      </c>
      <c r="H10186" t="s">
        <v>7522</v>
      </c>
      <c r="I10186">
        <v>100.8</v>
      </c>
      <c r="J10186" t="s">
        <v>145</v>
      </c>
      <c r="K10186" t="s">
        <v>137</v>
      </c>
      <c r="L10186">
        <f>I10186*$Q$2/100/1000</f>
        <v>3.7296000000000003E-4</v>
      </c>
    </row>
    <row r="10187" spans="1:12">
      <c r="A10187" s="118">
        <v>45139</v>
      </c>
      <c r="B10187" t="s">
        <v>7527</v>
      </c>
      <c r="C10187" t="s">
        <v>7526</v>
      </c>
      <c r="D10187" t="s">
        <v>7556</v>
      </c>
      <c r="E10187" t="s">
        <v>7555</v>
      </c>
      <c r="F10187" s="119">
        <v>101006856</v>
      </c>
      <c r="G10187" t="s">
        <v>7523</v>
      </c>
      <c r="H10187" t="s">
        <v>7522</v>
      </c>
      <c r="I10187">
        <v>100.8</v>
      </c>
      <c r="J10187" t="s">
        <v>145</v>
      </c>
      <c r="K10187" t="s">
        <v>137</v>
      </c>
      <c r="L10187">
        <f>I10187*$Q$2/100/1000</f>
        <v>3.7296000000000003E-4</v>
      </c>
    </row>
    <row r="10188" spans="1:12">
      <c r="A10188" s="118">
        <v>45139</v>
      </c>
      <c r="B10188" t="s">
        <v>7527</v>
      </c>
      <c r="C10188" t="s">
        <v>7526</v>
      </c>
      <c r="D10188" t="s">
        <v>7554</v>
      </c>
      <c r="E10188" t="s">
        <v>7553</v>
      </c>
      <c r="F10188" s="119" t="s">
        <v>7552</v>
      </c>
      <c r="G10188" t="s">
        <v>7551</v>
      </c>
      <c r="H10188" t="s">
        <v>7522</v>
      </c>
      <c r="I10188">
        <v>100.8</v>
      </c>
      <c r="J10188" t="s">
        <v>145</v>
      </c>
      <c r="K10188" t="s">
        <v>137</v>
      </c>
      <c r="L10188">
        <f>I10188*$Q$2/100/1000</f>
        <v>3.7296000000000003E-4</v>
      </c>
    </row>
    <row r="10189" spans="1:12">
      <c r="A10189" s="118">
        <v>45170</v>
      </c>
      <c r="B10189" t="s">
        <v>460</v>
      </c>
      <c r="C10189" t="s">
        <v>459</v>
      </c>
      <c r="D10189" t="s">
        <v>2957</v>
      </c>
      <c r="E10189" t="s">
        <v>7550</v>
      </c>
      <c r="F10189">
        <v>51205947</v>
      </c>
      <c r="G10189" t="s">
        <v>6459</v>
      </c>
      <c r="H10189" t="s">
        <v>455</v>
      </c>
      <c r="I10189">
        <v>103.6</v>
      </c>
      <c r="J10189" t="s">
        <v>145</v>
      </c>
      <c r="K10189" t="s">
        <v>137</v>
      </c>
      <c r="L10189">
        <f>I10189*$Q$2/100/1000</f>
        <v>3.8331999999999998E-4</v>
      </c>
    </row>
    <row r="10190" spans="1:12">
      <c r="A10190" s="118">
        <v>45170</v>
      </c>
      <c r="B10190" t="s">
        <v>7527</v>
      </c>
      <c r="C10190" t="s">
        <v>7526</v>
      </c>
      <c r="D10190" t="s">
        <v>7549</v>
      </c>
      <c r="E10190" t="s">
        <v>7548</v>
      </c>
      <c r="F10190" t="s">
        <v>7533</v>
      </c>
      <c r="G10190" t="s">
        <v>7532</v>
      </c>
      <c r="H10190" t="s">
        <v>7522</v>
      </c>
      <c r="I10190">
        <v>100.8</v>
      </c>
      <c r="J10190" t="s">
        <v>145</v>
      </c>
      <c r="K10190" t="s">
        <v>137</v>
      </c>
      <c r="L10190">
        <f>I10190*$Q$2/100/1000</f>
        <v>3.7296000000000003E-4</v>
      </c>
    </row>
    <row r="10191" spans="1:12">
      <c r="A10191" s="118">
        <v>45170</v>
      </c>
      <c r="B10191" t="s">
        <v>460</v>
      </c>
      <c r="C10191" t="s">
        <v>459</v>
      </c>
      <c r="D10191" t="s">
        <v>6291</v>
      </c>
      <c r="E10191" t="s">
        <v>7547</v>
      </c>
      <c r="F10191">
        <v>101036192</v>
      </c>
      <c r="G10191" t="s">
        <v>1623</v>
      </c>
      <c r="H10191" t="s">
        <v>455</v>
      </c>
      <c r="I10191">
        <v>103.6</v>
      </c>
      <c r="J10191" t="s">
        <v>145</v>
      </c>
      <c r="K10191" t="s">
        <v>137</v>
      </c>
      <c r="L10191">
        <f>I10191*$Q$2/100/1000</f>
        <v>3.8331999999999998E-4</v>
      </c>
    </row>
    <row r="10192" spans="1:12">
      <c r="A10192" s="118">
        <v>45170</v>
      </c>
      <c r="B10192" t="s">
        <v>7527</v>
      </c>
      <c r="C10192" t="s">
        <v>7526</v>
      </c>
      <c r="D10192" t="s">
        <v>7546</v>
      </c>
      <c r="E10192" t="s">
        <v>7545</v>
      </c>
      <c r="F10192" t="s">
        <v>7533</v>
      </c>
      <c r="G10192" t="s">
        <v>7532</v>
      </c>
      <c r="H10192" t="s">
        <v>7522</v>
      </c>
      <c r="I10192">
        <v>100.8</v>
      </c>
      <c r="J10192" t="s">
        <v>145</v>
      </c>
      <c r="K10192" t="s">
        <v>137</v>
      </c>
      <c r="L10192">
        <f>I10192*$Q$2/100/1000</f>
        <v>3.7296000000000003E-4</v>
      </c>
    </row>
    <row r="10193" spans="1:12">
      <c r="A10193" s="118">
        <v>45170</v>
      </c>
      <c r="B10193" t="s">
        <v>240</v>
      </c>
      <c r="C10193" t="s">
        <v>239</v>
      </c>
      <c r="D10193" t="s">
        <v>2521</v>
      </c>
      <c r="E10193" t="s">
        <v>7544</v>
      </c>
      <c r="F10193">
        <v>101027049</v>
      </c>
      <c r="G10193" t="s">
        <v>1275</v>
      </c>
      <c r="H10193" t="s">
        <v>235</v>
      </c>
      <c r="I10193">
        <v>390</v>
      </c>
      <c r="J10193" t="s">
        <v>145</v>
      </c>
      <c r="K10193" t="s">
        <v>137</v>
      </c>
      <c r="L10193">
        <f>I10193*$Q$2/100/1000</f>
        <v>1.4430000000000001E-3</v>
      </c>
    </row>
    <row r="10194" spans="1:12">
      <c r="A10194" s="118">
        <v>45170</v>
      </c>
      <c r="B10194" t="s">
        <v>7527</v>
      </c>
      <c r="C10194" t="s">
        <v>7526</v>
      </c>
      <c r="D10194" t="s">
        <v>7543</v>
      </c>
      <c r="E10194" t="s">
        <v>7542</v>
      </c>
      <c r="F10194">
        <v>101006856</v>
      </c>
      <c r="G10194" t="s">
        <v>7523</v>
      </c>
      <c r="H10194" t="s">
        <v>7522</v>
      </c>
      <c r="I10194">
        <v>100.8</v>
      </c>
      <c r="J10194" t="s">
        <v>145</v>
      </c>
      <c r="K10194" t="s">
        <v>137</v>
      </c>
      <c r="L10194">
        <f>I10194*$Q$2/100/1000</f>
        <v>3.7296000000000003E-4</v>
      </c>
    </row>
    <row r="10195" spans="1:12">
      <c r="A10195" s="118">
        <v>45170</v>
      </c>
      <c r="B10195" t="s">
        <v>7527</v>
      </c>
      <c r="C10195" t="s">
        <v>7526</v>
      </c>
      <c r="D10195" t="s">
        <v>7541</v>
      </c>
      <c r="E10195" t="s">
        <v>7540</v>
      </c>
      <c r="F10195" t="s">
        <v>7533</v>
      </c>
      <c r="G10195" t="s">
        <v>7532</v>
      </c>
      <c r="H10195" t="s">
        <v>7522</v>
      </c>
      <c r="I10195">
        <v>100.8</v>
      </c>
      <c r="J10195" t="s">
        <v>145</v>
      </c>
      <c r="K10195" t="s">
        <v>137</v>
      </c>
      <c r="L10195">
        <f>I10195*$Q$2/100/1000</f>
        <v>3.7296000000000003E-4</v>
      </c>
    </row>
    <row r="10196" spans="1:12">
      <c r="A10196" s="118">
        <v>45200</v>
      </c>
      <c r="B10196" t="s">
        <v>7527</v>
      </c>
      <c r="C10196" t="s">
        <v>7526</v>
      </c>
      <c r="D10196" t="s">
        <v>7539</v>
      </c>
      <c r="E10196" t="s">
        <v>7538</v>
      </c>
      <c r="F10196" t="s">
        <v>7537</v>
      </c>
      <c r="G10196" t="s">
        <v>7536</v>
      </c>
      <c r="H10196" t="s">
        <v>7522</v>
      </c>
      <c r="I10196">
        <v>100.8</v>
      </c>
      <c r="J10196" t="s">
        <v>145</v>
      </c>
      <c r="K10196" t="s">
        <v>137</v>
      </c>
      <c r="L10196">
        <f>I10196*$Q$2/100/1000</f>
        <v>3.7296000000000003E-4</v>
      </c>
    </row>
    <row r="10197" spans="1:12">
      <c r="A10197" s="118">
        <v>45261</v>
      </c>
      <c r="B10197" t="s">
        <v>7527</v>
      </c>
      <c r="C10197" t="s">
        <v>7526</v>
      </c>
      <c r="D10197" t="s">
        <v>7535</v>
      </c>
      <c r="E10197" t="s">
        <v>7534</v>
      </c>
      <c r="F10197" t="s">
        <v>7533</v>
      </c>
      <c r="G10197" t="s">
        <v>7532</v>
      </c>
      <c r="H10197" t="s">
        <v>7522</v>
      </c>
      <c r="I10197">
        <v>100.8</v>
      </c>
      <c r="J10197" t="s">
        <v>145</v>
      </c>
      <c r="K10197" t="s">
        <v>137</v>
      </c>
      <c r="L10197">
        <f>I10197*$Q$2/100/1000</f>
        <v>3.7296000000000003E-4</v>
      </c>
    </row>
    <row r="10198" spans="1:12">
      <c r="A10198" s="118">
        <v>45261</v>
      </c>
      <c r="B10198" t="s">
        <v>7527</v>
      </c>
      <c r="C10198" t="s">
        <v>7526</v>
      </c>
      <c r="D10198" t="s">
        <v>7531</v>
      </c>
      <c r="E10198" t="s">
        <v>7530</v>
      </c>
      <c r="F10198">
        <v>101006856</v>
      </c>
      <c r="G10198" t="s">
        <v>7523</v>
      </c>
      <c r="H10198" t="s">
        <v>7522</v>
      </c>
      <c r="I10198">
        <v>100.8</v>
      </c>
      <c r="J10198" t="s">
        <v>145</v>
      </c>
      <c r="K10198" t="s">
        <v>137</v>
      </c>
      <c r="L10198">
        <f>I10198*$Q$2/100/1000</f>
        <v>3.7296000000000003E-4</v>
      </c>
    </row>
    <row r="10199" spans="1:12">
      <c r="A10199" s="118">
        <v>45261</v>
      </c>
      <c r="B10199" t="s">
        <v>7527</v>
      </c>
      <c r="C10199" t="s">
        <v>7526</v>
      </c>
      <c r="D10199" t="s">
        <v>7529</v>
      </c>
      <c r="E10199" t="s">
        <v>7528</v>
      </c>
      <c r="F10199">
        <v>101006856</v>
      </c>
      <c r="G10199" t="s">
        <v>7523</v>
      </c>
      <c r="H10199" t="s">
        <v>7522</v>
      </c>
      <c r="I10199">
        <v>100.8</v>
      </c>
      <c r="J10199" t="s">
        <v>145</v>
      </c>
      <c r="K10199" t="s">
        <v>137</v>
      </c>
      <c r="L10199">
        <f>I10199*$Q$2/100/1000</f>
        <v>3.7296000000000003E-4</v>
      </c>
    </row>
    <row r="10200" spans="1:12">
      <c r="A10200" s="118">
        <v>45261</v>
      </c>
      <c r="B10200" t="s">
        <v>7527</v>
      </c>
      <c r="C10200" t="s">
        <v>7526</v>
      </c>
      <c r="D10200" t="s">
        <v>7525</v>
      </c>
      <c r="E10200" t="s">
        <v>7524</v>
      </c>
      <c r="F10200">
        <v>101006856</v>
      </c>
      <c r="G10200" t="s">
        <v>7523</v>
      </c>
      <c r="H10200" t="s">
        <v>7522</v>
      </c>
      <c r="I10200">
        <v>100.8</v>
      </c>
      <c r="J10200" t="s">
        <v>145</v>
      </c>
      <c r="K10200" t="s">
        <v>137</v>
      </c>
      <c r="L10200">
        <f>I10200*$Q$2/100/1000</f>
        <v>3.7296000000000003E-4</v>
      </c>
    </row>
    <row r="10201" spans="1:12">
      <c r="A10201" s="118">
        <v>44927</v>
      </c>
      <c r="B10201" t="s">
        <v>7500</v>
      </c>
      <c r="C10201" t="s">
        <v>7499</v>
      </c>
      <c r="D10201" t="s">
        <v>7521</v>
      </c>
      <c r="E10201" t="s">
        <v>7520</v>
      </c>
      <c r="F10201">
        <v>101013628</v>
      </c>
      <c r="G10201" t="s">
        <v>7496</v>
      </c>
      <c r="H10201" t="s">
        <v>6926</v>
      </c>
      <c r="I10201">
        <v>0.2</v>
      </c>
      <c r="J10201" t="s">
        <v>138</v>
      </c>
      <c r="K10201" t="s">
        <v>137</v>
      </c>
      <c r="L10201">
        <f>I10201*$Q$2/1000</f>
        <v>7.3999999999999996E-5</v>
      </c>
    </row>
    <row r="10202" spans="1:12">
      <c r="A10202" s="118">
        <v>45017</v>
      </c>
      <c r="B10202" t="s">
        <v>7500</v>
      </c>
      <c r="C10202" t="s">
        <v>7499</v>
      </c>
      <c r="D10202" t="s">
        <v>7513</v>
      </c>
      <c r="E10202" t="s">
        <v>7519</v>
      </c>
      <c r="F10202" s="119">
        <v>101013658</v>
      </c>
      <c r="G10202" t="s">
        <v>7518</v>
      </c>
      <c r="H10202" t="s">
        <v>6926</v>
      </c>
      <c r="I10202">
        <v>0.2</v>
      </c>
      <c r="J10202" t="s">
        <v>138</v>
      </c>
      <c r="K10202" t="s">
        <v>137</v>
      </c>
      <c r="L10202">
        <f>I10202*$Q$2/1000</f>
        <v>7.3999999999999996E-5</v>
      </c>
    </row>
    <row r="10203" spans="1:12">
      <c r="A10203" s="118">
        <v>45017</v>
      </c>
      <c r="B10203" t="s">
        <v>7500</v>
      </c>
      <c r="C10203" t="s">
        <v>7499</v>
      </c>
      <c r="D10203" t="s">
        <v>7517</v>
      </c>
      <c r="E10203" t="s">
        <v>7516</v>
      </c>
      <c r="F10203" s="119">
        <v>101013630</v>
      </c>
      <c r="G10203" t="s">
        <v>7515</v>
      </c>
      <c r="H10203" t="s">
        <v>6926</v>
      </c>
      <c r="I10203">
        <v>0.2</v>
      </c>
      <c r="J10203" t="s">
        <v>138</v>
      </c>
      <c r="K10203" t="s">
        <v>137</v>
      </c>
      <c r="L10203">
        <f>I10203*$Q$2/1000</f>
        <v>7.3999999999999996E-5</v>
      </c>
    </row>
    <row r="10204" spans="1:12">
      <c r="A10204" s="118">
        <v>45170</v>
      </c>
      <c r="B10204" t="s">
        <v>240</v>
      </c>
      <c r="C10204" t="s">
        <v>239</v>
      </c>
      <c r="D10204" t="s">
        <v>1511</v>
      </c>
      <c r="E10204" t="s">
        <v>7514</v>
      </c>
      <c r="F10204" t="s">
        <v>5193</v>
      </c>
      <c r="G10204" t="s">
        <v>5192</v>
      </c>
      <c r="H10204" t="s">
        <v>235</v>
      </c>
      <c r="I10204">
        <v>390</v>
      </c>
      <c r="J10204" t="s">
        <v>145</v>
      </c>
      <c r="K10204" t="s">
        <v>137</v>
      </c>
      <c r="L10204">
        <f>I10204*$Q$2/100/1000</f>
        <v>1.4430000000000001E-3</v>
      </c>
    </row>
    <row r="10205" spans="1:12">
      <c r="A10205" s="118">
        <v>45017</v>
      </c>
      <c r="B10205" t="s">
        <v>7500</v>
      </c>
      <c r="C10205" t="s">
        <v>7499</v>
      </c>
      <c r="D10205" t="s">
        <v>7513</v>
      </c>
      <c r="E10205" t="s">
        <v>7512</v>
      </c>
      <c r="F10205" s="119">
        <v>101013642</v>
      </c>
      <c r="G10205" t="s">
        <v>7511</v>
      </c>
      <c r="H10205" t="s">
        <v>6926</v>
      </c>
      <c r="I10205">
        <v>0.2</v>
      </c>
      <c r="J10205" t="s">
        <v>138</v>
      </c>
      <c r="K10205" t="s">
        <v>137</v>
      </c>
      <c r="L10205">
        <f>I10205*$Q$2/1000</f>
        <v>7.3999999999999996E-5</v>
      </c>
    </row>
    <row r="10206" spans="1:12">
      <c r="A10206" s="118">
        <v>45170</v>
      </c>
      <c r="B10206" t="s">
        <v>574</v>
      </c>
      <c r="C10206" t="s">
        <v>573</v>
      </c>
      <c r="D10206" t="s">
        <v>6559</v>
      </c>
      <c r="E10206" t="s">
        <v>7510</v>
      </c>
      <c r="F10206">
        <v>57205719</v>
      </c>
      <c r="G10206" t="s">
        <v>586</v>
      </c>
      <c r="H10206" t="s">
        <v>569</v>
      </c>
      <c r="I10206">
        <v>298</v>
      </c>
      <c r="J10206" t="s">
        <v>145</v>
      </c>
      <c r="K10206" t="s">
        <v>137</v>
      </c>
      <c r="L10206">
        <f>I10206*$Q$2/100/1000</f>
        <v>1.1026E-3</v>
      </c>
    </row>
    <row r="10207" spans="1:12">
      <c r="A10207" s="118">
        <v>45170</v>
      </c>
      <c r="B10207" t="s">
        <v>261</v>
      </c>
      <c r="C10207" t="s">
        <v>260</v>
      </c>
      <c r="D10207" t="s">
        <v>7509</v>
      </c>
      <c r="E10207" t="s">
        <v>7508</v>
      </c>
      <c r="F10207">
        <v>2145032</v>
      </c>
      <c r="G10207" t="s">
        <v>6235</v>
      </c>
      <c r="H10207" t="s">
        <v>139</v>
      </c>
      <c r="I10207">
        <v>55</v>
      </c>
      <c r="J10207" t="s">
        <v>145</v>
      </c>
      <c r="K10207" t="s">
        <v>137</v>
      </c>
      <c r="L10207">
        <f>I10207*$Q$2/100/1000</f>
        <v>2.0350000000000001E-4</v>
      </c>
    </row>
    <row r="10208" spans="1:12">
      <c r="A10208" s="118">
        <v>45017</v>
      </c>
      <c r="B10208" t="s">
        <v>7500</v>
      </c>
      <c r="C10208" t="s">
        <v>7499</v>
      </c>
      <c r="D10208" t="s">
        <v>7507</v>
      </c>
      <c r="E10208" t="s">
        <v>7506</v>
      </c>
      <c r="F10208" s="119">
        <v>101013628</v>
      </c>
      <c r="G10208" t="s">
        <v>7496</v>
      </c>
      <c r="H10208" t="s">
        <v>6926</v>
      </c>
      <c r="I10208">
        <v>0.2</v>
      </c>
      <c r="J10208" t="s">
        <v>138</v>
      </c>
      <c r="K10208" t="s">
        <v>137</v>
      </c>
      <c r="L10208">
        <f>I10208*$Q$2/1000</f>
        <v>7.3999999999999996E-5</v>
      </c>
    </row>
    <row r="10209" spans="1:12">
      <c r="A10209" s="118">
        <v>45108</v>
      </c>
      <c r="B10209" t="s">
        <v>7500</v>
      </c>
      <c r="C10209" t="s">
        <v>7499</v>
      </c>
      <c r="D10209" t="s">
        <v>7505</v>
      </c>
      <c r="E10209" t="s">
        <v>7504</v>
      </c>
      <c r="F10209">
        <v>101013632</v>
      </c>
      <c r="G10209" t="s">
        <v>7503</v>
      </c>
      <c r="H10209" t="s">
        <v>6926</v>
      </c>
      <c r="I10209">
        <v>0.2</v>
      </c>
      <c r="J10209" t="s">
        <v>138</v>
      </c>
      <c r="K10209" t="s">
        <v>137</v>
      </c>
      <c r="L10209">
        <f>I10209*$Q$2/1000</f>
        <v>7.3999999999999996E-5</v>
      </c>
    </row>
    <row r="10210" spans="1:12">
      <c r="A10210" s="118">
        <v>45108</v>
      </c>
      <c r="B10210" t="s">
        <v>7500</v>
      </c>
      <c r="C10210" t="s">
        <v>7499</v>
      </c>
      <c r="D10210" t="s">
        <v>7502</v>
      </c>
      <c r="E10210" t="s">
        <v>7501</v>
      </c>
      <c r="F10210">
        <v>101013628</v>
      </c>
      <c r="G10210" t="s">
        <v>7496</v>
      </c>
      <c r="H10210" t="s">
        <v>6926</v>
      </c>
      <c r="I10210">
        <v>0.2</v>
      </c>
      <c r="J10210" t="s">
        <v>138</v>
      </c>
      <c r="K10210" t="s">
        <v>137</v>
      </c>
      <c r="L10210">
        <f>I10210*$Q$2/1000</f>
        <v>7.3999999999999996E-5</v>
      </c>
    </row>
    <row r="10211" spans="1:12">
      <c r="A10211" s="118">
        <v>45108</v>
      </c>
      <c r="B10211" t="s">
        <v>7500</v>
      </c>
      <c r="C10211" t="s">
        <v>7499</v>
      </c>
      <c r="D10211" t="s">
        <v>7498</v>
      </c>
      <c r="E10211" t="s">
        <v>7497</v>
      </c>
      <c r="F10211">
        <v>101013628</v>
      </c>
      <c r="G10211" t="s">
        <v>7496</v>
      </c>
      <c r="H10211" t="s">
        <v>6926</v>
      </c>
      <c r="I10211">
        <v>0.2</v>
      </c>
      <c r="J10211" t="s">
        <v>138</v>
      </c>
      <c r="K10211" t="s">
        <v>137</v>
      </c>
      <c r="L10211">
        <f>I10211*$Q$2/1000</f>
        <v>7.3999999999999996E-5</v>
      </c>
    </row>
    <row r="10212" spans="1:12">
      <c r="A10212" s="118">
        <v>45170</v>
      </c>
      <c r="B10212" t="s">
        <v>418</v>
      </c>
      <c r="C10212" t="s">
        <v>417</v>
      </c>
      <c r="D10212" t="s">
        <v>416</v>
      </c>
      <c r="E10212" t="s">
        <v>7495</v>
      </c>
      <c r="F10212" t="s">
        <v>414</v>
      </c>
      <c r="G10212" t="s">
        <v>413</v>
      </c>
      <c r="H10212" s="121" t="s">
        <v>412</v>
      </c>
      <c r="I10212">
        <v>1310</v>
      </c>
      <c r="J10212" t="s">
        <v>223</v>
      </c>
      <c r="K10212" t="s">
        <v>137</v>
      </c>
      <c r="L10212">
        <f>I10212*$Q$5/10/1000</f>
        <v>0.13319425000000001</v>
      </c>
    </row>
    <row r="10213" spans="1:12">
      <c r="A10213" s="118">
        <v>44986</v>
      </c>
      <c r="B10213" t="s">
        <v>7494</v>
      </c>
      <c r="C10213" t="s">
        <v>7493</v>
      </c>
      <c r="D10213" t="s">
        <v>7492</v>
      </c>
      <c r="E10213" t="s">
        <v>7491</v>
      </c>
      <c r="F10213">
        <v>101017732</v>
      </c>
      <c r="G10213" t="s">
        <v>7490</v>
      </c>
      <c r="H10213" t="s">
        <v>7489</v>
      </c>
      <c r="I10213">
        <v>12.8</v>
      </c>
      <c r="J10213" t="s">
        <v>138</v>
      </c>
      <c r="K10213" t="s">
        <v>137</v>
      </c>
      <c r="L10213">
        <f>I10213*$Q$2/1000</f>
        <v>4.7359999999999998E-3</v>
      </c>
    </row>
    <row r="10214" spans="1:12">
      <c r="A10214" s="118">
        <v>44986</v>
      </c>
      <c r="B10214" t="s">
        <v>7485</v>
      </c>
      <c r="C10214" t="s">
        <v>7484</v>
      </c>
      <c r="D10214" t="s">
        <v>7488</v>
      </c>
      <c r="E10214" t="s">
        <v>7487</v>
      </c>
      <c r="F10214">
        <v>4245165</v>
      </c>
      <c r="G10214" t="s">
        <v>7481</v>
      </c>
      <c r="H10214" t="s">
        <v>7480</v>
      </c>
      <c r="I10214">
        <v>171.6</v>
      </c>
      <c r="J10214" t="s">
        <v>145</v>
      </c>
      <c r="K10214" t="s">
        <v>137</v>
      </c>
      <c r="L10214">
        <f>I10214*$Q$2/100/1000</f>
        <v>6.3491999999999997E-4</v>
      </c>
    </row>
    <row r="10215" spans="1:12">
      <c r="A10215" s="118">
        <v>45170</v>
      </c>
      <c r="B10215" t="s">
        <v>460</v>
      </c>
      <c r="C10215" t="s">
        <v>459</v>
      </c>
      <c r="D10215" t="s">
        <v>2395</v>
      </c>
      <c r="E10215" t="s">
        <v>7486</v>
      </c>
      <c r="F10215">
        <v>51200797</v>
      </c>
      <c r="G10215" t="s">
        <v>2819</v>
      </c>
      <c r="H10215" t="s">
        <v>455</v>
      </c>
      <c r="I10215">
        <v>103.6</v>
      </c>
      <c r="J10215" t="s">
        <v>145</v>
      </c>
      <c r="K10215" t="s">
        <v>137</v>
      </c>
      <c r="L10215">
        <f>I10215*$Q$2/100/1000</f>
        <v>3.8331999999999998E-4</v>
      </c>
    </row>
    <row r="10216" spans="1:12">
      <c r="A10216" s="118">
        <v>44986</v>
      </c>
      <c r="B10216" t="s">
        <v>7485</v>
      </c>
      <c r="C10216" t="s">
        <v>7484</v>
      </c>
      <c r="D10216" t="s">
        <v>7483</v>
      </c>
      <c r="E10216" t="s">
        <v>7482</v>
      </c>
      <c r="F10216">
        <v>4245165</v>
      </c>
      <c r="G10216" t="s">
        <v>7481</v>
      </c>
      <c r="H10216" t="s">
        <v>7480</v>
      </c>
      <c r="I10216">
        <v>171.6</v>
      </c>
      <c r="J10216" t="s">
        <v>145</v>
      </c>
      <c r="K10216" t="s">
        <v>137</v>
      </c>
      <c r="L10216">
        <f>I10216*$Q$2/100/1000</f>
        <v>6.3491999999999997E-4</v>
      </c>
    </row>
    <row r="10217" spans="1:12">
      <c r="A10217" s="118">
        <v>44958</v>
      </c>
      <c r="B10217" t="s">
        <v>7436</v>
      </c>
      <c r="C10217" t="s">
        <v>7435</v>
      </c>
      <c r="D10217" t="s">
        <v>7477</v>
      </c>
      <c r="E10217" t="s">
        <v>7479</v>
      </c>
      <c r="F10217">
        <v>10202890</v>
      </c>
      <c r="G10217" t="s">
        <v>7478</v>
      </c>
      <c r="H10217" t="s">
        <v>7431</v>
      </c>
      <c r="I10217">
        <v>218</v>
      </c>
      <c r="J10217" t="s">
        <v>145</v>
      </c>
      <c r="K10217" t="s">
        <v>137</v>
      </c>
      <c r="L10217">
        <f>I10217*$Q$2/10/1000</f>
        <v>8.0659999999999985E-3</v>
      </c>
    </row>
    <row r="10218" spans="1:12">
      <c r="A10218" s="118">
        <v>45017</v>
      </c>
      <c r="B10218" t="s">
        <v>7436</v>
      </c>
      <c r="C10218" t="s">
        <v>7435</v>
      </c>
      <c r="D10218" t="s">
        <v>7477</v>
      </c>
      <c r="E10218" t="s">
        <v>7476</v>
      </c>
      <c r="F10218" s="119">
        <v>57203179</v>
      </c>
      <c r="G10218" t="s">
        <v>7470</v>
      </c>
      <c r="H10218" t="s">
        <v>7431</v>
      </c>
      <c r="I10218">
        <v>218</v>
      </c>
      <c r="J10218" t="s">
        <v>145</v>
      </c>
      <c r="K10218" t="s">
        <v>137</v>
      </c>
      <c r="L10218">
        <f>I10218*$Q$2/10/1000</f>
        <v>8.0659999999999985E-3</v>
      </c>
    </row>
    <row r="10219" spans="1:12">
      <c r="A10219" s="118">
        <v>45047</v>
      </c>
      <c r="B10219" t="s">
        <v>7436</v>
      </c>
      <c r="C10219" t="s">
        <v>7435</v>
      </c>
      <c r="D10219" t="s">
        <v>7475</v>
      </c>
      <c r="E10219" t="s">
        <v>7474</v>
      </c>
      <c r="F10219">
        <v>10202891</v>
      </c>
      <c r="G10219" t="s">
        <v>7462</v>
      </c>
      <c r="H10219" t="s">
        <v>7431</v>
      </c>
      <c r="I10219">
        <v>218</v>
      </c>
      <c r="J10219" t="s">
        <v>145</v>
      </c>
      <c r="K10219" t="s">
        <v>137</v>
      </c>
      <c r="L10219">
        <f>I10219*$Q$2/10/1000</f>
        <v>8.0659999999999985E-3</v>
      </c>
    </row>
    <row r="10220" spans="1:12">
      <c r="A10220" s="118">
        <v>45170</v>
      </c>
      <c r="B10220" t="s">
        <v>921</v>
      </c>
      <c r="C10220" t="s">
        <v>920</v>
      </c>
      <c r="D10220" t="s">
        <v>1573</v>
      </c>
      <c r="E10220" t="s">
        <v>7473</v>
      </c>
      <c r="F10220">
        <v>101047544</v>
      </c>
      <c r="G10220" t="s">
        <v>917</v>
      </c>
      <c r="H10220" t="s">
        <v>916</v>
      </c>
      <c r="I10220">
        <v>44.6</v>
      </c>
      <c r="J10220" t="s">
        <v>145</v>
      </c>
      <c r="K10220" t="s">
        <v>137</v>
      </c>
      <c r="L10220">
        <f>I10220*$Q$2/100/1000</f>
        <v>1.6501999999999999E-4</v>
      </c>
    </row>
    <row r="10221" spans="1:12">
      <c r="A10221" s="118">
        <v>45078</v>
      </c>
      <c r="B10221" t="s">
        <v>7436</v>
      </c>
      <c r="C10221" t="s">
        <v>7435</v>
      </c>
      <c r="D10221" t="s">
        <v>7472</v>
      </c>
      <c r="E10221" t="s">
        <v>7471</v>
      </c>
      <c r="F10221">
        <v>57203179</v>
      </c>
      <c r="G10221" t="s">
        <v>7470</v>
      </c>
      <c r="H10221" t="s">
        <v>7431</v>
      </c>
      <c r="I10221">
        <v>218</v>
      </c>
      <c r="J10221" t="s">
        <v>145</v>
      </c>
      <c r="K10221" t="s">
        <v>137</v>
      </c>
      <c r="L10221">
        <f>I10221*$Q$2/10/1000</f>
        <v>8.0659999999999985E-3</v>
      </c>
    </row>
    <row r="10222" spans="1:12">
      <c r="A10222" s="118">
        <v>45108</v>
      </c>
      <c r="B10222" t="s">
        <v>7436</v>
      </c>
      <c r="C10222" t="s">
        <v>7435</v>
      </c>
      <c r="D10222" t="s">
        <v>7456</v>
      </c>
      <c r="E10222" t="s">
        <v>7469</v>
      </c>
      <c r="F10222">
        <v>101038775</v>
      </c>
      <c r="G10222" t="s">
        <v>7454</v>
      </c>
      <c r="H10222" t="s">
        <v>7431</v>
      </c>
      <c r="I10222">
        <v>218</v>
      </c>
      <c r="J10222" t="s">
        <v>145</v>
      </c>
      <c r="K10222" t="s">
        <v>137</v>
      </c>
      <c r="L10222">
        <f>I10222*$Q$2/10/1000</f>
        <v>8.0659999999999985E-3</v>
      </c>
    </row>
    <row r="10223" spans="1:12">
      <c r="A10223" s="118">
        <v>45108</v>
      </c>
      <c r="B10223" t="s">
        <v>7436</v>
      </c>
      <c r="C10223" t="s">
        <v>7435</v>
      </c>
      <c r="D10223" t="s">
        <v>7453</v>
      </c>
      <c r="E10223" t="s">
        <v>7468</v>
      </c>
      <c r="F10223">
        <v>101038772</v>
      </c>
      <c r="G10223" t="s">
        <v>7451</v>
      </c>
      <c r="H10223" t="s">
        <v>7431</v>
      </c>
      <c r="I10223">
        <v>218</v>
      </c>
      <c r="J10223" t="s">
        <v>145</v>
      </c>
      <c r="K10223" t="s">
        <v>137</v>
      </c>
      <c r="L10223">
        <f>I10223*$Q$2/10/1000</f>
        <v>8.0659999999999985E-3</v>
      </c>
    </row>
    <row r="10224" spans="1:12">
      <c r="A10224" s="118">
        <v>45108</v>
      </c>
      <c r="B10224" t="s">
        <v>7436</v>
      </c>
      <c r="C10224" t="s">
        <v>7435</v>
      </c>
      <c r="D10224" t="s">
        <v>7449</v>
      </c>
      <c r="E10224" t="s">
        <v>7467</v>
      </c>
      <c r="F10224">
        <v>101038774</v>
      </c>
      <c r="G10224" t="s">
        <v>7447</v>
      </c>
      <c r="H10224" t="s">
        <v>7431</v>
      </c>
      <c r="I10224">
        <v>218</v>
      </c>
      <c r="J10224" t="s">
        <v>145</v>
      </c>
      <c r="K10224" t="s">
        <v>137</v>
      </c>
      <c r="L10224">
        <f>I10224*$Q$2/10/1000</f>
        <v>8.0659999999999985E-3</v>
      </c>
    </row>
    <row r="10225" spans="1:12">
      <c r="A10225" s="118">
        <v>45139</v>
      </c>
      <c r="B10225" t="s">
        <v>7436</v>
      </c>
      <c r="C10225" t="s">
        <v>7435</v>
      </c>
      <c r="D10225" t="s">
        <v>7466</v>
      </c>
      <c r="E10225" t="s">
        <v>7465</v>
      </c>
      <c r="F10225" s="119">
        <v>10202891</v>
      </c>
      <c r="G10225" t="s">
        <v>7462</v>
      </c>
      <c r="H10225" t="s">
        <v>7431</v>
      </c>
      <c r="I10225">
        <v>218</v>
      </c>
      <c r="J10225" t="s">
        <v>145</v>
      </c>
      <c r="K10225" t="s">
        <v>137</v>
      </c>
      <c r="L10225">
        <f>I10225*$Q$2/10/1000</f>
        <v>8.0659999999999985E-3</v>
      </c>
    </row>
    <row r="10226" spans="1:12">
      <c r="A10226" s="118">
        <v>45139</v>
      </c>
      <c r="B10226" t="s">
        <v>7436</v>
      </c>
      <c r="C10226" t="s">
        <v>7435</v>
      </c>
      <c r="D10226" t="s">
        <v>7464</v>
      </c>
      <c r="E10226" t="s">
        <v>7463</v>
      </c>
      <c r="F10226" s="119">
        <v>10202891</v>
      </c>
      <c r="G10226" t="s">
        <v>7462</v>
      </c>
      <c r="H10226" t="s">
        <v>7431</v>
      </c>
      <c r="I10226">
        <v>218</v>
      </c>
      <c r="J10226" t="s">
        <v>145</v>
      </c>
      <c r="K10226" t="s">
        <v>137</v>
      </c>
      <c r="L10226">
        <f>I10226*$Q$2/10/1000</f>
        <v>8.0659999999999985E-3</v>
      </c>
    </row>
    <row r="10227" spans="1:12">
      <c r="A10227" s="118">
        <v>45139</v>
      </c>
      <c r="B10227" t="s">
        <v>7436</v>
      </c>
      <c r="C10227" t="s">
        <v>7435</v>
      </c>
      <c r="D10227" t="s">
        <v>7461</v>
      </c>
      <c r="E10227" t="s">
        <v>7460</v>
      </c>
      <c r="F10227" s="119" t="s">
        <v>7438</v>
      </c>
      <c r="G10227" t="s">
        <v>7437</v>
      </c>
      <c r="H10227" t="s">
        <v>7431</v>
      </c>
      <c r="I10227">
        <v>218</v>
      </c>
      <c r="J10227" t="s">
        <v>145</v>
      </c>
      <c r="K10227" t="s">
        <v>137</v>
      </c>
      <c r="L10227">
        <f>I10227*$Q$2/10/1000</f>
        <v>8.0659999999999985E-3</v>
      </c>
    </row>
    <row r="10228" spans="1:12">
      <c r="A10228" s="118">
        <v>45139</v>
      </c>
      <c r="B10228" t="s">
        <v>7436</v>
      </c>
      <c r="C10228" t="s">
        <v>7435</v>
      </c>
      <c r="D10228" t="s">
        <v>7458</v>
      </c>
      <c r="E10228" t="s">
        <v>7459</v>
      </c>
      <c r="F10228" s="119" t="s">
        <v>7438</v>
      </c>
      <c r="G10228" t="s">
        <v>7437</v>
      </c>
      <c r="H10228" t="s">
        <v>7431</v>
      </c>
      <c r="I10228">
        <v>218</v>
      </c>
      <c r="J10228" t="s">
        <v>145</v>
      </c>
      <c r="K10228" t="s">
        <v>137</v>
      </c>
      <c r="L10228">
        <f>I10228*$Q$2/10/1000</f>
        <v>8.0659999999999985E-3</v>
      </c>
    </row>
    <row r="10229" spans="1:12">
      <c r="A10229" s="118">
        <v>45170</v>
      </c>
      <c r="B10229" t="s">
        <v>7436</v>
      </c>
      <c r="C10229" t="s">
        <v>7435</v>
      </c>
      <c r="D10229" t="s">
        <v>7458</v>
      </c>
      <c r="E10229" t="s">
        <v>7457</v>
      </c>
      <c r="F10229" t="s">
        <v>7438</v>
      </c>
      <c r="G10229" t="s">
        <v>7437</v>
      </c>
      <c r="H10229" t="s">
        <v>7431</v>
      </c>
      <c r="I10229">
        <v>218</v>
      </c>
      <c r="J10229" t="s">
        <v>145</v>
      </c>
      <c r="K10229" t="s">
        <v>137</v>
      </c>
      <c r="L10229">
        <f>I10229*$Q$2/10/1000</f>
        <v>8.0659999999999985E-3</v>
      </c>
    </row>
    <row r="10230" spans="1:12">
      <c r="A10230" s="118">
        <v>45200</v>
      </c>
      <c r="B10230" t="s">
        <v>7436</v>
      </c>
      <c r="C10230" t="s">
        <v>7435</v>
      </c>
      <c r="D10230" t="s">
        <v>7456</v>
      </c>
      <c r="E10230" t="s">
        <v>7455</v>
      </c>
      <c r="F10230">
        <v>101038775</v>
      </c>
      <c r="G10230" t="s">
        <v>7454</v>
      </c>
      <c r="H10230" t="s">
        <v>7431</v>
      </c>
      <c r="I10230">
        <v>218</v>
      </c>
      <c r="J10230" t="s">
        <v>145</v>
      </c>
      <c r="K10230" t="s">
        <v>137</v>
      </c>
      <c r="L10230">
        <f>I10230*$Q$2/10/1000</f>
        <v>8.0659999999999985E-3</v>
      </c>
    </row>
    <row r="10231" spans="1:12">
      <c r="A10231" s="118">
        <v>45200</v>
      </c>
      <c r="B10231" t="s">
        <v>7436</v>
      </c>
      <c r="C10231" t="s">
        <v>7435</v>
      </c>
      <c r="D10231" t="s">
        <v>7453</v>
      </c>
      <c r="E10231" t="s">
        <v>7452</v>
      </c>
      <c r="F10231">
        <v>101038772</v>
      </c>
      <c r="G10231" t="s">
        <v>7451</v>
      </c>
      <c r="H10231" t="s">
        <v>7431</v>
      </c>
      <c r="I10231">
        <v>218</v>
      </c>
      <c r="J10231" t="s">
        <v>145</v>
      </c>
      <c r="K10231" t="s">
        <v>137</v>
      </c>
      <c r="L10231">
        <f>I10231*$Q$2/10/1000</f>
        <v>8.0659999999999985E-3</v>
      </c>
    </row>
    <row r="10232" spans="1:12">
      <c r="A10232" s="118">
        <v>45170</v>
      </c>
      <c r="B10232" t="s">
        <v>647</v>
      </c>
      <c r="C10232" t="s">
        <v>646</v>
      </c>
      <c r="D10232" t="s">
        <v>3728</v>
      </c>
      <c r="E10232" t="s">
        <v>7450</v>
      </c>
      <c r="F10232">
        <v>13211992</v>
      </c>
      <c r="G10232" t="s">
        <v>3726</v>
      </c>
      <c r="H10232" t="s">
        <v>174</v>
      </c>
      <c r="I10232">
        <v>3154</v>
      </c>
      <c r="J10232" t="s">
        <v>173</v>
      </c>
      <c r="K10232" t="s">
        <v>172</v>
      </c>
      <c r="L10232">
        <f>I10232*$Q$3/(1000/25)</f>
        <v>2.5295079999999999</v>
      </c>
    </row>
    <row r="10233" spans="1:12">
      <c r="A10233" s="118">
        <v>45200</v>
      </c>
      <c r="B10233" t="s">
        <v>7436</v>
      </c>
      <c r="C10233" t="s">
        <v>7435</v>
      </c>
      <c r="D10233" t="s">
        <v>7449</v>
      </c>
      <c r="E10233" t="s">
        <v>7448</v>
      </c>
      <c r="F10233">
        <v>101038774</v>
      </c>
      <c r="G10233" t="s">
        <v>7447</v>
      </c>
      <c r="H10233" t="s">
        <v>7431</v>
      </c>
      <c r="I10233">
        <v>218</v>
      </c>
      <c r="J10233" t="s">
        <v>145</v>
      </c>
      <c r="K10233" t="s">
        <v>137</v>
      </c>
      <c r="L10233">
        <f>I10233*$Q$2/10/1000</f>
        <v>8.0659999999999985E-3</v>
      </c>
    </row>
    <row r="10234" spans="1:12">
      <c r="A10234" s="118">
        <v>45200</v>
      </c>
      <c r="B10234" t="s">
        <v>7436</v>
      </c>
      <c r="C10234" t="s">
        <v>7435</v>
      </c>
      <c r="D10234" t="s">
        <v>7446</v>
      </c>
      <c r="E10234" t="s">
        <v>7445</v>
      </c>
      <c r="F10234">
        <v>101038773</v>
      </c>
      <c r="G10234" t="s">
        <v>7444</v>
      </c>
      <c r="H10234" t="s">
        <v>7431</v>
      </c>
      <c r="I10234">
        <v>218</v>
      </c>
      <c r="J10234" t="s">
        <v>145</v>
      </c>
      <c r="K10234" t="s">
        <v>137</v>
      </c>
      <c r="L10234">
        <f>I10234*$Q$2/10/1000</f>
        <v>8.0659999999999985E-3</v>
      </c>
    </row>
    <row r="10235" spans="1:12">
      <c r="A10235" s="118">
        <v>45200</v>
      </c>
      <c r="B10235" t="s">
        <v>7436</v>
      </c>
      <c r="C10235" t="s">
        <v>7435</v>
      </c>
      <c r="D10235" t="s">
        <v>7443</v>
      </c>
      <c r="E10235" t="s">
        <v>7442</v>
      </c>
      <c r="F10235">
        <v>101038771</v>
      </c>
      <c r="G10235" t="s">
        <v>7441</v>
      </c>
      <c r="H10235" t="s">
        <v>7431</v>
      </c>
      <c r="I10235">
        <v>218</v>
      </c>
      <c r="J10235" t="s">
        <v>145</v>
      </c>
      <c r="K10235" t="s">
        <v>137</v>
      </c>
      <c r="L10235">
        <f>I10235*$Q$2/10/1000</f>
        <v>8.0659999999999985E-3</v>
      </c>
    </row>
    <row r="10236" spans="1:12">
      <c r="A10236" s="118">
        <v>45200</v>
      </c>
      <c r="B10236" t="s">
        <v>7436</v>
      </c>
      <c r="C10236" t="s">
        <v>7435</v>
      </c>
      <c r="D10236" t="s">
        <v>7440</v>
      </c>
      <c r="E10236" t="s">
        <v>7439</v>
      </c>
      <c r="F10236" t="s">
        <v>7438</v>
      </c>
      <c r="G10236" t="s">
        <v>7437</v>
      </c>
      <c r="H10236" t="s">
        <v>7431</v>
      </c>
      <c r="I10236">
        <v>218</v>
      </c>
      <c r="J10236" t="s">
        <v>145</v>
      </c>
      <c r="K10236" t="s">
        <v>137</v>
      </c>
      <c r="L10236">
        <f>I10236*$Q$2/10/1000</f>
        <v>8.0659999999999985E-3</v>
      </c>
    </row>
    <row r="10237" spans="1:12">
      <c r="A10237" s="118">
        <v>45261</v>
      </c>
      <c r="B10237" t="s">
        <v>7436</v>
      </c>
      <c r="C10237" t="s">
        <v>7435</v>
      </c>
      <c r="D10237" t="s">
        <v>7434</v>
      </c>
      <c r="E10237" t="s">
        <v>7433</v>
      </c>
      <c r="F10237">
        <v>42200941</v>
      </c>
      <c r="G10237" t="s">
        <v>7432</v>
      </c>
      <c r="H10237" t="s">
        <v>7431</v>
      </c>
      <c r="I10237">
        <v>218</v>
      </c>
      <c r="J10237" t="s">
        <v>145</v>
      </c>
      <c r="K10237" t="s">
        <v>137</v>
      </c>
      <c r="L10237">
        <f>I10237*$Q$2/10/1000</f>
        <v>8.0659999999999985E-3</v>
      </c>
    </row>
    <row r="10238" spans="1:12">
      <c r="A10238" s="118">
        <v>45200</v>
      </c>
      <c r="B10238" t="s">
        <v>5342</v>
      </c>
      <c r="C10238" t="s">
        <v>5341</v>
      </c>
      <c r="D10238" t="s">
        <v>7430</v>
      </c>
      <c r="E10238" t="s">
        <v>7429</v>
      </c>
      <c r="F10238">
        <v>101035368</v>
      </c>
      <c r="G10238" t="s">
        <v>7364</v>
      </c>
      <c r="H10238" t="s">
        <v>5336</v>
      </c>
      <c r="I10238">
        <v>49.6</v>
      </c>
      <c r="J10238" t="s">
        <v>223</v>
      </c>
      <c r="K10238" t="s">
        <v>137</v>
      </c>
      <c r="L10238">
        <f>I10238*$Q$5/1000</f>
        <v>5.0430800000000005E-2</v>
      </c>
    </row>
    <row r="10239" spans="1:12">
      <c r="A10239" s="118">
        <v>44927</v>
      </c>
      <c r="B10239" t="s">
        <v>7393</v>
      </c>
      <c r="C10239" t="s">
        <v>7392</v>
      </c>
      <c r="D10239" t="s">
        <v>7428</v>
      </c>
      <c r="E10239" t="s">
        <v>7427</v>
      </c>
      <c r="F10239">
        <v>57204029</v>
      </c>
      <c r="G10239" t="s">
        <v>7400</v>
      </c>
      <c r="H10239" t="s">
        <v>7388</v>
      </c>
      <c r="I10239">
        <v>7.6</v>
      </c>
      <c r="J10239" t="s">
        <v>138</v>
      </c>
      <c r="K10239" t="s">
        <v>137</v>
      </c>
      <c r="L10239">
        <f>I10239*$Q$2/1000</f>
        <v>2.8119999999999998E-3</v>
      </c>
    </row>
    <row r="10240" spans="1:12">
      <c r="A10240" s="118">
        <v>44986</v>
      </c>
      <c r="B10240" t="s">
        <v>7393</v>
      </c>
      <c r="C10240" t="s">
        <v>7392</v>
      </c>
      <c r="D10240" t="s">
        <v>7426</v>
      </c>
      <c r="E10240" t="s">
        <v>7425</v>
      </c>
      <c r="F10240">
        <v>57204029</v>
      </c>
      <c r="G10240" t="s">
        <v>7400</v>
      </c>
      <c r="H10240" t="s">
        <v>7388</v>
      </c>
      <c r="I10240">
        <v>7.6</v>
      </c>
      <c r="J10240" t="s">
        <v>138</v>
      </c>
      <c r="K10240" t="s">
        <v>137</v>
      </c>
      <c r="L10240">
        <f>I10240*$Q$2/1000</f>
        <v>2.8119999999999998E-3</v>
      </c>
    </row>
    <row r="10241" spans="1:12">
      <c r="A10241" s="118">
        <v>45200</v>
      </c>
      <c r="B10241" t="s">
        <v>5342</v>
      </c>
      <c r="C10241" t="s">
        <v>5341</v>
      </c>
      <c r="D10241" t="s">
        <v>7424</v>
      </c>
      <c r="E10241" t="s">
        <v>7423</v>
      </c>
      <c r="F10241">
        <v>101035368</v>
      </c>
      <c r="G10241" t="s">
        <v>7364</v>
      </c>
      <c r="H10241" t="s">
        <v>5336</v>
      </c>
      <c r="I10241">
        <v>49.6</v>
      </c>
      <c r="J10241" t="s">
        <v>223</v>
      </c>
      <c r="K10241" t="s">
        <v>137</v>
      </c>
      <c r="L10241">
        <f>I10241*$Q$5/1000</f>
        <v>5.0430800000000005E-2</v>
      </c>
    </row>
    <row r="10242" spans="1:12">
      <c r="A10242" s="118">
        <v>45200</v>
      </c>
      <c r="B10242" t="s">
        <v>5342</v>
      </c>
      <c r="C10242" t="s">
        <v>5341</v>
      </c>
      <c r="D10242" t="s">
        <v>7422</v>
      </c>
      <c r="E10242" t="s">
        <v>7421</v>
      </c>
      <c r="F10242" t="s">
        <v>2481</v>
      </c>
      <c r="G10242" t="s">
        <v>2480</v>
      </c>
      <c r="H10242" t="s">
        <v>5336</v>
      </c>
      <c r="I10242">
        <v>49.6</v>
      </c>
      <c r="J10242" t="s">
        <v>223</v>
      </c>
      <c r="K10242" t="s">
        <v>137</v>
      </c>
      <c r="L10242">
        <f>I10242*$Q$5/1000</f>
        <v>5.0430800000000005E-2</v>
      </c>
    </row>
    <row r="10243" spans="1:12">
      <c r="A10243" s="118">
        <v>44986</v>
      </c>
      <c r="B10243" t="s">
        <v>7393</v>
      </c>
      <c r="C10243" t="s">
        <v>7392</v>
      </c>
      <c r="D10243" t="s">
        <v>7420</v>
      </c>
      <c r="E10243" t="s">
        <v>7419</v>
      </c>
      <c r="F10243" t="s">
        <v>7418</v>
      </c>
      <c r="G10243" t="s">
        <v>7417</v>
      </c>
      <c r="H10243" t="s">
        <v>7388</v>
      </c>
      <c r="I10243">
        <v>7.6</v>
      </c>
      <c r="J10243" t="s">
        <v>138</v>
      </c>
      <c r="K10243" t="s">
        <v>137</v>
      </c>
      <c r="L10243">
        <f>I10243*$Q$2/1000</f>
        <v>2.8119999999999998E-3</v>
      </c>
    </row>
    <row r="10244" spans="1:12">
      <c r="A10244" s="118">
        <v>44986</v>
      </c>
      <c r="B10244" t="s">
        <v>7393</v>
      </c>
      <c r="C10244" t="s">
        <v>7392</v>
      </c>
      <c r="D10244" t="s">
        <v>7416</v>
      </c>
      <c r="E10244" t="s">
        <v>7415</v>
      </c>
      <c r="F10244">
        <v>57206769</v>
      </c>
      <c r="G10244" t="s">
        <v>7389</v>
      </c>
      <c r="H10244" t="s">
        <v>7388</v>
      </c>
      <c r="I10244">
        <v>7.6</v>
      </c>
      <c r="J10244" t="s">
        <v>138</v>
      </c>
      <c r="K10244" t="s">
        <v>137</v>
      </c>
      <c r="L10244">
        <f>I10244*$Q$2/1000</f>
        <v>2.8119999999999998E-3</v>
      </c>
    </row>
    <row r="10245" spans="1:12">
      <c r="A10245" s="118">
        <v>44986</v>
      </c>
      <c r="B10245" t="s">
        <v>7393</v>
      </c>
      <c r="C10245" t="s">
        <v>7392</v>
      </c>
      <c r="D10245" t="s">
        <v>7414</v>
      </c>
      <c r="E10245" t="s">
        <v>7413</v>
      </c>
      <c r="F10245">
        <v>57206769</v>
      </c>
      <c r="G10245" t="s">
        <v>7408</v>
      </c>
      <c r="H10245" t="s">
        <v>7388</v>
      </c>
      <c r="I10245">
        <v>7.6</v>
      </c>
      <c r="J10245" t="s">
        <v>138</v>
      </c>
      <c r="K10245" t="s">
        <v>137</v>
      </c>
      <c r="L10245">
        <f>I10245*$Q$2/1000</f>
        <v>2.8119999999999998E-3</v>
      </c>
    </row>
    <row r="10246" spans="1:12">
      <c r="A10246" s="118">
        <v>45017</v>
      </c>
      <c r="B10246" t="s">
        <v>7393</v>
      </c>
      <c r="C10246" t="s">
        <v>7392</v>
      </c>
      <c r="D10246" t="s">
        <v>7402</v>
      </c>
      <c r="E10246" t="s">
        <v>7412</v>
      </c>
      <c r="F10246" s="119">
        <v>57204029</v>
      </c>
      <c r="G10246" t="s">
        <v>7400</v>
      </c>
      <c r="H10246" t="s">
        <v>7388</v>
      </c>
      <c r="I10246">
        <v>7.6</v>
      </c>
      <c r="J10246" t="s">
        <v>138</v>
      </c>
      <c r="K10246" t="s">
        <v>137</v>
      </c>
      <c r="L10246">
        <f>I10246*$Q$2/1000</f>
        <v>2.8119999999999998E-3</v>
      </c>
    </row>
    <row r="10247" spans="1:12">
      <c r="A10247" s="118">
        <v>45047</v>
      </c>
      <c r="B10247" t="s">
        <v>7393</v>
      </c>
      <c r="C10247" t="s">
        <v>7392</v>
      </c>
      <c r="D10247" t="s">
        <v>7402</v>
      </c>
      <c r="E10247" t="s">
        <v>7411</v>
      </c>
      <c r="F10247">
        <v>57204029</v>
      </c>
      <c r="G10247" t="s">
        <v>7400</v>
      </c>
      <c r="H10247" t="s">
        <v>7388</v>
      </c>
      <c r="I10247">
        <v>7.6</v>
      </c>
      <c r="J10247" t="s">
        <v>138</v>
      </c>
      <c r="K10247" t="s">
        <v>137</v>
      </c>
      <c r="L10247">
        <f>I10247*$Q$2/1000</f>
        <v>2.8119999999999998E-3</v>
      </c>
    </row>
    <row r="10248" spans="1:12">
      <c r="A10248" s="118">
        <v>45047</v>
      </c>
      <c r="B10248" t="s">
        <v>7393</v>
      </c>
      <c r="C10248" t="s">
        <v>7392</v>
      </c>
      <c r="D10248" t="s">
        <v>7402</v>
      </c>
      <c r="E10248" t="s">
        <v>7410</v>
      </c>
      <c r="F10248">
        <v>57204029</v>
      </c>
      <c r="G10248" t="s">
        <v>7400</v>
      </c>
      <c r="H10248" t="s">
        <v>7388</v>
      </c>
      <c r="I10248">
        <v>7.6</v>
      </c>
      <c r="J10248" t="s">
        <v>138</v>
      </c>
      <c r="K10248" t="s">
        <v>137</v>
      </c>
      <c r="L10248">
        <f>I10248*$Q$2/1000</f>
        <v>2.8119999999999998E-3</v>
      </c>
    </row>
    <row r="10249" spans="1:12">
      <c r="A10249" s="118">
        <v>45047</v>
      </c>
      <c r="B10249" t="s">
        <v>7393</v>
      </c>
      <c r="C10249" t="s">
        <v>7392</v>
      </c>
      <c r="D10249" t="s">
        <v>7402</v>
      </c>
      <c r="E10249" t="s">
        <v>7409</v>
      </c>
      <c r="F10249">
        <v>57206769</v>
      </c>
      <c r="G10249" t="s">
        <v>7408</v>
      </c>
      <c r="H10249" t="s">
        <v>7388</v>
      </c>
      <c r="I10249">
        <v>7.6</v>
      </c>
      <c r="J10249" t="s">
        <v>138</v>
      </c>
      <c r="K10249" t="s">
        <v>137</v>
      </c>
      <c r="L10249">
        <f>I10249*$Q$2/1000</f>
        <v>2.8119999999999998E-3</v>
      </c>
    </row>
    <row r="10250" spans="1:12">
      <c r="A10250" s="118">
        <v>45078</v>
      </c>
      <c r="B10250" t="s">
        <v>7393</v>
      </c>
      <c r="C10250" t="s">
        <v>7392</v>
      </c>
      <c r="D10250" t="s">
        <v>7407</v>
      </c>
      <c r="E10250" t="s">
        <v>7406</v>
      </c>
      <c r="F10250">
        <v>57207609</v>
      </c>
      <c r="G10250" t="s">
        <v>7405</v>
      </c>
      <c r="H10250" t="s">
        <v>7388</v>
      </c>
      <c r="I10250">
        <v>7.6</v>
      </c>
      <c r="J10250" t="s">
        <v>138</v>
      </c>
      <c r="K10250" t="s">
        <v>137</v>
      </c>
      <c r="L10250">
        <f>I10250*$Q$2/1000</f>
        <v>2.8119999999999998E-3</v>
      </c>
    </row>
    <row r="10251" spans="1:12">
      <c r="A10251" s="118">
        <v>45078</v>
      </c>
      <c r="B10251" t="s">
        <v>7393</v>
      </c>
      <c r="C10251" t="s">
        <v>7392</v>
      </c>
      <c r="D10251" t="s">
        <v>7402</v>
      </c>
      <c r="E10251" t="s">
        <v>7404</v>
      </c>
      <c r="F10251">
        <v>57204029</v>
      </c>
      <c r="G10251" t="s">
        <v>7400</v>
      </c>
      <c r="H10251" t="s">
        <v>7388</v>
      </c>
      <c r="I10251">
        <v>7.6</v>
      </c>
      <c r="J10251" t="s">
        <v>138</v>
      </c>
      <c r="K10251" t="s">
        <v>137</v>
      </c>
      <c r="L10251">
        <f>I10251*$Q$2/1000</f>
        <v>2.8119999999999998E-3</v>
      </c>
    </row>
    <row r="10252" spans="1:12">
      <c r="A10252" s="118">
        <v>45108</v>
      </c>
      <c r="B10252" t="s">
        <v>7393</v>
      </c>
      <c r="C10252" t="s">
        <v>7392</v>
      </c>
      <c r="D10252" t="s">
        <v>7402</v>
      </c>
      <c r="E10252" t="s">
        <v>7403</v>
      </c>
      <c r="F10252">
        <v>57204029</v>
      </c>
      <c r="G10252" t="s">
        <v>7400</v>
      </c>
      <c r="H10252" t="s">
        <v>7388</v>
      </c>
      <c r="I10252">
        <v>7.6</v>
      </c>
      <c r="J10252" t="s">
        <v>138</v>
      </c>
      <c r="K10252" t="s">
        <v>137</v>
      </c>
      <c r="L10252">
        <f>I10252*$Q$2/1000</f>
        <v>2.8119999999999998E-3</v>
      </c>
    </row>
    <row r="10253" spans="1:12">
      <c r="A10253" s="118">
        <v>45139</v>
      </c>
      <c r="B10253" t="s">
        <v>7393</v>
      </c>
      <c r="C10253" t="s">
        <v>7392</v>
      </c>
      <c r="D10253" t="s">
        <v>7402</v>
      </c>
      <c r="E10253" t="s">
        <v>7401</v>
      </c>
      <c r="F10253" s="119">
        <v>57204029</v>
      </c>
      <c r="G10253" t="s">
        <v>7400</v>
      </c>
      <c r="H10253" t="s">
        <v>7388</v>
      </c>
      <c r="I10253">
        <v>7.6</v>
      </c>
      <c r="J10253" t="s">
        <v>138</v>
      </c>
      <c r="K10253" t="s">
        <v>137</v>
      </c>
      <c r="L10253">
        <f>I10253*$Q$2/1000</f>
        <v>2.8119999999999998E-3</v>
      </c>
    </row>
    <row r="10254" spans="1:12">
      <c r="A10254" s="118">
        <v>45200</v>
      </c>
      <c r="B10254" t="s">
        <v>7393</v>
      </c>
      <c r="C10254" t="s">
        <v>7392</v>
      </c>
      <c r="D10254" t="s">
        <v>7395</v>
      </c>
      <c r="E10254" t="s">
        <v>7399</v>
      </c>
      <c r="F10254">
        <v>57206769</v>
      </c>
      <c r="G10254" t="s">
        <v>7389</v>
      </c>
      <c r="H10254" t="s">
        <v>7388</v>
      </c>
      <c r="I10254">
        <v>7.6</v>
      </c>
      <c r="J10254" t="s">
        <v>138</v>
      </c>
      <c r="K10254" t="s">
        <v>137</v>
      </c>
      <c r="L10254">
        <f>I10254*$Q$2/1000</f>
        <v>2.8119999999999998E-3</v>
      </c>
    </row>
    <row r="10255" spans="1:12">
      <c r="A10255" s="118">
        <v>45200</v>
      </c>
      <c r="B10255" t="s">
        <v>7393</v>
      </c>
      <c r="C10255" t="s">
        <v>7392</v>
      </c>
      <c r="D10255" t="s">
        <v>7398</v>
      </c>
      <c r="E10255" t="s">
        <v>7397</v>
      </c>
      <c r="F10255">
        <v>57204029</v>
      </c>
      <c r="G10255" t="s">
        <v>7396</v>
      </c>
      <c r="H10255" t="s">
        <v>7388</v>
      </c>
      <c r="I10255">
        <v>7.6</v>
      </c>
      <c r="J10255" t="s">
        <v>138</v>
      </c>
      <c r="K10255" t="s">
        <v>137</v>
      </c>
      <c r="L10255">
        <f>I10255*$Q$2/1000</f>
        <v>2.8119999999999998E-3</v>
      </c>
    </row>
    <row r="10256" spans="1:12">
      <c r="A10256" s="118">
        <v>45200</v>
      </c>
      <c r="B10256" t="s">
        <v>7393</v>
      </c>
      <c r="C10256" t="s">
        <v>7392</v>
      </c>
      <c r="D10256" t="s">
        <v>7395</v>
      </c>
      <c r="E10256" t="s">
        <v>7394</v>
      </c>
      <c r="F10256">
        <v>57206769</v>
      </c>
      <c r="G10256" t="s">
        <v>7389</v>
      </c>
      <c r="H10256" t="s">
        <v>7388</v>
      </c>
      <c r="I10256">
        <v>7.6</v>
      </c>
      <c r="J10256" t="s">
        <v>138</v>
      </c>
      <c r="K10256" t="s">
        <v>137</v>
      </c>
      <c r="L10256">
        <f>I10256*$Q$2/1000</f>
        <v>2.8119999999999998E-3</v>
      </c>
    </row>
    <row r="10257" spans="1:12">
      <c r="A10257" s="118">
        <v>45231</v>
      </c>
      <c r="B10257" t="s">
        <v>7393</v>
      </c>
      <c r="C10257" t="s">
        <v>7392</v>
      </c>
      <c r="D10257" t="s">
        <v>7391</v>
      </c>
      <c r="E10257" t="s">
        <v>7390</v>
      </c>
      <c r="F10257">
        <v>57206769</v>
      </c>
      <c r="G10257" t="s">
        <v>7389</v>
      </c>
      <c r="H10257" t="s">
        <v>7388</v>
      </c>
      <c r="I10257">
        <v>7.6</v>
      </c>
      <c r="J10257" t="s">
        <v>138</v>
      </c>
      <c r="K10257" t="s">
        <v>137</v>
      </c>
      <c r="L10257">
        <f>I10257*$Q$2/1000</f>
        <v>2.8119999999999998E-3</v>
      </c>
    </row>
    <row r="10258" spans="1:12">
      <c r="A10258" s="118">
        <v>44927</v>
      </c>
      <c r="B10258" t="s">
        <v>7323</v>
      </c>
      <c r="C10258" t="s">
        <v>7322</v>
      </c>
      <c r="D10258" t="s">
        <v>7387</v>
      </c>
      <c r="E10258" t="s">
        <v>7386</v>
      </c>
      <c r="F10258">
        <v>57203893</v>
      </c>
      <c r="G10258" t="s">
        <v>7319</v>
      </c>
      <c r="H10258" t="s">
        <v>7318</v>
      </c>
      <c r="I10258">
        <v>94.2</v>
      </c>
      <c r="J10258" t="s">
        <v>138</v>
      </c>
      <c r="K10258" t="s">
        <v>137</v>
      </c>
      <c r="L10258">
        <f>I10258*$Q$2/1000</f>
        <v>3.4853999999999996E-2</v>
      </c>
    </row>
    <row r="10259" spans="1:12">
      <c r="A10259" s="118">
        <v>44927</v>
      </c>
      <c r="B10259" t="s">
        <v>7323</v>
      </c>
      <c r="C10259" t="s">
        <v>7322</v>
      </c>
      <c r="D10259" t="s">
        <v>7385</v>
      </c>
      <c r="E10259" t="s">
        <v>7384</v>
      </c>
      <c r="F10259">
        <v>57204994</v>
      </c>
      <c r="G10259" t="s">
        <v>7339</v>
      </c>
      <c r="H10259" t="s">
        <v>7318</v>
      </c>
      <c r="I10259">
        <v>94.2</v>
      </c>
      <c r="J10259" t="s">
        <v>138</v>
      </c>
      <c r="K10259" t="s">
        <v>137</v>
      </c>
      <c r="L10259">
        <f>I10259*$Q$2/1000</f>
        <v>3.4853999999999996E-2</v>
      </c>
    </row>
    <row r="10260" spans="1:12">
      <c r="A10260" s="118">
        <v>44927</v>
      </c>
      <c r="B10260" t="s">
        <v>7323</v>
      </c>
      <c r="C10260" t="s">
        <v>7322</v>
      </c>
      <c r="D10260" t="s">
        <v>7383</v>
      </c>
      <c r="E10260" t="s">
        <v>7382</v>
      </c>
      <c r="F10260">
        <v>57203893</v>
      </c>
      <c r="G10260" t="s">
        <v>7319</v>
      </c>
      <c r="H10260" t="s">
        <v>7318</v>
      </c>
      <c r="I10260">
        <v>94.2</v>
      </c>
      <c r="J10260" t="s">
        <v>138</v>
      </c>
      <c r="K10260" t="s">
        <v>137</v>
      </c>
      <c r="L10260">
        <f>I10260*$Q$2/1000</f>
        <v>3.4853999999999996E-2</v>
      </c>
    </row>
    <row r="10261" spans="1:12">
      <c r="A10261" s="118">
        <v>44986</v>
      </c>
      <c r="B10261" t="s">
        <v>7323</v>
      </c>
      <c r="C10261" t="s">
        <v>7322</v>
      </c>
      <c r="D10261" t="s">
        <v>7376</v>
      </c>
      <c r="E10261" t="s">
        <v>7381</v>
      </c>
      <c r="F10261">
        <v>57203893</v>
      </c>
      <c r="G10261" t="s">
        <v>7319</v>
      </c>
      <c r="H10261" t="s">
        <v>7318</v>
      </c>
      <c r="I10261">
        <v>94.2</v>
      </c>
      <c r="J10261" t="s">
        <v>138</v>
      </c>
      <c r="K10261" t="s">
        <v>137</v>
      </c>
      <c r="L10261">
        <f>I10261*$Q$2/1000</f>
        <v>3.4853999999999996E-2</v>
      </c>
    </row>
    <row r="10262" spans="1:12">
      <c r="A10262" s="118">
        <v>44986</v>
      </c>
      <c r="B10262" t="s">
        <v>7323</v>
      </c>
      <c r="C10262" t="s">
        <v>7322</v>
      </c>
      <c r="D10262" t="s">
        <v>7376</v>
      </c>
      <c r="E10262" t="s">
        <v>7380</v>
      </c>
      <c r="F10262">
        <v>57203893</v>
      </c>
      <c r="G10262" t="s">
        <v>7319</v>
      </c>
      <c r="H10262" t="s">
        <v>7318</v>
      </c>
      <c r="I10262">
        <v>94.2</v>
      </c>
      <c r="J10262" t="s">
        <v>138</v>
      </c>
      <c r="K10262" t="s">
        <v>137</v>
      </c>
      <c r="L10262">
        <f>I10262*$Q$2/1000</f>
        <v>3.4853999999999996E-2</v>
      </c>
    </row>
    <row r="10263" spans="1:12">
      <c r="A10263" s="118">
        <v>45017</v>
      </c>
      <c r="B10263" t="s">
        <v>7323</v>
      </c>
      <c r="C10263" t="s">
        <v>7322</v>
      </c>
      <c r="D10263" t="s">
        <v>7378</v>
      </c>
      <c r="E10263" t="s">
        <v>7379</v>
      </c>
      <c r="F10263" s="119">
        <v>57203893</v>
      </c>
      <c r="G10263" t="s">
        <v>7319</v>
      </c>
      <c r="H10263" t="s">
        <v>7318</v>
      </c>
      <c r="I10263">
        <v>94.2</v>
      </c>
      <c r="J10263" t="s">
        <v>138</v>
      </c>
      <c r="K10263" t="s">
        <v>137</v>
      </c>
      <c r="L10263">
        <f>I10263*$Q$2/1000</f>
        <v>3.4853999999999996E-2</v>
      </c>
    </row>
    <row r="10264" spans="1:12">
      <c r="A10264" s="118">
        <v>45017</v>
      </c>
      <c r="B10264" t="s">
        <v>7323</v>
      </c>
      <c r="C10264" t="s">
        <v>7322</v>
      </c>
      <c r="D10264" t="s">
        <v>7378</v>
      </c>
      <c r="E10264" t="s">
        <v>7377</v>
      </c>
      <c r="F10264" s="119">
        <v>57204994</v>
      </c>
      <c r="G10264" t="s">
        <v>7339</v>
      </c>
      <c r="H10264" t="s">
        <v>7318</v>
      </c>
      <c r="I10264">
        <v>94.2</v>
      </c>
      <c r="J10264" t="s">
        <v>138</v>
      </c>
      <c r="K10264" t="s">
        <v>137</v>
      </c>
      <c r="L10264">
        <f>I10264*$Q$2/1000</f>
        <v>3.4853999999999996E-2</v>
      </c>
    </row>
    <row r="10265" spans="1:12">
      <c r="A10265" s="118">
        <v>45017</v>
      </c>
      <c r="B10265" t="s">
        <v>7323</v>
      </c>
      <c r="C10265" t="s">
        <v>7322</v>
      </c>
      <c r="D10265" t="s">
        <v>7376</v>
      </c>
      <c r="E10265" t="s">
        <v>7375</v>
      </c>
      <c r="F10265" s="119">
        <v>57203893</v>
      </c>
      <c r="G10265" t="s">
        <v>7319</v>
      </c>
      <c r="H10265" t="s">
        <v>7318</v>
      </c>
      <c r="I10265">
        <v>94.2</v>
      </c>
      <c r="J10265" t="s">
        <v>138</v>
      </c>
      <c r="K10265" t="s">
        <v>137</v>
      </c>
      <c r="L10265">
        <f>I10265*$Q$2/1000</f>
        <v>3.4853999999999996E-2</v>
      </c>
    </row>
    <row r="10266" spans="1:12">
      <c r="A10266" s="118">
        <v>45047</v>
      </c>
      <c r="B10266" t="s">
        <v>7323</v>
      </c>
      <c r="C10266" t="s">
        <v>7322</v>
      </c>
      <c r="D10266" t="s">
        <v>7374</v>
      </c>
      <c r="E10266" t="s">
        <v>7373</v>
      </c>
      <c r="F10266">
        <v>57203893</v>
      </c>
      <c r="G10266" t="s">
        <v>7319</v>
      </c>
      <c r="H10266" t="s">
        <v>7318</v>
      </c>
      <c r="I10266">
        <v>94.2</v>
      </c>
      <c r="J10266" t="s">
        <v>138</v>
      </c>
      <c r="K10266" t="s">
        <v>137</v>
      </c>
      <c r="L10266">
        <f>I10266*$Q$2/1000</f>
        <v>3.4853999999999996E-2</v>
      </c>
    </row>
    <row r="10267" spans="1:12">
      <c r="A10267" s="118">
        <v>45047</v>
      </c>
      <c r="B10267" t="s">
        <v>7323</v>
      </c>
      <c r="C10267" t="s">
        <v>7322</v>
      </c>
      <c r="D10267" t="s">
        <v>7372</v>
      </c>
      <c r="E10267" t="s">
        <v>7371</v>
      </c>
      <c r="F10267">
        <v>57203893</v>
      </c>
      <c r="G10267" t="s">
        <v>7319</v>
      </c>
      <c r="H10267" t="s">
        <v>7318</v>
      </c>
      <c r="I10267">
        <v>94.2</v>
      </c>
      <c r="J10267" t="s">
        <v>138</v>
      </c>
      <c r="K10267" t="s">
        <v>137</v>
      </c>
      <c r="L10267">
        <f>I10267*$Q$2/1000</f>
        <v>3.4853999999999996E-2</v>
      </c>
    </row>
    <row r="10268" spans="1:12">
      <c r="A10268" s="118">
        <v>45078</v>
      </c>
      <c r="B10268" t="s">
        <v>7323</v>
      </c>
      <c r="C10268" t="s">
        <v>7322</v>
      </c>
      <c r="D10268" t="s">
        <v>7369</v>
      </c>
      <c r="E10268" t="s">
        <v>7370</v>
      </c>
      <c r="F10268">
        <v>57203893</v>
      </c>
      <c r="G10268" t="s">
        <v>7319</v>
      </c>
      <c r="H10268" t="s">
        <v>7318</v>
      </c>
      <c r="I10268">
        <v>94.2</v>
      </c>
      <c r="J10268" t="s">
        <v>138</v>
      </c>
      <c r="K10268" t="s">
        <v>137</v>
      </c>
      <c r="L10268">
        <f>I10268*$Q$2/1000</f>
        <v>3.4853999999999996E-2</v>
      </c>
    </row>
    <row r="10269" spans="1:12">
      <c r="A10269" s="118">
        <v>45078</v>
      </c>
      <c r="B10269" t="s">
        <v>7323</v>
      </c>
      <c r="C10269" t="s">
        <v>7322</v>
      </c>
      <c r="D10269" t="s">
        <v>7369</v>
      </c>
      <c r="E10269" t="s">
        <v>7368</v>
      </c>
      <c r="F10269">
        <v>57204994</v>
      </c>
      <c r="G10269" t="s">
        <v>7339</v>
      </c>
      <c r="H10269" t="s">
        <v>7318</v>
      </c>
      <c r="I10269">
        <v>94.2</v>
      </c>
      <c r="J10269" t="s">
        <v>138</v>
      </c>
      <c r="K10269" t="s">
        <v>137</v>
      </c>
      <c r="L10269">
        <f>I10269*$Q$2/1000</f>
        <v>3.4853999999999996E-2</v>
      </c>
    </row>
    <row r="10270" spans="1:12">
      <c r="A10270" s="118">
        <v>45078</v>
      </c>
      <c r="B10270" t="s">
        <v>7323</v>
      </c>
      <c r="C10270" t="s">
        <v>7322</v>
      </c>
      <c r="D10270" t="s">
        <v>7352</v>
      </c>
      <c r="E10270" t="s">
        <v>7367</v>
      </c>
      <c r="F10270">
        <v>57203893</v>
      </c>
      <c r="G10270" t="s">
        <v>7319</v>
      </c>
      <c r="H10270" t="s">
        <v>7318</v>
      </c>
      <c r="I10270">
        <v>94.2</v>
      </c>
      <c r="J10270" t="s">
        <v>138</v>
      </c>
      <c r="K10270" t="s">
        <v>137</v>
      </c>
      <c r="L10270">
        <f>I10270*$Q$2/1000</f>
        <v>3.4853999999999996E-2</v>
      </c>
    </row>
    <row r="10271" spans="1:12">
      <c r="A10271" s="118">
        <v>45200</v>
      </c>
      <c r="B10271" t="s">
        <v>5342</v>
      </c>
      <c r="C10271" t="s">
        <v>5341</v>
      </c>
      <c r="D10271" t="s">
        <v>7366</v>
      </c>
      <c r="E10271" t="s">
        <v>7365</v>
      </c>
      <c r="F10271">
        <v>101035368</v>
      </c>
      <c r="G10271" t="s">
        <v>7364</v>
      </c>
      <c r="H10271" t="s">
        <v>5336</v>
      </c>
      <c r="I10271">
        <v>49.6</v>
      </c>
      <c r="J10271" t="s">
        <v>223</v>
      </c>
      <c r="K10271" t="s">
        <v>137</v>
      </c>
      <c r="L10271">
        <f>I10271*$Q$5/1000</f>
        <v>5.0430800000000005E-2</v>
      </c>
    </row>
    <row r="10272" spans="1:12">
      <c r="A10272" s="118">
        <v>45078</v>
      </c>
      <c r="B10272" t="s">
        <v>7323</v>
      </c>
      <c r="C10272" t="s">
        <v>7322</v>
      </c>
      <c r="D10272" t="s">
        <v>7359</v>
      </c>
      <c r="E10272" t="s">
        <v>7363</v>
      </c>
      <c r="F10272">
        <v>57204994</v>
      </c>
      <c r="G10272" t="s">
        <v>7339</v>
      </c>
      <c r="H10272" t="s">
        <v>7318</v>
      </c>
      <c r="I10272">
        <v>94.2</v>
      </c>
      <c r="J10272" t="s">
        <v>138</v>
      </c>
      <c r="K10272" t="s">
        <v>137</v>
      </c>
      <c r="L10272">
        <f>I10272*$Q$2/1000</f>
        <v>3.4853999999999996E-2</v>
      </c>
    </row>
    <row r="10273" spans="1:12">
      <c r="A10273" s="118">
        <v>45108</v>
      </c>
      <c r="B10273" t="s">
        <v>7323</v>
      </c>
      <c r="C10273" t="s">
        <v>7322</v>
      </c>
      <c r="D10273" t="s">
        <v>7352</v>
      </c>
      <c r="E10273" t="s">
        <v>7362</v>
      </c>
      <c r="F10273">
        <v>57203893</v>
      </c>
      <c r="G10273" t="s">
        <v>7319</v>
      </c>
      <c r="H10273" t="s">
        <v>7318</v>
      </c>
      <c r="I10273">
        <v>94.2</v>
      </c>
      <c r="J10273" t="s">
        <v>138</v>
      </c>
      <c r="K10273" t="s">
        <v>137</v>
      </c>
      <c r="L10273">
        <f>I10273*$Q$2/1000</f>
        <v>3.4853999999999996E-2</v>
      </c>
    </row>
    <row r="10274" spans="1:12">
      <c r="A10274" s="118">
        <v>45108</v>
      </c>
      <c r="B10274" t="s">
        <v>7323</v>
      </c>
      <c r="C10274" t="s">
        <v>7322</v>
      </c>
      <c r="D10274" t="s">
        <v>7352</v>
      </c>
      <c r="E10274" t="s">
        <v>7361</v>
      </c>
      <c r="F10274">
        <v>57203893</v>
      </c>
      <c r="G10274" t="s">
        <v>7319</v>
      </c>
      <c r="H10274" t="s">
        <v>7318</v>
      </c>
      <c r="I10274">
        <v>94.2</v>
      </c>
      <c r="J10274" t="s">
        <v>138</v>
      </c>
      <c r="K10274" t="s">
        <v>137</v>
      </c>
      <c r="L10274">
        <f>I10274*$Q$2/1000</f>
        <v>3.4853999999999996E-2</v>
      </c>
    </row>
    <row r="10275" spans="1:12">
      <c r="A10275" s="118">
        <v>45108</v>
      </c>
      <c r="B10275" t="s">
        <v>7323</v>
      </c>
      <c r="C10275" t="s">
        <v>7322</v>
      </c>
      <c r="D10275" t="s">
        <v>7352</v>
      </c>
      <c r="E10275" t="s">
        <v>7360</v>
      </c>
      <c r="F10275">
        <v>57203893</v>
      </c>
      <c r="G10275" t="s">
        <v>7319</v>
      </c>
      <c r="H10275" t="s">
        <v>7318</v>
      </c>
      <c r="I10275">
        <v>94.2</v>
      </c>
      <c r="J10275" t="s">
        <v>138</v>
      </c>
      <c r="K10275" t="s">
        <v>137</v>
      </c>
      <c r="L10275">
        <f>I10275*$Q$2/1000</f>
        <v>3.4853999999999996E-2</v>
      </c>
    </row>
    <row r="10276" spans="1:12">
      <c r="A10276" s="118">
        <v>45108</v>
      </c>
      <c r="B10276" t="s">
        <v>7323</v>
      </c>
      <c r="C10276" t="s">
        <v>7322</v>
      </c>
      <c r="D10276" t="s">
        <v>7359</v>
      </c>
      <c r="E10276" t="s">
        <v>7358</v>
      </c>
      <c r="F10276">
        <v>57204994</v>
      </c>
      <c r="G10276" t="s">
        <v>7339</v>
      </c>
      <c r="H10276" t="s">
        <v>7318</v>
      </c>
      <c r="I10276">
        <v>94.2</v>
      </c>
      <c r="J10276" t="s">
        <v>138</v>
      </c>
      <c r="K10276" t="s">
        <v>137</v>
      </c>
      <c r="L10276">
        <f>I10276*$Q$2/1000</f>
        <v>3.4853999999999996E-2</v>
      </c>
    </row>
    <row r="10277" spans="1:12">
      <c r="A10277" s="118">
        <v>45170</v>
      </c>
      <c r="B10277" t="s">
        <v>261</v>
      </c>
      <c r="C10277" t="s">
        <v>260</v>
      </c>
      <c r="D10277" t="s">
        <v>5105</v>
      </c>
      <c r="E10277" t="s">
        <v>7357</v>
      </c>
      <c r="F10277">
        <v>3345033</v>
      </c>
      <c r="G10277" t="s">
        <v>3721</v>
      </c>
      <c r="H10277" t="s">
        <v>139</v>
      </c>
      <c r="I10277">
        <v>55</v>
      </c>
      <c r="J10277" t="s">
        <v>145</v>
      </c>
      <c r="K10277" t="s">
        <v>137</v>
      </c>
      <c r="L10277">
        <f>I10277*$Q$2/100/1000</f>
        <v>2.0350000000000001E-4</v>
      </c>
    </row>
    <row r="10278" spans="1:12">
      <c r="A10278" s="118">
        <v>45139</v>
      </c>
      <c r="B10278" t="s">
        <v>7323</v>
      </c>
      <c r="C10278" t="s">
        <v>7322</v>
      </c>
      <c r="D10278" t="s">
        <v>7352</v>
      </c>
      <c r="E10278" t="s">
        <v>7356</v>
      </c>
      <c r="F10278" s="119">
        <v>57203893</v>
      </c>
      <c r="G10278" t="s">
        <v>7319</v>
      </c>
      <c r="H10278" t="s">
        <v>7318</v>
      </c>
      <c r="I10278">
        <v>94.2</v>
      </c>
      <c r="J10278" t="s">
        <v>138</v>
      </c>
      <c r="K10278" t="s">
        <v>137</v>
      </c>
      <c r="L10278">
        <f>I10278*$Q$2/1000</f>
        <v>3.4853999999999996E-2</v>
      </c>
    </row>
    <row r="10279" spans="1:12">
      <c r="A10279" s="118">
        <v>45139</v>
      </c>
      <c r="B10279" t="s">
        <v>7323</v>
      </c>
      <c r="C10279" t="s">
        <v>7322</v>
      </c>
      <c r="D10279" t="s">
        <v>7352</v>
      </c>
      <c r="E10279" t="s">
        <v>7355</v>
      </c>
      <c r="F10279" s="119">
        <v>57203893</v>
      </c>
      <c r="G10279" t="s">
        <v>7319</v>
      </c>
      <c r="H10279" t="s">
        <v>7318</v>
      </c>
      <c r="I10279">
        <v>94.2</v>
      </c>
      <c r="J10279" t="s">
        <v>138</v>
      </c>
      <c r="K10279" t="s">
        <v>137</v>
      </c>
      <c r="L10279">
        <f>I10279*$Q$2/1000</f>
        <v>3.4853999999999996E-2</v>
      </c>
    </row>
    <row r="10280" spans="1:12">
      <c r="A10280" s="118">
        <v>45139</v>
      </c>
      <c r="B10280" t="s">
        <v>7323</v>
      </c>
      <c r="C10280" t="s">
        <v>7322</v>
      </c>
      <c r="D10280" t="s">
        <v>7348</v>
      </c>
      <c r="E10280" t="s">
        <v>7354</v>
      </c>
      <c r="F10280" s="119">
        <v>57203893</v>
      </c>
      <c r="G10280" t="s">
        <v>7319</v>
      </c>
      <c r="H10280" t="s">
        <v>7318</v>
      </c>
      <c r="I10280">
        <v>94.2</v>
      </c>
      <c r="J10280" t="s">
        <v>138</v>
      </c>
      <c r="K10280" t="s">
        <v>137</v>
      </c>
      <c r="L10280">
        <f>I10280*$Q$2/1000</f>
        <v>3.4853999999999996E-2</v>
      </c>
    </row>
    <row r="10281" spans="1:12">
      <c r="A10281" s="118">
        <v>45139</v>
      </c>
      <c r="B10281" t="s">
        <v>7323</v>
      </c>
      <c r="C10281" t="s">
        <v>7322</v>
      </c>
      <c r="D10281" t="s">
        <v>7348</v>
      </c>
      <c r="E10281" t="s">
        <v>7353</v>
      </c>
      <c r="F10281" s="119">
        <v>57204994</v>
      </c>
      <c r="G10281" t="s">
        <v>7339</v>
      </c>
      <c r="H10281" t="s">
        <v>7318</v>
      </c>
      <c r="I10281">
        <v>94.2</v>
      </c>
      <c r="J10281" t="s">
        <v>138</v>
      </c>
      <c r="K10281" t="s">
        <v>137</v>
      </c>
      <c r="L10281">
        <f>I10281*$Q$2/1000</f>
        <v>3.4853999999999996E-2</v>
      </c>
    </row>
    <row r="10282" spans="1:12">
      <c r="A10282" s="118">
        <v>45170</v>
      </c>
      <c r="B10282" t="s">
        <v>7323</v>
      </c>
      <c r="C10282" t="s">
        <v>7322</v>
      </c>
      <c r="D10282" t="s">
        <v>7352</v>
      </c>
      <c r="E10282" t="s">
        <v>7351</v>
      </c>
      <c r="F10282">
        <v>57203893</v>
      </c>
      <c r="G10282" t="s">
        <v>7319</v>
      </c>
      <c r="H10282" t="s">
        <v>7318</v>
      </c>
      <c r="I10282">
        <v>94.2</v>
      </c>
      <c r="J10282" t="s">
        <v>138</v>
      </c>
      <c r="K10282" t="s">
        <v>137</v>
      </c>
      <c r="L10282">
        <f>I10282*$Q$2/1000</f>
        <v>3.4853999999999996E-2</v>
      </c>
    </row>
    <row r="10283" spans="1:12">
      <c r="A10283" s="118">
        <v>45170</v>
      </c>
      <c r="B10283" t="s">
        <v>7323</v>
      </c>
      <c r="C10283" t="s">
        <v>7322</v>
      </c>
      <c r="D10283" t="s">
        <v>7348</v>
      </c>
      <c r="E10283" t="s">
        <v>7350</v>
      </c>
      <c r="F10283">
        <v>57204994</v>
      </c>
      <c r="G10283" t="s">
        <v>7339</v>
      </c>
      <c r="H10283" t="s">
        <v>7318</v>
      </c>
      <c r="I10283">
        <v>94.2</v>
      </c>
      <c r="J10283" t="s">
        <v>138</v>
      </c>
      <c r="K10283" t="s">
        <v>137</v>
      </c>
      <c r="L10283">
        <f>I10283*$Q$2/1000</f>
        <v>3.4853999999999996E-2</v>
      </c>
    </row>
    <row r="10284" spans="1:12">
      <c r="A10284" s="118">
        <v>45170</v>
      </c>
      <c r="B10284" t="s">
        <v>7323</v>
      </c>
      <c r="C10284" t="s">
        <v>7322</v>
      </c>
      <c r="D10284" t="s">
        <v>7348</v>
      </c>
      <c r="E10284" t="s">
        <v>7349</v>
      </c>
      <c r="F10284">
        <v>57203893</v>
      </c>
      <c r="G10284" t="s">
        <v>7319</v>
      </c>
      <c r="H10284" t="s">
        <v>7318</v>
      </c>
      <c r="I10284">
        <v>94.2</v>
      </c>
      <c r="J10284" t="s">
        <v>138</v>
      </c>
      <c r="K10284" t="s">
        <v>137</v>
      </c>
      <c r="L10284">
        <f>I10284*$Q$2/1000</f>
        <v>3.4853999999999996E-2</v>
      </c>
    </row>
    <row r="10285" spans="1:12">
      <c r="A10285" s="118">
        <v>45170</v>
      </c>
      <c r="B10285" t="s">
        <v>7323</v>
      </c>
      <c r="C10285" t="s">
        <v>7322</v>
      </c>
      <c r="D10285" t="s">
        <v>7348</v>
      </c>
      <c r="E10285" t="s">
        <v>7347</v>
      </c>
      <c r="F10285">
        <v>57204994</v>
      </c>
      <c r="G10285" t="s">
        <v>7339</v>
      </c>
      <c r="H10285" t="s">
        <v>7318</v>
      </c>
      <c r="I10285">
        <v>94.2</v>
      </c>
      <c r="J10285" t="s">
        <v>138</v>
      </c>
      <c r="K10285" t="s">
        <v>137</v>
      </c>
      <c r="L10285">
        <f>I10285*$Q$2/1000</f>
        <v>3.4853999999999996E-2</v>
      </c>
    </row>
    <row r="10286" spans="1:12">
      <c r="A10286" s="118">
        <v>45231</v>
      </c>
      <c r="B10286" t="s">
        <v>7323</v>
      </c>
      <c r="C10286" t="s">
        <v>7322</v>
      </c>
      <c r="D10286" t="s">
        <v>7346</v>
      </c>
      <c r="E10286" t="s">
        <v>7345</v>
      </c>
      <c r="F10286">
        <v>57204994</v>
      </c>
      <c r="G10286" t="s">
        <v>7339</v>
      </c>
      <c r="H10286" t="s">
        <v>7318</v>
      </c>
      <c r="I10286">
        <v>94.2</v>
      </c>
      <c r="J10286" t="s">
        <v>138</v>
      </c>
      <c r="K10286" t="s">
        <v>137</v>
      </c>
      <c r="L10286">
        <f>I10286*$Q$2/1000</f>
        <v>3.4853999999999996E-2</v>
      </c>
    </row>
    <row r="10287" spans="1:12">
      <c r="A10287" s="118">
        <v>45231</v>
      </c>
      <c r="B10287" t="s">
        <v>7323</v>
      </c>
      <c r="C10287" t="s">
        <v>7322</v>
      </c>
      <c r="D10287" t="s">
        <v>7344</v>
      </c>
      <c r="E10287" t="s">
        <v>7343</v>
      </c>
      <c r="F10287">
        <v>57204994</v>
      </c>
      <c r="G10287" t="s">
        <v>7339</v>
      </c>
      <c r="H10287" t="s">
        <v>7318</v>
      </c>
      <c r="I10287">
        <v>94.2</v>
      </c>
      <c r="J10287" t="s">
        <v>138</v>
      </c>
      <c r="K10287" t="s">
        <v>137</v>
      </c>
      <c r="L10287">
        <f>I10287*$Q$2/1000</f>
        <v>3.4853999999999996E-2</v>
      </c>
    </row>
    <row r="10288" spans="1:12">
      <c r="A10288" s="118">
        <v>45231</v>
      </c>
      <c r="B10288" t="s">
        <v>7323</v>
      </c>
      <c r="C10288" t="s">
        <v>7322</v>
      </c>
      <c r="D10288" t="s">
        <v>7321</v>
      </c>
      <c r="E10288" t="s">
        <v>7342</v>
      </c>
      <c r="F10288">
        <v>57203893</v>
      </c>
      <c r="G10288" t="s">
        <v>7319</v>
      </c>
      <c r="H10288" t="s">
        <v>7318</v>
      </c>
      <c r="I10288">
        <v>94.2</v>
      </c>
      <c r="J10288" t="s">
        <v>138</v>
      </c>
      <c r="K10288" t="s">
        <v>137</v>
      </c>
      <c r="L10288">
        <f>I10288*$Q$2/1000</f>
        <v>3.4853999999999996E-2</v>
      </c>
    </row>
    <row r="10289" spans="1:12">
      <c r="A10289" s="118">
        <v>45261</v>
      </c>
      <c r="B10289" t="s">
        <v>7323</v>
      </c>
      <c r="C10289" t="s">
        <v>7322</v>
      </c>
      <c r="D10289" t="s">
        <v>7341</v>
      </c>
      <c r="E10289" t="s">
        <v>7340</v>
      </c>
      <c r="F10289">
        <v>57204994</v>
      </c>
      <c r="G10289" t="s">
        <v>7339</v>
      </c>
      <c r="H10289" t="s">
        <v>7318</v>
      </c>
      <c r="I10289">
        <v>94.2</v>
      </c>
      <c r="J10289" t="s">
        <v>138</v>
      </c>
      <c r="K10289" t="s">
        <v>137</v>
      </c>
      <c r="L10289">
        <f>I10289*$Q$2/1000</f>
        <v>3.4853999999999996E-2</v>
      </c>
    </row>
    <row r="10290" spans="1:12">
      <c r="A10290" s="118">
        <v>45261</v>
      </c>
      <c r="B10290" t="s">
        <v>7323</v>
      </c>
      <c r="C10290" t="s">
        <v>7322</v>
      </c>
      <c r="D10290" t="s">
        <v>7321</v>
      </c>
      <c r="E10290" t="s">
        <v>7338</v>
      </c>
      <c r="F10290">
        <v>57203893</v>
      </c>
      <c r="G10290" t="s">
        <v>7319</v>
      </c>
      <c r="H10290" t="s">
        <v>7318</v>
      </c>
      <c r="I10290">
        <v>94.2</v>
      </c>
      <c r="J10290" t="s">
        <v>138</v>
      </c>
      <c r="K10290" t="s">
        <v>137</v>
      </c>
      <c r="L10290">
        <f>I10290*$Q$2/1000</f>
        <v>3.4853999999999996E-2</v>
      </c>
    </row>
    <row r="10291" spans="1:12">
      <c r="A10291" s="118">
        <v>45200</v>
      </c>
      <c r="B10291" t="s">
        <v>5342</v>
      </c>
      <c r="C10291" t="s">
        <v>5341</v>
      </c>
      <c r="D10291" t="s">
        <v>7337</v>
      </c>
      <c r="E10291" t="s">
        <v>7336</v>
      </c>
      <c r="F10291" t="s">
        <v>2481</v>
      </c>
      <c r="G10291" t="s">
        <v>2480</v>
      </c>
      <c r="H10291" t="s">
        <v>5336</v>
      </c>
      <c r="I10291">
        <v>49.6</v>
      </c>
      <c r="J10291" t="s">
        <v>223</v>
      </c>
      <c r="K10291" t="s">
        <v>137</v>
      </c>
      <c r="L10291">
        <f>I10291*$Q$5/1000</f>
        <v>5.0430800000000005E-2</v>
      </c>
    </row>
    <row r="10292" spans="1:12">
      <c r="A10292" s="118">
        <v>45170</v>
      </c>
      <c r="B10292" t="s">
        <v>365</v>
      </c>
      <c r="C10292" t="s">
        <v>364</v>
      </c>
      <c r="D10292" t="s">
        <v>7335</v>
      </c>
      <c r="E10292" t="s">
        <v>7334</v>
      </c>
      <c r="F10292">
        <v>101035548</v>
      </c>
      <c r="G10292" t="s">
        <v>7333</v>
      </c>
      <c r="H10292" t="s">
        <v>359</v>
      </c>
      <c r="I10292">
        <v>144</v>
      </c>
      <c r="J10292" t="s">
        <v>138</v>
      </c>
      <c r="K10292" t="s">
        <v>137</v>
      </c>
      <c r="L10292">
        <f>I10292*$Q$2/1000</f>
        <v>5.3280000000000001E-2</v>
      </c>
    </row>
    <row r="10293" spans="1:12">
      <c r="A10293" s="118">
        <v>45170</v>
      </c>
      <c r="B10293" t="s">
        <v>365</v>
      </c>
      <c r="C10293" t="s">
        <v>364</v>
      </c>
      <c r="D10293" t="s">
        <v>3545</v>
      </c>
      <c r="E10293" t="s">
        <v>7332</v>
      </c>
      <c r="F10293">
        <v>101036532</v>
      </c>
      <c r="G10293" t="s">
        <v>1952</v>
      </c>
      <c r="H10293" t="s">
        <v>359</v>
      </c>
      <c r="I10293">
        <v>144</v>
      </c>
      <c r="J10293" t="s">
        <v>138</v>
      </c>
      <c r="K10293" t="s">
        <v>137</v>
      </c>
      <c r="L10293">
        <f>I10293*$Q$2/1000</f>
        <v>5.3280000000000001E-2</v>
      </c>
    </row>
    <row r="10294" spans="1:12">
      <c r="A10294" s="118">
        <v>45170</v>
      </c>
      <c r="B10294" t="s">
        <v>365</v>
      </c>
      <c r="C10294" t="s">
        <v>364</v>
      </c>
      <c r="D10294" t="s">
        <v>3545</v>
      </c>
      <c r="E10294" t="s">
        <v>7331</v>
      </c>
      <c r="F10294">
        <v>101036532</v>
      </c>
      <c r="G10294" t="s">
        <v>1952</v>
      </c>
      <c r="H10294" t="s">
        <v>359</v>
      </c>
      <c r="I10294">
        <v>144</v>
      </c>
      <c r="J10294" t="s">
        <v>138</v>
      </c>
      <c r="K10294" t="s">
        <v>137</v>
      </c>
      <c r="L10294">
        <f>I10294*$Q$2/1000</f>
        <v>5.3280000000000001E-2</v>
      </c>
    </row>
    <row r="10295" spans="1:12">
      <c r="A10295" s="118">
        <v>45170</v>
      </c>
      <c r="B10295" t="s">
        <v>365</v>
      </c>
      <c r="C10295" t="s">
        <v>364</v>
      </c>
      <c r="D10295" t="s">
        <v>7330</v>
      </c>
      <c r="E10295" t="s">
        <v>7329</v>
      </c>
      <c r="F10295">
        <v>101036338</v>
      </c>
      <c r="G10295" t="s">
        <v>7328</v>
      </c>
      <c r="H10295" t="s">
        <v>359</v>
      </c>
      <c r="I10295">
        <v>144</v>
      </c>
      <c r="J10295" t="s">
        <v>138</v>
      </c>
      <c r="K10295" t="s">
        <v>137</v>
      </c>
      <c r="L10295">
        <f>I10295*$Q$2/1000</f>
        <v>5.3280000000000001E-2</v>
      </c>
    </row>
    <row r="10296" spans="1:12">
      <c r="A10296" s="118">
        <v>45170</v>
      </c>
      <c r="B10296" t="s">
        <v>365</v>
      </c>
      <c r="C10296" t="s">
        <v>364</v>
      </c>
      <c r="D10296" t="s">
        <v>4417</v>
      </c>
      <c r="E10296" t="s">
        <v>7327</v>
      </c>
      <c r="F10296">
        <v>101034024</v>
      </c>
      <c r="G10296" t="s">
        <v>400</v>
      </c>
      <c r="H10296" t="s">
        <v>359</v>
      </c>
      <c r="I10296">
        <v>144</v>
      </c>
      <c r="J10296" t="s">
        <v>138</v>
      </c>
      <c r="K10296" t="s">
        <v>137</v>
      </c>
      <c r="L10296">
        <f>I10296*$Q$2/1000</f>
        <v>5.3280000000000001E-2</v>
      </c>
    </row>
    <row r="10297" spans="1:12">
      <c r="A10297" s="118">
        <v>45170</v>
      </c>
      <c r="B10297" t="s">
        <v>365</v>
      </c>
      <c r="C10297" t="s">
        <v>364</v>
      </c>
      <c r="D10297" t="s">
        <v>7326</v>
      </c>
      <c r="E10297" t="s">
        <v>7325</v>
      </c>
      <c r="F10297">
        <v>101036532</v>
      </c>
      <c r="G10297" t="s">
        <v>1952</v>
      </c>
      <c r="H10297" t="s">
        <v>359</v>
      </c>
      <c r="I10297">
        <v>144</v>
      </c>
      <c r="J10297" t="s">
        <v>138</v>
      </c>
      <c r="K10297" t="s">
        <v>137</v>
      </c>
      <c r="L10297">
        <f>I10297*$Q$2/1000</f>
        <v>5.3280000000000001E-2</v>
      </c>
    </row>
    <row r="10298" spans="1:12">
      <c r="A10298" s="118">
        <v>45170</v>
      </c>
      <c r="B10298" t="s">
        <v>365</v>
      </c>
      <c r="C10298" t="s">
        <v>364</v>
      </c>
      <c r="D10298" t="s">
        <v>1385</v>
      </c>
      <c r="E10298" t="s">
        <v>7324</v>
      </c>
      <c r="F10298">
        <v>101036339</v>
      </c>
      <c r="G10298" t="s">
        <v>1383</v>
      </c>
      <c r="H10298" t="s">
        <v>359</v>
      </c>
      <c r="I10298">
        <v>144</v>
      </c>
      <c r="J10298" t="s">
        <v>138</v>
      </c>
      <c r="K10298" t="s">
        <v>137</v>
      </c>
      <c r="L10298">
        <f>I10298*$Q$2/1000</f>
        <v>5.3280000000000001E-2</v>
      </c>
    </row>
    <row r="10299" spans="1:12">
      <c r="A10299" s="118">
        <v>45261</v>
      </c>
      <c r="B10299" t="s">
        <v>7323</v>
      </c>
      <c r="C10299" t="s">
        <v>7322</v>
      </c>
      <c r="D10299" t="s">
        <v>7321</v>
      </c>
      <c r="E10299" t="s">
        <v>7320</v>
      </c>
      <c r="F10299">
        <v>57203893</v>
      </c>
      <c r="G10299" t="s">
        <v>7319</v>
      </c>
      <c r="H10299" t="s">
        <v>7318</v>
      </c>
      <c r="I10299">
        <v>94.2</v>
      </c>
      <c r="J10299" t="s">
        <v>138</v>
      </c>
      <c r="K10299" t="s">
        <v>137</v>
      </c>
      <c r="L10299">
        <f>I10299*$Q$2/1000</f>
        <v>3.4853999999999996E-2</v>
      </c>
    </row>
    <row r="10300" spans="1:12">
      <c r="A10300" s="118">
        <v>45170</v>
      </c>
      <c r="B10300" t="s">
        <v>365</v>
      </c>
      <c r="C10300" t="s">
        <v>364</v>
      </c>
      <c r="D10300" t="s">
        <v>7317</v>
      </c>
      <c r="E10300" t="s">
        <v>7316</v>
      </c>
      <c r="F10300">
        <v>101026530</v>
      </c>
      <c r="G10300" t="s">
        <v>397</v>
      </c>
      <c r="H10300" t="s">
        <v>359</v>
      </c>
      <c r="I10300">
        <v>144</v>
      </c>
      <c r="J10300" t="s">
        <v>138</v>
      </c>
      <c r="K10300" t="s">
        <v>137</v>
      </c>
      <c r="L10300">
        <f>I10300*$Q$2/1000</f>
        <v>5.3280000000000001E-2</v>
      </c>
    </row>
    <row r="10301" spans="1:12">
      <c r="A10301" s="118">
        <v>44927</v>
      </c>
      <c r="B10301" t="s">
        <v>7206</v>
      </c>
      <c r="C10301" t="s">
        <v>7205</v>
      </c>
      <c r="D10301" t="s">
        <v>7283</v>
      </c>
      <c r="E10301" t="s">
        <v>7315</v>
      </c>
      <c r="F10301">
        <v>42202640</v>
      </c>
      <c r="G10301" t="s">
        <v>7221</v>
      </c>
      <c r="H10301" t="s">
        <v>7201</v>
      </c>
      <c r="I10301">
        <v>354</v>
      </c>
      <c r="J10301" t="s">
        <v>145</v>
      </c>
      <c r="K10301" t="s">
        <v>137</v>
      </c>
      <c r="L10301">
        <f>I10301*$Q$2/100/1000</f>
        <v>1.3097999999999999E-3</v>
      </c>
    </row>
    <row r="10302" spans="1:12">
      <c r="A10302" s="118">
        <v>45170</v>
      </c>
      <c r="B10302" t="s">
        <v>205</v>
      </c>
      <c r="C10302" t="s">
        <v>204</v>
      </c>
      <c r="D10302" t="s">
        <v>4181</v>
      </c>
      <c r="E10302" t="s">
        <v>7314</v>
      </c>
      <c r="F10302">
        <v>66205215</v>
      </c>
      <c r="G10302" t="s">
        <v>201</v>
      </c>
      <c r="H10302" t="s">
        <v>200</v>
      </c>
      <c r="I10302">
        <v>6781</v>
      </c>
      <c r="J10302" t="s">
        <v>199</v>
      </c>
      <c r="K10302" t="s">
        <v>198</v>
      </c>
      <c r="L10302">
        <f>I10302*$Q$4/10/1000</f>
        <v>1.1924057587200001</v>
      </c>
    </row>
    <row r="10303" spans="1:12">
      <c r="A10303" s="118">
        <v>45170</v>
      </c>
      <c r="B10303" t="s">
        <v>205</v>
      </c>
      <c r="C10303" t="s">
        <v>204</v>
      </c>
      <c r="D10303" t="s">
        <v>7307</v>
      </c>
      <c r="E10303" t="s">
        <v>7313</v>
      </c>
      <c r="F10303">
        <v>66204255</v>
      </c>
      <c r="G10303" t="s">
        <v>7305</v>
      </c>
      <c r="H10303" t="s">
        <v>200</v>
      </c>
      <c r="I10303">
        <v>6781</v>
      </c>
      <c r="J10303" t="s">
        <v>199</v>
      </c>
      <c r="K10303" t="s">
        <v>198</v>
      </c>
      <c r="L10303">
        <f>I10303*$Q$4/10/1000</f>
        <v>1.1924057587200001</v>
      </c>
    </row>
    <row r="10304" spans="1:12">
      <c r="A10304" s="118">
        <v>45170</v>
      </c>
      <c r="B10304" t="s">
        <v>205</v>
      </c>
      <c r="C10304" t="s">
        <v>204</v>
      </c>
      <c r="D10304" t="s">
        <v>532</v>
      </c>
      <c r="E10304" t="s">
        <v>7312</v>
      </c>
      <c r="F10304" t="s">
        <v>1899</v>
      </c>
      <c r="G10304" t="s">
        <v>1898</v>
      </c>
      <c r="H10304" t="s">
        <v>200</v>
      </c>
      <c r="I10304">
        <v>6781</v>
      </c>
      <c r="J10304" t="s">
        <v>199</v>
      </c>
      <c r="K10304" t="s">
        <v>198</v>
      </c>
      <c r="L10304">
        <f>I10304*$Q$4/10/1000</f>
        <v>1.1924057587200001</v>
      </c>
    </row>
    <row r="10305" spans="1:12">
      <c r="A10305" s="118">
        <v>45170</v>
      </c>
      <c r="B10305" t="s">
        <v>205</v>
      </c>
      <c r="C10305" t="s">
        <v>204</v>
      </c>
      <c r="D10305" t="s">
        <v>532</v>
      </c>
      <c r="E10305" t="s">
        <v>7311</v>
      </c>
      <c r="F10305" t="s">
        <v>1899</v>
      </c>
      <c r="G10305" t="s">
        <v>1898</v>
      </c>
      <c r="H10305" t="s">
        <v>200</v>
      </c>
      <c r="I10305">
        <v>6781</v>
      </c>
      <c r="J10305" t="s">
        <v>199</v>
      </c>
      <c r="K10305" t="s">
        <v>198</v>
      </c>
      <c r="L10305">
        <f>I10305*$Q$4/10/1000</f>
        <v>1.1924057587200001</v>
      </c>
    </row>
    <row r="10306" spans="1:12">
      <c r="A10306" s="118">
        <v>45170</v>
      </c>
      <c r="B10306" t="s">
        <v>205</v>
      </c>
      <c r="C10306" t="s">
        <v>204</v>
      </c>
      <c r="D10306" t="s">
        <v>532</v>
      </c>
      <c r="E10306" t="s">
        <v>7310</v>
      </c>
      <c r="F10306" t="s">
        <v>1899</v>
      </c>
      <c r="G10306" t="s">
        <v>1898</v>
      </c>
      <c r="H10306" t="s">
        <v>200</v>
      </c>
      <c r="I10306">
        <v>6781</v>
      </c>
      <c r="J10306" t="s">
        <v>199</v>
      </c>
      <c r="K10306" t="s">
        <v>198</v>
      </c>
      <c r="L10306">
        <f>I10306*$Q$4/10/1000</f>
        <v>1.1924057587200001</v>
      </c>
    </row>
    <row r="10307" spans="1:12">
      <c r="A10307" s="118">
        <v>45170</v>
      </c>
      <c r="B10307" t="s">
        <v>205</v>
      </c>
      <c r="C10307" t="s">
        <v>204</v>
      </c>
      <c r="D10307" t="s">
        <v>532</v>
      </c>
      <c r="E10307" t="s">
        <v>7309</v>
      </c>
      <c r="F10307" t="s">
        <v>1899</v>
      </c>
      <c r="G10307" t="s">
        <v>1898</v>
      </c>
      <c r="H10307" t="s">
        <v>200</v>
      </c>
      <c r="I10307">
        <v>6781</v>
      </c>
      <c r="J10307" t="s">
        <v>199</v>
      </c>
      <c r="K10307" t="s">
        <v>198</v>
      </c>
      <c r="L10307">
        <f>I10307*$Q$4/10/1000</f>
        <v>1.1924057587200001</v>
      </c>
    </row>
    <row r="10308" spans="1:12">
      <c r="A10308" s="118">
        <v>45170</v>
      </c>
      <c r="B10308" t="s">
        <v>205</v>
      </c>
      <c r="C10308" t="s">
        <v>204</v>
      </c>
      <c r="D10308" t="s">
        <v>532</v>
      </c>
      <c r="E10308" t="s">
        <v>7308</v>
      </c>
      <c r="F10308" t="s">
        <v>1899</v>
      </c>
      <c r="G10308" t="s">
        <v>1898</v>
      </c>
      <c r="H10308" t="s">
        <v>200</v>
      </c>
      <c r="I10308">
        <v>6781</v>
      </c>
      <c r="J10308" t="s">
        <v>199</v>
      </c>
      <c r="K10308" t="s">
        <v>198</v>
      </c>
      <c r="L10308">
        <f>I10308*$Q$4/10/1000</f>
        <v>1.1924057587200001</v>
      </c>
    </row>
    <row r="10309" spans="1:12">
      <c r="A10309" s="118">
        <v>45170</v>
      </c>
      <c r="B10309" t="s">
        <v>205</v>
      </c>
      <c r="C10309" t="s">
        <v>204</v>
      </c>
      <c r="D10309" t="s">
        <v>7307</v>
      </c>
      <c r="E10309" t="s">
        <v>7306</v>
      </c>
      <c r="F10309">
        <v>66204255</v>
      </c>
      <c r="G10309" t="s">
        <v>7305</v>
      </c>
      <c r="H10309" t="s">
        <v>200</v>
      </c>
      <c r="I10309">
        <v>6781</v>
      </c>
      <c r="J10309" t="s">
        <v>199</v>
      </c>
      <c r="K10309" t="s">
        <v>198</v>
      </c>
      <c r="L10309">
        <f>I10309*$Q$4/10/1000</f>
        <v>1.1924057587200001</v>
      </c>
    </row>
    <row r="10310" spans="1:12">
      <c r="A10310" s="118">
        <v>45108</v>
      </c>
      <c r="B10310" t="s">
        <v>443</v>
      </c>
      <c r="C10310" t="s">
        <v>442</v>
      </c>
      <c r="D10310" t="s">
        <v>441</v>
      </c>
      <c r="E10310" t="s">
        <v>7304</v>
      </c>
      <c r="F10310">
        <v>101022020</v>
      </c>
      <c r="G10310" t="s">
        <v>2288</v>
      </c>
      <c r="H10310" s="122" t="s">
        <v>437</v>
      </c>
      <c r="I10310">
        <v>4725</v>
      </c>
      <c r="J10310" t="s">
        <v>199</v>
      </c>
      <c r="K10310" t="s">
        <v>198</v>
      </c>
      <c r="L10310">
        <f>I10310*$Q$4/1000</f>
        <v>8.3086819200000015</v>
      </c>
    </row>
    <row r="10311" spans="1:12">
      <c r="A10311" s="118">
        <v>45108</v>
      </c>
      <c r="B10311" t="s">
        <v>443</v>
      </c>
      <c r="C10311" t="s">
        <v>442</v>
      </c>
      <c r="D10311" t="s">
        <v>441</v>
      </c>
      <c r="E10311" t="s">
        <v>7303</v>
      </c>
      <c r="F10311">
        <v>101022020</v>
      </c>
      <c r="G10311" t="s">
        <v>2288</v>
      </c>
      <c r="H10311" s="122" t="s">
        <v>437</v>
      </c>
      <c r="I10311">
        <v>4725</v>
      </c>
      <c r="J10311" t="s">
        <v>199</v>
      </c>
      <c r="K10311" t="s">
        <v>198</v>
      </c>
      <c r="L10311">
        <f>I10311*$Q$4/1000</f>
        <v>8.3086819200000015</v>
      </c>
    </row>
    <row r="10312" spans="1:12">
      <c r="A10312" s="118">
        <v>45108</v>
      </c>
      <c r="B10312" t="s">
        <v>443</v>
      </c>
      <c r="C10312" t="s">
        <v>442</v>
      </c>
      <c r="D10312" t="s">
        <v>441</v>
      </c>
      <c r="E10312" t="s">
        <v>7302</v>
      </c>
      <c r="F10312">
        <v>101022020</v>
      </c>
      <c r="G10312" t="s">
        <v>2288</v>
      </c>
      <c r="H10312" s="122" t="s">
        <v>437</v>
      </c>
      <c r="I10312">
        <v>4725</v>
      </c>
      <c r="J10312" t="s">
        <v>199</v>
      </c>
      <c r="K10312" t="s">
        <v>198</v>
      </c>
      <c r="L10312">
        <f>I10312*$Q$4/1000</f>
        <v>8.3086819200000015</v>
      </c>
    </row>
    <row r="10313" spans="1:12">
      <c r="A10313" s="118">
        <v>45108</v>
      </c>
      <c r="B10313" t="s">
        <v>443</v>
      </c>
      <c r="C10313" t="s">
        <v>442</v>
      </c>
      <c r="D10313" t="s">
        <v>441</v>
      </c>
      <c r="E10313" t="s">
        <v>7301</v>
      </c>
      <c r="F10313">
        <v>101022020</v>
      </c>
      <c r="G10313" t="s">
        <v>2288</v>
      </c>
      <c r="H10313" s="122" t="s">
        <v>437</v>
      </c>
      <c r="I10313">
        <v>4725</v>
      </c>
      <c r="J10313" t="s">
        <v>199</v>
      </c>
      <c r="K10313" t="s">
        <v>198</v>
      </c>
      <c r="L10313">
        <f>I10313*$Q$4/1000</f>
        <v>8.3086819200000015</v>
      </c>
    </row>
    <row r="10314" spans="1:12">
      <c r="A10314" s="118">
        <v>45108</v>
      </c>
      <c r="B10314" t="s">
        <v>443</v>
      </c>
      <c r="C10314" t="s">
        <v>442</v>
      </c>
      <c r="D10314" t="s">
        <v>441</v>
      </c>
      <c r="E10314" t="s">
        <v>7300</v>
      </c>
      <c r="F10314">
        <v>101022020</v>
      </c>
      <c r="G10314" t="s">
        <v>2288</v>
      </c>
      <c r="H10314" s="122" t="s">
        <v>437</v>
      </c>
      <c r="I10314">
        <v>4725</v>
      </c>
      <c r="J10314" t="s">
        <v>199</v>
      </c>
      <c r="K10314" t="s">
        <v>198</v>
      </c>
      <c r="L10314">
        <f>I10314*$Q$4/1000</f>
        <v>8.3086819200000015</v>
      </c>
    </row>
    <row r="10315" spans="1:12">
      <c r="A10315" s="118">
        <v>45170</v>
      </c>
      <c r="B10315" t="s">
        <v>261</v>
      </c>
      <c r="C10315" t="s">
        <v>260</v>
      </c>
      <c r="D10315" t="s">
        <v>4706</v>
      </c>
      <c r="E10315" t="s">
        <v>7299</v>
      </c>
      <c r="F10315" t="s">
        <v>2867</v>
      </c>
      <c r="G10315" t="s">
        <v>2866</v>
      </c>
      <c r="H10315" t="s">
        <v>139</v>
      </c>
      <c r="I10315">
        <v>55</v>
      </c>
      <c r="J10315" t="s">
        <v>145</v>
      </c>
      <c r="K10315" t="s">
        <v>137</v>
      </c>
      <c r="L10315">
        <f>I10315*$Q$2/100/1000</f>
        <v>2.0350000000000001E-4</v>
      </c>
    </row>
    <row r="10316" spans="1:12">
      <c r="A10316" s="118">
        <v>45170</v>
      </c>
      <c r="B10316" t="s">
        <v>723</v>
      </c>
      <c r="C10316" t="s">
        <v>722</v>
      </c>
      <c r="D10316" t="s">
        <v>7298</v>
      </c>
      <c r="E10316" t="s">
        <v>7297</v>
      </c>
      <c r="F10316">
        <v>101041567</v>
      </c>
      <c r="G10316" t="s">
        <v>7296</v>
      </c>
      <c r="H10316" t="s">
        <v>718</v>
      </c>
      <c r="I10316">
        <v>302</v>
      </c>
      <c r="J10316" t="s">
        <v>145</v>
      </c>
      <c r="K10316" t="s">
        <v>717</v>
      </c>
      <c r="L10316">
        <f>I10316*$Q$2/100/1000</f>
        <v>1.1173999999999999E-3</v>
      </c>
    </row>
    <row r="10317" spans="1:12">
      <c r="A10317" s="118">
        <v>45170</v>
      </c>
      <c r="B10317" t="s">
        <v>460</v>
      </c>
      <c r="C10317" t="s">
        <v>459</v>
      </c>
      <c r="D10317" t="s">
        <v>2861</v>
      </c>
      <c r="E10317" t="s">
        <v>7295</v>
      </c>
      <c r="F10317">
        <v>101028554</v>
      </c>
      <c r="G10317" t="s">
        <v>7294</v>
      </c>
      <c r="H10317" t="s">
        <v>455</v>
      </c>
      <c r="I10317">
        <v>103.6</v>
      </c>
      <c r="J10317" t="s">
        <v>145</v>
      </c>
      <c r="K10317" t="s">
        <v>137</v>
      </c>
      <c r="L10317">
        <f>I10317*$Q$2/100/1000</f>
        <v>3.8331999999999998E-4</v>
      </c>
    </row>
    <row r="10318" spans="1:12">
      <c r="A10318" s="118">
        <v>45170</v>
      </c>
      <c r="B10318" t="s">
        <v>460</v>
      </c>
      <c r="C10318" t="s">
        <v>459</v>
      </c>
      <c r="D10318" t="s">
        <v>1799</v>
      </c>
      <c r="E10318" t="s">
        <v>7293</v>
      </c>
      <c r="F10318">
        <v>101028554</v>
      </c>
      <c r="G10318" t="s">
        <v>1797</v>
      </c>
      <c r="H10318" t="s">
        <v>455</v>
      </c>
      <c r="I10318">
        <v>103.6</v>
      </c>
      <c r="J10318" t="s">
        <v>145</v>
      </c>
      <c r="K10318" t="s">
        <v>137</v>
      </c>
      <c r="L10318">
        <f>I10318*$Q$2/100/1000</f>
        <v>3.8331999999999998E-4</v>
      </c>
    </row>
    <row r="10319" spans="1:12">
      <c r="A10319" s="118">
        <v>44958</v>
      </c>
      <c r="B10319" t="s">
        <v>7206</v>
      </c>
      <c r="C10319" t="s">
        <v>7205</v>
      </c>
      <c r="D10319" t="s">
        <v>7292</v>
      </c>
      <c r="E10319" t="s">
        <v>7291</v>
      </c>
      <c r="F10319">
        <v>51203660</v>
      </c>
      <c r="G10319" t="s">
        <v>7228</v>
      </c>
      <c r="H10319" t="s">
        <v>7201</v>
      </c>
      <c r="I10319">
        <v>354</v>
      </c>
      <c r="J10319" t="s">
        <v>145</v>
      </c>
      <c r="K10319" t="s">
        <v>137</v>
      </c>
      <c r="L10319">
        <f>I10319*$Q$2/100/1000</f>
        <v>1.3097999999999999E-3</v>
      </c>
    </row>
    <row r="10320" spans="1:12">
      <c r="A10320" s="118">
        <v>44958</v>
      </c>
      <c r="B10320" t="s">
        <v>7206</v>
      </c>
      <c r="C10320" t="s">
        <v>7205</v>
      </c>
      <c r="D10320" t="s">
        <v>7290</v>
      </c>
      <c r="E10320" t="s">
        <v>7289</v>
      </c>
      <c r="F10320" t="s">
        <v>7288</v>
      </c>
      <c r="G10320" t="s">
        <v>7287</v>
      </c>
      <c r="H10320" t="s">
        <v>7201</v>
      </c>
      <c r="I10320">
        <v>354</v>
      </c>
      <c r="J10320" t="s">
        <v>145</v>
      </c>
      <c r="K10320" t="s">
        <v>137</v>
      </c>
      <c r="L10320">
        <f>I10320*$Q$2/100/1000</f>
        <v>1.3097999999999999E-3</v>
      </c>
    </row>
    <row r="10321" spans="1:12">
      <c r="A10321" s="118">
        <v>44958</v>
      </c>
      <c r="B10321" t="s">
        <v>7206</v>
      </c>
      <c r="C10321" t="s">
        <v>7205</v>
      </c>
      <c r="D10321" t="s">
        <v>7286</v>
      </c>
      <c r="E10321" t="s">
        <v>7285</v>
      </c>
      <c r="F10321">
        <v>101025424</v>
      </c>
      <c r="G10321" t="s">
        <v>7225</v>
      </c>
      <c r="H10321" t="s">
        <v>7201</v>
      </c>
      <c r="I10321">
        <v>354</v>
      </c>
      <c r="J10321" t="s">
        <v>145</v>
      </c>
      <c r="K10321" t="s">
        <v>137</v>
      </c>
      <c r="L10321">
        <f>I10321*$Q$2/100/1000</f>
        <v>1.3097999999999999E-3</v>
      </c>
    </row>
    <row r="10322" spans="1:12">
      <c r="A10322" s="118">
        <v>45170</v>
      </c>
      <c r="B10322" t="s">
        <v>574</v>
      </c>
      <c r="C10322" t="s">
        <v>573</v>
      </c>
      <c r="D10322" t="s">
        <v>4378</v>
      </c>
      <c r="E10322" t="s">
        <v>7284</v>
      </c>
      <c r="F10322">
        <v>42205718</v>
      </c>
      <c r="G10322" t="s">
        <v>1626</v>
      </c>
      <c r="H10322" t="s">
        <v>569</v>
      </c>
      <c r="I10322">
        <v>298</v>
      </c>
      <c r="J10322" t="s">
        <v>145</v>
      </c>
      <c r="K10322" t="s">
        <v>137</v>
      </c>
      <c r="L10322">
        <f>I10322*$Q$2/100/1000</f>
        <v>1.1026E-3</v>
      </c>
    </row>
    <row r="10323" spans="1:12">
      <c r="A10323" s="118">
        <v>44958</v>
      </c>
      <c r="B10323" t="s">
        <v>7206</v>
      </c>
      <c r="C10323" t="s">
        <v>7205</v>
      </c>
      <c r="D10323" t="s">
        <v>7283</v>
      </c>
      <c r="E10323" t="s">
        <v>7282</v>
      </c>
      <c r="F10323">
        <v>42202640</v>
      </c>
      <c r="G10323" t="s">
        <v>7221</v>
      </c>
      <c r="H10323" t="s">
        <v>7201</v>
      </c>
      <c r="I10323">
        <v>354</v>
      </c>
      <c r="J10323" t="s">
        <v>145</v>
      </c>
      <c r="K10323" t="s">
        <v>137</v>
      </c>
      <c r="L10323">
        <f>I10323*$Q$2/100/1000</f>
        <v>1.3097999999999999E-3</v>
      </c>
    </row>
    <row r="10324" spans="1:12">
      <c r="A10324" s="118">
        <v>44958</v>
      </c>
      <c r="B10324" t="s">
        <v>7206</v>
      </c>
      <c r="C10324" t="s">
        <v>7205</v>
      </c>
      <c r="D10324" t="s">
        <v>7281</v>
      </c>
      <c r="E10324" t="s">
        <v>7280</v>
      </c>
      <c r="F10324">
        <v>42202640</v>
      </c>
      <c r="G10324" t="s">
        <v>7221</v>
      </c>
      <c r="H10324" t="s">
        <v>7201</v>
      </c>
      <c r="I10324">
        <v>354</v>
      </c>
      <c r="J10324" t="s">
        <v>145</v>
      </c>
      <c r="K10324" t="s">
        <v>137</v>
      </c>
      <c r="L10324">
        <f>I10324*$Q$2/100/1000</f>
        <v>1.3097999999999999E-3</v>
      </c>
    </row>
    <row r="10325" spans="1:12">
      <c r="A10325" s="118">
        <v>44958</v>
      </c>
      <c r="B10325" t="s">
        <v>7206</v>
      </c>
      <c r="C10325" t="s">
        <v>7205</v>
      </c>
      <c r="D10325" t="s">
        <v>7279</v>
      </c>
      <c r="E10325" t="s">
        <v>7278</v>
      </c>
      <c r="F10325">
        <v>57203610</v>
      </c>
      <c r="G10325" t="s">
        <v>7259</v>
      </c>
      <c r="H10325" t="s">
        <v>7201</v>
      </c>
      <c r="I10325">
        <v>354</v>
      </c>
      <c r="J10325" t="s">
        <v>145</v>
      </c>
      <c r="K10325" t="s">
        <v>137</v>
      </c>
      <c r="L10325">
        <f>I10325*$Q$2/100/1000</f>
        <v>1.3097999999999999E-3</v>
      </c>
    </row>
    <row r="10326" spans="1:12">
      <c r="A10326" s="118">
        <v>44958</v>
      </c>
      <c r="B10326" t="s">
        <v>7206</v>
      </c>
      <c r="C10326" t="s">
        <v>7205</v>
      </c>
      <c r="D10326" t="s">
        <v>7227</v>
      </c>
      <c r="E10326" t="s">
        <v>7277</v>
      </c>
      <c r="F10326">
        <v>57203610</v>
      </c>
      <c r="G10326" t="s">
        <v>7259</v>
      </c>
      <c r="H10326" t="s">
        <v>7201</v>
      </c>
      <c r="I10326">
        <v>354</v>
      </c>
      <c r="J10326" t="s">
        <v>145</v>
      </c>
      <c r="K10326" t="s">
        <v>137</v>
      </c>
      <c r="L10326">
        <f>I10326*$Q$2/100/1000</f>
        <v>1.3097999999999999E-3</v>
      </c>
    </row>
    <row r="10327" spans="1:12">
      <c r="A10327" s="118">
        <v>45200</v>
      </c>
      <c r="B10327" t="s">
        <v>5342</v>
      </c>
      <c r="C10327" t="s">
        <v>5341</v>
      </c>
      <c r="D10327" t="s">
        <v>7276</v>
      </c>
      <c r="E10327" t="s">
        <v>7275</v>
      </c>
      <c r="F10327" t="s">
        <v>2481</v>
      </c>
      <c r="G10327" t="s">
        <v>2480</v>
      </c>
      <c r="H10327" t="s">
        <v>5336</v>
      </c>
      <c r="I10327">
        <v>49.6</v>
      </c>
      <c r="J10327" t="s">
        <v>223</v>
      </c>
      <c r="K10327" t="s">
        <v>137</v>
      </c>
      <c r="L10327">
        <f>I10327*$Q$5/1000</f>
        <v>5.0430800000000005E-2</v>
      </c>
    </row>
    <row r="10328" spans="1:12">
      <c r="A10328" s="118">
        <v>44986</v>
      </c>
      <c r="B10328" t="s">
        <v>7206</v>
      </c>
      <c r="C10328" t="s">
        <v>7205</v>
      </c>
      <c r="D10328" t="s">
        <v>7274</v>
      </c>
      <c r="E10328" t="s">
        <v>7273</v>
      </c>
      <c r="F10328">
        <v>51203660</v>
      </c>
      <c r="G10328" t="s">
        <v>7228</v>
      </c>
      <c r="H10328" t="s">
        <v>7201</v>
      </c>
      <c r="I10328">
        <v>354</v>
      </c>
      <c r="J10328" t="s">
        <v>145</v>
      </c>
      <c r="K10328" t="s">
        <v>137</v>
      </c>
      <c r="L10328">
        <f>I10328*$Q$2/100/1000</f>
        <v>1.3097999999999999E-3</v>
      </c>
    </row>
    <row r="10329" spans="1:12">
      <c r="A10329" s="118">
        <v>44986</v>
      </c>
      <c r="B10329" t="s">
        <v>7206</v>
      </c>
      <c r="C10329" t="s">
        <v>7205</v>
      </c>
      <c r="D10329" t="s">
        <v>7227</v>
      </c>
      <c r="E10329" t="s">
        <v>7272</v>
      </c>
      <c r="F10329">
        <v>101025424</v>
      </c>
      <c r="G10329" t="s">
        <v>7225</v>
      </c>
      <c r="H10329" t="s">
        <v>7201</v>
      </c>
      <c r="I10329">
        <v>354</v>
      </c>
      <c r="J10329" t="s">
        <v>145</v>
      </c>
      <c r="K10329" t="s">
        <v>137</v>
      </c>
      <c r="L10329">
        <f>I10329*$Q$2/100/1000</f>
        <v>1.3097999999999999E-3</v>
      </c>
    </row>
    <row r="10330" spans="1:12">
      <c r="A10330" s="118">
        <v>44986</v>
      </c>
      <c r="B10330" t="s">
        <v>7206</v>
      </c>
      <c r="C10330" t="s">
        <v>7205</v>
      </c>
      <c r="D10330" t="s">
        <v>7271</v>
      </c>
      <c r="E10330" t="s">
        <v>7270</v>
      </c>
      <c r="F10330">
        <v>42202640</v>
      </c>
      <c r="G10330" t="s">
        <v>7221</v>
      </c>
      <c r="H10330" t="s">
        <v>7201</v>
      </c>
      <c r="I10330">
        <v>354</v>
      </c>
      <c r="J10330" t="s">
        <v>145</v>
      </c>
      <c r="K10330" t="s">
        <v>137</v>
      </c>
      <c r="L10330">
        <f>I10330*$Q$2/100/1000</f>
        <v>1.3097999999999999E-3</v>
      </c>
    </row>
    <row r="10331" spans="1:12">
      <c r="A10331" s="118">
        <v>45017</v>
      </c>
      <c r="B10331" t="s">
        <v>7206</v>
      </c>
      <c r="C10331" t="s">
        <v>7205</v>
      </c>
      <c r="D10331" t="s">
        <v>7268</v>
      </c>
      <c r="E10331" t="s">
        <v>7269</v>
      </c>
      <c r="F10331" s="119">
        <v>51200783</v>
      </c>
      <c r="G10331" t="s">
        <v>7207</v>
      </c>
      <c r="H10331" t="s">
        <v>7201</v>
      </c>
      <c r="I10331">
        <v>354</v>
      </c>
      <c r="J10331" t="s">
        <v>145</v>
      </c>
      <c r="K10331" t="s">
        <v>137</v>
      </c>
      <c r="L10331">
        <f>I10331*$Q$2/100/1000</f>
        <v>1.3097999999999999E-3</v>
      </c>
    </row>
    <row r="10332" spans="1:12">
      <c r="A10332" s="118">
        <v>45017</v>
      </c>
      <c r="B10332" t="s">
        <v>7206</v>
      </c>
      <c r="C10332" t="s">
        <v>7205</v>
      </c>
      <c r="D10332" t="s">
        <v>7268</v>
      </c>
      <c r="E10332" t="s">
        <v>7267</v>
      </c>
      <c r="F10332" s="119">
        <v>42202640</v>
      </c>
      <c r="G10332" t="s">
        <v>7221</v>
      </c>
      <c r="H10332" t="s">
        <v>7201</v>
      </c>
      <c r="I10332">
        <v>354</v>
      </c>
      <c r="J10332" t="s">
        <v>145</v>
      </c>
      <c r="K10332" t="s">
        <v>137</v>
      </c>
      <c r="L10332">
        <f>I10332*$Q$2/100/1000</f>
        <v>1.3097999999999999E-3</v>
      </c>
    </row>
    <row r="10333" spans="1:12">
      <c r="A10333" s="118">
        <v>45047</v>
      </c>
      <c r="B10333" t="s">
        <v>7206</v>
      </c>
      <c r="C10333" t="s">
        <v>7205</v>
      </c>
      <c r="D10333" t="s">
        <v>7223</v>
      </c>
      <c r="E10333" t="s">
        <v>7266</v>
      </c>
      <c r="F10333">
        <v>42207106</v>
      </c>
      <c r="G10333" t="s">
        <v>7232</v>
      </c>
      <c r="H10333" t="s">
        <v>7201</v>
      </c>
      <c r="I10333">
        <v>354</v>
      </c>
      <c r="J10333" t="s">
        <v>145</v>
      </c>
      <c r="K10333" t="s">
        <v>137</v>
      </c>
      <c r="L10333">
        <f>I10333*$Q$2/100/1000</f>
        <v>1.3097999999999999E-3</v>
      </c>
    </row>
    <row r="10334" spans="1:12">
      <c r="A10334" s="118">
        <v>45047</v>
      </c>
      <c r="B10334" t="s">
        <v>7206</v>
      </c>
      <c r="C10334" t="s">
        <v>7205</v>
      </c>
      <c r="D10334" t="s">
        <v>7265</v>
      </c>
      <c r="E10334" t="s">
        <v>7264</v>
      </c>
      <c r="F10334">
        <v>51200783</v>
      </c>
      <c r="G10334" t="s">
        <v>7207</v>
      </c>
      <c r="H10334" t="s">
        <v>7201</v>
      </c>
      <c r="I10334">
        <v>354</v>
      </c>
      <c r="J10334" t="s">
        <v>145</v>
      </c>
      <c r="K10334" t="s">
        <v>137</v>
      </c>
      <c r="L10334">
        <f>I10334*$Q$2/100/1000</f>
        <v>1.3097999999999999E-3</v>
      </c>
    </row>
    <row r="10335" spans="1:12">
      <c r="A10335" s="118">
        <v>45170</v>
      </c>
      <c r="B10335" t="s">
        <v>305</v>
      </c>
      <c r="C10335" t="s">
        <v>304</v>
      </c>
      <c r="D10335" t="s">
        <v>3864</v>
      </c>
      <c r="E10335" t="s">
        <v>7263</v>
      </c>
      <c r="F10335">
        <v>101032416</v>
      </c>
      <c r="G10335" t="s">
        <v>301</v>
      </c>
      <c r="H10335" t="s">
        <v>300</v>
      </c>
      <c r="I10335">
        <v>12.8</v>
      </c>
      <c r="J10335" t="s">
        <v>145</v>
      </c>
      <c r="K10335" t="s">
        <v>137</v>
      </c>
      <c r="L10335">
        <f>I10335*$Q$2/100/1000</f>
        <v>4.7360000000000001E-5</v>
      </c>
    </row>
    <row r="10336" spans="1:12">
      <c r="A10336" s="118">
        <v>45047</v>
      </c>
      <c r="B10336" t="s">
        <v>7206</v>
      </c>
      <c r="C10336" t="s">
        <v>7205</v>
      </c>
      <c r="D10336" t="s">
        <v>7262</v>
      </c>
      <c r="E10336" t="s">
        <v>7261</v>
      </c>
      <c r="F10336">
        <v>42202640</v>
      </c>
      <c r="G10336" t="s">
        <v>7221</v>
      </c>
      <c r="H10336" t="s">
        <v>7201</v>
      </c>
      <c r="I10336">
        <v>354</v>
      </c>
      <c r="J10336" t="s">
        <v>145</v>
      </c>
      <c r="K10336" t="s">
        <v>137</v>
      </c>
      <c r="L10336">
        <f>I10336*$Q$2/100/1000</f>
        <v>1.3097999999999999E-3</v>
      </c>
    </row>
    <row r="10337" spans="1:12">
      <c r="A10337" s="118">
        <v>45047</v>
      </c>
      <c r="B10337" t="s">
        <v>7206</v>
      </c>
      <c r="C10337" t="s">
        <v>7205</v>
      </c>
      <c r="D10337" t="s">
        <v>7227</v>
      </c>
      <c r="E10337" t="s">
        <v>7260</v>
      </c>
      <c r="F10337">
        <v>57203610</v>
      </c>
      <c r="G10337" t="s">
        <v>7259</v>
      </c>
      <c r="H10337" t="s">
        <v>7201</v>
      </c>
      <c r="I10337">
        <v>354</v>
      </c>
      <c r="J10337" t="s">
        <v>145</v>
      </c>
      <c r="K10337" t="s">
        <v>137</v>
      </c>
      <c r="L10337">
        <f>I10337*$Q$2/100/1000</f>
        <v>1.3097999999999999E-3</v>
      </c>
    </row>
    <row r="10338" spans="1:12">
      <c r="A10338" s="118">
        <v>45047</v>
      </c>
      <c r="B10338" t="s">
        <v>7206</v>
      </c>
      <c r="C10338" t="s">
        <v>7205</v>
      </c>
      <c r="D10338" t="s">
        <v>7258</v>
      </c>
      <c r="E10338" t="s">
        <v>7257</v>
      </c>
      <c r="F10338">
        <v>21208986</v>
      </c>
      <c r="G10338" t="s">
        <v>7256</v>
      </c>
      <c r="H10338" t="s">
        <v>7201</v>
      </c>
      <c r="I10338">
        <v>354</v>
      </c>
      <c r="J10338" t="s">
        <v>145</v>
      </c>
      <c r="K10338" t="s">
        <v>137</v>
      </c>
      <c r="L10338">
        <f>I10338*$Q$2/100/1000</f>
        <v>1.3097999999999999E-3</v>
      </c>
    </row>
    <row r="10339" spans="1:12">
      <c r="A10339" s="118">
        <v>45078</v>
      </c>
      <c r="B10339" t="s">
        <v>7206</v>
      </c>
      <c r="C10339" t="s">
        <v>7205</v>
      </c>
      <c r="D10339" t="s">
        <v>7223</v>
      </c>
      <c r="E10339" t="s">
        <v>7255</v>
      </c>
      <c r="F10339">
        <v>42207106</v>
      </c>
      <c r="G10339" t="s">
        <v>7232</v>
      </c>
      <c r="H10339" t="s">
        <v>7201</v>
      </c>
      <c r="I10339">
        <v>354</v>
      </c>
      <c r="J10339" t="s">
        <v>145</v>
      </c>
      <c r="K10339" t="s">
        <v>137</v>
      </c>
      <c r="L10339">
        <f>I10339*$Q$2/100/1000</f>
        <v>1.3097999999999999E-3</v>
      </c>
    </row>
    <row r="10340" spans="1:12">
      <c r="A10340" s="118">
        <v>45170</v>
      </c>
      <c r="B10340" t="s">
        <v>460</v>
      </c>
      <c r="C10340" t="s">
        <v>459</v>
      </c>
      <c r="D10340" t="s">
        <v>7254</v>
      </c>
      <c r="E10340" t="s">
        <v>7253</v>
      </c>
      <c r="F10340">
        <v>50200869</v>
      </c>
      <c r="G10340" t="s">
        <v>456</v>
      </c>
      <c r="H10340" t="s">
        <v>455</v>
      </c>
      <c r="I10340">
        <v>103.6</v>
      </c>
      <c r="J10340" t="s">
        <v>145</v>
      </c>
      <c r="K10340" t="s">
        <v>137</v>
      </c>
      <c r="L10340">
        <f>I10340*$Q$2/100/1000</f>
        <v>3.8331999999999998E-4</v>
      </c>
    </row>
    <row r="10341" spans="1:12">
      <c r="A10341" s="118">
        <v>45078</v>
      </c>
      <c r="B10341" t="s">
        <v>7206</v>
      </c>
      <c r="C10341" t="s">
        <v>7205</v>
      </c>
      <c r="D10341" t="s">
        <v>7252</v>
      </c>
      <c r="E10341" t="s">
        <v>7251</v>
      </c>
      <c r="F10341">
        <v>42202640</v>
      </c>
      <c r="G10341" t="s">
        <v>7221</v>
      </c>
      <c r="H10341" t="s">
        <v>7201</v>
      </c>
      <c r="I10341">
        <v>354</v>
      </c>
      <c r="J10341" t="s">
        <v>145</v>
      </c>
      <c r="K10341" t="s">
        <v>137</v>
      </c>
      <c r="L10341">
        <f>I10341*$Q$2/100/1000</f>
        <v>1.3097999999999999E-3</v>
      </c>
    </row>
    <row r="10342" spans="1:12">
      <c r="A10342" s="118">
        <v>45108</v>
      </c>
      <c r="B10342" t="s">
        <v>7206</v>
      </c>
      <c r="C10342" t="s">
        <v>7205</v>
      </c>
      <c r="D10342" t="s">
        <v>7250</v>
      </c>
      <c r="E10342" t="s">
        <v>7249</v>
      </c>
      <c r="F10342">
        <v>51203660</v>
      </c>
      <c r="G10342" t="s">
        <v>7228</v>
      </c>
      <c r="H10342" t="s">
        <v>7201</v>
      </c>
      <c r="I10342">
        <v>354</v>
      </c>
      <c r="J10342" t="s">
        <v>145</v>
      </c>
      <c r="K10342" t="s">
        <v>137</v>
      </c>
      <c r="L10342">
        <f>I10342*$Q$2/100/1000</f>
        <v>1.3097999999999999E-3</v>
      </c>
    </row>
    <row r="10343" spans="1:12">
      <c r="A10343" s="118">
        <v>45139</v>
      </c>
      <c r="B10343" t="s">
        <v>443</v>
      </c>
      <c r="C10343" t="s">
        <v>442</v>
      </c>
      <c r="D10343" t="s">
        <v>441</v>
      </c>
      <c r="E10343" t="s">
        <v>7248</v>
      </c>
      <c r="F10343" s="119">
        <v>101022020</v>
      </c>
      <c r="G10343" t="s">
        <v>2288</v>
      </c>
      <c r="H10343" s="122" t="s">
        <v>437</v>
      </c>
      <c r="I10343">
        <v>4725</v>
      </c>
      <c r="J10343" t="s">
        <v>199</v>
      </c>
      <c r="K10343" t="s">
        <v>198</v>
      </c>
      <c r="L10343">
        <f>I10343*$Q$4/1000</f>
        <v>8.3086819200000015</v>
      </c>
    </row>
    <row r="10344" spans="1:12">
      <c r="A10344" s="118">
        <v>45108</v>
      </c>
      <c r="B10344" t="s">
        <v>7206</v>
      </c>
      <c r="C10344" t="s">
        <v>7205</v>
      </c>
      <c r="D10344" t="s">
        <v>7247</v>
      </c>
      <c r="E10344" t="s">
        <v>7246</v>
      </c>
      <c r="F10344">
        <v>42202640</v>
      </c>
      <c r="G10344" t="s">
        <v>7221</v>
      </c>
      <c r="H10344" t="s">
        <v>7201</v>
      </c>
      <c r="I10344">
        <v>354</v>
      </c>
      <c r="J10344" t="s">
        <v>145</v>
      </c>
      <c r="K10344" t="s">
        <v>137</v>
      </c>
      <c r="L10344">
        <f>I10344*$Q$2/100/1000</f>
        <v>1.3097999999999999E-3</v>
      </c>
    </row>
    <row r="10345" spans="1:12">
      <c r="A10345" s="118">
        <v>45108</v>
      </c>
      <c r="B10345" t="s">
        <v>7206</v>
      </c>
      <c r="C10345" t="s">
        <v>7205</v>
      </c>
      <c r="D10345" t="s">
        <v>7217</v>
      </c>
      <c r="E10345" t="s">
        <v>7245</v>
      </c>
      <c r="F10345">
        <v>21207193</v>
      </c>
      <c r="G10345" t="s">
        <v>7215</v>
      </c>
      <c r="H10345" t="s">
        <v>7201</v>
      </c>
      <c r="I10345">
        <v>354</v>
      </c>
      <c r="J10345" t="s">
        <v>145</v>
      </c>
      <c r="K10345" t="s">
        <v>137</v>
      </c>
      <c r="L10345">
        <f>I10345*$Q$2/100/1000</f>
        <v>1.3097999999999999E-3</v>
      </c>
    </row>
    <row r="10346" spans="1:12">
      <c r="A10346" s="118">
        <v>45139</v>
      </c>
      <c r="B10346" t="s">
        <v>7206</v>
      </c>
      <c r="C10346" t="s">
        <v>7205</v>
      </c>
      <c r="D10346" t="s">
        <v>7227</v>
      </c>
      <c r="E10346" t="s">
        <v>7244</v>
      </c>
      <c r="F10346" s="119">
        <v>101025424</v>
      </c>
      <c r="G10346" t="s">
        <v>7225</v>
      </c>
      <c r="H10346" t="s">
        <v>7201</v>
      </c>
      <c r="I10346">
        <v>354</v>
      </c>
      <c r="J10346" t="s">
        <v>145</v>
      </c>
      <c r="K10346" t="s">
        <v>137</v>
      </c>
      <c r="L10346">
        <f>I10346*$Q$2/100/1000</f>
        <v>1.3097999999999999E-3</v>
      </c>
    </row>
    <row r="10347" spans="1:12">
      <c r="A10347" s="118">
        <v>45139</v>
      </c>
      <c r="B10347" t="s">
        <v>7206</v>
      </c>
      <c r="C10347" t="s">
        <v>7205</v>
      </c>
      <c r="D10347" t="s">
        <v>7243</v>
      </c>
      <c r="E10347" t="s">
        <v>7242</v>
      </c>
      <c r="F10347" s="119">
        <v>34202385</v>
      </c>
      <c r="G10347" t="s">
        <v>7241</v>
      </c>
      <c r="H10347" t="s">
        <v>7201</v>
      </c>
      <c r="I10347">
        <v>354</v>
      </c>
      <c r="J10347" t="s">
        <v>145</v>
      </c>
      <c r="K10347" t="s">
        <v>137</v>
      </c>
      <c r="L10347">
        <f>I10347*$Q$2/100/1000</f>
        <v>1.3097999999999999E-3</v>
      </c>
    </row>
    <row r="10348" spans="1:12">
      <c r="A10348" s="118">
        <v>45139</v>
      </c>
      <c r="B10348" t="s">
        <v>7206</v>
      </c>
      <c r="C10348" t="s">
        <v>7205</v>
      </c>
      <c r="D10348" t="s">
        <v>7240</v>
      </c>
      <c r="E10348" t="s">
        <v>7239</v>
      </c>
      <c r="F10348" s="119">
        <v>42202640</v>
      </c>
      <c r="G10348" t="s">
        <v>7221</v>
      </c>
      <c r="H10348" t="s">
        <v>7201</v>
      </c>
      <c r="I10348">
        <v>354</v>
      </c>
      <c r="J10348" t="s">
        <v>145</v>
      </c>
      <c r="K10348" t="s">
        <v>137</v>
      </c>
      <c r="L10348">
        <f>I10348*$Q$2/100/1000</f>
        <v>1.3097999999999999E-3</v>
      </c>
    </row>
    <row r="10349" spans="1:12">
      <c r="A10349" s="118">
        <v>45139</v>
      </c>
      <c r="B10349" t="s">
        <v>7206</v>
      </c>
      <c r="C10349" t="s">
        <v>7205</v>
      </c>
      <c r="D10349" t="s">
        <v>7217</v>
      </c>
      <c r="E10349" t="s">
        <v>7238</v>
      </c>
      <c r="F10349" s="119">
        <v>21207193</v>
      </c>
      <c r="G10349" t="s">
        <v>7215</v>
      </c>
      <c r="H10349" t="s">
        <v>7201</v>
      </c>
      <c r="I10349">
        <v>354</v>
      </c>
      <c r="J10349" t="s">
        <v>145</v>
      </c>
      <c r="K10349" t="s">
        <v>137</v>
      </c>
      <c r="L10349">
        <f>I10349*$Q$2/100/1000</f>
        <v>1.3097999999999999E-3</v>
      </c>
    </row>
    <row r="10350" spans="1:12">
      <c r="A10350" s="118">
        <v>45139</v>
      </c>
      <c r="B10350" t="s">
        <v>7206</v>
      </c>
      <c r="C10350" t="s">
        <v>7205</v>
      </c>
      <c r="D10350" t="s">
        <v>7230</v>
      </c>
      <c r="E10350" t="s">
        <v>7237</v>
      </c>
      <c r="F10350" s="119">
        <v>42202640</v>
      </c>
      <c r="G10350" t="s">
        <v>7221</v>
      </c>
      <c r="H10350" t="s">
        <v>7201</v>
      </c>
      <c r="I10350">
        <v>354</v>
      </c>
      <c r="J10350" t="s">
        <v>145</v>
      </c>
      <c r="K10350" t="s">
        <v>137</v>
      </c>
      <c r="L10350">
        <f>I10350*$Q$2/100/1000</f>
        <v>1.3097999999999999E-3</v>
      </c>
    </row>
    <row r="10351" spans="1:12">
      <c r="A10351" s="118">
        <v>45170</v>
      </c>
      <c r="B10351" t="s">
        <v>7206</v>
      </c>
      <c r="C10351" t="s">
        <v>7205</v>
      </c>
      <c r="D10351" t="s">
        <v>7217</v>
      </c>
      <c r="E10351" t="s">
        <v>7236</v>
      </c>
      <c r="F10351">
        <v>21207193</v>
      </c>
      <c r="G10351" t="s">
        <v>7215</v>
      </c>
      <c r="H10351" t="s">
        <v>7201</v>
      </c>
      <c r="I10351">
        <v>354</v>
      </c>
      <c r="J10351" t="s">
        <v>145</v>
      </c>
      <c r="K10351" t="s">
        <v>137</v>
      </c>
      <c r="L10351">
        <f>I10351*$Q$2/100/1000</f>
        <v>1.3097999999999999E-3</v>
      </c>
    </row>
    <row r="10352" spans="1:12">
      <c r="A10352" s="118">
        <v>45170</v>
      </c>
      <c r="B10352" t="s">
        <v>7206</v>
      </c>
      <c r="C10352" t="s">
        <v>7205</v>
      </c>
      <c r="D10352" t="s">
        <v>7227</v>
      </c>
      <c r="E10352" t="s">
        <v>7235</v>
      </c>
      <c r="F10352">
        <v>101025424</v>
      </c>
      <c r="G10352" t="s">
        <v>7225</v>
      </c>
      <c r="H10352" t="s">
        <v>7201</v>
      </c>
      <c r="I10352">
        <v>354</v>
      </c>
      <c r="J10352" t="s">
        <v>145</v>
      </c>
      <c r="K10352" t="s">
        <v>137</v>
      </c>
      <c r="L10352">
        <f>I10352*$Q$2/100/1000</f>
        <v>1.3097999999999999E-3</v>
      </c>
    </row>
    <row r="10353" spans="1:12">
      <c r="A10353" s="118">
        <v>45170</v>
      </c>
      <c r="B10353" t="s">
        <v>7206</v>
      </c>
      <c r="C10353" t="s">
        <v>7205</v>
      </c>
      <c r="D10353" t="s">
        <v>7234</v>
      </c>
      <c r="E10353" t="s">
        <v>7233</v>
      </c>
      <c r="F10353">
        <v>42207106</v>
      </c>
      <c r="G10353" t="s">
        <v>7232</v>
      </c>
      <c r="H10353" t="s">
        <v>7201</v>
      </c>
      <c r="I10353">
        <v>354</v>
      </c>
      <c r="J10353" t="s">
        <v>145</v>
      </c>
      <c r="K10353" t="s">
        <v>137</v>
      </c>
      <c r="L10353">
        <f>I10353*$Q$2/100/1000</f>
        <v>1.3097999999999999E-3</v>
      </c>
    </row>
    <row r="10354" spans="1:12">
      <c r="A10354" s="118">
        <v>45200</v>
      </c>
      <c r="B10354" t="s">
        <v>7206</v>
      </c>
      <c r="C10354" t="s">
        <v>7205</v>
      </c>
      <c r="D10354" t="s">
        <v>7223</v>
      </c>
      <c r="E10354" t="s">
        <v>7231</v>
      </c>
      <c r="F10354">
        <v>42202640</v>
      </c>
      <c r="G10354" t="s">
        <v>7221</v>
      </c>
      <c r="H10354" t="s">
        <v>7201</v>
      </c>
      <c r="I10354">
        <v>354</v>
      </c>
      <c r="J10354" t="s">
        <v>145</v>
      </c>
      <c r="K10354" t="s">
        <v>137</v>
      </c>
      <c r="L10354">
        <f>I10354*$Q$2/100/1000</f>
        <v>1.3097999999999999E-3</v>
      </c>
    </row>
    <row r="10355" spans="1:12">
      <c r="A10355" s="118">
        <v>45200</v>
      </c>
      <c r="B10355" t="s">
        <v>7206</v>
      </c>
      <c r="C10355" t="s">
        <v>7205</v>
      </c>
      <c r="D10355" t="s">
        <v>7230</v>
      </c>
      <c r="E10355" t="s">
        <v>7229</v>
      </c>
      <c r="F10355">
        <v>51203660</v>
      </c>
      <c r="G10355" t="s">
        <v>7228</v>
      </c>
      <c r="H10355" t="s">
        <v>7201</v>
      </c>
      <c r="I10355">
        <v>354</v>
      </c>
      <c r="J10355" t="s">
        <v>145</v>
      </c>
      <c r="K10355" t="s">
        <v>137</v>
      </c>
      <c r="L10355">
        <f>I10355*$Q$2/100/1000</f>
        <v>1.3097999999999999E-3</v>
      </c>
    </row>
    <row r="10356" spans="1:12">
      <c r="A10356" s="118">
        <v>45200</v>
      </c>
      <c r="B10356" t="s">
        <v>7206</v>
      </c>
      <c r="C10356" t="s">
        <v>7205</v>
      </c>
      <c r="D10356" t="s">
        <v>7227</v>
      </c>
      <c r="E10356" t="s">
        <v>7226</v>
      </c>
      <c r="F10356">
        <v>101025424</v>
      </c>
      <c r="G10356" t="s">
        <v>7225</v>
      </c>
      <c r="H10356" t="s">
        <v>7201</v>
      </c>
      <c r="I10356">
        <v>354</v>
      </c>
      <c r="J10356" t="s">
        <v>145</v>
      </c>
      <c r="K10356" t="s">
        <v>137</v>
      </c>
      <c r="L10356">
        <f>I10356*$Q$2/100/1000</f>
        <v>1.3097999999999999E-3</v>
      </c>
    </row>
    <row r="10357" spans="1:12">
      <c r="A10357" s="118">
        <v>45200</v>
      </c>
      <c r="B10357" t="s">
        <v>7206</v>
      </c>
      <c r="C10357" t="s">
        <v>7205</v>
      </c>
      <c r="D10357" t="s">
        <v>7217</v>
      </c>
      <c r="E10357" t="s">
        <v>7224</v>
      </c>
      <c r="F10357">
        <v>21207193</v>
      </c>
      <c r="G10357" t="s">
        <v>7215</v>
      </c>
      <c r="H10357" t="s">
        <v>7201</v>
      </c>
      <c r="I10357">
        <v>354</v>
      </c>
      <c r="J10357" t="s">
        <v>145</v>
      </c>
      <c r="K10357" t="s">
        <v>137</v>
      </c>
      <c r="L10357">
        <f>I10357*$Q$2/100/1000</f>
        <v>1.3097999999999999E-3</v>
      </c>
    </row>
    <row r="10358" spans="1:12">
      <c r="A10358" s="118">
        <v>45231</v>
      </c>
      <c r="B10358" t="s">
        <v>7206</v>
      </c>
      <c r="C10358" t="s">
        <v>7205</v>
      </c>
      <c r="D10358" t="s">
        <v>7223</v>
      </c>
      <c r="E10358" t="s">
        <v>7222</v>
      </c>
      <c r="F10358">
        <v>42202640</v>
      </c>
      <c r="G10358" t="s">
        <v>7221</v>
      </c>
      <c r="H10358" t="s">
        <v>7201</v>
      </c>
      <c r="I10358">
        <v>354</v>
      </c>
      <c r="J10358" t="s">
        <v>145</v>
      </c>
      <c r="K10358" t="s">
        <v>137</v>
      </c>
      <c r="L10358">
        <f>I10358*$Q$2/100/1000</f>
        <v>1.3097999999999999E-3</v>
      </c>
    </row>
    <row r="10359" spans="1:12">
      <c r="A10359" s="118">
        <v>45231</v>
      </c>
      <c r="B10359" t="s">
        <v>7206</v>
      </c>
      <c r="C10359" t="s">
        <v>7205</v>
      </c>
      <c r="D10359" t="s">
        <v>7209</v>
      </c>
      <c r="E10359" t="s">
        <v>7220</v>
      </c>
      <c r="F10359">
        <v>101025424</v>
      </c>
      <c r="G10359" t="s">
        <v>7212</v>
      </c>
      <c r="H10359" t="s">
        <v>7201</v>
      </c>
      <c r="I10359">
        <v>354</v>
      </c>
      <c r="J10359" t="s">
        <v>145</v>
      </c>
      <c r="K10359" t="s">
        <v>137</v>
      </c>
      <c r="L10359">
        <f>I10359*$Q$2/100/1000</f>
        <v>1.3097999999999999E-3</v>
      </c>
    </row>
    <row r="10360" spans="1:12">
      <c r="A10360" s="118">
        <v>45231</v>
      </c>
      <c r="B10360" t="s">
        <v>7206</v>
      </c>
      <c r="C10360" t="s">
        <v>7205</v>
      </c>
      <c r="D10360" t="s">
        <v>7219</v>
      </c>
      <c r="E10360" t="s">
        <v>7218</v>
      </c>
      <c r="F10360">
        <v>21207193</v>
      </c>
      <c r="G10360" t="s">
        <v>7215</v>
      </c>
      <c r="H10360" t="s">
        <v>7201</v>
      </c>
      <c r="I10360">
        <v>354</v>
      </c>
      <c r="J10360" t="s">
        <v>145</v>
      </c>
      <c r="K10360" t="s">
        <v>137</v>
      </c>
      <c r="L10360">
        <f>I10360*$Q$2/100/1000</f>
        <v>1.3097999999999999E-3</v>
      </c>
    </row>
    <row r="10361" spans="1:12">
      <c r="A10361" s="118">
        <v>45231</v>
      </c>
      <c r="B10361" t="s">
        <v>7206</v>
      </c>
      <c r="C10361" t="s">
        <v>7205</v>
      </c>
      <c r="D10361" t="s">
        <v>7217</v>
      </c>
      <c r="E10361" t="s">
        <v>7216</v>
      </c>
      <c r="F10361">
        <v>21207193</v>
      </c>
      <c r="G10361" t="s">
        <v>7215</v>
      </c>
      <c r="H10361" t="s">
        <v>7201</v>
      </c>
      <c r="I10361">
        <v>354</v>
      </c>
      <c r="J10361" t="s">
        <v>145</v>
      </c>
      <c r="K10361" t="s">
        <v>137</v>
      </c>
      <c r="L10361">
        <f>I10361*$Q$2/100/1000</f>
        <v>1.3097999999999999E-3</v>
      </c>
    </row>
    <row r="10362" spans="1:12">
      <c r="A10362" s="118">
        <v>45231</v>
      </c>
      <c r="B10362" t="s">
        <v>7206</v>
      </c>
      <c r="C10362" t="s">
        <v>7205</v>
      </c>
      <c r="D10362" t="s">
        <v>7211</v>
      </c>
      <c r="E10362" t="s">
        <v>7214</v>
      </c>
      <c r="F10362">
        <v>57203610</v>
      </c>
      <c r="G10362" t="s">
        <v>7202</v>
      </c>
      <c r="H10362" t="s">
        <v>7201</v>
      </c>
      <c r="I10362">
        <v>354</v>
      </c>
      <c r="J10362" t="s">
        <v>145</v>
      </c>
      <c r="K10362" t="s">
        <v>137</v>
      </c>
      <c r="L10362">
        <f>I10362*$Q$2/100/1000</f>
        <v>1.3097999999999999E-3</v>
      </c>
    </row>
    <row r="10363" spans="1:12">
      <c r="A10363" s="118">
        <v>45261</v>
      </c>
      <c r="B10363" t="s">
        <v>7206</v>
      </c>
      <c r="C10363" t="s">
        <v>7205</v>
      </c>
      <c r="D10363" t="s">
        <v>7209</v>
      </c>
      <c r="E10363" t="s">
        <v>7213</v>
      </c>
      <c r="F10363">
        <v>101025424</v>
      </c>
      <c r="G10363" t="s">
        <v>7212</v>
      </c>
      <c r="H10363" t="s">
        <v>7201</v>
      </c>
      <c r="I10363">
        <v>354</v>
      </c>
      <c r="J10363" t="s">
        <v>145</v>
      </c>
      <c r="K10363" t="s">
        <v>137</v>
      </c>
      <c r="L10363">
        <f>I10363*$Q$2/100/1000</f>
        <v>1.3097999999999999E-3</v>
      </c>
    </row>
    <row r="10364" spans="1:12">
      <c r="A10364" s="118">
        <v>45261</v>
      </c>
      <c r="B10364" t="s">
        <v>7206</v>
      </c>
      <c r="C10364" t="s">
        <v>7205</v>
      </c>
      <c r="D10364" t="s">
        <v>7211</v>
      </c>
      <c r="E10364" t="s">
        <v>7210</v>
      </c>
      <c r="F10364">
        <v>51200783</v>
      </c>
      <c r="G10364" t="s">
        <v>7207</v>
      </c>
      <c r="H10364" t="s">
        <v>7201</v>
      </c>
      <c r="I10364">
        <v>354</v>
      </c>
      <c r="J10364" t="s">
        <v>145</v>
      </c>
      <c r="K10364" t="s">
        <v>137</v>
      </c>
      <c r="L10364">
        <f>I10364*$Q$2/100/1000</f>
        <v>1.3097999999999999E-3</v>
      </c>
    </row>
    <row r="10365" spans="1:12">
      <c r="A10365" s="118">
        <v>45261</v>
      </c>
      <c r="B10365" t="s">
        <v>7206</v>
      </c>
      <c r="C10365" t="s">
        <v>7205</v>
      </c>
      <c r="D10365" t="s">
        <v>7209</v>
      </c>
      <c r="E10365" t="s">
        <v>7208</v>
      </c>
      <c r="F10365">
        <v>51200783</v>
      </c>
      <c r="G10365" t="s">
        <v>7207</v>
      </c>
      <c r="H10365" t="s">
        <v>7201</v>
      </c>
      <c r="I10365">
        <v>354</v>
      </c>
      <c r="J10365" t="s">
        <v>145</v>
      </c>
      <c r="K10365" t="s">
        <v>137</v>
      </c>
      <c r="L10365">
        <f>I10365*$Q$2/100/1000</f>
        <v>1.3097999999999999E-3</v>
      </c>
    </row>
    <row r="10366" spans="1:12">
      <c r="A10366" s="118">
        <v>45261</v>
      </c>
      <c r="B10366" t="s">
        <v>7206</v>
      </c>
      <c r="C10366" t="s">
        <v>7205</v>
      </c>
      <c r="D10366" t="s">
        <v>7204</v>
      </c>
      <c r="E10366" t="s">
        <v>7203</v>
      </c>
      <c r="F10366">
        <v>57203610</v>
      </c>
      <c r="G10366" t="s">
        <v>7202</v>
      </c>
      <c r="H10366" t="s">
        <v>7201</v>
      </c>
      <c r="I10366">
        <v>354</v>
      </c>
      <c r="J10366" t="s">
        <v>145</v>
      </c>
      <c r="K10366" t="s">
        <v>137</v>
      </c>
      <c r="L10366">
        <f>I10366*$Q$2/100/1000</f>
        <v>1.3097999999999999E-3</v>
      </c>
    </row>
    <row r="10367" spans="1:12" ht="15" customHeight="1">
      <c r="A10367" s="118">
        <v>44927</v>
      </c>
      <c r="B10367" t="s">
        <v>7155</v>
      </c>
      <c r="C10367" t="s">
        <v>7154</v>
      </c>
      <c r="D10367" t="s">
        <v>7200</v>
      </c>
      <c r="E10367" t="s">
        <v>7199</v>
      </c>
      <c r="F10367" s="128">
        <v>101025440</v>
      </c>
      <c r="G10367" s="126" t="s">
        <v>7198</v>
      </c>
      <c r="H10367" t="s">
        <v>7150</v>
      </c>
      <c r="I10367">
        <v>216</v>
      </c>
      <c r="J10367" t="s">
        <v>145</v>
      </c>
      <c r="K10367" t="s">
        <v>137</v>
      </c>
      <c r="L10367">
        <f>I10367*$Q$2/100/1000</f>
        <v>7.9920000000000002E-4</v>
      </c>
    </row>
    <row r="10368" spans="1:12">
      <c r="A10368" s="118">
        <v>44958</v>
      </c>
      <c r="B10368" t="s">
        <v>7155</v>
      </c>
      <c r="C10368" t="s">
        <v>7154</v>
      </c>
      <c r="D10368" t="s">
        <v>7197</v>
      </c>
      <c r="E10368" t="s">
        <v>7196</v>
      </c>
      <c r="F10368" s="128" t="s">
        <v>7195</v>
      </c>
      <c r="G10368" t="s">
        <v>7194</v>
      </c>
      <c r="H10368" t="s">
        <v>7150</v>
      </c>
      <c r="I10368">
        <v>216</v>
      </c>
      <c r="J10368" t="s">
        <v>145</v>
      </c>
      <c r="K10368" t="s">
        <v>137</v>
      </c>
      <c r="L10368">
        <f>I10368*$Q$2/100/1000</f>
        <v>7.9920000000000002E-4</v>
      </c>
    </row>
    <row r="10369" spans="1:12">
      <c r="A10369" s="118">
        <v>45047</v>
      </c>
      <c r="B10369" t="s">
        <v>7155</v>
      </c>
      <c r="C10369" t="s">
        <v>7154</v>
      </c>
      <c r="D10369" t="s">
        <v>7193</v>
      </c>
      <c r="E10369" t="s">
        <v>7192</v>
      </c>
      <c r="F10369" s="128">
        <v>40259103</v>
      </c>
      <c r="G10369" t="s">
        <v>7178</v>
      </c>
      <c r="H10369" t="s">
        <v>7150</v>
      </c>
      <c r="I10369">
        <v>216</v>
      </c>
      <c r="J10369" t="s">
        <v>145</v>
      </c>
      <c r="K10369" t="s">
        <v>137</v>
      </c>
      <c r="L10369">
        <f>I10369*$Q$2/100/1000</f>
        <v>7.9920000000000002E-4</v>
      </c>
    </row>
    <row r="10370" spans="1:12">
      <c r="A10370" s="118">
        <v>45047</v>
      </c>
      <c r="B10370" t="s">
        <v>7155</v>
      </c>
      <c r="C10370" t="s">
        <v>7154</v>
      </c>
      <c r="D10370" t="s">
        <v>7191</v>
      </c>
      <c r="E10370" t="s">
        <v>7190</v>
      </c>
      <c r="F10370" s="128">
        <v>57258161</v>
      </c>
      <c r="G10370" t="s">
        <v>7189</v>
      </c>
      <c r="H10370" t="s">
        <v>7150</v>
      </c>
      <c r="I10370">
        <v>216</v>
      </c>
      <c r="J10370" t="s">
        <v>145</v>
      </c>
      <c r="K10370" t="s">
        <v>137</v>
      </c>
      <c r="L10370">
        <f>I10370*$Q$2/100/1000</f>
        <v>7.9920000000000002E-4</v>
      </c>
    </row>
    <row r="10371" spans="1:12">
      <c r="A10371" s="118">
        <v>45170</v>
      </c>
      <c r="B10371" t="s">
        <v>460</v>
      </c>
      <c r="C10371" t="s">
        <v>459</v>
      </c>
      <c r="D10371" t="s">
        <v>981</v>
      </c>
      <c r="E10371" t="s">
        <v>7188</v>
      </c>
      <c r="F10371">
        <v>1</v>
      </c>
      <c r="G10371" t="s">
        <v>667</v>
      </c>
      <c r="H10371" t="s">
        <v>455</v>
      </c>
      <c r="I10371">
        <v>103.6</v>
      </c>
      <c r="J10371" t="s">
        <v>145</v>
      </c>
      <c r="K10371" t="s">
        <v>137</v>
      </c>
      <c r="L10371">
        <f>I10371*$Q$2/100/1000</f>
        <v>3.8331999999999998E-4</v>
      </c>
    </row>
    <row r="10372" spans="1:12">
      <c r="A10372" s="118">
        <v>45078</v>
      </c>
      <c r="B10372" t="s">
        <v>7155</v>
      </c>
      <c r="C10372" t="s">
        <v>7154</v>
      </c>
      <c r="D10372" t="s">
        <v>7186</v>
      </c>
      <c r="E10372" t="s">
        <v>7187</v>
      </c>
      <c r="F10372" s="128">
        <v>40259103</v>
      </c>
      <c r="G10372" t="s">
        <v>7178</v>
      </c>
      <c r="H10372" t="s">
        <v>7150</v>
      </c>
      <c r="I10372">
        <v>216</v>
      </c>
      <c r="J10372" t="s">
        <v>145</v>
      </c>
      <c r="K10372" t="s">
        <v>137</v>
      </c>
      <c r="L10372">
        <f>I10372*$Q$2/100/1000</f>
        <v>7.9920000000000002E-4</v>
      </c>
    </row>
    <row r="10373" spans="1:12">
      <c r="A10373" s="118">
        <v>45078</v>
      </c>
      <c r="B10373" t="s">
        <v>7155</v>
      </c>
      <c r="C10373" t="s">
        <v>7154</v>
      </c>
      <c r="D10373" t="s">
        <v>7186</v>
      </c>
      <c r="E10373" t="s">
        <v>7185</v>
      </c>
      <c r="F10373" s="128">
        <v>40259103</v>
      </c>
      <c r="G10373" t="s">
        <v>7178</v>
      </c>
      <c r="H10373" t="s">
        <v>7150</v>
      </c>
      <c r="I10373">
        <v>216</v>
      </c>
      <c r="J10373" t="s">
        <v>145</v>
      </c>
      <c r="K10373" t="s">
        <v>137</v>
      </c>
      <c r="L10373">
        <f>I10373*$Q$2/100/1000</f>
        <v>7.9920000000000002E-4</v>
      </c>
    </row>
    <row r="10374" spans="1:12">
      <c r="A10374" s="118">
        <v>45108</v>
      </c>
      <c r="B10374" t="s">
        <v>7155</v>
      </c>
      <c r="C10374" t="s">
        <v>7154</v>
      </c>
      <c r="D10374" t="s">
        <v>7184</v>
      </c>
      <c r="E10374" t="s">
        <v>7183</v>
      </c>
      <c r="F10374" s="128">
        <v>101029154</v>
      </c>
      <c r="G10374" t="s">
        <v>7158</v>
      </c>
      <c r="H10374" t="s">
        <v>7150</v>
      </c>
      <c r="I10374">
        <v>216</v>
      </c>
      <c r="J10374" t="s">
        <v>145</v>
      </c>
      <c r="K10374" t="s">
        <v>137</v>
      </c>
      <c r="L10374">
        <f>I10374*$Q$2/100/1000</f>
        <v>7.9920000000000002E-4</v>
      </c>
    </row>
    <row r="10375" spans="1:12">
      <c r="A10375" s="118">
        <v>45139</v>
      </c>
      <c r="B10375" t="s">
        <v>7155</v>
      </c>
      <c r="C10375" t="s">
        <v>7154</v>
      </c>
      <c r="D10375" t="s">
        <v>7170</v>
      </c>
      <c r="E10375" t="s">
        <v>7182</v>
      </c>
      <c r="F10375" s="129">
        <v>101025440</v>
      </c>
      <c r="G10375" t="s">
        <v>7168</v>
      </c>
      <c r="H10375" t="s">
        <v>7150</v>
      </c>
      <c r="I10375">
        <v>216</v>
      </c>
      <c r="J10375" t="s">
        <v>145</v>
      </c>
      <c r="K10375" t="s">
        <v>137</v>
      </c>
      <c r="L10375">
        <f>I10375*$Q$2/100/1000</f>
        <v>7.9920000000000002E-4</v>
      </c>
    </row>
    <row r="10376" spans="1:12">
      <c r="A10376" s="118">
        <v>45139</v>
      </c>
      <c r="B10376" t="s">
        <v>7155</v>
      </c>
      <c r="C10376" t="s">
        <v>7154</v>
      </c>
      <c r="D10376" t="s">
        <v>7170</v>
      </c>
      <c r="E10376" t="s">
        <v>7181</v>
      </c>
      <c r="F10376" s="129">
        <v>101025440</v>
      </c>
      <c r="G10376" t="s">
        <v>7168</v>
      </c>
      <c r="H10376" t="s">
        <v>7150</v>
      </c>
      <c r="I10376">
        <v>216</v>
      </c>
      <c r="J10376" t="s">
        <v>145</v>
      </c>
      <c r="K10376" t="s">
        <v>137</v>
      </c>
      <c r="L10376">
        <f>I10376*$Q$2/100/1000</f>
        <v>7.9920000000000002E-4</v>
      </c>
    </row>
    <row r="10377" spans="1:12">
      <c r="A10377" s="118">
        <v>45170</v>
      </c>
      <c r="B10377" t="s">
        <v>7155</v>
      </c>
      <c r="C10377" t="s">
        <v>7154</v>
      </c>
      <c r="D10377" t="s">
        <v>7180</v>
      </c>
      <c r="E10377" t="s">
        <v>7179</v>
      </c>
      <c r="F10377" s="128">
        <v>40259103</v>
      </c>
      <c r="G10377" t="s">
        <v>7178</v>
      </c>
      <c r="H10377" t="s">
        <v>7150</v>
      </c>
      <c r="I10377">
        <v>216</v>
      </c>
      <c r="J10377" t="s">
        <v>145</v>
      </c>
      <c r="K10377" t="s">
        <v>137</v>
      </c>
      <c r="L10377">
        <f>I10377*$Q$2/100/1000</f>
        <v>7.9920000000000002E-4</v>
      </c>
    </row>
    <row r="10378" spans="1:12">
      <c r="A10378" s="118">
        <v>45170</v>
      </c>
      <c r="B10378" t="s">
        <v>7155</v>
      </c>
      <c r="C10378" t="s">
        <v>7154</v>
      </c>
      <c r="D10378" t="s">
        <v>7167</v>
      </c>
      <c r="E10378" t="s">
        <v>7177</v>
      </c>
      <c r="F10378" s="128">
        <v>42211990</v>
      </c>
      <c r="G10378" t="s">
        <v>7151</v>
      </c>
      <c r="H10378" t="s">
        <v>7150</v>
      </c>
      <c r="I10378">
        <v>216</v>
      </c>
      <c r="J10378" t="s">
        <v>145</v>
      </c>
      <c r="K10378" t="s">
        <v>137</v>
      </c>
      <c r="L10378">
        <f>I10378*$Q$2/100/1000</f>
        <v>7.9920000000000002E-4</v>
      </c>
    </row>
    <row r="10379" spans="1:12">
      <c r="A10379" s="118">
        <v>45170</v>
      </c>
      <c r="B10379" t="s">
        <v>7155</v>
      </c>
      <c r="C10379" t="s">
        <v>7154</v>
      </c>
      <c r="D10379" t="s">
        <v>7170</v>
      </c>
      <c r="E10379" t="s">
        <v>7176</v>
      </c>
      <c r="F10379" s="128">
        <v>101025440</v>
      </c>
      <c r="G10379" t="s">
        <v>7168</v>
      </c>
      <c r="H10379" t="s">
        <v>7150</v>
      </c>
      <c r="I10379">
        <v>216</v>
      </c>
      <c r="J10379" t="s">
        <v>145</v>
      </c>
      <c r="K10379" t="s">
        <v>137</v>
      </c>
      <c r="L10379">
        <f>I10379*$Q$2/100/1000</f>
        <v>7.9920000000000002E-4</v>
      </c>
    </row>
    <row r="10380" spans="1:12">
      <c r="A10380" s="118">
        <v>45200</v>
      </c>
      <c r="B10380" t="s">
        <v>7155</v>
      </c>
      <c r="C10380" t="s">
        <v>7154</v>
      </c>
      <c r="D10380" t="s">
        <v>7165</v>
      </c>
      <c r="E10380" t="s">
        <v>7175</v>
      </c>
      <c r="F10380" s="128">
        <v>101029154</v>
      </c>
      <c r="G10380" t="s">
        <v>7158</v>
      </c>
      <c r="H10380" t="s">
        <v>7150</v>
      </c>
      <c r="I10380">
        <v>216</v>
      </c>
      <c r="J10380" t="s">
        <v>145</v>
      </c>
      <c r="K10380" t="s">
        <v>137</v>
      </c>
      <c r="L10380">
        <f>I10380*$Q$2/100/1000</f>
        <v>7.9920000000000002E-4</v>
      </c>
    </row>
    <row r="10381" spans="1:12">
      <c r="A10381" s="118">
        <v>45200</v>
      </c>
      <c r="B10381" t="s">
        <v>7155</v>
      </c>
      <c r="C10381" t="s">
        <v>7154</v>
      </c>
      <c r="D10381" t="s">
        <v>7167</v>
      </c>
      <c r="E10381" t="s">
        <v>7174</v>
      </c>
      <c r="F10381" s="128">
        <v>42211990</v>
      </c>
      <c r="G10381" t="s">
        <v>7151</v>
      </c>
      <c r="H10381" t="s">
        <v>7150</v>
      </c>
      <c r="I10381">
        <v>216</v>
      </c>
      <c r="J10381" t="s">
        <v>145</v>
      </c>
      <c r="K10381" t="s">
        <v>137</v>
      </c>
      <c r="L10381">
        <f>I10381*$Q$2/100/1000</f>
        <v>7.9920000000000002E-4</v>
      </c>
    </row>
    <row r="10382" spans="1:12">
      <c r="A10382" s="118">
        <v>45200</v>
      </c>
      <c r="B10382" t="s">
        <v>7155</v>
      </c>
      <c r="C10382" t="s">
        <v>7154</v>
      </c>
      <c r="D10382" t="s">
        <v>7170</v>
      </c>
      <c r="E10382" t="s">
        <v>7173</v>
      </c>
      <c r="F10382" s="128">
        <v>101025440</v>
      </c>
      <c r="G10382" t="s">
        <v>7168</v>
      </c>
      <c r="H10382" t="s">
        <v>7150</v>
      </c>
      <c r="I10382">
        <v>216</v>
      </c>
      <c r="J10382" t="s">
        <v>145</v>
      </c>
      <c r="K10382" t="s">
        <v>137</v>
      </c>
      <c r="L10382">
        <f>I10382*$Q$2/100/1000</f>
        <v>7.9920000000000002E-4</v>
      </c>
    </row>
    <row r="10383" spans="1:12">
      <c r="A10383" s="118">
        <v>45200</v>
      </c>
      <c r="B10383" t="s">
        <v>7155</v>
      </c>
      <c r="C10383" t="s">
        <v>7154</v>
      </c>
      <c r="D10383" t="s">
        <v>7172</v>
      </c>
      <c r="E10383" t="s">
        <v>7171</v>
      </c>
      <c r="F10383" s="128">
        <v>101025440</v>
      </c>
      <c r="G10383" t="s">
        <v>7168</v>
      </c>
      <c r="H10383" t="s">
        <v>7150</v>
      </c>
      <c r="I10383">
        <v>216</v>
      </c>
      <c r="J10383" t="s">
        <v>145</v>
      </c>
      <c r="K10383" t="s">
        <v>137</v>
      </c>
      <c r="L10383">
        <f>I10383*$Q$2/100/1000</f>
        <v>7.9920000000000002E-4</v>
      </c>
    </row>
    <row r="10384" spans="1:12">
      <c r="A10384" s="118">
        <v>45200</v>
      </c>
      <c r="B10384" t="s">
        <v>7155</v>
      </c>
      <c r="C10384" t="s">
        <v>7154</v>
      </c>
      <c r="D10384" t="s">
        <v>7170</v>
      </c>
      <c r="E10384" t="s">
        <v>7169</v>
      </c>
      <c r="F10384" s="128">
        <v>101025440</v>
      </c>
      <c r="G10384" t="s">
        <v>7168</v>
      </c>
      <c r="H10384" t="s">
        <v>7150</v>
      </c>
      <c r="I10384">
        <v>216</v>
      </c>
      <c r="J10384" t="s">
        <v>145</v>
      </c>
      <c r="K10384" t="s">
        <v>137</v>
      </c>
      <c r="L10384">
        <f>I10384*$Q$2/100/1000</f>
        <v>7.9920000000000002E-4</v>
      </c>
    </row>
    <row r="10385" spans="1:12">
      <c r="A10385" s="118">
        <v>45200</v>
      </c>
      <c r="B10385" t="s">
        <v>7155</v>
      </c>
      <c r="C10385" t="s">
        <v>7154</v>
      </c>
      <c r="D10385" t="s">
        <v>7167</v>
      </c>
      <c r="E10385" t="s">
        <v>7166</v>
      </c>
      <c r="F10385" s="128">
        <v>42211990</v>
      </c>
      <c r="G10385" t="s">
        <v>7151</v>
      </c>
      <c r="H10385" t="s">
        <v>7150</v>
      </c>
      <c r="I10385">
        <v>216</v>
      </c>
      <c r="J10385" t="s">
        <v>145</v>
      </c>
      <c r="K10385" t="s">
        <v>137</v>
      </c>
      <c r="L10385">
        <f>I10385*$Q$2/100/1000</f>
        <v>7.9920000000000002E-4</v>
      </c>
    </row>
    <row r="10386" spans="1:12">
      <c r="A10386" s="118">
        <v>45200</v>
      </c>
      <c r="B10386" t="s">
        <v>7155</v>
      </c>
      <c r="C10386" t="s">
        <v>7154</v>
      </c>
      <c r="D10386" t="s">
        <v>7165</v>
      </c>
      <c r="E10386" t="s">
        <v>7164</v>
      </c>
      <c r="F10386" s="128">
        <v>101029448</v>
      </c>
      <c r="G10386" t="s">
        <v>7163</v>
      </c>
      <c r="H10386" t="s">
        <v>7150</v>
      </c>
      <c r="I10386">
        <v>216</v>
      </c>
      <c r="J10386" t="s">
        <v>145</v>
      </c>
      <c r="K10386" t="s">
        <v>137</v>
      </c>
      <c r="L10386">
        <f>I10386*$Q$2/100/1000</f>
        <v>7.9920000000000002E-4</v>
      </c>
    </row>
    <row r="10387" spans="1:12">
      <c r="A10387" s="118">
        <v>45231</v>
      </c>
      <c r="B10387" t="s">
        <v>7155</v>
      </c>
      <c r="C10387" t="s">
        <v>7154</v>
      </c>
      <c r="D10387" t="s">
        <v>7160</v>
      </c>
      <c r="E10387" t="s">
        <v>7162</v>
      </c>
      <c r="F10387" s="128">
        <v>101029448</v>
      </c>
      <c r="G10387" t="s">
        <v>7161</v>
      </c>
      <c r="H10387" t="s">
        <v>7150</v>
      </c>
      <c r="I10387">
        <v>216</v>
      </c>
      <c r="J10387" t="s">
        <v>145</v>
      </c>
      <c r="K10387" t="s">
        <v>137</v>
      </c>
      <c r="L10387">
        <f>I10387*$Q$2/100/1000</f>
        <v>7.9920000000000002E-4</v>
      </c>
    </row>
    <row r="10388" spans="1:12">
      <c r="A10388" s="118">
        <v>45231</v>
      </c>
      <c r="B10388" t="s">
        <v>7155</v>
      </c>
      <c r="C10388" t="s">
        <v>7154</v>
      </c>
      <c r="D10388" t="s">
        <v>7160</v>
      </c>
      <c r="E10388" t="s">
        <v>7159</v>
      </c>
      <c r="F10388" s="128">
        <v>101029154</v>
      </c>
      <c r="G10388" t="s">
        <v>7158</v>
      </c>
      <c r="H10388" t="s">
        <v>7150</v>
      </c>
      <c r="I10388">
        <v>216</v>
      </c>
      <c r="J10388" t="s">
        <v>145</v>
      </c>
      <c r="K10388" t="s">
        <v>137</v>
      </c>
      <c r="L10388">
        <f>I10388*$Q$2/100/1000</f>
        <v>7.9920000000000002E-4</v>
      </c>
    </row>
    <row r="10389" spans="1:12">
      <c r="A10389" s="118">
        <v>45231</v>
      </c>
      <c r="B10389" t="s">
        <v>7155</v>
      </c>
      <c r="C10389" t="s">
        <v>7154</v>
      </c>
      <c r="D10389" t="s">
        <v>7157</v>
      </c>
      <c r="E10389" t="s">
        <v>7156</v>
      </c>
      <c r="F10389" s="128">
        <v>42211990</v>
      </c>
      <c r="G10389" t="s">
        <v>7151</v>
      </c>
      <c r="H10389" t="s">
        <v>7150</v>
      </c>
      <c r="I10389">
        <v>216</v>
      </c>
      <c r="J10389" t="s">
        <v>145</v>
      </c>
      <c r="K10389" t="s">
        <v>137</v>
      </c>
      <c r="L10389">
        <f>I10389*$Q$2/100/1000</f>
        <v>7.9920000000000002E-4</v>
      </c>
    </row>
    <row r="10390" spans="1:12">
      <c r="A10390" s="118">
        <v>45231</v>
      </c>
      <c r="B10390" t="s">
        <v>7155</v>
      </c>
      <c r="C10390" t="s">
        <v>7154</v>
      </c>
      <c r="D10390" t="s">
        <v>7153</v>
      </c>
      <c r="E10390" t="s">
        <v>7152</v>
      </c>
      <c r="F10390" s="128">
        <v>42211990</v>
      </c>
      <c r="G10390" t="s">
        <v>7151</v>
      </c>
      <c r="H10390" t="s">
        <v>7150</v>
      </c>
      <c r="I10390">
        <v>216</v>
      </c>
      <c r="J10390" t="s">
        <v>145</v>
      </c>
      <c r="K10390" t="s">
        <v>137</v>
      </c>
      <c r="L10390">
        <f>I10390*$Q$2/100/1000</f>
        <v>7.9920000000000002E-4</v>
      </c>
    </row>
    <row r="10391" spans="1:12">
      <c r="A10391" s="118">
        <v>44927</v>
      </c>
      <c r="B10391" t="s">
        <v>6932</v>
      </c>
      <c r="C10391" t="s">
        <v>6931</v>
      </c>
      <c r="D10391" t="s">
        <v>7149</v>
      </c>
      <c r="E10391" t="s">
        <v>7148</v>
      </c>
      <c r="F10391" t="s">
        <v>6962</v>
      </c>
      <c r="G10391" t="s">
        <v>6961</v>
      </c>
      <c r="H10391" t="s">
        <v>6926</v>
      </c>
      <c r="I10391">
        <v>0.2</v>
      </c>
      <c r="J10391" t="s">
        <v>138</v>
      </c>
      <c r="K10391" t="s">
        <v>137</v>
      </c>
      <c r="L10391">
        <f>I10391*$Q$2/1000</f>
        <v>7.3999999999999996E-5</v>
      </c>
    </row>
    <row r="10392" spans="1:12">
      <c r="A10392" s="118">
        <v>44927</v>
      </c>
      <c r="B10392" t="s">
        <v>6932</v>
      </c>
      <c r="C10392" t="s">
        <v>6931</v>
      </c>
      <c r="D10392" t="s">
        <v>7105</v>
      </c>
      <c r="E10392" t="s">
        <v>7147</v>
      </c>
      <c r="F10392" t="s">
        <v>6978</v>
      </c>
      <c r="G10392" t="s">
        <v>6977</v>
      </c>
      <c r="H10392" t="s">
        <v>6926</v>
      </c>
      <c r="I10392">
        <v>0.2</v>
      </c>
      <c r="J10392" t="s">
        <v>138</v>
      </c>
      <c r="K10392" t="s">
        <v>137</v>
      </c>
      <c r="L10392">
        <f>I10392*$Q$2/1000</f>
        <v>7.3999999999999996E-5</v>
      </c>
    </row>
    <row r="10393" spans="1:12">
      <c r="A10393" s="118">
        <v>44927</v>
      </c>
      <c r="B10393" t="s">
        <v>6932</v>
      </c>
      <c r="C10393" t="s">
        <v>6931</v>
      </c>
      <c r="D10393" t="s">
        <v>7146</v>
      </c>
      <c r="E10393" t="s">
        <v>7145</v>
      </c>
      <c r="F10393">
        <v>101017479</v>
      </c>
      <c r="G10393" t="s">
        <v>7144</v>
      </c>
      <c r="H10393" t="s">
        <v>6926</v>
      </c>
      <c r="I10393">
        <v>0.2</v>
      </c>
      <c r="J10393" t="s">
        <v>138</v>
      </c>
      <c r="K10393" t="s">
        <v>137</v>
      </c>
      <c r="L10393">
        <f>I10393*$Q$2/1000</f>
        <v>7.3999999999999996E-5</v>
      </c>
    </row>
    <row r="10394" spans="1:12">
      <c r="A10394" s="118">
        <v>44927</v>
      </c>
      <c r="B10394" t="s">
        <v>6932</v>
      </c>
      <c r="C10394" t="s">
        <v>6931</v>
      </c>
      <c r="D10394" t="s">
        <v>7134</v>
      </c>
      <c r="E10394" t="s">
        <v>7143</v>
      </c>
      <c r="F10394">
        <v>101044996</v>
      </c>
      <c r="G10394" t="s">
        <v>6958</v>
      </c>
      <c r="H10394" t="s">
        <v>6926</v>
      </c>
      <c r="I10394">
        <v>0.2</v>
      </c>
      <c r="J10394" t="s">
        <v>138</v>
      </c>
      <c r="K10394" t="s">
        <v>137</v>
      </c>
      <c r="L10394">
        <f>I10394*$Q$2/1000</f>
        <v>7.3999999999999996E-5</v>
      </c>
    </row>
    <row r="10395" spans="1:12">
      <c r="A10395" s="118">
        <v>44927</v>
      </c>
      <c r="B10395" t="s">
        <v>6932</v>
      </c>
      <c r="C10395" t="s">
        <v>6931</v>
      </c>
      <c r="D10395" t="s">
        <v>7134</v>
      </c>
      <c r="E10395" t="s">
        <v>7142</v>
      </c>
      <c r="F10395">
        <v>101044995</v>
      </c>
      <c r="G10395" t="s">
        <v>6933</v>
      </c>
      <c r="H10395" t="s">
        <v>6926</v>
      </c>
      <c r="I10395">
        <v>0.2</v>
      </c>
      <c r="J10395" t="s">
        <v>138</v>
      </c>
      <c r="K10395" t="s">
        <v>137</v>
      </c>
      <c r="L10395">
        <f>I10395*$Q$2/1000</f>
        <v>7.3999999999999996E-5</v>
      </c>
    </row>
    <row r="10396" spans="1:12">
      <c r="A10396" s="118">
        <v>44958</v>
      </c>
      <c r="B10396" t="s">
        <v>6932</v>
      </c>
      <c r="C10396" t="s">
        <v>6931</v>
      </c>
      <c r="D10396" t="s">
        <v>7141</v>
      </c>
      <c r="E10396" t="s">
        <v>7140</v>
      </c>
      <c r="F10396">
        <v>101049914</v>
      </c>
      <c r="G10396" t="s">
        <v>7081</v>
      </c>
      <c r="H10396" t="s">
        <v>6926</v>
      </c>
      <c r="I10396">
        <v>0.2</v>
      </c>
      <c r="J10396" t="s">
        <v>138</v>
      </c>
      <c r="K10396" t="s">
        <v>137</v>
      </c>
      <c r="L10396">
        <f>I10396*$Q$2/1000</f>
        <v>7.3999999999999996E-5</v>
      </c>
    </row>
    <row r="10397" spans="1:12">
      <c r="A10397" s="118">
        <v>44986</v>
      </c>
      <c r="B10397" t="s">
        <v>6932</v>
      </c>
      <c r="C10397" t="s">
        <v>6931</v>
      </c>
      <c r="D10397" t="s">
        <v>7083</v>
      </c>
      <c r="E10397" t="s">
        <v>7139</v>
      </c>
      <c r="F10397">
        <v>101049914</v>
      </c>
      <c r="G10397" t="s">
        <v>7081</v>
      </c>
      <c r="H10397" t="s">
        <v>6926</v>
      </c>
      <c r="I10397">
        <v>0.2</v>
      </c>
      <c r="J10397" t="s">
        <v>138</v>
      </c>
      <c r="K10397" t="s">
        <v>137</v>
      </c>
      <c r="L10397">
        <f>I10397*$Q$2/1000</f>
        <v>7.3999999999999996E-5</v>
      </c>
    </row>
    <row r="10398" spans="1:12">
      <c r="A10398" s="118">
        <v>44986</v>
      </c>
      <c r="B10398" t="s">
        <v>6932</v>
      </c>
      <c r="C10398" t="s">
        <v>6931</v>
      </c>
      <c r="D10398" t="s">
        <v>7078</v>
      </c>
      <c r="E10398" t="s">
        <v>7138</v>
      </c>
      <c r="F10398" t="s">
        <v>6989</v>
      </c>
      <c r="G10398" t="s">
        <v>6988</v>
      </c>
      <c r="H10398" t="s">
        <v>6926</v>
      </c>
      <c r="I10398">
        <v>0.2</v>
      </c>
      <c r="J10398" t="s">
        <v>138</v>
      </c>
      <c r="K10398" t="s">
        <v>137</v>
      </c>
      <c r="L10398">
        <f>I10398*$Q$2/1000</f>
        <v>7.3999999999999996E-5</v>
      </c>
    </row>
    <row r="10399" spans="1:12">
      <c r="A10399" s="118">
        <v>44986</v>
      </c>
      <c r="B10399" t="s">
        <v>6932</v>
      </c>
      <c r="C10399" t="s">
        <v>6931</v>
      </c>
      <c r="D10399" t="s">
        <v>7134</v>
      </c>
      <c r="E10399" t="s">
        <v>7137</v>
      </c>
      <c r="F10399">
        <v>40253127</v>
      </c>
      <c r="G10399" t="s">
        <v>6958</v>
      </c>
      <c r="H10399" t="s">
        <v>6926</v>
      </c>
      <c r="I10399">
        <v>0.2</v>
      </c>
      <c r="J10399" t="s">
        <v>138</v>
      </c>
      <c r="K10399" t="s">
        <v>137</v>
      </c>
      <c r="L10399">
        <f>I10399*$Q$2/1000</f>
        <v>7.3999999999999996E-5</v>
      </c>
    </row>
    <row r="10400" spans="1:12">
      <c r="A10400" s="118">
        <v>44986</v>
      </c>
      <c r="B10400" t="s">
        <v>6932</v>
      </c>
      <c r="C10400" t="s">
        <v>6931</v>
      </c>
      <c r="D10400" t="s">
        <v>7131</v>
      </c>
      <c r="E10400" t="s">
        <v>7136</v>
      </c>
      <c r="F10400" t="s">
        <v>6962</v>
      </c>
      <c r="G10400" t="s">
        <v>6961</v>
      </c>
      <c r="H10400" t="s">
        <v>6926</v>
      </c>
      <c r="I10400">
        <v>0.2</v>
      </c>
      <c r="J10400" t="s">
        <v>138</v>
      </c>
      <c r="K10400" t="s">
        <v>137</v>
      </c>
      <c r="L10400">
        <f>I10400*$Q$2/1000</f>
        <v>7.3999999999999996E-5</v>
      </c>
    </row>
    <row r="10401" spans="1:12">
      <c r="A10401" s="118">
        <v>44986</v>
      </c>
      <c r="B10401" t="s">
        <v>6932</v>
      </c>
      <c r="C10401" t="s">
        <v>6931</v>
      </c>
      <c r="D10401" t="s">
        <v>7105</v>
      </c>
      <c r="E10401" t="s">
        <v>7135</v>
      </c>
      <c r="F10401" t="s">
        <v>6978</v>
      </c>
      <c r="G10401" t="s">
        <v>6977</v>
      </c>
      <c r="H10401" t="s">
        <v>6926</v>
      </c>
      <c r="I10401">
        <v>0.2</v>
      </c>
      <c r="J10401" t="s">
        <v>138</v>
      </c>
      <c r="K10401" t="s">
        <v>137</v>
      </c>
      <c r="L10401">
        <f>I10401*$Q$2/1000</f>
        <v>7.3999999999999996E-5</v>
      </c>
    </row>
    <row r="10402" spans="1:12">
      <c r="A10402" s="118">
        <v>44986</v>
      </c>
      <c r="B10402" t="s">
        <v>6932</v>
      </c>
      <c r="C10402" t="s">
        <v>6931</v>
      </c>
      <c r="D10402" t="s">
        <v>7134</v>
      </c>
      <c r="E10402" t="s">
        <v>7133</v>
      </c>
      <c r="F10402">
        <v>101044995</v>
      </c>
      <c r="G10402" t="s">
        <v>6933</v>
      </c>
      <c r="H10402" t="s">
        <v>6926</v>
      </c>
      <c r="I10402">
        <v>0.2</v>
      </c>
      <c r="J10402" t="s">
        <v>138</v>
      </c>
      <c r="K10402" t="s">
        <v>137</v>
      </c>
      <c r="L10402">
        <f>I10402*$Q$2/1000</f>
        <v>7.3999999999999996E-5</v>
      </c>
    </row>
    <row r="10403" spans="1:12">
      <c r="A10403" s="118">
        <v>44986</v>
      </c>
      <c r="B10403" t="s">
        <v>6932</v>
      </c>
      <c r="C10403" t="s">
        <v>6931</v>
      </c>
      <c r="D10403" t="s">
        <v>7078</v>
      </c>
      <c r="E10403" t="s">
        <v>7132</v>
      </c>
      <c r="F10403" t="s">
        <v>7004</v>
      </c>
      <c r="G10403" t="s">
        <v>7003</v>
      </c>
      <c r="H10403" t="s">
        <v>6926</v>
      </c>
      <c r="I10403">
        <v>0.2</v>
      </c>
      <c r="J10403" t="s">
        <v>138</v>
      </c>
      <c r="K10403" t="s">
        <v>137</v>
      </c>
      <c r="L10403">
        <f>I10403*$Q$2/1000</f>
        <v>7.3999999999999996E-5</v>
      </c>
    </row>
    <row r="10404" spans="1:12">
      <c r="A10404" s="118">
        <v>44986</v>
      </c>
      <c r="B10404" t="s">
        <v>6932</v>
      </c>
      <c r="C10404" t="s">
        <v>6931</v>
      </c>
      <c r="D10404" t="s">
        <v>7131</v>
      </c>
      <c r="E10404" t="s">
        <v>7130</v>
      </c>
      <c r="F10404" t="s">
        <v>6962</v>
      </c>
      <c r="G10404" t="s">
        <v>6961</v>
      </c>
      <c r="H10404" t="s">
        <v>6926</v>
      </c>
      <c r="I10404">
        <v>0.2</v>
      </c>
      <c r="J10404" t="s">
        <v>138</v>
      </c>
      <c r="K10404" t="s">
        <v>137</v>
      </c>
      <c r="L10404">
        <f>I10404*$Q$2/1000</f>
        <v>7.3999999999999996E-5</v>
      </c>
    </row>
    <row r="10405" spans="1:12">
      <c r="A10405" s="118">
        <v>44986</v>
      </c>
      <c r="B10405" t="s">
        <v>6932</v>
      </c>
      <c r="C10405" t="s">
        <v>6931</v>
      </c>
      <c r="D10405" t="s">
        <v>7129</v>
      </c>
      <c r="E10405" t="s">
        <v>7128</v>
      </c>
      <c r="F10405">
        <v>101044995</v>
      </c>
      <c r="G10405" t="s">
        <v>6933</v>
      </c>
      <c r="H10405" t="s">
        <v>6926</v>
      </c>
      <c r="I10405">
        <v>0.2</v>
      </c>
      <c r="J10405" t="s">
        <v>138</v>
      </c>
      <c r="K10405" t="s">
        <v>137</v>
      </c>
      <c r="L10405">
        <f>I10405*$Q$2/1000</f>
        <v>7.3999999999999996E-5</v>
      </c>
    </row>
    <row r="10406" spans="1:12">
      <c r="A10406" s="118">
        <v>44986</v>
      </c>
      <c r="B10406" t="s">
        <v>6932</v>
      </c>
      <c r="C10406" t="s">
        <v>6931</v>
      </c>
      <c r="D10406" t="s">
        <v>7127</v>
      </c>
      <c r="E10406" t="s">
        <v>7126</v>
      </c>
      <c r="F10406" t="s">
        <v>6989</v>
      </c>
      <c r="G10406" t="s">
        <v>6988</v>
      </c>
      <c r="H10406" t="s">
        <v>6926</v>
      </c>
      <c r="I10406">
        <v>0.2</v>
      </c>
      <c r="J10406" t="s">
        <v>138</v>
      </c>
      <c r="K10406" t="s">
        <v>137</v>
      </c>
      <c r="L10406">
        <f>I10406*$Q$2/1000</f>
        <v>7.3999999999999996E-5</v>
      </c>
    </row>
    <row r="10407" spans="1:12">
      <c r="A10407" s="118">
        <v>44986</v>
      </c>
      <c r="B10407" t="s">
        <v>6932</v>
      </c>
      <c r="C10407" t="s">
        <v>6931</v>
      </c>
      <c r="D10407" t="s">
        <v>7120</v>
      </c>
      <c r="E10407" t="s">
        <v>7125</v>
      </c>
      <c r="F10407">
        <v>101044995</v>
      </c>
      <c r="G10407" t="s">
        <v>6933</v>
      </c>
      <c r="H10407" t="s">
        <v>6926</v>
      </c>
      <c r="I10407">
        <v>0.2</v>
      </c>
      <c r="J10407" t="s">
        <v>138</v>
      </c>
      <c r="K10407" t="s">
        <v>137</v>
      </c>
      <c r="L10407">
        <f>I10407*$Q$2/1000</f>
        <v>7.3999999999999996E-5</v>
      </c>
    </row>
    <row r="10408" spans="1:12">
      <c r="A10408" s="118">
        <v>44986</v>
      </c>
      <c r="B10408" t="s">
        <v>6932</v>
      </c>
      <c r="C10408" t="s">
        <v>6931</v>
      </c>
      <c r="D10408" t="s">
        <v>7120</v>
      </c>
      <c r="E10408" t="s">
        <v>7124</v>
      </c>
      <c r="F10408">
        <v>101049914</v>
      </c>
      <c r="G10408" t="s">
        <v>7081</v>
      </c>
      <c r="H10408" t="s">
        <v>6926</v>
      </c>
      <c r="I10408">
        <v>0.2</v>
      </c>
      <c r="J10408" t="s">
        <v>138</v>
      </c>
      <c r="K10408" t="s">
        <v>137</v>
      </c>
      <c r="L10408">
        <f>I10408*$Q$2/1000</f>
        <v>7.3999999999999996E-5</v>
      </c>
    </row>
    <row r="10409" spans="1:12">
      <c r="A10409" s="118">
        <v>45017</v>
      </c>
      <c r="B10409" t="s">
        <v>6932</v>
      </c>
      <c r="C10409" t="s">
        <v>6931</v>
      </c>
      <c r="D10409" t="s">
        <v>7123</v>
      </c>
      <c r="E10409" t="s">
        <v>7122</v>
      </c>
      <c r="F10409" s="119">
        <v>40256992</v>
      </c>
      <c r="G10409" t="s">
        <v>7121</v>
      </c>
      <c r="H10409" t="s">
        <v>6926</v>
      </c>
      <c r="I10409">
        <v>0.2</v>
      </c>
      <c r="J10409" t="s">
        <v>138</v>
      </c>
      <c r="K10409" t="s">
        <v>137</v>
      </c>
      <c r="L10409">
        <f>I10409*$Q$2/1000</f>
        <v>7.3999999999999996E-5</v>
      </c>
    </row>
    <row r="10410" spans="1:12">
      <c r="A10410" s="118">
        <v>45017</v>
      </c>
      <c r="B10410" t="s">
        <v>6932</v>
      </c>
      <c r="C10410" t="s">
        <v>6931</v>
      </c>
      <c r="D10410" t="s">
        <v>7120</v>
      </c>
      <c r="E10410" t="s">
        <v>7119</v>
      </c>
      <c r="F10410" s="119" t="s">
        <v>6978</v>
      </c>
      <c r="G10410" t="s">
        <v>6977</v>
      </c>
      <c r="H10410" t="s">
        <v>6926</v>
      </c>
      <c r="I10410">
        <v>0.2</v>
      </c>
      <c r="J10410" t="s">
        <v>138</v>
      </c>
      <c r="K10410" t="s">
        <v>137</v>
      </c>
      <c r="L10410">
        <f>I10410*$Q$2/1000</f>
        <v>7.3999999999999996E-5</v>
      </c>
    </row>
    <row r="10411" spans="1:12">
      <c r="A10411" s="118">
        <v>45017</v>
      </c>
      <c r="B10411" t="s">
        <v>6932</v>
      </c>
      <c r="C10411" t="s">
        <v>6931</v>
      </c>
      <c r="D10411" t="s">
        <v>7118</v>
      </c>
      <c r="E10411" t="s">
        <v>7117</v>
      </c>
      <c r="F10411" s="119" t="s">
        <v>7116</v>
      </c>
      <c r="G10411" t="s">
        <v>7115</v>
      </c>
      <c r="H10411" t="s">
        <v>6926</v>
      </c>
      <c r="I10411">
        <v>0.2</v>
      </c>
      <c r="J10411" t="s">
        <v>138</v>
      </c>
      <c r="K10411" t="s">
        <v>137</v>
      </c>
      <c r="L10411">
        <f>I10411*$Q$2/1000</f>
        <v>7.3999999999999996E-5</v>
      </c>
    </row>
    <row r="10412" spans="1:12">
      <c r="A10412" s="118">
        <v>45017</v>
      </c>
      <c r="B10412" t="s">
        <v>6932</v>
      </c>
      <c r="C10412" t="s">
        <v>6931</v>
      </c>
      <c r="D10412" t="s">
        <v>7114</v>
      </c>
      <c r="E10412" t="s">
        <v>7113</v>
      </c>
      <c r="F10412" s="119" t="s">
        <v>7112</v>
      </c>
      <c r="G10412" t="s">
        <v>7111</v>
      </c>
      <c r="H10412" t="s">
        <v>6926</v>
      </c>
      <c r="I10412">
        <v>0.2</v>
      </c>
      <c r="J10412" t="s">
        <v>138</v>
      </c>
      <c r="K10412" t="s">
        <v>137</v>
      </c>
      <c r="L10412">
        <f>I10412*$Q$2/1000</f>
        <v>7.3999999999999996E-5</v>
      </c>
    </row>
    <row r="10413" spans="1:12">
      <c r="A10413" s="118">
        <v>45017</v>
      </c>
      <c r="B10413" t="s">
        <v>6932</v>
      </c>
      <c r="C10413" t="s">
        <v>6931</v>
      </c>
      <c r="D10413" t="s">
        <v>6983</v>
      </c>
      <c r="E10413" t="s">
        <v>7110</v>
      </c>
      <c r="F10413" s="119">
        <v>101044996</v>
      </c>
      <c r="G10413" t="s">
        <v>6958</v>
      </c>
      <c r="H10413" t="s">
        <v>6926</v>
      </c>
      <c r="I10413">
        <v>0.2</v>
      </c>
      <c r="J10413" t="s">
        <v>138</v>
      </c>
      <c r="K10413" t="s">
        <v>137</v>
      </c>
      <c r="L10413">
        <f>I10413*$Q$2/1000</f>
        <v>7.3999999999999996E-5</v>
      </c>
    </row>
    <row r="10414" spans="1:12">
      <c r="A10414" s="118">
        <v>45017</v>
      </c>
      <c r="B10414" t="s">
        <v>6932</v>
      </c>
      <c r="C10414" t="s">
        <v>6931</v>
      </c>
      <c r="D10414" t="s">
        <v>6985</v>
      </c>
      <c r="E10414" t="s">
        <v>7109</v>
      </c>
      <c r="F10414" s="119">
        <v>40253127</v>
      </c>
      <c r="G10414" t="s">
        <v>6958</v>
      </c>
      <c r="H10414" t="s">
        <v>6926</v>
      </c>
      <c r="I10414">
        <v>0.2</v>
      </c>
      <c r="J10414" t="s">
        <v>138</v>
      </c>
      <c r="K10414" t="s">
        <v>137</v>
      </c>
      <c r="L10414">
        <f>I10414*$Q$2/1000</f>
        <v>7.3999999999999996E-5</v>
      </c>
    </row>
    <row r="10415" spans="1:12">
      <c r="A10415" s="118">
        <v>45170</v>
      </c>
      <c r="B10415" t="s">
        <v>574</v>
      </c>
      <c r="C10415" t="s">
        <v>573</v>
      </c>
      <c r="D10415" t="s">
        <v>4378</v>
      </c>
      <c r="E10415" t="s">
        <v>7108</v>
      </c>
      <c r="F10415">
        <v>42205718</v>
      </c>
      <c r="G10415" t="s">
        <v>1626</v>
      </c>
      <c r="H10415" t="s">
        <v>569</v>
      </c>
      <c r="I10415">
        <v>298</v>
      </c>
      <c r="J10415" t="s">
        <v>145</v>
      </c>
      <c r="K10415" t="s">
        <v>137</v>
      </c>
      <c r="L10415">
        <f>I10415*$Q$2/100/1000</f>
        <v>1.1026E-3</v>
      </c>
    </row>
    <row r="10416" spans="1:12">
      <c r="A10416" s="118">
        <v>45017</v>
      </c>
      <c r="B10416" t="s">
        <v>6932</v>
      </c>
      <c r="C10416" t="s">
        <v>6931</v>
      </c>
      <c r="D10416" t="s">
        <v>7083</v>
      </c>
      <c r="E10416" t="s">
        <v>7107</v>
      </c>
      <c r="F10416" s="119">
        <v>101049914</v>
      </c>
      <c r="G10416" t="s">
        <v>7081</v>
      </c>
      <c r="H10416" t="s">
        <v>6926</v>
      </c>
      <c r="I10416">
        <v>0.2</v>
      </c>
      <c r="J10416" t="s">
        <v>138</v>
      </c>
      <c r="K10416" t="s">
        <v>137</v>
      </c>
      <c r="L10416">
        <f>I10416*$Q$2/1000</f>
        <v>7.3999999999999996E-5</v>
      </c>
    </row>
    <row r="10417" spans="1:12">
      <c r="A10417" s="118">
        <v>45017</v>
      </c>
      <c r="B10417" t="s">
        <v>6932</v>
      </c>
      <c r="C10417" t="s">
        <v>6931</v>
      </c>
      <c r="D10417" t="s">
        <v>7078</v>
      </c>
      <c r="E10417" t="s">
        <v>7106</v>
      </c>
      <c r="F10417" s="119" t="s">
        <v>6989</v>
      </c>
      <c r="G10417" t="s">
        <v>6988</v>
      </c>
      <c r="H10417" t="s">
        <v>6926</v>
      </c>
      <c r="I10417">
        <v>0.2</v>
      </c>
      <c r="J10417" t="s">
        <v>138</v>
      </c>
      <c r="K10417" t="s">
        <v>137</v>
      </c>
      <c r="L10417">
        <f>I10417*$Q$2/1000</f>
        <v>7.3999999999999996E-5</v>
      </c>
    </row>
    <row r="10418" spans="1:12">
      <c r="A10418" s="118">
        <v>45017</v>
      </c>
      <c r="B10418" t="s">
        <v>6932</v>
      </c>
      <c r="C10418" t="s">
        <v>6931</v>
      </c>
      <c r="D10418" t="s">
        <v>7105</v>
      </c>
      <c r="E10418" t="s">
        <v>7104</v>
      </c>
      <c r="F10418" s="119" t="s">
        <v>6978</v>
      </c>
      <c r="G10418" t="s">
        <v>6977</v>
      </c>
      <c r="H10418" t="s">
        <v>6926</v>
      </c>
      <c r="I10418">
        <v>0.2</v>
      </c>
      <c r="J10418" t="s">
        <v>138</v>
      </c>
      <c r="K10418" t="s">
        <v>137</v>
      </c>
      <c r="L10418">
        <f>I10418*$Q$2/1000</f>
        <v>7.3999999999999996E-5</v>
      </c>
    </row>
    <row r="10419" spans="1:12">
      <c r="A10419" s="118">
        <v>45017</v>
      </c>
      <c r="B10419" t="s">
        <v>6932</v>
      </c>
      <c r="C10419" t="s">
        <v>6931</v>
      </c>
      <c r="D10419" t="s">
        <v>6980</v>
      </c>
      <c r="E10419" t="s">
        <v>7103</v>
      </c>
      <c r="F10419" s="119">
        <v>101049918</v>
      </c>
      <c r="G10419" t="s">
        <v>7060</v>
      </c>
      <c r="H10419" t="s">
        <v>6926</v>
      </c>
      <c r="I10419">
        <v>0.2</v>
      </c>
      <c r="J10419" t="s">
        <v>138</v>
      </c>
      <c r="K10419" t="s">
        <v>137</v>
      </c>
      <c r="L10419">
        <f>I10419*$Q$2/1000</f>
        <v>7.3999999999999996E-5</v>
      </c>
    </row>
    <row r="10420" spans="1:12">
      <c r="A10420" s="118">
        <v>45017</v>
      </c>
      <c r="B10420" t="s">
        <v>6932</v>
      </c>
      <c r="C10420" t="s">
        <v>6931</v>
      </c>
      <c r="D10420" t="s">
        <v>7078</v>
      </c>
      <c r="E10420" t="s">
        <v>7102</v>
      </c>
      <c r="F10420" s="119" t="s">
        <v>7004</v>
      </c>
      <c r="G10420" t="s">
        <v>7003</v>
      </c>
      <c r="H10420" t="s">
        <v>6926</v>
      </c>
      <c r="I10420">
        <v>0.2</v>
      </c>
      <c r="J10420" t="s">
        <v>138</v>
      </c>
      <c r="K10420" t="s">
        <v>137</v>
      </c>
      <c r="L10420">
        <f>I10420*$Q$2/1000</f>
        <v>7.3999999999999996E-5</v>
      </c>
    </row>
    <row r="10421" spans="1:12" ht="15" customHeight="1">
      <c r="A10421" s="118">
        <v>45047</v>
      </c>
      <c r="B10421" t="s">
        <v>6932</v>
      </c>
      <c r="C10421" t="s">
        <v>6931</v>
      </c>
      <c r="D10421" t="s">
        <v>6983</v>
      </c>
      <c r="E10421" t="s">
        <v>7101</v>
      </c>
      <c r="F10421">
        <v>101044996</v>
      </c>
      <c r="G10421" t="s">
        <v>6958</v>
      </c>
      <c r="H10421" t="s">
        <v>6926</v>
      </c>
      <c r="I10421">
        <v>0.2</v>
      </c>
      <c r="J10421" t="s">
        <v>138</v>
      </c>
      <c r="K10421" t="s">
        <v>137</v>
      </c>
      <c r="L10421">
        <f>I10421*$Q$2/1000</f>
        <v>7.3999999999999996E-5</v>
      </c>
    </row>
    <row r="10422" spans="1:12" ht="15" customHeight="1">
      <c r="A10422" s="118">
        <v>45047</v>
      </c>
      <c r="B10422" t="s">
        <v>6932</v>
      </c>
      <c r="C10422" t="s">
        <v>6931</v>
      </c>
      <c r="D10422" t="s">
        <v>6985</v>
      </c>
      <c r="E10422" t="s">
        <v>7100</v>
      </c>
      <c r="F10422">
        <v>40253127</v>
      </c>
      <c r="G10422" t="s">
        <v>6958</v>
      </c>
      <c r="H10422" t="s">
        <v>6926</v>
      </c>
      <c r="I10422">
        <v>0.2</v>
      </c>
      <c r="J10422" t="s">
        <v>138</v>
      </c>
      <c r="K10422" t="s">
        <v>137</v>
      </c>
      <c r="L10422">
        <f>I10422*$Q$2/1000</f>
        <v>7.3999999999999996E-5</v>
      </c>
    </row>
    <row r="10423" spans="1:12" ht="15" customHeight="1">
      <c r="A10423" s="118">
        <v>45047</v>
      </c>
      <c r="B10423" t="s">
        <v>6932</v>
      </c>
      <c r="C10423" t="s">
        <v>6931</v>
      </c>
      <c r="D10423" t="s">
        <v>6980</v>
      </c>
      <c r="E10423" t="s">
        <v>7099</v>
      </c>
      <c r="F10423" t="s">
        <v>6978</v>
      </c>
      <c r="G10423" t="s">
        <v>6977</v>
      </c>
      <c r="H10423" t="s">
        <v>6926</v>
      </c>
      <c r="I10423">
        <v>0.2</v>
      </c>
      <c r="J10423" t="s">
        <v>138</v>
      </c>
      <c r="K10423" t="s">
        <v>137</v>
      </c>
      <c r="L10423">
        <f>I10423*$Q$2/1000</f>
        <v>7.3999999999999996E-5</v>
      </c>
    </row>
    <row r="10424" spans="1:12">
      <c r="A10424" s="118">
        <v>45047</v>
      </c>
      <c r="B10424" t="s">
        <v>6932</v>
      </c>
      <c r="C10424" t="s">
        <v>6931</v>
      </c>
      <c r="D10424" t="s">
        <v>7021</v>
      </c>
      <c r="E10424" t="s">
        <v>7098</v>
      </c>
      <c r="F10424" t="s">
        <v>6978</v>
      </c>
      <c r="G10424" t="s">
        <v>6977</v>
      </c>
      <c r="H10424" t="s">
        <v>6926</v>
      </c>
      <c r="I10424">
        <v>0.2</v>
      </c>
      <c r="J10424" t="s">
        <v>138</v>
      </c>
      <c r="K10424" t="s">
        <v>137</v>
      </c>
      <c r="L10424">
        <f>I10424*$Q$2/1000</f>
        <v>7.3999999999999996E-5</v>
      </c>
    </row>
    <row r="10425" spans="1:12">
      <c r="A10425" s="118">
        <v>45047</v>
      </c>
      <c r="B10425" t="s">
        <v>6932</v>
      </c>
      <c r="C10425" t="s">
        <v>6931</v>
      </c>
      <c r="D10425" t="s">
        <v>7062</v>
      </c>
      <c r="E10425" t="s">
        <v>7097</v>
      </c>
      <c r="F10425">
        <v>101049918</v>
      </c>
      <c r="G10425" t="s">
        <v>7060</v>
      </c>
      <c r="H10425" t="s">
        <v>6926</v>
      </c>
      <c r="I10425">
        <v>0.2</v>
      </c>
      <c r="J10425" t="s">
        <v>138</v>
      </c>
      <c r="K10425" t="s">
        <v>137</v>
      </c>
      <c r="L10425">
        <f>I10425*$Q$2/1000</f>
        <v>7.3999999999999996E-5</v>
      </c>
    </row>
    <row r="10426" spans="1:12">
      <c r="A10426" s="118">
        <v>45047</v>
      </c>
      <c r="B10426" t="s">
        <v>6932</v>
      </c>
      <c r="C10426" t="s">
        <v>6931</v>
      </c>
      <c r="D10426" t="s">
        <v>6985</v>
      </c>
      <c r="E10426" t="s">
        <v>7096</v>
      </c>
      <c r="F10426">
        <v>40253127</v>
      </c>
      <c r="G10426" t="s">
        <v>6958</v>
      </c>
      <c r="H10426" t="s">
        <v>6926</v>
      </c>
      <c r="I10426">
        <v>0.2</v>
      </c>
      <c r="J10426" t="s">
        <v>138</v>
      </c>
      <c r="K10426" t="s">
        <v>137</v>
      </c>
      <c r="L10426">
        <f>I10426*$Q$2/1000</f>
        <v>7.3999999999999996E-5</v>
      </c>
    </row>
    <row r="10427" spans="1:12">
      <c r="A10427" s="118">
        <v>45047</v>
      </c>
      <c r="B10427" t="s">
        <v>6932</v>
      </c>
      <c r="C10427" t="s">
        <v>6931</v>
      </c>
      <c r="D10427" t="s">
        <v>6983</v>
      </c>
      <c r="E10427" t="s">
        <v>7095</v>
      </c>
      <c r="F10427">
        <v>101044996</v>
      </c>
      <c r="G10427" t="s">
        <v>6958</v>
      </c>
      <c r="H10427" t="s">
        <v>6926</v>
      </c>
      <c r="I10427">
        <v>0.2</v>
      </c>
      <c r="J10427" t="s">
        <v>138</v>
      </c>
      <c r="K10427" t="s">
        <v>137</v>
      </c>
      <c r="L10427">
        <f>I10427*$Q$2/1000</f>
        <v>7.3999999999999996E-5</v>
      </c>
    </row>
    <row r="10428" spans="1:12">
      <c r="A10428" s="118">
        <v>45047</v>
      </c>
      <c r="B10428" t="s">
        <v>6932</v>
      </c>
      <c r="C10428" t="s">
        <v>6931</v>
      </c>
      <c r="D10428" t="s">
        <v>7078</v>
      </c>
      <c r="E10428" t="s">
        <v>7094</v>
      </c>
      <c r="F10428" t="s">
        <v>6989</v>
      </c>
      <c r="G10428" t="s">
        <v>6988</v>
      </c>
      <c r="H10428" t="s">
        <v>6926</v>
      </c>
      <c r="I10428">
        <v>0.2</v>
      </c>
      <c r="J10428" t="s">
        <v>138</v>
      </c>
      <c r="K10428" t="s">
        <v>137</v>
      </c>
      <c r="L10428">
        <f>I10428*$Q$2/1000</f>
        <v>7.3999999999999996E-5</v>
      </c>
    </row>
    <row r="10429" spans="1:12">
      <c r="A10429" s="118">
        <v>45047</v>
      </c>
      <c r="B10429" t="s">
        <v>6932</v>
      </c>
      <c r="C10429" t="s">
        <v>6931</v>
      </c>
      <c r="D10429" t="s">
        <v>7083</v>
      </c>
      <c r="E10429" t="s">
        <v>7093</v>
      </c>
      <c r="F10429">
        <v>101049914</v>
      </c>
      <c r="G10429" t="s">
        <v>7081</v>
      </c>
      <c r="H10429" t="s">
        <v>6926</v>
      </c>
      <c r="I10429">
        <v>0.2</v>
      </c>
      <c r="J10429" t="s">
        <v>138</v>
      </c>
      <c r="K10429" t="s">
        <v>137</v>
      </c>
      <c r="L10429">
        <f>I10429*$Q$2/1000</f>
        <v>7.3999999999999996E-5</v>
      </c>
    </row>
    <row r="10430" spans="1:12">
      <c r="A10430" s="118">
        <v>45047</v>
      </c>
      <c r="B10430" t="s">
        <v>6932</v>
      </c>
      <c r="C10430" t="s">
        <v>6931</v>
      </c>
      <c r="D10430" t="s">
        <v>7021</v>
      </c>
      <c r="E10430" t="s">
        <v>7092</v>
      </c>
      <c r="F10430" t="s">
        <v>6978</v>
      </c>
      <c r="G10430" t="s">
        <v>6977</v>
      </c>
      <c r="H10430" t="s">
        <v>6926</v>
      </c>
      <c r="I10430">
        <v>0.2</v>
      </c>
      <c r="J10430" t="s">
        <v>138</v>
      </c>
      <c r="K10430" t="s">
        <v>137</v>
      </c>
      <c r="L10430">
        <f>I10430*$Q$2/1000</f>
        <v>7.3999999999999996E-5</v>
      </c>
    </row>
    <row r="10431" spans="1:12">
      <c r="A10431" s="118">
        <v>45047</v>
      </c>
      <c r="B10431" t="s">
        <v>6932</v>
      </c>
      <c r="C10431" t="s">
        <v>6931</v>
      </c>
      <c r="D10431" t="s">
        <v>7078</v>
      </c>
      <c r="E10431" t="s">
        <v>7091</v>
      </c>
      <c r="F10431" t="s">
        <v>7004</v>
      </c>
      <c r="G10431" t="s">
        <v>7003</v>
      </c>
      <c r="H10431" t="s">
        <v>6926</v>
      </c>
      <c r="I10431">
        <v>0.2</v>
      </c>
      <c r="J10431" t="s">
        <v>138</v>
      </c>
      <c r="K10431" t="s">
        <v>137</v>
      </c>
      <c r="L10431">
        <f>I10431*$Q$2/1000</f>
        <v>7.3999999999999996E-5</v>
      </c>
    </row>
    <row r="10432" spans="1:12">
      <c r="A10432" s="118">
        <v>45047</v>
      </c>
      <c r="B10432" t="s">
        <v>6932</v>
      </c>
      <c r="C10432" t="s">
        <v>6931</v>
      </c>
      <c r="D10432" t="s">
        <v>6957</v>
      </c>
      <c r="E10432" t="s">
        <v>7090</v>
      </c>
      <c r="F10432">
        <v>101044995</v>
      </c>
      <c r="G10432" t="s">
        <v>6933</v>
      </c>
      <c r="H10432" t="s">
        <v>6926</v>
      </c>
      <c r="I10432">
        <v>0.2</v>
      </c>
      <c r="J10432" t="s">
        <v>138</v>
      </c>
      <c r="K10432" t="s">
        <v>137</v>
      </c>
      <c r="L10432">
        <f>I10432*$Q$2/1000</f>
        <v>7.3999999999999996E-5</v>
      </c>
    </row>
    <row r="10433" spans="1:12">
      <c r="A10433" s="118">
        <v>45078</v>
      </c>
      <c r="B10433" t="s">
        <v>6932</v>
      </c>
      <c r="C10433" t="s">
        <v>6931</v>
      </c>
      <c r="D10433" t="s">
        <v>7021</v>
      </c>
      <c r="E10433" t="s">
        <v>7089</v>
      </c>
      <c r="F10433" t="s">
        <v>6978</v>
      </c>
      <c r="G10433" t="s">
        <v>6977</v>
      </c>
      <c r="H10433" t="s">
        <v>6926</v>
      </c>
      <c r="I10433">
        <v>0.2</v>
      </c>
      <c r="J10433" t="s">
        <v>138</v>
      </c>
      <c r="K10433" t="s">
        <v>137</v>
      </c>
      <c r="L10433">
        <f>I10433*$Q$2/1000</f>
        <v>7.3999999999999996E-5</v>
      </c>
    </row>
    <row r="10434" spans="1:12">
      <c r="A10434" s="118">
        <v>45078</v>
      </c>
      <c r="B10434" t="s">
        <v>6932</v>
      </c>
      <c r="C10434" t="s">
        <v>6931</v>
      </c>
      <c r="D10434" t="s">
        <v>6980</v>
      </c>
      <c r="E10434" t="s">
        <v>7088</v>
      </c>
      <c r="F10434" t="s">
        <v>6978</v>
      </c>
      <c r="G10434" t="s">
        <v>6977</v>
      </c>
      <c r="H10434" t="s">
        <v>6926</v>
      </c>
      <c r="I10434">
        <v>0.2</v>
      </c>
      <c r="J10434" t="s">
        <v>138</v>
      </c>
      <c r="K10434" t="s">
        <v>137</v>
      </c>
      <c r="L10434">
        <f>I10434*$Q$2/1000</f>
        <v>7.3999999999999996E-5</v>
      </c>
    </row>
    <row r="10435" spans="1:12">
      <c r="A10435" s="118">
        <v>45078</v>
      </c>
      <c r="B10435" t="s">
        <v>6932</v>
      </c>
      <c r="C10435" t="s">
        <v>6931</v>
      </c>
      <c r="D10435" t="s">
        <v>7062</v>
      </c>
      <c r="E10435" t="s">
        <v>7087</v>
      </c>
      <c r="F10435">
        <v>101049918</v>
      </c>
      <c r="G10435" t="s">
        <v>7060</v>
      </c>
      <c r="H10435" t="s">
        <v>6926</v>
      </c>
      <c r="I10435">
        <v>0.2</v>
      </c>
      <c r="J10435" t="s">
        <v>138</v>
      </c>
      <c r="K10435" t="s">
        <v>137</v>
      </c>
      <c r="L10435">
        <f>I10435*$Q$2/1000</f>
        <v>7.3999999999999996E-5</v>
      </c>
    </row>
    <row r="10436" spans="1:12">
      <c r="A10436" s="118">
        <v>45078</v>
      </c>
      <c r="B10436" t="s">
        <v>6932</v>
      </c>
      <c r="C10436" t="s">
        <v>6931</v>
      </c>
      <c r="D10436" t="s">
        <v>6985</v>
      </c>
      <c r="E10436" t="s">
        <v>7086</v>
      </c>
      <c r="F10436">
        <v>40253127</v>
      </c>
      <c r="G10436" t="s">
        <v>6958</v>
      </c>
      <c r="H10436" t="s">
        <v>6926</v>
      </c>
      <c r="I10436">
        <v>0.2</v>
      </c>
      <c r="J10436" t="s">
        <v>138</v>
      </c>
      <c r="K10436" t="s">
        <v>137</v>
      </c>
      <c r="L10436">
        <f>I10436*$Q$2/1000</f>
        <v>7.3999999999999996E-5</v>
      </c>
    </row>
    <row r="10437" spans="1:12">
      <c r="A10437" s="118">
        <v>45078</v>
      </c>
      <c r="B10437" t="s">
        <v>6932</v>
      </c>
      <c r="C10437" t="s">
        <v>6931</v>
      </c>
      <c r="D10437" t="s">
        <v>6983</v>
      </c>
      <c r="E10437" t="s">
        <v>7085</v>
      </c>
      <c r="F10437">
        <v>101044996</v>
      </c>
      <c r="G10437" t="s">
        <v>6958</v>
      </c>
      <c r="H10437" t="s">
        <v>6926</v>
      </c>
      <c r="I10437">
        <v>0.2</v>
      </c>
      <c r="J10437" t="s">
        <v>138</v>
      </c>
      <c r="K10437" t="s">
        <v>137</v>
      </c>
      <c r="L10437">
        <f>I10437*$Q$2/1000</f>
        <v>7.3999999999999996E-5</v>
      </c>
    </row>
    <row r="10438" spans="1:12">
      <c r="A10438" s="118">
        <v>45078</v>
      </c>
      <c r="B10438" t="s">
        <v>6932</v>
      </c>
      <c r="C10438" t="s">
        <v>6931</v>
      </c>
      <c r="D10438" t="s">
        <v>7078</v>
      </c>
      <c r="E10438" t="s">
        <v>7084</v>
      </c>
      <c r="F10438" t="s">
        <v>6989</v>
      </c>
      <c r="G10438" t="s">
        <v>6988</v>
      </c>
      <c r="H10438" t="s">
        <v>6926</v>
      </c>
      <c r="I10438">
        <v>0.2</v>
      </c>
      <c r="J10438" t="s">
        <v>138</v>
      </c>
      <c r="K10438" t="s">
        <v>137</v>
      </c>
      <c r="L10438">
        <f>I10438*$Q$2/1000</f>
        <v>7.3999999999999996E-5</v>
      </c>
    </row>
    <row r="10439" spans="1:12">
      <c r="A10439" s="118">
        <v>45078</v>
      </c>
      <c r="B10439" t="s">
        <v>6932</v>
      </c>
      <c r="C10439" t="s">
        <v>6931</v>
      </c>
      <c r="D10439" t="s">
        <v>7083</v>
      </c>
      <c r="E10439" t="s">
        <v>7082</v>
      </c>
      <c r="F10439">
        <v>101049914</v>
      </c>
      <c r="G10439" t="s">
        <v>7081</v>
      </c>
      <c r="H10439" t="s">
        <v>6926</v>
      </c>
      <c r="I10439">
        <v>0.2</v>
      </c>
      <c r="J10439" t="s">
        <v>138</v>
      </c>
      <c r="K10439" t="s">
        <v>137</v>
      </c>
      <c r="L10439">
        <f>I10439*$Q$2/1000</f>
        <v>7.3999999999999996E-5</v>
      </c>
    </row>
    <row r="10440" spans="1:12">
      <c r="A10440" s="118">
        <v>45078</v>
      </c>
      <c r="B10440" t="s">
        <v>6932</v>
      </c>
      <c r="C10440" t="s">
        <v>6931</v>
      </c>
      <c r="D10440" t="s">
        <v>6983</v>
      </c>
      <c r="E10440" t="s">
        <v>7080</v>
      </c>
      <c r="F10440">
        <v>101044996</v>
      </c>
      <c r="G10440" t="s">
        <v>6958</v>
      </c>
      <c r="H10440" t="s">
        <v>6926</v>
      </c>
      <c r="I10440">
        <v>0.2</v>
      </c>
      <c r="J10440" t="s">
        <v>138</v>
      </c>
      <c r="K10440" t="s">
        <v>137</v>
      </c>
      <c r="L10440">
        <f>I10440*$Q$2/1000</f>
        <v>7.3999999999999996E-5</v>
      </c>
    </row>
    <row r="10441" spans="1:12">
      <c r="A10441" s="118">
        <v>45078</v>
      </c>
      <c r="B10441" t="s">
        <v>6932</v>
      </c>
      <c r="C10441" t="s">
        <v>6931</v>
      </c>
      <c r="D10441" t="s">
        <v>6985</v>
      </c>
      <c r="E10441" t="s">
        <v>7079</v>
      </c>
      <c r="F10441">
        <v>40253127</v>
      </c>
      <c r="G10441" t="s">
        <v>6958</v>
      </c>
      <c r="H10441" t="s">
        <v>6926</v>
      </c>
      <c r="I10441">
        <v>0.2</v>
      </c>
      <c r="J10441" t="s">
        <v>138</v>
      </c>
      <c r="K10441" t="s">
        <v>137</v>
      </c>
      <c r="L10441">
        <f>I10441*$Q$2/1000</f>
        <v>7.3999999999999996E-5</v>
      </c>
    </row>
    <row r="10442" spans="1:12">
      <c r="A10442" s="118">
        <v>45108</v>
      </c>
      <c r="B10442" t="s">
        <v>6932</v>
      </c>
      <c r="C10442" t="s">
        <v>6931</v>
      </c>
      <c r="D10442" t="s">
        <v>7078</v>
      </c>
      <c r="E10442" t="s">
        <v>7077</v>
      </c>
      <c r="F10442" t="s">
        <v>7004</v>
      </c>
      <c r="G10442" t="s">
        <v>7003</v>
      </c>
      <c r="H10442" t="s">
        <v>6926</v>
      </c>
      <c r="I10442">
        <v>0.2</v>
      </c>
      <c r="J10442" t="s">
        <v>138</v>
      </c>
      <c r="K10442" t="s">
        <v>137</v>
      </c>
      <c r="L10442">
        <f>I10442*$Q$2/1000</f>
        <v>7.3999999999999996E-5</v>
      </c>
    </row>
    <row r="10443" spans="1:12">
      <c r="A10443" s="118">
        <v>45108</v>
      </c>
      <c r="B10443" t="s">
        <v>6932</v>
      </c>
      <c r="C10443" t="s">
        <v>6931</v>
      </c>
      <c r="D10443" t="s">
        <v>7076</v>
      </c>
      <c r="E10443" t="s">
        <v>7075</v>
      </c>
      <c r="F10443">
        <v>101017577</v>
      </c>
      <c r="G10443" t="s">
        <v>7074</v>
      </c>
      <c r="H10443" t="s">
        <v>6926</v>
      </c>
      <c r="I10443">
        <v>0.2</v>
      </c>
      <c r="J10443" t="s">
        <v>138</v>
      </c>
      <c r="K10443" t="s">
        <v>137</v>
      </c>
      <c r="L10443">
        <f>I10443*$Q$2/1000</f>
        <v>7.3999999999999996E-5</v>
      </c>
    </row>
    <row r="10444" spans="1:12">
      <c r="A10444" s="118">
        <v>45108</v>
      </c>
      <c r="B10444" t="s">
        <v>6932</v>
      </c>
      <c r="C10444" t="s">
        <v>6931</v>
      </c>
      <c r="D10444" t="s">
        <v>6952</v>
      </c>
      <c r="E10444" t="s">
        <v>7073</v>
      </c>
      <c r="F10444">
        <v>57207401</v>
      </c>
      <c r="G10444" t="s">
        <v>6950</v>
      </c>
      <c r="H10444" t="s">
        <v>6926</v>
      </c>
      <c r="I10444">
        <v>0.2</v>
      </c>
      <c r="J10444" t="s">
        <v>138</v>
      </c>
      <c r="K10444" t="s">
        <v>137</v>
      </c>
      <c r="L10444">
        <f>I10444*$Q$2/1000</f>
        <v>7.3999999999999996E-5</v>
      </c>
    </row>
    <row r="10445" spans="1:12">
      <c r="A10445" s="118">
        <v>45108</v>
      </c>
      <c r="B10445" t="s">
        <v>6932</v>
      </c>
      <c r="C10445" t="s">
        <v>6931</v>
      </c>
      <c r="D10445" t="s">
        <v>6985</v>
      </c>
      <c r="E10445" t="s">
        <v>7072</v>
      </c>
      <c r="F10445">
        <v>40253127</v>
      </c>
      <c r="G10445" t="s">
        <v>6958</v>
      </c>
      <c r="H10445" t="s">
        <v>6926</v>
      </c>
      <c r="I10445">
        <v>0.2</v>
      </c>
      <c r="J10445" t="s">
        <v>138</v>
      </c>
      <c r="K10445" t="s">
        <v>137</v>
      </c>
      <c r="L10445">
        <f>I10445*$Q$2/1000</f>
        <v>7.3999999999999996E-5</v>
      </c>
    </row>
    <row r="10446" spans="1:12">
      <c r="A10446" s="118">
        <v>45108</v>
      </c>
      <c r="B10446" t="s">
        <v>6932</v>
      </c>
      <c r="C10446" t="s">
        <v>6931</v>
      </c>
      <c r="D10446" t="s">
        <v>6983</v>
      </c>
      <c r="E10446" t="s">
        <v>7071</v>
      </c>
      <c r="F10446">
        <v>101044996</v>
      </c>
      <c r="G10446" t="s">
        <v>6958</v>
      </c>
      <c r="H10446" t="s">
        <v>6926</v>
      </c>
      <c r="I10446">
        <v>0.2</v>
      </c>
      <c r="J10446" t="s">
        <v>138</v>
      </c>
      <c r="K10446" t="s">
        <v>137</v>
      </c>
      <c r="L10446">
        <f>I10446*$Q$2/1000</f>
        <v>7.3999999999999996E-5</v>
      </c>
    </row>
    <row r="10447" spans="1:12">
      <c r="A10447" s="118">
        <v>45108</v>
      </c>
      <c r="B10447" t="s">
        <v>6932</v>
      </c>
      <c r="C10447" t="s">
        <v>6931</v>
      </c>
      <c r="D10447" t="s">
        <v>7021</v>
      </c>
      <c r="E10447" t="s">
        <v>7070</v>
      </c>
      <c r="F10447" t="s">
        <v>6978</v>
      </c>
      <c r="G10447" t="s">
        <v>6977</v>
      </c>
      <c r="H10447" t="s">
        <v>6926</v>
      </c>
      <c r="I10447">
        <v>0.2</v>
      </c>
      <c r="J10447" t="s">
        <v>138</v>
      </c>
      <c r="K10447" t="s">
        <v>137</v>
      </c>
      <c r="L10447">
        <f>I10447*$Q$2/1000</f>
        <v>7.3999999999999996E-5</v>
      </c>
    </row>
    <row r="10448" spans="1:12">
      <c r="A10448" s="118">
        <v>45108</v>
      </c>
      <c r="B10448" t="s">
        <v>6932</v>
      </c>
      <c r="C10448" t="s">
        <v>6931</v>
      </c>
      <c r="D10448" t="s">
        <v>6952</v>
      </c>
      <c r="E10448" t="s">
        <v>7069</v>
      </c>
      <c r="F10448">
        <v>57207401</v>
      </c>
      <c r="G10448" t="s">
        <v>6950</v>
      </c>
      <c r="H10448" t="s">
        <v>6926</v>
      </c>
      <c r="I10448">
        <v>0.2</v>
      </c>
      <c r="J10448" t="s">
        <v>138</v>
      </c>
      <c r="K10448" t="s">
        <v>137</v>
      </c>
      <c r="L10448">
        <f>I10448*$Q$2/1000</f>
        <v>7.3999999999999996E-5</v>
      </c>
    </row>
    <row r="10449" spans="1:12">
      <c r="A10449" s="118">
        <v>45108</v>
      </c>
      <c r="B10449" t="s">
        <v>6932</v>
      </c>
      <c r="C10449" t="s">
        <v>6931</v>
      </c>
      <c r="D10449" t="s">
        <v>7062</v>
      </c>
      <c r="E10449" t="s">
        <v>7068</v>
      </c>
      <c r="F10449">
        <v>101049918</v>
      </c>
      <c r="G10449" t="s">
        <v>7060</v>
      </c>
      <c r="H10449" t="s">
        <v>6926</v>
      </c>
      <c r="I10449">
        <v>0.2</v>
      </c>
      <c r="J10449" t="s">
        <v>138</v>
      </c>
      <c r="K10449" t="s">
        <v>137</v>
      </c>
      <c r="L10449">
        <f>I10449*$Q$2/1000</f>
        <v>7.3999999999999996E-5</v>
      </c>
    </row>
    <row r="10450" spans="1:12">
      <c r="A10450" s="118">
        <v>45108</v>
      </c>
      <c r="B10450" t="s">
        <v>6932</v>
      </c>
      <c r="C10450" t="s">
        <v>6931</v>
      </c>
      <c r="D10450" t="s">
        <v>6952</v>
      </c>
      <c r="E10450" t="s">
        <v>7067</v>
      </c>
      <c r="F10450">
        <v>57207401</v>
      </c>
      <c r="G10450" t="s">
        <v>6950</v>
      </c>
      <c r="H10450" t="s">
        <v>6926</v>
      </c>
      <c r="I10450">
        <v>0.2</v>
      </c>
      <c r="J10450" t="s">
        <v>138</v>
      </c>
      <c r="K10450" t="s">
        <v>137</v>
      </c>
      <c r="L10450">
        <f>I10450*$Q$2/1000</f>
        <v>7.3999999999999996E-5</v>
      </c>
    </row>
    <row r="10451" spans="1:12">
      <c r="A10451" s="118">
        <v>45108</v>
      </c>
      <c r="B10451" t="s">
        <v>6932</v>
      </c>
      <c r="C10451" t="s">
        <v>6931</v>
      </c>
      <c r="D10451" t="s">
        <v>6957</v>
      </c>
      <c r="E10451" t="s">
        <v>7066</v>
      </c>
      <c r="F10451">
        <v>101044995</v>
      </c>
      <c r="G10451" t="s">
        <v>6933</v>
      </c>
      <c r="H10451" t="s">
        <v>6926</v>
      </c>
      <c r="I10451">
        <v>0.2</v>
      </c>
      <c r="J10451" t="s">
        <v>138</v>
      </c>
      <c r="K10451" t="s">
        <v>137</v>
      </c>
      <c r="L10451">
        <f>I10451*$Q$2/1000</f>
        <v>7.3999999999999996E-5</v>
      </c>
    </row>
    <row r="10452" spans="1:12">
      <c r="A10452" s="118">
        <v>45139</v>
      </c>
      <c r="B10452" t="s">
        <v>6932</v>
      </c>
      <c r="C10452" t="s">
        <v>6931</v>
      </c>
      <c r="D10452" t="s">
        <v>6980</v>
      </c>
      <c r="E10452" t="s">
        <v>7065</v>
      </c>
      <c r="F10452" s="119">
        <v>101044995</v>
      </c>
      <c r="G10452" t="s">
        <v>6933</v>
      </c>
      <c r="H10452" t="s">
        <v>6926</v>
      </c>
      <c r="I10452">
        <v>0.2</v>
      </c>
      <c r="J10452" t="s">
        <v>138</v>
      </c>
      <c r="K10452" t="s">
        <v>137</v>
      </c>
      <c r="L10452">
        <f>I10452*$Q$2/1000</f>
        <v>7.3999999999999996E-5</v>
      </c>
    </row>
    <row r="10453" spans="1:12">
      <c r="A10453" s="118">
        <v>45139</v>
      </c>
      <c r="B10453" t="s">
        <v>6932</v>
      </c>
      <c r="C10453" t="s">
        <v>6931</v>
      </c>
      <c r="D10453" t="s">
        <v>7064</v>
      </c>
      <c r="E10453" t="s">
        <v>7063</v>
      </c>
      <c r="F10453" s="119">
        <v>101044995</v>
      </c>
      <c r="G10453" t="s">
        <v>6933</v>
      </c>
      <c r="H10453" t="s">
        <v>6926</v>
      </c>
      <c r="I10453">
        <v>0.2</v>
      </c>
      <c r="J10453" t="s">
        <v>138</v>
      </c>
      <c r="K10453" t="s">
        <v>137</v>
      </c>
      <c r="L10453">
        <f>I10453*$Q$2/1000</f>
        <v>7.3999999999999996E-5</v>
      </c>
    </row>
    <row r="10454" spans="1:12">
      <c r="A10454" s="118">
        <v>45139</v>
      </c>
      <c r="B10454" t="s">
        <v>6932</v>
      </c>
      <c r="C10454" t="s">
        <v>6931</v>
      </c>
      <c r="D10454" t="s">
        <v>7062</v>
      </c>
      <c r="E10454" t="s">
        <v>7061</v>
      </c>
      <c r="F10454" s="119">
        <v>101049918</v>
      </c>
      <c r="G10454" t="s">
        <v>7060</v>
      </c>
      <c r="H10454" t="s">
        <v>6926</v>
      </c>
      <c r="I10454">
        <v>0.2</v>
      </c>
      <c r="J10454" t="s">
        <v>138</v>
      </c>
      <c r="K10454" t="s">
        <v>137</v>
      </c>
      <c r="L10454">
        <f>I10454*$Q$2/1000</f>
        <v>7.3999999999999996E-5</v>
      </c>
    </row>
    <row r="10455" spans="1:12">
      <c r="A10455" s="118">
        <v>45139</v>
      </c>
      <c r="B10455" t="s">
        <v>6932</v>
      </c>
      <c r="C10455" t="s">
        <v>6931</v>
      </c>
      <c r="D10455" t="s">
        <v>7053</v>
      </c>
      <c r="E10455" t="s">
        <v>7059</v>
      </c>
      <c r="F10455" s="119" t="s">
        <v>7058</v>
      </c>
      <c r="G10455" t="s">
        <v>7057</v>
      </c>
      <c r="H10455" t="s">
        <v>6926</v>
      </c>
      <c r="I10455">
        <v>0.2</v>
      </c>
      <c r="J10455" t="s">
        <v>138</v>
      </c>
      <c r="K10455" t="s">
        <v>137</v>
      </c>
      <c r="L10455">
        <f>I10455*$Q$2/1000</f>
        <v>7.3999999999999996E-5</v>
      </c>
    </row>
    <row r="10456" spans="1:12">
      <c r="A10456" s="118">
        <v>45170</v>
      </c>
      <c r="B10456" t="s">
        <v>6932</v>
      </c>
      <c r="C10456" t="s">
        <v>6931</v>
      </c>
      <c r="D10456" t="s">
        <v>7056</v>
      </c>
      <c r="E10456" t="s">
        <v>7055</v>
      </c>
      <c r="F10456" t="s">
        <v>6944</v>
      </c>
      <c r="G10456" t="s">
        <v>7044</v>
      </c>
      <c r="H10456" t="s">
        <v>6926</v>
      </c>
      <c r="I10456">
        <v>0.2</v>
      </c>
      <c r="J10456" t="s">
        <v>138</v>
      </c>
      <c r="K10456" t="s">
        <v>137</v>
      </c>
      <c r="L10456">
        <f>I10456*$Q$2/1000</f>
        <v>7.3999999999999996E-5</v>
      </c>
    </row>
    <row r="10457" spans="1:12">
      <c r="A10457" s="118">
        <v>45170</v>
      </c>
      <c r="B10457" t="s">
        <v>6932</v>
      </c>
      <c r="C10457" t="s">
        <v>6931</v>
      </c>
      <c r="D10457" t="s">
        <v>7046</v>
      </c>
      <c r="E10457" t="s">
        <v>7054</v>
      </c>
      <c r="F10457" t="s">
        <v>6944</v>
      </c>
      <c r="G10457" t="s">
        <v>7044</v>
      </c>
      <c r="H10457" t="s">
        <v>6926</v>
      </c>
      <c r="I10457">
        <v>0.2</v>
      </c>
      <c r="J10457" t="s">
        <v>138</v>
      </c>
      <c r="K10457" t="s">
        <v>137</v>
      </c>
      <c r="L10457">
        <f>I10457*$Q$2/1000</f>
        <v>7.3999999999999996E-5</v>
      </c>
    </row>
    <row r="10458" spans="1:12">
      <c r="A10458" s="118">
        <v>45170</v>
      </c>
      <c r="B10458" t="s">
        <v>6932</v>
      </c>
      <c r="C10458" t="s">
        <v>6931</v>
      </c>
      <c r="D10458" t="s">
        <v>7053</v>
      </c>
      <c r="E10458" t="s">
        <v>7052</v>
      </c>
      <c r="F10458" t="s">
        <v>7051</v>
      </c>
      <c r="G10458" t="s">
        <v>7050</v>
      </c>
      <c r="H10458" t="s">
        <v>6926</v>
      </c>
      <c r="I10458">
        <v>0.2</v>
      </c>
      <c r="J10458" t="s">
        <v>138</v>
      </c>
      <c r="K10458" t="s">
        <v>137</v>
      </c>
      <c r="L10458">
        <f>I10458*$Q$2/1000</f>
        <v>7.3999999999999996E-5</v>
      </c>
    </row>
    <row r="10459" spans="1:12">
      <c r="A10459" s="118">
        <v>45170</v>
      </c>
      <c r="B10459" t="s">
        <v>6932</v>
      </c>
      <c r="C10459" t="s">
        <v>6931</v>
      </c>
      <c r="D10459" t="s">
        <v>7038</v>
      </c>
      <c r="E10459" t="s">
        <v>7049</v>
      </c>
      <c r="F10459" t="s">
        <v>7036</v>
      </c>
      <c r="G10459" t="s">
        <v>7035</v>
      </c>
      <c r="H10459" t="s">
        <v>6926</v>
      </c>
      <c r="I10459">
        <v>0.2</v>
      </c>
      <c r="J10459" t="s">
        <v>138</v>
      </c>
      <c r="K10459" t="s">
        <v>137</v>
      </c>
      <c r="L10459">
        <f>I10459*$Q$2/1000</f>
        <v>7.3999999999999996E-5</v>
      </c>
    </row>
    <row r="10460" spans="1:12">
      <c r="A10460" s="118">
        <v>45170</v>
      </c>
      <c r="B10460" t="s">
        <v>6932</v>
      </c>
      <c r="C10460" t="s">
        <v>6931</v>
      </c>
      <c r="D10460" t="s">
        <v>7021</v>
      </c>
      <c r="E10460" t="s">
        <v>7048</v>
      </c>
      <c r="F10460" t="s">
        <v>6978</v>
      </c>
      <c r="G10460" t="s">
        <v>6977</v>
      </c>
      <c r="H10460" t="s">
        <v>6926</v>
      </c>
      <c r="I10460">
        <v>0.2</v>
      </c>
      <c r="J10460" t="s">
        <v>138</v>
      </c>
      <c r="K10460" t="s">
        <v>137</v>
      </c>
      <c r="L10460">
        <f>I10460*$Q$2/1000</f>
        <v>7.3999999999999996E-5</v>
      </c>
    </row>
    <row r="10461" spans="1:12">
      <c r="A10461" s="118">
        <v>45170</v>
      </c>
      <c r="B10461" t="s">
        <v>144</v>
      </c>
      <c r="C10461" t="s">
        <v>143</v>
      </c>
      <c r="D10461" t="s">
        <v>2051</v>
      </c>
      <c r="E10461" t="s">
        <v>7047</v>
      </c>
      <c r="F10461" t="s">
        <v>167</v>
      </c>
      <c r="G10461" t="s">
        <v>166</v>
      </c>
      <c r="H10461" t="s">
        <v>139</v>
      </c>
      <c r="I10461">
        <v>22.2</v>
      </c>
      <c r="J10461" t="s">
        <v>138</v>
      </c>
      <c r="K10461" t="s">
        <v>137</v>
      </c>
      <c r="L10461">
        <f>I10461*$Q$2/1000</f>
        <v>8.2140000000000008E-3</v>
      </c>
    </row>
    <row r="10462" spans="1:12">
      <c r="A10462" s="118">
        <v>45170</v>
      </c>
      <c r="B10462" t="s">
        <v>6932</v>
      </c>
      <c r="C10462" t="s">
        <v>6931</v>
      </c>
      <c r="D10462" t="s">
        <v>7046</v>
      </c>
      <c r="E10462" t="s">
        <v>7045</v>
      </c>
      <c r="F10462" t="s">
        <v>6944</v>
      </c>
      <c r="G10462" t="s">
        <v>7044</v>
      </c>
      <c r="H10462" t="s">
        <v>6926</v>
      </c>
      <c r="I10462">
        <v>0.2</v>
      </c>
      <c r="J10462" t="s">
        <v>138</v>
      </c>
      <c r="K10462" t="s">
        <v>137</v>
      </c>
      <c r="L10462">
        <f>I10462*$Q$2/1000</f>
        <v>7.3999999999999996E-5</v>
      </c>
    </row>
    <row r="10463" spans="1:12">
      <c r="A10463" s="118">
        <v>45170</v>
      </c>
      <c r="B10463" t="s">
        <v>723</v>
      </c>
      <c r="C10463" t="s">
        <v>722</v>
      </c>
      <c r="D10463" t="s">
        <v>7043</v>
      </c>
      <c r="E10463" t="s">
        <v>7042</v>
      </c>
      <c r="F10463">
        <v>101032166</v>
      </c>
      <c r="G10463" t="s">
        <v>7041</v>
      </c>
      <c r="H10463" t="s">
        <v>718</v>
      </c>
      <c r="I10463">
        <v>302</v>
      </c>
      <c r="J10463" t="s">
        <v>145</v>
      </c>
      <c r="K10463" t="s">
        <v>717</v>
      </c>
      <c r="L10463">
        <f>I10463*$Q$2/100/1000</f>
        <v>1.1173999999999999E-3</v>
      </c>
    </row>
    <row r="10464" spans="1:12">
      <c r="A10464" s="118">
        <v>45170</v>
      </c>
      <c r="B10464" t="s">
        <v>723</v>
      </c>
      <c r="C10464" t="s">
        <v>722</v>
      </c>
      <c r="D10464" t="s">
        <v>7040</v>
      </c>
      <c r="E10464" t="s">
        <v>7039</v>
      </c>
      <c r="F10464" t="s">
        <v>1589</v>
      </c>
      <c r="G10464" t="s">
        <v>1588</v>
      </c>
      <c r="H10464" t="s">
        <v>718</v>
      </c>
      <c r="I10464">
        <v>302</v>
      </c>
      <c r="J10464" t="s">
        <v>145</v>
      </c>
      <c r="K10464" t="s">
        <v>717</v>
      </c>
      <c r="L10464">
        <f>I10464*$Q$2/100/1000</f>
        <v>1.1173999999999999E-3</v>
      </c>
    </row>
    <row r="10465" spans="1:12">
      <c r="A10465" s="118">
        <v>45170</v>
      </c>
      <c r="B10465" t="s">
        <v>6932</v>
      </c>
      <c r="C10465" t="s">
        <v>6931</v>
      </c>
      <c r="D10465" t="s">
        <v>7038</v>
      </c>
      <c r="E10465" t="s">
        <v>7037</v>
      </c>
      <c r="F10465" t="s">
        <v>7036</v>
      </c>
      <c r="G10465" t="s">
        <v>7035</v>
      </c>
      <c r="H10465" t="s">
        <v>6926</v>
      </c>
      <c r="I10465">
        <v>0.2</v>
      </c>
      <c r="J10465" t="s">
        <v>138</v>
      </c>
      <c r="K10465" t="s">
        <v>137</v>
      </c>
      <c r="L10465">
        <f>I10465*$Q$2/1000</f>
        <v>7.3999999999999996E-5</v>
      </c>
    </row>
    <row r="10466" spans="1:12">
      <c r="A10466" s="118">
        <v>45170</v>
      </c>
      <c r="B10466" t="s">
        <v>305</v>
      </c>
      <c r="C10466" t="s">
        <v>304</v>
      </c>
      <c r="D10466" t="s">
        <v>688</v>
      </c>
      <c r="E10466" t="s">
        <v>7034</v>
      </c>
      <c r="F10466" t="s">
        <v>482</v>
      </c>
      <c r="G10466" t="s">
        <v>481</v>
      </c>
      <c r="H10466" t="s">
        <v>300</v>
      </c>
      <c r="I10466">
        <v>12.8</v>
      </c>
      <c r="J10466" t="s">
        <v>145</v>
      </c>
      <c r="K10466" t="s">
        <v>137</v>
      </c>
      <c r="L10466">
        <f>I10466*$Q$2/100/1000</f>
        <v>4.7360000000000001E-5</v>
      </c>
    </row>
    <row r="10467" spans="1:12">
      <c r="A10467" s="118">
        <v>45170</v>
      </c>
      <c r="B10467" t="s">
        <v>305</v>
      </c>
      <c r="C10467" t="s">
        <v>304</v>
      </c>
      <c r="D10467" t="s">
        <v>688</v>
      </c>
      <c r="E10467" t="s">
        <v>7033</v>
      </c>
      <c r="F10467" t="s">
        <v>7031</v>
      </c>
      <c r="G10467" t="s">
        <v>7030</v>
      </c>
      <c r="H10467" t="s">
        <v>300</v>
      </c>
      <c r="I10467">
        <v>12.8</v>
      </c>
      <c r="J10467" t="s">
        <v>145</v>
      </c>
      <c r="K10467" t="s">
        <v>137</v>
      </c>
      <c r="L10467">
        <f>I10467*$Q$2/100/1000</f>
        <v>4.7360000000000001E-5</v>
      </c>
    </row>
    <row r="10468" spans="1:12">
      <c r="A10468" s="118">
        <v>45170</v>
      </c>
      <c r="B10468" t="s">
        <v>305</v>
      </c>
      <c r="C10468" t="s">
        <v>304</v>
      </c>
      <c r="D10468" t="s">
        <v>688</v>
      </c>
      <c r="E10468" t="s">
        <v>7032</v>
      </c>
      <c r="F10468" t="s">
        <v>7031</v>
      </c>
      <c r="G10468" t="s">
        <v>7030</v>
      </c>
      <c r="H10468" t="s">
        <v>300</v>
      </c>
      <c r="I10468">
        <v>12.8</v>
      </c>
      <c r="J10468" t="s">
        <v>145</v>
      </c>
      <c r="K10468" t="s">
        <v>137</v>
      </c>
      <c r="L10468">
        <f>I10468*$Q$2/100/1000</f>
        <v>4.7360000000000001E-5</v>
      </c>
    </row>
    <row r="10469" spans="1:12">
      <c r="A10469" s="118">
        <v>45170</v>
      </c>
      <c r="B10469" t="s">
        <v>6932</v>
      </c>
      <c r="C10469" t="s">
        <v>6931</v>
      </c>
      <c r="D10469" t="s">
        <v>6997</v>
      </c>
      <c r="E10469" t="s">
        <v>7029</v>
      </c>
      <c r="F10469">
        <v>57207402</v>
      </c>
      <c r="G10469" t="s">
        <v>6936</v>
      </c>
      <c r="H10469" t="s">
        <v>6926</v>
      </c>
      <c r="I10469">
        <v>0.2</v>
      </c>
      <c r="J10469" t="s">
        <v>138</v>
      </c>
      <c r="K10469" t="s">
        <v>137</v>
      </c>
      <c r="L10469">
        <f>I10469*$Q$2/1000</f>
        <v>7.3999999999999996E-5</v>
      </c>
    </row>
    <row r="10470" spans="1:12">
      <c r="A10470" s="118">
        <v>45170</v>
      </c>
      <c r="B10470" t="s">
        <v>574</v>
      </c>
      <c r="C10470" t="s">
        <v>573</v>
      </c>
      <c r="D10470" t="s">
        <v>5057</v>
      </c>
      <c r="E10470" t="s">
        <v>7028</v>
      </c>
      <c r="F10470">
        <v>57205719</v>
      </c>
      <c r="G10470" t="s">
        <v>586</v>
      </c>
      <c r="H10470" t="s">
        <v>569</v>
      </c>
      <c r="I10470">
        <v>298</v>
      </c>
      <c r="J10470" t="s">
        <v>145</v>
      </c>
      <c r="K10470" t="s">
        <v>137</v>
      </c>
      <c r="L10470">
        <f>I10470*$Q$2/100/1000</f>
        <v>1.1026E-3</v>
      </c>
    </row>
    <row r="10471" spans="1:12">
      <c r="A10471" s="118">
        <v>45170</v>
      </c>
      <c r="B10471" t="s">
        <v>6932</v>
      </c>
      <c r="C10471" t="s">
        <v>6931</v>
      </c>
      <c r="D10471" t="s">
        <v>6952</v>
      </c>
      <c r="E10471" t="s">
        <v>7027</v>
      </c>
      <c r="F10471">
        <v>57207401</v>
      </c>
      <c r="G10471" t="s">
        <v>6950</v>
      </c>
      <c r="H10471" t="s">
        <v>6926</v>
      </c>
      <c r="I10471">
        <v>0.2</v>
      </c>
      <c r="J10471" t="s">
        <v>138</v>
      </c>
      <c r="K10471" t="s">
        <v>137</v>
      </c>
      <c r="L10471">
        <f>I10471*$Q$2/1000</f>
        <v>7.3999999999999996E-5</v>
      </c>
    </row>
    <row r="10472" spans="1:12">
      <c r="A10472" s="118">
        <v>45170</v>
      </c>
      <c r="B10472" t="s">
        <v>6932</v>
      </c>
      <c r="C10472" t="s">
        <v>6931</v>
      </c>
      <c r="D10472" t="s">
        <v>6997</v>
      </c>
      <c r="E10472" t="s">
        <v>7026</v>
      </c>
      <c r="F10472">
        <v>57207402</v>
      </c>
      <c r="G10472" t="s">
        <v>6936</v>
      </c>
      <c r="H10472" t="s">
        <v>6926</v>
      </c>
      <c r="I10472">
        <v>0.2</v>
      </c>
      <c r="J10472" t="s">
        <v>138</v>
      </c>
      <c r="K10472" t="s">
        <v>137</v>
      </c>
      <c r="L10472">
        <f>I10472*$Q$2/1000</f>
        <v>7.3999999999999996E-5</v>
      </c>
    </row>
    <row r="10473" spans="1:12">
      <c r="A10473" s="118">
        <v>45170</v>
      </c>
      <c r="B10473" t="s">
        <v>6932</v>
      </c>
      <c r="C10473" t="s">
        <v>6931</v>
      </c>
      <c r="D10473" t="s">
        <v>7025</v>
      </c>
      <c r="E10473" t="s">
        <v>7024</v>
      </c>
      <c r="F10473" t="s">
        <v>7023</v>
      </c>
      <c r="G10473" t="s">
        <v>7022</v>
      </c>
      <c r="H10473" t="s">
        <v>6926</v>
      </c>
      <c r="I10473">
        <v>0.2</v>
      </c>
      <c r="J10473" t="s">
        <v>138</v>
      </c>
      <c r="K10473" t="s">
        <v>137</v>
      </c>
      <c r="L10473">
        <f>I10473*$Q$2/1000</f>
        <v>7.3999999999999996E-5</v>
      </c>
    </row>
    <row r="10474" spans="1:12">
      <c r="A10474" s="118">
        <v>45170</v>
      </c>
      <c r="B10474" t="s">
        <v>6932</v>
      </c>
      <c r="C10474" t="s">
        <v>6931</v>
      </c>
      <c r="D10474" t="s">
        <v>7021</v>
      </c>
      <c r="E10474" t="s">
        <v>7020</v>
      </c>
      <c r="F10474" t="s">
        <v>7019</v>
      </c>
      <c r="G10474" t="s">
        <v>7018</v>
      </c>
      <c r="H10474" t="s">
        <v>6926</v>
      </c>
      <c r="I10474">
        <v>0.2</v>
      </c>
      <c r="J10474" t="s">
        <v>138</v>
      </c>
      <c r="K10474" t="s">
        <v>137</v>
      </c>
      <c r="L10474">
        <f>I10474*$Q$2/1000</f>
        <v>7.3999999999999996E-5</v>
      </c>
    </row>
    <row r="10475" spans="1:12">
      <c r="A10475" s="118">
        <v>45170</v>
      </c>
      <c r="B10475" t="s">
        <v>6932</v>
      </c>
      <c r="C10475" t="s">
        <v>6931</v>
      </c>
      <c r="D10475" t="s">
        <v>6980</v>
      </c>
      <c r="E10475" t="s">
        <v>7017</v>
      </c>
      <c r="F10475" t="s">
        <v>6978</v>
      </c>
      <c r="G10475" t="s">
        <v>6977</v>
      </c>
      <c r="H10475" t="s">
        <v>6926</v>
      </c>
      <c r="I10475">
        <v>0.2</v>
      </c>
      <c r="J10475" t="s">
        <v>138</v>
      </c>
      <c r="K10475" t="s">
        <v>137</v>
      </c>
      <c r="L10475">
        <f>I10475*$Q$2/1000</f>
        <v>7.3999999999999996E-5</v>
      </c>
    </row>
    <row r="10476" spans="1:12">
      <c r="A10476" s="118">
        <v>45170</v>
      </c>
      <c r="B10476" t="s">
        <v>261</v>
      </c>
      <c r="C10476" t="s">
        <v>260</v>
      </c>
      <c r="D10476" t="s">
        <v>7016</v>
      </c>
      <c r="E10476" t="s">
        <v>7015</v>
      </c>
      <c r="F10476">
        <v>101014865</v>
      </c>
      <c r="G10476" t="s">
        <v>7014</v>
      </c>
      <c r="H10476" t="s">
        <v>139</v>
      </c>
      <c r="I10476">
        <v>55</v>
      </c>
      <c r="J10476" t="s">
        <v>145</v>
      </c>
      <c r="K10476" t="s">
        <v>137</v>
      </c>
      <c r="L10476">
        <f>I10476*$Q$2/100/1000</f>
        <v>2.0350000000000001E-4</v>
      </c>
    </row>
    <row r="10477" spans="1:12">
      <c r="A10477" s="118">
        <v>45170</v>
      </c>
      <c r="B10477" t="s">
        <v>460</v>
      </c>
      <c r="C10477" t="s">
        <v>459</v>
      </c>
      <c r="D10477" t="s">
        <v>6291</v>
      </c>
      <c r="E10477" t="s">
        <v>7013</v>
      </c>
      <c r="F10477">
        <v>1</v>
      </c>
      <c r="G10477" t="s">
        <v>667</v>
      </c>
      <c r="H10477" t="s">
        <v>455</v>
      </c>
      <c r="I10477">
        <v>103.6</v>
      </c>
      <c r="J10477" t="s">
        <v>145</v>
      </c>
      <c r="K10477" t="s">
        <v>137</v>
      </c>
      <c r="L10477">
        <f>I10477*$Q$2/100/1000</f>
        <v>3.8331999999999998E-4</v>
      </c>
    </row>
    <row r="10478" spans="1:12">
      <c r="A10478" s="118">
        <v>45170</v>
      </c>
      <c r="B10478" t="s">
        <v>6932</v>
      </c>
      <c r="C10478" t="s">
        <v>6931</v>
      </c>
      <c r="D10478" t="s">
        <v>7012</v>
      </c>
      <c r="E10478" t="s">
        <v>7011</v>
      </c>
      <c r="F10478">
        <v>101024125</v>
      </c>
      <c r="G10478" t="s">
        <v>7010</v>
      </c>
      <c r="H10478" t="s">
        <v>6926</v>
      </c>
      <c r="I10478">
        <v>0.2</v>
      </c>
      <c r="J10478" t="s">
        <v>138</v>
      </c>
      <c r="K10478" t="s">
        <v>137</v>
      </c>
      <c r="L10478">
        <f>I10478*$Q$2/1000</f>
        <v>7.3999999999999996E-5</v>
      </c>
    </row>
    <row r="10479" spans="1:12">
      <c r="A10479" s="118">
        <v>45170</v>
      </c>
      <c r="B10479" t="s">
        <v>6932</v>
      </c>
      <c r="C10479" t="s">
        <v>6931</v>
      </c>
      <c r="D10479" t="s">
        <v>6983</v>
      </c>
      <c r="E10479" t="s">
        <v>7009</v>
      </c>
      <c r="F10479">
        <v>101044996</v>
      </c>
      <c r="G10479" t="s">
        <v>6958</v>
      </c>
      <c r="H10479" t="s">
        <v>6926</v>
      </c>
      <c r="I10479">
        <v>0.2</v>
      </c>
      <c r="J10479" t="s">
        <v>138</v>
      </c>
      <c r="K10479" t="s">
        <v>137</v>
      </c>
      <c r="L10479">
        <f>I10479*$Q$2/1000</f>
        <v>7.3999999999999996E-5</v>
      </c>
    </row>
    <row r="10480" spans="1:12">
      <c r="A10480" s="118">
        <v>45170</v>
      </c>
      <c r="B10480" t="s">
        <v>6932</v>
      </c>
      <c r="C10480" t="s">
        <v>6931</v>
      </c>
      <c r="D10480" t="s">
        <v>6980</v>
      </c>
      <c r="E10480" t="s">
        <v>7008</v>
      </c>
      <c r="F10480" t="s">
        <v>7004</v>
      </c>
      <c r="G10480" t="s">
        <v>7003</v>
      </c>
      <c r="H10480" t="s">
        <v>6926</v>
      </c>
      <c r="I10480">
        <v>0.2</v>
      </c>
      <c r="J10480" t="s">
        <v>138</v>
      </c>
      <c r="K10480" t="s">
        <v>137</v>
      </c>
      <c r="L10480">
        <f>I10480*$Q$2/1000</f>
        <v>7.3999999999999996E-5</v>
      </c>
    </row>
    <row r="10481" spans="1:12">
      <c r="A10481" s="118">
        <v>45170</v>
      </c>
      <c r="B10481" t="s">
        <v>261</v>
      </c>
      <c r="C10481" t="s">
        <v>260</v>
      </c>
      <c r="D10481" t="s">
        <v>6485</v>
      </c>
      <c r="E10481" t="s">
        <v>7007</v>
      </c>
      <c r="F10481" t="s">
        <v>1945</v>
      </c>
      <c r="G10481" t="s">
        <v>1944</v>
      </c>
      <c r="H10481" t="s">
        <v>139</v>
      </c>
      <c r="I10481">
        <v>55</v>
      </c>
      <c r="J10481" t="s">
        <v>145</v>
      </c>
      <c r="K10481" t="s">
        <v>137</v>
      </c>
      <c r="L10481">
        <f>I10481*$Q$2/100/1000</f>
        <v>2.0350000000000001E-4</v>
      </c>
    </row>
    <row r="10482" spans="1:12">
      <c r="A10482" s="118">
        <v>45170</v>
      </c>
      <c r="B10482" t="s">
        <v>6932</v>
      </c>
      <c r="C10482" t="s">
        <v>6931</v>
      </c>
      <c r="D10482" t="s">
        <v>7006</v>
      </c>
      <c r="E10482" t="s">
        <v>7005</v>
      </c>
      <c r="F10482" t="s">
        <v>7004</v>
      </c>
      <c r="G10482" t="s">
        <v>7003</v>
      </c>
      <c r="H10482" t="s">
        <v>6926</v>
      </c>
      <c r="I10482">
        <v>0.2</v>
      </c>
      <c r="J10482" t="s">
        <v>138</v>
      </c>
      <c r="K10482" t="s">
        <v>137</v>
      </c>
      <c r="L10482">
        <f>I10482*$Q$2/1000</f>
        <v>7.3999999999999996E-5</v>
      </c>
    </row>
    <row r="10483" spans="1:12">
      <c r="A10483" s="118">
        <v>45170</v>
      </c>
      <c r="B10483" t="s">
        <v>6932</v>
      </c>
      <c r="C10483" t="s">
        <v>6931</v>
      </c>
      <c r="D10483" t="s">
        <v>6985</v>
      </c>
      <c r="E10483" t="s">
        <v>7002</v>
      </c>
      <c r="F10483">
        <v>40253127</v>
      </c>
      <c r="G10483" t="s">
        <v>6958</v>
      </c>
      <c r="H10483" t="s">
        <v>6926</v>
      </c>
      <c r="I10483">
        <v>0.2</v>
      </c>
      <c r="J10483" t="s">
        <v>138</v>
      </c>
      <c r="K10483" t="s">
        <v>137</v>
      </c>
      <c r="L10483">
        <f>I10483*$Q$2/1000</f>
        <v>7.3999999999999996E-5</v>
      </c>
    </row>
    <row r="10484" spans="1:12">
      <c r="A10484" s="118">
        <v>45170</v>
      </c>
      <c r="B10484" t="s">
        <v>6932</v>
      </c>
      <c r="C10484" t="s">
        <v>6931</v>
      </c>
      <c r="D10484" t="s">
        <v>7001</v>
      </c>
      <c r="E10484" t="s">
        <v>7000</v>
      </c>
      <c r="F10484">
        <v>57207523</v>
      </c>
      <c r="G10484" t="s">
        <v>6999</v>
      </c>
      <c r="H10484" t="s">
        <v>6926</v>
      </c>
      <c r="I10484">
        <v>0.2</v>
      </c>
      <c r="J10484" t="s">
        <v>138</v>
      </c>
      <c r="K10484" t="s">
        <v>137</v>
      </c>
      <c r="L10484">
        <f>I10484*$Q$2/1000</f>
        <v>7.3999999999999996E-5</v>
      </c>
    </row>
    <row r="10485" spans="1:12">
      <c r="A10485" s="118">
        <v>45170</v>
      </c>
      <c r="B10485" t="s">
        <v>574</v>
      </c>
      <c r="C10485" t="s">
        <v>573</v>
      </c>
      <c r="D10485" t="s">
        <v>4378</v>
      </c>
      <c r="E10485" t="s">
        <v>6998</v>
      </c>
      <c r="F10485">
        <v>1</v>
      </c>
      <c r="G10485" t="s">
        <v>667</v>
      </c>
      <c r="H10485" t="s">
        <v>569</v>
      </c>
      <c r="I10485">
        <v>298</v>
      </c>
      <c r="J10485" t="s">
        <v>145</v>
      </c>
      <c r="K10485" t="s">
        <v>137</v>
      </c>
      <c r="L10485">
        <f>I10485*$Q$2/100/1000</f>
        <v>1.1026E-3</v>
      </c>
    </row>
    <row r="10486" spans="1:12">
      <c r="A10486" s="118">
        <v>45170</v>
      </c>
      <c r="B10486" t="s">
        <v>6932</v>
      </c>
      <c r="C10486" t="s">
        <v>6931</v>
      </c>
      <c r="D10486" t="s">
        <v>6997</v>
      </c>
      <c r="E10486" t="s">
        <v>6996</v>
      </c>
      <c r="F10486">
        <v>57207402</v>
      </c>
      <c r="G10486" t="s">
        <v>6936</v>
      </c>
      <c r="H10486" t="s">
        <v>6926</v>
      </c>
      <c r="I10486">
        <v>0.2</v>
      </c>
      <c r="J10486" t="s">
        <v>138</v>
      </c>
      <c r="K10486" t="s">
        <v>137</v>
      </c>
      <c r="L10486">
        <f>I10486*$Q$2/1000</f>
        <v>7.3999999999999996E-5</v>
      </c>
    </row>
    <row r="10487" spans="1:12">
      <c r="A10487" s="118">
        <v>45170</v>
      </c>
      <c r="B10487" t="s">
        <v>240</v>
      </c>
      <c r="C10487" t="s">
        <v>239</v>
      </c>
      <c r="D10487" t="s">
        <v>6995</v>
      </c>
      <c r="E10487" t="s">
        <v>6994</v>
      </c>
      <c r="F10487" t="s">
        <v>6993</v>
      </c>
      <c r="G10487" t="s">
        <v>6992</v>
      </c>
      <c r="H10487" t="s">
        <v>235</v>
      </c>
      <c r="I10487">
        <v>390</v>
      </c>
      <c r="J10487" t="s">
        <v>145</v>
      </c>
      <c r="K10487" t="s">
        <v>137</v>
      </c>
      <c r="L10487">
        <f>I10487*$Q$2/100/1000</f>
        <v>1.4430000000000001E-3</v>
      </c>
    </row>
    <row r="10488" spans="1:12">
      <c r="A10488" s="118">
        <v>45170</v>
      </c>
      <c r="B10488" t="s">
        <v>6932</v>
      </c>
      <c r="C10488" t="s">
        <v>6931</v>
      </c>
      <c r="D10488" t="s">
        <v>6991</v>
      </c>
      <c r="E10488" t="s">
        <v>6990</v>
      </c>
      <c r="F10488" t="s">
        <v>6989</v>
      </c>
      <c r="G10488" t="s">
        <v>6988</v>
      </c>
      <c r="H10488" t="s">
        <v>6926</v>
      </c>
      <c r="I10488">
        <v>0.2</v>
      </c>
      <c r="J10488" t="s">
        <v>138</v>
      </c>
      <c r="K10488" t="s">
        <v>137</v>
      </c>
      <c r="L10488">
        <f>I10488*$Q$2/1000</f>
        <v>7.3999999999999996E-5</v>
      </c>
    </row>
    <row r="10489" spans="1:12">
      <c r="A10489" s="118">
        <v>45200</v>
      </c>
      <c r="B10489" t="s">
        <v>6932</v>
      </c>
      <c r="C10489" t="s">
        <v>6931</v>
      </c>
      <c r="D10489" t="s">
        <v>6980</v>
      </c>
      <c r="E10489" t="s">
        <v>6987</v>
      </c>
      <c r="F10489" t="s">
        <v>6978</v>
      </c>
      <c r="G10489" t="s">
        <v>6977</v>
      </c>
      <c r="H10489" t="s">
        <v>6926</v>
      </c>
      <c r="I10489">
        <v>0.2</v>
      </c>
      <c r="J10489" t="s">
        <v>138</v>
      </c>
      <c r="K10489" t="s">
        <v>137</v>
      </c>
      <c r="L10489">
        <f>I10489*$Q$2/1000</f>
        <v>7.3999999999999996E-5</v>
      </c>
    </row>
    <row r="10490" spans="1:12">
      <c r="A10490" s="118">
        <v>45200</v>
      </c>
      <c r="B10490" t="s">
        <v>6932</v>
      </c>
      <c r="C10490" t="s">
        <v>6931</v>
      </c>
      <c r="D10490" t="s">
        <v>6957</v>
      </c>
      <c r="E10490" t="s">
        <v>6986</v>
      </c>
      <c r="F10490">
        <v>101044995</v>
      </c>
      <c r="G10490" t="s">
        <v>6933</v>
      </c>
      <c r="H10490" t="s">
        <v>6926</v>
      </c>
      <c r="I10490">
        <v>0.2</v>
      </c>
      <c r="J10490" t="s">
        <v>138</v>
      </c>
      <c r="K10490" t="s">
        <v>137</v>
      </c>
      <c r="L10490">
        <f>I10490*$Q$2/1000</f>
        <v>7.3999999999999996E-5</v>
      </c>
    </row>
    <row r="10491" spans="1:12">
      <c r="A10491" s="118">
        <v>45200</v>
      </c>
      <c r="B10491" t="s">
        <v>6932</v>
      </c>
      <c r="C10491" t="s">
        <v>6931</v>
      </c>
      <c r="D10491" t="s">
        <v>6985</v>
      </c>
      <c r="E10491" t="s">
        <v>6984</v>
      </c>
      <c r="F10491">
        <v>40253127</v>
      </c>
      <c r="G10491" t="s">
        <v>6958</v>
      </c>
      <c r="H10491" t="s">
        <v>6926</v>
      </c>
      <c r="I10491">
        <v>0.2</v>
      </c>
      <c r="J10491" t="s">
        <v>138</v>
      </c>
      <c r="K10491" t="s">
        <v>137</v>
      </c>
      <c r="L10491">
        <f>I10491*$Q$2/1000</f>
        <v>7.3999999999999996E-5</v>
      </c>
    </row>
    <row r="10492" spans="1:12">
      <c r="A10492" s="118">
        <v>45200</v>
      </c>
      <c r="B10492" t="s">
        <v>6932</v>
      </c>
      <c r="C10492" t="s">
        <v>6931</v>
      </c>
      <c r="D10492" t="s">
        <v>6983</v>
      </c>
      <c r="E10492" t="s">
        <v>6982</v>
      </c>
      <c r="F10492">
        <v>101044996</v>
      </c>
      <c r="G10492" t="s">
        <v>6958</v>
      </c>
      <c r="H10492" t="s">
        <v>6926</v>
      </c>
      <c r="I10492">
        <v>0.2</v>
      </c>
      <c r="J10492" t="s">
        <v>138</v>
      </c>
      <c r="K10492" t="s">
        <v>137</v>
      </c>
      <c r="L10492">
        <f>I10492*$Q$2/1000</f>
        <v>7.3999999999999996E-5</v>
      </c>
    </row>
    <row r="10493" spans="1:12">
      <c r="A10493" s="118">
        <v>45200</v>
      </c>
      <c r="B10493" t="s">
        <v>6932</v>
      </c>
      <c r="C10493" t="s">
        <v>6931</v>
      </c>
      <c r="D10493" t="s">
        <v>6952</v>
      </c>
      <c r="E10493" t="s">
        <v>6981</v>
      </c>
      <c r="F10493">
        <v>57207401</v>
      </c>
      <c r="G10493" t="s">
        <v>6950</v>
      </c>
      <c r="H10493" t="s">
        <v>6926</v>
      </c>
      <c r="I10493">
        <v>0.2</v>
      </c>
      <c r="J10493" t="s">
        <v>138</v>
      </c>
      <c r="K10493" t="s">
        <v>137</v>
      </c>
      <c r="L10493">
        <f>I10493*$Q$2/1000</f>
        <v>7.3999999999999996E-5</v>
      </c>
    </row>
    <row r="10494" spans="1:12">
      <c r="A10494" s="118">
        <v>45200</v>
      </c>
      <c r="B10494" t="s">
        <v>6932</v>
      </c>
      <c r="C10494" t="s">
        <v>6931</v>
      </c>
      <c r="D10494" t="s">
        <v>6980</v>
      </c>
      <c r="E10494" t="s">
        <v>6979</v>
      </c>
      <c r="F10494" t="s">
        <v>6978</v>
      </c>
      <c r="G10494" t="s">
        <v>6977</v>
      </c>
      <c r="H10494" t="s">
        <v>6926</v>
      </c>
      <c r="I10494">
        <v>0.2</v>
      </c>
      <c r="J10494" t="s">
        <v>138</v>
      </c>
      <c r="K10494" t="s">
        <v>137</v>
      </c>
      <c r="L10494">
        <f>I10494*$Q$2/1000</f>
        <v>7.3999999999999996E-5</v>
      </c>
    </row>
    <row r="10495" spans="1:12">
      <c r="A10495" s="118">
        <v>45200</v>
      </c>
      <c r="B10495" t="s">
        <v>6932</v>
      </c>
      <c r="C10495" t="s">
        <v>6931</v>
      </c>
      <c r="D10495" t="s">
        <v>6938</v>
      </c>
      <c r="E10495" t="s">
        <v>6976</v>
      </c>
      <c r="F10495">
        <v>57207402</v>
      </c>
      <c r="G10495" t="s">
        <v>6936</v>
      </c>
      <c r="H10495" t="s">
        <v>6926</v>
      </c>
      <c r="I10495">
        <v>0.2</v>
      </c>
      <c r="J10495" t="s">
        <v>138</v>
      </c>
      <c r="K10495" t="s">
        <v>137</v>
      </c>
      <c r="L10495">
        <f>I10495*$Q$2/1000</f>
        <v>7.3999999999999996E-5</v>
      </c>
    </row>
    <row r="10496" spans="1:12">
      <c r="A10496" s="118">
        <v>45200</v>
      </c>
      <c r="B10496" t="s">
        <v>6932</v>
      </c>
      <c r="C10496" t="s">
        <v>6931</v>
      </c>
      <c r="D10496" t="s">
        <v>6938</v>
      </c>
      <c r="E10496" t="s">
        <v>6975</v>
      </c>
      <c r="F10496">
        <v>57207402</v>
      </c>
      <c r="G10496" t="s">
        <v>6936</v>
      </c>
      <c r="H10496" t="s">
        <v>6926</v>
      </c>
      <c r="I10496">
        <v>0.2</v>
      </c>
      <c r="J10496" t="s">
        <v>138</v>
      </c>
      <c r="K10496" t="s">
        <v>137</v>
      </c>
      <c r="L10496">
        <f>I10496*$Q$2/1000</f>
        <v>7.3999999999999996E-5</v>
      </c>
    </row>
    <row r="10497" spans="1:12">
      <c r="A10497" s="118">
        <v>45170</v>
      </c>
      <c r="B10497" t="s">
        <v>144</v>
      </c>
      <c r="C10497" t="s">
        <v>143</v>
      </c>
      <c r="D10497" t="s">
        <v>882</v>
      </c>
      <c r="E10497" t="s">
        <v>6974</v>
      </c>
      <c r="F10497" t="s">
        <v>153</v>
      </c>
      <c r="G10497" t="s">
        <v>152</v>
      </c>
      <c r="H10497" t="s">
        <v>139</v>
      </c>
      <c r="I10497">
        <v>22.2</v>
      </c>
      <c r="J10497" t="s">
        <v>138</v>
      </c>
      <c r="K10497" t="s">
        <v>137</v>
      </c>
      <c r="L10497">
        <f>I10497*$Q$2/1000</f>
        <v>8.2140000000000008E-3</v>
      </c>
    </row>
    <row r="10498" spans="1:12">
      <c r="A10498" s="118">
        <v>45170</v>
      </c>
      <c r="B10498" t="s">
        <v>144</v>
      </c>
      <c r="C10498" t="s">
        <v>143</v>
      </c>
      <c r="D10498" t="s">
        <v>886</v>
      </c>
      <c r="E10498" t="s">
        <v>6973</v>
      </c>
      <c r="F10498">
        <v>40259953</v>
      </c>
      <c r="G10498" t="s">
        <v>1379</v>
      </c>
      <c r="H10498" t="s">
        <v>139</v>
      </c>
      <c r="I10498">
        <v>22.2</v>
      </c>
      <c r="J10498" t="s">
        <v>138</v>
      </c>
      <c r="K10498" t="s">
        <v>137</v>
      </c>
      <c r="L10498">
        <f>I10498*$Q$2/1000</f>
        <v>8.2140000000000008E-3</v>
      </c>
    </row>
    <row r="10499" spans="1:12">
      <c r="A10499" s="118">
        <v>45200</v>
      </c>
      <c r="B10499" t="s">
        <v>6932</v>
      </c>
      <c r="C10499" t="s">
        <v>6931</v>
      </c>
      <c r="D10499" t="s">
        <v>6957</v>
      </c>
      <c r="E10499" t="s">
        <v>6972</v>
      </c>
      <c r="F10499">
        <v>101044995</v>
      </c>
      <c r="G10499" t="s">
        <v>6933</v>
      </c>
      <c r="H10499" t="s">
        <v>6926</v>
      </c>
      <c r="I10499">
        <v>0.2</v>
      </c>
      <c r="J10499" t="s">
        <v>138</v>
      </c>
      <c r="K10499" t="s">
        <v>137</v>
      </c>
      <c r="L10499">
        <f>I10499*$Q$2/1000</f>
        <v>7.3999999999999996E-5</v>
      </c>
    </row>
    <row r="10500" spans="1:12">
      <c r="A10500" s="118">
        <v>45231</v>
      </c>
      <c r="B10500" t="s">
        <v>6932</v>
      </c>
      <c r="C10500" t="s">
        <v>6931</v>
      </c>
      <c r="D10500" t="s">
        <v>6938</v>
      </c>
      <c r="E10500" t="s">
        <v>6971</v>
      </c>
      <c r="F10500">
        <v>57207402</v>
      </c>
      <c r="G10500" t="s">
        <v>6936</v>
      </c>
      <c r="H10500" t="s">
        <v>6926</v>
      </c>
      <c r="I10500">
        <v>0.2</v>
      </c>
      <c r="J10500" t="s">
        <v>138</v>
      </c>
      <c r="K10500" t="s">
        <v>137</v>
      </c>
      <c r="L10500">
        <f>I10500*$Q$2/1000</f>
        <v>7.3999999999999996E-5</v>
      </c>
    </row>
    <row r="10501" spans="1:12">
      <c r="A10501" s="118">
        <v>45231</v>
      </c>
      <c r="B10501" t="s">
        <v>6932</v>
      </c>
      <c r="C10501" t="s">
        <v>6931</v>
      </c>
      <c r="D10501" t="s">
        <v>6952</v>
      </c>
      <c r="E10501" t="s">
        <v>6970</v>
      </c>
      <c r="F10501">
        <v>57207401</v>
      </c>
      <c r="G10501" t="s">
        <v>6950</v>
      </c>
      <c r="H10501" t="s">
        <v>6926</v>
      </c>
      <c r="I10501">
        <v>0.2</v>
      </c>
      <c r="J10501" t="s">
        <v>138</v>
      </c>
      <c r="K10501" t="s">
        <v>137</v>
      </c>
      <c r="L10501">
        <f>I10501*$Q$2/1000</f>
        <v>7.3999999999999996E-5</v>
      </c>
    </row>
    <row r="10502" spans="1:12">
      <c r="A10502" s="118">
        <v>45231</v>
      </c>
      <c r="B10502" t="s">
        <v>6932</v>
      </c>
      <c r="C10502" t="s">
        <v>6931</v>
      </c>
      <c r="D10502" t="s">
        <v>6952</v>
      </c>
      <c r="E10502" t="s">
        <v>6969</v>
      </c>
      <c r="F10502">
        <v>57207401</v>
      </c>
      <c r="G10502" t="s">
        <v>6950</v>
      </c>
      <c r="H10502" t="s">
        <v>6926</v>
      </c>
      <c r="I10502">
        <v>0.2</v>
      </c>
      <c r="J10502" t="s">
        <v>138</v>
      </c>
      <c r="K10502" t="s">
        <v>137</v>
      </c>
      <c r="L10502">
        <f>I10502*$Q$2/1000</f>
        <v>7.3999999999999996E-5</v>
      </c>
    </row>
    <row r="10503" spans="1:12">
      <c r="A10503" s="118">
        <v>45231</v>
      </c>
      <c r="B10503" t="s">
        <v>6932</v>
      </c>
      <c r="C10503" t="s">
        <v>6931</v>
      </c>
      <c r="D10503" t="s">
        <v>6938</v>
      </c>
      <c r="E10503" t="s">
        <v>6968</v>
      </c>
      <c r="F10503">
        <v>57207402</v>
      </c>
      <c r="G10503" t="s">
        <v>6936</v>
      </c>
      <c r="H10503" t="s">
        <v>6926</v>
      </c>
      <c r="I10503">
        <v>0.2</v>
      </c>
      <c r="J10503" t="s">
        <v>138</v>
      </c>
      <c r="K10503" t="s">
        <v>137</v>
      </c>
      <c r="L10503">
        <f>I10503*$Q$2/1000</f>
        <v>7.3999999999999996E-5</v>
      </c>
    </row>
    <row r="10504" spans="1:12">
      <c r="A10504" s="118">
        <v>45231</v>
      </c>
      <c r="B10504" t="s">
        <v>6932</v>
      </c>
      <c r="C10504" t="s">
        <v>6931</v>
      </c>
      <c r="D10504" t="s">
        <v>6967</v>
      </c>
      <c r="E10504" t="s">
        <v>6966</v>
      </c>
      <c r="F10504">
        <v>57211851</v>
      </c>
      <c r="G10504" t="s">
        <v>6965</v>
      </c>
      <c r="H10504" t="s">
        <v>6926</v>
      </c>
      <c r="I10504">
        <v>0.2</v>
      </c>
      <c r="J10504" t="s">
        <v>138</v>
      </c>
      <c r="K10504" t="s">
        <v>137</v>
      </c>
      <c r="L10504">
        <f>I10504*$Q$2/1000</f>
        <v>7.3999999999999996E-5</v>
      </c>
    </row>
    <row r="10505" spans="1:12">
      <c r="A10505" s="118">
        <v>45231</v>
      </c>
      <c r="B10505" t="s">
        <v>6932</v>
      </c>
      <c r="C10505" t="s">
        <v>6931</v>
      </c>
      <c r="D10505" t="s">
        <v>6964</v>
      </c>
      <c r="E10505" t="s">
        <v>6963</v>
      </c>
      <c r="F10505" t="s">
        <v>6962</v>
      </c>
      <c r="G10505" t="s">
        <v>6961</v>
      </c>
      <c r="H10505" t="s">
        <v>6926</v>
      </c>
      <c r="I10505">
        <v>0.2</v>
      </c>
      <c r="J10505" t="s">
        <v>138</v>
      </c>
      <c r="K10505" t="s">
        <v>137</v>
      </c>
      <c r="L10505">
        <f>I10505*$Q$2/1000</f>
        <v>7.3999999999999996E-5</v>
      </c>
    </row>
    <row r="10506" spans="1:12">
      <c r="A10506" s="118">
        <v>45231</v>
      </c>
      <c r="B10506" t="s">
        <v>6932</v>
      </c>
      <c r="C10506" t="s">
        <v>6931</v>
      </c>
      <c r="D10506" t="s">
        <v>6960</v>
      </c>
      <c r="E10506" t="s">
        <v>6959</v>
      </c>
      <c r="F10506">
        <v>101044996</v>
      </c>
      <c r="G10506" t="s">
        <v>6958</v>
      </c>
      <c r="H10506" t="s">
        <v>6926</v>
      </c>
      <c r="I10506">
        <v>0.2</v>
      </c>
      <c r="J10506" t="s">
        <v>138</v>
      </c>
      <c r="K10506" t="s">
        <v>137</v>
      </c>
      <c r="L10506">
        <f>I10506*$Q$2/1000</f>
        <v>7.3999999999999996E-5</v>
      </c>
    </row>
    <row r="10507" spans="1:12">
      <c r="A10507" s="118">
        <v>45231</v>
      </c>
      <c r="B10507" t="s">
        <v>6932</v>
      </c>
      <c r="C10507" t="s">
        <v>6931</v>
      </c>
      <c r="D10507" t="s">
        <v>6957</v>
      </c>
      <c r="E10507" t="s">
        <v>6956</v>
      </c>
      <c r="F10507">
        <v>101044995</v>
      </c>
      <c r="G10507" t="s">
        <v>6933</v>
      </c>
      <c r="H10507" t="s">
        <v>6926</v>
      </c>
      <c r="I10507">
        <v>0.2</v>
      </c>
      <c r="J10507" t="s">
        <v>138</v>
      </c>
      <c r="K10507" t="s">
        <v>137</v>
      </c>
      <c r="L10507">
        <f>I10507*$Q$2/1000</f>
        <v>7.3999999999999996E-5</v>
      </c>
    </row>
    <row r="10508" spans="1:12">
      <c r="A10508" s="118">
        <v>45231</v>
      </c>
      <c r="B10508" t="s">
        <v>6932</v>
      </c>
      <c r="C10508" t="s">
        <v>6931</v>
      </c>
      <c r="D10508" t="s">
        <v>6952</v>
      </c>
      <c r="E10508" t="s">
        <v>6955</v>
      </c>
      <c r="F10508">
        <v>57207401</v>
      </c>
      <c r="G10508" t="s">
        <v>6950</v>
      </c>
      <c r="H10508" t="s">
        <v>6926</v>
      </c>
      <c r="I10508">
        <v>0.2</v>
      </c>
      <c r="J10508" t="s">
        <v>138</v>
      </c>
      <c r="K10508" t="s">
        <v>137</v>
      </c>
      <c r="L10508">
        <f>I10508*$Q$2/1000</f>
        <v>7.3999999999999996E-5</v>
      </c>
    </row>
    <row r="10509" spans="1:12">
      <c r="A10509" s="118">
        <v>45231</v>
      </c>
      <c r="B10509" t="s">
        <v>6932</v>
      </c>
      <c r="C10509" t="s">
        <v>6931</v>
      </c>
      <c r="D10509" t="s">
        <v>6938</v>
      </c>
      <c r="E10509" t="s">
        <v>6954</v>
      </c>
      <c r="F10509">
        <v>57207402</v>
      </c>
      <c r="G10509" t="s">
        <v>6936</v>
      </c>
      <c r="H10509" t="s">
        <v>6926</v>
      </c>
      <c r="I10509">
        <v>0.2</v>
      </c>
      <c r="J10509" t="s">
        <v>138</v>
      </c>
      <c r="K10509" t="s">
        <v>137</v>
      </c>
      <c r="L10509">
        <f>I10509*$Q$2/1000</f>
        <v>7.3999999999999996E-5</v>
      </c>
    </row>
    <row r="10510" spans="1:12">
      <c r="A10510" s="118">
        <v>45231</v>
      </c>
      <c r="B10510" t="s">
        <v>6932</v>
      </c>
      <c r="C10510" t="s">
        <v>6931</v>
      </c>
      <c r="D10510" t="s">
        <v>6938</v>
      </c>
      <c r="E10510" t="s">
        <v>6953</v>
      </c>
      <c r="F10510">
        <v>57207402</v>
      </c>
      <c r="G10510" t="s">
        <v>6936</v>
      </c>
      <c r="H10510" t="s">
        <v>6926</v>
      </c>
      <c r="I10510">
        <v>0.2</v>
      </c>
      <c r="J10510" t="s">
        <v>138</v>
      </c>
      <c r="K10510" t="s">
        <v>137</v>
      </c>
      <c r="L10510">
        <f>I10510*$Q$2/1000</f>
        <v>7.3999999999999996E-5</v>
      </c>
    </row>
    <row r="10511" spans="1:12">
      <c r="A10511" s="118">
        <v>45231</v>
      </c>
      <c r="B10511" t="s">
        <v>6932</v>
      </c>
      <c r="C10511" t="s">
        <v>6931</v>
      </c>
      <c r="D10511" t="s">
        <v>6952</v>
      </c>
      <c r="E10511" t="s">
        <v>6951</v>
      </c>
      <c r="F10511">
        <v>57207401</v>
      </c>
      <c r="G10511" t="s">
        <v>6950</v>
      </c>
      <c r="H10511" t="s">
        <v>6926</v>
      </c>
      <c r="I10511">
        <v>0.2</v>
      </c>
      <c r="J10511" t="s">
        <v>138</v>
      </c>
      <c r="K10511" t="s">
        <v>137</v>
      </c>
      <c r="L10511">
        <f>I10511*$Q$2/1000</f>
        <v>7.3999999999999996E-5</v>
      </c>
    </row>
    <row r="10512" spans="1:12">
      <c r="A10512" s="118">
        <v>45261</v>
      </c>
      <c r="B10512" t="s">
        <v>6932</v>
      </c>
      <c r="C10512" t="s">
        <v>6931</v>
      </c>
      <c r="D10512" t="s">
        <v>6949</v>
      </c>
      <c r="E10512" t="s">
        <v>6948</v>
      </c>
      <c r="F10512">
        <v>40211526</v>
      </c>
      <c r="G10512" t="s">
        <v>6947</v>
      </c>
      <c r="H10512" t="s">
        <v>6926</v>
      </c>
      <c r="I10512">
        <v>0.2</v>
      </c>
      <c r="J10512" t="s">
        <v>138</v>
      </c>
      <c r="K10512" t="s">
        <v>137</v>
      </c>
      <c r="L10512">
        <f>I10512*$Q$2/1000</f>
        <v>7.3999999999999996E-5</v>
      </c>
    </row>
    <row r="10513" spans="1:12">
      <c r="A10513" s="118">
        <v>45261</v>
      </c>
      <c r="B10513" t="s">
        <v>6932</v>
      </c>
      <c r="C10513" t="s">
        <v>6931</v>
      </c>
      <c r="D10513" t="s">
        <v>6946</v>
      </c>
      <c r="E10513" t="s">
        <v>6945</v>
      </c>
      <c r="F10513" t="s">
        <v>6944</v>
      </c>
      <c r="G10513" t="s">
        <v>6943</v>
      </c>
      <c r="H10513" t="s">
        <v>6926</v>
      </c>
      <c r="I10513">
        <v>0.2</v>
      </c>
      <c r="J10513" t="s">
        <v>138</v>
      </c>
      <c r="K10513" t="s">
        <v>137</v>
      </c>
      <c r="L10513">
        <f>I10513*$Q$2/1000</f>
        <v>7.3999999999999996E-5</v>
      </c>
    </row>
    <row r="10514" spans="1:12">
      <c r="A10514" s="118">
        <v>45261</v>
      </c>
      <c r="B10514" t="s">
        <v>6932</v>
      </c>
      <c r="C10514" t="s">
        <v>6931</v>
      </c>
      <c r="D10514" t="s">
        <v>6942</v>
      </c>
      <c r="E10514" t="s">
        <v>6941</v>
      </c>
      <c r="F10514" t="s">
        <v>6940</v>
      </c>
      <c r="G10514" t="s">
        <v>6939</v>
      </c>
      <c r="H10514" t="s">
        <v>6926</v>
      </c>
      <c r="I10514">
        <v>0.2</v>
      </c>
      <c r="J10514" t="s">
        <v>138</v>
      </c>
      <c r="K10514" t="s">
        <v>137</v>
      </c>
      <c r="L10514">
        <f>I10514*$Q$2/1000</f>
        <v>7.3999999999999996E-5</v>
      </c>
    </row>
    <row r="10515" spans="1:12">
      <c r="A10515" s="118">
        <v>45261</v>
      </c>
      <c r="B10515" t="s">
        <v>6932</v>
      </c>
      <c r="C10515" t="s">
        <v>6931</v>
      </c>
      <c r="D10515" t="s">
        <v>6938</v>
      </c>
      <c r="E10515" t="s">
        <v>6937</v>
      </c>
      <c r="F10515">
        <v>57207402</v>
      </c>
      <c r="G10515" t="s">
        <v>6936</v>
      </c>
      <c r="H10515" t="s">
        <v>6926</v>
      </c>
      <c r="I10515">
        <v>0.2</v>
      </c>
      <c r="J10515" t="s">
        <v>138</v>
      </c>
      <c r="K10515" t="s">
        <v>137</v>
      </c>
      <c r="L10515">
        <f>I10515*$Q$2/1000</f>
        <v>7.3999999999999996E-5</v>
      </c>
    </row>
    <row r="10516" spans="1:12">
      <c r="A10516" s="118">
        <v>45261</v>
      </c>
      <c r="B10516" t="s">
        <v>6932</v>
      </c>
      <c r="C10516" t="s">
        <v>6931</v>
      </c>
      <c r="D10516" t="s">
        <v>6935</v>
      </c>
      <c r="E10516" t="s">
        <v>6934</v>
      </c>
      <c r="F10516">
        <v>101044995</v>
      </c>
      <c r="G10516" t="s">
        <v>6933</v>
      </c>
      <c r="H10516" t="s">
        <v>6926</v>
      </c>
      <c r="I10516">
        <v>0.2</v>
      </c>
      <c r="J10516" t="s">
        <v>138</v>
      </c>
      <c r="K10516" t="s">
        <v>137</v>
      </c>
      <c r="L10516">
        <f>I10516*$Q$2/1000</f>
        <v>7.3999999999999996E-5</v>
      </c>
    </row>
    <row r="10517" spans="1:12">
      <c r="A10517" s="118">
        <v>45261</v>
      </c>
      <c r="B10517" t="s">
        <v>6932</v>
      </c>
      <c r="C10517" t="s">
        <v>6931</v>
      </c>
      <c r="D10517" t="s">
        <v>6930</v>
      </c>
      <c r="E10517" t="s">
        <v>6929</v>
      </c>
      <c r="F10517" t="s">
        <v>6928</v>
      </c>
      <c r="G10517" t="s">
        <v>6927</v>
      </c>
      <c r="H10517" t="s">
        <v>6926</v>
      </c>
      <c r="I10517">
        <v>0.2</v>
      </c>
      <c r="J10517" t="s">
        <v>138</v>
      </c>
      <c r="K10517" t="s">
        <v>137</v>
      </c>
      <c r="L10517">
        <f>I10517*$Q$2/1000</f>
        <v>7.3999999999999996E-5</v>
      </c>
    </row>
    <row r="10518" spans="1:12">
      <c r="A10518" s="118">
        <v>44986</v>
      </c>
      <c r="B10518" t="s">
        <v>6920</v>
      </c>
      <c r="C10518" t="s">
        <v>6919</v>
      </c>
      <c r="D10518" t="s">
        <v>6924</v>
      </c>
      <c r="E10518" t="s">
        <v>6925</v>
      </c>
      <c r="F10518" t="s">
        <v>6916</v>
      </c>
      <c r="G10518" t="s">
        <v>6915</v>
      </c>
      <c r="H10518" t="s">
        <v>6914</v>
      </c>
      <c r="I10518">
        <v>24.8</v>
      </c>
      <c r="J10518" t="s">
        <v>138</v>
      </c>
      <c r="K10518" t="s">
        <v>137</v>
      </c>
      <c r="L10518">
        <f>I10518*$Q$2/1000</f>
        <v>9.1760000000000001E-3</v>
      </c>
    </row>
    <row r="10519" spans="1:12">
      <c r="A10519" s="118">
        <v>44986</v>
      </c>
      <c r="B10519" t="s">
        <v>6920</v>
      </c>
      <c r="C10519" t="s">
        <v>6919</v>
      </c>
      <c r="D10519" t="s">
        <v>6924</v>
      </c>
      <c r="E10519" t="s">
        <v>6923</v>
      </c>
      <c r="F10519" t="s">
        <v>6916</v>
      </c>
      <c r="G10519" t="s">
        <v>6915</v>
      </c>
      <c r="H10519" t="s">
        <v>6914</v>
      </c>
      <c r="I10519">
        <v>24.8</v>
      </c>
      <c r="J10519" t="s">
        <v>138</v>
      </c>
      <c r="K10519" t="s">
        <v>137</v>
      </c>
      <c r="L10519">
        <f>I10519*$Q$2/1000</f>
        <v>9.1760000000000001E-3</v>
      </c>
    </row>
    <row r="10520" spans="1:12">
      <c r="A10520" s="118">
        <v>44986</v>
      </c>
      <c r="B10520" t="s">
        <v>6920</v>
      </c>
      <c r="C10520" t="s">
        <v>6919</v>
      </c>
      <c r="D10520" t="s">
        <v>6922</v>
      </c>
      <c r="E10520" t="s">
        <v>6921</v>
      </c>
      <c r="F10520" t="s">
        <v>6916</v>
      </c>
      <c r="G10520" t="s">
        <v>6915</v>
      </c>
      <c r="H10520" t="s">
        <v>6914</v>
      </c>
      <c r="I10520">
        <v>24.8</v>
      </c>
      <c r="J10520" t="s">
        <v>138</v>
      </c>
      <c r="K10520" t="s">
        <v>137</v>
      </c>
      <c r="L10520">
        <f>I10520*$Q$2/1000</f>
        <v>9.1760000000000001E-3</v>
      </c>
    </row>
    <row r="10521" spans="1:12">
      <c r="A10521" s="118">
        <v>45078</v>
      </c>
      <c r="B10521" t="s">
        <v>6920</v>
      </c>
      <c r="C10521" t="s">
        <v>6919</v>
      </c>
      <c r="D10521" t="s">
        <v>6918</v>
      </c>
      <c r="E10521" t="s">
        <v>6917</v>
      </c>
      <c r="F10521" t="s">
        <v>6916</v>
      </c>
      <c r="G10521" t="s">
        <v>6915</v>
      </c>
      <c r="H10521" t="s">
        <v>6914</v>
      </c>
      <c r="I10521">
        <v>24.8</v>
      </c>
      <c r="J10521" t="s">
        <v>138</v>
      </c>
      <c r="K10521" t="s">
        <v>137</v>
      </c>
      <c r="L10521">
        <f>I10521*$Q$2/1000</f>
        <v>9.1760000000000001E-3</v>
      </c>
    </row>
    <row r="10522" spans="1:12">
      <c r="A10522" s="118">
        <v>44927</v>
      </c>
      <c r="B10522" t="s">
        <v>6715</v>
      </c>
      <c r="C10522" t="s">
        <v>6714</v>
      </c>
      <c r="D10522" t="s">
        <v>6913</v>
      </c>
      <c r="E10522" t="s">
        <v>6912</v>
      </c>
      <c r="F10522">
        <v>88201789</v>
      </c>
      <c r="G10522" t="s">
        <v>6911</v>
      </c>
      <c r="H10522" t="s">
        <v>6709</v>
      </c>
      <c r="I10522">
        <v>13.4</v>
      </c>
      <c r="J10522" t="s">
        <v>145</v>
      </c>
      <c r="K10522" t="s">
        <v>137</v>
      </c>
      <c r="L10522">
        <f>I10522*$Q$2/100/1000</f>
        <v>4.9579999999999996E-5</v>
      </c>
    </row>
    <row r="10523" spans="1:12">
      <c r="A10523" s="118">
        <v>44927</v>
      </c>
      <c r="B10523" t="s">
        <v>6715</v>
      </c>
      <c r="C10523" t="s">
        <v>6714</v>
      </c>
      <c r="D10523" t="s">
        <v>6910</v>
      </c>
      <c r="E10523" t="s">
        <v>6909</v>
      </c>
      <c r="F10523" t="s">
        <v>6900</v>
      </c>
      <c r="G10523" t="s">
        <v>6899</v>
      </c>
      <c r="H10523" t="s">
        <v>6709</v>
      </c>
      <c r="I10523">
        <v>13.4</v>
      </c>
      <c r="J10523" t="s">
        <v>145</v>
      </c>
      <c r="K10523" t="s">
        <v>137</v>
      </c>
      <c r="L10523">
        <f>I10523*$Q$2/100/1000</f>
        <v>4.9579999999999996E-5</v>
      </c>
    </row>
    <row r="10524" spans="1:12">
      <c r="A10524" s="118">
        <v>44927</v>
      </c>
      <c r="B10524" t="s">
        <v>6715</v>
      </c>
      <c r="C10524" t="s">
        <v>6714</v>
      </c>
      <c r="D10524" t="s">
        <v>6908</v>
      </c>
      <c r="E10524" t="s">
        <v>6907</v>
      </c>
      <c r="F10524" t="s">
        <v>6779</v>
      </c>
      <c r="G10524" t="s">
        <v>6778</v>
      </c>
      <c r="H10524" t="s">
        <v>6709</v>
      </c>
      <c r="I10524">
        <v>13.4</v>
      </c>
      <c r="J10524" t="s">
        <v>145</v>
      </c>
      <c r="K10524" t="s">
        <v>137</v>
      </c>
      <c r="L10524">
        <f>I10524*$Q$2/100/1000</f>
        <v>4.9579999999999996E-5</v>
      </c>
    </row>
    <row r="10525" spans="1:12">
      <c r="A10525" s="118">
        <v>44927</v>
      </c>
      <c r="B10525" t="s">
        <v>6715</v>
      </c>
      <c r="C10525" t="s">
        <v>6714</v>
      </c>
      <c r="D10525" t="s">
        <v>6906</v>
      </c>
      <c r="E10525" t="s">
        <v>6905</v>
      </c>
      <c r="F10525">
        <v>101048210</v>
      </c>
      <c r="G10525" t="s">
        <v>6736</v>
      </c>
      <c r="H10525" t="s">
        <v>6709</v>
      </c>
      <c r="I10525">
        <v>13.4</v>
      </c>
      <c r="J10525" t="s">
        <v>145</v>
      </c>
      <c r="K10525" t="s">
        <v>137</v>
      </c>
      <c r="L10525">
        <f>I10525*$Q$2/100/1000</f>
        <v>4.9579999999999996E-5</v>
      </c>
    </row>
    <row r="10526" spans="1:12">
      <c r="A10526" s="118">
        <v>44958</v>
      </c>
      <c r="B10526" t="s">
        <v>6715</v>
      </c>
      <c r="C10526" t="s">
        <v>6714</v>
      </c>
      <c r="D10526" t="s">
        <v>6904</v>
      </c>
      <c r="E10526" t="s">
        <v>6903</v>
      </c>
      <c r="F10526">
        <v>101048210</v>
      </c>
      <c r="G10526" t="s">
        <v>6736</v>
      </c>
      <c r="H10526" t="s">
        <v>6709</v>
      </c>
      <c r="I10526">
        <v>13.4</v>
      </c>
      <c r="J10526" t="s">
        <v>145</v>
      </c>
      <c r="K10526" t="s">
        <v>137</v>
      </c>
      <c r="L10526">
        <f>I10526*$Q$2/100/1000</f>
        <v>4.9579999999999996E-5</v>
      </c>
    </row>
    <row r="10527" spans="1:12">
      <c r="A10527" s="118">
        <v>44958</v>
      </c>
      <c r="B10527" t="s">
        <v>6715</v>
      </c>
      <c r="C10527" t="s">
        <v>6714</v>
      </c>
      <c r="D10527" t="s">
        <v>6902</v>
      </c>
      <c r="E10527" t="s">
        <v>6901</v>
      </c>
      <c r="F10527" t="s">
        <v>6900</v>
      </c>
      <c r="G10527" t="s">
        <v>6899</v>
      </c>
      <c r="H10527" t="s">
        <v>6709</v>
      </c>
      <c r="I10527">
        <v>13.4</v>
      </c>
      <c r="J10527" t="s">
        <v>145</v>
      </c>
      <c r="K10527" t="s">
        <v>137</v>
      </c>
      <c r="L10527">
        <f>I10527*$Q$2/100/1000</f>
        <v>4.9579999999999996E-5</v>
      </c>
    </row>
    <row r="10528" spans="1:12">
      <c r="A10528" s="118">
        <v>44958</v>
      </c>
      <c r="B10528" t="s">
        <v>6715</v>
      </c>
      <c r="C10528" t="s">
        <v>6714</v>
      </c>
      <c r="D10528" t="s">
        <v>6898</v>
      </c>
      <c r="E10528" t="s">
        <v>6897</v>
      </c>
      <c r="F10528">
        <v>101023239</v>
      </c>
      <c r="G10528" t="s">
        <v>6896</v>
      </c>
      <c r="H10528" t="s">
        <v>6709</v>
      </c>
      <c r="I10528">
        <v>13.4</v>
      </c>
      <c r="J10528" t="s">
        <v>145</v>
      </c>
      <c r="K10528" t="s">
        <v>137</v>
      </c>
      <c r="L10528">
        <f>I10528*$Q$2/100/1000</f>
        <v>4.9579999999999996E-5</v>
      </c>
    </row>
    <row r="10529" spans="1:12">
      <c r="A10529" s="118">
        <v>44958</v>
      </c>
      <c r="B10529" t="s">
        <v>6715</v>
      </c>
      <c r="C10529" t="s">
        <v>6714</v>
      </c>
      <c r="D10529" t="s">
        <v>6895</v>
      </c>
      <c r="E10529" t="s">
        <v>6894</v>
      </c>
      <c r="F10529">
        <v>40206241</v>
      </c>
      <c r="G10529" t="s">
        <v>6727</v>
      </c>
      <c r="H10529" t="s">
        <v>6709</v>
      </c>
      <c r="I10529">
        <v>13.4</v>
      </c>
      <c r="J10529" t="s">
        <v>145</v>
      </c>
      <c r="K10529" t="s">
        <v>137</v>
      </c>
      <c r="L10529">
        <f>I10529*$Q$2/100/1000</f>
        <v>4.9579999999999996E-5</v>
      </c>
    </row>
    <row r="10530" spans="1:12">
      <c r="A10530" s="118">
        <v>44958</v>
      </c>
      <c r="B10530" t="s">
        <v>6715</v>
      </c>
      <c r="C10530" t="s">
        <v>6714</v>
      </c>
      <c r="D10530" t="s">
        <v>6893</v>
      </c>
      <c r="E10530" t="s">
        <v>6892</v>
      </c>
      <c r="F10530" t="s">
        <v>6891</v>
      </c>
      <c r="G10530" t="s">
        <v>6890</v>
      </c>
      <c r="H10530" t="s">
        <v>6709</v>
      </c>
      <c r="I10530">
        <v>13.4</v>
      </c>
      <c r="J10530" t="s">
        <v>145</v>
      </c>
      <c r="K10530" t="s">
        <v>137</v>
      </c>
      <c r="L10530">
        <f>I10530*$Q$2/100/1000</f>
        <v>4.9579999999999996E-5</v>
      </c>
    </row>
    <row r="10531" spans="1:12">
      <c r="A10531" s="118">
        <v>45170</v>
      </c>
      <c r="B10531" t="s">
        <v>418</v>
      </c>
      <c r="C10531" t="s">
        <v>417</v>
      </c>
      <c r="D10531" t="s">
        <v>1790</v>
      </c>
      <c r="E10531" t="s">
        <v>6889</v>
      </c>
      <c r="F10531" t="s">
        <v>6888</v>
      </c>
      <c r="G10531" t="s">
        <v>6887</v>
      </c>
      <c r="H10531" s="121" t="s">
        <v>412</v>
      </c>
      <c r="I10531">
        <v>1310</v>
      </c>
      <c r="J10531" t="s">
        <v>223</v>
      </c>
      <c r="K10531" t="s">
        <v>137</v>
      </c>
      <c r="L10531">
        <f>I10531*$Q$5/10/1000</f>
        <v>0.13319425000000001</v>
      </c>
    </row>
    <row r="10532" spans="1:12">
      <c r="A10532" s="118">
        <v>44958</v>
      </c>
      <c r="B10532" t="s">
        <v>6715</v>
      </c>
      <c r="C10532" t="s">
        <v>6714</v>
      </c>
      <c r="D10532" t="s">
        <v>6886</v>
      </c>
      <c r="E10532" t="s">
        <v>6885</v>
      </c>
      <c r="F10532">
        <v>101032672</v>
      </c>
      <c r="G10532" t="s">
        <v>6739</v>
      </c>
      <c r="H10532" t="s">
        <v>6709</v>
      </c>
      <c r="I10532">
        <v>13.4</v>
      </c>
      <c r="J10532" t="s">
        <v>145</v>
      </c>
      <c r="K10532" t="s">
        <v>137</v>
      </c>
      <c r="L10532">
        <f>I10532*$Q$2/100/1000</f>
        <v>4.9579999999999996E-5</v>
      </c>
    </row>
    <row r="10533" spans="1:12">
      <c r="A10533" s="118">
        <v>45170</v>
      </c>
      <c r="B10533" t="s">
        <v>365</v>
      </c>
      <c r="C10533" t="s">
        <v>364</v>
      </c>
      <c r="D10533" t="s">
        <v>1385</v>
      </c>
      <c r="E10533" t="s">
        <v>6884</v>
      </c>
      <c r="F10533" t="s">
        <v>3552</v>
      </c>
      <c r="G10533" t="s">
        <v>3551</v>
      </c>
      <c r="H10533" t="s">
        <v>359</v>
      </c>
      <c r="I10533">
        <v>144</v>
      </c>
      <c r="J10533" t="s">
        <v>138</v>
      </c>
      <c r="K10533" t="s">
        <v>137</v>
      </c>
      <c r="L10533">
        <f>I10533*$Q$2/1000</f>
        <v>5.3280000000000001E-2</v>
      </c>
    </row>
    <row r="10534" spans="1:12">
      <c r="A10534" s="118">
        <v>45170</v>
      </c>
      <c r="B10534" t="s">
        <v>365</v>
      </c>
      <c r="C10534" t="s">
        <v>364</v>
      </c>
      <c r="D10534" t="s">
        <v>363</v>
      </c>
      <c r="E10534" t="s">
        <v>6883</v>
      </c>
      <c r="F10534" t="s">
        <v>3552</v>
      </c>
      <c r="G10534" t="s">
        <v>3551</v>
      </c>
      <c r="H10534" t="s">
        <v>359</v>
      </c>
      <c r="I10534">
        <v>144</v>
      </c>
      <c r="J10534" t="s">
        <v>138</v>
      </c>
      <c r="K10534" t="s">
        <v>137</v>
      </c>
      <c r="L10534">
        <f>I10534*$Q$2/1000</f>
        <v>5.3280000000000001E-2</v>
      </c>
    </row>
    <row r="10535" spans="1:12">
      <c r="A10535" s="118">
        <v>44986</v>
      </c>
      <c r="B10535" t="s">
        <v>6715</v>
      </c>
      <c r="C10535" t="s">
        <v>6714</v>
      </c>
      <c r="D10535" t="s">
        <v>6882</v>
      </c>
      <c r="E10535" t="s">
        <v>6881</v>
      </c>
      <c r="F10535" t="s">
        <v>6767</v>
      </c>
      <c r="G10535" t="s">
        <v>6766</v>
      </c>
      <c r="H10535" t="s">
        <v>6709</v>
      </c>
      <c r="I10535">
        <v>13.4</v>
      </c>
      <c r="J10535" t="s">
        <v>145</v>
      </c>
      <c r="K10535" t="s">
        <v>137</v>
      </c>
      <c r="L10535">
        <f>I10535*$Q$2/100/1000</f>
        <v>4.9579999999999996E-5</v>
      </c>
    </row>
    <row r="10536" spans="1:12">
      <c r="A10536" s="118">
        <v>44986</v>
      </c>
      <c r="B10536" t="s">
        <v>6715</v>
      </c>
      <c r="C10536" t="s">
        <v>6714</v>
      </c>
      <c r="D10536" t="s">
        <v>6880</v>
      </c>
      <c r="E10536" t="s">
        <v>6879</v>
      </c>
      <c r="F10536">
        <v>101050348</v>
      </c>
      <c r="G10536" t="s">
        <v>6878</v>
      </c>
      <c r="H10536" t="s">
        <v>6709</v>
      </c>
      <c r="I10536">
        <v>13.4</v>
      </c>
      <c r="J10536" t="s">
        <v>145</v>
      </c>
      <c r="K10536" t="s">
        <v>137</v>
      </c>
      <c r="L10536">
        <f>I10536*$Q$2/100/1000</f>
        <v>4.9579999999999996E-5</v>
      </c>
    </row>
    <row r="10537" spans="1:12">
      <c r="A10537" s="118">
        <v>44986</v>
      </c>
      <c r="B10537" t="s">
        <v>6715</v>
      </c>
      <c r="C10537" t="s">
        <v>6714</v>
      </c>
      <c r="D10537" t="s">
        <v>6877</v>
      </c>
      <c r="E10537" t="s">
        <v>6876</v>
      </c>
      <c r="F10537">
        <v>88212642</v>
      </c>
      <c r="G10537" t="s">
        <v>6875</v>
      </c>
      <c r="H10537" t="s">
        <v>6709</v>
      </c>
      <c r="I10537">
        <v>13.4</v>
      </c>
      <c r="J10537" t="s">
        <v>145</v>
      </c>
      <c r="K10537" t="s">
        <v>137</v>
      </c>
      <c r="L10537">
        <f>I10537*$Q$2/100/1000</f>
        <v>4.9579999999999996E-5</v>
      </c>
    </row>
    <row r="10538" spans="1:12">
      <c r="A10538" s="118">
        <v>44986</v>
      </c>
      <c r="B10538" t="s">
        <v>6715</v>
      </c>
      <c r="C10538" t="s">
        <v>6714</v>
      </c>
      <c r="D10538" t="s">
        <v>6874</v>
      </c>
      <c r="E10538" t="s">
        <v>6873</v>
      </c>
      <c r="F10538" t="s">
        <v>6872</v>
      </c>
      <c r="G10538" t="s">
        <v>6871</v>
      </c>
      <c r="H10538" t="s">
        <v>6709</v>
      </c>
      <c r="I10538">
        <v>13.4</v>
      </c>
      <c r="J10538" t="s">
        <v>145</v>
      </c>
      <c r="K10538" t="s">
        <v>137</v>
      </c>
      <c r="L10538">
        <f>I10538*$Q$2/100/1000</f>
        <v>4.9579999999999996E-5</v>
      </c>
    </row>
    <row r="10539" spans="1:12">
      <c r="A10539" s="118">
        <v>45170</v>
      </c>
      <c r="B10539" t="s">
        <v>365</v>
      </c>
      <c r="C10539" t="s">
        <v>364</v>
      </c>
      <c r="D10539" t="s">
        <v>5640</v>
      </c>
      <c r="E10539" t="s">
        <v>6870</v>
      </c>
      <c r="F10539" t="s">
        <v>1838</v>
      </c>
      <c r="G10539" t="s">
        <v>1837</v>
      </c>
      <c r="H10539" t="s">
        <v>359</v>
      </c>
      <c r="I10539">
        <v>144</v>
      </c>
      <c r="J10539" t="s">
        <v>138</v>
      </c>
      <c r="K10539" t="s">
        <v>137</v>
      </c>
      <c r="L10539">
        <f>I10539*$Q$2/1000</f>
        <v>5.3280000000000001E-2</v>
      </c>
    </row>
    <row r="10540" spans="1:12">
      <c r="A10540" s="118">
        <v>44986</v>
      </c>
      <c r="B10540" t="s">
        <v>6715</v>
      </c>
      <c r="C10540" t="s">
        <v>6714</v>
      </c>
      <c r="D10540" t="s">
        <v>6869</v>
      </c>
      <c r="E10540" t="s">
        <v>6868</v>
      </c>
      <c r="F10540">
        <v>101048210</v>
      </c>
      <c r="G10540" t="s">
        <v>6736</v>
      </c>
      <c r="H10540" t="s">
        <v>6709</v>
      </c>
      <c r="I10540">
        <v>13.4</v>
      </c>
      <c r="J10540" t="s">
        <v>145</v>
      </c>
      <c r="K10540" t="s">
        <v>137</v>
      </c>
      <c r="L10540">
        <f>I10540*$Q$2/100/1000</f>
        <v>4.9579999999999996E-5</v>
      </c>
    </row>
    <row r="10541" spans="1:12">
      <c r="A10541" s="118">
        <v>44986</v>
      </c>
      <c r="B10541" t="s">
        <v>6715</v>
      </c>
      <c r="C10541" t="s">
        <v>6714</v>
      </c>
      <c r="D10541" t="s">
        <v>6867</v>
      </c>
      <c r="E10541" t="s">
        <v>6866</v>
      </c>
      <c r="F10541">
        <v>101032672</v>
      </c>
      <c r="G10541" t="s">
        <v>6739</v>
      </c>
      <c r="H10541" t="s">
        <v>6709</v>
      </c>
      <c r="I10541">
        <v>13.4</v>
      </c>
      <c r="J10541" t="s">
        <v>145</v>
      </c>
      <c r="K10541" t="s">
        <v>137</v>
      </c>
      <c r="L10541">
        <f>I10541*$Q$2/100/1000</f>
        <v>4.9579999999999996E-5</v>
      </c>
    </row>
    <row r="10542" spans="1:12">
      <c r="A10542" s="118">
        <v>45017</v>
      </c>
      <c r="B10542" t="s">
        <v>6715</v>
      </c>
      <c r="C10542" t="s">
        <v>6714</v>
      </c>
      <c r="D10542" t="s">
        <v>6865</v>
      </c>
      <c r="E10542" t="s">
        <v>6864</v>
      </c>
      <c r="F10542" s="119">
        <v>101023239</v>
      </c>
      <c r="G10542" t="s">
        <v>6863</v>
      </c>
      <c r="H10542" t="s">
        <v>6709</v>
      </c>
      <c r="I10542">
        <v>13.4</v>
      </c>
      <c r="J10542" t="s">
        <v>145</v>
      </c>
      <c r="K10542" t="s">
        <v>137</v>
      </c>
      <c r="L10542">
        <f>I10542*$Q$2/100/1000</f>
        <v>4.9579999999999996E-5</v>
      </c>
    </row>
    <row r="10543" spans="1:12">
      <c r="A10543" s="118">
        <v>45017</v>
      </c>
      <c r="B10543" t="s">
        <v>6715</v>
      </c>
      <c r="C10543" t="s">
        <v>6714</v>
      </c>
      <c r="D10543" t="s">
        <v>6862</v>
      </c>
      <c r="E10543" t="s">
        <v>6861</v>
      </c>
      <c r="F10543" s="119" t="s">
        <v>6860</v>
      </c>
      <c r="G10543" t="s">
        <v>6859</v>
      </c>
      <c r="H10543" t="s">
        <v>6709</v>
      </c>
      <c r="I10543">
        <v>13.4</v>
      </c>
      <c r="J10543" t="s">
        <v>145</v>
      </c>
      <c r="K10543" t="s">
        <v>137</v>
      </c>
      <c r="L10543">
        <f>I10543*$Q$2/100/1000</f>
        <v>4.9579999999999996E-5</v>
      </c>
    </row>
    <row r="10544" spans="1:12">
      <c r="A10544" s="118">
        <v>45017</v>
      </c>
      <c r="B10544" t="s">
        <v>6715</v>
      </c>
      <c r="C10544" t="s">
        <v>6714</v>
      </c>
      <c r="D10544" t="s">
        <v>6858</v>
      </c>
      <c r="E10544" t="s">
        <v>6857</v>
      </c>
      <c r="F10544" s="119" t="s">
        <v>6789</v>
      </c>
      <c r="G10544" t="s">
        <v>6788</v>
      </c>
      <c r="H10544" t="s">
        <v>6709</v>
      </c>
      <c r="I10544">
        <v>13.4</v>
      </c>
      <c r="J10544" t="s">
        <v>145</v>
      </c>
      <c r="K10544" t="s">
        <v>137</v>
      </c>
      <c r="L10544">
        <f>I10544*$Q$2/100/1000</f>
        <v>4.9579999999999996E-5</v>
      </c>
    </row>
    <row r="10545" spans="1:12">
      <c r="A10545" s="118">
        <v>45017</v>
      </c>
      <c r="B10545" t="s">
        <v>6715</v>
      </c>
      <c r="C10545" t="s">
        <v>6714</v>
      </c>
      <c r="D10545" t="s">
        <v>6856</v>
      </c>
      <c r="E10545" t="s">
        <v>6855</v>
      </c>
      <c r="F10545" s="119" t="s">
        <v>6854</v>
      </c>
      <c r="G10545" t="s">
        <v>6853</v>
      </c>
      <c r="H10545" t="s">
        <v>6709</v>
      </c>
      <c r="I10545">
        <v>13.4</v>
      </c>
      <c r="J10545" t="s">
        <v>145</v>
      </c>
      <c r="K10545" t="s">
        <v>137</v>
      </c>
      <c r="L10545">
        <f>I10545*$Q$2/100/1000</f>
        <v>4.9579999999999996E-5</v>
      </c>
    </row>
    <row r="10546" spans="1:12">
      <c r="A10546" s="118">
        <v>45017</v>
      </c>
      <c r="B10546" t="s">
        <v>6715</v>
      </c>
      <c r="C10546" t="s">
        <v>6714</v>
      </c>
      <c r="D10546" t="s">
        <v>6852</v>
      </c>
      <c r="E10546" t="s">
        <v>6851</v>
      </c>
      <c r="F10546" s="119" t="s">
        <v>6779</v>
      </c>
      <c r="G10546" t="s">
        <v>6778</v>
      </c>
      <c r="H10546" t="s">
        <v>6709</v>
      </c>
      <c r="I10546">
        <v>13.4</v>
      </c>
      <c r="J10546" t="s">
        <v>145</v>
      </c>
      <c r="K10546" t="s">
        <v>137</v>
      </c>
      <c r="L10546">
        <f>I10546*$Q$2/100/1000</f>
        <v>4.9579999999999996E-5</v>
      </c>
    </row>
    <row r="10547" spans="1:12">
      <c r="A10547" s="118">
        <v>45017</v>
      </c>
      <c r="B10547" t="s">
        <v>6715</v>
      </c>
      <c r="C10547" t="s">
        <v>6714</v>
      </c>
      <c r="D10547" t="s">
        <v>6850</v>
      </c>
      <c r="E10547" t="s">
        <v>6849</v>
      </c>
      <c r="F10547" s="119">
        <v>101048470</v>
      </c>
      <c r="G10547" t="s">
        <v>6848</v>
      </c>
      <c r="H10547" t="s">
        <v>6709</v>
      </c>
      <c r="I10547">
        <v>13.4</v>
      </c>
      <c r="J10547" t="s">
        <v>145</v>
      </c>
      <c r="K10547" t="s">
        <v>137</v>
      </c>
      <c r="L10547">
        <f>I10547*$Q$2/100/1000</f>
        <v>4.9579999999999996E-5</v>
      </c>
    </row>
    <row r="10548" spans="1:12">
      <c r="A10548" s="118">
        <v>45047</v>
      </c>
      <c r="B10548" t="s">
        <v>6715</v>
      </c>
      <c r="C10548" t="s">
        <v>6714</v>
      </c>
      <c r="D10548" t="s">
        <v>6847</v>
      </c>
      <c r="E10548" t="s">
        <v>6846</v>
      </c>
      <c r="F10548" t="s">
        <v>6845</v>
      </c>
      <c r="G10548" t="s">
        <v>6844</v>
      </c>
      <c r="H10548" t="s">
        <v>6709</v>
      </c>
      <c r="I10548">
        <v>13.4</v>
      </c>
      <c r="J10548" t="s">
        <v>145</v>
      </c>
      <c r="K10548" t="s">
        <v>137</v>
      </c>
      <c r="L10548">
        <f>I10548*$Q$2/100/1000</f>
        <v>4.9579999999999996E-5</v>
      </c>
    </row>
    <row r="10549" spans="1:12">
      <c r="A10549" s="118">
        <v>45078</v>
      </c>
      <c r="B10549" t="s">
        <v>6715</v>
      </c>
      <c r="C10549" t="s">
        <v>6714</v>
      </c>
      <c r="D10549" t="s">
        <v>6843</v>
      </c>
      <c r="E10549" t="s">
        <v>6842</v>
      </c>
      <c r="F10549">
        <v>40206241</v>
      </c>
      <c r="G10549" t="s">
        <v>6727</v>
      </c>
      <c r="H10549" t="s">
        <v>6709</v>
      </c>
      <c r="I10549">
        <v>13.4</v>
      </c>
      <c r="J10549" t="s">
        <v>145</v>
      </c>
      <c r="K10549" t="s">
        <v>137</v>
      </c>
      <c r="L10549">
        <f>I10549*$Q$2/100/1000</f>
        <v>4.9579999999999996E-5</v>
      </c>
    </row>
    <row r="10550" spans="1:12">
      <c r="A10550" s="118">
        <v>45078</v>
      </c>
      <c r="B10550" t="s">
        <v>6715</v>
      </c>
      <c r="C10550" t="s">
        <v>6714</v>
      </c>
      <c r="D10550" t="s">
        <v>6841</v>
      </c>
      <c r="E10550" t="s">
        <v>6840</v>
      </c>
      <c r="F10550">
        <v>101045484</v>
      </c>
      <c r="G10550" t="s">
        <v>6839</v>
      </c>
      <c r="H10550" t="s">
        <v>6709</v>
      </c>
      <c r="I10550">
        <v>13.4</v>
      </c>
      <c r="J10550" t="s">
        <v>145</v>
      </c>
      <c r="K10550" t="s">
        <v>137</v>
      </c>
      <c r="L10550">
        <f>I10550*$Q$2/100/1000</f>
        <v>4.9579999999999996E-5</v>
      </c>
    </row>
    <row r="10551" spans="1:12">
      <c r="A10551" s="118">
        <v>45078</v>
      </c>
      <c r="B10551" t="s">
        <v>6715</v>
      </c>
      <c r="C10551" t="s">
        <v>6714</v>
      </c>
      <c r="D10551" t="s">
        <v>6838</v>
      </c>
      <c r="E10551" t="s">
        <v>6837</v>
      </c>
      <c r="F10551" t="s">
        <v>6836</v>
      </c>
      <c r="G10551" t="s">
        <v>6835</v>
      </c>
      <c r="H10551" t="s">
        <v>6709</v>
      </c>
      <c r="I10551">
        <v>13.4</v>
      </c>
      <c r="J10551" t="s">
        <v>145</v>
      </c>
      <c r="K10551" t="s">
        <v>137</v>
      </c>
      <c r="L10551">
        <f>I10551*$Q$2/100/1000</f>
        <v>4.9579999999999996E-5</v>
      </c>
    </row>
    <row r="10552" spans="1:12">
      <c r="A10552" s="118">
        <v>45078</v>
      </c>
      <c r="B10552" t="s">
        <v>6715</v>
      </c>
      <c r="C10552" t="s">
        <v>6714</v>
      </c>
      <c r="D10552" t="s">
        <v>6832</v>
      </c>
      <c r="E10552" t="s">
        <v>6834</v>
      </c>
      <c r="F10552">
        <v>88204862</v>
      </c>
      <c r="G10552" t="s">
        <v>6833</v>
      </c>
      <c r="H10552" t="s">
        <v>6709</v>
      </c>
      <c r="I10552">
        <v>13.4</v>
      </c>
      <c r="J10552" t="s">
        <v>145</v>
      </c>
      <c r="K10552" t="s">
        <v>137</v>
      </c>
      <c r="L10552">
        <f>I10552*$Q$2/100/1000</f>
        <v>4.9579999999999996E-5</v>
      </c>
    </row>
    <row r="10553" spans="1:12">
      <c r="A10553" s="118">
        <v>45078</v>
      </c>
      <c r="B10553" t="s">
        <v>6715</v>
      </c>
      <c r="C10553" t="s">
        <v>6714</v>
      </c>
      <c r="D10553" t="s">
        <v>6832</v>
      </c>
      <c r="E10553" t="s">
        <v>6831</v>
      </c>
      <c r="F10553">
        <v>101046065</v>
      </c>
      <c r="G10553" t="s">
        <v>6794</v>
      </c>
      <c r="H10553" t="s">
        <v>6709</v>
      </c>
      <c r="I10553">
        <v>13.4</v>
      </c>
      <c r="J10553" t="s">
        <v>145</v>
      </c>
      <c r="K10553" t="s">
        <v>137</v>
      </c>
      <c r="L10553">
        <f>I10553*$Q$2/100/1000</f>
        <v>4.9579999999999996E-5</v>
      </c>
    </row>
    <row r="10554" spans="1:12">
      <c r="A10554" s="118">
        <v>45078</v>
      </c>
      <c r="B10554" t="s">
        <v>6715</v>
      </c>
      <c r="C10554" t="s">
        <v>6714</v>
      </c>
      <c r="D10554" t="s">
        <v>6830</v>
      </c>
      <c r="E10554" t="s">
        <v>6829</v>
      </c>
      <c r="F10554">
        <v>101046056</v>
      </c>
      <c r="G10554" t="s">
        <v>6828</v>
      </c>
      <c r="H10554" t="s">
        <v>6709</v>
      </c>
      <c r="I10554">
        <v>13.4</v>
      </c>
      <c r="J10554" t="s">
        <v>145</v>
      </c>
      <c r="K10554" t="s">
        <v>137</v>
      </c>
      <c r="L10554">
        <f>I10554*$Q$2/100/1000</f>
        <v>4.9579999999999996E-5</v>
      </c>
    </row>
    <row r="10555" spans="1:12">
      <c r="A10555" s="118">
        <v>45108</v>
      </c>
      <c r="B10555" t="s">
        <v>6715</v>
      </c>
      <c r="C10555" t="s">
        <v>6714</v>
      </c>
      <c r="D10555" t="s">
        <v>6821</v>
      </c>
      <c r="E10555" t="s">
        <v>6827</v>
      </c>
      <c r="F10555">
        <v>101034536</v>
      </c>
      <c r="G10555" t="s">
        <v>6826</v>
      </c>
      <c r="H10555" t="s">
        <v>6709</v>
      </c>
      <c r="I10555">
        <v>13.4</v>
      </c>
      <c r="J10555" t="s">
        <v>145</v>
      </c>
      <c r="K10555" t="s">
        <v>137</v>
      </c>
      <c r="L10555">
        <f>I10555*$Q$2/100/1000</f>
        <v>4.9579999999999996E-5</v>
      </c>
    </row>
    <row r="10556" spans="1:12">
      <c r="A10556" s="118">
        <v>45108</v>
      </c>
      <c r="B10556" t="s">
        <v>6715</v>
      </c>
      <c r="C10556" t="s">
        <v>6714</v>
      </c>
      <c r="D10556" t="s">
        <v>6825</v>
      </c>
      <c r="E10556" t="s">
        <v>6824</v>
      </c>
      <c r="F10556" t="s">
        <v>6720</v>
      </c>
      <c r="G10556" t="s">
        <v>6719</v>
      </c>
      <c r="H10556" t="s">
        <v>6709</v>
      </c>
      <c r="I10556">
        <v>13.4</v>
      </c>
      <c r="J10556" t="s">
        <v>145</v>
      </c>
      <c r="K10556" t="s">
        <v>137</v>
      </c>
      <c r="L10556">
        <f>I10556*$Q$2/100/1000</f>
        <v>4.9579999999999996E-5</v>
      </c>
    </row>
    <row r="10557" spans="1:12">
      <c r="A10557" s="118">
        <v>45108</v>
      </c>
      <c r="B10557" t="s">
        <v>6715</v>
      </c>
      <c r="C10557" t="s">
        <v>6714</v>
      </c>
      <c r="D10557" t="s">
        <v>6823</v>
      </c>
      <c r="E10557" t="s">
        <v>6822</v>
      </c>
      <c r="F10557">
        <v>40206241</v>
      </c>
      <c r="G10557" t="s">
        <v>6727</v>
      </c>
      <c r="H10557" t="s">
        <v>6709</v>
      </c>
      <c r="I10557">
        <v>13.4</v>
      </c>
      <c r="J10557" t="s">
        <v>145</v>
      </c>
      <c r="K10557" t="s">
        <v>137</v>
      </c>
      <c r="L10557">
        <f>I10557*$Q$2/100/1000</f>
        <v>4.9579999999999996E-5</v>
      </c>
    </row>
    <row r="10558" spans="1:12">
      <c r="A10558" s="118">
        <v>45108</v>
      </c>
      <c r="B10558" t="s">
        <v>6715</v>
      </c>
      <c r="C10558" t="s">
        <v>6714</v>
      </c>
      <c r="D10558" t="s">
        <v>6821</v>
      </c>
      <c r="E10558" t="s">
        <v>6820</v>
      </c>
      <c r="F10558" t="s">
        <v>6779</v>
      </c>
      <c r="G10558" t="s">
        <v>6778</v>
      </c>
      <c r="H10558" t="s">
        <v>6709</v>
      </c>
      <c r="I10558">
        <v>13.4</v>
      </c>
      <c r="J10558" t="s">
        <v>145</v>
      </c>
      <c r="K10558" t="s">
        <v>137</v>
      </c>
      <c r="L10558">
        <f>I10558*$Q$2/100/1000</f>
        <v>4.9579999999999996E-5</v>
      </c>
    </row>
    <row r="10559" spans="1:12">
      <c r="A10559" s="118">
        <v>45170</v>
      </c>
      <c r="B10559" t="s">
        <v>856</v>
      </c>
      <c r="C10559" t="s">
        <v>855</v>
      </c>
      <c r="D10559" t="s">
        <v>3332</v>
      </c>
      <c r="E10559" t="s">
        <v>6819</v>
      </c>
      <c r="F10559">
        <v>10208222</v>
      </c>
      <c r="G10559" t="s">
        <v>6818</v>
      </c>
      <c r="H10559" s="123" t="s">
        <v>851</v>
      </c>
      <c r="I10559">
        <v>5214</v>
      </c>
      <c r="J10559" t="s">
        <v>173</v>
      </c>
      <c r="K10559" t="s">
        <v>172</v>
      </c>
      <c r="L10559">
        <f>I10559*$Q$3*2.5/1000</f>
        <v>0.4181628</v>
      </c>
    </row>
    <row r="10560" spans="1:12">
      <c r="A10560" s="118">
        <v>45139</v>
      </c>
      <c r="B10560" t="s">
        <v>6715</v>
      </c>
      <c r="C10560" t="s">
        <v>6714</v>
      </c>
      <c r="D10560" t="s">
        <v>6817</v>
      </c>
      <c r="E10560" t="s">
        <v>6816</v>
      </c>
      <c r="F10560" s="119">
        <v>101048210</v>
      </c>
      <c r="G10560" t="s">
        <v>6736</v>
      </c>
      <c r="H10560" t="s">
        <v>6709</v>
      </c>
      <c r="I10560">
        <v>13.4</v>
      </c>
      <c r="J10560" t="s">
        <v>145</v>
      </c>
      <c r="K10560" t="s">
        <v>137</v>
      </c>
      <c r="L10560">
        <f>I10560*$Q$2/100/1000</f>
        <v>4.9579999999999996E-5</v>
      </c>
    </row>
    <row r="10561" spans="1:12">
      <c r="A10561" s="118">
        <v>45139</v>
      </c>
      <c r="B10561" t="s">
        <v>6715</v>
      </c>
      <c r="C10561" t="s">
        <v>6714</v>
      </c>
      <c r="D10561" t="s">
        <v>6815</v>
      </c>
      <c r="E10561" t="s">
        <v>6814</v>
      </c>
      <c r="F10561" s="119" t="s">
        <v>6813</v>
      </c>
      <c r="G10561" t="s">
        <v>6812</v>
      </c>
      <c r="H10561" t="s">
        <v>6709</v>
      </c>
      <c r="I10561">
        <v>13.4</v>
      </c>
      <c r="J10561" t="s">
        <v>145</v>
      </c>
      <c r="K10561" t="s">
        <v>137</v>
      </c>
      <c r="L10561">
        <f>I10561*$Q$2/100/1000</f>
        <v>4.9579999999999996E-5</v>
      </c>
    </row>
    <row r="10562" spans="1:12">
      <c r="A10562" s="118">
        <v>45139</v>
      </c>
      <c r="B10562" t="s">
        <v>6715</v>
      </c>
      <c r="C10562" t="s">
        <v>6714</v>
      </c>
      <c r="D10562" t="s">
        <v>6811</v>
      </c>
      <c r="E10562" t="s">
        <v>6810</v>
      </c>
      <c r="F10562" s="119" t="s">
        <v>6809</v>
      </c>
      <c r="G10562" t="s">
        <v>6808</v>
      </c>
      <c r="H10562" t="s">
        <v>6709</v>
      </c>
      <c r="I10562">
        <v>13.4</v>
      </c>
      <c r="J10562" t="s">
        <v>145</v>
      </c>
      <c r="K10562" t="s">
        <v>137</v>
      </c>
      <c r="L10562">
        <f>I10562*$Q$2/100/1000</f>
        <v>4.9579999999999996E-5</v>
      </c>
    </row>
    <row r="10563" spans="1:12">
      <c r="A10563" s="118">
        <v>45139</v>
      </c>
      <c r="B10563" t="s">
        <v>6715</v>
      </c>
      <c r="C10563" t="s">
        <v>6714</v>
      </c>
      <c r="D10563" t="s">
        <v>6807</v>
      </c>
      <c r="E10563" t="s">
        <v>6806</v>
      </c>
      <c r="F10563" s="119">
        <v>101032672</v>
      </c>
      <c r="G10563" t="s">
        <v>6739</v>
      </c>
      <c r="H10563" t="s">
        <v>6709</v>
      </c>
      <c r="I10563">
        <v>13.4</v>
      </c>
      <c r="J10563" t="s">
        <v>145</v>
      </c>
      <c r="K10563" t="s">
        <v>137</v>
      </c>
      <c r="L10563">
        <f>I10563*$Q$2/100/1000</f>
        <v>4.9579999999999996E-5</v>
      </c>
    </row>
    <row r="10564" spans="1:12">
      <c r="A10564" s="118">
        <v>45170</v>
      </c>
      <c r="B10564" t="s">
        <v>6715</v>
      </c>
      <c r="C10564" t="s">
        <v>6714</v>
      </c>
      <c r="D10564" t="s">
        <v>6805</v>
      </c>
      <c r="E10564" t="s">
        <v>6804</v>
      </c>
      <c r="F10564">
        <v>40206241</v>
      </c>
      <c r="G10564" t="s">
        <v>6727</v>
      </c>
      <c r="H10564" t="s">
        <v>6709</v>
      </c>
      <c r="I10564">
        <v>13.4</v>
      </c>
      <c r="J10564" t="s">
        <v>145</v>
      </c>
      <c r="K10564" t="s">
        <v>137</v>
      </c>
      <c r="L10564">
        <f>I10564*$Q$2/100/1000</f>
        <v>4.9579999999999996E-5</v>
      </c>
    </row>
    <row r="10565" spans="1:12">
      <c r="A10565" s="118">
        <v>45170</v>
      </c>
      <c r="B10565" t="s">
        <v>6715</v>
      </c>
      <c r="C10565" t="s">
        <v>6714</v>
      </c>
      <c r="D10565" t="s">
        <v>6803</v>
      </c>
      <c r="E10565" t="s">
        <v>6802</v>
      </c>
      <c r="F10565" t="s">
        <v>6801</v>
      </c>
      <c r="G10565" t="s">
        <v>6800</v>
      </c>
      <c r="H10565" t="s">
        <v>6709</v>
      </c>
      <c r="I10565">
        <v>13.4</v>
      </c>
      <c r="J10565" t="s">
        <v>145</v>
      </c>
      <c r="K10565" t="s">
        <v>137</v>
      </c>
      <c r="L10565">
        <f>I10565*$Q$2/100/1000</f>
        <v>4.9579999999999996E-5</v>
      </c>
    </row>
    <row r="10566" spans="1:12">
      <c r="A10566" s="118">
        <v>45170</v>
      </c>
      <c r="B10566" t="s">
        <v>6715</v>
      </c>
      <c r="C10566" t="s">
        <v>6714</v>
      </c>
      <c r="D10566" t="s">
        <v>6799</v>
      </c>
      <c r="E10566" t="s">
        <v>6798</v>
      </c>
      <c r="F10566">
        <v>101038154</v>
      </c>
      <c r="G10566" t="s">
        <v>6797</v>
      </c>
      <c r="H10566" t="s">
        <v>6709</v>
      </c>
      <c r="I10566">
        <v>13.4</v>
      </c>
      <c r="J10566" t="s">
        <v>145</v>
      </c>
      <c r="K10566" t="s">
        <v>137</v>
      </c>
      <c r="L10566">
        <f>I10566*$Q$2/100/1000</f>
        <v>4.9579999999999996E-5</v>
      </c>
    </row>
    <row r="10567" spans="1:12">
      <c r="A10567" s="118">
        <v>45170</v>
      </c>
      <c r="B10567" t="s">
        <v>6715</v>
      </c>
      <c r="C10567" t="s">
        <v>6714</v>
      </c>
      <c r="D10567" t="s">
        <v>6796</v>
      </c>
      <c r="E10567" t="s">
        <v>6795</v>
      </c>
      <c r="F10567">
        <v>101046065</v>
      </c>
      <c r="G10567" t="s">
        <v>6794</v>
      </c>
      <c r="H10567" t="s">
        <v>6709</v>
      </c>
      <c r="I10567">
        <v>13.4</v>
      </c>
      <c r="J10567" t="s">
        <v>145</v>
      </c>
      <c r="K10567" t="s">
        <v>137</v>
      </c>
      <c r="L10567">
        <f>I10567*$Q$2/100/1000</f>
        <v>4.9579999999999996E-5</v>
      </c>
    </row>
    <row r="10568" spans="1:12">
      <c r="A10568" s="118">
        <v>45170</v>
      </c>
      <c r="B10568" t="s">
        <v>6715</v>
      </c>
      <c r="C10568" t="s">
        <v>6714</v>
      </c>
      <c r="D10568" t="s">
        <v>6793</v>
      </c>
      <c r="E10568" t="s">
        <v>6792</v>
      </c>
      <c r="F10568" t="s">
        <v>6724</v>
      </c>
      <c r="G10568" t="s">
        <v>6723</v>
      </c>
      <c r="H10568" t="s">
        <v>6709</v>
      </c>
      <c r="I10568">
        <v>13.4</v>
      </c>
      <c r="J10568" t="s">
        <v>145</v>
      </c>
      <c r="K10568" t="s">
        <v>137</v>
      </c>
      <c r="L10568">
        <f>I10568*$Q$2/100/1000</f>
        <v>4.9579999999999996E-5</v>
      </c>
    </row>
    <row r="10569" spans="1:12">
      <c r="A10569" s="118">
        <v>45170</v>
      </c>
      <c r="B10569" t="s">
        <v>6715</v>
      </c>
      <c r="C10569" t="s">
        <v>6714</v>
      </c>
      <c r="D10569" t="s">
        <v>6791</v>
      </c>
      <c r="E10569" t="s">
        <v>6790</v>
      </c>
      <c r="F10569" t="s">
        <v>6789</v>
      </c>
      <c r="G10569" t="s">
        <v>6788</v>
      </c>
      <c r="H10569" t="s">
        <v>6709</v>
      </c>
      <c r="I10569">
        <v>13.4</v>
      </c>
      <c r="J10569" t="s">
        <v>145</v>
      </c>
      <c r="K10569" t="s">
        <v>137</v>
      </c>
      <c r="L10569">
        <f>I10569*$Q$2/100/1000</f>
        <v>4.9579999999999996E-5</v>
      </c>
    </row>
    <row r="10570" spans="1:12">
      <c r="A10570" s="118">
        <v>45170</v>
      </c>
      <c r="B10570" t="s">
        <v>365</v>
      </c>
      <c r="C10570" t="s">
        <v>364</v>
      </c>
      <c r="D10570" t="s">
        <v>378</v>
      </c>
      <c r="E10570" t="s">
        <v>6787</v>
      </c>
      <c r="F10570" t="s">
        <v>361</v>
      </c>
      <c r="G10570" t="s">
        <v>360</v>
      </c>
      <c r="H10570" t="s">
        <v>359</v>
      </c>
      <c r="I10570">
        <v>144</v>
      </c>
      <c r="J10570" t="s">
        <v>138</v>
      </c>
      <c r="K10570" t="s">
        <v>137</v>
      </c>
      <c r="L10570">
        <f>I10570*$Q$2/1000</f>
        <v>5.3280000000000001E-2</v>
      </c>
    </row>
    <row r="10571" spans="1:12">
      <c r="A10571" s="118">
        <v>45170</v>
      </c>
      <c r="B10571" t="s">
        <v>6715</v>
      </c>
      <c r="C10571" t="s">
        <v>6714</v>
      </c>
      <c r="D10571" t="s">
        <v>6786</v>
      </c>
      <c r="E10571" t="s">
        <v>6785</v>
      </c>
      <c r="F10571">
        <v>101042228</v>
      </c>
      <c r="G10571" t="s">
        <v>6784</v>
      </c>
      <c r="H10571" t="s">
        <v>6709</v>
      </c>
      <c r="I10571">
        <v>13.4</v>
      </c>
      <c r="J10571" t="s">
        <v>145</v>
      </c>
      <c r="K10571" t="s">
        <v>137</v>
      </c>
      <c r="L10571">
        <f>I10571*$Q$2/100/1000</f>
        <v>4.9579999999999996E-5</v>
      </c>
    </row>
    <row r="10572" spans="1:12">
      <c r="A10572" s="118">
        <v>45170</v>
      </c>
      <c r="B10572" t="s">
        <v>6715</v>
      </c>
      <c r="C10572" t="s">
        <v>6714</v>
      </c>
      <c r="D10572" t="s">
        <v>6783</v>
      </c>
      <c r="E10572" t="s">
        <v>6782</v>
      </c>
      <c r="F10572" t="s">
        <v>6711</v>
      </c>
      <c r="G10572" t="s">
        <v>6710</v>
      </c>
      <c r="H10572" t="s">
        <v>6709</v>
      </c>
      <c r="I10572">
        <v>13.4</v>
      </c>
      <c r="J10572" t="s">
        <v>145</v>
      </c>
      <c r="K10572" t="s">
        <v>137</v>
      </c>
      <c r="L10572">
        <f>I10572*$Q$2/100/1000</f>
        <v>4.9579999999999996E-5</v>
      </c>
    </row>
    <row r="10573" spans="1:12">
      <c r="A10573" s="118">
        <v>45170</v>
      </c>
      <c r="B10573" t="s">
        <v>6715</v>
      </c>
      <c r="C10573" t="s">
        <v>6714</v>
      </c>
      <c r="D10573" t="s">
        <v>6781</v>
      </c>
      <c r="E10573" t="s">
        <v>6780</v>
      </c>
      <c r="F10573" t="s">
        <v>6779</v>
      </c>
      <c r="G10573" t="s">
        <v>6778</v>
      </c>
      <c r="H10573" t="s">
        <v>6709</v>
      </c>
      <c r="I10573">
        <v>13.4</v>
      </c>
      <c r="J10573" t="s">
        <v>145</v>
      </c>
      <c r="K10573" t="s">
        <v>137</v>
      </c>
      <c r="L10573">
        <f>I10573*$Q$2/100/1000</f>
        <v>4.9579999999999996E-5</v>
      </c>
    </row>
    <row r="10574" spans="1:12">
      <c r="A10574" s="118">
        <v>45200</v>
      </c>
      <c r="B10574" t="s">
        <v>6715</v>
      </c>
      <c r="C10574" t="s">
        <v>6714</v>
      </c>
      <c r="D10574" t="s">
        <v>6777</v>
      </c>
      <c r="E10574" t="s">
        <v>6776</v>
      </c>
      <c r="F10574">
        <v>40206241</v>
      </c>
      <c r="G10574" t="s">
        <v>6727</v>
      </c>
      <c r="H10574" t="s">
        <v>6709</v>
      </c>
      <c r="I10574">
        <v>13.4</v>
      </c>
      <c r="J10574" t="s">
        <v>145</v>
      </c>
      <c r="K10574" t="s">
        <v>137</v>
      </c>
      <c r="L10574">
        <f>I10574*$Q$2/100/1000</f>
        <v>4.9579999999999996E-5</v>
      </c>
    </row>
    <row r="10575" spans="1:12">
      <c r="A10575" s="118">
        <v>45200</v>
      </c>
      <c r="B10575" t="s">
        <v>6715</v>
      </c>
      <c r="C10575" t="s">
        <v>6714</v>
      </c>
      <c r="D10575" t="s">
        <v>6775</v>
      </c>
      <c r="E10575" t="s">
        <v>6774</v>
      </c>
      <c r="F10575">
        <v>40206241</v>
      </c>
      <c r="G10575" t="s">
        <v>6727</v>
      </c>
      <c r="H10575" t="s">
        <v>6709</v>
      </c>
      <c r="I10575">
        <v>13.4</v>
      </c>
      <c r="J10575" t="s">
        <v>145</v>
      </c>
      <c r="K10575" t="s">
        <v>137</v>
      </c>
      <c r="L10575">
        <f>I10575*$Q$2/100/1000</f>
        <v>4.9579999999999996E-5</v>
      </c>
    </row>
    <row r="10576" spans="1:12">
      <c r="A10576" s="118">
        <v>45170</v>
      </c>
      <c r="B10576" t="s">
        <v>365</v>
      </c>
      <c r="C10576" t="s">
        <v>364</v>
      </c>
      <c r="D10576" t="s">
        <v>378</v>
      </c>
      <c r="E10576" t="s">
        <v>6773</v>
      </c>
      <c r="F10576" t="s">
        <v>899</v>
      </c>
      <c r="G10576" t="s">
        <v>898</v>
      </c>
      <c r="H10576" t="s">
        <v>359</v>
      </c>
      <c r="I10576">
        <v>144</v>
      </c>
      <c r="J10576" t="s">
        <v>138</v>
      </c>
      <c r="K10576" t="s">
        <v>137</v>
      </c>
      <c r="L10576">
        <f>I10576*$Q$2/1000</f>
        <v>5.3280000000000001E-2</v>
      </c>
    </row>
    <row r="10577" spans="1:12">
      <c r="A10577" s="118">
        <v>45200</v>
      </c>
      <c r="B10577" t="s">
        <v>6715</v>
      </c>
      <c r="C10577" t="s">
        <v>6714</v>
      </c>
      <c r="D10577" t="s">
        <v>6741</v>
      </c>
      <c r="E10577" t="s">
        <v>6772</v>
      </c>
      <c r="F10577">
        <v>101032672</v>
      </c>
      <c r="G10577" t="s">
        <v>6739</v>
      </c>
      <c r="H10577" t="s">
        <v>6709</v>
      </c>
      <c r="I10577">
        <v>13.4</v>
      </c>
      <c r="J10577" t="s">
        <v>145</v>
      </c>
      <c r="K10577" t="s">
        <v>137</v>
      </c>
      <c r="L10577">
        <f>I10577*$Q$2/100/1000</f>
        <v>4.9579999999999996E-5</v>
      </c>
    </row>
    <row r="10578" spans="1:12">
      <c r="A10578" s="118">
        <v>45200</v>
      </c>
      <c r="B10578" t="s">
        <v>6715</v>
      </c>
      <c r="C10578" t="s">
        <v>6714</v>
      </c>
      <c r="D10578" t="s">
        <v>6771</v>
      </c>
      <c r="E10578" t="s">
        <v>6770</v>
      </c>
      <c r="F10578" t="s">
        <v>6746</v>
      </c>
      <c r="G10578" t="s">
        <v>6745</v>
      </c>
      <c r="H10578" t="s">
        <v>6709</v>
      </c>
      <c r="I10578">
        <v>13.4</v>
      </c>
      <c r="J10578" t="s">
        <v>145</v>
      </c>
      <c r="K10578" t="s">
        <v>137</v>
      </c>
      <c r="L10578">
        <f>I10578*$Q$2/100/1000</f>
        <v>4.9579999999999996E-5</v>
      </c>
    </row>
    <row r="10579" spans="1:12">
      <c r="A10579" s="118">
        <v>45200</v>
      </c>
      <c r="B10579" t="s">
        <v>6715</v>
      </c>
      <c r="C10579" t="s">
        <v>6714</v>
      </c>
      <c r="D10579" t="s">
        <v>6769</v>
      </c>
      <c r="E10579" t="s">
        <v>6768</v>
      </c>
      <c r="F10579" t="s">
        <v>6767</v>
      </c>
      <c r="G10579" t="s">
        <v>6766</v>
      </c>
      <c r="H10579" t="s">
        <v>6709</v>
      </c>
      <c r="I10579">
        <v>13.4</v>
      </c>
      <c r="J10579" t="s">
        <v>145</v>
      </c>
      <c r="K10579" t="s">
        <v>137</v>
      </c>
      <c r="L10579">
        <f>I10579*$Q$2/100/1000</f>
        <v>4.9579999999999996E-5</v>
      </c>
    </row>
    <row r="10580" spans="1:12">
      <c r="A10580" s="118">
        <v>45200</v>
      </c>
      <c r="B10580" t="s">
        <v>6715</v>
      </c>
      <c r="C10580" t="s">
        <v>6714</v>
      </c>
      <c r="D10580" t="s">
        <v>6765</v>
      </c>
      <c r="E10580" t="s">
        <v>6764</v>
      </c>
      <c r="F10580" t="s">
        <v>6763</v>
      </c>
      <c r="G10580" t="s">
        <v>6762</v>
      </c>
      <c r="H10580" t="s">
        <v>6709</v>
      </c>
      <c r="I10580">
        <v>13.4</v>
      </c>
      <c r="J10580" t="s">
        <v>145</v>
      </c>
      <c r="K10580" t="s">
        <v>137</v>
      </c>
      <c r="L10580">
        <f>I10580*$Q$2/100/1000</f>
        <v>4.9579999999999996E-5</v>
      </c>
    </row>
    <row r="10581" spans="1:12">
      <c r="A10581" s="118">
        <v>45200</v>
      </c>
      <c r="B10581" t="s">
        <v>6715</v>
      </c>
      <c r="C10581" t="s">
        <v>6714</v>
      </c>
      <c r="D10581" t="s">
        <v>6761</v>
      </c>
      <c r="E10581" t="s">
        <v>6760</v>
      </c>
      <c r="F10581">
        <v>101030656</v>
      </c>
      <c r="G10581" t="s">
        <v>6759</v>
      </c>
      <c r="H10581" t="s">
        <v>6709</v>
      </c>
      <c r="I10581">
        <v>13.4</v>
      </c>
      <c r="J10581" t="s">
        <v>145</v>
      </c>
      <c r="K10581" t="s">
        <v>137</v>
      </c>
      <c r="L10581">
        <f>I10581*$Q$2/100/1000</f>
        <v>4.9579999999999996E-5</v>
      </c>
    </row>
    <row r="10582" spans="1:12">
      <c r="A10582" s="118">
        <v>45170</v>
      </c>
      <c r="B10582" t="s">
        <v>460</v>
      </c>
      <c r="C10582" t="s">
        <v>459</v>
      </c>
      <c r="D10582" t="s">
        <v>6758</v>
      </c>
      <c r="E10582" t="s">
        <v>6757</v>
      </c>
      <c r="F10582" t="s">
        <v>1246</v>
      </c>
      <c r="G10582" t="s">
        <v>6756</v>
      </c>
      <c r="H10582" t="s">
        <v>455</v>
      </c>
      <c r="I10582">
        <v>103.6</v>
      </c>
      <c r="J10582" t="s">
        <v>145</v>
      </c>
      <c r="K10582" t="s">
        <v>137</v>
      </c>
      <c r="L10582">
        <f>I10582*$Q$2/100/1000</f>
        <v>3.8331999999999998E-4</v>
      </c>
    </row>
    <row r="10583" spans="1:12">
      <c r="A10583" s="118">
        <v>45200</v>
      </c>
      <c r="B10583" t="s">
        <v>6715</v>
      </c>
      <c r="C10583" t="s">
        <v>6714</v>
      </c>
      <c r="D10583" t="s">
        <v>6755</v>
      </c>
      <c r="E10583" t="s">
        <v>6754</v>
      </c>
      <c r="F10583">
        <v>88211256</v>
      </c>
      <c r="G10583" t="s">
        <v>6753</v>
      </c>
      <c r="H10583" t="s">
        <v>6709</v>
      </c>
      <c r="I10583">
        <v>13.4</v>
      </c>
      <c r="J10583" t="s">
        <v>145</v>
      </c>
      <c r="K10583" t="s">
        <v>137</v>
      </c>
      <c r="L10583">
        <f>I10583*$Q$2/100/1000</f>
        <v>4.9579999999999996E-5</v>
      </c>
    </row>
    <row r="10584" spans="1:12">
      <c r="A10584" s="118">
        <v>45200</v>
      </c>
      <c r="B10584" t="s">
        <v>6715</v>
      </c>
      <c r="C10584" t="s">
        <v>6714</v>
      </c>
      <c r="D10584" t="s">
        <v>6752</v>
      </c>
      <c r="E10584" t="s">
        <v>6751</v>
      </c>
      <c r="F10584" t="s">
        <v>6750</v>
      </c>
      <c r="G10584" t="s">
        <v>6749</v>
      </c>
      <c r="H10584" t="s">
        <v>6709</v>
      </c>
      <c r="I10584">
        <v>13.4</v>
      </c>
      <c r="J10584" t="s">
        <v>145</v>
      </c>
      <c r="K10584" t="s">
        <v>137</v>
      </c>
      <c r="L10584">
        <f>I10584*$Q$2/100/1000</f>
        <v>4.9579999999999996E-5</v>
      </c>
    </row>
    <row r="10585" spans="1:12">
      <c r="A10585" s="118">
        <v>45200</v>
      </c>
      <c r="B10585" t="s">
        <v>6715</v>
      </c>
      <c r="C10585" t="s">
        <v>6714</v>
      </c>
      <c r="D10585" t="s">
        <v>6748</v>
      </c>
      <c r="E10585" t="s">
        <v>6747</v>
      </c>
      <c r="F10585" t="s">
        <v>6746</v>
      </c>
      <c r="G10585" t="s">
        <v>6745</v>
      </c>
      <c r="H10585" t="s">
        <v>6709</v>
      </c>
      <c r="I10585">
        <v>13.4</v>
      </c>
      <c r="J10585" t="s">
        <v>145</v>
      </c>
      <c r="K10585" t="s">
        <v>137</v>
      </c>
      <c r="L10585">
        <f>I10585*$Q$2/100/1000</f>
        <v>4.9579999999999996E-5</v>
      </c>
    </row>
    <row r="10586" spans="1:12">
      <c r="A10586" s="118">
        <v>45200</v>
      </c>
      <c r="B10586" t="s">
        <v>6715</v>
      </c>
      <c r="C10586" t="s">
        <v>6714</v>
      </c>
      <c r="D10586" t="s">
        <v>6744</v>
      </c>
      <c r="E10586" t="s">
        <v>6743</v>
      </c>
      <c r="F10586">
        <v>40206241</v>
      </c>
      <c r="G10586" t="s">
        <v>6727</v>
      </c>
      <c r="H10586" t="s">
        <v>6709</v>
      </c>
      <c r="I10586">
        <v>13.4</v>
      </c>
      <c r="J10586" t="s">
        <v>145</v>
      </c>
      <c r="K10586" t="s">
        <v>137</v>
      </c>
      <c r="L10586">
        <f>I10586*$Q$2/100/1000</f>
        <v>4.9579999999999996E-5</v>
      </c>
    </row>
    <row r="10587" spans="1:12">
      <c r="A10587" s="118">
        <v>45170</v>
      </c>
      <c r="B10587" t="s">
        <v>305</v>
      </c>
      <c r="C10587" t="s">
        <v>304</v>
      </c>
      <c r="D10587" t="s">
        <v>1204</v>
      </c>
      <c r="E10587" t="s">
        <v>6742</v>
      </c>
      <c r="F10587">
        <v>101032416</v>
      </c>
      <c r="G10587" t="s">
        <v>301</v>
      </c>
      <c r="H10587" t="s">
        <v>300</v>
      </c>
      <c r="I10587">
        <v>12.8</v>
      </c>
      <c r="J10587" t="s">
        <v>145</v>
      </c>
      <c r="K10587" t="s">
        <v>137</v>
      </c>
      <c r="L10587">
        <f>I10587*$Q$2/100/1000</f>
        <v>4.7360000000000001E-5</v>
      </c>
    </row>
    <row r="10588" spans="1:12">
      <c r="A10588" s="118">
        <v>45231</v>
      </c>
      <c r="B10588" t="s">
        <v>6715</v>
      </c>
      <c r="C10588" t="s">
        <v>6714</v>
      </c>
      <c r="D10588" t="s">
        <v>6741</v>
      </c>
      <c r="E10588" t="s">
        <v>6740</v>
      </c>
      <c r="F10588">
        <v>101032672</v>
      </c>
      <c r="G10588" t="s">
        <v>6739</v>
      </c>
      <c r="H10588" t="s">
        <v>6709</v>
      </c>
      <c r="I10588">
        <v>13.4</v>
      </c>
      <c r="J10588" t="s">
        <v>145</v>
      </c>
      <c r="K10588" t="s">
        <v>137</v>
      </c>
      <c r="L10588">
        <f>I10588*$Q$2/100/1000</f>
        <v>4.9579999999999996E-5</v>
      </c>
    </row>
    <row r="10589" spans="1:12">
      <c r="A10589" s="118">
        <v>45231</v>
      </c>
      <c r="B10589" t="s">
        <v>6715</v>
      </c>
      <c r="C10589" t="s">
        <v>6714</v>
      </c>
      <c r="D10589" t="s">
        <v>6738</v>
      </c>
      <c r="E10589" t="s">
        <v>6737</v>
      </c>
      <c r="F10589">
        <v>101048210</v>
      </c>
      <c r="G10589" t="s">
        <v>6736</v>
      </c>
      <c r="H10589" t="s">
        <v>6709</v>
      </c>
      <c r="I10589">
        <v>13.4</v>
      </c>
      <c r="J10589" t="s">
        <v>145</v>
      </c>
      <c r="K10589" t="s">
        <v>137</v>
      </c>
      <c r="L10589">
        <f>I10589*$Q$2/100/1000</f>
        <v>4.9579999999999996E-5</v>
      </c>
    </row>
    <row r="10590" spans="1:12">
      <c r="A10590" s="118">
        <v>45170</v>
      </c>
      <c r="B10590" t="s">
        <v>261</v>
      </c>
      <c r="C10590" t="s">
        <v>260</v>
      </c>
      <c r="D10590" t="s">
        <v>6735</v>
      </c>
      <c r="E10590" t="s">
        <v>6734</v>
      </c>
      <c r="F10590">
        <v>56207182</v>
      </c>
      <c r="G10590" t="s">
        <v>6733</v>
      </c>
      <c r="H10590" t="s">
        <v>139</v>
      </c>
      <c r="I10590">
        <v>55</v>
      </c>
      <c r="J10590" t="s">
        <v>145</v>
      </c>
      <c r="K10590" t="s">
        <v>137</v>
      </c>
      <c r="L10590">
        <f>I10590*$Q$2/100/1000</f>
        <v>2.0350000000000001E-4</v>
      </c>
    </row>
    <row r="10591" spans="1:12">
      <c r="A10591" s="118">
        <v>45261</v>
      </c>
      <c r="B10591" t="s">
        <v>6715</v>
      </c>
      <c r="C10591" t="s">
        <v>6714</v>
      </c>
      <c r="D10591" t="s">
        <v>6732</v>
      </c>
      <c r="E10591" t="s">
        <v>6731</v>
      </c>
      <c r="F10591">
        <v>101032673</v>
      </c>
      <c r="G10591" t="s">
        <v>6730</v>
      </c>
      <c r="H10591" t="s">
        <v>6709</v>
      </c>
      <c r="I10591">
        <v>13.4</v>
      </c>
      <c r="J10591" t="s">
        <v>145</v>
      </c>
      <c r="K10591" t="s">
        <v>137</v>
      </c>
      <c r="L10591">
        <f>I10591*$Q$2/100/1000</f>
        <v>4.9579999999999996E-5</v>
      </c>
    </row>
    <row r="10592" spans="1:12">
      <c r="A10592" s="118">
        <v>45261</v>
      </c>
      <c r="B10592" t="s">
        <v>6715</v>
      </c>
      <c r="C10592" t="s">
        <v>6714</v>
      </c>
      <c r="D10592" t="s">
        <v>6729</v>
      </c>
      <c r="E10592" t="s">
        <v>6728</v>
      </c>
      <c r="F10592">
        <v>40206241</v>
      </c>
      <c r="G10592" t="s">
        <v>6727</v>
      </c>
      <c r="H10592" t="s">
        <v>6709</v>
      </c>
      <c r="I10592">
        <v>13.4</v>
      </c>
      <c r="J10592" t="s">
        <v>145</v>
      </c>
      <c r="K10592" t="s">
        <v>137</v>
      </c>
      <c r="L10592">
        <f>I10592*$Q$2/100/1000</f>
        <v>4.9579999999999996E-5</v>
      </c>
    </row>
    <row r="10593" spans="1:12">
      <c r="A10593" s="118">
        <v>45261</v>
      </c>
      <c r="B10593" t="s">
        <v>6715</v>
      </c>
      <c r="C10593" t="s">
        <v>6714</v>
      </c>
      <c r="D10593" t="s">
        <v>6726</v>
      </c>
      <c r="E10593" t="s">
        <v>6725</v>
      </c>
      <c r="F10593" t="s">
        <v>6724</v>
      </c>
      <c r="G10593" t="s">
        <v>6723</v>
      </c>
      <c r="H10593" t="s">
        <v>6709</v>
      </c>
      <c r="I10593">
        <v>13.4</v>
      </c>
      <c r="J10593" t="s">
        <v>145</v>
      </c>
      <c r="K10593" t="s">
        <v>137</v>
      </c>
      <c r="L10593">
        <f>I10593*$Q$2/100/1000</f>
        <v>4.9579999999999996E-5</v>
      </c>
    </row>
    <row r="10594" spans="1:12">
      <c r="A10594" s="118">
        <v>45261</v>
      </c>
      <c r="B10594" t="s">
        <v>6715</v>
      </c>
      <c r="C10594" t="s">
        <v>6714</v>
      </c>
      <c r="D10594" t="s">
        <v>6722</v>
      </c>
      <c r="E10594" t="s">
        <v>6721</v>
      </c>
      <c r="F10594" t="s">
        <v>6720</v>
      </c>
      <c r="G10594" t="s">
        <v>6719</v>
      </c>
      <c r="H10594" t="s">
        <v>6709</v>
      </c>
      <c r="I10594">
        <v>13.4</v>
      </c>
      <c r="J10594" t="s">
        <v>145</v>
      </c>
      <c r="K10594" t="s">
        <v>137</v>
      </c>
      <c r="L10594">
        <f>I10594*$Q$2/100/1000</f>
        <v>4.9579999999999996E-5</v>
      </c>
    </row>
    <row r="10595" spans="1:12">
      <c r="A10595" s="118">
        <v>45261</v>
      </c>
      <c r="B10595" t="s">
        <v>6715</v>
      </c>
      <c r="C10595" t="s">
        <v>6714</v>
      </c>
      <c r="D10595" t="s">
        <v>6718</v>
      </c>
      <c r="E10595" t="s">
        <v>6717</v>
      </c>
      <c r="F10595">
        <v>101049366</v>
      </c>
      <c r="G10595" t="s">
        <v>6716</v>
      </c>
      <c r="H10595" t="s">
        <v>6709</v>
      </c>
      <c r="I10595">
        <v>13.4</v>
      </c>
      <c r="J10595" t="s">
        <v>145</v>
      </c>
      <c r="K10595" t="s">
        <v>137</v>
      </c>
      <c r="L10595">
        <f>I10595*$Q$2/100/1000</f>
        <v>4.9579999999999996E-5</v>
      </c>
    </row>
    <row r="10596" spans="1:12">
      <c r="A10596" s="118">
        <v>45261</v>
      </c>
      <c r="B10596" t="s">
        <v>6715</v>
      </c>
      <c r="C10596" t="s">
        <v>6714</v>
      </c>
      <c r="D10596" t="s">
        <v>6713</v>
      </c>
      <c r="E10596" t="s">
        <v>6712</v>
      </c>
      <c r="F10596" t="s">
        <v>6711</v>
      </c>
      <c r="G10596" t="s">
        <v>6710</v>
      </c>
      <c r="H10596" t="s">
        <v>6709</v>
      </c>
      <c r="I10596">
        <v>13.4</v>
      </c>
      <c r="J10596" t="s">
        <v>145</v>
      </c>
      <c r="K10596" t="s">
        <v>137</v>
      </c>
      <c r="L10596">
        <f>I10596*$Q$2/100/1000</f>
        <v>4.9579999999999996E-5</v>
      </c>
    </row>
    <row r="10597" spans="1:12">
      <c r="A10597" s="118">
        <v>44986</v>
      </c>
      <c r="B10597" t="s">
        <v>6702</v>
      </c>
      <c r="C10597" t="s">
        <v>6701</v>
      </c>
      <c r="D10597" t="s">
        <v>6700</v>
      </c>
      <c r="E10597" t="s">
        <v>6708</v>
      </c>
      <c r="F10597">
        <v>42204527</v>
      </c>
      <c r="G10597" t="s">
        <v>6698</v>
      </c>
      <c r="H10597" t="s">
        <v>6697</v>
      </c>
      <c r="I10597">
        <v>133.4</v>
      </c>
      <c r="J10597" t="s">
        <v>145</v>
      </c>
      <c r="K10597" t="s">
        <v>137</v>
      </c>
      <c r="L10597">
        <f>I10597*$Q$2/100/1000</f>
        <v>4.9357999999999997E-4</v>
      </c>
    </row>
    <row r="10598" spans="1:12">
      <c r="A10598" s="118">
        <v>45017</v>
      </c>
      <c r="B10598" t="s">
        <v>6702</v>
      </c>
      <c r="C10598" t="s">
        <v>6701</v>
      </c>
      <c r="D10598" t="s">
        <v>6700</v>
      </c>
      <c r="E10598" t="s">
        <v>6707</v>
      </c>
      <c r="F10598" s="119">
        <v>42204229</v>
      </c>
      <c r="G10598" t="s">
        <v>6706</v>
      </c>
      <c r="H10598" t="s">
        <v>6697</v>
      </c>
      <c r="I10598">
        <v>133.4</v>
      </c>
      <c r="J10598" t="s">
        <v>145</v>
      </c>
      <c r="K10598" t="s">
        <v>137</v>
      </c>
      <c r="L10598">
        <f>I10598*$Q$2/100/1000</f>
        <v>4.9357999999999997E-4</v>
      </c>
    </row>
    <row r="10599" spans="1:12">
      <c r="A10599" s="118">
        <v>45170</v>
      </c>
      <c r="B10599" t="s">
        <v>856</v>
      </c>
      <c r="C10599" t="s">
        <v>855</v>
      </c>
      <c r="D10599" t="s">
        <v>6705</v>
      </c>
      <c r="E10599" t="s">
        <v>6704</v>
      </c>
      <c r="F10599">
        <v>10208210</v>
      </c>
      <c r="G10599" t="s">
        <v>6703</v>
      </c>
      <c r="H10599" s="123" t="s">
        <v>851</v>
      </c>
      <c r="I10599">
        <v>5214</v>
      </c>
      <c r="J10599" t="s">
        <v>173</v>
      </c>
      <c r="K10599" t="s">
        <v>172</v>
      </c>
      <c r="L10599">
        <f>I10599*$Q$3*2.5/1000</f>
        <v>0.4181628</v>
      </c>
    </row>
    <row r="10600" spans="1:12">
      <c r="A10600" s="118">
        <v>45017</v>
      </c>
      <c r="B10600" t="s">
        <v>6702</v>
      </c>
      <c r="C10600" t="s">
        <v>6701</v>
      </c>
      <c r="D10600" t="s">
        <v>6700</v>
      </c>
      <c r="E10600" t="s">
        <v>6699</v>
      </c>
      <c r="F10600" s="119">
        <v>42204527</v>
      </c>
      <c r="G10600" t="s">
        <v>6698</v>
      </c>
      <c r="H10600" t="s">
        <v>6697</v>
      </c>
      <c r="I10600">
        <v>133.4</v>
      </c>
      <c r="J10600" t="s">
        <v>138</v>
      </c>
      <c r="K10600" t="s">
        <v>137</v>
      </c>
      <c r="L10600">
        <f>I10600*$Q$3/1000</f>
        <v>4.2794720000000003E-3</v>
      </c>
    </row>
    <row r="10601" spans="1:12">
      <c r="A10601" s="118">
        <v>45078</v>
      </c>
      <c r="B10601" t="s">
        <v>6652</v>
      </c>
      <c r="C10601" t="s">
        <v>6651</v>
      </c>
      <c r="D10601" t="s">
        <v>6696</v>
      </c>
      <c r="E10601" t="s">
        <v>6695</v>
      </c>
      <c r="F10601">
        <v>2</v>
      </c>
      <c r="G10601" t="s">
        <v>6694</v>
      </c>
      <c r="H10601" t="s">
        <v>6646</v>
      </c>
      <c r="I10601">
        <v>310</v>
      </c>
      <c r="J10601" t="s">
        <v>138</v>
      </c>
      <c r="K10601" t="s">
        <v>137</v>
      </c>
      <c r="L10601">
        <f>I10601*$Q$2/1000</f>
        <v>0.1147</v>
      </c>
    </row>
    <row r="10602" spans="1:12">
      <c r="A10602" s="118">
        <v>45108</v>
      </c>
      <c r="B10602" t="s">
        <v>6652</v>
      </c>
      <c r="C10602" t="s">
        <v>6651</v>
      </c>
      <c r="D10602" t="s">
        <v>6655</v>
      </c>
      <c r="E10602" t="s">
        <v>6693</v>
      </c>
      <c r="F10602">
        <v>101028987</v>
      </c>
      <c r="G10602" t="s">
        <v>6653</v>
      </c>
      <c r="H10602" t="s">
        <v>6646</v>
      </c>
      <c r="I10602">
        <v>310</v>
      </c>
      <c r="J10602" t="s">
        <v>138</v>
      </c>
      <c r="K10602" t="s">
        <v>137</v>
      </c>
      <c r="L10602">
        <f>I10602*$Q$2/1000</f>
        <v>0.1147</v>
      </c>
    </row>
    <row r="10603" spans="1:12">
      <c r="A10603" s="118">
        <v>45108</v>
      </c>
      <c r="B10603" t="s">
        <v>6652</v>
      </c>
      <c r="C10603" t="s">
        <v>6651</v>
      </c>
      <c r="D10603" t="s">
        <v>6655</v>
      </c>
      <c r="E10603" t="s">
        <v>6692</v>
      </c>
      <c r="F10603">
        <v>101028987</v>
      </c>
      <c r="G10603" t="s">
        <v>6653</v>
      </c>
      <c r="H10603" t="s">
        <v>6646</v>
      </c>
      <c r="I10603">
        <v>310</v>
      </c>
      <c r="J10603" t="s">
        <v>138</v>
      </c>
      <c r="K10603" t="s">
        <v>137</v>
      </c>
      <c r="L10603">
        <f>I10603*$Q$2/1000</f>
        <v>0.1147</v>
      </c>
    </row>
    <row r="10604" spans="1:12">
      <c r="A10604" s="118">
        <v>45108</v>
      </c>
      <c r="B10604" t="s">
        <v>6652</v>
      </c>
      <c r="C10604" t="s">
        <v>6651</v>
      </c>
      <c r="D10604" t="s">
        <v>6655</v>
      </c>
      <c r="E10604" t="s">
        <v>6691</v>
      </c>
      <c r="F10604">
        <v>101028987</v>
      </c>
      <c r="G10604" t="s">
        <v>6653</v>
      </c>
      <c r="H10604" t="s">
        <v>6646</v>
      </c>
      <c r="I10604">
        <v>310</v>
      </c>
      <c r="J10604" t="s">
        <v>138</v>
      </c>
      <c r="K10604" t="s">
        <v>137</v>
      </c>
      <c r="L10604">
        <f>I10604*$Q$2/1000</f>
        <v>0.1147</v>
      </c>
    </row>
    <row r="10605" spans="1:12">
      <c r="A10605" s="118">
        <v>45170</v>
      </c>
      <c r="B10605" t="s">
        <v>460</v>
      </c>
      <c r="C10605" t="s">
        <v>459</v>
      </c>
      <c r="D10605" t="s">
        <v>6690</v>
      </c>
      <c r="E10605" t="s">
        <v>6689</v>
      </c>
      <c r="F10605">
        <v>50204186</v>
      </c>
      <c r="G10605" t="s">
        <v>6688</v>
      </c>
      <c r="H10605" t="s">
        <v>455</v>
      </c>
      <c r="I10605">
        <v>103.6</v>
      </c>
      <c r="J10605" t="s">
        <v>145</v>
      </c>
      <c r="K10605" t="s">
        <v>137</v>
      </c>
      <c r="L10605">
        <f>I10605*$Q$2/100/1000</f>
        <v>3.8331999999999998E-4</v>
      </c>
    </row>
    <row r="10606" spans="1:12">
      <c r="A10606" s="118">
        <v>45108</v>
      </c>
      <c r="B10606" t="s">
        <v>6652</v>
      </c>
      <c r="C10606" t="s">
        <v>6651</v>
      </c>
      <c r="D10606" t="s">
        <v>6655</v>
      </c>
      <c r="E10606" t="s">
        <v>6687</v>
      </c>
      <c r="F10606">
        <v>101028987</v>
      </c>
      <c r="G10606" t="s">
        <v>6653</v>
      </c>
      <c r="H10606" t="s">
        <v>6646</v>
      </c>
      <c r="I10606">
        <v>310</v>
      </c>
      <c r="J10606" t="s">
        <v>138</v>
      </c>
      <c r="K10606" t="s">
        <v>137</v>
      </c>
      <c r="L10606">
        <f>I10606*$Q$2/1000</f>
        <v>0.1147</v>
      </c>
    </row>
    <row r="10607" spans="1:12">
      <c r="A10607" s="118">
        <v>45139</v>
      </c>
      <c r="B10607" t="s">
        <v>6652</v>
      </c>
      <c r="C10607" t="s">
        <v>6651</v>
      </c>
      <c r="D10607" t="s">
        <v>6655</v>
      </c>
      <c r="E10607" t="s">
        <v>6686</v>
      </c>
      <c r="F10607" s="119">
        <v>101028987</v>
      </c>
      <c r="G10607" t="s">
        <v>6653</v>
      </c>
      <c r="H10607" t="s">
        <v>6646</v>
      </c>
      <c r="I10607">
        <v>310</v>
      </c>
      <c r="J10607" t="s">
        <v>138</v>
      </c>
      <c r="K10607" t="s">
        <v>137</v>
      </c>
      <c r="L10607">
        <f>I10607*$Q$2/1000</f>
        <v>0.1147</v>
      </c>
    </row>
    <row r="10608" spans="1:12">
      <c r="A10608" s="118">
        <v>45139</v>
      </c>
      <c r="B10608" t="s">
        <v>6652</v>
      </c>
      <c r="C10608" t="s">
        <v>6651</v>
      </c>
      <c r="D10608" t="s">
        <v>6655</v>
      </c>
      <c r="E10608" t="s">
        <v>6685</v>
      </c>
      <c r="F10608" s="119">
        <v>101028987</v>
      </c>
      <c r="G10608" t="s">
        <v>6653</v>
      </c>
      <c r="H10608" t="s">
        <v>6646</v>
      </c>
      <c r="I10608">
        <v>310</v>
      </c>
      <c r="J10608" t="s">
        <v>138</v>
      </c>
      <c r="K10608" t="s">
        <v>137</v>
      </c>
      <c r="L10608">
        <f>I10608*$Q$2/1000</f>
        <v>0.1147</v>
      </c>
    </row>
    <row r="10609" spans="1:12">
      <c r="A10609" s="118">
        <v>45139</v>
      </c>
      <c r="B10609" t="s">
        <v>6652</v>
      </c>
      <c r="C10609" t="s">
        <v>6651</v>
      </c>
      <c r="D10609" t="s">
        <v>6655</v>
      </c>
      <c r="E10609" t="s">
        <v>6684</v>
      </c>
      <c r="F10609" s="119">
        <v>101028987</v>
      </c>
      <c r="G10609" t="s">
        <v>6653</v>
      </c>
      <c r="H10609" t="s">
        <v>6646</v>
      </c>
      <c r="I10609">
        <v>310</v>
      </c>
      <c r="J10609" t="s">
        <v>138</v>
      </c>
      <c r="K10609" t="s">
        <v>137</v>
      </c>
      <c r="L10609">
        <f>I10609*$Q$2/1000</f>
        <v>0.1147</v>
      </c>
    </row>
    <row r="10610" spans="1:12">
      <c r="A10610" s="118">
        <v>45170</v>
      </c>
      <c r="B10610" t="s">
        <v>6652</v>
      </c>
      <c r="C10610" t="s">
        <v>6651</v>
      </c>
      <c r="D10610" t="s">
        <v>6655</v>
      </c>
      <c r="E10610" t="s">
        <v>6683</v>
      </c>
      <c r="F10610">
        <v>101028987</v>
      </c>
      <c r="G10610" t="s">
        <v>6653</v>
      </c>
      <c r="H10610" t="s">
        <v>6646</v>
      </c>
      <c r="I10610">
        <v>310</v>
      </c>
      <c r="J10610" t="s">
        <v>138</v>
      </c>
      <c r="K10610" t="s">
        <v>137</v>
      </c>
      <c r="L10610">
        <f>I10610*$Q$2/1000</f>
        <v>0.1147</v>
      </c>
    </row>
    <row r="10611" spans="1:12">
      <c r="A10611" s="118">
        <v>45170</v>
      </c>
      <c r="B10611" t="s">
        <v>460</v>
      </c>
      <c r="C10611" t="s">
        <v>459</v>
      </c>
      <c r="D10611" t="s">
        <v>6682</v>
      </c>
      <c r="E10611" t="s">
        <v>6681</v>
      </c>
      <c r="F10611">
        <v>50200900</v>
      </c>
      <c r="G10611" t="s">
        <v>6680</v>
      </c>
      <c r="H10611" t="s">
        <v>455</v>
      </c>
      <c r="I10611">
        <v>103.6</v>
      </c>
      <c r="J10611" t="s">
        <v>145</v>
      </c>
      <c r="K10611" t="s">
        <v>137</v>
      </c>
      <c r="L10611">
        <f>I10611*$Q$2/100/1000</f>
        <v>3.8331999999999998E-4</v>
      </c>
    </row>
    <row r="10612" spans="1:12">
      <c r="A10612" s="118">
        <v>45170</v>
      </c>
      <c r="B10612" t="s">
        <v>6652</v>
      </c>
      <c r="C10612" t="s">
        <v>6651</v>
      </c>
      <c r="D10612" t="s">
        <v>6655</v>
      </c>
      <c r="E10612" t="s">
        <v>6679</v>
      </c>
      <c r="F10612">
        <v>101028987</v>
      </c>
      <c r="G10612" t="s">
        <v>6653</v>
      </c>
      <c r="H10612" t="s">
        <v>6646</v>
      </c>
      <c r="I10612">
        <v>310</v>
      </c>
      <c r="J10612" t="s">
        <v>138</v>
      </c>
      <c r="K10612" t="s">
        <v>137</v>
      </c>
      <c r="L10612">
        <f>I10612*$Q$2/1000</f>
        <v>0.1147</v>
      </c>
    </row>
    <row r="10613" spans="1:12">
      <c r="A10613" s="118">
        <v>45170</v>
      </c>
      <c r="B10613" t="s">
        <v>460</v>
      </c>
      <c r="C10613" t="s">
        <v>459</v>
      </c>
      <c r="D10613" t="s">
        <v>4317</v>
      </c>
      <c r="E10613" t="s">
        <v>6678</v>
      </c>
      <c r="F10613" t="s">
        <v>834</v>
      </c>
      <c r="G10613" t="s">
        <v>833</v>
      </c>
      <c r="H10613" t="s">
        <v>455</v>
      </c>
      <c r="I10613">
        <v>103.6</v>
      </c>
      <c r="J10613" t="s">
        <v>145</v>
      </c>
      <c r="K10613" t="s">
        <v>137</v>
      </c>
      <c r="L10613">
        <f>I10613*$Q$2/100/1000</f>
        <v>3.8331999999999998E-4</v>
      </c>
    </row>
    <row r="10614" spans="1:12">
      <c r="A10614" s="118">
        <v>45170</v>
      </c>
      <c r="B10614" t="s">
        <v>205</v>
      </c>
      <c r="C10614" t="s">
        <v>204</v>
      </c>
      <c r="D10614" t="s">
        <v>532</v>
      </c>
      <c r="E10614" t="s">
        <v>6677</v>
      </c>
      <c r="F10614">
        <v>101026186</v>
      </c>
      <c r="G10614" t="s">
        <v>6529</v>
      </c>
      <c r="H10614" t="s">
        <v>200</v>
      </c>
      <c r="I10614">
        <v>6781</v>
      </c>
      <c r="J10614" t="s">
        <v>199</v>
      </c>
      <c r="K10614" t="s">
        <v>198</v>
      </c>
      <c r="L10614">
        <f>I10614*$Q$4/10/1000</f>
        <v>1.1924057587200001</v>
      </c>
    </row>
    <row r="10615" spans="1:12">
      <c r="A10615" s="118">
        <v>45170</v>
      </c>
      <c r="B10615" t="s">
        <v>205</v>
      </c>
      <c r="C10615" t="s">
        <v>204</v>
      </c>
      <c r="D10615" t="s">
        <v>532</v>
      </c>
      <c r="E10615" t="s">
        <v>6676</v>
      </c>
      <c r="F10615">
        <v>101026186</v>
      </c>
      <c r="G10615" t="s">
        <v>6529</v>
      </c>
      <c r="H10615" t="s">
        <v>200</v>
      </c>
      <c r="I10615">
        <v>6781</v>
      </c>
      <c r="J10615" t="s">
        <v>199</v>
      </c>
      <c r="K10615" t="s">
        <v>198</v>
      </c>
      <c r="L10615">
        <f>I10615*$Q$4/10/1000</f>
        <v>1.1924057587200001</v>
      </c>
    </row>
    <row r="10616" spans="1:12">
      <c r="A10616" s="118">
        <v>45170</v>
      </c>
      <c r="B10616" t="s">
        <v>205</v>
      </c>
      <c r="C10616" t="s">
        <v>204</v>
      </c>
      <c r="D10616" t="s">
        <v>532</v>
      </c>
      <c r="E10616" t="s">
        <v>6675</v>
      </c>
      <c r="F10616">
        <v>101026186</v>
      </c>
      <c r="G10616" t="s">
        <v>6529</v>
      </c>
      <c r="H10616" t="s">
        <v>200</v>
      </c>
      <c r="I10616">
        <v>6781</v>
      </c>
      <c r="J10616" t="s">
        <v>199</v>
      </c>
      <c r="K10616" t="s">
        <v>198</v>
      </c>
      <c r="L10616">
        <f>I10616*$Q$4/10/1000</f>
        <v>1.1924057587200001</v>
      </c>
    </row>
    <row r="10617" spans="1:12">
      <c r="A10617" s="118">
        <v>45170</v>
      </c>
      <c r="B10617" t="s">
        <v>205</v>
      </c>
      <c r="C10617" t="s">
        <v>204</v>
      </c>
      <c r="D10617" t="s">
        <v>532</v>
      </c>
      <c r="E10617" t="s">
        <v>6674</v>
      </c>
      <c r="F10617">
        <v>101026186</v>
      </c>
      <c r="G10617" t="s">
        <v>6529</v>
      </c>
      <c r="H10617" t="s">
        <v>200</v>
      </c>
      <c r="I10617">
        <v>6781</v>
      </c>
      <c r="J10617" t="s">
        <v>199</v>
      </c>
      <c r="K10617" t="s">
        <v>198</v>
      </c>
      <c r="L10617">
        <f>I10617*$Q$4/10/1000</f>
        <v>1.1924057587200001</v>
      </c>
    </row>
    <row r="10618" spans="1:12">
      <c r="A10618" s="118">
        <v>45170</v>
      </c>
      <c r="B10618" t="s">
        <v>205</v>
      </c>
      <c r="C10618" t="s">
        <v>204</v>
      </c>
      <c r="D10618" t="s">
        <v>532</v>
      </c>
      <c r="E10618" t="s">
        <v>6673</v>
      </c>
      <c r="F10618">
        <v>101026186</v>
      </c>
      <c r="G10618" t="s">
        <v>6529</v>
      </c>
      <c r="H10618" t="s">
        <v>200</v>
      </c>
      <c r="I10618">
        <v>6781</v>
      </c>
      <c r="J10618" t="s">
        <v>199</v>
      </c>
      <c r="K10618" t="s">
        <v>198</v>
      </c>
      <c r="L10618">
        <f>I10618*$Q$4/10/1000</f>
        <v>1.1924057587200001</v>
      </c>
    </row>
    <row r="10619" spans="1:12">
      <c r="A10619" s="118">
        <v>45170</v>
      </c>
      <c r="B10619" t="s">
        <v>205</v>
      </c>
      <c r="C10619" t="s">
        <v>204</v>
      </c>
      <c r="D10619" t="s">
        <v>532</v>
      </c>
      <c r="E10619" t="s">
        <v>6672</v>
      </c>
      <c r="F10619">
        <v>101026186</v>
      </c>
      <c r="G10619" t="s">
        <v>6529</v>
      </c>
      <c r="H10619" t="s">
        <v>200</v>
      </c>
      <c r="I10619">
        <v>6781</v>
      </c>
      <c r="J10619" t="s">
        <v>199</v>
      </c>
      <c r="K10619" t="s">
        <v>198</v>
      </c>
      <c r="L10619">
        <f>I10619*$Q$4/10/1000</f>
        <v>1.1924057587200001</v>
      </c>
    </row>
    <row r="10620" spans="1:12">
      <c r="A10620" s="118">
        <v>45200</v>
      </c>
      <c r="B10620" t="s">
        <v>6652</v>
      </c>
      <c r="C10620" t="s">
        <v>6651</v>
      </c>
      <c r="D10620" t="s">
        <v>6655</v>
      </c>
      <c r="E10620" t="s">
        <v>6671</v>
      </c>
      <c r="F10620">
        <v>101028987</v>
      </c>
      <c r="G10620" t="s">
        <v>6653</v>
      </c>
      <c r="H10620" t="s">
        <v>6646</v>
      </c>
      <c r="I10620">
        <v>310</v>
      </c>
      <c r="J10620" t="s">
        <v>138</v>
      </c>
      <c r="K10620" t="s">
        <v>137</v>
      </c>
      <c r="L10620">
        <f>I10620*$Q$2/1000</f>
        <v>0.1147</v>
      </c>
    </row>
    <row r="10621" spans="1:12">
      <c r="A10621" s="118">
        <v>45170</v>
      </c>
      <c r="B10621" t="s">
        <v>205</v>
      </c>
      <c r="C10621" t="s">
        <v>204</v>
      </c>
      <c r="D10621" t="s">
        <v>532</v>
      </c>
      <c r="E10621" t="s">
        <v>6670</v>
      </c>
      <c r="F10621">
        <v>101026186</v>
      </c>
      <c r="G10621" t="s">
        <v>6529</v>
      </c>
      <c r="H10621" t="s">
        <v>200</v>
      </c>
      <c r="I10621">
        <v>6781</v>
      </c>
      <c r="J10621" t="s">
        <v>199</v>
      </c>
      <c r="K10621" t="s">
        <v>198</v>
      </c>
      <c r="L10621">
        <f>I10621*$Q$4/10/1000</f>
        <v>1.1924057587200001</v>
      </c>
    </row>
    <row r="10622" spans="1:12">
      <c r="A10622" s="118">
        <v>45170</v>
      </c>
      <c r="B10622" t="s">
        <v>205</v>
      </c>
      <c r="C10622" t="s">
        <v>204</v>
      </c>
      <c r="D10622" t="s">
        <v>532</v>
      </c>
      <c r="E10622" t="s">
        <v>6669</v>
      </c>
      <c r="F10622">
        <v>101026186</v>
      </c>
      <c r="G10622" t="s">
        <v>6529</v>
      </c>
      <c r="H10622" t="s">
        <v>200</v>
      </c>
      <c r="I10622">
        <v>6781</v>
      </c>
      <c r="J10622" t="s">
        <v>199</v>
      </c>
      <c r="K10622" t="s">
        <v>198</v>
      </c>
      <c r="L10622">
        <f>I10622*$Q$4/10/1000</f>
        <v>1.1924057587200001</v>
      </c>
    </row>
    <row r="10623" spans="1:12">
      <c r="A10623" s="118">
        <v>45170</v>
      </c>
      <c r="B10623" t="s">
        <v>205</v>
      </c>
      <c r="C10623" t="s">
        <v>204</v>
      </c>
      <c r="D10623" t="s">
        <v>532</v>
      </c>
      <c r="E10623" t="s">
        <v>6668</v>
      </c>
      <c r="F10623">
        <v>101026186</v>
      </c>
      <c r="G10623" t="s">
        <v>6529</v>
      </c>
      <c r="H10623" t="s">
        <v>200</v>
      </c>
      <c r="I10623">
        <v>6781</v>
      </c>
      <c r="J10623" t="s">
        <v>199</v>
      </c>
      <c r="K10623" t="s">
        <v>198</v>
      </c>
      <c r="L10623">
        <f>I10623*$Q$4/10/1000</f>
        <v>1.1924057587200001</v>
      </c>
    </row>
    <row r="10624" spans="1:12">
      <c r="A10624" s="118">
        <v>45170</v>
      </c>
      <c r="B10624" t="s">
        <v>205</v>
      </c>
      <c r="C10624" t="s">
        <v>204</v>
      </c>
      <c r="D10624" t="s">
        <v>532</v>
      </c>
      <c r="E10624" t="s">
        <v>6667</v>
      </c>
      <c r="F10624" t="s">
        <v>1899</v>
      </c>
      <c r="G10624" t="s">
        <v>1898</v>
      </c>
      <c r="H10624" t="s">
        <v>200</v>
      </c>
      <c r="I10624">
        <v>6781</v>
      </c>
      <c r="J10624" t="s">
        <v>199</v>
      </c>
      <c r="K10624" t="s">
        <v>198</v>
      </c>
      <c r="L10624">
        <f>I10624*$Q$4/10/1000</f>
        <v>1.1924057587200001</v>
      </c>
    </row>
    <row r="10625" spans="1:12">
      <c r="A10625" s="118">
        <v>45200</v>
      </c>
      <c r="B10625" t="s">
        <v>6652</v>
      </c>
      <c r="C10625" t="s">
        <v>6651</v>
      </c>
      <c r="D10625" t="s">
        <v>6655</v>
      </c>
      <c r="E10625" t="s">
        <v>6666</v>
      </c>
      <c r="F10625">
        <v>101028987</v>
      </c>
      <c r="G10625" t="s">
        <v>6653</v>
      </c>
      <c r="H10625" t="s">
        <v>6646</v>
      </c>
      <c r="I10625">
        <v>310</v>
      </c>
      <c r="J10625" t="s">
        <v>138</v>
      </c>
      <c r="K10625" t="s">
        <v>137</v>
      </c>
      <c r="L10625">
        <f>I10625*$Q$2/1000</f>
        <v>0.1147</v>
      </c>
    </row>
    <row r="10626" spans="1:12">
      <c r="A10626" s="118">
        <v>45170</v>
      </c>
      <c r="B10626" t="s">
        <v>205</v>
      </c>
      <c r="C10626" t="s">
        <v>204</v>
      </c>
      <c r="D10626" t="s">
        <v>532</v>
      </c>
      <c r="E10626" t="s">
        <v>6665</v>
      </c>
      <c r="F10626" t="s">
        <v>1899</v>
      </c>
      <c r="G10626" t="s">
        <v>1898</v>
      </c>
      <c r="H10626" t="s">
        <v>200</v>
      </c>
      <c r="I10626">
        <v>6781</v>
      </c>
      <c r="J10626" t="s">
        <v>199</v>
      </c>
      <c r="K10626" t="s">
        <v>198</v>
      </c>
      <c r="L10626">
        <f>I10626*$Q$4/10/1000</f>
        <v>1.1924057587200001</v>
      </c>
    </row>
    <row r="10627" spans="1:12">
      <c r="A10627" s="118">
        <v>45170</v>
      </c>
      <c r="B10627" t="s">
        <v>205</v>
      </c>
      <c r="C10627" t="s">
        <v>204</v>
      </c>
      <c r="D10627" t="s">
        <v>4181</v>
      </c>
      <c r="E10627" t="s">
        <v>6664</v>
      </c>
      <c r="F10627">
        <v>66205215</v>
      </c>
      <c r="G10627" t="s">
        <v>201</v>
      </c>
      <c r="H10627" t="s">
        <v>200</v>
      </c>
      <c r="I10627">
        <v>6781</v>
      </c>
      <c r="J10627" t="s">
        <v>199</v>
      </c>
      <c r="K10627" t="s">
        <v>198</v>
      </c>
      <c r="L10627">
        <f>I10627*$Q$4/10/1000</f>
        <v>1.1924057587200001</v>
      </c>
    </row>
    <row r="10628" spans="1:12">
      <c r="A10628" s="118">
        <v>45170</v>
      </c>
      <c r="B10628" t="s">
        <v>205</v>
      </c>
      <c r="C10628" t="s">
        <v>204</v>
      </c>
      <c r="D10628" t="s">
        <v>4181</v>
      </c>
      <c r="E10628" t="s">
        <v>6663</v>
      </c>
      <c r="F10628">
        <v>66205215</v>
      </c>
      <c r="G10628" t="s">
        <v>201</v>
      </c>
      <c r="H10628" t="s">
        <v>200</v>
      </c>
      <c r="I10628">
        <v>6781</v>
      </c>
      <c r="J10628" t="s">
        <v>199</v>
      </c>
      <c r="K10628" t="s">
        <v>198</v>
      </c>
      <c r="L10628">
        <f>I10628*$Q$4/10/1000</f>
        <v>1.1924057587200001</v>
      </c>
    </row>
    <row r="10629" spans="1:12">
      <c r="A10629" s="118">
        <v>45170</v>
      </c>
      <c r="B10629" t="s">
        <v>205</v>
      </c>
      <c r="C10629" t="s">
        <v>204</v>
      </c>
      <c r="D10629" t="s">
        <v>4181</v>
      </c>
      <c r="E10629" t="s">
        <v>6662</v>
      </c>
      <c r="F10629">
        <v>66205215</v>
      </c>
      <c r="G10629" t="s">
        <v>201</v>
      </c>
      <c r="H10629" t="s">
        <v>200</v>
      </c>
      <c r="I10629">
        <v>6781</v>
      </c>
      <c r="J10629" t="s">
        <v>199</v>
      </c>
      <c r="K10629" t="s">
        <v>198</v>
      </c>
      <c r="L10629">
        <f>I10629*$Q$4/10/1000</f>
        <v>1.1924057587200001</v>
      </c>
    </row>
    <row r="10630" spans="1:12">
      <c r="A10630" s="118">
        <v>45200</v>
      </c>
      <c r="B10630" t="s">
        <v>6652</v>
      </c>
      <c r="C10630" t="s">
        <v>6651</v>
      </c>
      <c r="D10630" t="s">
        <v>6655</v>
      </c>
      <c r="E10630" t="s">
        <v>6661</v>
      </c>
      <c r="F10630">
        <v>101028987</v>
      </c>
      <c r="G10630" t="s">
        <v>6653</v>
      </c>
      <c r="H10630" t="s">
        <v>6646</v>
      </c>
      <c r="I10630">
        <v>310</v>
      </c>
      <c r="J10630" t="s">
        <v>138</v>
      </c>
      <c r="K10630" t="s">
        <v>137</v>
      </c>
      <c r="L10630">
        <f>I10630*$Q$2/1000</f>
        <v>0.1147</v>
      </c>
    </row>
    <row r="10631" spans="1:12">
      <c r="A10631" s="118">
        <v>45231</v>
      </c>
      <c r="B10631" t="s">
        <v>6652</v>
      </c>
      <c r="C10631" t="s">
        <v>6651</v>
      </c>
      <c r="D10631" t="s">
        <v>6655</v>
      </c>
      <c r="E10631" t="s">
        <v>6660</v>
      </c>
      <c r="F10631">
        <v>101028987</v>
      </c>
      <c r="G10631" t="s">
        <v>6653</v>
      </c>
      <c r="H10631" t="s">
        <v>6646</v>
      </c>
      <c r="I10631">
        <v>310</v>
      </c>
      <c r="J10631" t="s">
        <v>138</v>
      </c>
      <c r="K10631" t="s">
        <v>137</v>
      </c>
      <c r="L10631">
        <f>I10631*$Q$2/1000</f>
        <v>0.1147</v>
      </c>
    </row>
    <row r="10632" spans="1:12" ht="15" customHeight="1">
      <c r="A10632" s="118">
        <v>45231</v>
      </c>
      <c r="B10632" t="s">
        <v>6652</v>
      </c>
      <c r="C10632" t="s">
        <v>6651</v>
      </c>
      <c r="D10632" t="s">
        <v>6655</v>
      </c>
      <c r="E10632" t="s">
        <v>6659</v>
      </c>
      <c r="F10632">
        <v>101028987</v>
      </c>
      <c r="G10632" t="s">
        <v>6653</v>
      </c>
      <c r="H10632" t="s">
        <v>6646</v>
      </c>
      <c r="I10632">
        <v>310</v>
      </c>
      <c r="J10632" t="s">
        <v>138</v>
      </c>
      <c r="K10632" t="s">
        <v>137</v>
      </c>
      <c r="L10632">
        <f>I10632*$Q$2/1000</f>
        <v>0.1147</v>
      </c>
    </row>
    <row r="10633" spans="1:12" ht="15" customHeight="1">
      <c r="A10633" s="118">
        <v>45261</v>
      </c>
      <c r="B10633" t="s">
        <v>6652</v>
      </c>
      <c r="C10633" t="s">
        <v>6651</v>
      </c>
      <c r="D10633" t="s">
        <v>6655</v>
      </c>
      <c r="E10633" t="s">
        <v>6658</v>
      </c>
      <c r="F10633">
        <v>101028987</v>
      </c>
      <c r="G10633" t="s">
        <v>6653</v>
      </c>
      <c r="H10633" t="s">
        <v>6646</v>
      </c>
      <c r="I10633">
        <v>310</v>
      </c>
      <c r="J10633" t="s">
        <v>138</v>
      </c>
      <c r="K10633" t="s">
        <v>137</v>
      </c>
      <c r="L10633">
        <f>I10633*$Q$2/1000</f>
        <v>0.1147</v>
      </c>
    </row>
    <row r="10634" spans="1:12" ht="15" customHeight="1">
      <c r="A10634" s="118">
        <v>45261</v>
      </c>
      <c r="B10634" t="s">
        <v>6652</v>
      </c>
      <c r="C10634" t="s">
        <v>6651</v>
      </c>
      <c r="D10634" t="s">
        <v>6650</v>
      </c>
      <c r="E10634" t="s">
        <v>6657</v>
      </c>
      <c r="F10634" t="s">
        <v>6648</v>
      </c>
      <c r="G10634" t="s">
        <v>6647</v>
      </c>
      <c r="H10634" t="s">
        <v>6646</v>
      </c>
      <c r="I10634">
        <v>310</v>
      </c>
      <c r="J10634" t="s">
        <v>138</v>
      </c>
      <c r="K10634" t="s">
        <v>137</v>
      </c>
      <c r="L10634">
        <f>I10634*$Q$2/1000</f>
        <v>0.1147</v>
      </c>
    </row>
    <row r="10635" spans="1:12" ht="15" customHeight="1">
      <c r="A10635" s="118">
        <v>45261</v>
      </c>
      <c r="B10635" t="s">
        <v>6652</v>
      </c>
      <c r="C10635" t="s">
        <v>6651</v>
      </c>
      <c r="D10635" t="s">
        <v>6650</v>
      </c>
      <c r="E10635" t="s">
        <v>6656</v>
      </c>
      <c r="F10635" t="s">
        <v>6648</v>
      </c>
      <c r="G10635" t="s">
        <v>6647</v>
      </c>
      <c r="H10635" t="s">
        <v>6646</v>
      </c>
      <c r="I10635">
        <v>310</v>
      </c>
      <c r="J10635" t="s">
        <v>138</v>
      </c>
      <c r="K10635" t="s">
        <v>137</v>
      </c>
      <c r="L10635">
        <f>I10635*$Q$2/1000</f>
        <v>0.1147</v>
      </c>
    </row>
    <row r="10636" spans="1:12" ht="15" customHeight="1">
      <c r="A10636" s="118">
        <v>45261</v>
      </c>
      <c r="B10636" t="s">
        <v>6652</v>
      </c>
      <c r="C10636" t="s">
        <v>6651</v>
      </c>
      <c r="D10636" t="s">
        <v>6655</v>
      </c>
      <c r="E10636" t="s">
        <v>6654</v>
      </c>
      <c r="F10636">
        <v>101028987</v>
      </c>
      <c r="G10636" t="s">
        <v>6653</v>
      </c>
      <c r="H10636" t="s">
        <v>6646</v>
      </c>
      <c r="I10636">
        <v>310</v>
      </c>
      <c r="J10636" t="s">
        <v>138</v>
      </c>
      <c r="K10636" t="s">
        <v>137</v>
      </c>
      <c r="L10636">
        <f>I10636*$Q$2/1000</f>
        <v>0.1147</v>
      </c>
    </row>
    <row r="10637" spans="1:12" ht="15" customHeight="1">
      <c r="A10637" s="118">
        <v>45261</v>
      </c>
      <c r="B10637" t="s">
        <v>6652</v>
      </c>
      <c r="C10637" t="s">
        <v>6651</v>
      </c>
      <c r="D10637" t="s">
        <v>6650</v>
      </c>
      <c r="E10637" t="s">
        <v>6649</v>
      </c>
      <c r="F10637" t="s">
        <v>6648</v>
      </c>
      <c r="G10637" t="s">
        <v>6647</v>
      </c>
      <c r="H10637" t="s">
        <v>6646</v>
      </c>
      <c r="I10637">
        <v>310</v>
      </c>
      <c r="J10637" t="s">
        <v>138</v>
      </c>
      <c r="K10637" t="s">
        <v>137</v>
      </c>
      <c r="L10637">
        <f>I10637*$Q$2/1000</f>
        <v>0.1147</v>
      </c>
    </row>
    <row r="10638" spans="1:12" ht="15" customHeight="1">
      <c r="A10638" s="118">
        <v>44958</v>
      </c>
      <c r="B10638" t="s">
        <v>6615</v>
      </c>
      <c r="C10638" t="s">
        <v>6614</v>
      </c>
      <c r="D10638" t="s">
        <v>6645</v>
      </c>
      <c r="E10638" t="s">
        <v>6644</v>
      </c>
      <c r="F10638">
        <v>10206775</v>
      </c>
      <c r="G10638" t="s">
        <v>6641</v>
      </c>
      <c r="H10638" t="s">
        <v>6610</v>
      </c>
      <c r="I10638">
        <v>356</v>
      </c>
      <c r="J10638" t="s">
        <v>145</v>
      </c>
      <c r="K10638" t="s">
        <v>137</v>
      </c>
      <c r="L10638">
        <f>I10638*$Q$2/100/1000</f>
        <v>1.3171999999999999E-3</v>
      </c>
    </row>
    <row r="10639" spans="1:12" ht="15" customHeight="1">
      <c r="A10639" s="118">
        <v>44958</v>
      </c>
      <c r="B10639" t="s">
        <v>6615</v>
      </c>
      <c r="C10639" t="s">
        <v>6614</v>
      </c>
      <c r="D10639" t="s">
        <v>6643</v>
      </c>
      <c r="E10639" t="s">
        <v>6642</v>
      </c>
      <c r="F10639">
        <v>10206775</v>
      </c>
      <c r="G10639" t="s">
        <v>6641</v>
      </c>
      <c r="H10639" t="s">
        <v>6610</v>
      </c>
      <c r="I10639">
        <v>356</v>
      </c>
      <c r="J10639" t="s">
        <v>145</v>
      </c>
      <c r="K10639" t="s">
        <v>137</v>
      </c>
      <c r="L10639">
        <f>I10639*$Q$2/100/1000</f>
        <v>1.3171999999999999E-3</v>
      </c>
    </row>
    <row r="10640" spans="1:12" ht="15" customHeight="1">
      <c r="A10640" s="118">
        <v>45078</v>
      </c>
      <c r="B10640" t="s">
        <v>6615</v>
      </c>
      <c r="C10640" t="s">
        <v>6614</v>
      </c>
      <c r="D10640" t="s">
        <v>6640</v>
      </c>
      <c r="E10640" t="s">
        <v>6639</v>
      </c>
      <c r="F10640">
        <v>10206775</v>
      </c>
      <c r="G10640" t="s">
        <v>6616</v>
      </c>
      <c r="H10640" t="s">
        <v>6610</v>
      </c>
      <c r="I10640">
        <v>356</v>
      </c>
      <c r="J10640" t="s">
        <v>145</v>
      </c>
      <c r="K10640" t="s">
        <v>137</v>
      </c>
      <c r="L10640">
        <f>I10640*$Q$2/100/1000</f>
        <v>1.3171999999999999E-3</v>
      </c>
    </row>
    <row r="10641" spans="1:12" ht="15" customHeight="1">
      <c r="A10641" s="118">
        <v>45170</v>
      </c>
      <c r="B10641" t="s">
        <v>205</v>
      </c>
      <c r="C10641" t="s">
        <v>204</v>
      </c>
      <c r="D10641" t="s">
        <v>532</v>
      </c>
      <c r="E10641" t="s">
        <v>6638</v>
      </c>
      <c r="F10641">
        <v>101026186</v>
      </c>
      <c r="G10641" t="s">
        <v>530</v>
      </c>
      <c r="H10641" t="s">
        <v>200</v>
      </c>
      <c r="I10641">
        <v>6781</v>
      </c>
      <c r="J10641" t="s">
        <v>199</v>
      </c>
      <c r="K10641" t="s">
        <v>198</v>
      </c>
      <c r="L10641">
        <f>I10641*$Q$4/10/1000</f>
        <v>1.1924057587200001</v>
      </c>
    </row>
    <row r="10642" spans="1:12" ht="15" customHeight="1">
      <c r="A10642" s="118">
        <v>45170</v>
      </c>
      <c r="B10642" t="s">
        <v>205</v>
      </c>
      <c r="C10642" t="s">
        <v>204</v>
      </c>
      <c r="D10642" t="s">
        <v>4181</v>
      </c>
      <c r="E10642" t="s">
        <v>6637</v>
      </c>
      <c r="F10642">
        <v>66205215</v>
      </c>
      <c r="G10642" t="s">
        <v>201</v>
      </c>
      <c r="H10642" t="s">
        <v>200</v>
      </c>
      <c r="I10642">
        <v>6781</v>
      </c>
      <c r="J10642" t="s">
        <v>199</v>
      </c>
      <c r="K10642" t="s">
        <v>198</v>
      </c>
      <c r="L10642">
        <f>I10642*$Q$4/10/1000</f>
        <v>1.1924057587200001</v>
      </c>
    </row>
    <row r="10643" spans="1:12" ht="15" customHeight="1">
      <c r="A10643" s="118">
        <v>45170</v>
      </c>
      <c r="B10643" t="s">
        <v>205</v>
      </c>
      <c r="C10643" t="s">
        <v>204</v>
      </c>
      <c r="D10643" t="s">
        <v>4181</v>
      </c>
      <c r="E10643" t="s">
        <v>6636</v>
      </c>
      <c r="F10643">
        <v>66205215</v>
      </c>
      <c r="G10643" t="s">
        <v>201</v>
      </c>
      <c r="H10643" t="s">
        <v>200</v>
      </c>
      <c r="I10643">
        <v>6781</v>
      </c>
      <c r="J10643" t="s">
        <v>199</v>
      </c>
      <c r="K10643" t="s">
        <v>198</v>
      </c>
      <c r="L10643">
        <f>I10643*$Q$4/10/1000</f>
        <v>1.1924057587200001</v>
      </c>
    </row>
    <row r="10644" spans="1:12" ht="15" customHeight="1">
      <c r="A10644" s="118">
        <v>45170</v>
      </c>
      <c r="B10644" t="s">
        <v>205</v>
      </c>
      <c r="C10644" t="s">
        <v>204</v>
      </c>
      <c r="D10644" t="s">
        <v>532</v>
      </c>
      <c r="E10644" t="s">
        <v>6635</v>
      </c>
      <c r="F10644" t="s">
        <v>1899</v>
      </c>
      <c r="G10644" t="s">
        <v>1898</v>
      </c>
      <c r="H10644" t="s">
        <v>200</v>
      </c>
      <c r="I10644">
        <v>6781</v>
      </c>
      <c r="J10644" t="s">
        <v>199</v>
      </c>
      <c r="K10644" t="s">
        <v>198</v>
      </c>
      <c r="L10644">
        <f>I10644*$Q$4/10/1000</f>
        <v>1.1924057587200001</v>
      </c>
    </row>
    <row r="10645" spans="1:12" ht="15" customHeight="1">
      <c r="A10645" s="118">
        <v>45108</v>
      </c>
      <c r="B10645" t="s">
        <v>6615</v>
      </c>
      <c r="C10645" t="s">
        <v>6614</v>
      </c>
      <c r="D10645" t="s">
        <v>6634</v>
      </c>
      <c r="E10645" t="s">
        <v>6633</v>
      </c>
      <c r="F10645">
        <v>10206776</v>
      </c>
      <c r="G10645" t="s">
        <v>6611</v>
      </c>
      <c r="H10645" t="s">
        <v>6610</v>
      </c>
      <c r="I10645">
        <v>356</v>
      </c>
      <c r="J10645" t="s">
        <v>145</v>
      </c>
      <c r="K10645" t="s">
        <v>137</v>
      </c>
      <c r="L10645">
        <f>I10645*$Q$2/100/1000</f>
        <v>1.3171999999999999E-3</v>
      </c>
    </row>
    <row r="10646" spans="1:12" ht="15" customHeight="1">
      <c r="A10646" s="118">
        <v>45139</v>
      </c>
      <c r="B10646" t="s">
        <v>6615</v>
      </c>
      <c r="C10646" t="s">
        <v>6614</v>
      </c>
      <c r="D10646" t="s">
        <v>6632</v>
      </c>
      <c r="E10646" t="s">
        <v>6631</v>
      </c>
      <c r="F10646" s="119">
        <v>10206776</v>
      </c>
      <c r="G10646" t="s">
        <v>6611</v>
      </c>
      <c r="H10646" t="s">
        <v>6610</v>
      </c>
      <c r="I10646">
        <v>356</v>
      </c>
      <c r="J10646" t="s">
        <v>145</v>
      </c>
      <c r="K10646" t="s">
        <v>137</v>
      </c>
      <c r="L10646">
        <f>I10646*$Q$2/100/1000</f>
        <v>1.3171999999999999E-3</v>
      </c>
    </row>
    <row r="10647" spans="1:12" ht="15" customHeight="1">
      <c r="A10647" s="118">
        <v>45139</v>
      </c>
      <c r="B10647" t="s">
        <v>6615</v>
      </c>
      <c r="C10647" t="s">
        <v>6614</v>
      </c>
      <c r="D10647" t="s">
        <v>6630</v>
      </c>
      <c r="E10647" t="s">
        <v>6629</v>
      </c>
      <c r="F10647" s="119">
        <v>10206775</v>
      </c>
      <c r="G10647" t="s">
        <v>6616</v>
      </c>
      <c r="H10647" t="s">
        <v>6610</v>
      </c>
      <c r="I10647">
        <v>356</v>
      </c>
      <c r="J10647" t="s">
        <v>145</v>
      </c>
      <c r="K10647" t="s">
        <v>137</v>
      </c>
      <c r="L10647">
        <f>I10647*$Q$2/100/1000</f>
        <v>1.3171999999999999E-3</v>
      </c>
    </row>
    <row r="10648" spans="1:12" ht="15" customHeight="1">
      <c r="A10648" s="118">
        <v>45170</v>
      </c>
      <c r="B10648" t="s">
        <v>205</v>
      </c>
      <c r="C10648" t="s">
        <v>204</v>
      </c>
      <c r="D10648" t="s">
        <v>532</v>
      </c>
      <c r="E10648" t="s">
        <v>6628</v>
      </c>
      <c r="F10648" t="s">
        <v>1899</v>
      </c>
      <c r="G10648" t="s">
        <v>1898</v>
      </c>
      <c r="H10648" t="s">
        <v>200</v>
      </c>
      <c r="I10648">
        <v>6781</v>
      </c>
      <c r="J10648" t="s">
        <v>199</v>
      </c>
      <c r="K10648" t="s">
        <v>198</v>
      </c>
      <c r="L10648">
        <f>I10648*$Q$4/10/1000</f>
        <v>1.1924057587200001</v>
      </c>
    </row>
    <row r="10649" spans="1:12" ht="15" customHeight="1">
      <c r="A10649" s="118">
        <v>45170</v>
      </c>
      <c r="B10649" t="s">
        <v>205</v>
      </c>
      <c r="C10649" t="s">
        <v>204</v>
      </c>
      <c r="D10649" t="s">
        <v>4181</v>
      </c>
      <c r="E10649" t="s">
        <v>6627</v>
      </c>
      <c r="F10649">
        <v>66205215</v>
      </c>
      <c r="G10649" t="s">
        <v>201</v>
      </c>
      <c r="H10649" t="s">
        <v>200</v>
      </c>
      <c r="I10649">
        <v>6781</v>
      </c>
      <c r="J10649" t="s">
        <v>199</v>
      </c>
      <c r="K10649" t="s">
        <v>198</v>
      </c>
      <c r="L10649">
        <f>I10649*$Q$4/10/1000</f>
        <v>1.1924057587200001</v>
      </c>
    </row>
    <row r="10650" spans="1:12" ht="15" customHeight="1">
      <c r="A10650" s="118">
        <v>45170</v>
      </c>
      <c r="B10650" t="s">
        <v>6615</v>
      </c>
      <c r="C10650" t="s">
        <v>6614</v>
      </c>
      <c r="D10650" t="s">
        <v>6626</v>
      </c>
      <c r="E10650" t="s">
        <v>6625</v>
      </c>
      <c r="F10650">
        <v>10206776</v>
      </c>
      <c r="G10650" t="s">
        <v>6611</v>
      </c>
      <c r="H10650" t="s">
        <v>6610</v>
      </c>
      <c r="I10650">
        <v>356</v>
      </c>
      <c r="J10650" t="s">
        <v>145</v>
      </c>
      <c r="K10650" t="s">
        <v>137</v>
      </c>
      <c r="L10650">
        <f>I10650*$Q$2/100/1000</f>
        <v>1.3171999999999999E-3</v>
      </c>
    </row>
    <row r="10651" spans="1:12" ht="15" customHeight="1">
      <c r="A10651" s="118">
        <v>45170</v>
      </c>
      <c r="B10651" t="s">
        <v>6615</v>
      </c>
      <c r="C10651" t="s">
        <v>6614</v>
      </c>
      <c r="D10651" t="s">
        <v>6624</v>
      </c>
      <c r="E10651" t="s">
        <v>6623</v>
      </c>
      <c r="F10651">
        <v>10206672</v>
      </c>
      <c r="G10651" t="s">
        <v>6622</v>
      </c>
      <c r="H10651" t="s">
        <v>6610</v>
      </c>
      <c r="I10651">
        <v>356</v>
      </c>
      <c r="J10651" t="s">
        <v>145</v>
      </c>
      <c r="K10651" t="s">
        <v>137</v>
      </c>
      <c r="L10651">
        <f>I10651*$Q$2/100/1000</f>
        <v>1.3171999999999999E-3</v>
      </c>
    </row>
    <row r="10652" spans="1:12" ht="15" customHeight="1">
      <c r="A10652" s="118">
        <v>45170</v>
      </c>
      <c r="B10652" t="s">
        <v>205</v>
      </c>
      <c r="C10652" t="s">
        <v>204</v>
      </c>
      <c r="D10652" t="s">
        <v>532</v>
      </c>
      <c r="E10652" t="s">
        <v>6621</v>
      </c>
      <c r="F10652">
        <v>101026186</v>
      </c>
      <c r="G10652" t="s">
        <v>530</v>
      </c>
      <c r="H10652" t="s">
        <v>200</v>
      </c>
      <c r="I10652">
        <v>6781</v>
      </c>
      <c r="J10652" t="s">
        <v>199</v>
      </c>
      <c r="K10652" t="s">
        <v>198</v>
      </c>
      <c r="L10652">
        <f>I10652*$Q$4/10/1000</f>
        <v>1.1924057587200001</v>
      </c>
    </row>
    <row r="10653" spans="1:12" ht="15" customHeight="1">
      <c r="A10653" s="118">
        <v>45170</v>
      </c>
      <c r="B10653" t="s">
        <v>6615</v>
      </c>
      <c r="C10653" t="s">
        <v>6614</v>
      </c>
      <c r="D10653" t="s">
        <v>6620</v>
      </c>
      <c r="E10653" t="s">
        <v>6619</v>
      </c>
      <c r="F10653">
        <v>10206775</v>
      </c>
      <c r="G10653" t="s">
        <v>6616</v>
      </c>
      <c r="H10653" t="s">
        <v>6610</v>
      </c>
      <c r="I10653">
        <v>356</v>
      </c>
      <c r="J10653" t="s">
        <v>145</v>
      </c>
      <c r="K10653" t="s">
        <v>137</v>
      </c>
      <c r="L10653">
        <f>I10653*$Q$2/100/1000</f>
        <v>1.3171999999999999E-3</v>
      </c>
    </row>
    <row r="10654" spans="1:12" ht="15" customHeight="1">
      <c r="A10654" s="118">
        <v>45170</v>
      </c>
      <c r="B10654" t="s">
        <v>6615</v>
      </c>
      <c r="C10654" t="s">
        <v>6614</v>
      </c>
      <c r="D10654" t="s">
        <v>6618</v>
      </c>
      <c r="E10654" t="s">
        <v>6617</v>
      </c>
      <c r="F10654">
        <v>10206775</v>
      </c>
      <c r="G10654" t="s">
        <v>6616</v>
      </c>
      <c r="H10654" t="s">
        <v>6610</v>
      </c>
      <c r="I10654">
        <v>356</v>
      </c>
      <c r="J10654" t="s">
        <v>145</v>
      </c>
      <c r="K10654" t="s">
        <v>137</v>
      </c>
      <c r="L10654">
        <f>I10654*$Q$2/100/1000</f>
        <v>1.3171999999999999E-3</v>
      </c>
    </row>
    <row r="10655" spans="1:12" ht="15" customHeight="1">
      <c r="A10655" s="118">
        <v>45231</v>
      </c>
      <c r="B10655" t="s">
        <v>6615</v>
      </c>
      <c r="C10655" t="s">
        <v>6614</v>
      </c>
      <c r="D10655" t="s">
        <v>6613</v>
      </c>
      <c r="E10655" t="s">
        <v>6612</v>
      </c>
      <c r="F10655">
        <v>10206776</v>
      </c>
      <c r="G10655" t="s">
        <v>6611</v>
      </c>
      <c r="H10655" t="s">
        <v>6610</v>
      </c>
      <c r="I10655">
        <v>356</v>
      </c>
      <c r="J10655" t="s">
        <v>145</v>
      </c>
      <c r="K10655" t="s">
        <v>137</v>
      </c>
      <c r="L10655">
        <f>I10655*$Q$2/100/1000</f>
        <v>1.3171999999999999E-3</v>
      </c>
    </row>
    <row r="10656" spans="1:12" ht="15" customHeight="1">
      <c r="A10656" s="118">
        <v>44927</v>
      </c>
      <c r="B10656" t="s">
        <v>6094</v>
      </c>
      <c r="C10656" t="s">
        <v>6093</v>
      </c>
      <c r="D10656" t="s">
        <v>6425</v>
      </c>
      <c r="E10656" t="s">
        <v>6609</v>
      </c>
      <c r="F10656">
        <v>5745028</v>
      </c>
      <c r="G10656" t="s">
        <v>6285</v>
      </c>
      <c r="H10656" t="s">
        <v>6088</v>
      </c>
      <c r="I10656">
        <v>330</v>
      </c>
      <c r="J10656" t="s">
        <v>145</v>
      </c>
      <c r="K10656" t="s">
        <v>137</v>
      </c>
      <c r="L10656">
        <f>I10656*$Q$2/100/1000</f>
        <v>1.2209999999999999E-3</v>
      </c>
    </row>
    <row r="10657" spans="1:12" ht="15" customHeight="1">
      <c r="A10657" s="118">
        <v>44927</v>
      </c>
      <c r="B10657" t="s">
        <v>6094</v>
      </c>
      <c r="C10657" t="s">
        <v>6093</v>
      </c>
      <c r="D10657" t="s">
        <v>6359</v>
      </c>
      <c r="E10657" t="s">
        <v>6608</v>
      </c>
      <c r="F10657" t="s">
        <v>5480</v>
      </c>
      <c r="G10657" t="s">
        <v>5479</v>
      </c>
      <c r="H10657" t="s">
        <v>6088</v>
      </c>
      <c r="I10657">
        <v>330</v>
      </c>
      <c r="J10657" t="s">
        <v>145</v>
      </c>
      <c r="K10657" t="s">
        <v>137</v>
      </c>
      <c r="L10657">
        <f>I10657*$Q$2/100/1000</f>
        <v>1.2209999999999999E-3</v>
      </c>
    </row>
    <row r="10658" spans="1:12" ht="15" customHeight="1">
      <c r="A10658" s="118">
        <v>44927</v>
      </c>
      <c r="B10658" t="s">
        <v>6094</v>
      </c>
      <c r="C10658" t="s">
        <v>6093</v>
      </c>
      <c r="D10658" t="s">
        <v>6595</v>
      </c>
      <c r="E10658" t="s">
        <v>6607</v>
      </c>
      <c r="F10658" t="s">
        <v>6090</v>
      </c>
      <c r="G10658" t="s">
        <v>6089</v>
      </c>
      <c r="H10658" t="s">
        <v>6088</v>
      </c>
      <c r="I10658">
        <v>330</v>
      </c>
      <c r="J10658" t="s">
        <v>145</v>
      </c>
      <c r="K10658" t="s">
        <v>137</v>
      </c>
      <c r="L10658">
        <f>I10658*$Q$2/100/1000</f>
        <v>1.2209999999999999E-3</v>
      </c>
    </row>
    <row r="10659" spans="1:12" ht="15" customHeight="1">
      <c r="A10659" s="118">
        <v>44927</v>
      </c>
      <c r="B10659" t="s">
        <v>6094</v>
      </c>
      <c r="C10659" t="s">
        <v>6093</v>
      </c>
      <c r="D10659" t="s">
        <v>6467</v>
      </c>
      <c r="E10659" t="s">
        <v>6606</v>
      </c>
      <c r="F10659" t="s">
        <v>6132</v>
      </c>
      <c r="G10659" t="s">
        <v>6131</v>
      </c>
      <c r="H10659" t="s">
        <v>6088</v>
      </c>
      <c r="I10659">
        <v>330</v>
      </c>
      <c r="J10659" t="s">
        <v>145</v>
      </c>
      <c r="K10659" t="s">
        <v>137</v>
      </c>
      <c r="L10659">
        <f>I10659*$Q$2/100/1000</f>
        <v>1.2209999999999999E-3</v>
      </c>
    </row>
    <row r="10660" spans="1:12" ht="15" customHeight="1">
      <c r="A10660" s="118">
        <v>45170</v>
      </c>
      <c r="B10660" t="s">
        <v>205</v>
      </c>
      <c r="C10660" t="s">
        <v>204</v>
      </c>
      <c r="D10660" t="s">
        <v>4181</v>
      </c>
      <c r="E10660" t="s">
        <v>6605</v>
      </c>
      <c r="F10660">
        <v>66205215</v>
      </c>
      <c r="G10660" t="s">
        <v>201</v>
      </c>
      <c r="H10660" t="s">
        <v>200</v>
      </c>
      <c r="I10660">
        <v>6781</v>
      </c>
      <c r="J10660" t="s">
        <v>199</v>
      </c>
      <c r="K10660" t="s">
        <v>198</v>
      </c>
      <c r="L10660">
        <f>I10660*$Q$4/10/1000</f>
        <v>1.1924057587200001</v>
      </c>
    </row>
    <row r="10661" spans="1:12" ht="15" customHeight="1">
      <c r="A10661" s="118">
        <v>44927</v>
      </c>
      <c r="B10661" t="s">
        <v>6094</v>
      </c>
      <c r="C10661" t="s">
        <v>6093</v>
      </c>
      <c r="D10661" t="s">
        <v>6604</v>
      </c>
      <c r="E10661" t="s">
        <v>6603</v>
      </c>
      <c r="F10661">
        <v>101023228</v>
      </c>
      <c r="G10661" t="s">
        <v>6110</v>
      </c>
      <c r="H10661" t="s">
        <v>6088</v>
      </c>
      <c r="I10661">
        <v>330</v>
      </c>
      <c r="J10661" t="s">
        <v>145</v>
      </c>
      <c r="K10661" t="s">
        <v>137</v>
      </c>
      <c r="L10661">
        <f>I10661*$Q$2/100/1000</f>
        <v>1.2209999999999999E-3</v>
      </c>
    </row>
    <row r="10662" spans="1:12" ht="15" customHeight="1">
      <c r="A10662" s="118">
        <v>44927</v>
      </c>
      <c r="B10662" t="s">
        <v>6094</v>
      </c>
      <c r="C10662" t="s">
        <v>6093</v>
      </c>
      <c r="D10662" t="s">
        <v>6407</v>
      </c>
      <c r="E10662" t="s">
        <v>6602</v>
      </c>
      <c r="F10662" t="s">
        <v>6090</v>
      </c>
      <c r="G10662" t="s">
        <v>6089</v>
      </c>
      <c r="H10662" t="s">
        <v>6088</v>
      </c>
      <c r="I10662">
        <v>330</v>
      </c>
      <c r="J10662" t="s">
        <v>145</v>
      </c>
      <c r="K10662" t="s">
        <v>137</v>
      </c>
      <c r="L10662">
        <f>I10662*$Q$2/100/1000</f>
        <v>1.2209999999999999E-3</v>
      </c>
    </row>
    <row r="10663" spans="1:12" ht="15" customHeight="1">
      <c r="A10663" s="118">
        <v>44927</v>
      </c>
      <c r="B10663" t="s">
        <v>6094</v>
      </c>
      <c r="C10663" t="s">
        <v>6093</v>
      </c>
      <c r="D10663" t="s">
        <v>6542</v>
      </c>
      <c r="E10663" t="s">
        <v>6601</v>
      </c>
      <c r="F10663">
        <v>30200921</v>
      </c>
      <c r="G10663" t="s">
        <v>6600</v>
      </c>
      <c r="H10663" t="s">
        <v>6088</v>
      </c>
      <c r="I10663">
        <v>330</v>
      </c>
      <c r="J10663" t="s">
        <v>145</v>
      </c>
      <c r="K10663" t="s">
        <v>137</v>
      </c>
      <c r="L10663">
        <f>I10663*$Q$2/100/1000</f>
        <v>1.2209999999999999E-3</v>
      </c>
    </row>
    <row r="10664" spans="1:12" ht="15" customHeight="1">
      <c r="A10664" s="118">
        <v>45170</v>
      </c>
      <c r="B10664" t="s">
        <v>205</v>
      </c>
      <c r="C10664" t="s">
        <v>204</v>
      </c>
      <c r="D10664" t="s">
        <v>532</v>
      </c>
      <c r="E10664" t="s">
        <v>6599</v>
      </c>
      <c r="F10664">
        <v>101026186</v>
      </c>
      <c r="G10664" t="s">
        <v>6529</v>
      </c>
      <c r="H10664" t="s">
        <v>200</v>
      </c>
      <c r="I10664">
        <v>6781</v>
      </c>
      <c r="J10664" t="s">
        <v>199</v>
      </c>
      <c r="K10664" t="s">
        <v>198</v>
      </c>
      <c r="L10664">
        <f>I10664*$Q$4/10/1000</f>
        <v>1.1924057587200001</v>
      </c>
    </row>
    <row r="10665" spans="1:12" ht="15" customHeight="1">
      <c r="A10665" s="118">
        <v>44927</v>
      </c>
      <c r="B10665" t="s">
        <v>6094</v>
      </c>
      <c r="C10665" t="s">
        <v>6093</v>
      </c>
      <c r="D10665" t="s">
        <v>6467</v>
      </c>
      <c r="E10665" t="s">
        <v>6598</v>
      </c>
      <c r="F10665">
        <v>5745011</v>
      </c>
      <c r="G10665" t="s">
        <v>6597</v>
      </c>
      <c r="H10665" t="s">
        <v>6088</v>
      </c>
      <c r="I10665">
        <v>330</v>
      </c>
      <c r="J10665" t="s">
        <v>145</v>
      </c>
      <c r="K10665" t="s">
        <v>137</v>
      </c>
      <c r="L10665">
        <f>I10665*$Q$2/100/1000</f>
        <v>1.2209999999999999E-3</v>
      </c>
    </row>
    <row r="10666" spans="1:12" ht="15" customHeight="1">
      <c r="A10666" s="118">
        <v>44927</v>
      </c>
      <c r="B10666" t="s">
        <v>6094</v>
      </c>
      <c r="C10666" t="s">
        <v>6093</v>
      </c>
      <c r="D10666" t="s">
        <v>6359</v>
      </c>
      <c r="E10666" t="s">
        <v>6596</v>
      </c>
      <c r="F10666">
        <v>5745011</v>
      </c>
      <c r="G10666" t="s">
        <v>6164</v>
      </c>
      <c r="H10666" t="s">
        <v>6088</v>
      </c>
      <c r="I10666">
        <v>330</v>
      </c>
      <c r="J10666" t="s">
        <v>145</v>
      </c>
      <c r="K10666" t="s">
        <v>137</v>
      </c>
      <c r="L10666">
        <f>I10666*$Q$2/100/1000</f>
        <v>1.2209999999999999E-3</v>
      </c>
    </row>
    <row r="10667" spans="1:12" ht="15" customHeight="1">
      <c r="A10667" s="118">
        <v>44927</v>
      </c>
      <c r="B10667" t="s">
        <v>6094</v>
      </c>
      <c r="C10667" t="s">
        <v>6093</v>
      </c>
      <c r="D10667" t="s">
        <v>6595</v>
      </c>
      <c r="E10667" t="s">
        <v>6594</v>
      </c>
      <c r="F10667">
        <v>101031647</v>
      </c>
      <c r="G10667" t="s">
        <v>6593</v>
      </c>
      <c r="H10667" t="s">
        <v>6088</v>
      </c>
      <c r="I10667">
        <v>330</v>
      </c>
      <c r="J10667" t="s">
        <v>145</v>
      </c>
      <c r="K10667" t="s">
        <v>137</v>
      </c>
      <c r="L10667">
        <f>I10667*$Q$2/100/1000</f>
        <v>1.2209999999999999E-3</v>
      </c>
    </row>
    <row r="10668" spans="1:12" ht="15" customHeight="1">
      <c r="A10668" s="118">
        <v>44927</v>
      </c>
      <c r="B10668" t="s">
        <v>6094</v>
      </c>
      <c r="C10668" t="s">
        <v>6093</v>
      </c>
      <c r="D10668" t="s">
        <v>6467</v>
      </c>
      <c r="E10668" t="s">
        <v>6592</v>
      </c>
      <c r="F10668">
        <v>5745012</v>
      </c>
      <c r="G10668" t="s">
        <v>6588</v>
      </c>
      <c r="H10668" t="s">
        <v>6088</v>
      </c>
      <c r="I10668">
        <v>330</v>
      </c>
      <c r="J10668" t="s">
        <v>145</v>
      </c>
      <c r="K10668" t="s">
        <v>137</v>
      </c>
      <c r="L10668">
        <f>I10668*$Q$2/100/1000</f>
        <v>1.2209999999999999E-3</v>
      </c>
    </row>
    <row r="10669" spans="1:12" ht="15" customHeight="1">
      <c r="A10669" s="118">
        <v>44927</v>
      </c>
      <c r="B10669" t="s">
        <v>6094</v>
      </c>
      <c r="C10669" t="s">
        <v>6093</v>
      </c>
      <c r="D10669" t="s">
        <v>6591</v>
      </c>
      <c r="E10669" t="s">
        <v>6590</v>
      </c>
      <c r="F10669" t="s">
        <v>6136</v>
      </c>
      <c r="G10669" t="s">
        <v>6135</v>
      </c>
      <c r="H10669" t="s">
        <v>6088</v>
      </c>
      <c r="I10669">
        <v>330</v>
      </c>
      <c r="J10669" t="s">
        <v>145</v>
      </c>
      <c r="K10669" t="s">
        <v>137</v>
      </c>
      <c r="L10669">
        <f>I10669*$Q$2/100/1000</f>
        <v>1.2209999999999999E-3</v>
      </c>
    </row>
    <row r="10670" spans="1:12" ht="15" customHeight="1">
      <c r="A10670" s="118">
        <v>44927</v>
      </c>
      <c r="B10670" t="s">
        <v>6094</v>
      </c>
      <c r="C10670" t="s">
        <v>6093</v>
      </c>
      <c r="D10670" t="s">
        <v>6467</v>
      </c>
      <c r="E10670" t="s">
        <v>6589</v>
      </c>
      <c r="F10670">
        <v>5745012</v>
      </c>
      <c r="G10670" t="s">
        <v>6588</v>
      </c>
      <c r="H10670" t="s">
        <v>6088</v>
      </c>
      <c r="I10670">
        <v>330</v>
      </c>
      <c r="J10670" t="s">
        <v>145</v>
      </c>
      <c r="K10670" t="s">
        <v>137</v>
      </c>
      <c r="L10670">
        <f>I10670*$Q$2/100/1000</f>
        <v>1.2209999999999999E-3</v>
      </c>
    </row>
    <row r="10671" spans="1:12" ht="15" customHeight="1">
      <c r="A10671" s="118">
        <v>44927</v>
      </c>
      <c r="B10671" t="s">
        <v>6094</v>
      </c>
      <c r="C10671" t="s">
        <v>6093</v>
      </c>
      <c r="D10671" t="s">
        <v>6553</v>
      </c>
      <c r="E10671" t="s">
        <v>6587</v>
      </c>
      <c r="F10671">
        <v>101031358</v>
      </c>
      <c r="G10671" t="s">
        <v>6586</v>
      </c>
      <c r="H10671" t="s">
        <v>6088</v>
      </c>
      <c r="I10671">
        <v>330</v>
      </c>
      <c r="J10671" t="s">
        <v>145</v>
      </c>
      <c r="K10671" t="s">
        <v>137</v>
      </c>
      <c r="L10671">
        <f>I10671*$Q$2/100/1000</f>
        <v>1.2209999999999999E-3</v>
      </c>
    </row>
    <row r="10672" spans="1:12" ht="15" customHeight="1">
      <c r="A10672" s="118">
        <v>44927</v>
      </c>
      <c r="B10672" t="s">
        <v>6094</v>
      </c>
      <c r="C10672" t="s">
        <v>6093</v>
      </c>
      <c r="D10672" t="s">
        <v>6557</v>
      </c>
      <c r="E10672" t="s">
        <v>6585</v>
      </c>
      <c r="F10672">
        <v>3045004</v>
      </c>
      <c r="G10672" t="s">
        <v>6555</v>
      </c>
      <c r="H10672" t="s">
        <v>6088</v>
      </c>
      <c r="I10672">
        <v>330</v>
      </c>
      <c r="J10672" t="s">
        <v>145</v>
      </c>
      <c r="K10672" t="s">
        <v>137</v>
      </c>
      <c r="L10672">
        <f>I10672*$Q$2/100/1000</f>
        <v>1.2209999999999999E-3</v>
      </c>
    </row>
    <row r="10673" spans="1:12" ht="15" customHeight="1">
      <c r="A10673" s="118">
        <v>45170</v>
      </c>
      <c r="B10673" t="s">
        <v>559</v>
      </c>
      <c r="C10673" t="s">
        <v>558</v>
      </c>
      <c r="D10673" t="s">
        <v>6584</v>
      </c>
      <c r="E10673" t="s">
        <v>6583</v>
      </c>
      <c r="F10673">
        <v>56202758</v>
      </c>
      <c r="G10673" t="s">
        <v>6582</v>
      </c>
      <c r="H10673" t="s">
        <v>554</v>
      </c>
      <c r="I10673">
        <v>420</v>
      </c>
      <c r="J10673" t="s">
        <v>145</v>
      </c>
      <c r="K10673" t="s">
        <v>137</v>
      </c>
      <c r="L10673">
        <f>I10673*$Q$2/100/1000</f>
        <v>1.554E-3</v>
      </c>
    </row>
    <row r="10674" spans="1:12" ht="15" customHeight="1">
      <c r="A10674" s="118">
        <v>45170</v>
      </c>
      <c r="B10674" t="s">
        <v>559</v>
      </c>
      <c r="C10674" t="s">
        <v>558</v>
      </c>
      <c r="D10674" t="s">
        <v>557</v>
      </c>
      <c r="E10674" t="s">
        <v>6581</v>
      </c>
      <c r="F10674">
        <v>56202191</v>
      </c>
      <c r="G10674" t="s">
        <v>555</v>
      </c>
      <c r="H10674" t="s">
        <v>554</v>
      </c>
      <c r="I10674">
        <v>420</v>
      </c>
      <c r="J10674" t="s">
        <v>145</v>
      </c>
      <c r="K10674" t="s">
        <v>137</v>
      </c>
      <c r="L10674">
        <f>I10674*$Q$2/100/1000</f>
        <v>1.554E-3</v>
      </c>
    </row>
    <row r="10675" spans="1:12" ht="15" customHeight="1">
      <c r="A10675" s="118">
        <v>44927</v>
      </c>
      <c r="B10675" t="s">
        <v>6094</v>
      </c>
      <c r="C10675" t="s">
        <v>6093</v>
      </c>
      <c r="D10675" t="s">
        <v>6407</v>
      </c>
      <c r="E10675" t="s">
        <v>6580</v>
      </c>
      <c r="F10675" t="s">
        <v>6121</v>
      </c>
      <c r="G10675" t="s">
        <v>6120</v>
      </c>
      <c r="H10675" t="s">
        <v>6088</v>
      </c>
      <c r="I10675">
        <v>330</v>
      </c>
      <c r="J10675" t="s">
        <v>145</v>
      </c>
      <c r="K10675" t="s">
        <v>137</v>
      </c>
      <c r="L10675">
        <f>I10675*$Q$2/100/1000</f>
        <v>1.2209999999999999E-3</v>
      </c>
    </row>
    <row r="10676" spans="1:12" ht="15" customHeight="1">
      <c r="A10676" s="118">
        <v>45170</v>
      </c>
      <c r="B10676" t="s">
        <v>574</v>
      </c>
      <c r="C10676" t="s">
        <v>573</v>
      </c>
      <c r="D10676" t="s">
        <v>6579</v>
      </c>
      <c r="E10676" t="s">
        <v>6578</v>
      </c>
      <c r="F10676" t="s">
        <v>3634</v>
      </c>
      <c r="G10676" t="s">
        <v>3633</v>
      </c>
      <c r="H10676" t="s">
        <v>569</v>
      </c>
      <c r="I10676">
        <v>298</v>
      </c>
      <c r="J10676" t="s">
        <v>145</v>
      </c>
      <c r="K10676" t="s">
        <v>137</v>
      </c>
      <c r="L10676">
        <f>I10676*$Q$2/100/1000</f>
        <v>1.1026E-3</v>
      </c>
    </row>
    <row r="10677" spans="1:12" ht="15" customHeight="1">
      <c r="A10677" s="118">
        <v>45170</v>
      </c>
      <c r="B10677" t="s">
        <v>574</v>
      </c>
      <c r="C10677" t="s">
        <v>573</v>
      </c>
      <c r="D10677" t="s">
        <v>6577</v>
      </c>
      <c r="E10677" t="s">
        <v>6576</v>
      </c>
      <c r="F10677" t="s">
        <v>3634</v>
      </c>
      <c r="G10677" t="s">
        <v>3633</v>
      </c>
      <c r="H10677" t="s">
        <v>569</v>
      </c>
      <c r="I10677">
        <v>298</v>
      </c>
      <c r="J10677" t="s">
        <v>145</v>
      </c>
      <c r="K10677" t="s">
        <v>137</v>
      </c>
      <c r="L10677">
        <f>I10677*$Q$2/100/1000</f>
        <v>1.1026E-3</v>
      </c>
    </row>
    <row r="10678" spans="1:12">
      <c r="A10678" s="118">
        <v>44927</v>
      </c>
      <c r="B10678" t="s">
        <v>6094</v>
      </c>
      <c r="C10678" t="s">
        <v>6093</v>
      </c>
      <c r="D10678" t="s">
        <v>6425</v>
      </c>
      <c r="E10678" t="s">
        <v>6575</v>
      </c>
      <c r="F10678">
        <v>5745029</v>
      </c>
      <c r="G10678" t="s">
        <v>6116</v>
      </c>
      <c r="H10678" t="s">
        <v>6088</v>
      </c>
      <c r="I10678">
        <v>330</v>
      </c>
      <c r="J10678" t="s">
        <v>145</v>
      </c>
      <c r="K10678" t="s">
        <v>137</v>
      </c>
      <c r="L10678">
        <f>I10678*$Q$2/100/1000</f>
        <v>1.2209999999999999E-3</v>
      </c>
    </row>
    <row r="10679" spans="1:12">
      <c r="A10679" s="118">
        <v>45170</v>
      </c>
      <c r="B10679" t="s">
        <v>574</v>
      </c>
      <c r="C10679" t="s">
        <v>573</v>
      </c>
      <c r="D10679" t="s">
        <v>6574</v>
      </c>
      <c r="E10679" t="s">
        <v>6573</v>
      </c>
      <c r="F10679" t="s">
        <v>3634</v>
      </c>
      <c r="G10679" t="s">
        <v>3633</v>
      </c>
      <c r="H10679" t="s">
        <v>569</v>
      </c>
      <c r="I10679">
        <v>298</v>
      </c>
      <c r="J10679" t="s">
        <v>145</v>
      </c>
      <c r="K10679" t="s">
        <v>137</v>
      </c>
      <c r="L10679">
        <f>I10679*$Q$2/100/1000</f>
        <v>1.1026E-3</v>
      </c>
    </row>
    <row r="10680" spans="1:12">
      <c r="A10680" s="118">
        <v>45170</v>
      </c>
      <c r="B10680" t="s">
        <v>574</v>
      </c>
      <c r="C10680" t="s">
        <v>573</v>
      </c>
      <c r="D10680" t="s">
        <v>4373</v>
      </c>
      <c r="E10680" t="s">
        <v>6572</v>
      </c>
      <c r="F10680" t="s">
        <v>4371</v>
      </c>
      <c r="G10680" t="s">
        <v>4370</v>
      </c>
      <c r="H10680" t="s">
        <v>569</v>
      </c>
      <c r="I10680">
        <v>298</v>
      </c>
      <c r="J10680" t="s">
        <v>145</v>
      </c>
      <c r="K10680" t="s">
        <v>137</v>
      </c>
      <c r="L10680">
        <f>I10680*$Q$2/100/1000</f>
        <v>1.1026E-3</v>
      </c>
    </row>
    <row r="10681" spans="1:12">
      <c r="A10681" s="118">
        <v>45170</v>
      </c>
      <c r="B10681" t="s">
        <v>574</v>
      </c>
      <c r="C10681" t="s">
        <v>573</v>
      </c>
      <c r="D10681" t="s">
        <v>6571</v>
      </c>
      <c r="E10681" t="s">
        <v>6570</v>
      </c>
      <c r="F10681" t="s">
        <v>6569</v>
      </c>
      <c r="G10681" t="s">
        <v>6568</v>
      </c>
      <c r="H10681" t="s">
        <v>569</v>
      </c>
      <c r="I10681">
        <v>298</v>
      </c>
      <c r="J10681" t="s">
        <v>145</v>
      </c>
      <c r="K10681" t="s">
        <v>137</v>
      </c>
      <c r="L10681">
        <f>I10681*$Q$2/100/1000</f>
        <v>1.1026E-3</v>
      </c>
    </row>
    <row r="10682" spans="1:12">
      <c r="A10682" s="118">
        <v>44927</v>
      </c>
      <c r="B10682" t="s">
        <v>6094</v>
      </c>
      <c r="C10682" t="s">
        <v>6093</v>
      </c>
      <c r="D10682" t="s">
        <v>6421</v>
      </c>
      <c r="E10682" t="s">
        <v>6567</v>
      </c>
      <c r="F10682">
        <v>34204406</v>
      </c>
      <c r="G10682" t="s">
        <v>6124</v>
      </c>
      <c r="H10682" t="s">
        <v>6088</v>
      </c>
      <c r="I10682">
        <v>330</v>
      </c>
      <c r="J10682" t="s">
        <v>145</v>
      </c>
      <c r="K10682" t="s">
        <v>137</v>
      </c>
      <c r="L10682">
        <f>I10682*$Q$2/100/1000</f>
        <v>1.2209999999999999E-3</v>
      </c>
    </row>
    <row r="10683" spans="1:12">
      <c r="A10683" s="118">
        <v>44927</v>
      </c>
      <c r="B10683" t="s">
        <v>6094</v>
      </c>
      <c r="C10683" t="s">
        <v>6093</v>
      </c>
      <c r="D10683" t="s">
        <v>6407</v>
      </c>
      <c r="E10683" t="s">
        <v>6566</v>
      </c>
      <c r="F10683">
        <v>3045004</v>
      </c>
      <c r="G10683" t="s">
        <v>6555</v>
      </c>
      <c r="H10683" t="s">
        <v>6088</v>
      </c>
      <c r="I10683">
        <v>330</v>
      </c>
      <c r="J10683" t="s">
        <v>145</v>
      </c>
      <c r="K10683" t="s">
        <v>137</v>
      </c>
      <c r="L10683">
        <f>I10683*$Q$2/100/1000</f>
        <v>1.2209999999999999E-3</v>
      </c>
    </row>
    <row r="10684" spans="1:12">
      <c r="A10684" s="118">
        <v>44927</v>
      </c>
      <c r="B10684" t="s">
        <v>6094</v>
      </c>
      <c r="C10684" t="s">
        <v>6093</v>
      </c>
      <c r="D10684" t="s">
        <v>6359</v>
      </c>
      <c r="E10684" t="s">
        <v>6565</v>
      </c>
      <c r="F10684">
        <v>3045004</v>
      </c>
      <c r="G10684" t="s">
        <v>6207</v>
      </c>
      <c r="H10684" t="s">
        <v>6088</v>
      </c>
      <c r="I10684">
        <v>330</v>
      </c>
      <c r="J10684" t="s">
        <v>145</v>
      </c>
      <c r="K10684" t="s">
        <v>137</v>
      </c>
      <c r="L10684">
        <f>I10684*$Q$2/100/1000</f>
        <v>1.2209999999999999E-3</v>
      </c>
    </row>
    <row r="10685" spans="1:12">
      <c r="A10685" s="118">
        <v>44927</v>
      </c>
      <c r="B10685" t="s">
        <v>6094</v>
      </c>
      <c r="C10685" t="s">
        <v>6093</v>
      </c>
      <c r="D10685" t="s">
        <v>6467</v>
      </c>
      <c r="E10685" t="s">
        <v>6564</v>
      </c>
      <c r="F10685" t="s">
        <v>6157</v>
      </c>
      <c r="G10685" t="s">
        <v>6156</v>
      </c>
      <c r="H10685" t="s">
        <v>6088</v>
      </c>
      <c r="I10685">
        <v>330</v>
      </c>
      <c r="J10685" t="s">
        <v>145</v>
      </c>
      <c r="K10685" t="s">
        <v>137</v>
      </c>
      <c r="L10685">
        <f>I10685*$Q$2/100/1000</f>
        <v>1.2209999999999999E-3</v>
      </c>
    </row>
    <row r="10686" spans="1:12">
      <c r="A10686" s="118">
        <v>45170</v>
      </c>
      <c r="B10686" t="s">
        <v>574</v>
      </c>
      <c r="C10686" t="s">
        <v>573</v>
      </c>
      <c r="D10686" t="s">
        <v>6563</v>
      </c>
      <c r="E10686" t="s">
        <v>6562</v>
      </c>
      <c r="F10686">
        <v>101035717</v>
      </c>
      <c r="G10686" t="s">
        <v>1406</v>
      </c>
      <c r="H10686" t="s">
        <v>569</v>
      </c>
      <c r="I10686">
        <v>298</v>
      </c>
      <c r="J10686" t="s">
        <v>145</v>
      </c>
      <c r="K10686" t="s">
        <v>137</v>
      </c>
      <c r="L10686">
        <f>I10686*$Q$2/100/1000</f>
        <v>1.1026E-3</v>
      </c>
    </row>
    <row r="10687" spans="1:12">
      <c r="A10687" s="118">
        <v>45170</v>
      </c>
      <c r="B10687" t="s">
        <v>574</v>
      </c>
      <c r="C10687" t="s">
        <v>573</v>
      </c>
      <c r="D10687" t="s">
        <v>6559</v>
      </c>
      <c r="E10687" t="s">
        <v>6561</v>
      </c>
      <c r="F10687">
        <v>57205719</v>
      </c>
      <c r="G10687" t="s">
        <v>586</v>
      </c>
      <c r="H10687" t="s">
        <v>569</v>
      </c>
      <c r="I10687">
        <v>298</v>
      </c>
      <c r="J10687" t="s">
        <v>145</v>
      </c>
      <c r="K10687" t="s">
        <v>137</v>
      </c>
      <c r="L10687">
        <f>I10687*$Q$2/100/1000</f>
        <v>1.1026E-3</v>
      </c>
    </row>
    <row r="10688" spans="1:12">
      <c r="A10688" s="118">
        <v>44958</v>
      </c>
      <c r="B10688" t="s">
        <v>6094</v>
      </c>
      <c r="C10688" t="s">
        <v>6093</v>
      </c>
      <c r="D10688" t="s">
        <v>6362</v>
      </c>
      <c r="E10688" t="s">
        <v>6560</v>
      </c>
      <c r="F10688" t="s">
        <v>6121</v>
      </c>
      <c r="G10688" t="s">
        <v>6120</v>
      </c>
      <c r="H10688" t="s">
        <v>6088</v>
      </c>
      <c r="I10688">
        <v>330</v>
      </c>
      <c r="J10688" t="s">
        <v>145</v>
      </c>
      <c r="K10688" t="s">
        <v>137</v>
      </c>
      <c r="L10688">
        <f>I10688*$Q$2/100/1000</f>
        <v>1.2209999999999999E-3</v>
      </c>
    </row>
    <row r="10689" spans="1:12">
      <c r="A10689" s="118">
        <v>45170</v>
      </c>
      <c r="B10689" t="s">
        <v>574</v>
      </c>
      <c r="C10689" t="s">
        <v>573</v>
      </c>
      <c r="D10689" t="s">
        <v>6559</v>
      </c>
      <c r="E10689" t="s">
        <v>6558</v>
      </c>
      <c r="F10689">
        <v>57205719</v>
      </c>
      <c r="G10689" t="s">
        <v>586</v>
      </c>
      <c r="H10689" t="s">
        <v>569</v>
      </c>
      <c r="I10689">
        <v>298</v>
      </c>
      <c r="J10689" t="s">
        <v>145</v>
      </c>
      <c r="K10689" t="s">
        <v>137</v>
      </c>
      <c r="L10689">
        <f>I10689*$Q$2/100/1000</f>
        <v>1.1026E-3</v>
      </c>
    </row>
    <row r="10690" spans="1:12">
      <c r="A10690" s="118">
        <v>44958</v>
      </c>
      <c r="B10690" t="s">
        <v>6094</v>
      </c>
      <c r="C10690" t="s">
        <v>6093</v>
      </c>
      <c r="D10690" t="s">
        <v>6557</v>
      </c>
      <c r="E10690" t="s">
        <v>6556</v>
      </c>
      <c r="F10690">
        <v>3045004</v>
      </c>
      <c r="G10690" t="s">
        <v>6555</v>
      </c>
      <c r="H10690" t="s">
        <v>6088</v>
      </c>
      <c r="I10690">
        <v>330</v>
      </c>
      <c r="J10690" t="s">
        <v>145</v>
      </c>
      <c r="K10690" t="s">
        <v>137</v>
      </c>
      <c r="L10690">
        <f>I10690*$Q$2/100/1000</f>
        <v>1.2209999999999999E-3</v>
      </c>
    </row>
    <row r="10691" spans="1:12">
      <c r="A10691" s="118">
        <v>45170</v>
      </c>
      <c r="B10691" t="s">
        <v>574</v>
      </c>
      <c r="C10691" t="s">
        <v>573</v>
      </c>
      <c r="D10691" t="s">
        <v>5057</v>
      </c>
      <c r="E10691" t="s">
        <v>6554</v>
      </c>
      <c r="F10691">
        <v>57205720</v>
      </c>
      <c r="G10691" t="s">
        <v>2068</v>
      </c>
      <c r="H10691" t="s">
        <v>569</v>
      </c>
      <c r="I10691">
        <v>298</v>
      </c>
      <c r="J10691" t="s">
        <v>145</v>
      </c>
      <c r="K10691" t="s">
        <v>137</v>
      </c>
      <c r="L10691">
        <f>I10691*$Q$2/100/1000</f>
        <v>1.1026E-3</v>
      </c>
    </row>
    <row r="10692" spans="1:12">
      <c r="A10692" s="118">
        <v>44958</v>
      </c>
      <c r="B10692" t="s">
        <v>6094</v>
      </c>
      <c r="C10692" t="s">
        <v>6093</v>
      </c>
      <c r="D10692" t="s">
        <v>6553</v>
      </c>
      <c r="E10692" t="s">
        <v>6552</v>
      </c>
      <c r="F10692">
        <v>3045121</v>
      </c>
      <c r="G10692" t="s">
        <v>6452</v>
      </c>
      <c r="H10692" t="s">
        <v>6088</v>
      </c>
      <c r="I10692">
        <v>330</v>
      </c>
      <c r="J10692" t="s">
        <v>145</v>
      </c>
      <c r="K10692" t="s">
        <v>137</v>
      </c>
      <c r="L10692">
        <f>I10692*$Q$2/100/1000</f>
        <v>1.2209999999999999E-3</v>
      </c>
    </row>
    <row r="10693" spans="1:12">
      <c r="A10693" s="118">
        <v>45170</v>
      </c>
      <c r="B10693" t="s">
        <v>574</v>
      </c>
      <c r="C10693" t="s">
        <v>573</v>
      </c>
      <c r="D10693" t="s">
        <v>6551</v>
      </c>
      <c r="E10693" t="s">
        <v>6550</v>
      </c>
      <c r="F10693" t="s">
        <v>3634</v>
      </c>
      <c r="G10693" t="s">
        <v>3633</v>
      </c>
      <c r="H10693" t="s">
        <v>569</v>
      </c>
      <c r="I10693">
        <v>298</v>
      </c>
      <c r="J10693" t="s">
        <v>145</v>
      </c>
      <c r="K10693" t="s">
        <v>137</v>
      </c>
      <c r="L10693">
        <f>I10693*$Q$2/100/1000</f>
        <v>1.1026E-3</v>
      </c>
    </row>
    <row r="10694" spans="1:12">
      <c r="A10694" s="118">
        <v>44958</v>
      </c>
      <c r="B10694" t="s">
        <v>6094</v>
      </c>
      <c r="C10694" t="s">
        <v>6093</v>
      </c>
      <c r="D10694" t="s">
        <v>6542</v>
      </c>
      <c r="E10694" t="s">
        <v>6549</v>
      </c>
      <c r="F10694">
        <v>2145027</v>
      </c>
      <c r="G10694" t="s">
        <v>5488</v>
      </c>
      <c r="H10694" t="s">
        <v>6088</v>
      </c>
      <c r="I10694">
        <v>330</v>
      </c>
      <c r="J10694" t="s">
        <v>145</v>
      </c>
      <c r="K10694" t="s">
        <v>137</v>
      </c>
      <c r="L10694">
        <f>I10694*$Q$2/100/1000</f>
        <v>1.2209999999999999E-3</v>
      </c>
    </row>
    <row r="10695" spans="1:12">
      <c r="A10695" s="118">
        <v>44958</v>
      </c>
      <c r="B10695" t="s">
        <v>6094</v>
      </c>
      <c r="C10695" t="s">
        <v>6093</v>
      </c>
      <c r="D10695" t="s">
        <v>6421</v>
      </c>
      <c r="E10695" t="s">
        <v>6548</v>
      </c>
      <c r="F10695">
        <v>34204406</v>
      </c>
      <c r="G10695" t="s">
        <v>6124</v>
      </c>
      <c r="H10695" t="s">
        <v>6088</v>
      </c>
      <c r="I10695">
        <v>330</v>
      </c>
      <c r="J10695" t="s">
        <v>145</v>
      </c>
      <c r="K10695" t="s">
        <v>137</v>
      </c>
      <c r="L10695">
        <f>I10695*$Q$2/100/1000</f>
        <v>1.2209999999999999E-3</v>
      </c>
    </row>
    <row r="10696" spans="1:12">
      <c r="A10696" s="118">
        <v>44958</v>
      </c>
      <c r="B10696" t="s">
        <v>6094</v>
      </c>
      <c r="C10696" t="s">
        <v>6093</v>
      </c>
      <c r="D10696" t="s">
        <v>6421</v>
      </c>
      <c r="E10696" t="s">
        <v>6547</v>
      </c>
      <c r="F10696">
        <v>2145029</v>
      </c>
      <c r="G10696" t="s">
        <v>6215</v>
      </c>
      <c r="H10696" t="s">
        <v>6088</v>
      </c>
      <c r="I10696">
        <v>330</v>
      </c>
      <c r="J10696" t="s">
        <v>145</v>
      </c>
      <c r="K10696" t="s">
        <v>137</v>
      </c>
      <c r="L10696">
        <f>I10696*$Q$2/100/1000</f>
        <v>1.2209999999999999E-3</v>
      </c>
    </row>
    <row r="10697" spans="1:12">
      <c r="A10697" s="118">
        <v>44958</v>
      </c>
      <c r="B10697" t="s">
        <v>6094</v>
      </c>
      <c r="C10697" t="s">
        <v>6093</v>
      </c>
      <c r="D10697" t="s">
        <v>6542</v>
      </c>
      <c r="E10697" t="s">
        <v>6546</v>
      </c>
      <c r="F10697" t="s">
        <v>6128</v>
      </c>
      <c r="G10697" t="s">
        <v>6357</v>
      </c>
      <c r="H10697" t="s">
        <v>6088</v>
      </c>
      <c r="I10697">
        <v>330</v>
      </c>
      <c r="J10697" t="s">
        <v>145</v>
      </c>
      <c r="K10697" t="s">
        <v>137</v>
      </c>
      <c r="L10697">
        <f>I10697*$Q$2/100/1000</f>
        <v>1.2209999999999999E-3</v>
      </c>
    </row>
    <row r="10698" spans="1:12">
      <c r="A10698" s="118">
        <v>44958</v>
      </c>
      <c r="B10698" t="s">
        <v>6094</v>
      </c>
      <c r="C10698" t="s">
        <v>6093</v>
      </c>
      <c r="D10698" t="s">
        <v>6425</v>
      </c>
      <c r="E10698" t="s">
        <v>6545</v>
      </c>
      <c r="F10698">
        <v>5745029</v>
      </c>
      <c r="G10698" t="s">
        <v>6116</v>
      </c>
      <c r="H10698" t="s">
        <v>6088</v>
      </c>
      <c r="I10698">
        <v>330</v>
      </c>
      <c r="J10698" t="s">
        <v>145</v>
      </c>
      <c r="K10698" t="s">
        <v>137</v>
      </c>
      <c r="L10698">
        <f>I10698*$Q$2/100/1000</f>
        <v>1.2209999999999999E-3</v>
      </c>
    </row>
    <row r="10699" spans="1:12">
      <c r="A10699" s="118">
        <v>44958</v>
      </c>
      <c r="B10699" t="s">
        <v>6094</v>
      </c>
      <c r="C10699" t="s">
        <v>6093</v>
      </c>
      <c r="D10699" t="s">
        <v>6362</v>
      </c>
      <c r="E10699" t="s">
        <v>6544</v>
      </c>
      <c r="F10699">
        <v>5745011</v>
      </c>
      <c r="G10699" t="s">
        <v>6164</v>
      </c>
      <c r="H10699" t="s">
        <v>6088</v>
      </c>
      <c r="I10699">
        <v>330</v>
      </c>
      <c r="J10699" t="s">
        <v>145</v>
      </c>
      <c r="K10699" t="s">
        <v>137</v>
      </c>
      <c r="L10699">
        <f>I10699*$Q$2/100/1000</f>
        <v>1.2209999999999999E-3</v>
      </c>
    </row>
    <row r="10700" spans="1:12">
      <c r="A10700" s="118">
        <v>44958</v>
      </c>
      <c r="B10700" t="s">
        <v>6094</v>
      </c>
      <c r="C10700" t="s">
        <v>6093</v>
      </c>
      <c r="D10700" t="s">
        <v>6362</v>
      </c>
      <c r="E10700" t="s">
        <v>6543</v>
      </c>
      <c r="F10700">
        <v>34204406</v>
      </c>
      <c r="G10700" t="s">
        <v>6124</v>
      </c>
      <c r="H10700" t="s">
        <v>6088</v>
      </c>
      <c r="I10700">
        <v>330</v>
      </c>
      <c r="J10700" t="s">
        <v>145</v>
      </c>
      <c r="K10700" t="s">
        <v>137</v>
      </c>
      <c r="L10700">
        <f>I10700*$Q$2/100/1000</f>
        <v>1.2209999999999999E-3</v>
      </c>
    </row>
    <row r="10701" spans="1:12">
      <c r="A10701" s="118">
        <v>44958</v>
      </c>
      <c r="B10701" t="s">
        <v>6094</v>
      </c>
      <c r="C10701" t="s">
        <v>6093</v>
      </c>
      <c r="D10701" t="s">
        <v>6542</v>
      </c>
      <c r="E10701" t="s">
        <v>6541</v>
      </c>
      <c r="F10701" t="s">
        <v>6128</v>
      </c>
      <c r="G10701" t="s">
        <v>6357</v>
      </c>
      <c r="H10701" t="s">
        <v>6088</v>
      </c>
      <c r="I10701">
        <v>330</v>
      </c>
      <c r="J10701" t="s">
        <v>145</v>
      </c>
      <c r="K10701" t="s">
        <v>137</v>
      </c>
      <c r="L10701">
        <f>I10701*$Q$2/100/1000</f>
        <v>1.2209999999999999E-3</v>
      </c>
    </row>
    <row r="10702" spans="1:12">
      <c r="A10702" s="118">
        <v>44958</v>
      </c>
      <c r="B10702" t="s">
        <v>6094</v>
      </c>
      <c r="C10702" t="s">
        <v>6093</v>
      </c>
      <c r="D10702" t="s">
        <v>6523</v>
      </c>
      <c r="E10702" t="s">
        <v>6540</v>
      </c>
      <c r="F10702">
        <v>2145032</v>
      </c>
      <c r="G10702" t="s">
        <v>6235</v>
      </c>
      <c r="H10702" t="s">
        <v>6088</v>
      </c>
      <c r="I10702">
        <v>330</v>
      </c>
      <c r="J10702" t="s">
        <v>145</v>
      </c>
      <c r="K10702" t="s">
        <v>137</v>
      </c>
      <c r="L10702">
        <f>I10702*$Q$2/100/1000</f>
        <v>1.2209999999999999E-3</v>
      </c>
    </row>
    <row r="10703" spans="1:12">
      <c r="A10703" s="118">
        <v>44958</v>
      </c>
      <c r="B10703" t="s">
        <v>6094</v>
      </c>
      <c r="C10703" t="s">
        <v>6093</v>
      </c>
      <c r="D10703" t="s">
        <v>6362</v>
      </c>
      <c r="E10703" t="s">
        <v>6539</v>
      </c>
      <c r="F10703">
        <v>101031648</v>
      </c>
      <c r="G10703" t="s">
        <v>6524</v>
      </c>
      <c r="H10703" t="s">
        <v>6088</v>
      </c>
      <c r="I10703">
        <v>330</v>
      </c>
      <c r="J10703" t="s">
        <v>145</v>
      </c>
      <c r="K10703" t="s">
        <v>137</v>
      </c>
      <c r="L10703">
        <f>I10703*$Q$2/100/1000</f>
        <v>1.2209999999999999E-3</v>
      </c>
    </row>
    <row r="10704" spans="1:12" ht="15" customHeight="1">
      <c r="A10704" s="118">
        <v>44958</v>
      </c>
      <c r="B10704" t="s">
        <v>6094</v>
      </c>
      <c r="C10704" t="s">
        <v>6093</v>
      </c>
      <c r="D10704" t="s">
        <v>6359</v>
      </c>
      <c r="E10704" t="s">
        <v>6538</v>
      </c>
      <c r="F10704">
        <v>5745029</v>
      </c>
      <c r="G10704" t="s">
        <v>6116</v>
      </c>
      <c r="H10704" t="s">
        <v>6088</v>
      </c>
      <c r="I10704">
        <v>330</v>
      </c>
      <c r="J10704" t="s">
        <v>145</v>
      </c>
      <c r="K10704" t="s">
        <v>137</v>
      </c>
      <c r="L10704">
        <f>I10704*$Q$2/100/1000</f>
        <v>1.2209999999999999E-3</v>
      </c>
    </row>
    <row r="10705" spans="1:12" ht="15" customHeight="1">
      <c r="A10705" s="118">
        <v>44958</v>
      </c>
      <c r="B10705" t="s">
        <v>6094</v>
      </c>
      <c r="C10705" t="s">
        <v>6093</v>
      </c>
      <c r="D10705" t="s">
        <v>6537</v>
      </c>
      <c r="E10705" t="s">
        <v>6536</v>
      </c>
      <c r="F10705">
        <v>3145067</v>
      </c>
      <c r="G10705" t="s">
        <v>6270</v>
      </c>
      <c r="H10705" t="s">
        <v>6088</v>
      </c>
      <c r="I10705">
        <v>330</v>
      </c>
      <c r="J10705" t="s">
        <v>145</v>
      </c>
      <c r="K10705" t="s">
        <v>137</v>
      </c>
      <c r="L10705">
        <f>I10705*$Q$2/100/1000</f>
        <v>1.2209999999999999E-3</v>
      </c>
    </row>
    <row r="10706" spans="1:12" ht="15" customHeight="1">
      <c r="A10706" s="118">
        <v>45170</v>
      </c>
      <c r="B10706" t="s">
        <v>205</v>
      </c>
      <c r="C10706" t="s">
        <v>204</v>
      </c>
      <c r="D10706" t="s">
        <v>532</v>
      </c>
      <c r="E10706" t="s">
        <v>6535</v>
      </c>
      <c r="F10706" t="s">
        <v>1899</v>
      </c>
      <c r="G10706" t="s">
        <v>1898</v>
      </c>
      <c r="H10706" t="s">
        <v>200</v>
      </c>
      <c r="I10706">
        <v>6781</v>
      </c>
      <c r="J10706" t="s">
        <v>199</v>
      </c>
      <c r="K10706" t="s">
        <v>198</v>
      </c>
      <c r="L10706">
        <f>I10706*$Q$4/10/1000</f>
        <v>1.1924057587200001</v>
      </c>
    </row>
    <row r="10707" spans="1:12" ht="15" customHeight="1">
      <c r="A10707" s="118">
        <v>44958</v>
      </c>
      <c r="B10707" t="s">
        <v>6094</v>
      </c>
      <c r="C10707" t="s">
        <v>6093</v>
      </c>
      <c r="D10707" t="s">
        <v>6213</v>
      </c>
      <c r="E10707" t="s">
        <v>6534</v>
      </c>
      <c r="F10707">
        <v>5745030</v>
      </c>
      <c r="G10707" t="s">
        <v>6326</v>
      </c>
      <c r="H10707" t="s">
        <v>6088</v>
      </c>
      <c r="I10707">
        <v>330</v>
      </c>
      <c r="J10707" t="s">
        <v>145</v>
      </c>
      <c r="K10707" t="s">
        <v>137</v>
      </c>
      <c r="L10707">
        <f>I10707*$Q$2/100/1000</f>
        <v>1.2209999999999999E-3</v>
      </c>
    </row>
    <row r="10708" spans="1:12" ht="15" customHeight="1">
      <c r="A10708" s="118">
        <v>44958</v>
      </c>
      <c r="B10708" t="s">
        <v>6094</v>
      </c>
      <c r="C10708" t="s">
        <v>6093</v>
      </c>
      <c r="D10708" t="s">
        <v>6362</v>
      </c>
      <c r="E10708" t="s">
        <v>6533</v>
      </c>
      <c r="F10708">
        <v>3045004</v>
      </c>
      <c r="G10708" t="s">
        <v>6207</v>
      </c>
      <c r="H10708" t="s">
        <v>6088</v>
      </c>
      <c r="I10708">
        <v>330</v>
      </c>
      <c r="J10708" t="s">
        <v>145</v>
      </c>
      <c r="K10708" t="s">
        <v>137</v>
      </c>
      <c r="L10708">
        <f>I10708*$Q$2/100/1000</f>
        <v>1.2209999999999999E-3</v>
      </c>
    </row>
    <row r="10709" spans="1:12" ht="15" customHeight="1">
      <c r="A10709" s="118">
        <v>44958</v>
      </c>
      <c r="B10709" t="s">
        <v>6094</v>
      </c>
      <c r="C10709" t="s">
        <v>6093</v>
      </c>
      <c r="D10709" t="s">
        <v>6213</v>
      </c>
      <c r="E10709" t="s">
        <v>6532</v>
      </c>
      <c r="F10709" t="s">
        <v>6121</v>
      </c>
      <c r="G10709" t="s">
        <v>6120</v>
      </c>
      <c r="H10709" t="s">
        <v>6088</v>
      </c>
      <c r="I10709">
        <v>330</v>
      </c>
      <c r="J10709" t="s">
        <v>145</v>
      </c>
      <c r="K10709" t="s">
        <v>137</v>
      </c>
      <c r="L10709">
        <f>I10709*$Q$2/100/1000</f>
        <v>1.2209999999999999E-3</v>
      </c>
    </row>
    <row r="10710" spans="1:12" ht="15" customHeight="1">
      <c r="A10710" s="118">
        <v>44958</v>
      </c>
      <c r="B10710" t="s">
        <v>6094</v>
      </c>
      <c r="C10710" t="s">
        <v>6093</v>
      </c>
      <c r="D10710" t="s">
        <v>6425</v>
      </c>
      <c r="E10710" t="s">
        <v>6531</v>
      </c>
      <c r="F10710">
        <v>5745031</v>
      </c>
      <c r="G10710" t="s">
        <v>6096</v>
      </c>
      <c r="H10710" t="s">
        <v>6088</v>
      </c>
      <c r="I10710">
        <v>330</v>
      </c>
      <c r="J10710" t="s">
        <v>145</v>
      </c>
      <c r="K10710" t="s">
        <v>137</v>
      </c>
      <c r="L10710">
        <f>I10710*$Q$2/100/1000</f>
        <v>1.2209999999999999E-3</v>
      </c>
    </row>
    <row r="10711" spans="1:12" ht="15" customHeight="1">
      <c r="A10711" s="118">
        <v>45170</v>
      </c>
      <c r="B10711" t="s">
        <v>205</v>
      </c>
      <c r="C10711" t="s">
        <v>204</v>
      </c>
      <c r="D10711" t="s">
        <v>532</v>
      </c>
      <c r="E10711" t="s">
        <v>6530</v>
      </c>
      <c r="F10711">
        <v>101026186</v>
      </c>
      <c r="G10711" t="s">
        <v>6529</v>
      </c>
      <c r="H10711" t="s">
        <v>200</v>
      </c>
      <c r="I10711">
        <v>6781</v>
      </c>
      <c r="J10711" t="s">
        <v>199</v>
      </c>
      <c r="K10711" t="s">
        <v>198</v>
      </c>
      <c r="L10711">
        <f>I10711*$Q$4/10/1000</f>
        <v>1.1924057587200001</v>
      </c>
    </row>
    <row r="10712" spans="1:12" ht="15" customHeight="1">
      <c r="A10712" s="118">
        <v>44986</v>
      </c>
      <c r="B10712" t="s">
        <v>6094</v>
      </c>
      <c r="C10712" t="s">
        <v>6093</v>
      </c>
      <c r="D10712" t="s">
        <v>6528</v>
      </c>
      <c r="E10712" t="s">
        <v>6527</v>
      </c>
      <c r="F10712">
        <v>3445283</v>
      </c>
      <c r="G10712" t="s">
        <v>6394</v>
      </c>
      <c r="H10712" t="s">
        <v>6088</v>
      </c>
      <c r="I10712">
        <v>330</v>
      </c>
      <c r="J10712" t="s">
        <v>145</v>
      </c>
      <c r="K10712" t="s">
        <v>137</v>
      </c>
      <c r="L10712">
        <f>I10712*$Q$2/100/1000</f>
        <v>1.2209999999999999E-3</v>
      </c>
    </row>
    <row r="10713" spans="1:12" ht="15" customHeight="1">
      <c r="A10713" s="118">
        <v>44986</v>
      </c>
      <c r="B10713" t="s">
        <v>6094</v>
      </c>
      <c r="C10713" t="s">
        <v>6093</v>
      </c>
      <c r="D10713" t="s">
        <v>6223</v>
      </c>
      <c r="E10713" t="s">
        <v>6526</v>
      </c>
      <c r="F10713" t="s">
        <v>6121</v>
      </c>
      <c r="G10713" t="s">
        <v>6120</v>
      </c>
      <c r="H10713" t="s">
        <v>6088</v>
      </c>
      <c r="I10713">
        <v>330</v>
      </c>
      <c r="J10713" t="s">
        <v>145</v>
      </c>
      <c r="K10713" t="s">
        <v>137</v>
      </c>
      <c r="L10713">
        <f>I10713*$Q$2/100/1000</f>
        <v>1.2209999999999999E-3</v>
      </c>
    </row>
    <row r="10714" spans="1:12" ht="15" customHeight="1">
      <c r="A10714" s="118">
        <v>44986</v>
      </c>
      <c r="B10714" t="s">
        <v>6094</v>
      </c>
      <c r="C10714" t="s">
        <v>6093</v>
      </c>
      <c r="D10714" t="s">
        <v>6223</v>
      </c>
      <c r="E10714" t="s">
        <v>6525</v>
      </c>
      <c r="F10714">
        <v>101031648</v>
      </c>
      <c r="G10714" t="s">
        <v>6524</v>
      </c>
      <c r="H10714" t="s">
        <v>6088</v>
      </c>
      <c r="I10714">
        <v>330</v>
      </c>
      <c r="J10714" t="s">
        <v>145</v>
      </c>
      <c r="K10714" t="s">
        <v>137</v>
      </c>
      <c r="L10714">
        <f>I10714*$Q$2/100/1000</f>
        <v>1.2209999999999999E-3</v>
      </c>
    </row>
    <row r="10715" spans="1:12" ht="15" customHeight="1">
      <c r="A10715" s="118">
        <v>44986</v>
      </c>
      <c r="B10715" t="s">
        <v>6094</v>
      </c>
      <c r="C10715" t="s">
        <v>6093</v>
      </c>
      <c r="D10715" t="s">
        <v>6523</v>
      </c>
      <c r="E10715" t="s">
        <v>6522</v>
      </c>
      <c r="F10715">
        <v>2145032</v>
      </c>
      <c r="G10715" t="s">
        <v>6235</v>
      </c>
      <c r="H10715" t="s">
        <v>6088</v>
      </c>
      <c r="I10715">
        <v>330</v>
      </c>
      <c r="J10715" t="s">
        <v>145</v>
      </c>
      <c r="K10715" t="s">
        <v>137</v>
      </c>
      <c r="L10715">
        <f>I10715*$Q$2/100/1000</f>
        <v>1.2209999999999999E-3</v>
      </c>
    </row>
    <row r="10716" spans="1:12" ht="15" customHeight="1">
      <c r="A10716" s="118">
        <v>44986</v>
      </c>
      <c r="B10716" t="s">
        <v>6094</v>
      </c>
      <c r="C10716" t="s">
        <v>6093</v>
      </c>
      <c r="D10716" t="s">
        <v>6213</v>
      </c>
      <c r="E10716" t="s">
        <v>6521</v>
      </c>
      <c r="F10716" t="s">
        <v>6157</v>
      </c>
      <c r="G10716" t="s">
        <v>6156</v>
      </c>
      <c r="H10716" t="s">
        <v>6088</v>
      </c>
      <c r="I10716">
        <v>330</v>
      </c>
      <c r="J10716" t="s">
        <v>145</v>
      </c>
      <c r="K10716" t="s">
        <v>137</v>
      </c>
      <c r="L10716">
        <f>I10716*$Q$2/100/1000</f>
        <v>1.2209999999999999E-3</v>
      </c>
    </row>
    <row r="10717" spans="1:12" ht="15" customHeight="1">
      <c r="A10717" s="118">
        <v>44986</v>
      </c>
      <c r="B10717" t="s">
        <v>6094</v>
      </c>
      <c r="C10717" t="s">
        <v>6093</v>
      </c>
      <c r="D10717" t="s">
        <v>6213</v>
      </c>
      <c r="E10717" t="s">
        <v>6520</v>
      </c>
      <c r="F10717" t="s">
        <v>6199</v>
      </c>
      <c r="G10717" t="s">
        <v>6198</v>
      </c>
      <c r="H10717" t="s">
        <v>6088</v>
      </c>
      <c r="I10717">
        <v>330</v>
      </c>
      <c r="J10717" t="s">
        <v>145</v>
      </c>
      <c r="K10717" t="s">
        <v>137</v>
      </c>
      <c r="L10717">
        <f>I10717*$Q$2/100/1000</f>
        <v>1.2209999999999999E-3</v>
      </c>
    </row>
    <row r="10718" spans="1:12">
      <c r="A10718" s="118">
        <v>45170</v>
      </c>
      <c r="B10718" t="s">
        <v>365</v>
      </c>
      <c r="C10718" t="s">
        <v>364</v>
      </c>
      <c r="D10718" t="s">
        <v>4417</v>
      </c>
      <c r="E10718" t="s">
        <v>6519</v>
      </c>
      <c r="F10718">
        <v>101034024</v>
      </c>
      <c r="G10718" t="s">
        <v>400</v>
      </c>
      <c r="H10718" t="s">
        <v>359</v>
      </c>
      <c r="I10718">
        <v>144</v>
      </c>
      <c r="J10718" t="s">
        <v>138</v>
      </c>
      <c r="K10718" t="s">
        <v>137</v>
      </c>
      <c r="L10718">
        <f>I10718*$Q$2/1000</f>
        <v>5.3280000000000001E-2</v>
      </c>
    </row>
    <row r="10719" spans="1:12">
      <c r="A10719" s="118">
        <v>45170</v>
      </c>
      <c r="B10719" t="s">
        <v>365</v>
      </c>
      <c r="C10719" t="s">
        <v>364</v>
      </c>
      <c r="D10719" t="s">
        <v>6518</v>
      </c>
      <c r="E10719" t="s">
        <v>6517</v>
      </c>
      <c r="F10719" t="s">
        <v>6516</v>
      </c>
      <c r="G10719" t="s">
        <v>6515</v>
      </c>
      <c r="H10719" t="s">
        <v>359</v>
      </c>
      <c r="I10719">
        <v>144</v>
      </c>
      <c r="J10719" t="s">
        <v>138</v>
      </c>
      <c r="K10719" t="s">
        <v>137</v>
      </c>
      <c r="L10719">
        <f>I10719*$Q$2/1000</f>
        <v>5.3280000000000001E-2</v>
      </c>
    </row>
    <row r="10720" spans="1:12">
      <c r="A10720" s="118">
        <v>44986</v>
      </c>
      <c r="B10720" t="s">
        <v>6094</v>
      </c>
      <c r="C10720" t="s">
        <v>6093</v>
      </c>
      <c r="D10720" t="s">
        <v>6359</v>
      </c>
      <c r="E10720" t="s">
        <v>6514</v>
      </c>
      <c r="F10720">
        <v>3045004</v>
      </c>
      <c r="G10720" t="s">
        <v>6207</v>
      </c>
      <c r="H10720" t="s">
        <v>6088</v>
      </c>
      <c r="I10720">
        <v>330</v>
      </c>
      <c r="J10720" t="s">
        <v>145</v>
      </c>
      <c r="K10720" t="s">
        <v>137</v>
      </c>
      <c r="L10720">
        <f>I10720*$Q$2/100/1000</f>
        <v>1.2209999999999999E-3</v>
      </c>
    </row>
    <row r="10721" spans="1:12">
      <c r="A10721" s="118">
        <v>44986</v>
      </c>
      <c r="B10721" t="s">
        <v>6094</v>
      </c>
      <c r="C10721" t="s">
        <v>6093</v>
      </c>
      <c r="D10721" t="s">
        <v>6362</v>
      </c>
      <c r="E10721" t="s">
        <v>6513</v>
      </c>
      <c r="F10721">
        <v>101031647</v>
      </c>
      <c r="G10721" t="s">
        <v>6371</v>
      </c>
      <c r="H10721" t="s">
        <v>6088</v>
      </c>
      <c r="I10721">
        <v>330</v>
      </c>
      <c r="J10721" t="s">
        <v>145</v>
      </c>
      <c r="K10721" t="s">
        <v>137</v>
      </c>
      <c r="L10721">
        <f>I10721*$Q$2/100/1000</f>
        <v>1.2209999999999999E-3</v>
      </c>
    </row>
    <row r="10722" spans="1:12">
      <c r="A10722" s="118">
        <v>45200</v>
      </c>
      <c r="B10722" t="s">
        <v>5342</v>
      </c>
      <c r="C10722" t="s">
        <v>5341</v>
      </c>
      <c r="D10722" t="s">
        <v>6512</v>
      </c>
      <c r="E10722" t="s">
        <v>6511</v>
      </c>
      <c r="F10722" t="s">
        <v>6510</v>
      </c>
      <c r="G10722" t="s">
        <v>6509</v>
      </c>
      <c r="H10722" t="s">
        <v>5336</v>
      </c>
      <c r="I10722">
        <v>49.6</v>
      </c>
      <c r="J10722" t="s">
        <v>223</v>
      </c>
      <c r="K10722" t="s">
        <v>137</v>
      </c>
      <c r="L10722">
        <f>I10722*$Q$5/1000</f>
        <v>5.0430800000000005E-2</v>
      </c>
    </row>
    <row r="10723" spans="1:12">
      <c r="A10723" s="118">
        <v>44986</v>
      </c>
      <c r="B10723" t="s">
        <v>6094</v>
      </c>
      <c r="C10723" t="s">
        <v>6093</v>
      </c>
      <c r="D10723" t="s">
        <v>6493</v>
      </c>
      <c r="E10723" t="s">
        <v>6508</v>
      </c>
      <c r="F10723" t="s">
        <v>6157</v>
      </c>
      <c r="G10723" t="s">
        <v>6156</v>
      </c>
      <c r="H10723" t="s">
        <v>6088</v>
      </c>
      <c r="I10723">
        <v>330</v>
      </c>
      <c r="J10723" t="s">
        <v>145</v>
      </c>
      <c r="K10723" t="s">
        <v>137</v>
      </c>
      <c r="L10723">
        <f>I10723*$Q$2/100/1000</f>
        <v>1.2209999999999999E-3</v>
      </c>
    </row>
    <row r="10724" spans="1:12">
      <c r="A10724" s="118">
        <v>44986</v>
      </c>
      <c r="B10724" t="s">
        <v>6094</v>
      </c>
      <c r="C10724" t="s">
        <v>6093</v>
      </c>
      <c r="D10724" t="s">
        <v>6435</v>
      </c>
      <c r="E10724" t="s">
        <v>6507</v>
      </c>
      <c r="F10724">
        <v>101031647</v>
      </c>
      <c r="G10724" t="s">
        <v>6371</v>
      </c>
      <c r="H10724" t="s">
        <v>6088</v>
      </c>
      <c r="I10724">
        <v>330</v>
      </c>
      <c r="J10724" t="s">
        <v>145</v>
      </c>
      <c r="K10724" t="s">
        <v>137</v>
      </c>
      <c r="L10724">
        <f>I10724*$Q$2/100/1000</f>
        <v>1.2209999999999999E-3</v>
      </c>
    </row>
    <row r="10725" spans="1:12">
      <c r="A10725" s="118">
        <v>44986</v>
      </c>
      <c r="B10725" t="s">
        <v>6094</v>
      </c>
      <c r="C10725" t="s">
        <v>6093</v>
      </c>
      <c r="D10725" t="s">
        <v>6211</v>
      </c>
      <c r="E10725" t="s">
        <v>6506</v>
      </c>
      <c r="F10725" t="s">
        <v>6121</v>
      </c>
      <c r="G10725" t="s">
        <v>6120</v>
      </c>
      <c r="H10725" t="s">
        <v>6088</v>
      </c>
      <c r="I10725">
        <v>330</v>
      </c>
      <c r="J10725" t="s">
        <v>145</v>
      </c>
      <c r="K10725" t="s">
        <v>137</v>
      </c>
      <c r="L10725">
        <f>I10725*$Q$2/100/1000</f>
        <v>1.2209999999999999E-3</v>
      </c>
    </row>
    <row r="10726" spans="1:12">
      <c r="A10726" s="118">
        <v>44986</v>
      </c>
      <c r="B10726" t="s">
        <v>6094</v>
      </c>
      <c r="C10726" t="s">
        <v>6093</v>
      </c>
      <c r="D10726" t="s">
        <v>6223</v>
      </c>
      <c r="E10726" t="s">
        <v>6505</v>
      </c>
      <c r="F10726" t="s">
        <v>6132</v>
      </c>
      <c r="G10726" t="s">
        <v>6131</v>
      </c>
      <c r="H10726" t="s">
        <v>6088</v>
      </c>
      <c r="I10726">
        <v>330</v>
      </c>
      <c r="J10726" t="s">
        <v>145</v>
      </c>
      <c r="K10726" t="s">
        <v>137</v>
      </c>
      <c r="L10726">
        <f>I10726*$Q$2/100/1000</f>
        <v>1.2209999999999999E-3</v>
      </c>
    </row>
    <row r="10727" spans="1:12">
      <c r="A10727" s="118">
        <v>44986</v>
      </c>
      <c r="B10727" t="s">
        <v>6094</v>
      </c>
      <c r="C10727" t="s">
        <v>6093</v>
      </c>
      <c r="D10727" t="s">
        <v>6223</v>
      </c>
      <c r="E10727" t="s">
        <v>6504</v>
      </c>
      <c r="F10727" t="s">
        <v>6132</v>
      </c>
      <c r="G10727" t="s">
        <v>6131</v>
      </c>
      <c r="H10727" t="s">
        <v>6088</v>
      </c>
      <c r="I10727">
        <v>330</v>
      </c>
      <c r="J10727" t="s">
        <v>145</v>
      </c>
      <c r="K10727" t="s">
        <v>137</v>
      </c>
      <c r="L10727">
        <f>I10727*$Q$2/100/1000</f>
        <v>1.2209999999999999E-3</v>
      </c>
    </row>
    <row r="10728" spans="1:12">
      <c r="A10728" s="118">
        <v>45200</v>
      </c>
      <c r="B10728" t="s">
        <v>6503</v>
      </c>
      <c r="C10728" t="s">
        <v>6502</v>
      </c>
      <c r="D10728" t="s">
        <v>6501</v>
      </c>
      <c r="E10728" t="s">
        <v>6500</v>
      </c>
      <c r="F10728" t="s">
        <v>6499</v>
      </c>
      <c r="G10728" t="s">
        <v>6498</v>
      </c>
      <c r="H10728" t="s">
        <v>6497</v>
      </c>
      <c r="I10728">
        <v>13.2</v>
      </c>
      <c r="J10728" t="s">
        <v>138</v>
      </c>
      <c r="K10728" t="s">
        <v>137</v>
      </c>
      <c r="L10728">
        <f>I10728*$Q$2/1000</f>
        <v>4.8839999999999995E-3</v>
      </c>
    </row>
    <row r="10729" spans="1:12">
      <c r="A10729" s="118">
        <v>44986</v>
      </c>
      <c r="B10729" t="s">
        <v>6094</v>
      </c>
      <c r="C10729" t="s">
        <v>6093</v>
      </c>
      <c r="D10729" t="s">
        <v>6496</v>
      </c>
      <c r="E10729" t="s">
        <v>6495</v>
      </c>
      <c r="F10729">
        <v>101031649</v>
      </c>
      <c r="G10729" t="s">
        <v>6494</v>
      </c>
      <c r="H10729" t="s">
        <v>6088</v>
      </c>
      <c r="I10729">
        <v>330</v>
      </c>
      <c r="J10729" t="s">
        <v>145</v>
      </c>
      <c r="K10729" t="s">
        <v>137</v>
      </c>
      <c r="L10729">
        <f>I10729*$Q$2/100/1000</f>
        <v>1.2209999999999999E-3</v>
      </c>
    </row>
    <row r="10730" spans="1:12">
      <c r="A10730" s="118">
        <v>44986</v>
      </c>
      <c r="B10730" t="s">
        <v>6094</v>
      </c>
      <c r="C10730" t="s">
        <v>6093</v>
      </c>
      <c r="D10730" t="s">
        <v>6493</v>
      </c>
      <c r="E10730" t="s">
        <v>6492</v>
      </c>
      <c r="F10730" t="s">
        <v>6132</v>
      </c>
      <c r="G10730" t="s">
        <v>6131</v>
      </c>
      <c r="H10730" t="s">
        <v>6088</v>
      </c>
      <c r="I10730">
        <v>330</v>
      </c>
      <c r="J10730" t="s">
        <v>145</v>
      </c>
      <c r="K10730" t="s">
        <v>137</v>
      </c>
      <c r="L10730">
        <f>I10730*$Q$2/100/1000</f>
        <v>1.2209999999999999E-3</v>
      </c>
    </row>
    <row r="10731" spans="1:12">
      <c r="A10731" s="118">
        <v>44986</v>
      </c>
      <c r="B10731" t="s">
        <v>6094</v>
      </c>
      <c r="C10731" t="s">
        <v>6093</v>
      </c>
      <c r="D10731" t="s">
        <v>6435</v>
      </c>
      <c r="E10731" t="s">
        <v>6491</v>
      </c>
      <c r="F10731">
        <v>34204406</v>
      </c>
      <c r="G10731" t="s">
        <v>6124</v>
      </c>
      <c r="H10731" t="s">
        <v>6088</v>
      </c>
      <c r="I10731">
        <v>330</v>
      </c>
      <c r="J10731" t="s">
        <v>145</v>
      </c>
      <c r="K10731" t="s">
        <v>137</v>
      </c>
      <c r="L10731">
        <f>I10731*$Q$2/100/1000</f>
        <v>1.2209999999999999E-3</v>
      </c>
    </row>
    <row r="10732" spans="1:12">
      <c r="A10732" s="118">
        <v>44986</v>
      </c>
      <c r="B10732" t="s">
        <v>6094</v>
      </c>
      <c r="C10732" t="s">
        <v>6093</v>
      </c>
      <c r="D10732" t="s">
        <v>6435</v>
      </c>
      <c r="E10732" t="s">
        <v>6490</v>
      </c>
      <c r="F10732">
        <v>57205379</v>
      </c>
      <c r="G10732" t="s">
        <v>6401</v>
      </c>
      <c r="H10732" t="s">
        <v>6088</v>
      </c>
      <c r="I10732">
        <v>330</v>
      </c>
      <c r="J10732" t="s">
        <v>145</v>
      </c>
      <c r="K10732" t="s">
        <v>137</v>
      </c>
      <c r="L10732">
        <f>I10732*$Q$2/100/1000</f>
        <v>1.2209999999999999E-3</v>
      </c>
    </row>
    <row r="10733" spans="1:12">
      <c r="A10733" s="118">
        <v>45200</v>
      </c>
      <c r="B10733" t="s">
        <v>205</v>
      </c>
      <c r="C10733" t="s">
        <v>204</v>
      </c>
      <c r="D10733" t="s">
        <v>4181</v>
      </c>
      <c r="E10733" t="s">
        <v>6489</v>
      </c>
      <c r="F10733">
        <v>66205215</v>
      </c>
      <c r="G10733" t="s">
        <v>201</v>
      </c>
      <c r="H10733" t="s">
        <v>200</v>
      </c>
      <c r="I10733">
        <v>6781</v>
      </c>
      <c r="J10733" t="s">
        <v>199</v>
      </c>
      <c r="K10733" t="s">
        <v>198</v>
      </c>
      <c r="L10733">
        <f>I10733*$Q$4/10/1000</f>
        <v>1.1924057587200001</v>
      </c>
    </row>
    <row r="10734" spans="1:12">
      <c r="A10734" s="118">
        <v>45200</v>
      </c>
      <c r="B10734" t="s">
        <v>261</v>
      </c>
      <c r="C10734" t="s">
        <v>260</v>
      </c>
      <c r="D10734" t="s">
        <v>6488</v>
      </c>
      <c r="E10734" t="s">
        <v>6487</v>
      </c>
      <c r="F10734">
        <v>101033208</v>
      </c>
      <c r="G10734" t="s">
        <v>6486</v>
      </c>
      <c r="H10734" t="s">
        <v>139</v>
      </c>
      <c r="I10734">
        <v>55</v>
      </c>
      <c r="J10734" t="s">
        <v>145</v>
      </c>
      <c r="K10734" t="s">
        <v>137</v>
      </c>
      <c r="L10734">
        <f>I10734*$Q$2/100/1000</f>
        <v>2.0350000000000001E-4</v>
      </c>
    </row>
    <row r="10735" spans="1:12">
      <c r="A10735" s="118">
        <v>45200</v>
      </c>
      <c r="B10735" t="s">
        <v>261</v>
      </c>
      <c r="C10735" t="s">
        <v>260</v>
      </c>
      <c r="D10735" t="s">
        <v>6485</v>
      </c>
      <c r="E10735" t="s">
        <v>6484</v>
      </c>
      <c r="F10735" t="s">
        <v>3658</v>
      </c>
      <c r="G10735" t="s">
        <v>3657</v>
      </c>
      <c r="H10735" t="s">
        <v>139</v>
      </c>
      <c r="I10735">
        <v>55</v>
      </c>
      <c r="J10735" t="s">
        <v>145</v>
      </c>
      <c r="K10735" t="s">
        <v>137</v>
      </c>
      <c r="L10735">
        <f>I10735*$Q$2/100/1000</f>
        <v>2.0350000000000001E-4</v>
      </c>
    </row>
    <row r="10736" spans="1:12">
      <c r="A10736" s="118">
        <v>44986</v>
      </c>
      <c r="B10736" t="s">
        <v>6094</v>
      </c>
      <c r="C10736" t="s">
        <v>6093</v>
      </c>
      <c r="D10736" t="s">
        <v>6421</v>
      </c>
      <c r="E10736" t="s">
        <v>6483</v>
      </c>
      <c r="F10736">
        <v>3045193</v>
      </c>
      <c r="G10736" t="s">
        <v>5539</v>
      </c>
      <c r="H10736" t="s">
        <v>6088</v>
      </c>
      <c r="I10736">
        <v>330</v>
      </c>
      <c r="J10736" t="s">
        <v>145</v>
      </c>
      <c r="K10736" t="s">
        <v>137</v>
      </c>
      <c r="L10736">
        <f>I10736*$Q$2/100/1000</f>
        <v>1.2209999999999999E-3</v>
      </c>
    </row>
    <row r="10737" spans="1:12">
      <c r="A10737" s="118">
        <v>44986</v>
      </c>
      <c r="B10737" t="s">
        <v>6094</v>
      </c>
      <c r="C10737" t="s">
        <v>6093</v>
      </c>
      <c r="D10737" t="s">
        <v>6211</v>
      </c>
      <c r="E10737" t="s">
        <v>6482</v>
      </c>
      <c r="F10737">
        <v>2145032</v>
      </c>
      <c r="G10737" t="s">
        <v>6235</v>
      </c>
      <c r="H10737" t="s">
        <v>6088</v>
      </c>
      <c r="I10737">
        <v>330</v>
      </c>
      <c r="J10737" t="s">
        <v>145</v>
      </c>
      <c r="K10737" t="s">
        <v>137</v>
      </c>
      <c r="L10737">
        <f>I10737*$Q$2/100/1000</f>
        <v>1.2209999999999999E-3</v>
      </c>
    </row>
    <row r="10738" spans="1:12">
      <c r="A10738" s="118">
        <v>44986</v>
      </c>
      <c r="B10738" t="s">
        <v>6094</v>
      </c>
      <c r="C10738" t="s">
        <v>6093</v>
      </c>
      <c r="D10738" t="s">
        <v>6362</v>
      </c>
      <c r="E10738" t="s">
        <v>6481</v>
      </c>
      <c r="F10738">
        <v>30257932</v>
      </c>
      <c r="G10738" t="s">
        <v>6149</v>
      </c>
      <c r="H10738" t="s">
        <v>6088</v>
      </c>
      <c r="I10738">
        <v>330</v>
      </c>
      <c r="J10738" t="s">
        <v>145</v>
      </c>
      <c r="K10738" t="s">
        <v>137</v>
      </c>
      <c r="L10738">
        <f>I10738*$Q$2/100/1000</f>
        <v>1.2209999999999999E-3</v>
      </c>
    </row>
    <row r="10739" spans="1:12">
      <c r="A10739" s="118">
        <v>44986</v>
      </c>
      <c r="B10739" t="s">
        <v>6094</v>
      </c>
      <c r="C10739" t="s">
        <v>6093</v>
      </c>
      <c r="D10739" t="s">
        <v>6425</v>
      </c>
      <c r="E10739" t="s">
        <v>6480</v>
      </c>
      <c r="F10739">
        <v>5745031</v>
      </c>
      <c r="G10739" t="s">
        <v>6096</v>
      </c>
      <c r="H10739" t="s">
        <v>6088</v>
      </c>
      <c r="I10739">
        <v>330</v>
      </c>
      <c r="J10739" t="s">
        <v>145</v>
      </c>
      <c r="K10739" t="s">
        <v>137</v>
      </c>
      <c r="L10739">
        <f>I10739*$Q$2/100/1000</f>
        <v>1.2209999999999999E-3</v>
      </c>
    </row>
    <row r="10740" spans="1:12">
      <c r="A10740" s="118">
        <v>44986</v>
      </c>
      <c r="B10740" t="s">
        <v>6094</v>
      </c>
      <c r="C10740" t="s">
        <v>6093</v>
      </c>
      <c r="D10740" t="s">
        <v>6213</v>
      </c>
      <c r="E10740" t="s">
        <v>6479</v>
      </c>
      <c r="F10740" t="s">
        <v>6128</v>
      </c>
      <c r="G10740" t="s">
        <v>6127</v>
      </c>
      <c r="H10740" t="s">
        <v>6088</v>
      </c>
      <c r="I10740">
        <v>330</v>
      </c>
      <c r="J10740" t="s">
        <v>145</v>
      </c>
      <c r="K10740" t="s">
        <v>137</v>
      </c>
      <c r="L10740">
        <f>I10740*$Q$2/100/1000</f>
        <v>1.2209999999999999E-3</v>
      </c>
    </row>
    <row r="10741" spans="1:12">
      <c r="A10741" s="118">
        <v>44986</v>
      </c>
      <c r="B10741" t="s">
        <v>6094</v>
      </c>
      <c r="C10741" t="s">
        <v>6093</v>
      </c>
      <c r="D10741" t="s">
        <v>6213</v>
      </c>
      <c r="E10741" t="s">
        <v>6478</v>
      </c>
      <c r="F10741" t="s">
        <v>6128</v>
      </c>
      <c r="G10741" t="s">
        <v>6127</v>
      </c>
      <c r="H10741" t="s">
        <v>6088</v>
      </c>
      <c r="I10741">
        <v>330</v>
      </c>
      <c r="J10741" t="s">
        <v>145</v>
      </c>
      <c r="K10741" t="s">
        <v>137</v>
      </c>
      <c r="L10741">
        <f>I10741*$Q$2/100/1000</f>
        <v>1.2209999999999999E-3</v>
      </c>
    </row>
    <row r="10742" spans="1:12">
      <c r="A10742" s="118">
        <v>44986</v>
      </c>
      <c r="B10742" t="s">
        <v>6094</v>
      </c>
      <c r="C10742" t="s">
        <v>6093</v>
      </c>
      <c r="D10742" t="s">
        <v>6375</v>
      </c>
      <c r="E10742" t="s">
        <v>6477</v>
      </c>
      <c r="F10742">
        <v>5745012</v>
      </c>
      <c r="G10742" t="s">
        <v>6099</v>
      </c>
      <c r="H10742" t="s">
        <v>6088</v>
      </c>
      <c r="I10742">
        <v>330</v>
      </c>
      <c r="J10742" t="s">
        <v>145</v>
      </c>
      <c r="K10742" t="s">
        <v>137</v>
      </c>
      <c r="L10742">
        <f>I10742*$Q$2/100/1000</f>
        <v>1.2209999999999999E-3</v>
      </c>
    </row>
    <row r="10743" spans="1:12">
      <c r="A10743" s="118">
        <v>44986</v>
      </c>
      <c r="B10743" t="s">
        <v>6094</v>
      </c>
      <c r="C10743" t="s">
        <v>6093</v>
      </c>
      <c r="D10743" t="s">
        <v>6476</v>
      </c>
      <c r="E10743" t="s">
        <v>6475</v>
      </c>
      <c r="F10743">
        <v>5745013</v>
      </c>
      <c r="G10743" t="s">
        <v>6281</v>
      </c>
      <c r="H10743" t="s">
        <v>6088</v>
      </c>
      <c r="I10743">
        <v>330</v>
      </c>
      <c r="J10743" t="s">
        <v>145</v>
      </c>
      <c r="K10743" t="s">
        <v>137</v>
      </c>
      <c r="L10743">
        <f>I10743*$Q$2/100/1000</f>
        <v>1.2209999999999999E-3</v>
      </c>
    </row>
    <row r="10744" spans="1:12">
      <c r="A10744" s="118">
        <v>44986</v>
      </c>
      <c r="B10744" t="s">
        <v>6094</v>
      </c>
      <c r="C10744" t="s">
        <v>6093</v>
      </c>
      <c r="D10744" t="s">
        <v>6223</v>
      </c>
      <c r="E10744" t="s">
        <v>6474</v>
      </c>
      <c r="F10744">
        <v>2145032</v>
      </c>
      <c r="G10744" t="s">
        <v>6235</v>
      </c>
      <c r="H10744" t="s">
        <v>6088</v>
      </c>
      <c r="I10744">
        <v>330</v>
      </c>
      <c r="J10744" t="s">
        <v>145</v>
      </c>
      <c r="K10744" t="s">
        <v>137</v>
      </c>
      <c r="L10744">
        <f>I10744*$Q$2/100/1000</f>
        <v>1.2209999999999999E-3</v>
      </c>
    </row>
    <row r="10745" spans="1:12">
      <c r="A10745" s="118">
        <v>44986</v>
      </c>
      <c r="B10745" t="s">
        <v>6094</v>
      </c>
      <c r="C10745" t="s">
        <v>6093</v>
      </c>
      <c r="D10745" t="s">
        <v>6407</v>
      </c>
      <c r="E10745" t="s">
        <v>6473</v>
      </c>
      <c r="F10745">
        <v>5745029</v>
      </c>
      <c r="G10745" t="s">
        <v>6113</v>
      </c>
      <c r="H10745" t="s">
        <v>6088</v>
      </c>
      <c r="I10745">
        <v>330</v>
      </c>
      <c r="J10745" t="s">
        <v>145</v>
      </c>
      <c r="K10745" t="s">
        <v>137</v>
      </c>
      <c r="L10745">
        <f>I10745*$Q$2/100/1000</f>
        <v>1.2209999999999999E-3</v>
      </c>
    </row>
    <row r="10746" spans="1:12">
      <c r="A10746" s="118">
        <v>44986</v>
      </c>
      <c r="B10746" t="s">
        <v>6094</v>
      </c>
      <c r="C10746" t="s">
        <v>6093</v>
      </c>
      <c r="D10746" t="s">
        <v>6421</v>
      </c>
      <c r="E10746" t="s">
        <v>6472</v>
      </c>
      <c r="F10746">
        <v>5745031</v>
      </c>
      <c r="G10746" t="s">
        <v>6096</v>
      </c>
      <c r="H10746" t="s">
        <v>6088</v>
      </c>
      <c r="I10746">
        <v>330</v>
      </c>
      <c r="J10746" t="s">
        <v>145</v>
      </c>
      <c r="K10746" t="s">
        <v>137</v>
      </c>
      <c r="L10746">
        <f>I10746*$Q$2/100/1000</f>
        <v>1.2209999999999999E-3</v>
      </c>
    </row>
    <row r="10747" spans="1:12">
      <c r="A10747" s="118">
        <v>44986</v>
      </c>
      <c r="B10747" t="s">
        <v>6094</v>
      </c>
      <c r="C10747" t="s">
        <v>6093</v>
      </c>
      <c r="D10747" t="s">
        <v>6425</v>
      </c>
      <c r="E10747" t="s">
        <v>6471</v>
      </c>
      <c r="F10747">
        <v>5745028</v>
      </c>
      <c r="G10747" t="s">
        <v>6285</v>
      </c>
      <c r="H10747" t="s">
        <v>6088</v>
      </c>
      <c r="I10747">
        <v>330</v>
      </c>
      <c r="J10747" t="s">
        <v>145</v>
      </c>
      <c r="K10747" t="s">
        <v>137</v>
      </c>
      <c r="L10747">
        <f>I10747*$Q$2/100/1000</f>
        <v>1.2209999999999999E-3</v>
      </c>
    </row>
    <row r="10748" spans="1:12">
      <c r="A10748" s="118">
        <v>44986</v>
      </c>
      <c r="B10748" t="s">
        <v>6094</v>
      </c>
      <c r="C10748" t="s">
        <v>6093</v>
      </c>
      <c r="D10748" t="s">
        <v>6421</v>
      </c>
      <c r="E10748" t="s">
        <v>6470</v>
      </c>
      <c r="F10748">
        <v>5745028</v>
      </c>
      <c r="G10748" t="s">
        <v>6285</v>
      </c>
      <c r="H10748" t="s">
        <v>6088</v>
      </c>
      <c r="I10748">
        <v>330</v>
      </c>
      <c r="J10748" t="s">
        <v>145</v>
      </c>
      <c r="K10748" t="s">
        <v>137</v>
      </c>
      <c r="L10748">
        <f>I10748*$Q$2/100/1000</f>
        <v>1.2209999999999999E-3</v>
      </c>
    </row>
    <row r="10749" spans="1:12">
      <c r="A10749" s="118">
        <v>44986</v>
      </c>
      <c r="B10749" t="s">
        <v>6094</v>
      </c>
      <c r="C10749" t="s">
        <v>6093</v>
      </c>
      <c r="D10749" t="s">
        <v>6211</v>
      </c>
      <c r="E10749" t="s">
        <v>6469</v>
      </c>
      <c r="F10749">
        <v>5745028</v>
      </c>
      <c r="G10749" t="s">
        <v>6285</v>
      </c>
      <c r="H10749" t="s">
        <v>6088</v>
      </c>
      <c r="I10749">
        <v>330</v>
      </c>
      <c r="J10749" t="s">
        <v>145</v>
      </c>
      <c r="K10749" t="s">
        <v>137</v>
      </c>
      <c r="L10749">
        <f>I10749*$Q$2/100/1000</f>
        <v>1.2209999999999999E-3</v>
      </c>
    </row>
    <row r="10750" spans="1:12">
      <c r="A10750" s="118">
        <v>44986</v>
      </c>
      <c r="B10750" t="s">
        <v>6094</v>
      </c>
      <c r="C10750" t="s">
        <v>6093</v>
      </c>
      <c r="D10750" t="s">
        <v>6213</v>
      </c>
      <c r="E10750" t="s">
        <v>6468</v>
      </c>
      <c r="F10750">
        <v>5745028</v>
      </c>
      <c r="G10750" t="s">
        <v>6285</v>
      </c>
      <c r="H10750" t="s">
        <v>6088</v>
      </c>
      <c r="I10750">
        <v>330</v>
      </c>
      <c r="J10750" t="s">
        <v>145</v>
      </c>
      <c r="K10750" t="s">
        <v>137</v>
      </c>
      <c r="L10750">
        <f>I10750*$Q$2/100/1000</f>
        <v>1.2209999999999999E-3</v>
      </c>
    </row>
    <row r="10751" spans="1:12">
      <c r="A10751" s="118">
        <v>44986</v>
      </c>
      <c r="B10751" t="s">
        <v>6094</v>
      </c>
      <c r="C10751" t="s">
        <v>6093</v>
      </c>
      <c r="D10751" t="s">
        <v>6467</v>
      </c>
      <c r="E10751" t="s">
        <v>6466</v>
      </c>
      <c r="F10751" t="s">
        <v>6157</v>
      </c>
      <c r="G10751" t="s">
        <v>6156</v>
      </c>
      <c r="H10751" t="s">
        <v>6088</v>
      </c>
      <c r="I10751">
        <v>330</v>
      </c>
      <c r="J10751" t="s">
        <v>145</v>
      </c>
      <c r="K10751" t="s">
        <v>137</v>
      </c>
      <c r="L10751">
        <f>I10751*$Q$2/100/1000</f>
        <v>1.2209999999999999E-3</v>
      </c>
    </row>
    <row r="10752" spans="1:12">
      <c r="A10752" s="118">
        <v>45139</v>
      </c>
      <c r="B10752" t="s">
        <v>443</v>
      </c>
      <c r="C10752" t="s">
        <v>442</v>
      </c>
      <c r="D10752" t="s">
        <v>441</v>
      </c>
      <c r="E10752" t="s">
        <v>6465</v>
      </c>
      <c r="F10752" s="119">
        <v>101022020</v>
      </c>
      <c r="G10752" t="s">
        <v>2288</v>
      </c>
      <c r="H10752" s="122" t="s">
        <v>437</v>
      </c>
      <c r="I10752">
        <v>4725</v>
      </c>
      <c r="J10752" t="s">
        <v>199</v>
      </c>
      <c r="K10752" t="s">
        <v>198</v>
      </c>
      <c r="L10752">
        <f>I10752*$Q$4/1000</f>
        <v>8.3086819200000015</v>
      </c>
    </row>
    <row r="10753" spans="1:12">
      <c r="A10753" s="118">
        <v>44986</v>
      </c>
      <c r="B10753" t="s">
        <v>6094</v>
      </c>
      <c r="C10753" t="s">
        <v>6093</v>
      </c>
      <c r="D10753" t="s">
        <v>6223</v>
      </c>
      <c r="E10753" t="s">
        <v>6464</v>
      </c>
      <c r="F10753">
        <v>2145032</v>
      </c>
      <c r="G10753" t="s">
        <v>6235</v>
      </c>
      <c r="H10753" t="s">
        <v>6088</v>
      </c>
      <c r="I10753">
        <v>330</v>
      </c>
      <c r="J10753" t="s">
        <v>145</v>
      </c>
      <c r="K10753" t="s">
        <v>137</v>
      </c>
      <c r="L10753">
        <f>I10753*$Q$2/100/1000</f>
        <v>1.2209999999999999E-3</v>
      </c>
    </row>
    <row r="10754" spans="1:12">
      <c r="A10754" s="118">
        <v>44986</v>
      </c>
      <c r="B10754" t="s">
        <v>6094</v>
      </c>
      <c r="C10754" t="s">
        <v>6093</v>
      </c>
      <c r="D10754" t="s">
        <v>6362</v>
      </c>
      <c r="E10754" t="s">
        <v>6463</v>
      </c>
      <c r="F10754">
        <v>2145029</v>
      </c>
      <c r="G10754" t="s">
        <v>6215</v>
      </c>
      <c r="H10754" t="s">
        <v>6088</v>
      </c>
      <c r="I10754">
        <v>330</v>
      </c>
      <c r="J10754" t="s">
        <v>145</v>
      </c>
      <c r="K10754" t="s">
        <v>137</v>
      </c>
      <c r="L10754">
        <f>I10754*$Q$2/100/1000</f>
        <v>1.2209999999999999E-3</v>
      </c>
    </row>
    <row r="10755" spans="1:12">
      <c r="A10755" s="118">
        <v>44986</v>
      </c>
      <c r="B10755" t="s">
        <v>6094</v>
      </c>
      <c r="C10755" t="s">
        <v>6093</v>
      </c>
      <c r="D10755" t="s">
        <v>6359</v>
      </c>
      <c r="E10755" t="s">
        <v>6462</v>
      </c>
      <c r="F10755" t="s">
        <v>6128</v>
      </c>
      <c r="G10755" t="s">
        <v>6357</v>
      </c>
      <c r="H10755" t="s">
        <v>6088</v>
      </c>
      <c r="I10755">
        <v>330</v>
      </c>
      <c r="J10755" t="s">
        <v>145</v>
      </c>
      <c r="K10755" t="s">
        <v>137</v>
      </c>
      <c r="L10755">
        <f>I10755*$Q$2/100/1000</f>
        <v>1.2209999999999999E-3</v>
      </c>
    </row>
    <row r="10756" spans="1:12">
      <c r="A10756" s="118">
        <v>45200</v>
      </c>
      <c r="B10756" t="s">
        <v>647</v>
      </c>
      <c r="C10756" t="s">
        <v>646</v>
      </c>
      <c r="D10756" t="s">
        <v>3509</v>
      </c>
      <c r="E10756" t="s">
        <v>6461</v>
      </c>
      <c r="F10756">
        <v>101028765</v>
      </c>
      <c r="G10756" t="s">
        <v>3507</v>
      </c>
      <c r="H10756" t="s">
        <v>174</v>
      </c>
      <c r="I10756">
        <v>3154</v>
      </c>
      <c r="J10756" t="s">
        <v>173</v>
      </c>
      <c r="K10756" t="s">
        <v>172</v>
      </c>
      <c r="L10756">
        <f>I10756*$Q$3/(1000/25)</f>
        <v>2.5295079999999999</v>
      </c>
    </row>
    <row r="10757" spans="1:12">
      <c r="A10757" s="118">
        <v>45200</v>
      </c>
      <c r="B10757" t="s">
        <v>460</v>
      </c>
      <c r="C10757" t="s">
        <v>459</v>
      </c>
      <c r="D10757" t="s">
        <v>2992</v>
      </c>
      <c r="E10757" t="s">
        <v>6460</v>
      </c>
      <c r="F10757">
        <v>51205947</v>
      </c>
      <c r="G10757" t="s">
        <v>6459</v>
      </c>
      <c r="H10757" t="s">
        <v>455</v>
      </c>
      <c r="I10757">
        <v>103.6</v>
      </c>
      <c r="J10757" t="s">
        <v>145</v>
      </c>
      <c r="K10757" t="s">
        <v>137</v>
      </c>
      <c r="L10757">
        <f>I10757*$Q$2/100/1000</f>
        <v>3.8331999999999998E-4</v>
      </c>
    </row>
    <row r="10758" spans="1:12">
      <c r="A10758" s="118">
        <v>44986</v>
      </c>
      <c r="B10758" t="s">
        <v>6094</v>
      </c>
      <c r="C10758" t="s">
        <v>6093</v>
      </c>
      <c r="D10758" t="s">
        <v>6435</v>
      </c>
      <c r="E10758" t="s">
        <v>6458</v>
      </c>
      <c r="F10758">
        <v>3045009</v>
      </c>
      <c r="G10758" t="s">
        <v>6177</v>
      </c>
      <c r="H10758" t="s">
        <v>6088</v>
      </c>
      <c r="I10758">
        <v>330</v>
      </c>
      <c r="J10758" t="s">
        <v>145</v>
      </c>
      <c r="K10758" t="s">
        <v>137</v>
      </c>
      <c r="L10758">
        <f>I10758*$Q$2/100/1000</f>
        <v>1.2209999999999999E-3</v>
      </c>
    </row>
    <row r="10759" spans="1:12">
      <c r="A10759" s="118">
        <v>45017</v>
      </c>
      <c r="B10759" t="s">
        <v>6094</v>
      </c>
      <c r="C10759" t="s">
        <v>6093</v>
      </c>
      <c r="D10759" t="s">
        <v>6223</v>
      </c>
      <c r="E10759" t="s">
        <v>6457</v>
      </c>
      <c r="F10759" s="119">
        <v>2145029</v>
      </c>
      <c r="G10759" t="s">
        <v>6215</v>
      </c>
      <c r="H10759" t="s">
        <v>6088</v>
      </c>
      <c r="I10759">
        <v>330</v>
      </c>
      <c r="J10759" t="s">
        <v>145</v>
      </c>
      <c r="K10759" t="s">
        <v>137</v>
      </c>
      <c r="L10759">
        <f>I10759*$Q$2/100/1000</f>
        <v>1.2209999999999999E-3</v>
      </c>
    </row>
    <row r="10760" spans="1:12">
      <c r="A10760" s="118">
        <v>45017</v>
      </c>
      <c r="B10760" t="s">
        <v>6094</v>
      </c>
      <c r="C10760" t="s">
        <v>6093</v>
      </c>
      <c r="D10760" t="s">
        <v>6213</v>
      </c>
      <c r="E10760" t="s">
        <v>6456</v>
      </c>
      <c r="F10760" s="119" t="s">
        <v>6132</v>
      </c>
      <c r="G10760" t="s">
        <v>6131</v>
      </c>
      <c r="H10760" t="s">
        <v>6088</v>
      </c>
      <c r="I10760">
        <v>330</v>
      </c>
      <c r="J10760" t="s">
        <v>145</v>
      </c>
      <c r="K10760" t="s">
        <v>137</v>
      </c>
      <c r="L10760">
        <f>I10760*$Q$2/100/1000</f>
        <v>1.2209999999999999E-3</v>
      </c>
    </row>
    <row r="10761" spans="1:12">
      <c r="A10761" s="118">
        <v>45200</v>
      </c>
      <c r="B10761" t="s">
        <v>365</v>
      </c>
      <c r="C10761" t="s">
        <v>364</v>
      </c>
      <c r="D10761" t="s">
        <v>5874</v>
      </c>
      <c r="E10761" t="s">
        <v>6455</v>
      </c>
      <c r="F10761">
        <v>101023697</v>
      </c>
      <c r="G10761" t="s">
        <v>1365</v>
      </c>
      <c r="H10761" t="s">
        <v>359</v>
      </c>
      <c r="I10761">
        <v>144</v>
      </c>
      <c r="J10761" t="s">
        <v>138</v>
      </c>
      <c r="K10761" t="s">
        <v>137</v>
      </c>
      <c r="L10761">
        <f>I10761*$Q$2/1000</f>
        <v>5.3280000000000001E-2</v>
      </c>
    </row>
    <row r="10762" spans="1:12">
      <c r="A10762" s="118">
        <v>45200</v>
      </c>
      <c r="B10762" t="s">
        <v>180</v>
      </c>
      <c r="C10762" t="s">
        <v>179</v>
      </c>
      <c r="D10762" t="s">
        <v>1768</v>
      </c>
      <c r="E10762" t="s">
        <v>6454</v>
      </c>
      <c r="F10762" t="s">
        <v>1766</v>
      </c>
      <c r="G10762" t="s">
        <v>1765</v>
      </c>
      <c r="H10762" t="s">
        <v>174</v>
      </c>
      <c r="I10762">
        <v>3154</v>
      </c>
      <c r="J10762" t="s">
        <v>173</v>
      </c>
      <c r="K10762" t="s">
        <v>172</v>
      </c>
      <c r="L10762">
        <f>I10762*$Q$3/(1000/25)</f>
        <v>2.5295079999999999</v>
      </c>
    </row>
    <row r="10763" spans="1:12">
      <c r="A10763" s="118">
        <v>45017</v>
      </c>
      <c r="B10763" t="s">
        <v>6094</v>
      </c>
      <c r="C10763" t="s">
        <v>6093</v>
      </c>
      <c r="D10763" t="s">
        <v>6435</v>
      </c>
      <c r="E10763" t="s">
        <v>6453</v>
      </c>
      <c r="F10763" s="119">
        <v>3045121</v>
      </c>
      <c r="G10763" t="s">
        <v>6452</v>
      </c>
      <c r="H10763" t="s">
        <v>6088</v>
      </c>
      <c r="I10763">
        <v>330</v>
      </c>
      <c r="J10763" t="s">
        <v>145</v>
      </c>
      <c r="K10763" t="s">
        <v>137</v>
      </c>
      <c r="L10763">
        <f>I10763*$Q$2/100/1000</f>
        <v>1.2209999999999999E-3</v>
      </c>
    </row>
    <row r="10764" spans="1:12">
      <c r="A10764" s="118">
        <v>45017</v>
      </c>
      <c r="B10764" t="s">
        <v>6094</v>
      </c>
      <c r="C10764" t="s">
        <v>6093</v>
      </c>
      <c r="D10764" t="s">
        <v>6211</v>
      </c>
      <c r="E10764" t="s">
        <v>6451</v>
      </c>
      <c r="F10764" s="119" t="s">
        <v>6090</v>
      </c>
      <c r="G10764" t="s">
        <v>6089</v>
      </c>
      <c r="H10764" t="s">
        <v>6088</v>
      </c>
      <c r="I10764">
        <v>330</v>
      </c>
      <c r="J10764" t="s">
        <v>145</v>
      </c>
      <c r="K10764" t="s">
        <v>137</v>
      </c>
      <c r="L10764">
        <f>I10764*$Q$2/100/1000</f>
        <v>1.2209999999999999E-3</v>
      </c>
    </row>
    <row r="10765" spans="1:12">
      <c r="A10765" s="118">
        <v>45200</v>
      </c>
      <c r="B10765" t="s">
        <v>144</v>
      </c>
      <c r="C10765" t="s">
        <v>143</v>
      </c>
      <c r="D10765" t="s">
        <v>3917</v>
      </c>
      <c r="E10765" t="s">
        <v>6450</v>
      </c>
      <c r="F10765">
        <v>40259812</v>
      </c>
      <c r="G10765" t="s">
        <v>160</v>
      </c>
      <c r="H10765" t="s">
        <v>139</v>
      </c>
      <c r="I10765">
        <v>22.2</v>
      </c>
      <c r="J10765" t="s">
        <v>138</v>
      </c>
      <c r="K10765" t="s">
        <v>137</v>
      </c>
      <c r="L10765">
        <f>I10765*$Q$2/1000</f>
        <v>8.2140000000000008E-3</v>
      </c>
    </row>
    <row r="10766" spans="1:12">
      <c r="A10766" s="118">
        <v>45200</v>
      </c>
      <c r="B10766" t="s">
        <v>144</v>
      </c>
      <c r="C10766" t="s">
        <v>143</v>
      </c>
      <c r="D10766" t="s">
        <v>6449</v>
      </c>
      <c r="E10766" t="s">
        <v>6448</v>
      </c>
      <c r="F10766">
        <v>40259953</v>
      </c>
      <c r="G10766" t="s">
        <v>1379</v>
      </c>
      <c r="H10766" t="s">
        <v>139</v>
      </c>
      <c r="I10766">
        <v>22.2</v>
      </c>
      <c r="J10766" t="s">
        <v>138</v>
      </c>
      <c r="K10766" t="s">
        <v>137</v>
      </c>
      <c r="L10766">
        <f>I10766*$Q$2/1000</f>
        <v>8.2140000000000008E-3</v>
      </c>
    </row>
    <row r="10767" spans="1:12">
      <c r="A10767" s="118">
        <v>45200</v>
      </c>
      <c r="B10767" t="s">
        <v>144</v>
      </c>
      <c r="C10767" t="s">
        <v>143</v>
      </c>
      <c r="D10767" t="s">
        <v>6447</v>
      </c>
      <c r="E10767" t="s">
        <v>6446</v>
      </c>
      <c r="F10767">
        <v>101029156</v>
      </c>
      <c r="G10767" t="s">
        <v>170</v>
      </c>
      <c r="H10767" t="s">
        <v>139</v>
      </c>
      <c r="I10767">
        <v>22.2</v>
      </c>
      <c r="J10767" t="s">
        <v>138</v>
      </c>
      <c r="K10767" t="s">
        <v>137</v>
      </c>
      <c r="L10767">
        <f>I10767*$Q$2/1000</f>
        <v>8.2140000000000008E-3</v>
      </c>
    </row>
    <row r="10768" spans="1:12">
      <c r="A10768" s="118">
        <v>45017</v>
      </c>
      <c r="B10768" t="s">
        <v>6094</v>
      </c>
      <c r="C10768" t="s">
        <v>6093</v>
      </c>
      <c r="D10768" t="s">
        <v>6382</v>
      </c>
      <c r="E10768" t="s">
        <v>6445</v>
      </c>
      <c r="F10768" s="119">
        <v>101031647</v>
      </c>
      <c r="G10768" t="s">
        <v>6371</v>
      </c>
      <c r="H10768" t="s">
        <v>6088</v>
      </c>
      <c r="I10768">
        <v>330</v>
      </c>
      <c r="J10768" t="s">
        <v>145</v>
      </c>
      <c r="K10768" t="s">
        <v>137</v>
      </c>
      <c r="L10768">
        <f>I10768*$Q$2/100/1000</f>
        <v>1.2209999999999999E-3</v>
      </c>
    </row>
    <row r="10769" spans="1:12">
      <c r="A10769" s="118">
        <v>45017</v>
      </c>
      <c r="B10769" t="s">
        <v>6094</v>
      </c>
      <c r="C10769" t="s">
        <v>6093</v>
      </c>
      <c r="D10769" t="s">
        <v>6223</v>
      </c>
      <c r="E10769" t="s">
        <v>6444</v>
      </c>
      <c r="F10769" s="119" t="s">
        <v>6132</v>
      </c>
      <c r="G10769" t="s">
        <v>6131</v>
      </c>
      <c r="H10769" t="s">
        <v>6088</v>
      </c>
      <c r="I10769">
        <v>330</v>
      </c>
      <c r="J10769" t="s">
        <v>145</v>
      </c>
      <c r="K10769" t="s">
        <v>137</v>
      </c>
      <c r="L10769">
        <f>I10769*$Q$2/100/1000</f>
        <v>1.2209999999999999E-3</v>
      </c>
    </row>
    <row r="10770" spans="1:12">
      <c r="A10770" s="118">
        <v>45017</v>
      </c>
      <c r="B10770" t="s">
        <v>6094</v>
      </c>
      <c r="C10770" t="s">
        <v>6093</v>
      </c>
      <c r="D10770" t="s">
        <v>6407</v>
      </c>
      <c r="E10770" t="s">
        <v>6443</v>
      </c>
      <c r="F10770" s="119">
        <v>5745028</v>
      </c>
      <c r="G10770" t="s">
        <v>6442</v>
      </c>
      <c r="H10770" t="s">
        <v>6088</v>
      </c>
      <c r="I10770">
        <v>330</v>
      </c>
      <c r="J10770" t="s">
        <v>145</v>
      </c>
      <c r="K10770" t="s">
        <v>137</v>
      </c>
      <c r="L10770">
        <f>I10770*$Q$2/100/1000</f>
        <v>1.2209999999999999E-3</v>
      </c>
    </row>
    <row r="10771" spans="1:12">
      <c r="A10771" s="118">
        <v>45017</v>
      </c>
      <c r="B10771" t="s">
        <v>6094</v>
      </c>
      <c r="C10771" t="s">
        <v>6093</v>
      </c>
      <c r="D10771" t="s">
        <v>6382</v>
      </c>
      <c r="E10771" t="s">
        <v>6441</v>
      </c>
      <c r="F10771" s="119">
        <v>30257932</v>
      </c>
      <c r="G10771" t="s">
        <v>6149</v>
      </c>
      <c r="H10771" t="s">
        <v>6088</v>
      </c>
      <c r="I10771">
        <v>330</v>
      </c>
      <c r="J10771" t="s">
        <v>145</v>
      </c>
      <c r="K10771" t="s">
        <v>137</v>
      </c>
      <c r="L10771">
        <f>I10771*$Q$2/100/1000</f>
        <v>1.2209999999999999E-3</v>
      </c>
    </row>
    <row r="10772" spans="1:12">
      <c r="A10772" s="118">
        <v>45200</v>
      </c>
      <c r="B10772" t="s">
        <v>261</v>
      </c>
      <c r="C10772" t="s">
        <v>260</v>
      </c>
      <c r="D10772" t="s">
        <v>6440</v>
      </c>
      <c r="E10772" t="s">
        <v>6439</v>
      </c>
      <c r="F10772">
        <v>5745029</v>
      </c>
      <c r="G10772" t="s">
        <v>6116</v>
      </c>
      <c r="H10772" t="s">
        <v>139</v>
      </c>
      <c r="I10772">
        <v>55</v>
      </c>
      <c r="J10772" t="s">
        <v>145</v>
      </c>
      <c r="K10772" t="s">
        <v>137</v>
      </c>
      <c r="L10772">
        <f>I10772*$Q$2/100/1000</f>
        <v>2.0350000000000001E-4</v>
      </c>
    </row>
    <row r="10773" spans="1:12">
      <c r="A10773" s="118">
        <v>45200</v>
      </c>
      <c r="B10773" t="s">
        <v>305</v>
      </c>
      <c r="C10773" t="s">
        <v>304</v>
      </c>
      <c r="D10773" t="s">
        <v>6438</v>
      </c>
      <c r="E10773" t="s">
        <v>6437</v>
      </c>
      <c r="F10773" t="s">
        <v>1202</v>
      </c>
      <c r="G10773" t="s">
        <v>1201</v>
      </c>
      <c r="H10773" t="s">
        <v>300</v>
      </c>
      <c r="I10773">
        <v>12.8</v>
      </c>
      <c r="J10773" t="s">
        <v>145</v>
      </c>
      <c r="K10773" t="s">
        <v>137</v>
      </c>
      <c r="L10773">
        <f>I10773*$Q$2/100/1000</f>
        <v>4.7360000000000001E-5</v>
      </c>
    </row>
    <row r="10774" spans="1:12">
      <c r="A10774" s="118">
        <v>45200</v>
      </c>
      <c r="B10774" t="s">
        <v>305</v>
      </c>
      <c r="C10774" t="s">
        <v>304</v>
      </c>
      <c r="D10774" t="s">
        <v>3671</v>
      </c>
      <c r="E10774" t="s">
        <v>6436</v>
      </c>
      <c r="F10774" t="s">
        <v>3669</v>
      </c>
      <c r="G10774" t="s">
        <v>3668</v>
      </c>
      <c r="H10774" t="s">
        <v>300</v>
      </c>
      <c r="I10774">
        <v>12.8</v>
      </c>
      <c r="J10774" t="s">
        <v>145</v>
      </c>
      <c r="K10774" t="s">
        <v>137</v>
      </c>
      <c r="L10774">
        <f>I10774*$Q$2/100/1000</f>
        <v>4.7360000000000001E-5</v>
      </c>
    </row>
    <row r="10775" spans="1:12">
      <c r="A10775" s="118">
        <v>45017</v>
      </c>
      <c r="B10775" t="s">
        <v>6094</v>
      </c>
      <c r="C10775" t="s">
        <v>6093</v>
      </c>
      <c r="D10775" t="s">
        <v>6435</v>
      </c>
      <c r="E10775" t="s">
        <v>6434</v>
      </c>
      <c r="F10775" s="119">
        <v>30257932</v>
      </c>
      <c r="G10775" t="s">
        <v>6149</v>
      </c>
      <c r="H10775" t="s">
        <v>6088</v>
      </c>
      <c r="I10775">
        <v>330</v>
      </c>
      <c r="J10775" t="s">
        <v>145</v>
      </c>
      <c r="K10775" t="s">
        <v>137</v>
      </c>
      <c r="L10775">
        <f>I10775*$Q$2/100/1000</f>
        <v>1.2209999999999999E-3</v>
      </c>
    </row>
    <row r="10776" spans="1:12">
      <c r="A10776" s="118">
        <v>45017</v>
      </c>
      <c r="B10776" t="s">
        <v>6094</v>
      </c>
      <c r="C10776" t="s">
        <v>6093</v>
      </c>
      <c r="D10776" t="s">
        <v>6421</v>
      </c>
      <c r="E10776" t="s">
        <v>6433</v>
      </c>
      <c r="F10776" s="119">
        <v>5745031</v>
      </c>
      <c r="G10776" t="s">
        <v>6096</v>
      </c>
      <c r="H10776" t="s">
        <v>6088</v>
      </c>
      <c r="I10776">
        <v>330</v>
      </c>
      <c r="J10776" t="s">
        <v>145</v>
      </c>
      <c r="K10776" t="s">
        <v>137</v>
      </c>
      <c r="L10776">
        <f>I10776*$Q$2/100/1000</f>
        <v>1.2209999999999999E-3</v>
      </c>
    </row>
    <row r="10777" spans="1:12">
      <c r="A10777" s="118">
        <v>45017</v>
      </c>
      <c r="B10777" t="s">
        <v>6094</v>
      </c>
      <c r="C10777" t="s">
        <v>6093</v>
      </c>
      <c r="D10777" t="s">
        <v>6362</v>
      </c>
      <c r="E10777" t="s">
        <v>6432</v>
      </c>
      <c r="F10777" s="119">
        <v>5745011</v>
      </c>
      <c r="G10777" t="s">
        <v>6164</v>
      </c>
      <c r="H10777" t="s">
        <v>6088</v>
      </c>
      <c r="I10777">
        <v>330</v>
      </c>
      <c r="J10777" t="s">
        <v>145</v>
      </c>
      <c r="K10777" t="s">
        <v>137</v>
      </c>
      <c r="L10777">
        <f>I10777*$Q$2/100/1000</f>
        <v>1.2209999999999999E-3</v>
      </c>
    </row>
    <row r="10778" spans="1:12">
      <c r="A10778" s="118">
        <v>45200</v>
      </c>
      <c r="B10778" t="s">
        <v>856</v>
      </c>
      <c r="C10778" t="s">
        <v>855</v>
      </c>
      <c r="D10778" t="s">
        <v>6431</v>
      </c>
      <c r="E10778" t="s">
        <v>6430</v>
      </c>
      <c r="F10778">
        <v>10208926</v>
      </c>
      <c r="G10778" t="s">
        <v>6429</v>
      </c>
      <c r="H10778" s="123" t="s">
        <v>851</v>
      </c>
      <c r="I10778">
        <v>5214</v>
      </c>
      <c r="J10778" t="s">
        <v>173</v>
      </c>
      <c r="K10778" t="s">
        <v>172</v>
      </c>
      <c r="L10778">
        <f>I10778*$Q$3*2.5/1000</f>
        <v>0.4181628</v>
      </c>
    </row>
    <row r="10779" spans="1:12">
      <c r="A10779" s="118">
        <v>45017</v>
      </c>
      <c r="B10779" t="s">
        <v>6094</v>
      </c>
      <c r="C10779" t="s">
        <v>6093</v>
      </c>
      <c r="D10779" t="s">
        <v>6359</v>
      </c>
      <c r="E10779" t="s">
        <v>6428</v>
      </c>
      <c r="F10779" s="119" t="s">
        <v>6128</v>
      </c>
      <c r="G10779" t="s">
        <v>6357</v>
      </c>
      <c r="H10779" t="s">
        <v>6088</v>
      </c>
      <c r="I10779">
        <v>330</v>
      </c>
      <c r="J10779" t="s">
        <v>145</v>
      </c>
      <c r="K10779" t="s">
        <v>137</v>
      </c>
      <c r="L10779">
        <f>I10779*$Q$2/100/1000</f>
        <v>1.2209999999999999E-3</v>
      </c>
    </row>
    <row r="10780" spans="1:12">
      <c r="A10780" s="118">
        <v>45017</v>
      </c>
      <c r="B10780" t="s">
        <v>6094</v>
      </c>
      <c r="C10780" t="s">
        <v>6093</v>
      </c>
      <c r="D10780" t="s">
        <v>6325</v>
      </c>
      <c r="E10780" t="s">
        <v>6427</v>
      </c>
      <c r="F10780" s="119">
        <v>101020434</v>
      </c>
      <c r="G10780" t="s">
        <v>6350</v>
      </c>
      <c r="H10780" t="s">
        <v>6088</v>
      </c>
      <c r="I10780">
        <v>330</v>
      </c>
      <c r="J10780" t="s">
        <v>145</v>
      </c>
      <c r="K10780" t="s">
        <v>137</v>
      </c>
      <c r="L10780">
        <f>I10780*$Q$2/100/1000</f>
        <v>1.2209999999999999E-3</v>
      </c>
    </row>
    <row r="10781" spans="1:12">
      <c r="A10781" s="118">
        <v>45017</v>
      </c>
      <c r="B10781" t="s">
        <v>6094</v>
      </c>
      <c r="C10781" t="s">
        <v>6093</v>
      </c>
      <c r="D10781" t="s">
        <v>6182</v>
      </c>
      <c r="E10781" t="s">
        <v>6426</v>
      </c>
      <c r="F10781" s="119" t="s">
        <v>6121</v>
      </c>
      <c r="G10781" t="s">
        <v>6120</v>
      </c>
      <c r="H10781" t="s">
        <v>6088</v>
      </c>
      <c r="I10781">
        <v>330</v>
      </c>
      <c r="J10781" t="s">
        <v>145</v>
      </c>
      <c r="K10781" t="s">
        <v>137</v>
      </c>
      <c r="L10781">
        <f>I10781*$Q$2/100/1000</f>
        <v>1.2209999999999999E-3</v>
      </c>
    </row>
    <row r="10782" spans="1:12">
      <c r="A10782" s="118">
        <v>45017</v>
      </c>
      <c r="B10782" t="s">
        <v>6094</v>
      </c>
      <c r="C10782" t="s">
        <v>6093</v>
      </c>
      <c r="D10782" t="s">
        <v>6425</v>
      </c>
      <c r="E10782" t="s">
        <v>6424</v>
      </c>
      <c r="F10782" s="119">
        <v>5745028</v>
      </c>
      <c r="G10782" t="s">
        <v>6285</v>
      </c>
      <c r="H10782" t="s">
        <v>6088</v>
      </c>
      <c r="I10782">
        <v>330</v>
      </c>
      <c r="J10782" t="s">
        <v>145</v>
      </c>
      <c r="K10782" t="s">
        <v>137</v>
      </c>
      <c r="L10782">
        <f>I10782*$Q$2/100/1000</f>
        <v>1.2209999999999999E-3</v>
      </c>
    </row>
    <row r="10783" spans="1:12">
      <c r="A10783" s="118">
        <v>45017</v>
      </c>
      <c r="B10783" t="s">
        <v>6094</v>
      </c>
      <c r="C10783" t="s">
        <v>6093</v>
      </c>
      <c r="D10783" t="s">
        <v>6182</v>
      </c>
      <c r="E10783" t="s">
        <v>6423</v>
      </c>
      <c r="F10783" s="119">
        <v>5745028</v>
      </c>
      <c r="G10783" t="s">
        <v>6285</v>
      </c>
      <c r="H10783" t="s">
        <v>6088</v>
      </c>
      <c r="I10783">
        <v>330</v>
      </c>
      <c r="J10783" t="s">
        <v>145</v>
      </c>
      <c r="K10783" t="s">
        <v>137</v>
      </c>
      <c r="L10783">
        <f>I10783*$Q$2/100/1000</f>
        <v>1.2209999999999999E-3</v>
      </c>
    </row>
    <row r="10784" spans="1:12">
      <c r="A10784" s="118">
        <v>45017</v>
      </c>
      <c r="B10784" t="s">
        <v>6094</v>
      </c>
      <c r="C10784" t="s">
        <v>6093</v>
      </c>
      <c r="D10784" t="s">
        <v>6414</v>
      </c>
      <c r="E10784" t="s">
        <v>6422</v>
      </c>
      <c r="F10784" s="119">
        <v>23203082</v>
      </c>
      <c r="G10784" t="s">
        <v>6412</v>
      </c>
      <c r="H10784" t="s">
        <v>6088</v>
      </c>
      <c r="I10784">
        <v>330</v>
      </c>
      <c r="J10784" t="s">
        <v>145</v>
      </c>
      <c r="K10784" t="s">
        <v>137</v>
      </c>
      <c r="L10784">
        <f>I10784*$Q$2/100/1000</f>
        <v>1.2209999999999999E-3</v>
      </c>
    </row>
    <row r="10785" spans="1:12">
      <c r="A10785" s="118">
        <v>45017</v>
      </c>
      <c r="B10785" t="s">
        <v>6094</v>
      </c>
      <c r="C10785" t="s">
        <v>6093</v>
      </c>
      <c r="D10785" t="s">
        <v>6421</v>
      </c>
      <c r="E10785" t="s">
        <v>6420</v>
      </c>
      <c r="F10785" s="119">
        <v>3045193</v>
      </c>
      <c r="G10785" t="s">
        <v>5539</v>
      </c>
      <c r="H10785" t="s">
        <v>6088</v>
      </c>
      <c r="I10785">
        <v>330</v>
      </c>
      <c r="J10785" t="s">
        <v>145</v>
      </c>
      <c r="K10785" t="s">
        <v>137</v>
      </c>
      <c r="L10785">
        <f>I10785*$Q$2/100/1000</f>
        <v>1.2209999999999999E-3</v>
      </c>
    </row>
    <row r="10786" spans="1:12">
      <c r="A10786" s="118">
        <v>45017</v>
      </c>
      <c r="B10786" t="s">
        <v>6094</v>
      </c>
      <c r="C10786" t="s">
        <v>6093</v>
      </c>
      <c r="D10786" t="s">
        <v>6211</v>
      </c>
      <c r="E10786" t="s">
        <v>6419</v>
      </c>
      <c r="F10786" s="119" t="s">
        <v>6132</v>
      </c>
      <c r="G10786" t="s">
        <v>6131</v>
      </c>
      <c r="H10786" t="s">
        <v>6088</v>
      </c>
      <c r="I10786">
        <v>330</v>
      </c>
      <c r="J10786" t="s">
        <v>145</v>
      </c>
      <c r="K10786" t="s">
        <v>137</v>
      </c>
      <c r="L10786">
        <f>I10786*$Q$2/100/1000</f>
        <v>1.2209999999999999E-3</v>
      </c>
    </row>
    <row r="10787" spans="1:12">
      <c r="A10787" s="118">
        <v>45017</v>
      </c>
      <c r="B10787" t="s">
        <v>6094</v>
      </c>
      <c r="C10787" t="s">
        <v>6093</v>
      </c>
      <c r="D10787" t="s">
        <v>6418</v>
      </c>
      <c r="E10787" t="s">
        <v>6417</v>
      </c>
      <c r="F10787" s="119">
        <v>101044714</v>
      </c>
      <c r="G10787" t="s">
        <v>6416</v>
      </c>
      <c r="H10787" t="s">
        <v>6088</v>
      </c>
      <c r="I10787">
        <v>330</v>
      </c>
      <c r="J10787" t="s">
        <v>145</v>
      </c>
      <c r="K10787" t="s">
        <v>137</v>
      </c>
      <c r="L10787">
        <f>I10787*$Q$2/100/1000</f>
        <v>1.2209999999999999E-3</v>
      </c>
    </row>
    <row r="10788" spans="1:12">
      <c r="A10788" s="118">
        <v>45017</v>
      </c>
      <c r="B10788" t="s">
        <v>6094</v>
      </c>
      <c r="C10788" t="s">
        <v>6093</v>
      </c>
      <c r="D10788" t="s">
        <v>6414</v>
      </c>
      <c r="E10788" t="s">
        <v>6415</v>
      </c>
      <c r="F10788" s="119">
        <v>23203082</v>
      </c>
      <c r="G10788" t="s">
        <v>6412</v>
      </c>
      <c r="H10788" t="s">
        <v>6088</v>
      </c>
      <c r="I10788">
        <v>330</v>
      </c>
      <c r="J10788" t="s">
        <v>145</v>
      </c>
      <c r="K10788" t="s">
        <v>137</v>
      </c>
      <c r="L10788">
        <f>I10788*$Q$2/100/1000</f>
        <v>1.2209999999999999E-3</v>
      </c>
    </row>
    <row r="10789" spans="1:12">
      <c r="A10789" s="118">
        <v>45017</v>
      </c>
      <c r="B10789" t="s">
        <v>6094</v>
      </c>
      <c r="C10789" t="s">
        <v>6093</v>
      </c>
      <c r="D10789" t="s">
        <v>6414</v>
      </c>
      <c r="E10789" t="s">
        <v>6413</v>
      </c>
      <c r="F10789" s="119">
        <v>23203082</v>
      </c>
      <c r="G10789" t="s">
        <v>6412</v>
      </c>
      <c r="H10789" t="s">
        <v>6088</v>
      </c>
      <c r="I10789">
        <v>330</v>
      </c>
      <c r="J10789" t="s">
        <v>145</v>
      </c>
      <c r="K10789" t="s">
        <v>137</v>
      </c>
      <c r="L10789">
        <f>I10789*$Q$2/100/1000</f>
        <v>1.2209999999999999E-3</v>
      </c>
    </row>
    <row r="10790" spans="1:12">
      <c r="A10790" s="118">
        <v>45017</v>
      </c>
      <c r="B10790" t="s">
        <v>6094</v>
      </c>
      <c r="C10790" t="s">
        <v>6093</v>
      </c>
      <c r="D10790" t="s">
        <v>6320</v>
      </c>
      <c r="E10790" t="s">
        <v>6411</v>
      </c>
      <c r="F10790" s="119" t="s">
        <v>6128</v>
      </c>
      <c r="G10790" t="s">
        <v>6127</v>
      </c>
      <c r="H10790" t="s">
        <v>6088</v>
      </c>
      <c r="I10790">
        <v>330</v>
      </c>
      <c r="J10790" t="s">
        <v>145</v>
      </c>
      <c r="K10790" t="s">
        <v>137</v>
      </c>
      <c r="L10790">
        <f>I10790*$Q$2/100/1000</f>
        <v>1.2209999999999999E-3</v>
      </c>
    </row>
    <row r="10791" spans="1:12">
      <c r="A10791" s="118">
        <v>45017</v>
      </c>
      <c r="B10791" t="s">
        <v>6094</v>
      </c>
      <c r="C10791" t="s">
        <v>6093</v>
      </c>
      <c r="D10791" t="s">
        <v>6213</v>
      </c>
      <c r="E10791" t="s">
        <v>6410</v>
      </c>
      <c r="F10791" s="119" t="s">
        <v>6136</v>
      </c>
      <c r="G10791" t="s">
        <v>6135</v>
      </c>
      <c r="H10791" t="s">
        <v>6088</v>
      </c>
      <c r="I10791">
        <v>330</v>
      </c>
      <c r="J10791" t="s">
        <v>145</v>
      </c>
      <c r="K10791" t="s">
        <v>137</v>
      </c>
      <c r="L10791">
        <f>I10791*$Q$2/100/1000</f>
        <v>1.2209999999999999E-3</v>
      </c>
    </row>
    <row r="10792" spans="1:12">
      <c r="A10792" s="118">
        <v>45017</v>
      </c>
      <c r="B10792" t="s">
        <v>6094</v>
      </c>
      <c r="C10792" t="s">
        <v>6093</v>
      </c>
      <c r="D10792" t="s">
        <v>6320</v>
      </c>
      <c r="E10792" t="s">
        <v>6409</v>
      </c>
      <c r="F10792" s="119" t="s">
        <v>6132</v>
      </c>
      <c r="G10792" t="s">
        <v>6131</v>
      </c>
      <c r="H10792" t="s">
        <v>6088</v>
      </c>
      <c r="I10792">
        <v>330</v>
      </c>
      <c r="J10792" t="s">
        <v>145</v>
      </c>
      <c r="K10792" t="s">
        <v>137</v>
      </c>
      <c r="L10792">
        <f>I10792*$Q$2/100/1000</f>
        <v>1.2209999999999999E-3</v>
      </c>
    </row>
    <row r="10793" spans="1:12">
      <c r="A10793" s="118">
        <v>45017</v>
      </c>
      <c r="B10793" t="s">
        <v>6094</v>
      </c>
      <c r="C10793" t="s">
        <v>6093</v>
      </c>
      <c r="D10793" t="s">
        <v>6320</v>
      </c>
      <c r="E10793" t="s">
        <v>6408</v>
      </c>
      <c r="F10793" s="119">
        <v>5745028</v>
      </c>
      <c r="G10793" t="s">
        <v>6285</v>
      </c>
      <c r="H10793" t="s">
        <v>6088</v>
      </c>
      <c r="I10793">
        <v>330</v>
      </c>
      <c r="J10793" t="s">
        <v>145</v>
      </c>
      <c r="K10793" t="s">
        <v>137</v>
      </c>
      <c r="L10793">
        <f>I10793*$Q$2/100/1000</f>
        <v>1.2209999999999999E-3</v>
      </c>
    </row>
    <row r="10794" spans="1:12">
      <c r="A10794" s="118">
        <v>45017</v>
      </c>
      <c r="B10794" t="s">
        <v>6094</v>
      </c>
      <c r="C10794" t="s">
        <v>6093</v>
      </c>
      <c r="D10794" t="s">
        <v>6407</v>
      </c>
      <c r="E10794" t="s">
        <v>6406</v>
      </c>
      <c r="F10794" s="119" t="s">
        <v>6128</v>
      </c>
      <c r="G10794" t="s">
        <v>6357</v>
      </c>
      <c r="H10794" t="s">
        <v>6088</v>
      </c>
      <c r="I10794">
        <v>330</v>
      </c>
      <c r="J10794" t="s">
        <v>145</v>
      </c>
      <c r="K10794" t="s">
        <v>137</v>
      </c>
      <c r="L10794">
        <f>I10794*$Q$2/100/1000</f>
        <v>1.2209999999999999E-3</v>
      </c>
    </row>
    <row r="10795" spans="1:12">
      <c r="A10795" s="118">
        <v>45047</v>
      </c>
      <c r="B10795" t="s">
        <v>6094</v>
      </c>
      <c r="C10795" t="s">
        <v>6093</v>
      </c>
      <c r="D10795" t="s">
        <v>6228</v>
      </c>
      <c r="E10795" t="s">
        <v>6405</v>
      </c>
      <c r="F10795" t="s">
        <v>6157</v>
      </c>
      <c r="G10795" t="s">
        <v>6156</v>
      </c>
      <c r="H10795" t="s">
        <v>6088</v>
      </c>
      <c r="I10795">
        <v>330</v>
      </c>
      <c r="J10795" t="s">
        <v>145</v>
      </c>
      <c r="K10795" t="s">
        <v>137</v>
      </c>
      <c r="L10795">
        <f>I10795*$Q$2/100/1000</f>
        <v>1.2209999999999999E-3</v>
      </c>
    </row>
    <row r="10796" spans="1:12">
      <c r="A10796" s="118">
        <v>45047</v>
      </c>
      <c r="B10796" t="s">
        <v>6094</v>
      </c>
      <c r="C10796" t="s">
        <v>6093</v>
      </c>
      <c r="D10796" t="s">
        <v>6109</v>
      </c>
      <c r="E10796" t="s">
        <v>6404</v>
      </c>
      <c r="F10796">
        <v>101044714</v>
      </c>
      <c r="G10796" t="s">
        <v>6201</v>
      </c>
      <c r="H10796" t="s">
        <v>6088</v>
      </c>
      <c r="I10796">
        <v>330</v>
      </c>
      <c r="J10796" t="s">
        <v>145</v>
      </c>
      <c r="K10796" t="s">
        <v>137</v>
      </c>
      <c r="L10796">
        <f>I10796*$Q$2/100/1000</f>
        <v>1.2209999999999999E-3</v>
      </c>
    </row>
    <row r="10797" spans="1:12">
      <c r="A10797" s="118">
        <v>45047</v>
      </c>
      <c r="B10797" t="s">
        <v>6094</v>
      </c>
      <c r="C10797" t="s">
        <v>6093</v>
      </c>
      <c r="D10797" t="s">
        <v>6362</v>
      </c>
      <c r="E10797" t="s">
        <v>6403</v>
      </c>
      <c r="F10797" t="s">
        <v>6090</v>
      </c>
      <c r="G10797" t="s">
        <v>6089</v>
      </c>
      <c r="H10797" t="s">
        <v>6088</v>
      </c>
      <c r="I10797">
        <v>330</v>
      </c>
      <c r="J10797" t="s">
        <v>145</v>
      </c>
      <c r="K10797" t="s">
        <v>137</v>
      </c>
      <c r="L10797">
        <f>I10797*$Q$2/100/1000</f>
        <v>1.2209999999999999E-3</v>
      </c>
    </row>
    <row r="10798" spans="1:12">
      <c r="A10798" s="118">
        <v>45047</v>
      </c>
      <c r="B10798" t="s">
        <v>6094</v>
      </c>
      <c r="C10798" t="s">
        <v>6093</v>
      </c>
      <c r="D10798" t="s">
        <v>6092</v>
      </c>
      <c r="E10798" t="s">
        <v>6402</v>
      </c>
      <c r="F10798">
        <v>57205379</v>
      </c>
      <c r="G10798" t="s">
        <v>6401</v>
      </c>
      <c r="H10798" t="s">
        <v>6088</v>
      </c>
      <c r="I10798">
        <v>330</v>
      </c>
      <c r="J10798" t="s">
        <v>145</v>
      </c>
      <c r="K10798" t="s">
        <v>137</v>
      </c>
      <c r="L10798">
        <f>I10798*$Q$2/100/1000</f>
        <v>1.2209999999999999E-3</v>
      </c>
    </row>
    <row r="10799" spans="1:12">
      <c r="A10799" s="118">
        <v>45047</v>
      </c>
      <c r="B10799" t="s">
        <v>6094</v>
      </c>
      <c r="C10799" t="s">
        <v>6093</v>
      </c>
      <c r="D10799" t="s">
        <v>6400</v>
      </c>
      <c r="E10799" t="s">
        <v>6399</v>
      </c>
      <c r="F10799">
        <v>101044838</v>
      </c>
      <c r="G10799" t="s">
        <v>6192</v>
      </c>
      <c r="H10799" t="s">
        <v>6088</v>
      </c>
      <c r="I10799">
        <v>330</v>
      </c>
      <c r="J10799" t="s">
        <v>145</v>
      </c>
      <c r="K10799" t="s">
        <v>137</v>
      </c>
      <c r="L10799">
        <f>I10799*$Q$2/100/1000</f>
        <v>1.2209999999999999E-3</v>
      </c>
    </row>
    <row r="10800" spans="1:12">
      <c r="A10800" s="118">
        <v>45047</v>
      </c>
      <c r="B10800" t="s">
        <v>6094</v>
      </c>
      <c r="C10800" t="s">
        <v>6093</v>
      </c>
      <c r="D10800" t="s">
        <v>6398</v>
      </c>
      <c r="E10800" t="s">
        <v>6397</v>
      </c>
      <c r="F10800">
        <v>5745013</v>
      </c>
      <c r="G10800" t="s">
        <v>6281</v>
      </c>
      <c r="H10800" t="s">
        <v>6088</v>
      </c>
      <c r="I10800">
        <v>330</v>
      </c>
      <c r="J10800" t="s">
        <v>145</v>
      </c>
      <c r="K10800" t="s">
        <v>137</v>
      </c>
      <c r="L10800">
        <f>I10800*$Q$2/100/1000</f>
        <v>1.2209999999999999E-3</v>
      </c>
    </row>
    <row r="10801" spans="1:12">
      <c r="A10801" s="118">
        <v>45047</v>
      </c>
      <c r="B10801" t="s">
        <v>6094</v>
      </c>
      <c r="C10801" t="s">
        <v>6093</v>
      </c>
      <c r="D10801" t="s">
        <v>6396</v>
      </c>
      <c r="E10801" t="s">
        <v>6395</v>
      </c>
      <c r="F10801">
        <v>3445283</v>
      </c>
      <c r="G10801" t="s">
        <v>6394</v>
      </c>
      <c r="H10801" t="s">
        <v>6088</v>
      </c>
      <c r="I10801">
        <v>330</v>
      </c>
      <c r="J10801" t="s">
        <v>145</v>
      </c>
      <c r="K10801" t="s">
        <v>137</v>
      </c>
      <c r="L10801">
        <f>I10801*$Q$2/100/1000</f>
        <v>1.2209999999999999E-3</v>
      </c>
    </row>
    <row r="10802" spans="1:12">
      <c r="A10802" s="118">
        <v>45047</v>
      </c>
      <c r="B10802" t="s">
        <v>6094</v>
      </c>
      <c r="C10802" t="s">
        <v>6093</v>
      </c>
      <c r="D10802" t="s">
        <v>6393</v>
      </c>
      <c r="E10802" t="s">
        <v>6392</v>
      </c>
      <c r="F10802">
        <v>101031647</v>
      </c>
      <c r="G10802" t="s">
        <v>6371</v>
      </c>
      <c r="H10802" t="s">
        <v>6088</v>
      </c>
      <c r="I10802">
        <v>330</v>
      </c>
      <c r="J10802" t="s">
        <v>145</v>
      </c>
      <c r="K10802" t="s">
        <v>137</v>
      </c>
      <c r="L10802">
        <f>I10802*$Q$2/100/1000</f>
        <v>1.2209999999999999E-3</v>
      </c>
    </row>
    <row r="10803" spans="1:12">
      <c r="A10803" s="118">
        <v>45047</v>
      </c>
      <c r="B10803" t="s">
        <v>6094</v>
      </c>
      <c r="C10803" t="s">
        <v>6093</v>
      </c>
      <c r="D10803" t="s">
        <v>6390</v>
      </c>
      <c r="E10803" t="s">
        <v>6391</v>
      </c>
      <c r="F10803">
        <v>5745011</v>
      </c>
      <c r="G10803" t="s">
        <v>6164</v>
      </c>
      <c r="H10803" t="s">
        <v>6088</v>
      </c>
      <c r="I10803">
        <v>330</v>
      </c>
      <c r="J10803" t="s">
        <v>145</v>
      </c>
      <c r="K10803" t="s">
        <v>137</v>
      </c>
      <c r="L10803">
        <f>I10803*$Q$2/100/1000</f>
        <v>1.2209999999999999E-3</v>
      </c>
    </row>
    <row r="10804" spans="1:12">
      <c r="A10804" s="118">
        <v>45047</v>
      </c>
      <c r="B10804" t="s">
        <v>6094</v>
      </c>
      <c r="C10804" t="s">
        <v>6093</v>
      </c>
      <c r="D10804" t="s">
        <v>6390</v>
      </c>
      <c r="E10804" t="s">
        <v>6389</v>
      </c>
      <c r="F10804">
        <v>5745028</v>
      </c>
      <c r="G10804" t="s">
        <v>6285</v>
      </c>
      <c r="H10804" t="s">
        <v>6088</v>
      </c>
      <c r="I10804">
        <v>330</v>
      </c>
      <c r="J10804" t="s">
        <v>145</v>
      </c>
      <c r="K10804" t="s">
        <v>137</v>
      </c>
      <c r="L10804">
        <f>I10804*$Q$2/100/1000</f>
        <v>1.2209999999999999E-3</v>
      </c>
    </row>
    <row r="10805" spans="1:12">
      <c r="A10805" s="118">
        <v>45047</v>
      </c>
      <c r="B10805" t="s">
        <v>6094</v>
      </c>
      <c r="C10805" t="s">
        <v>6093</v>
      </c>
      <c r="D10805" t="s">
        <v>6211</v>
      </c>
      <c r="E10805" t="s">
        <v>6388</v>
      </c>
      <c r="F10805" t="s">
        <v>6136</v>
      </c>
      <c r="G10805" t="s">
        <v>6135</v>
      </c>
      <c r="H10805" t="s">
        <v>6088</v>
      </c>
      <c r="I10805">
        <v>330</v>
      </c>
      <c r="J10805" t="s">
        <v>145</v>
      </c>
      <c r="K10805" t="s">
        <v>137</v>
      </c>
      <c r="L10805">
        <f>I10805*$Q$2/100/1000</f>
        <v>1.2209999999999999E-3</v>
      </c>
    </row>
    <row r="10806" spans="1:12">
      <c r="A10806" s="118">
        <v>45047</v>
      </c>
      <c r="B10806" t="s">
        <v>6094</v>
      </c>
      <c r="C10806" t="s">
        <v>6093</v>
      </c>
      <c r="D10806" t="s">
        <v>6325</v>
      </c>
      <c r="E10806" t="s">
        <v>6387</v>
      </c>
      <c r="F10806" t="s">
        <v>6132</v>
      </c>
      <c r="G10806" t="s">
        <v>6131</v>
      </c>
      <c r="H10806" t="s">
        <v>6088</v>
      </c>
      <c r="I10806">
        <v>330</v>
      </c>
      <c r="J10806" t="s">
        <v>145</v>
      </c>
      <c r="K10806" t="s">
        <v>137</v>
      </c>
      <c r="L10806">
        <f>I10806*$Q$2/100/1000</f>
        <v>1.2209999999999999E-3</v>
      </c>
    </row>
    <row r="10807" spans="1:12">
      <c r="A10807" s="118">
        <v>45047</v>
      </c>
      <c r="B10807" t="s">
        <v>6094</v>
      </c>
      <c r="C10807" t="s">
        <v>6093</v>
      </c>
      <c r="D10807" t="s">
        <v>6130</v>
      </c>
      <c r="E10807" t="s">
        <v>6386</v>
      </c>
      <c r="F10807">
        <v>5745030</v>
      </c>
      <c r="G10807" t="s">
        <v>6326</v>
      </c>
      <c r="H10807" t="s">
        <v>6088</v>
      </c>
      <c r="I10807">
        <v>330</v>
      </c>
      <c r="J10807" t="s">
        <v>145</v>
      </c>
      <c r="K10807" t="s">
        <v>137</v>
      </c>
      <c r="L10807">
        <f>I10807*$Q$2/100/1000</f>
        <v>1.2209999999999999E-3</v>
      </c>
    </row>
    <row r="10808" spans="1:12">
      <c r="A10808" s="118">
        <v>45047</v>
      </c>
      <c r="B10808" t="s">
        <v>6094</v>
      </c>
      <c r="C10808" t="s">
        <v>6093</v>
      </c>
      <c r="D10808" t="s">
        <v>6325</v>
      </c>
      <c r="E10808" t="s">
        <v>6385</v>
      </c>
      <c r="F10808" t="s">
        <v>6132</v>
      </c>
      <c r="G10808" t="s">
        <v>6131</v>
      </c>
      <c r="H10808" t="s">
        <v>6088</v>
      </c>
      <c r="I10808">
        <v>330</v>
      </c>
      <c r="J10808" t="s">
        <v>145</v>
      </c>
      <c r="K10808" t="s">
        <v>137</v>
      </c>
      <c r="L10808">
        <f>I10808*$Q$2/100/1000</f>
        <v>1.2209999999999999E-3</v>
      </c>
    </row>
    <row r="10809" spans="1:12">
      <c r="A10809" s="118">
        <v>45047</v>
      </c>
      <c r="B10809" t="s">
        <v>6094</v>
      </c>
      <c r="C10809" t="s">
        <v>6093</v>
      </c>
      <c r="D10809" t="s">
        <v>6184</v>
      </c>
      <c r="E10809" t="s">
        <v>6384</v>
      </c>
      <c r="F10809" t="s">
        <v>6157</v>
      </c>
      <c r="G10809" t="s">
        <v>6174</v>
      </c>
      <c r="H10809" t="s">
        <v>6088</v>
      </c>
      <c r="I10809">
        <v>330</v>
      </c>
      <c r="J10809" t="s">
        <v>145</v>
      </c>
      <c r="K10809" t="s">
        <v>137</v>
      </c>
      <c r="L10809">
        <f>I10809*$Q$2/100/1000</f>
        <v>1.2209999999999999E-3</v>
      </c>
    </row>
    <row r="10810" spans="1:12">
      <c r="A10810" s="118">
        <v>45047</v>
      </c>
      <c r="B10810" t="s">
        <v>6094</v>
      </c>
      <c r="C10810" t="s">
        <v>6093</v>
      </c>
      <c r="D10810" t="s">
        <v>6223</v>
      </c>
      <c r="E10810" t="s">
        <v>6383</v>
      </c>
      <c r="F10810">
        <v>34204406</v>
      </c>
      <c r="G10810" t="s">
        <v>6124</v>
      </c>
      <c r="H10810" t="s">
        <v>6088</v>
      </c>
      <c r="I10810">
        <v>330</v>
      </c>
      <c r="J10810" t="s">
        <v>145</v>
      </c>
      <c r="K10810" t="s">
        <v>137</v>
      </c>
      <c r="L10810">
        <f>I10810*$Q$2/100/1000</f>
        <v>1.2209999999999999E-3</v>
      </c>
    </row>
    <row r="10811" spans="1:12">
      <c r="A10811" s="118">
        <v>45047</v>
      </c>
      <c r="B10811" t="s">
        <v>6094</v>
      </c>
      <c r="C10811" t="s">
        <v>6093</v>
      </c>
      <c r="D10811" t="s">
        <v>6382</v>
      </c>
      <c r="E10811" t="s">
        <v>6381</v>
      </c>
      <c r="F10811">
        <v>34204406</v>
      </c>
      <c r="G10811" t="s">
        <v>6124</v>
      </c>
      <c r="H10811" t="s">
        <v>6088</v>
      </c>
      <c r="I10811">
        <v>330</v>
      </c>
      <c r="J10811" t="s">
        <v>145</v>
      </c>
      <c r="K10811" t="s">
        <v>137</v>
      </c>
      <c r="L10811">
        <f>I10811*$Q$2/100/1000</f>
        <v>1.2209999999999999E-3</v>
      </c>
    </row>
    <row r="10812" spans="1:12">
      <c r="A10812" s="118">
        <v>45047</v>
      </c>
      <c r="B10812" t="s">
        <v>6094</v>
      </c>
      <c r="C10812" t="s">
        <v>6093</v>
      </c>
      <c r="D10812" t="s">
        <v>6380</v>
      </c>
      <c r="E10812" t="s">
        <v>6379</v>
      </c>
      <c r="F10812" t="s">
        <v>6378</v>
      </c>
      <c r="G10812" t="s">
        <v>6377</v>
      </c>
      <c r="H10812" t="s">
        <v>6088</v>
      </c>
      <c r="I10812">
        <v>330</v>
      </c>
      <c r="J10812" t="s">
        <v>145</v>
      </c>
      <c r="K10812" t="s">
        <v>137</v>
      </c>
      <c r="L10812">
        <f>I10812*$Q$2/100/1000</f>
        <v>1.2209999999999999E-3</v>
      </c>
    </row>
    <row r="10813" spans="1:12">
      <c r="A10813" s="118">
        <v>45078</v>
      </c>
      <c r="B10813" t="s">
        <v>6094</v>
      </c>
      <c r="C10813" t="s">
        <v>6093</v>
      </c>
      <c r="D10813" t="s">
        <v>6211</v>
      </c>
      <c r="E10813" t="s">
        <v>6376</v>
      </c>
      <c r="F10813">
        <v>3045004</v>
      </c>
      <c r="G10813" t="s">
        <v>6207</v>
      </c>
      <c r="H10813" t="s">
        <v>6088</v>
      </c>
      <c r="I10813">
        <v>330</v>
      </c>
      <c r="J10813" t="s">
        <v>145</v>
      </c>
      <c r="K10813" t="s">
        <v>137</v>
      </c>
      <c r="L10813">
        <f>I10813*$Q$2/100/1000</f>
        <v>1.2209999999999999E-3</v>
      </c>
    </row>
    <row r="10814" spans="1:12">
      <c r="A10814" s="118">
        <v>45078</v>
      </c>
      <c r="B10814" t="s">
        <v>6094</v>
      </c>
      <c r="C10814" t="s">
        <v>6093</v>
      </c>
      <c r="D10814" t="s">
        <v>6375</v>
      </c>
      <c r="E10814" t="s">
        <v>6374</v>
      </c>
      <c r="F10814">
        <v>5745012</v>
      </c>
      <c r="G10814" t="s">
        <v>6099</v>
      </c>
      <c r="H10814" t="s">
        <v>6088</v>
      </c>
      <c r="I10814">
        <v>330</v>
      </c>
      <c r="J10814" t="s">
        <v>145</v>
      </c>
      <c r="K10814" t="s">
        <v>137</v>
      </c>
      <c r="L10814">
        <f>I10814*$Q$2/100/1000</f>
        <v>1.2209999999999999E-3</v>
      </c>
    </row>
    <row r="10815" spans="1:12">
      <c r="A10815" s="118">
        <v>45078</v>
      </c>
      <c r="B10815" t="s">
        <v>6094</v>
      </c>
      <c r="C10815" t="s">
        <v>6093</v>
      </c>
      <c r="D10815" t="s">
        <v>6373</v>
      </c>
      <c r="E10815" t="s">
        <v>6372</v>
      </c>
      <c r="F10815">
        <v>101031647</v>
      </c>
      <c r="G10815" t="s">
        <v>6371</v>
      </c>
      <c r="H10815" t="s">
        <v>6088</v>
      </c>
      <c r="I10815">
        <v>330</v>
      </c>
      <c r="J10815" t="s">
        <v>145</v>
      </c>
      <c r="K10815" t="s">
        <v>137</v>
      </c>
      <c r="L10815">
        <f>I10815*$Q$2/100/1000</f>
        <v>1.2209999999999999E-3</v>
      </c>
    </row>
    <row r="10816" spans="1:12">
      <c r="A10816" s="118">
        <v>45078</v>
      </c>
      <c r="B10816" t="s">
        <v>6094</v>
      </c>
      <c r="C10816" t="s">
        <v>6093</v>
      </c>
      <c r="D10816" t="s">
        <v>6223</v>
      </c>
      <c r="E10816" t="s">
        <v>6370</v>
      </c>
      <c r="F10816">
        <v>5745012</v>
      </c>
      <c r="G10816" t="s">
        <v>6099</v>
      </c>
      <c r="H10816" t="s">
        <v>6088</v>
      </c>
      <c r="I10816">
        <v>330</v>
      </c>
      <c r="J10816" t="s">
        <v>145</v>
      </c>
      <c r="K10816" t="s">
        <v>137</v>
      </c>
      <c r="L10816">
        <f>I10816*$Q$2/100/1000</f>
        <v>1.2209999999999999E-3</v>
      </c>
    </row>
    <row r="10817" spans="1:12">
      <c r="A10817" s="118">
        <v>45078</v>
      </c>
      <c r="B10817" t="s">
        <v>6094</v>
      </c>
      <c r="C10817" t="s">
        <v>6093</v>
      </c>
      <c r="D10817" t="s">
        <v>6320</v>
      </c>
      <c r="E10817" t="s">
        <v>6369</v>
      </c>
      <c r="F10817">
        <v>3045004</v>
      </c>
      <c r="G10817" t="s">
        <v>6207</v>
      </c>
      <c r="H10817" t="s">
        <v>6088</v>
      </c>
      <c r="I10817">
        <v>330</v>
      </c>
      <c r="J10817" t="s">
        <v>145</v>
      </c>
      <c r="K10817" t="s">
        <v>137</v>
      </c>
      <c r="L10817">
        <f>I10817*$Q$2/100/1000</f>
        <v>1.2209999999999999E-3</v>
      </c>
    </row>
    <row r="10818" spans="1:12">
      <c r="A10818" s="118">
        <v>45078</v>
      </c>
      <c r="B10818" t="s">
        <v>6094</v>
      </c>
      <c r="C10818" t="s">
        <v>6093</v>
      </c>
      <c r="D10818" t="s">
        <v>6184</v>
      </c>
      <c r="E10818" t="s">
        <v>6368</v>
      </c>
      <c r="F10818" t="s">
        <v>6157</v>
      </c>
      <c r="G10818" t="s">
        <v>6174</v>
      </c>
      <c r="H10818" t="s">
        <v>6088</v>
      </c>
      <c r="I10818">
        <v>330</v>
      </c>
      <c r="J10818" t="s">
        <v>145</v>
      </c>
      <c r="K10818" t="s">
        <v>137</v>
      </c>
      <c r="L10818">
        <f>I10818*$Q$2/100/1000</f>
        <v>1.2209999999999999E-3</v>
      </c>
    </row>
    <row r="10819" spans="1:12">
      <c r="A10819" s="118">
        <v>45078</v>
      </c>
      <c r="B10819" t="s">
        <v>6094</v>
      </c>
      <c r="C10819" t="s">
        <v>6093</v>
      </c>
      <c r="D10819" t="s">
        <v>6184</v>
      </c>
      <c r="E10819" t="s">
        <v>6367</v>
      </c>
      <c r="F10819" t="s">
        <v>6157</v>
      </c>
      <c r="G10819" t="s">
        <v>6174</v>
      </c>
      <c r="H10819" t="s">
        <v>6088</v>
      </c>
      <c r="I10819">
        <v>330</v>
      </c>
      <c r="J10819" t="s">
        <v>145</v>
      </c>
      <c r="K10819" t="s">
        <v>137</v>
      </c>
      <c r="L10819">
        <f>I10819*$Q$2/100/1000</f>
        <v>1.2209999999999999E-3</v>
      </c>
    </row>
    <row r="10820" spans="1:12">
      <c r="A10820" s="118">
        <v>45078</v>
      </c>
      <c r="B10820" t="s">
        <v>6094</v>
      </c>
      <c r="C10820" t="s">
        <v>6093</v>
      </c>
      <c r="D10820" t="s">
        <v>6325</v>
      </c>
      <c r="E10820" t="s">
        <v>6366</v>
      </c>
      <c r="F10820" t="s">
        <v>6132</v>
      </c>
      <c r="G10820" t="s">
        <v>6131</v>
      </c>
      <c r="H10820" t="s">
        <v>6088</v>
      </c>
      <c r="I10820">
        <v>330</v>
      </c>
      <c r="J10820" t="s">
        <v>145</v>
      </c>
      <c r="K10820" t="s">
        <v>137</v>
      </c>
      <c r="L10820">
        <f>I10820*$Q$2/100/1000</f>
        <v>1.2209999999999999E-3</v>
      </c>
    </row>
    <row r="10821" spans="1:12">
      <c r="A10821" s="118">
        <v>45078</v>
      </c>
      <c r="B10821" t="s">
        <v>6094</v>
      </c>
      <c r="C10821" t="s">
        <v>6093</v>
      </c>
      <c r="D10821" t="s">
        <v>6325</v>
      </c>
      <c r="E10821" t="s">
        <v>6365</v>
      </c>
      <c r="F10821" t="s">
        <v>6132</v>
      </c>
      <c r="G10821" t="s">
        <v>6131</v>
      </c>
      <c r="H10821" t="s">
        <v>6088</v>
      </c>
      <c r="I10821">
        <v>330</v>
      </c>
      <c r="J10821" t="s">
        <v>145</v>
      </c>
      <c r="K10821" t="s">
        <v>137</v>
      </c>
      <c r="L10821">
        <f>I10821*$Q$2/100/1000</f>
        <v>1.2209999999999999E-3</v>
      </c>
    </row>
    <row r="10822" spans="1:12">
      <c r="A10822" s="118">
        <v>45078</v>
      </c>
      <c r="B10822" t="s">
        <v>6094</v>
      </c>
      <c r="C10822" t="s">
        <v>6093</v>
      </c>
      <c r="D10822" t="s">
        <v>6320</v>
      </c>
      <c r="E10822" t="s">
        <v>6364</v>
      </c>
      <c r="F10822">
        <v>3045004</v>
      </c>
      <c r="G10822" t="s">
        <v>6207</v>
      </c>
      <c r="H10822" t="s">
        <v>6088</v>
      </c>
      <c r="I10822">
        <v>330</v>
      </c>
      <c r="J10822" t="s">
        <v>145</v>
      </c>
      <c r="K10822" t="s">
        <v>137</v>
      </c>
      <c r="L10822">
        <f>I10822*$Q$2/100/1000</f>
        <v>1.2209999999999999E-3</v>
      </c>
    </row>
    <row r="10823" spans="1:12">
      <c r="A10823" s="118">
        <v>45200</v>
      </c>
      <c r="B10823" t="s">
        <v>205</v>
      </c>
      <c r="C10823" t="s">
        <v>204</v>
      </c>
      <c r="D10823" t="s">
        <v>4181</v>
      </c>
      <c r="E10823" t="s">
        <v>6363</v>
      </c>
      <c r="F10823">
        <v>66205215</v>
      </c>
      <c r="G10823" t="s">
        <v>201</v>
      </c>
      <c r="H10823" t="s">
        <v>200</v>
      </c>
      <c r="I10823">
        <v>6781</v>
      </c>
      <c r="J10823" t="s">
        <v>199</v>
      </c>
      <c r="K10823" t="s">
        <v>198</v>
      </c>
      <c r="L10823">
        <f>I10823*$Q$4/10/1000</f>
        <v>1.1924057587200001</v>
      </c>
    </row>
    <row r="10824" spans="1:12">
      <c r="A10824" s="118">
        <v>45078</v>
      </c>
      <c r="B10824" t="s">
        <v>6094</v>
      </c>
      <c r="C10824" t="s">
        <v>6093</v>
      </c>
      <c r="D10824" t="s">
        <v>6362</v>
      </c>
      <c r="E10824" t="s">
        <v>6361</v>
      </c>
      <c r="F10824">
        <v>5745011</v>
      </c>
      <c r="G10824" t="s">
        <v>6164</v>
      </c>
      <c r="H10824" t="s">
        <v>6088</v>
      </c>
      <c r="I10824">
        <v>330</v>
      </c>
      <c r="J10824" t="s">
        <v>145</v>
      </c>
      <c r="K10824" t="s">
        <v>137</v>
      </c>
      <c r="L10824">
        <f>I10824*$Q$2/100/1000</f>
        <v>1.2209999999999999E-3</v>
      </c>
    </row>
    <row r="10825" spans="1:12">
      <c r="A10825" s="118">
        <v>45200</v>
      </c>
      <c r="B10825" t="s">
        <v>205</v>
      </c>
      <c r="C10825" t="s">
        <v>204</v>
      </c>
      <c r="D10825" t="s">
        <v>532</v>
      </c>
      <c r="E10825" t="s">
        <v>6360</v>
      </c>
      <c r="F10825" t="s">
        <v>1899</v>
      </c>
      <c r="G10825" t="s">
        <v>1898</v>
      </c>
      <c r="H10825" t="s">
        <v>200</v>
      </c>
      <c r="I10825">
        <v>6781</v>
      </c>
      <c r="J10825" t="s">
        <v>199</v>
      </c>
      <c r="K10825" t="s">
        <v>198</v>
      </c>
      <c r="L10825">
        <f>I10825*$Q$4/10/1000</f>
        <v>1.1924057587200001</v>
      </c>
    </row>
    <row r="10826" spans="1:12">
      <c r="A10826" s="118">
        <v>45078</v>
      </c>
      <c r="B10826" t="s">
        <v>6094</v>
      </c>
      <c r="C10826" t="s">
        <v>6093</v>
      </c>
      <c r="D10826" t="s">
        <v>6359</v>
      </c>
      <c r="E10826" t="s">
        <v>6358</v>
      </c>
      <c r="F10826" t="s">
        <v>6128</v>
      </c>
      <c r="G10826" t="s">
        <v>6357</v>
      </c>
      <c r="H10826" t="s">
        <v>6088</v>
      </c>
      <c r="I10826">
        <v>330</v>
      </c>
      <c r="J10826" t="s">
        <v>145</v>
      </c>
      <c r="K10826" t="s">
        <v>137</v>
      </c>
      <c r="L10826">
        <f>I10826*$Q$2/100/1000</f>
        <v>1.2209999999999999E-3</v>
      </c>
    </row>
    <row r="10827" spans="1:12">
      <c r="A10827" s="118">
        <v>45078</v>
      </c>
      <c r="B10827" t="s">
        <v>6094</v>
      </c>
      <c r="C10827" t="s">
        <v>6093</v>
      </c>
      <c r="D10827" t="s">
        <v>6320</v>
      </c>
      <c r="E10827" t="s">
        <v>6356</v>
      </c>
      <c r="F10827">
        <v>3045004</v>
      </c>
      <c r="G10827" t="s">
        <v>6207</v>
      </c>
      <c r="H10827" t="s">
        <v>6088</v>
      </c>
      <c r="I10827">
        <v>330</v>
      </c>
      <c r="J10827" t="s">
        <v>145</v>
      </c>
      <c r="K10827" t="s">
        <v>137</v>
      </c>
      <c r="L10827">
        <f>I10827*$Q$2/100/1000</f>
        <v>1.2209999999999999E-3</v>
      </c>
    </row>
    <row r="10828" spans="1:12">
      <c r="A10828" s="118">
        <v>45200</v>
      </c>
      <c r="B10828" t="s">
        <v>868</v>
      </c>
      <c r="C10828" t="s">
        <v>867</v>
      </c>
      <c r="D10828" t="s">
        <v>5397</v>
      </c>
      <c r="E10828" t="s">
        <v>6355</v>
      </c>
      <c r="F10828">
        <v>101048341</v>
      </c>
      <c r="G10828" t="s">
        <v>6354</v>
      </c>
      <c r="H10828" t="s">
        <v>863</v>
      </c>
      <c r="I10828">
        <f>1958*2</f>
        <v>3916</v>
      </c>
      <c r="J10828" t="s">
        <v>145</v>
      </c>
      <c r="K10828" t="s">
        <v>137</v>
      </c>
      <c r="L10828">
        <f>I10828*$Q$5/100/1000</f>
        <v>3.9815929999999999E-2</v>
      </c>
    </row>
    <row r="10829" spans="1:12">
      <c r="A10829" s="118">
        <v>45108</v>
      </c>
      <c r="B10829" t="s">
        <v>6094</v>
      </c>
      <c r="C10829" t="s">
        <v>6093</v>
      </c>
      <c r="D10829" t="s">
        <v>6353</v>
      </c>
      <c r="E10829" t="s">
        <v>6352</v>
      </c>
      <c r="F10829">
        <v>34204406</v>
      </c>
      <c r="G10829" t="s">
        <v>6124</v>
      </c>
      <c r="H10829" t="s">
        <v>6088</v>
      </c>
      <c r="I10829">
        <v>330</v>
      </c>
      <c r="J10829" t="s">
        <v>145</v>
      </c>
      <c r="K10829" t="s">
        <v>137</v>
      </c>
      <c r="L10829">
        <f>I10829*$Q$2/100/1000</f>
        <v>1.2209999999999999E-3</v>
      </c>
    </row>
    <row r="10830" spans="1:12">
      <c r="A10830" s="118">
        <v>45108</v>
      </c>
      <c r="B10830" t="s">
        <v>6094</v>
      </c>
      <c r="C10830" t="s">
        <v>6093</v>
      </c>
      <c r="D10830" t="s">
        <v>6159</v>
      </c>
      <c r="E10830" t="s">
        <v>6351</v>
      </c>
      <c r="F10830">
        <v>101020434</v>
      </c>
      <c r="G10830" t="s">
        <v>6350</v>
      </c>
      <c r="H10830" t="s">
        <v>6088</v>
      </c>
      <c r="I10830">
        <v>330</v>
      </c>
      <c r="J10830" t="s">
        <v>145</v>
      </c>
      <c r="K10830" t="s">
        <v>137</v>
      </c>
      <c r="L10830">
        <f>I10830*$Q$2/100/1000</f>
        <v>1.2209999999999999E-3</v>
      </c>
    </row>
    <row r="10831" spans="1:12">
      <c r="A10831" s="118">
        <v>45108</v>
      </c>
      <c r="B10831" t="s">
        <v>6094</v>
      </c>
      <c r="C10831" t="s">
        <v>6093</v>
      </c>
      <c r="D10831" t="s">
        <v>6153</v>
      </c>
      <c r="E10831" t="s">
        <v>6349</v>
      </c>
      <c r="F10831">
        <v>101044714</v>
      </c>
      <c r="G10831" t="s">
        <v>6201</v>
      </c>
      <c r="H10831" t="s">
        <v>6088</v>
      </c>
      <c r="I10831">
        <v>330</v>
      </c>
      <c r="J10831" t="s">
        <v>145</v>
      </c>
      <c r="K10831" t="s">
        <v>137</v>
      </c>
      <c r="L10831">
        <f>I10831*$Q$2/100/1000</f>
        <v>1.2209999999999999E-3</v>
      </c>
    </row>
    <row r="10832" spans="1:12">
      <c r="A10832" s="118">
        <v>45108</v>
      </c>
      <c r="B10832" t="s">
        <v>6094</v>
      </c>
      <c r="C10832" t="s">
        <v>6093</v>
      </c>
      <c r="D10832" t="s">
        <v>6217</v>
      </c>
      <c r="E10832" t="s">
        <v>6348</v>
      </c>
      <c r="F10832" t="s">
        <v>6329</v>
      </c>
      <c r="G10832" t="s">
        <v>6328</v>
      </c>
      <c r="H10832" t="s">
        <v>6088</v>
      </c>
      <c r="I10832">
        <v>330</v>
      </c>
      <c r="J10832" t="s">
        <v>145</v>
      </c>
      <c r="K10832" t="s">
        <v>137</v>
      </c>
      <c r="L10832">
        <f>I10832*$Q$2/100/1000</f>
        <v>1.2209999999999999E-3</v>
      </c>
    </row>
    <row r="10833" spans="1:12">
      <c r="A10833" s="118">
        <v>45108</v>
      </c>
      <c r="B10833" t="s">
        <v>6094</v>
      </c>
      <c r="C10833" t="s">
        <v>6093</v>
      </c>
      <c r="D10833" t="s">
        <v>6159</v>
      </c>
      <c r="E10833" t="s">
        <v>6347</v>
      </c>
      <c r="F10833">
        <v>30257932</v>
      </c>
      <c r="G10833" t="s">
        <v>6149</v>
      </c>
      <c r="H10833" t="s">
        <v>6088</v>
      </c>
      <c r="I10833">
        <v>330</v>
      </c>
      <c r="J10833" t="s">
        <v>145</v>
      </c>
      <c r="K10833" t="s">
        <v>137</v>
      </c>
      <c r="L10833">
        <f>I10833*$Q$2/100/1000</f>
        <v>1.2209999999999999E-3</v>
      </c>
    </row>
    <row r="10834" spans="1:12">
      <c r="A10834" s="118">
        <v>45108</v>
      </c>
      <c r="B10834" t="s">
        <v>6094</v>
      </c>
      <c r="C10834" t="s">
        <v>6093</v>
      </c>
      <c r="D10834" t="s">
        <v>6228</v>
      </c>
      <c r="E10834" t="s">
        <v>6346</v>
      </c>
      <c r="F10834" t="s">
        <v>6132</v>
      </c>
      <c r="G10834" t="s">
        <v>6131</v>
      </c>
      <c r="H10834" t="s">
        <v>6088</v>
      </c>
      <c r="I10834">
        <v>330</v>
      </c>
      <c r="J10834" t="s">
        <v>145</v>
      </c>
      <c r="K10834" t="s">
        <v>137</v>
      </c>
      <c r="L10834">
        <f>I10834*$Q$2/100/1000</f>
        <v>1.2209999999999999E-3</v>
      </c>
    </row>
    <row r="10835" spans="1:12">
      <c r="A10835" s="118">
        <v>45108</v>
      </c>
      <c r="B10835" t="s">
        <v>6094</v>
      </c>
      <c r="C10835" t="s">
        <v>6093</v>
      </c>
      <c r="D10835" t="s">
        <v>6159</v>
      </c>
      <c r="E10835" t="s">
        <v>6345</v>
      </c>
      <c r="F10835" t="s">
        <v>6128</v>
      </c>
      <c r="G10835" t="s">
        <v>6127</v>
      </c>
      <c r="H10835" t="s">
        <v>6088</v>
      </c>
      <c r="I10835">
        <v>330</v>
      </c>
      <c r="J10835" t="s">
        <v>145</v>
      </c>
      <c r="K10835" t="s">
        <v>137</v>
      </c>
      <c r="L10835">
        <f>I10835*$Q$2/100/1000</f>
        <v>1.2209999999999999E-3</v>
      </c>
    </row>
    <row r="10836" spans="1:12">
      <c r="A10836" s="118">
        <v>45108</v>
      </c>
      <c r="B10836" t="s">
        <v>6094</v>
      </c>
      <c r="C10836" t="s">
        <v>6093</v>
      </c>
      <c r="D10836" t="s">
        <v>6159</v>
      </c>
      <c r="E10836" t="s">
        <v>6344</v>
      </c>
      <c r="F10836" t="s">
        <v>6199</v>
      </c>
      <c r="G10836" t="s">
        <v>6198</v>
      </c>
      <c r="H10836" t="s">
        <v>6088</v>
      </c>
      <c r="I10836">
        <v>330</v>
      </c>
      <c r="J10836" t="s">
        <v>145</v>
      </c>
      <c r="K10836" t="s">
        <v>137</v>
      </c>
      <c r="L10836">
        <f>I10836*$Q$2/100/1000</f>
        <v>1.2209999999999999E-3</v>
      </c>
    </row>
    <row r="10837" spans="1:12">
      <c r="A10837" s="118">
        <v>45108</v>
      </c>
      <c r="B10837" t="s">
        <v>6094</v>
      </c>
      <c r="C10837" t="s">
        <v>6093</v>
      </c>
      <c r="D10837" t="s">
        <v>6153</v>
      </c>
      <c r="E10837" t="s">
        <v>6343</v>
      </c>
      <c r="F10837">
        <v>5745029</v>
      </c>
      <c r="G10837" t="s">
        <v>6116</v>
      </c>
      <c r="H10837" t="s">
        <v>6088</v>
      </c>
      <c r="I10837">
        <v>330</v>
      </c>
      <c r="J10837" t="s">
        <v>145</v>
      </c>
      <c r="K10837" t="s">
        <v>137</v>
      </c>
      <c r="L10837">
        <f>I10837*$Q$2/100/1000</f>
        <v>1.2209999999999999E-3</v>
      </c>
    </row>
    <row r="10838" spans="1:12">
      <c r="A10838" s="118">
        <v>45108</v>
      </c>
      <c r="B10838" t="s">
        <v>6094</v>
      </c>
      <c r="C10838" t="s">
        <v>6093</v>
      </c>
      <c r="D10838" t="s">
        <v>6159</v>
      </c>
      <c r="E10838" t="s">
        <v>6342</v>
      </c>
      <c r="F10838" t="s">
        <v>6121</v>
      </c>
      <c r="G10838" t="s">
        <v>6120</v>
      </c>
      <c r="H10838" t="s">
        <v>6088</v>
      </c>
      <c r="I10838">
        <v>330</v>
      </c>
      <c r="J10838" t="s">
        <v>145</v>
      </c>
      <c r="K10838" t="s">
        <v>137</v>
      </c>
      <c r="L10838">
        <f>I10838*$Q$2/100/1000</f>
        <v>1.2209999999999999E-3</v>
      </c>
    </row>
    <row r="10839" spans="1:12">
      <c r="A10839" s="118">
        <v>45108</v>
      </c>
      <c r="B10839" t="s">
        <v>6094</v>
      </c>
      <c r="C10839" t="s">
        <v>6093</v>
      </c>
      <c r="D10839" t="s">
        <v>6228</v>
      </c>
      <c r="E10839" t="s">
        <v>6341</v>
      </c>
      <c r="F10839" t="s">
        <v>6090</v>
      </c>
      <c r="G10839" t="s">
        <v>6089</v>
      </c>
      <c r="H10839" t="s">
        <v>6088</v>
      </c>
      <c r="I10839">
        <v>330</v>
      </c>
      <c r="J10839" t="s">
        <v>145</v>
      </c>
      <c r="K10839" t="s">
        <v>137</v>
      </c>
      <c r="L10839">
        <f>I10839*$Q$2/100/1000</f>
        <v>1.2209999999999999E-3</v>
      </c>
    </row>
    <row r="10840" spans="1:12">
      <c r="A10840" s="118">
        <v>45108</v>
      </c>
      <c r="B10840" t="s">
        <v>6094</v>
      </c>
      <c r="C10840" t="s">
        <v>6093</v>
      </c>
      <c r="D10840" t="s">
        <v>6153</v>
      </c>
      <c r="E10840" t="s">
        <v>6340</v>
      </c>
      <c r="F10840" t="s">
        <v>6090</v>
      </c>
      <c r="G10840" t="s">
        <v>6089</v>
      </c>
      <c r="H10840" t="s">
        <v>6088</v>
      </c>
      <c r="I10840">
        <v>330</v>
      </c>
      <c r="J10840" t="s">
        <v>145</v>
      </c>
      <c r="K10840" t="s">
        <v>137</v>
      </c>
      <c r="L10840">
        <f>I10840*$Q$2/100/1000</f>
        <v>1.2209999999999999E-3</v>
      </c>
    </row>
    <row r="10841" spans="1:12">
      <c r="A10841" s="118">
        <v>45108</v>
      </c>
      <c r="B10841" t="s">
        <v>6094</v>
      </c>
      <c r="C10841" t="s">
        <v>6093</v>
      </c>
      <c r="D10841" t="s">
        <v>6320</v>
      </c>
      <c r="E10841" t="s">
        <v>6339</v>
      </c>
      <c r="F10841" t="s">
        <v>6090</v>
      </c>
      <c r="G10841" t="s">
        <v>6089</v>
      </c>
      <c r="H10841" t="s">
        <v>6088</v>
      </c>
      <c r="I10841">
        <v>330</v>
      </c>
      <c r="J10841" t="s">
        <v>145</v>
      </c>
      <c r="K10841" t="s">
        <v>137</v>
      </c>
      <c r="L10841">
        <f>I10841*$Q$2/100/1000</f>
        <v>1.2209999999999999E-3</v>
      </c>
    </row>
    <row r="10842" spans="1:12">
      <c r="A10842" s="118">
        <v>45200</v>
      </c>
      <c r="B10842" t="s">
        <v>868</v>
      </c>
      <c r="C10842" t="s">
        <v>867</v>
      </c>
      <c r="D10842" t="s">
        <v>6338</v>
      </c>
      <c r="E10842" t="s">
        <v>6337</v>
      </c>
      <c r="F10842" t="s">
        <v>6336</v>
      </c>
      <c r="G10842" t="s">
        <v>6335</v>
      </c>
      <c r="H10842" t="s">
        <v>863</v>
      </c>
      <c r="I10842">
        <f>1958*2</f>
        <v>3916</v>
      </c>
      <c r="J10842" t="s">
        <v>145</v>
      </c>
      <c r="K10842" t="s">
        <v>137</v>
      </c>
      <c r="L10842">
        <f>I10842*$Q$5/100/1000</f>
        <v>3.9815929999999999E-2</v>
      </c>
    </row>
    <row r="10843" spans="1:12">
      <c r="A10843" s="118">
        <v>45108</v>
      </c>
      <c r="B10843" t="s">
        <v>6094</v>
      </c>
      <c r="C10843" t="s">
        <v>6093</v>
      </c>
      <c r="D10843" t="s">
        <v>6153</v>
      </c>
      <c r="E10843" t="s">
        <v>6334</v>
      </c>
      <c r="F10843" t="s">
        <v>6132</v>
      </c>
      <c r="G10843" t="s">
        <v>6131</v>
      </c>
      <c r="H10843" t="s">
        <v>6088</v>
      </c>
      <c r="I10843">
        <v>330</v>
      </c>
      <c r="J10843" t="s">
        <v>145</v>
      </c>
      <c r="K10843" t="s">
        <v>137</v>
      </c>
      <c r="L10843">
        <f>I10843*$Q$2/100/1000</f>
        <v>1.2209999999999999E-3</v>
      </c>
    </row>
    <row r="10844" spans="1:12">
      <c r="A10844" s="118">
        <v>45108</v>
      </c>
      <c r="B10844" t="s">
        <v>6094</v>
      </c>
      <c r="C10844" t="s">
        <v>6093</v>
      </c>
      <c r="D10844" t="s">
        <v>6325</v>
      </c>
      <c r="E10844" t="s">
        <v>6333</v>
      </c>
      <c r="F10844">
        <v>30201776</v>
      </c>
      <c r="G10844" t="s">
        <v>6283</v>
      </c>
      <c r="H10844" t="s">
        <v>6088</v>
      </c>
      <c r="I10844">
        <v>330</v>
      </c>
      <c r="J10844" t="s">
        <v>145</v>
      </c>
      <c r="K10844" t="s">
        <v>137</v>
      </c>
      <c r="L10844">
        <f>I10844*$Q$2/100/1000</f>
        <v>1.2209999999999999E-3</v>
      </c>
    </row>
    <row r="10845" spans="1:12">
      <c r="A10845" s="118">
        <v>45108</v>
      </c>
      <c r="B10845" t="s">
        <v>6094</v>
      </c>
      <c r="C10845" t="s">
        <v>6093</v>
      </c>
      <c r="D10845" t="s">
        <v>6320</v>
      </c>
      <c r="E10845" t="s">
        <v>6332</v>
      </c>
      <c r="F10845" t="s">
        <v>6090</v>
      </c>
      <c r="G10845" t="s">
        <v>6089</v>
      </c>
      <c r="H10845" t="s">
        <v>6088</v>
      </c>
      <c r="I10845">
        <v>330</v>
      </c>
      <c r="J10845" t="s">
        <v>145</v>
      </c>
      <c r="K10845" t="s">
        <v>137</v>
      </c>
      <c r="L10845">
        <f>I10845*$Q$2/100/1000</f>
        <v>1.2209999999999999E-3</v>
      </c>
    </row>
    <row r="10846" spans="1:12">
      <c r="A10846" s="118">
        <v>45108</v>
      </c>
      <c r="B10846" t="s">
        <v>6094</v>
      </c>
      <c r="C10846" t="s">
        <v>6093</v>
      </c>
      <c r="D10846" t="s">
        <v>6092</v>
      </c>
      <c r="E10846" t="s">
        <v>6331</v>
      </c>
      <c r="F10846" t="s">
        <v>6090</v>
      </c>
      <c r="G10846" t="s">
        <v>6089</v>
      </c>
      <c r="H10846" t="s">
        <v>6088</v>
      </c>
      <c r="I10846">
        <v>330</v>
      </c>
      <c r="J10846" t="s">
        <v>145</v>
      </c>
      <c r="K10846" t="s">
        <v>137</v>
      </c>
      <c r="L10846">
        <f>I10846*$Q$2/100/1000</f>
        <v>1.2209999999999999E-3</v>
      </c>
    </row>
    <row r="10847" spans="1:12">
      <c r="A10847" s="118">
        <v>45108</v>
      </c>
      <c r="B10847" t="s">
        <v>6094</v>
      </c>
      <c r="C10847" t="s">
        <v>6093</v>
      </c>
      <c r="D10847" t="s">
        <v>6217</v>
      </c>
      <c r="E10847" t="s">
        <v>6330</v>
      </c>
      <c r="F10847" t="s">
        <v>6329</v>
      </c>
      <c r="G10847" t="s">
        <v>6328</v>
      </c>
      <c r="H10847" t="s">
        <v>6088</v>
      </c>
      <c r="I10847">
        <v>330</v>
      </c>
      <c r="J10847" t="s">
        <v>145</v>
      </c>
      <c r="K10847" t="s">
        <v>137</v>
      </c>
      <c r="L10847">
        <f>I10847*$Q$2/100/1000</f>
        <v>1.2209999999999999E-3</v>
      </c>
    </row>
    <row r="10848" spans="1:12">
      <c r="A10848" s="118">
        <v>45108</v>
      </c>
      <c r="B10848" t="s">
        <v>6094</v>
      </c>
      <c r="C10848" t="s">
        <v>6093</v>
      </c>
      <c r="D10848" t="s">
        <v>6159</v>
      </c>
      <c r="E10848" t="s">
        <v>6327</v>
      </c>
      <c r="F10848">
        <v>5745030</v>
      </c>
      <c r="G10848" t="s">
        <v>6326</v>
      </c>
      <c r="H10848" t="s">
        <v>6088</v>
      </c>
      <c r="I10848">
        <v>330</v>
      </c>
      <c r="J10848" t="s">
        <v>145</v>
      </c>
      <c r="K10848" t="s">
        <v>137</v>
      </c>
      <c r="L10848">
        <f>I10848*$Q$2/100/1000</f>
        <v>1.2209999999999999E-3</v>
      </c>
    </row>
    <row r="10849" spans="1:12">
      <c r="A10849" s="118">
        <v>45108</v>
      </c>
      <c r="B10849" t="s">
        <v>6094</v>
      </c>
      <c r="C10849" t="s">
        <v>6093</v>
      </c>
      <c r="D10849" t="s">
        <v>6325</v>
      </c>
      <c r="E10849" t="s">
        <v>6324</v>
      </c>
      <c r="F10849" t="s">
        <v>6132</v>
      </c>
      <c r="G10849" t="s">
        <v>6131</v>
      </c>
      <c r="H10849" t="s">
        <v>6088</v>
      </c>
      <c r="I10849">
        <v>330</v>
      </c>
      <c r="J10849" t="s">
        <v>145</v>
      </c>
      <c r="K10849" t="s">
        <v>137</v>
      </c>
      <c r="L10849">
        <f>I10849*$Q$2/100/1000</f>
        <v>1.2209999999999999E-3</v>
      </c>
    </row>
    <row r="10850" spans="1:12">
      <c r="A10850" s="118">
        <v>45108</v>
      </c>
      <c r="B10850" t="s">
        <v>6094</v>
      </c>
      <c r="C10850" t="s">
        <v>6093</v>
      </c>
      <c r="D10850" t="s">
        <v>6220</v>
      </c>
      <c r="E10850" t="s">
        <v>6323</v>
      </c>
      <c r="F10850" t="s">
        <v>6132</v>
      </c>
      <c r="G10850" t="s">
        <v>6131</v>
      </c>
      <c r="H10850" t="s">
        <v>6088</v>
      </c>
      <c r="I10850">
        <v>330</v>
      </c>
      <c r="J10850" t="s">
        <v>145</v>
      </c>
      <c r="K10850" t="s">
        <v>137</v>
      </c>
      <c r="L10850">
        <f>I10850*$Q$2/100/1000</f>
        <v>1.2209999999999999E-3</v>
      </c>
    </row>
    <row r="10851" spans="1:12">
      <c r="A10851" s="118">
        <v>45108</v>
      </c>
      <c r="B10851" t="s">
        <v>6094</v>
      </c>
      <c r="C10851" t="s">
        <v>6093</v>
      </c>
      <c r="D10851" t="s">
        <v>6184</v>
      </c>
      <c r="E10851" t="s">
        <v>6322</v>
      </c>
      <c r="F10851" t="s">
        <v>6157</v>
      </c>
      <c r="G10851" t="s">
        <v>6174</v>
      </c>
      <c r="H10851" t="s">
        <v>6088</v>
      </c>
      <c r="I10851">
        <v>330</v>
      </c>
      <c r="J10851" t="s">
        <v>145</v>
      </c>
      <c r="K10851" t="s">
        <v>137</v>
      </c>
      <c r="L10851">
        <f>I10851*$Q$2/100/1000</f>
        <v>1.2209999999999999E-3</v>
      </c>
    </row>
    <row r="10852" spans="1:12">
      <c r="A10852" s="118">
        <v>45108</v>
      </c>
      <c r="B10852" t="s">
        <v>6094</v>
      </c>
      <c r="C10852" t="s">
        <v>6093</v>
      </c>
      <c r="D10852" t="s">
        <v>6320</v>
      </c>
      <c r="E10852" t="s">
        <v>6321</v>
      </c>
      <c r="F10852" t="s">
        <v>6090</v>
      </c>
      <c r="G10852" t="s">
        <v>6089</v>
      </c>
      <c r="H10852" t="s">
        <v>6088</v>
      </c>
      <c r="I10852">
        <v>330</v>
      </c>
      <c r="J10852" t="s">
        <v>145</v>
      </c>
      <c r="K10852" t="s">
        <v>137</v>
      </c>
      <c r="L10852">
        <f>I10852*$Q$2/100/1000</f>
        <v>1.2209999999999999E-3</v>
      </c>
    </row>
    <row r="10853" spans="1:12">
      <c r="A10853" s="118">
        <v>45108</v>
      </c>
      <c r="B10853" t="s">
        <v>6094</v>
      </c>
      <c r="C10853" t="s">
        <v>6093</v>
      </c>
      <c r="D10853" t="s">
        <v>6320</v>
      </c>
      <c r="E10853" t="s">
        <v>6319</v>
      </c>
      <c r="F10853">
        <v>3045004</v>
      </c>
      <c r="G10853" t="s">
        <v>6207</v>
      </c>
      <c r="H10853" t="s">
        <v>6088</v>
      </c>
      <c r="I10853">
        <v>330</v>
      </c>
      <c r="J10853" t="s">
        <v>145</v>
      </c>
      <c r="K10853" t="s">
        <v>137</v>
      </c>
      <c r="L10853">
        <f>I10853*$Q$2/100/1000</f>
        <v>1.2209999999999999E-3</v>
      </c>
    </row>
    <row r="10854" spans="1:12">
      <c r="A10854" s="118">
        <v>45108</v>
      </c>
      <c r="B10854" t="s">
        <v>6094</v>
      </c>
      <c r="C10854" t="s">
        <v>6093</v>
      </c>
      <c r="D10854" t="s">
        <v>6153</v>
      </c>
      <c r="E10854" t="s">
        <v>6318</v>
      </c>
      <c r="F10854" t="s">
        <v>6132</v>
      </c>
      <c r="G10854" t="s">
        <v>6131</v>
      </c>
      <c r="H10854" t="s">
        <v>6088</v>
      </c>
      <c r="I10854">
        <v>330</v>
      </c>
      <c r="J10854" t="s">
        <v>145</v>
      </c>
      <c r="K10854" t="s">
        <v>137</v>
      </c>
      <c r="L10854">
        <f>I10854*$Q$2/100/1000</f>
        <v>1.2209999999999999E-3</v>
      </c>
    </row>
    <row r="10855" spans="1:12">
      <c r="A10855" s="118">
        <v>45139</v>
      </c>
      <c r="B10855" t="s">
        <v>6094</v>
      </c>
      <c r="C10855" t="s">
        <v>6093</v>
      </c>
      <c r="D10855" t="s">
        <v>6159</v>
      </c>
      <c r="E10855" t="s">
        <v>6317</v>
      </c>
      <c r="F10855" s="119" t="s">
        <v>6136</v>
      </c>
      <c r="G10855" t="s">
        <v>6135</v>
      </c>
      <c r="H10855" t="s">
        <v>6088</v>
      </c>
      <c r="I10855">
        <v>330</v>
      </c>
      <c r="J10855" t="s">
        <v>145</v>
      </c>
      <c r="K10855" t="s">
        <v>137</v>
      </c>
      <c r="L10855">
        <f>I10855*$Q$2/100/1000</f>
        <v>1.2209999999999999E-3</v>
      </c>
    </row>
    <row r="10856" spans="1:12">
      <c r="A10856" s="118">
        <v>45139</v>
      </c>
      <c r="B10856" t="s">
        <v>6094</v>
      </c>
      <c r="C10856" t="s">
        <v>6093</v>
      </c>
      <c r="D10856" t="s">
        <v>6153</v>
      </c>
      <c r="E10856" t="s">
        <v>6316</v>
      </c>
      <c r="F10856" s="119" t="s">
        <v>6128</v>
      </c>
      <c r="G10856" t="s">
        <v>6127</v>
      </c>
      <c r="H10856" t="s">
        <v>6088</v>
      </c>
      <c r="I10856">
        <v>330</v>
      </c>
      <c r="J10856" t="s">
        <v>145</v>
      </c>
      <c r="K10856" t="s">
        <v>137</v>
      </c>
      <c r="L10856">
        <f>I10856*$Q$2/100/1000</f>
        <v>1.2209999999999999E-3</v>
      </c>
    </row>
    <row r="10857" spans="1:12">
      <c r="A10857" s="118">
        <v>45139</v>
      </c>
      <c r="B10857" t="s">
        <v>6094</v>
      </c>
      <c r="C10857" t="s">
        <v>6093</v>
      </c>
      <c r="D10857" t="s">
        <v>6153</v>
      </c>
      <c r="E10857" t="s">
        <v>6315</v>
      </c>
      <c r="F10857" s="119" t="s">
        <v>6314</v>
      </c>
      <c r="G10857" t="s">
        <v>6313</v>
      </c>
      <c r="H10857" t="s">
        <v>6088</v>
      </c>
      <c r="I10857">
        <v>330</v>
      </c>
      <c r="J10857" t="s">
        <v>145</v>
      </c>
      <c r="K10857" t="s">
        <v>137</v>
      </c>
      <c r="L10857">
        <f>I10857*$Q$2/100/1000</f>
        <v>1.2209999999999999E-3</v>
      </c>
    </row>
    <row r="10858" spans="1:12">
      <c r="A10858" s="118">
        <v>45139</v>
      </c>
      <c r="B10858" t="s">
        <v>6094</v>
      </c>
      <c r="C10858" t="s">
        <v>6093</v>
      </c>
      <c r="D10858" t="s">
        <v>6159</v>
      </c>
      <c r="E10858" t="s">
        <v>6312</v>
      </c>
      <c r="F10858" s="119" t="s">
        <v>6136</v>
      </c>
      <c r="G10858" t="s">
        <v>6135</v>
      </c>
      <c r="H10858" t="s">
        <v>6088</v>
      </c>
      <c r="I10858">
        <v>330</v>
      </c>
      <c r="J10858" t="s">
        <v>145</v>
      </c>
      <c r="K10858" t="s">
        <v>137</v>
      </c>
      <c r="L10858">
        <f>I10858*$Q$2/100/1000</f>
        <v>1.2209999999999999E-3</v>
      </c>
    </row>
    <row r="10859" spans="1:12">
      <c r="A10859" s="118">
        <v>45139</v>
      </c>
      <c r="B10859" t="s">
        <v>6094</v>
      </c>
      <c r="C10859" t="s">
        <v>6093</v>
      </c>
      <c r="D10859" t="s">
        <v>6159</v>
      </c>
      <c r="E10859" t="s">
        <v>6311</v>
      </c>
      <c r="F10859" s="119" t="s">
        <v>6136</v>
      </c>
      <c r="G10859" t="s">
        <v>6135</v>
      </c>
      <c r="H10859" t="s">
        <v>6088</v>
      </c>
      <c r="I10859">
        <v>330</v>
      </c>
      <c r="J10859" t="s">
        <v>145</v>
      </c>
      <c r="K10859" t="s">
        <v>137</v>
      </c>
      <c r="L10859">
        <f>I10859*$Q$2/100/1000</f>
        <v>1.2209999999999999E-3</v>
      </c>
    </row>
    <row r="10860" spans="1:12">
      <c r="A10860" s="118">
        <v>45139</v>
      </c>
      <c r="B10860" t="s">
        <v>6094</v>
      </c>
      <c r="C10860" t="s">
        <v>6093</v>
      </c>
      <c r="D10860" t="s">
        <v>6228</v>
      </c>
      <c r="E10860" t="s">
        <v>6310</v>
      </c>
      <c r="F10860" s="119" t="s">
        <v>6136</v>
      </c>
      <c r="G10860" t="s">
        <v>6135</v>
      </c>
      <c r="H10860" t="s">
        <v>6088</v>
      </c>
      <c r="I10860">
        <v>330</v>
      </c>
      <c r="J10860" t="s">
        <v>145</v>
      </c>
      <c r="K10860" t="s">
        <v>137</v>
      </c>
      <c r="L10860">
        <f>I10860*$Q$2/100/1000</f>
        <v>1.2209999999999999E-3</v>
      </c>
    </row>
    <row r="10861" spans="1:12">
      <c r="A10861" s="118">
        <v>45200</v>
      </c>
      <c r="B10861" t="s">
        <v>460</v>
      </c>
      <c r="C10861" t="s">
        <v>459</v>
      </c>
      <c r="D10861" t="s">
        <v>2597</v>
      </c>
      <c r="E10861" t="s">
        <v>6309</v>
      </c>
      <c r="F10861">
        <v>51200797</v>
      </c>
      <c r="G10861" t="s">
        <v>2819</v>
      </c>
      <c r="H10861" t="s">
        <v>455</v>
      </c>
      <c r="I10861">
        <v>103.6</v>
      </c>
      <c r="J10861" t="s">
        <v>145</v>
      </c>
      <c r="K10861" t="s">
        <v>137</v>
      </c>
      <c r="L10861">
        <f>I10861*$Q$2/100/1000</f>
        <v>3.8331999999999998E-4</v>
      </c>
    </row>
    <row r="10862" spans="1:12">
      <c r="A10862" s="118">
        <v>45139</v>
      </c>
      <c r="B10862" t="s">
        <v>6094</v>
      </c>
      <c r="C10862" t="s">
        <v>6093</v>
      </c>
      <c r="D10862" t="s">
        <v>6159</v>
      </c>
      <c r="E10862" t="s">
        <v>6308</v>
      </c>
      <c r="F10862" s="119" t="s">
        <v>6136</v>
      </c>
      <c r="G10862" t="s">
        <v>6135</v>
      </c>
      <c r="H10862" t="s">
        <v>6088</v>
      </c>
      <c r="I10862">
        <v>330</v>
      </c>
      <c r="J10862" t="s">
        <v>145</v>
      </c>
      <c r="K10862" t="s">
        <v>137</v>
      </c>
      <c r="L10862">
        <f>I10862*$Q$2/100/1000</f>
        <v>1.2209999999999999E-3</v>
      </c>
    </row>
    <row r="10863" spans="1:12">
      <c r="A10863" s="118">
        <v>45200</v>
      </c>
      <c r="B10863" t="s">
        <v>460</v>
      </c>
      <c r="C10863" t="s">
        <v>459</v>
      </c>
      <c r="D10863" t="s">
        <v>6307</v>
      </c>
      <c r="E10863" t="s">
        <v>6306</v>
      </c>
      <c r="F10863">
        <v>50205993</v>
      </c>
      <c r="G10863" t="s">
        <v>2595</v>
      </c>
      <c r="H10863" t="s">
        <v>455</v>
      </c>
      <c r="I10863">
        <v>103.6</v>
      </c>
      <c r="J10863" t="s">
        <v>145</v>
      </c>
      <c r="K10863" t="s">
        <v>137</v>
      </c>
      <c r="L10863">
        <f>I10863*$Q$2/100/1000</f>
        <v>3.8331999999999998E-4</v>
      </c>
    </row>
    <row r="10864" spans="1:12">
      <c r="A10864" s="118">
        <v>45139</v>
      </c>
      <c r="B10864" t="s">
        <v>6094</v>
      </c>
      <c r="C10864" t="s">
        <v>6093</v>
      </c>
      <c r="D10864" t="s">
        <v>6153</v>
      </c>
      <c r="E10864" t="s">
        <v>6305</v>
      </c>
      <c r="F10864" s="119" t="s">
        <v>6121</v>
      </c>
      <c r="G10864" t="s">
        <v>6120</v>
      </c>
      <c r="H10864" t="s">
        <v>6088</v>
      </c>
      <c r="I10864">
        <v>330</v>
      </c>
      <c r="J10864" t="s">
        <v>145</v>
      </c>
      <c r="K10864" t="s">
        <v>137</v>
      </c>
      <c r="L10864">
        <f>I10864*$Q$2/100/1000</f>
        <v>1.2209999999999999E-3</v>
      </c>
    </row>
    <row r="10865" spans="1:12">
      <c r="A10865" s="118">
        <v>45200</v>
      </c>
      <c r="B10865" t="s">
        <v>460</v>
      </c>
      <c r="C10865" t="s">
        <v>459</v>
      </c>
      <c r="D10865" t="s">
        <v>2861</v>
      </c>
      <c r="E10865" t="s">
        <v>6304</v>
      </c>
      <c r="F10865">
        <v>101027741</v>
      </c>
      <c r="G10865" t="s">
        <v>754</v>
      </c>
      <c r="H10865" t="s">
        <v>455</v>
      </c>
      <c r="I10865">
        <v>103.6</v>
      </c>
      <c r="J10865" t="s">
        <v>145</v>
      </c>
      <c r="K10865" t="s">
        <v>137</v>
      </c>
      <c r="L10865">
        <f>I10865*$Q$2/100/1000</f>
        <v>3.8331999999999998E-4</v>
      </c>
    </row>
    <row r="10866" spans="1:12">
      <c r="A10866" s="118">
        <v>45139</v>
      </c>
      <c r="B10866" t="s">
        <v>6094</v>
      </c>
      <c r="C10866" t="s">
        <v>6093</v>
      </c>
      <c r="D10866" t="s">
        <v>6092</v>
      </c>
      <c r="E10866" t="s">
        <v>6303</v>
      </c>
      <c r="F10866" s="119" t="s">
        <v>6090</v>
      </c>
      <c r="G10866" t="s">
        <v>6089</v>
      </c>
      <c r="H10866" t="s">
        <v>6088</v>
      </c>
      <c r="I10866">
        <v>330</v>
      </c>
      <c r="J10866" t="s">
        <v>145</v>
      </c>
      <c r="K10866" t="s">
        <v>137</v>
      </c>
      <c r="L10866">
        <f>I10866*$Q$2/100/1000</f>
        <v>1.2209999999999999E-3</v>
      </c>
    </row>
    <row r="10867" spans="1:12">
      <c r="A10867" s="118">
        <v>45139</v>
      </c>
      <c r="B10867" t="s">
        <v>6094</v>
      </c>
      <c r="C10867" t="s">
        <v>6093</v>
      </c>
      <c r="D10867" t="s">
        <v>6220</v>
      </c>
      <c r="E10867" t="s">
        <v>6302</v>
      </c>
      <c r="F10867" s="119" t="s">
        <v>6132</v>
      </c>
      <c r="G10867" t="s">
        <v>6131</v>
      </c>
      <c r="H10867" t="s">
        <v>6088</v>
      </c>
      <c r="I10867">
        <v>330</v>
      </c>
      <c r="J10867" t="s">
        <v>145</v>
      </c>
      <c r="K10867" t="s">
        <v>137</v>
      </c>
      <c r="L10867">
        <f>I10867*$Q$2/100/1000</f>
        <v>1.2209999999999999E-3</v>
      </c>
    </row>
    <row r="10868" spans="1:12">
      <c r="A10868" s="118">
        <v>45139</v>
      </c>
      <c r="B10868" t="s">
        <v>6094</v>
      </c>
      <c r="C10868" t="s">
        <v>6093</v>
      </c>
      <c r="D10868" t="s">
        <v>6159</v>
      </c>
      <c r="E10868" t="s">
        <v>6301</v>
      </c>
      <c r="F10868" s="119" t="s">
        <v>6136</v>
      </c>
      <c r="G10868" t="s">
        <v>6135</v>
      </c>
      <c r="H10868" t="s">
        <v>6088</v>
      </c>
      <c r="I10868">
        <v>330</v>
      </c>
      <c r="J10868" t="s">
        <v>145</v>
      </c>
      <c r="K10868" t="s">
        <v>137</v>
      </c>
      <c r="L10868">
        <f>I10868*$Q$2/100/1000</f>
        <v>1.2209999999999999E-3</v>
      </c>
    </row>
    <row r="10869" spans="1:12">
      <c r="A10869" s="118">
        <v>45200</v>
      </c>
      <c r="B10869" t="s">
        <v>5342</v>
      </c>
      <c r="C10869" t="s">
        <v>5341</v>
      </c>
      <c r="D10869" t="s">
        <v>6300</v>
      </c>
      <c r="E10869" t="s">
        <v>6299</v>
      </c>
      <c r="F10869" t="s">
        <v>6298</v>
      </c>
      <c r="G10869" t="s">
        <v>6297</v>
      </c>
      <c r="H10869" t="s">
        <v>5336</v>
      </c>
      <c r="I10869">
        <v>49.6</v>
      </c>
      <c r="J10869" t="s">
        <v>223</v>
      </c>
      <c r="K10869" t="s">
        <v>137</v>
      </c>
      <c r="L10869">
        <f>I10869*$Q$5/1000</f>
        <v>5.0430800000000005E-2</v>
      </c>
    </row>
    <row r="10870" spans="1:12">
      <c r="A10870" s="118">
        <v>45139</v>
      </c>
      <c r="B10870" t="s">
        <v>6094</v>
      </c>
      <c r="C10870" t="s">
        <v>6093</v>
      </c>
      <c r="D10870" t="s">
        <v>6159</v>
      </c>
      <c r="E10870" t="s">
        <v>6296</v>
      </c>
      <c r="F10870" s="119" t="s">
        <v>6136</v>
      </c>
      <c r="G10870" t="s">
        <v>6135</v>
      </c>
      <c r="H10870" t="s">
        <v>6088</v>
      </c>
      <c r="I10870">
        <v>330</v>
      </c>
      <c r="J10870" t="s">
        <v>145</v>
      </c>
      <c r="K10870" t="s">
        <v>137</v>
      </c>
      <c r="L10870">
        <f>I10870*$Q$2/100/1000</f>
        <v>1.2209999999999999E-3</v>
      </c>
    </row>
    <row r="10871" spans="1:12">
      <c r="A10871" s="118">
        <v>45139</v>
      </c>
      <c r="B10871" t="s">
        <v>6094</v>
      </c>
      <c r="C10871" t="s">
        <v>6093</v>
      </c>
      <c r="D10871" t="s">
        <v>6220</v>
      </c>
      <c r="E10871" t="s">
        <v>6295</v>
      </c>
      <c r="F10871" s="119" t="s">
        <v>6128</v>
      </c>
      <c r="G10871" t="s">
        <v>6127</v>
      </c>
      <c r="H10871" t="s">
        <v>6088</v>
      </c>
      <c r="I10871">
        <v>330</v>
      </c>
      <c r="J10871" t="s">
        <v>145</v>
      </c>
      <c r="K10871" t="s">
        <v>137</v>
      </c>
      <c r="L10871">
        <f>I10871*$Q$2/100/1000</f>
        <v>1.2209999999999999E-3</v>
      </c>
    </row>
    <row r="10872" spans="1:12">
      <c r="A10872" s="118">
        <v>45200</v>
      </c>
      <c r="B10872" t="s">
        <v>460</v>
      </c>
      <c r="C10872" t="s">
        <v>459</v>
      </c>
      <c r="D10872" t="s">
        <v>1799</v>
      </c>
      <c r="E10872" t="s">
        <v>6294</v>
      </c>
      <c r="F10872">
        <v>101028554</v>
      </c>
      <c r="G10872" t="s">
        <v>1797</v>
      </c>
      <c r="H10872" t="s">
        <v>455</v>
      </c>
      <c r="I10872">
        <v>103.6</v>
      </c>
      <c r="J10872" t="s">
        <v>145</v>
      </c>
      <c r="K10872" t="s">
        <v>137</v>
      </c>
      <c r="L10872">
        <f>I10872*$Q$2/100/1000</f>
        <v>3.8331999999999998E-4</v>
      </c>
    </row>
    <row r="10873" spans="1:12">
      <c r="A10873" s="118">
        <v>45139</v>
      </c>
      <c r="B10873" t="s">
        <v>6094</v>
      </c>
      <c r="C10873" t="s">
        <v>6093</v>
      </c>
      <c r="D10873" t="s">
        <v>6153</v>
      </c>
      <c r="E10873" t="s">
        <v>6293</v>
      </c>
      <c r="F10873" s="119" t="s">
        <v>6199</v>
      </c>
      <c r="G10873" t="s">
        <v>6198</v>
      </c>
      <c r="H10873" t="s">
        <v>6088</v>
      </c>
      <c r="I10873">
        <v>330</v>
      </c>
      <c r="J10873" t="s">
        <v>145</v>
      </c>
      <c r="K10873" t="s">
        <v>137</v>
      </c>
      <c r="L10873">
        <f>I10873*$Q$2/100/1000</f>
        <v>1.2209999999999999E-3</v>
      </c>
    </row>
    <row r="10874" spans="1:12">
      <c r="A10874" s="118">
        <v>45139</v>
      </c>
      <c r="B10874" t="s">
        <v>6094</v>
      </c>
      <c r="C10874" t="s">
        <v>6093</v>
      </c>
      <c r="D10874" t="s">
        <v>6159</v>
      </c>
      <c r="E10874" t="s">
        <v>6292</v>
      </c>
      <c r="F10874" s="119" t="s">
        <v>6132</v>
      </c>
      <c r="G10874" t="s">
        <v>6131</v>
      </c>
      <c r="H10874" t="s">
        <v>6088</v>
      </c>
      <c r="I10874">
        <v>330</v>
      </c>
      <c r="J10874" t="s">
        <v>145</v>
      </c>
      <c r="K10874" t="s">
        <v>137</v>
      </c>
      <c r="L10874">
        <f>I10874*$Q$2/100/1000</f>
        <v>1.2209999999999999E-3</v>
      </c>
    </row>
    <row r="10875" spans="1:12">
      <c r="A10875" s="118">
        <v>45200</v>
      </c>
      <c r="B10875" t="s">
        <v>460</v>
      </c>
      <c r="C10875" t="s">
        <v>459</v>
      </c>
      <c r="D10875" t="s">
        <v>6291</v>
      </c>
      <c r="E10875" t="s">
        <v>6290</v>
      </c>
      <c r="F10875">
        <v>101041334</v>
      </c>
      <c r="G10875" t="s">
        <v>6289</v>
      </c>
      <c r="H10875" t="s">
        <v>455</v>
      </c>
      <c r="I10875">
        <v>103.6</v>
      </c>
      <c r="J10875" t="s">
        <v>145</v>
      </c>
      <c r="K10875" t="s">
        <v>137</v>
      </c>
      <c r="L10875">
        <f>I10875*$Q$2/100/1000</f>
        <v>3.8331999999999998E-4</v>
      </c>
    </row>
    <row r="10876" spans="1:12">
      <c r="A10876" s="118">
        <v>45139</v>
      </c>
      <c r="B10876" t="s">
        <v>6094</v>
      </c>
      <c r="C10876" t="s">
        <v>6093</v>
      </c>
      <c r="D10876" t="s">
        <v>6153</v>
      </c>
      <c r="E10876" t="s">
        <v>6288</v>
      </c>
      <c r="F10876" s="119" t="s">
        <v>6090</v>
      </c>
      <c r="G10876" t="s">
        <v>6089</v>
      </c>
      <c r="H10876" t="s">
        <v>6088</v>
      </c>
      <c r="I10876">
        <v>330</v>
      </c>
      <c r="J10876" t="s">
        <v>145</v>
      </c>
      <c r="K10876" t="s">
        <v>137</v>
      </c>
      <c r="L10876">
        <f>I10876*$Q$2/100/1000</f>
        <v>1.2209999999999999E-3</v>
      </c>
    </row>
    <row r="10877" spans="1:12">
      <c r="A10877" s="118">
        <v>45139</v>
      </c>
      <c r="B10877" t="s">
        <v>6094</v>
      </c>
      <c r="C10877" t="s">
        <v>6093</v>
      </c>
      <c r="D10877" t="s">
        <v>6153</v>
      </c>
      <c r="E10877" t="s">
        <v>6287</v>
      </c>
      <c r="F10877" s="119" t="s">
        <v>6136</v>
      </c>
      <c r="G10877" t="s">
        <v>6135</v>
      </c>
      <c r="H10877" t="s">
        <v>6088</v>
      </c>
      <c r="I10877">
        <v>330</v>
      </c>
      <c r="J10877" t="s">
        <v>145</v>
      </c>
      <c r="K10877" t="s">
        <v>137</v>
      </c>
      <c r="L10877">
        <f>I10877*$Q$2/100/1000</f>
        <v>1.2209999999999999E-3</v>
      </c>
    </row>
    <row r="10878" spans="1:12">
      <c r="A10878" s="118">
        <v>45139</v>
      </c>
      <c r="B10878" t="s">
        <v>6094</v>
      </c>
      <c r="C10878" t="s">
        <v>6093</v>
      </c>
      <c r="D10878" t="s">
        <v>6153</v>
      </c>
      <c r="E10878" t="s">
        <v>6286</v>
      </c>
      <c r="F10878" s="119">
        <v>5745028</v>
      </c>
      <c r="G10878" t="s">
        <v>6285</v>
      </c>
      <c r="H10878" t="s">
        <v>6088</v>
      </c>
      <c r="I10878">
        <v>330</v>
      </c>
      <c r="J10878" t="s">
        <v>145</v>
      </c>
      <c r="K10878" t="s">
        <v>137</v>
      </c>
      <c r="L10878">
        <f>I10878*$Q$2/100/1000</f>
        <v>1.2209999999999999E-3</v>
      </c>
    </row>
    <row r="10879" spans="1:12">
      <c r="A10879" s="118">
        <v>45139</v>
      </c>
      <c r="B10879" t="s">
        <v>6094</v>
      </c>
      <c r="C10879" t="s">
        <v>6093</v>
      </c>
      <c r="D10879" t="s">
        <v>6153</v>
      </c>
      <c r="E10879" t="s">
        <v>6284</v>
      </c>
      <c r="F10879" s="119">
        <v>30201776</v>
      </c>
      <c r="G10879" t="s">
        <v>6283</v>
      </c>
      <c r="H10879" t="s">
        <v>6088</v>
      </c>
      <c r="I10879">
        <v>330</v>
      </c>
      <c r="J10879" t="s">
        <v>145</v>
      </c>
      <c r="K10879" t="s">
        <v>137</v>
      </c>
      <c r="L10879">
        <f>I10879*$Q$2/100/1000</f>
        <v>1.2209999999999999E-3</v>
      </c>
    </row>
    <row r="10880" spans="1:12">
      <c r="A10880" s="118">
        <v>45139</v>
      </c>
      <c r="B10880" t="s">
        <v>6094</v>
      </c>
      <c r="C10880" t="s">
        <v>6093</v>
      </c>
      <c r="D10880" t="s">
        <v>6237</v>
      </c>
      <c r="E10880" t="s">
        <v>6282</v>
      </c>
      <c r="F10880" s="119">
        <v>5745013</v>
      </c>
      <c r="G10880" t="s">
        <v>6281</v>
      </c>
      <c r="H10880" t="s">
        <v>6088</v>
      </c>
      <c r="I10880">
        <v>330</v>
      </c>
      <c r="J10880" t="s">
        <v>145</v>
      </c>
      <c r="K10880" t="s">
        <v>137</v>
      </c>
      <c r="L10880">
        <f>I10880*$Q$2/100/1000</f>
        <v>1.2209999999999999E-3</v>
      </c>
    </row>
    <row r="10881" spans="1:12">
      <c r="A10881" s="118">
        <v>45170</v>
      </c>
      <c r="B10881" t="s">
        <v>6094</v>
      </c>
      <c r="C10881" t="s">
        <v>6093</v>
      </c>
      <c r="D10881" t="s">
        <v>6159</v>
      </c>
      <c r="E10881" t="s">
        <v>6280</v>
      </c>
      <c r="F10881">
        <v>3045004</v>
      </c>
      <c r="G10881" t="s">
        <v>6207</v>
      </c>
      <c r="H10881" t="s">
        <v>6088</v>
      </c>
      <c r="I10881">
        <v>330</v>
      </c>
      <c r="J10881" t="s">
        <v>145</v>
      </c>
      <c r="K10881" t="s">
        <v>137</v>
      </c>
      <c r="L10881">
        <f>I10881*$Q$2/100/1000</f>
        <v>1.2209999999999999E-3</v>
      </c>
    </row>
    <row r="10882" spans="1:12">
      <c r="A10882" s="118">
        <v>45170</v>
      </c>
      <c r="B10882" t="s">
        <v>6094</v>
      </c>
      <c r="C10882" t="s">
        <v>6093</v>
      </c>
      <c r="D10882" t="s">
        <v>6092</v>
      </c>
      <c r="E10882" t="s">
        <v>6279</v>
      </c>
      <c r="F10882" t="s">
        <v>6090</v>
      </c>
      <c r="G10882" t="s">
        <v>6089</v>
      </c>
      <c r="H10882" t="s">
        <v>6088</v>
      </c>
      <c r="I10882">
        <v>330</v>
      </c>
      <c r="J10882" t="s">
        <v>145</v>
      </c>
      <c r="K10882" t="s">
        <v>137</v>
      </c>
      <c r="L10882">
        <f>I10882*$Q$2/100/1000</f>
        <v>1.2209999999999999E-3</v>
      </c>
    </row>
    <row r="10883" spans="1:12">
      <c r="A10883" s="118">
        <v>45170</v>
      </c>
      <c r="B10883" t="s">
        <v>6094</v>
      </c>
      <c r="C10883" t="s">
        <v>6093</v>
      </c>
      <c r="D10883" t="s">
        <v>6130</v>
      </c>
      <c r="E10883" t="s">
        <v>6278</v>
      </c>
      <c r="F10883">
        <v>5745029</v>
      </c>
      <c r="G10883" t="s">
        <v>6116</v>
      </c>
      <c r="H10883" t="s">
        <v>6088</v>
      </c>
      <c r="I10883">
        <v>330</v>
      </c>
      <c r="J10883" t="s">
        <v>145</v>
      </c>
      <c r="K10883" t="s">
        <v>137</v>
      </c>
      <c r="L10883">
        <f>I10883*$Q$2/100/1000</f>
        <v>1.2209999999999999E-3</v>
      </c>
    </row>
    <row r="10884" spans="1:12">
      <c r="A10884" s="118">
        <v>45170</v>
      </c>
      <c r="B10884" t="s">
        <v>6094</v>
      </c>
      <c r="C10884" t="s">
        <v>6093</v>
      </c>
      <c r="D10884" t="s">
        <v>6153</v>
      </c>
      <c r="E10884" t="s">
        <v>6277</v>
      </c>
      <c r="F10884">
        <v>2145029</v>
      </c>
      <c r="G10884" t="s">
        <v>6215</v>
      </c>
      <c r="H10884" t="s">
        <v>6088</v>
      </c>
      <c r="I10884">
        <v>330</v>
      </c>
      <c r="J10884" t="s">
        <v>145</v>
      </c>
      <c r="K10884" t="s">
        <v>137</v>
      </c>
      <c r="L10884">
        <f>I10884*$Q$2/100/1000</f>
        <v>1.2209999999999999E-3</v>
      </c>
    </row>
    <row r="10885" spans="1:12">
      <c r="A10885" s="118">
        <v>45170</v>
      </c>
      <c r="B10885" t="s">
        <v>6094</v>
      </c>
      <c r="C10885" t="s">
        <v>6093</v>
      </c>
      <c r="D10885" t="s">
        <v>6220</v>
      </c>
      <c r="E10885" t="s">
        <v>6276</v>
      </c>
      <c r="F10885">
        <v>2145029</v>
      </c>
      <c r="G10885" t="s">
        <v>6215</v>
      </c>
      <c r="H10885" t="s">
        <v>6088</v>
      </c>
      <c r="I10885">
        <v>330</v>
      </c>
      <c r="J10885" t="s">
        <v>145</v>
      </c>
      <c r="K10885" t="s">
        <v>137</v>
      </c>
      <c r="L10885">
        <f>I10885*$Q$2/100/1000</f>
        <v>1.2209999999999999E-3</v>
      </c>
    </row>
    <row r="10886" spans="1:12">
      <c r="A10886" s="118">
        <v>45170</v>
      </c>
      <c r="B10886" t="s">
        <v>6094</v>
      </c>
      <c r="C10886" t="s">
        <v>6093</v>
      </c>
      <c r="D10886" t="s">
        <v>6228</v>
      </c>
      <c r="E10886" t="s">
        <v>6275</v>
      </c>
      <c r="F10886" t="s">
        <v>5480</v>
      </c>
      <c r="G10886" t="s">
        <v>5479</v>
      </c>
      <c r="H10886" t="s">
        <v>6088</v>
      </c>
      <c r="I10886">
        <v>330</v>
      </c>
      <c r="J10886" t="s">
        <v>145</v>
      </c>
      <c r="K10886" t="s">
        <v>137</v>
      </c>
      <c r="L10886">
        <f>I10886*$Q$2/100/1000</f>
        <v>1.2209999999999999E-3</v>
      </c>
    </row>
    <row r="10887" spans="1:12">
      <c r="A10887" s="118">
        <v>45170</v>
      </c>
      <c r="B10887" t="s">
        <v>6094</v>
      </c>
      <c r="C10887" t="s">
        <v>6093</v>
      </c>
      <c r="D10887" t="s">
        <v>6159</v>
      </c>
      <c r="E10887" t="s">
        <v>6274</v>
      </c>
      <c r="F10887" t="s">
        <v>6132</v>
      </c>
      <c r="G10887" t="s">
        <v>6131</v>
      </c>
      <c r="H10887" t="s">
        <v>6088</v>
      </c>
      <c r="I10887">
        <v>330</v>
      </c>
      <c r="J10887" t="s">
        <v>145</v>
      </c>
      <c r="K10887" t="s">
        <v>137</v>
      </c>
      <c r="L10887">
        <f>I10887*$Q$2/100/1000</f>
        <v>1.2209999999999999E-3</v>
      </c>
    </row>
    <row r="10888" spans="1:12">
      <c r="A10888" s="118">
        <v>45170</v>
      </c>
      <c r="B10888" t="s">
        <v>6094</v>
      </c>
      <c r="C10888" t="s">
        <v>6093</v>
      </c>
      <c r="D10888" t="s">
        <v>6273</v>
      </c>
      <c r="E10888" t="s">
        <v>6272</v>
      </c>
      <c r="F10888">
        <v>30204938</v>
      </c>
      <c r="G10888" t="s">
        <v>5485</v>
      </c>
      <c r="H10888" t="s">
        <v>6088</v>
      </c>
      <c r="I10888">
        <v>330</v>
      </c>
      <c r="J10888" t="s">
        <v>145</v>
      </c>
      <c r="K10888" t="s">
        <v>137</v>
      </c>
      <c r="L10888">
        <f>I10888*$Q$2/100/1000</f>
        <v>1.2209999999999999E-3</v>
      </c>
    </row>
    <row r="10889" spans="1:12">
      <c r="A10889" s="118">
        <v>45170</v>
      </c>
      <c r="B10889" t="s">
        <v>6094</v>
      </c>
      <c r="C10889" t="s">
        <v>6093</v>
      </c>
      <c r="D10889" t="s">
        <v>6101</v>
      </c>
      <c r="E10889" t="s">
        <v>6271</v>
      </c>
      <c r="F10889">
        <v>3145067</v>
      </c>
      <c r="G10889" t="s">
        <v>6270</v>
      </c>
      <c r="H10889" t="s">
        <v>6088</v>
      </c>
      <c r="I10889">
        <v>330</v>
      </c>
      <c r="J10889" t="s">
        <v>145</v>
      </c>
      <c r="K10889" t="s">
        <v>137</v>
      </c>
      <c r="L10889">
        <f>I10889*$Q$2/100/1000</f>
        <v>1.2209999999999999E-3</v>
      </c>
    </row>
    <row r="10890" spans="1:12">
      <c r="A10890" s="118">
        <v>45170</v>
      </c>
      <c r="B10890" t="s">
        <v>6094</v>
      </c>
      <c r="C10890" t="s">
        <v>6093</v>
      </c>
      <c r="D10890" t="s">
        <v>6103</v>
      </c>
      <c r="E10890" t="s">
        <v>6269</v>
      </c>
      <c r="F10890">
        <v>5745012</v>
      </c>
      <c r="G10890" t="s">
        <v>6099</v>
      </c>
      <c r="H10890" t="s">
        <v>6088</v>
      </c>
      <c r="I10890">
        <v>330</v>
      </c>
      <c r="J10890" t="s">
        <v>145</v>
      </c>
      <c r="K10890" t="s">
        <v>137</v>
      </c>
      <c r="L10890">
        <f>I10890*$Q$2/100/1000</f>
        <v>1.2209999999999999E-3</v>
      </c>
    </row>
    <row r="10891" spans="1:12">
      <c r="A10891" s="118">
        <v>45170</v>
      </c>
      <c r="B10891" t="s">
        <v>6094</v>
      </c>
      <c r="C10891" t="s">
        <v>6093</v>
      </c>
      <c r="D10891" t="s">
        <v>6130</v>
      </c>
      <c r="E10891" t="s">
        <v>6268</v>
      </c>
      <c r="F10891">
        <v>2145029</v>
      </c>
      <c r="G10891" t="s">
        <v>6215</v>
      </c>
      <c r="H10891" t="s">
        <v>6088</v>
      </c>
      <c r="I10891">
        <v>330</v>
      </c>
      <c r="J10891" t="s">
        <v>145</v>
      </c>
      <c r="K10891" t="s">
        <v>137</v>
      </c>
      <c r="L10891">
        <f>I10891*$Q$2/100/1000</f>
        <v>1.2209999999999999E-3</v>
      </c>
    </row>
    <row r="10892" spans="1:12">
      <c r="A10892" s="118">
        <v>45170</v>
      </c>
      <c r="B10892" t="s">
        <v>6094</v>
      </c>
      <c r="C10892" t="s">
        <v>6093</v>
      </c>
      <c r="D10892" t="s">
        <v>6153</v>
      </c>
      <c r="E10892" t="s">
        <v>6267</v>
      </c>
      <c r="F10892" t="s">
        <v>6132</v>
      </c>
      <c r="G10892" t="s">
        <v>6131</v>
      </c>
      <c r="H10892" t="s">
        <v>6088</v>
      </c>
      <c r="I10892">
        <v>330</v>
      </c>
      <c r="J10892" t="s">
        <v>145</v>
      </c>
      <c r="K10892" t="s">
        <v>137</v>
      </c>
      <c r="L10892">
        <f>I10892*$Q$2/100/1000</f>
        <v>1.2209999999999999E-3</v>
      </c>
    </row>
    <row r="10893" spans="1:12">
      <c r="A10893" s="118">
        <v>45170</v>
      </c>
      <c r="B10893" t="s">
        <v>6094</v>
      </c>
      <c r="C10893" t="s">
        <v>6093</v>
      </c>
      <c r="D10893" t="s">
        <v>6092</v>
      </c>
      <c r="E10893" t="s">
        <v>6266</v>
      </c>
      <c r="F10893">
        <v>3045004</v>
      </c>
      <c r="G10893" t="s">
        <v>6207</v>
      </c>
      <c r="H10893" t="s">
        <v>6088</v>
      </c>
      <c r="I10893">
        <v>330</v>
      </c>
      <c r="J10893" t="s">
        <v>145</v>
      </c>
      <c r="K10893" t="s">
        <v>137</v>
      </c>
      <c r="L10893">
        <f>I10893*$Q$2/100/1000</f>
        <v>1.2209999999999999E-3</v>
      </c>
    </row>
    <row r="10894" spans="1:12">
      <c r="A10894" s="118">
        <v>45170</v>
      </c>
      <c r="B10894" t="s">
        <v>6094</v>
      </c>
      <c r="C10894" t="s">
        <v>6093</v>
      </c>
      <c r="D10894" t="s">
        <v>6220</v>
      </c>
      <c r="E10894" t="s">
        <v>6265</v>
      </c>
      <c r="F10894">
        <v>3045004</v>
      </c>
      <c r="G10894" t="s">
        <v>6207</v>
      </c>
      <c r="H10894" t="s">
        <v>6088</v>
      </c>
      <c r="I10894">
        <v>330</v>
      </c>
      <c r="J10894" t="s">
        <v>145</v>
      </c>
      <c r="K10894" t="s">
        <v>137</v>
      </c>
      <c r="L10894">
        <f>I10894*$Q$2/100/1000</f>
        <v>1.2209999999999999E-3</v>
      </c>
    </row>
    <row r="10895" spans="1:12">
      <c r="A10895" s="118">
        <v>45170</v>
      </c>
      <c r="B10895" t="s">
        <v>6094</v>
      </c>
      <c r="C10895" t="s">
        <v>6093</v>
      </c>
      <c r="D10895" t="s">
        <v>6092</v>
      </c>
      <c r="E10895" t="s">
        <v>6264</v>
      </c>
      <c r="F10895">
        <v>3045004</v>
      </c>
      <c r="G10895" t="s">
        <v>6207</v>
      </c>
      <c r="H10895" t="s">
        <v>6088</v>
      </c>
      <c r="I10895">
        <v>330</v>
      </c>
      <c r="J10895" t="s">
        <v>145</v>
      </c>
      <c r="K10895" t="s">
        <v>137</v>
      </c>
      <c r="L10895">
        <f>I10895*$Q$2/100/1000</f>
        <v>1.2209999999999999E-3</v>
      </c>
    </row>
    <row r="10896" spans="1:12">
      <c r="A10896" s="118">
        <v>45170</v>
      </c>
      <c r="B10896" t="s">
        <v>6094</v>
      </c>
      <c r="C10896" t="s">
        <v>6093</v>
      </c>
      <c r="D10896" t="s">
        <v>6159</v>
      </c>
      <c r="E10896" t="s">
        <v>6263</v>
      </c>
      <c r="F10896">
        <v>2145029</v>
      </c>
      <c r="G10896" t="s">
        <v>6215</v>
      </c>
      <c r="H10896" t="s">
        <v>6088</v>
      </c>
      <c r="I10896">
        <v>330</v>
      </c>
      <c r="J10896" t="s">
        <v>145</v>
      </c>
      <c r="K10896" t="s">
        <v>137</v>
      </c>
      <c r="L10896">
        <f>I10896*$Q$2/100/1000</f>
        <v>1.2209999999999999E-3</v>
      </c>
    </row>
    <row r="10897" spans="1:12">
      <c r="A10897" s="118">
        <v>45170</v>
      </c>
      <c r="B10897" t="s">
        <v>6094</v>
      </c>
      <c r="C10897" t="s">
        <v>6093</v>
      </c>
      <c r="D10897" t="s">
        <v>6151</v>
      </c>
      <c r="E10897" t="s">
        <v>6262</v>
      </c>
      <c r="F10897">
        <v>30257932</v>
      </c>
      <c r="G10897" t="s">
        <v>6149</v>
      </c>
      <c r="H10897" t="s">
        <v>6088</v>
      </c>
      <c r="I10897">
        <v>330</v>
      </c>
      <c r="J10897" t="s">
        <v>145</v>
      </c>
      <c r="K10897" t="s">
        <v>137</v>
      </c>
      <c r="L10897">
        <f>I10897*$Q$2/100/1000</f>
        <v>1.2209999999999999E-3</v>
      </c>
    </row>
    <row r="10898" spans="1:12">
      <c r="A10898" s="118">
        <v>45170</v>
      </c>
      <c r="B10898" t="s">
        <v>6094</v>
      </c>
      <c r="C10898" t="s">
        <v>6093</v>
      </c>
      <c r="D10898" t="s">
        <v>6130</v>
      </c>
      <c r="E10898" t="s">
        <v>6261</v>
      </c>
      <c r="F10898">
        <v>101031648</v>
      </c>
      <c r="G10898" t="s">
        <v>6138</v>
      </c>
      <c r="H10898" t="s">
        <v>6088</v>
      </c>
      <c r="I10898">
        <v>330</v>
      </c>
      <c r="J10898" t="s">
        <v>145</v>
      </c>
      <c r="K10898" t="s">
        <v>137</v>
      </c>
      <c r="L10898">
        <f>I10898*$Q$2/100/1000</f>
        <v>1.2209999999999999E-3</v>
      </c>
    </row>
    <row r="10899" spans="1:12">
      <c r="A10899" s="118">
        <v>45170</v>
      </c>
      <c r="B10899" t="s">
        <v>6094</v>
      </c>
      <c r="C10899" t="s">
        <v>6093</v>
      </c>
      <c r="D10899" t="s">
        <v>6184</v>
      </c>
      <c r="E10899" t="s">
        <v>6260</v>
      </c>
      <c r="F10899" t="s">
        <v>6157</v>
      </c>
      <c r="G10899" t="s">
        <v>6174</v>
      </c>
      <c r="H10899" t="s">
        <v>6088</v>
      </c>
      <c r="I10899">
        <v>330</v>
      </c>
      <c r="J10899" t="s">
        <v>145</v>
      </c>
      <c r="K10899" t="s">
        <v>137</v>
      </c>
      <c r="L10899">
        <f>I10899*$Q$2/100/1000</f>
        <v>1.2209999999999999E-3</v>
      </c>
    </row>
    <row r="10900" spans="1:12">
      <c r="A10900" s="118">
        <v>45170</v>
      </c>
      <c r="B10900" t="s">
        <v>6094</v>
      </c>
      <c r="C10900" t="s">
        <v>6093</v>
      </c>
      <c r="D10900" t="s">
        <v>6187</v>
      </c>
      <c r="E10900" t="s">
        <v>6259</v>
      </c>
      <c r="F10900" t="s">
        <v>6136</v>
      </c>
      <c r="G10900" t="s">
        <v>6135</v>
      </c>
      <c r="H10900" t="s">
        <v>6088</v>
      </c>
      <c r="I10900">
        <v>330</v>
      </c>
      <c r="J10900" t="s">
        <v>145</v>
      </c>
      <c r="K10900" t="s">
        <v>137</v>
      </c>
      <c r="L10900">
        <f>I10900*$Q$2/100/1000</f>
        <v>1.2209999999999999E-3</v>
      </c>
    </row>
    <row r="10901" spans="1:12">
      <c r="A10901" s="118">
        <v>45170</v>
      </c>
      <c r="B10901" t="s">
        <v>6094</v>
      </c>
      <c r="C10901" t="s">
        <v>6093</v>
      </c>
      <c r="D10901" t="s">
        <v>6142</v>
      </c>
      <c r="E10901" t="s">
        <v>6258</v>
      </c>
      <c r="F10901">
        <v>5745031</v>
      </c>
      <c r="G10901" t="s">
        <v>6096</v>
      </c>
      <c r="H10901" t="s">
        <v>6088</v>
      </c>
      <c r="I10901">
        <v>330</v>
      </c>
      <c r="J10901" t="s">
        <v>145</v>
      </c>
      <c r="K10901" t="s">
        <v>137</v>
      </c>
      <c r="L10901">
        <f>I10901*$Q$2/100/1000</f>
        <v>1.2209999999999999E-3</v>
      </c>
    </row>
    <row r="10902" spans="1:12">
      <c r="A10902" s="118">
        <v>45170</v>
      </c>
      <c r="B10902" t="s">
        <v>6094</v>
      </c>
      <c r="C10902" t="s">
        <v>6093</v>
      </c>
      <c r="D10902" t="s">
        <v>6130</v>
      </c>
      <c r="E10902" t="s">
        <v>6257</v>
      </c>
      <c r="F10902" t="s">
        <v>6199</v>
      </c>
      <c r="G10902" t="s">
        <v>6198</v>
      </c>
      <c r="H10902" t="s">
        <v>6088</v>
      </c>
      <c r="I10902">
        <v>330</v>
      </c>
      <c r="J10902" t="s">
        <v>145</v>
      </c>
      <c r="K10902" t="s">
        <v>137</v>
      </c>
      <c r="L10902">
        <f>I10902*$Q$2/100/1000</f>
        <v>1.2209999999999999E-3</v>
      </c>
    </row>
    <row r="10903" spans="1:12">
      <c r="A10903" s="118">
        <v>45170</v>
      </c>
      <c r="B10903" t="s">
        <v>6094</v>
      </c>
      <c r="C10903" t="s">
        <v>6093</v>
      </c>
      <c r="D10903" t="s">
        <v>6123</v>
      </c>
      <c r="E10903" t="s">
        <v>6256</v>
      </c>
      <c r="F10903" t="s">
        <v>6136</v>
      </c>
      <c r="G10903" t="s">
        <v>6135</v>
      </c>
      <c r="H10903" t="s">
        <v>6088</v>
      </c>
      <c r="I10903">
        <v>330</v>
      </c>
      <c r="J10903" t="s">
        <v>145</v>
      </c>
      <c r="K10903" t="s">
        <v>137</v>
      </c>
      <c r="L10903">
        <f>I10903*$Q$2/100/1000</f>
        <v>1.2209999999999999E-3</v>
      </c>
    </row>
    <row r="10904" spans="1:12">
      <c r="A10904" s="118">
        <v>45170</v>
      </c>
      <c r="B10904" t="s">
        <v>6094</v>
      </c>
      <c r="C10904" t="s">
        <v>6093</v>
      </c>
      <c r="D10904" t="s">
        <v>6105</v>
      </c>
      <c r="E10904" t="s">
        <v>6255</v>
      </c>
      <c r="F10904">
        <v>5745029</v>
      </c>
      <c r="G10904" t="s">
        <v>6116</v>
      </c>
      <c r="H10904" t="s">
        <v>6088</v>
      </c>
      <c r="I10904">
        <v>330</v>
      </c>
      <c r="J10904" t="s">
        <v>145</v>
      </c>
      <c r="K10904" t="s">
        <v>137</v>
      </c>
      <c r="L10904">
        <f>I10904*$Q$2/100/1000</f>
        <v>1.2209999999999999E-3</v>
      </c>
    </row>
    <row r="10905" spans="1:12">
      <c r="A10905" s="118">
        <v>45170</v>
      </c>
      <c r="B10905" t="s">
        <v>6094</v>
      </c>
      <c r="C10905" t="s">
        <v>6093</v>
      </c>
      <c r="D10905" t="s">
        <v>6213</v>
      </c>
      <c r="E10905" t="s">
        <v>6254</v>
      </c>
      <c r="F10905" t="s">
        <v>5480</v>
      </c>
      <c r="G10905" t="s">
        <v>5479</v>
      </c>
      <c r="H10905" t="s">
        <v>6088</v>
      </c>
      <c r="I10905">
        <v>330</v>
      </c>
      <c r="J10905" t="s">
        <v>145</v>
      </c>
      <c r="K10905" t="s">
        <v>137</v>
      </c>
      <c r="L10905">
        <f>I10905*$Q$2/100/1000</f>
        <v>1.2209999999999999E-3</v>
      </c>
    </row>
    <row r="10906" spans="1:12">
      <c r="A10906" s="118">
        <v>45170</v>
      </c>
      <c r="B10906" t="s">
        <v>6094</v>
      </c>
      <c r="C10906" t="s">
        <v>6093</v>
      </c>
      <c r="D10906" t="s">
        <v>6142</v>
      </c>
      <c r="E10906" t="s">
        <v>6253</v>
      </c>
      <c r="F10906">
        <v>5745031</v>
      </c>
      <c r="G10906" t="s">
        <v>6096</v>
      </c>
      <c r="H10906" t="s">
        <v>6088</v>
      </c>
      <c r="I10906">
        <v>330</v>
      </c>
      <c r="J10906" t="s">
        <v>145</v>
      </c>
      <c r="K10906" t="s">
        <v>137</v>
      </c>
      <c r="L10906">
        <f>I10906*$Q$2/100/1000</f>
        <v>1.2209999999999999E-3</v>
      </c>
    </row>
    <row r="10907" spans="1:12">
      <c r="A10907" s="118">
        <v>45170</v>
      </c>
      <c r="B10907" t="s">
        <v>6094</v>
      </c>
      <c r="C10907" t="s">
        <v>6093</v>
      </c>
      <c r="D10907" t="s">
        <v>6237</v>
      </c>
      <c r="E10907" t="s">
        <v>6252</v>
      </c>
      <c r="F10907">
        <v>2145032</v>
      </c>
      <c r="G10907" t="s">
        <v>6235</v>
      </c>
      <c r="H10907" t="s">
        <v>6088</v>
      </c>
      <c r="I10907">
        <v>330</v>
      </c>
      <c r="J10907" t="s">
        <v>145</v>
      </c>
      <c r="K10907" t="s">
        <v>137</v>
      </c>
      <c r="L10907">
        <f>I10907*$Q$2/100/1000</f>
        <v>1.2209999999999999E-3</v>
      </c>
    </row>
    <row r="10908" spans="1:12">
      <c r="A10908" s="118">
        <v>45170</v>
      </c>
      <c r="B10908" t="s">
        <v>6094</v>
      </c>
      <c r="C10908" t="s">
        <v>6093</v>
      </c>
      <c r="D10908" t="s">
        <v>6092</v>
      </c>
      <c r="E10908" t="s">
        <v>6251</v>
      </c>
      <c r="F10908">
        <v>3045004</v>
      </c>
      <c r="G10908" t="s">
        <v>6207</v>
      </c>
      <c r="H10908" t="s">
        <v>6088</v>
      </c>
      <c r="I10908">
        <v>330</v>
      </c>
      <c r="J10908" t="s">
        <v>145</v>
      </c>
      <c r="K10908" t="s">
        <v>137</v>
      </c>
      <c r="L10908">
        <f>I10908*$Q$2/100/1000</f>
        <v>1.2209999999999999E-3</v>
      </c>
    </row>
    <row r="10909" spans="1:12">
      <c r="A10909" s="118">
        <v>45200</v>
      </c>
      <c r="B10909" t="s">
        <v>6094</v>
      </c>
      <c r="C10909" t="s">
        <v>6093</v>
      </c>
      <c r="D10909" t="s">
        <v>6142</v>
      </c>
      <c r="E10909" t="s">
        <v>6250</v>
      </c>
      <c r="F10909">
        <v>5745029</v>
      </c>
      <c r="G10909" t="s">
        <v>6116</v>
      </c>
      <c r="H10909" t="s">
        <v>6088</v>
      </c>
      <c r="I10909">
        <v>330</v>
      </c>
      <c r="J10909" t="s">
        <v>145</v>
      </c>
      <c r="K10909" t="s">
        <v>137</v>
      </c>
      <c r="L10909">
        <f>I10909*$Q$2/100/1000</f>
        <v>1.2209999999999999E-3</v>
      </c>
    </row>
    <row r="10910" spans="1:12">
      <c r="A10910" s="118">
        <v>45200</v>
      </c>
      <c r="B10910" t="s">
        <v>6094</v>
      </c>
      <c r="C10910" t="s">
        <v>6093</v>
      </c>
      <c r="D10910" t="s">
        <v>6182</v>
      </c>
      <c r="E10910" t="s">
        <v>6249</v>
      </c>
      <c r="F10910" t="s">
        <v>5480</v>
      </c>
      <c r="G10910" t="s">
        <v>5479</v>
      </c>
      <c r="H10910" t="s">
        <v>6088</v>
      </c>
      <c r="I10910">
        <v>330</v>
      </c>
      <c r="J10910" t="s">
        <v>145</v>
      </c>
      <c r="K10910" t="s">
        <v>137</v>
      </c>
      <c r="L10910">
        <f>I10910*$Q$2/100/1000</f>
        <v>1.2209999999999999E-3</v>
      </c>
    </row>
    <row r="10911" spans="1:12">
      <c r="A10911" s="118">
        <v>45200</v>
      </c>
      <c r="B10911" t="s">
        <v>6094</v>
      </c>
      <c r="C10911" t="s">
        <v>6093</v>
      </c>
      <c r="D10911" t="s">
        <v>6182</v>
      </c>
      <c r="E10911" t="s">
        <v>6248</v>
      </c>
      <c r="F10911" t="s">
        <v>5480</v>
      </c>
      <c r="G10911" t="s">
        <v>5479</v>
      </c>
      <c r="H10911" t="s">
        <v>6088</v>
      </c>
      <c r="I10911">
        <v>330</v>
      </c>
      <c r="J10911" t="s">
        <v>145</v>
      </c>
      <c r="K10911" t="s">
        <v>137</v>
      </c>
      <c r="L10911">
        <f>I10911*$Q$2/100/1000</f>
        <v>1.2209999999999999E-3</v>
      </c>
    </row>
    <row r="10912" spans="1:12">
      <c r="A10912" s="118">
        <v>45200</v>
      </c>
      <c r="B10912" t="s">
        <v>6094</v>
      </c>
      <c r="C10912" t="s">
        <v>6093</v>
      </c>
      <c r="D10912" t="s">
        <v>6148</v>
      </c>
      <c r="E10912" t="s">
        <v>6247</v>
      </c>
      <c r="F10912">
        <v>2145032</v>
      </c>
      <c r="G10912" t="s">
        <v>6235</v>
      </c>
      <c r="H10912" t="s">
        <v>6088</v>
      </c>
      <c r="I10912">
        <v>330</v>
      </c>
      <c r="J10912" t="s">
        <v>145</v>
      </c>
      <c r="K10912" t="s">
        <v>137</v>
      </c>
      <c r="L10912">
        <f>I10912*$Q$2/100/1000</f>
        <v>1.2209999999999999E-3</v>
      </c>
    </row>
    <row r="10913" spans="1:12">
      <c r="A10913" s="118">
        <v>45200</v>
      </c>
      <c r="B10913" t="s">
        <v>180</v>
      </c>
      <c r="C10913" t="s">
        <v>179</v>
      </c>
      <c r="D10913" t="s">
        <v>6246</v>
      </c>
      <c r="E10913" t="s">
        <v>6245</v>
      </c>
      <c r="F10913" t="s">
        <v>2148</v>
      </c>
      <c r="G10913" t="s">
        <v>2147</v>
      </c>
      <c r="H10913" t="s">
        <v>174</v>
      </c>
      <c r="I10913">
        <v>3154</v>
      </c>
      <c r="J10913" t="s">
        <v>173</v>
      </c>
      <c r="K10913" t="s">
        <v>172</v>
      </c>
      <c r="L10913">
        <f>I10913*$Q$3/(1000/25)</f>
        <v>2.5295079999999999</v>
      </c>
    </row>
    <row r="10914" spans="1:12">
      <c r="A10914" s="118">
        <v>45200</v>
      </c>
      <c r="B10914" t="s">
        <v>6094</v>
      </c>
      <c r="C10914" t="s">
        <v>6093</v>
      </c>
      <c r="D10914" t="s">
        <v>6244</v>
      </c>
      <c r="E10914" t="s">
        <v>6243</v>
      </c>
      <c r="F10914">
        <v>85202361</v>
      </c>
      <c r="G10914" t="s">
        <v>6242</v>
      </c>
      <c r="H10914" t="s">
        <v>6088</v>
      </c>
      <c r="I10914">
        <v>330</v>
      </c>
      <c r="J10914" t="s">
        <v>145</v>
      </c>
      <c r="K10914" t="s">
        <v>137</v>
      </c>
      <c r="L10914">
        <f>I10914*$Q$2/100/1000</f>
        <v>1.2209999999999999E-3</v>
      </c>
    </row>
    <row r="10915" spans="1:12">
      <c r="A10915" s="118">
        <v>45200</v>
      </c>
      <c r="B10915" t="s">
        <v>6094</v>
      </c>
      <c r="C10915" t="s">
        <v>6093</v>
      </c>
      <c r="D10915" t="s">
        <v>6148</v>
      </c>
      <c r="E10915" t="s">
        <v>6241</v>
      </c>
      <c r="F10915">
        <v>2145032</v>
      </c>
      <c r="G10915" t="s">
        <v>6235</v>
      </c>
      <c r="H10915" t="s">
        <v>6088</v>
      </c>
      <c r="I10915">
        <v>330</v>
      </c>
      <c r="J10915" t="s">
        <v>145</v>
      </c>
      <c r="K10915" t="s">
        <v>137</v>
      </c>
      <c r="L10915">
        <f>I10915*$Q$2/100/1000</f>
        <v>1.2209999999999999E-3</v>
      </c>
    </row>
    <row r="10916" spans="1:12">
      <c r="A10916" s="118">
        <v>45200</v>
      </c>
      <c r="B10916" t="s">
        <v>6094</v>
      </c>
      <c r="C10916" t="s">
        <v>6093</v>
      </c>
      <c r="D10916" t="s">
        <v>6240</v>
      </c>
      <c r="E10916" t="s">
        <v>6239</v>
      </c>
      <c r="F10916">
        <v>5745031</v>
      </c>
      <c r="G10916" t="s">
        <v>6096</v>
      </c>
      <c r="H10916" t="s">
        <v>6088</v>
      </c>
      <c r="I10916">
        <v>330</v>
      </c>
      <c r="J10916" t="s">
        <v>145</v>
      </c>
      <c r="K10916" t="s">
        <v>137</v>
      </c>
      <c r="L10916">
        <f>I10916*$Q$2/100/1000</f>
        <v>1.2209999999999999E-3</v>
      </c>
    </row>
    <row r="10917" spans="1:12">
      <c r="A10917" s="118">
        <v>45200</v>
      </c>
      <c r="B10917" t="s">
        <v>6094</v>
      </c>
      <c r="C10917" t="s">
        <v>6093</v>
      </c>
      <c r="D10917" t="s">
        <v>6103</v>
      </c>
      <c r="E10917" t="s">
        <v>6238</v>
      </c>
      <c r="F10917">
        <v>5745012</v>
      </c>
      <c r="G10917" t="s">
        <v>6099</v>
      </c>
      <c r="H10917" t="s">
        <v>6088</v>
      </c>
      <c r="I10917">
        <v>330</v>
      </c>
      <c r="J10917" t="s">
        <v>145</v>
      </c>
      <c r="K10917" t="s">
        <v>137</v>
      </c>
      <c r="L10917">
        <f>I10917*$Q$2/100/1000</f>
        <v>1.2209999999999999E-3</v>
      </c>
    </row>
    <row r="10918" spans="1:12">
      <c r="A10918" s="118">
        <v>45200</v>
      </c>
      <c r="B10918" t="s">
        <v>6094</v>
      </c>
      <c r="C10918" t="s">
        <v>6093</v>
      </c>
      <c r="D10918" t="s">
        <v>6237</v>
      </c>
      <c r="E10918" t="s">
        <v>6236</v>
      </c>
      <c r="F10918">
        <v>2145032</v>
      </c>
      <c r="G10918" t="s">
        <v>6235</v>
      </c>
      <c r="H10918" t="s">
        <v>6088</v>
      </c>
      <c r="I10918">
        <v>330</v>
      </c>
      <c r="J10918" t="s">
        <v>145</v>
      </c>
      <c r="K10918" t="s">
        <v>137</v>
      </c>
      <c r="L10918">
        <f>I10918*$Q$2/100/1000</f>
        <v>1.2209999999999999E-3</v>
      </c>
    </row>
    <row r="10919" spans="1:12">
      <c r="A10919" s="118">
        <v>45200</v>
      </c>
      <c r="B10919" t="s">
        <v>6094</v>
      </c>
      <c r="C10919" t="s">
        <v>6093</v>
      </c>
      <c r="D10919" t="s">
        <v>6130</v>
      </c>
      <c r="E10919" t="s">
        <v>6234</v>
      </c>
      <c r="F10919" t="s">
        <v>6128</v>
      </c>
      <c r="G10919" t="s">
        <v>6127</v>
      </c>
      <c r="H10919" t="s">
        <v>6088</v>
      </c>
      <c r="I10919">
        <v>330</v>
      </c>
      <c r="J10919" t="s">
        <v>145</v>
      </c>
      <c r="K10919" t="s">
        <v>137</v>
      </c>
      <c r="L10919">
        <f>I10919*$Q$2/100/1000</f>
        <v>1.2209999999999999E-3</v>
      </c>
    </row>
    <row r="10920" spans="1:12">
      <c r="A10920" s="118">
        <v>45200</v>
      </c>
      <c r="B10920" t="s">
        <v>6094</v>
      </c>
      <c r="C10920" t="s">
        <v>6093</v>
      </c>
      <c r="D10920" t="s">
        <v>6226</v>
      </c>
      <c r="E10920" t="s">
        <v>6233</v>
      </c>
      <c r="F10920">
        <v>5745031</v>
      </c>
      <c r="G10920" t="s">
        <v>6096</v>
      </c>
      <c r="H10920" t="s">
        <v>6088</v>
      </c>
      <c r="I10920">
        <v>330</v>
      </c>
      <c r="J10920" t="s">
        <v>145</v>
      </c>
      <c r="K10920" t="s">
        <v>137</v>
      </c>
      <c r="L10920">
        <f>I10920*$Q$2/100/1000</f>
        <v>1.2209999999999999E-3</v>
      </c>
    </row>
    <row r="10921" spans="1:12">
      <c r="A10921" s="118">
        <v>45200</v>
      </c>
      <c r="B10921" t="s">
        <v>6094</v>
      </c>
      <c r="C10921" t="s">
        <v>6093</v>
      </c>
      <c r="D10921" t="s">
        <v>6226</v>
      </c>
      <c r="E10921" t="s">
        <v>6232</v>
      </c>
      <c r="F10921">
        <v>5745031</v>
      </c>
      <c r="G10921" t="s">
        <v>6096</v>
      </c>
      <c r="H10921" t="s">
        <v>6088</v>
      </c>
      <c r="I10921">
        <v>330</v>
      </c>
      <c r="J10921" t="s">
        <v>145</v>
      </c>
      <c r="K10921" t="s">
        <v>137</v>
      </c>
      <c r="L10921">
        <f>I10921*$Q$2/100/1000</f>
        <v>1.2209999999999999E-3</v>
      </c>
    </row>
    <row r="10922" spans="1:12">
      <c r="A10922" s="118">
        <v>45200</v>
      </c>
      <c r="B10922" t="s">
        <v>6094</v>
      </c>
      <c r="C10922" t="s">
        <v>6093</v>
      </c>
      <c r="D10922" t="s">
        <v>6103</v>
      </c>
      <c r="E10922" t="s">
        <v>6231</v>
      </c>
      <c r="F10922">
        <v>5745012</v>
      </c>
      <c r="G10922" t="s">
        <v>6099</v>
      </c>
      <c r="H10922" t="s">
        <v>6088</v>
      </c>
      <c r="I10922">
        <v>330</v>
      </c>
      <c r="J10922" t="s">
        <v>145</v>
      </c>
      <c r="K10922" t="s">
        <v>137</v>
      </c>
      <c r="L10922">
        <f>I10922*$Q$2/100/1000</f>
        <v>1.2209999999999999E-3</v>
      </c>
    </row>
    <row r="10923" spans="1:12">
      <c r="A10923" s="118">
        <v>45200</v>
      </c>
      <c r="B10923" t="s">
        <v>6094</v>
      </c>
      <c r="C10923" t="s">
        <v>6093</v>
      </c>
      <c r="D10923" t="s">
        <v>6159</v>
      </c>
      <c r="E10923" t="s">
        <v>6230</v>
      </c>
      <c r="F10923">
        <v>3045004</v>
      </c>
      <c r="G10923" t="s">
        <v>6207</v>
      </c>
      <c r="H10923" t="s">
        <v>6088</v>
      </c>
      <c r="I10923">
        <v>330</v>
      </c>
      <c r="J10923" t="s">
        <v>145</v>
      </c>
      <c r="K10923" t="s">
        <v>137</v>
      </c>
      <c r="L10923">
        <f>I10923*$Q$2/100/1000</f>
        <v>1.2209999999999999E-3</v>
      </c>
    </row>
    <row r="10924" spans="1:12">
      <c r="A10924" s="118">
        <v>45200</v>
      </c>
      <c r="B10924" t="s">
        <v>6094</v>
      </c>
      <c r="C10924" t="s">
        <v>6093</v>
      </c>
      <c r="D10924" t="s">
        <v>6168</v>
      </c>
      <c r="E10924" t="s">
        <v>6229</v>
      </c>
      <c r="F10924">
        <v>101044838</v>
      </c>
      <c r="G10924" t="s">
        <v>6192</v>
      </c>
      <c r="H10924" t="s">
        <v>6088</v>
      </c>
      <c r="I10924">
        <v>330</v>
      </c>
      <c r="J10924" t="s">
        <v>145</v>
      </c>
      <c r="K10924" t="s">
        <v>137</v>
      </c>
      <c r="L10924">
        <f>I10924*$Q$2/100/1000</f>
        <v>1.2209999999999999E-3</v>
      </c>
    </row>
    <row r="10925" spans="1:12">
      <c r="A10925" s="118">
        <v>45200</v>
      </c>
      <c r="B10925" t="s">
        <v>6094</v>
      </c>
      <c r="C10925" t="s">
        <v>6093</v>
      </c>
      <c r="D10925" t="s">
        <v>6228</v>
      </c>
      <c r="E10925" t="s">
        <v>6227</v>
      </c>
      <c r="F10925" t="s">
        <v>5480</v>
      </c>
      <c r="G10925" t="s">
        <v>5479</v>
      </c>
      <c r="H10925" t="s">
        <v>6088</v>
      </c>
      <c r="I10925">
        <v>330</v>
      </c>
      <c r="J10925" t="s">
        <v>145</v>
      </c>
      <c r="K10925" t="s">
        <v>137</v>
      </c>
      <c r="L10925">
        <f>I10925*$Q$2/100/1000</f>
        <v>1.2209999999999999E-3</v>
      </c>
    </row>
    <row r="10926" spans="1:12">
      <c r="A10926" s="118">
        <v>45200</v>
      </c>
      <c r="B10926" t="s">
        <v>6094</v>
      </c>
      <c r="C10926" t="s">
        <v>6093</v>
      </c>
      <c r="D10926" t="s">
        <v>6226</v>
      </c>
      <c r="E10926" t="s">
        <v>6225</v>
      </c>
      <c r="F10926">
        <v>5745031</v>
      </c>
      <c r="G10926" t="s">
        <v>6096</v>
      </c>
      <c r="H10926" t="s">
        <v>6088</v>
      </c>
      <c r="I10926">
        <v>330</v>
      </c>
      <c r="J10926" t="s">
        <v>145</v>
      </c>
      <c r="K10926" t="s">
        <v>137</v>
      </c>
      <c r="L10926">
        <f>I10926*$Q$2/100/1000</f>
        <v>1.2209999999999999E-3</v>
      </c>
    </row>
    <row r="10927" spans="1:12">
      <c r="A10927" s="118">
        <v>45200</v>
      </c>
      <c r="B10927" t="s">
        <v>6094</v>
      </c>
      <c r="C10927" t="s">
        <v>6093</v>
      </c>
      <c r="D10927" t="s">
        <v>6123</v>
      </c>
      <c r="E10927" t="s">
        <v>6224</v>
      </c>
      <c r="F10927" t="s">
        <v>6121</v>
      </c>
      <c r="G10927" t="s">
        <v>6120</v>
      </c>
      <c r="H10927" t="s">
        <v>6088</v>
      </c>
      <c r="I10927">
        <v>330</v>
      </c>
      <c r="J10927" t="s">
        <v>145</v>
      </c>
      <c r="K10927" t="s">
        <v>137</v>
      </c>
      <c r="L10927">
        <f>I10927*$Q$2/100/1000</f>
        <v>1.2209999999999999E-3</v>
      </c>
    </row>
    <row r="10928" spans="1:12">
      <c r="A10928" s="118">
        <v>45200</v>
      </c>
      <c r="B10928" t="s">
        <v>6094</v>
      </c>
      <c r="C10928" t="s">
        <v>6093</v>
      </c>
      <c r="D10928" t="s">
        <v>6223</v>
      </c>
      <c r="E10928" t="s">
        <v>6222</v>
      </c>
      <c r="F10928">
        <v>23203082</v>
      </c>
      <c r="G10928" t="s">
        <v>6221</v>
      </c>
      <c r="H10928" t="s">
        <v>6088</v>
      </c>
      <c r="I10928">
        <v>330</v>
      </c>
      <c r="J10928" t="s">
        <v>145</v>
      </c>
      <c r="K10928" t="s">
        <v>137</v>
      </c>
      <c r="L10928">
        <f>I10928*$Q$2/100/1000</f>
        <v>1.2209999999999999E-3</v>
      </c>
    </row>
    <row r="10929" spans="1:12">
      <c r="A10929" s="118">
        <v>45200</v>
      </c>
      <c r="B10929" t="s">
        <v>6094</v>
      </c>
      <c r="C10929" t="s">
        <v>6093</v>
      </c>
      <c r="D10929" t="s">
        <v>6220</v>
      </c>
      <c r="E10929" t="s">
        <v>6219</v>
      </c>
      <c r="F10929" t="s">
        <v>6132</v>
      </c>
      <c r="G10929" t="s">
        <v>6131</v>
      </c>
      <c r="H10929" t="s">
        <v>6088</v>
      </c>
      <c r="I10929">
        <v>330</v>
      </c>
      <c r="J10929" t="s">
        <v>145</v>
      </c>
      <c r="K10929" t="s">
        <v>137</v>
      </c>
      <c r="L10929">
        <f>I10929*$Q$2/100/1000</f>
        <v>1.2209999999999999E-3</v>
      </c>
    </row>
    <row r="10930" spans="1:12">
      <c r="A10930" s="118">
        <v>45200</v>
      </c>
      <c r="B10930" t="s">
        <v>6094</v>
      </c>
      <c r="C10930" t="s">
        <v>6093</v>
      </c>
      <c r="D10930" t="s">
        <v>6153</v>
      </c>
      <c r="E10930" t="s">
        <v>6218</v>
      </c>
      <c r="F10930" t="s">
        <v>6157</v>
      </c>
      <c r="G10930" t="s">
        <v>6156</v>
      </c>
      <c r="H10930" t="s">
        <v>6088</v>
      </c>
      <c r="I10930">
        <v>330</v>
      </c>
      <c r="J10930" t="s">
        <v>145</v>
      </c>
      <c r="K10930" t="s">
        <v>137</v>
      </c>
      <c r="L10930">
        <f>I10930*$Q$2/100/1000</f>
        <v>1.2209999999999999E-3</v>
      </c>
    </row>
    <row r="10931" spans="1:12">
      <c r="A10931" s="118">
        <v>45200</v>
      </c>
      <c r="B10931" t="s">
        <v>6094</v>
      </c>
      <c r="C10931" t="s">
        <v>6093</v>
      </c>
      <c r="D10931" t="s">
        <v>6217</v>
      </c>
      <c r="E10931" t="s">
        <v>6216</v>
      </c>
      <c r="F10931">
        <v>2145029</v>
      </c>
      <c r="G10931" t="s">
        <v>6215</v>
      </c>
      <c r="H10931" t="s">
        <v>6088</v>
      </c>
      <c r="I10931">
        <v>330</v>
      </c>
      <c r="J10931" t="s">
        <v>145</v>
      </c>
      <c r="K10931" t="s">
        <v>137</v>
      </c>
      <c r="L10931">
        <f>I10931*$Q$2/100/1000</f>
        <v>1.2209999999999999E-3</v>
      </c>
    </row>
    <row r="10932" spans="1:12">
      <c r="A10932" s="118">
        <v>45200</v>
      </c>
      <c r="B10932" t="s">
        <v>6094</v>
      </c>
      <c r="C10932" t="s">
        <v>6093</v>
      </c>
      <c r="D10932" t="s">
        <v>6123</v>
      </c>
      <c r="E10932" t="s">
        <v>6214</v>
      </c>
      <c r="F10932" t="s">
        <v>6136</v>
      </c>
      <c r="G10932" t="s">
        <v>6135</v>
      </c>
      <c r="H10932" t="s">
        <v>6088</v>
      </c>
      <c r="I10932">
        <v>330</v>
      </c>
      <c r="J10932" t="s">
        <v>145</v>
      </c>
      <c r="K10932" t="s">
        <v>137</v>
      </c>
      <c r="L10932">
        <f>I10932*$Q$2/100/1000</f>
        <v>1.2209999999999999E-3</v>
      </c>
    </row>
    <row r="10933" spans="1:12">
      <c r="A10933" s="118">
        <v>45200</v>
      </c>
      <c r="B10933" t="s">
        <v>6094</v>
      </c>
      <c r="C10933" t="s">
        <v>6093</v>
      </c>
      <c r="D10933" t="s">
        <v>6213</v>
      </c>
      <c r="E10933" t="s">
        <v>6212</v>
      </c>
      <c r="F10933" t="s">
        <v>5480</v>
      </c>
      <c r="G10933" t="s">
        <v>5479</v>
      </c>
      <c r="H10933" t="s">
        <v>6088</v>
      </c>
      <c r="I10933">
        <v>330</v>
      </c>
      <c r="J10933" t="s">
        <v>145</v>
      </c>
      <c r="K10933" t="s">
        <v>137</v>
      </c>
      <c r="L10933">
        <f>I10933*$Q$2/100/1000</f>
        <v>1.2209999999999999E-3</v>
      </c>
    </row>
    <row r="10934" spans="1:12">
      <c r="A10934" s="118">
        <v>45200</v>
      </c>
      <c r="B10934" t="s">
        <v>6094</v>
      </c>
      <c r="C10934" t="s">
        <v>6093</v>
      </c>
      <c r="D10934" t="s">
        <v>6211</v>
      </c>
      <c r="E10934" t="s">
        <v>6210</v>
      </c>
      <c r="F10934" t="s">
        <v>5480</v>
      </c>
      <c r="G10934" t="s">
        <v>5479</v>
      </c>
      <c r="H10934" t="s">
        <v>6088</v>
      </c>
      <c r="I10934">
        <v>330</v>
      </c>
      <c r="J10934" t="s">
        <v>145</v>
      </c>
      <c r="K10934" t="s">
        <v>137</v>
      </c>
      <c r="L10934">
        <f>I10934*$Q$2/100/1000</f>
        <v>1.2209999999999999E-3</v>
      </c>
    </row>
    <row r="10935" spans="1:12">
      <c r="A10935" s="118">
        <v>45200</v>
      </c>
      <c r="B10935" t="s">
        <v>6094</v>
      </c>
      <c r="C10935" t="s">
        <v>6093</v>
      </c>
      <c r="D10935" t="s">
        <v>6092</v>
      </c>
      <c r="E10935" t="s">
        <v>6209</v>
      </c>
      <c r="F10935" t="s">
        <v>6090</v>
      </c>
      <c r="G10935" t="s">
        <v>6089</v>
      </c>
      <c r="H10935" t="s">
        <v>6088</v>
      </c>
      <c r="I10935">
        <v>330</v>
      </c>
      <c r="J10935" t="s">
        <v>145</v>
      </c>
      <c r="K10935" t="s">
        <v>137</v>
      </c>
      <c r="L10935">
        <f>I10935*$Q$2/100/1000</f>
        <v>1.2209999999999999E-3</v>
      </c>
    </row>
    <row r="10936" spans="1:12">
      <c r="A10936" s="118">
        <v>45200</v>
      </c>
      <c r="B10936" t="s">
        <v>6094</v>
      </c>
      <c r="C10936" t="s">
        <v>6093</v>
      </c>
      <c r="D10936" t="s">
        <v>6092</v>
      </c>
      <c r="E10936" t="s">
        <v>6208</v>
      </c>
      <c r="F10936">
        <v>3045004</v>
      </c>
      <c r="G10936" t="s">
        <v>6207</v>
      </c>
      <c r="H10936" t="s">
        <v>6088</v>
      </c>
      <c r="I10936">
        <v>330</v>
      </c>
      <c r="J10936" t="s">
        <v>145</v>
      </c>
      <c r="K10936" t="s">
        <v>137</v>
      </c>
      <c r="L10936">
        <f>I10936*$Q$2/100/1000</f>
        <v>1.2209999999999999E-3</v>
      </c>
    </row>
    <row r="10937" spans="1:12">
      <c r="A10937" s="118">
        <v>45200</v>
      </c>
      <c r="B10937" t="s">
        <v>6094</v>
      </c>
      <c r="C10937" t="s">
        <v>6093</v>
      </c>
      <c r="D10937" t="s">
        <v>6171</v>
      </c>
      <c r="E10937" t="s">
        <v>6206</v>
      </c>
      <c r="F10937">
        <v>101044714</v>
      </c>
      <c r="G10937" t="s">
        <v>6201</v>
      </c>
      <c r="H10937" t="s">
        <v>6088</v>
      </c>
      <c r="I10937">
        <v>330</v>
      </c>
      <c r="J10937" t="s">
        <v>145</v>
      </c>
      <c r="K10937" t="s">
        <v>137</v>
      </c>
      <c r="L10937">
        <f>I10937*$Q$2/100/1000</f>
        <v>1.2209999999999999E-3</v>
      </c>
    </row>
    <row r="10938" spans="1:12">
      <c r="A10938" s="118">
        <v>45200</v>
      </c>
      <c r="B10938" t="s">
        <v>6094</v>
      </c>
      <c r="C10938" t="s">
        <v>6093</v>
      </c>
      <c r="D10938" t="s">
        <v>6205</v>
      </c>
      <c r="E10938" t="s">
        <v>6204</v>
      </c>
      <c r="F10938">
        <v>3045009</v>
      </c>
      <c r="G10938" t="s">
        <v>6177</v>
      </c>
      <c r="H10938" t="s">
        <v>6088</v>
      </c>
      <c r="I10938">
        <v>330</v>
      </c>
      <c r="J10938" t="s">
        <v>145</v>
      </c>
      <c r="K10938" t="s">
        <v>137</v>
      </c>
      <c r="L10938">
        <f>I10938*$Q$2/100/1000</f>
        <v>1.2209999999999999E-3</v>
      </c>
    </row>
    <row r="10939" spans="1:12">
      <c r="A10939" s="118">
        <v>45200</v>
      </c>
      <c r="B10939" t="s">
        <v>6094</v>
      </c>
      <c r="C10939" t="s">
        <v>6093</v>
      </c>
      <c r="D10939" t="s">
        <v>6203</v>
      </c>
      <c r="E10939" t="s">
        <v>6202</v>
      </c>
      <c r="F10939">
        <v>101044714</v>
      </c>
      <c r="G10939" t="s">
        <v>6201</v>
      </c>
      <c r="H10939" t="s">
        <v>6088</v>
      </c>
      <c r="I10939">
        <v>330</v>
      </c>
      <c r="J10939" t="s">
        <v>145</v>
      </c>
      <c r="K10939" t="s">
        <v>137</v>
      </c>
      <c r="L10939">
        <f>I10939*$Q$2/100/1000</f>
        <v>1.2209999999999999E-3</v>
      </c>
    </row>
    <row r="10940" spans="1:12">
      <c r="A10940" s="118">
        <v>45200</v>
      </c>
      <c r="B10940" t="s">
        <v>6094</v>
      </c>
      <c r="C10940" t="s">
        <v>6093</v>
      </c>
      <c r="D10940" t="s">
        <v>6130</v>
      </c>
      <c r="E10940" t="s">
        <v>6200</v>
      </c>
      <c r="F10940" t="s">
        <v>6199</v>
      </c>
      <c r="G10940" t="s">
        <v>6198</v>
      </c>
      <c r="H10940" t="s">
        <v>6088</v>
      </c>
      <c r="I10940">
        <v>330</v>
      </c>
      <c r="J10940" t="s">
        <v>145</v>
      </c>
      <c r="K10940" t="s">
        <v>137</v>
      </c>
      <c r="L10940">
        <f>I10940*$Q$2/100/1000</f>
        <v>1.2209999999999999E-3</v>
      </c>
    </row>
    <row r="10941" spans="1:12">
      <c r="A10941" s="118">
        <v>45200</v>
      </c>
      <c r="B10941" t="s">
        <v>6094</v>
      </c>
      <c r="C10941" t="s">
        <v>6093</v>
      </c>
      <c r="D10941" t="s">
        <v>6142</v>
      </c>
      <c r="E10941" t="s">
        <v>6197</v>
      </c>
      <c r="F10941">
        <v>5745029</v>
      </c>
      <c r="G10941" t="s">
        <v>6116</v>
      </c>
      <c r="H10941" t="s">
        <v>6088</v>
      </c>
      <c r="I10941">
        <v>330</v>
      </c>
      <c r="J10941" t="s">
        <v>145</v>
      </c>
      <c r="K10941" t="s">
        <v>137</v>
      </c>
      <c r="L10941">
        <f>I10941*$Q$2/100/1000</f>
        <v>1.2209999999999999E-3</v>
      </c>
    </row>
    <row r="10942" spans="1:12">
      <c r="A10942" s="118">
        <v>45200</v>
      </c>
      <c r="B10942" t="s">
        <v>6094</v>
      </c>
      <c r="C10942" t="s">
        <v>6093</v>
      </c>
      <c r="D10942" t="s">
        <v>6115</v>
      </c>
      <c r="E10942" t="s">
        <v>6196</v>
      </c>
      <c r="F10942">
        <v>5745031</v>
      </c>
      <c r="G10942" t="s">
        <v>6096</v>
      </c>
      <c r="H10942" t="s">
        <v>6088</v>
      </c>
      <c r="I10942">
        <v>330</v>
      </c>
      <c r="J10942" t="s">
        <v>145</v>
      </c>
      <c r="K10942" t="s">
        <v>137</v>
      </c>
      <c r="L10942">
        <f>I10942*$Q$2/100/1000</f>
        <v>1.2209999999999999E-3</v>
      </c>
    </row>
    <row r="10943" spans="1:12">
      <c r="A10943" s="118">
        <v>45200</v>
      </c>
      <c r="B10943" t="s">
        <v>6094</v>
      </c>
      <c r="C10943" t="s">
        <v>6093</v>
      </c>
      <c r="D10943" t="s">
        <v>6195</v>
      </c>
      <c r="E10943" t="s">
        <v>6194</v>
      </c>
      <c r="F10943">
        <v>101044838</v>
      </c>
      <c r="G10943" t="s">
        <v>6192</v>
      </c>
      <c r="H10943" t="s">
        <v>6088</v>
      </c>
      <c r="I10943">
        <v>330</v>
      </c>
      <c r="J10943" t="s">
        <v>145</v>
      </c>
      <c r="K10943" t="s">
        <v>137</v>
      </c>
      <c r="L10943">
        <f>I10943*$Q$2/100/1000</f>
        <v>1.2209999999999999E-3</v>
      </c>
    </row>
    <row r="10944" spans="1:12">
      <c r="A10944" s="118">
        <v>45200</v>
      </c>
      <c r="B10944" t="s">
        <v>6094</v>
      </c>
      <c r="C10944" t="s">
        <v>6093</v>
      </c>
      <c r="D10944" t="s">
        <v>6168</v>
      </c>
      <c r="E10944" t="s">
        <v>6193</v>
      </c>
      <c r="F10944">
        <v>101044838</v>
      </c>
      <c r="G10944" t="s">
        <v>6192</v>
      </c>
      <c r="H10944" t="s">
        <v>6088</v>
      </c>
      <c r="I10944">
        <v>330</v>
      </c>
      <c r="J10944" t="s">
        <v>145</v>
      </c>
      <c r="K10944" t="s">
        <v>137</v>
      </c>
      <c r="L10944">
        <f>I10944*$Q$2/100/1000</f>
        <v>1.2209999999999999E-3</v>
      </c>
    </row>
    <row r="10945" spans="1:12">
      <c r="A10945" s="118">
        <v>45200</v>
      </c>
      <c r="B10945" t="s">
        <v>6094</v>
      </c>
      <c r="C10945" t="s">
        <v>6093</v>
      </c>
      <c r="D10945" t="s">
        <v>6151</v>
      </c>
      <c r="E10945" t="s">
        <v>6191</v>
      </c>
      <c r="F10945">
        <v>30257932</v>
      </c>
      <c r="G10945" t="s">
        <v>6149</v>
      </c>
      <c r="H10945" t="s">
        <v>6088</v>
      </c>
      <c r="I10945">
        <v>330</v>
      </c>
      <c r="J10945" t="s">
        <v>145</v>
      </c>
      <c r="K10945" t="s">
        <v>137</v>
      </c>
      <c r="L10945">
        <f>I10945*$Q$2/100/1000</f>
        <v>1.2209999999999999E-3</v>
      </c>
    </row>
    <row r="10946" spans="1:12">
      <c r="A10946" s="118">
        <v>45231</v>
      </c>
      <c r="B10946" t="s">
        <v>6094</v>
      </c>
      <c r="C10946" t="s">
        <v>6093</v>
      </c>
      <c r="D10946" t="s">
        <v>6092</v>
      </c>
      <c r="E10946" t="s">
        <v>6190</v>
      </c>
      <c r="F10946" t="s">
        <v>6090</v>
      </c>
      <c r="G10946" t="s">
        <v>6089</v>
      </c>
      <c r="H10946" t="s">
        <v>6088</v>
      </c>
      <c r="I10946">
        <v>330</v>
      </c>
      <c r="J10946" t="s">
        <v>145</v>
      </c>
      <c r="K10946" t="s">
        <v>137</v>
      </c>
      <c r="L10946">
        <f>I10946*$Q$2/100/1000</f>
        <v>1.2209999999999999E-3</v>
      </c>
    </row>
    <row r="10947" spans="1:12">
      <c r="A10947" s="118">
        <v>45231</v>
      </c>
      <c r="B10947" t="s">
        <v>6094</v>
      </c>
      <c r="C10947" t="s">
        <v>6093</v>
      </c>
      <c r="D10947" t="s">
        <v>6159</v>
      </c>
      <c r="E10947" t="s">
        <v>6189</v>
      </c>
      <c r="F10947" t="s">
        <v>6157</v>
      </c>
      <c r="G10947" t="s">
        <v>6156</v>
      </c>
      <c r="H10947" t="s">
        <v>6088</v>
      </c>
      <c r="I10947">
        <v>330</v>
      </c>
      <c r="J10947" t="s">
        <v>145</v>
      </c>
      <c r="K10947" t="s">
        <v>137</v>
      </c>
      <c r="L10947">
        <f>I10947*$Q$2/100/1000</f>
        <v>1.2209999999999999E-3</v>
      </c>
    </row>
    <row r="10948" spans="1:12">
      <c r="A10948" s="118">
        <v>45231</v>
      </c>
      <c r="B10948" t="s">
        <v>6094</v>
      </c>
      <c r="C10948" t="s">
        <v>6093</v>
      </c>
      <c r="D10948" t="s">
        <v>6130</v>
      </c>
      <c r="E10948" t="s">
        <v>6188</v>
      </c>
      <c r="F10948" t="s">
        <v>6128</v>
      </c>
      <c r="G10948" t="s">
        <v>6127</v>
      </c>
      <c r="H10948" t="s">
        <v>6088</v>
      </c>
      <c r="I10948">
        <v>330</v>
      </c>
      <c r="J10948" t="s">
        <v>145</v>
      </c>
      <c r="K10948" t="s">
        <v>137</v>
      </c>
      <c r="L10948">
        <f>I10948*$Q$2/100/1000</f>
        <v>1.2209999999999999E-3</v>
      </c>
    </row>
    <row r="10949" spans="1:12">
      <c r="A10949" s="118">
        <v>45231</v>
      </c>
      <c r="B10949" t="s">
        <v>6094</v>
      </c>
      <c r="C10949" t="s">
        <v>6093</v>
      </c>
      <c r="D10949" t="s">
        <v>6187</v>
      </c>
      <c r="E10949" t="s">
        <v>6186</v>
      </c>
      <c r="F10949" t="s">
        <v>6132</v>
      </c>
      <c r="G10949" t="s">
        <v>6131</v>
      </c>
      <c r="H10949" t="s">
        <v>6088</v>
      </c>
      <c r="I10949">
        <v>330</v>
      </c>
      <c r="J10949" t="s">
        <v>145</v>
      </c>
      <c r="K10949" t="s">
        <v>137</v>
      </c>
      <c r="L10949">
        <f>I10949*$Q$2/100/1000</f>
        <v>1.2209999999999999E-3</v>
      </c>
    </row>
    <row r="10950" spans="1:12">
      <c r="A10950" s="118">
        <v>45231</v>
      </c>
      <c r="B10950" t="s">
        <v>6094</v>
      </c>
      <c r="C10950" t="s">
        <v>6093</v>
      </c>
      <c r="D10950" t="s">
        <v>6134</v>
      </c>
      <c r="E10950" t="s">
        <v>6185</v>
      </c>
      <c r="F10950" t="s">
        <v>6132</v>
      </c>
      <c r="G10950" t="s">
        <v>6131</v>
      </c>
      <c r="H10950" t="s">
        <v>6088</v>
      </c>
      <c r="I10950">
        <v>330</v>
      </c>
      <c r="J10950" t="s">
        <v>145</v>
      </c>
      <c r="K10950" t="s">
        <v>137</v>
      </c>
      <c r="L10950">
        <f>I10950*$Q$2/100/1000</f>
        <v>1.2209999999999999E-3</v>
      </c>
    </row>
    <row r="10951" spans="1:12">
      <c r="A10951" s="118">
        <v>45231</v>
      </c>
      <c r="B10951" t="s">
        <v>6094</v>
      </c>
      <c r="C10951" t="s">
        <v>6093</v>
      </c>
      <c r="D10951" t="s">
        <v>6184</v>
      </c>
      <c r="E10951" t="s">
        <v>6183</v>
      </c>
      <c r="F10951" t="s">
        <v>6157</v>
      </c>
      <c r="G10951" t="s">
        <v>6174</v>
      </c>
      <c r="H10951" t="s">
        <v>6088</v>
      </c>
      <c r="I10951">
        <v>330</v>
      </c>
      <c r="J10951" t="s">
        <v>145</v>
      </c>
      <c r="K10951" t="s">
        <v>137</v>
      </c>
      <c r="L10951">
        <f>I10951*$Q$2/100/1000</f>
        <v>1.2209999999999999E-3</v>
      </c>
    </row>
    <row r="10952" spans="1:12">
      <c r="A10952" s="118">
        <v>45231</v>
      </c>
      <c r="B10952" t="s">
        <v>6094</v>
      </c>
      <c r="C10952" t="s">
        <v>6093</v>
      </c>
      <c r="D10952" t="s">
        <v>6182</v>
      </c>
      <c r="E10952" t="s">
        <v>6181</v>
      </c>
      <c r="F10952" t="s">
        <v>5480</v>
      </c>
      <c r="G10952" t="s">
        <v>5479</v>
      </c>
      <c r="H10952" t="s">
        <v>6088</v>
      </c>
      <c r="I10952">
        <v>330</v>
      </c>
      <c r="J10952" t="s">
        <v>145</v>
      </c>
      <c r="K10952" t="s">
        <v>137</v>
      </c>
      <c r="L10952">
        <f>I10952*$Q$2/100/1000</f>
        <v>1.2209999999999999E-3</v>
      </c>
    </row>
    <row r="10953" spans="1:12">
      <c r="A10953" s="118">
        <v>45231</v>
      </c>
      <c r="B10953" t="s">
        <v>6094</v>
      </c>
      <c r="C10953" t="s">
        <v>6093</v>
      </c>
      <c r="D10953" t="s">
        <v>6103</v>
      </c>
      <c r="E10953" t="s">
        <v>6180</v>
      </c>
      <c r="F10953">
        <v>5745012</v>
      </c>
      <c r="G10953" t="s">
        <v>6099</v>
      </c>
      <c r="H10953" t="s">
        <v>6088</v>
      </c>
      <c r="I10953">
        <v>330</v>
      </c>
      <c r="J10953" t="s">
        <v>145</v>
      </c>
      <c r="K10953" t="s">
        <v>137</v>
      </c>
      <c r="L10953">
        <f>I10953*$Q$2/100/1000</f>
        <v>1.2209999999999999E-3</v>
      </c>
    </row>
    <row r="10954" spans="1:12">
      <c r="A10954" s="118">
        <v>45231</v>
      </c>
      <c r="B10954" t="s">
        <v>6094</v>
      </c>
      <c r="C10954" t="s">
        <v>6093</v>
      </c>
      <c r="D10954" t="s">
        <v>6179</v>
      </c>
      <c r="E10954" t="s">
        <v>6178</v>
      </c>
      <c r="F10954">
        <v>3045009</v>
      </c>
      <c r="G10954" t="s">
        <v>6177</v>
      </c>
      <c r="H10954" t="s">
        <v>6088</v>
      </c>
      <c r="I10954">
        <v>330</v>
      </c>
      <c r="J10954" t="s">
        <v>145</v>
      </c>
      <c r="K10954" t="s">
        <v>137</v>
      </c>
      <c r="L10954">
        <f>I10954*$Q$2/100/1000</f>
        <v>1.2209999999999999E-3</v>
      </c>
    </row>
    <row r="10955" spans="1:12">
      <c r="A10955" s="118">
        <v>45231</v>
      </c>
      <c r="B10955" t="s">
        <v>6094</v>
      </c>
      <c r="C10955" t="s">
        <v>6093</v>
      </c>
      <c r="D10955" t="s">
        <v>6144</v>
      </c>
      <c r="E10955" t="s">
        <v>6176</v>
      </c>
      <c r="F10955" t="s">
        <v>6157</v>
      </c>
      <c r="G10955" t="s">
        <v>6174</v>
      </c>
      <c r="H10955" t="s">
        <v>6088</v>
      </c>
      <c r="I10955">
        <v>330</v>
      </c>
      <c r="J10955" t="s">
        <v>145</v>
      </c>
      <c r="K10955" t="s">
        <v>137</v>
      </c>
      <c r="L10955">
        <f>I10955*$Q$2/100/1000</f>
        <v>1.2209999999999999E-3</v>
      </c>
    </row>
    <row r="10956" spans="1:12">
      <c r="A10956" s="118">
        <v>45231</v>
      </c>
      <c r="B10956" t="s">
        <v>6094</v>
      </c>
      <c r="C10956" t="s">
        <v>6093</v>
      </c>
      <c r="D10956" t="s">
        <v>6144</v>
      </c>
      <c r="E10956" t="s">
        <v>6175</v>
      </c>
      <c r="F10956" t="s">
        <v>6157</v>
      </c>
      <c r="G10956" t="s">
        <v>6174</v>
      </c>
      <c r="H10956" t="s">
        <v>6088</v>
      </c>
      <c r="I10956">
        <v>330</v>
      </c>
      <c r="J10956" t="s">
        <v>145</v>
      </c>
      <c r="K10956" t="s">
        <v>137</v>
      </c>
      <c r="L10956">
        <f>I10956*$Q$2/100/1000</f>
        <v>1.2209999999999999E-3</v>
      </c>
    </row>
    <row r="10957" spans="1:12">
      <c r="A10957" s="118">
        <v>45231</v>
      </c>
      <c r="B10957" t="s">
        <v>6094</v>
      </c>
      <c r="C10957" t="s">
        <v>6093</v>
      </c>
      <c r="D10957" t="s">
        <v>6173</v>
      </c>
      <c r="E10957" t="s">
        <v>6172</v>
      </c>
      <c r="F10957">
        <v>30257932</v>
      </c>
      <c r="G10957" t="s">
        <v>6149</v>
      </c>
      <c r="H10957" t="s">
        <v>6088</v>
      </c>
      <c r="I10957">
        <v>330</v>
      </c>
      <c r="J10957" t="s">
        <v>145</v>
      </c>
      <c r="K10957" t="s">
        <v>137</v>
      </c>
      <c r="L10957">
        <f>I10957*$Q$2/100/1000</f>
        <v>1.2209999999999999E-3</v>
      </c>
    </row>
    <row r="10958" spans="1:12">
      <c r="A10958" s="118">
        <v>45231</v>
      </c>
      <c r="B10958" t="s">
        <v>6094</v>
      </c>
      <c r="C10958" t="s">
        <v>6093</v>
      </c>
      <c r="D10958" t="s">
        <v>6171</v>
      </c>
      <c r="E10958" t="s">
        <v>6170</v>
      </c>
      <c r="F10958">
        <v>101031358</v>
      </c>
      <c r="G10958" t="s">
        <v>6169</v>
      </c>
      <c r="H10958" t="s">
        <v>6088</v>
      </c>
      <c r="I10958">
        <v>330</v>
      </c>
      <c r="J10958" t="s">
        <v>145</v>
      </c>
      <c r="K10958" t="s">
        <v>137</v>
      </c>
      <c r="L10958">
        <f>I10958*$Q$2/100/1000</f>
        <v>1.2209999999999999E-3</v>
      </c>
    </row>
    <row r="10959" spans="1:12">
      <c r="A10959" s="118">
        <v>45231</v>
      </c>
      <c r="B10959" t="s">
        <v>6094</v>
      </c>
      <c r="C10959" t="s">
        <v>6093</v>
      </c>
      <c r="D10959" t="s">
        <v>6168</v>
      </c>
      <c r="E10959" t="s">
        <v>6167</v>
      </c>
      <c r="F10959">
        <v>34204406</v>
      </c>
      <c r="G10959" t="s">
        <v>6124</v>
      </c>
      <c r="H10959" t="s">
        <v>6088</v>
      </c>
      <c r="I10959">
        <v>330</v>
      </c>
      <c r="J10959" t="s">
        <v>145</v>
      </c>
      <c r="K10959" t="s">
        <v>137</v>
      </c>
      <c r="L10959">
        <f>I10959*$Q$2/100/1000</f>
        <v>1.2209999999999999E-3</v>
      </c>
    </row>
    <row r="10960" spans="1:12">
      <c r="A10960" s="118">
        <v>45231</v>
      </c>
      <c r="B10960" t="s">
        <v>6094</v>
      </c>
      <c r="C10960" t="s">
        <v>6093</v>
      </c>
      <c r="D10960" t="s">
        <v>6166</v>
      </c>
      <c r="E10960" t="s">
        <v>6165</v>
      </c>
      <c r="F10960">
        <v>5745011</v>
      </c>
      <c r="G10960" t="s">
        <v>6164</v>
      </c>
      <c r="H10960" t="s">
        <v>6088</v>
      </c>
      <c r="I10960">
        <v>330</v>
      </c>
      <c r="J10960" t="s">
        <v>145</v>
      </c>
      <c r="K10960" t="s">
        <v>137</v>
      </c>
      <c r="L10960">
        <f>I10960*$Q$2/100/1000</f>
        <v>1.2209999999999999E-3</v>
      </c>
    </row>
    <row r="10961" spans="1:12">
      <c r="A10961" s="118">
        <v>45231</v>
      </c>
      <c r="B10961" t="s">
        <v>6094</v>
      </c>
      <c r="C10961" t="s">
        <v>6093</v>
      </c>
      <c r="D10961" t="s">
        <v>6140</v>
      </c>
      <c r="E10961" t="s">
        <v>6163</v>
      </c>
      <c r="F10961">
        <v>34202461</v>
      </c>
      <c r="G10961" t="s">
        <v>6162</v>
      </c>
      <c r="H10961" t="s">
        <v>6088</v>
      </c>
      <c r="I10961">
        <v>330</v>
      </c>
      <c r="J10961" t="s">
        <v>145</v>
      </c>
      <c r="K10961" t="s">
        <v>137</v>
      </c>
      <c r="L10961">
        <f>I10961*$Q$2/100/1000</f>
        <v>1.2209999999999999E-3</v>
      </c>
    </row>
    <row r="10962" spans="1:12">
      <c r="A10962" s="118">
        <v>45231</v>
      </c>
      <c r="B10962" t="s">
        <v>6094</v>
      </c>
      <c r="C10962" t="s">
        <v>6093</v>
      </c>
      <c r="D10962" t="s">
        <v>6118</v>
      </c>
      <c r="E10962" t="s">
        <v>6161</v>
      </c>
      <c r="F10962">
        <v>5745029</v>
      </c>
      <c r="G10962" t="s">
        <v>6116</v>
      </c>
      <c r="H10962" t="s">
        <v>6088</v>
      </c>
      <c r="I10962">
        <v>330</v>
      </c>
      <c r="J10962" t="s">
        <v>145</v>
      </c>
      <c r="K10962" t="s">
        <v>137</v>
      </c>
      <c r="L10962">
        <f>I10962*$Q$2/100/1000</f>
        <v>1.2209999999999999E-3</v>
      </c>
    </row>
    <row r="10963" spans="1:12">
      <c r="A10963" s="118">
        <v>45261</v>
      </c>
      <c r="B10963" t="s">
        <v>6094</v>
      </c>
      <c r="C10963" t="s">
        <v>6093</v>
      </c>
      <c r="D10963" t="s">
        <v>6092</v>
      </c>
      <c r="E10963" t="s">
        <v>6160</v>
      </c>
      <c r="F10963" t="s">
        <v>6090</v>
      </c>
      <c r="G10963" t="s">
        <v>6089</v>
      </c>
      <c r="H10963" t="s">
        <v>6088</v>
      </c>
      <c r="I10963">
        <v>330</v>
      </c>
      <c r="J10963" t="s">
        <v>145</v>
      </c>
      <c r="K10963" t="s">
        <v>137</v>
      </c>
      <c r="L10963">
        <f>I10963*$Q$2/100/1000</f>
        <v>1.2209999999999999E-3</v>
      </c>
    </row>
    <row r="10964" spans="1:12">
      <c r="A10964" s="118">
        <v>45261</v>
      </c>
      <c r="B10964" t="s">
        <v>6094</v>
      </c>
      <c r="C10964" t="s">
        <v>6093</v>
      </c>
      <c r="D10964" t="s">
        <v>6159</v>
      </c>
      <c r="E10964" t="s">
        <v>6158</v>
      </c>
      <c r="F10964" t="s">
        <v>6157</v>
      </c>
      <c r="G10964" t="s">
        <v>6156</v>
      </c>
      <c r="H10964" t="s">
        <v>6088</v>
      </c>
      <c r="I10964">
        <v>330</v>
      </c>
      <c r="J10964" t="s">
        <v>145</v>
      </c>
      <c r="K10964" t="s">
        <v>137</v>
      </c>
      <c r="L10964">
        <f>I10964*$Q$2/100/1000</f>
        <v>1.2209999999999999E-3</v>
      </c>
    </row>
    <row r="10965" spans="1:12">
      <c r="A10965" s="118">
        <v>45261</v>
      </c>
      <c r="B10965" t="s">
        <v>6094</v>
      </c>
      <c r="C10965" t="s">
        <v>6093</v>
      </c>
      <c r="D10965" t="s">
        <v>6155</v>
      </c>
      <c r="E10965" t="s">
        <v>6154</v>
      </c>
      <c r="F10965">
        <v>5745031</v>
      </c>
      <c r="G10965" t="s">
        <v>6096</v>
      </c>
      <c r="H10965" t="s">
        <v>6088</v>
      </c>
      <c r="I10965">
        <v>330</v>
      </c>
      <c r="J10965" t="s">
        <v>145</v>
      </c>
      <c r="K10965" t="s">
        <v>137</v>
      </c>
      <c r="L10965">
        <f>I10965*$Q$2/100/1000</f>
        <v>1.2209999999999999E-3</v>
      </c>
    </row>
    <row r="10966" spans="1:12">
      <c r="A10966" s="118">
        <v>45261</v>
      </c>
      <c r="B10966" t="s">
        <v>6094</v>
      </c>
      <c r="C10966" t="s">
        <v>6093</v>
      </c>
      <c r="D10966" t="s">
        <v>6153</v>
      </c>
      <c r="E10966" t="s">
        <v>6152</v>
      </c>
      <c r="F10966" t="s">
        <v>6132</v>
      </c>
      <c r="G10966" t="s">
        <v>6131</v>
      </c>
      <c r="H10966" t="s">
        <v>6088</v>
      </c>
      <c r="I10966">
        <v>330</v>
      </c>
      <c r="J10966" t="s">
        <v>145</v>
      </c>
      <c r="K10966" t="s">
        <v>137</v>
      </c>
      <c r="L10966">
        <f>I10966*$Q$2/100/1000</f>
        <v>1.2209999999999999E-3</v>
      </c>
    </row>
    <row r="10967" spans="1:12">
      <c r="A10967" s="118">
        <v>45261</v>
      </c>
      <c r="B10967" t="s">
        <v>6094</v>
      </c>
      <c r="C10967" t="s">
        <v>6093</v>
      </c>
      <c r="D10967" t="s">
        <v>6151</v>
      </c>
      <c r="E10967" t="s">
        <v>6150</v>
      </c>
      <c r="F10967">
        <v>30257932</v>
      </c>
      <c r="G10967" t="s">
        <v>6149</v>
      </c>
      <c r="H10967" t="s">
        <v>6088</v>
      </c>
      <c r="I10967">
        <v>330</v>
      </c>
      <c r="J10967" t="s">
        <v>145</v>
      </c>
      <c r="K10967" t="s">
        <v>137</v>
      </c>
      <c r="L10967">
        <f>I10967*$Q$2/100/1000</f>
        <v>1.2209999999999999E-3</v>
      </c>
    </row>
    <row r="10968" spans="1:12">
      <c r="A10968" s="118">
        <v>45261</v>
      </c>
      <c r="B10968" t="s">
        <v>6094</v>
      </c>
      <c r="C10968" t="s">
        <v>6093</v>
      </c>
      <c r="D10968" t="s">
        <v>6148</v>
      </c>
      <c r="E10968" t="s">
        <v>6147</v>
      </c>
      <c r="F10968" t="s">
        <v>6132</v>
      </c>
      <c r="G10968" t="s">
        <v>6131</v>
      </c>
      <c r="H10968" t="s">
        <v>6088</v>
      </c>
      <c r="I10968">
        <v>330</v>
      </c>
      <c r="J10968" t="s">
        <v>145</v>
      </c>
      <c r="K10968" t="s">
        <v>137</v>
      </c>
      <c r="L10968">
        <f>I10968*$Q$2/100/1000</f>
        <v>1.2209999999999999E-3</v>
      </c>
    </row>
    <row r="10969" spans="1:12">
      <c r="A10969" s="118">
        <v>45261</v>
      </c>
      <c r="B10969" t="s">
        <v>6094</v>
      </c>
      <c r="C10969" t="s">
        <v>6093</v>
      </c>
      <c r="D10969" t="s">
        <v>6146</v>
      </c>
      <c r="E10969" t="s">
        <v>6145</v>
      </c>
      <c r="F10969" t="s">
        <v>6132</v>
      </c>
      <c r="G10969" t="s">
        <v>6131</v>
      </c>
      <c r="H10969" t="s">
        <v>6088</v>
      </c>
      <c r="I10969">
        <v>330</v>
      </c>
      <c r="J10969" t="s">
        <v>145</v>
      </c>
      <c r="K10969" t="s">
        <v>137</v>
      </c>
      <c r="L10969">
        <f>I10969*$Q$2/100/1000</f>
        <v>1.2209999999999999E-3</v>
      </c>
    </row>
    <row r="10970" spans="1:12">
      <c r="A10970" s="118">
        <v>45261</v>
      </c>
      <c r="B10970" t="s">
        <v>6094</v>
      </c>
      <c r="C10970" t="s">
        <v>6093</v>
      </c>
      <c r="D10970" t="s">
        <v>6144</v>
      </c>
      <c r="E10970" t="s">
        <v>6143</v>
      </c>
      <c r="F10970" t="s">
        <v>6132</v>
      </c>
      <c r="G10970" t="s">
        <v>6131</v>
      </c>
      <c r="H10970" t="s">
        <v>6088</v>
      </c>
      <c r="I10970">
        <v>330</v>
      </c>
      <c r="J10970" t="s">
        <v>145</v>
      </c>
      <c r="K10970" t="s">
        <v>137</v>
      </c>
      <c r="L10970">
        <f>I10970*$Q$2/100/1000</f>
        <v>1.2209999999999999E-3</v>
      </c>
    </row>
    <row r="10971" spans="1:12">
      <c r="A10971" s="118">
        <v>45261</v>
      </c>
      <c r="B10971" t="s">
        <v>6094</v>
      </c>
      <c r="C10971" t="s">
        <v>6093</v>
      </c>
      <c r="D10971" t="s">
        <v>6142</v>
      </c>
      <c r="E10971" t="s">
        <v>6141</v>
      </c>
      <c r="F10971" t="s">
        <v>6132</v>
      </c>
      <c r="G10971" t="s">
        <v>6131</v>
      </c>
      <c r="H10971" t="s">
        <v>6088</v>
      </c>
      <c r="I10971">
        <v>330</v>
      </c>
      <c r="J10971" t="s">
        <v>145</v>
      </c>
      <c r="K10971" t="s">
        <v>137</v>
      </c>
      <c r="L10971">
        <f>I10971*$Q$2/100/1000</f>
        <v>1.2209999999999999E-3</v>
      </c>
    </row>
    <row r="10972" spans="1:12">
      <c r="A10972" s="118">
        <v>45261</v>
      </c>
      <c r="B10972" t="s">
        <v>6094</v>
      </c>
      <c r="C10972" t="s">
        <v>6093</v>
      </c>
      <c r="D10972" t="s">
        <v>6140</v>
      </c>
      <c r="E10972" t="s">
        <v>6139</v>
      </c>
      <c r="F10972">
        <v>101031648</v>
      </c>
      <c r="G10972" t="s">
        <v>6138</v>
      </c>
      <c r="H10972" t="s">
        <v>6088</v>
      </c>
      <c r="I10972">
        <v>330</v>
      </c>
      <c r="J10972" t="s">
        <v>145</v>
      </c>
      <c r="K10972" t="s">
        <v>137</v>
      </c>
      <c r="L10972">
        <f>I10972*$Q$2/100/1000</f>
        <v>1.2209999999999999E-3</v>
      </c>
    </row>
    <row r="10973" spans="1:12">
      <c r="A10973" s="118">
        <v>45261</v>
      </c>
      <c r="B10973" t="s">
        <v>6094</v>
      </c>
      <c r="C10973" t="s">
        <v>6093</v>
      </c>
      <c r="D10973" t="s">
        <v>6123</v>
      </c>
      <c r="E10973" t="s">
        <v>6137</v>
      </c>
      <c r="F10973" t="s">
        <v>6136</v>
      </c>
      <c r="G10973" t="s">
        <v>6135</v>
      </c>
      <c r="H10973" t="s">
        <v>6088</v>
      </c>
      <c r="I10973">
        <v>330</v>
      </c>
      <c r="J10973" t="s">
        <v>145</v>
      </c>
      <c r="K10973" t="s">
        <v>137</v>
      </c>
      <c r="L10973">
        <f>I10973*$Q$2/100/1000</f>
        <v>1.2209999999999999E-3</v>
      </c>
    </row>
    <row r="10974" spans="1:12">
      <c r="A10974" s="118">
        <v>45261</v>
      </c>
      <c r="B10974" t="s">
        <v>6094</v>
      </c>
      <c r="C10974" t="s">
        <v>6093</v>
      </c>
      <c r="D10974" t="s">
        <v>6134</v>
      </c>
      <c r="E10974" t="s">
        <v>6133</v>
      </c>
      <c r="F10974" t="s">
        <v>6132</v>
      </c>
      <c r="G10974" t="s">
        <v>6131</v>
      </c>
      <c r="H10974" t="s">
        <v>6088</v>
      </c>
      <c r="I10974">
        <v>330</v>
      </c>
      <c r="J10974" t="s">
        <v>145</v>
      </c>
      <c r="K10974" t="s">
        <v>137</v>
      </c>
      <c r="L10974">
        <f>I10974*$Q$2/100/1000</f>
        <v>1.2209999999999999E-3</v>
      </c>
    </row>
    <row r="10975" spans="1:12">
      <c r="A10975" s="118">
        <v>45261</v>
      </c>
      <c r="B10975" t="s">
        <v>6094</v>
      </c>
      <c r="C10975" t="s">
        <v>6093</v>
      </c>
      <c r="D10975" t="s">
        <v>6130</v>
      </c>
      <c r="E10975" t="s">
        <v>6129</v>
      </c>
      <c r="F10975" t="s">
        <v>6128</v>
      </c>
      <c r="G10975" t="s">
        <v>6127</v>
      </c>
      <c r="H10975" t="s">
        <v>6088</v>
      </c>
      <c r="I10975">
        <v>330</v>
      </c>
      <c r="J10975" t="s">
        <v>145</v>
      </c>
      <c r="K10975" t="s">
        <v>137</v>
      </c>
      <c r="L10975">
        <f>I10975*$Q$2/100/1000</f>
        <v>1.2209999999999999E-3</v>
      </c>
    </row>
    <row r="10976" spans="1:12">
      <c r="A10976" s="118">
        <v>45261</v>
      </c>
      <c r="B10976" t="s">
        <v>6094</v>
      </c>
      <c r="C10976" t="s">
        <v>6093</v>
      </c>
      <c r="D10976" t="s">
        <v>6126</v>
      </c>
      <c r="E10976" t="s">
        <v>6125</v>
      </c>
      <c r="F10976">
        <v>34204406</v>
      </c>
      <c r="G10976" t="s">
        <v>6124</v>
      </c>
      <c r="H10976" t="s">
        <v>6088</v>
      </c>
      <c r="I10976">
        <v>330</v>
      </c>
      <c r="J10976" t="s">
        <v>145</v>
      </c>
      <c r="K10976" t="s">
        <v>137</v>
      </c>
      <c r="L10976">
        <f>I10976*$Q$2/100/1000</f>
        <v>1.2209999999999999E-3</v>
      </c>
    </row>
    <row r="10977" spans="1:12">
      <c r="A10977" s="118">
        <v>45261</v>
      </c>
      <c r="B10977" t="s">
        <v>6094</v>
      </c>
      <c r="C10977" t="s">
        <v>6093</v>
      </c>
      <c r="D10977" t="s">
        <v>6123</v>
      </c>
      <c r="E10977" t="s">
        <v>6122</v>
      </c>
      <c r="F10977" t="s">
        <v>6121</v>
      </c>
      <c r="G10977" t="s">
        <v>6120</v>
      </c>
      <c r="H10977" t="s">
        <v>6088</v>
      </c>
      <c r="I10977">
        <v>330</v>
      </c>
      <c r="J10977" t="s">
        <v>145</v>
      </c>
      <c r="K10977" t="s">
        <v>137</v>
      </c>
      <c r="L10977">
        <f>I10977*$Q$2/100/1000</f>
        <v>1.2209999999999999E-3</v>
      </c>
    </row>
    <row r="10978" spans="1:12">
      <c r="A10978" s="118">
        <v>45261</v>
      </c>
      <c r="B10978" t="s">
        <v>6094</v>
      </c>
      <c r="C10978" t="s">
        <v>6093</v>
      </c>
      <c r="D10978" t="s">
        <v>6103</v>
      </c>
      <c r="E10978" t="s">
        <v>6119</v>
      </c>
      <c r="F10978">
        <v>5745012</v>
      </c>
      <c r="G10978" t="s">
        <v>6099</v>
      </c>
      <c r="H10978" t="s">
        <v>6088</v>
      </c>
      <c r="I10978">
        <v>330</v>
      </c>
      <c r="J10978" t="s">
        <v>145</v>
      </c>
      <c r="K10978" t="s">
        <v>137</v>
      </c>
      <c r="L10978">
        <f>I10978*$Q$2/100/1000</f>
        <v>1.2209999999999999E-3</v>
      </c>
    </row>
    <row r="10979" spans="1:12">
      <c r="A10979" s="118">
        <v>45261</v>
      </c>
      <c r="B10979" t="s">
        <v>6094</v>
      </c>
      <c r="C10979" t="s">
        <v>6093</v>
      </c>
      <c r="D10979" t="s">
        <v>6118</v>
      </c>
      <c r="E10979" t="s">
        <v>6117</v>
      </c>
      <c r="F10979">
        <v>5745029</v>
      </c>
      <c r="G10979" t="s">
        <v>6116</v>
      </c>
      <c r="H10979" t="s">
        <v>6088</v>
      </c>
      <c r="I10979">
        <v>330</v>
      </c>
      <c r="J10979" t="s">
        <v>145</v>
      </c>
      <c r="K10979" t="s">
        <v>137</v>
      </c>
      <c r="L10979">
        <f>I10979*$Q$2/100/1000</f>
        <v>1.2209999999999999E-3</v>
      </c>
    </row>
    <row r="10980" spans="1:12">
      <c r="A10980" s="118">
        <v>45261</v>
      </c>
      <c r="B10980" t="s">
        <v>6094</v>
      </c>
      <c r="C10980" t="s">
        <v>6093</v>
      </c>
      <c r="D10980" t="s">
        <v>6115</v>
      </c>
      <c r="E10980" t="s">
        <v>6114</v>
      </c>
      <c r="F10980">
        <v>5745029</v>
      </c>
      <c r="G10980" t="s">
        <v>6113</v>
      </c>
      <c r="H10980" t="s">
        <v>6088</v>
      </c>
      <c r="I10980">
        <v>330</v>
      </c>
      <c r="J10980" t="s">
        <v>145</v>
      </c>
      <c r="K10980" t="s">
        <v>137</v>
      </c>
      <c r="L10980">
        <f>I10980*$Q$2/100/1000</f>
        <v>1.2209999999999999E-3</v>
      </c>
    </row>
    <row r="10981" spans="1:12">
      <c r="A10981" s="118">
        <v>45261</v>
      </c>
      <c r="B10981" t="s">
        <v>6094</v>
      </c>
      <c r="C10981" t="s">
        <v>6093</v>
      </c>
      <c r="D10981" t="s">
        <v>6112</v>
      </c>
      <c r="E10981" t="s">
        <v>6111</v>
      </c>
      <c r="F10981">
        <v>101023228</v>
      </c>
      <c r="G10981" t="s">
        <v>6110</v>
      </c>
      <c r="H10981" t="s">
        <v>6088</v>
      </c>
      <c r="I10981">
        <v>330</v>
      </c>
      <c r="J10981" t="s">
        <v>145</v>
      </c>
      <c r="K10981" t="s">
        <v>137</v>
      </c>
      <c r="L10981">
        <f>I10981*$Q$2/100/1000</f>
        <v>1.2209999999999999E-3</v>
      </c>
    </row>
    <row r="10982" spans="1:12">
      <c r="A10982" s="118">
        <v>45261</v>
      </c>
      <c r="B10982" t="s">
        <v>6094</v>
      </c>
      <c r="C10982" t="s">
        <v>6093</v>
      </c>
      <c r="D10982" t="s">
        <v>6109</v>
      </c>
      <c r="E10982" t="s">
        <v>6108</v>
      </c>
      <c r="F10982">
        <v>1</v>
      </c>
      <c r="G10982" t="s">
        <v>667</v>
      </c>
      <c r="H10982" t="s">
        <v>6088</v>
      </c>
      <c r="I10982">
        <v>330</v>
      </c>
      <c r="J10982" t="s">
        <v>145</v>
      </c>
      <c r="K10982" t="s">
        <v>137</v>
      </c>
      <c r="L10982">
        <f>I10982*$Q$2/100/1000</f>
        <v>1.2209999999999999E-3</v>
      </c>
    </row>
    <row r="10983" spans="1:12">
      <c r="A10983" s="118">
        <v>45200</v>
      </c>
      <c r="B10983" t="s">
        <v>868</v>
      </c>
      <c r="C10983" t="s">
        <v>867</v>
      </c>
      <c r="D10983" t="s">
        <v>5397</v>
      </c>
      <c r="E10983" t="s">
        <v>6107</v>
      </c>
      <c r="F10983">
        <v>101042215</v>
      </c>
      <c r="G10983" t="s">
        <v>3467</v>
      </c>
      <c r="H10983" t="s">
        <v>863</v>
      </c>
      <c r="I10983">
        <f>1958*2</f>
        <v>3916</v>
      </c>
      <c r="J10983" t="s">
        <v>145</v>
      </c>
      <c r="K10983" t="s">
        <v>137</v>
      </c>
      <c r="L10983">
        <f>I10983*$Q$5/100/1000</f>
        <v>3.9815929999999999E-2</v>
      </c>
    </row>
    <row r="10984" spans="1:12">
      <c r="A10984" s="118">
        <v>45261</v>
      </c>
      <c r="B10984" t="s">
        <v>6094</v>
      </c>
      <c r="C10984" t="s">
        <v>6093</v>
      </c>
      <c r="D10984" t="s">
        <v>6101</v>
      </c>
      <c r="E10984" t="s">
        <v>6106</v>
      </c>
      <c r="F10984">
        <v>1</v>
      </c>
      <c r="G10984" t="s">
        <v>667</v>
      </c>
      <c r="H10984" t="s">
        <v>6088</v>
      </c>
      <c r="I10984">
        <v>330</v>
      </c>
      <c r="J10984" t="s">
        <v>145</v>
      </c>
      <c r="K10984" t="s">
        <v>137</v>
      </c>
      <c r="L10984">
        <f>I10984*$Q$2/100/1000</f>
        <v>1.2209999999999999E-3</v>
      </c>
    </row>
    <row r="10985" spans="1:12">
      <c r="A10985" s="118">
        <v>45261</v>
      </c>
      <c r="B10985" t="s">
        <v>6094</v>
      </c>
      <c r="C10985" t="s">
        <v>6093</v>
      </c>
      <c r="D10985" t="s">
        <v>6105</v>
      </c>
      <c r="E10985" t="s">
        <v>6104</v>
      </c>
      <c r="F10985">
        <v>1</v>
      </c>
      <c r="G10985" t="s">
        <v>667</v>
      </c>
      <c r="H10985" t="s">
        <v>6088</v>
      </c>
      <c r="I10985">
        <v>330</v>
      </c>
      <c r="J10985" t="s">
        <v>145</v>
      </c>
      <c r="K10985" t="s">
        <v>137</v>
      </c>
      <c r="L10985">
        <f>I10985*$Q$2/100/1000</f>
        <v>1.2209999999999999E-3</v>
      </c>
    </row>
    <row r="10986" spans="1:12">
      <c r="A10986" s="118">
        <v>45261</v>
      </c>
      <c r="B10986" t="s">
        <v>6094</v>
      </c>
      <c r="C10986" t="s">
        <v>6093</v>
      </c>
      <c r="D10986" t="s">
        <v>6103</v>
      </c>
      <c r="E10986" t="s">
        <v>6102</v>
      </c>
      <c r="F10986">
        <v>5745012</v>
      </c>
      <c r="G10986" t="s">
        <v>6099</v>
      </c>
      <c r="H10986" t="s">
        <v>6088</v>
      </c>
      <c r="I10986">
        <v>330</v>
      </c>
      <c r="J10986" t="s">
        <v>145</v>
      </c>
      <c r="K10986" t="s">
        <v>137</v>
      </c>
      <c r="L10986">
        <f>I10986*$Q$2/100/1000</f>
        <v>1.2209999999999999E-3</v>
      </c>
    </row>
    <row r="10987" spans="1:12">
      <c r="A10987" s="118">
        <v>45261</v>
      </c>
      <c r="B10987" t="s">
        <v>6094</v>
      </c>
      <c r="C10987" t="s">
        <v>6093</v>
      </c>
      <c r="D10987" t="s">
        <v>6101</v>
      </c>
      <c r="E10987" t="s">
        <v>6100</v>
      </c>
      <c r="F10987">
        <v>5745012</v>
      </c>
      <c r="G10987" t="s">
        <v>6099</v>
      </c>
      <c r="H10987" t="s">
        <v>6088</v>
      </c>
      <c r="I10987">
        <v>330</v>
      </c>
      <c r="J10987" t="s">
        <v>145</v>
      </c>
      <c r="K10987" t="s">
        <v>137</v>
      </c>
      <c r="L10987">
        <f>I10987*$Q$2/100/1000</f>
        <v>1.2209999999999999E-3</v>
      </c>
    </row>
    <row r="10988" spans="1:12">
      <c r="A10988" s="118">
        <v>45261</v>
      </c>
      <c r="B10988" t="s">
        <v>6094</v>
      </c>
      <c r="C10988" t="s">
        <v>6093</v>
      </c>
      <c r="D10988" t="s">
        <v>6098</v>
      </c>
      <c r="E10988" t="s">
        <v>6097</v>
      </c>
      <c r="F10988">
        <v>5745031</v>
      </c>
      <c r="G10988" t="s">
        <v>6096</v>
      </c>
      <c r="H10988" t="s">
        <v>6088</v>
      </c>
      <c r="I10988">
        <v>330</v>
      </c>
      <c r="J10988" t="s">
        <v>145</v>
      </c>
      <c r="K10988" t="s">
        <v>137</v>
      </c>
      <c r="L10988">
        <f>I10988*$Q$2/100/1000</f>
        <v>1.2209999999999999E-3</v>
      </c>
    </row>
    <row r="10989" spans="1:12">
      <c r="A10989" s="118">
        <v>45261</v>
      </c>
      <c r="B10989" t="s">
        <v>6094</v>
      </c>
      <c r="C10989" t="s">
        <v>6093</v>
      </c>
      <c r="D10989" t="s">
        <v>6092</v>
      </c>
      <c r="E10989" t="s">
        <v>6095</v>
      </c>
      <c r="F10989" t="s">
        <v>6090</v>
      </c>
      <c r="G10989" t="s">
        <v>6089</v>
      </c>
      <c r="H10989" t="s">
        <v>6088</v>
      </c>
      <c r="I10989">
        <v>330</v>
      </c>
      <c r="J10989" t="s">
        <v>145</v>
      </c>
      <c r="K10989" t="s">
        <v>137</v>
      </c>
      <c r="L10989">
        <f>I10989*$Q$2/100/1000</f>
        <v>1.2209999999999999E-3</v>
      </c>
    </row>
    <row r="10990" spans="1:12">
      <c r="A10990" s="118">
        <v>45261</v>
      </c>
      <c r="B10990" t="s">
        <v>6094</v>
      </c>
      <c r="C10990" t="s">
        <v>6093</v>
      </c>
      <c r="D10990" t="s">
        <v>6092</v>
      </c>
      <c r="E10990" t="s">
        <v>6091</v>
      </c>
      <c r="F10990" t="s">
        <v>6090</v>
      </c>
      <c r="G10990" t="s">
        <v>6089</v>
      </c>
      <c r="H10990" t="s">
        <v>6088</v>
      </c>
      <c r="I10990">
        <v>330</v>
      </c>
      <c r="J10990" t="s">
        <v>145</v>
      </c>
      <c r="K10990" t="s">
        <v>137</v>
      </c>
      <c r="L10990">
        <f>I10990*$Q$2/100/1000</f>
        <v>1.2209999999999999E-3</v>
      </c>
    </row>
    <row r="10991" spans="1:12">
      <c r="A10991" s="118">
        <v>44927</v>
      </c>
      <c r="B10991" t="s">
        <v>6059</v>
      </c>
      <c r="C10991" t="s">
        <v>6058</v>
      </c>
      <c r="D10991" t="s">
        <v>6087</v>
      </c>
      <c r="E10991" t="s">
        <v>6086</v>
      </c>
      <c r="F10991">
        <v>57207445</v>
      </c>
      <c r="G10991" t="s">
        <v>6060</v>
      </c>
      <c r="H10991" t="s">
        <v>6054</v>
      </c>
      <c r="I10991">
        <v>19.399999999999999</v>
      </c>
      <c r="J10991" t="s">
        <v>138</v>
      </c>
      <c r="K10991" t="s">
        <v>137</v>
      </c>
      <c r="L10991">
        <f>I10991*$Q$2/100/1000</f>
        <v>7.1779999999999994E-5</v>
      </c>
    </row>
    <row r="10992" spans="1:12">
      <c r="A10992" s="118">
        <v>44958</v>
      </c>
      <c r="B10992" t="s">
        <v>6059</v>
      </c>
      <c r="C10992" t="s">
        <v>6058</v>
      </c>
      <c r="D10992" t="s">
        <v>6085</v>
      </c>
      <c r="E10992" t="s">
        <v>6084</v>
      </c>
      <c r="F10992">
        <v>57207445</v>
      </c>
      <c r="G10992" t="s">
        <v>6060</v>
      </c>
      <c r="H10992" t="s">
        <v>6054</v>
      </c>
      <c r="I10992">
        <v>19.399999999999999</v>
      </c>
      <c r="J10992" t="s">
        <v>138</v>
      </c>
      <c r="K10992" t="s">
        <v>137</v>
      </c>
      <c r="L10992">
        <f>I10992*$Q$2/100/1000</f>
        <v>7.1779999999999994E-5</v>
      </c>
    </row>
    <row r="10993" spans="1:12">
      <c r="A10993" s="118">
        <v>45017</v>
      </c>
      <c r="B10993" t="s">
        <v>6059</v>
      </c>
      <c r="C10993" t="s">
        <v>6058</v>
      </c>
      <c r="D10993" t="s">
        <v>6083</v>
      </c>
      <c r="E10993" t="s">
        <v>6082</v>
      </c>
      <c r="F10993" s="119">
        <v>57207445</v>
      </c>
      <c r="G10993" t="s">
        <v>6060</v>
      </c>
      <c r="H10993" t="s">
        <v>6054</v>
      </c>
      <c r="I10993">
        <v>19.399999999999999</v>
      </c>
      <c r="J10993" t="s">
        <v>138</v>
      </c>
      <c r="K10993" t="s">
        <v>137</v>
      </c>
      <c r="L10993">
        <f>I10993*$Q$2/100/1000</f>
        <v>7.1779999999999994E-5</v>
      </c>
    </row>
    <row r="10994" spans="1:12">
      <c r="A10994" s="118">
        <v>45108</v>
      </c>
      <c r="B10994" t="s">
        <v>6059</v>
      </c>
      <c r="C10994" t="s">
        <v>6058</v>
      </c>
      <c r="D10994" t="s">
        <v>6081</v>
      </c>
      <c r="E10994" t="s">
        <v>6080</v>
      </c>
      <c r="F10994">
        <v>57205926</v>
      </c>
      <c r="G10994" t="s">
        <v>6055</v>
      </c>
      <c r="H10994" t="s">
        <v>6054</v>
      </c>
      <c r="I10994">
        <v>19.399999999999999</v>
      </c>
      <c r="J10994" t="s">
        <v>138</v>
      </c>
      <c r="K10994" t="s">
        <v>137</v>
      </c>
      <c r="L10994">
        <f>I10994*$Q$2/100/1000</f>
        <v>7.1779999999999994E-5</v>
      </c>
    </row>
    <row r="10995" spans="1:12">
      <c r="A10995" s="118">
        <v>45170</v>
      </c>
      <c r="B10995" t="s">
        <v>6059</v>
      </c>
      <c r="C10995" t="s">
        <v>6058</v>
      </c>
      <c r="D10995" t="s">
        <v>6064</v>
      </c>
      <c r="E10995" t="s">
        <v>6079</v>
      </c>
      <c r="F10995">
        <v>57207445</v>
      </c>
      <c r="G10995" t="s">
        <v>6060</v>
      </c>
      <c r="H10995" t="s">
        <v>6054</v>
      </c>
      <c r="I10995">
        <v>19.399999999999999</v>
      </c>
      <c r="J10995" t="s">
        <v>138</v>
      </c>
      <c r="K10995" t="s">
        <v>137</v>
      </c>
      <c r="L10995">
        <f>I10995*$Q$2/100/1000</f>
        <v>7.1779999999999994E-5</v>
      </c>
    </row>
    <row r="10996" spans="1:12">
      <c r="A10996" s="118">
        <v>45170</v>
      </c>
      <c r="B10996" t="s">
        <v>6059</v>
      </c>
      <c r="C10996" t="s">
        <v>6058</v>
      </c>
      <c r="D10996" t="s">
        <v>6064</v>
      </c>
      <c r="E10996" t="s">
        <v>6078</v>
      </c>
      <c r="F10996">
        <v>57207445</v>
      </c>
      <c r="G10996" t="s">
        <v>6060</v>
      </c>
      <c r="H10996" t="s">
        <v>6054</v>
      </c>
      <c r="I10996">
        <v>19.399999999999999</v>
      </c>
      <c r="J10996" t="s">
        <v>138</v>
      </c>
      <c r="K10996" t="s">
        <v>137</v>
      </c>
      <c r="L10996">
        <f>I10996*$Q$2/100/1000</f>
        <v>7.1779999999999994E-5</v>
      </c>
    </row>
    <row r="10997" spans="1:12">
      <c r="A10997" s="118">
        <v>45200</v>
      </c>
      <c r="B10997" t="s">
        <v>6059</v>
      </c>
      <c r="C10997" t="s">
        <v>6058</v>
      </c>
      <c r="D10997" t="s">
        <v>6062</v>
      </c>
      <c r="E10997" t="s">
        <v>6077</v>
      </c>
      <c r="F10997">
        <v>57207445</v>
      </c>
      <c r="G10997" t="s">
        <v>6060</v>
      </c>
      <c r="H10997" t="s">
        <v>6054</v>
      </c>
      <c r="I10997">
        <v>19.399999999999999</v>
      </c>
      <c r="J10997" t="s">
        <v>138</v>
      </c>
      <c r="K10997" t="s">
        <v>137</v>
      </c>
      <c r="L10997">
        <f>I10997*$Q$2/100/1000</f>
        <v>7.1779999999999994E-5</v>
      </c>
    </row>
    <row r="10998" spans="1:12">
      <c r="A10998" s="118">
        <v>45200</v>
      </c>
      <c r="B10998" t="s">
        <v>365</v>
      </c>
      <c r="C10998" t="s">
        <v>364</v>
      </c>
      <c r="D10998" t="s">
        <v>370</v>
      </c>
      <c r="E10998" t="s">
        <v>6076</v>
      </c>
      <c r="F10998" t="s">
        <v>368</v>
      </c>
      <c r="G10998" t="s">
        <v>367</v>
      </c>
      <c r="H10998" t="s">
        <v>359</v>
      </c>
      <c r="I10998">
        <v>144</v>
      </c>
      <c r="J10998" t="s">
        <v>138</v>
      </c>
      <c r="K10998" t="s">
        <v>137</v>
      </c>
      <c r="L10998">
        <f>I10998*$Q$2/1000</f>
        <v>5.3280000000000001E-2</v>
      </c>
    </row>
    <row r="10999" spans="1:12">
      <c r="A10999" s="118">
        <v>45231</v>
      </c>
      <c r="B10999" t="s">
        <v>6059</v>
      </c>
      <c r="C10999" t="s">
        <v>6058</v>
      </c>
      <c r="D10999" t="s">
        <v>6062</v>
      </c>
      <c r="E10999" t="s">
        <v>6075</v>
      </c>
      <c r="F10999">
        <v>57207445</v>
      </c>
      <c r="G10999" t="s">
        <v>6060</v>
      </c>
      <c r="H10999" t="s">
        <v>6054</v>
      </c>
      <c r="I10999">
        <v>19.399999999999999</v>
      </c>
      <c r="J10999" t="s">
        <v>138</v>
      </c>
      <c r="K10999" t="s">
        <v>137</v>
      </c>
      <c r="L10999">
        <f>I10999*$Q$2/100/1000</f>
        <v>7.1779999999999994E-5</v>
      </c>
    </row>
    <row r="11000" spans="1:12">
      <c r="A11000" s="118">
        <v>45200</v>
      </c>
      <c r="B11000" t="s">
        <v>365</v>
      </c>
      <c r="C11000" t="s">
        <v>364</v>
      </c>
      <c r="D11000" t="s">
        <v>1954</v>
      </c>
      <c r="E11000" t="s">
        <v>6074</v>
      </c>
      <c r="F11000">
        <v>101036440</v>
      </c>
      <c r="G11000" t="s">
        <v>6072</v>
      </c>
      <c r="H11000" t="s">
        <v>359</v>
      </c>
      <c r="I11000">
        <v>144</v>
      </c>
      <c r="J11000" t="s">
        <v>138</v>
      </c>
      <c r="K11000" t="s">
        <v>137</v>
      </c>
      <c r="L11000">
        <f>I11000*$Q$2/1000</f>
        <v>5.3280000000000001E-2</v>
      </c>
    </row>
    <row r="11001" spans="1:12">
      <c r="A11001" s="118">
        <v>45200</v>
      </c>
      <c r="B11001" t="s">
        <v>365</v>
      </c>
      <c r="C11001" t="s">
        <v>364</v>
      </c>
      <c r="D11001" t="s">
        <v>3545</v>
      </c>
      <c r="E11001" t="s">
        <v>6073</v>
      </c>
      <c r="F11001">
        <v>101036440</v>
      </c>
      <c r="G11001" t="s">
        <v>6072</v>
      </c>
      <c r="H11001" t="s">
        <v>359</v>
      </c>
      <c r="I11001">
        <v>144</v>
      </c>
      <c r="J11001" t="s">
        <v>138</v>
      </c>
      <c r="K11001" t="s">
        <v>137</v>
      </c>
      <c r="L11001">
        <f>I11001*$Q$2/1000</f>
        <v>5.3280000000000001E-2</v>
      </c>
    </row>
    <row r="11002" spans="1:12" ht="15.75">
      <c r="A11002" s="118">
        <v>45200</v>
      </c>
      <c r="B11002" t="s">
        <v>2380</v>
      </c>
      <c r="C11002" t="s">
        <v>2379</v>
      </c>
      <c r="D11002" t="s">
        <v>2378</v>
      </c>
      <c r="E11002" t="s">
        <v>6071</v>
      </c>
      <c r="F11002">
        <v>89205386</v>
      </c>
      <c r="G11002" t="s">
        <v>2376</v>
      </c>
      <c r="H11002" s="124" t="s">
        <v>2375</v>
      </c>
      <c r="I11002">
        <v>10.4</v>
      </c>
      <c r="J11002" t="s">
        <v>223</v>
      </c>
      <c r="K11002" t="s">
        <v>137</v>
      </c>
      <c r="L11002">
        <f>I11002*$Q$5/10/1000</f>
        <v>1.0574200000000001E-3</v>
      </c>
    </row>
    <row r="11003" spans="1:12" ht="15.75">
      <c r="A11003" s="118">
        <v>45200</v>
      </c>
      <c r="B11003" t="s">
        <v>2380</v>
      </c>
      <c r="C11003" t="s">
        <v>2379</v>
      </c>
      <c r="D11003" t="s">
        <v>6070</v>
      </c>
      <c r="E11003" t="s">
        <v>6069</v>
      </c>
      <c r="F11003">
        <v>89205386</v>
      </c>
      <c r="G11003" t="s">
        <v>2376</v>
      </c>
      <c r="H11003" s="124" t="s">
        <v>2375</v>
      </c>
      <c r="I11003">
        <v>10.4</v>
      </c>
      <c r="J11003" t="s">
        <v>223</v>
      </c>
      <c r="K11003" t="s">
        <v>137</v>
      </c>
      <c r="L11003">
        <f>I11003*$Q$5/10/1000</f>
        <v>1.0574200000000001E-3</v>
      </c>
    </row>
    <row r="11004" spans="1:12">
      <c r="A11004" s="118">
        <v>45231</v>
      </c>
      <c r="B11004" t="s">
        <v>6059</v>
      </c>
      <c r="C11004" t="s">
        <v>6058</v>
      </c>
      <c r="D11004" t="s">
        <v>6064</v>
      </c>
      <c r="E11004" t="s">
        <v>6068</v>
      </c>
      <c r="F11004">
        <v>57205926</v>
      </c>
      <c r="G11004" t="s">
        <v>6055</v>
      </c>
      <c r="H11004" t="s">
        <v>6054</v>
      </c>
      <c r="I11004">
        <v>19.399999999999999</v>
      </c>
      <c r="J11004" t="s">
        <v>138</v>
      </c>
      <c r="K11004" t="s">
        <v>137</v>
      </c>
      <c r="L11004">
        <f>I11004*$Q$2/100/1000</f>
        <v>7.1779999999999994E-5</v>
      </c>
    </row>
    <row r="11005" spans="1:12">
      <c r="A11005" s="118">
        <v>45231</v>
      </c>
      <c r="B11005" t="s">
        <v>6059</v>
      </c>
      <c r="C11005" t="s">
        <v>6058</v>
      </c>
      <c r="D11005" t="s">
        <v>6067</v>
      </c>
      <c r="E11005" t="s">
        <v>6066</v>
      </c>
      <c r="F11005">
        <v>57205926</v>
      </c>
      <c r="G11005" t="s">
        <v>6055</v>
      </c>
      <c r="H11005" t="s">
        <v>6054</v>
      </c>
      <c r="I11005">
        <v>19.399999999999999</v>
      </c>
      <c r="J11005" t="s">
        <v>138</v>
      </c>
      <c r="K11005" t="s">
        <v>137</v>
      </c>
      <c r="L11005">
        <f>I11005*$Q$2/100/1000</f>
        <v>7.1779999999999994E-5</v>
      </c>
    </row>
    <row r="11006" spans="1:12">
      <c r="A11006" s="118">
        <v>45261</v>
      </c>
      <c r="B11006" t="s">
        <v>6059</v>
      </c>
      <c r="C11006" t="s">
        <v>6058</v>
      </c>
      <c r="D11006" t="s">
        <v>6062</v>
      </c>
      <c r="E11006" t="s">
        <v>6065</v>
      </c>
      <c r="F11006">
        <v>57207445</v>
      </c>
      <c r="G11006" t="s">
        <v>6060</v>
      </c>
      <c r="H11006" t="s">
        <v>6054</v>
      </c>
      <c r="I11006">
        <v>19.399999999999999</v>
      </c>
      <c r="J11006" t="s">
        <v>138</v>
      </c>
      <c r="K11006" t="s">
        <v>137</v>
      </c>
      <c r="L11006">
        <f>I11006*$Q$2/100/1000</f>
        <v>7.1779999999999994E-5</v>
      </c>
    </row>
    <row r="11007" spans="1:12">
      <c r="A11007" s="118">
        <v>45261</v>
      </c>
      <c r="B11007" t="s">
        <v>6059</v>
      </c>
      <c r="C11007" t="s">
        <v>6058</v>
      </c>
      <c r="D11007" t="s">
        <v>6064</v>
      </c>
      <c r="E11007" t="s">
        <v>6063</v>
      </c>
      <c r="F11007">
        <v>57205926</v>
      </c>
      <c r="G11007" t="s">
        <v>6055</v>
      </c>
      <c r="H11007" t="s">
        <v>6054</v>
      </c>
      <c r="I11007">
        <v>19.399999999999999</v>
      </c>
      <c r="J11007" t="s">
        <v>138</v>
      </c>
      <c r="K11007" t="s">
        <v>137</v>
      </c>
      <c r="L11007">
        <f>I11007*$Q$2/100/1000</f>
        <v>7.1779999999999994E-5</v>
      </c>
    </row>
    <row r="11008" spans="1:12">
      <c r="A11008" s="118">
        <v>45261</v>
      </c>
      <c r="B11008" t="s">
        <v>6059</v>
      </c>
      <c r="C11008" t="s">
        <v>6058</v>
      </c>
      <c r="D11008" t="s">
        <v>6062</v>
      </c>
      <c r="E11008" t="s">
        <v>6061</v>
      </c>
      <c r="F11008">
        <v>57207445</v>
      </c>
      <c r="G11008" t="s">
        <v>6060</v>
      </c>
      <c r="H11008" t="s">
        <v>6054</v>
      </c>
      <c r="I11008">
        <v>19.399999999999999</v>
      </c>
      <c r="J11008" t="s">
        <v>138</v>
      </c>
      <c r="K11008" t="s">
        <v>137</v>
      </c>
      <c r="L11008">
        <f>I11008*$Q$2/100/1000</f>
        <v>7.1779999999999994E-5</v>
      </c>
    </row>
    <row r="11009" spans="1:12">
      <c r="A11009" s="118">
        <v>45261</v>
      </c>
      <c r="B11009" t="s">
        <v>6059</v>
      </c>
      <c r="C11009" t="s">
        <v>6058</v>
      </c>
      <c r="D11009" t="s">
        <v>6057</v>
      </c>
      <c r="E11009" t="s">
        <v>6056</v>
      </c>
      <c r="F11009">
        <v>57205926</v>
      </c>
      <c r="G11009" t="s">
        <v>6055</v>
      </c>
      <c r="H11009" t="s">
        <v>6054</v>
      </c>
      <c r="I11009">
        <v>19.399999999999999</v>
      </c>
      <c r="J11009" t="s">
        <v>138</v>
      </c>
      <c r="K11009" t="s">
        <v>137</v>
      </c>
      <c r="L11009">
        <f>I11009*$Q$2/100/1000</f>
        <v>7.1779999999999994E-5</v>
      </c>
    </row>
    <row r="11010" spans="1:12" ht="15.75">
      <c r="A11010" s="118">
        <v>44927</v>
      </c>
      <c r="B11010" t="s">
        <v>5813</v>
      </c>
      <c r="C11010" t="s">
        <v>5812</v>
      </c>
      <c r="D11010" t="s">
        <v>6053</v>
      </c>
      <c r="E11010" t="s">
        <v>6052</v>
      </c>
      <c r="F11010">
        <v>57204542</v>
      </c>
      <c r="G11010" t="s">
        <v>5901</v>
      </c>
      <c r="H11010" s="127" t="s">
        <v>5808</v>
      </c>
      <c r="I11010">
        <v>116.2</v>
      </c>
      <c r="J11010" t="s">
        <v>145</v>
      </c>
      <c r="K11010" t="s">
        <v>137</v>
      </c>
      <c r="L11010">
        <f>I11010*$Q$2/100/1000</f>
        <v>4.2993999999999997E-4</v>
      </c>
    </row>
    <row r="11011" spans="1:12" ht="15.75">
      <c r="A11011" s="118">
        <v>44927</v>
      </c>
      <c r="B11011" t="s">
        <v>5813</v>
      </c>
      <c r="C11011" t="s">
        <v>5812</v>
      </c>
      <c r="D11011" t="s">
        <v>6050</v>
      </c>
      <c r="E11011" t="s">
        <v>6051</v>
      </c>
      <c r="F11011">
        <v>57206350</v>
      </c>
      <c r="G11011" t="s">
        <v>6018</v>
      </c>
      <c r="H11011" s="127" t="s">
        <v>5808</v>
      </c>
      <c r="I11011">
        <v>116.2</v>
      </c>
      <c r="J11011" t="s">
        <v>145</v>
      </c>
      <c r="K11011" t="s">
        <v>137</v>
      </c>
      <c r="L11011">
        <f>I11011*$Q$2/100/1000</f>
        <v>4.2993999999999997E-4</v>
      </c>
    </row>
    <row r="11012" spans="1:12" ht="15.75">
      <c r="A11012" s="118">
        <v>44927</v>
      </c>
      <c r="B11012" t="s">
        <v>5813</v>
      </c>
      <c r="C11012" t="s">
        <v>5812</v>
      </c>
      <c r="D11012" t="s">
        <v>6050</v>
      </c>
      <c r="E11012" t="s">
        <v>6049</v>
      </c>
      <c r="F11012">
        <v>57206350</v>
      </c>
      <c r="G11012" t="s">
        <v>6018</v>
      </c>
      <c r="H11012" s="127" t="s">
        <v>5808</v>
      </c>
      <c r="I11012">
        <v>116.2</v>
      </c>
      <c r="J11012" t="s">
        <v>145</v>
      </c>
      <c r="K11012" t="s">
        <v>137</v>
      </c>
      <c r="L11012">
        <f>I11012*$Q$2/100/1000</f>
        <v>4.2993999999999997E-4</v>
      </c>
    </row>
    <row r="11013" spans="1:12" ht="15.75">
      <c r="A11013" s="118">
        <v>44927</v>
      </c>
      <c r="B11013" t="s">
        <v>5813</v>
      </c>
      <c r="C11013" t="s">
        <v>5812</v>
      </c>
      <c r="D11013" t="s">
        <v>6009</v>
      </c>
      <c r="E11013" t="s">
        <v>6048</v>
      </c>
      <c r="F11013">
        <v>57204892</v>
      </c>
      <c r="G11013" t="s">
        <v>5869</v>
      </c>
      <c r="H11013" s="127" t="s">
        <v>5808</v>
      </c>
      <c r="I11013">
        <v>116.2</v>
      </c>
      <c r="J11013" t="s">
        <v>145</v>
      </c>
      <c r="K11013" t="s">
        <v>137</v>
      </c>
      <c r="L11013">
        <f>I11013*$Q$2/100/1000</f>
        <v>4.2993999999999997E-4</v>
      </c>
    </row>
    <row r="11014" spans="1:12" ht="15.75">
      <c r="A11014" s="118">
        <v>44927</v>
      </c>
      <c r="B11014" t="s">
        <v>5813</v>
      </c>
      <c r="C11014" t="s">
        <v>5812</v>
      </c>
      <c r="D11014" t="s">
        <v>6009</v>
      </c>
      <c r="E11014" t="s">
        <v>6047</v>
      </c>
      <c r="F11014">
        <v>57206071</v>
      </c>
      <c r="G11014" t="s">
        <v>5833</v>
      </c>
      <c r="H11014" s="127" t="s">
        <v>5808</v>
      </c>
      <c r="I11014">
        <v>116.2</v>
      </c>
      <c r="J11014" t="s">
        <v>145</v>
      </c>
      <c r="K11014" t="s">
        <v>137</v>
      </c>
      <c r="L11014">
        <f>I11014*$Q$2/100/1000</f>
        <v>4.2993999999999997E-4</v>
      </c>
    </row>
    <row r="11015" spans="1:12" ht="15.75">
      <c r="A11015" s="118">
        <v>44927</v>
      </c>
      <c r="B11015" t="s">
        <v>5813</v>
      </c>
      <c r="C11015" t="s">
        <v>5812</v>
      </c>
      <c r="D11015" t="s">
        <v>6009</v>
      </c>
      <c r="E11015" t="s">
        <v>6046</v>
      </c>
      <c r="F11015">
        <v>57257354</v>
      </c>
      <c r="G11015" t="s">
        <v>5809</v>
      </c>
      <c r="H11015" s="127" t="s">
        <v>5808</v>
      </c>
      <c r="I11015">
        <v>116.2</v>
      </c>
      <c r="J11015" t="s">
        <v>145</v>
      </c>
      <c r="K11015" t="s">
        <v>137</v>
      </c>
      <c r="L11015">
        <f>I11015*$Q$2/100/1000</f>
        <v>4.2993999999999997E-4</v>
      </c>
    </row>
    <row r="11016" spans="1:12" ht="15.75">
      <c r="A11016" s="118">
        <v>44958</v>
      </c>
      <c r="B11016" t="s">
        <v>5813</v>
      </c>
      <c r="C11016" t="s">
        <v>5812</v>
      </c>
      <c r="D11016" t="s">
        <v>6045</v>
      </c>
      <c r="E11016" t="s">
        <v>6044</v>
      </c>
      <c r="F11016">
        <v>10208506</v>
      </c>
      <c r="G11016" t="s">
        <v>5866</v>
      </c>
      <c r="H11016" s="127" t="s">
        <v>5808</v>
      </c>
      <c r="I11016">
        <v>116.2</v>
      </c>
      <c r="J11016" t="s">
        <v>145</v>
      </c>
      <c r="K11016" t="s">
        <v>137</v>
      </c>
      <c r="L11016">
        <f>I11016*$Q$2/100/1000</f>
        <v>4.2993999999999997E-4</v>
      </c>
    </row>
    <row r="11017" spans="1:12" ht="15.75">
      <c r="A11017" s="118">
        <v>44958</v>
      </c>
      <c r="B11017" t="s">
        <v>5813</v>
      </c>
      <c r="C11017" t="s">
        <v>5812</v>
      </c>
      <c r="D11017" t="s">
        <v>6004</v>
      </c>
      <c r="E11017" t="s">
        <v>6043</v>
      </c>
      <c r="F11017">
        <v>57204542</v>
      </c>
      <c r="G11017" t="s">
        <v>5901</v>
      </c>
      <c r="H11017" s="127" t="s">
        <v>5808</v>
      </c>
      <c r="I11017">
        <v>116.2</v>
      </c>
      <c r="J11017" t="s">
        <v>145</v>
      </c>
      <c r="K11017" t="s">
        <v>137</v>
      </c>
      <c r="L11017">
        <f>I11017*$Q$2/100/1000</f>
        <v>4.2993999999999997E-4</v>
      </c>
    </row>
    <row r="11018" spans="1:12">
      <c r="A11018" s="118">
        <v>45231</v>
      </c>
      <c r="B11018" t="s">
        <v>5342</v>
      </c>
      <c r="C11018" t="s">
        <v>5341</v>
      </c>
      <c r="D11018" t="s">
        <v>6042</v>
      </c>
      <c r="E11018" t="s">
        <v>6041</v>
      </c>
      <c r="F11018" t="s">
        <v>2481</v>
      </c>
      <c r="G11018" t="s">
        <v>2480</v>
      </c>
      <c r="H11018" t="s">
        <v>5336</v>
      </c>
      <c r="I11018">
        <v>49.6</v>
      </c>
      <c r="J11018" t="s">
        <v>223</v>
      </c>
      <c r="K11018" t="s">
        <v>137</v>
      </c>
      <c r="L11018">
        <f>I11018*$Q$5/1000</f>
        <v>5.0430800000000005E-2</v>
      </c>
    </row>
    <row r="11019" spans="1:12" ht="15.75">
      <c r="A11019" s="118">
        <v>44958</v>
      </c>
      <c r="B11019" t="s">
        <v>5813</v>
      </c>
      <c r="C11019" t="s">
        <v>5812</v>
      </c>
      <c r="D11019" t="s">
        <v>6004</v>
      </c>
      <c r="E11019" t="s">
        <v>6040</v>
      </c>
      <c r="F11019">
        <v>57257355</v>
      </c>
      <c r="G11019" t="s">
        <v>5820</v>
      </c>
      <c r="H11019" s="127" t="s">
        <v>5808</v>
      </c>
      <c r="I11019">
        <v>116.2</v>
      </c>
      <c r="J11019" t="s">
        <v>145</v>
      </c>
      <c r="K11019" t="s">
        <v>137</v>
      </c>
      <c r="L11019">
        <f>I11019*$Q$2/100/1000</f>
        <v>4.2993999999999997E-4</v>
      </c>
    </row>
    <row r="11020" spans="1:12" ht="15.75">
      <c r="A11020" s="118">
        <v>44958</v>
      </c>
      <c r="B11020" t="s">
        <v>5813</v>
      </c>
      <c r="C11020" t="s">
        <v>5812</v>
      </c>
      <c r="D11020" t="s">
        <v>6009</v>
      </c>
      <c r="E11020" t="s">
        <v>6039</v>
      </c>
      <c r="F11020">
        <v>57257355</v>
      </c>
      <c r="G11020" t="s">
        <v>5820</v>
      </c>
      <c r="H11020" s="127" t="s">
        <v>5808</v>
      </c>
      <c r="I11020">
        <v>116.2</v>
      </c>
      <c r="J11020" t="s">
        <v>145</v>
      </c>
      <c r="K11020" t="s">
        <v>137</v>
      </c>
      <c r="L11020">
        <f>I11020*$Q$2/100/1000</f>
        <v>4.2993999999999997E-4</v>
      </c>
    </row>
    <row r="11021" spans="1:12" ht="15.75">
      <c r="A11021" s="118">
        <v>44958</v>
      </c>
      <c r="B11021" t="s">
        <v>5813</v>
      </c>
      <c r="C11021" t="s">
        <v>5812</v>
      </c>
      <c r="D11021" t="s">
        <v>6009</v>
      </c>
      <c r="E11021" t="s">
        <v>6038</v>
      </c>
      <c r="F11021">
        <v>57257354</v>
      </c>
      <c r="G11021" t="s">
        <v>5809</v>
      </c>
      <c r="H11021" s="127" t="s">
        <v>5808</v>
      </c>
      <c r="I11021">
        <v>116.2</v>
      </c>
      <c r="J11021" t="s">
        <v>145</v>
      </c>
      <c r="K11021" t="s">
        <v>137</v>
      </c>
      <c r="L11021">
        <f>I11021*$Q$2/100/1000</f>
        <v>4.2993999999999997E-4</v>
      </c>
    </row>
    <row r="11022" spans="1:12" ht="15.75">
      <c r="A11022" s="118">
        <v>44958</v>
      </c>
      <c r="B11022" t="s">
        <v>5813</v>
      </c>
      <c r="C11022" t="s">
        <v>5812</v>
      </c>
      <c r="D11022" t="s">
        <v>6009</v>
      </c>
      <c r="E11022" t="s">
        <v>6037</v>
      </c>
      <c r="F11022">
        <v>57206071</v>
      </c>
      <c r="G11022" t="s">
        <v>5833</v>
      </c>
      <c r="H11022" s="127" t="s">
        <v>5808</v>
      </c>
      <c r="I11022">
        <v>116.2</v>
      </c>
      <c r="J11022" t="s">
        <v>145</v>
      </c>
      <c r="K11022" t="s">
        <v>137</v>
      </c>
      <c r="L11022">
        <f>I11022*$Q$2/100/1000</f>
        <v>4.2993999999999997E-4</v>
      </c>
    </row>
    <row r="11023" spans="1:12" ht="15.75">
      <c r="A11023" s="118">
        <v>44958</v>
      </c>
      <c r="B11023" t="s">
        <v>5813</v>
      </c>
      <c r="C11023" t="s">
        <v>5812</v>
      </c>
      <c r="D11023" t="s">
        <v>6007</v>
      </c>
      <c r="E11023" t="s">
        <v>6036</v>
      </c>
      <c r="F11023">
        <v>4945012</v>
      </c>
      <c r="G11023" t="s">
        <v>5814</v>
      </c>
      <c r="H11023" s="127" t="s">
        <v>5808</v>
      </c>
      <c r="I11023">
        <v>116.2</v>
      </c>
      <c r="J11023" t="s">
        <v>145</v>
      </c>
      <c r="K11023" t="s">
        <v>137</v>
      </c>
      <c r="L11023">
        <f>I11023*$Q$2/100/1000</f>
        <v>4.2993999999999997E-4</v>
      </c>
    </row>
    <row r="11024" spans="1:12" ht="15.75">
      <c r="A11024" s="118">
        <v>44958</v>
      </c>
      <c r="B11024" t="s">
        <v>5813</v>
      </c>
      <c r="C11024" t="s">
        <v>5812</v>
      </c>
      <c r="D11024" t="s">
        <v>6009</v>
      </c>
      <c r="E11024" t="s">
        <v>6035</v>
      </c>
      <c r="F11024">
        <v>57257356</v>
      </c>
      <c r="G11024" t="s">
        <v>5826</v>
      </c>
      <c r="H11024" s="127" t="s">
        <v>5808</v>
      </c>
      <c r="I11024">
        <v>116.2</v>
      </c>
      <c r="J11024" t="s">
        <v>145</v>
      </c>
      <c r="K11024" t="s">
        <v>137</v>
      </c>
      <c r="L11024">
        <f>I11024*$Q$2/100/1000</f>
        <v>4.2993999999999997E-4</v>
      </c>
    </row>
    <row r="11025" spans="1:12" ht="15.75">
      <c r="A11025" s="118">
        <v>44958</v>
      </c>
      <c r="B11025" t="s">
        <v>5813</v>
      </c>
      <c r="C11025" t="s">
        <v>5812</v>
      </c>
      <c r="D11025" t="s">
        <v>6007</v>
      </c>
      <c r="E11025" t="s">
        <v>6034</v>
      </c>
      <c r="F11025">
        <v>57205939</v>
      </c>
      <c r="G11025" t="s">
        <v>5967</v>
      </c>
      <c r="H11025" s="127" t="s">
        <v>5808</v>
      </c>
      <c r="I11025">
        <v>116.2</v>
      </c>
      <c r="J11025" t="s">
        <v>145</v>
      </c>
      <c r="K11025" t="s">
        <v>137</v>
      </c>
      <c r="L11025">
        <f>I11025*$Q$2/100/1000</f>
        <v>4.2993999999999997E-4</v>
      </c>
    </row>
    <row r="11026" spans="1:12" ht="15.75">
      <c r="A11026" s="118">
        <v>44958</v>
      </c>
      <c r="B11026" t="s">
        <v>5813</v>
      </c>
      <c r="C11026" t="s">
        <v>5812</v>
      </c>
      <c r="D11026" t="s">
        <v>6004</v>
      </c>
      <c r="E11026" t="s">
        <v>6033</v>
      </c>
      <c r="F11026">
        <v>57205939</v>
      </c>
      <c r="G11026" t="s">
        <v>5967</v>
      </c>
      <c r="H11026" s="127" t="s">
        <v>5808</v>
      </c>
      <c r="I11026">
        <v>116.2</v>
      </c>
      <c r="J11026" t="s">
        <v>145</v>
      </c>
      <c r="K11026" t="s">
        <v>137</v>
      </c>
      <c r="L11026">
        <f>I11026*$Q$2/100/1000</f>
        <v>4.2993999999999997E-4</v>
      </c>
    </row>
    <row r="11027" spans="1:12" ht="15.75">
      <c r="A11027" s="118">
        <v>44958</v>
      </c>
      <c r="B11027" t="s">
        <v>5813</v>
      </c>
      <c r="C11027" t="s">
        <v>5812</v>
      </c>
      <c r="D11027" t="s">
        <v>6031</v>
      </c>
      <c r="E11027" t="s">
        <v>6032</v>
      </c>
      <c r="F11027">
        <v>57206072</v>
      </c>
      <c r="G11027" t="s">
        <v>6029</v>
      </c>
      <c r="H11027" s="127" t="s">
        <v>5808</v>
      </c>
      <c r="I11027">
        <v>116.2</v>
      </c>
      <c r="J11027" t="s">
        <v>145</v>
      </c>
      <c r="K11027" t="s">
        <v>137</v>
      </c>
      <c r="L11027">
        <f>I11027*$Q$2/100/1000</f>
        <v>4.2993999999999997E-4</v>
      </c>
    </row>
    <row r="11028" spans="1:12" ht="15.75">
      <c r="A11028" s="118">
        <v>44958</v>
      </c>
      <c r="B11028" t="s">
        <v>5813</v>
      </c>
      <c r="C11028" t="s">
        <v>5812</v>
      </c>
      <c r="D11028" t="s">
        <v>6031</v>
      </c>
      <c r="E11028" t="s">
        <v>6030</v>
      </c>
      <c r="F11028">
        <v>57206072</v>
      </c>
      <c r="G11028" t="s">
        <v>6029</v>
      </c>
      <c r="H11028" s="127" t="s">
        <v>5808</v>
      </c>
      <c r="I11028">
        <v>116.2</v>
      </c>
      <c r="J11028" t="s">
        <v>145</v>
      </c>
      <c r="K11028" t="s">
        <v>137</v>
      </c>
      <c r="L11028">
        <f>I11028*$Q$2/100/1000</f>
        <v>4.2993999999999997E-4</v>
      </c>
    </row>
    <row r="11029" spans="1:12" ht="15.75">
      <c r="A11029" s="118">
        <v>44958</v>
      </c>
      <c r="B11029" t="s">
        <v>5813</v>
      </c>
      <c r="C11029" t="s">
        <v>5812</v>
      </c>
      <c r="D11029" t="s">
        <v>5946</v>
      </c>
      <c r="E11029" t="s">
        <v>6028</v>
      </c>
      <c r="F11029">
        <v>57206350</v>
      </c>
      <c r="G11029" t="s">
        <v>6018</v>
      </c>
      <c r="H11029" s="127" t="s">
        <v>5808</v>
      </c>
      <c r="I11029">
        <v>116.2</v>
      </c>
      <c r="J11029" t="s">
        <v>145</v>
      </c>
      <c r="K11029" t="s">
        <v>137</v>
      </c>
      <c r="L11029">
        <f>I11029*$Q$2/100/1000</f>
        <v>4.2993999999999997E-4</v>
      </c>
    </row>
    <row r="11030" spans="1:12">
      <c r="A11030" s="118">
        <v>45200</v>
      </c>
      <c r="B11030" t="s">
        <v>460</v>
      </c>
      <c r="C11030" t="s">
        <v>459</v>
      </c>
      <c r="D11030" t="s">
        <v>6027</v>
      </c>
      <c r="E11030" t="s">
        <v>6026</v>
      </c>
      <c r="F11030" t="s">
        <v>1246</v>
      </c>
      <c r="G11030" t="s">
        <v>1245</v>
      </c>
      <c r="H11030" t="s">
        <v>455</v>
      </c>
      <c r="I11030">
        <v>103.6</v>
      </c>
      <c r="J11030" t="s">
        <v>145</v>
      </c>
      <c r="K11030" t="s">
        <v>137</v>
      </c>
      <c r="L11030">
        <f>I11030*$Q$2/100/1000</f>
        <v>3.8331999999999998E-4</v>
      </c>
    </row>
    <row r="11031" spans="1:12" ht="15.75">
      <c r="A11031" s="118">
        <v>44958</v>
      </c>
      <c r="B11031" t="s">
        <v>5813</v>
      </c>
      <c r="C11031" t="s">
        <v>5812</v>
      </c>
      <c r="D11031" t="s">
        <v>6007</v>
      </c>
      <c r="E11031" t="s">
        <v>6025</v>
      </c>
      <c r="F11031">
        <v>57257355</v>
      </c>
      <c r="G11031" t="s">
        <v>5820</v>
      </c>
      <c r="H11031" s="127" t="s">
        <v>5808</v>
      </c>
      <c r="I11031">
        <v>116.2</v>
      </c>
      <c r="J11031" t="s">
        <v>145</v>
      </c>
      <c r="K11031" t="s">
        <v>137</v>
      </c>
      <c r="L11031">
        <f>I11031*$Q$2/100/1000</f>
        <v>4.2993999999999997E-4</v>
      </c>
    </row>
    <row r="11032" spans="1:12">
      <c r="A11032" s="118">
        <v>45200</v>
      </c>
      <c r="B11032" t="s">
        <v>460</v>
      </c>
      <c r="C11032" t="s">
        <v>459</v>
      </c>
      <c r="D11032" t="s">
        <v>6024</v>
      </c>
      <c r="E11032" t="s">
        <v>6023</v>
      </c>
      <c r="F11032" t="s">
        <v>1246</v>
      </c>
      <c r="G11032" t="s">
        <v>1245</v>
      </c>
      <c r="H11032" t="s">
        <v>455</v>
      </c>
      <c r="I11032">
        <v>103.6</v>
      </c>
      <c r="J11032" t="s">
        <v>145</v>
      </c>
      <c r="K11032" t="s">
        <v>137</v>
      </c>
      <c r="L11032">
        <f>I11032*$Q$2/100/1000</f>
        <v>3.8331999999999998E-4</v>
      </c>
    </row>
    <row r="11033" spans="1:12">
      <c r="A11033" s="118">
        <v>45200</v>
      </c>
      <c r="B11033" t="s">
        <v>460</v>
      </c>
      <c r="C11033" t="s">
        <v>459</v>
      </c>
      <c r="D11033" t="s">
        <v>6022</v>
      </c>
      <c r="E11033" t="s">
        <v>6021</v>
      </c>
      <c r="F11033" t="s">
        <v>1246</v>
      </c>
      <c r="G11033" t="s">
        <v>1245</v>
      </c>
      <c r="H11033" t="s">
        <v>455</v>
      </c>
      <c r="I11033">
        <v>103.6</v>
      </c>
      <c r="J11033" t="s">
        <v>145</v>
      </c>
      <c r="K11033" t="s">
        <v>137</v>
      </c>
      <c r="L11033">
        <f>I11033*$Q$2/100/1000</f>
        <v>3.8331999999999998E-4</v>
      </c>
    </row>
    <row r="11034" spans="1:12" ht="15.75">
      <c r="A11034" s="118">
        <v>44986</v>
      </c>
      <c r="B11034" t="s">
        <v>5813</v>
      </c>
      <c r="C11034" t="s">
        <v>5812</v>
      </c>
      <c r="D11034" t="s">
        <v>6004</v>
      </c>
      <c r="E11034" t="s">
        <v>6020</v>
      </c>
      <c r="F11034">
        <v>57254788</v>
      </c>
      <c r="G11034" t="s">
        <v>5836</v>
      </c>
      <c r="H11034" s="127" t="s">
        <v>5808</v>
      </c>
      <c r="I11034">
        <v>116.2</v>
      </c>
      <c r="J11034" t="s">
        <v>145</v>
      </c>
      <c r="K11034" t="s">
        <v>137</v>
      </c>
      <c r="L11034">
        <f>I11034*$Q$2/100/1000</f>
        <v>4.2993999999999997E-4</v>
      </c>
    </row>
    <row r="11035" spans="1:12" ht="15.75">
      <c r="A11035" s="118">
        <v>44986</v>
      </c>
      <c r="B11035" t="s">
        <v>5813</v>
      </c>
      <c r="C11035" t="s">
        <v>5812</v>
      </c>
      <c r="D11035" t="s">
        <v>5946</v>
      </c>
      <c r="E11035" t="s">
        <v>6019</v>
      </c>
      <c r="F11035">
        <v>57206350</v>
      </c>
      <c r="G11035" t="s">
        <v>6018</v>
      </c>
      <c r="H11035" s="127" t="s">
        <v>5808</v>
      </c>
      <c r="I11035">
        <v>116.2</v>
      </c>
      <c r="J11035" t="s">
        <v>145</v>
      </c>
      <c r="K11035" t="s">
        <v>137</v>
      </c>
      <c r="L11035">
        <f>I11035*$Q$2/100/1000</f>
        <v>4.2993999999999997E-4</v>
      </c>
    </row>
    <row r="11036" spans="1:12" ht="15.75">
      <c r="A11036" s="118">
        <v>44986</v>
      </c>
      <c r="B11036" t="s">
        <v>5813</v>
      </c>
      <c r="C11036" t="s">
        <v>5812</v>
      </c>
      <c r="D11036" t="s">
        <v>6007</v>
      </c>
      <c r="E11036" t="s">
        <v>6017</v>
      </c>
      <c r="F11036">
        <v>57204892</v>
      </c>
      <c r="G11036" t="s">
        <v>5869</v>
      </c>
      <c r="H11036" s="127" t="s">
        <v>5808</v>
      </c>
      <c r="I11036">
        <v>116.2</v>
      </c>
      <c r="J11036" t="s">
        <v>145</v>
      </c>
      <c r="K11036" t="s">
        <v>137</v>
      </c>
      <c r="L11036">
        <f>I11036*$Q$2/100/1000</f>
        <v>4.2993999999999997E-4</v>
      </c>
    </row>
    <row r="11037" spans="1:12" ht="15.75">
      <c r="A11037" s="118">
        <v>44986</v>
      </c>
      <c r="B11037" t="s">
        <v>5813</v>
      </c>
      <c r="C11037" t="s">
        <v>5812</v>
      </c>
      <c r="D11037" t="s">
        <v>6004</v>
      </c>
      <c r="E11037" t="s">
        <v>6016</v>
      </c>
      <c r="F11037">
        <v>57206071</v>
      </c>
      <c r="G11037" t="s">
        <v>5833</v>
      </c>
      <c r="H11037" s="127" t="s">
        <v>5808</v>
      </c>
      <c r="I11037">
        <v>116.2</v>
      </c>
      <c r="J11037" t="s">
        <v>145</v>
      </c>
      <c r="K11037" t="s">
        <v>137</v>
      </c>
      <c r="L11037">
        <f>I11037*$Q$2/100/1000</f>
        <v>4.2993999999999997E-4</v>
      </c>
    </row>
    <row r="11038" spans="1:12" ht="15.75">
      <c r="A11038" s="118">
        <v>44986</v>
      </c>
      <c r="B11038" t="s">
        <v>5813</v>
      </c>
      <c r="C11038" t="s">
        <v>5812</v>
      </c>
      <c r="D11038" t="s">
        <v>6015</v>
      </c>
      <c r="E11038" t="s">
        <v>6014</v>
      </c>
      <c r="F11038">
        <v>10208506</v>
      </c>
      <c r="G11038" t="s">
        <v>5866</v>
      </c>
      <c r="H11038" s="127" t="s">
        <v>5808</v>
      </c>
      <c r="I11038">
        <v>116.2</v>
      </c>
      <c r="J11038" t="s">
        <v>145</v>
      </c>
      <c r="K11038" t="s">
        <v>137</v>
      </c>
      <c r="L11038">
        <f>I11038*$Q$2/100/1000</f>
        <v>4.2993999999999997E-4</v>
      </c>
    </row>
    <row r="11039" spans="1:12" ht="15.75">
      <c r="A11039" s="118">
        <v>44986</v>
      </c>
      <c r="B11039" t="s">
        <v>5813</v>
      </c>
      <c r="C11039" t="s">
        <v>5812</v>
      </c>
      <c r="D11039" t="s">
        <v>6013</v>
      </c>
      <c r="E11039" t="s">
        <v>6012</v>
      </c>
      <c r="F11039">
        <v>57204892</v>
      </c>
      <c r="G11039" t="s">
        <v>5869</v>
      </c>
      <c r="H11039" s="127" t="s">
        <v>5808</v>
      </c>
      <c r="I11039">
        <v>116.2</v>
      </c>
      <c r="J11039" t="s">
        <v>145</v>
      </c>
      <c r="K11039" t="s">
        <v>137</v>
      </c>
      <c r="L11039">
        <f>I11039*$Q$2/100/1000</f>
        <v>4.2993999999999997E-4</v>
      </c>
    </row>
    <row r="11040" spans="1:12" ht="15.75">
      <c r="A11040" s="118">
        <v>44986</v>
      </c>
      <c r="B11040" t="s">
        <v>5813</v>
      </c>
      <c r="C11040" t="s">
        <v>5812</v>
      </c>
      <c r="D11040" t="s">
        <v>5933</v>
      </c>
      <c r="E11040" t="s">
        <v>6011</v>
      </c>
      <c r="F11040">
        <v>10208506</v>
      </c>
      <c r="G11040" t="s">
        <v>5866</v>
      </c>
      <c r="H11040" s="127" t="s">
        <v>5808</v>
      </c>
      <c r="I11040">
        <v>116.2</v>
      </c>
      <c r="J11040" t="s">
        <v>145</v>
      </c>
      <c r="K11040" t="s">
        <v>137</v>
      </c>
      <c r="L11040">
        <f>I11040*$Q$2/100/1000</f>
        <v>4.2993999999999997E-4</v>
      </c>
    </row>
    <row r="11041" spans="1:12" ht="15.75">
      <c r="A11041" s="118">
        <v>44986</v>
      </c>
      <c r="B11041" t="s">
        <v>5813</v>
      </c>
      <c r="C11041" t="s">
        <v>5812</v>
      </c>
      <c r="D11041" t="s">
        <v>5933</v>
      </c>
      <c r="E11041" t="s">
        <v>6010</v>
      </c>
      <c r="F11041">
        <v>57206350</v>
      </c>
      <c r="G11041" t="s">
        <v>5817</v>
      </c>
      <c r="H11041" s="127" t="s">
        <v>5808</v>
      </c>
      <c r="I11041">
        <v>116.2</v>
      </c>
      <c r="J11041" t="s">
        <v>145</v>
      </c>
      <c r="K11041" t="s">
        <v>137</v>
      </c>
      <c r="L11041">
        <f>I11041*$Q$2/100/1000</f>
        <v>4.2993999999999997E-4</v>
      </c>
    </row>
    <row r="11042" spans="1:12" ht="15.75">
      <c r="A11042" s="118">
        <v>44986</v>
      </c>
      <c r="B11042" t="s">
        <v>5813</v>
      </c>
      <c r="C11042" t="s">
        <v>5812</v>
      </c>
      <c r="D11042" t="s">
        <v>6009</v>
      </c>
      <c r="E11042" t="s">
        <v>6008</v>
      </c>
      <c r="F11042">
        <v>57257356</v>
      </c>
      <c r="G11042" t="s">
        <v>5826</v>
      </c>
      <c r="H11042" s="127" t="s">
        <v>5808</v>
      </c>
      <c r="I11042">
        <v>116.2</v>
      </c>
      <c r="J11042" t="s">
        <v>145</v>
      </c>
      <c r="K11042" t="s">
        <v>137</v>
      </c>
      <c r="L11042">
        <f>I11042*$Q$2/100/1000</f>
        <v>4.2993999999999997E-4</v>
      </c>
    </row>
    <row r="11043" spans="1:12" ht="15.75">
      <c r="A11043" s="118">
        <v>44986</v>
      </c>
      <c r="B11043" t="s">
        <v>5813</v>
      </c>
      <c r="C11043" t="s">
        <v>5812</v>
      </c>
      <c r="D11043" t="s">
        <v>6007</v>
      </c>
      <c r="E11043" t="s">
        <v>6006</v>
      </c>
      <c r="F11043">
        <v>57257354</v>
      </c>
      <c r="G11043" t="s">
        <v>5809</v>
      </c>
      <c r="H11043" s="127" t="s">
        <v>5808</v>
      </c>
      <c r="I11043">
        <v>116.2</v>
      </c>
      <c r="J11043" t="s">
        <v>145</v>
      </c>
      <c r="K11043" t="s">
        <v>137</v>
      </c>
      <c r="L11043">
        <f>I11043*$Q$2/100/1000</f>
        <v>4.2993999999999997E-4</v>
      </c>
    </row>
    <row r="11044" spans="1:12" ht="15.75">
      <c r="A11044" s="118">
        <v>44986</v>
      </c>
      <c r="B11044" t="s">
        <v>5813</v>
      </c>
      <c r="C11044" t="s">
        <v>5812</v>
      </c>
      <c r="D11044" t="s">
        <v>5933</v>
      </c>
      <c r="E11044" t="s">
        <v>6005</v>
      </c>
      <c r="F11044">
        <v>57204892</v>
      </c>
      <c r="G11044" t="s">
        <v>5869</v>
      </c>
      <c r="H11044" s="127" t="s">
        <v>5808</v>
      </c>
      <c r="I11044">
        <v>116.2</v>
      </c>
      <c r="J11044" t="s">
        <v>145</v>
      </c>
      <c r="K11044" t="s">
        <v>137</v>
      </c>
      <c r="L11044">
        <f>I11044*$Q$2/100/1000</f>
        <v>4.2993999999999997E-4</v>
      </c>
    </row>
    <row r="11045" spans="1:12" ht="15.75">
      <c r="A11045" s="118">
        <v>44986</v>
      </c>
      <c r="B11045" t="s">
        <v>5813</v>
      </c>
      <c r="C11045" t="s">
        <v>5812</v>
      </c>
      <c r="D11045" t="s">
        <v>6004</v>
      </c>
      <c r="E11045" t="s">
        <v>6003</v>
      </c>
      <c r="F11045">
        <v>4945012</v>
      </c>
      <c r="G11045" t="s">
        <v>5814</v>
      </c>
      <c r="H11045" s="127" t="s">
        <v>5808</v>
      </c>
      <c r="I11045">
        <v>116.2</v>
      </c>
      <c r="J11045" t="s">
        <v>145</v>
      </c>
      <c r="K11045" t="s">
        <v>137</v>
      </c>
      <c r="L11045">
        <f>I11045*$Q$2/100/1000</f>
        <v>4.2993999999999997E-4</v>
      </c>
    </row>
    <row r="11046" spans="1:12" ht="15.75">
      <c r="A11046" s="118">
        <v>45017</v>
      </c>
      <c r="B11046" t="s">
        <v>5813</v>
      </c>
      <c r="C11046" t="s">
        <v>5812</v>
      </c>
      <c r="D11046" t="s">
        <v>5975</v>
      </c>
      <c r="E11046" t="s">
        <v>6002</v>
      </c>
      <c r="F11046" s="119">
        <v>57257354</v>
      </c>
      <c r="G11046" t="s">
        <v>5809</v>
      </c>
      <c r="H11046" s="127" t="s">
        <v>5808</v>
      </c>
      <c r="I11046">
        <v>116.2</v>
      </c>
      <c r="J11046" t="s">
        <v>145</v>
      </c>
      <c r="K11046" t="s">
        <v>137</v>
      </c>
      <c r="L11046">
        <f>I11046*$Q$2/100/1000</f>
        <v>4.2993999999999997E-4</v>
      </c>
    </row>
    <row r="11047" spans="1:12" ht="15.75">
      <c r="A11047" s="118">
        <v>45017</v>
      </c>
      <c r="B11047" t="s">
        <v>5813</v>
      </c>
      <c r="C11047" t="s">
        <v>5812</v>
      </c>
      <c r="D11047" t="s">
        <v>5975</v>
      </c>
      <c r="E11047" t="s">
        <v>6001</v>
      </c>
      <c r="F11047" s="119">
        <v>57206350</v>
      </c>
      <c r="G11047" t="s">
        <v>5817</v>
      </c>
      <c r="H11047" s="127" t="s">
        <v>5808</v>
      </c>
      <c r="I11047">
        <v>116.2</v>
      </c>
      <c r="J11047" t="s">
        <v>145</v>
      </c>
      <c r="K11047" t="s">
        <v>137</v>
      </c>
      <c r="L11047">
        <f>I11047*$Q$2/100/1000</f>
        <v>4.2993999999999997E-4</v>
      </c>
    </row>
    <row r="11048" spans="1:12" ht="15.75">
      <c r="A11048" s="118">
        <v>45017</v>
      </c>
      <c r="B11048" t="s">
        <v>5813</v>
      </c>
      <c r="C11048" t="s">
        <v>5812</v>
      </c>
      <c r="D11048" t="s">
        <v>5946</v>
      </c>
      <c r="E11048" t="s">
        <v>6000</v>
      </c>
      <c r="F11048" s="119">
        <v>58203440</v>
      </c>
      <c r="G11048" t="s">
        <v>5823</v>
      </c>
      <c r="H11048" s="127" t="s">
        <v>5808</v>
      </c>
      <c r="I11048">
        <v>116.2</v>
      </c>
      <c r="J11048" t="s">
        <v>145</v>
      </c>
      <c r="K11048" t="s">
        <v>137</v>
      </c>
      <c r="L11048">
        <f>I11048*$Q$2/100/1000</f>
        <v>4.2993999999999997E-4</v>
      </c>
    </row>
    <row r="11049" spans="1:12" ht="15.75">
      <c r="A11049" s="118">
        <v>45017</v>
      </c>
      <c r="B11049" t="s">
        <v>5813</v>
      </c>
      <c r="C11049" t="s">
        <v>5812</v>
      </c>
      <c r="D11049" t="s">
        <v>5994</v>
      </c>
      <c r="E11049" t="s">
        <v>5999</v>
      </c>
      <c r="F11049" s="119">
        <v>57204542</v>
      </c>
      <c r="G11049" t="s">
        <v>5901</v>
      </c>
      <c r="H11049" s="127" t="s">
        <v>5808</v>
      </c>
      <c r="I11049">
        <v>116.2</v>
      </c>
      <c r="J11049" t="s">
        <v>145</v>
      </c>
      <c r="K11049" t="s">
        <v>137</v>
      </c>
      <c r="L11049">
        <f>I11049*$Q$2/100/1000</f>
        <v>4.2993999999999997E-4</v>
      </c>
    </row>
    <row r="11050" spans="1:12">
      <c r="A11050" s="118">
        <v>45200</v>
      </c>
      <c r="B11050" t="s">
        <v>261</v>
      </c>
      <c r="C11050" t="s">
        <v>260</v>
      </c>
      <c r="D11050" t="s">
        <v>5998</v>
      </c>
      <c r="E11050" t="s">
        <v>5997</v>
      </c>
      <c r="F11050" t="s">
        <v>5996</v>
      </c>
      <c r="G11050" t="s">
        <v>5995</v>
      </c>
      <c r="H11050" t="s">
        <v>139</v>
      </c>
      <c r="I11050">
        <v>55</v>
      </c>
      <c r="J11050" t="s">
        <v>145</v>
      </c>
      <c r="K11050" t="s">
        <v>137</v>
      </c>
      <c r="L11050">
        <f>I11050*$Q$2/100/1000</f>
        <v>2.0350000000000001E-4</v>
      </c>
    </row>
    <row r="11051" spans="1:12" ht="15.75">
      <c r="A11051" s="118">
        <v>45017</v>
      </c>
      <c r="B11051" t="s">
        <v>5813</v>
      </c>
      <c r="C11051" t="s">
        <v>5812</v>
      </c>
      <c r="D11051" t="s">
        <v>5994</v>
      </c>
      <c r="E11051" t="s">
        <v>5993</v>
      </c>
      <c r="F11051" s="119">
        <v>57204542</v>
      </c>
      <c r="G11051" t="s">
        <v>5901</v>
      </c>
      <c r="H11051" s="127" t="s">
        <v>5808</v>
      </c>
      <c r="I11051">
        <v>116.2</v>
      </c>
      <c r="J11051" t="s">
        <v>145</v>
      </c>
      <c r="K11051" t="s">
        <v>137</v>
      </c>
      <c r="L11051">
        <f>I11051*$Q$2/100/1000</f>
        <v>4.2993999999999997E-4</v>
      </c>
    </row>
    <row r="11052" spans="1:12" ht="15.75">
      <c r="A11052" s="118">
        <v>45017</v>
      </c>
      <c r="B11052" t="s">
        <v>5813</v>
      </c>
      <c r="C11052" t="s">
        <v>5812</v>
      </c>
      <c r="D11052" t="s">
        <v>5975</v>
      </c>
      <c r="E11052" t="s">
        <v>5992</v>
      </c>
      <c r="F11052" s="119">
        <v>57257354</v>
      </c>
      <c r="G11052" t="s">
        <v>5809</v>
      </c>
      <c r="H11052" s="127" t="s">
        <v>5808</v>
      </c>
      <c r="I11052">
        <v>116.2</v>
      </c>
      <c r="J11052" t="s">
        <v>145</v>
      </c>
      <c r="K11052" t="s">
        <v>137</v>
      </c>
      <c r="L11052">
        <f>I11052*$Q$2/100/1000</f>
        <v>4.2993999999999997E-4</v>
      </c>
    </row>
    <row r="11053" spans="1:12" ht="15.75">
      <c r="A11053" s="118">
        <v>45047</v>
      </c>
      <c r="B11053" t="s">
        <v>5813</v>
      </c>
      <c r="C11053" t="s">
        <v>5812</v>
      </c>
      <c r="D11053" t="s">
        <v>5933</v>
      </c>
      <c r="E11053" t="s">
        <v>5991</v>
      </c>
      <c r="F11053">
        <v>57257354</v>
      </c>
      <c r="G11053" t="s">
        <v>5809</v>
      </c>
      <c r="H11053" s="127" t="s">
        <v>5808</v>
      </c>
      <c r="I11053">
        <v>116.2</v>
      </c>
      <c r="J11053" t="s">
        <v>145</v>
      </c>
      <c r="K11053" t="s">
        <v>137</v>
      </c>
      <c r="L11053">
        <f>I11053*$Q$2/100/1000</f>
        <v>4.2993999999999997E-4</v>
      </c>
    </row>
    <row r="11054" spans="1:12" ht="15.75">
      <c r="A11054" s="118">
        <v>45047</v>
      </c>
      <c r="B11054" t="s">
        <v>5813</v>
      </c>
      <c r="C11054" t="s">
        <v>5812</v>
      </c>
      <c r="D11054" t="s">
        <v>5990</v>
      </c>
      <c r="E11054" t="s">
        <v>5989</v>
      </c>
      <c r="F11054">
        <v>10208506</v>
      </c>
      <c r="G11054" t="s">
        <v>5866</v>
      </c>
      <c r="H11054" s="127" t="s">
        <v>5808</v>
      </c>
      <c r="I11054">
        <v>116.2</v>
      </c>
      <c r="J11054" t="s">
        <v>145</v>
      </c>
      <c r="K11054" t="s">
        <v>137</v>
      </c>
      <c r="L11054">
        <f>I11054*$Q$2/100/1000</f>
        <v>4.2993999999999997E-4</v>
      </c>
    </row>
    <row r="11055" spans="1:12" ht="15.75">
      <c r="A11055" s="118">
        <v>45047</v>
      </c>
      <c r="B11055" t="s">
        <v>5813</v>
      </c>
      <c r="C11055" t="s">
        <v>5812</v>
      </c>
      <c r="D11055" t="s">
        <v>5933</v>
      </c>
      <c r="E11055" t="s">
        <v>5988</v>
      </c>
      <c r="F11055">
        <v>57204892</v>
      </c>
      <c r="G11055" t="s">
        <v>5869</v>
      </c>
      <c r="H11055" s="127" t="s">
        <v>5808</v>
      </c>
      <c r="I11055">
        <v>116.2</v>
      </c>
      <c r="J11055" t="s">
        <v>145</v>
      </c>
      <c r="K11055" t="s">
        <v>137</v>
      </c>
      <c r="L11055">
        <f>I11055*$Q$2/100/1000</f>
        <v>4.2993999999999997E-4</v>
      </c>
    </row>
    <row r="11056" spans="1:12" ht="15.75">
      <c r="A11056" s="118">
        <v>45047</v>
      </c>
      <c r="B11056" t="s">
        <v>5813</v>
      </c>
      <c r="C11056" t="s">
        <v>5812</v>
      </c>
      <c r="D11056" t="s">
        <v>5977</v>
      </c>
      <c r="E11056" t="s">
        <v>5987</v>
      </c>
      <c r="F11056">
        <v>4945012</v>
      </c>
      <c r="G11056" t="s">
        <v>5814</v>
      </c>
      <c r="H11056" s="127" t="s">
        <v>5808</v>
      </c>
      <c r="I11056">
        <v>116.2</v>
      </c>
      <c r="J11056" t="s">
        <v>145</v>
      </c>
      <c r="K11056" t="s">
        <v>137</v>
      </c>
      <c r="L11056">
        <f>I11056*$Q$2/100/1000</f>
        <v>4.2993999999999997E-4</v>
      </c>
    </row>
    <row r="11057" spans="1:12" ht="15.75">
      <c r="A11057" s="118">
        <v>45047</v>
      </c>
      <c r="B11057" t="s">
        <v>5813</v>
      </c>
      <c r="C11057" t="s">
        <v>5812</v>
      </c>
      <c r="D11057" t="s">
        <v>5933</v>
      </c>
      <c r="E11057" t="s">
        <v>5986</v>
      </c>
      <c r="F11057">
        <v>4945012</v>
      </c>
      <c r="G11057" t="s">
        <v>5814</v>
      </c>
      <c r="H11057" s="127" t="s">
        <v>5808</v>
      </c>
      <c r="I11057">
        <v>116.2</v>
      </c>
      <c r="J11057" t="s">
        <v>145</v>
      </c>
      <c r="K11057" t="s">
        <v>137</v>
      </c>
      <c r="L11057">
        <f>I11057*$Q$2/100/1000</f>
        <v>4.2993999999999997E-4</v>
      </c>
    </row>
    <row r="11058" spans="1:12">
      <c r="A11058" s="118">
        <v>45200</v>
      </c>
      <c r="B11058" t="s">
        <v>460</v>
      </c>
      <c r="C11058" t="s">
        <v>459</v>
      </c>
      <c r="D11058" t="s">
        <v>2597</v>
      </c>
      <c r="E11058" t="s">
        <v>5985</v>
      </c>
      <c r="F11058">
        <v>50205993</v>
      </c>
      <c r="G11058" t="s">
        <v>2595</v>
      </c>
      <c r="H11058" t="s">
        <v>455</v>
      </c>
      <c r="I11058">
        <v>103.6</v>
      </c>
      <c r="J11058" t="s">
        <v>145</v>
      </c>
      <c r="K11058" t="s">
        <v>137</v>
      </c>
      <c r="L11058">
        <f>I11058*$Q$2/100/1000</f>
        <v>3.8331999999999998E-4</v>
      </c>
    </row>
    <row r="11059" spans="1:12" ht="15.75">
      <c r="A11059" s="118">
        <v>45047</v>
      </c>
      <c r="B11059" t="s">
        <v>5813</v>
      </c>
      <c r="C11059" t="s">
        <v>5812</v>
      </c>
      <c r="D11059" t="s">
        <v>5977</v>
      </c>
      <c r="E11059" t="s">
        <v>5984</v>
      </c>
      <c r="F11059">
        <v>57257356</v>
      </c>
      <c r="G11059" t="s">
        <v>5826</v>
      </c>
      <c r="H11059" s="127" t="s">
        <v>5808</v>
      </c>
      <c r="I11059">
        <v>116.2</v>
      </c>
      <c r="J11059" t="s">
        <v>145</v>
      </c>
      <c r="K11059" t="s">
        <v>137</v>
      </c>
      <c r="L11059">
        <f>I11059*$Q$2/100/1000</f>
        <v>4.2993999999999997E-4</v>
      </c>
    </row>
    <row r="11060" spans="1:12" ht="15.75">
      <c r="A11060" s="118">
        <v>45047</v>
      </c>
      <c r="B11060" t="s">
        <v>5813</v>
      </c>
      <c r="C11060" t="s">
        <v>5812</v>
      </c>
      <c r="D11060" t="s">
        <v>5977</v>
      </c>
      <c r="E11060" t="s">
        <v>5983</v>
      </c>
      <c r="F11060">
        <v>57257355</v>
      </c>
      <c r="G11060" t="s">
        <v>5820</v>
      </c>
      <c r="H11060" s="127" t="s">
        <v>5808</v>
      </c>
      <c r="I11060">
        <v>116.2</v>
      </c>
      <c r="J11060" t="s">
        <v>145</v>
      </c>
      <c r="K11060" t="s">
        <v>137</v>
      </c>
      <c r="L11060">
        <f>I11060*$Q$2/100/1000</f>
        <v>4.2993999999999997E-4</v>
      </c>
    </row>
    <row r="11061" spans="1:12" ht="15.75">
      <c r="A11061" s="118">
        <v>45047</v>
      </c>
      <c r="B11061" t="s">
        <v>5813</v>
      </c>
      <c r="C11061" t="s">
        <v>5812</v>
      </c>
      <c r="D11061" t="s">
        <v>5982</v>
      </c>
      <c r="E11061" t="s">
        <v>5981</v>
      </c>
      <c r="F11061">
        <v>57204542</v>
      </c>
      <c r="G11061" t="s">
        <v>5901</v>
      </c>
      <c r="H11061" s="127" t="s">
        <v>5808</v>
      </c>
      <c r="I11061">
        <v>116.2</v>
      </c>
      <c r="J11061" t="s">
        <v>145</v>
      </c>
      <c r="K11061" t="s">
        <v>137</v>
      </c>
      <c r="L11061">
        <f>I11061*$Q$2/100/1000</f>
        <v>4.2993999999999997E-4</v>
      </c>
    </row>
    <row r="11062" spans="1:12" ht="15.75">
      <c r="A11062" s="118">
        <v>45047</v>
      </c>
      <c r="B11062" t="s">
        <v>5813</v>
      </c>
      <c r="C11062" t="s">
        <v>5812</v>
      </c>
      <c r="D11062" t="s">
        <v>5933</v>
      </c>
      <c r="E11062" t="s">
        <v>5980</v>
      </c>
      <c r="F11062">
        <v>58203440</v>
      </c>
      <c r="G11062" t="s">
        <v>5823</v>
      </c>
      <c r="H11062" s="127" t="s">
        <v>5808</v>
      </c>
      <c r="I11062">
        <v>116.2</v>
      </c>
      <c r="J11062" t="s">
        <v>145</v>
      </c>
      <c r="K11062" t="s">
        <v>137</v>
      </c>
      <c r="L11062">
        <f>I11062*$Q$2/100/1000</f>
        <v>4.2993999999999997E-4</v>
      </c>
    </row>
    <row r="11063" spans="1:12" ht="15.75">
      <c r="A11063" s="118">
        <v>45047</v>
      </c>
      <c r="B11063" t="s">
        <v>5813</v>
      </c>
      <c r="C11063" t="s">
        <v>5812</v>
      </c>
      <c r="D11063" t="s">
        <v>5933</v>
      </c>
      <c r="E11063" t="s">
        <v>5979</v>
      </c>
      <c r="F11063">
        <v>57206350</v>
      </c>
      <c r="G11063" t="s">
        <v>5817</v>
      </c>
      <c r="H11063" s="127" t="s">
        <v>5808</v>
      </c>
      <c r="I11063">
        <v>116.2</v>
      </c>
      <c r="J11063" t="s">
        <v>145</v>
      </c>
      <c r="K11063" t="s">
        <v>137</v>
      </c>
      <c r="L11063">
        <f>I11063*$Q$2/100/1000</f>
        <v>4.2993999999999997E-4</v>
      </c>
    </row>
    <row r="11064" spans="1:12">
      <c r="A11064" s="118">
        <v>45200</v>
      </c>
      <c r="B11064" t="s">
        <v>261</v>
      </c>
      <c r="C11064" t="s">
        <v>260</v>
      </c>
      <c r="D11064" t="s">
        <v>5944</v>
      </c>
      <c r="E11064" t="s">
        <v>5978</v>
      </c>
      <c r="F11064">
        <v>101044665</v>
      </c>
      <c r="G11064" t="s">
        <v>4336</v>
      </c>
      <c r="H11064" t="s">
        <v>139</v>
      </c>
      <c r="I11064">
        <v>55</v>
      </c>
      <c r="J11064" t="s">
        <v>145</v>
      </c>
      <c r="K11064" t="s">
        <v>137</v>
      </c>
      <c r="L11064">
        <f>I11064*$Q$2/100/1000</f>
        <v>2.0350000000000001E-4</v>
      </c>
    </row>
    <row r="11065" spans="1:12" ht="15.75">
      <c r="A11065" s="118">
        <v>45047</v>
      </c>
      <c r="B11065" t="s">
        <v>5813</v>
      </c>
      <c r="C11065" t="s">
        <v>5812</v>
      </c>
      <c r="D11065" t="s">
        <v>5977</v>
      </c>
      <c r="E11065" t="s">
        <v>5976</v>
      </c>
      <c r="F11065">
        <v>57257354</v>
      </c>
      <c r="G11065" t="s">
        <v>5809</v>
      </c>
      <c r="H11065" s="127" t="s">
        <v>5808</v>
      </c>
      <c r="I11065">
        <v>116.2</v>
      </c>
      <c r="J11065" t="s">
        <v>145</v>
      </c>
      <c r="K11065" t="s">
        <v>137</v>
      </c>
      <c r="L11065">
        <f>I11065*$Q$2/100/1000</f>
        <v>4.2993999999999997E-4</v>
      </c>
    </row>
    <row r="11066" spans="1:12" ht="15.75">
      <c r="A11066" s="118">
        <v>45047</v>
      </c>
      <c r="B11066" t="s">
        <v>5813</v>
      </c>
      <c r="C11066" t="s">
        <v>5812</v>
      </c>
      <c r="D11066" t="s">
        <v>5975</v>
      </c>
      <c r="E11066" t="s">
        <v>5974</v>
      </c>
      <c r="F11066">
        <v>57204892</v>
      </c>
      <c r="G11066" t="s">
        <v>5869</v>
      </c>
      <c r="H11066" s="127" t="s">
        <v>5808</v>
      </c>
      <c r="I11066">
        <v>116.2</v>
      </c>
      <c r="J11066" t="s">
        <v>145</v>
      </c>
      <c r="K11066" t="s">
        <v>137</v>
      </c>
      <c r="L11066">
        <f>I11066*$Q$2/100/1000</f>
        <v>4.2993999999999997E-4</v>
      </c>
    </row>
    <row r="11067" spans="1:12" ht="15.75">
      <c r="A11067" s="118">
        <v>45078</v>
      </c>
      <c r="B11067" t="s">
        <v>5813</v>
      </c>
      <c r="C11067" t="s">
        <v>5812</v>
      </c>
      <c r="D11067" t="s">
        <v>5933</v>
      </c>
      <c r="E11067" t="s">
        <v>5973</v>
      </c>
      <c r="F11067">
        <v>57206071</v>
      </c>
      <c r="G11067" t="s">
        <v>5833</v>
      </c>
      <c r="H11067" s="127" t="s">
        <v>5808</v>
      </c>
      <c r="I11067">
        <v>116.2</v>
      </c>
      <c r="J11067" t="s">
        <v>145</v>
      </c>
      <c r="K11067" t="s">
        <v>137</v>
      </c>
      <c r="L11067">
        <f>I11067*$Q$2/100/1000</f>
        <v>4.2993999999999997E-4</v>
      </c>
    </row>
    <row r="11068" spans="1:12" ht="15.75">
      <c r="A11068" s="118">
        <v>45078</v>
      </c>
      <c r="B11068" t="s">
        <v>5813</v>
      </c>
      <c r="C11068" t="s">
        <v>5812</v>
      </c>
      <c r="D11068" t="s">
        <v>5933</v>
      </c>
      <c r="E11068" t="s">
        <v>5972</v>
      </c>
      <c r="F11068">
        <v>57206072</v>
      </c>
      <c r="G11068" t="s">
        <v>5934</v>
      </c>
      <c r="H11068" s="127" t="s">
        <v>5808</v>
      </c>
      <c r="I11068">
        <v>116.2</v>
      </c>
      <c r="J11068" t="s">
        <v>145</v>
      </c>
      <c r="K11068" t="s">
        <v>137</v>
      </c>
      <c r="L11068">
        <f>I11068*$Q$2/100/1000</f>
        <v>4.2993999999999997E-4</v>
      </c>
    </row>
    <row r="11069" spans="1:12" ht="15.75">
      <c r="A11069" s="118">
        <v>45078</v>
      </c>
      <c r="B11069" t="s">
        <v>5813</v>
      </c>
      <c r="C11069" t="s">
        <v>5812</v>
      </c>
      <c r="D11069" t="s">
        <v>5971</v>
      </c>
      <c r="E11069" t="s">
        <v>5970</v>
      </c>
      <c r="F11069">
        <v>4945012</v>
      </c>
      <c r="G11069" t="s">
        <v>5814</v>
      </c>
      <c r="H11069" s="127" t="s">
        <v>5808</v>
      </c>
      <c r="I11069">
        <v>116.2</v>
      </c>
      <c r="J11069" t="s">
        <v>145</v>
      </c>
      <c r="K11069" t="s">
        <v>137</v>
      </c>
      <c r="L11069">
        <f>I11069*$Q$2/100/1000</f>
        <v>4.2993999999999997E-4</v>
      </c>
    </row>
    <row r="11070" spans="1:12" ht="15.75">
      <c r="A11070" s="118">
        <v>45078</v>
      </c>
      <c r="B11070" t="s">
        <v>5813</v>
      </c>
      <c r="C11070" t="s">
        <v>5812</v>
      </c>
      <c r="D11070" t="s">
        <v>5933</v>
      </c>
      <c r="E11070" t="s">
        <v>5969</v>
      </c>
      <c r="F11070">
        <v>57254788</v>
      </c>
      <c r="G11070" t="s">
        <v>5836</v>
      </c>
      <c r="H11070" s="127" t="s">
        <v>5808</v>
      </c>
      <c r="I11070">
        <v>116.2</v>
      </c>
      <c r="J11070" t="s">
        <v>145</v>
      </c>
      <c r="K11070" t="s">
        <v>137</v>
      </c>
      <c r="L11070">
        <f>I11070*$Q$2/100/1000</f>
        <v>4.2993999999999997E-4</v>
      </c>
    </row>
    <row r="11071" spans="1:12" ht="15.75">
      <c r="A11071" s="118">
        <v>45078</v>
      </c>
      <c r="B11071" t="s">
        <v>5813</v>
      </c>
      <c r="C11071" t="s">
        <v>5812</v>
      </c>
      <c r="D11071" t="s">
        <v>5933</v>
      </c>
      <c r="E11071" t="s">
        <v>5968</v>
      </c>
      <c r="F11071">
        <v>57205939</v>
      </c>
      <c r="G11071" t="s">
        <v>5967</v>
      </c>
      <c r="H11071" s="127" t="s">
        <v>5808</v>
      </c>
      <c r="I11071">
        <v>116.2</v>
      </c>
      <c r="J11071" t="s">
        <v>145</v>
      </c>
      <c r="K11071" t="s">
        <v>137</v>
      </c>
      <c r="L11071">
        <f>I11071*$Q$2/100/1000</f>
        <v>4.2993999999999997E-4</v>
      </c>
    </row>
    <row r="11072" spans="1:12" ht="15.75">
      <c r="A11072" s="118">
        <v>45078</v>
      </c>
      <c r="B11072" t="s">
        <v>5813</v>
      </c>
      <c r="C11072" t="s">
        <v>5812</v>
      </c>
      <c r="D11072" t="s">
        <v>5933</v>
      </c>
      <c r="E11072" t="s">
        <v>5966</v>
      </c>
      <c r="F11072">
        <v>57257356</v>
      </c>
      <c r="G11072" t="s">
        <v>5826</v>
      </c>
      <c r="H11072" s="127" t="s">
        <v>5808</v>
      </c>
      <c r="I11072">
        <v>116.2</v>
      </c>
      <c r="J11072" t="s">
        <v>145</v>
      </c>
      <c r="K11072" t="s">
        <v>137</v>
      </c>
      <c r="L11072">
        <f>I11072*$Q$2/100/1000</f>
        <v>4.2993999999999997E-4</v>
      </c>
    </row>
    <row r="11073" spans="1:12" ht="15.75">
      <c r="A11073" s="118">
        <v>45078</v>
      </c>
      <c r="B11073" t="s">
        <v>5813</v>
      </c>
      <c r="C11073" t="s">
        <v>5812</v>
      </c>
      <c r="D11073" t="s">
        <v>5933</v>
      </c>
      <c r="E11073" t="s">
        <v>5965</v>
      </c>
      <c r="F11073">
        <v>57257355</v>
      </c>
      <c r="G11073" t="s">
        <v>5820</v>
      </c>
      <c r="H11073" s="127" t="s">
        <v>5808</v>
      </c>
      <c r="I11073">
        <v>116.2</v>
      </c>
      <c r="J11073" t="s">
        <v>145</v>
      </c>
      <c r="K11073" t="s">
        <v>137</v>
      </c>
      <c r="L11073">
        <f>I11073*$Q$2/100/1000</f>
        <v>4.2993999999999997E-4</v>
      </c>
    </row>
    <row r="11074" spans="1:12" ht="15.75">
      <c r="A11074" s="118">
        <v>45078</v>
      </c>
      <c r="B11074" t="s">
        <v>5813</v>
      </c>
      <c r="C11074" t="s">
        <v>5812</v>
      </c>
      <c r="D11074" t="s">
        <v>5942</v>
      </c>
      <c r="E11074" t="s">
        <v>5964</v>
      </c>
      <c r="F11074">
        <v>10208506</v>
      </c>
      <c r="G11074" t="s">
        <v>5866</v>
      </c>
      <c r="H11074" s="127" t="s">
        <v>5808</v>
      </c>
      <c r="I11074">
        <v>116.2</v>
      </c>
      <c r="J11074" t="s">
        <v>145</v>
      </c>
      <c r="K11074" t="s">
        <v>137</v>
      </c>
      <c r="L11074">
        <f>I11074*$Q$2/100/1000</f>
        <v>4.2993999999999997E-4</v>
      </c>
    </row>
    <row r="11075" spans="1:12" ht="15.75">
      <c r="A11075" s="118">
        <v>45078</v>
      </c>
      <c r="B11075" t="s">
        <v>5813</v>
      </c>
      <c r="C11075" t="s">
        <v>5812</v>
      </c>
      <c r="D11075" t="s">
        <v>5942</v>
      </c>
      <c r="E11075" t="s">
        <v>5963</v>
      </c>
      <c r="F11075">
        <v>57204892</v>
      </c>
      <c r="G11075" t="s">
        <v>5869</v>
      </c>
      <c r="H11075" s="127" t="s">
        <v>5808</v>
      </c>
      <c r="I11075">
        <v>116.2</v>
      </c>
      <c r="J11075" t="s">
        <v>145</v>
      </c>
      <c r="K11075" t="s">
        <v>137</v>
      </c>
      <c r="L11075">
        <f>I11075*$Q$2/100/1000</f>
        <v>4.2993999999999997E-4</v>
      </c>
    </row>
    <row r="11076" spans="1:12" ht="15.75">
      <c r="A11076" s="118">
        <v>45078</v>
      </c>
      <c r="B11076" t="s">
        <v>5813</v>
      </c>
      <c r="C11076" t="s">
        <v>5812</v>
      </c>
      <c r="D11076" t="s">
        <v>5942</v>
      </c>
      <c r="E11076" t="s">
        <v>5962</v>
      </c>
      <c r="F11076">
        <v>10208506</v>
      </c>
      <c r="G11076" t="s">
        <v>5866</v>
      </c>
      <c r="H11076" s="127" t="s">
        <v>5808</v>
      </c>
      <c r="I11076">
        <v>116.2</v>
      </c>
      <c r="J11076" t="s">
        <v>145</v>
      </c>
      <c r="K11076" t="s">
        <v>137</v>
      </c>
      <c r="L11076">
        <f>I11076*$Q$2/100/1000</f>
        <v>4.2993999999999997E-4</v>
      </c>
    </row>
    <row r="11077" spans="1:12">
      <c r="A11077" s="118">
        <v>45200</v>
      </c>
      <c r="B11077" t="s">
        <v>180</v>
      </c>
      <c r="C11077" t="s">
        <v>179</v>
      </c>
      <c r="D11077" t="s">
        <v>5961</v>
      </c>
      <c r="E11077" t="s">
        <v>5960</v>
      </c>
      <c r="F11077" t="s">
        <v>2914</v>
      </c>
      <c r="G11077" t="s">
        <v>2913</v>
      </c>
      <c r="H11077" t="s">
        <v>174</v>
      </c>
      <c r="I11077">
        <v>3154</v>
      </c>
      <c r="J11077" t="s">
        <v>173</v>
      </c>
      <c r="K11077" t="s">
        <v>172</v>
      </c>
      <c r="L11077">
        <f>I11077*$Q$3/(1000/25)</f>
        <v>2.5295079999999999</v>
      </c>
    </row>
    <row r="11078" spans="1:12">
      <c r="A11078" s="118">
        <v>45200</v>
      </c>
      <c r="B11078" t="s">
        <v>180</v>
      </c>
      <c r="C11078" t="s">
        <v>179</v>
      </c>
      <c r="D11078" t="s">
        <v>1642</v>
      </c>
      <c r="E11078" t="s">
        <v>5959</v>
      </c>
      <c r="F11078" t="s">
        <v>1652</v>
      </c>
      <c r="G11078" t="s">
        <v>1651</v>
      </c>
      <c r="H11078" t="s">
        <v>174</v>
      </c>
      <c r="I11078">
        <v>3154</v>
      </c>
      <c r="J11078" t="s">
        <v>173</v>
      </c>
      <c r="K11078" t="s">
        <v>172</v>
      </c>
      <c r="L11078">
        <f>I11078*$Q$3/(1000/0.1)</f>
        <v>1.0118031999999999E-2</v>
      </c>
    </row>
    <row r="11079" spans="1:12" ht="15.75">
      <c r="A11079" s="118">
        <v>45078</v>
      </c>
      <c r="B11079" t="s">
        <v>5813</v>
      </c>
      <c r="C11079" t="s">
        <v>5812</v>
      </c>
      <c r="D11079" t="s">
        <v>5948</v>
      </c>
      <c r="E11079" t="s">
        <v>5958</v>
      </c>
      <c r="F11079">
        <v>10208506</v>
      </c>
      <c r="G11079" t="s">
        <v>5866</v>
      </c>
      <c r="H11079" s="127" t="s">
        <v>5808</v>
      </c>
      <c r="I11079">
        <v>116.2</v>
      </c>
      <c r="J11079" t="s">
        <v>145</v>
      </c>
      <c r="K11079" t="s">
        <v>137</v>
      </c>
      <c r="L11079">
        <f>I11079*$Q$2/100/1000</f>
        <v>4.2993999999999997E-4</v>
      </c>
    </row>
    <row r="11080" spans="1:12">
      <c r="A11080" s="118">
        <v>45200</v>
      </c>
      <c r="B11080" t="s">
        <v>460</v>
      </c>
      <c r="C11080" t="s">
        <v>459</v>
      </c>
      <c r="D11080" t="s">
        <v>2086</v>
      </c>
      <c r="E11080" t="s">
        <v>5957</v>
      </c>
      <c r="F11080">
        <v>50205993</v>
      </c>
      <c r="G11080" t="s">
        <v>2595</v>
      </c>
      <c r="H11080" t="s">
        <v>455</v>
      </c>
      <c r="I11080">
        <v>103.6</v>
      </c>
      <c r="J11080" t="s">
        <v>145</v>
      </c>
      <c r="K11080" t="s">
        <v>137</v>
      </c>
      <c r="L11080">
        <f>I11080*$Q$2/100/1000</f>
        <v>3.8331999999999998E-4</v>
      </c>
    </row>
    <row r="11081" spans="1:12" ht="15.75">
      <c r="A11081" s="118">
        <v>45078</v>
      </c>
      <c r="B11081" t="s">
        <v>5813</v>
      </c>
      <c r="C11081" t="s">
        <v>5812</v>
      </c>
      <c r="D11081" t="s">
        <v>5942</v>
      </c>
      <c r="E11081" t="s">
        <v>5956</v>
      </c>
      <c r="F11081">
        <v>57257355</v>
      </c>
      <c r="G11081" t="s">
        <v>5820</v>
      </c>
      <c r="H11081" s="127" t="s">
        <v>5808</v>
      </c>
      <c r="I11081">
        <v>116.2</v>
      </c>
      <c r="J11081" t="s">
        <v>145</v>
      </c>
      <c r="K11081" t="s">
        <v>137</v>
      </c>
      <c r="L11081">
        <f>I11081*$Q$2/100/1000</f>
        <v>4.2993999999999997E-4</v>
      </c>
    </row>
    <row r="11082" spans="1:12">
      <c r="A11082" s="118">
        <v>45200</v>
      </c>
      <c r="B11082" t="s">
        <v>460</v>
      </c>
      <c r="C11082" t="s">
        <v>459</v>
      </c>
      <c r="D11082" t="s">
        <v>5402</v>
      </c>
      <c r="E11082" t="s">
        <v>5955</v>
      </c>
      <c r="F11082">
        <v>50205993</v>
      </c>
      <c r="G11082" t="s">
        <v>2595</v>
      </c>
      <c r="H11082" t="s">
        <v>455</v>
      </c>
      <c r="I11082">
        <v>103.6</v>
      </c>
      <c r="J11082" t="s">
        <v>145</v>
      </c>
      <c r="K11082" t="s">
        <v>137</v>
      </c>
      <c r="L11082">
        <f>I11082*$Q$2/100/1000</f>
        <v>3.8331999999999998E-4</v>
      </c>
    </row>
    <row r="11083" spans="1:12" ht="15.75">
      <c r="A11083" s="118">
        <v>45078</v>
      </c>
      <c r="B11083" t="s">
        <v>5813</v>
      </c>
      <c r="C11083" t="s">
        <v>5812</v>
      </c>
      <c r="D11083" t="s">
        <v>5933</v>
      </c>
      <c r="E11083" t="s">
        <v>5954</v>
      </c>
      <c r="F11083">
        <v>57257356</v>
      </c>
      <c r="G11083" t="s">
        <v>5826</v>
      </c>
      <c r="H11083" s="127" t="s">
        <v>5808</v>
      </c>
      <c r="I11083">
        <v>116.2</v>
      </c>
      <c r="J11083" t="s">
        <v>145</v>
      </c>
      <c r="K11083" t="s">
        <v>137</v>
      </c>
      <c r="L11083">
        <f>I11083*$Q$2/100/1000</f>
        <v>4.2993999999999997E-4</v>
      </c>
    </row>
    <row r="11084" spans="1:12">
      <c r="A11084" s="118">
        <v>45200</v>
      </c>
      <c r="B11084" t="s">
        <v>460</v>
      </c>
      <c r="C11084" t="s">
        <v>459</v>
      </c>
      <c r="D11084" t="s">
        <v>5953</v>
      </c>
      <c r="E11084" t="s">
        <v>5952</v>
      </c>
      <c r="F11084">
        <v>50205993</v>
      </c>
      <c r="G11084" t="s">
        <v>2595</v>
      </c>
      <c r="H11084" t="s">
        <v>455</v>
      </c>
      <c r="I11084">
        <v>103.6</v>
      </c>
      <c r="J11084" t="s">
        <v>145</v>
      </c>
      <c r="K11084" t="s">
        <v>137</v>
      </c>
      <c r="L11084">
        <f>I11084*$Q$2/100/1000</f>
        <v>3.8331999999999998E-4</v>
      </c>
    </row>
    <row r="11085" spans="1:12" ht="15.75">
      <c r="A11085" s="118">
        <v>45078</v>
      </c>
      <c r="B11085" t="s">
        <v>5813</v>
      </c>
      <c r="C11085" t="s">
        <v>5812</v>
      </c>
      <c r="D11085" t="s">
        <v>5933</v>
      </c>
      <c r="E11085" t="s">
        <v>5951</v>
      </c>
      <c r="F11085">
        <v>57257355</v>
      </c>
      <c r="G11085" t="s">
        <v>5820</v>
      </c>
      <c r="H11085" s="127" t="s">
        <v>5808</v>
      </c>
      <c r="I11085">
        <v>116.2</v>
      </c>
      <c r="J11085" t="s">
        <v>145</v>
      </c>
      <c r="K11085" t="s">
        <v>137</v>
      </c>
      <c r="L11085">
        <f>I11085*$Q$2/100/1000</f>
        <v>4.2993999999999997E-4</v>
      </c>
    </row>
    <row r="11086" spans="1:12" ht="15.75">
      <c r="A11086" s="118">
        <v>45078</v>
      </c>
      <c r="B11086" t="s">
        <v>5813</v>
      </c>
      <c r="C11086" t="s">
        <v>5812</v>
      </c>
      <c r="D11086" t="s">
        <v>5933</v>
      </c>
      <c r="E11086" t="s">
        <v>5950</v>
      </c>
      <c r="F11086">
        <v>57257354</v>
      </c>
      <c r="G11086" t="s">
        <v>5809</v>
      </c>
      <c r="H11086" s="127" t="s">
        <v>5808</v>
      </c>
      <c r="I11086">
        <v>116.2</v>
      </c>
      <c r="J11086" t="s">
        <v>145</v>
      </c>
      <c r="K11086" t="s">
        <v>137</v>
      </c>
      <c r="L11086">
        <f>I11086*$Q$2/100/1000</f>
        <v>4.2993999999999997E-4</v>
      </c>
    </row>
    <row r="11087" spans="1:12" ht="15.75">
      <c r="A11087" s="118">
        <v>45078</v>
      </c>
      <c r="B11087" t="s">
        <v>5813</v>
      </c>
      <c r="C11087" t="s">
        <v>5812</v>
      </c>
      <c r="D11087" t="s">
        <v>5933</v>
      </c>
      <c r="E11087" t="s">
        <v>5949</v>
      </c>
      <c r="F11087">
        <v>57204892</v>
      </c>
      <c r="G11087" t="s">
        <v>5869</v>
      </c>
      <c r="H11087" s="127" t="s">
        <v>5808</v>
      </c>
      <c r="I11087">
        <v>116.2</v>
      </c>
      <c r="J11087" t="s">
        <v>145</v>
      </c>
      <c r="K11087" t="s">
        <v>137</v>
      </c>
      <c r="L11087">
        <f>I11087*$Q$2/100/1000</f>
        <v>4.2993999999999997E-4</v>
      </c>
    </row>
    <row r="11088" spans="1:12" ht="15.75">
      <c r="A11088" s="118">
        <v>45078</v>
      </c>
      <c r="B11088" t="s">
        <v>5813</v>
      </c>
      <c r="C11088" t="s">
        <v>5812</v>
      </c>
      <c r="D11088" t="s">
        <v>5948</v>
      </c>
      <c r="E11088" t="s">
        <v>5947</v>
      </c>
      <c r="F11088">
        <v>57254788</v>
      </c>
      <c r="G11088" t="s">
        <v>5836</v>
      </c>
      <c r="H11088" s="127" t="s">
        <v>5808</v>
      </c>
      <c r="I11088">
        <v>116.2</v>
      </c>
      <c r="J11088" t="s">
        <v>145</v>
      </c>
      <c r="K11088" t="s">
        <v>137</v>
      </c>
      <c r="L11088">
        <f>I11088*$Q$2/100/1000</f>
        <v>4.2993999999999997E-4</v>
      </c>
    </row>
    <row r="11089" spans="1:12" ht="15.75">
      <c r="A11089" s="118">
        <v>45078</v>
      </c>
      <c r="B11089" t="s">
        <v>5813</v>
      </c>
      <c r="C11089" t="s">
        <v>5812</v>
      </c>
      <c r="D11089" t="s">
        <v>5946</v>
      </c>
      <c r="E11089" t="s">
        <v>5945</v>
      </c>
      <c r="F11089">
        <v>58203440</v>
      </c>
      <c r="G11089" t="s">
        <v>5823</v>
      </c>
      <c r="H11089" s="127" t="s">
        <v>5808</v>
      </c>
      <c r="I11089">
        <v>116.2</v>
      </c>
      <c r="J11089" t="s">
        <v>145</v>
      </c>
      <c r="K11089" t="s">
        <v>137</v>
      </c>
      <c r="L11089">
        <f>I11089*$Q$2/100/1000</f>
        <v>4.2993999999999997E-4</v>
      </c>
    </row>
    <row r="11090" spans="1:12">
      <c r="A11090" s="118">
        <v>45200</v>
      </c>
      <c r="B11090" t="s">
        <v>261</v>
      </c>
      <c r="C11090" t="s">
        <v>260</v>
      </c>
      <c r="D11090" t="s">
        <v>5944</v>
      </c>
      <c r="E11090" t="s">
        <v>5943</v>
      </c>
      <c r="F11090">
        <v>3045002</v>
      </c>
      <c r="G11090" t="s">
        <v>2647</v>
      </c>
      <c r="H11090" t="s">
        <v>139</v>
      </c>
      <c r="I11090">
        <v>55</v>
      </c>
      <c r="J11090" t="s">
        <v>145</v>
      </c>
      <c r="K11090" t="s">
        <v>137</v>
      </c>
      <c r="L11090">
        <f>I11090*$Q$2/100/1000</f>
        <v>2.0350000000000001E-4</v>
      </c>
    </row>
    <row r="11091" spans="1:12" ht="15.75">
      <c r="A11091" s="118">
        <v>45078</v>
      </c>
      <c r="B11091" t="s">
        <v>5813</v>
      </c>
      <c r="C11091" t="s">
        <v>5812</v>
      </c>
      <c r="D11091" t="s">
        <v>5942</v>
      </c>
      <c r="E11091" t="s">
        <v>5941</v>
      </c>
      <c r="F11091">
        <v>4945012</v>
      </c>
      <c r="G11091" t="s">
        <v>5814</v>
      </c>
      <c r="H11091" s="127" t="s">
        <v>5808</v>
      </c>
      <c r="I11091">
        <v>116.2</v>
      </c>
      <c r="J11091" t="s">
        <v>145</v>
      </c>
      <c r="K11091" t="s">
        <v>137</v>
      </c>
      <c r="L11091">
        <f>I11091*$Q$2/100/1000</f>
        <v>4.2993999999999997E-4</v>
      </c>
    </row>
    <row r="11092" spans="1:12" ht="15.75">
      <c r="A11092" s="118">
        <v>45078</v>
      </c>
      <c r="B11092" t="s">
        <v>5813</v>
      </c>
      <c r="C11092" t="s">
        <v>5812</v>
      </c>
      <c r="D11092" t="s">
        <v>5876</v>
      </c>
      <c r="E11092" t="s">
        <v>5940</v>
      </c>
      <c r="F11092">
        <v>57204542</v>
      </c>
      <c r="G11092" t="s">
        <v>5901</v>
      </c>
      <c r="H11092" s="127" t="s">
        <v>5808</v>
      </c>
      <c r="I11092">
        <v>116.2</v>
      </c>
      <c r="J11092" t="s">
        <v>145</v>
      </c>
      <c r="K11092" t="s">
        <v>137</v>
      </c>
      <c r="L11092">
        <f>I11092*$Q$2/100/1000</f>
        <v>4.2993999999999997E-4</v>
      </c>
    </row>
    <row r="11093" spans="1:12" ht="15.75">
      <c r="A11093" s="118">
        <v>45108</v>
      </c>
      <c r="B11093" t="s">
        <v>5813</v>
      </c>
      <c r="C11093" t="s">
        <v>5812</v>
      </c>
      <c r="D11093" t="s">
        <v>5876</v>
      </c>
      <c r="E11093" t="s">
        <v>5939</v>
      </c>
      <c r="F11093">
        <v>57257356</v>
      </c>
      <c r="G11093" t="s">
        <v>5826</v>
      </c>
      <c r="H11093" s="127" t="s">
        <v>5808</v>
      </c>
      <c r="I11093">
        <v>116.2</v>
      </c>
      <c r="J11093" t="s">
        <v>145</v>
      </c>
      <c r="K11093" t="s">
        <v>137</v>
      </c>
      <c r="L11093">
        <f>I11093*$Q$2/100/1000</f>
        <v>4.2993999999999997E-4</v>
      </c>
    </row>
    <row r="11094" spans="1:12" ht="15.75">
      <c r="A11094" s="118">
        <v>45108</v>
      </c>
      <c r="B11094" t="s">
        <v>5813</v>
      </c>
      <c r="C11094" t="s">
        <v>5812</v>
      </c>
      <c r="D11094" t="s">
        <v>5879</v>
      </c>
      <c r="E11094" t="s">
        <v>5938</v>
      </c>
      <c r="F11094">
        <v>57257354</v>
      </c>
      <c r="G11094" t="s">
        <v>5809</v>
      </c>
      <c r="H11094" s="127" t="s">
        <v>5808</v>
      </c>
      <c r="I11094">
        <v>116.2</v>
      </c>
      <c r="J11094" t="s">
        <v>145</v>
      </c>
      <c r="K11094" t="s">
        <v>137</v>
      </c>
      <c r="L11094">
        <f>I11094*$Q$2/100/1000</f>
        <v>4.2993999999999997E-4</v>
      </c>
    </row>
    <row r="11095" spans="1:12" ht="15.75">
      <c r="A11095" s="118">
        <v>45108</v>
      </c>
      <c r="B11095" t="s">
        <v>5813</v>
      </c>
      <c r="C11095" t="s">
        <v>5812</v>
      </c>
      <c r="D11095" t="s">
        <v>5937</v>
      </c>
      <c r="E11095" t="s">
        <v>5936</v>
      </c>
      <c r="F11095">
        <v>57204542</v>
      </c>
      <c r="G11095" t="s">
        <v>5901</v>
      </c>
      <c r="H11095" s="127" t="s">
        <v>5808</v>
      </c>
      <c r="I11095">
        <v>116.2</v>
      </c>
      <c r="J11095" t="s">
        <v>145</v>
      </c>
      <c r="K11095" t="s">
        <v>137</v>
      </c>
      <c r="L11095">
        <f>I11095*$Q$2/100/1000</f>
        <v>4.2993999999999997E-4</v>
      </c>
    </row>
    <row r="11096" spans="1:12" ht="15.75">
      <c r="A11096" s="118">
        <v>45108</v>
      </c>
      <c r="B11096" t="s">
        <v>5813</v>
      </c>
      <c r="C11096" t="s">
        <v>5812</v>
      </c>
      <c r="D11096" t="s">
        <v>5933</v>
      </c>
      <c r="E11096" t="s">
        <v>5935</v>
      </c>
      <c r="F11096">
        <v>57206072</v>
      </c>
      <c r="G11096" t="s">
        <v>5934</v>
      </c>
      <c r="H11096" s="127" t="s">
        <v>5808</v>
      </c>
      <c r="I11096">
        <v>116.2</v>
      </c>
      <c r="J11096" t="s">
        <v>145</v>
      </c>
      <c r="K11096" t="s">
        <v>137</v>
      </c>
      <c r="L11096">
        <f>I11096*$Q$2/100/1000</f>
        <v>4.2993999999999997E-4</v>
      </c>
    </row>
    <row r="11097" spans="1:12" ht="15.75">
      <c r="A11097" s="118">
        <v>45108</v>
      </c>
      <c r="B11097" t="s">
        <v>5813</v>
      </c>
      <c r="C11097" t="s">
        <v>5812</v>
      </c>
      <c r="D11097" t="s">
        <v>5933</v>
      </c>
      <c r="E11097" t="s">
        <v>5932</v>
      </c>
      <c r="F11097">
        <v>57206071</v>
      </c>
      <c r="G11097" t="s">
        <v>5833</v>
      </c>
      <c r="H11097" s="127" t="s">
        <v>5808</v>
      </c>
      <c r="I11097">
        <v>116.2</v>
      </c>
      <c r="J11097" t="s">
        <v>145</v>
      </c>
      <c r="K11097" t="s">
        <v>137</v>
      </c>
      <c r="L11097">
        <f>I11097*$Q$2/100/1000</f>
        <v>4.2993999999999997E-4</v>
      </c>
    </row>
    <row r="11098" spans="1:12">
      <c r="A11098" s="118">
        <v>45200</v>
      </c>
      <c r="B11098" t="s">
        <v>261</v>
      </c>
      <c r="C11098" t="s">
        <v>260</v>
      </c>
      <c r="D11098" t="s">
        <v>5931</v>
      </c>
      <c r="E11098" t="s">
        <v>5930</v>
      </c>
      <c r="F11098">
        <v>1</v>
      </c>
      <c r="G11098" t="s">
        <v>667</v>
      </c>
      <c r="H11098" t="s">
        <v>139</v>
      </c>
      <c r="I11098">
        <v>55</v>
      </c>
      <c r="J11098" t="s">
        <v>145</v>
      </c>
      <c r="K11098" t="s">
        <v>137</v>
      </c>
      <c r="L11098">
        <f>I11098*$Q$2/100/1000</f>
        <v>2.0350000000000001E-4</v>
      </c>
    </row>
    <row r="11099" spans="1:12" ht="15.75">
      <c r="A11099" s="118">
        <v>45108</v>
      </c>
      <c r="B11099" t="s">
        <v>5813</v>
      </c>
      <c r="C11099" t="s">
        <v>5812</v>
      </c>
      <c r="D11099" t="s">
        <v>5879</v>
      </c>
      <c r="E11099" t="s">
        <v>5929</v>
      </c>
      <c r="F11099">
        <v>57257354</v>
      </c>
      <c r="G11099" t="s">
        <v>5809</v>
      </c>
      <c r="H11099" s="127" t="s">
        <v>5808</v>
      </c>
      <c r="I11099">
        <v>116.2</v>
      </c>
      <c r="J11099" t="s">
        <v>145</v>
      </c>
      <c r="K11099" t="s">
        <v>137</v>
      </c>
      <c r="L11099">
        <f>I11099*$Q$2/100/1000</f>
        <v>4.2993999999999997E-4</v>
      </c>
    </row>
    <row r="11100" spans="1:12">
      <c r="A11100" s="118">
        <v>45200</v>
      </c>
      <c r="B11100" t="s">
        <v>261</v>
      </c>
      <c r="C11100" t="s">
        <v>260</v>
      </c>
      <c r="D11100" t="s">
        <v>4706</v>
      </c>
      <c r="E11100" t="s">
        <v>5928</v>
      </c>
      <c r="F11100">
        <v>34206384</v>
      </c>
      <c r="G11100" t="s">
        <v>5927</v>
      </c>
      <c r="H11100" t="s">
        <v>139</v>
      </c>
      <c r="I11100">
        <v>55</v>
      </c>
      <c r="J11100" t="s">
        <v>145</v>
      </c>
      <c r="K11100" t="s">
        <v>137</v>
      </c>
      <c r="L11100">
        <f>I11100*$Q$2/100/1000</f>
        <v>2.0350000000000001E-4</v>
      </c>
    </row>
    <row r="11101" spans="1:12">
      <c r="A11101" s="118">
        <v>45200</v>
      </c>
      <c r="B11101" t="s">
        <v>460</v>
      </c>
      <c r="C11101" t="s">
        <v>459</v>
      </c>
      <c r="D11101" t="s">
        <v>5926</v>
      </c>
      <c r="E11101" t="s">
        <v>5925</v>
      </c>
      <c r="F11101" t="s">
        <v>1246</v>
      </c>
      <c r="G11101" t="s">
        <v>1245</v>
      </c>
      <c r="H11101" t="s">
        <v>455</v>
      </c>
      <c r="I11101">
        <v>103.6</v>
      </c>
      <c r="J11101" t="s">
        <v>145</v>
      </c>
      <c r="K11101" t="s">
        <v>137</v>
      </c>
      <c r="L11101">
        <f>I11101*$Q$2/100/1000</f>
        <v>3.8331999999999998E-4</v>
      </c>
    </row>
    <row r="11102" spans="1:12">
      <c r="A11102" s="118">
        <v>45200</v>
      </c>
      <c r="B11102" t="s">
        <v>460</v>
      </c>
      <c r="C11102" t="s">
        <v>459</v>
      </c>
      <c r="D11102" t="s">
        <v>5924</v>
      </c>
      <c r="E11102" t="s">
        <v>5923</v>
      </c>
      <c r="F11102" t="s">
        <v>1246</v>
      </c>
      <c r="G11102" t="s">
        <v>1245</v>
      </c>
      <c r="H11102" t="s">
        <v>455</v>
      </c>
      <c r="I11102">
        <v>103.6</v>
      </c>
      <c r="J11102" t="s">
        <v>145</v>
      </c>
      <c r="K11102" t="s">
        <v>137</v>
      </c>
      <c r="L11102">
        <f>I11102*$Q$2/100/1000</f>
        <v>3.8331999999999998E-4</v>
      </c>
    </row>
    <row r="11103" spans="1:12">
      <c r="A11103" s="118">
        <v>45200</v>
      </c>
      <c r="B11103" t="s">
        <v>460</v>
      </c>
      <c r="C11103" t="s">
        <v>459</v>
      </c>
      <c r="D11103" t="s">
        <v>2395</v>
      </c>
      <c r="E11103" t="s">
        <v>5922</v>
      </c>
      <c r="F11103" t="s">
        <v>1246</v>
      </c>
      <c r="G11103" t="s">
        <v>1245</v>
      </c>
      <c r="H11103" t="s">
        <v>455</v>
      </c>
      <c r="I11103">
        <v>103.6</v>
      </c>
      <c r="J11103" t="s">
        <v>145</v>
      </c>
      <c r="K11103" t="s">
        <v>137</v>
      </c>
      <c r="L11103">
        <f>I11103*$Q$2/100/1000</f>
        <v>3.8331999999999998E-4</v>
      </c>
    </row>
    <row r="11104" spans="1:12">
      <c r="A11104" s="118">
        <v>45200</v>
      </c>
      <c r="B11104" t="s">
        <v>460</v>
      </c>
      <c r="C11104" t="s">
        <v>459</v>
      </c>
      <c r="D11104" t="s">
        <v>2395</v>
      </c>
      <c r="E11104" t="s">
        <v>5921</v>
      </c>
      <c r="F11104">
        <v>13204807</v>
      </c>
      <c r="G11104" t="s">
        <v>1050</v>
      </c>
      <c r="H11104" t="s">
        <v>455</v>
      </c>
      <c r="I11104">
        <v>103.6</v>
      </c>
      <c r="J11104" t="s">
        <v>145</v>
      </c>
      <c r="K11104" t="s">
        <v>137</v>
      </c>
      <c r="L11104">
        <f>I11104*$Q$2/100/1000</f>
        <v>3.8331999999999998E-4</v>
      </c>
    </row>
    <row r="11105" spans="1:12">
      <c r="A11105" s="118">
        <v>45200</v>
      </c>
      <c r="B11105" t="s">
        <v>460</v>
      </c>
      <c r="C11105" t="s">
        <v>459</v>
      </c>
      <c r="D11105" t="s">
        <v>5920</v>
      </c>
      <c r="E11105" t="s">
        <v>5919</v>
      </c>
      <c r="F11105" t="s">
        <v>1246</v>
      </c>
      <c r="G11105" t="s">
        <v>1245</v>
      </c>
      <c r="H11105" t="s">
        <v>455</v>
      </c>
      <c r="I11105">
        <v>103.6</v>
      </c>
      <c r="J11105" t="s">
        <v>145</v>
      </c>
      <c r="K11105" t="s">
        <v>137</v>
      </c>
      <c r="L11105">
        <f>I11105*$Q$2/100/1000</f>
        <v>3.8331999999999998E-4</v>
      </c>
    </row>
    <row r="11106" spans="1:12">
      <c r="A11106" s="118">
        <v>45200</v>
      </c>
      <c r="B11106" t="s">
        <v>460</v>
      </c>
      <c r="C11106" t="s">
        <v>459</v>
      </c>
      <c r="D11106" t="s">
        <v>5918</v>
      </c>
      <c r="E11106" t="s">
        <v>5917</v>
      </c>
      <c r="F11106" t="s">
        <v>1246</v>
      </c>
      <c r="G11106" t="s">
        <v>1245</v>
      </c>
      <c r="H11106" t="s">
        <v>455</v>
      </c>
      <c r="I11106">
        <v>103.6</v>
      </c>
      <c r="J11106" t="s">
        <v>145</v>
      </c>
      <c r="K11106" t="s">
        <v>137</v>
      </c>
      <c r="L11106">
        <f>I11106*$Q$2/100/1000</f>
        <v>3.8331999999999998E-4</v>
      </c>
    </row>
    <row r="11107" spans="1:12">
      <c r="A11107" s="118">
        <v>45200</v>
      </c>
      <c r="B11107" t="s">
        <v>418</v>
      </c>
      <c r="C11107" t="s">
        <v>417</v>
      </c>
      <c r="D11107" t="s">
        <v>1790</v>
      </c>
      <c r="E11107" t="s">
        <v>5916</v>
      </c>
      <c r="F11107" t="s">
        <v>5915</v>
      </c>
      <c r="G11107" t="s">
        <v>5914</v>
      </c>
      <c r="H11107" s="121" t="s">
        <v>412</v>
      </c>
      <c r="I11107">
        <v>1310</v>
      </c>
      <c r="J11107" t="s">
        <v>223</v>
      </c>
      <c r="K11107" t="s">
        <v>137</v>
      </c>
      <c r="L11107">
        <f>I11107*$Q$5/10/1000</f>
        <v>0.13319425000000001</v>
      </c>
    </row>
    <row r="11108" spans="1:12">
      <c r="A11108" s="118">
        <v>45200</v>
      </c>
      <c r="B11108" t="s">
        <v>856</v>
      </c>
      <c r="C11108" t="s">
        <v>855</v>
      </c>
      <c r="D11108" t="s">
        <v>5913</v>
      </c>
      <c r="E11108" t="s">
        <v>5912</v>
      </c>
      <c r="F11108">
        <v>10208213</v>
      </c>
      <c r="G11108" t="s">
        <v>5911</v>
      </c>
      <c r="H11108" s="123" t="s">
        <v>851</v>
      </c>
      <c r="I11108">
        <v>5214</v>
      </c>
      <c r="J11108" t="s">
        <v>173</v>
      </c>
      <c r="K11108" t="s">
        <v>172</v>
      </c>
      <c r="L11108">
        <f>I11108*$Q$3*2.5/1000</f>
        <v>0.4181628</v>
      </c>
    </row>
    <row r="11109" spans="1:12">
      <c r="A11109" s="118">
        <v>45200</v>
      </c>
      <c r="B11109" t="s">
        <v>460</v>
      </c>
      <c r="C11109" t="s">
        <v>459</v>
      </c>
      <c r="D11109" t="s">
        <v>5910</v>
      </c>
      <c r="E11109" t="s">
        <v>5909</v>
      </c>
      <c r="F11109">
        <v>13204807</v>
      </c>
      <c r="G11109" t="s">
        <v>1050</v>
      </c>
      <c r="H11109" t="s">
        <v>455</v>
      </c>
      <c r="I11109">
        <v>103.6</v>
      </c>
      <c r="J11109" t="s">
        <v>145</v>
      </c>
      <c r="K11109" t="s">
        <v>137</v>
      </c>
      <c r="L11109">
        <f>I11109*$Q$2/100/1000</f>
        <v>3.8331999999999998E-4</v>
      </c>
    </row>
    <row r="11110" spans="1:12" ht="15.75">
      <c r="A11110" s="118">
        <v>45108</v>
      </c>
      <c r="B11110" t="s">
        <v>5813</v>
      </c>
      <c r="C11110" t="s">
        <v>5812</v>
      </c>
      <c r="D11110" t="s">
        <v>5835</v>
      </c>
      <c r="E11110" t="s">
        <v>5908</v>
      </c>
      <c r="F11110">
        <v>57204892</v>
      </c>
      <c r="G11110" t="s">
        <v>5869</v>
      </c>
      <c r="H11110" s="127" t="s">
        <v>5808</v>
      </c>
      <c r="I11110">
        <v>116.2</v>
      </c>
      <c r="J11110" t="s">
        <v>145</v>
      </c>
      <c r="K11110" t="s">
        <v>137</v>
      </c>
      <c r="L11110">
        <f>I11110*$Q$2/100/1000</f>
        <v>4.2993999999999997E-4</v>
      </c>
    </row>
    <row r="11111" spans="1:12" ht="15.75">
      <c r="A11111" s="118">
        <v>45139</v>
      </c>
      <c r="B11111" t="s">
        <v>5813</v>
      </c>
      <c r="C11111" t="s">
        <v>5812</v>
      </c>
      <c r="D11111" t="s">
        <v>5835</v>
      </c>
      <c r="E11111" t="s">
        <v>5907</v>
      </c>
      <c r="F11111" s="119">
        <v>4945012</v>
      </c>
      <c r="G11111" t="s">
        <v>5814</v>
      </c>
      <c r="H11111" s="127" t="s">
        <v>5808</v>
      </c>
      <c r="I11111">
        <v>116.2</v>
      </c>
      <c r="J11111" t="s">
        <v>145</v>
      </c>
      <c r="K11111" t="s">
        <v>137</v>
      </c>
      <c r="L11111">
        <f>I11111*$Q$2/100/1000</f>
        <v>4.2993999999999997E-4</v>
      </c>
    </row>
    <row r="11112" spans="1:12" ht="15.75">
      <c r="A11112" s="118">
        <v>45139</v>
      </c>
      <c r="B11112" t="s">
        <v>5813</v>
      </c>
      <c r="C11112" t="s">
        <v>5812</v>
      </c>
      <c r="D11112" t="s">
        <v>5854</v>
      </c>
      <c r="E11112" t="s">
        <v>5906</v>
      </c>
      <c r="F11112" s="119">
        <v>57206071</v>
      </c>
      <c r="G11112" t="s">
        <v>5833</v>
      </c>
      <c r="H11112" s="127" t="s">
        <v>5808</v>
      </c>
      <c r="I11112">
        <v>116.2</v>
      </c>
      <c r="J11112" t="s">
        <v>145</v>
      </c>
      <c r="K11112" t="s">
        <v>137</v>
      </c>
      <c r="L11112">
        <f>I11112*$Q$2/100/1000</f>
        <v>4.2993999999999997E-4</v>
      </c>
    </row>
    <row r="11113" spans="1:12">
      <c r="A11113" s="118">
        <v>45231</v>
      </c>
      <c r="B11113" t="s">
        <v>180</v>
      </c>
      <c r="C11113" t="s">
        <v>179</v>
      </c>
      <c r="D11113" t="s">
        <v>1912</v>
      </c>
      <c r="E11113" t="s">
        <v>5905</v>
      </c>
      <c r="F11113" t="s">
        <v>5904</v>
      </c>
      <c r="G11113" t="s">
        <v>1909</v>
      </c>
      <c r="H11113" t="s">
        <v>174</v>
      </c>
      <c r="I11113">
        <v>3154</v>
      </c>
      <c r="J11113" t="s">
        <v>173</v>
      </c>
      <c r="K11113" t="s">
        <v>172</v>
      </c>
      <c r="L11113">
        <f>I11113*$Q$3/(1000/0.1)</f>
        <v>1.0118031999999999E-2</v>
      </c>
    </row>
    <row r="11114" spans="1:12" ht="15.75">
      <c r="A11114" s="118">
        <v>45139</v>
      </c>
      <c r="B11114" t="s">
        <v>5813</v>
      </c>
      <c r="C11114" t="s">
        <v>5812</v>
      </c>
      <c r="D11114" t="s">
        <v>5903</v>
      </c>
      <c r="E11114" t="s">
        <v>5902</v>
      </c>
      <c r="F11114" s="119">
        <v>57204542</v>
      </c>
      <c r="G11114" t="s">
        <v>5901</v>
      </c>
      <c r="H11114" s="127" t="s">
        <v>5808</v>
      </c>
      <c r="I11114">
        <v>116.2</v>
      </c>
      <c r="J11114" t="s">
        <v>145</v>
      </c>
      <c r="K11114" t="s">
        <v>137</v>
      </c>
      <c r="L11114">
        <f>I11114*$Q$2/100/1000</f>
        <v>4.2993999999999997E-4</v>
      </c>
    </row>
    <row r="11115" spans="1:12" ht="15.75">
      <c r="A11115" s="118">
        <v>45139</v>
      </c>
      <c r="B11115" t="s">
        <v>5813</v>
      </c>
      <c r="C11115" t="s">
        <v>5812</v>
      </c>
      <c r="D11115" t="s">
        <v>5879</v>
      </c>
      <c r="E11115" t="s">
        <v>5900</v>
      </c>
      <c r="F11115" s="119">
        <v>57257354</v>
      </c>
      <c r="G11115" t="s">
        <v>5809</v>
      </c>
      <c r="H11115" s="127" t="s">
        <v>5808</v>
      </c>
      <c r="I11115">
        <v>116.2</v>
      </c>
      <c r="J11115" t="s">
        <v>145</v>
      </c>
      <c r="K11115" t="s">
        <v>137</v>
      </c>
      <c r="L11115">
        <f>I11115*$Q$2/100/1000</f>
        <v>4.2993999999999997E-4</v>
      </c>
    </row>
    <row r="11116" spans="1:12" ht="15.75">
      <c r="A11116" s="118">
        <v>45139</v>
      </c>
      <c r="B11116" t="s">
        <v>5813</v>
      </c>
      <c r="C11116" t="s">
        <v>5812</v>
      </c>
      <c r="D11116" t="s">
        <v>5879</v>
      </c>
      <c r="E11116" t="s">
        <v>5899</v>
      </c>
      <c r="F11116" s="119">
        <v>57204892</v>
      </c>
      <c r="G11116" t="s">
        <v>5869</v>
      </c>
      <c r="H11116" s="127" t="s">
        <v>5808</v>
      </c>
      <c r="I11116">
        <v>116.2</v>
      </c>
      <c r="J11116" t="s">
        <v>145</v>
      </c>
      <c r="K11116" t="s">
        <v>137</v>
      </c>
      <c r="L11116">
        <f>I11116*$Q$2/100/1000</f>
        <v>4.2993999999999997E-4</v>
      </c>
    </row>
    <row r="11117" spans="1:12" ht="15.75">
      <c r="A11117" s="118">
        <v>45139</v>
      </c>
      <c r="B11117" t="s">
        <v>5813</v>
      </c>
      <c r="C11117" t="s">
        <v>5812</v>
      </c>
      <c r="D11117" t="s">
        <v>5881</v>
      </c>
      <c r="E11117" t="s">
        <v>5898</v>
      </c>
      <c r="F11117" s="119">
        <v>4945012</v>
      </c>
      <c r="G11117" t="s">
        <v>5814</v>
      </c>
      <c r="H11117" s="127" t="s">
        <v>5808</v>
      </c>
      <c r="I11117">
        <v>116.2</v>
      </c>
      <c r="J11117" t="s">
        <v>145</v>
      </c>
      <c r="K11117" t="s">
        <v>137</v>
      </c>
      <c r="L11117">
        <f>I11117*$Q$2/100/1000</f>
        <v>4.2993999999999997E-4</v>
      </c>
    </row>
    <row r="11118" spans="1:12" ht="15.75">
      <c r="A11118" s="118">
        <v>45170</v>
      </c>
      <c r="B11118" t="s">
        <v>5813</v>
      </c>
      <c r="C11118" t="s">
        <v>5812</v>
      </c>
      <c r="D11118" t="s">
        <v>5835</v>
      </c>
      <c r="E11118" t="s">
        <v>5897</v>
      </c>
      <c r="F11118">
        <v>57206071</v>
      </c>
      <c r="G11118" t="s">
        <v>5833</v>
      </c>
      <c r="H11118" s="127" t="s">
        <v>5808</v>
      </c>
      <c r="I11118">
        <v>116.2</v>
      </c>
      <c r="J11118" t="s">
        <v>145</v>
      </c>
      <c r="K11118" t="s">
        <v>137</v>
      </c>
      <c r="L11118">
        <f>I11118*$Q$2/100/1000</f>
        <v>4.2993999999999997E-4</v>
      </c>
    </row>
    <row r="11119" spans="1:12" ht="15.75">
      <c r="A11119" s="118">
        <v>45170</v>
      </c>
      <c r="B11119" t="s">
        <v>5813</v>
      </c>
      <c r="C11119" t="s">
        <v>5812</v>
      </c>
      <c r="D11119" t="s">
        <v>5881</v>
      </c>
      <c r="E11119" t="s">
        <v>5896</v>
      </c>
      <c r="F11119">
        <v>4945012</v>
      </c>
      <c r="G11119" t="s">
        <v>5814</v>
      </c>
      <c r="H11119" s="127" t="s">
        <v>5808</v>
      </c>
      <c r="I11119">
        <v>116.2</v>
      </c>
      <c r="J11119" t="s">
        <v>145</v>
      </c>
      <c r="K11119" t="s">
        <v>137</v>
      </c>
      <c r="L11119">
        <f>I11119*$Q$2/100/1000</f>
        <v>4.2993999999999997E-4</v>
      </c>
    </row>
    <row r="11120" spans="1:12" ht="15.75">
      <c r="A11120" s="118">
        <v>45170</v>
      </c>
      <c r="B11120" t="s">
        <v>5813</v>
      </c>
      <c r="C11120" t="s">
        <v>5812</v>
      </c>
      <c r="D11120" t="s">
        <v>5879</v>
      </c>
      <c r="E11120" t="s">
        <v>5895</v>
      </c>
      <c r="F11120">
        <v>57204892</v>
      </c>
      <c r="G11120" t="s">
        <v>5869</v>
      </c>
      <c r="H11120" s="127" t="s">
        <v>5808</v>
      </c>
      <c r="I11120">
        <v>116.2</v>
      </c>
      <c r="J11120" t="s">
        <v>145</v>
      </c>
      <c r="K11120" t="s">
        <v>137</v>
      </c>
      <c r="L11120">
        <f>I11120*$Q$2/100/1000</f>
        <v>4.2993999999999997E-4</v>
      </c>
    </row>
    <row r="11121" spans="1:12" ht="15.75">
      <c r="A11121" s="118">
        <v>45170</v>
      </c>
      <c r="B11121" t="s">
        <v>5813</v>
      </c>
      <c r="C11121" t="s">
        <v>5812</v>
      </c>
      <c r="D11121" t="s">
        <v>5879</v>
      </c>
      <c r="E11121" t="s">
        <v>5894</v>
      </c>
      <c r="F11121">
        <v>57204892</v>
      </c>
      <c r="G11121" t="s">
        <v>5869</v>
      </c>
      <c r="H11121" s="127" t="s">
        <v>5808</v>
      </c>
      <c r="I11121">
        <v>116.2</v>
      </c>
      <c r="J11121" t="s">
        <v>145</v>
      </c>
      <c r="K11121" t="s">
        <v>137</v>
      </c>
      <c r="L11121">
        <f>I11121*$Q$2/100/1000</f>
        <v>4.2993999999999997E-4</v>
      </c>
    </row>
    <row r="11122" spans="1:12" ht="15.75">
      <c r="A11122" s="118">
        <v>45170</v>
      </c>
      <c r="B11122" t="s">
        <v>5813</v>
      </c>
      <c r="C11122" t="s">
        <v>5812</v>
      </c>
      <c r="D11122" t="s">
        <v>5868</v>
      </c>
      <c r="E11122" t="s">
        <v>5893</v>
      </c>
      <c r="F11122">
        <v>10208506</v>
      </c>
      <c r="G11122" t="s">
        <v>5866</v>
      </c>
      <c r="H11122" s="127" t="s">
        <v>5808</v>
      </c>
      <c r="I11122">
        <v>116.2</v>
      </c>
      <c r="J11122" t="s">
        <v>145</v>
      </c>
      <c r="K11122" t="s">
        <v>137</v>
      </c>
      <c r="L11122">
        <f>I11122*$Q$2/100/1000</f>
        <v>4.2993999999999997E-4</v>
      </c>
    </row>
    <row r="11123" spans="1:12" ht="15.75">
      <c r="A11123" s="118">
        <v>45170</v>
      </c>
      <c r="B11123" t="s">
        <v>5813</v>
      </c>
      <c r="C11123" t="s">
        <v>5812</v>
      </c>
      <c r="D11123" t="s">
        <v>5881</v>
      </c>
      <c r="E11123" t="s">
        <v>5892</v>
      </c>
      <c r="F11123">
        <v>57257355</v>
      </c>
      <c r="G11123" t="s">
        <v>5820</v>
      </c>
      <c r="H11123" s="127" t="s">
        <v>5808</v>
      </c>
      <c r="I11123">
        <v>116.2</v>
      </c>
      <c r="J11123" t="s">
        <v>145</v>
      </c>
      <c r="K11123" t="s">
        <v>137</v>
      </c>
      <c r="L11123">
        <f>I11123*$Q$2/100/1000</f>
        <v>4.2993999999999997E-4</v>
      </c>
    </row>
    <row r="11124" spans="1:12" ht="15.75">
      <c r="A11124" s="118">
        <v>45170</v>
      </c>
      <c r="B11124" t="s">
        <v>5813</v>
      </c>
      <c r="C11124" t="s">
        <v>5812</v>
      </c>
      <c r="D11124" t="s">
        <v>5835</v>
      </c>
      <c r="E11124" t="s">
        <v>5891</v>
      </c>
      <c r="F11124">
        <v>57204892</v>
      </c>
      <c r="G11124" t="s">
        <v>5869</v>
      </c>
      <c r="H11124" s="127" t="s">
        <v>5808</v>
      </c>
      <c r="I11124">
        <v>116.2</v>
      </c>
      <c r="J11124" t="s">
        <v>145</v>
      </c>
      <c r="K11124" t="s">
        <v>137</v>
      </c>
      <c r="L11124">
        <f>I11124*$Q$2/100/1000</f>
        <v>4.2993999999999997E-4</v>
      </c>
    </row>
    <row r="11125" spans="1:12">
      <c r="A11125" s="118">
        <v>45231</v>
      </c>
      <c r="B11125" t="s">
        <v>5342</v>
      </c>
      <c r="C11125" t="s">
        <v>5341</v>
      </c>
      <c r="D11125" t="s">
        <v>5890</v>
      </c>
      <c r="E11125" t="s">
        <v>5889</v>
      </c>
      <c r="F11125" t="s">
        <v>2481</v>
      </c>
      <c r="G11125" t="s">
        <v>2480</v>
      </c>
      <c r="H11125" t="s">
        <v>5336</v>
      </c>
      <c r="I11125">
        <v>49.6</v>
      </c>
      <c r="J11125" t="s">
        <v>223</v>
      </c>
      <c r="K11125" t="s">
        <v>137</v>
      </c>
      <c r="L11125">
        <f>I11125*$Q$5/1000</f>
        <v>5.0430800000000005E-2</v>
      </c>
    </row>
    <row r="11126" spans="1:12">
      <c r="A11126" s="118">
        <v>45200</v>
      </c>
      <c r="B11126" t="s">
        <v>180</v>
      </c>
      <c r="C11126" t="s">
        <v>179</v>
      </c>
      <c r="D11126" t="s">
        <v>5888</v>
      </c>
      <c r="E11126" t="s">
        <v>5887</v>
      </c>
      <c r="F11126" t="s">
        <v>5886</v>
      </c>
      <c r="G11126" t="s">
        <v>5885</v>
      </c>
      <c r="H11126" t="s">
        <v>174</v>
      </c>
      <c r="I11126">
        <v>3154</v>
      </c>
      <c r="J11126" t="s">
        <v>173</v>
      </c>
      <c r="K11126" t="s">
        <v>172</v>
      </c>
      <c r="L11126">
        <f>I11126*$Q$3/(1000/0.1)</f>
        <v>1.0118031999999999E-2</v>
      </c>
    </row>
    <row r="11127" spans="1:12" ht="15.75">
      <c r="A11127" s="118">
        <v>45170</v>
      </c>
      <c r="B11127" t="s">
        <v>5813</v>
      </c>
      <c r="C11127" t="s">
        <v>5812</v>
      </c>
      <c r="D11127" t="s">
        <v>5860</v>
      </c>
      <c r="E11127" t="s">
        <v>5884</v>
      </c>
      <c r="F11127">
        <v>58203440</v>
      </c>
      <c r="G11127" t="s">
        <v>5823</v>
      </c>
      <c r="H11127" s="127" t="s">
        <v>5808</v>
      </c>
      <c r="I11127">
        <v>116.2</v>
      </c>
      <c r="J11127" t="s">
        <v>145</v>
      </c>
      <c r="K11127" t="s">
        <v>137</v>
      </c>
      <c r="L11127">
        <f>I11127*$Q$2/100/1000</f>
        <v>4.2993999999999997E-4</v>
      </c>
    </row>
    <row r="11128" spans="1:12" ht="15.75">
      <c r="A11128" s="118">
        <v>45170</v>
      </c>
      <c r="B11128" t="s">
        <v>5813</v>
      </c>
      <c r="C11128" t="s">
        <v>5812</v>
      </c>
      <c r="D11128" t="s">
        <v>5835</v>
      </c>
      <c r="E11128" t="s">
        <v>5883</v>
      </c>
      <c r="F11128">
        <v>57257355</v>
      </c>
      <c r="G11128" t="s">
        <v>5820</v>
      </c>
      <c r="H11128" s="127" t="s">
        <v>5808</v>
      </c>
      <c r="I11128">
        <v>116.2</v>
      </c>
      <c r="J11128" t="s">
        <v>145</v>
      </c>
      <c r="K11128" t="s">
        <v>137</v>
      </c>
      <c r="L11128">
        <f>I11128*$Q$2/100/1000</f>
        <v>4.2993999999999997E-4</v>
      </c>
    </row>
    <row r="11129" spans="1:12" ht="15.75">
      <c r="A11129" s="118">
        <v>45170</v>
      </c>
      <c r="B11129" t="s">
        <v>5813</v>
      </c>
      <c r="C11129" t="s">
        <v>5812</v>
      </c>
      <c r="D11129" t="s">
        <v>5876</v>
      </c>
      <c r="E11129" t="s">
        <v>5882</v>
      </c>
      <c r="F11129">
        <v>57257356</v>
      </c>
      <c r="G11129" t="s">
        <v>5826</v>
      </c>
      <c r="H11129" s="127" t="s">
        <v>5808</v>
      </c>
      <c r="I11129">
        <v>116.2</v>
      </c>
      <c r="J11129" t="s">
        <v>145</v>
      </c>
      <c r="K11129" t="s">
        <v>137</v>
      </c>
      <c r="L11129">
        <f>I11129*$Q$2/100/1000</f>
        <v>4.2993999999999997E-4</v>
      </c>
    </row>
    <row r="11130" spans="1:12" ht="15.75">
      <c r="A11130" s="118">
        <v>45170</v>
      </c>
      <c r="B11130" t="s">
        <v>5813</v>
      </c>
      <c r="C11130" t="s">
        <v>5812</v>
      </c>
      <c r="D11130" t="s">
        <v>5881</v>
      </c>
      <c r="E11130" t="s">
        <v>5880</v>
      </c>
      <c r="F11130">
        <v>57257355</v>
      </c>
      <c r="G11130" t="s">
        <v>5820</v>
      </c>
      <c r="H11130" s="127" t="s">
        <v>5808</v>
      </c>
      <c r="I11130">
        <v>116.2</v>
      </c>
      <c r="J11130" t="s">
        <v>145</v>
      </c>
      <c r="K11130" t="s">
        <v>137</v>
      </c>
      <c r="L11130">
        <f>I11130*$Q$2/100/1000</f>
        <v>4.2993999999999997E-4</v>
      </c>
    </row>
    <row r="11131" spans="1:12" ht="15.75">
      <c r="A11131" s="118">
        <v>45170</v>
      </c>
      <c r="B11131" t="s">
        <v>5813</v>
      </c>
      <c r="C11131" t="s">
        <v>5812</v>
      </c>
      <c r="D11131" t="s">
        <v>5879</v>
      </c>
      <c r="E11131" t="s">
        <v>5878</v>
      </c>
      <c r="F11131">
        <v>57257354</v>
      </c>
      <c r="G11131" t="s">
        <v>5809</v>
      </c>
      <c r="H11131" s="127" t="s">
        <v>5808</v>
      </c>
      <c r="I11131">
        <v>116.2</v>
      </c>
      <c r="J11131" t="s">
        <v>145</v>
      </c>
      <c r="K11131" t="s">
        <v>137</v>
      </c>
      <c r="L11131">
        <f>I11131*$Q$2/100/1000</f>
        <v>4.2993999999999997E-4</v>
      </c>
    </row>
    <row r="11132" spans="1:12" ht="15.75">
      <c r="A11132" s="118">
        <v>45170</v>
      </c>
      <c r="B11132" t="s">
        <v>5813</v>
      </c>
      <c r="C11132" t="s">
        <v>5812</v>
      </c>
      <c r="D11132" t="s">
        <v>5835</v>
      </c>
      <c r="E11132" t="s">
        <v>5877</v>
      </c>
      <c r="F11132">
        <v>57206071</v>
      </c>
      <c r="G11132" t="s">
        <v>5833</v>
      </c>
      <c r="H11132" s="127" t="s">
        <v>5808</v>
      </c>
      <c r="I11132">
        <v>116.2</v>
      </c>
      <c r="J11132" t="s">
        <v>145</v>
      </c>
      <c r="K11132" t="s">
        <v>137</v>
      </c>
      <c r="L11132">
        <f>I11132*$Q$2/100/1000</f>
        <v>4.2993999999999997E-4</v>
      </c>
    </row>
    <row r="11133" spans="1:12" ht="15.75">
      <c r="A11133" s="118">
        <v>45170</v>
      </c>
      <c r="B11133" t="s">
        <v>5813</v>
      </c>
      <c r="C11133" t="s">
        <v>5812</v>
      </c>
      <c r="D11133" t="s">
        <v>5876</v>
      </c>
      <c r="E11133" t="s">
        <v>5875</v>
      </c>
      <c r="F11133">
        <v>57257356</v>
      </c>
      <c r="G11133" t="s">
        <v>5826</v>
      </c>
      <c r="H11133" s="127" t="s">
        <v>5808</v>
      </c>
      <c r="I11133">
        <v>116.2</v>
      </c>
      <c r="J11133" t="s">
        <v>145</v>
      </c>
      <c r="K11133" t="s">
        <v>137</v>
      </c>
      <c r="L11133">
        <f>I11133*$Q$2/100/1000</f>
        <v>4.2993999999999997E-4</v>
      </c>
    </row>
    <row r="11134" spans="1:12">
      <c r="A11134" s="118">
        <v>45200</v>
      </c>
      <c r="B11134" t="s">
        <v>365</v>
      </c>
      <c r="C11134" t="s">
        <v>364</v>
      </c>
      <c r="D11134" t="s">
        <v>5874</v>
      </c>
      <c r="E11134" t="s">
        <v>5873</v>
      </c>
      <c r="F11134">
        <v>101023697</v>
      </c>
      <c r="G11134" t="s">
        <v>1365</v>
      </c>
      <c r="H11134" t="s">
        <v>359</v>
      </c>
      <c r="I11134">
        <v>144</v>
      </c>
      <c r="J11134" t="s">
        <v>138</v>
      </c>
      <c r="K11134" t="s">
        <v>137</v>
      </c>
      <c r="L11134">
        <f>I11134*$Q$2/1000</f>
        <v>5.3280000000000001E-2</v>
      </c>
    </row>
    <row r="11135" spans="1:12" ht="15.75">
      <c r="A11135" s="118">
        <v>45170</v>
      </c>
      <c r="B11135" t="s">
        <v>5813</v>
      </c>
      <c r="C11135" t="s">
        <v>5812</v>
      </c>
      <c r="D11135" t="s">
        <v>5860</v>
      </c>
      <c r="E11135" t="s">
        <v>5872</v>
      </c>
      <c r="F11135">
        <v>57254788</v>
      </c>
      <c r="G11135" t="s">
        <v>5836</v>
      </c>
      <c r="H11135" s="127" t="s">
        <v>5808</v>
      </c>
      <c r="I11135">
        <v>116.2</v>
      </c>
      <c r="J11135" t="s">
        <v>145</v>
      </c>
      <c r="K11135" t="s">
        <v>137</v>
      </c>
      <c r="L11135">
        <f>I11135*$Q$2/100/1000</f>
        <v>4.2993999999999997E-4</v>
      </c>
    </row>
    <row r="11136" spans="1:12" ht="15.75">
      <c r="A11136" s="118">
        <v>45170</v>
      </c>
      <c r="B11136" t="s">
        <v>5813</v>
      </c>
      <c r="C11136" t="s">
        <v>5812</v>
      </c>
      <c r="D11136" t="s">
        <v>5835</v>
      </c>
      <c r="E11136" t="s">
        <v>5871</v>
      </c>
      <c r="F11136">
        <v>57257354</v>
      </c>
      <c r="G11136" t="s">
        <v>5809</v>
      </c>
      <c r="H11136" s="127" t="s">
        <v>5808</v>
      </c>
      <c r="I11136">
        <v>116.2</v>
      </c>
      <c r="J11136" t="s">
        <v>145</v>
      </c>
      <c r="K11136" t="s">
        <v>137</v>
      </c>
      <c r="L11136">
        <f>I11136*$Q$2/100/1000</f>
        <v>4.2993999999999997E-4</v>
      </c>
    </row>
    <row r="11137" spans="1:12" ht="15.75">
      <c r="A11137" s="118">
        <v>45170</v>
      </c>
      <c r="B11137" t="s">
        <v>5813</v>
      </c>
      <c r="C11137" t="s">
        <v>5812</v>
      </c>
      <c r="D11137" t="s">
        <v>5835</v>
      </c>
      <c r="E11137" t="s">
        <v>5870</v>
      </c>
      <c r="F11137">
        <v>57204892</v>
      </c>
      <c r="G11137" t="s">
        <v>5869</v>
      </c>
      <c r="H11137" s="127" t="s">
        <v>5808</v>
      </c>
      <c r="I11137">
        <v>116.2</v>
      </c>
      <c r="J11137" t="s">
        <v>145</v>
      </c>
      <c r="K11137" t="s">
        <v>137</v>
      </c>
      <c r="L11137">
        <f>I11137*$Q$2/100/1000</f>
        <v>4.2993999999999997E-4</v>
      </c>
    </row>
    <row r="11138" spans="1:12" ht="15.75">
      <c r="A11138" s="118">
        <v>45200</v>
      </c>
      <c r="B11138" t="s">
        <v>5813</v>
      </c>
      <c r="C11138" t="s">
        <v>5812</v>
      </c>
      <c r="D11138" t="s">
        <v>5868</v>
      </c>
      <c r="E11138" t="s">
        <v>5867</v>
      </c>
      <c r="F11138">
        <v>10208506</v>
      </c>
      <c r="G11138" t="s">
        <v>5866</v>
      </c>
      <c r="H11138" s="127" t="s">
        <v>5808</v>
      </c>
      <c r="I11138">
        <v>116.2</v>
      </c>
      <c r="J11138" t="s">
        <v>145</v>
      </c>
      <c r="K11138" t="s">
        <v>137</v>
      </c>
      <c r="L11138">
        <f>I11138*$Q$2/100/1000</f>
        <v>4.2993999999999997E-4</v>
      </c>
    </row>
    <row r="11139" spans="1:12" ht="15.75">
      <c r="A11139" s="118">
        <v>45200</v>
      </c>
      <c r="B11139" t="s">
        <v>5813</v>
      </c>
      <c r="C11139" t="s">
        <v>5812</v>
      </c>
      <c r="D11139" t="s">
        <v>5840</v>
      </c>
      <c r="E11139" t="s">
        <v>5865</v>
      </c>
      <c r="F11139">
        <v>58203440</v>
      </c>
      <c r="G11139" t="s">
        <v>5823</v>
      </c>
      <c r="H11139" s="127" t="s">
        <v>5808</v>
      </c>
      <c r="I11139">
        <v>116.2</v>
      </c>
      <c r="J11139" t="s">
        <v>145</v>
      </c>
      <c r="K11139" t="s">
        <v>137</v>
      </c>
      <c r="L11139">
        <f>I11139*$Q$2/100/1000</f>
        <v>4.2993999999999997E-4</v>
      </c>
    </row>
    <row r="11140" spans="1:12" ht="15.75">
      <c r="A11140" s="118">
        <v>45200</v>
      </c>
      <c r="B11140" t="s">
        <v>5813</v>
      </c>
      <c r="C11140" t="s">
        <v>5812</v>
      </c>
      <c r="D11140" t="s">
        <v>5831</v>
      </c>
      <c r="E11140" t="s">
        <v>5864</v>
      </c>
      <c r="F11140">
        <v>58203440</v>
      </c>
      <c r="G11140" t="s">
        <v>5823</v>
      </c>
      <c r="H11140" s="127" t="s">
        <v>5808</v>
      </c>
      <c r="I11140">
        <v>116.2</v>
      </c>
      <c r="J11140" t="s">
        <v>145</v>
      </c>
      <c r="K11140" t="s">
        <v>137</v>
      </c>
      <c r="L11140">
        <f>I11140*$Q$2/100/1000</f>
        <v>4.2993999999999997E-4</v>
      </c>
    </row>
    <row r="11141" spans="1:12" ht="15.75">
      <c r="A11141" s="118">
        <v>45200</v>
      </c>
      <c r="B11141" t="s">
        <v>5813</v>
      </c>
      <c r="C11141" t="s">
        <v>5812</v>
      </c>
      <c r="D11141" t="s">
        <v>5842</v>
      </c>
      <c r="E11141" t="s">
        <v>5863</v>
      </c>
      <c r="F11141">
        <v>4945012</v>
      </c>
      <c r="G11141" t="s">
        <v>5814</v>
      </c>
      <c r="H11141" s="127" t="s">
        <v>5808</v>
      </c>
      <c r="I11141">
        <v>116.2</v>
      </c>
      <c r="J11141" t="s">
        <v>145</v>
      </c>
      <c r="K11141" t="s">
        <v>137</v>
      </c>
      <c r="L11141">
        <f>I11141*$Q$2/100/1000</f>
        <v>4.2993999999999997E-4</v>
      </c>
    </row>
    <row r="11142" spans="1:12" ht="15.75">
      <c r="A11142" s="118">
        <v>45200</v>
      </c>
      <c r="B11142" t="s">
        <v>5813</v>
      </c>
      <c r="C11142" t="s">
        <v>5812</v>
      </c>
      <c r="D11142" t="s">
        <v>5854</v>
      </c>
      <c r="E11142" t="s">
        <v>5862</v>
      </c>
      <c r="F11142">
        <v>57206071</v>
      </c>
      <c r="G11142" t="s">
        <v>5833</v>
      </c>
      <c r="H11142" s="127" t="s">
        <v>5808</v>
      </c>
      <c r="I11142">
        <v>116.2</v>
      </c>
      <c r="J11142" t="s">
        <v>145</v>
      </c>
      <c r="K11142" t="s">
        <v>137</v>
      </c>
      <c r="L11142">
        <f>I11142*$Q$2/100/1000</f>
        <v>4.2993999999999997E-4</v>
      </c>
    </row>
    <row r="11143" spans="1:12" ht="15.75">
      <c r="A11143" s="118">
        <v>45200</v>
      </c>
      <c r="B11143" t="s">
        <v>5813</v>
      </c>
      <c r="C11143" t="s">
        <v>5812</v>
      </c>
      <c r="D11143" t="s">
        <v>5835</v>
      </c>
      <c r="E11143" t="s">
        <v>5861</v>
      </c>
      <c r="F11143">
        <v>57206071</v>
      </c>
      <c r="G11143" t="s">
        <v>5833</v>
      </c>
      <c r="H11143" s="127" t="s">
        <v>5808</v>
      </c>
      <c r="I11143">
        <v>116.2</v>
      </c>
      <c r="J11143" t="s">
        <v>145</v>
      </c>
      <c r="K11143" t="s">
        <v>137</v>
      </c>
      <c r="L11143">
        <f>I11143*$Q$2/100/1000</f>
        <v>4.2993999999999997E-4</v>
      </c>
    </row>
    <row r="11144" spans="1:12" ht="15.75">
      <c r="A11144" s="118">
        <v>45200</v>
      </c>
      <c r="B11144" t="s">
        <v>5813</v>
      </c>
      <c r="C11144" t="s">
        <v>5812</v>
      </c>
      <c r="D11144" t="s">
        <v>5860</v>
      </c>
      <c r="E11144" t="s">
        <v>5859</v>
      </c>
      <c r="F11144">
        <v>57254788</v>
      </c>
      <c r="G11144" t="s">
        <v>5836</v>
      </c>
      <c r="H11144" s="127" t="s">
        <v>5808</v>
      </c>
      <c r="I11144">
        <v>116.2</v>
      </c>
      <c r="J11144" t="s">
        <v>145</v>
      </c>
      <c r="K11144" t="s">
        <v>137</v>
      </c>
      <c r="L11144">
        <f>I11144*$Q$2/100/1000</f>
        <v>4.2993999999999997E-4</v>
      </c>
    </row>
    <row r="11145" spans="1:12">
      <c r="A11145" s="118">
        <v>45200</v>
      </c>
      <c r="B11145" t="s">
        <v>240</v>
      </c>
      <c r="C11145" t="s">
        <v>239</v>
      </c>
      <c r="D11145" t="s">
        <v>5858</v>
      </c>
      <c r="E11145" t="s">
        <v>5857</v>
      </c>
      <c r="F11145" t="s">
        <v>5407</v>
      </c>
      <c r="G11145" t="s">
        <v>5406</v>
      </c>
      <c r="H11145" t="s">
        <v>235</v>
      </c>
      <c r="I11145">
        <v>390</v>
      </c>
      <c r="J11145" t="s">
        <v>145</v>
      </c>
      <c r="K11145" t="s">
        <v>137</v>
      </c>
      <c r="L11145">
        <f>I11145*$Q$2/100/1000</f>
        <v>1.4430000000000001E-3</v>
      </c>
    </row>
    <row r="11146" spans="1:12" ht="15.75">
      <c r="A11146" s="118">
        <v>45200</v>
      </c>
      <c r="B11146" t="s">
        <v>5813</v>
      </c>
      <c r="C11146" t="s">
        <v>5812</v>
      </c>
      <c r="D11146" t="s">
        <v>5835</v>
      </c>
      <c r="E11146" t="s">
        <v>5856</v>
      </c>
      <c r="F11146">
        <v>57257356</v>
      </c>
      <c r="G11146" t="s">
        <v>5826</v>
      </c>
      <c r="H11146" s="127" t="s">
        <v>5808</v>
      </c>
      <c r="I11146">
        <v>116.2</v>
      </c>
      <c r="J11146" t="s">
        <v>145</v>
      </c>
      <c r="K11146" t="s">
        <v>137</v>
      </c>
      <c r="L11146">
        <f>I11146*$Q$2/100/1000</f>
        <v>4.2993999999999997E-4</v>
      </c>
    </row>
    <row r="11147" spans="1:12" ht="15.75">
      <c r="A11147" s="118">
        <v>45231</v>
      </c>
      <c r="B11147" t="s">
        <v>5813</v>
      </c>
      <c r="C11147" t="s">
        <v>5812</v>
      </c>
      <c r="D11147" t="s">
        <v>5840</v>
      </c>
      <c r="E11147" t="s">
        <v>5855</v>
      </c>
      <c r="F11147">
        <v>58203440</v>
      </c>
      <c r="G11147" t="s">
        <v>5823</v>
      </c>
      <c r="H11147" s="127" t="s">
        <v>5808</v>
      </c>
      <c r="I11147">
        <v>116.2</v>
      </c>
      <c r="J11147" t="s">
        <v>145</v>
      </c>
      <c r="K11147" t="s">
        <v>137</v>
      </c>
      <c r="L11147">
        <f>I11147*$Q$2/100/1000</f>
        <v>4.2993999999999997E-4</v>
      </c>
    </row>
    <row r="11148" spans="1:12" ht="15.75">
      <c r="A11148" s="118">
        <v>45231</v>
      </c>
      <c r="B11148" t="s">
        <v>5813</v>
      </c>
      <c r="C11148" t="s">
        <v>5812</v>
      </c>
      <c r="D11148" t="s">
        <v>5854</v>
      </c>
      <c r="E11148" t="s">
        <v>5853</v>
      </c>
      <c r="F11148">
        <v>57206071</v>
      </c>
      <c r="G11148" t="s">
        <v>5833</v>
      </c>
      <c r="H11148" s="127" t="s">
        <v>5808</v>
      </c>
      <c r="I11148">
        <v>116.2</v>
      </c>
      <c r="J11148" t="s">
        <v>145</v>
      </c>
      <c r="K11148" t="s">
        <v>137</v>
      </c>
      <c r="L11148">
        <f>I11148*$Q$2/100/1000</f>
        <v>4.2993999999999997E-4</v>
      </c>
    </row>
    <row r="11149" spans="1:12">
      <c r="A11149" s="118">
        <v>45200</v>
      </c>
      <c r="B11149" t="s">
        <v>144</v>
      </c>
      <c r="C11149" t="s">
        <v>143</v>
      </c>
      <c r="D11149" t="s">
        <v>2051</v>
      </c>
      <c r="E11149" t="s">
        <v>5852</v>
      </c>
      <c r="F11149" t="s">
        <v>167</v>
      </c>
      <c r="G11149" t="s">
        <v>166</v>
      </c>
      <c r="H11149" t="s">
        <v>139</v>
      </c>
      <c r="I11149">
        <v>22.2</v>
      </c>
      <c r="J11149" t="s">
        <v>138</v>
      </c>
      <c r="K11149" t="s">
        <v>137</v>
      </c>
      <c r="L11149">
        <f>I11149*$Q$2/1000</f>
        <v>8.2140000000000008E-3</v>
      </c>
    </row>
    <row r="11150" spans="1:12">
      <c r="A11150" s="118">
        <v>45200</v>
      </c>
      <c r="B11150" t="s">
        <v>305</v>
      </c>
      <c r="C11150" t="s">
        <v>304</v>
      </c>
      <c r="D11150" t="s">
        <v>3864</v>
      </c>
      <c r="E11150" t="s">
        <v>5851</v>
      </c>
      <c r="F11150" t="s">
        <v>1202</v>
      </c>
      <c r="G11150" t="s">
        <v>1201</v>
      </c>
      <c r="H11150" t="s">
        <v>300</v>
      </c>
      <c r="I11150">
        <v>12.8</v>
      </c>
      <c r="J11150" t="s">
        <v>145</v>
      </c>
      <c r="K11150" t="s">
        <v>137</v>
      </c>
      <c r="L11150">
        <f>I11150*$Q$2/100/1000</f>
        <v>4.7360000000000001E-5</v>
      </c>
    </row>
    <row r="11151" spans="1:12">
      <c r="A11151" s="118">
        <v>45200</v>
      </c>
      <c r="B11151" t="s">
        <v>460</v>
      </c>
      <c r="C11151" t="s">
        <v>459</v>
      </c>
      <c r="D11151" t="s">
        <v>5850</v>
      </c>
      <c r="E11151" t="s">
        <v>5849</v>
      </c>
      <c r="F11151">
        <v>50205993</v>
      </c>
      <c r="G11151" t="s">
        <v>2595</v>
      </c>
      <c r="H11151" t="s">
        <v>455</v>
      </c>
      <c r="I11151">
        <v>103.6</v>
      </c>
      <c r="J11151" t="s">
        <v>145</v>
      </c>
      <c r="K11151" t="s">
        <v>137</v>
      </c>
      <c r="L11151">
        <f>I11151*$Q$2/100/1000</f>
        <v>3.8331999999999998E-4</v>
      </c>
    </row>
    <row r="11152" spans="1:12">
      <c r="A11152" s="118">
        <v>45200</v>
      </c>
      <c r="B11152" t="s">
        <v>460</v>
      </c>
      <c r="C11152" t="s">
        <v>459</v>
      </c>
      <c r="D11152" t="s">
        <v>5848</v>
      </c>
      <c r="E11152" t="s">
        <v>5847</v>
      </c>
      <c r="F11152">
        <v>3345049</v>
      </c>
      <c r="G11152" t="s">
        <v>5846</v>
      </c>
      <c r="H11152" t="s">
        <v>455</v>
      </c>
      <c r="I11152">
        <v>103.6</v>
      </c>
      <c r="J11152" t="s">
        <v>145</v>
      </c>
      <c r="K11152" t="s">
        <v>137</v>
      </c>
      <c r="L11152">
        <f>I11152*$Q$2/100/1000</f>
        <v>3.8331999999999998E-4</v>
      </c>
    </row>
    <row r="11153" spans="1:12">
      <c r="A11153" s="118">
        <v>45200</v>
      </c>
      <c r="B11153" t="s">
        <v>365</v>
      </c>
      <c r="C11153" t="s">
        <v>364</v>
      </c>
      <c r="D11153" t="s">
        <v>5845</v>
      </c>
      <c r="E11153" t="s">
        <v>5844</v>
      </c>
      <c r="F11153">
        <v>421010004</v>
      </c>
      <c r="G11153" t="s">
        <v>5843</v>
      </c>
      <c r="H11153" t="s">
        <v>359</v>
      </c>
      <c r="I11153">
        <v>144</v>
      </c>
      <c r="J11153" t="s">
        <v>138</v>
      </c>
      <c r="K11153" t="s">
        <v>137</v>
      </c>
      <c r="L11153">
        <f>I11153*$Q$2/1000</f>
        <v>5.3280000000000001E-2</v>
      </c>
    </row>
    <row r="11154" spans="1:12" ht="15.75">
      <c r="A11154" s="118">
        <v>45231</v>
      </c>
      <c r="B11154" t="s">
        <v>5813</v>
      </c>
      <c r="C11154" t="s">
        <v>5812</v>
      </c>
      <c r="D11154" t="s">
        <v>5842</v>
      </c>
      <c r="E11154" t="s">
        <v>5841</v>
      </c>
      <c r="F11154">
        <v>4945012</v>
      </c>
      <c r="G11154" t="s">
        <v>5814</v>
      </c>
      <c r="H11154" s="127" t="s">
        <v>5808</v>
      </c>
      <c r="I11154">
        <v>116.2</v>
      </c>
      <c r="J11154" t="s">
        <v>145</v>
      </c>
      <c r="K11154" t="s">
        <v>137</v>
      </c>
      <c r="L11154">
        <f>I11154*$Q$2/100/1000</f>
        <v>4.2993999999999997E-4</v>
      </c>
    </row>
    <row r="11155" spans="1:12" ht="15.75">
      <c r="A11155" s="118">
        <v>45231</v>
      </c>
      <c r="B11155" t="s">
        <v>5813</v>
      </c>
      <c r="C11155" t="s">
        <v>5812</v>
      </c>
      <c r="D11155" t="s">
        <v>5840</v>
      </c>
      <c r="E11155" t="s">
        <v>5839</v>
      </c>
      <c r="F11155">
        <v>58203440</v>
      </c>
      <c r="G11155" t="s">
        <v>5823</v>
      </c>
      <c r="H11155" s="127" t="s">
        <v>5808</v>
      </c>
      <c r="I11155">
        <v>116.2</v>
      </c>
      <c r="J11155" t="s">
        <v>145</v>
      </c>
      <c r="K11155" t="s">
        <v>137</v>
      </c>
      <c r="L11155">
        <f>I11155*$Q$2/100/1000</f>
        <v>4.2993999999999997E-4</v>
      </c>
    </row>
    <row r="11156" spans="1:12" ht="15.75">
      <c r="A11156" s="118">
        <v>45231</v>
      </c>
      <c r="B11156" t="s">
        <v>5813</v>
      </c>
      <c r="C11156" t="s">
        <v>5812</v>
      </c>
      <c r="D11156" t="s">
        <v>5838</v>
      </c>
      <c r="E11156" t="s">
        <v>5837</v>
      </c>
      <c r="F11156">
        <v>57254788</v>
      </c>
      <c r="G11156" t="s">
        <v>5836</v>
      </c>
      <c r="H11156" s="127" t="s">
        <v>5808</v>
      </c>
      <c r="I11156">
        <v>116.2</v>
      </c>
      <c r="J11156" t="s">
        <v>145</v>
      </c>
      <c r="K11156" t="s">
        <v>137</v>
      </c>
      <c r="L11156">
        <f>I11156*$Q$2/100/1000</f>
        <v>4.2993999999999997E-4</v>
      </c>
    </row>
    <row r="11157" spans="1:12" ht="15.75">
      <c r="A11157" s="118">
        <v>45231</v>
      </c>
      <c r="B11157" t="s">
        <v>5813</v>
      </c>
      <c r="C11157" t="s">
        <v>5812</v>
      </c>
      <c r="D11157" t="s">
        <v>5835</v>
      </c>
      <c r="E11157" t="s">
        <v>5834</v>
      </c>
      <c r="F11157">
        <v>57206071</v>
      </c>
      <c r="G11157" t="s">
        <v>5833</v>
      </c>
      <c r="H11157" s="127" t="s">
        <v>5808</v>
      </c>
      <c r="I11157">
        <v>116.2</v>
      </c>
      <c r="J11157" t="s">
        <v>145</v>
      </c>
      <c r="K11157" t="s">
        <v>137</v>
      </c>
      <c r="L11157">
        <f>I11157*$Q$2/100/1000</f>
        <v>4.2993999999999997E-4</v>
      </c>
    </row>
    <row r="11158" spans="1:12" ht="15.75">
      <c r="A11158" s="118">
        <v>45231</v>
      </c>
      <c r="B11158" t="s">
        <v>5813</v>
      </c>
      <c r="C11158" t="s">
        <v>5812</v>
      </c>
      <c r="D11158" t="s">
        <v>5819</v>
      </c>
      <c r="E11158" t="s">
        <v>5832</v>
      </c>
      <c r="F11158">
        <v>4945012</v>
      </c>
      <c r="G11158" t="s">
        <v>5814</v>
      </c>
      <c r="H11158" s="127" t="s">
        <v>5808</v>
      </c>
      <c r="I11158">
        <v>116.2</v>
      </c>
      <c r="J11158" t="s">
        <v>145</v>
      </c>
      <c r="K11158" t="s">
        <v>137</v>
      </c>
      <c r="L11158">
        <f>I11158*$Q$2/100/1000</f>
        <v>4.2993999999999997E-4</v>
      </c>
    </row>
    <row r="11159" spans="1:12" ht="15.75">
      <c r="A11159" s="118">
        <v>45231</v>
      </c>
      <c r="B11159" t="s">
        <v>5813</v>
      </c>
      <c r="C11159" t="s">
        <v>5812</v>
      </c>
      <c r="D11159" t="s">
        <v>5831</v>
      </c>
      <c r="E11159" t="s">
        <v>5830</v>
      </c>
      <c r="F11159">
        <v>57206350</v>
      </c>
      <c r="G11159" t="s">
        <v>5817</v>
      </c>
      <c r="H11159" s="127" t="s">
        <v>5808</v>
      </c>
      <c r="I11159">
        <v>116.2</v>
      </c>
      <c r="J11159" t="s">
        <v>145</v>
      </c>
      <c r="K11159" t="s">
        <v>137</v>
      </c>
      <c r="L11159">
        <f>I11159*$Q$2/100/1000</f>
        <v>4.2993999999999997E-4</v>
      </c>
    </row>
    <row r="11160" spans="1:12">
      <c r="A11160" s="118">
        <v>45200</v>
      </c>
      <c r="B11160" t="s">
        <v>460</v>
      </c>
      <c r="C11160" t="s">
        <v>459</v>
      </c>
      <c r="D11160" t="s">
        <v>679</v>
      </c>
      <c r="E11160" t="s">
        <v>5829</v>
      </c>
      <c r="F11160" t="s">
        <v>763</v>
      </c>
      <c r="G11160" t="s">
        <v>762</v>
      </c>
      <c r="H11160" t="s">
        <v>455</v>
      </c>
      <c r="I11160">
        <v>103.6</v>
      </c>
      <c r="J11160" t="s">
        <v>145</v>
      </c>
      <c r="K11160" t="s">
        <v>137</v>
      </c>
      <c r="L11160">
        <f>I11160*$Q$2/100/1000</f>
        <v>3.8331999999999998E-4</v>
      </c>
    </row>
    <row r="11161" spans="1:12" ht="15.75">
      <c r="A11161" s="118">
        <v>45231</v>
      </c>
      <c r="B11161" t="s">
        <v>5813</v>
      </c>
      <c r="C11161" t="s">
        <v>5812</v>
      </c>
      <c r="D11161" t="s">
        <v>5828</v>
      </c>
      <c r="E11161" t="s">
        <v>5827</v>
      </c>
      <c r="F11161">
        <v>57257356</v>
      </c>
      <c r="G11161" t="s">
        <v>5826</v>
      </c>
      <c r="H11161" s="127" t="s">
        <v>5808</v>
      </c>
      <c r="I11161">
        <v>116.2</v>
      </c>
      <c r="J11161" t="s">
        <v>145</v>
      </c>
      <c r="K11161" t="s">
        <v>137</v>
      </c>
      <c r="L11161">
        <f>I11161*$Q$2/100/1000</f>
        <v>4.2993999999999997E-4</v>
      </c>
    </row>
    <row r="11162" spans="1:12" ht="15.75">
      <c r="A11162" s="118">
        <v>45231</v>
      </c>
      <c r="B11162" t="s">
        <v>5813</v>
      </c>
      <c r="C11162" t="s">
        <v>5812</v>
      </c>
      <c r="D11162" t="s">
        <v>5825</v>
      </c>
      <c r="E11162" t="s">
        <v>5824</v>
      </c>
      <c r="F11162">
        <v>58203440</v>
      </c>
      <c r="G11162" t="s">
        <v>5823</v>
      </c>
      <c r="H11162" s="127" t="s">
        <v>5808</v>
      </c>
      <c r="I11162">
        <v>116.2</v>
      </c>
      <c r="J11162" t="s">
        <v>145</v>
      </c>
      <c r="K11162" t="s">
        <v>137</v>
      </c>
      <c r="L11162">
        <f>I11162*$Q$2/100/1000</f>
        <v>4.2993999999999997E-4</v>
      </c>
    </row>
    <row r="11163" spans="1:12" ht="15.75">
      <c r="A11163" s="118">
        <v>45261</v>
      </c>
      <c r="B11163" t="s">
        <v>5813</v>
      </c>
      <c r="C11163" t="s">
        <v>5812</v>
      </c>
      <c r="D11163" t="s">
        <v>5822</v>
      </c>
      <c r="E11163" t="s">
        <v>5821</v>
      </c>
      <c r="F11163">
        <v>57257355</v>
      </c>
      <c r="G11163" t="s">
        <v>5820</v>
      </c>
      <c r="H11163" s="127" t="s">
        <v>5808</v>
      </c>
      <c r="I11163">
        <v>116.2</v>
      </c>
      <c r="J11163" t="s">
        <v>145</v>
      </c>
      <c r="K11163" t="s">
        <v>137</v>
      </c>
      <c r="L11163">
        <f>I11163*$Q$2/100/1000</f>
        <v>4.2993999999999997E-4</v>
      </c>
    </row>
    <row r="11164" spans="1:12" ht="15.75">
      <c r="A11164" s="118">
        <v>45261</v>
      </c>
      <c r="B11164" t="s">
        <v>5813</v>
      </c>
      <c r="C11164" t="s">
        <v>5812</v>
      </c>
      <c r="D11164" t="s">
        <v>5819</v>
      </c>
      <c r="E11164" t="s">
        <v>5818</v>
      </c>
      <c r="F11164">
        <v>57206350</v>
      </c>
      <c r="G11164" t="s">
        <v>5817</v>
      </c>
      <c r="H11164" s="127" t="s">
        <v>5808</v>
      </c>
      <c r="I11164">
        <v>116.2</v>
      </c>
      <c r="J11164" t="s">
        <v>145</v>
      </c>
      <c r="K11164" t="s">
        <v>137</v>
      </c>
      <c r="L11164">
        <f>I11164*$Q$2/100/1000</f>
        <v>4.2993999999999997E-4</v>
      </c>
    </row>
    <row r="11165" spans="1:12" ht="15.75">
      <c r="A11165" s="118">
        <v>45261</v>
      </c>
      <c r="B11165" t="s">
        <v>5813</v>
      </c>
      <c r="C11165" t="s">
        <v>5812</v>
      </c>
      <c r="D11165" t="s">
        <v>5816</v>
      </c>
      <c r="E11165" t="s">
        <v>5815</v>
      </c>
      <c r="F11165">
        <v>4945012</v>
      </c>
      <c r="G11165" t="s">
        <v>5814</v>
      </c>
      <c r="H11165" s="127" t="s">
        <v>5808</v>
      </c>
      <c r="I11165">
        <v>116.2</v>
      </c>
      <c r="J11165" t="s">
        <v>145</v>
      </c>
      <c r="K11165" t="s">
        <v>137</v>
      </c>
      <c r="L11165">
        <f>I11165*$Q$2/100/1000</f>
        <v>4.2993999999999997E-4</v>
      </c>
    </row>
    <row r="11166" spans="1:12" ht="15.75">
      <c r="A11166" s="118">
        <v>45261</v>
      </c>
      <c r="B11166" t="s">
        <v>5813</v>
      </c>
      <c r="C11166" t="s">
        <v>5812</v>
      </c>
      <c r="D11166" t="s">
        <v>5811</v>
      </c>
      <c r="E11166" t="s">
        <v>5810</v>
      </c>
      <c r="F11166">
        <v>57257354</v>
      </c>
      <c r="G11166" t="s">
        <v>5809</v>
      </c>
      <c r="H11166" s="127" t="s">
        <v>5808</v>
      </c>
      <c r="I11166">
        <v>116.2</v>
      </c>
      <c r="J11166" t="s">
        <v>145</v>
      </c>
      <c r="K11166" t="s">
        <v>137</v>
      </c>
      <c r="L11166">
        <f>I11166*$Q$2/100/1000</f>
        <v>4.2993999999999997E-4</v>
      </c>
    </row>
    <row r="11167" spans="1:12">
      <c r="A11167" s="118">
        <v>45200</v>
      </c>
      <c r="B11167" t="s">
        <v>365</v>
      </c>
      <c r="C11167" t="s">
        <v>364</v>
      </c>
      <c r="D11167" t="s">
        <v>370</v>
      </c>
      <c r="E11167" t="s">
        <v>5807</v>
      </c>
      <c r="F11167" t="s">
        <v>368</v>
      </c>
      <c r="G11167" t="s">
        <v>367</v>
      </c>
      <c r="H11167" t="s">
        <v>359</v>
      </c>
      <c r="I11167">
        <v>144</v>
      </c>
      <c r="J11167" t="s">
        <v>138</v>
      </c>
      <c r="K11167" t="s">
        <v>137</v>
      </c>
      <c r="L11167">
        <f>I11167*$Q$2/1000</f>
        <v>5.3280000000000001E-2</v>
      </c>
    </row>
    <row r="11168" spans="1:12">
      <c r="A11168" s="118">
        <v>44927</v>
      </c>
      <c r="B11168" t="s">
        <v>5458</v>
      </c>
      <c r="C11168" t="s">
        <v>5457</v>
      </c>
      <c r="D11168" t="s">
        <v>5730</v>
      </c>
      <c r="E11168" t="s">
        <v>5806</v>
      </c>
      <c r="F11168">
        <v>30201420</v>
      </c>
      <c r="G11168" t="s">
        <v>5591</v>
      </c>
      <c r="H11168" t="s">
        <v>5453</v>
      </c>
      <c r="I11168">
        <v>110.2</v>
      </c>
      <c r="J11168" t="s">
        <v>145</v>
      </c>
      <c r="K11168" t="s">
        <v>137</v>
      </c>
      <c r="L11168">
        <f>I11168*$Q$2/100/1000</f>
        <v>4.0773999999999997E-4</v>
      </c>
    </row>
    <row r="11169" spans="1:12">
      <c r="A11169" s="118">
        <v>45200</v>
      </c>
      <c r="B11169" t="s">
        <v>365</v>
      </c>
      <c r="C11169" t="s">
        <v>364</v>
      </c>
      <c r="D11169" t="s">
        <v>5805</v>
      </c>
      <c r="E11169" t="s">
        <v>5804</v>
      </c>
      <c r="F11169" t="s">
        <v>5803</v>
      </c>
      <c r="G11169" t="s">
        <v>5802</v>
      </c>
      <c r="H11169" t="s">
        <v>359</v>
      </c>
      <c r="I11169">
        <v>144</v>
      </c>
      <c r="J11169" t="s">
        <v>138</v>
      </c>
      <c r="K11169" t="s">
        <v>137</v>
      </c>
      <c r="L11169">
        <f>I11169*$Q$2/1000</f>
        <v>5.3280000000000001E-2</v>
      </c>
    </row>
    <row r="11170" spans="1:12">
      <c r="A11170" s="118">
        <v>44927</v>
      </c>
      <c r="B11170" t="s">
        <v>5458</v>
      </c>
      <c r="C11170" t="s">
        <v>5457</v>
      </c>
      <c r="D11170" t="s">
        <v>5801</v>
      </c>
      <c r="E11170" t="s">
        <v>5800</v>
      </c>
      <c r="F11170">
        <v>2145054</v>
      </c>
      <c r="G11170" t="s">
        <v>5799</v>
      </c>
      <c r="H11170" t="s">
        <v>5453</v>
      </c>
      <c r="I11170">
        <v>110.2</v>
      </c>
      <c r="J11170" t="s">
        <v>145</v>
      </c>
      <c r="K11170" t="s">
        <v>137</v>
      </c>
      <c r="L11170">
        <f>I11170*$Q$2/100/1000</f>
        <v>4.0773999999999997E-4</v>
      </c>
    </row>
    <row r="11171" spans="1:12">
      <c r="A11171" s="118">
        <v>44927</v>
      </c>
      <c r="B11171" t="s">
        <v>5458</v>
      </c>
      <c r="C11171" t="s">
        <v>5457</v>
      </c>
      <c r="D11171" t="s">
        <v>5761</v>
      </c>
      <c r="E11171" t="s">
        <v>5798</v>
      </c>
      <c r="F11171">
        <v>3045196</v>
      </c>
      <c r="G11171" t="s">
        <v>5465</v>
      </c>
      <c r="H11171" t="s">
        <v>5453</v>
      </c>
      <c r="I11171">
        <v>110.2</v>
      </c>
      <c r="J11171" t="s">
        <v>145</v>
      </c>
      <c r="K11171" t="s">
        <v>137</v>
      </c>
      <c r="L11171">
        <f>I11171*$Q$2/100/1000</f>
        <v>4.0773999999999997E-4</v>
      </c>
    </row>
    <row r="11172" spans="1:12">
      <c r="A11172" s="118">
        <v>44927</v>
      </c>
      <c r="B11172" t="s">
        <v>5458</v>
      </c>
      <c r="C11172" t="s">
        <v>5457</v>
      </c>
      <c r="D11172" t="s">
        <v>5742</v>
      </c>
      <c r="E11172" t="s">
        <v>5797</v>
      </c>
      <c r="F11172">
        <v>30204513</v>
      </c>
      <c r="G11172" t="s">
        <v>5588</v>
      </c>
      <c r="H11172" t="s">
        <v>5453</v>
      </c>
      <c r="I11172">
        <v>110.2</v>
      </c>
      <c r="J11172" t="s">
        <v>145</v>
      </c>
      <c r="K11172" t="s">
        <v>137</v>
      </c>
      <c r="L11172">
        <f>I11172*$Q$2/100/1000</f>
        <v>4.0773999999999997E-4</v>
      </c>
    </row>
    <row r="11173" spans="1:12">
      <c r="A11173" s="118">
        <v>44927</v>
      </c>
      <c r="B11173" t="s">
        <v>5458</v>
      </c>
      <c r="C11173" t="s">
        <v>5457</v>
      </c>
      <c r="D11173" t="s">
        <v>5730</v>
      </c>
      <c r="E11173" t="s">
        <v>5796</v>
      </c>
      <c r="F11173">
        <v>21203625</v>
      </c>
      <c r="G11173" t="s">
        <v>5471</v>
      </c>
      <c r="H11173" t="s">
        <v>5453</v>
      </c>
      <c r="I11173">
        <v>110.2</v>
      </c>
      <c r="J11173" t="s">
        <v>145</v>
      </c>
      <c r="K11173" t="s">
        <v>137</v>
      </c>
      <c r="L11173">
        <f>I11173*$Q$2/100/1000</f>
        <v>4.0773999999999997E-4</v>
      </c>
    </row>
    <row r="11174" spans="1:12">
      <c r="A11174" s="118">
        <v>44927</v>
      </c>
      <c r="B11174" t="s">
        <v>5458</v>
      </c>
      <c r="C11174" t="s">
        <v>5457</v>
      </c>
      <c r="D11174" t="s">
        <v>5709</v>
      </c>
      <c r="E11174" t="s">
        <v>5795</v>
      </c>
      <c r="F11174">
        <v>30201777</v>
      </c>
      <c r="G11174" t="s">
        <v>5715</v>
      </c>
      <c r="H11174" t="s">
        <v>5453</v>
      </c>
      <c r="I11174">
        <v>110.2</v>
      </c>
      <c r="J11174" t="s">
        <v>145</v>
      </c>
      <c r="K11174" t="s">
        <v>137</v>
      </c>
      <c r="L11174">
        <f>I11174*$Q$2/100/1000</f>
        <v>4.0773999999999997E-4</v>
      </c>
    </row>
    <row r="11175" spans="1:12">
      <c r="A11175" s="118">
        <v>44927</v>
      </c>
      <c r="B11175" t="s">
        <v>5458</v>
      </c>
      <c r="C11175" t="s">
        <v>5457</v>
      </c>
      <c r="D11175" t="s">
        <v>5761</v>
      </c>
      <c r="E11175" t="s">
        <v>5794</v>
      </c>
      <c r="F11175">
        <v>30201420</v>
      </c>
      <c r="G11175" t="s">
        <v>5591</v>
      </c>
      <c r="H11175" t="s">
        <v>5453</v>
      </c>
      <c r="I11175">
        <v>110.2</v>
      </c>
      <c r="J11175" t="s">
        <v>145</v>
      </c>
      <c r="K11175" t="s">
        <v>137</v>
      </c>
      <c r="L11175">
        <f>I11175*$Q$2/100/1000</f>
        <v>4.0773999999999997E-4</v>
      </c>
    </row>
    <row r="11176" spans="1:12">
      <c r="A11176" s="118">
        <v>44927</v>
      </c>
      <c r="B11176" t="s">
        <v>5458</v>
      </c>
      <c r="C11176" t="s">
        <v>5457</v>
      </c>
      <c r="D11176" t="s">
        <v>5722</v>
      </c>
      <c r="E11176" t="s">
        <v>5793</v>
      </c>
      <c r="F11176">
        <v>3045019</v>
      </c>
      <c r="G11176" t="s">
        <v>5492</v>
      </c>
      <c r="H11176" t="s">
        <v>5453</v>
      </c>
      <c r="I11176">
        <v>110.2</v>
      </c>
      <c r="J11176" t="s">
        <v>145</v>
      </c>
      <c r="K11176" t="s">
        <v>137</v>
      </c>
      <c r="L11176">
        <f>I11176*$Q$2/100/1000</f>
        <v>4.0773999999999997E-4</v>
      </c>
    </row>
    <row r="11177" spans="1:12">
      <c r="A11177" s="118">
        <v>44927</v>
      </c>
      <c r="B11177" t="s">
        <v>5458</v>
      </c>
      <c r="C11177" t="s">
        <v>5457</v>
      </c>
      <c r="D11177" t="s">
        <v>5792</v>
      </c>
      <c r="E11177" t="s">
        <v>5791</v>
      </c>
      <c r="F11177">
        <v>30201420</v>
      </c>
      <c r="G11177" t="s">
        <v>5591</v>
      </c>
      <c r="H11177" t="s">
        <v>5453</v>
      </c>
      <c r="I11177">
        <v>110.2</v>
      </c>
      <c r="J11177" t="s">
        <v>145</v>
      </c>
      <c r="K11177" t="s">
        <v>137</v>
      </c>
      <c r="L11177">
        <f>I11177*$Q$2/100/1000</f>
        <v>4.0773999999999997E-4</v>
      </c>
    </row>
    <row r="11178" spans="1:12">
      <c r="A11178" s="118">
        <v>44927</v>
      </c>
      <c r="B11178" t="s">
        <v>5458</v>
      </c>
      <c r="C11178" t="s">
        <v>5457</v>
      </c>
      <c r="D11178" t="s">
        <v>5766</v>
      </c>
      <c r="E11178" t="s">
        <v>5790</v>
      </c>
      <c r="F11178">
        <v>2145054</v>
      </c>
      <c r="G11178" t="s">
        <v>5476</v>
      </c>
      <c r="H11178" t="s">
        <v>5453</v>
      </c>
      <c r="I11178">
        <v>110.2</v>
      </c>
      <c r="J11178" t="s">
        <v>145</v>
      </c>
      <c r="K11178" t="s">
        <v>137</v>
      </c>
      <c r="L11178">
        <f>I11178*$Q$2/100/1000</f>
        <v>4.0773999999999997E-4</v>
      </c>
    </row>
    <row r="11179" spans="1:12">
      <c r="A11179" s="118">
        <v>44927</v>
      </c>
      <c r="B11179" t="s">
        <v>5458</v>
      </c>
      <c r="C11179" t="s">
        <v>5457</v>
      </c>
      <c r="D11179" t="s">
        <v>5718</v>
      </c>
      <c r="E11179" t="s">
        <v>5789</v>
      </c>
      <c r="F11179">
        <v>30204938</v>
      </c>
      <c r="G11179" t="s">
        <v>5788</v>
      </c>
      <c r="H11179" t="s">
        <v>5453</v>
      </c>
      <c r="I11179">
        <v>110.2</v>
      </c>
      <c r="J11179" t="s">
        <v>145</v>
      </c>
      <c r="K11179" t="s">
        <v>137</v>
      </c>
      <c r="L11179">
        <f>I11179*$Q$2/100/1000</f>
        <v>4.0773999999999997E-4</v>
      </c>
    </row>
    <row r="11180" spans="1:12">
      <c r="A11180" s="118">
        <v>44927</v>
      </c>
      <c r="B11180" t="s">
        <v>5458</v>
      </c>
      <c r="C11180" t="s">
        <v>5457</v>
      </c>
      <c r="D11180" t="s">
        <v>5730</v>
      </c>
      <c r="E11180" t="s">
        <v>5787</v>
      </c>
      <c r="F11180">
        <v>21203625</v>
      </c>
      <c r="G11180" t="s">
        <v>5471</v>
      </c>
      <c r="H11180" t="s">
        <v>5453</v>
      </c>
      <c r="I11180">
        <v>110.2</v>
      </c>
      <c r="J11180" t="s">
        <v>145</v>
      </c>
      <c r="K11180" t="s">
        <v>137</v>
      </c>
      <c r="L11180">
        <f>I11180*$Q$2/100/1000</f>
        <v>4.0773999999999997E-4</v>
      </c>
    </row>
    <row r="11181" spans="1:12">
      <c r="A11181" s="118">
        <v>44927</v>
      </c>
      <c r="B11181" t="s">
        <v>5458</v>
      </c>
      <c r="C11181" t="s">
        <v>5457</v>
      </c>
      <c r="D11181" t="s">
        <v>5730</v>
      </c>
      <c r="E11181" t="s">
        <v>5786</v>
      </c>
      <c r="F11181">
        <v>30204149</v>
      </c>
      <c r="G11181" t="s">
        <v>5454</v>
      </c>
      <c r="H11181" t="s">
        <v>5453</v>
      </c>
      <c r="I11181">
        <v>110.2</v>
      </c>
      <c r="J11181" t="s">
        <v>145</v>
      </c>
      <c r="K11181" t="s">
        <v>137</v>
      </c>
      <c r="L11181">
        <f>I11181*$Q$2/100/1000</f>
        <v>4.0773999999999997E-4</v>
      </c>
    </row>
    <row r="11182" spans="1:12">
      <c r="A11182" s="118">
        <v>44927</v>
      </c>
      <c r="B11182" t="s">
        <v>5458</v>
      </c>
      <c r="C11182" t="s">
        <v>5457</v>
      </c>
      <c r="D11182" t="s">
        <v>5704</v>
      </c>
      <c r="E11182" t="s">
        <v>5785</v>
      </c>
      <c r="F11182">
        <v>30204149</v>
      </c>
      <c r="G11182" t="s">
        <v>5454</v>
      </c>
      <c r="H11182" t="s">
        <v>5453</v>
      </c>
      <c r="I11182">
        <v>110.2</v>
      </c>
      <c r="J11182" t="s">
        <v>145</v>
      </c>
      <c r="K11182" t="s">
        <v>137</v>
      </c>
      <c r="L11182">
        <f>I11182*$Q$2/100/1000</f>
        <v>4.0773999999999997E-4</v>
      </c>
    </row>
    <row r="11183" spans="1:12" ht="30">
      <c r="A11183" s="118">
        <v>44927</v>
      </c>
      <c r="B11183" t="s">
        <v>5458</v>
      </c>
      <c r="C11183" t="s">
        <v>5457</v>
      </c>
      <c r="D11183" t="s">
        <v>5784</v>
      </c>
      <c r="E11183" t="s">
        <v>5783</v>
      </c>
      <c r="F11183">
        <v>30204513</v>
      </c>
      <c r="G11183" s="126" t="s">
        <v>5782</v>
      </c>
      <c r="H11183" t="s">
        <v>5453</v>
      </c>
      <c r="I11183">
        <v>110.2</v>
      </c>
      <c r="J11183" t="s">
        <v>145</v>
      </c>
      <c r="K11183" t="s">
        <v>137</v>
      </c>
      <c r="L11183">
        <f>I11183*$Q$2/100/1000</f>
        <v>4.0773999999999997E-4</v>
      </c>
    </row>
    <row r="11184" spans="1:12">
      <c r="A11184" s="118">
        <v>44927</v>
      </c>
      <c r="B11184" t="s">
        <v>5458</v>
      </c>
      <c r="C11184" t="s">
        <v>5457</v>
      </c>
      <c r="D11184" t="s">
        <v>5734</v>
      </c>
      <c r="E11184" t="s">
        <v>5781</v>
      </c>
      <c r="F11184">
        <v>21206725</v>
      </c>
      <c r="G11184" t="s">
        <v>5753</v>
      </c>
      <c r="H11184" t="s">
        <v>5453</v>
      </c>
      <c r="I11184">
        <v>110.2</v>
      </c>
      <c r="J11184" t="s">
        <v>145</v>
      </c>
      <c r="K11184" t="s">
        <v>137</v>
      </c>
      <c r="L11184">
        <f>I11184*$Q$2/100/1000</f>
        <v>4.0773999999999997E-4</v>
      </c>
    </row>
    <row r="11185" spans="1:12">
      <c r="A11185" s="118">
        <v>44927</v>
      </c>
      <c r="B11185" t="s">
        <v>5458</v>
      </c>
      <c r="C11185" t="s">
        <v>5457</v>
      </c>
      <c r="D11185" t="s">
        <v>5766</v>
      </c>
      <c r="E11185" t="s">
        <v>5780</v>
      </c>
      <c r="F11185">
        <v>2145054</v>
      </c>
      <c r="G11185" t="s">
        <v>5476</v>
      </c>
      <c r="H11185" t="s">
        <v>5453</v>
      </c>
      <c r="I11185">
        <v>110.2</v>
      </c>
      <c r="J11185" t="s">
        <v>145</v>
      </c>
      <c r="K11185" t="s">
        <v>137</v>
      </c>
      <c r="L11185">
        <f>I11185*$Q$2/100/1000</f>
        <v>4.0773999999999997E-4</v>
      </c>
    </row>
    <row r="11186" spans="1:12">
      <c r="A11186" s="118">
        <v>44927</v>
      </c>
      <c r="B11186" t="s">
        <v>5458</v>
      </c>
      <c r="C11186" t="s">
        <v>5457</v>
      </c>
      <c r="D11186" t="s">
        <v>5779</v>
      </c>
      <c r="E11186" t="s">
        <v>5778</v>
      </c>
      <c r="F11186">
        <v>3045019</v>
      </c>
      <c r="G11186" t="s">
        <v>5777</v>
      </c>
      <c r="H11186" t="s">
        <v>5453</v>
      </c>
      <c r="I11186">
        <v>110.2</v>
      </c>
      <c r="J11186" t="s">
        <v>145</v>
      </c>
      <c r="K11186" t="s">
        <v>137</v>
      </c>
      <c r="L11186">
        <f>I11186*$Q$2/100/1000</f>
        <v>4.0773999999999997E-4</v>
      </c>
    </row>
    <row r="11187" spans="1:12">
      <c r="A11187" s="118">
        <v>44927</v>
      </c>
      <c r="B11187" t="s">
        <v>5458</v>
      </c>
      <c r="C11187" t="s">
        <v>5457</v>
      </c>
      <c r="D11187" t="s">
        <v>5722</v>
      </c>
      <c r="E11187" t="s">
        <v>5776</v>
      </c>
      <c r="F11187">
        <v>2145054</v>
      </c>
      <c r="G11187" t="s">
        <v>5476</v>
      </c>
      <c r="H11187" t="s">
        <v>5453</v>
      </c>
      <c r="I11187">
        <v>110.2</v>
      </c>
      <c r="J11187" t="s">
        <v>145</v>
      </c>
      <c r="K11187" t="s">
        <v>137</v>
      </c>
      <c r="L11187">
        <f>I11187*$Q$2/100/1000</f>
        <v>4.0773999999999997E-4</v>
      </c>
    </row>
    <row r="11188" spans="1:12">
      <c r="A11188" s="118">
        <v>44927</v>
      </c>
      <c r="B11188" t="s">
        <v>5458</v>
      </c>
      <c r="C11188" t="s">
        <v>5457</v>
      </c>
      <c r="D11188" t="s">
        <v>5709</v>
      </c>
      <c r="E11188" t="s">
        <v>5775</v>
      </c>
      <c r="F11188">
        <v>3045197</v>
      </c>
      <c r="G11188" t="s">
        <v>5468</v>
      </c>
      <c r="H11188" t="s">
        <v>5453</v>
      </c>
      <c r="I11188">
        <v>110.2</v>
      </c>
      <c r="J11188" t="s">
        <v>145</v>
      </c>
      <c r="K11188" t="s">
        <v>137</v>
      </c>
      <c r="L11188">
        <f>I11188*$Q$2/100/1000</f>
        <v>4.0773999999999997E-4</v>
      </c>
    </row>
    <row r="11189" spans="1:12">
      <c r="A11189" s="118">
        <v>44927</v>
      </c>
      <c r="B11189" t="s">
        <v>5458</v>
      </c>
      <c r="C11189" t="s">
        <v>5457</v>
      </c>
      <c r="D11189" t="s">
        <v>5730</v>
      </c>
      <c r="E11189" t="s">
        <v>5774</v>
      </c>
      <c r="F11189">
        <v>3045199</v>
      </c>
      <c r="G11189" t="s">
        <v>5490</v>
      </c>
      <c r="H11189" t="s">
        <v>5453</v>
      </c>
      <c r="I11189">
        <v>110.2</v>
      </c>
      <c r="J11189" t="s">
        <v>145</v>
      </c>
      <c r="K11189" t="s">
        <v>137</v>
      </c>
      <c r="L11189">
        <f>I11189*$Q$2/100/1000</f>
        <v>4.0773999999999997E-4</v>
      </c>
    </row>
    <row r="11190" spans="1:12">
      <c r="A11190" s="118">
        <v>44927</v>
      </c>
      <c r="B11190" t="s">
        <v>5458</v>
      </c>
      <c r="C11190" t="s">
        <v>5457</v>
      </c>
      <c r="D11190" t="s">
        <v>5734</v>
      </c>
      <c r="E11190" t="s">
        <v>5773</v>
      </c>
      <c r="F11190">
        <v>3045196</v>
      </c>
      <c r="G11190" t="s">
        <v>5772</v>
      </c>
      <c r="H11190" t="s">
        <v>5453</v>
      </c>
      <c r="I11190">
        <v>110.2</v>
      </c>
      <c r="J11190" t="s">
        <v>145</v>
      </c>
      <c r="K11190" t="s">
        <v>137</v>
      </c>
      <c r="L11190">
        <f>I11190*$Q$2/100/1000</f>
        <v>4.0773999999999997E-4</v>
      </c>
    </row>
    <row r="11191" spans="1:12">
      <c r="A11191" s="118">
        <v>44927</v>
      </c>
      <c r="B11191" t="s">
        <v>5458</v>
      </c>
      <c r="C11191" t="s">
        <v>5457</v>
      </c>
      <c r="D11191" t="s">
        <v>5730</v>
      </c>
      <c r="E11191" t="s">
        <v>5771</v>
      </c>
      <c r="F11191">
        <v>21203625</v>
      </c>
      <c r="G11191" t="s">
        <v>5471</v>
      </c>
      <c r="H11191" t="s">
        <v>5453</v>
      </c>
      <c r="I11191">
        <v>110.2</v>
      </c>
      <c r="J11191" t="s">
        <v>145</v>
      </c>
      <c r="K11191" t="s">
        <v>137</v>
      </c>
      <c r="L11191">
        <f>I11191*$Q$2/100/1000</f>
        <v>4.0773999999999997E-4</v>
      </c>
    </row>
    <row r="11192" spans="1:12">
      <c r="A11192" s="118">
        <v>44958</v>
      </c>
      <c r="B11192" t="s">
        <v>5458</v>
      </c>
      <c r="C11192" t="s">
        <v>5457</v>
      </c>
      <c r="D11192" t="s">
        <v>5669</v>
      </c>
      <c r="E11192" t="s">
        <v>5770</v>
      </c>
      <c r="F11192">
        <v>21203625</v>
      </c>
      <c r="G11192" t="s">
        <v>5471</v>
      </c>
      <c r="H11192" t="s">
        <v>5453</v>
      </c>
      <c r="I11192">
        <v>110.2</v>
      </c>
      <c r="J11192" t="s">
        <v>145</v>
      </c>
      <c r="K11192" t="s">
        <v>137</v>
      </c>
      <c r="L11192">
        <f>I11192*$Q$2/100/1000</f>
        <v>4.0773999999999997E-4</v>
      </c>
    </row>
    <row r="11193" spans="1:12">
      <c r="A11193" s="118">
        <v>44958</v>
      </c>
      <c r="B11193" t="s">
        <v>5458</v>
      </c>
      <c r="C11193" t="s">
        <v>5457</v>
      </c>
      <c r="D11193" t="s">
        <v>5766</v>
      </c>
      <c r="E11193" t="s">
        <v>5769</v>
      </c>
      <c r="F11193">
        <v>2145054</v>
      </c>
      <c r="G11193" t="s">
        <v>5476</v>
      </c>
      <c r="H11193" t="s">
        <v>5453</v>
      </c>
      <c r="I11193">
        <v>110.2</v>
      </c>
      <c r="J11193" t="s">
        <v>145</v>
      </c>
      <c r="K11193" t="s">
        <v>137</v>
      </c>
      <c r="L11193">
        <f>I11193*$Q$2/100/1000</f>
        <v>4.0773999999999997E-4</v>
      </c>
    </row>
    <row r="11194" spans="1:12">
      <c r="A11194" s="118">
        <v>44958</v>
      </c>
      <c r="B11194" t="s">
        <v>5458</v>
      </c>
      <c r="C11194" t="s">
        <v>5457</v>
      </c>
      <c r="D11194" t="s">
        <v>5525</v>
      </c>
      <c r="E11194" t="s">
        <v>5768</v>
      </c>
      <c r="F11194" t="s">
        <v>5523</v>
      </c>
      <c r="G11194" t="s">
        <v>5534</v>
      </c>
      <c r="H11194" t="s">
        <v>5453</v>
      </c>
      <c r="I11194">
        <v>110.2</v>
      </c>
      <c r="J11194" t="s">
        <v>145</v>
      </c>
      <c r="K11194" t="s">
        <v>137</v>
      </c>
      <c r="L11194">
        <f>I11194*$Q$2/100/1000</f>
        <v>4.0773999999999997E-4</v>
      </c>
    </row>
    <row r="11195" spans="1:12">
      <c r="A11195" s="118">
        <v>44958</v>
      </c>
      <c r="B11195" t="s">
        <v>5458</v>
      </c>
      <c r="C11195" t="s">
        <v>5457</v>
      </c>
      <c r="D11195" t="s">
        <v>5511</v>
      </c>
      <c r="E11195" t="s">
        <v>5767</v>
      </c>
      <c r="F11195">
        <v>2145027</v>
      </c>
      <c r="G11195" t="s">
        <v>5488</v>
      </c>
      <c r="H11195" t="s">
        <v>5453</v>
      </c>
      <c r="I11195">
        <v>110.2</v>
      </c>
      <c r="J11195" t="s">
        <v>145</v>
      </c>
      <c r="K11195" t="s">
        <v>137</v>
      </c>
      <c r="L11195">
        <f>I11195*$Q$2/100/1000</f>
        <v>4.0773999999999997E-4</v>
      </c>
    </row>
    <row r="11196" spans="1:12">
      <c r="A11196" s="118">
        <v>44986</v>
      </c>
      <c r="B11196" t="s">
        <v>5458</v>
      </c>
      <c r="C11196" t="s">
        <v>5457</v>
      </c>
      <c r="D11196" t="s">
        <v>5766</v>
      </c>
      <c r="E11196" t="s">
        <v>5765</v>
      </c>
      <c r="F11196">
        <v>2145054</v>
      </c>
      <c r="G11196" t="s">
        <v>5476</v>
      </c>
      <c r="H11196" t="s">
        <v>5453</v>
      </c>
      <c r="I11196">
        <v>110.2</v>
      </c>
      <c r="J11196" t="s">
        <v>145</v>
      </c>
      <c r="K11196" t="s">
        <v>137</v>
      </c>
      <c r="L11196">
        <f>I11196*$Q$2/100/1000</f>
        <v>4.0773999999999997E-4</v>
      </c>
    </row>
    <row r="11197" spans="1:12">
      <c r="A11197" s="118">
        <v>44986</v>
      </c>
      <c r="B11197" t="s">
        <v>5458</v>
      </c>
      <c r="C11197" t="s">
        <v>5457</v>
      </c>
      <c r="D11197" t="s">
        <v>5525</v>
      </c>
      <c r="E11197" t="s">
        <v>5764</v>
      </c>
      <c r="F11197">
        <v>3045019</v>
      </c>
      <c r="G11197" t="s">
        <v>5492</v>
      </c>
      <c r="H11197" t="s">
        <v>5453</v>
      </c>
      <c r="I11197">
        <v>110.2</v>
      </c>
      <c r="J11197" t="s">
        <v>145</v>
      </c>
      <c r="K11197" t="s">
        <v>137</v>
      </c>
      <c r="L11197">
        <f>I11197*$Q$2/100/1000</f>
        <v>4.0773999999999997E-4</v>
      </c>
    </row>
    <row r="11198" spans="1:12">
      <c r="A11198" s="118">
        <v>44986</v>
      </c>
      <c r="B11198" t="s">
        <v>5458</v>
      </c>
      <c r="C11198" t="s">
        <v>5457</v>
      </c>
      <c r="D11198" t="s">
        <v>5742</v>
      </c>
      <c r="E11198" t="s">
        <v>5763</v>
      </c>
      <c r="F11198">
        <v>3045019</v>
      </c>
      <c r="G11198" t="s">
        <v>5492</v>
      </c>
      <c r="H11198" t="s">
        <v>5453</v>
      </c>
      <c r="I11198">
        <v>110.2</v>
      </c>
      <c r="J11198" t="s">
        <v>145</v>
      </c>
      <c r="K11198" t="s">
        <v>137</v>
      </c>
      <c r="L11198">
        <f>I11198*$Q$2/100/1000</f>
        <v>4.0773999999999997E-4</v>
      </c>
    </row>
    <row r="11199" spans="1:12">
      <c r="A11199" s="118">
        <v>44986</v>
      </c>
      <c r="B11199" t="s">
        <v>5458</v>
      </c>
      <c r="C11199" t="s">
        <v>5457</v>
      </c>
      <c r="D11199" t="s">
        <v>5722</v>
      </c>
      <c r="E11199" t="s">
        <v>5762</v>
      </c>
      <c r="F11199">
        <v>3045019</v>
      </c>
      <c r="G11199" t="s">
        <v>5492</v>
      </c>
      <c r="H11199" t="s">
        <v>5453</v>
      </c>
      <c r="I11199">
        <v>110.2</v>
      </c>
      <c r="J11199" t="s">
        <v>145</v>
      </c>
      <c r="K11199" t="s">
        <v>137</v>
      </c>
      <c r="L11199">
        <f>I11199*$Q$2/100/1000</f>
        <v>4.0773999999999997E-4</v>
      </c>
    </row>
    <row r="11200" spans="1:12">
      <c r="A11200" s="118">
        <v>44986</v>
      </c>
      <c r="B11200" t="s">
        <v>5458</v>
      </c>
      <c r="C11200" t="s">
        <v>5457</v>
      </c>
      <c r="D11200" t="s">
        <v>5761</v>
      </c>
      <c r="E11200" t="s">
        <v>5760</v>
      </c>
      <c r="F11200">
        <v>3045019</v>
      </c>
      <c r="G11200" t="s">
        <v>5492</v>
      </c>
      <c r="H11200" t="s">
        <v>5453</v>
      </c>
      <c r="I11200">
        <v>110.2</v>
      </c>
      <c r="J11200" t="s">
        <v>145</v>
      </c>
      <c r="K11200" t="s">
        <v>137</v>
      </c>
      <c r="L11200">
        <f>I11200*$Q$2/100/1000</f>
        <v>4.0773999999999997E-4</v>
      </c>
    </row>
    <row r="11201" spans="1:12">
      <c r="A11201" s="118">
        <v>44986</v>
      </c>
      <c r="B11201" t="s">
        <v>5458</v>
      </c>
      <c r="C11201" t="s">
        <v>5457</v>
      </c>
      <c r="D11201" t="s">
        <v>5525</v>
      </c>
      <c r="E11201" t="s">
        <v>5759</v>
      </c>
      <c r="F11201" t="s">
        <v>5523</v>
      </c>
      <c r="G11201" t="s">
        <v>5534</v>
      </c>
      <c r="H11201" t="s">
        <v>5453</v>
      </c>
      <c r="I11201">
        <v>110.2</v>
      </c>
      <c r="J11201" t="s">
        <v>145</v>
      </c>
      <c r="K11201" t="s">
        <v>137</v>
      </c>
      <c r="L11201">
        <f>I11201*$Q$2/100/1000</f>
        <v>4.0773999999999997E-4</v>
      </c>
    </row>
    <row r="11202" spans="1:12">
      <c r="A11202" s="118">
        <v>44986</v>
      </c>
      <c r="B11202" t="s">
        <v>5458</v>
      </c>
      <c r="C11202" t="s">
        <v>5457</v>
      </c>
      <c r="D11202" t="s">
        <v>5722</v>
      </c>
      <c r="E11202" t="s">
        <v>5758</v>
      </c>
      <c r="F11202">
        <v>3045196</v>
      </c>
      <c r="G11202" t="s">
        <v>5465</v>
      </c>
      <c r="H11202" t="s">
        <v>5453</v>
      </c>
      <c r="I11202">
        <v>110.2</v>
      </c>
      <c r="J11202" t="s">
        <v>145</v>
      </c>
      <c r="K11202" t="s">
        <v>137</v>
      </c>
      <c r="L11202">
        <f>I11202*$Q$2/100/1000</f>
        <v>4.0773999999999997E-4</v>
      </c>
    </row>
    <row r="11203" spans="1:12">
      <c r="A11203" s="118">
        <v>44986</v>
      </c>
      <c r="B11203" t="s">
        <v>5458</v>
      </c>
      <c r="C11203" t="s">
        <v>5457</v>
      </c>
      <c r="D11203" t="s">
        <v>5742</v>
      </c>
      <c r="E11203" t="s">
        <v>5757</v>
      </c>
      <c r="F11203">
        <v>30201420</v>
      </c>
      <c r="G11203" t="s">
        <v>5591</v>
      </c>
      <c r="H11203" t="s">
        <v>5453</v>
      </c>
      <c r="I11203">
        <v>110.2</v>
      </c>
      <c r="J11203" t="s">
        <v>145</v>
      </c>
      <c r="K11203" t="s">
        <v>137</v>
      </c>
      <c r="L11203">
        <f>I11203*$Q$2/100/1000</f>
        <v>4.0773999999999997E-4</v>
      </c>
    </row>
    <row r="11204" spans="1:12">
      <c r="A11204" s="118">
        <v>44986</v>
      </c>
      <c r="B11204" t="s">
        <v>5458</v>
      </c>
      <c r="C11204" t="s">
        <v>5457</v>
      </c>
      <c r="D11204" t="s">
        <v>5709</v>
      </c>
      <c r="E11204" t="s">
        <v>5756</v>
      </c>
      <c r="F11204">
        <v>2145027</v>
      </c>
      <c r="G11204" t="s">
        <v>5488</v>
      </c>
      <c r="H11204" t="s">
        <v>5453</v>
      </c>
      <c r="I11204">
        <v>110.2</v>
      </c>
      <c r="J11204" t="s">
        <v>145</v>
      </c>
      <c r="K11204" t="s">
        <v>137</v>
      </c>
      <c r="L11204">
        <f>I11204*$Q$2/100/1000</f>
        <v>4.0773999999999997E-4</v>
      </c>
    </row>
    <row r="11205" spans="1:12">
      <c r="A11205" s="118">
        <v>44986</v>
      </c>
      <c r="B11205" t="s">
        <v>5458</v>
      </c>
      <c r="C11205" t="s">
        <v>5457</v>
      </c>
      <c r="D11205" t="s">
        <v>5730</v>
      </c>
      <c r="E11205" t="s">
        <v>5755</v>
      </c>
      <c r="F11205">
        <v>21206725</v>
      </c>
      <c r="G11205" t="s">
        <v>5497</v>
      </c>
      <c r="H11205" t="s">
        <v>5453</v>
      </c>
      <c r="I11205">
        <v>110.2</v>
      </c>
      <c r="J11205" t="s">
        <v>145</v>
      </c>
      <c r="K11205" t="s">
        <v>137</v>
      </c>
      <c r="L11205">
        <f>I11205*$Q$2/100/1000</f>
        <v>4.0773999999999997E-4</v>
      </c>
    </row>
    <row r="11206" spans="1:12">
      <c r="A11206" s="118">
        <v>44986</v>
      </c>
      <c r="B11206" t="s">
        <v>5458</v>
      </c>
      <c r="C11206" t="s">
        <v>5457</v>
      </c>
      <c r="D11206" t="s">
        <v>5734</v>
      </c>
      <c r="E11206" t="s">
        <v>5754</v>
      </c>
      <c r="F11206">
        <v>21206725</v>
      </c>
      <c r="G11206" t="s">
        <v>5753</v>
      </c>
      <c r="H11206" t="s">
        <v>5453</v>
      </c>
      <c r="I11206">
        <v>110.2</v>
      </c>
      <c r="J11206" t="s">
        <v>145</v>
      </c>
      <c r="K11206" t="s">
        <v>137</v>
      </c>
      <c r="L11206">
        <f>I11206*$Q$2/100/1000</f>
        <v>4.0773999999999997E-4</v>
      </c>
    </row>
    <row r="11207" spans="1:12">
      <c r="A11207" s="118">
        <v>44986</v>
      </c>
      <c r="B11207" t="s">
        <v>5458</v>
      </c>
      <c r="C11207" t="s">
        <v>5457</v>
      </c>
      <c r="D11207" t="s">
        <v>5628</v>
      </c>
      <c r="E11207" t="s">
        <v>5752</v>
      </c>
      <c r="F11207">
        <v>2145054</v>
      </c>
      <c r="G11207" t="s">
        <v>5476</v>
      </c>
      <c r="H11207" t="s">
        <v>5453</v>
      </c>
      <c r="I11207">
        <v>110.2</v>
      </c>
      <c r="J11207" t="s">
        <v>145</v>
      </c>
      <c r="K11207" t="s">
        <v>137</v>
      </c>
      <c r="L11207">
        <f>I11207*$Q$2/100/1000</f>
        <v>4.0773999999999997E-4</v>
      </c>
    </row>
    <row r="11208" spans="1:12">
      <c r="A11208" s="118">
        <v>44986</v>
      </c>
      <c r="B11208" t="s">
        <v>5458</v>
      </c>
      <c r="C11208" t="s">
        <v>5457</v>
      </c>
      <c r="D11208" t="s">
        <v>5669</v>
      </c>
      <c r="E11208" t="s">
        <v>5751</v>
      </c>
      <c r="F11208">
        <v>21206725</v>
      </c>
      <c r="G11208" t="s">
        <v>5497</v>
      </c>
      <c r="H11208" t="s">
        <v>5453</v>
      </c>
      <c r="I11208">
        <v>110.2</v>
      </c>
      <c r="J11208" t="s">
        <v>145</v>
      </c>
      <c r="K11208" t="s">
        <v>137</v>
      </c>
      <c r="L11208">
        <f>I11208*$Q$2/100/1000</f>
        <v>4.0773999999999997E-4</v>
      </c>
    </row>
    <row r="11209" spans="1:12">
      <c r="A11209" s="118">
        <v>44986</v>
      </c>
      <c r="B11209" t="s">
        <v>5458</v>
      </c>
      <c r="C11209" t="s">
        <v>5457</v>
      </c>
      <c r="D11209" t="s">
        <v>5730</v>
      </c>
      <c r="E11209" t="s">
        <v>5750</v>
      </c>
      <c r="F11209">
        <v>21206725</v>
      </c>
      <c r="G11209" t="s">
        <v>5497</v>
      </c>
      <c r="H11209" t="s">
        <v>5453</v>
      </c>
      <c r="I11209">
        <v>110.2</v>
      </c>
      <c r="J11209" t="s">
        <v>145</v>
      </c>
      <c r="K11209" t="s">
        <v>137</v>
      </c>
      <c r="L11209">
        <f>I11209*$Q$2/100/1000</f>
        <v>4.0773999999999997E-4</v>
      </c>
    </row>
    <row r="11210" spans="1:12">
      <c r="A11210" s="118">
        <v>44986</v>
      </c>
      <c r="B11210" t="s">
        <v>5458</v>
      </c>
      <c r="C11210" t="s">
        <v>5457</v>
      </c>
      <c r="D11210" t="s">
        <v>5669</v>
      </c>
      <c r="E11210" t="s">
        <v>5749</v>
      </c>
      <c r="F11210">
        <v>21206725</v>
      </c>
      <c r="G11210" t="s">
        <v>5497</v>
      </c>
      <c r="H11210" t="s">
        <v>5453</v>
      </c>
      <c r="I11210">
        <v>110.2</v>
      </c>
      <c r="J11210" t="s">
        <v>145</v>
      </c>
      <c r="K11210" t="s">
        <v>137</v>
      </c>
      <c r="L11210">
        <f>I11210*$Q$2/100/1000</f>
        <v>4.0773999999999997E-4</v>
      </c>
    </row>
    <row r="11211" spans="1:12">
      <c r="A11211" s="118">
        <v>44986</v>
      </c>
      <c r="B11211" t="s">
        <v>5458</v>
      </c>
      <c r="C11211" t="s">
        <v>5457</v>
      </c>
      <c r="D11211" t="s">
        <v>5516</v>
      </c>
      <c r="E11211" t="s">
        <v>5748</v>
      </c>
      <c r="F11211" t="s">
        <v>5514</v>
      </c>
      <c r="G11211" t="s">
        <v>5531</v>
      </c>
      <c r="H11211" t="s">
        <v>5453</v>
      </c>
      <c r="I11211">
        <v>110.2</v>
      </c>
      <c r="J11211" t="s">
        <v>145</v>
      </c>
      <c r="K11211" t="s">
        <v>137</v>
      </c>
      <c r="L11211">
        <f>I11211*$Q$2/100/1000</f>
        <v>4.0773999999999997E-4</v>
      </c>
    </row>
    <row r="11212" spans="1:12">
      <c r="A11212" s="118">
        <v>44986</v>
      </c>
      <c r="B11212" t="s">
        <v>5458</v>
      </c>
      <c r="C11212" t="s">
        <v>5457</v>
      </c>
      <c r="D11212" t="s">
        <v>5747</v>
      </c>
      <c r="E11212" t="s">
        <v>5746</v>
      </c>
      <c r="F11212">
        <v>30257493</v>
      </c>
      <c r="G11212" t="s">
        <v>5556</v>
      </c>
      <c r="H11212" t="s">
        <v>5453</v>
      </c>
      <c r="I11212">
        <v>110.2</v>
      </c>
      <c r="J11212" t="s">
        <v>145</v>
      </c>
      <c r="K11212" t="s">
        <v>137</v>
      </c>
      <c r="L11212">
        <f>I11212*$Q$2/100/1000</f>
        <v>4.0773999999999997E-4</v>
      </c>
    </row>
    <row r="11213" spans="1:12">
      <c r="A11213" s="118">
        <v>44986</v>
      </c>
      <c r="B11213" t="s">
        <v>5458</v>
      </c>
      <c r="C11213" t="s">
        <v>5457</v>
      </c>
      <c r="D11213" t="s">
        <v>5628</v>
      </c>
      <c r="E11213" t="s">
        <v>5745</v>
      </c>
      <c r="F11213">
        <v>30201777</v>
      </c>
      <c r="G11213" t="s">
        <v>5715</v>
      </c>
      <c r="H11213" t="s">
        <v>5453</v>
      </c>
      <c r="I11213">
        <v>110.2</v>
      </c>
      <c r="J11213" t="s">
        <v>145</v>
      </c>
      <c r="K11213" t="s">
        <v>137</v>
      </c>
      <c r="L11213">
        <f>I11213*$Q$2/100/1000</f>
        <v>4.0773999999999997E-4</v>
      </c>
    </row>
    <row r="11214" spans="1:12">
      <c r="A11214" s="118">
        <v>44986</v>
      </c>
      <c r="B11214" t="s">
        <v>5458</v>
      </c>
      <c r="C11214" t="s">
        <v>5457</v>
      </c>
      <c r="D11214" t="s">
        <v>5628</v>
      </c>
      <c r="E11214" t="s">
        <v>5744</v>
      </c>
      <c r="F11214">
        <v>21203625</v>
      </c>
      <c r="G11214" t="s">
        <v>5471</v>
      </c>
      <c r="H11214" t="s">
        <v>5453</v>
      </c>
      <c r="I11214">
        <v>110.2</v>
      </c>
      <c r="J11214" t="s">
        <v>145</v>
      </c>
      <c r="K11214" t="s">
        <v>137</v>
      </c>
      <c r="L11214">
        <f>I11214*$Q$2/100/1000</f>
        <v>4.0773999999999997E-4</v>
      </c>
    </row>
    <row r="11215" spans="1:12">
      <c r="A11215" s="118">
        <v>44986</v>
      </c>
      <c r="B11215" t="s">
        <v>5458</v>
      </c>
      <c r="C11215" t="s">
        <v>5457</v>
      </c>
      <c r="D11215" t="s">
        <v>5525</v>
      </c>
      <c r="E11215" t="s">
        <v>5743</v>
      </c>
      <c r="F11215">
        <v>3045019</v>
      </c>
      <c r="G11215" t="s">
        <v>5492</v>
      </c>
      <c r="H11215" t="s">
        <v>5453</v>
      </c>
      <c r="I11215">
        <v>110.2</v>
      </c>
      <c r="J11215" t="s">
        <v>145</v>
      </c>
      <c r="K11215" t="s">
        <v>137</v>
      </c>
      <c r="L11215">
        <f>I11215*$Q$2/100/1000</f>
        <v>4.0773999999999997E-4</v>
      </c>
    </row>
    <row r="11216" spans="1:12">
      <c r="A11216" s="118">
        <v>45017</v>
      </c>
      <c r="B11216" t="s">
        <v>5458</v>
      </c>
      <c r="C11216" t="s">
        <v>5457</v>
      </c>
      <c r="D11216" t="s">
        <v>5742</v>
      </c>
      <c r="E11216" t="s">
        <v>5741</v>
      </c>
      <c r="F11216" s="119">
        <v>3045197</v>
      </c>
      <c r="G11216" t="s">
        <v>5468</v>
      </c>
      <c r="H11216" t="s">
        <v>5453</v>
      </c>
      <c r="I11216">
        <v>110.2</v>
      </c>
      <c r="J11216" t="s">
        <v>145</v>
      </c>
      <c r="K11216" t="s">
        <v>137</v>
      </c>
      <c r="L11216">
        <f>I11216*$Q$2/100/1000</f>
        <v>4.0773999999999997E-4</v>
      </c>
    </row>
    <row r="11217" spans="1:12">
      <c r="A11217" s="118">
        <v>45017</v>
      </c>
      <c r="B11217" t="s">
        <v>5458</v>
      </c>
      <c r="C11217" t="s">
        <v>5457</v>
      </c>
      <c r="D11217" t="s">
        <v>5722</v>
      </c>
      <c r="E11217" t="s">
        <v>5740</v>
      </c>
      <c r="F11217" s="119">
        <v>3045019</v>
      </c>
      <c r="G11217" t="s">
        <v>5492</v>
      </c>
      <c r="H11217" t="s">
        <v>5453</v>
      </c>
      <c r="I11217">
        <v>110.2</v>
      </c>
      <c r="J11217" t="s">
        <v>145</v>
      </c>
      <c r="K11217" t="s">
        <v>137</v>
      </c>
      <c r="L11217">
        <f>I11217*$Q$2/100/1000</f>
        <v>4.0773999999999997E-4</v>
      </c>
    </row>
    <row r="11218" spans="1:12">
      <c r="A11218" s="118">
        <v>45017</v>
      </c>
      <c r="B11218" t="s">
        <v>5458</v>
      </c>
      <c r="C11218" t="s">
        <v>5457</v>
      </c>
      <c r="D11218" t="s">
        <v>5669</v>
      </c>
      <c r="E11218" t="s">
        <v>5739</v>
      </c>
      <c r="F11218" s="119">
        <v>3045019</v>
      </c>
      <c r="G11218" t="s">
        <v>5492</v>
      </c>
      <c r="H11218" t="s">
        <v>5453</v>
      </c>
      <c r="I11218">
        <v>110.2</v>
      </c>
      <c r="J11218" t="s">
        <v>145</v>
      </c>
      <c r="K11218" t="s">
        <v>137</v>
      </c>
      <c r="L11218">
        <f>I11218*$Q$2/100/1000</f>
        <v>4.0773999999999997E-4</v>
      </c>
    </row>
    <row r="11219" spans="1:12">
      <c r="A11219" s="118">
        <v>45200</v>
      </c>
      <c r="B11219" t="s">
        <v>144</v>
      </c>
      <c r="C11219" t="s">
        <v>143</v>
      </c>
      <c r="D11219" t="s">
        <v>882</v>
      </c>
      <c r="E11219" t="s">
        <v>5738</v>
      </c>
      <c r="F11219" t="s">
        <v>153</v>
      </c>
      <c r="G11219" t="s">
        <v>152</v>
      </c>
      <c r="H11219" t="s">
        <v>139</v>
      </c>
      <c r="I11219">
        <v>22.2</v>
      </c>
      <c r="J11219" t="s">
        <v>138</v>
      </c>
      <c r="K11219" t="s">
        <v>137</v>
      </c>
      <c r="L11219">
        <f>I11219*$Q$2/1000</f>
        <v>8.2140000000000008E-3</v>
      </c>
    </row>
    <row r="11220" spans="1:12">
      <c r="A11220" s="118">
        <v>45200</v>
      </c>
      <c r="B11220" t="s">
        <v>261</v>
      </c>
      <c r="C11220" t="s">
        <v>260</v>
      </c>
      <c r="D11220" t="s">
        <v>5737</v>
      </c>
      <c r="E11220" t="s">
        <v>5736</v>
      </c>
      <c r="F11220">
        <v>21257524</v>
      </c>
      <c r="G11220" t="s">
        <v>5103</v>
      </c>
      <c r="H11220" t="s">
        <v>139</v>
      </c>
      <c r="I11220">
        <v>55</v>
      </c>
      <c r="J11220" t="s">
        <v>145</v>
      </c>
      <c r="K11220" t="s">
        <v>137</v>
      </c>
      <c r="L11220">
        <f>I11220*$Q$2/100/1000</f>
        <v>2.0350000000000001E-4</v>
      </c>
    </row>
    <row r="11221" spans="1:12">
      <c r="A11221" s="118">
        <v>45017</v>
      </c>
      <c r="B11221" t="s">
        <v>5458</v>
      </c>
      <c r="C11221" t="s">
        <v>5457</v>
      </c>
      <c r="D11221" t="s">
        <v>5511</v>
      </c>
      <c r="E11221" t="s">
        <v>5735</v>
      </c>
      <c r="F11221" s="119">
        <v>30257493</v>
      </c>
      <c r="G11221" t="s">
        <v>5556</v>
      </c>
      <c r="H11221" t="s">
        <v>5453</v>
      </c>
      <c r="I11221">
        <v>110.2</v>
      </c>
      <c r="J11221" t="s">
        <v>145</v>
      </c>
      <c r="K11221" t="s">
        <v>137</v>
      </c>
      <c r="L11221">
        <f>I11221*$Q$2/100/1000</f>
        <v>4.0773999999999997E-4</v>
      </c>
    </row>
    <row r="11222" spans="1:12">
      <c r="A11222" s="118">
        <v>45017</v>
      </c>
      <c r="B11222" t="s">
        <v>5458</v>
      </c>
      <c r="C11222" t="s">
        <v>5457</v>
      </c>
      <c r="D11222" t="s">
        <v>5734</v>
      </c>
      <c r="E11222" t="s">
        <v>5733</v>
      </c>
      <c r="F11222" s="119">
        <v>30257493</v>
      </c>
      <c r="G11222" t="s">
        <v>5731</v>
      </c>
      <c r="H11222" t="s">
        <v>5453</v>
      </c>
      <c r="I11222">
        <v>110.2</v>
      </c>
      <c r="J11222" t="s">
        <v>145</v>
      </c>
      <c r="K11222" t="s">
        <v>137</v>
      </c>
      <c r="L11222">
        <f>I11222*$Q$2/100/1000</f>
        <v>4.0773999999999997E-4</v>
      </c>
    </row>
    <row r="11223" spans="1:12">
      <c r="A11223" s="118">
        <v>45017</v>
      </c>
      <c r="B11223" t="s">
        <v>5458</v>
      </c>
      <c r="C11223" t="s">
        <v>5457</v>
      </c>
      <c r="D11223" t="s">
        <v>5704</v>
      </c>
      <c r="E11223" t="s">
        <v>5732</v>
      </c>
      <c r="F11223" s="119">
        <v>30257493</v>
      </c>
      <c r="G11223" t="s">
        <v>5731</v>
      </c>
      <c r="H11223" t="s">
        <v>5453</v>
      </c>
      <c r="I11223">
        <v>110.2</v>
      </c>
      <c r="J11223" t="s">
        <v>145</v>
      </c>
      <c r="K11223" t="s">
        <v>137</v>
      </c>
      <c r="L11223">
        <f>I11223*$Q$2/100/1000</f>
        <v>4.0773999999999997E-4</v>
      </c>
    </row>
    <row r="11224" spans="1:12">
      <c r="A11224" s="118">
        <v>45017</v>
      </c>
      <c r="B11224" t="s">
        <v>5458</v>
      </c>
      <c r="C11224" t="s">
        <v>5457</v>
      </c>
      <c r="D11224" t="s">
        <v>5730</v>
      </c>
      <c r="E11224" t="s">
        <v>5729</v>
      </c>
      <c r="F11224" s="119">
        <v>3045199</v>
      </c>
      <c r="G11224" t="s">
        <v>5490</v>
      </c>
      <c r="H11224" t="s">
        <v>5453</v>
      </c>
      <c r="I11224">
        <v>110.2</v>
      </c>
      <c r="J11224" t="s">
        <v>145</v>
      </c>
      <c r="K11224" t="s">
        <v>137</v>
      </c>
      <c r="L11224">
        <f>I11224*$Q$2/100/1000</f>
        <v>4.0773999999999997E-4</v>
      </c>
    </row>
    <row r="11225" spans="1:12">
      <c r="A11225" s="118">
        <v>45017</v>
      </c>
      <c r="B11225" t="s">
        <v>5458</v>
      </c>
      <c r="C11225" t="s">
        <v>5457</v>
      </c>
      <c r="D11225" t="s">
        <v>5728</v>
      </c>
      <c r="E11225" t="s">
        <v>5727</v>
      </c>
      <c r="F11225" s="119">
        <v>3045197</v>
      </c>
      <c r="G11225" t="s">
        <v>5468</v>
      </c>
      <c r="H11225" t="s">
        <v>5453</v>
      </c>
      <c r="I11225">
        <v>110.2</v>
      </c>
      <c r="J11225" t="s">
        <v>145</v>
      </c>
      <c r="K11225" t="s">
        <v>137</v>
      </c>
      <c r="L11225">
        <f>I11225*$Q$2/100/1000</f>
        <v>4.0773999999999997E-4</v>
      </c>
    </row>
    <row r="11226" spans="1:12">
      <c r="A11226" s="118">
        <v>45017</v>
      </c>
      <c r="B11226" t="s">
        <v>5458</v>
      </c>
      <c r="C11226" t="s">
        <v>5457</v>
      </c>
      <c r="D11226" t="s">
        <v>5601</v>
      </c>
      <c r="E11226" t="s">
        <v>5726</v>
      </c>
      <c r="F11226" s="119">
        <v>3045197</v>
      </c>
      <c r="G11226" t="s">
        <v>5468</v>
      </c>
      <c r="H11226" t="s">
        <v>5453</v>
      </c>
      <c r="I11226">
        <v>110.2</v>
      </c>
      <c r="J11226" t="s">
        <v>145</v>
      </c>
      <c r="K11226" t="s">
        <v>137</v>
      </c>
      <c r="L11226">
        <f>I11226*$Q$2/100/1000</f>
        <v>4.0773999999999997E-4</v>
      </c>
    </row>
    <row r="11227" spans="1:12">
      <c r="A11227" s="118">
        <v>45017</v>
      </c>
      <c r="B11227" t="s">
        <v>5458</v>
      </c>
      <c r="C11227" t="s">
        <v>5457</v>
      </c>
      <c r="D11227" t="s">
        <v>5652</v>
      </c>
      <c r="E11227" t="s">
        <v>5725</v>
      </c>
      <c r="F11227" s="119">
        <v>3045196</v>
      </c>
      <c r="G11227" t="s">
        <v>5465</v>
      </c>
      <c r="H11227" t="s">
        <v>5453</v>
      </c>
      <c r="I11227">
        <v>110.2</v>
      </c>
      <c r="J11227" t="s">
        <v>145</v>
      </c>
      <c r="K11227" t="s">
        <v>137</v>
      </c>
      <c r="L11227">
        <f>I11227*$Q$2/100/1000</f>
        <v>4.0773999999999997E-4</v>
      </c>
    </row>
    <row r="11228" spans="1:12">
      <c r="A11228" s="118">
        <v>45017</v>
      </c>
      <c r="B11228" t="s">
        <v>5458</v>
      </c>
      <c r="C11228" t="s">
        <v>5457</v>
      </c>
      <c r="D11228" t="s">
        <v>5628</v>
      </c>
      <c r="E11228" t="s">
        <v>5724</v>
      </c>
      <c r="F11228" s="119">
        <v>30201500</v>
      </c>
      <c r="G11228" t="s">
        <v>5723</v>
      </c>
      <c r="H11228" t="s">
        <v>5453</v>
      </c>
      <c r="I11228">
        <v>110.2</v>
      </c>
      <c r="J11228" t="s">
        <v>145</v>
      </c>
      <c r="K11228" t="s">
        <v>137</v>
      </c>
      <c r="L11228">
        <f>I11228*$Q$2/100/1000</f>
        <v>4.0773999999999997E-4</v>
      </c>
    </row>
    <row r="11229" spans="1:12">
      <c r="A11229" s="118">
        <v>45017</v>
      </c>
      <c r="B11229" t="s">
        <v>5458</v>
      </c>
      <c r="C11229" t="s">
        <v>5457</v>
      </c>
      <c r="D11229" t="s">
        <v>5722</v>
      </c>
      <c r="E11229" t="s">
        <v>5721</v>
      </c>
      <c r="F11229" s="119">
        <v>21203625</v>
      </c>
      <c r="G11229" t="s">
        <v>5471</v>
      </c>
      <c r="H11229" t="s">
        <v>5453</v>
      </c>
      <c r="I11229">
        <v>110.2</v>
      </c>
      <c r="J11229" t="s">
        <v>145</v>
      </c>
      <c r="K11229" t="s">
        <v>137</v>
      </c>
      <c r="L11229">
        <f>I11229*$Q$2/100/1000</f>
        <v>4.0773999999999997E-4</v>
      </c>
    </row>
    <row r="11230" spans="1:12">
      <c r="A11230" s="118">
        <v>45017</v>
      </c>
      <c r="B11230" t="s">
        <v>5458</v>
      </c>
      <c r="C11230" t="s">
        <v>5457</v>
      </c>
      <c r="D11230" t="s">
        <v>5652</v>
      </c>
      <c r="E11230" t="s">
        <v>5720</v>
      </c>
      <c r="F11230" s="119">
        <v>21203625</v>
      </c>
      <c r="G11230" t="s">
        <v>5471</v>
      </c>
      <c r="H11230" t="s">
        <v>5453</v>
      </c>
      <c r="I11230">
        <v>110.2</v>
      </c>
      <c r="J11230" t="s">
        <v>145</v>
      </c>
      <c r="K11230" t="s">
        <v>137</v>
      </c>
      <c r="L11230">
        <f>I11230*$Q$2/100/1000</f>
        <v>4.0773999999999997E-4</v>
      </c>
    </row>
    <row r="11231" spans="1:12">
      <c r="A11231" s="118">
        <v>45017</v>
      </c>
      <c r="B11231" t="s">
        <v>5458</v>
      </c>
      <c r="C11231" t="s">
        <v>5457</v>
      </c>
      <c r="D11231" t="s">
        <v>5652</v>
      </c>
      <c r="E11231" t="s">
        <v>5719</v>
      </c>
      <c r="F11231" s="119">
        <v>30201777</v>
      </c>
      <c r="G11231" t="s">
        <v>5715</v>
      </c>
      <c r="H11231" t="s">
        <v>5453</v>
      </c>
      <c r="I11231">
        <v>110.2</v>
      </c>
      <c r="J11231" t="s">
        <v>145</v>
      </c>
      <c r="K11231" t="s">
        <v>137</v>
      </c>
      <c r="L11231">
        <f>I11231*$Q$2/100/1000</f>
        <v>4.0773999999999997E-4</v>
      </c>
    </row>
    <row r="11232" spans="1:12">
      <c r="A11232" s="118">
        <v>45017</v>
      </c>
      <c r="B11232" t="s">
        <v>5458</v>
      </c>
      <c r="C11232" t="s">
        <v>5457</v>
      </c>
      <c r="D11232" t="s">
        <v>5718</v>
      </c>
      <c r="E11232" t="s">
        <v>5717</v>
      </c>
      <c r="F11232" s="119">
        <v>30204513</v>
      </c>
      <c r="G11232" t="s">
        <v>5588</v>
      </c>
      <c r="H11232" t="s">
        <v>5453</v>
      </c>
      <c r="I11232">
        <v>110.2</v>
      </c>
      <c r="J11232" t="s">
        <v>145</v>
      </c>
      <c r="K11232" t="s">
        <v>137</v>
      </c>
      <c r="L11232">
        <f>I11232*$Q$2/100/1000</f>
        <v>4.0773999999999997E-4</v>
      </c>
    </row>
    <row r="11233" spans="1:12">
      <c r="A11233" s="118">
        <v>45017</v>
      </c>
      <c r="B11233" t="s">
        <v>5458</v>
      </c>
      <c r="C11233" t="s">
        <v>5457</v>
      </c>
      <c r="D11233" t="s">
        <v>5684</v>
      </c>
      <c r="E11233" t="s">
        <v>5716</v>
      </c>
      <c r="F11233" s="119">
        <v>30201777</v>
      </c>
      <c r="G11233" t="s">
        <v>5715</v>
      </c>
      <c r="H11233" t="s">
        <v>5453</v>
      </c>
      <c r="I11233">
        <v>110.2</v>
      </c>
      <c r="J11233" t="s">
        <v>145</v>
      </c>
      <c r="K11233" t="s">
        <v>137</v>
      </c>
      <c r="L11233">
        <f>I11233*$Q$2/100/1000</f>
        <v>4.0773999999999997E-4</v>
      </c>
    </row>
    <row r="11234" spans="1:12">
      <c r="A11234" s="118">
        <v>45017</v>
      </c>
      <c r="B11234" t="s">
        <v>5458</v>
      </c>
      <c r="C11234" t="s">
        <v>5457</v>
      </c>
      <c r="D11234" t="s">
        <v>5628</v>
      </c>
      <c r="E11234" t="s">
        <v>5714</v>
      </c>
      <c r="F11234" s="119">
        <v>30204149</v>
      </c>
      <c r="G11234" t="s">
        <v>5454</v>
      </c>
      <c r="H11234" t="s">
        <v>5453</v>
      </c>
      <c r="I11234">
        <v>110.2</v>
      </c>
      <c r="J11234" t="s">
        <v>145</v>
      </c>
      <c r="K11234" t="s">
        <v>137</v>
      </c>
      <c r="L11234">
        <f>I11234*$Q$2/100/1000</f>
        <v>4.0773999999999997E-4</v>
      </c>
    </row>
    <row r="11235" spans="1:12">
      <c r="A11235" s="118">
        <v>45017</v>
      </c>
      <c r="B11235" t="s">
        <v>5458</v>
      </c>
      <c r="C11235" t="s">
        <v>5457</v>
      </c>
      <c r="D11235" t="s">
        <v>5511</v>
      </c>
      <c r="E11235" t="s">
        <v>5713</v>
      </c>
      <c r="F11235" s="119">
        <v>30201420</v>
      </c>
      <c r="G11235" t="s">
        <v>5591</v>
      </c>
      <c r="H11235" t="s">
        <v>5453</v>
      </c>
      <c r="I11235">
        <v>110.2</v>
      </c>
      <c r="J11235" t="s">
        <v>145</v>
      </c>
      <c r="K11235" t="s">
        <v>137</v>
      </c>
      <c r="L11235">
        <f>I11235*$Q$2/100/1000</f>
        <v>4.0773999999999997E-4</v>
      </c>
    </row>
    <row r="11236" spans="1:12">
      <c r="A11236" s="118">
        <v>45017</v>
      </c>
      <c r="B11236" t="s">
        <v>5458</v>
      </c>
      <c r="C11236" t="s">
        <v>5457</v>
      </c>
      <c r="D11236" t="s">
        <v>5712</v>
      </c>
      <c r="E11236" t="s">
        <v>5711</v>
      </c>
      <c r="F11236" s="119">
        <v>3045064</v>
      </c>
      <c r="G11236" t="s">
        <v>5710</v>
      </c>
      <c r="H11236" t="s">
        <v>5453</v>
      </c>
      <c r="I11236">
        <v>110.2</v>
      </c>
      <c r="J11236" t="s">
        <v>145</v>
      </c>
      <c r="K11236" t="s">
        <v>137</v>
      </c>
      <c r="L11236">
        <f>I11236*$Q$2/100/1000</f>
        <v>4.0773999999999997E-4</v>
      </c>
    </row>
    <row r="11237" spans="1:12">
      <c r="A11237" s="118">
        <v>45017</v>
      </c>
      <c r="B11237" t="s">
        <v>5458</v>
      </c>
      <c r="C11237" t="s">
        <v>5457</v>
      </c>
      <c r="D11237" t="s">
        <v>5709</v>
      </c>
      <c r="E11237" t="s">
        <v>5708</v>
      </c>
      <c r="F11237" s="119">
        <v>3045197</v>
      </c>
      <c r="G11237" t="s">
        <v>5468</v>
      </c>
      <c r="H11237" t="s">
        <v>5453</v>
      </c>
      <c r="I11237">
        <v>110.2</v>
      </c>
      <c r="J11237" t="s">
        <v>145</v>
      </c>
      <c r="K11237" t="s">
        <v>137</v>
      </c>
      <c r="L11237">
        <f>I11237*$Q$2/100/1000</f>
        <v>4.0773999999999997E-4</v>
      </c>
    </row>
    <row r="11238" spans="1:12">
      <c r="A11238" s="118">
        <v>45017</v>
      </c>
      <c r="B11238" t="s">
        <v>5458</v>
      </c>
      <c r="C11238" t="s">
        <v>5457</v>
      </c>
      <c r="D11238" t="s">
        <v>5684</v>
      </c>
      <c r="E11238" t="s">
        <v>5707</v>
      </c>
      <c r="F11238" s="119">
        <v>30204149</v>
      </c>
      <c r="G11238" t="s">
        <v>5454</v>
      </c>
      <c r="H11238" t="s">
        <v>5453</v>
      </c>
      <c r="I11238">
        <v>110.2</v>
      </c>
      <c r="J11238" t="s">
        <v>145</v>
      </c>
      <c r="K11238" t="s">
        <v>137</v>
      </c>
      <c r="L11238">
        <f>I11238*$Q$2/100/1000</f>
        <v>4.0773999999999997E-4</v>
      </c>
    </row>
    <row r="11239" spans="1:12">
      <c r="A11239" s="118">
        <v>45017</v>
      </c>
      <c r="B11239" t="s">
        <v>5458</v>
      </c>
      <c r="C11239" t="s">
        <v>5457</v>
      </c>
      <c r="D11239" t="s">
        <v>5652</v>
      </c>
      <c r="E11239" t="s">
        <v>5706</v>
      </c>
      <c r="F11239" s="119">
        <v>2145054</v>
      </c>
      <c r="G11239" t="s">
        <v>5476</v>
      </c>
      <c r="H11239" t="s">
        <v>5453</v>
      </c>
      <c r="I11239">
        <v>110.2</v>
      </c>
      <c r="J11239" t="s">
        <v>145</v>
      </c>
      <c r="K11239" t="s">
        <v>137</v>
      </c>
      <c r="L11239">
        <f>I11239*$Q$2/100/1000</f>
        <v>4.0773999999999997E-4</v>
      </c>
    </row>
    <row r="11240" spans="1:12">
      <c r="A11240" s="118">
        <v>45017</v>
      </c>
      <c r="B11240" t="s">
        <v>5458</v>
      </c>
      <c r="C11240" t="s">
        <v>5457</v>
      </c>
      <c r="D11240" t="s">
        <v>5525</v>
      </c>
      <c r="E11240" t="s">
        <v>5705</v>
      </c>
      <c r="F11240" s="119">
        <v>3045196</v>
      </c>
      <c r="G11240" t="s">
        <v>5465</v>
      </c>
      <c r="H11240" t="s">
        <v>5453</v>
      </c>
      <c r="I11240">
        <v>110.2</v>
      </c>
      <c r="J11240" t="s">
        <v>145</v>
      </c>
      <c r="K11240" t="s">
        <v>137</v>
      </c>
      <c r="L11240">
        <f>I11240*$Q$2/100/1000</f>
        <v>4.0773999999999997E-4</v>
      </c>
    </row>
    <row r="11241" spans="1:12">
      <c r="A11241" s="118">
        <v>45047</v>
      </c>
      <c r="B11241" t="s">
        <v>5458</v>
      </c>
      <c r="C11241" t="s">
        <v>5457</v>
      </c>
      <c r="D11241" t="s">
        <v>5704</v>
      </c>
      <c r="E11241" t="s">
        <v>5703</v>
      </c>
      <c r="F11241">
        <v>30204149</v>
      </c>
      <c r="G11241" t="s">
        <v>5454</v>
      </c>
      <c r="H11241" t="s">
        <v>5453</v>
      </c>
      <c r="I11241">
        <v>110.2</v>
      </c>
      <c r="J11241" t="s">
        <v>145</v>
      </c>
      <c r="K11241" t="s">
        <v>137</v>
      </c>
      <c r="L11241">
        <f>I11241*$Q$2/100/1000</f>
        <v>4.0773999999999997E-4</v>
      </c>
    </row>
    <row r="11242" spans="1:12">
      <c r="A11242" s="118">
        <v>45047</v>
      </c>
      <c r="B11242" t="s">
        <v>5458</v>
      </c>
      <c r="C11242" t="s">
        <v>5457</v>
      </c>
      <c r="D11242" t="s">
        <v>5601</v>
      </c>
      <c r="E11242" t="s">
        <v>5702</v>
      </c>
      <c r="F11242">
        <v>30257493</v>
      </c>
      <c r="G11242" t="s">
        <v>5556</v>
      </c>
      <c r="H11242" t="s">
        <v>5453</v>
      </c>
      <c r="I11242">
        <v>110.2</v>
      </c>
      <c r="J11242" t="s">
        <v>145</v>
      </c>
      <c r="K11242" t="s">
        <v>137</v>
      </c>
      <c r="L11242">
        <f>I11242*$Q$2/100/1000</f>
        <v>4.0773999999999997E-4</v>
      </c>
    </row>
    <row r="11243" spans="1:12">
      <c r="A11243" s="118">
        <v>45047</v>
      </c>
      <c r="B11243" t="s">
        <v>5458</v>
      </c>
      <c r="C11243" t="s">
        <v>5457</v>
      </c>
      <c r="D11243" t="s">
        <v>5669</v>
      </c>
      <c r="E11243" t="s">
        <v>5701</v>
      </c>
      <c r="F11243">
        <v>3045019</v>
      </c>
      <c r="G11243" t="s">
        <v>5492</v>
      </c>
      <c r="H11243" t="s">
        <v>5453</v>
      </c>
      <c r="I11243">
        <v>110.2</v>
      </c>
      <c r="J11243" t="s">
        <v>145</v>
      </c>
      <c r="K11243" t="s">
        <v>137</v>
      </c>
      <c r="L11243">
        <f>I11243*$Q$2/100/1000</f>
        <v>4.0773999999999997E-4</v>
      </c>
    </row>
    <row r="11244" spans="1:12">
      <c r="A11244" s="118">
        <v>45047</v>
      </c>
      <c r="B11244" t="s">
        <v>5458</v>
      </c>
      <c r="C11244" t="s">
        <v>5457</v>
      </c>
      <c r="D11244" t="s">
        <v>5700</v>
      </c>
      <c r="E11244" t="s">
        <v>5699</v>
      </c>
      <c r="F11244">
        <v>3045019</v>
      </c>
      <c r="G11244" t="s">
        <v>5492</v>
      </c>
      <c r="H11244" t="s">
        <v>5453</v>
      </c>
      <c r="I11244">
        <v>110.2</v>
      </c>
      <c r="J11244" t="s">
        <v>145</v>
      </c>
      <c r="K11244" t="s">
        <v>137</v>
      </c>
      <c r="L11244">
        <f>I11244*$Q$2/100/1000</f>
        <v>4.0773999999999997E-4</v>
      </c>
    </row>
    <row r="11245" spans="1:12">
      <c r="A11245" s="118">
        <v>45047</v>
      </c>
      <c r="B11245" t="s">
        <v>5458</v>
      </c>
      <c r="C11245" t="s">
        <v>5457</v>
      </c>
      <c r="D11245" t="s">
        <v>5652</v>
      </c>
      <c r="E11245" t="s">
        <v>5698</v>
      </c>
      <c r="F11245">
        <v>3045019</v>
      </c>
      <c r="G11245" t="s">
        <v>5492</v>
      </c>
      <c r="H11245" t="s">
        <v>5453</v>
      </c>
      <c r="I11245">
        <v>110.2</v>
      </c>
      <c r="J11245" t="s">
        <v>145</v>
      </c>
      <c r="K11245" t="s">
        <v>137</v>
      </c>
      <c r="L11245">
        <f>I11245*$Q$2/100/1000</f>
        <v>4.0773999999999997E-4</v>
      </c>
    </row>
    <row r="11246" spans="1:12">
      <c r="A11246" s="118">
        <v>45047</v>
      </c>
      <c r="B11246" t="s">
        <v>5458</v>
      </c>
      <c r="C11246" t="s">
        <v>5457</v>
      </c>
      <c r="D11246" t="s">
        <v>5628</v>
      </c>
      <c r="E11246" t="s">
        <v>5697</v>
      </c>
      <c r="F11246">
        <v>3045019</v>
      </c>
      <c r="G11246" t="s">
        <v>5492</v>
      </c>
      <c r="H11246" t="s">
        <v>5453</v>
      </c>
      <c r="I11246">
        <v>110.2</v>
      </c>
      <c r="J11246" t="s">
        <v>145</v>
      </c>
      <c r="K11246" t="s">
        <v>137</v>
      </c>
      <c r="L11246">
        <f>I11246*$Q$2/100/1000</f>
        <v>4.0773999999999997E-4</v>
      </c>
    </row>
    <row r="11247" spans="1:12">
      <c r="A11247" s="118">
        <v>45047</v>
      </c>
      <c r="B11247" t="s">
        <v>5458</v>
      </c>
      <c r="C11247" t="s">
        <v>5457</v>
      </c>
      <c r="D11247" t="s">
        <v>5525</v>
      </c>
      <c r="E11247" t="s">
        <v>5696</v>
      </c>
      <c r="F11247">
        <v>3045199</v>
      </c>
      <c r="G11247" t="s">
        <v>5490</v>
      </c>
      <c r="H11247" t="s">
        <v>5453</v>
      </c>
      <c r="I11247">
        <v>110.2</v>
      </c>
      <c r="J11247" t="s">
        <v>145</v>
      </c>
      <c r="K11247" t="s">
        <v>137</v>
      </c>
      <c r="L11247">
        <f>I11247*$Q$2/100/1000</f>
        <v>4.0773999999999997E-4</v>
      </c>
    </row>
    <row r="11248" spans="1:12">
      <c r="A11248" s="118">
        <v>45047</v>
      </c>
      <c r="B11248" t="s">
        <v>5458</v>
      </c>
      <c r="C11248" t="s">
        <v>5457</v>
      </c>
      <c r="D11248" t="s">
        <v>5511</v>
      </c>
      <c r="E11248" t="s">
        <v>5695</v>
      </c>
      <c r="F11248">
        <v>3045199</v>
      </c>
      <c r="G11248" t="s">
        <v>5490</v>
      </c>
      <c r="H11248" t="s">
        <v>5453</v>
      </c>
      <c r="I11248">
        <v>110.2</v>
      </c>
      <c r="J11248" t="s">
        <v>145</v>
      </c>
      <c r="K11248" t="s">
        <v>137</v>
      </c>
      <c r="L11248">
        <f>I11248*$Q$2/100/1000</f>
        <v>4.0773999999999997E-4</v>
      </c>
    </row>
    <row r="11249" spans="1:12">
      <c r="A11249" s="118">
        <v>45047</v>
      </c>
      <c r="B11249" t="s">
        <v>5458</v>
      </c>
      <c r="C11249" t="s">
        <v>5457</v>
      </c>
      <c r="D11249" t="s">
        <v>5511</v>
      </c>
      <c r="E11249" t="s">
        <v>5694</v>
      </c>
      <c r="F11249">
        <v>2145054</v>
      </c>
      <c r="G11249" t="s">
        <v>5476</v>
      </c>
      <c r="H11249" t="s">
        <v>5453</v>
      </c>
      <c r="I11249">
        <v>110.2</v>
      </c>
      <c r="J11249" t="s">
        <v>145</v>
      </c>
      <c r="K11249" t="s">
        <v>137</v>
      </c>
      <c r="L11249">
        <f>I11249*$Q$2/100/1000</f>
        <v>4.0773999999999997E-4</v>
      </c>
    </row>
    <row r="11250" spans="1:12">
      <c r="A11250" s="118">
        <v>45047</v>
      </c>
      <c r="B11250" t="s">
        <v>5458</v>
      </c>
      <c r="C11250" t="s">
        <v>5457</v>
      </c>
      <c r="D11250" t="s">
        <v>5601</v>
      </c>
      <c r="E11250" t="s">
        <v>5693</v>
      </c>
      <c r="F11250" t="s">
        <v>5480</v>
      </c>
      <c r="G11250" t="s">
        <v>5479</v>
      </c>
      <c r="H11250" t="s">
        <v>5453</v>
      </c>
      <c r="I11250">
        <v>110.2</v>
      </c>
      <c r="J11250" t="s">
        <v>145</v>
      </c>
      <c r="K11250" t="s">
        <v>137</v>
      </c>
      <c r="L11250">
        <f>I11250*$Q$2/100/1000</f>
        <v>4.0773999999999997E-4</v>
      </c>
    </row>
    <row r="11251" spans="1:12">
      <c r="A11251" s="118">
        <v>45047</v>
      </c>
      <c r="B11251" t="s">
        <v>5458</v>
      </c>
      <c r="C11251" t="s">
        <v>5457</v>
      </c>
      <c r="D11251" t="s">
        <v>5684</v>
      </c>
      <c r="E11251" t="s">
        <v>5692</v>
      </c>
      <c r="F11251">
        <v>2145027</v>
      </c>
      <c r="G11251" t="s">
        <v>5488</v>
      </c>
      <c r="H11251" t="s">
        <v>5453</v>
      </c>
      <c r="I11251">
        <v>110.2</v>
      </c>
      <c r="J11251" t="s">
        <v>145</v>
      </c>
      <c r="K11251" t="s">
        <v>137</v>
      </c>
      <c r="L11251">
        <f>I11251*$Q$2/100/1000</f>
        <v>4.0773999999999997E-4</v>
      </c>
    </row>
    <row r="11252" spans="1:12">
      <c r="A11252" s="118">
        <v>45078</v>
      </c>
      <c r="B11252" t="s">
        <v>5458</v>
      </c>
      <c r="C11252" t="s">
        <v>5457</v>
      </c>
      <c r="D11252" t="s">
        <v>5691</v>
      </c>
      <c r="E11252" t="s">
        <v>5690</v>
      </c>
      <c r="F11252">
        <v>101037337</v>
      </c>
      <c r="G11252" t="s">
        <v>5689</v>
      </c>
      <c r="H11252" t="s">
        <v>5453</v>
      </c>
      <c r="I11252">
        <v>110.2</v>
      </c>
      <c r="J11252" t="s">
        <v>145</v>
      </c>
      <c r="K11252" t="s">
        <v>137</v>
      </c>
      <c r="L11252">
        <f>I11252*$Q$2/100/1000</f>
        <v>4.0773999999999997E-4</v>
      </c>
    </row>
    <row r="11253" spans="1:12">
      <c r="A11253" s="118">
        <v>45078</v>
      </c>
      <c r="B11253" t="s">
        <v>5458</v>
      </c>
      <c r="C11253" t="s">
        <v>5457</v>
      </c>
      <c r="D11253" t="s">
        <v>5494</v>
      </c>
      <c r="E11253" t="s">
        <v>5688</v>
      </c>
      <c r="F11253">
        <v>3045197</v>
      </c>
      <c r="G11253" t="s">
        <v>5468</v>
      </c>
      <c r="H11253" t="s">
        <v>5453</v>
      </c>
      <c r="I11253">
        <v>110.2</v>
      </c>
      <c r="J11253" t="s">
        <v>145</v>
      </c>
      <c r="K11253" t="s">
        <v>137</v>
      </c>
      <c r="L11253">
        <f>I11253*$Q$2/100/1000</f>
        <v>4.0773999999999997E-4</v>
      </c>
    </row>
    <row r="11254" spans="1:12">
      <c r="A11254" s="118">
        <v>45078</v>
      </c>
      <c r="B11254" t="s">
        <v>5458</v>
      </c>
      <c r="C11254" t="s">
        <v>5457</v>
      </c>
      <c r="D11254" t="s">
        <v>5533</v>
      </c>
      <c r="E11254" t="s">
        <v>5687</v>
      </c>
      <c r="F11254">
        <v>3045197</v>
      </c>
      <c r="G11254" t="s">
        <v>5468</v>
      </c>
      <c r="H11254" t="s">
        <v>5453</v>
      </c>
      <c r="I11254">
        <v>110.2</v>
      </c>
      <c r="J11254" t="s">
        <v>145</v>
      </c>
      <c r="K11254" t="s">
        <v>137</v>
      </c>
      <c r="L11254">
        <f>I11254*$Q$2/100/1000</f>
        <v>4.0773999999999997E-4</v>
      </c>
    </row>
    <row r="11255" spans="1:12">
      <c r="A11255" s="118">
        <v>45078</v>
      </c>
      <c r="B11255" t="s">
        <v>5458</v>
      </c>
      <c r="C11255" t="s">
        <v>5457</v>
      </c>
      <c r="D11255" t="s">
        <v>5606</v>
      </c>
      <c r="E11255" t="s">
        <v>5686</v>
      </c>
      <c r="F11255">
        <v>30257493</v>
      </c>
      <c r="G11255" t="s">
        <v>5556</v>
      </c>
      <c r="H11255" t="s">
        <v>5453</v>
      </c>
      <c r="I11255">
        <v>110.2</v>
      </c>
      <c r="J11255" t="s">
        <v>145</v>
      </c>
      <c r="K11255" t="s">
        <v>137</v>
      </c>
      <c r="L11255">
        <f>I11255*$Q$2/100/1000</f>
        <v>4.0773999999999997E-4</v>
      </c>
    </row>
    <row r="11256" spans="1:12">
      <c r="A11256" s="118">
        <v>45078</v>
      </c>
      <c r="B11256" t="s">
        <v>5458</v>
      </c>
      <c r="C11256" t="s">
        <v>5457</v>
      </c>
      <c r="D11256" t="s">
        <v>5525</v>
      </c>
      <c r="E11256" t="s">
        <v>5685</v>
      </c>
      <c r="F11256">
        <v>3045019</v>
      </c>
      <c r="G11256" t="s">
        <v>5492</v>
      </c>
      <c r="H11256" t="s">
        <v>5453</v>
      </c>
      <c r="I11256">
        <v>110.2</v>
      </c>
      <c r="J11256" t="s">
        <v>145</v>
      </c>
      <c r="K11256" t="s">
        <v>137</v>
      </c>
      <c r="L11256">
        <f>I11256*$Q$2/100/1000</f>
        <v>4.0773999999999997E-4</v>
      </c>
    </row>
    <row r="11257" spans="1:12">
      <c r="A11257" s="118">
        <v>45078</v>
      </c>
      <c r="B11257" t="s">
        <v>5458</v>
      </c>
      <c r="C11257" t="s">
        <v>5457</v>
      </c>
      <c r="D11257" t="s">
        <v>5684</v>
      </c>
      <c r="E11257" t="s">
        <v>5683</v>
      </c>
      <c r="F11257">
        <v>3045019</v>
      </c>
      <c r="G11257" t="s">
        <v>5492</v>
      </c>
      <c r="H11257" t="s">
        <v>5453</v>
      </c>
      <c r="I11257">
        <v>110.2</v>
      </c>
      <c r="J11257" t="s">
        <v>145</v>
      </c>
      <c r="K11257" t="s">
        <v>137</v>
      </c>
      <c r="L11257">
        <f>I11257*$Q$2/100/1000</f>
        <v>4.0773999999999997E-4</v>
      </c>
    </row>
    <row r="11258" spans="1:12">
      <c r="A11258" s="118">
        <v>45078</v>
      </c>
      <c r="B11258" t="s">
        <v>5458</v>
      </c>
      <c r="C11258" t="s">
        <v>5457</v>
      </c>
      <c r="D11258" t="s">
        <v>5511</v>
      </c>
      <c r="E11258" t="s">
        <v>5682</v>
      </c>
      <c r="F11258">
        <v>3045019</v>
      </c>
      <c r="G11258" t="s">
        <v>5492</v>
      </c>
      <c r="H11258" t="s">
        <v>5453</v>
      </c>
      <c r="I11258">
        <v>110.2</v>
      </c>
      <c r="J11258" t="s">
        <v>145</v>
      </c>
      <c r="K11258" t="s">
        <v>137</v>
      </c>
      <c r="L11258">
        <f>I11258*$Q$2/100/1000</f>
        <v>4.0773999999999997E-4</v>
      </c>
    </row>
    <row r="11259" spans="1:12">
      <c r="A11259" s="118">
        <v>45200</v>
      </c>
      <c r="B11259" t="s">
        <v>305</v>
      </c>
      <c r="C11259" t="s">
        <v>304</v>
      </c>
      <c r="D11259" t="s">
        <v>688</v>
      </c>
      <c r="E11259" t="s">
        <v>5681</v>
      </c>
      <c r="F11259" t="s">
        <v>482</v>
      </c>
      <c r="G11259" t="s">
        <v>481</v>
      </c>
      <c r="H11259" t="s">
        <v>300</v>
      </c>
      <c r="I11259">
        <v>12.8</v>
      </c>
      <c r="J11259" t="s">
        <v>145</v>
      </c>
      <c r="K11259" t="s">
        <v>137</v>
      </c>
      <c r="L11259">
        <f>I11259*$Q$2/100/1000</f>
        <v>4.7360000000000001E-5</v>
      </c>
    </row>
    <row r="11260" spans="1:12">
      <c r="A11260" s="118">
        <v>45078</v>
      </c>
      <c r="B11260" t="s">
        <v>5458</v>
      </c>
      <c r="C11260" t="s">
        <v>5457</v>
      </c>
      <c r="D11260" t="s">
        <v>5674</v>
      </c>
      <c r="E11260" t="s">
        <v>5680</v>
      </c>
      <c r="F11260">
        <v>2145027</v>
      </c>
      <c r="G11260" t="s">
        <v>5488</v>
      </c>
      <c r="H11260" t="s">
        <v>5453</v>
      </c>
      <c r="I11260">
        <v>110.2</v>
      </c>
      <c r="J11260" t="s">
        <v>145</v>
      </c>
      <c r="K11260" t="s">
        <v>137</v>
      </c>
      <c r="L11260">
        <f>I11260*$Q$2/100/1000</f>
        <v>4.0773999999999997E-4</v>
      </c>
    </row>
    <row r="11261" spans="1:12">
      <c r="A11261" s="118">
        <v>45078</v>
      </c>
      <c r="B11261" t="s">
        <v>5458</v>
      </c>
      <c r="C11261" t="s">
        <v>5457</v>
      </c>
      <c r="D11261" t="s">
        <v>5482</v>
      </c>
      <c r="E11261" t="s">
        <v>5679</v>
      </c>
      <c r="F11261">
        <v>3045199</v>
      </c>
      <c r="G11261" t="s">
        <v>5490</v>
      </c>
      <c r="H11261" t="s">
        <v>5453</v>
      </c>
      <c r="I11261">
        <v>110.2</v>
      </c>
      <c r="J11261" t="s">
        <v>145</v>
      </c>
      <c r="K11261" t="s">
        <v>137</v>
      </c>
      <c r="L11261">
        <f>I11261*$Q$2/100/1000</f>
        <v>4.0773999999999997E-4</v>
      </c>
    </row>
    <row r="11262" spans="1:12">
      <c r="A11262" s="118">
        <v>45078</v>
      </c>
      <c r="B11262" t="s">
        <v>5458</v>
      </c>
      <c r="C11262" t="s">
        <v>5457</v>
      </c>
      <c r="D11262" t="s">
        <v>5525</v>
      </c>
      <c r="E11262" t="s">
        <v>5678</v>
      </c>
      <c r="F11262" t="s">
        <v>5514</v>
      </c>
      <c r="G11262" t="s">
        <v>5531</v>
      </c>
      <c r="H11262" t="s">
        <v>5453</v>
      </c>
      <c r="I11262">
        <v>110.2</v>
      </c>
      <c r="J11262" t="s">
        <v>145</v>
      </c>
      <c r="K11262" t="s">
        <v>137</v>
      </c>
      <c r="L11262">
        <f>I11262*$Q$2/100/1000</f>
        <v>4.0773999999999997E-4</v>
      </c>
    </row>
    <row r="11263" spans="1:12">
      <c r="A11263" s="118">
        <v>45078</v>
      </c>
      <c r="B11263" t="s">
        <v>5458</v>
      </c>
      <c r="C11263" t="s">
        <v>5457</v>
      </c>
      <c r="D11263" t="s">
        <v>5677</v>
      </c>
      <c r="E11263" t="s">
        <v>5676</v>
      </c>
      <c r="F11263">
        <v>30200921</v>
      </c>
      <c r="G11263" t="s">
        <v>5483</v>
      </c>
      <c r="H11263" t="s">
        <v>5453</v>
      </c>
      <c r="I11263">
        <v>110.2</v>
      </c>
      <c r="J11263" t="s">
        <v>145</v>
      </c>
      <c r="K11263" t="s">
        <v>137</v>
      </c>
      <c r="L11263">
        <f>I11263*$Q$2/100/1000</f>
        <v>4.0773999999999997E-4</v>
      </c>
    </row>
    <row r="11264" spans="1:12">
      <c r="A11264" s="118">
        <v>45078</v>
      </c>
      <c r="B11264" t="s">
        <v>5458</v>
      </c>
      <c r="C11264" t="s">
        <v>5457</v>
      </c>
      <c r="D11264" t="s">
        <v>5525</v>
      </c>
      <c r="E11264" t="s">
        <v>5675</v>
      </c>
      <c r="F11264">
        <v>3045019</v>
      </c>
      <c r="G11264" t="s">
        <v>5492</v>
      </c>
      <c r="H11264" t="s">
        <v>5453</v>
      </c>
      <c r="I11264">
        <v>110.2</v>
      </c>
      <c r="J11264" t="s">
        <v>145</v>
      </c>
      <c r="K11264" t="s">
        <v>137</v>
      </c>
      <c r="L11264">
        <f>I11264*$Q$2/100/1000</f>
        <v>4.0773999999999997E-4</v>
      </c>
    </row>
    <row r="11265" spans="1:12">
      <c r="A11265" s="118">
        <v>45078</v>
      </c>
      <c r="B11265" t="s">
        <v>5458</v>
      </c>
      <c r="C11265" t="s">
        <v>5457</v>
      </c>
      <c r="D11265" t="s">
        <v>5674</v>
      </c>
      <c r="E11265" t="s">
        <v>5673</v>
      </c>
      <c r="F11265">
        <v>3045019</v>
      </c>
      <c r="G11265" t="s">
        <v>5492</v>
      </c>
      <c r="H11265" t="s">
        <v>5453</v>
      </c>
      <c r="I11265">
        <v>110.2</v>
      </c>
      <c r="J11265" t="s">
        <v>145</v>
      </c>
      <c r="K11265" t="s">
        <v>137</v>
      </c>
      <c r="L11265">
        <f>I11265*$Q$2/100/1000</f>
        <v>4.0773999999999997E-4</v>
      </c>
    </row>
    <row r="11266" spans="1:12">
      <c r="A11266" s="118">
        <v>45078</v>
      </c>
      <c r="B11266" t="s">
        <v>5458</v>
      </c>
      <c r="C11266" t="s">
        <v>5457</v>
      </c>
      <c r="D11266" t="s">
        <v>5606</v>
      </c>
      <c r="E11266" t="s">
        <v>5672</v>
      </c>
      <c r="F11266">
        <v>3045019</v>
      </c>
      <c r="G11266" t="s">
        <v>5492</v>
      </c>
      <c r="H11266" t="s">
        <v>5453</v>
      </c>
      <c r="I11266">
        <v>110.2</v>
      </c>
      <c r="J11266" t="s">
        <v>145</v>
      </c>
      <c r="K11266" t="s">
        <v>137</v>
      </c>
      <c r="L11266">
        <f>I11266*$Q$2/100/1000</f>
        <v>4.0773999999999997E-4</v>
      </c>
    </row>
    <row r="11267" spans="1:12">
      <c r="A11267" s="118">
        <v>45078</v>
      </c>
      <c r="B11267" t="s">
        <v>5458</v>
      </c>
      <c r="C11267" t="s">
        <v>5457</v>
      </c>
      <c r="D11267" t="s">
        <v>5511</v>
      </c>
      <c r="E11267" t="s">
        <v>5671</v>
      </c>
      <c r="F11267">
        <v>3045199</v>
      </c>
      <c r="G11267" t="s">
        <v>5490</v>
      </c>
      <c r="H11267" t="s">
        <v>5453</v>
      </c>
      <c r="I11267">
        <v>110.2</v>
      </c>
      <c r="J11267" t="s">
        <v>145</v>
      </c>
      <c r="K11267" t="s">
        <v>137</v>
      </c>
      <c r="L11267">
        <f>I11267*$Q$2/100/1000</f>
        <v>4.0773999999999997E-4</v>
      </c>
    </row>
    <row r="11268" spans="1:12">
      <c r="A11268" s="118">
        <v>45078</v>
      </c>
      <c r="B11268" t="s">
        <v>5458</v>
      </c>
      <c r="C11268" t="s">
        <v>5457</v>
      </c>
      <c r="D11268" t="s">
        <v>5628</v>
      </c>
      <c r="E11268" t="s">
        <v>5670</v>
      </c>
      <c r="F11268">
        <v>21206725</v>
      </c>
      <c r="G11268" t="s">
        <v>5497</v>
      </c>
      <c r="H11268" t="s">
        <v>5453</v>
      </c>
      <c r="I11268">
        <v>110.2</v>
      </c>
      <c r="J11268" t="s">
        <v>145</v>
      </c>
      <c r="K11268" t="s">
        <v>137</v>
      </c>
      <c r="L11268">
        <f>I11268*$Q$2/100/1000</f>
        <v>4.0773999999999997E-4</v>
      </c>
    </row>
    <row r="11269" spans="1:12">
      <c r="A11269" s="118">
        <v>45078</v>
      </c>
      <c r="B11269" t="s">
        <v>5458</v>
      </c>
      <c r="C11269" t="s">
        <v>5457</v>
      </c>
      <c r="D11269" t="s">
        <v>5669</v>
      </c>
      <c r="E11269" t="s">
        <v>5668</v>
      </c>
      <c r="F11269">
        <v>21206725</v>
      </c>
      <c r="G11269" t="s">
        <v>5497</v>
      </c>
      <c r="H11269" t="s">
        <v>5453</v>
      </c>
      <c r="I11269">
        <v>110.2</v>
      </c>
      <c r="J11269" t="s">
        <v>145</v>
      </c>
      <c r="K11269" t="s">
        <v>137</v>
      </c>
      <c r="L11269">
        <f>I11269*$Q$2/100/1000</f>
        <v>4.0773999999999997E-4</v>
      </c>
    </row>
    <row r="11270" spans="1:12">
      <c r="A11270" s="118">
        <v>45078</v>
      </c>
      <c r="B11270" t="s">
        <v>5458</v>
      </c>
      <c r="C11270" t="s">
        <v>5457</v>
      </c>
      <c r="D11270" t="s">
        <v>5667</v>
      </c>
      <c r="E11270" t="s">
        <v>5666</v>
      </c>
      <c r="F11270">
        <v>101037336</v>
      </c>
      <c r="G11270" t="s">
        <v>5665</v>
      </c>
      <c r="H11270" t="s">
        <v>5453</v>
      </c>
      <c r="I11270">
        <v>110.2</v>
      </c>
      <c r="J11270" t="s">
        <v>145</v>
      </c>
      <c r="K11270" t="s">
        <v>137</v>
      </c>
      <c r="L11270">
        <f>I11270*$Q$2/100/1000</f>
        <v>4.0773999999999997E-4</v>
      </c>
    </row>
    <row r="11271" spans="1:12">
      <c r="A11271" s="118">
        <v>45078</v>
      </c>
      <c r="B11271" t="s">
        <v>5458</v>
      </c>
      <c r="C11271" t="s">
        <v>5457</v>
      </c>
      <c r="D11271" t="s">
        <v>5601</v>
      </c>
      <c r="E11271" t="s">
        <v>5664</v>
      </c>
      <c r="F11271" t="s">
        <v>5514</v>
      </c>
      <c r="G11271" t="s">
        <v>5531</v>
      </c>
      <c r="H11271" t="s">
        <v>5453</v>
      </c>
      <c r="I11271">
        <v>110.2</v>
      </c>
      <c r="J11271" t="s">
        <v>145</v>
      </c>
      <c r="K11271" t="s">
        <v>137</v>
      </c>
      <c r="L11271">
        <f>I11271*$Q$2/100/1000</f>
        <v>4.0773999999999997E-4</v>
      </c>
    </row>
    <row r="11272" spans="1:12">
      <c r="A11272" s="118">
        <v>45078</v>
      </c>
      <c r="B11272" t="s">
        <v>5458</v>
      </c>
      <c r="C11272" t="s">
        <v>5457</v>
      </c>
      <c r="D11272" t="s">
        <v>5655</v>
      </c>
      <c r="E11272" t="s">
        <v>5663</v>
      </c>
      <c r="F11272">
        <v>2145054</v>
      </c>
      <c r="G11272" t="s">
        <v>5476</v>
      </c>
      <c r="H11272" t="s">
        <v>5453</v>
      </c>
      <c r="I11272">
        <v>110.2</v>
      </c>
      <c r="J11272" t="s">
        <v>145</v>
      </c>
      <c r="K11272" t="s">
        <v>137</v>
      </c>
      <c r="L11272">
        <f>I11272*$Q$2/100/1000</f>
        <v>4.0773999999999997E-4</v>
      </c>
    </row>
    <row r="11273" spans="1:12">
      <c r="A11273" s="118">
        <v>45200</v>
      </c>
      <c r="B11273" t="s">
        <v>180</v>
      </c>
      <c r="C11273" t="s">
        <v>179</v>
      </c>
      <c r="D11273" t="s">
        <v>3457</v>
      </c>
      <c r="E11273" t="s">
        <v>5662</v>
      </c>
      <c r="F11273" t="s">
        <v>356</v>
      </c>
      <c r="G11273" t="s">
        <v>355</v>
      </c>
      <c r="H11273" t="s">
        <v>174</v>
      </c>
      <c r="I11273">
        <v>3154</v>
      </c>
      <c r="J11273" t="s">
        <v>173</v>
      </c>
      <c r="K11273" t="s">
        <v>172</v>
      </c>
      <c r="L11273">
        <f>I11273*$Q$3/(1000/25)</f>
        <v>2.5295079999999999</v>
      </c>
    </row>
    <row r="11274" spans="1:12">
      <c r="A11274" s="118">
        <v>45078</v>
      </c>
      <c r="B11274" t="s">
        <v>5458</v>
      </c>
      <c r="C11274" t="s">
        <v>5457</v>
      </c>
      <c r="D11274" t="s">
        <v>5606</v>
      </c>
      <c r="E11274" t="s">
        <v>5661</v>
      </c>
      <c r="F11274">
        <v>30257493</v>
      </c>
      <c r="G11274" t="s">
        <v>5556</v>
      </c>
      <c r="H11274" t="s">
        <v>5453</v>
      </c>
      <c r="I11274">
        <v>110.2</v>
      </c>
      <c r="J11274" t="s">
        <v>145</v>
      </c>
      <c r="K11274" t="s">
        <v>137</v>
      </c>
      <c r="L11274">
        <f>I11274*$Q$2/100/1000</f>
        <v>4.0773999999999997E-4</v>
      </c>
    </row>
    <row r="11275" spans="1:12">
      <c r="A11275" s="118">
        <v>45108</v>
      </c>
      <c r="B11275" t="s">
        <v>5458</v>
      </c>
      <c r="C11275" t="s">
        <v>5457</v>
      </c>
      <c r="D11275" t="s">
        <v>5606</v>
      </c>
      <c r="E11275" t="s">
        <v>5660</v>
      </c>
      <c r="F11275">
        <v>3045196</v>
      </c>
      <c r="G11275" t="s">
        <v>5465</v>
      </c>
      <c r="H11275" t="s">
        <v>5453</v>
      </c>
      <c r="I11275">
        <v>110.2</v>
      </c>
      <c r="J11275" t="s">
        <v>145</v>
      </c>
      <c r="K11275" t="s">
        <v>137</v>
      </c>
      <c r="L11275">
        <f>I11275*$Q$2/100/1000</f>
        <v>4.0773999999999997E-4</v>
      </c>
    </row>
    <row r="11276" spans="1:12">
      <c r="A11276" s="118">
        <v>45108</v>
      </c>
      <c r="B11276" t="s">
        <v>5458</v>
      </c>
      <c r="C11276" t="s">
        <v>5457</v>
      </c>
      <c r="D11276" t="s">
        <v>5511</v>
      </c>
      <c r="E11276" t="s">
        <v>5659</v>
      </c>
      <c r="F11276">
        <v>30204149</v>
      </c>
      <c r="G11276" t="s">
        <v>5454</v>
      </c>
      <c r="H11276" t="s">
        <v>5453</v>
      </c>
      <c r="I11276">
        <v>110.2</v>
      </c>
      <c r="J11276" t="s">
        <v>145</v>
      </c>
      <c r="K11276" t="s">
        <v>137</v>
      </c>
      <c r="L11276">
        <f>I11276*$Q$2/100/1000</f>
        <v>4.0773999999999997E-4</v>
      </c>
    </row>
    <row r="11277" spans="1:12">
      <c r="A11277" s="118">
        <v>45108</v>
      </c>
      <c r="B11277" t="s">
        <v>5458</v>
      </c>
      <c r="C11277" t="s">
        <v>5457</v>
      </c>
      <c r="D11277" t="s">
        <v>5606</v>
      </c>
      <c r="E11277" t="s">
        <v>5658</v>
      </c>
      <c r="F11277">
        <v>30201420</v>
      </c>
      <c r="G11277" t="s">
        <v>5591</v>
      </c>
      <c r="H11277" t="s">
        <v>5453</v>
      </c>
      <c r="I11277">
        <v>110.2</v>
      </c>
      <c r="J11277" t="s">
        <v>145</v>
      </c>
      <c r="K11277" t="s">
        <v>137</v>
      </c>
      <c r="L11277">
        <f>I11277*$Q$2/100/1000</f>
        <v>4.0773999999999997E-4</v>
      </c>
    </row>
    <row r="11278" spans="1:12">
      <c r="A11278" s="118">
        <v>45108</v>
      </c>
      <c r="B11278" t="s">
        <v>5458</v>
      </c>
      <c r="C11278" t="s">
        <v>5457</v>
      </c>
      <c r="D11278" t="s">
        <v>5657</v>
      </c>
      <c r="E11278" t="s">
        <v>5656</v>
      </c>
      <c r="F11278">
        <v>3045019</v>
      </c>
      <c r="G11278" t="s">
        <v>5492</v>
      </c>
      <c r="H11278" t="s">
        <v>5453</v>
      </c>
      <c r="I11278">
        <v>110.2</v>
      </c>
      <c r="J11278" t="s">
        <v>145</v>
      </c>
      <c r="K11278" t="s">
        <v>137</v>
      </c>
      <c r="L11278">
        <f>I11278*$Q$2/100/1000</f>
        <v>4.0773999999999997E-4</v>
      </c>
    </row>
    <row r="11279" spans="1:12">
      <c r="A11279" s="118">
        <v>45108</v>
      </c>
      <c r="B11279" t="s">
        <v>5458</v>
      </c>
      <c r="C11279" t="s">
        <v>5457</v>
      </c>
      <c r="D11279" t="s">
        <v>5655</v>
      </c>
      <c r="E11279" t="s">
        <v>5654</v>
      </c>
      <c r="F11279">
        <v>3045019</v>
      </c>
      <c r="G11279" t="s">
        <v>5492</v>
      </c>
      <c r="H11279" t="s">
        <v>5453</v>
      </c>
      <c r="I11279">
        <v>110.2</v>
      </c>
      <c r="J11279" t="s">
        <v>145</v>
      </c>
      <c r="K11279" t="s">
        <v>137</v>
      </c>
      <c r="L11279">
        <f>I11279*$Q$2/100/1000</f>
        <v>4.0773999999999997E-4</v>
      </c>
    </row>
    <row r="11280" spans="1:12">
      <c r="A11280" s="118">
        <v>45108</v>
      </c>
      <c r="B11280" t="s">
        <v>5458</v>
      </c>
      <c r="C11280" t="s">
        <v>5457</v>
      </c>
      <c r="D11280" t="s">
        <v>5601</v>
      </c>
      <c r="E11280" t="s">
        <v>5653</v>
      </c>
      <c r="F11280">
        <v>21203625</v>
      </c>
      <c r="G11280" t="s">
        <v>5471</v>
      </c>
      <c r="H11280" t="s">
        <v>5453</v>
      </c>
      <c r="I11280">
        <v>110.2</v>
      </c>
      <c r="J11280" t="s">
        <v>145</v>
      </c>
      <c r="K11280" t="s">
        <v>137</v>
      </c>
      <c r="L11280">
        <f>I11280*$Q$2/100/1000</f>
        <v>4.0773999999999997E-4</v>
      </c>
    </row>
    <row r="11281" spans="1:12">
      <c r="A11281" s="118">
        <v>45108</v>
      </c>
      <c r="B11281" t="s">
        <v>5458</v>
      </c>
      <c r="C11281" t="s">
        <v>5457</v>
      </c>
      <c r="D11281" t="s">
        <v>5652</v>
      </c>
      <c r="E11281" t="s">
        <v>5651</v>
      </c>
      <c r="F11281">
        <v>21206725</v>
      </c>
      <c r="G11281" t="s">
        <v>5497</v>
      </c>
      <c r="H11281" t="s">
        <v>5453</v>
      </c>
      <c r="I11281">
        <v>110.2</v>
      </c>
      <c r="J11281" t="s">
        <v>145</v>
      </c>
      <c r="K11281" t="s">
        <v>137</v>
      </c>
      <c r="L11281">
        <f>I11281*$Q$2/100/1000</f>
        <v>4.0773999999999997E-4</v>
      </c>
    </row>
    <row r="11282" spans="1:12">
      <c r="A11282" s="118">
        <v>45200</v>
      </c>
      <c r="B11282" t="s">
        <v>365</v>
      </c>
      <c r="C11282" t="s">
        <v>364</v>
      </c>
      <c r="D11282" t="s">
        <v>3545</v>
      </c>
      <c r="E11282" t="s">
        <v>5650</v>
      </c>
      <c r="F11282">
        <v>101032710</v>
      </c>
      <c r="G11282" t="s">
        <v>405</v>
      </c>
      <c r="H11282" t="s">
        <v>359</v>
      </c>
      <c r="I11282">
        <v>144</v>
      </c>
      <c r="J11282" t="s">
        <v>138</v>
      </c>
      <c r="K11282" t="s">
        <v>137</v>
      </c>
      <c r="L11282">
        <f>I11282*$Q$2/1000</f>
        <v>5.3280000000000001E-2</v>
      </c>
    </row>
    <row r="11283" spans="1:12">
      <c r="A11283" s="118">
        <v>45200</v>
      </c>
      <c r="B11283" t="s">
        <v>365</v>
      </c>
      <c r="C11283" t="s">
        <v>364</v>
      </c>
      <c r="D11283" t="s">
        <v>5649</v>
      </c>
      <c r="E11283" t="s">
        <v>5648</v>
      </c>
      <c r="F11283">
        <v>101011141</v>
      </c>
      <c r="G11283" t="s">
        <v>5647</v>
      </c>
      <c r="H11283" t="s">
        <v>359</v>
      </c>
      <c r="I11283">
        <v>144</v>
      </c>
      <c r="J11283" t="s">
        <v>138</v>
      </c>
      <c r="K11283" t="s">
        <v>137</v>
      </c>
      <c r="L11283">
        <f>I11283*$Q$2/1000</f>
        <v>5.3280000000000001E-2</v>
      </c>
    </row>
    <row r="11284" spans="1:12">
      <c r="A11284" s="118">
        <v>45200</v>
      </c>
      <c r="B11284" t="s">
        <v>365</v>
      </c>
      <c r="C11284" t="s">
        <v>364</v>
      </c>
      <c r="D11284" t="s">
        <v>5646</v>
      </c>
      <c r="E11284" t="s">
        <v>5645</v>
      </c>
      <c r="F11284" t="s">
        <v>727</v>
      </c>
      <c r="G11284" t="s">
        <v>5644</v>
      </c>
      <c r="H11284" t="s">
        <v>359</v>
      </c>
      <c r="I11284">
        <v>144</v>
      </c>
      <c r="J11284" t="s">
        <v>138</v>
      </c>
      <c r="K11284" t="s">
        <v>137</v>
      </c>
      <c r="L11284">
        <f>I11284*$Q$2/1000</f>
        <v>5.3280000000000001E-2</v>
      </c>
    </row>
    <row r="11285" spans="1:12">
      <c r="A11285" s="118">
        <v>45200</v>
      </c>
      <c r="B11285" t="s">
        <v>365</v>
      </c>
      <c r="C11285" t="s">
        <v>364</v>
      </c>
      <c r="D11285" t="s">
        <v>5643</v>
      </c>
      <c r="E11285" t="s">
        <v>5642</v>
      </c>
      <c r="F11285" t="s">
        <v>1040</v>
      </c>
      <c r="G11285" t="s">
        <v>5641</v>
      </c>
      <c r="H11285" t="s">
        <v>359</v>
      </c>
      <c r="I11285">
        <v>144</v>
      </c>
      <c r="J11285" t="s">
        <v>138</v>
      </c>
      <c r="K11285" t="s">
        <v>137</v>
      </c>
      <c r="L11285">
        <f>I11285*$Q$2/1000</f>
        <v>5.3280000000000001E-2</v>
      </c>
    </row>
    <row r="11286" spans="1:12">
      <c r="A11286" s="118">
        <v>45200</v>
      </c>
      <c r="B11286" t="s">
        <v>365</v>
      </c>
      <c r="C11286" t="s">
        <v>364</v>
      </c>
      <c r="D11286" t="s">
        <v>5640</v>
      </c>
      <c r="E11286" t="s">
        <v>5639</v>
      </c>
      <c r="F11286" t="s">
        <v>1114</v>
      </c>
      <c r="G11286" t="s">
        <v>5638</v>
      </c>
      <c r="H11286" t="s">
        <v>359</v>
      </c>
      <c r="I11286">
        <v>144</v>
      </c>
      <c r="J11286" t="s">
        <v>138</v>
      </c>
      <c r="K11286" t="s">
        <v>137</v>
      </c>
      <c r="L11286">
        <f>I11286*$Q$2/1000</f>
        <v>5.3280000000000001E-2</v>
      </c>
    </row>
    <row r="11287" spans="1:12">
      <c r="A11287" s="118">
        <v>45200</v>
      </c>
      <c r="B11287" t="s">
        <v>365</v>
      </c>
      <c r="C11287" t="s">
        <v>364</v>
      </c>
      <c r="D11287" t="s">
        <v>5637</v>
      </c>
      <c r="E11287" t="s">
        <v>5636</v>
      </c>
      <c r="F11287" t="s">
        <v>611</v>
      </c>
      <c r="G11287" t="s">
        <v>5635</v>
      </c>
      <c r="H11287" t="s">
        <v>359</v>
      </c>
      <c r="I11287">
        <v>144</v>
      </c>
      <c r="J11287" t="s">
        <v>138</v>
      </c>
      <c r="K11287" t="s">
        <v>137</v>
      </c>
      <c r="L11287">
        <f>I11287*$Q$2/1000</f>
        <v>5.3280000000000001E-2</v>
      </c>
    </row>
    <row r="11288" spans="1:12">
      <c r="A11288" s="118">
        <v>45200</v>
      </c>
      <c r="B11288" t="s">
        <v>365</v>
      </c>
      <c r="C11288" t="s">
        <v>364</v>
      </c>
      <c r="D11288" t="s">
        <v>5634</v>
      </c>
      <c r="E11288" t="s">
        <v>5633</v>
      </c>
      <c r="F11288" t="s">
        <v>5632</v>
      </c>
      <c r="G11288" t="s">
        <v>5631</v>
      </c>
      <c r="H11288" t="s">
        <v>359</v>
      </c>
      <c r="I11288">
        <v>144</v>
      </c>
      <c r="J11288" t="s">
        <v>138</v>
      </c>
      <c r="K11288" t="s">
        <v>137</v>
      </c>
      <c r="L11288">
        <f>I11288*$Q$2/1000</f>
        <v>5.3280000000000001E-2</v>
      </c>
    </row>
    <row r="11289" spans="1:12">
      <c r="A11289" s="118">
        <v>45231</v>
      </c>
      <c r="B11289" t="s">
        <v>5342</v>
      </c>
      <c r="C11289" t="s">
        <v>5341</v>
      </c>
      <c r="D11289" t="s">
        <v>5630</v>
      </c>
      <c r="E11289" t="s">
        <v>5629</v>
      </c>
      <c r="F11289" t="s">
        <v>2481</v>
      </c>
      <c r="G11289" t="s">
        <v>2480</v>
      </c>
      <c r="H11289" t="s">
        <v>5336</v>
      </c>
      <c r="I11289">
        <v>49.6</v>
      </c>
      <c r="J11289" t="s">
        <v>223</v>
      </c>
      <c r="K11289" t="s">
        <v>137</v>
      </c>
      <c r="L11289">
        <f>I11289*$Q$5/1000</f>
        <v>5.0430800000000005E-2</v>
      </c>
    </row>
    <row r="11290" spans="1:12">
      <c r="A11290" s="118">
        <v>45108</v>
      </c>
      <c r="B11290" t="s">
        <v>5458</v>
      </c>
      <c r="C11290" t="s">
        <v>5457</v>
      </c>
      <c r="D11290" t="s">
        <v>5628</v>
      </c>
      <c r="E11290" t="s">
        <v>5627</v>
      </c>
      <c r="F11290">
        <v>21206725</v>
      </c>
      <c r="G11290" t="s">
        <v>5497</v>
      </c>
      <c r="H11290" t="s">
        <v>5453</v>
      </c>
      <c r="I11290">
        <v>110.2</v>
      </c>
      <c r="J11290" t="s">
        <v>145</v>
      </c>
      <c r="K11290" t="s">
        <v>137</v>
      </c>
      <c r="L11290">
        <f>I11290*$Q$2/100/1000</f>
        <v>4.0773999999999997E-4</v>
      </c>
    </row>
    <row r="11291" spans="1:12">
      <c r="A11291" s="118">
        <v>45231</v>
      </c>
      <c r="B11291" t="s">
        <v>5342</v>
      </c>
      <c r="C11291" t="s">
        <v>5341</v>
      </c>
      <c r="D11291" t="s">
        <v>5626</v>
      </c>
      <c r="E11291" t="s">
        <v>5625</v>
      </c>
      <c r="F11291" t="s">
        <v>2481</v>
      </c>
      <c r="G11291" t="s">
        <v>2480</v>
      </c>
      <c r="H11291" t="s">
        <v>5336</v>
      </c>
      <c r="I11291">
        <v>49.6</v>
      </c>
      <c r="J11291" t="s">
        <v>223</v>
      </c>
      <c r="K11291" t="s">
        <v>137</v>
      </c>
      <c r="L11291">
        <f>I11291*$Q$5/1000</f>
        <v>5.0430800000000005E-2</v>
      </c>
    </row>
    <row r="11292" spans="1:12">
      <c r="A11292" s="118">
        <v>45231</v>
      </c>
      <c r="B11292" t="s">
        <v>5342</v>
      </c>
      <c r="C11292" t="s">
        <v>5341</v>
      </c>
      <c r="D11292" t="s">
        <v>5624</v>
      </c>
      <c r="E11292" t="s">
        <v>5623</v>
      </c>
      <c r="F11292" t="s">
        <v>2481</v>
      </c>
      <c r="G11292" t="s">
        <v>2480</v>
      </c>
      <c r="H11292" t="s">
        <v>5336</v>
      </c>
      <c r="I11292">
        <v>49.6</v>
      </c>
      <c r="J11292" t="s">
        <v>223</v>
      </c>
      <c r="K11292" t="s">
        <v>137</v>
      </c>
      <c r="L11292">
        <f>I11292*$Q$5/1000</f>
        <v>5.0430800000000005E-2</v>
      </c>
    </row>
    <row r="11293" spans="1:12">
      <c r="A11293" s="118">
        <v>45231</v>
      </c>
      <c r="B11293" t="s">
        <v>5342</v>
      </c>
      <c r="C11293" t="s">
        <v>5341</v>
      </c>
      <c r="D11293" t="s">
        <v>5622</v>
      </c>
      <c r="E11293" t="s">
        <v>5621</v>
      </c>
      <c r="F11293" t="s">
        <v>2481</v>
      </c>
      <c r="G11293" t="s">
        <v>2480</v>
      </c>
      <c r="H11293" t="s">
        <v>5336</v>
      </c>
      <c r="I11293">
        <v>49.6</v>
      </c>
      <c r="J11293" t="s">
        <v>223</v>
      </c>
      <c r="K11293" t="s">
        <v>137</v>
      </c>
      <c r="L11293">
        <f>I11293*$Q$5/1000</f>
        <v>5.0430800000000005E-2</v>
      </c>
    </row>
    <row r="11294" spans="1:12">
      <c r="A11294" s="118">
        <v>45261</v>
      </c>
      <c r="B11294" t="s">
        <v>5342</v>
      </c>
      <c r="C11294" t="s">
        <v>5341</v>
      </c>
      <c r="D11294" t="s">
        <v>5620</v>
      </c>
      <c r="E11294" t="s">
        <v>5619</v>
      </c>
      <c r="F11294" t="s">
        <v>2481</v>
      </c>
      <c r="G11294" t="s">
        <v>2480</v>
      </c>
      <c r="H11294" t="s">
        <v>5336</v>
      </c>
      <c r="I11294">
        <v>49.6</v>
      </c>
      <c r="J11294" t="s">
        <v>223</v>
      </c>
      <c r="K11294" t="s">
        <v>137</v>
      </c>
      <c r="L11294">
        <f>I11294*$Q$5/1000</f>
        <v>5.0430800000000005E-2</v>
      </c>
    </row>
    <row r="11295" spans="1:12">
      <c r="A11295" s="118">
        <v>45261</v>
      </c>
      <c r="B11295" t="s">
        <v>5342</v>
      </c>
      <c r="C11295" t="s">
        <v>5341</v>
      </c>
      <c r="D11295" t="s">
        <v>5618</v>
      </c>
      <c r="E11295" t="s">
        <v>5617</v>
      </c>
      <c r="F11295" t="s">
        <v>2481</v>
      </c>
      <c r="G11295" t="s">
        <v>2480</v>
      </c>
      <c r="H11295" t="s">
        <v>5336</v>
      </c>
      <c r="I11295">
        <v>49.6</v>
      </c>
      <c r="J11295" t="s">
        <v>223</v>
      </c>
      <c r="K11295" t="s">
        <v>137</v>
      </c>
      <c r="L11295">
        <f>I11295*$Q$5/1000</f>
        <v>5.0430800000000005E-2</v>
      </c>
    </row>
    <row r="11296" spans="1:12">
      <c r="A11296" s="118">
        <v>45261</v>
      </c>
      <c r="B11296" t="s">
        <v>5342</v>
      </c>
      <c r="C11296" t="s">
        <v>5341</v>
      </c>
      <c r="D11296" t="s">
        <v>5616</v>
      </c>
      <c r="E11296" t="s">
        <v>5615</v>
      </c>
      <c r="F11296" t="s">
        <v>5614</v>
      </c>
      <c r="G11296" t="s">
        <v>5613</v>
      </c>
      <c r="H11296" t="s">
        <v>5336</v>
      </c>
      <c r="I11296">
        <v>49.6</v>
      </c>
      <c r="J11296" t="s">
        <v>223</v>
      </c>
      <c r="K11296" t="s">
        <v>137</v>
      </c>
      <c r="L11296">
        <f>I11296*$Q$5/1000</f>
        <v>5.0430800000000005E-2</v>
      </c>
    </row>
    <row r="11297" spans="1:12">
      <c r="A11297" s="118">
        <v>45200</v>
      </c>
      <c r="B11297" t="s">
        <v>180</v>
      </c>
      <c r="C11297" t="s">
        <v>179</v>
      </c>
      <c r="D11297" t="s">
        <v>5612</v>
      </c>
      <c r="E11297" t="s">
        <v>5611</v>
      </c>
      <c r="F11297" t="s">
        <v>5610</v>
      </c>
      <c r="G11297" t="s">
        <v>5609</v>
      </c>
      <c r="H11297" t="s">
        <v>174</v>
      </c>
      <c r="I11297">
        <v>3154</v>
      </c>
      <c r="J11297" t="s">
        <v>173</v>
      </c>
      <c r="K11297" t="s">
        <v>172</v>
      </c>
      <c r="L11297">
        <f>I11297*$Q$3/(1000/25)</f>
        <v>2.5295079999999999</v>
      </c>
    </row>
    <row r="11298" spans="1:12">
      <c r="A11298" s="118">
        <v>45108</v>
      </c>
      <c r="B11298" t="s">
        <v>5458</v>
      </c>
      <c r="C11298" t="s">
        <v>5457</v>
      </c>
      <c r="D11298" t="s">
        <v>5608</v>
      </c>
      <c r="E11298" t="s">
        <v>5607</v>
      </c>
      <c r="F11298">
        <v>30257493</v>
      </c>
      <c r="G11298" t="s">
        <v>5556</v>
      </c>
      <c r="H11298" t="s">
        <v>5453</v>
      </c>
      <c r="I11298">
        <v>110.2</v>
      </c>
      <c r="J11298" t="s">
        <v>145</v>
      </c>
      <c r="K11298" t="s">
        <v>137</v>
      </c>
      <c r="L11298">
        <f>I11298*$Q$2/100/1000</f>
        <v>4.0773999999999997E-4</v>
      </c>
    </row>
    <row r="11299" spans="1:12">
      <c r="A11299" s="118">
        <v>45108</v>
      </c>
      <c r="B11299" t="s">
        <v>5458</v>
      </c>
      <c r="C11299" t="s">
        <v>5457</v>
      </c>
      <c r="D11299" t="s">
        <v>5606</v>
      </c>
      <c r="E11299" t="s">
        <v>5605</v>
      </c>
      <c r="F11299" t="s">
        <v>5523</v>
      </c>
      <c r="G11299" t="s">
        <v>5534</v>
      </c>
      <c r="H11299" t="s">
        <v>5453</v>
      </c>
      <c r="I11299">
        <v>110.2</v>
      </c>
      <c r="J11299" t="s">
        <v>145</v>
      </c>
      <c r="K11299" t="s">
        <v>137</v>
      </c>
      <c r="L11299">
        <f>I11299*$Q$2/100/1000</f>
        <v>4.0773999999999997E-4</v>
      </c>
    </row>
    <row r="11300" spans="1:12">
      <c r="A11300" s="118">
        <v>45200</v>
      </c>
      <c r="B11300" t="s">
        <v>365</v>
      </c>
      <c r="C11300" t="s">
        <v>364</v>
      </c>
      <c r="D11300" t="s">
        <v>5604</v>
      </c>
      <c r="E11300" t="s">
        <v>5603</v>
      </c>
      <c r="F11300">
        <v>101044012</v>
      </c>
      <c r="G11300" t="s">
        <v>5602</v>
      </c>
      <c r="H11300" t="s">
        <v>359</v>
      </c>
      <c r="I11300">
        <v>144</v>
      </c>
      <c r="J11300" t="s">
        <v>138</v>
      </c>
      <c r="K11300" t="s">
        <v>137</v>
      </c>
      <c r="L11300">
        <f>I11300*$Q$2/1000</f>
        <v>5.3280000000000001E-2</v>
      </c>
    </row>
    <row r="11301" spans="1:12">
      <c r="A11301" s="118">
        <v>45108</v>
      </c>
      <c r="B11301" t="s">
        <v>5458</v>
      </c>
      <c r="C11301" t="s">
        <v>5457</v>
      </c>
      <c r="D11301" t="s">
        <v>5601</v>
      </c>
      <c r="E11301" t="s">
        <v>5600</v>
      </c>
      <c r="F11301" t="s">
        <v>5480</v>
      </c>
      <c r="G11301" t="s">
        <v>5479</v>
      </c>
      <c r="H11301" t="s">
        <v>5453</v>
      </c>
      <c r="I11301">
        <v>110.2</v>
      </c>
      <c r="J11301" t="s">
        <v>145</v>
      </c>
      <c r="K11301" t="s">
        <v>137</v>
      </c>
      <c r="L11301">
        <f>I11301*$Q$2/100/1000</f>
        <v>4.0773999999999997E-4</v>
      </c>
    </row>
    <row r="11302" spans="1:12">
      <c r="A11302" s="118">
        <v>45139</v>
      </c>
      <c r="B11302" t="s">
        <v>5458</v>
      </c>
      <c r="C11302" t="s">
        <v>5457</v>
      </c>
      <c r="D11302" t="s">
        <v>5456</v>
      </c>
      <c r="E11302" t="s">
        <v>5599</v>
      </c>
      <c r="F11302" s="119">
        <v>2145054</v>
      </c>
      <c r="G11302" t="s">
        <v>5476</v>
      </c>
      <c r="H11302" t="s">
        <v>5453</v>
      </c>
      <c r="I11302">
        <v>110.2</v>
      </c>
      <c r="J11302" t="s">
        <v>145</v>
      </c>
      <c r="K11302" t="s">
        <v>137</v>
      </c>
      <c r="L11302">
        <f>I11302*$Q$2/100/1000</f>
        <v>4.0773999999999997E-4</v>
      </c>
    </row>
    <row r="11303" spans="1:12">
      <c r="A11303" s="118">
        <v>45200</v>
      </c>
      <c r="B11303" t="s">
        <v>365</v>
      </c>
      <c r="C11303" t="s">
        <v>364</v>
      </c>
      <c r="D11303" t="s">
        <v>5598</v>
      </c>
      <c r="E11303" t="s">
        <v>5597</v>
      </c>
      <c r="F11303" t="s">
        <v>5596</v>
      </c>
      <c r="G11303" t="s">
        <v>5595</v>
      </c>
      <c r="H11303" t="s">
        <v>359</v>
      </c>
      <c r="I11303">
        <v>144</v>
      </c>
      <c r="J11303" t="s">
        <v>138</v>
      </c>
      <c r="K11303" t="s">
        <v>137</v>
      </c>
      <c r="L11303">
        <f>I11303*$Q$2/1000</f>
        <v>5.3280000000000001E-2</v>
      </c>
    </row>
    <row r="11304" spans="1:12">
      <c r="A11304" s="118">
        <v>45139</v>
      </c>
      <c r="B11304" t="s">
        <v>5458</v>
      </c>
      <c r="C11304" t="s">
        <v>5457</v>
      </c>
      <c r="D11304" t="s">
        <v>5482</v>
      </c>
      <c r="E11304" t="s">
        <v>5594</v>
      </c>
      <c r="F11304" s="119">
        <v>3045196</v>
      </c>
      <c r="G11304" t="s">
        <v>5465</v>
      </c>
      <c r="H11304" t="s">
        <v>5453</v>
      </c>
      <c r="I11304">
        <v>110.2</v>
      </c>
      <c r="J11304" t="s">
        <v>145</v>
      </c>
      <c r="K11304" t="s">
        <v>137</v>
      </c>
      <c r="L11304">
        <f>I11304*$Q$2/100/1000</f>
        <v>4.0773999999999997E-4</v>
      </c>
    </row>
    <row r="11305" spans="1:12">
      <c r="A11305" s="118">
        <v>45139</v>
      </c>
      <c r="B11305" t="s">
        <v>5458</v>
      </c>
      <c r="C11305" t="s">
        <v>5457</v>
      </c>
      <c r="D11305" t="s">
        <v>5478</v>
      </c>
      <c r="E11305" t="s">
        <v>5593</v>
      </c>
      <c r="F11305" s="119">
        <v>30201420</v>
      </c>
      <c r="G11305" t="s">
        <v>5591</v>
      </c>
      <c r="H11305" t="s">
        <v>5453</v>
      </c>
      <c r="I11305">
        <v>110.2</v>
      </c>
      <c r="J11305" t="s">
        <v>145</v>
      </c>
      <c r="K11305" t="s">
        <v>137</v>
      </c>
      <c r="L11305">
        <f>I11305*$Q$2/100/1000</f>
        <v>4.0773999999999997E-4</v>
      </c>
    </row>
    <row r="11306" spans="1:12">
      <c r="A11306" s="118">
        <v>45139</v>
      </c>
      <c r="B11306" t="s">
        <v>5458</v>
      </c>
      <c r="C11306" t="s">
        <v>5457</v>
      </c>
      <c r="D11306" t="s">
        <v>5533</v>
      </c>
      <c r="E11306" t="s">
        <v>5592</v>
      </c>
      <c r="F11306" s="119">
        <v>30201420</v>
      </c>
      <c r="G11306" t="s">
        <v>5591</v>
      </c>
      <c r="H11306" t="s">
        <v>5453</v>
      </c>
      <c r="I11306">
        <v>110.2</v>
      </c>
      <c r="J11306" t="s">
        <v>145</v>
      </c>
      <c r="K11306" t="s">
        <v>137</v>
      </c>
      <c r="L11306">
        <f>I11306*$Q$2/100/1000</f>
        <v>4.0773999999999997E-4</v>
      </c>
    </row>
    <row r="11307" spans="1:12">
      <c r="A11307" s="118">
        <v>45139</v>
      </c>
      <c r="B11307" t="s">
        <v>5458</v>
      </c>
      <c r="C11307" t="s">
        <v>5457</v>
      </c>
      <c r="D11307" t="s">
        <v>5533</v>
      </c>
      <c r="E11307" t="s">
        <v>5590</v>
      </c>
      <c r="F11307" s="119">
        <v>21203625</v>
      </c>
      <c r="G11307" t="s">
        <v>5471</v>
      </c>
      <c r="H11307" t="s">
        <v>5453</v>
      </c>
      <c r="I11307">
        <v>110.2</v>
      </c>
      <c r="J11307" t="s">
        <v>145</v>
      </c>
      <c r="K11307" t="s">
        <v>137</v>
      </c>
      <c r="L11307">
        <f>I11307*$Q$2/100/1000</f>
        <v>4.0773999999999997E-4</v>
      </c>
    </row>
    <row r="11308" spans="1:12">
      <c r="A11308" s="118">
        <v>45139</v>
      </c>
      <c r="B11308" t="s">
        <v>5458</v>
      </c>
      <c r="C11308" t="s">
        <v>5457</v>
      </c>
      <c r="D11308" t="s">
        <v>5511</v>
      </c>
      <c r="E11308" t="s">
        <v>5589</v>
      </c>
      <c r="F11308" s="119">
        <v>30204513</v>
      </c>
      <c r="G11308" t="s">
        <v>5588</v>
      </c>
      <c r="H11308" t="s">
        <v>5453</v>
      </c>
      <c r="I11308">
        <v>110.2</v>
      </c>
      <c r="J11308" t="s">
        <v>145</v>
      </c>
      <c r="K11308" t="s">
        <v>137</v>
      </c>
      <c r="L11308">
        <f>I11308*$Q$2/100/1000</f>
        <v>4.0773999999999997E-4</v>
      </c>
    </row>
    <row r="11309" spans="1:12">
      <c r="A11309" s="118">
        <v>45139</v>
      </c>
      <c r="B11309" t="s">
        <v>5458</v>
      </c>
      <c r="C11309" t="s">
        <v>5457</v>
      </c>
      <c r="D11309" t="s">
        <v>5587</v>
      </c>
      <c r="E11309" t="s">
        <v>5586</v>
      </c>
      <c r="F11309" s="119">
        <v>30200921</v>
      </c>
      <c r="G11309" t="s">
        <v>5483</v>
      </c>
      <c r="H11309" t="s">
        <v>5453</v>
      </c>
      <c r="I11309">
        <v>110.2</v>
      </c>
      <c r="J11309" t="s">
        <v>145</v>
      </c>
      <c r="K11309" t="s">
        <v>137</v>
      </c>
      <c r="L11309">
        <f>I11309*$Q$2/100/1000</f>
        <v>4.0773999999999997E-4</v>
      </c>
    </row>
    <row r="11310" spans="1:12">
      <c r="A11310" s="118">
        <v>45200</v>
      </c>
      <c r="B11310" t="s">
        <v>261</v>
      </c>
      <c r="C11310" t="s">
        <v>260</v>
      </c>
      <c r="D11310" t="s">
        <v>5585</v>
      </c>
      <c r="E11310" t="s">
        <v>5584</v>
      </c>
      <c r="F11310">
        <v>101045243</v>
      </c>
      <c r="G11310" t="s">
        <v>5583</v>
      </c>
      <c r="H11310" t="s">
        <v>139</v>
      </c>
      <c r="I11310">
        <v>55</v>
      </c>
      <c r="J11310" t="s">
        <v>145</v>
      </c>
      <c r="K11310" t="s">
        <v>137</v>
      </c>
      <c r="L11310">
        <f>I11310*$Q$2/100/1000</f>
        <v>2.0350000000000001E-4</v>
      </c>
    </row>
    <row r="11311" spans="1:12">
      <c r="A11311" s="118">
        <v>45139</v>
      </c>
      <c r="B11311" t="s">
        <v>5458</v>
      </c>
      <c r="C11311" t="s">
        <v>5457</v>
      </c>
      <c r="D11311" t="s">
        <v>5582</v>
      </c>
      <c r="E11311" t="s">
        <v>5581</v>
      </c>
      <c r="F11311" s="119">
        <v>30201778</v>
      </c>
      <c r="G11311" t="s">
        <v>5580</v>
      </c>
      <c r="H11311" t="s">
        <v>5453</v>
      </c>
      <c r="I11311">
        <v>110.2</v>
      </c>
      <c r="J11311" t="s">
        <v>145</v>
      </c>
      <c r="K11311" t="s">
        <v>137</v>
      </c>
      <c r="L11311">
        <f>I11311*$Q$2/100/1000</f>
        <v>4.0773999999999997E-4</v>
      </c>
    </row>
    <row r="11312" spans="1:12">
      <c r="A11312" s="118">
        <v>45139</v>
      </c>
      <c r="B11312" t="s">
        <v>5458</v>
      </c>
      <c r="C11312" t="s">
        <v>5457</v>
      </c>
      <c r="D11312" t="s">
        <v>5511</v>
      </c>
      <c r="E11312" t="s">
        <v>5579</v>
      </c>
      <c r="F11312" s="119">
        <v>3045019</v>
      </c>
      <c r="G11312" t="s">
        <v>5492</v>
      </c>
      <c r="H11312" t="s">
        <v>5453</v>
      </c>
      <c r="I11312">
        <v>110.2</v>
      </c>
      <c r="J11312" t="s">
        <v>145</v>
      </c>
      <c r="K11312" t="s">
        <v>137</v>
      </c>
      <c r="L11312">
        <f>I11312*$Q$2/100/1000</f>
        <v>4.0773999999999997E-4</v>
      </c>
    </row>
    <row r="11313" spans="1:12">
      <c r="A11313" s="118">
        <v>45170</v>
      </c>
      <c r="B11313" t="s">
        <v>5458</v>
      </c>
      <c r="C11313" t="s">
        <v>5457</v>
      </c>
      <c r="D11313" t="s">
        <v>5525</v>
      </c>
      <c r="E11313" t="s">
        <v>5578</v>
      </c>
      <c r="F11313" t="s">
        <v>5523</v>
      </c>
      <c r="G11313" t="s">
        <v>5534</v>
      </c>
      <c r="H11313" t="s">
        <v>5453</v>
      </c>
      <c r="I11313">
        <v>110.2</v>
      </c>
      <c r="J11313" t="s">
        <v>145</v>
      </c>
      <c r="K11313" t="s">
        <v>137</v>
      </c>
      <c r="L11313">
        <f>I11313*$Q$2/100/1000</f>
        <v>4.0773999999999997E-4</v>
      </c>
    </row>
    <row r="11314" spans="1:12">
      <c r="A11314" s="118">
        <v>45170</v>
      </c>
      <c r="B11314" t="s">
        <v>5458</v>
      </c>
      <c r="C11314" t="s">
        <v>5457</v>
      </c>
      <c r="D11314" t="s">
        <v>5525</v>
      </c>
      <c r="E11314" t="s">
        <v>5577</v>
      </c>
      <c r="F11314" t="s">
        <v>5523</v>
      </c>
      <c r="G11314" t="s">
        <v>5534</v>
      </c>
      <c r="H11314" t="s">
        <v>5453</v>
      </c>
      <c r="I11314">
        <v>110.2</v>
      </c>
      <c r="J11314" t="s">
        <v>145</v>
      </c>
      <c r="K11314" t="s">
        <v>137</v>
      </c>
      <c r="L11314">
        <f>I11314*$Q$2/100/1000</f>
        <v>4.0773999999999997E-4</v>
      </c>
    </row>
    <row r="11315" spans="1:12">
      <c r="A11315" s="118">
        <v>45200</v>
      </c>
      <c r="B11315" t="s">
        <v>205</v>
      </c>
      <c r="C11315" t="s">
        <v>204</v>
      </c>
      <c r="D11315" t="s">
        <v>4181</v>
      </c>
      <c r="E11315" t="s">
        <v>5576</v>
      </c>
      <c r="F11315">
        <v>66205215</v>
      </c>
      <c r="G11315" t="s">
        <v>201</v>
      </c>
      <c r="H11315" t="s">
        <v>200</v>
      </c>
      <c r="I11315">
        <v>6781</v>
      </c>
      <c r="J11315" t="s">
        <v>199</v>
      </c>
      <c r="K11315" t="s">
        <v>198</v>
      </c>
      <c r="L11315">
        <f>I11315*$Q$4/10/1000</f>
        <v>1.1924057587200001</v>
      </c>
    </row>
    <row r="11316" spans="1:12">
      <c r="A11316" s="118">
        <v>45200</v>
      </c>
      <c r="B11316" t="s">
        <v>205</v>
      </c>
      <c r="C11316" t="s">
        <v>204</v>
      </c>
      <c r="D11316" t="s">
        <v>4196</v>
      </c>
      <c r="E11316" t="s">
        <v>5575</v>
      </c>
      <c r="F11316">
        <v>66205215</v>
      </c>
      <c r="G11316" t="s">
        <v>1726</v>
      </c>
      <c r="H11316" t="s">
        <v>200</v>
      </c>
      <c r="I11316">
        <v>6781</v>
      </c>
      <c r="J11316" t="s">
        <v>199</v>
      </c>
      <c r="K11316" t="s">
        <v>198</v>
      </c>
      <c r="L11316">
        <f>I11316*$Q$4/10/1000</f>
        <v>1.1924057587200001</v>
      </c>
    </row>
    <row r="11317" spans="1:12">
      <c r="A11317" s="118">
        <v>45170</v>
      </c>
      <c r="B11317" t="s">
        <v>5458</v>
      </c>
      <c r="C11317" t="s">
        <v>5457</v>
      </c>
      <c r="D11317" t="s">
        <v>5467</v>
      </c>
      <c r="E11317" t="s">
        <v>5574</v>
      </c>
      <c r="F11317">
        <v>30204149</v>
      </c>
      <c r="G11317" t="s">
        <v>5454</v>
      </c>
      <c r="H11317" t="s">
        <v>5453</v>
      </c>
      <c r="I11317">
        <v>110.2</v>
      </c>
      <c r="J11317" t="s">
        <v>145</v>
      </c>
      <c r="K11317" t="s">
        <v>137</v>
      </c>
      <c r="L11317">
        <f>I11317*$Q$2/100/1000</f>
        <v>4.0773999999999997E-4</v>
      </c>
    </row>
    <row r="11318" spans="1:12">
      <c r="A11318" s="118">
        <v>45200</v>
      </c>
      <c r="B11318" t="s">
        <v>205</v>
      </c>
      <c r="C11318" t="s">
        <v>204</v>
      </c>
      <c r="D11318" t="s">
        <v>532</v>
      </c>
      <c r="E11318" t="s">
        <v>5573</v>
      </c>
      <c r="F11318" t="s">
        <v>1899</v>
      </c>
      <c r="G11318" t="s">
        <v>1898</v>
      </c>
      <c r="H11318" t="s">
        <v>200</v>
      </c>
      <c r="I11318">
        <v>6781</v>
      </c>
      <c r="J11318" t="s">
        <v>199</v>
      </c>
      <c r="K11318" t="s">
        <v>198</v>
      </c>
      <c r="L11318">
        <f>I11318*$Q$4/10/1000</f>
        <v>1.1924057587200001</v>
      </c>
    </row>
    <row r="11319" spans="1:12">
      <c r="A11319" s="118">
        <v>45200</v>
      </c>
      <c r="B11319" t="s">
        <v>460</v>
      </c>
      <c r="C11319" t="s">
        <v>459</v>
      </c>
      <c r="D11319" t="s">
        <v>679</v>
      </c>
      <c r="E11319" t="s">
        <v>5572</v>
      </c>
      <c r="F11319" t="s">
        <v>763</v>
      </c>
      <c r="G11319" t="s">
        <v>762</v>
      </c>
      <c r="H11319" t="s">
        <v>455</v>
      </c>
      <c r="I11319">
        <v>103.6</v>
      </c>
      <c r="J11319" t="s">
        <v>145</v>
      </c>
      <c r="K11319" t="s">
        <v>137</v>
      </c>
      <c r="L11319">
        <f>I11319*$Q$2/100/1000</f>
        <v>3.8331999999999998E-4</v>
      </c>
    </row>
    <row r="11320" spans="1:12">
      <c r="A11320" s="118">
        <v>45200</v>
      </c>
      <c r="B11320" t="s">
        <v>205</v>
      </c>
      <c r="C11320" t="s">
        <v>204</v>
      </c>
      <c r="D11320" t="s">
        <v>532</v>
      </c>
      <c r="E11320" t="s">
        <v>5571</v>
      </c>
      <c r="F11320">
        <v>101026186</v>
      </c>
      <c r="G11320" t="s">
        <v>530</v>
      </c>
      <c r="H11320" t="s">
        <v>200</v>
      </c>
      <c r="I11320">
        <v>6781</v>
      </c>
      <c r="J11320" t="s">
        <v>199</v>
      </c>
      <c r="K11320" t="s">
        <v>198</v>
      </c>
      <c r="L11320">
        <f>I11320*$Q$4/10/1000</f>
        <v>1.1924057587200001</v>
      </c>
    </row>
    <row r="11321" spans="1:12">
      <c r="A11321" s="118">
        <v>45170</v>
      </c>
      <c r="B11321" t="s">
        <v>5458</v>
      </c>
      <c r="C11321" t="s">
        <v>5457</v>
      </c>
      <c r="D11321" t="s">
        <v>5570</v>
      </c>
      <c r="E11321" t="s">
        <v>5569</v>
      </c>
      <c r="F11321">
        <v>30204149</v>
      </c>
      <c r="G11321" t="s">
        <v>5454</v>
      </c>
      <c r="H11321" t="s">
        <v>5453</v>
      </c>
      <c r="I11321">
        <v>110.2</v>
      </c>
      <c r="J11321" t="s">
        <v>145</v>
      </c>
      <c r="K11321" t="s">
        <v>137</v>
      </c>
      <c r="L11321">
        <f>I11321*$Q$2/100/1000</f>
        <v>4.0773999999999997E-4</v>
      </c>
    </row>
    <row r="11322" spans="1:12">
      <c r="A11322" s="118">
        <v>45170</v>
      </c>
      <c r="B11322" t="s">
        <v>5458</v>
      </c>
      <c r="C11322" t="s">
        <v>5457</v>
      </c>
      <c r="D11322" t="s">
        <v>5525</v>
      </c>
      <c r="E11322" t="s">
        <v>5568</v>
      </c>
      <c r="F11322" t="s">
        <v>5514</v>
      </c>
      <c r="G11322" t="s">
        <v>5513</v>
      </c>
      <c r="H11322" t="s">
        <v>5453</v>
      </c>
      <c r="I11322">
        <v>110.2</v>
      </c>
      <c r="J11322" t="s">
        <v>145</v>
      </c>
      <c r="K11322" t="s">
        <v>137</v>
      </c>
      <c r="L11322">
        <f>I11322*$Q$2/100/1000</f>
        <v>4.0773999999999997E-4</v>
      </c>
    </row>
    <row r="11323" spans="1:12">
      <c r="A11323" s="118">
        <v>45170</v>
      </c>
      <c r="B11323" t="s">
        <v>5458</v>
      </c>
      <c r="C11323" t="s">
        <v>5457</v>
      </c>
      <c r="D11323" t="s">
        <v>5467</v>
      </c>
      <c r="E11323" t="s">
        <v>5567</v>
      </c>
      <c r="F11323">
        <v>3045196</v>
      </c>
      <c r="G11323" t="s">
        <v>5465</v>
      </c>
      <c r="H11323" t="s">
        <v>5453</v>
      </c>
      <c r="I11323">
        <v>110.2</v>
      </c>
      <c r="J11323" t="s">
        <v>145</v>
      </c>
      <c r="K11323" t="s">
        <v>137</v>
      </c>
      <c r="L11323">
        <f>I11323*$Q$2/100/1000</f>
        <v>4.0773999999999997E-4</v>
      </c>
    </row>
    <row r="11324" spans="1:12">
      <c r="A11324" s="118">
        <v>45170</v>
      </c>
      <c r="B11324" t="s">
        <v>5458</v>
      </c>
      <c r="C11324" t="s">
        <v>5457</v>
      </c>
      <c r="D11324" t="s">
        <v>5543</v>
      </c>
      <c r="E11324" t="s">
        <v>5566</v>
      </c>
      <c r="F11324">
        <v>3045019</v>
      </c>
      <c r="G11324" t="s">
        <v>5492</v>
      </c>
      <c r="H11324" t="s">
        <v>5453</v>
      </c>
      <c r="I11324">
        <v>110.2</v>
      </c>
      <c r="J11324" t="s">
        <v>145</v>
      </c>
      <c r="K11324" t="s">
        <v>137</v>
      </c>
      <c r="L11324">
        <f>I11324*$Q$2/100/1000</f>
        <v>4.0773999999999997E-4</v>
      </c>
    </row>
    <row r="11325" spans="1:12">
      <c r="A11325" s="118">
        <v>45170</v>
      </c>
      <c r="B11325" t="s">
        <v>5458</v>
      </c>
      <c r="C11325" t="s">
        <v>5457</v>
      </c>
      <c r="D11325" t="s">
        <v>5511</v>
      </c>
      <c r="E11325" t="s">
        <v>5565</v>
      </c>
      <c r="F11325">
        <v>3045019</v>
      </c>
      <c r="G11325" t="s">
        <v>5492</v>
      </c>
      <c r="H11325" t="s">
        <v>5453</v>
      </c>
      <c r="I11325">
        <v>110.2</v>
      </c>
      <c r="J11325" t="s">
        <v>145</v>
      </c>
      <c r="K11325" t="s">
        <v>137</v>
      </c>
      <c r="L11325">
        <f>I11325*$Q$2/100/1000</f>
        <v>4.0773999999999997E-4</v>
      </c>
    </row>
    <row r="11326" spans="1:12">
      <c r="A11326" s="118">
        <v>45170</v>
      </c>
      <c r="B11326" t="s">
        <v>5458</v>
      </c>
      <c r="C11326" t="s">
        <v>5457</v>
      </c>
      <c r="D11326" t="s">
        <v>5456</v>
      </c>
      <c r="E11326" t="s">
        <v>5564</v>
      </c>
      <c r="F11326">
        <v>30204149</v>
      </c>
      <c r="G11326" t="s">
        <v>5454</v>
      </c>
      <c r="H11326" t="s">
        <v>5453</v>
      </c>
      <c r="I11326">
        <v>110.2</v>
      </c>
      <c r="J11326" t="s">
        <v>145</v>
      </c>
      <c r="K11326" t="s">
        <v>137</v>
      </c>
      <c r="L11326">
        <f>I11326*$Q$2/100/1000</f>
        <v>4.0773999999999997E-4</v>
      </c>
    </row>
    <row r="11327" spans="1:12">
      <c r="A11327" s="118">
        <v>45139</v>
      </c>
      <c r="B11327" t="s">
        <v>443</v>
      </c>
      <c r="C11327" t="s">
        <v>442</v>
      </c>
      <c r="D11327" t="s">
        <v>441</v>
      </c>
      <c r="E11327" t="s">
        <v>5563</v>
      </c>
      <c r="F11327" s="119">
        <v>101022020</v>
      </c>
      <c r="G11327" t="s">
        <v>2288</v>
      </c>
      <c r="H11327" s="122" t="s">
        <v>437</v>
      </c>
      <c r="I11327">
        <v>4725</v>
      </c>
      <c r="J11327" t="s">
        <v>199</v>
      </c>
      <c r="K11327" t="s">
        <v>198</v>
      </c>
      <c r="L11327">
        <f>I11327*$Q$4/1000</f>
        <v>8.3086819200000015</v>
      </c>
    </row>
    <row r="11328" spans="1:12">
      <c r="A11328" s="118">
        <v>45200</v>
      </c>
      <c r="B11328" t="s">
        <v>559</v>
      </c>
      <c r="C11328" t="s">
        <v>558</v>
      </c>
      <c r="D11328" t="s">
        <v>5562</v>
      </c>
      <c r="E11328" t="s">
        <v>5561</v>
      </c>
      <c r="F11328">
        <v>56201438</v>
      </c>
      <c r="G11328" t="s">
        <v>5560</v>
      </c>
      <c r="H11328" t="s">
        <v>554</v>
      </c>
      <c r="I11328">
        <v>420</v>
      </c>
      <c r="J11328" t="s">
        <v>145</v>
      </c>
      <c r="K11328" t="s">
        <v>137</v>
      </c>
      <c r="L11328">
        <f>I11328*$Q$2/100/1000</f>
        <v>1.554E-3</v>
      </c>
    </row>
    <row r="11329" spans="1:12">
      <c r="A11329" s="118">
        <v>45200</v>
      </c>
      <c r="B11329" t="s">
        <v>460</v>
      </c>
      <c r="C11329" t="s">
        <v>459</v>
      </c>
      <c r="D11329" t="s">
        <v>2086</v>
      </c>
      <c r="E11329" t="s">
        <v>5559</v>
      </c>
      <c r="F11329">
        <v>50205993</v>
      </c>
      <c r="G11329" t="s">
        <v>2595</v>
      </c>
      <c r="H11329" t="s">
        <v>455</v>
      </c>
      <c r="I11329">
        <v>103.6</v>
      </c>
      <c r="J11329" t="s">
        <v>145</v>
      </c>
      <c r="K11329" t="s">
        <v>137</v>
      </c>
      <c r="L11329">
        <f>I11329*$Q$2/100/1000</f>
        <v>3.8331999999999998E-4</v>
      </c>
    </row>
    <row r="11330" spans="1:12">
      <c r="A11330" s="118">
        <v>45200</v>
      </c>
      <c r="B11330" t="s">
        <v>460</v>
      </c>
      <c r="C11330" t="s">
        <v>459</v>
      </c>
      <c r="D11330" t="s">
        <v>3326</v>
      </c>
      <c r="E11330" t="s">
        <v>5558</v>
      </c>
      <c r="F11330">
        <v>50205993</v>
      </c>
      <c r="G11330" t="s">
        <v>2595</v>
      </c>
      <c r="H11330" t="s">
        <v>455</v>
      </c>
      <c r="I11330">
        <v>103.6</v>
      </c>
      <c r="J11330" t="s">
        <v>145</v>
      </c>
      <c r="K11330" t="s">
        <v>137</v>
      </c>
      <c r="L11330">
        <f>I11330*$Q$2/100/1000</f>
        <v>3.8331999999999998E-4</v>
      </c>
    </row>
    <row r="11331" spans="1:12">
      <c r="A11331" s="118">
        <v>45170</v>
      </c>
      <c r="B11331" t="s">
        <v>5458</v>
      </c>
      <c r="C11331" t="s">
        <v>5457</v>
      </c>
      <c r="D11331" t="s">
        <v>5467</v>
      </c>
      <c r="E11331" t="s">
        <v>5557</v>
      </c>
      <c r="F11331">
        <v>30257493</v>
      </c>
      <c r="G11331" t="s">
        <v>5556</v>
      </c>
      <c r="H11331" t="s">
        <v>5453</v>
      </c>
      <c r="I11331">
        <v>110.2</v>
      </c>
      <c r="J11331" t="s">
        <v>145</v>
      </c>
      <c r="K11331" t="s">
        <v>137</v>
      </c>
      <c r="L11331">
        <f>I11331*$Q$2/100/1000</f>
        <v>4.0773999999999997E-4</v>
      </c>
    </row>
    <row r="11332" spans="1:12">
      <c r="A11332" s="118">
        <v>45170</v>
      </c>
      <c r="B11332" t="s">
        <v>5458</v>
      </c>
      <c r="C11332" t="s">
        <v>5457</v>
      </c>
      <c r="D11332" t="s">
        <v>5482</v>
      </c>
      <c r="E11332" t="s">
        <v>5555</v>
      </c>
      <c r="F11332" t="s">
        <v>5480</v>
      </c>
      <c r="G11332" t="s">
        <v>5479</v>
      </c>
      <c r="H11332" t="s">
        <v>5453</v>
      </c>
      <c r="I11332">
        <v>110.2</v>
      </c>
      <c r="J11332" t="s">
        <v>145</v>
      </c>
      <c r="K11332" t="s">
        <v>137</v>
      </c>
      <c r="L11332">
        <f>I11332*$Q$2/100/1000</f>
        <v>4.0773999999999997E-4</v>
      </c>
    </row>
    <row r="11333" spans="1:12">
      <c r="A11333" s="118">
        <v>45200</v>
      </c>
      <c r="B11333" t="s">
        <v>868</v>
      </c>
      <c r="C11333" t="s">
        <v>867</v>
      </c>
      <c r="D11333" t="s">
        <v>866</v>
      </c>
      <c r="E11333" t="s">
        <v>5554</v>
      </c>
      <c r="F11333">
        <v>42203630</v>
      </c>
      <c r="G11333" t="s">
        <v>864</v>
      </c>
      <c r="H11333" t="s">
        <v>863</v>
      </c>
      <c r="I11333">
        <f>1958*2</f>
        <v>3916</v>
      </c>
      <c r="J11333" t="s">
        <v>145</v>
      </c>
      <c r="K11333" t="s">
        <v>137</v>
      </c>
      <c r="L11333">
        <f>I11333*$Q$5/100/1000</f>
        <v>3.9815929999999999E-2</v>
      </c>
    </row>
    <row r="11334" spans="1:12">
      <c r="A11334" s="118">
        <v>45170</v>
      </c>
      <c r="B11334" t="s">
        <v>5458</v>
      </c>
      <c r="C11334" t="s">
        <v>5457</v>
      </c>
      <c r="D11334" t="s">
        <v>5478</v>
      </c>
      <c r="E11334" t="s">
        <v>5553</v>
      </c>
      <c r="F11334">
        <v>3045197</v>
      </c>
      <c r="G11334" t="s">
        <v>5468</v>
      </c>
      <c r="H11334" t="s">
        <v>5453</v>
      </c>
      <c r="I11334">
        <v>110.2</v>
      </c>
      <c r="J11334" t="s">
        <v>145</v>
      </c>
      <c r="K11334" t="s">
        <v>137</v>
      </c>
      <c r="L11334">
        <f>I11334*$Q$2/100/1000</f>
        <v>4.0773999999999997E-4</v>
      </c>
    </row>
    <row r="11335" spans="1:12">
      <c r="A11335" s="118">
        <v>45170</v>
      </c>
      <c r="B11335" t="s">
        <v>5458</v>
      </c>
      <c r="C11335" t="s">
        <v>5457</v>
      </c>
      <c r="D11335" t="s">
        <v>5552</v>
      </c>
      <c r="E11335" t="s">
        <v>5551</v>
      </c>
      <c r="F11335">
        <v>30204149</v>
      </c>
      <c r="G11335" t="s">
        <v>5454</v>
      </c>
      <c r="H11335" t="s">
        <v>5453</v>
      </c>
      <c r="I11335">
        <v>110.2</v>
      </c>
      <c r="J11335" t="s">
        <v>145</v>
      </c>
      <c r="K11335" t="s">
        <v>137</v>
      </c>
      <c r="L11335">
        <f>I11335*$Q$2/100/1000</f>
        <v>4.0773999999999997E-4</v>
      </c>
    </row>
    <row r="11336" spans="1:12">
      <c r="A11336" s="118">
        <v>45139</v>
      </c>
      <c r="B11336" t="s">
        <v>443</v>
      </c>
      <c r="C11336" t="s">
        <v>442</v>
      </c>
      <c r="D11336" t="s">
        <v>441</v>
      </c>
      <c r="E11336" t="s">
        <v>5550</v>
      </c>
      <c r="F11336" s="119">
        <v>101022020</v>
      </c>
      <c r="G11336" t="s">
        <v>2288</v>
      </c>
      <c r="H11336" s="122" t="s">
        <v>437</v>
      </c>
      <c r="I11336">
        <v>4725</v>
      </c>
      <c r="J11336" t="s">
        <v>199</v>
      </c>
      <c r="K11336" t="s">
        <v>198</v>
      </c>
      <c r="L11336">
        <f>I11336*$Q$4/1000</f>
        <v>8.3086819200000015</v>
      </c>
    </row>
    <row r="11337" spans="1:12">
      <c r="A11337" s="118">
        <v>45139</v>
      </c>
      <c r="B11337" t="s">
        <v>443</v>
      </c>
      <c r="C11337" t="s">
        <v>442</v>
      </c>
      <c r="D11337" t="s">
        <v>441</v>
      </c>
      <c r="E11337" t="s">
        <v>5549</v>
      </c>
      <c r="F11337" s="119">
        <v>101022020</v>
      </c>
      <c r="G11337" t="s">
        <v>2288</v>
      </c>
      <c r="H11337" s="122" t="s">
        <v>437</v>
      </c>
      <c r="I11337">
        <v>4725</v>
      </c>
      <c r="J11337" t="s">
        <v>199</v>
      </c>
      <c r="K11337" t="s">
        <v>198</v>
      </c>
      <c r="L11337">
        <f>I11337*$Q$4/1000</f>
        <v>8.3086819200000015</v>
      </c>
    </row>
    <row r="11338" spans="1:12">
      <c r="A11338" s="118">
        <v>45139</v>
      </c>
      <c r="B11338" t="s">
        <v>443</v>
      </c>
      <c r="C11338" t="s">
        <v>442</v>
      </c>
      <c r="D11338" t="s">
        <v>441</v>
      </c>
      <c r="E11338" t="s">
        <v>5548</v>
      </c>
      <c r="F11338" s="119">
        <v>101022020</v>
      </c>
      <c r="G11338" t="s">
        <v>2288</v>
      </c>
      <c r="H11338" s="122" t="s">
        <v>437</v>
      </c>
      <c r="I11338">
        <v>4725</v>
      </c>
      <c r="J11338" t="s">
        <v>199</v>
      </c>
      <c r="K11338" t="s">
        <v>198</v>
      </c>
      <c r="L11338">
        <f>I11338*$Q$4/1000</f>
        <v>8.3086819200000015</v>
      </c>
    </row>
    <row r="11339" spans="1:12">
      <c r="A11339" s="118">
        <v>45139</v>
      </c>
      <c r="B11339" t="s">
        <v>443</v>
      </c>
      <c r="C11339" t="s">
        <v>442</v>
      </c>
      <c r="D11339" t="s">
        <v>441</v>
      </c>
      <c r="E11339" t="s">
        <v>5547</v>
      </c>
      <c r="F11339" s="119">
        <v>101022020</v>
      </c>
      <c r="G11339" t="s">
        <v>2288</v>
      </c>
      <c r="H11339" s="122" t="s">
        <v>437</v>
      </c>
      <c r="I11339">
        <v>4725</v>
      </c>
      <c r="J11339" t="s">
        <v>199</v>
      </c>
      <c r="K11339" t="s">
        <v>198</v>
      </c>
      <c r="L11339">
        <f>I11339*$Q$4/1000</f>
        <v>8.3086819200000015</v>
      </c>
    </row>
    <row r="11340" spans="1:12">
      <c r="A11340" s="118">
        <v>45139</v>
      </c>
      <c r="B11340" t="s">
        <v>443</v>
      </c>
      <c r="C11340" t="s">
        <v>442</v>
      </c>
      <c r="D11340" t="s">
        <v>441</v>
      </c>
      <c r="E11340" t="s">
        <v>5546</v>
      </c>
      <c r="F11340" s="119">
        <v>101022020</v>
      </c>
      <c r="G11340" t="s">
        <v>2288</v>
      </c>
      <c r="H11340" s="122" t="s">
        <v>437</v>
      </c>
      <c r="I11340">
        <v>4725</v>
      </c>
      <c r="J11340" t="s">
        <v>199</v>
      </c>
      <c r="K11340" t="s">
        <v>198</v>
      </c>
      <c r="L11340">
        <f>I11340*$Q$4/1000</f>
        <v>8.3086819200000015</v>
      </c>
    </row>
    <row r="11341" spans="1:12">
      <c r="A11341" s="118">
        <v>45139</v>
      </c>
      <c r="B11341" t="s">
        <v>443</v>
      </c>
      <c r="C11341" t="s">
        <v>442</v>
      </c>
      <c r="D11341" t="s">
        <v>441</v>
      </c>
      <c r="E11341" t="s">
        <v>5545</v>
      </c>
      <c r="F11341" s="119">
        <v>101022020</v>
      </c>
      <c r="G11341" t="s">
        <v>2288</v>
      </c>
      <c r="H11341" s="122" t="s">
        <v>437</v>
      </c>
      <c r="I11341">
        <v>4725</v>
      </c>
      <c r="J11341" t="s">
        <v>199</v>
      </c>
      <c r="K11341" t="s">
        <v>198</v>
      </c>
      <c r="L11341">
        <f>I11341*$Q$4/1000</f>
        <v>8.3086819200000015</v>
      </c>
    </row>
    <row r="11342" spans="1:12">
      <c r="A11342" s="118">
        <v>45200</v>
      </c>
      <c r="B11342" t="s">
        <v>305</v>
      </c>
      <c r="C11342" t="s">
        <v>304</v>
      </c>
      <c r="D11342" t="s">
        <v>3864</v>
      </c>
      <c r="E11342" t="s">
        <v>5544</v>
      </c>
      <c r="F11342" t="s">
        <v>475</v>
      </c>
      <c r="G11342" t="s">
        <v>474</v>
      </c>
      <c r="H11342" t="s">
        <v>300</v>
      </c>
      <c r="I11342">
        <v>12.8</v>
      </c>
      <c r="J11342" t="s">
        <v>145</v>
      </c>
      <c r="K11342" t="s">
        <v>137</v>
      </c>
      <c r="L11342">
        <f>I11342*$Q$2/100/1000</f>
        <v>4.7360000000000001E-5</v>
      </c>
    </row>
    <row r="11343" spans="1:12">
      <c r="A11343" s="118">
        <v>45170</v>
      </c>
      <c r="B11343" t="s">
        <v>5458</v>
      </c>
      <c r="C11343" t="s">
        <v>5457</v>
      </c>
      <c r="D11343" t="s">
        <v>5543</v>
      </c>
      <c r="E11343" t="s">
        <v>5542</v>
      </c>
      <c r="F11343">
        <v>3045197</v>
      </c>
      <c r="G11343" t="s">
        <v>5468</v>
      </c>
      <c r="H11343" t="s">
        <v>5453</v>
      </c>
      <c r="I11343">
        <v>110.2</v>
      </c>
      <c r="J11343" t="s">
        <v>145</v>
      </c>
      <c r="K11343" t="s">
        <v>137</v>
      </c>
      <c r="L11343">
        <f>I11343*$Q$2/100/1000</f>
        <v>4.0773999999999997E-4</v>
      </c>
    </row>
    <row r="11344" spans="1:12">
      <c r="A11344" s="118">
        <v>45200</v>
      </c>
      <c r="B11344" t="s">
        <v>574</v>
      </c>
      <c r="C11344" t="s">
        <v>573</v>
      </c>
      <c r="D11344" t="s">
        <v>2160</v>
      </c>
      <c r="E11344" t="s">
        <v>5541</v>
      </c>
      <c r="F11344">
        <v>57205719</v>
      </c>
      <c r="G11344" t="s">
        <v>586</v>
      </c>
      <c r="H11344" t="s">
        <v>569</v>
      </c>
      <c r="I11344">
        <v>298</v>
      </c>
      <c r="J11344" t="s">
        <v>145</v>
      </c>
      <c r="K11344" t="s">
        <v>137</v>
      </c>
      <c r="L11344">
        <f>I11344*$Q$2/100/1000</f>
        <v>1.1026E-3</v>
      </c>
    </row>
    <row r="11345" spans="1:12">
      <c r="A11345" s="118">
        <v>45200</v>
      </c>
      <c r="B11345" t="s">
        <v>5458</v>
      </c>
      <c r="C11345" t="s">
        <v>5457</v>
      </c>
      <c r="D11345" t="s">
        <v>5460</v>
      </c>
      <c r="E11345" t="s">
        <v>5540</v>
      </c>
      <c r="F11345">
        <v>3045193</v>
      </c>
      <c r="G11345" t="s">
        <v>5539</v>
      </c>
      <c r="H11345" t="s">
        <v>5453</v>
      </c>
      <c r="I11345">
        <v>110.2</v>
      </c>
      <c r="J11345" t="s">
        <v>145</v>
      </c>
      <c r="K11345" t="s">
        <v>137</v>
      </c>
      <c r="L11345">
        <f>I11345*$Q$2/100/1000</f>
        <v>4.0773999999999997E-4</v>
      </c>
    </row>
    <row r="11346" spans="1:12">
      <c r="A11346" s="118">
        <v>45200</v>
      </c>
      <c r="B11346" t="s">
        <v>5458</v>
      </c>
      <c r="C11346" t="s">
        <v>5457</v>
      </c>
      <c r="D11346" t="s">
        <v>5456</v>
      </c>
      <c r="E11346" t="s">
        <v>5538</v>
      </c>
      <c r="F11346">
        <v>21206725</v>
      </c>
      <c r="G11346" t="s">
        <v>5497</v>
      </c>
      <c r="H11346" t="s">
        <v>5453</v>
      </c>
      <c r="I11346">
        <v>110.2</v>
      </c>
      <c r="J11346" t="s">
        <v>145</v>
      </c>
      <c r="K11346" t="s">
        <v>137</v>
      </c>
      <c r="L11346">
        <f>I11346*$Q$2/100/1000</f>
        <v>4.0773999999999997E-4</v>
      </c>
    </row>
    <row r="11347" spans="1:12">
      <c r="A11347" s="118">
        <v>45200</v>
      </c>
      <c r="B11347" t="s">
        <v>5458</v>
      </c>
      <c r="C11347" t="s">
        <v>5457</v>
      </c>
      <c r="D11347" t="s">
        <v>5467</v>
      </c>
      <c r="E11347" t="s">
        <v>5537</v>
      </c>
      <c r="F11347">
        <v>30204149</v>
      </c>
      <c r="G11347" t="s">
        <v>5454</v>
      </c>
      <c r="H11347" t="s">
        <v>5453</v>
      </c>
      <c r="I11347">
        <v>110.2</v>
      </c>
      <c r="J11347" t="s">
        <v>145</v>
      </c>
      <c r="K11347" t="s">
        <v>137</v>
      </c>
      <c r="L11347">
        <f>I11347*$Q$2/100/1000</f>
        <v>4.0773999999999997E-4</v>
      </c>
    </row>
    <row r="11348" spans="1:12">
      <c r="A11348" s="118">
        <v>45200</v>
      </c>
      <c r="B11348" t="s">
        <v>5458</v>
      </c>
      <c r="C11348" t="s">
        <v>5457</v>
      </c>
      <c r="D11348" t="s">
        <v>5467</v>
      </c>
      <c r="E11348" t="s">
        <v>5536</v>
      </c>
      <c r="F11348">
        <v>30204149</v>
      </c>
      <c r="G11348" t="s">
        <v>5454</v>
      </c>
      <c r="H11348" t="s">
        <v>5453</v>
      </c>
      <c r="I11348">
        <v>110.2</v>
      </c>
      <c r="J11348" t="s">
        <v>145</v>
      </c>
      <c r="K11348" t="s">
        <v>137</v>
      </c>
      <c r="L11348">
        <f>I11348*$Q$2/100/1000</f>
        <v>4.0773999999999997E-4</v>
      </c>
    </row>
    <row r="11349" spans="1:12">
      <c r="A11349" s="118">
        <v>45200</v>
      </c>
      <c r="B11349" t="s">
        <v>5458</v>
      </c>
      <c r="C11349" t="s">
        <v>5457</v>
      </c>
      <c r="D11349" t="s">
        <v>5516</v>
      </c>
      <c r="E11349" t="s">
        <v>5535</v>
      </c>
      <c r="F11349" t="s">
        <v>5523</v>
      </c>
      <c r="G11349" t="s">
        <v>5534</v>
      </c>
      <c r="H11349" t="s">
        <v>5453</v>
      </c>
      <c r="I11349">
        <v>110.2</v>
      </c>
      <c r="J11349" t="s">
        <v>145</v>
      </c>
      <c r="K11349" t="s">
        <v>137</v>
      </c>
      <c r="L11349">
        <f>I11349*$Q$2/100/1000</f>
        <v>4.0773999999999997E-4</v>
      </c>
    </row>
    <row r="11350" spans="1:12">
      <c r="A11350" s="118">
        <v>45200</v>
      </c>
      <c r="B11350" t="s">
        <v>5458</v>
      </c>
      <c r="C11350" t="s">
        <v>5457</v>
      </c>
      <c r="D11350" t="s">
        <v>5533</v>
      </c>
      <c r="E11350" t="s">
        <v>5532</v>
      </c>
      <c r="F11350" t="s">
        <v>5514</v>
      </c>
      <c r="G11350" t="s">
        <v>5531</v>
      </c>
      <c r="H11350" t="s">
        <v>5453</v>
      </c>
      <c r="I11350">
        <v>110.2</v>
      </c>
      <c r="J11350" t="s">
        <v>145</v>
      </c>
      <c r="K11350" t="s">
        <v>137</v>
      </c>
      <c r="L11350">
        <f>I11350*$Q$2/100/1000</f>
        <v>4.0773999999999997E-4</v>
      </c>
    </row>
    <row r="11351" spans="1:12">
      <c r="A11351" s="118">
        <v>45200</v>
      </c>
      <c r="B11351" t="s">
        <v>5458</v>
      </c>
      <c r="C11351" t="s">
        <v>5457</v>
      </c>
      <c r="D11351" t="s">
        <v>5478</v>
      </c>
      <c r="E11351" t="s">
        <v>5530</v>
      </c>
      <c r="F11351">
        <v>2145054</v>
      </c>
      <c r="G11351" t="s">
        <v>5476</v>
      </c>
      <c r="H11351" t="s">
        <v>5453</v>
      </c>
      <c r="I11351">
        <v>110.2</v>
      </c>
      <c r="J11351" t="s">
        <v>145</v>
      </c>
      <c r="K11351" t="s">
        <v>137</v>
      </c>
      <c r="L11351">
        <f>I11351*$Q$2/100/1000</f>
        <v>4.0773999999999997E-4</v>
      </c>
    </row>
    <row r="11352" spans="1:12">
      <c r="A11352" s="118">
        <v>45261</v>
      </c>
      <c r="B11352" t="s">
        <v>5342</v>
      </c>
      <c r="C11352" t="s">
        <v>5341</v>
      </c>
      <c r="D11352" t="s">
        <v>5529</v>
      </c>
      <c r="E11352" t="s">
        <v>5528</v>
      </c>
      <c r="F11352" t="s">
        <v>2481</v>
      </c>
      <c r="G11352" t="s">
        <v>2480</v>
      </c>
      <c r="H11352" t="s">
        <v>5336</v>
      </c>
      <c r="I11352">
        <v>49.6</v>
      </c>
      <c r="J11352" t="s">
        <v>223</v>
      </c>
      <c r="K11352" t="s">
        <v>137</v>
      </c>
      <c r="L11352">
        <f>I11352*$Q$5/1000</f>
        <v>5.0430800000000005E-2</v>
      </c>
    </row>
    <row r="11353" spans="1:12">
      <c r="A11353" s="118">
        <v>45200</v>
      </c>
      <c r="B11353" t="s">
        <v>5458</v>
      </c>
      <c r="C11353" t="s">
        <v>5457</v>
      </c>
      <c r="D11353" t="s">
        <v>5527</v>
      </c>
      <c r="E11353" t="s">
        <v>5526</v>
      </c>
      <c r="F11353">
        <v>30200921</v>
      </c>
      <c r="G11353" t="s">
        <v>5483</v>
      </c>
      <c r="H11353" t="s">
        <v>5453</v>
      </c>
      <c r="I11353">
        <v>110.2</v>
      </c>
      <c r="J11353" t="s">
        <v>145</v>
      </c>
      <c r="K11353" t="s">
        <v>137</v>
      </c>
      <c r="L11353">
        <f>I11353*$Q$2/100/1000</f>
        <v>4.0773999999999997E-4</v>
      </c>
    </row>
    <row r="11354" spans="1:12">
      <c r="A11354" s="118">
        <v>45200</v>
      </c>
      <c r="B11354" t="s">
        <v>5458</v>
      </c>
      <c r="C11354" t="s">
        <v>5457</v>
      </c>
      <c r="D11354" t="s">
        <v>5525</v>
      </c>
      <c r="E11354" t="s">
        <v>5524</v>
      </c>
      <c r="F11354" t="s">
        <v>5523</v>
      </c>
      <c r="G11354" t="s">
        <v>5522</v>
      </c>
      <c r="H11354" t="s">
        <v>5453</v>
      </c>
      <c r="I11354">
        <v>110.2</v>
      </c>
      <c r="J11354" t="s">
        <v>145</v>
      </c>
      <c r="K11354" t="s">
        <v>137</v>
      </c>
      <c r="L11354">
        <f>I11354*$Q$2/100/1000</f>
        <v>4.0773999999999997E-4</v>
      </c>
    </row>
    <row r="11355" spans="1:12">
      <c r="A11355" s="118">
        <v>45200</v>
      </c>
      <c r="B11355" t="s">
        <v>460</v>
      </c>
      <c r="C11355" t="s">
        <v>459</v>
      </c>
      <c r="D11355" t="s">
        <v>5521</v>
      </c>
      <c r="E11355" t="s">
        <v>5520</v>
      </c>
      <c r="F11355">
        <v>13204807</v>
      </c>
      <c r="G11355" t="s">
        <v>1050</v>
      </c>
      <c r="H11355" t="s">
        <v>455</v>
      </c>
      <c r="I11355">
        <v>103.6</v>
      </c>
      <c r="J11355" t="s">
        <v>145</v>
      </c>
      <c r="K11355" t="s">
        <v>137</v>
      </c>
      <c r="L11355">
        <f>I11355*$Q$2/100/1000</f>
        <v>3.8331999999999998E-4</v>
      </c>
    </row>
    <row r="11356" spans="1:12">
      <c r="A11356" s="118">
        <v>45200</v>
      </c>
      <c r="B11356" t="s">
        <v>5458</v>
      </c>
      <c r="C11356" t="s">
        <v>5457</v>
      </c>
      <c r="D11356" t="s">
        <v>5496</v>
      </c>
      <c r="E11356" t="s">
        <v>5519</v>
      </c>
      <c r="F11356">
        <v>3045019</v>
      </c>
      <c r="G11356" t="s">
        <v>5492</v>
      </c>
      <c r="H11356" t="s">
        <v>5453</v>
      </c>
      <c r="I11356">
        <v>110.2</v>
      </c>
      <c r="J11356" t="s">
        <v>145</v>
      </c>
      <c r="K11356" t="s">
        <v>137</v>
      </c>
      <c r="L11356">
        <f>I11356*$Q$2/100/1000</f>
        <v>4.0773999999999997E-4</v>
      </c>
    </row>
    <row r="11357" spans="1:12">
      <c r="A11357" s="118">
        <v>45231</v>
      </c>
      <c r="B11357" t="s">
        <v>5458</v>
      </c>
      <c r="C11357" t="s">
        <v>5457</v>
      </c>
      <c r="D11357" t="s">
        <v>5511</v>
      </c>
      <c r="E11357" t="s">
        <v>5518</v>
      </c>
      <c r="F11357">
        <v>3045019</v>
      </c>
      <c r="G11357" t="s">
        <v>5492</v>
      </c>
      <c r="H11357" t="s">
        <v>5453</v>
      </c>
      <c r="I11357">
        <v>110.2</v>
      </c>
      <c r="J11357" t="s">
        <v>145</v>
      </c>
      <c r="K11357" t="s">
        <v>137</v>
      </c>
      <c r="L11357">
        <f>I11357*$Q$2/100/1000</f>
        <v>4.0773999999999997E-4</v>
      </c>
    </row>
    <row r="11358" spans="1:12">
      <c r="A11358" s="118">
        <v>45231</v>
      </c>
      <c r="B11358" t="s">
        <v>5458</v>
      </c>
      <c r="C11358" t="s">
        <v>5457</v>
      </c>
      <c r="D11358" t="s">
        <v>5456</v>
      </c>
      <c r="E11358" t="s">
        <v>5517</v>
      </c>
      <c r="F11358">
        <v>21206725</v>
      </c>
      <c r="G11358" t="s">
        <v>5497</v>
      </c>
      <c r="H11358" t="s">
        <v>5453</v>
      </c>
      <c r="I11358">
        <v>110.2</v>
      </c>
      <c r="J11358" t="s">
        <v>145</v>
      </c>
      <c r="K11358" t="s">
        <v>137</v>
      </c>
      <c r="L11358">
        <f>I11358*$Q$2/100/1000</f>
        <v>4.0773999999999997E-4</v>
      </c>
    </row>
    <row r="11359" spans="1:12">
      <c r="A11359" s="118">
        <v>45231</v>
      </c>
      <c r="B11359" t="s">
        <v>5458</v>
      </c>
      <c r="C11359" t="s">
        <v>5457</v>
      </c>
      <c r="D11359" t="s">
        <v>5516</v>
      </c>
      <c r="E11359" t="s">
        <v>5515</v>
      </c>
      <c r="F11359" t="s">
        <v>5514</v>
      </c>
      <c r="G11359" t="s">
        <v>5513</v>
      </c>
      <c r="H11359" t="s">
        <v>5453</v>
      </c>
      <c r="I11359">
        <v>110.2</v>
      </c>
      <c r="J11359" t="s">
        <v>145</v>
      </c>
      <c r="K11359" t="s">
        <v>137</v>
      </c>
      <c r="L11359">
        <f>I11359*$Q$2/100/1000</f>
        <v>4.0773999999999997E-4</v>
      </c>
    </row>
    <row r="11360" spans="1:12">
      <c r="A11360" s="118">
        <v>45231</v>
      </c>
      <c r="B11360" t="s">
        <v>5458</v>
      </c>
      <c r="C11360" t="s">
        <v>5457</v>
      </c>
      <c r="D11360" t="s">
        <v>5467</v>
      </c>
      <c r="E11360" t="s">
        <v>5512</v>
      </c>
      <c r="F11360">
        <v>3045196</v>
      </c>
      <c r="G11360" t="s">
        <v>5465</v>
      </c>
      <c r="H11360" t="s">
        <v>5453</v>
      </c>
      <c r="I11360">
        <v>110.2</v>
      </c>
      <c r="J11360" t="s">
        <v>145</v>
      </c>
      <c r="K11360" t="s">
        <v>137</v>
      </c>
      <c r="L11360">
        <f>I11360*$Q$2/100/1000</f>
        <v>4.0773999999999997E-4</v>
      </c>
    </row>
    <row r="11361" spans="1:12">
      <c r="A11361" s="118">
        <v>45231</v>
      </c>
      <c r="B11361" t="s">
        <v>5458</v>
      </c>
      <c r="C11361" t="s">
        <v>5457</v>
      </c>
      <c r="D11361" t="s">
        <v>5511</v>
      </c>
      <c r="E11361" t="s">
        <v>5510</v>
      </c>
      <c r="F11361">
        <v>21203625</v>
      </c>
      <c r="G11361" t="s">
        <v>5471</v>
      </c>
      <c r="H11361" t="s">
        <v>5453</v>
      </c>
      <c r="I11361">
        <v>110.2</v>
      </c>
      <c r="J11361" t="s">
        <v>145</v>
      </c>
      <c r="K11361" t="s">
        <v>137</v>
      </c>
      <c r="L11361">
        <f>I11361*$Q$2/100/1000</f>
        <v>4.0773999999999997E-4</v>
      </c>
    </row>
    <row r="11362" spans="1:12">
      <c r="A11362" s="118">
        <v>45231</v>
      </c>
      <c r="B11362" t="s">
        <v>5458</v>
      </c>
      <c r="C11362" t="s">
        <v>5457</v>
      </c>
      <c r="D11362" t="s">
        <v>5496</v>
      </c>
      <c r="E11362" t="s">
        <v>5509</v>
      </c>
      <c r="F11362">
        <v>3045199</v>
      </c>
      <c r="G11362" t="s">
        <v>5490</v>
      </c>
      <c r="H11362" t="s">
        <v>5453</v>
      </c>
      <c r="I11362">
        <v>110.2</v>
      </c>
      <c r="J11362" t="s">
        <v>145</v>
      </c>
      <c r="K11362" t="s">
        <v>137</v>
      </c>
      <c r="L11362">
        <f>I11362*$Q$2/100/1000</f>
        <v>4.0773999999999997E-4</v>
      </c>
    </row>
    <row r="11363" spans="1:12">
      <c r="A11363" s="118">
        <v>45231</v>
      </c>
      <c r="B11363" t="s">
        <v>5458</v>
      </c>
      <c r="C11363" t="s">
        <v>5457</v>
      </c>
      <c r="D11363" t="s">
        <v>5496</v>
      </c>
      <c r="E11363" t="s">
        <v>5508</v>
      </c>
      <c r="F11363">
        <v>3045019</v>
      </c>
      <c r="G11363" t="s">
        <v>5492</v>
      </c>
      <c r="H11363" t="s">
        <v>5453</v>
      </c>
      <c r="I11363">
        <v>110.2</v>
      </c>
      <c r="J11363" t="s">
        <v>145</v>
      </c>
      <c r="K11363" t="s">
        <v>137</v>
      </c>
      <c r="L11363">
        <f>I11363*$Q$2/100/1000</f>
        <v>4.0773999999999997E-4</v>
      </c>
    </row>
    <row r="11364" spans="1:12">
      <c r="A11364" s="118">
        <v>45231</v>
      </c>
      <c r="B11364" t="s">
        <v>5458</v>
      </c>
      <c r="C11364" t="s">
        <v>5457</v>
      </c>
      <c r="D11364" t="s">
        <v>5464</v>
      </c>
      <c r="E11364" t="s">
        <v>5507</v>
      </c>
      <c r="F11364">
        <v>30204149</v>
      </c>
      <c r="G11364" t="s">
        <v>5454</v>
      </c>
      <c r="H11364" t="s">
        <v>5453</v>
      </c>
      <c r="I11364">
        <v>110.2</v>
      </c>
      <c r="J11364" t="s">
        <v>145</v>
      </c>
      <c r="K11364" t="s">
        <v>137</v>
      </c>
      <c r="L11364">
        <f>I11364*$Q$2/100/1000</f>
        <v>4.0773999999999997E-4</v>
      </c>
    </row>
    <row r="11365" spans="1:12">
      <c r="A11365" s="118">
        <v>45261</v>
      </c>
      <c r="B11365" t="s">
        <v>5342</v>
      </c>
      <c r="C11365" t="s">
        <v>5341</v>
      </c>
      <c r="D11365" t="s">
        <v>5506</v>
      </c>
      <c r="E11365" t="s">
        <v>5505</v>
      </c>
      <c r="F11365" t="s">
        <v>2481</v>
      </c>
      <c r="G11365" t="s">
        <v>2480</v>
      </c>
      <c r="H11365" t="s">
        <v>5336</v>
      </c>
      <c r="I11365">
        <v>49.6</v>
      </c>
      <c r="J11365" t="s">
        <v>223</v>
      </c>
      <c r="K11365" t="s">
        <v>137</v>
      </c>
      <c r="L11365">
        <f>I11365*$Q$5/1000</f>
        <v>5.0430800000000005E-2</v>
      </c>
    </row>
    <row r="11366" spans="1:12">
      <c r="A11366" s="118">
        <v>45231</v>
      </c>
      <c r="B11366" t="s">
        <v>5458</v>
      </c>
      <c r="C11366" t="s">
        <v>5457</v>
      </c>
      <c r="D11366" t="s">
        <v>5487</v>
      </c>
      <c r="E11366" t="s">
        <v>5504</v>
      </c>
      <c r="F11366">
        <v>30204938</v>
      </c>
      <c r="G11366" t="s">
        <v>5485</v>
      </c>
      <c r="H11366" t="s">
        <v>5453</v>
      </c>
      <c r="I11366">
        <v>110.2</v>
      </c>
      <c r="J11366" t="s">
        <v>145</v>
      </c>
      <c r="K11366" t="s">
        <v>137</v>
      </c>
      <c r="L11366">
        <f>I11366*$Q$2/100/1000</f>
        <v>4.0773999999999997E-4</v>
      </c>
    </row>
    <row r="11367" spans="1:12">
      <c r="A11367" s="118">
        <v>45200</v>
      </c>
      <c r="B11367" t="s">
        <v>723</v>
      </c>
      <c r="C11367" t="s">
        <v>722</v>
      </c>
      <c r="D11367" t="s">
        <v>4616</v>
      </c>
      <c r="E11367" t="s">
        <v>5503</v>
      </c>
      <c r="F11367">
        <v>101047402</v>
      </c>
      <c r="G11367" t="s">
        <v>5502</v>
      </c>
      <c r="H11367" t="s">
        <v>718</v>
      </c>
      <c r="I11367">
        <v>302</v>
      </c>
      <c r="J11367" t="s">
        <v>145</v>
      </c>
      <c r="K11367" t="s">
        <v>717</v>
      </c>
      <c r="L11367">
        <f>I11367*$Q$2/100/1000</f>
        <v>1.1173999999999999E-3</v>
      </c>
    </row>
    <row r="11368" spans="1:12">
      <c r="A11368" s="118">
        <v>45231</v>
      </c>
      <c r="B11368" t="s">
        <v>5458</v>
      </c>
      <c r="C11368" t="s">
        <v>5457</v>
      </c>
      <c r="D11368" t="s">
        <v>5456</v>
      </c>
      <c r="E11368" t="s">
        <v>5501</v>
      </c>
      <c r="F11368">
        <v>21203625</v>
      </c>
      <c r="G11368" t="s">
        <v>5471</v>
      </c>
      <c r="H11368" t="s">
        <v>5453</v>
      </c>
      <c r="I11368">
        <v>110.2</v>
      </c>
      <c r="J11368" t="s">
        <v>145</v>
      </c>
      <c r="K11368" t="s">
        <v>137</v>
      </c>
      <c r="L11368">
        <f>I11368*$Q$2/100/1000</f>
        <v>4.0773999999999997E-4</v>
      </c>
    </row>
    <row r="11369" spans="1:12">
      <c r="A11369" s="118">
        <v>45231</v>
      </c>
      <c r="B11369" t="s">
        <v>5458</v>
      </c>
      <c r="C11369" t="s">
        <v>5457</v>
      </c>
      <c r="D11369" t="s">
        <v>5500</v>
      </c>
      <c r="E11369" t="s">
        <v>5499</v>
      </c>
      <c r="F11369">
        <v>3045196</v>
      </c>
      <c r="G11369" t="s">
        <v>5465</v>
      </c>
      <c r="H11369" t="s">
        <v>5453</v>
      </c>
      <c r="I11369">
        <v>110.2</v>
      </c>
      <c r="J11369" t="s">
        <v>145</v>
      </c>
      <c r="K11369" t="s">
        <v>137</v>
      </c>
      <c r="L11369">
        <f>I11369*$Q$2/100/1000</f>
        <v>4.0773999999999997E-4</v>
      </c>
    </row>
    <row r="11370" spans="1:12">
      <c r="A11370" s="118">
        <v>45261</v>
      </c>
      <c r="B11370" t="s">
        <v>5458</v>
      </c>
      <c r="C11370" t="s">
        <v>5457</v>
      </c>
      <c r="D11370" t="s">
        <v>5456</v>
      </c>
      <c r="E11370" t="s">
        <v>5498</v>
      </c>
      <c r="F11370">
        <v>21206725</v>
      </c>
      <c r="G11370" t="s">
        <v>5497</v>
      </c>
      <c r="H11370" t="s">
        <v>5453</v>
      </c>
      <c r="I11370">
        <v>110.2</v>
      </c>
      <c r="J11370" t="s">
        <v>145</v>
      </c>
      <c r="K11370" t="s">
        <v>137</v>
      </c>
      <c r="L11370">
        <f>I11370*$Q$2/100/1000</f>
        <v>4.0773999999999997E-4</v>
      </c>
    </row>
    <row r="11371" spans="1:12">
      <c r="A11371" s="118">
        <v>45261</v>
      </c>
      <c r="B11371" t="s">
        <v>5458</v>
      </c>
      <c r="C11371" t="s">
        <v>5457</v>
      </c>
      <c r="D11371" t="s">
        <v>5496</v>
      </c>
      <c r="E11371" t="s">
        <v>5495</v>
      </c>
      <c r="F11371">
        <v>3045019</v>
      </c>
      <c r="G11371" t="s">
        <v>5492</v>
      </c>
      <c r="H11371" t="s">
        <v>5453</v>
      </c>
      <c r="I11371">
        <v>110.2</v>
      </c>
      <c r="J11371" t="s">
        <v>145</v>
      </c>
      <c r="K11371" t="s">
        <v>137</v>
      </c>
      <c r="L11371">
        <f>I11371*$Q$2/100/1000</f>
        <v>4.0773999999999997E-4</v>
      </c>
    </row>
    <row r="11372" spans="1:12">
      <c r="A11372" s="118">
        <v>45261</v>
      </c>
      <c r="B11372" t="s">
        <v>5458</v>
      </c>
      <c r="C11372" t="s">
        <v>5457</v>
      </c>
      <c r="D11372" t="s">
        <v>5494</v>
      </c>
      <c r="E11372" t="s">
        <v>5493</v>
      </c>
      <c r="F11372">
        <v>3045019</v>
      </c>
      <c r="G11372" t="s">
        <v>5492</v>
      </c>
      <c r="H11372" t="s">
        <v>5453</v>
      </c>
      <c r="I11372">
        <v>110.2</v>
      </c>
      <c r="J11372" t="s">
        <v>145</v>
      </c>
      <c r="K11372" t="s">
        <v>137</v>
      </c>
      <c r="L11372">
        <f>I11372*$Q$2/100/1000</f>
        <v>4.0773999999999997E-4</v>
      </c>
    </row>
    <row r="11373" spans="1:12">
      <c r="A11373" s="118">
        <v>45261</v>
      </c>
      <c r="B11373" t="s">
        <v>5458</v>
      </c>
      <c r="C11373" t="s">
        <v>5457</v>
      </c>
      <c r="D11373" t="s">
        <v>5478</v>
      </c>
      <c r="E11373" t="s">
        <v>5491</v>
      </c>
      <c r="F11373">
        <v>3045199</v>
      </c>
      <c r="G11373" t="s">
        <v>5490</v>
      </c>
      <c r="H11373" t="s">
        <v>5453</v>
      </c>
      <c r="I11373">
        <v>110.2</v>
      </c>
      <c r="J11373" t="s">
        <v>145</v>
      </c>
      <c r="K11373" t="s">
        <v>137</v>
      </c>
      <c r="L11373">
        <f>I11373*$Q$2/100/1000</f>
        <v>4.0773999999999997E-4</v>
      </c>
    </row>
    <row r="11374" spans="1:12">
      <c r="A11374" s="118">
        <v>45261</v>
      </c>
      <c r="B11374" t="s">
        <v>5458</v>
      </c>
      <c r="C11374" t="s">
        <v>5457</v>
      </c>
      <c r="D11374" t="s">
        <v>5470</v>
      </c>
      <c r="E11374" t="s">
        <v>5489</v>
      </c>
      <c r="F11374">
        <v>2145027</v>
      </c>
      <c r="G11374" t="s">
        <v>5488</v>
      </c>
      <c r="H11374" t="s">
        <v>5453</v>
      </c>
      <c r="I11374">
        <v>110.2</v>
      </c>
      <c r="J11374" t="s">
        <v>145</v>
      </c>
      <c r="K11374" t="s">
        <v>137</v>
      </c>
      <c r="L11374">
        <f>I11374*$Q$2/100/1000</f>
        <v>4.0773999999999997E-4</v>
      </c>
    </row>
    <row r="11375" spans="1:12">
      <c r="A11375" s="118">
        <v>45261</v>
      </c>
      <c r="B11375" t="s">
        <v>5458</v>
      </c>
      <c r="C11375" t="s">
        <v>5457</v>
      </c>
      <c r="D11375" t="s">
        <v>5487</v>
      </c>
      <c r="E11375" t="s">
        <v>5486</v>
      </c>
      <c r="F11375">
        <v>30204938</v>
      </c>
      <c r="G11375" t="s">
        <v>5485</v>
      </c>
      <c r="H11375" t="s">
        <v>5453</v>
      </c>
      <c r="I11375">
        <v>110.2</v>
      </c>
      <c r="J11375" t="s">
        <v>145</v>
      </c>
      <c r="K11375" t="s">
        <v>137</v>
      </c>
      <c r="L11375">
        <f>I11375*$Q$2/100/1000</f>
        <v>4.0773999999999997E-4</v>
      </c>
    </row>
    <row r="11376" spans="1:12">
      <c r="A11376" s="118">
        <v>45261</v>
      </c>
      <c r="B11376" t="s">
        <v>5458</v>
      </c>
      <c r="C11376" t="s">
        <v>5457</v>
      </c>
      <c r="D11376" t="s">
        <v>5473</v>
      </c>
      <c r="E11376" t="s">
        <v>5484</v>
      </c>
      <c r="F11376">
        <v>30200921</v>
      </c>
      <c r="G11376" t="s">
        <v>5483</v>
      </c>
      <c r="H11376" t="s">
        <v>5453</v>
      </c>
      <c r="I11376">
        <v>110.2</v>
      </c>
      <c r="J11376" t="s">
        <v>145</v>
      </c>
      <c r="K11376" t="s">
        <v>137</v>
      </c>
      <c r="L11376">
        <f>I11376*$Q$2/100/1000</f>
        <v>4.0773999999999997E-4</v>
      </c>
    </row>
    <row r="11377" spans="1:12">
      <c r="A11377" s="118">
        <v>45261</v>
      </c>
      <c r="B11377" t="s">
        <v>5458</v>
      </c>
      <c r="C11377" t="s">
        <v>5457</v>
      </c>
      <c r="D11377" t="s">
        <v>5482</v>
      </c>
      <c r="E11377" t="s">
        <v>5481</v>
      </c>
      <c r="F11377" t="s">
        <v>5480</v>
      </c>
      <c r="G11377" t="s">
        <v>5479</v>
      </c>
      <c r="H11377" t="s">
        <v>5453</v>
      </c>
      <c r="I11377">
        <v>110.2</v>
      </c>
      <c r="J11377" t="s">
        <v>145</v>
      </c>
      <c r="K11377" t="s">
        <v>137</v>
      </c>
      <c r="L11377">
        <f>I11377*$Q$2/100/1000</f>
        <v>4.0773999999999997E-4</v>
      </c>
    </row>
    <row r="11378" spans="1:12">
      <c r="A11378" s="118">
        <v>45261</v>
      </c>
      <c r="B11378" t="s">
        <v>5458</v>
      </c>
      <c r="C11378" t="s">
        <v>5457</v>
      </c>
      <c r="D11378" t="s">
        <v>5478</v>
      </c>
      <c r="E11378" t="s">
        <v>5477</v>
      </c>
      <c r="F11378">
        <v>2145054</v>
      </c>
      <c r="G11378" t="s">
        <v>5476</v>
      </c>
      <c r="H11378" t="s">
        <v>5453</v>
      </c>
      <c r="I11378">
        <v>110.2</v>
      </c>
      <c r="J11378" t="s">
        <v>145</v>
      </c>
      <c r="K11378" t="s">
        <v>137</v>
      </c>
      <c r="L11378">
        <f>I11378*$Q$2/100/1000</f>
        <v>4.0773999999999997E-4</v>
      </c>
    </row>
    <row r="11379" spans="1:12">
      <c r="A11379" s="118">
        <v>45261</v>
      </c>
      <c r="B11379" t="s">
        <v>5458</v>
      </c>
      <c r="C11379" t="s">
        <v>5457</v>
      </c>
      <c r="D11379" t="s">
        <v>5475</v>
      </c>
      <c r="E11379" t="s">
        <v>5474</v>
      </c>
      <c r="F11379">
        <v>30204149</v>
      </c>
      <c r="G11379" t="s">
        <v>5454</v>
      </c>
      <c r="H11379" t="s">
        <v>5453</v>
      </c>
      <c r="I11379">
        <v>110.2</v>
      </c>
      <c r="J11379" t="s">
        <v>145</v>
      </c>
      <c r="K11379" t="s">
        <v>137</v>
      </c>
      <c r="L11379">
        <f>I11379*$Q$2/100/1000</f>
        <v>4.0773999999999997E-4</v>
      </c>
    </row>
    <row r="11380" spans="1:12">
      <c r="A11380" s="118">
        <v>45261</v>
      </c>
      <c r="B11380" t="s">
        <v>5458</v>
      </c>
      <c r="C11380" t="s">
        <v>5457</v>
      </c>
      <c r="D11380" t="s">
        <v>5473</v>
      </c>
      <c r="E11380" t="s">
        <v>5472</v>
      </c>
      <c r="F11380">
        <v>21203625</v>
      </c>
      <c r="G11380" t="s">
        <v>5471</v>
      </c>
      <c r="H11380" t="s">
        <v>5453</v>
      </c>
      <c r="I11380">
        <v>110.2</v>
      </c>
      <c r="J11380" t="s">
        <v>145</v>
      </c>
      <c r="K11380" t="s">
        <v>137</v>
      </c>
      <c r="L11380">
        <f>I11380*$Q$2/100/1000</f>
        <v>4.0773999999999997E-4</v>
      </c>
    </row>
    <row r="11381" spans="1:12">
      <c r="A11381" s="118">
        <v>45261</v>
      </c>
      <c r="B11381" t="s">
        <v>5458</v>
      </c>
      <c r="C11381" t="s">
        <v>5457</v>
      </c>
      <c r="D11381" t="s">
        <v>5470</v>
      </c>
      <c r="E11381" t="s">
        <v>5469</v>
      </c>
      <c r="F11381">
        <v>3045197</v>
      </c>
      <c r="G11381" t="s">
        <v>5468</v>
      </c>
      <c r="H11381" t="s">
        <v>5453</v>
      </c>
      <c r="I11381">
        <v>110.2</v>
      </c>
      <c r="J11381" t="s">
        <v>145</v>
      </c>
      <c r="K11381" t="s">
        <v>137</v>
      </c>
      <c r="L11381">
        <f>I11381*$Q$2/100/1000</f>
        <v>4.0773999999999997E-4</v>
      </c>
    </row>
    <row r="11382" spans="1:12">
      <c r="A11382" s="118">
        <v>45261</v>
      </c>
      <c r="B11382" t="s">
        <v>5458</v>
      </c>
      <c r="C11382" t="s">
        <v>5457</v>
      </c>
      <c r="D11382" t="s">
        <v>5467</v>
      </c>
      <c r="E11382" t="s">
        <v>5466</v>
      </c>
      <c r="F11382">
        <v>3045196</v>
      </c>
      <c r="G11382" t="s">
        <v>5465</v>
      </c>
      <c r="H11382" t="s">
        <v>5453</v>
      </c>
      <c r="I11382">
        <v>110.2</v>
      </c>
      <c r="J11382" t="s">
        <v>145</v>
      </c>
      <c r="K11382" t="s">
        <v>137</v>
      </c>
      <c r="L11382">
        <f>I11382*$Q$2/100/1000</f>
        <v>4.0773999999999997E-4</v>
      </c>
    </row>
    <row r="11383" spans="1:12">
      <c r="A11383" s="118">
        <v>45261</v>
      </c>
      <c r="B11383" t="s">
        <v>5458</v>
      </c>
      <c r="C11383" t="s">
        <v>5457</v>
      </c>
      <c r="D11383" t="s">
        <v>5464</v>
      </c>
      <c r="E11383" t="s">
        <v>5463</v>
      </c>
      <c r="F11383">
        <v>30204149</v>
      </c>
      <c r="G11383" t="s">
        <v>5454</v>
      </c>
      <c r="H11383" t="s">
        <v>5453</v>
      </c>
      <c r="I11383">
        <v>110.2</v>
      </c>
      <c r="J11383" t="s">
        <v>145</v>
      </c>
      <c r="K11383" t="s">
        <v>137</v>
      </c>
      <c r="L11383">
        <f>I11383*$Q$2/100/1000</f>
        <v>4.0773999999999997E-4</v>
      </c>
    </row>
    <row r="11384" spans="1:12">
      <c r="A11384" s="118">
        <v>45261</v>
      </c>
      <c r="B11384" t="s">
        <v>5458</v>
      </c>
      <c r="C11384" t="s">
        <v>5457</v>
      </c>
      <c r="D11384" t="s">
        <v>5462</v>
      </c>
      <c r="E11384" t="s">
        <v>5461</v>
      </c>
      <c r="F11384">
        <v>30204149</v>
      </c>
      <c r="G11384" t="s">
        <v>5454</v>
      </c>
      <c r="H11384" t="s">
        <v>5453</v>
      </c>
      <c r="I11384">
        <v>110.2</v>
      </c>
      <c r="J11384" t="s">
        <v>145</v>
      </c>
      <c r="K11384" t="s">
        <v>137</v>
      </c>
      <c r="L11384">
        <f>I11384*$Q$2/100/1000</f>
        <v>4.0773999999999997E-4</v>
      </c>
    </row>
    <row r="11385" spans="1:12">
      <c r="A11385" s="118">
        <v>45261</v>
      </c>
      <c r="B11385" t="s">
        <v>5458</v>
      </c>
      <c r="C11385" t="s">
        <v>5457</v>
      </c>
      <c r="D11385" t="s">
        <v>5460</v>
      </c>
      <c r="E11385" t="s">
        <v>5459</v>
      </c>
      <c r="F11385">
        <v>30204149</v>
      </c>
      <c r="G11385" t="s">
        <v>5454</v>
      </c>
      <c r="H11385" t="s">
        <v>5453</v>
      </c>
      <c r="I11385">
        <v>110.2</v>
      </c>
      <c r="J11385" t="s">
        <v>145</v>
      </c>
      <c r="K11385" t="s">
        <v>137</v>
      </c>
      <c r="L11385">
        <f>I11385*$Q$2/100/1000</f>
        <v>4.0773999999999997E-4</v>
      </c>
    </row>
    <row r="11386" spans="1:12">
      <c r="A11386" s="118">
        <v>45261</v>
      </c>
      <c r="B11386" t="s">
        <v>5458</v>
      </c>
      <c r="C11386" t="s">
        <v>5457</v>
      </c>
      <c r="D11386" t="s">
        <v>5456</v>
      </c>
      <c r="E11386" t="s">
        <v>5455</v>
      </c>
      <c r="F11386">
        <v>30204149</v>
      </c>
      <c r="G11386" t="s">
        <v>5454</v>
      </c>
      <c r="H11386" t="s">
        <v>5453</v>
      </c>
      <c r="I11386">
        <v>110.2</v>
      </c>
      <c r="J11386" t="s">
        <v>145</v>
      </c>
      <c r="K11386" t="s">
        <v>137</v>
      </c>
      <c r="L11386">
        <f>I11386*$Q$2/100/1000</f>
        <v>4.0773999999999997E-4</v>
      </c>
    </row>
    <row r="11387" spans="1:12">
      <c r="A11387" s="118">
        <v>44927</v>
      </c>
      <c r="B11387" t="s">
        <v>5249</v>
      </c>
      <c r="C11387" t="s">
        <v>5248</v>
      </c>
      <c r="D11387" t="s">
        <v>5355</v>
      </c>
      <c r="E11387" t="s">
        <v>5452</v>
      </c>
      <c r="F11387">
        <v>101049600</v>
      </c>
      <c r="G11387" t="s">
        <v>5419</v>
      </c>
      <c r="H11387" t="s">
        <v>5244</v>
      </c>
      <c r="I11387">
        <v>76.400000000000006</v>
      </c>
      <c r="J11387" t="s">
        <v>145</v>
      </c>
      <c r="K11387" t="s">
        <v>137</v>
      </c>
      <c r="L11387">
        <f>I11387*$Q$2/100/1000</f>
        <v>2.8268E-4</v>
      </c>
    </row>
    <row r="11388" spans="1:12">
      <c r="A11388" s="118">
        <v>44927</v>
      </c>
      <c r="B11388" t="s">
        <v>5249</v>
      </c>
      <c r="C11388" t="s">
        <v>5248</v>
      </c>
      <c r="D11388" t="s">
        <v>5422</v>
      </c>
      <c r="E11388" t="s">
        <v>5451</v>
      </c>
      <c r="F11388">
        <v>101049613</v>
      </c>
      <c r="G11388" t="s">
        <v>5281</v>
      </c>
      <c r="H11388" t="s">
        <v>5244</v>
      </c>
      <c r="I11388">
        <v>76.400000000000006</v>
      </c>
      <c r="J11388" t="s">
        <v>145</v>
      </c>
      <c r="K11388" t="s">
        <v>137</v>
      </c>
      <c r="L11388">
        <f>I11388*$Q$2/100/1000</f>
        <v>2.8268E-4</v>
      </c>
    </row>
    <row r="11389" spans="1:12">
      <c r="A11389" s="118">
        <v>44927</v>
      </c>
      <c r="B11389" t="s">
        <v>5249</v>
      </c>
      <c r="C11389" t="s">
        <v>5248</v>
      </c>
      <c r="D11389" t="s">
        <v>5436</v>
      </c>
      <c r="E11389" t="s">
        <v>5450</v>
      </c>
      <c r="F11389">
        <v>101019285</v>
      </c>
      <c r="G11389" t="s">
        <v>5428</v>
      </c>
      <c r="H11389" t="s">
        <v>5244</v>
      </c>
      <c r="I11389">
        <v>76.400000000000006</v>
      </c>
      <c r="J11389" t="s">
        <v>145</v>
      </c>
      <c r="K11389" t="s">
        <v>137</v>
      </c>
      <c r="L11389">
        <f>I11389*$Q$2/100/1000</f>
        <v>2.8268E-4</v>
      </c>
    </row>
    <row r="11390" spans="1:12">
      <c r="A11390" s="118">
        <v>44927</v>
      </c>
      <c r="B11390" t="s">
        <v>5249</v>
      </c>
      <c r="C11390" t="s">
        <v>5248</v>
      </c>
      <c r="D11390" t="s">
        <v>5449</v>
      </c>
      <c r="E11390" t="s">
        <v>5448</v>
      </c>
      <c r="F11390">
        <v>101028504</v>
      </c>
      <c r="G11390" t="s">
        <v>5447</v>
      </c>
      <c r="H11390" t="s">
        <v>5244</v>
      </c>
      <c r="I11390">
        <v>76.400000000000006</v>
      </c>
      <c r="J11390" t="s">
        <v>145</v>
      </c>
      <c r="K11390" t="s">
        <v>137</v>
      </c>
      <c r="L11390">
        <f>I11390*$Q$2/100/1000</f>
        <v>2.8268E-4</v>
      </c>
    </row>
    <row r="11391" spans="1:12">
      <c r="A11391" s="118">
        <v>44958</v>
      </c>
      <c r="B11391" t="s">
        <v>5249</v>
      </c>
      <c r="C11391" t="s">
        <v>5248</v>
      </c>
      <c r="D11391" t="s">
        <v>5355</v>
      </c>
      <c r="E11391" t="s">
        <v>5446</v>
      </c>
      <c r="F11391">
        <v>101049600</v>
      </c>
      <c r="G11391" t="s">
        <v>5419</v>
      </c>
      <c r="H11391" t="s">
        <v>5244</v>
      </c>
      <c r="I11391">
        <v>76.400000000000006</v>
      </c>
      <c r="J11391" t="s">
        <v>145</v>
      </c>
      <c r="K11391" t="s">
        <v>137</v>
      </c>
      <c r="L11391">
        <f>I11391*$Q$2/100/1000</f>
        <v>2.8268E-4</v>
      </c>
    </row>
    <row r="11392" spans="1:12">
      <c r="A11392" s="118">
        <v>44958</v>
      </c>
      <c r="B11392" t="s">
        <v>5249</v>
      </c>
      <c r="C11392" t="s">
        <v>5248</v>
      </c>
      <c r="D11392" t="s">
        <v>5438</v>
      </c>
      <c r="E11392" t="s">
        <v>5445</v>
      </c>
      <c r="F11392">
        <v>57200710</v>
      </c>
      <c r="G11392" t="s">
        <v>5444</v>
      </c>
      <c r="H11392" t="s">
        <v>5244</v>
      </c>
      <c r="I11392">
        <v>76.400000000000006</v>
      </c>
      <c r="J11392" t="s">
        <v>145</v>
      </c>
      <c r="K11392" t="s">
        <v>137</v>
      </c>
      <c r="L11392">
        <f>I11392*$Q$2/100/1000</f>
        <v>2.8268E-4</v>
      </c>
    </row>
    <row r="11393" spans="1:12">
      <c r="A11393" s="118">
        <v>44958</v>
      </c>
      <c r="B11393" t="s">
        <v>5249</v>
      </c>
      <c r="C11393" t="s">
        <v>5248</v>
      </c>
      <c r="D11393" t="s">
        <v>5355</v>
      </c>
      <c r="E11393" t="s">
        <v>5443</v>
      </c>
      <c r="F11393">
        <v>101049704</v>
      </c>
      <c r="G11393" t="s">
        <v>5426</v>
      </c>
      <c r="H11393" t="s">
        <v>5244</v>
      </c>
      <c r="I11393">
        <v>76.400000000000006</v>
      </c>
      <c r="J11393" t="s">
        <v>145</v>
      </c>
      <c r="K11393" t="s">
        <v>137</v>
      </c>
      <c r="L11393">
        <f>I11393*$Q$2/100/1000</f>
        <v>2.8268E-4</v>
      </c>
    </row>
    <row r="11394" spans="1:12">
      <c r="A11394" s="118">
        <v>44958</v>
      </c>
      <c r="B11394" t="s">
        <v>5249</v>
      </c>
      <c r="C11394" t="s">
        <v>5248</v>
      </c>
      <c r="D11394" t="s">
        <v>5355</v>
      </c>
      <c r="E11394" t="s">
        <v>5442</v>
      </c>
      <c r="F11394">
        <v>101049703</v>
      </c>
      <c r="G11394" t="s">
        <v>5304</v>
      </c>
      <c r="H11394" t="s">
        <v>5244</v>
      </c>
      <c r="I11394">
        <v>76.400000000000006</v>
      </c>
      <c r="J11394" t="s">
        <v>145</v>
      </c>
      <c r="K11394" t="s">
        <v>137</v>
      </c>
      <c r="L11394">
        <f>I11394*$Q$2/100/1000</f>
        <v>2.8268E-4</v>
      </c>
    </row>
    <row r="11395" spans="1:12">
      <c r="A11395" s="118">
        <v>44958</v>
      </c>
      <c r="B11395" t="s">
        <v>5249</v>
      </c>
      <c r="C11395" t="s">
        <v>5248</v>
      </c>
      <c r="D11395" t="s">
        <v>5431</v>
      </c>
      <c r="E11395" t="s">
        <v>5441</v>
      </c>
      <c r="F11395" t="s">
        <v>5440</v>
      </c>
      <c r="G11395" t="s">
        <v>5439</v>
      </c>
      <c r="H11395" t="s">
        <v>5244</v>
      </c>
      <c r="I11395">
        <v>76.400000000000006</v>
      </c>
      <c r="J11395" t="s">
        <v>145</v>
      </c>
      <c r="K11395" t="s">
        <v>137</v>
      </c>
      <c r="L11395">
        <f>I11395*$Q$2/100/1000</f>
        <v>2.8268E-4</v>
      </c>
    </row>
    <row r="11396" spans="1:12">
      <c r="A11396" s="118">
        <v>44958</v>
      </c>
      <c r="B11396" t="s">
        <v>5249</v>
      </c>
      <c r="C11396" t="s">
        <v>5248</v>
      </c>
      <c r="D11396" t="s">
        <v>5438</v>
      </c>
      <c r="E11396" t="s">
        <v>5437</v>
      </c>
      <c r="F11396">
        <v>85202641</v>
      </c>
      <c r="G11396" t="s">
        <v>5277</v>
      </c>
      <c r="H11396" t="s">
        <v>5244</v>
      </c>
      <c r="I11396">
        <v>76.400000000000006</v>
      </c>
      <c r="J11396" t="s">
        <v>145</v>
      </c>
      <c r="K11396" t="s">
        <v>137</v>
      </c>
      <c r="L11396">
        <f>I11396*$Q$2/100/1000</f>
        <v>2.8268E-4</v>
      </c>
    </row>
    <row r="11397" spans="1:12">
      <c r="A11397" s="118">
        <v>44958</v>
      </c>
      <c r="B11397" t="s">
        <v>5249</v>
      </c>
      <c r="C11397" t="s">
        <v>5248</v>
      </c>
      <c r="D11397" t="s">
        <v>5436</v>
      </c>
      <c r="E11397" t="s">
        <v>5435</v>
      </c>
      <c r="F11397">
        <v>57207812</v>
      </c>
      <c r="G11397" t="s">
        <v>5275</v>
      </c>
      <c r="H11397" t="s">
        <v>5244</v>
      </c>
      <c r="I11397">
        <v>76.400000000000006</v>
      </c>
      <c r="J11397" t="s">
        <v>145</v>
      </c>
      <c r="K11397" t="s">
        <v>137</v>
      </c>
      <c r="L11397">
        <f>I11397*$Q$2/100/1000</f>
        <v>2.8268E-4</v>
      </c>
    </row>
    <row r="11398" spans="1:12">
      <c r="A11398" s="118">
        <v>44958</v>
      </c>
      <c r="B11398" t="s">
        <v>5249</v>
      </c>
      <c r="C11398" t="s">
        <v>5248</v>
      </c>
      <c r="D11398" t="s">
        <v>5434</v>
      </c>
      <c r="E11398" t="s">
        <v>5433</v>
      </c>
      <c r="F11398">
        <v>101044078</v>
      </c>
      <c r="G11398" t="s">
        <v>5325</v>
      </c>
      <c r="H11398" t="s">
        <v>5244</v>
      </c>
      <c r="I11398">
        <v>76.400000000000006</v>
      </c>
      <c r="J11398" t="s">
        <v>145</v>
      </c>
      <c r="K11398" t="s">
        <v>137</v>
      </c>
      <c r="L11398">
        <f>I11398*$Q$2/100/1000</f>
        <v>2.8268E-4</v>
      </c>
    </row>
    <row r="11399" spans="1:12">
      <c r="A11399" s="118">
        <v>44958</v>
      </c>
      <c r="B11399" t="s">
        <v>5249</v>
      </c>
      <c r="C11399" t="s">
        <v>5248</v>
      </c>
      <c r="D11399" t="s">
        <v>5355</v>
      </c>
      <c r="E11399" t="s">
        <v>5432</v>
      </c>
      <c r="F11399">
        <v>101049704</v>
      </c>
      <c r="G11399" t="s">
        <v>5426</v>
      </c>
      <c r="H11399" t="s">
        <v>5244</v>
      </c>
      <c r="I11399">
        <v>76.400000000000006</v>
      </c>
      <c r="J11399" t="s">
        <v>145</v>
      </c>
      <c r="K11399" t="s">
        <v>137</v>
      </c>
      <c r="L11399">
        <f>I11399*$Q$2/100/1000</f>
        <v>2.8268E-4</v>
      </c>
    </row>
    <row r="11400" spans="1:12">
      <c r="A11400" s="118">
        <v>44958</v>
      </c>
      <c r="B11400" t="s">
        <v>5249</v>
      </c>
      <c r="C11400" t="s">
        <v>5248</v>
      </c>
      <c r="D11400" t="s">
        <v>5431</v>
      </c>
      <c r="E11400" t="s">
        <v>5430</v>
      </c>
      <c r="F11400">
        <v>57207812</v>
      </c>
      <c r="G11400" t="s">
        <v>5275</v>
      </c>
      <c r="H11400" t="s">
        <v>5244</v>
      </c>
      <c r="I11400">
        <v>76.400000000000006</v>
      </c>
      <c r="J11400" t="s">
        <v>145</v>
      </c>
      <c r="K11400" t="s">
        <v>137</v>
      </c>
      <c r="L11400">
        <f>I11400*$Q$2/100/1000</f>
        <v>2.8268E-4</v>
      </c>
    </row>
    <row r="11401" spans="1:12">
      <c r="A11401" s="118">
        <v>44958</v>
      </c>
      <c r="B11401" t="s">
        <v>5249</v>
      </c>
      <c r="C11401" t="s">
        <v>5248</v>
      </c>
      <c r="D11401" t="s">
        <v>5357</v>
      </c>
      <c r="E11401" t="s">
        <v>5429</v>
      </c>
      <c r="F11401">
        <v>101019285</v>
      </c>
      <c r="G11401" t="s">
        <v>5428</v>
      </c>
      <c r="H11401" t="s">
        <v>5244</v>
      </c>
      <c r="I11401">
        <v>76.400000000000006</v>
      </c>
      <c r="J11401" t="s">
        <v>145</v>
      </c>
      <c r="K11401" t="s">
        <v>137</v>
      </c>
      <c r="L11401">
        <f>I11401*$Q$2/100/1000</f>
        <v>2.8268E-4</v>
      </c>
    </row>
    <row r="11402" spans="1:12">
      <c r="A11402" s="118">
        <v>44958</v>
      </c>
      <c r="B11402" t="s">
        <v>5249</v>
      </c>
      <c r="C11402" t="s">
        <v>5248</v>
      </c>
      <c r="D11402" t="s">
        <v>5355</v>
      </c>
      <c r="E11402" t="s">
        <v>5427</v>
      </c>
      <c r="F11402">
        <v>101049704</v>
      </c>
      <c r="G11402" t="s">
        <v>5426</v>
      </c>
      <c r="H11402" t="s">
        <v>5244</v>
      </c>
      <c r="I11402">
        <v>76.400000000000006</v>
      </c>
      <c r="J11402" t="s">
        <v>145</v>
      </c>
      <c r="K11402" t="s">
        <v>137</v>
      </c>
      <c r="L11402">
        <f>I11402*$Q$2/100/1000</f>
        <v>2.8268E-4</v>
      </c>
    </row>
    <row r="11403" spans="1:12">
      <c r="A11403" s="118">
        <v>44958</v>
      </c>
      <c r="B11403" t="s">
        <v>5249</v>
      </c>
      <c r="C11403" t="s">
        <v>5248</v>
      </c>
      <c r="D11403" t="s">
        <v>5425</v>
      </c>
      <c r="E11403" t="s">
        <v>5424</v>
      </c>
      <c r="F11403">
        <v>101049070</v>
      </c>
      <c r="G11403" t="s">
        <v>5423</v>
      </c>
      <c r="H11403" t="s">
        <v>5244</v>
      </c>
      <c r="I11403">
        <v>76.400000000000006</v>
      </c>
      <c r="J11403" t="s">
        <v>145</v>
      </c>
      <c r="K11403" t="s">
        <v>137</v>
      </c>
      <c r="L11403">
        <f>I11403*$Q$2/100/1000</f>
        <v>2.8268E-4</v>
      </c>
    </row>
    <row r="11404" spans="1:12">
      <c r="A11404" s="118">
        <v>44958</v>
      </c>
      <c r="B11404" t="s">
        <v>5249</v>
      </c>
      <c r="C11404" t="s">
        <v>5248</v>
      </c>
      <c r="D11404" t="s">
        <v>5422</v>
      </c>
      <c r="E11404" t="s">
        <v>5421</v>
      </c>
      <c r="F11404">
        <v>101049613</v>
      </c>
      <c r="G11404" t="s">
        <v>5281</v>
      </c>
      <c r="H11404" t="s">
        <v>5244</v>
      </c>
      <c r="I11404">
        <v>76.400000000000006</v>
      </c>
      <c r="J11404" t="s">
        <v>145</v>
      </c>
      <c r="K11404" t="s">
        <v>137</v>
      </c>
      <c r="L11404">
        <f>I11404*$Q$2/100/1000</f>
        <v>2.8268E-4</v>
      </c>
    </row>
    <row r="11405" spans="1:12">
      <c r="A11405" s="118">
        <v>44958</v>
      </c>
      <c r="B11405" t="s">
        <v>5249</v>
      </c>
      <c r="C11405" t="s">
        <v>5248</v>
      </c>
      <c r="D11405" t="s">
        <v>5355</v>
      </c>
      <c r="E11405" t="s">
        <v>5420</v>
      </c>
      <c r="F11405">
        <v>101049600</v>
      </c>
      <c r="G11405" t="s">
        <v>5419</v>
      </c>
      <c r="H11405" t="s">
        <v>5244</v>
      </c>
      <c r="I11405">
        <v>76.400000000000006</v>
      </c>
      <c r="J11405" t="s">
        <v>145</v>
      </c>
      <c r="K11405" t="s">
        <v>137</v>
      </c>
      <c r="L11405">
        <f>I11405*$Q$2/100/1000</f>
        <v>2.8268E-4</v>
      </c>
    </row>
    <row r="11406" spans="1:12">
      <c r="A11406" s="118">
        <v>45170</v>
      </c>
      <c r="B11406" t="s">
        <v>443</v>
      </c>
      <c r="C11406" t="s">
        <v>442</v>
      </c>
      <c r="D11406" t="s">
        <v>441</v>
      </c>
      <c r="E11406" t="s">
        <v>5418</v>
      </c>
      <c r="F11406">
        <v>101022020</v>
      </c>
      <c r="G11406" t="s">
        <v>2288</v>
      </c>
      <c r="H11406" s="122" t="s">
        <v>437</v>
      </c>
      <c r="I11406">
        <v>4725</v>
      </c>
      <c r="J11406" t="s">
        <v>199</v>
      </c>
      <c r="K11406" t="s">
        <v>198</v>
      </c>
      <c r="L11406">
        <f>I11406*$Q$4/1000</f>
        <v>8.3086819200000015</v>
      </c>
    </row>
    <row r="11407" spans="1:12">
      <c r="A11407" s="118">
        <v>44958</v>
      </c>
      <c r="B11407" t="s">
        <v>5249</v>
      </c>
      <c r="C11407" t="s">
        <v>5248</v>
      </c>
      <c r="D11407" t="s">
        <v>5355</v>
      </c>
      <c r="E11407" t="s">
        <v>5417</v>
      </c>
      <c r="F11407">
        <v>101049604</v>
      </c>
      <c r="G11407" t="s">
        <v>5297</v>
      </c>
      <c r="H11407" t="s">
        <v>5244</v>
      </c>
      <c r="I11407">
        <v>76.400000000000006</v>
      </c>
      <c r="J11407" t="s">
        <v>145</v>
      </c>
      <c r="K11407" t="s">
        <v>137</v>
      </c>
      <c r="L11407">
        <f>I11407*$Q$2/100/1000</f>
        <v>2.8268E-4</v>
      </c>
    </row>
    <row r="11408" spans="1:12">
      <c r="A11408" s="118">
        <v>44958</v>
      </c>
      <c r="B11408" t="s">
        <v>5249</v>
      </c>
      <c r="C11408" t="s">
        <v>5248</v>
      </c>
      <c r="D11408" t="s">
        <v>5389</v>
      </c>
      <c r="E11408" t="s">
        <v>5416</v>
      </c>
      <c r="F11408">
        <v>85202641</v>
      </c>
      <c r="G11408" t="s">
        <v>5277</v>
      </c>
      <c r="H11408" t="s">
        <v>5244</v>
      </c>
      <c r="I11408">
        <v>76.400000000000006</v>
      </c>
      <c r="J11408" t="s">
        <v>145</v>
      </c>
      <c r="K11408" t="s">
        <v>137</v>
      </c>
      <c r="L11408">
        <f>I11408*$Q$2/100/1000</f>
        <v>2.8268E-4</v>
      </c>
    </row>
    <row r="11409" spans="1:12">
      <c r="A11409" s="118">
        <v>44958</v>
      </c>
      <c r="B11409" t="s">
        <v>5249</v>
      </c>
      <c r="C11409" t="s">
        <v>5248</v>
      </c>
      <c r="D11409" t="s">
        <v>5389</v>
      </c>
      <c r="E11409" t="s">
        <v>5415</v>
      </c>
      <c r="F11409">
        <v>85202641</v>
      </c>
      <c r="G11409" t="s">
        <v>5277</v>
      </c>
      <c r="H11409" t="s">
        <v>5244</v>
      </c>
      <c r="I11409">
        <v>76.400000000000006</v>
      </c>
      <c r="J11409" t="s">
        <v>145</v>
      </c>
      <c r="K11409" t="s">
        <v>137</v>
      </c>
      <c r="L11409">
        <f>I11409*$Q$2/100/1000</f>
        <v>2.8268E-4</v>
      </c>
    </row>
    <row r="11410" spans="1:12">
      <c r="A11410" s="118">
        <v>45200</v>
      </c>
      <c r="B11410" t="s">
        <v>460</v>
      </c>
      <c r="C11410" t="s">
        <v>459</v>
      </c>
      <c r="D11410" t="s">
        <v>5414</v>
      </c>
      <c r="E11410" t="s">
        <v>5413</v>
      </c>
      <c r="F11410">
        <v>13204807</v>
      </c>
      <c r="G11410" t="s">
        <v>1050</v>
      </c>
      <c r="H11410" t="s">
        <v>455</v>
      </c>
      <c r="I11410">
        <v>103.6</v>
      </c>
      <c r="J11410" t="s">
        <v>145</v>
      </c>
      <c r="K11410" t="s">
        <v>137</v>
      </c>
      <c r="L11410">
        <f>I11410*$Q$2/100/1000</f>
        <v>3.8331999999999998E-4</v>
      </c>
    </row>
    <row r="11411" spans="1:12">
      <c r="A11411" s="118">
        <v>45200</v>
      </c>
      <c r="B11411" t="s">
        <v>1013</v>
      </c>
      <c r="C11411" t="s">
        <v>1012</v>
      </c>
      <c r="D11411" t="s">
        <v>5412</v>
      </c>
      <c r="E11411" t="s">
        <v>5411</v>
      </c>
      <c r="F11411" t="s">
        <v>5410</v>
      </c>
      <c r="G11411" t="s">
        <v>5409</v>
      </c>
      <c r="H11411" t="s">
        <v>1008</v>
      </c>
      <c r="I11411">
        <v>50.6</v>
      </c>
      <c r="J11411" t="s">
        <v>145</v>
      </c>
      <c r="K11411" t="s">
        <v>137</v>
      </c>
      <c r="L11411">
        <f>I11411*$Q$2/10/1000</f>
        <v>1.8722000000000001E-3</v>
      </c>
    </row>
    <row r="11412" spans="1:12">
      <c r="A11412" s="118">
        <v>45200</v>
      </c>
      <c r="B11412" t="s">
        <v>240</v>
      </c>
      <c r="C11412" t="s">
        <v>239</v>
      </c>
      <c r="D11412" t="s">
        <v>1513</v>
      </c>
      <c r="E11412" t="s">
        <v>5408</v>
      </c>
      <c r="F11412" t="s">
        <v>5407</v>
      </c>
      <c r="G11412" t="s">
        <v>5406</v>
      </c>
      <c r="H11412" t="s">
        <v>235</v>
      </c>
      <c r="I11412">
        <v>390</v>
      </c>
      <c r="J11412" t="s">
        <v>145</v>
      </c>
      <c r="K11412" t="s">
        <v>137</v>
      </c>
      <c r="L11412">
        <f>I11412*$Q$2/100/1000</f>
        <v>1.4430000000000001E-3</v>
      </c>
    </row>
    <row r="11413" spans="1:12">
      <c r="A11413" s="118">
        <v>44958</v>
      </c>
      <c r="B11413" t="s">
        <v>5249</v>
      </c>
      <c r="C11413" t="s">
        <v>5248</v>
      </c>
      <c r="D11413" t="s">
        <v>5405</v>
      </c>
      <c r="E11413" t="s">
        <v>5404</v>
      </c>
      <c r="F11413">
        <v>101049052</v>
      </c>
      <c r="G11413" t="s">
        <v>5403</v>
      </c>
      <c r="H11413" t="s">
        <v>5244</v>
      </c>
      <c r="I11413">
        <v>76.400000000000006</v>
      </c>
      <c r="J11413" t="s">
        <v>145</v>
      </c>
      <c r="K11413" t="s">
        <v>137</v>
      </c>
      <c r="L11413">
        <f>I11413*$Q$2/100/1000</f>
        <v>2.8268E-4</v>
      </c>
    </row>
    <row r="11414" spans="1:12">
      <c r="A11414" s="118">
        <v>45200</v>
      </c>
      <c r="B11414" t="s">
        <v>460</v>
      </c>
      <c r="C11414" t="s">
        <v>459</v>
      </c>
      <c r="D11414" t="s">
        <v>5402</v>
      </c>
      <c r="E11414" t="s">
        <v>5401</v>
      </c>
      <c r="F11414">
        <v>101035626</v>
      </c>
      <c r="G11414" t="s">
        <v>5400</v>
      </c>
      <c r="H11414" t="s">
        <v>455</v>
      </c>
      <c r="I11414">
        <v>103.6</v>
      </c>
      <c r="J11414" t="s">
        <v>145</v>
      </c>
      <c r="K11414" t="s">
        <v>137</v>
      </c>
      <c r="L11414">
        <f>I11414*$Q$2/100/1000</f>
        <v>3.8331999999999998E-4</v>
      </c>
    </row>
    <row r="11415" spans="1:12">
      <c r="A11415" s="118">
        <v>44986</v>
      </c>
      <c r="B11415" t="s">
        <v>5249</v>
      </c>
      <c r="C11415" t="s">
        <v>5248</v>
      </c>
      <c r="D11415" t="s">
        <v>5399</v>
      </c>
      <c r="E11415" t="s">
        <v>5398</v>
      </c>
      <c r="F11415" t="s">
        <v>5269</v>
      </c>
      <c r="G11415" t="s">
        <v>5268</v>
      </c>
      <c r="H11415" t="s">
        <v>5244</v>
      </c>
      <c r="I11415">
        <v>76.400000000000006</v>
      </c>
      <c r="J11415" t="s">
        <v>145</v>
      </c>
      <c r="K11415" t="s">
        <v>137</v>
      </c>
      <c r="L11415">
        <f>I11415*$Q$2/100/1000</f>
        <v>2.8268E-4</v>
      </c>
    </row>
    <row r="11416" spans="1:12">
      <c r="A11416" s="118">
        <v>45200</v>
      </c>
      <c r="B11416" t="s">
        <v>868</v>
      </c>
      <c r="C11416" t="s">
        <v>867</v>
      </c>
      <c r="D11416" t="s">
        <v>5397</v>
      </c>
      <c r="E11416" t="s">
        <v>5396</v>
      </c>
      <c r="F11416">
        <v>101048382</v>
      </c>
      <c r="G11416" t="s">
        <v>5395</v>
      </c>
      <c r="H11416" t="s">
        <v>863</v>
      </c>
      <c r="I11416">
        <f>1958*2</f>
        <v>3916</v>
      </c>
      <c r="J11416" t="s">
        <v>145</v>
      </c>
      <c r="K11416" t="s">
        <v>137</v>
      </c>
      <c r="L11416">
        <f>I11416*$Q$5/100/1000</f>
        <v>3.9815929999999999E-2</v>
      </c>
    </row>
    <row r="11417" spans="1:12">
      <c r="A11417" s="118">
        <v>45200</v>
      </c>
      <c r="B11417" t="s">
        <v>868</v>
      </c>
      <c r="C11417" t="s">
        <v>867</v>
      </c>
      <c r="D11417" t="s">
        <v>5394</v>
      </c>
      <c r="E11417" t="s">
        <v>5393</v>
      </c>
      <c r="F11417" t="s">
        <v>5392</v>
      </c>
      <c r="G11417" t="s">
        <v>5391</v>
      </c>
      <c r="H11417" t="s">
        <v>863</v>
      </c>
      <c r="I11417">
        <f>1958*2</f>
        <v>3916</v>
      </c>
      <c r="J11417" t="s">
        <v>145</v>
      </c>
      <c r="K11417" t="s">
        <v>137</v>
      </c>
      <c r="L11417">
        <f>I11417*$Q$5/100/1000</f>
        <v>3.9815929999999999E-2</v>
      </c>
    </row>
    <row r="11418" spans="1:12">
      <c r="A11418" s="118">
        <v>44986</v>
      </c>
      <c r="B11418" t="s">
        <v>5249</v>
      </c>
      <c r="C11418" t="s">
        <v>5248</v>
      </c>
      <c r="D11418" t="s">
        <v>5355</v>
      </c>
      <c r="E11418" t="s">
        <v>5390</v>
      </c>
      <c r="F11418">
        <v>101049604</v>
      </c>
      <c r="G11418" t="s">
        <v>5297</v>
      </c>
      <c r="H11418" t="s">
        <v>5244</v>
      </c>
      <c r="I11418">
        <v>76.400000000000006</v>
      </c>
      <c r="J11418" t="s">
        <v>145</v>
      </c>
      <c r="K11418" t="s">
        <v>137</v>
      </c>
      <c r="L11418">
        <f>I11418*$Q$2/100/1000</f>
        <v>2.8268E-4</v>
      </c>
    </row>
    <row r="11419" spans="1:12">
      <c r="A11419" s="118">
        <v>44986</v>
      </c>
      <c r="B11419" t="s">
        <v>5249</v>
      </c>
      <c r="C11419" t="s">
        <v>5248</v>
      </c>
      <c r="D11419" t="s">
        <v>5389</v>
      </c>
      <c r="E11419" t="s">
        <v>5388</v>
      </c>
      <c r="F11419">
        <v>101044078</v>
      </c>
      <c r="G11419" t="s">
        <v>5325</v>
      </c>
      <c r="H11419" t="s">
        <v>5244</v>
      </c>
      <c r="I11419">
        <v>76.400000000000006</v>
      </c>
      <c r="J11419" t="s">
        <v>145</v>
      </c>
      <c r="K11419" t="s">
        <v>137</v>
      </c>
      <c r="L11419">
        <f>I11419*$Q$2/100/1000</f>
        <v>2.8268E-4</v>
      </c>
    </row>
    <row r="11420" spans="1:12">
      <c r="A11420" s="118">
        <v>44986</v>
      </c>
      <c r="B11420" t="s">
        <v>5249</v>
      </c>
      <c r="C11420" t="s">
        <v>5248</v>
      </c>
      <c r="D11420" t="s">
        <v>5387</v>
      </c>
      <c r="E11420" t="s">
        <v>5386</v>
      </c>
      <c r="F11420">
        <v>57200717</v>
      </c>
      <c r="G11420" t="s">
        <v>5250</v>
      </c>
      <c r="H11420" t="s">
        <v>5244</v>
      </c>
      <c r="I11420">
        <v>76.400000000000006</v>
      </c>
      <c r="J11420" t="s">
        <v>145</v>
      </c>
      <c r="K11420" t="s">
        <v>137</v>
      </c>
      <c r="L11420">
        <f>I11420*$Q$2/100/1000</f>
        <v>2.8268E-4</v>
      </c>
    </row>
    <row r="11421" spans="1:12">
      <c r="A11421" s="118">
        <v>44986</v>
      </c>
      <c r="B11421" t="s">
        <v>5249</v>
      </c>
      <c r="C11421" t="s">
        <v>5248</v>
      </c>
      <c r="D11421" t="s">
        <v>5385</v>
      </c>
      <c r="E11421" t="s">
        <v>5384</v>
      </c>
      <c r="F11421">
        <v>85202642</v>
      </c>
      <c r="G11421" t="s">
        <v>5331</v>
      </c>
      <c r="H11421" t="s">
        <v>5244</v>
      </c>
      <c r="I11421">
        <v>76.400000000000006</v>
      </c>
      <c r="J11421" t="s">
        <v>145</v>
      </c>
      <c r="K11421" t="s">
        <v>137</v>
      </c>
      <c r="L11421">
        <f>I11421*$Q$2/100/1000</f>
        <v>2.8268E-4</v>
      </c>
    </row>
    <row r="11422" spans="1:12">
      <c r="A11422" s="118">
        <v>44986</v>
      </c>
      <c r="B11422" t="s">
        <v>5249</v>
      </c>
      <c r="C11422" t="s">
        <v>5248</v>
      </c>
      <c r="D11422" t="s">
        <v>5368</v>
      </c>
      <c r="E11422" t="s">
        <v>5383</v>
      </c>
      <c r="F11422">
        <v>101045756</v>
      </c>
      <c r="G11422" t="s">
        <v>5366</v>
      </c>
      <c r="H11422" t="s">
        <v>5244</v>
      </c>
      <c r="I11422">
        <v>76.400000000000006</v>
      </c>
      <c r="J11422" t="s">
        <v>145</v>
      </c>
      <c r="K11422" t="s">
        <v>137</v>
      </c>
      <c r="L11422">
        <f>I11422*$Q$2/100/1000</f>
        <v>2.8268E-4</v>
      </c>
    </row>
    <row r="11423" spans="1:12">
      <c r="A11423" s="118">
        <v>44986</v>
      </c>
      <c r="B11423" t="s">
        <v>5249</v>
      </c>
      <c r="C11423" t="s">
        <v>5248</v>
      </c>
      <c r="D11423" t="s">
        <v>5306</v>
      </c>
      <c r="E11423" t="s">
        <v>5382</v>
      </c>
      <c r="F11423">
        <v>101044078</v>
      </c>
      <c r="G11423" t="s">
        <v>5325</v>
      </c>
      <c r="H11423" t="s">
        <v>5244</v>
      </c>
      <c r="I11423">
        <v>76.400000000000006</v>
      </c>
      <c r="J11423" t="s">
        <v>145</v>
      </c>
      <c r="K11423" t="s">
        <v>137</v>
      </c>
      <c r="L11423">
        <f>I11423*$Q$2/100/1000</f>
        <v>2.8268E-4</v>
      </c>
    </row>
    <row r="11424" spans="1:12">
      <c r="A11424" s="118">
        <v>45200</v>
      </c>
      <c r="B11424" t="s">
        <v>180</v>
      </c>
      <c r="C11424" t="s">
        <v>179</v>
      </c>
      <c r="D11424" t="s">
        <v>1883</v>
      </c>
      <c r="E11424" t="s">
        <v>5381</v>
      </c>
      <c r="F11424" t="s">
        <v>5380</v>
      </c>
      <c r="G11424" t="s">
        <v>5379</v>
      </c>
      <c r="H11424" t="s">
        <v>174</v>
      </c>
      <c r="I11424">
        <v>3154</v>
      </c>
      <c r="J11424" t="s">
        <v>173</v>
      </c>
      <c r="K11424" t="s">
        <v>172</v>
      </c>
      <c r="L11424">
        <f>I11424*$Q$3/(1000/0.1)</f>
        <v>1.0118031999999999E-2</v>
      </c>
    </row>
    <row r="11425" spans="1:12">
      <c r="A11425" s="118">
        <v>44986</v>
      </c>
      <c r="B11425" t="s">
        <v>5249</v>
      </c>
      <c r="C11425" t="s">
        <v>5248</v>
      </c>
      <c r="D11425" t="s">
        <v>5378</v>
      </c>
      <c r="E11425" t="s">
        <v>5377</v>
      </c>
      <c r="F11425">
        <v>101011771</v>
      </c>
      <c r="G11425" t="s">
        <v>5376</v>
      </c>
      <c r="H11425" t="s">
        <v>5244</v>
      </c>
      <c r="I11425">
        <v>76.400000000000006</v>
      </c>
      <c r="J11425" t="s">
        <v>145</v>
      </c>
      <c r="K11425" t="s">
        <v>137</v>
      </c>
      <c r="L11425">
        <f>I11425*$Q$2/100/1000</f>
        <v>2.8268E-4</v>
      </c>
    </row>
    <row r="11426" spans="1:12">
      <c r="A11426" s="118">
        <v>45200</v>
      </c>
      <c r="B11426" t="s">
        <v>180</v>
      </c>
      <c r="C11426" t="s">
        <v>179</v>
      </c>
      <c r="D11426" t="s">
        <v>5375</v>
      </c>
      <c r="E11426" t="s">
        <v>5374</v>
      </c>
      <c r="F11426" t="s">
        <v>5373</v>
      </c>
      <c r="G11426" t="s">
        <v>5372</v>
      </c>
      <c r="H11426" t="s">
        <v>174</v>
      </c>
      <c r="I11426">
        <v>3154</v>
      </c>
      <c r="J11426" t="s">
        <v>173</v>
      </c>
      <c r="K11426" t="s">
        <v>172</v>
      </c>
      <c r="L11426">
        <f>I11426*$Q$3/(1000/0.1)</f>
        <v>1.0118031999999999E-2</v>
      </c>
    </row>
    <row r="11427" spans="1:12">
      <c r="A11427" s="118">
        <v>45017</v>
      </c>
      <c r="B11427" t="s">
        <v>5249</v>
      </c>
      <c r="C11427" t="s">
        <v>5248</v>
      </c>
      <c r="D11427" t="s">
        <v>5371</v>
      </c>
      <c r="E11427" t="s">
        <v>5370</v>
      </c>
      <c r="F11427" s="119">
        <v>23255895</v>
      </c>
      <c r="G11427" t="s">
        <v>5369</v>
      </c>
      <c r="H11427" t="s">
        <v>5244</v>
      </c>
      <c r="I11427">
        <v>76.400000000000006</v>
      </c>
      <c r="J11427" t="s">
        <v>145</v>
      </c>
      <c r="K11427" t="s">
        <v>137</v>
      </c>
      <c r="L11427">
        <f>I11427*$Q$2/100/1000</f>
        <v>2.8268E-4</v>
      </c>
    </row>
    <row r="11428" spans="1:12">
      <c r="A11428" s="118">
        <v>45017</v>
      </c>
      <c r="B11428" t="s">
        <v>5249</v>
      </c>
      <c r="C11428" t="s">
        <v>5248</v>
      </c>
      <c r="D11428" t="s">
        <v>5368</v>
      </c>
      <c r="E11428" t="s">
        <v>5367</v>
      </c>
      <c r="F11428" s="119">
        <v>101045756</v>
      </c>
      <c r="G11428" t="s">
        <v>5366</v>
      </c>
      <c r="H11428" t="s">
        <v>5244</v>
      </c>
      <c r="I11428">
        <v>76.400000000000006</v>
      </c>
      <c r="J11428" t="s">
        <v>145</v>
      </c>
      <c r="K11428" t="s">
        <v>137</v>
      </c>
      <c r="L11428">
        <f>I11428*$Q$2/100/1000</f>
        <v>2.8268E-4</v>
      </c>
    </row>
    <row r="11429" spans="1:12">
      <c r="A11429" s="118">
        <v>45200</v>
      </c>
      <c r="B11429" t="s">
        <v>723</v>
      </c>
      <c r="C11429" t="s">
        <v>722</v>
      </c>
      <c r="D11429" t="s">
        <v>5365</v>
      </c>
      <c r="E11429" t="s">
        <v>5364</v>
      </c>
      <c r="F11429">
        <v>101024565</v>
      </c>
      <c r="G11429" t="s">
        <v>5363</v>
      </c>
      <c r="H11429" t="s">
        <v>718</v>
      </c>
      <c r="I11429">
        <v>302</v>
      </c>
      <c r="J11429" t="s">
        <v>145</v>
      </c>
      <c r="K11429" t="s">
        <v>717</v>
      </c>
      <c r="L11429">
        <f>I11429*$Q$2/100/1000</f>
        <v>1.1173999999999999E-3</v>
      </c>
    </row>
    <row r="11430" spans="1:12">
      <c r="A11430" s="118">
        <v>45017</v>
      </c>
      <c r="B11430" t="s">
        <v>5249</v>
      </c>
      <c r="C11430" t="s">
        <v>5248</v>
      </c>
      <c r="D11430" t="s">
        <v>5362</v>
      </c>
      <c r="E11430" t="s">
        <v>5361</v>
      </c>
      <c r="F11430" s="119" t="s">
        <v>5255</v>
      </c>
      <c r="G11430" t="s">
        <v>5254</v>
      </c>
      <c r="H11430" t="s">
        <v>5244</v>
      </c>
      <c r="I11430">
        <v>76.400000000000006</v>
      </c>
      <c r="J11430" t="s">
        <v>145</v>
      </c>
      <c r="K11430" t="s">
        <v>137</v>
      </c>
      <c r="L11430">
        <f>I11430*$Q$2/100/1000</f>
        <v>2.8268E-4</v>
      </c>
    </row>
    <row r="11431" spans="1:12">
      <c r="A11431" s="118">
        <v>45200</v>
      </c>
      <c r="B11431" t="s">
        <v>1861</v>
      </c>
      <c r="C11431" t="s">
        <v>1860</v>
      </c>
      <c r="D11431" t="s">
        <v>5360</v>
      </c>
      <c r="E11431" t="s">
        <v>5359</v>
      </c>
      <c r="F11431">
        <v>4245279</v>
      </c>
      <c r="G11431" t="s">
        <v>1857</v>
      </c>
      <c r="H11431" t="s">
        <v>1856</v>
      </c>
      <c r="I11431">
        <v>70.400000000000006</v>
      </c>
      <c r="J11431" t="s">
        <v>145</v>
      </c>
      <c r="K11431" t="s">
        <v>137</v>
      </c>
      <c r="L11431">
        <f>I11431*$Q$2/100/1000</f>
        <v>2.6048000000000005E-4</v>
      </c>
    </row>
    <row r="11432" spans="1:12">
      <c r="A11432" s="118">
        <v>45017</v>
      </c>
      <c r="B11432" t="s">
        <v>5249</v>
      </c>
      <c r="C11432" t="s">
        <v>5248</v>
      </c>
      <c r="D11432" t="s">
        <v>5306</v>
      </c>
      <c r="E11432" t="s">
        <v>5358</v>
      </c>
      <c r="F11432" s="119">
        <v>57200716</v>
      </c>
      <c r="G11432" t="s">
        <v>5265</v>
      </c>
      <c r="H11432" t="s">
        <v>5244</v>
      </c>
      <c r="I11432">
        <v>76.400000000000006</v>
      </c>
      <c r="J11432" t="s">
        <v>145</v>
      </c>
      <c r="K11432" t="s">
        <v>137</v>
      </c>
      <c r="L11432">
        <f>I11432*$Q$2/100/1000</f>
        <v>2.8268E-4</v>
      </c>
    </row>
    <row r="11433" spans="1:12">
      <c r="A11433" s="118">
        <v>45017</v>
      </c>
      <c r="B11433" t="s">
        <v>5249</v>
      </c>
      <c r="C11433" t="s">
        <v>5248</v>
      </c>
      <c r="D11433" t="s">
        <v>5357</v>
      </c>
      <c r="E11433" t="s">
        <v>5356</v>
      </c>
      <c r="F11433" s="119">
        <v>101045373</v>
      </c>
      <c r="G11433" t="s">
        <v>5271</v>
      </c>
      <c r="H11433" t="s">
        <v>5244</v>
      </c>
      <c r="I11433">
        <v>76.400000000000006</v>
      </c>
      <c r="J11433" t="s">
        <v>145</v>
      </c>
      <c r="K11433" t="s">
        <v>137</v>
      </c>
      <c r="L11433">
        <f>I11433*$Q$2/100/1000</f>
        <v>2.8268E-4</v>
      </c>
    </row>
    <row r="11434" spans="1:12">
      <c r="A11434" s="118">
        <v>45017</v>
      </c>
      <c r="B11434" t="s">
        <v>5249</v>
      </c>
      <c r="C11434" t="s">
        <v>5248</v>
      </c>
      <c r="D11434" t="s">
        <v>5355</v>
      </c>
      <c r="E11434" t="s">
        <v>5354</v>
      </c>
      <c r="F11434" s="119">
        <v>101049703</v>
      </c>
      <c r="G11434" t="s">
        <v>5304</v>
      </c>
      <c r="H11434" t="s">
        <v>5244</v>
      </c>
      <c r="I11434">
        <v>76.400000000000006</v>
      </c>
      <c r="J11434" t="s">
        <v>145</v>
      </c>
      <c r="K11434" t="s">
        <v>137</v>
      </c>
      <c r="L11434">
        <f>I11434*$Q$2/100/1000</f>
        <v>2.8268E-4</v>
      </c>
    </row>
    <row r="11435" spans="1:12">
      <c r="A11435" s="118">
        <v>45017</v>
      </c>
      <c r="B11435" t="s">
        <v>5249</v>
      </c>
      <c r="C11435" t="s">
        <v>5248</v>
      </c>
      <c r="D11435" t="s">
        <v>5353</v>
      </c>
      <c r="E11435" t="s">
        <v>5352</v>
      </c>
      <c r="F11435" s="119" t="s">
        <v>5255</v>
      </c>
      <c r="G11435" t="s">
        <v>5254</v>
      </c>
      <c r="H11435" t="s">
        <v>5244</v>
      </c>
      <c r="I11435">
        <v>76.400000000000006</v>
      </c>
      <c r="J11435" t="s">
        <v>145</v>
      </c>
      <c r="K11435" t="s">
        <v>137</v>
      </c>
      <c r="L11435">
        <f>I11435*$Q$2/100/1000</f>
        <v>2.8268E-4</v>
      </c>
    </row>
    <row r="11436" spans="1:12">
      <c r="A11436" s="118">
        <v>45047</v>
      </c>
      <c r="B11436" t="s">
        <v>5249</v>
      </c>
      <c r="C11436" t="s">
        <v>5248</v>
      </c>
      <c r="D11436" t="s">
        <v>5306</v>
      </c>
      <c r="E11436" t="s">
        <v>5351</v>
      </c>
      <c r="F11436">
        <v>101044079</v>
      </c>
      <c r="G11436" t="s">
        <v>5320</v>
      </c>
      <c r="H11436" t="s">
        <v>5244</v>
      </c>
      <c r="I11436">
        <v>76.400000000000006</v>
      </c>
      <c r="J11436" t="s">
        <v>145</v>
      </c>
      <c r="K11436" t="s">
        <v>137</v>
      </c>
      <c r="L11436">
        <f>I11436*$Q$2/100/1000</f>
        <v>2.8268E-4</v>
      </c>
    </row>
    <row r="11437" spans="1:12">
      <c r="A11437" s="118">
        <v>45200</v>
      </c>
      <c r="B11437" t="s">
        <v>723</v>
      </c>
      <c r="C11437" t="s">
        <v>722</v>
      </c>
      <c r="D11437" t="s">
        <v>5350</v>
      </c>
      <c r="E11437" t="s">
        <v>5349</v>
      </c>
      <c r="F11437" t="s">
        <v>5348</v>
      </c>
      <c r="G11437" t="s">
        <v>5347</v>
      </c>
      <c r="H11437" t="s">
        <v>718</v>
      </c>
      <c r="I11437">
        <v>302</v>
      </c>
      <c r="J11437" t="s">
        <v>145</v>
      </c>
      <c r="K11437" t="s">
        <v>717</v>
      </c>
      <c r="L11437">
        <f>I11437*$Q$2/100/1000</f>
        <v>1.1173999999999999E-3</v>
      </c>
    </row>
    <row r="11438" spans="1:12">
      <c r="A11438" s="118">
        <v>45047</v>
      </c>
      <c r="B11438" t="s">
        <v>5249</v>
      </c>
      <c r="C11438" t="s">
        <v>5248</v>
      </c>
      <c r="D11438" t="s">
        <v>5306</v>
      </c>
      <c r="E11438" t="s">
        <v>5346</v>
      </c>
      <c r="F11438">
        <v>57202432</v>
      </c>
      <c r="G11438" t="s">
        <v>5345</v>
      </c>
      <c r="H11438" t="s">
        <v>5244</v>
      </c>
      <c r="I11438">
        <v>76.400000000000006</v>
      </c>
      <c r="J11438" t="s">
        <v>145</v>
      </c>
      <c r="K11438" t="s">
        <v>137</v>
      </c>
      <c r="L11438">
        <f>I11438*$Q$2/100/1000</f>
        <v>2.8268E-4</v>
      </c>
    </row>
    <row r="11439" spans="1:12">
      <c r="A11439" s="118">
        <v>45200</v>
      </c>
      <c r="B11439" t="s">
        <v>271</v>
      </c>
      <c r="C11439" t="s">
        <v>270</v>
      </c>
      <c r="D11439" t="s">
        <v>269</v>
      </c>
      <c r="E11439" t="s">
        <v>5344</v>
      </c>
      <c r="F11439">
        <v>30202403</v>
      </c>
      <c r="G11439" t="s">
        <v>267</v>
      </c>
      <c r="H11439" t="s">
        <v>266</v>
      </c>
      <c r="I11439">
        <v>180</v>
      </c>
      <c r="J11439" t="s">
        <v>145</v>
      </c>
      <c r="K11439" t="s">
        <v>137</v>
      </c>
      <c r="L11439">
        <f>I11439*$Q$2/100/1000</f>
        <v>6.6599999999999993E-4</v>
      </c>
    </row>
    <row r="11440" spans="1:12">
      <c r="A11440" s="118">
        <v>45047</v>
      </c>
      <c r="B11440" t="s">
        <v>5249</v>
      </c>
      <c r="C11440" t="s">
        <v>5248</v>
      </c>
      <c r="D11440" t="s">
        <v>5306</v>
      </c>
      <c r="E11440" t="s">
        <v>5343</v>
      </c>
      <c r="F11440">
        <v>101044078</v>
      </c>
      <c r="G11440" t="s">
        <v>5325</v>
      </c>
      <c r="H11440" t="s">
        <v>5244</v>
      </c>
      <c r="I11440">
        <v>76.400000000000006</v>
      </c>
      <c r="J11440" t="s">
        <v>145</v>
      </c>
      <c r="K11440" t="s">
        <v>137</v>
      </c>
      <c r="L11440">
        <f>I11440*$Q$2/100/1000</f>
        <v>2.8268E-4</v>
      </c>
    </row>
    <row r="11441" spans="1:12">
      <c r="A11441" s="118">
        <v>45261</v>
      </c>
      <c r="B11441" t="s">
        <v>5342</v>
      </c>
      <c r="C11441" t="s">
        <v>5341</v>
      </c>
      <c r="D11441" t="s">
        <v>5340</v>
      </c>
      <c r="E11441" t="s">
        <v>5339</v>
      </c>
      <c r="F11441" t="s">
        <v>5338</v>
      </c>
      <c r="G11441" t="s">
        <v>5337</v>
      </c>
      <c r="H11441" t="s">
        <v>5336</v>
      </c>
      <c r="I11441">
        <v>49.6</v>
      </c>
      <c r="J11441" t="s">
        <v>223</v>
      </c>
      <c r="K11441" t="s">
        <v>137</v>
      </c>
      <c r="L11441">
        <f>I11441*$Q$5/1000</f>
        <v>5.0430800000000005E-2</v>
      </c>
    </row>
    <row r="11442" spans="1:12">
      <c r="A11442" s="118">
        <v>45200</v>
      </c>
      <c r="B11442" t="s">
        <v>460</v>
      </c>
      <c r="C11442" t="s">
        <v>459</v>
      </c>
      <c r="D11442" t="s">
        <v>3623</v>
      </c>
      <c r="E11442" t="s">
        <v>5335</v>
      </c>
      <c r="F11442">
        <v>50205993</v>
      </c>
      <c r="G11442" t="s">
        <v>2595</v>
      </c>
      <c r="H11442" t="s">
        <v>455</v>
      </c>
      <c r="I11442">
        <v>103.6</v>
      </c>
      <c r="J11442" t="s">
        <v>145</v>
      </c>
      <c r="K11442" t="s">
        <v>137</v>
      </c>
      <c r="L11442">
        <f>I11442*$Q$2/100/1000</f>
        <v>3.8331999999999998E-4</v>
      </c>
    </row>
    <row r="11443" spans="1:12">
      <c r="A11443" s="118">
        <v>45047</v>
      </c>
      <c r="B11443" t="s">
        <v>5249</v>
      </c>
      <c r="C11443" t="s">
        <v>5248</v>
      </c>
      <c r="D11443" t="s">
        <v>5322</v>
      </c>
      <c r="E11443" t="s">
        <v>5334</v>
      </c>
      <c r="F11443">
        <v>57200716</v>
      </c>
      <c r="G11443" t="s">
        <v>5265</v>
      </c>
      <c r="H11443" t="s">
        <v>5244</v>
      </c>
      <c r="I11443">
        <v>76.400000000000006</v>
      </c>
      <c r="J11443" t="s">
        <v>145</v>
      </c>
      <c r="K11443" t="s">
        <v>137</v>
      </c>
      <c r="L11443">
        <f>I11443*$Q$2/100/1000</f>
        <v>2.8268E-4</v>
      </c>
    </row>
    <row r="11444" spans="1:12">
      <c r="A11444" s="118">
        <v>45047</v>
      </c>
      <c r="B11444" t="s">
        <v>5249</v>
      </c>
      <c r="C11444" t="s">
        <v>5248</v>
      </c>
      <c r="D11444" t="s">
        <v>5333</v>
      </c>
      <c r="E11444" t="s">
        <v>5332</v>
      </c>
      <c r="F11444">
        <v>85202642</v>
      </c>
      <c r="G11444" t="s">
        <v>5331</v>
      </c>
      <c r="H11444" t="s">
        <v>5244</v>
      </c>
      <c r="I11444">
        <v>76.400000000000006</v>
      </c>
      <c r="J11444" t="s">
        <v>145</v>
      </c>
      <c r="K11444" t="s">
        <v>137</v>
      </c>
      <c r="L11444">
        <f>I11444*$Q$2/100/1000</f>
        <v>2.8268E-4</v>
      </c>
    </row>
    <row r="11445" spans="1:12">
      <c r="A11445" s="118">
        <v>45078</v>
      </c>
      <c r="B11445" t="s">
        <v>5249</v>
      </c>
      <c r="C11445" t="s">
        <v>5248</v>
      </c>
      <c r="D11445" t="s">
        <v>5306</v>
      </c>
      <c r="E11445" t="s">
        <v>5330</v>
      </c>
      <c r="F11445">
        <v>101049703</v>
      </c>
      <c r="G11445" t="s">
        <v>5304</v>
      </c>
      <c r="H11445" t="s">
        <v>5244</v>
      </c>
      <c r="I11445">
        <v>76.400000000000006</v>
      </c>
      <c r="J11445" t="s">
        <v>145</v>
      </c>
      <c r="K11445" t="s">
        <v>137</v>
      </c>
      <c r="L11445">
        <f>I11445*$Q$2/100/1000</f>
        <v>2.8268E-4</v>
      </c>
    </row>
    <row r="11446" spans="1:12">
      <c r="A11446" s="118">
        <v>45078</v>
      </c>
      <c r="B11446" t="s">
        <v>5249</v>
      </c>
      <c r="C11446" t="s">
        <v>5248</v>
      </c>
      <c r="D11446" t="s">
        <v>5306</v>
      </c>
      <c r="E11446" t="s">
        <v>5329</v>
      </c>
      <c r="F11446">
        <v>57207812</v>
      </c>
      <c r="G11446" t="s">
        <v>5275</v>
      </c>
      <c r="H11446" t="s">
        <v>5244</v>
      </c>
      <c r="I11446">
        <v>76.400000000000006</v>
      </c>
      <c r="J11446" t="s">
        <v>145</v>
      </c>
      <c r="K11446" t="s">
        <v>137</v>
      </c>
      <c r="L11446">
        <f>I11446*$Q$2/100/1000</f>
        <v>2.8268E-4</v>
      </c>
    </row>
    <row r="11447" spans="1:12">
      <c r="A11447" s="118">
        <v>45078</v>
      </c>
      <c r="B11447" t="s">
        <v>5249</v>
      </c>
      <c r="C11447" t="s">
        <v>5248</v>
      </c>
      <c r="D11447" t="s">
        <v>5306</v>
      </c>
      <c r="E11447" t="s">
        <v>5328</v>
      </c>
      <c r="F11447">
        <v>101045373</v>
      </c>
      <c r="G11447" t="s">
        <v>5271</v>
      </c>
      <c r="H11447" t="s">
        <v>5244</v>
      </c>
      <c r="I11447">
        <v>76.400000000000006</v>
      </c>
      <c r="J11447" t="s">
        <v>145</v>
      </c>
      <c r="K11447" t="s">
        <v>137</v>
      </c>
      <c r="L11447">
        <f>I11447*$Q$2/100/1000</f>
        <v>2.8268E-4</v>
      </c>
    </row>
    <row r="11448" spans="1:12">
      <c r="A11448" s="118">
        <v>45200</v>
      </c>
      <c r="B11448" t="s">
        <v>271</v>
      </c>
      <c r="C11448" t="s">
        <v>270</v>
      </c>
      <c r="D11448" t="s">
        <v>1863</v>
      </c>
      <c r="E11448" t="s">
        <v>5327</v>
      </c>
      <c r="F11448">
        <v>30202404</v>
      </c>
      <c r="G11448" t="s">
        <v>3119</v>
      </c>
      <c r="H11448" t="s">
        <v>266</v>
      </c>
      <c r="I11448">
        <v>180</v>
      </c>
      <c r="J11448" t="s">
        <v>145</v>
      </c>
      <c r="K11448" t="s">
        <v>137</v>
      </c>
      <c r="L11448">
        <f>I11448*$Q$2/100/1000</f>
        <v>6.6599999999999993E-4</v>
      </c>
    </row>
    <row r="11449" spans="1:12">
      <c r="A11449" s="118">
        <v>45078</v>
      </c>
      <c r="B11449" t="s">
        <v>5249</v>
      </c>
      <c r="C11449" t="s">
        <v>5248</v>
      </c>
      <c r="D11449" t="s">
        <v>5306</v>
      </c>
      <c r="E11449" t="s">
        <v>5326</v>
      </c>
      <c r="F11449">
        <v>101044078</v>
      </c>
      <c r="G11449" t="s">
        <v>5325</v>
      </c>
      <c r="H11449" t="s">
        <v>5244</v>
      </c>
      <c r="I11449">
        <v>76.400000000000006</v>
      </c>
      <c r="J11449" t="s">
        <v>145</v>
      </c>
      <c r="K11449" t="s">
        <v>137</v>
      </c>
      <c r="L11449">
        <f>I11449*$Q$2/100/1000</f>
        <v>2.8268E-4</v>
      </c>
    </row>
    <row r="11450" spans="1:12">
      <c r="A11450" s="118">
        <v>45078</v>
      </c>
      <c r="B11450" t="s">
        <v>5249</v>
      </c>
      <c r="C11450" t="s">
        <v>5248</v>
      </c>
      <c r="D11450" t="s">
        <v>5324</v>
      </c>
      <c r="E11450" t="s">
        <v>5323</v>
      </c>
      <c r="F11450">
        <v>101049613</v>
      </c>
      <c r="G11450" t="s">
        <v>5281</v>
      </c>
      <c r="H11450" t="s">
        <v>5244</v>
      </c>
      <c r="I11450">
        <v>76.400000000000006</v>
      </c>
      <c r="J11450" t="s">
        <v>145</v>
      </c>
      <c r="K11450" t="s">
        <v>137</v>
      </c>
      <c r="L11450">
        <f>I11450*$Q$2/100/1000</f>
        <v>2.8268E-4</v>
      </c>
    </row>
    <row r="11451" spans="1:12">
      <c r="A11451" s="118">
        <v>45108</v>
      </c>
      <c r="B11451" t="s">
        <v>5249</v>
      </c>
      <c r="C11451" t="s">
        <v>5248</v>
      </c>
      <c r="D11451" t="s">
        <v>5322</v>
      </c>
      <c r="E11451" t="s">
        <v>5321</v>
      </c>
      <c r="F11451">
        <v>101044079</v>
      </c>
      <c r="G11451" t="s">
        <v>5320</v>
      </c>
      <c r="H11451" t="s">
        <v>5244</v>
      </c>
      <c r="I11451">
        <v>76.400000000000006</v>
      </c>
      <c r="J11451" t="s">
        <v>145</v>
      </c>
      <c r="K11451" t="s">
        <v>137</v>
      </c>
      <c r="L11451">
        <f>I11451*$Q$2/100/1000</f>
        <v>2.8268E-4</v>
      </c>
    </row>
    <row r="11452" spans="1:12">
      <c r="A11452" s="118">
        <v>45108</v>
      </c>
      <c r="B11452" t="s">
        <v>5249</v>
      </c>
      <c r="C11452" t="s">
        <v>5248</v>
      </c>
      <c r="D11452" t="s">
        <v>5310</v>
      </c>
      <c r="E11452" t="s">
        <v>5319</v>
      </c>
      <c r="F11452">
        <v>57207812</v>
      </c>
      <c r="G11452" t="s">
        <v>5275</v>
      </c>
      <c r="H11452" t="s">
        <v>5244</v>
      </c>
      <c r="I11452">
        <v>76.400000000000006</v>
      </c>
      <c r="J11452" t="s">
        <v>145</v>
      </c>
      <c r="K11452" t="s">
        <v>137</v>
      </c>
      <c r="L11452">
        <f>I11452*$Q$2/100/1000</f>
        <v>2.8268E-4</v>
      </c>
    </row>
    <row r="11453" spans="1:12">
      <c r="A11453" s="118">
        <v>45200</v>
      </c>
      <c r="B11453" t="s">
        <v>574</v>
      </c>
      <c r="C11453" t="s">
        <v>573</v>
      </c>
      <c r="D11453" t="s">
        <v>2730</v>
      </c>
      <c r="E11453" t="s">
        <v>5318</v>
      </c>
      <c r="F11453">
        <v>4245252</v>
      </c>
      <c r="G11453" t="s">
        <v>1824</v>
      </c>
      <c r="H11453" t="s">
        <v>569</v>
      </c>
      <c r="I11453">
        <v>298</v>
      </c>
      <c r="J11453" t="s">
        <v>145</v>
      </c>
      <c r="K11453" t="s">
        <v>137</v>
      </c>
      <c r="L11453">
        <f>I11453*$Q$2/100/1000</f>
        <v>1.1026E-3</v>
      </c>
    </row>
    <row r="11454" spans="1:12">
      <c r="A11454" s="118">
        <v>45108</v>
      </c>
      <c r="B11454" t="s">
        <v>5249</v>
      </c>
      <c r="C11454" t="s">
        <v>5248</v>
      </c>
      <c r="D11454" t="s">
        <v>5317</v>
      </c>
      <c r="E11454" t="s">
        <v>5316</v>
      </c>
      <c r="F11454" t="s">
        <v>5269</v>
      </c>
      <c r="G11454" t="s">
        <v>5268</v>
      </c>
      <c r="H11454" t="s">
        <v>5244</v>
      </c>
      <c r="I11454">
        <v>76.400000000000006</v>
      </c>
      <c r="J11454" t="s">
        <v>145</v>
      </c>
      <c r="K11454" t="s">
        <v>137</v>
      </c>
      <c r="L11454">
        <f>I11454*$Q$2/100/1000</f>
        <v>2.8268E-4</v>
      </c>
    </row>
    <row r="11455" spans="1:12">
      <c r="A11455" s="118">
        <v>45108</v>
      </c>
      <c r="B11455" t="s">
        <v>5249</v>
      </c>
      <c r="C11455" t="s">
        <v>5248</v>
      </c>
      <c r="D11455" t="s">
        <v>5306</v>
      </c>
      <c r="E11455" t="s">
        <v>5315</v>
      </c>
      <c r="F11455">
        <v>101049703</v>
      </c>
      <c r="G11455" t="s">
        <v>5304</v>
      </c>
      <c r="H11455" t="s">
        <v>5244</v>
      </c>
      <c r="I11455">
        <v>76.400000000000006</v>
      </c>
      <c r="J11455" t="s">
        <v>145</v>
      </c>
      <c r="K11455" t="s">
        <v>137</v>
      </c>
      <c r="L11455">
        <f>I11455*$Q$2/100/1000</f>
        <v>2.8268E-4</v>
      </c>
    </row>
    <row r="11456" spans="1:12">
      <c r="A11456" s="118">
        <v>45139</v>
      </c>
      <c r="B11456" t="s">
        <v>5249</v>
      </c>
      <c r="C11456" t="s">
        <v>5248</v>
      </c>
      <c r="D11456" t="s">
        <v>5314</v>
      </c>
      <c r="E11456" t="s">
        <v>5313</v>
      </c>
      <c r="F11456" s="119">
        <v>57207812</v>
      </c>
      <c r="G11456" t="s">
        <v>5275</v>
      </c>
      <c r="H11456" t="s">
        <v>5244</v>
      </c>
      <c r="I11456">
        <v>76.400000000000006</v>
      </c>
      <c r="J11456" t="s">
        <v>145</v>
      </c>
      <c r="K11456" t="s">
        <v>137</v>
      </c>
      <c r="L11456">
        <f>I11456*$Q$2/100/1000</f>
        <v>2.8268E-4</v>
      </c>
    </row>
    <row r="11457" spans="1:12">
      <c r="A11457" s="118">
        <v>45139</v>
      </c>
      <c r="B11457" t="s">
        <v>5249</v>
      </c>
      <c r="C11457" t="s">
        <v>5248</v>
      </c>
      <c r="D11457" t="s">
        <v>5312</v>
      </c>
      <c r="E11457" t="s">
        <v>5311</v>
      </c>
      <c r="F11457" s="119">
        <v>101049604</v>
      </c>
      <c r="G11457" t="s">
        <v>5297</v>
      </c>
      <c r="H11457" t="s">
        <v>5244</v>
      </c>
      <c r="I11457">
        <v>76.400000000000006</v>
      </c>
      <c r="J11457" t="s">
        <v>145</v>
      </c>
      <c r="K11457" t="s">
        <v>137</v>
      </c>
      <c r="L11457">
        <f>I11457*$Q$2/100/1000</f>
        <v>2.8268E-4</v>
      </c>
    </row>
    <row r="11458" spans="1:12">
      <c r="A11458" s="118">
        <v>45139</v>
      </c>
      <c r="B11458" t="s">
        <v>5249</v>
      </c>
      <c r="C11458" t="s">
        <v>5248</v>
      </c>
      <c r="D11458" t="s">
        <v>5310</v>
      </c>
      <c r="E11458" t="s">
        <v>5309</v>
      </c>
      <c r="F11458" s="119">
        <v>101045373</v>
      </c>
      <c r="G11458" t="s">
        <v>5271</v>
      </c>
      <c r="H11458" t="s">
        <v>5244</v>
      </c>
      <c r="I11458">
        <v>76.400000000000006</v>
      </c>
      <c r="J11458" t="s">
        <v>145</v>
      </c>
      <c r="K11458" t="s">
        <v>137</v>
      </c>
      <c r="L11458">
        <f>I11458*$Q$2/100/1000</f>
        <v>2.8268E-4</v>
      </c>
    </row>
    <row r="11459" spans="1:12">
      <c r="A11459" s="118">
        <v>45139</v>
      </c>
      <c r="B11459" t="s">
        <v>5249</v>
      </c>
      <c r="C11459" t="s">
        <v>5248</v>
      </c>
      <c r="D11459" t="s">
        <v>5293</v>
      </c>
      <c r="E11459" t="s">
        <v>5308</v>
      </c>
      <c r="F11459" s="119">
        <v>57200717</v>
      </c>
      <c r="G11459" t="s">
        <v>5250</v>
      </c>
      <c r="H11459" t="s">
        <v>5244</v>
      </c>
      <c r="I11459">
        <v>76.400000000000006</v>
      </c>
      <c r="J11459" t="s">
        <v>145</v>
      </c>
      <c r="K11459" t="s">
        <v>137</v>
      </c>
      <c r="L11459">
        <f>I11459*$Q$2/100/1000</f>
        <v>2.8268E-4</v>
      </c>
    </row>
    <row r="11460" spans="1:12">
      <c r="A11460" s="118">
        <v>45200</v>
      </c>
      <c r="B11460" t="s">
        <v>1013</v>
      </c>
      <c r="C11460" t="s">
        <v>1012</v>
      </c>
      <c r="D11460" t="s">
        <v>1696</v>
      </c>
      <c r="E11460" t="s">
        <v>5307</v>
      </c>
      <c r="F11460" t="s">
        <v>1692</v>
      </c>
      <c r="G11460" t="s">
        <v>1691</v>
      </c>
      <c r="H11460" t="s">
        <v>1008</v>
      </c>
      <c r="I11460">
        <v>50.6</v>
      </c>
      <c r="J11460" t="s">
        <v>145</v>
      </c>
      <c r="K11460" t="s">
        <v>137</v>
      </c>
      <c r="L11460">
        <f>I11460*$Q$2/10/1000</f>
        <v>1.8722000000000001E-3</v>
      </c>
    </row>
    <row r="11461" spans="1:12">
      <c r="A11461" s="118">
        <v>45139</v>
      </c>
      <c r="B11461" t="s">
        <v>5249</v>
      </c>
      <c r="C11461" t="s">
        <v>5248</v>
      </c>
      <c r="D11461" t="s">
        <v>5306</v>
      </c>
      <c r="E11461" t="s">
        <v>5305</v>
      </c>
      <c r="F11461" s="119">
        <v>101049703</v>
      </c>
      <c r="G11461" t="s">
        <v>5304</v>
      </c>
      <c r="H11461" t="s">
        <v>5244</v>
      </c>
      <c r="I11461">
        <v>76.400000000000006</v>
      </c>
      <c r="J11461" t="s">
        <v>145</v>
      </c>
      <c r="K11461" t="s">
        <v>137</v>
      </c>
      <c r="L11461">
        <f>I11461*$Q$2/100/1000</f>
        <v>2.8268E-4</v>
      </c>
    </row>
    <row r="11462" spans="1:12">
      <c r="A11462" s="118">
        <v>45139</v>
      </c>
      <c r="B11462" t="s">
        <v>5249</v>
      </c>
      <c r="C11462" t="s">
        <v>5248</v>
      </c>
      <c r="D11462" t="s">
        <v>5303</v>
      </c>
      <c r="E11462" t="s">
        <v>5302</v>
      </c>
      <c r="F11462" s="119">
        <v>101049604</v>
      </c>
      <c r="G11462" t="s">
        <v>5297</v>
      </c>
      <c r="H11462" t="s">
        <v>5244</v>
      </c>
      <c r="I11462">
        <v>76.400000000000006</v>
      </c>
      <c r="J11462" t="s">
        <v>145</v>
      </c>
      <c r="K11462" t="s">
        <v>137</v>
      </c>
      <c r="L11462">
        <f>I11462*$Q$2/100/1000</f>
        <v>2.8268E-4</v>
      </c>
    </row>
    <row r="11463" spans="1:12">
      <c r="A11463" s="118">
        <v>45170</v>
      </c>
      <c r="B11463" t="s">
        <v>5249</v>
      </c>
      <c r="C11463" t="s">
        <v>5248</v>
      </c>
      <c r="D11463" t="s">
        <v>5264</v>
      </c>
      <c r="E11463" t="s">
        <v>5301</v>
      </c>
      <c r="F11463">
        <v>57207812</v>
      </c>
      <c r="G11463" t="s">
        <v>5275</v>
      </c>
      <c r="H11463" t="s">
        <v>5244</v>
      </c>
      <c r="I11463">
        <v>76.400000000000006</v>
      </c>
      <c r="J11463" t="s">
        <v>145</v>
      </c>
      <c r="K11463" t="s">
        <v>137</v>
      </c>
      <c r="L11463">
        <f>I11463*$Q$2/100/1000</f>
        <v>2.8268E-4</v>
      </c>
    </row>
    <row r="11464" spans="1:12">
      <c r="A11464" s="118">
        <v>45170</v>
      </c>
      <c r="B11464" t="s">
        <v>5249</v>
      </c>
      <c r="C11464" t="s">
        <v>5248</v>
      </c>
      <c r="D11464" t="s">
        <v>5299</v>
      </c>
      <c r="E11464" t="s">
        <v>5300</v>
      </c>
      <c r="F11464">
        <v>101044078</v>
      </c>
      <c r="G11464" t="s">
        <v>5245</v>
      </c>
      <c r="H11464" t="s">
        <v>5244</v>
      </c>
      <c r="I11464">
        <v>76.400000000000006</v>
      </c>
      <c r="J11464" t="s">
        <v>145</v>
      </c>
      <c r="K11464" t="s">
        <v>137</v>
      </c>
      <c r="L11464">
        <f>I11464*$Q$2/100/1000</f>
        <v>2.8268E-4</v>
      </c>
    </row>
    <row r="11465" spans="1:12">
      <c r="A11465" s="118">
        <v>45200</v>
      </c>
      <c r="B11465" t="s">
        <v>5249</v>
      </c>
      <c r="C11465" t="s">
        <v>5248</v>
      </c>
      <c r="D11465" t="s">
        <v>5299</v>
      </c>
      <c r="E11465" t="s">
        <v>5298</v>
      </c>
      <c r="F11465">
        <v>101049604</v>
      </c>
      <c r="G11465" t="s">
        <v>5297</v>
      </c>
      <c r="H11465" t="s">
        <v>5244</v>
      </c>
      <c r="I11465">
        <v>76.400000000000006</v>
      </c>
      <c r="J11465" t="s">
        <v>145</v>
      </c>
      <c r="K11465" t="s">
        <v>137</v>
      </c>
      <c r="L11465">
        <f>I11465*$Q$2/100/1000</f>
        <v>2.8268E-4</v>
      </c>
    </row>
    <row r="11466" spans="1:12">
      <c r="A11466" s="118">
        <v>45200</v>
      </c>
      <c r="B11466" t="s">
        <v>5249</v>
      </c>
      <c r="C11466" t="s">
        <v>5248</v>
      </c>
      <c r="D11466" t="s">
        <v>5247</v>
      </c>
      <c r="E11466" t="s">
        <v>5296</v>
      </c>
      <c r="F11466">
        <v>101044078</v>
      </c>
      <c r="G11466" t="s">
        <v>5245</v>
      </c>
      <c r="H11466" t="s">
        <v>5244</v>
      </c>
      <c r="I11466">
        <v>76.400000000000006</v>
      </c>
      <c r="J11466" t="s">
        <v>145</v>
      </c>
      <c r="K11466" t="s">
        <v>137</v>
      </c>
      <c r="L11466">
        <f>I11466*$Q$2/100/1000</f>
        <v>2.8268E-4</v>
      </c>
    </row>
    <row r="11467" spans="1:12">
      <c r="A11467" s="118">
        <v>45170</v>
      </c>
      <c r="B11467" t="s">
        <v>443</v>
      </c>
      <c r="C11467" t="s">
        <v>442</v>
      </c>
      <c r="D11467" t="s">
        <v>441</v>
      </c>
      <c r="E11467" t="s">
        <v>5295</v>
      </c>
      <c r="F11467">
        <v>101022020</v>
      </c>
      <c r="G11467" t="s">
        <v>2288</v>
      </c>
      <c r="H11467" s="122" t="s">
        <v>437</v>
      </c>
      <c r="I11467">
        <v>4725</v>
      </c>
      <c r="J11467" t="s">
        <v>199</v>
      </c>
      <c r="K11467" t="s">
        <v>198</v>
      </c>
      <c r="L11467">
        <f>I11467*$Q$4/1000</f>
        <v>8.3086819200000015</v>
      </c>
    </row>
    <row r="11468" spans="1:12">
      <c r="A11468" s="118">
        <v>45200</v>
      </c>
      <c r="B11468" t="s">
        <v>5249</v>
      </c>
      <c r="C11468" t="s">
        <v>5248</v>
      </c>
      <c r="D11468" t="s">
        <v>5264</v>
      </c>
      <c r="E11468" t="s">
        <v>5294</v>
      </c>
      <c r="F11468">
        <v>101044079</v>
      </c>
      <c r="G11468" t="s">
        <v>5262</v>
      </c>
      <c r="H11468" t="s">
        <v>5244</v>
      </c>
      <c r="I11468">
        <v>76.400000000000006</v>
      </c>
      <c r="J11468" t="s">
        <v>145</v>
      </c>
      <c r="K11468" t="s">
        <v>137</v>
      </c>
      <c r="L11468">
        <f>I11468*$Q$2/100/1000</f>
        <v>2.8268E-4</v>
      </c>
    </row>
    <row r="11469" spans="1:12">
      <c r="A11469" s="118">
        <v>45200</v>
      </c>
      <c r="B11469" t="s">
        <v>5249</v>
      </c>
      <c r="C11469" t="s">
        <v>5248</v>
      </c>
      <c r="D11469" t="s">
        <v>5293</v>
      </c>
      <c r="E11469" t="s">
        <v>5292</v>
      </c>
      <c r="F11469">
        <v>57200717</v>
      </c>
      <c r="G11469" t="s">
        <v>5250</v>
      </c>
      <c r="H11469" t="s">
        <v>5244</v>
      </c>
      <c r="I11469">
        <v>76.400000000000006</v>
      </c>
      <c r="J11469" t="s">
        <v>145</v>
      </c>
      <c r="K11469" t="s">
        <v>137</v>
      </c>
      <c r="L11469">
        <f>I11469*$Q$2/100/1000</f>
        <v>2.8268E-4</v>
      </c>
    </row>
    <row r="11470" spans="1:12">
      <c r="A11470" s="118">
        <v>45200</v>
      </c>
      <c r="B11470" t="s">
        <v>5249</v>
      </c>
      <c r="C11470" t="s">
        <v>5248</v>
      </c>
      <c r="D11470" t="s">
        <v>5291</v>
      </c>
      <c r="E11470" t="s">
        <v>5290</v>
      </c>
      <c r="F11470" t="s">
        <v>5289</v>
      </c>
      <c r="G11470" t="s">
        <v>5288</v>
      </c>
      <c r="H11470" t="s">
        <v>5244</v>
      </c>
      <c r="I11470">
        <v>76.400000000000006</v>
      </c>
      <c r="J11470" t="s">
        <v>145</v>
      </c>
      <c r="K11470" t="s">
        <v>137</v>
      </c>
      <c r="L11470">
        <f>I11470*$Q$2/100/1000</f>
        <v>2.8268E-4</v>
      </c>
    </row>
    <row r="11471" spans="1:12">
      <c r="A11471" s="118">
        <v>45200</v>
      </c>
      <c r="B11471" t="s">
        <v>5249</v>
      </c>
      <c r="C11471" t="s">
        <v>5248</v>
      </c>
      <c r="D11471" t="s">
        <v>5287</v>
      </c>
      <c r="E11471" t="s">
        <v>5286</v>
      </c>
      <c r="F11471">
        <v>85200930</v>
      </c>
      <c r="G11471" t="s">
        <v>5285</v>
      </c>
      <c r="H11471" t="s">
        <v>5244</v>
      </c>
      <c r="I11471">
        <v>76.400000000000006</v>
      </c>
      <c r="J11471" t="s">
        <v>145</v>
      </c>
      <c r="K11471" t="s">
        <v>137</v>
      </c>
      <c r="L11471">
        <f>I11471*$Q$2/100/1000</f>
        <v>2.8268E-4</v>
      </c>
    </row>
    <row r="11472" spans="1:12">
      <c r="A11472" s="118">
        <v>45200</v>
      </c>
      <c r="B11472" t="s">
        <v>5249</v>
      </c>
      <c r="C11472" t="s">
        <v>5248</v>
      </c>
      <c r="D11472" t="s">
        <v>5257</v>
      </c>
      <c r="E11472" t="s">
        <v>5284</v>
      </c>
      <c r="F11472" t="s">
        <v>5255</v>
      </c>
      <c r="G11472" t="s">
        <v>5254</v>
      </c>
      <c r="H11472" t="s">
        <v>5244</v>
      </c>
      <c r="I11472">
        <v>76.400000000000006</v>
      </c>
      <c r="J11472" t="s">
        <v>145</v>
      </c>
      <c r="K11472" t="s">
        <v>137</v>
      </c>
      <c r="L11472">
        <f>I11472*$Q$2/100/1000</f>
        <v>2.8268E-4</v>
      </c>
    </row>
    <row r="11473" spans="1:12">
      <c r="A11473" s="118">
        <v>45231</v>
      </c>
      <c r="B11473" t="s">
        <v>5249</v>
      </c>
      <c r="C11473" t="s">
        <v>5248</v>
      </c>
      <c r="D11473" t="s">
        <v>5283</v>
      </c>
      <c r="E11473" t="s">
        <v>5282</v>
      </c>
      <c r="F11473">
        <v>101049613</v>
      </c>
      <c r="G11473" t="s">
        <v>5281</v>
      </c>
      <c r="H11473" t="s">
        <v>5244</v>
      </c>
      <c r="I11473">
        <v>76.400000000000006</v>
      </c>
      <c r="J11473" t="s">
        <v>145</v>
      </c>
      <c r="K11473" t="s">
        <v>137</v>
      </c>
      <c r="L11473">
        <f>I11473*$Q$2/100/1000</f>
        <v>2.8268E-4</v>
      </c>
    </row>
    <row r="11474" spans="1:12">
      <c r="A11474" s="118">
        <v>45231</v>
      </c>
      <c r="B11474" t="s">
        <v>5249</v>
      </c>
      <c r="C11474" t="s">
        <v>5248</v>
      </c>
      <c r="D11474" t="s">
        <v>5280</v>
      </c>
      <c r="E11474" t="s">
        <v>5279</v>
      </c>
      <c r="F11474" t="s">
        <v>5255</v>
      </c>
      <c r="G11474" t="s">
        <v>5254</v>
      </c>
      <c r="H11474" t="s">
        <v>5244</v>
      </c>
      <c r="I11474">
        <v>76.400000000000006</v>
      </c>
      <c r="J11474" t="s">
        <v>145</v>
      </c>
      <c r="K11474" t="s">
        <v>137</v>
      </c>
      <c r="L11474">
        <f>I11474*$Q$2/100/1000</f>
        <v>2.8268E-4</v>
      </c>
    </row>
    <row r="11475" spans="1:12">
      <c r="A11475" s="118">
        <v>45231</v>
      </c>
      <c r="B11475" t="s">
        <v>5249</v>
      </c>
      <c r="C11475" t="s">
        <v>5248</v>
      </c>
      <c r="D11475" t="s">
        <v>5247</v>
      </c>
      <c r="E11475" t="s">
        <v>5278</v>
      </c>
      <c r="F11475">
        <v>85202641</v>
      </c>
      <c r="G11475" t="s">
        <v>5277</v>
      </c>
      <c r="H11475" t="s">
        <v>5244</v>
      </c>
      <c r="I11475">
        <v>76.400000000000006</v>
      </c>
      <c r="J11475" t="s">
        <v>145</v>
      </c>
      <c r="K11475" t="s">
        <v>137</v>
      </c>
      <c r="L11475">
        <f>I11475*$Q$2/100/1000</f>
        <v>2.8268E-4</v>
      </c>
    </row>
    <row r="11476" spans="1:12">
      <c r="A11476" s="118">
        <v>45231</v>
      </c>
      <c r="B11476" t="s">
        <v>5249</v>
      </c>
      <c r="C11476" t="s">
        <v>5248</v>
      </c>
      <c r="D11476" t="s">
        <v>5264</v>
      </c>
      <c r="E11476" t="s">
        <v>5276</v>
      </c>
      <c r="F11476">
        <v>57207812</v>
      </c>
      <c r="G11476" t="s">
        <v>5275</v>
      </c>
      <c r="H11476" t="s">
        <v>5244</v>
      </c>
      <c r="I11476">
        <v>76.400000000000006</v>
      </c>
      <c r="J11476" t="s">
        <v>145</v>
      </c>
      <c r="K11476" t="s">
        <v>137</v>
      </c>
      <c r="L11476">
        <f>I11476*$Q$2/100/1000</f>
        <v>2.8268E-4</v>
      </c>
    </row>
    <row r="11477" spans="1:12">
      <c r="A11477" s="118">
        <v>45231</v>
      </c>
      <c r="B11477" t="s">
        <v>5249</v>
      </c>
      <c r="C11477" t="s">
        <v>5248</v>
      </c>
      <c r="D11477" t="s">
        <v>5252</v>
      </c>
      <c r="E11477" t="s">
        <v>5274</v>
      </c>
      <c r="F11477">
        <v>101040470</v>
      </c>
      <c r="G11477" t="s">
        <v>5273</v>
      </c>
      <c r="H11477" t="s">
        <v>5244</v>
      </c>
      <c r="I11477">
        <v>76.400000000000006</v>
      </c>
      <c r="J11477" t="s">
        <v>145</v>
      </c>
      <c r="K11477" t="s">
        <v>137</v>
      </c>
      <c r="L11477">
        <f>I11477*$Q$2/100/1000</f>
        <v>2.8268E-4</v>
      </c>
    </row>
    <row r="11478" spans="1:12">
      <c r="A11478" s="118">
        <v>45231</v>
      </c>
      <c r="B11478" t="s">
        <v>5249</v>
      </c>
      <c r="C11478" t="s">
        <v>5248</v>
      </c>
      <c r="D11478" t="s">
        <v>5247</v>
      </c>
      <c r="E11478" t="s">
        <v>5272</v>
      </c>
      <c r="F11478">
        <v>101045373</v>
      </c>
      <c r="G11478" t="s">
        <v>5271</v>
      </c>
      <c r="H11478" t="s">
        <v>5244</v>
      </c>
      <c r="I11478">
        <v>76.400000000000006</v>
      </c>
      <c r="J11478" t="s">
        <v>145</v>
      </c>
      <c r="K11478" t="s">
        <v>137</v>
      </c>
      <c r="L11478">
        <f>I11478*$Q$2/100/1000</f>
        <v>2.8268E-4</v>
      </c>
    </row>
    <row r="11479" spans="1:12">
      <c r="A11479" s="118">
        <v>45231</v>
      </c>
      <c r="B11479" t="s">
        <v>5249</v>
      </c>
      <c r="C11479" t="s">
        <v>5248</v>
      </c>
      <c r="D11479" t="s">
        <v>5264</v>
      </c>
      <c r="E11479" t="s">
        <v>5270</v>
      </c>
      <c r="F11479" t="s">
        <v>5269</v>
      </c>
      <c r="G11479" t="s">
        <v>5268</v>
      </c>
      <c r="H11479" t="s">
        <v>5244</v>
      </c>
      <c r="I11479">
        <v>76.400000000000006</v>
      </c>
      <c r="J11479" t="s">
        <v>145</v>
      </c>
      <c r="K11479" t="s">
        <v>137</v>
      </c>
      <c r="L11479">
        <f>I11479*$Q$2/100/1000</f>
        <v>2.8268E-4</v>
      </c>
    </row>
    <row r="11480" spans="1:12">
      <c r="A11480" s="118">
        <v>45261</v>
      </c>
      <c r="B11480" t="s">
        <v>5249</v>
      </c>
      <c r="C11480" t="s">
        <v>5248</v>
      </c>
      <c r="D11480" t="s">
        <v>5267</v>
      </c>
      <c r="E11480" t="s">
        <v>5266</v>
      </c>
      <c r="F11480">
        <v>57200716</v>
      </c>
      <c r="G11480" t="s">
        <v>5265</v>
      </c>
      <c r="H11480" t="s">
        <v>5244</v>
      </c>
      <c r="I11480">
        <v>76.400000000000006</v>
      </c>
      <c r="J11480" t="s">
        <v>145</v>
      </c>
      <c r="K11480" t="s">
        <v>137</v>
      </c>
      <c r="L11480">
        <f>I11480*$Q$2/100/1000</f>
        <v>2.8268E-4</v>
      </c>
    </row>
    <row r="11481" spans="1:12">
      <c r="A11481" s="118">
        <v>45261</v>
      </c>
      <c r="B11481" t="s">
        <v>5249</v>
      </c>
      <c r="C11481" t="s">
        <v>5248</v>
      </c>
      <c r="D11481" t="s">
        <v>5264</v>
      </c>
      <c r="E11481" t="s">
        <v>5263</v>
      </c>
      <c r="F11481">
        <v>101044079</v>
      </c>
      <c r="G11481" t="s">
        <v>5262</v>
      </c>
      <c r="H11481" t="s">
        <v>5244</v>
      </c>
      <c r="I11481">
        <v>76.400000000000006</v>
      </c>
      <c r="J11481" t="s">
        <v>145</v>
      </c>
      <c r="K11481" t="s">
        <v>137</v>
      </c>
      <c r="L11481">
        <f>I11481*$Q$2/100/1000</f>
        <v>2.8268E-4</v>
      </c>
    </row>
    <row r="11482" spans="1:12">
      <c r="A11482" s="118">
        <v>45261</v>
      </c>
      <c r="B11482" t="s">
        <v>5249</v>
      </c>
      <c r="C11482" t="s">
        <v>5248</v>
      </c>
      <c r="D11482" t="s">
        <v>5247</v>
      </c>
      <c r="E11482" t="s">
        <v>5261</v>
      </c>
      <c r="F11482">
        <v>101044078</v>
      </c>
      <c r="G11482" t="s">
        <v>5245</v>
      </c>
      <c r="H11482" t="s">
        <v>5244</v>
      </c>
      <c r="I11482">
        <v>76.400000000000006</v>
      </c>
      <c r="J11482" t="s">
        <v>145</v>
      </c>
      <c r="K11482" t="s">
        <v>137</v>
      </c>
      <c r="L11482">
        <f>I11482*$Q$2/100/1000</f>
        <v>2.8268E-4</v>
      </c>
    </row>
    <row r="11483" spans="1:12">
      <c r="A11483" s="118">
        <v>45261</v>
      </c>
      <c r="B11483" t="s">
        <v>5249</v>
      </c>
      <c r="C11483" t="s">
        <v>5248</v>
      </c>
      <c r="D11483" t="s">
        <v>5252</v>
      </c>
      <c r="E11483" t="s">
        <v>5260</v>
      </c>
      <c r="F11483" t="s">
        <v>5259</v>
      </c>
      <c r="G11483" t="s">
        <v>5258</v>
      </c>
      <c r="H11483" t="s">
        <v>5244</v>
      </c>
      <c r="I11483">
        <v>76.400000000000006</v>
      </c>
      <c r="J11483" t="s">
        <v>145</v>
      </c>
      <c r="K11483" t="s">
        <v>137</v>
      </c>
      <c r="L11483">
        <f>I11483*$Q$2/100/1000</f>
        <v>2.8268E-4</v>
      </c>
    </row>
    <row r="11484" spans="1:12">
      <c r="A11484" s="118">
        <v>45261</v>
      </c>
      <c r="B11484" t="s">
        <v>5249</v>
      </c>
      <c r="C11484" t="s">
        <v>5248</v>
      </c>
      <c r="D11484" t="s">
        <v>5257</v>
      </c>
      <c r="E11484" t="s">
        <v>5256</v>
      </c>
      <c r="F11484" t="s">
        <v>5255</v>
      </c>
      <c r="G11484" t="s">
        <v>5254</v>
      </c>
      <c r="H11484" t="s">
        <v>5244</v>
      </c>
      <c r="I11484">
        <v>76.400000000000006</v>
      </c>
      <c r="J11484" t="s">
        <v>145</v>
      </c>
      <c r="K11484" t="s">
        <v>137</v>
      </c>
      <c r="L11484">
        <f>I11484*$Q$2/100/1000</f>
        <v>2.8268E-4</v>
      </c>
    </row>
    <row r="11485" spans="1:12">
      <c r="A11485" s="118">
        <v>45200</v>
      </c>
      <c r="B11485" t="s">
        <v>240</v>
      </c>
      <c r="C11485" t="s">
        <v>239</v>
      </c>
      <c r="D11485" t="s">
        <v>2521</v>
      </c>
      <c r="E11485" t="s">
        <v>5253</v>
      </c>
      <c r="F11485" t="s">
        <v>971</v>
      </c>
      <c r="G11485" t="s">
        <v>970</v>
      </c>
      <c r="H11485" t="s">
        <v>235</v>
      </c>
      <c r="I11485">
        <v>390</v>
      </c>
      <c r="J11485" t="s">
        <v>145</v>
      </c>
      <c r="K11485" t="s">
        <v>137</v>
      </c>
      <c r="L11485">
        <f>I11485*$Q$2/100/1000</f>
        <v>1.4430000000000001E-3</v>
      </c>
    </row>
    <row r="11486" spans="1:12">
      <c r="A11486" s="118">
        <v>45261</v>
      </c>
      <c r="B11486" t="s">
        <v>5249</v>
      </c>
      <c r="C11486" t="s">
        <v>5248</v>
      </c>
      <c r="D11486" t="s">
        <v>5252</v>
      </c>
      <c r="E11486" t="s">
        <v>5251</v>
      </c>
      <c r="F11486">
        <v>57200717</v>
      </c>
      <c r="G11486" t="s">
        <v>5250</v>
      </c>
      <c r="H11486" t="s">
        <v>5244</v>
      </c>
      <c r="I11486">
        <v>76.400000000000006</v>
      </c>
      <c r="J11486" t="s">
        <v>145</v>
      </c>
      <c r="K11486" t="s">
        <v>137</v>
      </c>
      <c r="L11486">
        <f>I11486*$Q$2/100/1000</f>
        <v>2.8268E-4</v>
      </c>
    </row>
    <row r="11487" spans="1:12">
      <c r="A11487" s="118">
        <v>45261</v>
      </c>
      <c r="B11487" t="s">
        <v>5249</v>
      </c>
      <c r="C11487" t="s">
        <v>5248</v>
      </c>
      <c r="D11487" t="s">
        <v>5247</v>
      </c>
      <c r="E11487" t="s">
        <v>5246</v>
      </c>
      <c r="F11487">
        <v>101044078</v>
      </c>
      <c r="G11487" t="s">
        <v>5245</v>
      </c>
      <c r="H11487" t="s">
        <v>5244</v>
      </c>
      <c r="I11487">
        <v>76.400000000000006</v>
      </c>
      <c r="J11487" t="s">
        <v>145</v>
      </c>
      <c r="K11487" t="s">
        <v>137</v>
      </c>
      <c r="L11487">
        <f>I11487*$Q$2/100/1000</f>
        <v>2.8268E-4</v>
      </c>
    </row>
    <row r="11488" spans="1:12">
      <c r="A11488" s="118">
        <v>44958</v>
      </c>
      <c r="B11488" t="s">
        <v>5219</v>
      </c>
      <c r="C11488" t="s">
        <v>5218</v>
      </c>
      <c r="D11488" t="s">
        <v>5243</v>
      </c>
      <c r="E11488" t="s">
        <v>5242</v>
      </c>
      <c r="F11488" t="s">
        <v>5227</v>
      </c>
      <c r="G11488" t="s">
        <v>5226</v>
      </c>
      <c r="H11488" t="s">
        <v>4744</v>
      </c>
      <c r="I11488">
        <v>133.4</v>
      </c>
      <c r="J11488" t="s">
        <v>145</v>
      </c>
      <c r="K11488" t="s">
        <v>137</v>
      </c>
      <c r="L11488">
        <f>I11488*$Q$2/100/1000</f>
        <v>4.9357999999999997E-4</v>
      </c>
    </row>
    <row r="11489" spans="1:12">
      <c r="A11489" s="118">
        <v>45200</v>
      </c>
      <c r="B11489" t="s">
        <v>240</v>
      </c>
      <c r="C11489" t="s">
        <v>239</v>
      </c>
      <c r="D11489" t="s">
        <v>2521</v>
      </c>
      <c r="E11489" t="s">
        <v>5241</v>
      </c>
      <c r="F11489" t="s">
        <v>803</v>
      </c>
      <c r="G11489" t="s">
        <v>802</v>
      </c>
      <c r="H11489" t="s">
        <v>235</v>
      </c>
      <c r="I11489">
        <v>390</v>
      </c>
      <c r="J11489" t="s">
        <v>145</v>
      </c>
      <c r="K11489" t="s">
        <v>137</v>
      </c>
      <c r="L11489">
        <f>I11489*$Q$2/100/1000</f>
        <v>1.4430000000000001E-3</v>
      </c>
    </row>
    <row r="11490" spans="1:12">
      <c r="A11490" s="118">
        <v>44986</v>
      </c>
      <c r="B11490" t="s">
        <v>5219</v>
      </c>
      <c r="C11490" t="s">
        <v>5218</v>
      </c>
      <c r="D11490" t="s">
        <v>5235</v>
      </c>
      <c r="E11490" t="s">
        <v>5240</v>
      </c>
      <c r="F11490" t="s">
        <v>5227</v>
      </c>
      <c r="G11490" t="s">
        <v>5226</v>
      </c>
      <c r="H11490" t="s">
        <v>4744</v>
      </c>
      <c r="I11490">
        <v>133.4</v>
      </c>
      <c r="J11490" t="s">
        <v>145</v>
      </c>
      <c r="K11490" t="s">
        <v>137</v>
      </c>
      <c r="L11490">
        <f>I11490*$Q$2/100/1000</f>
        <v>4.9357999999999997E-4</v>
      </c>
    </row>
    <row r="11491" spans="1:12">
      <c r="A11491" s="118">
        <v>44986</v>
      </c>
      <c r="B11491" t="s">
        <v>5219</v>
      </c>
      <c r="C11491" t="s">
        <v>5218</v>
      </c>
      <c r="D11491" t="s">
        <v>5235</v>
      </c>
      <c r="E11491" t="s">
        <v>5239</v>
      </c>
      <c r="F11491" t="s">
        <v>5227</v>
      </c>
      <c r="G11491" t="s">
        <v>5226</v>
      </c>
      <c r="H11491" t="s">
        <v>4744</v>
      </c>
      <c r="I11491">
        <v>133.4</v>
      </c>
      <c r="J11491" t="s">
        <v>145</v>
      </c>
      <c r="K11491" t="s">
        <v>137</v>
      </c>
      <c r="L11491">
        <f>I11491*$Q$2/100/1000</f>
        <v>4.9357999999999997E-4</v>
      </c>
    </row>
    <row r="11492" spans="1:12">
      <c r="A11492" s="118">
        <v>45200</v>
      </c>
      <c r="B11492" t="s">
        <v>240</v>
      </c>
      <c r="C11492" t="s">
        <v>239</v>
      </c>
      <c r="D11492" t="s">
        <v>1511</v>
      </c>
      <c r="E11492" t="s">
        <v>5238</v>
      </c>
      <c r="F11492" t="s">
        <v>803</v>
      </c>
      <c r="G11492" t="s">
        <v>802</v>
      </c>
      <c r="H11492" t="s">
        <v>235</v>
      </c>
      <c r="I11492">
        <v>390</v>
      </c>
      <c r="J11492" t="s">
        <v>145</v>
      </c>
      <c r="K11492" t="s">
        <v>137</v>
      </c>
      <c r="L11492">
        <f>I11492*$Q$2/100/1000</f>
        <v>1.4430000000000001E-3</v>
      </c>
    </row>
    <row r="11493" spans="1:12">
      <c r="A11493" s="118">
        <v>44986</v>
      </c>
      <c r="B11493" t="s">
        <v>5219</v>
      </c>
      <c r="C11493" t="s">
        <v>5218</v>
      </c>
      <c r="D11493" t="s">
        <v>5235</v>
      </c>
      <c r="E11493" t="s">
        <v>5237</v>
      </c>
      <c r="F11493" t="s">
        <v>5227</v>
      </c>
      <c r="G11493" t="s">
        <v>5226</v>
      </c>
      <c r="H11493" t="s">
        <v>4744</v>
      </c>
      <c r="I11493">
        <v>133.4</v>
      </c>
      <c r="J11493" t="s">
        <v>145</v>
      </c>
      <c r="K11493" t="s">
        <v>137</v>
      </c>
      <c r="L11493">
        <f>I11493*$Q$2/100/1000</f>
        <v>4.9357999999999997E-4</v>
      </c>
    </row>
    <row r="11494" spans="1:12">
      <c r="A11494" s="118">
        <v>45017</v>
      </c>
      <c r="B11494" t="s">
        <v>5219</v>
      </c>
      <c r="C11494" t="s">
        <v>5218</v>
      </c>
      <c r="D11494" t="s">
        <v>5235</v>
      </c>
      <c r="E11494" t="s">
        <v>5236</v>
      </c>
      <c r="F11494" s="119" t="s">
        <v>5227</v>
      </c>
      <c r="G11494" t="s">
        <v>5226</v>
      </c>
      <c r="H11494" t="s">
        <v>4744</v>
      </c>
      <c r="I11494">
        <v>133.4</v>
      </c>
      <c r="J11494" t="s">
        <v>145</v>
      </c>
      <c r="K11494" t="s">
        <v>137</v>
      </c>
      <c r="L11494">
        <f>I11494*$Q$2/100/1000</f>
        <v>4.9357999999999997E-4</v>
      </c>
    </row>
    <row r="11495" spans="1:12">
      <c r="A11495" s="118">
        <v>45047</v>
      </c>
      <c r="B11495" t="s">
        <v>5219</v>
      </c>
      <c r="C11495" t="s">
        <v>5218</v>
      </c>
      <c r="D11495" t="s">
        <v>5235</v>
      </c>
      <c r="E11495" t="s">
        <v>5234</v>
      </c>
      <c r="F11495" t="s">
        <v>5227</v>
      </c>
      <c r="G11495" t="s">
        <v>5226</v>
      </c>
      <c r="H11495" t="s">
        <v>4744</v>
      </c>
      <c r="I11495">
        <v>133.4</v>
      </c>
      <c r="J11495" t="s">
        <v>145</v>
      </c>
      <c r="K11495" t="s">
        <v>137</v>
      </c>
      <c r="L11495">
        <f>I11495*$Q$2/100/1000</f>
        <v>4.9357999999999997E-4</v>
      </c>
    </row>
    <row r="11496" spans="1:12">
      <c r="A11496" s="118">
        <v>45200</v>
      </c>
      <c r="B11496" t="s">
        <v>240</v>
      </c>
      <c r="C11496" t="s">
        <v>239</v>
      </c>
      <c r="D11496" t="s">
        <v>1277</v>
      </c>
      <c r="E11496" t="s">
        <v>5233</v>
      </c>
      <c r="F11496">
        <v>101027049</v>
      </c>
      <c r="G11496" t="s">
        <v>1275</v>
      </c>
      <c r="H11496" t="s">
        <v>235</v>
      </c>
      <c r="I11496">
        <v>390</v>
      </c>
      <c r="J11496" t="s">
        <v>145</v>
      </c>
      <c r="K11496" t="s">
        <v>137</v>
      </c>
      <c r="L11496">
        <f>I11496*$Q$2/100/1000</f>
        <v>1.4430000000000001E-3</v>
      </c>
    </row>
    <row r="11497" spans="1:12">
      <c r="A11497" s="118">
        <v>45200</v>
      </c>
      <c r="B11497" t="s">
        <v>240</v>
      </c>
      <c r="C11497" t="s">
        <v>239</v>
      </c>
      <c r="D11497" t="s">
        <v>5232</v>
      </c>
      <c r="E11497" t="s">
        <v>5231</v>
      </c>
      <c r="F11497" t="s">
        <v>768</v>
      </c>
      <c r="G11497" t="s">
        <v>5230</v>
      </c>
      <c r="H11497" t="s">
        <v>235</v>
      </c>
      <c r="I11497">
        <v>390</v>
      </c>
      <c r="J11497" t="s">
        <v>145</v>
      </c>
      <c r="K11497" t="s">
        <v>137</v>
      </c>
      <c r="L11497">
        <f>I11497*$Q$2/100/1000</f>
        <v>1.4430000000000001E-3</v>
      </c>
    </row>
    <row r="11498" spans="1:12">
      <c r="A11498" s="118">
        <v>45047</v>
      </c>
      <c r="B11498" t="s">
        <v>5219</v>
      </c>
      <c r="C11498" t="s">
        <v>5218</v>
      </c>
      <c r="D11498" t="s">
        <v>5229</v>
      </c>
      <c r="E11498" t="s">
        <v>5228</v>
      </c>
      <c r="F11498" t="s">
        <v>5227</v>
      </c>
      <c r="G11498" t="s">
        <v>5226</v>
      </c>
      <c r="H11498" t="s">
        <v>4744</v>
      </c>
      <c r="I11498">
        <v>133.4</v>
      </c>
      <c r="J11498" t="s">
        <v>145</v>
      </c>
      <c r="K11498" t="s">
        <v>137</v>
      </c>
      <c r="L11498">
        <f>I11498*$Q$2/100/1000</f>
        <v>4.9357999999999997E-4</v>
      </c>
    </row>
    <row r="11499" spans="1:12">
      <c r="A11499" s="118">
        <v>45078</v>
      </c>
      <c r="B11499" t="s">
        <v>5219</v>
      </c>
      <c r="C11499" t="s">
        <v>5218</v>
      </c>
      <c r="D11499" t="s">
        <v>5225</v>
      </c>
      <c r="E11499" t="s">
        <v>5224</v>
      </c>
      <c r="F11499" t="s">
        <v>5223</v>
      </c>
      <c r="G11499" t="s">
        <v>5222</v>
      </c>
      <c r="H11499" t="s">
        <v>4744</v>
      </c>
      <c r="I11499">
        <v>133.4</v>
      </c>
      <c r="J11499" t="s">
        <v>145</v>
      </c>
      <c r="K11499" t="s">
        <v>137</v>
      </c>
      <c r="L11499">
        <f>I11499*$Q$2/100/1000</f>
        <v>4.9357999999999997E-4</v>
      </c>
    </row>
    <row r="11500" spans="1:12">
      <c r="A11500" s="118">
        <v>45200</v>
      </c>
      <c r="B11500" t="s">
        <v>240</v>
      </c>
      <c r="C11500" t="s">
        <v>239</v>
      </c>
      <c r="D11500" t="s">
        <v>931</v>
      </c>
      <c r="E11500" t="s">
        <v>5221</v>
      </c>
      <c r="F11500">
        <v>101027049</v>
      </c>
      <c r="G11500" t="s">
        <v>1275</v>
      </c>
      <c r="H11500" t="s">
        <v>235</v>
      </c>
      <c r="I11500">
        <v>390</v>
      </c>
      <c r="J11500" t="s">
        <v>145</v>
      </c>
      <c r="K11500" t="s">
        <v>137</v>
      </c>
      <c r="L11500">
        <f>I11500*$Q$2/100/1000</f>
        <v>1.4430000000000001E-3</v>
      </c>
    </row>
    <row r="11501" spans="1:12">
      <c r="A11501" s="118">
        <v>45200</v>
      </c>
      <c r="B11501" t="s">
        <v>240</v>
      </c>
      <c r="C11501" t="s">
        <v>239</v>
      </c>
      <c r="D11501" t="s">
        <v>931</v>
      </c>
      <c r="E11501" t="s">
        <v>5220</v>
      </c>
      <c r="F11501">
        <v>101027049</v>
      </c>
      <c r="G11501" t="s">
        <v>1275</v>
      </c>
      <c r="H11501" t="s">
        <v>235</v>
      </c>
      <c r="I11501">
        <v>390</v>
      </c>
      <c r="J11501" t="s">
        <v>145</v>
      </c>
      <c r="K11501" t="s">
        <v>137</v>
      </c>
      <c r="L11501">
        <f>I11501*$Q$2/100/1000</f>
        <v>1.4430000000000001E-3</v>
      </c>
    </row>
    <row r="11502" spans="1:12">
      <c r="A11502" s="118">
        <v>45170</v>
      </c>
      <c r="B11502" t="s">
        <v>5219</v>
      </c>
      <c r="C11502" t="s">
        <v>5218</v>
      </c>
      <c r="D11502" t="s">
        <v>5217</v>
      </c>
      <c r="E11502" t="s">
        <v>5216</v>
      </c>
      <c r="F11502">
        <v>101046399</v>
      </c>
      <c r="G11502" t="s">
        <v>5215</v>
      </c>
      <c r="H11502" t="s">
        <v>4744</v>
      </c>
      <c r="I11502">
        <v>133.4</v>
      </c>
      <c r="J11502" t="s">
        <v>145</v>
      </c>
      <c r="K11502" t="s">
        <v>137</v>
      </c>
      <c r="L11502">
        <f>I11502*$Q$2/100/1000</f>
        <v>4.9357999999999997E-4</v>
      </c>
    </row>
    <row r="11503" spans="1:12">
      <c r="A11503" s="118">
        <v>45200</v>
      </c>
      <c r="B11503" t="s">
        <v>240</v>
      </c>
      <c r="C11503" t="s">
        <v>239</v>
      </c>
      <c r="D11503" t="s">
        <v>935</v>
      </c>
      <c r="E11503" t="s">
        <v>5214</v>
      </c>
      <c r="F11503">
        <v>101027072</v>
      </c>
      <c r="G11503" t="s">
        <v>5213</v>
      </c>
      <c r="H11503" t="s">
        <v>235</v>
      </c>
      <c r="I11503">
        <v>390</v>
      </c>
      <c r="J11503" t="s">
        <v>145</v>
      </c>
      <c r="K11503" t="s">
        <v>137</v>
      </c>
      <c r="L11503">
        <f>I11503*$Q$2/100/1000</f>
        <v>1.4430000000000001E-3</v>
      </c>
    </row>
    <row r="11504" spans="1:12">
      <c r="A11504" s="118">
        <v>44927</v>
      </c>
      <c r="B11504" t="s">
        <v>4749</v>
      </c>
      <c r="C11504" t="s">
        <v>4748</v>
      </c>
      <c r="D11504" t="s">
        <v>5212</v>
      </c>
      <c r="E11504" t="s">
        <v>5211</v>
      </c>
      <c r="F11504">
        <v>23202263</v>
      </c>
      <c r="G11504" t="s">
        <v>4771</v>
      </c>
      <c r="H11504" t="s">
        <v>4744</v>
      </c>
      <c r="I11504">
        <v>126.2</v>
      </c>
      <c r="J11504" t="s">
        <v>138</v>
      </c>
      <c r="K11504" t="s">
        <v>137</v>
      </c>
      <c r="L11504">
        <f>I11504*$Q$2/1000</f>
        <v>4.6693999999999999E-2</v>
      </c>
    </row>
    <row r="11505" spans="1:12">
      <c r="A11505" s="118">
        <v>44927</v>
      </c>
      <c r="B11505" t="s">
        <v>4749</v>
      </c>
      <c r="C11505" t="s">
        <v>4748</v>
      </c>
      <c r="D11505" t="s">
        <v>5210</v>
      </c>
      <c r="E11505" t="s">
        <v>5209</v>
      </c>
      <c r="F11505" t="s">
        <v>5208</v>
      </c>
      <c r="G11505" t="s">
        <v>5207</v>
      </c>
      <c r="H11505" t="s">
        <v>4744</v>
      </c>
      <c r="I11505">
        <v>126.2</v>
      </c>
      <c r="J11505" t="s">
        <v>138</v>
      </c>
      <c r="K11505" t="s">
        <v>137</v>
      </c>
      <c r="L11505">
        <f>I11505*$Q$2/1000</f>
        <v>4.6693999999999999E-2</v>
      </c>
    </row>
    <row r="11506" spans="1:12">
      <c r="A11506" s="118">
        <v>44958</v>
      </c>
      <c r="B11506" t="s">
        <v>4749</v>
      </c>
      <c r="C11506" t="s">
        <v>4748</v>
      </c>
      <c r="D11506" t="s">
        <v>5199</v>
      </c>
      <c r="E11506" t="s">
        <v>5206</v>
      </c>
      <c r="F11506" t="s">
        <v>4843</v>
      </c>
      <c r="G11506" t="s">
        <v>4842</v>
      </c>
      <c r="H11506" t="s">
        <v>4744</v>
      </c>
      <c r="I11506">
        <v>126.2</v>
      </c>
      <c r="J11506" t="s">
        <v>138</v>
      </c>
      <c r="K11506" t="s">
        <v>137</v>
      </c>
      <c r="L11506">
        <f>I11506*$Q$2/1000</f>
        <v>4.6693999999999999E-2</v>
      </c>
    </row>
    <row r="11507" spans="1:12">
      <c r="A11507" s="118">
        <v>44958</v>
      </c>
      <c r="B11507" t="s">
        <v>4749</v>
      </c>
      <c r="C11507" t="s">
        <v>4748</v>
      </c>
      <c r="D11507" t="s">
        <v>5205</v>
      </c>
      <c r="E11507" t="s">
        <v>5204</v>
      </c>
      <c r="F11507">
        <v>85212840</v>
      </c>
      <c r="G11507" t="s">
        <v>5203</v>
      </c>
      <c r="H11507" t="s">
        <v>4744</v>
      </c>
      <c r="I11507">
        <v>126.2</v>
      </c>
      <c r="J11507" t="s">
        <v>138</v>
      </c>
      <c r="K11507" t="s">
        <v>137</v>
      </c>
      <c r="L11507">
        <f>I11507*$Q$2/1000</f>
        <v>4.6693999999999999E-2</v>
      </c>
    </row>
    <row r="11508" spans="1:12">
      <c r="A11508" s="118">
        <v>44958</v>
      </c>
      <c r="B11508" t="s">
        <v>4749</v>
      </c>
      <c r="C11508" t="s">
        <v>4748</v>
      </c>
      <c r="D11508" t="s">
        <v>5202</v>
      </c>
      <c r="E11508" t="s">
        <v>5201</v>
      </c>
      <c r="F11508">
        <v>85258615</v>
      </c>
      <c r="G11508" t="s">
        <v>4936</v>
      </c>
      <c r="H11508" t="s">
        <v>4744</v>
      </c>
      <c r="I11508">
        <v>126.2</v>
      </c>
      <c r="J11508" t="s">
        <v>138</v>
      </c>
      <c r="K11508" t="s">
        <v>137</v>
      </c>
      <c r="L11508">
        <f>I11508*$Q$2/1000</f>
        <v>4.6693999999999999E-2</v>
      </c>
    </row>
    <row r="11509" spans="1:12">
      <c r="A11509" s="118">
        <v>45200</v>
      </c>
      <c r="B11509" t="s">
        <v>240</v>
      </c>
      <c r="C11509" t="s">
        <v>239</v>
      </c>
      <c r="D11509" t="s">
        <v>1503</v>
      </c>
      <c r="E11509" t="s">
        <v>5200</v>
      </c>
      <c r="F11509">
        <v>101027050</v>
      </c>
      <c r="G11509" t="s">
        <v>784</v>
      </c>
      <c r="H11509" t="s">
        <v>235</v>
      </c>
      <c r="I11509">
        <v>390</v>
      </c>
      <c r="J11509" t="s">
        <v>145</v>
      </c>
      <c r="K11509" t="s">
        <v>137</v>
      </c>
      <c r="L11509">
        <f>I11509*$Q$2/100/1000</f>
        <v>1.4430000000000001E-3</v>
      </c>
    </row>
    <row r="11510" spans="1:12">
      <c r="A11510" s="118">
        <v>44958</v>
      </c>
      <c r="B11510" t="s">
        <v>4749</v>
      </c>
      <c r="C11510" t="s">
        <v>4748</v>
      </c>
      <c r="D11510" t="s">
        <v>5199</v>
      </c>
      <c r="E11510" t="s">
        <v>5198</v>
      </c>
      <c r="F11510" t="s">
        <v>4816</v>
      </c>
      <c r="G11510" t="s">
        <v>4815</v>
      </c>
      <c r="H11510" t="s">
        <v>4744</v>
      </c>
      <c r="I11510">
        <v>126.2</v>
      </c>
      <c r="J11510" t="s">
        <v>138</v>
      </c>
      <c r="K11510" t="s">
        <v>137</v>
      </c>
      <c r="L11510">
        <f>I11510*$Q$2/1000</f>
        <v>4.6693999999999999E-2</v>
      </c>
    </row>
    <row r="11511" spans="1:12">
      <c r="A11511" s="118">
        <v>44958</v>
      </c>
      <c r="B11511" t="s">
        <v>4749</v>
      </c>
      <c r="C11511" t="s">
        <v>4748</v>
      </c>
      <c r="D11511" t="s">
        <v>5197</v>
      </c>
      <c r="E11511" t="s">
        <v>5196</v>
      </c>
      <c r="F11511">
        <v>85213171</v>
      </c>
      <c r="G11511" t="s">
        <v>4879</v>
      </c>
      <c r="H11511" t="s">
        <v>4744</v>
      </c>
      <c r="I11511">
        <v>126.2</v>
      </c>
      <c r="J11511" t="s">
        <v>138</v>
      </c>
      <c r="K11511" t="s">
        <v>137</v>
      </c>
      <c r="L11511">
        <f>I11511*$Q$2/1000</f>
        <v>4.6693999999999999E-2</v>
      </c>
    </row>
    <row r="11512" spans="1:12">
      <c r="A11512" s="118">
        <v>44986</v>
      </c>
      <c r="B11512" t="s">
        <v>4749</v>
      </c>
      <c r="C11512" t="s">
        <v>4748</v>
      </c>
      <c r="D11512" t="s">
        <v>5171</v>
      </c>
      <c r="E11512" t="s">
        <v>5195</v>
      </c>
      <c r="F11512" t="s">
        <v>4918</v>
      </c>
      <c r="G11512" t="s">
        <v>4917</v>
      </c>
      <c r="H11512" t="s">
        <v>4744</v>
      </c>
      <c r="I11512">
        <v>126.2</v>
      </c>
      <c r="J11512" t="s">
        <v>138</v>
      </c>
      <c r="K11512" t="s">
        <v>137</v>
      </c>
      <c r="L11512">
        <f>I11512*$Q$2/1000</f>
        <v>4.6693999999999999E-2</v>
      </c>
    </row>
    <row r="11513" spans="1:12">
      <c r="A11513" s="118">
        <v>45200</v>
      </c>
      <c r="B11513" t="s">
        <v>240</v>
      </c>
      <c r="C11513" t="s">
        <v>239</v>
      </c>
      <c r="D11513" t="s">
        <v>976</v>
      </c>
      <c r="E11513" t="s">
        <v>5194</v>
      </c>
      <c r="F11513" t="s">
        <v>5193</v>
      </c>
      <c r="G11513" t="s">
        <v>5192</v>
      </c>
      <c r="H11513" t="s">
        <v>235</v>
      </c>
      <c r="I11513">
        <v>390</v>
      </c>
      <c r="J11513" t="s">
        <v>145</v>
      </c>
      <c r="K11513" t="s">
        <v>137</v>
      </c>
      <c r="L11513">
        <f>I11513*$Q$2/100/1000</f>
        <v>1.4430000000000001E-3</v>
      </c>
    </row>
    <row r="11514" spans="1:12">
      <c r="A11514" s="118">
        <v>44986</v>
      </c>
      <c r="B11514" t="s">
        <v>4749</v>
      </c>
      <c r="C11514" t="s">
        <v>4748</v>
      </c>
      <c r="D11514" t="s">
        <v>5171</v>
      </c>
      <c r="E11514" t="s">
        <v>5191</v>
      </c>
      <c r="F11514">
        <v>23202263</v>
      </c>
      <c r="G11514" t="s">
        <v>4771</v>
      </c>
      <c r="H11514" t="s">
        <v>4744</v>
      </c>
      <c r="I11514">
        <v>126.2</v>
      </c>
      <c r="J11514" t="s">
        <v>138</v>
      </c>
      <c r="K11514" t="s">
        <v>137</v>
      </c>
      <c r="L11514">
        <f>I11514*$Q$2/1000</f>
        <v>4.6693999999999999E-2</v>
      </c>
    </row>
    <row r="11515" spans="1:12">
      <c r="A11515" s="118">
        <v>44986</v>
      </c>
      <c r="B11515" t="s">
        <v>4749</v>
      </c>
      <c r="C11515" t="s">
        <v>4748</v>
      </c>
      <c r="D11515" t="s">
        <v>5190</v>
      </c>
      <c r="E11515" t="s">
        <v>5189</v>
      </c>
      <c r="F11515">
        <v>85213418</v>
      </c>
      <c r="G11515" t="s">
        <v>4753</v>
      </c>
      <c r="H11515" t="s">
        <v>4744</v>
      </c>
      <c r="I11515">
        <v>126.2</v>
      </c>
      <c r="J11515" t="s">
        <v>138</v>
      </c>
      <c r="K11515" t="s">
        <v>137</v>
      </c>
      <c r="L11515">
        <f>I11515*$Q$2/1000</f>
        <v>4.6693999999999999E-2</v>
      </c>
    </row>
    <row r="11516" spans="1:12">
      <c r="A11516" s="118">
        <v>45200</v>
      </c>
      <c r="B11516" t="s">
        <v>240</v>
      </c>
      <c r="C11516" t="s">
        <v>239</v>
      </c>
      <c r="D11516" t="s">
        <v>1513</v>
      </c>
      <c r="E11516" t="s">
        <v>5188</v>
      </c>
      <c r="F11516" t="s">
        <v>5187</v>
      </c>
      <c r="G11516" t="s">
        <v>5186</v>
      </c>
      <c r="H11516" t="s">
        <v>235</v>
      </c>
      <c r="I11516">
        <v>390</v>
      </c>
      <c r="J11516" t="s">
        <v>145</v>
      </c>
      <c r="K11516" t="s">
        <v>137</v>
      </c>
      <c r="L11516">
        <f>I11516*$Q$2/100/1000</f>
        <v>1.4430000000000001E-3</v>
      </c>
    </row>
    <row r="11517" spans="1:12">
      <c r="A11517" s="118">
        <v>45200</v>
      </c>
      <c r="B11517" t="s">
        <v>240</v>
      </c>
      <c r="C11517" t="s">
        <v>239</v>
      </c>
      <c r="D11517" t="s">
        <v>5185</v>
      </c>
      <c r="E11517" t="s">
        <v>5184</v>
      </c>
      <c r="F11517">
        <v>101027930</v>
      </c>
      <c r="G11517" t="s">
        <v>5183</v>
      </c>
      <c r="H11517" t="s">
        <v>235</v>
      </c>
      <c r="I11517">
        <v>390</v>
      </c>
      <c r="J11517" t="s">
        <v>145</v>
      </c>
      <c r="K11517" t="s">
        <v>137</v>
      </c>
      <c r="L11517">
        <f>I11517*$Q$2/100/1000</f>
        <v>1.4430000000000001E-3</v>
      </c>
    </row>
    <row r="11518" spans="1:12">
      <c r="A11518" s="118">
        <v>45200</v>
      </c>
      <c r="B11518" t="s">
        <v>240</v>
      </c>
      <c r="C11518" t="s">
        <v>239</v>
      </c>
      <c r="D11518" t="s">
        <v>5182</v>
      </c>
      <c r="E11518" t="s">
        <v>5181</v>
      </c>
      <c r="F11518">
        <v>21203605</v>
      </c>
      <c r="G11518" t="s">
        <v>5180</v>
      </c>
      <c r="H11518" t="s">
        <v>235</v>
      </c>
      <c r="I11518">
        <v>390</v>
      </c>
      <c r="J11518" t="s">
        <v>145</v>
      </c>
      <c r="K11518" t="s">
        <v>137</v>
      </c>
      <c r="L11518">
        <f>I11518*$Q$2/100/1000</f>
        <v>1.4430000000000001E-3</v>
      </c>
    </row>
    <row r="11519" spans="1:12">
      <c r="A11519" s="118">
        <v>45200</v>
      </c>
      <c r="B11519" t="s">
        <v>240</v>
      </c>
      <c r="C11519" t="s">
        <v>239</v>
      </c>
      <c r="D11519" t="s">
        <v>3133</v>
      </c>
      <c r="E11519" t="s">
        <v>5179</v>
      </c>
      <c r="F11519">
        <v>101027016</v>
      </c>
      <c r="G11519" t="s">
        <v>3131</v>
      </c>
      <c r="H11519" t="s">
        <v>235</v>
      </c>
      <c r="I11519">
        <v>390</v>
      </c>
      <c r="J11519" t="s">
        <v>145</v>
      </c>
      <c r="K11519" t="s">
        <v>137</v>
      </c>
      <c r="L11519">
        <f>I11519*$Q$2/100/1000</f>
        <v>1.4430000000000001E-3</v>
      </c>
    </row>
    <row r="11520" spans="1:12">
      <c r="A11520" s="118">
        <v>45200</v>
      </c>
      <c r="B11520" t="s">
        <v>240</v>
      </c>
      <c r="C11520" t="s">
        <v>239</v>
      </c>
      <c r="D11520" t="s">
        <v>5178</v>
      </c>
      <c r="E11520" t="s">
        <v>5177</v>
      </c>
      <c r="F11520">
        <v>101027700</v>
      </c>
      <c r="G11520" t="s">
        <v>5176</v>
      </c>
      <c r="H11520" t="s">
        <v>235</v>
      </c>
      <c r="I11520">
        <v>390</v>
      </c>
      <c r="J11520" t="s">
        <v>145</v>
      </c>
      <c r="K11520" t="s">
        <v>137</v>
      </c>
      <c r="L11520">
        <f>I11520*$Q$2/100/1000</f>
        <v>1.4430000000000001E-3</v>
      </c>
    </row>
    <row r="11521" spans="1:12">
      <c r="A11521" s="118">
        <v>44986</v>
      </c>
      <c r="B11521" t="s">
        <v>4749</v>
      </c>
      <c r="C11521" t="s">
        <v>4748</v>
      </c>
      <c r="D11521" t="s">
        <v>5161</v>
      </c>
      <c r="E11521" t="s">
        <v>5175</v>
      </c>
      <c r="F11521">
        <v>85213558</v>
      </c>
      <c r="G11521" t="s">
        <v>4801</v>
      </c>
      <c r="H11521" t="s">
        <v>4744</v>
      </c>
      <c r="I11521">
        <v>126.2</v>
      </c>
      <c r="J11521" t="s">
        <v>138</v>
      </c>
      <c r="K11521" t="s">
        <v>137</v>
      </c>
      <c r="L11521">
        <f>I11521*$Q$2/1000</f>
        <v>4.6693999999999999E-2</v>
      </c>
    </row>
    <row r="11522" spans="1:12">
      <c r="A11522" s="118">
        <v>44986</v>
      </c>
      <c r="B11522" t="s">
        <v>4749</v>
      </c>
      <c r="C11522" t="s">
        <v>4748</v>
      </c>
      <c r="D11522" t="s">
        <v>5174</v>
      </c>
      <c r="E11522" t="s">
        <v>5173</v>
      </c>
      <c r="F11522">
        <v>101048198</v>
      </c>
      <c r="G11522" t="s">
        <v>5172</v>
      </c>
      <c r="H11522" t="s">
        <v>4744</v>
      </c>
      <c r="I11522">
        <v>126.2</v>
      </c>
      <c r="J11522" t="s">
        <v>138</v>
      </c>
      <c r="K11522" t="s">
        <v>137</v>
      </c>
      <c r="L11522">
        <f>I11522*$Q$2/1000</f>
        <v>4.6693999999999999E-2</v>
      </c>
    </row>
    <row r="11523" spans="1:12">
      <c r="A11523" s="118">
        <v>44986</v>
      </c>
      <c r="B11523" t="s">
        <v>4749</v>
      </c>
      <c r="C11523" t="s">
        <v>4748</v>
      </c>
      <c r="D11523" t="s">
        <v>5171</v>
      </c>
      <c r="E11523" t="s">
        <v>5170</v>
      </c>
      <c r="F11523">
        <v>23202263</v>
      </c>
      <c r="G11523" t="s">
        <v>4771</v>
      </c>
      <c r="H11523" t="s">
        <v>4744</v>
      </c>
      <c r="I11523">
        <v>126.2</v>
      </c>
      <c r="J11523" t="s">
        <v>138</v>
      </c>
      <c r="K11523" t="s">
        <v>137</v>
      </c>
      <c r="L11523">
        <f>I11523*$Q$2/1000</f>
        <v>4.6693999999999999E-2</v>
      </c>
    </row>
    <row r="11524" spans="1:12">
      <c r="A11524" s="118">
        <v>44986</v>
      </c>
      <c r="B11524" t="s">
        <v>4749</v>
      </c>
      <c r="C11524" t="s">
        <v>4748</v>
      </c>
      <c r="D11524" t="s">
        <v>5169</v>
      </c>
      <c r="E11524" t="s">
        <v>5168</v>
      </c>
      <c r="F11524">
        <v>85212122</v>
      </c>
      <c r="G11524" t="s">
        <v>5167</v>
      </c>
      <c r="H11524" t="s">
        <v>4744</v>
      </c>
      <c r="I11524">
        <v>126.2</v>
      </c>
      <c r="J11524" t="s">
        <v>138</v>
      </c>
      <c r="K11524" t="s">
        <v>137</v>
      </c>
      <c r="L11524">
        <f>I11524*$Q$2/1000</f>
        <v>4.6693999999999999E-2</v>
      </c>
    </row>
    <row r="11525" spans="1:12">
      <c r="A11525" s="118">
        <v>44986</v>
      </c>
      <c r="B11525" t="s">
        <v>4749</v>
      </c>
      <c r="C11525" t="s">
        <v>4748</v>
      </c>
      <c r="D11525" t="s">
        <v>5161</v>
      </c>
      <c r="E11525" t="s">
        <v>5166</v>
      </c>
      <c r="F11525">
        <v>101009927</v>
      </c>
      <c r="G11525" t="s">
        <v>4750</v>
      </c>
      <c r="H11525" t="s">
        <v>4744</v>
      </c>
      <c r="I11525">
        <v>126.2</v>
      </c>
      <c r="J11525" t="s">
        <v>138</v>
      </c>
      <c r="K11525" t="s">
        <v>137</v>
      </c>
      <c r="L11525">
        <f>I11525*$Q$2/1000</f>
        <v>4.6693999999999999E-2</v>
      </c>
    </row>
    <row r="11526" spans="1:12">
      <c r="A11526" s="118">
        <v>45017</v>
      </c>
      <c r="B11526" t="s">
        <v>4749</v>
      </c>
      <c r="C11526" t="s">
        <v>4748</v>
      </c>
      <c r="D11526" t="s">
        <v>5161</v>
      </c>
      <c r="E11526" t="s">
        <v>5165</v>
      </c>
      <c r="F11526" s="119">
        <v>23202263</v>
      </c>
      <c r="G11526" t="s">
        <v>4771</v>
      </c>
      <c r="H11526" t="s">
        <v>4744</v>
      </c>
      <c r="I11526">
        <v>126.2</v>
      </c>
      <c r="J11526" t="s">
        <v>138</v>
      </c>
      <c r="K11526" t="s">
        <v>137</v>
      </c>
      <c r="L11526">
        <f>I11526*$Q$2/1000</f>
        <v>4.6693999999999999E-2</v>
      </c>
    </row>
    <row r="11527" spans="1:12">
      <c r="A11527" s="118">
        <v>45200</v>
      </c>
      <c r="B11527" t="s">
        <v>460</v>
      </c>
      <c r="C11527" t="s">
        <v>459</v>
      </c>
      <c r="D11527" t="s">
        <v>2957</v>
      </c>
      <c r="E11527" t="s">
        <v>5164</v>
      </c>
      <c r="F11527" t="s">
        <v>4547</v>
      </c>
      <c r="G11527" t="s">
        <v>4546</v>
      </c>
      <c r="H11527" t="s">
        <v>455</v>
      </c>
      <c r="I11527">
        <v>103.6</v>
      </c>
      <c r="J11527" t="s">
        <v>145</v>
      </c>
      <c r="K11527" t="s">
        <v>137</v>
      </c>
      <c r="L11527">
        <f>I11527*$Q$2/100/1000</f>
        <v>3.8331999999999998E-4</v>
      </c>
    </row>
    <row r="11528" spans="1:12">
      <c r="A11528" s="118">
        <v>45017</v>
      </c>
      <c r="B11528" t="s">
        <v>4749</v>
      </c>
      <c r="C11528" t="s">
        <v>4748</v>
      </c>
      <c r="D11528" t="s">
        <v>5163</v>
      </c>
      <c r="E11528" t="s">
        <v>5162</v>
      </c>
      <c r="F11528" s="119">
        <v>85211351</v>
      </c>
      <c r="G11528" t="s">
        <v>5082</v>
      </c>
      <c r="H11528" t="s">
        <v>4744</v>
      </c>
      <c r="I11528">
        <v>126.2</v>
      </c>
      <c r="J11528" t="s">
        <v>138</v>
      </c>
      <c r="K11528" t="s">
        <v>137</v>
      </c>
      <c r="L11528">
        <f>I11528*$Q$2/1000</f>
        <v>4.6693999999999999E-2</v>
      </c>
    </row>
    <row r="11529" spans="1:12">
      <c r="A11529" s="118">
        <v>45017</v>
      </c>
      <c r="B11529" t="s">
        <v>4749</v>
      </c>
      <c r="C11529" t="s">
        <v>4748</v>
      </c>
      <c r="D11529" t="s">
        <v>5161</v>
      </c>
      <c r="E11529" t="s">
        <v>5160</v>
      </c>
      <c r="F11529" s="119">
        <v>101009897</v>
      </c>
      <c r="G11529" t="s">
        <v>4865</v>
      </c>
      <c r="H11529" t="s">
        <v>4744</v>
      </c>
      <c r="I11529">
        <v>126.2</v>
      </c>
      <c r="J11529" t="s">
        <v>138</v>
      </c>
      <c r="K11529" t="s">
        <v>137</v>
      </c>
      <c r="L11529">
        <f>I11529*$Q$2/1000</f>
        <v>4.6693999999999999E-2</v>
      </c>
    </row>
    <row r="11530" spans="1:12">
      <c r="A11530" s="118">
        <v>45017</v>
      </c>
      <c r="B11530" t="s">
        <v>4749</v>
      </c>
      <c r="C11530" t="s">
        <v>4748</v>
      </c>
      <c r="D11530" t="s">
        <v>5159</v>
      </c>
      <c r="E11530" t="s">
        <v>5158</v>
      </c>
      <c r="F11530" s="119">
        <v>85258615</v>
      </c>
      <c r="G11530" t="s">
        <v>4936</v>
      </c>
      <c r="H11530" t="s">
        <v>4744</v>
      </c>
      <c r="I11530">
        <v>126.2</v>
      </c>
      <c r="J11530" t="s">
        <v>138</v>
      </c>
      <c r="K11530" t="s">
        <v>137</v>
      </c>
      <c r="L11530">
        <f>I11530*$Q$2/1000</f>
        <v>4.6693999999999999E-2</v>
      </c>
    </row>
    <row r="11531" spans="1:12">
      <c r="A11531" s="118">
        <v>45017</v>
      </c>
      <c r="B11531" t="s">
        <v>4749</v>
      </c>
      <c r="C11531" t="s">
        <v>4748</v>
      </c>
      <c r="D11531" t="s">
        <v>5121</v>
      </c>
      <c r="E11531" t="s">
        <v>5157</v>
      </c>
      <c r="F11531" s="119">
        <v>85207424</v>
      </c>
      <c r="G11531" t="s">
        <v>5135</v>
      </c>
      <c r="H11531" t="s">
        <v>4744</v>
      </c>
      <c r="I11531">
        <v>126.2</v>
      </c>
      <c r="J11531" t="s">
        <v>138</v>
      </c>
      <c r="K11531" t="s">
        <v>137</v>
      </c>
      <c r="L11531">
        <f>I11531*$Q$2/1000</f>
        <v>4.6693999999999999E-2</v>
      </c>
    </row>
    <row r="11532" spans="1:12">
      <c r="A11532" s="118">
        <v>45017</v>
      </c>
      <c r="B11532" t="s">
        <v>4749</v>
      </c>
      <c r="C11532" t="s">
        <v>4748</v>
      </c>
      <c r="D11532" t="s">
        <v>5137</v>
      </c>
      <c r="E11532" t="s">
        <v>5156</v>
      </c>
      <c r="F11532" s="119">
        <v>85207424</v>
      </c>
      <c r="G11532" t="s">
        <v>5135</v>
      </c>
      <c r="H11532" t="s">
        <v>4744</v>
      </c>
      <c r="I11532">
        <v>126.2</v>
      </c>
      <c r="J11532" t="s">
        <v>138</v>
      </c>
      <c r="K11532" t="s">
        <v>137</v>
      </c>
      <c r="L11532">
        <f>I11532*$Q$2/1000</f>
        <v>4.6693999999999999E-2</v>
      </c>
    </row>
    <row r="11533" spans="1:12">
      <c r="A11533" s="118">
        <v>45017</v>
      </c>
      <c r="B11533" t="s">
        <v>4749</v>
      </c>
      <c r="C11533" t="s">
        <v>4748</v>
      </c>
      <c r="D11533" t="s">
        <v>5109</v>
      </c>
      <c r="E11533" t="s">
        <v>5155</v>
      </c>
      <c r="F11533" s="119">
        <v>85211351</v>
      </c>
      <c r="G11533" t="s">
        <v>5082</v>
      </c>
      <c r="H11533" t="s">
        <v>4744</v>
      </c>
      <c r="I11533">
        <v>126.2</v>
      </c>
      <c r="J11533" t="s">
        <v>138</v>
      </c>
      <c r="K11533" t="s">
        <v>137</v>
      </c>
      <c r="L11533">
        <f>I11533*$Q$2/1000</f>
        <v>4.6693999999999999E-2</v>
      </c>
    </row>
    <row r="11534" spans="1:12">
      <c r="A11534" s="118">
        <v>45017</v>
      </c>
      <c r="B11534" t="s">
        <v>4749</v>
      </c>
      <c r="C11534" t="s">
        <v>4748</v>
      </c>
      <c r="D11534" t="s">
        <v>5131</v>
      </c>
      <c r="E11534" t="s">
        <v>5154</v>
      </c>
      <c r="F11534" s="119" t="s">
        <v>5153</v>
      </c>
      <c r="G11534" t="s">
        <v>5152</v>
      </c>
      <c r="H11534" t="s">
        <v>4744</v>
      </c>
      <c r="I11534">
        <v>126.2</v>
      </c>
      <c r="J11534" t="s">
        <v>138</v>
      </c>
      <c r="K11534" t="s">
        <v>137</v>
      </c>
      <c r="L11534">
        <f>I11534*$Q$2/1000</f>
        <v>4.6693999999999999E-2</v>
      </c>
    </row>
    <row r="11535" spans="1:12">
      <c r="A11535" s="118">
        <v>45017</v>
      </c>
      <c r="B11535" t="s">
        <v>4749</v>
      </c>
      <c r="C11535" t="s">
        <v>4748</v>
      </c>
      <c r="D11535" t="s">
        <v>5131</v>
      </c>
      <c r="E11535" t="s">
        <v>5151</v>
      </c>
      <c r="F11535" s="119" t="s">
        <v>4918</v>
      </c>
      <c r="G11535" t="s">
        <v>4917</v>
      </c>
      <c r="H11535" t="s">
        <v>4744</v>
      </c>
      <c r="I11535">
        <v>126.2</v>
      </c>
      <c r="J11535" t="s">
        <v>138</v>
      </c>
      <c r="K11535" t="s">
        <v>137</v>
      </c>
      <c r="L11535">
        <f>I11535*$Q$2/1000</f>
        <v>4.6693999999999999E-2</v>
      </c>
    </row>
    <row r="11536" spans="1:12">
      <c r="A11536" s="118">
        <v>45017</v>
      </c>
      <c r="B11536" t="s">
        <v>4749</v>
      </c>
      <c r="C11536" t="s">
        <v>4748</v>
      </c>
      <c r="D11536" t="s">
        <v>5096</v>
      </c>
      <c r="E11536" t="s">
        <v>5150</v>
      </c>
      <c r="F11536" s="119">
        <v>85211353</v>
      </c>
      <c r="G11536" t="s">
        <v>4850</v>
      </c>
      <c r="H11536" t="s">
        <v>4744</v>
      </c>
      <c r="I11536">
        <v>126.2</v>
      </c>
      <c r="J11536" t="s">
        <v>138</v>
      </c>
      <c r="K11536" t="s">
        <v>137</v>
      </c>
      <c r="L11536">
        <f>I11536*$Q$2/1000</f>
        <v>4.6693999999999999E-2</v>
      </c>
    </row>
    <row r="11537" spans="1:12">
      <c r="A11537" s="118">
        <v>45017</v>
      </c>
      <c r="B11537" t="s">
        <v>4749</v>
      </c>
      <c r="C11537" t="s">
        <v>4748</v>
      </c>
      <c r="D11537" t="s">
        <v>5131</v>
      </c>
      <c r="E11537" t="s">
        <v>5149</v>
      </c>
      <c r="F11537" s="119">
        <v>85211353</v>
      </c>
      <c r="G11537" t="s">
        <v>4850</v>
      </c>
      <c r="H11537" t="s">
        <v>4744</v>
      </c>
      <c r="I11537">
        <v>126.2</v>
      </c>
      <c r="J11537" t="s">
        <v>138</v>
      </c>
      <c r="K11537" t="s">
        <v>137</v>
      </c>
      <c r="L11537">
        <f>I11537*$Q$2/1000</f>
        <v>4.6693999999999999E-2</v>
      </c>
    </row>
    <row r="11538" spans="1:12">
      <c r="A11538" s="118">
        <v>45017</v>
      </c>
      <c r="B11538" t="s">
        <v>4749</v>
      </c>
      <c r="C11538" t="s">
        <v>4748</v>
      </c>
      <c r="D11538" t="s">
        <v>5148</v>
      </c>
      <c r="E11538" t="s">
        <v>5147</v>
      </c>
      <c r="F11538" s="119">
        <v>85213459</v>
      </c>
      <c r="G11538" t="s">
        <v>5146</v>
      </c>
      <c r="H11538" t="s">
        <v>4744</v>
      </c>
      <c r="I11538">
        <v>126.2</v>
      </c>
      <c r="J11538" t="s">
        <v>138</v>
      </c>
      <c r="K11538" t="s">
        <v>137</v>
      </c>
      <c r="L11538">
        <f>I11538*$Q$2/1000</f>
        <v>4.6693999999999999E-2</v>
      </c>
    </row>
    <row r="11539" spans="1:12">
      <c r="A11539" s="118">
        <v>45047</v>
      </c>
      <c r="B11539" t="s">
        <v>4749</v>
      </c>
      <c r="C11539" t="s">
        <v>4748</v>
      </c>
      <c r="D11539" t="s">
        <v>5117</v>
      </c>
      <c r="E11539" t="s">
        <v>5145</v>
      </c>
      <c r="F11539" t="s">
        <v>5144</v>
      </c>
      <c r="G11539" t="s">
        <v>5143</v>
      </c>
      <c r="H11539" t="s">
        <v>4744</v>
      </c>
      <c r="I11539">
        <v>126.2</v>
      </c>
      <c r="J11539" t="s">
        <v>138</v>
      </c>
      <c r="K11539" t="s">
        <v>137</v>
      </c>
      <c r="L11539">
        <f>I11539*$Q$2/1000</f>
        <v>4.6693999999999999E-2</v>
      </c>
    </row>
    <row r="11540" spans="1:12">
      <c r="A11540" s="118">
        <v>45047</v>
      </c>
      <c r="B11540" t="s">
        <v>4749</v>
      </c>
      <c r="C11540" t="s">
        <v>4748</v>
      </c>
      <c r="D11540" t="s">
        <v>5142</v>
      </c>
      <c r="E11540" t="s">
        <v>5141</v>
      </c>
      <c r="F11540">
        <v>85213151</v>
      </c>
      <c r="G11540" t="s">
        <v>5140</v>
      </c>
      <c r="H11540" t="s">
        <v>4744</v>
      </c>
      <c r="I11540">
        <v>126.2</v>
      </c>
      <c r="J11540" t="s">
        <v>138</v>
      </c>
      <c r="K11540" t="s">
        <v>137</v>
      </c>
      <c r="L11540">
        <f>I11540*$Q$2/1000</f>
        <v>4.6693999999999999E-2</v>
      </c>
    </row>
    <row r="11541" spans="1:12">
      <c r="A11541" s="118">
        <v>45047</v>
      </c>
      <c r="B11541" t="s">
        <v>4749</v>
      </c>
      <c r="C11541" t="s">
        <v>4748</v>
      </c>
      <c r="D11541" t="s">
        <v>5121</v>
      </c>
      <c r="E11541" t="s">
        <v>5139</v>
      </c>
      <c r="F11541">
        <v>23202263</v>
      </c>
      <c r="G11541" t="s">
        <v>4771</v>
      </c>
      <c r="H11541" t="s">
        <v>4744</v>
      </c>
      <c r="I11541">
        <v>126.2</v>
      </c>
      <c r="J11541" t="s">
        <v>138</v>
      </c>
      <c r="K11541" t="s">
        <v>137</v>
      </c>
      <c r="L11541">
        <f>I11541*$Q$2/1000</f>
        <v>4.6693999999999999E-2</v>
      </c>
    </row>
    <row r="11542" spans="1:12">
      <c r="A11542" s="118">
        <v>45047</v>
      </c>
      <c r="B11542" t="s">
        <v>4749</v>
      </c>
      <c r="C11542" t="s">
        <v>4748</v>
      </c>
      <c r="D11542" t="s">
        <v>5121</v>
      </c>
      <c r="E11542" t="s">
        <v>5138</v>
      </c>
      <c r="F11542">
        <v>23202263</v>
      </c>
      <c r="G11542" t="s">
        <v>4771</v>
      </c>
      <c r="H11542" t="s">
        <v>4744</v>
      </c>
      <c r="I11542">
        <v>126.2</v>
      </c>
      <c r="J11542" t="s">
        <v>138</v>
      </c>
      <c r="K11542" t="s">
        <v>137</v>
      </c>
      <c r="L11542">
        <f>I11542*$Q$2/1000</f>
        <v>4.6693999999999999E-2</v>
      </c>
    </row>
    <row r="11543" spans="1:12">
      <c r="A11543" s="118">
        <v>45047</v>
      </c>
      <c r="B11543" t="s">
        <v>4749</v>
      </c>
      <c r="C11543" t="s">
        <v>4748</v>
      </c>
      <c r="D11543" t="s">
        <v>5137</v>
      </c>
      <c r="E11543" t="s">
        <v>5136</v>
      </c>
      <c r="F11543">
        <v>85207424</v>
      </c>
      <c r="G11543" t="s">
        <v>5135</v>
      </c>
      <c r="H11543" t="s">
        <v>4744</v>
      </c>
      <c r="I11543">
        <v>126.2</v>
      </c>
      <c r="J11543" t="s">
        <v>138</v>
      </c>
      <c r="K11543" t="s">
        <v>137</v>
      </c>
      <c r="L11543">
        <f>I11543*$Q$2/1000</f>
        <v>4.6693999999999999E-2</v>
      </c>
    </row>
    <row r="11544" spans="1:12">
      <c r="A11544" s="118">
        <v>45047</v>
      </c>
      <c r="B11544" t="s">
        <v>4749</v>
      </c>
      <c r="C11544" t="s">
        <v>4748</v>
      </c>
      <c r="D11544" t="s">
        <v>5134</v>
      </c>
      <c r="E11544" t="s">
        <v>5133</v>
      </c>
      <c r="F11544">
        <v>85213457</v>
      </c>
      <c r="G11544" t="s">
        <v>5132</v>
      </c>
      <c r="H11544" t="s">
        <v>4744</v>
      </c>
      <c r="I11544">
        <v>126.2</v>
      </c>
      <c r="J11544" t="s">
        <v>138</v>
      </c>
      <c r="K11544" t="s">
        <v>137</v>
      </c>
      <c r="L11544">
        <f>I11544*$Q$2/1000</f>
        <v>4.6693999999999999E-2</v>
      </c>
    </row>
    <row r="11545" spans="1:12">
      <c r="A11545" s="118">
        <v>45047</v>
      </c>
      <c r="B11545" t="s">
        <v>4749</v>
      </c>
      <c r="C11545" t="s">
        <v>4748</v>
      </c>
      <c r="D11545" t="s">
        <v>5131</v>
      </c>
      <c r="E11545" t="s">
        <v>5130</v>
      </c>
      <c r="F11545">
        <v>101009805</v>
      </c>
      <c r="G11545" t="s">
        <v>5129</v>
      </c>
      <c r="H11545" t="s">
        <v>4744</v>
      </c>
      <c r="I11545">
        <v>126.2</v>
      </c>
      <c r="J11545" t="s">
        <v>138</v>
      </c>
      <c r="K11545" t="s">
        <v>137</v>
      </c>
      <c r="L11545">
        <f>I11545*$Q$2/1000</f>
        <v>4.6693999999999999E-2</v>
      </c>
    </row>
    <row r="11546" spans="1:12">
      <c r="A11546" s="118">
        <v>45047</v>
      </c>
      <c r="B11546" t="s">
        <v>4749</v>
      </c>
      <c r="C11546" t="s">
        <v>4748</v>
      </c>
      <c r="D11546" t="s">
        <v>5098</v>
      </c>
      <c r="E11546" t="s">
        <v>5128</v>
      </c>
      <c r="F11546" t="s">
        <v>4816</v>
      </c>
      <c r="G11546" t="s">
        <v>4815</v>
      </c>
      <c r="H11546" t="s">
        <v>4744</v>
      </c>
      <c r="I11546">
        <v>126.2</v>
      </c>
      <c r="J11546" t="s">
        <v>138</v>
      </c>
      <c r="K11546" t="s">
        <v>137</v>
      </c>
      <c r="L11546">
        <f>I11546*$Q$2/1000</f>
        <v>4.6693999999999999E-2</v>
      </c>
    </row>
    <row r="11547" spans="1:12">
      <c r="A11547" s="118">
        <v>45200</v>
      </c>
      <c r="B11547" t="s">
        <v>921</v>
      </c>
      <c r="C11547" t="s">
        <v>920</v>
      </c>
      <c r="D11547" t="s">
        <v>5127</v>
      </c>
      <c r="E11547" t="s">
        <v>5126</v>
      </c>
      <c r="F11547">
        <v>101047544</v>
      </c>
      <c r="G11547" t="s">
        <v>917</v>
      </c>
      <c r="H11547" t="s">
        <v>916</v>
      </c>
      <c r="I11547">
        <v>44.6</v>
      </c>
      <c r="J11547" t="s">
        <v>145</v>
      </c>
      <c r="K11547" t="s">
        <v>137</v>
      </c>
      <c r="L11547">
        <f>I11547*$Q$2/100/1000</f>
        <v>1.6501999999999999E-4</v>
      </c>
    </row>
    <row r="11548" spans="1:12">
      <c r="A11548" s="118">
        <v>45047</v>
      </c>
      <c r="B11548" t="s">
        <v>4749</v>
      </c>
      <c r="C11548" t="s">
        <v>4748</v>
      </c>
      <c r="D11548" t="s">
        <v>5125</v>
      </c>
      <c r="E11548" t="s">
        <v>5124</v>
      </c>
      <c r="F11548" t="s">
        <v>5123</v>
      </c>
      <c r="G11548" t="s">
        <v>5122</v>
      </c>
      <c r="H11548" t="s">
        <v>4744</v>
      </c>
      <c r="I11548">
        <v>126.2</v>
      </c>
      <c r="J11548" t="s">
        <v>138</v>
      </c>
      <c r="K11548" t="s">
        <v>137</v>
      </c>
      <c r="L11548">
        <f>I11548*$Q$2/1000</f>
        <v>4.6693999999999999E-2</v>
      </c>
    </row>
    <row r="11549" spans="1:12">
      <c r="A11549" s="118">
        <v>45047</v>
      </c>
      <c r="B11549" t="s">
        <v>4749</v>
      </c>
      <c r="C11549" t="s">
        <v>4748</v>
      </c>
      <c r="D11549" t="s">
        <v>5121</v>
      </c>
      <c r="E11549" t="s">
        <v>5120</v>
      </c>
      <c r="F11549">
        <v>85213502</v>
      </c>
      <c r="G11549" t="s">
        <v>4895</v>
      </c>
      <c r="H11549" t="s">
        <v>4744</v>
      </c>
      <c r="I11549">
        <v>126.2</v>
      </c>
      <c r="J11549" t="s">
        <v>138</v>
      </c>
      <c r="K11549" t="s">
        <v>137</v>
      </c>
      <c r="L11549">
        <f>I11549*$Q$2/1000</f>
        <v>4.6693999999999999E-2</v>
      </c>
    </row>
    <row r="11550" spans="1:12">
      <c r="A11550" s="118">
        <v>45200</v>
      </c>
      <c r="B11550" t="s">
        <v>365</v>
      </c>
      <c r="C11550" t="s">
        <v>364</v>
      </c>
      <c r="D11550" t="s">
        <v>1973</v>
      </c>
      <c r="E11550" t="s">
        <v>5119</v>
      </c>
      <c r="F11550" t="s">
        <v>1040</v>
      </c>
      <c r="G11550" t="s">
        <v>1039</v>
      </c>
      <c r="H11550" t="s">
        <v>359</v>
      </c>
      <c r="I11550">
        <v>144</v>
      </c>
      <c r="J11550" t="s">
        <v>138</v>
      </c>
      <c r="K11550" t="s">
        <v>137</v>
      </c>
      <c r="L11550">
        <f>I11550*$Q$2/1000</f>
        <v>5.3280000000000001E-2</v>
      </c>
    </row>
    <row r="11551" spans="1:12">
      <c r="A11551" s="118">
        <v>45200</v>
      </c>
      <c r="B11551" t="s">
        <v>144</v>
      </c>
      <c r="C11551" t="s">
        <v>143</v>
      </c>
      <c r="D11551" t="s">
        <v>162</v>
      </c>
      <c r="E11551" t="s">
        <v>5118</v>
      </c>
      <c r="F11551">
        <v>40259812</v>
      </c>
      <c r="G11551" t="s">
        <v>160</v>
      </c>
      <c r="H11551" t="s">
        <v>139</v>
      </c>
      <c r="I11551">
        <v>22.2</v>
      </c>
      <c r="J11551" t="s">
        <v>138</v>
      </c>
      <c r="K11551" t="s">
        <v>137</v>
      </c>
      <c r="L11551">
        <f>I11551*$Q$2/1000</f>
        <v>8.2140000000000008E-3</v>
      </c>
    </row>
    <row r="11552" spans="1:12">
      <c r="A11552" s="118">
        <v>45047</v>
      </c>
      <c r="B11552" t="s">
        <v>4749</v>
      </c>
      <c r="C11552" t="s">
        <v>4748</v>
      </c>
      <c r="D11552" t="s">
        <v>5117</v>
      </c>
      <c r="E11552" t="s">
        <v>5116</v>
      </c>
      <c r="F11552">
        <v>85213678</v>
      </c>
      <c r="G11552" t="s">
        <v>5115</v>
      </c>
      <c r="H11552" t="s">
        <v>4744</v>
      </c>
      <c r="I11552">
        <v>126.2</v>
      </c>
      <c r="J11552" t="s">
        <v>138</v>
      </c>
      <c r="K11552" t="s">
        <v>137</v>
      </c>
      <c r="L11552">
        <f>I11552*$Q$2/1000</f>
        <v>4.6693999999999999E-2</v>
      </c>
    </row>
    <row r="11553" spans="1:12">
      <c r="A11553" s="118">
        <v>45047</v>
      </c>
      <c r="B11553" t="s">
        <v>4749</v>
      </c>
      <c r="C11553" t="s">
        <v>4748</v>
      </c>
      <c r="D11553" t="s">
        <v>5109</v>
      </c>
      <c r="E11553" t="s">
        <v>5114</v>
      </c>
      <c r="F11553">
        <v>85213708</v>
      </c>
      <c r="G11553" t="s">
        <v>4783</v>
      </c>
      <c r="H11553" t="s">
        <v>4744</v>
      </c>
      <c r="I11553">
        <v>126.2</v>
      </c>
      <c r="J11553" t="s">
        <v>138</v>
      </c>
      <c r="K11553" t="s">
        <v>137</v>
      </c>
      <c r="L11553">
        <f>I11553*$Q$2/1000</f>
        <v>4.6693999999999999E-2</v>
      </c>
    </row>
    <row r="11554" spans="1:12">
      <c r="A11554" s="118">
        <v>45047</v>
      </c>
      <c r="B11554" t="s">
        <v>4749</v>
      </c>
      <c r="C11554" t="s">
        <v>4748</v>
      </c>
      <c r="D11554" t="s">
        <v>5113</v>
      </c>
      <c r="E11554" t="s">
        <v>5112</v>
      </c>
      <c r="F11554" t="s">
        <v>5111</v>
      </c>
      <c r="G11554" t="s">
        <v>5110</v>
      </c>
      <c r="H11554" t="s">
        <v>4744</v>
      </c>
      <c r="I11554">
        <v>126.2</v>
      </c>
      <c r="J11554" t="s">
        <v>138</v>
      </c>
      <c r="K11554" t="s">
        <v>137</v>
      </c>
      <c r="L11554">
        <f>I11554*$Q$2/1000</f>
        <v>4.6693999999999999E-2</v>
      </c>
    </row>
    <row r="11555" spans="1:12">
      <c r="A11555" s="118">
        <v>45047</v>
      </c>
      <c r="B11555" t="s">
        <v>4749</v>
      </c>
      <c r="C11555" t="s">
        <v>4748</v>
      </c>
      <c r="D11555" t="s">
        <v>5109</v>
      </c>
      <c r="E11555" t="s">
        <v>5108</v>
      </c>
      <c r="F11555">
        <v>85213708</v>
      </c>
      <c r="G11555" t="s">
        <v>4783</v>
      </c>
      <c r="H11555" t="s">
        <v>4744</v>
      </c>
      <c r="I11555">
        <v>126.2</v>
      </c>
      <c r="J11555" t="s">
        <v>138</v>
      </c>
      <c r="K11555" t="s">
        <v>137</v>
      </c>
      <c r="L11555">
        <f>I11555*$Q$2/1000</f>
        <v>4.6693999999999999E-2</v>
      </c>
    </row>
    <row r="11556" spans="1:12">
      <c r="A11556" s="118">
        <v>45047</v>
      </c>
      <c r="B11556" t="s">
        <v>4749</v>
      </c>
      <c r="C11556" t="s">
        <v>4748</v>
      </c>
      <c r="D11556" t="s">
        <v>5087</v>
      </c>
      <c r="E11556" t="s">
        <v>5107</v>
      </c>
      <c r="F11556">
        <v>85213943</v>
      </c>
      <c r="G11556" t="s">
        <v>5106</v>
      </c>
      <c r="H11556" t="s">
        <v>4744</v>
      </c>
      <c r="I11556">
        <v>126.2</v>
      </c>
      <c r="J11556" t="s">
        <v>138</v>
      </c>
      <c r="K11556" t="s">
        <v>137</v>
      </c>
      <c r="L11556">
        <f>I11556*$Q$2/1000</f>
        <v>4.6693999999999999E-2</v>
      </c>
    </row>
    <row r="11557" spans="1:12">
      <c r="A11557" s="118">
        <v>45200</v>
      </c>
      <c r="B11557" t="s">
        <v>261</v>
      </c>
      <c r="C11557" t="s">
        <v>260</v>
      </c>
      <c r="D11557" t="s">
        <v>5105</v>
      </c>
      <c r="E11557" t="s">
        <v>5104</v>
      </c>
      <c r="F11557">
        <v>21257524</v>
      </c>
      <c r="G11557" t="s">
        <v>5103</v>
      </c>
      <c r="H11557" t="s">
        <v>139</v>
      </c>
      <c r="I11557">
        <v>55</v>
      </c>
      <c r="J11557" t="s">
        <v>145</v>
      </c>
      <c r="K11557" t="s">
        <v>137</v>
      </c>
      <c r="L11557">
        <f>I11557*$Q$2/100/1000</f>
        <v>2.0350000000000001E-4</v>
      </c>
    </row>
    <row r="11558" spans="1:12">
      <c r="A11558" s="118">
        <v>45047</v>
      </c>
      <c r="B11558" t="s">
        <v>4749</v>
      </c>
      <c r="C11558" t="s">
        <v>4748</v>
      </c>
      <c r="D11558" t="s">
        <v>5096</v>
      </c>
      <c r="E11558" t="s">
        <v>5102</v>
      </c>
      <c r="F11558">
        <v>101010092</v>
      </c>
      <c r="G11558" t="s">
        <v>4826</v>
      </c>
      <c r="H11558" t="s">
        <v>4744</v>
      </c>
      <c r="I11558">
        <v>126.2</v>
      </c>
      <c r="J11558" t="s">
        <v>138</v>
      </c>
      <c r="K11558" t="s">
        <v>137</v>
      </c>
      <c r="L11558">
        <f>I11558*$Q$2/1000</f>
        <v>4.6693999999999999E-2</v>
      </c>
    </row>
    <row r="11559" spans="1:12">
      <c r="A11559" s="118">
        <v>45200</v>
      </c>
      <c r="B11559" t="s">
        <v>574</v>
      </c>
      <c r="C11559" t="s">
        <v>573</v>
      </c>
      <c r="D11559" t="s">
        <v>3636</v>
      </c>
      <c r="E11559" t="s">
        <v>5101</v>
      </c>
      <c r="F11559" t="s">
        <v>5100</v>
      </c>
      <c r="G11559" t="s">
        <v>5099</v>
      </c>
      <c r="H11559" t="s">
        <v>569</v>
      </c>
      <c r="I11559">
        <v>298</v>
      </c>
      <c r="J11559" t="s">
        <v>145</v>
      </c>
      <c r="K11559" t="s">
        <v>137</v>
      </c>
      <c r="L11559">
        <f>I11559*$Q$2/100/1000</f>
        <v>1.1026E-3</v>
      </c>
    </row>
    <row r="11560" spans="1:12">
      <c r="A11560" s="118">
        <v>45047</v>
      </c>
      <c r="B11560" t="s">
        <v>4749</v>
      </c>
      <c r="C11560" t="s">
        <v>4748</v>
      </c>
      <c r="D11560" t="s">
        <v>5098</v>
      </c>
      <c r="E11560" t="s">
        <v>5097</v>
      </c>
      <c r="F11560" t="s">
        <v>4816</v>
      </c>
      <c r="G11560" t="s">
        <v>4815</v>
      </c>
      <c r="H11560" t="s">
        <v>4744</v>
      </c>
      <c r="I11560">
        <v>126.2</v>
      </c>
      <c r="J11560" t="s">
        <v>138</v>
      </c>
      <c r="K11560" t="s">
        <v>137</v>
      </c>
      <c r="L11560">
        <f>I11560*$Q$2/1000</f>
        <v>4.6693999999999999E-2</v>
      </c>
    </row>
    <row r="11561" spans="1:12">
      <c r="A11561" s="118">
        <v>45047</v>
      </c>
      <c r="B11561" t="s">
        <v>4749</v>
      </c>
      <c r="C11561" t="s">
        <v>4748</v>
      </c>
      <c r="D11561" t="s">
        <v>5096</v>
      </c>
      <c r="E11561" t="s">
        <v>5095</v>
      </c>
      <c r="F11561" t="s">
        <v>4918</v>
      </c>
      <c r="G11561" t="s">
        <v>4917</v>
      </c>
      <c r="H11561" t="s">
        <v>4744</v>
      </c>
      <c r="I11561">
        <v>126.2</v>
      </c>
      <c r="J11561" t="s">
        <v>138</v>
      </c>
      <c r="K11561" t="s">
        <v>137</v>
      </c>
      <c r="L11561">
        <f>I11561*$Q$2/1000</f>
        <v>4.6693999999999999E-2</v>
      </c>
    </row>
    <row r="11562" spans="1:12">
      <c r="A11562" s="118">
        <v>45047</v>
      </c>
      <c r="B11562" t="s">
        <v>4749</v>
      </c>
      <c r="C11562" t="s">
        <v>4748</v>
      </c>
      <c r="D11562" t="s">
        <v>5014</v>
      </c>
      <c r="E11562" t="s">
        <v>5094</v>
      </c>
      <c r="F11562">
        <v>85213170</v>
      </c>
      <c r="G11562" t="s">
        <v>5012</v>
      </c>
      <c r="H11562" t="s">
        <v>4744</v>
      </c>
      <c r="I11562">
        <v>126.2</v>
      </c>
      <c r="J11562" t="s">
        <v>138</v>
      </c>
      <c r="K11562" t="s">
        <v>137</v>
      </c>
      <c r="L11562">
        <f>I11562*$Q$2/1000</f>
        <v>4.6693999999999999E-2</v>
      </c>
    </row>
    <row r="11563" spans="1:12">
      <c r="A11563" s="118">
        <v>45200</v>
      </c>
      <c r="B11563" t="s">
        <v>144</v>
      </c>
      <c r="C11563" t="s">
        <v>143</v>
      </c>
      <c r="D11563" t="s">
        <v>2341</v>
      </c>
      <c r="E11563" t="s">
        <v>5093</v>
      </c>
      <c r="F11563">
        <v>101014001</v>
      </c>
      <c r="G11563" t="s">
        <v>884</v>
      </c>
      <c r="H11563" t="s">
        <v>139</v>
      </c>
      <c r="I11563">
        <v>22.2</v>
      </c>
      <c r="J11563" t="s">
        <v>138</v>
      </c>
      <c r="K11563" t="s">
        <v>137</v>
      </c>
      <c r="L11563">
        <f>I11563*$Q$2/1000</f>
        <v>8.2140000000000008E-3</v>
      </c>
    </row>
    <row r="11564" spans="1:12">
      <c r="A11564" s="118">
        <v>45078</v>
      </c>
      <c r="B11564" t="s">
        <v>4749</v>
      </c>
      <c r="C11564" t="s">
        <v>4748</v>
      </c>
      <c r="D11564" t="s">
        <v>5059</v>
      </c>
      <c r="E11564" t="s">
        <v>5092</v>
      </c>
      <c r="F11564">
        <v>101009178</v>
      </c>
      <c r="G11564" t="s">
        <v>5091</v>
      </c>
      <c r="H11564" t="s">
        <v>4744</v>
      </c>
      <c r="I11564">
        <v>126.2</v>
      </c>
      <c r="J11564" t="s">
        <v>138</v>
      </c>
      <c r="K11564" t="s">
        <v>137</v>
      </c>
      <c r="L11564">
        <f>I11564*$Q$2/1000</f>
        <v>4.6693999999999999E-2</v>
      </c>
    </row>
    <row r="11565" spans="1:12">
      <c r="A11565" s="118">
        <v>45200</v>
      </c>
      <c r="B11565" t="s">
        <v>144</v>
      </c>
      <c r="C11565" t="s">
        <v>143</v>
      </c>
      <c r="D11565" t="s">
        <v>2051</v>
      </c>
      <c r="E11565" t="s">
        <v>5090</v>
      </c>
      <c r="F11565" t="s">
        <v>167</v>
      </c>
      <c r="G11565" t="s">
        <v>166</v>
      </c>
      <c r="H11565" t="s">
        <v>139</v>
      </c>
      <c r="I11565">
        <v>22.2</v>
      </c>
      <c r="J11565" t="s">
        <v>138</v>
      </c>
      <c r="K11565" t="s">
        <v>137</v>
      </c>
      <c r="L11565">
        <f>I11565*$Q$2/1000</f>
        <v>8.2140000000000008E-3</v>
      </c>
    </row>
    <row r="11566" spans="1:12">
      <c r="A11566" s="118">
        <v>45200</v>
      </c>
      <c r="B11566" t="s">
        <v>144</v>
      </c>
      <c r="C11566" t="s">
        <v>143</v>
      </c>
      <c r="D11566" t="s">
        <v>5089</v>
      </c>
      <c r="E11566" t="s">
        <v>5088</v>
      </c>
      <c r="F11566" t="s">
        <v>1422</v>
      </c>
      <c r="G11566" t="s">
        <v>1421</v>
      </c>
      <c r="H11566" t="s">
        <v>139</v>
      </c>
      <c r="I11566">
        <v>22.2</v>
      </c>
      <c r="J11566" t="s">
        <v>138</v>
      </c>
      <c r="K11566" t="s">
        <v>137</v>
      </c>
      <c r="L11566">
        <f>I11566*$Q$2/1000</f>
        <v>8.2140000000000008E-3</v>
      </c>
    </row>
    <row r="11567" spans="1:12">
      <c r="A11567" s="118">
        <v>45078</v>
      </c>
      <c r="B11567" t="s">
        <v>4749</v>
      </c>
      <c r="C11567" t="s">
        <v>4748</v>
      </c>
      <c r="D11567" t="s">
        <v>5087</v>
      </c>
      <c r="E11567" t="s">
        <v>5086</v>
      </c>
      <c r="F11567">
        <v>101010092</v>
      </c>
      <c r="G11567" t="s">
        <v>4826</v>
      </c>
      <c r="H11567" t="s">
        <v>4744</v>
      </c>
      <c r="I11567">
        <v>126.2</v>
      </c>
      <c r="J11567" t="s">
        <v>138</v>
      </c>
      <c r="K11567" t="s">
        <v>137</v>
      </c>
      <c r="L11567">
        <f>I11567*$Q$2/1000</f>
        <v>4.6693999999999999E-2</v>
      </c>
    </row>
    <row r="11568" spans="1:12">
      <c r="A11568" s="118">
        <v>45078</v>
      </c>
      <c r="B11568" t="s">
        <v>4749</v>
      </c>
      <c r="C11568" t="s">
        <v>4748</v>
      </c>
      <c r="D11568" t="s">
        <v>4966</v>
      </c>
      <c r="E11568" t="s">
        <v>5085</v>
      </c>
      <c r="F11568">
        <v>85213335</v>
      </c>
      <c r="G11568" t="s">
        <v>4997</v>
      </c>
      <c r="H11568" t="s">
        <v>4744</v>
      </c>
      <c r="I11568">
        <v>126.2</v>
      </c>
      <c r="J11568" t="s">
        <v>138</v>
      </c>
      <c r="K11568" t="s">
        <v>137</v>
      </c>
      <c r="L11568">
        <f>I11568*$Q$2/1000</f>
        <v>4.6693999999999999E-2</v>
      </c>
    </row>
    <row r="11569" spans="1:12">
      <c r="A11569" s="118">
        <v>45200</v>
      </c>
      <c r="B11569" t="s">
        <v>460</v>
      </c>
      <c r="C11569" t="s">
        <v>459</v>
      </c>
      <c r="D11569" t="s">
        <v>3326</v>
      </c>
      <c r="E11569" t="s">
        <v>5084</v>
      </c>
      <c r="F11569">
        <v>1</v>
      </c>
      <c r="G11569" t="s">
        <v>667</v>
      </c>
      <c r="H11569" t="s">
        <v>455</v>
      </c>
      <c r="I11569">
        <v>103.6</v>
      </c>
      <c r="J11569" t="s">
        <v>145</v>
      </c>
      <c r="K11569" t="s">
        <v>137</v>
      </c>
      <c r="L11569">
        <f>I11569*$Q$2/100/1000</f>
        <v>3.8331999999999998E-4</v>
      </c>
    </row>
    <row r="11570" spans="1:12">
      <c r="A11570" s="118">
        <v>45078</v>
      </c>
      <c r="B11570" t="s">
        <v>4749</v>
      </c>
      <c r="C11570" t="s">
        <v>4748</v>
      </c>
      <c r="D11570" t="s">
        <v>4839</v>
      </c>
      <c r="E11570" t="s">
        <v>5083</v>
      </c>
      <c r="F11570">
        <v>85211351</v>
      </c>
      <c r="G11570" t="s">
        <v>5082</v>
      </c>
      <c r="H11570" t="s">
        <v>4744</v>
      </c>
      <c r="I11570">
        <v>126.2</v>
      </c>
      <c r="J11570" t="s">
        <v>138</v>
      </c>
      <c r="K11570" t="s">
        <v>137</v>
      </c>
      <c r="L11570">
        <f>I11570*$Q$2/1000</f>
        <v>4.6693999999999999E-2</v>
      </c>
    </row>
    <row r="11571" spans="1:12">
      <c r="A11571" s="118">
        <v>45078</v>
      </c>
      <c r="B11571" t="s">
        <v>4749</v>
      </c>
      <c r="C11571" t="s">
        <v>4748</v>
      </c>
      <c r="D11571" t="s">
        <v>4951</v>
      </c>
      <c r="E11571" t="s">
        <v>5081</v>
      </c>
      <c r="F11571" t="s">
        <v>4918</v>
      </c>
      <c r="G11571" t="s">
        <v>4917</v>
      </c>
      <c r="H11571" t="s">
        <v>4744</v>
      </c>
      <c r="I11571">
        <v>126.2</v>
      </c>
      <c r="J11571" t="s">
        <v>138</v>
      </c>
      <c r="K11571" t="s">
        <v>137</v>
      </c>
      <c r="L11571">
        <f>I11571*$Q$2/1000</f>
        <v>4.6693999999999999E-2</v>
      </c>
    </row>
    <row r="11572" spans="1:12">
      <c r="A11572" s="118">
        <v>45078</v>
      </c>
      <c r="B11572" t="s">
        <v>4749</v>
      </c>
      <c r="C11572" t="s">
        <v>4748</v>
      </c>
      <c r="D11572" t="s">
        <v>5080</v>
      </c>
      <c r="E11572" t="s">
        <v>5079</v>
      </c>
      <c r="F11572">
        <v>85211560</v>
      </c>
      <c r="G11572" t="s">
        <v>5078</v>
      </c>
      <c r="H11572" t="s">
        <v>4744</v>
      </c>
      <c r="I11572">
        <v>126.2</v>
      </c>
      <c r="J11572" t="s">
        <v>138</v>
      </c>
      <c r="K11572" t="s">
        <v>137</v>
      </c>
      <c r="L11572">
        <f>I11572*$Q$2/1000</f>
        <v>4.6693999999999999E-2</v>
      </c>
    </row>
    <row r="11573" spans="1:12">
      <c r="A11573" s="118">
        <v>45078</v>
      </c>
      <c r="B11573" t="s">
        <v>4749</v>
      </c>
      <c r="C11573" t="s">
        <v>4748</v>
      </c>
      <c r="D11573" t="s">
        <v>4773</v>
      </c>
      <c r="E11573" t="s">
        <v>5077</v>
      </c>
      <c r="F11573">
        <v>85211392</v>
      </c>
      <c r="G11573" t="s">
        <v>4875</v>
      </c>
      <c r="H11573" t="s">
        <v>4744</v>
      </c>
      <c r="I11573">
        <v>126.2</v>
      </c>
      <c r="J11573" t="s">
        <v>138</v>
      </c>
      <c r="K11573" t="s">
        <v>137</v>
      </c>
      <c r="L11573">
        <f>I11573*$Q$2/1000</f>
        <v>4.6693999999999999E-2</v>
      </c>
    </row>
    <row r="11574" spans="1:12">
      <c r="A11574" s="118">
        <v>45078</v>
      </c>
      <c r="B11574" t="s">
        <v>4749</v>
      </c>
      <c r="C11574" t="s">
        <v>4748</v>
      </c>
      <c r="D11574" t="s">
        <v>5076</v>
      </c>
      <c r="E11574" t="s">
        <v>5075</v>
      </c>
      <c r="F11574">
        <v>101032415</v>
      </c>
      <c r="G11574" t="s">
        <v>5060</v>
      </c>
      <c r="H11574" t="s">
        <v>4744</v>
      </c>
      <c r="I11574">
        <v>126.2</v>
      </c>
      <c r="J11574" t="s">
        <v>138</v>
      </c>
      <c r="K11574" t="s">
        <v>137</v>
      </c>
      <c r="L11574">
        <f>I11574*$Q$2/1000</f>
        <v>4.6693999999999999E-2</v>
      </c>
    </row>
    <row r="11575" spans="1:12">
      <c r="A11575" s="118">
        <v>45078</v>
      </c>
      <c r="B11575" t="s">
        <v>4749</v>
      </c>
      <c r="C11575" t="s">
        <v>4748</v>
      </c>
      <c r="D11575" t="s">
        <v>4773</v>
      </c>
      <c r="E11575" t="s">
        <v>5074</v>
      </c>
      <c r="F11575">
        <v>23202263</v>
      </c>
      <c r="G11575" t="s">
        <v>4771</v>
      </c>
      <c r="H11575" t="s">
        <v>4744</v>
      </c>
      <c r="I11575">
        <v>126.2</v>
      </c>
      <c r="J11575" t="s">
        <v>138</v>
      </c>
      <c r="K11575" t="s">
        <v>137</v>
      </c>
      <c r="L11575">
        <f>I11575*$Q$2/1000</f>
        <v>4.6693999999999999E-2</v>
      </c>
    </row>
    <row r="11576" spans="1:12">
      <c r="A11576" s="118">
        <v>45078</v>
      </c>
      <c r="B11576" t="s">
        <v>4749</v>
      </c>
      <c r="C11576" t="s">
        <v>4748</v>
      </c>
      <c r="D11576" t="s">
        <v>4773</v>
      </c>
      <c r="E11576" t="s">
        <v>5073</v>
      </c>
      <c r="F11576">
        <v>85213163</v>
      </c>
      <c r="G11576" t="s">
        <v>4774</v>
      </c>
      <c r="H11576" t="s">
        <v>4744</v>
      </c>
      <c r="I11576">
        <v>126.2</v>
      </c>
      <c r="J11576" t="s">
        <v>138</v>
      </c>
      <c r="K11576" t="s">
        <v>137</v>
      </c>
      <c r="L11576">
        <f>I11576*$Q$2/1000</f>
        <v>4.6693999999999999E-2</v>
      </c>
    </row>
    <row r="11577" spans="1:12">
      <c r="A11577" s="118">
        <v>45078</v>
      </c>
      <c r="B11577" t="s">
        <v>4749</v>
      </c>
      <c r="C11577" t="s">
        <v>4748</v>
      </c>
      <c r="D11577" t="s">
        <v>5072</v>
      </c>
      <c r="E11577" t="s">
        <v>5071</v>
      </c>
      <c r="F11577">
        <v>85208393</v>
      </c>
      <c r="G11577" t="s">
        <v>5070</v>
      </c>
      <c r="H11577" t="s">
        <v>4744</v>
      </c>
      <c r="I11577">
        <v>126.2</v>
      </c>
      <c r="J11577" t="s">
        <v>138</v>
      </c>
      <c r="K11577" t="s">
        <v>137</v>
      </c>
      <c r="L11577">
        <f>I11577*$Q$2/1000</f>
        <v>4.6693999999999999E-2</v>
      </c>
    </row>
    <row r="11578" spans="1:12">
      <c r="A11578" s="118">
        <v>45078</v>
      </c>
      <c r="B11578" t="s">
        <v>4749</v>
      </c>
      <c r="C11578" t="s">
        <v>4748</v>
      </c>
      <c r="D11578" t="s">
        <v>5051</v>
      </c>
      <c r="E11578" t="s">
        <v>5069</v>
      </c>
      <c r="F11578">
        <v>85213952</v>
      </c>
      <c r="G11578" t="s">
        <v>4777</v>
      </c>
      <c r="H11578" t="s">
        <v>4744</v>
      </c>
      <c r="I11578">
        <v>126.2</v>
      </c>
      <c r="J11578" t="s">
        <v>138</v>
      </c>
      <c r="K11578" t="s">
        <v>137</v>
      </c>
      <c r="L11578">
        <f>I11578*$Q$2/1000</f>
        <v>4.6693999999999999E-2</v>
      </c>
    </row>
    <row r="11579" spans="1:12">
      <c r="A11579" s="118">
        <v>45200</v>
      </c>
      <c r="B11579" t="s">
        <v>365</v>
      </c>
      <c r="C11579" t="s">
        <v>364</v>
      </c>
      <c r="D11579" t="s">
        <v>5068</v>
      </c>
      <c r="E11579" t="s">
        <v>5067</v>
      </c>
      <c r="F11579">
        <v>101034024</v>
      </c>
      <c r="G11579" t="s">
        <v>400</v>
      </c>
      <c r="H11579" t="s">
        <v>359</v>
      </c>
      <c r="I11579">
        <v>144</v>
      </c>
      <c r="J11579" t="s">
        <v>138</v>
      </c>
      <c r="K11579" t="s">
        <v>137</v>
      </c>
      <c r="L11579">
        <f>I11579*$Q$2/1000</f>
        <v>5.3280000000000001E-2</v>
      </c>
    </row>
    <row r="11580" spans="1:12">
      <c r="A11580" s="118">
        <v>45078</v>
      </c>
      <c r="B11580" t="s">
        <v>4749</v>
      </c>
      <c r="C11580" t="s">
        <v>4748</v>
      </c>
      <c r="D11580" t="s">
        <v>5014</v>
      </c>
      <c r="E11580" t="s">
        <v>5066</v>
      </c>
      <c r="F11580">
        <v>85213170</v>
      </c>
      <c r="G11580" t="s">
        <v>5012</v>
      </c>
      <c r="H11580" t="s">
        <v>4744</v>
      </c>
      <c r="I11580">
        <v>126.2</v>
      </c>
      <c r="J11580" t="s">
        <v>138</v>
      </c>
      <c r="K11580" t="s">
        <v>137</v>
      </c>
      <c r="L11580">
        <f>I11580*$Q$2/1000</f>
        <v>4.6693999999999999E-2</v>
      </c>
    </row>
    <row r="11581" spans="1:12">
      <c r="A11581" s="118">
        <v>45078</v>
      </c>
      <c r="B11581" t="s">
        <v>4749</v>
      </c>
      <c r="C11581" t="s">
        <v>4748</v>
      </c>
      <c r="D11581" t="s">
        <v>4976</v>
      </c>
      <c r="E11581" t="s">
        <v>5065</v>
      </c>
      <c r="F11581">
        <v>101010092</v>
      </c>
      <c r="G11581" t="s">
        <v>4826</v>
      </c>
      <c r="H11581" t="s">
        <v>4744</v>
      </c>
      <c r="I11581">
        <v>126.2</v>
      </c>
      <c r="J11581" t="s">
        <v>138</v>
      </c>
      <c r="K11581" t="s">
        <v>137</v>
      </c>
      <c r="L11581">
        <f>I11581*$Q$2/1000</f>
        <v>4.6693999999999999E-2</v>
      </c>
    </row>
    <row r="11582" spans="1:12">
      <c r="A11582" s="118">
        <v>45078</v>
      </c>
      <c r="B11582" t="s">
        <v>4749</v>
      </c>
      <c r="C11582" t="s">
        <v>4748</v>
      </c>
      <c r="D11582" t="s">
        <v>4914</v>
      </c>
      <c r="E11582" t="s">
        <v>5064</v>
      </c>
      <c r="F11582">
        <v>85207706</v>
      </c>
      <c r="G11582" t="s">
        <v>4912</v>
      </c>
      <c r="H11582" t="s">
        <v>4744</v>
      </c>
      <c r="I11582">
        <v>126.2</v>
      </c>
      <c r="J11582" t="s">
        <v>138</v>
      </c>
      <c r="K11582" t="s">
        <v>137</v>
      </c>
      <c r="L11582">
        <f>I11582*$Q$2/1000</f>
        <v>4.6693999999999999E-2</v>
      </c>
    </row>
    <row r="11583" spans="1:12">
      <c r="A11583" s="118">
        <v>45078</v>
      </c>
      <c r="B11583" t="s">
        <v>4749</v>
      </c>
      <c r="C11583" t="s">
        <v>4748</v>
      </c>
      <c r="D11583" t="s">
        <v>4966</v>
      </c>
      <c r="E11583" t="s">
        <v>5063</v>
      </c>
      <c r="F11583">
        <v>85213169</v>
      </c>
      <c r="G11583" t="s">
        <v>4833</v>
      </c>
      <c r="H11583" t="s">
        <v>4744</v>
      </c>
      <c r="I11583">
        <v>126.2</v>
      </c>
      <c r="J11583" t="s">
        <v>138</v>
      </c>
      <c r="K11583" t="s">
        <v>137</v>
      </c>
      <c r="L11583">
        <f>I11583*$Q$2/1000</f>
        <v>4.6693999999999999E-2</v>
      </c>
    </row>
    <row r="11584" spans="1:12">
      <c r="A11584" s="118">
        <v>45078</v>
      </c>
      <c r="B11584" t="s">
        <v>4749</v>
      </c>
      <c r="C11584" t="s">
        <v>4748</v>
      </c>
      <c r="D11584" t="s">
        <v>5062</v>
      </c>
      <c r="E11584" t="s">
        <v>5061</v>
      </c>
      <c r="F11584">
        <v>101032415</v>
      </c>
      <c r="G11584" t="s">
        <v>5060</v>
      </c>
      <c r="H11584" t="s">
        <v>4744</v>
      </c>
      <c r="I11584">
        <v>126.2</v>
      </c>
      <c r="J11584" t="s">
        <v>138</v>
      </c>
      <c r="K11584" t="s">
        <v>137</v>
      </c>
      <c r="L11584">
        <f>I11584*$Q$2/1000</f>
        <v>4.6693999999999999E-2</v>
      </c>
    </row>
    <row r="11585" spans="1:12">
      <c r="A11585" s="118">
        <v>45078</v>
      </c>
      <c r="B11585" t="s">
        <v>4749</v>
      </c>
      <c r="C11585" t="s">
        <v>4748</v>
      </c>
      <c r="D11585" t="s">
        <v>5059</v>
      </c>
      <c r="E11585" t="s">
        <v>5058</v>
      </c>
      <c r="F11585">
        <v>85213708</v>
      </c>
      <c r="G11585" t="s">
        <v>4783</v>
      </c>
      <c r="H11585" t="s">
        <v>4744</v>
      </c>
      <c r="I11585">
        <v>126.2</v>
      </c>
      <c r="J11585" t="s">
        <v>138</v>
      </c>
      <c r="K11585" t="s">
        <v>137</v>
      </c>
      <c r="L11585">
        <f>I11585*$Q$2/1000</f>
        <v>4.6693999999999999E-2</v>
      </c>
    </row>
    <row r="11586" spans="1:12">
      <c r="A11586" s="118">
        <v>45200</v>
      </c>
      <c r="B11586" t="s">
        <v>574</v>
      </c>
      <c r="C11586" t="s">
        <v>573</v>
      </c>
      <c r="D11586" t="s">
        <v>5057</v>
      </c>
      <c r="E11586" t="s">
        <v>5056</v>
      </c>
      <c r="F11586">
        <v>57205719</v>
      </c>
      <c r="G11586" t="s">
        <v>586</v>
      </c>
      <c r="H11586" t="s">
        <v>569</v>
      </c>
      <c r="I11586">
        <v>298</v>
      </c>
      <c r="J11586" t="s">
        <v>145</v>
      </c>
      <c r="K11586" t="s">
        <v>137</v>
      </c>
      <c r="L11586">
        <f>I11586*$Q$2/100/1000</f>
        <v>1.1026E-3</v>
      </c>
    </row>
    <row r="11587" spans="1:12">
      <c r="A11587" s="118">
        <v>45078</v>
      </c>
      <c r="B11587" t="s">
        <v>4749</v>
      </c>
      <c r="C11587" t="s">
        <v>4748</v>
      </c>
      <c r="D11587" t="s">
        <v>4773</v>
      </c>
      <c r="E11587" t="s">
        <v>5055</v>
      </c>
      <c r="F11587">
        <v>85211392</v>
      </c>
      <c r="G11587" t="s">
        <v>4875</v>
      </c>
      <c r="H11587" t="s">
        <v>4744</v>
      </c>
      <c r="I11587">
        <v>126.2</v>
      </c>
      <c r="J11587" t="s">
        <v>138</v>
      </c>
      <c r="K11587" t="s">
        <v>137</v>
      </c>
      <c r="L11587">
        <f>I11587*$Q$2/1000</f>
        <v>4.6693999999999999E-2</v>
      </c>
    </row>
    <row r="11588" spans="1:12">
      <c r="A11588" s="118">
        <v>45078</v>
      </c>
      <c r="B11588" t="s">
        <v>4749</v>
      </c>
      <c r="C11588" t="s">
        <v>4748</v>
      </c>
      <c r="D11588" t="s">
        <v>4773</v>
      </c>
      <c r="E11588" t="s">
        <v>5054</v>
      </c>
      <c r="F11588">
        <v>23202263</v>
      </c>
      <c r="G11588" t="s">
        <v>4771</v>
      </c>
      <c r="H11588" t="s">
        <v>4744</v>
      </c>
      <c r="I11588">
        <v>126.2</v>
      </c>
      <c r="J11588" t="s">
        <v>138</v>
      </c>
      <c r="K11588" t="s">
        <v>137</v>
      </c>
      <c r="L11588">
        <f>I11588*$Q$2/1000</f>
        <v>4.6693999999999999E-2</v>
      </c>
    </row>
    <row r="11589" spans="1:12">
      <c r="A11589" s="118">
        <v>45108</v>
      </c>
      <c r="B11589" t="s">
        <v>4749</v>
      </c>
      <c r="C11589" t="s">
        <v>4748</v>
      </c>
      <c r="D11589" t="s">
        <v>4839</v>
      </c>
      <c r="E11589" t="s">
        <v>5053</v>
      </c>
      <c r="F11589" t="s">
        <v>4918</v>
      </c>
      <c r="G11589" t="s">
        <v>4917</v>
      </c>
      <c r="H11589" t="s">
        <v>4744</v>
      </c>
      <c r="I11589">
        <v>126.2</v>
      </c>
      <c r="J11589" t="s">
        <v>138</v>
      </c>
      <c r="K11589" t="s">
        <v>137</v>
      </c>
      <c r="L11589">
        <f>I11589*$Q$2/1000</f>
        <v>4.6693999999999999E-2</v>
      </c>
    </row>
    <row r="11590" spans="1:12">
      <c r="A11590" s="118">
        <v>45108</v>
      </c>
      <c r="B11590" t="s">
        <v>4749</v>
      </c>
      <c r="C11590" t="s">
        <v>4748</v>
      </c>
      <c r="D11590" t="s">
        <v>4773</v>
      </c>
      <c r="E11590" t="s">
        <v>5052</v>
      </c>
      <c r="F11590">
        <v>23202263</v>
      </c>
      <c r="G11590" t="s">
        <v>4771</v>
      </c>
      <c r="H11590" t="s">
        <v>4744</v>
      </c>
      <c r="I11590">
        <v>126.2</v>
      </c>
      <c r="J11590" t="s">
        <v>138</v>
      </c>
      <c r="K11590" t="s">
        <v>137</v>
      </c>
      <c r="L11590">
        <f>I11590*$Q$2/1000</f>
        <v>4.6693999999999999E-2</v>
      </c>
    </row>
    <row r="11591" spans="1:12">
      <c r="A11591" s="118">
        <v>45108</v>
      </c>
      <c r="B11591" t="s">
        <v>4749</v>
      </c>
      <c r="C11591" t="s">
        <v>4748</v>
      </c>
      <c r="D11591" t="s">
        <v>5051</v>
      </c>
      <c r="E11591" t="s">
        <v>5050</v>
      </c>
      <c r="F11591">
        <v>85213952</v>
      </c>
      <c r="G11591" t="s">
        <v>4777</v>
      </c>
      <c r="H11591" t="s">
        <v>4744</v>
      </c>
      <c r="I11591">
        <v>126.2</v>
      </c>
      <c r="J11591" t="s">
        <v>138</v>
      </c>
      <c r="K11591" t="s">
        <v>137</v>
      </c>
      <c r="L11591">
        <f>I11591*$Q$2/1000</f>
        <v>4.6693999999999999E-2</v>
      </c>
    </row>
    <row r="11592" spans="1:12">
      <c r="A11592" s="118">
        <v>45108</v>
      </c>
      <c r="B11592" t="s">
        <v>4749</v>
      </c>
      <c r="C11592" t="s">
        <v>4748</v>
      </c>
      <c r="D11592" t="s">
        <v>4976</v>
      </c>
      <c r="E11592" t="s">
        <v>5049</v>
      </c>
      <c r="F11592">
        <v>101010092</v>
      </c>
      <c r="G11592" t="s">
        <v>4826</v>
      </c>
      <c r="H11592" t="s">
        <v>4744</v>
      </c>
      <c r="I11592">
        <v>126.2</v>
      </c>
      <c r="J11592" t="s">
        <v>138</v>
      </c>
      <c r="K11592" t="s">
        <v>137</v>
      </c>
      <c r="L11592">
        <f>I11592*$Q$2/1000</f>
        <v>4.6693999999999999E-2</v>
      </c>
    </row>
    <row r="11593" spans="1:12">
      <c r="A11593" s="118">
        <v>45108</v>
      </c>
      <c r="B11593" t="s">
        <v>4749</v>
      </c>
      <c r="C11593" t="s">
        <v>4748</v>
      </c>
      <c r="D11593" t="s">
        <v>5014</v>
      </c>
      <c r="E11593" t="s">
        <v>5048</v>
      </c>
      <c r="F11593">
        <v>85213170</v>
      </c>
      <c r="G11593" t="s">
        <v>5012</v>
      </c>
      <c r="H11593" t="s">
        <v>4744</v>
      </c>
      <c r="I11593">
        <v>126.2</v>
      </c>
      <c r="J11593" t="s">
        <v>138</v>
      </c>
      <c r="K11593" t="s">
        <v>137</v>
      </c>
      <c r="L11593">
        <f>I11593*$Q$2/1000</f>
        <v>4.6693999999999999E-2</v>
      </c>
    </row>
    <row r="11594" spans="1:12">
      <c r="A11594" s="118">
        <v>45200</v>
      </c>
      <c r="B11594" t="s">
        <v>574</v>
      </c>
      <c r="C11594" t="s">
        <v>573</v>
      </c>
      <c r="D11594" t="s">
        <v>1529</v>
      </c>
      <c r="E11594" t="s">
        <v>5047</v>
      </c>
      <c r="F11594">
        <v>57205720</v>
      </c>
      <c r="G11594" t="s">
        <v>2068</v>
      </c>
      <c r="H11594" t="s">
        <v>569</v>
      </c>
      <c r="I11594">
        <v>298</v>
      </c>
      <c r="J11594" t="s">
        <v>145</v>
      </c>
      <c r="K11594" t="s">
        <v>137</v>
      </c>
      <c r="L11594">
        <f>I11594*$Q$2/100/1000</f>
        <v>1.1026E-3</v>
      </c>
    </row>
    <row r="11595" spans="1:12">
      <c r="A11595" s="118">
        <v>45200</v>
      </c>
      <c r="B11595" t="s">
        <v>261</v>
      </c>
      <c r="C11595" t="s">
        <v>260</v>
      </c>
      <c r="D11595" t="s">
        <v>5046</v>
      </c>
      <c r="E11595" t="s">
        <v>5045</v>
      </c>
      <c r="F11595">
        <v>21201413</v>
      </c>
      <c r="G11595" t="s">
        <v>3310</v>
      </c>
      <c r="H11595" t="s">
        <v>139</v>
      </c>
      <c r="I11595">
        <v>55</v>
      </c>
      <c r="J11595" t="s">
        <v>145</v>
      </c>
      <c r="K11595" t="s">
        <v>137</v>
      </c>
      <c r="L11595">
        <f>I11595*$Q$2/100/1000</f>
        <v>2.0350000000000001E-4</v>
      </c>
    </row>
    <row r="11596" spans="1:12">
      <c r="A11596" s="118">
        <v>45200</v>
      </c>
      <c r="B11596" t="s">
        <v>574</v>
      </c>
      <c r="C11596" t="s">
        <v>573</v>
      </c>
      <c r="D11596" t="s">
        <v>2326</v>
      </c>
      <c r="E11596" t="s">
        <v>5044</v>
      </c>
      <c r="F11596">
        <v>101018191</v>
      </c>
      <c r="G11596" t="s">
        <v>2315</v>
      </c>
      <c r="H11596" t="s">
        <v>569</v>
      </c>
      <c r="I11596">
        <v>298</v>
      </c>
      <c r="J11596" t="s">
        <v>145</v>
      </c>
      <c r="K11596" t="s">
        <v>137</v>
      </c>
      <c r="L11596">
        <f>I11596*$Q$2/100/1000</f>
        <v>1.1026E-3</v>
      </c>
    </row>
    <row r="11597" spans="1:12">
      <c r="A11597" s="118">
        <v>45200</v>
      </c>
      <c r="B11597" t="s">
        <v>1013</v>
      </c>
      <c r="C11597" t="s">
        <v>1012</v>
      </c>
      <c r="D11597" t="s">
        <v>5043</v>
      </c>
      <c r="E11597" t="s">
        <v>5042</v>
      </c>
      <c r="F11597" t="s">
        <v>1122</v>
      </c>
      <c r="G11597" t="s">
        <v>1121</v>
      </c>
      <c r="H11597" t="s">
        <v>1008</v>
      </c>
      <c r="I11597">
        <v>50.6</v>
      </c>
      <c r="J11597" t="s">
        <v>145</v>
      </c>
      <c r="K11597" t="s">
        <v>137</v>
      </c>
      <c r="L11597">
        <f>I11597*$Q$2/10/1000</f>
        <v>1.8722000000000001E-3</v>
      </c>
    </row>
    <row r="11598" spans="1:12">
      <c r="A11598" s="118">
        <v>45108</v>
      </c>
      <c r="B11598" t="s">
        <v>4749</v>
      </c>
      <c r="C11598" t="s">
        <v>4748</v>
      </c>
      <c r="D11598" t="s">
        <v>4867</v>
      </c>
      <c r="E11598" t="s">
        <v>5041</v>
      </c>
      <c r="F11598">
        <v>101009897</v>
      </c>
      <c r="G11598" t="s">
        <v>4865</v>
      </c>
      <c r="H11598" t="s">
        <v>4744</v>
      </c>
      <c r="I11598">
        <v>126.2</v>
      </c>
      <c r="J11598" t="s">
        <v>138</v>
      </c>
      <c r="K11598" t="s">
        <v>137</v>
      </c>
      <c r="L11598">
        <f>I11598*$Q$2/1000</f>
        <v>4.6693999999999999E-2</v>
      </c>
    </row>
    <row r="11599" spans="1:12">
      <c r="A11599" s="118">
        <v>45108</v>
      </c>
      <c r="B11599" t="s">
        <v>4749</v>
      </c>
      <c r="C11599" t="s">
        <v>4748</v>
      </c>
      <c r="D11599" t="s">
        <v>5040</v>
      </c>
      <c r="E11599" t="s">
        <v>5039</v>
      </c>
      <c r="F11599">
        <v>85212842</v>
      </c>
      <c r="G11599" t="s">
        <v>5038</v>
      </c>
      <c r="H11599" t="s">
        <v>4744</v>
      </c>
      <c r="I11599">
        <v>126.2</v>
      </c>
      <c r="J11599" t="s">
        <v>138</v>
      </c>
      <c r="K11599" t="s">
        <v>137</v>
      </c>
      <c r="L11599">
        <f>I11599*$Q$2/1000</f>
        <v>4.6693999999999999E-2</v>
      </c>
    </row>
    <row r="11600" spans="1:12">
      <c r="A11600" s="118">
        <v>45108</v>
      </c>
      <c r="B11600" t="s">
        <v>4749</v>
      </c>
      <c r="C11600" t="s">
        <v>4748</v>
      </c>
      <c r="D11600" t="s">
        <v>4966</v>
      </c>
      <c r="E11600" t="s">
        <v>5037</v>
      </c>
      <c r="F11600">
        <v>85213169</v>
      </c>
      <c r="G11600" t="s">
        <v>4833</v>
      </c>
      <c r="H11600" t="s">
        <v>4744</v>
      </c>
      <c r="I11600">
        <v>126.2</v>
      </c>
      <c r="J11600" t="s">
        <v>138</v>
      </c>
      <c r="K11600" t="s">
        <v>137</v>
      </c>
      <c r="L11600">
        <f>I11600*$Q$2/1000</f>
        <v>4.6693999999999999E-2</v>
      </c>
    </row>
    <row r="11601" spans="1:12">
      <c r="A11601" s="118">
        <v>45108</v>
      </c>
      <c r="B11601" t="s">
        <v>4749</v>
      </c>
      <c r="C11601" t="s">
        <v>4748</v>
      </c>
      <c r="D11601" t="s">
        <v>4923</v>
      </c>
      <c r="E11601" t="s">
        <v>5036</v>
      </c>
      <c r="F11601">
        <v>101010594</v>
      </c>
      <c r="G11601" t="s">
        <v>4921</v>
      </c>
      <c r="H11601" t="s">
        <v>4744</v>
      </c>
      <c r="I11601">
        <v>126.2</v>
      </c>
      <c r="J11601" t="s">
        <v>138</v>
      </c>
      <c r="K11601" t="s">
        <v>137</v>
      </c>
      <c r="L11601">
        <f>I11601*$Q$2/1000</f>
        <v>4.6693999999999999E-2</v>
      </c>
    </row>
    <row r="11602" spans="1:12">
      <c r="A11602" s="118">
        <v>45200</v>
      </c>
      <c r="B11602" t="s">
        <v>921</v>
      </c>
      <c r="C11602" t="s">
        <v>920</v>
      </c>
      <c r="D11602" t="s">
        <v>5035</v>
      </c>
      <c r="E11602" t="s">
        <v>5034</v>
      </c>
      <c r="F11602">
        <v>101047544</v>
      </c>
      <c r="G11602" t="s">
        <v>917</v>
      </c>
      <c r="H11602" t="s">
        <v>916</v>
      </c>
      <c r="I11602">
        <v>44.6</v>
      </c>
      <c r="J11602" t="s">
        <v>145</v>
      </c>
      <c r="K11602" t="s">
        <v>137</v>
      </c>
      <c r="L11602">
        <f>I11602*$Q$2/100/1000</f>
        <v>1.6501999999999999E-4</v>
      </c>
    </row>
    <row r="11603" spans="1:12">
      <c r="A11603" s="118">
        <v>45108</v>
      </c>
      <c r="B11603" t="s">
        <v>4749</v>
      </c>
      <c r="C11603" t="s">
        <v>4748</v>
      </c>
      <c r="D11603" t="s">
        <v>4773</v>
      </c>
      <c r="E11603" t="s">
        <v>5033</v>
      </c>
      <c r="F11603">
        <v>85211392</v>
      </c>
      <c r="G11603" t="s">
        <v>4875</v>
      </c>
      <c r="H11603" t="s">
        <v>4744</v>
      </c>
      <c r="I11603">
        <v>126.2</v>
      </c>
      <c r="J11603" t="s">
        <v>138</v>
      </c>
      <c r="K11603" t="s">
        <v>137</v>
      </c>
      <c r="L11603">
        <f>I11603*$Q$2/1000</f>
        <v>4.6693999999999999E-2</v>
      </c>
    </row>
    <row r="11604" spans="1:12">
      <c r="A11604" s="118">
        <v>45108</v>
      </c>
      <c r="B11604" t="s">
        <v>4749</v>
      </c>
      <c r="C11604" t="s">
        <v>4748</v>
      </c>
      <c r="D11604" t="s">
        <v>5032</v>
      </c>
      <c r="E11604" t="s">
        <v>5031</v>
      </c>
      <c r="F11604">
        <v>57256959</v>
      </c>
      <c r="G11604" t="s">
        <v>5030</v>
      </c>
      <c r="H11604" t="s">
        <v>4744</v>
      </c>
      <c r="I11604">
        <v>126.2</v>
      </c>
      <c r="J11604" t="s">
        <v>138</v>
      </c>
      <c r="K11604" t="s">
        <v>137</v>
      </c>
      <c r="L11604">
        <f>I11604*$Q$2/1000</f>
        <v>4.6693999999999999E-2</v>
      </c>
    </row>
    <row r="11605" spans="1:12">
      <c r="A11605" s="118">
        <v>45108</v>
      </c>
      <c r="B11605" t="s">
        <v>4749</v>
      </c>
      <c r="C11605" t="s">
        <v>4748</v>
      </c>
      <c r="D11605" t="s">
        <v>4776</v>
      </c>
      <c r="E11605" t="s">
        <v>5029</v>
      </c>
      <c r="F11605">
        <v>85204480</v>
      </c>
      <c r="G11605" t="s">
        <v>4915</v>
      </c>
      <c r="H11605" t="s">
        <v>4744</v>
      </c>
      <c r="I11605">
        <v>126.2</v>
      </c>
      <c r="J11605" t="s">
        <v>138</v>
      </c>
      <c r="K11605" t="s">
        <v>137</v>
      </c>
      <c r="L11605">
        <f>I11605*$Q$2/1000</f>
        <v>4.6693999999999999E-2</v>
      </c>
    </row>
    <row r="11606" spans="1:12">
      <c r="A11606" s="118">
        <v>45108</v>
      </c>
      <c r="B11606" t="s">
        <v>4749</v>
      </c>
      <c r="C11606" t="s">
        <v>4748</v>
      </c>
      <c r="D11606" t="s">
        <v>5028</v>
      </c>
      <c r="E11606" t="s">
        <v>5027</v>
      </c>
      <c r="F11606">
        <v>85213573</v>
      </c>
      <c r="G11606" t="s">
        <v>5024</v>
      </c>
      <c r="H11606" t="s">
        <v>4744</v>
      </c>
      <c r="I11606">
        <v>126.2</v>
      </c>
      <c r="J11606" t="s">
        <v>138</v>
      </c>
      <c r="K11606" t="s">
        <v>137</v>
      </c>
      <c r="L11606">
        <f>I11606*$Q$2/1000</f>
        <v>4.6693999999999999E-2</v>
      </c>
    </row>
    <row r="11607" spans="1:12">
      <c r="A11607" s="118">
        <v>45108</v>
      </c>
      <c r="B11607" t="s">
        <v>4749</v>
      </c>
      <c r="C11607" t="s">
        <v>4748</v>
      </c>
      <c r="D11607" t="s">
        <v>5026</v>
      </c>
      <c r="E11607" t="s">
        <v>5025</v>
      </c>
      <c r="F11607">
        <v>85213573</v>
      </c>
      <c r="G11607" t="s">
        <v>5024</v>
      </c>
      <c r="H11607" t="s">
        <v>4744</v>
      </c>
      <c r="I11607">
        <v>126.2</v>
      </c>
      <c r="J11607" t="s">
        <v>138</v>
      </c>
      <c r="K11607" t="s">
        <v>137</v>
      </c>
      <c r="L11607">
        <f>I11607*$Q$2/1000</f>
        <v>4.6693999999999999E-2</v>
      </c>
    </row>
    <row r="11608" spans="1:12">
      <c r="A11608" s="118">
        <v>45200</v>
      </c>
      <c r="B11608" t="s">
        <v>460</v>
      </c>
      <c r="C11608" t="s">
        <v>459</v>
      </c>
      <c r="D11608" t="s">
        <v>2957</v>
      </c>
      <c r="E11608" t="s">
        <v>5023</v>
      </c>
      <c r="F11608">
        <v>51200796</v>
      </c>
      <c r="G11608" t="s">
        <v>5022</v>
      </c>
      <c r="H11608" t="s">
        <v>455</v>
      </c>
      <c r="I11608">
        <v>103.6</v>
      </c>
      <c r="J11608" t="s">
        <v>145</v>
      </c>
      <c r="K11608" t="s">
        <v>137</v>
      </c>
      <c r="L11608">
        <f>I11608*$Q$2/100/1000</f>
        <v>3.8331999999999998E-4</v>
      </c>
    </row>
    <row r="11609" spans="1:12">
      <c r="A11609" s="118">
        <v>45200</v>
      </c>
      <c r="B11609" t="s">
        <v>460</v>
      </c>
      <c r="C11609" t="s">
        <v>459</v>
      </c>
      <c r="D11609" t="s">
        <v>5021</v>
      </c>
      <c r="E11609" t="s">
        <v>5020</v>
      </c>
      <c r="F11609" t="s">
        <v>5019</v>
      </c>
      <c r="G11609" t="s">
        <v>5018</v>
      </c>
      <c r="H11609" t="s">
        <v>455</v>
      </c>
      <c r="I11609">
        <v>103.6</v>
      </c>
      <c r="J11609" t="s">
        <v>145</v>
      </c>
      <c r="K11609" t="s">
        <v>137</v>
      </c>
      <c r="L11609">
        <f>I11609*$Q$2/100/1000</f>
        <v>3.8331999999999998E-4</v>
      </c>
    </row>
    <row r="11610" spans="1:12">
      <c r="A11610" s="118">
        <v>45200</v>
      </c>
      <c r="B11610" t="s">
        <v>460</v>
      </c>
      <c r="C11610" t="s">
        <v>459</v>
      </c>
      <c r="D11610" t="s">
        <v>5017</v>
      </c>
      <c r="E11610" t="s">
        <v>5016</v>
      </c>
      <c r="F11610">
        <v>50202565</v>
      </c>
      <c r="G11610" t="s">
        <v>979</v>
      </c>
      <c r="H11610" t="s">
        <v>455</v>
      </c>
      <c r="I11610">
        <v>103.6</v>
      </c>
      <c r="J11610" t="s">
        <v>145</v>
      </c>
      <c r="K11610" t="s">
        <v>137</v>
      </c>
      <c r="L11610">
        <f>I11610*$Q$2/100/1000</f>
        <v>3.8331999999999998E-4</v>
      </c>
    </row>
    <row r="11611" spans="1:12">
      <c r="A11611" s="118">
        <v>45108</v>
      </c>
      <c r="B11611" t="s">
        <v>4749</v>
      </c>
      <c r="C11611" t="s">
        <v>4748</v>
      </c>
      <c r="D11611" t="s">
        <v>4839</v>
      </c>
      <c r="E11611" t="s">
        <v>5015</v>
      </c>
      <c r="F11611">
        <v>85213418</v>
      </c>
      <c r="G11611" t="s">
        <v>4753</v>
      </c>
      <c r="H11611" t="s">
        <v>4744</v>
      </c>
      <c r="I11611">
        <v>126.2</v>
      </c>
      <c r="J11611" t="s">
        <v>138</v>
      </c>
      <c r="K11611" t="s">
        <v>137</v>
      </c>
      <c r="L11611">
        <f>I11611*$Q$2/1000</f>
        <v>4.6693999999999999E-2</v>
      </c>
    </row>
    <row r="11612" spans="1:12">
      <c r="A11612" s="118">
        <v>45108</v>
      </c>
      <c r="B11612" t="s">
        <v>4749</v>
      </c>
      <c r="C11612" t="s">
        <v>4748</v>
      </c>
      <c r="D11612" t="s">
        <v>5014</v>
      </c>
      <c r="E11612" t="s">
        <v>5013</v>
      </c>
      <c r="F11612">
        <v>85213170</v>
      </c>
      <c r="G11612" t="s">
        <v>5012</v>
      </c>
      <c r="H11612" t="s">
        <v>4744</v>
      </c>
      <c r="I11612">
        <v>126.2</v>
      </c>
      <c r="J11612" t="s">
        <v>138</v>
      </c>
      <c r="K11612" t="s">
        <v>137</v>
      </c>
      <c r="L11612">
        <f>I11612*$Q$2/1000</f>
        <v>4.6693999999999999E-2</v>
      </c>
    </row>
    <row r="11613" spans="1:12">
      <c r="A11613" s="118">
        <v>45108</v>
      </c>
      <c r="B11613" t="s">
        <v>4749</v>
      </c>
      <c r="C11613" t="s">
        <v>4748</v>
      </c>
      <c r="D11613" t="s">
        <v>4956</v>
      </c>
      <c r="E11613" t="s">
        <v>5011</v>
      </c>
      <c r="F11613">
        <v>85209125</v>
      </c>
      <c r="G11613" t="s">
        <v>5010</v>
      </c>
      <c r="H11613" t="s">
        <v>4744</v>
      </c>
      <c r="I11613">
        <v>126.2</v>
      </c>
      <c r="J11613" t="s">
        <v>138</v>
      </c>
      <c r="K11613" t="s">
        <v>137</v>
      </c>
      <c r="L11613">
        <f>I11613*$Q$2/1000</f>
        <v>4.6693999999999999E-2</v>
      </c>
    </row>
    <row r="11614" spans="1:12">
      <c r="A11614" s="118">
        <v>45108</v>
      </c>
      <c r="B11614" t="s">
        <v>4749</v>
      </c>
      <c r="C11614" t="s">
        <v>4748</v>
      </c>
      <c r="D11614" t="s">
        <v>4971</v>
      </c>
      <c r="E11614" t="s">
        <v>5009</v>
      </c>
      <c r="F11614">
        <v>85207433</v>
      </c>
      <c r="G11614" t="s">
        <v>4789</v>
      </c>
      <c r="H11614" t="s">
        <v>4744</v>
      </c>
      <c r="I11614">
        <v>126.2</v>
      </c>
      <c r="J11614" t="s">
        <v>138</v>
      </c>
      <c r="K11614" t="s">
        <v>137</v>
      </c>
      <c r="L11614">
        <f>I11614*$Q$2/1000</f>
        <v>4.6693999999999999E-2</v>
      </c>
    </row>
    <row r="11615" spans="1:12">
      <c r="A11615" s="118">
        <v>45108</v>
      </c>
      <c r="B11615" t="s">
        <v>4749</v>
      </c>
      <c r="C11615" t="s">
        <v>4748</v>
      </c>
      <c r="D11615" t="s">
        <v>4951</v>
      </c>
      <c r="E11615" t="s">
        <v>5008</v>
      </c>
      <c r="F11615">
        <v>101009927</v>
      </c>
      <c r="G11615" t="s">
        <v>4750</v>
      </c>
      <c r="H11615" t="s">
        <v>4744</v>
      </c>
      <c r="I11615">
        <v>126.2</v>
      </c>
      <c r="J11615" t="s">
        <v>138</v>
      </c>
      <c r="K11615" t="s">
        <v>137</v>
      </c>
      <c r="L11615">
        <f>I11615*$Q$2/1000</f>
        <v>4.6693999999999999E-2</v>
      </c>
    </row>
    <row r="11616" spans="1:12">
      <c r="A11616" s="118">
        <v>45108</v>
      </c>
      <c r="B11616" t="s">
        <v>4749</v>
      </c>
      <c r="C11616" t="s">
        <v>4748</v>
      </c>
      <c r="D11616" t="s">
        <v>4839</v>
      </c>
      <c r="E11616" t="s">
        <v>5007</v>
      </c>
      <c r="F11616">
        <v>85213708</v>
      </c>
      <c r="G11616" t="s">
        <v>4783</v>
      </c>
      <c r="H11616" t="s">
        <v>4744</v>
      </c>
      <c r="I11616">
        <v>126.2</v>
      </c>
      <c r="J11616" t="s">
        <v>138</v>
      </c>
      <c r="K11616" t="s">
        <v>137</v>
      </c>
      <c r="L11616">
        <f>I11616*$Q$2/1000</f>
        <v>4.6693999999999999E-2</v>
      </c>
    </row>
    <row r="11617" spans="1:12">
      <c r="A11617" s="118">
        <v>45108</v>
      </c>
      <c r="B11617" t="s">
        <v>4749</v>
      </c>
      <c r="C11617" t="s">
        <v>4748</v>
      </c>
      <c r="D11617" t="s">
        <v>4883</v>
      </c>
      <c r="E11617" t="s">
        <v>5006</v>
      </c>
      <c r="F11617">
        <v>85213184</v>
      </c>
      <c r="G11617" t="s">
        <v>5005</v>
      </c>
      <c r="H11617" t="s">
        <v>4744</v>
      </c>
      <c r="I11617">
        <v>126.2</v>
      </c>
      <c r="J11617" t="s">
        <v>138</v>
      </c>
      <c r="K11617" t="s">
        <v>137</v>
      </c>
      <c r="L11617">
        <f>I11617*$Q$2/1000</f>
        <v>4.6693999999999999E-2</v>
      </c>
    </row>
    <row r="11618" spans="1:12">
      <c r="A11618" s="118">
        <v>45200</v>
      </c>
      <c r="B11618" t="s">
        <v>460</v>
      </c>
      <c r="C11618" t="s">
        <v>459</v>
      </c>
      <c r="D11618" t="s">
        <v>3623</v>
      </c>
      <c r="E11618" t="s">
        <v>5004</v>
      </c>
      <c r="F11618">
        <v>1</v>
      </c>
      <c r="G11618" t="s">
        <v>667</v>
      </c>
      <c r="H11618" t="s">
        <v>455</v>
      </c>
      <c r="I11618">
        <v>103.6</v>
      </c>
      <c r="J11618" t="s">
        <v>145</v>
      </c>
      <c r="K11618" t="s">
        <v>137</v>
      </c>
      <c r="L11618">
        <f>I11618*$Q$2/100/1000</f>
        <v>3.8331999999999998E-4</v>
      </c>
    </row>
    <row r="11619" spans="1:12">
      <c r="A11619" s="118">
        <v>45108</v>
      </c>
      <c r="B11619" t="s">
        <v>4749</v>
      </c>
      <c r="C11619" t="s">
        <v>4748</v>
      </c>
      <c r="D11619" t="s">
        <v>4863</v>
      </c>
      <c r="E11619" t="s">
        <v>5003</v>
      </c>
      <c r="F11619">
        <v>101009927</v>
      </c>
      <c r="G11619" t="s">
        <v>4750</v>
      </c>
      <c r="H11619" t="s">
        <v>4744</v>
      </c>
      <c r="I11619">
        <v>126.2</v>
      </c>
      <c r="J11619" t="s">
        <v>138</v>
      </c>
      <c r="K11619" t="s">
        <v>137</v>
      </c>
      <c r="L11619">
        <f>I11619*$Q$2/1000</f>
        <v>4.6693999999999999E-2</v>
      </c>
    </row>
    <row r="11620" spans="1:12">
      <c r="A11620" s="118">
        <v>45108</v>
      </c>
      <c r="B11620" t="s">
        <v>4749</v>
      </c>
      <c r="C11620" t="s">
        <v>4748</v>
      </c>
      <c r="D11620" t="s">
        <v>4909</v>
      </c>
      <c r="E11620" t="s">
        <v>5002</v>
      </c>
      <c r="F11620">
        <v>85211325</v>
      </c>
      <c r="G11620" t="s">
        <v>4910</v>
      </c>
      <c r="H11620" t="s">
        <v>4744</v>
      </c>
      <c r="I11620">
        <v>126.2</v>
      </c>
      <c r="J11620" t="s">
        <v>138</v>
      </c>
      <c r="K11620" t="s">
        <v>137</v>
      </c>
      <c r="L11620">
        <f>I11620*$Q$2/1000</f>
        <v>4.6693999999999999E-2</v>
      </c>
    </row>
    <row r="11621" spans="1:12">
      <c r="A11621" s="118">
        <v>45108</v>
      </c>
      <c r="B11621" t="s">
        <v>4749</v>
      </c>
      <c r="C11621" t="s">
        <v>4748</v>
      </c>
      <c r="D11621" t="s">
        <v>4873</v>
      </c>
      <c r="E11621" t="s">
        <v>5001</v>
      </c>
      <c r="F11621">
        <v>85209022</v>
      </c>
      <c r="G11621" t="s">
        <v>5000</v>
      </c>
      <c r="H11621" t="s">
        <v>4744</v>
      </c>
      <c r="I11621">
        <v>126.2</v>
      </c>
      <c r="J11621" t="s">
        <v>138</v>
      </c>
      <c r="K11621" t="s">
        <v>137</v>
      </c>
      <c r="L11621">
        <f>I11621*$Q$2/1000</f>
        <v>4.6693999999999999E-2</v>
      </c>
    </row>
    <row r="11622" spans="1:12">
      <c r="A11622" s="118">
        <v>45108</v>
      </c>
      <c r="B11622" t="s">
        <v>4749</v>
      </c>
      <c r="C11622" t="s">
        <v>4748</v>
      </c>
      <c r="D11622" t="s">
        <v>4963</v>
      </c>
      <c r="E11622" t="s">
        <v>4999</v>
      </c>
      <c r="F11622">
        <v>101009927</v>
      </c>
      <c r="G11622" t="s">
        <v>4750</v>
      </c>
      <c r="H11622" t="s">
        <v>4744</v>
      </c>
      <c r="I11622">
        <v>126.2</v>
      </c>
      <c r="J11622" t="s">
        <v>138</v>
      </c>
      <c r="K11622" t="s">
        <v>137</v>
      </c>
      <c r="L11622">
        <f>I11622*$Q$2/1000</f>
        <v>4.6693999999999999E-2</v>
      </c>
    </row>
    <row r="11623" spans="1:12">
      <c r="A11623" s="118">
        <v>45108</v>
      </c>
      <c r="B11623" t="s">
        <v>4749</v>
      </c>
      <c r="C11623" t="s">
        <v>4748</v>
      </c>
      <c r="D11623" t="s">
        <v>4873</v>
      </c>
      <c r="E11623" t="s">
        <v>4998</v>
      </c>
      <c r="F11623">
        <v>85213335</v>
      </c>
      <c r="G11623" t="s">
        <v>4997</v>
      </c>
      <c r="H11623" t="s">
        <v>4744</v>
      </c>
      <c r="I11623">
        <v>126.2</v>
      </c>
      <c r="J11623" t="s">
        <v>138</v>
      </c>
      <c r="K11623" t="s">
        <v>137</v>
      </c>
      <c r="L11623">
        <f>I11623*$Q$2/1000</f>
        <v>4.6693999999999999E-2</v>
      </c>
    </row>
    <row r="11624" spans="1:12">
      <c r="A11624" s="118">
        <v>45108</v>
      </c>
      <c r="B11624" t="s">
        <v>4749</v>
      </c>
      <c r="C11624" t="s">
        <v>4748</v>
      </c>
      <c r="D11624" t="s">
        <v>4839</v>
      </c>
      <c r="E11624" t="s">
        <v>4996</v>
      </c>
      <c r="F11624">
        <v>23202263</v>
      </c>
      <c r="G11624" t="s">
        <v>4771</v>
      </c>
      <c r="H11624" t="s">
        <v>4744</v>
      </c>
      <c r="I11624">
        <v>126.2</v>
      </c>
      <c r="J11624" t="s">
        <v>138</v>
      </c>
      <c r="K11624" t="s">
        <v>137</v>
      </c>
      <c r="L11624">
        <f>I11624*$Q$2/1000</f>
        <v>4.6693999999999999E-2</v>
      </c>
    </row>
    <row r="11625" spans="1:12">
      <c r="A11625" s="118">
        <v>45108</v>
      </c>
      <c r="B11625" t="s">
        <v>4749</v>
      </c>
      <c r="C11625" t="s">
        <v>4748</v>
      </c>
      <c r="D11625" t="s">
        <v>4839</v>
      </c>
      <c r="E11625" t="s">
        <v>4995</v>
      </c>
      <c r="F11625" t="s">
        <v>4918</v>
      </c>
      <c r="G11625" t="s">
        <v>4917</v>
      </c>
      <c r="H11625" t="s">
        <v>4744</v>
      </c>
      <c r="I11625">
        <v>126.2</v>
      </c>
      <c r="J11625" t="s">
        <v>138</v>
      </c>
      <c r="K11625" t="s">
        <v>137</v>
      </c>
      <c r="L11625">
        <f>I11625*$Q$2/1000</f>
        <v>4.6693999999999999E-2</v>
      </c>
    </row>
    <row r="11626" spans="1:12">
      <c r="A11626" s="118">
        <v>45108</v>
      </c>
      <c r="B11626" t="s">
        <v>4749</v>
      </c>
      <c r="C11626" t="s">
        <v>4748</v>
      </c>
      <c r="D11626" t="s">
        <v>4830</v>
      </c>
      <c r="E11626" t="s">
        <v>4994</v>
      </c>
      <c r="F11626">
        <v>85213464</v>
      </c>
      <c r="G11626" t="s">
        <v>4760</v>
      </c>
      <c r="H11626" t="s">
        <v>4744</v>
      </c>
      <c r="I11626">
        <v>126.2</v>
      </c>
      <c r="J11626" t="s">
        <v>138</v>
      </c>
      <c r="K11626" t="s">
        <v>137</v>
      </c>
      <c r="L11626">
        <f>I11626*$Q$2/1000</f>
        <v>4.6693999999999999E-2</v>
      </c>
    </row>
    <row r="11627" spans="1:12">
      <c r="A11627" s="118">
        <v>45108</v>
      </c>
      <c r="B11627" t="s">
        <v>4749</v>
      </c>
      <c r="C11627" t="s">
        <v>4748</v>
      </c>
      <c r="D11627" t="s">
        <v>4900</v>
      </c>
      <c r="E11627" t="s">
        <v>4993</v>
      </c>
      <c r="F11627">
        <v>85207508</v>
      </c>
      <c r="G11627" t="s">
        <v>4946</v>
      </c>
      <c r="H11627" t="s">
        <v>4744</v>
      </c>
      <c r="I11627">
        <v>126.2</v>
      </c>
      <c r="J11627" t="s">
        <v>138</v>
      </c>
      <c r="K11627" t="s">
        <v>137</v>
      </c>
      <c r="L11627">
        <f>I11627*$Q$2/1000</f>
        <v>4.6693999999999999E-2</v>
      </c>
    </row>
    <row r="11628" spans="1:12">
      <c r="A11628" s="118">
        <v>45108</v>
      </c>
      <c r="B11628" t="s">
        <v>4749</v>
      </c>
      <c r="C11628" t="s">
        <v>4748</v>
      </c>
      <c r="D11628" t="s">
        <v>4909</v>
      </c>
      <c r="E11628" t="s">
        <v>4992</v>
      </c>
      <c r="F11628">
        <v>85212136</v>
      </c>
      <c r="G11628" t="s">
        <v>4907</v>
      </c>
      <c r="H11628" t="s">
        <v>4744</v>
      </c>
      <c r="I11628">
        <v>126.2</v>
      </c>
      <c r="J11628" t="s">
        <v>138</v>
      </c>
      <c r="K11628" t="s">
        <v>137</v>
      </c>
      <c r="L11628">
        <f>I11628*$Q$2/1000</f>
        <v>4.6693999999999999E-2</v>
      </c>
    </row>
    <row r="11629" spans="1:12">
      <c r="A11629" s="118">
        <v>45139</v>
      </c>
      <c r="B11629" t="s">
        <v>4749</v>
      </c>
      <c r="C11629" t="s">
        <v>4748</v>
      </c>
      <c r="D11629" t="s">
        <v>4991</v>
      </c>
      <c r="E11629" t="s">
        <v>4990</v>
      </c>
      <c r="F11629" s="119">
        <v>85213376</v>
      </c>
      <c r="G11629" t="s">
        <v>4989</v>
      </c>
      <c r="H11629" t="s">
        <v>4744</v>
      </c>
      <c r="I11629">
        <v>126.2</v>
      </c>
      <c r="J11629" t="s">
        <v>138</v>
      </c>
      <c r="K11629" t="s">
        <v>137</v>
      </c>
      <c r="L11629">
        <f>I11629*$Q$2/1000</f>
        <v>4.6693999999999999E-2</v>
      </c>
    </row>
    <row r="11630" spans="1:12">
      <c r="A11630" s="118">
        <v>45139</v>
      </c>
      <c r="B11630" t="s">
        <v>4749</v>
      </c>
      <c r="C11630" t="s">
        <v>4748</v>
      </c>
      <c r="D11630" t="s">
        <v>4849</v>
      </c>
      <c r="E11630" t="s">
        <v>4988</v>
      </c>
      <c r="F11630" s="119">
        <v>85212110</v>
      </c>
      <c r="G11630" t="s">
        <v>4846</v>
      </c>
      <c r="H11630" t="s">
        <v>4744</v>
      </c>
      <c r="I11630">
        <v>126.2</v>
      </c>
      <c r="J11630" t="s">
        <v>138</v>
      </c>
      <c r="K11630" t="s">
        <v>137</v>
      </c>
      <c r="L11630">
        <f>I11630*$Q$2/1000</f>
        <v>4.6693999999999999E-2</v>
      </c>
    </row>
    <row r="11631" spans="1:12">
      <c r="A11631" s="118">
        <v>45139</v>
      </c>
      <c r="B11631" t="s">
        <v>4749</v>
      </c>
      <c r="C11631" t="s">
        <v>4748</v>
      </c>
      <c r="D11631" t="s">
        <v>4852</v>
      </c>
      <c r="E11631" t="s">
        <v>4987</v>
      </c>
      <c r="F11631" s="119">
        <v>85211353</v>
      </c>
      <c r="G11631" t="s">
        <v>4850</v>
      </c>
      <c r="H11631" t="s">
        <v>4744</v>
      </c>
      <c r="I11631">
        <v>126.2</v>
      </c>
      <c r="J11631" t="s">
        <v>138</v>
      </c>
      <c r="K11631" t="s">
        <v>137</v>
      </c>
      <c r="L11631">
        <f>I11631*$Q$2/1000</f>
        <v>4.6693999999999999E-2</v>
      </c>
    </row>
    <row r="11632" spans="1:12">
      <c r="A11632" s="118">
        <v>45139</v>
      </c>
      <c r="B11632" t="s">
        <v>4749</v>
      </c>
      <c r="C11632" t="s">
        <v>4748</v>
      </c>
      <c r="D11632" t="s">
        <v>4923</v>
      </c>
      <c r="E11632" t="s">
        <v>4986</v>
      </c>
      <c r="F11632" s="119">
        <v>101010594</v>
      </c>
      <c r="G11632" t="s">
        <v>4921</v>
      </c>
      <c r="H11632" t="s">
        <v>4744</v>
      </c>
      <c r="I11632">
        <v>126.2</v>
      </c>
      <c r="J11632" t="s">
        <v>138</v>
      </c>
      <c r="K11632" t="s">
        <v>137</v>
      </c>
      <c r="L11632">
        <f>I11632*$Q$2/1000</f>
        <v>4.6693999999999999E-2</v>
      </c>
    </row>
    <row r="11633" spans="1:12">
      <c r="A11633" s="118">
        <v>45139</v>
      </c>
      <c r="B11633" t="s">
        <v>4749</v>
      </c>
      <c r="C11633" t="s">
        <v>4748</v>
      </c>
      <c r="D11633" t="s">
        <v>4863</v>
      </c>
      <c r="E11633" t="s">
        <v>4985</v>
      </c>
      <c r="F11633" s="119">
        <v>101009927</v>
      </c>
      <c r="G11633" t="s">
        <v>4750</v>
      </c>
      <c r="H11633" t="s">
        <v>4744</v>
      </c>
      <c r="I11633">
        <v>126.2</v>
      </c>
      <c r="J11633" t="s">
        <v>138</v>
      </c>
      <c r="K11633" t="s">
        <v>137</v>
      </c>
      <c r="L11633">
        <f>I11633*$Q$2/1000</f>
        <v>4.6693999999999999E-2</v>
      </c>
    </row>
    <row r="11634" spans="1:12">
      <c r="A11634" s="118">
        <v>45139</v>
      </c>
      <c r="B11634" t="s">
        <v>4749</v>
      </c>
      <c r="C11634" t="s">
        <v>4748</v>
      </c>
      <c r="D11634" t="s">
        <v>4839</v>
      </c>
      <c r="E11634" t="s">
        <v>4984</v>
      </c>
      <c r="F11634" s="119" t="s">
        <v>4918</v>
      </c>
      <c r="G11634" t="s">
        <v>4917</v>
      </c>
      <c r="H11634" t="s">
        <v>4744</v>
      </c>
      <c r="I11634">
        <v>126.2</v>
      </c>
      <c r="J11634" t="s">
        <v>138</v>
      </c>
      <c r="K11634" t="s">
        <v>137</v>
      </c>
      <c r="L11634">
        <f>I11634*$Q$2/1000</f>
        <v>4.6693999999999999E-2</v>
      </c>
    </row>
    <row r="11635" spans="1:12">
      <c r="A11635" s="118">
        <v>45139</v>
      </c>
      <c r="B11635" t="s">
        <v>4749</v>
      </c>
      <c r="C11635" t="s">
        <v>4748</v>
      </c>
      <c r="D11635" t="s">
        <v>4835</v>
      </c>
      <c r="E11635" t="s">
        <v>4983</v>
      </c>
      <c r="F11635" s="119">
        <v>85212110</v>
      </c>
      <c r="G11635" t="s">
        <v>4846</v>
      </c>
      <c r="H11635" t="s">
        <v>4744</v>
      </c>
      <c r="I11635">
        <v>126.2</v>
      </c>
      <c r="J11635" t="s">
        <v>138</v>
      </c>
      <c r="K11635" t="s">
        <v>137</v>
      </c>
      <c r="L11635">
        <f>I11635*$Q$2/1000</f>
        <v>4.6693999999999999E-2</v>
      </c>
    </row>
    <row r="11636" spans="1:12">
      <c r="A11636" s="118">
        <v>45139</v>
      </c>
      <c r="B11636" t="s">
        <v>4749</v>
      </c>
      <c r="C11636" t="s">
        <v>4748</v>
      </c>
      <c r="D11636" t="s">
        <v>4963</v>
      </c>
      <c r="E11636" t="s">
        <v>4982</v>
      </c>
      <c r="F11636" s="119">
        <v>101009927</v>
      </c>
      <c r="G11636" t="s">
        <v>4750</v>
      </c>
      <c r="H11636" t="s">
        <v>4744</v>
      </c>
      <c r="I11636">
        <v>126.2</v>
      </c>
      <c r="J11636" t="s">
        <v>138</v>
      </c>
      <c r="K11636" t="s">
        <v>137</v>
      </c>
      <c r="L11636">
        <f>I11636*$Q$2/1000</f>
        <v>4.6693999999999999E-2</v>
      </c>
    </row>
    <row r="11637" spans="1:12">
      <c r="A11637" s="118">
        <v>45139</v>
      </c>
      <c r="B11637" t="s">
        <v>4749</v>
      </c>
      <c r="C11637" t="s">
        <v>4748</v>
      </c>
      <c r="D11637" t="s">
        <v>4830</v>
      </c>
      <c r="E11637" t="s">
        <v>4981</v>
      </c>
      <c r="F11637" s="119">
        <v>85207705</v>
      </c>
      <c r="G11637" t="s">
        <v>4828</v>
      </c>
      <c r="H11637" t="s">
        <v>4744</v>
      </c>
      <c r="I11637">
        <v>126.2</v>
      </c>
      <c r="J11637" t="s">
        <v>138</v>
      </c>
      <c r="K11637" t="s">
        <v>137</v>
      </c>
      <c r="L11637">
        <f>I11637*$Q$2/1000</f>
        <v>4.6693999999999999E-2</v>
      </c>
    </row>
    <row r="11638" spans="1:12">
      <c r="A11638" s="118">
        <v>45139</v>
      </c>
      <c r="B11638" t="s">
        <v>4749</v>
      </c>
      <c r="C11638" t="s">
        <v>4748</v>
      </c>
      <c r="D11638" t="s">
        <v>4839</v>
      </c>
      <c r="E11638" t="s">
        <v>4980</v>
      </c>
      <c r="F11638" s="119">
        <v>23202263</v>
      </c>
      <c r="G11638" t="s">
        <v>4771</v>
      </c>
      <c r="H11638" t="s">
        <v>4744</v>
      </c>
      <c r="I11638">
        <v>126.2</v>
      </c>
      <c r="J11638" t="s">
        <v>138</v>
      </c>
      <c r="K11638" t="s">
        <v>137</v>
      </c>
      <c r="L11638">
        <f>I11638*$Q$2/1000</f>
        <v>4.6693999999999999E-2</v>
      </c>
    </row>
    <row r="11639" spans="1:12">
      <c r="A11639" s="118">
        <v>45139</v>
      </c>
      <c r="B11639" t="s">
        <v>4749</v>
      </c>
      <c r="C11639" t="s">
        <v>4748</v>
      </c>
      <c r="D11639" t="s">
        <v>4900</v>
      </c>
      <c r="E11639" t="s">
        <v>4979</v>
      </c>
      <c r="F11639" s="119">
        <v>85210385</v>
      </c>
      <c r="G11639" t="s">
        <v>4978</v>
      </c>
      <c r="H11639" t="s">
        <v>4744</v>
      </c>
      <c r="I11639">
        <v>126.2</v>
      </c>
      <c r="J11639" t="s">
        <v>138</v>
      </c>
      <c r="K11639" t="s">
        <v>137</v>
      </c>
      <c r="L11639">
        <f>I11639*$Q$2/1000</f>
        <v>4.6693999999999999E-2</v>
      </c>
    </row>
    <row r="11640" spans="1:12">
      <c r="A11640" s="118">
        <v>45139</v>
      </c>
      <c r="B11640" t="s">
        <v>4749</v>
      </c>
      <c r="C11640" t="s">
        <v>4748</v>
      </c>
      <c r="D11640" t="s">
        <v>4976</v>
      </c>
      <c r="E11640" t="s">
        <v>4977</v>
      </c>
      <c r="F11640" s="119">
        <v>101010092</v>
      </c>
      <c r="G11640" t="s">
        <v>4826</v>
      </c>
      <c r="H11640" t="s">
        <v>4744</v>
      </c>
      <c r="I11640">
        <v>126.2</v>
      </c>
      <c r="J11640" t="s">
        <v>138</v>
      </c>
      <c r="K11640" t="s">
        <v>137</v>
      </c>
      <c r="L11640">
        <f>I11640*$Q$2/1000</f>
        <v>4.6693999999999999E-2</v>
      </c>
    </row>
    <row r="11641" spans="1:12">
      <c r="A11641" s="118">
        <v>45139</v>
      </c>
      <c r="B11641" t="s">
        <v>4749</v>
      </c>
      <c r="C11641" t="s">
        <v>4748</v>
      </c>
      <c r="D11641" t="s">
        <v>4976</v>
      </c>
      <c r="E11641" t="s">
        <v>4975</v>
      </c>
      <c r="F11641" s="119">
        <v>101010092</v>
      </c>
      <c r="G11641" t="s">
        <v>4826</v>
      </c>
      <c r="H11641" t="s">
        <v>4744</v>
      </c>
      <c r="I11641">
        <v>126.2</v>
      </c>
      <c r="J11641" t="s">
        <v>138</v>
      </c>
      <c r="K11641" t="s">
        <v>137</v>
      </c>
      <c r="L11641">
        <f>I11641*$Q$2/1000</f>
        <v>4.6693999999999999E-2</v>
      </c>
    </row>
    <row r="11642" spans="1:12">
      <c r="A11642" s="118">
        <v>45139</v>
      </c>
      <c r="B11642" t="s">
        <v>4749</v>
      </c>
      <c r="C11642" t="s">
        <v>4748</v>
      </c>
      <c r="D11642" t="s">
        <v>4773</v>
      </c>
      <c r="E11642" t="s">
        <v>4974</v>
      </c>
      <c r="F11642" s="119">
        <v>85211392</v>
      </c>
      <c r="G11642" t="s">
        <v>4875</v>
      </c>
      <c r="H11642" t="s">
        <v>4744</v>
      </c>
      <c r="I11642">
        <v>126.2</v>
      </c>
      <c r="J11642" t="s">
        <v>138</v>
      </c>
      <c r="K11642" t="s">
        <v>137</v>
      </c>
      <c r="L11642">
        <f>I11642*$Q$2/1000</f>
        <v>4.6693999999999999E-2</v>
      </c>
    </row>
    <row r="11643" spans="1:12">
      <c r="A11643" s="118">
        <v>45139</v>
      </c>
      <c r="B11643" t="s">
        <v>4749</v>
      </c>
      <c r="C11643" t="s">
        <v>4748</v>
      </c>
      <c r="D11643" t="s">
        <v>4839</v>
      </c>
      <c r="E11643" t="s">
        <v>4973</v>
      </c>
      <c r="F11643" s="119" t="s">
        <v>4918</v>
      </c>
      <c r="G11643" t="s">
        <v>4917</v>
      </c>
      <c r="H11643" t="s">
        <v>4744</v>
      </c>
      <c r="I11643">
        <v>126.2</v>
      </c>
      <c r="J11643" t="s">
        <v>138</v>
      </c>
      <c r="K11643" t="s">
        <v>137</v>
      </c>
      <c r="L11643">
        <f>I11643*$Q$2/1000</f>
        <v>4.6693999999999999E-2</v>
      </c>
    </row>
    <row r="11644" spans="1:12">
      <c r="A11644" s="118">
        <v>45139</v>
      </c>
      <c r="B11644" t="s">
        <v>4749</v>
      </c>
      <c r="C11644" t="s">
        <v>4748</v>
      </c>
      <c r="D11644" t="s">
        <v>4867</v>
      </c>
      <c r="E11644" t="s">
        <v>4972</v>
      </c>
      <c r="F11644" s="119">
        <v>85207706</v>
      </c>
      <c r="G11644" t="s">
        <v>4912</v>
      </c>
      <c r="H11644" t="s">
        <v>4744</v>
      </c>
      <c r="I11644">
        <v>126.2</v>
      </c>
      <c r="J11644" t="s">
        <v>138</v>
      </c>
      <c r="K11644" t="s">
        <v>137</v>
      </c>
      <c r="L11644">
        <f>I11644*$Q$2/1000</f>
        <v>4.6693999999999999E-2</v>
      </c>
    </row>
    <row r="11645" spans="1:12">
      <c r="A11645" s="118">
        <v>45139</v>
      </c>
      <c r="B11645" t="s">
        <v>4749</v>
      </c>
      <c r="C11645" t="s">
        <v>4748</v>
      </c>
      <c r="D11645" t="s">
        <v>4971</v>
      </c>
      <c r="E11645" t="s">
        <v>4970</v>
      </c>
      <c r="F11645" s="119">
        <v>85207433</v>
      </c>
      <c r="G11645" t="s">
        <v>4789</v>
      </c>
      <c r="H11645" t="s">
        <v>4744</v>
      </c>
      <c r="I11645">
        <v>126.2</v>
      </c>
      <c r="J11645" t="s">
        <v>138</v>
      </c>
      <c r="K11645" t="s">
        <v>137</v>
      </c>
      <c r="L11645">
        <f>I11645*$Q$2/1000</f>
        <v>4.6693999999999999E-2</v>
      </c>
    </row>
    <row r="11646" spans="1:12">
      <c r="A11646" s="118">
        <v>45139</v>
      </c>
      <c r="B11646" t="s">
        <v>4749</v>
      </c>
      <c r="C11646" t="s">
        <v>4748</v>
      </c>
      <c r="D11646" t="s">
        <v>4881</v>
      </c>
      <c r="E11646" t="s">
        <v>4969</v>
      </c>
      <c r="F11646" s="119">
        <v>85213171</v>
      </c>
      <c r="G11646" t="s">
        <v>4879</v>
      </c>
      <c r="H11646" t="s">
        <v>4744</v>
      </c>
      <c r="I11646">
        <v>126.2</v>
      </c>
      <c r="J11646" t="s">
        <v>138</v>
      </c>
      <c r="K11646" t="s">
        <v>137</v>
      </c>
      <c r="L11646">
        <f>I11646*$Q$2/1000</f>
        <v>4.6693999999999999E-2</v>
      </c>
    </row>
    <row r="11647" spans="1:12">
      <c r="A11647" s="118">
        <v>45139</v>
      </c>
      <c r="B11647" t="s">
        <v>4749</v>
      </c>
      <c r="C11647" t="s">
        <v>4748</v>
      </c>
      <c r="D11647" t="s">
        <v>4963</v>
      </c>
      <c r="E11647" t="s">
        <v>4968</v>
      </c>
      <c r="F11647" s="119">
        <v>101009927</v>
      </c>
      <c r="G11647" t="s">
        <v>4750</v>
      </c>
      <c r="H11647" t="s">
        <v>4744</v>
      </c>
      <c r="I11647">
        <v>126.2</v>
      </c>
      <c r="J11647" t="s">
        <v>138</v>
      </c>
      <c r="K11647" t="s">
        <v>137</v>
      </c>
      <c r="L11647">
        <f>I11647*$Q$2/1000</f>
        <v>4.6693999999999999E-2</v>
      </c>
    </row>
    <row r="11648" spans="1:12">
      <c r="A11648" s="118">
        <v>45139</v>
      </c>
      <c r="B11648" t="s">
        <v>4749</v>
      </c>
      <c r="C11648" t="s">
        <v>4748</v>
      </c>
      <c r="D11648" t="s">
        <v>4881</v>
      </c>
      <c r="E11648" t="s">
        <v>4967</v>
      </c>
      <c r="F11648" s="119">
        <v>85213171</v>
      </c>
      <c r="G11648" t="s">
        <v>4879</v>
      </c>
      <c r="H11648" t="s">
        <v>4744</v>
      </c>
      <c r="I11648">
        <v>126.2</v>
      </c>
      <c r="J11648" t="s">
        <v>138</v>
      </c>
      <c r="K11648" t="s">
        <v>137</v>
      </c>
      <c r="L11648">
        <f>I11648*$Q$2/1000</f>
        <v>4.6693999999999999E-2</v>
      </c>
    </row>
    <row r="11649" spans="1:12">
      <c r="A11649" s="118">
        <v>45139</v>
      </c>
      <c r="B11649" t="s">
        <v>4749</v>
      </c>
      <c r="C11649" t="s">
        <v>4748</v>
      </c>
      <c r="D11649" t="s">
        <v>4966</v>
      </c>
      <c r="E11649" t="s">
        <v>4965</v>
      </c>
      <c r="F11649" s="119">
        <v>85213169</v>
      </c>
      <c r="G11649" t="s">
        <v>4833</v>
      </c>
      <c r="H11649" t="s">
        <v>4744</v>
      </c>
      <c r="I11649">
        <v>126.2</v>
      </c>
      <c r="J11649" t="s">
        <v>138</v>
      </c>
      <c r="K11649" t="s">
        <v>137</v>
      </c>
      <c r="L11649">
        <f>I11649*$Q$2/1000</f>
        <v>4.6693999999999999E-2</v>
      </c>
    </row>
    <row r="11650" spans="1:12">
      <c r="A11650" s="118">
        <v>45139</v>
      </c>
      <c r="B11650" t="s">
        <v>4749</v>
      </c>
      <c r="C11650" t="s">
        <v>4748</v>
      </c>
      <c r="D11650" t="s">
        <v>4837</v>
      </c>
      <c r="E11650" t="s">
        <v>4964</v>
      </c>
      <c r="F11650" s="119">
        <v>85213909</v>
      </c>
      <c r="G11650" t="s">
        <v>4810</v>
      </c>
      <c r="H11650" t="s">
        <v>4744</v>
      </c>
      <c r="I11650">
        <v>126.2</v>
      </c>
      <c r="J11650" t="s">
        <v>138</v>
      </c>
      <c r="K11650" t="s">
        <v>137</v>
      </c>
      <c r="L11650">
        <f>I11650*$Q$2/1000</f>
        <v>4.6693999999999999E-2</v>
      </c>
    </row>
    <row r="11651" spans="1:12">
      <c r="A11651" s="118">
        <v>45139</v>
      </c>
      <c r="B11651" t="s">
        <v>4749</v>
      </c>
      <c r="C11651" t="s">
        <v>4748</v>
      </c>
      <c r="D11651" t="s">
        <v>4963</v>
      </c>
      <c r="E11651" t="s">
        <v>4962</v>
      </c>
      <c r="F11651" s="119">
        <v>101009927</v>
      </c>
      <c r="G11651" t="s">
        <v>4750</v>
      </c>
      <c r="H11651" t="s">
        <v>4744</v>
      </c>
      <c r="I11651">
        <v>126.2</v>
      </c>
      <c r="J11651" t="s">
        <v>138</v>
      </c>
      <c r="K11651" t="s">
        <v>137</v>
      </c>
      <c r="L11651">
        <f>I11651*$Q$2/1000</f>
        <v>4.6693999999999999E-2</v>
      </c>
    </row>
    <row r="11652" spans="1:12">
      <c r="A11652" s="118">
        <v>45108</v>
      </c>
      <c r="B11652" t="s">
        <v>4392</v>
      </c>
      <c r="C11652" t="s">
        <v>4391</v>
      </c>
      <c r="D11652" t="s">
        <v>4822</v>
      </c>
      <c r="E11652" t="s">
        <v>4961</v>
      </c>
      <c r="F11652" t="s">
        <v>4960</v>
      </c>
      <c r="G11652" t="s">
        <v>4959</v>
      </c>
      <c r="H11652" t="s">
        <v>4386</v>
      </c>
      <c r="I11652">
        <v>64.599999999999994</v>
      </c>
      <c r="J11652" t="s">
        <v>223</v>
      </c>
      <c r="K11652" t="s">
        <v>137</v>
      </c>
      <c r="L11652">
        <f>+I11652*$Q$5/1000</f>
        <v>6.5682050000000006E-2</v>
      </c>
    </row>
    <row r="11653" spans="1:12">
      <c r="A11653" s="118">
        <v>45139</v>
      </c>
      <c r="B11653" t="s">
        <v>4749</v>
      </c>
      <c r="C11653" t="s">
        <v>4748</v>
      </c>
      <c r="D11653" t="s">
        <v>4914</v>
      </c>
      <c r="E11653" t="s">
        <v>4958</v>
      </c>
      <c r="F11653" s="119">
        <v>85207706</v>
      </c>
      <c r="G11653" t="s">
        <v>4912</v>
      </c>
      <c r="H11653" t="s">
        <v>4744</v>
      </c>
      <c r="I11653">
        <v>126.2</v>
      </c>
      <c r="J11653" t="s">
        <v>138</v>
      </c>
      <c r="K11653" t="s">
        <v>137</v>
      </c>
      <c r="L11653">
        <f>I11653*$Q$2/1000</f>
        <v>4.6693999999999999E-2</v>
      </c>
    </row>
    <row r="11654" spans="1:12">
      <c r="A11654" s="118">
        <v>45108</v>
      </c>
      <c r="B11654" t="s">
        <v>4392</v>
      </c>
      <c r="C11654" t="s">
        <v>4391</v>
      </c>
      <c r="D11654" t="s">
        <v>4822</v>
      </c>
      <c r="E11654" t="s">
        <v>4957</v>
      </c>
      <c r="F11654" t="s">
        <v>4388</v>
      </c>
      <c r="G11654" t="s">
        <v>4387</v>
      </c>
      <c r="H11654" t="s">
        <v>4386</v>
      </c>
      <c r="I11654">
        <v>64.599999999999994</v>
      </c>
      <c r="J11654" t="s">
        <v>223</v>
      </c>
      <c r="K11654" t="s">
        <v>137</v>
      </c>
      <c r="L11654">
        <f>+I11654*$Q$5/1000</f>
        <v>6.5682050000000006E-2</v>
      </c>
    </row>
    <row r="11655" spans="1:12">
      <c r="A11655" s="118">
        <v>45139</v>
      </c>
      <c r="B11655" t="s">
        <v>4749</v>
      </c>
      <c r="C11655" t="s">
        <v>4748</v>
      </c>
      <c r="D11655" t="s">
        <v>4956</v>
      </c>
      <c r="E11655" t="s">
        <v>4955</v>
      </c>
      <c r="F11655" s="119">
        <v>85213337</v>
      </c>
      <c r="G11655" t="s">
        <v>4954</v>
      </c>
      <c r="H11655" t="s">
        <v>4744</v>
      </c>
      <c r="I11655">
        <v>126.2</v>
      </c>
      <c r="J11655" t="s">
        <v>138</v>
      </c>
      <c r="K11655" t="s">
        <v>137</v>
      </c>
      <c r="L11655">
        <f>I11655*$Q$2/1000</f>
        <v>4.6693999999999999E-2</v>
      </c>
    </row>
    <row r="11656" spans="1:12">
      <c r="A11656" s="118">
        <v>45139</v>
      </c>
      <c r="B11656" t="s">
        <v>4749</v>
      </c>
      <c r="C11656" t="s">
        <v>4748</v>
      </c>
      <c r="D11656" t="s">
        <v>4776</v>
      </c>
      <c r="E11656" t="s">
        <v>4953</v>
      </c>
      <c r="F11656" s="119">
        <v>85204480</v>
      </c>
      <c r="G11656" t="s">
        <v>4915</v>
      </c>
      <c r="H11656" t="s">
        <v>4744</v>
      </c>
      <c r="I11656">
        <v>126.2</v>
      </c>
      <c r="J11656" t="s">
        <v>138</v>
      </c>
      <c r="K11656" t="s">
        <v>137</v>
      </c>
      <c r="L11656">
        <f>I11656*$Q$2/1000</f>
        <v>4.6693999999999999E-2</v>
      </c>
    </row>
    <row r="11657" spans="1:12">
      <c r="A11657" s="118">
        <v>45139</v>
      </c>
      <c r="B11657" t="s">
        <v>4749</v>
      </c>
      <c r="C11657" t="s">
        <v>4748</v>
      </c>
      <c r="D11657" t="s">
        <v>4883</v>
      </c>
      <c r="E11657" t="s">
        <v>4952</v>
      </c>
      <c r="F11657" s="119">
        <v>101009897</v>
      </c>
      <c r="G11657" t="s">
        <v>4865</v>
      </c>
      <c r="H11657" t="s">
        <v>4744</v>
      </c>
      <c r="I11657">
        <v>126.2</v>
      </c>
      <c r="J11657" t="s">
        <v>138</v>
      </c>
      <c r="K11657" t="s">
        <v>137</v>
      </c>
      <c r="L11657">
        <f>I11657*$Q$2/1000</f>
        <v>4.6693999999999999E-2</v>
      </c>
    </row>
    <row r="11658" spans="1:12">
      <c r="A11658" s="118">
        <v>45139</v>
      </c>
      <c r="B11658" t="s">
        <v>4749</v>
      </c>
      <c r="C11658" t="s">
        <v>4748</v>
      </c>
      <c r="D11658" t="s">
        <v>4951</v>
      </c>
      <c r="E11658" t="s">
        <v>4950</v>
      </c>
      <c r="F11658" s="119">
        <v>101009927</v>
      </c>
      <c r="G11658" t="s">
        <v>4750</v>
      </c>
      <c r="H11658" t="s">
        <v>4744</v>
      </c>
      <c r="I11658">
        <v>126.2</v>
      </c>
      <c r="J11658" t="s">
        <v>138</v>
      </c>
      <c r="K11658" t="s">
        <v>137</v>
      </c>
      <c r="L11658">
        <f>I11658*$Q$2/1000</f>
        <v>4.6693999999999999E-2</v>
      </c>
    </row>
    <row r="11659" spans="1:12">
      <c r="A11659" s="118">
        <v>45139</v>
      </c>
      <c r="B11659" t="s">
        <v>4749</v>
      </c>
      <c r="C11659" t="s">
        <v>4748</v>
      </c>
      <c r="D11659" t="s">
        <v>4861</v>
      </c>
      <c r="E11659" t="s">
        <v>4949</v>
      </c>
      <c r="F11659" s="119" t="s">
        <v>4764</v>
      </c>
      <c r="G11659" t="s">
        <v>4763</v>
      </c>
      <c r="H11659" t="s">
        <v>4744</v>
      </c>
      <c r="I11659">
        <v>126.2</v>
      </c>
      <c r="J11659" t="s">
        <v>138</v>
      </c>
      <c r="K11659" t="s">
        <v>137</v>
      </c>
      <c r="L11659">
        <f>I11659*$Q$2/1000</f>
        <v>4.6693999999999999E-2</v>
      </c>
    </row>
    <row r="11660" spans="1:12">
      <c r="A11660" s="118">
        <v>45139</v>
      </c>
      <c r="B11660" t="s">
        <v>4749</v>
      </c>
      <c r="C11660" t="s">
        <v>4748</v>
      </c>
      <c r="D11660" t="s">
        <v>4839</v>
      </c>
      <c r="E11660" t="s">
        <v>4948</v>
      </c>
      <c r="F11660" s="119">
        <v>85213418</v>
      </c>
      <c r="G11660" t="s">
        <v>4753</v>
      </c>
      <c r="H11660" t="s">
        <v>4744</v>
      </c>
      <c r="I11660">
        <v>126.2</v>
      </c>
      <c r="J11660" t="s">
        <v>138</v>
      </c>
      <c r="K11660" t="s">
        <v>137</v>
      </c>
      <c r="L11660">
        <f>I11660*$Q$2/1000</f>
        <v>4.6693999999999999E-2</v>
      </c>
    </row>
    <row r="11661" spans="1:12">
      <c r="A11661" s="118">
        <v>45139</v>
      </c>
      <c r="B11661" t="s">
        <v>4749</v>
      </c>
      <c r="C11661" t="s">
        <v>4748</v>
      </c>
      <c r="D11661" t="s">
        <v>4900</v>
      </c>
      <c r="E11661" t="s">
        <v>4947</v>
      </c>
      <c r="F11661" s="119">
        <v>85207508</v>
      </c>
      <c r="G11661" t="s">
        <v>4946</v>
      </c>
      <c r="H11661" t="s">
        <v>4744</v>
      </c>
      <c r="I11661">
        <v>126.2</v>
      </c>
      <c r="J11661" t="s">
        <v>138</v>
      </c>
      <c r="K11661" t="s">
        <v>137</v>
      </c>
      <c r="L11661">
        <f>I11661*$Q$2/1000</f>
        <v>4.6693999999999999E-2</v>
      </c>
    </row>
    <row r="11662" spans="1:12">
      <c r="A11662" s="118">
        <v>45139</v>
      </c>
      <c r="B11662" t="s">
        <v>4749</v>
      </c>
      <c r="C11662" t="s">
        <v>4748</v>
      </c>
      <c r="D11662" t="s">
        <v>4839</v>
      </c>
      <c r="E11662" t="s">
        <v>4945</v>
      </c>
      <c r="F11662" s="119">
        <v>85213708</v>
      </c>
      <c r="G11662" t="s">
        <v>4783</v>
      </c>
      <c r="H11662" t="s">
        <v>4744</v>
      </c>
      <c r="I11662">
        <v>126.2</v>
      </c>
      <c r="J11662" t="s">
        <v>138</v>
      </c>
      <c r="K11662" t="s">
        <v>137</v>
      </c>
      <c r="L11662">
        <f>I11662*$Q$2/1000</f>
        <v>4.6693999999999999E-2</v>
      </c>
    </row>
    <row r="11663" spans="1:12">
      <c r="A11663" s="118">
        <v>45139</v>
      </c>
      <c r="B11663" t="s">
        <v>4749</v>
      </c>
      <c r="C11663" t="s">
        <v>4748</v>
      </c>
      <c r="D11663" t="s">
        <v>4944</v>
      </c>
      <c r="E11663" t="s">
        <v>4943</v>
      </c>
      <c r="F11663" s="119">
        <v>85211541</v>
      </c>
      <c r="G11663" t="s">
        <v>4942</v>
      </c>
      <c r="H11663" t="s">
        <v>4744</v>
      </c>
      <c r="I11663">
        <v>126.2</v>
      </c>
      <c r="J11663" t="s">
        <v>138</v>
      </c>
      <c r="K11663" t="s">
        <v>137</v>
      </c>
      <c r="L11663">
        <f>I11663*$Q$2/1000</f>
        <v>4.6693999999999999E-2</v>
      </c>
    </row>
    <row r="11664" spans="1:12">
      <c r="A11664" s="118">
        <v>45139</v>
      </c>
      <c r="B11664" t="s">
        <v>4749</v>
      </c>
      <c r="C11664" t="s">
        <v>4748</v>
      </c>
      <c r="D11664" t="s">
        <v>4900</v>
      </c>
      <c r="E11664" t="s">
        <v>4941</v>
      </c>
      <c r="F11664" s="119">
        <v>85207705</v>
      </c>
      <c r="G11664" t="s">
        <v>4940</v>
      </c>
      <c r="H11664" t="s">
        <v>4744</v>
      </c>
      <c r="I11664">
        <v>126.2</v>
      </c>
      <c r="J11664" t="s">
        <v>138</v>
      </c>
      <c r="K11664" t="s">
        <v>137</v>
      </c>
      <c r="L11664">
        <f>I11664*$Q$2/1000</f>
        <v>4.6693999999999999E-2</v>
      </c>
    </row>
    <row r="11665" spans="1:12">
      <c r="A11665" s="118">
        <v>45139</v>
      </c>
      <c r="B11665" t="s">
        <v>4749</v>
      </c>
      <c r="C11665" t="s">
        <v>4748</v>
      </c>
      <c r="D11665" t="s">
        <v>4939</v>
      </c>
      <c r="E11665" t="s">
        <v>4938</v>
      </c>
      <c r="F11665" s="119">
        <v>85213537</v>
      </c>
      <c r="G11665" t="s">
        <v>4840</v>
      </c>
      <c r="H11665" t="s">
        <v>4744</v>
      </c>
      <c r="I11665">
        <v>126.2</v>
      </c>
      <c r="J11665" t="s">
        <v>138</v>
      </c>
      <c r="K11665" t="s">
        <v>137</v>
      </c>
      <c r="L11665">
        <f>I11665*$Q$2/1000</f>
        <v>4.6693999999999999E-2</v>
      </c>
    </row>
    <row r="11666" spans="1:12">
      <c r="A11666" s="118">
        <v>45139</v>
      </c>
      <c r="B11666" t="s">
        <v>4749</v>
      </c>
      <c r="C11666" t="s">
        <v>4748</v>
      </c>
      <c r="D11666" t="s">
        <v>4933</v>
      </c>
      <c r="E11666" t="s">
        <v>4937</v>
      </c>
      <c r="F11666" s="119">
        <v>85258615</v>
      </c>
      <c r="G11666" t="s">
        <v>4936</v>
      </c>
      <c r="H11666" t="s">
        <v>4744</v>
      </c>
      <c r="I11666">
        <v>126.2</v>
      </c>
      <c r="J11666" t="s">
        <v>138</v>
      </c>
      <c r="K11666" t="s">
        <v>137</v>
      </c>
      <c r="L11666">
        <f>I11666*$Q$2/1000</f>
        <v>4.6693999999999999E-2</v>
      </c>
    </row>
    <row r="11667" spans="1:12">
      <c r="A11667" s="118">
        <v>45139</v>
      </c>
      <c r="B11667" t="s">
        <v>4749</v>
      </c>
      <c r="C11667" t="s">
        <v>4748</v>
      </c>
      <c r="D11667" t="s">
        <v>4877</v>
      </c>
      <c r="E11667" t="s">
        <v>4935</v>
      </c>
      <c r="F11667" s="119">
        <v>85211392</v>
      </c>
      <c r="G11667" t="s">
        <v>4875</v>
      </c>
      <c r="H11667" t="s">
        <v>4744</v>
      </c>
      <c r="I11667">
        <v>126.2</v>
      </c>
      <c r="J11667" t="s">
        <v>138</v>
      </c>
      <c r="K11667" t="s">
        <v>137</v>
      </c>
      <c r="L11667">
        <f>I11667*$Q$2/1000</f>
        <v>4.6693999999999999E-2</v>
      </c>
    </row>
    <row r="11668" spans="1:12">
      <c r="A11668" s="118">
        <v>45139</v>
      </c>
      <c r="B11668" t="s">
        <v>4749</v>
      </c>
      <c r="C11668" t="s">
        <v>4748</v>
      </c>
      <c r="D11668" t="s">
        <v>4858</v>
      </c>
      <c r="E11668" t="s">
        <v>4934</v>
      </c>
      <c r="F11668" s="119">
        <v>101009927</v>
      </c>
      <c r="G11668" t="s">
        <v>4750</v>
      </c>
      <c r="H11668" t="s">
        <v>4744</v>
      </c>
      <c r="I11668">
        <v>126.2</v>
      </c>
      <c r="J11668" t="s">
        <v>138</v>
      </c>
      <c r="K11668" t="s">
        <v>137</v>
      </c>
      <c r="L11668">
        <f>I11668*$Q$2/1000</f>
        <v>4.6693999999999999E-2</v>
      </c>
    </row>
    <row r="11669" spans="1:12">
      <c r="A11669" s="118">
        <v>45139</v>
      </c>
      <c r="B11669" t="s">
        <v>4749</v>
      </c>
      <c r="C11669" t="s">
        <v>4748</v>
      </c>
      <c r="D11669" t="s">
        <v>4933</v>
      </c>
      <c r="E11669" t="s">
        <v>4932</v>
      </c>
      <c r="F11669" s="119">
        <v>85211515</v>
      </c>
      <c r="G11669" t="s">
        <v>4931</v>
      </c>
      <c r="H11669" t="s">
        <v>4744</v>
      </c>
      <c r="I11669">
        <v>126.2</v>
      </c>
      <c r="J11669" t="s">
        <v>138</v>
      </c>
      <c r="K11669" t="s">
        <v>137</v>
      </c>
      <c r="L11669">
        <f>I11669*$Q$2/1000</f>
        <v>4.6693999999999999E-2</v>
      </c>
    </row>
    <row r="11670" spans="1:12">
      <c r="A11670" s="118">
        <v>45139</v>
      </c>
      <c r="B11670" t="s">
        <v>4749</v>
      </c>
      <c r="C11670" t="s">
        <v>4748</v>
      </c>
      <c r="D11670" t="s">
        <v>4930</v>
      </c>
      <c r="E11670" t="s">
        <v>4929</v>
      </c>
      <c r="F11670" s="119" t="s">
        <v>4928</v>
      </c>
      <c r="G11670" t="s">
        <v>4927</v>
      </c>
      <c r="H11670" t="s">
        <v>4744</v>
      </c>
      <c r="I11670">
        <v>126.2</v>
      </c>
      <c r="J11670" t="s">
        <v>138</v>
      </c>
      <c r="K11670" t="s">
        <v>137</v>
      </c>
      <c r="L11670">
        <f>I11670*$Q$2/1000</f>
        <v>4.6693999999999999E-2</v>
      </c>
    </row>
    <row r="11671" spans="1:12">
      <c r="A11671" s="118">
        <v>45139</v>
      </c>
      <c r="B11671" t="s">
        <v>4749</v>
      </c>
      <c r="C11671" t="s">
        <v>4748</v>
      </c>
      <c r="D11671" t="s">
        <v>4766</v>
      </c>
      <c r="E11671" t="s">
        <v>4926</v>
      </c>
      <c r="F11671" s="119">
        <v>85207433</v>
      </c>
      <c r="G11671" t="s">
        <v>4789</v>
      </c>
      <c r="H11671" t="s">
        <v>4744</v>
      </c>
      <c r="I11671">
        <v>126.2</v>
      </c>
      <c r="J11671" t="s">
        <v>138</v>
      </c>
      <c r="K11671" t="s">
        <v>137</v>
      </c>
      <c r="L11671">
        <f>I11671*$Q$2/1000</f>
        <v>4.6693999999999999E-2</v>
      </c>
    </row>
    <row r="11672" spans="1:12">
      <c r="A11672" s="118">
        <v>45139</v>
      </c>
      <c r="B11672" t="s">
        <v>4749</v>
      </c>
      <c r="C11672" t="s">
        <v>4748</v>
      </c>
      <c r="D11672" t="s">
        <v>4873</v>
      </c>
      <c r="E11672" t="s">
        <v>4925</v>
      </c>
      <c r="F11672" s="119" t="s">
        <v>4871</v>
      </c>
      <c r="G11672" t="s">
        <v>4870</v>
      </c>
      <c r="H11672" t="s">
        <v>4744</v>
      </c>
      <c r="I11672">
        <v>126.2</v>
      </c>
      <c r="J11672" t="s">
        <v>138</v>
      </c>
      <c r="K11672" t="s">
        <v>137</v>
      </c>
      <c r="L11672">
        <f>I11672*$Q$2/1000</f>
        <v>4.6693999999999999E-2</v>
      </c>
    </row>
    <row r="11673" spans="1:12">
      <c r="A11673" s="118">
        <v>45139</v>
      </c>
      <c r="B11673" t="s">
        <v>4749</v>
      </c>
      <c r="C11673" t="s">
        <v>4748</v>
      </c>
      <c r="D11673" t="s">
        <v>4839</v>
      </c>
      <c r="E11673" t="s">
        <v>4924</v>
      </c>
      <c r="F11673" s="119">
        <v>23202263</v>
      </c>
      <c r="G11673" t="s">
        <v>4771</v>
      </c>
      <c r="H11673" t="s">
        <v>4744</v>
      </c>
      <c r="I11673">
        <v>126.2</v>
      </c>
      <c r="J11673" t="s">
        <v>138</v>
      </c>
      <c r="K11673" t="s">
        <v>137</v>
      </c>
      <c r="L11673">
        <f>I11673*$Q$2/1000</f>
        <v>4.6693999999999999E-2</v>
      </c>
    </row>
    <row r="11674" spans="1:12">
      <c r="A11674" s="118">
        <v>45139</v>
      </c>
      <c r="B11674" t="s">
        <v>4749</v>
      </c>
      <c r="C11674" t="s">
        <v>4748</v>
      </c>
      <c r="D11674" t="s">
        <v>4923</v>
      </c>
      <c r="E11674" t="s">
        <v>4922</v>
      </c>
      <c r="F11674" s="119">
        <v>101010594</v>
      </c>
      <c r="G11674" t="s">
        <v>4921</v>
      </c>
      <c r="H11674" t="s">
        <v>4744</v>
      </c>
      <c r="I11674">
        <v>126.2</v>
      </c>
      <c r="J11674" t="s">
        <v>138</v>
      </c>
      <c r="K11674" t="s">
        <v>137</v>
      </c>
      <c r="L11674">
        <f>I11674*$Q$2/1000</f>
        <v>4.6693999999999999E-2</v>
      </c>
    </row>
    <row r="11675" spans="1:12">
      <c r="A11675" s="118">
        <v>45139</v>
      </c>
      <c r="B11675" t="s">
        <v>4749</v>
      </c>
      <c r="C11675" t="s">
        <v>4748</v>
      </c>
      <c r="D11675" t="s">
        <v>4839</v>
      </c>
      <c r="E11675" t="s">
        <v>4920</v>
      </c>
      <c r="F11675" s="119">
        <v>23202263</v>
      </c>
      <c r="G11675" t="s">
        <v>4771</v>
      </c>
      <c r="H11675" t="s">
        <v>4744</v>
      </c>
      <c r="I11675">
        <v>126.2</v>
      </c>
      <c r="J11675" t="s">
        <v>138</v>
      </c>
      <c r="K11675" t="s">
        <v>137</v>
      </c>
      <c r="L11675">
        <f>I11675*$Q$2/1000</f>
        <v>4.6693999999999999E-2</v>
      </c>
    </row>
    <row r="11676" spans="1:12">
      <c r="A11676" s="118">
        <v>45139</v>
      </c>
      <c r="B11676" t="s">
        <v>4749</v>
      </c>
      <c r="C11676" t="s">
        <v>4748</v>
      </c>
      <c r="D11676" t="s">
        <v>4839</v>
      </c>
      <c r="E11676" t="s">
        <v>4919</v>
      </c>
      <c r="F11676" s="119" t="s">
        <v>4918</v>
      </c>
      <c r="G11676" t="s">
        <v>4917</v>
      </c>
      <c r="H11676" t="s">
        <v>4744</v>
      </c>
      <c r="I11676">
        <v>126.2</v>
      </c>
      <c r="J11676" t="s">
        <v>138</v>
      </c>
      <c r="K11676" t="s">
        <v>137</v>
      </c>
      <c r="L11676">
        <f>I11676*$Q$2/1000</f>
        <v>4.6693999999999999E-2</v>
      </c>
    </row>
    <row r="11677" spans="1:12">
      <c r="A11677" s="118">
        <v>45139</v>
      </c>
      <c r="B11677" t="s">
        <v>4749</v>
      </c>
      <c r="C11677" t="s">
        <v>4748</v>
      </c>
      <c r="D11677" t="s">
        <v>4776</v>
      </c>
      <c r="E11677" t="s">
        <v>4916</v>
      </c>
      <c r="F11677" s="119">
        <v>85204480</v>
      </c>
      <c r="G11677" t="s">
        <v>4915</v>
      </c>
      <c r="H11677" t="s">
        <v>4744</v>
      </c>
      <c r="I11677">
        <v>126.2</v>
      </c>
      <c r="J11677" t="s">
        <v>138</v>
      </c>
      <c r="K11677" t="s">
        <v>137</v>
      </c>
      <c r="L11677">
        <f>I11677*$Q$2/1000</f>
        <v>4.6693999999999999E-2</v>
      </c>
    </row>
    <row r="11678" spans="1:12">
      <c r="A11678" s="118">
        <v>45139</v>
      </c>
      <c r="B11678" t="s">
        <v>4749</v>
      </c>
      <c r="C11678" t="s">
        <v>4748</v>
      </c>
      <c r="D11678" t="s">
        <v>4914</v>
      </c>
      <c r="E11678" t="s">
        <v>4913</v>
      </c>
      <c r="F11678" s="119">
        <v>85207706</v>
      </c>
      <c r="G11678" t="s">
        <v>4912</v>
      </c>
      <c r="H11678" t="s">
        <v>4744</v>
      </c>
      <c r="I11678">
        <v>126.2</v>
      </c>
      <c r="J11678" t="s">
        <v>138</v>
      </c>
      <c r="K11678" t="s">
        <v>137</v>
      </c>
      <c r="L11678">
        <f>I11678*$Q$2/1000</f>
        <v>4.6693999999999999E-2</v>
      </c>
    </row>
    <row r="11679" spans="1:12">
      <c r="A11679" s="118">
        <v>45139</v>
      </c>
      <c r="B11679" t="s">
        <v>4749</v>
      </c>
      <c r="C11679" t="s">
        <v>4748</v>
      </c>
      <c r="D11679" t="s">
        <v>4909</v>
      </c>
      <c r="E11679" t="s">
        <v>4911</v>
      </c>
      <c r="F11679" s="119">
        <v>85211325</v>
      </c>
      <c r="G11679" t="s">
        <v>4910</v>
      </c>
      <c r="H11679" t="s">
        <v>4744</v>
      </c>
      <c r="I11679">
        <v>126.2</v>
      </c>
      <c r="J11679" t="s">
        <v>138</v>
      </c>
      <c r="K11679" t="s">
        <v>137</v>
      </c>
      <c r="L11679">
        <f>I11679*$Q$2/1000</f>
        <v>4.6693999999999999E-2</v>
      </c>
    </row>
    <row r="11680" spans="1:12">
      <c r="A11680" s="118">
        <v>45139</v>
      </c>
      <c r="B11680" t="s">
        <v>4749</v>
      </c>
      <c r="C11680" t="s">
        <v>4748</v>
      </c>
      <c r="D11680" t="s">
        <v>4909</v>
      </c>
      <c r="E11680" t="s">
        <v>4908</v>
      </c>
      <c r="F11680" s="119">
        <v>85212136</v>
      </c>
      <c r="G11680" t="s">
        <v>4907</v>
      </c>
      <c r="H11680" t="s">
        <v>4744</v>
      </c>
      <c r="I11680">
        <v>126.2</v>
      </c>
      <c r="J11680" t="s">
        <v>138</v>
      </c>
      <c r="K11680" t="s">
        <v>137</v>
      </c>
      <c r="L11680">
        <f>I11680*$Q$2/1000</f>
        <v>4.6693999999999999E-2</v>
      </c>
    </row>
    <row r="11681" spans="1:12">
      <c r="A11681" s="118">
        <v>45139</v>
      </c>
      <c r="B11681" t="s">
        <v>4749</v>
      </c>
      <c r="C11681" t="s">
        <v>4748</v>
      </c>
      <c r="D11681" t="s">
        <v>4769</v>
      </c>
      <c r="E11681" t="s">
        <v>4906</v>
      </c>
      <c r="F11681" s="119">
        <v>85207322</v>
      </c>
      <c r="G11681" t="s">
        <v>4905</v>
      </c>
      <c r="H11681" t="s">
        <v>4744</v>
      </c>
      <c r="I11681">
        <v>126.2</v>
      </c>
      <c r="J11681" t="s">
        <v>138</v>
      </c>
      <c r="K11681" t="s">
        <v>137</v>
      </c>
      <c r="L11681">
        <f>I11681*$Q$2/1000</f>
        <v>4.6693999999999999E-2</v>
      </c>
    </row>
    <row r="11682" spans="1:12">
      <c r="A11682" s="118">
        <v>45139</v>
      </c>
      <c r="B11682" t="s">
        <v>4749</v>
      </c>
      <c r="C11682" t="s">
        <v>4748</v>
      </c>
      <c r="D11682" t="s">
        <v>4799</v>
      </c>
      <c r="E11682" t="s">
        <v>4904</v>
      </c>
      <c r="F11682" s="119">
        <v>85209696</v>
      </c>
      <c r="G11682" t="s">
        <v>4903</v>
      </c>
      <c r="H11682" t="s">
        <v>4744</v>
      </c>
      <c r="I11682">
        <v>126.2</v>
      </c>
      <c r="J11682" t="s">
        <v>138</v>
      </c>
      <c r="K11682" t="s">
        <v>137</v>
      </c>
      <c r="L11682">
        <f>I11682*$Q$2/1000</f>
        <v>4.6693999999999999E-2</v>
      </c>
    </row>
    <row r="11683" spans="1:12">
      <c r="A11683" s="118">
        <v>45139</v>
      </c>
      <c r="B11683" t="s">
        <v>4749</v>
      </c>
      <c r="C11683" t="s">
        <v>4748</v>
      </c>
      <c r="D11683" t="s">
        <v>4799</v>
      </c>
      <c r="E11683" t="s">
        <v>4902</v>
      </c>
      <c r="F11683" s="119">
        <v>85211369</v>
      </c>
      <c r="G11683" t="s">
        <v>4901</v>
      </c>
      <c r="H11683" t="s">
        <v>4744</v>
      </c>
      <c r="I11683">
        <v>126.2</v>
      </c>
      <c r="J11683" t="s">
        <v>138</v>
      </c>
      <c r="K11683" t="s">
        <v>137</v>
      </c>
      <c r="L11683">
        <f>I11683*$Q$2/1000</f>
        <v>4.6693999999999999E-2</v>
      </c>
    </row>
    <row r="11684" spans="1:12">
      <c r="A11684" s="118">
        <v>45139</v>
      </c>
      <c r="B11684" t="s">
        <v>4749</v>
      </c>
      <c r="C11684" t="s">
        <v>4748</v>
      </c>
      <c r="D11684" t="s">
        <v>4900</v>
      </c>
      <c r="E11684" t="s">
        <v>4899</v>
      </c>
      <c r="F11684" s="119">
        <v>85212134</v>
      </c>
      <c r="G11684" t="s">
        <v>4898</v>
      </c>
      <c r="H11684" t="s">
        <v>4744</v>
      </c>
      <c r="I11684">
        <v>126.2</v>
      </c>
      <c r="J11684" t="s">
        <v>138</v>
      </c>
      <c r="K11684" t="s">
        <v>137</v>
      </c>
      <c r="L11684">
        <f>I11684*$Q$2/1000</f>
        <v>4.6693999999999999E-2</v>
      </c>
    </row>
    <row r="11685" spans="1:12">
      <c r="A11685" s="118">
        <v>45139</v>
      </c>
      <c r="B11685" t="s">
        <v>4749</v>
      </c>
      <c r="C11685" t="s">
        <v>4748</v>
      </c>
      <c r="D11685" t="s">
        <v>4839</v>
      </c>
      <c r="E11685" t="s">
        <v>4897</v>
      </c>
      <c r="F11685" s="119">
        <v>85213418</v>
      </c>
      <c r="G11685" t="s">
        <v>4753</v>
      </c>
      <c r="H11685" t="s">
        <v>4744</v>
      </c>
      <c r="I11685">
        <v>126.2</v>
      </c>
      <c r="J11685" t="s">
        <v>138</v>
      </c>
      <c r="K11685" t="s">
        <v>137</v>
      </c>
      <c r="L11685">
        <f>I11685*$Q$2/1000</f>
        <v>4.6693999999999999E-2</v>
      </c>
    </row>
    <row r="11686" spans="1:12">
      <c r="A11686" s="118">
        <v>45139</v>
      </c>
      <c r="B11686" t="s">
        <v>4749</v>
      </c>
      <c r="C11686" t="s">
        <v>4748</v>
      </c>
      <c r="D11686" t="s">
        <v>4858</v>
      </c>
      <c r="E11686" t="s">
        <v>4896</v>
      </c>
      <c r="F11686" s="119">
        <v>85213502</v>
      </c>
      <c r="G11686" t="s">
        <v>4895</v>
      </c>
      <c r="H11686" t="s">
        <v>4744</v>
      </c>
      <c r="I11686">
        <v>126.2</v>
      </c>
      <c r="J11686" t="s">
        <v>138</v>
      </c>
      <c r="K11686" t="s">
        <v>137</v>
      </c>
      <c r="L11686">
        <f>I11686*$Q$2/1000</f>
        <v>4.6693999999999999E-2</v>
      </c>
    </row>
    <row r="11687" spans="1:12">
      <c r="A11687" s="118">
        <v>45139</v>
      </c>
      <c r="B11687" t="s">
        <v>4749</v>
      </c>
      <c r="C11687" t="s">
        <v>4748</v>
      </c>
      <c r="D11687" t="s">
        <v>4894</v>
      </c>
      <c r="E11687" t="s">
        <v>4893</v>
      </c>
      <c r="F11687" s="119">
        <v>85213943</v>
      </c>
      <c r="G11687" t="s">
        <v>4892</v>
      </c>
      <c r="H11687" t="s">
        <v>4744</v>
      </c>
      <c r="I11687">
        <v>126.2</v>
      </c>
      <c r="J11687" t="s">
        <v>138</v>
      </c>
      <c r="K11687" t="s">
        <v>137</v>
      </c>
      <c r="L11687">
        <f>I11687*$Q$2/1000</f>
        <v>4.6693999999999999E-2</v>
      </c>
    </row>
    <row r="11688" spans="1:12">
      <c r="A11688" s="118">
        <v>45170</v>
      </c>
      <c r="B11688" t="s">
        <v>4749</v>
      </c>
      <c r="C11688" t="s">
        <v>4748</v>
      </c>
      <c r="D11688" t="s">
        <v>4830</v>
      </c>
      <c r="E11688" t="s">
        <v>4891</v>
      </c>
      <c r="F11688">
        <v>85207705</v>
      </c>
      <c r="G11688" t="s">
        <v>4828</v>
      </c>
      <c r="H11688" t="s">
        <v>4744</v>
      </c>
      <c r="I11688">
        <v>126.2</v>
      </c>
      <c r="J11688" t="s">
        <v>138</v>
      </c>
      <c r="K11688" t="s">
        <v>137</v>
      </c>
      <c r="L11688">
        <f>I11688*$Q$2/1000</f>
        <v>4.6693999999999999E-2</v>
      </c>
    </row>
    <row r="11689" spans="1:12">
      <c r="A11689" s="118">
        <v>45170</v>
      </c>
      <c r="B11689" t="s">
        <v>4749</v>
      </c>
      <c r="C11689" t="s">
        <v>4748</v>
      </c>
      <c r="D11689" t="s">
        <v>4799</v>
      </c>
      <c r="E11689" t="s">
        <v>4890</v>
      </c>
      <c r="F11689">
        <v>101010092</v>
      </c>
      <c r="G11689" t="s">
        <v>4826</v>
      </c>
      <c r="H11689" t="s">
        <v>4744</v>
      </c>
      <c r="I11689">
        <v>126.2</v>
      </c>
      <c r="J11689" t="s">
        <v>138</v>
      </c>
      <c r="K11689" t="s">
        <v>137</v>
      </c>
      <c r="L11689">
        <f>I11689*$Q$2/1000</f>
        <v>4.6693999999999999E-2</v>
      </c>
    </row>
    <row r="11690" spans="1:12">
      <c r="A11690" s="118">
        <v>45170</v>
      </c>
      <c r="B11690" t="s">
        <v>4749</v>
      </c>
      <c r="C11690" t="s">
        <v>4748</v>
      </c>
      <c r="D11690" t="s">
        <v>4769</v>
      </c>
      <c r="E11690" t="s">
        <v>4889</v>
      </c>
      <c r="F11690">
        <v>86201469</v>
      </c>
      <c r="G11690" t="s">
        <v>4767</v>
      </c>
      <c r="H11690" t="s">
        <v>4744</v>
      </c>
      <c r="I11690">
        <v>126.2</v>
      </c>
      <c r="J11690" t="s">
        <v>138</v>
      </c>
      <c r="K11690" t="s">
        <v>137</v>
      </c>
      <c r="L11690">
        <f>I11690*$Q$2/1000</f>
        <v>4.6693999999999999E-2</v>
      </c>
    </row>
    <row r="11691" spans="1:12">
      <c r="A11691" s="118">
        <v>45170</v>
      </c>
      <c r="B11691" t="s">
        <v>4749</v>
      </c>
      <c r="C11691" t="s">
        <v>4748</v>
      </c>
      <c r="D11691" t="s">
        <v>4858</v>
      </c>
      <c r="E11691" t="s">
        <v>4888</v>
      </c>
      <c r="F11691">
        <v>101009927</v>
      </c>
      <c r="G11691" t="s">
        <v>4750</v>
      </c>
      <c r="H11691" t="s">
        <v>4744</v>
      </c>
      <c r="I11691">
        <v>126.2</v>
      </c>
      <c r="J11691" t="s">
        <v>138</v>
      </c>
      <c r="K11691" t="s">
        <v>137</v>
      </c>
      <c r="L11691">
        <f>I11691*$Q$2/1000</f>
        <v>4.6693999999999999E-2</v>
      </c>
    </row>
    <row r="11692" spans="1:12">
      <c r="A11692" s="118">
        <v>45170</v>
      </c>
      <c r="B11692" t="s">
        <v>4749</v>
      </c>
      <c r="C11692" t="s">
        <v>4748</v>
      </c>
      <c r="D11692" t="s">
        <v>4803</v>
      </c>
      <c r="E11692" t="s">
        <v>4887</v>
      </c>
      <c r="F11692">
        <v>85213558</v>
      </c>
      <c r="G11692" t="s">
        <v>4801</v>
      </c>
      <c r="H11692" t="s">
        <v>4744</v>
      </c>
      <c r="I11692">
        <v>126.2</v>
      </c>
      <c r="J11692" t="s">
        <v>138</v>
      </c>
      <c r="K11692" t="s">
        <v>137</v>
      </c>
      <c r="L11692">
        <f>I11692*$Q$2/1000</f>
        <v>4.6693999999999999E-2</v>
      </c>
    </row>
    <row r="11693" spans="1:12">
      <c r="A11693" s="118">
        <v>45170</v>
      </c>
      <c r="B11693" t="s">
        <v>4749</v>
      </c>
      <c r="C11693" t="s">
        <v>4748</v>
      </c>
      <c r="D11693" t="s">
        <v>4776</v>
      </c>
      <c r="E11693" t="s">
        <v>4886</v>
      </c>
      <c r="F11693" t="s">
        <v>4885</v>
      </c>
      <c r="G11693" t="s">
        <v>4884</v>
      </c>
      <c r="H11693" t="s">
        <v>4744</v>
      </c>
      <c r="I11693">
        <v>126.2</v>
      </c>
      <c r="J11693" t="s">
        <v>138</v>
      </c>
      <c r="K11693" t="s">
        <v>137</v>
      </c>
      <c r="L11693">
        <f>I11693*$Q$2/1000</f>
        <v>4.6693999999999999E-2</v>
      </c>
    </row>
    <row r="11694" spans="1:12">
      <c r="A11694" s="118">
        <v>45170</v>
      </c>
      <c r="B11694" t="s">
        <v>4749</v>
      </c>
      <c r="C11694" t="s">
        <v>4748</v>
      </c>
      <c r="D11694" t="s">
        <v>4883</v>
      </c>
      <c r="E11694" t="s">
        <v>4882</v>
      </c>
      <c r="F11694">
        <v>101009897</v>
      </c>
      <c r="G11694" t="s">
        <v>4865</v>
      </c>
      <c r="H11694" t="s">
        <v>4744</v>
      </c>
      <c r="I11694">
        <v>126.2</v>
      </c>
      <c r="J11694" t="s">
        <v>138</v>
      </c>
      <c r="K11694" t="s">
        <v>137</v>
      </c>
      <c r="L11694">
        <f>I11694*$Q$2/1000</f>
        <v>4.6693999999999999E-2</v>
      </c>
    </row>
    <row r="11695" spans="1:12">
      <c r="A11695" s="118">
        <v>45170</v>
      </c>
      <c r="B11695" t="s">
        <v>4749</v>
      </c>
      <c r="C11695" t="s">
        <v>4748</v>
      </c>
      <c r="D11695" t="s">
        <v>4881</v>
      </c>
      <c r="E11695" t="s">
        <v>4880</v>
      </c>
      <c r="F11695">
        <v>85213171</v>
      </c>
      <c r="G11695" t="s">
        <v>4879</v>
      </c>
      <c r="H11695" t="s">
        <v>4744</v>
      </c>
      <c r="I11695">
        <v>126.2</v>
      </c>
      <c r="J11695" t="s">
        <v>138</v>
      </c>
      <c r="K11695" t="s">
        <v>137</v>
      </c>
      <c r="L11695">
        <f>I11695*$Q$2/1000</f>
        <v>4.6693999999999999E-2</v>
      </c>
    </row>
    <row r="11696" spans="1:12">
      <c r="A11696" s="118">
        <v>45170</v>
      </c>
      <c r="B11696" t="s">
        <v>4749</v>
      </c>
      <c r="C11696" t="s">
        <v>4748</v>
      </c>
      <c r="D11696" t="s">
        <v>4766</v>
      </c>
      <c r="E11696" t="s">
        <v>4878</v>
      </c>
      <c r="F11696">
        <v>85207433</v>
      </c>
      <c r="G11696" t="s">
        <v>4789</v>
      </c>
      <c r="H11696" t="s">
        <v>4744</v>
      </c>
      <c r="I11696">
        <v>126.2</v>
      </c>
      <c r="J11696" t="s">
        <v>138</v>
      </c>
      <c r="K11696" t="s">
        <v>137</v>
      </c>
      <c r="L11696">
        <f>I11696*$Q$2/1000</f>
        <v>4.6693999999999999E-2</v>
      </c>
    </row>
    <row r="11697" spans="1:12">
      <c r="A11697" s="118">
        <v>45170</v>
      </c>
      <c r="B11697" t="s">
        <v>4749</v>
      </c>
      <c r="C11697" t="s">
        <v>4748</v>
      </c>
      <c r="D11697" t="s">
        <v>4877</v>
      </c>
      <c r="E11697" t="s">
        <v>4876</v>
      </c>
      <c r="F11697">
        <v>85211392</v>
      </c>
      <c r="G11697" t="s">
        <v>4875</v>
      </c>
      <c r="H11697" t="s">
        <v>4744</v>
      </c>
      <c r="I11697">
        <v>126.2</v>
      </c>
      <c r="J11697" t="s">
        <v>138</v>
      </c>
      <c r="K11697" t="s">
        <v>137</v>
      </c>
      <c r="L11697">
        <f>I11697*$Q$2/1000</f>
        <v>4.6693999999999999E-2</v>
      </c>
    </row>
    <row r="11698" spans="1:12">
      <c r="A11698" s="118">
        <v>45170</v>
      </c>
      <c r="B11698" t="s">
        <v>4749</v>
      </c>
      <c r="C11698" t="s">
        <v>4748</v>
      </c>
      <c r="D11698" t="s">
        <v>4799</v>
      </c>
      <c r="E11698" t="s">
        <v>4874</v>
      </c>
      <c r="F11698">
        <v>85213416</v>
      </c>
      <c r="G11698" t="s">
        <v>4791</v>
      </c>
      <c r="H11698" t="s">
        <v>4744</v>
      </c>
      <c r="I11698">
        <v>126.2</v>
      </c>
      <c r="J11698" t="s">
        <v>138</v>
      </c>
      <c r="K11698" t="s">
        <v>137</v>
      </c>
      <c r="L11698">
        <f>I11698*$Q$2/1000</f>
        <v>4.6693999999999999E-2</v>
      </c>
    </row>
    <row r="11699" spans="1:12">
      <c r="A11699" s="118">
        <v>45170</v>
      </c>
      <c r="B11699" t="s">
        <v>4749</v>
      </c>
      <c r="C11699" t="s">
        <v>4748</v>
      </c>
      <c r="D11699" t="s">
        <v>4873</v>
      </c>
      <c r="E11699" t="s">
        <v>4872</v>
      </c>
      <c r="F11699" t="s">
        <v>4871</v>
      </c>
      <c r="G11699" t="s">
        <v>4870</v>
      </c>
      <c r="H11699" t="s">
        <v>4744</v>
      </c>
      <c r="I11699">
        <v>126.2</v>
      </c>
      <c r="J11699" t="s">
        <v>138</v>
      </c>
      <c r="K11699" t="s">
        <v>137</v>
      </c>
      <c r="L11699">
        <f>I11699*$Q$2/1000</f>
        <v>4.6693999999999999E-2</v>
      </c>
    </row>
    <row r="11700" spans="1:12">
      <c r="A11700" s="118">
        <v>45170</v>
      </c>
      <c r="B11700" t="s">
        <v>4749</v>
      </c>
      <c r="C11700" t="s">
        <v>4748</v>
      </c>
      <c r="D11700" t="s">
        <v>4755</v>
      </c>
      <c r="E11700" t="s">
        <v>4869</v>
      </c>
      <c r="F11700">
        <v>85207706</v>
      </c>
      <c r="G11700" t="s">
        <v>4757</v>
      </c>
      <c r="H11700" t="s">
        <v>4744</v>
      </c>
      <c r="I11700">
        <v>126.2</v>
      </c>
      <c r="J11700" t="s">
        <v>138</v>
      </c>
      <c r="K11700" t="s">
        <v>137</v>
      </c>
      <c r="L11700">
        <f>I11700*$Q$2/1000</f>
        <v>4.6693999999999999E-2</v>
      </c>
    </row>
    <row r="11701" spans="1:12">
      <c r="A11701" s="118">
        <v>45170</v>
      </c>
      <c r="B11701" t="s">
        <v>4749</v>
      </c>
      <c r="C11701" t="s">
        <v>4748</v>
      </c>
      <c r="D11701" t="s">
        <v>4776</v>
      </c>
      <c r="E11701" t="s">
        <v>4868</v>
      </c>
      <c r="F11701">
        <v>85213142</v>
      </c>
      <c r="G11701" t="s">
        <v>4824</v>
      </c>
      <c r="H11701" t="s">
        <v>4744</v>
      </c>
      <c r="I11701">
        <v>126.2</v>
      </c>
      <c r="J11701" t="s">
        <v>138</v>
      </c>
      <c r="K11701" t="s">
        <v>137</v>
      </c>
      <c r="L11701">
        <f>I11701*$Q$2/1000</f>
        <v>4.6693999999999999E-2</v>
      </c>
    </row>
    <row r="11702" spans="1:12">
      <c r="A11702" s="118">
        <v>45170</v>
      </c>
      <c r="B11702" t="s">
        <v>4749</v>
      </c>
      <c r="C11702" t="s">
        <v>4748</v>
      </c>
      <c r="D11702" t="s">
        <v>4867</v>
      </c>
      <c r="E11702" t="s">
        <v>4866</v>
      </c>
      <c r="F11702">
        <v>101009897</v>
      </c>
      <c r="G11702" t="s">
        <v>4865</v>
      </c>
      <c r="H11702" t="s">
        <v>4744</v>
      </c>
      <c r="I11702">
        <v>126.2</v>
      </c>
      <c r="J11702" t="s">
        <v>138</v>
      </c>
      <c r="K11702" t="s">
        <v>137</v>
      </c>
      <c r="L11702">
        <f>I11702*$Q$2/1000</f>
        <v>4.6693999999999999E-2</v>
      </c>
    </row>
    <row r="11703" spans="1:12">
      <c r="A11703" s="118">
        <v>45170</v>
      </c>
      <c r="B11703" t="s">
        <v>4749</v>
      </c>
      <c r="C11703" t="s">
        <v>4748</v>
      </c>
      <c r="D11703" t="s">
        <v>4849</v>
      </c>
      <c r="E11703" t="s">
        <v>4864</v>
      </c>
      <c r="F11703">
        <v>85212110</v>
      </c>
      <c r="G11703" t="s">
        <v>4846</v>
      </c>
      <c r="H11703" t="s">
        <v>4744</v>
      </c>
      <c r="I11703">
        <v>126.2</v>
      </c>
      <c r="J11703" t="s">
        <v>138</v>
      </c>
      <c r="K11703" t="s">
        <v>137</v>
      </c>
      <c r="L11703">
        <f>I11703*$Q$2/1000</f>
        <v>4.6693999999999999E-2</v>
      </c>
    </row>
    <row r="11704" spans="1:12">
      <c r="A11704" s="118">
        <v>45170</v>
      </c>
      <c r="B11704" t="s">
        <v>4749</v>
      </c>
      <c r="C11704" t="s">
        <v>4748</v>
      </c>
      <c r="D11704" t="s">
        <v>4863</v>
      </c>
      <c r="E11704" t="s">
        <v>4862</v>
      </c>
      <c r="F11704">
        <v>101009927</v>
      </c>
      <c r="G11704" t="s">
        <v>4750</v>
      </c>
      <c r="H11704" t="s">
        <v>4744</v>
      </c>
      <c r="I11704">
        <v>126.2</v>
      </c>
      <c r="J11704" t="s">
        <v>138</v>
      </c>
      <c r="K11704" t="s">
        <v>137</v>
      </c>
      <c r="L11704">
        <f>I11704*$Q$2/1000</f>
        <v>4.6693999999999999E-2</v>
      </c>
    </row>
    <row r="11705" spans="1:12">
      <c r="A11705" s="118">
        <v>45170</v>
      </c>
      <c r="B11705" t="s">
        <v>4749</v>
      </c>
      <c r="C11705" t="s">
        <v>4748</v>
      </c>
      <c r="D11705" t="s">
        <v>4861</v>
      </c>
      <c r="E11705" t="s">
        <v>4860</v>
      </c>
      <c r="F11705" t="s">
        <v>4764</v>
      </c>
      <c r="G11705" t="s">
        <v>4763</v>
      </c>
      <c r="H11705" t="s">
        <v>4744</v>
      </c>
      <c r="I11705">
        <v>126.2</v>
      </c>
      <c r="J11705" t="s">
        <v>138</v>
      </c>
      <c r="K11705" t="s">
        <v>137</v>
      </c>
      <c r="L11705">
        <f>I11705*$Q$2/1000</f>
        <v>4.6693999999999999E-2</v>
      </c>
    </row>
    <row r="11706" spans="1:12">
      <c r="A11706" s="118">
        <v>45170</v>
      </c>
      <c r="B11706" t="s">
        <v>4749</v>
      </c>
      <c r="C11706" t="s">
        <v>4748</v>
      </c>
      <c r="D11706" t="s">
        <v>4858</v>
      </c>
      <c r="E11706" t="s">
        <v>4859</v>
      </c>
      <c r="F11706">
        <v>101009927</v>
      </c>
      <c r="G11706" t="s">
        <v>4750</v>
      </c>
      <c r="H11706" t="s">
        <v>4744</v>
      </c>
      <c r="I11706">
        <v>126.2</v>
      </c>
      <c r="J11706" t="s">
        <v>138</v>
      </c>
      <c r="K11706" t="s">
        <v>137</v>
      </c>
      <c r="L11706">
        <f>I11706*$Q$2/1000</f>
        <v>4.6693999999999999E-2</v>
      </c>
    </row>
    <row r="11707" spans="1:12">
      <c r="A11707" s="118">
        <v>45170</v>
      </c>
      <c r="B11707" t="s">
        <v>4749</v>
      </c>
      <c r="C11707" t="s">
        <v>4748</v>
      </c>
      <c r="D11707" t="s">
        <v>4858</v>
      </c>
      <c r="E11707" t="s">
        <v>4857</v>
      </c>
      <c r="F11707">
        <v>101009927</v>
      </c>
      <c r="G11707" t="s">
        <v>4750</v>
      </c>
      <c r="H11707" t="s">
        <v>4744</v>
      </c>
      <c r="I11707">
        <v>126.2</v>
      </c>
      <c r="J11707" t="s">
        <v>138</v>
      </c>
      <c r="K11707" t="s">
        <v>137</v>
      </c>
      <c r="L11707">
        <f>I11707*$Q$2/1000</f>
        <v>4.6693999999999999E-2</v>
      </c>
    </row>
    <row r="11708" spans="1:12">
      <c r="A11708" s="118">
        <v>45170</v>
      </c>
      <c r="B11708" t="s">
        <v>4749</v>
      </c>
      <c r="C11708" t="s">
        <v>4748</v>
      </c>
      <c r="D11708" t="s">
        <v>4856</v>
      </c>
      <c r="E11708" t="s">
        <v>4855</v>
      </c>
      <c r="F11708">
        <v>85213904</v>
      </c>
      <c r="G11708" t="s">
        <v>4854</v>
      </c>
      <c r="H11708" t="s">
        <v>4744</v>
      </c>
      <c r="I11708">
        <v>126.2</v>
      </c>
      <c r="J11708" t="s">
        <v>138</v>
      </c>
      <c r="K11708" t="s">
        <v>137</v>
      </c>
      <c r="L11708">
        <f>I11708*$Q$2/1000</f>
        <v>4.6693999999999999E-2</v>
      </c>
    </row>
    <row r="11709" spans="1:12">
      <c r="A11709" s="118">
        <v>45170</v>
      </c>
      <c r="B11709" t="s">
        <v>4749</v>
      </c>
      <c r="C11709" t="s">
        <v>4748</v>
      </c>
      <c r="D11709" t="s">
        <v>4762</v>
      </c>
      <c r="E11709" t="s">
        <v>4853</v>
      </c>
      <c r="F11709">
        <v>85213464</v>
      </c>
      <c r="G11709" t="s">
        <v>4760</v>
      </c>
      <c r="H11709" t="s">
        <v>4744</v>
      </c>
      <c r="I11709">
        <v>126.2</v>
      </c>
      <c r="J11709" t="s">
        <v>138</v>
      </c>
      <c r="K11709" t="s">
        <v>137</v>
      </c>
      <c r="L11709">
        <f>I11709*$Q$2/1000</f>
        <v>4.6693999999999999E-2</v>
      </c>
    </row>
    <row r="11710" spans="1:12">
      <c r="A11710" s="118">
        <v>45170</v>
      </c>
      <c r="B11710" t="s">
        <v>4749</v>
      </c>
      <c r="C11710" t="s">
        <v>4748</v>
      </c>
      <c r="D11710" t="s">
        <v>4852</v>
      </c>
      <c r="E11710" t="s">
        <v>4851</v>
      </c>
      <c r="F11710">
        <v>85211353</v>
      </c>
      <c r="G11710" t="s">
        <v>4850</v>
      </c>
      <c r="H11710" t="s">
        <v>4744</v>
      </c>
      <c r="I11710">
        <v>126.2</v>
      </c>
      <c r="J11710" t="s">
        <v>138</v>
      </c>
      <c r="K11710" t="s">
        <v>137</v>
      </c>
      <c r="L11710">
        <f>I11710*$Q$2/1000</f>
        <v>4.6693999999999999E-2</v>
      </c>
    </row>
    <row r="11711" spans="1:12">
      <c r="A11711" s="118">
        <v>45170</v>
      </c>
      <c r="B11711" t="s">
        <v>4749</v>
      </c>
      <c r="C11711" t="s">
        <v>4748</v>
      </c>
      <c r="D11711" t="s">
        <v>4849</v>
      </c>
      <c r="E11711" t="s">
        <v>4848</v>
      </c>
      <c r="F11711">
        <v>85212110</v>
      </c>
      <c r="G11711" t="s">
        <v>4846</v>
      </c>
      <c r="H11711" t="s">
        <v>4744</v>
      </c>
      <c r="I11711">
        <v>126.2</v>
      </c>
      <c r="J11711" t="s">
        <v>138</v>
      </c>
      <c r="K11711" t="s">
        <v>137</v>
      </c>
      <c r="L11711">
        <f>I11711*$Q$2/1000</f>
        <v>4.6693999999999999E-2</v>
      </c>
    </row>
    <row r="11712" spans="1:12">
      <c r="A11712" s="118">
        <v>45170</v>
      </c>
      <c r="B11712" t="s">
        <v>4749</v>
      </c>
      <c r="C11712" t="s">
        <v>4748</v>
      </c>
      <c r="D11712" t="s">
        <v>4835</v>
      </c>
      <c r="E11712" t="s">
        <v>4847</v>
      </c>
      <c r="F11712">
        <v>85212110</v>
      </c>
      <c r="G11712" t="s">
        <v>4846</v>
      </c>
      <c r="H11712" t="s">
        <v>4744</v>
      </c>
      <c r="I11712">
        <v>126.2</v>
      </c>
      <c r="J11712" t="s">
        <v>138</v>
      </c>
      <c r="K11712" t="s">
        <v>137</v>
      </c>
      <c r="L11712">
        <f>I11712*$Q$2/1000</f>
        <v>4.6693999999999999E-2</v>
      </c>
    </row>
    <row r="11713" spans="1:12">
      <c r="A11713" s="118">
        <v>45170</v>
      </c>
      <c r="B11713" t="s">
        <v>4749</v>
      </c>
      <c r="C11713" t="s">
        <v>4748</v>
      </c>
      <c r="D11713" t="s">
        <v>4845</v>
      </c>
      <c r="E11713" t="s">
        <v>4844</v>
      </c>
      <c r="F11713" t="s">
        <v>4843</v>
      </c>
      <c r="G11713" t="s">
        <v>4842</v>
      </c>
      <c r="H11713" t="s">
        <v>4744</v>
      </c>
      <c r="I11713">
        <v>126.2</v>
      </c>
      <c r="J11713" t="s">
        <v>138</v>
      </c>
      <c r="K11713" t="s">
        <v>137</v>
      </c>
      <c r="L11713">
        <f>I11713*$Q$2/1000</f>
        <v>4.6693999999999999E-2</v>
      </c>
    </row>
    <row r="11714" spans="1:12">
      <c r="A11714" s="118">
        <v>45170</v>
      </c>
      <c r="B11714" t="s">
        <v>4749</v>
      </c>
      <c r="C11714" t="s">
        <v>4748</v>
      </c>
      <c r="D11714" t="s">
        <v>4808</v>
      </c>
      <c r="E11714" t="s">
        <v>4841</v>
      </c>
      <c r="F11714">
        <v>85213537</v>
      </c>
      <c r="G11714" t="s">
        <v>4840</v>
      </c>
      <c r="H11714" t="s">
        <v>4744</v>
      </c>
      <c r="I11714">
        <v>126.2</v>
      </c>
      <c r="J11714" t="s">
        <v>138</v>
      </c>
      <c r="K11714" t="s">
        <v>137</v>
      </c>
      <c r="L11714">
        <f>I11714*$Q$2/1000</f>
        <v>4.6693999999999999E-2</v>
      </c>
    </row>
    <row r="11715" spans="1:12">
      <c r="A11715" s="118">
        <v>45170</v>
      </c>
      <c r="B11715" t="s">
        <v>4749</v>
      </c>
      <c r="C11715" t="s">
        <v>4748</v>
      </c>
      <c r="D11715" t="s">
        <v>4839</v>
      </c>
      <c r="E11715" t="s">
        <v>4838</v>
      </c>
      <c r="F11715">
        <v>85213708</v>
      </c>
      <c r="G11715" t="s">
        <v>4783</v>
      </c>
      <c r="H11715" t="s">
        <v>4744</v>
      </c>
      <c r="I11715">
        <v>126.2</v>
      </c>
      <c r="J11715" t="s">
        <v>138</v>
      </c>
      <c r="K11715" t="s">
        <v>137</v>
      </c>
      <c r="L11715">
        <f>I11715*$Q$2/1000</f>
        <v>4.6693999999999999E-2</v>
      </c>
    </row>
    <row r="11716" spans="1:12">
      <c r="A11716" s="118">
        <v>45200</v>
      </c>
      <c r="B11716" t="s">
        <v>4749</v>
      </c>
      <c r="C11716" t="s">
        <v>4748</v>
      </c>
      <c r="D11716" t="s">
        <v>4837</v>
      </c>
      <c r="E11716" t="s">
        <v>4836</v>
      </c>
      <c r="F11716">
        <v>85213909</v>
      </c>
      <c r="G11716" t="s">
        <v>4810</v>
      </c>
      <c r="H11716" t="s">
        <v>4744</v>
      </c>
      <c r="I11716">
        <v>126.2</v>
      </c>
      <c r="J11716" t="s">
        <v>138</v>
      </c>
      <c r="K11716" t="s">
        <v>137</v>
      </c>
      <c r="L11716">
        <f>I11716*$Q$2/1000</f>
        <v>4.6693999999999999E-2</v>
      </c>
    </row>
    <row r="11717" spans="1:12">
      <c r="A11717" s="118">
        <v>45200</v>
      </c>
      <c r="B11717" t="s">
        <v>4749</v>
      </c>
      <c r="C11717" t="s">
        <v>4748</v>
      </c>
      <c r="D11717" t="s">
        <v>4835</v>
      </c>
      <c r="E11717" t="s">
        <v>4834</v>
      </c>
      <c r="F11717">
        <v>85213169</v>
      </c>
      <c r="G11717" t="s">
        <v>4833</v>
      </c>
      <c r="H11717" t="s">
        <v>4744</v>
      </c>
      <c r="I11717">
        <v>126.2</v>
      </c>
      <c r="J11717" t="s">
        <v>138</v>
      </c>
      <c r="K11717" t="s">
        <v>137</v>
      </c>
      <c r="L11717">
        <f>I11717*$Q$2/1000</f>
        <v>4.6693999999999999E-2</v>
      </c>
    </row>
    <row r="11718" spans="1:12">
      <c r="A11718" s="118">
        <v>45200</v>
      </c>
      <c r="B11718" t="s">
        <v>4749</v>
      </c>
      <c r="C11718" t="s">
        <v>4748</v>
      </c>
      <c r="D11718" t="s">
        <v>4755</v>
      </c>
      <c r="E11718" t="s">
        <v>4832</v>
      </c>
      <c r="F11718">
        <v>85207706</v>
      </c>
      <c r="G11718" t="s">
        <v>4757</v>
      </c>
      <c r="H11718" t="s">
        <v>4744</v>
      </c>
      <c r="I11718">
        <v>126.2</v>
      </c>
      <c r="J11718" t="s">
        <v>138</v>
      </c>
      <c r="K11718" t="s">
        <v>137</v>
      </c>
      <c r="L11718">
        <f>I11718*$Q$2/1000</f>
        <v>4.6693999999999999E-2</v>
      </c>
    </row>
    <row r="11719" spans="1:12">
      <c r="A11719" s="118">
        <v>45200</v>
      </c>
      <c r="B11719" t="s">
        <v>4749</v>
      </c>
      <c r="C11719" t="s">
        <v>4748</v>
      </c>
      <c r="D11719" t="s">
        <v>4766</v>
      </c>
      <c r="E11719" t="s">
        <v>4831</v>
      </c>
      <c r="F11719">
        <v>85207433</v>
      </c>
      <c r="G11719" t="s">
        <v>4789</v>
      </c>
      <c r="H11719" t="s">
        <v>4744</v>
      </c>
      <c r="I11719">
        <v>126.2</v>
      </c>
      <c r="J11719" t="s">
        <v>138</v>
      </c>
      <c r="K11719" t="s">
        <v>137</v>
      </c>
      <c r="L11719">
        <f>I11719*$Q$2/1000</f>
        <v>4.6693999999999999E-2</v>
      </c>
    </row>
    <row r="11720" spans="1:12">
      <c r="A11720" s="118">
        <v>45200</v>
      </c>
      <c r="B11720" t="s">
        <v>4749</v>
      </c>
      <c r="C11720" t="s">
        <v>4748</v>
      </c>
      <c r="D11720" t="s">
        <v>4830</v>
      </c>
      <c r="E11720" t="s">
        <v>4829</v>
      </c>
      <c r="F11720">
        <v>85207705</v>
      </c>
      <c r="G11720" t="s">
        <v>4828</v>
      </c>
      <c r="H11720" t="s">
        <v>4744</v>
      </c>
      <c r="I11720">
        <v>126.2</v>
      </c>
      <c r="J11720" t="s">
        <v>138</v>
      </c>
      <c r="K11720" t="s">
        <v>137</v>
      </c>
      <c r="L11720">
        <f>I11720*$Q$2/1000</f>
        <v>4.6693999999999999E-2</v>
      </c>
    </row>
    <row r="11721" spans="1:12">
      <c r="A11721" s="118">
        <v>45200</v>
      </c>
      <c r="B11721" t="s">
        <v>4749</v>
      </c>
      <c r="C11721" t="s">
        <v>4748</v>
      </c>
      <c r="D11721" t="s">
        <v>4799</v>
      </c>
      <c r="E11721" t="s">
        <v>4827</v>
      </c>
      <c r="F11721">
        <v>101010092</v>
      </c>
      <c r="G11721" t="s">
        <v>4826</v>
      </c>
      <c r="H11721" t="s">
        <v>4744</v>
      </c>
      <c r="I11721">
        <v>126.2</v>
      </c>
      <c r="J11721" t="s">
        <v>138</v>
      </c>
      <c r="K11721" t="s">
        <v>137</v>
      </c>
      <c r="L11721">
        <f>I11721*$Q$2/1000</f>
        <v>4.6693999999999999E-2</v>
      </c>
    </row>
    <row r="11722" spans="1:12">
      <c r="A11722" s="118">
        <v>45200</v>
      </c>
      <c r="B11722" t="s">
        <v>4749</v>
      </c>
      <c r="C11722" t="s">
        <v>4748</v>
      </c>
      <c r="D11722" t="s">
        <v>4776</v>
      </c>
      <c r="E11722" t="s">
        <v>4825</v>
      </c>
      <c r="F11722">
        <v>85213142</v>
      </c>
      <c r="G11722" t="s">
        <v>4824</v>
      </c>
      <c r="H11722" t="s">
        <v>4744</v>
      </c>
      <c r="I11722">
        <v>126.2</v>
      </c>
      <c r="J11722" t="s">
        <v>138</v>
      </c>
      <c r="K11722" t="s">
        <v>137</v>
      </c>
      <c r="L11722">
        <f>I11722*$Q$2/1000</f>
        <v>4.6693999999999999E-2</v>
      </c>
    </row>
    <row r="11723" spans="1:12">
      <c r="A11723" s="118">
        <v>45200</v>
      </c>
      <c r="B11723" t="s">
        <v>4749</v>
      </c>
      <c r="C11723" t="s">
        <v>4748</v>
      </c>
      <c r="D11723" t="s">
        <v>4779</v>
      </c>
      <c r="E11723" t="s">
        <v>4823</v>
      </c>
      <c r="F11723">
        <v>85213952</v>
      </c>
      <c r="G11723" t="s">
        <v>4777</v>
      </c>
      <c r="H11723" t="s">
        <v>4744</v>
      </c>
      <c r="I11723">
        <v>126.2</v>
      </c>
      <c r="J11723" t="s">
        <v>138</v>
      </c>
      <c r="K11723" t="s">
        <v>137</v>
      </c>
      <c r="L11723">
        <f>I11723*$Q$2/1000</f>
        <v>4.6693999999999999E-2</v>
      </c>
    </row>
    <row r="11724" spans="1:12">
      <c r="A11724" s="118">
        <v>45108</v>
      </c>
      <c r="B11724" t="s">
        <v>4392</v>
      </c>
      <c r="C11724" t="s">
        <v>4391</v>
      </c>
      <c r="D11724" t="s">
        <v>4822</v>
      </c>
      <c r="E11724" t="s">
        <v>4821</v>
      </c>
      <c r="F11724" t="s">
        <v>4820</v>
      </c>
      <c r="G11724" t="s">
        <v>4819</v>
      </c>
      <c r="H11724" t="s">
        <v>4386</v>
      </c>
      <c r="I11724">
        <v>64.599999999999994</v>
      </c>
      <c r="J11724" t="s">
        <v>223</v>
      </c>
      <c r="K11724" t="s">
        <v>137</v>
      </c>
      <c r="L11724">
        <f>+I11724*$Q$5/1000</f>
        <v>6.5682050000000006E-2</v>
      </c>
    </row>
    <row r="11725" spans="1:12">
      <c r="A11725" s="118">
        <v>45200</v>
      </c>
      <c r="B11725" t="s">
        <v>4749</v>
      </c>
      <c r="C11725" t="s">
        <v>4748</v>
      </c>
      <c r="D11725" t="s">
        <v>4818</v>
      </c>
      <c r="E11725" t="s">
        <v>4817</v>
      </c>
      <c r="F11725" t="s">
        <v>4816</v>
      </c>
      <c r="G11725" t="s">
        <v>4815</v>
      </c>
      <c r="H11725" t="s">
        <v>4744</v>
      </c>
      <c r="I11725">
        <v>126.2</v>
      </c>
      <c r="J11725" t="s">
        <v>138</v>
      </c>
      <c r="K11725" t="s">
        <v>137</v>
      </c>
      <c r="L11725">
        <f>I11725*$Q$2/1000</f>
        <v>4.6693999999999999E-2</v>
      </c>
    </row>
    <row r="11726" spans="1:12">
      <c r="A11726" s="118">
        <v>45200</v>
      </c>
      <c r="B11726" t="s">
        <v>4749</v>
      </c>
      <c r="C11726" t="s">
        <v>4748</v>
      </c>
      <c r="D11726" t="s">
        <v>4814</v>
      </c>
      <c r="E11726" t="s">
        <v>4813</v>
      </c>
      <c r="F11726">
        <v>85213710</v>
      </c>
      <c r="G11726" t="s">
        <v>4812</v>
      </c>
      <c r="H11726" t="s">
        <v>4744</v>
      </c>
      <c r="I11726">
        <v>126.2</v>
      </c>
      <c r="J11726" t="s">
        <v>138</v>
      </c>
      <c r="K11726" t="s">
        <v>137</v>
      </c>
      <c r="L11726">
        <f>I11726*$Q$2/1000</f>
        <v>4.6693999999999999E-2</v>
      </c>
    </row>
    <row r="11727" spans="1:12">
      <c r="A11727" s="118">
        <v>45200</v>
      </c>
      <c r="B11727" t="s">
        <v>4749</v>
      </c>
      <c r="C11727" t="s">
        <v>4748</v>
      </c>
      <c r="D11727" t="s">
        <v>4808</v>
      </c>
      <c r="E11727" t="s">
        <v>4811</v>
      </c>
      <c r="F11727">
        <v>85213909</v>
      </c>
      <c r="G11727" t="s">
        <v>4810</v>
      </c>
      <c r="H11727" t="s">
        <v>4744</v>
      </c>
      <c r="I11727">
        <v>126.2</v>
      </c>
      <c r="J11727" t="s">
        <v>138</v>
      </c>
      <c r="K11727" t="s">
        <v>137</v>
      </c>
      <c r="L11727">
        <f>I11727*$Q$2/1000</f>
        <v>4.6693999999999999E-2</v>
      </c>
    </row>
    <row r="11728" spans="1:12">
      <c r="A11728" s="118">
        <v>45200</v>
      </c>
      <c r="B11728" t="s">
        <v>4749</v>
      </c>
      <c r="C11728" t="s">
        <v>4748</v>
      </c>
      <c r="D11728" t="s">
        <v>4762</v>
      </c>
      <c r="E11728" t="s">
        <v>4809</v>
      </c>
      <c r="F11728">
        <v>85213464</v>
      </c>
      <c r="G11728" t="s">
        <v>4760</v>
      </c>
      <c r="H11728" t="s">
        <v>4744</v>
      </c>
      <c r="I11728">
        <v>126.2</v>
      </c>
      <c r="J11728" t="s">
        <v>138</v>
      </c>
      <c r="K11728" t="s">
        <v>137</v>
      </c>
      <c r="L11728">
        <f>I11728*$Q$2/1000</f>
        <v>4.6693999999999999E-2</v>
      </c>
    </row>
    <row r="11729" spans="1:12">
      <c r="A11729" s="118">
        <v>45200</v>
      </c>
      <c r="B11729" t="s">
        <v>4749</v>
      </c>
      <c r="C11729" t="s">
        <v>4748</v>
      </c>
      <c r="D11729" t="s">
        <v>4808</v>
      </c>
      <c r="E11729" t="s">
        <v>4807</v>
      </c>
      <c r="F11729">
        <v>85213182</v>
      </c>
      <c r="G11729" t="s">
        <v>4806</v>
      </c>
      <c r="H11729" t="s">
        <v>4744</v>
      </c>
      <c r="I11729">
        <v>126.2</v>
      </c>
      <c r="J11729" t="s">
        <v>138</v>
      </c>
      <c r="K11729" t="s">
        <v>137</v>
      </c>
      <c r="L11729">
        <f>I11729*$Q$2/1000</f>
        <v>4.6693999999999999E-2</v>
      </c>
    </row>
    <row r="11730" spans="1:12">
      <c r="A11730" s="118">
        <v>45200</v>
      </c>
      <c r="B11730" t="s">
        <v>4749</v>
      </c>
      <c r="C11730" t="s">
        <v>4748</v>
      </c>
      <c r="D11730" t="s">
        <v>4755</v>
      </c>
      <c r="E11730" t="s">
        <v>4805</v>
      </c>
      <c r="F11730">
        <v>85207706</v>
      </c>
      <c r="G11730" t="s">
        <v>4757</v>
      </c>
      <c r="H11730" t="s">
        <v>4744</v>
      </c>
      <c r="I11730">
        <v>126.2</v>
      </c>
      <c r="J11730" t="s">
        <v>138</v>
      </c>
      <c r="K11730" t="s">
        <v>137</v>
      </c>
      <c r="L11730">
        <f>I11730*$Q$2/1000</f>
        <v>4.6693999999999999E-2</v>
      </c>
    </row>
    <row r="11731" spans="1:12">
      <c r="A11731" s="118">
        <v>45200</v>
      </c>
      <c r="B11731" t="s">
        <v>4749</v>
      </c>
      <c r="C11731" t="s">
        <v>4748</v>
      </c>
      <c r="D11731" t="s">
        <v>4769</v>
      </c>
      <c r="E11731" t="s">
        <v>4804</v>
      </c>
      <c r="F11731">
        <v>86201469</v>
      </c>
      <c r="G11731" t="s">
        <v>4767</v>
      </c>
      <c r="H11731" t="s">
        <v>4744</v>
      </c>
      <c r="I11731">
        <v>126.2</v>
      </c>
      <c r="J11731" t="s">
        <v>138</v>
      </c>
      <c r="K11731" t="s">
        <v>137</v>
      </c>
      <c r="L11731">
        <f>I11731*$Q$2/1000</f>
        <v>4.6693999999999999E-2</v>
      </c>
    </row>
    <row r="11732" spans="1:12">
      <c r="A11732" s="118">
        <v>45200</v>
      </c>
      <c r="B11732" t="s">
        <v>4749</v>
      </c>
      <c r="C11732" t="s">
        <v>4748</v>
      </c>
      <c r="D11732" t="s">
        <v>4803</v>
      </c>
      <c r="E11732" t="s">
        <v>4802</v>
      </c>
      <c r="F11732">
        <v>85213558</v>
      </c>
      <c r="G11732" t="s">
        <v>4801</v>
      </c>
      <c r="H11732" t="s">
        <v>4744</v>
      </c>
      <c r="I11732">
        <v>126.2</v>
      </c>
      <c r="J11732" t="s">
        <v>138</v>
      </c>
      <c r="K11732" t="s">
        <v>137</v>
      </c>
      <c r="L11732">
        <f>I11732*$Q$2/1000</f>
        <v>4.6693999999999999E-2</v>
      </c>
    </row>
    <row r="11733" spans="1:12">
      <c r="A11733" s="118">
        <v>45231</v>
      </c>
      <c r="B11733" t="s">
        <v>4749</v>
      </c>
      <c r="C11733" t="s">
        <v>4748</v>
      </c>
      <c r="D11733" t="s">
        <v>4755</v>
      </c>
      <c r="E11733" t="s">
        <v>4800</v>
      </c>
      <c r="F11733">
        <v>85207706</v>
      </c>
      <c r="G11733" t="s">
        <v>4757</v>
      </c>
      <c r="H11733" t="s">
        <v>4744</v>
      </c>
      <c r="I11733">
        <v>126.2</v>
      </c>
      <c r="J11733" t="s">
        <v>138</v>
      </c>
      <c r="K11733" t="s">
        <v>137</v>
      </c>
      <c r="L11733">
        <f>I11733*$Q$2/1000</f>
        <v>4.6693999999999999E-2</v>
      </c>
    </row>
    <row r="11734" spans="1:12">
      <c r="A11734" s="118">
        <v>45231</v>
      </c>
      <c r="B11734" t="s">
        <v>4749</v>
      </c>
      <c r="C11734" t="s">
        <v>4748</v>
      </c>
      <c r="D11734" t="s">
        <v>4799</v>
      </c>
      <c r="E11734" t="s">
        <v>4798</v>
      </c>
      <c r="F11734">
        <v>85213416</v>
      </c>
      <c r="G11734" t="s">
        <v>4791</v>
      </c>
      <c r="H11734" t="s">
        <v>4744</v>
      </c>
      <c r="I11734">
        <v>126.2</v>
      </c>
      <c r="J11734" t="s">
        <v>138</v>
      </c>
      <c r="K11734" t="s">
        <v>137</v>
      </c>
      <c r="L11734">
        <f>I11734*$Q$2/1000</f>
        <v>4.6693999999999999E-2</v>
      </c>
    </row>
    <row r="11735" spans="1:12">
      <c r="A11735" s="118">
        <v>45200</v>
      </c>
      <c r="B11735" t="s">
        <v>460</v>
      </c>
      <c r="C11735" t="s">
        <v>459</v>
      </c>
      <c r="D11735" t="s">
        <v>2597</v>
      </c>
      <c r="E11735" t="s">
        <v>4797</v>
      </c>
      <c r="F11735">
        <v>50205993</v>
      </c>
      <c r="G11735" t="s">
        <v>2595</v>
      </c>
      <c r="H11735" t="s">
        <v>455</v>
      </c>
      <c r="I11735">
        <v>103.6</v>
      </c>
      <c r="J11735" t="s">
        <v>145</v>
      </c>
      <c r="K11735" t="s">
        <v>137</v>
      </c>
      <c r="L11735">
        <f>I11735*$Q$2/100/1000</f>
        <v>3.8331999999999998E-4</v>
      </c>
    </row>
    <row r="11736" spans="1:12">
      <c r="A11736" s="118">
        <v>45170</v>
      </c>
      <c r="B11736" t="s">
        <v>443</v>
      </c>
      <c r="C11736" t="s">
        <v>442</v>
      </c>
      <c r="D11736" t="s">
        <v>441</v>
      </c>
      <c r="E11736" t="s">
        <v>4796</v>
      </c>
      <c r="F11736">
        <v>101022020</v>
      </c>
      <c r="G11736" t="s">
        <v>2288</v>
      </c>
      <c r="H11736" s="122" t="s">
        <v>437</v>
      </c>
      <c r="I11736">
        <v>4725</v>
      </c>
      <c r="J11736" t="s">
        <v>199</v>
      </c>
      <c r="K11736" t="s">
        <v>198</v>
      </c>
      <c r="L11736">
        <f>I11736*$Q$4/1000</f>
        <v>8.3086819200000015</v>
      </c>
    </row>
    <row r="11737" spans="1:12">
      <c r="A11737" s="118">
        <v>45231</v>
      </c>
      <c r="B11737" t="s">
        <v>4392</v>
      </c>
      <c r="C11737" t="s">
        <v>4391</v>
      </c>
      <c r="D11737" t="s">
        <v>4795</v>
      </c>
      <c r="E11737" t="s">
        <v>4794</v>
      </c>
      <c r="F11737">
        <v>101044155</v>
      </c>
      <c r="G11737" t="s">
        <v>4793</v>
      </c>
      <c r="H11737" t="s">
        <v>4386</v>
      </c>
      <c r="I11737">
        <v>64.599999999999994</v>
      </c>
      <c r="J11737" t="s">
        <v>223</v>
      </c>
      <c r="K11737" t="s">
        <v>137</v>
      </c>
      <c r="L11737">
        <f>+I11737*$Q$5/1000</f>
        <v>6.5682050000000006E-2</v>
      </c>
    </row>
    <row r="11738" spans="1:12">
      <c r="A11738" s="118">
        <v>45231</v>
      </c>
      <c r="B11738" t="s">
        <v>4749</v>
      </c>
      <c r="C11738" t="s">
        <v>4748</v>
      </c>
      <c r="D11738" t="s">
        <v>4762</v>
      </c>
      <c r="E11738" t="s">
        <v>4792</v>
      </c>
      <c r="F11738">
        <v>85213416</v>
      </c>
      <c r="G11738" t="s">
        <v>4791</v>
      </c>
      <c r="H11738" t="s">
        <v>4744</v>
      </c>
      <c r="I11738">
        <v>126.2</v>
      </c>
      <c r="J11738" t="s">
        <v>138</v>
      </c>
      <c r="K11738" t="s">
        <v>137</v>
      </c>
      <c r="L11738">
        <f>I11738*$Q$2/1000</f>
        <v>4.6693999999999999E-2</v>
      </c>
    </row>
    <row r="11739" spans="1:12">
      <c r="A11739" s="118">
        <v>45231</v>
      </c>
      <c r="B11739" t="s">
        <v>4749</v>
      </c>
      <c r="C11739" t="s">
        <v>4748</v>
      </c>
      <c r="D11739" t="s">
        <v>4766</v>
      </c>
      <c r="E11739" t="s">
        <v>4790</v>
      </c>
      <c r="F11739">
        <v>85207433</v>
      </c>
      <c r="G11739" t="s">
        <v>4789</v>
      </c>
      <c r="H11739" t="s">
        <v>4744</v>
      </c>
      <c r="I11739">
        <v>126.2</v>
      </c>
      <c r="J11739" t="s">
        <v>138</v>
      </c>
      <c r="K11739" t="s">
        <v>137</v>
      </c>
      <c r="L11739">
        <f>I11739*$Q$2/1000</f>
        <v>4.6693999999999999E-2</v>
      </c>
    </row>
    <row r="11740" spans="1:12">
      <c r="A11740" s="118">
        <v>45231</v>
      </c>
      <c r="B11740" t="s">
        <v>4749</v>
      </c>
      <c r="C11740" t="s">
        <v>4748</v>
      </c>
      <c r="D11740" t="s">
        <v>4769</v>
      </c>
      <c r="E11740" t="s">
        <v>4788</v>
      </c>
      <c r="F11740">
        <v>86201469</v>
      </c>
      <c r="G11740" t="s">
        <v>4767</v>
      </c>
      <c r="H11740" t="s">
        <v>4744</v>
      </c>
      <c r="I11740">
        <v>126.2</v>
      </c>
      <c r="J11740" t="s">
        <v>138</v>
      </c>
      <c r="K11740" t="s">
        <v>137</v>
      </c>
      <c r="L11740">
        <f>I11740*$Q$2/1000</f>
        <v>4.6693999999999999E-2</v>
      </c>
    </row>
    <row r="11741" spans="1:12">
      <c r="A11741" s="118">
        <v>45231</v>
      </c>
      <c r="B11741" t="s">
        <v>4749</v>
      </c>
      <c r="C11741" t="s">
        <v>4748</v>
      </c>
      <c r="D11741" t="s">
        <v>4785</v>
      </c>
      <c r="E11741" t="s">
        <v>4787</v>
      </c>
      <c r="F11741">
        <v>85213708</v>
      </c>
      <c r="G11741" t="s">
        <v>4783</v>
      </c>
      <c r="H11741" t="s">
        <v>4744</v>
      </c>
      <c r="I11741">
        <v>126.2</v>
      </c>
      <c r="J11741" t="s">
        <v>138</v>
      </c>
      <c r="K11741" t="s">
        <v>137</v>
      </c>
      <c r="L11741">
        <f>I11741*$Q$2/1000</f>
        <v>4.6693999999999999E-2</v>
      </c>
    </row>
    <row r="11742" spans="1:12">
      <c r="A11742" s="118">
        <v>45231</v>
      </c>
      <c r="B11742" t="s">
        <v>4749</v>
      </c>
      <c r="C11742" t="s">
        <v>4748</v>
      </c>
      <c r="D11742" t="s">
        <v>4762</v>
      </c>
      <c r="E11742" t="s">
        <v>4786</v>
      </c>
      <c r="F11742">
        <v>85213464</v>
      </c>
      <c r="G11742" t="s">
        <v>4760</v>
      </c>
      <c r="H11742" t="s">
        <v>4744</v>
      </c>
      <c r="I11742">
        <v>126.2</v>
      </c>
      <c r="J11742" t="s">
        <v>138</v>
      </c>
      <c r="K11742" t="s">
        <v>137</v>
      </c>
      <c r="L11742">
        <f>I11742*$Q$2/1000</f>
        <v>4.6693999999999999E-2</v>
      </c>
    </row>
    <row r="11743" spans="1:12">
      <c r="A11743" s="118">
        <v>45231</v>
      </c>
      <c r="B11743" t="s">
        <v>4749</v>
      </c>
      <c r="C11743" t="s">
        <v>4748</v>
      </c>
      <c r="D11743" t="s">
        <v>4785</v>
      </c>
      <c r="E11743" t="s">
        <v>4784</v>
      </c>
      <c r="F11743">
        <v>85213708</v>
      </c>
      <c r="G11743" t="s">
        <v>4783</v>
      </c>
      <c r="H11743" t="s">
        <v>4744</v>
      </c>
      <c r="I11743">
        <v>126.2</v>
      </c>
      <c r="J11743" t="s">
        <v>138</v>
      </c>
      <c r="K11743" t="s">
        <v>137</v>
      </c>
      <c r="L11743">
        <f>I11743*$Q$2/1000</f>
        <v>4.6693999999999999E-2</v>
      </c>
    </row>
    <row r="11744" spans="1:12">
      <c r="A11744" s="118">
        <v>45231</v>
      </c>
      <c r="B11744" t="s">
        <v>4749</v>
      </c>
      <c r="C11744" t="s">
        <v>4748</v>
      </c>
      <c r="D11744" t="s">
        <v>4762</v>
      </c>
      <c r="E11744" t="s">
        <v>4782</v>
      </c>
      <c r="F11744" t="s">
        <v>4781</v>
      </c>
      <c r="G11744" t="s">
        <v>4780</v>
      </c>
      <c r="H11744" t="s">
        <v>4744</v>
      </c>
      <c r="I11744">
        <v>126.2</v>
      </c>
      <c r="J11744" t="s">
        <v>138</v>
      </c>
      <c r="K11744" t="s">
        <v>137</v>
      </c>
      <c r="L11744">
        <f>I11744*$Q$2/1000</f>
        <v>4.6693999999999999E-2</v>
      </c>
    </row>
    <row r="11745" spans="1:12">
      <c r="A11745" s="118">
        <v>45231</v>
      </c>
      <c r="B11745" t="s">
        <v>4749</v>
      </c>
      <c r="C11745" t="s">
        <v>4748</v>
      </c>
      <c r="D11745" t="s">
        <v>4779</v>
      </c>
      <c r="E11745" t="s">
        <v>4778</v>
      </c>
      <c r="F11745">
        <v>85213952</v>
      </c>
      <c r="G11745" t="s">
        <v>4777</v>
      </c>
      <c r="H11745" t="s">
        <v>4744</v>
      </c>
      <c r="I11745">
        <v>126.2</v>
      </c>
      <c r="J11745" t="s">
        <v>138</v>
      </c>
      <c r="K11745" t="s">
        <v>137</v>
      </c>
      <c r="L11745">
        <f>I11745*$Q$2/1000</f>
        <v>4.6693999999999999E-2</v>
      </c>
    </row>
    <row r="11746" spans="1:12">
      <c r="A11746" s="118">
        <v>45261</v>
      </c>
      <c r="B11746" t="s">
        <v>4749</v>
      </c>
      <c r="C11746" t="s">
        <v>4748</v>
      </c>
      <c r="D11746" t="s">
        <v>4776</v>
      </c>
      <c r="E11746" t="s">
        <v>4775</v>
      </c>
      <c r="F11746">
        <v>85213163</v>
      </c>
      <c r="G11746" t="s">
        <v>4774</v>
      </c>
      <c r="H11746" t="s">
        <v>4744</v>
      </c>
      <c r="I11746">
        <v>126.2</v>
      </c>
      <c r="J11746" t="s">
        <v>138</v>
      </c>
      <c r="K11746" t="s">
        <v>137</v>
      </c>
      <c r="L11746">
        <f>I11746*$Q$2/1000</f>
        <v>4.6693999999999999E-2</v>
      </c>
    </row>
    <row r="11747" spans="1:12">
      <c r="A11747" s="118">
        <v>45261</v>
      </c>
      <c r="B11747" t="s">
        <v>4749</v>
      </c>
      <c r="C11747" t="s">
        <v>4748</v>
      </c>
      <c r="D11747" t="s">
        <v>4773</v>
      </c>
      <c r="E11747" t="s">
        <v>4772</v>
      </c>
      <c r="F11747">
        <v>23202263</v>
      </c>
      <c r="G11747" t="s">
        <v>4771</v>
      </c>
      <c r="H11747" t="s">
        <v>4744</v>
      </c>
      <c r="I11747">
        <v>126.2</v>
      </c>
      <c r="J11747" t="s">
        <v>138</v>
      </c>
      <c r="K11747" t="s">
        <v>137</v>
      </c>
      <c r="L11747">
        <f>I11747*$Q$2/1000</f>
        <v>4.6693999999999999E-2</v>
      </c>
    </row>
    <row r="11748" spans="1:12">
      <c r="A11748" s="118">
        <v>45261</v>
      </c>
      <c r="B11748" t="s">
        <v>4749</v>
      </c>
      <c r="C11748" t="s">
        <v>4748</v>
      </c>
      <c r="D11748" t="s">
        <v>4755</v>
      </c>
      <c r="E11748" t="s">
        <v>4770</v>
      </c>
      <c r="F11748">
        <v>85207706</v>
      </c>
      <c r="G11748" t="s">
        <v>4757</v>
      </c>
      <c r="H11748" t="s">
        <v>4744</v>
      </c>
      <c r="I11748">
        <v>126.2</v>
      </c>
      <c r="J11748" t="s">
        <v>138</v>
      </c>
      <c r="K11748" t="s">
        <v>137</v>
      </c>
      <c r="L11748">
        <f>I11748*$Q$2/1000</f>
        <v>4.6693999999999999E-2</v>
      </c>
    </row>
    <row r="11749" spans="1:12">
      <c r="A11749" s="118">
        <v>45261</v>
      </c>
      <c r="B11749" t="s">
        <v>4749</v>
      </c>
      <c r="C11749" t="s">
        <v>4748</v>
      </c>
      <c r="D11749" t="s">
        <v>4769</v>
      </c>
      <c r="E11749" t="s">
        <v>4768</v>
      </c>
      <c r="F11749">
        <v>86201469</v>
      </c>
      <c r="G11749" t="s">
        <v>4767</v>
      </c>
      <c r="H11749" t="s">
        <v>4744</v>
      </c>
      <c r="I11749">
        <v>126.2</v>
      </c>
      <c r="J11749" t="s">
        <v>138</v>
      </c>
      <c r="K11749" t="s">
        <v>137</v>
      </c>
      <c r="L11749">
        <f>I11749*$Q$2/1000</f>
        <v>4.6693999999999999E-2</v>
      </c>
    </row>
    <row r="11750" spans="1:12">
      <c r="A11750" s="118">
        <v>45261</v>
      </c>
      <c r="B11750" t="s">
        <v>4749</v>
      </c>
      <c r="C11750" t="s">
        <v>4748</v>
      </c>
      <c r="D11750" t="s">
        <v>4766</v>
      </c>
      <c r="E11750" t="s">
        <v>4765</v>
      </c>
      <c r="F11750" t="s">
        <v>4764</v>
      </c>
      <c r="G11750" t="s">
        <v>4763</v>
      </c>
      <c r="H11750" t="s">
        <v>4744</v>
      </c>
      <c r="I11750">
        <v>126.2</v>
      </c>
      <c r="J11750" t="s">
        <v>138</v>
      </c>
      <c r="K11750" t="s">
        <v>137</v>
      </c>
      <c r="L11750">
        <f>I11750*$Q$2/1000</f>
        <v>4.6693999999999999E-2</v>
      </c>
    </row>
    <row r="11751" spans="1:12">
      <c r="A11751" s="118">
        <v>45261</v>
      </c>
      <c r="B11751" t="s">
        <v>4749</v>
      </c>
      <c r="C11751" t="s">
        <v>4748</v>
      </c>
      <c r="D11751" t="s">
        <v>4762</v>
      </c>
      <c r="E11751" t="s">
        <v>4761</v>
      </c>
      <c r="F11751">
        <v>85213464</v>
      </c>
      <c r="G11751" t="s">
        <v>4760</v>
      </c>
      <c r="H11751" t="s">
        <v>4744</v>
      </c>
      <c r="I11751">
        <v>126.2</v>
      </c>
      <c r="J11751" t="s">
        <v>138</v>
      </c>
      <c r="K11751" t="s">
        <v>137</v>
      </c>
      <c r="L11751">
        <f>I11751*$Q$2/1000</f>
        <v>4.6693999999999999E-2</v>
      </c>
    </row>
    <row r="11752" spans="1:12">
      <c r="A11752" s="118">
        <v>45261</v>
      </c>
      <c r="B11752" t="s">
        <v>4749</v>
      </c>
      <c r="C11752" t="s">
        <v>4748</v>
      </c>
      <c r="D11752" t="s">
        <v>4759</v>
      </c>
      <c r="E11752" t="s">
        <v>4758</v>
      </c>
      <c r="F11752">
        <v>85207706</v>
      </c>
      <c r="G11752" t="s">
        <v>4757</v>
      </c>
      <c r="H11752" t="s">
        <v>4744</v>
      </c>
      <c r="I11752">
        <v>126.2</v>
      </c>
      <c r="J11752" t="s">
        <v>138</v>
      </c>
      <c r="K11752" t="s">
        <v>137</v>
      </c>
      <c r="L11752">
        <f>I11752*$Q$2/1000</f>
        <v>4.6693999999999999E-2</v>
      </c>
    </row>
    <row r="11753" spans="1:12">
      <c r="A11753" s="118">
        <v>45200</v>
      </c>
      <c r="B11753" t="s">
        <v>460</v>
      </c>
      <c r="C11753" t="s">
        <v>459</v>
      </c>
      <c r="D11753" t="s">
        <v>2086</v>
      </c>
      <c r="E11753" t="s">
        <v>4756</v>
      </c>
      <c r="F11753">
        <v>50205993</v>
      </c>
      <c r="G11753" t="s">
        <v>2595</v>
      </c>
      <c r="H11753" t="s">
        <v>455</v>
      </c>
      <c r="I11753">
        <v>103.6</v>
      </c>
      <c r="J11753" t="s">
        <v>145</v>
      </c>
      <c r="K11753" t="s">
        <v>137</v>
      </c>
      <c r="L11753">
        <f>I11753*$Q$2/100/1000</f>
        <v>3.8331999999999998E-4</v>
      </c>
    </row>
    <row r="11754" spans="1:12">
      <c r="A11754" s="118">
        <v>45261</v>
      </c>
      <c r="B11754" t="s">
        <v>4749</v>
      </c>
      <c r="C11754" t="s">
        <v>4748</v>
      </c>
      <c r="D11754" t="s">
        <v>4755</v>
      </c>
      <c r="E11754" t="s">
        <v>4754</v>
      </c>
      <c r="F11754">
        <v>85213418</v>
      </c>
      <c r="G11754" t="s">
        <v>4753</v>
      </c>
      <c r="H11754" t="s">
        <v>4744</v>
      </c>
      <c r="I11754">
        <v>126.2</v>
      </c>
      <c r="J11754" t="s">
        <v>138</v>
      </c>
      <c r="K11754" t="s">
        <v>137</v>
      </c>
      <c r="L11754">
        <f>I11754*$Q$2/1000</f>
        <v>4.6693999999999999E-2</v>
      </c>
    </row>
    <row r="11755" spans="1:12">
      <c r="A11755" s="118">
        <v>45261</v>
      </c>
      <c r="B11755" t="s">
        <v>4749</v>
      </c>
      <c r="C11755" t="s">
        <v>4748</v>
      </c>
      <c r="D11755" t="s">
        <v>4752</v>
      </c>
      <c r="E11755" t="s">
        <v>4751</v>
      </c>
      <c r="F11755">
        <v>101009927</v>
      </c>
      <c r="G11755" t="s">
        <v>4750</v>
      </c>
      <c r="H11755" t="s">
        <v>4744</v>
      </c>
      <c r="I11755">
        <v>126.2</v>
      </c>
      <c r="J11755" t="s">
        <v>138</v>
      </c>
      <c r="K11755" t="s">
        <v>137</v>
      </c>
      <c r="L11755">
        <f>I11755*$Q$2/1000</f>
        <v>4.6693999999999999E-2</v>
      </c>
    </row>
    <row r="11756" spans="1:12">
      <c r="A11756" s="118">
        <v>45261</v>
      </c>
      <c r="B11756" t="s">
        <v>4749</v>
      </c>
      <c r="C11756" t="s">
        <v>4748</v>
      </c>
      <c r="D11756" t="s">
        <v>4747</v>
      </c>
      <c r="E11756" t="s">
        <v>4746</v>
      </c>
      <c r="F11756">
        <v>85208393</v>
      </c>
      <c r="G11756" t="s">
        <v>4745</v>
      </c>
      <c r="H11756" t="s">
        <v>4744</v>
      </c>
      <c r="I11756">
        <v>126.2</v>
      </c>
      <c r="J11756" t="s">
        <v>138</v>
      </c>
      <c r="K11756" t="s">
        <v>137</v>
      </c>
      <c r="L11756">
        <f>I11756*$Q$2/1000</f>
        <v>4.6693999999999999E-2</v>
      </c>
    </row>
    <row r="11757" spans="1:12">
      <c r="A11757" s="118">
        <v>44927</v>
      </c>
      <c r="B11757" t="s">
        <v>4743</v>
      </c>
      <c r="C11757" t="s">
        <v>4742</v>
      </c>
      <c r="D11757" t="s">
        <v>4741</v>
      </c>
      <c r="E11757" t="s">
        <v>4740</v>
      </c>
      <c r="F11757">
        <v>40257883</v>
      </c>
      <c r="G11757" t="s">
        <v>4739</v>
      </c>
      <c r="H11757" t="s">
        <v>4738</v>
      </c>
      <c r="I11757">
        <v>99.8</v>
      </c>
      <c r="J11757" t="s">
        <v>145</v>
      </c>
      <c r="K11757" t="s">
        <v>137</v>
      </c>
      <c r="L11757">
        <f>I11757*$Q$2/100/1000</f>
        <v>3.6926000000000005E-4</v>
      </c>
    </row>
    <row r="11758" spans="1:12">
      <c r="A11758" s="118">
        <v>45017</v>
      </c>
      <c r="B11758" t="s">
        <v>4718</v>
      </c>
      <c r="C11758" t="s">
        <v>4717</v>
      </c>
      <c r="D11758" t="s">
        <v>4737</v>
      </c>
      <c r="E11758" t="s">
        <v>4736</v>
      </c>
      <c r="F11758" s="119" t="s">
        <v>4714</v>
      </c>
      <c r="G11758" t="s">
        <v>4713</v>
      </c>
      <c r="H11758" t="s">
        <v>4712</v>
      </c>
      <c r="I11758">
        <v>110</v>
      </c>
      <c r="J11758" t="s">
        <v>145</v>
      </c>
      <c r="K11758" t="s">
        <v>137</v>
      </c>
      <c r="L11758">
        <f>I11758*$Q$2/100/1000</f>
        <v>4.0700000000000003E-4</v>
      </c>
    </row>
    <row r="11759" spans="1:12">
      <c r="A11759" s="118">
        <v>45078</v>
      </c>
      <c r="B11759" t="s">
        <v>4718</v>
      </c>
      <c r="C11759" t="s">
        <v>4717</v>
      </c>
      <c r="D11759" t="s">
        <v>4723</v>
      </c>
      <c r="E11759" t="s">
        <v>4735</v>
      </c>
      <c r="F11759" t="s">
        <v>4714</v>
      </c>
      <c r="G11759" t="s">
        <v>4713</v>
      </c>
      <c r="H11759" t="s">
        <v>4712</v>
      </c>
      <c r="I11759">
        <v>110</v>
      </c>
      <c r="J11759" t="s">
        <v>145</v>
      </c>
      <c r="K11759" t="s">
        <v>137</v>
      </c>
      <c r="L11759">
        <f>I11759*$Q$2/100/1000</f>
        <v>4.0700000000000003E-4</v>
      </c>
    </row>
    <row r="11760" spans="1:12">
      <c r="A11760" s="118">
        <v>45200</v>
      </c>
      <c r="B11760" t="s">
        <v>574</v>
      </c>
      <c r="C11760" t="s">
        <v>573</v>
      </c>
      <c r="D11760" t="s">
        <v>1375</v>
      </c>
      <c r="E11760" t="s">
        <v>4734</v>
      </c>
      <c r="F11760">
        <v>42205717</v>
      </c>
      <c r="G11760" t="s">
        <v>1373</v>
      </c>
      <c r="H11760" t="s">
        <v>569</v>
      </c>
      <c r="I11760">
        <v>298</v>
      </c>
      <c r="J11760" t="s">
        <v>145</v>
      </c>
      <c r="K11760" t="s">
        <v>137</v>
      </c>
      <c r="L11760">
        <f>I11760*$Q$2/100/1000</f>
        <v>1.1026E-3</v>
      </c>
    </row>
    <row r="11761" spans="1:12">
      <c r="A11761" s="118">
        <v>45078</v>
      </c>
      <c r="B11761" t="s">
        <v>4718</v>
      </c>
      <c r="C11761" t="s">
        <v>4717</v>
      </c>
      <c r="D11761" t="s">
        <v>4729</v>
      </c>
      <c r="E11761" t="s">
        <v>4733</v>
      </c>
      <c r="F11761" t="s">
        <v>4714</v>
      </c>
      <c r="G11761" t="s">
        <v>4713</v>
      </c>
      <c r="H11761" t="s">
        <v>4712</v>
      </c>
      <c r="I11761">
        <v>110</v>
      </c>
      <c r="J11761" t="s">
        <v>145</v>
      </c>
      <c r="K11761" t="s">
        <v>137</v>
      </c>
      <c r="L11761">
        <f>I11761*$Q$2/100/1000</f>
        <v>4.0700000000000003E-4</v>
      </c>
    </row>
    <row r="11762" spans="1:12">
      <c r="A11762" s="118">
        <v>45108</v>
      </c>
      <c r="B11762" t="s">
        <v>4718</v>
      </c>
      <c r="C11762" t="s">
        <v>4717</v>
      </c>
      <c r="D11762" t="s">
        <v>4725</v>
      </c>
      <c r="E11762" t="s">
        <v>4732</v>
      </c>
      <c r="F11762" t="s">
        <v>4714</v>
      </c>
      <c r="G11762" t="s">
        <v>4713</v>
      </c>
      <c r="H11762" t="s">
        <v>4712</v>
      </c>
      <c r="I11762">
        <v>110</v>
      </c>
      <c r="J11762" t="s">
        <v>145</v>
      </c>
      <c r="K11762" t="s">
        <v>137</v>
      </c>
      <c r="L11762">
        <f>I11762*$Q$2/100/1000</f>
        <v>4.0700000000000003E-4</v>
      </c>
    </row>
    <row r="11763" spans="1:12">
      <c r="A11763" s="118">
        <v>45108</v>
      </c>
      <c r="B11763" t="s">
        <v>4718</v>
      </c>
      <c r="C11763" t="s">
        <v>4717</v>
      </c>
      <c r="D11763" t="s">
        <v>4729</v>
      </c>
      <c r="E11763" t="s">
        <v>4731</v>
      </c>
      <c r="F11763">
        <v>1</v>
      </c>
      <c r="G11763" t="s">
        <v>4730</v>
      </c>
      <c r="H11763" t="s">
        <v>4712</v>
      </c>
      <c r="I11763">
        <v>110</v>
      </c>
      <c r="J11763" t="s">
        <v>145</v>
      </c>
      <c r="K11763" t="s">
        <v>137</v>
      </c>
      <c r="L11763">
        <f>I11763*$Q$2/100/1000</f>
        <v>4.0700000000000003E-4</v>
      </c>
    </row>
    <row r="11764" spans="1:12">
      <c r="A11764" s="118">
        <v>45108</v>
      </c>
      <c r="B11764" t="s">
        <v>4718</v>
      </c>
      <c r="C11764" t="s">
        <v>4717</v>
      </c>
      <c r="D11764" t="s">
        <v>4729</v>
      </c>
      <c r="E11764" t="s">
        <v>4728</v>
      </c>
      <c r="F11764">
        <v>1</v>
      </c>
      <c r="G11764" t="s">
        <v>4727</v>
      </c>
      <c r="H11764" t="s">
        <v>4712</v>
      </c>
      <c r="I11764">
        <v>110</v>
      </c>
      <c r="J11764" t="s">
        <v>145</v>
      </c>
      <c r="K11764" t="s">
        <v>137</v>
      </c>
      <c r="L11764">
        <f>I11764*$Q$2/100/1000</f>
        <v>4.0700000000000003E-4</v>
      </c>
    </row>
    <row r="11765" spans="1:12">
      <c r="A11765" s="118">
        <v>45200</v>
      </c>
      <c r="B11765" t="s">
        <v>574</v>
      </c>
      <c r="C11765" t="s">
        <v>573</v>
      </c>
      <c r="D11765" t="s">
        <v>593</v>
      </c>
      <c r="E11765" t="s">
        <v>4726</v>
      </c>
      <c r="F11765">
        <v>101032049</v>
      </c>
      <c r="G11765" t="s">
        <v>591</v>
      </c>
      <c r="H11765" t="s">
        <v>569</v>
      </c>
      <c r="I11765">
        <v>298</v>
      </c>
      <c r="J11765" t="s">
        <v>145</v>
      </c>
      <c r="K11765" t="s">
        <v>137</v>
      </c>
      <c r="L11765">
        <f>I11765*$Q$2/100/1000</f>
        <v>1.1026E-3</v>
      </c>
    </row>
    <row r="11766" spans="1:12">
      <c r="A11766" s="118">
        <v>45139</v>
      </c>
      <c r="B11766" t="s">
        <v>4718</v>
      </c>
      <c r="C11766" t="s">
        <v>4717</v>
      </c>
      <c r="D11766" t="s">
        <v>4725</v>
      </c>
      <c r="E11766" t="s">
        <v>4724</v>
      </c>
      <c r="F11766" s="119" t="s">
        <v>4714</v>
      </c>
      <c r="G11766" t="s">
        <v>4713</v>
      </c>
      <c r="H11766" t="s">
        <v>4712</v>
      </c>
      <c r="I11766">
        <v>110</v>
      </c>
      <c r="J11766" t="s">
        <v>145</v>
      </c>
      <c r="K11766" t="s">
        <v>137</v>
      </c>
      <c r="L11766">
        <f>I11766*$Q$2/100/1000</f>
        <v>4.0700000000000003E-4</v>
      </c>
    </row>
    <row r="11767" spans="1:12">
      <c r="A11767" s="118">
        <v>45170</v>
      </c>
      <c r="B11767" t="s">
        <v>4718</v>
      </c>
      <c r="C11767" t="s">
        <v>4717</v>
      </c>
      <c r="D11767" t="s">
        <v>4723</v>
      </c>
      <c r="E11767" t="s">
        <v>4722</v>
      </c>
      <c r="F11767">
        <v>1</v>
      </c>
      <c r="G11767" t="s">
        <v>4721</v>
      </c>
      <c r="H11767" t="s">
        <v>4712</v>
      </c>
      <c r="I11767">
        <v>110</v>
      </c>
      <c r="J11767" t="s">
        <v>145</v>
      </c>
      <c r="K11767" t="s">
        <v>137</v>
      </c>
      <c r="L11767">
        <f>I11767*$Q$2/100/1000</f>
        <v>4.0700000000000003E-4</v>
      </c>
    </row>
    <row r="11768" spans="1:12">
      <c r="A11768" s="118">
        <v>45200</v>
      </c>
      <c r="B11768" t="s">
        <v>4718</v>
      </c>
      <c r="C11768" t="s">
        <v>4717</v>
      </c>
      <c r="D11768" t="s">
        <v>4720</v>
      </c>
      <c r="E11768" t="s">
        <v>4719</v>
      </c>
      <c r="F11768" t="s">
        <v>4714</v>
      </c>
      <c r="G11768" t="s">
        <v>4713</v>
      </c>
      <c r="H11768" t="s">
        <v>4712</v>
      </c>
      <c r="I11768">
        <v>110</v>
      </c>
      <c r="J11768" t="s">
        <v>145</v>
      </c>
      <c r="K11768" t="s">
        <v>137</v>
      </c>
      <c r="L11768">
        <f>I11768*$Q$2/100/1000</f>
        <v>4.0700000000000003E-4</v>
      </c>
    </row>
    <row r="11769" spans="1:12">
      <c r="A11769" s="118">
        <v>45200</v>
      </c>
      <c r="B11769" t="s">
        <v>4718</v>
      </c>
      <c r="C11769" t="s">
        <v>4717</v>
      </c>
      <c r="D11769" t="s">
        <v>4716</v>
      </c>
      <c r="E11769" t="s">
        <v>4715</v>
      </c>
      <c r="F11769" t="s">
        <v>4714</v>
      </c>
      <c r="G11769" t="s">
        <v>4713</v>
      </c>
      <c r="H11769" t="s">
        <v>4712</v>
      </c>
      <c r="I11769">
        <v>110</v>
      </c>
      <c r="J11769" t="s">
        <v>145</v>
      </c>
      <c r="K11769" t="s">
        <v>137</v>
      </c>
      <c r="L11769">
        <f>I11769*$Q$2/100/1000</f>
        <v>4.0700000000000003E-4</v>
      </c>
    </row>
    <row r="11770" spans="1:12">
      <c r="A11770" s="118">
        <v>44927</v>
      </c>
      <c r="B11770" t="s">
        <v>3799</v>
      </c>
      <c r="C11770" t="s">
        <v>3798</v>
      </c>
      <c r="D11770" t="s">
        <v>4449</v>
      </c>
      <c r="E11770" t="s">
        <v>4711</v>
      </c>
      <c r="F11770">
        <v>21205946</v>
      </c>
      <c r="G11770" t="s">
        <v>4324</v>
      </c>
      <c r="H11770" t="s">
        <v>3793</v>
      </c>
      <c r="I11770">
        <v>127</v>
      </c>
      <c r="J11770" t="s">
        <v>145</v>
      </c>
      <c r="K11770" t="s">
        <v>137</v>
      </c>
      <c r="L11770">
        <f>I11770*$Q$2/100/1000</f>
        <v>4.6990000000000004E-4</v>
      </c>
    </row>
    <row r="11771" spans="1:12">
      <c r="A11771" s="118">
        <v>45200</v>
      </c>
      <c r="B11771" t="s">
        <v>574</v>
      </c>
      <c r="C11771" t="s">
        <v>573</v>
      </c>
      <c r="D11771" t="s">
        <v>1375</v>
      </c>
      <c r="E11771" t="s">
        <v>4710</v>
      </c>
      <c r="F11771">
        <v>42205717</v>
      </c>
      <c r="G11771" t="s">
        <v>1373</v>
      </c>
      <c r="H11771" t="s">
        <v>569</v>
      </c>
      <c r="I11771">
        <v>298</v>
      </c>
      <c r="J11771" t="s">
        <v>145</v>
      </c>
      <c r="K11771" t="s">
        <v>137</v>
      </c>
      <c r="L11771">
        <f>I11771*$Q$2/100/1000</f>
        <v>1.1026E-3</v>
      </c>
    </row>
    <row r="11772" spans="1:12" ht="30">
      <c r="A11772" s="118">
        <v>44927</v>
      </c>
      <c r="B11772" t="s">
        <v>3799</v>
      </c>
      <c r="C11772" t="s">
        <v>3798</v>
      </c>
      <c r="D11772" t="s">
        <v>4709</v>
      </c>
      <c r="E11772" t="s">
        <v>4708</v>
      </c>
      <c r="F11772">
        <v>101025505</v>
      </c>
      <c r="G11772" s="126" t="s">
        <v>4707</v>
      </c>
      <c r="H11772" t="s">
        <v>3793</v>
      </c>
      <c r="I11772">
        <v>127</v>
      </c>
      <c r="J11772" t="s">
        <v>145</v>
      </c>
      <c r="K11772" t="s">
        <v>137</v>
      </c>
      <c r="L11772">
        <f>I11772*$Q$2/100/1000</f>
        <v>4.6990000000000004E-4</v>
      </c>
    </row>
    <row r="11773" spans="1:12">
      <c r="A11773" s="118">
        <v>45200</v>
      </c>
      <c r="B11773" t="s">
        <v>261</v>
      </c>
      <c r="C11773" t="s">
        <v>260</v>
      </c>
      <c r="D11773" t="s">
        <v>4706</v>
      </c>
      <c r="E11773" t="s">
        <v>4705</v>
      </c>
      <c r="F11773">
        <v>3145105</v>
      </c>
      <c r="G11773" t="s">
        <v>4704</v>
      </c>
      <c r="H11773" t="s">
        <v>139</v>
      </c>
      <c r="I11773">
        <v>55</v>
      </c>
      <c r="J11773" t="s">
        <v>145</v>
      </c>
      <c r="K11773" t="s">
        <v>137</v>
      </c>
      <c r="L11773">
        <f>I11773*$Q$2/100/1000</f>
        <v>2.0350000000000001E-4</v>
      </c>
    </row>
    <row r="11774" spans="1:12">
      <c r="A11774" s="118">
        <v>45200</v>
      </c>
      <c r="B11774" t="s">
        <v>271</v>
      </c>
      <c r="C11774" t="s">
        <v>270</v>
      </c>
      <c r="D11774" t="s">
        <v>1863</v>
      </c>
      <c r="E11774" t="s">
        <v>4703</v>
      </c>
      <c r="F11774">
        <v>30202404</v>
      </c>
      <c r="G11774" t="s">
        <v>3119</v>
      </c>
      <c r="H11774" t="s">
        <v>266</v>
      </c>
      <c r="I11774">
        <v>180</v>
      </c>
      <c r="J11774" t="s">
        <v>145</v>
      </c>
      <c r="K11774" t="s">
        <v>137</v>
      </c>
      <c r="L11774">
        <f>I11774*$Q$2/100/1000</f>
        <v>6.6599999999999993E-4</v>
      </c>
    </row>
    <row r="11775" spans="1:12">
      <c r="A11775" s="118">
        <v>45200</v>
      </c>
      <c r="B11775" t="s">
        <v>574</v>
      </c>
      <c r="C11775" t="s">
        <v>573</v>
      </c>
      <c r="D11775" t="s">
        <v>2160</v>
      </c>
      <c r="E11775" t="s">
        <v>4702</v>
      </c>
      <c r="F11775">
        <v>42205718</v>
      </c>
      <c r="G11775" t="s">
        <v>1626</v>
      </c>
      <c r="H11775" t="s">
        <v>569</v>
      </c>
      <c r="I11775">
        <v>298</v>
      </c>
      <c r="J11775" t="s">
        <v>145</v>
      </c>
      <c r="K11775" t="s">
        <v>137</v>
      </c>
      <c r="L11775">
        <f>I11775*$Q$2/100/1000</f>
        <v>1.1026E-3</v>
      </c>
    </row>
    <row r="11776" spans="1:12">
      <c r="A11776" s="118">
        <v>44927</v>
      </c>
      <c r="B11776" t="s">
        <v>3799</v>
      </c>
      <c r="C11776" t="s">
        <v>3798</v>
      </c>
      <c r="D11776" t="s">
        <v>4272</v>
      </c>
      <c r="E11776" t="s">
        <v>4701</v>
      </c>
      <c r="F11776">
        <v>21202055</v>
      </c>
      <c r="G11776" t="s">
        <v>3912</v>
      </c>
      <c r="H11776" t="s">
        <v>3793</v>
      </c>
      <c r="I11776">
        <v>127</v>
      </c>
      <c r="J11776" t="s">
        <v>145</v>
      </c>
      <c r="K11776" t="s">
        <v>137</v>
      </c>
      <c r="L11776">
        <f>I11776*$Q$2/100/1000</f>
        <v>4.6990000000000004E-4</v>
      </c>
    </row>
    <row r="11777" spans="1:12">
      <c r="A11777" s="118">
        <v>44927</v>
      </c>
      <c r="B11777" t="s">
        <v>3799</v>
      </c>
      <c r="C11777" t="s">
        <v>3798</v>
      </c>
      <c r="D11777" t="s">
        <v>4285</v>
      </c>
      <c r="E11777" t="s">
        <v>4700</v>
      </c>
      <c r="F11777">
        <v>101027024</v>
      </c>
      <c r="G11777" t="s">
        <v>4699</v>
      </c>
      <c r="H11777" t="s">
        <v>3793</v>
      </c>
      <c r="I11777">
        <v>127</v>
      </c>
      <c r="J11777" t="s">
        <v>145</v>
      </c>
      <c r="K11777" t="s">
        <v>137</v>
      </c>
      <c r="L11777">
        <f>I11777*$Q$2/100/1000</f>
        <v>4.6990000000000004E-4</v>
      </c>
    </row>
    <row r="11778" spans="1:12">
      <c r="A11778" s="118">
        <v>44927</v>
      </c>
      <c r="B11778" t="s">
        <v>3799</v>
      </c>
      <c r="C11778" t="s">
        <v>3798</v>
      </c>
      <c r="D11778" t="s">
        <v>4449</v>
      </c>
      <c r="E11778" t="s">
        <v>4698</v>
      </c>
      <c r="F11778">
        <v>21212164</v>
      </c>
      <c r="G11778" t="s">
        <v>3858</v>
      </c>
      <c r="H11778" t="s">
        <v>3793</v>
      </c>
      <c r="I11778">
        <v>127</v>
      </c>
      <c r="J11778" t="s">
        <v>145</v>
      </c>
      <c r="K11778" t="s">
        <v>137</v>
      </c>
      <c r="L11778">
        <f>I11778*$Q$2/100/1000</f>
        <v>4.6990000000000004E-4</v>
      </c>
    </row>
    <row r="11779" spans="1:12">
      <c r="A11779" s="118">
        <v>44927</v>
      </c>
      <c r="B11779" t="s">
        <v>3799</v>
      </c>
      <c r="C11779" t="s">
        <v>3798</v>
      </c>
      <c r="D11779" t="s">
        <v>4449</v>
      </c>
      <c r="E11779" t="s">
        <v>4697</v>
      </c>
      <c r="F11779">
        <v>21257477</v>
      </c>
      <c r="G11779" t="s">
        <v>3858</v>
      </c>
      <c r="H11779" t="s">
        <v>3793</v>
      </c>
      <c r="I11779">
        <v>127</v>
      </c>
      <c r="J11779" t="s">
        <v>145</v>
      </c>
      <c r="K11779" t="s">
        <v>137</v>
      </c>
      <c r="L11779">
        <f>I11779*$Q$2/100/1000</f>
        <v>4.6990000000000004E-4</v>
      </c>
    </row>
    <row r="11780" spans="1:12">
      <c r="A11780" s="118">
        <v>44927</v>
      </c>
      <c r="B11780" t="s">
        <v>3799</v>
      </c>
      <c r="C11780" t="s">
        <v>3798</v>
      </c>
      <c r="D11780" t="s">
        <v>4040</v>
      </c>
      <c r="E11780" t="s">
        <v>4696</v>
      </c>
      <c r="F11780">
        <v>21202054</v>
      </c>
      <c r="G11780" t="s">
        <v>3879</v>
      </c>
      <c r="H11780" t="s">
        <v>3793</v>
      </c>
      <c r="I11780">
        <v>127</v>
      </c>
      <c r="J11780" t="s">
        <v>145</v>
      </c>
      <c r="K11780" t="s">
        <v>137</v>
      </c>
      <c r="L11780">
        <f>I11780*$Q$2/100/1000</f>
        <v>4.6990000000000004E-4</v>
      </c>
    </row>
    <row r="11781" spans="1:12">
      <c r="A11781" s="118">
        <v>44927</v>
      </c>
      <c r="B11781" t="s">
        <v>3799</v>
      </c>
      <c r="C11781" t="s">
        <v>3798</v>
      </c>
      <c r="D11781" t="s">
        <v>4666</v>
      </c>
      <c r="E11781" t="s">
        <v>4695</v>
      </c>
      <c r="F11781">
        <v>31202060</v>
      </c>
      <c r="G11781" t="s">
        <v>4694</v>
      </c>
      <c r="H11781" t="s">
        <v>3793</v>
      </c>
      <c r="I11781">
        <v>127</v>
      </c>
      <c r="J11781" t="s">
        <v>145</v>
      </c>
      <c r="K11781" t="s">
        <v>137</v>
      </c>
      <c r="L11781">
        <f>I11781*$Q$2/100/1000</f>
        <v>4.6990000000000004E-4</v>
      </c>
    </row>
    <row r="11782" spans="1:12">
      <c r="A11782" s="118">
        <v>44927</v>
      </c>
      <c r="B11782" t="s">
        <v>3799</v>
      </c>
      <c r="C11782" t="s">
        <v>3798</v>
      </c>
      <c r="D11782" t="s">
        <v>4693</v>
      </c>
      <c r="E11782" t="s">
        <v>4692</v>
      </c>
      <c r="F11782">
        <v>31202066</v>
      </c>
      <c r="G11782" t="s">
        <v>4691</v>
      </c>
      <c r="H11782" t="s">
        <v>3793</v>
      </c>
      <c r="I11782">
        <v>127</v>
      </c>
      <c r="J11782" t="s">
        <v>145</v>
      </c>
      <c r="K11782" t="s">
        <v>137</v>
      </c>
      <c r="L11782">
        <f>I11782*$Q$2/100/1000</f>
        <v>4.6990000000000004E-4</v>
      </c>
    </row>
    <row r="11783" spans="1:12">
      <c r="A11783" s="118">
        <v>44927</v>
      </c>
      <c r="B11783" t="s">
        <v>3799</v>
      </c>
      <c r="C11783" t="s">
        <v>3798</v>
      </c>
      <c r="D11783" t="s">
        <v>4508</v>
      </c>
      <c r="E11783" t="s">
        <v>4690</v>
      </c>
      <c r="F11783">
        <v>31202060</v>
      </c>
      <c r="G11783" t="s">
        <v>3800</v>
      </c>
      <c r="H11783" t="s">
        <v>3793</v>
      </c>
      <c r="I11783">
        <v>127</v>
      </c>
      <c r="J11783" t="s">
        <v>145</v>
      </c>
      <c r="K11783" t="s">
        <v>137</v>
      </c>
      <c r="L11783">
        <f>I11783*$Q$2/100/1000</f>
        <v>4.6990000000000004E-4</v>
      </c>
    </row>
    <row r="11784" spans="1:12">
      <c r="A11784" s="118">
        <v>44927</v>
      </c>
      <c r="B11784" t="s">
        <v>3799</v>
      </c>
      <c r="C11784" t="s">
        <v>3798</v>
      </c>
      <c r="D11784" t="s">
        <v>4689</v>
      </c>
      <c r="E11784" t="s">
        <v>4688</v>
      </c>
      <c r="F11784">
        <v>101022180</v>
      </c>
      <c r="G11784" t="s">
        <v>4175</v>
      </c>
      <c r="H11784" t="s">
        <v>3793</v>
      </c>
      <c r="I11784">
        <v>127</v>
      </c>
      <c r="J11784" t="s">
        <v>145</v>
      </c>
      <c r="K11784" t="s">
        <v>137</v>
      </c>
      <c r="L11784">
        <f>I11784*$Q$2/100/1000</f>
        <v>4.6990000000000004E-4</v>
      </c>
    </row>
    <row r="11785" spans="1:12">
      <c r="A11785" s="118">
        <v>44927</v>
      </c>
      <c r="B11785" t="s">
        <v>3799</v>
      </c>
      <c r="C11785" t="s">
        <v>3798</v>
      </c>
      <c r="D11785" t="s">
        <v>4274</v>
      </c>
      <c r="E11785" t="s">
        <v>4687</v>
      </c>
      <c r="F11785">
        <v>1</v>
      </c>
      <c r="G11785" t="s">
        <v>4049</v>
      </c>
      <c r="H11785" t="s">
        <v>3793</v>
      </c>
      <c r="I11785">
        <v>127</v>
      </c>
      <c r="J11785" t="s">
        <v>145</v>
      </c>
      <c r="K11785" t="s">
        <v>137</v>
      </c>
      <c r="L11785">
        <f>I11785*$Q$2/100/1000</f>
        <v>4.6990000000000004E-4</v>
      </c>
    </row>
    <row r="11786" spans="1:12">
      <c r="A11786" s="118">
        <v>44927</v>
      </c>
      <c r="B11786" t="s">
        <v>3799</v>
      </c>
      <c r="C11786" t="s">
        <v>3798</v>
      </c>
      <c r="D11786" t="s">
        <v>3997</v>
      </c>
      <c r="E11786" t="s">
        <v>4686</v>
      </c>
      <c r="F11786">
        <v>1</v>
      </c>
      <c r="G11786" t="s">
        <v>4685</v>
      </c>
      <c r="H11786" t="s">
        <v>3793</v>
      </c>
      <c r="I11786">
        <v>127</v>
      </c>
      <c r="J11786" t="s">
        <v>145</v>
      </c>
      <c r="K11786" t="s">
        <v>137</v>
      </c>
      <c r="L11786">
        <f>I11786*$Q$2/100/1000</f>
        <v>4.6990000000000004E-4</v>
      </c>
    </row>
    <row r="11787" spans="1:12">
      <c r="A11787" s="118">
        <v>44927</v>
      </c>
      <c r="B11787" t="s">
        <v>3799</v>
      </c>
      <c r="C11787" t="s">
        <v>3798</v>
      </c>
      <c r="D11787" t="s">
        <v>4412</v>
      </c>
      <c r="E11787" t="s">
        <v>4684</v>
      </c>
      <c r="F11787">
        <v>1</v>
      </c>
      <c r="G11787" t="s">
        <v>4049</v>
      </c>
      <c r="H11787" t="s">
        <v>3793</v>
      </c>
      <c r="I11787">
        <v>127</v>
      </c>
      <c r="J11787" t="s">
        <v>145</v>
      </c>
      <c r="K11787" t="s">
        <v>137</v>
      </c>
      <c r="L11787">
        <f>I11787*$Q$2/100/1000</f>
        <v>4.6990000000000004E-4</v>
      </c>
    </row>
    <row r="11788" spans="1:12">
      <c r="A11788" s="118">
        <v>44927</v>
      </c>
      <c r="B11788" t="s">
        <v>3799</v>
      </c>
      <c r="C11788" t="s">
        <v>3798</v>
      </c>
      <c r="D11788" t="s">
        <v>4683</v>
      </c>
      <c r="E11788" t="s">
        <v>4682</v>
      </c>
      <c r="F11788">
        <v>101021119</v>
      </c>
      <c r="G11788" t="s">
        <v>3892</v>
      </c>
      <c r="H11788" t="s">
        <v>3793</v>
      </c>
      <c r="I11788">
        <v>127</v>
      </c>
      <c r="J11788" t="s">
        <v>145</v>
      </c>
      <c r="K11788" t="s">
        <v>137</v>
      </c>
      <c r="L11788">
        <f>I11788*$Q$2/100/1000</f>
        <v>4.6990000000000004E-4</v>
      </c>
    </row>
    <row r="11789" spans="1:12">
      <c r="A11789" s="118">
        <v>44927</v>
      </c>
      <c r="B11789" t="s">
        <v>3799</v>
      </c>
      <c r="C11789" t="s">
        <v>3798</v>
      </c>
      <c r="D11789" t="s">
        <v>4040</v>
      </c>
      <c r="E11789" t="s">
        <v>4681</v>
      </c>
      <c r="F11789">
        <v>21202050</v>
      </c>
      <c r="G11789" t="s">
        <v>4042</v>
      </c>
      <c r="H11789" t="s">
        <v>3793</v>
      </c>
      <c r="I11789">
        <v>127</v>
      </c>
      <c r="J11789" t="s">
        <v>145</v>
      </c>
      <c r="K11789" t="s">
        <v>137</v>
      </c>
      <c r="L11789">
        <f>I11789*$Q$2/100/1000</f>
        <v>4.6990000000000004E-4</v>
      </c>
    </row>
    <row r="11790" spans="1:12">
      <c r="A11790" s="118">
        <v>45170</v>
      </c>
      <c r="B11790" t="s">
        <v>443</v>
      </c>
      <c r="C11790" t="s">
        <v>442</v>
      </c>
      <c r="D11790" t="s">
        <v>441</v>
      </c>
      <c r="E11790" t="s">
        <v>4680</v>
      </c>
      <c r="F11790">
        <v>101022020</v>
      </c>
      <c r="G11790" t="s">
        <v>2288</v>
      </c>
      <c r="H11790" s="122" t="s">
        <v>437</v>
      </c>
      <c r="I11790">
        <v>4725</v>
      </c>
      <c r="J11790" t="s">
        <v>199</v>
      </c>
      <c r="K11790" t="s">
        <v>198</v>
      </c>
      <c r="L11790">
        <f>I11790*$Q$4/1000</f>
        <v>8.3086819200000015</v>
      </c>
    </row>
    <row r="11791" spans="1:12">
      <c r="A11791" s="118">
        <v>44927</v>
      </c>
      <c r="B11791" t="s">
        <v>3799</v>
      </c>
      <c r="C11791" t="s">
        <v>3798</v>
      </c>
      <c r="D11791" t="s">
        <v>4040</v>
      </c>
      <c r="E11791" t="s">
        <v>4679</v>
      </c>
      <c r="F11791">
        <v>21202056</v>
      </c>
      <c r="G11791" t="s">
        <v>4477</v>
      </c>
      <c r="H11791" t="s">
        <v>3793</v>
      </c>
      <c r="I11791">
        <v>127</v>
      </c>
      <c r="J11791" t="s">
        <v>145</v>
      </c>
      <c r="K11791" t="s">
        <v>137</v>
      </c>
      <c r="L11791">
        <f>I11791*$Q$2/100/1000</f>
        <v>4.6990000000000004E-4</v>
      </c>
    </row>
    <row r="11792" spans="1:12">
      <c r="A11792" s="118">
        <v>44927</v>
      </c>
      <c r="B11792" t="s">
        <v>3799</v>
      </c>
      <c r="C11792" t="s">
        <v>3798</v>
      </c>
      <c r="D11792" t="s">
        <v>4678</v>
      </c>
      <c r="E11792" t="s">
        <v>4677</v>
      </c>
      <c r="F11792">
        <v>31202062</v>
      </c>
      <c r="G11792" t="s">
        <v>4676</v>
      </c>
      <c r="H11792" t="s">
        <v>3793</v>
      </c>
      <c r="I11792">
        <v>127</v>
      </c>
      <c r="J11792" t="s">
        <v>145</v>
      </c>
      <c r="K11792" t="s">
        <v>137</v>
      </c>
      <c r="L11792">
        <f>I11792*$Q$2/100/1000</f>
        <v>4.6990000000000004E-4</v>
      </c>
    </row>
    <row r="11793" spans="1:12">
      <c r="A11793" s="118">
        <v>44927</v>
      </c>
      <c r="B11793" t="s">
        <v>3799</v>
      </c>
      <c r="C11793" t="s">
        <v>3798</v>
      </c>
      <c r="D11793" t="s">
        <v>3997</v>
      </c>
      <c r="E11793" t="s">
        <v>4675</v>
      </c>
      <c r="F11793">
        <v>101027019</v>
      </c>
      <c r="G11793" t="s">
        <v>4209</v>
      </c>
      <c r="H11793" t="s">
        <v>3793</v>
      </c>
      <c r="I11793">
        <v>127</v>
      </c>
      <c r="J11793" t="s">
        <v>145</v>
      </c>
      <c r="K11793" t="s">
        <v>137</v>
      </c>
      <c r="L11793">
        <f>I11793*$Q$2/100/1000</f>
        <v>4.6990000000000004E-4</v>
      </c>
    </row>
    <row r="11794" spans="1:12">
      <c r="A11794" s="118">
        <v>45200</v>
      </c>
      <c r="B11794" t="s">
        <v>574</v>
      </c>
      <c r="C11794" t="s">
        <v>573</v>
      </c>
      <c r="D11794" t="s">
        <v>2730</v>
      </c>
      <c r="E11794" t="s">
        <v>4674</v>
      </c>
      <c r="F11794" t="s">
        <v>3634</v>
      </c>
      <c r="G11794" t="s">
        <v>3633</v>
      </c>
      <c r="H11794" t="s">
        <v>569</v>
      </c>
      <c r="I11794">
        <v>298</v>
      </c>
      <c r="J11794" t="s">
        <v>145</v>
      </c>
      <c r="K11794" t="s">
        <v>137</v>
      </c>
      <c r="L11794">
        <f>I11794*$Q$2/100/1000</f>
        <v>1.1026E-3</v>
      </c>
    </row>
    <row r="11795" spans="1:12">
      <c r="A11795" s="118">
        <v>44927</v>
      </c>
      <c r="B11795" t="s">
        <v>3799</v>
      </c>
      <c r="C11795" t="s">
        <v>3798</v>
      </c>
      <c r="D11795" t="s">
        <v>4272</v>
      </c>
      <c r="E11795" t="s">
        <v>4673</v>
      </c>
      <c r="F11795">
        <v>101027020</v>
      </c>
      <c r="G11795" t="s">
        <v>4672</v>
      </c>
      <c r="H11795" t="s">
        <v>3793</v>
      </c>
      <c r="I11795">
        <v>127</v>
      </c>
      <c r="J11795" t="s">
        <v>145</v>
      </c>
      <c r="K11795" t="s">
        <v>137</v>
      </c>
      <c r="L11795">
        <f>I11795*$Q$2/100/1000</f>
        <v>4.6990000000000004E-4</v>
      </c>
    </row>
    <row r="11796" spans="1:12">
      <c r="A11796" s="118">
        <v>45200</v>
      </c>
      <c r="B11796" t="s">
        <v>418</v>
      </c>
      <c r="C11796" t="s">
        <v>417</v>
      </c>
      <c r="D11796" t="s">
        <v>4671</v>
      </c>
      <c r="E11796" t="s">
        <v>4670</v>
      </c>
      <c r="F11796" t="s">
        <v>4669</v>
      </c>
      <c r="G11796" t="s">
        <v>4668</v>
      </c>
      <c r="H11796" s="121" t="s">
        <v>412</v>
      </c>
      <c r="I11796">
        <v>1310</v>
      </c>
      <c r="J11796" t="s">
        <v>223</v>
      </c>
      <c r="K11796" t="s">
        <v>137</v>
      </c>
      <c r="L11796">
        <f>I11796*$Q$5/10/1000</f>
        <v>0.13319425000000001</v>
      </c>
    </row>
    <row r="11797" spans="1:12">
      <c r="A11797" s="118">
        <v>44927</v>
      </c>
      <c r="B11797" t="s">
        <v>3799</v>
      </c>
      <c r="C11797" t="s">
        <v>3798</v>
      </c>
      <c r="D11797" t="s">
        <v>4479</v>
      </c>
      <c r="E11797" t="s">
        <v>4667</v>
      </c>
      <c r="F11797">
        <v>21202054</v>
      </c>
      <c r="G11797" t="s">
        <v>3879</v>
      </c>
      <c r="H11797" t="s">
        <v>3793</v>
      </c>
      <c r="I11797">
        <v>127</v>
      </c>
      <c r="J11797" t="s">
        <v>145</v>
      </c>
      <c r="K11797" t="s">
        <v>137</v>
      </c>
      <c r="L11797">
        <f>I11797*$Q$2/100/1000</f>
        <v>4.6990000000000004E-4</v>
      </c>
    </row>
    <row r="11798" spans="1:12">
      <c r="A11798" s="118">
        <v>44927</v>
      </c>
      <c r="B11798" t="s">
        <v>3799</v>
      </c>
      <c r="C11798" t="s">
        <v>3798</v>
      </c>
      <c r="D11798" t="s">
        <v>4666</v>
      </c>
      <c r="E11798" t="s">
        <v>4665</v>
      </c>
      <c r="F11798">
        <v>21212167</v>
      </c>
      <c r="G11798" t="s">
        <v>3920</v>
      </c>
      <c r="H11798" t="s">
        <v>3793</v>
      </c>
      <c r="I11798">
        <v>127</v>
      </c>
      <c r="J11798" t="s">
        <v>145</v>
      </c>
      <c r="K11798" t="s">
        <v>137</v>
      </c>
      <c r="L11798">
        <f>I11798*$Q$2/100/1000</f>
        <v>4.6990000000000004E-4</v>
      </c>
    </row>
    <row r="11799" spans="1:12">
      <c r="A11799" s="118">
        <v>44927</v>
      </c>
      <c r="B11799" t="s">
        <v>3799</v>
      </c>
      <c r="C11799" t="s">
        <v>3798</v>
      </c>
      <c r="D11799" t="s">
        <v>3997</v>
      </c>
      <c r="E11799" t="s">
        <v>4664</v>
      </c>
      <c r="F11799">
        <v>101037949</v>
      </c>
      <c r="G11799" t="s">
        <v>4510</v>
      </c>
      <c r="H11799" t="s">
        <v>3793</v>
      </c>
      <c r="I11799">
        <v>127</v>
      </c>
      <c r="J11799" t="s">
        <v>145</v>
      </c>
      <c r="K11799" t="s">
        <v>137</v>
      </c>
      <c r="L11799">
        <f>I11799*$Q$2/100/1000</f>
        <v>4.6990000000000004E-4</v>
      </c>
    </row>
    <row r="11800" spans="1:12">
      <c r="A11800" s="118">
        <v>44927</v>
      </c>
      <c r="B11800" t="s">
        <v>3799</v>
      </c>
      <c r="C11800" t="s">
        <v>3798</v>
      </c>
      <c r="D11800" t="s">
        <v>4663</v>
      </c>
      <c r="E11800" t="s">
        <v>4662</v>
      </c>
      <c r="F11800">
        <v>21212167</v>
      </c>
      <c r="G11800" t="s">
        <v>3920</v>
      </c>
      <c r="H11800" t="s">
        <v>3793</v>
      </c>
      <c r="I11800">
        <v>127</v>
      </c>
      <c r="J11800" t="s">
        <v>145</v>
      </c>
      <c r="K11800" t="s">
        <v>137</v>
      </c>
      <c r="L11800">
        <f>I11800*$Q$2/100/1000</f>
        <v>4.6990000000000004E-4</v>
      </c>
    </row>
    <row r="11801" spans="1:12">
      <c r="A11801" s="118">
        <v>44927</v>
      </c>
      <c r="B11801" t="s">
        <v>3799</v>
      </c>
      <c r="C11801" t="s">
        <v>3798</v>
      </c>
      <c r="D11801" t="s">
        <v>4508</v>
      </c>
      <c r="E11801" t="s">
        <v>4661</v>
      </c>
      <c r="F11801">
        <v>21203336</v>
      </c>
      <c r="G11801" t="s">
        <v>4660</v>
      </c>
      <c r="H11801" t="s">
        <v>3793</v>
      </c>
      <c r="I11801">
        <v>127</v>
      </c>
      <c r="J11801" t="s">
        <v>145</v>
      </c>
      <c r="K11801" t="s">
        <v>137</v>
      </c>
      <c r="L11801">
        <f>I11801*$Q$2/100/1000</f>
        <v>4.6990000000000004E-4</v>
      </c>
    </row>
    <row r="11802" spans="1:12">
      <c r="A11802" s="118">
        <v>44927</v>
      </c>
      <c r="B11802" t="s">
        <v>3799</v>
      </c>
      <c r="C11802" t="s">
        <v>3798</v>
      </c>
      <c r="D11802" t="s">
        <v>4285</v>
      </c>
      <c r="E11802" t="s">
        <v>4659</v>
      </c>
      <c r="F11802">
        <v>21202054</v>
      </c>
      <c r="G11802" t="s">
        <v>3879</v>
      </c>
      <c r="H11802" t="s">
        <v>3793</v>
      </c>
      <c r="I11802">
        <v>127</v>
      </c>
      <c r="J11802" t="s">
        <v>145</v>
      </c>
      <c r="K11802" t="s">
        <v>137</v>
      </c>
      <c r="L11802">
        <f>I11802*$Q$2/100/1000</f>
        <v>4.6990000000000004E-4</v>
      </c>
    </row>
    <row r="11803" spans="1:12">
      <c r="A11803" s="118">
        <v>44927</v>
      </c>
      <c r="B11803" t="s">
        <v>3799</v>
      </c>
      <c r="C11803" t="s">
        <v>3798</v>
      </c>
      <c r="D11803" t="s">
        <v>3997</v>
      </c>
      <c r="E11803" t="s">
        <v>4658</v>
      </c>
      <c r="F11803">
        <v>1</v>
      </c>
      <c r="G11803" t="s">
        <v>4657</v>
      </c>
      <c r="H11803" t="s">
        <v>3793</v>
      </c>
      <c r="I11803">
        <v>127</v>
      </c>
      <c r="J11803" t="s">
        <v>145</v>
      </c>
      <c r="K11803" t="s">
        <v>137</v>
      </c>
      <c r="L11803">
        <f>I11803*$Q$2/100/1000</f>
        <v>4.6990000000000004E-4</v>
      </c>
    </row>
    <row r="11804" spans="1:12">
      <c r="A11804" s="118">
        <v>44927</v>
      </c>
      <c r="B11804" t="s">
        <v>3799</v>
      </c>
      <c r="C11804" t="s">
        <v>3798</v>
      </c>
      <c r="D11804" t="s">
        <v>4272</v>
      </c>
      <c r="E11804" t="s">
        <v>4656</v>
      </c>
      <c r="F11804">
        <v>31202062</v>
      </c>
      <c r="G11804" t="s">
        <v>3868</v>
      </c>
      <c r="H11804" t="s">
        <v>3793</v>
      </c>
      <c r="I11804">
        <v>127</v>
      </c>
      <c r="J11804" t="s">
        <v>145</v>
      </c>
      <c r="K11804" t="s">
        <v>137</v>
      </c>
      <c r="L11804">
        <f>I11804*$Q$2/100/1000</f>
        <v>4.6990000000000004E-4</v>
      </c>
    </row>
    <row r="11805" spans="1:12">
      <c r="A11805" s="118">
        <v>44927</v>
      </c>
      <c r="B11805" t="s">
        <v>3799</v>
      </c>
      <c r="C11805" t="s">
        <v>3798</v>
      </c>
      <c r="D11805" t="s">
        <v>4508</v>
      </c>
      <c r="E11805" t="s">
        <v>4655</v>
      </c>
      <c r="F11805">
        <v>31202062</v>
      </c>
      <c r="G11805" t="s">
        <v>3868</v>
      </c>
      <c r="H11805" t="s">
        <v>3793</v>
      </c>
      <c r="I11805">
        <v>127</v>
      </c>
      <c r="J11805" t="s">
        <v>145</v>
      </c>
      <c r="K11805" t="s">
        <v>137</v>
      </c>
      <c r="L11805">
        <f>I11805*$Q$2/100/1000</f>
        <v>4.6990000000000004E-4</v>
      </c>
    </row>
    <row r="11806" spans="1:12">
      <c r="A11806" s="118">
        <v>44927</v>
      </c>
      <c r="B11806" t="s">
        <v>3799</v>
      </c>
      <c r="C11806" t="s">
        <v>3798</v>
      </c>
      <c r="D11806" t="s">
        <v>3824</v>
      </c>
      <c r="E11806" t="s">
        <v>4654</v>
      </c>
      <c r="F11806">
        <v>31204901</v>
      </c>
      <c r="G11806" t="s">
        <v>4653</v>
      </c>
      <c r="H11806" t="s">
        <v>3793</v>
      </c>
      <c r="I11806">
        <v>127</v>
      </c>
      <c r="J11806" t="s">
        <v>145</v>
      </c>
      <c r="K11806" t="s">
        <v>137</v>
      </c>
      <c r="L11806">
        <f>I11806*$Q$2/100/1000</f>
        <v>4.6990000000000004E-4</v>
      </c>
    </row>
    <row r="11807" spans="1:12">
      <c r="A11807" s="118">
        <v>45200</v>
      </c>
      <c r="B11807" t="s">
        <v>574</v>
      </c>
      <c r="C11807" t="s">
        <v>573</v>
      </c>
      <c r="D11807" t="s">
        <v>4652</v>
      </c>
      <c r="E11807" t="s">
        <v>4651</v>
      </c>
      <c r="F11807" t="s">
        <v>4650</v>
      </c>
      <c r="G11807" t="s">
        <v>4649</v>
      </c>
      <c r="H11807" t="s">
        <v>569</v>
      </c>
      <c r="I11807">
        <v>298</v>
      </c>
      <c r="J11807" t="s">
        <v>145</v>
      </c>
      <c r="K11807" t="s">
        <v>137</v>
      </c>
      <c r="L11807">
        <f>I11807*$Q$2/100/1000</f>
        <v>1.1026E-3</v>
      </c>
    </row>
    <row r="11808" spans="1:12">
      <c r="A11808" s="118">
        <v>44927</v>
      </c>
      <c r="B11808" t="s">
        <v>3799</v>
      </c>
      <c r="C11808" t="s">
        <v>3798</v>
      </c>
      <c r="D11808" t="s">
        <v>4648</v>
      </c>
      <c r="E11808" t="s">
        <v>4647</v>
      </c>
      <c r="F11808">
        <v>31202082</v>
      </c>
      <c r="G11808" t="s">
        <v>4646</v>
      </c>
      <c r="H11808" t="s">
        <v>3793</v>
      </c>
      <c r="I11808">
        <v>127</v>
      </c>
      <c r="J11808" t="s">
        <v>145</v>
      </c>
      <c r="K11808" t="s">
        <v>137</v>
      </c>
      <c r="L11808">
        <f>I11808*$Q$2/100/1000</f>
        <v>4.6990000000000004E-4</v>
      </c>
    </row>
    <row r="11809" spans="1:12">
      <c r="A11809" s="118">
        <v>44927</v>
      </c>
      <c r="B11809" t="s">
        <v>3799</v>
      </c>
      <c r="C11809" t="s">
        <v>3798</v>
      </c>
      <c r="D11809" t="s">
        <v>4274</v>
      </c>
      <c r="E11809" t="s">
        <v>4645</v>
      </c>
      <c r="F11809">
        <v>101028815</v>
      </c>
      <c r="G11809" t="s">
        <v>4026</v>
      </c>
      <c r="H11809" t="s">
        <v>3793</v>
      </c>
      <c r="I11809">
        <v>127</v>
      </c>
      <c r="J11809" t="s">
        <v>145</v>
      </c>
      <c r="K11809" t="s">
        <v>137</v>
      </c>
      <c r="L11809">
        <f>I11809*$Q$2/100/1000</f>
        <v>4.6990000000000004E-4</v>
      </c>
    </row>
    <row r="11810" spans="1:12">
      <c r="A11810" s="118">
        <v>44927</v>
      </c>
      <c r="B11810" t="s">
        <v>3799</v>
      </c>
      <c r="C11810" t="s">
        <v>3798</v>
      </c>
      <c r="D11810" t="s">
        <v>4543</v>
      </c>
      <c r="E11810" t="s">
        <v>4644</v>
      </c>
      <c r="F11810">
        <v>21202053</v>
      </c>
      <c r="G11810" t="s">
        <v>4262</v>
      </c>
      <c r="H11810" t="s">
        <v>3793</v>
      </c>
      <c r="I11810">
        <v>127</v>
      </c>
      <c r="J11810" t="s">
        <v>145</v>
      </c>
      <c r="K11810" t="s">
        <v>137</v>
      </c>
      <c r="L11810">
        <f>I11810*$Q$2/100/1000</f>
        <v>4.6990000000000004E-4</v>
      </c>
    </row>
    <row r="11811" spans="1:12">
      <c r="A11811" s="118">
        <v>44958</v>
      </c>
      <c r="B11811" t="s">
        <v>3799</v>
      </c>
      <c r="C11811" t="s">
        <v>3798</v>
      </c>
      <c r="D11811" t="s">
        <v>4449</v>
      </c>
      <c r="E11811" t="s">
        <v>4643</v>
      </c>
      <c r="F11811">
        <v>21212164</v>
      </c>
      <c r="G11811" t="s">
        <v>3858</v>
      </c>
      <c r="H11811" t="s">
        <v>3793</v>
      </c>
      <c r="I11811">
        <v>127</v>
      </c>
      <c r="J11811" t="s">
        <v>145</v>
      </c>
      <c r="K11811" t="s">
        <v>137</v>
      </c>
      <c r="L11811">
        <f>I11811*$Q$2/100/1000</f>
        <v>4.6990000000000004E-4</v>
      </c>
    </row>
    <row r="11812" spans="1:12">
      <c r="A11812" s="118">
        <v>44958</v>
      </c>
      <c r="B11812" t="s">
        <v>3799</v>
      </c>
      <c r="C11812" t="s">
        <v>3798</v>
      </c>
      <c r="D11812" t="s">
        <v>4038</v>
      </c>
      <c r="E11812" t="s">
        <v>4642</v>
      </c>
      <c r="F11812">
        <v>21202055</v>
      </c>
      <c r="G11812" t="s">
        <v>3912</v>
      </c>
      <c r="H11812" t="s">
        <v>3793</v>
      </c>
      <c r="I11812">
        <v>127</v>
      </c>
      <c r="J11812" t="s">
        <v>145</v>
      </c>
      <c r="K11812" t="s">
        <v>137</v>
      </c>
      <c r="L11812">
        <f>I11812*$Q$2/100/1000</f>
        <v>4.6990000000000004E-4</v>
      </c>
    </row>
    <row r="11813" spans="1:12">
      <c r="A11813" s="118">
        <v>44958</v>
      </c>
      <c r="B11813" t="s">
        <v>3799</v>
      </c>
      <c r="C11813" t="s">
        <v>3798</v>
      </c>
      <c r="D11813" t="s">
        <v>4449</v>
      </c>
      <c r="E11813" t="s">
        <v>4641</v>
      </c>
      <c r="F11813">
        <v>21205961</v>
      </c>
      <c r="G11813" t="s">
        <v>3825</v>
      </c>
      <c r="H11813" t="s">
        <v>3793</v>
      </c>
      <c r="I11813">
        <v>127</v>
      </c>
      <c r="J11813" t="s">
        <v>145</v>
      </c>
      <c r="K11813" t="s">
        <v>137</v>
      </c>
      <c r="L11813">
        <f>I11813*$Q$2/100/1000</f>
        <v>4.6990000000000004E-4</v>
      </c>
    </row>
    <row r="11814" spans="1:12">
      <c r="A11814" s="118">
        <v>44958</v>
      </c>
      <c r="B11814" t="s">
        <v>3799</v>
      </c>
      <c r="C11814" t="s">
        <v>3798</v>
      </c>
      <c r="D11814" t="s">
        <v>3997</v>
      </c>
      <c r="E11814" t="s">
        <v>4640</v>
      </c>
      <c r="F11814">
        <v>101037949</v>
      </c>
      <c r="G11814" t="s">
        <v>4510</v>
      </c>
      <c r="H11814" t="s">
        <v>3793</v>
      </c>
      <c r="I11814">
        <v>127</v>
      </c>
      <c r="J11814" t="s">
        <v>145</v>
      </c>
      <c r="K11814" t="s">
        <v>137</v>
      </c>
      <c r="L11814">
        <f>I11814*$Q$2/100/1000</f>
        <v>4.6990000000000004E-4</v>
      </c>
    </row>
    <row r="11815" spans="1:12">
      <c r="A11815" s="118">
        <v>44958</v>
      </c>
      <c r="B11815" t="s">
        <v>3799</v>
      </c>
      <c r="C11815" t="s">
        <v>3798</v>
      </c>
      <c r="D11815" t="s">
        <v>4038</v>
      </c>
      <c r="E11815" t="s">
        <v>4639</v>
      </c>
      <c r="F11815">
        <v>101047875</v>
      </c>
      <c r="G11815" t="s">
        <v>4212</v>
      </c>
      <c r="H11815" t="s">
        <v>3793</v>
      </c>
      <c r="I11815">
        <v>127</v>
      </c>
      <c r="J11815" t="s">
        <v>145</v>
      </c>
      <c r="K11815" t="s">
        <v>137</v>
      </c>
      <c r="L11815">
        <f>I11815*$Q$2/100/1000</f>
        <v>4.6990000000000004E-4</v>
      </c>
    </row>
    <row r="11816" spans="1:12">
      <c r="A11816" s="118">
        <v>44958</v>
      </c>
      <c r="B11816" t="s">
        <v>3799</v>
      </c>
      <c r="C11816" t="s">
        <v>3798</v>
      </c>
      <c r="D11816" t="s">
        <v>3997</v>
      </c>
      <c r="E11816" t="s">
        <v>4638</v>
      </c>
      <c r="F11816">
        <v>101047875</v>
      </c>
      <c r="G11816" t="s">
        <v>4212</v>
      </c>
      <c r="H11816" t="s">
        <v>3793</v>
      </c>
      <c r="I11816">
        <v>127</v>
      </c>
      <c r="J11816" t="s">
        <v>145</v>
      </c>
      <c r="K11816" t="s">
        <v>137</v>
      </c>
      <c r="L11816">
        <f>I11816*$Q$2/100/1000</f>
        <v>4.6990000000000004E-4</v>
      </c>
    </row>
    <row r="11817" spans="1:12">
      <c r="A11817" s="118">
        <v>44958</v>
      </c>
      <c r="B11817" t="s">
        <v>3799</v>
      </c>
      <c r="C11817" t="s">
        <v>3798</v>
      </c>
      <c r="D11817" t="s">
        <v>4449</v>
      </c>
      <c r="E11817" t="s">
        <v>4637</v>
      </c>
      <c r="F11817">
        <v>21205946</v>
      </c>
      <c r="G11817" t="s">
        <v>4324</v>
      </c>
      <c r="H11817" t="s">
        <v>3793</v>
      </c>
      <c r="I11817">
        <v>127</v>
      </c>
      <c r="J11817" t="s">
        <v>145</v>
      </c>
      <c r="K11817" t="s">
        <v>137</v>
      </c>
      <c r="L11817">
        <f>I11817*$Q$2/100/1000</f>
        <v>4.6990000000000004E-4</v>
      </c>
    </row>
    <row r="11818" spans="1:12">
      <c r="A11818" s="118">
        <v>44958</v>
      </c>
      <c r="B11818" t="s">
        <v>3799</v>
      </c>
      <c r="C11818" t="s">
        <v>3798</v>
      </c>
      <c r="D11818" t="s">
        <v>4449</v>
      </c>
      <c r="E11818" t="s">
        <v>4636</v>
      </c>
      <c r="F11818">
        <v>21257477</v>
      </c>
      <c r="G11818" t="s">
        <v>3858</v>
      </c>
      <c r="H11818" t="s">
        <v>3793</v>
      </c>
      <c r="I11818">
        <v>127</v>
      </c>
      <c r="J11818" t="s">
        <v>145</v>
      </c>
      <c r="K11818" t="s">
        <v>137</v>
      </c>
      <c r="L11818">
        <f>I11818*$Q$2/100/1000</f>
        <v>4.6990000000000004E-4</v>
      </c>
    </row>
    <row r="11819" spans="1:12">
      <c r="A11819" s="118">
        <v>44958</v>
      </c>
      <c r="B11819" t="s">
        <v>3799</v>
      </c>
      <c r="C11819" t="s">
        <v>3798</v>
      </c>
      <c r="D11819" t="s">
        <v>4562</v>
      </c>
      <c r="E11819" t="s">
        <v>4635</v>
      </c>
      <c r="F11819">
        <v>21202053</v>
      </c>
      <c r="G11819" t="s">
        <v>4262</v>
      </c>
      <c r="H11819" t="s">
        <v>3793</v>
      </c>
      <c r="I11819">
        <v>127</v>
      </c>
      <c r="J11819" t="s">
        <v>145</v>
      </c>
      <c r="K11819" t="s">
        <v>137</v>
      </c>
      <c r="L11819">
        <f>I11819*$Q$2/100/1000</f>
        <v>4.6990000000000004E-4</v>
      </c>
    </row>
    <row r="11820" spans="1:12">
      <c r="A11820" s="118">
        <v>44958</v>
      </c>
      <c r="B11820" t="s">
        <v>3799</v>
      </c>
      <c r="C11820" t="s">
        <v>3798</v>
      </c>
      <c r="D11820" t="s">
        <v>4038</v>
      </c>
      <c r="E11820" t="s">
        <v>4634</v>
      </c>
      <c r="F11820">
        <v>21205961</v>
      </c>
      <c r="G11820" t="s">
        <v>3825</v>
      </c>
      <c r="H11820" t="s">
        <v>3793</v>
      </c>
      <c r="I11820">
        <v>127</v>
      </c>
      <c r="J11820" t="s">
        <v>145</v>
      </c>
      <c r="K11820" t="s">
        <v>137</v>
      </c>
      <c r="L11820">
        <f>I11820*$Q$2/100/1000</f>
        <v>4.6990000000000004E-4</v>
      </c>
    </row>
    <row r="11821" spans="1:12">
      <c r="A11821" s="118">
        <v>44958</v>
      </c>
      <c r="B11821" t="s">
        <v>3799</v>
      </c>
      <c r="C11821" t="s">
        <v>3798</v>
      </c>
      <c r="D11821" t="s">
        <v>3997</v>
      </c>
      <c r="E11821" t="s">
        <v>4633</v>
      </c>
      <c r="F11821">
        <v>101032952</v>
      </c>
      <c r="G11821" t="s">
        <v>4154</v>
      </c>
      <c r="H11821" t="s">
        <v>3793</v>
      </c>
      <c r="I11821">
        <v>127</v>
      </c>
      <c r="J11821" t="s">
        <v>145</v>
      </c>
      <c r="K11821" t="s">
        <v>137</v>
      </c>
      <c r="L11821">
        <f>I11821*$Q$2/100/1000</f>
        <v>4.6990000000000004E-4</v>
      </c>
    </row>
    <row r="11822" spans="1:12">
      <c r="A11822" s="118">
        <v>44958</v>
      </c>
      <c r="B11822" t="s">
        <v>3799</v>
      </c>
      <c r="C11822" t="s">
        <v>3798</v>
      </c>
      <c r="D11822" t="s">
        <v>4449</v>
      </c>
      <c r="E11822" t="s">
        <v>4632</v>
      </c>
      <c r="F11822">
        <v>34202380</v>
      </c>
      <c r="G11822" t="s">
        <v>3807</v>
      </c>
      <c r="H11822" t="s">
        <v>3793</v>
      </c>
      <c r="I11822">
        <v>127</v>
      </c>
      <c r="J11822" t="s">
        <v>145</v>
      </c>
      <c r="K11822" t="s">
        <v>137</v>
      </c>
      <c r="L11822">
        <f>I11822*$Q$2/100/1000</f>
        <v>4.6990000000000004E-4</v>
      </c>
    </row>
    <row r="11823" spans="1:12">
      <c r="A11823" s="118">
        <v>45200</v>
      </c>
      <c r="B11823" t="s">
        <v>180</v>
      </c>
      <c r="C11823" t="s">
        <v>179</v>
      </c>
      <c r="D11823" t="s">
        <v>4631</v>
      </c>
      <c r="E11823" t="s">
        <v>4630</v>
      </c>
      <c r="F11823" t="s">
        <v>1652</v>
      </c>
      <c r="G11823" t="s">
        <v>1651</v>
      </c>
      <c r="H11823" t="s">
        <v>174</v>
      </c>
      <c r="I11823">
        <v>3154</v>
      </c>
      <c r="J11823" t="s">
        <v>173</v>
      </c>
      <c r="K11823" t="s">
        <v>172</v>
      </c>
      <c r="L11823">
        <f>I11823*$Q$3/(1000/0.1)</f>
        <v>1.0118031999999999E-2</v>
      </c>
    </row>
    <row r="11824" spans="1:12">
      <c r="A11824" s="118">
        <v>44958</v>
      </c>
      <c r="B11824" t="s">
        <v>3799</v>
      </c>
      <c r="C11824" t="s">
        <v>3798</v>
      </c>
      <c r="D11824" t="s">
        <v>3997</v>
      </c>
      <c r="E11824" t="s">
        <v>4629</v>
      </c>
      <c r="F11824">
        <v>101032726</v>
      </c>
      <c r="G11824" t="s">
        <v>4352</v>
      </c>
      <c r="H11824" t="s">
        <v>3793</v>
      </c>
      <c r="I11824">
        <v>127</v>
      </c>
      <c r="J11824" t="s">
        <v>145</v>
      </c>
      <c r="K11824" t="s">
        <v>137</v>
      </c>
      <c r="L11824">
        <f>I11824*$Q$2/100/1000</f>
        <v>4.6990000000000004E-4</v>
      </c>
    </row>
    <row r="11825" spans="1:12">
      <c r="A11825" s="118">
        <v>44958</v>
      </c>
      <c r="B11825" t="s">
        <v>3799</v>
      </c>
      <c r="C11825" t="s">
        <v>3798</v>
      </c>
      <c r="D11825" t="s">
        <v>4449</v>
      </c>
      <c r="E11825" t="s">
        <v>4628</v>
      </c>
      <c r="F11825">
        <v>1</v>
      </c>
      <c r="G11825" t="s">
        <v>667</v>
      </c>
      <c r="H11825" t="s">
        <v>3793</v>
      </c>
      <c r="I11825">
        <v>127</v>
      </c>
      <c r="J11825" t="s">
        <v>145</v>
      </c>
      <c r="K11825" t="s">
        <v>137</v>
      </c>
      <c r="L11825">
        <f>I11825*$Q$2/100/1000</f>
        <v>4.6990000000000004E-4</v>
      </c>
    </row>
    <row r="11826" spans="1:12">
      <c r="A11826" s="118">
        <v>44958</v>
      </c>
      <c r="B11826" t="s">
        <v>3799</v>
      </c>
      <c r="C11826" t="s">
        <v>3798</v>
      </c>
      <c r="D11826" t="s">
        <v>4508</v>
      </c>
      <c r="E11826" t="s">
        <v>4627</v>
      </c>
      <c r="F11826">
        <v>34202035</v>
      </c>
      <c r="G11826" t="s">
        <v>3908</v>
      </c>
      <c r="H11826" t="s">
        <v>3793</v>
      </c>
      <c r="I11826">
        <v>127</v>
      </c>
      <c r="J11826" t="s">
        <v>145</v>
      </c>
      <c r="K11826" t="s">
        <v>137</v>
      </c>
      <c r="L11826">
        <f>I11826*$Q$2/100/1000</f>
        <v>4.6990000000000004E-4</v>
      </c>
    </row>
    <row r="11827" spans="1:12">
      <c r="A11827" s="118">
        <v>44958</v>
      </c>
      <c r="B11827" t="s">
        <v>3799</v>
      </c>
      <c r="C11827" t="s">
        <v>3798</v>
      </c>
      <c r="D11827" t="s">
        <v>4054</v>
      </c>
      <c r="E11827" t="s">
        <v>4626</v>
      </c>
      <c r="F11827">
        <v>101047875</v>
      </c>
      <c r="G11827" t="s">
        <v>4212</v>
      </c>
      <c r="H11827" t="s">
        <v>3793</v>
      </c>
      <c r="I11827">
        <v>127</v>
      </c>
      <c r="J11827" t="s">
        <v>145</v>
      </c>
      <c r="K11827" t="s">
        <v>137</v>
      </c>
      <c r="L11827">
        <f>I11827*$Q$2/100/1000</f>
        <v>4.6990000000000004E-4</v>
      </c>
    </row>
    <row r="11828" spans="1:12">
      <c r="A11828" s="118">
        <v>45200</v>
      </c>
      <c r="B11828" t="s">
        <v>180</v>
      </c>
      <c r="C11828" t="s">
        <v>179</v>
      </c>
      <c r="D11828" t="s">
        <v>4625</v>
      </c>
      <c r="E11828" t="s">
        <v>4624</v>
      </c>
      <c r="F11828" t="s">
        <v>4623</v>
      </c>
      <c r="G11828" t="s">
        <v>4622</v>
      </c>
      <c r="H11828" t="s">
        <v>174</v>
      </c>
      <c r="I11828">
        <v>3154</v>
      </c>
      <c r="J11828" t="s">
        <v>173</v>
      </c>
      <c r="K11828" t="s">
        <v>172</v>
      </c>
      <c r="L11828">
        <f>I11828*$Q$3/(1000/0.1)</f>
        <v>1.0118031999999999E-2</v>
      </c>
    </row>
    <row r="11829" spans="1:12">
      <c r="A11829" s="118">
        <v>45200</v>
      </c>
      <c r="B11829" t="s">
        <v>261</v>
      </c>
      <c r="C11829" t="s">
        <v>260</v>
      </c>
      <c r="D11829" t="s">
        <v>3640</v>
      </c>
      <c r="E11829" t="s">
        <v>4621</v>
      </c>
      <c r="F11829">
        <v>21201412</v>
      </c>
      <c r="G11829" t="s">
        <v>3641</v>
      </c>
      <c r="H11829" t="s">
        <v>139</v>
      </c>
      <c r="I11829">
        <v>55</v>
      </c>
      <c r="J11829" t="s">
        <v>145</v>
      </c>
      <c r="K11829" t="s">
        <v>137</v>
      </c>
      <c r="L11829">
        <f>I11829*$Q$2/100/1000</f>
        <v>2.0350000000000001E-4</v>
      </c>
    </row>
    <row r="11830" spans="1:12">
      <c r="A11830" s="118">
        <v>45200</v>
      </c>
      <c r="B11830" t="s">
        <v>261</v>
      </c>
      <c r="C11830" t="s">
        <v>260</v>
      </c>
      <c r="D11830" t="s">
        <v>3640</v>
      </c>
      <c r="E11830" t="s">
        <v>4620</v>
      </c>
      <c r="F11830">
        <v>3445203</v>
      </c>
      <c r="G11830" t="s">
        <v>4619</v>
      </c>
      <c r="H11830" t="s">
        <v>139</v>
      </c>
      <c r="I11830">
        <v>55</v>
      </c>
      <c r="J11830" t="s">
        <v>145</v>
      </c>
      <c r="K11830" t="s">
        <v>137</v>
      </c>
      <c r="L11830">
        <f>I11830*$Q$2/100/1000</f>
        <v>2.0350000000000001E-4</v>
      </c>
    </row>
    <row r="11831" spans="1:12">
      <c r="A11831" s="118">
        <v>45200</v>
      </c>
      <c r="B11831" t="s">
        <v>261</v>
      </c>
      <c r="C11831" t="s">
        <v>260</v>
      </c>
      <c r="D11831" t="s">
        <v>3640</v>
      </c>
      <c r="E11831" t="s">
        <v>4618</v>
      </c>
      <c r="F11831">
        <v>21201412</v>
      </c>
      <c r="G11831" t="s">
        <v>3641</v>
      </c>
      <c r="H11831" t="s">
        <v>139</v>
      </c>
      <c r="I11831">
        <v>55</v>
      </c>
      <c r="J11831" t="s">
        <v>145</v>
      </c>
      <c r="K11831" t="s">
        <v>137</v>
      </c>
      <c r="L11831">
        <f>I11831*$Q$2/100/1000</f>
        <v>2.0350000000000001E-4</v>
      </c>
    </row>
    <row r="11832" spans="1:12">
      <c r="A11832" s="118">
        <v>44958</v>
      </c>
      <c r="B11832" t="s">
        <v>3799</v>
      </c>
      <c r="C11832" t="s">
        <v>3798</v>
      </c>
      <c r="D11832" t="s">
        <v>4479</v>
      </c>
      <c r="E11832" t="s">
        <v>4617</v>
      </c>
      <c r="F11832">
        <v>21202054</v>
      </c>
      <c r="G11832" t="s">
        <v>3879</v>
      </c>
      <c r="H11832" t="s">
        <v>3793</v>
      </c>
      <c r="I11832">
        <v>127</v>
      </c>
      <c r="J11832" t="s">
        <v>145</v>
      </c>
      <c r="K11832" t="s">
        <v>137</v>
      </c>
      <c r="L11832">
        <f>I11832*$Q$2/100/1000</f>
        <v>4.6990000000000004E-4</v>
      </c>
    </row>
    <row r="11833" spans="1:12">
      <c r="A11833" s="118">
        <v>45200</v>
      </c>
      <c r="B11833" t="s">
        <v>723</v>
      </c>
      <c r="C11833" t="s">
        <v>722</v>
      </c>
      <c r="D11833" t="s">
        <v>4616</v>
      </c>
      <c r="E11833" t="s">
        <v>4615</v>
      </c>
      <c r="F11833">
        <v>101049325</v>
      </c>
      <c r="G11833" t="s">
        <v>4614</v>
      </c>
      <c r="H11833" t="s">
        <v>718</v>
      </c>
      <c r="I11833">
        <v>302</v>
      </c>
      <c r="J11833" t="s">
        <v>145</v>
      </c>
      <c r="K11833" t="s">
        <v>717</v>
      </c>
      <c r="L11833">
        <f>I11833*$Q$2/100/1000</f>
        <v>1.1173999999999999E-3</v>
      </c>
    </row>
    <row r="11834" spans="1:12">
      <c r="A11834" s="118">
        <v>44958</v>
      </c>
      <c r="B11834" t="s">
        <v>3799</v>
      </c>
      <c r="C11834" t="s">
        <v>3798</v>
      </c>
      <c r="D11834" t="s">
        <v>4479</v>
      </c>
      <c r="E11834" t="s">
        <v>4613</v>
      </c>
      <c r="F11834">
        <v>21202056</v>
      </c>
      <c r="G11834" t="s">
        <v>4477</v>
      </c>
      <c r="H11834" t="s">
        <v>3793</v>
      </c>
      <c r="I11834">
        <v>127</v>
      </c>
      <c r="J11834" t="s">
        <v>145</v>
      </c>
      <c r="K11834" t="s">
        <v>137</v>
      </c>
      <c r="L11834">
        <f>I11834*$Q$2/100/1000</f>
        <v>4.6990000000000004E-4</v>
      </c>
    </row>
    <row r="11835" spans="1:12">
      <c r="A11835" s="118">
        <v>44958</v>
      </c>
      <c r="B11835" t="s">
        <v>3799</v>
      </c>
      <c r="C11835" t="s">
        <v>3798</v>
      </c>
      <c r="D11835" t="s">
        <v>4038</v>
      </c>
      <c r="E11835" t="s">
        <v>4612</v>
      </c>
      <c r="F11835">
        <v>101037949</v>
      </c>
      <c r="G11835" t="s">
        <v>4510</v>
      </c>
      <c r="H11835" t="s">
        <v>3793</v>
      </c>
      <c r="I11835">
        <v>127</v>
      </c>
      <c r="J11835" t="s">
        <v>145</v>
      </c>
      <c r="K11835" t="s">
        <v>137</v>
      </c>
      <c r="L11835">
        <f>I11835*$Q$2/100/1000</f>
        <v>4.6990000000000004E-4</v>
      </c>
    </row>
    <row r="11836" spans="1:12">
      <c r="A11836" s="118">
        <v>44958</v>
      </c>
      <c r="B11836" t="s">
        <v>3799</v>
      </c>
      <c r="C11836" t="s">
        <v>3798</v>
      </c>
      <c r="D11836" t="s">
        <v>4449</v>
      </c>
      <c r="E11836" t="s">
        <v>4611</v>
      </c>
      <c r="F11836">
        <v>1</v>
      </c>
      <c r="G11836" t="s">
        <v>4610</v>
      </c>
      <c r="H11836" t="s">
        <v>3793</v>
      </c>
      <c r="I11836">
        <v>127</v>
      </c>
      <c r="J11836" t="s">
        <v>145</v>
      </c>
      <c r="K11836" t="s">
        <v>137</v>
      </c>
      <c r="L11836">
        <f>I11836*$Q$2/100/1000</f>
        <v>4.6990000000000004E-4</v>
      </c>
    </row>
    <row r="11837" spans="1:12">
      <c r="A11837" s="118">
        <v>44958</v>
      </c>
      <c r="B11837" t="s">
        <v>3799</v>
      </c>
      <c r="C11837" t="s">
        <v>3798</v>
      </c>
      <c r="D11837" t="s">
        <v>4038</v>
      </c>
      <c r="E11837" t="s">
        <v>4609</v>
      </c>
      <c r="F11837">
        <v>1</v>
      </c>
      <c r="G11837" t="s">
        <v>4049</v>
      </c>
      <c r="H11837" t="s">
        <v>3793</v>
      </c>
      <c r="I11837">
        <v>127</v>
      </c>
      <c r="J11837" t="s">
        <v>145</v>
      </c>
      <c r="K11837" t="s">
        <v>137</v>
      </c>
      <c r="L11837">
        <f>I11837*$Q$2/100/1000</f>
        <v>4.6990000000000004E-4</v>
      </c>
    </row>
    <row r="11838" spans="1:12">
      <c r="A11838" s="118">
        <v>44958</v>
      </c>
      <c r="B11838" t="s">
        <v>3799</v>
      </c>
      <c r="C11838" t="s">
        <v>3798</v>
      </c>
      <c r="D11838" t="s">
        <v>4449</v>
      </c>
      <c r="E11838" t="s">
        <v>4608</v>
      </c>
      <c r="F11838">
        <v>1</v>
      </c>
      <c r="G11838" t="s">
        <v>667</v>
      </c>
      <c r="H11838" t="s">
        <v>3793</v>
      </c>
      <c r="I11838">
        <v>127</v>
      </c>
      <c r="J11838" t="s">
        <v>145</v>
      </c>
      <c r="K11838" t="s">
        <v>137</v>
      </c>
      <c r="L11838">
        <f>I11838*$Q$2/100/1000</f>
        <v>4.6990000000000004E-4</v>
      </c>
    </row>
    <row r="11839" spans="1:12">
      <c r="A11839" s="118">
        <v>45200</v>
      </c>
      <c r="B11839" t="s">
        <v>1723</v>
      </c>
      <c r="C11839" t="s">
        <v>1722</v>
      </c>
      <c r="D11839" t="s">
        <v>4607</v>
      </c>
      <c r="E11839" t="s">
        <v>4606</v>
      </c>
      <c r="F11839">
        <v>101044950</v>
      </c>
      <c r="G11839" t="s">
        <v>4605</v>
      </c>
      <c r="H11839" t="s">
        <v>1717</v>
      </c>
      <c r="I11839">
        <v>118</v>
      </c>
      <c r="J11839" t="s">
        <v>223</v>
      </c>
      <c r="K11839" t="s">
        <v>137</v>
      </c>
      <c r="L11839">
        <f>I11839*$Q$5/1000</f>
        <v>0.1199765</v>
      </c>
    </row>
    <row r="11840" spans="1:12">
      <c r="A11840" s="118">
        <v>44958</v>
      </c>
      <c r="B11840" t="s">
        <v>3799</v>
      </c>
      <c r="C11840" t="s">
        <v>3798</v>
      </c>
      <c r="D11840" t="s">
        <v>4272</v>
      </c>
      <c r="E11840" t="s">
        <v>4604</v>
      </c>
      <c r="F11840">
        <v>101027019</v>
      </c>
      <c r="G11840" t="s">
        <v>4209</v>
      </c>
      <c r="H11840" t="s">
        <v>3793</v>
      </c>
      <c r="I11840">
        <v>127</v>
      </c>
      <c r="J11840" t="s">
        <v>145</v>
      </c>
      <c r="K11840" t="s">
        <v>137</v>
      </c>
      <c r="L11840">
        <f>I11840*$Q$2/100/1000</f>
        <v>4.6990000000000004E-4</v>
      </c>
    </row>
    <row r="11841" spans="1:12">
      <c r="A11841" s="118">
        <v>44958</v>
      </c>
      <c r="B11841" t="s">
        <v>3799</v>
      </c>
      <c r="C11841" t="s">
        <v>3798</v>
      </c>
      <c r="D11841" t="s">
        <v>4207</v>
      </c>
      <c r="E11841" t="s">
        <v>4603</v>
      </c>
      <c r="F11841">
        <v>21205961</v>
      </c>
      <c r="G11841" t="s">
        <v>3825</v>
      </c>
      <c r="H11841" t="s">
        <v>3793</v>
      </c>
      <c r="I11841">
        <v>127</v>
      </c>
      <c r="J11841" t="s">
        <v>145</v>
      </c>
      <c r="K11841" t="s">
        <v>137</v>
      </c>
      <c r="L11841">
        <f>I11841*$Q$2/100/1000</f>
        <v>4.6990000000000004E-4</v>
      </c>
    </row>
    <row r="11842" spans="1:12">
      <c r="A11842" s="118">
        <v>44958</v>
      </c>
      <c r="B11842" t="s">
        <v>3799</v>
      </c>
      <c r="C11842" t="s">
        <v>3798</v>
      </c>
      <c r="D11842" t="s">
        <v>4285</v>
      </c>
      <c r="E11842" t="s">
        <v>4602</v>
      </c>
      <c r="F11842">
        <v>21212167</v>
      </c>
      <c r="G11842" t="s">
        <v>3920</v>
      </c>
      <c r="H11842" t="s">
        <v>3793</v>
      </c>
      <c r="I11842">
        <v>127</v>
      </c>
      <c r="J11842" t="s">
        <v>145</v>
      </c>
      <c r="K11842" t="s">
        <v>137</v>
      </c>
      <c r="L11842">
        <f>I11842*$Q$2/100/1000</f>
        <v>4.6990000000000004E-4</v>
      </c>
    </row>
    <row r="11843" spans="1:12">
      <c r="A11843" s="118">
        <v>44958</v>
      </c>
      <c r="B11843" t="s">
        <v>3799</v>
      </c>
      <c r="C11843" t="s">
        <v>3798</v>
      </c>
      <c r="D11843" t="s">
        <v>4054</v>
      </c>
      <c r="E11843" t="s">
        <v>4601</v>
      </c>
      <c r="F11843">
        <v>21202053</v>
      </c>
      <c r="G11843" t="s">
        <v>4262</v>
      </c>
      <c r="H11843" t="s">
        <v>3793</v>
      </c>
      <c r="I11843">
        <v>127</v>
      </c>
      <c r="J11843" t="s">
        <v>145</v>
      </c>
      <c r="K11843" t="s">
        <v>137</v>
      </c>
      <c r="L11843">
        <f>I11843*$Q$2/100/1000</f>
        <v>4.6990000000000004E-4</v>
      </c>
    </row>
    <row r="11844" spans="1:12">
      <c r="A11844" s="118">
        <v>44958</v>
      </c>
      <c r="B11844" t="s">
        <v>3799</v>
      </c>
      <c r="C11844" t="s">
        <v>3798</v>
      </c>
      <c r="D11844" t="s">
        <v>4054</v>
      </c>
      <c r="E11844" t="s">
        <v>4600</v>
      </c>
      <c r="F11844">
        <v>101047875</v>
      </c>
      <c r="G11844" t="s">
        <v>4212</v>
      </c>
      <c r="H11844" t="s">
        <v>3793</v>
      </c>
      <c r="I11844">
        <v>127</v>
      </c>
      <c r="J11844" t="s">
        <v>145</v>
      </c>
      <c r="K11844" t="s">
        <v>137</v>
      </c>
      <c r="L11844">
        <f>I11844*$Q$2/100/1000</f>
        <v>4.6990000000000004E-4</v>
      </c>
    </row>
    <row r="11845" spans="1:12">
      <c r="A11845" s="118">
        <v>44958</v>
      </c>
      <c r="B11845" t="s">
        <v>3799</v>
      </c>
      <c r="C11845" t="s">
        <v>3798</v>
      </c>
      <c r="D11845" t="s">
        <v>4274</v>
      </c>
      <c r="E11845" t="s">
        <v>4599</v>
      </c>
      <c r="F11845">
        <v>21202055</v>
      </c>
      <c r="G11845" t="s">
        <v>3912</v>
      </c>
      <c r="H11845" t="s">
        <v>3793</v>
      </c>
      <c r="I11845">
        <v>127</v>
      </c>
      <c r="J11845" t="s">
        <v>145</v>
      </c>
      <c r="K11845" t="s">
        <v>137</v>
      </c>
      <c r="L11845">
        <f>I11845*$Q$2/100/1000</f>
        <v>4.6990000000000004E-4</v>
      </c>
    </row>
    <row r="11846" spans="1:12">
      <c r="A11846" s="118">
        <v>44958</v>
      </c>
      <c r="B11846" t="s">
        <v>3799</v>
      </c>
      <c r="C11846" t="s">
        <v>3798</v>
      </c>
      <c r="D11846" t="s">
        <v>4038</v>
      </c>
      <c r="E11846" t="s">
        <v>4598</v>
      </c>
      <c r="F11846">
        <v>31202063</v>
      </c>
      <c r="G11846" t="s">
        <v>3850</v>
      </c>
      <c r="H11846" t="s">
        <v>3793</v>
      </c>
      <c r="I11846">
        <v>127</v>
      </c>
      <c r="J11846" t="s">
        <v>145</v>
      </c>
      <c r="K11846" t="s">
        <v>137</v>
      </c>
      <c r="L11846">
        <f>I11846*$Q$2/100/1000</f>
        <v>4.6990000000000004E-4</v>
      </c>
    </row>
    <row r="11847" spans="1:12">
      <c r="A11847" s="118">
        <v>44958</v>
      </c>
      <c r="B11847" t="s">
        <v>3799</v>
      </c>
      <c r="C11847" t="s">
        <v>3798</v>
      </c>
      <c r="D11847" t="s">
        <v>3824</v>
      </c>
      <c r="E11847" t="s">
        <v>4597</v>
      </c>
      <c r="F11847">
        <v>1</v>
      </c>
      <c r="G11847" t="s">
        <v>667</v>
      </c>
      <c r="H11847" t="s">
        <v>3793</v>
      </c>
      <c r="I11847">
        <v>127</v>
      </c>
      <c r="J11847" t="s">
        <v>145</v>
      </c>
      <c r="K11847" t="s">
        <v>137</v>
      </c>
      <c r="L11847">
        <f>I11847*$Q$2/100/1000</f>
        <v>4.6990000000000004E-4</v>
      </c>
    </row>
    <row r="11848" spans="1:12">
      <c r="A11848" s="118">
        <v>45200</v>
      </c>
      <c r="B11848" t="s">
        <v>460</v>
      </c>
      <c r="C11848" t="s">
        <v>459</v>
      </c>
      <c r="D11848" t="s">
        <v>4596</v>
      </c>
      <c r="E11848" t="s">
        <v>4595</v>
      </c>
      <c r="F11848">
        <v>50202565</v>
      </c>
      <c r="G11848" t="s">
        <v>979</v>
      </c>
      <c r="H11848" t="s">
        <v>455</v>
      </c>
      <c r="I11848">
        <v>103.6</v>
      </c>
      <c r="J11848" t="s">
        <v>145</v>
      </c>
      <c r="K11848" t="s">
        <v>137</v>
      </c>
      <c r="L11848">
        <f>I11848*$Q$2/100/1000</f>
        <v>3.8331999999999998E-4</v>
      </c>
    </row>
    <row r="11849" spans="1:12">
      <c r="A11849" s="118">
        <v>45200</v>
      </c>
      <c r="B11849" t="s">
        <v>460</v>
      </c>
      <c r="C11849" t="s">
        <v>459</v>
      </c>
      <c r="D11849" t="s">
        <v>4312</v>
      </c>
      <c r="E11849" t="s">
        <v>4594</v>
      </c>
      <c r="F11849">
        <v>51257436</v>
      </c>
      <c r="G11849" t="s">
        <v>2389</v>
      </c>
      <c r="H11849" t="s">
        <v>455</v>
      </c>
      <c r="I11849">
        <v>103.6</v>
      </c>
      <c r="J11849" t="s">
        <v>145</v>
      </c>
      <c r="K11849" t="s">
        <v>137</v>
      </c>
      <c r="L11849">
        <f>I11849*$Q$2/100/1000</f>
        <v>3.8331999999999998E-4</v>
      </c>
    </row>
    <row r="11850" spans="1:12">
      <c r="A11850" s="118">
        <v>44958</v>
      </c>
      <c r="B11850" t="s">
        <v>3799</v>
      </c>
      <c r="C11850" t="s">
        <v>3798</v>
      </c>
      <c r="D11850" t="s">
        <v>4543</v>
      </c>
      <c r="E11850" t="s">
        <v>4593</v>
      </c>
      <c r="F11850">
        <v>1</v>
      </c>
      <c r="G11850" t="s">
        <v>4049</v>
      </c>
      <c r="H11850" t="s">
        <v>3793</v>
      </c>
      <c r="I11850">
        <v>127</v>
      </c>
      <c r="J11850" t="s">
        <v>145</v>
      </c>
      <c r="K11850" t="s">
        <v>137</v>
      </c>
      <c r="L11850">
        <f>I11850*$Q$2/100/1000</f>
        <v>4.6990000000000004E-4</v>
      </c>
    </row>
    <row r="11851" spans="1:12">
      <c r="A11851" s="118">
        <v>44958</v>
      </c>
      <c r="B11851" t="s">
        <v>3799</v>
      </c>
      <c r="C11851" t="s">
        <v>3798</v>
      </c>
      <c r="D11851" t="s">
        <v>3997</v>
      </c>
      <c r="E11851" t="s">
        <v>4592</v>
      </c>
      <c r="F11851">
        <v>1</v>
      </c>
      <c r="G11851" t="s">
        <v>4591</v>
      </c>
      <c r="H11851" t="s">
        <v>3793</v>
      </c>
      <c r="I11851">
        <v>127</v>
      </c>
      <c r="J11851" t="s">
        <v>145</v>
      </c>
      <c r="K11851" t="s">
        <v>137</v>
      </c>
      <c r="L11851">
        <f>I11851*$Q$2/100/1000</f>
        <v>4.6990000000000004E-4</v>
      </c>
    </row>
    <row r="11852" spans="1:12">
      <c r="A11852" s="118">
        <v>44958</v>
      </c>
      <c r="B11852" t="s">
        <v>3799</v>
      </c>
      <c r="C11852" t="s">
        <v>3798</v>
      </c>
      <c r="D11852" t="s">
        <v>4038</v>
      </c>
      <c r="E11852" t="s">
        <v>4590</v>
      </c>
      <c r="F11852">
        <v>1</v>
      </c>
      <c r="G11852" t="s">
        <v>4049</v>
      </c>
      <c r="H11852" t="s">
        <v>3793</v>
      </c>
      <c r="I11852">
        <v>127</v>
      </c>
      <c r="J11852" t="s">
        <v>145</v>
      </c>
      <c r="K11852" t="s">
        <v>137</v>
      </c>
      <c r="L11852">
        <f>I11852*$Q$2/100/1000</f>
        <v>4.6990000000000004E-4</v>
      </c>
    </row>
    <row r="11853" spans="1:12">
      <c r="A11853" s="118">
        <v>44958</v>
      </c>
      <c r="B11853" t="s">
        <v>3799</v>
      </c>
      <c r="C11853" t="s">
        <v>3798</v>
      </c>
      <c r="D11853" t="s">
        <v>4038</v>
      </c>
      <c r="E11853" t="s">
        <v>4589</v>
      </c>
      <c r="F11853">
        <v>1</v>
      </c>
      <c r="G11853" t="s">
        <v>4049</v>
      </c>
      <c r="H11853" t="s">
        <v>3793</v>
      </c>
      <c r="I11853">
        <v>127</v>
      </c>
      <c r="J11853" t="s">
        <v>145</v>
      </c>
      <c r="K11853" t="s">
        <v>137</v>
      </c>
      <c r="L11853">
        <f>I11853*$Q$2/100/1000</f>
        <v>4.6990000000000004E-4</v>
      </c>
    </row>
    <row r="11854" spans="1:12">
      <c r="A11854" s="118">
        <v>45200</v>
      </c>
      <c r="B11854" t="s">
        <v>261</v>
      </c>
      <c r="C11854" t="s">
        <v>260</v>
      </c>
      <c r="D11854" t="s">
        <v>3640</v>
      </c>
      <c r="E11854" t="s">
        <v>4588</v>
      </c>
      <c r="F11854">
        <v>30206272</v>
      </c>
      <c r="G11854" t="s">
        <v>4587</v>
      </c>
      <c r="H11854" t="s">
        <v>139</v>
      </c>
      <c r="I11854">
        <v>55</v>
      </c>
      <c r="J11854" t="s">
        <v>145</v>
      </c>
      <c r="K11854" t="s">
        <v>137</v>
      </c>
      <c r="L11854">
        <f>I11854*$Q$2/100/1000</f>
        <v>2.0350000000000001E-4</v>
      </c>
    </row>
    <row r="11855" spans="1:12">
      <c r="A11855" s="118">
        <v>44958</v>
      </c>
      <c r="B11855" t="s">
        <v>3799</v>
      </c>
      <c r="C11855" t="s">
        <v>3798</v>
      </c>
      <c r="D11855" t="s">
        <v>4272</v>
      </c>
      <c r="E11855" t="s">
        <v>4586</v>
      </c>
      <c r="F11855">
        <v>1</v>
      </c>
      <c r="G11855" t="s">
        <v>4049</v>
      </c>
      <c r="H11855" t="s">
        <v>3793</v>
      </c>
      <c r="I11855">
        <v>127</v>
      </c>
      <c r="J11855" t="s">
        <v>145</v>
      </c>
      <c r="K11855" t="s">
        <v>137</v>
      </c>
      <c r="L11855">
        <f>I11855*$Q$2/100/1000</f>
        <v>4.6990000000000004E-4</v>
      </c>
    </row>
    <row r="11856" spans="1:12">
      <c r="A11856" s="118">
        <v>44958</v>
      </c>
      <c r="B11856" t="s">
        <v>3799</v>
      </c>
      <c r="C11856" t="s">
        <v>3798</v>
      </c>
      <c r="D11856" t="s">
        <v>4054</v>
      </c>
      <c r="E11856" t="s">
        <v>4585</v>
      </c>
      <c r="F11856">
        <v>21202050</v>
      </c>
      <c r="G11856" t="s">
        <v>4042</v>
      </c>
      <c r="H11856" t="s">
        <v>3793</v>
      </c>
      <c r="I11856">
        <v>127</v>
      </c>
      <c r="J11856" t="s">
        <v>145</v>
      </c>
      <c r="K11856" t="s">
        <v>137</v>
      </c>
      <c r="L11856">
        <f>I11856*$Q$2/100/1000</f>
        <v>4.6990000000000004E-4</v>
      </c>
    </row>
    <row r="11857" spans="1:12">
      <c r="A11857" s="118">
        <v>44958</v>
      </c>
      <c r="B11857" t="s">
        <v>3799</v>
      </c>
      <c r="C11857" t="s">
        <v>3798</v>
      </c>
      <c r="D11857" t="s">
        <v>4207</v>
      </c>
      <c r="E11857" t="s">
        <v>4584</v>
      </c>
      <c r="F11857">
        <v>21205946</v>
      </c>
      <c r="G11857" t="s">
        <v>4324</v>
      </c>
      <c r="H11857" t="s">
        <v>3793</v>
      </c>
      <c r="I11857">
        <v>127</v>
      </c>
      <c r="J11857" t="s">
        <v>145</v>
      </c>
      <c r="K11857" t="s">
        <v>137</v>
      </c>
      <c r="L11857">
        <f>I11857*$Q$2/100/1000</f>
        <v>4.6990000000000004E-4</v>
      </c>
    </row>
    <row r="11858" spans="1:12">
      <c r="A11858" s="118">
        <v>44958</v>
      </c>
      <c r="B11858" t="s">
        <v>3799</v>
      </c>
      <c r="C11858" t="s">
        <v>3798</v>
      </c>
      <c r="D11858" t="s">
        <v>3824</v>
      </c>
      <c r="E11858" t="s">
        <v>4583</v>
      </c>
      <c r="F11858">
        <v>34204812</v>
      </c>
      <c r="G11858" t="s">
        <v>4582</v>
      </c>
      <c r="H11858" t="s">
        <v>3793</v>
      </c>
      <c r="I11858">
        <v>127</v>
      </c>
      <c r="J11858" t="s">
        <v>145</v>
      </c>
      <c r="K11858" t="s">
        <v>137</v>
      </c>
      <c r="L11858">
        <f>I11858*$Q$2/100/1000</f>
        <v>4.6990000000000004E-4</v>
      </c>
    </row>
    <row r="11859" spans="1:12">
      <c r="A11859" s="118">
        <v>44958</v>
      </c>
      <c r="B11859" t="s">
        <v>3799</v>
      </c>
      <c r="C11859" t="s">
        <v>3798</v>
      </c>
      <c r="D11859" t="s">
        <v>4581</v>
      </c>
      <c r="E11859" t="s">
        <v>4580</v>
      </c>
      <c r="F11859">
        <v>101032725</v>
      </c>
      <c r="G11859" t="s">
        <v>4421</v>
      </c>
      <c r="H11859" t="s">
        <v>3793</v>
      </c>
      <c r="I11859">
        <v>127</v>
      </c>
      <c r="J11859" t="s">
        <v>145</v>
      </c>
      <c r="K11859" t="s">
        <v>137</v>
      </c>
      <c r="L11859">
        <f>I11859*$Q$2/100/1000</f>
        <v>4.6990000000000004E-4</v>
      </c>
    </row>
    <row r="11860" spans="1:12">
      <c r="A11860" s="118">
        <v>44958</v>
      </c>
      <c r="B11860" t="s">
        <v>3799</v>
      </c>
      <c r="C11860" t="s">
        <v>3798</v>
      </c>
      <c r="D11860" t="s">
        <v>3997</v>
      </c>
      <c r="E11860" t="s">
        <v>4579</v>
      </c>
      <c r="F11860">
        <v>101032725</v>
      </c>
      <c r="G11860" t="s">
        <v>4421</v>
      </c>
      <c r="H11860" t="s">
        <v>3793</v>
      </c>
      <c r="I11860">
        <v>127</v>
      </c>
      <c r="J11860" t="s">
        <v>145</v>
      </c>
      <c r="K11860" t="s">
        <v>137</v>
      </c>
      <c r="L11860">
        <f>I11860*$Q$2/100/1000</f>
        <v>4.6990000000000004E-4</v>
      </c>
    </row>
    <row r="11861" spans="1:12">
      <c r="A11861" s="118">
        <v>44958</v>
      </c>
      <c r="B11861" t="s">
        <v>3799</v>
      </c>
      <c r="C11861" t="s">
        <v>3798</v>
      </c>
      <c r="D11861" t="s">
        <v>4449</v>
      </c>
      <c r="E11861" t="s">
        <v>4578</v>
      </c>
      <c r="F11861">
        <v>34202380</v>
      </c>
      <c r="G11861" t="s">
        <v>3807</v>
      </c>
      <c r="H11861" t="s">
        <v>3793</v>
      </c>
      <c r="I11861">
        <v>127</v>
      </c>
      <c r="J11861" t="s">
        <v>145</v>
      </c>
      <c r="K11861" t="s">
        <v>137</v>
      </c>
      <c r="L11861">
        <f>I11861*$Q$2/100/1000</f>
        <v>4.6990000000000004E-4</v>
      </c>
    </row>
    <row r="11862" spans="1:12">
      <c r="A11862" s="118">
        <v>44958</v>
      </c>
      <c r="B11862" t="s">
        <v>3799</v>
      </c>
      <c r="C11862" t="s">
        <v>3798</v>
      </c>
      <c r="D11862" t="s">
        <v>4038</v>
      </c>
      <c r="E11862" t="s">
        <v>4577</v>
      </c>
      <c r="F11862">
        <v>1</v>
      </c>
      <c r="G11862" t="s">
        <v>4049</v>
      </c>
      <c r="H11862" t="s">
        <v>3793</v>
      </c>
      <c r="I11862">
        <v>127</v>
      </c>
      <c r="J11862" t="s">
        <v>145</v>
      </c>
      <c r="K11862" t="s">
        <v>137</v>
      </c>
      <c r="L11862">
        <f>I11862*$Q$2/100/1000</f>
        <v>4.6990000000000004E-4</v>
      </c>
    </row>
    <row r="11863" spans="1:12">
      <c r="A11863" s="118">
        <v>44958</v>
      </c>
      <c r="B11863" t="s">
        <v>3799</v>
      </c>
      <c r="C11863" t="s">
        <v>3798</v>
      </c>
      <c r="D11863" t="s">
        <v>4285</v>
      </c>
      <c r="E11863" t="s">
        <v>4576</v>
      </c>
      <c r="F11863">
        <v>1</v>
      </c>
      <c r="G11863" t="s">
        <v>4049</v>
      </c>
      <c r="H11863" t="s">
        <v>3793</v>
      </c>
      <c r="I11863">
        <v>127</v>
      </c>
      <c r="J11863" t="s">
        <v>145</v>
      </c>
      <c r="K11863" t="s">
        <v>137</v>
      </c>
      <c r="L11863">
        <f>I11863*$Q$2/100/1000</f>
        <v>4.6990000000000004E-4</v>
      </c>
    </row>
    <row r="11864" spans="1:12">
      <c r="A11864" s="118">
        <v>44958</v>
      </c>
      <c r="B11864" t="s">
        <v>3799</v>
      </c>
      <c r="C11864" t="s">
        <v>3798</v>
      </c>
      <c r="D11864" t="s">
        <v>4272</v>
      </c>
      <c r="E11864" t="s">
        <v>4575</v>
      </c>
      <c r="F11864">
        <v>1</v>
      </c>
      <c r="G11864" t="s">
        <v>4049</v>
      </c>
      <c r="H11864" t="s">
        <v>3793</v>
      </c>
      <c r="I11864">
        <v>127</v>
      </c>
      <c r="J11864" t="s">
        <v>145</v>
      </c>
      <c r="K11864" t="s">
        <v>137</v>
      </c>
      <c r="L11864">
        <f>I11864*$Q$2/100/1000</f>
        <v>4.6990000000000004E-4</v>
      </c>
    </row>
    <row r="11865" spans="1:12">
      <c r="A11865" s="118">
        <v>44958</v>
      </c>
      <c r="B11865" t="s">
        <v>3799</v>
      </c>
      <c r="C11865" t="s">
        <v>3798</v>
      </c>
      <c r="D11865" t="s">
        <v>4543</v>
      </c>
      <c r="E11865" t="s">
        <v>4574</v>
      </c>
      <c r="F11865">
        <v>34202380</v>
      </c>
      <c r="G11865" t="s">
        <v>3807</v>
      </c>
      <c r="H11865" t="s">
        <v>3793</v>
      </c>
      <c r="I11865">
        <v>127</v>
      </c>
      <c r="J11865" t="s">
        <v>145</v>
      </c>
      <c r="K11865" t="s">
        <v>137</v>
      </c>
      <c r="L11865">
        <f>I11865*$Q$2/100/1000</f>
        <v>4.6990000000000004E-4</v>
      </c>
    </row>
    <row r="11866" spans="1:12">
      <c r="A11866" s="118">
        <v>44958</v>
      </c>
      <c r="B11866" t="s">
        <v>3799</v>
      </c>
      <c r="C11866" t="s">
        <v>3798</v>
      </c>
      <c r="D11866" t="s">
        <v>4508</v>
      </c>
      <c r="E11866" t="s">
        <v>4573</v>
      </c>
      <c r="F11866">
        <v>31202060</v>
      </c>
      <c r="G11866" t="s">
        <v>3800</v>
      </c>
      <c r="H11866" t="s">
        <v>3793</v>
      </c>
      <c r="I11866">
        <v>127</v>
      </c>
      <c r="J11866" t="s">
        <v>145</v>
      </c>
      <c r="K11866" t="s">
        <v>137</v>
      </c>
      <c r="L11866">
        <f>I11866*$Q$2/100/1000</f>
        <v>4.6990000000000004E-4</v>
      </c>
    </row>
    <row r="11867" spans="1:12">
      <c r="A11867" s="118">
        <v>44958</v>
      </c>
      <c r="B11867" t="s">
        <v>3799</v>
      </c>
      <c r="C11867" t="s">
        <v>3798</v>
      </c>
      <c r="D11867" t="s">
        <v>4272</v>
      </c>
      <c r="E11867" t="s">
        <v>4572</v>
      </c>
      <c r="F11867">
        <v>101027023</v>
      </c>
      <c r="G11867" t="s">
        <v>4513</v>
      </c>
      <c r="H11867" t="s">
        <v>3793</v>
      </c>
      <c r="I11867">
        <v>127</v>
      </c>
      <c r="J11867" t="s">
        <v>145</v>
      </c>
      <c r="K11867" t="s">
        <v>137</v>
      </c>
      <c r="L11867">
        <f>I11867*$Q$2/100/1000</f>
        <v>4.6990000000000004E-4</v>
      </c>
    </row>
    <row r="11868" spans="1:12">
      <c r="A11868" s="118">
        <v>44958</v>
      </c>
      <c r="B11868" t="s">
        <v>3799</v>
      </c>
      <c r="C11868" t="s">
        <v>3798</v>
      </c>
      <c r="D11868" t="s">
        <v>4274</v>
      </c>
      <c r="E11868" t="s">
        <v>4571</v>
      </c>
      <c r="F11868">
        <v>31202077</v>
      </c>
      <c r="G11868" t="s">
        <v>3865</v>
      </c>
      <c r="H11868" t="s">
        <v>3793</v>
      </c>
      <c r="I11868">
        <v>127</v>
      </c>
      <c r="J11868" t="s">
        <v>145</v>
      </c>
      <c r="K11868" t="s">
        <v>137</v>
      </c>
      <c r="L11868">
        <f>I11868*$Q$2/100/1000</f>
        <v>4.6990000000000004E-4</v>
      </c>
    </row>
    <row r="11869" spans="1:12">
      <c r="A11869" s="118">
        <v>44958</v>
      </c>
      <c r="B11869" t="s">
        <v>3799</v>
      </c>
      <c r="C11869" t="s">
        <v>3798</v>
      </c>
      <c r="D11869" t="s">
        <v>4285</v>
      </c>
      <c r="E11869" t="s">
        <v>4570</v>
      </c>
      <c r="F11869">
        <v>101022180</v>
      </c>
      <c r="G11869" t="s">
        <v>4175</v>
      </c>
      <c r="H11869" t="s">
        <v>3793</v>
      </c>
      <c r="I11869">
        <v>127</v>
      </c>
      <c r="J11869" t="s">
        <v>145</v>
      </c>
      <c r="K11869" t="s">
        <v>137</v>
      </c>
      <c r="L11869">
        <f>I11869*$Q$2/100/1000</f>
        <v>4.6990000000000004E-4</v>
      </c>
    </row>
    <row r="11870" spans="1:12">
      <c r="A11870" s="118">
        <v>44986</v>
      </c>
      <c r="B11870" t="s">
        <v>3799</v>
      </c>
      <c r="C11870" t="s">
        <v>3798</v>
      </c>
      <c r="D11870" t="s">
        <v>4449</v>
      </c>
      <c r="E11870" t="s">
        <v>4569</v>
      </c>
      <c r="F11870">
        <v>21212164</v>
      </c>
      <c r="G11870" t="s">
        <v>3858</v>
      </c>
      <c r="H11870" t="s">
        <v>3793</v>
      </c>
      <c r="I11870">
        <v>127</v>
      </c>
      <c r="J11870" t="s">
        <v>145</v>
      </c>
      <c r="K11870" t="s">
        <v>137</v>
      </c>
      <c r="L11870">
        <f>I11870*$Q$2/100/1000</f>
        <v>4.6990000000000004E-4</v>
      </c>
    </row>
    <row r="11871" spans="1:12">
      <c r="A11871" s="118">
        <v>44986</v>
      </c>
      <c r="B11871" t="s">
        <v>3799</v>
      </c>
      <c r="C11871" t="s">
        <v>3798</v>
      </c>
      <c r="D11871" t="s">
        <v>4568</v>
      </c>
      <c r="E11871" t="s">
        <v>4567</v>
      </c>
      <c r="F11871">
        <v>21212502</v>
      </c>
      <c r="G11871" t="s">
        <v>4566</v>
      </c>
      <c r="H11871" t="s">
        <v>3793</v>
      </c>
      <c r="I11871">
        <v>127</v>
      </c>
      <c r="J11871" t="s">
        <v>145</v>
      </c>
      <c r="K11871" t="s">
        <v>137</v>
      </c>
      <c r="L11871">
        <f>I11871*$Q$2/100/1000</f>
        <v>4.6990000000000004E-4</v>
      </c>
    </row>
    <row r="11872" spans="1:12">
      <c r="A11872" s="118">
        <v>44986</v>
      </c>
      <c r="B11872" t="s">
        <v>3799</v>
      </c>
      <c r="C11872" t="s">
        <v>3798</v>
      </c>
      <c r="D11872" t="s">
        <v>4054</v>
      </c>
      <c r="E11872" t="s">
        <v>4565</v>
      </c>
      <c r="F11872">
        <v>21202050</v>
      </c>
      <c r="G11872" t="s">
        <v>4042</v>
      </c>
      <c r="H11872" t="s">
        <v>3793</v>
      </c>
      <c r="I11872">
        <v>127</v>
      </c>
      <c r="J11872" t="s">
        <v>145</v>
      </c>
      <c r="K11872" t="s">
        <v>137</v>
      </c>
      <c r="L11872">
        <f>I11872*$Q$2/100/1000</f>
        <v>4.6990000000000004E-4</v>
      </c>
    </row>
    <row r="11873" spans="1:12">
      <c r="A11873" s="118">
        <v>44986</v>
      </c>
      <c r="B11873" t="s">
        <v>3799</v>
      </c>
      <c r="C11873" t="s">
        <v>3798</v>
      </c>
      <c r="D11873" t="s">
        <v>4054</v>
      </c>
      <c r="E11873" t="s">
        <v>4564</v>
      </c>
      <c r="F11873">
        <v>21202055</v>
      </c>
      <c r="G11873" t="s">
        <v>3912</v>
      </c>
      <c r="H11873" t="s">
        <v>3793</v>
      </c>
      <c r="I11873">
        <v>127</v>
      </c>
      <c r="J11873" t="s">
        <v>145</v>
      </c>
      <c r="K11873" t="s">
        <v>137</v>
      </c>
      <c r="L11873">
        <f>I11873*$Q$2/100/1000</f>
        <v>4.6990000000000004E-4</v>
      </c>
    </row>
    <row r="11874" spans="1:12">
      <c r="A11874" s="118">
        <v>44986</v>
      </c>
      <c r="B11874" t="s">
        <v>3799</v>
      </c>
      <c r="C11874" t="s">
        <v>3798</v>
      </c>
      <c r="D11874" t="s">
        <v>4054</v>
      </c>
      <c r="E11874" t="s">
        <v>4563</v>
      </c>
      <c r="F11874">
        <v>101047875</v>
      </c>
      <c r="G11874" t="s">
        <v>4212</v>
      </c>
      <c r="H11874" t="s">
        <v>3793</v>
      </c>
      <c r="I11874">
        <v>127</v>
      </c>
      <c r="J11874" t="s">
        <v>145</v>
      </c>
      <c r="K11874" t="s">
        <v>137</v>
      </c>
      <c r="L11874">
        <f>I11874*$Q$2/100/1000</f>
        <v>4.6990000000000004E-4</v>
      </c>
    </row>
    <row r="11875" spans="1:12">
      <c r="A11875" s="118">
        <v>44986</v>
      </c>
      <c r="B11875" t="s">
        <v>3799</v>
      </c>
      <c r="C11875" t="s">
        <v>3798</v>
      </c>
      <c r="D11875" t="s">
        <v>4562</v>
      </c>
      <c r="E11875" t="s">
        <v>4561</v>
      </c>
      <c r="F11875">
        <v>21202053</v>
      </c>
      <c r="G11875" t="s">
        <v>4262</v>
      </c>
      <c r="H11875" t="s">
        <v>3793</v>
      </c>
      <c r="I11875">
        <v>127</v>
      </c>
      <c r="J11875" t="s">
        <v>145</v>
      </c>
      <c r="K11875" t="s">
        <v>137</v>
      </c>
      <c r="L11875">
        <f>I11875*$Q$2/100/1000</f>
        <v>4.6990000000000004E-4</v>
      </c>
    </row>
    <row r="11876" spans="1:12">
      <c r="A11876" s="118">
        <v>44986</v>
      </c>
      <c r="B11876" t="s">
        <v>3799</v>
      </c>
      <c r="C11876" t="s">
        <v>3798</v>
      </c>
      <c r="D11876" t="s">
        <v>4475</v>
      </c>
      <c r="E11876" t="s">
        <v>4560</v>
      </c>
      <c r="F11876">
        <v>21205946</v>
      </c>
      <c r="G11876" t="s">
        <v>4324</v>
      </c>
      <c r="H11876" t="s">
        <v>3793</v>
      </c>
      <c r="I11876">
        <v>127</v>
      </c>
      <c r="J11876" t="s">
        <v>145</v>
      </c>
      <c r="K11876" t="s">
        <v>137</v>
      </c>
      <c r="L11876">
        <f>I11876*$Q$2/100/1000</f>
        <v>4.6990000000000004E-4</v>
      </c>
    </row>
    <row r="11877" spans="1:12">
      <c r="A11877" s="118">
        <v>44986</v>
      </c>
      <c r="B11877" t="s">
        <v>3799</v>
      </c>
      <c r="C11877" t="s">
        <v>3798</v>
      </c>
      <c r="D11877" t="s">
        <v>4285</v>
      </c>
      <c r="E11877" t="s">
        <v>4559</v>
      </c>
      <c r="F11877">
        <v>1</v>
      </c>
      <c r="G11877" t="s">
        <v>4049</v>
      </c>
      <c r="H11877" t="s">
        <v>3793</v>
      </c>
      <c r="I11877">
        <v>127</v>
      </c>
      <c r="J11877" t="s">
        <v>145</v>
      </c>
      <c r="K11877" t="s">
        <v>137</v>
      </c>
      <c r="L11877">
        <f>I11877*$Q$2/100/1000</f>
        <v>4.6990000000000004E-4</v>
      </c>
    </row>
    <row r="11878" spans="1:12">
      <c r="A11878" s="118">
        <v>45200</v>
      </c>
      <c r="B11878" t="s">
        <v>305</v>
      </c>
      <c r="C11878" t="s">
        <v>304</v>
      </c>
      <c r="D11878" t="s">
        <v>3864</v>
      </c>
      <c r="E11878" t="s">
        <v>4558</v>
      </c>
      <c r="F11878" t="s">
        <v>1202</v>
      </c>
      <c r="G11878" t="s">
        <v>1201</v>
      </c>
      <c r="H11878" t="s">
        <v>300</v>
      </c>
      <c r="I11878">
        <v>12.8</v>
      </c>
      <c r="J11878" t="s">
        <v>145</v>
      </c>
      <c r="K11878" t="s">
        <v>137</v>
      </c>
      <c r="L11878">
        <f>I11878*$Q$2/100/1000</f>
        <v>4.7360000000000001E-5</v>
      </c>
    </row>
    <row r="11879" spans="1:12">
      <c r="A11879" s="118">
        <v>44986</v>
      </c>
      <c r="B11879" t="s">
        <v>3799</v>
      </c>
      <c r="C11879" t="s">
        <v>3798</v>
      </c>
      <c r="D11879" t="s">
        <v>4557</v>
      </c>
      <c r="E11879" t="s">
        <v>4556</v>
      </c>
      <c r="F11879">
        <v>34202035</v>
      </c>
      <c r="G11879" t="s">
        <v>3908</v>
      </c>
      <c r="H11879" t="s">
        <v>3793</v>
      </c>
      <c r="I11879">
        <v>127</v>
      </c>
      <c r="J11879" t="s">
        <v>145</v>
      </c>
      <c r="K11879" t="s">
        <v>137</v>
      </c>
      <c r="L11879">
        <f>I11879*$Q$2/100/1000</f>
        <v>4.6990000000000004E-4</v>
      </c>
    </row>
    <row r="11880" spans="1:12">
      <c r="A11880" s="118">
        <v>44986</v>
      </c>
      <c r="B11880" t="s">
        <v>3799</v>
      </c>
      <c r="C11880" t="s">
        <v>3798</v>
      </c>
      <c r="D11880" t="s">
        <v>4000</v>
      </c>
      <c r="E11880" t="s">
        <v>4555</v>
      </c>
      <c r="F11880">
        <v>34202035</v>
      </c>
      <c r="G11880" t="s">
        <v>3908</v>
      </c>
      <c r="H11880" t="s">
        <v>3793</v>
      </c>
      <c r="I11880">
        <v>127</v>
      </c>
      <c r="J11880" t="s">
        <v>145</v>
      </c>
      <c r="K11880" t="s">
        <v>137</v>
      </c>
      <c r="L11880">
        <f>I11880*$Q$2/100/1000</f>
        <v>4.6990000000000004E-4</v>
      </c>
    </row>
    <row r="11881" spans="1:12">
      <c r="A11881" s="118">
        <v>45200</v>
      </c>
      <c r="B11881" t="s">
        <v>460</v>
      </c>
      <c r="C11881" t="s">
        <v>459</v>
      </c>
      <c r="D11881" t="s">
        <v>4554</v>
      </c>
      <c r="E11881" t="s">
        <v>4553</v>
      </c>
      <c r="F11881">
        <v>50205993</v>
      </c>
      <c r="G11881" t="s">
        <v>2595</v>
      </c>
      <c r="H11881" t="s">
        <v>455</v>
      </c>
      <c r="I11881">
        <v>103.6</v>
      </c>
      <c r="J11881" t="s">
        <v>145</v>
      </c>
      <c r="K11881" t="s">
        <v>137</v>
      </c>
      <c r="L11881">
        <f>I11881*$Q$2/100/1000</f>
        <v>3.8331999999999998E-4</v>
      </c>
    </row>
    <row r="11882" spans="1:12">
      <c r="A11882" s="118">
        <v>45200</v>
      </c>
      <c r="B11882" t="s">
        <v>460</v>
      </c>
      <c r="C11882" t="s">
        <v>459</v>
      </c>
      <c r="D11882" t="s">
        <v>2994</v>
      </c>
      <c r="E11882" t="s">
        <v>4552</v>
      </c>
      <c r="F11882" t="s">
        <v>4547</v>
      </c>
      <c r="G11882" t="s">
        <v>4546</v>
      </c>
      <c r="H11882" t="s">
        <v>455</v>
      </c>
      <c r="I11882">
        <v>103.6</v>
      </c>
      <c r="J11882" t="s">
        <v>145</v>
      </c>
      <c r="K11882" t="s">
        <v>137</v>
      </c>
      <c r="L11882">
        <f>I11882*$Q$2/100/1000</f>
        <v>3.8331999999999998E-4</v>
      </c>
    </row>
    <row r="11883" spans="1:12">
      <c r="A11883" s="118">
        <v>45200</v>
      </c>
      <c r="B11883" t="s">
        <v>460</v>
      </c>
      <c r="C11883" t="s">
        <v>459</v>
      </c>
      <c r="D11883" t="s">
        <v>4551</v>
      </c>
      <c r="E11883" t="s">
        <v>4550</v>
      </c>
      <c r="F11883" t="s">
        <v>1206</v>
      </c>
      <c r="G11883" t="s">
        <v>1205</v>
      </c>
      <c r="H11883" t="s">
        <v>455</v>
      </c>
      <c r="I11883">
        <v>103.6</v>
      </c>
      <c r="J11883" t="s">
        <v>145</v>
      </c>
      <c r="K11883" t="s">
        <v>137</v>
      </c>
      <c r="L11883">
        <f>I11883*$Q$2/100/1000</f>
        <v>3.8331999999999998E-4</v>
      </c>
    </row>
    <row r="11884" spans="1:12">
      <c r="A11884" s="118">
        <v>45200</v>
      </c>
      <c r="B11884" t="s">
        <v>460</v>
      </c>
      <c r="C11884" t="s">
        <v>459</v>
      </c>
      <c r="D11884" t="s">
        <v>2784</v>
      </c>
      <c r="E11884" t="s">
        <v>4549</v>
      </c>
      <c r="F11884" t="s">
        <v>4547</v>
      </c>
      <c r="G11884" t="s">
        <v>4546</v>
      </c>
      <c r="H11884" t="s">
        <v>455</v>
      </c>
      <c r="I11884">
        <v>103.6</v>
      </c>
      <c r="J11884" t="s">
        <v>145</v>
      </c>
      <c r="K11884" t="s">
        <v>137</v>
      </c>
      <c r="L11884">
        <f>I11884*$Q$2/100/1000</f>
        <v>3.8331999999999998E-4</v>
      </c>
    </row>
    <row r="11885" spans="1:12">
      <c r="A11885" s="118">
        <v>45200</v>
      </c>
      <c r="B11885" t="s">
        <v>460</v>
      </c>
      <c r="C11885" t="s">
        <v>459</v>
      </c>
      <c r="D11885" t="s">
        <v>2784</v>
      </c>
      <c r="E11885" t="s">
        <v>4548</v>
      </c>
      <c r="F11885" t="s">
        <v>4547</v>
      </c>
      <c r="G11885" t="s">
        <v>4546</v>
      </c>
      <c r="H11885" t="s">
        <v>455</v>
      </c>
      <c r="I11885">
        <v>103.6</v>
      </c>
      <c r="J11885" t="s">
        <v>145</v>
      </c>
      <c r="K11885" t="s">
        <v>137</v>
      </c>
      <c r="L11885">
        <f>I11885*$Q$2/100/1000</f>
        <v>3.8331999999999998E-4</v>
      </c>
    </row>
    <row r="11886" spans="1:12">
      <c r="A11886" s="118">
        <v>45200</v>
      </c>
      <c r="B11886" t="s">
        <v>460</v>
      </c>
      <c r="C11886" t="s">
        <v>459</v>
      </c>
      <c r="D11886" t="s">
        <v>3326</v>
      </c>
      <c r="E11886" t="s">
        <v>4545</v>
      </c>
      <c r="F11886">
        <v>50200869</v>
      </c>
      <c r="G11886" t="s">
        <v>456</v>
      </c>
      <c r="H11886" t="s">
        <v>455</v>
      </c>
      <c r="I11886">
        <v>103.6</v>
      </c>
      <c r="J11886" t="s">
        <v>145</v>
      </c>
      <c r="K11886" t="s">
        <v>137</v>
      </c>
      <c r="L11886">
        <f>I11886*$Q$2/100/1000</f>
        <v>3.8331999999999998E-4</v>
      </c>
    </row>
    <row r="11887" spans="1:12">
      <c r="A11887" s="118">
        <v>44986</v>
      </c>
      <c r="B11887" t="s">
        <v>3799</v>
      </c>
      <c r="C11887" t="s">
        <v>3798</v>
      </c>
      <c r="D11887" t="s">
        <v>4281</v>
      </c>
      <c r="E11887" t="s">
        <v>4544</v>
      </c>
      <c r="F11887" t="s">
        <v>3795</v>
      </c>
      <c r="G11887" t="s">
        <v>3794</v>
      </c>
      <c r="H11887" t="s">
        <v>3793</v>
      </c>
      <c r="I11887">
        <v>127</v>
      </c>
      <c r="J11887" t="s">
        <v>145</v>
      </c>
      <c r="K11887" t="s">
        <v>137</v>
      </c>
      <c r="L11887">
        <f>I11887*$Q$2/100/1000</f>
        <v>4.6990000000000004E-4</v>
      </c>
    </row>
    <row r="11888" spans="1:12">
      <c r="A11888" s="118">
        <v>44986</v>
      </c>
      <c r="B11888" t="s">
        <v>3799</v>
      </c>
      <c r="C11888" t="s">
        <v>3798</v>
      </c>
      <c r="D11888" t="s">
        <v>4543</v>
      </c>
      <c r="E11888" t="s">
        <v>4542</v>
      </c>
      <c r="F11888">
        <v>1</v>
      </c>
      <c r="G11888" t="s">
        <v>667</v>
      </c>
      <c r="H11888" t="s">
        <v>3793</v>
      </c>
      <c r="I11888">
        <v>127</v>
      </c>
      <c r="J11888" t="s">
        <v>145</v>
      </c>
      <c r="K11888" t="s">
        <v>137</v>
      </c>
      <c r="L11888">
        <f>I11888*$Q$2/100/1000</f>
        <v>4.6990000000000004E-4</v>
      </c>
    </row>
    <row r="11889" spans="1:12">
      <c r="A11889" s="118">
        <v>44986</v>
      </c>
      <c r="B11889" t="s">
        <v>3799</v>
      </c>
      <c r="C11889" t="s">
        <v>3798</v>
      </c>
      <c r="D11889" t="s">
        <v>4040</v>
      </c>
      <c r="E11889" t="s">
        <v>4541</v>
      </c>
      <c r="F11889">
        <v>21202051</v>
      </c>
      <c r="G11889" t="s">
        <v>3918</v>
      </c>
      <c r="H11889" t="s">
        <v>3793</v>
      </c>
      <c r="I11889">
        <v>127</v>
      </c>
      <c r="J11889" t="s">
        <v>145</v>
      </c>
      <c r="K11889" t="s">
        <v>137</v>
      </c>
      <c r="L11889">
        <f>I11889*$Q$2/100/1000</f>
        <v>4.6990000000000004E-4</v>
      </c>
    </row>
    <row r="11890" spans="1:12">
      <c r="A11890" s="118">
        <v>44986</v>
      </c>
      <c r="B11890" t="s">
        <v>3799</v>
      </c>
      <c r="C11890" t="s">
        <v>3798</v>
      </c>
      <c r="D11890" t="s">
        <v>4272</v>
      </c>
      <c r="E11890" t="s">
        <v>4540</v>
      </c>
      <c r="F11890">
        <v>1</v>
      </c>
      <c r="G11890" t="s">
        <v>4049</v>
      </c>
      <c r="H11890" t="s">
        <v>3793</v>
      </c>
      <c r="I11890">
        <v>127</v>
      </c>
      <c r="J11890" t="s">
        <v>145</v>
      </c>
      <c r="K11890" t="s">
        <v>137</v>
      </c>
      <c r="L11890">
        <f>I11890*$Q$2/100/1000</f>
        <v>4.6990000000000004E-4</v>
      </c>
    </row>
    <row r="11891" spans="1:12">
      <c r="A11891" s="118">
        <v>44986</v>
      </c>
      <c r="B11891" t="s">
        <v>3799</v>
      </c>
      <c r="C11891" t="s">
        <v>3798</v>
      </c>
      <c r="D11891" t="s">
        <v>4539</v>
      </c>
      <c r="E11891" t="s">
        <v>4538</v>
      </c>
      <c r="F11891">
        <v>101046440</v>
      </c>
      <c r="G11891" t="s">
        <v>4537</v>
      </c>
      <c r="H11891" t="s">
        <v>3793</v>
      </c>
      <c r="I11891">
        <v>127</v>
      </c>
      <c r="J11891" t="s">
        <v>145</v>
      </c>
      <c r="K11891" t="s">
        <v>137</v>
      </c>
      <c r="L11891">
        <f>I11891*$Q$2/100/1000</f>
        <v>4.6990000000000004E-4</v>
      </c>
    </row>
    <row r="11892" spans="1:12">
      <c r="A11892" s="118">
        <v>44986</v>
      </c>
      <c r="B11892" t="s">
        <v>3799</v>
      </c>
      <c r="C11892" t="s">
        <v>3798</v>
      </c>
      <c r="D11892" t="s">
        <v>4449</v>
      </c>
      <c r="E11892" t="s">
        <v>4536</v>
      </c>
      <c r="F11892">
        <v>21205961</v>
      </c>
      <c r="G11892" t="s">
        <v>3825</v>
      </c>
      <c r="H11892" t="s">
        <v>3793</v>
      </c>
      <c r="I11892">
        <v>127</v>
      </c>
      <c r="J11892" t="s">
        <v>145</v>
      </c>
      <c r="K11892" t="s">
        <v>137</v>
      </c>
      <c r="L11892">
        <f>I11892*$Q$2/100/1000</f>
        <v>4.6990000000000004E-4</v>
      </c>
    </row>
    <row r="11893" spans="1:12">
      <c r="A11893" s="118">
        <v>45200</v>
      </c>
      <c r="B11893" t="s">
        <v>365</v>
      </c>
      <c r="C11893" t="s">
        <v>364</v>
      </c>
      <c r="D11893" t="s">
        <v>4535</v>
      </c>
      <c r="E11893" t="s">
        <v>4534</v>
      </c>
      <c r="F11893" t="s">
        <v>4533</v>
      </c>
      <c r="G11893" t="s">
        <v>4532</v>
      </c>
      <c r="H11893" t="s">
        <v>359</v>
      </c>
      <c r="I11893">
        <v>144</v>
      </c>
      <c r="J11893" t="s">
        <v>138</v>
      </c>
      <c r="K11893" t="s">
        <v>137</v>
      </c>
      <c r="L11893">
        <f>I11893*$Q$2/1000</f>
        <v>5.3280000000000001E-2</v>
      </c>
    </row>
    <row r="11894" spans="1:12">
      <c r="A11894" s="118">
        <v>44986</v>
      </c>
      <c r="B11894" t="s">
        <v>3799</v>
      </c>
      <c r="C11894" t="s">
        <v>3798</v>
      </c>
      <c r="D11894" t="s">
        <v>4449</v>
      </c>
      <c r="E11894" t="s">
        <v>4531</v>
      </c>
      <c r="F11894">
        <v>21257477</v>
      </c>
      <c r="G11894" t="s">
        <v>3858</v>
      </c>
      <c r="H11894" t="s">
        <v>3793</v>
      </c>
      <c r="I11894">
        <v>127</v>
      </c>
      <c r="J11894" t="s">
        <v>145</v>
      </c>
      <c r="K11894" t="s">
        <v>137</v>
      </c>
      <c r="L11894">
        <f>I11894*$Q$2/100/1000</f>
        <v>4.6990000000000004E-4</v>
      </c>
    </row>
    <row r="11895" spans="1:12">
      <c r="A11895" s="118">
        <v>44986</v>
      </c>
      <c r="B11895" t="s">
        <v>3799</v>
      </c>
      <c r="C11895" t="s">
        <v>3798</v>
      </c>
      <c r="D11895" t="s">
        <v>3997</v>
      </c>
      <c r="E11895" t="s">
        <v>4530</v>
      </c>
      <c r="F11895">
        <v>101047875</v>
      </c>
      <c r="G11895" t="s">
        <v>4212</v>
      </c>
      <c r="H11895" t="s">
        <v>3793</v>
      </c>
      <c r="I11895">
        <v>127</v>
      </c>
      <c r="J11895" t="s">
        <v>145</v>
      </c>
      <c r="K11895" t="s">
        <v>137</v>
      </c>
      <c r="L11895">
        <f>I11895*$Q$2/100/1000</f>
        <v>4.6990000000000004E-4</v>
      </c>
    </row>
    <row r="11896" spans="1:12">
      <c r="A11896" s="118">
        <v>44986</v>
      </c>
      <c r="B11896" t="s">
        <v>3799</v>
      </c>
      <c r="C11896" t="s">
        <v>3798</v>
      </c>
      <c r="D11896" t="s">
        <v>4090</v>
      </c>
      <c r="E11896" t="s">
        <v>4529</v>
      </c>
      <c r="F11896">
        <v>21212164</v>
      </c>
      <c r="G11896" t="s">
        <v>3858</v>
      </c>
      <c r="H11896" t="s">
        <v>3793</v>
      </c>
      <c r="I11896">
        <v>127</v>
      </c>
      <c r="J11896" t="s">
        <v>145</v>
      </c>
      <c r="K11896" t="s">
        <v>137</v>
      </c>
      <c r="L11896">
        <f>I11896*$Q$2/100/1000</f>
        <v>4.6990000000000004E-4</v>
      </c>
    </row>
    <row r="11897" spans="1:12">
      <c r="A11897" s="118">
        <v>44986</v>
      </c>
      <c r="B11897" t="s">
        <v>3799</v>
      </c>
      <c r="C11897" t="s">
        <v>3798</v>
      </c>
      <c r="D11897" t="s">
        <v>3997</v>
      </c>
      <c r="E11897" t="s">
        <v>4528</v>
      </c>
      <c r="F11897">
        <v>101032725</v>
      </c>
      <c r="G11897" t="s">
        <v>4421</v>
      </c>
      <c r="H11897" t="s">
        <v>3793</v>
      </c>
      <c r="I11897">
        <v>127</v>
      </c>
      <c r="J11897" t="s">
        <v>145</v>
      </c>
      <c r="K11897" t="s">
        <v>137</v>
      </c>
      <c r="L11897">
        <f>I11897*$Q$2/100/1000</f>
        <v>4.6990000000000004E-4</v>
      </c>
    </row>
    <row r="11898" spans="1:12">
      <c r="A11898" s="118">
        <v>44986</v>
      </c>
      <c r="B11898" t="s">
        <v>3799</v>
      </c>
      <c r="C11898" t="s">
        <v>3798</v>
      </c>
      <c r="D11898" t="s">
        <v>4207</v>
      </c>
      <c r="E11898" t="s">
        <v>4527</v>
      </c>
      <c r="F11898">
        <v>21212164</v>
      </c>
      <c r="G11898" t="s">
        <v>3858</v>
      </c>
      <c r="H11898" t="s">
        <v>3793</v>
      </c>
      <c r="I11898">
        <v>127</v>
      </c>
      <c r="J11898" t="s">
        <v>145</v>
      </c>
      <c r="K11898" t="s">
        <v>137</v>
      </c>
      <c r="L11898">
        <f>I11898*$Q$2/100/1000</f>
        <v>4.6990000000000004E-4</v>
      </c>
    </row>
    <row r="11899" spans="1:12">
      <c r="A11899" s="118">
        <v>44986</v>
      </c>
      <c r="B11899" t="s">
        <v>3799</v>
      </c>
      <c r="C11899" t="s">
        <v>3798</v>
      </c>
      <c r="D11899" t="s">
        <v>4449</v>
      </c>
      <c r="E11899" t="s">
        <v>4526</v>
      </c>
      <c r="F11899">
        <v>21205946</v>
      </c>
      <c r="G11899" t="s">
        <v>4324</v>
      </c>
      <c r="H11899" t="s">
        <v>3793</v>
      </c>
      <c r="I11899">
        <v>127</v>
      </c>
      <c r="J11899" t="s">
        <v>145</v>
      </c>
      <c r="K11899" t="s">
        <v>137</v>
      </c>
      <c r="L11899">
        <f>I11899*$Q$2/100/1000</f>
        <v>4.6990000000000004E-4</v>
      </c>
    </row>
    <row r="11900" spans="1:12">
      <c r="A11900" s="118">
        <v>44986</v>
      </c>
      <c r="B11900" t="s">
        <v>3799</v>
      </c>
      <c r="C11900" t="s">
        <v>3798</v>
      </c>
      <c r="D11900" t="s">
        <v>4281</v>
      </c>
      <c r="E11900" t="s">
        <v>4525</v>
      </c>
      <c r="F11900">
        <v>31202063</v>
      </c>
      <c r="G11900" t="s">
        <v>3850</v>
      </c>
      <c r="H11900" t="s">
        <v>3793</v>
      </c>
      <c r="I11900">
        <v>127</v>
      </c>
      <c r="J11900" t="s">
        <v>145</v>
      </c>
      <c r="K11900" t="s">
        <v>137</v>
      </c>
      <c r="L11900">
        <f>I11900*$Q$2/100/1000</f>
        <v>4.6990000000000004E-4</v>
      </c>
    </row>
    <row r="11901" spans="1:12">
      <c r="A11901" s="118">
        <v>45200</v>
      </c>
      <c r="B11901" t="s">
        <v>261</v>
      </c>
      <c r="C11901" t="s">
        <v>260</v>
      </c>
      <c r="D11901" t="s">
        <v>2643</v>
      </c>
      <c r="E11901" t="s">
        <v>4524</v>
      </c>
      <c r="F11901">
        <v>21203295</v>
      </c>
      <c r="G11901" t="s">
        <v>3647</v>
      </c>
      <c r="H11901" t="s">
        <v>139</v>
      </c>
      <c r="I11901">
        <v>55</v>
      </c>
      <c r="J11901" t="s">
        <v>145</v>
      </c>
      <c r="K11901" t="s">
        <v>137</v>
      </c>
      <c r="L11901">
        <f>I11901*$Q$2/100/1000</f>
        <v>2.0350000000000001E-4</v>
      </c>
    </row>
    <row r="11902" spans="1:12">
      <c r="A11902" s="118">
        <v>45200</v>
      </c>
      <c r="B11902" t="s">
        <v>261</v>
      </c>
      <c r="C11902" t="s">
        <v>260</v>
      </c>
      <c r="D11902" t="s">
        <v>4523</v>
      </c>
      <c r="E11902" t="s">
        <v>4522</v>
      </c>
      <c r="F11902">
        <v>1</v>
      </c>
      <c r="G11902" t="s">
        <v>667</v>
      </c>
      <c r="H11902" t="s">
        <v>139</v>
      </c>
      <c r="I11902">
        <v>55</v>
      </c>
      <c r="J11902" t="s">
        <v>145</v>
      </c>
      <c r="K11902" t="s">
        <v>137</v>
      </c>
      <c r="L11902">
        <f>I11902*$Q$2/100/1000</f>
        <v>2.0350000000000001E-4</v>
      </c>
    </row>
    <row r="11903" spans="1:12">
      <c r="A11903" s="118">
        <v>45200</v>
      </c>
      <c r="B11903" t="s">
        <v>921</v>
      </c>
      <c r="C11903" t="s">
        <v>920</v>
      </c>
      <c r="D11903" t="s">
        <v>4521</v>
      </c>
      <c r="E11903" t="s">
        <v>4520</v>
      </c>
      <c r="F11903" t="s">
        <v>1561</v>
      </c>
      <c r="G11903" t="s">
        <v>1560</v>
      </c>
      <c r="H11903" t="s">
        <v>916</v>
      </c>
      <c r="I11903">
        <v>44.6</v>
      </c>
      <c r="J11903" t="s">
        <v>145</v>
      </c>
      <c r="K11903" t="s">
        <v>137</v>
      </c>
      <c r="L11903">
        <f>I11903*$Q$2/100/1000</f>
        <v>1.6501999999999999E-4</v>
      </c>
    </row>
    <row r="11904" spans="1:12">
      <c r="A11904" s="118">
        <v>45200</v>
      </c>
      <c r="B11904" t="s">
        <v>921</v>
      </c>
      <c r="C11904" t="s">
        <v>920</v>
      </c>
      <c r="D11904" t="s">
        <v>3452</v>
      </c>
      <c r="E11904" t="s">
        <v>4519</v>
      </c>
      <c r="F11904" t="s">
        <v>1561</v>
      </c>
      <c r="G11904" t="s">
        <v>1560</v>
      </c>
      <c r="H11904" t="s">
        <v>916</v>
      </c>
      <c r="I11904">
        <v>44.6</v>
      </c>
      <c r="J11904" t="s">
        <v>145</v>
      </c>
      <c r="K11904" t="s">
        <v>137</v>
      </c>
      <c r="L11904">
        <f>I11904*$Q$2/100/1000</f>
        <v>1.6501999999999999E-4</v>
      </c>
    </row>
    <row r="11905" spans="1:12">
      <c r="A11905" s="118">
        <v>45200</v>
      </c>
      <c r="B11905" t="s">
        <v>921</v>
      </c>
      <c r="C11905" t="s">
        <v>920</v>
      </c>
      <c r="D11905" t="s">
        <v>4518</v>
      </c>
      <c r="E11905" t="s">
        <v>4517</v>
      </c>
      <c r="F11905" t="s">
        <v>1561</v>
      </c>
      <c r="G11905" t="s">
        <v>1560</v>
      </c>
      <c r="H11905" t="s">
        <v>916</v>
      </c>
      <c r="I11905">
        <v>44.6</v>
      </c>
      <c r="J11905" t="s">
        <v>145</v>
      </c>
      <c r="K11905" t="s">
        <v>137</v>
      </c>
      <c r="L11905">
        <f>I11905*$Q$2/100/1000</f>
        <v>1.6501999999999999E-4</v>
      </c>
    </row>
    <row r="11906" spans="1:12">
      <c r="A11906" s="118">
        <v>44986</v>
      </c>
      <c r="B11906" t="s">
        <v>3799</v>
      </c>
      <c r="C11906" t="s">
        <v>3798</v>
      </c>
      <c r="D11906" t="s">
        <v>4000</v>
      </c>
      <c r="E11906" t="s">
        <v>4516</v>
      </c>
      <c r="F11906">
        <v>31202091</v>
      </c>
      <c r="G11906" t="s">
        <v>3929</v>
      </c>
      <c r="H11906" t="s">
        <v>3793</v>
      </c>
      <c r="I11906">
        <v>127</v>
      </c>
      <c r="J11906" t="s">
        <v>145</v>
      </c>
      <c r="K11906" t="s">
        <v>137</v>
      </c>
      <c r="L11906">
        <f>I11906*$Q$2/100/1000</f>
        <v>4.6990000000000004E-4</v>
      </c>
    </row>
    <row r="11907" spans="1:12">
      <c r="A11907" s="118">
        <v>44986</v>
      </c>
      <c r="B11907" t="s">
        <v>3799</v>
      </c>
      <c r="C11907" t="s">
        <v>3798</v>
      </c>
      <c r="D11907" t="s">
        <v>4000</v>
      </c>
      <c r="E11907" t="s">
        <v>4515</v>
      </c>
      <c r="F11907">
        <v>101047875</v>
      </c>
      <c r="G11907" t="s">
        <v>4212</v>
      </c>
      <c r="H11907" t="s">
        <v>3793</v>
      </c>
      <c r="I11907">
        <v>127</v>
      </c>
      <c r="J11907" t="s">
        <v>145</v>
      </c>
      <c r="K11907" t="s">
        <v>137</v>
      </c>
      <c r="L11907">
        <f>I11907*$Q$2/100/1000</f>
        <v>4.6990000000000004E-4</v>
      </c>
    </row>
    <row r="11908" spans="1:12">
      <c r="A11908" s="118">
        <v>44986</v>
      </c>
      <c r="B11908" t="s">
        <v>3799</v>
      </c>
      <c r="C11908" t="s">
        <v>3798</v>
      </c>
      <c r="D11908" t="s">
        <v>4444</v>
      </c>
      <c r="E11908" t="s">
        <v>4514</v>
      </c>
      <c r="F11908">
        <v>101027023</v>
      </c>
      <c r="G11908" t="s">
        <v>4513</v>
      </c>
      <c r="H11908" t="s">
        <v>3793</v>
      </c>
      <c r="I11908">
        <v>127</v>
      </c>
      <c r="J11908" t="s">
        <v>145</v>
      </c>
      <c r="K11908" t="s">
        <v>137</v>
      </c>
      <c r="L11908">
        <f>I11908*$Q$2/100/1000</f>
        <v>4.6990000000000004E-4</v>
      </c>
    </row>
    <row r="11909" spans="1:12">
      <c r="A11909" s="118">
        <v>45200</v>
      </c>
      <c r="B11909" t="s">
        <v>205</v>
      </c>
      <c r="C11909" t="s">
        <v>204</v>
      </c>
      <c r="D11909" t="s">
        <v>532</v>
      </c>
      <c r="E11909" t="s">
        <v>4512</v>
      </c>
      <c r="F11909" t="s">
        <v>1899</v>
      </c>
      <c r="G11909" t="s">
        <v>1898</v>
      </c>
      <c r="H11909" t="s">
        <v>200</v>
      </c>
      <c r="I11909">
        <v>6781</v>
      </c>
      <c r="J11909" t="s">
        <v>199</v>
      </c>
      <c r="K11909" t="s">
        <v>198</v>
      </c>
      <c r="L11909">
        <f>I11909*$Q$4/10/1000</f>
        <v>1.1924057587200001</v>
      </c>
    </row>
    <row r="11910" spans="1:12">
      <c r="A11910" s="118">
        <v>44986</v>
      </c>
      <c r="B11910" t="s">
        <v>3799</v>
      </c>
      <c r="C11910" t="s">
        <v>3798</v>
      </c>
      <c r="D11910" t="s">
        <v>3997</v>
      </c>
      <c r="E11910" t="s">
        <v>4511</v>
      </c>
      <c r="F11910">
        <v>101037949</v>
      </c>
      <c r="G11910" t="s">
        <v>4510</v>
      </c>
      <c r="H11910" t="s">
        <v>3793</v>
      </c>
      <c r="I11910">
        <v>127</v>
      </c>
      <c r="J11910" t="s">
        <v>145</v>
      </c>
      <c r="K11910" t="s">
        <v>137</v>
      </c>
      <c r="L11910">
        <f>I11910*$Q$2/100/1000</f>
        <v>4.6990000000000004E-4</v>
      </c>
    </row>
    <row r="11911" spans="1:12">
      <c r="A11911" s="118">
        <v>44986</v>
      </c>
      <c r="B11911" t="s">
        <v>3799</v>
      </c>
      <c r="C11911" t="s">
        <v>3798</v>
      </c>
      <c r="D11911" t="s">
        <v>4298</v>
      </c>
      <c r="E11911" t="s">
        <v>4509</v>
      </c>
      <c r="F11911">
        <v>101022180</v>
      </c>
      <c r="G11911" t="s">
        <v>4175</v>
      </c>
      <c r="H11911" t="s">
        <v>3793</v>
      </c>
      <c r="I11911">
        <v>127</v>
      </c>
      <c r="J11911" t="s">
        <v>145</v>
      </c>
      <c r="K11911" t="s">
        <v>137</v>
      </c>
      <c r="L11911">
        <f>I11911*$Q$2/100/1000</f>
        <v>4.6990000000000004E-4</v>
      </c>
    </row>
    <row r="11912" spans="1:12">
      <c r="A11912" s="118">
        <v>44986</v>
      </c>
      <c r="B11912" t="s">
        <v>3799</v>
      </c>
      <c r="C11912" t="s">
        <v>3798</v>
      </c>
      <c r="D11912" t="s">
        <v>4508</v>
      </c>
      <c r="E11912" t="s">
        <v>4507</v>
      </c>
      <c r="F11912">
        <v>34202035</v>
      </c>
      <c r="G11912" t="s">
        <v>3908</v>
      </c>
      <c r="H11912" t="s">
        <v>3793</v>
      </c>
      <c r="I11912">
        <v>127</v>
      </c>
      <c r="J11912" t="s">
        <v>145</v>
      </c>
      <c r="K11912" t="s">
        <v>137</v>
      </c>
      <c r="L11912">
        <f>I11912*$Q$2/100/1000</f>
        <v>4.6990000000000004E-4</v>
      </c>
    </row>
    <row r="11913" spans="1:12">
      <c r="A11913" s="118">
        <v>45200</v>
      </c>
      <c r="B11913" t="s">
        <v>205</v>
      </c>
      <c r="C11913" t="s">
        <v>204</v>
      </c>
      <c r="D11913" t="s">
        <v>532</v>
      </c>
      <c r="E11913" t="s">
        <v>4506</v>
      </c>
      <c r="F11913" t="s">
        <v>1899</v>
      </c>
      <c r="G11913" t="s">
        <v>1898</v>
      </c>
      <c r="H11913" t="s">
        <v>200</v>
      </c>
      <c r="I11913">
        <v>6781</v>
      </c>
      <c r="J11913" t="s">
        <v>199</v>
      </c>
      <c r="K11913" t="s">
        <v>198</v>
      </c>
      <c r="L11913">
        <f>I11913*$Q$4/10/1000</f>
        <v>1.1924057587200001</v>
      </c>
    </row>
    <row r="11914" spans="1:12">
      <c r="A11914" s="118">
        <v>45200</v>
      </c>
      <c r="B11914" t="s">
        <v>460</v>
      </c>
      <c r="C11914" t="s">
        <v>459</v>
      </c>
      <c r="D11914" t="s">
        <v>4505</v>
      </c>
      <c r="E11914" t="s">
        <v>4504</v>
      </c>
      <c r="F11914" t="s">
        <v>1246</v>
      </c>
      <c r="G11914" t="s">
        <v>1245</v>
      </c>
      <c r="H11914" t="s">
        <v>455</v>
      </c>
      <c r="I11914">
        <v>103.6</v>
      </c>
      <c r="J11914" t="s">
        <v>145</v>
      </c>
      <c r="K11914" t="s">
        <v>137</v>
      </c>
      <c r="L11914">
        <f>I11914*$Q$2/100/1000</f>
        <v>3.8331999999999998E-4</v>
      </c>
    </row>
    <row r="11915" spans="1:12">
      <c r="A11915" s="118">
        <v>45200</v>
      </c>
      <c r="B11915" t="s">
        <v>205</v>
      </c>
      <c r="C11915" t="s">
        <v>204</v>
      </c>
      <c r="D11915" t="s">
        <v>4196</v>
      </c>
      <c r="E11915" t="s">
        <v>4503</v>
      </c>
      <c r="F11915">
        <v>66205215</v>
      </c>
      <c r="G11915" t="s">
        <v>1726</v>
      </c>
      <c r="H11915" t="s">
        <v>200</v>
      </c>
      <c r="I11915">
        <v>6781</v>
      </c>
      <c r="J11915" t="s">
        <v>199</v>
      </c>
      <c r="K11915" t="s">
        <v>198</v>
      </c>
      <c r="L11915">
        <f>I11915*$Q$4/10/1000</f>
        <v>1.1924057587200001</v>
      </c>
    </row>
    <row r="11916" spans="1:12">
      <c r="A11916" s="118">
        <v>45200</v>
      </c>
      <c r="B11916" t="s">
        <v>460</v>
      </c>
      <c r="C11916" t="s">
        <v>459</v>
      </c>
      <c r="D11916" t="s">
        <v>4502</v>
      </c>
      <c r="E11916" t="s">
        <v>4501</v>
      </c>
      <c r="F11916" t="s">
        <v>1246</v>
      </c>
      <c r="G11916" t="s">
        <v>1245</v>
      </c>
      <c r="H11916" t="s">
        <v>455</v>
      </c>
      <c r="I11916">
        <v>103.6</v>
      </c>
      <c r="J11916" t="s">
        <v>145</v>
      </c>
      <c r="K11916" t="s">
        <v>137</v>
      </c>
      <c r="L11916">
        <f>I11916*$Q$2/100/1000</f>
        <v>3.8331999999999998E-4</v>
      </c>
    </row>
    <row r="11917" spans="1:12">
      <c r="A11917" s="118">
        <v>45200</v>
      </c>
      <c r="B11917" t="s">
        <v>460</v>
      </c>
      <c r="C11917" t="s">
        <v>459</v>
      </c>
      <c r="D11917" t="s">
        <v>4500</v>
      </c>
      <c r="E11917" t="s">
        <v>4499</v>
      </c>
      <c r="F11917" t="s">
        <v>1246</v>
      </c>
      <c r="G11917" t="s">
        <v>1245</v>
      </c>
      <c r="H11917" t="s">
        <v>455</v>
      </c>
      <c r="I11917">
        <v>103.6</v>
      </c>
      <c r="J11917" t="s">
        <v>145</v>
      </c>
      <c r="K11917" t="s">
        <v>137</v>
      </c>
      <c r="L11917">
        <f>I11917*$Q$2/100/1000</f>
        <v>3.8331999999999998E-4</v>
      </c>
    </row>
    <row r="11918" spans="1:12">
      <c r="A11918" s="118">
        <v>45200</v>
      </c>
      <c r="B11918" t="s">
        <v>205</v>
      </c>
      <c r="C11918" t="s">
        <v>204</v>
      </c>
      <c r="D11918" t="s">
        <v>532</v>
      </c>
      <c r="E11918" t="s">
        <v>4498</v>
      </c>
      <c r="F11918">
        <v>101026186</v>
      </c>
      <c r="G11918" t="s">
        <v>530</v>
      </c>
      <c r="H11918" t="s">
        <v>200</v>
      </c>
      <c r="I11918">
        <v>6781</v>
      </c>
      <c r="J11918" t="s">
        <v>199</v>
      </c>
      <c r="K11918" t="s">
        <v>198</v>
      </c>
      <c r="L11918">
        <f>I11918*$Q$4/10/1000</f>
        <v>1.1924057587200001</v>
      </c>
    </row>
    <row r="11919" spans="1:12">
      <c r="A11919" s="118">
        <v>45200</v>
      </c>
      <c r="B11919" t="s">
        <v>205</v>
      </c>
      <c r="C11919" t="s">
        <v>204</v>
      </c>
      <c r="D11919" t="s">
        <v>532</v>
      </c>
      <c r="E11919" t="s">
        <v>4497</v>
      </c>
      <c r="F11919">
        <v>101026186</v>
      </c>
      <c r="G11919" t="s">
        <v>530</v>
      </c>
      <c r="H11919" t="s">
        <v>200</v>
      </c>
      <c r="I11919">
        <v>6781</v>
      </c>
      <c r="J11919" t="s">
        <v>199</v>
      </c>
      <c r="K11919" t="s">
        <v>198</v>
      </c>
      <c r="L11919">
        <f>I11919*$Q$4/10/1000</f>
        <v>1.1924057587200001</v>
      </c>
    </row>
    <row r="11920" spans="1:12">
      <c r="A11920" s="118">
        <v>45200</v>
      </c>
      <c r="B11920" t="s">
        <v>205</v>
      </c>
      <c r="C11920" t="s">
        <v>204</v>
      </c>
      <c r="D11920" t="s">
        <v>4196</v>
      </c>
      <c r="E11920" t="s">
        <v>4496</v>
      </c>
      <c r="F11920">
        <v>66205215</v>
      </c>
      <c r="G11920" t="s">
        <v>1726</v>
      </c>
      <c r="H11920" t="s">
        <v>200</v>
      </c>
      <c r="I11920">
        <v>6781</v>
      </c>
      <c r="J11920" t="s">
        <v>199</v>
      </c>
      <c r="K11920" t="s">
        <v>198</v>
      </c>
      <c r="L11920">
        <f>I11920*$Q$4/10/1000</f>
        <v>1.1924057587200001</v>
      </c>
    </row>
    <row r="11921" spans="1:12">
      <c r="A11921" s="118">
        <v>45200</v>
      </c>
      <c r="B11921" t="s">
        <v>205</v>
      </c>
      <c r="C11921" t="s">
        <v>204</v>
      </c>
      <c r="D11921" t="s">
        <v>532</v>
      </c>
      <c r="E11921" t="s">
        <v>4495</v>
      </c>
      <c r="F11921" t="s">
        <v>1899</v>
      </c>
      <c r="G11921" t="s">
        <v>1898</v>
      </c>
      <c r="H11921" t="s">
        <v>200</v>
      </c>
      <c r="I11921">
        <v>6781</v>
      </c>
      <c r="J11921" t="s">
        <v>199</v>
      </c>
      <c r="K11921" t="s">
        <v>198</v>
      </c>
      <c r="L11921">
        <f>I11921*$Q$4/10/1000</f>
        <v>1.1924057587200001</v>
      </c>
    </row>
    <row r="11922" spans="1:12">
      <c r="A11922" s="118">
        <v>44986</v>
      </c>
      <c r="B11922" t="s">
        <v>3799</v>
      </c>
      <c r="C11922" t="s">
        <v>3798</v>
      </c>
      <c r="D11922" t="s">
        <v>4479</v>
      </c>
      <c r="E11922" t="s">
        <v>4494</v>
      </c>
      <c r="F11922">
        <v>21202054</v>
      </c>
      <c r="G11922" t="s">
        <v>3879</v>
      </c>
      <c r="H11922" t="s">
        <v>3793</v>
      </c>
      <c r="I11922">
        <v>127</v>
      </c>
      <c r="J11922" t="s">
        <v>145</v>
      </c>
      <c r="K11922" t="s">
        <v>137</v>
      </c>
      <c r="L11922">
        <f>I11922*$Q$2/100/1000</f>
        <v>4.6990000000000004E-4</v>
      </c>
    </row>
    <row r="11923" spans="1:12">
      <c r="A11923" s="118">
        <v>45200</v>
      </c>
      <c r="B11923" t="s">
        <v>261</v>
      </c>
      <c r="C11923" t="s">
        <v>260</v>
      </c>
      <c r="D11923" t="s">
        <v>2643</v>
      </c>
      <c r="E11923" t="s">
        <v>4493</v>
      </c>
      <c r="F11923">
        <v>87207140</v>
      </c>
      <c r="G11923" t="s">
        <v>4492</v>
      </c>
      <c r="H11923" t="s">
        <v>139</v>
      </c>
      <c r="I11923">
        <v>55</v>
      </c>
      <c r="J11923" t="s">
        <v>145</v>
      </c>
      <c r="K11923" t="s">
        <v>137</v>
      </c>
      <c r="L11923">
        <f>I11923*$Q$2/100/1000</f>
        <v>2.0350000000000001E-4</v>
      </c>
    </row>
    <row r="11924" spans="1:12">
      <c r="A11924" s="118">
        <v>45200</v>
      </c>
      <c r="B11924" t="s">
        <v>856</v>
      </c>
      <c r="C11924" t="s">
        <v>855</v>
      </c>
      <c r="D11924" t="s">
        <v>4491</v>
      </c>
      <c r="E11924" t="s">
        <v>4490</v>
      </c>
      <c r="F11924">
        <v>10208211</v>
      </c>
      <c r="G11924" t="s">
        <v>2688</v>
      </c>
      <c r="H11924" s="123" t="s">
        <v>851</v>
      </c>
      <c r="I11924">
        <v>5214</v>
      </c>
      <c r="J11924" t="s">
        <v>173</v>
      </c>
      <c r="K11924" t="s">
        <v>172</v>
      </c>
      <c r="L11924">
        <f>I11924*$Q$3*2.5/1000</f>
        <v>0.4181628</v>
      </c>
    </row>
    <row r="11925" spans="1:12">
      <c r="A11925" s="118">
        <v>45200</v>
      </c>
      <c r="B11925" t="s">
        <v>856</v>
      </c>
      <c r="C11925" t="s">
        <v>855</v>
      </c>
      <c r="D11925" t="s">
        <v>3332</v>
      </c>
      <c r="E11925" t="s">
        <v>4489</v>
      </c>
      <c r="F11925">
        <v>101037904</v>
      </c>
      <c r="G11925" t="s">
        <v>4488</v>
      </c>
      <c r="H11925" s="123" t="s">
        <v>851</v>
      </c>
      <c r="I11925">
        <v>5214</v>
      </c>
      <c r="J11925" t="s">
        <v>173</v>
      </c>
      <c r="K11925" t="s">
        <v>172</v>
      </c>
      <c r="L11925">
        <f>I11925*$Q$3*2.5/1000</f>
        <v>0.4181628</v>
      </c>
    </row>
    <row r="11926" spans="1:12">
      <c r="A11926" s="118">
        <v>44986</v>
      </c>
      <c r="B11926" t="s">
        <v>3799</v>
      </c>
      <c r="C11926" t="s">
        <v>3798</v>
      </c>
      <c r="D11926" t="s">
        <v>4207</v>
      </c>
      <c r="E11926" t="s">
        <v>4487</v>
      </c>
      <c r="F11926">
        <v>34202035</v>
      </c>
      <c r="G11926" t="s">
        <v>3908</v>
      </c>
      <c r="H11926" t="s">
        <v>3793</v>
      </c>
      <c r="I11926">
        <v>127</v>
      </c>
      <c r="J11926" t="s">
        <v>145</v>
      </c>
      <c r="K11926" t="s">
        <v>137</v>
      </c>
      <c r="L11926">
        <f>I11926*$Q$2/100/1000</f>
        <v>4.6990000000000004E-4</v>
      </c>
    </row>
    <row r="11927" spans="1:12">
      <c r="A11927" s="118">
        <v>44986</v>
      </c>
      <c r="B11927" t="s">
        <v>3799</v>
      </c>
      <c r="C11927" t="s">
        <v>3798</v>
      </c>
      <c r="D11927" t="s">
        <v>4486</v>
      </c>
      <c r="E11927" t="s">
        <v>4485</v>
      </c>
      <c r="F11927">
        <v>21212164</v>
      </c>
      <c r="G11927" t="s">
        <v>3858</v>
      </c>
      <c r="H11927" t="s">
        <v>3793</v>
      </c>
      <c r="I11927">
        <v>127</v>
      </c>
      <c r="J11927" t="s">
        <v>145</v>
      </c>
      <c r="K11927" t="s">
        <v>137</v>
      </c>
      <c r="L11927">
        <f>I11927*$Q$2/100/1000</f>
        <v>4.6990000000000004E-4</v>
      </c>
    </row>
    <row r="11928" spans="1:12">
      <c r="A11928" s="118">
        <v>45200</v>
      </c>
      <c r="B11928" t="s">
        <v>856</v>
      </c>
      <c r="C11928" t="s">
        <v>855</v>
      </c>
      <c r="D11928" t="s">
        <v>4484</v>
      </c>
      <c r="E11928" t="s">
        <v>4483</v>
      </c>
      <c r="F11928" t="s">
        <v>4482</v>
      </c>
      <c r="G11928" t="s">
        <v>4481</v>
      </c>
      <c r="H11928" s="123" t="s">
        <v>851</v>
      </c>
      <c r="I11928">
        <v>5214</v>
      </c>
      <c r="J11928" t="s">
        <v>173</v>
      </c>
      <c r="K11928" t="s">
        <v>172</v>
      </c>
      <c r="L11928">
        <f>I11928*$Q$3*2.5/1000</f>
        <v>0.4181628</v>
      </c>
    </row>
    <row r="11929" spans="1:12">
      <c r="A11929" s="118">
        <v>44986</v>
      </c>
      <c r="B11929" t="s">
        <v>3799</v>
      </c>
      <c r="C11929" t="s">
        <v>3798</v>
      </c>
      <c r="D11929" t="s">
        <v>4038</v>
      </c>
      <c r="E11929" t="s">
        <v>4480</v>
      </c>
      <c r="F11929">
        <v>101032726</v>
      </c>
      <c r="G11929" t="s">
        <v>4352</v>
      </c>
      <c r="H11929" t="s">
        <v>3793</v>
      </c>
      <c r="I11929">
        <v>127</v>
      </c>
      <c r="J11929" t="s">
        <v>145</v>
      </c>
      <c r="K11929" t="s">
        <v>137</v>
      </c>
      <c r="L11929">
        <f>I11929*$Q$2/100/1000</f>
        <v>4.6990000000000004E-4</v>
      </c>
    </row>
    <row r="11930" spans="1:12">
      <c r="A11930" s="118">
        <v>44986</v>
      </c>
      <c r="B11930" t="s">
        <v>3799</v>
      </c>
      <c r="C11930" t="s">
        <v>3798</v>
      </c>
      <c r="D11930" t="s">
        <v>4479</v>
      </c>
      <c r="E11930" t="s">
        <v>4478</v>
      </c>
      <c r="F11930">
        <v>21202056</v>
      </c>
      <c r="G11930" t="s">
        <v>4477</v>
      </c>
      <c r="H11930" t="s">
        <v>3793</v>
      </c>
      <c r="I11930">
        <v>127</v>
      </c>
      <c r="J11930" t="s">
        <v>145</v>
      </c>
      <c r="K11930" t="s">
        <v>137</v>
      </c>
      <c r="L11930">
        <f>I11930*$Q$2/100/1000</f>
        <v>4.6990000000000004E-4</v>
      </c>
    </row>
    <row r="11931" spans="1:12">
      <c r="A11931" s="118">
        <v>44986</v>
      </c>
      <c r="B11931" t="s">
        <v>3799</v>
      </c>
      <c r="C11931" t="s">
        <v>3798</v>
      </c>
      <c r="D11931" t="s">
        <v>4298</v>
      </c>
      <c r="E11931" t="s">
        <v>4476</v>
      </c>
      <c r="F11931">
        <v>1</v>
      </c>
      <c r="G11931" t="s">
        <v>667</v>
      </c>
      <c r="H11931" t="s">
        <v>3793</v>
      </c>
      <c r="I11931">
        <v>127</v>
      </c>
      <c r="J11931" t="s">
        <v>145</v>
      </c>
      <c r="K11931" t="s">
        <v>137</v>
      </c>
      <c r="L11931">
        <f>I11931*$Q$2/100/1000</f>
        <v>4.6990000000000004E-4</v>
      </c>
    </row>
    <row r="11932" spans="1:12">
      <c r="A11932" s="118">
        <v>44986</v>
      </c>
      <c r="B11932" t="s">
        <v>3799</v>
      </c>
      <c r="C11932" t="s">
        <v>3798</v>
      </c>
      <c r="D11932" t="s">
        <v>4475</v>
      </c>
      <c r="E11932" t="s">
        <v>4474</v>
      </c>
      <c r="F11932">
        <v>1</v>
      </c>
      <c r="G11932" t="s">
        <v>4049</v>
      </c>
      <c r="H11932" t="s">
        <v>3793</v>
      </c>
      <c r="I11932">
        <v>127</v>
      </c>
      <c r="J11932" t="s">
        <v>145</v>
      </c>
      <c r="K11932" t="s">
        <v>137</v>
      </c>
      <c r="L11932">
        <f>I11932*$Q$2/100/1000</f>
        <v>4.6990000000000004E-4</v>
      </c>
    </row>
    <row r="11933" spans="1:12">
      <c r="A11933" s="118">
        <v>45200</v>
      </c>
      <c r="B11933" t="s">
        <v>856</v>
      </c>
      <c r="C11933" t="s">
        <v>855</v>
      </c>
      <c r="D11933" t="s">
        <v>4473</v>
      </c>
      <c r="E11933" t="s">
        <v>4472</v>
      </c>
      <c r="F11933">
        <v>101014516</v>
      </c>
      <c r="G11933" t="s">
        <v>4471</v>
      </c>
      <c r="H11933" s="123" t="s">
        <v>851</v>
      </c>
      <c r="I11933">
        <v>5214</v>
      </c>
      <c r="J11933" t="s">
        <v>173</v>
      </c>
      <c r="K11933" t="s">
        <v>172</v>
      </c>
      <c r="L11933">
        <f>I11933*$Q$3*2.5/1000</f>
        <v>0.4181628</v>
      </c>
    </row>
    <row r="11934" spans="1:12">
      <c r="A11934" s="118">
        <v>44986</v>
      </c>
      <c r="B11934" t="s">
        <v>3799</v>
      </c>
      <c r="C11934" t="s">
        <v>3798</v>
      </c>
      <c r="D11934" t="s">
        <v>4040</v>
      </c>
      <c r="E11934" t="s">
        <v>4470</v>
      </c>
      <c r="F11934">
        <v>21202051</v>
      </c>
      <c r="G11934" t="s">
        <v>3918</v>
      </c>
      <c r="H11934" t="s">
        <v>3793</v>
      </c>
      <c r="I11934">
        <v>127</v>
      </c>
      <c r="J11934" t="s">
        <v>145</v>
      </c>
      <c r="K11934" t="s">
        <v>137</v>
      </c>
      <c r="L11934">
        <f>I11934*$Q$2/100/1000</f>
        <v>4.6990000000000004E-4</v>
      </c>
    </row>
    <row r="11935" spans="1:12">
      <c r="A11935" s="118">
        <v>44986</v>
      </c>
      <c r="B11935" t="s">
        <v>3799</v>
      </c>
      <c r="C11935" t="s">
        <v>3798</v>
      </c>
      <c r="D11935" t="s">
        <v>4040</v>
      </c>
      <c r="E11935" t="s">
        <v>4469</v>
      </c>
      <c r="F11935">
        <v>21202051</v>
      </c>
      <c r="G11935" t="s">
        <v>3918</v>
      </c>
      <c r="H11935" t="s">
        <v>3793</v>
      </c>
      <c r="I11935">
        <v>127</v>
      </c>
      <c r="J11935" t="s">
        <v>145</v>
      </c>
      <c r="K11935" t="s">
        <v>137</v>
      </c>
      <c r="L11935">
        <f>I11935*$Q$2/100/1000</f>
        <v>4.6990000000000004E-4</v>
      </c>
    </row>
    <row r="11936" spans="1:12">
      <c r="A11936" s="118">
        <v>44986</v>
      </c>
      <c r="B11936" t="s">
        <v>3799</v>
      </c>
      <c r="C11936" t="s">
        <v>3798</v>
      </c>
      <c r="D11936" t="s">
        <v>4000</v>
      </c>
      <c r="E11936" t="s">
        <v>4468</v>
      </c>
      <c r="F11936">
        <v>1</v>
      </c>
      <c r="G11936" t="s">
        <v>4049</v>
      </c>
      <c r="H11936" t="s">
        <v>3793</v>
      </c>
      <c r="I11936">
        <v>127</v>
      </c>
      <c r="J11936" t="s">
        <v>145</v>
      </c>
      <c r="K11936" t="s">
        <v>137</v>
      </c>
      <c r="L11936">
        <f>I11936*$Q$2/100/1000</f>
        <v>4.6990000000000004E-4</v>
      </c>
    </row>
    <row r="11937" spans="1:12">
      <c r="A11937" s="118">
        <v>44986</v>
      </c>
      <c r="B11937" t="s">
        <v>3799</v>
      </c>
      <c r="C11937" t="s">
        <v>3798</v>
      </c>
      <c r="D11937" t="s">
        <v>4038</v>
      </c>
      <c r="E11937" t="s">
        <v>4467</v>
      </c>
      <c r="F11937">
        <v>1</v>
      </c>
      <c r="G11937" t="s">
        <v>4049</v>
      </c>
      <c r="H11937" t="s">
        <v>3793</v>
      </c>
      <c r="I11937">
        <v>127</v>
      </c>
      <c r="J11937" t="s">
        <v>145</v>
      </c>
      <c r="K11937" t="s">
        <v>137</v>
      </c>
      <c r="L11937">
        <f>I11937*$Q$2/100/1000</f>
        <v>4.6990000000000004E-4</v>
      </c>
    </row>
    <row r="11938" spans="1:12">
      <c r="A11938" s="118">
        <v>44986</v>
      </c>
      <c r="B11938" t="s">
        <v>3799</v>
      </c>
      <c r="C11938" t="s">
        <v>3798</v>
      </c>
      <c r="D11938" t="s">
        <v>4466</v>
      </c>
      <c r="E11938" t="s">
        <v>4465</v>
      </c>
      <c r="F11938" t="s">
        <v>4464</v>
      </c>
      <c r="G11938" t="s">
        <v>4463</v>
      </c>
      <c r="H11938" t="s">
        <v>3793</v>
      </c>
      <c r="I11938">
        <v>127</v>
      </c>
      <c r="J11938" t="s">
        <v>145</v>
      </c>
      <c r="K11938" t="s">
        <v>137</v>
      </c>
      <c r="L11938">
        <f>I11938*$Q$2/100/1000</f>
        <v>4.6990000000000004E-4</v>
      </c>
    </row>
    <row r="11939" spans="1:12">
      <c r="A11939" s="118">
        <v>45200</v>
      </c>
      <c r="B11939" t="s">
        <v>205</v>
      </c>
      <c r="C11939" t="s">
        <v>204</v>
      </c>
      <c r="D11939" t="s">
        <v>532</v>
      </c>
      <c r="E11939" t="s">
        <v>4462</v>
      </c>
      <c r="F11939" t="s">
        <v>1899</v>
      </c>
      <c r="G11939" t="s">
        <v>1898</v>
      </c>
      <c r="H11939" t="s">
        <v>200</v>
      </c>
      <c r="I11939">
        <v>6781</v>
      </c>
      <c r="J11939" t="s">
        <v>199</v>
      </c>
      <c r="K11939" t="s">
        <v>198</v>
      </c>
      <c r="L11939">
        <f>I11939*$Q$4/10/1000</f>
        <v>1.1924057587200001</v>
      </c>
    </row>
    <row r="11940" spans="1:12">
      <c r="A11940" s="118">
        <v>44986</v>
      </c>
      <c r="B11940" t="s">
        <v>3799</v>
      </c>
      <c r="C11940" t="s">
        <v>3798</v>
      </c>
      <c r="D11940" t="s">
        <v>4449</v>
      </c>
      <c r="E11940" t="s">
        <v>4461</v>
      </c>
      <c r="F11940">
        <v>1</v>
      </c>
      <c r="G11940" t="s">
        <v>4460</v>
      </c>
      <c r="H11940" t="s">
        <v>3793</v>
      </c>
      <c r="I11940">
        <v>127</v>
      </c>
      <c r="J11940" t="s">
        <v>145</v>
      </c>
      <c r="K11940" t="s">
        <v>137</v>
      </c>
      <c r="L11940">
        <f>I11940*$Q$2/100/1000</f>
        <v>4.6990000000000004E-4</v>
      </c>
    </row>
    <row r="11941" spans="1:12">
      <c r="A11941" s="118">
        <v>45200</v>
      </c>
      <c r="B11941" t="s">
        <v>460</v>
      </c>
      <c r="C11941" t="s">
        <v>459</v>
      </c>
      <c r="D11941" t="s">
        <v>4459</v>
      </c>
      <c r="E11941" t="s">
        <v>4458</v>
      </c>
      <c r="F11941">
        <v>13204807</v>
      </c>
      <c r="G11941" t="s">
        <v>1050</v>
      </c>
      <c r="H11941" t="s">
        <v>455</v>
      </c>
      <c r="I11941">
        <v>103.6</v>
      </c>
      <c r="J11941" t="s">
        <v>145</v>
      </c>
      <c r="K11941" t="s">
        <v>137</v>
      </c>
      <c r="L11941">
        <f>I11941*$Q$2/100/1000</f>
        <v>3.8331999999999998E-4</v>
      </c>
    </row>
    <row r="11942" spans="1:12">
      <c r="A11942" s="118">
        <v>45200</v>
      </c>
      <c r="B11942" t="s">
        <v>460</v>
      </c>
      <c r="C11942" t="s">
        <v>459</v>
      </c>
      <c r="D11942" t="s">
        <v>4457</v>
      </c>
      <c r="E11942" t="s">
        <v>4456</v>
      </c>
      <c r="F11942">
        <v>13204807</v>
      </c>
      <c r="G11942" t="s">
        <v>1050</v>
      </c>
      <c r="H11942" t="s">
        <v>455</v>
      </c>
      <c r="I11942">
        <v>103.6</v>
      </c>
      <c r="J11942" t="s">
        <v>145</v>
      </c>
      <c r="K11942" t="s">
        <v>137</v>
      </c>
      <c r="L11942">
        <f>I11942*$Q$2/100/1000</f>
        <v>3.8331999999999998E-4</v>
      </c>
    </row>
    <row r="11943" spans="1:12">
      <c r="A11943" s="118">
        <v>44986</v>
      </c>
      <c r="B11943" t="s">
        <v>3799</v>
      </c>
      <c r="C11943" t="s">
        <v>3798</v>
      </c>
      <c r="D11943" t="s">
        <v>4048</v>
      </c>
      <c r="E11943" t="s">
        <v>4455</v>
      </c>
      <c r="F11943">
        <v>34202035</v>
      </c>
      <c r="G11943" t="s">
        <v>3908</v>
      </c>
      <c r="H11943" t="s">
        <v>3793</v>
      </c>
      <c r="I11943">
        <v>127</v>
      </c>
      <c r="J11943" t="s">
        <v>145</v>
      </c>
      <c r="K11943" t="s">
        <v>137</v>
      </c>
      <c r="L11943">
        <f>I11943*$Q$2/100/1000</f>
        <v>4.6990000000000004E-4</v>
      </c>
    </row>
    <row r="11944" spans="1:12">
      <c r="A11944" s="118">
        <v>45017</v>
      </c>
      <c r="B11944" t="s">
        <v>3799</v>
      </c>
      <c r="C11944" t="s">
        <v>3798</v>
      </c>
      <c r="D11944" t="s">
        <v>4048</v>
      </c>
      <c r="E11944" t="s">
        <v>4454</v>
      </c>
      <c r="F11944" s="119">
        <v>101047875</v>
      </c>
      <c r="G11944" t="s">
        <v>4212</v>
      </c>
      <c r="H11944" t="s">
        <v>3793</v>
      </c>
      <c r="I11944">
        <v>127</v>
      </c>
      <c r="J11944" t="s">
        <v>145</v>
      </c>
      <c r="K11944" t="s">
        <v>137</v>
      </c>
      <c r="L11944">
        <f>I11944*$Q$2/100/1000</f>
        <v>4.6990000000000004E-4</v>
      </c>
    </row>
    <row r="11945" spans="1:12">
      <c r="A11945" s="118">
        <v>45200</v>
      </c>
      <c r="B11945" t="s">
        <v>205</v>
      </c>
      <c r="C11945" t="s">
        <v>204</v>
      </c>
      <c r="D11945" t="s">
        <v>532</v>
      </c>
      <c r="E11945" t="s">
        <v>4453</v>
      </c>
      <c r="F11945">
        <v>101026186</v>
      </c>
      <c r="G11945" t="s">
        <v>530</v>
      </c>
      <c r="H11945" t="s">
        <v>200</v>
      </c>
      <c r="I11945">
        <v>6781</v>
      </c>
      <c r="J11945" t="s">
        <v>199</v>
      </c>
      <c r="K11945" t="s">
        <v>198</v>
      </c>
      <c r="L11945">
        <f>I11945*$Q$4/10/1000</f>
        <v>1.1924057587200001</v>
      </c>
    </row>
    <row r="11946" spans="1:12">
      <c r="A11946" s="118">
        <v>45017</v>
      </c>
      <c r="B11946" t="s">
        <v>3799</v>
      </c>
      <c r="C11946" t="s">
        <v>3798</v>
      </c>
      <c r="D11946" t="s">
        <v>4281</v>
      </c>
      <c r="E11946" t="s">
        <v>4452</v>
      </c>
      <c r="F11946" s="119">
        <v>31202063</v>
      </c>
      <c r="G11946" t="s">
        <v>3850</v>
      </c>
      <c r="H11946" t="s">
        <v>3793</v>
      </c>
      <c r="I11946">
        <v>127</v>
      </c>
      <c r="J11946" t="s">
        <v>145</v>
      </c>
      <c r="K11946" t="s">
        <v>137</v>
      </c>
      <c r="L11946">
        <f>I11946*$Q$2/100/1000</f>
        <v>4.6990000000000004E-4</v>
      </c>
    </row>
    <row r="11947" spans="1:12">
      <c r="A11947" s="118">
        <v>45017</v>
      </c>
      <c r="B11947" t="s">
        <v>3799</v>
      </c>
      <c r="C11947" t="s">
        <v>3798</v>
      </c>
      <c r="D11947" t="s">
        <v>4054</v>
      </c>
      <c r="E11947" t="s">
        <v>4451</v>
      </c>
      <c r="F11947" s="119">
        <v>1</v>
      </c>
      <c r="G11947" t="s">
        <v>4049</v>
      </c>
      <c r="H11947" t="s">
        <v>3793</v>
      </c>
      <c r="I11947">
        <v>127</v>
      </c>
      <c r="J11947" t="s">
        <v>145</v>
      </c>
      <c r="K11947" t="s">
        <v>137</v>
      </c>
      <c r="L11947">
        <f>I11947*$Q$2/100/1000</f>
        <v>4.6990000000000004E-4</v>
      </c>
    </row>
    <row r="11948" spans="1:12">
      <c r="A11948" s="118">
        <v>45017</v>
      </c>
      <c r="B11948" t="s">
        <v>3799</v>
      </c>
      <c r="C11948" t="s">
        <v>3798</v>
      </c>
      <c r="D11948" t="s">
        <v>4412</v>
      </c>
      <c r="E11948" t="s">
        <v>4450</v>
      </c>
      <c r="F11948" s="119">
        <v>21205961</v>
      </c>
      <c r="G11948" t="s">
        <v>3825</v>
      </c>
      <c r="H11948" t="s">
        <v>3793</v>
      </c>
      <c r="I11948">
        <v>127</v>
      </c>
      <c r="J11948" t="s">
        <v>145</v>
      </c>
      <c r="K11948" t="s">
        <v>137</v>
      </c>
      <c r="L11948">
        <f>I11948*$Q$2/100/1000</f>
        <v>4.6990000000000004E-4</v>
      </c>
    </row>
    <row r="11949" spans="1:12">
      <c r="A11949" s="118">
        <v>45017</v>
      </c>
      <c r="B11949" t="s">
        <v>3799</v>
      </c>
      <c r="C11949" t="s">
        <v>3798</v>
      </c>
      <c r="D11949" t="s">
        <v>4449</v>
      </c>
      <c r="E11949" t="s">
        <v>4448</v>
      </c>
      <c r="F11949" s="119">
        <v>21205961</v>
      </c>
      <c r="G11949" t="s">
        <v>3825</v>
      </c>
      <c r="H11949" t="s">
        <v>3793</v>
      </c>
      <c r="I11949">
        <v>127</v>
      </c>
      <c r="J11949" t="s">
        <v>145</v>
      </c>
      <c r="K11949" t="s">
        <v>137</v>
      </c>
      <c r="L11949">
        <f>I11949*$Q$2/100/1000</f>
        <v>4.6990000000000004E-4</v>
      </c>
    </row>
    <row r="11950" spans="1:12">
      <c r="A11950" s="118">
        <v>45017</v>
      </c>
      <c r="B11950" t="s">
        <v>3799</v>
      </c>
      <c r="C11950" t="s">
        <v>3798</v>
      </c>
      <c r="D11950" t="s">
        <v>4440</v>
      </c>
      <c r="E11950" t="s">
        <v>4447</v>
      </c>
      <c r="F11950" s="119">
        <v>101047745</v>
      </c>
      <c r="G11950" t="s">
        <v>4446</v>
      </c>
      <c r="H11950" t="s">
        <v>3793</v>
      </c>
      <c r="I11950">
        <v>127</v>
      </c>
      <c r="J11950" t="s">
        <v>145</v>
      </c>
      <c r="K11950" t="s">
        <v>137</v>
      </c>
      <c r="L11950">
        <f>I11950*$Q$2/100/1000</f>
        <v>4.6990000000000004E-4</v>
      </c>
    </row>
    <row r="11951" spans="1:12">
      <c r="A11951" s="118">
        <v>45017</v>
      </c>
      <c r="B11951" t="s">
        <v>3799</v>
      </c>
      <c r="C11951" t="s">
        <v>3798</v>
      </c>
      <c r="D11951" t="s">
        <v>4385</v>
      </c>
      <c r="E11951" t="s">
        <v>4445</v>
      </c>
      <c r="F11951" s="119">
        <v>101032726</v>
      </c>
      <c r="G11951" t="s">
        <v>4352</v>
      </c>
      <c r="H11951" t="s">
        <v>3793</v>
      </c>
      <c r="I11951">
        <v>127</v>
      </c>
      <c r="J11951" t="s">
        <v>145</v>
      </c>
      <c r="K11951" t="s">
        <v>137</v>
      </c>
      <c r="L11951">
        <f>I11951*$Q$2/100/1000</f>
        <v>4.6990000000000004E-4</v>
      </c>
    </row>
    <row r="11952" spans="1:12">
      <c r="A11952" s="118">
        <v>45017</v>
      </c>
      <c r="B11952" t="s">
        <v>3799</v>
      </c>
      <c r="C11952" t="s">
        <v>3798</v>
      </c>
      <c r="D11952" t="s">
        <v>4444</v>
      </c>
      <c r="E11952" t="s">
        <v>4443</v>
      </c>
      <c r="F11952" s="119">
        <v>1</v>
      </c>
      <c r="G11952" t="s">
        <v>667</v>
      </c>
      <c r="H11952" t="s">
        <v>3793</v>
      </c>
      <c r="I11952">
        <v>127</v>
      </c>
      <c r="J11952" t="s">
        <v>145</v>
      </c>
      <c r="K11952" t="s">
        <v>137</v>
      </c>
      <c r="L11952">
        <f>I11952*$Q$2/100/1000</f>
        <v>4.6990000000000004E-4</v>
      </c>
    </row>
    <row r="11953" spans="1:12">
      <c r="A11953" s="118">
        <v>45017</v>
      </c>
      <c r="B11953" t="s">
        <v>3799</v>
      </c>
      <c r="C11953" t="s">
        <v>3798</v>
      </c>
      <c r="D11953" t="s">
        <v>4000</v>
      </c>
      <c r="E11953" t="s">
        <v>4442</v>
      </c>
      <c r="F11953" s="119">
        <v>1</v>
      </c>
      <c r="G11953" t="s">
        <v>4441</v>
      </c>
      <c r="H11953" t="s">
        <v>3793</v>
      </c>
      <c r="I11953">
        <v>127</v>
      </c>
      <c r="J11953" t="s">
        <v>145</v>
      </c>
      <c r="K11953" t="s">
        <v>137</v>
      </c>
      <c r="L11953">
        <f>I11953*$Q$2/100/1000</f>
        <v>4.6990000000000004E-4</v>
      </c>
    </row>
    <row r="11954" spans="1:12">
      <c r="A11954" s="118">
        <v>45017</v>
      </c>
      <c r="B11954" t="s">
        <v>3799</v>
      </c>
      <c r="C11954" t="s">
        <v>3798</v>
      </c>
      <c r="D11954" t="s">
        <v>4440</v>
      </c>
      <c r="E11954" t="s">
        <v>4439</v>
      </c>
      <c r="F11954" s="119">
        <v>1</v>
      </c>
      <c r="G11954" t="s">
        <v>667</v>
      </c>
      <c r="H11954" t="s">
        <v>3793</v>
      </c>
      <c r="I11954">
        <v>127</v>
      </c>
      <c r="J11954" t="s">
        <v>145</v>
      </c>
      <c r="K11954" t="s">
        <v>137</v>
      </c>
      <c r="L11954">
        <f>I11954*$Q$2/100/1000</f>
        <v>4.6990000000000004E-4</v>
      </c>
    </row>
    <row r="11955" spans="1:12">
      <c r="A11955" s="118">
        <v>45017</v>
      </c>
      <c r="B11955" t="s">
        <v>3799</v>
      </c>
      <c r="C11955" t="s">
        <v>3798</v>
      </c>
      <c r="D11955" t="s">
        <v>4350</v>
      </c>
      <c r="E11955" t="s">
        <v>4438</v>
      </c>
      <c r="F11955" s="119">
        <v>31202060</v>
      </c>
      <c r="G11955" t="s">
        <v>3800</v>
      </c>
      <c r="H11955" t="s">
        <v>3793</v>
      </c>
      <c r="I11955">
        <v>127</v>
      </c>
      <c r="J11955" t="s">
        <v>145</v>
      </c>
      <c r="K11955" t="s">
        <v>137</v>
      </c>
      <c r="L11955">
        <f>I11955*$Q$2/100/1000</f>
        <v>4.6990000000000004E-4</v>
      </c>
    </row>
    <row r="11956" spans="1:12">
      <c r="A11956" s="118">
        <v>45017</v>
      </c>
      <c r="B11956" t="s">
        <v>3799</v>
      </c>
      <c r="C11956" t="s">
        <v>3798</v>
      </c>
      <c r="D11956" t="s">
        <v>4090</v>
      </c>
      <c r="E11956" t="s">
        <v>4437</v>
      </c>
      <c r="F11956" s="119">
        <v>31202060</v>
      </c>
      <c r="G11956" t="s">
        <v>3800</v>
      </c>
      <c r="H11956" t="s">
        <v>3793</v>
      </c>
      <c r="I11956">
        <v>127</v>
      </c>
      <c r="J11956" t="s">
        <v>145</v>
      </c>
      <c r="K11956" t="s">
        <v>137</v>
      </c>
      <c r="L11956">
        <f>I11956*$Q$2/100/1000</f>
        <v>4.6990000000000004E-4</v>
      </c>
    </row>
    <row r="11957" spans="1:12">
      <c r="A11957" s="118">
        <v>45017</v>
      </c>
      <c r="B11957" t="s">
        <v>3799</v>
      </c>
      <c r="C11957" t="s">
        <v>3798</v>
      </c>
      <c r="D11957" t="s">
        <v>4274</v>
      </c>
      <c r="E11957" t="s">
        <v>4436</v>
      </c>
      <c r="F11957" s="119" t="s">
        <v>3795</v>
      </c>
      <c r="G11957" t="s">
        <v>3794</v>
      </c>
      <c r="H11957" t="s">
        <v>3793</v>
      </c>
      <c r="I11957">
        <v>127</v>
      </c>
      <c r="J11957" t="s">
        <v>145</v>
      </c>
      <c r="K11957" t="s">
        <v>137</v>
      </c>
      <c r="L11957">
        <f>I11957*$Q$2/100/1000</f>
        <v>4.6990000000000004E-4</v>
      </c>
    </row>
    <row r="11958" spans="1:12">
      <c r="A11958" s="118">
        <v>45017</v>
      </c>
      <c r="B11958" t="s">
        <v>3799</v>
      </c>
      <c r="C11958" t="s">
        <v>3798</v>
      </c>
      <c r="D11958" t="s">
        <v>4274</v>
      </c>
      <c r="E11958" t="s">
        <v>4435</v>
      </c>
      <c r="F11958" s="119" t="s">
        <v>3989</v>
      </c>
      <c r="G11958" t="s">
        <v>3988</v>
      </c>
      <c r="H11958" t="s">
        <v>3793</v>
      </c>
      <c r="I11958">
        <v>127</v>
      </c>
      <c r="J11958" t="s">
        <v>145</v>
      </c>
      <c r="K11958" t="s">
        <v>137</v>
      </c>
      <c r="L11958">
        <f>I11958*$Q$2/100/1000</f>
        <v>4.6990000000000004E-4</v>
      </c>
    </row>
    <row r="11959" spans="1:12">
      <c r="A11959" s="118">
        <v>45017</v>
      </c>
      <c r="B11959" t="s">
        <v>3799</v>
      </c>
      <c r="C11959" t="s">
        <v>3798</v>
      </c>
      <c r="D11959" t="s">
        <v>4272</v>
      </c>
      <c r="E11959" t="s">
        <v>4434</v>
      </c>
      <c r="F11959" s="119">
        <v>31202065</v>
      </c>
      <c r="G11959" t="s">
        <v>4433</v>
      </c>
      <c r="H11959" t="s">
        <v>3793</v>
      </c>
      <c r="I11959">
        <v>127</v>
      </c>
      <c r="J11959" t="s">
        <v>145</v>
      </c>
      <c r="K11959" t="s">
        <v>137</v>
      </c>
      <c r="L11959">
        <f>I11959*$Q$2/100/1000</f>
        <v>4.6990000000000004E-4</v>
      </c>
    </row>
    <row r="11960" spans="1:12">
      <c r="A11960" s="118">
        <v>45017</v>
      </c>
      <c r="B11960" t="s">
        <v>3799</v>
      </c>
      <c r="C11960" t="s">
        <v>3798</v>
      </c>
      <c r="D11960" t="s">
        <v>4207</v>
      </c>
      <c r="E11960" t="s">
        <v>4432</v>
      </c>
      <c r="F11960" s="119">
        <v>31202060</v>
      </c>
      <c r="G11960" t="s">
        <v>3800</v>
      </c>
      <c r="H11960" t="s">
        <v>3793</v>
      </c>
      <c r="I11960">
        <v>127</v>
      </c>
      <c r="J11960" t="s">
        <v>145</v>
      </c>
      <c r="K11960" t="s">
        <v>137</v>
      </c>
      <c r="L11960">
        <f>I11960*$Q$2/100/1000</f>
        <v>4.6990000000000004E-4</v>
      </c>
    </row>
    <row r="11961" spans="1:12">
      <c r="A11961" s="118">
        <v>45017</v>
      </c>
      <c r="B11961" t="s">
        <v>3799</v>
      </c>
      <c r="C11961" t="s">
        <v>3798</v>
      </c>
      <c r="D11961" t="s">
        <v>4048</v>
      </c>
      <c r="E11961" t="s">
        <v>4431</v>
      </c>
      <c r="F11961" s="119">
        <v>31202091</v>
      </c>
      <c r="G11961" t="s">
        <v>3929</v>
      </c>
      <c r="H11961" t="s">
        <v>3793</v>
      </c>
      <c r="I11961">
        <v>127</v>
      </c>
      <c r="J11961" t="s">
        <v>145</v>
      </c>
      <c r="K11961" t="s">
        <v>137</v>
      </c>
      <c r="L11961">
        <f>I11961*$Q$2/100/1000</f>
        <v>4.6990000000000004E-4</v>
      </c>
    </row>
    <row r="11962" spans="1:12">
      <c r="A11962" s="118">
        <v>45017</v>
      </c>
      <c r="B11962" t="s">
        <v>3799</v>
      </c>
      <c r="C11962" t="s">
        <v>3798</v>
      </c>
      <c r="D11962" t="s">
        <v>4281</v>
      </c>
      <c r="E11962" t="s">
        <v>4430</v>
      </c>
      <c r="F11962" s="119">
        <v>31202063</v>
      </c>
      <c r="G11962" t="s">
        <v>3850</v>
      </c>
      <c r="H11962" t="s">
        <v>3793</v>
      </c>
      <c r="I11962">
        <v>127</v>
      </c>
      <c r="J11962" t="s">
        <v>145</v>
      </c>
      <c r="K11962" t="s">
        <v>137</v>
      </c>
      <c r="L11962">
        <f>I11962*$Q$2/100/1000</f>
        <v>4.6990000000000004E-4</v>
      </c>
    </row>
    <row r="11963" spans="1:12">
      <c r="A11963" s="118">
        <v>45017</v>
      </c>
      <c r="B11963" t="s">
        <v>3799</v>
      </c>
      <c r="C11963" t="s">
        <v>3798</v>
      </c>
      <c r="D11963" t="s">
        <v>4385</v>
      </c>
      <c r="E11963" t="s">
        <v>4429</v>
      </c>
      <c r="F11963" s="119">
        <v>101027019</v>
      </c>
      <c r="G11963" t="s">
        <v>4209</v>
      </c>
      <c r="H11963" t="s">
        <v>3793</v>
      </c>
      <c r="I11963">
        <v>127</v>
      </c>
      <c r="J11963" t="s">
        <v>145</v>
      </c>
      <c r="K11963" t="s">
        <v>137</v>
      </c>
      <c r="L11963">
        <f>I11963*$Q$2/100/1000</f>
        <v>4.6990000000000004E-4</v>
      </c>
    </row>
    <row r="11964" spans="1:12">
      <c r="A11964" s="118">
        <v>45017</v>
      </c>
      <c r="B11964" t="s">
        <v>3799</v>
      </c>
      <c r="C11964" t="s">
        <v>3798</v>
      </c>
      <c r="D11964" t="s">
        <v>4112</v>
      </c>
      <c r="E11964" t="s">
        <v>4428</v>
      </c>
      <c r="F11964" s="119">
        <v>101035928</v>
      </c>
      <c r="G11964" t="s">
        <v>4189</v>
      </c>
      <c r="H11964" t="s">
        <v>3793</v>
      </c>
      <c r="I11964">
        <v>127</v>
      </c>
      <c r="J11964" t="s">
        <v>145</v>
      </c>
      <c r="K11964" t="s">
        <v>137</v>
      </c>
      <c r="L11964">
        <f>I11964*$Q$2/100/1000</f>
        <v>4.6990000000000004E-4</v>
      </c>
    </row>
    <row r="11965" spans="1:12">
      <c r="A11965" s="118">
        <v>45017</v>
      </c>
      <c r="B11965" t="s">
        <v>3799</v>
      </c>
      <c r="C11965" t="s">
        <v>3798</v>
      </c>
      <c r="D11965" t="s">
        <v>4427</v>
      </c>
      <c r="E11965" t="s">
        <v>4426</v>
      </c>
      <c r="F11965" s="119">
        <v>21205961</v>
      </c>
      <c r="G11965" t="s">
        <v>3825</v>
      </c>
      <c r="H11965" t="s">
        <v>3793</v>
      </c>
      <c r="I11965">
        <v>127</v>
      </c>
      <c r="J11965" t="s">
        <v>145</v>
      </c>
      <c r="K11965" t="s">
        <v>137</v>
      </c>
      <c r="L11965">
        <f>I11965*$Q$2/100/1000</f>
        <v>4.6990000000000004E-4</v>
      </c>
    </row>
    <row r="11966" spans="1:12">
      <c r="A11966" s="118">
        <v>45017</v>
      </c>
      <c r="B11966" t="s">
        <v>3799</v>
      </c>
      <c r="C11966" t="s">
        <v>3798</v>
      </c>
      <c r="D11966" t="s">
        <v>4200</v>
      </c>
      <c r="E11966" t="s">
        <v>4425</v>
      </c>
      <c r="F11966" s="119">
        <v>21212167</v>
      </c>
      <c r="G11966" t="s">
        <v>3920</v>
      </c>
      <c r="H11966" t="s">
        <v>3793</v>
      </c>
      <c r="I11966">
        <v>127</v>
      </c>
      <c r="J11966" t="s">
        <v>145</v>
      </c>
      <c r="K11966" t="s">
        <v>137</v>
      </c>
      <c r="L11966">
        <f>I11966*$Q$2/100/1000</f>
        <v>4.6990000000000004E-4</v>
      </c>
    </row>
    <row r="11967" spans="1:12">
      <c r="A11967" s="118">
        <v>45017</v>
      </c>
      <c r="B11967" t="s">
        <v>3799</v>
      </c>
      <c r="C11967" t="s">
        <v>3798</v>
      </c>
      <c r="D11967" t="s">
        <v>4200</v>
      </c>
      <c r="E11967" t="s">
        <v>4424</v>
      </c>
      <c r="F11967" s="119">
        <v>21202052</v>
      </c>
      <c r="G11967" t="s">
        <v>3984</v>
      </c>
      <c r="H11967" t="s">
        <v>3793</v>
      </c>
      <c r="I11967">
        <v>127</v>
      </c>
      <c r="J11967" t="s">
        <v>145</v>
      </c>
      <c r="K11967" t="s">
        <v>137</v>
      </c>
      <c r="L11967">
        <f>I11967*$Q$2/100/1000</f>
        <v>4.6990000000000004E-4</v>
      </c>
    </row>
    <row r="11968" spans="1:12">
      <c r="A11968" s="118">
        <v>45017</v>
      </c>
      <c r="B11968" t="s">
        <v>3799</v>
      </c>
      <c r="C11968" t="s">
        <v>3798</v>
      </c>
      <c r="D11968" t="s">
        <v>4207</v>
      </c>
      <c r="E11968" t="s">
        <v>4423</v>
      </c>
      <c r="F11968" s="119">
        <v>21212164</v>
      </c>
      <c r="G11968" t="s">
        <v>3858</v>
      </c>
      <c r="H11968" t="s">
        <v>3793</v>
      </c>
      <c r="I11968">
        <v>127</v>
      </c>
      <c r="J11968" t="s">
        <v>145</v>
      </c>
      <c r="K11968" t="s">
        <v>137</v>
      </c>
      <c r="L11968">
        <f>I11968*$Q$2/100/1000</f>
        <v>4.6990000000000004E-4</v>
      </c>
    </row>
    <row r="11969" spans="1:12">
      <c r="A11969" s="118">
        <v>45017</v>
      </c>
      <c r="B11969" t="s">
        <v>3799</v>
      </c>
      <c r="C11969" t="s">
        <v>3798</v>
      </c>
      <c r="D11969" t="s">
        <v>4272</v>
      </c>
      <c r="E11969" t="s">
        <v>4422</v>
      </c>
      <c r="F11969" s="119">
        <v>101032725</v>
      </c>
      <c r="G11969" t="s">
        <v>4421</v>
      </c>
      <c r="H11969" t="s">
        <v>3793</v>
      </c>
      <c r="I11969">
        <v>127</v>
      </c>
      <c r="J11969" t="s">
        <v>145</v>
      </c>
      <c r="K11969" t="s">
        <v>137</v>
      </c>
      <c r="L11969">
        <f>I11969*$Q$2/100/1000</f>
        <v>4.6990000000000004E-4</v>
      </c>
    </row>
    <row r="11970" spans="1:12">
      <c r="A11970" s="118">
        <v>45017</v>
      </c>
      <c r="B11970" t="s">
        <v>3799</v>
      </c>
      <c r="C11970" t="s">
        <v>3798</v>
      </c>
      <c r="D11970" t="s">
        <v>4233</v>
      </c>
      <c r="E11970" t="s">
        <v>4420</v>
      </c>
      <c r="F11970" s="119">
        <v>21202055</v>
      </c>
      <c r="G11970" t="s">
        <v>3912</v>
      </c>
      <c r="H11970" t="s">
        <v>3793</v>
      </c>
      <c r="I11970">
        <v>127</v>
      </c>
      <c r="J11970" t="s">
        <v>145</v>
      </c>
      <c r="K11970" t="s">
        <v>137</v>
      </c>
      <c r="L11970">
        <f>I11970*$Q$2/100/1000</f>
        <v>4.6990000000000004E-4</v>
      </c>
    </row>
    <row r="11971" spans="1:12">
      <c r="A11971" s="118">
        <v>45017</v>
      </c>
      <c r="B11971" t="s">
        <v>3799</v>
      </c>
      <c r="C11971" t="s">
        <v>3798</v>
      </c>
      <c r="D11971" t="s">
        <v>4419</v>
      </c>
      <c r="E11971" t="s">
        <v>4418</v>
      </c>
      <c r="F11971" s="119">
        <v>101021119</v>
      </c>
      <c r="G11971" t="s">
        <v>3892</v>
      </c>
      <c r="H11971" t="s">
        <v>3793</v>
      </c>
      <c r="I11971">
        <v>127</v>
      </c>
      <c r="J11971" t="s">
        <v>145</v>
      </c>
      <c r="K11971" t="s">
        <v>137</v>
      </c>
      <c r="L11971">
        <f>I11971*$Q$2/100/1000</f>
        <v>4.6990000000000004E-4</v>
      </c>
    </row>
    <row r="11972" spans="1:12">
      <c r="A11972" s="118">
        <v>45200</v>
      </c>
      <c r="B11972" t="s">
        <v>365</v>
      </c>
      <c r="C11972" t="s">
        <v>364</v>
      </c>
      <c r="D11972" t="s">
        <v>4417</v>
      </c>
      <c r="E11972" t="s">
        <v>4416</v>
      </c>
      <c r="F11972">
        <v>101034024</v>
      </c>
      <c r="G11972" t="s">
        <v>400</v>
      </c>
      <c r="H11972" t="s">
        <v>359</v>
      </c>
      <c r="I11972">
        <v>144</v>
      </c>
      <c r="J11972" t="s">
        <v>138</v>
      </c>
      <c r="K11972" t="s">
        <v>137</v>
      </c>
      <c r="L11972">
        <f>I11972*$Q$2/1000</f>
        <v>5.3280000000000001E-2</v>
      </c>
    </row>
    <row r="11973" spans="1:12">
      <c r="A11973" s="118">
        <v>45200</v>
      </c>
      <c r="B11973" t="s">
        <v>365</v>
      </c>
      <c r="C11973" t="s">
        <v>364</v>
      </c>
      <c r="D11973" t="s">
        <v>402</v>
      </c>
      <c r="E11973" t="s">
        <v>4415</v>
      </c>
      <c r="F11973">
        <v>101034024</v>
      </c>
      <c r="G11973" t="s">
        <v>400</v>
      </c>
      <c r="H11973" t="s">
        <v>359</v>
      </c>
      <c r="I11973">
        <v>144</v>
      </c>
      <c r="J11973" t="s">
        <v>138</v>
      </c>
      <c r="K11973" t="s">
        <v>137</v>
      </c>
      <c r="L11973">
        <f>I11973*$Q$2/1000</f>
        <v>5.3280000000000001E-2</v>
      </c>
    </row>
    <row r="11974" spans="1:12">
      <c r="A11974" s="118">
        <v>45017</v>
      </c>
      <c r="B11974" t="s">
        <v>3799</v>
      </c>
      <c r="C11974" t="s">
        <v>3798</v>
      </c>
      <c r="D11974" t="s">
        <v>4207</v>
      </c>
      <c r="E11974" t="s">
        <v>4414</v>
      </c>
      <c r="F11974" s="119">
        <v>1</v>
      </c>
      <c r="G11974" t="s">
        <v>4049</v>
      </c>
      <c r="H11974" t="s">
        <v>3793</v>
      </c>
      <c r="I11974">
        <v>127</v>
      </c>
      <c r="J11974" t="s">
        <v>145</v>
      </c>
      <c r="K11974" t="s">
        <v>137</v>
      </c>
      <c r="L11974">
        <f>I11974*$Q$2/100/1000</f>
        <v>4.6990000000000004E-4</v>
      </c>
    </row>
    <row r="11975" spans="1:12">
      <c r="A11975" s="118">
        <v>45017</v>
      </c>
      <c r="B11975" t="s">
        <v>3799</v>
      </c>
      <c r="C11975" t="s">
        <v>3798</v>
      </c>
      <c r="D11975" t="s">
        <v>4112</v>
      </c>
      <c r="E11975" t="s">
        <v>4413</v>
      </c>
      <c r="F11975" s="119">
        <v>1</v>
      </c>
      <c r="G11975" t="s">
        <v>667</v>
      </c>
      <c r="H11975" t="s">
        <v>3793</v>
      </c>
      <c r="I11975">
        <v>127</v>
      </c>
      <c r="J11975" t="s">
        <v>145</v>
      </c>
      <c r="K11975" t="s">
        <v>137</v>
      </c>
      <c r="L11975">
        <f>I11975*$Q$2/100/1000</f>
        <v>4.6990000000000004E-4</v>
      </c>
    </row>
    <row r="11976" spans="1:12">
      <c r="A11976" s="118">
        <v>45017</v>
      </c>
      <c r="B11976" t="s">
        <v>3799</v>
      </c>
      <c r="C11976" t="s">
        <v>3798</v>
      </c>
      <c r="D11976" t="s">
        <v>4412</v>
      </c>
      <c r="E11976" t="s">
        <v>4411</v>
      </c>
      <c r="F11976" s="119">
        <v>1</v>
      </c>
      <c r="G11976" t="s">
        <v>4049</v>
      </c>
      <c r="H11976" t="s">
        <v>3793</v>
      </c>
      <c r="I11976">
        <v>127</v>
      </c>
      <c r="J11976" t="s">
        <v>145</v>
      </c>
      <c r="K11976" t="s">
        <v>137</v>
      </c>
      <c r="L11976">
        <f>I11976*$Q$2/100/1000</f>
        <v>4.6990000000000004E-4</v>
      </c>
    </row>
    <row r="11977" spans="1:12">
      <c r="A11977" s="118">
        <v>45200</v>
      </c>
      <c r="B11977" t="s">
        <v>460</v>
      </c>
      <c r="C11977" t="s">
        <v>459</v>
      </c>
      <c r="D11977" t="s">
        <v>4410</v>
      </c>
      <c r="E11977" t="s">
        <v>4409</v>
      </c>
      <c r="F11977">
        <v>13204807</v>
      </c>
      <c r="G11977" t="s">
        <v>1050</v>
      </c>
      <c r="H11977" t="s">
        <v>455</v>
      </c>
      <c r="I11977">
        <v>103.6</v>
      </c>
      <c r="J11977" t="s">
        <v>145</v>
      </c>
      <c r="K11977" t="s">
        <v>137</v>
      </c>
      <c r="L11977">
        <f>I11977*$Q$2/100/1000</f>
        <v>3.8331999999999998E-4</v>
      </c>
    </row>
    <row r="11978" spans="1:12">
      <c r="A11978" s="118">
        <v>45200</v>
      </c>
      <c r="B11978" t="s">
        <v>460</v>
      </c>
      <c r="C11978" t="s">
        <v>459</v>
      </c>
      <c r="D11978" t="s">
        <v>4408</v>
      </c>
      <c r="E11978" t="s">
        <v>4407</v>
      </c>
      <c r="F11978" t="s">
        <v>1246</v>
      </c>
      <c r="G11978" t="s">
        <v>1245</v>
      </c>
      <c r="H11978" t="s">
        <v>455</v>
      </c>
      <c r="I11978">
        <v>103.6</v>
      </c>
      <c r="J11978" t="s">
        <v>145</v>
      </c>
      <c r="K11978" t="s">
        <v>137</v>
      </c>
      <c r="L11978">
        <f>I11978*$Q$2/100/1000</f>
        <v>3.8331999999999998E-4</v>
      </c>
    </row>
    <row r="11979" spans="1:12">
      <c r="A11979" s="118">
        <v>45200</v>
      </c>
      <c r="B11979" t="s">
        <v>460</v>
      </c>
      <c r="C11979" t="s">
        <v>459</v>
      </c>
      <c r="D11979" t="s">
        <v>4406</v>
      </c>
      <c r="E11979" t="s">
        <v>4405</v>
      </c>
      <c r="F11979" t="s">
        <v>1246</v>
      </c>
      <c r="G11979" t="s">
        <v>1245</v>
      </c>
      <c r="H11979" t="s">
        <v>455</v>
      </c>
      <c r="I11979">
        <v>103.6</v>
      </c>
      <c r="J11979" t="s">
        <v>145</v>
      </c>
      <c r="K11979" t="s">
        <v>137</v>
      </c>
      <c r="L11979">
        <f>I11979*$Q$2/100/1000</f>
        <v>3.8331999999999998E-4</v>
      </c>
    </row>
    <row r="11980" spans="1:12">
      <c r="A11980" s="118">
        <v>45200</v>
      </c>
      <c r="B11980" t="s">
        <v>460</v>
      </c>
      <c r="C11980" t="s">
        <v>459</v>
      </c>
      <c r="D11980" t="s">
        <v>4404</v>
      </c>
      <c r="E11980" t="s">
        <v>4403</v>
      </c>
      <c r="F11980" t="s">
        <v>1246</v>
      </c>
      <c r="G11980" t="s">
        <v>1245</v>
      </c>
      <c r="H11980" t="s">
        <v>455</v>
      </c>
      <c r="I11980">
        <v>103.6</v>
      </c>
      <c r="J11980" t="s">
        <v>145</v>
      </c>
      <c r="K11980" t="s">
        <v>137</v>
      </c>
      <c r="L11980">
        <f>I11980*$Q$2/100/1000</f>
        <v>3.8331999999999998E-4</v>
      </c>
    </row>
    <row r="11981" spans="1:12">
      <c r="A11981" s="118">
        <v>45200</v>
      </c>
      <c r="B11981" t="s">
        <v>460</v>
      </c>
      <c r="C11981" t="s">
        <v>459</v>
      </c>
      <c r="D11981" t="s">
        <v>4402</v>
      </c>
      <c r="E11981" t="s">
        <v>4401</v>
      </c>
      <c r="F11981" t="s">
        <v>1246</v>
      </c>
      <c r="G11981" t="s">
        <v>1245</v>
      </c>
      <c r="H11981" t="s">
        <v>455</v>
      </c>
      <c r="I11981">
        <v>103.6</v>
      </c>
      <c r="J11981" t="s">
        <v>145</v>
      </c>
      <c r="K11981" t="s">
        <v>137</v>
      </c>
      <c r="L11981">
        <f>I11981*$Q$2/100/1000</f>
        <v>3.8331999999999998E-4</v>
      </c>
    </row>
    <row r="11982" spans="1:12">
      <c r="A11982" s="118">
        <v>45200</v>
      </c>
      <c r="B11982" t="s">
        <v>460</v>
      </c>
      <c r="C11982" t="s">
        <v>459</v>
      </c>
      <c r="D11982" t="s">
        <v>4400</v>
      </c>
      <c r="E11982" t="s">
        <v>4399</v>
      </c>
      <c r="F11982" t="s">
        <v>1246</v>
      </c>
      <c r="G11982" t="s">
        <v>1245</v>
      </c>
      <c r="H11982" t="s">
        <v>455</v>
      </c>
      <c r="I11982">
        <v>103.6</v>
      </c>
      <c r="J11982" t="s">
        <v>145</v>
      </c>
      <c r="K11982" t="s">
        <v>137</v>
      </c>
      <c r="L11982">
        <f>I11982*$Q$2/100/1000</f>
        <v>3.8331999999999998E-4</v>
      </c>
    </row>
    <row r="11983" spans="1:12">
      <c r="A11983" s="118">
        <v>45200</v>
      </c>
      <c r="B11983" t="s">
        <v>460</v>
      </c>
      <c r="C11983" t="s">
        <v>459</v>
      </c>
      <c r="D11983" t="s">
        <v>4398</v>
      </c>
      <c r="E11983" t="s">
        <v>4397</v>
      </c>
      <c r="F11983" t="s">
        <v>1246</v>
      </c>
      <c r="G11983" t="s">
        <v>1245</v>
      </c>
      <c r="H11983" t="s">
        <v>455</v>
      </c>
      <c r="I11983">
        <v>103.6</v>
      </c>
      <c r="J11983" t="s">
        <v>145</v>
      </c>
      <c r="K11983" t="s">
        <v>137</v>
      </c>
      <c r="L11983">
        <f>I11983*$Q$2/100/1000</f>
        <v>3.8331999999999998E-4</v>
      </c>
    </row>
    <row r="11984" spans="1:12">
      <c r="A11984" s="118">
        <v>45017</v>
      </c>
      <c r="B11984" t="s">
        <v>3799</v>
      </c>
      <c r="C11984" t="s">
        <v>3798</v>
      </c>
      <c r="D11984" t="s">
        <v>4233</v>
      </c>
      <c r="E11984" t="s">
        <v>4396</v>
      </c>
      <c r="F11984" s="119">
        <v>21202055</v>
      </c>
      <c r="G11984" t="s">
        <v>3912</v>
      </c>
      <c r="H11984" t="s">
        <v>3793</v>
      </c>
      <c r="I11984">
        <v>127</v>
      </c>
      <c r="J11984" t="s">
        <v>145</v>
      </c>
      <c r="K11984" t="s">
        <v>137</v>
      </c>
      <c r="L11984">
        <f>I11984*$Q$2/100/1000</f>
        <v>4.6990000000000004E-4</v>
      </c>
    </row>
    <row r="11985" spans="1:12">
      <c r="A11985" s="118">
        <v>45047</v>
      </c>
      <c r="B11985" t="s">
        <v>3799</v>
      </c>
      <c r="C11985" t="s">
        <v>3798</v>
      </c>
      <c r="D11985" t="s">
        <v>4038</v>
      </c>
      <c r="E11985" t="s">
        <v>4395</v>
      </c>
      <c r="F11985">
        <v>34202380</v>
      </c>
      <c r="G11985" t="s">
        <v>3807</v>
      </c>
      <c r="H11985" t="s">
        <v>3793</v>
      </c>
      <c r="I11985">
        <v>127</v>
      </c>
      <c r="J11985" t="s">
        <v>145</v>
      </c>
      <c r="K11985" t="s">
        <v>137</v>
      </c>
      <c r="L11985">
        <f>I11985*$Q$2/100/1000</f>
        <v>4.6990000000000004E-4</v>
      </c>
    </row>
    <row r="11986" spans="1:12">
      <c r="A11986" s="118">
        <v>45170</v>
      </c>
      <c r="B11986" t="s">
        <v>443</v>
      </c>
      <c r="C11986" t="s">
        <v>442</v>
      </c>
      <c r="D11986" t="s">
        <v>441</v>
      </c>
      <c r="E11986" t="s">
        <v>4394</v>
      </c>
      <c r="F11986">
        <v>101022020</v>
      </c>
      <c r="G11986" t="s">
        <v>2288</v>
      </c>
      <c r="H11986" s="122" t="s">
        <v>437</v>
      </c>
      <c r="I11986">
        <v>4725</v>
      </c>
      <c r="J11986" t="s">
        <v>199</v>
      </c>
      <c r="K11986" t="s">
        <v>198</v>
      </c>
      <c r="L11986">
        <f>I11986*$Q$4/1000</f>
        <v>8.3086819200000015</v>
      </c>
    </row>
    <row r="11987" spans="1:12">
      <c r="A11987" s="118">
        <v>45170</v>
      </c>
      <c r="B11987" t="s">
        <v>443</v>
      </c>
      <c r="C11987" t="s">
        <v>442</v>
      </c>
      <c r="D11987" t="s">
        <v>441</v>
      </c>
      <c r="E11987" t="s">
        <v>4393</v>
      </c>
      <c r="F11987">
        <v>101022020</v>
      </c>
      <c r="G11987" t="s">
        <v>2288</v>
      </c>
      <c r="H11987" s="122" t="s">
        <v>437</v>
      </c>
      <c r="I11987">
        <v>4725</v>
      </c>
      <c r="J11987" t="s">
        <v>199</v>
      </c>
      <c r="K11987" t="s">
        <v>198</v>
      </c>
      <c r="L11987">
        <f>I11987*$Q$4/1000</f>
        <v>8.3086819200000015</v>
      </c>
    </row>
    <row r="11988" spans="1:12">
      <c r="A11988" s="118">
        <v>45261</v>
      </c>
      <c r="B11988" t="s">
        <v>4392</v>
      </c>
      <c r="C11988" t="s">
        <v>4391</v>
      </c>
      <c r="D11988" t="s">
        <v>4390</v>
      </c>
      <c r="E11988" t="s">
        <v>4389</v>
      </c>
      <c r="F11988" t="s">
        <v>4388</v>
      </c>
      <c r="G11988" t="s">
        <v>4387</v>
      </c>
      <c r="H11988" t="s">
        <v>4386</v>
      </c>
      <c r="I11988">
        <v>64.599999999999994</v>
      </c>
      <c r="J11988" t="s">
        <v>223</v>
      </c>
      <c r="K11988" t="s">
        <v>137</v>
      </c>
      <c r="L11988">
        <f>+I11988*$Q$5/1000</f>
        <v>6.5682050000000006E-2</v>
      </c>
    </row>
    <row r="11989" spans="1:12">
      <c r="A11989" s="118">
        <v>45047</v>
      </c>
      <c r="B11989" t="s">
        <v>3799</v>
      </c>
      <c r="C11989" t="s">
        <v>3798</v>
      </c>
      <c r="D11989" t="s">
        <v>4385</v>
      </c>
      <c r="E11989" t="s">
        <v>4384</v>
      </c>
      <c r="F11989">
        <v>1</v>
      </c>
      <c r="G11989" t="s">
        <v>4383</v>
      </c>
      <c r="H11989" t="s">
        <v>3793</v>
      </c>
      <c r="I11989">
        <v>127</v>
      </c>
      <c r="J11989" t="s">
        <v>145</v>
      </c>
      <c r="K11989" t="s">
        <v>137</v>
      </c>
      <c r="L11989">
        <f>I11989*$Q$2/100/1000</f>
        <v>4.6990000000000004E-4</v>
      </c>
    </row>
    <row r="11990" spans="1:12">
      <c r="A11990" s="118">
        <v>45047</v>
      </c>
      <c r="B11990" t="s">
        <v>3799</v>
      </c>
      <c r="C11990" t="s">
        <v>3798</v>
      </c>
      <c r="D11990" t="s">
        <v>4229</v>
      </c>
      <c r="E11990" t="s">
        <v>4382</v>
      </c>
      <c r="F11990">
        <v>101032952</v>
      </c>
      <c r="G11990" t="s">
        <v>4154</v>
      </c>
      <c r="H11990" t="s">
        <v>3793</v>
      </c>
      <c r="I11990">
        <v>127</v>
      </c>
      <c r="J11990" t="s">
        <v>145</v>
      </c>
      <c r="K11990" t="s">
        <v>137</v>
      </c>
      <c r="L11990">
        <f>I11990*$Q$2/100/1000</f>
        <v>4.6990000000000004E-4</v>
      </c>
    </row>
    <row r="11991" spans="1:12">
      <c r="A11991" s="118">
        <v>45200</v>
      </c>
      <c r="B11991" t="s">
        <v>574</v>
      </c>
      <c r="C11991" t="s">
        <v>573</v>
      </c>
      <c r="D11991" t="s">
        <v>1762</v>
      </c>
      <c r="E11991" t="s">
        <v>4381</v>
      </c>
      <c r="F11991" t="s">
        <v>1760</v>
      </c>
      <c r="G11991" t="s">
        <v>1759</v>
      </c>
      <c r="H11991" t="s">
        <v>569</v>
      </c>
      <c r="I11991">
        <v>298</v>
      </c>
      <c r="J11991" t="s">
        <v>145</v>
      </c>
      <c r="K11991" t="s">
        <v>137</v>
      </c>
      <c r="L11991">
        <f>I11991*$Q$2/100/1000</f>
        <v>1.1026E-3</v>
      </c>
    </row>
    <row r="11992" spans="1:12">
      <c r="A11992" s="118">
        <v>45200</v>
      </c>
      <c r="B11992" t="s">
        <v>574</v>
      </c>
      <c r="C11992" t="s">
        <v>573</v>
      </c>
      <c r="D11992" t="s">
        <v>1414</v>
      </c>
      <c r="E11992" t="s">
        <v>4380</v>
      </c>
      <c r="F11992">
        <v>2145062</v>
      </c>
      <c r="G11992" t="s">
        <v>1397</v>
      </c>
      <c r="H11992" t="s">
        <v>569</v>
      </c>
      <c r="I11992">
        <v>298</v>
      </c>
      <c r="J11992" t="s">
        <v>145</v>
      </c>
      <c r="K11992" t="s">
        <v>137</v>
      </c>
      <c r="L11992">
        <f>I11992*$Q$2/100/1000</f>
        <v>1.1026E-3</v>
      </c>
    </row>
    <row r="11993" spans="1:12">
      <c r="A11993" s="118">
        <v>45200</v>
      </c>
      <c r="B11993" t="s">
        <v>574</v>
      </c>
      <c r="C11993" t="s">
        <v>573</v>
      </c>
      <c r="D11993" t="s">
        <v>582</v>
      </c>
      <c r="E11993" t="s">
        <v>4379</v>
      </c>
      <c r="F11993">
        <v>101012395</v>
      </c>
      <c r="G11993" t="s">
        <v>570</v>
      </c>
      <c r="H11993" t="s">
        <v>569</v>
      </c>
      <c r="I11993">
        <v>298</v>
      </c>
      <c r="J11993" t="s">
        <v>145</v>
      </c>
      <c r="K11993" t="s">
        <v>137</v>
      </c>
      <c r="L11993">
        <f>I11993*$Q$2/100/1000</f>
        <v>1.1026E-3</v>
      </c>
    </row>
    <row r="11994" spans="1:12">
      <c r="A11994" s="118">
        <v>45200</v>
      </c>
      <c r="B11994" t="s">
        <v>574</v>
      </c>
      <c r="C11994" t="s">
        <v>573</v>
      </c>
      <c r="D11994" t="s">
        <v>4378</v>
      </c>
      <c r="E11994" t="s">
        <v>4377</v>
      </c>
      <c r="F11994">
        <v>42205718</v>
      </c>
      <c r="G11994" t="s">
        <v>1626</v>
      </c>
      <c r="H11994" t="s">
        <v>569</v>
      </c>
      <c r="I11994">
        <v>298</v>
      </c>
      <c r="J11994" t="s">
        <v>145</v>
      </c>
      <c r="K11994" t="s">
        <v>137</v>
      </c>
      <c r="L11994">
        <f>I11994*$Q$2/100/1000</f>
        <v>1.1026E-3</v>
      </c>
    </row>
    <row r="11995" spans="1:12">
      <c r="A11995" s="118">
        <v>45200</v>
      </c>
      <c r="B11995" t="s">
        <v>574</v>
      </c>
      <c r="C11995" t="s">
        <v>573</v>
      </c>
      <c r="D11995" t="s">
        <v>4376</v>
      </c>
      <c r="E11995" t="s">
        <v>4375</v>
      </c>
      <c r="F11995" t="s">
        <v>4371</v>
      </c>
      <c r="G11995" t="s">
        <v>4370</v>
      </c>
      <c r="H11995" t="s">
        <v>569</v>
      </c>
      <c r="I11995">
        <v>298</v>
      </c>
      <c r="J11995" t="s">
        <v>145</v>
      </c>
      <c r="K11995" t="s">
        <v>137</v>
      </c>
      <c r="L11995">
        <f>I11995*$Q$2/100/1000</f>
        <v>1.1026E-3</v>
      </c>
    </row>
    <row r="11996" spans="1:12">
      <c r="A11996" s="118">
        <v>45200</v>
      </c>
      <c r="B11996" t="s">
        <v>574</v>
      </c>
      <c r="C11996" t="s">
        <v>573</v>
      </c>
      <c r="D11996" t="s">
        <v>1372</v>
      </c>
      <c r="E11996" t="s">
        <v>4374</v>
      </c>
      <c r="F11996">
        <v>21202430</v>
      </c>
      <c r="G11996" t="s">
        <v>1370</v>
      </c>
      <c r="H11996" t="s">
        <v>569</v>
      </c>
      <c r="I11996">
        <v>298</v>
      </c>
      <c r="J11996" t="s">
        <v>145</v>
      </c>
      <c r="K11996" t="s">
        <v>137</v>
      </c>
      <c r="L11996">
        <f>I11996*$Q$2/100/1000</f>
        <v>1.1026E-3</v>
      </c>
    </row>
    <row r="11997" spans="1:12">
      <c r="A11997" s="118">
        <v>45200</v>
      </c>
      <c r="B11997" t="s">
        <v>574</v>
      </c>
      <c r="C11997" t="s">
        <v>573</v>
      </c>
      <c r="D11997" t="s">
        <v>4373</v>
      </c>
      <c r="E11997" t="s">
        <v>4372</v>
      </c>
      <c r="F11997" t="s">
        <v>4371</v>
      </c>
      <c r="G11997" t="s">
        <v>4370</v>
      </c>
      <c r="H11997" t="s">
        <v>569</v>
      </c>
      <c r="I11997">
        <v>298</v>
      </c>
      <c r="J11997" t="s">
        <v>145</v>
      </c>
      <c r="K11997" t="s">
        <v>137</v>
      </c>
      <c r="L11997">
        <f>I11997*$Q$2/100/1000</f>
        <v>1.1026E-3</v>
      </c>
    </row>
    <row r="11998" spans="1:12">
      <c r="A11998" s="118">
        <v>45047</v>
      </c>
      <c r="B11998" t="s">
        <v>3799</v>
      </c>
      <c r="C11998" t="s">
        <v>3798</v>
      </c>
      <c r="D11998" t="s">
        <v>4233</v>
      </c>
      <c r="E11998" t="s">
        <v>4369</v>
      </c>
      <c r="F11998">
        <v>21202054</v>
      </c>
      <c r="G11998" t="s">
        <v>3879</v>
      </c>
      <c r="H11998" t="s">
        <v>3793</v>
      </c>
      <c r="I11998">
        <v>127</v>
      </c>
      <c r="J11998" t="s">
        <v>145</v>
      </c>
      <c r="K11998" t="s">
        <v>137</v>
      </c>
      <c r="L11998">
        <f>I11998*$Q$2/100/1000</f>
        <v>4.6990000000000004E-4</v>
      </c>
    </row>
    <row r="11999" spans="1:12">
      <c r="A11999" s="118">
        <v>45047</v>
      </c>
      <c r="B11999" t="s">
        <v>3799</v>
      </c>
      <c r="C11999" t="s">
        <v>3798</v>
      </c>
      <c r="D11999" t="s">
        <v>4231</v>
      </c>
      <c r="E11999" t="s">
        <v>4368</v>
      </c>
      <c r="F11999">
        <v>101021119</v>
      </c>
      <c r="G11999" t="s">
        <v>3892</v>
      </c>
      <c r="H11999" t="s">
        <v>3793</v>
      </c>
      <c r="I11999">
        <v>127</v>
      </c>
      <c r="J11999" t="s">
        <v>145</v>
      </c>
      <c r="K11999" t="s">
        <v>137</v>
      </c>
      <c r="L11999">
        <f>I11999*$Q$2/100/1000</f>
        <v>4.6990000000000004E-4</v>
      </c>
    </row>
    <row r="12000" spans="1:12">
      <c r="A12000" s="118">
        <v>45200</v>
      </c>
      <c r="B12000" t="s">
        <v>574</v>
      </c>
      <c r="C12000" t="s">
        <v>573</v>
      </c>
      <c r="D12000" t="s">
        <v>4367</v>
      </c>
      <c r="E12000" t="s">
        <v>4366</v>
      </c>
      <c r="F12000">
        <v>101035717</v>
      </c>
      <c r="G12000" t="s">
        <v>1406</v>
      </c>
      <c r="H12000" t="s">
        <v>569</v>
      </c>
      <c r="I12000">
        <v>298</v>
      </c>
      <c r="J12000" t="s">
        <v>145</v>
      </c>
      <c r="K12000" t="s">
        <v>137</v>
      </c>
      <c r="L12000">
        <f>I12000*$Q$2/100/1000</f>
        <v>1.1026E-3</v>
      </c>
    </row>
    <row r="12001" spans="1:12">
      <c r="A12001" s="118">
        <v>45047</v>
      </c>
      <c r="B12001" t="s">
        <v>3799</v>
      </c>
      <c r="C12001" t="s">
        <v>3798</v>
      </c>
      <c r="D12001" t="s">
        <v>4054</v>
      </c>
      <c r="E12001" t="s">
        <v>4365</v>
      </c>
      <c r="F12001">
        <v>21202058</v>
      </c>
      <c r="G12001" t="s">
        <v>3956</v>
      </c>
      <c r="H12001" t="s">
        <v>3793</v>
      </c>
      <c r="I12001">
        <v>127</v>
      </c>
      <c r="J12001" t="s">
        <v>145</v>
      </c>
      <c r="K12001" t="s">
        <v>137</v>
      </c>
      <c r="L12001">
        <f>I12001*$Q$2/100/1000</f>
        <v>4.6990000000000004E-4</v>
      </c>
    </row>
    <row r="12002" spans="1:12">
      <c r="A12002" s="118">
        <v>45047</v>
      </c>
      <c r="B12002" t="s">
        <v>3799</v>
      </c>
      <c r="C12002" t="s">
        <v>3798</v>
      </c>
      <c r="D12002" t="s">
        <v>4274</v>
      </c>
      <c r="E12002" t="s">
        <v>4364</v>
      </c>
      <c r="F12002">
        <v>31202075</v>
      </c>
      <c r="G12002" t="s">
        <v>4010</v>
      </c>
      <c r="H12002" t="s">
        <v>3793</v>
      </c>
      <c r="I12002">
        <v>127</v>
      </c>
      <c r="J12002" t="s">
        <v>145</v>
      </c>
      <c r="K12002" t="s">
        <v>137</v>
      </c>
      <c r="L12002">
        <f>I12002*$Q$2/100/1000</f>
        <v>4.6990000000000004E-4</v>
      </c>
    </row>
    <row r="12003" spans="1:12">
      <c r="A12003" s="118">
        <v>45047</v>
      </c>
      <c r="B12003" t="s">
        <v>3799</v>
      </c>
      <c r="C12003" t="s">
        <v>3798</v>
      </c>
      <c r="D12003" t="s">
        <v>4090</v>
      </c>
      <c r="E12003" t="s">
        <v>4363</v>
      </c>
      <c r="F12003">
        <v>21202051</v>
      </c>
      <c r="G12003" t="s">
        <v>3918</v>
      </c>
      <c r="H12003" t="s">
        <v>3793</v>
      </c>
      <c r="I12003">
        <v>127</v>
      </c>
      <c r="J12003" t="s">
        <v>145</v>
      </c>
      <c r="K12003" t="s">
        <v>137</v>
      </c>
      <c r="L12003">
        <f>I12003*$Q$2/100/1000</f>
        <v>4.6990000000000004E-4</v>
      </c>
    </row>
    <row r="12004" spans="1:12">
      <c r="A12004" s="118">
        <v>45047</v>
      </c>
      <c r="B12004" t="s">
        <v>3799</v>
      </c>
      <c r="C12004" t="s">
        <v>3798</v>
      </c>
      <c r="D12004" t="s">
        <v>4274</v>
      </c>
      <c r="E12004" t="s">
        <v>4362</v>
      </c>
      <c r="F12004">
        <v>1</v>
      </c>
      <c r="G12004" t="s">
        <v>4049</v>
      </c>
      <c r="H12004" t="s">
        <v>3793</v>
      </c>
      <c r="I12004">
        <v>127</v>
      </c>
      <c r="J12004" t="s">
        <v>145</v>
      </c>
      <c r="K12004" t="s">
        <v>137</v>
      </c>
      <c r="L12004">
        <f>I12004*$Q$2/100/1000</f>
        <v>4.6990000000000004E-4</v>
      </c>
    </row>
    <row r="12005" spans="1:12">
      <c r="A12005" s="118">
        <v>45047</v>
      </c>
      <c r="B12005" t="s">
        <v>3799</v>
      </c>
      <c r="C12005" t="s">
        <v>3798</v>
      </c>
      <c r="D12005" t="s">
        <v>4048</v>
      </c>
      <c r="E12005" t="s">
        <v>4361</v>
      </c>
      <c r="F12005">
        <v>1</v>
      </c>
      <c r="G12005" t="s">
        <v>4049</v>
      </c>
      <c r="H12005" t="s">
        <v>3793</v>
      </c>
      <c r="I12005">
        <v>127</v>
      </c>
      <c r="J12005" t="s">
        <v>145</v>
      </c>
      <c r="K12005" t="s">
        <v>137</v>
      </c>
      <c r="L12005">
        <f>I12005*$Q$2/100/1000</f>
        <v>4.6990000000000004E-4</v>
      </c>
    </row>
    <row r="12006" spans="1:12">
      <c r="A12006" s="118">
        <v>45047</v>
      </c>
      <c r="B12006" t="s">
        <v>3799</v>
      </c>
      <c r="C12006" t="s">
        <v>3798</v>
      </c>
      <c r="D12006" t="s">
        <v>4200</v>
      </c>
      <c r="E12006" t="s">
        <v>4360</v>
      </c>
      <c r="F12006">
        <v>1</v>
      </c>
      <c r="G12006" t="s">
        <v>667</v>
      </c>
      <c r="H12006" t="s">
        <v>3793</v>
      </c>
      <c r="I12006">
        <v>127</v>
      </c>
      <c r="J12006" t="s">
        <v>145</v>
      </c>
      <c r="K12006" t="s">
        <v>137</v>
      </c>
      <c r="L12006">
        <f>I12006*$Q$2/100/1000</f>
        <v>4.6990000000000004E-4</v>
      </c>
    </row>
    <row r="12007" spans="1:12">
      <c r="A12007" s="118">
        <v>45047</v>
      </c>
      <c r="B12007" t="s">
        <v>3799</v>
      </c>
      <c r="C12007" t="s">
        <v>3798</v>
      </c>
      <c r="D12007" t="s">
        <v>4233</v>
      </c>
      <c r="E12007" t="s">
        <v>4359</v>
      </c>
      <c r="F12007">
        <v>1</v>
      </c>
      <c r="G12007" t="s">
        <v>667</v>
      </c>
      <c r="H12007" t="s">
        <v>3793</v>
      </c>
      <c r="I12007">
        <v>127</v>
      </c>
      <c r="J12007" t="s">
        <v>145</v>
      </c>
      <c r="K12007" t="s">
        <v>137</v>
      </c>
      <c r="L12007">
        <f>I12007*$Q$2/100/1000</f>
        <v>4.6990000000000004E-4</v>
      </c>
    </row>
    <row r="12008" spans="1:12">
      <c r="A12008" s="118">
        <v>45047</v>
      </c>
      <c r="B12008" t="s">
        <v>3799</v>
      </c>
      <c r="C12008" t="s">
        <v>3798</v>
      </c>
      <c r="D12008" t="s">
        <v>4038</v>
      </c>
      <c r="E12008" t="s">
        <v>4358</v>
      </c>
      <c r="F12008">
        <v>1</v>
      </c>
      <c r="G12008" t="s">
        <v>4049</v>
      </c>
      <c r="H12008" t="s">
        <v>3793</v>
      </c>
      <c r="I12008">
        <v>127</v>
      </c>
      <c r="J12008" t="s">
        <v>145</v>
      </c>
      <c r="K12008" t="s">
        <v>137</v>
      </c>
      <c r="L12008">
        <f>I12008*$Q$2/100/1000</f>
        <v>4.6990000000000004E-4</v>
      </c>
    </row>
    <row r="12009" spans="1:12">
      <c r="A12009" s="118">
        <v>45047</v>
      </c>
      <c r="B12009" t="s">
        <v>3799</v>
      </c>
      <c r="C12009" t="s">
        <v>3798</v>
      </c>
      <c r="D12009" t="s">
        <v>4281</v>
      </c>
      <c r="E12009" t="s">
        <v>4357</v>
      </c>
      <c r="F12009">
        <v>1</v>
      </c>
      <c r="G12009" t="s">
        <v>667</v>
      </c>
      <c r="H12009" t="s">
        <v>3793</v>
      </c>
      <c r="I12009">
        <v>127</v>
      </c>
      <c r="J12009" t="s">
        <v>145</v>
      </c>
      <c r="K12009" t="s">
        <v>137</v>
      </c>
      <c r="L12009">
        <f>I12009*$Q$2/100/1000</f>
        <v>4.6990000000000004E-4</v>
      </c>
    </row>
    <row r="12010" spans="1:12">
      <c r="A12010" s="118">
        <v>45047</v>
      </c>
      <c r="B12010" t="s">
        <v>3799</v>
      </c>
      <c r="C12010" t="s">
        <v>3798</v>
      </c>
      <c r="D12010" t="s">
        <v>4200</v>
      </c>
      <c r="E12010" t="s">
        <v>4356</v>
      </c>
      <c r="F12010">
        <v>1</v>
      </c>
      <c r="G12010" t="s">
        <v>667</v>
      </c>
      <c r="H12010" t="s">
        <v>3793</v>
      </c>
      <c r="I12010">
        <v>127</v>
      </c>
      <c r="J12010" t="s">
        <v>145</v>
      </c>
      <c r="K12010" t="s">
        <v>137</v>
      </c>
      <c r="L12010">
        <f>I12010*$Q$2/100/1000</f>
        <v>4.6990000000000004E-4</v>
      </c>
    </row>
    <row r="12011" spans="1:12">
      <c r="A12011" s="118">
        <v>45200</v>
      </c>
      <c r="B12011" t="s">
        <v>144</v>
      </c>
      <c r="C12011" t="s">
        <v>143</v>
      </c>
      <c r="D12011" t="s">
        <v>1381</v>
      </c>
      <c r="E12011" t="s">
        <v>4355</v>
      </c>
      <c r="F12011">
        <v>40259953</v>
      </c>
      <c r="G12011" t="s">
        <v>1379</v>
      </c>
      <c r="H12011" t="s">
        <v>139</v>
      </c>
      <c r="I12011">
        <v>22.2</v>
      </c>
      <c r="J12011" t="s">
        <v>138</v>
      </c>
      <c r="K12011" t="s">
        <v>137</v>
      </c>
      <c r="L12011">
        <f>I12011*$Q$2/1000</f>
        <v>8.2140000000000008E-3</v>
      </c>
    </row>
    <row r="12012" spans="1:12">
      <c r="A12012" s="118">
        <v>45200</v>
      </c>
      <c r="B12012" t="s">
        <v>144</v>
      </c>
      <c r="C12012" t="s">
        <v>143</v>
      </c>
      <c r="D12012" t="s">
        <v>882</v>
      </c>
      <c r="E12012" t="s">
        <v>4354</v>
      </c>
      <c r="F12012" t="s">
        <v>153</v>
      </c>
      <c r="G12012" t="s">
        <v>152</v>
      </c>
      <c r="H12012" t="s">
        <v>139</v>
      </c>
      <c r="I12012">
        <v>22.2</v>
      </c>
      <c r="J12012" t="s">
        <v>138</v>
      </c>
      <c r="K12012" t="s">
        <v>137</v>
      </c>
      <c r="L12012">
        <f>I12012*$Q$2/1000</f>
        <v>8.2140000000000008E-3</v>
      </c>
    </row>
    <row r="12013" spans="1:12">
      <c r="A12013" s="118">
        <v>45047</v>
      </c>
      <c r="B12013" t="s">
        <v>3799</v>
      </c>
      <c r="C12013" t="s">
        <v>3798</v>
      </c>
      <c r="D12013" t="s">
        <v>3997</v>
      </c>
      <c r="E12013" t="s">
        <v>4353</v>
      </c>
      <c r="F12013">
        <v>101032726</v>
      </c>
      <c r="G12013" t="s">
        <v>4352</v>
      </c>
      <c r="H12013" t="s">
        <v>3793</v>
      </c>
      <c r="I12013">
        <v>127</v>
      </c>
      <c r="J12013" t="s">
        <v>145</v>
      </c>
      <c r="K12013" t="s">
        <v>137</v>
      </c>
      <c r="L12013">
        <f>I12013*$Q$2/100/1000</f>
        <v>4.6990000000000004E-4</v>
      </c>
    </row>
    <row r="12014" spans="1:12">
      <c r="A12014" s="118">
        <v>45047</v>
      </c>
      <c r="B12014" t="s">
        <v>3799</v>
      </c>
      <c r="C12014" t="s">
        <v>3798</v>
      </c>
      <c r="D12014" t="s">
        <v>4350</v>
      </c>
      <c r="E12014" t="s">
        <v>4351</v>
      </c>
      <c r="F12014">
        <v>1</v>
      </c>
      <c r="G12014" t="s">
        <v>667</v>
      </c>
      <c r="H12014" t="s">
        <v>3793</v>
      </c>
      <c r="I12014">
        <v>127</v>
      </c>
      <c r="J12014" t="s">
        <v>145</v>
      </c>
      <c r="K12014" t="s">
        <v>137</v>
      </c>
      <c r="L12014">
        <f>I12014*$Q$2/100/1000</f>
        <v>4.6990000000000004E-4</v>
      </c>
    </row>
    <row r="12015" spans="1:12">
      <c r="A12015" s="118">
        <v>45047</v>
      </c>
      <c r="B12015" t="s">
        <v>3799</v>
      </c>
      <c r="C12015" t="s">
        <v>3798</v>
      </c>
      <c r="D12015" t="s">
        <v>4350</v>
      </c>
      <c r="E12015" t="s">
        <v>4349</v>
      </c>
      <c r="F12015">
        <v>21202051</v>
      </c>
      <c r="G12015" t="s">
        <v>3918</v>
      </c>
      <c r="H12015" t="s">
        <v>3793</v>
      </c>
      <c r="I12015">
        <v>127</v>
      </c>
      <c r="J12015" t="s">
        <v>145</v>
      </c>
      <c r="K12015" t="s">
        <v>137</v>
      </c>
      <c r="L12015">
        <f>I12015*$Q$2/100/1000</f>
        <v>4.6990000000000004E-4</v>
      </c>
    </row>
    <row r="12016" spans="1:12">
      <c r="A12016" s="118">
        <v>45047</v>
      </c>
      <c r="B12016" t="s">
        <v>3799</v>
      </c>
      <c r="C12016" t="s">
        <v>3798</v>
      </c>
      <c r="D12016" t="s">
        <v>4233</v>
      </c>
      <c r="E12016" t="s">
        <v>4348</v>
      </c>
      <c r="F12016">
        <v>1</v>
      </c>
      <c r="G12016" t="s">
        <v>4049</v>
      </c>
      <c r="H12016" t="s">
        <v>3793</v>
      </c>
      <c r="I12016">
        <v>127</v>
      </c>
      <c r="J12016" t="s">
        <v>145</v>
      </c>
      <c r="K12016" t="s">
        <v>137</v>
      </c>
      <c r="L12016">
        <f>I12016*$Q$2/100/1000</f>
        <v>4.6990000000000004E-4</v>
      </c>
    </row>
    <row r="12017" spans="1:12">
      <c r="A12017" s="118">
        <v>45047</v>
      </c>
      <c r="B12017" t="s">
        <v>3799</v>
      </c>
      <c r="C12017" t="s">
        <v>3798</v>
      </c>
      <c r="D12017" t="s">
        <v>4272</v>
      </c>
      <c r="E12017" t="s">
        <v>4347</v>
      </c>
      <c r="F12017">
        <v>1</v>
      </c>
      <c r="G12017" t="s">
        <v>4049</v>
      </c>
      <c r="H12017" t="s">
        <v>3793</v>
      </c>
      <c r="I12017">
        <v>127</v>
      </c>
      <c r="J12017" t="s">
        <v>145</v>
      </c>
      <c r="K12017" t="s">
        <v>137</v>
      </c>
      <c r="L12017">
        <f>I12017*$Q$2/100/1000</f>
        <v>4.6990000000000004E-4</v>
      </c>
    </row>
    <row r="12018" spans="1:12">
      <c r="A12018" s="118">
        <v>45047</v>
      </c>
      <c r="B12018" t="s">
        <v>3799</v>
      </c>
      <c r="C12018" t="s">
        <v>3798</v>
      </c>
      <c r="D12018" t="s">
        <v>4200</v>
      </c>
      <c r="E12018" t="s">
        <v>4346</v>
      </c>
      <c r="F12018" t="s">
        <v>3795</v>
      </c>
      <c r="G12018" t="s">
        <v>3794</v>
      </c>
      <c r="H12018" t="s">
        <v>3793</v>
      </c>
      <c r="I12018">
        <v>127</v>
      </c>
      <c r="J12018" t="s">
        <v>145</v>
      </c>
      <c r="K12018" t="s">
        <v>137</v>
      </c>
      <c r="L12018">
        <f>I12018*$Q$2/100/1000</f>
        <v>4.6990000000000004E-4</v>
      </c>
    </row>
    <row r="12019" spans="1:12">
      <c r="A12019" s="118">
        <v>45047</v>
      </c>
      <c r="B12019" t="s">
        <v>3799</v>
      </c>
      <c r="C12019" t="s">
        <v>3798</v>
      </c>
      <c r="D12019" t="s">
        <v>4090</v>
      </c>
      <c r="E12019" t="s">
        <v>4345</v>
      </c>
      <c r="F12019">
        <v>31202065</v>
      </c>
      <c r="G12019" t="s">
        <v>4344</v>
      </c>
      <c r="H12019" t="s">
        <v>3793</v>
      </c>
      <c r="I12019">
        <v>127</v>
      </c>
      <c r="J12019" t="s">
        <v>145</v>
      </c>
      <c r="K12019" t="s">
        <v>137</v>
      </c>
      <c r="L12019">
        <f>I12019*$Q$2/100/1000</f>
        <v>4.6990000000000004E-4</v>
      </c>
    </row>
    <row r="12020" spans="1:12">
      <c r="A12020" s="118">
        <v>45047</v>
      </c>
      <c r="B12020" t="s">
        <v>3799</v>
      </c>
      <c r="C12020" t="s">
        <v>3798</v>
      </c>
      <c r="D12020" t="s">
        <v>4272</v>
      </c>
      <c r="E12020" t="s">
        <v>4343</v>
      </c>
      <c r="F12020">
        <v>1</v>
      </c>
      <c r="G12020" t="s">
        <v>4049</v>
      </c>
      <c r="H12020" t="s">
        <v>3793</v>
      </c>
      <c r="I12020">
        <v>127</v>
      </c>
      <c r="J12020" t="s">
        <v>145</v>
      </c>
      <c r="K12020" t="s">
        <v>137</v>
      </c>
      <c r="L12020">
        <f>I12020*$Q$2/100/1000</f>
        <v>4.6990000000000004E-4</v>
      </c>
    </row>
    <row r="12021" spans="1:12">
      <c r="A12021" s="118">
        <v>45047</v>
      </c>
      <c r="B12021" t="s">
        <v>3799</v>
      </c>
      <c r="C12021" t="s">
        <v>3798</v>
      </c>
      <c r="D12021" t="s">
        <v>4229</v>
      </c>
      <c r="E12021" t="s">
        <v>4342</v>
      </c>
      <c r="F12021">
        <v>1</v>
      </c>
      <c r="G12021" t="s">
        <v>4049</v>
      </c>
      <c r="H12021" t="s">
        <v>3793</v>
      </c>
      <c r="I12021">
        <v>127</v>
      </c>
      <c r="J12021" t="s">
        <v>145</v>
      </c>
      <c r="K12021" t="s">
        <v>137</v>
      </c>
      <c r="L12021">
        <f>I12021*$Q$2/100/1000</f>
        <v>4.6990000000000004E-4</v>
      </c>
    </row>
    <row r="12022" spans="1:12">
      <c r="A12022" s="118">
        <v>45200</v>
      </c>
      <c r="B12022" t="s">
        <v>574</v>
      </c>
      <c r="C12022" t="s">
        <v>573</v>
      </c>
      <c r="D12022" t="s">
        <v>2160</v>
      </c>
      <c r="E12022" t="s">
        <v>4341</v>
      </c>
      <c r="F12022">
        <v>57205719</v>
      </c>
      <c r="G12022" t="s">
        <v>586</v>
      </c>
      <c r="H12022" t="s">
        <v>569</v>
      </c>
      <c r="I12022">
        <v>298</v>
      </c>
      <c r="J12022" t="s">
        <v>145</v>
      </c>
      <c r="K12022" t="s">
        <v>137</v>
      </c>
      <c r="L12022">
        <f>I12022*$Q$2/100/1000</f>
        <v>1.1026E-3</v>
      </c>
    </row>
    <row r="12023" spans="1:12">
      <c r="A12023" s="118">
        <v>45047</v>
      </c>
      <c r="B12023" t="s">
        <v>3799</v>
      </c>
      <c r="C12023" t="s">
        <v>3798</v>
      </c>
      <c r="D12023" t="s">
        <v>4272</v>
      </c>
      <c r="E12023" t="s">
        <v>4340</v>
      </c>
      <c r="F12023">
        <v>1</v>
      </c>
      <c r="G12023" t="s">
        <v>4339</v>
      </c>
      <c r="H12023" t="s">
        <v>3793</v>
      </c>
      <c r="I12023">
        <v>127</v>
      </c>
      <c r="J12023" t="s">
        <v>145</v>
      </c>
      <c r="K12023" t="s">
        <v>137</v>
      </c>
      <c r="L12023">
        <f>I12023*$Q$2/100/1000</f>
        <v>4.6990000000000004E-4</v>
      </c>
    </row>
    <row r="12024" spans="1:12">
      <c r="A12024" s="118">
        <v>45047</v>
      </c>
      <c r="B12024" t="s">
        <v>3799</v>
      </c>
      <c r="C12024" t="s">
        <v>3798</v>
      </c>
      <c r="D12024" t="s">
        <v>4200</v>
      </c>
      <c r="E12024" t="s">
        <v>4338</v>
      </c>
      <c r="F12024">
        <v>21202051</v>
      </c>
      <c r="G12024" t="s">
        <v>3918</v>
      </c>
      <c r="H12024" t="s">
        <v>3793</v>
      </c>
      <c r="I12024">
        <v>127</v>
      </c>
      <c r="J12024" t="s">
        <v>145</v>
      </c>
      <c r="K12024" t="s">
        <v>137</v>
      </c>
      <c r="L12024">
        <f>I12024*$Q$2/100/1000</f>
        <v>4.6990000000000004E-4</v>
      </c>
    </row>
    <row r="12025" spans="1:12">
      <c r="A12025" s="118">
        <v>45200</v>
      </c>
      <c r="B12025" t="s">
        <v>261</v>
      </c>
      <c r="C12025" t="s">
        <v>260</v>
      </c>
      <c r="D12025" t="s">
        <v>3640</v>
      </c>
      <c r="E12025" t="s">
        <v>4337</v>
      </c>
      <c r="F12025">
        <v>101044665</v>
      </c>
      <c r="G12025" t="s">
        <v>4336</v>
      </c>
      <c r="H12025" t="s">
        <v>139</v>
      </c>
      <c r="I12025">
        <v>55</v>
      </c>
      <c r="J12025" t="s">
        <v>145</v>
      </c>
      <c r="K12025" t="s">
        <v>137</v>
      </c>
      <c r="L12025">
        <f>I12025*$Q$2/100/1000</f>
        <v>2.0350000000000001E-4</v>
      </c>
    </row>
    <row r="12026" spans="1:12">
      <c r="A12026" s="118">
        <v>45047</v>
      </c>
      <c r="B12026" t="s">
        <v>3799</v>
      </c>
      <c r="C12026" t="s">
        <v>3798</v>
      </c>
      <c r="D12026" t="s">
        <v>3967</v>
      </c>
      <c r="E12026" t="s">
        <v>4335</v>
      </c>
      <c r="F12026">
        <v>21202052</v>
      </c>
      <c r="G12026" t="s">
        <v>3984</v>
      </c>
      <c r="H12026" t="s">
        <v>3793</v>
      </c>
      <c r="I12026">
        <v>127</v>
      </c>
      <c r="J12026" t="s">
        <v>145</v>
      </c>
      <c r="K12026" t="s">
        <v>137</v>
      </c>
      <c r="L12026">
        <f>I12026*$Q$2/100/1000</f>
        <v>4.6990000000000004E-4</v>
      </c>
    </row>
    <row r="12027" spans="1:12">
      <c r="A12027" s="118">
        <v>45047</v>
      </c>
      <c r="B12027" t="s">
        <v>3799</v>
      </c>
      <c r="C12027" t="s">
        <v>3798</v>
      </c>
      <c r="D12027" t="s">
        <v>4281</v>
      </c>
      <c r="E12027" t="s">
        <v>4334</v>
      </c>
      <c r="F12027">
        <v>31202075</v>
      </c>
      <c r="G12027" t="s">
        <v>4010</v>
      </c>
      <c r="H12027" t="s">
        <v>3793</v>
      </c>
      <c r="I12027">
        <v>127</v>
      </c>
      <c r="J12027" t="s">
        <v>145</v>
      </c>
      <c r="K12027" t="s">
        <v>137</v>
      </c>
      <c r="L12027">
        <f>I12027*$Q$2/100/1000</f>
        <v>4.6990000000000004E-4</v>
      </c>
    </row>
    <row r="12028" spans="1:12">
      <c r="A12028" s="118">
        <v>45047</v>
      </c>
      <c r="B12028" t="s">
        <v>3799</v>
      </c>
      <c r="C12028" t="s">
        <v>3798</v>
      </c>
      <c r="D12028" t="s">
        <v>4083</v>
      </c>
      <c r="E12028" t="s">
        <v>4333</v>
      </c>
      <c r="F12028">
        <v>101047875</v>
      </c>
      <c r="G12028" t="s">
        <v>4212</v>
      </c>
      <c r="H12028" t="s">
        <v>3793</v>
      </c>
      <c r="I12028">
        <v>127</v>
      </c>
      <c r="J12028" t="s">
        <v>145</v>
      </c>
      <c r="K12028" t="s">
        <v>137</v>
      </c>
      <c r="L12028">
        <f>I12028*$Q$2/100/1000</f>
        <v>4.6990000000000004E-4</v>
      </c>
    </row>
    <row r="12029" spans="1:12">
      <c r="A12029" s="118">
        <v>45047</v>
      </c>
      <c r="B12029" t="s">
        <v>3799</v>
      </c>
      <c r="C12029" t="s">
        <v>3798</v>
      </c>
      <c r="D12029" t="s">
        <v>4054</v>
      </c>
      <c r="E12029" t="s">
        <v>4332</v>
      </c>
      <c r="F12029">
        <v>21202053</v>
      </c>
      <c r="G12029" t="s">
        <v>4262</v>
      </c>
      <c r="H12029" t="s">
        <v>3793</v>
      </c>
      <c r="I12029">
        <v>127</v>
      </c>
      <c r="J12029" t="s">
        <v>145</v>
      </c>
      <c r="K12029" t="s">
        <v>137</v>
      </c>
      <c r="L12029">
        <f>I12029*$Q$2/100/1000</f>
        <v>4.6990000000000004E-4</v>
      </c>
    </row>
    <row r="12030" spans="1:12">
      <c r="A12030" s="118">
        <v>45200</v>
      </c>
      <c r="B12030" t="s">
        <v>1723</v>
      </c>
      <c r="C12030" t="s">
        <v>1722</v>
      </c>
      <c r="D12030" t="s">
        <v>4331</v>
      </c>
      <c r="E12030" t="s">
        <v>4330</v>
      </c>
      <c r="F12030">
        <v>101042130</v>
      </c>
      <c r="G12030" t="s">
        <v>4139</v>
      </c>
      <c r="H12030" t="s">
        <v>1717</v>
      </c>
      <c r="I12030">
        <v>118</v>
      </c>
      <c r="J12030" t="s">
        <v>223</v>
      </c>
      <c r="K12030" t="s">
        <v>137</v>
      </c>
      <c r="L12030">
        <f>I12030*$Q$5/1000</f>
        <v>0.1199765</v>
      </c>
    </row>
    <row r="12031" spans="1:12">
      <c r="A12031" s="118">
        <v>45200</v>
      </c>
      <c r="B12031" t="s">
        <v>723</v>
      </c>
      <c r="C12031" t="s">
        <v>722</v>
      </c>
      <c r="D12031" t="s">
        <v>4329</v>
      </c>
      <c r="E12031" t="s">
        <v>4328</v>
      </c>
      <c r="F12031">
        <v>10204320</v>
      </c>
      <c r="G12031" t="s">
        <v>4327</v>
      </c>
      <c r="H12031" t="s">
        <v>718</v>
      </c>
      <c r="I12031">
        <v>302</v>
      </c>
      <c r="J12031" t="s">
        <v>145</v>
      </c>
      <c r="K12031" t="s">
        <v>717</v>
      </c>
      <c r="L12031">
        <f>I12031*$Q$2/100/1000</f>
        <v>1.1173999999999999E-3</v>
      </c>
    </row>
    <row r="12032" spans="1:12">
      <c r="A12032" s="118">
        <v>45047</v>
      </c>
      <c r="B12032" t="s">
        <v>3799</v>
      </c>
      <c r="C12032" t="s">
        <v>3798</v>
      </c>
      <c r="D12032" t="s">
        <v>3822</v>
      </c>
      <c r="E12032" t="s">
        <v>4326</v>
      </c>
      <c r="F12032">
        <v>34202560</v>
      </c>
      <c r="G12032" t="s">
        <v>4308</v>
      </c>
      <c r="H12032" t="s">
        <v>3793</v>
      </c>
      <c r="I12032">
        <v>127</v>
      </c>
      <c r="J12032" t="s">
        <v>145</v>
      </c>
      <c r="K12032" t="s">
        <v>137</v>
      </c>
      <c r="L12032">
        <f>I12032*$Q$2/100/1000</f>
        <v>4.6990000000000004E-4</v>
      </c>
    </row>
    <row r="12033" spans="1:12">
      <c r="A12033" s="118">
        <v>45047</v>
      </c>
      <c r="B12033" t="s">
        <v>3799</v>
      </c>
      <c r="C12033" t="s">
        <v>3798</v>
      </c>
      <c r="D12033" t="s">
        <v>4207</v>
      </c>
      <c r="E12033" t="s">
        <v>4325</v>
      </c>
      <c r="F12033">
        <v>21205946</v>
      </c>
      <c r="G12033" t="s">
        <v>4324</v>
      </c>
      <c r="H12033" t="s">
        <v>3793</v>
      </c>
      <c r="I12033">
        <v>127</v>
      </c>
      <c r="J12033" t="s">
        <v>145</v>
      </c>
      <c r="K12033" t="s">
        <v>137</v>
      </c>
      <c r="L12033">
        <f>I12033*$Q$2/100/1000</f>
        <v>4.6990000000000004E-4</v>
      </c>
    </row>
    <row r="12034" spans="1:12">
      <c r="A12034" s="118">
        <v>45047</v>
      </c>
      <c r="B12034" t="s">
        <v>3799</v>
      </c>
      <c r="C12034" t="s">
        <v>3798</v>
      </c>
      <c r="D12034" t="s">
        <v>4083</v>
      </c>
      <c r="E12034" t="s">
        <v>4323</v>
      </c>
      <c r="F12034" t="s">
        <v>3989</v>
      </c>
      <c r="G12034" t="s">
        <v>4322</v>
      </c>
      <c r="H12034" t="s">
        <v>3793</v>
      </c>
      <c r="I12034">
        <v>127</v>
      </c>
      <c r="J12034" t="s">
        <v>145</v>
      </c>
      <c r="K12034" t="s">
        <v>137</v>
      </c>
      <c r="L12034">
        <f>I12034*$Q$2/100/1000</f>
        <v>4.6990000000000004E-4</v>
      </c>
    </row>
    <row r="12035" spans="1:12">
      <c r="A12035" s="118">
        <v>45047</v>
      </c>
      <c r="B12035" t="s">
        <v>3799</v>
      </c>
      <c r="C12035" t="s">
        <v>3798</v>
      </c>
      <c r="D12035" t="s">
        <v>4101</v>
      </c>
      <c r="E12035" t="s">
        <v>4321</v>
      </c>
      <c r="F12035">
        <v>31202060</v>
      </c>
      <c r="G12035" t="s">
        <v>3800</v>
      </c>
      <c r="H12035" t="s">
        <v>3793</v>
      </c>
      <c r="I12035">
        <v>127</v>
      </c>
      <c r="J12035" t="s">
        <v>145</v>
      </c>
      <c r="K12035" t="s">
        <v>137</v>
      </c>
      <c r="L12035">
        <f>I12035*$Q$2/100/1000</f>
        <v>4.6990000000000004E-4</v>
      </c>
    </row>
    <row r="12036" spans="1:12">
      <c r="A12036" s="118">
        <v>45047</v>
      </c>
      <c r="B12036" t="s">
        <v>3799</v>
      </c>
      <c r="C12036" t="s">
        <v>3798</v>
      </c>
      <c r="D12036" t="s">
        <v>4259</v>
      </c>
      <c r="E12036" t="s">
        <v>4320</v>
      </c>
      <c r="F12036">
        <v>101046586</v>
      </c>
      <c r="G12036" t="s">
        <v>4319</v>
      </c>
      <c r="H12036" t="s">
        <v>3793</v>
      </c>
      <c r="I12036">
        <v>127</v>
      </c>
      <c r="J12036" t="s">
        <v>145</v>
      </c>
      <c r="K12036" t="s">
        <v>137</v>
      </c>
      <c r="L12036">
        <f>I12036*$Q$2/100/1000</f>
        <v>4.6990000000000004E-4</v>
      </c>
    </row>
    <row r="12037" spans="1:12">
      <c r="A12037" s="118">
        <v>45047</v>
      </c>
      <c r="B12037" t="s">
        <v>3799</v>
      </c>
      <c r="C12037" t="s">
        <v>3798</v>
      </c>
      <c r="D12037" t="s">
        <v>3967</v>
      </c>
      <c r="E12037" t="s">
        <v>4318</v>
      </c>
      <c r="F12037">
        <v>21202052</v>
      </c>
      <c r="G12037" t="s">
        <v>3984</v>
      </c>
      <c r="H12037" t="s">
        <v>3793</v>
      </c>
      <c r="I12037">
        <v>127</v>
      </c>
      <c r="J12037" t="s">
        <v>145</v>
      </c>
      <c r="K12037" t="s">
        <v>137</v>
      </c>
      <c r="L12037">
        <f>I12037*$Q$2/100/1000</f>
        <v>4.6990000000000004E-4</v>
      </c>
    </row>
    <row r="12038" spans="1:12">
      <c r="A12038" s="118">
        <v>45200</v>
      </c>
      <c r="B12038" t="s">
        <v>460</v>
      </c>
      <c r="C12038" t="s">
        <v>459</v>
      </c>
      <c r="D12038" t="s">
        <v>4317</v>
      </c>
      <c r="E12038" t="s">
        <v>4316</v>
      </c>
      <c r="F12038">
        <v>101025827</v>
      </c>
      <c r="G12038" t="s">
        <v>4315</v>
      </c>
      <c r="H12038" t="s">
        <v>455</v>
      </c>
      <c r="I12038">
        <v>103.6</v>
      </c>
      <c r="J12038" t="s">
        <v>145</v>
      </c>
      <c r="K12038" t="s">
        <v>137</v>
      </c>
      <c r="L12038">
        <f>I12038*$Q$2/100/1000</f>
        <v>3.8331999999999998E-4</v>
      </c>
    </row>
    <row r="12039" spans="1:12">
      <c r="A12039" s="118">
        <v>45200</v>
      </c>
      <c r="B12039" t="s">
        <v>460</v>
      </c>
      <c r="C12039" t="s">
        <v>459</v>
      </c>
      <c r="D12039" t="s">
        <v>3623</v>
      </c>
      <c r="E12039" t="s">
        <v>4314</v>
      </c>
      <c r="F12039">
        <v>50205991</v>
      </c>
      <c r="G12039" t="s">
        <v>2084</v>
      </c>
      <c r="H12039" t="s">
        <v>455</v>
      </c>
      <c r="I12039">
        <v>103.6</v>
      </c>
      <c r="J12039" t="s">
        <v>145</v>
      </c>
      <c r="K12039" t="s">
        <v>137</v>
      </c>
      <c r="L12039">
        <f>I12039*$Q$2/100/1000</f>
        <v>3.8331999999999998E-4</v>
      </c>
    </row>
    <row r="12040" spans="1:12">
      <c r="A12040" s="118">
        <v>45200</v>
      </c>
      <c r="B12040" t="s">
        <v>460</v>
      </c>
      <c r="C12040" t="s">
        <v>459</v>
      </c>
      <c r="D12040" t="s">
        <v>2811</v>
      </c>
      <c r="E12040" t="s">
        <v>4313</v>
      </c>
      <c r="F12040">
        <v>51200794</v>
      </c>
      <c r="G12040" t="s">
        <v>1217</v>
      </c>
      <c r="H12040" t="s">
        <v>455</v>
      </c>
      <c r="I12040">
        <v>103.6</v>
      </c>
      <c r="J12040" t="s">
        <v>145</v>
      </c>
      <c r="K12040" t="s">
        <v>137</v>
      </c>
      <c r="L12040">
        <f>I12040*$Q$2/100/1000</f>
        <v>3.8331999999999998E-4</v>
      </c>
    </row>
    <row r="12041" spans="1:12">
      <c r="A12041" s="118">
        <v>45200</v>
      </c>
      <c r="B12041" t="s">
        <v>460</v>
      </c>
      <c r="C12041" t="s">
        <v>459</v>
      </c>
      <c r="D12041" t="s">
        <v>4312</v>
      </c>
      <c r="E12041" t="s">
        <v>4311</v>
      </c>
      <c r="F12041">
        <v>5145010</v>
      </c>
      <c r="G12041" t="s">
        <v>2814</v>
      </c>
      <c r="H12041" t="s">
        <v>455</v>
      </c>
      <c r="I12041">
        <v>103.6</v>
      </c>
      <c r="J12041" t="s">
        <v>145</v>
      </c>
      <c r="K12041" t="s">
        <v>137</v>
      </c>
      <c r="L12041">
        <f>I12041*$Q$2/100/1000</f>
        <v>3.8331999999999998E-4</v>
      </c>
    </row>
    <row r="12042" spans="1:12">
      <c r="A12042" s="118">
        <v>45200</v>
      </c>
      <c r="B12042" t="s">
        <v>460</v>
      </c>
      <c r="C12042" t="s">
        <v>459</v>
      </c>
      <c r="D12042" t="s">
        <v>2597</v>
      </c>
      <c r="E12042" t="s">
        <v>4310</v>
      </c>
      <c r="F12042">
        <v>51200797</v>
      </c>
      <c r="G12042" t="s">
        <v>2819</v>
      </c>
      <c r="H12042" t="s">
        <v>455</v>
      </c>
      <c r="I12042">
        <v>103.6</v>
      </c>
      <c r="J12042" t="s">
        <v>145</v>
      </c>
      <c r="K12042" t="s">
        <v>137</v>
      </c>
      <c r="L12042">
        <f>I12042*$Q$2/100/1000</f>
        <v>3.8331999999999998E-4</v>
      </c>
    </row>
    <row r="12043" spans="1:12">
      <c r="A12043" s="118">
        <v>45047</v>
      </c>
      <c r="B12043" t="s">
        <v>3799</v>
      </c>
      <c r="C12043" t="s">
        <v>3798</v>
      </c>
      <c r="D12043" t="s">
        <v>3822</v>
      </c>
      <c r="E12043" t="s">
        <v>4309</v>
      </c>
      <c r="F12043">
        <v>34202560</v>
      </c>
      <c r="G12043" t="s">
        <v>4308</v>
      </c>
      <c r="H12043" t="s">
        <v>3793</v>
      </c>
      <c r="I12043">
        <v>127</v>
      </c>
      <c r="J12043" t="s">
        <v>145</v>
      </c>
      <c r="K12043" t="s">
        <v>137</v>
      </c>
      <c r="L12043">
        <f>I12043*$Q$2/100/1000</f>
        <v>4.6990000000000004E-4</v>
      </c>
    </row>
    <row r="12044" spans="1:12">
      <c r="A12044" s="118">
        <v>45078</v>
      </c>
      <c r="B12044" t="s">
        <v>3799</v>
      </c>
      <c r="C12044" t="s">
        <v>3798</v>
      </c>
      <c r="D12044" t="s">
        <v>4229</v>
      </c>
      <c r="E12044" t="s">
        <v>4307</v>
      </c>
      <c r="F12044">
        <v>34202035</v>
      </c>
      <c r="G12044" t="s">
        <v>3908</v>
      </c>
      <c r="H12044" t="s">
        <v>3793</v>
      </c>
      <c r="I12044">
        <v>127</v>
      </c>
      <c r="J12044" t="s">
        <v>145</v>
      </c>
      <c r="K12044" t="s">
        <v>137</v>
      </c>
      <c r="L12044">
        <f>I12044*$Q$2/100/1000</f>
        <v>4.6990000000000004E-4</v>
      </c>
    </row>
    <row r="12045" spans="1:12">
      <c r="A12045" s="118">
        <v>45078</v>
      </c>
      <c r="B12045" t="s">
        <v>3799</v>
      </c>
      <c r="C12045" t="s">
        <v>3798</v>
      </c>
      <c r="D12045" t="s">
        <v>4274</v>
      </c>
      <c r="E12045" t="s">
        <v>4306</v>
      </c>
      <c r="F12045" t="s">
        <v>3795</v>
      </c>
      <c r="G12045" t="s">
        <v>3794</v>
      </c>
      <c r="H12045" t="s">
        <v>3793</v>
      </c>
      <c r="I12045">
        <v>127</v>
      </c>
      <c r="J12045" t="s">
        <v>145</v>
      </c>
      <c r="K12045" t="s">
        <v>137</v>
      </c>
      <c r="L12045">
        <f>I12045*$Q$2/100/1000</f>
        <v>4.6990000000000004E-4</v>
      </c>
    </row>
    <row r="12046" spans="1:12">
      <c r="A12046" s="118">
        <v>45200</v>
      </c>
      <c r="B12046" t="s">
        <v>240</v>
      </c>
      <c r="C12046" t="s">
        <v>239</v>
      </c>
      <c r="D12046" t="s">
        <v>2521</v>
      </c>
      <c r="E12046" t="s">
        <v>4305</v>
      </c>
      <c r="F12046">
        <v>101032680</v>
      </c>
      <c r="G12046" t="s">
        <v>4304</v>
      </c>
      <c r="H12046" t="s">
        <v>235</v>
      </c>
      <c r="I12046">
        <v>390</v>
      </c>
      <c r="J12046" t="s">
        <v>145</v>
      </c>
      <c r="K12046" t="s">
        <v>137</v>
      </c>
      <c r="L12046">
        <f>I12046*$Q$2/100/1000</f>
        <v>1.4430000000000001E-3</v>
      </c>
    </row>
    <row r="12047" spans="1:12">
      <c r="A12047" s="118">
        <v>45200</v>
      </c>
      <c r="B12047" t="s">
        <v>921</v>
      </c>
      <c r="C12047" t="s">
        <v>920</v>
      </c>
      <c r="D12047" t="s">
        <v>4303</v>
      </c>
      <c r="E12047" t="s">
        <v>4302</v>
      </c>
      <c r="F12047">
        <v>101045600</v>
      </c>
      <c r="G12047" t="s">
        <v>1458</v>
      </c>
      <c r="H12047" t="s">
        <v>916</v>
      </c>
      <c r="I12047">
        <v>44.6</v>
      </c>
      <c r="J12047" t="s">
        <v>145</v>
      </c>
      <c r="K12047" t="s">
        <v>137</v>
      </c>
      <c r="L12047">
        <f>I12047*$Q$2/100/1000</f>
        <v>1.6501999999999999E-4</v>
      </c>
    </row>
    <row r="12048" spans="1:12">
      <c r="A12048" s="118">
        <v>45078</v>
      </c>
      <c r="B12048" t="s">
        <v>3799</v>
      </c>
      <c r="C12048" t="s">
        <v>3798</v>
      </c>
      <c r="D12048" t="s">
        <v>4229</v>
      </c>
      <c r="E12048" t="s">
        <v>4301</v>
      </c>
      <c r="F12048">
        <v>101047875</v>
      </c>
      <c r="G12048" t="s">
        <v>4212</v>
      </c>
      <c r="H12048" t="s">
        <v>3793</v>
      </c>
      <c r="I12048">
        <v>127</v>
      </c>
      <c r="J12048" t="s">
        <v>145</v>
      </c>
      <c r="K12048" t="s">
        <v>137</v>
      </c>
      <c r="L12048">
        <f>I12048*$Q$2/100/1000</f>
        <v>4.6990000000000004E-4</v>
      </c>
    </row>
    <row r="12049" spans="1:12">
      <c r="A12049" s="118">
        <v>45078</v>
      </c>
      <c r="B12049" t="s">
        <v>3799</v>
      </c>
      <c r="C12049" t="s">
        <v>3798</v>
      </c>
      <c r="D12049" t="s">
        <v>4272</v>
      </c>
      <c r="E12049" t="s">
        <v>4300</v>
      </c>
      <c r="F12049">
        <v>21202055</v>
      </c>
      <c r="G12049" t="s">
        <v>3912</v>
      </c>
      <c r="H12049" t="s">
        <v>3793</v>
      </c>
      <c r="I12049">
        <v>127</v>
      </c>
      <c r="J12049" t="s">
        <v>145</v>
      </c>
      <c r="K12049" t="s">
        <v>137</v>
      </c>
      <c r="L12049">
        <f>I12049*$Q$2/100/1000</f>
        <v>4.6990000000000004E-4</v>
      </c>
    </row>
    <row r="12050" spans="1:12">
      <c r="A12050" s="118">
        <v>45078</v>
      </c>
      <c r="B12050" t="s">
        <v>3799</v>
      </c>
      <c r="C12050" t="s">
        <v>3798</v>
      </c>
      <c r="D12050" t="s">
        <v>4259</v>
      </c>
      <c r="E12050" t="s">
        <v>4299</v>
      </c>
      <c r="F12050" t="s">
        <v>3889</v>
      </c>
      <c r="G12050" t="s">
        <v>3888</v>
      </c>
      <c r="H12050" t="s">
        <v>3793</v>
      </c>
      <c r="I12050">
        <v>127</v>
      </c>
      <c r="J12050" t="s">
        <v>145</v>
      </c>
      <c r="K12050" t="s">
        <v>137</v>
      </c>
      <c r="L12050">
        <f>I12050*$Q$2/100/1000</f>
        <v>4.6990000000000004E-4</v>
      </c>
    </row>
    <row r="12051" spans="1:12">
      <c r="A12051" s="118">
        <v>45078</v>
      </c>
      <c r="B12051" t="s">
        <v>3799</v>
      </c>
      <c r="C12051" t="s">
        <v>3798</v>
      </c>
      <c r="D12051" t="s">
        <v>4298</v>
      </c>
      <c r="E12051" t="s">
        <v>4297</v>
      </c>
      <c r="F12051">
        <v>101022180</v>
      </c>
      <c r="G12051" t="s">
        <v>4175</v>
      </c>
      <c r="H12051" t="s">
        <v>3793</v>
      </c>
      <c r="I12051">
        <v>127</v>
      </c>
      <c r="J12051" t="s">
        <v>145</v>
      </c>
      <c r="K12051" t="s">
        <v>137</v>
      </c>
      <c r="L12051">
        <f>I12051*$Q$2/100/1000</f>
        <v>4.6990000000000004E-4</v>
      </c>
    </row>
    <row r="12052" spans="1:12">
      <c r="A12052" s="118">
        <v>45200</v>
      </c>
      <c r="B12052" t="s">
        <v>921</v>
      </c>
      <c r="C12052" t="s">
        <v>920</v>
      </c>
      <c r="D12052" t="s">
        <v>1573</v>
      </c>
      <c r="E12052" t="s">
        <v>4296</v>
      </c>
      <c r="F12052" t="s">
        <v>1561</v>
      </c>
      <c r="G12052" t="s">
        <v>1560</v>
      </c>
      <c r="H12052" t="s">
        <v>916</v>
      </c>
      <c r="I12052">
        <v>44.6</v>
      </c>
      <c r="J12052" t="s">
        <v>145</v>
      </c>
      <c r="K12052" t="s">
        <v>137</v>
      </c>
      <c r="L12052">
        <f>I12052*$Q$2/100/1000</f>
        <v>1.6501999999999999E-4</v>
      </c>
    </row>
    <row r="12053" spans="1:12">
      <c r="A12053" s="118">
        <v>45078</v>
      </c>
      <c r="B12053" t="s">
        <v>3799</v>
      </c>
      <c r="C12053" t="s">
        <v>3798</v>
      </c>
      <c r="D12053" t="s">
        <v>3822</v>
      </c>
      <c r="E12053" t="s">
        <v>4295</v>
      </c>
      <c r="F12053">
        <v>1</v>
      </c>
      <c r="G12053" t="s">
        <v>4294</v>
      </c>
      <c r="H12053" t="s">
        <v>3793</v>
      </c>
      <c r="I12053">
        <v>127</v>
      </c>
      <c r="J12053" t="s">
        <v>145</v>
      </c>
      <c r="K12053" t="s">
        <v>137</v>
      </c>
      <c r="L12053">
        <f>I12053*$Q$2/100/1000</f>
        <v>4.6990000000000004E-4</v>
      </c>
    </row>
    <row r="12054" spans="1:12">
      <c r="A12054" s="118">
        <v>45078</v>
      </c>
      <c r="B12054" t="s">
        <v>3799</v>
      </c>
      <c r="C12054" t="s">
        <v>3798</v>
      </c>
      <c r="D12054" t="s">
        <v>4207</v>
      </c>
      <c r="E12054" t="s">
        <v>4293</v>
      </c>
      <c r="F12054">
        <v>21212164</v>
      </c>
      <c r="G12054" t="s">
        <v>3858</v>
      </c>
      <c r="H12054" t="s">
        <v>3793</v>
      </c>
      <c r="I12054">
        <v>127</v>
      </c>
      <c r="J12054" t="s">
        <v>145</v>
      </c>
      <c r="K12054" t="s">
        <v>137</v>
      </c>
      <c r="L12054">
        <f>I12054*$Q$2/100/1000</f>
        <v>4.6990000000000004E-4</v>
      </c>
    </row>
    <row r="12055" spans="1:12">
      <c r="A12055" s="118">
        <v>45078</v>
      </c>
      <c r="B12055" t="s">
        <v>3799</v>
      </c>
      <c r="C12055" t="s">
        <v>3798</v>
      </c>
      <c r="D12055" t="s">
        <v>4292</v>
      </c>
      <c r="E12055" t="s">
        <v>4291</v>
      </c>
      <c r="F12055">
        <v>101021119</v>
      </c>
      <c r="G12055" t="s">
        <v>3892</v>
      </c>
      <c r="H12055" t="s">
        <v>3793</v>
      </c>
      <c r="I12055">
        <v>127</v>
      </c>
      <c r="J12055" t="s">
        <v>145</v>
      </c>
      <c r="K12055" t="s">
        <v>137</v>
      </c>
      <c r="L12055">
        <f>I12055*$Q$2/100/1000</f>
        <v>4.6990000000000004E-4</v>
      </c>
    </row>
    <row r="12056" spans="1:12">
      <c r="A12056" s="118">
        <v>45078</v>
      </c>
      <c r="B12056" t="s">
        <v>3799</v>
      </c>
      <c r="C12056" t="s">
        <v>3798</v>
      </c>
      <c r="D12056" t="s">
        <v>4274</v>
      </c>
      <c r="E12056" t="s">
        <v>4290</v>
      </c>
      <c r="F12056" t="s">
        <v>3795</v>
      </c>
      <c r="G12056" t="s">
        <v>3794</v>
      </c>
      <c r="H12056" t="s">
        <v>3793</v>
      </c>
      <c r="I12056">
        <v>127</v>
      </c>
      <c r="J12056" t="s">
        <v>145</v>
      </c>
      <c r="K12056" t="s">
        <v>137</v>
      </c>
      <c r="L12056">
        <f>I12056*$Q$2/100/1000</f>
        <v>4.6990000000000004E-4</v>
      </c>
    </row>
    <row r="12057" spans="1:12">
      <c r="A12057" s="118">
        <v>45078</v>
      </c>
      <c r="B12057" t="s">
        <v>3799</v>
      </c>
      <c r="C12057" t="s">
        <v>3798</v>
      </c>
      <c r="D12057" t="s">
        <v>3967</v>
      </c>
      <c r="E12057" t="s">
        <v>4289</v>
      </c>
      <c r="F12057">
        <v>1</v>
      </c>
      <c r="G12057" t="s">
        <v>4288</v>
      </c>
      <c r="H12057" t="s">
        <v>3793</v>
      </c>
      <c r="I12057">
        <v>127</v>
      </c>
      <c r="J12057" t="s">
        <v>145</v>
      </c>
      <c r="K12057" t="s">
        <v>137</v>
      </c>
      <c r="L12057">
        <f>I12057*$Q$2/100/1000</f>
        <v>4.6990000000000004E-4</v>
      </c>
    </row>
    <row r="12058" spans="1:12">
      <c r="A12058" s="118">
        <v>45078</v>
      </c>
      <c r="B12058" t="s">
        <v>3799</v>
      </c>
      <c r="C12058" t="s">
        <v>3798</v>
      </c>
      <c r="D12058" t="s">
        <v>4054</v>
      </c>
      <c r="E12058" t="s">
        <v>4287</v>
      </c>
      <c r="F12058">
        <v>1</v>
      </c>
      <c r="G12058" t="s">
        <v>4286</v>
      </c>
      <c r="H12058" t="s">
        <v>3793</v>
      </c>
      <c r="I12058">
        <v>127</v>
      </c>
      <c r="J12058" t="s">
        <v>145</v>
      </c>
      <c r="K12058" t="s">
        <v>137</v>
      </c>
      <c r="L12058">
        <f>I12058*$Q$2/100/1000</f>
        <v>4.6990000000000004E-4</v>
      </c>
    </row>
    <row r="12059" spans="1:12">
      <c r="A12059" s="118">
        <v>45078</v>
      </c>
      <c r="B12059" t="s">
        <v>3799</v>
      </c>
      <c r="C12059" t="s">
        <v>3798</v>
      </c>
      <c r="D12059" t="s">
        <v>4285</v>
      </c>
      <c r="E12059" t="s">
        <v>4284</v>
      </c>
      <c r="F12059">
        <v>1</v>
      </c>
      <c r="G12059" t="s">
        <v>4283</v>
      </c>
      <c r="H12059" t="s">
        <v>3793</v>
      </c>
      <c r="I12059">
        <v>127</v>
      </c>
      <c r="J12059" t="s">
        <v>145</v>
      </c>
      <c r="K12059" t="s">
        <v>137</v>
      </c>
      <c r="L12059">
        <f>I12059*$Q$2/100/1000</f>
        <v>4.6990000000000004E-4</v>
      </c>
    </row>
    <row r="12060" spans="1:12">
      <c r="A12060" s="118">
        <v>45200</v>
      </c>
      <c r="B12060" t="s">
        <v>305</v>
      </c>
      <c r="C12060" t="s">
        <v>304</v>
      </c>
      <c r="D12060" t="s">
        <v>1204</v>
      </c>
      <c r="E12060" t="s">
        <v>4282</v>
      </c>
      <c r="F12060" t="s">
        <v>475</v>
      </c>
      <c r="G12060" t="s">
        <v>474</v>
      </c>
      <c r="H12060" t="s">
        <v>300</v>
      </c>
      <c r="I12060">
        <v>12.8</v>
      </c>
      <c r="J12060" t="s">
        <v>145</v>
      </c>
      <c r="K12060" t="s">
        <v>137</v>
      </c>
      <c r="L12060">
        <f>I12060*$Q$2/100/1000</f>
        <v>4.7360000000000001E-5</v>
      </c>
    </row>
    <row r="12061" spans="1:12">
      <c r="A12061" s="118">
        <v>45078</v>
      </c>
      <c r="B12061" t="s">
        <v>3799</v>
      </c>
      <c r="C12061" t="s">
        <v>3798</v>
      </c>
      <c r="D12061" t="s">
        <v>4281</v>
      </c>
      <c r="E12061" t="s">
        <v>4280</v>
      </c>
      <c r="F12061">
        <v>31202077</v>
      </c>
      <c r="G12061" t="s">
        <v>3865</v>
      </c>
      <c r="H12061" t="s">
        <v>3793</v>
      </c>
      <c r="I12061">
        <v>127</v>
      </c>
      <c r="J12061" t="s">
        <v>145</v>
      </c>
      <c r="K12061" t="s">
        <v>137</v>
      </c>
      <c r="L12061">
        <f>I12061*$Q$2/100/1000</f>
        <v>4.6990000000000004E-4</v>
      </c>
    </row>
    <row r="12062" spans="1:12">
      <c r="A12062" s="118">
        <v>45078</v>
      </c>
      <c r="B12062" t="s">
        <v>3799</v>
      </c>
      <c r="C12062" t="s">
        <v>3798</v>
      </c>
      <c r="D12062" t="s">
        <v>4207</v>
      </c>
      <c r="E12062" t="s">
        <v>4279</v>
      </c>
      <c r="F12062">
        <v>1</v>
      </c>
      <c r="G12062" t="s">
        <v>667</v>
      </c>
      <c r="H12062" t="s">
        <v>3793</v>
      </c>
      <c r="I12062">
        <v>127</v>
      </c>
      <c r="J12062" t="s">
        <v>145</v>
      </c>
      <c r="K12062" t="s">
        <v>137</v>
      </c>
      <c r="L12062">
        <f>I12062*$Q$2/100/1000</f>
        <v>4.6990000000000004E-4</v>
      </c>
    </row>
    <row r="12063" spans="1:12">
      <c r="A12063" s="118">
        <v>45078</v>
      </c>
      <c r="B12063" t="s">
        <v>3799</v>
      </c>
      <c r="C12063" t="s">
        <v>3798</v>
      </c>
      <c r="D12063" t="s">
        <v>4090</v>
      </c>
      <c r="E12063" t="s">
        <v>4278</v>
      </c>
      <c r="F12063">
        <v>1</v>
      </c>
      <c r="G12063" t="s">
        <v>4277</v>
      </c>
      <c r="H12063" t="s">
        <v>3793</v>
      </c>
      <c r="I12063">
        <v>127</v>
      </c>
      <c r="J12063" t="s">
        <v>145</v>
      </c>
      <c r="K12063" t="s">
        <v>137</v>
      </c>
      <c r="L12063">
        <f>I12063*$Q$2/100/1000</f>
        <v>4.6990000000000004E-4</v>
      </c>
    </row>
    <row r="12064" spans="1:12">
      <c r="A12064" s="118">
        <v>45200</v>
      </c>
      <c r="B12064" t="s">
        <v>365</v>
      </c>
      <c r="C12064" t="s">
        <v>364</v>
      </c>
      <c r="D12064" t="s">
        <v>4276</v>
      </c>
      <c r="E12064" t="s">
        <v>4275</v>
      </c>
      <c r="F12064">
        <v>101023697</v>
      </c>
      <c r="G12064" t="s">
        <v>1365</v>
      </c>
      <c r="H12064" t="s">
        <v>359</v>
      </c>
      <c r="I12064">
        <v>144</v>
      </c>
      <c r="J12064" t="s">
        <v>138</v>
      </c>
      <c r="K12064" t="s">
        <v>137</v>
      </c>
      <c r="L12064">
        <f>I12064*$Q$2/1000</f>
        <v>5.3280000000000001E-2</v>
      </c>
    </row>
    <row r="12065" spans="1:12">
      <c r="A12065" s="118">
        <v>45078</v>
      </c>
      <c r="B12065" t="s">
        <v>3799</v>
      </c>
      <c r="C12065" t="s">
        <v>3798</v>
      </c>
      <c r="D12065" t="s">
        <v>4274</v>
      </c>
      <c r="E12065" t="s">
        <v>4273</v>
      </c>
      <c r="F12065">
        <v>1</v>
      </c>
      <c r="G12065" t="s">
        <v>667</v>
      </c>
      <c r="H12065" t="s">
        <v>3793</v>
      </c>
      <c r="I12065">
        <v>127</v>
      </c>
      <c r="J12065" t="s">
        <v>145</v>
      </c>
      <c r="K12065" t="s">
        <v>137</v>
      </c>
      <c r="L12065">
        <f>I12065*$Q$2/100/1000</f>
        <v>4.6990000000000004E-4</v>
      </c>
    </row>
    <row r="12066" spans="1:12">
      <c r="A12066" s="118">
        <v>45078</v>
      </c>
      <c r="B12066" t="s">
        <v>3799</v>
      </c>
      <c r="C12066" t="s">
        <v>3798</v>
      </c>
      <c r="D12066" t="s">
        <v>4272</v>
      </c>
      <c r="E12066" t="s">
        <v>4271</v>
      </c>
      <c r="F12066">
        <v>1</v>
      </c>
      <c r="G12066" t="s">
        <v>667</v>
      </c>
      <c r="H12066" t="s">
        <v>3793</v>
      </c>
      <c r="I12066">
        <v>127</v>
      </c>
      <c r="J12066" t="s">
        <v>145</v>
      </c>
      <c r="K12066" t="s">
        <v>137</v>
      </c>
      <c r="L12066">
        <f>I12066*$Q$2/100/1000</f>
        <v>4.6990000000000004E-4</v>
      </c>
    </row>
    <row r="12067" spans="1:12">
      <c r="A12067" s="118">
        <v>45078</v>
      </c>
      <c r="B12067" t="s">
        <v>3799</v>
      </c>
      <c r="C12067" t="s">
        <v>3798</v>
      </c>
      <c r="D12067" t="s">
        <v>4229</v>
      </c>
      <c r="E12067" t="s">
        <v>4270</v>
      </c>
      <c r="F12067">
        <v>1</v>
      </c>
      <c r="G12067" t="s">
        <v>4269</v>
      </c>
      <c r="H12067" t="s">
        <v>3793</v>
      </c>
      <c r="I12067">
        <v>127</v>
      </c>
      <c r="J12067" t="s">
        <v>145</v>
      </c>
      <c r="K12067" t="s">
        <v>137</v>
      </c>
      <c r="L12067">
        <f>I12067*$Q$2/100/1000</f>
        <v>4.6990000000000004E-4</v>
      </c>
    </row>
    <row r="12068" spans="1:12">
      <c r="A12068" s="118">
        <v>45078</v>
      </c>
      <c r="B12068" t="s">
        <v>3799</v>
      </c>
      <c r="C12068" t="s">
        <v>3798</v>
      </c>
      <c r="D12068" t="s">
        <v>3967</v>
      </c>
      <c r="E12068" t="s">
        <v>4268</v>
      </c>
      <c r="F12068">
        <v>1</v>
      </c>
      <c r="G12068" t="s">
        <v>4242</v>
      </c>
      <c r="H12068" t="s">
        <v>3793</v>
      </c>
      <c r="I12068">
        <v>127</v>
      </c>
      <c r="J12068" t="s">
        <v>145</v>
      </c>
      <c r="K12068" t="s">
        <v>137</v>
      </c>
      <c r="L12068">
        <f>I12068*$Q$2/100/1000</f>
        <v>4.6990000000000004E-4</v>
      </c>
    </row>
    <row r="12069" spans="1:12">
      <c r="A12069" s="118">
        <v>45078</v>
      </c>
      <c r="B12069" t="s">
        <v>3799</v>
      </c>
      <c r="C12069" t="s">
        <v>3798</v>
      </c>
      <c r="D12069" t="s">
        <v>4090</v>
      </c>
      <c r="E12069" t="s">
        <v>4267</v>
      </c>
      <c r="F12069">
        <v>31202069</v>
      </c>
      <c r="G12069" t="s">
        <v>4266</v>
      </c>
      <c r="H12069" t="s">
        <v>3793</v>
      </c>
      <c r="I12069">
        <v>127</v>
      </c>
      <c r="J12069" t="s">
        <v>145</v>
      </c>
      <c r="K12069" t="s">
        <v>137</v>
      </c>
      <c r="L12069">
        <f>I12069*$Q$2/100/1000</f>
        <v>4.6990000000000004E-4</v>
      </c>
    </row>
    <row r="12070" spans="1:12">
      <c r="A12070" s="118">
        <v>45078</v>
      </c>
      <c r="B12070" t="s">
        <v>3799</v>
      </c>
      <c r="C12070" t="s">
        <v>3798</v>
      </c>
      <c r="D12070" t="s">
        <v>4044</v>
      </c>
      <c r="E12070" t="s">
        <v>4265</v>
      </c>
      <c r="F12070">
        <v>21212164</v>
      </c>
      <c r="G12070" t="s">
        <v>3858</v>
      </c>
      <c r="H12070" t="s">
        <v>3793</v>
      </c>
      <c r="I12070">
        <v>127</v>
      </c>
      <c r="J12070" t="s">
        <v>145</v>
      </c>
      <c r="K12070" t="s">
        <v>137</v>
      </c>
      <c r="L12070">
        <f>I12070*$Q$2/100/1000</f>
        <v>4.6990000000000004E-4</v>
      </c>
    </row>
    <row r="12071" spans="1:12">
      <c r="A12071" s="118">
        <v>45078</v>
      </c>
      <c r="B12071" t="s">
        <v>3799</v>
      </c>
      <c r="C12071" t="s">
        <v>3798</v>
      </c>
      <c r="D12071" t="s">
        <v>4233</v>
      </c>
      <c r="E12071" t="s">
        <v>4264</v>
      </c>
      <c r="F12071">
        <v>21202056</v>
      </c>
      <c r="G12071" t="s">
        <v>4184</v>
      </c>
      <c r="H12071" t="s">
        <v>3793</v>
      </c>
      <c r="I12071">
        <v>127</v>
      </c>
      <c r="J12071" t="s">
        <v>145</v>
      </c>
      <c r="K12071" t="s">
        <v>137</v>
      </c>
      <c r="L12071">
        <f>I12071*$Q$2/100/1000</f>
        <v>4.6990000000000004E-4</v>
      </c>
    </row>
    <row r="12072" spans="1:12">
      <c r="A12072" s="118">
        <v>45078</v>
      </c>
      <c r="B12072" t="s">
        <v>3799</v>
      </c>
      <c r="C12072" t="s">
        <v>3798</v>
      </c>
      <c r="D12072" t="s">
        <v>4200</v>
      </c>
      <c r="E12072" t="s">
        <v>4263</v>
      </c>
      <c r="F12072">
        <v>21202053</v>
      </c>
      <c r="G12072" t="s">
        <v>4262</v>
      </c>
      <c r="H12072" t="s">
        <v>3793</v>
      </c>
      <c r="I12072">
        <v>127</v>
      </c>
      <c r="J12072" t="s">
        <v>145</v>
      </c>
      <c r="K12072" t="s">
        <v>137</v>
      </c>
      <c r="L12072">
        <f>I12072*$Q$2/100/1000</f>
        <v>4.6990000000000004E-4</v>
      </c>
    </row>
    <row r="12073" spans="1:12">
      <c r="A12073" s="118">
        <v>45078</v>
      </c>
      <c r="B12073" t="s">
        <v>3799</v>
      </c>
      <c r="C12073" t="s">
        <v>3798</v>
      </c>
      <c r="D12073" t="s">
        <v>4261</v>
      </c>
      <c r="E12073" t="s">
        <v>4260</v>
      </c>
      <c r="F12073">
        <v>21257413</v>
      </c>
      <c r="G12073" t="s">
        <v>4075</v>
      </c>
      <c r="H12073" t="s">
        <v>3793</v>
      </c>
      <c r="I12073">
        <v>127</v>
      </c>
      <c r="J12073" t="s">
        <v>145</v>
      </c>
      <c r="K12073" t="s">
        <v>137</v>
      </c>
      <c r="L12073">
        <f>I12073*$Q$2/100/1000</f>
        <v>4.6990000000000004E-4</v>
      </c>
    </row>
    <row r="12074" spans="1:12">
      <c r="A12074" s="118">
        <v>45078</v>
      </c>
      <c r="B12074" t="s">
        <v>3799</v>
      </c>
      <c r="C12074" t="s">
        <v>3798</v>
      </c>
      <c r="D12074" t="s">
        <v>4259</v>
      </c>
      <c r="E12074" t="s">
        <v>4258</v>
      </c>
      <c r="F12074" t="s">
        <v>3889</v>
      </c>
      <c r="G12074" t="s">
        <v>3888</v>
      </c>
      <c r="H12074" t="s">
        <v>3793</v>
      </c>
      <c r="I12074">
        <v>127</v>
      </c>
      <c r="J12074" t="s">
        <v>145</v>
      </c>
      <c r="K12074" t="s">
        <v>137</v>
      </c>
      <c r="L12074">
        <f>I12074*$Q$2/100/1000</f>
        <v>4.6990000000000004E-4</v>
      </c>
    </row>
    <row r="12075" spans="1:12">
      <c r="A12075" s="118">
        <v>45200</v>
      </c>
      <c r="B12075" t="s">
        <v>180</v>
      </c>
      <c r="C12075" t="s">
        <v>179</v>
      </c>
      <c r="D12075" t="s">
        <v>4257</v>
      </c>
      <c r="E12075" t="s">
        <v>4256</v>
      </c>
      <c r="F12075" t="s">
        <v>4255</v>
      </c>
      <c r="G12075" t="s">
        <v>4254</v>
      </c>
      <c r="H12075" t="s">
        <v>174</v>
      </c>
      <c r="I12075">
        <v>3154</v>
      </c>
      <c r="J12075" t="s">
        <v>173</v>
      </c>
      <c r="K12075" t="s">
        <v>172</v>
      </c>
      <c r="L12075">
        <f>I12075*$Q$3/(1000/0.1)</f>
        <v>1.0118031999999999E-2</v>
      </c>
    </row>
    <row r="12076" spans="1:12">
      <c r="A12076" s="118">
        <v>45200</v>
      </c>
      <c r="B12076" t="s">
        <v>180</v>
      </c>
      <c r="C12076" t="s">
        <v>179</v>
      </c>
      <c r="D12076" t="s">
        <v>4253</v>
      </c>
      <c r="E12076" t="s">
        <v>4252</v>
      </c>
      <c r="F12076" t="s">
        <v>4251</v>
      </c>
      <c r="G12076" t="s">
        <v>4250</v>
      </c>
      <c r="H12076" t="s">
        <v>174</v>
      </c>
      <c r="I12076">
        <v>3154</v>
      </c>
      <c r="J12076" t="s">
        <v>173</v>
      </c>
      <c r="K12076" t="s">
        <v>172</v>
      </c>
      <c r="L12076">
        <f>I12076*$Q$3/(1000/0.1)</f>
        <v>1.0118031999999999E-2</v>
      </c>
    </row>
    <row r="12077" spans="1:12">
      <c r="A12077" s="118">
        <v>45200</v>
      </c>
      <c r="B12077" t="s">
        <v>418</v>
      </c>
      <c r="C12077" t="s">
        <v>417</v>
      </c>
      <c r="D12077" t="s">
        <v>3281</v>
      </c>
      <c r="E12077" t="s">
        <v>4249</v>
      </c>
      <c r="F12077" t="s">
        <v>4248</v>
      </c>
      <c r="G12077" t="s">
        <v>4247</v>
      </c>
      <c r="H12077" s="121" t="s">
        <v>412</v>
      </c>
      <c r="I12077">
        <v>1310</v>
      </c>
      <c r="J12077" t="s">
        <v>223</v>
      </c>
      <c r="K12077" t="s">
        <v>137</v>
      </c>
      <c r="L12077">
        <f>I12077*$Q$5/10/1000</f>
        <v>0.13319425000000001</v>
      </c>
    </row>
    <row r="12078" spans="1:12">
      <c r="A12078" s="118">
        <v>45078</v>
      </c>
      <c r="B12078" t="s">
        <v>3799</v>
      </c>
      <c r="C12078" t="s">
        <v>3798</v>
      </c>
      <c r="D12078" t="s">
        <v>3991</v>
      </c>
      <c r="E12078" t="s">
        <v>4246</v>
      </c>
      <c r="F12078">
        <v>101021119</v>
      </c>
      <c r="G12078" t="s">
        <v>3892</v>
      </c>
      <c r="H12078" t="s">
        <v>3793</v>
      </c>
      <c r="I12078">
        <v>127</v>
      </c>
      <c r="J12078" t="s">
        <v>145</v>
      </c>
      <c r="K12078" t="s">
        <v>137</v>
      </c>
      <c r="L12078">
        <f>I12078*$Q$2/100/1000</f>
        <v>4.6990000000000004E-4</v>
      </c>
    </row>
    <row r="12079" spans="1:12">
      <c r="A12079" s="118">
        <v>45078</v>
      </c>
      <c r="B12079" t="s">
        <v>3799</v>
      </c>
      <c r="C12079" t="s">
        <v>3798</v>
      </c>
      <c r="D12079" t="s">
        <v>4233</v>
      </c>
      <c r="E12079" t="s">
        <v>4245</v>
      </c>
      <c r="F12079">
        <v>34202380</v>
      </c>
      <c r="G12079" t="s">
        <v>3807</v>
      </c>
      <c r="H12079" t="s">
        <v>3793</v>
      </c>
      <c r="I12079">
        <v>127</v>
      </c>
      <c r="J12079" t="s">
        <v>145</v>
      </c>
      <c r="K12079" t="s">
        <v>137</v>
      </c>
      <c r="L12079">
        <f>I12079*$Q$2/100/1000</f>
        <v>4.6990000000000004E-4</v>
      </c>
    </row>
    <row r="12080" spans="1:12">
      <c r="A12080" s="118">
        <v>45078</v>
      </c>
      <c r="B12080" t="s">
        <v>3799</v>
      </c>
      <c r="C12080" t="s">
        <v>3798</v>
      </c>
      <c r="D12080" t="s">
        <v>4207</v>
      </c>
      <c r="E12080" t="s">
        <v>4244</v>
      </c>
      <c r="F12080">
        <v>31202077</v>
      </c>
      <c r="G12080" t="s">
        <v>3865</v>
      </c>
      <c r="H12080" t="s">
        <v>3793</v>
      </c>
      <c r="I12080">
        <v>127</v>
      </c>
      <c r="J12080" t="s">
        <v>145</v>
      </c>
      <c r="K12080" t="s">
        <v>137</v>
      </c>
      <c r="L12080">
        <f>I12080*$Q$2/100/1000</f>
        <v>4.6990000000000004E-4</v>
      </c>
    </row>
    <row r="12081" spans="1:12">
      <c r="A12081" s="118">
        <v>45078</v>
      </c>
      <c r="B12081" t="s">
        <v>3799</v>
      </c>
      <c r="C12081" t="s">
        <v>3798</v>
      </c>
      <c r="D12081" t="s">
        <v>4054</v>
      </c>
      <c r="E12081" t="s">
        <v>4243</v>
      </c>
      <c r="F12081">
        <v>1</v>
      </c>
      <c r="G12081" t="s">
        <v>4242</v>
      </c>
      <c r="H12081" t="s">
        <v>3793</v>
      </c>
      <c r="I12081">
        <v>127</v>
      </c>
      <c r="J12081" t="s">
        <v>145</v>
      </c>
      <c r="K12081" t="s">
        <v>137</v>
      </c>
      <c r="L12081">
        <f>I12081*$Q$2/100/1000</f>
        <v>4.6990000000000004E-4</v>
      </c>
    </row>
    <row r="12082" spans="1:12">
      <c r="A12082" s="118">
        <v>45078</v>
      </c>
      <c r="B12082" t="s">
        <v>3799</v>
      </c>
      <c r="C12082" t="s">
        <v>3798</v>
      </c>
      <c r="D12082" t="s">
        <v>4119</v>
      </c>
      <c r="E12082" t="s">
        <v>4241</v>
      </c>
      <c r="F12082" t="s">
        <v>3795</v>
      </c>
      <c r="G12082" t="s">
        <v>3794</v>
      </c>
      <c r="H12082" t="s">
        <v>3793</v>
      </c>
      <c r="I12082">
        <v>127</v>
      </c>
      <c r="J12082" t="s">
        <v>145</v>
      </c>
      <c r="K12082" t="s">
        <v>137</v>
      </c>
      <c r="L12082">
        <f>I12082*$Q$2/100/1000</f>
        <v>4.6990000000000004E-4</v>
      </c>
    </row>
    <row r="12083" spans="1:12">
      <c r="A12083" s="118">
        <v>45078</v>
      </c>
      <c r="B12083" t="s">
        <v>3799</v>
      </c>
      <c r="C12083" t="s">
        <v>3798</v>
      </c>
      <c r="D12083" t="s">
        <v>4101</v>
      </c>
      <c r="E12083" t="s">
        <v>4240</v>
      </c>
      <c r="F12083">
        <v>31202077</v>
      </c>
      <c r="G12083" t="s">
        <v>3865</v>
      </c>
      <c r="H12083" t="s">
        <v>3793</v>
      </c>
      <c r="I12083">
        <v>127</v>
      </c>
      <c r="J12083" t="s">
        <v>145</v>
      </c>
      <c r="K12083" t="s">
        <v>137</v>
      </c>
      <c r="L12083">
        <f>I12083*$Q$2/100/1000</f>
        <v>4.6990000000000004E-4</v>
      </c>
    </row>
    <row r="12084" spans="1:12">
      <c r="A12084" s="118">
        <v>45078</v>
      </c>
      <c r="B12084" t="s">
        <v>3799</v>
      </c>
      <c r="C12084" t="s">
        <v>3798</v>
      </c>
      <c r="D12084" t="s">
        <v>4207</v>
      </c>
      <c r="E12084" t="s">
        <v>4239</v>
      </c>
      <c r="F12084">
        <v>31202060</v>
      </c>
      <c r="G12084" t="s">
        <v>3800</v>
      </c>
      <c r="H12084" t="s">
        <v>3793</v>
      </c>
      <c r="I12084">
        <v>127</v>
      </c>
      <c r="J12084" t="s">
        <v>145</v>
      </c>
      <c r="K12084" t="s">
        <v>137</v>
      </c>
      <c r="L12084">
        <f>I12084*$Q$2/100/1000</f>
        <v>4.6990000000000004E-4</v>
      </c>
    </row>
    <row r="12085" spans="1:12">
      <c r="A12085" s="118">
        <v>45078</v>
      </c>
      <c r="B12085" t="s">
        <v>3799</v>
      </c>
      <c r="C12085" t="s">
        <v>3798</v>
      </c>
      <c r="D12085" t="s">
        <v>4229</v>
      </c>
      <c r="E12085" t="s">
        <v>4238</v>
      </c>
      <c r="F12085">
        <v>31202091</v>
      </c>
      <c r="G12085" t="s">
        <v>3929</v>
      </c>
      <c r="H12085" t="s">
        <v>3793</v>
      </c>
      <c r="I12085">
        <v>127</v>
      </c>
      <c r="J12085" t="s">
        <v>145</v>
      </c>
      <c r="K12085" t="s">
        <v>137</v>
      </c>
      <c r="L12085">
        <f>I12085*$Q$2/100/1000</f>
        <v>4.6990000000000004E-4</v>
      </c>
    </row>
    <row r="12086" spans="1:12">
      <c r="A12086" s="118">
        <v>45078</v>
      </c>
      <c r="B12086" t="s">
        <v>3799</v>
      </c>
      <c r="C12086" t="s">
        <v>3798</v>
      </c>
      <c r="D12086" t="s">
        <v>4044</v>
      </c>
      <c r="E12086" t="s">
        <v>4237</v>
      </c>
      <c r="F12086">
        <v>31202060</v>
      </c>
      <c r="G12086" t="s">
        <v>3800</v>
      </c>
      <c r="H12086" t="s">
        <v>3793</v>
      </c>
      <c r="I12086">
        <v>127</v>
      </c>
      <c r="J12086" t="s">
        <v>145</v>
      </c>
      <c r="K12086" t="s">
        <v>137</v>
      </c>
      <c r="L12086">
        <f>I12086*$Q$2/100/1000</f>
        <v>4.6990000000000004E-4</v>
      </c>
    </row>
    <row r="12087" spans="1:12">
      <c r="A12087" s="118">
        <v>45200</v>
      </c>
      <c r="B12087" t="s">
        <v>1013</v>
      </c>
      <c r="C12087" t="s">
        <v>1012</v>
      </c>
      <c r="D12087" t="s">
        <v>4236</v>
      </c>
      <c r="E12087" t="s">
        <v>4235</v>
      </c>
      <c r="F12087">
        <v>101024926</v>
      </c>
      <c r="G12087" t="s">
        <v>2144</v>
      </c>
      <c r="H12087" t="s">
        <v>1008</v>
      </c>
      <c r="I12087">
        <v>50.6</v>
      </c>
      <c r="J12087" t="s">
        <v>145</v>
      </c>
      <c r="K12087" t="s">
        <v>137</v>
      </c>
      <c r="L12087">
        <f>I12087*$Q$2/10/1000</f>
        <v>1.8722000000000001E-3</v>
      </c>
    </row>
    <row r="12088" spans="1:12">
      <c r="A12088" s="118">
        <v>45200</v>
      </c>
      <c r="B12088" t="s">
        <v>1013</v>
      </c>
      <c r="C12088" t="s">
        <v>1012</v>
      </c>
      <c r="D12088" t="s">
        <v>1696</v>
      </c>
      <c r="E12088" t="s">
        <v>4234</v>
      </c>
      <c r="F12088" t="s">
        <v>1692</v>
      </c>
      <c r="G12088" t="s">
        <v>1691</v>
      </c>
      <c r="H12088" t="s">
        <v>1008</v>
      </c>
      <c r="I12088">
        <v>50.6</v>
      </c>
      <c r="J12088" t="s">
        <v>145</v>
      </c>
      <c r="K12088" t="s">
        <v>137</v>
      </c>
      <c r="L12088">
        <f>I12088*$Q$2/10/1000</f>
        <v>1.8722000000000001E-3</v>
      </c>
    </row>
    <row r="12089" spans="1:12">
      <c r="A12089" s="118">
        <v>45078</v>
      </c>
      <c r="B12089" t="s">
        <v>3799</v>
      </c>
      <c r="C12089" t="s">
        <v>3798</v>
      </c>
      <c r="D12089" t="s">
        <v>4233</v>
      </c>
      <c r="E12089" t="s">
        <v>4232</v>
      </c>
      <c r="F12089">
        <v>31202060</v>
      </c>
      <c r="G12089" t="s">
        <v>3800</v>
      </c>
      <c r="H12089" t="s">
        <v>3793</v>
      </c>
      <c r="I12089">
        <v>127</v>
      </c>
      <c r="J12089" t="s">
        <v>145</v>
      </c>
      <c r="K12089" t="s">
        <v>137</v>
      </c>
      <c r="L12089">
        <f>I12089*$Q$2/100/1000</f>
        <v>4.6990000000000004E-4</v>
      </c>
    </row>
    <row r="12090" spans="1:12">
      <c r="A12090" s="118">
        <v>45078</v>
      </c>
      <c r="B12090" t="s">
        <v>3799</v>
      </c>
      <c r="C12090" t="s">
        <v>3798</v>
      </c>
      <c r="D12090" t="s">
        <v>4231</v>
      </c>
      <c r="E12090" t="s">
        <v>4230</v>
      </c>
      <c r="F12090">
        <v>21203421</v>
      </c>
      <c r="G12090" t="s">
        <v>3829</v>
      </c>
      <c r="H12090" t="s">
        <v>3793</v>
      </c>
      <c r="I12090">
        <v>127</v>
      </c>
      <c r="J12090" t="s">
        <v>145</v>
      </c>
      <c r="K12090" t="s">
        <v>137</v>
      </c>
      <c r="L12090">
        <f>I12090*$Q$2/100/1000</f>
        <v>4.6990000000000004E-4</v>
      </c>
    </row>
    <row r="12091" spans="1:12">
      <c r="A12091" s="118">
        <v>45078</v>
      </c>
      <c r="B12091" t="s">
        <v>3799</v>
      </c>
      <c r="C12091" t="s">
        <v>3798</v>
      </c>
      <c r="D12091" t="s">
        <v>4229</v>
      </c>
      <c r="E12091" t="s">
        <v>4228</v>
      </c>
      <c r="F12091">
        <v>34202380</v>
      </c>
      <c r="G12091" t="s">
        <v>3807</v>
      </c>
      <c r="H12091" t="s">
        <v>3793</v>
      </c>
      <c r="I12091">
        <v>127</v>
      </c>
      <c r="J12091" t="s">
        <v>145</v>
      </c>
      <c r="K12091" t="s">
        <v>137</v>
      </c>
      <c r="L12091">
        <f>I12091*$Q$2/100/1000</f>
        <v>4.6990000000000004E-4</v>
      </c>
    </row>
    <row r="12092" spans="1:12">
      <c r="A12092" s="118">
        <v>45200</v>
      </c>
      <c r="B12092" t="s">
        <v>305</v>
      </c>
      <c r="C12092" t="s">
        <v>304</v>
      </c>
      <c r="D12092" t="s">
        <v>688</v>
      </c>
      <c r="E12092" t="s">
        <v>4227</v>
      </c>
      <c r="F12092" t="s">
        <v>482</v>
      </c>
      <c r="G12092" t="s">
        <v>481</v>
      </c>
      <c r="H12092" t="s">
        <v>300</v>
      </c>
      <c r="I12092">
        <v>12.8</v>
      </c>
      <c r="J12092" t="s">
        <v>145</v>
      </c>
      <c r="K12092" t="s">
        <v>137</v>
      </c>
      <c r="L12092">
        <f>I12092*$Q$2/100/1000</f>
        <v>4.7360000000000001E-5</v>
      </c>
    </row>
    <row r="12093" spans="1:12">
      <c r="A12093" s="118">
        <v>45078</v>
      </c>
      <c r="B12093" t="s">
        <v>3799</v>
      </c>
      <c r="C12093" t="s">
        <v>3798</v>
      </c>
      <c r="D12093" t="s">
        <v>4051</v>
      </c>
      <c r="E12093" t="s">
        <v>4226</v>
      </c>
      <c r="F12093">
        <v>101047875</v>
      </c>
      <c r="G12093" t="s">
        <v>4212</v>
      </c>
      <c r="H12093" t="s">
        <v>3793</v>
      </c>
      <c r="I12093">
        <v>127</v>
      </c>
      <c r="J12093" t="s">
        <v>145</v>
      </c>
      <c r="K12093" t="s">
        <v>137</v>
      </c>
      <c r="L12093">
        <f>I12093*$Q$2/100/1000</f>
        <v>4.6990000000000004E-4</v>
      </c>
    </row>
    <row r="12094" spans="1:12">
      <c r="A12094" s="118">
        <v>45078</v>
      </c>
      <c r="B12094" t="s">
        <v>3799</v>
      </c>
      <c r="C12094" t="s">
        <v>3798</v>
      </c>
      <c r="D12094" t="s">
        <v>4051</v>
      </c>
      <c r="E12094" t="s">
        <v>4225</v>
      </c>
      <c r="F12094">
        <v>34202035</v>
      </c>
      <c r="G12094" t="s">
        <v>3908</v>
      </c>
      <c r="H12094" t="s">
        <v>3793</v>
      </c>
      <c r="I12094">
        <v>127</v>
      </c>
      <c r="J12094" t="s">
        <v>145</v>
      </c>
      <c r="K12094" t="s">
        <v>137</v>
      </c>
      <c r="L12094">
        <f>I12094*$Q$2/100/1000</f>
        <v>4.6990000000000004E-4</v>
      </c>
    </row>
    <row r="12095" spans="1:12">
      <c r="A12095" s="118">
        <v>45108</v>
      </c>
      <c r="B12095" t="s">
        <v>3799</v>
      </c>
      <c r="C12095" t="s">
        <v>3798</v>
      </c>
      <c r="D12095" t="s">
        <v>4101</v>
      </c>
      <c r="E12095" t="s">
        <v>4224</v>
      </c>
      <c r="F12095">
        <v>21212164</v>
      </c>
      <c r="G12095" t="s">
        <v>3858</v>
      </c>
      <c r="H12095" t="s">
        <v>3793</v>
      </c>
      <c r="I12095">
        <v>127</v>
      </c>
      <c r="J12095" t="s">
        <v>145</v>
      </c>
      <c r="K12095" t="s">
        <v>137</v>
      </c>
      <c r="L12095">
        <f>I12095*$Q$2/100/1000</f>
        <v>4.6990000000000004E-4</v>
      </c>
    </row>
    <row r="12096" spans="1:12">
      <c r="A12096" s="118">
        <v>45108</v>
      </c>
      <c r="B12096" t="s">
        <v>3799</v>
      </c>
      <c r="C12096" t="s">
        <v>3798</v>
      </c>
      <c r="D12096" t="s">
        <v>3967</v>
      </c>
      <c r="E12096" t="s">
        <v>4223</v>
      </c>
      <c r="F12096">
        <v>21202052</v>
      </c>
      <c r="G12096" t="s">
        <v>3984</v>
      </c>
      <c r="H12096" t="s">
        <v>3793</v>
      </c>
      <c r="I12096">
        <v>127</v>
      </c>
      <c r="J12096" t="s">
        <v>145</v>
      </c>
      <c r="K12096" t="s">
        <v>137</v>
      </c>
      <c r="L12096">
        <f>I12096*$Q$2/100/1000</f>
        <v>4.6990000000000004E-4</v>
      </c>
    </row>
    <row r="12097" spans="1:12">
      <c r="A12097" s="118">
        <v>45200</v>
      </c>
      <c r="B12097" t="s">
        <v>261</v>
      </c>
      <c r="C12097" t="s">
        <v>260</v>
      </c>
      <c r="D12097" t="s">
        <v>4222</v>
      </c>
      <c r="E12097" t="s">
        <v>4221</v>
      </c>
      <c r="F12097" t="s">
        <v>4220</v>
      </c>
      <c r="G12097" t="s">
        <v>4219</v>
      </c>
      <c r="H12097" t="s">
        <v>139</v>
      </c>
      <c r="I12097">
        <v>55</v>
      </c>
      <c r="J12097" t="s">
        <v>145</v>
      </c>
      <c r="K12097" t="s">
        <v>137</v>
      </c>
      <c r="L12097">
        <f>I12097*$Q$2/100/1000</f>
        <v>2.0350000000000001E-4</v>
      </c>
    </row>
    <row r="12098" spans="1:12">
      <c r="A12098" s="118">
        <v>45078</v>
      </c>
      <c r="B12098" t="s">
        <v>3598</v>
      </c>
      <c r="C12098" t="s">
        <v>3597</v>
      </c>
      <c r="D12098" t="s">
        <v>4218</v>
      </c>
      <c r="E12098" t="s">
        <v>4217</v>
      </c>
      <c r="F12098">
        <v>42205927</v>
      </c>
      <c r="G12098" t="s">
        <v>3594</v>
      </c>
      <c r="H12098" s="120" t="s">
        <v>3593</v>
      </c>
      <c r="I12098">
        <f>376.5*2</f>
        <v>753</v>
      </c>
      <c r="J12098" t="s">
        <v>223</v>
      </c>
      <c r="K12098" t="s">
        <v>137</v>
      </c>
      <c r="L12098">
        <f>I12098*$Q$5/1000</f>
        <v>0.76561274999999995</v>
      </c>
    </row>
    <row r="12099" spans="1:12">
      <c r="A12099" s="118">
        <v>45108</v>
      </c>
      <c r="B12099" t="s">
        <v>3799</v>
      </c>
      <c r="C12099" t="s">
        <v>3798</v>
      </c>
      <c r="D12099" t="s">
        <v>4137</v>
      </c>
      <c r="E12099" t="s">
        <v>4216</v>
      </c>
      <c r="F12099">
        <v>101027021</v>
      </c>
      <c r="G12099" t="s">
        <v>4215</v>
      </c>
      <c r="H12099" t="s">
        <v>3793</v>
      </c>
      <c r="I12099">
        <v>127</v>
      </c>
      <c r="J12099" t="s">
        <v>145</v>
      </c>
      <c r="K12099" t="s">
        <v>137</v>
      </c>
      <c r="L12099">
        <f>I12099*$Q$2/100/1000</f>
        <v>4.6990000000000004E-4</v>
      </c>
    </row>
    <row r="12100" spans="1:12">
      <c r="A12100" s="118">
        <v>45108</v>
      </c>
      <c r="B12100" t="s">
        <v>3799</v>
      </c>
      <c r="C12100" t="s">
        <v>3798</v>
      </c>
      <c r="D12100" t="s">
        <v>4200</v>
      </c>
      <c r="E12100" t="s">
        <v>4214</v>
      </c>
      <c r="F12100">
        <v>21212167</v>
      </c>
      <c r="G12100" t="s">
        <v>3920</v>
      </c>
      <c r="H12100" t="s">
        <v>3793</v>
      </c>
      <c r="I12100">
        <v>127</v>
      </c>
      <c r="J12100" t="s">
        <v>145</v>
      </c>
      <c r="K12100" t="s">
        <v>137</v>
      </c>
      <c r="L12100">
        <f>I12100*$Q$2/100/1000</f>
        <v>4.6990000000000004E-4</v>
      </c>
    </row>
    <row r="12101" spans="1:12">
      <c r="A12101" s="118">
        <v>45108</v>
      </c>
      <c r="B12101" t="s">
        <v>3799</v>
      </c>
      <c r="C12101" t="s">
        <v>3798</v>
      </c>
      <c r="D12101" t="s">
        <v>4200</v>
      </c>
      <c r="E12101" t="s">
        <v>4213</v>
      </c>
      <c r="F12101">
        <v>101047875</v>
      </c>
      <c r="G12101" t="s">
        <v>4212</v>
      </c>
      <c r="H12101" t="s">
        <v>3793</v>
      </c>
      <c r="I12101">
        <v>127</v>
      </c>
      <c r="J12101" t="s">
        <v>145</v>
      </c>
      <c r="K12101" t="s">
        <v>137</v>
      </c>
      <c r="L12101">
        <f>I12101*$Q$2/100/1000</f>
        <v>4.6990000000000004E-4</v>
      </c>
    </row>
    <row r="12102" spans="1:12">
      <c r="A12102" s="118">
        <v>45108</v>
      </c>
      <c r="B12102" t="s">
        <v>3799</v>
      </c>
      <c r="C12102" t="s">
        <v>3798</v>
      </c>
      <c r="D12102" t="s">
        <v>4211</v>
      </c>
      <c r="E12102" t="s">
        <v>4210</v>
      </c>
      <c r="F12102">
        <v>101027019</v>
      </c>
      <c r="G12102" t="s">
        <v>4209</v>
      </c>
      <c r="H12102" t="s">
        <v>3793</v>
      </c>
      <c r="I12102">
        <v>127</v>
      </c>
      <c r="J12102" t="s">
        <v>145</v>
      </c>
      <c r="K12102" t="s">
        <v>137</v>
      </c>
      <c r="L12102">
        <f>I12102*$Q$2/100/1000</f>
        <v>4.6990000000000004E-4</v>
      </c>
    </row>
    <row r="12103" spans="1:12">
      <c r="A12103" s="118">
        <v>45108</v>
      </c>
      <c r="B12103" t="s">
        <v>3799</v>
      </c>
      <c r="C12103" t="s">
        <v>3798</v>
      </c>
      <c r="D12103" t="s">
        <v>4207</v>
      </c>
      <c r="E12103" t="s">
        <v>4208</v>
      </c>
      <c r="F12103">
        <v>1</v>
      </c>
      <c r="G12103" t="s">
        <v>4049</v>
      </c>
      <c r="H12103" t="s">
        <v>3793</v>
      </c>
      <c r="I12103">
        <v>127</v>
      </c>
      <c r="J12103" t="s">
        <v>145</v>
      </c>
      <c r="K12103" t="s">
        <v>137</v>
      </c>
      <c r="L12103">
        <f>I12103*$Q$2/100/1000</f>
        <v>4.6990000000000004E-4</v>
      </c>
    </row>
    <row r="12104" spans="1:12">
      <c r="A12104" s="118">
        <v>45108</v>
      </c>
      <c r="B12104" t="s">
        <v>3799</v>
      </c>
      <c r="C12104" t="s">
        <v>3798</v>
      </c>
      <c r="D12104" t="s">
        <v>4207</v>
      </c>
      <c r="E12104" t="s">
        <v>4206</v>
      </c>
      <c r="F12104">
        <v>1</v>
      </c>
      <c r="G12104" t="s">
        <v>4049</v>
      </c>
      <c r="H12104" t="s">
        <v>3793</v>
      </c>
      <c r="I12104">
        <v>127</v>
      </c>
      <c r="J12104" t="s">
        <v>145</v>
      </c>
      <c r="K12104" t="s">
        <v>137</v>
      </c>
      <c r="L12104">
        <f>I12104*$Q$2/100/1000</f>
        <v>4.6990000000000004E-4</v>
      </c>
    </row>
    <row r="12105" spans="1:12">
      <c r="A12105" s="118">
        <v>45108</v>
      </c>
      <c r="B12105" t="s">
        <v>3799</v>
      </c>
      <c r="C12105" t="s">
        <v>3798</v>
      </c>
      <c r="D12105" t="s">
        <v>4051</v>
      </c>
      <c r="E12105" t="s">
        <v>4205</v>
      </c>
      <c r="F12105">
        <v>1</v>
      </c>
      <c r="G12105" t="s">
        <v>4049</v>
      </c>
      <c r="H12105" t="s">
        <v>3793</v>
      </c>
      <c r="I12105">
        <v>127</v>
      </c>
      <c r="J12105" t="s">
        <v>145</v>
      </c>
      <c r="K12105" t="s">
        <v>137</v>
      </c>
      <c r="L12105">
        <f>I12105*$Q$2/100/1000</f>
        <v>4.6990000000000004E-4</v>
      </c>
    </row>
    <row r="12106" spans="1:12">
      <c r="A12106" s="118">
        <v>45108</v>
      </c>
      <c r="B12106" t="s">
        <v>3799</v>
      </c>
      <c r="C12106" t="s">
        <v>3798</v>
      </c>
      <c r="D12106" t="s">
        <v>4051</v>
      </c>
      <c r="E12106" t="s">
        <v>4204</v>
      </c>
      <c r="F12106">
        <v>1</v>
      </c>
      <c r="G12106" t="s">
        <v>4049</v>
      </c>
      <c r="H12106" t="s">
        <v>3793</v>
      </c>
      <c r="I12106">
        <v>127</v>
      </c>
      <c r="J12106" t="s">
        <v>145</v>
      </c>
      <c r="K12106" t="s">
        <v>137</v>
      </c>
      <c r="L12106">
        <f>I12106*$Q$2/100/1000</f>
        <v>4.6990000000000004E-4</v>
      </c>
    </row>
    <row r="12107" spans="1:12">
      <c r="A12107" s="118">
        <v>45108</v>
      </c>
      <c r="B12107" t="s">
        <v>3799</v>
      </c>
      <c r="C12107" t="s">
        <v>3798</v>
      </c>
      <c r="D12107" t="s">
        <v>4200</v>
      </c>
      <c r="E12107" t="s">
        <v>4203</v>
      </c>
      <c r="F12107">
        <v>1</v>
      </c>
      <c r="G12107" t="s">
        <v>4049</v>
      </c>
      <c r="H12107" t="s">
        <v>3793</v>
      </c>
      <c r="I12107">
        <v>127</v>
      </c>
      <c r="J12107" t="s">
        <v>145</v>
      </c>
      <c r="K12107" t="s">
        <v>137</v>
      </c>
      <c r="L12107">
        <f>I12107*$Q$2/100/1000</f>
        <v>4.6990000000000004E-4</v>
      </c>
    </row>
    <row r="12108" spans="1:12">
      <c r="A12108" s="118">
        <v>45108</v>
      </c>
      <c r="B12108" t="s">
        <v>3799</v>
      </c>
      <c r="C12108" t="s">
        <v>3798</v>
      </c>
      <c r="D12108" t="s">
        <v>4020</v>
      </c>
      <c r="E12108" t="s">
        <v>4202</v>
      </c>
      <c r="F12108">
        <v>21202050</v>
      </c>
      <c r="G12108" t="s">
        <v>4042</v>
      </c>
      <c r="H12108" t="s">
        <v>3793</v>
      </c>
      <c r="I12108">
        <v>127</v>
      </c>
      <c r="J12108" t="s">
        <v>145</v>
      </c>
      <c r="K12108" t="s">
        <v>137</v>
      </c>
      <c r="L12108">
        <f>I12108*$Q$2/100/1000</f>
        <v>4.6990000000000004E-4</v>
      </c>
    </row>
    <row r="12109" spans="1:12">
      <c r="A12109" s="118">
        <v>45108</v>
      </c>
      <c r="B12109" t="s">
        <v>3799</v>
      </c>
      <c r="C12109" t="s">
        <v>3798</v>
      </c>
      <c r="D12109" t="s">
        <v>4200</v>
      </c>
      <c r="E12109" t="s">
        <v>4201</v>
      </c>
      <c r="F12109">
        <v>1</v>
      </c>
      <c r="G12109" t="s">
        <v>4049</v>
      </c>
      <c r="H12109" t="s">
        <v>3793</v>
      </c>
      <c r="I12109">
        <v>127</v>
      </c>
      <c r="J12109" t="s">
        <v>145</v>
      </c>
      <c r="K12109" t="s">
        <v>137</v>
      </c>
      <c r="L12109">
        <f>I12109*$Q$2/100/1000</f>
        <v>4.6990000000000004E-4</v>
      </c>
    </row>
    <row r="12110" spans="1:12">
      <c r="A12110" s="118">
        <v>45108</v>
      </c>
      <c r="B12110" t="s">
        <v>3799</v>
      </c>
      <c r="C12110" t="s">
        <v>3798</v>
      </c>
      <c r="D12110" t="s">
        <v>4200</v>
      </c>
      <c r="E12110" t="s">
        <v>4199</v>
      </c>
      <c r="F12110">
        <v>1</v>
      </c>
      <c r="G12110" t="s">
        <v>4049</v>
      </c>
      <c r="H12110" t="s">
        <v>3793</v>
      </c>
      <c r="I12110">
        <v>127</v>
      </c>
      <c r="J12110" t="s">
        <v>145</v>
      </c>
      <c r="K12110" t="s">
        <v>137</v>
      </c>
      <c r="L12110">
        <f>I12110*$Q$2/100/1000</f>
        <v>4.6990000000000004E-4</v>
      </c>
    </row>
    <row r="12111" spans="1:12">
      <c r="A12111" s="118">
        <v>45108</v>
      </c>
      <c r="B12111" t="s">
        <v>3799</v>
      </c>
      <c r="C12111" t="s">
        <v>3798</v>
      </c>
      <c r="D12111" t="s">
        <v>3997</v>
      </c>
      <c r="E12111" t="s">
        <v>4198</v>
      </c>
      <c r="F12111">
        <v>101032952</v>
      </c>
      <c r="G12111" t="s">
        <v>4154</v>
      </c>
      <c r="H12111" t="s">
        <v>3793</v>
      </c>
      <c r="I12111">
        <v>127</v>
      </c>
      <c r="J12111" t="s">
        <v>145</v>
      </c>
      <c r="K12111" t="s">
        <v>137</v>
      </c>
      <c r="L12111">
        <f>I12111*$Q$2/100/1000</f>
        <v>4.6990000000000004E-4</v>
      </c>
    </row>
    <row r="12112" spans="1:12">
      <c r="A12112" s="118">
        <v>45108</v>
      </c>
      <c r="B12112" t="s">
        <v>3799</v>
      </c>
      <c r="C12112" t="s">
        <v>3798</v>
      </c>
      <c r="D12112" t="s">
        <v>4143</v>
      </c>
      <c r="E12112" t="s">
        <v>4197</v>
      </c>
      <c r="F12112">
        <v>21202056</v>
      </c>
      <c r="G12112" t="s">
        <v>4184</v>
      </c>
      <c r="H12112" t="s">
        <v>3793</v>
      </c>
      <c r="I12112">
        <v>127</v>
      </c>
      <c r="J12112" t="s">
        <v>145</v>
      </c>
      <c r="K12112" t="s">
        <v>137</v>
      </c>
      <c r="L12112">
        <f>I12112*$Q$2/100/1000</f>
        <v>4.6990000000000004E-4</v>
      </c>
    </row>
    <row r="12113" spans="1:12">
      <c r="A12113" s="118">
        <v>45200</v>
      </c>
      <c r="B12113" t="s">
        <v>205</v>
      </c>
      <c r="C12113" t="s">
        <v>204</v>
      </c>
      <c r="D12113" t="s">
        <v>4196</v>
      </c>
      <c r="E12113" t="s">
        <v>4195</v>
      </c>
      <c r="F12113">
        <v>66205215</v>
      </c>
      <c r="G12113" t="s">
        <v>1726</v>
      </c>
      <c r="H12113" t="s">
        <v>200</v>
      </c>
      <c r="I12113">
        <v>6781</v>
      </c>
      <c r="J12113" t="s">
        <v>199</v>
      </c>
      <c r="K12113" t="s">
        <v>198</v>
      </c>
      <c r="L12113">
        <f>I12113*$Q$4/10/1000</f>
        <v>1.1924057587200001</v>
      </c>
    </row>
    <row r="12114" spans="1:12">
      <c r="A12114" s="118">
        <v>45200</v>
      </c>
      <c r="B12114" t="s">
        <v>305</v>
      </c>
      <c r="C12114" t="s">
        <v>304</v>
      </c>
      <c r="D12114" t="s">
        <v>1169</v>
      </c>
      <c r="E12114" t="s">
        <v>4194</v>
      </c>
      <c r="F12114" t="s">
        <v>1167</v>
      </c>
      <c r="G12114" t="s">
        <v>1166</v>
      </c>
      <c r="H12114" t="s">
        <v>300</v>
      </c>
      <c r="I12114">
        <v>12.8</v>
      </c>
      <c r="J12114" t="s">
        <v>145</v>
      </c>
      <c r="K12114" t="s">
        <v>137</v>
      </c>
      <c r="L12114">
        <f>I12114*$Q$2/100/1000</f>
        <v>4.7360000000000001E-5</v>
      </c>
    </row>
    <row r="12115" spans="1:12">
      <c r="A12115" s="118">
        <v>45108</v>
      </c>
      <c r="B12115" t="s">
        <v>3799</v>
      </c>
      <c r="C12115" t="s">
        <v>3798</v>
      </c>
      <c r="D12115" t="s">
        <v>4104</v>
      </c>
      <c r="E12115" t="s">
        <v>4193</v>
      </c>
      <c r="F12115">
        <v>31202063</v>
      </c>
      <c r="G12115" t="s">
        <v>3850</v>
      </c>
      <c r="H12115" t="s">
        <v>3793</v>
      </c>
      <c r="I12115">
        <v>127</v>
      </c>
      <c r="J12115" t="s">
        <v>145</v>
      </c>
      <c r="K12115" t="s">
        <v>137</v>
      </c>
      <c r="L12115">
        <f>I12115*$Q$2/100/1000</f>
        <v>4.6990000000000004E-4</v>
      </c>
    </row>
    <row r="12116" spans="1:12">
      <c r="A12116" s="118">
        <v>45108</v>
      </c>
      <c r="B12116" t="s">
        <v>3799</v>
      </c>
      <c r="C12116" t="s">
        <v>3798</v>
      </c>
      <c r="D12116" t="s">
        <v>4143</v>
      </c>
      <c r="E12116" t="s">
        <v>4192</v>
      </c>
      <c r="F12116">
        <v>31202060</v>
      </c>
      <c r="G12116" t="s">
        <v>3800</v>
      </c>
      <c r="H12116" t="s">
        <v>3793</v>
      </c>
      <c r="I12116">
        <v>127</v>
      </c>
      <c r="J12116" t="s">
        <v>145</v>
      </c>
      <c r="K12116" t="s">
        <v>137</v>
      </c>
      <c r="L12116">
        <f>I12116*$Q$2/100/1000</f>
        <v>4.6990000000000004E-4</v>
      </c>
    </row>
    <row r="12117" spans="1:12">
      <c r="A12117" s="118">
        <v>45108</v>
      </c>
      <c r="B12117" t="s">
        <v>3799</v>
      </c>
      <c r="C12117" t="s">
        <v>3798</v>
      </c>
      <c r="D12117" t="s">
        <v>4087</v>
      </c>
      <c r="E12117" t="s">
        <v>4191</v>
      </c>
      <c r="F12117">
        <v>31202070</v>
      </c>
      <c r="G12117" t="s">
        <v>4187</v>
      </c>
      <c r="H12117" t="s">
        <v>3793</v>
      </c>
      <c r="I12117">
        <v>127</v>
      </c>
      <c r="J12117" t="s">
        <v>145</v>
      </c>
      <c r="K12117" t="s">
        <v>137</v>
      </c>
      <c r="L12117">
        <f>I12117*$Q$2/100/1000</f>
        <v>4.6990000000000004E-4</v>
      </c>
    </row>
    <row r="12118" spans="1:12">
      <c r="A12118" s="118">
        <v>45108</v>
      </c>
      <c r="B12118" t="s">
        <v>3799</v>
      </c>
      <c r="C12118" t="s">
        <v>3798</v>
      </c>
      <c r="D12118" t="s">
        <v>4112</v>
      </c>
      <c r="E12118" t="s">
        <v>4190</v>
      </c>
      <c r="F12118">
        <v>101035928</v>
      </c>
      <c r="G12118" t="s">
        <v>4189</v>
      </c>
      <c r="H12118" t="s">
        <v>3793</v>
      </c>
      <c r="I12118">
        <v>127</v>
      </c>
      <c r="J12118" t="s">
        <v>145</v>
      </c>
      <c r="K12118" t="s">
        <v>137</v>
      </c>
      <c r="L12118">
        <f>I12118*$Q$2/100/1000</f>
        <v>4.6990000000000004E-4</v>
      </c>
    </row>
    <row r="12119" spans="1:12">
      <c r="A12119" s="118">
        <v>45108</v>
      </c>
      <c r="B12119" t="s">
        <v>3799</v>
      </c>
      <c r="C12119" t="s">
        <v>3798</v>
      </c>
      <c r="D12119" t="s">
        <v>4087</v>
      </c>
      <c r="E12119" t="s">
        <v>4188</v>
      </c>
      <c r="F12119">
        <v>31202070</v>
      </c>
      <c r="G12119" t="s">
        <v>4187</v>
      </c>
      <c r="H12119" t="s">
        <v>3793</v>
      </c>
      <c r="I12119">
        <v>127</v>
      </c>
      <c r="J12119" t="s">
        <v>145</v>
      </c>
      <c r="K12119" t="s">
        <v>137</v>
      </c>
      <c r="L12119">
        <f>I12119*$Q$2/100/1000</f>
        <v>4.6990000000000004E-4</v>
      </c>
    </row>
    <row r="12120" spans="1:12">
      <c r="A12120" s="118">
        <v>45108</v>
      </c>
      <c r="B12120" t="s">
        <v>3799</v>
      </c>
      <c r="C12120" t="s">
        <v>3798</v>
      </c>
      <c r="D12120" t="s">
        <v>4054</v>
      </c>
      <c r="E12120" t="s">
        <v>4186</v>
      </c>
      <c r="F12120">
        <v>21202054</v>
      </c>
      <c r="G12120" t="s">
        <v>3879</v>
      </c>
      <c r="H12120" t="s">
        <v>3793</v>
      </c>
      <c r="I12120">
        <v>127</v>
      </c>
      <c r="J12120" t="s">
        <v>145</v>
      </c>
      <c r="K12120" t="s">
        <v>137</v>
      </c>
      <c r="L12120">
        <f>I12120*$Q$2/100/1000</f>
        <v>4.6990000000000004E-4</v>
      </c>
    </row>
    <row r="12121" spans="1:12">
      <c r="A12121" s="118">
        <v>45108</v>
      </c>
      <c r="B12121" t="s">
        <v>3799</v>
      </c>
      <c r="C12121" t="s">
        <v>3798</v>
      </c>
      <c r="D12121" t="s">
        <v>4143</v>
      </c>
      <c r="E12121" t="s">
        <v>4185</v>
      </c>
      <c r="F12121">
        <v>21202056</v>
      </c>
      <c r="G12121" t="s">
        <v>4184</v>
      </c>
      <c r="H12121" t="s">
        <v>3793</v>
      </c>
      <c r="I12121">
        <v>127</v>
      </c>
      <c r="J12121" t="s">
        <v>145</v>
      </c>
      <c r="K12121" t="s">
        <v>137</v>
      </c>
      <c r="L12121">
        <f>I12121*$Q$2/100/1000</f>
        <v>4.6990000000000004E-4</v>
      </c>
    </row>
    <row r="12122" spans="1:12">
      <c r="A12122" s="118">
        <v>45200</v>
      </c>
      <c r="B12122" t="s">
        <v>205</v>
      </c>
      <c r="C12122" t="s">
        <v>204</v>
      </c>
      <c r="D12122" t="s">
        <v>4183</v>
      </c>
      <c r="E12122" t="s">
        <v>4182</v>
      </c>
      <c r="F12122">
        <v>66205215</v>
      </c>
      <c r="G12122" t="s">
        <v>201</v>
      </c>
      <c r="H12122" t="s">
        <v>200</v>
      </c>
      <c r="I12122">
        <v>6781</v>
      </c>
      <c r="J12122" t="s">
        <v>199</v>
      </c>
      <c r="K12122" t="s">
        <v>198</v>
      </c>
      <c r="L12122">
        <f>I12122*$Q$4/10/1000</f>
        <v>1.1924057587200001</v>
      </c>
    </row>
    <row r="12123" spans="1:12">
      <c r="A12123" s="118">
        <v>45200</v>
      </c>
      <c r="B12123" t="s">
        <v>205</v>
      </c>
      <c r="C12123" t="s">
        <v>204</v>
      </c>
      <c r="D12123" t="s">
        <v>4181</v>
      </c>
      <c r="E12123" t="s">
        <v>4180</v>
      </c>
      <c r="F12123">
        <v>66205215</v>
      </c>
      <c r="G12123" t="s">
        <v>201</v>
      </c>
      <c r="H12123" t="s">
        <v>200</v>
      </c>
      <c r="I12123">
        <v>6781</v>
      </c>
      <c r="J12123" t="s">
        <v>199</v>
      </c>
      <c r="K12123" t="s">
        <v>198</v>
      </c>
      <c r="L12123">
        <f>I12123*$Q$4/10/1000</f>
        <v>1.1924057587200001</v>
      </c>
    </row>
    <row r="12124" spans="1:12">
      <c r="A12124" s="118">
        <v>45108</v>
      </c>
      <c r="B12124" t="s">
        <v>3799</v>
      </c>
      <c r="C12124" t="s">
        <v>3798</v>
      </c>
      <c r="D12124" t="s">
        <v>4143</v>
      </c>
      <c r="E12124" t="s">
        <v>4179</v>
      </c>
      <c r="F12124">
        <v>21202050</v>
      </c>
      <c r="G12124" t="s">
        <v>4042</v>
      </c>
      <c r="H12124" t="s">
        <v>3793</v>
      </c>
      <c r="I12124">
        <v>127</v>
      </c>
      <c r="J12124" t="s">
        <v>145</v>
      </c>
      <c r="K12124" t="s">
        <v>137</v>
      </c>
      <c r="L12124">
        <f>I12124*$Q$2/100/1000</f>
        <v>4.6990000000000004E-4</v>
      </c>
    </row>
    <row r="12125" spans="1:12">
      <c r="A12125" s="118">
        <v>45108</v>
      </c>
      <c r="B12125" t="s">
        <v>3799</v>
      </c>
      <c r="C12125" t="s">
        <v>3798</v>
      </c>
      <c r="D12125" t="s">
        <v>3925</v>
      </c>
      <c r="E12125" t="s">
        <v>4178</v>
      </c>
      <c r="F12125" t="s">
        <v>4022</v>
      </c>
      <c r="G12125" t="s">
        <v>4021</v>
      </c>
      <c r="H12125" t="s">
        <v>3793</v>
      </c>
      <c r="I12125">
        <v>127</v>
      </c>
      <c r="J12125" t="s">
        <v>145</v>
      </c>
      <c r="K12125" t="s">
        <v>137</v>
      </c>
      <c r="L12125">
        <f>I12125*$Q$2/100/1000</f>
        <v>4.6990000000000004E-4</v>
      </c>
    </row>
    <row r="12126" spans="1:12">
      <c r="A12126" s="118">
        <v>45139</v>
      </c>
      <c r="B12126" t="s">
        <v>3799</v>
      </c>
      <c r="C12126" t="s">
        <v>3798</v>
      </c>
      <c r="D12126" t="s">
        <v>4044</v>
      </c>
      <c r="E12126" t="s">
        <v>4177</v>
      </c>
      <c r="F12126" s="119">
        <v>21202051</v>
      </c>
      <c r="G12126" t="s">
        <v>3918</v>
      </c>
      <c r="H12126" t="s">
        <v>3793</v>
      </c>
      <c r="I12126">
        <v>127</v>
      </c>
      <c r="J12126" t="s">
        <v>145</v>
      </c>
      <c r="K12126" t="s">
        <v>137</v>
      </c>
      <c r="L12126">
        <f>I12126*$Q$2/100/1000</f>
        <v>4.6990000000000004E-4</v>
      </c>
    </row>
    <row r="12127" spans="1:12">
      <c r="A12127" s="118">
        <v>45139</v>
      </c>
      <c r="B12127" t="s">
        <v>3799</v>
      </c>
      <c r="C12127" t="s">
        <v>3798</v>
      </c>
      <c r="D12127" t="s">
        <v>4137</v>
      </c>
      <c r="E12127" t="s">
        <v>4176</v>
      </c>
      <c r="F12127" s="119">
        <v>101022180</v>
      </c>
      <c r="G12127" t="s">
        <v>4175</v>
      </c>
      <c r="H12127" t="s">
        <v>3793</v>
      </c>
      <c r="I12127">
        <v>127</v>
      </c>
      <c r="J12127" t="s">
        <v>145</v>
      </c>
      <c r="K12127" t="s">
        <v>137</v>
      </c>
      <c r="L12127">
        <f>I12127*$Q$2/100/1000</f>
        <v>4.6990000000000004E-4</v>
      </c>
    </row>
    <row r="12128" spans="1:12">
      <c r="A12128" s="118">
        <v>45139</v>
      </c>
      <c r="B12128" t="s">
        <v>3799</v>
      </c>
      <c r="C12128" t="s">
        <v>3798</v>
      </c>
      <c r="D12128" t="s">
        <v>4051</v>
      </c>
      <c r="E12128" t="s">
        <v>4174</v>
      </c>
      <c r="F12128" s="119">
        <v>31202089</v>
      </c>
      <c r="G12128" t="s">
        <v>3804</v>
      </c>
      <c r="H12128" t="s">
        <v>3793</v>
      </c>
      <c r="I12128">
        <v>127</v>
      </c>
      <c r="J12128" t="s">
        <v>145</v>
      </c>
      <c r="K12128" t="s">
        <v>137</v>
      </c>
      <c r="L12128">
        <f>I12128*$Q$2/100/1000</f>
        <v>4.6990000000000004E-4</v>
      </c>
    </row>
    <row r="12129" spans="1:12">
      <c r="A12129" s="118">
        <v>45200</v>
      </c>
      <c r="B12129" t="s">
        <v>205</v>
      </c>
      <c r="C12129" t="s">
        <v>204</v>
      </c>
      <c r="D12129" t="s">
        <v>2527</v>
      </c>
      <c r="E12129" t="s">
        <v>4173</v>
      </c>
      <c r="F12129">
        <v>66205215</v>
      </c>
      <c r="G12129" t="s">
        <v>1726</v>
      </c>
      <c r="H12129" t="s">
        <v>200</v>
      </c>
      <c r="I12129">
        <v>6781</v>
      </c>
      <c r="J12129" t="s">
        <v>199</v>
      </c>
      <c r="K12129" t="s">
        <v>198</v>
      </c>
      <c r="L12129">
        <f>I12129*$Q$4/10/1000</f>
        <v>1.1924057587200001</v>
      </c>
    </row>
    <row r="12130" spans="1:12">
      <c r="A12130" s="118">
        <v>45200</v>
      </c>
      <c r="B12130" t="s">
        <v>205</v>
      </c>
      <c r="C12130" t="s">
        <v>204</v>
      </c>
      <c r="D12130" t="s">
        <v>3816</v>
      </c>
      <c r="E12130" t="s">
        <v>4172</v>
      </c>
      <c r="F12130">
        <v>66205215</v>
      </c>
      <c r="G12130" t="s">
        <v>1726</v>
      </c>
      <c r="H12130" t="s">
        <v>200</v>
      </c>
      <c r="I12130">
        <v>6781</v>
      </c>
      <c r="J12130" t="s">
        <v>199</v>
      </c>
      <c r="K12130" t="s">
        <v>198</v>
      </c>
      <c r="L12130">
        <f>I12130*$Q$4/10/1000</f>
        <v>1.1924057587200001</v>
      </c>
    </row>
    <row r="12131" spans="1:12">
      <c r="A12131" s="118">
        <v>45200</v>
      </c>
      <c r="B12131" t="s">
        <v>205</v>
      </c>
      <c r="C12131" t="s">
        <v>204</v>
      </c>
      <c r="D12131" t="s">
        <v>1728</v>
      </c>
      <c r="E12131" t="s">
        <v>4171</v>
      </c>
      <c r="F12131">
        <v>66205215</v>
      </c>
      <c r="G12131" t="s">
        <v>1726</v>
      </c>
      <c r="H12131" t="s">
        <v>200</v>
      </c>
      <c r="I12131">
        <v>6781</v>
      </c>
      <c r="J12131" t="s">
        <v>199</v>
      </c>
      <c r="K12131" t="s">
        <v>198</v>
      </c>
      <c r="L12131">
        <f>I12131*$Q$4/10/1000</f>
        <v>1.1924057587200001</v>
      </c>
    </row>
    <row r="12132" spans="1:12">
      <c r="A12132" s="118">
        <v>45139</v>
      </c>
      <c r="B12132" t="s">
        <v>3799</v>
      </c>
      <c r="C12132" t="s">
        <v>3798</v>
      </c>
      <c r="D12132" t="s">
        <v>4170</v>
      </c>
      <c r="E12132" t="s">
        <v>4169</v>
      </c>
      <c r="F12132" s="119">
        <v>31202086</v>
      </c>
      <c r="G12132" t="s">
        <v>4168</v>
      </c>
      <c r="H12132" t="s">
        <v>3793</v>
      </c>
      <c r="I12132">
        <v>127</v>
      </c>
      <c r="J12132" t="s">
        <v>145</v>
      </c>
      <c r="K12132" t="s">
        <v>137</v>
      </c>
      <c r="L12132">
        <f>I12132*$Q$2/100/1000</f>
        <v>4.6990000000000004E-4</v>
      </c>
    </row>
    <row r="12133" spans="1:12">
      <c r="A12133" s="118">
        <v>45139</v>
      </c>
      <c r="B12133" t="s">
        <v>3799</v>
      </c>
      <c r="C12133" t="s">
        <v>3798</v>
      </c>
      <c r="D12133" t="s">
        <v>3991</v>
      </c>
      <c r="E12133" t="s">
        <v>4167</v>
      </c>
      <c r="F12133" s="119" t="s">
        <v>3989</v>
      </c>
      <c r="G12133" t="s">
        <v>3988</v>
      </c>
      <c r="H12133" t="s">
        <v>3793</v>
      </c>
      <c r="I12133">
        <v>127</v>
      </c>
      <c r="J12133" t="s">
        <v>145</v>
      </c>
      <c r="K12133" t="s">
        <v>137</v>
      </c>
      <c r="L12133">
        <f>I12133*$Q$2/100/1000</f>
        <v>4.6990000000000004E-4</v>
      </c>
    </row>
    <row r="12134" spans="1:12">
      <c r="A12134" s="118">
        <v>45139</v>
      </c>
      <c r="B12134" t="s">
        <v>3799</v>
      </c>
      <c r="C12134" t="s">
        <v>3798</v>
      </c>
      <c r="D12134" t="s">
        <v>4051</v>
      </c>
      <c r="E12134" t="s">
        <v>4166</v>
      </c>
      <c r="F12134" s="119">
        <v>31202091</v>
      </c>
      <c r="G12134" t="s">
        <v>3929</v>
      </c>
      <c r="H12134" t="s">
        <v>3793</v>
      </c>
      <c r="I12134">
        <v>127</v>
      </c>
      <c r="J12134" t="s">
        <v>145</v>
      </c>
      <c r="K12134" t="s">
        <v>137</v>
      </c>
      <c r="L12134">
        <f>I12134*$Q$2/100/1000</f>
        <v>4.6990000000000004E-4</v>
      </c>
    </row>
    <row r="12135" spans="1:12">
      <c r="A12135" s="118">
        <v>45200</v>
      </c>
      <c r="B12135" t="s">
        <v>723</v>
      </c>
      <c r="C12135" t="s">
        <v>722</v>
      </c>
      <c r="D12135" t="s">
        <v>4165</v>
      </c>
      <c r="E12135" t="s">
        <v>4164</v>
      </c>
      <c r="F12135" t="s">
        <v>4163</v>
      </c>
      <c r="G12135" t="s">
        <v>4162</v>
      </c>
      <c r="H12135" t="s">
        <v>718</v>
      </c>
      <c r="I12135">
        <v>302</v>
      </c>
      <c r="J12135" t="s">
        <v>145</v>
      </c>
      <c r="K12135" t="s">
        <v>717</v>
      </c>
      <c r="L12135">
        <f>I12135*$Q$2/100/1000</f>
        <v>1.1173999999999999E-3</v>
      </c>
    </row>
    <row r="12136" spans="1:12">
      <c r="A12136" s="118">
        <v>45139</v>
      </c>
      <c r="B12136" t="s">
        <v>3799</v>
      </c>
      <c r="C12136" t="s">
        <v>3798</v>
      </c>
      <c r="D12136" t="s">
        <v>4083</v>
      </c>
      <c r="E12136" t="s">
        <v>4161</v>
      </c>
      <c r="F12136" s="119">
        <v>101032952</v>
      </c>
      <c r="G12136" t="s">
        <v>4154</v>
      </c>
      <c r="H12136" t="s">
        <v>3793</v>
      </c>
      <c r="I12136">
        <v>127</v>
      </c>
      <c r="J12136" t="s">
        <v>145</v>
      </c>
      <c r="K12136" t="s">
        <v>137</v>
      </c>
      <c r="L12136">
        <f>I12136*$Q$2/100/1000</f>
        <v>4.6990000000000004E-4</v>
      </c>
    </row>
    <row r="12137" spans="1:12">
      <c r="A12137" s="118">
        <v>45139</v>
      </c>
      <c r="B12137" t="s">
        <v>3799</v>
      </c>
      <c r="C12137" t="s">
        <v>3798</v>
      </c>
      <c r="D12137" t="s">
        <v>4048</v>
      </c>
      <c r="E12137" t="s">
        <v>4160</v>
      </c>
      <c r="F12137" s="119">
        <v>101032952</v>
      </c>
      <c r="G12137" t="s">
        <v>4154</v>
      </c>
      <c r="H12137" t="s">
        <v>3793</v>
      </c>
      <c r="I12137">
        <v>127</v>
      </c>
      <c r="J12137" t="s">
        <v>145</v>
      </c>
      <c r="K12137" t="s">
        <v>137</v>
      </c>
      <c r="L12137">
        <f>I12137*$Q$2/100/1000</f>
        <v>4.6990000000000004E-4</v>
      </c>
    </row>
    <row r="12138" spans="1:12">
      <c r="A12138" s="118">
        <v>45200</v>
      </c>
      <c r="B12138" t="s">
        <v>261</v>
      </c>
      <c r="C12138" t="s">
        <v>260</v>
      </c>
      <c r="D12138" t="s">
        <v>3312</v>
      </c>
      <c r="E12138" t="s">
        <v>4159</v>
      </c>
      <c r="F12138">
        <v>21201413</v>
      </c>
      <c r="G12138" t="s">
        <v>3310</v>
      </c>
      <c r="H12138" t="s">
        <v>139</v>
      </c>
      <c r="I12138">
        <v>55</v>
      </c>
      <c r="J12138" t="s">
        <v>145</v>
      </c>
      <c r="K12138" t="s">
        <v>137</v>
      </c>
      <c r="L12138">
        <f>I12138*$Q$2/100/1000</f>
        <v>2.0350000000000001E-4</v>
      </c>
    </row>
    <row r="12139" spans="1:12">
      <c r="A12139" s="118">
        <v>45139</v>
      </c>
      <c r="B12139" t="s">
        <v>3799</v>
      </c>
      <c r="C12139" t="s">
        <v>3798</v>
      </c>
      <c r="D12139" t="s">
        <v>4000</v>
      </c>
      <c r="E12139" t="s">
        <v>4158</v>
      </c>
      <c r="F12139" s="119">
        <v>101032952</v>
      </c>
      <c r="G12139" t="s">
        <v>4154</v>
      </c>
      <c r="H12139" t="s">
        <v>3793</v>
      </c>
      <c r="I12139">
        <v>127</v>
      </c>
      <c r="J12139" t="s">
        <v>145</v>
      </c>
      <c r="K12139" t="s">
        <v>137</v>
      </c>
      <c r="L12139">
        <f>I12139*$Q$2/100/1000</f>
        <v>4.6990000000000004E-4</v>
      </c>
    </row>
    <row r="12140" spans="1:12">
      <c r="A12140" s="118">
        <v>45200</v>
      </c>
      <c r="B12140" t="s">
        <v>205</v>
      </c>
      <c r="C12140" t="s">
        <v>204</v>
      </c>
      <c r="D12140" t="s">
        <v>532</v>
      </c>
      <c r="E12140" t="s">
        <v>4157</v>
      </c>
      <c r="F12140" t="s">
        <v>1899</v>
      </c>
      <c r="G12140" t="s">
        <v>1898</v>
      </c>
      <c r="H12140" t="s">
        <v>200</v>
      </c>
      <c r="I12140">
        <v>6781</v>
      </c>
      <c r="J12140" t="s">
        <v>199</v>
      </c>
      <c r="K12140" t="s">
        <v>198</v>
      </c>
      <c r="L12140">
        <f>I12140*$Q$4/10/1000</f>
        <v>1.1924057587200001</v>
      </c>
    </row>
    <row r="12141" spans="1:12">
      <c r="A12141" s="118">
        <v>45139</v>
      </c>
      <c r="B12141" t="s">
        <v>3799</v>
      </c>
      <c r="C12141" t="s">
        <v>3798</v>
      </c>
      <c r="D12141" t="s">
        <v>4038</v>
      </c>
      <c r="E12141" t="s">
        <v>4156</v>
      </c>
      <c r="F12141" s="119">
        <v>101032952</v>
      </c>
      <c r="G12141" t="s">
        <v>4154</v>
      </c>
      <c r="H12141" t="s">
        <v>3793</v>
      </c>
      <c r="I12141">
        <v>127</v>
      </c>
      <c r="J12141" t="s">
        <v>145</v>
      </c>
      <c r="K12141" t="s">
        <v>137</v>
      </c>
      <c r="L12141">
        <f>I12141*$Q$2/100/1000</f>
        <v>4.6990000000000004E-4</v>
      </c>
    </row>
    <row r="12142" spans="1:12">
      <c r="A12142" s="118">
        <v>45139</v>
      </c>
      <c r="B12142" t="s">
        <v>3799</v>
      </c>
      <c r="C12142" t="s">
        <v>3798</v>
      </c>
      <c r="D12142" t="s">
        <v>4051</v>
      </c>
      <c r="E12142" t="s">
        <v>4155</v>
      </c>
      <c r="F12142" s="119">
        <v>101032952</v>
      </c>
      <c r="G12142" t="s">
        <v>4154</v>
      </c>
      <c r="H12142" t="s">
        <v>3793</v>
      </c>
      <c r="I12142">
        <v>127</v>
      </c>
      <c r="J12142" t="s">
        <v>145</v>
      </c>
      <c r="K12142" t="s">
        <v>137</v>
      </c>
      <c r="L12142">
        <f>I12142*$Q$2/100/1000</f>
        <v>4.6990000000000004E-4</v>
      </c>
    </row>
    <row r="12143" spans="1:12">
      <c r="A12143" s="118">
        <v>45139</v>
      </c>
      <c r="B12143" t="s">
        <v>3799</v>
      </c>
      <c r="C12143" t="s">
        <v>3798</v>
      </c>
      <c r="D12143" t="s">
        <v>4129</v>
      </c>
      <c r="E12143" t="s">
        <v>4153</v>
      </c>
      <c r="F12143" s="119">
        <v>21202052</v>
      </c>
      <c r="G12143" t="s">
        <v>3984</v>
      </c>
      <c r="H12143" t="s">
        <v>3793</v>
      </c>
      <c r="I12143">
        <v>127</v>
      </c>
      <c r="J12143" t="s">
        <v>145</v>
      </c>
      <c r="K12143" t="s">
        <v>137</v>
      </c>
      <c r="L12143">
        <f>I12143*$Q$2/100/1000</f>
        <v>4.6990000000000004E-4</v>
      </c>
    </row>
    <row r="12144" spans="1:12">
      <c r="A12144" s="118">
        <v>45200</v>
      </c>
      <c r="B12144" t="s">
        <v>574</v>
      </c>
      <c r="C12144" t="s">
        <v>573</v>
      </c>
      <c r="D12144" t="s">
        <v>582</v>
      </c>
      <c r="E12144" t="s">
        <v>4152</v>
      </c>
      <c r="F12144" t="s">
        <v>3634</v>
      </c>
      <c r="G12144" t="s">
        <v>3633</v>
      </c>
      <c r="H12144" t="s">
        <v>569</v>
      </c>
      <c r="I12144">
        <v>298</v>
      </c>
      <c r="J12144" t="s">
        <v>145</v>
      </c>
      <c r="K12144" t="s">
        <v>137</v>
      </c>
      <c r="L12144">
        <f>I12144*$Q$2/100/1000</f>
        <v>1.1026E-3</v>
      </c>
    </row>
    <row r="12145" spans="1:12">
      <c r="A12145" s="118">
        <v>45200</v>
      </c>
      <c r="B12145" t="s">
        <v>180</v>
      </c>
      <c r="C12145" t="s">
        <v>179</v>
      </c>
      <c r="D12145" t="s">
        <v>4151</v>
      </c>
      <c r="E12145" t="s">
        <v>4150</v>
      </c>
      <c r="F12145" t="s">
        <v>4149</v>
      </c>
      <c r="G12145" t="s">
        <v>4148</v>
      </c>
      <c r="H12145" t="s">
        <v>174</v>
      </c>
      <c r="I12145">
        <v>3154</v>
      </c>
      <c r="J12145" t="s">
        <v>173</v>
      </c>
      <c r="K12145" t="s">
        <v>172</v>
      </c>
      <c r="L12145">
        <f>I12145*$Q$3/(1000/0.1)</f>
        <v>1.0118031999999999E-2</v>
      </c>
    </row>
    <row r="12146" spans="1:12">
      <c r="A12146" s="118">
        <v>45200</v>
      </c>
      <c r="B12146" t="s">
        <v>180</v>
      </c>
      <c r="C12146" t="s">
        <v>179</v>
      </c>
      <c r="D12146" t="s">
        <v>4147</v>
      </c>
      <c r="E12146" t="s">
        <v>4146</v>
      </c>
      <c r="F12146" t="s">
        <v>4145</v>
      </c>
      <c r="G12146" t="s">
        <v>4144</v>
      </c>
      <c r="H12146" t="s">
        <v>174</v>
      </c>
      <c r="I12146">
        <v>3154</v>
      </c>
      <c r="J12146" t="s">
        <v>173</v>
      </c>
      <c r="K12146" t="s">
        <v>172</v>
      </c>
      <c r="L12146">
        <f>I12146*$Q$3/(1000/0.1)</f>
        <v>1.0118031999999999E-2</v>
      </c>
    </row>
    <row r="12147" spans="1:12">
      <c r="A12147" s="118">
        <v>45139</v>
      </c>
      <c r="B12147" t="s">
        <v>3799</v>
      </c>
      <c r="C12147" t="s">
        <v>3798</v>
      </c>
      <c r="D12147" t="s">
        <v>4143</v>
      </c>
      <c r="E12147" t="s">
        <v>4142</v>
      </c>
      <c r="F12147" s="119">
        <v>21212164</v>
      </c>
      <c r="G12147" t="s">
        <v>3858</v>
      </c>
      <c r="H12147" t="s">
        <v>3793</v>
      </c>
      <c r="I12147">
        <v>127</v>
      </c>
      <c r="J12147" t="s">
        <v>145</v>
      </c>
      <c r="K12147" t="s">
        <v>137</v>
      </c>
      <c r="L12147">
        <f>I12147*$Q$2/100/1000</f>
        <v>4.6990000000000004E-4</v>
      </c>
    </row>
    <row r="12148" spans="1:12">
      <c r="A12148" s="118">
        <v>45200</v>
      </c>
      <c r="B12148" t="s">
        <v>1723</v>
      </c>
      <c r="C12148" t="s">
        <v>1722</v>
      </c>
      <c r="D12148" t="s">
        <v>4141</v>
      </c>
      <c r="E12148" t="s">
        <v>4140</v>
      </c>
      <c r="F12148">
        <v>101042130</v>
      </c>
      <c r="G12148" t="s">
        <v>4139</v>
      </c>
      <c r="H12148" t="s">
        <v>1717</v>
      </c>
      <c r="I12148">
        <v>118</v>
      </c>
      <c r="J12148" t="s">
        <v>223</v>
      </c>
      <c r="K12148" t="s">
        <v>137</v>
      </c>
      <c r="L12148">
        <f>I12148*$Q$5/1000</f>
        <v>0.1199765</v>
      </c>
    </row>
    <row r="12149" spans="1:12">
      <c r="A12149" s="118">
        <v>45200</v>
      </c>
      <c r="B12149" t="s">
        <v>443</v>
      </c>
      <c r="C12149" t="s">
        <v>442</v>
      </c>
      <c r="D12149" t="s">
        <v>441</v>
      </c>
      <c r="E12149" t="s">
        <v>4138</v>
      </c>
      <c r="F12149">
        <v>101022020</v>
      </c>
      <c r="G12149" t="s">
        <v>2288</v>
      </c>
      <c r="H12149" s="122" t="s">
        <v>437</v>
      </c>
      <c r="I12149">
        <v>4725</v>
      </c>
      <c r="J12149" t="s">
        <v>199</v>
      </c>
      <c r="K12149" t="s">
        <v>198</v>
      </c>
      <c r="L12149">
        <f>I12149*$Q$4/1000</f>
        <v>8.3086819200000015</v>
      </c>
    </row>
    <row r="12150" spans="1:12">
      <c r="A12150" s="118">
        <v>45139</v>
      </c>
      <c r="B12150" t="s">
        <v>3799</v>
      </c>
      <c r="C12150" t="s">
        <v>3798</v>
      </c>
      <c r="D12150" t="s">
        <v>4137</v>
      </c>
      <c r="E12150" t="s">
        <v>4136</v>
      </c>
      <c r="F12150" s="119">
        <v>101025505</v>
      </c>
      <c r="G12150" t="s">
        <v>4030</v>
      </c>
      <c r="H12150" t="s">
        <v>3793</v>
      </c>
      <c r="I12150">
        <v>127</v>
      </c>
      <c r="J12150" t="s">
        <v>145</v>
      </c>
      <c r="K12150" t="s">
        <v>137</v>
      </c>
      <c r="L12150">
        <f>I12150*$Q$2/100/1000</f>
        <v>4.6990000000000004E-4</v>
      </c>
    </row>
    <row r="12151" spans="1:12">
      <c r="A12151" s="118">
        <v>45200</v>
      </c>
      <c r="B12151" t="s">
        <v>443</v>
      </c>
      <c r="C12151" t="s">
        <v>442</v>
      </c>
      <c r="D12151" t="s">
        <v>441</v>
      </c>
      <c r="E12151" t="s">
        <v>4135</v>
      </c>
      <c r="F12151">
        <v>101022020</v>
      </c>
      <c r="G12151" t="s">
        <v>2288</v>
      </c>
      <c r="H12151" s="122" t="s">
        <v>437</v>
      </c>
      <c r="I12151">
        <v>4725</v>
      </c>
      <c r="J12151" t="s">
        <v>199</v>
      </c>
      <c r="K12151" t="s">
        <v>198</v>
      </c>
      <c r="L12151">
        <f>I12151*$Q$4/1000</f>
        <v>8.3086819200000015</v>
      </c>
    </row>
    <row r="12152" spans="1:12">
      <c r="A12152" s="118">
        <v>45200</v>
      </c>
      <c r="B12152" t="s">
        <v>180</v>
      </c>
      <c r="C12152" t="s">
        <v>179</v>
      </c>
      <c r="D12152" t="s">
        <v>2949</v>
      </c>
      <c r="E12152" t="s">
        <v>4134</v>
      </c>
      <c r="F12152" t="s">
        <v>2947</v>
      </c>
      <c r="G12152" t="s">
        <v>2946</v>
      </c>
      <c r="H12152" t="s">
        <v>174</v>
      </c>
      <c r="I12152">
        <v>3154</v>
      </c>
      <c r="J12152" t="s">
        <v>173</v>
      </c>
      <c r="K12152" t="s">
        <v>172</v>
      </c>
      <c r="L12152">
        <f>I12152*$Q$3/(1000/0.1)</f>
        <v>1.0118031999999999E-2</v>
      </c>
    </row>
    <row r="12153" spans="1:12">
      <c r="A12153" s="118">
        <v>45139</v>
      </c>
      <c r="B12153" t="s">
        <v>3799</v>
      </c>
      <c r="C12153" t="s">
        <v>3798</v>
      </c>
      <c r="D12153" t="s">
        <v>3925</v>
      </c>
      <c r="E12153" t="s">
        <v>4133</v>
      </c>
      <c r="F12153" s="119" t="s">
        <v>4022</v>
      </c>
      <c r="G12153" t="s">
        <v>4021</v>
      </c>
      <c r="H12153" t="s">
        <v>3793</v>
      </c>
      <c r="I12153">
        <v>127</v>
      </c>
      <c r="J12153" t="s">
        <v>145</v>
      </c>
      <c r="K12153" t="s">
        <v>137</v>
      </c>
      <c r="L12153">
        <f>I12153*$Q$2/100/1000</f>
        <v>4.6990000000000004E-4</v>
      </c>
    </row>
    <row r="12154" spans="1:12">
      <c r="A12154" s="118">
        <v>45139</v>
      </c>
      <c r="B12154" t="s">
        <v>3799</v>
      </c>
      <c r="C12154" t="s">
        <v>3798</v>
      </c>
      <c r="D12154" t="s">
        <v>4132</v>
      </c>
      <c r="E12154" t="s">
        <v>4131</v>
      </c>
      <c r="F12154" s="119" t="s">
        <v>4068</v>
      </c>
      <c r="G12154" t="s">
        <v>4067</v>
      </c>
      <c r="H12154" t="s">
        <v>3793</v>
      </c>
      <c r="I12154">
        <v>127</v>
      </c>
      <c r="J12154" t="s">
        <v>145</v>
      </c>
      <c r="K12154" t="s">
        <v>137</v>
      </c>
      <c r="L12154">
        <f>I12154*$Q$2/100/1000</f>
        <v>4.6990000000000004E-4</v>
      </c>
    </row>
    <row r="12155" spans="1:12">
      <c r="A12155" s="118">
        <v>45139</v>
      </c>
      <c r="B12155" t="s">
        <v>3799</v>
      </c>
      <c r="C12155" t="s">
        <v>3798</v>
      </c>
      <c r="D12155" t="s">
        <v>4051</v>
      </c>
      <c r="E12155" t="s">
        <v>4130</v>
      </c>
      <c r="F12155" s="119">
        <v>1</v>
      </c>
      <c r="G12155" t="s">
        <v>4049</v>
      </c>
      <c r="H12155" t="s">
        <v>3793</v>
      </c>
      <c r="I12155">
        <v>127</v>
      </c>
      <c r="J12155" t="s">
        <v>145</v>
      </c>
      <c r="K12155" t="s">
        <v>137</v>
      </c>
      <c r="L12155">
        <f>I12155*$Q$2/100/1000</f>
        <v>4.6990000000000004E-4</v>
      </c>
    </row>
    <row r="12156" spans="1:12">
      <c r="A12156" s="118">
        <v>45139</v>
      </c>
      <c r="B12156" t="s">
        <v>3799</v>
      </c>
      <c r="C12156" t="s">
        <v>3798</v>
      </c>
      <c r="D12156" t="s">
        <v>4129</v>
      </c>
      <c r="E12156" t="s">
        <v>4128</v>
      </c>
      <c r="F12156" s="119">
        <v>1</v>
      </c>
      <c r="G12156" t="s">
        <v>4127</v>
      </c>
      <c r="H12156" t="s">
        <v>3793</v>
      </c>
      <c r="I12156">
        <v>127</v>
      </c>
      <c r="J12156" t="s">
        <v>145</v>
      </c>
      <c r="K12156" t="s">
        <v>137</v>
      </c>
      <c r="L12156">
        <f>I12156*$Q$2/100/1000</f>
        <v>4.6990000000000004E-4</v>
      </c>
    </row>
    <row r="12157" spans="1:12">
      <c r="A12157" s="118">
        <v>45200</v>
      </c>
      <c r="B12157" t="s">
        <v>271</v>
      </c>
      <c r="C12157" t="s">
        <v>270</v>
      </c>
      <c r="D12157" t="s">
        <v>4126</v>
      </c>
      <c r="E12157" t="s">
        <v>4125</v>
      </c>
      <c r="F12157">
        <v>30202404</v>
      </c>
      <c r="G12157" t="s">
        <v>3119</v>
      </c>
      <c r="H12157" t="s">
        <v>266</v>
      </c>
      <c r="I12157">
        <v>180</v>
      </c>
      <c r="J12157" t="s">
        <v>145</v>
      </c>
      <c r="K12157" t="s">
        <v>137</v>
      </c>
      <c r="L12157">
        <f>I12157*$Q$2/100/1000</f>
        <v>6.6599999999999993E-4</v>
      </c>
    </row>
    <row r="12158" spans="1:12">
      <c r="A12158" s="118">
        <v>45139</v>
      </c>
      <c r="B12158" t="s">
        <v>3799</v>
      </c>
      <c r="C12158" t="s">
        <v>3798</v>
      </c>
      <c r="D12158" t="s">
        <v>4124</v>
      </c>
      <c r="E12158" t="s">
        <v>4123</v>
      </c>
      <c r="F12158" s="119">
        <v>88202508</v>
      </c>
      <c r="G12158" t="s">
        <v>4122</v>
      </c>
      <c r="H12158" t="s">
        <v>3793</v>
      </c>
      <c r="I12158">
        <v>127</v>
      </c>
      <c r="J12158" t="s">
        <v>145</v>
      </c>
      <c r="K12158" t="s">
        <v>137</v>
      </c>
      <c r="L12158">
        <f>I12158*$Q$2/100/1000</f>
        <v>4.6990000000000004E-4</v>
      </c>
    </row>
    <row r="12159" spans="1:12">
      <c r="A12159" s="118">
        <v>45139</v>
      </c>
      <c r="B12159" t="s">
        <v>3799</v>
      </c>
      <c r="C12159" t="s">
        <v>3798</v>
      </c>
      <c r="D12159" t="s">
        <v>4087</v>
      </c>
      <c r="E12159" t="s">
        <v>4121</v>
      </c>
      <c r="F12159" s="119">
        <v>31202087</v>
      </c>
      <c r="G12159" t="s">
        <v>4034</v>
      </c>
      <c r="H12159" t="s">
        <v>3793</v>
      </c>
      <c r="I12159">
        <v>127</v>
      </c>
      <c r="J12159" t="s">
        <v>145</v>
      </c>
      <c r="K12159" t="s">
        <v>137</v>
      </c>
      <c r="L12159">
        <f>I12159*$Q$2/100/1000</f>
        <v>4.6990000000000004E-4</v>
      </c>
    </row>
    <row r="12160" spans="1:12">
      <c r="A12160" s="118">
        <v>45200</v>
      </c>
      <c r="B12160" t="s">
        <v>574</v>
      </c>
      <c r="C12160" t="s">
        <v>573</v>
      </c>
      <c r="D12160" t="s">
        <v>2160</v>
      </c>
      <c r="E12160" t="s">
        <v>4120</v>
      </c>
      <c r="F12160">
        <v>1</v>
      </c>
      <c r="G12160" t="s">
        <v>667</v>
      </c>
      <c r="H12160" t="s">
        <v>569</v>
      </c>
      <c r="I12160">
        <v>298</v>
      </c>
      <c r="J12160" t="s">
        <v>145</v>
      </c>
      <c r="K12160" t="s">
        <v>137</v>
      </c>
      <c r="L12160">
        <f>I12160*$Q$2/100/1000</f>
        <v>1.1026E-3</v>
      </c>
    </row>
    <row r="12161" spans="1:12">
      <c r="A12161" s="118">
        <v>45139</v>
      </c>
      <c r="B12161" t="s">
        <v>3799</v>
      </c>
      <c r="C12161" t="s">
        <v>3798</v>
      </c>
      <c r="D12161" t="s">
        <v>4119</v>
      </c>
      <c r="E12161" t="s">
        <v>4118</v>
      </c>
      <c r="F12161" s="119">
        <v>1</v>
      </c>
      <c r="G12161" t="s">
        <v>667</v>
      </c>
      <c r="H12161" t="s">
        <v>3793</v>
      </c>
      <c r="I12161">
        <v>127</v>
      </c>
      <c r="J12161" t="s">
        <v>145</v>
      </c>
      <c r="K12161" t="s">
        <v>137</v>
      </c>
      <c r="L12161">
        <f>I12161*$Q$2/100/1000</f>
        <v>4.6990000000000004E-4</v>
      </c>
    </row>
    <row r="12162" spans="1:12">
      <c r="A12162" s="118">
        <v>45200</v>
      </c>
      <c r="B12162" t="s">
        <v>261</v>
      </c>
      <c r="C12162" t="s">
        <v>260</v>
      </c>
      <c r="D12162" t="s">
        <v>3312</v>
      </c>
      <c r="E12162" t="s">
        <v>4117</v>
      </c>
      <c r="F12162" t="s">
        <v>1945</v>
      </c>
      <c r="G12162" t="s">
        <v>1944</v>
      </c>
      <c r="H12162" t="s">
        <v>139</v>
      </c>
      <c r="I12162">
        <v>55</v>
      </c>
      <c r="J12162" t="s">
        <v>145</v>
      </c>
      <c r="K12162" t="s">
        <v>137</v>
      </c>
      <c r="L12162">
        <f>I12162*$Q$2/100/1000</f>
        <v>2.0350000000000001E-4</v>
      </c>
    </row>
    <row r="12163" spans="1:12">
      <c r="A12163" s="118">
        <v>45139</v>
      </c>
      <c r="B12163" t="s">
        <v>3799</v>
      </c>
      <c r="C12163" t="s">
        <v>3798</v>
      </c>
      <c r="D12163" t="s">
        <v>4020</v>
      </c>
      <c r="E12163" t="s">
        <v>4116</v>
      </c>
      <c r="F12163" s="119">
        <v>1</v>
      </c>
      <c r="G12163" t="s">
        <v>4115</v>
      </c>
      <c r="H12163" t="s">
        <v>3793</v>
      </c>
      <c r="I12163">
        <v>127</v>
      </c>
      <c r="J12163" t="s">
        <v>145</v>
      </c>
      <c r="K12163" t="s">
        <v>137</v>
      </c>
      <c r="L12163">
        <f>I12163*$Q$2/100/1000</f>
        <v>4.6990000000000004E-4</v>
      </c>
    </row>
    <row r="12164" spans="1:12">
      <c r="A12164" s="118">
        <v>45139</v>
      </c>
      <c r="B12164" t="s">
        <v>3799</v>
      </c>
      <c r="C12164" t="s">
        <v>3798</v>
      </c>
      <c r="D12164" t="s">
        <v>4040</v>
      </c>
      <c r="E12164" t="s">
        <v>4114</v>
      </c>
      <c r="F12164" s="119">
        <v>21202051</v>
      </c>
      <c r="G12164" t="s">
        <v>3918</v>
      </c>
      <c r="H12164" t="s">
        <v>3793</v>
      </c>
      <c r="I12164">
        <v>127</v>
      </c>
      <c r="J12164" t="s">
        <v>145</v>
      </c>
      <c r="K12164" t="s">
        <v>137</v>
      </c>
      <c r="L12164">
        <f>I12164*$Q$2/100/1000</f>
        <v>4.6990000000000004E-4</v>
      </c>
    </row>
    <row r="12165" spans="1:12">
      <c r="A12165" s="118">
        <v>45139</v>
      </c>
      <c r="B12165" t="s">
        <v>3799</v>
      </c>
      <c r="C12165" t="s">
        <v>3798</v>
      </c>
      <c r="D12165" t="s">
        <v>4101</v>
      </c>
      <c r="E12165" t="s">
        <v>4113</v>
      </c>
      <c r="F12165" s="119">
        <v>21202051</v>
      </c>
      <c r="G12165" t="s">
        <v>3918</v>
      </c>
      <c r="H12165" t="s">
        <v>3793</v>
      </c>
      <c r="I12165">
        <v>127</v>
      </c>
      <c r="J12165" t="s">
        <v>145</v>
      </c>
      <c r="K12165" t="s">
        <v>137</v>
      </c>
      <c r="L12165">
        <f>I12165*$Q$2/100/1000</f>
        <v>4.6990000000000004E-4</v>
      </c>
    </row>
    <row r="12166" spans="1:12">
      <c r="A12166" s="118">
        <v>45139</v>
      </c>
      <c r="B12166" t="s">
        <v>3799</v>
      </c>
      <c r="C12166" t="s">
        <v>3798</v>
      </c>
      <c r="D12166" t="s">
        <v>4112</v>
      </c>
      <c r="E12166" t="s">
        <v>4111</v>
      </c>
      <c r="F12166" s="119">
        <v>1</v>
      </c>
      <c r="G12166" t="s">
        <v>4110</v>
      </c>
      <c r="H12166" t="s">
        <v>3793</v>
      </c>
      <c r="I12166">
        <v>127</v>
      </c>
      <c r="J12166" t="s">
        <v>145</v>
      </c>
      <c r="K12166" t="s">
        <v>137</v>
      </c>
      <c r="L12166">
        <f>I12166*$Q$2/100/1000</f>
        <v>4.6990000000000004E-4</v>
      </c>
    </row>
    <row r="12167" spans="1:12">
      <c r="A12167" s="118">
        <v>45139</v>
      </c>
      <c r="B12167" t="s">
        <v>3799</v>
      </c>
      <c r="C12167" t="s">
        <v>3798</v>
      </c>
      <c r="D12167" t="s">
        <v>3925</v>
      </c>
      <c r="E12167" t="s">
        <v>4109</v>
      </c>
      <c r="F12167" s="119">
        <v>1</v>
      </c>
      <c r="G12167" t="s">
        <v>4108</v>
      </c>
      <c r="H12167" t="s">
        <v>3793</v>
      </c>
      <c r="I12167">
        <v>127</v>
      </c>
      <c r="J12167" t="s">
        <v>145</v>
      </c>
      <c r="K12167" t="s">
        <v>137</v>
      </c>
      <c r="L12167">
        <f>I12167*$Q$2/100/1000</f>
        <v>4.6990000000000004E-4</v>
      </c>
    </row>
    <row r="12168" spans="1:12">
      <c r="A12168" s="118">
        <v>45139</v>
      </c>
      <c r="B12168" t="s">
        <v>3799</v>
      </c>
      <c r="C12168" t="s">
        <v>3798</v>
      </c>
      <c r="D12168" t="s">
        <v>4020</v>
      </c>
      <c r="E12168" t="s">
        <v>4107</v>
      </c>
      <c r="F12168" s="119">
        <v>21202050</v>
      </c>
      <c r="G12168" t="s">
        <v>4042</v>
      </c>
      <c r="H12168" t="s">
        <v>3793</v>
      </c>
      <c r="I12168">
        <v>127</v>
      </c>
      <c r="J12168" t="s">
        <v>145</v>
      </c>
      <c r="K12168" t="s">
        <v>137</v>
      </c>
      <c r="L12168">
        <f>I12168*$Q$2/100/1000</f>
        <v>4.6990000000000004E-4</v>
      </c>
    </row>
    <row r="12169" spans="1:12">
      <c r="A12169" s="118">
        <v>45139</v>
      </c>
      <c r="B12169" t="s">
        <v>3799</v>
      </c>
      <c r="C12169" t="s">
        <v>3798</v>
      </c>
      <c r="D12169" t="s">
        <v>3928</v>
      </c>
      <c r="E12169" t="s">
        <v>4106</v>
      </c>
      <c r="F12169" s="119" t="s">
        <v>4068</v>
      </c>
      <c r="G12169" t="s">
        <v>4067</v>
      </c>
      <c r="H12169" t="s">
        <v>3793</v>
      </c>
      <c r="I12169">
        <v>127</v>
      </c>
      <c r="J12169" t="s">
        <v>145</v>
      </c>
      <c r="K12169" t="s">
        <v>137</v>
      </c>
      <c r="L12169">
        <f>I12169*$Q$2/100/1000</f>
        <v>4.6990000000000004E-4</v>
      </c>
    </row>
    <row r="12170" spans="1:12">
      <c r="A12170" s="118">
        <v>45139</v>
      </c>
      <c r="B12170" t="s">
        <v>3799</v>
      </c>
      <c r="C12170" t="s">
        <v>3798</v>
      </c>
      <c r="D12170" t="s">
        <v>3928</v>
      </c>
      <c r="E12170" t="s">
        <v>4105</v>
      </c>
      <c r="F12170" s="119">
        <v>21212164</v>
      </c>
      <c r="G12170" t="s">
        <v>3858</v>
      </c>
      <c r="H12170" t="s">
        <v>3793</v>
      </c>
      <c r="I12170">
        <v>127</v>
      </c>
      <c r="J12170" t="s">
        <v>145</v>
      </c>
      <c r="K12170" t="s">
        <v>137</v>
      </c>
      <c r="L12170">
        <f>I12170*$Q$2/100/1000</f>
        <v>4.6990000000000004E-4</v>
      </c>
    </row>
    <row r="12171" spans="1:12">
      <c r="A12171" s="118">
        <v>45139</v>
      </c>
      <c r="B12171" t="s">
        <v>3799</v>
      </c>
      <c r="C12171" t="s">
        <v>3798</v>
      </c>
      <c r="D12171" t="s">
        <v>4104</v>
      </c>
      <c r="E12171" t="s">
        <v>4103</v>
      </c>
      <c r="F12171" s="119" t="s">
        <v>3889</v>
      </c>
      <c r="G12171" t="s">
        <v>3888</v>
      </c>
      <c r="H12171" t="s">
        <v>3793</v>
      </c>
      <c r="I12171">
        <v>127</v>
      </c>
      <c r="J12171" t="s">
        <v>145</v>
      </c>
      <c r="K12171" t="s">
        <v>137</v>
      </c>
      <c r="L12171">
        <f>I12171*$Q$2/100/1000</f>
        <v>4.6990000000000004E-4</v>
      </c>
    </row>
    <row r="12172" spans="1:12">
      <c r="A12172" s="118">
        <v>45139</v>
      </c>
      <c r="B12172" t="s">
        <v>3799</v>
      </c>
      <c r="C12172" t="s">
        <v>3798</v>
      </c>
      <c r="D12172" t="s">
        <v>4083</v>
      </c>
      <c r="E12172" t="s">
        <v>4102</v>
      </c>
      <c r="F12172" s="119">
        <v>34202380</v>
      </c>
      <c r="G12172" t="s">
        <v>3807</v>
      </c>
      <c r="H12172" t="s">
        <v>3793</v>
      </c>
      <c r="I12172">
        <v>127</v>
      </c>
      <c r="J12172" t="s">
        <v>145</v>
      </c>
      <c r="K12172" t="s">
        <v>137</v>
      </c>
      <c r="L12172">
        <f>I12172*$Q$2/100/1000</f>
        <v>4.6990000000000004E-4</v>
      </c>
    </row>
    <row r="12173" spans="1:12">
      <c r="A12173" s="118">
        <v>45139</v>
      </c>
      <c r="B12173" t="s">
        <v>3799</v>
      </c>
      <c r="C12173" t="s">
        <v>3798</v>
      </c>
      <c r="D12173" t="s">
        <v>4101</v>
      </c>
      <c r="E12173" t="s">
        <v>4100</v>
      </c>
      <c r="F12173" s="119">
        <v>31202061</v>
      </c>
      <c r="G12173" t="s">
        <v>4098</v>
      </c>
      <c r="H12173" t="s">
        <v>3793</v>
      </c>
      <c r="I12173">
        <v>127</v>
      </c>
      <c r="J12173" t="s">
        <v>145</v>
      </c>
      <c r="K12173" t="s">
        <v>137</v>
      </c>
      <c r="L12173">
        <f>I12173*$Q$2/100/1000</f>
        <v>4.6990000000000004E-4</v>
      </c>
    </row>
    <row r="12174" spans="1:12">
      <c r="A12174" s="118">
        <v>45139</v>
      </c>
      <c r="B12174" t="s">
        <v>3799</v>
      </c>
      <c r="C12174" t="s">
        <v>3798</v>
      </c>
      <c r="D12174" t="s">
        <v>4044</v>
      </c>
      <c r="E12174" t="s">
        <v>4099</v>
      </c>
      <c r="F12174" s="119">
        <v>31202061</v>
      </c>
      <c r="G12174" t="s">
        <v>4098</v>
      </c>
      <c r="H12174" t="s">
        <v>3793</v>
      </c>
      <c r="I12174">
        <v>127</v>
      </c>
      <c r="J12174" t="s">
        <v>145</v>
      </c>
      <c r="K12174" t="s">
        <v>137</v>
      </c>
      <c r="L12174">
        <f>I12174*$Q$2/100/1000</f>
        <v>4.6990000000000004E-4</v>
      </c>
    </row>
    <row r="12175" spans="1:12">
      <c r="A12175" s="118">
        <v>45200</v>
      </c>
      <c r="B12175" t="s">
        <v>261</v>
      </c>
      <c r="C12175" t="s">
        <v>260</v>
      </c>
      <c r="D12175" t="s">
        <v>3312</v>
      </c>
      <c r="E12175" t="s">
        <v>4097</v>
      </c>
      <c r="F12175">
        <v>101023013</v>
      </c>
      <c r="G12175" t="s">
        <v>2843</v>
      </c>
      <c r="H12175" t="s">
        <v>139</v>
      </c>
      <c r="I12175">
        <v>55</v>
      </c>
      <c r="J12175" t="s">
        <v>145</v>
      </c>
      <c r="K12175" t="s">
        <v>137</v>
      </c>
      <c r="L12175">
        <f>I12175*$Q$2/100/1000</f>
        <v>2.0350000000000001E-4</v>
      </c>
    </row>
    <row r="12176" spans="1:12">
      <c r="A12176" s="118">
        <v>45139</v>
      </c>
      <c r="B12176" t="s">
        <v>3799</v>
      </c>
      <c r="C12176" t="s">
        <v>3798</v>
      </c>
      <c r="D12176" t="s">
        <v>4020</v>
      </c>
      <c r="E12176" t="s">
        <v>4096</v>
      </c>
      <c r="F12176" s="119">
        <v>1</v>
      </c>
      <c r="G12176" t="s">
        <v>4095</v>
      </c>
      <c r="H12176" t="s">
        <v>3793</v>
      </c>
      <c r="I12176">
        <v>127</v>
      </c>
      <c r="J12176" t="s">
        <v>145</v>
      </c>
      <c r="K12176" t="s">
        <v>137</v>
      </c>
      <c r="L12176">
        <f>I12176*$Q$2/100/1000</f>
        <v>4.6990000000000004E-4</v>
      </c>
    </row>
    <row r="12177" spans="1:12">
      <c r="A12177" s="118">
        <v>45139</v>
      </c>
      <c r="B12177" t="s">
        <v>3799</v>
      </c>
      <c r="C12177" t="s">
        <v>3798</v>
      </c>
      <c r="D12177" t="s">
        <v>3928</v>
      </c>
      <c r="E12177" t="s">
        <v>4094</v>
      </c>
      <c r="F12177" s="119" t="s">
        <v>4093</v>
      </c>
      <c r="G12177" t="s">
        <v>4092</v>
      </c>
      <c r="H12177" t="s">
        <v>3793</v>
      </c>
      <c r="I12177">
        <v>127</v>
      </c>
      <c r="J12177" t="s">
        <v>145</v>
      </c>
      <c r="K12177" t="s">
        <v>137</v>
      </c>
      <c r="L12177">
        <f>I12177*$Q$2/100/1000</f>
        <v>4.6990000000000004E-4</v>
      </c>
    </row>
    <row r="12178" spans="1:12">
      <c r="A12178" s="118">
        <v>45139</v>
      </c>
      <c r="B12178" t="s">
        <v>3799</v>
      </c>
      <c r="C12178" t="s">
        <v>3798</v>
      </c>
      <c r="D12178" t="s">
        <v>3928</v>
      </c>
      <c r="E12178" t="s">
        <v>4091</v>
      </c>
      <c r="F12178" s="119" t="s">
        <v>3795</v>
      </c>
      <c r="G12178" t="s">
        <v>3794</v>
      </c>
      <c r="H12178" t="s">
        <v>3793</v>
      </c>
      <c r="I12178">
        <v>127</v>
      </c>
      <c r="J12178" t="s">
        <v>145</v>
      </c>
      <c r="K12178" t="s">
        <v>137</v>
      </c>
      <c r="L12178">
        <f>I12178*$Q$2/100/1000</f>
        <v>4.6990000000000004E-4</v>
      </c>
    </row>
    <row r="12179" spans="1:12">
      <c r="A12179" s="118">
        <v>45139</v>
      </c>
      <c r="B12179" t="s">
        <v>3799</v>
      </c>
      <c r="C12179" t="s">
        <v>3798</v>
      </c>
      <c r="D12179" t="s">
        <v>4090</v>
      </c>
      <c r="E12179" t="s">
        <v>4089</v>
      </c>
      <c r="F12179" s="119">
        <v>21202050</v>
      </c>
      <c r="G12179" t="s">
        <v>4088</v>
      </c>
      <c r="H12179" t="s">
        <v>3793</v>
      </c>
      <c r="I12179">
        <v>127</v>
      </c>
      <c r="J12179" t="s">
        <v>145</v>
      </c>
      <c r="K12179" t="s">
        <v>137</v>
      </c>
      <c r="L12179">
        <f>I12179*$Q$2/100/1000</f>
        <v>4.6990000000000004E-4</v>
      </c>
    </row>
    <row r="12180" spans="1:12">
      <c r="A12180" s="118">
        <v>45139</v>
      </c>
      <c r="B12180" t="s">
        <v>3799</v>
      </c>
      <c r="C12180" t="s">
        <v>3798</v>
      </c>
      <c r="D12180" t="s">
        <v>4087</v>
      </c>
      <c r="E12180" t="s">
        <v>4086</v>
      </c>
      <c r="F12180" s="119">
        <v>31202087</v>
      </c>
      <c r="G12180" t="s">
        <v>4034</v>
      </c>
      <c r="H12180" t="s">
        <v>3793</v>
      </c>
      <c r="I12180">
        <v>127</v>
      </c>
      <c r="J12180" t="s">
        <v>145</v>
      </c>
      <c r="K12180" t="s">
        <v>137</v>
      </c>
      <c r="L12180">
        <f>I12180*$Q$2/100/1000</f>
        <v>4.6990000000000004E-4</v>
      </c>
    </row>
    <row r="12181" spans="1:12">
      <c r="A12181" s="118">
        <v>45200</v>
      </c>
      <c r="B12181" t="s">
        <v>261</v>
      </c>
      <c r="C12181" t="s">
        <v>260</v>
      </c>
      <c r="D12181" t="s">
        <v>3312</v>
      </c>
      <c r="E12181" t="s">
        <v>4085</v>
      </c>
      <c r="F12181">
        <v>21201413</v>
      </c>
      <c r="G12181" t="s">
        <v>3310</v>
      </c>
      <c r="H12181" t="s">
        <v>139</v>
      </c>
      <c r="I12181">
        <v>55</v>
      </c>
      <c r="J12181" t="s">
        <v>145</v>
      </c>
      <c r="K12181" t="s">
        <v>137</v>
      </c>
      <c r="L12181">
        <f>I12181*$Q$2/100/1000</f>
        <v>2.0350000000000001E-4</v>
      </c>
    </row>
    <row r="12182" spans="1:12">
      <c r="A12182" s="118">
        <v>45170</v>
      </c>
      <c r="B12182" t="s">
        <v>3799</v>
      </c>
      <c r="C12182" t="s">
        <v>3798</v>
      </c>
      <c r="D12182" t="s">
        <v>3944</v>
      </c>
      <c r="E12182" t="s">
        <v>4084</v>
      </c>
      <c r="F12182">
        <v>21257413</v>
      </c>
      <c r="G12182" t="s">
        <v>4075</v>
      </c>
      <c r="H12182" t="s">
        <v>3793</v>
      </c>
      <c r="I12182">
        <v>127</v>
      </c>
      <c r="J12182" t="s">
        <v>145</v>
      </c>
      <c r="K12182" t="s">
        <v>137</v>
      </c>
      <c r="L12182">
        <f>I12182*$Q$2/100/1000</f>
        <v>4.6990000000000004E-4</v>
      </c>
    </row>
    <row r="12183" spans="1:12">
      <c r="A12183" s="118">
        <v>45170</v>
      </c>
      <c r="B12183" t="s">
        <v>3799</v>
      </c>
      <c r="C12183" t="s">
        <v>3798</v>
      </c>
      <c r="D12183" t="s">
        <v>4083</v>
      </c>
      <c r="E12183" t="s">
        <v>4082</v>
      </c>
      <c r="F12183">
        <v>34202380</v>
      </c>
      <c r="G12183" t="s">
        <v>3807</v>
      </c>
      <c r="H12183" t="s">
        <v>3793</v>
      </c>
      <c r="I12183">
        <v>127</v>
      </c>
      <c r="J12183" t="s">
        <v>145</v>
      </c>
      <c r="K12183" t="s">
        <v>137</v>
      </c>
      <c r="L12183">
        <f>I12183*$Q$2/100/1000</f>
        <v>4.6990000000000004E-4</v>
      </c>
    </row>
    <row r="12184" spans="1:12">
      <c r="A12184" s="118">
        <v>45170</v>
      </c>
      <c r="B12184" t="s">
        <v>3799</v>
      </c>
      <c r="C12184" t="s">
        <v>3798</v>
      </c>
      <c r="D12184" t="s">
        <v>4040</v>
      </c>
      <c r="E12184" t="s">
        <v>4081</v>
      </c>
      <c r="F12184">
        <v>21202051</v>
      </c>
      <c r="G12184" t="s">
        <v>3918</v>
      </c>
      <c r="H12184" t="s">
        <v>3793</v>
      </c>
      <c r="I12184">
        <v>127</v>
      </c>
      <c r="J12184" t="s">
        <v>145</v>
      </c>
      <c r="K12184" t="s">
        <v>137</v>
      </c>
      <c r="L12184">
        <f>I12184*$Q$2/100/1000</f>
        <v>4.6990000000000004E-4</v>
      </c>
    </row>
    <row r="12185" spans="1:12">
      <c r="A12185" s="118">
        <v>45170</v>
      </c>
      <c r="B12185" t="s">
        <v>3799</v>
      </c>
      <c r="C12185" t="s">
        <v>3798</v>
      </c>
      <c r="D12185" t="s">
        <v>4038</v>
      </c>
      <c r="E12185" t="s">
        <v>4080</v>
      </c>
      <c r="F12185">
        <v>21202050</v>
      </c>
      <c r="G12185" t="s">
        <v>4042</v>
      </c>
      <c r="H12185" t="s">
        <v>3793</v>
      </c>
      <c r="I12185">
        <v>127</v>
      </c>
      <c r="J12185" t="s">
        <v>145</v>
      </c>
      <c r="K12185" t="s">
        <v>137</v>
      </c>
      <c r="L12185">
        <f>I12185*$Q$2/100/1000</f>
        <v>4.6990000000000004E-4</v>
      </c>
    </row>
    <row r="12186" spans="1:12">
      <c r="A12186" s="118">
        <v>45200</v>
      </c>
      <c r="B12186" t="s">
        <v>180</v>
      </c>
      <c r="C12186" t="s">
        <v>179</v>
      </c>
      <c r="D12186" t="s">
        <v>1456</v>
      </c>
      <c r="E12186" t="s">
        <v>4079</v>
      </c>
      <c r="F12186" t="s">
        <v>329</v>
      </c>
      <c r="G12186" t="s">
        <v>328</v>
      </c>
      <c r="H12186" t="s">
        <v>174</v>
      </c>
      <c r="I12186">
        <v>3154</v>
      </c>
      <c r="J12186" t="s">
        <v>173</v>
      </c>
      <c r="K12186" t="s">
        <v>172</v>
      </c>
      <c r="L12186">
        <f>I12186*$Q$3/(1000/25)</f>
        <v>2.5295079999999999</v>
      </c>
    </row>
    <row r="12187" spans="1:12">
      <c r="A12187" s="118">
        <v>45170</v>
      </c>
      <c r="B12187" t="s">
        <v>3799</v>
      </c>
      <c r="C12187" t="s">
        <v>3798</v>
      </c>
      <c r="D12187" t="s">
        <v>4012</v>
      </c>
      <c r="E12187" t="s">
        <v>4078</v>
      </c>
      <c r="F12187">
        <v>21212164</v>
      </c>
      <c r="G12187" t="s">
        <v>3858</v>
      </c>
      <c r="H12187" t="s">
        <v>3793</v>
      </c>
      <c r="I12187">
        <v>127</v>
      </c>
      <c r="J12187" t="s">
        <v>145</v>
      </c>
      <c r="K12187" t="s">
        <v>137</v>
      </c>
      <c r="L12187">
        <f>I12187*$Q$2/100/1000</f>
        <v>4.6990000000000004E-4</v>
      </c>
    </row>
    <row r="12188" spans="1:12">
      <c r="A12188" s="118">
        <v>45170</v>
      </c>
      <c r="B12188" t="s">
        <v>3799</v>
      </c>
      <c r="C12188" t="s">
        <v>3798</v>
      </c>
      <c r="D12188" t="s">
        <v>4012</v>
      </c>
      <c r="E12188" t="s">
        <v>4077</v>
      </c>
      <c r="F12188">
        <v>21202054</v>
      </c>
      <c r="G12188" t="s">
        <v>3879</v>
      </c>
      <c r="H12188" t="s">
        <v>3793</v>
      </c>
      <c r="I12188">
        <v>127</v>
      </c>
      <c r="J12188" t="s">
        <v>145</v>
      </c>
      <c r="K12188" t="s">
        <v>137</v>
      </c>
      <c r="L12188">
        <f>I12188*$Q$2/100/1000</f>
        <v>4.6990000000000004E-4</v>
      </c>
    </row>
    <row r="12189" spans="1:12">
      <c r="A12189" s="118">
        <v>45170</v>
      </c>
      <c r="B12189" t="s">
        <v>3799</v>
      </c>
      <c r="C12189" t="s">
        <v>3798</v>
      </c>
      <c r="D12189" t="s">
        <v>3857</v>
      </c>
      <c r="E12189" t="s">
        <v>4076</v>
      </c>
      <c r="F12189">
        <v>21257413</v>
      </c>
      <c r="G12189" t="s">
        <v>4075</v>
      </c>
      <c r="H12189" t="s">
        <v>3793</v>
      </c>
      <c r="I12189">
        <v>127</v>
      </c>
      <c r="J12189" t="s">
        <v>145</v>
      </c>
      <c r="K12189" t="s">
        <v>137</v>
      </c>
      <c r="L12189">
        <f>I12189*$Q$2/100/1000</f>
        <v>4.6990000000000004E-4</v>
      </c>
    </row>
    <row r="12190" spans="1:12">
      <c r="A12190" s="118">
        <v>45170</v>
      </c>
      <c r="B12190" t="s">
        <v>3598</v>
      </c>
      <c r="C12190" t="s">
        <v>3597</v>
      </c>
      <c r="D12190" t="s">
        <v>4074</v>
      </c>
      <c r="E12190" t="s">
        <v>4073</v>
      </c>
      <c r="F12190">
        <v>101027859</v>
      </c>
      <c r="G12190" t="s">
        <v>4072</v>
      </c>
      <c r="H12190" s="120" t="s">
        <v>3593</v>
      </c>
      <c r="I12190">
        <f>376.5*2</f>
        <v>753</v>
      </c>
      <c r="J12190" t="s">
        <v>223</v>
      </c>
      <c r="K12190" t="s">
        <v>137</v>
      </c>
      <c r="L12190">
        <f>I12190*$Q$5/1000</f>
        <v>0.76561274999999995</v>
      </c>
    </row>
    <row r="12191" spans="1:12">
      <c r="A12191" s="118">
        <v>45170</v>
      </c>
      <c r="B12191" t="s">
        <v>3799</v>
      </c>
      <c r="C12191" t="s">
        <v>3798</v>
      </c>
      <c r="D12191" t="s">
        <v>4071</v>
      </c>
      <c r="E12191" t="s">
        <v>4070</v>
      </c>
      <c r="F12191">
        <v>101021119</v>
      </c>
      <c r="G12191" t="s">
        <v>3892</v>
      </c>
      <c r="H12191" t="s">
        <v>3793</v>
      </c>
      <c r="I12191">
        <v>127</v>
      </c>
      <c r="J12191" t="s">
        <v>145</v>
      </c>
      <c r="K12191" t="s">
        <v>137</v>
      </c>
      <c r="L12191">
        <f>I12191*$Q$2/100/1000</f>
        <v>4.6990000000000004E-4</v>
      </c>
    </row>
    <row r="12192" spans="1:12">
      <c r="A12192" s="118">
        <v>45170</v>
      </c>
      <c r="B12192" t="s">
        <v>3799</v>
      </c>
      <c r="C12192" t="s">
        <v>3798</v>
      </c>
      <c r="D12192" t="s">
        <v>3928</v>
      </c>
      <c r="E12192" t="s">
        <v>4069</v>
      </c>
      <c r="F12192" t="s">
        <v>4068</v>
      </c>
      <c r="G12192" t="s">
        <v>4067</v>
      </c>
      <c r="H12192" t="s">
        <v>3793</v>
      </c>
      <c r="I12192">
        <v>127</v>
      </c>
      <c r="J12192" t="s">
        <v>145</v>
      </c>
      <c r="K12192" t="s">
        <v>137</v>
      </c>
      <c r="L12192">
        <f>I12192*$Q$2/100/1000</f>
        <v>4.6990000000000004E-4</v>
      </c>
    </row>
    <row r="12193" spans="1:12">
      <c r="A12193" s="118">
        <v>45170</v>
      </c>
      <c r="B12193" t="s">
        <v>3799</v>
      </c>
      <c r="C12193" t="s">
        <v>3798</v>
      </c>
      <c r="D12193" t="s">
        <v>4066</v>
      </c>
      <c r="E12193" t="s">
        <v>4065</v>
      </c>
      <c r="F12193">
        <v>31202063</v>
      </c>
      <c r="G12193" t="s">
        <v>3850</v>
      </c>
      <c r="H12193" t="s">
        <v>3793</v>
      </c>
      <c r="I12193">
        <v>127</v>
      </c>
      <c r="J12193" t="s">
        <v>145</v>
      </c>
      <c r="K12193" t="s">
        <v>137</v>
      </c>
      <c r="L12193">
        <f>I12193*$Q$2/100/1000</f>
        <v>4.6990000000000004E-4</v>
      </c>
    </row>
    <row r="12194" spans="1:12">
      <c r="A12194" s="118">
        <v>45170</v>
      </c>
      <c r="B12194" t="s">
        <v>3799</v>
      </c>
      <c r="C12194" t="s">
        <v>3798</v>
      </c>
      <c r="D12194" t="s">
        <v>3928</v>
      </c>
      <c r="E12194" t="s">
        <v>4064</v>
      </c>
      <c r="F12194">
        <v>34202035</v>
      </c>
      <c r="G12194" t="s">
        <v>3908</v>
      </c>
      <c r="H12194" t="s">
        <v>3793</v>
      </c>
      <c r="I12194">
        <v>127</v>
      </c>
      <c r="J12194" t="s">
        <v>145</v>
      </c>
      <c r="K12194" t="s">
        <v>137</v>
      </c>
      <c r="L12194">
        <f>I12194*$Q$2/100/1000</f>
        <v>4.6990000000000004E-4</v>
      </c>
    </row>
    <row r="12195" spans="1:12">
      <c r="A12195" s="118">
        <v>45200</v>
      </c>
      <c r="B12195" t="s">
        <v>418</v>
      </c>
      <c r="C12195" t="s">
        <v>417</v>
      </c>
      <c r="D12195" t="s">
        <v>1790</v>
      </c>
      <c r="E12195" t="s">
        <v>4063</v>
      </c>
      <c r="F12195" t="s">
        <v>4062</v>
      </c>
      <c r="G12195" t="s">
        <v>4061</v>
      </c>
      <c r="H12195" s="121" t="s">
        <v>412</v>
      </c>
      <c r="I12195">
        <v>1310</v>
      </c>
      <c r="J12195" t="s">
        <v>223</v>
      </c>
      <c r="K12195" t="s">
        <v>137</v>
      </c>
      <c r="L12195">
        <f>I12195*$Q$5/10/1000</f>
        <v>0.13319425000000001</v>
      </c>
    </row>
    <row r="12196" spans="1:12">
      <c r="A12196" s="118">
        <v>45170</v>
      </c>
      <c r="B12196" t="s">
        <v>3799</v>
      </c>
      <c r="C12196" t="s">
        <v>3798</v>
      </c>
      <c r="D12196" t="s">
        <v>4020</v>
      </c>
      <c r="E12196" t="s">
        <v>4060</v>
      </c>
      <c r="F12196">
        <v>21202050</v>
      </c>
      <c r="G12196" t="s">
        <v>4042</v>
      </c>
      <c r="H12196" t="s">
        <v>3793</v>
      </c>
      <c r="I12196">
        <v>127</v>
      </c>
      <c r="J12196" t="s">
        <v>145</v>
      </c>
      <c r="K12196" t="s">
        <v>137</v>
      </c>
      <c r="L12196">
        <f>I12196*$Q$2/100/1000</f>
        <v>4.6990000000000004E-4</v>
      </c>
    </row>
    <row r="12197" spans="1:12">
      <c r="A12197" s="118">
        <v>45170</v>
      </c>
      <c r="B12197" t="s">
        <v>3799</v>
      </c>
      <c r="C12197" t="s">
        <v>3798</v>
      </c>
      <c r="D12197" t="s">
        <v>3977</v>
      </c>
      <c r="E12197" t="s">
        <v>4059</v>
      </c>
      <c r="F12197">
        <v>21212164</v>
      </c>
      <c r="G12197" t="s">
        <v>3858</v>
      </c>
      <c r="H12197" t="s">
        <v>3793</v>
      </c>
      <c r="I12197">
        <v>127</v>
      </c>
      <c r="J12197" t="s">
        <v>145</v>
      </c>
      <c r="K12197" t="s">
        <v>137</v>
      </c>
      <c r="L12197">
        <f>I12197*$Q$2/100/1000</f>
        <v>4.6990000000000004E-4</v>
      </c>
    </row>
    <row r="12198" spans="1:12">
      <c r="A12198" s="118">
        <v>45200</v>
      </c>
      <c r="B12198" t="s">
        <v>574</v>
      </c>
      <c r="C12198" t="s">
        <v>573</v>
      </c>
      <c r="D12198" t="s">
        <v>1375</v>
      </c>
      <c r="E12198" t="s">
        <v>4058</v>
      </c>
      <c r="F12198">
        <v>1</v>
      </c>
      <c r="G12198" t="s">
        <v>667</v>
      </c>
      <c r="H12198" t="s">
        <v>569</v>
      </c>
      <c r="I12198">
        <v>298</v>
      </c>
      <c r="J12198" t="s">
        <v>145</v>
      </c>
      <c r="K12198" t="s">
        <v>137</v>
      </c>
      <c r="L12198">
        <f>I12198*$Q$2/100/1000</f>
        <v>1.1026E-3</v>
      </c>
    </row>
    <row r="12199" spans="1:12">
      <c r="A12199" s="118">
        <v>45170</v>
      </c>
      <c r="B12199" t="s">
        <v>3799</v>
      </c>
      <c r="C12199" t="s">
        <v>3798</v>
      </c>
      <c r="D12199" t="s">
        <v>3928</v>
      </c>
      <c r="E12199" t="s">
        <v>4057</v>
      </c>
      <c r="F12199">
        <v>21202054</v>
      </c>
      <c r="G12199" t="s">
        <v>3879</v>
      </c>
      <c r="H12199" t="s">
        <v>3793</v>
      </c>
      <c r="I12199">
        <v>127</v>
      </c>
      <c r="J12199" t="s">
        <v>145</v>
      </c>
      <c r="K12199" t="s">
        <v>137</v>
      </c>
      <c r="L12199">
        <f>I12199*$Q$2/100/1000</f>
        <v>4.6990000000000004E-4</v>
      </c>
    </row>
    <row r="12200" spans="1:12">
      <c r="A12200" s="118">
        <v>45170</v>
      </c>
      <c r="B12200" t="s">
        <v>3799</v>
      </c>
      <c r="C12200" t="s">
        <v>3798</v>
      </c>
      <c r="D12200" t="s">
        <v>4012</v>
      </c>
      <c r="E12200" t="s">
        <v>4056</v>
      </c>
      <c r="F12200">
        <v>31202075</v>
      </c>
      <c r="G12200" t="s">
        <v>4010</v>
      </c>
      <c r="H12200" t="s">
        <v>3793</v>
      </c>
      <c r="I12200">
        <v>127</v>
      </c>
      <c r="J12200" t="s">
        <v>145</v>
      </c>
      <c r="K12200" t="s">
        <v>137</v>
      </c>
      <c r="L12200">
        <f>I12200*$Q$2/100/1000</f>
        <v>4.6990000000000004E-4</v>
      </c>
    </row>
    <row r="12201" spans="1:12">
      <c r="A12201" s="118">
        <v>45170</v>
      </c>
      <c r="B12201" t="s">
        <v>3799</v>
      </c>
      <c r="C12201" t="s">
        <v>3798</v>
      </c>
      <c r="D12201" t="s">
        <v>4012</v>
      </c>
      <c r="E12201" t="s">
        <v>4055</v>
      </c>
      <c r="F12201" t="s">
        <v>4022</v>
      </c>
      <c r="G12201" t="s">
        <v>4021</v>
      </c>
      <c r="H12201" t="s">
        <v>3793</v>
      </c>
      <c r="I12201">
        <v>127</v>
      </c>
      <c r="J12201" t="s">
        <v>145</v>
      </c>
      <c r="K12201" t="s">
        <v>137</v>
      </c>
      <c r="L12201">
        <f>I12201*$Q$2/100/1000</f>
        <v>4.6990000000000004E-4</v>
      </c>
    </row>
    <row r="12202" spans="1:12">
      <c r="A12202" s="118">
        <v>45170</v>
      </c>
      <c r="B12202" t="s">
        <v>3799</v>
      </c>
      <c r="C12202" t="s">
        <v>3798</v>
      </c>
      <c r="D12202" t="s">
        <v>4054</v>
      </c>
      <c r="E12202" t="s">
        <v>4053</v>
      </c>
      <c r="F12202">
        <v>1</v>
      </c>
      <c r="G12202" t="s">
        <v>4052</v>
      </c>
      <c r="H12202" t="s">
        <v>3793</v>
      </c>
      <c r="I12202">
        <v>127</v>
      </c>
      <c r="J12202" t="s">
        <v>145</v>
      </c>
      <c r="K12202" t="s">
        <v>137</v>
      </c>
      <c r="L12202">
        <f>I12202*$Q$2/100/1000</f>
        <v>4.6990000000000004E-4</v>
      </c>
    </row>
    <row r="12203" spans="1:12">
      <c r="A12203" s="118">
        <v>45170</v>
      </c>
      <c r="B12203" t="s">
        <v>3799</v>
      </c>
      <c r="C12203" t="s">
        <v>3798</v>
      </c>
      <c r="D12203" t="s">
        <v>4051</v>
      </c>
      <c r="E12203" t="s">
        <v>4050</v>
      </c>
      <c r="F12203">
        <v>1</v>
      </c>
      <c r="G12203" t="s">
        <v>4049</v>
      </c>
      <c r="H12203" t="s">
        <v>3793</v>
      </c>
      <c r="I12203">
        <v>127</v>
      </c>
      <c r="J12203" t="s">
        <v>145</v>
      </c>
      <c r="K12203" t="s">
        <v>137</v>
      </c>
      <c r="L12203">
        <f>I12203*$Q$2/100/1000</f>
        <v>4.6990000000000004E-4</v>
      </c>
    </row>
    <row r="12204" spans="1:12">
      <c r="A12204" s="118">
        <v>45170</v>
      </c>
      <c r="B12204" t="s">
        <v>3799</v>
      </c>
      <c r="C12204" t="s">
        <v>3798</v>
      </c>
      <c r="D12204" t="s">
        <v>4048</v>
      </c>
      <c r="E12204" t="s">
        <v>4047</v>
      </c>
      <c r="F12204">
        <v>1</v>
      </c>
      <c r="G12204" t="s">
        <v>4046</v>
      </c>
      <c r="H12204" t="s">
        <v>3793</v>
      </c>
      <c r="I12204">
        <v>127</v>
      </c>
      <c r="J12204" t="s">
        <v>145</v>
      </c>
      <c r="K12204" t="s">
        <v>137</v>
      </c>
      <c r="L12204">
        <f>I12204*$Q$2/100/1000</f>
        <v>4.6990000000000004E-4</v>
      </c>
    </row>
    <row r="12205" spans="1:12">
      <c r="A12205" s="118">
        <v>45170</v>
      </c>
      <c r="B12205" t="s">
        <v>3799</v>
      </c>
      <c r="C12205" t="s">
        <v>3798</v>
      </c>
      <c r="D12205" t="s">
        <v>3975</v>
      </c>
      <c r="E12205" t="s">
        <v>4045</v>
      </c>
      <c r="F12205">
        <v>101022180</v>
      </c>
      <c r="G12205" t="s">
        <v>3832</v>
      </c>
      <c r="H12205" t="s">
        <v>3793</v>
      </c>
      <c r="I12205">
        <v>127</v>
      </c>
      <c r="J12205" t="s">
        <v>145</v>
      </c>
      <c r="K12205" t="s">
        <v>137</v>
      </c>
      <c r="L12205">
        <f>I12205*$Q$2/100/1000</f>
        <v>4.6990000000000004E-4</v>
      </c>
    </row>
    <row r="12206" spans="1:12">
      <c r="A12206" s="118">
        <v>45170</v>
      </c>
      <c r="B12206" t="s">
        <v>3799</v>
      </c>
      <c r="C12206" t="s">
        <v>3798</v>
      </c>
      <c r="D12206" t="s">
        <v>4044</v>
      </c>
      <c r="E12206" t="s">
        <v>4043</v>
      </c>
      <c r="F12206">
        <v>21202050</v>
      </c>
      <c r="G12206" t="s">
        <v>4042</v>
      </c>
      <c r="H12206" t="s">
        <v>3793</v>
      </c>
      <c r="I12206">
        <v>127</v>
      </c>
      <c r="J12206" t="s">
        <v>145</v>
      </c>
      <c r="K12206" t="s">
        <v>137</v>
      </c>
      <c r="L12206">
        <f>I12206*$Q$2/100/1000</f>
        <v>4.6990000000000004E-4</v>
      </c>
    </row>
    <row r="12207" spans="1:12">
      <c r="A12207" s="118">
        <v>45170</v>
      </c>
      <c r="B12207" t="s">
        <v>3799</v>
      </c>
      <c r="C12207" t="s">
        <v>3798</v>
      </c>
      <c r="D12207" t="s">
        <v>3944</v>
      </c>
      <c r="E12207" t="s">
        <v>4041</v>
      </c>
      <c r="F12207">
        <v>101025505</v>
      </c>
      <c r="G12207" t="s">
        <v>4030</v>
      </c>
      <c r="H12207" t="s">
        <v>3793</v>
      </c>
      <c r="I12207">
        <v>127</v>
      </c>
      <c r="J12207" t="s">
        <v>145</v>
      </c>
      <c r="K12207" t="s">
        <v>137</v>
      </c>
      <c r="L12207">
        <f>I12207*$Q$2/100/1000</f>
        <v>4.6990000000000004E-4</v>
      </c>
    </row>
    <row r="12208" spans="1:12">
      <c r="A12208" s="118">
        <v>45170</v>
      </c>
      <c r="B12208" t="s">
        <v>3799</v>
      </c>
      <c r="C12208" t="s">
        <v>3798</v>
      </c>
      <c r="D12208" t="s">
        <v>4040</v>
      </c>
      <c r="E12208" t="s">
        <v>4039</v>
      </c>
      <c r="F12208">
        <v>21202051</v>
      </c>
      <c r="G12208" t="s">
        <v>3918</v>
      </c>
      <c r="H12208" t="s">
        <v>3793</v>
      </c>
      <c r="I12208">
        <v>127</v>
      </c>
      <c r="J12208" t="s">
        <v>145</v>
      </c>
      <c r="K12208" t="s">
        <v>137</v>
      </c>
      <c r="L12208">
        <f>I12208*$Q$2/100/1000</f>
        <v>4.6990000000000004E-4</v>
      </c>
    </row>
    <row r="12209" spans="1:12">
      <c r="A12209" s="118">
        <v>45170</v>
      </c>
      <c r="B12209" t="s">
        <v>3799</v>
      </c>
      <c r="C12209" t="s">
        <v>3798</v>
      </c>
      <c r="D12209" t="s">
        <v>4038</v>
      </c>
      <c r="E12209" t="s">
        <v>4037</v>
      </c>
      <c r="F12209">
        <v>21202051</v>
      </c>
      <c r="G12209" t="s">
        <v>3918</v>
      </c>
      <c r="H12209" t="s">
        <v>3793</v>
      </c>
      <c r="I12209">
        <v>127</v>
      </c>
      <c r="J12209" t="s">
        <v>145</v>
      </c>
      <c r="K12209" t="s">
        <v>137</v>
      </c>
      <c r="L12209">
        <f>I12209*$Q$2/100/1000</f>
        <v>4.6990000000000004E-4</v>
      </c>
    </row>
    <row r="12210" spans="1:12">
      <c r="A12210" s="118">
        <v>45170</v>
      </c>
      <c r="B12210" t="s">
        <v>3799</v>
      </c>
      <c r="C12210" t="s">
        <v>3798</v>
      </c>
      <c r="D12210" t="s">
        <v>4033</v>
      </c>
      <c r="E12210" t="s">
        <v>4036</v>
      </c>
      <c r="F12210">
        <v>21202054</v>
      </c>
      <c r="G12210" t="s">
        <v>3879</v>
      </c>
      <c r="H12210" t="s">
        <v>3793</v>
      </c>
      <c r="I12210">
        <v>127</v>
      </c>
      <c r="J12210" t="s">
        <v>145</v>
      </c>
      <c r="K12210" t="s">
        <v>137</v>
      </c>
      <c r="L12210">
        <f>I12210*$Q$2/100/1000</f>
        <v>4.6990000000000004E-4</v>
      </c>
    </row>
    <row r="12211" spans="1:12">
      <c r="A12211" s="118">
        <v>45170</v>
      </c>
      <c r="B12211" t="s">
        <v>3799</v>
      </c>
      <c r="C12211" t="s">
        <v>3798</v>
      </c>
      <c r="D12211" t="s">
        <v>3977</v>
      </c>
      <c r="E12211" t="s">
        <v>4035</v>
      </c>
      <c r="F12211">
        <v>31202087</v>
      </c>
      <c r="G12211" t="s">
        <v>4034</v>
      </c>
      <c r="H12211" t="s">
        <v>3793</v>
      </c>
      <c r="I12211">
        <v>127</v>
      </c>
      <c r="J12211" t="s">
        <v>145</v>
      </c>
      <c r="K12211" t="s">
        <v>137</v>
      </c>
      <c r="L12211">
        <f>I12211*$Q$2/100/1000</f>
        <v>4.6990000000000004E-4</v>
      </c>
    </row>
    <row r="12212" spans="1:12">
      <c r="A12212" s="118">
        <v>45170</v>
      </c>
      <c r="B12212" t="s">
        <v>3799</v>
      </c>
      <c r="C12212" t="s">
        <v>3798</v>
      </c>
      <c r="D12212" t="s">
        <v>4033</v>
      </c>
      <c r="E12212" t="s">
        <v>4032</v>
      </c>
      <c r="F12212">
        <v>31202091</v>
      </c>
      <c r="G12212" t="s">
        <v>3929</v>
      </c>
      <c r="H12212" t="s">
        <v>3793</v>
      </c>
      <c r="I12212">
        <v>127</v>
      </c>
      <c r="J12212" t="s">
        <v>145</v>
      </c>
      <c r="K12212" t="s">
        <v>137</v>
      </c>
      <c r="L12212">
        <f>I12212*$Q$2/100/1000</f>
        <v>4.6990000000000004E-4</v>
      </c>
    </row>
    <row r="12213" spans="1:12">
      <c r="A12213" s="118">
        <v>45170</v>
      </c>
      <c r="B12213" t="s">
        <v>3799</v>
      </c>
      <c r="C12213" t="s">
        <v>3798</v>
      </c>
      <c r="D12213" t="s">
        <v>3873</v>
      </c>
      <c r="E12213" t="s">
        <v>4031</v>
      </c>
      <c r="F12213">
        <v>101025505</v>
      </c>
      <c r="G12213" t="s">
        <v>4030</v>
      </c>
      <c r="H12213" t="s">
        <v>3793</v>
      </c>
      <c r="I12213">
        <v>127</v>
      </c>
      <c r="J12213" t="s">
        <v>145</v>
      </c>
      <c r="K12213" t="s">
        <v>137</v>
      </c>
      <c r="L12213">
        <f>I12213*$Q$2/100/1000</f>
        <v>4.6990000000000004E-4</v>
      </c>
    </row>
    <row r="12214" spans="1:12">
      <c r="A12214" s="118">
        <v>45200</v>
      </c>
      <c r="B12214" t="s">
        <v>3598</v>
      </c>
      <c r="C12214" t="s">
        <v>3597</v>
      </c>
      <c r="D12214" t="s">
        <v>4029</v>
      </c>
      <c r="E12214" t="s">
        <v>4028</v>
      </c>
      <c r="F12214">
        <v>42205927</v>
      </c>
      <c r="G12214" t="s">
        <v>3594</v>
      </c>
      <c r="H12214" s="120" t="s">
        <v>3593</v>
      </c>
      <c r="I12214">
        <f>376.5*2</f>
        <v>753</v>
      </c>
      <c r="J12214" t="s">
        <v>223</v>
      </c>
      <c r="K12214" t="s">
        <v>137</v>
      </c>
      <c r="L12214">
        <f>I12214*$Q$5/1000</f>
        <v>0.76561274999999995</v>
      </c>
    </row>
    <row r="12215" spans="1:12">
      <c r="A12215" s="118">
        <v>45170</v>
      </c>
      <c r="B12215" t="s">
        <v>3799</v>
      </c>
      <c r="C12215" t="s">
        <v>3798</v>
      </c>
      <c r="D12215" t="s">
        <v>3857</v>
      </c>
      <c r="E12215" t="s">
        <v>4027</v>
      </c>
      <c r="F12215">
        <v>101028815</v>
      </c>
      <c r="G12215" t="s">
        <v>4026</v>
      </c>
      <c r="H12215" t="s">
        <v>3793</v>
      </c>
      <c r="I12215">
        <v>127</v>
      </c>
      <c r="J12215" t="s">
        <v>145</v>
      </c>
      <c r="K12215" t="s">
        <v>137</v>
      </c>
      <c r="L12215">
        <f>I12215*$Q$2/100/1000</f>
        <v>4.6990000000000004E-4</v>
      </c>
    </row>
    <row r="12216" spans="1:12">
      <c r="A12216" s="118">
        <v>45170</v>
      </c>
      <c r="B12216" t="s">
        <v>3799</v>
      </c>
      <c r="C12216" t="s">
        <v>3798</v>
      </c>
      <c r="D12216" t="s">
        <v>3855</v>
      </c>
      <c r="E12216" t="s">
        <v>4025</v>
      </c>
      <c r="F12216">
        <v>21202051</v>
      </c>
      <c r="G12216" t="s">
        <v>3918</v>
      </c>
      <c r="H12216" t="s">
        <v>3793</v>
      </c>
      <c r="I12216">
        <v>127</v>
      </c>
      <c r="J12216" t="s">
        <v>145</v>
      </c>
      <c r="K12216" t="s">
        <v>137</v>
      </c>
      <c r="L12216">
        <f>I12216*$Q$2/100/1000</f>
        <v>4.6990000000000004E-4</v>
      </c>
    </row>
    <row r="12217" spans="1:12">
      <c r="A12217" s="118">
        <v>45170</v>
      </c>
      <c r="B12217" t="s">
        <v>3799</v>
      </c>
      <c r="C12217" t="s">
        <v>3798</v>
      </c>
      <c r="D12217" t="s">
        <v>3944</v>
      </c>
      <c r="E12217" t="s">
        <v>4024</v>
      </c>
      <c r="F12217">
        <v>21212167</v>
      </c>
      <c r="G12217" t="s">
        <v>3920</v>
      </c>
      <c r="H12217" t="s">
        <v>3793</v>
      </c>
      <c r="I12217">
        <v>127</v>
      </c>
      <c r="J12217" t="s">
        <v>145</v>
      </c>
      <c r="K12217" t="s">
        <v>137</v>
      </c>
      <c r="L12217">
        <f>I12217*$Q$2/100/1000</f>
        <v>4.6990000000000004E-4</v>
      </c>
    </row>
    <row r="12218" spans="1:12">
      <c r="A12218" s="118">
        <v>45170</v>
      </c>
      <c r="B12218" t="s">
        <v>3799</v>
      </c>
      <c r="C12218" t="s">
        <v>3798</v>
      </c>
      <c r="D12218" t="s">
        <v>3855</v>
      </c>
      <c r="E12218" t="s">
        <v>4023</v>
      </c>
      <c r="F12218" t="s">
        <v>4022</v>
      </c>
      <c r="G12218" t="s">
        <v>4021</v>
      </c>
      <c r="H12218" t="s">
        <v>3793</v>
      </c>
      <c r="I12218">
        <v>127</v>
      </c>
      <c r="J12218" t="s">
        <v>145</v>
      </c>
      <c r="K12218" t="s">
        <v>137</v>
      </c>
      <c r="L12218">
        <f>I12218*$Q$2/100/1000</f>
        <v>4.6990000000000004E-4</v>
      </c>
    </row>
    <row r="12219" spans="1:12">
      <c r="A12219" s="118">
        <v>45170</v>
      </c>
      <c r="B12219" t="s">
        <v>3799</v>
      </c>
      <c r="C12219" t="s">
        <v>3798</v>
      </c>
      <c r="D12219" t="s">
        <v>4020</v>
      </c>
      <c r="E12219" t="s">
        <v>4019</v>
      </c>
      <c r="F12219">
        <v>1</v>
      </c>
      <c r="G12219" t="s">
        <v>4018</v>
      </c>
      <c r="H12219" t="s">
        <v>3793</v>
      </c>
      <c r="I12219">
        <v>127</v>
      </c>
      <c r="J12219" t="s">
        <v>145</v>
      </c>
      <c r="K12219" t="s">
        <v>137</v>
      </c>
      <c r="L12219">
        <f>I12219*$Q$2/100/1000</f>
        <v>4.6990000000000004E-4</v>
      </c>
    </row>
    <row r="12220" spans="1:12">
      <c r="A12220" s="118">
        <v>45170</v>
      </c>
      <c r="B12220" t="s">
        <v>3799</v>
      </c>
      <c r="C12220" t="s">
        <v>3798</v>
      </c>
      <c r="D12220" t="s">
        <v>3928</v>
      </c>
      <c r="E12220" t="s">
        <v>4017</v>
      </c>
      <c r="F12220">
        <v>101032952</v>
      </c>
      <c r="G12220" t="s">
        <v>4016</v>
      </c>
      <c r="H12220" t="s">
        <v>3793</v>
      </c>
      <c r="I12220">
        <v>127</v>
      </c>
      <c r="J12220" t="s">
        <v>145</v>
      </c>
      <c r="K12220" t="s">
        <v>137</v>
      </c>
      <c r="L12220">
        <f>I12220*$Q$2/100/1000</f>
        <v>4.6990000000000004E-4</v>
      </c>
    </row>
    <row r="12221" spans="1:12">
      <c r="A12221" s="118">
        <v>45170</v>
      </c>
      <c r="B12221" t="s">
        <v>3799</v>
      </c>
      <c r="C12221" t="s">
        <v>3798</v>
      </c>
      <c r="D12221" t="s">
        <v>4002</v>
      </c>
      <c r="E12221" t="s">
        <v>4015</v>
      </c>
      <c r="F12221" t="s">
        <v>3989</v>
      </c>
      <c r="G12221" t="s">
        <v>3988</v>
      </c>
      <c r="H12221" t="s">
        <v>3793</v>
      </c>
      <c r="I12221">
        <v>127</v>
      </c>
      <c r="J12221" t="s">
        <v>145</v>
      </c>
      <c r="K12221" t="s">
        <v>137</v>
      </c>
      <c r="L12221">
        <f>I12221*$Q$2/100/1000</f>
        <v>4.6990000000000004E-4</v>
      </c>
    </row>
    <row r="12222" spans="1:12">
      <c r="A12222" s="118">
        <v>45170</v>
      </c>
      <c r="B12222" t="s">
        <v>3799</v>
      </c>
      <c r="C12222" t="s">
        <v>3798</v>
      </c>
      <c r="D12222" t="s">
        <v>3994</v>
      </c>
      <c r="E12222" t="s">
        <v>4014</v>
      </c>
      <c r="F12222" t="s">
        <v>3989</v>
      </c>
      <c r="G12222" t="s">
        <v>3988</v>
      </c>
      <c r="H12222" t="s">
        <v>3793</v>
      </c>
      <c r="I12222">
        <v>127</v>
      </c>
      <c r="J12222" t="s">
        <v>145</v>
      </c>
      <c r="K12222" t="s">
        <v>137</v>
      </c>
      <c r="L12222">
        <f>I12222*$Q$2/100/1000</f>
        <v>4.6990000000000004E-4</v>
      </c>
    </row>
    <row r="12223" spans="1:12">
      <c r="A12223" s="118">
        <v>45170</v>
      </c>
      <c r="B12223" t="s">
        <v>3799</v>
      </c>
      <c r="C12223" t="s">
        <v>3798</v>
      </c>
      <c r="D12223" t="s">
        <v>3975</v>
      </c>
      <c r="E12223" t="s">
        <v>4013</v>
      </c>
      <c r="F12223" t="s">
        <v>3795</v>
      </c>
      <c r="G12223" t="s">
        <v>3794</v>
      </c>
      <c r="H12223" t="s">
        <v>3793</v>
      </c>
      <c r="I12223">
        <v>127</v>
      </c>
      <c r="J12223" t="s">
        <v>145</v>
      </c>
      <c r="K12223" t="s">
        <v>137</v>
      </c>
      <c r="L12223">
        <f>I12223*$Q$2/100/1000</f>
        <v>4.6990000000000004E-4</v>
      </c>
    </row>
    <row r="12224" spans="1:12">
      <c r="A12224" s="118">
        <v>45170</v>
      </c>
      <c r="B12224" t="s">
        <v>3799</v>
      </c>
      <c r="C12224" t="s">
        <v>3798</v>
      </c>
      <c r="D12224" t="s">
        <v>4012</v>
      </c>
      <c r="E12224" t="s">
        <v>4011</v>
      </c>
      <c r="F12224">
        <v>31202075</v>
      </c>
      <c r="G12224" t="s">
        <v>4010</v>
      </c>
      <c r="H12224" t="s">
        <v>3793</v>
      </c>
      <c r="I12224">
        <v>127</v>
      </c>
      <c r="J12224" t="s">
        <v>145</v>
      </c>
      <c r="K12224" t="s">
        <v>137</v>
      </c>
      <c r="L12224">
        <f>I12224*$Q$2/100/1000</f>
        <v>4.6990000000000004E-4</v>
      </c>
    </row>
    <row r="12225" spans="1:12">
      <c r="A12225" s="118">
        <v>45170</v>
      </c>
      <c r="B12225" t="s">
        <v>3799</v>
      </c>
      <c r="C12225" t="s">
        <v>3798</v>
      </c>
      <c r="D12225" t="s">
        <v>3967</v>
      </c>
      <c r="E12225" t="s">
        <v>4009</v>
      </c>
      <c r="F12225">
        <v>21202052</v>
      </c>
      <c r="G12225" t="s">
        <v>3984</v>
      </c>
      <c r="H12225" t="s">
        <v>3793</v>
      </c>
      <c r="I12225">
        <v>127</v>
      </c>
      <c r="J12225" t="s">
        <v>145</v>
      </c>
      <c r="K12225" t="s">
        <v>137</v>
      </c>
      <c r="L12225">
        <f>I12225*$Q$2/100/1000</f>
        <v>4.6990000000000004E-4</v>
      </c>
    </row>
    <row r="12226" spans="1:12">
      <c r="A12226" s="118">
        <v>45170</v>
      </c>
      <c r="B12226" t="s">
        <v>3799</v>
      </c>
      <c r="C12226" t="s">
        <v>3798</v>
      </c>
      <c r="D12226" t="s">
        <v>3975</v>
      </c>
      <c r="E12226" t="s">
        <v>4008</v>
      </c>
      <c r="F12226">
        <v>21202054</v>
      </c>
      <c r="G12226" t="s">
        <v>3879</v>
      </c>
      <c r="H12226" t="s">
        <v>3793</v>
      </c>
      <c r="I12226">
        <v>127</v>
      </c>
      <c r="J12226" t="s">
        <v>145</v>
      </c>
      <c r="K12226" t="s">
        <v>137</v>
      </c>
      <c r="L12226">
        <f>I12226*$Q$2/100/1000</f>
        <v>4.6990000000000004E-4</v>
      </c>
    </row>
    <row r="12227" spans="1:12">
      <c r="A12227" s="118">
        <v>45170</v>
      </c>
      <c r="B12227" t="s">
        <v>3799</v>
      </c>
      <c r="C12227" t="s">
        <v>3798</v>
      </c>
      <c r="D12227" t="s">
        <v>4007</v>
      </c>
      <c r="E12227" t="s">
        <v>4006</v>
      </c>
      <c r="F12227">
        <v>34202035</v>
      </c>
      <c r="G12227" t="s">
        <v>3908</v>
      </c>
      <c r="H12227" t="s">
        <v>3793</v>
      </c>
      <c r="I12227">
        <v>127</v>
      </c>
      <c r="J12227" t="s">
        <v>145</v>
      </c>
      <c r="K12227" t="s">
        <v>137</v>
      </c>
      <c r="L12227">
        <f>I12227*$Q$2/100/1000</f>
        <v>4.6990000000000004E-4</v>
      </c>
    </row>
    <row r="12228" spans="1:12">
      <c r="A12228" s="118">
        <v>45170</v>
      </c>
      <c r="B12228" t="s">
        <v>3799</v>
      </c>
      <c r="C12228" t="s">
        <v>3798</v>
      </c>
      <c r="D12228" t="s">
        <v>3991</v>
      </c>
      <c r="E12228" t="s">
        <v>4005</v>
      </c>
      <c r="F12228">
        <v>21203421</v>
      </c>
      <c r="G12228" t="s">
        <v>3829</v>
      </c>
      <c r="H12228" t="s">
        <v>3793</v>
      </c>
      <c r="I12228">
        <v>127</v>
      </c>
      <c r="J12228" t="s">
        <v>145</v>
      </c>
      <c r="K12228" t="s">
        <v>137</v>
      </c>
      <c r="L12228">
        <f>I12228*$Q$2/100/1000</f>
        <v>4.6990000000000004E-4</v>
      </c>
    </row>
    <row r="12229" spans="1:12">
      <c r="A12229" s="118">
        <v>45170</v>
      </c>
      <c r="B12229" t="s">
        <v>3799</v>
      </c>
      <c r="C12229" t="s">
        <v>3798</v>
      </c>
      <c r="D12229" t="s">
        <v>3975</v>
      </c>
      <c r="E12229" t="s">
        <v>4004</v>
      </c>
      <c r="F12229">
        <v>1</v>
      </c>
      <c r="G12229" t="s">
        <v>4003</v>
      </c>
      <c r="H12229" t="s">
        <v>3793</v>
      </c>
      <c r="I12229">
        <v>127</v>
      </c>
      <c r="J12229" t="s">
        <v>145</v>
      </c>
      <c r="K12229" t="s">
        <v>137</v>
      </c>
      <c r="L12229">
        <f>I12229*$Q$2/100/1000</f>
        <v>4.6990000000000004E-4</v>
      </c>
    </row>
    <row r="12230" spans="1:12">
      <c r="A12230" s="118">
        <v>45200</v>
      </c>
      <c r="B12230" t="s">
        <v>3799</v>
      </c>
      <c r="C12230" t="s">
        <v>3798</v>
      </c>
      <c r="D12230" t="s">
        <v>4002</v>
      </c>
      <c r="E12230" t="s">
        <v>4001</v>
      </c>
      <c r="F12230">
        <v>21202055</v>
      </c>
      <c r="G12230" t="s">
        <v>3912</v>
      </c>
      <c r="H12230" t="s">
        <v>3793</v>
      </c>
      <c r="I12230">
        <v>127</v>
      </c>
      <c r="J12230" t="s">
        <v>145</v>
      </c>
      <c r="K12230" t="s">
        <v>137</v>
      </c>
      <c r="L12230">
        <f>I12230*$Q$2/100/1000</f>
        <v>4.6990000000000004E-4</v>
      </c>
    </row>
    <row r="12231" spans="1:12">
      <c r="A12231" s="118">
        <v>45200</v>
      </c>
      <c r="B12231" t="s">
        <v>3799</v>
      </c>
      <c r="C12231" t="s">
        <v>3798</v>
      </c>
      <c r="D12231" t="s">
        <v>4000</v>
      </c>
      <c r="E12231" t="s">
        <v>3999</v>
      </c>
      <c r="F12231">
        <v>1</v>
      </c>
      <c r="G12231" t="s">
        <v>3998</v>
      </c>
      <c r="H12231" t="s">
        <v>3793</v>
      </c>
      <c r="I12231">
        <v>127</v>
      </c>
      <c r="J12231" t="s">
        <v>145</v>
      </c>
      <c r="K12231" t="s">
        <v>137</v>
      </c>
      <c r="L12231">
        <f>I12231*$Q$2/100/1000</f>
        <v>4.6990000000000004E-4</v>
      </c>
    </row>
    <row r="12232" spans="1:12">
      <c r="A12232" s="118">
        <v>45200</v>
      </c>
      <c r="B12232" t="s">
        <v>3799</v>
      </c>
      <c r="C12232" t="s">
        <v>3798</v>
      </c>
      <c r="D12232" t="s">
        <v>3997</v>
      </c>
      <c r="E12232" t="s">
        <v>3996</v>
      </c>
      <c r="F12232">
        <v>1</v>
      </c>
      <c r="G12232" t="s">
        <v>3995</v>
      </c>
      <c r="H12232" t="s">
        <v>3793</v>
      </c>
      <c r="I12232">
        <v>127</v>
      </c>
      <c r="J12232" t="s">
        <v>145</v>
      </c>
      <c r="K12232" t="s">
        <v>137</v>
      </c>
      <c r="L12232">
        <f>I12232*$Q$2/100/1000</f>
        <v>4.6990000000000004E-4</v>
      </c>
    </row>
    <row r="12233" spans="1:12">
      <c r="A12233" s="118">
        <v>45200</v>
      </c>
      <c r="B12233" t="s">
        <v>3799</v>
      </c>
      <c r="C12233" t="s">
        <v>3798</v>
      </c>
      <c r="D12233" t="s">
        <v>3994</v>
      </c>
      <c r="E12233" t="s">
        <v>3993</v>
      </c>
      <c r="F12233">
        <v>1</v>
      </c>
      <c r="G12233" t="s">
        <v>667</v>
      </c>
      <c r="H12233" t="s">
        <v>3793</v>
      </c>
      <c r="I12233">
        <v>127</v>
      </c>
      <c r="J12233" t="s">
        <v>145</v>
      </c>
      <c r="K12233" t="s">
        <v>137</v>
      </c>
      <c r="L12233">
        <f>I12233*$Q$2/100/1000</f>
        <v>4.6990000000000004E-4</v>
      </c>
    </row>
    <row r="12234" spans="1:12">
      <c r="A12234" s="118">
        <v>45200</v>
      </c>
      <c r="B12234" t="s">
        <v>3799</v>
      </c>
      <c r="C12234" t="s">
        <v>3798</v>
      </c>
      <c r="D12234" t="s">
        <v>3982</v>
      </c>
      <c r="E12234" t="s">
        <v>3992</v>
      </c>
      <c r="F12234">
        <v>31202062</v>
      </c>
      <c r="G12234" t="s">
        <v>3868</v>
      </c>
      <c r="H12234" t="s">
        <v>3793</v>
      </c>
      <c r="I12234">
        <v>127</v>
      </c>
      <c r="J12234" t="s">
        <v>145</v>
      </c>
      <c r="K12234" t="s">
        <v>137</v>
      </c>
      <c r="L12234">
        <f>I12234*$Q$2/100/1000</f>
        <v>4.6990000000000004E-4</v>
      </c>
    </row>
    <row r="12235" spans="1:12">
      <c r="A12235" s="118">
        <v>45200</v>
      </c>
      <c r="B12235" t="s">
        <v>3799</v>
      </c>
      <c r="C12235" t="s">
        <v>3798</v>
      </c>
      <c r="D12235" t="s">
        <v>3991</v>
      </c>
      <c r="E12235" t="s">
        <v>3990</v>
      </c>
      <c r="F12235" t="s">
        <v>3989</v>
      </c>
      <c r="G12235" t="s">
        <v>3988</v>
      </c>
      <c r="H12235" t="s">
        <v>3793</v>
      </c>
      <c r="I12235">
        <v>127</v>
      </c>
      <c r="J12235" t="s">
        <v>145</v>
      </c>
      <c r="K12235" t="s">
        <v>137</v>
      </c>
      <c r="L12235">
        <f>I12235*$Q$2/100/1000</f>
        <v>4.6990000000000004E-4</v>
      </c>
    </row>
    <row r="12236" spans="1:12">
      <c r="A12236" s="118">
        <v>45200</v>
      </c>
      <c r="B12236" t="s">
        <v>3799</v>
      </c>
      <c r="C12236" t="s">
        <v>3798</v>
      </c>
      <c r="D12236" t="s">
        <v>3955</v>
      </c>
      <c r="E12236" t="s">
        <v>3987</v>
      </c>
      <c r="F12236">
        <v>34202035</v>
      </c>
      <c r="G12236" t="s">
        <v>3908</v>
      </c>
      <c r="H12236" t="s">
        <v>3793</v>
      </c>
      <c r="I12236">
        <v>127</v>
      </c>
      <c r="J12236" t="s">
        <v>145</v>
      </c>
      <c r="K12236" t="s">
        <v>137</v>
      </c>
      <c r="L12236">
        <f>I12236*$Q$2/100/1000</f>
        <v>4.6990000000000004E-4</v>
      </c>
    </row>
    <row r="12237" spans="1:12">
      <c r="A12237" s="118">
        <v>45200</v>
      </c>
      <c r="B12237" t="s">
        <v>3799</v>
      </c>
      <c r="C12237" t="s">
        <v>3798</v>
      </c>
      <c r="D12237" t="s">
        <v>3873</v>
      </c>
      <c r="E12237" t="s">
        <v>3986</v>
      </c>
      <c r="F12237">
        <v>31202060</v>
      </c>
      <c r="G12237" t="s">
        <v>3800</v>
      </c>
      <c r="H12237" t="s">
        <v>3793</v>
      </c>
      <c r="I12237">
        <v>127</v>
      </c>
      <c r="J12237" t="s">
        <v>145</v>
      </c>
      <c r="K12237" t="s">
        <v>137</v>
      </c>
      <c r="L12237">
        <f>I12237*$Q$2/100/1000</f>
        <v>4.6990000000000004E-4</v>
      </c>
    </row>
    <row r="12238" spans="1:12">
      <c r="A12238" s="118">
        <v>45200</v>
      </c>
      <c r="B12238" t="s">
        <v>3799</v>
      </c>
      <c r="C12238" t="s">
        <v>3798</v>
      </c>
      <c r="D12238" t="s">
        <v>3967</v>
      </c>
      <c r="E12238" t="s">
        <v>3985</v>
      </c>
      <c r="F12238">
        <v>21202052</v>
      </c>
      <c r="G12238" t="s">
        <v>3984</v>
      </c>
      <c r="H12238" t="s">
        <v>3793</v>
      </c>
      <c r="I12238">
        <v>127</v>
      </c>
      <c r="J12238" t="s">
        <v>145</v>
      </c>
      <c r="K12238" t="s">
        <v>137</v>
      </c>
      <c r="L12238">
        <f>I12238*$Q$2/100/1000</f>
        <v>4.6990000000000004E-4</v>
      </c>
    </row>
    <row r="12239" spans="1:12">
      <c r="A12239" s="118">
        <v>45200</v>
      </c>
      <c r="B12239" t="s">
        <v>3799</v>
      </c>
      <c r="C12239" t="s">
        <v>3798</v>
      </c>
      <c r="D12239" t="s">
        <v>3977</v>
      </c>
      <c r="E12239" t="s">
        <v>3983</v>
      </c>
      <c r="F12239">
        <v>21202054</v>
      </c>
      <c r="G12239" t="s">
        <v>3879</v>
      </c>
      <c r="H12239" t="s">
        <v>3793</v>
      </c>
      <c r="I12239">
        <v>127</v>
      </c>
      <c r="J12239" t="s">
        <v>145</v>
      </c>
      <c r="K12239" t="s">
        <v>137</v>
      </c>
      <c r="L12239">
        <f>I12239*$Q$2/100/1000</f>
        <v>4.6990000000000004E-4</v>
      </c>
    </row>
    <row r="12240" spans="1:12">
      <c r="A12240" s="118">
        <v>45200</v>
      </c>
      <c r="B12240" t="s">
        <v>3799</v>
      </c>
      <c r="C12240" t="s">
        <v>3798</v>
      </c>
      <c r="D12240" t="s">
        <v>3982</v>
      </c>
      <c r="E12240" t="s">
        <v>3981</v>
      </c>
      <c r="F12240">
        <v>31202063</v>
      </c>
      <c r="G12240" t="s">
        <v>3850</v>
      </c>
      <c r="H12240" t="s">
        <v>3793</v>
      </c>
      <c r="I12240">
        <v>127</v>
      </c>
      <c r="J12240" t="s">
        <v>145</v>
      </c>
      <c r="K12240" t="s">
        <v>137</v>
      </c>
      <c r="L12240">
        <f>I12240*$Q$2/100/1000</f>
        <v>4.6990000000000004E-4</v>
      </c>
    </row>
    <row r="12241" spans="1:12">
      <c r="A12241" s="118">
        <v>45200</v>
      </c>
      <c r="B12241" t="s">
        <v>3799</v>
      </c>
      <c r="C12241" t="s">
        <v>3798</v>
      </c>
      <c r="D12241" t="s">
        <v>3944</v>
      </c>
      <c r="E12241" t="s">
        <v>3980</v>
      </c>
      <c r="F12241">
        <v>21202055</v>
      </c>
      <c r="G12241" t="s">
        <v>3912</v>
      </c>
      <c r="H12241" t="s">
        <v>3793</v>
      </c>
      <c r="I12241">
        <v>127</v>
      </c>
      <c r="J12241" t="s">
        <v>145</v>
      </c>
      <c r="K12241" t="s">
        <v>137</v>
      </c>
      <c r="L12241">
        <f>I12241*$Q$2/100/1000</f>
        <v>4.6990000000000004E-4</v>
      </c>
    </row>
    <row r="12242" spans="1:12">
      <c r="A12242" s="118">
        <v>45200</v>
      </c>
      <c r="B12242" t="s">
        <v>3799</v>
      </c>
      <c r="C12242" t="s">
        <v>3798</v>
      </c>
      <c r="D12242" t="s">
        <v>3875</v>
      </c>
      <c r="E12242" t="s">
        <v>3979</v>
      </c>
      <c r="F12242">
        <v>31202098</v>
      </c>
      <c r="G12242" t="s">
        <v>3978</v>
      </c>
      <c r="H12242" t="s">
        <v>3793</v>
      </c>
      <c r="I12242">
        <v>127</v>
      </c>
      <c r="J12242" t="s">
        <v>145</v>
      </c>
      <c r="K12242" t="s">
        <v>137</v>
      </c>
      <c r="L12242">
        <f>I12242*$Q$2/100/1000</f>
        <v>4.6990000000000004E-4</v>
      </c>
    </row>
    <row r="12243" spans="1:12">
      <c r="A12243" s="118">
        <v>45200</v>
      </c>
      <c r="B12243" t="s">
        <v>3799</v>
      </c>
      <c r="C12243" t="s">
        <v>3798</v>
      </c>
      <c r="D12243" t="s">
        <v>3977</v>
      </c>
      <c r="E12243" t="s">
        <v>3976</v>
      </c>
      <c r="F12243">
        <v>21205961</v>
      </c>
      <c r="G12243" t="s">
        <v>3825</v>
      </c>
      <c r="H12243" t="s">
        <v>3793</v>
      </c>
      <c r="I12243">
        <v>127</v>
      </c>
      <c r="J12243" t="s">
        <v>145</v>
      </c>
      <c r="K12243" t="s">
        <v>137</v>
      </c>
      <c r="L12243">
        <f>I12243*$Q$2/100/1000</f>
        <v>4.6990000000000004E-4</v>
      </c>
    </row>
    <row r="12244" spans="1:12">
      <c r="A12244" s="118">
        <v>45200</v>
      </c>
      <c r="B12244" t="s">
        <v>3799</v>
      </c>
      <c r="C12244" t="s">
        <v>3798</v>
      </c>
      <c r="D12244" t="s">
        <v>3975</v>
      </c>
      <c r="E12244" t="s">
        <v>3974</v>
      </c>
      <c r="F12244">
        <v>34202380</v>
      </c>
      <c r="G12244" t="s">
        <v>3807</v>
      </c>
      <c r="H12244" t="s">
        <v>3793</v>
      </c>
      <c r="I12244">
        <v>127</v>
      </c>
      <c r="J12244" t="s">
        <v>145</v>
      </c>
      <c r="K12244" t="s">
        <v>137</v>
      </c>
      <c r="L12244">
        <f>I12244*$Q$2/100/1000</f>
        <v>4.6990000000000004E-4</v>
      </c>
    </row>
    <row r="12245" spans="1:12">
      <c r="A12245" s="118">
        <v>45200</v>
      </c>
      <c r="B12245" t="s">
        <v>3799</v>
      </c>
      <c r="C12245" t="s">
        <v>3798</v>
      </c>
      <c r="D12245" t="s">
        <v>3928</v>
      </c>
      <c r="E12245" t="s">
        <v>3973</v>
      </c>
      <c r="F12245">
        <v>21205961</v>
      </c>
      <c r="G12245" t="s">
        <v>3825</v>
      </c>
      <c r="H12245" t="s">
        <v>3793</v>
      </c>
      <c r="I12245">
        <v>127</v>
      </c>
      <c r="J12245" t="s">
        <v>145</v>
      </c>
      <c r="K12245" t="s">
        <v>137</v>
      </c>
      <c r="L12245">
        <f>I12245*$Q$2/100/1000</f>
        <v>4.6990000000000004E-4</v>
      </c>
    </row>
    <row r="12246" spans="1:12">
      <c r="A12246" s="118">
        <v>45200</v>
      </c>
      <c r="B12246" t="s">
        <v>3799</v>
      </c>
      <c r="C12246" t="s">
        <v>3798</v>
      </c>
      <c r="D12246" t="s">
        <v>3972</v>
      </c>
      <c r="E12246" t="s">
        <v>3971</v>
      </c>
      <c r="F12246">
        <v>101025505</v>
      </c>
      <c r="G12246" t="s">
        <v>3970</v>
      </c>
      <c r="H12246" t="s">
        <v>3793</v>
      </c>
      <c r="I12246">
        <v>127</v>
      </c>
      <c r="J12246" t="s">
        <v>145</v>
      </c>
      <c r="K12246" t="s">
        <v>137</v>
      </c>
      <c r="L12246">
        <f>I12246*$Q$2/100/1000</f>
        <v>4.6990000000000004E-4</v>
      </c>
    </row>
    <row r="12247" spans="1:12">
      <c r="A12247" s="118">
        <v>45200</v>
      </c>
      <c r="B12247" t="s">
        <v>3799</v>
      </c>
      <c r="C12247" t="s">
        <v>3798</v>
      </c>
      <c r="D12247" t="s">
        <v>3969</v>
      </c>
      <c r="E12247" t="s">
        <v>3968</v>
      </c>
      <c r="F12247">
        <v>101022180</v>
      </c>
      <c r="G12247" t="s">
        <v>3832</v>
      </c>
      <c r="H12247" t="s">
        <v>3793</v>
      </c>
      <c r="I12247">
        <v>127</v>
      </c>
      <c r="J12247" t="s">
        <v>145</v>
      </c>
      <c r="K12247" t="s">
        <v>137</v>
      </c>
      <c r="L12247">
        <f>I12247*$Q$2/100/1000</f>
        <v>4.6990000000000004E-4</v>
      </c>
    </row>
    <row r="12248" spans="1:12">
      <c r="A12248" s="118">
        <v>45200</v>
      </c>
      <c r="B12248" t="s">
        <v>3799</v>
      </c>
      <c r="C12248" t="s">
        <v>3798</v>
      </c>
      <c r="D12248" t="s">
        <v>3967</v>
      </c>
      <c r="E12248" t="s">
        <v>3966</v>
      </c>
      <c r="F12248">
        <v>1</v>
      </c>
      <c r="G12248" t="s">
        <v>3965</v>
      </c>
      <c r="H12248" t="s">
        <v>3793</v>
      </c>
      <c r="I12248">
        <v>127</v>
      </c>
      <c r="J12248" t="s">
        <v>145</v>
      </c>
      <c r="K12248" t="s">
        <v>137</v>
      </c>
      <c r="L12248">
        <f>I12248*$Q$2/100/1000</f>
        <v>4.6990000000000004E-4</v>
      </c>
    </row>
    <row r="12249" spans="1:12">
      <c r="A12249" s="118">
        <v>45200</v>
      </c>
      <c r="B12249" t="s">
        <v>3799</v>
      </c>
      <c r="C12249" t="s">
        <v>3798</v>
      </c>
      <c r="D12249" t="s">
        <v>3964</v>
      </c>
      <c r="E12249" t="s">
        <v>3963</v>
      </c>
      <c r="F12249">
        <v>31202077</v>
      </c>
      <c r="G12249" t="s">
        <v>3865</v>
      </c>
      <c r="H12249" t="s">
        <v>3793</v>
      </c>
      <c r="I12249">
        <v>127</v>
      </c>
      <c r="J12249" t="s">
        <v>145</v>
      </c>
      <c r="K12249" t="s">
        <v>137</v>
      </c>
      <c r="L12249">
        <f>I12249*$Q$2/100/1000</f>
        <v>4.6990000000000004E-4</v>
      </c>
    </row>
    <row r="12250" spans="1:12">
      <c r="A12250" s="118">
        <v>45200</v>
      </c>
      <c r="B12250" t="s">
        <v>3799</v>
      </c>
      <c r="C12250" t="s">
        <v>3798</v>
      </c>
      <c r="D12250" t="s">
        <v>3962</v>
      </c>
      <c r="E12250" t="s">
        <v>3961</v>
      </c>
      <c r="F12250" t="s">
        <v>3795</v>
      </c>
      <c r="G12250" t="s">
        <v>3794</v>
      </c>
      <c r="H12250" t="s">
        <v>3793</v>
      </c>
      <c r="I12250">
        <v>127</v>
      </c>
      <c r="J12250" t="s">
        <v>145</v>
      </c>
      <c r="K12250" t="s">
        <v>137</v>
      </c>
      <c r="L12250">
        <f>I12250*$Q$2/100/1000</f>
        <v>4.6990000000000004E-4</v>
      </c>
    </row>
    <row r="12251" spans="1:12">
      <c r="A12251" s="118">
        <v>45200</v>
      </c>
      <c r="B12251" t="s">
        <v>3799</v>
      </c>
      <c r="C12251" t="s">
        <v>3798</v>
      </c>
      <c r="D12251" t="s">
        <v>3827</v>
      </c>
      <c r="E12251" t="s">
        <v>3960</v>
      </c>
      <c r="F12251">
        <v>31202077</v>
      </c>
      <c r="G12251" t="s">
        <v>3865</v>
      </c>
      <c r="H12251" t="s">
        <v>3793</v>
      </c>
      <c r="I12251">
        <v>127</v>
      </c>
      <c r="J12251" t="s">
        <v>145</v>
      </c>
      <c r="K12251" t="s">
        <v>137</v>
      </c>
      <c r="L12251">
        <f>I12251*$Q$2/100/1000</f>
        <v>4.6990000000000004E-4</v>
      </c>
    </row>
    <row r="12252" spans="1:12">
      <c r="A12252" s="118">
        <v>45200</v>
      </c>
      <c r="B12252" t="s">
        <v>3799</v>
      </c>
      <c r="C12252" t="s">
        <v>3798</v>
      </c>
      <c r="D12252" t="s">
        <v>3853</v>
      </c>
      <c r="E12252" t="s">
        <v>3959</v>
      </c>
      <c r="F12252">
        <v>31202077</v>
      </c>
      <c r="G12252" t="s">
        <v>3865</v>
      </c>
      <c r="H12252" t="s">
        <v>3793</v>
      </c>
      <c r="I12252">
        <v>127</v>
      </c>
      <c r="J12252" t="s">
        <v>145</v>
      </c>
      <c r="K12252" t="s">
        <v>137</v>
      </c>
      <c r="L12252">
        <f>I12252*$Q$2/100/1000</f>
        <v>4.6990000000000004E-4</v>
      </c>
    </row>
    <row r="12253" spans="1:12">
      <c r="A12253" s="118">
        <v>45231</v>
      </c>
      <c r="B12253" t="s">
        <v>3799</v>
      </c>
      <c r="C12253" t="s">
        <v>3798</v>
      </c>
      <c r="D12253" t="s">
        <v>3958</v>
      </c>
      <c r="E12253" t="s">
        <v>3957</v>
      </c>
      <c r="F12253">
        <v>21202058</v>
      </c>
      <c r="G12253" t="s">
        <v>3956</v>
      </c>
      <c r="H12253" t="s">
        <v>3793</v>
      </c>
      <c r="I12253">
        <v>127</v>
      </c>
      <c r="J12253" t="s">
        <v>145</v>
      </c>
      <c r="K12253" t="s">
        <v>137</v>
      </c>
      <c r="L12253">
        <f>I12253*$Q$2/100/1000</f>
        <v>4.6990000000000004E-4</v>
      </c>
    </row>
    <row r="12254" spans="1:12">
      <c r="A12254" s="118">
        <v>45231</v>
      </c>
      <c r="B12254" t="s">
        <v>3799</v>
      </c>
      <c r="C12254" t="s">
        <v>3798</v>
      </c>
      <c r="D12254" t="s">
        <v>3955</v>
      </c>
      <c r="E12254" t="s">
        <v>3954</v>
      </c>
      <c r="F12254">
        <v>31202086</v>
      </c>
      <c r="G12254" t="s">
        <v>3931</v>
      </c>
      <c r="H12254" t="s">
        <v>3793</v>
      </c>
      <c r="I12254">
        <v>127</v>
      </c>
      <c r="J12254" t="s">
        <v>145</v>
      </c>
      <c r="K12254" t="s">
        <v>137</v>
      </c>
      <c r="L12254">
        <f>I12254*$Q$2/100/1000</f>
        <v>4.6990000000000004E-4</v>
      </c>
    </row>
    <row r="12255" spans="1:12">
      <c r="A12255" s="118">
        <v>45231</v>
      </c>
      <c r="B12255" t="s">
        <v>3799</v>
      </c>
      <c r="C12255" t="s">
        <v>3798</v>
      </c>
      <c r="D12255" t="s">
        <v>3944</v>
      </c>
      <c r="E12255" t="s">
        <v>3953</v>
      </c>
      <c r="F12255">
        <v>31202086</v>
      </c>
      <c r="G12255" t="s">
        <v>3931</v>
      </c>
      <c r="H12255" t="s">
        <v>3793</v>
      </c>
      <c r="I12255">
        <v>127</v>
      </c>
      <c r="J12255" t="s">
        <v>145</v>
      </c>
      <c r="K12255" t="s">
        <v>137</v>
      </c>
      <c r="L12255">
        <f>I12255*$Q$2/100/1000</f>
        <v>4.6990000000000004E-4</v>
      </c>
    </row>
    <row r="12256" spans="1:12">
      <c r="A12256" s="118">
        <v>45231</v>
      </c>
      <c r="B12256" t="s">
        <v>3799</v>
      </c>
      <c r="C12256" t="s">
        <v>3798</v>
      </c>
      <c r="D12256" t="s">
        <v>3952</v>
      </c>
      <c r="E12256" t="s">
        <v>3951</v>
      </c>
      <c r="F12256">
        <v>31202066</v>
      </c>
      <c r="G12256" t="s">
        <v>3950</v>
      </c>
      <c r="H12256" t="s">
        <v>3793</v>
      </c>
      <c r="I12256">
        <v>127</v>
      </c>
      <c r="J12256" t="s">
        <v>145</v>
      </c>
      <c r="K12256" t="s">
        <v>137</v>
      </c>
      <c r="L12256">
        <f>I12256*$Q$2/100/1000</f>
        <v>4.6990000000000004E-4</v>
      </c>
    </row>
    <row r="12257" spans="1:12">
      <c r="A12257" s="118">
        <v>45200</v>
      </c>
      <c r="B12257" t="s">
        <v>868</v>
      </c>
      <c r="C12257" t="s">
        <v>867</v>
      </c>
      <c r="D12257" t="s">
        <v>3947</v>
      </c>
      <c r="E12257" t="s">
        <v>3949</v>
      </c>
      <c r="F12257">
        <v>101048325</v>
      </c>
      <c r="G12257" t="s">
        <v>3948</v>
      </c>
      <c r="H12257" t="s">
        <v>863</v>
      </c>
      <c r="I12257">
        <f>1958*2</f>
        <v>3916</v>
      </c>
      <c r="J12257" t="s">
        <v>145</v>
      </c>
      <c r="K12257" t="s">
        <v>137</v>
      </c>
      <c r="L12257">
        <f>I12257*$Q$5/100/1000</f>
        <v>3.9815929999999999E-2</v>
      </c>
    </row>
    <row r="12258" spans="1:12">
      <c r="A12258" s="118">
        <v>45200</v>
      </c>
      <c r="B12258" t="s">
        <v>868</v>
      </c>
      <c r="C12258" t="s">
        <v>867</v>
      </c>
      <c r="D12258" t="s">
        <v>3947</v>
      </c>
      <c r="E12258" t="s">
        <v>3946</v>
      </c>
      <c r="F12258">
        <v>101048324</v>
      </c>
      <c r="G12258" t="s">
        <v>3945</v>
      </c>
      <c r="H12258" t="s">
        <v>863</v>
      </c>
      <c r="I12258">
        <f>1958*2</f>
        <v>3916</v>
      </c>
      <c r="J12258" t="s">
        <v>145</v>
      </c>
      <c r="K12258" t="s">
        <v>137</v>
      </c>
      <c r="L12258">
        <f>I12258*$Q$5/100/1000</f>
        <v>3.9815929999999999E-2</v>
      </c>
    </row>
    <row r="12259" spans="1:12">
      <c r="A12259" s="118">
        <v>45231</v>
      </c>
      <c r="B12259" t="s">
        <v>3799</v>
      </c>
      <c r="C12259" t="s">
        <v>3798</v>
      </c>
      <c r="D12259" t="s">
        <v>3944</v>
      </c>
      <c r="E12259" t="s">
        <v>3943</v>
      </c>
      <c r="F12259">
        <v>31202086</v>
      </c>
      <c r="G12259" t="s">
        <v>3931</v>
      </c>
      <c r="H12259" t="s">
        <v>3793</v>
      </c>
      <c r="I12259">
        <v>127</v>
      </c>
      <c r="J12259" t="s">
        <v>145</v>
      </c>
      <c r="K12259" t="s">
        <v>137</v>
      </c>
      <c r="L12259">
        <f>I12259*$Q$2/100/1000</f>
        <v>4.6990000000000004E-4</v>
      </c>
    </row>
    <row r="12260" spans="1:12">
      <c r="A12260" s="118">
        <v>45231</v>
      </c>
      <c r="B12260" t="s">
        <v>3799</v>
      </c>
      <c r="C12260" t="s">
        <v>3798</v>
      </c>
      <c r="D12260" t="s">
        <v>3875</v>
      </c>
      <c r="E12260" t="s">
        <v>3942</v>
      </c>
      <c r="F12260">
        <v>31202089</v>
      </c>
      <c r="G12260" t="s">
        <v>3804</v>
      </c>
      <c r="H12260" t="s">
        <v>3793</v>
      </c>
      <c r="I12260">
        <v>127</v>
      </c>
      <c r="J12260" t="s">
        <v>145</v>
      </c>
      <c r="K12260" t="s">
        <v>137</v>
      </c>
      <c r="L12260">
        <f>I12260*$Q$2/100/1000</f>
        <v>4.6990000000000004E-4</v>
      </c>
    </row>
    <row r="12261" spans="1:12">
      <c r="A12261" s="118">
        <v>45231</v>
      </c>
      <c r="B12261" t="s">
        <v>3799</v>
      </c>
      <c r="C12261" t="s">
        <v>3798</v>
      </c>
      <c r="D12261" t="s">
        <v>3873</v>
      </c>
      <c r="E12261" t="s">
        <v>3941</v>
      </c>
      <c r="F12261">
        <v>31202089</v>
      </c>
      <c r="G12261" t="s">
        <v>3804</v>
      </c>
      <c r="H12261" t="s">
        <v>3793</v>
      </c>
      <c r="I12261">
        <v>127</v>
      </c>
      <c r="J12261" t="s">
        <v>145</v>
      </c>
      <c r="K12261" t="s">
        <v>137</v>
      </c>
      <c r="L12261">
        <f>I12261*$Q$2/100/1000</f>
        <v>4.6990000000000004E-4</v>
      </c>
    </row>
    <row r="12262" spans="1:12">
      <c r="A12262" s="118">
        <v>45231</v>
      </c>
      <c r="B12262" t="s">
        <v>3799</v>
      </c>
      <c r="C12262" t="s">
        <v>3798</v>
      </c>
      <c r="D12262" t="s">
        <v>3940</v>
      </c>
      <c r="E12262" t="s">
        <v>3939</v>
      </c>
      <c r="F12262">
        <v>31202089</v>
      </c>
      <c r="G12262" t="s">
        <v>3804</v>
      </c>
      <c r="H12262" t="s">
        <v>3793</v>
      </c>
      <c r="I12262">
        <v>127</v>
      </c>
      <c r="J12262" t="s">
        <v>145</v>
      </c>
      <c r="K12262" t="s">
        <v>137</v>
      </c>
      <c r="L12262">
        <f>I12262*$Q$2/100/1000</f>
        <v>4.6990000000000004E-4</v>
      </c>
    </row>
    <row r="12263" spans="1:12">
      <c r="A12263" s="118">
        <v>45231</v>
      </c>
      <c r="B12263" t="s">
        <v>3799</v>
      </c>
      <c r="C12263" t="s">
        <v>3798</v>
      </c>
      <c r="D12263" t="s">
        <v>3819</v>
      </c>
      <c r="E12263" t="s">
        <v>3938</v>
      </c>
      <c r="F12263">
        <v>31202060</v>
      </c>
      <c r="G12263" t="s">
        <v>3800</v>
      </c>
      <c r="H12263" t="s">
        <v>3793</v>
      </c>
      <c r="I12263">
        <v>127</v>
      </c>
      <c r="J12263" t="s">
        <v>145</v>
      </c>
      <c r="K12263" t="s">
        <v>137</v>
      </c>
      <c r="L12263">
        <f>I12263*$Q$2/100/1000</f>
        <v>4.6990000000000004E-4</v>
      </c>
    </row>
    <row r="12264" spans="1:12">
      <c r="A12264" s="118">
        <v>45231</v>
      </c>
      <c r="B12264" t="s">
        <v>3799</v>
      </c>
      <c r="C12264" t="s">
        <v>3798</v>
      </c>
      <c r="D12264" t="s">
        <v>3819</v>
      </c>
      <c r="E12264" t="s">
        <v>3937</v>
      </c>
      <c r="F12264">
        <v>101047875</v>
      </c>
      <c r="G12264" t="s">
        <v>3895</v>
      </c>
      <c r="H12264" t="s">
        <v>3793</v>
      </c>
      <c r="I12264">
        <v>127</v>
      </c>
      <c r="J12264" t="s">
        <v>145</v>
      </c>
      <c r="K12264" t="s">
        <v>137</v>
      </c>
      <c r="L12264">
        <f>I12264*$Q$2/100/1000</f>
        <v>4.6990000000000004E-4</v>
      </c>
    </row>
    <row r="12265" spans="1:12">
      <c r="A12265" s="118">
        <v>45231</v>
      </c>
      <c r="B12265" t="s">
        <v>3799</v>
      </c>
      <c r="C12265" t="s">
        <v>3798</v>
      </c>
      <c r="D12265" t="s">
        <v>3923</v>
      </c>
      <c r="E12265" t="s">
        <v>3936</v>
      </c>
      <c r="F12265">
        <v>88202806</v>
      </c>
      <c r="G12265" t="s">
        <v>3905</v>
      </c>
      <c r="H12265" t="s">
        <v>3793</v>
      </c>
      <c r="I12265">
        <v>127</v>
      </c>
      <c r="J12265" t="s">
        <v>145</v>
      </c>
      <c r="K12265" t="s">
        <v>137</v>
      </c>
      <c r="L12265">
        <f>I12265*$Q$2/100/1000</f>
        <v>4.6990000000000004E-4</v>
      </c>
    </row>
    <row r="12266" spans="1:12">
      <c r="A12266" s="118">
        <v>45231</v>
      </c>
      <c r="B12266" t="s">
        <v>3799</v>
      </c>
      <c r="C12266" t="s">
        <v>3798</v>
      </c>
      <c r="D12266" t="s">
        <v>3911</v>
      </c>
      <c r="E12266" t="s">
        <v>3935</v>
      </c>
      <c r="F12266">
        <v>31202086</v>
      </c>
      <c r="G12266" t="s">
        <v>3931</v>
      </c>
      <c r="H12266" t="s">
        <v>3793</v>
      </c>
      <c r="I12266">
        <v>127</v>
      </c>
      <c r="J12266" t="s">
        <v>145</v>
      </c>
      <c r="K12266" t="s">
        <v>137</v>
      </c>
      <c r="L12266">
        <f>I12266*$Q$2/100/1000</f>
        <v>4.6990000000000004E-4</v>
      </c>
    </row>
    <row r="12267" spans="1:12">
      <c r="A12267" s="118">
        <v>45231</v>
      </c>
      <c r="B12267" t="s">
        <v>3799</v>
      </c>
      <c r="C12267" t="s">
        <v>3798</v>
      </c>
      <c r="D12267" t="s">
        <v>3853</v>
      </c>
      <c r="E12267" t="s">
        <v>3934</v>
      </c>
      <c r="F12267">
        <v>31202086</v>
      </c>
      <c r="G12267" t="s">
        <v>3931</v>
      </c>
      <c r="H12267" t="s">
        <v>3793</v>
      </c>
      <c r="I12267">
        <v>127</v>
      </c>
      <c r="J12267" t="s">
        <v>145</v>
      </c>
      <c r="K12267" t="s">
        <v>137</v>
      </c>
      <c r="L12267">
        <f>I12267*$Q$2/100/1000</f>
        <v>4.6990000000000004E-4</v>
      </c>
    </row>
    <row r="12268" spans="1:12">
      <c r="A12268" s="118">
        <v>45231</v>
      </c>
      <c r="B12268" t="s">
        <v>3799</v>
      </c>
      <c r="C12268" t="s">
        <v>3798</v>
      </c>
      <c r="D12268" t="s">
        <v>3806</v>
      </c>
      <c r="E12268" t="s">
        <v>3933</v>
      </c>
      <c r="F12268">
        <v>31202086</v>
      </c>
      <c r="G12268" t="s">
        <v>3931</v>
      </c>
      <c r="H12268" t="s">
        <v>3793</v>
      </c>
      <c r="I12268">
        <v>127</v>
      </c>
      <c r="J12268" t="s">
        <v>145</v>
      </c>
      <c r="K12268" t="s">
        <v>137</v>
      </c>
      <c r="L12268">
        <f>I12268*$Q$2/100/1000</f>
        <v>4.6990000000000004E-4</v>
      </c>
    </row>
    <row r="12269" spans="1:12">
      <c r="A12269" s="118">
        <v>45231</v>
      </c>
      <c r="B12269" t="s">
        <v>3799</v>
      </c>
      <c r="C12269" t="s">
        <v>3798</v>
      </c>
      <c r="D12269" t="s">
        <v>3873</v>
      </c>
      <c r="E12269" t="s">
        <v>3932</v>
      </c>
      <c r="F12269">
        <v>31202086</v>
      </c>
      <c r="G12269" t="s">
        <v>3931</v>
      </c>
      <c r="H12269" t="s">
        <v>3793</v>
      </c>
      <c r="I12269">
        <v>127</v>
      </c>
      <c r="J12269" t="s">
        <v>145</v>
      </c>
      <c r="K12269" t="s">
        <v>137</v>
      </c>
      <c r="L12269">
        <f>I12269*$Q$2/100/1000</f>
        <v>4.6990000000000004E-4</v>
      </c>
    </row>
    <row r="12270" spans="1:12">
      <c r="A12270" s="118">
        <v>45231</v>
      </c>
      <c r="B12270" t="s">
        <v>3799</v>
      </c>
      <c r="C12270" t="s">
        <v>3798</v>
      </c>
      <c r="D12270" t="s">
        <v>3806</v>
      </c>
      <c r="E12270" t="s">
        <v>3930</v>
      </c>
      <c r="F12270">
        <v>31202091</v>
      </c>
      <c r="G12270" t="s">
        <v>3929</v>
      </c>
      <c r="H12270" t="s">
        <v>3793</v>
      </c>
      <c r="I12270">
        <v>127</v>
      </c>
      <c r="J12270" t="s">
        <v>145</v>
      </c>
      <c r="K12270" t="s">
        <v>137</v>
      </c>
      <c r="L12270">
        <f>I12270*$Q$2/100/1000</f>
        <v>4.6990000000000004E-4</v>
      </c>
    </row>
    <row r="12271" spans="1:12">
      <c r="A12271" s="118">
        <v>45231</v>
      </c>
      <c r="B12271" t="s">
        <v>3799</v>
      </c>
      <c r="C12271" t="s">
        <v>3798</v>
      </c>
      <c r="D12271" t="s">
        <v>3928</v>
      </c>
      <c r="E12271" t="s">
        <v>3927</v>
      </c>
      <c r="F12271">
        <v>101047875</v>
      </c>
      <c r="G12271" t="s">
        <v>3895</v>
      </c>
      <c r="H12271" t="s">
        <v>3793</v>
      </c>
      <c r="I12271">
        <v>127</v>
      </c>
      <c r="J12271" t="s">
        <v>145</v>
      </c>
      <c r="K12271" t="s">
        <v>137</v>
      </c>
      <c r="L12271">
        <f>I12271*$Q$2/100/1000</f>
        <v>4.6990000000000004E-4</v>
      </c>
    </row>
    <row r="12272" spans="1:12">
      <c r="A12272" s="118">
        <v>45231</v>
      </c>
      <c r="B12272" t="s">
        <v>3799</v>
      </c>
      <c r="C12272" t="s">
        <v>3798</v>
      </c>
      <c r="D12272" t="s">
        <v>3809</v>
      </c>
      <c r="E12272" t="s">
        <v>3926</v>
      </c>
      <c r="F12272">
        <v>34202035</v>
      </c>
      <c r="G12272" t="s">
        <v>3908</v>
      </c>
      <c r="H12272" t="s">
        <v>3793</v>
      </c>
      <c r="I12272">
        <v>127</v>
      </c>
      <c r="J12272" t="s">
        <v>145</v>
      </c>
      <c r="K12272" t="s">
        <v>137</v>
      </c>
      <c r="L12272">
        <f>I12272*$Q$2/100/1000</f>
        <v>4.6990000000000004E-4</v>
      </c>
    </row>
    <row r="12273" spans="1:12">
      <c r="A12273" s="118">
        <v>45231</v>
      </c>
      <c r="B12273" t="s">
        <v>3799</v>
      </c>
      <c r="C12273" t="s">
        <v>3798</v>
      </c>
      <c r="D12273" t="s">
        <v>3925</v>
      </c>
      <c r="E12273" t="s">
        <v>3924</v>
      </c>
      <c r="F12273">
        <v>21205961</v>
      </c>
      <c r="G12273" t="s">
        <v>3825</v>
      </c>
      <c r="H12273" t="s">
        <v>3793</v>
      </c>
      <c r="I12273">
        <v>127</v>
      </c>
      <c r="J12273" t="s">
        <v>145</v>
      </c>
      <c r="K12273" t="s">
        <v>137</v>
      </c>
      <c r="L12273">
        <f>I12273*$Q$2/100/1000</f>
        <v>4.6990000000000004E-4</v>
      </c>
    </row>
    <row r="12274" spans="1:12">
      <c r="A12274" s="118">
        <v>45231</v>
      </c>
      <c r="B12274" t="s">
        <v>3799</v>
      </c>
      <c r="C12274" t="s">
        <v>3798</v>
      </c>
      <c r="D12274" t="s">
        <v>3923</v>
      </c>
      <c r="E12274" t="s">
        <v>3922</v>
      </c>
      <c r="F12274">
        <v>1</v>
      </c>
      <c r="G12274" t="s">
        <v>667</v>
      </c>
      <c r="H12274" t="s">
        <v>3793</v>
      </c>
      <c r="I12274">
        <v>127</v>
      </c>
      <c r="J12274" t="s">
        <v>145</v>
      </c>
      <c r="K12274" t="s">
        <v>137</v>
      </c>
      <c r="L12274">
        <f>I12274*$Q$2/100/1000</f>
        <v>4.6990000000000004E-4</v>
      </c>
    </row>
    <row r="12275" spans="1:12">
      <c r="A12275" s="118">
        <v>45231</v>
      </c>
      <c r="B12275" t="s">
        <v>3799</v>
      </c>
      <c r="C12275" t="s">
        <v>3798</v>
      </c>
      <c r="D12275" t="s">
        <v>3834</v>
      </c>
      <c r="E12275" t="s">
        <v>3921</v>
      </c>
      <c r="F12275">
        <v>21212167</v>
      </c>
      <c r="G12275" t="s">
        <v>3920</v>
      </c>
      <c r="H12275" t="s">
        <v>3793</v>
      </c>
      <c r="I12275">
        <v>127</v>
      </c>
      <c r="J12275" t="s">
        <v>145</v>
      </c>
      <c r="K12275" t="s">
        <v>137</v>
      </c>
      <c r="L12275">
        <f>I12275*$Q$2/100/1000</f>
        <v>4.6990000000000004E-4</v>
      </c>
    </row>
    <row r="12276" spans="1:12">
      <c r="A12276" s="118">
        <v>45231</v>
      </c>
      <c r="B12276" t="s">
        <v>3799</v>
      </c>
      <c r="C12276" t="s">
        <v>3798</v>
      </c>
      <c r="D12276" t="s">
        <v>3855</v>
      </c>
      <c r="E12276" t="s">
        <v>3919</v>
      </c>
      <c r="F12276">
        <v>21202051</v>
      </c>
      <c r="G12276" t="s">
        <v>3918</v>
      </c>
      <c r="H12276" t="s">
        <v>3793</v>
      </c>
      <c r="I12276">
        <v>127</v>
      </c>
      <c r="J12276" t="s">
        <v>145</v>
      </c>
      <c r="K12276" t="s">
        <v>137</v>
      </c>
      <c r="L12276">
        <f>I12276*$Q$2/100/1000</f>
        <v>4.6990000000000004E-4</v>
      </c>
    </row>
    <row r="12277" spans="1:12">
      <c r="A12277" s="118">
        <v>45200</v>
      </c>
      <c r="B12277" t="s">
        <v>144</v>
      </c>
      <c r="C12277" t="s">
        <v>143</v>
      </c>
      <c r="D12277" t="s">
        <v>3917</v>
      </c>
      <c r="E12277" t="s">
        <v>3916</v>
      </c>
      <c r="F12277">
        <v>40259812</v>
      </c>
      <c r="G12277" t="s">
        <v>160</v>
      </c>
      <c r="H12277" t="s">
        <v>139</v>
      </c>
      <c r="I12277">
        <v>22.2</v>
      </c>
      <c r="J12277" t="s">
        <v>138</v>
      </c>
      <c r="K12277" t="s">
        <v>137</v>
      </c>
      <c r="L12277">
        <f>I12277*$Q$2/1000</f>
        <v>8.2140000000000008E-3</v>
      </c>
    </row>
    <row r="12278" spans="1:12">
      <c r="A12278" s="118">
        <v>45200</v>
      </c>
      <c r="B12278" t="s">
        <v>144</v>
      </c>
      <c r="C12278" t="s">
        <v>143</v>
      </c>
      <c r="D12278" t="s">
        <v>2051</v>
      </c>
      <c r="E12278" t="s">
        <v>3915</v>
      </c>
      <c r="F12278" t="s">
        <v>167</v>
      </c>
      <c r="G12278" t="s">
        <v>166</v>
      </c>
      <c r="H12278" t="s">
        <v>139</v>
      </c>
      <c r="I12278">
        <v>22.2</v>
      </c>
      <c r="J12278" t="s">
        <v>138</v>
      </c>
      <c r="K12278" t="s">
        <v>137</v>
      </c>
      <c r="L12278">
        <f>I12278*$Q$2/1000</f>
        <v>8.2140000000000008E-3</v>
      </c>
    </row>
    <row r="12279" spans="1:12">
      <c r="A12279" s="118">
        <v>45231</v>
      </c>
      <c r="B12279" t="s">
        <v>3799</v>
      </c>
      <c r="C12279" t="s">
        <v>3798</v>
      </c>
      <c r="D12279" t="s">
        <v>3914</v>
      </c>
      <c r="E12279" t="s">
        <v>3913</v>
      </c>
      <c r="F12279">
        <v>21202055</v>
      </c>
      <c r="G12279" t="s">
        <v>3912</v>
      </c>
      <c r="H12279" t="s">
        <v>3793</v>
      </c>
      <c r="I12279">
        <v>127</v>
      </c>
      <c r="J12279" t="s">
        <v>145</v>
      </c>
      <c r="K12279" t="s">
        <v>137</v>
      </c>
      <c r="L12279">
        <f>I12279*$Q$2/100/1000</f>
        <v>4.6990000000000004E-4</v>
      </c>
    </row>
    <row r="12280" spans="1:12">
      <c r="A12280" s="118">
        <v>45231</v>
      </c>
      <c r="B12280" t="s">
        <v>3799</v>
      </c>
      <c r="C12280" t="s">
        <v>3798</v>
      </c>
      <c r="D12280" t="s">
        <v>3911</v>
      </c>
      <c r="E12280" t="s">
        <v>3910</v>
      </c>
      <c r="F12280" t="s">
        <v>3889</v>
      </c>
      <c r="G12280" t="s">
        <v>3888</v>
      </c>
      <c r="H12280" t="s">
        <v>3793</v>
      </c>
      <c r="I12280">
        <v>127</v>
      </c>
      <c r="J12280" t="s">
        <v>145</v>
      </c>
      <c r="K12280" t="s">
        <v>137</v>
      </c>
      <c r="L12280">
        <f>I12280*$Q$2/100/1000</f>
        <v>4.6990000000000004E-4</v>
      </c>
    </row>
    <row r="12281" spans="1:12">
      <c r="A12281" s="118">
        <v>45231</v>
      </c>
      <c r="B12281" t="s">
        <v>3799</v>
      </c>
      <c r="C12281" t="s">
        <v>3798</v>
      </c>
      <c r="D12281" t="s">
        <v>3875</v>
      </c>
      <c r="E12281" t="s">
        <v>3909</v>
      </c>
      <c r="F12281">
        <v>34202035</v>
      </c>
      <c r="G12281" t="s">
        <v>3908</v>
      </c>
      <c r="H12281" t="s">
        <v>3793</v>
      </c>
      <c r="I12281">
        <v>127</v>
      </c>
      <c r="J12281" t="s">
        <v>145</v>
      </c>
      <c r="K12281" t="s">
        <v>137</v>
      </c>
      <c r="L12281">
        <f>I12281*$Q$2/100/1000</f>
        <v>4.6990000000000004E-4</v>
      </c>
    </row>
    <row r="12282" spans="1:12">
      <c r="A12282" s="118">
        <v>45231</v>
      </c>
      <c r="B12282" t="s">
        <v>3799</v>
      </c>
      <c r="C12282" t="s">
        <v>3798</v>
      </c>
      <c r="D12282" t="s">
        <v>3907</v>
      </c>
      <c r="E12282" t="s">
        <v>3906</v>
      </c>
      <c r="F12282">
        <v>88202806</v>
      </c>
      <c r="G12282" t="s">
        <v>3905</v>
      </c>
      <c r="H12282" t="s">
        <v>3793</v>
      </c>
      <c r="I12282">
        <v>127</v>
      </c>
      <c r="J12282" t="s">
        <v>145</v>
      </c>
      <c r="K12282" t="s">
        <v>137</v>
      </c>
      <c r="L12282">
        <f>I12282*$Q$2/100/1000</f>
        <v>4.6990000000000004E-4</v>
      </c>
    </row>
    <row r="12283" spans="1:12">
      <c r="A12283" s="118">
        <v>45200</v>
      </c>
      <c r="B12283" t="s">
        <v>460</v>
      </c>
      <c r="C12283" t="s">
        <v>459</v>
      </c>
      <c r="D12283" t="s">
        <v>3904</v>
      </c>
      <c r="E12283" t="s">
        <v>3903</v>
      </c>
      <c r="F12283" t="s">
        <v>3902</v>
      </c>
      <c r="G12283" t="s">
        <v>3901</v>
      </c>
      <c r="H12283" t="s">
        <v>455</v>
      </c>
      <c r="I12283">
        <v>103.6</v>
      </c>
      <c r="J12283" t="s">
        <v>145</v>
      </c>
      <c r="K12283" t="s">
        <v>137</v>
      </c>
      <c r="L12283">
        <f>I12283*$Q$2/100/1000</f>
        <v>3.8331999999999998E-4</v>
      </c>
    </row>
    <row r="12284" spans="1:12">
      <c r="A12284" s="118">
        <v>45200</v>
      </c>
      <c r="B12284" t="s">
        <v>460</v>
      </c>
      <c r="C12284" t="s">
        <v>459</v>
      </c>
      <c r="D12284" t="s">
        <v>3900</v>
      </c>
      <c r="E12284" t="s">
        <v>3899</v>
      </c>
      <c r="F12284">
        <v>56204657</v>
      </c>
      <c r="G12284" t="s">
        <v>3898</v>
      </c>
      <c r="H12284" t="s">
        <v>455</v>
      </c>
      <c r="I12284">
        <v>103.6</v>
      </c>
      <c r="J12284" t="s">
        <v>145</v>
      </c>
      <c r="K12284" t="s">
        <v>137</v>
      </c>
      <c r="L12284">
        <f>I12284*$Q$2/100/1000</f>
        <v>3.8331999999999998E-4</v>
      </c>
    </row>
    <row r="12285" spans="1:12">
      <c r="A12285" s="118">
        <v>45231</v>
      </c>
      <c r="B12285" t="s">
        <v>3799</v>
      </c>
      <c r="C12285" t="s">
        <v>3798</v>
      </c>
      <c r="D12285" t="s">
        <v>3853</v>
      </c>
      <c r="E12285" t="s">
        <v>3897</v>
      </c>
      <c r="F12285">
        <v>34202380</v>
      </c>
      <c r="G12285" t="s">
        <v>3807</v>
      </c>
      <c r="H12285" t="s">
        <v>3793</v>
      </c>
      <c r="I12285">
        <v>127</v>
      </c>
      <c r="J12285" t="s">
        <v>145</v>
      </c>
      <c r="K12285" t="s">
        <v>137</v>
      </c>
      <c r="L12285">
        <f>I12285*$Q$2/100/1000</f>
        <v>4.6990000000000004E-4</v>
      </c>
    </row>
    <row r="12286" spans="1:12">
      <c r="A12286" s="118">
        <v>45231</v>
      </c>
      <c r="B12286" t="s">
        <v>3799</v>
      </c>
      <c r="C12286" t="s">
        <v>3798</v>
      </c>
      <c r="D12286" t="s">
        <v>3846</v>
      </c>
      <c r="E12286" t="s">
        <v>3896</v>
      </c>
      <c r="F12286">
        <v>101047875</v>
      </c>
      <c r="G12286" t="s">
        <v>3895</v>
      </c>
      <c r="H12286" t="s">
        <v>3793</v>
      </c>
      <c r="I12286">
        <v>127</v>
      </c>
      <c r="J12286" t="s">
        <v>145</v>
      </c>
      <c r="K12286" t="s">
        <v>137</v>
      </c>
      <c r="L12286">
        <f>I12286*$Q$2/100/1000</f>
        <v>4.6990000000000004E-4</v>
      </c>
    </row>
    <row r="12287" spans="1:12">
      <c r="A12287" s="118">
        <v>45231</v>
      </c>
      <c r="B12287" t="s">
        <v>3799</v>
      </c>
      <c r="C12287" t="s">
        <v>3798</v>
      </c>
      <c r="D12287" t="s">
        <v>3853</v>
      </c>
      <c r="E12287" t="s">
        <v>3894</v>
      </c>
      <c r="F12287">
        <v>21205961</v>
      </c>
      <c r="G12287" t="s">
        <v>3825</v>
      </c>
      <c r="H12287" t="s">
        <v>3793</v>
      </c>
      <c r="I12287">
        <v>127</v>
      </c>
      <c r="J12287" t="s">
        <v>145</v>
      </c>
      <c r="K12287" t="s">
        <v>137</v>
      </c>
      <c r="L12287">
        <f>I12287*$Q$2/100/1000</f>
        <v>4.6990000000000004E-4</v>
      </c>
    </row>
    <row r="12288" spans="1:12">
      <c r="A12288" s="118">
        <v>45231</v>
      </c>
      <c r="B12288" t="s">
        <v>3799</v>
      </c>
      <c r="C12288" t="s">
        <v>3798</v>
      </c>
      <c r="D12288" t="s">
        <v>3882</v>
      </c>
      <c r="E12288" t="s">
        <v>3893</v>
      </c>
      <c r="F12288">
        <v>101021119</v>
      </c>
      <c r="G12288" t="s">
        <v>3892</v>
      </c>
      <c r="H12288" t="s">
        <v>3793</v>
      </c>
      <c r="I12288">
        <v>127</v>
      </c>
      <c r="J12288" t="s">
        <v>145</v>
      </c>
      <c r="K12288" t="s">
        <v>137</v>
      </c>
      <c r="L12288">
        <f>I12288*$Q$2/100/1000</f>
        <v>4.6990000000000004E-4</v>
      </c>
    </row>
    <row r="12289" spans="1:12">
      <c r="A12289" s="118">
        <v>45231</v>
      </c>
      <c r="B12289" t="s">
        <v>3799</v>
      </c>
      <c r="C12289" t="s">
        <v>3798</v>
      </c>
      <c r="D12289" t="s">
        <v>3891</v>
      </c>
      <c r="E12289" t="s">
        <v>3890</v>
      </c>
      <c r="F12289" t="s">
        <v>3889</v>
      </c>
      <c r="G12289" t="s">
        <v>3888</v>
      </c>
      <c r="H12289" t="s">
        <v>3793</v>
      </c>
      <c r="I12289">
        <v>127</v>
      </c>
      <c r="J12289" t="s">
        <v>145</v>
      </c>
      <c r="K12289" t="s">
        <v>137</v>
      </c>
      <c r="L12289">
        <f>I12289*$Q$2/100/1000</f>
        <v>4.6990000000000004E-4</v>
      </c>
    </row>
    <row r="12290" spans="1:12">
      <c r="A12290" s="118">
        <v>45231</v>
      </c>
      <c r="B12290" t="s">
        <v>3799</v>
      </c>
      <c r="C12290" t="s">
        <v>3798</v>
      </c>
      <c r="D12290" t="s">
        <v>3887</v>
      </c>
      <c r="E12290" t="s">
        <v>3886</v>
      </c>
      <c r="F12290">
        <v>31202062</v>
      </c>
      <c r="G12290" t="s">
        <v>3868</v>
      </c>
      <c r="H12290" t="s">
        <v>3793</v>
      </c>
      <c r="I12290">
        <v>127</v>
      </c>
      <c r="J12290" t="s">
        <v>145</v>
      </c>
      <c r="K12290" t="s">
        <v>137</v>
      </c>
      <c r="L12290">
        <f>I12290*$Q$2/100/1000</f>
        <v>4.6990000000000004E-4</v>
      </c>
    </row>
    <row r="12291" spans="1:12">
      <c r="A12291" s="118">
        <v>45231</v>
      </c>
      <c r="B12291" t="s">
        <v>3799</v>
      </c>
      <c r="C12291" t="s">
        <v>3798</v>
      </c>
      <c r="D12291" t="s">
        <v>3885</v>
      </c>
      <c r="E12291" t="s">
        <v>3884</v>
      </c>
      <c r="F12291">
        <v>31202077</v>
      </c>
      <c r="G12291" t="s">
        <v>3865</v>
      </c>
      <c r="H12291" t="s">
        <v>3793</v>
      </c>
      <c r="I12291">
        <v>127</v>
      </c>
      <c r="J12291" t="s">
        <v>145</v>
      </c>
      <c r="K12291" t="s">
        <v>137</v>
      </c>
      <c r="L12291">
        <f>I12291*$Q$2/100/1000</f>
        <v>4.6990000000000004E-4</v>
      </c>
    </row>
    <row r="12292" spans="1:12">
      <c r="A12292" s="118">
        <v>45200</v>
      </c>
      <c r="B12292" t="s">
        <v>460</v>
      </c>
      <c r="C12292" t="s">
        <v>459</v>
      </c>
      <c r="D12292" t="s">
        <v>2861</v>
      </c>
      <c r="E12292" t="s">
        <v>3883</v>
      </c>
      <c r="F12292">
        <v>50205993</v>
      </c>
      <c r="G12292" t="s">
        <v>2595</v>
      </c>
      <c r="H12292" t="s">
        <v>455</v>
      </c>
      <c r="I12292">
        <v>103.6</v>
      </c>
      <c r="J12292" t="s">
        <v>145</v>
      </c>
      <c r="K12292" t="s">
        <v>137</v>
      </c>
      <c r="L12292">
        <f>I12292*$Q$2/100/1000</f>
        <v>3.8331999999999998E-4</v>
      </c>
    </row>
    <row r="12293" spans="1:12">
      <c r="A12293" s="118">
        <v>45231</v>
      </c>
      <c r="B12293" t="s">
        <v>3799</v>
      </c>
      <c r="C12293" t="s">
        <v>3798</v>
      </c>
      <c r="D12293" t="s">
        <v>3882</v>
      </c>
      <c r="E12293" t="s">
        <v>3881</v>
      </c>
      <c r="F12293">
        <v>31202062</v>
      </c>
      <c r="G12293" t="s">
        <v>3868</v>
      </c>
      <c r="H12293" t="s">
        <v>3793</v>
      </c>
      <c r="I12293">
        <v>127</v>
      </c>
      <c r="J12293" t="s">
        <v>145</v>
      </c>
      <c r="K12293" t="s">
        <v>137</v>
      </c>
      <c r="L12293">
        <f>I12293*$Q$2/100/1000</f>
        <v>4.6990000000000004E-4</v>
      </c>
    </row>
    <row r="12294" spans="1:12">
      <c r="A12294" s="118">
        <v>45231</v>
      </c>
      <c r="B12294" t="s">
        <v>3799</v>
      </c>
      <c r="C12294" t="s">
        <v>3798</v>
      </c>
      <c r="D12294" t="s">
        <v>3853</v>
      </c>
      <c r="E12294" t="s">
        <v>3880</v>
      </c>
      <c r="F12294">
        <v>21202054</v>
      </c>
      <c r="G12294" t="s">
        <v>3879</v>
      </c>
      <c r="H12294" t="s">
        <v>3793</v>
      </c>
      <c r="I12294">
        <v>127</v>
      </c>
      <c r="J12294" t="s">
        <v>145</v>
      </c>
      <c r="K12294" t="s">
        <v>137</v>
      </c>
      <c r="L12294">
        <f>I12294*$Q$2/100/1000</f>
        <v>4.6990000000000004E-4</v>
      </c>
    </row>
    <row r="12295" spans="1:12">
      <c r="A12295" s="118">
        <v>45231</v>
      </c>
      <c r="B12295" t="s">
        <v>3799</v>
      </c>
      <c r="C12295" t="s">
        <v>3798</v>
      </c>
      <c r="D12295" t="s">
        <v>3878</v>
      </c>
      <c r="E12295" t="s">
        <v>3877</v>
      </c>
      <c r="F12295">
        <v>31202062</v>
      </c>
      <c r="G12295" t="s">
        <v>3868</v>
      </c>
      <c r="H12295" t="s">
        <v>3793</v>
      </c>
      <c r="I12295">
        <v>127</v>
      </c>
      <c r="J12295" t="s">
        <v>145</v>
      </c>
      <c r="K12295" t="s">
        <v>137</v>
      </c>
      <c r="L12295">
        <f>I12295*$Q$2/100/1000</f>
        <v>4.6990000000000004E-4</v>
      </c>
    </row>
    <row r="12296" spans="1:12">
      <c r="A12296" s="118">
        <v>45231</v>
      </c>
      <c r="B12296" t="s">
        <v>3799</v>
      </c>
      <c r="C12296" t="s">
        <v>3798</v>
      </c>
      <c r="D12296" t="s">
        <v>3806</v>
      </c>
      <c r="E12296" t="s">
        <v>3876</v>
      </c>
      <c r="F12296">
        <v>31202089</v>
      </c>
      <c r="G12296" t="s">
        <v>3804</v>
      </c>
      <c r="H12296" t="s">
        <v>3793</v>
      </c>
      <c r="I12296">
        <v>127</v>
      </c>
      <c r="J12296" t="s">
        <v>145</v>
      </c>
      <c r="K12296" t="s">
        <v>137</v>
      </c>
      <c r="L12296">
        <f>I12296*$Q$2/100/1000</f>
        <v>4.6990000000000004E-4</v>
      </c>
    </row>
    <row r="12297" spans="1:12">
      <c r="A12297" s="118">
        <v>45231</v>
      </c>
      <c r="B12297" t="s">
        <v>3799</v>
      </c>
      <c r="C12297" t="s">
        <v>3798</v>
      </c>
      <c r="D12297" t="s">
        <v>3875</v>
      </c>
      <c r="E12297" t="s">
        <v>3874</v>
      </c>
      <c r="F12297">
        <v>31202088</v>
      </c>
      <c r="G12297" t="s">
        <v>3871</v>
      </c>
      <c r="H12297" t="s">
        <v>3793</v>
      </c>
      <c r="I12297">
        <v>127</v>
      </c>
      <c r="J12297" t="s">
        <v>145</v>
      </c>
      <c r="K12297" t="s">
        <v>137</v>
      </c>
      <c r="L12297">
        <f>I12297*$Q$2/100/1000</f>
        <v>4.6990000000000004E-4</v>
      </c>
    </row>
    <row r="12298" spans="1:12">
      <c r="A12298" s="118">
        <v>45231</v>
      </c>
      <c r="B12298" t="s">
        <v>3799</v>
      </c>
      <c r="C12298" t="s">
        <v>3798</v>
      </c>
      <c r="D12298" t="s">
        <v>3873</v>
      </c>
      <c r="E12298" t="s">
        <v>3872</v>
      </c>
      <c r="F12298">
        <v>31202088</v>
      </c>
      <c r="G12298" t="s">
        <v>3871</v>
      </c>
      <c r="H12298" t="s">
        <v>3793</v>
      </c>
      <c r="I12298">
        <v>127</v>
      </c>
      <c r="J12298" t="s">
        <v>145</v>
      </c>
      <c r="K12298" t="s">
        <v>137</v>
      </c>
      <c r="L12298">
        <f>I12298*$Q$2/100/1000</f>
        <v>4.6990000000000004E-4</v>
      </c>
    </row>
    <row r="12299" spans="1:12">
      <c r="A12299" s="118">
        <v>45261</v>
      </c>
      <c r="B12299" t="s">
        <v>3799</v>
      </c>
      <c r="C12299" t="s">
        <v>3798</v>
      </c>
      <c r="D12299" t="s">
        <v>3870</v>
      </c>
      <c r="E12299" t="s">
        <v>3869</v>
      </c>
      <c r="F12299">
        <v>31202062</v>
      </c>
      <c r="G12299" t="s">
        <v>3868</v>
      </c>
      <c r="H12299" t="s">
        <v>3793</v>
      </c>
      <c r="I12299">
        <v>127</v>
      </c>
      <c r="J12299" t="s">
        <v>145</v>
      </c>
      <c r="K12299" t="s">
        <v>137</v>
      </c>
      <c r="L12299">
        <f>I12299*$Q$2/100/1000</f>
        <v>4.6990000000000004E-4</v>
      </c>
    </row>
    <row r="12300" spans="1:12">
      <c r="A12300" s="118">
        <v>45200</v>
      </c>
      <c r="B12300" t="s">
        <v>305</v>
      </c>
      <c r="C12300" t="s">
        <v>304</v>
      </c>
      <c r="D12300" t="s">
        <v>1519</v>
      </c>
      <c r="E12300" t="s">
        <v>3867</v>
      </c>
      <c r="F12300">
        <v>85212336</v>
      </c>
      <c r="G12300" t="s">
        <v>1517</v>
      </c>
      <c r="H12300" t="s">
        <v>300</v>
      </c>
      <c r="I12300">
        <v>12.8</v>
      </c>
      <c r="J12300" t="s">
        <v>145</v>
      </c>
      <c r="K12300" t="s">
        <v>137</v>
      </c>
      <c r="L12300">
        <f>I12300*$Q$2/100/1000</f>
        <v>4.7360000000000001E-5</v>
      </c>
    </row>
    <row r="12301" spans="1:12">
      <c r="A12301" s="118">
        <v>45261</v>
      </c>
      <c r="B12301" t="s">
        <v>3799</v>
      </c>
      <c r="C12301" t="s">
        <v>3798</v>
      </c>
      <c r="D12301" t="s">
        <v>3831</v>
      </c>
      <c r="E12301" t="s">
        <v>3866</v>
      </c>
      <c r="F12301">
        <v>31202077</v>
      </c>
      <c r="G12301" t="s">
        <v>3865</v>
      </c>
      <c r="H12301" t="s">
        <v>3793</v>
      </c>
      <c r="I12301">
        <v>127</v>
      </c>
      <c r="J12301" t="s">
        <v>145</v>
      </c>
      <c r="K12301" t="s">
        <v>137</v>
      </c>
      <c r="L12301">
        <f>I12301*$Q$2/100/1000</f>
        <v>4.6990000000000004E-4</v>
      </c>
    </row>
    <row r="12302" spans="1:12">
      <c r="A12302" s="118">
        <v>45200</v>
      </c>
      <c r="B12302" t="s">
        <v>305</v>
      </c>
      <c r="C12302" t="s">
        <v>304</v>
      </c>
      <c r="D12302" t="s">
        <v>3864</v>
      </c>
      <c r="E12302" t="s">
        <v>3863</v>
      </c>
      <c r="F12302">
        <v>101032416</v>
      </c>
      <c r="G12302" t="s">
        <v>301</v>
      </c>
      <c r="H12302" t="s">
        <v>300</v>
      </c>
      <c r="I12302">
        <v>12.8</v>
      </c>
      <c r="J12302" t="s">
        <v>145</v>
      </c>
      <c r="K12302" t="s">
        <v>137</v>
      </c>
      <c r="L12302">
        <f>I12302*$Q$2/100/1000</f>
        <v>4.7360000000000001E-5</v>
      </c>
    </row>
    <row r="12303" spans="1:12">
      <c r="A12303" s="118">
        <v>45261</v>
      </c>
      <c r="B12303" t="s">
        <v>3799</v>
      </c>
      <c r="C12303" t="s">
        <v>3798</v>
      </c>
      <c r="D12303" t="s">
        <v>3862</v>
      </c>
      <c r="E12303" t="s">
        <v>3861</v>
      </c>
      <c r="F12303">
        <v>31202095</v>
      </c>
      <c r="G12303" t="s">
        <v>3860</v>
      </c>
      <c r="H12303" t="s">
        <v>3793</v>
      </c>
      <c r="I12303">
        <v>127</v>
      </c>
      <c r="J12303" t="s">
        <v>145</v>
      </c>
      <c r="K12303" t="s">
        <v>137</v>
      </c>
      <c r="L12303">
        <f>I12303*$Q$2/100/1000</f>
        <v>4.6990000000000004E-4</v>
      </c>
    </row>
    <row r="12304" spans="1:12">
      <c r="A12304" s="118">
        <v>45261</v>
      </c>
      <c r="B12304" t="s">
        <v>3799</v>
      </c>
      <c r="C12304" t="s">
        <v>3798</v>
      </c>
      <c r="D12304" t="s">
        <v>3802</v>
      </c>
      <c r="E12304" t="s">
        <v>3859</v>
      </c>
      <c r="F12304">
        <v>21212164</v>
      </c>
      <c r="G12304" t="s">
        <v>3858</v>
      </c>
      <c r="H12304" t="s">
        <v>3793</v>
      </c>
      <c r="I12304">
        <v>127</v>
      </c>
      <c r="J12304" t="s">
        <v>145</v>
      </c>
      <c r="K12304" t="s">
        <v>137</v>
      </c>
      <c r="L12304">
        <f>I12304*$Q$2/100/1000</f>
        <v>4.6990000000000004E-4</v>
      </c>
    </row>
    <row r="12305" spans="1:12">
      <c r="A12305" s="118">
        <v>45261</v>
      </c>
      <c r="B12305" t="s">
        <v>3799</v>
      </c>
      <c r="C12305" t="s">
        <v>3798</v>
      </c>
      <c r="D12305" t="s">
        <v>3857</v>
      </c>
      <c r="E12305" t="s">
        <v>3856</v>
      </c>
      <c r="F12305">
        <v>34202380</v>
      </c>
      <c r="G12305" t="s">
        <v>3807</v>
      </c>
      <c r="H12305" t="s">
        <v>3793</v>
      </c>
      <c r="I12305">
        <v>127</v>
      </c>
      <c r="J12305" t="s">
        <v>145</v>
      </c>
      <c r="K12305" t="s">
        <v>137</v>
      </c>
      <c r="L12305">
        <f>I12305*$Q$2/100/1000</f>
        <v>4.6990000000000004E-4</v>
      </c>
    </row>
    <row r="12306" spans="1:12">
      <c r="A12306" s="118">
        <v>45261</v>
      </c>
      <c r="B12306" t="s">
        <v>3799</v>
      </c>
      <c r="C12306" t="s">
        <v>3798</v>
      </c>
      <c r="D12306" t="s">
        <v>3855</v>
      </c>
      <c r="E12306" t="s">
        <v>3854</v>
      </c>
      <c r="F12306">
        <v>21205961</v>
      </c>
      <c r="G12306" t="s">
        <v>3825</v>
      </c>
      <c r="H12306" t="s">
        <v>3793</v>
      </c>
      <c r="I12306">
        <v>127</v>
      </c>
      <c r="J12306" t="s">
        <v>145</v>
      </c>
      <c r="K12306" t="s">
        <v>137</v>
      </c>
      <c r="L12306">
        <f>I12306*$Q$2/100/1000</f>
        <v>4.6990000000000004E-4</v>
      </c>
    </row>
    <row r="12307" spans="1:12">
      <c r="A12307" s="118">
        <v>45261</v>
      </c>
      <c r="B12307" t="s">
        <v>3799</v>
      </c>
      <c r="C12307" t="s">
        <v>3798</v>
      </c>
      <c r="D12307" t="s">
        <v>3853</v>
      </c>
      <c r="E12307" t="s">
        <v>3852</v>
      </c>
      <c r="F12307">
        <v>21205961</v>
      </c>
      <c r="G12307" t="s">
        <v>3825</v>
      </c>
      <c r="H12307" t="s">
        <v>3793</v>
      </c>
      <c r="I12307">
        <v>127</v>
      </c>
      <c r="J12307" t="s">
        <v>145</v>
      </c>
      <c r="K12307" t="s">
        <v>137</v>
      </c>
      <c r="L12307">
        <f>I12307*$Q$2/100/1000</f>
        <v>4.6990000000000004E-4</v>
      </c>
    </row>
    <row r="12308" spans="1:12">
      <c r="A12308" s="118">
        <v>45261</v>
      </c>
      <c r="B12308" t="s">
        <v>3799</v>
      </c>
      <c r="C12308" t="s">
        <v>3798</v>
      </c>
      <c r="D12308" t="s">
        <v>3839</v>
      </c>
      <c r="E12308" t="s">
        <v>3851</v>
      </c>
      <c r="F12308">
        <v>31202063</v>
      </c>
      <c r="G12308" t="s">
        <v>3850</v>
      </c>
      <c r="H12308" t="s">
        <v>3793</v>
      </c>
      <c r="I12308">
        <v>127</v>
      </c>
      <c r="J12308" t="s">
        <v>145</v>
      </c>
      <c r="K12308" t="s">
        <v>137</v>
      </c>
      <c r="L12308">
        <f>I12308*$Q$2/100/1000</f>
        <v>4.6990000000000004E-4</v>
      </c>
    </row>
    <row r="12309" spans="1:12">
      <c r="A12309" s="118">
        <v>45200</v>
      </c>
      <c r="B12309" t="s">
        <v>180</v>
      </c>
      <c r="C12309" t="s">
        <v>179</v>
      </c>
      <c r="D12309" t="s">
        <v>1908</v>
      </c>
      <c r="E12309" t="s">
        <v>3849</v>
      </c>
      <c r="F12309" t="s">
        <v>3848</v>
      </c>
      <c r="G12309" t="s">
        <v>3847</v>
      </c>
      <c r="H12309" t="s">
        <v>174</v>
      </c>
      <c r="I12309">
        <v>3154</v>
      </c>
      <c r="J12309" t="s">
        <v>173</v>
      </c>
      <c r="K12309" t="s">
        <v>172</v>
      </c>
      <c r="L12309">
        <f>I12309*$Q$3/(1000/25)</f>
        <v>2.5295079999999999</v>
      </c>
    </row>
    <row r="12310" spans="1:12">
      <c r="A12310" s="118">
        <v>45261</v>
      </c>
      <c r="B12310" t="s">
        <v>3799</v>
      </c>
      <c r="C12310" t="s">
        <v>3798</v>
      </c>
      <c r="D12310" t="s">
        <v>3846</v>
      </c>
      <c r="E12310" t="s">
        <v>3845</v>
      </c>
      <c r="F12310">
        <v>31202094</v>
      </c>
      <c r="G12310" t="s">
        <v>3844</v>
      </c>
      <c r="H12310" t="s">
        <v>3793</v>
      </c>
      <c r="I12310">
        <v>127</v>
      </c>
      <c r="J12310" t="s">
        <v>145</v>
      </c>
      <c r="K12310" t="s">
        <v>137</v>
      </c>
      <c r="L12310">
        <f>I12310*$Q$2/100/1000</f>
        <v>4.6990000000000004E-4</v>
      </c>
    </row>
    <row r="12311" spans="1:12">
      <c r="A12311" s="118">
        <v>45200</v>
      </c>
      <c r="B12311" t="s">
        <v>205</v>
      </c>
      <c r="C12311" t="s">
        <v>204</v>
      </c>
      <c r="D12311" t="s">
        <v>532</v>
      </c>
      <c r="E12311" t="s">
        <v>3843</v>
      </c>
      <c r="F12311">
        <v>101026186</v>
      </c>
      <c r="G12311" t="s">
        <v>530</v>
      </c>
      <c r="H12311" t="s">
        <v>200</v>
      </c>
      <c r="I12311">
        <v>6781</v>
      </c>
      <c r="J12311" t="s">
        <v>199</v>
      </c>
      <c r="K12311" t="s">
        <v>198</v>
      </c>
      <c r="L12311">
        <f>I12311*$Q$4/10/1000</f>
        <v>1.1924057587200001</v>
      </c>
    </row>
    <row r="12312" spans="1:12">
      <c r="A12312" s="118">
        <v>45261</v>
      </c>
      <c r="B12312" t="s">
        <v>3799</v>
      </c>
      <c r="C12312" t="s">
        <v>3798</v>
      </c>
      <c r="D12312" t="s">
        <v>3842</v>
      </c>
      <c r="E12312" t="s">
        <v>3841</v>
      </c>
      <c r="F12312">
        <v>31202720</v>
      </c>
      <c r="G12312" t="s">
        <v>3840</v>
      </c>
      <c r="H12312" t="s">
        <v>3793</v>
      </c>
      <c r="I12312">
        <v>127</v>
      </c>
      <c r="J12312" t="s">
        <v>145</v>
      </c>
      <c r="K12312" t="s">
        <v>137</v>
      </c>
      <c r="L12312">
        <f>I12312*$Q$2/100/1000</f>
        <v>4.6990000000000004E-4</v>
      </c>
    </row>
    <row r="12313" spans="1:12">
      <c r="A12313" s="118">
        <v>45261</v>
      </c>
      <c r="B12313" t="s">
        <v>3799</v>
      </c>
      <c r="C12313" t="s">
        <v>3798</v>
      </c>
      <c r="D12313" t="s">
        <v>3839</v>
      </c>
      <c r="E12313" t="s">
        <v>3838</v>
      </c>
      <c r="F12313">
        <v>1</v>
      </c>
      <c r="G12313" t="s">
        <v>667</v>
      </c>
      <c r="H12313" t="s">
        <v>3793</v>
      </c>
      <c r="I12313">
        <v>127</v>
      </c>
      <c r="J12313" t="s">
        <v>145</v>
      </c>
      <c r="K12313" t="s">
        <v>137</v>
      </c>
      <c r="L12313">
        <f>I12313*$Q$2/100/1000</f>
        <v>4.6990000000000004E-4</v>
      </c>
    </row>
    <row r="12314" spans="1:12">
      <c r="A12314" s="118">
        <v>45261</v>
      </c>
      <c r="B12314" t="s">
        <v>3799</v>
      </c>
      <c r="C12314" t="s">
        <v>3798</v>
      </c>
      <c r="D12314" t="s">
        <v>3802</v>
      </c>
      <c r="E12314" t="s">
        <v>3837</v>
      </c>
      <c r="F12314">
        <v>1</v>
      </c>
      <c r="G12314" t="s">
        <v>667</v>
      </c>
      <c r="H12314" t="s">
        <v>3793</v>
      </c>
      <c r="I12314">
        <v>127</v>
      </c>
      <c r="J12314" t="s">
        <v>145</v>
      </c>
      <c r="K12314" t="s">
        <v>137</v>
      </c>
      <c r="L12314">
        <f>I12314*$Q$2/100/1000</f>
        <v>4.6990000000000004E-4</v>
      </c>
    </row>
    <row r="12315" spans="1:12">
      <c r="A12315" s="118">
        <v>45261</v>
      </c>
      <c r="B12315" t="s">
        <v>3799</v>
      </c>
      <c r="C12315" t="s">
        <v>3798</v>
      </c>
      <c r="D12315" t="s">
        <v>3834</v>
      </c>
      <c r="E12315" t="s">
        <v>3836</v>
      </c>
      <c r="F12315">
        <v>101046586</v>
      </c>
      <c r="G12315" t="s">
        <v>3835</v>
      </c>
      <c r="H12315" t="s">
        <v>3793</v>
      </c>
      <c r="I12315">
        <v>127</v>
      </c>
      <c r="J12315" t="s">
        <v>145</v>
      </c>
      <c r="K12315" t="s">
        <v>137</v>
      </c>
      <c r="L12315">
        <f>I12315*$Q$2/100/1000</f>
        <v>4.6990000000000004E-4</v>
      </c>
    </row>
    <row r="12316" spans="1:12">
      <c r="A12316" s="118">
        <v>45261</v>
      </c>
      <c r="B12316" t="s">
        <v>3799</v>
      </c>
      <c r="C12316" t="s">
        <v>3798</v>
      </c>
      <c r="D12316" t="s">
        <v>3834</v>
      </c>
      <c r="E12316" t="s">
        <v>3833</v>
      </c>
      <c r="F12316">
        <v>101022180</v>
      </c>
      <c r="G12316" t="s">
        <v>3832</v>
      </c>
      <c r="H12316" t="s">
        <v>3793</v>
      </c>
      <c r="I12316">
        <v>127</v>
      </c>
      <c r="J12316" t="s">
        <v>145</v>
      </c>
      <c r="K12316" t="s">
        <v>137</v>
      </c>
      <c r="L12316">
        <f>I12316*$Q$2/100/1000</f>
        <v>4.6990000000000004E-4</v>
      </c>
    </row>
    <row r="12317" spans="1:12">
      <c r="A12317" s="118">
        <v>45261</v>
      </c>
      <c r="B12317" t="s">
        <v>3799</v>
      </c>
      <c r="C12317" t="s">
        <v>3798</v>
      </c>
      <c r="D12317" t="s">
        <v>3831</v>
      </c>
      <c r="E12317" t="s">
        <v>3830</v>
      </c>
      <c r="F12317">
        <v>21203421</v>
      </c>
      <c r="G12317" t="s">
        <v>3829</v>
      </c>
      <c r="H12317" t="s">
        <v>3793</v>
      </c>
      <c r="I12317">
        <v>127</v>
      </c>
      <c r="J12317" t="s">
        <v>145</v>
      </c>
      <c r="K12317" t="s">
        <v>137</v>
      </c>
      <c r="L12317">
        <f>I12317*$Q$2/100/1000</f>
        <v>4.6990000000000004E-4</v>
      </c>
    </row>
    <row r="12318" spans="1:12">
      <c r="A12318" s="118">
        <v>45261</v>
      </c>
      <c r="B12318" t="s">
        <v>3799</v>
      </c>
      <c r="C12318" t="s">
        <v>3798</v>
      </c>
      <c r="D12318" t="s">
        <v>3809</v>
      </c>
      <c r="E12318" t="s">
        <v>3828</v>
      </c>
      <c r="F12318">
        <v>21205961</v>
      </c>
      <c r="G12318" t="s">
        <v>3825</v>
      </c>
      <c r="H12318" t="s">
        <v>3793</v>
      </c>
      <c r="I12318">
        <v>127</v>
      </c>
      <c r="J12318" t="s">
        <v>145</v>
      </c>
      <c r="K12318" t="s">
        <v>137</v>
      </c>
      <c r="L12318">
        <f>I12318*$Q$2/100/1000</f>
        <v>4.6990000000000004E-4</v>
      </c>
    </row>
    <row r="12319" spans="1:12">
      <c r="A12319" s="118">
        <v>45261</v>
      </c>
      <c r="B12319" t="s">
        <v>3799</v>
      </c>
      <c r="C12319" t="s">
        <v>3798</v>
      </c>
      <c r="D12319" t="s">
        <v>3827</v>
      </c>
      <c r="E12319" t="s">
        <v>3826</v>
      </c>
      <c r="F12319">
        <v>21205961</v>
      </c>
      <c r="G12319" t="s">
        <v>3825</v>
      </c>
      <c r="H12319" t="s">
        <v>3793</v>
      </c>
      <c r="I12319">
        <v>127</v>
      </c>
      <c r="J12319" t="s">
        <v>145</v>
      </c>
      <c r="K12319" t="s">
        <v>137</v>
      </c>
      <c r="L12319">
        <f>I12319*$Q$2/100/1000</f>
        <v>4.6990000000000004E-4</v>
      </c>
    </row>
    <row r="12320" spans="1:12">
      <c r="A12320" s="118">
        <v>45261</v>
      </c>
      <c r="B12320" t="s">
        <v>3799</v>
      </c>
      <c r="C12320" t="s">
        <v>3798</v>
      </c>
      <c r="D12320" t="s">
        <v>3824</v>
      </c>
      <c r="E12320" t="s">
        <v>3823</v>
      </c>
      <c r="F12320">
        <v>1</v>
      </c>
      <c r="G12320" t="s">
        <v>667</v>
      </c>
      <c r="H12320" t="s">
        <v>3793</v>
      </c>
      <c r="I12320">
        <v>127</v>
      </c>
      <c r="J12320" t="s">
        <v>145</v>
      </c>
      <c r="K12320" t="s">
        <v>137</v>
      </c>
      <c r="L12320">
        <f>I12320*$Q$2/100/1000</f>
        <v>4.6990000000000004E-4</v>
      </c>
    </row>
    <row r="12321" spans="1:12">
      <c r="A12321" s="118">
        <v>45261</v>
      </c>
      <c r="B12321" t="s">
        <v>3799</v>
      </c>
      <c r="C12321" t="s">
        <v>3798</v>
      </c>
      <c r="D12321" t="s">
        <v>3822</v>
      </c>
      <c r="E12321" t="s">
        <v>3821</v>
      </c>
      <c r="F12321">
        <v>1</v>
      </c>
      <c r="G12321" t="s">
        <v>3820</v>
      </c>
      <c r="H12321" t="s">
        <v>3793</v>
      </c>
      <c r="I12321">
        <v>127</v>
      </c>
      <c r="J12321" t="s">
        <v>145</v>
      </c>
      <c r="K12321" t="s">
        <v>137</v>
      </c>
      <c r="L12321">
        <f>I12321*$Q$2/100/1000</f>
        <v>4.6990000000000004E-4</v>
      </c>
    </row>
    <row r="12322" spans="1:12">
      <c r="A12322" s="118">
        <v>45261</v>
      </c>
      <c r="B12322" t="s">
        <v>3799</v>
      </c>
      <c r="C12322" t="s">
        <v>3798</v>
      </c>
      <c r="D12322" t="s">
        <v>3819</v>
      </c>
      <c r="E12322" t="s">
        <v>3818</v>
      </c>
      <c r="F12322">
        <v>1</v>
      </c>
      <c r="G12322" t="s">
        <v>667</v>
      </c>
      <c r="H12322" t="s">
        <v>3793</v>
      </c>
      <c r="I12322">
        <v>127</v>
      </c>
      <c r="J12322" t="s">
        <v>145</v>
      </c>
      <c r="K12322" t="s">
        <v>137</v>
      </c>
      <c r="L12322">
        <f>I12322*$Q$2/100/1000</f>
        <v>4.6990000000000004E-4</v>
      </c>
    </row>
    <row r="12323" spans="1:12">
      <c r="A12323" s="118">
        <v>45261</v>
      </c>
      <c r="B12323" t="s">
        <v>3799</v>
      </c>
      <c r="C12323" t="s">
        <v>3798</v>
      </c>
      <c r="D12323" t="s">
        <v>3811</v>
      </c>
      <c r="E12323" t="s">
        <v>3817</v>
      </c>
      <c r="F12323">
        <v>1</v>
      </c>
      <c r="G12323" t="s">
        <v>667</v>
      </c>
      <c r="H12323" t="s">
        <v>3793</v>
      </c>
      <c r="I12323">
        <v>127</v>
      </c>
      <c r="J12323" t="s">
        <v>145</v>
      </c>
      <c r="K12323" t="s">
        <v>137</v>
      </c>
      <c r="L12323">
        <f>I12323*$Q$2/100/1000</f>
        <v>4.6990000000000004E-4</v>
      </c>
    </row>
    <row r="12324" spans="1:12">
      <c r="A12324" s="118">
        <v>45200</v>
      </c>
      <c r="B12324" t="s">
        <v>205</v>
      </c>
      <c r="C12324" t="s">
        <v>204</v>
      </c>
      <c r="D12324" t="s">
        <v>3816</v>
      </c>
      <c r="E12324" t="s">
        <v>3815</v>
      </c>
      <c r="F12324">
        <v>66205215</v>
      </c>
      <c r="G12324" t="s">
        <v>1726</v>
      </c>
      <c r="H12324" t="s">
        <v>200</v>
      </c>
      <c r="I12324">
        <v>6781</v>
      </c>
      <c r="J12324" t="s">
        <v>199</v>
      </c>
      <c r="K12324" t="s">
        <v>198</v>
      </c>
      <c r="L12324">
        <f>I12324*$Q$4/10/1000</f>
        <v>1.1924057587200001</v>
      </c>
    </row>
    <row r="12325" spans="1:12">
      <c r="A12325" s="118">
        <v>45200</v>
      </c>
      <c r="B12325" t="s">
        <v>205</v>
      </c>
      <c r="C12325" t="s">
        <v>204</v>
      </c>
      <c r="D12325" t="s">
        <v>1728</v>
      </c>
      <c r="E12325" t="s">
        <v>3814</v>
      </c>
      <c r="F12325">
        <v>66205215</v>
      </c>
      <c r="G12325" t="s">
        <v>1726</v>
      </c>
      <c r="H12325" t="s">
        <v>200</v>
      </c>
      <c r="I12325">
        <v>6781</v>
      </c>
      <c r="J12325" t="s">
        <v>199</v>
      </c>
      <c r="K12325" t="s">
        <v>198</v>
      </c>
      <c r="L12325">
        <f>I12325*$Q$4/10/1000</f>
        <v>1.1924057587200001</v>
      </c>
    </row>
    <row r="12326" spans="1:12">
      <c r="A12326" s="118">
        <v>45200</v>
      </c>
      <c r="B12326" t="s">
        <v>205</v>
      </c>
      <c r="C12326" t="s">
        <v>204</v>
      </c>
      <c r="D12326" t="s">
        <v>2527</v>
      </c>
      <c r="E12326" t="s">
        <v>3813</v>
      </c>
      <c r="F12326">
        <v>66205215</v>
      </c>
      <c r="G12326" t="s">
        <v>1726</v>
      </c>
      <c r="H12326" t="s">
        <v>200</v>
      </c>
      <c r="I12326">
        <v>6781</v>
      </c>
      <c r="J12326" t="s">
        <v>199</v>
      </c>
      <c r="K12326" t="s">
        <v>198</v>
      </c>
      <c r="L12326">
        <f>I12326*$Q$4/10/1000</f>
        <v>1.1924057587200001</v>
      </c>
    </row>
    <row r="12327" spans="1:12">
      <c r="A12327" s="118">
        <v>45261</v>
      </c>
      <c r="B12327" t="s">
        <v>3799</v>
      </c>
      <c r="C12327" t="s">
        <v>3798</v>
      </c>
      <c r="D12327" t="s">
        <v>3797</v>
      </c>
      <c r="E12327" t="s">
        <v>3812</v>
      </c>
      <c r="F12327">
        <v>1</v>
      </c>
      <c r="G12327" t="s">
        <v>667</v>
      </c>
      <c r="H12327" t="s">
        <v>3793</v>
      </c>
      <c r="I12327">
        <v>127</v>
      </c>
      <c r="J12327" t="s">
        <v>145</v>
      </c>
      <c r="K12327" t="s">
        <v>137</v>
      </c>
      <c r="L12327">
        <f>I12327*$Q$2/100/1000</f>
        <v>4.6990000000000004E-4</v>
      </c>
    </row>
    <row r="12328" spans="1:12">
      <c r="A12328" s="118">
        <v>45261</v>
      </c>
      <c r="B12328" t="s">
        <v>3799</v>
      </c>
      <c r="C12328" t="s">
        <v>3798</v>
      </c>
      <c r="D12328" t="s">
        <v>3811</v>
      </c>
      <c r="E12328" t="s">
        <v>3810</v>
      </c>
      <c r="F12328" t="s">
        <v>971</v>
      </c>
      <c r="G12328" t="s">
        <v>970</v>
      </c>
      <c r="H12328" t="s">
        <v>3793</v>
      </c>
      <c r="I12328">
        <v>127</v>
      </c>
      <c r="J12328" t="s">
        <v>145</v>
      </c>
      <c r="K12328" t="s">
        <v>137</v>
      </c>
      <c r="L12328">
        <f>I12328*$Q$2/100/1000</f>
        <v>4.6990000000000004E-4</v>
      </c>
    </row>
    <row r="12329" spans="1:12">
      <c r="A12329" s="118">
        <v>45261</v>
      </c>
      <c r="B12329" t="s">
        <v>3799</v>
      </c>
      <c r="C12329" t="s">
        <v>3798</v>
      </c>
      <c r="D12329" t="s">
        <v>3809</v>
      </c>
      <c r="E12329" t="s">
        <v>3808</v>
      </c>
      <c r="F12329">
        <v>34202380</v>
      </c>
      <c r="G12329" t="s">
        <v>3807</v>
      </c>
      <c r="H12329" t="s">
        <v>3793</v>
      </c>
      <c r="I12329">
        <v>127</v>
      </c>
      <c r="J12329" t="s">
        <v>145</v>
      </c>
      <c r="K12329" t="s">
        <v>137</v>
      </c>
      <c r="L12329">
        <f>I12329*$Q$2/100/1000</f>
        <v>4.6990000000000004E-4</v>
      </c>
    </row>
    <row r="12330" spans="1:12">
      <c r="A12330" s="118">
        <v>45261</v>
      </c>
      <c r="B12330" t="s">
        <v>3799</v>
      </c>
      <c r="C12330" t="s">
        <v>3798</v>
      </c>
      <c r="D12330" t="s">
        <v>3806</v>
      </c>
      <c r="E12330" t="s">
        <v>3805</v>
      </c>
      <c r="F12330">
        <v>31202089</v>
      </c>
      <c r="G12330" t="s">
        <v>3804</v>
      </c>
      <c r="H12330" t="s">
        <v>3793</v>
      </c>
      <c r="I12330">
        <v>127</v>
      </c>
      <c r="J12330" t="s">
        <v>145</v>
      </c>
      <c r="K12330" t="s">
        <v>137</v>
      </c>
      <c r="L12330">
        <f>I12330*$Q$2/100/1000</f>
        <v>4.6990000000000004E-4</v>
      </c>
    </row>
    <row r="12331" spans="1:12">
      <c r="A12331" s="118">
        <v>45200</v>
      </c>
      <c r="B12331" t="s">
        <v>205</v>
      </c>
      <c r="C12331" t="s">
        <v>204</v>
      </c>
      <c r="D12331" t="s">
        <v>532</v>
      </c>
      <c r="E12331" t="s">
        <v>3803</v>
      </c>
      <c r="F12331" t="s">
        <v>1899</v>
      </c>
      <c r="G12331" t="s">
        <v>1898</v>
      </c>
      <c r="H12331" t="s">
        <v>200</v>
      </c>
      <c r="I12331">
        <v>6781</v>
      </c>
      <c r="J12331" t="s">
        <v>199</v>
      </c>
      <c r="K12331" t="s">
        <v>198</v>
      </c>
      <c r="L12331">
        <f>I12331*$Q$4/10/1000</f>
        <v>1.1924057587200001</v>
      </c>
    </row>
    <row r="12332" spans="1:12">
      <c r="A12332" s="118">
        <v>45261</v>
      </c>
      <c r="B12332" t="s">
        <v>3799</v>
      </c>
      <c r="C12332" t="s">
        <v>3798</v>
      </c>
      <c r="D12332" t="s">
        <v>3802</v>
      </c>
      <c r="E12332" t="s">
        <v>3801</v>
      </c>
      <c r="F12332">
        <v>31202060</v>
      </c>
      <c r="G12332" t="s">
        <v>3800</v>
      </c>
      <c r="H12332" t="s">
        <v>3793</v>
      </c>
      <c r="I12332">
        <v>127</v>
      </c>
      <c r="J12332" t="s">
        <v>145</v>
      </c>
      <c r="K12332" t="s">
        <v>137</v>
      </c>
      <c r="L12332">
        <f>I12332*$Q$2/100/1000</f>
        <v>4.6990000000000004E-4</v>
      </c>
    </row>
    <row r="12333" spans="1:12">
      <c r="A12333" s="118">
        <v>45261</v>
      </c>
      <c r="B12333" t="s">
        <v>3799</v>
      </c>
      <c r="C12333" t="s">
        <v>3798</v>
      </c>
      <c r="D12333" t="s">
        <v>3797</v>
      </c>
      <c r="E12333" t="s">
        <v>3796</v>
      </c>
      <c r="F12333" t="s">
        <v>3795</v>
      </c>
      <c r="G12333" t="s">
        <v>3794</v>
      </c>
      <c r="H12333" t="s">
        <v>3793</v>
      </c>
      <c r="I12333">
        <v>127</v>
      </c>
      <c r="J12333" t="s">
        <v>145</v>
      </c>
      <c r="K12333" t="s">
        <v>137</v>
      </c>
      <c r="L12333">
        <f>I12333*$Q$2/100/1000</f>
        <v>4.6990000000000004E-4</v>
      </c>
    </row>
    <row r="12334" spans="1:12">
      <c r="A12334" s="118">
        <v>44927</v>
      </c>
      <c r="B12334" t="s">
        <v>3761</v>
      </c>
      <c r="C12334" t="s">
        <v>3760</v>
      </c>
      <c r="D12334" t="s">
        <v>3769</v>
      </c>
      <c r="E12334" t="s">
        <v>3792</v>
      </c>
      <c r="F12334">
        <v>22204489</v>
      </c>
      <c r="G12334" t="s">
        <v>3791</v>
      </c>
      <c r="H12334" t="s">
        <v>3756</v>
      </c>
      <c r="I12334">
        <v>91.6</v>
      </c>
      <c r="J12334" t="s">
        <v>145</v>
      </c>
      <c r="K12334" t="s">
        <v>137</v>
      </c>
      <c r="L12334">
        <f>I12334*$Q$2/100/1000</f>
        <v>3.3891999999999993E-4</v>
      </c>
    </row>
    <row r="12335" spans="1:12">
      <c r="A12335" s="118">
        <v>44986</v>
      </c>
      <c r="B12335" t="s">
        <v>3761</v>
      </c>
      <c r="C12335" t="s">
        <v>3760</v>
      </c>
      <c r="D12335" t="s">
        <v>3771</v>
      </c>
      <c r="E12335" t="s">
        <v>3790</v>
      </c>
      <c r="F12335">
        <v>2245033</v>
      </c>
      <c r="G12335" t="s">
        <v>3789</v>
      </c>
      <c r="H12335" t="s">
        <v>3756</v>
      </c>
      <c r="I12335">
        <v>91.6</v>
      </c>
      <c r="J12335" t="s">
        <v>145</v>
      </c>
      <c r="K12335" t="s">
        <v>137</v>
      </c>
      <c r="L12335">
        <f>I12335*$Q$2/100/1000</f>
        <v>3.3891999999999993E-4</v>
      </c>
    </row>
    <row r="12336" spans="1:12">
      <c r="A12336" s="118">
        <v>44986</v>
      </c>
      <c r="B12336" t="s">
        <v>3761</v>
      </c>
      <c r="C12336" t="s">
        <v>3760</v>
      </c>
      <c r="D12336" t="s">
        <v>3776</v>
      </c>
      <c r="E12336" t="s">
        <v>3788</v>
      </c>
      <c r="F12336">
        <v>57204810</v>
      </c>
      <c r="G12336" t="s">
        <v>3774</v>
      </c>
      <c r="H12336" t="s">
        <v>3756</v>
      </c>
      <c r="I12336">
        <v>91.6</v>
      </c>
      <c r="J12336" t="s">
        <v>145</v>
      </c>
      <c r="K12336" t="s">
        <v>137</v>
      </c>
      <c r="L12336">
        <f>I12336*$Q$2/100/1000</f>
        <v>3.3891999999999993E-4</v>
      </c>
    </row>
    <row r="12337" spans="1:12">
      <c r="A12337" s="118">
        <v>44986</v>
      </c>
      <c r="B12337" t="s">
        <v>3761</v>
      </c>
      <c r="C12337" t="s">
        <v>3760</v>
      </c>
      <c r="D12337" t="s">
        <v>3787</v>
      </c>
      <c r="E12337" t="s">
        <v>3786</v>
      </c>
      <c r="F12337">
        <v>57211929</v>
      </c>
      <c r="G12337" t="s">
        <v>3783</v>
      </c>
      <c r="H12337" t="s">
        <v>3756</v>
      </c>
      <c r="I12337">
        <v>91.6</v>
      </c>
      <c r="J12337" t="s">
        <v>145</v>
      </c>
      <c r="K12337" t="s">
        <v>137</v>
      </c>
      <c r="L12337">
        <f>I12337*$Q$2/100/1000</f>
        <v>3.3891999999999993E-4</v>
      </c>
    </row>
    <row r="12338" spans="1:12">
      <c r="A12338" s="118">
        <v>45047</v>
      </c>
      <c r="B12338" t="s">
        <v>3761</v>
      </c>
      <c r="C12338" t="s">
        <v>3760</v>
      </c>
      <c r="D12338" t="s">
        <v>3785</v>
      </c>
      <c r="E12338" t="s">
        <v>3784</v>
      </c>
      <c r="F12338">
        <v>57211929</v>
      </c>
      <c r="G12338" t="s">
        <v>3783</v>
      </c>
      <c r="H12338" t="s">
        <v>3756</v>
      </c>
      <c r="I12338">
        <v>91.6</v>
      </c>
      <c r="J12338" t="s">
        <v>145</v>
      </c>
      <c r="K12338" t="s">
        <v>137</v>
      </c>
      <c r="L12338">
        <f>I12338*$Q$2/100/1000</f>
        <v>3.3891999999999993E-4</v>
      </c>
    </row>
    <row r="12339" spans="1:12">
      <c r="A12339" s="118">
        <v>45047</v>
      </c>
      <c r="B12339" t="s">
        <v>3761</v>
      </c>
      <c r="C12339" t="s">
        <v>3760</v>
      </c>
      <c r="D12339" t="s">
        <v>3781</v>
      </c>
      <c r="E12339" t="s">
        <v>3782</v>
      </c>
      <c r="F12339">
        <v>42206893</v>
      </c>
      <c r="G12339" t="s">
        <v>3777</v>
      </c>
      <c r="H12339" t="s">
        <v>3756</v>
      </c>
      <c r="I12339">
        <v>91.6</v>
      </c>
      <c r="J12339" t="s">
        <v>145</v>
      </c>
      <c r="K12339" t="s">
        <v>137</v>
      </c>
      <c r="L12339">
        <f>I12339*$Q$2/100/1000</f>
        <v>3.3891999999999993E-4</v>
      </c>
    </row>
    <row r="12340" spans="1:12">
      <c r="A12340" s="118">
        <v>45139</v>
      </c>
      <c r="B12340" t="s">
        <v>3761</v>
      </c>
      <c r="C12340" t="s">
        <v>3760</v>
      </c>
      <c r="D12340" t="s">
        <v>3781</v>
      </c>
      <c r="E12340" t="s">
        <v>3780</v>
      </c>
      <c r="F12340" s="119">
        <v>42206893</v>
      </c>
      <c r="G12340" t="s">
        <v>3777</v>
      </c>
      <c r="H12340" t="s">
        <v>3756</v>
      </c>
      <c r="I12340">
        <v>91.6</v>
      </c>
      <c r="J12340" t="s">
        <v>145</v>
      </c>
      <c r="K12340" t="s">
        <v>137</v>
      </c>
      <c r="L12340">
        <f>I12340*$Q$2/100/1000</f>
        <v>3.3891999999999993E-4</v>
      </c>
    </row>
    <row r="12341" spans="1:12">
      <c r="A12341" s="118">
        <v>45139</v>
      </c>
      <c r="B12341" t="s">
        <v>3761</v>
      </c>
      <c r="C12341" t="s">
        <v>3760</v>
      </c>
      <c r="D12341" t="s">
        <v>3779</v>
      </c>
      <c r="E12341" t="s">
        <v>3778</v>
      </c>
      <c r="F12341" s="119">
        <v>42206893</v>
      </c>
      <c r="G12341" t="s">
        <v>3777</v>
      </c>
      <c r="H12341" t="s">
        <v>3756</v>
      </c>
      <c r="I12341">
        <v>91.6</v>
      </c>
      <c r="J12341" t="s">
        <v>145</v>
      </c>
      <c r="K12341" t="s">
        <v>137</v>
      </c>
      <c r="L12341">
        <f>I12341*$Q$2/100/1000</f>
        <v>3.3891999999999993E-4</v>
      </c>
    </row>
    <row r="12342" spans="1:12">
      <c r="A12342" s="118">
        <v>45170</v>
      </c>
      <c r="B12342" t="s">
        <v>3761</v>
      </c>
      <c r="C12342" t="s">
        <v>3760</v>
      </c>
      <c r="D12342" t="s">
        <v>3776</v>
      </c>
      <c r="E12342" t="s">
        <v>3775</v>
      </c>
      <c r="F12342">
        <v>57204810</v>
      </c>
      <c r="G12342" t="s">
        <v>3774</v>
      </c>
      <c r="H12342" t="s">
        <v>3756</v>
      </c>
      <c r="I12342">
        <v>91.6</v>
      </c>
      <c r="J12342" t="s">
        <v>145</v>
      </c>
      <c r="K12342" t="s">
        <v>137</v>
      </c>
      <c r="L12342">
        <f>I12342*$Q$2/100/1000</f>
        <v>3.3891999999999993E-4</v>
      </c>
    </row>
    <row r="12343" spans="1:12">
      <c r="A12343" s="118">
        <v>45170</v>
      </c>
      <c r="B12343" t="s">
        <v>3761</v>
      </c>
      <c r="C12343" t="s">
        <v>3760</v>
      </c>
      <c r="D12343" t="s">
        <v>3773</v>
      </c>
      <c r="E12343" t="s">
        <v>3772</v>
      </c>
      <c r="F12343">
        <v>42206851</v>
      </c>
      <c r="G12343" t="s">
        <v>3396</v>
      </c>
      <c r="H12343" t="s">
        <v>3756</v>
      </c>
      <c r="I12343">
        <v>91.6</v>
      </c>
      <c r="J12343" t="s">
        <v>145</v>
      </c>
      <c r="K12343" t="s">
        <v>137</v>
      </c>
      <c r="L12343">
        <f>I12343*$Q$2/100/1000</f>
        <v>3.3891999999999993E-4</v>
      </c>
    </row>
    <row r="12344" spans="1:12">
      <c r="A12344" s="118">
        <v>45200</v>
      </c>
      <c r="B12344" t="s">
        <v>3761</v>
      </c>
      <c r="C12344" t="s">
        <v>3760</v>
      </c>
      <c r="D12344" t="s">
        <v>3771</v>
      </c>
      <c r="E12344" t="s">
        <v>3770</v>
      </c>
      <c r="F12344">
        <v>22203269</v>
      </c>
      <c r="G12344" t="s">
        <v>3767</v>
      </c>
      <c r="H12344" t="s">
        <v>3756</v>
      </c>
      <c r="I12344">
        <v>91.6</v>
      </c>
      <c r="J12344" t="s">
        <v>145</v>
      </c>
      <c r="K12344" t="s">
        <v>137</v>
      </c>
      <c r="L12344">
        <f>I12344*$Q$2/100/1000</f>
        <v>3.3891999999999993E-4</v>
      </c>
    </row>
    <row r="12345" spans="1:12">
      <c r="A12345" s="118">
        <v>45200</v>
      </c>
      <c r="B12345" t="s">
        <v>3761</v>
      </c>
      <c r="C12345" t="s">
        <v>3760</v>
      </c>
      <c r="D12345" t="s">
        <v>3769</v>
      </c>
      <c r="E12345" t="s">
        <v>3768</v>
      </c>
      <c r="F12345">
        <v>22203269</v>
      </c>
      <c r="G12345" t="s">
        <v>3767</v>
      </c>
      <c r="H12345" t="s">
        <v>3756</v>
      </c>
      <c r="I12345">
        <v>91.6</v>
      </c>
      <c r="J12345" t="s">
        <v>145</v>
      </c>
      <c r="K12345" t="s">
        <v>137</v>
      </c>
      <c r="L12345">
        <f>I12345*$Q$2/100/1000</f>
        <v>3.3891999999999993E-4</v>
      </c>
    </row>
    <row r="12346" spans="1:12">
      <c r="A12346" s="118">
        <v>45200</v>
      </c>
      <c r="B12346" t="s">
        <v>3761</v>
      </c>
      <c r="C12346" t="s">
        <v>3760</v>
      </c>
      <c r="D12346" t="s">
        <v>3766</v>
      </c>
      <c r="E12346" t="s">
        <v>3765</v>
      </c>
      <c r="F12346" t="s">
        <v>3388</v>
      </c>
      <c r="G12346" t="s">
        <v>3387</v>
      </c>
      <c r="H12346" t="s">
        <v>3756</v>
      </c>
      <c r="I12346">
        <v>91.6</v>
      </c>
      <c r="J12346" t="s">
        <v>145</v>
      </c>
      <c r="K12346" t="s">
        <v>137</v>
      </c>
      <c r="L12346">
        <f>I12346*$Q$2/100/1000</f>
        <v>3.3891999999999993E-4</v>
      </c>
    </row>
    <row r="12347" spans="1:12">
      <c r="A12347" s="118">
        <v>45200</v>
      </c>
      <c r="B12347" t="s">
        <v>205</v>
      </c>
      <c r="C12347" t="s">
        <v>204</v>
      </c>
      <c r="D12347" t="s">
        <v>2527</v>
      </c>
      <c r="E12347" t="s">
        <v>3764</v>
      </c>
      <c r="F12347">
        <v>66205215</v>
      </c>
      <c r="G12347" t="s">
        <v>1726</v>
      </c>
      <c r="H12347" t="s">
        <v>200</v>
      </c>
      <c r="I12347">
        <v>6781</v>
      </c>
      <c r="J12347" t="s">
        <v>199</v>
      </c>
      <c r="K12347" t="s">
        <v>198</v>
      </c>
      <c r="L12347">
        <f>I12347*$Q$4/10/1000</f>
        <v>1.1924057587200001</v>
      </c>
    </row>
    <row r="12348" spans="1:12">
      <c r="A12348" s="118">
        <v>45231</v>
      </c>
      <c r="B12348" t="s">
        <v>3761</v>
      </c>
      <c r="C12348" t="s">
        <v>3760</v>
      </c>
      <c r="D12348" t="s">
        <v>3763</v>
      </c>
      <c r="E12348" t="s">
        <v>3762</v>
      </c>
      <c r="F12348">
        <v>57211931</v>
      </c>
      <c r="G12348" t="s">
        <v>3757</v>
      </c>
      <c r="H12348" t="s">
        <v>3756</v>
      </c>
      <c r="I12348">
        <v>91.6</v>
      </c>
      <c r="J12348" t="s">
        <v>145</v>
      </c>
      <c r="K12348" t="s">
        <v>137</v>
      </c>
      <c r="L12348">
        <f>I12348*$Q$2/100/1000</f>
        <v>3.3891999999999993E-4</v>
      </c>
    </row>
    <row r="12349" spans="1:12">
      <c r="A12349" s="118">
        <v>45261</v>
      </c>
      <c r="B12349" t="s">
        <v>3761</v>
      </c>
      <c r="C12349" t="s">
        <v>3760</v>
      </c>
      <c r="D12349" t="s">
        <v>3759</v>
      </c>
      <c r="E12349" t="s">
        <v>3758</v>
      </c>
      <c r="F12349">
        <v>57211931</v>
      </c>
      <c r="G12349" t="s">
        <v>3757</v>
      </c>
      <c r="H12349" t="s">
        <v>3756</v>
      </c>
      <c r="I12349">
        <v>91.6</v>
      </c>
      <c r="J12349" t="s">
        <v>145</v>
      </c>
      <c r="K12349" t="s">
        <v>137</v>
      </c>
      <c r="L12349">
        <f>I12349*$Q$2/100/1000</f>
        <v>3.3891999999999993E-4</v>
      </c>
    </row>
    <row r="12350" spans="1:12">
      <c r="A12350" s="118">
        <v>44958</v>
      </c>
      <c r="B12350" t="s">
        <v>3718</v>
      </c>
      <c r="C12350" t="s">
        <v>3717</v>
      </c>
      <c r="D12350" t="s">
        <v>3755</v>
      </c>
      <c r="E12350" t="s">
        <v>3754</v>
      </c>
      <c r="F12350">
        <v>101035583</v>
      </c>
      <c r="G12350" t="s">
        <v>3714</v>
      </c>
      <c r="H12350" t="s">
        <v>3713</v>
      </c>
      <c r="I12350">
        <v>86</v>
      </c>
      <c r="J12350" t="s">
        <v>145</v>
      </c>
      <c r="K12350" t="s">
        <v>137</v>
      </c>
      <c r="L12350">
        <f>I12350*$Q$2/100/1000</f>
        <v>3.1819999999999998E-4</v>
      </c>
    </row>
    <row r="12351" spans="1:12">
      <c r="A12351" s="118">
        <v>44958</v>
      </c>
      <c r="B12351" t="s">
        <v>3718</v>
      </c>
      <c r="C12351" t="s">
        <v>3717</v>
      </c>
      <c r="D12351" t="s">
        <v>3746</v>
      </c>
      <c r="E12351" t="s">
        <v>3753</v>
      </c>
      <c r="F12351">
        <v>1300116</v>
      </c>
      <c r="G12351" t="s">
        <v>3744</v>
      </c>
      <c r="H12351" t="s">
        <v>3713</v>
      </c>
      <c r="I12351">
        <v>86</v>
      </c>
      <c r="J12351" t="s">
        <v>145</v>
      </c>
      <c r="K12351" t="s">
        <v>137</v>
      </c>
      <c r="L12351">
        <f>I12351*$Q$2/100/1000</f>
        <v>3.1819999999999998E-4</v>
      </c>
    </row>
    <row r="12352" spans="1:12">
      <c r="A12352" s="118">
        <v>44986</v>
      </c>
      <c r="B12352" t="s">
        <v>3718</v>
      </c>
      <c r="C12352" t="s">
        <v>3717</v>
      </c>
      <c r="D12352" t="s">
        <v>3748</v>
      </c>
      <c r="E12352" t="s">
        <v>3752</v>
      </c>
      <c r="F12352">
        <v>3145098</v>
      </c>
      <c r="G12352" t="s">
        <v>3732</v>
      </c>
      <c r="H12352" t="s">
        <v>3713</v>
      </c>
      <c r="I12352">
        <v>86</v>
      </c>
      <c r="J12352" t="s">
        <v>145</v>
      </c>
      <c r="K12352" t="s">
        <v>137</v>
      </c>
      <c r="L12352">
        <f>I12352*$Q$2/100/1000</f>
        <v>3.1819999999999998E-4</v>
      </c>
    </row>
    <row r="12353" spans="1:12">
      <c r="A12353" s="118">
        <v>44986</v>
      </c>
      <c r="B12353" t="s">
        <v>3718</v>
      </c>
      <c r="C12353" t="s">
        <v>3717</v>
      </c>
      <c r="D12353" t="s">
        <v>3750</v>
      </c>
      <c r="E12353" t="s">
        <v>3751</v>
      </c>
      <c r="F12353">
        <v>101035583</v>
      </c>
      <c r="G12353" t="s">
        <v>3714</v>
      </c>
      <c r="H12353" t="s">
        <v>3713</v>
      </c>
      <c r="I12353">
        <v>86</v>
      </c>
      <c r="J12353" t="s">
        <v>145</v>
      </c>
      <c r="K12353" t="s">
        <v>137</v>
      </c>
      <c r="L12353">
        <f>I12353*$Q$2/100/1000</f>
        <v>3.1819999999999998E-4</v>
      </c>
    </row>
    <row r="12354" spans="1:12">
      <c r="A12354" s="118">
        <v>44986</v>
      </c>
      <c r="B12354" t="s">
        <v>3718</v>
      </c>
      <c r="C12354" t="s">
        <v>3717</v>
      </c>
      <c r="D12354" t="s">
        <v>3750</v>
      </c>
      <c r="E12354" t="s">
        <v>3749</v>
      </c>
      <c r="F12354">
        <v>101035583</v>
      </c>
      <c r="G12354" t="s">
        <v>3714</v>
      </c>
      <c r="H12354" t="s">
        <v>3713</v>
      </c>
      <c r="I12354">
        <v>86</v>
      </c>
      <c r="J12354" t="s">
        <v>145</v>
      </c>
      <c r="K12354" t="s">
        <v>137</v>
      </c>
      <c r="L12354">
        <f>I12354*$Q$2/100/1000</f>
        <v>3.1819999999999998E-4</v>
      </c>
    </row>
    <row r="12355" spans="1:12">
      <c r="A12355" s="118">
        <v>44986</v>
      </c>
      <c r="B12355" t="s">
        <v>3718</v>
      </c>
      <c r="C12355" t="s">
        <v>3717</v>
      </c>
      <c r="D12355" t="s">
        <v>3748</v>
      </c>
      <c r="E12355" t="s">
        <v>3747</v>
      </c>
      <c r="F12355">
        <v>1300116</v>
      </c>
      <c r="G12355" t="s">
        <v>3735</v>
      </c>
      <c r="H12355" t="s">
        <v>3713</v>
      </c>
      <c r="I12355">
        <v>86</v>
      </c>
      <c r="J12355" t="s">
        <v>145</v>
      </c>
      <c r="K12355" t="s">
        <v>137</v>
      </c>
      <c r="L12355">
        <f>I12355*$Q$2/100/1000</f>
        <v>3.1819999999999998E-4</v>
      </c>
    </row>
    <row r="12356" spans="1:12">
      <c r="A12356" s="118">
        <v>45017</v>
      </c>
      <c r="B12356" t="s">
        <v>3718</v>
      </c>
      <c r="C12356" t="s">
        <v>3717</v>
      </c>
      <c r="D12356" t="s">
        <v>3746</v>
      </c>
      <c r="E12356" t="s">
        <v>3745</v>
      </c>
      <c r="F12356" s="119">
        <v>1300116</v>
      </c>
      <c r="G12356" t="s">
        <v>3744</v>
      </c>
      <c r="H12356" t="s">
        <v>3713</v>
      </c>
      <c r="I12356">
        <v>86</v>
      </c>
      <c r="J12356" t="s">
        <v>145</v>
      </c>
      <c r="K12356" t="s">
        <v>137</v>
      </c>
      <c r="L12356">
        <f>I12356*$Q$2/100/1000</f>
        <v>3.1819999999999998E-4</v>
      </c>
    </row>
    <row r="12357" spans="1:12">
      <c r="A12357" s="118">
        <v>45047</v>
      </c>
      <c r="B12357" t="s">
        <v>3718</v>
      </c>
      <c r="C12357" t="s">
        <v>3717</v>
      </c>
      <c r="D12357" t="s">
        <v>3743</v>
      </c>
      <c r="E12357" t="s">
        <v>3742</v>
      </c>
      <c r="F12357">
        <v>1300116</v>
      </c>
      <c r="G12357" t="s">
        <v>3735</v>
      </c>
      <c r="H12357" t="s">
        <v>3713</v>
      </c>
      <c r="I12357">
        <v>86</v>
      </c>
      <c r="J12357" t="s">
        <v>145</v>
      </c>
      <c r="K12357" t="s">
        <v>137</v>
      </c>
      <c r="L12357">
        <f>I12357*$Q$2/100/1000</f>
        <v>3.1819999999999998E-4</v>
      </c>
    </row>
    <row r="12358" spans="1:12">
      <c r="A12358" s="118">
        <v>45047</v>
      </c>
      <c r="B12358" t="s">
        <v>3718</v>
      </c>
      <c r="C12358" t="s">
        <v>3717</v>
      </c>
      <c r="D12358" t="s">
        <v>3741</v>
      </c>
      <c r="E12358" t="s">
        <v>3740</v>
      </c>
      <c r="F12358">
        <v>101035583</v>
      </c>
      <c r="G12358" t="s">
        <v>3714</v>
      </c>
      <c r="H12358" t="s">
        <v>3713</v>
      </c>
      <c r="I12358">
        <v>86</v>
      </c>
      <c r="J12358" t="s">
        <v>145</v>
      </c>
      <c r="K12358" t="s">
        <v>137</v>
      </c>
      <c r="L12358">
        <f>I12358*$Q$2/100/1000</f>
        <v>3.1819999999999998E-4</v>
      </c>
    </row>
    <row r="12359" spans="1:12">
      <c r="A12359" s="118">
        <v>45047</v>
      </c>
      <c r="B12359" t="s">
        <v>3718</v>
      </c>
      <c r="C12359" t="s">
        <v>3717</v>
      </c>
      <c r="D12359" t="s">
        <v>3725</v>
      </c>
      <c r="E12359" t="s">
        <v>3739</v>
      </c>
      <c r="F12359">
        <v>101035583</v>
      </c>
      <c r="G12359" t="s">
        <v>3714</v>
      </c>
      <c r="H12359" t="s">
        <v>3713</v>
      </c>
      <c r="I12359">
        <v>86</v>
      </c>
      <c r="J12359" t="s">
        <v>145</v>
      </c>
      <c r="K12359" t="s">
        <v>137</v>
      </c>
      <c r="L12359">
        <f>I12359*$Q$2/100/1000</f>
        <v>3.1819999999999998E-4</v>
      </c>
    </row>
    <row r="12360" spans="1:12">
      <c r="A12360" s="118">
        <v>45078</v>
      </c>
      <c r="B12360" t="s">
        <v>3718</v>
      </c>
      <c r="C12360" t="s">
        <v>3717</v>
      </c>
      <c r="D12360" t="s">
        <v>3734</v>
      </c>
      <c r="E12360" t="s">
        <v>3738</v>
      </c>
      <c r="F12360">
        <v>3145098</v>
      </c>
      <c r="G12360" t="s">
        <v>3732</v>
      </c>
      <c r="H12360" t="s">
        <v>3713</v>
      </c>
      <c r="I12360">
        <v>86</v>
      </c>
      <c r="J12360" t="s">
        <v>145</v>
      </c>
      <c r="K12360" t="s">
        <v>137</v>
      </c>
      <c r="L12360">
        <f>I12360*$Q$2/100/1000</f>
        <v>3.1819999999999998E-4</v>
      </c>
    </row>
    <row r="12361" spans="1:12">
      <c r="A12361" s="118">
        <v>45078</v>
      </c>
      <c r="B12361" t="s">
        <v>3718</v>
      </c>
      <c r="C12361" t="s">
        <v>3717</v>
      </c>
      <c r="D12361" t="s">
        <v>3737</v>
      </c>
      <c r="E12361" t="s">
        <v>3736</v>
      </c>
      <c r="F12361">
        <v>1300116</v>
      </c>
      <c r="G12361" t="s">
        <v>3735</v>
      </c>
      <c r="H12361" t="s">
        <v>3713</v>
      </c>
      <c r="I12361">
        <v>86</v>
      </c>
      <c r="J12361" t="s">
        <v>145</v>
      </c>
      <c r="K12361" t="s">
        <v>137</v>
      </c>
      <c r="L12361">
        <f>I12361*$Q$2/100/1000</f>
        <v>3.1819999999999998E-4</v>
      </c>
    </row>
    <row r="12362" spans="1:12">
      <c r="A12362" s="118">
        <v>45078</v>
      </c>
      <c r="B12362" t="s">
        <v>3718</v>
      </c>
      <c r="C12362" t="s">
        <v>3717</v>
      </c>
      <c r="D12362" t="s">
        <v>3734</v>
      </c>
      <c r="E12362" t="s">
        <v>3733</v>
      </c>
      <c r="F12362">
        <v>3145098</v>
      </c>
      <c r="G12362" t="s">
        <v>3732</v>
      </c>
      <c r="H12362" t="s">
        <v>3713</v>
      </c>
      <c r="I12362">
        <v>86</v>
      </c>
      <c r="J12362" t="s">
        <v>145</v>
      </c>
      <c r="K12362" t="s">
        <v>137</v>
      </c>
      <c r="L12362">
        <f>I12362*$Q$2/100/1000</f>
        <v>3.1819999999999998E-4</v>
      </c>
    </row>
    <row r="12363" spans="1:12">
      <c r="A12363" s="118">
        <v>45078</v>
      </c>
      <c r="B12363" t="s">
        <v>3718</v>
      </c>
      <c r="C12363" t="s">
        <v>3717</v>
      </c>
      <c r="D12363" t="s">
        <v>3725</v>
      </c>
      <c r="E12363" t="s">
        <v>3731</v>
      </c>
      <c r="F12363">
        <v>101035583</v>
      </c>
      <c r="G12363" t="s">
        <v>3714</v>
      </c>
      <c r="H12363" t="s">
        <v>3713</v>
      </c>
      <c r="I12363">
        <v>86</v>
      </c>
      <c r="J12363" t="s">
        <v>145</v>
      </c>
      <c r="K12363" t="s">
        <v>137</v>
      </c>
      <c r="L12363">
        <f>I12363*$Q$2/100/1000</f>
        <v>3.1819999999999998E-4</v>
      </c>
    </row>
    <row r="12364" spans="1:12">
      <c r="A12364" s="118">
        <v>45078</v>
      </c>
      <c r="B12364" t="s">
        <v>3718</v>
      </c>
      <c r="C12364" t="s">
        <v>3717</v>
      </c>
      <c r="D12364" t="s">
        <v>3725</v>
      </c>
      <c r="E12364" t="s">
        <v>3730</v>
      </c>
      <c r="F12364">
        <v>1</v>
      </c>
      <c r="G12364" t="s">
        <v>3729</v>
      </c>
      <c r="H12364" t="s">
        <v>3713</v>
      </c>
      <c r="I12364">
        <v>86</v>
      </c>
      <c r="J12364" t="s">
        <v>145</v>
      </c>
      <c r="K12364" t="s">
        <v>137</v>
      </c>
      <c r="L12364">
        <f>I12364*$Q$2/100/1000</f>
        <v>3.1819999999999998E-4</v>
      </c>
    </row>
    <row r="12365" spans="1:12">
      <c r="A12365" s="118">
        <v>45200</v>
      </c>
      <c r="B12365" t="s">
        <v>647</v>
      </c>
      <c r="C12365" t="s">
        <v>646</v>
      </c>
      <c r="D12365" t="s">
        <v>3728</v>
      </c>
      <c r="E12365" t="s">
        <v>3727</v>
      </c>
      <c r="F12365">
        <v>13211992</v>
      </c>
      <c r="G12365" t="s">
        <v>3726</v>
      </c>
      <c r="H12365" t="s">
        <v>174</v>
      </c>
      <c r="I12365">
        <v>3154</v>
      </c>
      <c r="J12365" t="s">
        <v>173</v>
      </c>
      <c r="K12365" t="s">
        <v>172</v>
      </c>
      <c r="L12365">
        <f>I12365*$Q$3/(1000*0.2)</f>
        <v>0.50590159999999995</v>
      </c>
    </row>
    <row r="12366" spans="1:12">
      <c r="A12366" s="118">
        <v>45108</v>
      </c>
      <c r="B12366" t="s">
        <v>3718</v>
      </c>
      <c r="C12366" t="s">
        <v>3717</v>
      </c>
      <c r="D12366" t="s">
        <v>3725</v>
      </c>
      <c r="E12366" t="s">
        <v>3724</v>
      </c>
      <c r="F12366">
        <v>101035583</v>
      </c>
      <c r="G12366" t="s">
        <v>3714</v>
      </c>
      <c r="H12366" t="s">
        <v>3713</v>
      </c>
      <c r="I12366">
        <v>86</v>
      </c>
      <c r="J12366" t="s">
        <v>145</v>
      </c>
      <c r="K12366" t="s">
        <v>137</v>
      </c>
      <c r="L12366">
        <f>I12366*$Q$2/100/1000</f>
        <v>3.1819999999999998E-4</v>
      </c>
    </row>
    <row r="12367" spans="1:12">
      <c r="A12367" s="118">
        <v>45200</v>
      </c>
      <c r="B12367" t="s">
        <v>261</v>
      </c>
      <c r="C12367" t="s">
        <v>260</v>
      </c>
      <c r="D12367" t="s">
        <v>3723</v>
      </c>
      <c r="E12367" t="s">
        <v>3722</v>
      </c>
      <c r="F12367">
        <v>3345033</v>
      </c>
      <c r="G12367" t="s">
        <v>3721</v>
      </c>
      <c r="H12367" t="s">
        <v>139</v>
      </c>
      <c r="I12367">
        <v>55</v>
      </c>
      <c r="J12367" t="s">
        <v>145</v>
      </c>
      <c r="K12367" t="s">
        <v>137</v>
      </c>
      <c r="L12367">
        <f>I12367*$Q$2/100/1000</f>
        <v>2.0350000000000001E-4</v>
      </c>
    </row>
    <row r="12368" spans="1:12">
      <c r="A12368" s="118">
        <v>45200</v>
      </c>
      <c r="B12368" t="s">
        <v>3718</v>
      </c>
      <c r="C12368" t="s">
        <v>3717</v>
      </c>
      <c r="D12368" t="s">
        <v>3720</v>
      </c>
      <c r="E12368" t="s">
        <v>3719</v>
      </c>
      <c r="F12368">
        <v>101035583</v>
      </c>
      <c r="G12368" t="s">
        <v>3714</v>
      </c>
      <c r="H12368" t="s">
        <v>3713</v>
      </c>
      <c r="I12368">
        <v>86</v>
      </c>
      <c r="J12368" t="s">
        <v>145</v>
      </c>
      <c r="K12368" t="s">
        <v>137</v>
      </c>
      <c r="L12368">
        <f>I12368*$Q$2/100/1000</f>
        <v>3.1819999999999998E-4</v>
      </c>
    </row>
    <row r="12369" spans="1:12">
      <c r="A12369" s="118">
        <v>45231</v>
      </c>
      <c r="B12369" t="s">
        <v>3718</v>
      </c>
      <c r="C12369" t="s">
        <v>3717</v>
      </c>
      <c r="D12369" t="s">
        <v>3716</v>
      </c>
      <c r="E12369" t="s">
        <v>3715</v>
      </c>
      <c r="F12369">
        <v>101035583</v>
      </c>
      <c r="G12369" t="s">
        <v>3714</v>
      </c>
      <c r="H12369" t="s">
        <v>3713</v>
      </c>
      <c r="I12369">
        <v>86</v>
      </c>
      <c r="J12369" t="s">
        <v>145</v>
      </c>
      <c r="K12369" t="s">
        <v>137</v>
      </c>
      <c r="L12369">
        <f>I12369*$Q$2/100/1000</f>
        <v>3.1819999999999998E-4</v>
      </c>
    </row>
    <row r="12370" spans="1:12">
      <c r="A12370" s="118">
        <v>44927</v>
      </c>
      <c r="B12370" t="s">
        <v>3246</v>
      </c>
      <c r="C12370" t="s">
        <v>3245</v>
      </c>
      <c r="D12370" t="s">
        <v>3264</v>
      </c>
      <c r="E12370" t="s">
        <v>3712</v>
      </c>
      <c r="F12370">
        <v>23259802</v>
      </c>
      <c r="G12370" t="s">
        <v>3258</v>
      </c>
      <c r="H12370" t="s">
        <v>3240</v>
      </c>
      <c r="I12370">
        <v>272</v>
      </c>
      <c r="J12370" t="s">
        <v>145</v>
      </c>
      <c r="K12370" t="s">
        <v>137</v>
      </c>
      <c r="L12370">
        <f>I12370*$Q$2/100/1000</f>
        <v>1.0064E-3</v>
      </c>
    </row>
    <row r="12371" spans="1:12">
      <c r="A12371" s="118">
        <v>44927</v>
      </c>
      <c r="B12371" t="s">
        <v>3246</v>
      </c>
      <c r="C12371" t="s">
        <v>3245</v>
      </c>
      <c r="D12371" t="s">
        <v>3711</v>
      </c>
      <c r="E12371" t="s">
        <v>3710</v>
      </c>
      <c r="F12371">
        <v>42204952</v>
      </c>
      <c r="G12371" t="s">
        <v>3475</v>
      </c>
      <c r="H12371" t="s">
        <v>3240</v>
      </c>
      <c r="I12371">
        <v>272</v>
      </c>
      <c r="J12371" t="s">
        <v>145</v>
      </c>
      <c r="K12371" t="s">
        <v>137</v>
      </c>
      <c r="L12371">
        <f>I12371*$Q$2/100/1000</f>
        <v>1.0064E-3</v>
      </c>
    </row>
    <row r="12372" spans="1:12">
      <c r="A12372" s="118">
        <v>44927</v>
      </c>
      <c r="B12372" t="s">
        <v>3246</v>
      </c>
      <c r="C12372" t="s">
        <v>3245</v>
      </c>
      <c r="D12372" t="s">
        <v>3264</v>
      </c>
      <c r="E12372" t="s">
        <v>3709</v>
      </c>
      <c r="F12372">
        <v>23259802</v>
      </c>
      <c r="G12372" t="s">
        <v>3258</v>
      </c>
      <c r="H12372" t="s">
        <v>3240</v>
      </c>
      <c r="I12372">
        <v>272</v>
      </c>
      <c r="J12372" t="s">
        <v>145</v>
      </c>
      <c r="K12372" t="s">
        <v>137</v>
      </c>
      <c r="L12372">
        <f>I12372*$Q$2/100/1000</f>
        <v>1.0064E-3</v>
      </c>
    </row>
    <row r="12373" spans="1:12">
      <c r="A12373" s="118">
        <v>45231</v>
      </c>
      <c r="B12373" t="s">
        <v>3598</v>
      </c>
      <c r="C12373" t="s">
        <v>3597</v>
      </c>
      <c r="D12373" t="s">
        <v>3708</v>
      </c>
      <c r="E12373" t="s">
        <v>3707</v>
      </c>
      <c r="F12373">
        <v>42205927</v>
      </c>
      <c r="G12373" t="s">
        <v>3594</v>
      </c>
      <c r="H12373" s="120" t="s">
        <v>3593</v>
      </c>
      <c r="I12373">
        <f>376.5*2</f>
        <v>753</v>
      </c>
      <c r="J12373" t="s">
        <v>223</v>
      </c>
      <c r="K12373" t="s">
        <v>137</v>
      </c>
      <c r="L12373">
        <f>I12373*$Q$5/1000</f>
        <v>0.76561274999999995</v>
      </c>
    </row>
    <row r="12374" spans="1:12">
      <c r="A12374" s="118">
        <v>45231</v>
      </c>
      <c r="B12374" t="s">
        <v>3598</v>
      </c>
      <c r="C12374" t="s">
        <v>3597</v>
      </c>
      <c r="D12374" t="s">
        <v>3706</v>
      </c>
      <c r="E12374" t="s">
        <v>3705</v>
      </c>
      <c r="F12374" t="s">
        <v>3704</v>
      </c>
      <c r="G12374" t="s">
        <v>3703</v>
      </c>
      <c r="H12374" s="120" t="s">
        <v>3593</v>
      </c>
      <c r="I12374">
        <f>376.5*2</f>
        <v>753</v>
      </c>
      <c r="J12374" t="s">
        <v>223</v>
      </c>
      <c r="K12374" t="s">
        <v>137</v>
      </c>
      <c r="L12374">
        <f>I12374*$Q$5/1000</f>
        <v>0.76561274999999995</v>
      </c>
    </row>
    <row r="12375" spans="1:12">
      <c r="A12375" s="118">
        <v>44927</v>
      </c>
      <c r="B12375" t="s">
        <v>3246</v>
      </c>
      <c r="C12375" t="s">
        <v>3245</v>
      </c>
      <c r="D12375" t="s">
        <v>3702</v>
      </c>
      <c r="E12375" t="s">
        <v>3701</v>
      </c>
      <c r="F12375">
        <v>101048066</v>
      </c>
      <c r="G12375" t="s">
        <v>3247</v>
      </c>
      <c r="H12375" t="s">
        <v>3240</v>
      </c>
      <c r="I12375">
        <v>272</v>
      </c>
      <c r="J12375" t="s">
        <v>145</v>
      </c>
      <c r="K12375" t="s">
        <v>137</v>
      </c>
      <c r="L12375">
        <f>I12375*$Q$2/100/1000</f>
        <v>1.0064E-3</v>
      </c>
    </row>
    <row r="12376" spans="1:12">
      <c r="A12376" s="118">
        <v>44927</v>
      </c>
      <c r="B12376" t="s">
        <v>3246</v>
      </c>
      <c r="C12376" t="s">
        <v>3245</v>
      </c>
      <c r="D12376" t="s">
        <v>3357</v>
      </c>
      <c r="E12376" t="s">
        <v>3700</v>
      </c>
      <c r="F12376">
        <v>101048066</v>
      </c>
      <c r="G12376" t="s">
        <v>3247</v>
      </c>
      <c r="H12376" t="s">
        <v>3240</v>
      </c>
      <c r="I12376">
        <v>272</v>
      </c>
      <c r="J12376" t="s">
        <v>145</v>
      </c>
      <c r="K12376" t="s">
        <v>137</v>
      </c>
      <c r="L12376">
        <f>I12376*$Q$2/100/1000</f>
        <v>1.0064E-3</v>
      </c>
    </row>
    <row r="12377" spans="1:12">
      <c r="A12377" s="118">
        <v>45200</v>
      </c>
      <c r="B12377" t="s">
        <v>856</v>
      </c>
      <c r="C12377" t="s">
        <v>855</v>
      </c>
      <c r="D12377" t="s">
        <v>854</v>
      </c>
      <c r="E12377" t="s">
        <v>3699</v>
      </c>
      <c r="F12377">
        <v>101049193</v>
      </c>
      <c r="G12377" t="s">
        <v>857</v>
      </c>
      <c r="H12377" s="123" t="s">
        <v>851</v>
      </c>
      <c r="I12377">
        <v>5214</v>
      </c>
      <c r="J12377" t="s">
        <v>173</v>
      </c>
      <c r="K12377" t="s">
        <v>172</v>
      </c>
      <c r="L12377">
        <f>I12377*$Q$3*2.5/1000</f>
        <v>0.4181628</v>
      </c>
    </row>
    <row r="12378" spans="1:12">
      <c r="A12378" s="118">
        <v>45200</v>
      </c>
      <c r="B12378" t="s">
        <v>856</v>
      </c>
      <c r="C12378" t="s">
        <v>855</v>
      </c>
      <c r="D12378" t="s">
        <v>854</v>
      </c>
      <c r="E12378" t="s">
        <v>3698</v>
      </c>
      <c r="F12378">
        <v>13206361</v>
      </c>
      <c r="G12378" t="s">
        <v>852</v>
      </c>
      <c r="H12378" s="123" t="s">
        <v>851</v>
      </c>
      <c r="I12378">
        <v>5214</v>
      </c>
      <c r="J12378" t="s">
        <v>173</v>
      </c>
      <c r="K12378" t="s">
        <v>172</v>
      </c>
      <c r="L12378">
        <f>I12378*$Q$3*2.5/1000</f>
        <v>0.4181628</v>
      </c>
    </row>
    <row r="12379" spans="1:12">
      <c r="A12379" s="118">
        <v>45200</v>
      </c>
      <c r="B12379" t="s">
        <v>856</v>
      </c>
      <c r="C12379" t="s">
        <v>855</v>
      </c>
      <c r="D12379" t="s">
        <v>854</v>
      </c>
      <c r="E12379" t="s">
        <v>3697</v>
      </c>
      <c r="F12379" t="s">
        <v>2033</v>
      </c>
      <c r="G12379" t="s">
        <v>2032</v>
      </c>
      <c r="H12379" s="123" t="s">
        <v>851</v>
      </c>
      <c r="I12379">
        <v>5214</v>
      </c>
      <c r="J12379" t="s">
        <v>173</v>
      </c>
      <c r="K12379" t="s">
        <v>172</v>
      </c>
      <c r="L12379">
        <f>I12379*$Q$3*2.5/1000</f>
        <v>0.4181628</v>
      </c>
    </row>
    <row r="12380" spans="1:12">
      <c r="A12380" s="118">
        <v>44958</v>
      </c>
      <c r="B12380" t="s">
        <v>3246</v>
      </c>
      <c r="C12380" t="s">
        <v>3245</v>
      </c>
      <c r="D12380" t="s">
        <v>3357</v>
      </c>
      <c r="E12380" t="s">
        <v>3696</v>
      </c>
      <c r="F12380">
        <v>101048066</v>
      </c>
      <c r="G12380" t="s">
        <v>3247</v>
      </c>
      <c r="H12380" t="s">
        <v>3240</v>
      </c>
      <c r="I12380">
        <v>272</v>
      </c>
      <c r="J12380" t="s">
        <v>145</v>
      </c>
      <c r="K12380" t="s">
        <v>137</v>
      </c>
      <c r="L12380">
        <f>I12380*$Q$2/100/1000</f>
        <v>1.0064E-3</v>
      </c>
    </row>
    <row r="12381" spans="1:12">
      <c r="A12381" s="118">
        <v>44958</v>
      </c>
      <c r="B12381" t="s">
        <v>3246</v>
      </c>
      <c r="C12381" t="s">
        <v>3245</v>
      </c>
      <c r="D12381" t="s">
        <v>3450</v>
      </c>
      <c r="E12381" t="s">
        <v>3695</v>
      </c>
      <c r="F12381">
        <v>101034323</v>
      </c>
      <c r="G12381" t="s">
        <v>3285</v>
      </c>
      <c r="H12381" t="s">
        <v>3240</v>
      </c>
      <c r="I12381">
        <v>272</v>
      </c>
      <c r="J12381" t="s">
        <v>145</v>
      </c>
      <c r="K12381" t="s">
        <v>137</v>
      </c>
      <c r="L12381">
        <f>I12381*$Q$2/100/1000</f>
        <v>1.0064E-3</v>
      </c>
    </row>
    <row r="12382" spans="1:12">
      <c r="A12382" s="118">
        <v>45200</v>
      </c>
      <c r="B12382" t="s">
        <v>180</v>
      </c>
      <c r="C12382" t="s">
        <v>179</v>
      </c>
      <c r="D12382" t="s">
        <v>3694</v>
      </c>
      <c r="E12382" t="s">
        <v>3693</v>
      </c>
      <c r="F12382">
        <v>23110016</v>
      </c>
      <c r="G12382" t="s">
        <v>3692</v>
      </c>
      <c r="H12382" t="s">
        <v>174</v>
      </c>
      <c r="I12382">
        <v>3154</v>
      </c>
      <c r="J12382" t="s">
        <v>173</v>
      </c>
      <c r="K12382" t="s">
        <v>172</v>
      </c>
      <c r="L12382">
        <f>I12382*$Q$3/(1000/25)</f>
        <v>2.5295079999999999</v>
      </c>
    </row>
    <row r="12383" spans="1:12">
      <c r="A12383" s="118">
        <v>45200</v>
      </c>
      <c r="B12383" t="s">
        <v>647</v>
      </c>
      <c r="C12383" t="s">
        <v>646</v>
      </c>
      <c r="D12383" t="s">
        <v>1805</v>
      </c>
      <c r="E12383" t="s">
        <v>3691</v>
      </c>
      <c r="F12383">
        <v>13211992</v>
      </c>
      <c r="G12383" t="s">
        <v>3690</v>
      </c>
      <c r="H12383" t="s">
        <v>174</v>
      </c>
      <c r="I12383">
        <v>3154</v>
      </c>
      <c r="J12383" t="s">
        <v>173</v>
      </c>
      <c r="K12383" t="s">
        <v>172</v>
      </c>
      <c r="L12383">
        <f>I12383*$Q$3/(1000*0.2)</f>
        <v>0.50590159999999995</v>
      </c>
    </row>
    <row r="12384" spans="1:12">
      <c r="A12384" s="118">
        <v>44958</v>
      </c>
      <c r="B12384" t="s">
        <v>3246</v>
      </c>
      <c r="C12384" t="s">
        <v>3245</v>
      </c>
      <c r="D12384" t="s">
        <v>3450</v>
      </c>
      <c r="E12384" t="s">
        <v>3689</v>
      </c>
      <c r="F12384">
        <v>101034323</v>
      </c>
      <c r="G12384" t="s">
        <v>3285</v>
      </c>
      <c r="H12384" t="s">
        <v>3240</v>
      </c>
      <c r="I12384">
        <v>272</v>
      </c>
      <c r="J12384" t="s">
        <v>145</v>
      </c>
      <c r="K12384" t="s">
        <v>137</v>
      </c>
      <c r="L12384">
        <f>I12384*$Q$2/100/1000</f>
        <v>1.0064E-3</v>
      </c>
    </row>
    <row r="12385" spans="1:12">
      <c r="A12385" s="118">
        <v>44958</v>
      </c>
      <c r="B12385" t="s">
        <v>3246</v>
      </c>
      <c r="C12385" t="s">
        <v>3245</v>
      </c>
      <c r="D12385" t="s">
        <v>3572</v>
      </c>
      <c r="E12385" t="s">
        <v>3688</v>
      </c>
      <c r="F12385" t="s">
        <v>3242</v>
      </c>
      <c r="G12385" t="s">
        <v>3241</v>
      </c>
      <c r="H12385" t="s">
        <v>3240</v>
      </c>
      <c r="I12385">
        <v>272</v>
      </c>
      <c r="J12385" t="s">
        <v>145</v>
      </c>
      <c r="K12385" t="s">
        <v>137</v>
      </c>
      <c r="L12385">
        <f>I12385*$Q$2/100/1000</f>
        <v>1.0064E-3</v>
      </c>
    </row>
    <row r="12386" spans="1:12">
      <c r="A12386" s="118">
        <v>44958</v>
      </c>
      <c r="B12386" t="s">
        <v>3246</v>
      </c>
      <c r="C12386" t="s">
        <v>3245</v>
      </c>
      <c r="D12386" t="s">
        <v>3687</v>
      </c>
      <c r="E12386" t="s">
        <v>3686</v>
      </c>
      <c r="F12386" t="s">
        <v>3242</v>
      </c>
      <c r="G12386" t="s">
        <v>3241</v>
      </c>
      <c r="H12386" t="s">
        <v>3240</v>
      </c>
      <c r="I12386">
        <v>272</v>
      </c>
      <c r="J12386" t="s">
        <v>145</v>
      </c>
      <c r="K12386" t="s">
        <v>137</v>
      </c>
      <c r="L12386">
        <f>I12386*$Q$2/100/1000</f>
        <v>1.0064E-3</v>
      </c>
    </row>
    <row r="12387" spans="1:12">
      <c r="A12387" s="118">
        <v>44986</v>
      </c>
      <c r="B12387" t="s">
        <v>3246</v>
      </c>
      <c r="C12387" t="s">
        <v>3245</v>
      </c>
      <c r="D12387" t="s">
        <v>3572</v>
      </c>
      <c r="E12387" t="s">
        <v>3685</v>
      </c>
      <c r="F12387" t="s">
        <v>3242</v>
      </c>
      <c r="G12387" t="s">
        <v>3241</v>
      </c>
      <c r="H12387" t="s">
        <v>3240</v>
      </c>
      <c r="I12387">
        <v>272</v>
      </c>
      <c r="J12387" t="s">
        <v>145</v>
      </c>
      <c r="K12387" t="s">
        <v>137</v>
      </c>
      <c r="L12387">
        <f>I12387*$Q$2/100/1000</f>
        <v>1.0064E-3</v>
      </c>
    </row>
    <row r="12388" spans="1:12">
      <c r="A12388" s="118">
        <v>44986</v>
      </c>
      <c r="B12388" t="s">
        <v>3246</v>
      </c>
      <c r="C12388" t="s">
        <v>3245</v>
      </c>
      <c r="D12388" t="s">
        <v>3684</v>
      </c>
      <c r="E12388" t="s">
        <v>3683</v>
      </c>
      <c r="F12388">
        <v>22211813</v>
      </c>
      <c r="G12388" t="s">
        <v>3301</v>
      </c>
      <c r="H12388" t="s">
        <v>3240</v>
      </c>
      <c r="I12388">
        <v>272</v>
      </c>
      <c r="J12388" t="s">
        <v>145</v>
      </c>
      <c r="K12388" t="s">
        <v>137</v>
      </c>
      <c r="L12388">
        <f>I12388*$Q$2/100/1000</f>
        <v>1.0064E-3</v>
      </c>
    </row>
    <row r="12389" spans="1:12">
      <c r="A12389" s="118">
        <v>44986</v>
      </c>
      <c r="B12389" t="s">
        <v>3246</v>
      </c>
      <c r="C12389" t="s">
        <v>3245</v>
      </c>
      <c r="D12389" t="s">
        <v>3306</v>
      </c>
      <c r="E12389" t="s">
        <v>3682</v>
      </c>
      <c r="F12389">
        <v>101022343</v>
      </c>
      <c r="G12389" t="s">
        <v>3304</v>
      </c>
      <c r="H12389" t="s">
        <v>3240</v>
      </c>
      <c r="I12389">
        <v>272</v>
      </c>
      <c r="J12389" t="s">
        <v>145</v>
      </c>
      <c r="K12389" t="s">
        <v>137</v>
      </c>
      <c r="L12389">
        <f>I12389*$Q$2/100/1000</f>
        <v>1.0064E-3</v>
      </c>
    </row>
    <row r="12390" spans="1:12">
      <c r="A12390" s="118">
        <v>44986</v>
      </c>
      <c r="B12390" t="s">
        <v>3246</v>
      </c>
      <c r="C12390" t="s">
        <v>3245</v>
      </c>
      <c r="D12390" t="s">
        <v>3572</v>
      </c>
      <c r="E12390" t="s">
        <v>3681</v>
      </c>
      <c r="F12390">
        <v>101022343</v>
      </c>
      <c r="G12390" t="s">
        <v>3304</v>
      </c>
      <c r="H12390" t="s">
        <v>3240</v>
      </c>
      <c r="I12390">
        <v>272</v>
      </c>
      <c r="J12390" t="s">
        <v>145</v>
      </c>
      <c r="K12390" t="s">
        <v>137</v>
      </c>
      <c r="L12390">
        <f>I12390*$Q$2/100/1000</f>
        <v>1.0064E-3</v>
      </c>
    </row>
    <row r="12391" spans="1:12">
      <c r="A12391" s="118">
        <v>44986</v>
      </c>
      <c r="B12391" t="s">
        <v>3246</v>
      </c>
      <c r="C12391" t="s">
        <v>3245</v>
      </c>
      <c r="D12391" t="s">
        <v>3680</v>
      </c>
      <c r="E12391" t="s">
        <v>3679</v>
      </c>
      <c r="F12391">
        <v>101022343</v>
      </c>
      <c r="G12391" t="s">
        <v>3304</v>
      </c>
      <c r="H12391" t="s">
        <v>3240</v>
      </c>
      <c r="I12391">
        <v>272</v>
      </c>
      <c r="J12391" t="s">
        <v>145</v>
      </c>
      <c r="K12391" t="s">
        <v>137</v>
      </c>
      <c r="L12391">
        <f>I12391*$Q$2/100/1000</f>
        <v>1.0064E-3</v>
      </c>
    </row>
    <row r="12392" spans="1:12">
      <c r="A12392" s="118">
        <v>44986</v>
      </c>
      <c r="B12392" t="s">
        <v>3246</v>
      </c>
      <c r="C12392" t="s">
        <v>3245</v>
      </c>
      <c r="D12392" t="s">
        <v>3407</v>
      </c>
      <c r="E12392" t="s">
        <v>3678</v>
      </c>
      <c r="F12392">
        <v>101048066</v>
      </c>
      <c r="G12392" t="s">
        <v>3247</v>
      </c>
      <c r="H12392" t="s">
        <v>3240</v>
      </c>
      <c r="I12392">
        <v>272</v>
      </c>
      <c r="J12392" t="s">
        <v>145</v>
      </c>
      <c r="K12392" t="s">
        <v>137</v>
      </c>
      <c r="L12392">
        <f>I12392*$Q$2/100/1000</f>
        <v>1.0064E-3</v>
      </c>
    </row>
    <row r="12393" spans="1:12">
      <c r="A12393" s="118">
        <v>44986</v>
      </c>
      <c r="B12393" t="s">
        <v>3246</v>
      </c>
      <c r="C12393" t="s">
        <v>3245</v>
      </c>
      <c r="D12393" t="s">
        <v>3277</v>
      </c>
      <c r="E12393" t="s">
        <v>3677</v>
      </c>
      <c r="F12393">
        <v>101045791</v>
      </c>
      <c r="G12393" t="s">
        <v>3603</v>
      </c>
      <c r="H12393" t="s">
        <v>3240</v>
      </c>
      <c r="I12393">
        <v>272</v>
      </c>
      <c r="J12393" t="s">
        <v>145</v>
      </c>
      <c r="K12393" t="s">
        <v>137</v>
      </c>
      <c r="L12393">
        <f>I12393*$Q$2/100/1000</f>
        <v>1.0064E-3</v>
      </c>
    </row>
    <row r="12394" spans="1:12">
      <c r="A12394" s="118">
        <v>44986</v>
      </c>
      <c r="B12394" t="s">
        <v>3246</v>
      </c>
      <c r="C12394" t="s">
        <v>3245</v>
      </c>
      <c r="D12394" t="s">
        <v>3569</v>
      </c>
      <c r="E12394" t="s">
        <v>3676</v>
      </c>
      <c r="F12394" t="s">
        <v>3675</v>
      </c>
      <c r="G12394" t="s">
        <v>3674</v>
      </c>
      <c r="H12394" t="s">
        <v>3240</v>
      </c>
      <c r="I12394">
        <v>272</v>
      </c>
      <c r="J12394" t="s">
        <v>145</v>
      </c>
      <c r="K12394" t="s">
        <v>137</v>
      </c>
      <c r="L12394">
        <f>I12394*$Q$2/100/1000</f>
        <v>1.0064E-3</v>
      </c>
    </row>
    <row r="12395" spans="1:12">
      <c r="A12395" s="118">
        <v>45200</v>
      </c>
      <c r="B12395" t="s">
        <v>305</v>
      </c>
      <c r="C12395" t="s">
        <v>304</v>
      </c>
      <c r="D12395" t="s">
        <v>1169</v>
      </c>
      <c r="E12395" t="s">
        <v>3673</v>
      </c>
      <c r="F12395" t="s">
        <v>1167</v>
      </c>
      <c r="G12395" t="s">
        <v>1166</v>
      </c>
      <c r="H12395" t="s">
        <v>300</v>
      </c>
      <c r="I12395">
        <v>12.8</v>
      </c>
      <c r="J12395" t="s">
        <v>145</v>
      </c>
      <c r="K12395" t="s">
        <v>137</v>
      </c>
      <c r="L12395">
        <f>I12395*$Q$2/100/1000</f>
        <v>4.7360000000000001E-5</v>
      </c>
    </row>
    <row r="12396" spans="1:12">
      <c r="A12396" s="118">
        <v>45200</v>
      </c>
      <c r="B12396" t="s">
        <v>305</v>
      </c>
      <c r="C12396" t="s">
        <v>304</v>
      </c>
      <c r="D12396" t="s">
        <v>1204</v>
      </c>
      <c r="E12396" t="s">
        <v>3672</v>
      </c>
      <c r="F12396" t="s">
        <v>1202</v>
      </c>
      <c r="G12396" t="s">
        <v>1201</v>
      </c>
      <c r="H12396" t="s">
        <v>300</v>
      </c>
      <c r="I12396">
        <v>12.8</v>
      </c>
      <c r="J12396" t="s">
        <v>145</v>
      </c>
      <c r="K12396" t="s">
        <v>137</v>
      </c>
      <c r="L12396">
        <f>I12396*$Q$2/100/1000</f>
        <v>4.7360000000000001E-5</v>
      </c>
    </row>
    <row r="12397" spans="1:12">
      <c r="A12397" s="118">
        <v>45200</v>
      </c>
      <c r="B12397" t="s">
        <v>305</v>
      </c>
      <c r="C12397" t="s">
        <v>304</v>
      </c>
      <c r="D12397" t="s">
        <v>3671</v>
      </c>
      <c r="E12397" t="s">
        <v>3670</v>
      </c>
      <c r="F12397" t="s">
        <v>3669</v>
      </c>
      <c r="G12397" t="s">
        <v>3668</v>
      </c>
      <c r="H12397" t="s">
        <v>300</v>
      </c>
      <c r="I12397">
        <v>12.8</v>
      </c>
      <c r="J12397" t="s">
        <v>145</v>
      </c>
      <c r="K12397" t="s">
        <v>137</v>
      </c>
      <c r="L12397">
        <f>I12397*$Q$2/100/1000</f>
        <v>4.7360000000000001E-5</v>
      </c>
    </row>
    <row r="12398" spans="1:12">
      <c r="A12398" s="118">
        <v>44986</v>
      </c>
      <c r="B12398" t="s">
        <v>3246</v>
      </c>
      <c r="C12398" t="s">
        <v>3245</v>
      </c>
      <c r="D12398" t="s">
        <v>3572</v>
      </c>
      <c r="E12398" t="s">
        <v>3667</v>
      </c>
      <c r="F12398" t="s">
        <v>3242</v>
      </c>
      <c r="G12398" t="s">
        <v>3241</v>
      </c>
      <c r="H12398" t="s">
        <v>3240</v>
      </c>
      <c r="I12398">
        <v>272</v>
      </c>
      <c r="J12398" t="s">
        <v>145</v>
      </c>
      <c r="K12398" t="s">
        <v>137</v>
      </c>
      <c r="L12398">
        <f>I12398*$Q$2/100/1000</f>
        <v>1.0064E-3</v>
      </c>
    </row>
    <row r="12399" spans="1:12">
      <c r="A12399" s="118">
        <v>45200</v>
      </c>
      <c r="B12399" t="s">
        <v>180</v>
      </c>
      <c r="C12399" t="s">
        <v>179</v>
      </c>
      <c r="D12399" t="s">
        <v>3666</v>
      </c>
      <c r="E12399" t="s">
        <v>3665</v>
      </c>
      <c r="F12399">
        <v>4300</v>
      </c>
      <c r="G12399" t="s">
        <v>1636</v>
      </c>
      <c r="H12399" t="s">
        <v>174</v>
      </c>
      <c r="I12399">
        <v>3154</v>
      </c>
      <c r="J12399" t="s">
        <v>173</v>
      </c>
      <c r="K12399" t="s">
        <v>172</v>
      </c>
      <c r="L12399">
        <f>I12399*$Q$3/(1000/25)</f>
        <v>2.5295079999999999</v>
      </c>
    </row>
    <row r="12400" spans="1:12">
      <c r="A12400" s="118">
        <v>45200</v>
      </c>
      <c r="B12400" t="s">
        <v>180</v>
      </c>
      <c r="C12400" t="s">
        <v>179</v>
      </c>
      <c r="D12400" t="s">
        <v>3664</v>
      </c>
      <c r="E12400" t="s">
        <v>3663</v>
      </c>
      <c r="F12400">
        <v>4300</v>
      </c>
      <c r="G12400" t="s">
        <v>1636</v>
      </c>
      <c r="H12400" t="s">
        <v>174</v>
      </c>
      <c r="I12400">
        <v>3154</v>
      </c>
      <c r="J12400" t="s">
        <v>173</v>
      </c>
      <c r="K12400" t="s">
        <v>172</v>
      </c>
      <c r="L12400">
        <f>I12400*$Q$3/(1000/25)</f>
        <v>2.5295079999999999</v>
      </c>
    </row>
    <row r="12401" spans="1:12">
      <c r="A12401" s="118">
        <v>45200</v>
      </c>
      <c r="B12401" t="s">
        <v>180</v>
      </c>
      <c r="C12401" t="s">
        <v>179</v>
      </c>
      <c r="D12401" t="s">
        <v>3662</v>
      </c>
      <c r="E12401" t="s">
        <v>3661</v>
      </c>
      <c r="F12401">
        <v>4300</v>
      </c>
      <c r="G12401" t="s">
        <v>1636</v>
      </c>
      <c r="H12401" t="s">
        <v>174</v>
      </c>
      <c r="I12401">
        <v>3154</v>
      </c>
      <c r="J12401" t="s">
        <v>173</v>
      </c>
      <c r="K12401" t="s">
        <v>172</v>
      </c>
      <c r="L12401">
        <f>I12401*$Q$3/(1000/25)</f>
        <v>2.5295079999999999</v>
      </c>
    </row>
    <row r="12402" spans="1:12">
      <c r="A12402" s="118">
        <v>45200</v>
      </c>
      <c r="B12402" t="s">
        <v>443</v>
      </c>
      <c r="C12402" t="s">
        <v>442</v>
      </c>
      <c r="D12402" t="s">
        <v>441</v>
      </c>
      <c r="E12402" t="s">
        <v>3660</v>
      </c>
      <c r="F12402">
        <v>101022020</v>
      </c>
      <c r="G12402" t="s">
        <v>2288</v>
      </c>
      <c r="H12402" s="122" t="s">
        <v>437</v>
      </c>
      <c r="I12402">
        <v>4725</v>
      </c>
      <c r="J12402" t="s">
        <v>199</v>
      </c>
      <c r="K12402" t="s">
        <v>198</v>
      </c>
      <c r="L12402">
        <f>I12402*$Q$4/1000</f>
        <v>8.3086819200000015</v>
      </c>
    </row>
    <row r="12403" spans="1:12">
      <c r="A12403" s="118">
        <v>45200</v>
      </c>
      <c r="B12403" t="s">
        <v>261</v>
      </c>
      <c r="C12403" t="s">
        <v>260</v>
      </c>
      <c r="D12403" t="s">
        <v>2643</v>
      </c>
      <c r="E12403" t="s">
        <v>3659</v>
      </c>
      <c r="F12403" t="s">
        <v>3658</v>
      </c>
      <c r="G12403" t="s">
        <v>3657</v>
      </c>
      <c r="H12403" t="s">
        <v>139</v>
      </c>
      <c r="I12403">
        <v>55</v>
      </c>
      <c r="J12403" t="s">
        <v>145</v>
      </c>
      <c r="K12403" t="s">
        <v>137</v>
      </c>
      <c r="L12403">
        <f>I12403*$Q$2/100/1000</f>
        <v>2.0350000000000001E-4</v>
      </c>
    </row>
    <row r="12404" spans="1:12">
      <c r="A12404" s="118">
        <v>45200</v>
      </c>
      <c r="B12404" t="s">
        <v>443</v>
      </c>
      <c r="C12404" t="s">
        <v>442</v>
      </c>
      <c r="D12404" t="s">
        <v>441</v>
      </c>
      <c r="E12404" t="s">
        <v>3656</v>
      </c>
      <c r="F12404">
        <v>101022020</v>
      </c>
      <c r="G12404" t="s">
        <v>2288</v>
      </c>
      <c r="H12404" s="122" t="s">
        <v>437</v>
      </c>
      <c r="I12404">
        <v>4725</v>
      </c>
      <c r="J12404" t="s">
        <v>199</v>
      </c>
      <c r="K12404" t="s">
        <v>198</v>
      </c>
      <c r="L12404">
        <f>I12404*$Q$4/1000</f>
        <v>8.3086819200000015</v>
      </c>
    </row>
    <row r="12405" spans="1:12">
      <c r="A12405" s="118">
        <v>45200</v>
      </c>
      <c r="B12405" t="s">
        <v>647</v>
      </c>
      <c r="C12405" t="s">
        <v>646</v>
      </c>
      <c r="D12405" t="s">
        <v>3655</v>
      </c>
      <c r="E12405" t="s">
        <v>3654</v>
      </c>
      <c r="F12405" t="s">
        <v>3653</v>
      </c>
      <c r="G12405" t="s">
        <v>3652</v>
      </c>
      <c r="H12405" t="s">
        <v>174</v>
      </c>
      <c r="I12405">
        <v>3154</v>
      </c>
      <c r="J12405" t="s">
        <v>173</v>
      </c>
      <c r="K12405" t="s">
        <v>172</v>
      </c>
      <c r="L12405">
        <f>I12405*$Q$3/(1000/25)</f>
        <v>2.5295079999999999</v>
      </c>
    </row>
    <row r="12406" spans="1:12">
      <c r="A12406" s="118">
        <v>45200</v>
      </c>
      <c r="B12406" t="s">
        <v>261</v>
      </c>
      <c r="C12406" t="s">
        <v>260</v>
      </c>
      <c r="D12406" t="s">
        <v>2643</v>
      </c>
      <c r="E12406" t="s">
        <v>3651</v>
      </c>
      <c r="F12406">
        <v>21203295</v>
      </c>
      <c r="G12406" t="s">
        <v>3647</v>
      </c>
      <c r="H12406" t="s">
        <v>139</v>
      </c>
      <c r="I12406">
        <v>55</v>
      </c>
      <c r="J12406" t="s">
        <v>145</v>
      </c>
      <c r="K12406" t="s">
        <v>137</v>
      </c>
      <c r="L12406">
        <f>I12406*$Q$2/100/1000</f>
        <v>2.0350000000000001E-4</v>
      </c>
    </row>
    <row r="12407" spans="1:12">
      <c r="A12407" s="118">
        <v>45200</v>
      </c>
      <c r="B12407" t="s">
        <v>261</v>
      </c>
      <c r="C12407" t="s">
        <v>260</v>
      </c>
      <c r="D12407" t="s">
        <v>2643</v>
      </c>
      <c r="E12407" t="s">
        <v>3650</v>
      </c>
      <c r="F12407">
        <v>101011726</v>
      </c>
      <c r="G12407" t="s">
        <v>3649</v>
      </c>
      <c r="H12407" t="s">
        <v>139</v>
      </c>
      <c r="I12407">
        <v>55</v>
      </c>
      <c r="J12407" t="s">
        <v>145</v>
      </c>
      <c r="K12407" t="s">
        <v>137</v>
      </c>
      <c r="L12407">
        <f>I12407*$Q$2/100/1000</f>
        <v>2.0350000000000001E-4</v>
      </c>
    </row>
    <row r="12408" spans="1:12">
      <c r="A12408" s="118">
        <v>45200</v>
      </c>
      <c r="B12408" t="s">
        <v>261</v>
      </c>
      <c r="C12408" t="s">
        <v>260</v>
      </c>
      <c r="D12408" t="s">
        <v>2643</v>
      </c>
      <c r="E12408" t="s">
        <v>3648</v>
      </c>
      <c r="F12408">
        <v>21203295</v>
      </c>
      <c r="G12408" t="s">
        <v>3647</v>
      </c>
      <c r="H12408" t="s">
        <v>139</v>
      </c>
      <c r="I12408">
        <v>55</v>
      </c>
      <c r="J12408" t="s">
        <v>145</v>
      </c>
      <c r="K12408" t="s">
        <v>137</v>
      </c>
      <c r="L12408">
        <f>I12408*$Q$2/100/1000</f>
        <v>2.0350000000000001E-4</v>
      </c>
    </row>
    <row r="12409" spans="1:12">
      <c r="A12409" s="118">
        <v>45200</v>
      </c>
      <c r="B12409" t="s">
        <v>261</v>
      </c>
      <c r="C12409" t="s">
        <v>260</v>
      </c>
      <c r="D12409" t="s">
        <v>3640</v>
      </c>
      <c r="E12409" t="s">
        <v>3646</v>
      </c>
      <c r="F12409">
        <v>21201412</v>
      </c>
      <c r="G12409" t="s">
        <v>3641</v>
      </c>
      <c r="H12409" t="s">
        <v>139</v>
      </c>
      <c r="I12409">
        <v>55</v>
      </c>
      <c r="J12409" t="s">
        <v>145</v>
      </c>
      <c r="K12409" t="s">
        <v>137</v>
      </c>
      <c r="L12409">
        <f>I12409*$Q$2/100/1000</f>
        <v>2.0350000000000001E-4</v>
      </c>
    </row>
    <row r="12410" spans="1:12">
      <c r="A12410" s="118">
        <v>45017</v>
      </c>
      <c r="B12410" t="s">
        <v>3246</v>
      </c>
      <c r="C12410" t="s">
        <v>3245</v>
      </c>
      <c r="D12410" t="s">
        <v>3277</v>
      </c>
      <c r="E12410" t="s">
        <v>3645</v>
      </c>
      <c r="F12410" s="119">
        <v>101045791</v>
      </c>
      <c r="G12410" t="s">
        <v>3603</v>
      </c>
      <c r="H12410" t="s">
        <v>3240</v>
      </c>
      <c r="I12410">
        <v>272</v>
      </c>
      <c r="J12410" t="s">
        <v>145</v>
      </c>
      <c r="K12410" t="s">
        <v>137</v>
      </c>
      <c r="L12410">
        <f>I12410*$Q$2/100/1000</f>
        <v>1.0064E-3</v>
      </c>
    </row>
    <row r="12411" spans="1:12">
      <c r="A12411" s="118">
        <v>45200</v>
      </c>
      <c r="B12411" t="s">
        <v>261</v>
      </c>
      <c r="C12411" t="s">
        <v>260</v>
      </c>
      <c r="D12411" t="s">
        <v>3312</v>
      </c>
      <c r="E12411" t="s">
        <v>3644</v>
      </c>
      <c r="F12411">
        <v>21201413</v>
      </c>
      <c r="G12411" t="s">
        <v>3310</v>
      </c>
      <c r="H12411" t="s">
        <v>139</v>
      </c>
      <c r="I12411">
        <v>55</v>
      </c>
      <c r="J12411" t="s">
        <v>145</v>
      </c>
      <c r="K12411" t="s">
        <v>137</v>
      </c>
      <c r="L12411">
        <f>I12411*$Q$2/100/1000</f>
        <v>2.0350000000000001E-4</v>
      </c>
    </row>
    <row r="12412" spans="1:12">
      <c r="A12412" s="118">
        <v>45200</v>
      </c>
      <c r="B12412" t="s">
        <v>261</v>
      </c>
      <c r="C12412" t="s">
        <v>260</v>
      </c>
      <c r="D12412" t="s">
        <v>3640</v>
      </c>
      <c r="E12412" t="s">
        <v>3643</v>
      </c>
      <c r="F12412">
        <v>21201412</v>
      </c>
      <c r="G12412" t="s">
        <v>3641</v>
      </c>
      <c r="H12412" t="s">
        <v>139</v>
      </c>
      <c r="I12412">
        <v>55</v>
      </c>
      <c r="J12412" t="s">
        <v>145</v>
      </c>
      <c r="K12412" t="s">
        <v>137</v>
      </c>
      <c r="L12412">
        <f>I12412*$Q$2/100/1000</f>
        <v>2.0350000000000001E-4</v>
      </c>
    </row>
    <row r="12413" spans="1:12">
      <c r="A12413" s="118">
        <v>45200</v>
      </c>
      <c r="B12413" t="s">
        <v>261</v>
      </c>
      <c r="C12413" t="s">
        <v>260</v>
      </c>
      <c r="D12413" t="s">
        <v>3640</v>
      </c>
      <c r="E12413" t="s">
        <v>3642</v>
      </c>
      <c r="F12413">
        <v>21201412</v>
      </c>
      <c r="G12413" t="s">
        <v>3641</v>
      </c>
      <c r="H12413" t="s">
        <v>139</v>
      </c>
      <c r="I12413">
        <v>55</v>
      </c>
      <c r="J12413" t="s">
        <v>145</v>
      </c>
      <c r="K12413" t="s">
        <v>137</v>
      </c>
      <c r="L12413">
        <f>I12413*$Q$2/100/1000</f>
        <v>2.0350000000000001E-4</v>
      </c>
    </row>
    <row r="12414" spans="1:12">
      <c r="A12414" s="118">
        <v>45200</v>
      </c>
      <c r="B12414" t="s">
        <v>261</v>
      </c>
      <c r="C12414" t="s">
        <v>260</v>
      </c>
      <c r="D12414" t="s">
        <v>3640</v>
      </c>
      <c r="E12414" t="s">
        <v>3639</v>
      </c>
      <c r="F12414" t="s">
        <v>3638</v>
      </c>
      <c r="G12414" t="s">
        <v>3637</v>
      </c>
      <c r="H12414" t="s">
        <v>139</v>
      </c>
      <c r="I12414">
        <v>55</v>
      </c>
      <c r="J12414" t="s">
        <v>145</v>
      </c>
      <c r="K12414" t="s">
        <v>137</v>
      </c>
      <c r="L12414">
        <f>I12414*$Q$2/100/1000</f>
        <v>2.0350000000000001E-4</v>
      </c>
    </row>
    <row r="12415" spans="1:12">
      <c r="A12415" s="118">
        <v>45200</v>
      </c>
      <c r="B12415" t="s">
        <v>574</v>
      </c>
      <c r="C12415" t="s">
        <v>573</v>
      </c>
      <c r="D12415" t="s">
        <v>3636</v>
      </c>
      <c r="E12415" t="s">
        <v>3635</v>
      </c>
      <c r="F12415" t="s">
        <v>3634</v>
      </c>
      <c r="G12415" t="s">
        <v>3633</v>
      </c>
      <c r="H12415" t="s">
        <v>569</v>
      </c>
      <c r="I12415">
        <v>298</v>
      </c>
      <c r="J12415" t="s">
        <v>145</v>
      </c>
      <c r="K12415" t="s">
        <v>137</v>
      </c>
      <c r="L12415">
        <f>I12415*$Q$2/100/1000</f>
        <v>1.1026E-3</v>
      </c>
    </row>
    <row r="12416" spans="1:12">
      <c r="A12416" s="118">
        <v>45017</v>
      </c>
      <c r="B12416" t="s">
        <v>3246</v>
      </c>
      <c r="C12416" t="s">
        <v>3245</v>
      </c>
      <c r="D12416" t="s">
        <v>3303</v>
      </c>
      <c r="E12416" t="s">
        <v>3632</v>
      </c>
      <c r="F12416" s="119">
        <v>22211813</v>
      </c>
      <c r="G12416" t="s">
        <v>3301</v>
      </c>
      <c r="H12416" t="s">
        <v>3240</v>
      </c>
      <c r="I12416">
        <v>272</v>
      </c>
      <c r="J12416" t="s">
        <v>145</v>
      </c>
      <c r="K12416" t="s">
        <v>137</v>
      </c>
      <c r="L12416">
        <f>I12416*$Q$2/100/1000</f>
        <v>1.0064E-3</v>
      </c>
    </row>
    <row r="12417" spans="1:12">
      <c r="A12417" s="118">
        <v>45017</v>
      </c>
      <c r="B12417" t="s">
        <v>3246</v>
      </c>
      <c r="C12417" t="s">
        <v>3245</v>
      </c>
      <c r="D12417" t="s">
        <v>3556</v>
      </c>
      <c r="E12417" t="s">
        <v>3631</v>
      </c>
      <c r="F12417" s="119">
        <v>23259802</v>
      </c>
      <c r="G12417" t="s">
        <v>3258</v>
      </c>
      <c r="H12417" t="s">
        <v>3240</v>
      </c>
      <c r="I12417">
        <v>272</v>
      </c>
      <c r="J12417" t="s">
        <v>145</v>
      </c>
      <c r="K12417" t="s">
        <v>137</v>
      </c>
      <c r="L12417">
        <f>I12417*$Q$2/100/1000</f>
        <v>1.0064E-3</v>
      </c>
    </row>
    <row r="12418" spans="1:12">
      <c r="A12418" s="118">
        <v>45017</v>
      </c>
      <c r="B12418" t="s">
        <v>3246</v>
      </c>
      <c r="C12418" t="s">
        <v>3245</v>
      </c>
      <c r="D12418" t="s">
        <v>3407</v>
      </c>
      <c r="E12418" t="s">
        <v>3630</v>
      </c>
      <c r="F12418" s="119">
        <v>101048066</v>
      </c>
      <c r="G12418" t="s">
        <v>3247</v>
      </c>
      <c r="H12418" t="s">
        <v>3240</v>
      </c>
      <c r="I12418">
        <v>272</v>
      </c>
      <c r="J12418" t="s">
        <v>145</v>
      </c>
      <c r="K12418" t="s">
        <v>137</v>
      </c>
      <c r="L12418">
        <f>I12418*$Q$2/100/1000</f>
        <v>1.0064E-3</v>
      </c>
    </row>
    <row r="12419" spans="1:12">
      <c r="A12419" s="118">
        <v>45017</v>
      </c>
      <c r="B12419" t="s">
        <v>3246</v>
      </c>
      <c r="C12419" t="s">
        <v>3245</v>
      </c>
      <c r="D12419" t="s">
        <v>3493</v>
      </c>
      <c r="E12419" t="s">
        <v>3629</v>
      </c>
      <c r="F12419" s="119">
        <v>101034323</v>
      </c>
      <c r="G12419" t="s">
        <v>3285</v>
      </c>
      <c r="H12419" t="s">
        <v>3240</v>
      </c>
      <c r="I12419">
        <v>272</v>
      </c>
      <c r="J12419" t="s">
        <v>145</v>
      </c>
      <c r="K12419" t="s">
        <v>137</v>
      </c>
      <c r="L12419">
        <f>I12419*$Q$2/100/1000</f>
        <v>1.0064E-3</v>
      </c>
    </row>
    <row r="12420" spans="1:12">
      <c r="A12420" s="118">
        <v>45200</v>
      </c>
      <c r="B12420" t="s">
        <v>460</v>
      </c>
      <c r="C12420" t="s">
        <v>459</v>
      </c>
      <c r="D12420" t="s">
        <v>2597</v>
      </c>
      <c r="E12420" t="s">
        <v>3628</v>
      </c>
      <c r="F12420">
        <v>50205993</v>
      </c>
      <c r="G12420" t="s">
        <v>2595</v>
      </c>
      <c r="H12420" t="s">
        <v>455</v>
      </c>
      <c r="I12420">
        <v>103.6</v>
      </c>
      <c r="J12420" t="s">
        <v>145</v>
      </c>
      <c r="K12420" t="s">
        <v>137</v>
      </c>
      <c r="L12420">
        <f>I12420*$Q$2/100/1000</f>
        <v>3.8331999999999998E-4</v>
      </c>
    </row>
    <row r="12421" spans="1:12">
      <c r="A12421" s="118">
        <v>45200</v>
      </c>
      <c r="B12421" t="s">
        <v>868</v>
      </c>
      <c r="C12421" t="s">
        <v>867</v>
      </c>
      <c r="D12421" t="s">
        <v>3627</v>
      </c>
      <c r="E12421" t="s">
        <v>3626</v>
      </c>
      <c r="F12421">
        <v>42203630</v>
      </c>
      <c r="G12421" t="s">
        <v>864</v>
      </c>
      <c r="H12421" t="s">
        <v>863</v>
      </c>
      <c r="I12421">
        <f>1958*2</f>
        <v>3916</v>
      </c>
      <c r="J12421" t="s">
        <v>145</v>
      </c>
      <c r="K12421" t="s">
        <v>137</v>
      </c>
      <c r="L12421">
        <f>I12421*$Q$5/100/1000</f>
        <v>3.9815929999999999E-2</v>
      </c>
    </row>
    <row r="12422" spans="1:12">
      <c r="A12422" s="118">
        <v>45017</v>
      </c>
      <c r="B12422" t="s">
        <v>3246</v>
      </c>
      <c r="C12422" t="s">
        <v>3245</v>
      </c>
      <c r="D12422" t="s">
        <v>3489</v>
      </c>
      <c r="E12422" t="s">
        <v>3625</v>
      </c>
      <c r="F12422" s="119">
        <v>101034323</v>
      </c>
      <c r="G12422" t="s">
        <v>3285</v>
      </c>
      <c r="H12422" t="s">
        <v>3240</v>
      </c>
      <c r="I12422">
        <v>272</v>
      </c>
      <c r="J12422" t="s">
        <v>145</v>
      </c>
      <c r="K12422" t="s">
        <v>137</v>
      </c>
      <c r="L12422">
        <f>I12422*$Q$2/100/1000</f>
        <v>1.0064E-3</v>
      </c>
    </row>
    <row r="12423" spans="1:12">
      <c r="A12423" s="118">
        <v>45200</v>
      </c>
      <c r="B12423" t="s">
        <v>460</v>
      </c>
      <c r="C12423" t="s">
        <v>459</v>
      </c>
      <c r="D12423" t="s">
        <v>3326</v>
      </c>
      <c r="E12423" t="s">
        <v>3624</v>
      </c>
      <c r="F12423">
        <v>50205993</v>
      </c>
      <c r="G12423" t="s">
        <v>2595</v>
      </c>
      <c r="H12423" t="s">
        <v>455</v>
      </c>
      <c r="I12423">
        <v>103.6</v>
      </c>
      <c r="J12423" t="s">
        <v>145</v>
      </c>
      <c r="K12423" t="s">
        <v>137</v>
      </c>
      <c r="L12423">
        <f>I12423*$Q$2/100/1000</f>
        <v>3.8331999999999998E-4</v>
      </c>
    </row>
    <row r="12424" spans="1:12">
      <c r="A12424" s="118">
        <v>45200</v>
      </c>
      <c r="B12424" t="s">
        <v>460</v>
      </c>
      <c r="C12424" t="s">
        <v>459</v>
      </c>
      <c r="D12424" t="s">
        <v>3623</v>
      </c>
      <c r="E12424" t="s">
        <v>3622</v>
      </c>
      <c r="F12424">
        <v>50205993</v>
      </c>
      <c r="G12424" t="s">
        <v>2595</v>
      </c>
      <c r="H12424" t="s">
        <v>455</v>
      </c>
      <c r="I12424">
        <v>103.6</v>
      </c>
      <c r="J12424" t="s">
        <v>145</v>
      </c>
      <c r="K12424" t="s">
        <v>137</v>
      </c>
      <c r="L12424">
        <f>I12424*$Q$2/100/1000</f>
        <v>3.8331999999999998E-4</v>
      </c>
    </row>
    <row r="12425" spans="1:12">
      <c r="A12425" s="118">
        <v>45017</v>
      </c>
      <c r="B12425" t="s">
        <v>3246</v>
      </c>
      <c r="C12425" t="s">
        <v>3245</v>
      </c>
      <c r="D12425" t="s">
        <v>3407</v>
      </c>
      <c r="E12425" t="s">
        <v>3621</v>
      </c>
      <c r="F12425" s="119">
        <v>101048066</v>
      </c>
      <c r="G12425" t="s">
        <v>3247</v>
      </c>
      <c r="H12425" t="s">
        <v>3240</v>
      </c>
      <c r="I12425">
        <v>272</v>
      </c>
      <c r="J12425" t="s">
        <v>145</v>
      </c>
      <c r="K12425" t="s">
        <v>137</v>
      </c>
      <c r="L12425">
        <f>I12425*$Q$2/100/1000</f>
        <v>1.0064E-3</v>
      </c>
    </row>
    <row r="12426" spans="1:12">
      <c r="A12426" s="118">
        <v>45017</v>
      </c>
      <c r="B12426" t="s">
        <v>3246</v>
      </c>
      <c r="C12426" t="s">
        <v>3245</v>
      </c>
      <c r="D12426" t="s">
        <v>3357</v>
      </c>
      <c r="E12426" t="s">
        <v>3620</v>
      </c>
      <c r="F12426" s="119">
        <v>101048066</v>
      </c>
      <c r="G12426" t="s">
        <v>3247</v>
      </c>
      <c r="H12426" t="s">
        <v>3240</v>
      </c>
      <c r="I12426">
        <v>272</v>
      </c>
      <c r="J12426" t="s">
        <v>145</v>
      </c>
      <c r="K12426" t="s">
        <v>137</v>
      </c>
      <c r="L12426">
        <f>I12426*$Q$2/100/1000</f>
        <v>1.0064E-3</v>
      </c>
    </row>
    <row r="12427" spans="1:12">
      <c r="A12427" s="118">
        <v>45200</v>
      </c>
      <c r="B12427" t="s">
        <v>180</v>
      </c>
      <c r="C12427" t="s">
        <v>179</v>
      </c>
      <c r="D12427" t="s">
        <v>3619</v>
      </c>
      <c r="E12427" t="s">
        <v>3618</v>
      </c>
      <c r="F12427" t="s">
        <v>3617</v>
      </c>
      <c r="G12427" t="s">
        <v>3616</v>
      </c>
      <c r="H12427" t="s">
        <v>174</v>
      </c>
      <c r="I12427">
        <v>3154</v>
      </c>
      <c r="J12427" t="s">
        <v>173</v>
      </c>
      <c r="K12427" t="s">
        <v>172</v>
      </c>
      <c r="L12427">
        <f>I12427*$Q$3/(1000/0.1)</f>
        <v>1.0118031999999999E-2</v>
      </c>
    </row>
    <row r="12428" spans="1:12">
      <c r="A12428" s="118">
        <v>45200</v>
      </c>
      <c r="B12428" t="s">
        <v>305</v>
      </c>
      <c r="C12428" t="s">
        <v>304</v>
      </c>
      <c r="D12428" t="s">
        <v>1204</v>
      </c>
      <c r="E12428" t="s">
        <v>3615</v>
      </c>
      <c r="F12428">
        <v>85212336</v>
      </c>
      <c r="G12428" t="s">
        <v>1517</v>
      </c>
      <c r="H12428" t="s">
        <v>300</v>
      </c>
      <c r="I12428">
        <v>12.8</v>
      </c>
      <c r="J12428" t="s">
        <v>145</v>
      </c>
      <c r="K12428" t="s">
        <v>137</v>
      </c>
      <c r="L12428">
        <f>I12428*$Q$2/100/1000</f>
        <v>4.7360000000000001E-5</v>
      </c>
    </row>
    <row r="12429" spans="1:12">
      <c r="A12429" s="118">
        <v>45200</v>
      </c>
      <c r="B12429" t="s">
        <v>1861</v>
      </c>
      <c r="C12429" t="s">
        <v>1860</v>
      </c>
      <c r="D12429" t="s">
        <v>3614</v>
      </c>
      <c r="E12429" t="s">
        <v>3613</v>
      </c>
      <c r="F12429">
        <v>4245279</v>
      </c>
      <c r="G12429" t="s">
        <v>1857</v>
      </c>
      <c r="H12429" t="s">
        <v>1856</v>
      </c>
      <c r="I12429">
        <v>70.400000000000006</v>
      </c>
      <c r="J12429" t="s">
        <v>145</v>
      </c>
      <c r="K12429" t="s">
        <v>137</v>
      </c>
      <c r="L12429">
        <f>I12429*$Q$2/100/1000</f>
        <v>2.6048000000000005E-4</v>
      </c>
    </row>
    <row r="12430" spans="1:12">
      <c r="A12430" s="118">
        <v>45017</v>
      </c>
      <c r="B12430" t="s">
        <v>3246</v>
      </c>
      <c r="C12430" t="s">
        <v>3245</v>
      </c>
      <c r="D12430" t="s">
        <v>3407</v>
      </c>
      <c r="E12430" t="s">
        <v>3612</v>
      </c>
      <c r="F12430" s="119">
        <v>101048066</v>
      </c>
      <c r="G12430" t="s">
        <v>3247</v>
      </c>
      <c r="H12430" t="s">
        <v>3240</v>
      </c>
      <c r="I12430">
        <v>272</v>
      </c>
      <c r="J12430" t="s">
        <v>145</v>
      </c>
      <c r="K12430" t="s">
        <v>137</v>
      </c>
      <c r="L12430">
        <f>I12430*$Q$2/100/1000</f>
        <v>1.0064E-3</v>
      </c>
    </row>
    <row r="12431" spans="1:12">
      <c r="A12431" s="118">
        <v>45017</v>
      </c>
      <c r="B12431" t="s">
        <v>3246</v>
      </c>
      <c r="C12431" t="s">
        <v>3245</v>
      </c>
      <c r="D12431" t="s">
        <v>3306</v>
      </c>
      <c r="E12431" t="s">
        <v>3611</v>
      </c>
      <c r="F12431" s="119">
        <v>101022343</v>
      </c>
      <c r="G12431" t="s">
        <v>3304</v>
      </c>
      <c r="H12431" t="s">
        <v>3240</v>
      </c>
      <c r="I12431">
        <v>272</v>
      </c>
      <c r="J12431" t="s">
        <v>145</v>
      </c>
      <c r="K12431" t="s">
        <v>137</v>
      </c>
      <c r="L12431">
        <f>I12431*$Q$2/100/1000</f>
        <v>1.0064E-3</v>
      </c>
    </row>
    <row r="12432" spans="1:12">
      <c r="A12432" s="118">
        <v>45017</v>
      </c>
      <c r="B12432" t="s">
        <v>3246</v>
      </c>
      <c r="C12432" t="s">
        <v>3245</v>
      </c>
      <c r="D12432" t="s">
        <v>3556</v>
      </c>
      <c r="E12432" t="s">
        <v>3610</v>
      </c>
      <c r="F12432" s="119">
        <v>23259802</v>
      </c>
      <c r="G12432" t="s">
        <v>3258</v>
      </c>
      <c r="H12432" t="s">
        <v>3240</v>
      </c>
      <c r="I12432">
        <v>272</v>
      </c>
      <c r="J12432" t="s">
        <v>145</v>
      </c>
      <c r="K12432" t="s">
        <v>137</v>
      </c>
      <c r="L12432">
        <f>I12432*$Q$2/100/1000</f>
        <v>1.0064E-3</v>
      </c>
    </row>
    <row r="12433" spans="1:12">
      <c r="A12433" s="118">
        <v>45200</v>
      </c>
      <c r="B12433" t="s">
        <v>180</v>
      </c>
      <c r="C12433" t="s">
        <v>179</v>
      </c>
      <c r="D12433" t="s">
        <v>3609</v>
      </c>
      <c r="E12433" t="s">
        <v>3608</v>
      </c>
      <c r="F12433" t="s">
        <v>3607</v>
      </c>
      <c r="G12433" t="s">
        <v>3606</v>
      </c>
      <c r="H12433" t="s">
        <v>174</v>
      </c>
      <c r="I12433">
        <v>3154</v>
      </c>
      <c r="J12433" t="s">
        <v>173</v>
      </c>
      <c r="K12433" t="s">
        <v>172</v>
      </c>
      <c r="L12433">
        <f>I12433*$Q$3/(1000/0.1)</f>
        <v>1.0118031999999999E-2</v>
      </c>
    </row>
    <row r="12434" spans="1:12">
      <c r="A12434" s="118">
        <v>45017</v>
      </c>
      <c r="B12434" t="s">
        <v>3246</v>
      </c>
      <c r="C12434" t="s">
        <v>3245</v>
      </c>
      <c r="D12434" t="s">
        <v>3407</v>
      </c>
      <c r="E12434" t="s">
        <v>3605</v>
      </c>
      <c r="F12434" s="119">
        <v>101048066</v>
      </c>
      <c r="G12434" t="s">
        <v>3247</v>
      </c>
      <c r="H12434" t="s">
        <v>3240</v>
      </c>
      <c r="I12434">
        <v>272</v>
      </c>
      <c r="J12434" t="s">
        <v>145</v>
      </c>
      <c r="K12434" t="s">
        <v>137</v>
      </c>
      <c r="L12434">
        <f>I12434*$Q$2/100/1000</f>
        <v>1.0064E-3</v>
      </c>
    </row>
    <row r="12435" spans="1:12">
      <c r="A12435" s="118">
        <v>45047</v>
      </c>
      <c r="B12435" t="s">
        <v>3246</v>
      </c>
      <c r="C12435" t="s">
        <v>3245</v>
      </c>
      <c r="D12435" t="s">
        <v>3277</v>
      </c>
      <c r="E12435" t="s">
        <v>3604</v>
      </c>
      <c r="F12435">
        <v>101045791</v>
      </c>
      <c r="G12435" t="s">
        <v>3603</v>
      </c>
      <c r="H12435" t="s">
        <v>3240</v>
      </c>
      <c r="I12435">
        <v>272</v>
      </c>
      <c r="J12435" t="s">
        <v>145</v>
      </c>
      <c r="K12435" t="s">
        <v>137</v>
      </c>
      <c r="L12435">
        <f>I12435*$Q$2/100/1000</f>
        <v>1.0064E-3</v>
      </c>
    </row>
    <row r="12436" spans="1:12">
      <c r="A12436" s="118">
        <v>45047</v>
      </c>
      <c r="B12436" t="s">
        <v>3246</v>
      </c>
      <c r="C12436" t="s">
        <v>3245</v>
      </c>
      <c r="D12436" t="s">
        <v>3357</v>
      </c>
      <c r="E12436" t="s">
        <v>3602</v>
      </c>
      <c r="F12436">
        <v>101048066</v>
      </c>
      <c r="G12436" t="s">
        <v>3247</v>
      </c>
      <c r="H12436" t="s">
        <v>3240</v>
      </c>
      <c r="I12436">
        <v>272</v>
      </c>
      <c r="J12436" t="s">
        <v>145</v>
      </c>
      <c r="K12436" t="s">
        <v>137</v>
      </c>
      <c r="L12436">
        <f>I12436*$Q$2/100/1000</f>
        <v>1.0064E-3</v>
      </c>
    </row>
    <row r="12437" spans="1:12">
      <c r="A12437" s="118">
        <v>45047</v>
      </c>
      <c r="B12437" t="s">
        <v>3246</v>
      </c>
      <c r="C12437" t="s">
        <v>3245</v>
      </c>
      <c r="D12437" t="s">
        <v>3379</v>
      </c>
      <c r="E12437" t="s">
        <v>3601</v>
      </c>
      <c r="F12437">
        <v>101034323</v>
      </c>
      <c r="G12437" t="s">
        <v>3285</v>
      </c>
      <c r="H12437" t="s">
        <v>3240</v>
      </c>
      <c r="I12437">
        <v>272</v>
      </c>
      <c r="J12437" t="s">
        <v>145</v>
      </c>
      <c r="K12437" t="s">
        <v>137</v>
      </c>
      <c r="L12437">
        <f>I12437*$Q$2/100/1000</f>
        <v>1.0064E-3</v>
      </c>
    </row>
    <row r="12438" spans="1:12">
      <c r="A12438" s="118">
        <v>45047</v>
      </c>
      <c r="B12438" t="s">
        <v>3246</v>
      </c>
      <c r="C12438" t="s">
        <v>3245</v>
      </c>
      <c r="D12438" t="s">
        <v>3556</v>
      </c>
      <c r="E12438" t="s">
        <v>3600</v>
      </c>
      <c r="F12438">
        <v>23259802</v>
      </c>
      <c r="G12438" t="s">
        <v>3258</v>
      </c>
      <c r="H12438" t="s">
        <v>3240</v>
      </c>
      <c r="I12438">
        <v>272</v>
      </c>
      <c r="J12438" t="s">
        <v>145</v>
      </c>
      <c r="K12438" t="s">
        <v>137</v>
      </c>
      <c r="L12438">
        <f>I12438*$Q$2/100/1000</f>
        <v>1.0064E-3</v>
      </c>
    </row>
    <row r="12439" spans="1:12">
      <c r="A12439" s="118">
        <v>45047</v>
      </c>
      <c r="B12439" t="s">
        <v>3246</v>
      </c>
      <c r="C12439" t="s">
        <v>3245</v>
      </c>
      <c r="D12439" t="s">
        <v>3572</v>
      </c>
      <c r="E12439" t="s">
        <v>3599</v>
      </c>
      <c r="F12439" t="s">
        <v>3242</v>
      </c>
      <c r="G12439" t="s">
        <v>3241</v>
      </c>
      <c r="H12439" t="s">
        <v>3240</v>
      </c>
      <c r="I12439">
        <v>272</v>
      </c>
      <c r="J12439" t="s">
        <v>145</v>
      </c>
      <c r="K12439" t="s">
        <v>137</v>
      </c>
      <c r="L12439">
        <f>I12439*$Q$2/100/1000</f>
        <v>1.0064E-3</v>
      </c>
    </row>
    <row r="12440" spans="1:12">
      <c r="A12440" s="118">
        <v>45231</v>
      </c>
      <c r="B12440" t="s">
        <v>3598</v>
      </c>
      <c r="C12440" t="s">
        <v>3597</v>
      </c>
      <c r="D12440" t="s">
        <v>3596</v>
      </c>
      <c r="E12440" t="s">
        <v>3595</v>
      </c>
      <c r="F12440">
        <v>42205927</v>
      </c>
      <c r="G12440" t="s">
        <v>3594</v>
      </c>
      <c r="H12440" s="120" t="s">
        <v>3593</v>
      </c>
      <c r="I12440">
        <f>376.5*2</f>
        <v>753</v>
      </c>
      <c r="J12440" t="s">
        <v>223</v>
      </c>
      <c r="K12440" t="s">
        <v>137</v>
      </c>
      <c r="L12440">
        <f>I12440*$Q$5/1000</f>
        <v>0.76561274999999995</v>
      </c>
    </row>
    <row r="12441" spans="1:12">
      <c r="A12441" s="118">
        <v>45139</v>
      </c>
      <c r="B12441" t="s">
        <v>2485</v>
      </c>
      <c r="C12441" t="s">
        <v>2484</v>
      </c>
      <c r="D12441" t="s">
        <v>3592</v>
      </c>
      <c r="E12441" t="s">
        <v>3591</v>
      </c>
      <c r="F12441" s="119" t="s">
        <v>2481</v>
      </c>
      <c r="G12441" t="s">
        <v>2480</v>
      </c>
      <c r="H12441" t="s">
        <v>2479</v>
      </c>
      <c r="I12441">
        <v>80.400000000000006</v>
      </c>
      <c r="J12441" t="s">
        <v>223</v>
      </c>
      <c r="K12441" t="s">
        <v>137</v>
      </c>
      <c r="L12441">
        <f>I12441*$Q$5/1000</f>
        <v>8.1746700000000005E-2</v>
      </c>
    </row>
    <row r="12442" spans="1:12">
      <c r="A12442" s="118">
        <v>45047</v>
      </c>
      <c r="B12442" t="s">
        <v>3246</v>
      </c>
      <c r="C12442" t="s">
        <v>3245</v>
      </c>
      <c r="D12442" t="s">
        <v>3407</v>
      </c>
      <c r="E12442" t="s">
        <v>3590</v>
      </c>
      <c r="F12442">
        <v>101048066</v>
      </c>
      <c r="G12442" t="s">
        <v>3247</v>
      </c>
      <c r="H12442" t="s">
        <v>3240</v>
      </c>
      <c r="I12442">
        <v>272</v>
      </c>
      <c r="J12442" t="s">
        <v>145</v>
      </c>
      <c r="K12442" t="s">
        <v>137</v>
      </c>
      <c r="L12442">
        <f>I12442*$Q$2/100/1000</f>
        <v>1.0064E-3</v>
      </c>
    </row>
    <row r="12443" spans="1:12">
      <c r="A12443" s="118">
        <v>45047</v>
      </c>
      <c r="B12443" t="s">
        <v>3246</v>
      </c>
      <c r="C12443" t="s">
        <v>3245</v>
      </c>
      <c r="D12443" t="s">
        <v>3407</v>
      </c>
      <c r="E12443" t="s">
        <v>3589</v>
      </c>
      <c r="F12443">
        <v>101048066</v>
      </c>
      <c r="G12443" t="s">
        <v>3247</v>
      </c>
      <c r="H12443" t="s">
        <v>3240</v>
      </c>
      <c r="I12443">
        <v>272</v>
      </c>
      <c r="J12443" t="s">
        <v>145</v>
      </c>
      <c r="K12443" t="s">
        <v>137</v>
      </c>
      <c r="L12443">
        <f>I12443*$Q$2/100/1000</f>
        <v>1.0064E-3</v>
      </c>
    </row>
    <row r="12444" spans="1:12">
      <c r="A12444" s="118">
        <v>45078</v>
      </c>
      <c r="B12444" t="s">
        <v>3246</v>
      </c>
      <c r="C12444" t="s">
        <v>3245</v>
      </c>
      <c r="D12444" t="s">
        <v>3303</v>
      </c>
      <c r="E12444" t="s">
        <v>3588</v>
      </c>
      <c r="F12444">
        <v>22211813</v>
      </c>
      <c r="G12444" t="s">
        <v>3301</v>
      </c>
      <c r="H12444" t="s">
        <v>3240</v>
      </c>
      <c r="I12444">
        <v>272</v>
      </c>
      <c r="J12444" t="s">
        <v>145</v>
      </c>
      <c r="K12444" t="s">
        <v>137</v>
      </c>
      <c r="L12444">
        <f>I12444*$Q$2/100/1000</f>
        <v>1.0064E-3</v>
      </c>
    </row>
    <row r="12445" spans="1:12">
      <c r="A12445" s="118">
        <v>45078</v>
      </c>
      <c r="B12445" t="s">
        <v>3246</v>
      </c>
      <c r="C12445" t="s">
        <v>3245</v>
      </c>
      <c r="D12445" t="s">
        <v>3587</v>
      </c>
      <c r="E12445" t="s">
        <v>3586</v>
      </c>
      <c r="F12445" t="s">
        <v>3298</v>
      </c>
      <c r="G12445" t="s">
        <v>3297</v>
      </c>
      <c r="H12445" t="s">
        <v>3240</v>
      </c>
      <c r="I12445">
        <v>272</v>
      </c>
      <c r="J12445" t="s">
        <v>145</v>
      </c>
      <c r="K12445" t="s">
        <v>137</v>
      </c>
      <c r="L12445">
        <f>I12445*$Q$2/100/1000</f>
        <v>1.0064E-3</v>
      </c>
    </row>
    <row r="12446" spans="1:12">
      <c r="A12446" s="118">
        <v>45078</v>
      </c>
      <c r="B12446" t="s">
        <v>3246</v>
      </c>
      <c r="C12446" t="s">
        <v>3245</v>
      </c>
      <c r="D12446" t="s">
        <v>3585</v>
      </c>
      <c r="E12446" t="s">
        <v>3584</v>
      </c>
      <c r="F12446" t="s">
        <v>3298</v>
      </c>
      <c r="G12446" t="s">
        <v>3297</v>
      </c>
      <c r="H12446" t="s">
        <v>3240</v>
      </c>
      <c r="I12446">
        <v>272</v>
      </c>
      <c r="J12446" t="s">
        <v>145</v>
      </c>
      <c r="K12446" t="s">
        <v>137</v>
      </c>
      <c r="L12446">
        <f>I12446*$Q$2/100/1000</f>
        <v>1.0064E-3</v>
      </c>
    </row>
    <row r="12447" spans="1:12">
      <c r="A12447" s="118">
        <v>45078</v>
      </c>
      <c r="B12447" t="s">
        <v>3246</v>
      </c>
      <c r="C12447" t="s">
        <v>3245</v>
      </c>
      <c r="D12447" t="s">
        <v>3583</v>
      </c>
      <c r="E12447" t="s">
        <v>3582</v>
      </c>
      <c r="F12447" t="s">
        <v>3298</v>
      </c>
      <c r="G12447" t="s">
        <v>3297</v>
      </c>
      <c r="H12447" t="s">
        <v>3240</v>
      </c>
      <c r="I12447">
        <v>272</v>
      </c>
      <c r="J12447" t="s">
        <v>145</v>
      </c>
      <c r="K12447" t="s">
        <v>137</v>
      </c>
      <c r="L12447">
        <f>I12447*$Q$2/100/1000</f>
        <v>1.0064E-3</v>
      </c>
    </row>
    <row r="12448" spans="1:12">
      <c r="A12448" s="118">
        <v>45078</v>
      </c>
      <c r="B12448" t="s">
        <v>3246</v>
      </c>
      <c r="C12448" t="s">
        <v>3245</v>
      </c>
      <c r="D12448" t="s">
        <v>3379</v>
      </c>
      <c r="E12448" t="s">
        <v>3581</v>
      </c>
      <c r="F12448">
        <v>101034323</v>
      </c>
      <c r="G12448" t="s">
        <v>3285</v>
      </c>
      <c r="H12448" t="s">
        <v>3240</v>
      </c>
      <c r="I12448">
        <v>272</v>
      </c>
      <c r="J12448" t="s">
        <v>145</v>
      </c>
      <c r="K12448" t="s">
        <v>137</v>
      </c>
      <c r="L12448">
        <f>I12448*$Q$2/100/1000</f>
        <v>1.0064E-3</v>
      </c>
    </row>
    <row r="12449" spans="1:12">
      <c r="A12449" s="118">
        <v>45231</v>
      </c>
      <c r="B12449" t="s">
        <v>180</v>
      </c>
      <c r="C12449" t="s">
        <v>179</v>
      </c>
      <c r="D12449" t="s">
        <v>3580</v>
      </c>
      <c r="E12449" t="s">
        <v>3579</v>
      </c>
      <c r="F12449" t="s">
        <v>3578</v>
      </c>
      <c r="G12449" t="s">
        <v>3577</v>
      </c>
      <c r="H12449" t="s">
        <v>174</v>
      </c>
      <c r="I12449">
        <v>3154</v>
      </c>
      <c r="J12449" t="s">
        <v>173</v>
      </c>
      <c r="K12449" t="s">
        <v>172</v>
      </c>
      <c r="L12449">
        <f>I12449*$Q$3/(1000/25)</f>
        <v>2.5295079999999999</v>
      </c>
    </row>
    <row r="12450" spans="1:12">
      <c r="A12450" s="118">
        <v>45078</v>
      </c>
      <c r="B12450" t="s">
        <v>3246</v>
      </c>
      <c r="C12450" t="s">
        <v>3245</v>
      </c>
      <c r="D12450" t="s">
        <v>3556</v>
      </c>
      <c r="E12450" t="s">
        <v>3576</v>
      </c>
      <c r="F12450">
        <v>23259802</v>
      </c>
      <c r="G12450" t="s">
        <v>3258</v>
      </c>
      <c r="H12450" t="s">
        <v>3240</v>
      </c>
      <c r="I12450">
        <v>272</v>
      </c>
      <c r="J12450" t="s">
        <v>145</v>
      </c>
      <c r="K12450" t="s">
        <v>137</v>
      </c>
      <c r="L12450">
        <f>I12450*$Q$2/100/1000</f>
        <v>1.0064E-3</v>
      </c>
    </row>
    <row r="12451" spans="1:12">
      <c r="A12451" s="118">
        <v>45078</v>
      </c>
      <c r="B12451" t="s">
        <v>3246</v>
      </c>
      <c r="C12451" t="s">
        <v>3245</v>
      </c>
      <c r="D12451" t="s">
        <v>3300</v>
      </c>
      <c r="E12451" t="s">
        <v>3575</v>
      </c>
      <c r="F12451" t="s">
        <v>3298</v>
      </c>
      <c r="G12451" t="s">
        <v>3297</v>
      </c>
      <c r="H12451" t="s">
        <v>3240</v>
      </c>
      <c r="I12451">
        <v>272</v>
      </c>
      <c r="J12451" t="s">
        <v>145</v>
      </c>
      <c r="K12451" t="s">
        <v>137</v>
      </c>
      <c r="L12451">
        <f>I12451*$Q$2/100/1000</f>
        <v>1.0064E-3</v>
      </c>
    </row>
    <row r="12452" spans="1:12">
      <c r="A12452" s="118">
        <v>45078</v>
      </c>
      <c r="B12452" t="s">
        <v>3246</v>
      </c>
      <c r="C12452" t="s">
        <v>3245</v>
      </c>
      <c r="D12452" t="s">
        <v>3574</v>
      </c>
      <c r="E12452" t="s">
        <v>3573</v>
      </c>
      <c r="F12452" t="s">
        <v>3242</v>
      </c>
      <c r="G12452" t="s">
        <v>3241</v>
      </c>
      <c r="H12452" t="s">
        <v>3240</v>
      </c>
      <c r="I12452">
        <v>272</v>
      </c>
      <c r="J12452" t="s">
        <v>145</v>
      </c>
      <c r="K12452" t="s">
        <v>137</v>
      </c>
      <c r="L12452">
        <f>I12452*$Q$2/100/1000</f>
        <v>1.0064E-3</v>
      </c>
    </row>
    <row r="12453" spans="1:12">
      <c r="A12453" s="118">
        <v>45078</v>
      </c>
      <c r="B12453" t="s">
        <v>3246</v>
      </c>
      <c r="C12453" t="s">
        <v>3245</v>
      </c>
      <c r="D12453" t="s">
        <v>3572</v>
      </c>
      <c r="E12453" t="s">
        <v>3571</v>
      </c>
      <c r="F12453" t="s">
        <v>3242</v>
      </c>
      <c r="G12453" t="s">
        <v>3241</v>
      </c>
      <c r="H12453" t="s">
        <v>3240</v>
      </c>
      <c r="I12453">
        <v>272</v>
      </c>
      <c r="J12453" t="s">
        <v>145</v>
      </c>
      <c r="K12453" t="s">
        <v>137</v>
      </c>
      <c r="L12453">
        <f>I12453*$Q$2/100/1000</f>
        <v>1.0064E-3</v>
      </c>
    </row>
    <row r="12454" spans="1:12">
      <c r="A12454" s="118">
        <v>45078</v>
      </c>
      <c r="B12454" t="s">
        <v>3246</v>
      </c>
      <c r="C12454" t="s">
        <v>3245</v>
      </c>
      <c r="D12454" t="s">
        <v>3407</v>
      </c>
      <c r="E12454" t="s">
        <v>3570</v>
      </c>
      <c r="F12454">
        <v>101048066</v>
      </c>
      <c r="G12454" t="s">
        <v>3247</v>
      </c>
      <c r="H12454" t="s">
        <v>3240</v>
      </c>
      <c r="I12454">
        <v>272</v>
      </c>
      <c r="J12454" t="s">
        <v>145</v>
      </c>
      <c r="K12454" t="s">
        <v>137</v>
      </c>
      <c r="L12454">
        <f>I12454*$Q$2/100/1000</f>
        <v>1.0064E-3</v>
      </c>
    </row>
    <row r="12455" spans="1:12">
      <c r="A12455" s="118">
        <v>45078</v>
      </c>
      <c r="B12455" t="s">
        <v>3246</v>
      </c>
      <c r="C12455" t="s">
        <v>3245</v>
      </c>
      <c r="D12455" t="s">
        <v>3569</v>
      </c>
      <c r="E12455" t="s">
        <v>3568</v>
      </c>
      <c r="F12455">
        <v>101046112</v>
      </c>
      <c r="G12455" t="s">
        <v>3567</v>
      </c>
      <c r="H12455" t="s">
        <v>3240</v>
      </c>
      <c r="I12455">
        <v>272</v>
      </c>
      <c r="J12455" t="s">
        <v>145</v>
      </c>
      <c r="K12455" t="s">
        <v>137</v>
      </c>
      <c r="L12455">
        <f>I12455*$Q$2/100/1000</f>
        <v>1.0064E-3</v>
      </c>
    </row>
    <row r="12456" spans="1:12">
      <c r="A12456" s="118">
        <v>45078</v>
      </c>
      <c r="B12456" t="s">
        <v>3246</v>
      </c>
      <c r="C12456" t="s">
        <v>3245</v>
      </c>
      <c r="D12456" t="s">
        <v>3566</v>
      </c>
      <c r="E12456" t="s">
        <v>3565</v>
      </c>
      <c r="F12456">
        <v>101047199</v>
      </c>
      <c r="G12456" t="s">
        <v>3564</v>
      </c>
      <c r="H12456" t="s">
        <v>3240</v>
      </c>
      <c r="I12456">
        <v>272</v>
      </c>
      <c r="J12456" t="s">
        <v>145</v>
      </c>
      <c r="K12456" t="s">
        <v>137</v>
      </c>
      <c r="L12456">
        <f>I12456*$Q$2/100/1000</f>
        <v>1.0064E-3</v>
      </c>
    </row>
    <row r="12457" spans="1:12">
      <c r="A12457" s="118">
        <v>45078</v>
      </c>
      <c r="B12457" t="s">
        <v>3246</v>
      </c>
      <c r="C12457" t="s">
        <v>3245</v>
      </c>
      <c r="D12457" t="s">
        <v>3450</v>
      </c>
      <c r="E12457" t="s">
        <v>3563</v>
      </c>
      <c r="F12457">
        <v>42207077</v>
      </c>
      <c r="G12457" t="s">
        <v>3448</v>
      </c>
      <c r="H12457" t="s">
        <v>3240</v>
      </c>
      <c r="I12457">
        <v>272</v>
      </c>
      <c r="J12457" t="s">
        <v>145</v>
      </c>
      <c r="K12457" t="s">
        <v>137</v>
      </c>
      <c r="L12457">
        <f>I12457*$Q$2/100/1000</f>
        <v>1.0064E-3</v>
      </c>
    </row>
    <row r="12458" spans="1:12">
      <c r="A12458" s="118">
        <v>45078</v>
      </c>
      <c r="B12458" t="s">
        <v>3246</v>
      </c>
      <c r="C12458" t="s">
        <v>3245</v>
      </c>
      <c r="D12458" t="s">
        <v>3562</v>
      </c>
      <c r="E12458" t="s">
        <v>3561</v>
      </c>
      <c r="F12458">
        <v>22208676</v>
      </c>
      <c r="G12458" t="s">
        <v>3481</v>
      </c>
      <c r="H12458" t="s">
        <v>3240</v>
      </c>
      <c r="I12458">
        <v>272</v>
      </c>
      <c r="J12458" t="s">
        <v>145</v>
      </c>
      <c r="K12458" t="s">
        <v>137</v>
      </c>
      <c r="L12458">
        <f>I12458*$Q$2/100/1000</f>
        <v>1.0064E-3</v>
      </c>
    </row>
    <row r="12459" spans="1:12">
      <c r="A12459" s="118">
        <v>45078</v>
      </c>
      <c r="B12459" t="s">
        <v>3246</v>
      </c>
      <c r="C12459" t="s">
        <v>3245</v>
      </c>
      <c r="D12459" t="s">
        <v>3556</v>
      </c>
      <c r="E12459" t="s">
        <v>3560</v>
      </c>
      <c r="F12459">
        <v>23259802</v>
      </c>
      <c r="G12459" t="s">
        <v>3258</v>
      </c>
      <c r="H12459" t="s">
        <v>3240</v>
      </c>
      <c r="I12459">
        <v>272</v>
      </c>
      <c r="J12459" t="s">
        <v>145</v>
      </c>
      <c r="K12459" t="s">
        <v>137</v>
      </c>
      <c r="L12459">
        <f>I12459*$Q$2/100/1000</f>
        <v>1.0064E-3</v>
      </c>
    </row>
    <row r="12460" spans="1:12">
      <c r="A12460" s="118">
        <v>45078</v>
      </c>
      <c r="B12460" t="s">
        <v>3246</v>
      </c>
      <c r="C12460" t="s">
        <v>3245</v>
      </c>
      <c r="D12460" t="s">
        <v>3407</v>
      </c>
      <c r="E12460" t="s">
        <v>3559</v>
      </c>
      <c r="F12460">
        <v>101048066</v>
      </c>
      <c r="G12460" t="s">
        <v>3247</v>
      </c>
      <c r="H12460" t="s">
        <v>3240</v>
      </c>
      <c r="I12460">
        <v>272</v>
      </c>
      <c r="J12460" t="s">
        <v>145</v>
      </c>
      <c r="K12460" t="s">
        <v>137</v>
      </c>
      <c r="L12460">
        <f>I12460*$Q$2/100/1000</f>
        <v>1.0064E-3</v>
      </c>
    </row>
    <row r="12461" spans="1:12">
      <c r="A12461" s="118">
        <v>45078</v>
      </c>
      <c r="B12461" t="s">
        <v>3246</v>
      </c>
      <c r="C12461" t="s">
        <v>3245</v>
      </c>
      <c r="D12461" t="s">
        <v>3357</v>
      </c>
      <c r="E12461" t="s">
        <v>3558</v>
      </c>
      <c r="F12461">
        <v>101048066</v>
      </c>
      <c r="G12461" t="s">
        <v>3247</v>
      </c>
      <c r="H12461" t="s">
        <v>3240</v>
      </c>
      <c r="I12461">
        <v>272</v>
      </c>
      <c r="J12461" t="s">
        <v>145</v>
      </c>
      <c r="K12461" t="s">
        <v>137</v>
      </c>
      <c r="L12461">
        <f>I12461*$Q$2/100/1000</f>
        <v>1.0064E-3</v>
      </c>
    </row>
    <row r="12462" spans="1:12">
      <c r="A12462" s="118">
        <v>45078</v>
      </c>
      <c r="B12462" t="s">
        <v>3246</v>
      </c>
      <c r="C12462" t="s">
        <v>3245</v>
      </c>
      <c r="D12462" t="s">
        <v>3379</v>
      </c>
      <c r="E12462" t="s">
        <v>3557</v>
      </c>
      <c r="F12462">
        <v>101034323</v>
      </c>
      <c r="G12462" t="s">
        <v>3285</v>
      </c>
      <c r="H12462" t="s">
        <v>3240</v>
      </c>
      <c r="I12462">
        <v>272</v>
      </c>
      <c r="J12462" t="s">
        <v>145</v>
      </c>
      <c r="K12462" t="s">
        <v>137</v>
      </c>
      <c r="L12462">
        <f>I12462*$Q$2/100/1000</f>
        <v>1.0064E-3</v>
      </c>
    </row>
    <row r="12463" spans="1:12">
      <c r="A12463" s="118">
        <v>45078</v>
      </c>
      <c r="B12463" t="s">
        <v>3246</v>
      </c>
      <c r="C12463" t="s">
        <v>3245</v>
      </c>
      <c r="D12463" t="s">
        <v>3556</v>
      </c>
      <c r="E12463" t="s">
        <v>3555</v>
      </c>
      <c r="F12463">
        <v>23259802</v>
      </c>
      <c r="G12463" t="s">
        <v>3258</v>
      </c>
      <c r="H12463" t="s">
        <v>3240</v>
      </c>
      <c r="I12463">
        <v>272</v>
      </c>
      <c r="J12463" t="s">
        <v>145</v>
      </c>
      <c r="K12463" t="s">
        <v>137</v>
      </c>
      <c r="L12463">
        <f>I12463*$Q$2/100/1000</f>
        <v>1.0064E-3</v>
      </c>
    </row>
    <row r="12464" spans="1:12">
      <c r="A12464" s="118">
        <v>45231</v>
      </c>
      <c r="B12464" t="s">
        <v>365</v>
      </c>
      <c r="C12464" t="s">
        <v>364</v>
      </c>
      <c r="D12464" t="s">
        <v>3554</v>
      </c>
      <c r="E12464" t="s">
        <v>3553</v>
      </c>
      <c r="F12464" t="s">
        <v>3552</v>
      </c>
      <c r="G12464" t="s">
        <v>3551</v>
      </c>
      <c r="H12464" t="s">
        <v>359</v>
      </c>
      <c r="I12464">
        <v>144</v>
      </c>
      <c r="J12464" t="s">
        <v>138</v>
      </c>
      <c r="K12464" t="s">
        <v>137</v>
      </c>
      <c r="L12464">
        <f>I12464*$Q$2/1000</f>
        <v>5.3280000000000001E-2</v>
      </c>
    </row>
    <row r="12465" spans="1:12">
      <c r="A12465" s="118">
        <v>45078</v>
      </c>
      <c r="B12465" t="s">
        <v>3246</v>
      </c>
      <c r="C12465" t="s">
        <v>3245</v>
      </c>
      <c r="D12465" t="s">
        <v>3329</v>
      </c>
      <c r="E12465" t="s">
        <v>3550</v>
      </c>
      <c r="F12465">
        <v>23259802</v>
      </c>
      <c r="G12465" t="s">
        <v>3258</v>
      </c>
      <c r="H12465" t="s">
        <v>3240</v>
      </c>
      <c r="I12465">
        <v>272</v>
      </c>
      <c r="J12465" t="s">
        <v>145</v>
      </c>
      <c r="K12465" t="s">
        <v>137</v>
      </c>
      <c r="L12465">
        <f>I12465*$Q$2/100/1000</f>
        <v>1.0064E-3</v>
      </c>
    </row>
    <row r="12466" spans="1:12">
      <c r="A12466" s="118">
        <v>45231</v>
      </c>
      <c r="B12466" t="s">
        <v>365</v>
      </c>
      <c r="C12466" t="s">
        <v>364</v>
      </c>
      <c r="D12466" t="s">
        <v>370</v>
      </c>
      <c r="E12466" t="s">
        <v>3549</v>
      </c>
      <c r="F12466" t="s">
        <v>368</v>
      </c>
      <c r="G12466" t="s">
        <v>367</v>
      </c>
      <c r="H12466" t="s">
        <v>359</v>
      </c>
      <c r="I12466">
        <v>144</v>
      </c>
      <c r="J12466" t="s">
        <v>138</v>
      </c>
      <c r="K12466" t="s">
        <v>137</v>
      </c>
      <c r="L12466">
        <f>I12466*$Q$2/1000</f>
        <v>5.3280000000000001E-2</v>
      </c>
    </row>
    <row r="12467" spans="1:12">
      <c r="A12467" s="118">
        <v>45231</v>
      </c>
      <c r="B12467" t="s">
        <v>365</v>
      </c>
      <c r="C12467" t="s">
        <v>364</v>
      </c>
      <c r="D12467" t="s">
        <v>3548</v>
      </c>
      <c r="E12467" t="s">
        <v>3547</v>
      </c>
      <c r="F12467" t="s">
        <v>388</v>
      </c>
      <c r="G12467" t="s">
        <v>387</v>
      </c>
      <c r="H12467" t="s">
        <v>359</v>
      </c>
      <c r="I12467">
        <v>144</v>
      </c>
      <c r="J12467" t="s">
        <v>138</v>
      </c>
      <c r="K12467" t="s">
        <v>137</v>
      </c>
      <c r="L12467">
        <f>I12467*$Q$2/1000</f>
        <v>5.3280000000000001E-2</v>
      </c>
    </row>
    <row r="12468" spans="1:12">
      <c r="A12468" s="118">
        <v>45231</v>
      </c>
      <c r="B12468" t="s">
        <v>365</v>
      </c>
      <c r="C12468" t="s">
        <v>364</v>
      </c>
      <c r="D12468" t="s">
        <v>1954</v>
      </c>
      <c r="E12468" t="s">
        <v>3546</v>
      </c>
      <c r="F12468">
        <v>101032710</v>
      </c>
      <c r="G12468" t="s">
        <v>405</v>
      </c>
      <c r="H12468" t="s">
        <v>359</v>
      </c>
      <c r="I12468">
        <v>144</v>
      </c>
      <c r="J12468" t="s">
        <v>138</v>
      </c>
      <c r="K12468" t="s">
        <v>137</v>
      </c>
      <c r="L12468">
        <f>I12468*$Q$2/1000</f>
        <v>5.3280000000000001E-2</v>
      </c>
    </row>
    <row r="12469" spans="1:12">
      <c r="A12469" s="118">
        <v>45231</v>
      </c>
      <c r="B12469" t="s">
        <v>365</v>
      </c>
      <c r="C12469" t="s">
        <v>364</v>
      </c>
      <c r="D12469" t="s">
        <v>3545</v>
      </c>
      <c r="E12469" t="s">
        <v>3544</v>
      </c>
      <c r="F12469">
        <v>101032710</v>
      </c>
      <c r="G12469" t="s">
        <v>405</v>
      </c>
      <c r="H12469" t="s">
        <v>359</v>
      </c>
      <c r="I12469">
        <v>144</v>
      </c>
      <c r="J12469" t="s">
        <v>138</v>
      </c>
      <c r="K12469" t="s">
        <v>137</v>
      </c>
      <c r="L12469">
        <f>I12469*$Q$2/1000</f>
        <v>5.3280000000000001E-2</v>
      </c>
    </row>
    <row r="12470" spans="1:12">
      <c r="A12470" s="118">
        <v>45231</v>
      </c>
      <c r="B12470" t="s">
        <v>365</v>
      </c>
      <c r="C12470" t="s">
        <v>364</v>
      </c>
      <c r="D12470" t="s">
        <v>3526</v>
      </c>
      <c r="E12470" t="s">
        <v>3543</v>
      </c>
      <c r="F12470" t="s">
        <v>1358</v>
      </c>
      <c r="G12470" t="s">
        <v>1357</v>
      </c>
      <c r="H12470" t="s">
        <v>359</v>
      </c>
      <c r="I12470">
        <v>144</v>
      </c>
      <c r="J12470" t="s">
        <v>138</v>
      </c>
      <c r="K12470" t="s">
        <v>137</v>
      </c>
      <c r="L12470">
        <f>I12470*$Q$2/1000</f>
        <v>5.3280000000000001E-2</v>
      </c>
    </row>
    <row r="12471" spans="1:12">
      <c r="A12471" s="118">
        <v>45231</v>
      </c>
      <c r="B12471" t="s">
        <v>365</v>
      </c>
      <c r="C12471" t="s">
        <v>364</v>
      </c>
      <c r="D12471" t="s">
        <v>3542</v>
      </c>
      <c r="E12471" t="s">
        <v>3541</v>
      </c>
      <c r="F12471" t="s">
        <v>1358</v>
      </c>
      <c r="G12471" t="s">
        <v>1357</v>
      </c>
      <c r="H12471" t="s">
        <v>359</v>
      </c>
      <c r="I12471">
        <v>144</v>
      </c>
      <c r="J12471" t="s">
        <v>138</v>
      </c>
      <c r="K12471" t="s">
        <v>137</v>
      </c>
      <c r="L12471">
        <f>I12471*$Q$2/1000</f>
        <v>5.3280000000000001E-2</v>
      </c>
    </row>
    <row r="12472" spans="1:12">
      <c r="A12472" s="118">
        <v>45231</v>
      </c>
      <c r="B12472" t="s">
        <v>365</v>
      </c>
      <c r="C12472" t="s">
        <v>364</v>
      </c>
      <c r="D12472" t="s">
        <v>3540</v>
      </c>
      <c r="E12472" t="s">
        <v>3539</v>
      </c>
      <c r="F12472">
        <v>101049027</v>
      </c>
      <c r="G12472" t="s">
        <v>3538</v>
      </c>
      <c r="H12472" t="s">
        <v>359</v>
      </c>
      <c r="I12472">
        <v>144</v>
      </c>
      <c r="J12472" t="s">
        <v>138</v>
      </c>
      <c r="K12472" t="s">
        <v>137</v>
      </c>
      <c r="L12472">
        <f>I12472*$Q$2/1000</f>
        <v>5.3280000000000001E-2</v>
      </c>
    </row>
    <row r="12473" spans="1:12">
      <c r="A12473" s="118">
        <v>45231</v>
      </c>
      <c r="B12473" t="s">
        <v>921</v>
      </c>
      <c r="C12473" t="s">
        <v>920</v>
      </c>
      <c r="D12473" t="s">
        <v>1573</v>
      </c>
      <c r="E12473" t="s">
        <v>3537</v>
      </c>
      <c r="F12473">
        <v>101047544</v>
      </c>
      <c r="G12473" t="s">
        <v>917</v>
      </c>
      <c r="H12473" t="s">
        <v>916</v>
      </c>
      <c r="I12473">
        <v>44.6</v>
      </c>
      <c r="J12473" t="s">
        <v>145</v>
      </c>
      <c r="K12473" t="s">
        <v>137</v>
      </c>
      <c r="L12473">
        <f>I12473*$Q$2/100/1000</f>
        <v>1.6501999999999999E-4</v>
      </c>
    </row>
    <row r="12474" spans="1:12">
      <c r="A12474" s="118">
        <v>45108</v>
      </c>
      <c r="B12474" t="s">
        <v>3246</v>
      </c>
      <c r="C12474" t="s">
        <v>3245</v>
      </c>
      <c r="D12474" t="s">
        <v>3300</v>
      </c>
      <c r="E12474" t="s">
        <v>3536</v>
      </c>
      <c r="F12474" t="s">
        <v>3298</v>
      </c>
      <c r="G12474" t="s">
        <v>3297</v>
      </c>
      <c r="H12474" t="s">
        <v>3240</v>
      </c>
      <c r="I12474">
        <v>272</v>
      </c>
      <c r="J12474" t="s">
        <v>145</v>
      </c>
      <c r="K12474" t="s">
        <v>137</v>
      </c>
      <c r="L12474">
        <f>I12474*$Q$2/100/1000</f>
        <v>1.0064E-3</v>
      </c>
    </row>
    <row r="12475" spans="1:12">
      <c r="A12475" s="118">
        <v>45108</v>
      </c>
      <c r="B12475" t="s">
        <v>3246</v>
      </c>
      <c r="C12475" t="s">
        <v>3245</v>
      </c>
      <c r="D12475" t="s">
        <v>3407</v>
      </c>
      <c r="E12475" t="s">
        <v>3535</v>
      </c>
      <c r="F12475">
        <v>101048066</v>
      </c>
      <c r="G12475" t="s">
        <v>3247</v>
      </c>
      <c r="H12475" t="s">
        <v>3240</v>
      </c>
      <c r="I12475">
        <v>272</v>
      </c>
      <c r="J12475" t="s">
        <v>145</v>
      </c>
      <c r="K12475" t="s">
        <v>137</v>
      </c>
      <c r="L12475">
        <f>I12475*$Q$2/100/1000</f>
        <v>1.0064E-3</v>
      </c>
    </row>
    <row r="12476" spans="1:12">
      <c r="A12476" s="118">
        <v>45108</v>
      </c>
      <c r="B12476" t="s">
        <v>3246</v>
      </c>
      <c r="C12476" t="s">
        <v>3245</v>
      </c>
      <c r="D12476" t="s">
        <v>3303</v>
      </c>
      <c r="E12476" t="s">
        <v>3534</v>
      </c>
      <c r="F12476">
        <v>22211813</v>
      </c>
      <c r="G12476" t="s">
        <v>3301</v>
      </c>
      <c r="H12476" t="s">
        <v>3240</v>
      </c>
      <c r="I12476">
        <v>272</v>
      </c>
      <c r="J12476" t="s">
        <v>145</v>
      </c>
      <c r="K12476" t="s">
        <v>137</v>
      </c>
      <c r="L12476">
        <f>I12476*$Q$2/100/1000</f>
        <v>1.0064E-3</v>
      </c>
    </row>
    <row r="12477" spans="1:12">
      <c r="A12477" s="118">
        <v>45108</v>
      </c>
      <c r="B12477" t="s">
        <v>3246</v>
      </c>
      <c r="C12477" t="s">
        <v>3245</v>
      </c>
      <c r="D12477" t="s">
        <v>3407</v>
      </c>
      <c r="E12477" t="s">
        <v>3533</v>
      </c>
      <c r="F12477">
        <v>101048066</v>
      </c>
      <c r="G12477" t="s">
        <v>3247</v>
      </c>
      <c r="H12477" t="s">
        <v>3240</v>
      </c>
      <c r="I12477">
        <v>272</v>
      </c>
      <c r="J12477" t="s">
        <v>145</v>
      </c>
      <c r="K12477" t="s">
        <v>137</v>
      </c>
      <c r="L12477">
        <f>I12477*$Q$2/100/1000</f>
        <v>1.0064E-3</v>
      </c>
    </row>
    <row r="12478" spans="1:12">
      <c r="A12478" s="118">
        <v>45108</v>
      </c>
      <c r="B12478" t="s">
        <v>3246</v>
      </c>
      <c r="C12478" t="s">
        <v>3245</v>
      </c>
      <c r="D12478" t="s">
        <v>3407</v>
      </c>
      <c r="E12478" t="s">
        <v>3532</v>
      </c>
      <c r="F12478">
        <v>101048066</v>
      </c>
      <c r="G12478" t="s">
        <v>3247</v>
      </c>
      <c r="H12478" t="s">
        <v>3240</v>
      </c>
      <c r="I12478">
        <v>272</v>
      </c>
      <c r="J12478" t="s">
        <v>145</v>
      </c>
      <c r="K12478" t="s">
        <v>137</v>
      </c>
      <c r="L12478">
        <f>I12478*$Q$2/100/1000</f>
        <v>1.0064E-3</v>
      </c>
    </row>
    <row r="12479" spans="1:12">
      <c r="A12479" s="118">
        <v>45108</v>
      </c>
      <c r="B12479" t="s">
        <v>3246</v>
      </c>
      <c r="C12479" t="s">
        <v>3245</v>
      </c>
      <c r="D12479" t="s">
        <v>3531</v>
      </c>
      <c r="E12479" t="s">
        <v>3530</v>
      </c>
      <c r="F12479">
        <v>57256952</v>
      </c>
      <c r="G12479" t="s">
        <v>3529</v>
      </c>
      <c r="H12479" t="s">
        <v>3240</v>
      </c>
      <c r="I12479">
        <v>272</v>
      </c>
      <c r="J12479" t="s">
        <v>145</v>
      </c>
      <c r="K12479" t="s">
        <v>137</v>
      </c>
      <c r="L12479">
        <f>I12479*$Q$2/100/1000</f>
        <v>1.0064E-3</v>
      </c>
    </row>
    <row r="12480" spans="1:12">
      <c r="A12480" s="118">
        <v>45231</v>
      </c>
      <c r="B12480" t="s">
        <v>365</v>
      </c>
      <c r="C12480" t="s">
        <v>364</v>
      </c>
      <c r="D12480" t="s">
        <v>3528</v>
      </c>
      <c r="E12480" t="s">
        <v>3527</v>
      </c>
      <c r="F12480" t="s">
        <v>3524</v>
      </c>
      <c r="G12480" t="s">
        <v>3523</v>
      </c>
      <c r="H12480" t="s">
        <v>359</v>
      </c>
      <c r="I12480">
        <v>144</v>
      </c>
      <c r="J12480" t="s">
        <v>138</v>
      </c>
      <c r="K12480" t="s">
        <v>137</v>
      </c>
      <c r="L12480">
        <f>I12480*$Q$2/1000</f>
        <v>5.3280000000000001E-2</v>
      </c>
    </row>
    <row r="12481" spans="1:12">
      <c r="A12481" s="118">
        <v>45231</v>
      </c>
      <c r="B12481" t="s">
        <v>365</v>
      </c>
      <c r="C12481" t="s">
        <v>364</v>
      </c>
      <c r="D12481" t="s">
        <v>3526</v>
      </c>
      <c r="E12481" t="s">
        <v>3525</v>
      </c>
      <c r="F12481" t="s">
        <v>3524</v>
      </c>
      <c r="G12481" t="s">
        <v>3523</v>
      </c>
      <c r="H12481" t="s">
        <v>359</v>
      </c>
      <c r="I12481">
        <v>144</v>
      </c>
      <c r="J12481" t="s">
        <v>138</v>
      </c>
      <c r="K12481" t="s">
        <v>137</v>
      </c>
      <c r="L12481">
        <f>I12481*$Q$2/1000</f>
        <v>5.3280000000000001E-2</v>
      </c>
    </row>
    <row r="12482" spans="1:12">
      <c r="A12482" s="118">
        <v>45231</v>
      </c>
      <c r="B12482" t="s">
        <v>365</v>
      </c>
      <c r="C12482" t="s">
        <v>364</v>
      </c>
      <c r="D12482" t="s">
        <v>1981</v>
      </c>
      <c r="E12482" t="s">
        <v>3522</v>
      </c>
      <c r="F12482" t="s">
        <v>368</v>
      </c>
      <c r="G12482" t="s">
        <v>367</v>
      </c>
      <c r="H12482" t="s">
        <v>359</v>
      </c>
      <c r="I12482">
        <v>144</v>
      </c>
      <c r="J12482" t="s">
        <v>138</v>
      </c>
      <c r="K12482" t="s">
        <v>137</v>
      </c>
      <c r="L12482">
        <f>I12482*$Q$2/1000</f>
        <v>5.3280000000000001E-2</v>
      </c>
    </row>
    <row r="12483" spans="1:12">
      <c r="A12483" s="118">
        <v>45108</v>
      </c>
      <c r="B12483" t="s">
        <v>3246</v>
      </c>
      <c r="C12483" t="s">
        <v>3245</v>
      </c>
      <c r="D12483" t="s">
        <v>3407</v>
      </c>
      <c r="E12483" t="s">
        <v>3521</v>
      </c>
      <c r="F12483">
        <v>101048066</v>
      </c>
      <c r="G12483" t="s">
        <v>3247</v>
      </c>
      <c r="H12483" t="s">
        <v>3240</v>
      </c>
      <c r="I12483">
        <v>272</v>
      </c>
      <c r="J12483" t="s">
        <v>145</v>
      </c>
      <c r="K12483" t="s">
        <v>137</v>
      </c>
      <c r="L12483">
        <f>I12483*$Q$2/100/1000</f>
        <v>1.0064E-3</v>
      </c>
    </row>
    <row r="12484" spans="1:12">
      <c r="A12484" s="118">
        <v>45231</v>
      </c>
      <c r="B12484" t="s">
        <v>365</v>
      </c>
      <c r="C12484" t="s">
        <v>364</v>
      </c>
      <c r="D12484" t="s">
        <v>1385</v>
      </c>
      <c r="E12484" t="s">
        <v>3520</v>
      </c>
      <c r="F12484">
        <v>101036339</v>
      </c>
      <c r="G12484" t="s">
        <v>1383</v>
      </c>
      <c r="H12484" t="s">
        <v>359</v>
      </c>
      <c r="I12484">
        <v>144</v>
      </c>
      <c r="J12484" t="s">
        <v>138</v>
      </c>
      <c r="K12484" t="s">
        <v>137</v>
      </c>
      <c r="L12484">
        <f>I12484*$Q$2/1000</f>
        <v>5.3280000000000001E-2</v>
      </c>
    </row>
    <row r="12485" spans="1:12">
      <c r="A12485" s="118">
        <v>45108</v>
      </c>
      <c r="B12485" t="s">
        <v>3246</v>
      </c>
      <c r="C12485" t="s">
        <v>3245</v>
      </c>
      <c r="D12485" t="s">
        <v>3407</v>
      </c>
      <c r="E12485" t="s">
        <v>3519</v>
      </c>
      <c r="F12485">
        <v>101048066</v>
      </c>
      <c r="G12485" t="s">
        <v>3247</v>
      </c>
      <c r="H12485" t="s">
        <v>3240</v>
      </c>
      <c r="I12485">
        <v>272</v>
      </c>
      <c r="J12485" t="s">
        <v>145</v>
      </c>
      <c r="K12485" t="s">
        <v>137</v>
      </c>
      <c r="L12485">
        <f>I12485*$Q$2/100/1000</f>
        <v>1.0064E-3</v>
      </c>
    </row>
    <row r="12486" spans="1:12">
      <c r="A12486" s="118">
        <v>45108</v>
      </c>
      <c r="B12486" t="s">
        <v>3246</v>
      </c>
      <c r="C12486" t="s">
        <v>3245</v>
      </c>
      <c r="D12486" t="s">
        <v>3518</v>
      </c>
      <c r="E12486" t="s">
        <v>3517</v>
      </c>
      <c r="F12486" t="s">
        <v>3516</v>
      </c>
      <c r="G12486" t="s">
        <v>3515</v>
      </c>
      <c r="H12486" t="s">
        <v>3240</v>
      </c>
      <c r="I12486">
        <v>272</v>
      </c>
      <c r="J12486" t="s">
        <v>145</v>
      </c>
      <c r="K12486" t="s">
        <v>137</v>
      </c>
      <c r="L12486">
        <f>I12486*$Q$2/100/1000</f>
        <v>1.0064E-3</v>
      </c>
    </row>
    <row r="12487" spans="1:12">
      <c r="A12487" s="118">
        <v>45108</v>
      </c>
      <c r="B12487" t="s">
        <v>3246</v>
      </c>
      <c r="C12487" t="s">
        <v>3245</v>
      </c>
      <c r="D12487" t="s">
        <v>3379</v>
      </c>
      <c r="E12487" t="s">
        <v>3514</v>
      </c>
      <c r="F12487">
        <v>101034323</v>
      </c>
      <c r="G12487" t="s">
        <v>3285</v>
      </c>
      <c r="H12487" t="s">
        <v>3240</v>
      </c>
      <c r="I12487">
        <v>272</v>
      </c>
      <c r="J12487" t="s">
        <v>145</v>
      </c>
      <c r="K12487" t="s">
        <v>137</v>
      </c>
      <c r="L12487">
        <f>I12487*$Q$2/100/1000</f>
        <v>1.0064E-3</v>
      </c>
    </row>
    <row r="12488" spans="1:12">
      <c r="A12488" s="118">
        <v>45108</v>
      </c>
      <c r="B12488" t="s">
        <v>3246</v>
      </c>
      <c r="C12488" t="s">
        <v>3245</v>
      </c>
      <c r="D12488" t="s">
        <v>3249</v>
      </c>
      <c r="E12488" t="s">
        <v>3513</v>
      </c>
      <c r="F12488">
        <v>101048066</v>
      </c>
      <c r="G12488" t="s">
        <v>3247</v>
      </c>
      <c r="H12488" t="s">
        <v>3240</v>
      </c>
      <c r="I12488">
        <v>272</v>
      </c>
      <c r="J12488" t="s">
        <v>145</v>
      </c>
      <c r="K12488" t="s">
        <v>137</v>
      </c>
      <c r="L12488">
        <f>I12488*$Q$2/100/1000</f>
        <v>1.0064E-3</v>
      </c>
    </row>
    <row r="12489" spans="1:12">
      <c r="A12489" s="118">
        <v>45108</v>
      </c>
      <c r="B12489" t="s">
        <v>3246</v>
      </c>
      <c r="C12489" t="s">
        <v>3245</v>
      </c>
      <c r="D12489" t="s">
        <v>3249</v>
      </c>
      <c r="E12489" t="s">
        <v>3512</v>
      </c>
      <c r="F12489">
        <v>101048066</v>
      </c>
      <c r="G12489" t="s">
        <v>3247</v>
      </c>
      <c r="H12489" t="s">
        <v>3240</v>
      </c>
      <c r="I12489">
        <v>272</v>
      </c>
      <c r="J12489" t="s">
        <v>145</v>
      </c>
      <c r="K12489" t="s">
        <v>137</v>
      </c>
      <c r="L12489">
        <f>I12489*$Q$2/100/1000</f>
        <v>1.0064E-3</v>
      </c>
    </row>
    <row r="12490" spans="1:12">
      <c r="A12490" s="118">
        <v>45231</v>
      </c>
      <c r="B12490" t="s">
        <v>574</v>
      </c>
      <c r="C12490" t="s">
        <v>573</v>
      </c>
      <c r="D12490" t="s">
        <v>2160</v>
      </c>
      <c r="E12490" t="s">
        <v>3511</v>
      </c>
      <c r="F12490">
        <v>57205719</v>
      </c>
      <c r="G12490" t="s">
        <v>586</v>
      </c>
      <c r="H12490" t="s">
        <v>569</v>
      </c>
      <c r="I12490">
        <v>298</v>
      </c>
      <c r="J12490" t="s">
        <v>145</v>
      </c>
      <c r="K12490" t="s">
        <v>137</v>
      </c>
      <c r="L12490">
        <f>I12490*$Q$2/100/1000</f>
        <v>1.1026E-3</v>
      </c>
    </row>
    <row r="12491" spans="1:12">
      <c r="A12491" s="118">
        <v>45108</v>
      </c>
      <c r="B12491" t="s">
        <v>3246</v>
      </c>
      <c r="C12491" t="s">
        <v>3245</v>
      </c>
      <c r="D12491" t="s">
        <v>3249</v>
      </c>
      <c r="E12491" t="s">
        <v>3510</v>
      </c>
      <c r="F12491">
        <v>101048066</v>
      </c>
      <c r="G12491" t="s">
        <v>3247</v>
      </c>
      <c r="H12491" t="s">
        <v>3240</v>
      </c>
      <c r="I12491">
        <v>272</v>
      </c>
      <c r="J12491" t="s">
        <v>145</v>
      </c>
      <c r="K12491" t="s">
        <v>137</v>
      </c>
      <c r="L12491">
        <f>I12491*$Q$2/100/1000</f>
        <v>1.0064E-3</v>
      </c>
    </row>
    <row r="12492" spans="1:12">
      <c r="A12492" s="118">
        <v>45231</v>
      </c>
      <c r="B12492" t="s">
        <v>647</v>
      </c>
      <c r="C12492" t="s">
        <v>646</v>
      </c>
      <c r="D12492" t="s">
        <v>3509</v>
      </c>
      <c r="E12492" t="s">
        <v>3508</v>
      </c>
      <c r="F12492">
        <v>101028765</v>
      </c>
      <c r="G12492" t="s">
        <v>3507</v>
      </c>
      <c r="H12492" t="s">
        <v>174</v>
      </c>
      <c r="I12492">
        <v>3154</v>
      </c>
      <c r="J12492" t="s">
        <v>173</v>
      </c>
      <c r="K12492" t="s">
        <v>172</v>
      </c>
      <c r="L12492">
        <f>I12492*$Q$3/(1000/25)</f>
        <v>2.5295079999999999</v>
      </c>
    </row>
    <row r="12493" spans="1:12">
      <c r="A12493" s="118">
        <v>45108</v>
      </c>
      <c r="B12493" t="s">
        <v>3246</v>
      </c>
      <c r="C12493" t="s">
        <v>3245</v>
      </c>
      <c r="D12493" t="s">
        <v>3249</v>
      </c>
      <c r="E12493" t="s">
        <v>3506</v>
      </c>
      <c r="F12493">
        <v>101048066</v>
      </c>
      <c r="G12493" t="s">
        <v>3247</v>
      </c>
      <c r="H12493" t="s">
        <v>3240</v>
      </c>
      <c r="I12493">
        <v>272</v>
      </c>
      <c r="J12493" t="s">
        <v>145</v>
      </c>
      <c r="K12493" t="s">
        <v>137</v>
      </c>
      <c r="L12493">
        <f>I12493*$Q$2/100/1000</f>
        <v>1.0064E-3</v>
      </c>
    </row>
    <row r="12494" spans="1:12">
      <c r="A12494" s="118">
        <v>45108</v>
      </c>
      <c r="B12494" t="s">
        <v>3246</v>
      </c>
      <c r="C12494" t="s">
        <v>3245</v>
      </c>
      <c r="D12494" t="s">
        <v>3249</v>
      </c>
      <c r="E12494" t="s">
        <v>3505</v>
      </c>
      <c r="F12494">
        <v>101048066</v>
      </c>
      <c r="G12494" t="s">
        <v>3247</v>
      </c>
      <c r="H12494" t="s">
        <v>3240</v>
      </c>
      <c r="I12494">
        <v>272</v>
      </c>
      <c r="J12494" t="s">
        <v>145</v>
      </c>
      <c r="K12494" t="s">
        <v>137</v>
      </c>
      <c r="L12494">
        <f>I12494*$Q$2/100/1000</f>
        <v>1.0064E-3</v>
      </c>
    </row>
    <row r="12495" spans="1:12">
      <c r="A12495" s="118">
        <v>45170</v>
      </c>
      <c r="B12495" t="s">
        <v>2485</v>
      </c>
      <c r="C12495" t="s">
        <v>2484</v>
      </c>
      <c r="D12495" t="s">
        <v>3504</v>
      </c>
      <c r="E12495" t="s">
        <v>3503</v>
      </c>
      <c r="F12495" t="s">
        <v>2481</v>
      </c>
      <c r="G12495" t="s">
        <v>2480</v>
      </c>
      <c r="H12495" t="s">
        <v>2479</v>
      </c>
      <c r="I12495">
        <v>80.400000000000006</v>
      </c>
      <c r="J12495" t="s">
        <v>223</v>
      </c>
      <c r="K12495" t="s">
        <v>137</v>
      </c>
      <c r="L12495">
        <f>I12495*$Q$5/1000</f>
        <v>8.1746700000000005E-2</v>
      </c>
    </row>
    <row r="12496" spans="1:12">
      <c r="A12496" s="118">
        <v>45108</v>
      </c>
      <c r="B12496" t="s">
        <v>3246</v>
      </c>
      <c r="C12496" t="s">
        <v>3245</v>
      </c>
      <c r="D12496" t="s">
        <v>3249</v>
      </c>
      <c r="E12496" t="s">
        <v>3502</v>
      </c>
      <c r="F12496">
        <v>101048066</v>
      </c>
      <c r="G12496" t="s">
        <v>3247</v>
      </c>
      <c r="H12496" t="s">
        <v>3240</v>
      </c>
      <c r="I12496">
        <v>272</v>
      </c>
      <c r="J12496" t="s">
        <v>145</v>
      </c>
      <c r="K12496" t="s">
        <v>137</v>
      </c>
      <c r="L12496">
        <f>I12496*$Q$2/100/1000</f>
        <v>1.0064E-3</v>
      </c>
    </row>
    <row r="12497" spans="1:12">
      <c r="A12497" s="118">
        <v>45231</v>
      </c>
      <c r="B12497" t="s">
        <v>856</v>
      </c>
      <c r="C12497" t="s">
        <v>855</v>
      </c>
      <c r="D12497" t="s">
        <v>854</v>
      </c>
      <c r="E12497" t="s">
        <v>3501</v>
      </c>
      <c r="F12497">
        <v>101049193</v>
      </c>
      <c r="G12497" t="s">
        <v>857</v>
      </c>
      <c r="H12497" s="123" t="s">
        <v>851</v>
      </c>
      <c r="I12497">
        <v>5214</v>
      </c>
      <c r="J12497" t="s">
        <v>173</v>
      </c>
      <c r="K12497" t="s">
        <v>172</v>
      </c>
      <c r="L12497">
        <f>I12497*$Q$3*2.5/1000</f>
        <v>0.4181628</v>
      </c>
    </row>
    <row r="12498" spans="1:12">
      <c r="A12498" s="118">
        <v>45231</v>
      </c>
      <c r="B12498" t="s">
        <v>856</v>
      </c>
      <c r="C12498" t="s">
        <v>855</v>
      </c>
      <c r="D12498" t="s">
        <v>2035</v>
      </c>
      <c r="E12498" t="s">
        <v>3500</v>
      </c>
      <c r="F12498">
        <v>101029271</v>
      </c>
      <c r="G12498" t="s">
        <v>2036</v>
      </c>
      <c r="H12498" s="123" t="s">
        <v>851</v>
      </c>
      <c r="I12498">
        <v>5214</v>
      </c>
      <c r="J12498" t="s">
        <v>173</v>
      </c>
      <c r="K12498" t="s">
        <v>172</v>
      </c>
      <c r="L12498">
        <f>I12498*$Q$3*2.5/1000</f>
        <v>0.4181628</v>
      </c>
    </row>
    <row r="12499" spans="1:12">
      <c r="A12499" s="118">
        <v>45231</v>
      </c>
      <c r="B12499" t="s">
        <v>856</v>
      </c>
      <c r="C12499" t="s">
        <v>855</v>
      </c>
      <c r="D12499" t="s">
        <v>854</v>
      </c>
      <c r="E12499" t="s">
        <v>3499</v>
      </c>
      <c r="F12499">
        <v>101049193</v>
      </c>
      <c r="G12499" t="s">
        <v>857</v>
      </c>
      <c r="H12499" s="123" t="s">
        <v>851</v>
      </c>
      <c r="I12499">
        <v>5214</v>
      </c>
      <c r="J12499" t="s">
        <v>173</v>
      </c>
      <c r="K12499" t="s">
        <v>172</v>
      </c>
      <c r="L12499">
        <f>I12499*$Q$3*2.5/1000</f>
        <v>0.4181628</v>
      </c>
    </row>
    <row r="12500" spans="1:12">
      <c r="A12500" s="118">
        <v>45139</v>
      </c>
      <c r="B12500" t="s">
        <v>3246</v>
      </c>
      <c r="C12500" t="s">
        <v>3245</v>
      </c>
      <c r="D12500" t="s">
        <v>3329</v>
      </c>
      <c r="E12500" t="s">
        <v>3498</v>
      </c>
      <c r="F12500" s="119">
        <v>23259802</v>
      </c>
      <c r="G12500" t="s">
        <v>3258</v>
      </c>
      <c r="H12500" t="s">
        <v>3240</v>
      </c>
      <c r="I12500">
        <v>272</v>
      </c>
      <c r="J12500" t="s">
        <v>145</v>
      </c>
      <c r="K12500" t="s">
        <v>137</v>
      </c>
      <c r="L12500">
        <f>I12500*$Q$2/100/1000</f>
        <v>1.0064E-3</v>
      </c>
    </row>
    <row r="12501" spans="1:12">
      <c r="A12501" s="118">
        <v>45139</v>
      </c>
      <c r="B12501" t="s">
        <v>3246</v>
      </c>
      <c r="C12501" t="s">
        <v>3245</v>
      </c>
      <c r="D12501" t="s">
        <v>3300</v>
      </c>
      <c r="E12501" t="s">
        <v>3497</v>
      </c>
      <c r="F12501" s="119" t="s">
        <v>3298</v>
      </c>
      <c r="G12501" t="s">
        <v>3297</v>
      </c>
      <c r="H12501" t="s">
        <v>3240</v>
      </c>
      <c r="I12501">
        <v>272</v>
      </c>
      <c r="J12501" t="s">
        <v>145</v>
      </c>
      <c r="K12501" t="s">
        <v>137</v>
      </c>
      <c r="L12501">
        <f>I12501*$Q$2/100/1000</f>
        <v>1.0064E-3</v>
      </c>
    </row>
    <row r="12502" spans="1:12">
      <c r="A12502" s="118">
        <v>45139</v>
      </c>
      <c r="B12502" t="s">
        <v>3246</v>
      </c>
      <c r="C12502" t="s">
        <v>3245</v>
      </c>
      <c r="D12502" t="s">
        <v>3407</v>
      </c>
      <c r="E12502" t="s">
        <v>3496</v>
      </c>
      <c r="F12502" s="119">
        <v>101048066</v>
      </c>
      <c r="G12502" t="s">
        <v>3247</v>
      </c>
      <c r="H12502" t="s">
        <v>3240</v>
      </c>
      <c r="I12502">
        <v>272</v>
      </c>
      <c r="J12502" t="s">
        <v>145</v>
      </c>
      <c r="K12502" t="s">
        <v>137</v>
      </c>
      <c r="L12502">
        <f>I12502*$Q$2/100/1000</f>
        <v>1.0064E-3</v>
      </c>
    </row>
    <row r="12503" spans="1:12">
      <c r="A12503" s="118">
        <v>45139</v>
      </c>
      <c r="B12503" t="s">
        <v>3246</v>
      </c>
      <c r="C12503" t="s">
        <v>3245</v>
      </c>
      <c r="D12503" t="s">
        <v>3407</v>
      </c>
      <c r="E12503" t="s">
        <v>3495</v>
      </c>
      <c r="F12503" s="119">
        <v>101048066</v>
      </c>
      <c r="G12503" t="s">
        <v>3247</v>
      </c>
      <c r="H12503" t="s">
        <v>3240</v>
      </c>
      <c r="I12503">
        <v>272</v>
      </c>
      <c r="J12503" t="s">
        <v>145</v>
      </c>
      <c r="K12503" t="s">
        <v>137</v>
      </c>
      <c r="L12503">
        <f>I12503*$Q$2/100/1000</f>
        <v>1.0064E-3</v>
      </c>
    </row>
    <row r="12504" spans="1:12">
      <c r="A12504" s="118">
        <v>45139</v>
      </c>
      <c r="B12504" t="s">
        <v>3246</v>
      </c>
      <c r="C12504" t="s">
        <v>3245</v>
      </c>
      <c r="D12504" t="s">
        <v>3329</v>
      </c>
      <c r="E12504" t="s">
        <v>3494</v>
      </c>
      <c r="F12504" s="119">
        <v>23259802</v>
      </c>
      <c r="G12504" t="s">
        <v>3258</v>
      </c>
      <c r="H12504" t="s">
        <v>3240</v>
      </c>
      <c r="I12504">
        <v>272</v>
      </c>
      <c r="J12504" t="s">
        <v>145</v>
      </c>
      <c r="K12504" t="s">
        <v>137</v>
      </c>
      <c r="L12504">
        <f>I12504*$Q$2/100/1000</f>
        <v>1.0064E-3</v>
      </c>
    </row>
    <row r="12505" spans="1:12">
      <c r="A12505" s="118">
        <v>45139</v>
      </c>
      <c r="B12505" t="s">
        <v>3246</v>
      </c>
      <c r="C12505" t="s">
        <v>3245</v>
      </c>
      <c r="D12505" t="s">
        <v>3493</v>
      </c>
      <c r="E12505" t="s">
        <v>3492</v>
      </c>
      <c r="F12505" s="119">
        <v>101034323</v>
      </c>
      <c r="G12505" t="s">
        <v>3285</v>
      </c>
      <c r="H12505" t="s">
        <v>3240</v>
      </c>
      <c r="I12505">
        <v>272</v>
      </c>
      <c r="J12505" t="s">
        <v>145</v>
      </c>
      <c r="K12505" t="s">
        <v>137</v>
      </c>
      <c r="L12505">
        <f>I12505*$Q$2/100/1000</f>
        <v>1.0064E-3</v>
      </c>
    </row>
    <row r="12506" spans="1:12">
      <c r="A12506" s="118">
        <v>45139</v>
      </c>
      <c r="B12506" t="s">
        <v>3246</v>
      </c>
      <c r="C12506" t="s">
        <v>3245</v>
      </c>
      <c r="D12506" t="s">
        <v>3489</v>
      </c>
      <c r="E12506" t="s">
        <v>3491</v>
      </c>
      <c r="F12506" s="119">
        <v>101034323</v>
      </c>
      <c r="G12506" t="s">
        <v>3285</v>
      </c>
      <c r="H12506" t="s">
        <v>3240</v>
      </c>
      <c r="I12506">
        <v>272</v>
      </c>
      <c r="J12506" t="s">
        <v>145</v>
      </c>
      <c r="K12506" t="s">
        <v>137</v>
      </c>
      <c r="L12506">
        <f>I12506*$Q$2/100/1000</f>
        <v>1.0064E-3</v>
      </c>
    </row>
    <row r="12507" spans="1:12">
      <c r="A12507" s="118">
        <v>45139</v>
      </c>
      <c r="B12507" t="s">
        <v>3246</v>
      </c>
      <c r="C12507" t="s">
        <v>3245</v>
      </c>
      <c r="D12507" t="s">
        <v>3329</v>
      </c>
      <c r="E12507" t="s">
        <v>3490</v>
      </c>
      <c r="F12507" s="119">
        <v>23259802</v>
      </c>
      <c r="G12507" t="s">
        <v>3258</v>
      </c>
      <c r="H12507" t="s">
        <v>3240</v>
      </c>
      <c r="I12507">
        <v>272</v>
      </c>
      <c r="J12507" t="s">
        <v>145</v>
      </c>
      <c r="K12507" t="s">
        <v>137</v>
      </c>
      <c r="L12507">
        <f>I12507*$Q$2/100/1000</f>
        <v>1.0064E-3</v>
      </c>
    </row>
    <row r="12508" spans="1:12">
      <c r="A12508" s="118">
        <v>45139</v>
      </c>
      <c r="B12508" t="s">
        <v>3246</v>
      </c>
      <c r="C12508" t="s">
        <v>3245</v>
      </c>
      <c r="D12508" t="s">
        <v>3489</v>
      </c>
      <c r="E12508" t="s">
        <v>3488</v>
      </c>
      <c r="F12508" s="119">
        <v>101034323</v>
      </c>
      <c r="G12508" t="s">
        <v>3285</v>
      </c>
      <c r="H12508" t="s">
        <v>3240</v>
      </c>
      <c r="I12508">
        <v>272</v>
      </c>
      <c r="J12508" t="s">
        <v>145</v>
      </c>
      <c r="K12508" t="s">
        <v>137</v>
      </c>
      <c r="L12508">
        <f>I12508*$Q$2/100/1000</f>
        <v>1.0064E-3</v>
      </c>
    </row>
    <row r="12509" spans="1:12">
      <c r="A12509" s="118">
        <v>45139</v>
      </c>
      <c r="B12509" t="s">
        <v>3246</v>
      </c>
      <c r="C12509" t="s">
        <v>3245</v>
      </c>
      <c r="D12509" t="s">
        <v>3379</v>
      </c>
      <c r="E12509" t="s">
        <v>3487</v>
      </c>
      <c r="F12509" s="119">
        <v>101034323</v>
      </c>
      <c r="G12509" t="s">
        <v>3285</v>
      </c>
      <c r="H12509" t="s">
        <v>3240</v>
      </c>
      <c r="I12509">
        <v>272</v>
      </c>
      <c r="J12509" t="s">
        <v>145</v>
      </c>
      <c r="K12509" t="s">
        <v>137</v>
      </c>
      <c r="L12509">
        <f>I12509*$Q$2/100/1000</f>
        <v>1.0064E-3</v>
      </c>
    </row>
    <row r="12510" spans="1:12">
      <c r="A12510" s="118">
        <v>45231</v>
      </c>
      <c r="B12510" t="s">
        <v>261</v>
      </c>
      <c r="C12510" t="s">
        <v>260</v>
      </c>
      <c r="D12510" t="s">
        <v>3486</v>
      </c>
      <c r="E12510" t="s">
        <v>3485</v>
      </c>
      <c r="F12510">
        <v>101013920</v>
      </c>
      <c r="G12510" t="s">
        <v>257</v>
      </c>
      <c r="H12510" t="s">
        <v>139</v>
      </c>
      <c r="I12510">
        <v>55</v>
      </c>
      <c r="J12510" t="s">
        <v>145</v>
      </c>
      <c r="K12510" t="s">
        <v>137</v>
      </c>
      <c r="L12510">
        <f>I12510*$Q$2/100/1000</f>
        <v>2.0350000000000001E-4</v>
      </c>
    </row>
    <row r="12511" spans="1:12">
      <c r="A12511" s="118">
        <v>45139</v>
      </c>
      <c r="B12511" t="s">
        <v>3246</v>
      </c>
      <c r="C12511" t="s">
        <v>3245</v>
      </c>
      <c r="D12511" t="s">
        <v>3303</v>
      </c>
      <c r="E12511" t="s">
        <v>3484</v>
      </c>
      <c r="F12511" s="119">
        <v>22211813</v>
      </c>
      <c r="G12511" t="s">
        <v>3301</v>
      </c>
      <c r="H12511" t="s">
        <v>3240</v>
      </c>
      <c r="I12511">
        <v>272</v>
      </c>
      <c r="J12511" t="s">
        <v>145</v>
      </c>
      <c r="K12511" t="s">
        <v>137</v>
      </c>
      <c r="L12511">
        <f>I12511*$Q$2/100/1000</f>
        <v>1.0064E-3</v>
      </c>
    </row>
    <row r="12512" spans="1:12">
      <c r="A12512" s="118">
        <v>45139</v>
      </c>
      <c r="B12512" t="s">
        <v>3246</v>
      </c>
      <c r="C12512" t="s">
        <v>3245</v>
      </c>
      <c r="D12512" t="s">
        <v>3483</v>
      </c>
      <c r="E12512" t="s">
        <v>3482</v>
      </c>
      <c r="F12512" s="119">
        <v>22208676</v>
      </c>
      <c r="G12512" t="s">
        <v>3481</v>
      </c>
      <c r="H12512" t="s">
        <v>3240</v>
      </c>
      <c r="I12512">
        <v>272</v>
      </c>
      <c r="J12512" t="s">
        <v>145</v>
      </c>
      <c r="K12512" t="s">
        <v>137</v>
      </c>
      <c r="L12512">
        <f>I12512*$Q$2/100/1000</f>
        <v>1.0064E-3</v>
      </c>
    </row>
    <row r="12513" spans="1:12">
      <c r="A12513" s="118">
        <v>45231</v>
      </c>
      <c r="B12513" t="s">
        <v>723</v>
      </c>
      <c r="C12513" t="s">
        <v>722</v>
      </c>
      <c r="D12513" t="s">
        <v>3480</v>
      </c>
      <c r="E12513" t="s">
        <v>3479</v>
      </c>
      <c r="F12513">
        <v>101049634</v>
      </c>
      <c r="G12513" t="s">
        <v>3478</v>
      </c>
      <c r="H12513" t="s">
        <v>718</v>
      </c>
      <c r="I12513">
        <v>302</v>
      </c>
      <c r="J12513" t="s">
        <v>145</v>
      </c>
      <c r="K12513" t="s">
        <v>717</v>
      </c>
      <c r="L12513">
        <f>I12513*$Q$2/100/1000</f>
        <v>1.1173999999999999E-3</v>
      </c>
    </row>
    <row r="12514" spans="1:12">
      <c r="A12514" s="118">
        <v>45139</v>
      </c>
      <c r="B12514" t="s">
        <v>3246</v>
      </c>
      <c r="C12514" t="s">
        <v>3245</v>
      </c>
      <c r="D12514" t="s">
        <v>3477</v>
      </c>
      <c r="E12514" t="s">
        <v>3476</v>
      </c>
      <c r="F12514" s="119">
        <v>42204952</v>
      </c>
      <c r="G12514" t="s">
        <v>3475</v>
      </c>
      <c r="H12514" t="s">
        <v>3240</v>
      </c>
      <c r="I12514">
        <v>272</v>
      </c>
      <c r="J12514" t="s">
        <v>145</v>
      </c>
      <c r="K12514" t="s">
        <v>137</v>
      </c>
      <c r="L12514">
        <f>I12514*$Q$2/100/1000</f>
        <v>1.0064E-3</v>
      </c>
    </row>
    <row r="12515" spans="1:12">
      <c r="A12515" s="118">
        <v>45139</v>
      </c>
      <c r="B12515" t="s">
        <v>3246</v>
      </c>
      <c r="C12515" t="s">
        <v>3245</v>
      </c>
      <c r="D12515" t="s">
        <v>3244</v>
      </c>
      <c r="E12515" t="s">
        <v>3474</v>
      </c>
      <c r="F12515" s="119" t="s">
        <v>3242</v>
      </c>
      <c r="G12515" t="s">
        <v>3241</v>
      </c>
      <c r="H12515" t="s">
        <v>3240</v>
      </c>
      <c r="I12515">
        <v>272</v>
      </c>
      <c r="J12515" t="s">
        <v>145</v>
      </c>
      <c r="K12515" t="s">
        <v>137</v>
      </c>
      <c r="L12515">
        <f>I12515*$Q$2/100/1000</f>
        <v>1.0064E-3</v>
      </c>
    </row>
    <row r="12516" spans="1:12">
      <c r="A12516" s="118">
        <v>45139</v>
      </c>
      <c r="B12516" t="s">
        <v>3246</v>
      </c>
      <c r="C12516" t="s">
        <v>3245</v>
      </c>
      <c r="D12516" t="s">
        <v>3244</v>
      </c>
      <c r="E12516" t="s">
        <v>3473</v>
      </c>
      <c r="F12516" s="119" t="s">
        <v>3242</v>
      </c>
      <c r="G12516" t="s">
        <v>3241</v>
      </c>
      <c r="H12516" t="s">
        <v>3240</v>
      </c>
      <c r="I12516">
        <v>272</v>
      </c>
      <c r="J12516" t="s">
        <v>145</v>
      </c>
      <c r="K12516" t="s">
        <v>137</v>
      </c>
      <c r="L12516">
        <f>I12516*$Q$2/100/1000</f>
        <v>1.0064E-3</v>
      </c>
    </row>
    <row r="12517" spans="1:12">
      <c r="A12517" s="118">
        <v>45139</v>
      </c>
      <c r="B12517" t="s">
        <v>3246</v>
      </c>
      <c r="C12517" t="s">
        <v>3245</v>
      </c>
      <c r="D12517" t="s">
        <v>3329</v>
      </c>
      <c r="E12517" t="s">
        <v>3472</v>
      </c>
      <c r="F12517" s="119">
        <v>23259802</v>
      </c>
      <c r="G12517" t="s">
        <v>3258</v>
      </c>
      <c r="H12517" t="s">
        <v>3240</v>
      </c>
      <c r="I12517">
        <v>272</v>
      </c>
      <c r="J12517" t="s">
        <v>145</v>
      </c>
      <c r="K12517" t="s">
        <v>137</v>
      </c>
      <c r="L12517">
        <f>I12517*$Q$2/100/1000</f>
        <v>1.0064E-3</v>
      </c>
    </row>
    <row r="12518" spans="1:12">
      <c r="A12518" s="118">
        <v>45170</v>
      </c>
      <c r="B12518" t="s">
        <v>3246</v>
      </c>
      <c r="C12518" t="s">
        <v>3245</v>
      </c>
      <c r="D12518" t="s">
        <v>3249</v>
      </c>
      <c r="E12518" t="s">
        <v>3471</v>
      </c>
      <c r="F12518">
        <v>101048066</v>
      </c>
      <c r="G12518" t="s">
        <v>3247</v>
      </c>
      <c r="H12518" t="s">
        <v>3240</v>
      </c>
      <c r="I12518">
        <v>272</v>
      </c>
      <c r="J12518" t="s">
        <v>145</v>
      </c>
      <c r="K12518" t="s">
        <v>137</v>
      </c>
      <c r="L12518">
        <f>I12518*$Q$2/100/1000</f>
        <v>1.0064E-3</v>
      </c>
    </row>
    <row r="12519" spans="1:12">
      <c r="A12519" s="118">
        <v>45170</v>
      </c>
      <c r="B12519" t="s">
        <v>3246</v>
      </c>
      <c r="C12519" t="s">
        <v>3245</v>
      </c>
      <c r="D12519" t="s">
        <v>3329</v>
      </c>
      <c r="E12519" t="s">
        <v>3470</v>
      </c>
      <c r="F12519">
        <v>23259802</v>
      </c>
      <c r="G12519" t="s">
        <v>3258</v>
      </c>
      <c r="H12519" t="s">
        <v>3240</v>
      </c>
      <c r="I12519">
        <v>272</v>
      </c>
      <c r="J12519" t="s">
        <v>145</v>
      </c>
      <c r="K12519" t="s">
        <v>137</v>
      </c>
      <c r="L12519">
        <f>I12519*$Q$2/100/1000</f>
        <v>1.0064E-3</v>
      </c>
    </row>
    <row r="12520" spans="1:12">
      <c r="A12520" s="118">
        <v>45231</v>
      </c>
      <c r="B12520" t="s">
        <v>868</v>
      </c>
      <c r="C12520" t="s">
        <v>867</v>
      </c>
      <c r="D12520" t="s">
        <v>3469</v>
      </c>
      <c r="E12520" t="s">
        <v>3468</v>
      </c>
      <c r="F12520">
        <v>101042215</v>
      </c>
      <c r="G12520" t="s">
        <v>3467</v>
      </c>
      <c r="H12520" t="s">
        <v>863</v>
      </c>
      <c r="I12520">
        <f>1958*2</f>
        <v>3916</v>
      </c>
      <c r="J12520" t="s">
        <v>145</v>
      </c>
      <c r="K12520" t="s">
        <v>137</v>
      </c>
      <c r="L12520">
        <f>I12520*$Q$5/100/1000</f>
        <v>3.9815929999999999E-2</v>
      </c>
    </row>
    <row r="12521" spans="1:12">
      <c r="A12521" s="118">
        <v>45170</v>
      </c>
      <c r="B12521" t="s">
        <v>3246</v>
      </c>
      <c r="C12521" t="s">
        <v>3245</v>
      </c>
      <c r="D12521" t="s">
        <v>3306</v>
      </c>
      <c r="E12521" t="s">
        <v>3466</v>
      </c>
      <c r="F12521">
        <v>101022343</v>
      </c>
      <c r="G12521" t="s">
        <v>3304</v>
      </c>
      <c r="H12521" t="s">
        <v>3240</v>
      </c>
      <c r="I12521">
        <v>272</v>
      </c>
      <c r="J12521" t="s">
        <v>145</v>
      </c>
      <c r="K12521" t="s">
        <v>137</v>
      </c>
      <c r="L12521">
        <f>I12521*$Q$2/100/1000</f>
        <v>1.0064E-3</v>
      </c>
    </row>
    <row r="12522" spans="1:12">
      <c r="A12522" s="118">
        <v>45170</v>
      </c>
      <c r="B12522" t="s">
        <v>3246</v>
      </c>
      <c r="C12522" t="s">
        <v>3245</v>
      </c>
      <c r="D12522" t="s">
        <v>3465</v>
      </c>
      <c r="E12522" t="s">
        <v>3464</v>
      </c>
      <c r="F12522" t="s">
        <v>3463</v>
      </c>
      <c r="G12522" t="s">
        <v>3462</v>
      </c>
      <c r="H12522" t="s">
        <v>3240</v>
      </c>
      <c r="I12522">
        <v>272</v>
      </c>
      <c r="J12522" t="s">
        <v>145</v>
      </c>
      <c r="K12522" t="s">
        <v>137</v>
      </c>
      <c r="L12522">
        <f>I12522*$Q$2/100/1000</f>
        <v>1.0064E-3</v>
      </c>
    </row>
    <row r="12523" spans="1:12">
      <c r="A12523" s="118">
        <v>45170</v>
      </c>
      <c r="B12523" t="s">
        <v>3246</v>
      </c>
      <c r="C12523" t="s">
        <v>3245</v>
      </c>
      <c r="D12523" t="s">
        <v>3329</v>
      </c>
      <c r="E12523" t="s">
        <v>3461</v>
      </c>
      <c r="F12523">
        <v>23259802</v>
      </c>
      <c r="G12523" t="s">
        <v>3258</v>
      </c>
      <c r="H12523" t="s">
        <v>3240</v>
      </c>
      <c r="I12523">
        <v>272</v>
      </c>
      <c r="J12523" t="s">
        <v>145</v>
      </c>
      <c r="K12523" t="s">
        <v>137</v>
      </c>
      <c r="L12523">
        <f>I12523*$Q$2/100/1000</f>
        <v>1.0064E-3</v>
      </c>
    </row>
    <row r="12524" spans="1:12">
      <c r="A12524" s="118">
        <v>45231</v>
      </c>
      <c r="B12524" t="s">
        <v>180</v>
      </c>
      <c r="C12524" t="s">
        <v>179</v>
      </c>
      <c r="D12524" t="s">
        <v>2350</v>
      </c>
      <c r="E12524" t="s">
        <v>3460</v>
      </c>
      <c r="F12524" t="s">
        <v>2348</v>
      </c>
      <c r="G12524" t="s">
        <v>2347</v>
      </c>
      <c r="H12524" t="s">
        <v>174</v>
      </c>
      <c r="I12524">
        <v>3154</v>
      </c>
      <c r="J12524" t="s">
        <v>173</v>
      </c>
      <c r="K12524" t="s">
        <v>172</v>
      </c>
      <c r="L12524">
        <f>I12524*$Q$3/(1000/25)</f>
        <v>2.5295079999999999</v>
      </c>
    </row>
    <row r="12525" spans="1:12">
      <c r="A12525" s="118">
        <v>45170</v>
      </c>
      <c r="B12525" t="s">
        <v>3246</v>
      </c>
      <c r="C12525" t="s">
        <v>3245</v>
      </c>
      <c r="D12525" t="s">
        <v>3264</v>
      </c>
      <c r="E12525" t="s">
        <v>3459</v>
      </c>
      <c r="F12525">
        <v>23259802</v>
      </c>
      <c r="G12525" t="s">
        <v>3258</v>
      </c>
      <c r="H12525" t="s">
        <v>3240</v>
      </c>
      <c r="I12525">
        <v>272</v>
      </c>
      <c r="J12525" t="s">
        <v>145</v>
      </c>
      <c r="K12525" t="s">
        <v>137</v>
      </c>
      <c r="L12525">
        <f>I12525*$Q$2/100/1000</f>
        <v>1.0064E-3</v>
      </c>
    </row>
    <row r="12526" spans="1:12">
      <c r="A12526" s="118">
        <v>45170</v>
      </c>
      <c r="B12526" t="s">
        <v>3246</v>
      </c>
      <c r="C12526" t="s">
        <v>3245</v>
      </c>
      <c r="D12526" t="s">
        <v>3249</v>
      </c>
      <c r="E12526" t="s">
        <v>3458</v>
      </c>
      <c r="F12526">
        <v>101048066</v>
      </c>
      <c r="G12526" t="s">
        <v>3247</v>
      </c>
      <c r="H12526" t="s">
        <v>3240</v>
      </c>
      <c r="I12526">
        <v>272</v>
      </c>
      <c r="J12526" t="s">
        <v>145</v>
      </c>
      <c r="K12526" t="s">
        <v>137</v>
      </c>
      <c r="L12526">
        <f>I12526*$Q$2/100/1000</f>
        <v>1.0064E-3</v>
      </c>
    </row>
    <row r="12527" spans="1:12">
      <c r="A12527" s="118">
        <v>45231</v>
      </c>
      <c r="B12527" t="s">
        <v>180</v>
      </c>
      <c r="C12527" t="s">
        <v>179</v>
      </c>
      <c r="D12527" t="s">
        <v>3457</v>
      </c>
      <c r="E12527" t="s">
        <v>3456</v>
      </c>
      <c r="F12527" t="s">
        <v>2348</v>
      </c>
      <c r="G12527" t="s">
        <v>2347</v>
      </c>
      <c r="H12527" t="s">
        <v>174</v>
      </c>
      <c r="I12527">
        <v>3154</v>
      </c>
      <c r="J12527" t="s">
        <v>173</v>
      </c>
      <c r="K12527" t="s">
        <v>172</v>
      </c>
      <c r="L12527">
        <f>I12527*$Q$3/(1000/25)</f>
        <v>2.5295079999999999</v>
      </c>
    </row>
    <row r="12528" spans="1:12">
      <c r="A12528" s="118">
        <v>45170</v>
      </c>
      <c r="B12528" t="s">
        <v>2485</v>
      </c>
      <c r="C12528" t="s">
        <v>2484</v>
      </c>
      <c r="D12528" t="s">
        <v>3455</v>
      </c>
      <c r="E12528" t="s">
        <v>3454</v>
      </c>
      <c r="F12528" t="s">
        <v>2481</v>
      </c>
      <c r="G12528" t="s">
        <v>2480</v>
      </c>
      <c r="H12528" t="s">
        <v>2479</v>
      </c>
      <c r="I12528">
        <v>80.400000000000006</v>
      </c>
      <c r="J12528" t="s">
        <v>223</v>
      </c>
      <c r="K12528" t="s">
        <v>137</v>
      </c>
      <c r="L12528">
        <f>I12528*$Q$5/1000</f>
        <v>8.1746700000000005E-2</v>
      </c>
    </row>
    <row r="12529" spans="1:12">
      <c r="A12529" s="118">
        <v>45231</v>
      </c>
      <c r="B12529" t="s">
        <v>921</v>
      </c>
      <c r="C12529" t="s">
        <v>920</v>
      </c>
      <c r="D12529" t="s">
        <v>3452</v>
      </c>
      <c r="E12529" t="s">
        <v>3453</v>
      </c>
      <c r="F12529">
        <v>101047544</v>
      </c>
      <c r="G12529" t="s">
        <v>917</v>
      </c>
      <c r="H12529" t="s">
        <v>916</v>
      </c>
      <c r="I12529">
        <v>44.6</v>
      </c>
      <c r="J12529" t="s">
        <v>145</v>
      </c>
      <c r="K12529" t="s">
        <v>137</v>
      </c>
      <c r="L12529">
        <f>I12529*$Q$2/100/1000</f>
        <v>1.6501999999999999E-4</v>
      </c>
    </row>
    <row r="12530" spans="1:12">
      <c r="A12530" s="118">
        <v>45231</v>
      </c>
      <c r="B12530" t="s">
        <v>921</v>
      </c>
      <c r="C12530" t="s">
        <v>920</v>
      </c>
      <c r="D12530" t="s">
        <v>3452</v>
      </c>
      <c r="E12530" t="s">
        <v>3451</v>
      </c>
      <c r="F12530">
        <v>101045600</v>
      </c>
      <c r="G12530" t="s">
        <v>1458</v>
      </c>
      <c r="H12530" t="s">
        <v>916</v>
      </c>
      <c r="I12530">
        <v>44.6</v>
      </c>
      <c r="J12530" t="s">
        <v>145</v>
      </c>
      <c r="K12530" t="s">
        <v>137</v>
      </c>
      <c r="L12530">
        <f>I12530*$Q$2/100/1000</f>
        <v>1.6501999999999999E-4</v>
      </c>
    </row>
    <row r="12531" spans="1:12">
      <c r="A12531" s="118">
        <v>45170</v>
      </c>
      <c r="B12531" t="s">
        <v>3246</v>
      </c>
      <c r="C12531" t="s">
        <v>3245</v>
      </c>
      <c r="D12531" t="s">
        <v>3450</v>
      </c>
      <c r="E12531" t="s">
        <v>3449</v>
      </c>
      <c r="F12531">
        <v>42207077</v>
      </c>
      <c r="G12531" t="s">
        <v>3448</v>
      </c>
      <c r="H12531" t="s">
        <v>3240</v>
      </c>
      <c r="I12531">
        <v>272</v>
      </c>
      <c r="J12531" t="s">
        <v>145</v>
      </c>
      <c r="K12531" t="s">
        <v>137</v>
      </c>
      <c r="L12531">
        <f>I12531*$Q$2/100/1000</f>
        <v>1.0064E-3</v>
      </c>
    </row>
    <row r="12532" spans="1:12">
      <c r="A12532" s="118">
        <v>45170</v>
      </c>
      <c r="B12532" t="s">
        <v>3246</v>
      </c>
      <c r="C12532" t="s">
        <v>3245</v>
      </c>
      <c r="D12532" t="s">
        <v>3303</v>
      </c>
      <c r="E12532" t="s">
        <v>3447</v>
      </c>
      <c r="F12532">
        <v>22211813</v>
      </c>
      <c r="G12532" t="s">
        <v>3301</v>
      </c>
      <c r="H12532" t="s">
        <v>3240</v>
      </c>
      <c r="I12532">
        <v>272</v>
      </c>
      <c r="J12532" t="s">
        <v>145</v>
      </c>
      <c r="K12532" t="s">
        <v>137</v>
      </c>
      <c r="L12532">
        <f>I12532*$Q$2/100/1000</f>
        <v>1.0064E-3</v>
      </c>
    </row>
    <row r="12533" spans="1:12">
      <c r="A12533" s="118">
        <v>45170</v>
      </c>
      <c r="B12533" t="s">
        <v>3246</v>
      </c>
      <c r="C12533" t="s">
        <v>3245</v>
      </c>
      <c r="D12533" t="s">
        <v>3249</v>
      </c>
      <c r="E12533" t="s">
        <v>3446</v>
      </c>
      <c r="F12533">
        <v>101048066</v>
      </c>
      <c r="G12533" t="s">
        <v>3247</v>
      </c>
      <c r="H12533" t="s">
        <v>3240</v>
      </c>
      <c r="I12533">
        <v>272</v>
      </c>
      <c r="J12533" t="s">
        <v>145</v>
      </c>
      <c r="K12533" t="s">
        <v>137</v>
      </c>
      <c r="L12533">
        <f>I12533*$Q$2/100/1000</f>
        <v>1.0064E-3</v>
      </c>
    </row>
    <row r="12534" spans="1:12" ht="15.75">
      <c r="A12534" s="118">
        <v>45231</v>
      </c>
      <c r="B12534" t="s">
        <v>2380</v>
      </c>
      <c r="C12534" t="s">
        <v>2379</v>
      </c>
      <c r="D12534" t="s">
        <v>3445</v>
      </c>
      <c r="E12534" t="s">
        <v>3444</v>
      </c>
      <c r="F12534">
        <v>89205386</v>
      </c>
      <c r="G12534" t="s">
        <v>2376</v>
      </c>
      <c r="H12534" s="124" t="s">
        <v>2375</v>
      </c>
      <c r="I12534">
        <v>10.4</v>
      </c>
      <c r="J12534" t="s">
        <v>223</v>
      </c>
      <c r="K12534" t="s">
        <v>137</v>
      </c>
      <c r="L12534">
        <f>I12534*$Q$5/10/1000</f>
        <v>1.0574200000000001E-3</v>
      </c>
    </row>
    <row r="12535" spans="1:12">
      <c r="A12535" s="118">
        <v>45170</v>
      </c>
      <c r="B12535" t="s">
        <v>3246</v>
      </c>
      <c r="C12535" t="s">
        <v>3245</v>
      </c>
      <c r="D12535" t="s">
        <v>3249</v>
      </c>
      <c r="E12535" t="s">
        <v>3443</v>
      </c>
      <c r="F12535">
        <v>101048066</v>
      </c>
      <c r="G12535" t="s">
        <v>3247</v>
      </c>
      <c r="H12535" t="s">
        <v>3240</v>
      </c>
      <c r="I12535">
        <v>272</v>
      </c>
      <c r="J12535" t="s">
        <v>145</v>
      </c>
      <c r="K12535" t="s">
        <v>137</v>
      </c>
      <c r="L12535">
        <f>I12535*$Q$2/100/1000</f>
        <v>1.0064E-3</v>
      </c>
    </row>
    <row r="12536" spans="1:12">
      <c r="A12536" s="118">
        <v>45170</v>
      </c>
      <c r="B12536" t="s">
        <v>3246</v>
      </c>
      <c r="C12536" t="s">
        <v>3245</v>
      </c>
      <c r="D12536" t="s">
        <v>3257</v>
      </c>
      <c r="E12536" t="s">
        <v>3442</v>
      </c>
      <c r="F12536">
        <v>101047312</v>
      </c>
      <c r="G12536" t="s">
        <v>3253</v>
      </c>
      <c r="H12536" t="s">
        <v>3240</v>
      </c>
      <c r="I12536">
        <v>272</v>
      </c>
      <c r="J12536" t="s">
        <v>145</v>
      </c>
      <c r="K12536" t="s">
        <v>137</v>
      </c>
      <c r="L12536">
        <f>I12536*$Q$2/100/1000</f>
        <v>1.0064E-3</v>
      </c>
    </row>
    <row r="12537" spans="1:12">
      <c r="A12537" s="118">
        <v>45170</v>
      </c>
      <c r="B12537" t="s">
        <v>3246</v>
      </c>
      <c r="C12537" t="s">
        <v>3245</v>
      </c>
      <c r="D12537" t="s">
        <v>3329</v>
      </c>
      <c r="E12537" t="s">
        <v>3441</v>
      </c>
      <c r="F12537">
        <v>23259802</v>
      </c>
      <c r="G12537" t="s">
        <v>3258</v>
      </c>
      <c r="H12537" t="s">
        <v>3240</v>
      </c>
      <c r="I12537">
        <v>272</v>
      </c>
      <c r="J12537" t="s">
        <v>145</v>
      </c>
      <c r="K12537" t="s">
        <v>137</v>
      </c>
      <c r="L12537">
        <f>I12537*$Q$2/100/1000</f>
        <v>1.0064E-3</v>
      </c>
    </row>
    <row r="12538" spans="1:12">
      <c r="A12538" s="118">
        <v>45170</v>
      </c>
      <c r="B12538" t="s">
        <v>3246</v>
      </c>
      <c r="C12538" t="s">
        <v>3245</v>
      </c>
      <c r="D12538" t="s">
        <v>3264</v>
      </c>
      <c r="E12538" t="s">
        <v>3440</v>
      </c>
      <c r="F12538">
        <v>23259802</v>
      </c>
      <c r="G12538" t="s">
        <v>3258</v>
      </c>
      <c r="H12538" t="s">
        <v>3240</v>
      </c>
      <c r="I12538">
        <v>272</v>
      </c>
      <c r="J12538" t="s">
        <v>145</v>
      </c>
      <c r="K12538" t="s">
        <v>137</v>
      </c>
      <c r="L12538">
        <f>I12538*$Q$2/100/1000</f>
        <v>1.0064E-3</v>
      </c>
    </row>
    <row r="12539" spans="1:12">
      <c r="A12539" s="118">
        <v>45170</v>
      </c>
      <c r="B12539" t="s">
        <v>3246</v>
      </c>
      <c r="C12539" t="s">
        <v>3245</v>
      </c>
      <c r="D12539" t="s">
        <v>3329</v>
      </c>
      <c r="E12539" t="s">
        <v>3439</v>
      </c>
      <c r="F12539">
        <v>23259802</v>
      </c>
      <c r="G12539" t="s">
        <v>3258</v>
      </c>
      <c r="H12539" t="s">
        <v>3240</v>
      </c>
      <c r="I12539">
        <v>272</v>
      </c>
      <c r="J12539" t="s">
        <v>145</v>
      </c>
      <c r="K12539" t="s">
        <v>137</v>
      </c>
      <c r="L12539">
        <f>I12539*$Q$2/100/1000</f>
        <v>1.0064E-3</v>
      </c>
    </row>
    <row r="12540" spans="1:12">
      <c r="A12540" s="118">
        <v>45170</v>
      </c>
      <c r="B12540" t="s">
        <v>3246</v>
      </c>
      <c r="C12540" t="s">
        <v>3245</v>
      </c>
      <c r="D12540" t="s">
        <v>3386</v>
      </c>
      <c r="E12540" t="s">
        <v>3438</v>
      </c>
      <c r="F12540">
        <v>42206851</v>
      </c>
      <c r="G12540" t="s">
        <v>3396</v>
      </c>
      <c r="H12540" t="s">
        <v>3240</v>
      </c>
      <c r="I12540">
        <v>272</v>
      </c>
      <c r="J12540" t="s">
        <v>145</v>
      </c>
      <c r="K12540" t="s">
        <v>137</v>
      </c>
      <c r="L12540">
        <f>I12540*$Q$2/100/1000</f>
        <v>1.0064E-3</v>
      </c>
    </row>
    <row r="12541" spans="1:12">
      <c r="A12541" s="118">
        <v>45170</v>
      </c>
      <c r="B12541" t="s">
        <v>3246</v>
      </c>
      <c r="C12541" t="s">
        <v>3245</v>
      </c>
      <c r="D12541" t="s">
        <v>3412</v>
      </c>
      <c r="E12541" t="s">
        <v>3437</v>
      </c>
      <c r="F12541">
        <v>101048066</v>
      </c>
      <c r="G12541" t="s">
        <v>3247</v>
      </c>
      <c r="H12541" t="s">
        <v>3240</v>
      </c>
      <c r="I12541">
        <v>272</v>
      </c>
      <c r="J12541" t="s">
        <v>145</v>
      </c>
      <c r="K12541" t="s">
        <v>137</v>
      </c>
      <c r="L12541">
        <f>I12541*$Q$2/100/1000</f>
        <v>1.0064E-3</v>
      </c>
    </row>
    <row r="12542" spans="1:12">
      <c r="A12542" s="118">
        <v>45231</v>
      </c>
      <c r="B12542" t="s">
        <v>240</v>
      </c>
      <c r="C12542" t="s">
        <v>239</v>
      </c>
      <c r="D12542" t="s">
        <v>1499</v>
      </c>
      <c r="E12542" t="s">
        <v>3436</v>
      </c>
      <c r="F12542">
        <v>101027470</v>
      </c>
      <c r="G12542" t="s">
        <v>929</v>
      </c>
      <c r="H12542" t="s">
        <v>235</v>
      </c>
      <c r="I12542">
        <v>390</v>
      </c>
      <c r="J12542" t="s">
        <v>145</v>
      </c>
      <c r="K12542" t="s">
        <v>137</v>
      </c>
      <c r="L12542">
        <f>I12542*$Q$2/100/1000</f>
        <v>1.4430000000000001E-3</v>
      </c>
    </row>
    <row r="12543" spans="1:12">
      <c r="A12543" s="118">
        <v>45200</v>
      </c>
      <c r="B12543" t="s">
        <v>443</v>
      </c>
      <c r="C12543" t="s">
        <v>442</v>
      </c>
      <c r="D12543" t="s">
        <v>441</v>
      </c>
      <c r="E12543" t="s">
        <v>3435</v>
      </c>
      <c r="F12543">
        <v>101022020</v>
      </c>
      <c r="G12543" t="s">
        <v>2288</v>
      </c>
      <c r="H12543" s="122" t="s">
        <v>437</v>
      </c>
      <c r="I12543">
        <v>4725</v>
      </c>
      <c r="J12543" t="s">
        <v>199</v>
      </c>
      <c r="K12543" t="s">
        <v>198</v>
      </c>
      <c r="L12543">
        <f>I12543*$Q$4/1000</f>
        <v>8.3086819200000015</v>
      </c>
    </row>
    <row r="12544" spans="1:12">
      <c r="A12544" s="118">
        <v>45170</v>
      </c>
      <c r="B12544" t="s">
        <v>3246</v>
      </c>
      <c r="C12544" t="s">
        <v>3245</v>
      </c>
      <c r="D12544" t="s">
        <v>3329</v>
      </c>
      <c r="E12544" t="s">
        <v>3434</v>
      </c>
      <c r="F12544">
        <v>23259802</v>
      </c>
      <c r="G12544" t="s">
        <v>3258</v>
      </c>
      <c r="H12544" t="s">
        <v>3240</v>
      </c>
      <c r="I12544">
        <v>272</v>
      </c>
      <c r="J12544" t="s">
        <v>145</v>
      </c>
      <c r="K12544" t="s">
        <v>137</v>
      </c>
      <c r="L12544">
        <f>I12544*$Q$2/100/1000</f>
        <v>1.0064E-3</v>
      </c>
    </row>
    <row r="12545" spans="1:12">
      <c r="A12545" s="118">
        <v>45170</v>
      </c>
      <c r="B12545" t="s">
        <v>3246</v>
      </c>
      <c r="C12545" t="s">
        <v>3245</v>
      </c>
      <c r="D12545" t="s">
        <v>3329</v>
      </c>
      <c r="E12545" t="s">
        <v>3433</v>
      </c>
      <c r="F12545">
        <v>23259802</v>
      </c>
      <c r="G12545" t="s">
        <v>3258</v>
      </c>
      <c r="H12545" t="s">
        <v>3240</v>
      </c>
      <c r="I12545">
        <v>272</v>
      </c>
      <c r="J12545" t="s">
        <v>145</v>
      </c>
      <c r="K12545" t="s">
        <v>137</v>
      </c>
      <c r="L12545">
        <f>I12545*$Q$2/100/1000</f>
        <v>1.0064E-3</v>
      </c>
    </row>
    <row r="12546" spans="1:12">
      <c r="A12546" s="118">
        <v>45170</v>
      </c>
      <c r="B12546" t="s">
        <v>3246</v>
      </c>
      <c r="C12546" t="s">
        <v>3245</v>
      </c>
      <c r="D12546" t="s">
        <v>3257</v>
      </c>
      <c r="E12546" t="s">
        <v>3432</v>
      </c>
      <c r="F12546">
        <v>101047312</v>
      </c>
      <c r="G12546" t="s">
        <v>3253</v>
      </c>
      <c r="H12546" t="s">
        <v>3240</v>
      </c>
      <c r="I12546">
        <v>272</v>
      </c>
      <c r="J12546" t="s">
        <v>145</v>
      </c>
      <c r="K12546" t="s">
        <v>137</v>
      </c>
      <c r="L12546">
        <f>I12546*$Q$2/100/1000</f>
        <v>1.0064E-3</v>
      </c>
    </row>
    <row r="12547" spans="1:12">
      <c r="A12547" s="118">
        <v>45231</v>
      </c>
      <c r="B12547" t="s">
        <v>240</v>
      </c>
      <c r="C12547" t="s">
        <v>239</v>
      </c>
      <c r="D12547" t="s">
        <v>1432</v>
      </c>
      <c r="E12547" t="s">
        <v>3431</v>
      </c>
      <c r="F12547" t="s">
        <v>803</v>
      </c>
      <c r="G12547" t="s">
        <v>802</v>
      </c>
      <c r="H12547" t="s">
        <v>235</v>
      </c>
      <c r="I12547">
        <v>390</v>
      </c>
      <c r="J12547" t="s">
        <v>145</v>
      </c>
      <c r="K12547" t="s">
        <v>137</v>
      </c>
      <c r="L12547">
        <f>I12547*$Q$2/100/1000</f>
        <v>1.4430000000000001E-3</v>
      </c>
    </row>
    <row r="12548" spans="1:12">
      <c r="A12548" s="118">
        <v>45170</v>
      </c>
      <c r="B12548" t="s">
        <v>3246</v>
      </c>
      <c r="C12548" t="s">
        <v>3245</v>
      </c>
      <c r="D12548" t="s">
        <v>3277</v>
      </c>
      <c r="E12548" t="s">
        <v>3430</v>
      </c>
      <c r="F12548" t="s">
        <v>3275</v>
      </c>
      <c r="G12548" t="s">
        <v>3274</v>
      </c>
      <c r="H12548" t="s">
        <v>3240</v>
      </c>
      <c r="I12548">
        <v>272</v>
      </c>
      <c r="J12548" t="s">
        <v>145</v>
      </c>
      <c r="K12548" t="s">
        <v>137</v>
      </c>
      <c r="L12548">
        <f>I12548*$Q$2/100/1000</f>
        <v>1.0064E-3</v>
      </c>
    </row>
    <row r="12549" spans="1:12">
      <c r="A12549" s="118">
        <v>45231</v>
      </c>
      <c r="B12549" t="s">
        <v>240</v>
      </c>
      <c r="C12549" t="s">
        <v>239</v>
      </c>
      <c r="D12549" t="s">
        <v>436</v>
      </c>
      <c r="E12549" t="s">
        <v>3429</v>
      </c>
      <c r="F12549" t="s">
        <v>768</v>
      </c>
      <c r="G12549" t="s">
        <v>767</v>
      </c>
      <c r="H12549" t="s">
        <v>235</v>
      </c>
      <c r="I12549">
        <v>390</v>
      </c>
      <c r="J12549" t="s">
        <v>145</v>
      </c>
      <c r="K12549" t="s">
        <v>137</v>
      </c>
      <c r="L12549">
        <f>I12549*$Q$2/100/1000</f>
        <v>1.4430000000000001E-3</v>
      </c>
    </row>
    <row r="12550" spans="1:12">
      <c r="A12550" s="118">
        <v>45170</v>
      </c>
      <c r="B12550" t="s">
        <v>3246</v>
      </c>
      <c r="C12550" t="s">
        <v>3245</v>
      </c>
      <c r="D12550" t="s">
        <v>3329</v>
      </c>
      <c r="E12550" t="s">
        <v>3428</v>
      </c>
      <c r="F12550">
        <v>23259802</v>
      </c>
      <c r="G12550" t="s">
        <v>3258</v>
      </c>
      <c r="H12550" t="s">
        <v>3240</v>
      </c>
      <c r="I12550">
        <v>272</v>
      </c>
      <c r="J12550" t="s">
        <v>145</v>
      </c>
      <c r="K12550" t="s">
        <v>137</v>
      </c>
      <c r="L12550">
        <f>I12550*$Q$2/100/1000</f>
        <v>1.0064E-3</v>
      </c>
    </row>
    <row r="12551" spans="1:12">
      <c r="A12551" s="118">
        <v>45231</v>
      </c>
      <c r="B12551" t="s">
        <v>240</v>
      </c>
      <c r="C12551" t="s">
        <v>239</v>
      </c>
      <c r="D12551" t="s">
        <v>805</v>
      </c>
      <c r="E12551" t="s">
        <v>3427</v>
      </c>
      <c r="F12551">
        <v>101027071</v>
      </c>
      <c r="G12551" t="s">
        <v>3426</v>
      </c>
      <c r="H12551" t="s">
        <v>235</v>
      </c>
      <c r="I12551">
        <v>390</v>
      </c>
      <c r="J12551" t="s">
        <v>145</v>
      </c>
      <c r="K12551" t="s">
        <v>137</v>
      </c>
      <c r="L12551">
        <f>I12551*$Q$2/100/1000</f>
        <v>1.4430000000000001E-3</v>
      </c>
    </row>
    <row r="12552" spans="1:12">
      <c r="A12552" s="118">
        <v>45170</v>
      </c>
      <c r="B12552" t="s">
        <v>3246</v>
      </c>
      <c r="C12552" t="s">
        <v>3245</v>
      </c>
      <c r="D12552" t="s">
        <v>3306</v>
      </c>
      <c r="E12552" t="s">
        <v>3425</v>
      </c>
      <c r="F12552">
        <v>101022343</v>
      </c>
      <c r="G12552" t="s">
        <v>3304</v>
      </c>
      <c r="H12552" t="s">
        <v>3240</v>
      </c>
      <c r="I12552">
        <v>272</v>
      </c>
      <c r="J12552" t="s">
        <v>145</v>
      </c>
      <c r="K12552" t="s">
        <v>137</v>
      </c>
      <c r="L12552">
        <f>I12552*$Q$2/100/1000</f>
        <v>1.0064E-3</v>
      </c>
    </row>
    <row r="12553" spans="1:12">
      <c r="A12553" s="118">
        <v>45170</v>
      </c>
      <c r="B12553" t="s">
        <v>3246</v>
      </c>
      <c r="C12553" t="s">
        <v>3245</v>
      </c>
      <c r="D12553" t="s">
        <v>3244</v>
      </c>
      <c r="E12553" t="s">
        <v>3424</v>
      </c>
      <c r="F12553" t="s">
        <v>3242</v>
      </c>
      <c r="G12553" t="s">
        <v>3241</v>
      </c>
      <c r="H12553" t="s">
        <v>3240</v>
      </c>
      <c r="I12553">
        <v>272</v>
      </c>
      <c r="J12553" t="s">
        <v>145</v>
      </c>
      <c r="K12553" t="s">
        <v>137</v>
      </c>
      <c r="L12553">
        <f>I12553*$Q$2/100/1000</f>
        <v>1.0064E-3</v>
      </c>
    </row>
    <row r="12554" spans="1:12">
      <c r="A12554" s="118">
        <v>45170</v>
      </c>
      <c r="B12554" t="s">
        <v>3246</v>
      </c>
      <c r="C12554" t="s">
        <v>3245</v>
      </c>
      <c r="D12554" t="s">
        <v>3357</v>
      </c>
      <c r="E12554" t="s">
        <v>3423</v>
      </c>
      <c r="F12554">
        <v>101048066</v>
      </c>
      <c r="G12554" t="s">
        <v>3247</v>
      </c>
      <c r="H12554" t="s">
        <v>3240</v>
      </c>
      <c r="I12554">
        <v>272</v>
      </c>
      <c r="J12554" t="s">
        <v>145</v>
      </c>
      <c r="K12554" t="s">
        <v>137</v>
      </c>
      <c r="L12554">
        <f>I12554*$Q$2/100/1000</f>
        <v>1.0064E-3</v>
      </c>
    </row>
    <row r="12555" spans="1:12">
      <c r="A12555" s="118">
        <v>45170</v>
      </c>
      <c r="B12555" t="s">
        <v>3246</v>
      </c>
      <c r="C12555" t="s">
        <v>3245</v>
      </c>
      <c r="D12555" t="s">
        <v>3329</v>
      </c>
      <c r="E12555" t="s">
        <v>3422</v>
      </c>
      <c r="F12555">
        <v>23259802</v>
      </c>
      <c r="G12555" t="s">
        <v>3258</v>
      </c>
      <c r="H12555" t="s">
        <v>3240</v>
      </c>
      <c r="I12555">
        <v>272</v>
      </c>
      <c r="J12555" t="s">
        <v>145</v>
      </c>
      <c r="K12555" t="s">
        <v>137</v>
      </c>
      <c r="L12555">
        <f>I12555*$Q$2/100/1000</f>
        <v>1.0064E-3</v>
      </c>
    </row>
    <row r="12556" spans="1:12">
      <c r="A12556" s="118">
        <v>45170</v>
      </c>
      <c r="B12556" t="s">
        <v>3246</v>
      </c>
      <c r="C12556" t="s">
        <v>3245</v>
      </c>
      <c r="D12556" t="s">
        <v>3300</v>
      </c>
      <c r="E12556" t="s">
        <v>3421</v>
      </c>
      <c r="F12556" t="s">
        <v>3298</v>
      </c>
      <c r="G12556" t="s">
        <v>3297</v>
      </c>
      <c r="H12556" t="s">
        <v>3240</v>
      </c>
      <c r="I12556">
        <v>272</v>
      </c>
      <c r="J12556" t="s">
        <v>145</v>
      </c>
      <c r="K12556" t="s">
        <v>137</v>
      </c>
      <c r="L12556">
        <f>I12556*$Q$2/100/1000</f>
        <v>1.0064E-3</v>
      </c>
    </row>
    <row r="12557" spans="1:12">
      <c r="A12557" s="118">
        <v>45170</v>
      </c>
      <c r="B12557" t="s">
        <v>3246</v>
      </c>
      <c r="C12557" t="s">
        <v>3245</v>
      </c>
      <c r="D12557" t="s">
        <v>3420</v>
      </c>
      <c r="E12557" t="s">
        <v>3419</v>
      </c>
      <c r="F12557" t="s">
        <v>3298</v>
      </c>
      <c r="G12557" t="s">
        <v>3297</v>
      </c>
      <c r="H12557" t="s">
        <v>3240</v>
      </c>
      <c r="I12557">
        <v>272</v>
      </c>
      <c r="J12557" t="s">
        <v>145</v>
      </c>
      <c r="K12557" t="s">
        <v>137</v>
      </c>
      <c r="L12557">
        <f>I12557*$Q$2/100/1000</f>
        <v>1.0064E-3</v>
      </c>
    </row>
    <row r="12558" spans="1:12">
      <c r="A12558" s="118">
        <v>45170</v>
      </c>
      <c r="B12558" t="s">
        <v>3246</v>
      </c>
      <c r="C12558" t="s">
        <v>3245</v>
      </c>
      <c r="D12558" t="s">
        <v>3277</v>
      </c>
      <c r="E12558" t="s">
        <v>3418</v>
      </c>
      <c r="F12558" t="s">
        <v>3275</v>
      </c>
      <c r="G12558" t="s">
        <v>3274</v>
      </c>
      <c r="H12558" t="s">
        <v>3240</v>
      </c>
      <c r="I12558">
        <v>272</v>
      </c>
      <c r="J12558" t="s">
        <v>145</v>
      </c>
      <c r="K12558" t="s">
        <v>137</v>
      </c>
      <c r="L12558">
        <f>I12558*$Q$2/100/1000</f>
        <v>1.0064E-3</v>
      </c>
    </row>
    <row r="12559" spans="1:12">
      <c r="A12559" s="118">
        <v>45200</v>
      </c>
      <c r="B12559" t="s">
        <v>3246</v>
      </c>
      <c r="C12559" t="s">
        <v>3245</v>
      </c>
      <c r="D12559" t="s">
        <v>3401</v>
      </c>
      <c r="E12559" t="s">
        <v>3417</v>
      </c>
      <c r="F12559">
        <v>101034323</v>
      </c>
      <c r="G12559" t="s">
        <v>3285</v>
      </c>
      <c r="H12559" t="s">
        <v>3240</v>
      </c>
      <c r="I12559">
        <v>272</v>
      </c>
      <c r="J12559" t="s">
        <v>145</v>
      </c>
      <c r="K12559" t="s">
        <v>137</v>
      </c>
      <c r="L12559">
        <f>I12559*$Q$2/100/1000</f>
        <v>1.0064E-3</v>
      </c>
    </row>
    <row r="12560" spans="1:12">
      <c r="A12560" s="118">
        <v>45200</v>
      </c>
      <c r="B12560" t="s">
        <v>3246</v>
      </c>
      <c r="C12560" t="s">
        <v>3245</v>
      </c>
      <c r="D12560" t="s">
        <v>3303</v>
      </c>
      <c r="E12560" t="s">
        <v>3416</v>
      </c>
      <c r="F12560">
        <v>22211813</v>
      </c>
      <c r="G12560" t="s">
        <v>3301</v>
      </c>
      <c r="H12560" t="s">
        <v>3240</v>
      </c>
      <c r="I12560">
        <v>272</v>
      </c>
      <c r="J12560" t="s">
        <v>145</v>
      </c>
      <c r="K12560" t="s">
        <v>137</v>
      </c>
      <c r="L12560">
        <f>I12560*$Q$2/100/1000</f>
        <v>1.0064E-3</v>
      </c>
    </row>
    <row r="12561" spans="1:12">
      <c r="A12561" s="118">
        <v>45200</v>
      </c>
      <c r="B12561" t="s">
        <v>3246</v>
      </c>
      <c r="C12561" t="s">
        <v>3245</v>
      </c>
      <c r="D12561" t="s">
        <v>3329</v>
      </c>
      <c r="E12561" t="s">
        <v>3415</v>
      </c>
      <c r="F12561">
        <v>23259802</v>
      </c>
      <c r="G12561" t="s">
        <v>3258</v>
      </c>
      <c r="H12561" t="s">
        <v>3240</v>
      </c>
      <c r="I12561">
        <v>272</v>
      </c>
      <c r="J12561" t="s">
        <v>145</v>
      </c>
      <c r="K12561" t="s">
        <v>137</v>
      </c>
      <c r="L12561">
        <f>I12561*$Q$2/100/1000</f>
        <v>1.0064E-3</v>
      </c>
    </row>
    <row r="12562" spans="1:12">
      <c r="A12562" s="118">
        <v>45200</v>
      </c>
      <c r="B12562" t="s">
        <v>3246</v>
      </c>
      <c r="C12562" t="s">
        <v>3245</v>
      </c>
      <c r="D12562" t="s">
        <v>3267</v>
      </c>
      <c r="E12562" t="s">
        <v>3414</v>
      </c>
      <c r="F12562">
        <v>101047107</v>
      </c>
      <c r="G12562" t="s">
        <v>3265</v>
      </c>
      <c r="H12562" t="s">
        <v>3240</v>
      </c>
      <c r="I12562">
        <v>272</v>
      </c>
      <c r="J12562" t="s">
        <v>145</v>
      </c>
      <c r="K12562" t="s">
        <v>137</v>
      </c>
      <c r="L12562">
        <f>I12562*$Q$2/100/1000</f>
        <v>1.0064E-3</v>
      </c>
    </row>
    <row r="12563" spans="1:12">
      <c r="A12563" s="118">
        <v>45200</v>
      </c>
      <c r="B12563" t="s">
        <v>3246</v>
      </c>
      <c r="C12563" t="s">
        <v>3245</v>
      </c>
      <c r="D12563" t="s">
        <v>3407</v>
      </c>
      <c r="E12563" t="s">
        <v>3413</v>
      </c>
      <c r="F12563">
        <v>101048066</v>
      </c>
      <c r="G12563" t="s">
        <v>3247</v>
      </c>
      <c r="H12563" t="s">
        <v>3240</v>
      </c>
      <c r="I12563">
        <v>272</v>
      </c>
      <c r="J12563" t="s">
        <v>145</v>
      </c>
      <c r="K12563" t="s">
        <v>137</v>
      </c>
      <c r="L12563">
        <f>I12563*$Q$2/100/1000</f>
        <v>1.0064E-3</v>
      </c>
    </row>
    <row r="12564" spans="1:12">
      <c r="A12564" s="118">
        <v>45200</v>
      </c>
      <c r="B12564" t="s">
        <v>3246</v>
      </c>
      <c r="C12564" t="s">
        <v>3245</v>
      </c>
      <c r="D12564" t="s">
        <v>3412</v>
      </c>
      <c r="E12564" t="s">
        <v>3411</v>
      </c>
      <c r="F12564">
        <v>101048066</v>
      </c>
      <c r="G12564" t="s">
        <v>3247</v>
      </c>
      <c r="H12564" t="s">
        <v>3240</v>
      </c>
      <c r="I12564">
        <v>272</v>
      </c>
      <c r="J12564" t="s">
        <v>145</v>
      </c>
      <c r="K12564" t="s">
        <v>137</v>
      </c>
      <c r="L12564">
        <f>I12564*$Q$2/100/1000</f>
        <v>1.0064E-3</v>
      </c>
    </row>
    <row r="12565" spans="1:12">
      <c r="A12565" s="118">
        <v>45200</v>
      </c>
      <c r="B12565" t="s">
        <v>3246</v>
      </c>
      <c r="C12565" t="s">
        <v>3245</v>
      </c>
      <c r="D12565" t="s">
        <v>3300</v>
      </c>
      <c r="E12565" t="s">
        <v>3410</v>
      </c>
      <c r="F12565" t="s">
        <v>3298</v>
      </c>
      <c r="G12565" t="s">
        <v>3297</v>
      </c>
      <c r="H12565" t="s">
        <v>3240</v>
      </c>
      <c r="I12565">
        <v>272</v>
      </c>
      <c r="J12565" t="s">
        <v>145</v>
      </c>
      <c r="K12565" t="s">
        <v>137</v>
      </c>
      <c r="L12565">
        <f>I12565*$Q$2/100/1000</f>
        <v>1.0064E-3</v>
      </c>
    </row>
    <row r="12566" spans="1:12">
      <c r="A12566" s="118">
        <v>45200</v>
      </c>
      <c r="B12566" t="s">
        <v>3246</v>
      </c>
      <c r="C12566" t="s">
        <v>3245</v>
      </c>
      <c r="D12566" t="s">
        <v>3329</v>
      </c>
      <c r="E12566" t="s">
        <v>3409</v>
      </c>
      <c r="F12566">
        <v>23259802</v>
      </c>
      <c r="G12566" t="s">
        <v>3258</v>
      </c>
      <c r="H12566" t="s">
        <v>3240</v>
      </c>
      <c r="I12566">
        <v>272</v>
      </c>
      <c r="J12566" t="s">
        <v>145</v>
      </c>
      <c r="K12566" t="s">
        <v>137</v>
      </c>
      <c r="L12566">
        <f>I12566*$Q$2/100/1000</f>
        <v>1.0064E-3</v>
      </c>
    </row>
    <row r="12567" spans="1:12">
      <c r="A12567" s="118">
        <v>45200</v>
      </c>
      <c r="B12567" t="s">
        <v>3246</v>
      </c>
      <c r="C12567" t="s">
        <v>3245</v>
      </c>
      <c r="D12567" t="s">
        <v>3255</v>
      </c>
      <c r="E12567" t="s">
        <v>3408</v>
      </c>
      <c r="F12567">
        <v>22211813</v>
      </c>
      <c r="G12567" t="s">
        <v>3301</v>
      </c>
      <c r="H12567" t="s">
        <v>3240</v>
      </c>
      <c r="I12567">
        <v>272</v>
      </c>
      <c r="J12567" t="s">
        <v>145</v>
      </c>
      <c r="K12567" t="s">
        <v>137</v>
      </c>
      <c r="L12567">
        <f>I12567*$Q$2/100/1000</f>
        <v>1.0064E-3</v>
      </c>
    </row>
    <row r="12568" spans="1:12">
      <c r="A12568" s="118">
        <v>45200</v>
      </c>
      <c r="B12568" t="s">
        <v>3246</v>
      </c>
      <c r="C12568" t="s">
        <v>3245</v>
      </c>
      <c r="D12568" t="s">
        <v>3407</v>
      </c>
      <c r="E12568" t="s">
        <v>3406</v>
      </c>
      <c r="F12568">
        <v>101048066</v>
      </c>
      <c r="G12568" t="s">
        <v>3247</v>
      </c>
      <c r="H12568" t="s">
        <v>3240</v>
      </c>
      <c r="I12568">
        <v>272</v>
      </c>
      <c r="J12568" t="s">
        <v>145</v>
      </c>
      <c r="K12568" t="s">
        <v>137</v>
      </c>
      <c r="L12568">
        <f>I12568*$Q$2/100/1000</f>
        <v>1.0064E-3</v>
      </c>
    </row>
    <row r="12569" spans="1:12">
      <c r="A12569" s="118">
        <v>45200</v>
      </c>
      <c r="B12569" t="s">
        <v>3246</v>
      </c>
      <c r="C12569" t="s">
        <v>3245</v>
      </c>
      <c r="D12569" t="s">
        <v>3405</v>
      </c>
      <c r="E12569" t="s">
        <v>3404</v>
      </c>
      <c r="F12569">
        <v>101048066</v>
      </c>
      <c r="G12569" t="s">
        <v>3247</v>
      </c>
      <c r="H12569" t="s">
        <v>3240</v>
      </c>
      <c r="I12569">
        <v>272</v>
      </c>
      <c r="J12569" t="s">
        <v>145</v>
      </c>
      <c r="K12569" t="s">
        <v>137</v>
      </c>
      <c r="L12569">
        <f>I12569*$Q$2/100/1000</f>
        <v>1.0064E-3</v>
      </c>
    </row>
    <row r="12570" spans="1:12">
      <c r="A12570" s="118">
        <v>45200</v>
      </c>
      <c r="B12570" t="s">
        <v>3246</v>
      </c>
      <c r="C12570" t="s">
        <v>3245</v>
      </c>
      <c r="D12570" t="s">
        <v>3401</v>
      </c>
      <c r="E12570" t="s">
        <v>3403</v>
      </c>
      <c r="F12570">
        <v>101034323</v>
      </c>
      <c r="G12570" t="s">
        <v>3285</v>
      </c>
      <c r="H12570" t="s">
        <v>3240</v>
      </c>
      <c r="I12570">
        <v>272</v>
      </c>
      <c r="J12570" t="s">
        <v>145</v>
      </c>
      <c r="K12570" t="s">
        <v>137</v>
      </c>
      <c r="L12570">
        <f>I12570*$Q$2/100/1000</f>
        <v>1.0064E-3</v>
      </c>
    </row>
    <row r="12571" spans="1:12">
      <c r="A12571" s="118">
        <v>45200</v>
      </c>
      <c r="B12571" t="s">
        <v>3246</v>
      </c>
      <c r="C12571" t="s">
        <v>3245</v>
      </c>
      <c r="D12571" t="s">
        <v>3401</v>
      </c>
      <c r="E12571" t="s">
        <v>3402</v>
      </c>
      <c r="F12571">
        <v>101034323</v>
      </c>
      <c r="G12571" t="s">
        <v>3285</v>
      </c>
      <c r="H12571" t="s">
        <v>3240</v>
      </c>
      <c r="I12571">
        <v>272</v>
      </c>
      <c r="J12571" t="s">
        <v>145</v>
      </c>
      <c r="K12571" t="s">
        <v>137</v>
      </c>
      <c r="L12571">
        <f>I12571*$Q$2/100/1000</f>
        <v>1.0064E-3</v>
      </c>
    </row>
    <row r="12572" spans="1:12">
      <c r="A12572" s="118">
        <v>45200</v>
      </c>
      <c r="B12572" t="s">
        <v>3246</v>
      </c>
      <c r="C12572" t="s">
        <v>3245</v>
      </c>
      <c r="D12572" t="s">
        <v>3401</v>
      </c>
      <c r="E12572" t="s">
        <v>3400</v>
      </c>
      <c r="F12572">
        <v>101034323</v>
      </c>
      <c r="G12572" t="s">
        <v>3285</v>
      </c>
      <c r="H12572" t="s">
        <v>3240</v>
      </c>
      <c r="I12572">
        <v>272</v>
      </c>
      <c r="J12572" t="s">
        <v>145</v>
      </c>
      <c r="K12572" t="s">
        <v>137</v>
      </c>
      <c r="L12572">
        <f>I12572*$Q$2/100/1000</f>
        <v>1.0064E-3</v>
      </c>
    </row>
    <row r="12573" spans="1:12">
      <c r="A12573" s="118">
        <v>45200</v>
      </c>
      <c r="B12573" t="s">
        <v>3246</v>
      </c>
      <c r="C12573" t="s">
        <v>3245</v>
      </c>
      <c r="D12573" t="s">
        <v>3306</v>
      </c>
      <c r="E12573" t="s">
        <v>3399</v>
      </c>
      <c r="F12573">
        <v>101022343</v>
      </c>
      <c r="G12573" t="s">
        <v>3304</v>
      </c>
      <c r="H12573" t="s">
        <v>3240</v>
      </c>
      <c r="I12573">
        <v>272</v>
      </c>
      <c r="J12573" t="s">
        <v>145</v>
      </c>
      <c r="K12573" t="s">
        <v>137</v>
      </c>
      <c r="L12573">
        <f>I12573*$Q$2/100/1000</f>
        <v>1.0064E-3</v>
      </c>
    </row>
    <row r="12574" spans="1:12">
      <c r="A12574" s="118">
        <v>45200</v>
      </c>
      <c r="B12574" t="s">
        <v>3246</v>
      </c>
      <c r="C12574" t="s">
        <v>3245</v>
      </c>
      <c r="D12574" t="s">
        <v>3292</v>
      </c>
      <c r="E12574" t="s">
        <v>3398</v>
      </c>
      <c r="F12574">
        <v>42207077</v>
      </c>
      <c r="G12574" t="s">
        <v>3290</v>
      </c>
      <c r="H12574" t="s">
        <v>3240</v>
      </c>
      <c r="I12574">
        <v>272</v>
      </c>
      <c r="J12574" t="s">
        <v>145</v>
      </c>
      <c r="K12574" t="s">
        <v>137</v>
      </c>
      <c r="L12574">
        <f>I12574*$Q$2/100/1000</f>
        <v>1.0064E-3</v>
      </c>
    </row>
    <row r="12575" spans="1:12">
      <c r="A12575" s="118">
        <v>45200</v>
      </c>
      <c r="B12575" t="s">
        <v>3246</v>
      </c>
      <c r="C12575" t="s">
        <v>3245</v>
      </c>
      <c r="D12575" t="s">
        <v>3386</v>
      </c>
      <c r="E12575" t="s">
        <v>3397</v>
      </c>
      <c r="F12575">
        <v>42206851</v>
      </c>
      <c r="G12575" t="s">
        <v>3396</v>
      </c>
      <c r="H12575" t="s">
        <v>3240</v>
      </c>
      <c r="I12575">
        <v>272</v>
      </c>
      <c r="J12575" t="s">
        <v>145</v>
      </c>
      <c r="K12575" t="s">
        <v>137</v>
      </c>
      <c r="L12575">
        <f>I12575*$Q$2/100/1000</f>
        <v>1.0064E-3</v>
      </c>
    </row>
    <row r="12576" spans="1:12">
      <c r="A12576" s="118">
        <v>45231</v>
      </c>
      <c r="B12576" t="s">
        <v>460</v>
      </c>
      <c r="C12576" t="s">
        <v>459</v>
      </c>
      <c r="D12576" t="s">
        <v>3395</v>
      </c>
      <c r="E12576" t="s">
        <v>3394</v>
      </c>
      <c r="F12576" t="s">
        <v>834</v>
      </c>
      <c r="G12576" t="s">
        <v>833</v>
      </c>
      <c r="H12576" t="s">
        <v>455</v>
      </c>
      <c r="I12576">
        <v>103.6</v>
      </c>
      <c r="J12576" t="s">
        <v>145</v>
      </c>
      <c r="K12576" t="s">
        <v>137</v>
      </c>
      <c r="L12576">
        <f>I12576*$Q$2/100/1000</f>
        <v>3.8331999999999998E-4</v>
      </c>
    </row>
    <row r="12577" spans="1:12">
      <c r="A12577" s="118">
        <v>45231</v>
      </c>
      <c r="B12577" t="s">
        <v>3246</v>
      </c>
      <c r="C12577" t="s">
        <v>3245</v>
      </c>
      <c r="D12577" t="s">
        <v>3244</v>
      </c>
      <c r="E12577" t="s">
        <v>3393</v>
      </c>
      <c r="F12577" t="s">
        <v>3242</v>
      </c>
      <c r="G12577" t="s">
        <v>3241</v>
      </c>
      <c r="H12577" t="s">
        <v>3240</v>
      </c>
      <c r="I12577">
        <v>272</v>
      </c>
      <c r="J12577" t="s">
        <v>145</v>
      </c>
      <c r="K12577" t="s">
        <v>137</v>
      </c>
      <c r="L12577">
        <f>I12577*$Q$2/100/1000</f>
        <v>1.0064E-3</v>
      </c>
    </row>
    <row r="12578" spans="1:12">
      <c r="A12578" s="118">
        <v>45231</v>
      </c>
      <c r="B12578" t="s">
        <v>3246</v>
      </c>
      <c r="C12578" t="s">
        <v>3245</v>
      </c>
      <c r="D12578" t="s">
        <v>3249</v>
      </c>
      <c r="E12578" t="s">
        <v>3392</v>
      </c>
      <c r="F12578">
        <v>101048066</v>
      </c>
      <c r="G12578" t="s">
        <v>3247</v>
      </c>
      <c r="H12578" t="s">
        <v>3240</v>
      </c>
      <c r="I12578">
        <v>272</v>
      </c>
      <c r="J12578" t="s">
        <v>145</v>
      </c>
      <c r="K12578" t="s">
        <v>137</v>
      </c>
      <c r="L12578">
        <f>I12578*$Q$2/100/1000</f>
        <v>1.0064E-3</v>
      </c>
    </row>
    <row r="12579" spans="1:12">
      <c r="A12579" s="118">
        <v>45231</v>
      </c>
      <c r="B12579" t="s">
        <v>3246</v>
      </c>
      <c r="C12579" t="s">
        <v>3245</v>
      </c>
      <c r="D12579" t="s">
        <v>3267</v>
      </c>
      <c r="E12579" t="s">
        <v>3391</v>
      </c>
      <c r="F12579">
        <v>101047107</v>
      </c>
      <c r="G12579" t="s">
        <v>3265</v>
      </c>
      <c r="H12579" t="s">
        <v>3240</v>
      </c>
      <c r="I12579">
        <v>272</v>
      </c>
      <c r="J12579" t="s">
        <v>145</v>
      </c>
      <c r="K12579" t="s">
        <v>137</v>
      </c>
      <c r="L12579">
        <f>I12579*$Q$2/100/1000</f>
        <v>1.0064E-3</v>
      </c>
    </row>
    <row r="12580" spans="1:12">
      <c r="A12580" s="118">
        <v>45231</v>
      </c>
      <c r="B12580" t="s">
        <v>3246</v>
      </c>
      <c r="C12580" t="s">
        <v>3245</v>
      </c>
      <c r="D12580" t="s">
        <v>3308</v>
      </c>
      <c r="E12580" t="s">
        <v>3390</v>
      </c>
      <c r="F12580">
        <v>101047107</v>
      </c>
      <c r="G12580" t="s">
        <v>3265</v>
      </c>
      <c r="H12580" t="s">
        <v>3240</v>
      </c>
      <c r="I12580">
        <v>272</v>
      </c>
      <c r="J12580" t="s">
        <v>145</v>
      </c>
      <c r="K12580" t="s">
        <v>137</v>
      </c>
      <c r="L12580">
        <f>I12580*$Q$2/100/1000</f>
        <v>1.0064E-3</v>
      </c>
    </row>
    <row r="12581" spans="1:12">
      <c r="A12581" s="118">
        <v>45231</v>
      </c>
      <c r="B12581" t="s">
        <v>3246</v>
      </c>
      <c r="C12581" t="s">
        <v>3245</v>
      </c>
      <c r="D12581" t="s">
        <v>3386</v>
      </c>
      <c r="E12581" t="s">
        <v>3389</v>
      </c>
      <c r="F12581" t="s">
        <v>3388</v>
      </c>
      <c r="G12581" t="s">
        <v>3387</v>
      </c>
      <c r="H12581" t="s">
        <v>3240</v>
      </c>
      <c r="I12581">
        <v>272</v>
      </c>
      <c r="J12581" t="s">
        <v>145</v>
      </c>
      <c r="K12581" t="s">
        <v>137</v>
      </c>
      <c r="L12581">
        <f>I12581*$Q$2/100/1000</f>
        <v>1.0064E-3</v>
      </c>
    </row>
    <row r="12582" spans="1:12">
      <c r="A12582" s="118">
        <v>45231</v>
      </c>
      <c r="B12582" t="s">
        <v>3246</v>
      </c>
      <c r="C12582" t="s">
        <v>3245</v>
      </c>
      <c r="D12582" t="s">
        <v>3386</v>
      </c>
      <c r="E12582" t="s">
        <v>3385</v>
      </c>
      <c r="F12582">
        <v>1</v>
      </c>
      <c r="G12582" t="s">
        <v>3384</v>
      </c>
      <c r="H12582" t="s">
        <v>3240</v>
      </c>
      <c r="I12582">
        <v>272</v>
      </c>
      <c r="J12582" t="s">
        <v>145</v>
      </c>
      <c r="K12582" t="s">
        <v>137</v>
      </c>
      <c r="L12582">
        <f>I12582*$Q$2/100/1000</f>
        <v>1.0064E-3</v>
      </c>
    </row>
    <row r="12583" spans="1:12">
      <c r="A12583" s="118">
        <v>45231</v>
      </c>
      <c r="B12583" t="s">
        <v>460</v>
      </c>
      <c r="C12583" t="s">
        <v>459</v>
      </c>
      <c r="D12583" t="s">
        <v>3383</v>
      </c>
      <c r="E12583" t="s">
        <v>3382</v>
      </c>
      <c r="F12583">
        <v>101036300</v>
      </c>
      <c r="G12583" t="s">
        <v>3381</v>
      </c>
      <c r="H12583" t="s">
        <v>455</v>
      </c>
      <c r="I12583">
        <v>103.6</v>
      </c>
      <c r="J12583" t="s">
        <v>145</v>
      </c>
      <c r="K12583" t="s">
        <v>137</v>
      </c>
      <c r="L12583">
        <f>I12583*$Q$2/100/1000</f>
        <v>3.8331999999999998E-4</v>
      </c>
    </row>
    <row r="12584" spans="1:12">
      <c r="A12584" s="118">
        <v>45231</v>
      </c>
      <c r="B12584" t="s">
        <v>3246</v>
      </c>
      <c r="C12584" t="s">
        <v>3245</v>
      </c>
      <c r="D12584" t="s">
        <v>3249</v>
      </c>
      <c r="E12584" t="s">
        <v>3380</v>
      </c>
      <c r="F12584">
        <v>101048066</v>
      </c>
      <c r="G12584" t="s">
        <v>3247</v>
      </c>
      <c r="H12584" t="s">
        <v>3240</v>
      </c>
      <c r="I12584">
        <v>272</v>
      </c>
      <c r="J12584" t="s">
        <v>145</v>
      </c>
      <c r="K12584" t="s">
        <v>137</v>
      </c>
      <c r="L12584">
        <f>I12584*$Q$2/100/1000</f>
        <v>1.0064E-3</v>
      </c>
    </row>
    <row r="12585" spans="1:12">
      <c r="A12585" s="118">
        <v>45231</v>
      </c>
      <c r="B12585" t="s">
        <v>3246</v>
      </c>
      <c r="C12585" t="s">
        <v>3245</v>
      </c>
      <c r="D12585" t="s">
        <v>3379</v>
      </c>
      <c r="E12585" t="s">
        <v>3378</v>
      </c>
      <c r="F12585">
        <v>101034323</v>
      </c>
      <c r="G12585" t="s">
        <v>3285</v>
      </c>
      <c r="H12585" t="s">
        <v>3240</v>
      </c>
      <c r="I12585">
        <v>272</v>
      </c>
      <c r="J12585" t="s">
        <v>145</v>
      </c>
      <c r="K12585" t="s">
        <v>137</v>
      </c>
      <c r="L12585">
        <f>I12585*$Q$2/100/1000</f>
        <v>1.0064E-3</v>
      </c>
    </row>
    <row r="12586" spans="1:12">
      <c r="A12586" s="118">
        <v>45231</v>
      </c>
      <c r="B12586" t="s">
        <v>3246</v>
      </c>
      <c r="C12586" t="s">
        <v>3245</v>
      </c>
      <c r="D12586" t="s">
        <v>3287</v>
      </c>
      <c r="E12586" t="s">
        <v>3377</v>
      </c>
      <c r="F12586">
        <v>101034323</v>
      </c>
      <c r="G12586" t="s">
        <v>3285</v>
      </c>
      <c r="H12586" t="s">
        <v>3240</v>
      </c>
      <c r="I12586">
        <v>272</v>
      </c>
      <c r="J12586" t="s">
        <v>145</v>
      </c>
      <c r="K12586" t="s">
        <v>137</v>
      </c>
      <c r="L12586">
        <f>I12586*$Q$2/100/1000</f>
        <v>1.0064E-3</v>
      </c>
    </row>
    <row r="12587" spans="1:12">
      <c r="A12587" s="118">
        <v>45231</v>
      </c>
      <c r="B12587" t="s">
        <v>144</v>
      </c>
      <c r="C12587" t="s">
        <v>143</v>
      </c>
      <c r="D12587" t="s">
        <v>165</v>
      </c>
      <c r="E12587" t="s">
        <v>3376</v>
      </c>
      <c r="F12587">
        <v>101017188</v>
      </c>
      <c r="G12587" t="s">
        <v>163</v>
      </c>
      <c r="H12587" t="s">
        <v>139</v>
      </c>
      <c r="I12587">
        <v>22.2</v>
      </c>
      <c r="J12587" t="s">
        <v>138</v>
      </c>
      <c r="K12587" t="s">
        <v>137</v>
      </c>
      <c r="L12587">
        <f>I12587*$Q$2/1000</f>
        <v>8.2140000000000008E-3</v>
      </c>
    </row>
    <row r="12588" spans="1:12">
      <c r="A12588" s="118">
        <v>45231</v>
      </c>
      <c r="B12588" t="s">
        <v>3246</v>
      </c>
      <c r="C12588" t="s">
        <v>3245</v>
      </c>
      <c r="D12588" t="s">
        <v>3292</v>
      </c>
      <c r="E12588" t="s">
        <v>3375</v>
      </c>
      <c r="F12588">
        <v>42207077</v>
      </c>
      <c r="G12588" t="s">
        <v>3290</v>
      </c>
      <c r="H12588" t="s">
        <v>3240</v>
      </c>
      <c r="I12588">
        <v>272</v>
      </c>
      <c r="J12588" t="s">
        <v>145</v>
      </c>
      <c r="K12588" t="s">
        <v>137</v>
      </c>
      <c r="L12588">
        <f>I12588*$Q$2/100/1000</f>
        <v>1.0064E-3</v>
      </c>
    </row>
    <row r="12589" spans="1:12">
      <c r="A12589" s="118">
        <v>45231</v>
      </c>
      <c r="B12589" t="s">
        <v>3246</v>
      </c>
      <c r="C12589" t="s">
        <v>3245</v>
      </c>
      <c r="D12589" t="s">
        <v>3257</v>
      </c>
      <c r="E12589" t="s">
        <v>3374</v>
      </c>
      <c r="F12589">
        <v>101047312</v>
      </c>
      <c r="G12589" t="s">
        <v>3253</v>
      </c>
      <c r="H12589" t="s">
        <v>3240</v>
      </c>
      <c r="I12589">
        <v>272</v>
      </c>
      <c r="J12589" t="s">
        <v>145</v>
      </c>
      <c r="K12589" t="s">
        <v>137</v>
      </c>
      <c r="L12589">
        <f>I12589*$Q$2/100/1000</f>
        <v>1.0064E-3</v>
      </c>
    </row>
    <row r="12590" spans="1:12">
      <c r="A12590" s="118">
        <v>45231</v>
      </c>
      <c r="B12590" t="s">
        <v>3246</v>
      </c>
      <c r="C12590" t="s">
        <v>3245</v>
      </c>
      <c r="D12590" t="s">
        <v>3303</v>
      </c>
      <c r="E12590" t="s">
        <v>3373</v>
      </c>
      <c r="F12590">
        <v>22211813</v>
      </c>
      <c r="G12590" t="s">
        <v>3301</v>
      </c>
      <c r="H12590" t="s">
        <v>3240</v>
      </c>
      <c r="I12590">
        <v>272</v>
      </c>
      <c r="J12590" t="s">
        <v>145</v>
      </c>
      <c r="K12590" t="s">
        <v>137</v>
      </c>
      <c r="L12590">
        <f>I12590*$Q$2/100/1000</f>
        <v>1.0064E-3</v>
      </c>
    </row>
    <row r="12591" spans="1:12">
      <c r="A12591" s="118">
        <v>45231</v>
      </c>
      <c r="B12591" t="s">
        <v>3246</v>
      </c>
      <c r="C12591" t="s">
        <v>3245</v>
      </c>
      <c r="D12591" t="s">
        <v>3255</v>
      </c>
      <c r="E12591" t="s">
        <v>3372</v>
      </c>
      <c r="F12591">
        <v>22211813</v>
      </c>
      <c r="G12591" t="s">
        <v>3301</v>
      </c>
      <c r="H12591" t="s">
        <v>3240</v>
      </c>
      <c r="I12591">
        <v>272</v>
      </c>
      <c r="J12591" t="s">
        <v>145</v>
      </c>
      <c r="K12591" t="s">
        <v>137</v>
      </c>
      <c r="L12591">
        <f>I12591*$Q$2/100/1000</f>
        <v>1.0064E-3</v>
      </c>
    </row>
    <row r="12592" spans="1:12">
      <c r="A12592" s="118">
        <v>45231</v>
      </c>
      <c r="B12592" t="s">
        <v>305</v>
      </c>
      <c r="C12592" t="s">
        <v>304</v>
      </c>
      <c r="D12592" t="s">
        <v>688</v>
      </c>
      <c r="E12592" t="s">
        <v>3371</v>
      </c>
      <c r="F12592" t="s">
        <v>482</v>
      </c>
      <c r="G12592" t="s">
        <v>481</v>
      </c>
      <c r="H12592" t="s">
        <v>300</v>
      </c>
      <c r="I12592">
        <v>12.8</v>
      </c>
      <c r="J12592" t="s">
        <v>145</v>
      </c>
      <c r="K12592" t="s">
        <v>137</v>
      </c>
      <c r="L12592">
        <f>I12592*$Q$2/100/1000</f>
        <v>4.7360000000000001E-5</v>
      </c>
    </row>
    <row r="12593" spans="1:12">
      <c r="A12593" s="118">
        <v>45231</v>
      </c>
      <c r="B12593" t="s">
        <v>3246</v>
      </c>
      <c r="C12593" t="s">
        <v>3245</v>
      </c>
      <c r="D12593" t="s">
        <v>3357</v>
      </c>
      <c r="E12593" t="s">
        <v>3370</v>
      </c>
      <c r="F12593">
        <v>101048066</v>
      </c>
      <c r="G12593" t="s">
        <v>3247</v>
      </c>
      <c r="H12593" t="s">
        <v>3240</v>
      </c>
      <c r="I12593">
        <v>272</v>
      </c>
      <c r="J12593" t="s">
        <v>145</v>
      </c>
      <c r="K12593" t="s">
        <v>137</v>
      </c>
      <c r="L12593">
        <f>I12593*$Q$2/100/1000</f>
        <v>1.0064E-3</v>
      </c>
    </row>
    <row r="12594" spans="1:12">
      <c r="A12594" s="118">
        <v>45231</v>
      </c>
      <c r="B12594" t="s">
        <v>3246</v>
      </c>
      <c r="C12594" t="s">
        <v>3245</v>
      </c>
      <c r="D12594" t="s">
        <v>3369</v>
      </c>
      <c r="E12594" t="s">
        <v>3368</v>
      </c>
      <c r="F12594">
        <v>101048066</v>
      </c>
      <c r="G12594" t="s">
        <v>3247</v>
      </c>
      <c r="H12594" t="s">
        <v>3240</v>
      </c>
      <c r="I12594">
        <v>272</v>
      </c>
      <c r="J12594" t="s">
        <v>145</v>
      </c>
      <c r="K12594" t="s">
        <v>137</v>
      </c>
      <c r="L12594">
        <f>I12594*$Q$2/100/1000</f>
        <v>1.0064E-3</v>
      </c>
    </row>
    <row r="12595" spans="1:12">
      <c r="A12595" s="118">
        <v>45231</v>
      </c>
      <c r="B12595" t="s">
        <v>144</v>
      </c>
      <c r="C12595" t="s">
        <v>143</v>
      </c>
      <c r="D12595" t="s">
        <v>882</v>
      </c>
      <c r="E12595" t="s">
        <v>3367</v>
      </c>
      <c r="F12595" t="s">
        <v>153</v>
      </c>
      <c r="G12595" t="s">
        <v>152</v>
      </c>
      <c r="H12595" t="s">
        <v>139</v>
      </c>
      <c r="I12595">
        <v>22.2</v>
      </c>
      <c r="J12595" t="s">
        <v>138</v>
      </c>
      <c r="K12595" t="s">
        <v>137</v>
      </c>
      <c r="L12595">
        <f>I12595*$Q$2/1000</f>
        <v>8.2140000000000008E-3</v>
      </c>
    </row>
    <row r="12596" spans="1:12">
      <c r="A12596" s="118">
        <v>45231</v>
      </c>
      <c r="B12596" t="s">
        <v>856</v>
      </c>
      <c r="C12596" t="s">
        <v>855</v>
      </c>
      <c r="D12596" t="s">
        <v>3334</v>
      </c>
      <c r="E12596" t="s">
        <v>3366</v>
      </c>
      <c r="F12596" t="s">
        <v>3365</v>
      </c>
      <c r="G12596" t="s">
        <v>3364</v>
      </c>
      <c r="H12596" s="123" t="s">
        <v>851</v>
      </c>
      <c r="I12596">
        <v>5214</v>
      </c>
      <c r="J12596" t="s">
        <v>173</v>
      </c>
      <c r="K12596" t="s">
        <v>172</v>
      </c>
      <c r="L12596">
        <f>I12596*$Q$3*2.5/1000</f>
        <v>0.4181628</v>
      </c>
    </row>
    <row r="12597" spans="1:12">
      <c r="A12597" s="118">
        <v>45231</v>
      </c>
      <c r="B12597" t="s">
        <v>3246</v>
      </c>
      <c r="C12597" t="s">
        <v>3245</v>
      </c>
      <c r="D12597" t="s">
        <v>3257</v>
      </c>
      <c r="E12597" t="s">
        <v>3363</v>
      </c>
      <c r="F12597">
        <v>101047312</v>
      </c>
      <c r="G12597" t="s">
        <v>3253</v>
      </c>
      <c r="H12597" t="s">
        <v>3240</v>
      </c>
      <c r="I12597">
        <v>272</v>
      </c>
      <c r="J12597" t="s">
        <v>145</v>
      </c>
      <c r="K12597" t="s">
        <v>137</v>
      </c>
      <c r="L12597">
        <f>I12597*$Q$2/100/1000</f>
        <v>1.0064E-3</v>
      </c>
    </row>
    <row r="12598" spans="1:12">
      <c r="A12598" s="118">
        <v>45231</v>
      </c>
      <c r="B12598" t="s">
        <v>3246</v>
      </c>
      <c r="C12598" t="s">
        <v>3245</v>
      </c>
      <c r="D12598" t="s">
        <v>3362</v>
      </c>
      <c r="E12598" t="s">
        <v>3361</v>
      </c>
      <c r="F12598" t="s">
        <v>3360</v>
      </c>
      <c r="G12598" t="s">
        <v>3359</v>
      </c>
      <c r="H12598" t="s">
        <v>3240</v>
      </c>
      <c r="I12598">
        <v>272</v>
      </c>
      <c r="J12598" t="s">
        <v>145</v>
      </c>
      <c r="K12598" t="s">
        <v>137</v>
      </c>
      <c r="L12598">
        <f>I12598*$Q$2/100/1000</f>
        <v>1.0064E-3</v>
      </c>
    </row>
    <row r="12599" spans="1:12">
      <c r="A12599" s="118">
        <v>45231</v>
      </c>
      <c r="B12599" t="s">
        <v>3246</v>
      </c>
      <c r="C12599" t="s">
        <v>3245</v>
      </c>
      <c r="D12599" t="s">
        <v>3277</v>
      </c>
      <c r="E12599" t="s">
        <v>3358</v>
      </c>
      <c r="F12599" t="s">
        <v>3275</v>
      </c>
      <c r="G12599" t="s">
        <v>3274</v>
      </c>
      <c r="H12599" t="s">
        <v>3240</v>
      </c>
      <c r="I12599">
        <v>272</v>
      </c>
      <c r="J12599" t="s">
        <v>145</v>
      </c>
      <c r="K12599" t="s">
        <v>137</v>
      </c>
      <c r="L12599">
        <f>I12599*$Q$2/100/1000</f>
        <v>1.0064E-3</v>
      </c>
    </row>
    <row r="12600" spans="1:12">
      <c r="A12600" s="118">
        <v>45231</v>
      </c>
      <c r="B12600" t="s">
        <v>3246</v>
      </c>
      <c r="C12600" t="s">
        <v>3245</v>
      </c>
      <c r="D12600" t="s">
        <v>3357</v>
      </c>
      <c r="E12600" t="s">
        <v>3356</v>
      </c>
      <c r="F12600">
        <v>101048066</v>
      </c>
      <c r="G12600" t="s">
        <v>3247</v>
      </c>
      <c r="H12600" t="s">
        <v>3240</v>
      </c>
      <c r="I12600">
        <v>272</v>
      </c>
      <c r="J12600" t="s">
        <v>145</v>
      </c>
      <c r="K12600" t="s">
        <v>137</v>
      </c>
      <c r="L12600">
        <f>I12600*$Q$2/100/1000</f>
        <v>1.0064E-3</v>
      </c>
    </row>
    <row r="12601" spans="1:12">
      <c r="A12601" s="118">
        <v>45231</v>
      </c>
      <c r="B12601" t="s">
        <v>3246</v>
      </c>
      <c r="C12601" t="s">
        <v>3245</v>
      </c>
      <c r="D12601" t="s">
        <v>3300</v>
      </c>
      <c r="E12601" t="s">
        <v>3355</v>
      </c>
      <c r="F12601" t="s">
        <v>3298</v>
      </c>
      <c r="G12601" t="s">
        <v>3297</v>
      </c>
      <c r="H12601" t="s">
        <v>3240</v>
      </c>
      <c r="I12601">
        <v>272</v>
      </c>
      <c r="J12601" t="s">
        <v>145</v>
      </c>
      <c r="K12601" t="s">
        <v>137</v>
      </c>
      <c r="L12601">
        <f>I12601*$Q$2/100/1000</f>
        <v>1.0064E-3</v>
      </c>
    </row>
    <row r="12602" spans="1:12">
      <c r="A12602" s="118">
        <v>45231</v>
      </c>
      <c r="B12602" t="s">
        <v>3246</v>
      </c>
      <c r="C12602" t="s">
        <v>3245</v>
      </c>
      <c r="D12602" t="s">
        <v>3292</v>
      </c>
      <c r="E12602" t="s">
        <v>3354</v>
      </c>
      <c r="F12602">
        <v>42207077</v>
      </c>
      <c r="G12602" t="s">
        <v>3290</v>
      </c>
      <c r="H12602" t="s">
        <v>3240</v>
      </c>
      <c r="I12602">
        <v>272</v>
      </c>
      <c r="J12602" t="s">
        <v>145</v>
      </c>
      <c r="K12602" t="s">
        <v>137</v>
      </c>
      <c r="L12602">
        <f>I12602*$Q$2/100/1000</f>
        <v>1.0064E-3</v>
      </c>
    </row>
    <row r="12603" spans="1:12">
      <c r="A12603" s="118">
        <v>45231</v>
      </c>
      <c r="B12603" t="s">
        <v>3246</v>
      </c>
      <c r="C12603" t="s">
        <v>3245</v>
      </c>
      <c r="D12603" t="s">
        <v>3292</v>
      </c>
      <c r="E12603" t="s">
        <v>3353</v>
      </c>
      <c r="F12603">
        <v>42207077</v>
      </c>
      <c r="G12603" t="s">
        <v>3290</v>
      </c>
      <c r="H12603" t="s">
        <v>3240</v>
      </c>
      <c r="I12603">
        <v>272</v>
      </c>
      <c r="J12603" t="s">
        <v>145</v>
      </c>
      <c r="K12603" t="s">
        <v>137</v>
      </c>
      <c r="L12603">
        <f>I12603*$Q$2/100/1000</f>
        <v>1.0064E-3</v>
      </c>
    </row>
    <row r="12604" spans="1:12">
      <c r="A12604" s="118">
        <v>45231</v>
      </c>
      <c r="B12604" t="s">
        <v>460</v>
      </c>
      <c r="C12604" t="s">
        <v>459</v>
      </c>
      <c r="D12604" t="s">
        <v>3352</v>
      </c>
      <c r="E12604" t="s">
        <v>3351</v>
      </c>
      <c r="F12604">
        <v>50200869</v>
      </c>
      <c r="G12604" t="s">
        <v>456</v>
      </c>
      <c r="H12604" t="s">
        <v>455</v>
      </c>
      <c r="I12604">
        <v>103.6</v>
      </c>
      <c r="J12604" t="s">
        <v>145</v>
      </c>
      <c r="K12604" t="s">
        <v>137</v>
      </c>
      <c r="L12604">
        <f>I12604*$Q$2/100/1000</f>
        <v>3.8331999999999998E-4</v>
      </c>
    </row>
    <row r="12605" spans="1:12">
      <c r="A12605" s="118">
        <v>45231</v>
      </c>
      <c r="B12605" t="s">
        <v>3246</v>
      </c>
      <c r="C12605" t="s">
        <v>3245</v>
      </c>
      <c r="D12605" t="s">
        <v>3287</v>
      </c>
      <c r="E12605" t="s">
        <v>3350</v>
      </c>
      <c r="F12605">
        <v>101034323</v>
      </c>
      <c r="G12605" t="s">
        <v>3285</v>
      </c>
      <c r="H12605" t="s">
        <v>3240</v>
      </c>
      <c r="I12605">
        <v>272</v>
      </c>
      <c r="J12605" t="s">
        <v>145</v>
      </c>
      <c r="K12605" t="s">
        <v>137</v>
      </c>
      <c r="L12605">
        <f>I12605*$Q$2/100/1000</f>
        <v>1.0064E-3</v>
      </c>
    </row>
    <row r="12606" spans="1:12">
      <c r="A12606" s="118">
        <v>45231</v>
      </c>
      <c r="B12606" t="s">
        <v>365</v>
      </c>
      <c r="C12606" t="s">
        <v>364</v>
      </c>
      <c r="D12606" t="s">
        <v>3349</v>
      </c>
      <c r="E12606" t="s">
        <v>3348</v>
      </c>
      <c r="F12606">
        <v>101034024</v>
      </c>
      <c r="G12606" t="s">
        <v>400</v>
      </c>
      <c r="H12606" t="s">
        <v>359</v>
      </c>
      <c r="I12606">
        <v>144</v>
      </c>
      <c r="J12606" t="s">
        <v>138</v>
      </c>
      <c r="K12606" t="s">
        <v>137</v>
      </c>
      <c r="L12606">
        <f>I12606*$Q$2/1000</f>
        <v>5.3280000000000001E-2</v>
      </c>
    </row>
    <row r="12607" spans="1:12">
      <c r="A12607" s="118">
        <v>45231</v>
      </c>
      <c r="B12607" t="s">
        <v>3246</v>
      </c>
      <c r="C12607" t="s">
        <v>3245</v>
      </c>
      <c r="D12607" t="s">
        <v>3257</v>
      </c>
      <c r="E12607" t="s">
        <v>3347</v>
      </c>
      <c r="F12607">
        <v>101047312</v>
      </c>
      <c r="G12607" t="s">
        <v>3253</v>
      </c>
      <c r="H12607" t="s">
        <v>3240</v>
      </c>
      <c r="I12607">
        <v>272</v>
      </c>
      <c r="J12607" t="s">
        <v>145</v>
      </c>
      <c r="K12607" t="s">
        <v>137</v>
      </c>
      <c r="L12607">
        <f>I12607*$Q$2/100/1000</f>
        <v>1.0064E-3</v>
      </c>
    </row>
    <row r="12608" spans="1:12">
      <c r="A12608" s="118">
        <v>45231</v>
      </c>
      <c r="B12608" t="s">
        <v>1706</v>
      </c>
      <c r="C12608" t="s">
        <v>1705</v>
      </c>
      <c r="D12608" t="s">
        <v>3346</v>
      </c>
      <c r="E12608" t="s">
        <v>3345</v>
      </c>
      <c r="F12608">
        <v>101045344</v>
      </c>
      <c r="G12608" t="s">
        <v>2298</v>
      </c>
      <c r="H12608" t="s">
        <v>1701</v>
      </c>
      <c r="I12608">
        <v>78.2</v>
      </c>
      <c r="J12608" t="s">
        <v>145</v>
      </c>
      <c r="K12608" t="s">
        <v>137</v>
      </c>
      <c r="L12608">
        <f>I12608*$Q$2/100/1000</f>
        <v>2.8933999999999996E-4</v>
      </c>
    </row>
    <row r="12609" spans="1:12">
      <c r="A12609" s="118">
        <v>45231</v>
      </c>
      <c r="B12609" t="s">
        <v>365</v>
      </c>
      <c r="C12609" t="s">
        <v>364</v>
      </c>
      <c r="D12609" t="s">
        <v>3344</v>
      </c>
      <c r="E12609" t="s">
        <v>3343</v>
      </c>
      <c r="F12609" t="s">
        <v>3342</v>
      </c>
      <c r="G12609" t="s">
        <v>3341</v>
      </c>
      <c r="H12609" t="s">
        <v>359</v>
      </c>
      <c r="I12609">
        <v>144</v>
      </c>
      <c r="J12609" t="s">
        <v>138</v>
      </c>
      <c r="K12609" t="s">
        <v>137</v>
      </c>
      <c r="L12609">
        <f>I12609*$Q$2/1000</f>
        <v>5.3280000000000001E-2</v>
      </c>
    </row>
    <row r="12610" spans="1:12">
      <c r="A12610" s="118">
        <v>45231</v>
      </c>
      <c r="B12610" t="s">
        <v>3246</v>
      </c>
      <c r="C12610" t="s">
        <v>3245</v>
      </c>
      <c r="D12610" t="s">
        <v>3257</v>
      </c>
      <c r="E12610" t="s">
        <v>3340</v>
      </c>
      <c r="F12610">
        <v>101047312</v>
      </c>
      <c r="G12610" t="s">
        <v>3253</v>
      </c>
      <c r="H12610" t="s">
        <v>3240</v>
      </c>
      <c r="I12610">
        <v>272</v>
      </c>
      <c r="J12610" t="s">
        <v>145</v>
      </c>
      <c r="K12610" t="s">
        <v>137</v>
      </c>
      <c r="L12610">
        <f>I12610*$Q$2/100/1000</f>
        <v>1.0064E-3</v>
      </c>
    </row>
    <row r="12611" spans="1:12">
      <c r="A12611" s="118">
        <v>45231</v>
      </c>
      <c r="B12611" t="s">
        <v>3246</v>
      </c>
      <c r="C12611" t="s">
        <v>3245</v>
      </c>
      <c r="D12611" t="s">
        <v>3329</v>
      </c>
      <c r="E12611" t="s">
        <v>3339</v>
      </c>
      <c r="F12611">
        <v>23259802</v>
      </c>
      <c r="G12611" t="s">
        <v>3258</v>
      </c>
      <c r="H12611" t="s">
        <v>3240</v>
      </c>
      <c r="I12611">
        <v>272</v>
      </c>
      <c r="J12611" t="s">
        <v>145</v>
      </c>
      <c r="K12611" t="s">
        <v>137</v>
      </c>
      <c r="L12611">
        <f>I12611*$Q$2/100/1000</f>
        <v>1.0064E-3</v>
      </c>
    </row>
    <row r="12612" spans="1:12">
      <c r="A12612" s="118">
        <v>45231</v>
      </c>
      <c r="B12612" t="s">
        <v>3246</v>
      </c>
      <c r="C12612" t="s">
        <v>3245</v>
      </c>
      <c r="D12612" t="s">
        <v>3264</v>
      </c>
      <c r="E12612" t="s">
        <v>3338</v>
      </c>
      <c r="F12612">
        <v>23259802</v>
      </c>
      <c r="G12612" t="s">
        <v>3258</v>
      </c>
      <c r="H12612" t="s">
        <v>3240</v>
      </c>
      <c r="I12612">
        <v>272</v>
      </c>
      <c r="J12612" t="s">
        <v>145</v>
      </c>
      <c r="K12612" t="s">
        <v>137</v>
      </c>
      <c r="L12612">
        <f>I12612*$Q$2/100/1000</f>
        <v>1.0064E-3</v>
      </c>
    </row>
    <row r="12613" spans="1:12">
      <c r="A12613" s="118">
        <v>45231</v>
      </c>
      <c r="B12613" t="s">
        <v>3246</v>
      </c>
      <c r="C12613" t="s">
        <v>3245</v>
      </c>
      <c r="D12613" t="s">
        <v>3284</v>
      </c>
      <c r="E12613" t="s">
        <v>3337</v>
      </c>
      <c r="F12613">
        <v>23259802</v>
      </c>
      <c r="G12613" t="s">
        <v>3258</v>
      </c>
      <c r="H12613" t="s">
        <v>3240</v>
      </c>
      <c r="I12613">
        <v>272</v>
      </c>
      <c r="J12613" t="s">
        <v>145</v>
      </c>
      <c r="K12613" t="s">
        <v>137</v>
      </c>
      <c r="L12613">
        <f>I12613*$Q$2/100/1000</f>
        <v>1.0064E-3</v>
      </c>
    </row>
    <row r="12614" spans="1:12">
      <c r="A12614" s="118">
        <v>45231</v>
      </c>
      <c r="B12614" t="s">
        <v>3246</v>
      </c>
      <c r="C12614" t="s">
        <v>3245</v>
      </c>
      <c r="D12614" t="s">
        <v>3336</v>
      </c>
      <c r="E12614" t="s">
        <v>3335</v>
      </c>
      <c r="F12614">
        <v>23259802</v>
      </c>
      <c r="G12614" t="s">
        <v>3258</v>
      </c>
      <c r="H12614" t="s">
        <v>3240</v>
      </c>
      <c r="I12614">
        <v>272</v>
      </c>
      <c r="J12614" t="s">
        <v>145</v>
      </c>
      <c r="K12614" t="s">
        <v>137</v>
      </c>
      <c r="L12614">
        <f>I12614*$Q$2/100/1000</f>
        <v>1.0064E-3</v>
      </c>
    </row>
    <row r="12615" spans="1:12">
      <c r="A12615" s="118">
        <v>45231</v>
      </c>
      <c r="B12615" t="s">
        <v>856</v>
      </c>
      <c r="C12615" t="s">
        <v>855</v>
      </c>
      <c r="D12615" t="s">
        <v>3334</v>
      </c>
      <c r="E12615" t="s">
        <v>3333</v>
      </c>
      <c r="F12615">
        <v>101012487</v>
      </c>
      <c r="G12615" t="s">
        <v>3330</v>
      </c>
      <c r="H12615" s="123" t="s">
        <v>851</v>
      </c>
      <c r="I12615">
        <v>5214</v>
      </c>
      <c r="J12615" t="s">
        <v>173</v>
      </c>
      <c r="K12615" t="s">
        <v>172</v>
      </c>
      <c r="L12615">
        <f>I12615*$Q$3*2.5/1000</f>
        <v>0.4181628</v>
      </c>
    </row>
    <row r="12616" spans="1:12">
      <c r="A12616" s="118">
        <v>45231</v>
      </c>
      <c r="B12616" t="s">
        <v>856</v>
      </c>
      <c r="C12616" t="s">
        <v>855</v>
      </c>
      <c r="D12616" t="s">
        <v>3332</v>
      </c>
      <c r="E12616" t="s">
        <v>3331</v>
      </c>
      <c r="F12616">
        <v>101012487</v>
      </c>
      <c r="G12616" t="s">
        <v>3330</v>
      </c>
      <c r="H12616" s="123" t="s">
        <v>851</v>
      </c>
      <c r="I12616">
        <v>5214</v>
      </c>
      <c r="J12616" t="s">
        <v>173</v>
      </c>
      <c r="K12616" t="s">
        <v>172</v>
      </c>
      <c r="L12616">
        <f>I12616*$Q$3*2.5/1000</f>
        <v>0.4181628</v>
      </c>
    </row>
    <row r="12617" spans="1:12">
      <c r="A12617" s="118">
        <v>45231</v>
      </c>
      <c r="B12617" t="s">
        <v>3246</v>
      </c>
      <c r="C12617" t="s">
        <v>3245</v>
      </c>
      <c r="D12617" t="s">
        <v>3329</v>
      </c>
      <c r="E12617" t="s">
        <v>3328</v>
      </c>
      <c r="F12617">
        <v>23259802</v>
      </c>
      <c r="G12617" t="s">
        <v>3258</v>
      </c>
      <c r="H12617" t="s">
        <v>3240</v>
      </c>
      <c r="I12617">
        <v>272</v>
      </c>
      <c r="J12617" t="s">
        <v>145</v>
      </c>
      <c r="K12617" t="s">
        <v>137</v>
      </c>
      <c r="L12617">
        <f>I12617*$Q$2/100/1000</f>
        <v>1.0064E-3</v>
      </c>
    </row>
    <row r="12618" spans="1:12">
      <c r="A12618" s="118">
        <v>45261</v>
      </c>
      <c r="B12618" t="s">
        <v>3246</v>
      </c>
      <c r="C12618" t="s">
        <v>3245</v>
      </c>
      <c r="D12618" t="s">
        <v>3244</v>
      </c>
      <c r="E12618" t="s">
        <v>3327</v>
      </c>
      <c r="F12618" t="s">
        <v>3242</v>
      </c>
      <c r="G12618" t="s">
        <v>3241</v>
      </c>
      <c r="H12618" t="s">
        <v>3240</v>
      </c>
      <c r="I12618">
        <v>272</v>
      </c>
      <c r="J12618" t="s">
        <v>145</v>
      </c>
      <c r="K12618" t="s">
        <v>137</v>
      </c>
      <c r="L12618">
        <f>I12618*$Q$2/100/1000</f>
        <v>1.0064E-3</v>
      </c>
    </row>
    <row r="12619" spans="1:12">
      <c r="A12619" s="118">
        <v>45231</v>
      </c>
      <c r="B12619" t="s">
        <v>460</v>
      </c>
      <c r="C12619" t="s">
        <v>459</v>
      </c>
      <c r="D12619" t="s">
        <v>3326</v>
      </c>
      <c r="E12619" t="s">
        <v>3325</v>
      </c>
      <c r="F12619">
        <v>13204807</v>
      </c>
      <c r="G12619" t="s">
        <v>1050</v>
      </c>
      <c r="H12619" t="s">
        <v>455</v>
      </c>
      <c r="I12619">
        <v>103.6</v>
      </c>
      <c r="J12619" t="s">
        <v>145</v>
      </c>
      <c r="K12619" t="s">
        <v>137</v>
      </c>
      <c r="L12619">
        <f>I12619*$Q$2/100/1000</f>
        <v>3.8331999999999998E-4</v>
      </c>
    </row>
    <row r="12620" spans="1:12">
      <c r="A12620" s="118">
        <v>45231</v>
      </c>
      <c r="B12620" t="s">
        <v>418</v>
      </c>
      <c r="C12620" t="s">
        <v>417</v>
      </c>
      <c r="D12620" t="s">
        <v>1790</v>
      </c>
      <c r="E12620" t="s">
        <v>3324</v>
      </c>
      <c r="F12620" t="s">
        <v>3323</v>
      </c>
      <c r="G12620" t="s">
        <v>3322</v>
      </c>
      <c r="H12620" s="121" t="s">
        <v>412</v>
      </c>
      <c r="I12620">
        <v>1310</v>
      </c>
      <c r="J12620" t="s">
        <v>223</v>
      </c>
      <c r="K12620" t="s">
        <v>137</v>
      </c>
      <c r="L12620">
        <f>I12620*$Q$5/10/1000</f>
        <v>0.13319425000000001</v>
      </c>
    </row>
    <row r="12621" spans="1:12">
      <c r="A12621" s="118">
        <v>45231</v>
      </c>
      <c r="B12621" t="s">
        <v>418</v>
      </c>
      <c r="C12621" t="s">
        <v>417</v>
      </c>
      <c r="D12621" t="s">
        <v>1790</v>
      </c>
      <c r="E12621" t="s">
        <v>3321</v>
      </c>
      <c r="F12621" t="s">
        <v>3320</v>
      </c>
      <c r="G12621" t="s">
        <v>3319</v>
      </c>
      <c r="H12621" s="121" t="s">
        <v>412</v>
      </c>
      <c r="I12621">
        <v>1310</v>
      </c>
      <c r="J12621" t="s">
        <v>223</v>
      </c>
      <c r="K12621" t="s">
        <v>137</v>
      </c>
      <c r="L12621">
        <f>I12621*$Q$5/10/1000</f>
        <v>0.13319425000000001</v>
      </c>
    </row>
    <row r="12622" spans="1:12">
      <c r="A12622" s="118">
        <v>45261</v>
      </c>
      <c r="B12622" t="s">
        <v>3246</v>
      </c>
      <c r="C12622" t="s">
        <v>3245</v>
      </c>
      <c r="D12622" t="s">
        <v>3318</v>
      </c>
      <c r="E12622" t="s">
        <v>3317</v>
      </c>
      <c r="F12622">
        <v>23259802</v>
      </c>
      <c r="G12622" t="s">
        <v>3316</v>
      </c>
      <c r="H12622" t="s">
        <v>3240</v>
      </c>
      <c r="I12622">
        <v>272</v>
      </c>
      <c r="J12622" t="s">
        <v>145</v>
      </c>
      <c r="K12622" t="s">
        <v>137</v>
      </c>
      <c r="L12622">
        <f>I12622*$Q$2/100/1000</f>
        <v>1.0064E-3</v>
      </c>
    </row>
    <row r="12623" spans="1:12">
      <c r="A12623" s="118">
        <v>45231</v>
      </c>
      <c r="B12623" t="s">
        <v>574</v>
      </c>
      <c r="C12623" t="s">
        <v>573</v>
      </c>
      <c r="D12623" t="s">
        <v>3315</v>
      </c>
      <c r="E12623" t="s">
        <v>3314</v>
      </c>
      <c r="F12623">
        <v>57205720</v>
      </c>
      <c r="G12623" t="s">
        <v>2068</v>
      </c>
      <c r="H12623" t="s">
        <v>569</v>
      </c>
      <c r="I12623">
        <v>298</v>
      </c>
      <c r="J12623" t="s">
        <v>145</v>
      </c>
      <c r="K12623" t="s">
        <v>137</v>
      </c>
      <c r="L12623">
        <f>I12623*$Q$2/100/1000</f>
        <v>1.1026E-3</v>
      </c>
    </row>
    <row r="12624" spans="1:12">
      <c r="A12624" s="118">
        <v>45261</v>
      </c>
      <c r="B12624" t="s">
        <v>3246</v>
      </c>
      <c r="C12624" t="s">
        <v>3245</v>
      </c>
      <c r="D12624" t="s">
        <v>3306</v>
      </c>
      <c r="E12624" t="s">
        <v>3313</v>
      </c>
      <c r="F12624">
        <v>101022343</v>
      </c>
      <c r="G12624" t="s">
        <v>3304</v>
      </c>
      <c r="H12624" t="s">
        <v>3240</v>
      </c>
      <c r="I12624">
        <v>272</v>
      </c>
      <c r="J12624" t="s">
        <v>145</v>
      </c>
      <c r="K12624" t="s">
        <v>137</v>
      </c>
      <c r="L12624">
        <f>I12624*$Q$2/100/1000</f>
        <v>1.0064E-3</v>
      </c>
    </row>
    <row r="12625" spans="1:12">
      <c r="A12625" s="118">
        <v>45231</v>
      </c>
      <c r="B12625" t="s">
        <v>261</v>
      </c>
      <c r="C12625" t="s">
        <v>260</v>
      </c>
      <c r="D12625" t="s">
        <v>3312</v>
      </c>
      <c r="E12625" t="s">
        <v>3311</v>
      </c>
      <c r="F12625">
        <v>21201413</v>
      </c>
      <c r="G12625" t="s">
        <v>3310</v>
      </c>
      <c r="H12625" t="s">
        <v>139</v>
      </c>
      <c r="I12625">
        <v>55</v>
      </c>
      <c r="J12625" t="s">
        <v>145</v>
      </c>
      <c r="K12625" t="s">
        <v>137</v>
      </c>
      <c r="L12625">
        <f>I12625*$Q$2/100/1000</f>
        <v>2.0350000000000001E-4</v>
      </c>
    </row>
    <row r="12626" spans="1:12">
      <c r="A12626" s="118">
        <v>45261</v>
      </c>
      <c r="B12626" t="s">
        <v>3246</v>
      </c>
      <c r="C12626" t="s">
        <v>3245</v>
      </c>
      <c r="D12626" t="s">
        <v>3257</v>
      </c>
      <c r="E12626" t="s">
        <v>3309</v>
      </c>
      <c r="F12626">
        <v>101047312</v>
      </c>
      <c r="G12626" t="s">
        <v>3253</v>
      </c>
      <c r="H12626" t="s">
        <v>3240</v>
      </c>
      <c r="I12626">
        <v>272</v>
      </c>
      <c r="J12626" t="s">
        <v>145</v>
      </c>
      <c r="K12626" t="s">
        <v>137</v>
      </c>
      <c r="L12626">
        <f>I12626*$Q$2/100/1000</f>
        <v>1.0064E-3</v>
      </c>
    </row>
    <row r="12627" spans="1:12">
      <c r="A12627" s="118">
        <v>45261</v>
      </c>
      <c r="B12627" t="s">
        <v>3246</v>
      </c>
      <c r="C12627" t="s">
        <v>3245</v>
      </c>
      <c r="D12627" t="s">
        <v>3308</v>
      </c>
      <c r="E12627" t="s">
        <v>3307</v>
      </c>
      <c r="F12627">
        <v>101047107</v>
      </c>
      <c r="G12627" t="s">
        <v>3265</v>
      </c>
      <c r="H12627" t="s">
        <v>3240</v>
      </c>
      <c r="I12627">
        <v>272</v>
      </c>
      <c r="J12627" t="s">
        <v>145</v>
      </c>
      <c r="K12627" t="s">
        <v>137</v>
      </c>
      <c r="L12627">
        <f>I12627*$Q$2/100/1000</f>
        <v>1.0064E-3</v>
      </c>
    </row>
    <row r="12628" spans="1:12">
      <c r="A12628" s="118">
        <v>45261</v>
      </c>
      <c r="B12628" t="s">
        <v>3246</v>
      </c>
      <c r="C12628" t="s">
        <v>3245</v>
      </c>
      <c r="D12628" t="s">
        <v>3306</v>
      </c>
      <c r="E12628" t="s">
        <v>3305</v>
      </c>
      <c r="F12628">
        <v>101022343</v>
      </c>
      <c r="G12628" t="s">
        <v>3304</v>
      </c>
      <c r="H12628" t="s">
        <v>3240</v>
      </c>
      <c r="I12628">
        <v>272</v>
      </c>
      <c r="J12628" t="s">
        <v>145</v>
      </c>
      <c r="K12628" t="s">
        <v>137</v>
      </c>
      <c r="L12628">
        <f>I12628*$Q$2/100/1000</f>
        <v>1.0064E-3</v>
      </c>
    </row>
    <row r="12629" spans="1:12">
      <c r="A12629" s="118">
        <v>45261</v>
      </c>
      <c r="B12629" t="s">
        <v>3246</v>
      </c>
      <c r="C12629" t="s">
        <v>3245</v>
      </c>
      <c r="D12629" t="s">
        <v>3303</v>
      </c>
      <c r="E12629" t="s">
        <v>3302</v>
      </c>
      <c r="F12629">
        <v>22211813</v>
      </c>
      <c r="G12629" t="s">
        <v>3301</v>
      </c>
      <c r="H12629" t="s">
        <v>3240</v>
      </c>
      <c r="I12629">
        <v>272</v>
      </c>
      <c r="J12629" t="s">
        <v>145</v>
      </c>
      <c r="K12629" t="s">
        <v>137</v>
      </c>
      <c r="L12629">
        <f>I12629*$Q$2/100/1000</f>
        <v>1.0064E-3</v>
      </c>
    </row>
    <row r="12630" spans="1:12">
      <c r="A12630" s="118">
        <v>45261</v>
      </c>
      <c r="B12630" t="s">
        <v>3246</v>
      </c>
      <c r="C12630" t="s">
        <v>3245</v>
      </c>
      <c r="D12630" t="s">
        <v>3300</v>
      </c>
      <c r="E12630" t="s">
        <v>3299</v>
      </c>
      <c r="F12630" t="s">
        <v>3298</v>
      </c>
      <c r="G12630" t="s">
        <v>3297</v>
      </c>
      <c r="H12630" t="s">
        <v>3240</v>
      </c>
      <c r="I12630">
        <v>272</v>
      </c>
      <c r="J12630" t="s">
        <v>145</v>
      </c>
      <c r="K12630" t="s">
        <v>137</v>
      </c>
      <c r="L12630">
        <f>I12630*$Q$2/100/1000</f>
        <v>1.0064E-3</v>
      </c>
    </row>
    <row r="12631" spans="1:12">
      <c r="A12631" s="118">
        <v>45261</v>
      </c>
      <c r="B12631" t="s">
        <v>3246</v>
      </c>
      <c r="C12631" t="s">
        <v>3245</v>
      </c>
      <c r="D12631" t="s">
        <v>3292</v>
      </c>
      <c r="E12631" t="s">
        <v>3296</v>
      </c>
      <c r="F12631">
        <v>42207077</v>
      </c>
      <c r="G12631" t="s">
        <v>3290</v>
      </c>
      <c r="H12631" t="s">
        <v>3240</v>
      </c>
      <c r="I12631">
        <v>272</v>
      </c>
      <c r="J12631" t="s">
        <v>145</v>
      </c>
      <c r="K12631" t="s">
        <v>137</v>
      </c>
      <c r="L12631">
        <f>I12631*$Q$2/100/1000</f>
        <v>1.0064E-3</v>
      </c>
    </row>
    <row r="12632" spans="1:12">
      <c r="A12632" s="118">
        <v>45231</v>
      </c>
      <c r="B12632" t="s">
        <v>460</v>
      </c>
      <c r="C12632" t="s">
        <v>459</v>
      </c>
      <c r="D12632" t="s">
        <v>3295</v>
      </c>
      <c r="E12632" t="s">
        <v>3294</v>
      </c>
      <c r="F12632">
        <v>50205249</v>
      </c>
      <c r="G12632" t="s">
        <v>3293</v>
      </c>
      <c r="H12632" t="s">
        <v>455</v>
      </c>
      <c r="I12632">
        <v>103.6</v>
      </c>
      <c r="J12632" t="s">
        <v>145</v>
      </c>
      <c r="K12632" t="s">
        <v>137</v>
      </c>
      <c r="L12632">
        <f>I12632*$Q$2/100/1000</f>
        <v>3.8331999999999998E-4</v>
      </c>
    </row>
    <row r="12633" spans="1:12">
      <c r="A12633" s="118">
        <v>45261</v>
      </c>
      <c r="B12633" t="s">
        <v>3246</v>
      </c>
      <c r="C12633" t="s">
        <v>3245</v>
      </c>
      <c r="D12633" t="s">
        <v>3292</v>
      </c>
      <c r="E12633" t="s">
        <v>3291</v>
      </c>
      <c r="F12633">
        <v>42207077</v>
      </c>
      <c r="G12633" t="s">
        <v>3290</v>
      </c>
      <c r="H12633" t="s">
        <v>3240</v>
      </c>
      <c r="I12633">
        <v>272</v>
      </c>
      <c r="J12633" t="s">
        <v>145</v>
      </c>
      <c r="K12633" t="s">
        <v>137</v>
      </c>
      <c r="L12633">
        <f>I12633*$Q$2/100/1000</f>
        <v>1.0064E-3</v>
      </c>
    </row>
    <row r="12634" spans="1:12">
      <c r="A12634" s="118">
        <v>45231</v>
      </c>
      <c r="B12634" t="s">
        <v>261</v>
      </c>
      <c r="C12634" t="s">
        <v>260</v>
      </c>
      <c r="D12634" t="s">
        <v>2643</v>
      </c>
      <c r="E12634" t="s">
        <v>3289</v>
      </c>
      <c r="F12634">
        <v>101019989</v>
      </c>
      <c r="G12634" t="s">
        <v>3288</v>
      </c>
      <c r="H12634" t="s">
        <v>139</v>
      </c>
      <c r="I12634">
        <v>55</v>
      </c>
      <c r="J12634" t="s">
        <v>145</v>
      </c>
      <c r="K12634" t="s">
        <v>137</v>
      </c>
      <c r="L12634">
        <f>I12634*$Q$2/100/1000</f>
        <v>2.0350000000000001E-4</v>
      </c>
    </row>
    <row r="12635" spans="1:12">
      <c r="A12635" s="118">
        <v>45261</v>
      </c>
      <c r="B12635" t="s">
        <v>3246</v>
      </c>
      <c r="C12635" t="s">
        <v>3245</v>
      </c>
      <c r="D12635" t="s">
        <v>3287</v>
      </c>
      <c r="E12635" t="s">
        <v>3286</v>
      </c>
      <c r="F12635">
        <v>101034323</v>
      </c>
      <c r="G12635" t="s">
        <v>3285</v>
      </c>
      <c r="H12635" t="s">
        <v>3240</v>
      </c>
      <c r="I12635">
        <v>272</v>
      </c>
      <c r="J12635" t="s">
        <v>145</v>
      </c>
      <c r="K12635" t="s">
        <v>137</v>
      </c>
      <c r="L12635">
        <f>I12635*$Q$2/100/1000</f>
        <v>1.0064E-3</v>
      </c>
    </row>
    <row r="12636" spans="1:12">
      <c r="A12636" s="118">
        <v>45261</v>
      </c>
      <c r="B12636" t="s">
        <v>3246</v>
      </c>
      <c r="C12636" t="s">
        <v>3245</v>
      </c>
      <c r="D12636" t="s">
        <v>3284</v>
      </c>
      <c r="E12636" t="s">
        <v>3283</v>
      </c>
      <c r="F12636">
        <v>22208906</v>
      </c>
      <c r="G12636" t="s">
        <v>3282</v>
      </c>
      <c r="H12636" t="s">
        <v>3240</v>
      </c>
      <c r="I12636">
        <v>272</v>
      </c>
      <c r="J12636" t="s">
        <v>145</v>
      </c>
      <c r="K12636" t="s">
        <v>137</v>
      </c>
      <c r="L12636">
        <f>I12636*$Q$2/100/1000</f>
        <v>1.0064E-3</v>
      </c>
    </row>
    <row r="12637" spans="1:12">
      <c r="A12637" s="118">
        <v>45231</v>
      </c>
      <c r="B12637" t="s">
        <v>418</v>
      </c>
      <c r="C12637" t="s">
        <v>417</v>
      </c>
      <c r="D12637" t="s">
        <v>3281</v>
      </c>
      <c r="E12637" t="s">
        <v>3280</v>
      </c>
      <c r="F12637" t="s">
        <v>3279</v>
      </c>
      <c r="G12637" t="s">
        <v>3278</v>
      </c>
      <c r="H12637" s="121" t="s">
        <v>412</v>
      </c>
      <c r="I12637">
        <v>1310</v>
      </c>
      <c r="J12637" t="s">
        <v>223</v>
      </c>
      <c r="K12637" t="s">
        <v>137</v>
      </c>
      <c r="L12637">
        <f>I12637*$Q$5/10/1000</f>
        <v>0.13319425000000001</v>
      </c>
    </row>
    <row r="12638" spans="1:12">
      <c r="A12638" s="118">
        <v>45261</v>
      </c>
      <c r="B12638" t="s">
        <v>3246</v>
      </c>
      <c r="C12638" t="s">
        <v>3245</v>
      </c>
      <c r="D12638" t="s">
        <v>3277</v>
      </c>
      <c r="E12638" t="s">
        <v>3276</v>
      </c>
      <c r="F12638" t="s">
        <v>3275</v>
      </c>
      <c r="G12638" t="s">
        <v>3274</v>
      </c>
      <c r="H12638" t="s">
        <v>3240</v>
      </c>
      <c r="I12638">
        <v>272</v>
      </c>
      <c r="J12638" t="s">
        <v>145</v>
      </c>
      <c r="K12638" t="s">
        <v>137</v>
      </c>
      <c r="L12638">
        <f>I12638*$Q$2/100/1000</f>
        <v>1.0064E-3</v>
      </c>
    </row>
    <row r="12639" spans="1:12">
      <c r="A12639" s="118">
        <v>45231</v>
      </c>
      <c r="B12639" t="s">
        <v>443</v>
      </c>
      <c r="C12639" t="s">
        <v>442</v>
      </c>
      <c r="D12639" t="s">
        <v>441</v>
      </c>
      <c r="E12639" t="s">
        <v>3273</v>
      </c>
      <c r="F12639">
        <v>101022020</v>
      </c>
      <c r="G12639" t="s">
        <v>2288</v>
      </c>
      <c r="H12639" s="122" t="s">
        <v>437</v>
      </c>
      <c r="I12639">
        <v>4725</v>
      </c>
      <c r="J12639" t="s">
        <v>199</v>
      </c>
      <c r="K12639" t="s">
        <v>198</v>
      </c>
      <c r="L12639">
        <f>I12639*$Q$4/1000</f>
        <v>8.3086819200000015</v>
      </c>
    </row>
    <row r="12640" spans="1:12">
      <c r="A12640" s="118">
        <v>45261</v>
      </c>
      <c r="B12640" t="s">
        <v>3246</v>
      </c>
      <c r="C12640" t="s">
        <v>3245</v>
      </c>
      <c r="D12640" t="s">
        <v>3244</v>
      </c>
      <c r="E12640" t="s">
        <v>3272</v>
      </c>
      <c r="F12640" t="s">
        <v>3242</v>
      </c>
      <c r="G12640" t="s">
        <v>3241</v>
      </c>
      <c r="H12640" t="s">
        <v>3240</v>
      </c>
      <c r="I12640">
        <v>272</v>
      </c>
      <c r="J12640" t="s">
        <v>145</v>
      </c>
      <c r="K12640" t="s">
        <v>137</v>
      </c>
      <c r="L12640">
        <f>I12640*$Q$2/100/1000</f>
        <v>1.0064E-3</v>
      </c>
    </row>
    <row r="12641" spans="1:12">
      <c r="A12641" s="118">
        <v>45231</v>
      </c>
      <c r="B12641" t="s">
        <v>418</v>
      </c>
      <c r="C12641" t="s">
        <v>417</v>
      </c>
      <c r="D12641" t="s">
        <v>1790</v>
      </c>
      <c r="E12641" t="s">
        <v>3271</v>
      </c>
      <c r="F12641" t="s">
        <v>3270</v>
      </c>
      <c r="G12641" t="s">
        <v>3269</v>
      </c>
      <c r="H12641" s="121" t="s">
        <v>412</v>
      </c>
      <c r="I12641">
        <v>1310</v>
      </c>
      <c r="J12641" t="s">
        <v>223</v>
      </c>
      <c r="K12641" t="s">
        <v>137</v>
      </c>
      <c r="L12641">
        <f>I12641*$Q$5/10/1000</f>
        <v>0.13319425000000001</v>
      </c>
    </row>
    <row r="12642" spans="1:12">
      <c r="A12642" s="118">
        <v>45261</v>
      </c>
      <c r="B12642" t="s">
        <v>3246</v>
      </c>
      <c r="C12642" t="s">
        <v>3245</v>
      </c>
      <c r="D12642" t="s">
        <v>3257</v>
      </c>
      <c r="E12642" t="s">
        <v>3268</v>
      </c>
      <c r="F12642">
        <v>101047312</v>
      </c>
      <c r="G12642" t="s">
        <v>3253</v>
      </c>
      <c r="H12642" t="s">
        <v>3240</v>
      </c>
      <c r="I12642">
        <v>272</v>
      </c>
      <c r="J12642" t="s">
        <v>145</v>
      </c>
      <c r="K12642" t="s">
        <v>137</v>
      </c>
      <c r="L12642">
        <f>I12642*$Q$2/100/1000</f>
        <v>1.0064E-3</v>
      </c>
    </row>
    <row r="12643" spans="1:12">
      <c r="A12643" s="118">
        <v>45261</v>
      </c>
      <c r="B12643" t="s">
        <v>3246</v>
      </c>
      <c r="C12643" t="s">
        <v>3245</v>
      </c>
      <c r="D12643" t="s">
        <v>3267</v>
      </c>
      <c r="E12643" t="s">
        <v>3266</v>
      </c>
      <c r="F12643">
        <v>101047107</v>
      </c>
      <c r="G12643" t="s">
        <v>3265</v>
      </c>
      <c r="H12643" t="s">
        <v>3240</v>
      </c>
      <c r="I12643">
        <v>272</v>
      </c>
      <c r="J12643" t="s">
        <v>145</v>
      </c>
      <c r="K12643" t="s">
        <v>137</v>
      </c>
      <c r="L12643">
        <f>I12643*$Q$2/100/1000</f>
        <v>1.0064E-3</v>
      </c>
    </row>
    <row r="12644" spans="1:12">
      <c r="A12644" s="118">
        <v>45261</v>
      </c>
      <c r="B12644" t="s">
        <v>3246</v>
      </c>
      <c r="C12644" t="s">
        <v>3245</v>
      </c>
      <c r="D12644" t="s">
        <v>3264</v>
      </c>
      <c r="E12644" t="s">
        <v>3263</v>
      </c>
      <c r="F12644">
        <v>23259802</v>
      </c>
      <c r="G12644" t="s">
        <v>3258</v>
      </c>
      <c r="H12644" t="s">
        <v>3240</v>
      </c>
      <c r="I12644">
        <v>272</v>
      </c>
      <c r="J12644" t="s">
        <v>145</v>
      </c>
      <c r="K12644" t="s">
        <v>137</v>
      </c>
      <c r="L12644">
        <f>I12644*$Q$2/100/1000</f>
        <v>1.0064E-3</v>
      </c>
    </row>
    <row r="12645" spans="1:12">
      <c r="A12645" s="118">
        <v>45261</v>
      </c>
      <c r="B12645" t="s">
        <v>3246</v>
      </c>
      <c r="C12645" t="s">
        <v>3245</v>
      </c>
      <c r="D12645" t="s">
        <v>3262</v>
      </c>
      <c r="E12645" t="s">
        <v>3261</v>
      </c>
      <c r="F12645">
        <v>23259802</v>
      </c>
      <c r="G12645" t="s">
        <v>3258</v>
      </c>
      <c r="H12645" t="s">
        <v>3240</v>
      </c>
      <c r="I12645">
        <v>272</v>
      </c>
      <c r="J12645" t="s">
        <v>145</v>
      </c>
      <c r="K12645" t="s">
        <v>137</v>
      </c>
      <c r="L12645">
        <f>I12645*$Q$2/100/1000</f>
        <v>1.0064E-3</v>
      </c>
    </row>
    <row r="12646" spans="1:12">
      <c r="A12646" s="118">
        <v>45261</v>
      </c>
      <c r="B12646" t="s">
        <v>3246</v>
      </c>
      <c r="C12646" t="s">
        <v>3245</v>
      </c>
      <c r="D12646" t="s">
        <v>3260</v>
      </c>
      <c r="E12646" t="s">
        <v>3259</v>
      </c>
      <c r="F12646">
        <v>23259802</v>
      </c>
      <c r="G12646" t="s">
        <v>3258</v>
      </c>
      <c r="H12646" t="s">
        <v>3240</v>
      </c>
      <c r="I12646">
        <v>272</v>
      </c>
      <c r="J12646" t="s">
        <v>145</v>
      </c>
      <c r="K12646" t="s">
        <v>137</v>
      </c>
      <c r="L12646">
        <f>I12646*$Q$2/100/1000</f>
        <v>1.0064E-3</v>
      </c>
    </row>
    <row r="12647" spans="1:12">
      <c r="A12647" s="118">
        <v>45261</v>
      </c>
      <c r="B12647" t="s">
        <v>3246</v>
      </c>
      <c r="C12647" t="s">
        <v>3245</v>
      </c>
      <c r="D12647" t="s">
        <v>3257</v>
      </c>
      <c r="E12647" t="s">
        <v>3256</v>
      </c>
      <c r="F12647">
        <v>101047312</v>
      </c>
      <c r="G12647" t="s">
        <v>3253</v>
      </c>
      <c r="H12647" t="s">
        <v>3240</v>
      </c>
      <c r="I12647">
        <v>272</v>
      </c>
      <c r="J12647" t="s">
        <v>145</v>
      </c>
      <c r="K12647" t="s">
        <v>137</v>
      </c>
      <c r="L12647">
        <f>I12647*$Q$2/100/1000</f>
        <v>1.0064E-3</v>
      </c>
    </row>
    <row r="12648" spans="1:12">
      <c r="A12648" s="118">
        <v>45261</v>
      </c>
      <c r="B12648" t="s">
        <v>3246</v>
      </c>
      <c r="C12648" t="s">
        <v>3245</v>
      </c>
      <c r="D12648" t="s">
        <v>3255</v>
      </c>
      <c r="E12648" t="s">
        <v>3254</v>
      </c>
      <c r="F12648">
        <v>101047312</v>
      </c>
      <c r="G12648" t="s">
        <v>3253</v>
      </c>
      <c r="H12648" t="s">
        <v>3240</v>
      </c>
      <c r="I12648">
        <v>272</v>
      </c>
      <c r="J12648" t="s">
        <v>145</v>
      </c>
      <c r="K12648" t="s">
        <v>137</v>
      </c>
      <c r="L12648">
        <f>I12648*$Q$2/100/1000</f>
        <v>1.0064E-3</v>
      </c>
    </row>
    <row r="12649" spans="1:12">
      <c r="A12649" s="118">
        <v>45231</v>
      </c>
      <c r="B12649" t="s">
        <v>856</v>
      </c>
      <c r="C12649" t="s">
        <v>855</v>
      </c>
      <c r="D12649" t="s">
        <v>3252</v>
      </c>
      <c r="E12649" t="s">
        <v>3251</v>
      </c>
      <c r="F12649">
        <v>101014511</v>
      </c>
      <c r="G12649" t="s">
        <v>3250</v>
      </c>
      <c r="H12649" s="123" t="s">
        <v>851</v>
      </c>
      <c r="I12649">
        <v>5214</v>
      </c>
      <c r="J12649" t="s">
        <v>173</v>
      </c>
      <c r="K12649" t="s">
        <v>172</v>
      </c>
      <c r="L12649">
        <f>I12649*$Q$3*2.5/1000</f>
        <v>0.4181628</v>
      </c>
    </row>
    <row r="12650" spans="1:12">
      <c r="A12650" s="118">
        <v>45261</v>
      </c>
      <c r="B12650" t="s">
        <v>3246</v>
      </c>
      <c r="C12650" t="s">
        <v>3245</v>
      </c>
      <c r="D12650" t="s">
        <v>3249</v>
      </c>
      <c r="E12650" t="s">
        <v>3248</v>
      </c>
      <c r="F12650">
        <v>101048066</v>
      </c>
      <c r="G12650" t="s">
        <v>3247</v>
      </c>
      <c r="H12650" t="s">
        <v>3240</v>
      </c>
      <c r="I12650">
        <v>272</v>
      </c>
      <c r="J12650" t="s">
        <v>145</v>
      </c>
      <c r="K12650" t="s">
        <v>137</v>
      </c>
      <c r="L12650">
        <f>I12650*$Q$2/100/1000</f>
        <v>1.0064E-3</v>
      </c>
    </row>
    <row r="12651" spans="1:12">
      <c r="A12651" s="118">
        <v>45261</v>
      </c>
      <c r="B12651" t="s">
        <v>3246</v>
      </c>
      <c r="C12651" t="s">
        <v>3245</v>
      </c>
      <c r="D12651" t="s">
        <v>3244</v>
      </c>
      <c r="E12651" t="s">
        <v>3243</v>
      </c>
      <c r="F12651" t="s">
        <v>3242</v>
      </c>
      <c r="G12651" t="s">
        <v>3241</v>
      </c>
      <c r="H12651" t="s">
        <v>3240</v>
      </c>
      <c r="I12651">
        <v>272</v>
      </c>
      <c r="J12651" t="s">
        <v>145</v>
      </c>
      <c r="K12651" t="s">
        <v>137</v>
      </c>
      <c r="L12651">
        <f>I12651*$Q$2/100/1000</f>
        <v>1.0064E-3</v>
      </c>
    </row>
    <row r="12652" spans="1:12">
      <c r="A12652" s="118">
        <v>44927</v>
      </c>
      <c r="B12652" t="s">
        <v>3162</v>
      </c>
      <c r="C12652" t="s">
        <v>3161</v>
      </c>
      <c r="D12652" t="s">
        <v>3208</v>
      </c>
      <c r="E12652" t="s">
        <v>3239</v>
      </c>
      <c r="F12652">
        <v>101032968</v>
      </c>
      <c r="G12652" t="s">
        <v>3209</v>
      </c>
      <c r="H12652" t="s">
        <v>3157</v>
      </c>
      <c r="I12652">
        <v>248</v>
      </c>
      <c r="J12652" t="s">
        <v>145</v>
      </c>
      <c r="K12652" t="s">
        <v>137</v>
      </c>
      <c r="L12652">
        <f>I12652*$Q$2/100/1000</f>
        <v>9.1760000000000008E-4</v>
      </c>
    </row>
    <row r="12653" spans="1:12">
      <c r="A12653" s="118">
        <v>44927</v>
      </c>
      <c r="B12653" t="s">
        <v>3162</v>
      </c>
      <c r="C12653" t="s">
        <v>3161</v>
      </c>
      <c r="D12653" t="s">
        <v>3238</v>
      </c>
      <c r="E12653" t="s">
        <v>3237</v>
      </c>
      <c r="F12653">
        <v>101050491</v>
      </c>
      <c r="G12653" t="s">
        <v>3236</v>
      </c>
      <c r="H12653" t="s">
        <v>3157</v>
      </c>
      <c r="I12653">
        <v>248</v>
      </c>
      <c r="J12653" t="s">
        <v>145</v>
      </c>
      <c r="K12653" t="s">
        <v>137</v>
      </c>
      <c r="L12653">
        <f>I12653*$Q$2/100/1000</f>
        <v>9.1760000000000008E-4</v>
      </c>
    </row>
    <row r="12654" spans="1:12">
      <c r="A12654" s="118">
        <v>44927</v>
      </c>
      <c r="B12654" t="s">
        <v>3162</v>
      </c>
      <c r="C12654" t="s">
        <v>3161</v>
      </c>
      <c r="D12654" t="s">
        <v>3215</v>
      </c>
      <c r="E12654" t="s">
        <v>3235</v>
      </c>
      <c r="F12654">
        <v>101028769</v>
      </c>
      <c r="G12654" t="s">
        <v>3165</v>
      </c>
      <c r="H12654" t="s">
        <v>3157</v>
      </c>
      <c r="I12654">
        <v>248</v>
      </c>
      <c r="J12654" t="s">
        <v>145</v>
      </c>
      <c r="K12654" t="s">
        <v>137</v>
      </c>
      <c r="L12654">
        <f>I12654*$Q$2/100/1000</f>
        <v>9.1760000000000008E-4</v>
      </c>
    </row>
    <row r="12655" spans="1:12">
      <c r="A12655" s="118">
        <v>44927</v>
      </c>
      <c r="B12655" t="s">
        <v>3162</v>
      </c>
      <c r="C12655" t="s">
        <v>3161</v>
      </c>
      <c r="D12655" t="s">
        <v>3213</v>
      </c>
      <c r="E12655" t="s">
        <v>3234</v>
      </c>
      <c r="F12655">
        <v>101028769</v>
      </c>
      <c r="G12655" t="s">
        <v>3165</v>
      </c>
      <c r="H12655" t="s">
        <v>3157</v>
      </c>
      <c r="I12655">
        <v>248</v>
      </c>
      <c r="J12655" t="s">
        <v>145</v>
      </c>
      <c r="K12655" t="s">
        <v>137</v>
      </c>
      <c r="L12655">
        <f>I12655*$Q$2/100/1000</f>
        <v>9.1760000000000008E-4</v>
      </c>
    </row>
    <row r="12656" spans="1:12">
      <c r="A12656" s="118">
        <v>45170</v>
      </c>
      <c r="B12656" t="s">
        <v>2485</v>
      </c>
      <c r="C12656" t="s">
        <v>2484</v>
      </c>
      <c r="D12656" t="s">
        <v>3233</v>
      </c>
      <c r="E12656" t="s">
        <v>3232</v>
      </c>
      <c r="F12656" t="s">
        <v>2481</v>
      </c>
      <c r="G12656" t="s">
        <v>2480</v>
      </c>
      <c r="H12656" t="s">
        <v>2479</v>
      </c>
      <c r="I12656">
        <v>80.400000000000006</v>
      </c>
      <c r="J12656" t="s">
        <v>223</v>
      </c>
      <c r="K12656" t="s">
        <v>137</v>
      </c>
      <c r="L12656">
        <f>I12656*$Q$5/1000</f>
        <v>8.1746700000000005E-2</v>
      </c>
    </row>
    <row r="12657" spans="1:12">
      <c r="A12657" s="118">
        <v>45231</v>
      </c>
      <c r="B12657" t="s">
        <v>365</v>
      </c>
      <c r="C12657" t="s">
        <v>364</v>
      </c>
      <c r="D12657" t="s">
        <v>363</v>
      </c>
      <c r="E12657" t="s">
        <v>3231</v>
      </c>
      <c r="F12657">
        <v>101036339</v>
      </c>
      <c r="G12657" t="s">
        <v>1383</v>
      </c>
      <c r="H12657" t="s">
        <v>359</v>
      </c>
      <c r="I12657">
        <v>144</v>
      </c>
      <c r="J12657" t="s">
        <v>138</v>
      </c>
      <c r="K12657" t="s">
        <v>137</v>
      </c>
      <c r="L12657">
        <f>I12657*$Q$2/1000</f>
        <v>5.3280000000000001E-2</v>
      </c>
    </row>
    <row r="12658" spans="1:12">
      <c r="A12658" s="118">
        <v>44958</v>
      </c>
      <c r="B12658" t="s">
        <v>3162</v>
      </c>
      <c r="C12658" t="s">
        <v>3161</v>
      </c>
      <c r="D12658" t="s">
        <v>3213</v>
      </c>
      <c r="E12658" t="s">
        <v>3230</v>
      </c>
      <c r="F12658">
        <v>101028769</v>
      </c>
      <c r="G12658" t="s">
        <v>3165</v>
      </c>
      <c r="H12658" t="s">
        <v>3157</v>
      </c>
      <c r="I12658">
        <v>248</v>
      </c>
      <c r="J12658" t="s">
        <v>145</v>
      </c>
      <c r="K12658" t="s">
        <v>137</v>
      </c>
      <c r="L12658">
        <f>I12658*$Q$2/100/1000</f>
        <v>9.1760000000000008E-4</v>
      </c>
    </row>
    <row r="12659" spans="1:12">
      <c r="A12659" s="118">
        <v>44958</v>
      </c>
      <c r="B12659" t="s">
        <v>3162</v>
      </c>
      <c r="C12659" t="s">
        <v>3161</v>
      </c>
      <c r="D12659" t="s">
        <v>3213</v>
      </c>
      <c r="E12659" t="s">
        <v>3229</v>
      </c>
      <c r="F12659">
        <v>101028769</v>
      </c>
      <c r="G12659" t="s">
        <v>3165</v>
      </c>
      <c r="H12659" t="s">
        <v>3157</v>
      </c>
      <c r="I12659">
        <v>248</v>
      </c>
      <c r="J12659" t="s">
        <v>145</v>
      </c>
      <c r="K12659" t="s">
        <v>137</v>
      </c>
      <c r="L12659">
        <f>I12659*$Q$2/100/1000</f>
        <v>9.1760000000000008E-4</v>
      </c>
    </row>
    <row r="12660" spans="1:12">
      <c r="A12660" s="118">
        <v>44958</v>
      </c>
      <c r="B12660" t="s">
        <v>3162</v>
      </c>
      <c r="C12660" t="s">
        <v>3161</v>
      </c>
      <c r="D12660" t="s">
        <v>3213</v>
      </c>
      <c r="E12660" t="s">
        <v>3228</v>
      </c>
      <c r="F12660">
        <v>101028769</v>
      </c>
      <c r="G12660" t="s">
        <v>3165</v>
      </c>
      <c r="H12660" t="s">
        <v>3157</v>
      </c>
      <c r="I12660">
        <v>248</v>
      </c>
      <c r="J12660" t="s">
        <v>145</v>
      </c>
      <c r="K12660" t="s">
        <v>137</v>
      </c>
      <c r="L12660">
        <f>I12660*$Q$2/100/1000</f>
        <v>9.1760000000000008E-4</v>
      </c>
    </row>
    <row r="12661" spans="1:12" ht="30">
      <c r="A12661" s="118">
        <v>44958</v>
      </c>
      <c r="B12661" t="s">
        <v>3162</v>
      </c>
      <c r="C12661" t="s">
        <v>3161</v>
      </c>
      <c r="D12661" t="s">
        <v>3213</v>
      </c>
      <c r="E12661" t="s">
        <v>3227</v>
      </c>
      <c r="F12661">
        <v>101036092</v>
      </c>
      <c r="G12661" s="126" t="s">
        <v>3226</v>
      </c>
      <c r="H12661" t="s">
        <v>3157</v>
      </c>
      <c r="I12661">
        <v>248</v>
      </c>
      <c r="J12661" t="s">
        <v>145</v>
      </c>
      <c r="K12661" t="s">
        <v>137</v>
      </c>
      <c r="L12661">
        <f>I12661*$Q$2/100/1000</f>
        <v>9.1760000000000008E-4</v>
      </c>
    </row>
    <row r="12662" spans="1:12">
      <c r="A12662" s="118">
        <v>44986</v>
      </c>
      <c r="B12662" t="s">
        <v>3162</v>
      </c>
      <c r="C12662" t="s">
        <v>3161</v>
      </c>
      <c r="D12662" t="s">
        <v>3189</v>
      </c>
      <c r="E12662" t="s">
        <v>3225</v>
      </c>
      <c r="F12662">
        <v>101028769</v>
      </c>
      <c r="G12662" t="s">
        <v>3165</v>
      </c>
      <c r="H12662" t="s">
        <v>3157</v>
      </c>
      <c r="I12662">
        <v>248</v>
      </c>
      <c r="J12662" t="s">
        <v>145</v>
      </c>
      <c r="K12662" t="s">
        <v>137</v>
      </c>
      <c r="L12662">
        <f>I12662*$Q$2/100/1000</f>
        <v>9.1760000000000008E-4</v>
      </c>
    </row>
    <row r="12663" spans="1:12">
      <c r="A12663" s="118">
        <v>44986</v>
      </c>
      <c r="B12663" t="s">
        <v>3162</v>
      </c>
      <c r="C12663" t="s">
        <v>3161</v>
      </c>
      <c r="D12663" t="s">
        <v>3224</v>
      </c>
      <c r="E12663" t="s">
        <v>3223</v>
      </c>
      <c r="F12663">
        <v>101028769</v>
      </c>
      <c r="G12663" t="s">
        <v>3165</v>
      </c>
      <c r="H12663" t="s">
        <v>3157</v>
      </c>
      <c r="I12663">
        <v>248</v>
      </c>
      <c r="J12663" t="s">
        <v>145</v>
      </c>
      <c r="K12663" t="s">
        <v>137</v>
      </c>
      <c r="L12663">
        <f>I12663*$Q$2/100/1000</f>
        <v>9.1760000000000008E-4</v>
      </c>
    </row>
    <row r="12664" spans="1:12">
      <c r="A12664" s="118">
        <v>44986</v>
      </c>
      <c r="B12664" t="s">
        <v>3162</v>
      </c>
      <c r="C12664" t="s">
        <v>3161</v>
      </c>
      <c r="D12664" t="s">
        <v>3222</v>
      </c>
      <c r="E12664" t="s">
        <v>3221</v>
      </c>
      <c r="F12664">
        <v>101036092</v>
      </c>
      <c r="G12664" t="s">
        <v>3158</v>
      </c>
      <c r="H12664" t="s">
        <v>3157</v>
      </c>
      <c r="I12664">
        <v>248</v>
      </c>
      <c r="J12664" t="s">
        <v>145</v>
      </c>
      <c r="K12664" t="s">
        <v>137</v>
      </c>
      <c r="L12664">
        <f>I12664*$Q$2/100/1000</f>
        <v>9.1760000000000008E-4</v>
      </c>
    </row>
    <row r="12665" spans="1:12">
      <c r="A12665" s="118">
        <v>44986</v>
      </c>
      <c r="B12665" t="s">
        <v>3162</v>
      </c>
      <c r="C12665" t="s">
        <v>3161</v>
      </c>
      <c r="D12665" t="s">
        <v>3213</v>
      </c>
      <c r="E12665" t="s">
        <v>3220</v>
      </c>
      <c r="F12665">
        <v>101028769</v>
      </c>
      <c r="G12665" t="s">
        <v>3165</v>
      </c>
      <c r="H12665" t="s">
        <v>3157</v>
      </c>
      <c r="I12665">
        <v>248</v>
      </c>
      <c r="J12665" t="s">
        <v>145</v>
      </c>
      <c r="K12665" t="s">
        <v>137</v>
      </c>
      <c r="L12665">
        <f>I12665*$Q$2/100/1000</f>
        <v>9.1760000000000008E-4</v>
      </c>
    </row>
    <row r="12666" spans="1:12">
      <c r="A12666" s="118">
        <v>45017</v>
      </c>
      <c r="B12666" t="s">
        <v>3162</v>
      </c>
      <c r="C12666" t="s">
        <v>3161</v>
      </c>
      <c r="D12666" t="s">
        <v>3219</v>
      </c>
      <c r="E12666" t="s">
        <v>3218</v>
      </c>
      <c r="F12666" s="119">
        <v>101028769</v>
      </c>
      <c r="G12666" t="s">
        <v>3165</v>
      </c>
      <c r="H12666" t="s">
        <v>3157</v>
      </c>
      <c r="I12666">
        <v>248</v>
      </c>
      <c r="J12666" t="s">
        <v>145</v>
      </c>
      <c r="K12666" t="s">
        <v>137</v>
      </c>
      <c r="L12666">
        <f>I12666*$Q$2/100/1000</f>
        <v>9.1760000000000008E-4</v>
      </c>
    </row>
    <row r="12667" spans="1:12">
      <c r="A12667" s="118">
        <v>45017</v>
      </c>
      <c r="B12667" t="s">
        <v>3162</v>
      </c>
      <c r="C12667" t="s">
        <v>3161</v>
      </c>
      <c r="D12667" t="s">
        <v>3217</v>
      </c>
      <c r="E12667" t="s">
        <v>3216</v>
      </c>
      <c r="F12667" s="119">
        <v>101028769</v>
      </c>
      <c r="G12667" t="s">
        <v>3165</v>
      </c>
      <c r="H12667" t="s">
        <v>3157</v>
      </c>
      <c r="I12667">
        <v>248</v>
      </c>
      <c r="J12667" t="s">
        <v>145</v>
      </c>
      <c r="K12667" t="s">
        <v>137</v>
      </c>
      <c r="L12667">
        <f>I12667*$Q$2/100/1000</f>
        <v>9.1760000000000008E-4</v>
      </c>
    </row>
    <row r="12668" spans="1:12">
      <c r="A12668" s="118">
        <v>45017</v>
      </c>
      <c r="B12668" t="s">
        <v>3162</v>
      </c>
      <c r="C12668" t="s">
        <v>3161</v>
      </c>
      <c r="D12668" t="s">
        <v>3215</v>
      </c>
      <c r="E12668" t="s">
        <v>3214</v>
      </c>
      <c r="F12668" s="119">
        <v>101028769</v>
      </c>
      <c r="G12668" t="s">
        <v>3165</v>
      </c>
      <c r="H12668" t="s">
        <v>3157</v>
      </c>
      <c r="I12668">
        <v>248</v>
      </c>
      <c r="J12668" t="s">
        <v>145</v>
      </c>
      <c r="K12668" t="s">
        <v>137</v>
      </c>
      <c r="L12668">
        <f>I12668*$Q$2/100/1000</f>
        <v>9.1760000000000008E-4</v>
      </c>
    </row>
    <row r="12669" spans="1:12">
      <c r="A12669" s="118">
        <v>45017</v>
      </c>
      <c r="B12669" t="s">
        <v>3162</v>
      </c>
      <c r="C12669" t="s">
        <v>3161</v>
      </c>
      <c r="D12669" t="s">
        <v>3213</v>
      </c>
      <c r="E12669" t="s">
        <v>3212</v>
      </c>
      <c r="F12669" s="119">
        <v>101028769</v>
      </c>
      <c r="G12669" t="s">
        <v>3165</v>
      </c>
      <c r="H12669" t="s">
        <v>3157</v>
      </c>
      <c r="I12669">
        <v>248</v>
      </c>
      <c r="J12669" t="s">
        <v>145</v>
      </c>
      <c r="K12669" t="s">
        <v>137</v>
      </c>
      <c r="L12669">
        <f>I12669*$Q$2/100/1000</f>
        <v>9.1760000000000008E-4</v>
      </c>
    </row>
    <row r="12670" spans="1:12">
      <c r="A12670" s="118">
        <v>45017</v>
      </c>
      <c r="B12670" t="s">
        <v>3162</v>
      </c>
      <c r="C12670" t="s">
        <v>3161</v>
      </c>
      <c r="D12670" t="s">
        <v>3208</v>
      </c>
      <c r="E12670" t="s">
        <v>3211</v>
      </c>
      <c r="F12670" s="119">
        <v>101032968</v>
      </c>
      <c r="G12670" t="s">
        <v>3209</v>
      </c>
      <c r="H12670" t="s">
        <v>3157</v>
      </c>
      <c r="I12670">
        <v>248</v>
      </c>
      <c r="J12670" t="s">
        <v>145</v>
      </c>
      <c r="K12670" t="s">
        <v>137</v>
      </c>
      <c r="L12670">
        <f>I12670*$Q$2/100/1000</f>
        <v>9.1760000000000008E-4</v>
      </c>
    </row>
    <row r="12671" spans="1:12">
      <c r="A12671" s="118">
        <v>45017</v>
      </c>
      <c r="B12671" t="s">
        <v>3162</v>
      </c>
      <c r="C12671" t="s">
        <v>3161</v>
      </c>
      <c r="D12671" t="s">
        <v>3208</v>
      </c>
      <c r="E12671" t="s">
        <v>3210</v>
      </c>
      <c r="F12671" s="119">
        <v>101032968</v>
      </c>
      <c r="G12671" t="s">
        <v>3209</v>
      </c>
      <c r="H12671" t="s">
        <v>3157</v>
      </c>
      <c r="I12671">
        <v>248</v>
      </c>
      <c r="J12671" t="s">
        <v>145</v>
      </c>
      <c r="K12671" t="s">
        <v>137</v>
      </c>
      <c r="L12671">
        <f>I12671*$Q$2/100/1000</f>
        <v>9.1760000000000008E-4</v>
      </c>
    </row>
    <row r="12672" spans="1:12">
      <c r="A12672" s="118">
        <v>45047</v>
      </c>
      <c r="B12672" t="s">
        <v>3162</v>
      </c>
      <c r="C12672" t="s">
        <v>3161</v>
      </c>
      <c r="D12672" t="s">
        <v>3208</v>
      </c>
      <c r="E12672" t="s">
        <v>3207</v>
      </c>
      <c r="F12672">
        <v>42205184</v>
      </c>
      <c r="G12672" t="s">
        <v>3206</v>
      </c>
      <c r="H12672" t="s">
        <v>3157</v>
      </c>
      <c r="I12672">
        <v>248</v>
      </c>
      <c r="J12672" t="s">
        <v>145</v>
      </c>
      <c r="K12672" t="s">
        <v>137</v>
      </c>
      <c r="L12672">
        <f>I12672*$Q$2/100/1000</f>
        <v>9.1760000000000008E-4</v>
      </c>
    </row>
    <row r="12673" spans="1:12">
      <c r="A12673" s="118">
        <v>45047</v>
      </c>
      <c r="B12673" t="s">
        <v>3162</v>
      </c>
      <c r="C12673" t="s">
        <v>3161</v>
      </c>
      <c r="D12673" t="s">
        <v>3205</v>
      </c>
      <c r="E12673" t="s">
        <v>3204</v>
      </c>
      <c r="F12673">
        <v>101028769</v>
      </c>
      <c r="G12673" t="s">
        <v>3165</v>
      </c>
      <c r="H12673" t="s">
        <v>3157</v>
      </c>
      <c r="I12673">
        <v>248</v>
      </c>
      <c r="J12673" t="s">
        <v>145</v>
      </c>
      <c r="K12673" t="s">
        <v>137</v>
      </c>
      <c r="L12673">
        <f>I12673*$Q$2/100/1000</f>
        <v>9.1760000000000008E-4</v>
      </c>
    </row>
    <row r="12674" spans="1:12">
      <c r="A12674" s="118">
        <v>45047</v>
      </c>
      <c r="B12674" t="s">
        <v>3162</v>
      </c>
      <c r="C12674" t="s">
        <v>3161</v>
      </c>
      <c r="D12674" t="s">
        <v>3203</v>
      </c>
      <c r="E12674" t="s">
        <v>3202</v>
      </c>
      <c r="F12674">
        <v>42205163</v>
      </c>
      <c r="G12674" t="s">
        <v>3201</v>
      </c>
      <c r="H12674" t="s">
        <v>3157</v>
      </c>
      <c r="I12674">
        <v>248</v>
      </c>
      <c r="J12674" t="s">
        <v>145</v>
      </c>
      <c r="K12674" t="s">
        <v>137</v>
      </c>
      <c r="L12674">
        <f>I12674*$Q$2/100/1000</f>
        <v>9.1760000000000008E-4</v>
      </c>
    </row>
    <row r="12675" spans="1:12">
      <c r="A12675" s="118">
        <v>45047</v>
      </c>
      <c r="B12675" t="s">
        <v>3162</v>
      </c>
      <c r="C12675" t="s">
        <v>3161</v>
      </c>
      <c r="D12675" t="s">
        <v>3189</v>
      </c>
      <c r="E12675" t="s">
        <v>3200</v>
      </c>
      <c r="F12675">
        <v>101028769</v>
      </c>
      <c r="G12675" t="s">
        <v>3165</v>
      </c>
      <c r="H12675" t="s">
        <v>3157</v>
      </c>
      <c r="I12675">
        <v>248</v>
      </c>
      <c r="J12675" t="s">
        <v>145</v>
      </c>
      <c r="K12675" t="s">
        <v>137</v>
      </c>
      <c r="L12675">
        <f>I12675*$Q$2/100/1000</f>
        <v>9.1760000000000008E-4</v>
      </c>
    </row>
    <row r="12676" spans="1:12">
      <c r="A12676" s="118">
        <v>45078</v>
      </c>
      <c r="B12676" t="s">
        <v>3162</v>
      </c>
      <c r="C12676" t="s">
        <v>3161</v>
      </c>
      <c r="D12676" t="s">
        <v>3199</v>
      </c>
      <c r="E12676" t="s">
        <v>3198</v>
      </c>
      <c r="F12676">
        <v>101028769</v>
      </c>
      <c r="G12676" t="s">
        <v>3165</v>
      </c>
      <c r="H12676" t="s">
        <v>3157</v>
      </c>
      <c r="I12676">
        <v>248</v>
      </c>
      <c r="J12676" t="s">
        <v>145</v>
      </c>
      <c r="K12676" t="s">
        <v>137</v>
      </c>
      <c r="L12676">
        <f>I12676*$Q$2/100/1000</f>
        <v>9.1760000000000008E-4</v>
      </c>
    </row>
    <row r="12677" spans="1:12">
      <c r="A12677" s="118">
        <v>45108</v>
      </c>
      <c r="B12677" t="s">
        <v>3162</v>
      </c>
      <c r="C12677" t="s">
        <v>3161</v>
      </c>
      <c r="D12677" t="s">
        <v>3197</v>
      </c>
      <c r="E12677" t="s">
        <v>3196</v>
      </c>
      <c r="F12677">
        <v>101028769</v>
      </c>
      <c r="G12677" t="s">
        <v>3165</v>
      </c>
      <c r="H12677" t="s">
        <v>3157</v>
      </c>
      <c r="I12677">
        <v>248</v>
      </c>
      <c r="J12677" t="s">
        <v>145</v>
      </c>
      <c r="K12677" t="s">
        <v>137</v>
      </c>
      <c r="L12677">
        <f>I12677*$Q$2/100/1000</f>
        <v>9.1760000000000008E-4</v>
      </c>
    </row>
    <row r="12678" spans="1:12">
      <c r="A12678" s="118">
        <v>45108</v>
      </c>
      <c r="B12678" t="s">
        <v>3162</v>
      </c>
      <c r="C12678" t="s">
        <v>3161</v>
      </c>
      <c r="D12678" t="s">
        <v>3195</v>
      </c>
      <c r="E12678" t="s">
        <v>3194</v>
      </c>
      <c r="F12678" t="s">
        <v>3193</v>
      </c>
      <c r="G12678" t="s">
        <v>3192</v>
      </c>
      <c r="H12678" t="s">
        <v>3157</v>
      </c>
      <c r="I12678">
        <v>248</v>
      </c>
      <c r="J12678" t="s">
        <v>145</v>
      </c>
      <c r="K12678" t="s">
        <v>137</v>
      </c>
      <c r="L12678">
        <f>I12678*$Q$2/100/1000</f>
        <v>9.1760000000000008E-4</v>
      </c>
    </row>
    <row r="12679" spans="1:12">
      <c r="A12679" s="118">
        <v>45108</v>
      </c>
      <c r="B12679" t="s">
        <v>3162</v>
      </c>
      <c r="C12679" t="s">
        <v>3161</v>
      </c>
      <c r="D12679" t="s">
        <v>3191</v>
      </c>
      <c r="E12679" t="s">
        <v>3190</v>
      </c>
      <c r="F12679">
        <v>101028769</v>
      </c>
      <c r="G12679" t="s">
        <v>3165</v>
      </c>
      <c r="H12679" t="s">
        <v>3157</v>
      </c>
      <c r="I12679">
        <v>248</v>
      </c>
      <c r="J12679" t="s">
        <v>145</v>
      </c>
      <c r="K12679" t="s">
        <v>137</v>
      </c>
      <c r="L12679">
        <f>I12679*$Q$2/100/1000</f>
        <v>9.1760000000000008E-4</v>
      </c>
    </row>
    <row r="12680" spans="1:12">
      <c r="A12680" s="118">
        <v>45108</v>
      </c>
      <c r="B12680" t="s">
        <v>3162</v>
      </c>
      <c r="C12680" t="s">
        <v>3161</v>
      </c>
      <c r="D12680" t="s">
        <v>3189</v>
      </c>
      <c r="E12680" t="s">
        <v>3188</v>
      </c>
      <c r="F12680">
        <v>101028769</v>
      </c>
      <c r="G12680" t="s">
        <v>3165</v>
      </c>
      <c r="H12680" t="s">
        <v>3157</v>
      </c>
      <c r="I12680">
        <v>248</v>
      </c>
      <c r="J12680" t="s">
        <v>145</v>
      </c>
      <c r="K12680" t="s">
        <v>137</v>
      </c>
      <c r="L12680">
        <f>I12680*$Q$2/100/1000</f>
        <v>9.1760000000000008E-4</v>
      </c>
    </row>
    <row r="12681" spans="1:12">
      <c r="A12681" s="118">
        <v>45139</v>
      </c>
      <c r="B12681" t="s">
        <v>3162</v>
      </c>
      <c r="C12681" t="s">
        <v>3161</v>
      </c>
      <c r="D12681" t="s">
        <v>3164</v>
      </c>
      <c r="E12681" t="s">
        <v>3187</v>
      </c>
      <c r="F12681" s="119">
        <v>101036092</v>
      </c>
      <c r="G12681" t="s">
        <v>3158</v>
      </c>
      <c r="H12681" t="s">
        <v>3157</v>
      </c>
      <c r="I12681">
        <v>248</v>
      </c>
      <c r="J12681" t="s">
        <v>145</v>
      </c>
      <c r="K12681" t="s">
        <v>137</v>
      </c>
      <c r="L12681">
        <f>I12681*$Q$2/100/1000</f>
        <v>9.1760000000000008E-4</v>
      </c>
    </row>
    <row r="12682" spans="1:12">
      <c r="A12682" s="118">
        <v>45139</v>
      </c>
      <c r="B12682" t="s">
        <v>3162</v>
      </c>
      <c r="C12682" t="s">
        <v>3161</v>
      </c>
      <c r="D12682" t="s">
        <v>3186</v>
      </c>
      <c r="E12682" t="s">
        <v>3185</v>
      </c>
      <c r="F12682" s="119">
        <v>101028769</v>
      </c>
      <c r="G12682" t="s">
        <v>3165</v>
      </c>
      <c r="H12682" t="s">
        <v>3157</v>
      </c>
      <c r="I12682">
        <v>248</v>
      </c>
      <c r="J12682" t="s">
        <v>145</v>
      </c>
      <c r="K12682" t="s">
        <v>137</v>
      </c>
      <c r="L12682">
        <f>I12682*$Q$2/100/1000</f>
        <v>9.1760000000000008E-4</v>
      </c>
    </row>
    <row r="12683" spans="1:12">
      <c r="A12683" s="118">
        <v>45139</v>
      </c>
      <c r="B12683" t="s">
        <v>3162</v>
      </c>
      <c r="C12683" t="s">
        <v>3161</v>
      </c>
      <c r="D12683" t="s">
        <v>3184</v>
      </c>
      <c r="E12683" t="s">
        <v>3183</v>
      </c>
      <c r="F12683" s="119" t="s">
        <v>3172</v>
      </c>
      <c r="G12683" t="s">
        <v>3171</v>
      </c>
      <c r="H12683" t="s">
        <v>3157</v>
      </c>
      <c r="I12683">
        <v>248</v>
      </c>
      <c r="J12683" t="s">
        <v>145</v>
      </c>
      <c r="K12683" t="s">
        <v>137</v>
      </c>
      <c r="L12683">
        <f>I12683*$Q$2/100/1000</f>
        <v>9.1760000000000008E-4</v>
      </c>
    </row>
    <row r="12684" spans="1:12">
      <c r="A12684" s="118">
        <v>45170</v>
      </c>
      <c r="B12684" t="s">
        <v>3162</v>
      </c>
      <c r="C12684" t="s">
        <v>3161</v>
      </c>
      <c r="D12684" t="s">
        <v>3164</v>
      </c>
      <c r="E12684" t="s">
        <v>3182</v>
      </c>
      <c r="F12684">
        <v>101036092</v>
      </c>
      <c r="G12684" t="s">
        <v>3158</v>
      </c>
      <c r="H12684" t="s">
        <v>3157</v>
      </c>
      <c r="I12684">
        <v>248</v>
      </c>
      <c r="J12684" t="s">
        <v>145</v>
      </c>
      <c r="K12684" t="s">
        <v>137</v>
      </c>
      <c r="L12684">
        <f>I12684*$Q$2/100/1000</f>
        <v>9.1760000000000008E-4</v>
      </c>
    </row>
    <row r="12685" spans="1:12">
      <c r="A12685" s="118">
        <v>45170</v>
      </c>
      <c r="B12685" t="s">
        <v>3162</v>
      </c>
      <c r="C12685" t="s">
        <v>3161</v>
      </c>
      <c r="D12685" t="s">
        <v>3181</v>
      </c>
      <c r="E12685" t="s">
        <v>3180</v>
      </c>
      <c r="F12685">
        <v>101028769</v>
      </c>
      <c r="G12685" t="s">
        <v>3165</v>
      </c>
      <c r="H12685" t="s">
        <v>3157</v>
      </c>
      <c r="I12685">
        <v>248</v>
      </c>
      <c r="J12685" t="s">
        <v>145</v>
      </c>
      <c r="K12685" t="s">
        <v>137</v>
      </c>
      <c r="L12685">
        <f>I12685*$Q$2/100/1000</f>
        <v>9.1760000000000008E-4</v>
      </c>
    </row>
    <row r="12686" spans="1:12">
      <c r="A12686" s="118">
        <v>45170</v>
      </c>
      <c r="B12686" t="s">
        <v>3162</v>
      </c>
      <c r="C12686" t="s">
        <v>3161</v>
      </c>
      <c r="D12686" t="s">
        <v>3164</v>
      </c>
      <c r="E12686" t="s">
        <v>3179</v>
      </c>
      <c r="F12686">
        <v>101036092</v>
      </c>
      <c r="G12686" t="s">
        <v>3158</v>
      </c>
      <c r="H12686" t="s">
        <v>3157</v>
      </c>
      <c r="I12686">
        <v>248</v>
      </c>
      <c r="J12686" t="s">
        <v>145</v>
      </c>
      <c r="K12686" t="s">
        <v>137</v>
      </c>
      <c r="L12686">
        <f>I12686*$Q$2/100/1000</f>
        <v>9.1760000000000008E-4</v>
      </c>
    </row>
    <row r="12687" spans="1:12">
      <c r="A12687" s="118">
        <v>45200</v>
      </c>
      <c r="B12687" t="s">
        <v>3162</v>
      </c>
      <c r="C12687" t="s">
        <v>3161</v>
      </c>
      <c r="D12687" t="s">
        <v>3164</v>
      </c>
      <c r="E12687" t="s">
        <v>3178</v>
      </c>
      <c r="F12687">
        <v>101036092</v>
      </c>
      <c r="G12687" t="s">
        <v>3158</v>
      </c>
      <c r="H12687" t="s">
        <v>3157</v>
      </c>
      <c r="I12687">
        <v>248</v>
      </c>
      <c r="J12687" t="s">
        <v>145</v>
      </c>
      <c r="K12687" t="s">
        <v>137</v>
      </c>
      <c r="L12687">
        <f>I12687*$Q$2/100/1000</f>
        <v>9.1760000000000008E-4</v>
      </c>
    </row>
    <row r="12688" spans="1:12">
      <c r="A12688" s="118">
        <v>45231</v>
      </c>
      <c r="B12688" t="s">
        <v>3162</v>
      </c>
      <c r="C12688" t="s">
        <v>3161</v>
      </c>
      <c r="D12688" t="s">
        <v>3177</v>
      </c>
      <c r="E12688" t="s">
        <v>3176</v>
      </c>
      <c r="F12688">
        <v>101028769</v>
      </c>
      <c r="G12688" t="s">
        <v>3165</v>
      </c>
      <c r="H12688" t="s">
        <v>3157</v>
      </c>
      <c r="I12688">
        <v>248</v>
      </c>
      <c r="J12688" t="s">
        <v>145</v>
      </c>
      <c r="K12688" t="s">
        <v>137</v>
      </c>
      <c r="L12688">
        <f>I12688*$Q$2/100/1000</f>
        <v>9.1760000000000008E-4</v>
      </c>
    </row>
    <row r="12689" spans="1:12">
      <c r="A12689" s="118">
        <v>45231</v>
      </c>
      <c r="B12689" t="s">
        <v>3162</v>
      </c>
      <c r="C12689" t="s">
        <v>3161</v>
      </c>
      <c r="D12689" t="s">
        <v>3175</v>
      </c>
      <c r="E12689" t="s">
        <v>3174</v>
      </c>
      <c r="F12689">
        <v>101028769</v>
      </c>
      <c r="G12689" t="s">
        <v>3165</v>
      </c>
      <c r="H12689" t="s">
        <v>3157</v>
      </c>
      <c r="I12689">
        <v>248</v>
      </c>
      <c r="J12689" t="s">
        <v>145</v>
      </c>
      <c r="K12689" t="s">
        <v>137</v>
      </c>
      <c r="L12689">
        <f>I12689*$Q$2/100/1000</f>
        <v>9.1760000000000008E-4</v>
      </c>
    </row>
    <row r="12690" spans="1:12">
      <c r="A12690" s="118">
        <v>45231</v>
      </c>
      <c r="B12690" t="s">
        <v>3162</v>
      </c>
      <c r="C12690" t="s">
        <v>3161</v>
      </c>
      <c r="D12690" t="s">
        <v>3160</v>
      </c>
      <c r="E12690" t="s">
        <v>3173</v>
      </c>
      <c r="F12690" t="s">
        <v>3172</v>
      </c>
      <c r="G12690" t="s">
        <v>3171</v>
      </c>
      <c r="H12690" t="s">
        <v>3157</v>
      </c>
      <c r="I12690">
        <v>248</v>
      </c>
      <c r="J12690" t="s">
        <v>145</v>
      </c>
      <c r="K12690" t="s">
        <v>137</v>
      </c>
      <c r="L12690">
        <f>I12690*$Q$2/100/1000</f>
        <v>9.1760000000000008E-4</v>
      </c>
    </row>
    <row r="12691" spans="1:12">
      <c r="A12691" s="118">
        <v>45231</v>
      </c>
      <c r="B12691" t="s">
        <v>3162</v>
      </c>
      <c r="C12691" t="s">
        <v>3161</v>
      </c>
      <c r="D12691" t="s">
        <v>3170</v>
      </c>
      <c r="E12691" t="s">
        <v>3169</v>
      </c>
      <c r="F12691">
        <v>101041395</v>
      </c>
      <c r="G12691" t="s">
        <v>3168</v>
      </c>
      <c r="H12691" t="s">
        <v>3157</v>
      </c>
      <c r="I12691">
        <v>248</v>
      </c>
      <c r="J12691" t="s">
        <v>145</v>
      </c>
      <c r="K12691" t="s">
        <v>137</v>
      </c>
      <c r="L12691">
        <f>I12691*$Q$2/100/1000</f>
        <v>9.1760000000000008E-4</v>
      </c>
    </row>
    <row r="12692" spans="1:12">
      <c r="A12692" s="118">
        <v>45231</v>
      </c>
      <c r="B12692" t="s">
        <v>3162</v>
      </c>
      <c r="C12692" t="s">
        <v>3161</v>
      </c>
      <c r="D12692" t="s">
        <v>3167</v>
      </c>
      <c r="E12692" t="s">
        <v>3166</v>
      </c>
      <c r="F12692">
        <v>101028769</v>
      </c>
      <c r="G12692" t="s">
        <v>3165</v>
      </c>
      <c r="H12692" t="s">
        <v>3157</v>
      </c>
      <c r="I12692">
        <v>248</v>
      </c>
      <c r="J12692" t="s">
        <v>145</v>
      </c>
      <c r="K12692" t="s">
        <v>137</v>
      </c>
      <c r="L12692">
        <f>I12692*$Q$2/100/1000</f>
        <v>9.1760000000000008E-4</v>
      </c>
    </row>
    <row r="12693" spans="1:12">
      <c r="A12693" s="118">
        <v>45231</v>
      </c>
      <c r="B12693" t="s">
        <v>3162</v>
      </c>
      <c r="C12693" t="s">
        <v>3161</v>
      </c>
      <c r="D12693" t="s">
        <v>3164</v>
      </c>
      <c r="E12693" t="s">
        <v>3163</v>
      </c>
      <c r="F12693">
        <v>101036092</v>
      </c>
      <c r="G12693" t="s">
        <v>3158</v>
      </c>
      <c r="H12693" t="s">
        <v>3157</v>
      </c>
      <c r="I12693">
        <v>248</v>
      </c>
      <c r="J12693" t="s">
        <v>145</v>
      </c>
      <c r="K12693" t="s">
        <v>137</v>
      </c>
      <c r="L12693">
        <f>I12693*$Q$2/100/1000</f>
        <v>9.1760000000000008E-4</v>
      </c>
    </row>
    <row r="12694" spans="1:12">
      <c r="A12694" s="118">
        <v>45231</v>
      </c>
      <c r="B12694" t="s">
        <v>3162</v>
      </c>
      <c r="C12694" t="s">
        <v>3161</v>
      </c>
      <c r="D12694" t="s">
        <v>3160</v>
      </c>
      <c r="E12694" t="s">
        <v>3159</v>
      </c>
      <c r="F12694">
        <v>101036092</v>
      </c>
      <c r="G12694" t="s">
        <v>3158</v>
      </c>
      <c r="H12694" t="s">
        <v>3157</v>
      </c>
      <c r="I12694">
        <v>248</v>
      </c>
      <c r="J12694" t="s">
        <v>145</v>
      </c>
      <c r="K12694" t="s">
        <v>137</v>
      </c>
      <c r="L12694">
        <f>I12694*$Q$2/100/1000</f>
        <v>9.1760000000000008E-4</v>
      </c>
    </row>
    <row r="12695" spans="1:12">
      <c r="A12695" s="118">
        <v>45231</v>
      </c>
      <c r="B12695" t="s">
        <v>3156</v>
      </c>
      <c r="C12695" t="s">
        <v>3155</v>
      </c>
      <c r="D12695" t="s">
        <v>3154</v>
      </c>
      <c r="E12695" t="s">
        <v>3153</v>
      </c>
      <c r="F12695">
        <v>101011252</v>
      </c>
      <c r="G12695" t="s">
        <v>3152</v>
      </c>
      <c r="H12695" t="s">
        <v>3151</v>
      </c>
      <c r="I12695">
        <v>115</v>
      </c>
      <c r="J12695" t="s">
        <v>145</v>
      </c>
      <c r="K12695" t="s">
        <v>137</v>
      </c>
      <c r="L12695">
        <f>I12695*$Q$2/100/1000</f>
        <v>4.2549999999999999E-4</v>
      </c>
    </row>
    <row r="12696" spans="1:12">
      <c r="A12696" s="118">
        <v>44927</v>
      </c>
      <c r="B12696" t="s">
        <v>3045</v>
      </c>
      <c r="C12696" t="s">
        <v>3044</v>
      </c>
      <c r="D12696" t="s">
        <v>3122</v>
      </c>
      <c r="E12696" t="s">
        <v>3150</v>
      </c>
      <c r="F12696">
        <v>101026738</v>
      </c>
      <c r="G12696" t="s">
        <v>3046</v>
      </c>
      <c r="H12696" s="125" t="s">
        <v>3040</v>
      </c>
      <c r="I12696">
        <v>135</v>
      </c>
      <c r="J12696" t="s">
        <v>145</v>
      </c>
      <c r="K12696" t="s">
        <v>137</v>
      </c>
      <c r="L12696">
        <f>I12696*$Q$2/100/1000</f>
        <v>4.9950000000000005E-4</v>
      </c>
    </row>
    <row r="12697" spans="1:12">
      <c r="A12697" s="118">
        <v>44927</v>
      </c>
      <c r="B12697" t="s">
        <v>3045</v>
      </c>
      <c r="C12697" t="s">
        <v>3044</v>
      </c>
      <c r="D12697" t="s">
        <v>3122</v>
      </c>
      <c r="E12697" t="s">
        <v>3149</v>
      </c>
      <c r="F12697">
        <v>101026738</v>
      </c>
      <c r="G12697" t="s">
        <v>3046</v>
      </c>
      <c r="H12697" s="125" t="s">
        <v>3040</v>
      </c>
      <c r="I12697">
        <v>135</v>
      </c>
      <c r="J12697" t="s">
        <v>145</v>
      </c>
      <c r="K12697" t="s">
        <v>137</v>
      </c>
      <c r="L12697">
        <f>I12697*$Q$2/100/1000</f>
        <v>4.9950000000000005E-4</v>
      </c>
    </row>
    <row r="12698" spans="1:12">
      <c r="A12698" s="118">
        <v>44927</v>
      </c>
      <c r="B12698" t="s">
        <v>3045</v>
      </c>
      <c r="C12698" t="s">
        <v>3044</v>
      </c>
      <c r="D12698" t="s">
        <v>3148</v>
      </c>
      <c r="E12698" t="s">
        <v>3147</v>
      </c>
      <c r="F12698">
        <v>1345036</v>
      </c>
      <c r="G12698" t="s">
        <v>3059</v>
      </c>
      <c r="H12698" s="125" t="s">
        <v>3040</v>
      </c>
      <c r="I12698">
        <v>135</v>
      </c>
      <c r="J12698" t="s">
        <v>145</v>
      </c>
      <c r="K12698" t="s">
        <v>137</v>
      </c>
      <c r="L12698">
        <f>I12698*$Q$2/100/1000</f>
        <v>4.9950000000000005E-4</v>
      </c>
    </row>
    <row r="12699" spans="1:12">
      <c r="A12699" s="118">
        <v>44927</v>
      </c>
      <c r="B12699" t="s">
        <v>3045</v>
      </c>
      <c r="C12699" t="s">
        <v>3044</v>
      </c>
      <c r="D12699" t="s">
        <v>3146</v>
      </c>
      <c r="E12699" t="s">
        <v>3145</v>
      </c>
      <c r="F12699">
        <v>5145092</v>
      </c>
      <c r="G12699" t="s">
        <v>3083</v>
      </c>
      <c r="H12699" s="125" t="s">
        <v>3040</v>
      </c>
      <c r="I12699">
        <v>135</v>
      </c>
      <c r="J12699" t="s">
        <v>145</v>
      </c>
      <c r="K12699" t="s">
        <v>137</v>
      </c>
      <c r="L12699">
        <f>I12699*$Q$2/100/1000</f>
        <v>4.9950000000000005E-4</v>
      </c>
    </row>
    <row r="12700" spans="1:12">
      <c r="A12700" s="118">
        <v>44927</v>
      </c>
      <c r="B12700" t="s">
        <v>3045</v>
      </c>
      <c r="C12700" t="s">
        <v>3044</v>
      </c>
      <c r="D12700" t="s">
        <v>3122</v>
      </c>
      <c r="E12700" t="s">
        <v>3144</v>
      </c>
      <c r="F12700">
        <v>101026738</v>
      </c>
      <c r="G12700" t="s">
        <v>3046</v>
      </c>
      <c r="H12700" s="125" t="s">
        <v>3040</v>
      </c>
      <c r="I12700">
        <v>135</v>
      </c>
      <c r="J12700" t="s">
        <v>145</v>
      </c>
      <c r="K12700" t="s">
        <v>137</v>
      </c>
      <c r="L12700">
        <f>I12700*$Q$2/100/1000</f>
        <v>4.9950000000000005E-4</v>
      </c>
    </row>
    <row r="12701" spans="1:12">
      <c r="A12701" s="118">
        <v>44927</v>
      </c>
      <c r="B12701" t="s">
        <v>3045</v>
      </c>
      <c r="C12701" t="s">
        <v>3044</v>
      </c>
      <c r="D12701" t="s">
        <v>3096</v>
      </c>
      <c r="E12701" t="s">
        <v>3143</v>
      </c>
      <c r="F12701">
        <v>86201392</v>
      </c>
      <c r="G12701" t="s">
        <v>3049</v>
      </c>
      <c r="H12701" s="125" t="s">
        <v>3040</v>
      </c>
      <c r="I12701">
        <v>135</v>
      </c>
      <c r="J12701" t="s">
        <v>145</v>
      </c>
      <c r="K12701" t="s">
        <v>137</v>
      </c>
      <c r="L12701">
        <f>I12701*$Q$2/100/1000</f>
        <v>4.9950000000000005E-4</v>
      </c>
    </row>
    <row r="12702" spans="1:12">
      <c r="A12702" s="118">
        <v>44958</v>
      </c>
      <c r="B12702" t="s">
        <v>3045</v>
      </c>
      <c r="C12702" t="s">
        <v>3044</v>
      </c>
      <c r="D12702" t="s">
        <v>3096</v>
      </c>
      <c r="E12702" t="s">
        <v>3142</v>
      </c>
      <c r="F12702">
        <v>21201393</v>
      </c>
      <c r="G12702" t="s">
        <v>3103</v>
      </c>
      <c r="H12702" s="125" t="s">
        <v>3040</v>
      </c>
      <c r="I12702">
        <v>135</v>
      </c>
      <c r="J12702" t="s">
        <v>145</v>
      </c>
      <c r="K12702" t="s">
        <v>137</v>
      </c>
      <c r="L12702">
        <f>I12702*$Q$2/100/1000</f>
        <v>4.9950000000000005E-4</v>
      </c>
    </row>
    <row r="12703" spans="1:12">
      <c r="A12703" s="118">
        <v>44958</v>
      </c>
      <c r="B12703" t="s">
        <v>3045</v>
      </c>
      <c r="C12703" t="s">
        <v>3044</v>
      </c>
      <c r="D12703" t="s">
        <v>3141</v>
      </c>
      <c r="E12703" t="s">
        <v>3140</v>
      </c>
      <c r="F12703">
        <v>2145015</v>
      </c>
      <c r="G12703" t="s">
        <v>3135</v>
      </c>
      <c r="H12703" s="125" t="s">
        <v>3040</v>
      </c>
      <c r="I12703">
        <v>135</v>
      </c>
      <c r="J12703" t="s">
        <v>145</v>
      </c>
      <c r="K12703" t="s">
        <v>137</v>
      </c>
      <c r="L12703">
        <f>I12703*$Q$2/100/1000</f>
        <v>4.9950000000000005E-4</v>
      </c>
    </row>
    <row r="12704" spans="1:12">
      <c r="A12704" s="118">
        <v>44958</v>
      </c>
      <c r="B12704" t="s">
        <v>3045</v>
      </c>
      <c r="C12704" t="s">
        <v>3044</v>
      </c>
      <c r="D12704" t="s">
        <v>3094</v>
      </c>
      <c r="E12704" t="s">
        <v>3139</v>
      </c>
      <c r="F12704">
        <v>21201393</v>
      </c>
      <c r="G12704" t="s">
        <v>3103</v>
      </c>
      <c r="H12704" s="125" t="s">
        <v>3040</v>
      </c>
      <c r="I12704">
        <v>135</v>
      </c>
      <c r="J12704" t="s">
        <v>145</v>
      </c>
      <c r="K12704" t="s">
        <v>137</v>
      </c>
      <c r="L12704">
        <f>I12704*$Q$2/100/1000</f>
        <v>4.9950000000000005E-4</v>
      </c>
    </row>
    <row r="12705" spans="1:12">
      <c r="A12705" s="118">
        <v>45231</v>
      </c>
      <c r="B12705" t="s">
        <v>365</v>
      </c>
      <c r="C12705" t="s">
        <v>364</v>
      </c>
      <c r="D12705" t="s">
        <v>402</v>
      </c>
      <c r="E12705" t="s">
        <v>3138</v>
      </c>
      <c r="F12705">
        <v>101034024</v>
      </c>
      <c r="G12705" t="s">
        <v>400</v>
      </c>
      <c r="H12705" t="s">
        <v>359</v>
      </c>
      <c r="I12705">
        <v>144</v>
      </c>
      <c r="J12705" t="s">
        <v>138</v>
      </c>
      <c r="K12705" t="s">
        <v>137</v>
      </c>
      <c r="L12705">
        <f>I12705*$Q$2/1000</f>
        <v>5.3280000000000001E-2</v>
      </c>
    </row>
    <row r="12706" spans="1:12">
      <c r="A12706" s="118">
        <v>44958</v>
      </c>
      <c r="B12706" t="s">
        <v>3045</v>
      </c>
      <c r="C12706" t="s">
        <v>3044</v>
      </c>
      <c r="D12706" t="s">
        <v>3094</v>
      </c>
      <c r="E12706" t="s">
        <v>3137</v>
      </c>
      <c r="F12706">
        <v>101026738</v>
      </c>
      <c r="G12706" t="s">
        <v>3046</v>
      </c>
      <c r="H12706" s="125" t="s">
        <v>3040</v>
      </c>
      <c r="I12706">
        <v>135</v>
      </c>
      <c r="J12706" t="s">
        <v>145</v>
      </c>
      <c r="K12706" t="s">
        <v>137</v>
      </c>
      <c r="L12706">
        <f>I12706*$Q$2/100/1000</f>
        <v>4.9950000000000005E-4</v>
      </c>
    </row>
    <row r="12707" spans="1:12">
      <c r="A12707" s="118">
        <v>44986</v>
      </c>
      <c r="B12707" t="s">
        <v>3045</v>
      </c>
      <c r="C12707" t="s">
        <v>3044</v>
      </c>
      <c r="D12707" t="s">
        <v>3073</v>
      </c>
      <c r="E12707" t="s">
        <v>3136</v>
      </c>
      <c r="F12707">
        <v>2145014</v>
      </c>
      <c r="G12707" t="s">
        <v>3135</v>
      </c>
      <c r="H12707" s="125" t="s">
        <v>3040</v>
      </c>
      <c r="I12707">
        <v>135</v>
      </c>
      <c r="J12707" t="s">
        <v>145</v>
      </c>
      <c r="K12707" t="s">
        <v>137</v>
      </c>
      <c r="L12707">
        <f>I12707*$Q$2/100/1000</f>
        <v>4.9950000000000005E-4</v>
      </c>
    </row>
    <row r="12708" spans="1:12">
      <c r="A12708" s="118">
        <v>44986</v>
      </c>
      <c r="B12708" t="s">
        <v>3045</v>
      </c>
      <c r="C12708" t="s">
        <v>3044</v>
      </c>
      <c r="D12708" t="s">
        <v>3073</v>
      </c>
      <c r="E12708" t="s">
        <v>3134</v>
      </c>
      <c r="F12708">
        <v>101026738</v>
      </c>
      <c r="G12708" t="s">
        <v>3046</v>
      </c>
      <c r="H12708" s="125" t="s">
        <v>3040</v>
      </c>
      <c r="I12708">
        <v>135</v>
      </c>
      <c r="J12708" t="s">
        <v>145</v>
      </c>
      <c r="K12708" t="s">
        <v>137</v>
      </c>
      <c r="L12708">
        <f>I12708*$Q$2/100/1000</f>
        <v>4.9950000000000005E-4</v>
      </c>
    </row>
    <row r="12709" spans="1:12">
      <c r="A12709" s="118">
        <v>45231</v>
      </c>
      <c r="B12709" t="s">
        <v>240</v>
      </c>
      <c r="C12709" t="s">
        <v>239</v>
      </c>
      <c r="D12709" t="s">
        <v>3133</v>
      </c>
      <c r="E12709" t="s">
        <v>3132</v>
      </c>
      <c r="F12709">
        <v>101027016</v>
      </c>
      <c r="G12709" t="s">
        <v>3131</v>
      </c>
      <c r="H12709" t="s">
        <v>235</v>
      </c>
      <c r="I12709">
        <v>390</v>
      </c>
      <c r="J12709" t="s">
        <v>145</v>
      </c>
      <c r="K12709" t="s">
        <v>137</v>
      </c>
      <c r="L12709">
        <f>I12709*$Q$2/100/1000</f>
        <v>1.4430000000000001E-3</v>
      </c>
    </row>
    <row r="12710" spans="1:12">
      <c r="A12710" s="118">
        <v>44986</v>
      </c>
      <c r="B12710" t="s">
        <v>3045</v>
      </c>
      <c r="C12710" t="s">
        <v>3044</v>
      </c>
      <c r="D12710" t="s">
        <v>3069</v>
      </c>
      <c r="E12710" t="s">
        <v>3130</v>
      </c>
      <c r="F12710">
        <v>21201393</v>
      </c>
      <c r="G12710" t="s">
        <v>3103</v>
      </c>
      <c r="H12710" s="125" t="s">
        <v>3040</v>
      </c>
      <c r="I12710">
        <v>135</v>
      </c>
      <c r="J12710" t="s">
        <v>145</v>
      </c>
      <c r="K12710" t="s">
        <v>137</v>
      </c>
      <c r="L12710">
        <f>I12710*$Q$2/100/1000</f>
        <v>4.9950000000000005E-4</v>
      </c>
    </row>
    <row r="12711" spans="1:12">
      <c r="A12711" s="118">
        <v>44986</v>
      </c>
      <c r="B12711" t="s">
        <v>3045</v>
      </c>
      <c r="C12711" t="s">
        <v>3044</v>
      </c>
      <c r="D12711" t="s">
        <v>3073</v>
      </c>
      <c r="E12711" t="s">
        <v>3129</v>
      </c>
      <c r="F12711">
        <v>21201393</v>
      </c>
      <c r="G12711" t="s">
        <v>3103</v>
      </c>
      <c r="H12711" s="125" t="s">
        <v>3040</v>
      </c>
      <c r="I12711">
        <v>135</v>
      </c>
      <c r="J12711" t="s">
        <v>145</v>
      </c>
      <c r="K12711" t="s">
        <v>137</v>
      </c>
      <c r="L12711">
        <f>I12711*$Q$2/100/1000</f>
        <v>4.9950000000000005E-4</v>
      </c>
    </row>
    <row r="12712" spans="1:12">
      <c r="A12712" s="118">
        <v>45231</v>
      </c>
      <c r="B12712" t="s">
        <v>180</v>
      </c>
      <c r="C12712" t="s">
        <v>179</v>
      </c>
      <c r="D12712" t="s">
        <v>3128</v>
      </c>
      <c r="E12712" t="s">
        <v>3127</v>
      </c>
      <c r="F12712" t="s">
        <v>218</v>
      </c>
      <c r="G12712" t="s">
        <v>217</v>
      </c>
      <c r="H12712" t="s">
        <v>174</v>
      </c>
      <c r="I12712">
        <v>3154</v>
      </c>
      <c r="J12712" t="s">
        <v>173</v>
      </c>
      <c r="K12712" t="s">
        <v>172</v>
      </c>
      <c r="L12712">
        <f>I12712*$Q$3/(1000/25)</f>
        <v>2.5295079999999999</v>
      </c>
    </row>
    <row r="12713" spans="1:12">
      <c r="A12713" s="118">
        <v>45231</v>
      </c>
      <c r="B12713" t="s">
        <v>240</v>
      </c>
      <c r="C12713" t="s">
        <v>239</v>
      </c>
      <c r="D12713" t="s">
        <v>436</v>
      </c>
      <c r="E12713" t="s">
        <v>3126</v>
      </c>
      <c r="F12713" t="s">
        <v>3125</v>
      </c>
      <c r="G12713" t="s">
        <v>3124</v>
      </c>
      <c r="H12713" t="s">
        <v>235</v>
      </c>
      <c r="I12713">
        <v>390</v>
      </c>
      <c r="J12713" t="s">
        <v>145</v>
      </c>
      <c r="K12713" t="s">
        <v>137</v>
      </c>
      <c r="L12713">
        <f>I12713*$Q$2/100/1000</f>
        <v>1.4430000000000001E-3</v>
      </c>
    </row>
    <row r="12714" spans="1:12">
      <c r="A12714" s="118">
        <v>44986</v>
      </c>
      <c r="B12714" t="s">
        <v>3045</v>
      </c>
      <c r="C12714" t="s">
        <v>3044</v>
      </c>
      <c r="D12714" t="s">
        <v>3079</v>
      </c>
      <c r="E12714" t="s">
        <v>3123</v>
      </c>
      <c r="F12714" t="s">
        <v>3101</v>
      </c>
      <c r="G12714" t="s">
        <v>3100</v>
      </c>
      <c r="H12714" s="125" t="s">
        <v>3040</v>
      </c>
      <c r="I12714">
        <v>135</v>
      </c>
      <c r="J12714" t="s">
        <v>145</v>
      </c>
      <c r="K12714" t="s">
        <v>137</v>
      </c>
      <c r="L12714">
        <f>I12714*$Q$2/100/1000</f>
        <v>4.9950000000000005E-4</v>
      </c>
    </row>
    <row r="12715" spans="1:12">
      <c r="A12715" s="118">
        <v>44986</v>
      </c>
      <c r="B12715" t="s">
        <v>3045</v>
      </c>
      <c r="C12715" t="s">
        <v>3044</v>
      </c>
      <c r="D12715" t="s">
        <v>3122</v>
      </c>
      <c r="E12715" t="s">
        <v>3121</v>
      </c>
      <c r="F12715">
        <v>101026738</v>
      </c>
      <c r="G12715" t="s">
        <v>3046</v>
      </c>
      <c r="H12715" s="125" t="s">
        <v>3040</v>
      </c>
      <c r="I12715">
        <v>135</v>
      </c>
      <c r="J12715" t="s">
        <v>145</v>
      </c>
      <c r="K12715" t="s">
        <v>137</v>
      </c>
      <c r="L12715">
        <f>I12715*$Q$2/100/1000</f>
        <v>4.9950000000000005E-4</v>
      </c>
    </row>
    <row r="12716" spans="1:12">
      <c r="A12716" s="118">
        <v>45231</v>
      </c>
      <c r="B12716" t="s">
        <v>271</v>
      </c>
      <c r="C12716" t="s">
        <v>270</v>
      </c>
      <c r="D12716" t="s">
        <v>1863</v>
      </c>
      <c r="E12716" t="s">
        <v>3120</v>
      </c>
      <c r="F12716">
        <v>30202404</v>
      </c>
      <c r="G12716" t="s">
        <v>3119</v>
      </c>
      <c r="H12716" t="s">
        <v>266</v>
      </c>
      <c r="I12716">
        <v>180</v>
      </c>
      <c r="J12716" t="s">
        <v>145</v>
      </c>
      <c r="K12716" t="s">
        <v>137</v>
      </c>
      <c r="L12716">
        <f>I12716*$Q$2/100/1000</f>
        <v>6.6599999999999993E-4</v>
      </c>
    </row>
    <row r="12717" spans="1:12">
      <c r="A12717" s="118">
        <v>44986</v>
      </c>
      <c r="B12717" t="s">
        <v>3045</v>
      </c>
      <c r="C12717" t="s">
        <v>3044</v>
      </c>
      <c r="D12717" t="s">
        <v>3079</v>
      </c>
      <c r="E12717" t="s">
        <v>3118</v>
      </c>
      <c r="F12717" t="s">
        <v>3101</v>
      </c>
      <c r="G12717" t="s">
        <v>3100</v>
      </c>
      <c r="H12717" s="125" t="s">
        <v>3040</v>
      </c>
      <c r="I12717">
        <v>135</v>
      </c>
      <c r="J12717" t="s">
        <v>145</v>
      </c>
      <c r="K12717" t="s">
        <v>137</v>
      </c>
      <c r="L12717">
        <f>I12717*$Q$2/100/1000</f>
        <v>4.9950000000000005E-4</v>
      </c>
    </row>
    <row r="12718" spans="1:12">
      <c r="A12718" s="118">
        <v>44986</v>
      </c>
      <c r="B12718" t="s">
        <v>3045</v>
      </c>
      <c r="C12718" t="s">
        <v>3044</v>
      </c>
      <c r="D12718" t="s">
        <v>3069</v>
      </c>
      <c r="E12718" t="s">
        <v>3117</v>
      </c>
      <c r="F12718" t="s">
        <v>3101</v>
      </c>
      <c r="G12718" t="s">
        <v>3100</v>
      </c>
      <c r="H12718" s="125" t="s">
        <v>3040</v>
      </c>
      <c r="I12718">
        <v>135</v>
      </c>
      <c r="J12718" t="s">
        <v>145</v>
      </c>
      <c r="K12718" t="s">
        <v>137</v>
      </c>
      <c r="L12718">
        <f>I12718*$Q$2/100/1000</f>
        <v>4.9950000000000005E-4</v>
      </c>
    </row>
    <row r="12719" spans="1:12">
      <c r="A12719" s="118">
        <v>45231</v>
      </c>
      <c r="B12719" t="s">
        <v>443</v>
      </c>
      <c r="C12719" t="s">
        <v>442</v>
      </c>
      <c r="D12719" t="s">
        <v>441</v>
      </c>
      <c r="E12719" t="s">
        <v>3116</v>
      </c>
      <c r="F12719">
        <v>101022020</v>
      </c>
      <c r="G12719" t="s">
        <v>2288</v>
      </c>
      <c r="H12719" s="122" t="s">
        <v>437</v>
      </c>
      <c r="I12719">
        <v>4725</v>
      </c>
      <c r="J12719" t="s">
        <v>199</v>
      </c>
      <c r="K12719" t="s">
        <v>198</v>
      </c>
      <c r="L12719">
        <f>I12719*$Q$4/1000</f>
        <v>8.3086819200000015</v>
      </c>
    </row>
    <row r="12720" spans="1:12">
      <c r="A12720" s="118">
        <v>44986</v>
      </c>
      <c r="B12720" t="s">
        <v>3045</v>
      </c>
      <c r="C12720" t="s">
        <v>3044</v>
      </c>
      <c r="D12720" t="s">
        <v>3115</v>
      </c>
      <c r="E12720" t="s">
        <v>3114</v>
      </c>
      <c r="F12720">
        <v>79205210</v>
      </c>
      <c r="G12720" t="s">
        <v>3086</v>
      </c>
      <c r="H12720" s="125" t="s">
        <v>3040</v>
      </c>
      <c r="I12720">
        <v>135</v>
      </c>
      <c r="J12720" t="s">
        <v>145</v>
      </c>
      <c r="K12720" t="s">
        <v>137</v>
      </c>
      <c r="L12720">
        <f>I12720*$Q$2/100/1000</f>
        <v>4.9950000000000005E-4</v>
      </c>
    </row>
    <row r="12721" spans="1:12">
      <c r="A12721" s="118">
        <v>45231</v>
      </c>
      <c r="B12721" t="s">
        <v>180</v>
      </c>
      <c r="C12721" t="s">
        <v>179</v>
      </c>
      <c r="D12721" t="s">
        <v>1920</v>
      </c>
      <c r="E12721" t="s">
        <v>3113</v>
      </c>
      <c r="F12721" t="s">
        <v>3112</v>
      </c>
      <c r="G12721" t="s">
        <v>3111</v>
      </c>
      <c r="H12721" t="s">
        <v>174</v>
      </c>
      <c r="I12721">
        <v>3154</v>
      </c>
      <c r="J12721" t="s">
        <v>173</v>
      </c>
      <c r="K12721" t="s">
        <v>172</v>
      </c>
      <c r="L12721">
        <f>I12721*$Q$3/(1000/25)</f>
        <v>2.5295079999999999</v>
      </c>
    </row>
    <row r="12722" spans="1:12">
      <c r="A12722" s="118">
        <v>45017</v>
      </c>
      <c r="B12722" t="s">
        <v>3045</v>
      </c>
      <c r="C12722" t="s">
        <v>3044</v>
      </c>
      <c r="D12722" t="s">
        <v>3055</v>
      </c>
      <c r="E12722" t="s">
        <v>3110</v>
      </c>
      <c r="F12722" s="119" t="s">
        <v>3101</v>
      </c>
      <c r="G12722" t="s">
        <v>3100</v>
      </c>
      <c r="H12722" s="125" t="s">
        <v>3040</v>
      </c>
      <c r="I12722">
        <v>135</v>
      </c>
      <c r="J12722" t="s">
        <v>145</v>
      </c>
      <c r="K12722" t="s">
        <v>137</v>
      </c>
      <c r="L12722">
        <f>I12722*$Q$2/100/1000</f>
        <v>4.9950000000000005E-4</v>
      </c>
    </row>
    <row r="12723" spans="1:12">
      <c r="A12723" s="118">
        <v>45017</v>
      </c>
      <c r="B12723" t="s">
        <v>3045</v>
      </c>
      <c r="C12723" t="s">
        <v>3044</v>
      </c>
      <c r="D12723" t="s">
        <v>3109</v>
      </c>
      <c r="E12723" t="s">
        <v>3108</v>
      </c>
      <c r="F12723" s="119" t="s">
        <v>3076</v>
      </c>
      <c r="G12723" t="s">
        <v>3075</v>
      </c>
      <c r="H12723" s="125" t="s">
        <v>3040</v>
      </c>
      <c r="I12723">
        <v>135</v>
      </c>
      <c r="J12723" t="s">
        <v>145</v>
      </c>
      <c r="K12723" t="s">
        <v>137</v>
      </c>
      <c r="L12723">
        <f>I12723*$Q$2/100/1000</f>
        <v>4.9950000000000005E-4</v>
      </c>
    </row>
    <row r="12724" spans="1:12">
      <c r="A12724" s="118">
        <v>45017</v>
      </c>
      <c r="B12724" t="s">
        <v>3045</v>
      </c>
      <c r="C12724" t="s">
        <v>3044</v>
      </c>
      <c r="D12724" t="s">
        <v>3107</v>
      </c>
      <c r="E12724" t="s">
        <v>3106</v>
      </c>
      <c r="F12724" s="119">
        <v>79205210</v>
      </c>
      <c r="G12724" t="s">
        <v>3086</v>
      </c>
      <c r="H12724" s="125" t="s">
        <v>3040</v>
      </c>
      <c r="I12724">
        <v>135</v>
      </c>
      <c r="J12724" t="s">
        <v>145</v>
      </c>
      <c r="K12724" t="s">
        <v>137</v>
      </c>
      <c r="L12724">
        <f>I12724*$Q$2/100/1000</f>
        <v>4.9950000000000005E-4</v>
      </c>
    </row>
    <row r="12725" spans="1:12">
      <c r="A12725" s="118">
        <v>45017</v>
      </c>
      <c r="B12725" t="s">
        <v>3045</v>
      </c>
      <c r="C12725" t="s">
        <v>3044</v>
      </c>
      <c r="D12725" t="s">
        <v>3105</v>
      </c>
      <c r="E12725" t="s">
        <v>3104</v>
      </c>
      <c r="F12725" s="119">
        <v>21201393</v>
      </c>
      <c r="G12725" t="s">
        <v>3103</v>
      </c>
      <c r="H12725" s="125" t="s">
        <v>3040</v>
      </c>
      <c r="I12725">
        <v>135</v>
      </c>
      <c r="J12725" t="s">
        <v>145</v>
      </c>
      <c r="K12725" t="s">
        <v>137</v>
      </c>
      <c r="L12725">
        <f>I12725*$Q$2/100/1000</f>
        <v>4.9950000000000005E-4</v>
      </c>
    </row>
    <row r="12726" spans="1:12">
      <c r="A12726" s="118">
        <v>45017</v>
      </c>
      <c r="B12726" t="s">
        <v>3045</v>
      </c>
      <c r="C12726" t="s">
        <v>3044</v>
      </c>
      <c r="D12726" t="s">
        <v>3055</v>
      </c>
      <c r="E12726" t="s">
        <v>3102</v>
      </c>
      <c r="F12726" s="119" t="s">
        <v>3101</v>
      </c>
      <c r="G12726" t="s">
        <v>3100</v>
      </c>
      <c r="H12726" s="125" t="s">
        <v>3040</v>
      </c>
      <c r="I12726">
        <v>135</v>
      </c>
      <c r="J12726" t="s">
        <v>145</v>
      </c>
      <c r="K12726" t="s">
        <v>137</v>
      </c>
      <c r="L12726">
        <f>I12726*$Q$2/100/1000</f>
        <v>4.9950000000000005E-4</v>
      </c>
    </row>
    <row r="12727" spans="1:12">
      <c r="A12727" s="118">
        <v>45017</v>
      </c>
      <c r="B12727" t="s">
        <v>3045</v>
      </c>
      <c r="C12727" t="s">
        <v>3044</v>
      </c>
      <c r="D12727" t="s">
        <v>3067</v>
      </c>
      <c r="E12727" t="s">
        <v>3099</v>
      </c>
      <c r="F12727" s="119">
        <v>5145091</v>
      </c>
      <c r="G12727" t="s">
        <v>3098</v>
      </c>
      <c r="H12727" s="125" t="s">
        <v>3040</v>
      </c>
      <c r="I12727">
        <v>135</v>
      </c>
      <c r="J12727" t="s">
        <v>145</v>
      </c>
      <c r="K12727" t="s">
        <v>137</v>
      </c>
      <c r="L12727">
        <f>I12727*$Q$2/100/1000</f>
        <v>4.9950000000000005E-4</v>
      </c>
    </row>
    <row r="12728" spans="1:12">
      <c r="A12728" s="118">
        <v>45017</v>
      </c>
      <c r="B12728" t="s">
        <v>3045</v>
      </c>
      <c r="C12728" t="s">
        <v>3044</v>
      </c>
      <c r="D12728" t="s">
        <v>3090</v>
      </c>
      <c r="E12728" t="s">
        <v>3097</v>
      </c>
      <c r="F12728" s="119" t="s">
        <v>3076</v>
      </c>
      <c r="G12728" t="s">
        <v>3075</v>
      </c>
      <c r="H12728" s="125" t="s">
        <v>3040</v>
      </c>
      <c r="I12728">
        <v>135</v>
      </c>
      <c r="J12728" t="s">
        <v>145</v>
      </c>
      <c r="K12728" t="s">
        <v>137</v>
      </c>
      <c r="L12728">
        <f>I12728*$Q$2/100/1000</f>
        <v>4.9950000000000005E-4</v>
      </c>
    </row>
    <row r="12729" spans="1:12">
      <c r="A12729" s="118">
        <v>45017</v>
      </c>
      <c r="B12729" t="s">
        <v>3045</v>
      </c>
      <c r="C12729" t="s">
        <v>3044</v>
      </c>
      <c r="D12729" t="s">
        <v>3096</v>
      </c>
      <c r="E12729" t="s">
        <v>3095</v>
      </c>
      <c r="F12729" s="119">
        <v>86201392</v>
      </c>
      <c r="G12729" t="s">
        <v>3049</v>
      </c>
      <c r="H12729" s="125" t="s">
        <v>3040</v>
      </c>
      <c r="I12729">
        <v>135</v>
      </c>
      <c r="J12729" t="s">
        <v>145</v>
      </c>
      <c r="K12729" t="s">
        <v>137</v>
      </c>
      <c r="L12729">
        <f>I12729*$Q$2/100/1000</f>
        <v>4.9950000000000005E-4</v>
      </c>
    </row>
    <row r="12730" spans="1:12">
      <c r="A12730" s="118">
        <v>45017</v>
      </c>
      <c r="B12730" t="s">
        <v>3045</v>
      </c>
      <c r="C12730" t="s">
        <v>3044</v>
      </c>
      <c r="D12730" t="s">
        <v>3094</v>
      </c>
      <c r="E12730" t="s">
        <v>3093</v>
      </c>
      <c r="F12730" s="119">
        <v>86201392</v>
      </c>
      <c r="G12730" t="s">
        <v>3049</v>
      </c>
      <c r="H12730" s="125" t="s">
        <v>3040</v>
      </c>
      <c r="I12730">
        <v>135</v>
      </c>
      <c r="J12730" t="s">
        <v>145</v>
      </c>
      <c r="K12730" t="s">
        <v>137</v>
      </c>
      <c r="L12730">
        <f>I12730*$Q$2/100/1000</f>
        <v>4.9950000000000005E-4</v>
      </c>
    </row>
    <row r="12731" spans="1:12">
      <c r="A12731" s="118">
        <v>45017</v>
      </c>
      <c r="B12731" t="s">
        <v>3045</v>
      </c>
      <c r="C12731" t="s">
        <v>3044</v>
      </c>
      <c r="D12731" t="s">
        <v>3069</v>
      </c>
      <c r="E12731" t="s">
        <v>3092</v>
      </c>
      <c r="F12731" s="119">
        <v>86201392</v>
      </c>
      <c r="G12731" t="s">
        <v>3049</v>
      </c>
      <c r="H12731" s="125" t="s">
        <v>3040</v>
      </c>
      <c r="I12731">
        <v>135</v>
      </c>
      <c r="J12731" t="s">
        <v>145</v>
      </c>
      <c r="K12731" t="s">
        <v>137</v>
      </c>
      <c r="L12731">
        <f>I12731*$Q$2/100/1000</f>
        <v>4.9950000000000005E-4</v>
      </c>
    </row>
    <row r="12732" spans="1:12">
      <c r="A12732" s="118">
        <v>45047</v>
      </c>
      <c r="B12732" t="s">
        <v>3045</v>
      </c>
      <c r="C12732" t="s">
        <v>3044</v>
      </c>
      <c r="D12732" t="s">
        <v>3055</v>
      </c>
      <c r="E12732" t="s">
        <v>3091</v>
      </c>
      <c r="F12732" t="s">
        <v>3076</v>
      </c>
      <c r="G12732" t="s">
        <v>3075</v>
      </c>
      <c r="H12732" s="125" t="s">
        <v>3040</v>
      </c>
      <c r="I12732">
        <v>135</v>
      </c>
      <c r="J12732" t="s">
        <v>145</v>
      </c>
      <c r="K12732" t="s">
        <v>137</v>
      </c>
      <c r="L12732">
        <f>I12732*$Q$2/100/1000</f>
        <v>4.9950000000000005E-4</v>
      </c>
    </row>
    <row r="12733" spans="1:12">
      <c r="A12733" s="118">
        <v>45047</v>
      </c>
      <c r="B12733" t="s">
        <v>3045</v>
      </c>
      <c r="C12733" t="s">
        <v>3044</v>
      </c>
      <c r="D12733" t="s">
        <v>3090</v>
      </c>
      <c r="E12733" t="s">
        <v>3089</v>
      </c>
      <c r="F12733">
        <v>79205210</v>
      </c>
      <c r="G12733" t="s">
        <v>3086</v>
      </c>
      <c r="H12733" s="125" t="s">
        <v>3040</v>
      </c>
      <c r="I12733">
        <v>135</v>
      </c>
      <c r="J12733" t="s">
        <v>145</v>
      </c>
      <c r="K12733" t="s">
        <v>137</v>
      </c>
      <c r="L12733">
        <f>I12733*$Q$2/100/1000</f>
        <v>4.9950000000000005E-4</v>
      </c>
    </row>
    <row r="12734" spans="1:12">
      <c r="A12734" s="118">
        <v>45047</v>
      </c>
      <c r="B12734" t="s">
        <v>3045</v>
      </c>
      <c r="C12734" t="s">
        <v>3044</v>
      </c>
      <c r="D12734" t="s">
        <v>3088</v>
      </c>
      <c r="E12734" t="s">
        <v>3087</v>
      </c>
      <c r="F12734">
        <v>79205210</v>
      </c>
      <c r="G12734" t="s">
        <v>3086</v>
      </c>
      <c r="H12734" s="125" t="s">
        <v>3040</v>
      </c>
      <c r="I12734">
        <v>135</v>
      </c>
      <c r="J12734" t="s">
        <v>145</v>
      </c>
      <c r="K12734" t="s">
        <v>137</v>
      </c>
      <c r="L12734">
        <f>I12734*$Q$2/100/1000</f>
        <v>4.9950000000000005E-4</v>
      </c>
    </row>
    <row r="12735" spans="1:12">
      <c r="A12735" s="118">
        <v>45047</v>
      </c>
      <c r="B12735" t="s">
        <v>3045</v>
      </c>
      <c r="C12735" t="s">
        <v>3044</v>
      </c>
      <c r="D12735" t="s">
        <v>3085</v>
      </c>
      <c r="E12735" t="s">
        <v>3084</v>
      </c>
      <c r="F12735">
        <v>5145092</v>
      </c>
      <c r="G12735" t="s">
        <v>3083</v>
      </c>
      <c r="H12735" s="125" t="s">
        <v>3040</v>
      </c>
      <c r="I12735">
        <v>135</v>
      </c>
      <c r="J12735" t="s">
        <v>145</v>
      </c>
      <c r="K12735" t="s">
        <v>137</v>
      </c>
      <c r="L12735">
        <f>I12735*$Q$2/100/1000</f>
        <v>4.9950000000000005E-4</v>
      </c>
    </row>
    <row r="12736" spans="1:12">
      <c r="A12736" s="118">
        <v>45047</v>
      </c>
      <c r="B12736" t="s">
        <v>3045</v>
      </c>
      <c r="C12736" t="s">
        <v>3044</v>
      </c>
      <c r="D12736" t="s">
        <v>3055</v>
      </c>
      <c r="E12736" t="s">
        <v>3082</v>
      </c>
      <c r="F12736">
        <v>42201391</v>
      </c>
      <c r="G12736" t="s">
        <v>3063</v>
      </c>
      <c r="H12736" s="125" t="s">
        <v>3040</v>
      </c>
      <c r="I12736">
        <v>135</v>
      </c>
      <c r="J12736" t="s">
        <v>145</v>
      </c>
      <c r="K12736" t="s">
        <v>137</v>
      </c>
      <c r="L12736">
        <f>I12736*$Q$2/100/1000</f>
        <v>4.9950000000000005E-4</v>
      </c>
    </row>
    <row r="12737" spans="1:12">
      <c r="A12737" s="118">
        <v>45047</v>
      </c>
      <c r="B12737" t="s">
        <v>3045</v>
      </c>
      <c r="C12737" t="s">
        <v>3044</v>
      </c>
      <c r="D12737" t="s">
        <v>3081</v>
      </c>
      <c r="E12737" t="s">
        <v>3080</v>
      </c>
      <c r="F12737">
        <v>42201390</v>
      </c>
      <c r="G12737" t="s">
        <v>3041</v>
      </c>
      <c r="H12737" s="125" t="s">
        <v>3040</v>
      </c>
      <c r="I12737">
        <v>135</v>
      </c>
      <c r="J12737" t="s">
        <v>145</v>
      </c>
      <c r="K12737" t="s">
        <v>137</v>
      </c>
      <c r="L12737">
        <f>I12737*$Q$2/100/1000</f>
        <v>4.9950000000000005E-4</v>
      </c>
    </row>
    <row r="12738" spans="1:12">
      <c r="A12738" s="118">
        <v>45047</v>
      </c>
      <c r="B12738" t="s">
        <v>3045</v>
      </c>
      <c r="C12738" t="s">
        <v>3044</v>
      </c>
      <c r="D12738" t="s">
        <v>3079</v>
      </c>
      <c r="E12738" t="s">
        <v>3078</v>
      </c>
      <c r="F12738" t="s">
        <v>3076</v>
      </c>
      <c r="G12738" t="s">
        <v>3075</v>
      </c>
      <c r="H12738" s="125" t="s">
        <v>3040</v>
      </c>
      <c r="I12738">
        <v>135</v>
      </c>
      <c r="J12738" t="s">
        <v>145</v>
      </c>
      <c r="K12738" t="s">
        <v>137</v>
      </c>
      <c r="L12738">
        <f>I12738*$Q$2/100/1000</f>
        <v>4.9950000000000005E-4</v>
      </c>
    </row>
    <row r="12739" spans="1:12">
      <c r="A12739" s="118">
        <v>45047</v>
      </c>
      <c r="B12739" t="s">
        <v>3045</v>
      </c>
      <c r="C12739" t="s">
        <v>3044</v>
      </c>
      <c r="D12739" t="s">
        <v>3055</v>
      </c>
      <c r="E12739" t="s">
        <v>3077</v>
      </c>
      <c r="F12739" t="s">
        <v>3076</v>
      </c>
      <c r="G12739" t="s">
        <v>3075</v>
      </c>
      <c r="H12739" s="125" t="s">
        <v>3040</v>
      </c>
      <c r="I12739">
        <v>135</v>
      </c>
      <c r="J12739" t="s">
        <v>145</v>
      </c>
      <c r="K12739" t="s">
        <v>137</v>
      </c>
      <c r="L12739">
        <f>I12739*$Q$2/100/1000</f>
        <v>4.9950000000000005E-4</v>
      </c>
    </row>
    <row r="12740" spans="1:12">
      <c r="A12740" s="118">
        <v>45047</v>
      </c>
      <c r="B12740" t="s">
        <v>3045</v>
      </c>
      <c r="C12740" t="s">
        <v>3044</v>
      </c>
      <c r="D12740" t="s">
        <v>3073</v>
      </c>
      <c r="E12740" t="s">
        <v>3074</v>
      </c>
      <c r="F12740">
        <v>42201390</v>
      </c>
      <c r="G12740" t="s">
        <v>3041</v>
      </c>
      <c r="H12740" s="125" t="s">
        <v>3040</v>
      </c>
      <c r="I12740">
        <v>135</v>
      </c>
      <c r="J12740" t="s">
        <v>145</v>
      </c>
      <c r="K12740" t="s">
        <v>137</v>
      </c>
      <c r="L12740">
        <f>I12740*$Q$2/100/1000</f>
        <v>4.9950000000000005E-4</v>
      </c>
    </row>
    <row r="12741" spans="1:12">
      <c r="A12741" s="118">
        <v>45078</v>
      </c>
      <c r="B12741" t="s">
        <v>3045</v>
      </c>
      <c r="C12741" t="s">
        <v>3044</v>
      </c>
      <c r="D12741" t="s">
        <v>3073</v>
      </c>
      <c r="E12741" t="s">
        <v>3072</v>
      </c>
      <c r="F12741">
        <v>42201390</v>
      </c>
      <c r="G12741" t="s">
        <v>3041</v>
      </c>
      <c r="H12741" s="125" t="s">
        <v>3040</v>
      </c>
      <c r="I12741">
        <v>135</v>
      </c>
      <c r="J12741" t="s">
        <v>145</v>
      </c>
      <c r="K12741" t="s">
        <v>137</v>
      </c>
      <c r="L12741">
        <f>I12741*$Q$2/100/1000</f>
        <v>4.9950000000000005E-4</v>
      </c>
    </row>
    <row r="12742" spans="1:12">
      <c r="A12742" s="118">
        <v>45078</v>
      </c>
      <c r="B12742" t="s">
        <v>3045</v>
      </c>
      <c r="C12742" t="s">
        <v>3044</v>
      </c>
      <c r="D12742" t="s">
        <v>3055</v>
      </c>
      <c r="E12742" t="s">
        <v>3071</v>
      </c>
      <c r="F12742">
        <v>42201390</v>
      </c>
      <c r="G12742" t="s">
        <v>3041</v>
      </c>
      <c r="H12742" s="125" t="s">
        <v>3040</v>
      </c>
      <c r="I12742">
        <v>135</v>
      </c>
      <c r="J12742" t="s">
        <v>145</v>
      </c>
      <c r="K12742" t="s">
        <v>137</v>
      </c>
      <c r="L12742">
        <f>I12742*$Q$2/100/1000</f>
        <v>4.9950000000000005E-4</v>
      </c>
    </row>
    <row r="12743" spans="1:12">
      <c r="A12743" s="118">
        <v>45078</v>
      </c>
      <c r="B12743" t="s">
        <v>3045</v>
      </c>
      <c r="C12743" t="s">
        <v>3044</v>
      </c>
      <c r="D12743" t="s">
        <v>3055</v>
      </c>
      <c r="E12743" t="s">
        <v>3070</v>
      </c>
      <c r="F12743">
        <v>42201391</v>
      </c>
      <c r="G12743" t="s">
        <v>3063</v>
      </c>
      <c r="H12743" s="125" t="s">
        <v>3040</v>
      </c>
      <c r="I12743">
        <v>135</v>
      </c>
      <c r="J12743" t="s">
        <v>145</v>
      </c>
      <c r="K12743" t="s">
        <v>137</v>
      </c>
      <c r="L12743">
        <f>I12743*$Q$2/100/1000</f>
        <v>4.9950000000000005E-4</v>
      </c>
    </row>
    <row r="12744" spans="1:12">
      <c r="A12744" s="118">
        <v>45078</v>
      </c>
      <c r="B12744" t="s">
        <v>3045</v>
      </c>
      <c r="C12744" t="s">
        <v>3044</v>
      </c>
      <c r="D12744" t="s">
        <v>3069</v>
      </c>
      <c r="E12744" t="s">
        <v>3068</v>
      </c>
      <c r="F12744">
        <v>101026738</v>
      </c>
      <c r="G12744" t="s">
        <v>3046</v>
      </c>
      <c r="H12744" s="125" t="s">
        <v>3040</v>
      </c>
      <c r="I12744">
        <v>135</v>
      </c>
      <c r="J12744" t="s">
        <v>145</v>
      </c>
      <c r="K12744" t="s">
        <v>137</v>
      </c>
      <c r="L12744">
        <f>I12744*$Q$2/100/1000</f>
        <v>4.9950000000000005E-4</v>
      </c>
    </row>
    <row r="12745" spans="1:12">
      <c r="A12745" s="118">
        <v>45078</v>
      </c>
      <c r="B12745" t="s">
        <v>3045</v>
      </c>
      <c r="C12745" t="s">
        <v>3044</v>
      </c>
      <c r="D12745" t="s">
        <v>3067</v>
      </c>
      <c r="E12745" t="s">
        <v>3066</v>
      </c>
      <c r="F12745">
        <v>42201391</v>
      </c>
      <c r="G12745" t="s">
        <v>3063</v>
      </c>
      <c r="H12745" s="125" t="s">
        <v>3040</v>
      </c>
      <c r="I12745">
        <v>135</v>
      </c>
      <c r="J12745" t="s">
        <v>145</v>
      </c>
      <c r="K12745" t="s">
        <v>137</v>
      </c>
      <c r="L12745">
        <f>I12745*$Q$2/100/1000</f>
        <v>4.9950000000000005E-4</v>
      </c>
    </row>
    <row r="12746" spans="1:12">
      <c r="A12746" s="118">
        <v>45078</v>
      </c>
      <c r="B12746" t="s">
        <v>3045</v>
      </c>
      <c r="C12746" t="s">
        <v>3044</v>
      </c>
      <c r="D12746" t="s">
        <v>3065</v>
      </c>
      <c r="E12746" t="s">
        <v>3064</v>
      </c>
      <c r="F12746">
        <v>42201391</v>
      </c>
      <c r="G12746" t="s">
        <v>3063</v>
      </c>
      <c r="H12746" s="125" t="s">
        <v>3040</v>
      </c>
      <c r="I12746">
        <v>135</v>
      </c>
      <c r="J12746" t="s">
        <v>145</v>
      </c>
      <c r="K12746" t="s">
        <v>137</v>
      </c>
      <c r="L12746">
        <f>I12746*$Q$2/100/1000</f>
        <v>4.9950000000000005E-4</v>
      </c>
    </row>
    <row r="12747" spans="1:12">
      <c r="A12747" s="118">
        <v>45139</v>
      </c>
      <c r="B12747" t="s">
        <v>3045</v>
      </c>
      <c r="C12747" t="s">
        <v>3044</v>
      </c>
      <c r="D12747" t="s">
        <v>3062</v>
      </c>
      <c r="E12747" t="s">
        <v>3061</v>
      </c>
      <c r="F12747" s="119">
        <v>86201392</v>
      </c>
      <c r="G12747" t="s">
        <v>3049</v>
      </c>
      <c r="H12747" s="125" t="s">
        <v>3040</v>
      </c>
      <c r="I12747">
        <v>135</v>
      </c>
      <c r="J12747" t="s">
        <v>145</v>
      </c>
      <c r="K12747" t="s">
        <v>137</v>
      </c>
      <c r="L12747">
        <f>I12747*$Q$2/100/1000</f>
        <v>4.9950000000000005E-4</v>
      </c>
    </row>
    <row r="12748" spans="1:12">
      <c r="A12748" s="118">
        <v>45170</v>
      </c>
      <c r="B12748" t="s">
        <v>3045</v>
      </c>
      <c r="C12748" t="s">
        <v>3044</v>
      </c>
      <c r="D12748" t="s">
        <v>3058</v>
      </c>
      <c r="E12748" t="s">
        <v>3060</v>
      </c>
      <c r="F12748">
        <v>1345036</v>
      </c>
      <c r="G12748" t="s">
        <v>3059</v>
      </c>
      <c r="H12748" s="125" t="s">
        <v>3040</v>
      </c>
      <c r="I12748">
        <v>135</v>
      </c>
      <c r="J12748" t="s">
        <v>145</v>
      </c>
      <c r="K12748" t="s">
        <v>137</v>
      </c>
      <c r="L12748">
        <f>I12748*$Q$2/100/1000</f>
        <v>4.9950000000000005E-4</v>
      </c>
    </row>
    <row r="12749" spans="1:12">
      <c r="A12749" s="118">
        <v>45170</v>
      </c>
      <c r="B12749" t="s">
        <v>3045</v>
      </c>
      <c r="C12749" t="s">
        <v>3044</v>
      </c>
      <c r="D12749" t="s">
        <v>3058</v>
      </c>
      <c r="E12749" t="s">
        <v>3057</v>
      </c>
      <c r="F12749">
        <v>86201392</v>
      </c>
      <c r="G12749" t="s">
        <v>3049</v>
      </c>
      <c r="H12749" s="125" t="s">
        <v>3040</v>
      </c>
      <c r="I12749">
        <v>135</v>
      </c>
      <c r="J12749" t="s">
        <v>145</v>
      </c>
      <c r="K12749" t="s">
        <v>137</v>
      </c>
      <c r="L12749">
        <f>I12749*$Q$2/100/1000</f>
        <v>4.9950000000000005E-4</v>
      </c>
    </row>
    <row r="12750" spans="1:12">
      <c r="A12750" s="118">
        <v>45170</v>
      </c>
      <c r="B12750" t="s">
        <v>3045</v>
      </c>
      <c r="C12750" t="s">
        <v>3044</v>
      </c>
      <c r="D12750" t="s">
        <v>3055</v>
      </c>
      <c r="E12750" t="s">
        <v>3056</v>
      </c>
      <c r="F12750">
        <v>42201390</v>
      </c>
      <c r="G12750" t="s">
        <v>3041</v>
      </c>
      <c r="H12750" s="125" t="s">
        <v>3040</v>
      </c>
      <c r="I12750">
        <v>135</v>
      </c>
      <c r="J12750" t="s">
        <v>145</v>
      </c>
      <c r="K12750" t="s">
        <v>137</v>
      </c>
      <c r="L12750">
        <f>I12750*$Q$2/100/1000</f>
        <v>4.9950000000000005E-4</v>
      </c>
    </row>
    <row r="12751" spans="1:12">
      <c r="A12751" s="118">
        <v>45170</v>
      </c>
      <c r="B12751" t="s">
        <v>3045</v>
      </c>
      <c r="C12751" t="s">
        <v>3044</v>
      </c>
      <c r="D12751" t="s">
        <v>3055</v>
      </c>
      <c r="E12751" t="s">
        <v>3054</v>
      </c>
      <c r="F12751">
        <v>42201390</v>
      </c>
      <c r="G12751" t="s">
        <v>3041</v>
      </c>
      <c r="H12751" s="125" t="s">
        <v>3040</v>
      </c>
      <c r="I12751">
        <v>135</v>
      </c>
      <c r="J12751" t="s">
        <v>145</v>
      </c>
      <c r="K12751" t="s">
        <v>137</v>
      </c>
      <c r="L12751">
        <f>I12751*$Q$2/100/1000</f>
        <v>4.9950000000000005E-4</v>
      </c>
    </row>
    <row r="12752" spans="1:12">
      <c r="A12752" s="118">
        <v>45200</v>
      </c>
      <c r="B12752" t="s">
        <v>3045</v>
      </c>
      <c r="C12752" t="s">
        <v>3044</v>
      </c>
      <c r="D12752" t="s">
        <v>3053</v>
      </c>
      <c r="E12752" t="s">
        <v>3052</v>
      </c>
      <c r="F12752">
        <v>42201390</v>
      </c>
      <c r="G12752" t="s">
        <v>3041</v>
      </c>
      <c r="H12752" s="125" t="s">
        <v>3040</v>
      </c>
      <c r="I12752">
        <v>135</v>
      </c>
      <c r="J12752" t="s">
        <v>145</v>
      </c>
      <c r="K12752" t="s">
        <v>137</v>
      </c>
      <c r="L12752">
        <f>I12752*$Q$2/100/1000</f>
        <v>4.9950000000000005E-4</v>
      </c>
    </row>
    <row r="12753" spans="1:12">
      <c r="A12753" s="118">
        <v>45200</v>
      </c>
      <c r="B12753" t="s">
        <v>3045</v>
      </c>
      <c r="C12753" t="s">
        <v>3044</v>
      </c>
      <c r="D12753" t="s">
        <v>3051</v>
      </c>
      <c r="E12753" t="s">
        <v>3050</v>
      </c>
      <c r="F12753">
        <v>86201392</v>
      </c>
      <c r="G12753" t="s">
        <v>3049</v>
      </c>
      <c r="H12753" s="125" t="s">
        <v>3040</v>
      </c>
      <c r="I12753">
        <v>135</v>
      </c>
      <c r="J12753" t="s">
        <v>145</v>
      </c>
      <c r="K12753" t="s">
        <v>137</v>
      </c>
      <c r="L12753">
        <f>I12753*$Q$2/100/1000</f>
        <v>4.9950000000000005E-4</v>
      </c>
    </row>
    <row r="12754" spans="1:12">
      <c r="A12754" s="118">
        <v>45200</v>
      </c>
      <c r="B12754" t="s">
        <v>3045</v>
      </c>
      <c r="C12754" t="s">
        <v>3044</v>
      </c>
      <c r="D12754" t="s">
        <v>3048</v>
      </c>
      <c r="E12754" t="s">
        <v>3047</v>
      </c>
      <c r="F12754">
        <v>101026738</v>
      </c>
      <c r="G12754" t="s">
        <v>3046</v>
      </c>
      <c r="H12754" s="125" t="s">
        <v>3040</v>
      </c>
      <c r="I12754">
        <v>135</v>
      </c>
      <c r="J12754" t="s">
        <v>145</v>
      </c>
      <c r="K12754" t="s">
        <v>137</v>
      </c>
      <c r="L12754">
        <f>I12754*$Q$2/100/1000</f>
        <v>4.9950000000000005E-4</v>
      </c>
    </row>
    <row r="12755" spans="1:12">
      <c r="A12755" s="118">
        <v>45231</v>
      </c>
      <c r="B12755" t="s">
        <v>3045</v>
      </c>
      <c r="C12755" t="s">
        <v>3044</v>
      </c>
      <c r="D12755" t="s">
        <v>3043</v>
      </c>
      <c r="E12755" t="s">
        <v>3042</v>
      </c>
      <c r="F12755">
        <v>42201390</v>
      </c>
      <c r="G12755" t="s">
        <v>3041</v>
      </c>
      <c r="H12755" s="125" t="s">
        <v>3040</v>
      </c>
      <c r="I12755">
        <v>135</v>
      </c>
      <c r="J12755" t="s">
        <v>145</v>
      </c>
      <c r="K12755" t="s">
        <v>137</v>
      </c>
      <c r="L12755">
        <f>I12755*$Q$2/100/1000</f>
        <v>4.9950000000000005E-4</v>
      </c>
    </row>
    <row r="12756" spans="1:12">
      <c r="A12756" s="118">
        <v>44958</v>
      </c>
      <c r="B12756" t="s">
        <v>2855</v>
      </c>
      <c r="C12756" t="s">
        <v>2854</v>
      </c>
      <c r="D12756" t="s">
        <v>3036</v>
      </c>
      <c r="E12756" t="s">
        <v>3039</v>
      </c>
      <c r="F12756" t="s">
        <v>2851</v>
      </c>
      <c r="G12756" t="s">
        <v>2983</v>
      </c>
      <c r="H12756" t="s">
        <v>2849</v>
      </c>
      <c r="I12756">
        <v>302</v>
      </c>
      <c r="J12756" t="s">
        <v>138</v>
      </c>
      <c r="K12756" t="s">
        <v>137</v>
      </c>
      <c r="L12756">
        <f>I12756*$Q$2/1000</f>
        <v>0.11173999999999999</v>
      </c>
    </row>
    <row r="12757" spans="1:12">
      <c r="A12757" s="118">
        <v>44958</v>
      </c>
      <c r="B12757" t="s">
        <v>2855</v>
      </c>
      <c r="C12757" t="s">
        <v>2854</v>
      </c>
      <c r="D12757" t="s">
        <v>3036</v>
      </c>
      <c r="E12757" t="s">
        <v>3038</v>
      </c>
      <c r="F12757" t="s">
        <v>2857</v>
      </c>
      <c r="G12757" t="s">
        <v>3003</v>
      </c>
      <c r="H12757" t="s">
        <v>2849</v>
      </c>
      <c r="I12757">
        <v>302</v>
      </c>
      <c r="J12757" t="s">
        <v>138</v>
      </c>
      <c r="K12757" t="s">
        <v>137</v>
      </c>
      <c r="L12757">
        <f>I12757*$Q$2/1000</f>
        <v>0.11173999999999999</v>
      </c>
    </row>
    <row r="12758" spans="1:12">
      <c r="A12758" s="118">
        <v>44958</v>
      </c>
      <c r="B12758" t="s">
        <v>2855</v>
      </c>
      <c r="C12758" t="s">
        <v>2854</v>
      </c>
      <c r="D12758" t="s">
        <v>3036</v>
      </c>
      <c r="E12758" t="s">
        <v>3037</v>
      </c>
      <c r="F12758" t="s">
        <v>2863</v>
      </c>
      <c r="G12758" t="s">
        <v>3005</v>
      </c>
      <c r="H12758" t="s">
        <v>2849</v>
      </c>
      <c r="I12758">
        <v>302</v>
      </c>
      <c r="J12758" t="s">
        <v>138</v>
      </c>
      <c r="K12758" t="s">
        <v>137</v>
      </c>
      <c r="L12758">
        <f>I12758*$Q$2/1000</f>
        <v>0.11173999999999999</v>
      </c>
    </row>
    <row r="12759" spans="1:12">
      <c r="A12759" s="118">
        <v>44958</v>
      </c>
      <c r="B12759" t="s">
        <v>2855</v>
      </c>
      <c r="C12759" t="s">
        <v>2854</v>
      </c>
      <c r="D12759" t="s">
        <v>3036</v>
      </c>
      <c r="E12759" t="s">
        <v>3035</v>
      </c>
      <c r="F12759" t="s">
        <v>2870</v>
      </c>
      <c r="G12759" t="s">
        <v>2967</v>
      </c>
      <c r="H12759" t="s">
        <v>2849</v>
      </c>
      <c r="I12759">
        <v>302</v>
      </c>
      <c r="J12759" t="s">
        <v>138</v>
      </c>
      <c r="K12759" t="s">
        <v>137</v>
      </c>
      <c r="L12759">
        <f>I12759*$Q$2/1000</f>
        <v>0.11173999999999999</v>
      </c>
    </row>
    <row r="12760" spans="1:12">
      <c r="A12760" s="118">
        <v>44958</v>
      </c>
      <c r="B12760" t="s">
        <v>2855</v>
      </c>
      <c r="C12760" t="s">
        <v>2854</v>
      </c>
      <c r="D12760" t="s">
        <v>3028</v>
      </c>
      <c r="E12760" t="s">
        <v>3034</v>
      </c>
      <c r="F12760">
        <v>101024926</v>
      </c>
      <c r="G12760" t="s">
        <v>2144</v>
      </c>
      <c r="H12760" t="s">
        <v>2849</v>
      </c>
      <c r="I12760">
        <v>302</v>
      </c>
      <c r="J12760" t="s">
        <v>138</v>
      </c>
      <c r="K12760" t="s">
        <v>137</v>
      </c>
      <c r="L12760">
        <f>I12760*$Q$2/1000</f>
        <v>0.11173999999999999</v>
      </c>
    </row>
    <row r="12761" spans="1:12">
      <c r="A12761" s="118">
        <v>44958</v>
      </c>
      <c r="B12761" t="s">
        <v>2855</v>
      </c>
      <c r="C12761" t="s">
        <v>2854</v>
      </c>
      <c r="D12761" t="s">
        <v>3028</v>
      </c>
      <c r="E12761" t="s">
        <v>3033</v>
      </c>
      <c r="F12761">
        <v>101024929</v>
      </c>
      <c r="G12761" t="s">
        <v>3032</v>
      </c>
      <c r="H12761" t="s">
        <v>2849</v>
      </c>
      <c r="I12761">
        <v>302</v>
      </c>
      <c r="J12761" t="s">
        <v>138</v>
      </c>
      <c r="K12761" t="s">
        <v>137</v>
      </c>
      <c r="L12761">
        <f>I12761*$Q$2/1000</f>
        <v>0.11173999999999999</v>
      </c>
    </row>
    <row r="12762" spans="1:12">
      <c r="A12762" s="118">
        <v>44986</v>
      </c>
      <c r="B12762" t="s">
        <v>2855</v>
      </c>
      <c r="C12762" t="s">
        <v>2854</v>
      </c>
      <c r="D12762" t="s">
        <v>3031</v>
      </c>
      <c r="E12762" t="s">
        <v>3030</v>
      </c>
      <c r="F12762" t="s">
        <v>2870</v>
      </c>
      <c r="G12762" t="s">
        <v>2967</v>
      </c>
      <c r="H12762" t="s">
        <v>2849</v>
      </c>
      <c r="I12762">
        <v>302</v>
      </c>
      <c r="J12762" t="s">
        <v>138</v>
      </c>
      <c r="K12762" t="s">
        <v>137</v>
      </c>
      <c r="L12762">
        <f>I12762*$Q$2/1000</f>
        <v>0.11173999999999999</v>
      </c>
    </row>
    <row r="12763" spans="1:12">
      <c r="A12763" s="118">
        <v>45231</v>
      </c>
      <c r="B12763" t="s">
        <v>443</v>
      </c>
      <c r="C12763" t="s">
        <v>442</v>
      </c>
      <c r="D12763" t="s">
        <v>441</v>
      </c>
      <c r="E12763" t="s">
        <v>3029</v>
      </c>
      <c r="F12763">
        <v>101022020</v>
      </c>
      <c r="G12763" t="s">
        <v>2288</v>
      </c>
      <c r="H12763" s="122" t="s">
        <v>437</v>
      </c>
      <c r="I12763">
        <v>4725</v>
      </c>
      <c r="J12763" t="s">
        <v>199</v>
      </c>
      <c r="K12763" t="s">
        <v>198</v>
      </c>
      <c r="L12763">
        <f>I12763*$Q$4/1000</f>
        <v>8.3086819200000015</v>
      </c>
    </row>
    <row r="12764" spans="1:12">
      <c r="A12764" s="118">
        <v>44986</v>
      </c>
      <c r="B12764" t="s">
        <v>2855</v>
      </c>
      <c r="C12764" t="s">
        <v>2854</v>
      </c>
      <c r="D12764" t="s">
        <v>3028</v>
      </c>
      <c r="E12764" t="s">
        <v>3027</v>
      </c>
      <c r="F12764">
        <v>101024926</v>
      </c>
      <c r="G12764" t="s">
        <v>2144</v>
      </c>
      <c r="H12764" t="s">
        <v>2849</v>
      </c>
      <c r="I12764">
        <v>302</v>
      </c>
      <c r="J12764" t="s">
        <v>138</v>
      </c>
      <c r="K12764" t="s">
        <v>137</v>
      </c>
      <c r="L12764">
        <f>I12764*$Q$2/1000</f>
        <v>0.11173999999999999</v>
      </c>
    </row>
    <row r="12765" spans="1:12">
      <c r="A12765" s="118">
        <v>44986</v>
      </c>
      <c r="B12765" t="s">
        <v>2855</v>
      </c>
      <c r="C12765" t="s">
        <v>2854</v>
      </c>
      <c r="D12765" t="s">
        <v>3021</v>
      </c>
      <c r="E12765" t="s">
        <v>3026</v>
      </c>
      <c r="F12765" t="s">
        <v>2870</v>
      </c>
      <c r="G12765" t="s">
        <v>2967</v>
      </c>
      <c r="H12765" t="s">
        <v>2849</v>
      </c>
      <c r="I12765">
        <v>302</v>
      </c>
      <c r="J12765" t="s">
        <v>138</v>
      </c>
      <c r="K12765" t="s">
        <v>137</v>
      </c>
      <c r="L12765">
        <f>I12765*$Q$2/1000</f>
        <v>0.11173999999999999</v>
      </c>
    </row>
    <row r="12766" spans="1:12">
      <c r="A12766" s="118">
        <v>44986</v>
      </c>
      <c r="B12766" t="s">
        <v>2855</v>
      </c>
      <c r="C12766" t="s">
        <v>2854</v>
      </c>
      <c r="D12766" t="s">
        <v>3025</v>
      </c>
      <c r="E12766" t="s">
        <v>3024</v>
      </c>
      <c r="F12766" t="s">
        <v>2870</v>
      </c>
      <c r="G12766" t="s">
        <v>2967</v>
      </c>
      <c r="H12766" t="s">
        <v>2849</v>
      </c>
      <c r="I12766">
        <v>302</v>
      </c>
      <c r="J12766" t="s">
        <v>138</v>
      </c>
      <c r="K12766" t="s">
        <v>137</v>
      </c>
      <c r="L12766">
        <f>I12766*$Q$2/1000</f>
        <v>0.11173999999999999</v>
      </c>
    </row>
    <row r="12767" spans="1:12">
      <c r="A12767" s="118">
        <v>44986</v>
      </c>
      <c r="B12767" t="s">
        <v>2855</v>
      </c>
      <c r="C12767" t="s">
        <v>2854</v>
      </c>
      <c r="D12767" t="s">
        <v>3023</v>
      </c>
      <c r="E12767" t="s">
        <v>3022</v>
      </c>
      <c r="F12767" t="s">
        <v>2863</v>
      </c>
      <c r="G12767" t="s">
        <v>3005</v>
      </c>
      <c r="H12767" t="s">
        <v>2849</v>
      </c>
      <c r="I12767">
        <v>302</v>
      </c>
      <c r="J12767" t="s">
        <v>138</v>
      </c>
      <c r="K12767" t="s">
        <v>137</v>
      </c>
      <c r="L12767">
        <f>I12767*$Q$2/1000</f>
        <v>0.11173999999999999</v>
      </c>
    </row>
    <row r="12768" spans="1:12">
      <c r="A12768" s="118">
        <v>44986</v>
      </c>
      <c r="B12768" t="s">
        <v>2855</v>
      </c>
      <c r="C12768" t="s">
        <v>2854</v>
      </c>
      <c r="D12768" t="s">
        <v>3021</v>
      </c>
      <c r="E12768" t="s">
        <v>3020</v>
      </c>
      <c r="F12768" t="s">
        <v>2851</v>
      </c>
      <c r="G12768" t="s">
        <v>2983</v>
      </c>
      <c r="H12768" t="s">
        <v>2849</v>
      </c>
      <c r="I12768">
        <v>302</v>
      </c>
      <c r="J12768" t="s">
        <v>138</v>
      </c>
      <c r="K12768" t="s">
        <v>137</v>
      </c>
      <c r="L12768">
        <f>I12768*$Q$2/1000</f>
        <v>0.11173999999999999</v>
      </c>
    </row>
    <row r="12769" spans="1:12">
      <c r="A12769" s="118">
        <v>45231</v>
      </c>
      <c r="B12769" t="s">
        <v>574</v>
      </c>
      <c r="C12769" t="s">
        <v>573</v>
      </c>
      <c r="D12769" t="s">
        <v>2730</v>
      </c>
      <c r="E12769" t="s">
        <v>3019</v>
      </c>
      <c r="F12769">
        <v>5045161</v>
      </c>
      <c r="G12769" t="s">
        <v>3018</v>
      </c>
      <c r="H12769" t="s">
        <v>569</v>
      </c>
      <c r="I12769">
        <v>298</v>
      </c>
      <c r="J12769" t="s">
        <v>145</v>
      </c>
      <c r="K12769" t="s">
        <v>137</v>
      </c>
      <c r="L12769">
        <f>I12769*$Q$2/100/1000</f>
        <v>1.1026E-3</v>
      </c>
    </row>
    <row r="12770" spans="1:12">
      <c r="A12770" s="118">
        <v>44986</v>
      </c>
      <c r="B12770" t="s">
        <v>2855</v>
      </c>
      <c r="C12770" t="s">
        <v>2854</v>
      </c>
      <c r="D12770" t="s">
        <v>3017</v>
      </c>
      <c r="E12770" t="s">
        <v>3016</v>
      </c>
      <c r="F12770" t="s">
        <v>2870</v>
      </c>
      <c r="G12770" t="s">
        <v>2967</v>
      </c>
      <c r="H12770" t="s">
        <v>2849</v>
      </c>
      <c r="I12770">
        <v>302</v>
      </c>
      <c r="J12770" t="s">
        <v>138</v>
      </c>
      <c r="K12770" t="s">
        <v>137</v>
      </c>
      <c r="L12770">
        <f>I12770*$Q$2/1000</f>
        <v>0.11173999999999999</v>
      </c>
    </row>
    <row r="12771" spans="1:12">
      <c r="A12771" s="118">
        <v>44986</v>
      </c>
      <c r="B12771" t="s">
        <v>2855</v>
      </c>
      <c r="C12771" t="s">
        <v>2854</v>
      </c>
      <c r="D12771" t="s">
        <v>3010</v>
      </c>
      <c r="E12771" t="s">
        <v>3015</v>
      </c>
      <c r="F12771" t="s">
        <v>2870</v>
      </c>
      <c r="G12771" t="s">
        <v>2967</v>
      </c>
      <c r="H12771" t="s">
        <v>2849</v>
      </c>
      <c r="I12771">
        <v>302</v>
      </c>
      <c r="J12771" t="s">
        <v>138</v>
      </c>
      <c r="K12771" t="s">
        <v>137</v>
      </c>
      <c r="L12771">
        <f>I12771*$Q$2/1000</f>
        <v>0.11173999999999999</v>
      </c>
    </row>
    <row r="12772" spans="1:12">
      <c r="A12772" s="118">
        <v>44986</v>
      </c>
      <c r="B12772" t="s">
        <v>2855</v>
      </c>
      <c r="C12772" t="s">
        <v>2854</v>
      </c>
      <c r="D12772" t="s">
        <v>2986</v>
      </c>
      <c r="E12772" t="s">
        <v>3014</v>
      </c>
      <c r="F12772" t="s">
        <v>2851</v>
      </c>
      <c r="G12772" t="s">
        <v>2850</v>
      </c>
      <c r="H12772" t="s">
        <v>2849</v>
      </c>
      <c r="I12772">
        <v>302</v>
      </c>
      <c r="J12772" t="s">
        <v>138</v>
      </c>
      <c r="K12772" t="s">
        <v>137</v>
      </c>
      <c r="L12772">
        <f>I12772*$Q$2/1000</f>
        <v>0.11173999999999999</v>
      </c>
    </row>
    <row r="12773" spans="1:12">
      <c r="A12773" s="118">
        <v>44986</v>
      </c>
      <c r="B12773" t="s">
        <v>2855</v>
      </c>
      <c r="C12773" t="s">
        <v>2854</v>
      </c>
      <c r="D12773" t="s">
        <v>2969</v>
      </c>
      <c r="E12773" t="s">
        <v>3013</v>
      </c>
      <c r="F12773" t="s">
        <v>2857</v>
      </c>
      <c r="G12773" t="s">
        <v>3003</v>
      </c>
      <c r="H12773" t="s">
        <v>2849</v>
      </c>
      <c r="I12773">
        <v>302</v>
      </c>
      <c r="J12773" t="s">
        <v>138</v>
      </c>
      <c r="K12773" t="s">
        <v>137</v>
      </c>
      <c r="L12773">
        <f>I12773*$Q$2/1000</f>
        <v>0.11173999999999999</v>
      </c>
    </row>
    <row r="12774" spans="1:12">
      <c r="A12774" s="118">
        <v>44986</v>
      </c>
      <c r="B12774" t="s">
        <v>2855</v>
      </c>
      <c r="C12774" t="s">
        <v>2854</v>
      </c>
      <c r="D12774" t="s">
        <v>2986</v>
      </c>
      <c r="E12774" t="s">
        <v>3012</v>
      </c>
      <c r="F12774" t="s">
        <v>2857</v>
      </c>
      <c r="G12774" t="s">
        <v>2856</v>
      </c>
      <c r="H12774" t="s">
        <v>2849</v>
      </c>
      <c r="I12774">
        <v>302</v>
      </c>
      <c r="J12774" t="s">
        <v>138</v>
      </c>
      <c r="K12774" t="s">
        <v>137</v>
      </c>
      <c r="L12774">
        <f>I12774*$Q$2/1000</f>
        <v>0.11173999999999999</v>
      </c>
    </row>
    <row r="12775" spans="1:12">
      <c r="A12775" s="118">
        <v>44986</v>
      </c>
      <c r="B12775" t="s">
        <v>2855</v>
      </c>
      <c r="C12775" t="s">
        <v>2854</v>
      </c>
      <c r="D12775" t="s">
        <v>2986</v>
      </c>
      <c r="E12775" t="s">
        <v>3011</v>
      </c>
      <c r="F12775" t="s">
        <v>2863</v>
      </c>
      <c r="G12775" t="s">
        <v>2862</v>
      </c>
      <c r="H12775" t="s">
        <v>2849</v>
      </c>
      <c r="I12775">
        <v>302</v>
      </c>
      <c r="J12775" t="s">
        <v>138</v>
      </c>
      <c r="K12775" t="s">
        <v>137</v>
      </c>
      <c r="L12775">
        <f>I12775*$Q$2/1000</f>
        <v>0.11173999999999999</v>
      </c>
    </row>
    <row r="12776" spans="1:12">
      <c r="A12776" s="118">
        <v>44986</v>
      </c>
      <c r="B12776" t="s">
        <v>2855</v>
      </c>
      <c r="C12776" t="s">
        <v>2854</v>
      </c>
      <c r="D12776" t="s">
        <v>3010</v>
      </c>
      <c r="E12776" t="s">
        <v>3009</v>
      </c>
      <c r="F12776" t="s">
        <v>2863</v>
      </c>
      <c r="G12776" t="s">
        <v>3005</v>
      </c>
      <c r="H12776" t="s">
        <v>2849</v>
      </c>
      <c r="I12776">
        <v>302</v>
      </c>
      <c r="J12776" t="s">
        <v>138</v>
      </c>
      <c r="K12776" t="s">
        <v>137</v>
      </c>
      <c r="L12776">
        <f>I12776*$Q$2/1000</f>
        <v>0.11173999999999999</v>
      </c>
    </row>
    <row r="12777" spans="1:12">
      <c r="A12777" s="118">
        <v>45017</v>
      </c>
      <c r="B12777" t="s">
        <v>2855</v>
      </c>
      <c r="C12777" t="s">
        <v>2854</v>
      </c>
      <c r="D12777" t="s">
        <v>2986</v>
      </c>
      <c r="E12777" t="s">
        <v>3008</v>
      </c>
      <c r="F12777" s="119" t="s">
        <v>2851</v>
      </c>
      <c r="G12777" t="s">
        <v>2850</v>
      </c>
      <c r="H12777" t="s">
        <v>2849</v>
      </c>
      <c r="I12777">
        <v>302</v>
      </c>
      <c r="J12777" t="s">
        <v>138</v>
      </c>
      <c r="K12777" t="s">
        <v>137</v>
      </c>
      <c r="L12777">
        <f>I12777*$Q$2/1000</f>
        <v>0.11173999999999999</v>
      </c>
    </row>
    <row r="12778" spans="1:12">
      <c r="A12778" s="118">
        <v>45017</v>
      </c>
      <c r="B12778" t="s">
        <v>2855</v>
      </c>
      <c r="C12778" t="s">
        <v>2854</v>
      </c>
      <c r="D12778" t="s">
        <v>2986</v>
      </c>
      <c r="E12778" t="s">
        <v>3007</v>
      </c>
      <c r="F12778" s="119" t="s">
        <v>2870</v>
      </c>
      <c r="G12778" t="s">
        <v>2869</v>
      </c>
      <c r="H12778" t="s">
        <v>2849</v>
      </c>
      <c r="I12778">
        <v>302</v>
      </c>
      <c r="J12778" t="s">
        <v>138</v>
      </c>
      <c r="K12778" t="s">
        <v>137</v>
      </c>
      <c r="L12778">
        <f>I12778*$Q$2/1000</f>
        <v>0.11173999999999999</v>
      </c>
    </row>
    <row r="12779" spans="1:12">
      <c r="A12779" s="118">
        <v>45017</v>
      </c>
      <c r="B12779" t="s">
        <v>2855</v>
      </c>
      <c r="C12779" t="s">
        <v>2854</v>
      </c>
      <c r="D12779" t="s">
        <v>2971</v>
      </c>
      <c r="E12779" t="s">
        <v>3006</v>
      </c>
      <c r="F12779" s="119" t="s">
        <v>2863</v>
      </c>
      <c r="G12779" t="s">
        <v>3005</v>
      </c>
      <c r="H12779" t="s">
        <v>2849</v>
      </c>
      <c r="I12779">
        <v>302</v>
      </c>
      <c r="J12779" t="s">
        <v>138</v>
      </c>
      <c r="K12779" t="s">
        <v>137</v>
      </c>
      <c r="L12779">
        <f>I12779*$Q$2/1000</f>
        <v>0.11173999999999999</v>
      </c>
    </row>
    <row r="12780" spans="1:12">
      <c r="A12780" s="118">
        <v>45017</v>
      </c>
      <c r="B12780" t="s">
        <v>2855</v>
      </c>
      <c r="C12780" t="s">
        <v>2854</v>
      </c>
      <c r="D12780" t="s">
        <v>2971</v>
      </c>
      <c r="E12780" t="s">
        <v>3004</v>
      </c>
      <c r="F12780" s="119" t="s">
        <v>2857</v>
      </c>
      <c r="G12780" t="s">
        <v>3003</v>
      </c>
      <c r="H12780" t="s">
        <v>2849</v>
      </c>
      <c r="I12780">
        <v>302</v>
      </c>
      <c r="J12780" t="s">
        <v>138</v>
      </c>
      <c r="K12780" t="s">
        <v>137</v>
      </c>
      <c r="L12780">
        <f>I12780*$Q$2/1000</f>
        <v>0.11173999999999999</v>
      </c>
    </row>
    <row r="12781" spans="1:12">
      <c r="A12781" s="118">
        <v>45231</v>
      </c>
      <c r="B12781" t="s">
        <v>180</v>
      </c>
      <c r="C12781" t="s">
        <v>179</v>
      </c>
      <c r="D12781" t="s">
        <v>3002</v>
      </c>
      <c r="E12781" t="s">
        <v>3001</v>
      </c>
      <c r="F12781" t="s">
        <v>2937</v>
      </c>
      <c r="G12781" t="s">
        <v>2936</v>
      </c>
      <c r="H12781" t="s">
        <v>174</v>
      </c>
      <c r="I12781">
        <v>3154</v>
      </c>
      <c r="J12781" t="s">
        <v>173</v>
      </c>
      <c r="K12781" t="s">
        <v>172</v>
      </c>
      <c r="L12781">
        <f>I12781*$Q$3/(1000/0.1)</f>
        <v>1.0118031999999999E-2</v>
      </c>
    </row>
    <row r="12782" spans="1:12">
      <c r="A12782" s="118">
        <v>45231</v>
      </c>
      <c r="B12782" t="s">
        <v>460</v>
      </c>
      <c r="C12782" t="s">
        <v>459</v>
      </c>
      <c r="D12782" t="s">
        <v>2516</v>
      </c>
      <c r="E12782" t="s">
        <v>3000</v>
      </c>
      <c r="F12782">
        <v>79203284</v>
      </c>
      <c r="G12782" t="s">
        <v>2305</v>
      </c>
      <c r="H12782" t="s">
        <v>455</v>
      </c>
      <c r="I12782">
        <v>103.6</v>
      </c>
      <c r="J12782" t="s">
        <v>145</v>
      </c>
      <c r="K12782" t="s">
        <v>137</v>
      </c>
      <c r="L12782">
        <f>I12782*$Q$2/100/1000</f>
        <v>3.8331999999999998E-4</v>
      </c>
    </row>
    <row r="12783" spans="1:12">
      <c r="A12783" s="118">
        <v>45047</v>
      </c>
      <c r="B12783" t="s">
        <v>2855</v>
      </c>
      <c r="C12783" t="s">
        <v>2854</v>
      </c>
      <c r="D12783" t="s">
        <v>2986</v>
      </c>
      <c r="E12783" t="s">
        <v>2999</v>
      </c>
      <c r="F12783" t="s">
        <v>2870</v>
      </c>
      <c r="G12783" t="s">
        <v>2869</v>
      </c>
      <c r="H12783" t="s">
        <v>2849</v>
      </c>
      <c r="I12783">
        <v>302</v>
      </c>
      <c r="J12783" t="s">
        <v>138</v>
      </c>
      <c r="K12783" t="s">
        <v>137</v>
      </c>
      <c r="L12783">
        <f>I12783*$Q$2/1000</f>
        <v>0.11173999999999999</v>
      </c>
    </row>
    <row r="12784" spans="1:12">
      <c r="A12784" s="118">
        <v>45231</v>
      </c>
      <c r="B12784" t="s">
        <v>460</v>
      </c>
      <c r="C12784" t="s">
        <v>459</v>
      </c>
      <c r="D12784" t="s">
        <v>2998</v>
      </c>
      <c r="E12784" t="s">
        <v>2997</v>
      </c>
      <c r="F12784" t="s">
        <v>763</v>
      </c>
      <c r="G12784" t="s">
        <v>762</v>
      </c>
      <c r="H12784" t="s">
        <v>455</v>
      </c>
      <c r="I12784">
        <v>103.6</v>
      </c>
      <c r="J12784" t="s">
        <v>145</v>
      </c>
      <c r="K12784" t="s">
        <v>137</v>
      </c>
      <c r="L12784">
        <f>I12784*$Q$2/100/1000</f>
        <v>3.8331999999999998E-4</v>
      </c>
    </row>
    <row r="12785" spans="1:12">
      <c r="A12785" s="118">
        <v>45231</v>
      </c>
      <c r="B12785" t="s">
        <v>460</v>
      </c>
      <c r="C12785" t="s">
        <v>459</v>
      </c>
      <c r="D12785" t="s">
        <v>679</v>
      </c>
      <c r="E12785" t="s">
        <v>2996</v>
      </c>
      <c r="F12785" t="s">
        <v>763</v>
      </c>
      <c r="G12785" t="s">
        <v>762</v>
      </c>
      <c r="H12785" t="s">
        <v>455</v>
      </c>
      <c r="I12785">
        <v>103.6</v>
      </c>
      <c r="J12785" t="s">
        <v>145</v>
      </c>
      <c r="K12785" t="s">
        <v>137</v>
      </c>
      <c r="L12785">
        <f>I12785*$Q$2/100/1000</f>
        <v>3.8331999999999998E-4</v>
      </c>
    </row>
    <row r="12786" spans="1:12">
      <c r="A12786" s="118">
        <v>45231</v>
      </c>
      <c r="B12786" t="s">
        <v>180</v>
      </c>
      <c r="C12786" t="s">
        <v>179</v>
      </c>
      <c r="D12786" t="s">
        <v>1768</v>
      </c>
      <c r="E12786" t="s">
        <v>2995</v>
      </c>
      <c r="F12786" t="s">
        <v>1766</v>
      </c>
      <c r="G12786" t="s">
        <v>1765</v>
      </c>
      <c r="H12786" t="s">
        <v>174</v>
      </c>
      <c r="I12786">
        <v>3154</v>
      </c>
      <c r="J12786" t="s">
        <v>173</v>
      </c>
      <c r="K12786" t="s">
        <v>172</v>
      </c>
      <c r="L12786">
        <f>I12786*$Q$3/(1000/0.1)</f>
        <v>1.0118031999999999E-2</v>
      </c>
    </row>
    <row r="12787" spans="1:12">
      <c r="A12787" s="118">
        <v>45231</v>
      </c>
      <c r="B12787" t="s">
        <v>460</v>
      </c>
      <c r="C12787" t="s">
        <v>459</v>
      </c>
      <c r="D12787" t="s">
        <v>2994</v>
      </c>
      <c r="E12787" t="s">
        <v>2993</v>
      </c>
      <c r="F12787">
        <v>101027209</v>
      </c>
      <c r="G12787" t="s">
        <v>2990</v>
      </c>
      <c r="H12787" t="s">
        <v>455</v>
      </c>
      <c r="I12787">
        <v>103.6</v>
      </c>
      <c r="J12787" t="s">
        <v>145</v>
      </c>
      <c r="K12787" t="s">
        <v>137</v>
      </c>
      <c r="L12787">
        <f>I12787*$Q$2/100/1000</f>
        <v>3.8331999999999998E-4</v>
      </c>
    </row>
    <row r="12788" spans="1:12">
      <c r="A12788" s="118">
        <v>45231</v>
      </c>
      <c r="B12788" t="s">
        <v>460</v>
      </c>
      <c r="C12788" t="s">
        <v>459</v>
      </c>
      <c r="D12788" t="s">
        <v>2992</v>
      </c>
      <c r="E12788" t="s">
        <v>2991</v>
      </c>
      <c r="F12788">
        <v>101027209</v>
      </c>
      <c r="G12788" t="s">
        <v>2990</v>
      </c>
      <c r="H12788" t="s">
        <v>455</v>
      </c>
      <c r="I12788">
        <v>103.6</v>
      </c>
      <c r="J12788" t="s">
        <v>145</v>
      </c>
      <c r="K12788" t="s">
        <v>137</v>
      </c>
      <c r="L12788">
        <f>I12788*$Q$2/100/1000</f>
        <v>3.8331999999999998E-4</v>
      </c>
    </row>
    <row r="12789" spans="1:12">
      <c r="A12789" s="118">
        <v>45047</v>
      </c>
      <c r="B12789" t="s">
        <v>2855</v>
      </c>
      <c r="C12789" t="s">
        <v>2854</v>
      </c>
      <c r="D12789" t="s">
        <v>2969</v>
      </c>
      <c r="E12789" t="s">
        <v>2989</v>
      </c>
      <c r="F12789" t="s">
        <v>2851</v>
      </c>
      <c r="G12789" t="s">
        <v>2983</v>
      </c>
      <c r="H12789" t="s">
        <v>2849</v>
      </c>
      <c r="I12789">
        <v>302</v>
      </c>
      <c r="J12789" t="s">
        <v>138</v>
      </c>
      <c r="K12789" t="s">
        <v>137</v>
      </c>
      <c r="L12789">
        <f>I12789*$Q$2/1000</f>
        <v>0.11173999999999999</v>
      </c>
    </row>
    <row r="12790" spans="1:12">
      <c r="A12790" s="118">
        <v>45231</v>
      </c>
      <c r="B12790" t="s">
        <v>460</v>
      </c>
      <c r="C12790" t="s">
        <v>459</v>
      </c>
      <c r="D12790" t="s">
        <v>679</v>
      </c>
      <c r="E12790" t="s">
        <v>2988</v>
      </c>
      <c r="F12790" t="s">
        <v>763</v>
      </c>
      <c r="G12790" t="s">
        <v>762</v>
      </c>
      <c r="H12790" t="s">
        <v>455</v>
      </c>
      <c r="I12790">
        <v>103.6</v>
      </c>
      <c r="J12790" t="s">
        <v>145</v>
      </c>
      <c r="K12790" t="s">
        <v>137</v>
      </c>
      <c r="L12790">
        <f>I12790*$Q$2/100/1000</f>
        <v>3.8331999999999998E-4</v>
      </c>
    </row>
    <row r="12791" spans="1:12">
      <c r="A12791" s="118">
        <v>45047</v>
      </c>
      <c r="B12791" t="s">
        <v>2855</v>
      </c>
      <c r="C12791" t="s">
        <v>2854</v>
      </c>
      <c r="D12791" t="s">
        <v>2986</v>
      </c>
      <c r="E12791" t="s">
        <v>2987</v>
      </c>
      <c r="F12791" t="s">
        <v>2857</v>
      </c>
      <c r="G12791" t="s">
        <v>2856</v>
      </c>
      <c r="H12791" t="s">
        <v>2849</v>
      </c>
      <c r="I12791">
        <v>302</v>
      </c>
      <c r="J12791" t="s">
        <v>138</v>
      </c>
      <c r="K12791" t="s">
        <v>137</v>
      </c>
      <c r="L12791">
        <f>I12791*$Q$2/1000</f>
        <v>0.11173999999999999</v>
      </c>
    </row>
    <row r="12792" spans="1:12">
      <c r="A12792" s="118">
        <v>45078</v>
      </c>
      <c r="B12792" t="s">
        <v>2855</v>
      </c>
      <c r="C12792" t="s">
        <v>2854</v>
      </c>
      <c r="D12792" t="s">
        <v>2986</v>
      </c>
      <c r="E12792" t="s">
        <v>2985</v>
      </c>
      <c r="F12792" t="s">
        <v>2870</v>
      </c>
      <c r="G12792" t="s">
        <v>2869</v>
      </c>
      <c r="H12792" t="s">
        <v>2849</v>
      </c>
      <c r="I12792">
        <v>302</v>
      </c>
      <c r="J12792" t="s">
        <v>138</v>
      </c>
      <c r="K12792" t="s">
        <v>137</v>
      </c>
      <c r="L12792">
        <f>I12792*$Q$2/1000</f>
        <v>0.11173999999999999</v>
      </c>
    </row>
    <row r="12793" spans="1:12">
      <c r="A12793" s="118">
        <v>45078</v>
      </c>
      <c r="B12793" t="s">
        <v>2855</v>
      </c>
      <c r="C12793" t="s">
        <v>2854</v>
      </c>
      <c r="D12793" t="s">
        <v>2971</v>
      </c>
      <c r="E12793" t="s">
        <v>2984</v>
      </c>
      <c r="F12793" t="s">
        <v>2851</v>
      </c>
      <c r="G12793" t="s">
        <v>2983</v>
      </c>
      <c r="H12793" t="s">
        <v>2849</v>
      </c>
      <c r="I12793">
        <v>302</v>
      </c>
      <c r="J12793" t="s">
        <v>138</v>
      </c>
      <c r="K12793" t="s">
        <v>137</v>
      </c>
      <c r="L12793">
        <f>I12793*$Q$2/1000</f>
        <v>0.11173999999999999</v>
      </c>
    </row>
    <row r="12794" spans="1:12">
      <c r="A12794" s="118">
        <v>45231</v>
      </c>
      <c r="B12794" t="s">
        <v>240</v>
      </c>
      <c r="C12794" t="s">
        <v>239</v>
      </c>
      <c r="D12794" t="s">
        <v>2521</v>
      </c>
      <c r="E12794" t="s">
        <v>2982</v>
      </c>
      <c r="F12794" t="s">
        <v>2162</v>
      </c>
      <c r="G12794" t="s">
        <v>2161</v>
      </c>
      <c r="H12794" t="s">
        <v>235</v>
      </c>
      <c r="I12794">
        <v>390</v>
      </c>
      <c r="J12794" t="s">
        <v>145</v>
      </c>
      <c r="K12794" t="s">
        <v>137</v>
      </c>
      <c r="L12794">
        <f>I12794*$Q$2/100/1000</f>
        <v>1.4430000000000001E-3</v>
      </c>
    </row>
    <row r="12795" spans="1:12">
      <c r="A12795" s="118">
        <v>45231</v>
      </c>
      <c r="B12795" t="s">
        <v>240</v>
      </c>
      <c r="C12795" t="s">
        <v>239</v>
      </c>
      <c r="D12795" t="s">
        <v>1277</v>
      </c>
      <c r="E12795" t="s">
        <v>2981</v>
      </c>
      <c r="F12795">
        <v>101027049</v>
      </c>
      <c r="G12795" t="s">
        <v>1275</v>
      </c>
      <c r="H12795" t="s">
        <v>235</v>
      </c>
      <c r="I12795">
        <v>390</v>
      </c>
      <c r="J12795" t="s">
        <v>145</v>
      </c>
      <c r="K12795" t="s">
        <v>137</v>
      </c>
      <c r="L12795">
        <f>I12795*$Q$2/100/1000</f>
        <v>1.4430000000000001E-3</v>
      </c>
    </row>
    <row r="12796" spans="1:12">
      <c r="A12796" s="118">
        <v>45078</v>
      </c>
      <c r="B12796" t="s">
        <v>2855</v>
      </c>
      <c r="C12796" t="s">
        <v>2854</v>
      </c>
      <c r="D12796" t="s">
        <v>2978</v>
      </c>
      <c r="E12796" t="s">
        <v>2980</v>
      </c>
      <c r="F12796" t="s">
        <v>2857</v>
      </c>
      <c r="G12796" t="s">
        <v>2856</v>
      </c>
      <c r="H12796" t="s">
        <v>2849</v>
      </c>
      <c r="I12796">
        <v>302</v>
      </c>
      <c r="J12796" t="s">
        <v>138</v>
      </c>
      <c r="K12796" t="s">
        <v>137</v>
      </c>
      <c r="L12796">
        <f>I12796*$Q$2/1000</f>
        <v>0.11173999999999999</v>
      </c>
    </row>
    <row r="12797" spans="1:12">
      <c r="A12797" s="118">
        <v>45078</v>
      </c>
      <c r="B12797" t="s">
        <v>2855</v>
      </c>
      <c r="C12797" t="s">
        <v>2854</v>
      </c>
      <c r="D12797" t="s">
        <v>2978</v>
      </c>
      <c r="E12797" t="s">
        <v>2979</v>
      </c>
      <c r="F12797" t="s">
        <v>2863</v>
      </c>
      <c r="G12797" t="s">
        <v>2862</v>
      </c>
      <c r="H12797" t="s">
        <v>2849</v>
      </c>
      <c r="I12797">
        <v>302</v>
      </c>
      <c r="J12797" t="s">
        <v>138</v>
      </c>
      <c r="K12797" t="s">
        <v>137</v>
      </c>
      <c r="L12797">
        <f>I12797*$Q$2/1000</f>
        <v>0.11173999999999999</v>
      </c>
    </row>
    <row r="12798" spans="1:12">
      <c r="A12798" s="118">
        <v>45078</v>
      </c>
      <c r="B12798" t="s">
        <v>2855</v>
      </c>
      <c r="C12798" t="s">
        <v>2854</v>
      </c>
      <c r="D12798" t="s">
        <v>2978</v>
      </c>
      <c r="E12798" t="s">
        <v>2977</v>
      </c>
      <c r="F12798" t="s">
        <v>2870</v>
      </c>
      <c r="G12798" t="s">
        <v>2869</v>
      </c>
      <c r="H12798" t="s">
        <v>2849</v>
      </c>
      <c r="I12798">
        <v>302</v>
      </c>
      <c r="J12798" t="s">
        <v>138</v>
      </c>
      <c r="K12798" t="s">
        <v>137</v>
      </c>
      <c r="L12798">
        <f>I12798*$Q$2/1000</f>
        <v>0.11173999999999999</v>
      </c>
    </row>
    <row r="12799" spans="1:12">
      <c r="A12799" s="118">
        <v>45078</v>
      </c>
      <c r="B12799" t="s">
        <v>2855</v>
      </c>
      <c r="C12799" t="s">
        <v>2854</v>
      </c>
      <c r="D12799" t="s">
        <v>2890</v>
      </c>
      <c r="E12799" t="s">
        <v>2976</v>
      </c>
      <c r="F12799" t="s">
        <v>2857</v>
      </c>
      <c r="G12799" t="s">
        <v>2856</v>
      </c>
      <c r="H12799" t="s">
        <v>2849</v>
      </c>
      <c r="I12799">
        <v>302</v>
      </c>
      <c r="J12799" t="s">
        <v>138</v>
      </c>
      <c r="K12799" t="s">
        <v>137</v>
      </c>
      <c r="L12799">
        <f>I12799*$Q$2/1000</f>
        <v>0.11173999999999999</v>
      </c>
    </row>
    <row r="12800" spans="1:12">
      <c r="A12800" s="118">
        <v>45078</v>
      </c>
      <c r="B12800" t="s">
        <v>2855</v>
      </c>
      <c r="C12800" t="s">
        <v>2854</v>
      </c>
      <c r="D12800" t="s">
        <v>2890</v>
      </c>
      <c r="E12800" t="s">
        <v>2975</v>
      </c>
      <c r="F12800" t="s">
        <v>2870</v>
      </c>
      <c r="G12800" t="s">
        <v>2869</v>
      </c>
      <c r="H12800" t="s">
        <v>2849</v>
      </c>
      <c r="I12800">
        <v>302</v>
      </c>
      <c r="J12800" t="s">
        <v>138</v>
      </c>
      <c r="K12800" t="s">
        <v>137</v>
      </c>
      <c r="L12800">
        <f>I12800*$Q$2/1000</f>
        <v>0.11173999999999999</v>
      </c>
    </row>
    <row r="12801" spans="1:12">
      <c r="A12801" s="118">
        <v>45108</v>
      </c>
      <c r="B12801" t="s">
        <v>2855</v>
      </c>
      <c r="C12801" t="s">
        <v>2854</v>
      </c>
      <c r="D12801" t="s">
        <v>2890</v>
      </c>
      <c r="E12801" t="s">
        <v>2974</v>
      </c>
      <c r="F12801" t="s">
        <v>2870</v>
      </c>
      <c r="G12801" t="s">
        <v>2869</v>
      </c>
      <c r="H12801" t="s">
        <v>2849</v>
      </c>
      <c r="I12801">
        <v>302</v>
      </c>
      <c r="J12801" t="s">
        <v>138</v>
      </c>
      <c r="K12801" t="s">
        <v>137</v>
      </c>
      <c r="L12801">
        <f>I12801*$Q$2/1000</f>
        <v>0.11173999999999999</v>
      </c>
    </row>
    <row r="12802" spans="1:12">
      <c r="A12802" s="118">
        <v>45170</v>
      </c>
      <c r="B12802" t="s">
        <v>2485</v>
      </c>
      <c r="C12802" t="s">
        <v>2484</v>
      </c>
      <c r="D12802" t="s">
        <v>2973</v>
      </c>
      <c r="E12802" t="s">
        <v>2972</v>
      </c>
      <c r="F12802" t="s">
        <v>2481</v>
      </c>
      <c r="G12802" t="s">
        <v>2480</v>
      </c>
      <c r="H12802" t="s">
        <v>2479</v>
      </c>
      <c r="I12802">
        <v>80.400000000000006</v>
      </c>
      <c r="J12802" t="s">
        <v>223</v>
      </c>
      <c r="K12802" t="s">
        <v>137</v>
      </c>
      <c r="L12802">
        <f>I12802*$Q$5/1000</f>
        <v>8.1746700000000005E-2</v>
      </c>
    </row>
    <row r="12803" spans="1:12">
      <c r="A12803" s="118">
        <v>45108</v>
      </c>
      <c r="B12803" t="s">
        <v>2855</v>
      </c>
      <c r="C12803" t="s">
        <v>2854</v>
      </c>
      <c r="D12803" t="s">
        <v>2971</v>
      </c>
      <c r="E12803" t="s">
        <v>2970</v>
      </c>
      <c r="F12803" t="s">
        <v>2870</v>
      </c>
      <c r="G12803" t="s">
        <v>2967</v>
      </c>
      <c r="H12803" t="s">
        <v>2849</v>
      </c>
      <c r="I12803">
        <v>302</v>
      </c>
      <c r="J12803" t="s">
        <v>138</v>
      </c>
      <c r="K12803" t="s">
        <v>137</v>
      </c>
      <c r="L12803">
        <f>I12803*$Q$2/1000</f>
        <v>0.11173999999999999</v>
      </c>
    </row>
    <row r="12804" spans="1:12">
      <c r="A12804" s="118">
        <v>45108</v>
      </c>
      <c r="B12804" t="s">
        <v>2855</v>
      </c>
      <c r="C12804" t="s">
        <v>2854</v>
      </c>
      <c r="D12804" t="s">
        <v>2969</v>
      </c>
      <c r="E12804" t="s">
        <v>2968</v>
      </c>
      <c r="F12804" t="s">
        <v>2870</v>
      </c>
      <c r="G12804" t="s">
        <v>2967</v>
      </c>
      <c r="H12804" t="s">
        <v>2849</v>
      </c>
      <c r="I12804">
        <v>302</v>
      </c>
      <c r="J12804" t="s">
        <v>138</v>
      </c>
      <c r="K12804" t="s">
        <v>137</v>
      </c>
      <c r="L12804">
        <f>I12804*$Q$2/1000</f>
        <v>0.11173999999999999</v>
      </c>
    </row>
    <row r="12805" spans="1:12">
      <c r="A12805" s="118">
        <v>45139</v>
      </c>
      <c r="B12805" t="s">
        <v>2855</v>
      </c>
      <c r="C12805" t="s">
        <v>2854</v>
      </c>
      <c r="D12805" t="s">
        <v>2890</v>
      </c>
      <c r="E12805" t="s">
        <v>2966</v>
      </c>
      <c r="F12805" s="119" t="s">
        <v>2851</v>
      </c>
      <c r="G12805" t="s">
        <v>2850</v>
      </c>
      <c r="H12805" t="s">
        <v>2849</v>
      </c>
      <c r="I12805">
        <v>302</v>
      </c>
      <c r="J12805" t="s">
        <v>138</v>
      </c>
      <c r="K12805" t="s">
        <v>137</v>
      </c>
      <c r="L12805">
        <f>I12805*$Q$2/1000</f>
        <v>0.11173999999999999</v>
      </c>
    </row>
    <row r="12806" spans="1:12">
      <c r="A12806" s="118">
        <v>45139</v>
      </c>
      <c r="B12806" t="s">
        <v>2855</v>
      </c>
      <c r="C12806" t="s">
        <v>2854</v>
      </c>
      <c r="D12806" t="s">
        <v>2890</v>
      </c>
      <c r="E12806" t="s">
        <v>2965</v>
      </c>
      <c r="F12806" s="119" t="s">
        <v>2851</v>
      </c>
      <c r="G12806" t="s">
        <v>2850</v>
      </c>
      <c r="H12806" t="s">
        <v>2849</v>
      </c>
      <c r="I12806">
        <v>302</v>
      </c>
      <c r="J12806" t="s">
        <v>138</v>
      </c>
      <c r="K12806" t="s">
        <v>137</v>
      </c>
      <c r="L12806">
        <f>I12806*$Q$2/1000</f>
        <v>0.11173999999999999</v>
      </c>
    </row>
    <row r="12807" spans="1:12">
      <c r="A12807" s="118">
        <v>45139</v>
      </c>
      <c r="B12807" t="s">
        <v>2855</v>
      </c>
      <c r="C12807" t="s">
        <v>2854</v>
      </c>
      <c r="D12807" t="s">
        <v>2890</v>
      </c>
      <c r="E12807" t="s">
        <v>2964</v>
      </c>
      <c r="F12807" s="119" t="s">
        <v>2851</v>
      </c>
      <c r="G12807" t="s">
        <v>2850</v>
      </c>
      <c r="H12807" t="s">
        <v>2849</v>
      </c>
      <c r="I12807">
        <v>302</v>
      </c>
      <c r="J12807" t="s">
        <v>138</v>
      </c>
      <c r="K12807" t="s">
        <v>137</v>
      </c>
      <c r="L12807">
        <f>I12807*$Q$2/1000</f>
        <v>0.11173999999999999</v>
      </c>
    </row>
    <row r="12808" spans="1:12">
      <c r="A12808" s="118">
        <v>45231</v>
      </c>
      <c r="B12808" t="s">
        <v>144</v>
      </c>
      <c r="C12808" t="s">
        <v>143</v>
      </c>
      <c r="D12808" t="s">
        <v>2051</v>
      </c>
      <c r="E12808" t="s">
        <v>2963</v>
      </c>
      <c r="F12808" t="s">
        <v>167</v>
      </c>
      <c r="G12808" t="s">
        <v>166</v>
      </c>
      <c r="H12808" t="s">
        <v>139</v>
      </c>
      <c r="I12808">
        <v>22.2</v>
      </c>
      <c r="J12808" t="s">
        <v>138</v>
      </c>
      <c r="K12808" t="s">
        <v>137</v>
      </c>
      <c r="L12808">
        <f>I12808*$Q$2/1000</f>
        <v>8.2140000000000008E-3</v>
      </c>
    </row>
    <row r="12809" spans="1:12">
      <c r="A12809" s="118">
        <v>45139</v>
      </c>
      <c r="B12809" t="s">
        <v>2855</v>
      </c>
      <c r="C12809" t="s">
        <v>2854</v>
      </c>
      <c r="D12809" t="s">
        <v>2890</v>
      </c>
      <c r="E12809" t="s">
        <v>2962</v>
      </c>
      <c r="F12809" s="119" t="s">
        <v>2851</v>
      </c>
      <c r="G12809" t="s">
        <v>2850</v>
      </c>
      <c r="H12809" t="s">
        <v>2849</v>
      </c>
      <c r="I12809">
        <v>302</v>
      </c>
      <c r="J12809" t="s">
        <v>138</v>
      </c>
      <c r="K12809" t="s">
        <v>137</v>
      </c>
      <c r="L12809">
        <f>I12809*$Q$2/1000</f>
        <v>0.11173999999999999</v>
      </c>
    </row>
    <row r="12810" spans="1:12">
      <c r="A12810" s="118">
        <v>45231</v>
      </c>
      <c r="B12810" t="s">
        <v>144</v>
      </c>
      <c r="C12810" t="s">
        <v>143</v>
      </c>
      <c r="D12810" t="s">
        <v>165</v>
      </c>
      <c r="E12810" t="s">
        <v>2961</v>
      </c>
      <c r="F12810">
        <v>101017188</v>
      </c>
      <c r="G12810" t="s">
        <v>163</v>
      </c>
      <c r="H12810" t="s">
        <v>139</v>
      </c>
      <c r="I12810">
        <v>22.2</v>
      </c>
      <c r="J12810" t="s">
        <v>138</v>
      </c>
      <c r="K12810" t="s">
        <v>137</v>
      </c>
      <c r="L12810">
        <f>I12810*$Q$2/1000</f>
        <v>8.2140000000000008E-3</v>
      </c>
    </row>
    <row r="12811" spans="1:12">
      <c r="A12811" s="118">
        <v>45139</v>
      </c>
      <c r="B12811" t="s">
        <v>2855</v>
      </c>
      <c r="C12811" t="s">
        <v>2854</v>
      </c>
      <c r="D12811" t="s">
        <v>2953</v>
      </c>
      <c r="E12811" t="s">
        <v>2960</v>
      </c>
      <c r="F12811" s="119" t="s">
        <v>2870</v>
      </c>
      <c r="G12811" t="s">
        <v>2869</v>
      </c>
      <c r="H12811" t="s">
        <v>2849</v>
      </c>
      <c r="I12811">
        <v>302</v>
      </c>
      <c r="J12811" t="s">
        <v>138</v>
      </c>
      <c r="K12811" t="s">
        <v>137</v>
      </c>
      <c r="L12811">
        <f>I12811*$Q$2/1000</f>
        <v>0.11173999999999999</v>
      </c>
    </row>
    <row r="12812" spans="1:12">
      <c r="A12812" s="118">
        <v>45231</v>
      </c>
      <c r="B12812" t="s">
        <v>240</v>
      </c>
      <c r="C12812" t="s">
        <v>239</v>
      </c>
      <c r="D12812" t="s">
        <v>1503</v>
      </c>
      <c r="E12812" t="s">
        <v>2959</v>
      </c>
      <c r="F12812" t="s">
        <v>1501</v>
      </c>
      <c r="G12812" t="s">
        <v>1500</v>
      </c>
      <c r="H12812" t="s">
        <v>235</v>
      </c>
      <c r="I12812">
        <v>390</v>
      </c>
      <c r="J12812" t="s">
        <v>145</v>
      </c>
      <c r="K12812" t="s">
        <v>137</v>
      </c>
      <c r="L12812">
        <f>I12812*$Q$2/100/1000</f>
        <v>1.4430000000000001E-3</v>
      </c>
    </row>
    <row r="12813" spans="1:12">
      <c r="A12813" s="118">
        <v>45139</v>
      </c>
      <c r="B12813" t="s">
        <v>2855</v>
      </c>
      <c r="C12813" t="s">
        <v>2854</v>
      </c>
      <c r="D12813" t="s">
        <v>2890</v>
      </c>
      <c r="E12813" t="s">
        <v>2958</v>
      </c>
      <c r="F12813" s="119" t="s">
        <v>2851</v>
      </c>
      <c r="G12813" t="s">
        <v>2850</v>
      </c>
      <c r="H12813" t="s">
        <v>2849</v>
      </c>
      <c r="I12813">
        <v>302</v>
      </c>
      <c r="J12813" t="s">
        <v>138</v>
      </c>
      <c r="K12813" t="s">
        <v>137</v>
      </c>
      <c r="L12813">
        <f>I12813*$Q$2/1000</f>
        <v>0.11173999999999999</v>
      </c>
    </row>
    <row r="12814" spans="1:12">
      <c r="A12814" s="118">
        <v>45231</v>
      </c>
      <c r="B12814" t="s">
        <v>460</v>
      </c>
      <c r="C12814" t="s">
        <v>459</v>
      </c>
      <c r="D12814" t="s">
        <v>2957</v>
      </c>
      <c r="E12814" t="s">
        <v>2956</v>
      </c>
      <c r="F12814">
        <v>88257610</v>
      </c>
      <c r="G12814" t="s">
        <v>2393</v>
      </c>
      <c r="H12814" t="s">
        <v>455</v>
      </c>
      <c r="I12814">
        <v>103.6</v>
      </c>
      <c r="J12814" t="s">
        <v>145</v>
      </c>
      <c r="K12814" t="s">
        <v>137</v>
      </c>
      <c r="L12814">
        <f>I12814*$Q$2/100/1000</f>
        <v>3.8331999999999998E-4</v>
      </c>
    </row>
    <row r="12815" spans="1:12">
      <c r="A12815" s="118">
        <v>45139</v>
      </c>
      <c r="B12815" t="s">
        <v>2855</v>
      </c>
      <c r="C12815" t="s">
        <v>2854</v>
      </c>
      <c r="D12815" t="s">
        <v>2953</v>
      </c>
      <c r="E12815" t="s">
        <v>2955</v>
      </c>
      <c r="F12815" s="119" t="s">
        <v>2870</v>
      </c>
      <c r="G12815" t="s">
        <v>2869</v>
      </c>
      <c r="H12815" t="s">
        <v>2849</v>
      </c>
      <c r="I12815">
        <v>302</v>
      </c>
      <c r="J12815" t="s">
        <v>138</v>
      </c>
      <c r="K12815" t="s">
        <v>137</v>
      </c>
      <c r="L12815">
        <f>I12815*$Q$2/1000</f>
        <v>0.11173999999999999</v>
      </c>
    </row>
    <row r="12816" spans="1:12">
      <c r="A12816" s="118">
        <v>45170</v>
      </c>
      <c r="B12816" t="s">
        <v>2855</v>
      </c>
      <c r="C12816" t="s">
        <v>2854</v>
      </c>
      <c r="D12816" t="s">
        <v>2953</v>
      </c>
      <c r="E12816" t="s">
        <v>2954</v>
      </c>
      <c r="F12816" t="s">
        <v>2870</v>
      </c>
      <c r="G12816" t="s">
        <v>2869</v>
      </c>
      <c r="H12816" t="s">
        <v>2849</v>
      </c>
      <c r="I12816">
        <v>302</v>
      </c>
      <c r="J12816" t="s">
        <v>138</v>
      </c>
      <c r="K12816" t="s">
        <v>137</v>
      </c>
      <c r="L12816">
        <f>I12816*$Q$2/1000</f>
        <v>0.11173999999999999</v>
      </c>
    </row>
    <row r="12817" spans="1:12">
      <c r="A12817" s="118">
        <v>45170</v>
      </c>
      <c r="B12817" t="s">
        <v>2855</v>
      </c>
      <c r="C12817" t="s">
        <v>2854</v>
      </c>
      <c r="D12817" t="s">
        <v>2953</v>
      </c>
      <c r="E12817" t="s">
        <v>2952</v>
      </c>
      <c r="F12817" t="s">
        <v>2870</v>
      </c>
      <c r="G12817" t="s">
        <v>2869</v>
      </c>
      <c r="H12817" t="s">
        <v>2849</v>
      </c>
      <c r="I12817">
        <v>302</v>
      </c>
      <c r="J12817" t="s">
        <v>138</v>
      </c>
      <c r="K12817" t="s">
        <v>137</v>
      </c>
      <c r="L12817">
        <f>I12817*$Q$2/1000</f>
        <v>0.11173999999999999</v>
      </c>
    </row>
    <row r="12818" spans="1:12">
      <c r="A12818" s="118">
        <v>45170</v>
      </c>
      <c r="B12818" t="s">
        <v>2855</v>
      </c>
      <c r="C12818" t="s">
        <v>2854</v>
      </c>
      <c r="D12818" t="s">
        <v>2941</v>
      </c>
      <c r="E12818" t="s">
        <v>2951</v>
      </c>
      <c r="F12818" t="s">
        <v>2870</v>
      </c>
      <c r="G12818" t="s">
        <v>2869</v>
      </c>
      <c r="H12818" t="s">
        <v>2849</v>
      </c>
      <c r="I12818">
        <v>302</v>
      </c>
      <c r="J12818" t="s">
        <v>138</v>
      </c>
      <c r="K12818" t="s">
        <v>137</v>
      </c>
      <c r="L12818">
        <f>I12818*$Q$2/1000</f>
        <v>0.11173999999999999</v>
      </c>
    </row>
    <row r="12819" spans="1:12">
      <c r="A12819" s="118">
        <v>45200</v>
      </c>
      <c r="B12819" t="s">
        <v>2855</v>
      </c>
      <c r="C12819" t="s">
        <v>2854</v>
      </c>
      <c r="D12819" t="s">
        <v>2941</v>
      </c>
      <c r="E12819" t="s">
        <v>2950</v>
      </c>
      <c r="F12819" t="s">
        <v>2870</v>
      </c>
      <c r="G12819" t="s">
        <v>2869</v>
      </c>
      <c r="H12819" t="s">
        <v>2849</v>
      </c>
      <c r="I12819">
        <v>302</v>
      </c>
      <c r="J12819" t="s">
        <v>138</v>
      </c>
      <c r="K12819" t="s">
        <v>137</v>
      </c>
      <c r="L12819">
        <f>I12819*$Q$2/1000</f>
        <v>0.11173999999999999</v>
      </c>
    </row>
    <row r="12820" spans="1:12">
      <c r="A12820" s="118">
        <v>45231</v>
      </c>
      <c r="B12820" t="s">
        <v>180</v>
      </c>
      <c r="C12820" t="s">
        <v>179</v>
      </c>
      <c r="D12820" t="s">
        <v>2949</v>
      </c>
      <c r="E12820" t="s">
        <v>2948</v>
      </c>
      <c r="F12820" t="s">
        <v>2947</v>
      </c>
      <c r="G12820" t="s">
        <v>2946</v>
      </c>
      <c r="H12820" t="s">
        <v>174</v>
      </c>
      <c r="I12820">
        <v>3154</v>
      </c>
      <c r="J12820" t="s">
        <v>173</v>
      </c>
      <c r="K12820" t="s">
        <v>172</v>
      </c>
      <c r="L12820">
        <f>I12820*$Q$3/(1000/0.1)</f>
        <v>1.0118031999999999E-2</v>
      </c>
    </row>
    <row r="12821" spans="1:12">
      <c r="A12821" s="118">
        <v>45200</v>
      </c>
      <c r="B12821" t="s">
        <v>2855</v>
      </c>
      <c r="C12821" t="s">
        <v>2854</v>
      </c>
      <c r="D12821" t="s">
        <v>2941</v>
      </c>
      <c r="E12821" t="s">
        <v>2945</v>
      </c>
      <c r="F12821" t="s">
        <v>2870</v>
      </c>
      <c r="G12821" t="s">
        <v>2869</v>
      </c>
      <c r="H12821" t="s">
        <v>2849</v>
      </c>
      <c r="I12821">
        <v>302</v>
      </c>
      <c r="J12821" t="s">
        <v>138</v>
      </c>
      <c r="K12821" t="s">
        <v>137</v>
      </c>
      <c r="L12821">
        <f>I12821*$Q$2/1000</f>
        <v>0.11173999999999999</v>
      </c>
    </row>
    <row r="12822" spans="1:12">
      <c r="A12822" s="118">
        <v>45231</v>
      </c>
      <c r="B12822" t="s">
        <v>574</v>
      </c>
      <c r="C12822" t="s">
        <v>573</v>
      </c>
      <c r="D12822" t="s">
        <v>2160</v>
      </c>
      <c r="E12822" t="s">
        <v>2944</v>
      </c>
      <c r="F12822">
        <v>57205720</v>
      </c>
      <c r="G12822" t="s">
        <v>2068</v>
      </c>
      <c r="H12822" t="s">
        <v>569</v>
      </c>
      <c r="I12822">
        <v>298</v>
      </c>
      <c r="J12822" t="s">
        <v>145</v>
      </c>
      <c r="K12822" t="s">
        <v>137</v>
      </c>
      <c r="L12822">
        <f>I12822*$Q$2/100/1000</f>
        <v>1.1026E-3</v>
      </c>
    </row>
    <row r="12823" spans="1:12">
      <c r="A12823" s="118">
        <v>45231</v>
      </c>
      <c r="B12823" t="s">
        <v>180</v>
      </c>
      <c r="C12823" t="s">
        <v>179</v>
      </c>
      <c r="D12823" t="s">
        <v>1962</v>
      </c>
      <c r="E12823" t="s">
        <v>2943</v>
      </c>
      <c r="F12823" t="s">
        <v>1652</v>
      </c>
      <c r="G12823" t="s">
        <v>1651</v>
      </c>
      <c r="H12823" t="s">
        <v>174</v>
      </c>
      <c r="I12823">
        <v>3154</v>
      </c>
      <c r="J12823" t="s">
        <v>173</v>
      </c>
      <c r="K12823" t="s">
        <v>172</v>
      </c>
      <c r="L12823">
        <f>I12823*$Q$3/(1000/0.1)</f>
        <v>1.0118031999999999E-2</v>
      </c>
    </row>
    <row r="12824" spans="1:12">
      <c r="A12824" s="118">
        <v>45231</v>
      </c>
      <c r="B12824" t="s">
        <v>205</v>
      </c>
      <c r="C12824" t="s">
        <v>204</v>
      </c>
      <c r="D12824" t="s">
        <v>532</v>
      </c>
      <c r="E12824" t="s">
        <v>2942</v>
      </c>
      <c r="F12824" t="s">
        <v>1899</v>
      </c>
      <c r="G12824" t="s">
        <v>1898</v>
      </c>
      <c r="H12824" t="s">
        <v>200</v>
      </c>
      <c r="I12824">
        <v>6781</v>
      </c>
      <c r="J12824" t="s">
        <v>199</v>
      </c>
      <c r="K12824" t="s">
        <v>198</v>
      </c>
      <c r="L12824">
        <f>I12824*$Q$4/10/1000</f>
        <v>1.1924057587200001</v>
      </c>
    </row>
    <row r="12825" spans="1:12">
      <c r="A12825" s="118">
        <v>45200</v>
      </c>
      <c r="B12825" t="s">
        <v>2855</v>
      </c>
      <c r="C12825" t="s">
        <v>2854</v>
      </c>
      <c r="D12825" t="s">
        <v>2941</v>
      </c>
      <c r="E12825" t="s">
        <v>2940</v>
      </c>
      <c r="F12825" t="s">
        <v>2870</v>
      </c>
      <c r="G12825" t="s">
        <v>2869</v>
      </c>
      <c r="H12825" t="s">
        <v>2849</v>
      </c>
      <c r="I12825">
        <v>302</v>
      </c>
      <c r="J12825" t="s">
        <v>138</v>
      </c>
      <c r="K12825" t="s">
        <v>137</v>
      </c>
      <c r="L12825">
        <f>I12825*$Q$2/1000</f>
        <v>0.11173999999999999</v>
      </c>
    </row>
    <row r="12826" spans="1:12">
      <c r="A12826" s="118">
        <v>45231</v>
      </c>
      <c r="B12826" t="s">
        <v>180</v>
      </c>
      <c r="C12826" t="s">
        <v>179</v>
      </c>
      <c r="D12826" t="s">
        <v>2939</v>
      </c>
      <c r="E12826" t="s">
        <v>2938</v>
      </c>
      <c r="F12826" t="s">
        <v>2937</v>
      </c>
      <c r="G12826" t="s">
        <v>2936</v>
      </c>
      <c r="H12826" t="s">
        <v>174</v>
      </c>
      <c r="I12826">
        <v>3154</v>
      </c>
      <c r="J12826" t="s">
        <v>173</v>
      </c>
      <c r="K12826" t="s">
        <v>172</v>
      </c>
      <c r="L12826">
        <f>I12826*$Q$3/(1000/0.1)</f>
        <v>1.0118031999999999E-2</v>
      </c>
    </row>
    <row r="12827" spans="1:12">
      <c r="A12827" s="118">
        <v>45200</v>
      </c>
      <c r="B12827" t="s">
        <v>2855</v>
      </c>
      <c r="C12827" t="s">
        <v>2854</v>
      </c>
      <c r="D12827" t="s">
        <v>2935</v>
      </c>
      <c r="E12827" t="s">
        <v>2934</v>
      </c>
      <c r="F12827" t="s">
        <v>2870</v>
      </c>
      <c r="G12827" t="s">
        <v>2869</v>
      </c>
      <c r="H12827" t="s">
        <v>2849</v>
      </c>
      <c r="I12827">
        <v>302</v>
      </c>
      <c r="J12827" t="s">
        <v>138</v>
      </c>
      <c r="K12827" t="s">
        <v>137</v>
      </c>
      <c r="L12827">
        <f>I12827*$Q$2/1000</f>
        <v>0.11173999999999999</v>
      </c>
    </row>
    <row r="12828" spans="1:12">
      <c r="A12828" s="118">
        <v>45200</v>
      </c>
      <c r="B12828" t="s">
        <v>2855</v>
      </c>
      <c r="C12828" t="s">
        <v>2854</v>
      </c>
      <c r="D12828" t="s">
        <v>2872</v>
      </c>
      <c r="E12828" t="s">
        <v>2933</v>
      </c>
      <c r="F12828" t="s">
        <v>2870</v>
      </c>
      <c r="G12828" t="s">
        <v>2869</v>
      </c>
      <c r="H12828" t="s">
        <v>2849</v>
      </c>
      <c r="I12828">
        <v>302</v>
      </c>
      <c r="J12828" t="s">
        <v>138</v>
      </c>
      <c r="K12828" t="s">
        <v>137</v>
      </c>
      <c r="L12828">
        <f>I12828*$Q$2/1000</f>
        <v>0.11173999999999999</v>
      </c>
    </row>
    <row r="12829" spans="1:12">
      <c r="A12829" s="118">
        <v>45200</v>
      </c>
      <c r="B12829" t="s">
        <v>2855</v>
      </c>
      <c r="C12829" t="s">
        <v>2854</v>
      </c>
      <c r="D12829" t="s">
        <v>2853</v>
      </c>
      <c r="E12829" t="s">
        <v>2932</v>
      </c>
      <c r="F12829" t="s">
        <v>2851</v>
      </c>
      <c r="G12829" t="s">
        <v>2850</v>
      </c>
      <c r="H12829" t="s">
        <v>2849</v>
      </c>
      <c r="I12829">
        <v>302</v>
      </c>
      <c r="J12829" t="s">
        <v>138</v>
      </c>
      <c r="K12829" t="s">
        <v>137</v>
      </c>
      <c r="L12829">
        <f>I12829*$Q$2/1000</f>
        <v>0.11173999999999999</v>
      </c>
    </row>
    <row r="12830" spans="1:12">
      <c r="A12830" s="118">
        <v>45231</v>
      </c>
      <c r="B12830" t="s">
        <v>180</v>
      </c>
      <c r="C12830" t="s">
        <v>179</v>
      </c>
      <c r="D12830" t="s">
        <v>2931</v>
      </c>
      <c r="E12830" t="s">
        <v>2930</v>
      </c>
      <c r="F12830" t="s">
        <v>2929</v>
      </c>
      <c r="G12830" t="s">
        <v>2928</v>
      </c>
      <c r="H12830" t="s">
        <v>174</v>
      </c>
      <c r="I12830">
        <v>3154</v>
      </c>
      <c r="J12830" t="s">
        <v>173</v>
      </c>
      <c r="K12830" t="s">
        <v>172</v>
      </c>
      <c r="L12830">
        <f>I12830*$Q$3/(1000/0.1)</f>
        <v>1.0118031999999999E-2</v>
      </c>
    </row>
    <row r="12831" spans="1:12">
      <c r="A12831" s="118">
        <v>45231</v>
      </c>
      <c r="B12831" t="s">
        <v>443</v>
      </c>
      <c r="C12831" t="s">
        <v>442</v>
      </c>
      <c r="D12831" t="s">
        <v>441</v>
      </c>
      <c r="E12831" t="s">
        <v>2927</v>
      </c>
      <c r="F12831">
        <v>101022020</v>
      </c>
      <c r="G12831" t="s">
        <v>2288</v>
      </c>
      <c r="H12831" s="122" t="s">
        <v>437</v>
      </c>
      <c r="I12831">
        <v>4725</v>
      </c>
      <c r="J12831" t="s">
        <v>199</v>
      </c>
      <c r="K12831" t="s">
        <v>198</v>
      </c>
      <c r="L12831">
        <f>I12831*$Q$4/1000</f>
        <v>8.3086819200000015</v>
      </c>
    </row>
    <row r="12832" spans="1:12">
      <c r="A12832" s="118">
        <v>45231</v>
      </c>
      <c r="B12832" t="s">
        <v>443</v>
      </c>
      <c r="C12832" t="s">
        <v>442</v>
      </c>
      <c r="D12832" t="s">
        <v>441</v>
      </c>
      <c r="E12832" t="s">
        <v>2926</v>
      </c>
      <c r="F12832">
        <v>101022020</v>
      </c>
      <c r="G12832" t="s">
        <v>2288</v>
      </c>
      <c r="H12832" s="122" t="s">
        <v>437</v>
      </c>
      <c r="I12832">
        <v>4725</v>
      </c>
      <c r="J12832" t="s">
        <v>199</v>
      </c>
      <c r="K12832" t="s">
        <v>198</v>
      </c>
      <c r="L12832">
        <f>I12832*$Q$4/1000</f>
        <v>8.3086819200000015</v>
      </c>
    </row>
    <row r="12833" spans="1:12">
      <c r="A12833" s="118">
        <v>45231</v>
      </c>
      <c r="B12833" t="s">
        <v>443</v>
      </c>
      <c r="C12833" t="s">
        <v>442</v>
      </c>
      <c r="D12833" t="s">
        <v>441</v>
      </c>
      <c r="E12833" t="s">
        <v>2925</v>
      </c>
      <c r="F12833">
        <v>101022020</v>
      </c>
      <c r="G12833" t="s">
        <v>2288</v>
      </c>
      <c r="H12833" s="122" t="s">
        <v>437</v>
      </c>
      <c r="I12833">
        <v>4725</v>
      </c>
      <c r="J12833" t="s">
        <v>199</v>
      </c>
      <c r="K12833" t="s">
        <v>198</v>
      </c>
      <c r="L12833">
        <f>I12833*$Q$4/1000</f>
        <v>8.3086819200000015</v>
      </c>
    </row>
    <row r="12834" spans="1:12">
      <c r="A12834" s="118">
        <v>45231</v>
      </c>
      <c r="B12834" t="s">
        <v>443</v>
      </c>
      <c r="C12834" t="s">
        <v>442</v>
      </c>
      <c r="D12834" t="s">
        <v>441</v>
      </c>
      <c r="E12834" t="s">
        <v>2924</v>
      </c>
      <c r="F12834">
        <v>101022020</v>
      </c>
      <c r="G12834" t="s">
        <v>2288</v>
      </c>
      <c r="H12834" s="122" t="s">
        <v>437</v>
      </c>
      <c r="I12834">
        <v>4725</v>
      </c>
      <c r="J12834" t="s">
        <v>199</v>
      </c>
      <c r="K12834" t="s">
        <v>198</v>
      </c>
      <c r="L12834">
        <f>I12834*$Q$4/1000</f>
        <v>8.3086819200000015</v>
      </c>
    </row>
    <row r="12835" spans="1:12">
      <c r="A12835" s="118">
        <v>45200</v>
      </c>
      <c r="B12835" t="s">
        <v>2485</v>
      </c>
      <c r="C12835" t="s">
        <v>2484</v>
      </c>
      <c r="D12835" t="s">
        <v>2923</v>
      </c>
      <c r="E12835" t="s">
        <v>2922</v>
      </c>
      <c r="F12835" t="s">
        <v>2481</v>
      </c>
      <c r="G12835" t="s">
        <v>2480</v>
      </c>
      <c r="H12835" t="s">
        <v>2479</v>
      </c>
      <c r="I12835">
        <v>80.400000000000006</v>
      </c>
      <c r="J12835" t="s">
        <v>223</v>
      </c>
      <c r="K12835" t="s">
        <v>137</v>
      </c>
      <c r="L12835">
        <f>I12835*$Q$5/1000</f>
        <v>8.1746700000000005E-2</v>
      </c>
    </row>
    <row r="12836" spans="1:12">
      <c r="A12836" s="118">
        <v>45200</v>
      </c>
      <c r="B12836" t="s">
        <v>2485</v>
      </c>
      <c r="C12836" t="s">
        <v>2484</v>
      </c>
      <c r="D12836" t="s">
        <v>2921</v>
      </c>
      <c r="E12836" t="s">
        <v>2920</v>
      </c>
      <c r="F12836" t="s">
        <v>2481</v>
      </c>
      <c r="G12836" t="s">
        <v>2480</v>
      </c>
      <c r="H12836" t="s">
        <v>2479</v>
      </c>
      <c r="I12836">
        <v>80.400000000000006</v>
      </c>
      <c r="J12836" t="s">
        <v>223</v>
      </c>
      <c r="K12836" t="s">
        <v>137</v>
      </c>
      <c r="L12836">
        <f>I12836*$Q$5/1000</f>
        <v>8.1746700000000005E-2</v>
      </c>
    </row>
    <row r="12837" spans="1:12">
      <c r="A12837" s="118">
        <v>45200</v>
      </c>
      <c r="B12837" t="s">
        <v>2855</v>
      </c>
      <c r="C12837" t="s">
        <v>2854</v>
      </c>
      <c r="D12837" t="s">
        <v>2859</v>
      </c>
      <c r="E12837" t="s">
        <v>2919</v>
      </c>
      <c r="F12837" t="s">
        <v>2857</v>
      </c>
      <c r="G12837" t="s">
        <v>2856</v>
      </c>
      <c r="H12837" t="s">
        <v>2849</v>
      </c>
      <c r="I12837">
        <v>302</v>
      </c>
      <c r="J12837" t="s">
        <v>138</v>
      </c>
      <c r="K12837" t="s">
        <v>137</v>
      </c>
      <c r="L12837">
        <f>I12837*$Q$2/1000</f>
        <v>0.11173999999999999</v>
      </c>
    </row>
    <row r="12838" spans="1:12">
      <c r="A12838" s="118">
        <v>45200</v>
      </c>
      <c r="B12838" t="s">
        <v>2855</v>
      </c>
      <c r="C12838" t="s">
        <v>2854</v>
      </c>
      <c r="D12838" t="s">
        <v>2865</v>
      </c>
      <c r="E12838" t="s">
        <v>2918</v>
      </c>
      <c r="F12838" t="s">
        <v>2863</v>
      </c>
      <c r="G12838" t="s">
        <v>2862</v>
      </c>
      <c r="H12838" t="s">
        <v>2849</v>
      </c>
      <c r="I12838">
        <v>302</v>
      </c>
      <c r="J12838" t="s">
        <v>138</v>
      </c>
      <c r="K12838" t="s">
        <v>137</v>
      </c>
      <c r="L12838">
        <f>I12838*$Q$2/1000</f>
        <v>0.11173999999999999</v>
      </c>
    </row>
    <row r="12839" spans="1:12">
      <c r="A12839" s="118">
        <v>45200</v>
      </c>
      <c r="B12839" t="s">
        <v>2855</v>
      </c>
      <c r="C12839" t="s">
        <v>2854</v>
      </c>
      <c r="D12839" t="s">
        <v>2859</v>
      </c>
      <c r="E12839" t="s">
        <v>2917</v>
      </c>
      <c r="F12839" t="s">
        <v>2857</v>
      </c>
      <c r="G12839" t="s">
        <v>2856</v>
      </c>
      <c r="H12839" t="s">
        <v>2849</v>
      </c>
      <c r="I12839">
        <v>302</v>
      </c>
      <c r="J12839" t="s">
        <v>138</v>
      </c>
      <c r="K12839" t="s">
        <v>137</v>
      </c>
      <c r="L12839">
        <f>I12839*$Q$2/1000</f>
        <v>0.11173999999999999</v>
      </c>
    </row>
    <row r="12840" spans="1:12">
      <c r="A12840" s="118">
        <v>45231</v>
      </c>
      <c r="B12840" t="s">
        <v>180</v>
      </c>
      <c r="C12840" t="s">
        <v>179</v>
      </c>
      <c r="D12840" t="s">
        <v>2916</v>
      </c>
      <c r="E12840" t="s">
        <v>2915</v>
      </c>
      <c r="F12840" t="s">
        <v>2914</v>
      </c>
      <c r="G12840" t="s">
        <v>2913</v>
      </c>
      <c r="H12840" t="s">
        <v>174</v>
      </c>
      <c r="I12840">
        <v>3154</v>
      </c>
      <c r="J12840" t="s">
        <v>173</v>
      </c>
      <c r="K12840" t="s">
        <v>172</v>
      </c>
      <c r="L12840">
        <f>I12840*$Q$3/(1000/0.1)</f>
        <v>1.0118031999999999E-2</v>
      </c>
    </row>
    <row r="12841" spans="1:12">
      <c r="A12841" s="118">
        <v>45200</v>
      </c>
      <c r="B12841" t="s">
        <v>2855</v>
      </c>
      <c r="C12841" t="s">
        <v>2854</v>
      </c>
      <c r="D12841" t="s">
        <v>2859</v>
      </c>
      <c r="E12841" t="s">
        <v>2912</v>
      </c>
      <c r="F12841" t="s">
        <v>2857</v>
      </c>
      <c r="G12841" t="s">
        <v>2856</v>
      </c>
      <c r="H12841" t="s">
        <v>2849</v>
      </c>
      <c r="I12841">
        <v>302</v>
      </c>
      <c r="J12841" t="s">
        <v>138</v>
      </c>
      <c r="K12841" t="s">
        <v>137</v>
      </c>
      <c r="L12841">
        <f>I12841*$Q$2/1000</f>
        <v>0.11173999999999999</v>
      </c>
    </row>
    <row r="12842" spans="1:12">
      <c r="A12842" s="118">
        <v>45200</v>
      </c>
      <c r="B12842" t="s">
        <v>2855</v>
      </c>
      <c r="C12842" t="s">
        <v>2854</v>
      </c>
      <c r="D12842" t="s">
        <v>2865</v>
      </c>
      <c r="E12842" t="s">
        <v>2911</v>
      </c>
      <c r="F12842" t="s">
        <v>2863</v>
      </c>
      <c r="G12842" t="s">
        <v>2862</v>
      </c>
      <c r="H12842" t="s">
        <v>2849</v>
      </c>
      <c r="I12842">
        <v>302</v>
      </c>
      <c r="J12842" t="s">
        <v>138</v>
      </c>
      <c r="K12842" t="s">
        <v>137</v>
      </c>
      <c r="L12842">
        <f>I12842*$Q$2/1000</f>
        <v>0.11173999999999999</v>
      </c>
    </row>
    <row r="12843" spans="1:12">
      <c r="A12843" s="118">
        <v>45200</v>
      </c>
      <c r="B12843" t="s">
        <v>2855</v>
      </c>
      <c r="C12843" t="s">
        <v>2854</v>
      </c>
      <c r="D12843" t="s">
        <v>2853</v>
      </c>
      <c r="E12843" t="s">
        <v>2910</v>
      </c>
      <c r="F12843" t="s">
        <v>2851</v>
      </c>
      <c r="G12843" t="s">
        <v>2850</v>
      </c>
      <c r="H12843" t="s">
        <v>2849</v>
      </c>
      <c r="I12843">
        <v>302</v>
      </c>
      <c r="J12843" t="s">
        <v>138</v>
      </c>
      <c r="K12843" t="s">
        <v>137</v>
      </c>
      <c r="L12843">
        <f>I12843*$Q$2/1000</f>
        <v>0.11173999999999999</v>
      </c>
    </row>
    <row r="12844" spans="1:12">
      <c r="A12844" s="118">
        <v>45200</v>
      </c>
      <c r="B12844" t="s">
        <v>2855</v>
      </c>
      <c r="C12844" t="s">
        <v>2854</v>
      </c>
      <c r="D12844" t="s">
        <v>2872</v>
      </c>
      <c r="E12844" t="s">
        <v>2909</v>
      </c>
      <c r="F12844" t="s">
        <v>2870</v>
      </c>
      <c r="G12844" t="s">
        <v>2869</v>
      </c>
      <c r="H12844" t="s">
        <v>2849</v>
      </c>
      <c r="I12844">
        <v>302</v>
      </c>
      <c r="J12844" t="s">
        <v>138</v>
      </c>
      <c r="K12844" t="s">
        <v>137</v>
      </c>
      <c r="L12844">
        <f>I12844*$Q$2/1000</f>
        <v>0.11173999999999999</v>
      </c>
    </row>
    <row r="12845" spans="1:12">
      <c r="A12845" s="118">
        <v>45231</v>
      </c>
      <c r="B12845" t="s">
        <v>2855</v>
      </c>
      <c r="C12845" t="s">
        <v>2854</v>
      </c>
      <c r="D12845" t="s">
        <v>2872</v>
      </c>
      <c r="E12845" t="s">
        <v>2908</v>
      </c>
      <c r="F12845" t="s">
        <v>2870</v>
      </c>
      <c r="G12845" t="s">
        <v>2869</v>
      </c>
      <c r="H12845" t="s">
        <v>2849</v>
      </c>
      <c r="I12845">
        <v>302</v>
      </c>
      <c r="J12845" t="s">
        <v>138</v>
      </c>
      <c r="K12845" t="s">
        <v>137</v>
      </c>
      <c r="L12845">
        <f>I12845*$Q$2/1000</f>
        <v>0.11173999999999999</v>
      </c>
    </row>
    <row r="12846" spans="1:12">
      <c r="A12846" s="118">
        <v>45231</v>
      </c>
      <c r="B12846" t="s">
        <v>2855</v>
      </c>
      <c r="C12846" t="s">
        <v>2854</v>
      </c>
      <c r="D12846" t="s">
        <v>2872</v>
      </c>
      <c r="E12846" t="s">
        <v>2907</v>
      </c>
      <c r="F12846" t="s">
        <v>2870</v>
      </c>
      <c r="G12846" t="s">
        <v>2869</v>
      </c>
      <c r="H12846" t="s">
        <v>2849</v>
      </c>
      <c r="I12846">
        <v>302</v>
      </c>
      <c r="J12846" t="s">
        <v>138</v>
      </c>
      <c r="K12846" t="s">
        <v>137</v>
      </c>
      <c r="L12846">
        <f>I12846*$Q$2/1000</f>
        <v>0.11173999999999999</v>
      </c>
    </row>
    <row r="12847" spans="1:12">
      <c r="A12847" s="118">
        <v>45231</v>
      </c>
      <c r="B12847" t="s">
        <v>2855</v>
      </c>
      <c r="C12847" t="s">
        <v>2854</v>
      </c>
      <c r="D12847" t="s">
        <v>2853</v>
      </c>
      <c r="E12847" t="s">
        <v>2906</v>
      </c>
      <c r="F12847" t="s">
        <v>2851</v>
      </c>
      <c r="G12847" t="s">
        <v>2850</v>
      </c>
      <c r="H12847" t="s">
        <v>2849</v>
      </c>
      <c r="I12847">
        <v>302</v>
      </c>
      <c r="J12847" t="s">
        <v>138</v>
      </c>
      <c r="K12847" t="s">
        <v>137</v>
      </c>
      <c r="L12847">
        <f>I12847*$Q$2/1000</f>
        <v>0.11173999999999999</v>
      </c>
    </row>
    <row r="12848" spans="1:12">
      <c r="A12848" s="118">
        <v>45231</v>
      </c>
      <c r="B12848" t="s">
        <v>2855</v>
      </c>
      <c r="C12848" t="s">
        <v>2854</v>
      </c>
      <c r="D12848" t="s">
        <v>2859</v>
      </c>
      <c r="E12848" t="s">
        <v>2905</v>
      </c>
      <c r="F12848" t="s">
        <v>2857</v>
      </c>
      <c r="G12848" t="s">
        <v>2856</v>
      </c>
      <c r="H12848" t="s">
        <v>2849</v>
      </c>
      <c r="I12848">
        <v>302</v>
      </c>
      <c r="J12848" t="s">
        <v>138</v>
      </c>
      <c r="K12848" t="s">
        <v>137</v>
      </c>
      <c r="L12848">
        <f>I12848*$Q$2/1000</f>
        <v>0.11173999999999999</v>
      </c>
    </row>
    <row r="12849" spans="1:12">
      <c r="A12849" s="118">
        <v>45231</v>
      </c>
      <c r="B12849" t="s">
        <v>2855</v>
      </c>
      <c r="C12849" t="s">
        <v>2854</v>
      </c>
      <c r="D12849" t="s">
        <v>2865</v>
      </c>
      <c r="E12849" t="s">
        <v>2904</v>
      </c>
      <c r="F12849" t="s">
        <v>2863</v>
      </c>
      <c r="G12849" t="s">
        <v>2862</v>
      </c>
      <c r="H12849" t="s">
        <v>2849</v>
      </c>
      <c r="I12849">
        <v>302</v>
      </c>
      <c r="J12849" t="s">
        <v>138</v>
      </c>
      <c r="K12849" t="s">
        <v>137</v>
      </c>
      <c r="L12849">
        <f>I12849*$Q$2/1000</f>
        <v>0.11173999999999999</v>
      </c>
    </row>
    <row r="12850" spans="1:12">
      <c r="A12850" s="118">
        <v>45200</v>
      </c>
      <c r="B12850" t="s">
        <v>2485</v>
      </c>
      <c r="C12850" t="s">
        <v>2484</v>
      </c>
      <c r="D12850" t="s">
        <v>2903</v>
      </c>
      <c r="E12850" t="s">
        <v>2902</v>
      </c>
      <c r="F12850" t="s">
        <v>2481</v>
      </c>
      <c r="G12850" t="s">
        <v>2480</v>
      </c>
      <c r="H12850" t="s">
        <v>2479</v>
      </c>
      <c r="I12850">
        <v>80.400000000000006</v>
      </c>
      <c r="J12850" t="s">
        <v>223</v>
      </c>
      <c r="K12850" t="s">
        <v>137</v>
      </c>
      <c r="L12850">
        <f>I12850*$Q$5/1000</f>
        <v>8.1746700000000005E-2</v>
      </c>
    </row>
    <row r="12851" spans="1:12">
      <c r="A12851" s="118">
        <v>45231</v>
      </c>
      <c r="B12851" t="s">
        <v>2855</v>
      </c>
      <c r="C12851" t="s">
        <v>2854</v>
      </c>
      <c r="D12851" t="s">
        <v>2872</v>
      </c>
      <c r="E12851" t="s">
        <v>2901</v>
      </c>
      <c r="F12851" t="s">
        <v>2870</v>
      </c>
      <c r="G12851" t="s">
        <v>2869</v>
      </c>
      <c r="H12851" t="s">
        <v>2849</v>
      </c>
      <c r="I12851">
        <v>302</v>
      </c>
      <c r="J12851" t="s">
        <v>138</v>
      </c>
      <c r="K12851" t="s">
        <v>137</v>
      </c>
      <c r="L12851">
        <f>I12851*$Q$2/1000</f>
        <v>0.11173999999999999</v>
      </c>
    </row>
    <row r="12852" spans="1:12">
      <c r="A12852" s="118">
        <v>45231</v>
      </c>
      <c r="B12852" t="s">
        <v>2855</v>
      </c>
      <c r="C12852" t="s">
        <v>2854</v>
      </c>
      <c r="D12852" t="s">
        <v>2872</v>
      </c>
      <c r="E12852" t="s">
        <v>2900</v>
      </c>
      <c r="F12852" t="s">
        <v>2870</v>
      </c>
      <c r="G12852" t="s">
        <v>2869</v>
      </c>
      <c r="H12852" t="s">
        <v>2849</v>
      </c>
      <c r="I12852">
        <v>302</v>
      </c>
      <c r="J12852" t="s">
        <v>138</v>
      </c>
      <c r="K12852" t="s">
        <v>137</v>
      </c>
      <c r="L12852">
        <f>I12852*$Q$2/1000</f>
        <v>0.11173999999999999</v>
      </c>
    </row>
    <row r="12853" spans="1:12">
      <c r="A12853" s="118">
        <v>45231</v>
      </c>
      <c r="B12853" t="s">
        <v>2855</v>
      </c>
      <c r="C12853" t="s">
        <v>2854</v>
      </c>
      <c r="D12853" t="s">
        <v>2853</v>
      </c>
      <c r="E12853" t="s">
        <v>2899</v>
      </c>
      <c r="F12853" t="s">
        <v>2851</v>
      </c>
      <c r="G12853" t="s">
        <v>2850</v>
      </c>
      <c r="H12853" t="s">
        <v>2849</v>
      </c>
      <c r="I12853">
        <v>302</v>
      </c>
      <c r="J12853" t="s">
        <v>138</v>
      </c>
      <c r="K12853" t="s">
        <v>137</v>
      </c>
      <c r="L12853">
        <f>I12853*$Q$2/1000</f>
        <v>0.11173999999999999</v>
      </c>
    </row>
    <row r="12854" spans="1:12">
      <c r="A12854" s="118">
        <v>45231</v>
      </c>
      <c r="B12854" t="s">
        <v>1013</v>
      </c>
      <c r="C12854" t="s">
        <v>1012</v>
      </c>
      <c r="D12854" t="s">
        <v>2898</v>
      </c>
      <c r="E12854" t="s">
        <v>2897</v>
      </c>
      <c r="F12854" t="s">
        <v>1122</v>
      </c>
      <c r="G12854" t="s">
        <v>1121</v>
      </c>
      <c r="H12854" t="s">
        <v>1008</v>
      </c>
      <c r="I12854">
        <v>50.6</v>
      </c>
      <c r="J12854" t="s">
        <v>145</v>
      </c>
      <c r="K12854" t="s">
        <v>137</v>
      </c>
      <c r="L12854">
        <f>I12854*$Q$2/10/1000</f>
        <v>1.8722000000000001E-3</v>
      </c>
    </row>
    <row r="12855" spans="1:12">
      <c r="A12855" s="118">
        <v>45231</v>
      </c>
      <c r="B12855" t="s">
        <v>2855</v>
      </c>
      <c r="C12855" t="s">
        <v>2854</v>
      </c>
      <c r="D12855" t="s">
        <v>2859</v>
      </c>
      <c r="E12855" t="s">
        <v>2896</v>
      </c>
      <c r="F12855" t="s">
        <v>2857</v>
      </c>
      <c r="G12855" t="s">
        <v>2856</v>
      </c>
      <c r="H12855" t="s">
        <v>2849</v>
      </c>
      <c r="I12855">
        <v>302</v>
      </c>
      <c r="J12855" t="s">
        <v>138</v>
      </c>
      <c r="K12855" t="s">
        <v>137</v>
      </c>
      <c r="L12855">
        <f>I12855*$Q$2/1000</f>
        <v>0.11173999999999999</v>
      </c>
    </row>
    <row r="12856" spans="1:12">
      <c r="A12856" s="118">
        <v>45231</v>
      </c>
      <c r="B12856" t="s">
        <v>2855</v>
      </c>
      <c r="C12856" t="s">
        <v>2854</v>
      </c>
      <c r="D12856" t="s">
        <v>2865</v>
      </c>
      <c r="E12856" t="s">
        <v>2895</v>
      </c>
      <c r="F12856" t="s">
        <v>2863</v>
      </c>
      <c r="G12856" t="s">
        <v>2862</v>
      </c>
      <c r="H12856" t="s">
        <v>2849</v>
      </c>
      <c r="I12856">
        <v>302</v>
      </c>
      <c r="J12856" t="s">
        <v>138</v>
      </c>
      <c r="K12856" t="s">
        <v>137</v>
      </c>
      <c r="L12856">
        <f>I12856*$Q$2/1000</f>
        <v>0.11173999999999999</v>
      </c>
    </row>
    <row r="12857" spans="1:12">
      <c r="A12857" s="118">
        <v>45231</v>
      </c>
      <c r="B12857" t="s">
        <v>2855</v>
      </c>
      <c r="C12857" t="s">
        <v>2854</v>
      </c>
      <c r="D12857" t="s">
        <v>2872</v>
      </c>
      <c r="E12857" t="s">
        <v>2894</v>
      </c>
      <c r="F12857" t="s">
        <v>2870</v>
      </c>
      <c r="G12857" t="s">
        <v>2869</v>
      </c>
      <c r="H12857" t="s">
        <v>2849</v>
      </c>
      <c r="I12857">
        <v>302</v>
      </c>
      <c r="J12857" t="s">
        <v>138</v>
      </c>
      <c r="K12857" t="s">
        <v>137</v>
      </c>
      <c r="L12857">
        <f>I12857*$Q$2/1000</f>
        <v>0.11173999999999999</v>
      </c>
    </row>
    <row r="12858" spans="1:12">
      <c r="A12858" s="118">
        <v>45231</v>
      </c>
      <c r="B12858" t="s">
        <v>2855</v>
      </c>
      <c r="C12858" t="s">
        <v>2854</v>
      </c>
      <c r="D12858" t="s">
        <v>2853</v>
      </c>
      <c r="E12858" t="s">
        <v>2893</v>
      </c>
      <c r="F12858" t="s">
        <v>2851</v>
      </c>
      <c r="G12858" t="s">
        <v>2850</v>
      </c>
      <c r="H12858" t="s">
        <v>2849</v>
      </c>
      <c r="I12858">
        <v>302</v>
      </c>
      <c r="J12858" t="s">
        <v>138</v>
      </c>
      <c r="K12858" t="s">
        <v>137</v>
      </c>
      <c r="L12858">
        <f>I12858*$Q$2/1000</f>
        <v>0.11173999999999999</v>
      </c>
    </row>
    <row r="12859" spans="1:12">
      <c r="A12859" s="118">
        <v>45231</v>
      </c>
      <c r="B12859" t="s">
        <v>2855</v>
      </c>
      <c r="C12859" t="s">
        <v>2854</v>
      </c>
      <c r="D12859" t="s">
        <v>2859</v>
      </c>
      <c r="E12859" t="s">
        <v>2892</v>
      </c>
      <c r="F12859" t="s">
        <v>2857</v>
      </c>
      <c r="G12859" t="s">
        <v>2856</v>
      </c>
      <c r="H12859" t="s">
        <v>2849</v>
      </c>
      <c r="I12859">
        <v>302</v>
      </c>
      <c r="J12859" t="s">
        <v>138</v>
      </c>
      <c r="K12859" t="s">
        <v>137</v>
      </c>
      <c r="L12859">
        <f>I12859*$Q$2/1000</f>
        <v>0.11173999999999999</v>
      </c>
    </row>
    <row r="12860" spans="1:12">
      <c r="A12860" s="118">
        <v>45231</v>
      </c>
      <c r="B12860" t="s">
        <v>2855</v>
      </c>
      <c r="C12860" t="s">
        <v>2854</v>
      </c>
      <c r="D12860" t="s">
        <v>2865</v>
      </c>
      <c r="E12860" t="s">
        <v>2891</v>
      </c>
      <c r="F12860" t="s">
        <v>2863</v>
      </c>
      <c r="G12860" t="s">
        <v>2862</v>
      </c>
      <c r="H12860" t="s">
        <v>2849</v>
      </c>
      <c r="I12860">
        <v>302</v>
      </c>
      <c r="J12860" t="s">
        <v>138</v>
      </c>
      <c r="K12860" t="s">
        <v>137</v>
      </c>
      <c r="L12860">
        <f>I12860*$Q$2/1000</f>
        <v>0.11173999999999999</v>
      </c>
    </row>
    <row r="12861" spans="1:12">
      <c r="A12861" s="118">
        <v>45231</v>
      </c>
      <c r="B12861" t="s">
        <v>2855</v>
      </c>
      <c r="C12861" t="s">
        <v>2854</v>
      </c>
      <c r="D12861" t="s">
        <v>2890</v>
      </c>
      <c r="E12861" t="s">
        <v>2889</v>
      </c>
      <c r="F12861" t="s">
        <v>2851</v>
      </c>
      <c r="G12861" t="s">
        <v>2850</v>
      </c>
      <c r="H12861" t="s">
        <v>2849</v>
      </c>
      <c r="I12861">
        <v>302</v>
      </c>
      <c r="J12861" t="s">
        <v>138</v>
      </c>
      <c r="K12861" t="s">
        <v>137</v>
      </c>
      <c r="L12861">
        <f>I12861*$Q$2/1000</f>
        <v>0.11173999999999999</v>
      </c>
    </row>
    <row r="12862" spans="1:12">
      <c r="A12862" s="118">
        <v>45231</v>
      </c>
      <c r="B12862" t="s">
        <v>2855</v>
      </c>
      <c r="C12862" t="s">
        <v>2854</v>
      </c>
      <c r="D12862" t="s">
        <v>2872</v>
      </c>
      <c r="E12862" t="s">
        <v>2888</v>
      </c>
      <c r="F12862" t="s">
        <v>2870</v>
      </c>
      <c r="G12862" t="s">
        <v>2869</v>
      </c>
      <c r="H12862" t="s">
        <v>2849</v>
      </c>
      <c r="I12862">
        <v>302</v>
      </c>
      <c r="J12862" t="s">
        <v>138</v>
      </c>
      <c r="K12862" t="s">
        <v>137</v>
      </c>
      <c r="L12862">
        <f>I12862*$Q$2/1000</f>
        <v>0.11173999999999999</v>
      </c>
    </row>
    <row r="12863" spans="1:12">
      <c r="A12863" s="118">
        <v>45231</v>
      </c>
      <c r="B12863" t="s">
        <v>2855</v>
      </c>
      <c r="C12863" t="s">
        <v>2854</v>
      </c>
      <c r="D12863" t="s">
        <v>2853</v>
      </c>
      <c r="E12863" t="s">
        <v>2887</v>
      </c>
      <c r="F12863" t="s">
        <v>2851</v>
      </c>
      <c r="G12863" t="s">
        <v>2850</v>
      </c>
      <c r="H12863" t="s">
        <v>2849</v>
      </c>
      <c r="I12863">
        <v>302</v>
      </c>
      <c r="J12863" t="s">
        <v>138</v>
      </c>
      <c r="K12863" t="s">
        <v>137</v>
      </c>
      <c r="L12863">
        <f>I12863*$Q$2/1000</f>
        <v>0.11173999999999999</v>
      </c>
    </row>
    <row r="12864" spans="1:12">
      <c r="A12864" s="118">
        <v>45231</v>
      </c>
      <c r="B12864" t="s">
        <v>2855</v>
      </c>
      <c r="C12864" t="s">
        <v>2854</v>
      </c>
      <c r="D12864" t="s">
        <v>2859</v>
      </c>
      <c r="E12864" t="s">
        <v>2886</v>
      </c>
      <c r="F12864" t="s">
        <v>2857</v>
      </c>
      <c r="G12864" t="s">
        <v>2856</v>
      </c>
      <c r="H12864" t="s">
        <v>2849</v>
      </c>
      <c r="I12864">
        <v>302</v>
      </c>
      <c r="J12864" t="s">
        <v>138</v>
      </c>
      <c r="K12864" t="s">
        <v>137</v>
      </c>
      <c r="L12864">
        <f>I12864*$Q$2/1000</f>
        <v>0.11173999999999999</v>
      </c>
    </row>
    <row r="12865" spans="1:12">
      <c r="A12865" s="118">
        <v>45231</v>
      </c>
      <c r="B12865" t="s">
        <v>2855</v>
      </c>
      <c r="C12865" t="s">
        <v>2854</v>
      </c>
      <c r="D12865" t="s">
        <v>2865</v>
      </c>
      <c r="E12865" t="s">
        <v>2885</v>
      </c>
      <c r="F12865" t="s">
        <v>2863</v>
      </c>
      <c r="G12865" t="s">
        <v>2862</v>
      </c>
      <c r="H12865" t="s">
        <v>2849</v>
      </c>
      <c r="I12865">
        <v>302</v>
      </c>
      <c r="J12865" t="s">
        <v>138</v>
      </c>
      <c r="K12865" t="s">
        <v>137</v>
      </c>
      <c r="L12865">
        <f>I12865*$Q$2/1000</f>
        <v>0.11173999999999999</v>
      </c>
    </row>
    <row r="12866" spans="1:12">
      <c r="A12866" s="118">
        <v>45231</v>
      </c>
      <c r="B12866" t="s">
        <v>2855</v>
      </c>
      <c r="C12866" t="s">
        <v>2854</v>
      </c>
      <c r="D12866" t="s">
        <v>2865</v>
      </c>
      <c r="E12866" t="s">
        <v>2884</v>
      </c>
      <c r="F12866" t="s">
        <v>2863</v>
      </c>
      <c r="G12866" t="s">
        <v>2862</v>
      </c>
      <c r="H12866" t="s">
        <v>2849</v>
      </c>
      <c r="I12866">
        <v>302</v>
      </c>
      <c r="J12866" t="s">
        <v>138</v>
      </c>
      <c r="K12866" t="s">
        <v>137</v>
      </c>
      <c r="L12866">
        <f>I12866*$Q$2/1000</f>
        <v>0.11173999999999999</v>
      </c>
    </row>
    <row r="12867" spans="1:12">
      <c r="A12867" s="118">
        <v>45231</v>
      </c>
      <c r="B12867" t="s">
        <v>2855</v>
      </c>
      <c r="C12867" t="s">
        <v>2854</v>
      </c>
      <c r="D12867" t="s">
        <v>2859</v>
      </c>
      <c r="E12867" t="s">
        <v>2883</v>
      </c>
      <c r="F12867" t="s">
        <v>2857</v>
      </c>
      <c r="G12867" t="s">
        <v>2856</v>
      </c>
      <c r="H12867" t="s">
        <v>2849</v>
      </c>
      <c r="I12867">
        <v>302</v>
      </c>
      <c r="J12867" t="s">
        <v>138</v>
      </c>
      <c r="K12867" t="s">
        <v>137</v>
      </c>
      <c r="L12867">
        <f>I12867*$Q$2/1000</f>
        <v>0.11173999999999999</v>
      </c>
    </row>
    <row r="12868" spans="1:12">
      <c r="A12868" s="118">
        <v>45231</v>
      </c>
      <c r="B12868" t="s">
        <v>2855</v>
      </c>
      <c r="C12868" t="s">
        <v>2854</v>
      </c>
      <c r="D12868" t="s">
        <v>2853</v>
      </c>
      <c r="E12868" t="s">
        <v>2882</v>
      </c>
      <c r="F12868" t="s">
        <v>2851</v>
      </c>
      <c r="G12868" t="s">
        <v>2850</v>
      </c>
      <c r="H12868" t="s">
        <v>2849</v>
      </c>
      <c r="I12868">
        <v>302</v>
      </c>
      <c r="J12868" t="s">
        <v>138</v>
      </c>
      <c r="K12868" t="s">
        <v>137</v>
      </c>
      <c r="L12868">
        <f>I12868*$Q$2/1000</f>
        <v>0.11173999999999999</v>
      </c>
    </row>
    <row r="12869" spans="1:12">
      <c r="A12869" s="118">
        <v>45231</v>
      </c>
      <c r="B12869" t="s">
        <v>2855</v>
      </c>
      <c r="C12869" t="s">
        <v>2854</v>
      </c>
      <c r="D12869" t="s">
        <v>2872</v>
      </c>
      <c r="E12869" t="s">
        <v>2881</v>
      </c>
      <c r="F12869" t="s">
        <v>2870</v>
      </c>
      <c r="G12869" t="s">
        <v>2869</v>
      </c>
      <c r="H12869" t="s">
        <v>2849</v>
      </c>
      <c r="I12869">
        <v>302</v>
      </c>
      <c r="J12869" t="s">
        <v>138</v>
      </c>
      <c r="K12869" t="s">
        <v>137</v>
      </c>
      <c r="L12869">
        <f>I12869*$Q$2/1000</f>
        <v>0.11173999999999999</v>
      </c>
    </row>
    <row r="12870" spans="1:12">
      <c r="A12870" s="118">
        <v>45261</v>
      </c>
      <c r="B12870" t="s">
        <v>2855</v>
      </c>
      <c r="C12870" t="s">
        <v>2854</v>
      </c>
      <c r="D12870" t="s">
        <v>2872</v>
      </c>
      <c r="E12870" t="s">
        <v>2880</v>
      </c>
      <c r="F12870" t="s">
        <v>2870</v>
      </c>
      <c r="G12870" t="s">
        <v>2869</v>
      </c>
      <c r="H12870" t="s">
        <v>2849</v>
      </c>
      <c r="I12870">
        <v>302</v>
      </c>
      <c r="J12870" t="s">
        <v>138</v>
      </c>
      <c r="K12870" t="s">
        <v>137</v>
      </c>
      <c r="L12870">
        <f>I12870*$Q$2/1000</f>
        <v>0.11173999999999999</v>
      </c>
    </row>
    <row r="12871" spans="1:12">
      <c r="A12871" s="118">
        <v>45261</v>
      </c>
      <c r="B12871" t="s">
        <v>2855</v>
      </c>
      <c r="C12871" t="s">
        <v>2854</v>
      </c>
      <c r="D12871" t="s">
        <v>2853</v>
      </c>
      <c r="E12871" t="s">
        <v>2879</v>
      </c>
      <c r="F12871" t="s">
        <v>2851</v>
      </c>
      <c r="G12871" t="s">
        <v>2850</v>
      </c>
      <c r="H12871" t="s">
        <v>2849</v>
      </c>
      <c r="I12871">
        <v>302</v>
      </c>
      <c r="J12871" t="s">
        <v>138</v>
      </c>
      <c r="K12871" t="s">
        <v>137</v>
      </c>
      <c r="L12871">
        <f>I12871*$Q$2/1000</f>
        <v>0.11173999999999999</v>
      </c>
    </row>
    <row r="12872" spans="1:12">
      <c r="A12872" s="118">
        <v>45261</v>
      </c>
      <c r="B12872" t="s">
        <v>2855</v>
      </c>
      <c r="C12872" t="s">
        <v>2854</v>
      </c>
      <c r="D12872" t="s">
        <v>2859</v>
      </c>
      <c r="E12872" t="s">
        <v>2878</v>
      </c>
      <c r="F12872" t="s">
        <v>2857</v>
      </c>
      <c r="G12872" t="s">
        <v>2856</v>
      </c>
      <c r="H12872" t="s">
        <v>2849</v>
      </c>
      <c r="I12872">
        <v>302</v>
      </c>
      <c r="J12872" t="s">
        <v>138</v>
      </c>
      <c r="K12872" t="s">
        <v>137</v>
      </c>
      <c r="L12872">
        <f>I12872*$Q$2/1000</f>
        <v>0.11173999999999999</v>
      </c>
    </row>
    <row r="12873" spans="1:12">
      <c r="A12873" s="118">
        <v>45261</v>
      </c>
      <c r="B12873" t="s">
        <v>2855</v>
      </c>
      <c r="C12873" t="s">
        <v>2854</v>
      </c>
      <c r="D12873" t="s">
        <v>2865</v>
      </c>
      <c r="E12873" t="s">
        <v>2877</v>
      </c>
      <c r="F12873" t="s">
        <v>2863</v>
      </c>
      <c r="G12873" t="s">
        <v>2862</v>
      </c>
      <c r="H12873" t="s">
        <v>2849</v>
      </c>
      <c r="I12873">
        <v>302</v>
      </c>
      <c r="J12873" t="s">
        <v>138</v>
      </c>
      <c r="K12873" t="s">
        <v>137</v>
      </c>
      <c r="L12873">
        <f>I12873*$Q$2/1000</f>
        <v>0.11173999999999999</v>
      </c>
    </row>
    <row r="12874" spans="1:12">
      <c r="A12874" s="118">
        <v>45261</v>
      </c>
      <c r="B12874" t="s">
        <v>2855</v>
      </c>
      <c r="C12874" t="s">
        <v>2854</v>
      </c>
      <c r="D12874" t="s">
        <v>2872</v>
      </c>
      <c r="E12874" t="s">
        <v>2876</v>
      </c>
      <c r="F12874" t="s">
        <v>2870</v>
      </c>
      <c r="G12874" t="s">
        <v>2869</v>
      </c>
      <c r="H12874" t="s">
        <v>2849</v>
      </c>
      <c r="I12874">
        <v>302</v>
      </c>
      <c r="J12874" t="s">
        <v>138</v>
      </c>
      <c r="K12874" t="s">
        <v>137</v>
      </c>
      <c r="L12874">
        <f>I12874*$Q$2/1000</f>
        <v>0.11173999999999999</v>
      </c>
    </row>
    <row r="12875" spans="1:12">
      <c r="A12875" s="118">
        <v>45261</v>
      </c>
      <c r="B12875" t="s">
        <v>2855</v>
      </c>
      <c r="C12875" t="s">
        <v>2854</v>
      </c>
      <c r="D12875" t="s">
        <v>2865</v>
      </c>
      <c r="E12875" t="s">
        <v>2875</v>
      </c>
      <c r="F12875" t="s">
        <v>2863</v>
      </c>
      <c r="G12875" t="s">
        <v>2862</v>
      </c>
      <c r="H12875" t="s">
        <v>2849</v>
      </c>
      <c r="I12875">
        <v>302</v>
      </c>
      <c r="J12875" t="s">
        <v>138</v>
      </c>
      <c r="K12875" t="s">
        <v>137</v>
      </c>
      <c r="L12875">
        <f>I12875*$Q$2/1000</f>
        <v>0.11173999999999999</v>
      </c>
    </row>
    <row r="12876" spans="1:12">
      <c r="A12876" s="118">
        <v>45261</v>
      </c>
      <c r="B12876" t="s">
        <v>2855</v>
      </c>
      <c r="C12876" t="s">
        <v>2854</v>
      </c>
      <c r="D12876" t="s">
        <v>2859</v>
      </c>
      <c r="E12876" t="s">
        <v>2874</v>
      </c>
      <c r="F12876" t="s">
        <v>2857</v>
      </c>
      <c r="G12876" t="s">
        <v>2856</v>
      </c>
      <c r="H12876" t="s">
        <v>2849</v>
      </c>
      <c r="I12876">
        <v>302</v>
      </c>
      <c r="J12876" t="s">
        <v>138</v>
      </c>
      <c r="K12876" t="s">
        <v>137</v>
      </c>
      <c r="L12876">
        <f>I12876*$Q$2/1000</f>
        <v>0.11173999999999999</v>
      </c>
    </row>
    <row r="12877" spans="1:12">
      <c r="A12877" s="118">
        <v>45261</v>
      </c>
      <c r="B12877" t="s">
        <v>2855</v>
      </c>
      <c r="C12877" t="s">
        <v>2854</v>
      </c>
      <c r="D12877" t="s">
        <v>2853</v>
      </c>
      <c r="E12877" t="s">
        <v>2873</v>
      </c>
      <c r="F12877" t="s">
        <v>2851</v>
      </c>
      <c r="G12877" t="s">
        <v>2850</v>
      </c>
      <c r="H12877" t="s">
        <v>2849</v>
      </c>
      <c r="I12877">
        <v>302</v>
      </c>
      <c r="J12877" t="s">
        <v>138</v>
      </c>
      <c r="K12877" t="s">
        <v>137</v>
      </c>
      <c r="L12877">
        <f>I12877*$Q$2/1000</f>
        <v>0.11173999999999999</v>
      </c>
    </row>
    <row r="12878" spans="1:12">
      <c r="A12878" s="118">
        <v>45261</v>
      </c>
      <c r="B12878" t="s">
        <v>2855</v>
      </c>
      <c r="C12878" t="s">
        <v>2854</v>
      </c>
      <c r="D12878" t="s">
        <v>2872</v>
      </c>
      <c r="E12878" t="s">
        <v>2871</v>
      </c>
      <c r="F12878" t="s">
        <v>2870</v>
      </c>
      <c r="G12878" t="s">
        <v>2869</v>
      </c>
      <c r="H12878" t="s">
        <v>2849</v>
      </c>
      <c r="I12878">
        <v>302</v>
      </c>
      <c r="J12878" t="s">
        <v>138</v>
      </c>
      <c r="K12878" t="s">
        <v>137</v>
      </c>
      <c r="L12878">
        <f>I12878*$Q$2/1000</f>
        <v>0.11173999999999999</v>
      </c>
    </row>
    <row r="12879" spans="1:12">
      <c r="A12879" s="118">
        <v>45231</v>
      </c>
      <c r="B12879" t="s">
        <v>261</v>
      </c>
      <c r="C12879" t="s">
        <v>260</v>
      </c>
      <c r="D12879" t="s">
        <v>2283</v>
      </c>
      <c r="E12879" t="s">
        <v>2868</v>
      </c>
      <c r="F12879" t="s">
        <v>2867</v>
      </c>
      <c r="G12879" t="s">
        <v>2866</v>
      </c>
      <c r="H12879" t="s">
        <v>139</v>
      </c>
      <c r="I12879">
        <v>55</v>
      </c>
      <c r="J12879" t="s">
        <v>145</v>
      </c>
      <c r="K12879" t="s">
        <v>137</v>
      </c>
      <c r="L12879">
        <f>I12879*$Q$2/100/1000</f>
        <v>2.0350000000000001E-4</v>
      </c>
    </row>
    <row r="12880" spans="1:12">
      <c r="A12880" s="118">
        <v>45261</v>
      </c>
      <c r="B12880" t="s">
        <v>2855</v>
      </c>
      <c r="C12880" t="s">
        <v>2854</v>
      </c>
      <c r="D12880" t="s">
        <v>2865</v>
      </c>
      <c r="E12880" t="s">
        <v>2864</v>
      </c>
      <c r="F12880" t="s">
        <v>2863</v>
      </c>
      <c r="G12880" t="s">
        <v>2862</v>
      </c>
      <c r="H12880" t="s">
        <v>2849</v>
      </c>
      <c r="I12880">
        <v>302</v>
      </c>
      <c r="J12880" t="s">
        <v>138</v>
      </c>
      <c r="K12880" t="s">
        <v>137</v>
      </c>
      <c r="L12880">
        <f>I12880*$Q$2/1000</f>
        <v>0.11173999999999999</v>
      </c>
    </row>
    <row r="12881" spans="1:12">
      <c r="A12881" s="118">
        <v>45231</v>
      </c>
      <c r="B12881" t="s">
        <v>460</v>
      </c>
      <c r="C12881" t="s">
        <v>459</v>
      </c>
      <c r="D12881" t="s">
        <v>2861</v>
      </c>
      <c r="E12881" t="s">
        <v>2860</v>
      </c>
      <c r="F12881">
        <v>50205993</v>
      </c>
      <c r="G12881" t="s">
        <v>2595</v>
      </c>
      <c r="H12881" t="s">
        <v>455</v>
      </c>
      <c r="I12881">
        <v>103.6</v>
      </c>
      <c r="J12881" t="s">
        <v>145</v>
      </c>
      <c r="K12881" t="s">
        <v>137</v>
      </c>
      <c r="L12881">
        <f>I12881*$Q$2/100/1000</f>
        <v>3.8331999999999998E-4</v>
      </c>
    </row>
    <row r="12882" spans="1:12">
      <c r="A12882" s="118">
        <v>45261</v>
      </c>
      <c r="B12882" t="s">
        <v>2855</v>
      </c>
      <c r="C12882" t="s">
        <v>2854</v>
      </c>
      <c r="D12882" t="s">
        <v>2859</v>
      </c>
      <c r="E12882" t="s">
        <v>2858</v>
      </c>
      <c r="F12882" t="s">
        <v>2857</v>
      </c>
      <c r="G12882" t="s">
        <v>2856</v>
      </c>
      <c r="H12882" t="s">
        <v>2849</v>
      </c>
      <c r="I12882">
        <v>302</v>
      </c>
      <c r="J12882" t="s">
        <v>138</v>
      </c>
      <c r="K12882" t="s">
        <v>137</v>
      </c>
      <c r="L12882">
        <f>I12882*$Q$2/1000</f>
        <v>0.11173999999999999</v>
      </c>
    </row>
    <row r="12883" spans="1:12">
      <c r="A12883" s="118">
        <v>45261</v>
      </c>
      <c r="B12883" t="s">
        <v>2855</v>
      </c>
      <c r="C12883" t="s">
        <v>2854</v>
      </c>
      <c r="D12883" t="s">
        <v>2853</v>
      </c>
      <c r="E12883" t="s">
        <v>2852</v>
      </c>
      <c r="F12883" t="s">
        <v>2851</v>
      </c>
      <c r="G12883" t="s">
        <v>2850</v>
      </c>
      <c r="H12883" t="s">
        <v>2849</v>
      </c>
      <c r="I12883">
        <v>302</v>
      </c>
      <c r="J12883" t="s">
        <v>138</v>
      </c>
      <c r="K12883" t="s">
        <v>137</v>
      </c>
      <c r="L12883">
        <f>I12883*$Q$2/1000</f>
        <v>0.11173999999999999</v>
      </c>
    </row>
    <row r="12884" spans="1:12">
      <c r="A12884" s="118">
        <v>45108</v>
      </c>
      <c r="B12884" t="s">
        <v>2677</v>
      </c>
      <c r="C12884" t="s">
        <v>2676</v>
      </c>
      <c r="D12884" t="s">
        <v>2680</v>
      </c>
      <c r="E12884" t="s">
        <v>2848</v>
      </c>
      <c r="F12884">
        <v>101029088</v>
      </c>
      <c r="G12884" t="s">
        <v>2678</v>
      </c>
      <c r="H12884" t="s">
        <v>2671</v>
      </c>
      <c r="I12884">
        <v>0.2</v>
      </c>
      <c r="J12884" t="s">
        <v>138</v>
      </c>
      <c r="K12884" t="s">
        <v>137</v>
      </c>
      <c r="L12884">
        <f>I12884*$Q$2/1000</f>
        <v>7.3999999999999996E-5</v>
      </c>
    </row>
    <row r="12885" spans="1:12">
      <c r="A12885" s="118">
        <v>45108</v>
      </c>
      <c r="B12885" t="s">
        <v>2677</v>
      </c>
      <c r="C12885" t="s">
        <v>2676</v>
      </c>
      <c r="D12885" t="s">
        <v>2756</v>
      </c>
      <c r="E12885" t="s">
        <v>2847</v>
      </c>
      <c r="F12885">
        <v>101036327</v>
      </c>
      <c r="G12885" t="s">
        <v>2754</v>
      </c>
      <c r="H12885" t="s">
        <v>2671</v>
      </c>
      <c r="I12885">
        <v>0.2</v>
      </c>
      <c r="J12885" t="s">
        <v>138</v>
      </c>
      <c r="K12885" t="s">
        <v>137</v>
      </c>
      <c r="L12885">
        <f>I12885*$Q$2/1000</f>
        <v>7.3999999999999996E-5</v>
      </c>
    </row>
    <row r="12886" spans="1:12">
      <c r="A12886" s="118">
        <v>45108</v>
      </c>
      <c r="B12886" t="s">
        <v>2677</v>
      </c>
      <c r="C12886" t="s">
        <v>2676</v>
      </c>
      <c r="D12886" t="s">
        <v>2753</v>
      </c>
      <c r="E12886" t="s">
        <v>2846</v>
      </c>
      <c r="F12886">
        <v>101035916</v>
      </c>
      <c r="G12886" t="s">
        <v>2751</v>
      </c>
      <c r="H12886" t="s">
        <v>2671</v>
      </c>
      <c r="I12886">
        <v>0.2</v>
      </c>
      <c r="J12886" t="s">
        <v>138</v>
      </c>
      <c r="K12886" t="s">
        <v>137</v>
      </c>
      <c r="L12886">
        <f>I12886*$Q$2/1000</f>
        <v>7.3999999999999996E-5</v>
      </c>
    </row>
    <row r="12887" spans="1:12">
      <c r="A12887" s="118">
        <v>45108</v>
      </c>
      <c r="B12887" t="s">
        <v>2677</v>
      </c>
      <c r="C12887" t="s">
        <v>2676</v>
      </c>
      <c r="D12887" t="s">
        <v>2720</v>
      </c>
      <c r="E12887" t="s">
        <v>2845</v>
      </c>
      <c r="F12887">
        <v>101035927</v>
      </c>
      <c r="G12887" t="s">
        <v>2718</v>
      </c>
      <c r="H12887" t="s">
        <v>2671</v>
      </c>
      <c r="I12887">
        <v>0.2</v>
      </c>
      <c r="J12887" t="s">
        <v>138</v>
      </c>
      <c r="K12887" t="s">
        <v>137</v>
      </c>
      <c r="L12887">
        <f>I12887*$Q$2/1000</f>
        <v>7.3999999999999996E-5</v>
      </c>
    </row>
    <row r="12888" spans="1:12">
      <c r="A12888" s="118">
        <v>45231</v>
      </c>
      <c r="B12888" t="s">
        <v>261</v>
      </c>
      <c r="C12888" t="s">
        <v>260</v>
      </c>
      <c r="D12888" t="s">
        <v>2283</v>
      </c>
      <c r="E12888" t="s">
        <v>2844</v>
      </c>
      <c r="F12888">
        <v>101023013</v>
      </c>
      <c r="G12888" t="s">
        <v>2843</v>
      </c>
      <c r="H12888" t="s">
        <v>139</v>
      </c>
      <c r="I12888">
        <v>55</v>
      </c>
      <c r="J12888" t="s">
        <v>145</v>
      </c>
      <c r="K12888" t="s">
        <v>137</v>
      </c>
      <c r="L12888">
        <f>I12888*$Q$2/100/1000</f>
        <v>2.0350000000000001E-4</v>
      </c>
    </row>
    <row r="12889" spans="1:12">
      <c r="A12889" s="118">
        <v>45108</v>
      </c>
      <c r="B12889" t="s">
        <v>2677</v>
      </c>
      <c r="C12889" t="s">
        <v>2676</v>
      </c>
      <c r="D12889" t="s">
        <v>2747</v>
      </c>
      <c r="E12889" t="s">
        <v>2842</v>
      </c>
      <c r="F12889">
        <v>101048224</v>
      </c>
      <c r="G12889" t="s">
        <v>2745</v>
      </c>
      <c r="H12889" t="s">
        <v>2671</v>
      </c>
      <c r="I12889">
        <v>0.2</v>
      </c>
      <c r="J12889" t="s">
        <v>138</v>
      </c>
      <c r="K12889" t="s">
        <v>137</v>
      </c>
      <c r="L12889">
        <f>I12889*$Q$2/1000</f>
        <v>7.3999999999999996E-5</v>
      </c>
    </row>
    <row r="12890" spans="1:12">
      <c r="A12890" s="118">
        <v>45108</v>
      </c>
      <c r="B12890" t="s">
        <v>2677</v>
      </c>
      <c r="C12890" t="s">
        <v>2676</v>
      </c>
      <c r="D12890" t="s">
        <v>2768</v>
      </c>
      <c r="E12890" t="s">
        <v>2841</v>
      </c>
      <c r="F12890" t="s">
        <v>2766</v>
      </c>
      <c r="G12890" t="s">
        <v>2765</v>
      </c>
      <c r="H12890" t="s">
        <v>2671</v>
      </c>
      <c r="I12890">
        <v>0.2</v>
      </c>
      <c r="J12890" t="s">
        <v>138</v>
      </c>
      <c r="K12890" t="s">
        <v>137</v>
      </c>
      <c r="L12890">
        <f>I12890*$Q$2/1000</f>
        <v>7.3999999999999996E-5</v>
      </c>
    </row>
    <row r="12891" spans="1:12">
      <c r="A12891" s="118">
        <v>45108</v>
      </c>
      <c r="B12891" t="s">
        <v>2677</v>
      </c>
      <c r="C12891" t="s">
        <v>2676</v>
      </c>
      <c r="D12891" t="s">
        <v>2737</v>
      </c>
      <c r="E12891" t="s">
        <v>2840</v>
      </c>
      <c r="F12891">
        <v>101027729</v>
      </c>
      <c r="G12891" t="s">
        <v>2735</v>
      </c>
      <c r="H12891" t="s">
        <v>2671</v>
      </c>
      <c r="I12891">
        <v>0.2</v>
      </c>
      <c r="J12891" t="s">
        <v>138</v>
      </c>
      <c r="K12891" t="s">
        <v>137</v>
      </c>
      <c r="L12891">
        <f>I12891*$Q$2/1000</f>
        <v>7.3999999999999996E-5</v>
      </c>
    </row>
    <row r="12892" spans="1:12">
      <c r="A12892" s="118">
        <v>45108</v>
      </c>
      <c r="B12892" t="s">
        <v>2677</v>
      </c>
      <c r="C12892" t="s">
        <v>2676</v>
      </c>
      <c r="D12892" t="s">
        <v>2763</v>
      </c>
      <c r="E12892" t="s">
        <v>2839</v>
      </c>
      <c r="F12892" t="s">
        <v>2761</v>
      </c>
      <c r="G12892" t="s">
        <v>2760</v>
      </c>
      <c r="H12892" t="s">
        <v>2671</v>
      </c>
      <c r="I12892">
        <v>0.2</v>
      </c>
      <c r="J12892" t="s">
        <v>138</v>
      </c>
      <c r="K12892" t="s">
        <v>137</v>
      </c>
      <c r="L12892">
        <f>I12892*$Q$2/1000</f>
        <v>7.3999999999999996E-5</v>
      </c>
    </row>
    <row r="12893" spans="1:12">
      <c r="A12893" s="118">
        <v>45139</v>
      </c>
      <c r="B12893" t="s">
        <v>2677</v>
      </c>
      <c r="C12893" t="s">
        <v>2676</v>
      </c>
      <c r="D12893" t="s">
        <v>2744</v>
      </c>
      <c r="E12893" t="s">
        <v>2838</v>
      </c>
      <c r="F12893" s="119">
        <v>101036648</v>
      </c>
      <c r="G12893" t="s">
        <v>2742</v>
      </c>
      <c r="H12893" t="s">
        <v>2671</v>
      </c>
      <c r="I12893">
        <v>0.2</v>
      </c>
      <c r="J12893" t="s">
        <v>138</v>
      </c>
      <c r="K12893" t="s">
        <v>137</v>
      </c>
      <c r="L12893">
        <f>I12893*$Q$2/1000</f>
        <v>7.3999999999999996E-5</v>
      </c>
    </row>
    <row r="12894" spans="1:12">
      <c r="A12894" s="118">
        <v>45139</v>
      </c>
      <c r="B12894" t="s">
        <v>2677</v>
      </c>
      <c r="C12894" t="s">
        <v>2676</v>
      </c>
      <c r="D12894" t="s">
        <v>2724</v>
      </c>
      <c r="E12894" t="s">
        <v>2837</v>
      </c>
      <c r="F12894" s="119">
        <v>101036309</v>
      </c>
      <c r="G12894" t="s">
        <v>2722</v>
      </c>
      <c r="H12894" t="s">
        <v>2671</v>
      </c>
      <c r="I12894">
        <v>0.2</v>
      </c>
      <c r="J12894" t="s">
        <v>138</v>
      </c>
      <c r="K12894" t="s">
        <v>137</v>
      </c>
      <c r="L12894">
        <f>I12894*$Q$2/1000</f>
        <v>7.3999999999999996E-5</v>
      </c>
    </row>
    <row r="12895" spans="1:12">
      <c r="A12895" s="118">
        <v>45139</v>
      </c>
      <c r="B12895" t="s">
        <v>2677</v>
      </c>
      <c r="C12895" t="s">
        <v>2676</v>
      </c>
      <c r="D12895" t="s">
        <v>2750</v>
      </c>
      <c r="E12895" t="s">
        <v>2836</v>
      </c>
      <c r="F12895" s="119">
        <v>101036650</v>
      </c>
      <c r="G12895" t="s">
        <v>2748</v>
      </c>
      <c r="H12895" t="s">
        <v>2671</v>
      </c>
      <c r="I12895">
        <v>0.2</v>
      </c>
      <c r="J12895" t="s">
        <v>138</v>
      </c>
      <c r="K12895" t="s">
        <v>137</v>
      </c>
      <c r="L12895">
        <f>I12895*$Q$2/1000</f>
        <v>7.3999999999999996E-5</v>
      </c>
    </row>
    <row r="12896" spans="1:12">
      <c r="A12896" s="118">
        <v>45139</v>
      </c>
      <c r="B12896" t="s">
        <v>2677</v>
      </c>
      <c r="C12896" t="s">
        <v>2676</v>
      </c>
      <c r="D12896" t="s">
        <v>2680</v>
      </c>
      <c r="E12896" t="s">
        <v>2835</v>
      </c>
      <c r="F12896" s="119" t="s">
        <v>2834</v>
      </c>
      <c r="G12896" t="s">
        <v>2833</v>
      </c>
      <c r="H12896" t="s">
        <v>2671</v>
      </c>
      <c r="I12896">
        <v>0.2</v>
      </c>
      <c r="J12896" t="s">
        <v>138</v>
      </c>
      <c r="K12896" t="s">
        <v>137</v>
      </c>
      <c r="L12896">
        <f>I12896*$Q$2/1000</f>
        <v>7.3999999999999996E-5</v>
      </c>
    </row>
    <row r="12897" spans="1:12">
      <c r="A12897" s="118">
        <v>45231</v>
      </c>
      <c r="B12897" t="s">
        <v>240</v>
      </c>
      <c r="C12897" t="s">
        <v>239</v>
      </c>
      <c r="D12897" t="s">
        <v>931</v>
      </c>
      <c r="E12897" t="s">
        <v>2832</v>
      </c>
      <c r="F12897">
        <v>101027038</v>
      </c>
      <c r="G12897" t="s">
        <v>1267</v>
      </c>
      <c r="H12897" t="s">
        <v>235</v>
      </c>
      <c r="I12897">
        <v>390</v>
      </c>
      <c r="J12897" t="s">
        <v>145</v>
      </c>
      <c r="K12897" t="s">
        <v>137</v>
      </c>
      <c r="L12897">
        <f>I12897*$Q$2/100/1000</f>
        <v>1.4430000000000001E-3</v>
      </c>
    </row>
    <row r="12898" spans="1:12">
      <c r="A12898" s="118">
        <v>45139</v>
      </c>
      <c r="B12898" t="s">
        <v>2677</v>
      </c>
      <c r="C12898" t="s">
        <v>2676</v>
      </c>
      <c r="D12898" t="s">
        <v>2744</v>
      </c>
      <c r="E12898" t="s">
        <v>2831</v>
      </c>
      <c r="F12898" s="119">
        <v>101036648</v>
      </c>
      <c r="G12898" t="s">
        <v>2742</v>
      </c>
      <c r="H12898" t="s">
        <v>2671</v>
      </c>
      <c r="I12898">
        <v>0.2</v>
      </c>
      <c r="J12898" t="s">
        <v>138</v>
      </c>
      <c r="K12898" t="s">
        <v>137</v>
      </c>
      <c r="L12898">
        <f>I12898*$Q$2/1000</f>
        <v>7.3999999999999996E-5</v>
      </c>
    </row>
    <row r="12899" spans="1:12">
      <c r="A12899" s="118">
        <v>45139</v>
      </c>
      <c r="B12899" t="s">
        <v>2677</v>
      </c>
      <c r="C12899" t="s">
        <v>2676</v>
      </c>
      <c r="D12899" t="s">
        <v>2717</v>
      </c>
      <c r="E12899" t="s">
        <v>2830</v>
      </c>
      <c r="F12899" s="119">
        <v>101036744</v>
      </c>
      <c r="G12899" t="s">
        <v>2715</v>
      </c>
      <c r="H12899" t="s">
        <v>2671</v>
      </c>
      <c r="I12899">
        <v>0.2</v>
      </c>
      <c r="J12899" t="s">
        <v>138</v>
      </c>
      <c r="K12899" t="s">
        <v>137</v>
      </c>
      <c r="L12899">
        <f>I12899*$Q$2/1000</f>
        <v>7.3999999999999996E-5</v>
      </c>
    </row>
    <row r="12900" spans="1:12">
      <c r="A12900" s="118">
        <v>45139</v>
      </c>
      <c r="B12900" t="s">
        <v>2677</v>
      </c>
      <c r="C12900" t="s">
        <v>2676</v>
      </c>
      <c r="D12900" t="s">
        <v>2737</v>
      </c>
      <c r="E12900" t="s">
        <v>2829</v>
      </c>
      <c r="F12900" s="119" t="s">
        <v>2828</v>
      </c>
      <c r="G12900" t="s">
        <v>2827</v>
      </c>
      <c r="H12900" t="s">
        <v>2671</v>
      </c>
      <c r="I12900">
        <v>0.2</v>
      </c>
      <c r="J12900" t="s">
        <v>138</v>
      </c>
      <c r="K12900" t="s">
        <v>137</v>
      </c>
      <c r="L12900">
        <f>I12900*$Q$2/1000</f>
        <v>7.3999999999999996E-5</v>
      </c>
    </row>
    <row r="12901" spans="1:12">
      <c r="A12901" s="118">
        <v>45139</v>
      </c>
      <c r="B12901" t="s">
        <v>2677</v>
      </c>
      <c r="C12901" t="s">
        <v>2676</v>
      </c>
      <c r="D12901" t="s">
        <v>2756</v>
      </c>
      <c r="E12901" t="s">
        <v>2826</v>
      </c>
      <c r="F12901" s="119">
        <v>101036327</v>
      </c>
      <c r="G12901" t="s">
        <v>2754</v>
      </c>
      <c r="H12901" t="s">
        <v>2671</v>
      </c>
      <c r="I12901">
        <v>0.2</v>
      </c>
      <c r="J12901" t="s">
        <v>138</v>
      </c>
      <c r="K12901" t="s">
        <v>137</v>
      </c>
      <c r="L12901">
        <f>I12901*$Q$2/1000</f>
        <v>7.3999999999999996E-5</v>
      </c>
    </row>
    <row r="12902" spans="1:12">
      <c r="A12902" s="118">
        <v>45139</v>
      </c>
      <c r="B12902" t="s">
        <v>2677</v>
      </c>
      <c r="C12902" t="s">
        <v>2676</v>
      </c>
      <c r="D12902" t="s">
        <v>2706</v>
      </c>
      <c r="E12902" t="s">
        <v>2825</v>
      </c>
      <c r="F12902" s="119">
        <v>101036340</v>
      </c>
      <c r="G12902" t="s">
        <v>2704</v>
      </c>
      <c r="H12902" t="s">
        <v>2671</v>
      </c>
      <c r="I12902">
        <v>0.2</v>
      </c>
      <c r="J12902" t="s">
        <v>138</v>
      </c>
      <c r="K12902" t="s">
        <v>137</v>
      </c>
      <c r="L12902">
        <f>I12902*$Q$2/1000</f>
        <v>7.3999999999999996E-5</v>
      </c>
    </row>
    <row r="12903" spans="1:12">
      <c r="A12903" s="118">
        <v>45231</v>
      </c>
      <c r="B12903" t="s">
        <v>240</v>
      </c>
      <c r="C12903" t="s">
        <v>239</v>
      </c>
      <c r="D12903" t="s">
        <v>985</v>
      </c>
      <c r="E12903" t="s">
        <v>2824</v>
      </c>
      <c r="F12903">
        <v>101027070</v>
      </c>
      <c r="G12903" t="s">
        <v>2823</v>
      </c>
      <c r="H12903" t="s">
        <v>235</v>
      </c>
      <c r="I12903">
        <v>390</v>
      </c>
      <c r="J12903" t="s">
        <v>145</v>
      </c>
      <c r="K12903" t="s">
        <v>137</v>
      </c>
      <c r="L12903">
        <f>I12903*$Q$2/100/1000</f>
        <v>1.4430000000000001E-3</v>
      </c>
    </row>
    <row r="12904" spans="1:12">
      <c r="A12904" s="118">
        <v>45139</v>
      </c>
      <c r="B12904" t="s">
        <v>2677</v>
      </c>
      <c r="C12904" t="s">
        <v>2676</v>
      </c>
      <c r="D12904" t="s">
        <v>2703</v>
      </c>
      <c r="E12904" t="s">
        <v>2822</v>
      </c>
      <c r="F12904" s="119">
        <v>101029266</v>
      </c>
      <c r="G12904" t="s">
        <v>2701</v>
      </c>
      <c r="H12904" t="s">
        <v>2671</v>
      </c>
      <c r="I12904">
        <v>0.2</v>
      </c>
      <c r="J12904" t="s">
        <v>138</v>
      </c>
      <c r="K12904" t="s">
        <v>137</v>
      </c>
      <c r="L12904">
        <f>I12904*$Q$2/1000</f>
        <v>7.3999999999999996E-5</v>
      </c>
    </row>
    <row r="12905" spans="1:12">
      <c r="A12905" s="118">
        <v>45231</v>
      </c>
      <c r="B12905" t="s">
        <v>460</v>
      </c>
      <c r="C12905" t="s">
        <v>459</v>
      </c>
      <c r="D12905" t="s">
        <v>2821</v>
      </c>
      <c r="E12905" t="s">
        <v>2820</v>
      </c>
      <c r="F12905">
        <v>51200797</v>
      </c>
      <c r="G12905" t="s">
        <v>2819</v>
      </c>
      <c r="H12905" t="s">
        <v>455</v>
      </c>
      <c r="I12905">
        <v>103.6</v>
      </c>
      <c r="J12905" t="s">
        <v>145</v>
      </c>
      <c r="K12905" t="s">
        <v>137</v>
      </c>
      <c r="L12905">
        <f>I12905*$Q$2/100/1000</f>
        <v>3.8331999999999998E-4</v>
      </c>
    </row>
    <row r="12906" spans="1:12">
      <c r="A12906" s="118">
        <v>45231</v>
      </c>
      <c r="B12906" t="s">
        <v>460</v>
      </c>
      <c r="C12906" t="s">
        <v>459</v>
      </c>
      <c r="D12906" t="s">
        <v>2818</v>
      </c>
      <c r="E12906" t="s">
        <v>2817</v>
      </c>
      <c r="F12906" t="s">
        <v>763</v>
      </c>
      <c r="G12906" t="s">
        <v>762</v>
      </c>
      <c r="H12906" t="s">
        <v>455</v>
      </c>
      <c r="I12906">
        <v>103.6</v>
      </c>
      <c r="J12906" t="s">
        <v>145</v>
      </c>
      <c r="K12906" t="s">
        <v>137</v>
      </c>
      <c r="L12906">
        <f>I12906*$Q$2/100/1000</f>
        <v>3.8331999999999998E-4</v>
      </c>
    </row>
    <row r="12907" spans="1:12">
      <c r="A12907" s="118">
        <v>45231</v>
      </c>
      <c r="B12907" t="s">
        <v>460</v>
      </c>
      <c r="C12907" t="s">
        <v>459</v>
      </c>
      <c r="D12907" t="s">
        <v>2816</v>
      </c>
      <c r="E12907" t="s">
        <v>2815</v>
      </c>
      <c r="F12907">
        <v>5145010</v>
      </c>
      <c r="G12907" t="s">
        <v>2814</v>
      </c>
      <c r="H12907" t="s">
        <v>455</v>
      </c>
      <c r="I12907">
        <v>103.6</v>
      </c>
      <c r="J12907" t="s">
        <v>145</v>
      </c>
      <c r="K12907" t="s">
        <v>137</v>
      </c>
      <c r="L12907">
        <f>I12907*$Q$2/100/1000</f>
        <v>3.8331999999999998E-4</v>
      </c>
    </row>
    <row r="12908" spans="1:12">
      <c r="A12908" s="118">
        <v>45231</v>
      </c>
      <c r="B12908" t="s">
        <v>2485</v>
      </c>
      <c r="C12908" t="s">
        <v>2484</v>
      </c>
      <c r="D12908" t="s">
        <v>2813</v>
      </c>
      <c r="E12908" t="s">
        <v>2812</v>
      </c>
      <c r="F12908" t="s">
        <v>2481</v>
      </c>
      <c r="G12908" t="s">
        <v>2480</v>
      </c>
      <c r="H12908" t="s">
        <v>2479</v>
      </c>
      <c r="I12908">
        <v>80.400000000000006</v>
      </c>
      <c r="J12908" t="s">
        <v>223</v>
      </c>
      <c r="K12908" t="s">
        <v>137</v>
      </c>
      <c r="L12908">
        <f>I12908*$Q$5/1000</f>
        <v>8.1746700000000005E-2</v>
      </c>
    </row>
    <row r="12909" spans="1:12">
      <c r="A12909" s="118">
        <v>45231</v>
      </c>
      <c r="B12909" t="s">
        <v>460</v>
      </c>
      <c r="C12909" t="s">
        <v>459</v>
      </c>
      <c r="D12909" t="s">
        <v>2811</v>
      </c>
      <c r="E12909" t="s">
        <v>2810</v>
      </c>
      <c r="F12909">
        <v>51200794</v>
      </c>
      <c r="G12909" t="s">
        <v>1217</v>
      </c>
      <c r="H12909" t="s">
        <v>455</v>
      </c>
      <c r="I12909">
        <v>103.6</v>
      </c>
      <c r="J12909" t="s">
        <v>145</v>
      </c>
      <c r="K12909" t="s">
        <v>137</v>
      </c>
      <c r="L12909">
        <f>I12909*$Q$2/100/1000</f>
        <v>3.8331999999999998E-4</v>
      </c>
    </row>
    <row r="12910" spans="1:12">
      <c r="A12910" s="118">
        <v>45139</v>
      </c>
      <c r="B12910" t="s">
        <v>2677</v>
      </c>
      <c r="C12910" t="s">
        <v>2676</v>
      </c>
      <c r="D12910" t="s">
        <v>2744</v>
      </c>
      <c r="E12910" t="s">
        <v>2809</v>
      </c>
      <c r="F12910" s="119">
        <v>101036648</v>
      </c>
      <c r="G12910" t="s">
        <v>2742</v>
      </c>
      <c r="H12910" t="s">
        <v>2671</v>
      </c>
      <c r="I12910">
        <v>0.2</v>
      </c>
      <c r="J12910" t="s">
        <v>138</v>
      </c>
      <c r="K12910" t="s">
        <v>137</v>
      </c>
      <c r="L12910">
        <f>I12910*$Q$2/1000</f>
        <v>7.3999999999999996E-5</v>
      </c>
    </row>
    <row r="12911" spans="1:12">
      <c r="A12911" s="118">
        <v>45139</v>
      </c>
      <c r="B12911" t="s">
        <v>2677</v>
      </c>
      <c r="C12911" t="s">
        <v>2676</v>
      </c>
      <c r="D12911" t="s">
        <v>2747</v>
      </c>
      <c r="E12911" t="s">
        <v>2808</v>
      </c>
      <c r="F12911" s="119">
        <v>101048224</v>
      </c>
      <c r="G12911" t="s">
        <v>2745</v>
      </c>
      <c r="H12911" t="s">
        <v>2671</v>
      </c>
      <c r="I12911">
        <v>0.2</v>
      </c>
      <c r="J12911" t="s">
        <v>138</v>
      </c>
      <c r="K12911" t="s">
        <v>137</v>
      </c>
      <c r="L12911">
        <f>I12911*$Q$2/1000</f>
        <v>7.3999999999999996E-5</v>
      </c>
    </row>
    <row r="12912" spans="1:12">
      <c r="A12912" s="118">
        <v>45139</v>
      </c>
      <c r="B12912" t="s">
        <v>2677</v>
      </c>
      <c r="C12912" t="s">
        <v>2676</v>
      </c>
      <c r="D12912" t="s">
        <v>2724</v>
      </c>
      <c r="E12912" t="s">
        <v>2807</v>
      </c>
      <c r="F12912" s="119">
        <v>101036309</v>
      </c>
      <c r="G12912" t="s">
        <v>2722</v>
      </c>
      <c r="H12912" t="s">
        <v>2671</v>
      </c>
      <c r="I12912">
        <v>0.2</v>
      </c>
      <c r="J12912" t="s">
        <v>138</v>
      </c>
      <c r="K12912" t="s">
        <v>137</v>
      </c>
      <c r="L12912">
        <f>I12912*$Q$2/1000</f>
        <v>7.3999999999999996E-5</v>
      </c>
    </row>
    <row r="12913" spans="1:12">
      <c r="A12913" s="118">
        <v>45139</v>
      </c>
      <c r="B12913" t="s">
        <v>2677</v>
      </c>
      <c r="C12913" t="s">
        <v>2676</v>
      </c>
      <c r="D12913" t="s">
        <v>2750</v>
      </c>
      <c r="E12913" t="s">
        <v>2806</v>
      </c>
      <c r="F12913" s="119">
        <v>101036650</v>
      </c>
      <c r="G12913" t="s">
        <v>2748</v>
      </c>
      <c r="H12913" t="s">
        <v>2671</v>
      </c>
      <c r="I12913">
        <v>0.2</v>
      </c>
      <c r="J12913" t="s">
        <v>138</v>
      </c>
      <c r="K12913" t="s">
        <v>137</v>
      </c>
      <c r="L12913">
        <f>I12913*$Q$2/1000</f>
        <v>7.3999999999999996E-5</v>
      </c>
    </row>
    <row r="12914" spans="1:12">
      <c r="A12914" s="118">
        <v>45139</v>
      </c>
      <c r="B12914" t="s">
        <v>2677</v>
      </c>
      <c r="C12914" t="s">
        <v>2676</v>
      </c>
      <c r="D12914" t="s">
        <v>2720</v>
      </c>
      <c r="E12914" t="s">
        <v>2805</v>
      </c>
      <c r="F12914" s="119">
        <v>101035927</v>
      </c>
      <c r="G12914" t="s">
        <v>2718</v>
      </c>
      <c r="H12914" t="s">
        <v>2671</v>
      </c>
      <c r="I12914">
        <v>0.2</v>
      </c>
      <c r="J12914" t="s">
        <v>138</v>
      </c>
      <c r="K12914" t="s">
        <v>137</v>
      </c>
      <c r="L12914">
        <f>I12914*$Q$2/1000</f>
        <v>7.3999999999999996E-5</v>
      </c>
    </row>
    <row r="12915" spans="1:12">
      <c r="A12915" s="118">
        <v>45139</v>
      </c>
      <c r="B12915" t="s">
        <v>2677</v>
      </c>
      <c r="C12915" t="s">
        <v>2676</v>
      </c>
      <c r="D12915" t="s">
        <v>2753</v>
      </c>
      <c r="E12915" t="s">
        <v>2804</v>
      </c>
      <c r="F12915" s="119">
        <v>101035916</v>
      </c>
      <c r="G12915" t="s">
        <v>2751</v>
      </c>
      <c r="H12915" t="s">
        <v>2671</v>
      </c>
      <c r="I12915">
        <v>0.2</v>
      </c>
      <c r="J12915" t="s">
        <v>138</v>
      </c>
      <c r="K12915" t="s">
        <v>137</v>
      </c>
      <c r="L12915">
        <f>I12915*$Q$2/1000</f>
        <v>7.3999999999999996E-5</v>
      </c>
    </row>
    <row r="12916" spans="1:12">
      <c r="A12916" s="118">
        <v>45139</v>
      </c>
      <c r="B12916" t="s">
        <v>2677</v>
      </c>
      <c r="C12916" t="s">
        <v>2676</v>
      </c>
      <c r="D12916" t="s">
        <v>2706</v>
      </c>
      <c r="E12916" t="s">
        <v>2803</v>
      </c>
      <c r="F12916" s="119">
        <v>101036340</v>
      </c>
      <c r="G12916" t="s">
        <v>2704</v>
      </c>
      <c r="H12916" t="s">
        <v>2671</v>
      </c>
      <c r="I12916">
        <v>0.2</v>
      </c>
      <c r="J12916" t="s">
        <v>138</v>
      </c>
      <c r="K12916" t="s">
        <v>137</v>
      </c>
      <c r="L12916">
        <f>I12916*$Q$2/1000</f>
        <v>7.3999999999999996E-5</v>
      </c>
    </row>
    <row r="12917" spans="1:12">
      <c r="A12917" s="118">
        <v>45231</v>
      </c>
      <c r="B12917" t="s">
        <v>2485</v>
      </c>
      <c r="C12917" t="s">
        <v>2484</v>
      </c>
      <c r="D12917" t="s">
        <v>2802</v>
      </c>
      <c r="E12917" t="s">
        <v>2801</v>
      </c>
      <c r="F12917" t="s">
        <v>2481</v>
      </c>
      <c r="G12917" t="s">
        <v>2480</v>
      </c>
      <c r="H12917" t="s">
        <v>2479</v>
      </c>
      <c r="I12917">
        <v>80.400000000000006</v>
      </c>
      <c r="J12917" t="s">
        <v>223</v>
      </c>
      <c r="K12917" t="s">
        <v>137</v>
      </c>
      <c r="L12917">
        <f>I12917*$Q$5/1000</f>
        <v>8.1746700000000005E-2</v>
      </c>
    </row>
    <row r="12918" spans="1:12">
      <c r="A12918" s="118">
        <v>45139</v>
      </c>
      <c r="B12918" t="s">
        <v>2677</v>
      </c>
      <c r="C12918" t="s">
        <v>2676</v>
      </c>
      <c r="D12918" t="s">
        <v>2756</v>
      </c>
      <c r="E12918" t="s">
        <v>2800</v>
      </c>
      <c r="F12918" s="119">
        <v>101036327</v>
      </c>
      <c r="G12918" t="s">
        <v>2754</v>
      </c>
      <c r="H12918" t="s">
        <v>2671</v>
      </c>
      <c r="I12918">
        <v>0.2</v>
      </c>
      <c r="J12918" t="s">
        <v>138</v>
      </c>
      <c r="K12918" t="s">
        <v>137</v>
      </c>
      <c r="L12918">
        <f>I12918*$Q$2/1000</f>
        <v>7.3999999999999996E-5</v>
      </c>
    </row>
    <row r="12919" spans="1:12">
      <c r="A12919" s="118">
        <v>45139</v>
      </c>
      <c r="B12919" t="s">
        <v>2677</v>
      </c>
      <c r="C12919" t="s">
        <v>2676</v>
      </c>
      <c r="D12919" t="s">
        <v>2717</v>
      </c>
      <c r="E12919" t="s">
        <v>2799</v>
      </c>
      <c r="F12919" s="119">
        <v>101036744</v>
      </c>
      <c r="G12919" t="s">
        <v>2715</v>
      </c>
      <c r="H12919" t="s">
        <v>2671</v>
      </c>
      <c r="I12919">
        <v>0.2</v>
      </c>
      <c r="J12919" t="s">
        <v>138</v>
      </c>
      <c r="K12919" t="s">
        <v>137</v>
      </c>
      <c r="L12919">
        <f>I12919*$Q$2/1000</f>
        <v>7.3999999999999996E-5</v>
      </c>
    </row>
    <row r="12920" spans="1:12">
      <c r="A12920" s="118">
        <v>45170</v>
      </c>
      <c r="B12920" t="s">
        <v>2677</v>
      </c>
      <c r="C12920" t="s">
        <v>2676</v>
      </c>
      <c r="D12920" t="s">
        <v>2717</v>
      </c>
      <c r="E12920" t="s">
        <v>2798</v>
      </c>
      <c r="F12920">
        <v>101036744</v>
      </c>
      <c r="G12920" t="s">
        <v>2715</v>
      </c>
      <c r="H12920" t="s">
        <v>2671</v>
      </c>
      <c r="I12920">
        <v>0.2</v>
      </c>
      <c r="J12920" t="s">
        <v>138</v>
      </c>
      <c r="K12920" t="s">
        <v>137</v>
      </c>
      <c r="L12920">
        <f>I12920*$Q$2/1000</f>
        <v>7.3999999999999996E-5</v>
      </c>
    </row>
    <row r="12921" spans="1:12">
      <c r="A12921" s="118">
        <v>45170</v>
      </c>
      <c r="B12921" t="s">
        <v>2677</v>
      </c>
      <c r="C12921" t="s">
        <v>2676</v>
      </c>
      <c r="D12921" t="s">
        <v>2756</v>
      </c>
      <c r="E12921" t="s">
        <v>2797</v>
      </c>
      <c r="F12921">
        <v>101036327</v>
      </c>
      <c r="G12921" t="s">
        <v>2754</v>
      </c>
      <c r="H12921" t="s">
        <v>2671</v>
      </c>
      <c r="I12921">
        <v>0.2</v>
      </c>
      <c r="J12921" t="s">
        <v>138</v>
      </c>
      <c r="K12921" t="s">
        <v>137</v>
      </c>
      <c r="L12921">
        <f>I12921*$Q$2/1000</f>
        <v>7.3999999999999996E-5</v>
      </c>
    </row>
    <row r="12922" spans="1:12">
      <c r="A12922" s="118">
        <v>45170</v>
      </c>
      <c r="B12922" t="s">
        <v>2677</v>
      </c>
      <c r="C12922" t="s">
        <v>2676</v>
      </c>
      <c r="D12922" t="s">
        <v>2706</v>
      </c>
      <c r="E12922" t="s">
        <v>2796</v>
      </c>
      <c r="F12922">
        <v>101036340</v>
      </c>
      <c r="G12922" t="s">
        <v>2704</v>
      </c>
      <c r="H12922" t="s">
        <v>2671</v>
      </c>
      <c r="I12922">
        <v>0.2</v>
      </c>
      <c r="J12922" t="s">
        <v>138</v>
      </c>
      <c r="K12922" t="s">
        <v>137</v>
      </c>
      <c r="L12922">
        <f>I12922*$Q$2/1000</f>
        <v>7.3999999999999996E-5</v>
      </c>
    </row>
    <row r="12923" spans="1:12">
      <c r="A12923" s="118">
        <v>45170</v>
      </c>
      <c r="B12923" t="s">
        <v>2677</v>
      </c>
      <c r="C12923" t="s">
        <v>2676</v>
      </c>
      <c r="D12923" t="s">
        <v>2753</v>
      </c>
      <c r="E12923" t="s">
        <v>2795</v>
      </c>
      <c r="F12923">
        <v>101035916</v>
      </c>
      <c r="G12923" t="s">
        <v>2751</v>
      </c>
      <c r="H12923" t="s">
        <v>2671</v>
      </c>
      <c r="I12923">
        <v>0.2</v>
      </c>
      <c r="J12923" t="s">
        <v>138</v>
      </c>
      <c r="K12923" t="s">
        <v>137</v>
      </c>
      <c r="L12923">
        <f>I12923*$Q$2/1000</f>
        <v>7.3999999999999996E-5</v>
      </c>
    </row>
    <row r="12924" spans="1:12">
      <c r="A12924" s="118">
        <v>45170</v>
      </c>
      <c r="B12924" t="s">
        <v>2677</v>
      </c>
      <c r="C12924" t="s">
        <v>2676</v>
      </c>
      <c r="D12924" t="s">
        <v>2720</v>
      </c>
      <c r="E12924" t="s">
        <v>2794</v>
      </c>
      <c r="F12924">
        <v>101035927</v>
      </c>
      <c r="G12924" t="s">
        <v>2718</v>
      </c>
      <c r="H12924" t="s">
        <v>2671</v>
      </c>
      <c r="I12924">
        <v>0.2</v>
      </c>
      <c r="J12924" t="s">
        <v>138</v>
      </c>
      <c r="K12924" t="s">
        <v>137</v>
      </c>
      <c r="L12924">
        <f>I12924*$Q$2/1000</f>
        <v>7.3999999999999996E-5</v>
      </c>
    </row>
    <row r="12925" spans="1:12">
      <c r="A12925" s="118">
        <v>45170</v>
      </c>
      <c r="B12925" t="s">
        <v>2677</v>
      </c>
      <c r="C12925" t="s">
        <v>2676</v>
      </c>
      <c r="D12925" t="s">
        <v>2750</v>
      </c>
      <c r="E12925" t="s">
        <v>2793</v>
      </c>
      <c r="F12925">
        <v>101036650</v>
      </c>
      <c r="G12925" t="s">
        <v>2748</v>
      </c>
      <c r="H12925" t="s">
        <v>2671</v>
      </c>
      <c r="I12925">
        <v>0.2</v>
      </c>
      <c r="J12925" t="s">
        <v>138</v>
      </c>
      <c r="K12925" t="s">
        <v>137</v>
      </c>
      <c r="L12925">
        <f>I12925*$Q$2/1000</f>
        <v>7.3999999999999996E-5</v>
      </c>
    </row>
    <row r="12926" spans="1:12">
      <c r="A12926" s="118">
        <v>45170</v>
      </c>
      <c r="B12926" t="s">
        <v>2677</v>
      </c>
      <c r="C12926" t="s">
        <v>2676</v>
      </c>
      <c r="D12926" t="s">
        <v>2724</v>
      </c>
      <c r="E12926" t="s">
        <v>2792</v>
      </c>
      <c r="F12926">
        <v>101036309</v>
      </c>
      <c r="G12926" t="s">
        <v>2722</v>
      </c>
      <c r="H12926" t="s">
        <v>2671</v>
      </c>
      <c r="I12926">
        <v>0.2</v>
      </c>
      <c r="J12926" t="s">
        <v>138</v>
      </c>
      <c r="K12926" t="s">
        <v>137</v>
      </c>
      <c r="L12926">
        <f>I12926*$Q$2/1000</f>
        <v>7.3999999999999996E-5</v>
      </c>
    </row>
    <row r="12927" spans="1:12">
      <c r="A12927" s="118">
        <v>45170</v>
      </c>
      <c r="B12927" t="s">
        <v>2677</v>
      </c>
      <c r="C12927" t="s">
        <v>2676</v>
      </c>
      <c r="D12927" t="s">
        <v>2747</v>
      </c>
      <c r="E12927" t="s">
        <v>2791</v>
      </c>
      <c r="F12927">
        <v>101048224</v>
      </c>
      <c r="G12927" t="s">
        <v>2745</v>
      </c>
      <c r="H12927" t="s">
        <v>2671</v>
      </c>
      <c r="I12927">
        <v>0.2</v>
      </c>
      <c r="J12927" t="s">
        <v>138</v>
      </c>
      <c r="K12927" t="s">
        <v>137</v>
      </c>
      <c r="L12927">
        <f>I12927*$Q$2/1000</f>
        <v>7.3999999999999996E-5</v>
      </c>
    </row>
    <row r="12928" spans="1:12">
      <c r="A12928" s="118">
        <v>45170</v>
      </c>
      <c r="B12928" t="s">
        <v>2677</v>
      </c>
      <c r="C12928" t="s">
        <v>2676</v>
      </c>
      <c r="D12928" t="s">
        <v>2744</v>
      </c>
      <c r="E12928" t="s">
        <v>2790</v>
      </c>
      <c r="F12928">
        <v>101036648</v>
      </c>
      <c r="G12928" t="s">
        <v>2742</v>
      </c>
      <c r="H12928" t="s">
        <v>2671</v>
      </c>
      <c r="I12928">
        <v>0.2</v>
      </c>
      <c r="J12928" t="s">
        <v>138</v>
      </c>
      <c r="K12928" t="s">
        <v>137</v>
      </c>
      <c r="L12928">
        <f>I12928*$Q$2/1000</f>
        <v>7.3999999999999996E-5</v>
      </c>
    </row>
    <row r="12929" spans="1:12">
      <c r="A12929" s="118">
        <v>45170</v>
      </c>
      <c r="B12929" t="s">
        <v>2677</v>
      </c>
      <c r="C12929" t="s">
        <v>2676</v>
      </c>
      <c r="D12929" t="s">
        <v>2737</v>
      </c>
      <c r="E12929" t="s">
        <v>2789</v>
      </c>
      <c r="F12929">
        <v>101027729</v>
      </c>
      <c r="G12929" t="s">
        <v>2735</v>
      </c>
      <c r="H12929" t="s">
        <v>2671</v>
      </c>
      <c r="I12929">
        <v>0.2</v>
      </c>
      <c r="J12929" t="s">
        <v>138</v>
      </c>
      <c r="K12929" t="s">
        <v>137</v>
      </c>
      <c r="L12929">
        <f>I12929*$Q$2/1000</f>
        <v>7.3999999999999996E-5</v>
      </c>
    </row>
    <row r="12930" spans="1:12">
      <c r="A12930" s="118">
        <v>45170</v>
      </c>
      <c r="B12930" t="s">
        <v>2677</v>
      </c>
      <c r="C12930" t="s">
        <v>2676</v>
      </c>
      <c r="D12930" t="s">
        <v>2777</v>
      </c>
      <c r="E12930" t="s">
        <v>2788</v>
      </c>
      <c r="F12930">
        <v>101031782</v>
      </c>
      <c r="G12930" t="s">
        <v>2672</v>
      </c>
      <c r="H12930" t="s">
        <v>2671</v>
      </c>
      <c r="I12930">
        <v>0.2</v>
      </c>
      <c r="J12930" t="s">
        <v>138</v>
      </c>
      <c r="K12930" t="s">
        <v>137</v>
      </c>
      <c r="L12930">
        <f>I12930*$Q$2/1000</f>
        <v>7.3999999999999996E-5</v>
      </c>
    </row>
    <row r="12931" spans="1:12">
      <c r="A12931" s="118">
        <v>45170</v>
      </c>
      <c r="B12931" t="s">
        <v>2677</v>
      </c>
      <c r="C12931" t="s">
        <v>2676</v>
      </c>
      <c r="D12931" t="s">
        <v>2787</v>
      </c>
      <c r="E12931" t="s">
        <v>2786</v>
      </c>
      <c r="F12931">
        <v>101027724</v>
      </c>
      <c r="G12931" t="s">
        <v>2708</v>
      </c>
      <c r="H12931" t="s">
        <v>2671</v>
      </c>
      <c r="I12931">
        <v>0.2</v>
      </c>
      <c r="J12931" t="s">
        <v>138</v>
      </c>
      <c r="K12931" t="s">
        <v>137</v>
      </c>
      <c r="L12931">
        <f>I12931*$Q$2/1000</f>
        <v>7.3999999999999996E-5</v>
      </c>
    </row>
    <row r="12932" spans="1:12">
      <c r="A12932" s="118">
        <v>45170</v>
      </c>
      <c r="B12932" t="s">
        <v>2677</v>
      </c>
      <c r="C12932" t="s">
        <v>2676</v>
      </c>
      <c r="D12932" t="s">
        <v>2774</v>
      </c>
      <c r="E12932" t="s">
        <v>2785</v>
      </c>
      <c r="F12932">
        <v>101027724</v>
      </c>
      <c r="G12932" t="s">
        <v>2708</v>
      </c>
      <c r="H12932" t="s">
        <v>2671</v>
      </c>
      <c r="I12932">
        <v>0.2</v>
      </c>
      <c r="J12932" t="s">
        <v>138</v>
      </c>
      <c r="K12932" t="s">
        <v>137</v>
      </c>
      <c r="L12932">
        <f>I12932*$Q$2/1000</f>
        <v>7.3999999999999996E-5</v>
      </c>
    </row>
    <row r="12933" spans="1:12">
      <c r="A12933" s="118">
        <v>45231</v>
      </c>
      <c r="B12933" t="s">
        <v>460</v>
      </c>
      <c r="C12933" t="s">
        <v>459</v>
      </c>
      <c r="D12933" t="s">
        <v>2784</v>
      </c>
      <c r="E12933" t="s">
        <v>2783</v>
      </c>
      <c r="F12933" t="s">
        <v>763</v>
      </c>
      <c r="G12933" t="s">
        <v>762</v>
      </c>
      <c r="H12933" t="s">
        <v>455</v>
      </c>
      <c r="I12933">
        <v>103.6</v>
      </c>
      <c r="J12933" t="s">
        <v>145</v>
      </c>
      <c r="K12933" t="s">
        <v>137</v>
      </c>
      <c r="L12933">
        <f>I12933*$Q$2/100/1000</f>
        <v>3.8331999999999998E-4</v>
      </c>
    </row>
    <row r="12934" spans="1:12">
      <c r="A12934" s="118">
        <v>45170</v>
      </c>
      <c r="B12934" t="s">
        <v>2677</v>
      </c>
      <c r="C12934" t="s">
        <v>2676</v>
      </c>
      <c r="D12934" t="s">
        <v>2740</v>
      </c>
      <c r="E12934" t="s">
        <v>2782</v>
      </c>
      <c r="F12934">
        <v>101027721</v>
      </c>
      <c r="G12934" t="s">
        <v>2738</v>
      </c>
      <c r="H12934" t="s">
        <v>2671</v>
      </c>
      <c r="I12934">
        <v>0.2</v>
      </c>
      <c r="J12934" t="s">
        <v>138</v>
      </c>
      <c r="K12934" t="s">
        <v>137</v>
      </c>
      <c r="L12934">
        <f>I12934*$Q$2/1000</f>
        <v>7.3999999999999996E-5</v>
      </c>
    </row>
    <row r="12935" spans="1:12">
      <c r="A12935" s="118">
        <v>45200</v>
      </c>
      <c r="B12935" t="s">
        <v>2677</v>
      </c>
      <c r="C12935" t="s">
        <v>2676</v>
      </c>
      <c r="D12935" t="s">
        <v>2720</v>
      </c>
      <c r="E12935" t="s">
        <v>2781</v>
      </c>
      <c r="F12935">
        <v>101035927</v>
      </c>
      <c r="G12935" t="s">
        <v>2718</v>
      </c>
      <c r="H12935" t="s">
        <v>2671</v>
      </c>
      <c r="I12935">
        <v>0.2</v>
      </c>
      <c r="J12935" t="s">
        <v>138</v>
      </c>
      <c r="K12935" t="s">
        <v>137</v>
      </c>
      <c r="L12935">
        <f>I12935*$Q$2/1000</f>
        <v>7.3999999999999996E-5</v>
      </c>
    </row>
    <row r="12936" spans="1:12">
      <c r="A12936" s="118">
        <v>45200</v>
      </c>
      <c r="B12936" t="s">
        <v>2677</v>
      </c>
      <c r="C12936" t="s">
        <v>2676</v>
      </c>
      <c r="D12936" t="s">
        <v>2724</v>
      </c>
      <c r="E12936" t="s">
        <v>2780</v>
      </c>
      <c r="F12936">
        <v>101036309</v>
      </c>
      <c r="G12936" t="s">
        <v>2722</v>
      </c>
      <c r="H12936" t="s">
        <v>2671</v>
      </c>
      <c r="I12936">
        <v>0.2</v>
      </c>
      <c r="J12936" t="s">
        <v>138</v>
      </c>
      <c r="K12936" t="s">
        <v>137</v>
      </c>
      <c r="L12936">
        <f>I12936*$Q$2/1000</f>
        <v>7.3999999999999996E-5</v>
      </c>
    </row>
    <row r="12937" spans="1:12">
      <c r="A12937" s="118">
        <v>45200</v>
      </c>
      <c r="B12937" t="s">
        <v>2677</v>
      </c>
      <c r="C12937" t="s">
        <v>2676</v>
      </c>
      <c r="D12937" t="s">
        <v>2680</v>
      </c>
      <c r="E12937" t="s">
        <v>2779</v>
      </c>
      <c r="F12937">
        <v>101029088</v>
      </c>
      <c r="G12937" t="s">
        <v>2678</v>
      </c>
      <c r="H12937" t="s">
        <v>2671</v>
      </c>
      <c r="I12937">
        <v>0.2</v>
      </c>
      <c r="J12937" t="s">
        <v>138</v>
      </c>
      <c r="K12937" t="s">
        <v>137</v>
      </c>
      <c r="L12937">
        <f>I12937*$Q$2/1000</f>
        <v>7.3999999999999996E-5</v>
      </c>
    </row>
    <row r="12938" spans="1:12">
      <c r="A12938" s="118">
        <v>45200</v>
      </c>
      <c r="B12938" t="s">
        <v>2677</v>
      </c>
      <c r="C12938" t="s">
        <v>2676</v>
      </c>
      <c r="D12938" t="s">
        <v>2763</v>
      </c>
      <c r="E12938" t="s">
        <v>2778</v>
      </c>
      <c r="F12938" t="s">
        <v>2761</v>
      </c>
      <c r="G12938" t="s">
        <v>2760</v>
      </c>
      <c r="H12938" t="s">
        <v>2671</v>
      </c>
      <c r="I12938">
        <v>0.2</v>
      </c>
      <c r="J12938" t="s">
        <v>138</v>
      </c>
      <c r="K12938" t="s">
        <v>137</v>
      </c>
      <c r="L12938">
        <f>I12938*$Q$2/1000</f>
        <v>7.3999999999999996E-5</v>
      </c>
    </row>
    <row r="12939" spans="1:12">
      <c r="A12939" s="118">
        <v>45200</v>
      </c>
      <c r="B12939" t="s">
        <v>2677</v>
      </c>
      <c r="C12939" t="s">
        <v>2676</v>
      </c>
      <c r="D12939" t="s">
        <v>2777</v>
      </c>
      <c r="E12939" t="s">
        <v>2776</v>
      </c>
      <c r="F12939">
        <v>101031782</v>
      </c>
      <c r="G12939" t="s">
        <v>2672</v>
      </c>
      <c r="H12939" t="s">
        <v>2671</v>
      </c>
      <c r="I12939">
        <v>0.2</v>
      </c>
      <c r="J12939" t="s">
        <v>138</v>
      </c>
      <c r="K12939" t="s">
        <v>137</v>
      </c>
      <c r="L12939">
        <f>I12939*$Q$2/1000</f>
        <v>7.3999999999999996E-5</v>
      </c>
    </row>
    <row r="12940" spans="1:12">
      <c r="A12940" s="118">
        <v>45200</v>
      </c>
      <c r="B12940" t="s">
        <v>2677</v>
      </c>
      <c r="C12940" t="s">
        <v>2676</v>
      </c>
      <c r="D12940" t="s">
        <v>2703</v>
      </c>
      <c r="E12940" t="s">
        <v>2775</v>
      </c>
      <c r="F12940">
        <v>101029266</v>
      </c>
      <c r="G12940" t="s">
        <v>2701</v>
      </c>
      <c r="H12940" t="s">
        <v>2671</v>
      </c>
      <c r="I12940">
        <v>0.2</v>
      </c>
      <c r="J12940" t="s">
        <v>138</v>
      </c>
      <c r="K12940" t="s">
        <v>137</v>
      </c>
      <c r="L12940">
        <f>I12940*$Q$2/1000</f>
        <v>7.3999999999999996E-5</v>
      </c>
    </row>
    <row r="12941" spans="1:12">
      <c r="A12941" s="118">
        <v>45200</v>
      </c>
      <c r="B12941" t="s">
        <v>2677</v>
      </c>
      <c r="C12941" t="s">
        <v>2676</v>
      </c>
      <c r="D12941" t="s">
        <v>2774</v>
      </c>
      <c r="E12941" t="s">
        <v>2773</v>
      </c>
      <c r="F12941">
        <v>101029526</v>
      </c>
      <c r="G12941" t="s">
        <v>2692</v>
      </c>
      <c r="H12941" t="s">
        <v>2671</v>
      </c>
      <c r="I12941">
        <v>0.2</v>
      </c>
      <c r="J12941" t="s">
        <v>138</v>
      </c>
      <c r="K12941" t="s">
        <v>137</v>
      </c>
      <c r="L12941">
        <f>I12941*$Q$2/1000</f>
        <v>7.3999999999999996E-5</v>
      </c>
    </row>
    <row r="12942" spans="1:12">
      <c r="A12942" s="118">
        <v>45200</v>
      </c>
      <c r="B12942" t="s">
        <v>2677</v>
      </c>
      <c r="C12942" t="s">
        <v>2676</v>
      </c>
      <c r="D12942" t="s">
        <v>2675</v>
      </c>
      <c r="E12942" t="s">
        <v>2772</v>
      </c>
      <c r="F12942" t="s">
        <v>2673</v>
      </c>
      <c r="G12942" t="s">
        <v>2672</v>
      </c>
      <c r="H12942" t="s">
        <v>2671</v>
      </c>
      <c r="I12942">
        <v>0.2</v>
      </c>
      <c r="J12942" t="s">
        <v>138</v>
      </c>
      <c r="K12942" t="s">
        <v>137</v>
      </c>
      <c r="L12942">
        <f>I12942*$Q$2/1000</f>
        <v>7.3999999999999996E-5</v>
      </c>
    </row>
    <row r="12943" spans="1:12">
      <c r="A12943" s="118">
        <v>45200</v>
      </c>
      <c r="B12943" t="s">
        <v>2677</v>
      </c>
      <c r="C12943" t="s">
        <v>2676</v>
      </c>
      <c r="D12943" t="s">
        <v>2737</v>
      </c>
      <c r="E12943" t="s">
        <v>2771</v>
      </c>
      <c r="F12943">
        <v>101029264</v>
      </c>
      <c r="G12943" t="s">
        <v>2695</v>
      </c>
      <c r="H12943" t="s">
        <v>2671</v>
      </c>
      <c r="I12943">
        <v>0.2</v>
      </c>
      <c r="J12943" t="s">
        <v>138</v>
      </c>
      <c r="K12943" t="s">
        <v>137</v>
      </c>
      <c r="L12943">
        <f>I12943*$Q$2/1000</f>
        <v>7.3999999999999996E-5</v>
      </c>
    </row>
    <row r="12944" spans="1:12">
      <c r="A12944" s="118">
        <v>45200</v>
      </c>
      <c r="B12944" t="s">
        <v>2677</v>
      </c>
      <c r="C12944" t="s">
        <v>2676</v>
      </c>
      <c r="D12944" t="s">
        <v>2768</v>
      </c>
      <c r="E12944" t="s">
        <v>2770</v>
      </c>
      <c r="F12944" t="s">
        <v>2766</v>
      </c>
      <c r="G12944" t="s">
        <v>2765</v>
      </c>
      <c r="H12944" t="s">
        <v>2671</v>
      </c>
      <c r="I12944">
        <v>0.2</v>
      </c>
      <c r="J12944" t="s">
        <v>138</v>
      </c>
      <c r="K12944" t="s">
        <v>137</v>
      </c>
      <c r="L12944">
        <f>I12944*$Q$2/1000</f>
        <v>7.3999999999999996E-5</v>
      </c>
    </row>
    <row r="12945" spans="1:12">
      <c r="A12945" s="118">
        <v>45200</v>
      </c>
      <c r="B12945" t="s">
        <v>2677</v>
      </c>
      <c r="C12945" t="s">
        <v>2676</v>
      </c>
      <c r="D12945" t="s">
        <v>2675</v>
      </c>
      <c r="E12945" t="s">
        <v>2769</v>
      </c>
      <c r="F12945" t="s">
        <v>2673</v>
      </c>
      <c r="G12945" t="s">
        <v>2672</v>
      </c>
      <c r="H12945" t="s">
        <v>2671</v>
      </c>
      <c r="I12945">
        <v>0.2</v>
      </c>
      <c r="J12945" t="s">
        <v>138</v>
      </c>
      <c r="K12945" t="s">
        <v>137</v>
      </c>
      <c r="L12945">
        <f>I12945*$Q$2/1000</f>
        <v>7.3999999999999996E-5</v>
      </c>
    </row>
    <row r="12946" spans="1:12">
      <c r="A12946" s="118">
        <v>45200</v>
      </c>
      <c r="B12946" t="s">
        <v>2677</v>
      </c>
      <c r="C12946" t="s">
        <v>2676</v>
      </c>
      <c r="D12946" t="s">
        <v>2768</v>
      </c>
      <c r="E12946" t="s">
        <v>2767</v>
      </c>
      <c r="F12946" t="s">
        <v>2766</v>
      </c>
      <c r="G12946" t="s">
        <v>2765</v>
      </c>
      <c r="H12946" t="s">
        <v>2671</v>
      </c>
      <c r="I12946">
        <v>0.2</v>
      </c>
      <c r="J12946" t="s">
        <v>138</v>
      </c>
      <c r="K12946" t="s">
        <v>137</v>
      </c>
      <c r="L12946">
        <f>I12946*$Q$2/1000</f>
        <v>7.3999999999999996E-5</v>
      </c>
    </row>
    <row r="12947" spans="1:12">
      <c r="A12947" s="118">
        <v>45200</v>
      </c>
      <c r="B12947" t="s">
        <v>2677</v>
      </c>
      <c r="C12947" t="s">
        <v>2676</v>
      </c>
      <c r="D12947" t="s">
        <v>2737</v>
      </c>
      <c r="E12947" t="s">
        <v>2764</v>
      </c>
      <c r="F12947">
        <v>101029264</v>
      </c>
      <c r="G12947" t="s">
        <v>2695</v>
      </c>
      <c r="H12947" t="s">
        <v>2671</v>
      </c>
      <c r="I12947">
        <v>0.2</v>
      </c>
      <c r="J12947" t="s">
        <v>138</v>
      </c>
      <c r="K12947" t="s">
        <v>137</v>
      </c>
      <c r="L12947">
        <f>I12947*$Q$2/1000</f>
        <v>7.3999999999999996E-5</v>
      </c>
    </row>
    <row r="12948" spans="1:12">
      <c r="A12948" s="118">
        <v>45200</v>
      </c>
      <c r="B12948" t="s">
        <v>2677</v>
      </c>
      <c r="C12948" t="s">
        <v>2676</v>
      </c>
      <c r="D12948" t="s">
        <v>2763</v>
      </c>
      <c r="E12948" t="s">
        <v>2762</v>
      </c>
      <c r="F12948" t="s">
        <v>2761</v>
      </c>
      <c r="G12948" t="s">
        <v>2760</v>
      </c>
      <c r="H12948" t="s">
        <v>2671</v>
      </c>
      <c r="I12948">
        <v>0.2</v>
      </c>
      <c r="J12948" t="s">
        <v>138</v>
      </c>
      <c r="K12948" t="s">
        <v>137</v>
      </c>
      <c r="L12948">
        <f>I12948*$Q$2/1000</f>
        <v>7.3999999999999996E-5</v>
      </c>
    </row>
    <row r="12949" spans="1:12">
      <c r="A12949" s="118">
        <v>45200</v>
      </c>
      <c r="B12949" t="s">
        <v>2677</v>
      </c>
      <c r="C12949" t="s">
        <v>2676</v>
      </c>
      <c r="D12949" t="s">
        <v>2703</v>
      </c>
      <c r="E12949" t="s">
        <v>2759</v>
      </c>
      <c r="F12949">
        <v>101029266</v>
      </c>
      <c r="G12949" t="s">
        <v>2701</v>
      </c>
      <c r="H12949" t="s">
        <v>2671</v>
      </c>
      <c r="I12949">
        <v>0.2</v>
      </c>
      <c r="J12949" t="s">
        <v>138</v>
      </c>
      <c r="K12949" t="s">
        <v>137</v>
      </c>
      <c r="L12949">
        <f>I12949*$Q$2/1000</f>
        <v>7.3999999999999996E-5</v>
      </c>
    </row>
    <row r="12950" spans="1:12">
      <c r="A12950" s="118">
        <v>45231</v>
      </c>
      <c r="B12950" t="s">
        <v>180</v>
      </c>
      <c r="C12950" t="s">
        <v>179</v>
      </c>
      <c r="D12950" t="s">
        <v>2150</v>
      </c>
      <c r="E12950" t="s">
        <v>2758</v>
      </c>
      <c r="F12950" t="s">
        <v>2148</v>
      </c>
      <c r="G12950" t="s">
        <v>2147</v>
      </c>
      <c r="H12950" t="s">
        <v>174</v>
      </c>
      <c r="I12950">
        <v>3154</v>
      </c>
      <c r="J12950" t="s">
        <v>173</v>
      </c>
      <c r="K12950" t="s">
        <v>172</v>
      </c>
      <c r="L12950">
        <f>I12950*$Q$3/(1000/25)</f>
        <v>2.5295079999999999</v>
      </c>
    </row>
    <row r="12951" spans="1:12">
      <c r="A12951" s="118">
        <v>45200</v>
      </c>
      <c r="B12951" t="s">
        <v>2677</v>
      </c>
      <c r="C12951" t="s">
        <v>2676</v>
      </c>
      <c r="D12951" t="s">
        <v>2717</v>
      </c>
      <c r="E12951" t="s">
        <v>2757</v>
      </c>
      <c r="F12951">
        <v>101036744</v>
      </c>
      <c r="G12951" t="s">
        <v>2715</v>
      </c>
      <c r="H12951" t="s">
        <v>2671</v>
      </c>
      <c r="I12951">
        <v>0.2</v>
      </c>
      <c r="J12951" t="s">
        <v>138</v>
      </c>
      <c r="K12951" t="s">
        <v>137</v>
      </c>
      <c r="L12951">
        <f>I12951*$Q$2/1000</f>
        <v>7.3999999999999996E-5</v>
      </c>
    </row>
    <row r="12952" spans="1:12">
      <c r="A12952" s="118">
        <v>45200</v>
      </c>
      <c r="B12952" t="s">
        <v>2677</v>
      </c>
      <c r="C12952" t="s">
        <v>2676</v>
      </c>
      <c r="D12952" t="s">
        <v>2756</v>
      </c>
      <c r="E12952" t="s">
        <v>2755</v>
      </c>
      <c r="F12952">
        <v>101036327</v>
      </c>
      <c r="G12952" t="s">
        <v>2754</v>
      </c>
      <c r="H12952" t="s">
        <v>2671</v>
      </c>
      <c r="I12952">
        <v>0.2</v>
      </c>
      <c r="J12952" t="s">
        <v>138</v>
      </c>
      <c r="K12952" t="s">
        <v>137</v>
      </c>
      <c r="L12952">
        <f>I12952*$Q$2/1000</f>
        <v>7.3999999999999996E-5</v>
      </c>
    </row>
    <row r="12953" spans="1:12">
      <c r="A12953" s="118">
        <v>45200</v>
      </c>
      <c r="B12953" t="s">
        <v>2677</v>
      </c>
      <c r="C12953" t="s">
        <v>2676</v>
      </c>
      <c r="D12953" t="s">
        <v>2753</v>
      </c>
      <c r="E12953" t="s">
        <v>2752</v>
      </c>
      <c r="F12953">
        <v>101035916</v>
      </c>
      <c r="G12953" t="s">
        <v>2751</v>
      </c>
      <c r="H12953" t="s">
        <v>2671</v>
      </c>
      <c r="I12953">
        <v>0.2</v>
      </c>
      <c r="J12953" t="s">
        <v>138</v>
      </c>
      <c r="K12953" t="s">
        <v>137</v>
      </c>
      <c r="L12953">
        <f>I12953*$Q$2/1000</f>
        <v>7.3999999999999996E-5</v>
      </c>
    </row>
    <row r="12954" spans="1:12">
      <c r="A12954" s="118">
        <v>45200</v>
      </c>
      <c r="B12954" t="s">
        <v>2677</v>
      </c>
      <c r="C12954" t="s">
        <v>2676</v>
      </c>
      <c r="D12954" t="s">
        <v>2750</v>
      </c>
      <c r="E12954" t="s">
        <v>2749</v>
      </c>
      <c r="F12954">
        <v>101036650</v>
      </c>
      <c r="G12954" t="s">
        <v>2748</v>
      </c>
      <c r="H12954" t="s">
        <v>2671</v>
      </c>
      <c r="I12954">
        <v>0.2</v>
      </c>
      <c r="J12954" t="s">
        <v>138</v>
      </c>
      <c r="K12954" t="s">
        <v>137</v>
      </c>
      <c r="L12954">
        <f>I12954*$Q$2/1000</f>
        <v>7.3999999999999996E-5</v>
      </c>
    </row>
    <row r="12955" spans="1:12">
      <c r="A12955" s="118">
        <v>45200</v>
      </c>
      <c r="B12955" t="s">
        <v>2677</v>
      </c>
      <c r="C12955" t="s">
        <v>2676</v>
      </c>
      <c r="D12955" t="s">
        <v>2747</v>
      </c>
      <c r="E12955" t="s">
        <v>2746</v>
      </c>
      <c r="F12955">
        <v>101048224</v>
      </c>
      <c r="G12955" t="s">
        <v>2745</v>
      </c>
      <c r="H12955" t="s">
        <v>2671</v>
      </c>
      <c r="I12955">
        <v>0.2</v>
      </c>
      <c r="J12955" t="s">
        <v>138</v>
      </c>
      <c r="K12955" t="s">
        <v>137</v>
      </c>
      <c r="L12955">
        <f>I12955*$Q$2/1000</f>
        <v>7.3999999999999996E-5</v>
      </c>
    </row>
    <row r="12956" spans="1:12">
      <c r="A12956" s="118">
        <v>45200</v>
      </c>
      <c r="B12956" t="s">
        <v>2677</v>
      </c>
      <c r="C12956" t="s">
        <v>2676</v>
      </c>
      <c r="D12956" t="s">
        <v>2744</v>
      </c>
      <c r="E12956" t="s">
        <v>2743</v>
      </c>
      <c r="F12956">
        <v>101036648</v>
      </c>
      <c r="G12956" t="s">
        <v>2742</v>
      </c>
      <c r="H12956" t="s">
        <v>2671</v>
      </c>
      <c r="I12956">
        <v>0.2</v>
      </c>
      <c r="J12956" t="s">
        <v>138</v>
      </c>
      <c r="K12956" t="s">
        <v>137</v>
      </c>
      <c r="L12956">
        <f>I12956*$Q$2/1000</f>
        <v>7.3999999999999996E-5</v>
      </c>
    </row>
    <row r="12957" spans="1:12">
      <c r="A12957" s="118">
        <v>45261</v>
      </c>
      <c r="B12957" t="s">
        <v>443</v>
      </c>
      <c r="C12957" t="s">
        <v>442</v>
      </c>
      <c r="D12957" t="s">
        <v>441</v>
      </c>
      <c r="E12957" t="s">
        <v>2741</v>
      </c>
      <c r="F12957">
        <v>101022020</v>
      </c>
      <c r="G12957" t="s">
        <v>2288</v>
      </c>
      <c r="H12957" s="122" t="s">
        <v>437</v>
      </c>
      <c r="I12957">
        <v>4725</v>
      </c>
      <c r="J12957" t="s">
        <v>199</v>
      </c>
      <c r="K12957" t="s">
        <v>198</v>
      </c>
      <c r="L12957">
        <f>I12957*$Q$4/1000</f>
        <v>8.3086819200000015</v>
      </c>
    </row>
    <row r="12958" spans="1:12">
      <c r="A12958" s="118">
        <v>45200</v>
      </c>
      <c r="B12958" t="s">
        <v>2677</v>
      </c>
      <c r="C12958" t="s">
        <v>2676</v>
      </c>
      <c r="D12958" t="s">
        <v>2740</v>
      </c>
      <c r="E12958" t="s">
        <v>2739</v>
      </c>
      <c r="F12958">
        <v>101027721</v>
      </c>
      <c r="G12958" t="s">
        <v>2738</v>
      </c>
      <c r="H12958" t="s">
        <v>2671</v>
      </c>
      <c r="I12958">
        <v>0.2</v>
      </c>
      <c r="J12958" t="s">
        <v>138</v>
      </c>
      <c r="K12958" t="s">
        <v>137</v>
      </c>
      <c r="L12958">
        <f>I12958*$Q$2/1000</f>
        <v>7.3999999999999996E-5</v>
      </c>
    </row>
    <row r="12959" spans="1:12">
      <c r="A12959" s="118">
        <v>45200</v>
      </c>
      <c r="B12959" t="s">
        <v>2677</v>
      </c>
      <c r="C12959" t="s">
        <v>2676</v>
      </c>
      <c r="D12959" t="s">
        <v>2737</v>
      </c>
      <c r="E12959" t="s">
        <v>2736</v>
      </c>
      <c r="F12959">
        <v>101027729</v>
      </c>
      <c r="G12959" t="s">
        <v>2735</v>
      </c>
      <c r="H12959" t="s">
        <v>2671</v>
      </c>
      <c r="I12959">
        <v>0.2</v>
      </c>
      <c r="J12959" t="s">
        <v>138</v>
      </c>
      <c r="K12959" t="s">
        <v>137</v>
      </c>
      <c r="L12959">
        <f>I12959*$Q$2/1000</f>
        <v>7.3999999999999996E-5</v>
      </c>
    </row>
    <row r="12960" spans="1:12">
      <c r="A12960" s="118">
        <v>45231</v>
      </c>
      <c r="B12960" t="s">
        <v>261</v>
      </c>
      <c r="C12960" t="s">
        <v>260</v>
      </c>
      <c r="D12960" t="s">
        <v>2649</v>
      </c>
      <c r="E12960" t="s">
        <v>2734</v>
      </c>
      <c r="F12960">
        <v>3445173</v>
      </c>
      <c r="G12960" t="s">
        <v>2733</v>
      </c>
      <c r="H12960" t="s">
        <v>139</v>
      </c>
      <c r="I12960">
        <v>55</v>
      </c>
      <c r="J12960" t="s">
        <v>145</v>
      </c>
      <c r="K12960" t="s">
        <v>137</v>
      </c>
      <c r="L12960">
        <f>I12960*$Q$2/100/1000</f>
        <v>2.0350000000000001E-4</v>
      </c>
    </row>
    <row r="12961" spans="1:12">
      <c r="A12961" s="118">
        <v>45200</v>
      </c>
      <c r="B12961" t="s">
        <v>2677</v>
      </c>
      <c r="C12961" t="s">
        <v>2676</v>
      </c>
      <c r="D12961" t="s">
        <v>2706</v>
      </c>
      <c r="E12961" t="s">
        <v>2732</v>
      </c>
      <c r="F12961">
        <v>101036340</v>
      </c>
      <c r="G12961" t="s">
        <v>2704</v>
      </c>
      <c r="H12961" t="s">
        <v>2671</v>
      </c>
      <c r="I12961">
        <v>0.2</v>
      </c>
      <c r="J12961" t="s">
        <v>138</v>
      </c>
      <c r="K12961" t="s">
        <v>137</v>
      </c>
      <c r="L12961">
        <f>I12961*$Q$2/1000</f>
        <v>7.3999999999999996E-5</v>
      </c>
    </row>
    <row r="12962" spans="1:12">
      <c r="A12962" s="118">
        <v>45231</v>
      </c>
      <c r="B12962" t="s">
        <v>574</v>
      </c>
      <c r="C12962" t="s">
        <v>573</v>
      </c>
      <c r="D12962" t="s">
        <v>1762</v>
      </c>
      <c r="E12962" t="s">
        <v>2731</v>
      </c>
      <c r="F12962" t="s">
        <v>1760</v>
      </c>
      <c r="G12962" t="s">
        <v>1759</v>
      </c>
      <c r="H12962" t="s">
        <v>569</v>
      </c>
      <c r="I12962">
        <v>298</v>
      </c>
      <c r="J12962" t="s">
        <v>145</v>
      </c>
      <c r="K12962" t="s">
        <v>137</v>
      </c>
      <c r="L12962">
        <f>I12962*$Q$2/100/1000</f>
        <v>1.1026E-3</v>
      </c>
    </row>
    <row r="12963" spans="1:12">
      <c r="A12963" s="118">
        <v>45231</v>
      </c>
      <c r="B12963" t="s">
        <v>574</v>
      </c>
      <c r="C12963" t="s">
        <v>573</v>
      </c>
      <c r="D12963" t="s">
        <v>2730</v>
      </c>
      <c r="E12963" t="s">
        <v>2729</v>
      </c>
      <c r="F12963">
        <v>4245252</v>
      </c>
      <c r="G12963" t="s">
        <v>1824</v>
      </c>
      <c r="H12963" t="s">
        <v>569</v>
      </c>
      <c r="I12963">
        <v>298</v>
      </c>
      <c r="J12963" t="s">
        <v>145</v>
      </c>
      <c r="K12963" t="s">
        <v>137</v>
      </c>
      <c r="L12963">
        <f>I12963*$Q$2/100/1000</f>
        <v>1.1026E-3</v>
      </c>
    </row>
    <row r="12964" spans="1:12">
      <c r="A12964" s="118">
        <v>45231</v>
      </c>
      <c r="B12964" t="s">
        <v>574</v>
      </c>
      <c r="C12964" t="s">
        <v>573</v>
      </c>
      <c r="D12964" t="s">
        <v>582</v>
      </c>
      <c r="E12964" t="s">
        <v>2728</v>
      </c>
      <c r="F12964">
        <v>101012395</v>
      </c>
      <c r="G12964" t="s">
        <v>570</v>
      </c>
      <c r="H12964" t="s">
        <v>569</v>
      </c>
      <c r="I12964">
        <v>298</v>
      </c>
      <c r="J12964" t="s">
        <v>145</v>
      </c>
      <c r="K12964" t="s">
        <v>137</v>
      </c>
      <c r="L12964">
        <f>I12964*$Q$2/100/1000</f>
        <v>1.1026E-3</v>
      </c>
    </row>
    <row r="12965" spans="1:12">
      <c r="A12965" s="118">
        <v>45231</v>
      </c>
      <c r="B12965" t="s">
        <v>2677</v>
      </c>
      <c r="C12965" t="s">
        <v>2676</v>
      </c>
      <c r="D12965" t="s">
        <v>2680</v>
      </c>
      <c r="E12965" t="s">
        <v>2727</v>
      </c>
      <c r="F12965" t="s">
        <v>2726</v>
      </c>
      <c r="G12965" t="s">
        <v>2725</v>
      </c>
      <c r="H12965" t="s">
        <v>2671</v>
      </c>
      <c r="I12965">
        <v>0.2</v>
      </c>
      <c r="J12965" t="s">
        <v>138</v>
      </c>
      <c r="K12965" t="s">
        <v>137</v>
      </c>
      <c r="L12965">
        <f>I12965*$Q$2/1000</f>
        <v>7.3999999999999996E-5</v>
      </c>
    </row>
    <row r="12966" spans="1:12">
      <c r="A12966" s="118">
        <v>45231</v>
      </c>
      <c r="B12966" t="s">
        <v>2677</v>
      </c>
      <c r="C12966" t="s">
        <v>2676</v>
      </c>
      <c r="D12966" t="s">
        <v>2724</v>
      </c>
      <c r="E12966" t="s">
        <v>2723</v>
      </c>
      <c r="F12966">
        <v>101036309</v>
      </c>
      <c r="G12966" t="s">
        <v>2722</v>
      </c>
      <c r="H12966" t="s">
        <v>2671</v>
      </c>
      <c r="I12966">
        <v>0.2</v>
      </c>
      <c r="J12966" t="s">
        <v>138</v>
      </c>
      <c r="K12966" t="s">
        <v>137</v>
      </c>
      <c r="L12966">
        <f>I12966*$Q$2/1000</f>
        <v>7.3999999999999996E-5</v>
      </c>
    </row>
    <row r="12967" spans="1:12">
      <c r="A12967" s="118">
        <v>45231</v>
      </c>
      <c r="B12967" t="s">
        <v>574</v>
      </c>
      <c r="C12967" t="s">
        <v>573</v>
      </c>
      <c r="D12967" t="s">
        <v>2536</v>
      </c>
      <c r="E12967" t="s">
        <v>2721</v>
      </c>
      <c r="F12967">
        <v>4245252</v>
      </c>
      <c r="G12967" t="s">
        <v>1824</v>
      </c>
      <c r="H12967" t="s">
        <v>569</v>
      </c>
      <c r="I12967">
        <v>298</v>
      </c>
      <c r="J12967" t="s">
        <v>145</v>
      </c>
      <c r="K12967" t="s">
        <v>137</v>
      </c>
      <c r="L12967">
        <f>I12967*$Q$2/100/1000</f>
        <v>1.1026E-3</v>
      </c>
    </row>
    <row r="12968" spans="1:12">
      <c r="A12968" s="118">
        <v>45231</v>
      </c>
      <c r="B12968" t="s">
        <v>2677</v>
      </c>
      <c r="C12968" t="s">
        <v>2676</v>
      </c>
      <c r="D12968" t="s">
        <v>2720</v>
      </c>
      <c r="E12968" t="s">
        <v>2719</v>
      </c>
      <c r="F12968">
        <v>101035927</v>
      </c>
      <c r="G12968" t="s">
        <v>2718</v>
      </c>
      <c r="H12968" t="s">
        <v>2671</v>
      </c>
      <c r="I12968">
        <v>0.2</v>
      </c>
      <c r="J12968" t="s">
        <v>138</v>
      </c>
      <c r="K12968" t="s">
        <v>137</v>
      </c>
      <c r="L12968">
        <f>I12968*$Q$2/1000</f>
        <v>7.3999999999999996E-5</v>
      </c>
    </row>
    <row r="12969" spans="1:12">
      <c r="A12969" s="118">
        <v>45231</v>
      </c>
      <c r="B12969" t="s">
        <v>2677</v>
      </c>
      <c r="C12969" t="s">
        <v>2676</v>
      </c>
      <c r="D12969" t="s">
        <v>2717</v>
      </c>
      <c r="E12969" t="s">
        <v>2716</v>
      </c>
      <c r="F12969">
        <v>101036744</v>
      </c>
      <c r="G12969" t="s">
        <v>2715</v>
      </c>
      <c r="H12969" t="s">
        <v>2671</v>
      </c>
      <c r="I12969">
        <v>0.2</v>
      </c>
      <c r="J12969" t="s">
        <v>138</v>
      </c>
      <c r="K12969" t="s">
        <v>137</v>
      </c>
      <c r="L12969">
        <f>I12969*$Q$2/1000</f>
        <v>7.3999999999999996E-5</v>
      </c>
    </row>
    <row r="12970" spans="1:12">
      <c r="A12970" s="118">
        <v>45231</v>
      </c>
      <c r="B12970" t="s">
        <v>2677</v>
      </c>
      <c r="C12970" t="s">
        <v>2676</v>
      </c>
      <c r="D12970" t="s">
        <v>2713</v>
      </c>
      <c r="E12970" t="s">
        <v>2714</v>
      </c>
      <c r="F12970">
        <v>101027724</v>
      </c>
      <c r="G12970" t="s">
        <v>2708</v>
      </c>
      <c r="H12970" t="s">
        <v>2671</v>
      </c>
      <c r="I12970">
        <v>0.2</v>
      </c>
      <c r="J12970" t="s">
        <v>138</v>
      </c>
      <c r="K12970" t="s">
        <v>137</v>
      </c>
      <c r="L12970">
        <f>I12970*$Q$2/1000</f>
        <v>7.3999999999999996E-5</v>
      </c>
    </row>
    <row r="12971" spans="1:12">
      <c r="A12971" s="118">
        <v>45231</v>
      </c>
      <c r="B12971" t="s">
        <v>2677</v>
      </c>
      <c r="C12971" t="s">
        <v>2676</v>
      </c>
      <c r="D12971" t="s">
        <v>2713</v>
      </c>
      <c r="E12971" t="s">
        <v>2712</v>
      </c>
      <c r="F12971">
        <v>101027721</v>
      </c>
      <c r="G12971" t="s">
        <v>2711</v>
      </c>
      <c r="H12971" t="s">
        <v>2671</v>
      </c>
      <c r="I12971">
        <v>0.2</v>
      </c>
      <c r="J12971" t="s">
        <v>138</v>
      </c>
      <c r="K12971" t="s">
        <v>137</v>
      </c>
      <c r="L12971">
        <f>I12971*$Q$2/1000</f>
        <v>7.3999999999999996E-5</v>
      </c>
    </row>
    <row r="12972" spans="1:12">
      <c r="A12972" s="118">
        <v>45231</v>
      </c>
      <c r="B12972" t="s">
        <v>2677</v>
      </c>
      <c r="C12972" t="s">
        <v>2676</v>
      </c>
      <c r="D12972" t="s">
        <v>2710</v>
      </c>
      <c r="E12972" t="s">
        <v>2709</v>
      </c>
      <c r="F12972">
        <v>101027724</v>
      </c>
      <c r="G12972" t="s">
        <v>2708</v>
      </c>
      <c r="H12972" t="s">
        <v>2671</v>
      </c>
      <c r="I12972">
        <v>0.2</v>
      </c>
      <c r="J12972" t="s">
        <v>138</v>
      </c>
      <c r="K12972" t="s">
        <v>137</v>
      </c>
      <c r="L12972">
        <f>I12972*$Q$2/1000</f>
        <v>7.3999999999999996E-5</v>
      </c>
    </row>
    <row r="12973" spans="1:12">
      <c r="A12973" s="118">
        <v>45231</v>
      </c>
      <c r="B12973" t="s">
        <v>460</v>
      </c>
      <c r="C12973" t="s">
        <v>459</v>
      </c>
      <c r="D12973" t="s">
        <v>2516</v>
      </c>
      <c r="E12973" t="s">
        <v>2707</v>
      </c>
      <c r="F12973">
        <v>1</v>
      </c>
      <c r="G12973" t="s">
        <v>667</v>
      </c>
      <c r="H12973" t="s">
        <v>455</v>
      </c>
      <c r="I12973">
        <v>103.6</v>
      </c>
      <c r="J12973" t="s">
        <v>145</v>
      </c>
      <c r="K12973" t="s">
        <v>137</v>
      </c>
      <c r="L12973">
        <f>I12973*$Q$2/100/1000</f>
        <v>3.8331999999999998E-4</v>
      </c>
    </row>
    <row r="12974" spans="1:12">
      <c r="A12974" s="118">
        <v>45261</v>
      </c>
      <c r="B12974" t="s">
        <v>2677</v>
      </c>
      <c r="C12974" t="s">
        <v>2676</v>
      </c>
      <c r="D12974" t="s">
        <v>2706</v>
      </c>
      <c r="E12974" t="s">
        <v>2705</v>
      </c>
      <c r="F12974">
        <v>101036340</v>
      </c>
      <c r="G12974" t="s">
        <v>2704</v>
      </c>
      <c r="H12974" t="s">
        <v>2671</v>
      </c>
      <c r="I12974">
        <v>0.2</v>
      </c>
      <c r="J12974" t="s">
        <v>138</v>
      </c>
      <c r="K12974" t="s">
        <v>137</v>
      </c>
      <c r="L12974">
        <f>I12974*$Q$2/1000</f>
        <v>7.3999999999999996E-5</v>
      </c>
    </row>
    <row r="12975" spans="1:12">
      <c r="A12975" s="118">
        <v>45261</v>
      </c>
      <c r="B12975" t="s">
        <v>2677</v>
      </c>
      <c r="C12975" t="s">
        <v>2676</v>
      </c>
      <c r="D12975" t="s">
        <v>2703</v>
      </c>
      <c r="E12975" t="s">
        <v>2702</v>
      </c>
      <c r="F12975">
        <v>101029266</v>
      </c>
      <c r="G12975" t="s">
        <v>2701</v>
      </c>
      <c r="H12975" t="s">
        <v>2671</v>
      </c>
      <c r="I12975">
        <v>0.2</v>
      </c>
      <c r="J12975" t="s">
        <v>138</v>
      </c>
      <c r="K12975" t="s">
        <v>137</v>
      </c>
      <c r="L12975">
        <f>I12975*$Q$2/1000</f>
        <v>7.3999999999999996E-5</v>
      </c>
    </row>
    <row r="12976" spans="1:12">
      <c r="A12976" s="118">
        <v>45231</v>
      </c>
      <c r="B12976" t="s">
        <v>240</v>
      </c>
      <c r="C12976" t="s">
        <v>239</v>
      </c>
      <c r="D12976" t="s">
        <v>2700</v>
      </c>
      <c r="E12976" t="s">
        <v>2699</v>
      </c>
      <c r="F12976">
        <v>101027939</v>
      </c>
      <c r="G12976" t="s">
        <v>2698</v>
      </c>
      <c r="H12976" t="s">
        <v>235</v>
      </c>
      <c r="I12976">
        <v>390</v>
      </c>
      <c r="J12976" t="s">
        <v>145</v>
      </c>
      <c r="K12976" t="s">
        <v>137</v>
      </c>
      <c r="L12976">
        <f>I12976*$Q$2/100/1000</f>
        <v>1.4430000000000001E-3</v>
      </c>
    </row>
    <row r="12977" spans="1:12">
      <c r="A12977" s="118">
        <v>45261</v>
      </c>
      <c r="B12977" t="s">
        <v>2677</v>
      </c>
      <c r="C12977" t="s">
        <v>2676</v>
      </c>
      <c r="D12977" t="s">
        <v>2697</v>
      </c>
      <c r="E12977" t="s">
        <v>2696</v>
      </c>
      <c r="F12977">
        <v>101029264</v>
      </c>
      <c r="G12977" t="s">
        <v>2695</v>
      </c>
      <c r="H12977" t="s">
        <v>2671</v>
      </c>
      <c r="I12977">
        <v>0.2</v>
      </c>
      <c r="J12977" t="s">
        <v>138</v>
      </c>
      <c r="K12977" t="s">
        <v>137</v>
      </c>
      <c r="L12977">
        <f>I12977*$Q$2/1000</f>
        <v>7.3999999999999996E-5</v>
      </c>
    </row>
    <row r="12978" spans="1:12">
      <c r="A12978" s="118">
        <v>45261</v>
      </c>
      <c r="B12978" t="s">
        <v>2677</v>
      </c>
      <c r="C12978" t="s">
        <v>2676</v>
      </c>
      <c r="D12978" t="s">
        <v>2694</v>
      </c>
      <c r="E12978" t="s">
        <v>2693</v>
      </c>
      <c r="F12978">
        <v>101029526</v>
      </c>
      <c r="G12978" t="s">
        <v>2692</v>
      </c>
      <c r="H12978" t="s">
        <v>2671</v>
      </c>
      <c r="I12978">
        <v>0.2</v>
      </c>
      <c r="J12978" t="s">
        <v>138</v>
      </c>
      <c r="K12978" t="s">
        <v>137</v>
      </c>
      <c r="L12978">
        <f>I12978*$Q$2/1000</f>
        <v>7.3999999999999996E-5</v>
      </c>
    </row>
    <row r="12979" spans="1:12">
      <c r="A12979" s="118">
        <v>45261</v>
      </c>
      <c r="B12979" t="s">
        <v>2677</v>
      </c>
      <c r="C12979" t="s">
        <v>2676</v>
      </c>
      <c r="D12979" t="s">
        <v>2682</v>
      </c>
      <c r="E12979" t="s">
        <v>2691</v>
      </c>
      <c r="F12979">
        <v>101029088</v>
      </c>
      <c r="G12979" t="s">
        <v>2678</v>
      </c>
      <c r="H12979" t="s">
        <v>2671</v>
      </c>
      <c r="I12979">
        <v>0.2</v>
      </c>
      <c r="J12979" t="s">
        <v>138</v>
      </c>
      <c r="K12979" t="s">
        <v>137</v>
      </c>
      <c r="L12979">
        <f>I12979*$Q$2/1000</f>
        <v>7.3999999999999996E-5</v>
      </c>
    </row>
    <row r="12980" spans="1:12">
      <c r="A12980" s="118">
        <v>45231</v>
      </c>
      <c r="B12980" t="s">
        <v>856</v>
      </c>
      <c r="C12980" t="s">
        <v>855</v>
      </c>
      <c r="D12980" t="s">
        <v>2690</v>
      </c>
      <c r="E12980" t="s">
        <v>2689</v>
      </c>
      <c r="F12980">
        <v>10208211</v>
      </c>
      <c r="G12980" t="s">
        <v>2688</v>
      </c>
      <c r="H12980" s="123" t="s">
        <v>851</v>
      </c>
      <c r="I12980">
        <v>5214</v>
      </c>
      <c r="J12980" t="s">
        <v>173</v>
      </c>
      <c r="K12980" t="s">
        <v>172</v>
      </c>
      <c r="L12980">
        <f>I12980*$Q$3*2.5/1000</f>
        <v>0.4181628</v>
      </c>
    </row>
    <row r="12981" spans="1:12">
      <c r="A12981" s="118">
        <v>45231</v>
      </c>
      <c r="B12981" t="s">
        <v>144</v>
      </c>
      <c r="C12981" t="s">
        <v>143</v>
      </c>
      <c r="D12981" t="s">
        <v>2687</v>
      </c>
      <c r="E12981" t="s">
        <v>2686</v>
      </c>
      <c r="F12981">
        <v>101014001</v>
      </c>
      <c r="G12981" t="s">
        <v>884</v>
      </c>
      <c r="H12981" t="s">
        <v>139</v>
      </c>
      <c r="I12981">
        <v>22.2</v>
      </c>
      <c r="J12981" t="s">
        <v>138</v>
      </c>
      <c r="K12981" t="s">
        <v>137</v>
      </c>
      <c r="L12981">
        <f>I12981*$Q$2/1000</f>
        <v>8.2140000000000008E-3</v>
      </c>
    </row>
    <row r="12982" spans="1:12">
      <c r="A12982" s="118">
        <v>45261</v>
      </c>
      <c r="B12982" t="s">
        <v>2677</v>
      </c>
      <c r="C12982" t="s">
        <v>2676</v>
      </c>
      <c r="D12982" t="s">
        <v>2682</v>
      </c>
      <c r="E12982" t="s">
        <v>2685</v>
      </c>
      <c r="F12982" t="s">
        <v>2673</v>
      </c>
      <c r="G12982" t="s">
        <v>2672</v>
      </c>
      <c r="H12982" t="s">
        <v>2671</v>
      </c>
      <c r="I12982">
        <v>0.2</v>
      </c>
      <c r="J12982" t="s">
        <v>138</v>
      </c>
      <c r="K12982" t="s">
        <v>137</v>
      </c>
      <c r="L12982">
        <f>I12982*$Q$2/1000</f>
        <v>7.3999999999999996E-5</v>
      </c>
    </row>
    <row r="12983" spans="1:12">
      <c r="A12983" s="118">
        <v>45261</v>
      </c>
      <c r="B12983" t="s">
        <v>2677</v>
      </c>
      <c r="C12983" t="s">
        <v>2676</v>
      </c>
      <c r="D12983" t="s">
        <v>2684</v>
      </c>
      <c r="E12983" t="s">
        <v>2683</v>
      </c>
      <c r="F12983">
        <v>101031782</v>
      </c>
      <c r="G12983" t="s">
        <v>2672</v>
      </c>
      <c r="H12983" t="s">
        <v>2671</v>
      </c>
      <c r="I12983">
        <v>0.2</v>
      </c>
      <c r="J12983" t="s">
        <v>138</v>
      </c>
      <c r="K12983" t="s">
        <v>137</v>
      </c>
      <c r="L12983">
        <f>I12983*$Q$2/1000</f>
        <v>7.3999999999999996E-5</v>
      </c>
    </row>
    <row r="12984" spans="1:12">
      <c r="A12984" s="118">
        <v>45261</v>
      </c>
      <c r="B12984" t="s">
        <v>2677</v>
      </c>
      <c r="C12984" t="s">
        <v>2676</v>
      </c>
      <c r="D12984" t="s">
        <v>2682</v>
      </c>
      <c r="E12984" t="s">
        <v>2681</v>
      </c>
      <c r="F12984">
        <v>101029088</v>
      </c>
      <c r="G12984" t="s">
        <v>2678</v>
      </c>
      <c r="H12984" t="s">
        <v>2671</v>
      </c>
      <c r="I12984">
        <v>0.2</v>
      </c>
      <c r="J12984" t="s">
        <v>138</v>
      </c>
      <c r="K12984" t="s">
        <v>137</v>
      </c>
      <c r="L12984">
        <f>I12984*$Q$2/1000</f>
        <v>7.3999999999999996E-5</v>
      </c>
    </row>
    <row r="12985" spans="1:12">
      <c r="A12985" s="118">
        <v>45261</v>
      </c>
      <c r="B12985" t="s">
        <v>2677</v>
      </c>
      <c r="C12985" t="s">
        <v>2676</v>
      </c>
      <c r="D12985" t="s">
        <v>2680</v>
      </c>
      <c r="E12985" t="s">
        <v>2679</v>
      </c>
      <c r="F12985">
        <v>101029088</v>
      </c>
      <c r="G12985" t="s">
        <v>2678</v>
      </c>
      <c r="H12985" t="s">
        <v>2671</v>
      </c>
      <c r="I12985">
        <v>0.2</v>
      </c>
      <c r="J12985" t="s">
        <v>138</v>
      </c>
      <c r="K12985" t="s">
        <v>137</v>
      </c>
      <c r="L12985">
        <f>I12985*$Q$2/1000</f>
        <v>7.3999999999999996E-5</v>
      </c>
    </row>
    <row r="12986" spans="1:12">
      <c r="A12986" s="118">
        <v>45261</v>
      </c>
      <c r="B12986" t="s">
        <v>2677</v>
      </c>
      <c r="C12986" t="s">
        <v>2676</v>
      </c>
      <c r="D12986" t="s">
        <v>2675</v>
      </c>
      <c r="E12986" t="s">
        <v>2674</v>
      </c>
      <c r="F12986" t="s">
        <v>2673</v>
      </c>
      <c r="G12986" t="s">
        <v>2672</v>
      </c>
      <c r="H12986" t="s">
        <v>2671</v>
      </c>
      <c r="I12986">
        <v>0.2</v>
      </c>
      <c r="J12986" t="s">
        <v>138</v>
      </c>
      <c r="K12986" t="s">
        <v>137</v>
      </c>
      <c r="L12986">
        <f>I12986*$Q$2/1000</f>
        <v>7.3999999999999996E-5</v>
      </c>
    </row>
    <row r="12987" spans="1:12">
      <c r="A12987" s="118">
        <v>45231</v>
      </c>
      <c r="B12987" t="s">
        <v>2485</v>
      </c>
      <c r="C12987" t="s">
        <v>2484</v>
      </c>
      <c r="D12987" t="s">
        <v>2670</v>
      </c>
      <c r="E12987" t="s">
        <v>2669</v>
      </c>
      <c r="F12987" t="s">
        <v>2481</v>
      </c>
      <c r="G12987" t="s">
        <v>2480</v>
      </c>
      <c r="H12987" t="s">
        <v>2479</v>
      </c>
      <c r="I12987">
        <v>80.400000000000006</v>
      </c>
      <c r="J12987" t="s">
        <v>223</v>
      </c>
      <c r="K12987" t="s">
        <v>137</v>
      </c>
      <c r="L12987">
        <f>I12987*$Q$5/1000</f>
        <v>8.1746700000000005E-2</v>
      </c>
    </row>
    <row r="12988" spans="1:12">
      <c r="A12988" s="118">
        <v>44927</v>
      </c>
      <c r="B12988" t="s">
        <v>2477</v>
      </c>
      <c r="C12988" t="s">
        <v>2476</v>
      </c>
      <c r="D12988" t="s">
        <v>2663</v>
      </c>
      <c r="E12988" t="s">
        <v>2668</v>
      </c>
      <c r="F12988">
        <v>13205360</v>
      </c>
      <c r="G12988" t="s">
        <v>2659</v>
      </c>
      <c r="H12988" s="121" t="s">
        <v>2472</v>
      </c>
      <c r="I12988">
        <v>6.8</v>
      </c>
      <c r="J12988" t="s">
        <v>138</v>
      </c>
      <c r="K12988" t="s">
        <v>137</v>
      </c>
      <c r="L12988">
        <f>I12988*$Q$4/1000</f>
        <v>1.1957468160000002E-2</v>
      </c>
    </row>
    <row r="12989" spans="1:12">
      <c r="A12989" s="118">
        <v>44927</v>
      </c>
      <c r="B12989" t="s">
        <v>2477</v>
      </c>
      <c r="C12989" t="s">
        <v>2476</v>
      </c>
      <c r="D12989" t="s">
        <v>2663</v>
      </c>
      <c r="E12989" t="s">
        <v>2667</v>
      </c>
      <c r="F12989">
        <v>13205360</v>
      </c>
      <c r="G12989" t="s">
        <v>2659</v>
      </c>
      <c r="H12989" s="121" t="s">
        <v>2472</v>
      </c>
      <c r="I12989">
        <v>6.8</v>
      </c>
      <c r="J12989" t="s">
        <v>138</v>
      </c>
      <c r="K12989" t="s">
        <v>137</v>
      </c>
      <c r="L12989">
        <f>I12989*$Q$4/1000</f>
        <v>1.1957468160000002E-2</v>
      </c>
    </row>
    <row r="12990" spans="1:12">
      <c r="A12990" s="118">
        <v>44927</v>
      </c>
      <c r="B12990" t="s">
        <v>2477</v>
      </c>
      <c r="C12990" t="s">
        <v>2476</v>
      </c>
      <c r="D12990" t="s">
        <v>2666</v>
      </c>
      <c r="E12990" t="s">
        <v>2665</v>
      </c>
      <c r="F12990">
        <v>13205360</v>
      </c>
      <c r="G12990" t="s">
        <v>2664</v>
      </c>
      <c r="H12990" s="121" t="s">
        <v>2472</v>
      </c>
      <c r="I12990">
        <v>6.8</v>
      </c>
      <c r="J12990" t="s">
        <v>138</v>
      </c>
      <c r="K12990" t="s">
        <v>137</v>
      </c>
      <c r="L12990">
        <f>I12990*$Q$4/1000</f>
        <v>1.1957468160000002E-2</v>
      </c>
    </row>
    <row r="12991" spans="1:12">
      <c r="A12991" s="118">
        <v>44958</v>
      </c>
      <c r="B12991" t="s">
        <v>2477</v>
      </c>
      <c r="C12991" t="s">
        <v>2476</v>
      </c>
      <c r="D12991" t="s">
        <v>2663</v>
      </c>
      <c r="E12991" t="s">
        <v>2662</v>
      </c>
      <c r="F12991">
        <v>13205360</v>
      </c>
      <c r="G12991" t="s">
        <v>2659</v>
      </c>
      <c r="H12991" s="121" t="s">
        <v>2472</v>
      </c>
      <c r="I12991">
        <v>6.8</v>
      </c>
      <c r="J12991" t="s">
        <v>138</v>
      </c>
      <c r="K12991" t="s">
        <v>137</v>
      </c>
      <c r="L12991">
        <f>I12991*$Q$4/1000</f>
        <v>1.1957468160000002E-2</v>
      </c>
    </row>
    <row r="12992" spans="1:12">
      <c r="A12992" s="118">
        <v>44958</v>
      </c>
      <c r="B12992" t="s">
        <v>2477</v>
      </c>
      <c r="C12992" t="s">
        <v>2476</v>
      </c>
      <c r="D12992" t="s">
        <v>2475</v>
      </c>
      <c r="E12992" t="s">
        <v>2661</v>
      </c>
      <c r="F12992">
        <v>13205360</v>
      </c>
      <c r="G12992" t="s">
        <v>2659</v>
      </c>
      <c r="H12992" s="121" t="s">
        <v>2472</v>
      </c>
      <c r="I12992">
        <v>6.8</v>
      </c>
      <c r="J12992" t="s">
        <v>138</v>
      </c>
      <c r="K12992" t="s">
        <v>137</v>
      </c>
      <c r="L12992">
        <f>I12992*$Q$4/1000</f>
        <v>1.1957468160000002E-2</v>
      </c>
    </row>
    <row r="12993" spans="1:12">
      <c r="A12993" s="118">
        <v>44986</v>
      </c>
      <c r="B12993" t="s">
        <v>2477</v>
      </c>
      <c r="C12993" t="s">
        <v>2476</v>
      </c>
      <c r="D12993" t="s">
        <v>2475</v>
      </c>
      <c r="E12993" t="s">
        <v>2660</v>
      </c>
      <c r="F12993">
        <v>13205360</v>
      </c>
      <c r="G12993" t="s">
        <v>2659</v>
      </c>
      <c r="H12993" s="121" t="s">
        <v>2472</v>
      </c>
      <c r="I12993">
        <v>6.8</v>
      </c>
      <c r="J12993" t="s">
        <v>138</v>
      </c>
      <c r="K12993" t="s">
        <v>137</v>
      </c>
      <c r="L12993">
        <f>I12993*$Q$4/1000</f>
        <v>1.1957468160000002E-2</v>
      </c>
    </row>
    <row r="12994" spans="1:12">
      <c r="A12994" s="118">
        <v>45047</v>
      </c>
      <c r="B12994" t="s">
        <v>2477</v>
      </c>
      <c r="C12994" t="s">
        <v>2476</v>
      </c>
      <c r="D12994" t="s">
        <v>2658</v>
      </c>
      <c r="E12994" t="s">
        <v>2657</v>
      </c>
      <c r="F12994" t="s">
        <v>2599</v>
      </c>
      <c r="G12994" t="s">
        <v>2598</v>
      </c>
      <c r="H12994" s="121" t="s">
        <v>2472</v>
      </c>
      <c r="I12994">
        <v>6.8</v>
      </c>
      <c r="J12994" t="s">
        <v>138</v>
      </c>
      <c r="K12994" t="s">
        <v>137</v>
      </c>
      <c r="L12994">
        <f>I12994*$Q$4/1000</f>
        <v>1.1957468160000002E-2</v>
      </c>
    </row>
    <row r="12995" spans="1:12">
      <c r="A12995" s="118">
        <v>45047</v>
      </c>
      <c r="B12995" t="s">
        <v>2477</v>
      </c>
      <c r="C12995" t="s">
        <v>2476</v>
      </c>
      <c r="D12995" t="s">
        <v>2653</v>
      </c>
      <c r="E12995" t="s">
        <v>2656</v>
      </c>
      <c r="F12995" t="s">
        <v>2582</v>
      </c>
      <c r="G12995" t="s">
        <v>2581</v>
      </c>
      <c r="H12995" s="121" t="s">
        <v>2472</v>
      </c>
      <c r="I12995">
        <v>6.8</v>
      </c>
      <c r="J12995" t="s">
        <v>138</v>
      </c>
      <c r="K12995" t="s">
        <v>137</v>
      </c>
      <c r="L12995">
        <f>I12995*$Q$4/1000</f>
        <v>1.1957468160000002E-2</v>
      </c>
    </row>
    <row r="12996" spans="1:12">
      <c r="A12996" s="118">
        <v>45047</v>
      </c>
      <c r="B12996" t="s">
        <v>2477</v>
      </c>
      <c r="C12996" t="s">
        <v>2476</v>
      </c>
      <c r="D12996" t="s">
        <v>2653</v>
      </c>
      <c r="E12996" t="s">
        <v>2655</v>
      </c>
      <c r="F12996" t="s">
        <v>2582</v>
      </c>
      <c r="G12996" t="s">
        <v>2581</v>
      </c>
      <c r="H12996" s="121" t="s">
        <v>2472</v>
      </c>
      <c r="I12996">
        <v>6.8</v>
      </c>
      <c r="J12996" t="s">
        <v>138</v>
      </c>
      <c r="K12996" t="s">
        <v>137</v>
      </c>
      <c r="L12996">
        <f>I12996*$Q$4/1000</f>
        <v>1.1957468160000002E-2</v>
      </c>
    </row>
    <row r="12997" spans="1:12">
      <c r="A12997" s="118">
        <v>45047</v>
      </c>
      <c r="B12997" t="s">
        <v>2477</v>
      </c>
      <c r="C12997" t="s">
        <v>2476</v>
      </c>
      <c r="D12997" t="s">
        <v>2653</v>
      </c>
      <c r="E12997" t="s">
        <v>2654</v>
      </c>
      <c r="F12997" t="s">
        <v>2582</v>
      </c>
      <c r="G12997" t="s">
        <v>2581</v>
      </c>
      <c r="H12997" s="121" t="s">
        <v>2472</v>
      </c>
      <c r="I12997">
        <v>6.8</v>
      </c>
      <c r="J12997" t="s">
        <v>138</v>
      </c>
      <c r="K12997" t="s">
        <v>137</v>
      </c>
      <c r="L12997">
        <f>I12997*$Q$4/1000</f>
        <v>1.1957468160000002E-2</v>
      </c>
    </row>
    <row r="12998" spans="1:12">
      <c r="A12998" s="118">
        <v>45047</v>
      </c>
      <c r="B12998" t="s">
        <v>2477</v>
      </c>
      <c r="C12998" t="s">
        <v>2476</v>
      </c>
      <c r="D12998" t="s">
        <v>2653</v>
      </c>
      <c r="E12998" t="s">
        <v>2652</v>
      </c>
      <c r="F12998" t="s">
        <v>2582</v>
      </c>
      <c r="G12998" t="s">
        <v>2581</v>
      </c>
      <c r="H12998" s="121" t="s">
        <v>2472</v>
      </c>
      <c r="I12998">
        <v>6.8</v>
      </c>
      <c r="J12998" t="s">
        <v>138</v>
      </c>
      <c r="K12998" t="s">
        <v>137</v>
      </c>
      <c r="L12998">
        <f>I12998*$Q$4/1000</f>
        <v>1.1957468160000002E-2</v>
      </c>
    </row>
    <row r="12999" spans="1:12">
      <c r="A12999" s="118">
        <v>45078</v>
      </c>
      <c r="B12999" t="s">
        <v>2477</v>
      </c>
      <c r="C12999" t="s">
        <v>2476</v>
      </c>
      <c r="D12999" t="s">
        <v>2651</v>
      </c>
      <c r="E12999" t="s">
        <v>2650</v>
      </c>
      <c r="F12999" t="s">
        <v>2578</v>
      </c>
      <c r="G12999" t="s">
        <v>2577</v>
      </c>
      <c r="H12999" s="121" t="s">
        <v>2472</v>
      </c>
      <c r="I12999">
        <v>6.8</v>
      </c>
      <c r="J12999" t="s">
        <v>138</v>
      </c>
      <c r="K12999" t="s">
        <v>137</v>
      </c>
      <c r="L12999">
        <f>I12999*$Q$4/1000</f>
        <v>1.1957468160000002E-2</v>
      </c>
    </row>
    <row r="13000" spans="1:12">
      <c r="A13000" s="118">
        <v>45231</v>
      </c>
      <c r="B13000" t="s">
        <v>261</v>
      </c>
      <c r="C13000" t="s">
        <v>260</v>
      </c>
      <c r="D13000" t="s">
        <v>2649</v>
      </c>
      <c r="E13000" t="s">
        <v>2648</v>
      </c>
      <c r="F13000">
        <v>3045002</v>
      </c>
      <c r="G13000" t="s">
        <v>2647</v>
      </c>
      <c r="H13000" t="s">
        <v>139</v>
      </c>
      <c r="I13000">
        <v>55</v>
      </c>
      <c r="J13000" t="s">
        <v>145</v>
      </c>
      <c r="K13000" t="s">
        <v>137</v>
      </c>
      <c r="L13000">
        <f>I13000*$Q$2/100/1000</f>
        <v>2.0350000000000001E-4</v>
      </c>
    </row>
    <row r="13001" spans="1:12">
      <c r="A13001" s="118">
        <v>45078</v>
      </c>
      <c r="B13001" t="s">
        <v>2477</v>
      </c>
      <c r="C13001" t="s">
        <v>2476</v>
      </c>
      <c r="D13001" t="s">
        <v>2635</v>
      </c>
      <c r="E13001" t="s">
        <v>2646</v>
      </c>
      <c r="F13001" t="s">
        <v>2599</v>
      </c>
      <c r="G13001" t="s">
        <v>2598</v>
      </c>
      <c r="H13001" s="121" t="s">
        <v>2472</v>
      </c>
      <c r="I13001">
        <v>6.8</v>
      </c>
      <c r="J13001" t="s">
        <v>138</v>
      </c>
      <c r="K13001" t="s">
        <v>137</v>
      </c>
      <c r="L13001">
        <f>I13001*$Q$4/1000</f>
        <v>1.1957468160000002E-2</v>
      </c>
    </row>
    <row r="13002" spans="1:12">
      <c r="A13002" s="118">
        <v>45078</v>
      </c>
      <c r="B13002" t="s">
        <v>2477</v>
      </c>
      <c r="C13002" t="s">
        <v>2476</v>
      </c>
      <c r="D13002" t="s">
        <v>2632</v>
      </c>
      <c r="E13002" t="s">
        <v>2645</v>
      </c>
      <c r="F13002" t="s">
        <v>2582</v>
      </c>
      <c r="G13002" t="s">
        <v>2581</v>
      </c>
      <c r="H13002" s="121" t="s">
        <v>2472</v>
      </c>
      <c r="I13002">
        <v>6.8</v>
      </c>
      <c r="J13002" t="s">
        <v>138</v>
      </c>
      <c r="K13002" t="s">
        <v>137</v>
      </c>
      <c r="L13002">
        <f>I13002*$Q$4/1000</f>
        <v>1.1957468160000002E-2</v>
      </c>
    </row>
    <row r="13003" spans="1:12">
      <c r="A13003" s="118">
        <v>45078</v>
      </c>
      <c r="B13003" t="s">
        <v>2477</v>
      </c>
      <c r="C13003" t="s">
        <v>2476</v>
      </c>
      <c r="D13003" t="s">
        <v>2637</v>
      </c>
      <c r="E13003" t="s">
        <v>2644</v>
      </c>
      <c r="F13003" t="s">
        <v>2582</v>
      </c>
      <c r="G13003" t="s">
        <v>2581</v>
      </c>
      <c r="H13003" s="121" t="s">
        <v>2472</v>
      </c>
      <c r="I13003">
        <v>6.8</v>
      </c>
      <c r="J13003" t="s">
        <v>138</v>
      </c>
      <c r="K13003" t="s">
        <v>137</v>
      </c>
      <c r="L13003">
        <f>I13003*$Q$4/1000</f>
        <v>1.1957468160000002E-2</v>
      </c>
    </row>
    <row r="13004" spans="1:12">
      <c r="A13004" s="118">
        <v>45231</v>
      </c>
      <c r="B13004" t="s">
        <v>261</v>
      </c>
      <c r="C13004" t="s">
        <v>260</v>
      </c>
      <c r="D13004" t="s">
        <v>2643</v>
      </c>
      <c r="E13004" t="s">
        <v>2642</v>
      </c>
      <c r="F13004">
        <v>85212378</v>
      </c>
      <c r="G13004" t="s">
        <v>2641</v>
      </c>
      <c r="H13004" t="s">
        <v>139</v>
      </c>
      <c r="I13004">
        <v>55</v>
      </c>
      <c r="J13004" t="s">
        <v>145</v>
      </c>
      <c r="K13004" t="s">
        <v>137</v>
      </c>
      <c r="L13004">
        <f>I13004*$Q$2/100/1000</f>
        <v>2.0350000000000001E-4</v>
      </c>
    </row>
    <row r="13005" spans="1:12">
      <c r="A13005" s="118">
        <v>45078</v>
      </c>
      <c r="B13005" t="s">
        <v>2477</v>
      </c>
      <c r="C13005" t="s">
        <v>2476</v>
      </c>
      <c r="D13005" t="s">
        <v>2635</v>
      </c>
      <c r="E13005" t="s">
        <v>2640</v>
      </c>
      <c r="F13005" t="s">
        <v>2599</v>
      </c>
      <c r="G13005" t="s">
        <v>2598</v>
      </c>
      <c r="H13005" s="121" t="s">
        <v>2472</v>
      </c>
      <c r="I13005">
        <v>6.8</v>
      </c>
      <c r="J13005" t="s">
        <v>138</v>
      </c>
      <c r="K13005" t="s">
        <v>137</v>
      </c>
      <c r="L13005">
        <f>I13005*$Q$4/1000</f>
        <v>1.1957468160000002E-2</v>
      </c>
    </row>
    <row r="13006" spans="1:12">
      <c r="A13006" s="118">
        <v>45108</v>
      </c>
      <c r="B13006" t="s">
        <v>2477</v>
      </c>
      <c r="C13006" t="s">
        <v>2476</v>
      </c>
      <c r="D13006" t="s">
        <v>2632</v>
      </c>
      <c r="E13006" t="s">
        <v>2639</v>
      </c>
      <c r="F13006" t="s">
        <v>2582</v>
      </c>
      <c r="G13006" t="s">
        <v>2581</v>
      </c>
      <c r="H13006" s="121" t="s">
        <v>2472</v>
      </c>
      <c r="I13006">
        <v>6.8</v>
      </c>
      <c r="J13006" t="s">
        <v>138</v>
      </c>
      <c r="K13006" t="s">
        <v>137</v>
      </c>
      <c r="L13006">
        <f>I13006*$Q$4/1000</f>
        <v>1.1957468160000002E-2</v>
      </c>
    </row>
    <row r="13007" spans="1:12">
      <c r="A13007" s="118">
        <v>45108</v>
      </c>
      <c r="B13007" t="s">
        <v>2477</v>
      </c>
      <c r="C13007" t="s">
        <v>2476</v>
      </c>
      <c r="D13007" t="s">
        <v>2632</v>
      </c>
      <c r="E13007" t="s">
        <v>2638</v>
      </c>
      <c r="F13007" t="s">
        <v>2599</v>
      </c>
      <c r="G13007" t="s">
        <v>2598</v>
      </c>
      <c r="H13007" s="121" t="s">
        <v>2472</v>
      </c>
      <c r="I13007">
        <v>6.8</v>
      </c>
      <c r="J13007" t="s">
        <v>138</v>
      </c>
      <c r="K13007" t="s">
        <v>137</v>
      </c>
      <c r="L13007">
        <f>I13007*$Q$4/1000</f>
        <v>1.1957468160000002E-2</v>
      </c>
    </row>
    <row r="13008" spans="1:12">
      <c r="A13008" s="118">
        <v>45108</v>
      </c>
      <c r="B13008" t="s">
        <v>2477</v>
      </c>
      <c r="C13008" t="s">
        <v>2476</v>
      </c>
      <c r="D13008" t="s">
        <v>2637</v>
      </c>
      <c r="E13008" t="s">
        <v>2636</v>
      </c>
      <c r="F13008" t="s">
        <v>2599</v>
      </c>
      <c r="G13008" t="s">
        <v>2598</v>
      </c>
      <c r="H13008" s="121" t="s">
        <v>2472</v>
      </c>
      <c r="I13008">
        <v>6.8</v>
      </c>
      <c r="J13008" t="s">
        <v>138</v>
      </c>
      <c r="K13008" t="s">
        <v>137</v>
      </c>
      <c r="L13008">
        <f>I13008*$Q$4/1000</f>
        <v>1.1957468160000002E-2</v>
      </c>
    </row>
    <row r="13009" spans="1:12">
      <c r="A13009" s="118">
        <v>45108</v>
      </c>
      <c r="B13009" t="s">
        <v>2477</v>
      </c>
      <c r="C13009" t="s">
        <v>2476</v>
      </c>
      <c r="D13009" t="s">
        <v>2635</v>
      </c>
      <c r="E13009" t="s">
        <v>2634</v>
      </c>
      <c r="F13009" t="s">
        <v>2578</v>
      </c>
      <c r="G13009" t="s">
        <v>2577</v>
      </c>
      <c r="H13009" s="121" t="s">
        <v>2472</v>
      </c>
      <c r="I13009">
        <v>6.8</v>
      </c>
      <c r="J13009" t="s">
        <v>138</v>
      </c>
      <c r="K13009" t="s">
        <v>137</v>
      </c>
      <c r="L13009">
        <f>I13009*$Q$4/1000</f>
        <v>1.1957468160000002E-2</v>
      </c>
    </row>
    <row r="13010" spans="1:12">
      <c r="A13010" s="118">
        <v>45108</v>
      </c>
      <c r="B13010" t="s">
        <v>2477</v>
      </c>
      <c r="C13010" t="s">
        <v>2476</v>
      </c>
      <c r="D13010" t="s">
        <v>2627</v>
      </c>
      <c r="E13010" t="s">
        <v>2633</v>
      </c>
      <c r="F13010" t="s">
        <v>2599</v>
      </c>
      <c r="G13010" t="s">
        <v>2598</v>
      </c>
      <c r="H13010" s="121" t="s">
        <v>2472</v>
      </c>
      <c r="I13010">
        <v>6.8</v>
      </c>
      <c r="J13010" t="s">
        <v>138</v>
      </c>
      <c r="K13010" t="s">
        <v>137</v>
      </c>
      <c r="L13010">
        <f>I13010*$Q$4/1000</f>
        <v>1.1957468160000002E-2</v>
      </c>
    </row>
    <row r="13011" spans="1:12">
      <c r="A13011" s="118">
        <v>45108</v>
      </c>
      <c r="B13011" t="s">
        <v>2477</v>
      </c>
      <c r="C13011" t="s">
        <v>2476</v>
      </c>
      <c r="D13011" t="s">
        <v>2632</v>
      </c>
      <c r="E13011" t="s">
        <v>2631</v>
      </c>
      <c r="F13011" t="s">
        <v>2599</v>
      </c>
      <c r="G13011" t="s">
        <v>2598</v>
      </c>
      <c r="H13011" s="121" t="s">
        <v>2472</v>
      </c>
      <c r="I13011">
        <v>6.8</v>
      </c>
      <c r="J13011" t="s">
        <v>138</v>
      </c>
      <c r="K13011" t="s">
        <v>137</v>
      </c>
      <c r="L13011">
        <f>I13011*$Q$4/1000</f>
        <v>1.1957468160000002E-2</v>
      </c>
    </row>
    <row r="13012" spans="1:12">
      <c r="A13012" s="118">
        <v>45108</v>
      </c>
      <c r="B13012" t="s">
        <v>2477</v>
      </c>
      <c r="C13012" t="s">
        <v>2476</v>
      </c>
      <c r="D13012" t="s">
        <v>2620</v>
      </c>
      <c r="E13012" t="s">
        <v>2630</v>
      </c>
      <c r="F13012" t="s">
        <v>2582</v>
      </c>
      <c r="G13012" t="s">
        <v>2581</v>
      </c>
      <c r="H13012" s="121" t="s">
        <v>2472</v>
      </c>
      <c r="I13012">
        <v>6.8</v>
      </c>
      <c r="J13012" t="s">
        <v>138</v>
      </c>
      <c r="K13012" t="s">
        <v>137</v>
      </c>
      <c r="L13012">
        <f>I13012*$Q$4/1000</f>
        <v>1.1957468160000002E-2</v>
      </c>
    </row>
    <row r="13013" spans="1:12">
      <c r="A13013" s="118">
        <v>45108</v>
      </c>
      <c r="B13013" t="s">
        <v>2477</v>
      </c>
      <c r="C13013" t="s">
        <v>2476</v>
      </c>
      <c r="D13013" t="s">
        <v>2627</v>
      </c>
      <c r="E13013" t="s">
        <v>2629</v>
      </c>
      <c r="F13013" t="s">
        <v>2582</v>
      </c>
      <c r="G13013" t="s">
        <v>2581</v>
      </c>
      <c r="H13013" s="121" t="s">
        <v>2472</v>
      </c>
      <c r="I13013">
        <v>6.8</v>
      </c>
      <c r="J13013" t="s">
        <v>138</v>
      </c>
      <c r="K13013" t="s">
        <v>137</v>
      </c>
      <c r="L13013">
        <f>I13013*$Q$4/1000</f>
        <v>1.1957468160000002E-2</v>
      </c>
    </row>
    <row r="13014" spans="1:12">
      <c r="A13014" s="118">
        <v>45139</v>
      </c>
      <c r="B13014" t="s">
        <v>2477</v>
      </c>
      <c r="C13014" t="s">
        <v>2476</v>
      </c>
      <c r="D13014" t="s">
        <v>2627</v>
      </c>
      <c r="E13014" t="s">
        <v>2628</v>
      </c>
      <c r="F13014" s="119" t="s">
        <v>2578</v>
      </c>
      <c r="G13014" t="s">
        <v>2577</v>
      </c>
      <c r="H13014" s="121" t="s">
        <v>2472</v>
      </c>
      <c r="I13014">
        <v>6.8</v>
      </c>
      <c r="J13014" t="s">
        <v>138</v>
      </c>
      <c r="K13014" t="s">
        <v>137</v>
      </c>
      <c r="L13014">
        <f>I13014*$Q$4/1000</f>
        <v>1.1957468160000002E-2</v>
      </c>
    </row>
    <row r="13015" spans="1:12">
      <c r="A13015" s="118">
        <v>45139</v>
      </c>
      <c r="B13015" t="s">
        <v>2477</v>
      </c>
      <c r="C13015" t="s">
        <v>2476</v>
      </c>
      <c r="D13015" t="s">
        <v>2627</v>
      </c>
      <c r="E13015" t="s">
        <v>2626</v>
      </c>
      <c r="F13015" s="119" t="s">
        <v>2599</v>
      </c>
      <c r="G13015" t="s">
        <v>2598</v>
      </c>
      <c r="H13015" s="121" t="s">
        <v>2472</v>
      </c>
      <c r="I13015">
        <v>6.8</v>
      </c>
      <c r="J13015" t="s">
        <v>138</v>
      </c>
      <c r="K13015" t="s">
        <v>137</v>
      </c>
      <c r="L13015">
        <f>I13015*$Q$4/1000</f>
        <v>1.1957468160000002E-2</v>
      </c>
    </row>
    <row r="13016" spans="1:12">
      <c r="A13016" s="118">
        <v>45139</v>
      </c>
      <c r="B13016" t="s">
        <v>2477</v>
      </c>
      <c r="C13016" t="s">
        <v>2476</v>
      </c>
      <c r="D13016" t="s">
        <v>2620</v>
      </c>
      <c r="E13016" t="s">
        <v>2625</v>
      </c>
      <c r="F13016" s="119" t="s">
        <v>2599</v>
      </c>
      <c r="G13016" t="s">
        <v>2598</v>
      </c>
      <c r="H13016" s="121" t="s">
        <v>2472</v>
      </c>
      <c r="I13016">
        <v>6.8</v>
      </c>
      <c r="J13016" t="s">
        <v>138</v>
      </c>
      <c r="K13016" t="s">
        <v>137</v>
      </c>
      <c r="L13016">
        <f>I13016*$Q$4/1000</f>
        <v>1.1957468160000002E-2</v>
      </c>
    </row>
    <row r="13017" spans="1:12">
      <c r="A13017" s="118">
        <v>45170</v>
      </c>
      <c r="B13017" t="s">
        <v>2477</v>
      </c>
      <c r="C13017" t="s">
        <v>2476</v>
      </c>
      <c r="D13017" t="s">
        <v>2620</v>
      </c>
      <c r="E13017" t="s">
        <v>2624</v>
      </c>
      <c r="F13017" t="s">
        <v>2599</v>
      </c>
      <c r="G13017" t="s">
        <v>2598</v>
      </c>
      <c r="H13017" s="121" t="s">
        <v>2472</v>
      </c>
      <c r="I13017">
        <v>6.8</v>
      </c>
      <c r="J13017" t="s">
        <v>138</v>
      </c>
      <c r="K13017" t="s">
        <v>137</v>
      </c>
      <c r="L13017">
        <f>I13017*$Q$4/1000</f>
        <v>1.1957468160000002E-2</v>
      </c>
    </row>
    <row r="13018" spans="1:12">
      <c r="A13018" s="118">
        <v>45170</v>
      </c>
      <c r="B13018" t="s">
        <v>2477</v>
      </c>
      <c r="C13018" t="s">
        <v>2476</v>
      </c>
      <c r="D13018" t="s">
        <v>2606</v>
      </c>
      <c r="E13018" t="s">
        <v>2623</v>
      </c>
      <c r="F13018" t="s">
        <v>2582</v>
      </c>
      <c r="G13018" t="s">
        <v>2581</v>
      </c>
      <c r="H13018" s="121" t="s">
        <v>2472</v>
      </c>
      <c r="I13018">
        <v>6.8</v>
      </c>
      <c r="J13018" t="s">
        <v>138</v>
      </c>
      <c r="K13018" t="s">
        <v>137</v>
      </c>
      <c r="L13018">
        <f>I13018*$Q$4/1000</f>
        <v>1.1957468160000002E-2</v>
      </c>
    </row>
    <row r="13019" spans="1:12">
      <c r="A13019" s="118">
        <v>45170</v>
      </c>
      <c r="B13019" t="s">
        <v>2477</v>
      </c>
      <c r="C13019" t="s">
        <v>2476</v>
      </c>
      <c r="D13019" t="s">
        <v>2620</v>
      </c>
      <c r="E13019" t="s">
        <v>2622</v>
      </c>
      <c r="F13019" t="s">
        <v>2578</v>
      </c>
      <c r="G13019" t="s">
        <v>2577</v>
      </c>
      <c r="H13019" s="121" t="s">
        <v>2472</v>
      </c>
      <c r="I13019">
        <v>6.8</v>
      </c>
      <c r="J13019" t="s">
        <v>138</v>
      </c>
      <c r="K13019" t="s">
        <v>137</v>
      </c>
      <c r="L13019">
        <f>I13019*$Q$4/1000</f>
        <v>1.1957468160000002E-2</v>
      </c>
    </row>
    <row r="13020" spans="1:12">
      <c r="A13020" s="118">
        <v>45170</v>
      </c>
      <c r="B13020" t="s">
        <v>2477</v>
      </c>
      <c r="C13020" t="s">
        <v>2476</v>
      </c>
      <c r="D13020" t="s">
        <v>2620</v>
      </c>
      <c r="E13020" t="s">
        <v>2621</v>
      </c>
      <c r="F13020" t="s">
        <v>2578</v>
      </c>
      <c r="G13020" t="s">
        <v>2577</v>
      </c>
      <c r="H13020" s="121" t="s">
        <v>2472</v>
      </c>
      <c r="I13020">
        <v>6.8</v>
      </c>
      <c r="J13020" t="s">
        <v>138</v>
      </c>
      <c r="K13020" t="s">
        <v>137</v>
      </c>
      <c r="L13020">
        <f>I13020*$Q$4/1000</f>
        <v>1.1957468160000002E-2</v>
      </c>
    </row>
    <row r="13021" spans="1:12">
      <c r="A13021" s="118">
        <v>45170</v>
      </c>
      <c r="B13021" t="s">
        <v>2477</v>
      </c>
      <c r="C13021" t="s">
        <v>2476</v>
      </c>
      <c r="D13021" t="s">
        <v>2620</v>
      </c>
      <c r="E13021" t="s">
        <v>2619</v>
      </c>
      <c r="F13021" t="s">
        <v>2599</v>
      </c>
      <c r="G13021" t="s">
        <v>2598</v>
      </c>
      <c r="H13021" s="121" t="s">
        <v>2472</v>
      </c>
      <c r="I13021">
        <v>6.8</v>
      </c>
      <c r="J13021" t="s">
        <v>138</v>
      </c>
      <c r="K13021" t="s">
        <v>137</v>
      </c>
      <c r="L13021">
        <f>I13021*$Q$4/1000</f>
        <v>1.1957468160000002E-2</v>
      </c>
    </row>
    <row r="13022" spans="1:12">
      <c r="A13022" s="118">
        <v>45170</v>
      </c>
      <c r="B13022" t="s">
        <v>2477</v>
      </c>
      <c r="C13022" t="s">
        <v>2476</v>
      </c>
      <c r="D13022" t="s">
        <v>2617</v>
      </c>
      <c r="E13022" t="s">
        <v>2618</v>
      </c>
      <c r="F13022" t="s">
        <v>2578</v>
      </c>
      <c r="G13022" t="s">
        <v>2577</v>
      </c>
      <c r="H13022" s="121" t="s">
        <v>2472</v>
      </c>
      <c r="I13022">
        <v>6.8</v>
      </c>
      <c r="J13022" t="s">
        <v>138</v>
      </c>
      <c r="K13022" t="s">
        <v>137</v>
      </c>
      <c r="L13022">
        <f>I13022*$Q$4/1000</f>
        <v>1.1957468160000002E-2</v>
      </c>
    </row>
    <row r="13023" spans="1:12">
      <c r="A13023" s="118">
        <v>45170</v>
      </c>
      <c r="B13023" t="s">
        <v>2477</v>
      </c>
      <c r="C13023" t="s">
        <v>2476</v>
      </c>
      <c r="D13023" t="s">
        <v>2617</v>
      </c>
      <c r="E13023" t="s">
        <v>2616</v>
      </c>
      <c r="F13023" t="s">
        <v>2599</v>
      </c>
      <c r="G13023" t="s">
        <v>2598</v>
      </c>
      <c r="H13023" s="121" t="s">
        <v>2472</v>
      </c>
      <c r="I13023">
        <v>6.8</v>
      </c>
      <c r="J13023" t="s">
        <v>138</v>
      </c>
      <c r="K13023" t="s">
        <v>137</v>
      </c>
      <c r="L13023">
        <f>I13023*$Q$4/1000</f>
        <v>1.1957468160000002E-2</v>
      </c>
    </row>
    <row r="13024" spans="1:12">
      <c r="A13024" s="118">
        <v>45200</v>
      </c>
      <c r="B13024" t="s">
        <v>2477</v>
      </c>
      <c r="C13024" t="s">
        <v>2476</v>
      </c>
      <c r="D13024" t="s">
        <v>2614</v>
      </c>
      <c r="E13024" t="s">
        <v>2615</v>
      </c>
      <c r="F13024" t="s">
        <v>2599</v>
      </c>
      <c r="G13024" t="s">
        <v>2598</v>
      </c>
      <c r="H13024" s="121" t="s">
        <v>2472</v>
      </c>
      <c r="I13024">
        <v>6.8</v>
      </c>
      <c r="J13024" t="s">
        <v>138</v>
      </c>
      <c r="K13024" t="s">
        <v>137</v>
      </c>
      <c r="L13024">
        <f>I13024*$Q$4/1000</f>
        <v>1.1957468160000002E-2</v>
      </c>
    </row>
    <row r="13025" spans="1:12">
      <c r="A13025" s="118">
        <v>45200</v>
      </c>
      <c r="B13025" t="s">
        <v>2477</v>
      </c>
      <c r="C13025" t="s">
        <v>2476</v>
      </c>
      <c r="D13025" t="s">
        <v>2614</v>
      </c>
      <c r="E13025" t="s">
        <v>2613</v>
      </c>
      <c r="F13025" t="s">
        <v>2582</v>
      </c>
      <c r="G13025" t="s">
        <v>2581</v>
      </c>
      <c r="H13025" s="121" t="s">
        <v>2472</v>
      </c>
      <c r="I13025">
        <v>6.8</v>
      </c>
      <c r="J13025" t="s">
        <v>138</v>
      </c>
      <c r="K13025" t="s">
        <v>137</v>
      </c>
      <c r="L13025">
        <f>I13025*$Q$4/1000</f>
        <v>1.1957468160000002E-2</v>
      </c>
    </row>
    <row r="13026" spans="1:12">
      <c r="A13026" s="118">
        <v>45200</v>
      </c>
      <c r="B13026" t="s">
        <v>2477</v>
      </c>
      <c r="C13026" t="s">
        <v>2476</v>
      </c>
      <c r="D13026" t="s">
        <v>2610</v>
      </c>
      <c r="E13026" t="s">
        <v>2612</v>
      </c>
      <c r="F13026" t="s">
        <v>2599</v>
      </c>
      <c r="G13026" t="s">
        <v>2598</v>
      </c>
      <c r="H13026" s="121" t="s">
        <v>2472</v>
      </c>
      <c r="I13026">
        <v>6.8</v>
      </c>
      <c r="J13026" t="s">
        <v>138</v>
      </c>
      <c r="K13026" t="s">
        <v>137</v>
      </c>
      <c r="L13026">
        <f>I13026*$Q$4/1000</f>
        <v>1.1957468160000002E-2</v>
      </c>
    </row>
    <row r="13027" spans="1:12">
      <c r="A13027" s="118">
        <v>45200</v>
      </c>
      <c r="B13027" t="s">
        <v>2477</v>
      </c>
      <c r="C13027" t="s">
        <v>2476</v>
      </c>
      <c r="D13027" t="s">
        <v>2588</v>
      </c>
      <c r="E13027" t="s">
        <v>2611</v>
      </c>
      <c r="F13027" t="s">
        <v>2586</v>
      </c>
      <c r="G13027" t="s">
        <v>2585</v>
      </c>
      <c r="H13027" s="121" t="s">
        <v>2472</v>
      </c>
      <c r="I13027">
        <v>6.8</v>
      </c>
      <c r="J13027" t="s">
        <v>138</v>
      </c>
      <c r="K13027" t="s">
        <v>137</v>
      </c>
      <c r="L13027">
        <f>I13027*$Q$4/1000</f>
        <v>1.1957468160000002E-2</v>
      </c>
    </row>
    <row r="13028" spans="1:12">
      <c r="A13028" s="118">
        <v>45200</v>
      </c>
      <c r="B13028" t="s">
        <v>2477</v>
      </c>
      <c r="C13028" t="s">
        <v>2476</v>
      </c>
      <c r="D13028" t="s">
        <v>2610</v>
      </c>
      <c r="E13028" t="s">
        <v>2609</v>
      </c>
      <c r="F13028" t="s">
        <v>2578</v>
      </c>
      <c r="G13028" t="s">
        <v>2577</v>
      </c>
      <c r="H13028" s="121" t="s">
        <v>2472</v>
      </c>
      <c r="I13028">
        <v>6.8</v>
      </c>
      <c r="J13028" t="s">
        <v>138</v>
      </c>
      <c r="K13028" t="s">
        <v>137</v>
      </c>
      <c r="L13028">
        <f>I13028*$Q$4/1000</f>
        <v>1.1957468160000002E-2</v>
      </c>
    </row>
    <row r="13029" spans="1:12">
      <c r="A13029" s="118">
        <v>45231</v>
      </c>
      <c r="B13029" t="s">
        <v>418</v>
      </c>
      <c r="C13029" t="s">
        <v>417</v>
      </c>
      <c r="D13029" t="s">
        <v>1790</v>
      </c>
      <c r="E13029" t="s">
        <v>2608</v>
      </c>
      <c r="F13029" t="s">
        <v>1788</v>
      </c>
      <c r="G13029" t="s">
        <v>1787</v>
      </c>
      <c r="H13029" s="121" t="s">
        <v>412</v>
      </c>
      <c r="I13029">
        <v>1310</v>
      </c>
      <c r="J13029" t="s">
        <v>223</v>
      </c>
      <c r="K13029" t="s">
        <v>137</v>
      </c>
      <c r="L13029">
        <f>I13029*$Q$5/10/1000</f>
        <v>0.13319425000000001</v>
      </c>
    </row>
    <row r="13030" spans="1:12">
      <c r="A13030" s="118">
        <v>45231</v>
      </c>
      <c r="B13030" t="s">
        <v>305</v>
      </c>
      <c r="C13030" t="s">
        <v>304</v>
      </c>
      <c r="D13030" t="s">
        <v>1204</v>
      </c>
      <c r="E13030" t="s">
        <v>2607</v>
      </c>
      <c r="F13030" t="s">
        <v>1202</v>
      </c>
      <c r="G13030" t="s">
        <v>1201</v>
      </c>
      <c r="H13030" t="s">
        <v>300</v>
      </c>
      <c r="I13030">
        <v>12.8</v>
      </c>
      <c r="J13030" t="s">
        <v>145</v>
      </c>
      <c r="K13030" t="s">
        <v>137</v>
      </c>
      <c r="L13030">
        <f>I13030*$Q$2/100/1000</f>
        <v>4.7360000000000001E-5</v>
      </c>
    </row>
    <row r="13031" spans="1:12">
      <c r="A13031" s="118">
        <v>45200</v>
      </c>
      <c r="B13031" t="s">
        <v>2477</v>
      </c>
      <c r="C13031" t="s">
        <v>2476</v>
      </c>
      <c r="D13031" t="s">
        <v>2606</v>
      </c>
      <c r="E13031" t="s">
        <v>2605</v>
      </c>
      <c r="F13031" t="s">
        <v>2599</v>
      </c>
      <c r="G13031" t="s">
        <v>2598</v>
      </c>
      <c r="H13031" s="121" t="s">
        <v>2472</v>
      </c>
      <c r="I13031">
        <v>6.8</v>
      </c>
      <c r="J13031" t="s">
        <v>138</v>
      </c>
      <c r="K13031" t="s">
        <v>137</v>
      </c>
      <c r="L13031">
        <f>I13031*$Q$4/1000</f>
        <v>1.1957468160000002E-2</v>
      </c>
    </row>
    <row r="13032" spans="1:12">
      <c r="A13032" s="118">
        <v>45231</v>
      </c>
      <c r="B13032" t="s">
        <v>305</v>
      </c>
      <c r="C13032" t="s">
        <v>304</v>
      </c>
      <c r="D13032" t="s">
        <v>1169</v>
      </c>
      <c r="E13032" t="s">
        <v>2604</v>
      </c>
      <c r="F13032" t="s">
        <v>1167</v>
      </c>
      <c r="G13032" t="s">
        <v>1166</v>
      </c>
      <c r="H13032" t="s">
        <v>300</v>
      </c>
      <c r="I13032">
        <v>12.8</v>
      </c>
      <c r="J13032" t="s">
        <v>145</v>
      </c>
      <c r="K13032" t="s">
        <v>137</v>
      </c>
      <c r="L13032">
        <f>I13032*$Q$2/100/1000</f>
        <v>4.7360000000000001E-5</v>
      </c>
    </row>
    <row r="13033" spans="1:12">
      <c r="A13033" s="118">
        <v>45200</v>
      </c>
      <c r="B13033" t="s">
        <v>2477</v>
      </c>
      <c r="C13033" t="s">
        <v>2476</v>
      </c>
      <c r="D13033" t="s">
        <v>2601</v>
      </c>
      <c r="E13033" t="s">
        <v>2603</v>
      </c>
      <c r="F13033" t="s">
        <v>2599</v>
      </c>
      <c r="G13033" t="s">
        <v>2598</v>
      </c>
      <c r="H13033" s="121" t="s">
        <v>2472</v>
      </c>
      <c r="I13033">
        <v>6.8</v>
      </c>
      <c r="J13033" t="s">
        <v>138</v>
      </c>
      <c r="K13033" t="s">
        <v>137</v>
      </c>
      <c r="L13033">
        <f>I13033*$Q$4/1000</f>
        <v>1.1957468160000002E-2</v>
      </c>
    </row>
    <row r="13034" spans="1:12">
      <c r="A13034" s="118">
        <v>45231</v>
      </c>
      <c r="B13034" t="s">
        <v>2477</v>
      </c>
      <c r="C13034" t="s">
        <v>2476</v>
      </c>
      <c r="D13034" t="s">
        <v>2584</v>
      </c>
      <c r="E13034" t="s">
        <v>2602</v>
      </c>
      <c r="F13034" t="s">
        <v>2582</v>
      </c>
      <c r="G13034" t="s">
        <v>2581</v>
      </c>
      <c r="H13034" s="121" t="s">
        <v>2472</v>
      </c>
      <c r="I13034">
        <v>6.8</v>
      </c>
      <c r="J13034" t="s">
        <v>138</v>
      </c>
      <c r="K13034" t="s">
        <v>137</v>
      </c>
      <c r="L13034">
        <f>I13034*$Q$4/1000</f>
        <v>1.1957468160000002E-2</v>
      </c>
    </row>
    <row r="13035" spans="1:12">
      <c r="A13035" s="118">
        <v>45231</v>
      </c>
      <c r="B13035" t="s">
        <v>2477</v>
      </c>
      <c r="C13035" t="s">
        <v>2476</v>
      </c>
      <c r="D13035" t="s">
        <v>2601</v>
      </c>
      <c r="E13035" t="s">
        <v>2600</v>
      </c>
      <c r="F13035" t="s">
        <v>2599</v>
      </c>
      <c r="G13035" t="s">
        <v>2598</v>
      </c>
      <c r="H13035" s="121" t="s">
        <v>2472</v>
      </c>
      <c r="I13035">
        <v>6.8</v>
      </c>
      <c r="J13035" t="s">
        <v>138</v>
      </c>
      <c r="K13035" t="s">
        <v>137</v>
      </c>
      <c r="L13035">
        <f>I13035*$Q$4/1000</f>
        <v>1.1957468160000002E-2</v>
      </c>
    </row>
    <row r="13036" spans="1:12">
      <c r="A13036" s="118">
        <v>45231</v>
      </c>
      <c r="B13036" t="s">
        <v>460</v>
      </c>
      <c r="C13036" t="s">
        <v>459</v>
      </c>
      <c r="D13036" t="s">
        <v>2597</v>
      </c>
      <c r="E13036" t="s">
        <v>2596</v>
      </c>
      <c r="F13036">
        <v>50205993</v>
      </c>
      <c r="G13036" t="s">
        <v>2595</v>
      </c>
      <c r="H13036" t="s">
        <v>455</v>
      </c>
      <c r="I13036">
        <v>103.6</v>
      </c>
      <c r="J13036" t="s">
        <v>145</v>
      </c>
      <c r="K13036" t="s">
        <v>137</v>
      </c>
      <c r="L13036">
        <f>I13036*$Q$2/100/1000</f>
        <v>3.8331999999999998E-4</v>
      </c>
    </row>
    <row r="13037" spans="1:12">
      <c r="A13037" s="118">
        <v>45231</v>
      </c>
      <c r="B13037" t="s">
        <v>2477</v>
      </c>
      <c r="C13037" t="s">
        <v>2476</v>
      </c>
      <c r="D13037" t="s">
        <v>2588</v>
      </c>
      <c r="E13037" t="s">
        <v>2594</v>
      </c>
      <c r="F13037" t="s">
        <v>2586</v>
      </c>
      <c r="G13037" t="s">
        <v>2585</v>
      </c>
      <c r="H13037" s="121" t="s">
        <v>2472</v>
      </c>
      <c r="I13037">
        <v>6.8</v>
      </c>
      <c r="J13037" t="s">
        <v>138</v>
      </c>
      <c r="K13037" t="s">
        <v>137</v>
      </c>
      <c r="L13037">
        <f>I13037*$Q$4/1000</f>
        <v>1.1957468160000002E-2</v>
      </c>
    </row>
    <row r="13038" spans="1:12">
      <c r="A13038" s="118">
        <v>45231</v>
      </c>
      <c r="B13038" t="s">
        <v>2477</v>
      </c>
      <c r="C13038" t="s">
        <v>2476</v>
      </c>
      <c r="D13038" t="s">
        <v>2588</v>
      </c>
      <c r="E13038" t="s">
        <v>2593</v>
      </c>
      <c r="F13038" t="s">
        <v>2586</v>
      </c>
      <c r="G13038" t="s">
        <v>2585</v>
      </c>
      <c r="H13038" s="121" t="s">
        <v>2472</v>
      </c>
      <c r="I13038">
        <v>6.8</v>
      </c>
      <c r="J13038" t="s">
        <v>138</v>
      </c>
      <c r="K13038" t="s">
        <v>137</v>
      </c>
      <c r="L13038">
        <f>I13038*$Q$4/1000</f>
        <v>1.1957468160000002E-2</v>
      </c>
    </row>
    <row r="13039" spans="1:12">
      <c r="A13039" s="118">
        <v>45231</v>
      </c>
      <c r="B13039" t="s">
        <v>2477</v>
      </c>
      <c r="C13039" t="s">
        <v>2476</v>
      </c>
      <c r="D13039" t="s">
        <v>2588</v>
      </c>
      <c r="E13039" t="s">
        <v>2592</v>
      </c>
      <c r="F13039" t="s">
        <v>2586</v>
      </c>
      <c r="G13039" t="s">
        <v>2585</v>
      </c>
      <c r="H13039" s="121" t="s">
        <v>2472</v>
      </c>
      <c r="I13039">
        <v>6.8</v>
      </c>
      <c r="J13039" t="s">
        <v>138</v>
      </c>
      <c r="K13039" t="s">
        <v>137</v>
      </c>
      <c r="L13039">
        <f>I13039*$Q$4/1000</f>
        <v>1.1957468160000002E-2</v>
      </c>
    </row>
    <row r="13040" spans="1:12">
      <c r="A13040" s="118">
        <v>45231</v>
      </c>
      <c r="B13040" t="s">
        <v>2477</v>
      </c>
      <c r="C13040" t="s">
        <v>2476</v>
      </c>
      <c r="D13040" t="s">
        <v>2588</v>
      </c>
      <c r="E13040" t="s">
        <v>2591</v>
      </c>
      <c r="F13040" t="s">
        <v>2586</v>
      </c>
      <c r="G13040" t="s">
        <v>2585</v>
      </c>
      <c r="H13040" s="121" t="s">
        <v>2472</v>
      </c>
      <c r="I13040">
        <v>6.8</v>
      </c>
      <c r="J13040" t="s">
        <v>138</v>
      </c>
      <c r="K13040" t="s">
        <v>137</v>
      </c>
      <c r="L13040">
        <f>I13040*$Q$4/1000</f>
        <v>1.1957468160000002E-2</v>
      </c>
    </row>
    <row r="13041" spans="1:12">
      <c r="A13041" s="118">
        <v>45231</v>
      </c>
      <c r="B13041" t="s">
        <v>2477</v>
      </c>
      <c r="C13041" t="s">
        <v>2476</v>
      </c>
      <c r="D13041" t="s">
        <v>2590</v>
      </c>
      <c r="E13041" t="s">
        <v>2589</v>
      </c>
      <c r="F13041" t="s">
        <v>2578</v>
      </c>
      <c r="G13041" t="s">
        <v>2577</v>
      </c>
      <c r="H13041" s="121" t="s">
        <v>2472</v>
      </c>
      <c r="I13041">
        <v>6.8</v>
      </c>
      <c r="J13041" t="s">
        <v>138</v>
      </c>
      <c r="K13041" t="s">
        <v>137</v>
      </c>
      <c r="L13041">
        <f>I13041*$Q$4/1000</f>
        <v>1.1957468160000002E-2</v>
      </c>
    </row>
    <row r="13042" spans="1:12">
      <c r="A13042" s="118">
        <v>45231</v>
      </c>
      <c r="B13042" t="s">
        <v>2477</v>
      </c>
      <c r="C13042" t="s">
        <v>2476</v>
      </c>
      <c r="D13042" t="s">
        <v>2588</v>
      </c>
      <c r="E13042" t="s">
        <v>2587</v>
      </c>
      <c r="F13042" t="s">
        <v>2586</v>
      </c>
      <c r="G13042" t="s">
        <v>2585</v>
      </c>
      <c r="H13042" s="121" t="s">
        <v>2472</v>
      </c>
      <c r="I13042">
        <v>6.8</v>
      </c>
      <c r="J13042" t="s">
        <v>138</v>
      </c>
      <c r="K13042" t="s">
        <v>137</v>
      </c>
      <c r="L13042">
        <f>I13042*$Q$4/1000</f>
        <v>1.1957468160000002E-2</v>
      </c>
    </row>
    <row r="13043" spans="1:12">
      <c r="A13043" s="118">
        <v>45231</v>
      </c>
      <c r="B13043" t="s">
        <v>2477</v>
      </c>
      <c r="C13043" t="s">
        <v>2476</v>
      </c>
      <c r="D13043" t="s">
        <v>2584</v>
      </c>
      <c r="E13043" t="s">
        <v>2583</v>
      </c>
      <c r="F13043" t="s">
        <v>2582</v>
      </c>
      <c r="G13043" t="s">
        <v>2581</v>
      </c>
      <c r="H13043" s="121" t="s">
        <v>2472</v>
      </c>
      <c r="I13043">
        <v>6.8</v>
      </c>
      <c r="J13043" t="s">
        <v>138</v>
      </c>
      <c r="K13043" t="s">
        <v>137</v>
      </c>
      <c r="L13043">
        <f>I13043*$Q$4/1000</f>
        <v>1.1957468160000002E-2</v>
      </c>
    </row>
    <row r="13044" spans="1:12">
      <c r="A13044" s="118">
        <v>45261</v>
      </c>
      <c r="B13044" t="s">
        <v>2477</v>
      </c>
      <c r="C13044" t="s">
        <v>2476</v>
      </c>
      <c r="D13044" t="s">
        <v>2580</v>
      </c>
      <c r="E13044" t="s">
        <v>2579</v>
      </c>
      <c r="F13044" t="s">
        <v>2578</v>
      </c>
      <c r="G13044" t="s">
        <v>2577</v>
      </c>
      <c r="H13044" s="121" t="s">
        <v>2472</v>
      </c>
      <c r="I13044">
        <v>6.8</v>
      </c>
      <c r="J13044" t="s">
        <v>138</v>
      </c>
      <c r="K13044" t="s">
        <v>137</v>
      </c>
      <c r="L13044">
        <f>I13044*$Q$4/1000</f>
        <v>1.1957468160000002E-2</v>
      </c>
    </row>
    <row r="13045" spans="1:12">
      <c r="A13045" s="118">
        <v>44958</v>
      </c>
      <c r="B13045" t="s">
        <v>2547</v>
      </c>
      <c r="C13045" t="s">
        <v>2546</v>
      </c>
      <c r="D13045" t="s">
        <v>2575</v>
      </c>
      <c r="E13045" t="s">
        <v>2576</v>
      </c>
      <c r="F13045">
        <v>57203481</v>
      </c>
      <c r="G13045" t="s">
        <v>2543</v>
      </c>
      <c r="H13045" s="121" t="s">
        <v>2472</v>
      </c>
      <c r="I13045">
        <v>396</v>
      </c>
      <c r="J13045" t="s">
        <v>145</v>
      </c>
      <c r="K13045" t="s">
        <v>137</v>
      </c>
      <c r="L13045">
        <f>I13045*$Q$2/100/1000</f>
        <v>1.4652000000000001E-3</v>
      </c>
    </row>
    <row r="13046" spans="1:12">
      <c r="A13046" s="118">
        <v>44986</v>
      </c>
      <c r="B13046" t="s">
        <v>2547</v>
      </c>
      <c r="C13046" t="s">
        <v>2546</v>
      </c>
      <c r="D13046" t="s">
        <v>2575</v>
      </c>
      <c r="E13046" t="s">
        <v>2574</v>
      </c>
      <c r="F13046">
        <v>57203481</v>
      </c>
      <c r="G13046" t="s">
        <v>2543</v>
      </c>
      <c r="H13046" s="121" t="s">
        <v>2472</v>
      </c>
      <c r="I13046">
        <v>396</v>
      </c>
      <c r="J13046" t="s">
        <v>145</v>
      </c>
      <c r="K13046" t="s">
        <v>137</v>
      </c>
      <c r="L13046">
        <f>I13046*$Q$2/100/1000</f>
        <v>1.4652000000000001E-3</v>
      </c>
    </row>
    <row r="13047" spans="1:12">
      <c r="A13047" s="118">
        <v>44986</v>
      </c>
      <c r="B13047" t="s">
        <v>2547</v>
      </c>
      <c r="C13047" t="s">
        <v>2546</v>
      </c>
      <c r="D13047" t="s">
        <v>2573</v>
      </c>
      <c r="E13047" t="s">
        <v>2572</v>
      </c>
      <c r="F13047">
        <v>57203481</v>
      </c>
      <c r="G13047" t="s">
        <v>2543</v>
      </c>
      <c r="H13047" s="121" t="s">
        <v>2472</v>
      </c>
      <c r="I13047">
        <v>396</v>
      </c>
      <c r="J13047" t="s">
        <v>145</v>
      </c>
      <c r="K13047" t="s">
        <v>137</v>
      </c>
      <c r="L13047">
        <f>I13047*$Q$2/100/1000</f>
        <v>1.4652000000000001E-3</v>
      </c>
    </row>
    <row r="13048" spans="1:12">
      <c r="A13048" s="118">
        <v>45017</v>
      </c>
      <c r="B13048" t="s">
        <v>2547</v>
      </c>
      <c r="C13048" t="s">
        <v>2546</v>
      </c>
      <c r="D13048" t="s">
        <v>2571</v>
      </c>
      <c r="E13048" t="s">
        <v>2570</v>
      </c>
      <c r="F13048" s="119">
        <v>57203483</v>
      </c>
      <c r="G13048" t="s">
        <v>2548</v>
      </c>
      <c r="H13048" s="121" t="s">
        <v>2472</v>
      </c>
      <c r="I13048">
        <v>396</v>
      </c>
      <c r="J13048" t="s">
        <v>145</v>
      </c>
      <c r="K13048" t="s">
        <v>137</v>
      </c>
      <c r="L13048">
        <f>I13048*$Q$2/100/1000</f>
        <v>1.4652000000000001E-3</v>
      </c>
    </row>
    <row r="13049" spans="1:12">
      <c r="A13049" s="118">
        <v>45078</v>
      </c>
      <c r="B13049" t="s">
        <v>2547</v>
      </c>
      <c r="C13049" t="s">
        <v>2546</v>
      </c>
      <c r="D13049" t="s">
        <v>2545</v>
      </c>
      <c r="E13049" t="s">
        <v>2569</v>
      </c>
      <c r="F13049">
        <v>57203483</v>
      </c>
      <c r="G13049" t="s">
        <v>2548</v>
      </c>
      <c r="H13049" s="121" t="s">
        <v>2472</v>
      </c>
      <c r="I13049">
        <v>396</v>
      </c>
      <c r="J13049" t="s">
        <v>145</v>
      </c>
      <c r="K13049" t="s">
        <v>137</v>
      </c>
      <c r="L13049">
        <f>I13049*$Q$2/100/1000</f>
        <v>1.4652000000000001E-3</v>
      </c>
    </row>
    <row r="13050" spans="1:12">
      <c r="A13050" s="118">
        <v>45078</v>
      </c>
      <c r="B13050" t="s">
        <v>2547</v>
      </c>
      <c r="C13050" t="s">
        <v>2546</v>
      </c>
      <c r="D13050" t="s">
        <v>2545</v>
      </c>
      <c r="E13050" t="s">
        <v>2568</v>
      </c>
      <c r="F13050">
        <v>57203483</v>
      </c>
      <c r="G13050" t="s">
        <v>2548</v>
      </c>
      <c r="H13050" s="121" t="s">
        <v>2472</v>
      </c>
      <c r="I13050">
        <v>396</v>
      </c>
      <c r="J13050" t="s">
        <v>145</v>
      </c>
      <c r="K13050" t="s">
        <v>137</v>
      </c>
      <c r="L13050">
        <f>I13050*$Q$2/100/1000</f>
        <v>1.4652000000000001E-3</v>
      </c>
    </row>
    <row r="13051" spans="1:12">
      <c r="A13051" s="118">
        <v>45261</v>
      </c>
      <c r="B13051" t="s">
        <v>2485</v>
      </c>
      <c r="C13051" t="s">
        <v>2484</v>
      </c>
      <c r="D13051" t="s">
        <v>2567</v>
      </c>
      <c r="E13051" t="s">
        <v>2566</v>
      </c>
      <c r="F13051" t="s">
        <v>2481</v>
      </c>
      <c r="G13051" t="s">
        <v>2480</v>
      </c>
      <c r="H13051" t="s">
        <v>2479</v>
      </c>
      <c r="I13051">
        <v>80.400000000000006</v>
      </c>
      <c r="J13051" t="s">
        <v>223</v>
      </c>
      <c r="K13051" t="s">
        <v>137</v>
      </c>
      <c r="L13051">
        <f>I13051*$Q$5/1000</f>
        <v>8.1746700000000005E-2</v>
      </c>
    </row>
    <row r="13052" spans="1:12">
      <c r="A13052" s="118">
        <v>45078</v>
      </c>
      <c r="B13052" t="s">
        <v>2547</v>
      </c>
      <c r="C13052" t="s">
        <v>2546</v>
      </c>
      <c r="D13052" t="s">
        <v>2545</v>
      </c>
      <c r="E13052" t="s">
        <v>2565</v>
      </c>
      <c r="F13052">
        <v>57203483</v>
      </c>
      <c r="G13052" t="s">
        <v>2548</v>
      </c>
      <c r="H13052" s="121" t="s">
        <v>2472</v>
      </c>
      <c r="I13052">
        <v>396</v>
      </c>
      <c r="J13052" t="s">
        <v>145</v>
      </c>
      <c r="K13052" t="s">
        <v>137</v>
      </c>
      <c r="L13052">
        <f>I13052*$Q$2/100/1000</f>
        <v>1.4652000000000001E-3</v>
      </c>
    </row>
    <row r="13053" spans="1:12">
      <c r="A13053" s="118">
        <v>45078</v>
      </c>
      <c r="B13053" t="s">
        <v>2547</v>
      </c>
      <c r="C13053" t="s">
        <v>2546</v>
      </c>
      <c r="D13053" t="s">
        <v>2561</v>
      </c>
      <c r="E13053" t="s">
        <v>2564</v>
      </c>
      <c r="F13053">
        <v>57203481</v>
      </c>
      <c r="G13053" t="s">
        <v>2543</v>
      </c>
      <c r="H13053" s="121" t="s">
        <v>2472</v>
      </c>
      <c r="I13053">
        <v>396</v>
      </c>
      <c r="J13053" t="s">
        <v>145</v>
      </c>
      <c r="K13053" t="s">
        <v>137</v>
      </c>
      <c r="L13053">
        <f>I13053*$Q$2/100/1000</f>
        <v>1.4652000000000001E-3</v>
      </c>
    </row>
    <row r="13054" spans="1:12">
      <c r="A13054" s="118">
        <v>45139</v>
      </c>
      <c r="B13054" t="s">
        <v>2547</v>
      </c>
      <c r="C13054" t="s">
        <v>2546</v>
      </c>
      <c r="D13054" t="s">
        <v>2545</v>
      </c>
      <c r="E13054" t="s">
        <v>2563</v>
      </c>
      <c r="F13054" s="119">
        <v>57203481</v>
      </c>
      <c r="G13054" t="s">
        <v>2543</v>
      </c>
      <c r="H13054" s="121" t="s">
        <v>2472</v>
      </c>
      <c r="I13054">
        <v>396</v>
      </c>
      <c r="J13054" t="s">
        <v>145</v>
      </c>
      <c r="K13054" t="s">
        <v>137</v>
      </c>
      <c r="L13054">
        <f>I13054*$Q$2/100/1000</f>
        <v>1.4652000000000001E-3</v>
      </c>
    </row>
    <row r="13055" spans="1:12">
      <c r="A13055" s="118">
        <v>45139</v>
      </c>
      <c r="B13055" t="s">
        <v>2547</v>
      </c>
      <c r="C13055" t="s">
        <v>2546</v>
      </c>
      <c r="D13055" t="s">
        <v>2561</v>
      </c>
      <c r="E13055" t="s">
        <v>2562</v>
      </c>
      <c r="F13055" s="119">
        <v>57203481</v>
      </c>
      <c r="G13055" t="s">
        <v>2543</v>
      </c>
      <c r="H13055" s="121" t="s">
        <v>2472</v>
      </c>
      <c r="I13055">
        <v>396</v>
      </c>
      <c r="J13055" t="s">
        <v>145</v>
      </c>
      <c r="K13055" t="s">
        <v>137</v>
      </c>
      <c r="L13055">
        <f>I13055*$Q$2/100/1000</f>
        <v>1.4652000000000001E-3</v>
      </c>
    </row>
    <row r="13056" spans="1:12">
      <c r="A13056" s="118">
        <v>45170</v>
      </c>
      <c r="B13056" t="s">
        <v>2547</v>
      </c>
      <c r="C13056" t="s">
        <v>2546</v>
      </c>
      <c r="D13056" t="s">
        <v>2561</v>
      </c>
      <c r="E13056" t="s">
        <v>2560</v>
      </c>
      <c r="F13056">
        <v>57203482</v>
      </c>
      <c r="G13056" t="s">
        <v>2555</v>
      </c>
      <c r="H13056" s="121" t="s">
        <v>2472</v>
      </c>
      <c r="I13056">
        <v>396</v>
      </c>
      <c r="J13056" t="s">
        <v>145</v>
      </c>
      <c r="K13056" t="s">
        <v>137</v>
      </c>
      <c r="L13056">
        <f>I13056*$Q$2/100/1000</f>
        <v>1.4652000000000001E-3</v>
      </c>
    </row>
    <row r="13057" spans="1:12">
      <c r="A13057" s="118">
        <v>45170</v>
      </c>
      <c r="B13057" t="s">
        <v>2547</v>
      </c>
      <c r="C13057" t="s">
        <v>2546</v>
      </c>
      <c r="D13057" t="s">
        <v>2545</v>
      </c>
      <c r="E13057" t="s">
        <v>2559</v>
      </c>
      <c r="F13057">
        <v>57203481</v>
      </c>
      <c r="G13057" t="s">
        <v>2543</v>
      </c>
      <c r="H13057" s="121" t="s">
        <v>2472</v>
      </c>
      <c r="I13057">
        <v>396</v>
      </c>
      <c r="J13057" t="s">
        <v>145</v>
      </c>
      <c r="K13057" t="s">
        <v>137</v>
      </c>
      <c r="L13057">
        <f>I13057*$Q$2/100/1000</f>
        <v>1.4652000000000001E-3</v>
      </c>
    </row>
    <row r="13058" spans="1:12">
      <c r="A13058" s="118">
        <v>45170</v>
      </c>
      <c r="B13058" t="s">
        <v>2547</v>
      </c>
      <c r="C13058" t="s">
        <v>2546</v>
      </c>
      <c r="D13058" t="s">
        <v>2557</v>
      </c>
      <c r="E13058" t="s">
        <v>2558</v>
      </c>
      <c r="F13058">
        <v>57203482</v>
      </c>
      <c r="G13058" t="s">
        <v>2555</v>
      </c>
      <c r="H13058" s="121" t="s">
        <v>2472</v>
      </c>
      <c r="I13058">
        <v>396</v>
      </c>
      <c r="J13058" t="s">
        <v>145</v>
      </c>
      <c r="K13058" t="s">
        <v>137</v>
      </c>
      <c r="L13058">
        <f>I13058*$Q$2/100/1000</f>
        <v>1.4652000000000001E-3</v>
      </c>
    </row>
    <row r="13059" spans="1:12">
      <c r="A13059" s="118">
        <v>45170</v>
      </c>
      <c r="B13059" t="s">
        <v>2547</v>
      </c>
      <c r="C13059" t="s">
        <v>2546</v>
      </c>
      <c r="D13059" t="s">
        <v>2557</v>
      </c>
      <c r="E13059" t="s">
        <v>2556</v>
      </c>
      <c r="F13059">
        <v>57203482</v>
      </c>
      <c r="G13059" t="s">
        <v>2555</v>
      </c>
      <c r="H13059" s="121" t="s">
        <v>2472</v>
      </c>
      <c r="I13059">
        <v>396</v>
      </c>
      <c r="J13059" t="s">
        <v>145</v>
      </c>
      <c r="K13059" t="s">
        <v>137</v>
      </c>
      <c r="L13059">
        <f>I13059*$Q$2/100/1000</f>
        <v>1.4652000000000001E-3</v>
      </c>
    </row>
    <row r="13060" spans="1:12">
      <c r="A13060" s="118">
        <v>45200</v>
      </c>
      <c r="B13060" t="s">
        <v>2547</v>
      </c>
      <c r="C13060" t="s">
        <v>2546</v>
      </c>
      <c r="D13060" t="s">
        <v>2545</v>
      </c>
      <c r="E13060" t="s">
        <v>2554</v>
      </c>
      <c r="F13060">
        <v>57203481</v>
      </c>
      <c r="G13060" t="s">
        <v>2543</v>
      </c>
      <c r="H13060" s="121" t="s">
        <v>2472</v>
      </c>
      <c r="I13060">
        <v>396</v>
      </c>
      <c r="J13060" t="s">
        <v>145</v>
      </c>
      <c r="K13060" t="s">
        <v>137</v>
      </c>
      <c r="L13060">
        <f>I13060*$Q$2/100/1000</f>
        <v>1.4652000000000001E-3</v>
      </c>
    </row>
    <row r="13061" spans="1:12">
      <c r="A13061" s="118">
        <v>45200</v>
      </c>
      <c r="B13061" t="s">
        <v>2547</v>
      </c>
      <c r="C13061" t="s">
        <v>2546</v>
      </c>
      <c r="D13061" t="s">
        <v>2545</v>
      </c>
      <c r="E13061" t="s">
        <v>2553</v>
      </c>
      <c r="F13061">
        <v>57203481</v>
      </c>
      <c r="G13061" t="s">
        <v>2543</v>
      </c>
      <c r="H13061" s="121" t="s">
        <v>2472</v>
      </c>
      <c r="I13061">
        <v>396</v>
      </c>
      <c r="J13061" t="s">
        <v>145</v>
      </c>
      <c r="K13061" t="s">
        <v>137</v>
      </c>
      <c r="L13061">
        <f>I13061*$Q$2/100/1000</f>
        <v>1.4652000000000001E-3</v>
      </c>
    </row>
    <row r="13062" spans="1:12">
      <c r="A13062" s="118">
        <v>45200</v>
      </c>
      <c r="B13062" t="s">
        <v>2547</v>
      </c>
      <c r="C13062" t="s">
        <v>2546</v>
      </c>
      <c r="D13062" t="s">
        <v>2545</v>
      </c>
      <c r="E13062" t="s">
        <v>2552</v>
      </c>
      <c r="F13062">
        <v>57203481</v>
      </c>
      <c r="G13062" t="s">
        <v>2543</v>
      </c>
      <c r="H13062" s="121" t="s">
        <v>2472</v>
      </c>
      <c r="I13062">
        <v>396</v>
      </c>
      <c r="J13062" t="s">
        <v>145</v>
      </c>
      <c r="K13062" t="s">
        <v>137</v>
      </c>
      <c r="L13062">
        <f>I13062*$Q$2/100/1000</f>
        <v>1.4652000000000001E-3</v>
      </c>
    </row>
    <row r="13063" spans="1:12">
      <c r="A13063" s="118">
        <v>45200</v>
      </c>
      <c r="B13063" t="s">
        <v>2547</v>
      </c>
      <c r="C13063" t="s">
        <v>2546</v>
      </c>
      <c r="D13063" t="s">
        <v>2551</v>
      </c>
      <c r="E13063" t="s">
        <v>2550</v>
      </c>
      <c r="F13063">
        <v>57203481</v>
      </c>
      <c r="G13063" t="s">
        <v>2543</v>
      </c>
      <c r="H13063" s="121" t="s">
        <v>2472</v>
      </c>
      <c r="I13063">
        <v>396</v>
      </c>
      <c r="J13063" t="s">
        <v>145</v>
      </c>
      <c r="K13063" t="s">
        <v>137</v>
      </c>
      <c r="L13063">
        <f>I13063*$Q$2/100/1000</f>
        <v>1.4652000000000001E-3</v>
      </c>
    </row>
    <row r="13064" spans="1:12">
      <c r="A13064" s="118">
        <v>45231</v>
      </c>
      <c r="B13064" t="s">
        <v>2547</v>
      </c>
      <c r="C13064" t="s">
        <v>2546</v>
      </c>
      <c r="D13064" t="s">
        <v>2545</v>
      </c>
      <c r="E13064" t="s">
        <v>2549</v>
      </c>
      <c r="F13064">
        <v>57203483</v>
      </c>
      <c r="G13064" t="s">
        <v>2548</v>
      </c>
      <c r="H13064" s="121" t="s">
        <v>2472</v>
      </c>
      <c r="I13064">
        <v>396</v>
      </c>
      <c r="J13064" t="s">
        <v>145</v>
      </c>
      <c r="K13064" t="s">
        <v>137</v>
      </c>
      <c r="L13064">
        <f>I13064*$Q$2/100/1000</f>
        <v>1.4652000000000001E-3</v>
      </c>
    </row>
    <row r="13065" spans="1:12">
      <c r="A13065" s="118">
        <v>45261</v>
      </c>
      <c r="B13065" t="s">
        <v>2547</v>
      </c>
      <c r="C13065" t="s">
        <v>2546</v>
      </c>
      <c r="D13065" t="s">
        <v>2545</v>
      </c>
      <c r="E13065" t="s">
        <v>2544</v>
      </c>
      <c r="F13065">
        <v>57203481</v>
      </c>
      <c r="G13065" t="s">
        <v>2543</v>
      </c>
      <c r="H13065" s="121" t="s">
        <v>2472</v>
      </c>
      <c r="I13065">
        <v>396</v>
      </c>
      <c r="J13065" t="s">
        <v>145</v>
      </c>
      <c r="K13065" t="s">
        <v>137</v>
      </c>
      <c r="L13065">
        <f>I13065*$Q$2/100/1000</f>
        <v>1.4652000000000001E-3</v>
      </c>
    </row>
    <row r="13066" spans="1:12">
      <c r="A13066" s="118">
        <v>44927</v>
      </c>
      <c r="B13066" t="s">
        <v>333</v>
      </c>
      <c r="C13066" t="s">
        <v>332</v>
      </c>
      <c r="D13066" t="s">
        <v>2511</v>
      </c>
      <c r="E13066" t="s">
        <v>2542</v>
      </c>
      <c r="F13066" t="s">
        <v>2436</v>
      </c>
      <c r="G13066" t="s">
        <v>2435</v>
      </c>
      <c r="H13066" t="s">
        <v>327</v>
      </c>
      <c r="I13066">
        <v>77</v>
      </c>
      <c r="J13066" t="s">
        <v>145</v>
      </c>
      <c r="K13066" t="s">
        <v>137</v>
      </c>
      <c r="L13066">
        <f>I13066*$Q$2/100/1000</f>
        <v>2.8489999999999999E-4</v>
      </c>
    </row>
    <row r="13067" spans="1:12">
      <c r="A13067" s="118">
        <v>44927</v>
      </c>
      <c r="B13067" t="s">
        <v>333</v>
      </c>
      <c r="C13067" t="s">
        <v>332</v>
      </c>
      <c r="D13067" t="s">
        <v>2511</v>
      </c>
      <c r="E13067" t="s">
        <v>2541</v>
      </c>
      <c r="F13067" t="s">
        <v>2436</v>
      </c>
      <c r="G13067" t="s">
        <v>2435</v>
      </c>
      <c r="H13067" t="s">
        <v>327</v>
      </c>
      <c r="I13067">
        <v>77</v>
      </c>
      <c r="J13067" t="s">
        <v>145</v>
      </c>
      <c r="K13067" t="s">
        <v>137</v>
      </c>
      <c r="L13067">
        <f>I13067*$Q$2/100/1000</f>
        <v>2.8489999999999999E-4</v>
      </c>
    </row>
    <row r="13068" spans="1:12">
      <c r="A13068" s="118">
        <v>44927</v>
      </c>
      <c r="B13068" t="s">
        <v>333</v>
      </c>
      <c r="C13068" t="s">
        <v>332</v>
      </c>
      <c r="D13068" t="s">
        <v>2511</v>
      </c>
      <c r="E13068" t="s">
        <v>2540</v>
      </c>
      <c r="F13068" t="s">
        <v>2436</v>
      </c>
      <c r="G13068" t="s">
        <v>2435</v>
      </c>
      <c r="H13068" t="s">
        <v>327</v>
      </c>
      <c r="I13068">
        <v>77</v>
      </c>
      <c r="J13068" t="s">
        <v>145</v>
      </c>
      <c r="K13068" t="s">
        <v>137</v>
      </c>
      <c r="L13068">
        <f>I13068*$Q$2/100/1000</f>
        <v>2.8489999999999999E-4</v>
      </c>
    </row>
    <row r="13069" spans="1:12">
      <c r="A13069" s="118">
        <v>44927</v>
      </c>
      <c r="B13069" t="s">
        <v>333</v>
      </c>
      <c r="C13069" t="s">
        <v>332</v>
      </c>
      <c r="D13069" t="s">
        <v>2438</v>
      </c>
      <c r="E13069" t="s">
        <v>2539</v>
      </c>
      <c r="F13069" t="s">
        <v>2436</v>
      </c>
      <c r="G13069" t="s">
        <v>2435</v>
      </c>
      <c r="H13069" t="s">
        <v>327</v>
      </c>
      <c r="I13069">
        <v>77</v>
      </c>
      <c r="J13069" t="s">
        <v>145</v>
      </c>
      <c r="K13069" t="s">
        <v>137</v>
      </c>
      <c r="L13069">
        <f>I13069*$Q$2/100/1000</f>
        <v>2.8489999999999999E-4</v>
      </c>
    </row>
    <row r="13070" spans="1:12">
      <c r="A13070" s="118">
        <v>44958</v>
      </c>
      <c r="B13070" t="s">
        <v>333</v>
      </c>
      <c r="C13070" t="s">
        <v>332</v>
      </c>
      <c r="D13070" t="s">
        <v>2511</v>
      </c>
      <c r="E13070" t="s">
        <v>2538</v>
      </c>
      <c r="F13070" t="s">
        <v>2436</v>
      </c>
      <c r="G13070" t="s">
        <v>2435</v>
      </c>
      <c r="H13070" t="s">
        <v>327</v>
      </c>
      <c r="I13070">
        <v>77</v>
      </c>
      <c r="J13070" t="s">
        <v>145</v>
      </c>
      <c r="K13070" t="s">
        <v>137</v>
      </c>
      <c r="L13070">
        <f>I13070*$Q$2/100/1000</f>
        <v>2.8489999999999999E-4</v>
      </c>
    </row>
    <row r="13071" spans="1:12">
      <c r="A13071" s="118">
        <v>44958</v>
      </c>
      <c r="B13071" t="s">
        <v>333</v>
      </c>
      <c r="C13071" t="s">
        <v>332</v>
      </c>
      <c r="D13071" t="s">
        <v>2438</v>
      </c>
      <c r="E13071" t="s">
        <v>2537</v>
      </c>
      <c r="F13071" t="s">
        <v>2436</v>
      </c>
      <c r="G13071" t="s">
        <v>2435</v>
      </c>
      <c r="H13071" t="s">
        <v>327</v>
      </c>
      <c r="I13071">
        <v>77</v>
      </c>
      <c r="J13071" t="s">
        <v>145</v>
      </c>
      <c r="K13071" t="s">
        <v>137</v>
      </c>
      <c r="L13071">
        <f>I13071*$Q$2/100/1000</f>
        <v>2.8489999999999999E-4</v>
      </c>
    </row>
    <row r="13072" spans="1:12">
      <c r="A13072" s="118">
        <v>45231</v>
      </c>
      <c r="B13072" t="s">
        <v>574</v>
      </c>
      <c r="C13072" t="s">
        <v>573</v>
      </c>
      <c r="D13072" t="s">
        <v>2536</v>
      </c>
      <c r="E13072" t="s">
        <v>2535</v>
      </c>
      <c r="F13072">
        <v>4245252</v>
      </c>
      <c r="G13072" t="s">
        <v>1824</v>
      </c>
      <c r="H13072" t="s">
        <v>569</v>
      </c>
      <c r="I13072">
        <v>298</v>
      </c>
      <c r="J13072" t="s">
        <v>145</v>
      </c>
      <c r="K13072" t="s">
        <v>137</v>
      </c>
      <c r="L13072">
        <f>I13072*$Q$2/100/1000</f>
        <v>1.1026E-3</v>
      </c>
    </row>
    <row r="13073" spans="1:12">
      <c r="A13073" s="118">
        <v>45231</v>
      </c>
      <c r="B13073" t="s">
        <v>1706</v>
      </c>
      <c r="C13073" t="s">
        <v>1705</v>
      </c>
      <c r="D13073" t="s">
        <v>2534</v>
      </c>
      <c r="E13073" t="s">
        <v>2533</v>
      </c>
      <c r="F13073">
        <v>101007863</v>
      </c>
      <c r="G13073" t="s">
        <v>1702</v>
      </c>
      <c r="H13073" t="s">
        <v>1701</v>
      </c>
      <c r="I13073">
        <v>78.2</v>
      </c>
      <c r="J13073" t="s">
        <v>145</v>
      </c>
      <c r="K13073" t="s">
        <v>137</v>
      </c>
      <c r="L13073">
        <f>I13073*$Q$2/100/1000</f>
        <v>2.8933999999999996E-4</v>
      </c>
    </row>
    <row r="13074" spans="1:12">
      <c r="A13074" s="118">
        <v>44986</v>
      </c>
      <c r="B13074" t="s">
        <v>333</v>
      </c>
      <c r="C13074" t="s">
        <v>332</v>
      </c>
      <c r="D13074" t="s">
        <v>2438</v>
      </c>
      <c r="E13074" t="s">
        <v>2532</v>
      </c>
      <c r="F13074" t="s">
        <v>2436</v>
      </c>
      <c r="G13074" t="s">
        <v>2435</v>
      </c>
      <c r="H13074" t="s">
        <v>327</v>
      </c>
      <c r="I13074">
        <v>77</v>
      </c>
      <c r="J13074" t="s">
        <v>145</v>
      </c>
      <c r="K13074" t="s">
        <v>137</v>
      </c>
      <c r="L13074">
        <f>I13074*$Q$2/100/1000</f>
        <v>2.8489999999999999E-4</v>
      </c>
    </row>
    <row r="13075" spans="1:12">
      <c r="A13075" s="118">
        <v>45231</v>
      </c>
      <c r="B13075" t="s">
        <v>205</v>
      </c>
      <c r="C13075" t="s">
        <v>204</v>
      </c>
      <c r="D13075" t="s">
        <v>532</v>
      </c>
      <c r="E13075" t="s">
        <v>2531</v>
      </c>
      <c r="F13075" t="s">
        <v>1899</v>
      </c>
      <c r="G13075" t="s">
        <v>1898</v>
      </c>
      <c r="H13075" t="s">
        <v>200</v>
      </c>
      <c r="I13075">
        <v>6781</v>
      </c>
      <c r="J13075" t="s">
        <v>199</v>
      </c>
      <c r="K13075" t="s">
        <v>198</v>
      </c>
      <c r="L13075">
        <f>I13075*$Q$4/10/1000</f>
        <v>1.1924057587200001</v>
      </c>
    </row>
    <row r="13076" spans="1:12">
      <c r="A13076" s="118">
        <v>44986</v>
      </c>
      <c r="B13076" t="s">
        <v>333</v>
      </c>
      <c r="C13076" t="s">
        <v>332</v>
      </c>
      <c r="D13076" t="s">
        <v>2438</v>
      </c>
      <c r="E13076" t="s">
        <v>2530</v>
      </c>
      <c r="F13076" t="s">
        <v>2436</v>
      </c>
      <c r="G13076" t="s">
        <v>2435</v>
      </c>
      <c r="H13076" t="s">
        <v>327</v>
      </c>
      <c r="I13076">
        <v>77</v>
      </c>
      <c r="J13076" t="s">
        <v>145</v>
      </c>
      <c r="K13076" t="s">
        <v>137</v>
      </c>
      <c r="L13076">
        <f>I13076*$Q$2/100/1000</f>
        <v>2.8489999999999999E-4</v>
      </c>
    </row>
    <row r="13077" spans="1:12">
      <c r="A13077" s="118">
        <v>45231</v>
      </c>
      <c r="B13077" t="s">
        <v>205</v>
      </c>
      <c r="C13077" t="s">
        <v>204</v>
      </c>
      <c r="D13077" t="s">
        <v>532</v>
      </c>
      <c r="E13077" t="s">
        <v>2529</v>
      </c>
      <c r="F13077">
        <v>101026186</v>
      </c>
      <c r="G13077" t="s">
        <v>530</v>
      </c>
      <c r="H13077" t="s">
        <v>200</v>
      </c>
      <c r="I13077">
        <v>6781</v>
      </c>
      <c r="J13077" t="s">
        <v>199</v>
      </c>
      <c r="K13077" t="s">
        <v>198</v>
      </c>
      <c r="L13077">
        <f>I13077*$Q$4/10/1000</f>
        <v>1.1924057587200001</v>
      </c>
    </row>
    <row r="13078" spans="1:12">
      <c r="A13078" s="118">
        <v>44986</v>
      </c>
      <c r="B13078" t="s">
        <v>333</v>
      </c>
      <c r="C13078" t="s">
        <v>332</v>
      </c>
      <c r="D13078" t="s">
        <v>2438</v>
      </c>
      <c r="E13078" t="s">
        <v>2528</v>
      </c>
      <c r="F13078" t="s">
        <v>2436</v>
      </c>
      <c r="G13078" t="s">
        <v>2435</v>
      </c>
      <c r="H13078" t="s">
        <v>327</v>
      </c>
      <c r="I13078">
        <v>77</v>
      </c>
      <c r="J13078" t="s">
        <v>145</v>
      </c>
      <c r="K13078" t="s">
        <v>137</v>
      </c>
      <c r="L13078">
        <f>I13078*$Q$2/100/1000</f>
        <v>2.8489999999999999E-4</v>
      </c>
    </row>
    <row r="13079" spans="1:12">
      <c r="A13079" s="118">
        <v>45231</v>
      </c>
      <c r="B13079" t="s">
        <v>205</v>
      </c>
      <c r="C13079" t="s">
        <v>204</v>
      </c>
      <c r="D13079" t="s">
        <v>2527</v>
      </c>
      <c r="E13079" t="s">
        <v>2526</v>
      </c>
      <c r="F13079">
        <v>66205215</v>
      </c>
      <c r="G13079" t="s">
        <v>1726</v>
      </c>
      <c r="H13079" t="s">
        <v>200</v>
      </c>
      <c r="I13079">
        <v>6781</v>
      </c>
      <c r="J13079" t="s">
        <v>199</v>
      </c>
      <c r="K13079" t="s">
        <v>198</v>
      </c>
      <c r="L13079">
        <f>I13079*$Q$4/10/1000</f>
        <v>1.1924057587200001</v>
      </c>
    </row>
    <row r="13080" spans="1:12">
      <c r="A13080" s="118">
        <v>44986</v>
      </c>
      <c r="B13080" t="s">
        <v>333</v>
      </c>
      <c r="C13080" t="s">
        <v>332</v>
      </c>
      <c r="D13080" t="s">
        <v>2438</v>
      </c>
      <c r="E13080" t="s">
        <v>2525</v>
      </c>
      <c r="F13080" t="s">
        <v>2436</v>
      </c>
      <c r="G13080" t="s">
        <v>2435</v>
      </c>
      <c r="H13080" t="s">
        <v>327</v>
      </c>
      <c r="I13080">
        <v>77</v>
      </c>
      <c r="J13080" t="s">
        <v>145</v>
      </c>
      <c r="K13080" t="s">
        <v>137</v>
      </c>
      <c r="L13080">
        <f>I13080*$Q$2/100/1000</f>
        <v>2.8489999999999999E-4</v>
      </c>
    </row>
    <row r="13081" spans="1:12">
      <c r="A13081" s="118">
        <v>45017</v>
      </c>
      <c r="B13081" t="s">
        <v>333</v>
      </c>
      <c r="C13081" t="s">
        <v>332</v>
      </c>
      <c r="D13081" t="s">
        <v>2438</v>
      </c>
      <c r="E13081" t="s">
        <v>2524</v>
      </c>
      <c r="F13081" s="119" t="s">
        <v>2436</v>
      </c>
      <c r="G13081" t="s">
        <v>2435</v>
      </c>
      <c r="H13081" t="s">
        <v>327</v>
      </c>
      <c r="I13081">
        <v>77</v>
      </c>
      <c r="J13081" t="s">
        <v>145</v>
      </c>
      <c r="K13081" t="s">
        <v>137</v>
      </c>
      <c r="L13081">
        <f>I13081*$Q$2/100/1000</f>
        <v>2.8489999999999999E-4</v>
      </c>
    </row>
    <row r="13082" spans="1:12">
      <c r="A13082" s="118">
        <v>45017</v>
      </c>
      <c r="B13082" t="s">
        <v>333</v>
      </c>
      <c r="C13082" t="s">
        <v>332</v>
      </c>
      <c r="D13082" t="s">
        <v>2438</v>
      </c>
      <c r="E13082" t="s">
        <v>2523</v>
      </c>
      <c r="F13082" s="119" t="s">
        <v>2436</v>
      </c>
      <c r="G13082" t="s">
        <v>2435</v>
      </c>
      <c r="H13082" t="s">
        <v>327</v>
      </c>
      <c r="I13082">
        <v>77</v>
      </c>
      <c r="J13082" t="s">
        <v>145</v>
      </c>
      <c r="K13082" t="s">
        <v>137</v>
      </c>
      <c r="L13082">
        <f>I13082*$Q$2/100/1000</f>
        <v>2.8489999999999999E-4</v>
      </c>
    </row>
    <row r="13083" spans="1:12">
      <c r="A13083" s="118">
        <v>45231</v>
      </c>
      <c r="B13083" t="s">
        <v>205</v>
      </c>
      <c r="C13083" t="s">
        <v>204</v>
      </c>
      <c r="D13083" t="s">
        <v>532</v>
      </c>
      <c r="E13083" t="s">
        <v>2522</v>
      </c>
      <c r="F13083" t="s">
        <v>1899</v>
      </c>
      <c r="G13083" t="s">
        <v>1898</v>
      </c>
      <c r="H13083" t="s">
        <v>200</v>
      </c>
      <c r="I13083">
        <v>6781</v>
      </c>
      <c r="J13083" t="s">
        <v>199</v>
      </c>
      <c r="K13083" t="s">
        <v>198</v>
      </c>
      <c r="L13083">
        <f>I13083*$Q$4/10/1000</f>
        <v>1.1924057587200001</v>
      </c>
    </row>
    <row r="13084" spans="1:12">
      <c r="A13084" s="118">
        <v>45231</v>
      </c>
      <c r="B13084" t="s">
        <v>240</v>
      </c>
      <c r="C13084" t="s">
        <v>239</v>
      </c>
      <c r="D13084" t="s">
        <v>2521</v>
      </c>
      <c r="E13084" t="s">
        <v>2520</v>
      </c>
      <c r="F13084" t="s">
        <v>971</v>
      </c>
      <c r="G13084" t="s">
        <v>970</v>
      </c>
      <c r="H13084" t="s">
        <v>235</v>
      </c>
      <c r="I13084">
        <v>390</v>
      </c>
      <c r="J13084" t="s">
        <v>145</v>
      </c>
      <c r="K13084" t="s">
        <v>137</v>
      </c>
      <c r="L13084">
        <f>I13084*$Q$2/100/1000</f>
        <v>1.4430000000000001E-3</v>
      </c>
    </row>
    <row r="13085" spans="1:12">
      <c r="A13085" s="118">
        <v>45231</v>
      </c>
      <c r="B13085" t="s">
        <v>460</v>
      </c>
      <c r="C13085" t="s">
        <v>459</v>
      </c>
      <c r="D13085" t="s">
        <v>2519</v>
      </c>
      <c r="E13085" t="s">
        <v>2518</v>
      </c>
      <c r="F13085">
        <v>50257401</v>
      </c>
      <c r="G13085" t="s">
        <v>2517</v>
      </c>
      <c r="H13085" t="s">
        <v>455</v>
      </c>
      <c r="I13085">
        <v>103.6</v>
      </c>
      <c r="J13085" t="s">
        <v>145</v>
      </c>
      <c r="K13085" t="s">
        <v>137</v>
      </c>
      <c r="L13085">
        <f>I13085*$Q$2/100/1000</f>
        <v>3.8331999999999998E-4</v>
      </c>
    </row>
    <row r="13086" spans="1:12">
      <c r="A13086" s="118">
        <v>45231</v>
      </c>
      <c r="B13086" t="s">
        <v>460</v>
      </c>
      <c r="C13086" t="s">
        <v>459</v>
      </c>
      <c r="D13086" t="s">
        <v>2516</v>
      </c>
      <c r="E13086" t="s">
        <v>2515</v>
      </c>
      <c r="F13086">
        <v>79203284</v>
      </c>
      <c r="G13086" t="s">
        <v>2305</v>
      </c>
      <c r="H13086" t="s">
        <v>455</v>
      </c>
      <c r="I13086">
        <v>103.6</v>
      </c>
      <c r="J13086" t="s">
        <v>145</v>
      </c>
      <c r="K13086" t="s">
        <v>137</v>
      </c>
      <c r="L13086">
        <f>I13086*$Q$2/100/1000</f>
        <v>3.8331999999999998E-4</v>
      </c>
    </row>
    <row r="13087" spans="1:12">
      <c r="A13087" s="118">
        <v>45047</v>
      </c>
      <c r="B13087" t="s">
        <v>333</v>
      </c>
      <c r="C13087" t="s">
        <v>332</v>
      </c>
      <c r="D13087" t="s">
        <v>2511</v>
      </c>
      <c r="E13087" t="s">
        <v>2514</v>
      </c>
      <c r="F13087" t="s">
        <v>2436</v>
      </c>
      <c r="G13087" t="s">
        <v>2435</v>
      </c>
      <c r="H13087" t="s">
        <v>327</v>
      </c>
      <c r="I13087">
        <v>77</v>
      </c>
      <c r="J13087" t="s">
        <v>145</v>
      </c>
      <c r="K13087" t="s">
        <v>137</v>
      </c>
      <c r="L13087">
        <f>I13087*$Q$2/100/1000</f>
        <v>2.8489999999999999E-4</v>
      </c>
    </row>
    <row r="13088" spans="1:12">
      <c r="A13088" s="118">
        <v>45047</v>
      </c>
      <c r="B13088" t="s">
        <v>333</v>
      </c>
      <c r="C13088" t="s">
        <v>332</v>
      </c>
      <c r="D13088" t="s">
        <v>2513</v>
      </c>
      <c r="E13088" t="s">
        <v>2512</v>
      </c>
      <c r="F13088" t="s">
        <v>834</v>
      </c>
      <c r="G13088" t="s">
        <v>833</v>
      </c>
      <c r="H13088" t="s">
        <v>327</v>
      </c>
      <c r="I13088">
        <v>77</v>
      </c>
      <c r="J13088" t="s">
        <v>145</v>
      </c>
      <c r="K13088" t="s">
        <v>137</v>
      </c>
      <c r="L13088">
        <f>I13088*$Q$2/100/1000</f>
        <v>2.8489999999999999E-4</v>
      </c>
    </row>
    <row r="13089" spans="1:12">
      <c r="A13089" s="118">
        <v>45047</v>
      </c>
      <c r="B13089" t="s">
        <v>333</v>
      </c>
      <c r="C13089" t="s">
        <v>332</v>
      </c>
      <c r="D13089" t="s">
        <v>2511</v>
      </c>
      <c r="E13089" t="s">
        <v>2510</v>
      </c>
      <c r="F13089" t="s">
        <v>2436</v>
      </c>
      <c r="G13089" t="s">
        <v>2435</v>
      </c>
      <c r="H13089" t="s">
        <v>327</v>
      </c>
      <c r="I13089">
        <v>77</v>
      </c>
      <c r="J13089" t="s">
        <v>145</v>
      </c>
      <c r="K13089" t="s">
        <v>137</v>
      </c>
      <c r="L13089">
        <f>I13089*$Q$2/100/1000</f>
        <v>2.8489999999999999E-4</v>
      </c>
    </row>
    <row r="13090" spans="1:12">
      <c r="A13090" s="118">
        <v>45078</v>
      </c>
      <c r="B13090" t="s">
        <v>333</v>
      </c>
      <c r="C13090" t="s">
        <v>332</v>
      </c>
      <c r="D13090" t="s">
        <v>2509</v>
      </c>
      <c r="E13090" t="s">
        <v>2508</v>
      </c>
      <c r="F13090" t="s">
        <v>2436</v>
      </c>
      <c r="G13090" t="s">
        <v>2435</v>
      </c>
      <c r="H13090" t="s">
        <v>327</v>
      </c>
      <c r="I13090">
        <v>77</v>
      </c>
      <c r="J13090" t="s">
        <v>145</v>
      </c>
      <c r="K13090" t="s">
        <v>137</v>
      </c>
      <c r="L13090">
        <f>I13090*$Q$2/100/1000</f>
        <v>2.8489999999999999E-4</v>
      </c>
    </row>
    <row r="13091" spans="1:12">
      <c r="A13091" s="118">
        <v>45108</v>
      </c>
      <c r="B13091" t="s">
        <v>333</v>
      </c>
      <c r="C13091" t="s">
        <v>332</v>
      </c>
      <c r="D13091" t="s">
        <v>2263</v>
      </c>
      <c r="E13091" t="s">
        <v>2507</v>
      </c>
      <c r="F13091">
        <v>101031490</v>
      </c>
      <c r="G13091" t="s">
        <v>2261</v>
      </c>
      <c r="H13091" t="s">
        <v>327</v>
      </c>
      <c r="I13091">
        <v>77</v>
      </c>
      <c r="J13091" t="s">
        <v>145</v>
      </c>
      <c r="K13091" t="s">
        <v>137</v>
      </c>
      <c r="L13091">
        <f>I13091*$Q$2/100/1000</f>
        <v>2.8489999999999999E-4</v>
      </c>
    </row>
    <row r="13092" spans="1:12">
      <c r="A13092" s="118">
        <v>45261</v>
      </c>
      <c r="B13092" t="s">
        <v>2485</v>
      </c>
      <c r="C13092" t="s">
        <v>2484</v>
      </c>
      <c r="D13092" t="s">
        <v>2506</v>
      </c>
      <c r="E13092" t="s">
        <v>2505</v>
      </c>
      <c r="F13092" t="s">
        <v>2481</v>
      </c>
      <c r="G13092" t="s">
        <v>2480</v>
      </c>
      <c r="H13092" t="s">
        <v>2479</v>
      </c>
      <c r="I13092">
        <v>80.400000000000006</v>
      </c>
      <c r="J13092" t="s">
        <v>223</v>
      </c>
      <c r="K13092" t="s">
        <v>137</v>
      </c>
      <c r="L13092">
        <f>I13092*$Q$5/1000</f>
        <v>8.1746700000000005E-2</v>
      </c>
    </row>
    <row r="13093" spans="1:12">
      <c r="A13093" s="118">
        <v>45261</v>
      </c>
      <c r="B13093" t="s">
        <v>2485</v>
      </c>
      <c r="C13093" t="s">
        <v>2484</v>
      </c>
      <c r="D13093" t="s">
        <v>2504</v>
      </c>
      <c r="E13093" t="s">
        <v>2503</v>
      </c>
      <c r="F13093" t="s">
        <v>2481</v>
      </c>
      <c r="G13093" t="s">
        <v>2480</v>
      </c>
      <c r="H13093" t="s">
        <v>2479</v>
      </c>
      <c r="I13093">
        <v>80.400000000000006</v>
      </c>
      <c r="J13093" t="s">
        <v>223</v>
      </c>
      <c r="K13093" t="s">
        <v>137</v>
      </c>
      <c r="L13093">
        <f>I13093*$Q$5/1000</f>
        <v>8.1746700000000005E-2</v>
      </c>
    </row>
    <row r="13094" spans="1:12">
      <c r="A13094" s="118">
        <v>45108</v>
      </c>
      <c r="B13094" t="s">
        <v>333</v>
      </c>
      <c r="C13094" t="s">
        <v>332</v>
      </c>
      <c r="D13094" t="s">
        <v>1183</v>
      </c>
      <c r="E13094" t="s">
        <v>2502</v>
      </c>
      <c r="F13094" t="s">
        <v>903</v>
      </c>
      <c r="G13094" t="s">
        <v>902</v>
      </c>
      <c r="H13094" t="s">
        <v>327</v>
      </c>
      <c r="I13094">
        <v>77</v>
      </c>
      <c r="J13094" t="s">
        <v>145</v>
      </c>
      <c r="K13094" t="s">
        <v>137</v>
      </c>
      <c r="L13094">
        <f>I13094*$Q$2/100/1000</f>
        <v>2.8489999999999999E-4</v>
      </c>
    </row>
    <row r="13095" spans="1:12">
      <c r="A13095" s="118">
        <v>45108</v>
      </c>
      <c r="B13095" t="s">
        <v>333</v>
      </c>
      <c r="C13095" t="s">
        <v>332</v>
      </c>
      <c r="D13095" t="s">
        <v>1191</v>
      </c>
      <c r="E13095" t="s">
        <v>2501</v>
      </c>
      <c r="F13095" t="s">
        <v>903</v>
      </c>
      <c r="G13095" t="s">
        <v>902</v>
      </c>
      <c r="H13095" t="s">
        <v>327</v>
      </c>
      <c r="I13095">
        <v>77</v>
      </c>
      <c r="J13095" t="s">
        <v>145</v>
      </c>
      <c r="K13095" t="s">
        <v>137</v>
      </c>
      <c r="L13095">
        <f>I13095*$Q$2/100/1000</f>
        <v>2.8489999999999999E-4</v>
      </c>
    </row>
    <row r="13096" spans="1:12">
      <c r="A13096" s="118">
        <v>45108</v>
      </c>
      <c r="B13096" t="s">
        <v>333</v>
      </c>
      <c r="C13096" t="s">
        <v>332</v>
      </c>
      <c r="D13096" t="s">
        <v>470</v>
      </c>
      <c r="E13096" t="s">
        <v>2500</v>
      </c>
      <c r="F13096" t="s">
        <v>903</v>
      </c>
      <c r="G13096" t="s">
        <v>902</v>
      </c>
      <c r="H13096" t="s">
        <v>327</v>
      </c>
      <c r="I13096">
        <v>77</v>
      </c>
      <c r="J13096" t="s">
        <v>145</v>
      </c>
      <c r="K13096" t="s">
        <v>137</v>
      </c>
      <c r="L13096">
        <f>I13096*$Q$2/100/1000</f>
        <v>2.8489999999999999E-4</v>
      </c>
    </row>
    <row r="13097" spans="1:12">
      <c r="A13097" s="118">
        <v>45108</v>
      </c>
      <c r="B13097" t="s">
        <v>333</v>
      </c>
      <c r="C13097" t="s">
        <v>332</v>
      </c>
      <c r="D13097" t="s">
        <v>1178</v>
      </c>
      <c r="E13097" t="s">
        <v>2499</v>
      </c>
      <c r="F13097" t="s">
        <v>903</v>
      </c>
      <c r="G13097" t="s">
        <v>902</v>
      </c>
      <c r="H13097" t="s">
        <v>327</v>
      </c>
      <c r="I13097">
        <v>77</v>
      </c>
      <c r="J13097" t="s">
        <v>145</v>
      </c>
      <c r="K13097" t="s">
        <v>137</v>
      </c>
      <c r="L13097">
        <f>I13097*$Q$2/100/1000</f>
        <v>2.8489999999999999E-4</v>
      </c>
    </row>
    <row r="13098" spans="1:12">
      <c r="A13098" s="118">
        <v>45108</v>
      </c>
      <c r="B13098" t="s">
        <v>333</v>
      </c>
      <c r="C13098" t="s">
        <v>332</v>
      </c>
      <c r="D13098" t="s">
        <v>1189</v>
      </c>
      <c r="E13098" t="s">
        <v>2498</v>
      </c>
      <c r="F13098" t="s">
        <v>903</v>
      </c>
      <c r="G13098" t="s">
        <v>902</v>
      </c>
      <c r="H13098" t="s">
        <v>327</v>
      </c>
      <c r="I13098">
        <v>77</v>
      </c>
      <c r="J13098" t="s">
        <v>145</v>
      </c>
      <c r="K13098" t="s">
        <v>137</v>
      </c>
      <c r="L13098">
        <f>I13098*$Q$2/100/1000</f>
        <v>2.8489999999999999E-4</v>
      </c>
    </row>
    <row r="13099" spans="1:12">
      <c r="A13099" s="118">
        <v>45231</v>
      </c>
      <c r="B13099" t="s">
        <v>365</v>
      </c>
      <c r="C13099" t="s">
        <v>364</v>
      </c>
      <c r="D13099" t="s">
        <v>402</v>
      </c>
      <c r="E13099" t="s">
        <v>2497</v>
      </c>
      <c r="F13099">
        <v>101034024</v>
      </c>
      <c r="G13099" t="s">
        <v>400</v>
      </c>
      <c r="H13099" t="s">
        <v>359</v>
      </c>
      <c r="I13099">
        <v>144</v>
      </c>
      <c r="J13099" t="s">
        <v>138</v>
      </c>
      <c r="K13099" t="s">
        <v>137</v>
      </c>
      <c r="L13099">
        <f>I13099*$Q$2/1000</f>
        <v>5.3280000000000001E-2</v>
      </c>
    </row>
    <row r="13100" spans="1:12">
      <c r="A13100" s="118">
        <v>45108</v>
      </c>
      <c r="B13100" t="s">
        <v>333</v>
      </c>
      <c r="C13100" t="s">
        <v>332</v>
      </c>
      <c r="D13100" t="s">
        <v>521</v>
      </c>
      <c r="E13100" t="s">
        <v>2496</v>
      </c>
      <c r="F13100" t="s">
        <v>903</v>
      </c>
      <c r="G13100" t="s">
        <v>902</v>
      </c>
      <c r="H13100" t="s">
        <v>327</v>
      </c>
      <c r="I13100">
        <v>77</v>
      </c>
      <c r="J13100" t="s">
        <v>145</v>
      </c>
      <c r="K13100" t="s">
        <v>137</v>
      </c>
      <c r="L13100">
        <f>I13100*$Q$2/100/1000</f>
        <v>2.8489999999999999E-4</v>
      </c>
    </row>
    <row r="13101" spans="1:12">
      <c r="A13101" s="118">
        <v>45231</v>
      </c>
      <c r="B13101" t="s">
        <v>365</v>
      </c>
      <c r="C13101" t="s">
        <v>364</v>
      </c>
      <c r="D13101" t="s">
        <v>830</v>
      </c>
      <c r="E13101" t="s">
        <v>2495</v>
      </c>
      <c r="F13101">
        <v>101034024</v>
      </c>
      <c r="G13101" t="s">
        <v>400</v>
      </c>
      <c r="H13101" t="s">
        <v>359</v>
      </c>
      <c r="I13101">
        <v>144</v>
      </c>
      <c r="J13101" t="s">
        <v>138</v>
      </c>
      <c r="K13101" t="s">
        <v>137</v>
      </c>
      <c r="L13101">
        <f>I13101*$Q$2/1000</f>
        <v>5.3280000000000001E-2</v>
      </c>
    </row>
    <row r="13102" spans="1:12">
      <c r="A13102" s="118">
        <v>45108</v>
      </c>
      <c r="B13102" t="s">
        <v>333</v>
      </c>
      <c r="C13102" t="s">
        <v>332</v>
      </c>
      <c r="D13102" t="s">
        <v>625</v>
      </c>
      <c r="E13102" t="s">
        <v>2494</v>
      </c>
      <c r="F13102" t="s">
        <v>903</v>
      </c>
      <c r="G13102" t="s">
        <v>902</v>
      </c>
      <c r="H13102" t="s">
        <v>327</v>
      </c>
      <c r="I13102">
        <v>77</v>
      </c>
      <c r="J13102" t="s">
        <v>145</v>
      </c>
      <c r="K13102" t="s">
        <v>137</v>
      </c>
      <c r="L13102">
        <f>I13102*$Q$2/100/1000</f>
        <v>2.8489999999999999E-4</v>
      </c>
    </row>
    <row r="13103" spans="1:12">
      <c r="A13103" s="118">
        <v>45231</v>
      </c>
      <c r="B13103" t="s">
        <v>365</v>
      </c>
      <c r="C13103" t="s">
        <v>364</v>
      </c>
      <c r="D13103" t="s">
        <v>2493</v>
      </c>
      <c r="E13103" t="s">
        <v>2492</v>
      </c>
      <c r="F13103">
        <v>101034024</v>
      </c>
      <c r="G13103" t="s">
        <v>400</v>
      </c>
      <c r="H13103" t="s">
        <v>359</v>
      </c>
      <c r="I13103">
        <v>144</v>
      </c>
      <c r="J13103" t="s">
        <v>138</v>
      </c>
      <c r="K13103" t="s">
        <v>137</v>
      </c>
      <c r="L13103">
        <f>I13103*$Q$2/1000</f>
        <v>5.3280000000000001E-2</v>
      </c>
    </row>
    <row r="13104" spans="1:12">
      <c r="A13104" s="118">
        <v>45108</v>
      </c>
      <c r="B13104" t="s">
        <v>333</v>
      </c>
      <c r="C13104" t="s">
        <v>332</v>
      </c>
      <c r="D13104" t="s">
        <v>627</v>
      </c>
      <c r="E13104" t="s">
        <v>2491</v>
      </c>
      <c r="F13104" t="s">
        <v>903</v>
      </c>
      <c r="G13104" t="s">
        <v>902</v>
      </c>
      <c r="H13104" t="s">
        <v>327</v>
      </c>
      <c r="I13104">
        <v>77</v>
      </c>
      <c r="J13104" t="s">
        <v>145</v>
      </c>
      <c r="K13104" t="s">
        <v>137</v>
      </c>
      <c r="L13104">
        <f>I13104*$Q$2/100/1000</f>
        <v>2.8489999999999999E-4</v>
      </c>
    </row>
    <row r="13105" spans="1:12">
      <c r="A13105" s="118">
        <v>45261</v>
      </c>
      <c r="B13105" t="s">
        <v>443</v>
      </c>
      <c r="C13105" t="s">
        <v>442</v>
      </c>
      <c r="D13105" t="s">
        <v>441</v>
      </c>
      <c r="E13105" t="s">
        <v>2490</v>
      </c>
      <c r="F13105">
        <v>101022020</v>
      </c>
      <c r="G13105" t="s">
        <v>2288</v>
      </c>
      <c r="H13105" s="122" t="s">
        <v>437</v>
      </c>
      <c r="I13105">
        <v>4725</v>
      </c>
      <c r="J13105" t="s">
        <v>199</v>
      </c>
      <c r="K13105" t="s">
        <v>198</v>
      </c>
      <c r="L13105">
        <f>I13105*$Q$4/1000</f>
        <v>8.3086819200000015</v>
      </c>
    </row>
    <row r="13106" spans="1:12">
      <c r="A13106" s="118">
        <v>45261</v>
      </c>
      <c r="B13106" t="s">
        <v>443</v>
      </c>
      <c r="C13106" t="s">
        <v>442</v>
      </c>
      <c r="D13106" t="s">
        <v>441</v>
      </c>
      <c r="E13106" t="s">
        <v>2489</v>
      </c>
      <c r="F13106">
        <v>101022020</v>
      </c>
      <c r="G13106" t="s">
        <v>2288</v>
      </c>
      <c r="H13106" s="122" t="s">
        <v>437</v>
      </c>
      <c r="I13106">
        <v>4725</v>
      </c>
      <c r="J13106" t="s">
        <v>199</v>
      </c>
      <c r="K13106" t="s">
        <v>198</v>
      </c>
      <c r="L13106">
        <f>I13106*$Q$4/1000</f>
        <v>8.3086819200000015</v>
      </c>
    </row>
    <row r="13107" spans="1:12">
      <c r="A13107" s="118">
        <v>45108</v>
      </c>
      <c r="B13107" t="s">
        <v>333</v>
      </c>
      <c r="C13107" t="s">
        <v>332</v>
      </c>
      <c r="D13107" t="s">
        <v>1200</v>
      </c>
      <c r="E13107" t="s">
        <v>2488</v>
      </c>
      <c r="F13107" t="s">
        <v>903</v>
      </c>
      <c r="G13107" t="s">
        <v>902</v>
      </c>
      <c r="H13107" t="s">
        <v>327</v>
      </c>
      <c r="I13107">
        <v>77</v>
      </c>
      <c r="J13107" t="s">
        <v>145</v>
      </c>
      <c r="K13107" t="s">
        <v>137</v>
      </c>
      <c r="L13107">
        <f>I13107*$Q$2/100/1000</f>
        <v>2.8489999999999999E-4</v>
      </c>
    </row>
    <row r="13108" spans="1:12">
      <c r="A13108" s="118">
        <v>45261</v>
      </c>
      <c r="B13108" t="s">
        <v>443</v>
      </c>
      <c r="C13108" t="s">
        <v>442</v>
      </c>
      <c r="D13108" t="s">
        <v>441</v>
      </c>
      <c r="E13108" t="s">
        <v>2487</v>
      </c>
      <c r="F13108">
        <v>101022020</v>
      </c>
      <c r="G13108" t="s">
        <v>2288</v>
      </c>
      <c r="H13108" s="122" t="s">
        <v>437</v>
      </c>
      <c r="I13108">
        <v>4725</v>
      </c>
      <c r="J13108" t="s">
        <v>199</v>
      </c>
      <c r="K13108" t="s">
        <v>198</v>
      </c>
      <c r="L13108">
        <f>I13108*$Q$4/1000</f>
        <v>8.3086819200000015</v>
      </c>
    </row>
    <row r="13109" spans="1:12">
      <c r="A13109" s="118">
        <v>45261</v>
      </c>
      <c r="B13109" t="s">
        <v>443</v>
      </c>
      <c r="C13109" t="s">
        <v>442</v>
      </c>
      <c r="D13109" t="s">
        <v>441</v>
      </c>
      <c r="E13109" t="s">
        <v>2486</v>
      </c>
      <c r="F13109">
        <v>101022020</v>
      </c>
      <c r="G13109" t="s">
        <v>2288</v>
      </c>
      <c r="H13109" s="122" t="s">
        <v>437</v>
      </c>
      <c r="I13109">
        <v>4725</v>
      </c>
      <c r="J13109" t="s">
        <v>199</v>
      </c>
      <c r="K13109" t="s">
        <v>198</v>
      </c>
      <c r="L13109">
        <f>I13109*$Q$4/1000</f>
        <v>8.3086819200000015</v>
      </c>
    </row>
    <row r="13110" spans="1:12">
      <c r="A13110" s="118">
        <v>45261</v>
      </c>
      <c r="B13110" t="s">
        <v>2485</v>
      </c>
      <c r="C13110" t="s">
        <v>2484</v>
      </c>
      <c r="D13110" t="s">
        <v>2483</v>
      </c>
      <c r="E13110" t="s">
        <v>2482</v>
      </c>
      <c r="F13110" t="s">
        <v>2481</v>
      </c>
      <c r="G13110" t="s">
        <v>2480</v>
      </c>
      <c r="H13110" t="s">
        <v>2479</v>
      </c>
      <c r="I13110">
        <v>80.400000000000006</v>
      </c>
      <c r="J13110" t="s">
        <v>223</v>
      </c>
      <c r="K13110" t="s">
        <v>137</v>
      </c>
      <c r="L13110">
        <f>I13110*$Q$5/1000</f>
        <v>8.1746700000000005E-2</v>
      </c>
    </row>
    <row r="13111" spans="1:12">
      <c r="A13111" s="118">
        <v>45108</v>
      </c>
      <c r="B13111" t="s">
        <v>333</v>
      </c>
      <c r="C13111" t="s">
        <v>332</v>
      </c>
      <c r="D13111" t="s">
        <v>1165</v>
      </c>
      <c r="E13111" t="s">
        <v>2478</v>
      </c>
      <c r="F13111" t="s">
        <v>903</v>
      </c>
      <c r="G13111" t="s">
        <v>902</v>
      </c>
      <c r="H13111" t="s">
        <v>327</v>
      </c>
      <c r="I13111">
        <v>77</v>
      </c>
      <c r="J13111" t="s">
        <v>145</v>
      </c>
      <c r="K13111" t="s">
        <v>137</v>
      </c>
      <c r="L13111">
        <f>I13111*$Q$2/100/1000</f>
        <v>2.8489999999999999E-4</v>
      </c>
    </row>
    <row r="13112" spans="1:12">
      <c r="A13112" s="118">
        <v>44927</v>
      </c>
      <c r="B13112" t="s">
        <v>2477</v>
      </c>
      <c r="C13112" t="s">
        <v>2476</v>
      </c>
      <c r="D13112" t="s">
        <v>2475</v>
      </c>
      <c r="E13112" t="s">
        <v>2474</v>
      </c>
      <c r="F13112">
        <v>101012564</v>
      </c>
      <c r="G13112" t="s">
        <v>2473</v>
      </c>
      <c r="H13112" s="121" t="s">
        <v>2472</v>
      </c>
      <c r="I13112">
        <v>6.8</v>
      </c>
      <c r="J13112" t="s">
        <v>223</v>
      </c>
      <c r="K13112" t="s">
        <v>137</v>
      </c>
      <c r="L13112">
        <f>I13112*$Q$5/1000</f>
        <v>6.9138999999999997E-3</v>
      </c>
    </row>
    <row r="13113" spans="1:12">
      <c r="A13113" s="118">
        <v>45108</v>
      </c>
      <c r="B13113" t="s">
        <v>333</v>
      </c>
      <c r="C13113" t="s">
        <v>332</v>
      </c>
      <c r="D13113" t="s">
        <v>1195</v>
      </c>
      <c r="E13113" t="s">
        <v>2471</v>
      </c>
      <c r="F13113" t="s">
        <v>903</v>
      </c>
      <c r="G13113" t="s">
        <v>902</v>
      </c>
      <c r="H13113" t="s">
        <v>327</v>
      </c>
      <c r="I13113">
        <v>77</v>
      </c>
      <c r="J13113" t="s">
        <v>145</v>
      </c>
      <c r="K13113" t="s">
        <v>137</v>
      </c>
      <c r="L13113">
        <f>I13113*$Q$2/100/1000</f>
        <v>2.8489999999999999E-4</v>
      </c>
    </row>
    <row r="13114" spans="1:12">
      <c r="A13114" s="118">
        <v>45108</v>
      </c>
      <c r="B13114" t="s">
        <v>333</v>
      </c>
      <c r="C13114" t="s">
        <v>332</v>
      </c>
      <c r="D13114" t="s">
        <v>1216</v>
      </c>
      <c r="E13114" t="s">
        <v>2470</v>
      </c>
      <c r="F13114" t="s">
        <v>903</v>
      </c>
      <c r="G13114" t="s">
        <v>902</v>
      </c>
      <c r="H13114" t="s">
        <v>327</v>
      </c>
      <c r="I13114">
        <v>77</v>
      </c>
      <c r="J13114" t="s">
        <v>145</v>
      </c>
      <c r="K13114" t="s">
        <v>137</v>
      </c>
      <c r="L13114">
        <f>I13114*$Q$2/100/1000</f>
        <v>2.8489999999999999E-4</v>
      </c>
    </row>
    <row r="13115" spans="1:12">
      <c r="A13115" s="118">
        <v>45231</v>
      </c>
      <c r="B13115" t="s">
        <v>418</v>
      </c>
      <c r="C13115" t="s">
        <v>417</v>
      </c>
      <c r="D13115" t="s">
        <v>416</v>
      </c>
      <c r="E13115" t="s">
        <v>2469</v>
      </c>
      <c r="F13115" t="s">
        <v>414</v>
      </c>
      <c r="G13115" t="s">
        <v>413</v>
      </c>
      <c r="H13115" s="121" t="s">
        <v>412</v>
      </c>
      <c r="I13115">
        <v>1310</v>
      </c>
      <c r="J13115" t="s">
        <v>223</v>
      </c>
      <c r="K13115" t="s">
        <v>137</v>
      </c>
      <c r="L13115">
        <f>I13115*$Q$5/10/1000</f>
        <v>0.13319425000000001</v>
      </c>
    </row>
    <row r="13116" spans="1:12">
      <c r="A13116" s="118">
        <v>45108</v>
      </c>
      <c r="B13116" t="s">
        <v>333</v>
      </c>
      <c r="C13116" t="s">
        <v>332</v>
      </c>
      <c r="D13116" t="s">
        <v>499</v>
      </c>
      <c r="E13116" t="s">
        <v>2468</v>
      </c>
      <c r="F13116" t="s">
        <v>903</v>
      </c>
      <c r="G13116" t="s">
        <v>902</v>
      </c>
      <c r="H13116" t="s">
        <v>327</v>
      </c>
      <c r="I13116">
        <v>77</v>
      </c>
      <c r="J13116" t="s">
        <v>145</v>
      </c>
      <c r="K13116" t="s">
        <v>137</v>
      </c>
      <c r="L13116">
        <f>I13116*$Q$2/100/1000</f>
        <v>2.8489999999999999E-4</v>
      </c>
    </row>
    <row r="13117" spans="1:12" ht="15.75" customHeight="1">
      <c r="A13117" s="118">
        <v>45261</v>
      </c>
      <c r="B13117" t="s">
        <v>443</v>
      </c>
      <c r="C13117" t="s">
        <v>442</v>
      </c>
      <c r="D13117" t="s">
        <v>441</v>
      </c>
      <c r="E13117" t="s">
        <v>2467</v>
      </c>
      <c r="F13117">
        <v>101022020</v>
      </c>
      <c r="G13117" t="s">
        <v>2288</v>
      </c>
      <c r="H13117" s="122" t="s">
        <v>437</v>
      </c>
      <c r="I13117">
        <v>4725</v>
      </c>
      <c r="J13117" t="s">
        <v>199</v>
      </c>
      <c r="K13117" t="s">
        <v>198</v>
      </c>
      <c r="L13117">
        <f>I13117*$Q$4/1000</f>
        <v>8.3086819200000015</v>
      </c>
    </row>
    <row r="13118" spans="1:12" ht="15.75" customHeight="1">
      <c r="A13118" s="118">
        <v>45261</v>
      </c>
      <c r="B13118" t="s">
        <v>443</v>
      </c>
      <c r="C13118" t="s">
        <v>442</v>
      </c>
      <c r="D13118" t="s">
        <v>441</v>
      </c>
      <c r="E13118" t="s">
        <v>2466</v>
      </c>
      <c r="F13118">
        <v>101022020</v>
      </c>
      <c r="G13118" t="s">
        <v>2288</v>
      </c>
      <c r="H13118" s="122" t="s">
        <v>437</v>
      </c>
      <c r="I13118">
        <v>4725</v>
      </c>
      <c r="J13118" t="s">
        <v>199</v>
      </c>
      <c r="K13118" t="s">
        <v>198</v>
      </c>
      <c r="L13118">
        <f>I13118*$Q$4/1000</f>
        <v>8.3086819200000015</v>
      </c>
    </row>
    <row r="13119" spans="1:12" ht="15.75" customHeight="1">
      <c r="A13119" s="118">
        <v>45231</v>
      </c>
      <c r="B13119" t="s">
        <v>460</v>
      </c>
      <c r="C13119" t="s">
        <v>459</v>
      </c>
      <c r="D13119" t="s">
        <v>871</v>
      </c>
      <c r="E13119" t="s">
        <v>2465</v>
      </c>
      <c r="F13119">
        <v>101027223</v>
      </c>
      <c r="G13119" t="s">
        <v>2464</v>
      </c>
      <c r="H13119" t="s">
        <v>455</v>
      </c>
      <c r="I13119">
        <v>103.6</v>
      </c>
      <c r="J13119" t="s">
        <v>145</v>
      </c>
      <c r="K13119" t="s">
        <v>137</v>
      </c>
      <c r="L13119">
        <f>I13119*$Q$2/100/1000</f>
        <v>3.8331999999999998E-4</v>
      </c>
    </row>
    <row r="13120" spans="1:12">
      <c r="A13120" s="118">
        <v>45108</v>
      </c>
      <c r="B13120" t="s">
        <v>333</v>
      </c>
      <c r="C13120" t="s">
        <v>332</v>
      </c>
      <c r="D13120" t="s">
        <v>491</v>
      </c>
      <c r="E13120" t="s">
        <v>2463</v>
      </c>
      <c r="F13120" t="s">
        <v>903</v>
      </c>
      <c r="G13120" t="s">
        <v>902</v>
      </c>
      <c r="H13120" t="s">
        <v>327</v>
      </c>
      <c r="I13120">
        <v>77</v>
      </c>
      <c r="J13120" t="s">
        <v>145</v>
      </c>
      <c r="K13120" t="s">
        <v>137</v>
      </c>
      <c r="L13120">
        <f>I13120*$Q$2/100/1000</f>
        <v>2.8489999999999999E-4</v>
      </c>
    </row>
    <row r="13121" spans="1:12">
      <c r="A13121" s="118">
        <v>45108</v>
      </c>
      <c r="B13121" t="s">
        <v>333</v>
      </c>
      <c r="C13121" t="s">
        <v>332</v>
      </c>
      <c r="D13121" t="s">
        <v>489</v>
      </c>
      <c r="E13121" t="s">
        <v>2462</v>
      </c>
      <c r="F13121" t="s">
        <v>903</v>
      </c>
      <c r="G13121" t="s">
        <v>902</v>
      </c>
      <c r="H13121" t="s">
        <v>327</v>
      </c>
      <c r="I13121">
        <v>77</v>
      </c>
      <c r="J13121" t="s">
        <v>145</v>
      </c>
      <c r="K13121" t="s">
        <v>137</v>
      </c>
      <c r="L13121">
        <f>I13121*$Q$2/100/1000</f>
        <v>2.8489999999999999E-4</v>
      </c>
    </row>
    <row r="13122" spans="1:12">
      <c r="A13122" s="118">
        <v>45108</v>
      </c>
      <c r="B13122" t="s">
        <v>333</v>
      </c>
      <c r="C13122" t="s">
        <v>332</v>
      </c>
      <c r="D13122" t="s">
        <v>493</v>
      </c>
      <c r="E13122" t="s">
        <v>2461</v>
      </c>
      <c r="F13122" t="s">
        <v>903</v>
      </c>
      <c r="G13122" t="s">
        <v>902</v>
      </c>
      <c r="H13122" t="s">
        <v>327</v>
      </c>
      <c r="I13122">
        <v>77</v>
      </c>
      <c r="J13122" t="s">
        <v>145</v>
      </c>
      <c r="K13122" t="s">
        <v>137</v>
      </c>
      <c r="L13122">
        <f>I13122*$Q$2/100/1000</f>
        <v>2.8489999999999999E-4</v>
      </c>
    </row>
    <row r="13123" spans="1:12">
      <c r="A13123" s="118">
        <v>45108</v>
      </c>
      <c r="B13123" t="s">
        <v>333</v>
      </c>
      <c r="C13123" t="s">
        <v>332</v>
      </c>
      <c r="D13123" t="s">
        <v>495</v>
      </c>
      <c r="E13123" t="s">
        <v>2460</v>
      </c>
      <c r="F13123" t="s">
        <v>903</v>
      </c>
      <c r="G13123" t="s">
        <v>902</v>
      </c>
      <c r="H13123" t="s">
        <v>327</v>
      </c>
      <c r="I13123">
        <v>77</v>
      </c>
      <c r="J13123" t="s">
        <v>145</v>
      </c>
      <c r="K13123" t="s">
        <v>137</v>
      </c>
      <c r="L13123">
        <f>I13123*$Q$2/100/1000</f>
        <v>2.8489999999999999E-4</v>
      </c>
    </row>
    <row r="13124" spans="1:12">
      <c r="A13124" s="118">
        <v>45108</v>
      </c>
      <c r="B13124" t="s">
        <v>333</v>
      </c>
      <c r="C13124" t="s">
        <v>332</v>
      </c>
      <c r="D13124" t="s">
        <v>686</v>
      </c>
      <c r="E13124" t="s">
        <v>2459</v>
      </c>
      <c r="F13124" t="s">
        <v>903</v>
      </c>
      <c r="G13124" t="s">
        <v>902</v>
      </c>
      <c r="H13124" t="s">
        <v>327</v>
      </c>
      <c r="I13124">
        <v>77</v>
      </c>
      <c r="J13124" t="s">
        <v>145</v>
      </c>
      <c r="K13124" t="s">
        <v>137</v>
      </c>
      <c r="L13124">
        <f>I13124*$Q$2/100/1000</f>
        <v>2.8489999999999999E-4</v>
      </c>
    </row>
    <row r="13125" spans="1:12">
      <c r="A13125" s="118">
        <v>45108</v>
      </c>
      <c r="B13125" t="s">
        <v>333</v>
      </c>
      <c r="C13125" t="s">
        <v>332</v>
      </c>
      <c r="D13125" t="s">
        <v>480</v>
      </c>
      <c r="E13125" t="s">
        <v>2458</v>
      </c>
      <c r="F13125" t="s">
        <v>903</v>
      </c>
      <c r="G13125" t="s">
        <v>902</v>
      </c>
      <c r="H13125" t="s">
        <v>327</v>
      </c>
      <c r="I13125">
        <v>77</v>
      </c>
      <c r="J13125" t="s">
        <v>145</v>
      </c>
      <c r="K13125" t="s">
        <v>137</v>
      </c>
      <c r="L13125">
        <f>I13125*$Q$2/100/1000</f>
        <v>2.8489999999999999E-4</v>
      </c>
    </row>
    <row r="13126" spans="1:12">
      <c r="A13126" s="118">
        <v>45108</v>
      </c>
      <c r="B13126" t="s">
        <v>333</v>
      </c>
      <c r="C13126" t="s">
        <v>332</v>
      </c>
      <c r="D13126" t="s">
        <v>472</v>
      </c>
      <c r="E13126" t="s">
        <v>2457</v>
      </c>
      <c r="F13126" t="s">
        <v>903</v>
      </c>
      <c r="G13126" t="s">
        <v>902</v>
      </c>
      <c r="H13126" t="s">
        <v>327</v>
      </c>
      <c r="I13126">
        <v>77</v>
      </c>
      <c r="J13126" t="s">
        <v>145</v>
      </c>
      <c r="K13126" t="s">
        <v>137</v>
      </c>
      <c r="L13126">
        <f>I13126*$Q$2/100/1000</f>
        <v>2.8489999999999999E-4</v>
      </c>
    </row>
    <row r="13127" spans="1:12">
      <c r="A13127" s="118">
        <v>45108</v>
      </c>
      <c r="B13127" t="s">
        <v>333</v>
      </c>
      <c r="C13127" t="s">
        <v>332</v>
      </c>
      <c r="D13127" t="s">
        <v>1185</v>
      </c>
      <c r="E13127" t="s">
        <v>2456</v>
      </c>
      <c r="F13127" t="s">
        <v>903</v>
      </c>
      <c r="G13127" t="s">
        <v>902</v>
      </c>
      <c r="H13127" t="s">
        <v>327</v>
      </c>
      <c r="I13127">
        <v>77</v>
      </c>
      <c r="J13127" t="s">
        <v>145</v>
      </c>
      <c r="K13127" t="s">
        <v>137</v>
      </c>
      <c r="L13127">
        <f>I13127*$Q$2/100/1000</f>
        <v>2.8489999999999999E-4</v>
      </c>
    </row>
    <row r="13128" spans="1:12">
      <c r="A13128" s="118">
        <v>45108</v>
      </c>
      <c r="B13128" t="s">
        <v>333</v>
      </c>
      <c r="C13128" t="s">
        <v>332</v>
      </c>
      <c r="D13128" t="s">
        <v>1221</v>
      </c>
      <c r="E13128" t="s">
        <v>2455</v>
      </c>
      <c r="F13128" t="s">
        <v>903</v>
      </c>
      <c r="G13128" t="s">
        <v>902</v>
      </c>
      <c r="H13128" t="s">
        <v>327</v>
      </c>
      <c r="I13128">
        <v>77</v>
      </c>
      <c r="J13128" t="s">
        <v>145</v>
      </c>
      <c r="K13128" t="s">
        <v>137</v>
      </c>
      <c r="L13128">
        <f>I13128*$Q$2/100/1000</f>
        <v>2.8489999999999999E-4</v>
      </c>
    </row>
    <row r="13129" spans="1:12">
      <c r="A13129" s="118">
        <v>45108</v>
      </c>
      <c r="B13129" t="s">
        <v>333</v>
      </c>
      <c r="C13129" t="s">
        <v>332</v>
      </c>
      <c r="D13129" t="s">
        <v>629</v>
      </c>
      <c r="E13129" t="s">
        <v>2454</v>
      </c>
      <c r="F13129" t="s">
        <v>903</v>
      </c>
      <c r="G13129" t="s">
        <v>902</v>
      </c>
      <c r="H13129" t="s">
        <v>327</v>
      </c>
      <c r="I13129">
        <v>77</v>
      </c>
      <c r="J13129" t="s">
        <v>145</v>
      </c>
      <c r="K13129" t="s">
        <v>137</v>
      </c>
      <c r="L13129">
        <f>I13129*$Q$2/100/1000</f>
        <v>2.8489999999999999E-4</v>
      </c>
    </row>
    <row r="13130" spans="1:12">
      <c r="A13130" s="118">
        <v>45108</v>
      </c>
      <c r="B13130" t="s">
        <v>333</v>
      </c>
      <c r="C13130" t="s">
        <v>332</v>
      </c>
      <c r="D13130" t="s">
        <v>497</v>
      </c>
      <c r="E13130" t="s">
        <v>2453</v>
      </c>
      <c r="F13130" t="s">
        <v>903</v>
      </c>
      <c r="G13130" t="s">
        <v>902</v>
      </c>
      <c r="H13130" t="s">
        <v>327</v>
      </c>
      <c r="I13130">
        <v>77</v>
      </c>
      <c r="J13130" t="s">
        <v>145</v>
      </c>
      <c r="K13130" t="s">
        <v>137</v>
      </c>
      <c r="L13130">
        <f>I13130*$Q$2/100/1000</f>
        <v>2.8489999999999999E-4</v>
      </c>
    </row>
    <row r="13131" spans="1:12">
      <c r="A13131" s="118">
        <v>45108</v>
      </c>
      <c r="B13131" t="s">
        <v>333</v>
      </c>
      <c r="C13131" t="s">
        <v>332</v>
      </c>
      <c r="D13131" t="s">
        <v>1197</v>
      </c>
      <c r="E13131" t="s">
        <v>2452</v>
      </c>
      <c r="F13131" t="s">
        <v>903</v>
      </c>
      <c r="G13131" t="s">
        <v>902</v>
      </c>
      <c r="H13131" t="s">
        <v>327</v>
      </c>
      <c r="I13131">
        <v>77</v>
      </c>
      <c r="J13131" t="s">
        <v>145</v>
      </c>
      <c r="K13131" t="s">
        <v>137</v>
      </c>
      <c r="L13131">
        <f>I13131*$Q$2/100/1000</f>
        <v>2.8489999999999999E-4</v>
      </c>
    </row>
    <row r="13132" spans="1:12">
      <c r="A13132" s="118">
        <v>45108</v>
      </c>
      <c r="B13132" t="s">
        <v>333</v>
      </c>
      <c r="C13132" t="s">
        <v>332</v>
      </c>
      <c r="D13132" t="s">
        <v>509</v>
      </c>
      <c r="E13132" t="s">
        <v>2451</v>
      </c>
      <c r="F13132" t="s">
        <v>903</v>
      </c>
      <c r="G13132" t="s">
        <v>902</v>
      </c>
      <c r="H13132" t="s">
        <v>327</v>
      </c>
      <c r="I13132">
        <v>77</v>
      </c>
      <c r="J13132" t="s">
        <v>145</v>
      </c>
      <c r="K13132" t="s">
        <v>137</v>
      </c>
      <c r="L13132">
        <f>I13132*$Q$2/100/1000</f>
        <v>2.8489999999999999E-4</v>
      </c>
    </row>
    <row r="13133" spans="1:12">
      <c r="A13133" s="118">
        <v>45108</v>
      </c>
      <c r="B13133" t="s">
        <v>333</v>
      </c>
      <c r="C13133" t="s">
        <v>332</v>
      </c>
      <c r="D13133" t="s">
        <v>513</v>
      </c>
      <c r="E13133" t="s">
        <v>2450</v>
      </c>
      <c r="F13133" t="s">
        <v>903</v>
      </c>
      <c r="G13133" t="s">
        <v>902</v>
      </c>
      <c r="H13133" t="s">
        <v>327</v>
      </c>
      <c r="I13133">
        <v>77</v>
      </c>
      <c r="J13133" t="s">
        <v>145</v>
      </c>
      <c r="K13133" t="s">
        <v>137</v>
      </c>
      <c r="L13133">
        <f>I13133*$Q$2/100/1000</f>
        <v>2.8489999999999999E-4</v>
      </c>
    </row>
    <row r="13134" spans="1:12">
      <c r="A13134" s="118">
        <v>45108</v>
      </c>
      <c r="B13134" t="s">
        <v>333</v>
      </c>
      <c r="C13134" t="s">
        <v>332</v>
      </c>
      <c r="D13134" t="s">
        <v>507</v>
      </c>
      <c r="E13134" t="s">
        <v>2449</v>
      </c>
      <c r="F13134" t="s">
        <v>903</v>
      </c>
      <c r="G13134" t="s">
        <v>902</v>
      </c>
      <c r="H13134" t="s">
        <v>327</v>
      </c>
      <c r="I13134">
        <v>77</v>
      </c>
      <c r="J13134" t="s">
        <v>145</v>
      </c>
      <c r="K13134" t="s">
        <v>137</v>
      </c>
      <c r="L13134">
        <f>I13134*$Q$2/100/1000</f>
        <v>2.8489999999999999E-4</v>
      </c>
    </row>
    <row r="13135" spans="1:12">
      <c r="A13135" s="118">
        <v>45108</v>
      </c>
      <c r="B13135" t="s">
        <v>333</v>
      </c>
      <c r="C13135" t="s">
        <v>332</v>
      </c>
      <c r="D13135" t="s">
        <v>511</v>
      </c>
      <c r="E13135" t="s">
        <v>2448</v>
      </c>
      <c r="F13135" t="s">
        <v>903</v>
      </c>
      <c r="G13135" t="s">
        <v>902</v>
      </c>
      <c r="H13135" t="s">
        <v>327</v>
      </c>
      <c r="I13135">
        <v>77</v>
      </c>
      <c r="J13135" t="s">
        <v>145</v>
      </c>
      <c r="K13135" t="s">
        <v>137</v>
      </c>
      <c r="L13135">
        <f>I13135*$Q$2/100/1000</f>
        <v>2.8489999999999999E-4</v>
      </c>
    </row>
    <row r="13136" spans="1:12">
      <c r="A13136" s="118">
        <v>45108</v>
      </c>
      <c r="B13136" t="s">
        <v>333</v>
      </c>
      <c r="C13136" t="s">
        <v>332</v>
      </c>
      <c r="D13136" t="s">
        <v>505</v>
      </c>
      <c r="E13136" t="s">
        <v>2447</v>
      </c>
      <c r="F13136" t="s">
        <v>903</v>
      </c>
      <c r="G13136" t="s">
        <v>902</v>
      </c>
      <c r="H13136" t="s">
        <v>327</v>
      </c>
      <c r="I13136">
        <v>77</v>
      </c>
      <c r="J13136" t="s">
        <v>145</v>
      </c>
      <c r="K13136" t="s">
        <v>137</v>
      </c>
      <c r="L13136">
        <f>I13136*$Q$2/100/1000</f>
        <v>2.8489999999999999E-4</v>
      </c>
    </row>
    <row r="13137" spans="1:12">
      <c r="A13137" s="118">
        <v>45108</v>
      </c>
      <c r="B13137" t="s">
        <v>333</v>
      </c>
      <c r="C13137" t="s">
        <v>332</v>
      </c>
      <c r="D13137" t="s">
        <v>515</v>
      </c>
      <c r="E13137" t="s">
        <v>2446</v>
      </c>
      <c r="F13137" t="s">
        <v>903</v>
      </c>
      <c r="G13137" t="s">
        <v>902</v>
      </c>
      <c r="H13137" t="s">
        <v>327</v>
      </c>
      <c r="I13137">
        <v>77</v>
      </c>
      <c r="J13137" t="s">
        <v>145</v>
      </c>
      <c r="K13137" t="s">
        <v>137</v>
      </c>
      <c r="L13137">
        <f>I13137*$Q$2/100/1000</f>
        <v>2.8489999999999999E-4</v>
      </c>
    </row>
    <row r="13138" spans="1:12">
      <c r="A13138" s="118">
        <v>45108</v>
      </c>
      <c r="B13138" t="s">
        <v>333</v>
      </c>
      <c r="C13138" t="s">
        <v>332</v>
      </c>
      <c r="D13138" t="s">
        <v>519</v>
      </c>
      <c r="E13138" t="s">
        <v>2445</v>
      </c>
      <c r="F13138" t="s">
        <v>903</v>
      </c>
      <c r="G13138" t="s">
        <v>902</v>
      </c>
      <c r="H13138" t="s">
        <v>327</v>
      </c>
      <c r="I13138">
        <v>77</v>
      </c>
      <c r="J13138" t="s">
        <v>145</v>
      </c>
      <c r="K13138" t="s">
        <v>137</v>
      </c>
      <c r="L13138">
        <f>I13138*$Q$2/100/1000</f>
        <v>2.8489999999999999E-4</v>
      </c>
    </row>
    <row r="13139" spans="1:12">
      <c r="A13139" s="118">
        <v>45108</v>
      </c>
      <c r="B13139" t="s">
        <v>333</v>
      </c>
      <c r="C13139" t="s">
        <v>332</v>
      </c>
      <c r="D13139" t="s">
        <v>517</v>
      </c>
      <c r="E13139" t="s">
        <v>2444</v>
      </c>
      <c r="F13139" t="s">
        <v>903</v>
      </c>
      <c r="G13139" t="s">
        <v>902</v>
      </c>
      <c r="H13139" t="s">
        <v>327</v>
      </c>
      <c r="I13139">
        <v>77</v>
      </c>
      <c r="J13139" t="s">
        <v>145</v>
      </c>
      <c r="K13139" t="s">
        <v>137</v>
      </c>
      <c r="L13139">
        <f>I13139*$Q$2/100/1000</f>
        <v>2.8489999999999999E-4</v>
      </c>
    </row>
    <row r="13140" spans="1:12">
      <c r="A13140" s="118">
        <v>45108</v>
      </c>
      <c r="B13140" t="s">
        <v>333</v>
      </c>
      <c r="C13140" t="s">
        <v>332</v>
      </c>
      <c r="D13140" t="s">
        <v>1209</v>
      </c>
      <c r="E13140" t="s">
        <v>2443</v>
      </c>
      <c r="F13140" t="s">
        <v>903</v>
      </c>
      <c r="G13140" t="s">
        <v>902</v>
      </c>
      <c r="H13140" t="s">
        <v>327</v>
      </c>
      <c r="I13140">
        <v>77</v>
      </c>
      <c r="J13140" t="s">
        <v>145</v>
      </c>
      <c r="K13140" t="s">
        <v>137</v>
      </c>
      <c r="L13140">
        <f>I13140*$Q$2/100/1000</f>
        <v>2.8489999999999999E-4</v>
      </c>
    </row>
    <row r="13141" spans="1:12">
      <c r="A13141" s="118">
        <v>45108</v>
      </c>
      <c r="B13141" t="s">
        <v>333</v>
      </c>
      <c r="C13141" t="s">
        <v>332</v>
      </c>
      <c r="D13141" t="s">
        <v>1162</v>
      </c>
      <c r="E13141" t="s">
        <v>2442</v>
      </c>
      <c r="F13141" t="s">
        <v>903</v>
      </c>
      <c r="G13141" t="s">
        <v>902</v>
      </c>
      <c r="H13141" t="s">
        <v>327</v>
      </c>
      <c r="I13141">
        <v>77</v>
      </c>
      <c r="J13141" t="s">
        <v>145</v>
      </c>
      <c r="K13141" t="s">
        <v>137</v>
      </c>
      <c r="L13141">
        <f>I13141*$Q$2/100/1000</f>
        <v>2.8489999999999999E-4</v>
      </c>
    </row>
    <row r="13142" spans="1:12">
      <c r="A13142" s="118">
        <v>45108</v>
      </c>
      <c r="B13142" t="s">
        <v>333</v>
      </c>
      <c r="C13142" t="s">
        <v>332</v>
      </c>
      <c r="D13142" t="s">
        <v>1181</v>
      </c>
      <c r="E13142" t="s">
        <v>2441</v>
      </c>
      <c r="F13142" t="s">
        <v>903</v>
      </c>
      <c r="G13142" t="s">
        <v>902</v>
      </c>
      <c r="H13142" t="s">
        <v>327</v>
      </c>
      <c r="I13142">
        <v>77</v>
      </c>
      <c r="J13142" t="s">
        <v>145</v>
      </c>
      <c r="K13142" t="s">
        <v>137</v>
      </c>
      <c r="L13142">
        <f>I13142*$Q$2/100/1000</f>
        <v>2.8489999999999999E-4</v>
      </c>
    </row>
    <row r="13143" spans="1:12">
      <c r="A13143" s="118">
        <v>45108</v>
      </c>
      <c r="B13143" t="s">
        <v>333</v>
      </c>
      <c r="C13143" t="s">
        <v>332</v>
      </c>
      <c r="D13143" t="s">
        <v>1187</v>
      </c>
      <c r="E13143" t="s">
        <v>2440</v>
      </c>
      <c r="F13143" t="s">
        <v>903</v>
      </c>
      <c r="G13143" t="s">
        <v>902</v>
      </c>
      <c r="H13143" t="s">
        <v>327</v>
      </c>
      <c r="I13143">
        <v>77</v>
      </c>
      <c r="J13143" t="s">
        <v>145</v>
      </c>
      <c r="K13143" t="s">
        <v>137</v>
      </c>
      <c r="L13143">
        <f>I13143*$Q$2/100/1000</f>
        <v>2.8489999999999999E-4</v>
      </c>
    </row>
    <row r="13144" spans="1:12">
      <c r="A13144" s="118">
        <v>45108</v>
      </c>
      <c r="B13144" t="s">
        <v>333</v>
      </c>
      <c r="C13144" t="s">
        <v>332</v>
      </c>
      <c r="D13144" t="s">
        <v>1193</v>
      </c>
      <c r="E13144" t="s">
        <v>2439</v>
      </c>
      <c r="F13144" t="s">
        <v>903</v>
      </c>
      <c r="G13144" t="s">
        <v>902</v>
      </c>
      <c r="H13144" t="s">
        <v>327</v>
      </c>
      <c r="I13144">
        <v>77</v>
      </c>
      <c r="J13144" t="s">
        <v>145</v>
      </c>
      <c r="K13144" t="s">
        <v>137</v>
      </c>
      <c r="L13144">
        <f>I13144*$Q$2/100/1000</f>
        <v>2.8489999999999999E-4</v>
      </c>
    </row>
    <row r="13145" spans="1:12">
      <c r="A13145" s="118">
        <v>45108</v>
      </c>
      <c r="B13145" t="s">
        <v>333</v>
      </c>
      <c r="C13145" t="s">
        <v>332</v>
      </c>
      <c r="D13145" t="s">
        <v>2438</v>
      </c>
      <c r="E13145" t="s">
        <v>2437</v>
      </c>
      <c r="F13145" t="s">
        <v>2436</v>
      </c>
      <c r="G13145" t="s">
        <v>2435</v>
      </c>
      <c r="H13145" t="s">
        <v>327</v>
      </c>
      <c r="I13145">
        <v>77</v>
      </c>
      <c r="J13145" t="s">
        <v>145</v>
      </c>
      <c r="K13145" t="s">
        <v>137</v>
      </c>
      <c r="L13145">
        <f>I13145*$Q$2/100/1000</f>
        <v>2.8489999999999999E-4</v>
      </c>
    </row>
    <row r="13146" spans="1:12">
      <c r="A13146" s="118">
        <v>45108</v>
      </c>
      <c r="B13146" t="s">
        <v>333</v>
      </c>
      <c r="C13146" t="s">
        <v>332</v>
      </c>
      <c r="D13146" t="s">
        <v>2434</v>
      </c>
      <c r="E13146" t="s">
        <v>2433</v>
      </c>
      <c r="F13146" t="s">
        <v>2432</v>
      </c>
      <c r="G13146" t="s">
        <v>2431</v>
      </c>
      <c r="H13146" t="s">
        <v>327</v>
      </c>
      <c r="I13146">
        <v>77</v>
      </c>
      <c r="J13146" t="s">
        <v>145</v>
      </c>
      <c r="K13146" t="s">
        <v>137</v>
      </c>
      <c r="L13146">
        <f>I13146*$Q$2/100/1000</f>
        <v>2.8489999999999999E-4</v>
      </c>
    </row>
    <row r="13147" spans="1:12">
      <c r="A13147" s="118">
        <v>45108</v>
      </c>
      <c r="B13147" t="s">
        <v>333</v>
      </c>
      <c r="C13147" t="s">
        <v>332</v>
      </c>
      <c r="D13147" t="s">
        <v>1181</v>
      </c>
      <c r="E13147" t="s">
        <v>2430</v>
      </c>
      <c r="F13147" t="s">
        <v>372</v>
      </c>
      <c r="G13147" t="s">
        <v>371</v>
      </c>
      <c r="H13147" t="s">
        <v>327</v>
      </c>
      <c r="I13147">
        <v>77</v>
      </c>
      <c r="J13147" t="s">
        <v>145</v>
      </c>
      <c r="K13147" t="s">
        <v>137</v>
      </c>
      <c r="L13147">
        <f>I13147*$Q$2/100/1000</f>
        <v>2.8489999999999999E-4</v>
      </c>
    </row>
    <row r="13148" spans="1:12">
      <c r="A13148" s="118">
        <v>45108</v>
      </c>
      <c r="B13148" t="s">
        <v>333</v>
      </c>
      <c r="C13148" t="s">
        <v>332</v>
      </c>
      <c r="D13148" t="s">
        <v>1187</v>
      </c>
      <c r="E13148" t="s">
        <v>2429</v>
      </c>
      <c r="F13148" t="s">
        <v>372</v>
      </c>
      <c r="G13148" t="s">
        <v>371</v>
      </c>
      <c r="H13148" t="s">
        <v>327</v>
      </c>
      <c r="I13148">
        <v>77</v>
      </c>
      <c r="J13148" t="s">
        <v>145</v>
      </c>
      <c r="K13148" t="s">
        <v>137</v>
      </c>
      <c r="L13148">
        <f>I13148*$Q$2/100/1000</f>
        <v>2.8489999999999999E-4</v>
      </c>
    </row>
    <row r="13149" spans="1:12">
      <c r="A13149" s="118">
        <v>45108</v>
      </c>
      <c r="B13149" t="s">
        <v>333</v>
      </c>
      <c r="C13149" t="s">
        <v>332</v>
      </c>
      <c r="D13149" t="s">
        <v>1183</v>
      </c>
      <c r="E13149" t="s">
        <v>2428</v>
      </c>
      <c r="F13149" t="s">
        <v>372</v>
      </c>
      <c r="G13149" t="s">
        <v>371</v>
      </c>
      <c r="H13149" t="s">
        <v>327</v>
      </c>
      <c r="I13149">
        <v>77</v>
      </c>
      <c r="J13149" t="s">
        <v>145</v>
      </c>
      <c r="K13149" t="s">
        <v>137</v>
      </c>
      <c r="L13149">
        <f>I13149*$Q$2/100/1000</f>
        <v>2.8489999999999999E-4</v>
      </c>
    </row>
    <row r="13150" spans="1:12">
      <c r="A13150" s="118">
        <v>45108</v>
      </c>
      <c r="B13150" t="s">
        <v>333</v>
      </c>
      <c r="C13150" t="s">
        <v>332</v>
      </c>
      <c r="D13150" t="s">
        <v>537</v>
      </c>
      <c r="E13150" t="s">
        <v>2427</v>
      </c>
      <c r="F13150" t="s">
        <v>903</v>
      </c>
      <c r="G13150" t="s">
        <v>902</v>
      </c>
      <c r="H13150" t="s">
        <v>327</v>
      </c>
      <c r="I13150">
        <v>77</v>
      </c>
      <c r="J13150" t="s">
        <v>145</v>
      </c>
      <c r="K13150" t="s">
        <v>137</v>
      </c>
      <c r="L13150">
        <f>I13150*$Q$2/100/1000</f>
        <v>2.8489999999999999E-4</v>
      </c>
    </row>
    <row r="13151" spans="1:12">
      <c r="A13151" s="118">
        <v>45108</v>
      </c>
      <c r="B13151" t="s">
        <v>333</v>
      </c>
      <c r="C13151" t="s">
        <v>332</v>
      </c>
      <c r="D13151" t="s">
        <v>501</v>
      </c>
      <c r="E13151" t="s">
        <v>2426</v>
      </c>
      <c r="F13151" t="s">
        <v>903</v>
      </c>
      <c r="G13151" t="s">
        <v>902</v>
      </c>
      <c r="H13151" t="s">
        <v>327</v>
      </c>
      <c r="I13151">
        <v>77</v>
      </c>
      <c r="J13151" t="s">
        <v>145</v>
      </c>
      <c r="K13151" t="s">
        <v>137</v>
      </c>
      <c r="L13151">
        <f>I13151*$Q$2/100/1000</f>
        <v>2.8489999999999999E-4</v>
      </c>
    </row>
    <row r="13152" spans="1:12">
      <c r="A13152" s="118">
        <v>45108</v>
      </c>
      <c r="B13152" t="s">
        <v>333</v>
      </c>
      <c r="C13152" t="s">
        <v>332</v>
      </c>
      <c r="D13152" t="s">
        <v>1189</v>
      </c>
      <c r="E13152" t="s">
        <v>2425</v>
      </c>
      <c r="F13152" t="s">
        <v>372</v>
      </c>
      <c r="G13152" t="s">
        <v>371</v>
      </c>
      <c r="H13152" t="s">
        <v>327</v>
      </c>
      <c r="I13152">
        <v>77</v>
      </c>
      <c r="J13152" t="s">
        <v>145</v>
      </c>
      <c r="K13152" t="s">
        <v>137</v>
      </c>
      <c r="L13152">
        <f>I13152*$Q$2/100/1000</f>
        <v>2.8489999999999999E-4</v>
      </c>
    </row>
    <row r="13153" spans="1:12">
      <c r="A13153" s="118">
        <v>45108</v>
      </c>
      <c r="B13153" t="s">
        <v>333</v>
      </c>
      <c r="C13153" t="s">
        <v>332</v>
      </c>
      <c r="D13153" t="s">
        <v>1189</v>
      </c>
      <c r="E13153" t="s">
        <v>2424</v>
      </c>
      <c r="F13153">
        <v>1</v>
      </c>
      <c r="G13153" t="s">
        <v>667</v>
      </c>
      <c r="H13153" t="s">
        <v>327</v>
      </c>
      <c r="I13153">
        <v>77</v>
      </c>
      <c r="J13153" t="s">
        <v>145</v>
      </c>
      <c r="K13153" t="s">
        <v>137</v>
      </c>
      <c r="L13153">
        <f>I13153*$Q$2/100/1000</f>
        <v>2.8489999999999999E-4</v>
      </c>
    </row>
    <row r="13154" spans="1:12">
      <c r="A13154" s="118">
        <v>45108</v>
      </c>
      <c r="B13154" t="s">
        <v>333</v>
      </c>
      <c r="C13154" t="s">
        <v>332</v>
      </c>
      <c r="D13154" t="s">
        <v>1191</v>
      </c>
      <c r="E13154" t="s">
        <v>2423</v>
      </c>
      <c r="F13154" t="s">
        <v>372</v>
      </c>
      <c r="G13154" t="s">
        <v>371</v>
      </c>
      <c r="H13154" t="s">
        <v>327</v>
      </c>
      <c r="I13154">
        <v>77</v>
      </c>
      <c r="J13154" t="s">
        <v>145</v>
      </c>
      <c r="K13154" t="s">
        <v>137</v>
      </c>
      <c r="L13154">
        <f>I13154*$Q$2/100/1000</f>
        <v>2.8489999999999999E-4</v>
      </c>
    </row>
    <row r="13155" spans="1:12">
      <c r="A13155" s="118">
        <v>45108</v>
      </c>
      <c r="B13155" t="s">
        <v>333</v>
      </c>
      <c r="C13155" t="s">
        <v>332</v>
      </c>
      <c r="D13155" t="s">
        <v>1178</v>
      </c>
      <c r="E13155" t="s">
        <v>2422</v>
      </c>
      <c r="F13155" t="s">
        <v>372</v>
      </c>
      <c r="G13155" t="s">
        <v>371</v>
      </c>
      <c r="H13155" t="s">
        <v>327</v>
      </c>
      <c r="I13155">
        <v>77</v>
      </c>
      <c r="J13155" t="s">
        <v>145</v>
      </c>
      <c r="K13155" t="s">
        <v>137</v>
      </c>
      <c r="L13155">
        <f>I13155*$Q$2/100/1000</f>
        <v>2.8489999999999999E-4</v>
      </c>
    </row>
    <row r="13156" spans="1:12">
      <c r="A13156" s="118">
        <v>45108</v>
      </c>
      <c r="B13156" t="s">
        <v>333</v>
      </c>
      <c r="C13156" t="s">
        <v>332</v>
      </c>
      <c r="D13156" t="s">
        <v>1183</v>
      </c>
      <c r="E13156" t="s">
        <v>2421</v>
      </c>
      <c r="F13156" t="s">
        <v>899</v>
      </c>
      <c r="G13156" t="s">
        <v>898</v>
      </c>
      <c r="H13156" t="s">
        <v>327</v>
      </c>
      <c r="I13156">
        <v>77</v>
      </c>
      <c r="J13156" t="s">
        <v>145</v>
      </c>
      <c r="K13156" t="s">
        <v>137</v>
      </c>
      <c r="L13156">
        <f>I13156*$Q$2/100/1000</f>
        <v>2.8489999999999999E-4</v>
      </c>
    </row>
    <row r="13157" spans="1:12">
      <c r="A13157" s="118">
        <v>45108</v>
      </c>
      <c r="B13157" t="s">
        <v>333</v>
      </c>
      <c r="C13157" t="s">
        <v>332</v>
      </c>
      <c r="D13157" t="s">
        <v>1185</v>
      </c>
      <c r="E13157" t="s">
        <v>2420</v>
      </c>
      <c r="F13157" t="s">
        <v>899</v>
      </c>
      <c r="G13157" t="s">
        <v>898</v>
      </c>
      <c r="H13157" t="s">
        <v>327</v>
      </c>
      <c r="I13157">
        <v>77</v>
      </c>
      <c r="J13157" t="s">
        <v>145</v>
      </c>
      <c r="K13157" t="s">
        <v>137</v>
      </c>
      <c r="L13157">
        <f>I13157*$Q$2/100/1000</f>
        <v>2.8489999999999999E-4</v>
      </c>
    </row>
    <row r="13158" spans="1:12">
      <c r="A13158" s="118">
        <v>45108</v>
      </c>
      <c r="B13158" t="s">
        <v>333</v>
      </c>
      <c r="C13158" t="s">
        <v>332</v>
      </c>
      <c r="D13158" t="s">
        <v>1181</v>
      </c>
      <c r="E13158" t="s">
        <v>2419</v>
      </c>
      <c r="F13158" t="s">
        <v>899</v>
      </c>
      <c r="G13158" t="s">
        <v>898</v>
      </c>
      <c r="H13158" t="s">
        <v>327</v>
      </c>
      <c r="I13158">
        <v>77</v>
      </c>
      <c r="J13158" t="s">
        <v>145</v>
      </c>
      <c r="K13158" t="s">
        <v>137</v>
      </c>
      <c r="L13158">
        <f>I13158*$Q$2/100/1000</f>
        <v>2.8489999999999999E-4</v>
      </c>
    </row>
    <row r="13159" spans="1:12">
      <c r="A13159" s="118">
        <v>45108</v>
      </c>
      <c r="B13159" t="s">
        <v>333</v>
      </c>
      <c r="C13159" t="s">
        <v>332</v>
      </c>
      <c r="D13159" t="s">
        <v>1178</v>
      </c>
      <c r="E13159" t="s">
        <v>2418</v>
      </c>
      <c r="F13159" t="s">
        <v>899</v>
      </c>
      <c r="G13159" t="s">
        <v>898</v>
      </c>
      <c r="H13159" t="s">
        <v>327</v>
      </c>
      <c r="I13159">
        <v>77</v>
      </c>
      <c r="J13159" t="s">
        <v>145</v>
      </c>
      <c r="K13159" t="s">
        <v>137</v>
      </c>
      <c r="L13159">
        <f>I13159*$Q$2/100/1000</f>
        <v>2.8489999999999999E-4</v>
      </c>
    </row>
    <row r="13160" spans="1:12">
      <c r="A13160" s="118">
        <v>45108</v>
      </c>
      <c r="B13160" t="s">
        <v>333</v>
      </c>
      <c r="C13160" t="s">
        <v>332</v>
      </c>
      <c r="D13160" t="s">
        <v>1189</v>
      </c>
      <c r="E13160" t="s">
        <v>2417</v>
      </c>
      <c r="F13160" t="s">
        <v>899</v>
      </c>
      <c r="G13160" t="s">
        <v>898</v>
      </c>
      <c r="H13160" t="s">
        <v>327</v>
      </c>
      <c r="I13160">
        <v>77</v>
      </c>
      <c r="J13160" t="s">
        <v>145</v>
      </c>
      <c r="K13160" t="s">
        <v>137</v>
      </c>
      <c r="L13160">
        <f>I13160*$Q$2/100/1000</f>
        <v>2.8489999999999999E-4</v>
      </c>
    </row>
    <row r="13161" spans="1:12">
      <c r="A13161" s="118">
        <v>45108</v>
      </c>
      <c r="B13161" t="s">
        <v>333</v>
      </c>
      <c r="C13161" t="s">
        <v>332</v>
      </c>
      <c r="D13161" t="s">
        <v>1187</v>
      </c>
      <c r="E13161" t="s">
        <v>2416</v>
      </c>
      <c r="F13161" t="s">
        <v>899</v>
      </c>
      <c r="G13161" t="s">
        <v>898</v>
      </c>
      <c r="H13161" t="s">
        <v>327</v>
      </c>
      <c r="I13161">
        <v>77</v>
      </c>
      <c r="J13161" t="s">
        <v>145</v>
      </c>
      <c r="K13161" t="s">
        <v>137</v>
      </c>
      <c r="L13161">
        <f>I13161*$Q$2/100/1000</f>
        <v>2.8489999999999999E-4</v>
      </c>
    </row>
    <row r="13162" spans="1:12">
      <c r="A13162" s="118">
        <v>45108</v>
      </c>
      <c r="B13162" t="s">
        <v>333</v>
      </c>
      <c r="C13162" t="s">
        <v>332</v>
      </c>
      <c r="D13162" t="s">
        <v>1191</v>
      </c>
      <c r="E13162" t="s">
        <v>2415</v>
      </c>
      <c r="F13162" t="s">
        <v>899</v>
      </c>
      <c r="G13162" t="s">
        <v>898</v>
      </c>
      <c r="H13162" t="s">
        <v>327</v>
      </c>
      <c r="I13162">
        <v>77</v>
      </c>
      <c r="J13162" t="s">
        <v>145</v>
      </c>
      <c r="K13162" t="s">
        <v>137</v>
      </c>
      <c r="L13162">
        <f>I13162*$Q$2/100/1000</f>
        <v>2.8489999999999999E-4</v>
      </c>
    </row>
    <row r="13163" spans="1:12">
      <c r="A13163" s="118">
        <v>45108</v>
      </c>
      <c r="B13163" t="s">
        <v>333</v>
      </c>
      <c r="C13163" t="s">
        <v>332</v>
      </c>
      <c r="D13163" t="s">
        <v>1193</v>
      </c>
      <c r="E13163" t="s">
        <v>2414</v>
      </c>
      <c r="F13163" t="s">
        <v>376</v>
      </c>
      <c r="G13163" t="s">
        <v>375</v>
      </c>
      <c r="H13163" t="s">
        <v>327</v>
      </c>
      <c r="I13163">
        <v>77</v>
      </c>
      <c r="J13163" t="s">
        <v>145</v>
      </c>
      <c r="K13163" t="s">
        <v>137</v>
      </c>
      <c r="L13163">
        <f>I13163*$Q$2/100/1000</f>
        <v>2.8489999999999999E-4</v>
      </c>
    </row>
    <row r="13164" spans="1:12">
      <c r="A13164" s="118">
        <v>45108</v>
      </c>
      <c r="B13164" t="s">
        <v>333</v>
      </c>
      <c r="C13164" t="s">
        <v>332</v>
      </c>
      <c r="D13164" t="s">
        <v>1195</v>
      </c>
      <c r="E13164" t="s">
        <v>2413</v>
      </c>
      <c r="F13164" t="s">
        <v>376</v>
      </c>
      <c r="G13164" t="s">
        <v>375</v>
      </c>
      <c r="H13164" t="s">
        <v>327</v>
      </c>
      <c r="I13164">
        <v>77</v>
      </c>
      <c r="J13164" t="s">
        <v>145</v>
      </c>
      <c r="K13164" t="s">
        <v>137</v>
      </c>
      <c r="L13164">
        <f>I13164*$Q$2/100/1000</f>
        <v>2.8489999999999999E-4</v>
      </c>
    </row>
    <row r="13165" spans="1:12">
      <c r="A13165" s="118">
        <v>44927</v>
      </c>
      <c r="B13165" t="s">
        <v>2098</v>
      </c>
      <c r="C13165" t="s">
        <v>2097</v>
      </c>
      <c r="D13165" t="s">
        <v>2096</v>
      </c>
      <c r="E13165" t="s">
        <v>2412</v>
      </c>
      <c r="F13165">
        <v>42258501</v>
      </c>
      <c r="G13165" t="s">
        <v>2094</v>
      </c>
      <c r="H13165" t="s">
        <v>2093</v>
      </c>
      <c r="I13165">
        <v>330</v>
      </c>
      <c r="J13165" t="s">
        <v>223</v>
      </c>
      <c r="K13165" t="s">
        <v>137</v>
      </c>
      <c r="L13165">
        <f>I13165*$Q$5/1000</f>
        <v>0.33552750000000003</v>
      </c>
    </row>
    <row r="13166" spans="1:12">
      <c r="A13166" s="118">
        <v>45108</v>
      </c>
      <c r="B13166" t="s">
        <v>333</v>
      </c>
      <c r="C13166" t="s">
        <v>332</v>
      </c>
      <c r="D13166" t="s">
        <v>1165</v>
      </c>
      <c r="E13166" t="s">
        <v>2411</v>
      </c>
      <c r="F13166" t="s">
        <v>376</v>
      </c>
      <c r="G13166" t="s">
        <v>375</v>
      </c>
      <c r="H13166" t="s">
        <v>327</v>
      </c>
      <c r="I13166">
        <v>77</v>
      </c>
      <c r="J13166" t="s">
        <v>145</v>
      </c>
      <c r="K13166" t="s">
        <v>137</v>
      </c>
      <c r="L13166">
        <f>I13166*$Q$2/100/1000</f>
        <v>2.8489999999999999E-4</v>
      </c>
    </row>
    <row r="13167" spans="1:12">
      <c r="A13167" s="118">
        <v>45108</v>
      </c>
      <c r="B13167" t="s">
        <v>333</v>
      </c>
      <c r="C13167" t="s">
        <v>332</v>
      </c>
      <c r="D13167" t="s">
        <v>1197</v>
      </c>
      <c r="E13167" t="s">
        <v>2410</v>
      </c>
      <c r="F13167" t="s">
        <v>899</v>
      </c>
      <c r="G13167" t="s">
        <v>898</v>
      </c>
      <c r="H13167" t="s">
        <v>327</v>
      </c>
      <c r="I13167">
        <v>77</v>
      </c>
      <c r="J13167" t="s">
        <v>145</v>
      </c>
      <c r="K13167" t="s">
        <v>137</v>
      </c>
      <c r="L13167">
        <f>I13167*$Q$2/100/1000</f>
        <v>2.8489999999999999E-4</v>
      </c>
    </row>
    <row r="13168" spans="1:12">
      <c r="A13168" s="118">
        <v>45108</v>
      </c>
      <c r="B13168" t="s">
        <v>333</v>
      </c>
      <c r="C13168" t="s">
        <v>332</v>
      </c>
      <c r="D13168" t="s">
        <v>1200</v>
      </c>
      <c r="E13168" t="s">
        <v>2409</v>
      </c>
      <c r="F13168" t="s">
        <v>899</v>
      </c>
      <c r="G13168" t="s">
        <v>898</v>
      </c>
      <c r="H13168" t="s">
        <v>327</v>
      </c>
      <c r="I13168">
        <v>77</v>
      </c>
      <c r="J13168" t="s">
        <v>145</v>
      </c>
      <c r="K13168" t="s">
        <v>137</v>
      </c>
      <c r="L13168">
        <f>I13168*$Q$2/100/1000</f>
        <v>2.8489999999999999E-4</v>
      </c>
    </row>
    <row r="13169" spans="1:12">
      <c r="A13169" s="118">
        <v>45108</v>
      </c>
      <c r="B13169" t="s">
        <v>333</v>
      </c>
      <c r="C13169" t="s">
        <v>332</v>
      </c>
      <c r="D13169" t="s">
        <v>1216</v>
      </c>
      <c r="E13169" t="s">
        <v>2408</v>
      </c>
      <c r="F13169" t="s">
        <v>899</v>
      </c>
      <c r="G13169" t="s">
        <v>898</v>
      </c>
      <c r="H13169" t="s">
        <v>327</v>
      </c>
      <c r="I13169">
        <v>77</v>
      </c>
      <c r="J13169" t="s">
        <v>145</v>
      </c>
      <c r="K13169" t="s">
        <v>137</v>
      </c>
      <c r="L13169">
        <f>I13169*$Q$2/100/1000</f>
        <v>2.8489999999999999E-4</v>
      </c>
    </row>
    <row r="13170" spans="1:12">
      <c r="A13170" s="118">
        <v>45108</v>
      </c>
      <c r="B13170" t="s">
        <v>333</v>
      </c>
      <c r="C13170" t="s">
        <v>332</v>
      </c>
      <c r="D13170" t="s">
        <v>1209</v>
      </c>
      <c r="E13170" t="s">
        <v>2407</v>
      </c>
      <c r="F13170" t="s">
        <v>376</v>
      </c>
      <c r="G13170" t="s">
        <v>375</v>
      </c>
      <c r="H13170" t="s">
        <v>327</v>
      </c>
      <c r="I13170">
        <v>77</v>
      </c>
      <c r="J13170" t="s">
        <v>145</v>
      </c>
      <c r="K13170" t="s">
        <v>137</v>
      </c>
      <c r="L13170">
        <f>I13170*$Q$2/100/1000</f>
        <v>2.8489999999999999E-4</v>
      </c>
    </row>
    <row r="13171" spans="1:12">
      <c r="A13171" s="118">
        <v>45108</v>
      </c>
      <c r="B13171" t="s">
        <v>333</v>
      </c>
      <c r="C13171" t="s">
        <v>332</v>
      </c>
      <c r="D13171" t="s">
        <v>1162</v>
      </c>
      <c r="E13171" t="s">
        <v>2406</v>
      </c>
      <c r="F13171" t="s">
        <v>376</v>
      </c>
      <c r="G13171" t="s">
        <v>375</v>
      </c>
      <c r="H13171" t="s">
        <v>327</v>
      </c>
      <c r="I13171">
        <v>77</v>
      </c>
      <c r="J13171" t="s">
        <v>145</v>
      </c>
      <c r="K13171" t="s">
        <v>137</v>
      </c>
      <c r="L13171">
        <f>I13171*$Q$2/100/1000</f>
        <v>2.8489999999999999E-4</v>
      </c>
    </row>
    <row r="13172" spans="1:12">
      <c r="A13172" s="118">
        <v>45108</v>
      </c>
      <c r="B13172" t="s">
        <v>333</v>
      </c>
      <c r="C13172" t="s">
        <v>332</v>
      </c>
      <c r="D13172" t="s">
        <v>627</v>
      </c>
      <c r="E13172" t="s">
        <v>2405</v>
      </c>
      <c r="F13172" t="s">
        <v>376</v>
      </c>
      <c r="G13172" t="s">
        <v>375</v>
      </c>
      <c r="H13172" t="s">
        <v>327</v>
      </c>
      <c r="I13172">
        <v>77</v>
      </c>
      <c r="J13172" t="s">
        <v>145</v>
      </c>
      <c r="K13172" t="s">
        <v>137</v>
      </c>
      <c r="L13172">
        <f>I13172*$Q$2/100/1000</f>
        <v>2.8489999999999999E-4</v>
      </c>
    </row>
    <row r="13173" spans="1:12">
      <c r="A13173" s="118">
        <v>45231</v>
      </c>
      <c r="B13173" t="s">
        <v>305</v>
      </c>
      <c r="C13173" t="s">
        <v>304</v>
      </c>
      <c r="D13173" t="s">
        <v>688</v>
      </c>
      <c r="E13173" t="s">
        <v>2404</v>
      </c>
      <c r="F13173" t="s">
        <v>482</v>
      </c>
      <c r="G13173" t="s">
        <v>481</v>
      </c>
      <c r="H13173" t="s">
        <v>300</v>
      </c>
      <c r="I13173">
        <v>12.8</v>
      </c>
      <c r="J13173" t="s">
        <v>145</v>
      </c>
      <c r="K13173" t="s">
        <v>137</v>
      </c>
      <c r="L13173">
        <f>I13173*$Q$2/100/1000</f>
        <v>4.7360000000000001E-5</v>
      </c>
    </row>
    <row r="13174" spans="1:12">
      <c r="A13174" s="118">
        <v>45108</v>
      </c>
      <c r="B13174" t="s">
        <v>333</v>
      </c>
      <c r="C13174" t="s">
        <v>332</v>
      </c>
      <c r="D13174" t="s">
        <v>625</v>
      </c>
      <c r="E13174" t="s">
        <v>2403</v>
      </c>
      <c r="F13174" t="s">
        <v>376</v>
      </c>
      <c r="G13174" t="s">
        <v>375</v>
      </c>
      <c r="H13174" t="s">
        <v>327</v>
      </c>
      <c r="I13174">
        <v>77</v>
      </c>
      <c r="J13174" t="s">
        <v>145</v>
      </c>
      <c r="K13174" t="s">
        <v>137</v>
      </c>
      <c r="L13174">
        <f>I13174*$Q$2/100/1000</f>
        <v>2.8489999999999999E-4</v>
      </c>
    </row>
    <row r="13175" spans="1:12">
      <c r="A13175" s="118">
        <v>45108</v>
      </c>
      <c r="B13175" t="s">
        <v>333</v>
      </c>
      <c r="C13175" t="s">
        <v>332</v>
      </c>
      <c r="D13175" t="s">
        <v>1221</v>
      </c>
      <c r="E13175" t="s">
        <v>2402</v>
      </c>
      <c r="F13175" t="s">
        <v>376</v>
      </c>
      <c r="G13175" t="s">
        <v>375</v>
      </c>
      <c r="H13175" t="s">
        <v>327</v>
      </c>
      <c r="I13175">
        <v>77</v>
      </c>
      <c r="J13175" t="s">
        <v>145</v>
      </c>
      <c r="K13175" t="s">
        <v>137</v>
      </c>
      <c r="L13175">
        <f>I13175*$Q$2/100/1000</f>
        <v>2.8489999999999999E-4</v>
      </c>
    </row>
    <row r="13176" spans="1:12">
      <c r="A13176" s="118">
        <v>45108</v>
      </c>
      <c r="B13176" t="s">
        <v>333</v>
      </c>
      <c r="C13176" t="s">
        <v>332</v>
      </c>
      <c r="D13176" t="s">
        <v>629</v>
      </c>
      <c r="E13176" t="s">
        <v>2401</v>
      </c>
      <c r="F13176" t="s">
        <v>376</v>
      </c>
      <c r="G13176" t="s">
        <v>375</v>
      </c>
      <c r="H13176" t="s">
        <v>327</v>
      </c>
      <c r="I13176">
        <v>77</v>
      </c>
      <c r="J13176" t="s">
        <v>145</v>
      </c>
      <c r="K13176" t="s">
        <v>137</v>
      </c>
      <c r="L13176">
        <f>I13176*$Q$2/100/1000</f>
        <v>2.8489999999999999E-4</v>
      </c>
    </row>
    <row r="13177" spans="1:12">
      <c r="A13177" s="118">
        <v>45108</v>
      </c>
      <c r="B13177" t="s">
        <v>333</v>
      </c>
      <c r="C13177" t="s">
        <v>332</v>
      </c>
      <c r="D13177" t="s">
        <v>521</v>
      </c>
      <c r="E13177" t="s">
        <v>2400</v>
      </c>
      <c r="F13177" t="s">
        <v>376</v>
      </c>
      <c r="G13177" t="s">
        <v>375</v>
      </c>
      <c r="H13177" t="s">
        <v>327</v>
      </c>
      <c r="I13177">
        <v>77</v>
      </c>
      <c r="J13177" t="s">
        <v>145</v>
      </c>
      <c r="K13177" t="s">
        <v>137</v>
      </c>
      <c r="L13177">
        <f>I13177*$Q$2/100/1000</f>
        <v>2.8489999999999999E-4</v>
      </c>
    </row>
    <row r="13178" spans="1:12">
      <c r="A13178" s="118">
        <v>45231</v>
      </c>
      <c r="B13178" t="s">
        <v>460</v>
      </c>
      <c r="C13178" t="s">
        <v>459</v>
      </c>
      <c r="D13178" t="s">
        <v>2399</v>
      </c>
      <c r="E13178" t="s">
        <v>2398</v>
      </c>
      <c r="F13178">
        <v>79200800</v>
      </c>
      <c r="G13178" t="s">
        <v>2397</v>
      </c>
      <c r="H13178" t="s">
        <v>455</v>
      </c>
      <c r="I13178">
        <v>103.6</v>
      </c>
      <c r="J13178" t="s">
        <v>145</v>
      </c>
      <c r="K13178" t="s">
        <v>137</v>
      </c>
      <c r="L13178">
        <f>I13178*$Q$2/100/1000</f>
        <v>3.8331999999999998E-4</v>
      </c>
    </row>
    <row r="13179" spans="1:12">
      <c r="A13179" s="118">
        <v>45108</v>
      </c>
      <c r="B13179" t="s">
        <v>333</v>
      </c>
      <c r="C13179" t="s">
        <v>332</v>
      </c>
      <c r="D13179" t="s">
        <v>515</v>
      </c>
      <c r="E13179" t="s">
        <v>2396</v>
      </c>
      <c r="F13179" t="s">
        <v>906</v>
      </c>
      <c r="G13179" t="s">
        <v>905</v>
      </c>
      <c r="H13179" t="s">
        <v>327</v>
      </c>
      <c r="I13179">
        <v>77</v>
      </c>
      <c r="J13179" t="s">
        <v>145</v>
      </c>
      <c r="K13179" t="s">
        <v>137</v>
      </c>
      <c r="L13179">
        <f>I13179*$Q$2/100/1000</f>
        <v>2.8489999999999999E-4</v>
      </c>
    </row>
    <row r="13180" spans="1:12">
      <c r="A13180" s="118">
        <v>45231</v>
      </c>
      <c r="B13180" t="s">
        <v>460</v>
      </c>
      <c r="C13180" t="s">
        <v>459</v>
      </c>
      <c r="D13180" t="s">
        <v>2395</v>
      </c>
      <c r="E13180" t="s">
        <v>2394</v>
      </c>
      <c r="F13180">
        <v>88202577</v>
      </c>
      <c r="G13180" t="s">
        <v>2393</v>
      </c>
      <c r="H13180" t="s">
        <v>455</v>
      </c>
      <c r="I13180">
        <v>103.6</v>
      </c>
      <c r="J13180" t="s">
        <v>145</v>
      </c>
      <c r="K13180" t="s">
        <v>137</v>
      </c>
      <c r="L13180">
        <f>I13180*$Q$2/100/1000</f>
        <v>3.8331999999999998E-4</v>
      </c>
    </row>
    <row r="13181" spans="1:12">
      <c r="A13181" s="118">
        <v>45231</v>
      </c>
      <c r="B13181" t="s">
        <v>365</v>
      </c>
      <c r="C13181" t="s">
        <v>364</v>
      </c>
      <c r="D13181" t="s">
        <v>1367</v>
      </c>
      <c r="E13181" t="s">
        <v>2392</v>
      </c>
      <c r="F13181">
        <v>101023697</v>
      </c>
      <c r="G13181" t="s">
        <v>1365</v>
      </c>
      <c r="H13181" t="s">
        <v>359</v>
      </c>
      <c r="I13181">
        <v>144</v>
      </c>
      <c r="J13181" t="s">
        <v>138</v>
      </c>
      <c r="K13181" t="s">
        <v>137</v>
      </c>
      <c r="L13181">
        <f>I13181*$Q$2/1000</f>
        <v>5.3280000000000001E-2</v>
      </c>
    </row>
    <row r="13182" spans="1:12">
      <c r="A13182" s="118">
        <v>45231</v>
      </c>
      <c r="B13182" t="s">
        <v>460</v>
      </c>
      <c r="C13182" t="s">
        <v>459</v>
      </c>
      <c r="D13182" t="s">
        <v>2391</v>
      </c>
      <c r="E13182" t="s">
        <v>2390</v>
      </c>
      <c r="F13182">
        <v>51257436</v>
      </c>
      <c r="G13182" t="s">
        <v>2389</v>
      </c>
      <c r="H13182" t="s">
        <v>455</v>
      </c>
      <c r="I13182">
        <v>103.6</v>
      </c>
      <c r="J13182" t="s">
        <v>145</v>
      </c>
      <c r="K13182" t="s">
        <v>137</v>
      </c>
      <c r="L13182">
        <f>I13182*$Q$2/100/1000</f>
        <v>3.8331999999999998E-4</v>
      </c>
    </row>
    <row r="13183" spans="1:12">
      <c r="A13183" s="118">
        <v>45108</v>
      </c>
      <c r="B13183" t="s">
        <v>333</v>
      </c>
      <c r="C13183" t="s">
        <v>332</v>
      </c>
      <c r="D13183" t="s">
        <v>517</v>
      </c>
      <c r="E13183" t="s">
        <v>2388</v>
      </c>
      <c r="F13183" t="s">
        <v>906</v>
      </c>
      <c r="G13183" t="s">
        <v>905</v>
      </c>
      <c r="H13183" t="s">
        <v>327</v>
      </c>
      <c r="I13183">
        <v>77</v>
      </c>
      <c r="J13183" t="s">
        <v>145</v>
      </c>
      <c r="K13183" t="s">
        <v>137</v>
      </c>
      <c r="L13183">
        <f>I13183*$Q$2/100/1000</f>
        <v>2.8489999999999999E-4</v>
      </c>
    </row>
    <row r="13184" spans="1:12">
      <c r="A13184" s="118">
        <v>45108</v>
      </c>
      <c r="B13184" t="s">
        <v>333</v>
      </c>
      <c r="C13184" t="s">
        <v>332</v>
      </c>
      <c r="D13184" t="s">
        <v>519</v>
      </c>
      <c r="E13184" t="s">
        <v>2387</v>
      </c>
      <c r="F13184" t="s">
        <v>906</v>
      </c>
      <c r="G13184" t="s">
        <v>905</v>
      </c>
      <c r="H13184" t="s">
        <v>327</v>
      </c>
      <c r="I13184">
        <v>77</v>
      </c>
      <c r="J13184" t="s">
        <v>145</v>
      </c>
      <c r="K13184" t="s">
        <v>137</v>
      </c>
      <c r="L13184">
        <f>I13184*$Q$2/100/1000</f>
        <v>2.8489999999999999E-4</v>
      </c>
    </row>
    <row r="13185" spans="1:12">
      <c r="A13185" s="118">
        <v>45108</v>
      </c>
      <c r="B13185" t="s">
        <v>333</v>
      </c>
      <c r="C13185" t="s">
        <v>332</v>
      </c>
      <c r="D13185" t="s">
        <v>513</v>
      </c>
      <c r="E13185" t="s">
        <v>2386</v>
      </c>
      <c r="F13185" t="s">
        <v>906</v>
      </c>
      <c r="G13185" t="s">
        <v>905</v>
      </c>
      <c r="H13185" t="s">
        <v>327</v>
      </c>
      <c r="I13185">
        <v>77</v>
      </c>
      <c r="J13185" t="s">
        <v>145</v>
      </c>
      <c r="K13185" t="s">
        <v>137</v>
      </c>
      <c r="L13185">
        <f>I13185*$Q$2/100/1000</f>
        <v>2.8489999999999999E-4</v>
      </c>
    </row>
    <row r="13186" spans="1:12">
      <c r="A13186" s="118">
        <v>45108</v>
      </c>
      <c r="B13186" t="s">
        <v>333</v>
      </c>
      <c r="C13186" t="s">
        <v>332</v>
      </c>
      <c r="D13186" t="s">
        <v>507</v>
      </c>
      <c r="E13186" t="s">
        <v>2385</v>
      </c>
      <c r="F13186" t="s">
        <v>906</v>
      </c>
      <c r="G13186" t="s">
        <v>905</v>
      </c>
      <c r="H13186" t="s">
        <v>327</v>
      </c>
      <c r="I13186">
        <v>77</v>
      </c>
      <c r="J13186" t="s">
        <v>145</v>
      </c>
      <c r="K13186" t="s">
        <v>137</v>
      </c>
      <c r="L13186">
        <f>I13186*$Q$2/100/1000</f>
        <v>2.8489999999999999E-4</v>
      </c>
    </row>
    <row r="13187" spans="1:12">
      <c r="A13187" s="118">
        <v>45231</v>
      </c>
      <c r="B13187" t="s">
        <v>460</v>
      </c>
      <c r="C13187" t="s">
        <v>459</v>
      </c>
      <c r="D13187" t="s">
        <v>2384</v>
      </c>
      <c r="E13187" t="s">
        <v>2383</v>
      </c>
      <c r="F13187">
        <v>5745118</v>
      </c>
      <c r="G13187" t="s">
        <v>2382</v>
      </c>
      <c r="H13187" t="s">
        <v>455</v>
      </c>
      <c r="I13187">
        <v>103.6</v>
      </c>
      <c r="J13187" t="s">
        <v>145</v>
      </c>
      <c r="K13187" t="s">
        <v>137</v>
      </c>
      <c r="L13187">
        <f>I13187*$Q$2/100/1000</f>
        <v>3.8331999999999998E-4</v>
      </c>
    </row>
    <row r="13188" spans="1:12">
      <c r="A13188" s="118">
        <v>45231</v>
      </c>
      <c r="B13188" t="s">
        <v>460</v>
      </c>
      <c r="C13188" t="s">
        <v>459</v>
      </c>
      <c r="D13188" t="s">
        <v>962</v>
      </c>
      <c r="E13188" t="s">
        <v>2381</v>
      </c>
      <c r="F13188" t="s">
        <v>1206</v>
      </c>
      <c r="G13188" t="s">
        <v>1205</v>
      </c>
      <c r="H13188" t="s">
        <v>455</v>
      </c>
      <c r="I13188">
        <v>103.6</v>
      </c>
      <c r="J13188" t="s">
        <v>145</v>
      </c>
      <c r="K13188" t="s">
        <v>137</v>
      </c>
      <c r="L13188">
        <f>I13188*$Q$2/100/1000</f>
        <v>3.8331999999999998E-4</v>
      </c>
    </row>
    <row r="13189" spans="1:12" ht="15.75">
      <c r="A13189" s="118">
        <v>45231</v>
      </c>
      <c r="B13189" t="s">
        <v>2380</v>
      </c>
      <c r="C13189" t="s">
        <v>2379</v>
      </c>
      <c r="D13189" t="s">
        <v>2378</v>
      </c>
      <c r="E13189" t="s">
        <v>2377</v>
      </c>
      <c r="F13189">
        <v>89205386</v>
      </c>
      <c r="G13189" t="s">
        <v>2376</v>
      </c>
      <c r="H13189" s="124" t="s">
        <v>2375</v>
      </c>
      <c r="I13189">
        <v>10.4</v>
      </c>
      <c r="J13189" t="s">
        <v>223</v>
      </c>
      <c r="K13189" t="s">
        <v>137</v>
      </c>
      <c r="L13189">
        <f>I13189*$Q$5/10/1000</f>
        <v>1.0574200000000001E-3</v>
      </c>
    </row>
    <row r="13190" spans="1:12">
      <c r="A13190" s="118">
        <v>45108</v>
      </c>
      <c r="B13190" t="s">
        <v>333</v>
      </c>
      <c r="C13190" t="s">
        <v>332</v>
      </c>
      <c r="D13190" t="s">
        <v>511</v>
      </c>
      <c r="E13190" t="s">
        <v>2374</v>
      </c>
      <c r="F13190" t="s">
        <v>906</v>
      </c>
      <c r="G13190" t="s">
        <v>905</v>
      </c>
      <c r="H13190" t="s">
        <v>327</v>
      </c>
      <c r="I13190">
        <v>77</v>
      </c>
      <c r="J13190" t="s">
        <v>145</v>
      </c>
      <c r="K13190" t="s">
        <v>137</v>
      </c>
      <c r="L13190">
        <f>I13190*$Q$2/100/1000</f>
        <v>2.8489999999999999E-4</v>
      </c>
    </row>
    <row r="13191" spans="1:12">
      <c r="A13191" s="118">
        <v>45108</v>
      </c>
      <c r="B13191" t="s">
        <v>333</v>
      </c>
      <c r="C13191" t="s">
        <v>332</v>
      </c>
      <c r="D13191" t="s">
        <v>505</v>
      </c>
      <c r="E13191" t="s">
        <v>2373</v>
      </c>
      <c r="F13191" t="s">
        <v>906</v>
      </c>
      <c r="G13191" t="s">
        <v>905</v>
      </c>
      <c r="H13191" t="s">
        <v>327</v>
      </c>
      <c r="I13191">
        <v>77</v>
      </c>
      <c r="J13191" t="s">
        <v>145</v>
      </c>
      <c r="K13191" t="s">
        <v>137</v>
      </c>
      <c r="L13191">
        <f>I13191*$Q$2/100/1000</f>
        <v>2.8489999999999999E-4</v>
      </c>
    </row>
    <row r="13192" spans="1:12">
      <c r="A13192" s="118">
        <v>45108</v>
      </c>
      <c r="B13192" t="s">
        <v>333</v>
      </c>
      <c r="C13192" t="s">
        <v>332</v>
      </c>
      <c r="D13192" t="s">
        <v>509</v>
      </c>
      <c r="E13192" t="s">
        <v>2372</v>
      </c>
      <c r="F13192" t="s">
        <v>906</v>
      </c>
      <c r="G13192" t="s">
        <v>905</v>
      </c>
      <c r="H13192" t="s">
        <v>327</v>
      </c>
      <c r="I13192">
        <v>77</v>
      </c>
      <c r="J13192" t="s">
        <v>145</v>
      </c>
      <c r="K13192" t="s">
        <v>137</v>
      </c>
      <c r="L13192">
        <f>I13192*$Q$2/100/1000</f>
        <v>2.8489999999999999E-4</v>
      </c>
    </row>
    <row r="13193" spans="1:12">
      <c r="A13193" s="118">
        <v>45108</v>
      </c>
      <c r="B13193" t="s">
        <v>333</v>
      </c>
      <c r="C13193" t="s">
        <v>332</v>
      </c>
      <c r="D13193" t="s">
        <v>495</v>
      </c>
      <c r="E13193" t="s">
        <v>2371</v>
      </c>
      <c r="F13193" t="s">
        <v>906</v>
      </c>
      <c r="G13193" t="s">
        <v>905</v>
      </c>
      <c r="H13193" t="s">
        <v>327</v>
      </c>
      <c r="I13193">
        <v>77</v>
      </c>
      <c r="J13193" t="s">
        <v>145</v>
      </c>
      <c r="K13193" t="s">
        <v>137</v>
      </c>
      <c r="L13193">
        <f>I13193*$Q$2/100/1000</f>
        <v>2.8489999999999999E-4</v>
      </c>
    </row>
    <row r="13194" spans="1:12">
      <c r="A13194" s="118">
        <v>45108</v>
      </c>
      <c r="B13194" t="s">
        <v>333</v>
      </c>
      <c r="C13194" t="s">
        <v>332</v>
      </c>
      <c r="D13194" t="s">
        <v>686</v>
      </c>
      <c r="E13194" t="s">
        <v>2370</v>
      </c>
      <c r="F13194" t="s">
        <v>906</v>
      </c>
      <c r="G13194" t="s">
        <v>905</v>
      </c>
      <c r="H13194" t="s">
        <v>327</v>
      </c>
      <c r="I13194">
        <v>77</v>
      </c>
      <c r="J13194" t="s">
        <v>145</v>
      </c>
      <c r="K13194" t="s">
        <v>137</v>
      </c>
      <c r="L13194">
        <f>I13194*$Q$2/100/1000</f>
        <v>2.8489999999999999E-4</v>
      </c>
    </row>
    <row r="13195" spans="1:12">
      <c r="A13195" s="118">
        <v>45108</v>
      </c>
      <c r="B13195" t="s">
        <v>333</v>
      </c>
      <c r="C13195" t="s">
        <v>332</v>
      </c>
      <c r="D13195" t="s">
        <v>499</v>
      </c>
      <c r="E13195" t="s">
        <v>2369</v>
      </c>
      <c r="F13195" t="s">
        <v>906</v>
      </c>
      <c r="G13195" t="s">
        <v>905</v>
      </c>
      <c r="H13195" t="s">
        <v>327</v>
      </c>
      <c r="I13195">
        <v>77</v>
      </c>
      <c r="J13195" t="s">
        <v>145</v>
      </c>
      <c r="K13195" t="s">
        <v>137</v>
      </c>
      <c r="L13195">
        <f>I13195*$Q$2/100/1000</f>
        <v>2.8489999999999999E-4</v>
      </c>
    </row>
    <row r="13196" spans="1:12">
      <c r="A13196" s="118">
        <v>45108</v>
      </c>
      <c r="B13196" t="s">
        <v>333</v>
      </c>
      <c r="C13196" t="s">
        <v>332</v>
      </c>
      <c r="D13196" t="s">
        <v>470</v>
      </c>
      <c r="E13196" t="s">
        <v>2368</v>
      </c>
      <c r="F13196" t="s">
        <v>906</v>
      </c>
      <c r="G13196" t="s">
        <v>905</v>
      </c>
      <c r="H13196" t="s">
        <v>327</v>
      </c>
      <c r="I13196">
        <v>77</v>
      </c>
      <c r="J13196" t="s">
        <v>145</v>
      </c>
      <c r="K13196" t="s">
        <v>137</v>
      </c>
      <c r="L13196">
        <f>I13196*$Q$2/100/1000</f>
        <v>2.8489999999999999E-4</v>
      </c>
    </row>
    <row r="13197" spans="1:12">
      <c r="A13197" s="118">
        <v>45108</v>
      </c>
      <c r="B13197" t="s">
        <v>333</v>
      </c>
      <c r="C13197" t="s">
        <v>332</v>
      </c>
      <c r="D13197" t="s">
        <v>497</v>
      </c>
      <c r="E13197" t="s">
        <v>2367</v>
      </c>
      <c r="F13197" t="s">
        <v>906</v>
      </c>
      <c r="G13197" t="s">
        <v>905</v>
      </c>
      <c r="H13197" t="s">
        <v>327</v>
      </c>
      <c r="I13197">
        <v>77</v>
      </c>
      <c r="J13197" t="s">
        <v>145</v>
      </c>
      <c r="K13197" t="s">
        <v>137</v>
      </c>
      <c r="L13197">
        <f>I13197*$Q$2/100/1000</f>
        <v>2.8489999999999999E-4</v>
      </c>
    </row>
    <row r="13198" spans="1:12">
      <c r="A13198" s="118">
        <v>45108</v>
      </c>
      <c r="B13198" t="s">
        <v>333</v>
      </c>
      <c r="C13198" t="s">
        <v>332</v>
      </c>
      <c r="D13198" t="s">
        <v>501</v>
      </c>
      <c r="E13198" t="s">
        <v>2366</v>
      </c>
      <c r="F13198" t="s">
        <v>906</v>
      </c>
      <c r="G13198" t="s">
        <v>905</v>
      </c>
      <c r="H13198" t="s">
        <v>327</v>
      </c>
      <c r="I13198">
        <v>77</v>
      </c>
      <c r="J13198" t="s">
        <v>145</v>
      </c>
      <c r="K13198" t="s">
        <v>137</v>
      </c>
      <c r="L13198">
        <f>I13198*$Q$2/100/1000</f>
        <v>2.8489999999999999E-4</v>
      </c>
    </row>
    <row r="13199" spans="1:12">
      <c r="A13199" s="118">
        <v>44986</v>
      </c>
      <c r="B13199" t="s">
        <v>2098</v>
      </c>
      <c r="C13199" t="s">
        <v>2097</v>
      </c>
      <c r="D13199" t="s">
        <v>2096</v>
      </c>
      <c r="E13199" t="s">
        <v>2365</v>
      </c>
      <c r="F13199">
        <v>42258501</v>
      </c>
      <c r="G13199" t="s">
        <v>2094</v>
      </c>
      <c r="H13199" t="s">
        <v>2093</v>
      </c>
      <c r="I13199">
        <v>330</v>
      </c>
      <c r="J13199" t="s">
        <v>223</v>
      </c>
      <c r="K13199" t="s">
        <v>137</v>
      </c>
      <c r="L13199">
        <f>I13199*$Q$5/1000</f>
        <v>0.33552750000000003</v>
      </c>
    </row>
    <row r="13200" spans="1:12">
      <c r="A13200" s="118">
        <v>45108</v>
      </c>
      <c r="B13200" t="s">
        <v>333</v>
      </c>
      <c r="C13200" t="s">
        <v>332</v>
      </c>
      <c r="D13200" t="s">
        <v>493</v>
      </c>
      <c r="E13200" t="s">
        <v>2364</v>
      </c>
      <c r="F13200" t="s">
        <v>906</v>
      </c>
      <c r="G13200" t="s">
        <v>905</v>
      </c>
      <c r="H13200" t="s">
        <v>327</v>
      </c>
      <c r="I13200">
        <v>77</v>
      </c>
      <c r="J13200" t="s">
        <v>145</v>
      </c>
      <c r="K13200" t="s">
        <v>137</v>
      </c>
      <c r="L13200">
        <f>I13200*$Q$2/100/1000</f>
        <v>2.8489999999999999E-4</v>
      </c>
    </row>
    <row r="13201" spans="1:12">
      <c r="A13201" s="118">
        <v>45231</v>
      </c>
      <c r="B13201" t="s">
        <v>1013</v>
      </c>
      <c r="C13201" t="s">
        <v>1012</v>
      </c>
      <c r="D13201" t="s">
        <v>2363</v>
      </c>
      <c r="E13201" t="s">
        <v>2362</v>
      </c>
      <c r="F13201">
        <v>101023734</v>
      </c>
      <c r="G13201" t="s">
        <v>1009</v>
      </c>
      <c r="H13201" t="s">
        <v>1008</v>
      </c>
      <c r="I13201">
        <v>50.6</v>
      </c>
      <c r="J13201" t="s">
        <v>145</v>
      </c>
      <c r="K13201" t="s">
        <v>137</v>
      </c>
      <c r="L13201">
        <f>I13201*$Q$2/10/1000</f>
        <v>1.8722000000000001E-3</v>
      </c>
    </row>
    <row r="13202" spans="1:12">
      <c r="A13202" s="118">
        <v>45108</v>
      </c>
      <c r="B13202" t="s">
        <v>333</v>
      </c>
      <c r="C13202" t="s">
        <v>332</v>
      </c>
      <c r="D13202" t="s">
        <v>472</v>
      </c>
      <c r="E13202" t="s">
        <v>2361</v>
      </c>
      <c r="F13202" t="s">
        <v>906</v>
      </c>
      <c r="G13202" t="s">
        <v>905</v>
      </c>
      <c r="H13202" t="s">
        <v>327</v>
      </c>
      <c r="I13202">
        <v>77</v>
      </c>
      <c r="J13202" t="s">
        <v>145</v>
      </c>
      <c r="K13202" t="s">
        <v>137</v>
      </c>
      <c r="L13202">
        <f>I13202*$Q$2/100/1000</f>
        <v>2.8489999999999999E-4</v>
      </c>
    </row>
    <row r="13203" spans="1:12">
      <c r="A13203" s="118">
        <v>45108</v>
      </c>
      <c r="B13203" t="s">
        <v>333</v>
      </c>
      <c r="C13203" t="s">
        <v>332</v>
      </c>
      <c r="D13203" t="s">
        <v>491</v>
      </c>
      <c r="E13203" t="s">
        <v>2360</v>
      </c>
      <c r="F13203" t="s">
        <v>906</v>
      </c>
      <c r="G13203" t="s">
        <v>905</v>
      </c>
      <c r="H13203" t="s">
        <v>327</v>
      </c>
      <c r="I13203">
        <v>77</v>
      </c>
      <c r="J13203" t="s">
        <v>145</v>
      </c>
      <c r="K13203" t="s">
        <v>137</v>
      </c>
      <c r="L13203">
        <f>I13203*$Q$2/100/1000</f>
        <v>2.8489999999999999E-4</v>
      </c>
    </row>
    <row r="13204" spans="1:12">
      <c r="A13204" s="118">
        <v>45108</v>
      </c>
      <c r="B13204" t="s">
        <v>333</v>
      </c>
      <c r="C13204" t="s">
        <v>332</v>
      </c>
      <c r="D13204" t="s">
        <v>489</v>
      </c>
      <c r="E13204" t="s">
        <v>2359</v>
      </c>
      <c r="F13204" t="s">
        <v>906</v>
      </c>
      <c r="G13204" t="s">
        <v>905</v>
      </c>
      <c r="H13204" t="s">
        <v>327</v>
      </c>
      <c r="I13204">
        <v>77</v>
      </c>
      <c r="J13204" t="s">
        <v>145</v>
      </c>
      <c r="K13204" t="s">
        <v>137</v>
      </c>
      <c r="L13204">
        <f>I13204*$Q$2/100/1000</f>
        <v>2.8489999999999999E-4</v>
      </c>
    </row>
    <row r="13205" spans="1:12">
      <c r="A13205" s="118">
        <v>45108</v>
      </c>
      <c r="B13205" t="s">
        <v>333</v>
      </c>
      <c r="C13205" t="s">
        <v>332</v>
      </c>
      <c r="D13205" t="s">
        <v>339</v>
      </c>
      <c r="E13205" t="s">
        <v>2358</v>
      </c>
      <c r="F13205" t="s">
        <v>903</v>
      </c>
      <c r="G13205" t="s">
        <v>902</v>
      </c>
      <c r="H13205" t="s">
        <v>327</v>
      </c>
      <c r="I13205">
        <v>77</v>
      </c>
      <c r="J13205" t="s">
        <v>145</v>
      </c>
      <c r="K13205" t="s">
        <v>137</v>
      </c>
      <c r="L13205">
        <f>I13205*$Q$2/100/1000</f>
        <v>2.8489999999999999E-4</v>
      </c>
    </row>
    <row r="13206" spans="1:12">
      <c r="A13206" s="118">
        <v>45108</v>
      </c>
      <c r="B13206" t="s">
        <v>333</v>
      </c>
      <c r="C13206" t="s">
        <v>332</v>
      </c>
      <c r="D13206" t="s">
        <v>331</v>
      </c>
      <c r="E13206" t="s">
        <v>2357</v>
      </c>
      <c r="F13206" t="s">
        <v>903</v>
      </c>
      <c r="G13206" t="s">
        <v>902</v>
      </c>
      <c r="H13206" t="s">
        <v>327</v>
      </c>
      <c r="I13206">
        <v>77</v>
      </c>
      <c r="J13206" t="s">
        <v>145</v>
      </c>
      <c r="K13206" t="s">
        <v>137</v>
      </c>
      <c r="L13206">
        <f>I13206*$Q$2/100/1000</f>
        <v>2.8489999999999999E-4</v>
      </c>
    </row>
    <row r="13207" spans="1:12">
      <c r="A13207" s="118">
        <v>45231</v>
      </c>
      <c r="B13207" t="s">
        <v>1013</v>
      </c>
      <c r="C13207" t="s">
        <v>1012</v>
      </c>
      <c r="D13207" t="s">
        <v>2356</v>
      </c>
      <c r="E13207" t="s">
        <v>2355</v>
      </c>
      <c r="F13207" t="s">
        <v>2258</v>
      </c>
      <c r="G13207" t="s">
        <v>2257</v>
      </c>
      <c r="H13207" t="s">
        <v>1008</v>
      </c>
      <c r="I13207">
        <v>50.6</v>
      </c>
      <c r="J13207" t="s">
        <v>145</v>
      </c>
      <c r="K13207" t="s">
        <v>137</v>
      </c>
      <c r="L13207">
        <f>I13207*$Q$2/10/1000</f>
        <v>1.8722000000000001E-3</v>
      </c>
    </row>
    <row r="13208" spans="1:12">
      <c r="A13208" s="118">
        <v>45108</v>
      </c>
      <c r="B13208" t="s">
        <v>333</v>
      </c>
      <c r="C13208" t="s">
        <v>332</v>
      </c>
      <c r="D13208" t="s">
        <v>1183</v>
      </c>
      <c r="E13208" t="s">
        <v>2354</v>
      </c>
      <c r="F13208">
        <v>1</v>
      </c>
      <c r="G13208" t="s">
        <v>667</v>
      </c>
      <c r="H13208" t="s">
        <v>327</v>
      </c>
      <c r="I13208">
        <v>77</v>
      </c>
      <c r="J13208" t="s">
        <v>145</v>
      </c>
      <c r="K13208" t="s">
        <v>137</v>
      </c>
      <c r="L13208">
        <f>I13208*$Q$2/100/1000</f>
        <v>2.8489999999999999E-4</v>
      </c>
    </row>
    <row r="13209" spans="1:12">
      <c r="A13209" s="118">
        <v>45231</v>
      </c>
      <c r="B13209" t="s">
        <v>144</v>
      </c>
      <c r="C13209" t="s">
        <v>143</v>
      </c>
      <c r="D13209" t="s">
        <v>882</v>
      </c>
      <c r="E13209" t="s">
        <v>2353</v>
      </c>
      <c r="F13209" t="s">
        <v>153</v>
      </c>
      <c r="G13209" t="s">
        <v>152</v>
      </c>
      <c r="H13209" t="s">
        <v>139</v>
      </c>
      <c r="I13209">
        <v>22.2</v>
      </c>
      <c r="J13209" t="s">
        <v>138</v>
      </c>
      <c r="K13209" t="s">
        <v>137</v>
      </c>
      <c r="L13209">
        <f>I13209*$Q$2/1000</f>
        <v>8.2140000000000008E-3</v>
      </c>
    </row>
    <row r="13210" spans="1:12">
      <c r="A13210" s="118">
        <v>45108</v>
      </c>
      <c r="B13210" t="s">
        <v>333</v>
      </c>
      <c r="C13210" t="s">
        <v>332</v>
      </c>
      <c r="D13210" t="s">
        <v>1185</v>
      </c>
      <c r="E13210" t="s">
        <v>2352</v>
      </c>
      <c r="F13210" t="s">
        <v>372</v>
      </c>
      <c r="G13210" t="s">
        <v>371</v>
      </c>
      <c r="H13210" t="s">
        <v>327</v>
      </c>
      <c r="I13210">
        <v>77</v>
      </c>
      <c r="J13210" t="s">
        <v>145</v>
      </c>
      <c r="K13210" t="s">
        <v>137</v>
      </c>
      <c r="L13210">
        <f>I13210*$Q$2/100/1000</f>
        <v>2.8489999999999999E-4</v>
      </c>
    </row>
    <row r="13211" spans="1:12">
      <c r="A13211" s="118">
        <v>45108</v>
      </c>
      <c r="B13211" t="s">
        <v>333</v>
      </c>
      <c r="C13211" t="s">
        <v>332</v>
      </c>
      <c r="D13211" t="s">
        <v>1187</v>
      </c>
      <c r="E13211" t="s">
        <v>2351</v>
      </c>
      <c r="F13211" t="s">
        <v>388</v>
      </c>
      <c r="G13211" t="s">
        <v>387</v>
      </c>
      <c r="H13211" t="s">
        <v>327</v>
      </c>
      <c r="I13211">
        <v>77</v>
      </c>
      <c r="J13211" t="s">
        <v>145</v>
      </c>
      <c r="K13211" t="s">
        <v>137</v>
      </c>
      <c r="L13211">
        <f>I13211*$Q$2/100/1000</f>
        <v>2.8489999999999999E-4</v>
      </c>
    </row>
    <row r="13212" spans="1:12">
      <c r="A13212" s="118">
        <v>45231</v>
      </c>
      <c r="B13212" t="s">
        <v>180</v>
      </c>
      <c r="C13212" t="s">
        <v>179</v>
      </c>
      <c r="D13212" t="s">
        <v>2350</v>
      </c>
      <c r="E13212" t="s">
        <v>2349</v>
      </c>
      <c r="F13212" t="s">
        <v>2348</v>
      </c>
      <c r="G13212" t="s">
        <v>2347</v>
      </c>
      <c r="H13212" t="s">
        <v>174</v>
      </c>
      <c r="I13212">
        <v>3154</v>
      </c>
      <c r="J13212" t="s">
        <v>173</v>
      </c>
      <c r="K13212" t="s">
        <v>172</v>
      </c>
      <c r="L13212">
        <f>I13212*$Q$3/(1000/25)</f>
        <v>2.5295079999999999</v>
      </c>
    </row>
    <row r="13213" spans="1:12">
      <c r="A13213" s="118">
        <v>45231</v>
      </c>
      <c r="B13213" t="s">
        <v>144</v>
      </c>
      <c r="C13213" t="s">
        <v>143</v>
      </c>
      <c r="D13213" t="s">
        <v>169</v>
      </c>
      <c r="E13213" t="s">
        <v>2346</v>
      </c>
      <c r="F13213" t="s">
        <v>167</v>
      </c>
      <c r="G13213" t="s">
        <v>166</v>
      </c>
      <c r="H13213" t="s">
        <v>139</v>
      </c>
      <c r="I13213">
        <v>22.2</v>
      </c>
      <c r="J13213" t="s">
        <v>138</v>
      </c>
      <c r="K13213" t="s">
        <v>137</v>
      </c>
      <c r="L13213">
        <f>I13213*$Q$2/1000</f>
        <v>8.2140000000000008E-3</v>
      </c>
    </row>
    <row r="13214" spans="1:12">
      <c r="A13214" s="118">
        <v>45108</v>
      </c>
      <c r="B13214" t="s">
        <v>333</v>
      </c>
      <c r="C13214" t="s">
        <v>332</v>
      </c>
      <c r="D13214" t="s">
        <v>1183</v>
      </c>
      <c r="E13214" t="s">
        <v>2345</v>
      </c>
      <c r="F13214" t="s">
        <v>388</v>
      </c>
      <c r="G13214" t="s">
        <v>387</v>
      </c>
      <c r="H13214" t="s">
        <v>327</v>
      </c>
      <c r="I13214">
        <v>77</v>
      </c>
      <c r="J13214" t="s">
        <v>145</v>
      </c>
      <c r="K13214" t="s">
        <v>137</v>
      </c>
      <c r="L13214">
        <f>I13214*$Q$2/100/1000</f>
        <v>2.8489999999999999E-4</v>
      </c>
    </row>
    <row r="13215" spans="1:12">
      <c r="A13215" s="118">
        <v>45108</v>
      </c>
      <c r="B13215" t="s">
        <v>333</v>
      </c>
      <c r="C13215" t="s">
        <v>332</v>
      </c>
      <c r="D13215" t="s">
        <v>1197</v>
      </c>
      <c r="E13215" t="s">
        <v>2344</v>
      </c>
      <c r="F13215" t="s">
        <v>384</v>
      </c>
      <c r="G13215" t="s">
        <v>383</v>
      </c>
      <c r="H13215" t="s">
        <v>327</v>
      </c>
      <c r="I13215">
        <v>77</v>
      </c>
      <c r="J13215" t="s">
        <v>145</v>
      </c>
      <c r="K13215" t="s">
        <v>137</v>
      </c>
      <c r="L13215">
        <f>I13215*$Q$2/100/1000</f>
        <v>2.8489999999999999E-4</v>
      </c>
    </row>
    <row r="13216" spans="1:12">
      <c r="A13216" s="118">
        <v>45231</v>
      </c>
      <c r="B13216" t="s">
        <v>144</v>
      </c>
      <c r="C13216" t="s">
        <v>143</v>
      </c>
      <c r="D13216" t="s">
        <v>142</v>
      </c>
      <c r="E13216" t="s">
        <v>2343</v>
      </c>
      <c r="F13216">
        <v>85205363</v>
      </c>
      <c r="G13216" t="s">
        <v>140</v>
      </c>
      <c r="H13216" t="s">
        <v>139</v>
      </c>
      <c r="I13216">
        <v>22.2</v>
      </c>
      <c r="J13216" t="s">
        <v>138</v>
      </c>
      <c r="K13216" t="s">
        <v>137</v>
      </c>
      <c r="L13216">
        <f>I13216*$Q$2/1000</f>
        <v>8.2140000000000008E-3</v>
      </c>
    </row>
    <row r="13217" spans="1:12">
      <c r="A13217" s="118">
        <v>45108</v>
      </c>
      <c r="B13217" t="s">
        <v>333</v>
      </c>
      <c r="C13217" t="s">
        <v>332</v>
      </c>
      <c r="D13217" t="s">
        <v>1193</v>
      </c>
      <c r="E13217" t="s">
        <v>2342</v>
      </c>
      <c r="F13217" t="s">
        <v>384</v>
      </c>
      <c r="G13217" t="s">
        <v>383</v>
      </c>
      <c r="H13217" t="s">
        <v>327</v>
      </c>
      <c r="I13217">
        <v>77</v>
      </c>
      <c r="J13217" t="s">
        <v>145</v>
      </c>
      <c r="K13217" t="s">
        <v>137</v>
      </c>
      <c r="L13217">
        <f>I13217*$Q$2/100/1000</f>
        <v>2.8489999999999999E-4</v>
      </c>
    </row>
    <row r="13218" spans="1:12">
      <c r="A13218" s="118">
        <v>45231</v>
      </c>
      <c r="B13218" t="s">
        <v>144</v>
      </c>
      <c r="C13218" t="s">
        <v>143</v>
      </c>
      <c r="D13218" t="s">
        <v>2341</v>
      </c>
      <c r="E13218" t="s">
        <v>2340</v>
      </c>
      <c r="F13218">
        <v>101014001</v>
      </c>
      <c r="G13218" t="s">
        <v>884</v>
      </c>
      <c r="H13218" t="s">
        <v>139</v>
      </c>
      <c r="I13218">
        <v>22.2</v>
      </c>
      <c r="J13218" t="s">
        <v>138</v>
      </c>
      <c r="K13218" t="s">
        <v>137</v>
      </c>
      <c r="L13218">
        <f>I13218*$Q$2/1000</f>
        <v>8.2140000000000008E-3</v>
      </c>
    </row>
    <row r="13219" spans="1:12">
      <c r="A13219" s="118">
        <v>45108</v>
      </c>
      <c r="B13219" t="s">
        <v>333</v>
      </c>
      <c r="C13219" t="s">
        <v>332</v>
      </c>
      <c r="D13219" t="s">
        <v>1200</v>
      </c>
      <c r="E13219" t="s">
        <v>2339</v>
      </c>
      <c r="F13219" t="s">
        <v>384</v>
      </c>
      <c r="G13219" t="s">
        <v>383</v>
      </c>
      <c r="H13219" t="s">
        <v>327</v>
      </c>
      <c r="I13219">
        <v>77</v>
      </c>
      <c r="J13219" t="s">
        <v>145</v>
      </c>
      <c r="K13219" t="s">
        <v>137</v>
      </c>
      <c r="L13219">
        <f>I13219*$Q$2/100/1000</f>
        <v>2.8489999999999999E-4</v>
      </c>
    </row>
    <row r="13220" spans="1:12">
      <c r="A13220" s="118">
        <v>45108</v>
      </c>
      <c r="B13220" t="s">
        <v>333</v>
      </c>
      <c r="C13220" t="s">
        <v>332</v>
      </c>
      <c r="D13220" t="s">
        <v>1209</v>
      </c>
      <c r="E13220" t="s">
        <v>2338</v>
      </c>
      <c r="F13220" t="s">
        <v>384</v>
      </c>
      <c r="G13220" t="s">
        <v>383</v>
      </c>
      <c r="H13220" t="s">
        <v>327</v>
      </c>
      <c r="I13220">
        <v>77</v>
      </c>
      <c r="J13220" t="s">
        <v>145</v>
      </c>
      <c r="K13220" t="s">
        <v>137</v>
      </c>
      <c r="L13220">
        <f>I13220*$Q$2/100/1000</f>
        <v>2.8489999999999999E-4</v>
      </c>
    </row>
    <row r="13221" spans="1:12">
      <c r="A13221" s="118">
        <v>45108</v>
      </c>
      <c r="B13221" t="s">
        <v>333</v>
      </c>
      <c r="C13221" t="s">
        <v>332</v>
      </c>
      <c r="D13221" t="s">
        <v>339</v>
      </c>
      <c r="E13221" t="s">
        <v>2337</v>
      </c>
      <c r="F13221" t="s">
        <v>906</v>
      </c>
      <c r="G13221" t="s">
        <v>905</v>
      </c>
      <c r="H13221" t="s">
        <v>327</v>
      </c>
      <c r="I13221">
        <v>77</v>
      </c>
      <c r="J13221" t="s">
        <v>145</v>
      </c>
      <c r="K13221" t="s">
        <v>137</v>
      </c>
      <c r="L13221">
        <f>I13221*$Q$2/100/1000</f>
        <v>2.8489999999999999E-4</v>
      </c>
    </row>
    <row r="13222" spans="1:12">
      <c r="A13222" s="118">
        <v>45231</v>
      </c>
      <c r="B13222" t="s">
        <v>574</v>
      </c>
      <c r="C13222" t="s">
        <v>573</v>
      </c>
      <c r="D13222" t="s">
        <v>1762</v>
      </c>
      <c r="E13222" t="s">
        <v>2336</v>
      </c>
      <c r="F13222" t="s">
        <v>1760</v>
      </c>
      <c r="G13222" t="s">
        <v>1759</v>
      </c>
      <c r="H13222" t="s">
        <v>569</v>
      </c>
      <c r="I13222">
        <v>298</v>
      </c>
      <c r="J13222" t="s">
        <v>145</v>
      </c>
      <c r="K13222" t="s">
        <v>137</v>
      </c>
      <c r="L13222">
        <f>I13222*$Q$2/100/1000</f>
        <v>1.1026E-3</v>
      </c>
    </row>
    <row r="13223" spans="1:12">
      <c r="A13223" s="118">
        <v>45108</v>
      </c>
      <c r="B13223" t="s">
        <v>333</v>
      </c>
      <c r="C13223" t="s">
        <v>332</v>
      </c>
      <c r="D13223" t="s">
        <v>331</v>
      </c>
      <c r="E13223" t="s">
        <v>2335</v>
      </c>
      <c r="F13223" t="s">
        <v>906</v>
      </c>
      <c r="G13223" t="s">
        <v>905</v>
      </c>
      <c r="H13223" t="s">
        <v>327</v>
      </c>
      <c r="I13223">
        <v>77</v>
      </c>
      <c r="J13223" t="s">
        <v>145</v>
      </c>
      <c r="K13223" t="s">
        <v>137</v>
      </c>
      <c r="L13223">
        <f>I13223*$Q$2/100/1000</f>
        <v>2.8489999999999999E-4</v>
      </c>
    </row>
    <row r="13224" spans="1:12">
      <c r="A13224" s="118">
        <v>45108</v>
      </c>
      <c r="B13224" t="s">
        <v>333</v>
      </c>
      <c r="C13224" t="s">
        <v>332</v>
      </c>
      <c r="D13224" t="s">
        <v>1193</v>
      </c>
      <c r="E13224" t="s">
        <v>2334</v>
      </c>
      <c r="F13224" t="s">
        <v>372</v>
      </c>
      <c r="G13224" t="s">
        <v>371</v>
      </c>
      <c r="H13224" t="s">
        <v>327</v>
      </c>
      <c r="I13224">
        <v>77</v>
      </c>
      <c r="J13224" t="s">
        <v>145</v>
      </c>
      <c r="K13224" t="s">
        <v>137</v>
      </c>
      <c r="L13224">
        <f>I13224*$Q$2/100/1000</f>
        <v>2.8489999999999999E-4</v>
      </c>
    </row>
    <row r="13225" spans="1:12">
      <c r="A13225" s="118">
        <v>45231</v>
      </c>
      <c r="B13225" t="s">
        <v>574</v>
      </c>
      <c r="C13225" t="s">
        <v>573</v>
      </c>
      <c r="D13225" t="s">
        <v>1412</v>
      </c>
      <c r="E13225" t="s">
        <v>2333</v>
      </c>
      <c r="F13225">
        <v>57205720</v>
      </c>
      <c r="G13225" t="s">
        <v>1410</v>
      </c>
      <c r="H13225" t="s">
        <v>569</v>
      </c>
      <c r="I13225">
        <v>298</v>
      </c>
      <c r="J13225" t="s">
        <v>145</v>
      </c>
      <c r="K13225" t="s">
        <v>137</v>
      </c>
      <c r="L13225">
        <f>I13225*$Q$2/100/1000</f>
        <v>1.1026E-3</v>
      </c>
    </row>
    <row r="13226" spans="1:12">
      <c r="A13226" s="118">
        <v>45108</v>
      </c>
      <c r="B13226" t="s">
        <v>333</v>
      </c>
      <c r="C13226" t="s">
        <v>332</v>
      </c>
      <c r="D13226" t="s">
        <v>1197</v>
      </c>
      <c r="E13226" t="s">
        <v>2332</v>
      </c>
      <c r="F13226" t="s">
        <v>372</v>
      </c>
      <c r="G13226" t="s">
        <v>371</v>
      </c>
      <c r="H13226" t="s">
        <v>327</v>
      </c>
      <c r="I13226">
        <v>77</v>
      </c>
      <c r="J13226" t="s">
        <v>145</v>
      </c>
      <c r="K13226" t="s">
        <v>137</v>
      </c>
      <c r="L13226">
        <f>I13226*$Q$2/100/1000</f>
        <v>2.8489999999999999E-4</v>
      </c>
    </row>
    <row r="13227" spans="1:12">
      <c r="A13227" s="118">
        <v>45108</v>
      </c>
      <c r="B13227" t="s">
        <v>333</v>
      </c>
      <c r="C13227" t="s">
        <v>332</v>
      </c>
      <c r="D13227" t="s">
        <v>1200</v>
      </c>
      <c r="E13227" t="s">
        <v>2331</v>
      </c>
      <c r="F13227" t="s">
        <v>372</v>
      </c>
      <c r="G13227" t="s">
        <v>371</v>
      </c>
      <c r="H13227" t="s">
        <v>327</v>
      </c>
      <c r="I13227">
        <v>77</v>
      </c>
      <c r="J13227" t="s">
        <v>145</v>
      </c>
      <c r="K13227" t="s">
        <v>137</v>
      </c>
      <c r="L13227">
        <f>I13227*$Q$2/100/1000</f>
        <v>2.8489999999999999E-4</v>
      </c>
    </row>
    <row r="13228" spans="1:12">
      <c r="A13228" s="118">
        <v>45108</v>
      </c>
      <c r="B13228" t="s">
        <v>333</v>
      </c>
      <c r="C13228" t="s">
        <v>332</v>
      </c>
      <c r="D13228" t="s">
        <v>1209</v>
      </c>
      <c r="E13228" t="s">
        <v>2330</v>
      </c>
      <c r="F13228" t="s">
        <v>372</v>
      </c>
      <c r="G13228" t="s">
        <v>371</v>
      </c>
      <c r="H13228" t="s">
        <v>327</v>
      </c>
      <c r="I13228">
        <v>77</v>
      </c>
      <c r="J13228" t="s">
        <v>145</v>
      </c>
      <c r="K13228" t="s">
        <v>137</v>
      </c>
      <c r="L13228">
        <f>I13228*$Q$2/100/1000</f>
        <v>2.8489999999999999E-4</v>
      </c>
    </row>
    <row r="13229" spans="1:12">
      <c r="A13229" s="118">
        <v>45108</v>
      </c>
      <c r="B13229" t="s">
        <v>333</v>
      </c>
      <c r="C13229" t="s">
        <v>332</v>
      </c>
      <c r="D13229" t="s">
        <v>1209</v>
      </c>
      <c r="E13229" t="s">
        <v>2329</v>
      </c>
      <c r="F13229">
        <v>1</v>
      </c>
      <c r="G13229" t="s">
        <v>667</v>
      </c>
      <c r="H13229" t="s">
        <v>327</v>
      </c>
      <c r="I13229">
        <v>77</v>
      </c>
      <c r="J13229" t="s">
        <v>145</v>
      </c>
      <c r="K13229" t="s">
        <v>137</v>
      </c>
      <c r="L13229">
        <f>I13229*$Q$2/100/1000</f>
        <v>2.8489999999999999E-4</v>
      </c>
    </row>
    <row r="13230" spans="1:12">
      <c r="A13230" s="118">
        <v>45108</v>
      </c>
      <c r="B13230" t="s">
        <v>333</v>
      </c>
      <c r="C13230" t="s">
        <v>332</v>
      </c>
      <c r="D13230" t="s">
        <v>1216</v>
      </c>
      <c r="E13230" t="s">
        <v>2328</v>
      </c>
      <c r="F13230" t="s">
        <v>372</v>
      </c>
      <c r="G13230" t="s">
        <v>371</v>
      </c>
      <c r="H13230" t="s">
        <v>327</v>
      </c>
      <c r="I13230">
        <v>77</v>
      </c>
      <c r="J13230" t="s">
        <v>145</v>
      </c>
      <c r="K13230" t="s">
        <v>137</v>
      </c>
      <c r="L13230">
        <f>I13230*$Q$2/100/1000</f>
        <v>2.8489999999999999E-4</v>
      </c>
    </row>
    <row r="13231" spans="1:12">
      <c r="A13231" s="118">
        <v>45108</v>
      </c>
      <c r="B13231" t="s">
        <v>333</v>
      </c>
      <c r="C13231" t="s">
        <v>332</v>
      </c>
      <c r="D13231" t="s">
        <v>1193</v>
      </c>
      <c r="E13231" t="s">
        <v>2327</v>
      </c>
      <c r="F13231" t="s">
        <v>899</v>
      </c>
      <c r="G13231" t="s">
        <v>898</v>
      </c>
      <c r="H13231" t="s">
        <v>327</v>
      </c>
      <c r="I13231">
        <v>77</v>
      </c>
      <c r="J13231" t="s">
        <v>145</v>
      </c>
      <c r="K13231" t="s">
        <v>137</v>
      </c>
      <c r="L13231">
        <f>I13231*$Q$2/100/1000</f>
        <v>2.8489999999999999E-4</v>
      </c>
    </row>
    <row r="13232" spans="1:12">
      <c r="A13232" s="118">
        <v>45231</v>
      </c>
      <c r="B13232" t="s">
        <v>574</v>
      </c>
      <c r="C13232" t="s">
        <v>573</v>
      </c>
      <c r="D13232" t="s">
        <v>2326</v>
      </c>
      <c r="E13232" t="s">
        <v>2325</v>
      </c>
      <c r="F13232">
        <v>21201458</v>
      </c>
      <c r="G13232" t="s">
        <v>583</v>
      </c>
      <c r="H13232" t="s">
        <v>569</v>
      </c>
      <c r="I13232">
        <v>298</v>
      </c>
      <c r="J13232" t="s">
        <v>145</v>
      </c>
      <c r="K13232" t="s">
        <v>137</v>
      </c>
      <c r="L13232">
        <f>I13232*$Q$2/100/1000</f>
        <v>1.1026E-3</v>
      </c>
    </row>
    <row r="13233" spans="1:12">
      <c r="A13233" s="118">
        <v>45108</v>
      </c>
      <c r="B13233" t="s">
        <v>333</v>
      </c>
      <c r="C13233" t="s">
        <v>332</v>
      </c>
      <c r="D13233" t="s">
        <v>1195</v>
      </c>
      <c r="E13233" t="s">
        <v>2324</v>
      </c>
      <c r="F13233" t="s">
        <v>899</v>
      </c>
      <c r="G13233" t="s">
        <v>898</v>
      </c>
      <c r="H13233" t="s">
        <v>327</v>
      </c>
      <c r="I13233">
        <v>77</v>
      </c>
      <c r="J13233" t="s">
        <v>145</v>
      </c>
      <c r="K13233" t="s">
        <v>137</v>
      </c>
      <c r="L13233">
        <f>I13233*$Q$2/100/1000</f>
        <v>2.8489999999999999E-4</v>
      </c>
    </row>
    <row r="13234" spans="1:12">
      <c r="A13234" s="118">
        <v>45108</v>
      </c>
      <c r="B13234" t="s">
        <v>333</v>
      </c>
      <c r="C13234" t="s">
        <v>332</v>
      </c>
      <c r="D13234" t="s">
        <v>1193</v>
      </c>
      <c r="E13234" t="s">
        <v>2323</v>
      </c>
      <c r="F13234">
        <v>1</v>
      </c>
      <c r="G13234" t="s">
        <v>667</v>
      </c>
      <c r="H13234" t="s">
        <v>327</v>
      </c>
      <c r="I13234">
        <v>77</v>
      </c>
      <c r="J13234" t="s">
        <v>145</v>
      </c>
      <c r="K13234" t="s">
        <v>137</v>
      </c>
      <c r="L13234">
        <f>I13234*$Q$2/100/1000</f>
        <v>2.8489999999999999E-4</v>
      </c>
    </row>
    <row r="13235" spans="1:12">
      <c r="A13235" s="118">
        <v>45108</v>
      </c>
      <c r="B13235" t="s">
        <v>333</v>
      </c>
      <c r="C13235" t="s">
        <v>332</v>
      </c>
      <c r="D13235" t="s">
        <v>1165</v>
      </c>
      <c r="E13235" t="s">
        <v>2322</v>
      </c>
      <c r="F13235" t="s">
        <v>899</v>
      </c>
      <c r="G13235" t="s">
        <v>898</v>
      </c>
      <c r="H13235" t="s">
        <v>327</v>
      </c>
      <c r="I13235">
        <v>77</v>
      </c>
      <c r="J13235" t="s">
        <v>145</v>
      </c>
      <c r="K13235" t="s">
        <v>137</v>
      </c>
      <c r="L13235">
        <f>I13235*$Q$2/100/1000</f>
        <v>2.8489999999999999E-4</v>
      </c>
    </row>
    <row r="13236" spans="1:12">
      <c r="A13236" s="118">
        <v>45108</v>
      </c>
      <c r="B13236" t="s">
        <v>333</v>
      </c>
      <c r="C13236" t="s">
        <v>332</v>
      </c>
      <c r="D13236" t="s">
        <v>1209</v>
      </c>
      <c r="E13236" t="s">
        <v>2321</v>
      </c>
      <c r="F13236" t="s">
        <v>899</v>
      </c>
      <c r="G13236" t="s">
        <v>898</v>
      </c>
      <c r="H13236" t="s">
        <v>327</v>
      </c>
      <c r="I13236">
        <v>77</v>
      </c>
      <c r="J13236" t="s">
        <v>145</v>
      </c>
      <c r="K13236" t="s">
        <v>137</v>
      </c>
      <c r="L13236">
        <f>I13236*$Q$2/100/1000</f>
        <v>2.8489999999999999E-4</v>
      </c>
    </row>
    <row r="13237" spans="1:12">
      <c r="A13237" s="118">
        <v>45108</v>
      </c>
      <c r="B13237" t="s">
        <v>333</v>
      </c>
      <c r="C13237" t="s">
        <v>332</v>
      </c>
      <c r="D13237" t="s">
        <v>1162</v>
      </c>
      <c r="E13237" t="s">
        <v>2320</v>
      </c>
      <c r="F13237" t="s">
        <v>899</v>
      </c>
      <c r="G13237" t="s">
        <v>898</v>
      </c>
      <c r="H13237" t="s">
        <v>327</v>
      </c>
      <c r="I13237">
        <v>77</v>
      </c>
      <c r="J13237" t="s">
        <v>145</v>
      </c>
      <c r="K13237" t="s">
        <v>137</v>
      </c>
      <c r="L13237">
        <f>I13237*$Q$2/100/1000</f>
        <v>2.8489999999999999E-4</v>
      </c>
    </row>
    <row r="13238" spans="1:12">
      <c r="A13238" s="118">
        <v>45231</v>
      </c>
      <c r="B13238" t="s">
        <v>574</v>
      </c>
      <c r="C13238" t="s">
        <v>573</v>
      </c>
      <c r="D13238" t="s">
        <v>572</v>
      </c>
      <c r="E13238" t="s">
        <v>2319</v>
      </c>
      <c r="F13238">
        <v>2145062</v>
      </c>
      <c r="G13238" t="s">
        <v>1397</v>
      </c>
      <c r="H13238" t="s">
        <v>569</v>
      </c>
      <c r="I13238">
        <v>298</v>
      </c>
      <c r="J13238" t="s">
        <v>145</v>
      </c>
      <c r="K13238" t="s">
        <v>137</v>
      </c>
      <c r="L13238">
        <f>I13238*$Q$2/100/1000</f>
        <v>1.1026E-3</v>
      </c>
    </row>
    <row r="13239" spans="1:12">
      <c r="A13239" s="118">
        <v>45108</v>
      </c>
      <c r="B13239" t="s">
        <v>333</v>
      </c>
      <c r="C13239" t="s">
        <v>332</v>
      </c>
      <c r="D13239" t="s">
        <v>627</v>
      </c>
      <c r="E13239" t="s">
        <v>2318</v>
      </c>
      <c r="F13239" t="s">
        <v>899</v>
      </c>
      <c r="G13239" t="s">
        <v>898</v>
      </c>
      <c r="H13239" t="s">
        <v>327</v>
      </c>
      <c r="I13239">
        <v>77</v>
      </c>
      <c r="J13239" t="s">
        <v>145</v>
      </c>
      <c r="K13239" t="s">
        <v>137</v>
      </c>
      <c r="L13239">
        <f>I13239*$Q$2/100/1000</f>
        <v>2.8489999999999999E-4</v>
      </c>
    </row>
    <row r="13240" spans="1:12">
      <c r="A13240" s="118">
        <v>45108</v>
      </c>
      <c r="B13240" t="s">
        <v>333</v>
      </c>
      <c r="C13240" t="s">
        <v>332</v>
      </c>
      <c r="D13240" t="s">
        <v>625</v>
      </c>
      <c r="E13240" t="s">
        <v>2317</v>
      </c>
      <c r="F13240" t="s">
        <v>899</v>
      </c>
      <c r="G13240" t="s">
        <v>898</v>
      </c>
      <c r="H13240" t="s">
        <v>327</v>
      </c>
      <c r="I13240">
        <v>77</v>
      </c>
      <c r="J13240" t="s">
        <v>145</v>
      </c>
      <c r="K13240" t="s">
        <v>137</v>
      </c>
      <c r="L13240">
        <f>I13240*$Q$2/100/1000</f>
        <v>2.8489999999999999E-4</v>
      </c>
    </row>
    <row r="13241" spans="1:12">
      <c r="A13241" s="118">
        <v>45231</v>
      </c>
      <c r="B13241" t="s">
        <v>574</v>
      </c>
      <c r="C13241" t="s">
        <v>573</v>
      </c>
      <c r="D13241" t="s">
        <v>2160</v>
      </c>
      <c r="E13241" t="s">
        <v>2316</v>
      </c>
      <c r="F13241">
        <v>101018191</v>
      </c>
      <c r="G13241" t="s">
        <v>2315</v>
      </c>
      <c r="H13241" t="s">
        <v>569</v>
      </c>
      <c r="I13241">
        <v>298</v>
      </c>
      <c r="J13241" t="s">
        <v>145</v>
      </c>
      <c r="K13241" t="s">
        <v>137</v>
      </c>
      <c r="L13241">
        <f>I13241*$Q$2/100/1000</f>
        <v>1.1026E-3</v>
      </c>
    </row>
    <row r="13242" spans="1:12">
      <c r="A13242" s="118">
        <v>45108</v>
      </c>
      <c r="B13242" t="s">
        <v>333</v>
      </c>
      <c r="C13242" t="s">
        <v>332</v>
      </c>
      <c r="D13242" t="s">
        <v>1221</v>
      </c>
      <c r="E13242" t="s">
        <v>2314</v>
      </c>
      <c r="F13242" t="s">
        <v>899</v>
      </c>
      <c r="G13242" t="s">
        <v>898</v>
      </c>
      <c r="H13242" t="s">
        <v>327</v>
      </c>
      <c r="I13242">
        <v>77</v>
      </c>
      <c r="J13242" t="s">
        <v>145</v>
      </c>
      <c r="K13242" t="s">
        <v>137</v>
      </c>
      <c r="L13242">
        <f>I13242*$Q$2/100/1000</f>
        <v>2.8489999999999999E-4</v>
      </c>
    </row>
    <row r="13243" spans="1:12">
      <c r="A13243" s="118">
        <v>45108</v>
      </c>
      <c r="B13243" t="s">
        <v>333</v>
      </c>
      <c r="C13243" t="s">
        <v>332</v>
      </c>
      <c r="D13243" t="s">
        <v>629</v>
      </c>
      <c r="E13243" t="s">
        <v>2313</v>
      </c>
      <c r="F13243" t="s">
        <v>899</v>
      </c>
      <c r="G13243" t="s">
        <v>898</v>
      </c>
      <c r="H13243" t="s">
        <v>327</v>
      </c>
      <c r="I13243">
        <v>77</v>
      </c>
      <c r="J13243" t="s">
        <v>145</v>
      </c>
      <c r="K13243" t="s">
        <v>137</v>
      </c>
      <c r="L13243">
        <f>I13243*$Q$2/100/1000</f>
        <v>2.8489999999999999E-4</v>
      </c>
    </row>
    <row r="13244" spans="1:12">
      <c r="A13244" s="118">
        <v>45231</v>
      </c>
      <c r="B13244" t="s">
        <v>574</v>
      </c>
      <c r="C13244" t="s">
        <v>573</v>
      </c>
      <c r="D13244" t="s">
        <v>1414</v>
      </c>
      <c r="E13244" t="s">
        <v>2312</v>
      </c>
      <c r="F13244">
        <v>2145062</v>
      </c>
      <c r="G13244" t="s">
        <v>1397</v>
      </c>
      <c r="H13244" t="s">
        <v>569</v>
      </c>
      <c r="I13244">
        <v>298</v>
      </c>
      <c r="J13244" t="s">
        <v>145</v>
      </c>
      <c r="K13244" t="s">
        <v>137</v>
      </c>
      <c r="L13244">
        <f>I13244*$Q$2/100/1000</f>
        <v>1.1026E-3</v>
      </c>
    </row>
    <row r="13245" spans="1:12">
      <c r="A13245" s="118">
        <v>45231</v>
      </c>
      <c r="B13245" t="s">
        <v>574</v>
      </c>
      <c r="C13245" t="s">
        <v>573</v>
      </c>
      <c r="D13245" t="s">
        <v>1529</v>
      </c>
      <c r="E13245" t="s">
        <v>2311</v>
      </c>
      <c r="F13245">
        <v>21202430</v>
      </c>
      <c r="G13245" t="s">
        <v>1370</v>
      </c>
      <c r="H13245" t="s">
        <v>569</v>
      </c>
      <c r="I13245">
        <v>298</v>
      </c>
      <c r="J13245" t="s">
        <v>145</v>
      </c>
      <c r="K13245" t="s">
        <v>137</v>
      </c>
      <c r="L13245">
        <f>I13245*$Q$2/100/1000</f>
        <v>1.1026E-3</v>
      </c>
    </row>
    <row r="13246" spans="1:12">
      <c r="A13246" s="118">
        <v>45231</v>
      </c>
      <c r="B13246" t="s">
        <v>574</v>
      </c>
      <c r="C13246" t="s">
        <v>573</v>
      </c>
      <c r="D13246" t="s">
        <v>593</v>
      </c>
      <c r="E13246" t="s">
        <v>2310</v>
      </c>
      <c r="F13246">
        <v>101032049</v>
      </c>
      <c r="G13246" t="s">
        <v>591</v>
      </c>
      <c r="H13246" t="s">
        <v>569</v>
      </c>
      <c r="I13246">
        <v>298</v>
      </c>
      <c r="J13246" t="s">
        <v>145</v>
      </c>
      <c r="K13246" t="s">
        <v>137</v>
      </c>
      <c r="L13246">
        <f>I13246*$Q$2/100/1000</f>
        <v>1.1026E-3</v>
      </c>
    </row>
    <row r="13247" spans="1:12">
      <c r="A13247" s="118">
        <v>45231</v>
      </c>
      <c r="B13247" t="s">
        <v>460</v>
      </c>
      <c r="C13247" t="s">
        <v>459</v>
      </c>
      <c r="D13247" t="s">
        <v>871</v>
      </c>
      <c r="E13247" t="s">
        <v>2309</v>
      </c>
      <c r="F13247">
        <v>79203284</v>
      </c>
      <c r="G13247" t="s">
        <v>2305</v>
      </c>
      <c r="H13247" t="s">
        <v>455</v>
      </c>
      <c r="I13247">
        <v>103.6</v>
      </c>
      <c r="J13247" t="s">
        <v>145</v>
      </c>
      <c r="K13247" t="s">
        <v>137</v>
      </c>
      <c r="L13247">
        <f>I13247*$Q$2/100/1000</f>
        <v>3.8331999999999998E-4</v>
      </c>
    </row>
    <row r="13248" spans="1:12">
      <c r="A13248" s="118">
        <v>45108</v>
      </c>
      <c r="B13248" t="s">
        <v>333</v>
      </c>
      <c r="C13248" t="s">
        <v>332</v>
      </c>
      <c r="D13248" t="s">
        <v>521</v>
      </c>
      <c r="E13248" t="s">
        <v>2308</v>
      </c>
      <c r="F13248" t="s">
        <v>899</v>
      </c>
      <c r="G13248" t="s">
        <v>898</v>
      </c>
      <c r="H13248" t="s">
        <v>327</v>
      </c>
      <c r="I13248">
        <v>77</v>
      </c>
      <c r="J13248" t="s">
        <v>145</v>
      </c>
      <c r="K13248" t="s">
        <v>137</v>
      </c>
      <c r="L13248">
        <f>I13248*$Q$2/100/1000</f>
        <v>2.8489999999999999E-4</v>
      </c>
    </row>
    <row r="13249" spans="1:12">
      <c r="A13249" s="118">
        <v>45231</v>
      </c>
      <c r="B13249" t="s">
        <v>574</v>
      </c>
      <c r="C13249" t="s">
        <v>573</v>
      </c>
      <c r="D13249" t="s">
        <v>1756</v>
      </c>
      <c r="E13249" t="s">
        <v>2307</v>
      </c>
      <c r="F13249">
        <v>21201457</v>
      </c>
      <c r="G13249" t="s">
        <v>575</v>
      </c>
      <c r="H13249" t="s">
        <v>569</v>
      </c>
      <c r="I13249">
        <v>298</v>
      </c>
      <c r="J13249" t="s">
        <v>145</v>
      </c>
      <c r="K13249" t="s">
        <v>137</v>
      </c>
      <c r="L13249">
        <f>I13249*$Q$2/100/1000</f>
        <v>1.1026E-3</v>
      </c>
    </row>
    <row r="13250" spans="1:12">
      <c r="A13250" s="118">
        <v>45231</v>
      </c>
      <c r="B13250" t="s">
        <v>460</v>
      </c>
      <c r="C13250" t="s">
        <v>459</v>
      </c>
      <c r="D13250" t="s">
        <v>871</v>
      </c>
      <c r="E13250" t="s">
        <v>2306</v>
      </c>
      <c r="F13250">
        <v>79203284</v>
      </c>
      <c r="G13250" t="s">
        <v>2305</v>
      </c>
      <c r="H13250" t="s">
        <v>455</v>
      </c>
      <c r="I13250">
        <v>103.6</v>
      </c>
      <c r="J13250" t="s">
        <v>145</v>
      </c>
      <c r="K13250" t="s">
        <v>137</v>
      </c>
      <c r="L13250">
        <f>I13250*$Q$2/100/1000</f>
        <v>3.8331999999999998E-4</v>
      </c>
    </row>
    <row r="13251" spans="1:12">
      <c r="A13251" s="118">
        <v>45108</v>
      </c>
      <c r="B13251" t="s">
        <v>333</v>
      </c>
      <c r="C13251" t="s">
        <v>332</v>
      </c>
      <c r="D13251" t="s">
        <v>515</v>
      </c>
      <c r="E13251" t="s">
        <v>2304</v>
      </c>
      <c r="F13251" t="s">
        <v>899</v>
      </c>
      <c r="G13251" t="s">
        <v>898</v>
      </c>
      <c r="H13251" t="s">
        <v>327</v>
      </c>
      <c r="I13251">
        <v>77</v>
      </c>
      <c r="J13251" t="s">
        <v>145</v>
      </c>
      <c r="K13251" t="s">
        <v>137</v>
      </c>
      <c r="L13251">
        <f>I13251*$Q$2/100/1000</f>
        <v>2.8489999999999999E-4</v>
      </c>
    </row>
    <row r="13252" spans="1:12">
      <c r="A13252" s="118">
        <v>45108</v>
      </c>
      <c r="B13252" t="s">
        <v>333</v>
      </c>
      <c r="C13252" t="s">
        <v>332</v>
      </c>
      <c r="D13252" t="s">
        <v>517</v>
      </c>
      <c r="E13252" t="s">
        <v>2303</v>
      </c>
      <c r="F13252" t="s">
        <v>899</v>
      </c>
      <c r="G13252" t="s">
        <v>898</v>
      </c>
      <c r="H13252" t="s">
        <v>327</v>
      </c>
      <c r="I13252">
        <v>77</v>
      </c>
      <c r="J13252" t="s">
        <v>145</v>
      </c>
      <c r="K13252" t="s">
        <v>137</v>
      </c>
      <c r="L13252">
        <f>I13252*$Q$2/100/1000</f>
        <v>2.8489999999999999E-4</v>
      </c>
    </row>
    <row r="13253" spans="1:12">
      <c r="A13253" s="118">
        <v>45108</v>
      </c>
      <c r="B13253" t="s">
        <v>333</v>
      </c>
      <c r="C13253" t="s">
        <v>332</v>
      </c>
      <c r="D13253" t="s">
        <v>519</v>
      </c>
      <c r="E13253" t="s">
        <v>2302</v>
      </c>
      <c r="F13253" t="s">
        <v>899</v>
      </c>
      <c r="G13253" t="s">
        <v>898</v>
      </c>
      <c r="H13253" t="s">
        <v>327</v>
      </c>
      <c r="I13253">
        <v>77</v>
      </c>
      <c r="J13253" t="s">
        <v>145</v>
      </c>
      <c r="K13253" t="s">
        <v>137</v>
      </c>
      <c r="L13253">
        <f>I13253*$Q$2/100/1000</f>
        <v>2.8489999999999999E-4</v>
      </c>
    </row>
    <row r="13254" spans="1:12">
      <c r="A13254" s="118">
        <v>45108</v>
      </c>
      <c r="B13254" t="s">
        <v>333</v>
      </c>
      <c r="C13254" t="s">
        <v>332</v>
      </c>
      <c r="D13254" t="s">
        <v>507</v>
      </c>
      <c r="E13254" t="s">
        <v>2301</v>
      </c>
      <c r="F13254" t="s">
        <v>899</v>
      </c>
      <c r="G13254" t="s">
        <v>898</v>
      </c>
      <c r="H13254" t="s">
        <v>327</v>
      </c>
      <c r="I13254">
        <v>77</v>
      </c>
      <c r="J13254" t="s">
        <v>145</v>
      </c>
      <c r="K13254" t="s">
        <v>137</v>
      </c>
      <c r="L13254">
        <f>I13254*$Q$2/100/1000</f>
        <v>2.8489999999999999E-4</v>
      </c>
    </row>
    <row r="13255" spans="1:12">
      <c r="A13255" s="118">
        <v>45231</v>
      </c>
      <c r="B13255" t="s">
        <v>1706</v>
      </c>
      <c r="C13255" t="s">
        <v>1705</v>
      </c>
      <c r="D13255" t="s">
        <v>2300</v>
      </c>
      <c r="E13255" t="s">
        <v>2299</v>
      </c>
      <c r="F13255">
        <v>101045344</v>
      </c>
      <c r="G13255" t="s">
        <v>2298</v>
      </c>
      <c r="H13255" t="s">
        <v>1701</v>
      </c>
      <c r="I13255">
        <v>78.2</v>
      </c>
      <c r="J13255" t="s">
        <v>145</v>
      </c>
      <c r="K13255" t="s">
        <v>137</v>
      </c>
      <c r="L13255">
        <f>I13255*$Q$2/100/1000</f>
        <v>2.8933999999999996E-4</v>
      </c>
    </row>
    <row r="13256" spans="1:12">
      <c r="A13256" s="118">
        <v>45108</v>
      </c>
      <c r="B13256" t="s">
        <v>333</v>
      </c>
      <c r="C13256" t="s">
        <v>332</v>
      </c>
      <c r="D13256" t="s">
        <v>511</v>
      </c>
      <c r="E13256" t="s">
        <v>2297</v>
      </c>
      <c r="F13256" t="s">
        <v>899</v>
      </c>
      <c r="G13256" t="s">
        <v>898</v>
      </c>
      <c r="H13256" t="s">
        <v>327</v>
      </c>
      <c r="I13256">
        <v>77</v>
      </c>
      <c r="J13256" t="s">
        <v>145</v>
      </c>
      <c r="K13256" t="s">
        <v>137</v>
      </c>
      <c r="L13256">
        <f>I13256*$Q$2/100/1000</f>
        <v>2.8489999999999999E-4</v>
      </c>
    </row>
    <row r="13257" spans="1:12">
      <c r="A13257" s="118">
        <v>45108</v>
      </c>
      <c r="B13257" t="s">
        <v>333</v>
      </c>
      <c r="C13257" t="s">
        <v>332</v>
      </c>
      <c r="D13257" t="s">
        <v>505</v>
      </c>
      <c r="E13257" t="s">
        <v>2296</v>
      </c>
      <c r="F13257" t="s">
        <v>899</v>
      </c>
      <c r="G13257" t="s">
        <v>898</v>
      </c>
      <c r="H13257" t="s">
        <v>327</v>
      </c>
      <c r="I13257">
        <v>77</v>
      </c>
      <c r="J13257" t="s">
        <v>145</v>
      </c>
      <c r="K13257" t="s">
        <v>137</v>
      </c>
      <c r="L13257">
        <f>I13257*$Q$2/100/1000</f>
        <v>2.8489999999999999E-4</v>
      </c>
    </row>
    <row r="13258" spans="1:12">
      <c r="A13258" s="118">
        <v>45108</v>
      </c>
      <c r="B13258" t="s">
        <v>333</v>
      </c>
      <c r="C13258" t="s">
        <v>332</v>
      </c>
      <c r="D13258" t="s">
        <v>509</v>
      </c>
      <c r="E13258" t="s">
        <v>2295</v>
      </c>
      <c r="F13258" t="s">
        <v>899</v>
      </c>
      <c r="G13258" t="s">
        <v>898</v>
      </c>
      <c r="H13258" t="s">
        <v>327</v>
      </c>
      <c r="I13258">
        <v>77</v>
      </c>
      <c r="J13258" t="s">
        <v>145</v>
      </c>
      <c r="K13258" t="s">
        <v>137</v>
      </c>
      <c r="L13258">
        <f>I13258*$Q$2/100/1000</f>
        <v>2.8489999999999999E-4</v>
      </c>
    </row>
    <row r="13259" spans="1:12">
      <c r="A13259" s="118">
        <v>45231</v>
      </c>
      <c r="B13259" t="s">
        <v>574</v>
      </c>
      <c r="C13259" t="s">
        <v>573</v>
      </c>
      <c r="D13259" t="s">
        <v>1375</v>
      </c>
      <c r="E13259" t="s">
        <v>2294</v>
      </c>
      <c r="F13259">
        <v>42205717</v>
      </c>
      <c r="G13259" t="s">
        <v>1373</v>
      </c>
      <c r="H13259" t="s">
        <v>569</v>
      </c>
      <c r="I13259">
        <v>298</v>
      </c>
      <c r="J13259" t="s">
        <v>145</v>
      </c>
      <c r="K13259" t="s">
        <v>137</v>
      </c>
      <c r="L13259">
        <f>I13259*$Q$2/100/1000</f>
        <v>1.1026E-3</v>
      </c>
    </row>
    <row r="13260" spans="1:12">
      <c r="A13260" s="118">
        <v>45231</v>
      </c>
      <c r="B13260" t="s">
        <v>574</v>
      </c>
      <c r="C13260" t="s">
        <v>573</v>
      </c>
      <c r="D13260" t="s">
        <v>1372</v>
      </c>
      <c r="E13260" t="s">
        <v>2293</v>
      </c>
      <c r="F13260">
        <v>21202430</v>
      </c>
      <c r="G13260" t="s">
        <v>1370</v>
      </c>
      <c r="H13260" t="s">
        <v>569</v>
      </c>
      <c r="I13260">
        <v>298</v>
      </c>
      <c r="J13260" t="s">
        <v>145</v>
      </c>
      <c r="K13260" t="s">
        <v>137</v>
      </c>
      <c r="L13260">
        <f>I13260*$Q$2/100/1000</f>
        <v>1.1026E-3</v>
      </c>
    </row>
    <row r="13261" spans="1:12">
      <c r="A13261" s="118">
        <v>45108</v>
      </c>
      <c r="B13261" t="s">
        <v>333</v>
      </c>
      <c r="C13261" t="s">
        <v>332</v>
      </c>
      <c r="D13261" t="s">
        <v>1187</v>
      </c>
      <c r="E13261" t="s">
        <v>2292</v>
      </c>
      <c r="F13261" t="s">
        <v>619</v>
      </c>
      <c r="G13261" t="s">
        <v>618</v>
      </c>
      <c r="H13261" t="s">
        <v>327</v>
      </c>
      <c r="I13261">
        <v>77</v>
      </c>
      <c r="J13261" t="s">
        <v>145</v>
      </c>
      <c r="K13261" t="s">
        <v>137</v>
      </c>
      <c r="L13261">
        <f>I13261*$Q$2/100/1000</f>
        <v>2.8489999999999999E-4</v>
      </c>
    </row>
    <row r="13262" spans="1:12">
      <c r="A13262" s="118">
        <v>45108</v>
      </c>
      <c r="B13262" t="s">
        <v>333</v>
      </c>
      <c r="C13262" t="s">
        <v>332</v>
      </c>
      <c r="D13262" t="s">
        <v>1189</v>
      </c>
      <c r="E13262" t="s">
        <v>2291</v>
      </c>
      <c r="F13262" t="s">
        <v>619</v>
      </c>
      <c r="G13262" t="s">
        <v>618</v>
      </c>
      <c r="H13262" t="s">
        <v>327</v>
      </c>
      <c r="I13262">
        <v>77</v>
      </c>
      <c r="J13262" t="s">
        <v>145</v>
      </c>
      <c r="K13262" t="s">
        <v>137</v>
      </c>
      <c r="L13262">
        <f>I13262*$Q$2/100/1000</f>
        <v>2.8489999999999999E-4</v>
      </c>
    </row>
    <row r="13263" spans="1:12">
      <c r="A13263" s="118">
        <v>45108</v>
      </c>
      <c r="B13263" t="s">
        <v>333</v>
      </c>
      <c r="C13263" t="s">
        <v>332</v>
      </c>
      <c r="D13263" t="s">
        <v>1191</v>
      </c>
      <c r="E13263" t="s">
        <v>2290</v>
      </c>
      <c r="F13263" t="s">
        <v>619</v>
      </c>
      <c r="G13263" t="s">
        <v>618</v>
      </c>
      <c r="H13263" t="s">
        <v>327</v>
      </c>
      <c r="I13263">
        <v>77</v>
      </c>
      <c r="J13263" t="s">
        <v>145</v>
      </c>
      <c r="K13263" t="s">
        <v>137</v>
      </c>
      <c r="L13263">
        <f>I13263*$Q$2/100/1000</f>
        <v>2.8489999999999999E-4</v>
      </c>
    </row>
    <row r="13264" spans="1:12">
      <c r="A13264" s="118">
        <v>45261</v>
      </c>
      <c r="B13264" t="s">
        <v>443</v>
      </c>
      <c r="C13264" t="s">
        <v>442</v>
      </c>
      <c r="D13264" t="s">
        <v>441</v>
      </c>
      <c r="E13264" t="s">
        <v>2289</v>
      </c>
      <c r="F13264">
        <v>101022020</v>
      </c>
      <c r="G13264" t="s">
        <v>2288</v>
      </c>
      <c r="H13264" s="122" t="s">
        <v>437</v>
      </c>
      <c r="I13264">
        <v>4725</v>
      </c>
      <c r="J13264" t="s">
        <v>199</v>
      </c>
      <c r="K13264" t="s">
        <v>198</v>
      </c>
      <c r="L13264">
        <f>I13264*$Q$4/1000</f>
        <v>8.3086819200000015</v>
      </c>
    </row>
    <row r="13265" spans="1:12">
      <c r="A13265" s="118">
        <v>45108</v>
      </c>
      <c r="B13265" t="s">
        <v>333</v>
      </c>
      <c r="C13265" t="s">
        <v>332</v>
      </c>
      <c r="D13265" t="s">
        <v>519</v>
      </c>
      <c r="E13265" t="s">
        <v>2287</v>
      </c>
      <c r="F13265" t="s">
        <v>376</v>
      </c>
      <c r="G13265" t="s">
        <v>375</v>
      </c>
      <c r="H13265" t="s">
        <v>327</v>
      </c>
      <c r="I13265">
        <v>77</v>
      </c>
      <c r="J13265" t="s">
        <v>145</v>
      </c>
      <c r="K13265" t="s">
        <v>137</v>
      </c>
      <c r="L13265">
        <f>I13265*$Q$2/100/1000</f>
        <v>2.8489999999999999E-4</v>
      </c>
    </row>
    <row r="13266" spans="1:12">
      <c r="A13266" s="118">
        <v>45108</v>
      </c>
      <c r="B13266" t="s">
        <v>333</v>
      </c>
      <c r="C13266" t="s">
        <v>332</v>
      </c>
      <c r="D13266" t="s">
        <v>511</v>
      </c>
      <c r="E13266" t="s">
        <v>2286</v>
      </c>
      <c r="F13266" t="s">
        <v>376</v>
      </c>
      <c r="G13266" t="s">
        <v>375</v>
      </c>
      <c r="H13266" t="s">
        <v>327</v>
      </c>
      <c r="I13266">
        <v>77</v>
      </c>
      <c r="J13266" t="s">
        <v>145</v>
      </c>
      <c r="K13266" t="s">
        <v>137</v>
      </c>
      <c r="L13266">
        <f>I13266*$Q$2/100/1000</f>
        <v>2.8489999999999999E-4</v>
      </c>
    </row>
    <row r="13267" spans="1:12">
      <c r="A13267" s="118">
        <v>45108</v>
      </c>
      <c r="B13267" t="s">
        <v>333</v>
      </c>
      <c r="C13267" t="s">
        <v>332</v>
      </c>
      <c r="D13267" t="s">
        <v>509</v>
      </c>
      <c r="E13267" t="s">
        <v>2285</v>
      </c>
      <c r="F13267" t="s">
        <v>376</v>
      </c>
      <c r="G13267" t="s">
        <v>375</v>
      </c>
      <c r="H13267" t="s">
        <v>327</v>
      </c>
      <c r="I13267">
        <v>77</v>
      </c>
      <c r="J13267" t="s">
        <v>145</v>
      </c>
      <c r="K13267" t="s">
        <v>137</v>
      </c>
      <c r="L13267">
        <f>I13267*$Q$2/100/1000</f>
        <v>2.8489999999999999E-4</v>
      </c>
    </row>
    <row r="13268" spans="1:12">
      <c r="A13268" s="118">
        <v>45108</v>
      </c>
      <c r="B13268" t="s">
        <v>333</v>
      </c>
      <c r="C13268" t="s">
        <v>332</v>
      </c>
      <c r="D13268" t="s">
        <v>517</v>
      </c>
      <c r="E13268" t="s">
        <v>2284</v>
      </c>
      <c r="F13268" t="s">
        <v>376</v>
      </c>
      <c r="G13268" t="s">
        <v>375</v>
      </c>
      <c r="H13268" t="s">
        <v>327</v>
      </c>
      <c r="I13268">
        <v>77</v>
      </c>
      <c r="J13268" t="s">
        <v>145</v>
      </c>
      <c r="K13268" t="s">
        <v>137</v>
      </c>
      <c r="L13268">
        <f>I13268*$Q$2/100/1000</f>
        <v>2.8489999999999999E-4</v>
      </c>
    </row>
    <row r="13269" spans="1:12" ht="15" customHeight="1">
      <c r="A13269" s="118">
        <v>45231</v>
      </c>
      <c r="B13269" t="s">
        <v>261</v>
      </c>
      <c r="C13269" t="s">
        <v>260</v>
      </c>
      <c r="D13269" t="s">
        <v>2283</v>
      </c>
      <c r="E13269" t="s">
        <v>2282</v>
      </c>
      <c r="F13269" t="s">
        <v>1945</v>
      </c>
      <c r="G13269" t="s">
        <v>1944</v>
      </c>
      <c r="H13269" t="s">
        <v>139</v>
      </c>
      <c r="I13269">
        <v>55</v>
      </c>
      <c r="J13269" t="s">
        <v>145</v>
      </c>
      <c r="K13269" t="s">
        <v>137</v>
      </c>
      <c r="L13269">
        <f>I13269*$Q$2/100/1000</f>
        <v>2.0350000000000001E-4</v>
      </c>
    </row>
    <row r="13270" spans="1:12" ht="15" customHeight="1">
      <c r="A13270" s="118">
        <v>45108</v>
      </c>
      <c r="B13270" t="s">
        <v>333</v>
      </c>
      <c r="C13270" t="s">
        <v>332</v>
      </c>
      <c r="D13270" t="s">
        <v>507</v>
      </c>
      <c r="E13270" t="s">
        <v>2281</v>
      </c>
      <c r="F13270" t="s">
        <v>376</v>
      </c>
      <c r="G13270" t="s">
        <v>375</v>
      </c>
      <c r="H13270" t="s">
        <v>327</v>
      </c>
      <c r="I13270">
        <v>77</v>
      </c>
      <c r="J13270" t="s">
        <v>145</v>
      </c>
      <c r="K13270" t="s">
        <v>137</v>
      </c>
      <c r="L13270">
        <f>I13270*$Q$2/100/1000</f>
        <v>2.8489999999999999E-4</v>
      </c>
    </row>
    <row r="13271" spans="1:12" ht="15" customHeight="1">
      <c r="A13271" s="118">
        <v>45108</v>
      </c>
      <c r="B13271" t="s">
        <v>333</v>
      </c>
      <c r="C13271" t="s">
        <v>332</v>
      </c>
      <c r="D13271" t="s">
        <v>505</v>
      </c>
      <c r="E13271" t="s">
        <v>2280</v>
      </c>
      <c r="F13271" t="s">
        <v>376</v>
      </c>
      <c r="G13271" t="s">
        <v>375</v>
      </c>
      <c r="H13271" t="s">
        <v>327</v>
      </c>
      <c r="I13271">
        <v>77</v>
      </c>
      <c r="J13271" t="s">
        <v>145</v>
      </c>
      <c r="K13271" t="s">
        <v>137</v>
      </c>
      <c r="L13271">
        <f>I13271*$Q$2/100/1000</f>
        <v>2.8489999999999999E-4</v>
      </c>
    </row>
    <row r="13272" spans="1:12" ht="15" customHeight="1">
      <c r="A13272" s="118">
        <v>45108</v>
      </c>
      <c r="B13272" t="s">
        <v>333</v>
      </c>
      <c r="C13272" t="s">
        <v>332</v>
      </c>
      <c r="D13272" t="s">
        <v>513</v>
      </c>
      <c r="E13272" t="s">
        <v>2279</v>
      </c>
      <c r="F13272" t="s">
        <v>376</v>
      </c>
      <c r="G13272" t="s">
        <v>375</v>
      </c>
      <c r="H13272" t="s">
        <v>327</v>
      </c>
      <c r="I13272">
        <v>77</v>
      </c>
      <c r="J13272" t="s">
        <v>145</v>
      </c>
      <c r="K13272" t="s">
        <v>137</v>
      </c>
      <c r="L13272">
        <f>I13272*$Q$2/100/1000</f>
        <v>2.8489999999999999E-4</v>
      </c>
    </row>
    <row r="13273" spans="1:12" ht="15" customHeight="1">
      <c r="A13273" s="118">
        <v>45108</v>
      </c>
      <c r="B13273" t="s">
        <v>333</v>
      </c>
      <c r="C13273" t="s">
        <v>332</v>
      </c>
      <c r="D13273" t="s">
        <v>497</v>
      </c>
      <c r="E13273" t="s">
        <v>2278</v>
      </c>
      <c r="F13273" t="s">
        <v>376</v>
      </c>
      <c r="G13273" t="s">
        <v>375</v>
      </c>
      <c r="H13273" t="s">
        <v>327</v>
      </c>
      <c r="I13273">
        <v>77</v>
      </c>
      <c r="J13273" t="s">
        <v>145</v>
      </c>
      <c r="K13273" t="s">
        <v>137</v>
      </c>
      <c r="L13273">
        <f>I13273*$Q$2/100/1000</f>
        <v>2.8489999999999999E-4</v>
      </c>
    </row>
    <row r="13274" spans="1:12" ht="15" customHeight="1">
      <c r="A13274" s="118">
        <v>45108</v>
      </c>
      <c r="B13274" t="s">
        <v>333</v>
      </c>
      <c r="C13274" t="s">
        <v>332</v>
      </c>
      <c r="D13274" t="s">
        <v>489</v>
      </c>
      <c r="E13274" t="s">
        <v>2277</v>
      </c>
      <c r="F13274" t="s">
        <v>376</v>
      </c>
      <c r="G13274" t="s">
        <v>375</v>
      </c>
      <c r="H13274" t="s">
        <v>327</v>
      </c>
      <c r="I13274">
        <v>77</v>
      </c>
      <c r="J13274" t="s">
        <v>145</v>
      </c>
      <c r="K13274" t="s">
        <v>137</v>
      </c>
      <c r="L13274">
        <f>I13274*$Q$2/100/1000</f>
        <v>2.8489999999999999E-4</v>
      </c>
    </row>
    <row r="13275" spans="1:12" ht="15" customHeight="1">
      <c r="A13275" s="118">
        <v>45231</v>
      </c>
      <c r="B13275" t="s">
        <v>305</v>
      </c>
      <c r="C13275" t="s">
        <v>304</v>
      </c>
      <c r="D13275" t="s">
        <v>1204</v>
      </c>
      <c r="E13275" t="s">
        <v>2276</v>
      </c>
      <c r="F13275" t="s">
        <v>475</v>
      </c>
      <c r="G13275" t="s">
        <v>474</v>
      </c>
      <c r="H13275" t="s">
        <v>300</v>
      </c>
      <c r="I13275">
        <v>12.8</v>
      </c>
      <c r="J13275" t="s">
        <v>145</v>
      </c>
      <c r="K13275" t="s">
        <v>137</v>
      </c>
      <c r="L13275">
        <f>I13275*$Q$2/100/1000</f>
        <v>4.7360000000000001E-5</v>
      </c>
    </row>
    <row r="13276" spans="1:12" ht="15" customHeight="1">
      <c r="A13276" s="118">
        <v>45108</v>
      </c>
      <c r="B13276" t="s">
        <v>333</v>
      </c>
      <c r="C13276" t="s">
        <v>332</v>
      </c>
      <c r="D13276" t="s">
        <v>339</v>
      </c>
      <c r="E13276" t="s">
        <v>2275</v>
      </c>
      <c r="F13276" t="s">
        <v>376</v>
      </c>
      <c r="G13276" t="s">
        <v>375</v>
      </c>
      <c r="H13276" t="s">
        <v>327</v>
      </c>
      <c r="I13276">
        <v>77</v>
      </c>
      <c r="J13276" t="s">
        <v>145</v>
      </c>
      <c r="K13276" t="s">
        <v>137</v>
      </c>
      <c r="L13276">
        <f>I13276*$Q$2/100/1000</f>
        <v>2.8489999999999999E-4</v>
      </c>
    </row>
    <row r="13277" spans="1:12" ht="15" customHeight="1">
      <c r="A13277" s="118">
        <v>45108</v>
      </c>
      <c r="B13277" t="s">
        <v>333</v>
      </c>
      <c r="C13277" t="s">
        <v>332</v>
      </c>
      <c r="D13277" t="s">
        <v>493</v>
      </c>
      <c r="E13277" t="s">
        <v>2274</v>
      </c>
      <c r="F13277" t="s">
        <v>376</v>
      </c>
      <c r="G13277" t="s">
        <v>375</v>
      </c>
      <c r="H13277" t="s">
        <v>327</v>
      </c>
      <c r="I13277">
        <v>77</v>
      </c>
      <c r="J13277" t="s">
        <v>145</v>
      </c>
      <c r="K13277" t="s">
        <v>137</v>
      </c>
      <c r="L13277">
        <f>I13277*$Q$2/100/1000</f>
        <v>2.8489999999999999E-4</v>
      </c>
    </row>
    <row r="13278" spans="1:12" ht="15" customHeight="1">
      <c r="A13278" s="118">
        <v>45108</v>
      </c>
      <c r="B13278" t="s">
        <v>333</v>
      </c>
      <c r="C13278" t="s">
        <v>332</v>
      </c>
      <c r="D13278" t="s">
        <v>499</v>
      </c>
      <c r="E13278" t="s">
        <v>2273</v>
      </c>
      <c r="F13278" t="s">
        <v>376</v>
      </c>
      <c r="G13278" t="s">
        <v>375</v>
      </c>
      <c r="H13278" t="s">
        <v>327</v>
      </c>
      <c r="I13278">
        <v>77</v>
      </c>
      <c r="J13278" t="s">
        <v>145</v>
      </c>
      <c r="K13278" t="s">
        <v>137</v>
      </c>
      <c r="L13278">
        <f>I13278*$Q$2/100/1000</f>
        <v>2.8489999999999999E-4</v>
      </c>
    </row>
    <row r="13279" spans="1:12" ht="15" customHeight="1">
      <c r="A13279" s="118">
        <v>45108</v>
      </c>
      <c r="B13279" t="s">
        <v>333</v>
      </c>
      <c r="C13279" t="s">
        <v>332</v>
      </c>
      <c r="D13279" t="s">
        <v>491</v>
      </c>
      <c r="E13279" t="s">
        <v>2272</v>
      </c>
      <c r="F13279" t="s">
        <v>376</v>
      </c>
      <c r="G13279" t="s">
        <v>375</v>
      </c>
      <c r="H13279" t="s">
        <v>327</v>
      </c>
      <c r="I13279">
        <v>77</v>
      </c>
      <c r="J13279" t="s">
        <v>145</v>
      </c>
      <c r="K13279" t="s">
        <v>137</v>
      </c>
      <c r="L13279">
        <f>I13279*$Q$2/100/1000</f>
        <v>2.8489999999999999E-4</v>
      </c>
    </row>
    <row r="13280" spans="1:12" ht="15" customHeight="1">
      <c r="A13280" s="118">
        <v>45108</v>
      </c>
      <c r="B13280" t="s">
        <v>333</v>
      </c>
      <c r="C13280" t="s">
        <v>332</v>
      </c>
      <c r="D13280" t="s">
        <v>495</v>
      </c>
      <c r="E13280" t="s">
        <v>2271</v>
      </c>
      <c r="F13280" t="s">
        <v>376</v>
      </c>
      <c r="G13280" t="s">
        <v>375</v>
      </c>
      <c r="H13280" t="s">
        <v>327</v>
      </c>
      <c r="I13280">
        <v>77</v>
      </c>
      <c r="J13280" t="s">
        <v>145</v>
      </c>
      <c r="K13280" t="s">
        <v>137</v>
      </c>
      <c r="L13280">
        <f>I13280*$Q$2/100/1000</f>
        <v>2.8489999999999999E-4</v>
      </c>
    </row>
    <row r="13281" spans="1:12" ht="15" customHeight="1">
      <c r="A13281" s="118">
        <v>45108</v>
      </c>
      <c r="B13281" t="s">
        <v>333</v>
      </c>
      <c r="C13281" t="s">
        <v>332</v>
      </c>
      <c r="D13281" t="s">
        <v>472</v>
      </c>
      <c r="E13281" t="s">
        <v>2270</v>
      </c>
      <c r="F13281" t="s">
        <v>376</v>
      </c>
      <c r="G13281" t="s">
        <v>375</v>
      </c>
      <c r="H13281" t="s">
        <v>327</v>
      </c>
      <c r="I13281">
        <v>77</v>
      </c>
      <c r="J13281" t="s">
        <v>145</v>
      </c>
      <c r="K13281" t="s">
        <v>137</v>
      </c>
      <c r="L13281">
        <f>I13281*$Q$2/100/1000</f>
        <v>2.8489999999999999E-4</v>
      </c>
    </row>
    <row r="13282" spans="1:12" ht="15" customHeight="1">
      <c r="A13282" s="118">
        <v>45108</v>
      </c>
      <c r="B13282" t="s">
        <v>333</v>
      </c>
      <c r="C13282" t="s">
        <v>332</v>
      </c>
      <c r="D13282" t="s">
        <v>480</v>
      </c>
      <c r="E13282" t="s">
        <v>2269</v>
      </c>
      <c r="F13282" t="s">
        <v>376</v>
      </c>
      <c r="G13282" t="s">
        <v>375</v>
      </c>
      <c r="H13282" t="s">
        <v>327</v>
      </c>
      <c r="I13282">
        <v>77</v>
      </c>
      <c r="J13282" t="s">
        <v>145</v>
      </c>
      <c r="K13282" t="s">
        <v>137</v>
      </c>
      <c r="L13282">
        <f>I13282*$Q$2/100/1000</f>
        <v>2.8489999999999999E-4</v>
      </c>
    </row>
    <row r="13283" spans="1:12" ht="15" customHeight="1">
      <c r="A13283" s="118">
        <v>45108</v>
      </c>
      <c r="B13283" t="s">
        <v>333</v>
      </c>
      <c r="C13283" t="s">
        <v>332</v>
      </c>
      <c r="D13283" t="s">
        <v>686</v>
      </c>
      <c r="E13283" t="s">
        <v>2268</v>
      </c>
      <c r="F13283" t="s">
        <v>376</v>
      </c>
      <c r="G13283" t="s">
        <v>375</v>
      </c>
      <c r="H13283" t="s">
        <v>327</v>
      </c>
      <c r="I13283">
        <v>77</v>
      </c>
      <c r="J13283" t="s">
        <v>145</v>
      </c>
      <c r="K13283" t="s">
        <v>137</v>
      </c>
      <c r="L13283">
        <f>I13283*$Q$2/100/1000</f>
        <v>2.8489999999999999E-4</v>
      </c>
    </row>
    <row r="13284" spans="1:12" ht="15" customHeight="1">
      <c r="A13284" s="118">
        <v>45108</v>
      </c>
      <c r="B13284" t="s">
        <v>333</v>
      </c>
      <c r="C13284" t="s">
        <v>332</v>
      </c>
      <c r="D13284" t="s">
        <v>470</v>
      </c>
      <c r="E13284" t="s">
        <v>2267</v>
      </c>
      <c r="F13284" t="s">
        <v>376</v>
      </c>
      <c r="G13284" t="s">
        <v>375</v>
      </c>
      <c r="H13284" t="s">
        <v>327</v>
      </c>
      <c r="I13284">
        <v>77</v>
      </c>
      <c r="J13284" t="s">
        <v>145</v>
      </c>
      <c r="K13284" t="s">
        <v>137</v>
      </c>
      <c r="L13284">
        <f>I13284*$Q$2/100/1000</f>
        <v>2.8489999999999999E-4</v>
      </c>
    </row>
    <row r="13285" spans="1:12" ht="15" customHeight="1">
      <c r="A13285" s="118">
        <v>45231</v>
      </c>
      <c r="B13285" t="s">
        <v>460</v>
      </c>
      <c r="C13285" t="s">
        <v>459</v>
      </c>
      <c r="D13285" t="s">
        <v>962</v>
      </c>
      <c r="E13285" t="s">
        <v>2266</v>
      </c>
      <c r="F13285" t="s">
        <v>2265</v>
      </c>
      <c r="G13285" t="s">
        <v>2264</v>
      </c>
      <c r="H13285" t="s">
        <v>455</v>
      </c>
      <c r="I13285">
        <v>103.6</v>
      </c>
      <c r="J13285" t="s">
        <v>145</v>
      </c>
      <c r="K13285" t="s">
        <v>137</v>
      </c>
      <c r="L13285">
        <f>I13285*$Q$2/100/1000</f>
        <v>3.8331999999999998E-4</v>
      </c>
    </row>
    <row r="13286" spans="1:12" ht="15" customHeight="1">
      <c r="A13286" s="118">
        <v>45108</v>
      </c>
      <c r="B13286" t="s">
        <v>333</v>
      </c>
      <c r="C13286" t="s">
        <v>332</v>
      </c>
      <c r="D13286" t="s">
        <v>2263</v>
      </c>
      <c r="E13286" t="s">
        <v>2262</v>
      </c>
      <c r="F13286">
        <v>101031490</v>
      </c>
      <c r="G13286" t="s">
        <v>2261</v>
      </c>
      <c r="H13286" t="s">
        <v>327</v>
      </c>
      <c r="I13286">
        <v>77</v>
      </c>
      <c r="J13286" t="s">
        <v>145</v>
      </c>
      <c r="K13286" t="s">
        <v>137</v>
      </c>
      <c r="L13286">
        <f>I13286*$Q$2/100/1000</f>
        <v>2.8489999999999999E-4</v>
      </c>
    </row>
    <row r="13287" spans="1:12" ht="15" customHeight="1">
      <c r="A13287" s="118">
        <v>45231</v>
      </c>
      <c r="B13287" t="s">
        <v>1013</v>
      </c>
      <c r="C13287" t="s">
        <v>1012</v>
      </c>
      <c r="D13287" t="s">
        <v>2260</v>
      </c>
      <c r="E13287" t="s">
        <v>2259</v>
      </c>
      <c r="F13287" t="s">
        <v>2258</v>
      </c>
      <c r="G13287" t="s">
        <v>2257</v>
      </c>
      <c r="H13287" t="s">
        <v>1008</v>
      </c>
      <c r="I13287">
        <v>50.6</v>
      </c>
      <c r="J13287" t="s">
        <v>145</v>
      </c>
      <c r="K13287" t="s">
        <v>137</v>
      </c>
      <c r="L13287">
        <f>I13287*$Q$2/10/1000</f>
        <v>1.8722000000000001E-3</v>
      </c>
    </row>
    <row r="13288" spans="1:12" ht="15" customHeight="1">
      <c r="A13288" s="118">
        <v>45108</v>
      </c>
      <c r="B13288" t="s">
        <v>333</v>
      </c>
      <c r="C13288" t="s">
        <v>332</v>
      </c>
      <c r="D13288" t="s">
        <v>1185</v>
      </c>
      <c r="E13288" t="s">
        <v>2256</v>
      </c>
      <c r="F13288" t="s">
        <v>694</v>
      </c>
      <c r="G13288" t="s">
        <v>693</v>
      </c>
      <c r="H13288" t="s">
        <v>327</v>
      </c>
      <c r="I13288">
        <v>77</v>
      </c>
      <c r="J13288" t="s">
        <v>145</v>
      </c>
      <c r="K13288" t="s">
        <v>137</v>
      </c>
      <c r="L13288">
        <f>I13288*$Q$2/100/1000</f>
        <v>2.8489999999999999E-4</v>
      </c>
    </row>
    <row r="13289" spans="1:12" ht="15" customHeight="1">
      <c r="A13289" s="118">
        <v>45108</v>
      </c>
      <c r="B13289" t="s">
        <v>333</v>
      </c>
      <c r="C13289" t="s">
        <v>332</v>
      </c>
      <c r="D13289" t="s">
        <v>1183</v>
      </c>
      <c r="E13289" t="s">
        <v>2255</v>
      </c>
      <c r="F13289" t="s">
        <v>694</v>
      </c>
      <c r="G13289" t="s">
        <v>693</v>
      </c>
      <c r="H13289" t="s">
        <v>327</v>
      </c>
      <c r="I13289">
        <v>77</v>
      </c>
      <c r="J13289" t="s">
        <v>145</v>
      </c>
      <c r="K13289" t="s">
        <v>137</v>
      </c>
      <c r="L13289">
        <f>I13289*$Q$2/100/1000</f>
        <v>2.8489999999999999E-4</v>
      </c>
    </row>
    <row r="13290" spans="1:12" ht="15" customHeight="1">
      <c r="A13290" s="118">
        <v>45108</v>
      </c>
      <c r="B13290" t="s">
        <v>333</v>
      </c>
      <c r="C13290" t="s">
        <v>332</v>
      </c>
      <c r="D13290" t="s">
        <v>1181</v>
      </c>
      <c r="E13290" t="s">
        <v>2254</v>
      </c>
      <c r="F13290" t="s">
        <v>694</v>
      </c>
      <c r="G13290" t="s">
        <v>693</v>
      </c>
      <c r="H13290" t="s">
        <v>327</v>
      </c>
      <c r="I13290">
        <v>77</v>
      </c>
      <c r="J13290" t="s">
        <v>145</v>
      </c>
      <c r="K13290" t="s">
        <v>137</v>
      </c>
      <c r="L13290">
        <f>I13290*$Q$2/100/1000</f>
        <v>2.8489999999999999E-4</v>
      </c>
    </row>
    <row r="13291" spans="1:12" ht="15" customHeight="1">
      <c r="A13291" s="118">
        <v>45108</v>
      </c>
      <c r="B13291" t="s">
        <v>333</v>
      </c>
      <c r="C13291" t="s">
        <v>332</v>
      </c>
      <c r="D13291" t="s">
        <v>1178</v>
      </c>
      <c r="E13291" t="s">
        <v>2253</v>
      </c>
      <c r="F13291" t="s">
        <v>694</v>
      </c>
      <c r="G13291" t="s">
        <v>693</v>
      </c>
      <c r="H13291" t="s">
        <v>327</v>
      </c>
      <c r="I13291">
        <v>77</v>
      </c>
      <c r="J13291" t="s">
        <v>145</v>
      </c>
      <c r="K13291" t="s">
        <v>137</v>
      </c>
      <c r="L13291">
        <f>I13291*$Q$2/100/1000</f>
        <v>2.8489999999999999E-4</v>
      </c>
    </row>
    <row r="13292" spans="1:12" ht="15" customHeight="1">
      <c r="A13292" s="118">
        <v>45108</v>
      </c>
      <c r="B13292" t="s">
        <v>333</v>
      </c>
      <c r="C13292" t="s">
        <v>332</v>
      </c>
      <c r="D13292" t="s">
        <v>1189</v>
      </c>
      <c r="E13292" t="s">
        <v>2252</v>
      </c>
      <c r="F13292" t="s">
        <v>694</v>
      </c>
      <c r="G13292" t="s">
        <v>693</v>
      </c>
      <c r="H13292" t="s">
        <v>327</v>
      </c>
      <c r="I13292">
        <v>77</v>
      </c>
      <c r="J13292" t="s">
        <v>145</v>
      </c>
      <c r="K13292" t="s">
        <v>137</v>
      </c>
      <c r="L13292">
        <f>I13292*$Q$2/100/1000</f>
        <v>2.8489999999999999E-4</v>
      </c>
    </row>
    <row r="13293" spans="1:12" ht="15" customHeight="1">
      <c r="A13293" s="118">
        <v>45231</v>
      </c>
      <c r="B13293" t="s">
        <v>460</v>
      </c>
      <c r="C13293" t="s">
        <v>459</v>
      </c>
      <c r="D13293" t="s">
        <v>2251</v>
      </c>
      <c r="E13293" t="s">
        <v>2250</v>
      </c>
      <c r="F13293">
        <v>101036196</v>
      </c>
      <c r="G13293" t="s">
        <v>2249</v>
      </c>
      <c r="H13293" t="s">
        <v>455</v>
      </c>
      <c r="I13293">
        <v>103.6</v>
      </c>
      <c r="J13293" t="s">
        <v>145</v>
      </c>
      <c r="K13293" t="s">
        <v>137</v>
      </c>
      <c r="L13293">
        <f>I13293*$Q$2/100/1000</f>
        <v>3.8331999999999998E-4</v>
      </c>
    </row>
    <row r="13294" spans="1:12" ht="15" customHeight="1">
      <c r="A13294" s="118">
        <v>45108</v>
      </c>
      <c r="B13294" t="s">
        <v>333</v>
      </c>
      <c r="C13294" t="s">
        <v>332</v>
      </c>
      <c r="D13294" t="s">
        <v>1187</v>
      </c>
      <c r="E13294" t="s">
        <v>2248</v>
      </c>
      <c r="F13294" t="s">
        <v>694</v>
      </c>
      <c r="G13294" t="s">
        <v>693</v>
      </c>
      <c r="H13294" t="s">
        <v>327</v>
      </c>
      <c r="I13294">
        <v>77</v>
      </c>
      <c r="J13294" t="s">
        <v>145</v>
      </c>
      <c r="K13294" t="s">
        <v>137</v>
      </c>
      <c r="L13294">
        <f>I13294*$Q$2/100/1000</f>
        <v>2.8489999999999999E-4</v>
      </c>
    </row>
    <row r="13295" spans="1:12" ht="15" customHeight="1">
      <c r="A13295" s="118">
        <v>45108</v>
      </c>
      <c r="B13295" t="s">
        <v>333</v>
      </c>
      <c r="C13295" t="s">
        <v>332</v>
      </c>
      <c r="D13295" t="s">
        <v>1191</v>
      </c>
      <c r="E13295" t="s">
        <v>2247</v>
      </c>
      <c r="F13295" t="s">
        <v>694</v>
      </c>
      <c r="G13295" t="s">
        <v>693</v>
      </c>
      <c r="H13295" t="s">
        <v>327</v>
      </c>
      <c r="I13295">
        <v>77</v>
      </c>
      <c r="J13295" t="s">
        <v>145</v>
      </c>
      <c r="K13295" t="s">
        <v>137</v>
      </c>
      <c r="L13295">
        <f>I13295*$Q$2/100/1000</f>
        <v>2.8489999999999999E-4</v>
      </c>
    </row>
    <row r="13296" spans="1:12" ht="15" customHeight="1">
      <c r="A13296" s="118">
        <v>45108</v>
      </c>
      <c r="B13296" t="s">
        <v>333</v>
      </c>
      <c r="C13296" t="s">
        <v>332</v>
      </c>
      <c r="D13296" t="s">
        <v>1193</v>
      </c>
      <c r="E13296" t="s">
        <v>2246</v>
      </c>
      <c r="F13296" t="s">
        <v>694</v>
      </c>
      <c r="G13296" t="s">
        <v>693</v>
      </c>
      <c r="H13296" t="s">
        <v>327</v>
      </c>
      <c r="I13296">
        <v>77</v>
      </c>
      <c r="J13296" t="s">
        <v>145</v>
      </c>
      <c r="K13296" t="s">
        <v>137</v>
      </c>
      <c r="L13296">
        <f>I13296*$Q$2/100/1000</f>
        <v>2.8489999999999999E-4</v>
      </c>
    </row>
    <row r="13297" spans="1:12" ht="15" customHeight="1">
      <c r="A13297" s="118">
        <v>45108</v>
      </c>
      <c r="B13297" t="s">
        <v>333</v>
      </c>
      <c r="C13297" t="s">
        <v>332</v>
      </c>
      <c r="D13297" t="s">
        <v>1195</v>
      </c>
      <c r="E13297" t="s">
        <v>2245</v>
      </c>
      <c r="F13297" t="s">
        <v>694</v>
      </c>
      <c r="G13297" t="s">
        <v>693</v>
      </c>
      <c r="H13297" t="s">
        <v>327</v>
      </c>
      <c r="I13297">
        <v>77</v>
      </c>
      <c r="J13297" t="s">
        <v>145</v>
      </c>
      <c r="K13297" t="s">
        <v>137</v>
      </c>
      <c r="L13297">
        <f>I13297*$Q$2/100/1000</f>
        <v>2.8489999999999999E-4</v>
      </c>
    </row>
    <row r="13298" spans="1:12" ht="15" customHeight="1">
      <c r="A13298" s="118">
        <v>45108</v>
      </c>
      <c r="B13298" t="s">
        <v>333</v>
      </c>
      <c r="C13298" t="s">
        <v>332</v>
      </c>
      <c r="D13298" t="s">
        <v>1165</v>
      </c>
      <c r="E13298" t="s">
        <v>2244</v>
      </c>
      <c r="F13298" t="s">
        <v>694</v>
      </c>
      <c r="G13298" t="s">
        <v>693</v>
      </c>
      <c r="H13298" t="s">
        <v>327</v>
      </c>
      <c r="I13298">
        <v>77</v>
      </c>
      <c r="J13298" t="s">
        <v>145</v>
      </c>
      <c r="K13298" t="s">
        <v>137</v>
      </c>
      <c r="L13298">
        <f>I13298*$Q$2/100/1000</f>
        <v>2.8489999999999999E-4</v>
      </c>
    </row>
    <row r="13299" spans="1:12" ht="15" customHeight="1">
      <c r="A13299" s="118">
        <v>45108</v>
      </c>
      <c r="B13299" t="s">
        <v>333</v>
      </c>
      <c r="C13299" t="s">
        <v>332</v>
      </c>
      <c r="D13299" t="s">
        <v>537</v>
      </c>
      <c r="E13299" t="s">
        <v>2243</v>
      </c>
      <c r="F13299" t="s">
        <v>694</v>
      </c>
      <c r="G13299" t="s">
        <v>693</v>
      </c>
      <c r="H13299" t="s">
        <v>327</v>
      </c>
      <c r="I13299">
        <v>77</v>
      </c>
      <c r="J13299" t="s">
        <v>145</v>
      </c>
      <c r="K13299" t="s">
        <v>137</v>
      </c>
      <c r="L13299">
        <f>I13299*$Q$2/100/1000</f>
        <v>2.8489999999999999E-4</v>
      </c>
    </row>
    <row r="13300" spans="1:12" ht="15" customHeight="1">
      <c r="A13300" s="118">
        <v>45108</v>
      </c>
      <c r="B13300" t="s">
        <v>333</v>
      </c>
      <c r="C13300" t="s">
        <v>332</v>
      </c>
      <c r="D13300" t="s">
        <v>1197</v>
      </c>
      <c r="E13300" t="s">
        <v>2242</v>
      </c>
      <c r="F13300" t="s">
        <v>694</v>
      </c>
      <c r="G13300" t="s">
        <v>693</v>
      </c>
      <c r="H13300" t="s">
        <v>327</v>
      </c>
      <c r="I13300">
        <v>77</v>
      </c>
      <c r="J13300" t="s">
        <v>145</v>
      </c>
      <c r="K13300" t="s">
        <v>137</v>
      </c>
      <c r="L13300">
        <f>I13300*$Q$2/100/1000</f>
        <v>2.8489999999999999E-4</v>
      </c>
    </row>
    <row r="13301" spans="1:12" ht="15" customHeight="1">
      <c r="A13301" s="118">
        <v>45108</v>
      </c>
      <c r="B13301" t="s">
        <v>333</v>
      </c>
      <c r="C13301" t="s">
        <v>332</v>
      </c>
      <c r="D13301" t="s">
        <v>1200</v>
      </c>
      <c r="E13301" t="s">
        <v>2241</v>
      </c>
      <c r="F13301" t="s">
        <v>694</v>
      </c>
      <c r="G13301" t="s">
        <v>693</v>
      </c>
      <c r="H13301" t="s">
        <v>327</v>
      </c>
      <c r="I13301">
        <v>77</v>
      </c>
      <c r="J13301" t="s">
        <v>145</v>
      </c>
      <c r="K13301" t="s">
        <v>137</v>
      </c>
      <c r="L13301">
        <f>I13301*$Q$2/100/1000</f>
        <v>2.8489999999999999E-4</v>
      </c>
    </row>
    <row r="13302" spans="1:12" ht="15" customHeight="1">
      <c r="A13302" s="118">
        <v>45108</v>
      </c>
      <c r="B13302" t="s">
        <v>333</v>
      </c>
      <c r="C13302" t="s">
        <v>332</v>
      </c>
      <c r="D13302" t="s">
        <v>1209</v>
      </c>
      <c r="E13302" t="s">
        <v>2240</v>
      </c>
      <c r="F13302" t="s">
        <v>694</v>
      </c>
      <c r="G13302" t="s">
        <v>693</v>
      </c>
      <c r="H13302" t="s">
        <v>327</v>
      </c>
      <c r="I13302">
        <v>77</v>
      </c>
      <c r="J13302" t="s">
        <v>145</v>
      </c>
      <c r="K13302" t="s">
        <v>137</v>
      </c>
      <c r="L13302">
        <f>I13302*$Q$2/100/1000</f>
        <v>2.8489999999999999E-4</v>
      </c>
    </row>
    <row r="13303" spans="1:12" ht="15" customHeight="1">
      <c r="A13303" s="118">
        <v>45108</v>
      </c>
      <c r="B13303" t="s">
        <v>333</v>
      </c>
      <c r="C13303" t="s">
        <v>332</v>
      </c>
      <c r="D13303" t="s">
        <v>1162</v>
      </c>
      <c r="E13303" t="s">
        <v>2239</v>
      </c>
      <c r="F13303" t="s">
        <v>694</v>
      </c>
      <c r="G13303" t="s">
        <v>693</v>
      </c>
      <c r="H13303" t="s">
        <v>327</v>
      </c>
      <c r="I13303">
        <v>77</v>
      </c>
      <c r="J13303" t="s">
        <v>145</v>
      </c>
      <c r="K13303" t="s">
        <v>137</v>
      </c>
      <c r="L13303">
        <f>I13303*$Q$2/100/1000</f>
        <v>2.8489999999999999E-4</v>
      </c>
    </row>
    <row r="13304" spans="1:12" ht="15" customHeight="1">
      <c r="A13304" s="118">
        <v>45108</v>
      </c>
      <c r="B13304" t="s">
        <v>333</v>
      </c>
      <c r="C13304" t="s">
        <v>332</v>
      </c>
      <c r="D13304" t="s">
        <v>627</v>
      </c>
      <c r="E13304" t="s">
        <v>2238</v>
      </c>
      <c r="F13304" t="s">
        <v>694</v>
      </c>
      <c r="G13304" t="s">
        <v>693</v>
      </c>
      <c r="H13304" t="s">
        <v>327</v>
      </c>
      <c r="I13304">
        <v>77</v>
      </c>
      <c r="J13304" t="s">
        <v>145</v>
      </c>
      <c r="K13304" t="s">
        <v>137</v>
      </c>
      <c r="L13304">
        <f>I13304*$Q$2/100/1000</f>
        <v>2.8489999999999999E-4</v>
      </c>
    </row>
    <row r="13305" spans="1:12" ht="15" customHeight="1">
      <c r="A13305" s="118">
        <v>45108</v>
      </c>
      <c r="B13305" t="s">
        <v>333</v>
      </c>
      <c r="C13305" t="s">
        <v>332</v>
      </c>
      <c r="D13305" t="s">
        <v>1216</v>
      </c>
      <c r="E13305" t="s">
        <v>2237</v>
      </c>
      <c r="F13305" t="s">
        <v>694</v>
      </c>
      <c r="G13305" t="s">
        <v>693</v>
      </c>
      <c r="H13305" t="s">
        <v>327</v>
      </c>
      <c r="I13305">
        <v>77</v>
      </c>
      <c r="J13305" t="s">
        <v>145</v>
      </c>
      <c r="K13305" t="s">
        <v>137</v>
      </c>
      <c r="L13305">
        <f>I13305*$Q$2/100/1000</f>
        <v>2.8489999999999999E-4</v>
      </c>
    </row>
    <row r="13306" spans="1:12" ht="15" customHeight="1">
      <c r="A13306" s="118">
        <v>45108</v>
      </c>
      <c r="B13306" t="s">
        <v>333</v>
      </c>
      <c r="C13306" t="s">
        <v>332</v>
      </c>
      <c r="D13306" t="s">
        <v>1221</v>
      </c>
      <c r="E13306" t="s">
        <v>2236</v>
      </c>
      <c r="F13306" t="s">
        <v>694</v>
      </c>
      <c r="G13306" t="s">
        <v>693</v>
      </c>
      <c r="H13306" t="s">
        <v>327</v>
      </c>
      <c r="I13306">
        <v>77</v>
      </c>
      <c r="J13306" t="s">
        <v>145</v>
      </c>
      <c r="K13306" t="s">
        <v>137</v>
      </c>
      <c r="L13306">
        <f>I13306*$Q$2/100/1000</f>
        <v>2.8489999999999999E-4</v>
      </c>
    </row>
    <row r="13307" spans="1:12" ht="15" customHeight="1">
      <c r="A13307" s="118">
        <v>45108</v>
      </c>
      <c r="B13307" t="s">
        <v>333</v>
      </c>
      <c r="C13307" t="s">
        <v>332</v>
      </c>
      <c r="D13307" t="s">
        <v>629</v>
      </c>
      <c r="E13307" t="s">
        <v>2235</v>
      </c>
      <c r="F13307" t="s">
        <v>694</v>
      </c>
      <c r="G13307" t="s">
        <v>693</v>
      </c>
      <c r="H13307" t="s">
        <v>327</v>
      </c>
      <c r="I13307">
        <v>77</v>
      </c>
      <c r="J13307" t="s">
        <v>145</v>
      </c>
      <c r="K13307" t="s">
        <v>137</v>
      </c>
      <c r="L13307">
        <f>I13307*$Q$2/100/1000</f>
        <v>2.8489999999999999E-4</v>
      </c>
    </row>
    <row r="13308" spans="1:12" ht="15" customHeight="1">
      <c r="A13308" s="118">
        <v>45108</v>
      </c>
      <c r="B13308" t="s">
        <v>333</v>
      </c>
      <c r="C13308" t="s">
        <v>332</v>
      </c>
      <c r="D13308" t="s">
        <v>625</v>
      </c>
      <c r="E13308" t="s">
        <v>2234</v>
      </c>
      <c r="F13308" t="s">
        <v>694</v>
      </c>
      <c r="G13308" t="s">
        <v>693</v>
      </c>
      <c r="H13308" t="s">
        <v>327</v>
      </c>
      <c r="I13308">
        <v>77</v>
      </c>
      <c r="J13308" t="s">
        <v>145</v>
      </c>
      <c r="K13308" t="s">
        <v>137</v>
      </c>
      <c r="L13308">
        <f>I13308*$Q$2/100/1000</f>
        <v>2.8489999999999999E-4</v>
      </c>
    </row>
    <row r="13309" spans="1:12" ht="15" customHeight="1">
      <c r="A13309" s="118">
        <v>45231</v>
      </c>
      <c r="B13309" t="s">
        <v>460</v>
      </c>
      <c r="C13309" t="s">
        <v>459</v>
      </c>
      <c r="D13309" t="s">
        <v>671</v>
      </c>
      <c r="E13309" t="s">
        <v>2233</v>
      </c>
      <c r="F13309">
        <v>7945013</v>
      </c>
      <c r="G13309" t="s">
        <v>2232</v>
      </c>
      <c r="H13309" t="s">
        <v>455</v>
      </c>
      <c r="I13309">
        <v>103.6</v>
      </c>
      <c r="J13309" t="s">
        <v>145</v>
      </c>
      <c r="K13309" t="s">
        <v>137</v>
      </c>
      <c r="L13309">
        <f>I13309*$Q$2/100/1000</f>
        <v>3.8331999999999998E-4</v>
      </c>
    </row>
    <row r="13310" spans="1:12" ht="15" customHeight="1">
      <c r="A13310" s="118">
        <v>45108</v>
      </c>
      <c r="B13310" t="s">
        <v>333</v>
      </c>
      <c r="C13310" t="s">
        <v>332</v>
      </c>
      <c r="D13310" t="s">
        <v>1185</v>
      </c>
      <c r="E13310" t="s">
        <v>2231</v>
      </c>
      <c r="F13310" t="s">
        <v>619</v>
      </c>
      <c r="G13310" t="s">
        <v>618</v>
      </c>
      <c r="H13310" t="s">
        <v>327</v>
      </c>
      <c r="I13310">
        <v>77</v>
      </c>
      <c r="J13310" t="s">
        <v>145</v>
      </c>
      <c r="K13310" t="s">
        <v>137</v>
      </c>
      <c r="L13310">
        <f>I13310*$Q$2/100/1000</f>
        <v>2.8489999999999999E-4</v>
      </c>
    </row>
    <row r="13311" spans="1:12">
      <c r="A13311" s="118">
        <v>45108</v>
      </c>
      <c r="B13311" t="s">
        <v>333</v>
      </c>
      <c r="C13311" t="s">
        <v>332</v>
      </c>
      <c r="D13311" t="s">
        <v>1195</v>
      </c>
      <c r="E13311" t="s">
        <v>2230</v>
      </c>
      <c r="F13311" t="s">
        <v>619</v>
      </c>
      <c r="G13311" t="s">
        <v>618</v>
      </c>
      <c r="H13311" t="s">
        <v>327</v>
      </c>
      <c r="I13311">
        <v>77</v>
      </c>
      <c r="J13311" t="s">
        <v>145</v>
      </c>
      <c r="K13311" t="s">
        <v>137</v>
      </c>
      <c r="L13311">
        <f>I13311*$Q$2/100/1000</f>
        <v>2.8489999999999999E-4</v>
      </c>
    </row>
    <row r="13312" spans="1:12">
      <c r="A13312" s="118">
        <v>45108</v>
      </c>
      <c r="B13312" t="s">
        <v>333</v>
      </c>
      <c r="C13312" t="s">
        <v>332</v>
      </c>
      <c r="D13312" t="s">
        <v>1193</v>
      </c>
      <c r="E13312" t="s">
        <v>2229</v>
      </c>
      <c r="F13312" t="s">
        <v>619</v>
      </c>
      <c r="G13312" t="s">
        <v>618</v>
      </c>
      <c r="H13312" t="s">
        <v>327</v>
      </c>
      <c r="I13312">
        <v>77</v>
      </c>
      <c r="J13312" t="s">
        <v>145</v>
      </c>
      <c r="K13312" t="s">
        <v>137</v>
      </c>
      <c r="L13312">
        <f>I13312*$Q$2/100/1000</f>
        <v>2.8489999999999999E-4</v>
      </c>
    </row>
    <row r="13313" spans="1:12">
      <c r="A13313" s="118">
        <v>45108</v>
      </c>
      <c r="B13313" t="s">
        <v>333</v>
      </c>
      <c r="C13313" t="s">
        <v>332</v>
      </c>
      <c r="D13313" t="s">
        <v>625</v>
      </c>
      <c r="E13313" t="s">
        <v>2228</v>
      </c>
      <c r="F13313" t="s">
        <v>384</v>
      </c>
      <c r="G13313" t="s">
        <v>383</v>
      </c>
      <c r="H13313" t="s">
        <v>327</v>
      </c>
      <c r="I13313">
        <v>77</v>
      </c>
      <c r="J13313" t="s">
        <v>145</v>
      </c>
      <c r="K13313" t="s">
        <v>137</v>
      </c>
      <c r="L13313">
        <f>I13313*$Q$2/100/1000</f>
        <v>2.8489999999999999E-4</v>
      </c>
    </row>
    <row r="13314" spans="1:12">
      <c r="A13314" s="118">
        <v>45108</v>
      </c>
      <c r="B13314" t="s">
        <v>333</v>
      </c>
      <c r="C13314" t="s">
        <v>332</v>
      </c>
      <c r="D13314" t="s">
        <v>627</v>
      </c>
      <c r="E13314" t="s">
        <v>2227</v>
      </c>
      <c r="F13314" t="s">
        <v>384</v>
      </c>
      <c r="G13314" t="s">
        <v>383</v>
      </c>
      <c r="H13314" t="s">
        <v>327</v>
      </c>
      <c r="I13314">
        <v>77</v>
      </c>
      <c r="J13314" t="s">
        <v>145</v>
      </c>
      <c r="K13314" t="s">
        <v>137</v>
      </c>
      <c r="L13314">
        <f>I13314*$Q$2/100/1000</f>
        <v>2.8489999999999999E-4</v>
      </c>
    </row>
    <row r="13315" spans="1:12">
      <c r="A13315" s="118">
        <v>45108</v>
      </c>
      <c r="B13315" t="s">
        <v>333</v>
      </c>
      <c r="C13315" t="s">
        <v>332</v>
      </c>
      <c r="D13315" t="s">
        <v>537</v>
      </c>
      <c r="E13315" t="s">
        <v>2226</v>
      </c>
      <c r="F13315" t="s">
        <v>619</v>
      </c>
      <c r="G13315" t="s">
        <v>618</v>
      </c>
      <c r="H13315" t="s">
        <v>327</v>
      </c>
      <c r="I13315">
        <v>77</v>
      </c>
      <c r="J13315" t="s">
        <v>145</v>
      </c>
      <c r="K13315" t="s">
        <v>137</v>
      </c>
      <c r="L13315">
        <f>I13315*$Q$2/100/1000</f>
        <v>2.8489999999999999E-4</v>
      </c>
    </row>
    <row r="13316" spans="1:12">
      <c r="A13316" s="118">
        <v>45231</v>
      </c>
      <c r="B13316" t="s">
        <v>460</v>
      </c>
      <c r="C13316" t="s">
        <v>459</v>
      </c>
      <c r="D13316" t="s">
        <v>871</v>
      </c>
      <c r="E13316" t="s">
        <v>2225</v>
      </c>
      <c r="F13316" t="s">
        <v>2224</v>
      </c>
      <c r="G13316" t="s">
        <v>2223</v>
      </c>
      <c r="H13316" t="s">
        <v>455</v>
      </c>
      <c r="I13316">
        <v>103.6</v>
      </c>
      <c r="J13316" t="s">
        <v>145</v>
      </c>
      <c r="K13316" t="s">
        <v>137</v>
      </c>
      <c r="L13316">
        <f>I13316*$Q$2/100/1000</f>
        <v>3.8331999999999998E-4</v>
      </c>
    </row>
    <row r="13317" spans="1:12">
      <c r="A13317" s="118">
        <v>45108</v>
      </c>
      <c r="B13317" t="s">
        <v>333</v>
      </c>
      <c r="C13317" t="s">
        <v>332</v>
      </c>
      <c r="D13317" t="s">
        <v>1197</v>
      </c>
      <c r="E13317" t="s">
        <v>2222</v>
      </c>
      <c r="F13317" t="s">
        <v>619</v>
      </c>
      <c r="G13317" t="s">
        <v>618</v>
      </c>
      <c r="H13317" t="s">
        <v>327</v>
      </c>
      <c r="I13317">
        <v>77</v>
      </c>
      <c r="J13317" t="s">
        <v>145</v>
      </c>
      <c r="K13317" t="s">
        <v>137</v>
      </c>
      <c r="L13317">
        <f>I13317*$Q$2/100/1000</f>
        <v>2.8489999999999999E-4</v>
      </c>
    </row>
    <row r="13318" spans="1:12">
      <c r="A13318" s="118">
        <v>45108</v>
      </c>
      <c r="B13318" t="s">
        <v>333</v>
      </c>
      <c r="C13318" t="s">
        <v>332</v>
      </c>
      <c r="D13318" t="s">
        <v>1165</v>
      </c>
      <c r="E13318" t="s">
        <v>2221</v>
      </c>
      <c r="F13318" t="s">
        <v>619</v>
      </c>
      <c r="G13318" t="s">
        <v>618</v>
      </c>
      <c r="H13318" t="s">
        <v>327</v>
      </c>
      <c r="I13318">
        <v>77</v>
      </c>
      <c r="J13318" t="s">
        <v>145</v>
      </c>
      <c r="K13318" t="s">
        <v>137</v>
      </c>
      <c r="L13318">
        <f>I13318*$Q$2/100/1000</f>
        <v>2.8489999999999999E-4</v>
      </c>
    </row>
    <row r="13319" spans="1:12">
      <c r="A13319" s="118">
        <v>45108</v>
      </c>
      <c r="B13319" t="s">
        <v>333</v>
      </c>
      <c r="C13319" t="s">
        <v>332</v>
      </c>
      <c r="D13319" t="s">
        <v>1195</v>
      </c>
      <c r="E13319" t="s">
        <v>2220</v>
      </c>
      <c r="F13319" t="s">
        <v>384</v>
      </c>
      <c r="G13319" t="s">
        <v>383</v>
      </c>
      <c r="H13319" t="s">
        <v>327</v>
      </c>
      <c r="I13319">
        <v>77</v>
      </c>
      <c r="J13319" t="s">
        <v>145</v>
      </c>
      <c r="K13319" t="s">
        <v>137</v>
      </c>
      <c r="L13319">
        <f>I13319*$Q$2/100/1000</f>
        <v>2.8489999999999999E-4</v>
      </c>
    </row>
    <row r="13320" spans="1:12">
      <c r="A13320" s="118">
        <v>45231</v>
      </c>
      <c r="B13320" t="s">
        <v>365</v>
      </c>
      <c r="C13320" t="s">
        <v>364</v>
      </c>
      <c r="D13320" t="s">
        <v>2219</v>
      </c>
      <c r="E13320" t="s">
        <v>2218</v>
      </c>
      <c r="F13320">
        <v>101032710</v>
      </c>
      <c r="G13320" t="s">
        <v>405</v>
      </c>
      <c r="H13320" t="s">
        <v>359</v>
      </c>
      <c r="I13320">
        <v>144</v>
      </c>
      <c r="J13320" t="s">
        <v>138</v>
      </c>
      <c r="K13320" t="s">
        <v>137</v>
      </c>
      <c r="L13320">
        <f>I13320*$Q$2/1000</f>
        <v>5.3280000000000001E-2</v>
      </c>
    </row>
    <row r="13321" spans="1:12">
      <c r="A13321" s="118">
        <v>45108</v>
      </c>
      <c r="B13321" t="s">
        <v>333</v>
      </c>
      <c r="C13321" t="s">
        <v>332</v>
      </c>
      <c r="D13321" t="s">
        <v>1165</v>
      </c>
      <c r="E13321" t="s">
        <v>2217</v>
      </c>
      <c r="F13321" t="s">
        <v>384</v>
      </c>
      <c r="G13321" t="s">
        <v>383</v>
      </c>
      <c r="H13321" t="s">
        <v>327</v>
      </c>
      <c r="I13321">
        <v>77</v>
      </c>
      <c r="J13321" t="s">
        <v>145</v>
      </c>
      <c r="K13321" t="s">
        <v>137</v>
      </c>
      <c r="L13321">
        <f>I13321*$Q$2/100/1000</f>
        <v>2.8489999999999999E-4</v>
      </c>
    </row>
    <row r="13322" spans="1:12">
      <c r="A13322" s="118">
        <v>45108</v>
      </c>
      <c r="B13322" t="s">
        <v>333</v>
      </c>
      <c r="C13322" t="s">
        <v>332</v>
      </c>
      <c r="D13322" t="s">
        <v>1162</v>
      </c>
      <c r="E13322" t="s">
        <v>2216</v>
      </c>
      <c r="F13322" t="s">
        <v>384</v>
      </c>
      <c r="G13322" t="s">
        <v>383</v>
      </c>
      <c r="H13322" t="s">
        <v>327</v>
      </c>
      <c r="I13322">
        <v>77</v>
      </c>
      <c r="J13322" t="s">
        <v>145</v>
      </c>
      <c r="K13322" t="s">
        <v>137</v>
      </c>
      <c r="L13322">
        <f>I13322*$Q$2/100/1000</f>
        <v>2.8489999999999999E-4</v>
      </c>
    </row>
    <row r="13323" spans="1:12">
      <c r="A13323" s="118">
        <v>45108</v>
      </c>
      <c r="B13323" t="s">
        <v>333</v>
      </c>
      <c r="C13323" t="s">
        <v>332</v>
      </c>
      <c r="D13323" t="s">
        <v>537</v>
      </c>
      <c r="E13323" t="s">
        <v>2215</v>
      </c>
      <c r="F13323" t="s">
        <v>384</v>
      </c>
      <c r="G13323" t="s">
        <v>383</v>
      </c>
      <c r="H13323" t="s">
        <v>327</v>
      </c>
      <c r="I13323">
        <v>77</v>
      </c>
      <c r="J13323" t="s">
        <v>145</v>
      </c>
      <c r="K13323" t="s">
        <v>137</v>
      </c>
      <c r="L13323">
        <f>I13323*$Q$2/100/1000</f>
        <v>2.8489999999999999E-4</v>
      </c>
    </row>
    <row r="13324" spans="1:12">
      <c r="A13324" s="118">
        <v>45108</v>
      </c>
      <c r="B13324" t="s">
        <v>333</v>
      </c>
      <c r="C13324" t="s">
        <v>332</v>
      </c>
      <c r="D13324" t="s">
        <v>1221</v>
      </c>
      <c r="E13324" t="s">
        <v>2214</v>
      </c>
      <c r="F13324" t="s">
        <v>384</v>
      </c>
      <c r="G13324" t="s">
        <v>383</v>
      </c>
      <c r="H13324" t="s">
        <v>327</v>
      </c>
      <c r="I13324">
        <v>77</v>
      </c>
      <c r="J13324" t="s">
        <v>145</v>
      </c>
      <c r="K13324" t="s">
        <v>137</v>
      </c>
      <c r="L13324">
        <f>I13324*$Q$2/100/1000</f>
        <v>2.8489999999999999E-4</v>
      </c>
    </row>
    <row r="13325" spans="1:12">
      <c r="A13325" s="118">
        <v>45108</v>
      </c>
      <c r="B13325" t="s">
        <v>333</v>
      </c>
      <c r="C13325" t="s">
        <v>332</v>
      </c>
      <c r="D13325" t="s">
        <v>629</v>
      </c>
      <c r="E13325" t="s">
        <v>2213</v>
      </c>
      <c r="F13325" t="s">
        <v>384</v>
      </c>
      <c r="G13325" t="s">
        <v>383</v>
      </c>
      <c r="H13325" t="s">
        <v>327</v>
      </c>
      <c r="I13325">
        <v>77</v>
      </c>
      <c r="J13325" t="s">
        <v>145</v>
      </c>
      <c r="K13325" t="s">
        <v>137</v>
      </c>
      <c r="L13325">
        <f>I13325*$Q$2/100/1000</f>
        <v>2.8489999999999999E-4</v>
      </c>
    </row>
    <row r="13326" spans="1:12">
      <c r="A13326" s="118">
        <v>45231</v>
      </c>
      <c r="B13326" t="s">
        <v>460</v>
      </c>
      <c r="C13326" t="s">
        <v>459</v>
      </c>
      <c r="D13326" t="s">
        <v>1786</v>
      </c>
      <c r="E13326" t="s">
        <v>2212</v>
      </c>
      <c r="F13326">
        <v>13204807</v>
      </c>
      <c r="G13326" t="s">
        <v>1050</v>
      </c>
      <c r="H13326" t="s">
        <v>455</v>
      </c>
      <c r="I13326">
        <v>103.6</v>
      </c>
      <c r="J13326" t="s">
        <v>145</v>
      </c>
      <c r="K13326" t="s">
        <v>137</v>
      </c>
      <c r="L13326">
        <f>I13326*$Q$2/100/1000</f>
        <v>3.8331999999999998E-4</v>
      </c>
    </row>
    <row r="13327" spans="1:12">
      <c r="A13327" s="118">
        <v>45108</v>
      </c>
      <c r="B13327" t="s">
        <v>333</v>
      </c>
      <c r="C13327" t="s">
        <v>332</v>
      </c>
      <c r="D13327" t="s">
        <v>537</v>
      </c>
      <c r="E13327" t="s">
        <v>2211</v>
      </c>
      <c r="F13327" t="s">
        <v>899</v>
      </c>
      <c r="G13327" t="s">
        <v>898</v>
      </c>
      <c r="H13327" t="s">
        <v>327</v>
      </c>
      <c r="I13327">
        <v>77</v>
      </c>
      <c r="J13327" t="s">
        <v>145</v>
      </c>
      <c r="K13327" t="s">
        <v>137</v>
      </c>
      <c r="L13327">
        <f>I13327*$Q$2/100/1000</f>
        <v>2.8489999999999999E-4</v>
      </c>
    </row>
    <row r="13328" spans="1:12">
      <c r="A13328" s="118">
        <v>45108</v>
      </c>
      <c r="B13328" t="s">
        <v>333</v>
      </c>
      <c r="C13328" t="s">
        <v>332</v>
      </c>
      <c r="D13328" t="s">
        <v>513</v>
      </c>
      <c r="E13328" t="s">
        <v>2210</v>
      </c>
      <c r="F13328" t="s">
        <v>899</v>
      </c>
      <c r="G13328" t="s">
        <v>898</v>
      </c>
      <c r="H13328" t="s">
        <v>327</v>
      </c>
      <c r="I13328">
        <v>77</v>
      </c>
      <c r="J13328" t="s">
        <v>145</v>
      </c>
      <c r="K13328" t="s">
        <v>137</v>
      </c>
      <c r="L13328">
        <f>I13328*$Q$2/100/1000</f>
        <v>2.8489999999999999E-4</v>
      </c>
    </row>
    <row r="13329" spans="1:12">
      <c r="A13329" s="118">
        <v>45108</v>
      </c>
      <c r="B13329" t="s">
        <v>333</v>
      </c>
      <c r="C13329" t="s">
        <v>332</v>
      </c>
      <c r="D13329" t="s">
        <v>495</v>
      </c>
      <c r="E13329" t="s">
        <v>2209</v>
      </c>
      <c r="F13329" t="s">
        <v>899</v>
      </c>
      <c r="G13329" t="s">
        <v>898</v>
      </c>
      <c r="H13329" t="s">
        <v>327</v>
      </c>
      <c r="I13329">
        <v>77</v>
      </c>
      <c r="J13329" t="s">
        <v>145</v>
      </c>
      <c r="K13329" t="s">
        <v>137</v>
      </c>
      <c r="L13329">
        <f>I13329*$Q$2/100/1000</f>
        <v>2.8489999999999999E-4</v>
      </c>
    </row>
    <row r="13330" spans="1:12">
      <c r="A13330" s="118">
        <v>45108</v>
      </c>
      <c r="B13330" t="s">
        <v>333</v>
      </c>
      <c r="C13330" t="s">
        <v>332</v>
      </c>
      <c r="D13330" t="s">
        <v>1178</v>
      </c>
      <c r="E13330" t="s">
        <v>2208</v>
      </c>
      <c r="F13330" t="s">
        <v>388</v>
      </c>
      <c r="G13330" t="s">
        <v>387</v>
      </c>
      <c r="H13330" t="s">
        <v>327</v>
      </c>
      <c r="I13330">
        <v>77</v>
      </c>
      <c r="J13330" t="s">
        <v>145</v>
      </c>
      <c r="K13330" t="s">
        <v>137</v>
      </c>
      <c r="L13330">
        <f>I13330*$Q$2/100/1000</f>
        <v>2.8489999999999999E-4</v>
      </c>
    </row>
    <row r="13331" spans="1:12">
      <c r="A13331" s="118">
        <v>45108</v>
      </c>
      <c r="B13331" t="s">
        <v>333</v>
      </c>
      <c r="C13331" t="s">
        <v>332</v>
      </c>
      <c r="D13331" t="s">
        <v>1193</v>
      </c>
      <c r="E13331" t="s">
        <v>2207</v>
      </c>
      <c r="F13331" t="s">
        <v>388</v>
      </c>
      <c r="G13331" t="s">
        <v>387</v>
      </c>
      <c r="H13331" t="s">
        <v>327</v>
      </c>
      <c r="I13331">
        <v>77</v>
      </c>
      <c r="J13331" t="s">
        <v>145</v>
      </c>
      <c r="K13331" t="s">
        <v>137</v>
      </c>
      <c r="L13331">
        <f>I13331*$Q$2/100/1000</f>
        <v>2.8489999999999999E-4</v>
      </c>
    </row>
    <row r="13332" spans="1:12">
      <c r="A13332" s="118">
        <v>45108</v>
      </c>
      <c r="B13332" t="s">
        <v>333</v>
      </c>
      <c r="C13332" t="s">
        <v>332</v>
      </c>
      <c r="D13332" t="s">
        <v>1189</v>
      </c>
      <c r="E13332" t="s">
        <v>2206</v>
      </c>
      <c r="F13332" t="s">
        <v>388</v>
      </c>
      <c r="G13332" t="s">
        <v>387</v>
      </c>
      <c r="H13332" t="s">
        <v>327</v>
      </c>
      <c r="I13332">
        <v>77</v>
      </c>
      <c r="J13332" t="s">
        <v>145</v>
      </c>
      <c r="K13332" t="s">
        <v>137</v>
      </c>
      <c r="L13332">
        <f>I13332*$Q$2/100/1000</f>
        <v>2.8489999999999999E-4</v>
      </c>
    </row>
    <row r="13333" spans="1:12">
      <c r="A13333" s="118">
        <v>45108</v>
      </c>
      <c r="B13333" t="s">
        <v>333</v>
      </c>
      <c r="C13333" t="s">
        <v>332</v>
      </c>
      <c r="D13333" t="s">
        <v>1195</v>
      </c>
      <c r="E13333" t="s">
        <v>2205</v>
      </c>
      <c r="F13333" t="s">
        <v>388</v>
      </c>
      <c r="G13333" t="s">
        <v>387</v>
      </c>
      <c r="H13333" t="s">
        <v>327</v>
      </c>
      <c r="I13333">
        <v>77</v>
      </c>
      <c r="J13333" t="s">
        <v>145</v>
      </c>
      <c r="K13333" t="s">
        <v>137</v>
      </c>
      <c r="L13333">
        <f>I13333*$Q$2/100/1000</f>
        <v>2.8489999999999999E-4</v>
      </c>
    </row>
    <row r="13334" spans="1:12">
      <c r="A13334" s="118">
        <v>45108</v>
      </c>
      <c r="B13334" t="s">
        <v>333</v>
      </c>
      <c r="C13334" t="s">
        <v>332</v>
      </c>
      <c r="D13334" t="s">
        <v>1191</v>
      </c>
      <c r="E13334" t="s">
        <v>2204</v>
      </c>
      <c r="F13334" t="s">
        <v>388</v>
      </c>
      <c r="G13334" t="s">
        <v>387</v>
      </c>
      <c r="H13334" t="s">
        <v>327</v>
      </c>
      <c r="I13334">
        <v>77</v>
      </c>
      <c r="J13334" t="s">
        <v>145</v>
      </c>
      <c r="K13334" t="s">
        <v>137</v>
      </c>
      <c r="L13334">
        <f>I13334*$Q$2/100/1000</f>
        <v>2.8489999999999999E-4</v>
      </c>
    </row>
    <row r="13335" spans="1:12">
      <c r="A13335" s="118">
        <v>45108</v>
      </c>
      <c r="B13335" t="s">
        <v>333</v>
      </c>
      <c r="C13335" t="s">
        <v>332</v>
      </c>
      <c r="D13335" t="s">
        <v>1185</v>
      </c>
      <c r="E13335" t="s">
        <v>2203</v>
      </c>
      <c r="F13335" t="s">
        <v>388</v>
      </c>
      <c r="G13335" t="s">
        <v>387</v>
      </c>
      <c r="H13335" t="s">
        <v>327</v>
      </c>
      <c r="I13335">
        <v>77</v>
      </c>
      <c r="J13335" t="s">
        <v>145</v>
      </c>
      <c r="K13335" t="s">
        <v>137</v>
      </c>
      <c r="L13335">
        <f>I13335*$Q$2/100/1000</f>
        <v>2.8489999999999999E-4</v>
      </c>
    </row>
    <row r="13336" spans="1:12">
      <c r="A13336" s="118">
        <v>45139</v>
      </c>
      <c r="B13336" t="s">
        <v>333</v>
      </c>
      <c r="C13336" t="s">
        <v>332</v>
      </c>
      <c r="D13336" t="s">
        <v>1216</v>
      </c>
      <c r="E13336" t="s">
        <v>2202</v>
      </c>
      <c r="F13336" s="119" t="s">
        <v>388</v>
      </c>
      <c r="G13336" t="s">
        <v>387</v>
      </c>
      <c r="H13336" t="s">
        <v>327</v>
      </c>
      <c r="I13336">
        <v>77</v>
      </c>
      <c r="J13336" t="s">
        <v>145</v>
      </c>
      <c r="K13336" t="s">
        <v>137</v>
      </c>
      <c r="L13336">
        <f>I13336*$Q$2/100/1000</f>
        <v>2.8489999999999999E-4</v>
      </c>
    </row>
    <row r="13337" spans="1:12">
      <c r="A13337" s="118">
        <v>45139</v>
      </c>
      <c r="B13337" t="s">
        <v>333</v>
      </c>
      <c r="C13337" t="s">
        <v>332</v>
      </c>
      <c r="D13337" t="s">
        <v>1197</v>
      </c>
      <c r="E13337" t="s">
        <v>2201</v>
      </c>
      <c r="F13337" s="119" t="s">
        <v>388</v>
      </c>
      <c r="G13337" t="s">
        <v>387</v>
      </c>
      <c r="H13337" t="s">
        <v>327</v>
      </c>
      <c r="I13337">
        <v>77</v>
      </c>
      <c r="J13337" t="s">
        <v>145</v>
      </c>
      <c r="K13337" t="s">
        <v>137</v>
      </c>
      <c r="L13337">
        <f>I13337*$Q$2/100/1000</f>
        <v>2.8489999999999999E-4</v>
      </c>
    </row>
    <row r="13338" spans="1:12">
      <c r="A13338" s="118">
        <v>45139</v>
      </c>
      <c r="B13338" t="s">
        <v>333</v>
      </c>
      <c r="C13338" t="s">
        <v>332</v>
      </c>
      <c r="D13338" t="s">
        <v>519</v>
      </c>
      <c r="E13338" t="s">
        <v>2200</v>
      </c>
      <c r="F13338" s="119" t="s">
        <v>384</v>
      </c>
      <c r="G13338" t="s">
        <v>383</v>
      </c>
      <c r="H13338" t="s">
        <v>327</v>
      </c>
      <c r="I13338">
        <v>77</v>
      </c>
      <c r="J13338" t="s">
        <v>145</v>
      </c>
      <c r="K13338" t="s">
        <v>137</v>
      </c>
      <c r="L13338">
        <f>I13338*$Q$2/100/1000</f>
        <v>2.8489999999999999E-4</v>
      </c>
    </row>
    <row r="13339" spans="1:12">
      <c r="A13339" s="118">
        <v>45139</v>
      </c>
      <c r="B13339" t="s">
        <v>333</v>
      </c>
      <c r="C13339" t="s">
        <v>332</v>
      </c>
      <c r="D13339" t="s">
        <v>521</v>
      </c>
      <c r="E13339" t="s">
        <v>2199</v>
      </c>
      <c r="F13339" s="119" t="s">
        <v>384</v>
      </c>
      <c r="G13339" t="s">
        <v>383</v>
      </c>
      <c r="H13339" t="s">
        <v>327</v>
      </c>
      <c r="I13339">
        <v>77</v>
      </c>
      <c r="J13339" t="s">
        <v>145</v>
      </c>
      <c r="K13339" t="s">
        <v>137</v>
      </c>
      <c r="L13339">
        <f>I13339*$Q$2/100/1000</f>
        <v>2.8489999999999999E-4</v>
      </c>
    </row>
    <row r="13340" spans="1:12">
      <c r="A13340" s="118">
        <v>45139</v>
      </c>
      <c r="B13340" t="s">
        <v>333</v>
      </c>
      <c r="C13340" t="s">
        <v>332</v>
      </c>
      <c r="D13340" t="s">
        <v>1209</v>
      </c>
      <c r="E13340" t="s">
        <v>2198</v>
      </c>
      <c r="F13340" s="119" t="s">
        <v>619</v>
      </c>
      <c r="G13340" t="s">
        <v>618</v>
      </c>
      <c r="H13340" t="s">
        <v>327</v>
      </c>
      <c r="I13340">
        <v>77</v>
      </c>
      <c r="J13340" t="s">
        <v>145</v>
      </c>
      <c r="K13340" t="s">
        <v>137</v>
      </c>
      <c r="L13340">
        <f>I13340*$Q$2/100/1000</f>
        <v>2.8489999999999999E-4</v>
      </c>
    </row>
    <row r="13341" spans="1:12">
      <c r="A13341" s="118">
        <v>45139</v>
      </c>
      <c r="B13341" t="s">
        <v>333</v>
      </c>
      <c r="C13341" t="s">
        <v>332</v>
      </c>
      <c r="D13341" t="s">
        <v>1200</v>
      </c>
      <c r="E13341" t="s">
        <v>2197</v>
      </c>
      <c r="F13341" s="119" t="s">
        <v>619</v>
      </c>
      <c r="G13341" t="s">
        <v>618</v>
      </c>
      <c r="H13341" t="s">
        <v>327</v>
      </c>
      <c r="I13341">
        <v>77</v>
      </c>
      <c r="J13341" t="s">
        <v>145</v>
      </c>
      <c r="K13341" t="s">
        <v>137</v>
      </c>
      <c r="L13341">
        <f>I13341*$Q$2/100/1000</f>
        <v>2.8489999999999999E-4</v>
      </c>
    </row>
    <row r="13342" spans="1:12">
      <c r="A13342" s="118">
        <v>45139</v>
      </c>
      <c r="B13342" t="s">
        <v>333</v>
      </c>
      <c r="C13342" t="s">
        <v>332</v>
      </c>
      <c r="D13342" t="s">
        <v>1216</v>
      </c>
      <c r="E13342" t="s">
        <v>2196</v>
      </c>
      <c r="F13342" s="119" t="s">
        <v>619</v>
      </c>
      <c r="G13342" t="s">
        <v>618</v>
      </c>
      <c r="H13342" t="s">
        <v>327</v>
      </c>
      <c r="I13342">
        <v>77</v>
      </c>
      <c r="J13342" t="s">
        <v>145</v>
      </c>
      <c r="K13342" t="s">
        <v>137</v>
      </c>
      <c r="L13342">
        <f>I13342*$Q$2/100/1000</f>
        <v>2.8489999999999999E-4</v>
      </c>
    </row>
    <row r="13343" spans="1:12">
      <c r="A13343" s="118">
        <v>45139</v>
      </c>
      <c r="B13343" t="s">
        <v>333</v>
      </c>
      <c r="C13343" t="s">
        <v>332</v>
      </c>
      <c r="D13343" t="s">
        <v>517</v>
      </c>
      <c r="E13343" t="s">
        <v>2195</v>
      </c>
      <c r="F13343" s="119" t="s">
        <v>384</v>
      </c>
      <c r="G13343" t="s">
        <v>383</v>
      </c>
      <c r="H13343" t="s">
        <v>327</v>
      </c>
      <c r="I13343">
        <v>77</v>
      </c>
      <c r="J13343" t="s">
        <v>145</v>
      </c>
      <c r="K13343" t="s">
        <v>137</v>
      </c>
      <c r="L13343">
        <f>I13343*$Q$2/100/1000</f>
        <v>2.8489999999999999E-4</v>
      </c>
    </row>
    <row r="13344" spans="1:12">
      <c r="A13344" s="118">
        <v>45139</v>
      </c>
      <c r="B13344" t="s">
        <v>333</v>
      </c>
      <c r="C13344" t="s">
        <v>332</v>
      </c>
      <c r="D13344" t="s">
        <v>515</v>
      </c>
      <c r="E13344" t="s">
        <v>2194</v>
      </c>
      <c r="F13344" s="119" t="s">
        <v>384</v>
      </c>
      <c r="G13344" t="s">
        <v>383</v>
      </c>
      <c r="H13344" t="s">
        <v>327</v>
      </c>
      <c r="I13344">
        <v>77</v>
      </c>
      <c r="J13344" t="s">
        <v>145</v>
      </c>
      <c r="K13344" t="s">
        <v>137</v>
      </c>
      <c r="L13344">
        <f>I13344*$Q$2/100/1000</f>
        <v>2.8489999999999999E-4</v>
      </c>
    </row>
    <row r="13345" spans="1:12">
      <c r="A13345" s="118">
        <v>45139</v>
      </c>
      <c r="B13345" t="s">
        <v>333</v>
      </c>
      <c r="C13345" t="s">
        <v>332</v>
      </c>
      <c r="D13345" t="s">
        <v>497</v>
      </c>
      <c r="E13345" t="s">
        <v>2193</v>
      </c>
      <c r="F13345" s="119" t="s">
        <v>899</v>
      </c>
      <c r="G13345" t="s">
        <v>898</v>
      </c>
      <c r="H13345" t="s">
        <v>327</v>
      </c>
      <c r="I13345">
        <v>77</v>
      </c>
      <c r="J13345" t="s">
        <v>145</v>
      </c>
      <c r="K13345" t="s">
        <v>137</v>
      </c>
      <c r="L13345">
        <f>I13345*$Q$2/100/1000</f>
        <v>2.8489999999999999E-4</v>
      </c>
    </row>
    <row r="13346" spans="1:12">
      <c r="A13346" s="118">
        <v>45139</v>
      </c>
      <c r="B13346" t="s">
        <v>333</v>
      </c>
      <c r="C13346" t="s">
        <v>332</v>
      </c>
      <c r="D13346" t="s">
        <v>489</v>
      </c>
      <c r="E13346" t="s">
        <v>2192</v>
      </c>
      <c r="F13346" s="119" t="s">
        <v>899</v>
      </c>
      <c r="G13346" t="s">
        <v>898</v>
      </c>
      <c r="H13346" t="s">
        <v>327</v>
      </c>
      <c r="I13346">
        <v>77</v>
      </c>
      <c r="J13346" t="s">
        <v>145</v>
      </c>
      <c r="K13346" t="s">
        <v>137</v>
      </c>
      <c r="L13346">
        <f>I13346*$Q$2/100/1000</f>
        <v>2.8489999999999999E-4</v>
      </c>
    </row>
    <row r="13347" spans="1:12">
      <c r="A13347" s="118">
        <v>45139</v>
      </c>
      <c r="B13347" t="s">
        <v>333</v>
      </c>
      <c r="C13347" t="s">
        <v>332</v>
      </c>
      <c r="D13347" t="s">
        <v>1195</v>
      </c>
      <c r="E13347" t="s">
        <v>2191</v>
      </c>
      <c r="F13347" s="119" t="s">
        <v>372</v>
      </c>
      <c r="G13347" t="s">
        <v>371</v>
      </c>
      <c r="H13347" t="s">
        <v>327</v>
      </c>
      <c r="I13347">
        <v>77</v>
      </c>
      <c r="J13347" t="s">
        <v>145</v>
      </c>
      <c r="K13347" t="s">
        <v>137</v>
      </c>
      <c r="L13347">
        <f>I13347*$Q$2/100/1000</f>
        <v>2.8489999999999999E-4</v>
      </c>
    </row>
    <row r="13348" spans="1:12">
      <c r="A13348" s="118">
        <v>45139</v>
      </c>
      <c r="B13348" t="s">
        <v>333</v>
      </c>
      <c r="C13348" t="s">
        <v>332</v>
      </c>
      <c r="D13348" t="s">
        <v>1162</v>
      </c>
      <c r="E13348" t="s">
        <v>2190</v>
      </c>
      <c r="F13348" s="119" t="s">
        <v>372</v>
      </c>
      <c r="G13348" t="s">
        <v>371</v>
      </c>
      <c r="H13348" t="s">
        <v>327</v>
      </c>
      <c r="I13348">
        <v>77</v>
      </c>
      <c r="J13348" t="s">
        <v>145</v>
      </c>
      <c r="K13348" t="s">
        <v>137</v>
      </c>
      <c r="L13348">
        <f>I13348*$Q$2/100/1000</f>
        <v>2.8489999999999999E-4</v>
      </c>
    </row>
    <row r="13349" spans="1:12">
      <c r="A13349" s="118">
        <v>45139</v>
      </c>
      <c r="B13349" t="s">
        <v>333</v>
      </c>
      <c r="C13349" t="s">
        <v>332</v>
      </c>
      <c r="D13349" t="s">
        <v>1221</v>
      </c>
      <c r="E13349" t="s">
        <v>2189</v>
      </c>
      <c r="F13349" s="119" t="s">
        <v>372</v>
      </c>
      <c r="G13349" t="s">
        <v>371</v>
      </c>
      <c r="H13349" t="s">
        <v>327</v>
      </c>
      <c r="I13349">
        <v>77</v>
      </c>
      <c r="J13349" t="s">
        <v>145</v>
      </c>
      <c r="K13349" t="s">
        <v>137</v>
      </c>
      <c r="L13349">
        <f>I13349*$Q$2/100/1000</f>
        <v>2.8489999999999999E-4</v>
      </c>
    </row>
    <row r="13350" spans="1:12">
      <c r="A13350" s="118">
        <v>45139</v>
      </c>
      <c r="B13350" t="s">
        <v>333</v>
      </c>
      <c r="C13350" t="s">
        <v>332</v>
      </c>
      <c r="D13350" t="s">
        <v>629</v>
      </c>
      <c r="E13350" t="s">
        <v>2188</v>
      </c>
      <c r="F13350" s="119" t="s">
        <v>619</v>
      </c>
      <c r="G13350" t="s">
        <v>618</v>
      </c>
      <c r="H13350" t="s">
        <v>327</v>
      </c>
      <c r="I13350">
        <v>77</v>
      </c>
      <c r="J13350" t="s">
        <v>145</v>
      </c>
      <c r="K13350" t="s">
        <v>137</v>
      </c>
      <c r="L13350">
        <f>I13350*$Q$2/100/1000</f>
        <v>2.8489999999999999E-4</v>
      </c>
    </row>
    <row r="13351" spans="1:12">
      <c r="A13351" s="118">
        <v>45139</v>
      </c>
      <c r="B13351" t="s">
        <v>333</v>
      </c>
      <c r="C13351" t="s">
        <v>332</v>
      </c>
      <c r="D13351" t="s">
        <v>521</v>
      </c>
      <c r="E13351" t="s">
        <v>2187</v>
      </c>
      <c r="F13351" s="119" t="s">
        <v>619</v>
      </c>
      <c r="G13351" t="s">
        <v>618</v>
      </c>
      <c r="H13351" t="s">
        <v>327</v>
      </c>
      <c r="I13351">
        <v>77</v>
      </c>
      <c r="J13351" t="s">
        <v>145</v>
      </c>
      <c r="K13351" t="s">
        <v>137</v>
      </c>
      <c r="L13351">
        <f>I13351*$Q$2/100/1000</f>
        <v>2.8489999999999999E-4</v>
      </c>
    </row>
    <row r="13352" spans="1:12">
      <c r="A13352" s="118">
        <v>45139</v>
      </c>
      <c r="B13352" t="s">
        <v>333</v>
      </c>
      <c r="C13352" t="s">
        <v>332</v>
      </c>
      <c r="D13352" t="s">
        <v>1221</v>
      </c>
      <c r="E13352" t="s">
        <v>2186</v>
      </c>
      <c r="F13352" s="119" t="s">
        <v>619</v>
      </c>
      <c r="G13352" t="s">
        <v>618</v>
      </c>
      <c r="H13352" t="s">
        <v>327</v>
      </c>
      <c r="I13352">
        <v>77</v>
      </c>
      <c r="J13352" t="s">
        <v>145</v>
      </c>
      <c r="K13352" t="s">
        <v>137</v>
      </c>
      <c r="L13352">
        <f>I13352*$Q$2/100/1000</f>
        <v>2.8489999999999999E-4</v>
      </c>
    </row>
    <row r="13353" spans="1:12">
      <c r="A13353" s="118">
        <v>45139</v>
      </c>
      <c r="B13353" t="s">
        <v>333</v>
      </c>
      <c r="C13353" t="s">
        <v>332</v>
      </c>
      <c r="D13353" t="s">
        <v>521</v>
      </c>
      <c r="E13353" t="s">
        <v>2185</v>
      </c>
      <c r="F13353" s="119" t="s">
        <v>372</v>
      </c>
      <c r="G13353" t="s">
        <v>371</v>
      </c>
      <c r="H13353" t="s">
        <v>327</v>
      </c>
      <c r="I13353">
        <v>77</v>
      </c>
      <c r="J13353" t="s">
        <v>145</v>
      </c>
      <c r="K13353" t="s">
        <v>137</v>
      </c>
      <c r="L13353">
        <f>I13353*$Q$2/100/1000</f>
        <v>2.8489999999999999E-4</v>
      </c>
    </row>
    <row r="13354" spans="1:12">
      <c r="A13354" s="118">
        <v>45139</v>
      </c>
      <c r="B13354" t="s">
        <v>333</v>
      </c>
      <c r="C13354" t="s">
        <v>332</v>
      </c>
      <c r="D13354" t="s">
        <v>1165</v>
      </c>
      <c r="E13354" t="s">
        <v>2184</v>
      </c>
      <c r="F13354" s="119" t="s">
        <v>372</v>
      </c>
      <c r="G13354" t="s">
        <v>371</v>
      </c>
      <c r="H13354" t="s">
        <v>327</v>
      </c>
      <c r="I13354">
        <v>77</v>
      </c>
      <c r="J13354" t="s">
        <v>145</v>
      </c>
      <c r="K13354" t="s">
        <v>137</v>
      </c>
      <c r="L13354">
        <f>I13354*$Q$2/100/1000</f>
        <v>2.8489999999999999E-4</v>
      </c>
    </row>
    <row r="13355" spans="1:12">
      <c r="A13355" s="118">
        <v>45139</v>
      </c>
      <c r="B13355" t="s">
        <v>333</v>
      </c>
      <c r="C13355" t="s">
        <v>332</v>
      </c>
      <c r="D13355" t="s">
        <v>629</v>
      </c>
      <c r="E13355" t="s">
        <v>2183</v>
      </c>
      <c r="F13355" s="119" t="s">
        <v>372</v>
      </c>
      <c r="G13355" t="s">
        <v>371</v>
      </c>
      <c r="H13355" t="s">
        <v>327</v>
      </c>
      <c r="I13355">
        <v>77</v>
      </c>
      <c r="J13355" t="s">
        <v>145</v>
      </c>
      <c r="K13355" t="s">
        <v>137</v>
      </c>
      <c r="L13355">
        <f>I13355*$Q$2/100/1000</f>
        <v>2.8489999999999999E-4</v>
      </c>
    </row>
    <row r="13356" spans="1:12">
      <c r="A13356" s="118">
        <v>45139</v>
      </c>
      <c r="B13356" t="s">
        <v>333</v>
      </c>
      <c r="C13356" t="s">
        <v>332</v>
      </c>
      <c r="D13356" t="s">
        <v>1162</v>
      </c>
      <c r="E13356" t="s">
        <v>2182</v>
      </c>
      <c r="F13356" s="119" t="s">
        <v>619</v>
      </c>
      <c r="G13356" t="s">
        <v>618</v>
      </c>
      <c r="H13356" t="s">
        <v>327</v>
      </c>
      <c r="I13356">
        <v>77</v>
      </c>
      <c r="J13356" t="s">
        <v>145</v>
      </c>
      <c r="K13356" t="s">
        <v>137</v>
      </c>
      <c r="L13356">
        <f>I13356*$Q$2/100/1000</f>
        <v>2.8489999999999999E-4</v>
      </c>
    </row>
    <row r="13357" spans="1:12">
      <c r="A13357" s="118">
        <v>45231</v>
      </c>
      <c r="B13357" t="s">
        <v>574</v>
      </c>
      <c r="C13357" t="s">
        <v>573</v>
      </c>
      <c r="D13357" t="s">
        <v>1917</v>
      </c>
      <c r="E13357" t="s">
        <v>2181</v>
      </c>
      <c r="F13357">
        <v>42205718</v>
      </c>
      <c r="G13357" t="s">
        <v>1626</v>
      </c>
      <c r="H13357" t="s">
        <v>569</v>
      </c>
      <c r="I13357">
        <v>298</v>
      </c>
      <c r="J13357" t="s">
        <v>145</v>
      </c>
      <c r="K13357" t="s">
        <v>137</v>
      </c>
      <c r="L13357">
        <f>I13357*$Q$2/100/1000</f>
        <v>1.1026E-3</v>
      </c>
    </row>
    <row r="13358" spans="1:12">
      <c r="A13358" s="118">
        <v>45139</v>
      </c>
      <c r="B13358" t="s">
        <v>333</v>
      </c>
      <c r="C13358" t="s">
        <v>332</v>
      </c>
      <c r="D13358" t="s">
        <v>625</v>
      </c>
      <c r="E13358" t="s">
        <v>2180</v>
      </c>
      <c r="F13358" s="119" t="s">
        <v>619</v>
      </c>
      <c r="G13358" t="s">
        <v>618</v>
      </c>
      <c r="H13358" t="s">
        <v>327</v>
      </c>
      <c r="I13358">
        <v>77</v>
      </c>
      <c r="J13358" t="s">
        <v>145</v>
      </c>
      <c r="K13358" t="s">
        <v>137</v>
      </c>
      <c r="L13358">
        <f>I13358*$Q$2/100/1000</f>
        <v>2.8489999999999999E-4</v>
      </c>
    </row>
    <row r="13359" spans="1:12">
      <c r="A13359" s="118">
        <v>45139</v>
      </c>
      <c r="B13359" t="s">
        <v>333</v>
      </c>
      <c r="C13359" t="s">
        <v>332</v>
      </c>
      <c r="D13359" t="s">
        <v>627</v>
      </c>
      <c r="E13359" t="s">
        <v>2179</v>
      </c>
      <c r="F13359" s="119" t="s">
        <v>619</v>
      </c>
      <c r="G13359" t="s">
        <v>618</v>
      </c>
      <c r="H13359" t="s">
        <v>327</v>
      </c>
      <c r="I13359">
        <v>77</v>
      </c>
      <c r="J13359" t="s">
        <v>145</v>
      </c>
      <c r="K13359" t="s">
        <v>137</v>
      </c>
      <c r="L13359">
        <f>I13359*$Q$2/100/1000</f>
        <v>2.8489999999999999E-4</v>
      </c>
    </row>
    <row r="13360" spans="1:12">
      <c r="A13360" s="118">
        <v>45139</v>
      </c>
      <c r="B13360" t="s">
        <v>333</v>
      </c>
      <c r="C13360" t="s">
        <v>332</v>
      </c>
      <c r="D13360" t="s">
        <v>499</v>
      </c>
      <c r="E13360" t="s">
        <v>2178</v>
      </c>
      <c r="F13360" s="119" t="s">
        <v>899</v>
      </c>
      <c r="G13360" t="s">
        <v>898</v>
      </c>
      <c r="H13360" t="s">
        <v>327</v>
      </c>
      <c r="I13360">
        <v>77</v>
      </c>
      <c r="J13360" t="s">
        <v>145</v>
      </c>
      <c r="K13360" t="s">
        <v>137</v>
      </c>
      <c r="L13360">
        <f>I13360*$Q$2/100/1000</f>
        <v>2.8489999999999999E-4</v>
      </c>
    </row>
    <row r="13361" spans="1:12">
      <c r="A13361" s="118">
        <v>45139</v>
      </c>
      <c r="B13361" t="s">
        <v>333</v>
      </c>
      <c r="C13361" t="s">
        <v>332</v>
      </c>
      <c r="D13361" t="s">
        <v>493</v>
      </c>
      <c r="E13361" t="s">
        <v>2177</v>
      </c>
      <c r="F13361" s="119" t="s">
        <v>899</v>
      </c>
      <c r="G13361" t="s">
        <v>898</v>
      </c>
      <c r="H13361" t="s">
        <v>327</v>
      </c>
      <c r="I13361">
        <v>77</v>
      </c>
      <c r="J13361" t="s">
        <v>145</v>
      </c>
      <c r="K13361" t="s">
        <v>137</v>
      </c>
      <c r="L13361">
        <f>I13361*$Q$2/100/1000</f>
        <v>2.8489999999999999E-4</v>
      </c>
    </row>
    <row r="13362" spans="1:12">
      <c r="A13362" s="118">
        <v>45139</v>
      </c>
      <c r="B13362" t="s">
        <v>333</v>
      </c>
      <c r="C13362" t="s">
        <v>332</v>
      </c>
      <c r="D13362" t="s">
        <v>491</v>
      </c>
      <c r="E13362" t="s">
        <v>2176</v>
      </c>
      <c r="F13362" s="119" t="s">
        <v>899</v>
      </c>
      <c r="G13362" t="s">
        <v>898</v>
      </c>
      <c r="H13362" t="s">
        <v>327</v>
      </c>
      <c r="I13362">
        <v>77</v>
      </c>
      <c r="J13362" t="s">
        <v>145</v>
      </c>
      <c r="K13362" t="s">
        <v>137</v>
      </c>
      <c r="L13362">
        <f>I13362*$Q$2/100/1000</f>
        <v>2.8489999999999999E-4</v>
      </c>
    </row>
    <row r="13363" spans="1:12">
      <c r="A13363" s="118">
        <v>45231</v>
      </c>
      <c r="B13363" t="s">
        <v>180</v>
      </c>
      <c r="C13363" t="s">
        <v>179</v>
      </c>
      <c r="D13363" t="s">
        <v>2175</v>
      </c>
      <c r="E13363" t="s">
        <v>2174</v>
      </c>
      <c r="F13363" t="s">
        <v>2173</v>
      </c>
      <c r="G13363" t="s">
        <v>2172</v>
      </c>
      <c r="H13363" t="s">
        <v>174</v>
      </c>
      <c r="I13363">
        <v>3154</v>
      </c>
      <c r="J13363" t="s">
        <v>173</v>
      </c>
      <c r="K13363" t="s">
        <v>172</v>
      </c>
      <c r="L13363">
        <f>I13363*$Q$3/(1000/0.1)</f>
        <v>1.0118031999999999E-2</v>
      </c>
    </row>
    <row r="13364" spans="1:12">
      <c r="A13364" s="118">
        <v>45139</v>
      </c>
      <c r="B13364" t="s">
        <v>333</v>
      </c>
      <c r="C13364" t="s">
        <v>332</v>
      </c>
      <c r="D13364" t="s">
        <v>513</v>
      </c>
      <c r="E13364" t="s">
        <v>2171</v>
      </c>
      <c r="F13364" s="119" t="s">
        <v>384</v>
      </c>
      <c r="G13364" t="s">
        <v>383</v>
      </c>
      <c r="H13364" t="s">
        <v>327</v>
      </c>
      <c r="I13364">
        <v>77</v>
      </c>
      <c r="J13364" t="s">
        <v>145</v>
      </c>
      <c r="K13364" t="s">
        <v>137</v>
      </c>
      <c r="L13364">
        <f>I13364*$Q$2/100/1000</f>
        <v>2.8489999999999999E-4</v>
      </c>
    </row>
    <row r="13365" spans="1:12">
      <c r="A13365" s="118">
        <v>45139</v>
      </c>
      <c r="B13365" t="s">
        <v>333</v>
      </c>
      <c r="C13365" t="s">
        <v>332</v>
      </c>
      <c r="D13365" t="s">
        <v>507</v>
      </c>
      <c r="E13365" t="s">
        <v>2170</v>
      </c>
      <c r="F13365" s="119" t="s">
        <v>384</v>
      </c>
      <c r="G13365" t="s">
        <v>383</v>
      </c>
      <c r="H13365" t="s">
        <v>327</v>
      </c>
      <c r="I13365">
        <v>77</v>
      </c>
      <c r="J13365" t="s">
        <v>145</v>
      </c>
      <c r="K13365" t="s">
        <v>137</v>
      </c>
      <c r="L13365">
        <f>I13365*$Q$2/100/1000</f>
        <v>2.8489999999999999E-4</v>
      </c>
    </row>
    <row r="13366" spans="1:12">
      <c r="A13366" s="118">
        <v>45139</v>
      </c>
      <c r="B13366" t="s">
        <v>333</v>
      </c>
      <c r="C13366" t="s">
        <v>332</v>
      </c>
      <c r="D13366" t="s">
        <v>511</v>
      </c>
      <c r="E13366" t="s">
        <v>2169</v>
      </c>
      <c r="F13366" s="119" t="s">
        <v>384</v>
      </c>
      <c r="G13366" t="s">
        <v>383</v>
      </c>
      <c r="H13366" t="s">
        <v>327</v>
      </c>
      <c r="I13366">
        <v>77</v>
      </c>
      <c r="J13366" t="s">
        <v>145</v>
      </c>
      <c r="K13366" t="s">
        <v>137</v>
      </c>
      <c r="L13366">
        <f>I13366*$Q$2/100/1000</f>
        <v>2.8489999999999999E-4</v>
      </c>
    </row>
    <row r="13367" spans="1:12">
      <c r="A13367" s="118">
        <v>45139</v>
      </c>
      <c r="B13367" t="s">
        <v>333</v>
      </c>
      <c r="C13367" t="s">
        <v>332</v>
      </c>
      <c r="D13367" t="s">
        <v>505</v>
      </c>
      <c r="E13367" t="s">
        <v>2168</v>
      </c>
      <c r="F13367" s="119" t="s">
        <v>384</v>
      </c>
      <c r="G13367" t="s">
        <v>383</v>
      </c>
      <c r="H13367" t="s">
        <v>327</v>
      </c>
      <c r="I13367">
        <v>77</v>
      </c>
      <c r="J13367" t="s">
        <v>145</v>
      </c>
      <c r="K13367" t="s">
        <v>137</v>
      </c>
      <c r="L13367">
        <f>I13367*$Q$2/100/1000</f>
        <v>2.8489999999999999E-4</v>
      </c>
    </row>
    <row r="13368" spans="1:12">
      <c r="A13368" s="118">
        <v>45139</v>
      </c>
      <c r="B13368" t="s">
        <v>333</v>
      </c>
      <c r="C13368" t="s">
        <v>332</v>
      </c>
      <c r="D13368" t="s">
        <v>625</v>
      </c>
      <c r="E13368" t="s">
        <v>2167</v>
      </c>
      <c r="F13368" s="119" t="s">
        <v>372</v>
      </c>
      <c r="G13368" t="s">
        <v>371</v>
      </c>
      <c r="H13368" t="s">
        <v>327</v>
      </c>
      <c r="I13368">
        <v>77</v>
      </c>
      <c r="J13368" t="s">
        <v>145</v>
      </c>
      <c r="K13368" t="s">
        <v>137</v>
      </c>
      <c r="L13368">
        <f>I13368*$Q$2/100/1000</f>
        <v>2.8489999999999999E-4</v>
      </c>
    </row>
    <row r="13369" spans="1:12">
      <c r="A13369" s="118">
        <v>45139</v>
      </c>
      <c r="B13369" t="s">
        <v>333</v>
      </c>
      <c r="C13369" t="s">
        <v>332</v>
      </c>
      <c r="D13369" t="s">
        <v>627</v>
      </c>
      <c r="E13369" t="s">
        <v>2166</v>
      </c>
      <c r="F13369" s="119" t="s">
        <v>372</v>
      </c>
      <c r="G13369" t="s">
        <v>371</v>
      </c>
      <c r="H13369" t="s">
        <v>327</v>
      </c>
      <c r="I13369">
        <v>77</v>
      </c>
      <c r="J13369" t="s">
        <v>145</v>
      </c>
      <c r="K13369" t="s">
        <v>137</v>
      </c>
      <c r="L13369">
        <f>I13369*$Q$2/100/1000</f>
        <v>2.8489999999999999E-4</v>
      </c>
    </row>
    <row r="13370" spans="1:12">
      <c r="A13370" s="118">
        <v>45231</v>
      </c>
      <c r="B13370" t="s">
        <v>180</v>
      </c>
      <c r="C13370" t="s">
        <v>179</v>
      </c>
      <c r="D13370" t="s">
        <v>2165</v>
      </c>
      <c r="E13370" t="s">
        <v>2164</v>
      </c>
      <c r="F13370" t="s">
        <v>2148</v>
      </c>
      <c r="G13370" t="s">
        <v>2147</v>
      </c>
      <c r="H13370" t="s">
        <v>174</v>
      </c>
      <c r="I13370">
        <v>3154</v>
      </c>
      <c r="J13370" t="s">
        <v>173</v>
      </c>
      <c r="K13370" t="s">
        <v>172</v>
      </c>
      <c r="L13370">
        <f>I13370*$Q$3/(1000/25)</f>
        <v>2.5295079999999999</v>
      </c>
    </row>
    <row r="13371" spans="1:12">
      <c r="A13371" s="118">
        <v>45231</v>
      </c>
      <c r="B13371" t="s">
        <v>240</v>
      </c>
      <c r="C13371" t="s">
        <v>239</v>
      </c>
      <c r="D13371" t="s">
        <v>1503</v>
      </c>
      <c r="E13371" t="s">
        <v>2163</v>
      </c>
      <c r="F13371" t="s">
        <v>2162</v>
      </c>
      <c r="G13371" t="s">
        <v>2161</v>
      </c>
      <c r="H13371" t="s">
        <v>235</v>
      </c>
      <c r="I13371">
        <v>390</v>
      </c>
      <c r="J13371" t="s">
        <v>145</v>
      </c>
      <c r="K13371" t="s">
        <v>137</v>
      </c>
      <c r="L13371">
        <f>I13371*$Q$2/100/1000</f>
        <v>1.4430000000000001E-3</v>
      </c>
    </row>
    <row r="13372" spans="1:12">
      <c r="A13372" s="118">
        <v>45231</v>
      </c>
      <c r="B13372" t="s">
        <v>574</v>
      </c>
      <c r="C13372" t="s">
        <v>573</v>
      </c>
      <c r="D13372" t="s">
        <v>2160</v>
      </c>
      <c r="E13372" t="s">
        <v>2159</v>
      </c>
      <c r="F13372">
        <v>42205718</v>
      </c>
      <c r="G13372" t="s">
        <v>1626</v>
      </c>
      <c r="H13372" t="s">
        <v>569</v>
      </c>
      <c r="I13372">
        <v>298</v>
      </c>
      <c r="J13372" t="s">
        <v>145</v>
      </c>
      <c r="K13372" t="s">
        <v>137</v>
      </c>
      <c r="L13372">
        <f>I13372*$Q$2/100/1000</f>
        <v>1.1026E-3</v>
      </c>
    </row>
    <row r="13373" spans="1:12">
      <c r="A13373" s="118">
        <v>45231</v>
      </c>
      <c r="B13373" t="s">
        <v>180</v>
      </c>
      <c r="C13373" t="s">
        <v>179</v>
      </c>
      <c r="D13373" t="s">
        <v>1638</v>
      </c>
      <c r="E13373" t="s">
        <v>2158</v>
      </c>
      <c r="F13373" t="s">
        <v>2148</v>
      </c>
      <c r="G13373" t="s">
        <v>2147</v>
      </c>
      <c r="H13373" t="s">
        <v>174</v>
      </c>
      <c r="I13373">
        <v>3154</v>
      </c>
      <c r="J13373" t="s">
        <v>173</v>
      </c>
      <c r="K13373" t="s">
        <v>172</v>
      </c>
      <c r="L13373">
        <f>I13373*$Q$3/(1000/25)</f>
        <v>2.5295079999999999</v>
      </c>
    </row>
    <row r="13374" spans="1:12">
      <c r="A13374" s="118">
        <v>45139</v>
      </c>
      <c r="B13374" t="s">
        <v>333</v>
      </c>
      <c r="C13374" t="s">
        <v>332</v>
      </c>
      <c r="D13374" t="s">
        <v>519</v>
      </c>
      <c r="E13374" t="s">
        <v>2157</v>
      </c>
      <c r="F13374" s="119" t="s">
        <v>372</v>
      </c>
      <c r="G13374" t="s">
        <v>371</v>
      </c>
      <c r="H13374" t="s">
        <v>327</v>
      </c>
      <c r="I13374">
        <v>77</v>
      </c>
      <c r="J13374" t="s">
        <v>145</v>
      </c>
      <c r="K13374" t="s">
        <v>137</v>
      </c>
      <c r="L13374">
        <f>I13374*$Q$2/100/1000</f>
        <v>2.8489999999999999E-4</v>
      </c>
    </row>
    <row r="13375" spans="1:12">
      <c r="A13375" s="118">
        <v>45231</v>
      </c>
      <c r="B13375" t="s">
        <v>240</v>
      </c>
      <c r="C13375" t="s">
        <v>239</v>
      </c>
      <c r="D13375" t="s">
        <v>1513</v>
      </c>
      <c r="E13375" t="s">
        <v>2156</v>
      </c>
      <c r="F13375" t="s">
        <v>788</v>
      </c>
      <c r="G13375" t="s">
        <v>787</v>
      </c>
      <c r="H13375" t="s">
        <v>235</v>
      </c>
      <c r="I13375">
        <v>390</v>
      </c>
      <c r="J13375" t="s">
        <v>145</v>
      </c>
      <c r="K13375" t="s">
        <v>137</v>
      </c>
      <c r="L13375">
        <f>I13375*$Q$2/100/1000</f>
        <v>1.4430000000000001E-3</v>
      </c>
    </row>
    <row r="13376" spans="1:12">
      <c r="A13376" s="118">
        <v>45231</v>
      </c>
      <c r="B13376" t="s">
        <v>240</v>
      </c>
      <c r="C13376" t="s">
        <v>239</v>
      </c>
      <c r="D13376" t="s">
        <v>1511</v>
      </c>
      <c r="E13376" t="s">
        <v>2155</v>
      </c>
      <c r="F13376" t="s">
        <v>2154</v>
      </c>
      <c r="G13376" t="s">
        <v>2153</v>
      </c>
      <c r="H13376" t="s">
        <v>235</v>
      </c>
      <c r="I13376">
        <v>390</v>
      </c>
      <c r="J13376" t="s">
        <v>145</v>
      </c>
      <c r="K13376" t="s">
        <v>137</v>
      </c>
      <c r="L13376">
        <f>I13376*$Q$2/100/1000</f>
        <v>1.4430000000000001E-3</v>
      </c>
    </row>
    <row r="13377" spans="1:12">
      <c r="A13377" s="118">
        <v>45231</v>
      </c>
      <c r="B13377" t="s">
        <v>180</v>
      </c>
      <c r="C13377" t="s">
        <v>179</v>
      </c>
      <c r="D13377" t="s">
        <v>2152</v>
      </c>
      <c r="E13377" t="s">
        <v>2151</v>
      </c>
      <c r="F13377" t="s">
        <v>2148</v>
      </c>
      <c r="G13377" t="s">
        <v>2147</v>
      </c>
      <c r="H13377" t="s">
        <v>174</v>
      </c>
      <c r="I13377">
        <v>3154</v>
      </c>
      <c r="J13377" t="s">
        <v>173</v>
      </c>
      <c r="K13377" t="s">
        <v>172</v>
      </c>
      <c r="L13377">
        <f>I13377*$Q$3/(1000/25)</f>
        <v>2.5295079999999999</v>
      </c>
    </row>
    <row r="13378" spans="1:12">
      <c r="A13378" s="118">
        <v>45231</v>
      </c>
      <c r="B13378" t="s">
        <v>180</v>
      </c>
      <c r="C13378" t="s">
        <v>179</v>
      </c>
      <c r="D13378" t="s">
        <v>2150</v>
      </c>
      <c r="E13378" t="s">
        <v>2149</v>
      </c>
      <c r="F13378" t="s">
        <v>2148</v>
      </c>
      <c r="G13378" t="s">
        <v>2147</v>
      </c>
      <c r="H13378" t="s">
        <v>174</v>
      </c>
      <c r="I13378">
        <v>3154</v>
      </c>
      <c r="J13378" t="s">
        <v>173</v>
      </c>
      <c r="K13378" t="s">
        <v>172</v>
      </c>
      <c r="L13378">
        <f>I13378*$Q$3/(1000/25)</f>
        <v>2.5295079999999999</v>
      </c>
    </row>
    <row r="13379" spans="1:12">
      <c r="A13379" s="118">
        <v>45231</v>
      </c>
      <c r="B13379" t="s">
        <v>1013</v>
      </c>
      <c r="C13379" t="s">
        <v>1012</v>
      </c>
      <c r="D13379" t="s">
        <v>2146</v>
      </c>
      <c r="E13379" t="s">
        <v>2145</v>
      </c>
      <c r="F13379">
        <v>101024926</v>
      </c>
      <c r="G13379" t="s">
        <v>2144</v>
      </c>
      <c r="H13379" t="s">
        <v>1008</v>
      </c>
      <c r="I13379">
        <v>50.6</v>
      </c>
      <c r="J13379" t="s">
        <v>145</v>
      </c>
      <c r="K13379" t="s">
        <v>137</v>
      </c>
      <c r="L13379">
        <f>I13379*$Q$2/10/1000</f>
        <v>1.8722000000000001E-3</v>
      </c>
    </row>
    <row r="13380" spans="1:12">
      <c r="A13380" s="118">
        <v>45139</v>
      </c>
      <c r="B13380" t="s">
        <v>333</v>
      </c>
      <c r="C13380" t="s">
        <v>332</v>
      </c>
      <c r="D13380" t="s">
        <v>339</v>
      </c>
      <c r="E13380" t="s">
        <v>2143</v>
      </c>
      <c r="F13380" s="119" t="s">
        <v>899</v>
      </c>
      <c r="G13380" t="s">
        <v>898</v>
      </c>
      <c r="H13380" t="s">
        <v>327</v>
      </c>
      <c r="I13380">
        <v>77</v>
      </c>
      <c r="J13380" t="s">
        <v>145</v>
      </c>
      <c r="K13380" t="s">
        <v>137</v>
      </c>
      <c r="L13380">
        <f>I13380*$Q$2/100/1000</f>
        <v>2.8489999999999999E-4</v>
      </c>
    </row>
    <row r="13381" spans="1:12">
      <c r="A13381" s="118">
        <v>45139</v>
      </c>
      <c r="B13381" t="s">
        <v>333</v>
      </c>
      <c r="C13381" t="s">
        <v>332</v>
      </c>
      <c r="D13381" t="s">
        <v>470</v>
      </c>
      <c r="E13381" t="s">
        <v>2142</v>
      </c>
      <c r="F13381" s="119" t="s">
        <v>899</v>
      </c>
      <c r="G13381" t="s">
        <v>898</v>
      </c>
      <c r="H13381" t="s">
        <v>327</v>
      </c>
      <c r="I13381">
        <v>77</v>
      </c>
      <c r="J13381" t="s">
        <v>145</v>
      </c>
      <c r="K13381" t="s">
        <v>137</v>
      </c>
      <c r="L13381">
        <f>I13381*$Q$2/100/1000</f>
        <v>2.8489999999999999E-4</v>
      </c>
    </row>
    <row r="13382" spans="1:12">
      <c r="A13382" s="118">
        <v>45139</v>
      </c>
      <c r="B13382" t="s">
        <v>333</v>
      </c>
      <c r="C13382" t="s">
        <v>332</v>
      </c>
      <c r="D13382" t="s">
        <v>480</v>
      </c>
      <c r="E13382" t="s">
        <v>2141</v>
      </c>
      <c r="F13382" s="119" t="s">
        <v>899</v>
      </c>
      <c r="G13382" t="s">
        <v>898</v>
      </c>
      <c r="H13382" t="s">
        <v>327</v>
      </c>
      <c r="I13382">
        <v>77</v>
      </c>
      <c r="J13382" t="s">
        <v>145</v>
      </c>
      <c r="K13382" t="s">
        <v>137</v>
      </c>
      <c r="L13382">
        <f>I13382*$Q$2/100/1000</f>
        <v>2.8489999999999999E-4</v>
      </c>
    </row>
    <row r="13383" spans="1:12">
      <c r="A13383" s="118">
        <v>45139</v>
      </c>
      <c r="B13383" t="s">
        <v>333</v>
      </c>
      <c r="C13383" t="s">
        <v>332</v>
      </c>
      <c r="D13383" t="s">
        <v>686</v>
      </c>
      <c r="E13383" t="s">
        <v>2140</v>
      </c>
      <c r="F13383" s="119" t="s">
        <v>899</v>
      </c>
      <c r="G13383" t="s">
        <v>898</v>
      </c>
      <c r="H13383" t="s">
        <v>327</v>
      </c>
      <c r="I13383">
        <v>77</v>
      </c>
      <c r="J13383" t="s">
        <v>145</v>
      </c>
      <c r="K13383" t="s">
        <v>137</v>
      </c>
      <c r="L13383">
        <f>I13383*$Q$2/100/1000</f>
        <v>2.8489999999999999E-4</v>
      </c>
    </row>
    <row r="13384" spans="1:12">
      <c r="A13384" s="118">
        <v>45139</v>
      </c>
      <c r="B13384" t="s">
        <v>333</v>
      </c>
      <c r="C13384" t="s">
        <v>332</v>
      </c>
      <c r="D13384" t="s">
        <v>472</v>
      </c>
      <c r="E13384" t="s">
        <v>2139</v>
      </c>
      <c r="F13384" s="119" t="s">
        <v>899</v>
      </c>
      <c r="G13384" t="s">
        <v>898</v>
      </c>
      <c r="H13384" t="s">
        <v>327</v>
      </c>
      <c r="I13384">
        <v>77</v>
      </c>
      <c r="J13384" t="s">
        <v>145</v>
      </c>
      <c r="K13384" t="s">
        <v>137</v>
      </c>
      <c r="L13384">
        <f>I13384*$Q$2/100/1000</f>
        <v>2.8489999999999999E-4</v>
      </c>
    </row>
    <row r="13385" spans="1:12">
      <c r="A13385" s="118">
        <v>45139</v>
      </c>
      <c r="B13385" t="s">
        <v>333</v>
      </c>
      <c r="C13385" t="s">
        <v>332</v>
      </c>
      <c r="D13385" t="s">
        <v>1195</v>
      </c>
      <c r="E13385" t="s">
        <v>2138</v>
      </c>
      <c r="F13385" s="119" t="s">
        <v>1103</v>
      </c>
      <c r="G13385" t="s">
        <v>1102</v>
      </c>
      <c r="H13385" t="s">
        <v>327</v>
      </c>
      <c r="I13385">
        <v>77</v>
      </c>
      <c r="J13385" t="s">
        <v>145</v>
      </c>
      <c r="K13385" t="s">
        <v>137</v>
      </c>
      <c r="L13385">
        <f>I13385*$Q$2/100/1000</f>
        <v>2.8489999999999999E-4</v>
      </c>
    </row>
    <row r="13386" spans="1:12">
      <c r="A13386" s="118">
        <v>45139</v>
      </c>
      <c r="B13386" t="s">
        <v>333</v>
      </c>
      <c r="C13386" t="s">
        <v>332</v>
      </c>
      <c r="D13386" t="s">
        <v>1165</v>
      </c>
      <c r="E13386" t="s">
        <v>2137</v>
      </c>
      <c r="F13386" s="119" t="s">
        <v>1103</v>
      </c>
      <c r="G13386" t="s">
        <v>1102</v>
      </c>
      <c r="H13386" t="s">
        <v>327</v>
      </c>
      <c r="I13386">
        <v>77</v>
      </c>
      <c r="J13386" t="s">
        <v>145</v>
      </c>
      <c r="K13386" t="s">
        <v>137</v>
      </c>
      <c r="L13386">
        <f>I13386*$Q$2/100/1000</f>
        <v>2.8489999999999999E-4</v>
      </c>
    </row>
    <row r="13387" spans="1:12">
      <c r="A13387" s="118">
        <v>45139</v>
      </c>
      <c r="B13387" t="s">
        <v>333</v>
      </c>
      <c r="C13387" t="s">
        <v>332</v>
      </c>
      <c r="D13387" t="s">
        <v>1216</v>
      </c>
      <c r="E13387" t="s">
        <v>2136</v>
      </c>
      <c r="F13387" s="119" t="s">
        <v>1103</v>
      </c>
      <c r="G13387" t="s">
        <v>1102</v>
      </c>
      <c r="H13387" t="s">
        <v>327</v>
      </c>
      <c r="I13387">
        <v>77</v>
      </c>
      <c r="J13387" t="s">
        <v>145</v>
      </c>
      <c r="K13387" t="s">
        <v>137</v>
      </c>
      <c r="L13387">
        <f>I13387*$Q$2/100/1000</f>
        <v>2.8489999999999999E-4</v>
      </c>
    </row>
    <row r="13388" spans="1:12">
      <c r="A13388" s="118">
        <v>45139</v>
      </c>
      <c r="B13388" t="s">
        <v>333</v>
      </c>
      <c r="C13388" t="s">
        <v>332</v>
      </c>
      <c r="D13388" t="s">
        <v>1185</v>
      </c>
      <c r="E13388" t="s">
        <v>2135</v>
      </c>
      <c r="F13388" s="119" t="s">
        <v>1103</v>
      </c>
      <c r="G13388" t="s">
        <v>1102</v>
      </c>
      <c r="H13388" t="s">
        <v>327</v>
      </c>
      <c r="I13388">
        <v>77</v>
      </c>
      <c r="J13388" t="s">
        <v>145</v>
      </c>
      <c r="K13388" t="s">
        <v>137</v>
      </c>
      <c r="L13388">
        <f>I13388*$Q$2/100/1000</f>
        <v>2.8489999999999999E-4</v>
      </c>
    </row>
    <row r="13389" spans="1:12">
      <c r="A13389" s="118">
        <v>45139</v>
      </c>
      <c r="B13389" t="s">
        <v>333</v>
      </c>
      <c r="C13389" t="s">
        <v>332</v>
      </c>
      <c r="D13389" t="s">
        <v>1187</v>
      </c>
      <c r="E13389" t="s">
        <v>2134</v>
      </c>
      <c r="F13389" s="119" t="s">
        <v>1103</v>
      </c>
      <c r="G13389" t="s">
        <v>1102</v>
      </c>
      <c r="H13389" t="s">
        <v>327</v>
      </c>
      <c r="I13389">
        <v>77</v>
      </c>
      <c r="J13389" t="s">
        <v>145</v>
      </c>
      <c r="K13389" t="s">
        <v>137</v>
      </c>
      <c r="L13389">
        <f>I13389*$Q$2/100/1000</f>
        <v>2.8489999999999999E-4</v>
      </c>
    </row>
    <row r="13390" spans="1:12">
      <c r="A13390" s="118">
        <v>45139</v>
      </c>
      <c r="B13390" t="s">
        <v>333</v>
      </c>
      <c r="C13390" t="s">
        <v>332</v>
      </c>
      <c r="D13390" t="s">
        <v>1178</v>
      </c>
      <c r="E13390" t="s">
        <v>2133</v>
      </c>
      <c r="F13390" s="119" t="s">
        <v>1103</v>
      </c>
      <c r="G13390" t="s">
        <v>1102</v>
      </c>
      <c r="H13390" t="s">
        <v>327</v>
      </c>
      <c r="I13390">
        <v>77</v>
      </c>
      <c r="J13390" t="s">
        <v>145</v>
      </c>
      <c r="K13390" t="s">
        <v>137</v>
      </c>
      <c r="L13390">
        <f>I13390*$Q$2/100/1000</f>
        <v>2.8489999999999999E-4</v>
      </c>
    </row>
    <row r="13391" spans="1:12">
      <c r="A13391" s="118">
        <v>45139</v>
      </c>
      <c r="B13391" t="s">
        <v>333</v>
      </c>
      <c r="C13391" t="s">
        <v>332</v>
      </c>
      <c r="D13391" t="s">
        <v>1189</v>
      </c>
      <c r="E13391" t="s">
        <v>2132</v>
      </c>
      <c r="F13391" s="119" t="s">
        <v>1103</v>
      </c>
      <c r="G13391" t="s">
        <v>1102</v>
      </c>
      <c r="H13391" t="s">
        <v>327</v>
      </c>
      <c r="I13391">
        <v>77</v>
      </c>
      <c r="J13391" t="s">
        <v>145</v>
      </c>
      <c r="K13391" t="s">
        <v>137</v>
      </c>
      <c r="L13391">
        <f>I13391*$Q$2/100/1000</f>
        <v>2.8489999999999999E-4</v>
      </c>
    </row>
    <row r="13392" spans="1:12">
      <c r="A13392" s="118">
        <v>45139</v>
      </c>
      <c r="B13392" t="s">
        <v>333</v>
      </c>
      <c r="C13392" t="s">
        <v>332</v>
      </c>
      <c r="D13392" t="s">
        <v>1181</v>
      </c>
      <c r="E13392" t="s">
        <v>2131</v>
      </c>
      <c r="F13392" s="119" t="s">
        <v>1103</v>
      </c>
      <c r="G13392" t="s">
        <v>1102</v>
      </c>
      <c r="H13392" t="s">
        <v>327</v>
      </c>
      <c r="I13392">
        <v>77</v>
      </c>
      <c r="J13392" t="s">
        <v>145</v>
      </c>
      <c r="K13392" t="s">
        <v>137</v>
      </c>
      <c r="L13392">
        <f>I13392*$Q$2/100/1000</f>
        <v>2.8489999999999999E-4</v>
      </c>
    </row>
    <row r="13393" spans="1:12">
      <c r="A13393" s="118">
        <v>45139</v>
      </c>
      <c r="B13393" t="s">
        <v>333</v>
      </c>
      <c r="C13393" t="s">
        <v>332</v>
      </c>
      <c r="D13393" t="s">
        <v>1183</v>
      </c>
      <c r="E13393" t="s">
        <v>2130</v>
      </c>
      <c r="F13393" s="119" t="s">
        <v>1103</v>
      </c>
      <c r="G13393" t="s">
        <v>1102</v>
      </c>
      <c r="H13393" t="s">
        <v>327</v>
      </c>
      <c r="I13393">
        <v>77</v>
      </c>
      <c r="J13393" t="s">
        <v>145</v>
      </c>
      <c r="K13393" t="s">
        <v>137</v>
      </c>
      <c r="L13393">
        <f>I13393*$Q$2/100/1000</f>
        <v>2.8489999999999999E-4</v>
      </c>
    </row>
    <row r="13394" spans="1:12">
      <c r="A13394" s="118">
        <v>45139</v>
      </c>
      <c r="B13394" t="s">
        <v>333</v>
      </c>
      <c r="C13394" t="s">
        <v>332</v>
      </c>
      <c r="D13394" t="s">
        <v>537</v>
      </c>
      <c r="E13394" t="s">
        <v>2129</v>
      </c>
      <c r="F13394" s="119" t="s">
        <v>1103</v>
      </c>
      <c r="G13394" t="s">
        <v>1102</v>
      </c>
      <c r="H13394" t="s">
        <v>327</v>
      </c>
      <c r="I13394">
        <v>77</v>
      </c>
      <c r="J13394" t="s">
        <v>145</v>
      </c>
      <c r="K13394" t="s">
        <v>137</v>
      </c>
      <c r="L13394">
        <f>I13394*$Q$2/100/1000</f>
        <v>2.8489999999999999E-4</v>
      </c>
    </row>
    <row r="13395" spans="1:12">
      <c r="A13395" s="118">
        <v>45139</v>
      </c>
      <c r="B13395" t="s">
        <v>333</v>
      </c>
      <c r="C13395" t="s">
        <v>332</v>
      </c>
      <c r="D13395" t="s">
        <v>627</v>
      </c>
      <c r="E13395" t="s">
        <v>2128</v>
      </c>
      <c r="F13395" s="119" t="s">
        <v>1103</v>
      </c>
      <c r="G13395" t="s">
        <v>1102</v>
      </c>
      <c r="H13395" t="s">
        <v>327</v>
      </c>
      <c r="I13395">
        <v>77</v>
      </c>
      <c r="J13395" t="s">
        <v>145</v>
      </c>
      <c r="K13395" t="s">
        <v>137</v>
      </c>
      <c r="L13395">
        <f>I13395*$Q$2/100/1000</f>
        <v>2.8489999999999999E-4</v>
      </c>
    </row>
    <row r="13396" spans="1:12">
      <c r="A13396" s="118">
        <v>45231</v>
      </c>
      <c r="B13396" t="s">
        <v>559</v>
      </c>
      <c r="C13396" t="s">
        <v>558</v>
      </c>
      <c r="D13396" t="s">
        <v>2127</v>
      </c>
      <c r="E13396" t="s">
        <v>2126</v>
      </c>
      <c r="F13396">
        <v>56202191</v>
      </c>
      <c r="G13396" t="s">
        <v>555</v>
      </c>
      <c r="H13396" t="s">
        <v>554</v>
      </c>
      <c r="I13396">
        <v>420</v>
      </c>
      <c r="J13396" t="s">
        <v>145</v>
      </c>
      <c r="K13396" t="s">
        <v>137</v>
      </c>
      <c r="L13396">
        <f>I13396*$Q$2/100/1000</f>
        <v>1.554E-3</v>
      </c>
    </row>
    <row r="13397" spans="1:12">
      <c r="A13397" s="118">
        <v>44986</v>
      </c>
      <c r="B13397" t="s">
        <v>2098</v>
      </c>
      <c r="C13397" t="s">
        <v>2097</v>
      </c>
      <c r="D13397" t="s">
        <v>2096</v>
      </c>
      <c r="E13397" t="s">
        <v>2125</v>
      </c>
      <c r="F13397">
        <v>42258501</v>
      </c>
      <c r="G13397" t="s">
        <v>2094</v>
      </c>
      <c r="H13397" t="s">
        <v>2093</v>
      </c>
      <c r="I13397">
        <v>330</v>
      </c>
      <c r="J13397" t="s">
        <v>223</v>
      </c>
      <c r="K13397" t="s">
        <v>137</v>
      </c>
      <c r="L13397">
        <f>I13397*$Q$5/1000</f>
        <v>0.33552750000000003</v>
      </c>
    </row>
    <row r="13398" spans="1:12">
      <c r="A13398" s="118">
        <v>45139</v>
      </c>
      <c r="B13398" t="s">
        <v>333</v>
      </c>
      <c r="C13398" t="s">
        <v>332</v>
      </c>
      <c r="D13398" t="s">
        <v>1162</v>
      </c>
      <c r="E13398" t="s">
        <v>2124</v>
      </c>
      <c r="F13398" s="119" t="s">
        <v>1103</v>
      </c>
      <c r="G13398" t="s">
        <v>1102</v>
      </c>
      <c r="H13398" t="s">
        <v>327</v>
      </c>
      <c r="I13398">
        <v>77</v>
      </c>
      <c r="J13398" t="s">
        <v>145</v>
      </c>
      <c r="K13398" t="s">
        <v>137</v>
      </c>
      <c r="L13398">
        <f>I13398*$Q$2/100/1000</f>
        <v>2.8489999999999999E-4</v>
      </c>
    </row>
    <row r="13399" spans="1:12">
      <c r="A13399" s="118">
        <v>45231</v>
      </c>
      <c r="B13399" t="s">
        <v>2123</v>
      </c>
      <c r="C13399" t="s">
        <v>2122</v>
      </c>
      <c r="D13399" t="s">
        <v>2121</v>
      </c>
      <c r="E13399" t="s">
        <v>2120</v>
      </c>
      <c r="F13399">
        <v>13208972</v>
      </c>
      <c r="G13399" t="s">
        <v>2119</v>
      </c>
      <c r="H13399" t="s">
        <v>2118</v>
      </c>
      <c r="I13399">
        <v>428</v>
      </c>
      <c r="J13399" t="s">
        <v>145</v>
      </c>
      <c r="K13399" t="s">
        <v>137</v>
      </c>
      <c r="L13399">
        <f>I13399*$Q$2/100/1000</f>
        <v>1.5835999999999999E-3</v>
      </c>
    </row>
    <row r="13400" spans="1:12">
      <c r="A13400" s="118">
        <v>45139</v>
      </c>
      <c r="B13400" t="s">
        <v>333</v>
      </c>
      <c r="C13400" t="s">
        <v>332</v>
      </c>
      <c r="D13400" t="s">
        <v>1221</v>
      </c>
      <c r="E13400" t="s">
        <v>2117</v>
      </c>
      <c r="F13400" s="119" t="s">
        <v>1103</v>
      </c>
      <c r="G13400" t="s">
        <v>1102</v>
      </c>
      <c r="H13400" t="s">
        <v>327</v>
      </c>
      <c r="I13400">
        <v>77</v>
      </c>
      <c r="J13400" t="s">
        <v>145</v>
      </c>
      <c r="K13400" t="s">
        <v>137</v>
      </c>
      <c r="L13400">
        <f>I13400*$Q$2/100/1000</f>
        <v>2.8489999999999999E-4</v>
      </c>
    </row>
    <row r="13401" spans="1:12">
      <c r="A13401" s="118">
        <v>45139</v>
      </c>
      <c r="B13401" t="s">
        <v>333</v>
      </c>
      <c r="C13401" t="s">
        <v>332</v>
      </c>
      <c r="D13401" t="s">
        <v>629</v>
      </c>
      <c r="E13401" t="s">
        <v>2116</v>
      </c>
      <c r="F13401" s="119" t="s">
        <v>1103</v>
      </c>
      <c r="G13401" t="s">
        <v>1102</v>
      </c>
      <c r="H13401" t="s">
        <v>327</v>
      </c>
      <c r="I13401">
        <v>77</v>
      </c>
      <c r="J13401" t="s">
        <v>145</v>
      </c>
      <c r="K13401" t="s">
        <v>137</v>
      </c>
      <c r="L13401">
        <f>I13401*$Q$2/100/1000</f>
        <v>2.8489999999999999E-4</v>
      </c>
    </row>
    <row r="13402" spans="1:12">
      <c r="A13402" s="118">
        <v>45139</v>
      </c>
      <c r="B13402" t="s">
        <v>333</v>
      </c>
      <c r="C13402" t="s">
        <v>332</v>
      </c>
      <c r="D13402" t="s">
        <v>1209</v>
      </c>
      <c r="E13402" t="s">
        <v>2115</v>
      </c>
      <c r="F13402" s="119" t="s">
        <v>1103</v>
      </c>
      <c r="G13402" t="s">
        <v>1102</v>
      </c>
      <c r="H13402" t="s">
        <v>327</v>
      </c>
      <c r="I13402">
        <v>77</v>
      </c>
      <c r="J13402" t="s">
        <v>145</v>
      </c>
      <c r="K13402" t="s">
        <v>137</v>
      </c>
      <c r="L13402">
        <f>I13402*$Q$2/100/1000</f>
        <v>2.8489999999999999E-4</v>
      </c>
    </row>
    <row r="13403" spans="1:12">
      <c r="A13403" s="118">
        <v>45139</v>
      </c>
      <c r="B13403" t="s">
        <v>333</v>
      </c>
      <c r="C13403" t="s">
        <v>332</v>
      </c>
      <c r="D13403" t="s">
        <v>1200</v>
      </c>
      <c r="E13403" t="s">
        <v>2114</v>
      </c>
      <c r="F13403" s="119" t="s">
        <v>1103</v>
      </c>
      <c r="G13403" t="s">
        <v>1102</v>
      </c>
      <c r="H13403" t="s">
        <v>327</v>
      </c>
      <c r="I13403">
        <v>77</v>
      </c>
      <c r="J13403" t="s">
        <v>145</v>
      </c>
      <c r="K13403" t="s">
        <v>137</v>
      </c>
      <c r="L13403">
        <f>I13403*$Q$2/100/1000</f>
        <v>2.8489999999999999E-4</v>
      </c>
    </row>
    <row r="13404" spans="1:12">
      <c r="A13404" s="118">
        <v>45139</v>
      </c>
      <c r="B13404" t="s">
        <v>333</v>
      </c>
      <c r="C13404" t="s">
        <v>332</v>
      </c>
      <c r="D13404" t="s">
        <v>1197</v>
      </c>
      <c r="E13404" t="s">
        <v>2113</v>
      </c>
      <c r="F13404" s="119" t="s">
        <v>1103</v>
      </c>
      <c r="G13404" t="s">
        <v>1102</v>
      </c>
      <c r="H13404" t="s">
        <v>327</v>
      </c>
      <c r="I13404">
        <v>77</v>
      </c>
      <c r="J13404" t="s">
        <v>145</v>
      </c>
      <c r="K13404" t="s">
        <v>137</v>
      </c>
      <c r="L13404">
        <f>I13404*$Q$2/100/1000</f>
        <v>2.8489999999999999E-4</v>
      </c>
    </row>
    <row r="13405" spans="1:12">
      <c r="A13405" s="118">
        <v>45139</v>
      </c>
      <c r="B13405" t="s">
        <v>333</v>
      </c>
      <c r="C13405" t="s">
        <v>332</v>
      </c>
      <c r="D13405" t="s">
        <v>1193</v>
      </c>
      <c r="E13405" t="s">
        <v>2112</v>
      </c>
      <c r="F13405" s="119" t="s">
        <v>1103</v>
      </c>
      <c r="G13405" t="s">
        <v>1102</v>
      </c>
      <c r="H13405" t="s">
        <v>327</v>
      </c>
      <c r="I13405">
        <v>77</v>
      </c>
      <c r="J13405" t="s">
        <v>145</v>
      </c>
      <c r="K13405" t="s">
        <v>137</v>
      </c>
      <c r="L13405">
        <f>I13405*$Q$2/100/1000</f>
        <v>2.8489999999999999E-4</v>
      </c>
    </row>
    <row r="13406" spans="1:12">
      <c r="A13406" s="118">
        <v>45139</v>
      </c>
      <c r="B13406" t="s">
        <v>333</v>
      </c>
      <c r="C13406" t="s">
        <v>332</v>
      </c>
      <c r="D13406" t="s">
        <v>1191</v>
      </c>
      <c r="E13406" t="s">
        <v>2111</v>
      </c>
      <c r="F13406" s="119" t="s">
        <v>1103</v>
      </c>
      <c r="G13406" t="s">
        <v>1102</v>
      </c>
      <c r="H13406" t="s">
        <v>327</v>
      </c>
      <c r="I13406">
        <v>77</v>
      </c>
      <c r="J13406" t="s">
        <v>145</v>
      </c>
      <c r="K13406" t="s">
        <v>137</v>
      </c>
      <c r="L13406">
        <f>I13406*$Q$2/100/1000</f>
        <v>2.8489999999999999E-4</v>
      </c>
    </row>
    <row r="13407" spans="1:12">
      <c r="A13407" s="118">
        <v>45139</v>
      </c>
      <c r="B13407" t="s">
        <v>333</v>
      </c>
      <c r="C13407" t="s">
        <v>332</v>
      </c>
      <c r="D13407" t="s">
        <v>625</v>
      </c>
      <c r="E13407" t="s">
        <v>2110</v>
      </c>
      <c r="F13407" s="119" t="s">
        <v>1103</v>
      </c>
      <c r="G13407" t="s">
        <v>1102</v>
      </c>
      <c r="H13407" t="s">
        <v>327</v>
      </c>
      <c r="I13407">
        <v>77</v>
      </c>
      <c r="J13407" t="s">
        <v>145</v>
      </c>
      <c r="K13407" t="s">
        <v>137</v>
      </c>
      <c r="L13407">
        <f>I13407*$Q$2/100/1000</f>
        <v>2.8489999999999999E-4</v>
      </c>
    </row>
    <row r="13408" spans="1:12">
      <c r="A13408" s="118">
        <v>45139</v>
      </c>
      <c r="B13408" t="s">
        <v>333</v>
      </c>
      <c r="C13408" t="s">
        <v>332</v>
      </c>
      <c r="D13408" t="s">
        <v>1216</v>
      </c>
      <c r="E13408" t="s">
        <v>2109</v>
      </c>
      <c r="F13408" s="119" t="s">
        <v>1040</v>
      </c>
      <c r="G13408" t="s">
        <v>1039</v>
      </c>
      <c r="H13408" t="s">
        <v>327</v>
      </c>
      <c r="I13408">
        <v>77</v>
      </c>
      <c r="J13408" t="s">
        <v>145</v>
      </c>
      <c r="K13408" t="s">
        <v>137</v>
      </c>
      <c r="L13408">
        <f>I13408*$Q$2/100/1000</f>
        <v>2.8489999999999999E-4</v>
      </c>
    </row>
    <row r="13409" spans="1:12">
      <c r="A13409" s="118">
        <v>45139</v>
      </c>
      <c r="B13409" t="s">
        <v>333</v>
      </c>
      <c r="C13409" t="s">
        <v>332</v>
      </c>
      <c r="D13409" t="s">
        <v>1197</v>
      </c>
      <c r="E13409" t="s">
        <v>2108</v>
      </c>
      <c r="F13409" s="119" t="s">
        <v>1040</v>
      </c>
      <c r="G13409" t="s">
        <v>1039</v>
      </c>
      <c r="H13409" t="s">
        <v>327</v>
      </c>
      <c r="I13409">
        <v>77</v>
      </c>
      <c r="J13409" t="s">
        <v>145</v>
      </c>
      <c r="K13409" t="s">
        <v>137</v>
      </c>
      <c r="L13409">
        <f>I13409*$Q$2/100/1000</f>
        <v>2.8489999999999999E-4</v>
      </c>
    </row>
    <row r="13410" spans="1:12">
      <c r="A13410" s="118">
        <v>45139</v>
      </c>
      <c r="B13410" t="s">
        <v>333</v>
      </c>
      <c r="C13410" t="s">
        <v>332</v>
      </c>
      <c r="D13410" t="s">
        <v>1200</v>
      </c>
      <c r="E13410" t="s">
        <v>2107</v>
      </c>
      <c r="F13410" s="119" t="s">
        <v>1040</v>
      </c>
      <c r="G13410" t="s">
        <v>1039</v>
      </c>
      <c r="H13410" t="s">
        <v>327</v>
      </c>
      <c r="I13410">
        <v>77</v>
      </c>
      <c r="J13410" t="s">
        <v>145</v>
      </c>
      <c r="K13410" t="s">
        <v>137</v>
      </c>
      <c r="L13410">
        <f>I13410*$Q$2/100/1000</f>
        <v>2.8489999999999999E-4</v>
      </c>
    </row>
    <row r="13411" spans="1:12">
      <c r="A13411" s="118">
        <v>45231</v>
      </c>
      <c r="B13411" t="s">
        <v>271</v>
      </c>
      <c r="C13411" t="s">
        <v>270</v>
      </c>
      <c r="D13411" t="s">
        <v>1863</v>
      </c>
      <c r="E13411" t="s">
        <v>2106</v>
      </c>
      <c r="F13411">
        <v>30202403</v>
      </c>
      <c r="G13411" t="s">
        <v>267</v>
      </c>
      <c r="H13411" t="s">
        <v>266</v>
      </c>
      <c r="I13411">
        <v>180</v>
      </c>
      <c r="J13411" t="s">
        <v>145</v>
      </c>
      <c r="K13411" t="s">
        <v>137</v>
      </c>
      <c r="L13411">
        <f>I13411*$Q$2/100/1000</f>
        <v>6.6599999999999993E-4</v>
      </c>
    </row>
    <row r="13412" spans="1:12">
      <c r="A13412" s="118">
        <v>45139</v>
      </c>
      <c r="B13412" t="s">
        <v>333</v>
      </c>
      <c r="C13412" t="s">
        <v>332</v>
      </c>
      <c r="D13412" t="s">
        <v>1209</v>
      </c>
      <c r="E13412" t="s">
        <v>2105</v>
      </c>
      <c r="F13412" s="119" t="s">
        <v>1040</v>
      </c>
      <c r="G13412" t="s">
        <v>1039</v>
      </c>
      <c r="H13412" t="s">
        <v>327</v>
      </c>
      <c r="I13412">
        <v>77</v>
      </c>
      <c r="J13412" t="s">
        <v>145</v>
      </c>
      <c r="K13412" t="s">
        <v>137</v>
      </c>
      <c r="L13412">
        <f>I13412*$Q$2/100/1000</f>
        <v>2.8489999999999999E-4</v>
      </c>
    </row>
    <row r="13413" spans="1:12">
      <c r="A13413" s="118">
        <v>45231</v>
      </c>
      <c r="B13413" t="s">
        <v>559</v>
      </c>
      <c r="C13413" t="s">
        <v>558</v>
      </c>
      <c r="D13413" t="s">
        <v>557</v>
      </c>
      <c r="E13413" t="s">
        <v>2104</v>
      </c>
      <c r="F13413">
        <v>56202191</v>
      </c>
      <c r="G13413" t="s">
        <v>555</v>
      </c>
      <c r="H13413" t="s">
        <v>554</v>
      </c>
      <c r="I13413">
        <v>420</v>
      </c>
      <c r="J13413" t="s">
        <v>145</v>
      </c>
      <c r="K13413" t="s">
        <v>137</v>
      </c>
      <c r="L13413">
        <f>I13413*$Q$2/100/1000</f>
        <v>1.554E-3</v>
      </c>
    </row>
    <row r="13414" spans="1:12">
      <c r="A13414" s="118">
        <v>45139</v>
      </c>
      <c r="B13414" t="s">
        <v>333</v>
      </c>
      <c r="C13414" t="s">
        <v>332</v>
      </c>
      <c r="D13414" t="s">
        <v>1193</v>
      </c>
      <c r="E13414" t="s">
        <v>2103</v>
      </c>
      <c r="F13414" s="119" t="s">
        <v>1040</v>
      </c>
      <c r="G13414" t="s">
        <v>1039</v>
      </c>
      <c r="H13414" t="s">
        <v>327</v>
      </c>
      <c r="I13414">
        <v>77</v>
      </c>
      <c r="J13414" t="s">
        <v>145</v>
      </c>
      <c r="K13414" t="s">
        <v>137</v>
      </c>
      <c r="L13414">
        <f>I13414*$Q$2/100/1000</f>
        <v>2.8489999999999999E-4</v>
      </c>
    </row>
    <row r="13415" spans="1:12">
      <c r="A13415" s="118">
        <v>45047</v>
      </c>
      <c r="B13415" t="s">
        <v>2098</v>
      </c>
      <c r="C13415" t="s">
        <v>2097</v>
      </c>
      <c r="D13415" t="s">
        <v>2096</v>
      </c>
      <c r="E13415" t="s">
        <v>2102</v>
      </c>
      <c r="F13415">
        <v>42258501</v>
      </c>
      <c r="G13415" t="s">
        <v>2094</v>
      </c>
      <c r="H13415" t="s">
        <v>2093</v>
      </c>
      <c r="I13415">
        <v>330</v>
      </c>
      <c r="J13415" t="s">
        <v>223</v>
      </c>
      <c r="K13415" t="s">
        <v>137</v>
      </c>
      <c r="L13415">
        <f>I13415*$Q$5/1000</f>
        <v>0.33552750000000003</v>
      </c>
    </row>
    <row r="13416" spans="1:12">
      <c r="A13416" s="118">
        <v>45139</v>
      </c>
      <c r="B13416" t="s">
        <v>333</v>
      </c>
      <c r="C13416" t="s">
        <v>332</v>
      </c>
      <c r="D13416" t="s">
        <v>1195</v>
      </c>
      <c r="E13416" t="s">
        <v>2101</v>
      </c>
      <c r="F13416" s="119" t="s">
        <v>1040</v>
      </c>
      <c r="G13416" t="s">
        <v>1039</v>
      </c>
      <c r="H13416" t="s">
        <v>327</v>
      </c>
      <c r="I13416">
        <v>77</v>
      </c>
      <c r="J13416" t="s">
        <v>145</v>
      </c>
      <c r="K13416" t="s">
        <v>137</v>
      </c>
      <c r="L13416">
        <f>I13416*$Q$2/100/1000</f>
        <v>2.8489999999999999E-4</v>
      </c>
    </row>
    <row r="13417" spans="1:12">
      <c r="A13417" s="118">
        <v>45078</v>
      </c>
      <c r="B13417" t="s">
        <v>2098</v>
      </c>
      <c r="C13417" t="s">
        <v>2097</v>
      </c>
      <c r="D13417" t="s">
        <v>2100</v>
      </c>
      <c r="E13417" t="s">
        <v>2099</v>
      </c>
      <c r="F13417">
        <v>42258501</v>
      </c>
      <c r="G13417" t="s">
        <v>2094</v>
      </c>
      <c r="H13417" t="s">
        <v>2093</v>
      </c>
      <c r="I13417">
        <v>330</v>
      </c>
      <c r="J13417" t="s">
        <v>223</v>
      </c>
      <c r="K13417" t="s">
        <v>137</v>
      </c>
      <c r="L13417">
        <f>I13417*$Q$5/1000</f>
        <v>0.33552750000000003</v>
      </c>
    </row>
    <row r="13418" spans="1:12">
      <c r="A13418" s="118">
        <v>45078</v>
      </c>
      <c r="B13418" t="s">
        <v>2098</v>
      </c>
      <c r="C13418" t="s">
        <v>2097</v>
      </c>
      <c r="D13418" t="s">
        <v>2096</v>
      </c>
      <c r="E13418" t="s">
        <v>2095</v>
      </c>
      <c r="F13418">
        <v>42258501</v>
      </c>
      <c r="G13418" t="s">
        <v>2094</v>
      </c>
      <c r="H13418" t="s">
        <v>2093</v>
      </c>
      <c r="I13418">
        <v>330</v>
      </c>
      <c r="J13418" t="s">
        <v>223</v>
      </c>
      <c r="K13418" t="s">
        <v>137</v>
      </c>
      <c r="L13418">
        <f>I13418*$Q$5/1000</f>
        <v>0.33552750000000003</v>
      </c>
    </row>
    <row r="13419" spans="1:12">
      <c r="A13419" s="118">
        <v>45231</v>
      </c>
      <c r="B13419" t="s">
        <v>418</v>
      </c>
      <c r="C13419" t="s">
        <v>417</v>
      </c>
      <c r="D13419" t="s">
        <v>416</v>
      </c>
      <c r="E13419" t="s">
        <v>2092</v>
      </c>
      <c r="F13419" t="s">
        <v>414</v>
      </c>
      <c r="G13419" t="s">
        <v>413</v>
      </c>
      <c r="H13419" s="121" t="s">
        <v>412</v>
      </c>
      <c r="I13419">
        <v>1310</v>
      </c>
      <c r="J13419" t="s">
        <v>223</v>
      </c>
      <c r="K13419" t="s">
        <v>137</v>
      </c>
      <c r="L13419">
        <f>I13419*$Q$5/10/1000</f>
        <v>0.13319425000000001</v>
      </c>
    </row>
    <row r="13420" spans="1:12">
      <c r="A13420" s="118">
        <v>45231</v>
      </c>
      <c r="B13420" t="s">
        <v>418</v>
      </c>
      <c r="C13420" t="s">
        <v>417</v>
      </c>
      <c r="D13420" t="s">
        <v>416</v>
      </c>
      <c r="E13420" t="s">
        <v>2091</v>
      </c>
      <c r="F13420" t="s">
        <v>414</v>
      </c>
      <c r="G13420" t="s">
        <v>413</v>
      </c>
      <c r="H13420" s="121" t="s">
        <v>412</v>
      </c>
      <c r="I13420">
        <v>1310</v>
      </c>
      <c r="J13420" t="s">
        <v>223</v>
      </c>
      <c r="K13420" t="s">
        <v>137</v>
      </c>
      <c r="L13420">
        <f>I13420*$Q$5/10/1000</f>
        <v>0.13319425000000001</v>
      </c>
    </row>
    <row r="13421" spans="1:12">
      <c r="A13421" s="118">
        <v>45139</v>
      </c>
      <c r="B13421" t="s">
        <v>333</v>
      </c>
      <c r="C13421" t="s">
        <v>332</v>
      </c>
      <c r="D13421" t="s">
        <v>1165</v>
      </c>
      <c r="E13421" t="s">
        <v>2090</v>
      </c>
      <c r="F13421" s="119" t="s">
        <v>1040</v>
      </c>
      <c r="G13421" t="s">
        <v>1039</v>
      </c>
      <c r="H13421" t="s">
        <v>327</v>
      </c>
      <c r="I13421">
        <v>77</v>
      </c>
      <c r="J13421" t="s">
        <v>145</v>
      </c>
      <c r="K13421" t="s">
        <v>137</v>
      </c>
      <c r="L13421">
        <f>I13421*$Q$2/100/1000</f>
        <v>2.8489999999999999E-4</v>
      </c>
    </row>
    <row r="13422" spans="1:12">
      <c r="A13422" s="118">
        <v>45139</v>
      </c>
      <c r="B13422" t="s">
        <v>333</v>
      </c>
      <c r="C13422" t="s">
        <v>332</v>
      </c>
      <c r="D13422" t="s">
        <v>1191</v>
      </c>
      <c r="E13422" t="s">
        <v>2089</v>
      </c>
      <c r="F13422" s="119" t="s">
        <v>1040</v>
      </c>
      <c r="G13422" t="s">
        <v>1039</v>
      </c>
      <c r="H13422" t="s">
        <v>327</v>
      </c>
      <c r="I13422">
        <v>77</v>
      </c>
      <c r="J13422" t="s">
        <v>145</v>
      </c>
      <c r="K13422" t="s">
        <v>137</v>
      </c>
      <c r="L13422">
        <f>I13422*$Q$2/100/1000</f>
        <v>2.8489999999999999E-4</v>
      </c>
    </row>
    <row r="13423" spans="1:12">
      <c r="A13423" s="118">
        <v>45139</v>
      </c>
      <c r="B13423" t="s">
        <v>333</v>
      </c>
      <c r="C13423" t="s">
        <v>332</v>
      </c>
      <c r="D13423" t="s">
        <v>1189</v>
      </c>
      <c r="E13423" t="s">
        <v>2088</v>
      </c>
      <c r="F13423" s="119" t="s">
        <v>1040</v>
      </c>
      <c r="G13423" t="s">
        <v>1039</v>
      </c>
      <c r="H13423" t="s">
        <v>327</v>
      </c>
      <c r="I13423">
        <v>77</v>
      </c>
      <c r="J13423" t="s">
        <v>145</v>
      </c>
      <c r="K13423" t="s">
        <v>137</v>
      </c>
      <c r="L13423">
        <f>I13423*$Q$2/100/1000</f>
        <v>2.8489999999999999E-4</v>
      </c>
    </row>
    <row r="13424" spans="1:12">
      <c r="A13424" s="118">
        <v>45139</v>
      </c>
      <c r="B13424" t="s">
        <v>333</v>
      </c>
      <c r="C13424" t="s">
        <v>332</v>
      </c>
      <c r="D13424" t="s">
        <v>1178</v>
      </c>
      <c r="E13424" t="s">
        <v>2087</v>
      </c>
      <c r="F13424" s="119" t="s">
        <v>1040</v>
      </c>
      <c r="G13424" t="s">
        <v>1039</v>
      </c>
      <c r="H13424" t="s">
        <v>327</v>
      </c>
      <c r="I13424">
        <v>77</v>
      </c>
      <c r="J13424" t="s">
        <v>145</v>
      </c>
      <c r="K13424" t="s">
        <v>137</v>
      </c>
      <c r="L13424">
        <f>I13424*$Q$2/100/1000</f>
        <v>2.8489999999999999E-4</v>
      </c>
    </row>
    <row r="13425" spans="1:12">
      <c r="A13425" s="118">
        <v>45231</v>
      </c>
      <c r="B13425" t="s">
        <v>460</v>
      </c>
      <c r="C13425" t="s">
        <v>459</v>
      </c>
      <c r="D13425" t="s">
        <v>2086</v>
      </c>
      <c r="E13425" t="s">
        <v>2085</v>
      </c>
      <c r="F13425">
        <v>50205991</v>
      </c>
      <c r="G13425" t="s">
        <v>2084</v>
      </c>
      <c r="H13425" t="s">
        <v>455</v>
      </c>
      <c r="I13425">
        <v>103.6</v>
      </c>
      <c r="J13425" t="s">
        <v>145</v>
      </c>
      <c r="K13425" t="s">
        <v>137</v>
      </c>
      <c r="L13425">
        <f>I13425*$Q$2/100/1000</f>
        <v>3.8331999999999998E-4</v>
      </c>
    </row>
    <row r="13426" spans="1:12">
      <c r="A13426" s="118">
        <v>45139</v>
      </c>
      <c r="B13426" t="s">
        <v>333</v>
      </c>
      <c r="C13426" t="s">
        <v>332</v>
      </c>
      <c r="D13426" t="s">
        <v>1187</v>
      </c>
      <c r="E13426" t="s">
        <v>2083</v>
      </c>
      <c r="F13426" s="119" t="s">
        <v>1040</v>
      </c>
      <c r="G13426" t="s">
        <v>1039</v>
      </c>
      <c r="H13426" t="s">
        <v>327</v>
      </c>
      <c r="I13426">
        <v>77</v>
      </c>
      <c r="J13426" t="s">
        <v>145</v>
      </c>
      <c r="K13426" t="s">
        <v>137</v>
      </c>
      <c r="L13426">
        <f>I13426*$Q$2/100/1000</f>
        <v>2.8489999999999999E-4</v>
      </c>
    </row>
    <row r="13427" spans="1:12">
      <c r="A13427" s="118">
        <v>45139</v>
      </c>
      <c r="B13427" t="s">
        <v>333</v>
      </c>
      <c r="C13427" t="s">
        <v>332</v>
      </c>
      <c r="D13427" t="s">
        <v>1183</v>
      </c>
      <c r="E13427" t="s">
        <v>2082</v>
      </c>
      <c r="F13427" s="119" t="s">
        <v>1040</v>
      </c>
      <c r="G13427" t="s">
        <v>1039</v>
      </c>
      <c r="H13427" t="s">
        <v>327</v>
      </c>
      <c r="I13427">
        <v>77</v>
      </c>
      <c r="J13427" t="s">
        <v>145</v>
      </c>
      <c r="K13427" t="s">
        <v>137</v>
      </c>
      <c r="L13427">
        <f>I13427*$Q$2/100/1000</f>
        <v>2.8489999999999999E-4</v>
      </c>
    </row>
    <row r="13428" spans="1:12">
      <c r="A13428" s="118">
        <v>45139</v>
      </c>
      <c r="B13428" t="s">
        <v>333</v>
      </c>
      <c r="C13428" t="s">
        <v>332</v>
      </c>
      <c r="D13428" t="s">
        <v>1181</v>
      </c>
      <c r="E13428" t="s">
        <v>2081</v>
      </c>
      <c r="F13428" s="119" t="s">
        <v>1040</v>
      </c>
      <c r="G13428" t="s">
        <v>1039</v>
      </c>
      <c r="H13428" t="s">
        <v>327</v>
      </c>
      <c r="I13428">
        <v>77</v>
      </c>
      <c r="J13428" t="s">
        <v>145</v>
      </c>
      <c r="K13428" t="s">
        <v>137</v>
      </c>
      <c r="L13428">
        <f>I13428*$Q$2/100/1000</f>
        <v>2.8489999999999999E-4</v>
      </c>
    </row>
    <row r="13429" spans="1:12">
      <c r="A13429" s="118">
        <v>45139</v>
      </c>
      <c r="B13429" t="s">
        <v>333</v>
      </c>
      <c r="C13429" t="s">
        <v>332</v>
      </c>
      <c r="D13429" t="s">
        <v>537</v>
      </c>
      <c r="E13429" t="s">
        <v>2080</v>
      </c>
      <c r="F13429" s="119" t="s">
        <v>1040</v>
      </c>
      <c r="G13429" t="s">
        <v>1039</v>
      </c>
      <c r="H13429" t="s">
        <v>327</v>
      </c>
      <c r="I13429">
        <v>77</v>
      </c>
      <c r="J13429" t="s">
        <v>145</v>
      </c>
      <c r="K13429" t="s">
        <v>137</v>
      </c>
      <c r="L13429">
        <f>I13429*$Q$2/100/1000</f>
        <v>2.8489999999999999E-4</v>
      </c>
    </row>
    <row r="13430" spans="1:12">
      <c r="A13430" s="118">
        <v>45139</v>
      </c>
      <c r="B13430" t="s">
        <v>333</v>
      </c>
      <c r="C13430" t="s">
        <v>332</v>
      </c>
      <c r="D13430" t="s">
        <v>625</v>
      </c>
      <c r="E13430" t="s">
        <v>2079</v>
      </c>
      <c r="F13430" s="119" t="s">
        <v>1040</v>
      </c>
      <c r="G13430" t="s">
        <v>1039</v>
      </c>
      <c r="H13430" t="s">
        <v>327</v>
      </c>
      <c r="I13430">
        <v>77</v>
      </c>
      <c r="J13430" t="s">
        <v>145</v>
      </c>
      <c r="K13430" t="s">
        <v>137</v>
      </c>
      <c r="L13430">
        <f>I13430*$Q$2/100/1000</f>
        <v>2.8489999999999999E-4</v>
      </c>
    </row>
    <row r="13431" spans="1:12">
      <c r="A13431" s="118">
        <v>45139</v>
      </c>
      <c r="B13431" t="s">
        <v>333</v>
      </c>
      <c r="C13431" t="s">
        <v>332</v>
      </c>
      <c r="D13431" t="s">
        <v>627</v>
      </c>
      <c r="E13431" t="s">
        <v>2078</v>
      </c>
      <c r="F13431" s="119" t="s">
        <v>1040</v>
      </c>
      <c r="G13431" t="s">
        <v>1039</v>
      </c>
      <c r="H13431" t="s">
        <v>327</v>
      </c>
      <c r="I13431">
        <v>77</v>
      </c>
      <c r="J13431" t="s">
        <v>145</v>
      </c>
      <c r="K13431" t="s">
        <v>137</v>
      </c>
      <c r="L13431">
        <f>I13431*$Q$2/100/1000</f>
        <v>2.8489999999999999E-4</v>
      </c>
    </row>
    <row r="13432" spans="1:12">
      <c r="A13432" s="118">
        <v>45139</v>
      </c>
      <c r="B13432" t="s">
        <v>333</v>
      </c>
      <c r="C13432" t="s">
        <v>332</v>
      </c>
      <c r="D13432" t="s">
        <v>1162</v>
      </c>
      <c r="E13432" t="s">
        <v>2077</v>
      </c>
      <c r="F13432" s="119" t="s">
        <v>1040</v>
      </c>
      <c r="G13432" t="s">
        <v>1039</v>
      </c>
      <c r="H13432" t="s">
        <v>327</v>
      </c>
      <c r="I13432">
        <v>77</v>
      </c>
      <c r="J13432" t="s">
        <v>145</v>
      </c>
      <c r="K13432" t="s">
        <v>137</v>
      </c>
      <c r="L13432">
        <f>I13432*$Q$2/100/1000</f>
        <v>2.8489999999999999E-4</v>
      </c>
    </row>
    <row r="13433" spans="1:12">
      <c r="A13433" s="118">
        <v>45139</v>
      </c>
      <c r="B13433" t="s">
        <v>333</v>
      </c>
      <c r="C13433" t="s">
        <v>332</v>
      </c>
      <c r="D13433" t="s">
        <v>629</v>
      </c>
      <c r="E13433" t="s">
        <v>2076</v>
      </c>
      <c r="F13433" s="119" t="s">
        <v>1040</v>
      </c>
      <c r="G13433" t="s">
        <v>1039</v>
      </c>
      <c r="H13433" t="s">
        <v>327</v>
      </c>
      <c r="I13433">
        <v>77</v>
      </c>
      <c r="J13433" t="s">
        <v>145</v>
      </c>
      <c r="K13433" t="s">
        <v>137</v>
      </c>
      <c r="L13433">
        <f>I13433*$Q$2/100/1000</f>
        <v>2.8489999999999999E-4</v>
      </c>
    </row>
    <row r="13434" spans="1:12">
      <c r="A13434" s="118">
        <v>45139</v>
      </c>
      <c r="B13434" t="s">
        <v>333</v>
      </c>
      <c r="C13434" t="s">
        <v>332</v>
      </c>
      <c r="D13434" t="s">
        <v>1221</v>
      </c>
      <c r="E13434" t="s">
        <v>2075</v>
      </c>
      <c r="F13434" s="119" t="s">
        <v>1040</v>
      </c>
      <c r="G13434" t="s">
        <v>1039</v>
      </c>
      <c r="H13434" t="s">
        <v>327</v>
      </c>
      <c r="I13434">
        <v>77</v>
      </c>
      <c r="J13434" t="s">
        <v>145</v>
      </c>
      <c r="K13434" t="s">
        <v>137</v>
      </c>
      <c r="L13434">
        <f>I13434*$Q$2/100/1000</f>
        <v>2.8489999999999999E-4</v>
      </c>
    </row>
    <row r="13435" spans="1:12">
      <c r="A13435" s="118">
        <v>45139</v>
      </c>
      <c r="B13435" t="s">
        <v>333</v>
      </c>
      <c r="C13435" t="s">
        <v>332</v>
      </c>
      <c r="D13435" t="s">
        <v>1187</v>
      </c>
      <c r="E13435" t="s">
        <v>2074</v>
      </c>
      <c r="F13435" s="119" t="s">
        <v>1114</v>
      </c>
      <c r="G13435" t="s">
        <v>1113</v>
      </c>
      <c r="H13435" t="s">
        <v>327</v>
      </c>
      <c r="I13435">
        <v>77</v>
      </c>
      <c r="J13435" t="s">
        <v>145</v>
      </c>
      <c r="K13435" t="s">
        <v>137</v>
      </c>
      <c r="L13435">
        <f>I13435*$Q$2/100/1000</f>
        <v>2.8489999999999999E-4</v>
      </c>
    </row>
    <row r="13436" spans="1:12">
      <c r="A13436" s="118">
        <v>45139</v>
      </c>
      <c r="B13436" t="s">
        <v>333</v>
      </c>
      <c r="C13436" t="s">
        <v>332</v>
      </c>
      <c r="D13436" t="s">
        <v>1178</v>
      </c>
      <c r="E13436" t="s">
        <v>2073</v>
      </c>
      <c r="F13436" s="119" t="s">
        <v>1114</v>
      </c>
      <c r="G13436" t="s">
        <v>1113</v>
      </c>
      <c r="H13436" t="s">
        <v>327</v>
      </c>
      <c r="I13436">
        <v>77</v>
      </c>
      <c r="J13436" t="s">
        <v>145</v>
      </c>
      <c r="K13436" t="s">
        <v>137</v>
      </c>
      <c r="L13436">
        <f>I13436*$Q$2/100/1000</f>
        <v>2.8489999999999999E-4</v>
      </c>
    </row>
    <row r="13437" spans="1:12">
      <c r="A13437" s="118">
        <v>45139</v>
      </c>
      <c r="B13437" t="s">
        <v>333</v>
      </c>
      <c r="C13437" t="s">
        <v>332</v>
      </c>
      <c r="D13437" t="s">
        <v>1191</v>
      </c>
      <c r="E13437" t="s">
        <v>2072</v>
      </c>
      <c r="F13437" s="119" t="s">
        <v>1114</v>
      </c>
      <c r="G13437" t="s">
        <v>1113</v>
      </c>
      <c r="H13437" t="s">
        <v>327</v>
      </c>
      <c r="I13437">
        <v>77</v>
      </c>
      <c r="J13437" t="s">
        <v>145</v>
      </c>
      <c r="K13437" t="s">
        <v>137</v>
      </c>
      <c r="L13437">
        <f>I13437*$Q$2/100/1000</f>
        <v>2.8489999999999999E-4</v>
      </c>
    </row>
    <row r="13438" spans="1:12">
      <c r="A13438" s="118">
        <v>45139</v>
      </c>
      <c r="B13438" t="s">
        <v>333</v>
      </c>
      <c r="C13438" t="s">
        <v>332</v>
      </c>
      <c r="D13438" t="s">
        <v>1193</v>
      </c>
      <c r="E13438" t="s">
        <v>2071</v>
      </c>
      <c r="F13438" s="119" t="s">
        <v>1114</v>
      </c>
      <c r="G13438" t="s">
        <v>1113</v>
      </c>
      <c r="H13438" t="s">
        <v>327</v>
      </c>
      <c r="I13438">
        <v>77</v>
      </c>
      <c r="J13438" t="s">
        <v>145</v>
      </c>
      <c r="K13438" t="s">
        <v>137</v>
      </c>
      <c r="L13438">
        <f>I13438*$Q$2/100/1000</f>
        <v>2.8489999999999999E-4</v>
      </c>
    </row>
    <row r="13439" spans="1:12">
      <c r="A13439" s="118">
        <v>45231</v>
      </c>
      <c r="B13439" t="s">
        <v>574</v>
      </c>
      <c r="C13439" t="s">
        <v>573</v>
      </c>
      <c r="D13439" t="s">
        <v>1631</v>
      </c>
      <c r="E13439" t="s">
        <v>2070</v>
      </c>
      <c r="F13439">
        <v>57205719</v>
      </c>
      <c r="G13439" t="s">
        <v>586</v>
      </c>
      <c r="H13439" t="s">
        <v>569</v>
      </c>
      <c r="I13439">
        <v>298</v>
      </c>
      <c r="J13439" t="s">
        <v>145</v>
      </c>
      <c r="K13439" t="s">
        <v>137</v>
      </c>
      <c r="L13439">
        <f>I13439*$Q$2/100/1000</f>
        <v>1.1026E-3</v>
      </c>
    </row>
    <row r="13440" spans="1:12">
      <c r="A13440" s="118">
        <v>45231</v>
      </c>
      <c r="B13440" t="s">
        <v>574</v>
      </c>
      <c r="C13440" t="s">
        <v>573</v>
      </c>
      <c r="D13440" t="s">
        <v>577</v>
      </c>
      <c r="E13440" t="s">
        <v>2069</v>
      </c>
      <c r="F13440">
        <v>57205720</v>
      </c>
      <c r="G13440" t="s">
        <v>2068</v>
      </c>
      <c r="H13440" t="s">
        <v>569</v>
      </c>
      <c r="I13440">
        <v>298</v>
      </c>
      <c r="J13440" t="s">
        <v>145</v>
      </c>
      <c r="K13440" t="s">
        <v>137</v>
      </c>
      <c r="L13440">
        <f>I13440*$Q$2/100/1000</f>
        <v>1.1026E-3</v>
      </c>
    </row>
    <row r="13441" spans="1:12">
      <c r="A13441" s="118">
        <v>45231</v>
      </c>
      <c r="B13441" t="s">
        <v>574</v>
      </c>
      <c r="C13441" t="s">
        <v>573</v>
      </c>
      <c r="D13441" t="s">
        <v>1404</v>
      </c>
      <c r="E13441" t="s">
        <v>2067</v>
      </c>
      <c r="F13441">
        <v>101012395</v>
      </c>
      <c r="G13441" t="s">
        <v>570</v>
      </c>
      <c r="H13441" t="s">
        <v>569</v>
      </c>
      <c r="I13441">
        <v>298</v>
      </c>
      <c r="J13441" t="s">
        <v>145</v>
      </c>
      <c r="K13441" t="s">
        <v>137</v>
      </c>
      <c r="L13441">
        <f>I13441*$Q$2/100/1000</f>
        <v>1.1026E-3</v>
      </c>
    </row>
    <row r="13442" spans="1:12">
      <c r="A13442" s="118">
        <v>45139</v>
      </c>
      <c r="B13442" t="s">
        <v>333</v>
      </c>
      <c r="C13442" t="s">
        <v>332</v>
      </c>
      <c r="D13442" t="s">
        <v>1185</v>
      </c>
      <c r="E13442" t="s">
        <v>2066</v>
      </c>
      <c r="F13442" s="119" t="s">
        <v>1114</v>
      </c>
      <c r="G13442" t="s">
        <v>1113</v>
      </c>
      <c r="H13442" t="s">
        <v>327</v>
      </c>
      <c r="I13442">
        <v>77</v>
      </c>
      <c r="J13442" t="s">
        <v>145</v>
      </c>
      <c r="K13442" t="s">
        <v>137</v>
      </c>
      <c r="L13442">
        <f>I13442*$Q$2/100/1000</f>
        <v>2.8489999999999999E-4</v>
      </c>
    </row>
    <row r="13443" spans="1:12">
      <c r="A13443" s="118">
        <v>45139</v>
      </c>
      <c r="B13443" t="s">
        <v>333</v>
      </c>
      <c r="C13443" t="s">
        <v>332</v>
      </c>
      <c r="D13443" t="s">
        <v>1189</v>
      </c>
      <c r="E13443" t="s">
        <v>2065</v>
      </c>
      <c r="F13443" s="119" t="s">
        <v>1114</v>
      </c>
      <c r="G13443" t="s">
        <v>1113</v>
      </c>
      <c r="H13443" t="s">
        <v>327</v>
      </c>
      <c r="I13443">
        <v>77</v>
      </c>
      <c r="J13443" t="s">
        <v>145</v>
      </c>
      <c r="K13443" t="s">
        <v>137</v>
      </c>
      <c r="L13443">
        <f>I13443*$Q$2/100/1000</f>
        <v>2.8489999999999999E-4</v>
      </c>
    </row>
    <row r="13444" spans="1:12">
      <c r="A13444" s="118">
        <v>45139</v>
      </c>
      <c r="B13444" t="s">
        <v>333</v>
      </c>
      <c r="C13444" t="s">
        <v>332</v>
      </c>
      <c r="D13444" t="s">
        <v>1209</v>
      </c>
      <c r="E13444" t="s">
        <v>2064</v>
      </c>
      <c r="F13444" s="119" t="s">
        <v>1114</v>
      </c>
      <c r="G13444" t="s">
        <v>1113</v>
      </c>
      <c r="H13444" t="s">
        <v>327</v>
      </c>
      <c r="I13444">
        <v>77</v>
      </c>
      <c r="J13444" t="s">
        <v>145</v>
      </c>
      <c r="K13444" t="s">
        <v>137</v>
      </c>
      <c r="L13444">
        <f>I13444*$Q$2/100/1000</f>
        <v>2.8489999999999999E-4</v>
      </c>
    </row>
    <row r="13445" spans="1:12">
      <c r="A13445" s="118">
        <v>45139</v>
      </c>
      <c r="B13445" t="s">
        <v>333</v>
      </c>
      <c r="C13445" t="s">
        <v>332</v>
      </c>
      <c r="D13445" t="s">
        <v>627</v>
      </c>
      <c r="E13445" t="s">
        <v>2063</v>
      </c>
      <c r="F13445" s="119" t="s">
        <v>1114</v>
      </c>
      <c r="G13445" t="s">
        <v>1113</v>
      </c>
      <c r="H13445" t="s">
        <v>327</v>
      </c>
      <c r="I13445">
        <v>77</v>
      </c>
      <c r="J13445" t="s">
        <v>145</v>
      </c>
      <c r="K13445" t="s">
        <v>137</v>
      </c>
      <c r="L13445">
        <f>I13445*$Q$2/100/1000</f>
        <v>2.8489999999999999E-4</v>
      </c>
    </row>
    <row r="13446" spans="1:12">
      <c r="A13446" s="118">
        <v>45231</v>
      </c>
      <c r="B13446" t="s">
        <v>240</v>
      </c>
      <c r="C13446" t="s">
        <v>239</v>
      </c>
      <c r="D13446" t="s">
        <v>436</v>
      </c>
      <c r="E13446" t="s">
        <v>2062</v>
      </c>
      <c r="F13446" t="s">
        <v>434</v>
      </c>
      <c r="G13446" t="s">
        <v>433</v>
      </c>
      <c r="H13446" t="s">
        <v>235</v>
      </c>
      <c r="I13446">
        <v>390</v>
      </c>
      <c r="J13446" t="s">
        <v>145</v>
      </c>
      <c r="K13446" t="s">
        <v>137</v>
      </c>
      <c r="L13446">
        <f>I13446*$Q$2/100/1000</f>
        <v>1.4430000000000001E-3</v>
      </c>
    </row>
    <row r="13447" spans="1:12">
      <c r="A13447" s="118">
        <v>45139</v>
      </c>
      <c r="B13447" t="s">
        <v>333</v>
      </c>
      <c r="C13447" t="s">
        <v>332</v>
      </c>
      <c r="D13447" t="s">
        <v>1165</v>
      </c>
      <c r="E13447" t="s">
        <v>2061</v>
      </c>
      <c r="F13447" s="119" t="s">
        <v>1114</v>
      </c>
      <c r="G13447" t="s">
        <v>1113</v>
      </c>
      <c r="H13447" t="s">
        <v>327</v>
      </c>
      <c r="I13447">
        <v>77</v>
      </c>
      <c r="J13447" t="s">
        <v>145</v>
      </c>
      <c r="K13447" t="s">
        <v>137</v>
      </c>
      <c r="L13447">
        <f>I13447*$Q$2/100/1000</f>
        <v>2.8489999999999999E-4</v>
      </c>
    </row>
    <row r="13448" spans="1:12">
      <c r="A13448" s="118">
        <v>45231</v>
      </c>
      <c r="B13448" t="s">
        <v>460</v>
      </c>
      <c r="C13448" t="s">
        <v>459</v>
      </c>
      <c r="D13448" t="s">
        <v>2060</v>
      </c>
      <c r="E13448" t="s">
        <v>2059</v>
      </c>
      <c r="F13448">
        <v>101036192</v>
      </c>
      <c r="G13448" t="s">
        <v>1623</v>
      </c>
      <c r="H13448" t="s">
        <v>455</v>
      </c>
      <c r="I13448">
        <v>103.6</v>
      </c>
      <c r="J13448" t="s">
        <v>145</v>
      </c>
      <c r="K13448" t="s">
        <v>137</v>
      </c>
      <c r="L13448">
        <f>I13448*$Q$2/100/1000</f>
        <v>3.8331999999999998E-4</v>
      </c>
    </row>
    <row r="13449" spans="1:12">
      <c r="A13449" s="118">
        <v>45139</v>
      </c>
      <c r="B13449" t="s">
        <v>333</v>
      </c>
      <c r="C13449" t="s">
        <v>332</v>
      </c>
      <c r="D13449" t="s">
        <v>1162</v>
      </c>
      <c r="E13449" t="s">
        <v>2058</v>
      </c>
      <c r="F13449" s="119" t="s">
        <v>1114</v>
      </c>
      <c r="G13449" t="s">
        <v>1113</v>
      </c>
      <c r="H13449" t="s">
        <v>327</v>
      </c>
      <c r="I13449">
        <v>77</v>
      </c>
      <c r="J13449" t="s">
        <v>145</v>
      </c>
      <c r="K13449" t="s">
        <v>137</v>
      </c>
      <c r="L13449">
        <f>I13449*$Q$2/100/1000</f>
        <v>2.8489999999999999E-4</v>
      </c>
    </row>
    <row r="13450" spans="1:12">
      <c r="A13450" s="118">
        <v>45139</v>
      </c>
      <c r="B13450" t="s">
        <v>333</v>
      </c>
      <c r="C13450" t="s">
        <v>332</v>
      </c>
      <c r="D13450" t="s">
        <v>1197</v>
      </c>
      <c r="E13450" t="s">
        <v>2057</v>
      </c>
      <c r="F13450" s="119" t="s">
        <v>1114</v>
      </c>
      <c r="G13450" t="s">
        <v>1113</v>
      </c>
      <c r="H13450" t="s">
        <v>327</v>
      </c>
      <c r="I13450">
        <v>77</v>
      </c>
      <c r="J13450" t="s">
        <v>145</v>
      </c>
      <c r="K13450" t="s">
        <v>137</v>
      </c>
      <c r="L13450">
        <f>I13450*$Q$2/100/1000</f>
        <v>2.8489999999999999E-4</v>
      </c>
    </row>
    <row r="13451" spans="1:12">
      <c r="A13451" s="118">
        <v>45139</v>
      </c>
      <c r="B13451" t="s">
        <v>333</v>
      </c>
      <c r="C13451" t="s">
        <v>332</v>
      </c>
      <c r="D13451" t="s">
        <v>1200</v>
      </c>
      <c r="E13451" t="s">
        <v>2056</v>
      </c>
      <c r="F13451" s="119" t="s">
        <v>1114</v>
      </c>
      <c r="G13451" t="s">
        <v>1113</v>
      </c>
      <c r="H13451" t="s">
        <v>327</v>
      </c>
      <c r="I13451">
        <v>77</v>
      </c>
      <c r="J13451" t="s">
        <v>145</v>
      </c>
      <c r="K13451" t="s">
        <v>137</v>
      </c>
      <c r="L13451">
        <f>I13451*$Q$2/100/1000</f>
        <v>2.8489999999999999E-4</v>
      </c>
    </row>
    <row r="13452" spans="1:12">
      <c r="A13452" s="118">
        <v>45139</v>
      </c>
      <c r="B13452" t="s">
        <v>333</v>
      </c>
      <c r="C13452" t="s">
        <v>332</v>
      </c>
      <c r="D13452" t="s">
        <v>1195</v>
      </c>
      <c r="E13452" t="s">
        <v>2055</v>
      </c>
      <c r="F13452" s="119" t="s">
        <v>1114</v>
      </c>
      <c r="G13452" t="s">
        <v>1113</v>
      </c>
      <c r="H13452" t="s">
        <v>327</v>
      </c>
      <c r="I13452">
        <v>77</v>
      </c>
      <c r="J13452" t="s">
        <v>145</v>
      </c>
      <c r="K13452" t="s">
        <v>137</v>
      </c>
      <c r="L13452">
        <f>I13452*$Q$2/100/1000</f>
        <v>2.8489999999999999E-4</v>
      </c>
    </row>
    <row r="13453" spans="1:12">
      <c r="A13453" s="118">
        <v>45139</v>
      </c>
      <c r="B13453" t="s">
        <v>333</v>
      </c>
      <c r="C13453" t="s">
        <v>332</v>
      </c>
      <c r="D13453" t="s">
        <v>1181</v>
      </c>
      <c r="E13453" t="s">
        <v>2054</v>
      </c>
      <c r="F13453" s="119" t="s">
        <v>1114</v>
      </c>
      <c r="G13453" t="s">
        <v>1113</v>
      </c>
      <c r="H13453" t="s">
        <v>327</v>
      </c>
      <c r="I13453">
        <v>77</v>
      </c>
      <c r="J13453" t="s">
        <v>145</v>
      </c>
      <c r="K13453" t="s">
        <v>137</v>
      </c>
      <c r="L13453">
        <f>I13453*$Q$2/100/1000</f>
        <v>2.8489999999999999E-4</v>
      </c>
    </row>
    <row r="13454" spans="1:12">
      <c r="A13454" s="118">
        <v>45231</v>
      </c>
      <c r="B13454" t="s">
        <v>144</v>
      </c>
      <c r="C13454" t="s">
        <v>143</v>
      </c>
      <c r="D13454" t="s">
        <v>165</v>
      </c>
      <c r="E13454" t="s">
        <v>2053</v>
      </c>
      <c r="F13454">
        <v>101017188</v>
      </c>
      <c r="G13454" t="s">
        <v>163</v>
      </c>
      <c r="H13454" t="s">
        <v>139</v>
      </c>
      <c r="I13454">
        <v>22.2</v>
      </c>
      <c r="J13454" t="s">
        <v>138</v>
      </c>
      <c r="K13454" t="s">
        <v>137</v>
      </c>
      <c r="L13454">
        <f>I13454*$Q$2/1000</f>
        <v>8.2140000000000008E-3</v>
      </c>
    </row>
    <row r="13455" spans="1:12">
      <c r="A13455" s="118">
        <v>45139</v>
      </c>
      <c r="B13455" t="s">
        <v>333</v>
      </c>
      <c r="C13455" t="s">
        <v>332</v>
      </c>
      <c r="D13455" t="s">
        <v>1183</v>
      </c>
      <c r="E13455" t="s">
        <v>2052</v>
      </c>
      <c r="F13455" s="119" t="s">
        <v>1114</v>
      </c>
      <c r="G13455" t="s">
        <v>1113</v>
      </c>
      <c r="H13455" t="s">
        <v>327</v>
      </c>
      <c r="I13455">
        <v>77</v>
      </c>
      <c r="J13455" t="s">
        <v>145</v>
      </c>
      <c r="K13455" t="s">
        <v>137</v>
      </c>
      <c r="L13455">
        <f>I13455*$Q$2/100/1000</f>
        <v>2.8489999999999999E-4</v>
      </c>
    </row>
    <row r="13456" spans="1:12">
      <c r="A13456" s="118">
        <v>45231</v>
      </c>
      <c r="B13456" t="s">
        <v>144</v>
      </c>
      <c r="C13456" t="s">
        <v>143</v>
      </c>
      <c r="D13456" t="s">
        <v>2051</v>
      </c>
      <c r="E13456" t="s">
        <v>2050</v>
      </c>
      <c r="F13456" t="s">
        <v>167</v>
      </c>
      <c r="G13456" t="s">
        <v>166</v>
      </c>
      <c r="H13456" t="s">
        <v>139</v>
      </c>
      <c r="I13456">
        <v>22.2</v>
      </c>
      <c r="J13456" t="s">
        <v>138</v>
      </c>
      <c r="K13456" t="s">
        <v>137</v>
      </c>
      <c r="L13456">
        <f>I13456*$Q$2/1000</f>
        <v>8.2140000000000008E-3</v>
      </c>
    </row>
    <row r="13457" spans="1:12">
      <c r="A13457" s="118">
        <v>45231</v>
      </c>
      <c r="B13457" t="s">
        <v>144</v>
      </c>
      <c r="C13457" t="s">
        <v>143</v>
      </c>
      <c r="D13457" t="s">
        <v>142</v>
      </c>
      <c r="E13457" t="s">
        <v>2049</v>
      </c>
      <c r="F13457">
        <v>101029156</v>
      </c>
      <c r="G13457" t="s">
        <v>170</v>
      </c>
      <c r="H13457" t="s">
        <v>139</v>
      </c>
      <c r="I13457">
        <v>22.2</v>
      </c>
      <c r="J13457" t="s">
        <v>138</v>
      </c>
      <c r="K13457" t="s">
        <v>137</v>
      </c>
      <c r="L13457">
        <f>I13457*$Q$2/1000</f>
        <v>8.2140000000000008E-3</v>
      </c>
    </row>
    <row r="13458" spans="1:12">
      <c r="A13458" s="118">
        <v>45231</v>
      </c>
      <c r="B13458" t="s">
        <v>647</v>
      </c>
      <c r="C13458" t="s">
        <v>646</v>
      </c>
      <c r="D13458" t="s">
        <v>2048</v>
      </c>
      <c r="E13458" t="s">
        <v>2047</v>
      </c>
      <c r="F13458">
        <v>34202762</v>
      </c>
      <c r="G13458" t="s">
        <v>2046</v>
      </c>
      <c r="H13458" t="s">
        <v>174</v>
      </c>
      <c r="I13458">
        <v>3154</v>
      </c>
      <c r="J13458" t="s">
        <v>173</v>
      </c>
      <c r="K13458" t="s">
        <v>172</v>
      </c>
      <c r="L13458">
        <f>I13458*$Q$3/(1000/25)</f>
        <v>2.5295079999999999</v>
      </c>
    </row>
    <row r="13459" spans="1:12">
      <c r="A13459" s="118">
        <v>45139</v>
      </c>
      <c r="B13459" t="s">
        <v>333</v>
      </c>
      <c r="C13459" t="s">
        <v>332</v>
      </c>
      <c r="D13459" t="s">
        <v>331</v>
      </c>
      <c r="E13459" t="s">
        <v>2045</v>
      </c>
      <c r="F13459" s="119" t="s">
        <v>899</v>
      </c>
      <c r="G13459" t="s">
        <v>898</v>
      </c>
      <c r="H13459" t="s">
        <v>327</v>
      </c>
      <c r="I13459">
        <v>77</v>
      </c>
      <c r="J13459" t="s">
        <v>145</v>
      </c>
      <c r="K13459" t="s">
        <v>137</v>
      </c>
      <c r="L13459">
        <f>I13459*$Q$2/100/1000</f>
        <v>2.8489999999999999E-4</v>
      </c>
    </row>
    <row r="13460" spans="1:12">
      <c r="A13460" s="118">
        <v>45231</v>
      </c>
      <c r="B13460" t="s">
        <v>443</v>
      </c>
      <c r="C13460" t="s">
        <v>442</v>
      </c>
      <c r="D13460" t="s">
        <v>2044</v>
      </c>
      <c r="E13460" t="s">
        <v>2043</v>
      </c>
      <c r="F13460">
        <v>101022855</v>
      </c>
      <c r="G13460" t="s">
        <v>2042</v>
      </c>
      <c r="H13460" s="122" t="s">
        <v>437</v>
      </c>
      <c r="I13460">
        <v>4725</v>
      </c>
      <c r="J13460" t="s">
        <v>199</v>
      </c>
      <c r="K13460" t="s">
        <v>198</v>
      </c>
      <c r="L13460">
        <f>I13460*$Q$4/25/1000</f>
        <v>0.33234727680000004</v>
      </c>
    </row>
    <row r="13461" spans="1:12">
      <c r="A13461" s="118">
        <v>45231</v>
      </c>
      <c r="B13461" t="s">
        <v>443</v>
      </c>
      <c r="C13461" t="s">
        <v>442</v>
      </c>
      <c r="D13461" t="s">
        <v>2041</v>
      </c>
      <c r="E13461" t="s">
        <v>2040</v>
      </c>
      <c r="F13461">
        <v>101025662</v>
      </c>
      <c r="G13461" t="s">
        <v>2039</v>
      </c>
      <c r="H13461" s="122" t="s">
        <v>437</v>
      </c>
      <c r="I13461">
        <v>4725</v>
      </c>
      <c r="J13461" t="s">
        <v>199</v>
      </c>
      <c r="K13461" t="s">
        <v>198</v>
      </c>
      <c r="L13461">
        <f>I13461*$Q$4/25/1000</f>
        <v>0.33234727680000004</v>
      </c>
    </row>
    <row r="13462" spans="1:12">
      <c r="A13462" s="118">
        <v>45139</v>
      </c>
      <c r="B13462" t="s">
        <v>333</v>
      </c>
      <c r="C13462" t="s">
        <v>332</v>
      </c>
      <c r="D13462" t="s">
        <v>345</v>
      </c>
      <c r="E13462" t="s">
        <v>2038</v>
      </c>
      <c r="F13462" s="119" t="s">
        <v>899</v>
      </c>
      <c r="G13462" t="s">
        <v>898</v>
      </c>
      <c r="H13462" t="s">
        <v>327</v>
      </c>
      <c r="I13462">
        <v>77</v>
      </c>
      <c r="J13462" t="s">
        <v>145</v>
      </c>
      <c r="K13462" t="s">
        <v>137</v>
      </c>
      <c r="L13462">
        <f>I13462*$Q$2/100/1000</f>
        <v>2.8489999999999999E-4</v>
      </c>
    </row>
    <row r="13463" spans="1:12">
      <c r="A13463" s="118">
        <v>45231</v>
      </c>
      <c r="B13463" t="s">
        <v>856</v>
      </c>
      <c r="C13463" t="s">
        <v>855</v>
      </c>
      <c r="D13463" t="s">
        <v>2035</v>
      </c>
      <c r="E13463" t="s">
        <v>2037</v>
      </c>
      <c r="F13463">
        <v>101029271</v>
      </c>
      <c r="G13463" t="s">
        <v>2036</v>
      </c>
      <c r="H13463" s="123" t="s">
        <v>851</v>
      </c>
      <c r="I13463">
        <v>5214</v>
      </c>
      <c r="J13463" t="s">
        <v>173</v>
      </c>
      <c r="K13463" t="s">
        <v>172</v>
      </c>
      <c r="L13463">
        <f>I13463*$Q$3*2.5/1000</f>
        <v>0.4181628</v>
      </c>
    </row>
    <row r="13464" spans="1:12">
      <c r="A13464" s="118">
        <v>45231</v>
      </c>
      <c r="B13464" t="s">
        <v>856</v>
      </c>
      <c r="C13464" t="s">
        <v>855</v>
      </c>
      <c r="D13464" t="s">
        <v>2035</v>
      </c>
      <c r="E13464" t="s">
        <v>2034</v>
      </c>
      <c r="F13464" t="s">
        <v>2033</v>
      </c>
      <c r="G13464" t="s">
        <v>2032</v>
      </c>
      <c r="H13464" s="123" t="s">
        <v>851</v>
      </c>
      <c r="I13464">
        <v>5214</v>
      </c>
      <c r="J13464" t="s">
        <v>173</v>
      </c>
      <c r="K13464" t="s">
        <v>172</v>
      </c>
      <c r="L13464">
        <f>I13464*$Q$3*2.5/1000</f>
        <v>0.4181628</v>
      </c>
    </row>
    <row r="13465" spans="1:12">
      <c r="A13465" s="118">
        <v>45139</v>
      </c>
      <c r="B13465" t="s">
        <v>333</v>
      </c>
      <c r="C13465" t="s">
        <v>332</v>
      </c>
      <c r="D13465" t="s">
        <v>343</v>
      </c>
      <c r="E13465" t="s">
        <v>2031</v>
      </c>
      <c r="F13465" s="119" t="s">
        <v>899</v>
      </c>
      <c r="G13465" t="s">
        <v>898</v>
      </c>
      <c r="H13465" t="s">
        <v>327</v>
      </c>
      <c r="I13465">
        <v>77</v>
      </c>
      <c r="J13465" t="s">
        <v>145</v>
      </c>
      <c r="K13465" t="s">
        <v>137</v>
      </c>
      <c r="L13465">
        <f>I13465*$Q$2/100/1000</f>
        <v>2.8489999999999999E-4</v>
      </c>
    </row>
    <row r="13466" spans="1:12">
      <c r="A13466" s="118">
        <v>45139</v>
      </c>
      <c r="B13466" t="s">
        <v>333</v>
      </c>
      <c r="C13466" t="s">
        <v>332</v>
      </c>
      <c r="D13466" t="s">
        <v>545</v>
      </c>
      <c r="E13466" t="s">
        <v>2030</v>
      </c>
      <c r="F13466" s="119" t="s">
        <v>899</v>
      </c>
      <c r="G13466" t="s">
        <v>898</v>
      </c>
      <c r="H13466" t="s">
        <v>327</v>
      </c>
      <c r="I13466">
        <v>77</v>
      </c>
      <c r="J13466" t="s">
        <v>145</v>
      </c>
      <c r="K13466" t="s">
        <v>137</v>
      </c>
      <c r="L13466">
        <f>I13466*$Q$2/100/1000</f>
        <v>2.8489999999999999E-4</v>
      </c>
    </row>
    <row r="13467" spans="1:12">
      <c r="A13467" s="118">
        <v>45231</v>
      </c>
      <c r="B13467" t="s">
        <v>305</v>
      </c>
      <c r="C13467" t="s">
        <v>304</v>
      </c>
      <c r="D13467" t="s">
        <v>484</v>
      </c>
      <c r="E13467" t="s">
        <v>2029</v>
      </c>
      <c r="F13467" t="s">
        <v>482</v>
      </c>
      <c r="G13467" t="s">
        <v>481</v>
      </c>
      <c r="H13467" t="s">
        <v>300</v>
      </c>
      <c r="I13467">
        <v>12.8</v>
      </c>
      <c r="J13467" t="s">
        <v>145</v>
      </c>
      <c r="K13467" t="s">
        <v>137</v>
      </c>
      <c r="L13467">
        <f>I13467*$Q$2/100/1000</f>
        <v>4.7360000000000001E-5</v>
      </c>
    </row>
    <row r="13468" spans="1:12">
      <c r="A13468" s="118">
        <v>45231</v>
      </c>
      <c r="B13468" t="s">
        <v>305</v>
      </c>
      <c r="C13468" t="s">
        <v>304</v>
      </c>
      <c r="D13468" t="s">
        <v>1204</v>
      </c>
      <c r="E13468" t="s">
        <v>2028</v>
      </c>
      <c r="F13468">
        <v>85212336</v>
      </c>
      <c r="G13468" t="s">
        <v>1517</v>
      </c>
      <c r="H13468" t="s">
        <v>300</v>
      </c>
      <c r="I13468">
        <v>12.8</v>
      </c>
      <c r="J13468" t="s">
        <v>145</v>
      </c>
      <c r="K13468" t="s">
        <v>137</v>
      </c>
      <c r="L13468">
        <f>I13468*$Q$2/100/1000</f>
        <v>4.7360000000000001E-5</v>
      </c>
    </row>
    <row r="13469" spans="1:12">
      <c r="A13469" s="118">
        <v>45139</v>
      </c>
      <c r="B13469" t="s">
        <v>333</v>
      </c>
      <c r="C13469" t="s">
        <v>332</v>
      </c>
      <c r="D13469" t="s">
        <v>341</v>
      </c>
      <c r="E13469" t="s">
        <v>2027</v>
      </c>
      <c r="F13469" s="119" t="s">
        <v>899</v>
      </c>
      <c r="G13469" t="s">
        <v>898</v>
      </c>
      <c r="H13469" t="s">
        <v>327</v>
      </c>
      <c r="I13469">
        <v>77</v>
      </c>
      <c r="J13469" t="s">
        <v>145</v>
      </c>
      <c r="K13469" t="s">
        <v>137</v>
      </c>
      <c r="L13469">
        <f>I13469*$Q$2/100/1000</f>
        <v>2.8489999999999999E-4</v>
      </c>
    </row>
    <row r="13470" spans="1:12">
      <c r="A13470" s="118">
        <v>45231</v>
      </c>
      <c r="B13470" t="s">
        <v>261</v>
      </c>
      <c r="C13470" t="s">
        <v>260</v>
      </c>
      <c r="D13470" t="s">
        <v>2026</v>
      </c>
      <c r="E13470" t="s">
        <v>2025</v>
      </c>
      <c r="F13470">
        <v>101047503</v>
      </c>
      <c r="G13470" t="s">
        <v>2024</v>
      </c>
      <c r="H13470" t="s">
        <v>139</v>
      </c>
      <c r="I13470">
        <v>55</v>
      </c>
      <c r="J13470" t="s">
        <v>145</v>
      </c>
      <c r="K13470" t="s">
        <v>137</v>
      </c>
      <c r="L13470">
        <f>I13470*$Q$2/100/1000</f>
        <v>2.0350000000000001E-4</v>
      </c>
    </row>
    <row r="13471" spans="1:12">
      <c r="A13471" s="118">
        <v>45139</v>
      </c>
      <c r="B13471" t="s">
        <v>333</v>
      </c>
      <c r="C13471" t="s">
        <v>332</v>
      </c>
      <c r="D13471" t="s">
        <v>596</v>
      </c>
      <c r="E13471" t="s">
        <v>2023</v>
      </c>
      <c r="F13471" s="119" t="s">
        <v>611</v>
      </c>
      <c r="G13471" t="s">
        <v>610</v>
      </c>
      <c r="H13471" t="s">
        <v>327</v>
      </c>
      <c r="I13471">
        <v>77</v>
      </c>
      <c r="J13471" t="s">
        <v>145</v>
      </c>
      <c r="K13471" t="s">
        <v>137</v>
      </c>
      <c r="L13471">
        <f>I13471*$Q$2/100/1000</f>
        <v>2.8489999999999999E-4</v>
      </c>
    </row>
    <row r="13472" spans="1:12">
      <c r="A13472" s="118">
        <v>45139</v>
      </c>
      <c r="B13472" t="s">
        <v>333</v>
      </c>
      <c r="C13472" t="s">
        <v>332</v>
      </c>
      <c r="D13472" t="s">
        <v>335</v>
      </c>
      <c r="E13472" t="s">
        <v>2022</v>
      </c>
      <c r="F13472" s="119" t="s">
        <v>899</v>
      </c>
      <c r="G13472" t="s">
        <v>898</v>
      </c>
      <c r="H13472" t="s">
        <v>327</v>
      </c>
      <c r="I13472">
        <v>77</v>
      </c>
      <c r="J13472" t="s">
        <v>145</v>
      </c>
      <c r="K13472" t="s">
        <v>137</v>
      </c>
      <c r="L13472">
        <f>I13472*$Q$2/100/1000</f>
        <v>2.8489999999999999E-4</v>
      </c>
    </row>
    <row r="13473" spans="1:12">
      <c r="A13473" s="118">
        <v>45139</v>
      </c>
      <c r="B13473" t="s">
        <v>333</v>
      </c>
      <c r="C13473" t="s">
        <v>332</v>
      </c>
      <c r="D13473" t="s">
        <v>337</v>
      </c>
      <c r="E13473" t="s">
        <v>2021</v>
      </c>
      <c r="F13473" s="119" t="s">
        <v>899</v>
      </c>
      <c r="G13473" t="s">
        <v>898</v>
      </c>
      <c r="H13473" t="s">
        <v>327</v>
      </c>
      <c r="I13473">
        <v>77</v>
      </c>
      <c r="J13473" t="s">
        <v>145</v>
      </c>
      <c r="K13473" t="s">
        <v>137</v>
      </c>
      <c r="L13473">
        <f>I13473*$Q$2/100/1000</f>
        <v>2.8489999999999999E-4</v>
      </c>
    </row>
    <row r="13474" spans="1:12">
      <c r="A13474" s="118">
        <v>45139</v>
      </c>
      <c r="B13474" t="s">
        <v>333</v>
      </c>
      <c r="C13474" t="s">
        <v>332</v>
      </c>
      <c r="D13474" t="s">
        <v>653</v>
      </c>
      <c r="E13474" t="s">
        <v>2020</v>
      </c>
      <c r="F13474" s="119" t="s">
        <v>899</v>
      </c>
      <c r="G13474" t="s">
        <v>898</v>
      </c>
      <c r="H13474" t="s">
        <v>327</v>
      </c>
      <c r="I13474">
        <v>77</v>
      </c>
      <c r="J13474" t="s">
        <v>145</v>
      </c>
      <c r="K13474" t="s">
        <v>137</v>
      </c>
      <c r="L13474">
        <f>I13474*$Q$2/100/1000</f>
        <v>2.8489999999999999E-4</v>
      </c>
    </row>
    <row r="13475" spans="1:12">
      <c r="A13475" s="118">
        <v>45139</v>
      </c>
      <c r="B13475" t="s">
        <v>333</v>
      </c>
      <c r="C13475" t="s">
        <v>332</v>
      </c>
      <c r="D13475" t="s">
        <v>509</v>
      </c>
      <c r="E13475" t="s">
        <v>2019</v>
      </c>
      <c r="F13475" s="119" t="s">
        <v>372</v>
      </c>
      <c r="G13475" t="s">
        <v>371</v>
      </c>
      <c r="H13475" t="s">
        <v>327</v>
      </c>
      <c r="I13475">
        <v>77</v>
      </c>
      <c r="J13475" t="s">
        <v>145</v>
      </c>
      <c r="K13475" t="s">
        <v>137</v>
      </c>
      <c r="L13475">
        <f>I13475*$Q$2/100/1000</f>
        <v>2.8489999999999999E-4</v>
      </c>
    </row>
    <row r="13476" spans="1:12">
      <c r="A13476" s="118">
        <v>45139</v>
      </c>
      <c r="B13476" t="s">
        <v>333</v>
      </c>
      <c r="C13476" t="s">
        <v>332</v>
      </c>
      <c r="D13476" t="s">
        <v>505</v>
      </c>
      <c r="E13476" t="s">
        <v>2018</v>
      </c>
      <c r="F13476" s="119" t="s">
        <v>372</v>
      </c>
      <c r="G13476" t="s">
        <v>371</v>
      </c>
      <c r="H13476" t="s">
        <v>327</v>
      </c>
      <c r="I13476">
        <v>77</v>
      </c>
      <c r="J13476" t="s">
        <v>145</v>
      </c>
      <c r="K13476" t="s">
        <v>137</v>
      </c>
      <c r="L13476">
        <f>I13476*$Q$2/100/1000</f>
        <v>2.8489999999999999E-4</v>
      </c>
    </row>
    <row r="13477" spans="1:12">
      <c r="A13477" s="118">
        <v>45139</v>
      </c>
      <c r="B13477" t="s">
        <v>333</v>
      </c>
      <c r="C13477" t="s">
        <v>332</v>
      </c>
      <c r="D13477" t="s">
        <v>517</v>
      </c>
      <c r="E13477" t="s">
        <v>2017</v>
      </c>
      <c r="F13477" s="119" t="s">
        <v>372</v>
      </c>
      <c r="G13477" t="s">
        <v>371</v>
      </c>
      <c r="H13477" t="s">
        <v>327</v>
      </c>
      <c r="I13477">
        <v>77</v>
      </c>
      <c r="J13477" t="s">
        <v>145</v>
      </c>
      <c r="K13477" t="s">
        <v>137</v>
      </c>
      <c r="L13477">
        <f>I13477*$Q$2/100/1000</f>
        <v>2.8489999999999999E-4</v>
      </c>
    </row>
    <row r="13478" spans="1:12">
      <c r="A13478" s="118">
        <v>45139</v>
      </c>
      <c r="B13478" t="s">
        <v>333</v>
      </c>
      <c r="C13478" t="s">
        <v>332</v>
      </c>
      <c r="D13478" t="s">
        <v>507</v>
      </c>
      <c r="E13478" t="s">
        <v>2016</v>
      </c>
      <c r="F13478" s="119" t="s">
        <v>372</v>
      </c>
      <c r="G13478" t="s">
        <v>371</v>
      </c>
      <c r="H13478" t="s">
        <v>327</v>
      </c>
      <c r="I13478">
        <v>77</v>
      </c>
      <c r="J13478" t="s">
        <v>145</v>
      </c>
      <c r="K13478" t="s">
        <v>137</v>
      </c>
      <c r="L13478">
        <f>I13478*$Q$2/100/1000</f>
        <v>2.8489999999999999E-4</v>
      </c>
    </row>
    <row r="13479" spans="1:12">
      <c r="A13479" s="118">
        <v>45139</v>
      </c>
      <c r="B13479" t="s">
        <v>333</v>
      </c>
      <c r="C13479" t="s">
        <v>332</v>
      </c>
      <c r="D13479" t="s">
        <v>511</v>
      </c>
      <c r="E13479" t="s">
        <v>2015</v>
      </c>
      <c r="F13479" s="119" t="s">
        <v>372</v>
      </c>
      <c r="G13479" t="s">
        <v>371</v>
      </c>
      <c r="H13479" t="s">
        <v>327</v>
      </c>
      <c r="I13479">
        <v>77</v>
      </c>
      <c r="J13479" t="s">
        <v>145</v>
      </c>
      <c r="K13479" t="s">
        <v>137</v>
      </c>
      <c r="L13479">
        <f>I13479*$Q$2/100/1000</f>
        <v>2.8489999999999999E-4</v>
      </c>
    </row>
    <row r="13480" spans="1:12">
      <c r="A13480" s="118">
        <v>45139</v>
      </c>
      <c r="B13480" t="s">
        <v>333</v>
      </c>
      <c r="C13480" t="s">
        <v>332</v>
      </c>
      <c r="D13480" t="s">
        <v>995</v>
      </c>
      <c r="E13480" t="s">
        <v>2014</v>
      </c>
      <c r="F13480" s="119" t="s">
        <v>619</v>
      </c>
      <c r="G13480" t="s">
        <v>618</v>
      </c>
      <c r="H13480" t="s">
        <v>327</v>
      </c>
      <c r="I13480">
        <v>77</v>
      </c>
      <c r="J13480" t="s">
        <v>145</v>
      </c>
      <c r="K13480" t="s">
        <v>137</v>
      </c>
      <c r="L13480">
        <f>I13480*$Q$2/100/1000</f>
        <v>2.8489999999999999E-4</v>
      </c>
    </row>
    <row r="13481" spans="1:12">
      <c r="A13481" s="118">
        <v>45139</v>
      </c>
      <c r="B13481" t="s">
        <v>333</v>
      </c>
      <c r="C13481" t="s">
        <v>332</v>
      </c>
      <c r="D13481" t="s">
        <v>993</v>
      </c>
      <c r="E13481" t="s">
        <v>2013</v>
      </c>
      <c r="F13481" s="119" t="s">
        <v>619</v>
      </c>
      <c r="G13481" t="s">
        <v>618</v>
      </c>
      <c r="H13481" t="s">
        <v>327</v>
      </c>
      <c r="I13481">
        <v>77</v>
      </c>
      <c r="J13481" t="s">
        <v>145</v>
      </c>
      <c r="K13481" t="s">
        <v>137</v>
      </c>
      <c r="L13481">
        <f>I13481*$Q$2/100/1000</f>
        <v>2.8489999999999999E-4</v>
      </c>
    </row>
    <row r="13482" spans="1:12">
      <c r="A13482" s="118">
        <v>45139</v>
      </c>
      <c r="B13482" t="s">
        <v>333</v>
      </c>
      <c r="C13482" t="s">
        <v>332</v>
      </c>
      <c r="D13482" t="s">
        <v>989</v>
      </c>
      <c r="E13482" t="s">
        <v>2012</v>
      </c>
      <c r="F13482" s="119" t="s">
        <v>619</v>
      </c>
      <c r="G13482" t="s">
        <v>618</v>
      </c>
      <c r="H13482" t="s">
        <v>327</v>
      </c>
      <c r="I13482">
        <v>77</v>
      </c>
      <c r="J13482" t="s">
        <v>145</v>
      </c>
      <c r="K13482" t="s">
        <v>137</v>
      </c>
      <c r="L13482">
        <f>I13482*$Q$2/100/1000</f>
        <v>2.8489999999999999E-4</v>
      </c>
    </row>
    <row r="13483" spans="1:12">
      <c r="A13483" s="118">
        <v>45139</v>
      </c>
      <c r="B13483" t="s">
        <v>333</v>
      </c>
      <c r="C13483" t="s">
        <v>332</v>
      </c>
      <c r="D13483" t="s">
        <v>987</v>
      </c>
      <c r="E13483" t="s">
        <v>2011</v>
      </c>
      <c r="F13483" s="119" t="s">
        <v>619</v>
      </c>
      <c r="G13483" t="s">
        <v>618</v>
      </c>
      <c r="H13483" t="s">
        <v>327</v>
      </c>
      <c r="I13483">
        <v>77</v>
      </c>
      <c r="J13483" t="s">
        <v>145</v>
      </c>
      <c r="K13483" t="s">
        <v>137</v>
      </c>
      <c r="L13483">
        <f>I13483*$Q$2/100/1000</f>
        <v>2.8489999999999999E-4</v>
      </c>
    </row>
    <row r="13484" spans="1:12">
      <c r="A13484" s="118">
        <v>45139</v>
      </c>
      <c r="B13484" t="s">
        <v>333</v>
      </c>
      <c r="C13484" t="s">
        <v>332</v>
      </c>
      <c r="D13484" t="s">
        <v>991</v>
      </c>
      <c r="E13484" t="s">
        <v>2010</v>
      </c>
      <c r="F13484" s="119" t="s">
        <v>619</v>
      </c>
      <c r="G13484" t="s">
        <v>618</v>
      </c>
      <c r="H13484" t="s">
        <v>327</v>
      </c>
      <c r="I13484">
        <v>77</v>
      </c>
      <c r="J13484" t="s">
        <v>145</v>
      </c>
      <c r="K13484" t="s">
        <v>137</v>
      </c>
      <c r="L13484">
        <f>I13484*$Q$2/100/1000</f>
        <v>2.8489999999999999E-4</v>
      </c>
    </row>
    <row r="13485" spans="1:12">
      <c r="A13485" s="118">
        <v>45139</v>
      </c>
      <c r="B13485" t="s">
        <v>333</v>
      </c>
      <c r="C13485" t="s">
        <v>332</v>
      </c>
      <c r="D13485" t="s">
        <v>686</v>
      </c>
      <c r="E13485" t="s">
        <v>2009</v>
      </c>
      <c r="F13485" s="119" t="s">
        <v>384</v>
      </c>
      <c r="G13485" t="s">
        <v>383</v>
      </c>
      <c r="H13485" t="s">
        <v>327</v>
      </c>
      <c r="I13485">
        <v>77</v>
      </c>
      <c r="J13485" t="s">
        <v>145</v>
      </c>
      <c r="K13485" t="s">
        <v>137</v>
      </c>
      <c r="L13485">
        <f>I13485*$Q$2/100/1000</f>
        <v>2.8489999999999999E-4</v>
      </c>
    </row>
    <row r="13486" spans="1:12">
      <c r="A13486" s="118">
        <v>45139</v>
      </c>
      <c r="B13486" t="s">
        <v>333</v>
      </c>
      <c r="C13486" t="s">
        <v>332</v>
      </c>
      <c r="D13486" t="s">
        <v>499</v>
      </c>
      <c r="E13486" t="s">
        <v>2008</v>
      </c>
      <c r="F13486" s="119" t="s">
        <v>384</v>
      </c>
      <c r="G13486" t="s">
        <v>383</v>
      </c>
      <c r="H13486" t="s">
        <v>327</v>
      </c>
      <c r="I13486">
        <v>77</v>
      </c>
      <c r="J13486" t="s">
        <v>145</v>
      </c>
      <c r="K13486" t="s">
        <v>137</v>
      </c>
      <c r="L13486">
        <f>I13486*$Q$2/100/1000</f>
        <v>2.8489999999999999E-4</v>
      </c>
    </row>
    <row r="13487" spans="1:12">
      <c r="A13487" s="118">
        <v>45139</v>
      </c>
      <c r="B13487" t="s">
        <v>333</v>
      </c>
      <c r="C13487" t="s">
        <v>332</v>
      </c>
      <c r="D13487" t="s">
        <v>509</v>
      </c>
      <c r="E13487" t="s">
        <v>2007</v>
      </c>
      <c r="F13487" s="119" t="s">
        <v>384</v>
      </c>
      <c r="G13487" t="s">
        <v>383</v>
      </c>
      <c r="H13487" t="s">
        <v>327</v>
      </c>
      <c r="I13487">
        <v>77</v>
      </c>
      <c r="J13487" t="s">
        <v>145</v>
      </c>
      <c r="K13487" t="s">
        <v>137</v>
      </c>
      <c r="L13487">
        <f>I13487*$Q$2/100/1000</f>
        <v>2.8489999999999999E-4</v>
      </c>
    </row>
    <row r="13488" spans="1:12">
      <c r="A13488" s="118">
        <v>45139</v>
      </c>
      <c r="B13488" t="s">
        <v>333</v>
      </c>
      <c r="C13488" t="s">
        <v>332</v>
      </c>
      <c r="D13488" t="s">
        <v>495</v>
      </c>
      <c r="E13488" t="s">
        <v>2006</v>
      </c>
      <c r="F13488" s="119" t="s">
        <v>384</v>
      </c>
      <c r="G13488" t="s">
        <v>383</v>
      </c>
      <c r="H13488" t="s">
        <v>327</v>
      </c>
      <c r="I13488">
        <v>77</v>
      </c>
      <c r="J13488" t="s">
        <v>145</v>
      </c>
      <c r="K13488" t="s">
        <v>137</v>
      </c>
      <c r="L13488">
        <f>I13488*$Q$2/100/1000</f>
        <v>2.8489999999999999E-4</v>
      </c>
    </row>
    <row r="13489" spans="1:12">
      <c r="A13489" s="118">
        <v>45139</v>
      </c>
      <c r="B13489" t="s">
        <v>333</v>
      </c>
      <c r="C13489" t="s">
        <v>332</v>
      </c>
      <c r="D13489" t="s">
        <v>503</v>
      </c>
      <c r="E13489" t="s">
        <v>2005</v>
      </c>
      <c r="F13489" s="119" t="s">
        <v>899</v>
      </c>
      <c r="G13489" t="s">
        <v>898</v>
      </c>
      <c r="H13489" t="s">
        <v>327</v>
      </c>
      <c r="I13489">
        <v>77</v>
      </c>
      <c r="J13489" t="s">
        <v>145</v>
      </c>
      <c r="K13489" t="s">
        <v>137</v>
      </c>
      <c r="L13489">
        <f>I13489*$Q$2/100/1000</f>
        <v>2.8489999999999999E-4</v>
      </c>
    </row>
    <row r="13490" spans="1:12">
      <c r="A13490" s="118">
        <v>45231</v>
      </c>
      <c r="B13490" t="s">
        <v>365</v>
      </c>
      <c r="C13490" t="s">
        <v>364</v>
      </c>
      <c r="D13490" t="s">
        <v>2004</v>
      </c>
      <c r="E13490" t="s">
        <v>2003</v>
      </c>
      <c r="F13490">
        <v>101049458</v>
      </c>
      <c r="G13490" t="s">
        <v>2002</v>
      </c>
      <c r="H13490" t="s">
        <v>359</v>
      </c>
      <c r="I13490">
        <v>144</v>
      </c>
      <c r="J13490" t="s">
        <v>138</v>
      </c>
      <c r="K13490" t="s">
        <v>137</v>
      </c>
      <c r="L13490">
        <f>I13490*$Q$2/1000</f>
        <v>5.3280000000000001E-2</v>
      </c>
    </row>
    <row r="13491" spans="1:12">
      <c r="A13491" s="118">
        <v>45231</v>
      </c>
      <c r="B13491" t="s">
        <v>365</v>
      </c>
      <c r="C13491" t="s">
        <v>364</v>
      </c>
      <c r="D13491" t="s">
        <v>2001</v>
      </c>
      <c r="E13491" t="s">
        <v>2000</v>
      </c>
      <c r="F13491">
        <v>101035752</v>
      </c>
      <c r="G13491" t="s">
        <v>1999</v>
      </c>
      <c r="H13491" t="s">
        <v>359</v>
      </c>
      <c r="I13491">
        <v>144</v>
      </c>
      <c r="J13491" t="s">
        <v>138</v>
      </c>
      <c r="K13491" t="s">
        <v>137</v>
      </c>
      <c r="L13491">
        <f>I13491*$Q$2/1000</f>
        <v>5.3280000000000001E-2</v>
      </c>
    </row>
    <row r="13492" spans="1:12">
      <c r="A13492" s="118">
        <v>45139</v>
      </c>
      <c r="B13492" t="s">
        <v>333</v>
      </c>
      <c r="C13492" t="s">
        <v>332</v>
      </c>
      <c r="D13492" t="s">
        <v>509</v>
      </c>
      <c r="E13492" t="s">
        <v>1998</v>
      </c>
      <c r="F13492" s="119" t="s">
        <v>619</v>
      </c>
      <c r="G13492" t="s">
        <v>618</v>
      </c>
      <c r="H13492" t="s">
        <v>327</v>
      </c>
      <c r="I13492">
        <v>77</v>
      </c>
      <c r="J13492" t="s">
        <v>145</v>
      </c>
      <c r="K13492" t="s">
        <v>137</v>
      </c>
      <c r="L13492">
        <f>I13492*$Q$2/100/1000</f>
        <v>2.8489999999999999E-4</v>
      </c>
    </row>
    <row r="13493" spans="1:12">
      <c r="A13493" s="118">
        <v>45231</v>
      </c>
      <c r="B13493" t="s">
        <v>180</v>
      </c>
      <c r="C13493" t="s">
        <v>179</v>
      </c>
      <c r="D13493" t="s">
        <v>1997</v>
      </c>
      <c r="E13493" t="s">
        <v>1996</v>
      </c>
      <c r="F13493" t="s">
        <v>1995</v>
      </c>
      <c r="G13493" t="s">
        <v>1994</v>
      </c>
      <c r="H13493" t="s">
        <v>174</v>
      </c>
      <c r="I13493">
        <v>3154</v>
      </c>
      <c r="J13493" t="s">
        <v>173</v>
      </c>
      <c r="K13493" t="s">
        <v>172</v>
      </c>
      <c r="L13493">
        <f>I13493*$Q$3/(1000/25)</f>
        <v>2.5295079999999999</v>
      </c>
    </row>
    <row r="13494" spans="1:12">
      <c r="A13494" s="118">
        <v>45139</v>
      </c>
      <c r="B13494" t="s">
        <v>333</v>
      </c>
      <c r="C13494" t="s">
        <v>332</v>
      </c>
      <c r="D13494" t="s">
        <v>515</v>
      </c>
      <c r="E13494" t="s">
        <v>1993</v>
      </c>
      <c r="F13494" s="119" t="s">
        <v>372</v>
      </c>
      <c r="G13494" t="s">
        <v>371</v>
      </c>
      <c r="H13494" t="s">
        <v>327</v>
      </c>
      <c r="I13494">
        <v>77</v>
      </c>
      <c r="J13494" t="s">
        <v>145</v>
      </c>
      <c r="K13494" t="s">
        <v>137</v>
      </c>
      <c r="L13494">
        <f>I13494*$Q$2/100/1000</f>
        <v>2.8489999999999999E-4</v>
      </c>
    </row>
    <row r="13495" spans="1:12">
      <c r="A13495" s="118">
        <v>45139</v>
      </c>
      <c r="B13495" t="s">
        <v>333</v>
      </c>
      <c r="C13495" t="s">
        <v>332</v>
      </c>
      <c r="D13495" t="s">
        <v>396</v>
      </c>
      <c r="E13495" t="s">
        <v>1992</v>
      </c>
      <c r="F13495" s="119" t="s">
        <v>619</v>
      </c>
      <c r="G13495" t="s">
        <v>618</v>
      </c>
      <c r="H13495" t="s">
        <v>327</v>
      </c>
      <c r="I13495">
        <v>77</v>
      </c>
      <c r="J13495" t="s">
        <v>145</v>
      </c>
      <c r="K13495" t="s">
        <v>137</v>
      </c>
      <c r="L13495">
        <f>I13495*$Q$2/100/1000</f>
        <v>2.8489999999999999E-4</v>
      </c>
    </row>
    <row r="13496" spans="1:12">
      <c r="A13496" s="118">
        <v>45139</v>
      </c>
      <c r="B13496" t="s">
        <v>333</v>
      </c>
      <c r="C13496" t="s">
        <v>332</v>
      </c>
      <c r="D13496" t="s">
        <v>511</v>
      </c>
      <c r="E13496" t="s">
        <v>1991</v>
      </c>
      <c r="F13496" s="119" t="s">
        <v>619</v>
      </c>
      <c r="G13496" t="s">
        <v>618</v>
      </c>
      <c r="H13496" t="s">
        <v>327</v>
      </c>
      <c r="I13496">
        <v>77</v>
      </c>
      <c r="J13496" t="s">
        <v>145</v>
      </c>
      <c r="K13496" t="s">
        <v>137</v>
      </c>
      <c r="L13496">
        <f>I13496*$Q$2/100/1000</f>
        <v>2.8489999999999999E-4</v>
      </c>
    </row>
    <row r="13497" spans="1:12">
      <c r="A13497" s="118">
        <v>45139</v>
      </c>
      <c r="B13497" t="s">
        <v>333</v>
      </c>
      <c r="C13497" t="s">
        <v>332</v>
      </c>
      <c r="D13497" t="s">
        <v>519</v>
      </c>
      <c r="E13497" t="s">
        <v>1990</v>
      </c>
      <c r="F13497" s="119" t="s">
        <v>619</v>
      </c>
      <c r="G13497" t="s">
        <v>618</v>
      </c>
      <c r="H13497" t="s">
        <v>327</v>
      </c>
      <c r="I13497">
        <v>77</v>
      </c>
      <c r="J13497" t="s">
        <v>145</v>
      </c>
      <c r="K13497" t="s">
        <v>137</v>
      </c>
      <c r="L13497">
        <f>I13497*$Q$2/100/1000</f>
        <v>2.8489999999999999E-4</v>
      </c>
    </row>
    <row r="13498" spans="1:12">
      <c r="A13498" s="118">
        <v>45139</v>
      </c>
      <c r="B13498" t="s">
        <v>333</v>
      </c>
      <c r="C13498" t="s">
        <v>332</v>
      </c>
      <c r="D13498" t="s">
        <v>489</v>
      </c>
      <c r="E13498" t="s">
        <v>1989</v>
      </c>
      <c r="F13498" s="119" t="s">
        <v>372</v>
      </c>
      <c r="G13498" t="s">
        <v>371</v>
      </c>
      <c r="H13498" t="s">
        <v>327</v>
      </c>
      <c r="I13498">
        <v>77</v>
      </c>
      <c r="J13498" t="s">
        <v>145</v>
      </c>
      <c r="K13498" t="s">
        <v>137</v>
      </c>
      <c r="L13498">
        <f>I13498*$Q$2/100/1000</f>
        <v>2.8489999999999999E-4</v>
      </c>
    </row>
    <row r="13499" spans="1:12">
      <c r="A13499" s="118">
        <v>45139</v>
      </c>
      <c r="B13499" t="s">
        <v>333</v>
      </c>
      <c r="C13499" t="s">
        <v>332</v>
      </c>
      <c r="D13499" t="s">
        <v>497</v>
      </c>
      <c r="E13499" t="s">
        <v>1988</v>
      </c>
      <c r="F13499" s="119" t="s">
        <v>372</v>
      </c>
      <c r="G13499" t="s">
        <v>371</v>
      </c>
      <c r="H13499" t="s">
        <v>327</v>
      </c>
      <c r="I13499">
        <v>77</v>
      </c>
      <c r="J13499" t="s">
        <v>145</v>
      </c>
      <c r="K13499" t="s">
        <v>137</v>
      </c>
      <c r="L13499">
        <f>I13499*$Q$2/100/1000</f>
        <v>2.8489999999999999E-4</v>
      </c>
    </row>
    <row r="13500" spans="1:12">
      <c r="A13500" s="118">
        <v>45231</v>
      </c>
      <c r="B13500" t="s">
        <v>180</v>
      </c>
      <c r="C13500" t="s">
        <v>179</v>
      </c>
      <c r="D13500" t="s">
        <v>1987</v>
      </c>
      <c r="E13500" t="s">
        <v>1986</v>
      </c>
      <c r="F13500" t="s">
        <v>1985</v>
      </c>
      <c r="G13500" t="s">
        <v>1984</v>
      </c>
      <c r="H13500" t="s">
        <v>174</v>
      </c>
      <c r="I13500">
        <v>3154</v>
      </c>
      <c r="J13500" t="s">
        <v>173</v>
      </c>
      <c r="K13500" t="s">
        <v>172</v>
      </c>
      <c r="L13500">
        <f>I13500*$Q$3/(1000/25)</f>
        <v>2.5295079999999999</v>
      </c>
    </row>
    <row r="13501" spans="1:12">
      <c r="A13501" s="118">
        <v>45139</v>
      </c>
      <c r="B13501" t="s">
        <v>333</v>
      </c>
      <c r="C13501" t="s">
        <v>332</v>
      </c>
      <c r="D13501" t="s">
        <v>513</v>
      </c>
      <c r="E13501" t="s">
        <v>1983</v>
      </c>
      <c r="F13501" s="119" t="s">
        <v>372</v>
      </c>
      <c r="G13501" t="s">
        <v>371</v>
      </c>
      <c r="H13501" t="s">
        <v>327</v>
      </c>
      <c r="I13501">
        <v>77</v>
      </c>
      <c r="J13501" t="s">
        <v>145</v>
      </c>
      <c r="K13501" t="s">
        <v>137</v>
      </c>
      <c r="L13501">
        <f>I13501*$Q$2/100/1000</f>
        <v>2.8489999999999999E-4</v>
      </c>
    </row>
    <row r="13502" spans="1:12">
      <c r="A13502" s="118">
        <v>45139</v>
      </c>
      <c r="B13502" t="s">
        <v>333</v>
      </c>
      <c r="C13502" t="s">
        <v>332</v>
      </c>
      <c r="D13502" t="s">
        <v>337</v>
      </c>
      <c r="E13502" t="s">
        <v>1982</v>
      </c>
      <c r="F13502" s="119" t="s">
        <v>903</v>
      </c>
      <c r="G13502" t="s">
        <v>902</v>
      </c>
      <c r="H13502" t="s">
        <v>327</v>
      </c>
      <c r="I13502">
        <v>77</v>
      </c>
      <c r="J13502" t="s">
        <v>145</v>
      </c>
      <c r="K13502" t="s">
        <v>137</v>
      </c>
      <c r="L13502">
        <f>I13502*$Q$2/100/1000</f>
        <v>2.8489999999999999E-4</v>
      </c>
    </row>
    <row r="13503" spans="1:12">
      <c r="A13503" s="118">
        <v>45231</v>
      </c>
      <c r="B13503" t="s">
        <v>365</v>
      </c>
      <c r="C13503" t="s">
        <v>364</v>
      </c>
      <c r="D13503" t="s">
        <v>1981</v>
      </c>
      <c r="E13503" t="s">
        <v>1980</v>
      </c>
      <c r="F13503" t="s">
        <v>368</v>
      </c>
      <c r="G13503" t="s">
        <v>367</v>
      </c>
      <c r="H13503" t="s">
        <v>359</v>
      </c>
      <c r="I13503">
        <v>144</v>
      </c>
      <c r="J13503" t="s">
        <v>138</v>
      </c>
      <c r="K13503" t="s">
        <v>137</v>
      </c>
      <c r="L13503">
        <f>I13503*$Q$2/1000</f>
        <v>5.3280000000000001E-2</v>
      </c>
    </row>
    <row r="13504" spans="1:12">
      <c r="A13504" s="118">
        <v>45231</v>
      </c>
      <c r="B13504" t="s">
        <v>365</v>
      </c>
      <c r="C13504" t="s">
        <v>364</v>
      </c>
      <c r="D13504" t="s">
        <v>1979</v>
      </c>
      <c r="E13504" t="s">
        <v>1978</v>
      </c>
      <c r="F13504" t="s">
        <v>368</v>
      </c>
      <c r="G13504" t="s">
        <v>367</v>
      </c>
      <c r="H13504" t="s">
        <v>359</v>
      </c>
      <c r="I13504">
        <v>144</v>
      </c>
      <c r="J13504" t="s">
        <v>138</v>
      </c>
      <c r="K13504" t="s">
        <v>137</v>
      </c>
      <c r="L13504">
        <f>I13504*$Q$2/1000</f>
        <v>5.3280000000000001E-2</v>
      </c>
    </row>
    <row r="13505" spans="1:12">
      <c r="A13505" s="118">
        <v>45231</v>
      </c>
      <c r="B13505" t="s">
        <v>365</v>
      </c>
      <c r="C13505" t="s">
        <v>364</v>
      </c>
      <c r="D13505" t="s">
        <v>370</v>
      </c>
      <c r="E13505" t="s">
        <v>1977</v>
      </c>
      <c r="F13505" t="s">
        <v>368</v>
      </c>
      <c r="G13505" t="s">
        <v>367</v>
      </c>
      <c r="H13505" t="s">
        <v>359</v>
      </c>
      <c r="I13505">
        <v>144</v>
      </c>
      <c r="J13505" t="s">
        <v>138</v>
      </c>
      <c r="K13505" t="s">
        <v>137</v>
      </c>
      <c r="L13505">
        <f>I13505*$Q$2/1000</f>
        <v>5.3280000000000001E-2</v>
      </c>
    </row>
    <row r="13506" spans="1:12">
      <c r="A13506" s="118">
        <v>45139</v>
      </c>
      <c r="B13506" t="s">
        <v>333</v>
      </c>
      <c r="C13506" t="s">
        <v>332</v>
      </c>
      <c r="D13506" t="s">
        <v>335</v>
      </c>
      <c r="E13506" t="s">
        <v>1976</v>
      </c>
      <c r="F13506" s="119" t="s">
        <v>1843</v>
      </c>
      <c r="G13506" t="s">
        <v>1842</v>
      </c>
      <c r="H13506" t="s">
        <v>327</v>
      </c>
      <c r="I13506">
        <v>77</v>
      </c>
      <c r="J13506" t="s">
        <v>145</v>
      </c>
      <c r="K13506" t="s">
        <v>137</v>
      </c>
      <c r="L13506">
        <f>I13506*$Q$2/100/1000</f>
        <v>2.8489999999999999E-4</v>
      </c>
    </row>
    <row r="13507" spans="1:12">
      <c r="A13507" s="118">
        <v>45231</v>
      </c>
      <c r="B13507" t="s">
        <v>365</v>
      </c>
      <c r="C13507" t="s">
        <v>364</v>
      </c>
      <c r="D13507" t="s">
        <v>1975</v>
      </c>
      <c r="E13507" t="s">
        <v>1974</v>
      </c>
      <c r="F13507" t="s">
        <v>903</v>
      </c>
      <c r="G13507" t="s">
        <v>902</v>
      </c>
      <c r="H13507" t="s">
        <v>359</v>
      </c>
      <c r="I13507">
        <v>144</v>
      </c>
      <c r="J13507" t="s">
        <v>138</v>
      </c>
      <c r="K13507" t="s">
        <v>137</v>
      </c>
      <c r="L13507">
        <f>I13507*$Q$2/1000</f>
        <v>5.3280000000000001E-2</v>
      </c>
    </row>
    <row r="13508" spans="1:12">
      <c r="A13508" s="118">
        <v>45231</v>
      </c>
      <c r="B13508" t="s">
        <v>365</v>
      </c>
      <c r="C13508" t="s">
        <v>364</v>
      </c>
      <c r="D13508" t="s">
        <v>1973</v>
      </c>
      <c r="E13508" t="s">
        <v>1972</v>
      </c>
      <c r="F13508" t="s">
        <v>1843</v>
      </c>
      <c r="G13508" t="s">
        <v>1842</v>
      </c>
      <c r="H13508" t="s">
        <v>359</v>
      </c>
      <c r="I13508">
        <v>144</v>
      </c>
      <c r="J13508" t="s">
        <v>138</v>
      </c>
      <c r="K13508" t="s">
        <v>137</v>
      </c>
      <c r="L13508">
        <f>I13508*$Q$2/1000</f>
        <v>5.3280000000000001E-2</v>
      </c>
    </row>
    <row r="13509" spans="1:12">
      <c r="A13509" s="118">
        <v>45139</v>
      </c>
      <c r="B13509" t="s">
        <v>333</v>
      </c>
      <c r="C13509" t="s">
        <v>332</v>
      </c>
      <c r="D13509" t="s">
        <v>335</v>
      </c>
      <c r="E13509" t="s">
        <v>1971</v>
      </c>
      <c r="F13509" s="119" t="s">
        <v>903</v>
      </c>
      <c r="G13509" t="s">
        <v>902</v>
      </c>
      <c r="H13509" t="s">
        <v>327</v>
      </c>
      <c r="I13509">
        <v>77</v>
      </c>
      <c r="J13509" t="s">
        <v>145</v>
      </c>
      <c r="K13509" t="s">
        <v>137</v>
      </c>
      <c r="L13509">
        <f>I13509*$Q$2/100/1000</f>
        <v>2.8489999999999999E-4</v>
      </c>
    </row>
    <row r="13510" spans="1:12">
      <c r="A13510" s="118">
        <v>45231</v>
      </c>
      <c r="B13510" t="s">
        <v>180</v>
      </c>
      <c r="C13510" t="s">
        <v>179</v>
      </c>
      <c r="D13510" t="s">
        <v>1970</v>
      </c>
      <c r="E13510" t="s">
        <v>1969</v>
      </c>
      <c r="F13510" t="s">
        <v>1968</v>
      </c>
      <c r="G13510" t="s">
        <v>1967</v>
      </c>
      <c r="H13510" t="s">
        <v>174</v>
      </c>
      <c r="I13510">
        <v>3154</v>
      </c>
      <c r="J13510" t="s">
        <v>173</v>
      </c>
      <c r="K13510" t="s">
        <v>172</v>
      </c>
      <c r="L13510">
        <f>I13510*$Q$3/(1000/25)</f>
        <v>2.5295079999999999</v>
      </c>
    </row>
    <row r="13511" spans="1:12">
      <c r="A13511" s="118">
        <v>45231</v>
      </c>
      <c r="B13511" t="s">
        <v>365</v>
      </c>
      <c r="C13511" t="s">
        <v>364</v>
      </c>
      <c r="D13511" t="s">
        <v>1966</v>
      </c>
      <c r="E13511" t="s">
        <v>1965</v>
      </c>
      <c r="F13511">
        <v>231010005</v>
      </c>
      <c r="G13511" t="s">
        <v>1964</v>
      </c>
      <c r="H13511" t="s">
        <v>359</v>
      </c>
      <c r="I13511">
        <v>144</v>
      </c>
      <c r="J13511" t="s">
        <v>138</v>
      </c>
      <c r="K13511" t="s">
        <v>137</v>
      </c>
      <c r="L13511">
        <f>I13511*$Q$2/1000</f>
        <v>5.3280000000000001E-2</v>
      </c>
    </row>
    <row r="13512" spans="1:12">
      <c r="A13512" s="118">
        <v>45139</v>
      </c>
      <c r="B13512" t="s">
        <v>333</v>
      </c>
      <c r="C13512" t="s">
        <v>332</v>
      </c>
      <c r="D13512" t="s">
        <v>341</v>
      </c>
      <c r="E13512" t="s">
        <v>1963</v>
      </c>
      <c r="F13512" s="119" t="s">
        <v>903</v>
      </c>
      <c r="G13512" t="s">
        <v>902</v>
      </c>
      <c r="H13512" t="s">
        <v>327</v>
      </c>
      <c r="I13512">
        <v>77</v>
      </c>
      <c r="J13512" t="s">
        <v>145</v>
      </c>
      <c r="K13512" t="s">
        <v>137</v>
      </c>
      <c r="L13512">
        <f>I13512*$Q$2/100/1000</f>
        <v>2.8489999999999999E-4</v>
      </c>
    </row>
    <row r="13513" spans="1:12">
      <c r="A13513" s="118">
        <v>45231</v>
      </c>
      <c r="B13513" t="s">
        <v>180</v>
      </c>
      <c r="C13513" t="s">
        <v>179</v>
      </c>
      <c r="D13513" t="s">
        <v>1962</v>
      </c>
      <c r="E13513" t="s">
        <v>1961</v>
      </c>
      <c r="F13513" t="s">
        <v>1960</v>
      </c>
      <c r="G13513" t="s">
        <v>1959</v>
      </c>
      <c r="H13513" t="s">
        <v>174</v>
      </c>
      <c r="I13513">
        <v>3154</v>
      </c>
      <c r="J13513" t="s">
        <v>173</v>
      </c>
      <c r="K13513" t="s">
        <v>172</v>
      </c>
      <c r="L13513">
        <f>I13513*$Q$3/(1000/0.1)</f>
        <v>1.0118031999999999E-2</v>
      </c>
    </row>
    <row r="13514" spans="1:12">
      <c r="A13514" s="118">
        <v>45231</v>
      </c>
      <c r="B13514" t="s">
        <v>180</v>
      </c>
      <c r="C13514" t="s">
        <v>179</v>
      </c>
      <c r="D13514" t="s">
        <v>1883</v>
      </c>
      <c r="E13514" t="s">
        <v>1958</v>
      </c>
      <c r="F13514" t="s">
        <v>1957</v>
      </c>
      <c r="G13514" t="s">
        <v>1956</v>
      </c>
      <c r="H13514" t="s">
        <v>174</v>
      </c>
      <c r="I13514">
        <v>3154</v>
      </c>
      <c r="J13514" t="s">
        <v>173</v>
      </c>
      <c r="K13514" t="s">
        <v>172</v>
      </c>
      <c r="L13514">
        <f>I13514*$Q$3/(1000/0.1)</f>
        <v>1.0118031999999999E-2</v>
      </c>
    </row>
    <row r="13515" spans="1:12">
      <c r="A13515" s="118">
        <v>45139</v>
      </c>
      <c r="B13515" t="s">
        <v>333</v>
      </c>
      <c r="C13515" t="s">
        <v>332</v>
      </c>
      <c r="D13515" t="s">
        <v>710</v>
      </c>
      <c r="E13515" t="s">
        <v>1955</v>
      </c>
      <c r="F13515" s="119" t="s">
        <v>903</v>
      </c>
      <c r="G13515" t="s">
        <v>902</v>
      </c>
      <c r="H13515" t="s">
        <v>327</v>
      </c>
      <c r="I13515">
        <v>77</v>
      </c>
      <c r="J13515" t="s">
        <v>145</v>
      </c>
      <c r="K13515" t="s">
        <v>137</v>
      </c>
      <c r="L13515">
        <f>I13515*$Q$2/100/1000</f>
        <v>2.8489999999999999E-4</v>
      </c>
    </row>
    <row r="13516" spans="1:12">
      <c r="A13516" s="118">
        <v>45231</v>
      </c>
      <c r="B13516" t="s">
        <v>365</v>
      </c>
      <c r="C13516" t="s">
        <v>364</v>
      </c>
      <c r="D13516" t="s">
        <v>1954</v>
      </c>
      <c r="E13516" t="s">
        <v>1953</v>
      </c>
      <c r="F13516">
        <v>101036532</v>
      </c>
      <c r="G13516" t="s">
        <v>1952</v>
      </c>
      <c r="H13516" t="s">
        <v>359</v>
      </c>
      <c r="I13516">
        <v>144</v>
      </c>
      <c r="J13516" t="s">
        <v>138</v>
      </c>
      <c r="K13516" t="s">
        <v>137</v>
      </c>
      <c r="L13516">
        <f>I13516*$Q$2/1000</f>
        <v>5.3280000000000001E-2</v>
      </c>
    </row>
    <row r="13517" spans="1:12">
      <c r="A13517" s="118">
        <v>45139</v>
      </c>
      <c r="B13517" t="s">
        <v>333</v>
      </c>
      <c r="C13517" t="s">
        <v>332</v>
      </c>
      <c r="D13517" t="s">
        <v>347</v>
      </c>
      <c r="E13517" t="s">
        <v>1951</v>
      </c>
      <c r="F13517" s="119" t="s">
        <v>903</v>
      </c>
      <c r="G13517" t="s">
        <v>902</v>
      </c>
      <c r="H13517" t="s">
        <v>327</v>
      </c>
      <c r="I13517">
        <v>77</v>
      </c>
      <c r="J13517" t="s">
        <v>145</v>
      </c>
      <c r="K13517" t="s">
        <v>137</v>
      </c>
      <c r="L13517">
        <f>I13517*$Q$2/100/1000</f>
        <v>2.8489999999999999E-4</v>
      </c>
    </row>
    <row r="13518" spans="1:12">
      <c r="A13518" s="118">
        <v>45139</v>
      </c>
      <c r="B13518" t="s">
        <v>333</v>
      </c>
      <c r="C13518" t="s">
        <v>332</v>
      </c>
      <c r="D13518" t="s">
        <v>714</v>
      </c>
      <c r="E13518" t="s">
        <v>1950</v>
      </c>
      <c r="F13518" s="119" t="s">
        <v>903</v>
      </c>
      <c r="G13518" t="s">
        <v>902</v>
      </c>
      <c r="H13518" t="s">
        <v>327</v>
      </c>
      <c r="I13518">
        <v>77</v>
      </c>
      <c r="J13518" t="s">
        <v>145</v>
      </c>
      <c r="K13518" t="s">
        <v>137</v>
      </c>
      <c r="L13518">
        <f>I13518*$Q$2/100/1000</f>
        <v>2.8489999999999999E-4</v>
      </c>
    </row>
    <row r="13519" spans="1:12">
      <c r="A13519" s="118">
        <v>45139</v>
      </c>
      <c r="B13519" t="s">
        <v>333</v>
      </c>
      <c r="C13519" t="s">
        <v>332</v>
      </c>
      <c r="D13519" t="s">
        <v>345</v>
      </c>
      <c r="E13519" t="s">
        <v>1949</v>
      </c>
      <c r="F13519" s="119" t="s">
        <v>903</v>
      </c>
      <c r="G13519" t="s">
        <v>902</v>
      </c>
      <c r="H13519" t="s">
        <v>327</v>
      </c>
      <c r="I13519">
        <v>77</v>
      </c>
      <c r="J13519" t="s">
        <v>145</v>
      </c>
      <c r="K13519" t="s">
        <v>137</v>
      </c>
      <c r="L13519">
        <f>I13519*$Q$2/100/1000</f>
        <v>2.8489999999999999E-4</v>
      </c>
    </row>
    <row r="13520" spans="1:12">
      <c r="A13520" s="118">
        <v>45139</v>
      </c>
      <c r="B13520" t="s">
        <v>333</v>
      </c>
      <c r="C13520" t="s">
        <v>332</v>
      </c>
      <c r="D13520" t="s">
        <v>708</v>
      </c>
      <c r="E13520" t="s">
        <v>1948</v>
      </c>
      <c r="F13520" s="119" t="s">
        <v>903</v>
      </c>
      <c r="G13520" t="s">
        <v>902</v>
      </c>
      <c r="H13520" t="s">
        <v>327</v>
      </c>
      <c r="I13520">
        <v>77</v>
      </c>
      <c r="J13520" t="s">
        <v>145</v>
      </c>
      <c r="K13520" t="s">
        <v>137</v>
      </c>
      <c r="L13520">
        <f>I13520*$Q$2/100/1000</f>
        <v>2.8489999999999999E-4</v>
      </c>
    </row>
    <row r="13521" spans="1:12">
      <c r="A13521" s="118">
        <v>45231</v>
      </c>
      <c r="B13521" t="s">
        <v>261</v>
      </c>
      <c r="C13521" t="s">
        <v>260</v>
      </c>
      <c r="D13521" t="s">
        <v>1947</v>
      </c>
      <c r="E13521" t="s">
        <v>1946</v>
      </c>
      <c r="F13521" t="s">
        <v>1945</v>
      </c>
      <c r="G13521" t="s">
        <v>1944</v>
      </c>
      <c r="H13521" t="s">
        <v>139</v>
      </c>
      <c r="I13521">
        <v>55</v>
      </c>
      <c r="J13521" t="s">
        <v>145</v>
      </c>
      <c r="K13521" t="s">
        <v>137</v>
      </c>
      <c r="L13521">
        <f>I13521*$Q$2/100/1000</f>
        <v>2.0350000000000001E-4</v>
      </c>
    </row>
    <row r="13522" spans="1:12">
      <c r="A13522" s="118">
        <v>45231</v>
      </c>
      <c r="B13522" t="s">
        <v>261</v>
      </c>
      <c r="C13522" t="s">
        <v>260</v>
      </c>
      <c r="D13522" t="s">
        <v>1943</v>
      </c>
      <c r="E13522" t="s">
        <v>1942</v>
      </c>
      <c r="F13522" t="s">
        <v>1111</v>
      </c>
      <c r="G13522" t="s">
        <v>1110</v>
      </c>
      <c r="H13522" t="s">
        <v>139</v>
      </c>
      <c r="I13522">
        <v>55</v>
      </c>
      <c r="J13522" t="s">
        <v>145</v>
      </c>
      <c r="K13522" t="s">
        <v>137</v>
      </c>
      <c r="L13522">
        <f>I13522*$Q$2/100/1000</f>
        <v>2.0350000000000001E-4</v>
      </c>
    </row>
    <row r="13523" spans="1:12">
      <c r="A13523" s="118">
        <v>45231</v>
      </c>
      <c r="B13523" t="s">
        <v>180</v>
      </c>
      <c r="C13523" t="s">
        <v>179</v>
      </c>
      <c r="D13523" t="s">
        <v>1941</v>
      </c>
      <c r="E13523" t="s">
        <v>1940</v>
      </c>
      <c r="F13523" t="s">
        <v>1939</v>
      </c>
      <c r="G13523" t="s">
        <v>1938</v>
      </c>
      <c r="H13523" t="s">
        <v>174</v>
      </c>
      <c r="I13523">
        <v>3154</v>
      </c>
      <c r="J13523" t="s">
        <v>173</v>
      </c>
      <c r="K13523" t="s">
        <v>172</v>
      </c>
      <c r="L13523">
        <f>I13523*$Q$3/(1000/25)</f>
        <v>2.5295079999999999</v>
      </c>
    </row>
    <row r="13524" spans="1:12">
      <c r="A13524" s="118">
        <v>45231</v>
      </c>
      <c r="B13524" t="s">
        <v>305</v>
      </c>
      <c r="C13524" t="s">
        <v>304</v>
      </c>
      <c r="D13524" t="s">
        <v>1169</v>
      </c>
      <c r="E13524" t="s">
        <v>1937</v>
      </c>
      <c r="F13524" t="s">
        <v>1167</v>
      </c>
      <c r="G13524" t="s">
        <v>1166</v>
      </c>
      <c r="H13524" t="s">
        <v>300</v>
      </c>
      <c r="I13524">
        <v>12.8</v>
      </c>
      <c r="J13524" t="s">
        <v>145</v>
      </c>
      <c r="K13524" t="s">
        <v>137</v>
      </c>
      <c r="L13524">
        <f>I13524*$Q$2/100/1000</f>
        <v>4.7360000000000001E-5</v>
      </c>
    </row>
    <row r="13525" spans="1:12">
      <c r="A13525" s="118">
        <v>45139</v>
      </c>
      <c r="B13525" t="s">
        <v>333</v>
      </c>
      <c r="C13525" t="s">
        <v>332</v>
      </c>
      <c r="D13525" t="s">
        <v>901</v>
      </c>
      <c r="E13525" t="s">
        <v>1936</v>
      </c>
      <c r="F13525" s="119" t="s">
        <v>903</v>
      </c>
      <c r="G13525" t="s">
        <v>902</v>
      </c>
      <c r="H13525" t="s">
        <v>327</v>
      </c>
      <c r="I13525">
        <v>77</v>
      </c>
      <c r="J13525" t="s">
        <v>145</v>
      </c>
      <c r="K13525" t="s">
        <v>137</v>
      </c>
      <c r="L13525">
        <f>I13525*$Q$2/100/1000</f>
        <v>2.8489999999999999E-4</v>
      </c>
    </row>
    <row r="13526" spans="1:12">
      <c r="A13526" s="118">
        <v>45139</v>
      </c>
      <c r="B13526" t="s">
        <v>333</v>
      </c>
      <c r="C13526" t="s">
        <v>332</v>
      </c>
      <c r="D13526" t="s">
        <v>712</v>
      </c>
      <c r="E13526" t="s">
        <v>1935</v>
      </c>
      <c r="F13526" s="119" t="s">
        <v>903</v>
      </c>
      <c r="G13526" t="s">
        <v>902</v>
      </c>
      <c r="H13526" t="s">
        <v>327</v>
      </c>
      <c r="I13526">
        <v>77</v>
      </c>
      <c r="J13526" t="s">
        <v>145</v>
      </c>
      <c r="K13526" t="s">
        <v>137</v>
      </c>
      <c r="L13526">
        <f>I13526*$Q$2/100/1000</f>
        <v>2.8489999999999999E-4</v>
      </c>
    </row>
    <row r="13527" spans="1:12">
      <c r="A13527" s="118">
        <v>45139</v>
      </c>
      <c r="B13527" t="s">
        <v>333</v>
      </c>
      <c r="C13527" t="s">
        <v>332</v>
      </c>
      <c r="D13527" t="s">
        <v>343</v>
      </c>
      <c r="E13527" t="s">
        <v>1934</v>
      </c>
      <c r="F13527" s="119" t="s">
        <v>903</v>
      </c>
      <c r="G13527" t="s">
        <v>902</v>
      </c>
      <c r="H13527" t="s">
        <v>327</v>
      </c>
      <c r="I13527">
        <v>77</v>
      </c>
      <c r="J13527" t="s">
        <v>145</v>
      </c>
      <c r="K13527" t="s">
        <v>137</v>
      </c>
      <c r="L13527">
        <f>I13527*$Q$2/100/1000</f>
        <v>2.8489999999999999E-4</v>
      </c>
    </row>
    <row r="13528" spans="1:12">
      <c r="A13528" s="118">
        <v>45231</v>
      </c>
      <c r="B13528" t="s">
        <v>305</v>
      </c>
      <c r="C13528" t="s">
        <v>304</v>
      </c>
      <c r="D13528" t="s">
        <v>1204</v>
      </c>
      <c r="E13528" t="s">
        <v>1933</v>
      </c>
      <c r="F13528">
        <v>101032416</v>
      </c>
      <c r="G13528" t="s">
        <v>301</v>
      </c>
      <c r="H13528" t="s">
        <v>300</v>
      </c>
      <c r="I13528">
        <v>12.8</v>
      </c>
      <c r="J13528" t="s">
        <v>145</v>
      </c>
      <c r="K13528" t="s">
        <v>137</v>
      </c>
      <c r="L13528">
        <f>I13528*$Q$2/100/1000</f>
        <v>4.7360000000000001E-5</v>
      </c>
    </row>
    <row r="13529" spans="1:12">
      <c r="A13529" s="118">
        <v>45139</v>
      </c>
      <c r="B13529" t="s">
        <v>333</v>
      </c>
      <c r="C13529" t="s">
        <v>332</v>
      </c>
      <c r="D13529" t="s">
        <v>705</v>
      </c>
      <c r="E13529" t="s">
        <v>1932</v>
      </c>
      <c r="F13529" s="119" t="s">
        <v>903</v>
      </c>
      <c r="G13529" t="s">
        <v>902</v>
      </c>
      <c r="H13529" t="s">
        <v>327</v>
      </c>
      <c r="I13529">
        <v>77</v>
      </c>
      <c r="J13529" t="s">
        <v>145</v>
      </c>
      <c r="K13529" t="s">
        <v>137</v>
      </c>
      <c r="L13529">
        <f>I13529*$Q$2/100/1000</f>
        <v>2.8489999999999999E-4</v>
      </c>
    </row>
    <row r="13530" spans="1:12">
      <c r="A13530" s="118">
        <v>45139</v>
      </c>
      <c r="B13530" t="s">
        <v>333</v>
      </c>
      <c r="C13530" t="s">
        <v>332</v>
      </c>
      <c r="D13530" t="s">
        <v>1090</v>
      </c>
      <c r="E13530" t="s">
        <v>1931</v>
      </c>
      <c r="F13530" s="119" t="s">
        <v>903</v>
      </c>
      <c r="G13530" t="s">
        <v>902</v>
      </c>
      <c r="H13530" t="s">
        <v>327</v>
      </c>
      <c r="I13530">
        <v>77</v>
      </c>
      <c r="J13530" t="s">
        <v>145</v>
      </c>
      <c r="K13530" t="s">
        <v>137</v>
      </c>
      <c r="L13530">
        <f>I13530*$Q$2/100/1000</f>
        <v>2.8489999999999999E-4</v>
      </c>
    </row>
    <row r="13531" spans="1:12">
      <c r="A13531" s="118">
        <v>44986</v>
      </c>
      <c r="B13531" t="s">
        <v>229</v>
      </c>
      <c r="C13531" t="s">
        <v>228</v>
      </c>
      <c r="D13531" t="s">
        <v>1074</v>
      </c>
      <c r="E13531" t="s">
        <v>1930</v>
      </c>
      <c r="F13531">
        <v>101044464</v>
      </c>
      <c r="G13531" t="s">
        <v>1072</v>
      </c>
      <c r="H13531" t="s">
        <v>224</v>
      </c>
      <c r="I13531">
        <v>5.8</v>
      </c>
      <c r="J13531" t="s">
        <v>223</v>
      </c>
      <c r="K13531" t="s">
        <v>137</v>
      </c>
      <c r="L13531">
        <f>I13531*$Q$5/1000</f>
        <v>5.8971500000000003E-3</v>
      </c>
    </row>
    <row r="13532" spans="1:12">
      <c r="A13532" s="118">
        <v>45139</v>
      </c>
      <c r="B13532" t="s">
        <v>333</v>
      </c>
      <c r="C13532" t="s">
        <v>332</v>
      </c>
      <c r="D13532" t="s">
        <v>396</v>
      </c>
      <c r="E13532" t="s">
        <v>1929</v>
      </c>
      <c r="F13532" s="119" t="s">
        <v>903</v>
      </c>
      <c r="G13532" t="s">
        <v>902</v>
      </c>
      <c r="H13532" t="s">
        <v>327</v>
      </c>
      <c r="I13532">
        <v>77</v>
      </c>
      <c r="J13532" t="s">
        <v>145</v>
      </c>
      <c r="K13532" t="s">
        <v>137</v>
      </c>
      <c r="L13532">
        <f>I13532*$Q$2/100/1000</f>
        <v>2.8489999999999999E-4</v>
      </c>
    </row>
    <row r="13533" spans="1:12">
      <c r="A13533" s="118">
        <v>45139</v>
      </c>
      <c r="B13533" t="s">
        <v>333</v>
      </c>
      <c r="C13533" t="s">
        <v>332</v>
      </c>
      <c r="D13533" t="s">
        <v>613</v>
      </c>
      <c r="E13533" t="s">
        <v>1928</v>
      </c>
      <c r="F13533" s="119" t="s">
        <v>903</v>
      </c>
      <c r="G13533" t="s">
        <v>902</v>
      </c>
      <c r="H13533" t="s">
        <v>327</v>
      </c>
      <c r="I13533">
        <v>77</v>
      </c>
      <c r="J13533" t="s">
        <v>145</v>
      </c>
      <c r="K13533" t="s">
        <v>137</v>
      </c>
      <c r="L13533">
        <f>I13533*$Q$2/100/1000</f>
        <v>2.8489999999999999E-4</v>
      </c>
    </row>
    <row r="13534" spans="1:12">
      <c r="A13534" s="118">
        <v>45139</v>
      </c>
      <c r="B13534" t="s">
        <v>333</v>
      </c>
      <c r="C13534" t="s">
        <v>332</v>
      </c>
      <c r="D13534" t="s">
        <v>503</v>
      </c>
      <c r="E13534" t="s">
        <v>1927</v>
      </c>
      <c r="F13534" s="119" t="s">
        <v>903</v>
      </c>
      <c r="G13534" t="s">
        <v>902</v>
      </c>
      <c r="H13534" t="s">
        <v>327</v>
      </c>
      <c r="I13534">
        <v>77</v>
      </c>
      <c r="J13534" t="s">
        <v>145</v>
      </c>
      <c r="K13534" t="s">
        <v>137</v>
      </c>
      <c r="L13534">
        <f>I13534*$Q$2/100/1000</f>
        <v>2.8489999999999999E-4</v>
      </c>
    </row>
    <row r="13535" spans="1:12">
      <c r="A13535" s="118">
        <v>45139</v>
      </c>
      <c r="B13535" t="s">
        <v>333</v>
      </c>
      <c r="C13535" t="s">
        <v>332</v>
      </c>
      <c r="D13535" t="s">
        <v>995</v>
      </c>
      <c r="E13535" t="s">
        <v>1926</v>
      </c>
      <c r="F13535" s="119" t="s">
        <v>903</v>
      </c>
      <c r="G13535" t="s">
        <v>902</v>
      </c>
      <c r="H13535" t="s">
        <v>327</v>
      </c>
      <c r="I13535">
        <v>77</v>
      </c>
      <c r="J13535" t="s">
        <v>145</v>
      </c>
      <c r="K13535" t="s">
        <v>137</v>
      </c>
      <c r="L13535">
        <f>I13535*$Q$2/100/1000</f>
        <v>2.8489999999999999E-4</v>
      </c>
    </row>
    <row r="13536" spans="1:12">
      <c r="A13536" s="118">
        <v>45139</v>
      </c>
      <c r="B13536" t="s">
        <v>333</v>
      </c>
      <c r="C13536" t="s">
        <v>332</v>
      </c>
      <c r="D13536" t="s">
        <v>653</v>
      </c>
      <c r="E13536" t="s">
        <v>1925</v>
      </c>
      <c r="F13536" s="119" t="s">
        <v>903</v>
      </c>
      <c r="G13536" t="s">
        <v>902</v>
      </c>
      <c r="H13536" t="s">
        <v>327</v>
      </c>
      <c r="I13536">
        <v>77</v>
      </c>
      <c r="J13536" t="s">
        <v>145</v>
      </c>
      <c r="K13536" t="s">
        <v>137</v>
      </c>
      <c r="L13536">
        <f>I13536*$Q$2/100/1000</f>
        <v>2.8489999999999999E-4</v>
      </c>
    </row>
    <row r="13537" spans="1:12">
      <c r="A13537" s="118">
        <v>45231</v>
      </c>
      <c r="B13537" t="s">
        <v>180</v>
      </c>
      <c r="C13537" t="s">
        <v>179</v>
      </c>
      <c r="D13537" t="s">
        <v>1924</v>
      </c>
      <c r="E13537" t="s">
        <v>1923</v>
      </c>
      <c r="F13537" t="s">
        <v>1922</v>
      </c>
      <c r="G13537" t="s">
        <v>1921</v>
      </c>
      <c r="H13537" t="s">
        <v>174</v>
      </c>
      <c r="I13537">
        <v>3154</v>
      </c>
      <c r="J13537" t="s">
        <v>173</v>
      </c>
      <c r="K13537" t="s">
        <v>172</v>
      </c>
      <c r="L13537">
        <f>I13537*$Q$3/(1000/0.1)</f>
        <v>1.0118031999999999E-2</v>
      </c>
    </row>
    <row r="13538" spans="1:12">
      <c r="A13538" s="118">
        <v>45231</v>
      </c>
      <c r="B13538" t="s">
        <v>180</v>
      </c>
      <c r="C13538" t="s">
        <v>179</v>
      </c>
      <c r="D13538" t="s">
        <v>1920</v>
      </c>
      <c r="E13538" t="s">
        <v>1919</v>
      </c>
      <c r="F13538">
        <v>4300</v>
      </c>
      <c r="G13538" t="s">
        <v>1636</v>
      </c>
      <c r="H13538" t="s">
        <v>174</v>
      </c>
      <c r="I13538">
        <v>3154</v>
      </c>
      <c r="J13538" t="s">
        <v>173</v>
      </c>
      <c r="K13538" t="s">
        <v>172</v>
      </c>
      <c r="L13538">
        <f>I13538*$Q$3/(1000/25)</f>
        <v>2.5295079999999999</v>
      </c>
    </row>
    <row r="13539" spans="1:12">
      <c r="A13539" s="118">
        <v>45139</v>
      </c>
      <c r="B13539" t="s">
        <v>333</v>
      </c>
      <c r="C13539" t="s">
        <v>332</v>
      </c>
      <c r="D13539" t="s">
        <v>703</v>
      </c>
      <c r="E13539" t="s">
        <v>1918</v>
      </c>
      <c r="F13539" s="119" t="s">
        <v>903</v>
      </c>
      <c r="G13539" t="s">
        <v>902</v>
      </c>
      <c r="H13539" t="s">
        <v>327</v>
      </c>
      <c r="I13539">
        <v>77</v>
      </c>
      <c r="J13539" t="s">
        <v>145</v>
      </c>
      <c r="K13539" t="s">
        <v>137</v>
      </c>
      <c r="L13539">
        <f>I13539*$Q$2/100/1000</f>
        <v>2.8489999999999999E-4</v>
      </c>
    </row>
    <row r="13540" spans="1:12">
      <c r="A13540" s="118">
        <v>45231</v>
      </c>
      <c r="B13540" t="s">
        <v>574</v>
      </c>
      <c r="C13540" t="s">
        <v>573</v>
      </c>
      <c r="D13540" t="s">
        <v>1917</v>
      </c>
      <c r="E13540" t="s">
        <v>1916</v>
      </c>
      <c r="F13540">
        <v>1</v>
      </c>
      <c r="G13540" t="s">
        <v>667</v>
      </c>
      <c r="H13540" t="s">
        <v>569</v>
      </c>
      <c r="I13540">
        <v>298</v>
      </c>
      <c r="J13540" t="s">
        <v>145</v>
      </c>
      <c r="K13540" t="s">
        <v>137</v>
      </c>
      <c r="L13540">
        <f>I13540*$Q$2/100/1000</f>
        <v>1.1026E-3</v>
      </c>
    </row>
    <row r="13541" spans="1:12">
      <c r="A13541" s="118">
        <v>45139</v>
      </c>
      <c r="B13541" t="s">
        <v>333</v>
      </c>
      <c r="C13541" t="s">
        <v>332</v>
      </c>
      <c r="D13541" t="s">
        <v>596</v>
      </c>
      <c r="E13541" t="s">
        <v>1915</v>
      </c>
      <c r="F13541" s="119" t="s">
        <v>903</v>
      </c>
      <c r="G13541" t="s">
        <v>902</v>
      </c>
      <c r="H13541" t="s">
        <v>327</v>
      </c>
      <c r="I13541">
        <v>77</v>
      </c>
      <c r="J13541" t="s">
        <v>145</v>
      </c>
      <c r="K13541" t="s">
        <v>137</v>
      </c>
      <c r="L13541">
        <f>I13541*$Q$2/100/1000</f>
        <v>2.8489999999999999E-4</v>
      </c>
    </row>
    <row r="13542" spans="1:12">
      <c r="A13542" s="118">
        <v>45139</v>
      </c>
      <c r="B13542" t="s">
        <v>333</v>
      </c>
      <c r="C13542" t="s">
        <v>332</v>
      </c>
      <c r="D13542" t="s">
        <v>993</v>
      </c>
      <c r="E13542" t="s">
        <v>1914</v>
      </c>
      <c r="F13542" s="119" t="s">
        <v>903</v>
      </c>
      <c r="G13542" t="s">
        <v>902</v>
      </c>
      <c r="H13542" t="s">
        <v>327</v>
      </c>
      <c r="I13542">
        <v>77</v>
      </c>
      <c r="J13542" t="s">
        <v>145</v>
      </c>
      <c r="K13542" t="s">
        <v>137</v>
      </c>
      <c r="L13542">
        <f>I13542*$Q$2/100/1000</f>
        <v>2.8489999999999999E-4</v>
      </c>
    </row>
    <row r="13543" spans="1:12">
      <c r="A13543" s="118">
        <v>45231</v>
      </c>
      <c r="B13543" t="s">
        <v>460</v>
      </c>
      <c r="C13543" t="s">
        <v>459</v>
      </c>
      <c r="D13543" t="s">
        <v>962</v>
      </c>
      <c r="E13543" t="s">
        <v>1913</v>
      </c>
      <c r="F13543">
        <v>1</v>
      </c>
      <c r="G13543" t="s">
        <v>667</v>
      </c>
      <c r="H13543" t="s">
        <v>455</v>
      </c>
      <c r="I13543">
        <v>103.6</v>
      </c>
      <c r="J13543" t="s">
        <v>145</v>
      </c>
      <c r="K13543" t="s">
        <v>137</v>
      </c>
      <c r="L13543">
        <f>I13543*$Q$2/100/1000</f>
        <v>3.8331999999999998E-4</v>
      </c>
    </row>
    <row r="13544" spans="1:12">
      <c r="A13544" s="118">
        <v>45231</v>
      </c>
      <c r="B13544" t="s">
        <v>180</v>
      </c>
      <c r="C13544" t="s">
        <v>179</v>
      </c>
      <c r="D13544" t="s">
        <v>1912</v>
      </c>
      <c r="E13544" t="s">
        <v>1911</v>
      </c>
      <c r="F13544" t="s">
        <v>1910</v>
      </c>
      <c r="G13544" t="s">
        <v>1909</v>
      </c>
      <c r="H13544" t="s">
        <v>174</v>
      </c>
      <c r="I13544">
        <v>3154</v>
      </c>
      <c r="J13544" t="s">
        <v>173</v>
      </c>
      <c r="K13544" t="s">
        <v>172</v>
      </c>
      <c r="L13544">
        <f>I13544*$Q$3/(1000/25)</f>
        <v>2.5295079999999999</v>
      </c>
    </row>
    <row r="13545" spans="1:12">
      <c r="A13545" s="118">
        <v>45231</v>
      </c>
      <c r="B13545" t="s">
        <v>180</v>
      </c>
      <c r="C13545" t="s">
        <v>179</v>
      </c>
      <c r="D13545" t="s">
        <v>1908</v>
      </c>
      <c r="E13545" t="s">
        <v>1907</v>
      </c>
      <c r="F13545" t="s">
        <v>1906</v>
      </c>
      <c r="G13545" t="s">
        <v>1905</v>
      </c>
      <c r="H13545" t="s">
        <v>174</v>
      </c>
      <c r="I13545">
        <v>3154</v>
      </c>
      <c r="J13545" t="s">
        <v>173</v>
      </c>
      <c r="K13545" t="s">
        <v>172</v>
      </c>
      <c r="L13545">
        <f>I13545*$Q$3/(1000/25)</f>
        <v>2.5295079999999999</v>
      </c>
    </row>
    <row r="13546" spans="1:12">
      <c r="A13546" s="118">
        <v>45231</v>
      </c>
      <c r="B13546" t="s">
        <v>205</v>
      </c>
      <c r="C13546" t="s">
        <v>204</v>
      </c>
      <c r="D13546" t="s">
        <v>203</v>
      </c>
      <c r="E13546" t="s">
        <v>1904</v>
      </c>
      <c r="F13546">
        <v>66205215</v>
      </c>
      <c r="G13546" t="s">
        <v>201</v>
      </c>
      <c r="H13546" t="s">
        <v>200</v>
      </c>
      <c r="I13546">
        <v>6781</v>
      </c>
      <c r="J13546" t="s">
        <v>199</v>
      </c>
      <c r="K13546" t="s">
        <v>198</v>
      </c>
      <c r="L13546">
        <f>I13546*$Q$4/10/1000</f>
        <v>1.1924057587200001</v>
      </c>
    </row>
    <row r="13547" spans="1:12">
      <c r="A13547" s="118">
        <v>45139</v>
      </c>
      <c r="B13547" t="s">
        <v>333</v>
      </c>
      <c r="C13547" t="s">
        <v>332</v>
      </c>
      <c r="D13547" t="s">
        <v>987</v>
      </c>
      <c r="E13547" t="s">
        <v>1903</v>
      </c>
      <c r="F13547" s="119" t="s">
        <v>903</v>
      </c>
      <c r="G13547" t="s">
        <v>902</v>
      </c>
      <c r="H13547" t="s">
        <v>327</v>
      </c>
      <c r="I13547">
        <v>77</v>
      </c>
      <c r="J13547" t="s">
        <v>145</v>
      </c>
      <c r="K13547" t="s">
        <v>137</v>
      </c>
      <c r="L13547">
        <f>I13547*$Q$2/100/1000</f>
        <v>2.8489999999999999E-4</v>
      </c>
    </row>
    <row r="13548" spans="1:12">
      <c r="A13548" s="118">
        <v>45231</v>
      </c>
      <c r="B13548" t="s">
        <v>205</v>
      </c>
      <c r="C13548" t="s">
        <v>204</v>
      </c>
      <c r="D13548" t="s">
        <v>1728</v>
      </c>
      <c r="E13548" t="s">
        <v>1902</v>
      </c>
      <c r="F13548">
        <v>66205215</v>
      </c>
      <c r="G13548" t="s">
        <v>1726</v>
      </c>
      <c r="H13548" t="s">
        <v>200</v>
      </c>
      <c r="I13548">
        <v>6781</v>
      </c>
      <c r="J13548" t="s">
        <v>199</v>
      </c>
      <c r="K13548" t="s">
        <v>198</v>
      </c>
      <c r="L13548">
        <f>I13548*$Q$4/10/1000</f>
        <v>1.1924057587200001</v>
      </c>
    </row>
    <row r="13549" spans="1:12">
      <c r="A13549" s="118">
        <v>45139</v>
      </c>
      <c r="B13549" t="s">
        <v>333</v>
      </c>
      <c r="C13549" t="s">
        <v>332</v>
      </c>
      <c r="D13549" t="s">
        <v>991</v>
      </c>
      <c r="E13549" t="s">
        <v>1901</v>
      </c>
      <c r="F13549" s="119" t="s">
        <v>903</v>
      </c>
      <c r="G13549" t="s">
        <v>902</v>
      </c>
      <c r="H13549" t="s">
        <v>327</v>
      </c>
      <c r="I13549">
        <v>77</v>
      </c>
      <c r="J13549" t="s">
        <v>145</v>
      </c>
      <c r="K13549" t="s">
        <v>137</v>
      </c>
      <c r="L13549">
        <f>I13549*$Q$2/100/1000</f>
        <v>2.8489999999999999E-4</v>
      </c>
    </row>
    <row r="13550" spans="1:12">
      <c r="A13550" s="118">
        <v>45231</v>
      </c>
      <c r="B13550" t="s">
        <v>205</v>
      </c>
      <c r="C13550" t="s">
        <v>204</v>
      </c>
      <c r="D13550" t="s">
        <v>532</v>
      </c>
      <c r="E13550" t="s">
        <v>1900</v>
      </c>
      <c r="F13550" t="s">
        <v>1899</v>
      </c>
      <c r="G13550" t="s">
        <v>1898</v>
      </c>
      <c r="H13550" t="s">
        <v>200</v>
      </c>
      <c r="I13550">
        <v>6781</v>
      </c>
      <c r="J13550" t="s">
        <v>199</v>
      </c>
      <c r="K13550" t="s">
        <v>198</v>
      </c>
      <c r="L13550">
        <f>I13550*$Q$4/10/1000</f>
        <v>1.1924057587200001</v>
      </c>
    </row>
    <row r="13551" spans="1:12">
      <c r="A13551" s="118">
        <v>45231</v>
      </c>
      <c r="B13551" t="s">
        <v>205</v>
      </c>
      <c r="C13551" t="s">
        <v>204</v>
      </c>
      <c r="D13551" t="s">
        <v>1897</v>
      </c>
      <c r="E13551" t="s">
        <v>1896</v>
      </c>
      <c r="F13551">
        <v>66208596</v>
      </c>
      <c r="G13551" t="s">
        <v>1632</v>
      </c>
      <c r="H13551" t="s">
        <v>200</v>
      </c>
      <c r="I13551">
        <v>6781</v>
      </c>
      <c r="J13551" t="s">
        <v>199</v>
      </c>
      <c r="K13551" t="s">
        <v>198</v>
      </c>
      <c r="L13551">
        <f>I13551*$Q$4/10/1000</f>
        <v>1.1924057587200001</v>
      </c>
    </row>
    <row r="13552" spans="1:12">
      <c r="A13552" s="118">
        <v>45231</v>
      </c>
      <c r="B13552" t="s">
        <v>205</v>
      </c>
      <c r="C13552" t="s">
        <v>204</v>
      </c>
      <c r="D13552" t="s">
        <v>532</v>
      </c>
      <c r="E13552" t="s">
        <v>1895</v>
      </c>
      <c r="F13552">
        <v>101026186</v>
      </c>
      <c r="G13552" t="s">
        <v>530</v>
      </c>
      <c r="H13552" t="s">
        <v>200</v>
      </c>
      <c r="I13552">
        <v>6781</v>
      </c>
      <c r="J13552" t="s">
        <v>199</v>
      </c>
      <c r="K13552" t="s">
        <v>198</v>
      </c>
      <c r="L13552">
        <f>I13552*$Q$4/10/1000</f>
        <v>1.1924057587200001</v>
      </c>
    </row>
    <row r="13553" spans="1:12">
      <c r="A13553" s="118">
        <v>45231</v>
      </c>
      <c r="B13553" t="s">
        <v>205</v>
      </c>
      <c r="C13553" t="s">
        <v>204</v>
      </c>
      <c r="D13553" t="s">
        <v>203</v>
      </c>
      <c r="E13553" t="s">
        <v>1894</v>
      </c>
      <c r="F13553">
        <v>66205215</v>
      </c>
      <c r="G13553" t="s">
        <v>201</v>
      </c>
      <c r="H13553" t="s">
        <v>200</v>
      </c>
      <c r="I13553">
        <v>6781</v>
      </c>
      <c r="J13553" t="s">
        <v>199</v>
      </c>
      <c r="K13553" t="s">
        <v>198</v>
      </c>
      <c r="L13553">
        <f>I13553*$Q$4/10/1000</f>
        <v>1.1924057587200001</v>
      </c>
    </row>
    <row r="13554" spans="1:12">
      <c r="A13554" s="118">
        <v>45231</v>
      </c>
      <c r="B13554" t="s">
        <v>205</v>
      </c>
      <c r="C13554" t="s">
        <v>204</v>
      </c>
      <c r="D13554" t="s">
        <v>1728</v>
      </c>
      <c r="E13554" t="s">
        <v>1893</v>
      </c>
      <c r="F13554">
        <v>66205215</v>
      </c>
      <c r="G13554" t="s">
        <v>1726</v>
      </c>
      <c r="H13554" t="s">
        <v>200</v>
      </c>
      <c r="I13554">
        <v>6781</v>
      </c>
      <c r="J13554" t="s">
        <v>199</v>
      </c>
      <c r="K13554" t="s">
        <v>198</v>
      </c>
      <c r="L13554">
        <f>I13554*$Q$4/10/1000</f>
        <v>1.1924057587200001</v>
      </c>
    </row>
    <row r="13555" spans="1:12">
      <c r="A13555" s="118">
        <v>45231</v>
      </c>
      <c r="B13555" t="s">
        <v>205</v>
      </c>
      <c r="C13555" t="s">
        <v>204</v>
      </c>
      <c r="D13555" t="s">
        <v>1728</v>
      </c>
      <c r="E13555" t="s">
        <v>1892</v>
      </c>
      <c r="F13555">
        <v>66205215</v>
      </c>
      <c r="G13555" t="s">
        <v>1726</v>
      </c>
      <c r="H13555" t="s">
        <v>200</v>
      </c>
      <c r="I13555">
        <v>6781</v>
      </c>
      <c r="J13555" t="s">
        <v>199</v>
      </c>
      <c r="K13555" t="s">
        <v>198</v>
      </c>
      <c r="L13555">
        <f>I13555*$Q$4/10/1000</f>
        <v>1.1924057587200001</v>
      </c>
    </row>
    <row r="13556" spans="1:12">
      <c r="A13556" s="118">
        <v>45139</v>
      </c>
      <c r="B13556" t="s">
        <v>333</v>
      </c>
      <c r="C13556" t="s">
        <v>332</v>
      </c>
      <c r="D13556" t="s">
        <v>386</v>
      </c>
      <c r="E13556" t="s">
        <v>1891</v>
      </c>
      <c r="F13556" s="119" t="s">
        <v>903</v>
      </c>
      <c r="G13556" t="s">
        <v>902</v>
      </c>
      <c r="H13556" t="s">
        <v>327</v>
      </c>
      <c r="I13556">
        <v>77</v>
      </c>
      <c r="J13556" t="s">
        <v>145</v>
      </c>
      <c r="K13556" t="s">
        <v>137</v>
      </c>
      <c r="L13556">
        <f>I13556*$Q$2/100/1000</f>
        <v>2.8489999999999999E-4</v>
      </c>
    </row>
    <row r="13557" spans="1:12">
      <c r="A13557" s="118">
        <v>45231</v>
      </c>
      <c r="B13557" t="s">
        <v>205</v>
      </c>
      <c r="C13557" t="s">
        <v>204</v>
      </c>
      <c r="D13557" t="s">
        <v>1728</v>
      </c>
      <c r="E13557" t="s">
        <v>1890</v>
      </c>
      <c r="F13557">
        <v>66205215</v>
      </c>
      <c r="G13557" t="s">
        <v>1726</v>
      </c>
      <c r="H13557" t="s">
        <v>200</v>
      </c>
      <c r="I13557">
        <v>6781</v>
      </c>
      <c r="J13557" t="s">
        <v>199</v>
      </c>
      <c r="K13557" t="s">
        <v>198</v>
      </c>
      <c r="L13557">
        <f>I13557*$Q$4/10/1000</f>
        <v>1.1924057587200001</v>
      </c>
    </row>
    <row r="13558" spans="1:12">
      <c r="A13558" s="118">
        <v>45139</v>
      </c>
      <c r="B13558" t="s">
        <v>333</v>
      </c>
      <c r="C13558" t="s">
        <v>332</v>
      </c>
      <c r="D13558" t="s">
        <v>700</v>
      </c>
      <c r="E13558" t="s">
        <v>1889</v>
      </c>
      <c r="F13558" s="119" t="s">
        <v>903</v>
      </c>
      <c r="G13558" t="s">
        <v>902</v>
      </c>
      <c r="H13558" t="s">
        <v>327</v>
      </c>
      <c r="I13558">
        <v>77</v>
      </c>
      <c r="J13558" t="s">
        <v>145</v>
      </c>
      <c r="K13558" t="s">
        <v>137</v>
      </c>
      <c r="L13558">
        <f>I13558*$Q$2/100/1000</f>
        <v>2.8489999999999999E-4</v>
      </c>
    </row>
    <row r="13559" spans="1:12">
      <c r="A13559" s="118">
        <v>44986</v>
      </c>
      <c r="B13559" t="s">
        <v>229</v>
      </c>
      <c r="C13559" t="s">
        <v>228</v>
      </c>
      <c r="D13559" t="s">
        <v>1074</v>
      </c>
      <c r="E13559" t="s">
        <v>1888</v>
      </c>
      <c r="F13559">
        <v>101044464</v>
      </c>
      <c r="G13559" t="s">
        <v>1072</v>
      </c>
      <c r="H13559" t="s">
        <v>224</v>
      </c>
      <c r="I13559">
        <v>5.8</v>
      </c>
      <c r="J13559" t="s">
        <v>223</v>
      </c>
      <c r="K13559" t="s">
        <v>137</v>
      </c>
      <c r="L13559">
        <f>I13559*$Q$5/1000</f>
        <v>5.8971500000000003E-3</v>
      </c>
    </row>
    <row r="13560" spans="1:12">
      <c r="A13560" s="118">
        <v>45139</v>
      </c>
      <c r="B13560" t="s">
        <v>333</v>
      </c>
      <c r="C13560" t="s">
        <v>332</v>
      </c>
      <c r="D13560" t="s">
        <v>989</v>
      </c>
      <c r="E13560" t="s">
        <v>1887</v>
      </c>
      <c r="F13560" s="119" t="s">
        <v>903</v>
      </c>
      <c r="G13560" t="s">
        <v>902</v>
      </c>
      <c r="H13560" t="s">
        <v>327</v>
      </c>
      <c r="I13560">
        <v>77</v>
      </c>
      <c r="J13560" t="s">
        <v>145</v>
      </c>
      <c r="K13560" t="s">
        <v>137</v>
      </c>
      <c r="L13560">
        <f>I13560*$Q$2/100/1000</f>
        <v>2.8489999999999999E-4</v>
      </c>
    </row>
    <row r="13561" spans="1:12">
      <c r="A13561" s="118">
        <v>45139</v>
      </c>
      <c r="B13561" t="s">
        <v>333</v>
      </c>
      <c r="C13561" t="s">
        <v>332</v>
      </c>
      <c r="D13561" t="s">
        <v>989</v>
      </c>
      <c r="E13561" t="s">
        <v>1886</v>
      </c>
      <c r="F13561" s="119">
        <v>1</v>
      </c>
      <c r="G13561" t="s">
        <v>667</v>
      </c>
      <c r="H13561" t="s">
        <v>327</v>
      </c>
      <c r="I13561">
        <v>77</v>
      </c>
      <c r="J13561" t="s">
        <v>145</v>
      </c>
      <c r="K13561" t="s">
        <v>137</v>
      </c>
      <c r="L13561">
        <f>I13561*$Q$2/100/1000</f>
        <v>2.8489999999999999E-4</v>
      </c>
    </row>
    <row r="13562" spans="1:12">
      <c r="A13562" s="118">
        <v>45139</v>
      </c>
      <c r="B13562" t="s">
        <v>333</v>
      </c>
      <c r="C13562" t="s">
        <v>332</v>
      </c>
      <c r="D13562" t="s">
        <v>716</v>
      </c>
      <c r="E13562" t="s">
        <v>1885</v>
      </c>
      <c r="F13562" s="119" t="s">
        <v>903</v>
      </c>
      <c r="G13562" t="s">
        <v>902</v>
      </c>
      <c r="H13562" t="s">
        <v>327</v>
      </c>
      <c r="I13562">
        <v>77</v>
      </c>
      <c r="J13562" t="s">
        <v>145</v>
      </c>
      <c r="K13562" t="s">
        <v>137</v>
      </c>
      <c r="L13562">
        <f>I13562*$Q$2/100/1000</f>
        <v>2.8489999999999999E-4</v>
      </c>
    </row>
    <row r="13563" spans="1:12">
      <c r="A13563" s="118">
        <v>45139</v>
      </c>
      <c r="B13563" t="s">
        <v>333</v>
      </c>
      <c r="C13563" t="s">
        <v>332</v>
      </c>
      <c r="D13563" t="s">
        <v>404</v>
      </c>
      <c r="E13563" t="s">
        <v>1884</v>
      </c>
      <c r="F13563" s="119" t="s">
        <v>903</v>
      </c>
      <c r="G13563" t="s">
        <v>902</v>
      </c>
      <c r="H13563" t="s">
        <v>327</v>
      </c>
      <c r="I13563">
        <v>77</v>
      </c>
      <c r="J13563" t="s">
        <v>145</v>
      </c>
      <c r="K13563" t="s">
        <v>137</v>
      </c>
      <c r="L13563">
        <f>I13563*$Q$2/100/1000</f>
        <v>2.8489999999999999E-4</v>
      </c>
    </row>
    <row r="13564" spans="1:12">
      <c r="A13564" s="118">
        <v>45231</v>
      </c>
      <c r="B13564" t="s">
        <v>180</v>
      </c>
      <c r="C13564" t="s">
        <v>179</v>
      </c>
      <c r="D13564" t="s">
        <v>1883</v>
      </c>
      <c r="E13564" t="s">
        <v>1882</v>
      </c>
      <c r="F13564" t="s">
        <v>1881</v>
      </c>
      <c r="G13564" t="s">
        <v>1880</v>
      </c>
      <c r="H13564" t="s">
        <v>174</v>
      </c>
      <c r="I13564">
        <v>3154</v>
      </c>
      <c r="J13564" t="s">
        <v>173</v>
      </c>
      <c r="K13564" t="s">
        <v>172</v>
      </c>
      <c r="L13564">
        <f>I13564*$Q$3/(1000/25)</f>
        <v>2.5295079999999999</v>
      </c>
    </row>
    <row r="13565" spans="1:12">
      <c r="A13565" s="118">
        <v>45139</v>
      </c>
      <c r="B13565" t="s">
        <v>333</v>
      </c>
      <c r="C13565" t="s">
        <v>332</v>
      </c>
      <c r="D13565" t="s">
        <v>725</v>
      </c>
      <c r="E13565" t="s">
        <v>1879</v>
      </c>
      <c r="F13565" s="119" t="s">
        <v>903</v>
      </c>
      <c r="G13565" t="s">
        <v>902</v>
      </c>
      <c r="H13565" t="s">
        <v>327</v>
      </c>
      <c r="I13565">
        <v>77</v>
      </c>
      <c r="J13565" t="s">
        <v>145</v>
      </c>
      <c r="K13565" t="s">
        <v>137</v>
      </c>
      <c r="L13565">
        <f>I13565*$Q$2/100/1000</f>
        <v>2.8489999999999999E-4</v>
      </c>
    </row>
    <row r="13566" spans="1:12">
      <c r="A13566" s="118">
        <v>45139</v>
      </c>
      <c r="B13566" t="s">
        <v>333</v>
      </c>
      <c r="C13566" t="s">
        <v>332</v>
      </c>
      <c r="D13566" t="s">
        <v>991</v>
      </c>
      <c r="E13566" t="s">
        <v>1878</v>
      </c>
      <c r="F13566" s="119">
        <v>1</v>
      </c>
      <c r="G13566" t="s">
        <v>667</v>
      </c>
      <c r="H13566" t="s">
        <v>327</v>
      </c>
      <c r="I13566">
        <v>77</v>
      </c>
      <c r="J13566" t="s">
        <v>145</v>
      </c>
      <c r="K13566" t="s">
        <v>137</v>
      </c>
      <c r="L13566">
        <f>I13566*$Q$2/100/1000</f>
        <v>2.8489999999999999E-4</v>
      </c>
    </row>
    <row r="13567" spans="1:12">
      <c r="A13567" s="118">
        <v>45139</v>
      </c>
      <c r="B13567" t="s">
        <v>333</v>
      </c>
      <c r="C13567" t="s">
        <v>332</v>
      </c>
      <c r="D13567" t="s">
        <v>987</v>
      </c>
      <c r="E13567" t="s">
        <v>1877</v>
      </c>
      <c r="F13567" s="119">
        <v>1</v>
      </c>
      <c r="G13567" t="s">
        <v>667</v>
      </c>
      <c r="H13567" t="s">
        <v>327</v>
      </c>
      <c r="I13567">
        <v>77</v>
      </c>
      <c r="J13567" t="s">
        <v>145</v>
      </c>
      <c r="K13567" t="s">
        <v>137</v>
      </c>
      <c r="L13567">
        <f>I13567*$Q$2/100/1000</f>
        <v>2.8489999999999999E-4</v>
      </c>
    </row>
    <row r="13568" spans="1:12">
      <c r="A13568" s="118">
        <v>45139</v>
      </c>
      <c r="B13568" t="s">
        <v>333</v>
      </c>
      <c r="C13568" t="s">
        <v>332</v>
      </c>
      <c r="D13568" t="s">
        <v>374</v>
      </c>
      <c r="E13568" t="s">
        <v>1876</v>
      </c>
      <c r="F13568" s="119" t="s">
        <v>903</v>
      </c>
      <c r="G13568" t="s">
        <v>902</v>
      </c>
      <c r="H13568" t="s">
        <v>327</v>
      </c>
      <c r="I13568">
        <v>77</v>
      </c>
      <c r="J13568" t="s">
        <v>145</v>
      </c>
      <c r="K13568" t="s">
        <v>137</v>
      </c>
      <c r="L13568">
        <f>I13568*$Q$2/100/1000</f>
        <v>2.8489999999999999E-4</v>
      </c>
    </row>
    <row r="13569" spans="1:12">
      <c r="A13569" s="118">
        <v>45231</v>
      </c>
      <c r="B13569" t="s">
        <v>460</v>
      </c>
      <c r="C13569" t="s">
        <v>459</v>
      </c>
      <c r="D13569" t="s">
        <v>1875</v>
      </c>
      <c r="E13569" t="s">
        <v>1874</v>
      </c>
      <c r="F13569" t="s">
        <v>1246</v>
      </c>
      <c r="G13569" t="s">
        <v>1245</v>
      </c>
      <c r="H13569" t="s">
        <v>455</v>
      </c>
      <c r="I13569">
        <v>103.6</v>
      </c>
      <c r="J13569" t="s">
        <v>145</v>
      </c>
      <c r="K13569" t="s">
        <v>137</v>
      </c>
      <c r="L13569">
        <f>I13569*$Q$2/100/1000</f>
        <v>3.8331999999999998E-4</v>
      </c>
    </row>
    <row r="13570" spans="1:12">
      <c r="A13570" s="118">
        <v>45231</v>
      </c>
      <c r="B13570" t="s">
        <v>460</v>
      </c>
      <c r="C13570" t="s">
        <v>459</v>
      </c>
      <c r="D13570" t="s">
        <v>1873</v>
      </c>
      <c r="E13570" t="s">
        <v>1872</v>
      </c>
      <c r="F13570" t="s">
        <v>1246</v>
      </c>
      <c r="G13570" t="s">
        <v>1245</v>
      </c>
      <c r="H13570" t="s">
        <v>455</v>
      </c>
      <c r="I13570">
        <v>103.6</v>
      </c>
      <c r="J13570" t="s">
        <v>145</v>
      </c>
      <c r="K13570" t="s">
        <v>137</v>
      </c>
      <c r="L13570">
        <f>I13570*$Q$2/100/1000</f>
        <v>3.8331999999999998E-4</v>
      </c>
    </row>
    <row r="13571" spans="1:12">
      <c r="A13571" s="118">
        <v>45139</v>
      </c>
      <c r="B13571" t="s">
        <v>333</v>
      </c>
      <c r="C13571" t="s">
        <v>332</v>
      </c>
      <c r="D13571" t="s">
        <v>993</v>
      </c>
      <c r="E13571" t="s">
        <v>1871</v>
      </c>
      <c r="F13571" s="119">
        <v>1</v>
      </c>
      <c r="G13571" t="s">
        <v>667</v>
      </c>
      <c r="H13571" t="s">
        <v>327</v>
      </c>
      <c r="I13571">
        <v>77</v>
      </c>
      <c r="J13571" t="s">
        <v>145</v>
      </c>
      <c r="K13571" t="s">
        <v>137</v>
      </c>
      <c r="L13571">
        <f>I13571*$Q$2/100/1000</f>
        <v>2.8489999999999999E-4</v>
      </c>
    </row>
    <row r="13572" spans="1:12">
      <c r="A13572" s="118">
        <v>45139</v>
      </c>
      <c r="B13572" t="s">
        <v>333</v>
      </c>
      <c r="C13572" t="s">
        <v>332</v>
      </c>
      <c r="D13572" t="s">
        <v>995</v>
      </c>
      <c r="E13572" t="s">
        <v>1870</v>
      </c>
      <c r="F13572" s="119">
        <v>1</v>
      </c>
      <c r="G13572" t="s">
        <v>667</v>
      </c>
      <c r="H13572" t="s">
        <v>327</v>
      </c>
      <c r="I13572">
        <v>77</v>
      </c>
      <c r="J13572" t="s">
        <v>145</v>
      </c>
      <c r="K13572" t="s">
        <v>137</v>
      </c>
      <c r="L13572">
        <f>I13572*$Q$2/100/1000</f>
        <v>2.8489999999999999E-4</v>
      </c>
    </row>
    <row r="13573" spans="1:12">
      <c r="A13573" s="118">
        <v>45139</v>
      </c>
      <c r="B13573" t="s">
        <v>333</v>
      </c>
      <c r="C13573" t="s">
        <v>332</v>
      </c>
      <c r="D13573" t="s">
        <v>396</v>
      </c>
      <c r="E13573" t="s">
        <v>1869</v>
      </c>
      <c r="F13573" s="119">
        <v>1</v>
      </c>
      <c r="G13573" t="s">
        <v>667</v>
      </c>
      <c r="H13573" t="s">
        <v>327</v>
      </c>
      <c r="I13573">
        <v>77</v>
      </c>
      <c r="J13573" t="s">
        <v>145</v>
      </c>
      <c r="K13573" t="s">
        <v>137</v>
      </c>
      <c r="L13573">
        <f>I13573*$Q$2/100/1000</f>
        <v>2.8489999999999999E-4</v>
      </c>
    </row>
    <row r="13574" spans="1:12">
      <c r="A13574" s="118">
        <v>45139</v>
      </c>
      <c r="B13574" t="s">
        <v>333</v>
      </c>
      <c r="C13574" t="s">
        <v>332</v>
      </c>
      <c r="D13574" t="s">
        <v>1090</v>
      </c>
      <c r="E13574" t="s">
        <v>1868</v>
      </c>
      <c r="F13574" s="119">
        <v>1</v>
      </c>
      <c r="G13574" t="s">
        <v>667</v>
      </c>
      <c r="H13574" t="s">
        <v>327</v>
      </c>
      <c r="I13574">
        <v>77</v>
      </c>
      <c r="J13574" t="s">
        <v>145</v>
      </c>
      <c r="K13574" t="s">
        <v>137</v>
      </c>
      <c r="L13574">
        <f>I13574*$Q$2/100/1000</f>
        <v>2.8489999999999999E-4</v>
      </c>
    </row>
    <row r="13575" spans="1:12">
      <c r="A13575" s="118">
        <v>45139</v>
      </c>
      <c r="B13575" t="s">
        <v>333</v>
      </c>
      <c r="C13575" t="s">
        <v>332</v>
      </c>
      <c r="D13575" t="s">
        <v>901</v>
      </c>
      <c r="E13575" t="s">
        <v>1867</v>
      </c>
      <c r="F13575" s="119">
        <v>1</v>
      </c>
      <c r="G13575" t="s">
        <v>667</v>
      </c>
      <c r="H13575" t="s">
        <v>327</v>
      </c>
      <c r="I13575">
        <v>77</v>
      </c>
      <c r="J13575" t="s">
        <v>145</v>
      </c>
      <c r="K13575" t="s">
        <v>137</v>
      </c>
      <c r="L13575">
        <f>I13575*$Q$2/100/1000</f>
        <v>2.8489999999999999E-4</v>
      </c>
    </row>
    <row r="13576" spans="1:12">
      <c r="A13576" s="118">
        <v>45139</v>
      </c>
      <c r="B13576" t="s">
        <v>333</v>
      </c>
      <c r="C13576" t="s">
        <v>332</v>
      </c>
      <c r="D13576" t="s">
        <v>394</v>
      </c>
      <c r="E13576" t="s">
        <v>1866</v>
      </c>
      <c r="F13576" s="119" t="s">
        <v>903</v>
      </c>
      <c r="G13576" t="s">
        <v>902</v>
      </c>
      <c r="H13576" t="s">
        <v>327</v>
      </c>
      <c r="I13576">
        <v>77</v>
      </c>
      <c r="J13576" t="s">
        <v>145</v>
      </c>
      <c r="K13576" t="s">
        <v>137</v>
      </c>
      <c r="L13576">
        <f>I13576*$Q$2/100/1000</f>
        <v>2.8489999999999999E-4</v>
      </c>
    </row>
    <row r="13577" spans="1:12">
      <c r="A13577" s="118">
        <v>45139</v>
      </c>
      <c r="B13577" t="s">
        <v>333</v>
      </c>
      <c r="C13577" t="s">
        <v>332</v>
      </c>
      <c r="D13577" t="s">
        <v>1036</v>
      </c>
      <c r="E13577" t="s">
        <v>1865</v>
      </c>
      <c r="F13577" s="119" t="s">
        <v>1838</v>
      </c>
      <c r="G13577" t="s">
        <v>1837</v>
      </c>
      <c r="H13577" t="s">
        <v>327</v>
      </c>
      <c r="I13577">
        <v>77</v>
      </c>
      <c r="J13577" t="s">
        <v>145</v>
      </c>
      <c r="K13577" t="s">
        <v>137</v>
      </c>
      <c r="L13577">
        <f>I13577*$Q$2/100/1000</f>
        <v>2.8489999999999999E-4</v>
      </c>
    </row>
    <row r="13578" spans="1:12">
      <c r="A13578" s="118">
        <v>45139</v>
      </c>
      <c r="B13578" t="s">
        <v>333</v>
      </c>
      <c r="C13578" t="s">
        <v>332</v>
      </c>
      <c r="D13578" t="s">
        <v>1036</v>
      </c>
      <c r="E13578" t="s">
        <v>1864</v>
      </c>
      <c r="F13578" s="119" t="s">
        <v>1843</v>
      </c>
      <c r="G13578" t="s">
        <v>1842</v>
      </c>
      <c r="H13578" t="s">
        <v>327</v>
      </c>
      <c r="I13578">
        <v>77</v>
      </c>
      <c r="J13578" t="s">
        <v>145</v>
      </c>
      <c r="K13578" t="s">
        <v>137</v>
      </c>
      <c r="L13578">
        <f>I13578*$Q$2/100/1000</f>
        <v>2.8489999999999999E-4</v>
      </c>
    </row>
    <row r="13579" spans="1:12">
      <c r="A13579" s="118">
        <v>45231</v>
      </c>
      <c r="B13579" t="s">
        <v>271</v>
      </c>
      <c r="C13579" t="s">
        <v>270</v>
      </c>
      <c r="D13579" t="s">
        <v>1863</v>
      </c>
      <c r="E13579" t="s">
        <v>1862</v>
      </c>
      <c r="F13579">
        <v>30202403</v>
      </c>
      <c r="G13579" t="s">
        <v>267</v>
      </c>
      <c r="H13579" t="s">
        <v>266</v>
      </c>
      <c r="I13579">
        <v>180</v>
      </c>
      <c r="J13579" t="s">
        <v>145</v>
      </c>
      <c r="K13579" t="s">
        <v>137</v>
      </c>
      <c r="L13579">
        <f>I13579*$Q$2/100/1000</f>
        <v>6.6599999999999993E-4</v>
      </c>
    </row>
    <row r="13580" spans="1:12">
      <c r="A13580" s="118">
        <v>45231</v>
      </c>
      <c r="B13580" t="s">
        <v>1861</v>
      </c>
      <c r="C13580" t="s">
        <v>1860</v>
      </c>
      <c r="D13580" t="s">
        <v>1859</v>
      </c>
      <c r="E13580" t="s">
        <v>1858</v>
      </c>
      <c r="F13580">
        <v>4245279</v>
      </c>
      <c r="G13580" t="s">
        <v>1857</v>
      </c>
      <c r="H13580" t="s">
        <v>1856</v>
      </c>
      <c r="I13580">
        <v>70.400000000000006</v>
      </c>
      <c r="J13580" t="s">
        <v>145</v>
      </c>
      <c r="K13580" t="s">
        <v>137</v>
      </c>
      <c r="L13580">
        <f>I13580*$Q$2/100/1000</f>
        <v>2.6048000000000005E-4</v>
      </c>
    </row>
    <row r="13581" spans="1:12">
      <c r="A13581" s="118">
        <v>45139</v>
      </c>
      <c r="B13581" t="s">
        <v>333</v>
      </c>
      <c r="C13581" t="s">
        <v>332</v>
      </c>
      <c r="D13581" t="s">
        <v>392</v>
      </c>
      <c r="E13581" t="s">
        <v>1855</v>
      </c>
      <c r="F13581" s="119" t="s">
        <v>903</v>
      </c>
      <c r="G13581" t="s">
        <v>902</v>
      </c>
      <c r="H13581" t="s">
        <v>327</v>
      </c>
      <c r="I13581">
        <v>77</v>
      </c>
      <c r="J13581" t="s">
        <v>145</v>
      </c>
      <c r="K13581" t="s">
        <v>137</v>
      </c>
      <c r="L13581">
        <f>I13581*$Q$2/100/1000</f>
        <v>2.8489999999999999E-4</v>
      </c>
    </row>
    <row r="13582" spans="1:12">
      <c r="A13582" s="118">
        <v>45139</v>
      </c>
      <c r="B13582" t="s">
        <v>333</v>
      </c>
      <c r="C13582" t="s">
        <v>332</v>
      </c>
      <c r="D13582" t="s">
        <v>547</v>
      </c>
      <c r="E13582" t="s">
        <v>1854</v>
      </c>
      <c r="F13582" s="119" t="s">
        <v>903</v>
      </c>
      <c r="G13582" t="s">
        <v>902</v>
      </c>
      <c r="H13582" t="s">
        <v>327</v>
      </c>
      <c r="I13582">
        <v>77</v>
      </c>
      <c r="J13582" t="s">
        <v>145</v>
      </c>
      <c r="K13582" t="s">
        <v>137</v>
      </c>
      <c r="L13582">
        <f>I13582*$Q$2/100/1000</f>
        <v>2.8489999999999999E-4</v>
      </c>
    </row>
    <row r="13583" spans="1:12">
      <c r="A13583" s="118">
        <v>45139</v>
      </c>
      <c r="B13583" t="s">
        <v>333</v>
      </c>
      <c r="C13583" t="s">
        <v>332</v>
      </c>
      <c r="D13583" t="s">
        <v>422</v>
      </c>
      <c r="E13583" t="s">
        <v>1853</v>
      </c>
      <c r="F13583" s="119" t="s">
        <v>903</v>
      </c>
      <c r="G13583" t="s">
        <v>902</v>
      </c>
      <c r="H13583" t="s">
        <v>327</v>
      </c>
      <c r="I13583">
        <v>77</v>
      </c>
      <c r="J13583" t="s">
        <v>145</v>
      </c>
      <c r="K13583" t="s">
        <v>137</v>
      </c>
      <c r="L13583">
        <f>I13583*$Q$2/100/1000</f>
        <v>2.8489999999999999E-4</v>
      </c>
    </row>
    <row r="13584" spans="1:12">
      <c r="A13584" s="118">
        <v>45139</v>
      </c>
      <c r="B13584" t="s">
        <v>333</v>
      </c>
      <c r="C13584" t="s">
        <v>332</v>
      </c>
      <c r="D13584" t="s">
        <v>390</v>
      </c>
      <c r="E13584" t="s">
        <v>1852</v>
      </c>
      <c r="F13584" s="119" t="s">
        <v>903</v>
      </c>
      <c r="G13584" t="s">
        <v>902</v>
      </c>
      <c r="H13584" t="s">
        <v>327</v>
      </c>
      <c r="I13584">
        <v>77</v>
      </c>
      <c r="J13584" t="s">
        <v>145</v>
      </c>
      <c r="K13584" t="s">
        <v>137</v>
      </c>
      <c r="L13584">
        <f>I13584*$Q$2/100/1000</f>
        <v>2.8489999999999999E-4</v>
      </c>
    </row>
    <row r="13585" spans="1:12">
      <c r="A13585" s="118">
        <v>45139</v>
      </c>
      <c r="B13585" t="s">
        <v>333</v>
      </c>
      <c r="C13585" t="s">
        <v>332</v>
      </c>
      <c r="D13585" t="s">
        <v>428</v>
      </c>
      <c r="E13585" t="s">
        <v>1851</v>
      </c>
      <c r="F13585" s="119" t="s">
        <v>903</v>
      </c>
      <c r="G13585" t="s">
        <v>902</v>
      </c>
      <c r="H13585" t="s">
        <v>327</v>
      </c>
      <c r="I13585">
        <v>77</v>
      </c>
      <c r="J13585" t="s">
        <v>145</v>
      </c>
      <c r="K13585" t="s">
        <v>137</v>
      </c>
      <c r="L13585">
        <f>I13585*$Q$2/100/1000</f>
        <v>2.8489999999999999E-4</v>
      </c>
    </row>
    <row r="13586" spans="1:12">
      <c r="A13586" s="118">
        <v>45139</v>
      </c>
      <c r="B13586" t="s">
        <v>333</v>
      </c>
      <c r="C13586" t="s">
        <v>332</v>
      </c>
      <c r="D13586" t="s">
        <v>616</v>
      </c>
      <c r="E13586" t="s">
        <v>1850</v>
      </c>
      <c r="F13586" s="119" t="s">
        <v>1843</v>
      </c>
      <c r="G13586" t="s">
        <v>1842</v>
      </c>
      <c r="H13586" t="s">
        <v>327</v>
      </c>
      <c r="I13586">
        <v>77</v>
      </c>
      <c r="J13586" t="s">
        <v>145</v>
      </c>
      <c r="K13586" t="s">
        <v>137</v>
      </c>
      <c r="L13586">
        <f>I13586*$Q$2/100/1000</f>
        <v>2.8489999999999999E-4</v>
      </c>
    </row>
    <row r="13587" spans="1:12">
      <c r="A13587" s="118">
        <v>45139</v>
      </c>
      <c r="B13587" t="s">
        <v>333</v>
      </c>
      <c r="C13587" t="s">
        <v>332</v>
      </c>
      <c r="D13587" t="s">
        <v>616</v>
      </c>
      <c r="E13587" t="s">
        <v>1849</v>
      </c>
      <c r="F13587" s="119" t="s">
        <v>1838</v>
      </c>
      <c r="G13587" t="s">
        <v>1837</v>
      </c>
      <c r="H13587" t="s">
        <v>327</v>
      </c>
      <c r="I13587">
        <v>77</v>
      </c>
      <c r="J13587" t="s">
        <v>145</v>
      </c>
      <c r="K13587" t="s">
        <v>137</v>
      </c>
      <c r="L13587">
        <f>I13587*$Q$2/100/1000</f>
        <v>2.8489999999999999E-4</v>
      </c>
    </row>
    <row r="13588" spans="1:12">
      <c r="A13588" s="118">
        <v>45139</v>
      </c>
      <c r="B13588" t="s">
        <v>333</v>
      </c>
      <c r="C13588" t="s">
        <v>332</v>
      </c>
      <c r="D13588" t="s">
        <v>431</v>
      </c>
      <c r="E13588" t="s">
        <v>1848</v>
      </c>
      <c r="F13588" s="119" t="s">
        <v>903</v>
      </c>
      <c r="G13588" t="s">
        <v>902</v>
      </c>
      <c r="H13588" t="s">
        <v>327</v>
      </c>
      <c r="I13588">
        <v>77</v>
      </c>
      <c r="J13588" t="s">
        <v>145</v>
      </c>
      <c r="K13588" t="s">
        <v>137</v>
      </c>
      <c r="L13588">
        <f>I13588*$Q$2/100/1000</f>
        <v>2.8489999999999999E-4</v>
      </c>
    </row>
    <row r="13589" spans="1:12">
      <c r="A13589" s="118">
        <v>45139</v>
      </c>
      <c r="B13589" t="s">
        <v>333</v>
      </c>
      <c r="C13589" t="s">
        <v>332</v>
      </c>
      <c r="D13589" t="s">
        <v>526</v>
      </c>
      <c r="E13589" t="s">
        <v>1847</v>
      </c>
      <c r="F13589" s="119" t="s">
        <v>903</v>
      </c>
      <c r="G13589" t="s">
        <v>902</v>
      </c>
      <c r="H13589" t="s">
        <v>327</v>
      </c>
      <c r="I13589">
        <v>77</v>
      </c>
      <c r="J13589" t="s">
        <v>145</v>
      </c>
      <c r="K13589" t="s">
        <v>137</v>
      </c>
      <c r="L13589">
        <f>I13589*$Q$2/100/1000</f>
        <v>2.8489999999999999E-4</v>
      </c>
    </row>
    <row r="13590" spans="1:12">
      <c r="A13590" s="118">
        <v>45139</v>
      </c>
      <c r="B13590" t="s">
        <v>333</v>
      </c>
      <c r="C13590" t="s">
        <v>332</v>
      </c>
      <c r="D13590" t="s">
        <v>545</v>
      </c>
      <c r="E13590" t="s">
        <v>1846</v>
      </c>
      <c r="F13590" s="119" t="s">
        <v>903</v>
      </c>
      <c r="G13590" t="s">
        <v>902</v>
      </c>
      <c r="H13590" t="s">
        <v>327</v>
      </c>
      <c r="I13590">
        <v>77</v>
      </c>
      <c r="J13590" t="s">
        <v>145</v>
      </c>
      <c r="K13590" t="s">
        <v>137</v>
      </c>
      <c r="L13590">
        <f>I13590*$Q$2/100/1000</f>
        <v>2.8489999999999999E-4</v>
      </c>
    </row>
    <row r="13591" spans="1:12">
      <c r="A13591" s="118">
        <v>45139</v>
      </c>
      <c r="B13591" t="s">
        <v>333</v>
      </c>
      <c r="C13591" t="s">
        <v>332</v>
      </c>
      <c r="D13591" t="s">
        <v>354</v>
      </c>
      <c r="E13591" t="s">
        <v>1845</v>
      </c>
      <c r="F13591" s="119" t="s">
        <v>903</v>
      </c>
      <c r="G13591" t="s">
        <v>902</v>
      </c>
      <c r="H13591" t="s">
        <v>327</v>
      </c>
      <c r="I13591">
        <v>77</v>
      </c>
      <c r="J13591" t="s">
        <v>145</v>
      </c>
      <c r="K13591" t="s">
        <v>137</v>
      </c>
      <c r="L13591">
        <f>I13591*$Q$2/100/1000</f>
        <v>2.8489999999999999E-4</v>
      </c>
    </row>
    <row r="13592" spans="1:12">
      <c r="A13592" s="118">
        <v>45139</v>
      </c>
      <c r="B13592" t="s">
        <v>333</v>
      </c>
      <c r="C13592" t="s">
        <v>332</v>
      </c>
      <c r="D13592" t="s">
        <v>545</v>
      </c>
      <c r="E13592" t="s">
        <v>1844</v>
      </c>
      <c r="F13592" s="119" t="s">
        <v>1843</v>
      </c>
      <c r="G13592" t="s">
        <v>1842</v>
      </c>
      <c r="H13592" t="s">
        <v>327</v>
      </c>
      <c r="I13592">
        <v>77</v>
      </c>
      <c r="J13592" t="s">
        <v>145</v>
      </c>
      <c r="K13592" t="s">
        <v>137</v>
      </c>
      <c r="L13592">
        <f>I13592*$Q$2/100/1000</f>
        <v>2.8489999999999999E-4</v>
      </c>
    </row>
    <row r="13593" spans="1:12">
      <c r="A13593" s="118">
        <v>45139</v>
      </c>
      <c r="B13593" t="s">
        <v>333</v>
      </c>
      <c r="C13593" t="s">
        <v>332</v>
      </c>
      <c r="D13593" t="s">
        <v>545</v>
      </c>
      <c r="E13593" t="s">
        <v>1841</v>
      </c>
      <c r="F13593" s="119" t="s">
        <v>1838</v>
      </c>
      <c r="G13593" t="s">
        <v>1837</v>
      </c>
      <c r="H13593" t="s">
        <v>327</v>
      </c>
      <c r="I13593">
        <v>77</v>
      </c>
      <c r="J13593" t="s">
        <v>145</v>
      </c>
      <c r="K13593" t="s">
        <v>137</v>
      </c>
      <c r="L13593">
        <f>I13593*$Q$2/100/1000</f>
        <v>2.8489999999999999E-4</v>
      </c>
    </row>
    <row r="13594" spans="1:12">
      <c r="A13594" s="118">
        <v>45139</v>
      </c>
      <c r="B13594" t="s">
        <v>333</v>
      </c>
      <c r="C13594" t="s">
        <v>332</v>
      </c>
      <c r="D13594" t="s">
        <v>349</v>
      </c>
      <c r="E13594" t="s">
        <v>1840</v>
      </c>
      <c r="F13594" s="119" t="s">
        <v>903</v>
      </c>
      <c r="G13594" t="s">
        <v>902</v>
      </c>
      <c r="H13594" t="s">
        <v>327</v>
      </c>
      <c r="I13594">
        <v>77</v>
      </c>
      <c r="J13594" t="s">
        <v>145</v>
      </c>
      <c r="K13594" t="s">
        <v>137</v>
      </c>
      <c r="L13594">
        <f>I13594*$Q$2/100/1000</f>
        <v>2.8489999999999999E-4</v>
      </c>
    </row>
    <row r="13595" spans="1:12">
      <c r="A13595" s="118">
        <v>45139</v>
      </c>
      <c r="B13595" t="s">
        <v>333</v>
      </c>
      <c r="C13595" t="s">
        <v>332</v>
      </c>
      <c r="D13595" t="s">
        <v>545</v>
      </c>
      <c r="E13595" t="s">
        <v>1839</v>
      </c>
      <c r="F13595" s="119" t="s">
        <v>1838</v>
      </c>
      <c r="G13595" t="s">
        <v>1837</v>
      </c>
      <c r="H13595" t="s">
        <v>327</v>
      </c>
      <c r="I13595">
        <v>77</v>
      </c>
      <c r="J13595" t="s">
        <v>145</v>
      </c>
      <c r="K13595" t="s">
        <v>137</v>
      </c>
      <c r="L13595">
        <f>I13595*$Q$2/100/1000</f>
        <v>2.8489999999999999E-4</v>
      </c>
    </row>
    <row r="13596" spans="1:12">
      <c r="A13596" s="118">
        <v>45139</v>
      </c>
      <c r="B13596" t="s">
        <v>333</v>
      </c>
      <c r="C13596" t="s">
        <v>332</v>
      </c>
      <c r="D13596" t="s">
        <v>1181</v>
      </c>
      <c r="E13596" t="s">
        <v>1836</v>
      </c>
      <c r="F13596" s="119" t="s">
        <v>727</v>
      </c>
      <c r="G13596" t="s">
        <v>726</v>
      </c>
      <c r="H13596" t="s">
        <v>327</v>
      </c>
      <c r="I13596">
        <v>77</v>
      </c>
      <c r="J13596" t="s">
        <v>145</v>
      </c>
      <c r="K13596" t="s">
        <v>137</v>
      </c>
      <c r="L13596">
        <f>I13596*$Q$2/100/1000</f>
        <v>2.8489999999999999E-4</v>
      </c>
    </row>
    <row r="13597" spans="1:12">
      <c r="A13597" s="118">
        <v>45139</v>
      </c>
      <c r="B13597" t="s">
        <v>333</v>
      </c>
      <c r="C13597" t="s">
        <v>332</v>
      </c>
      <c r="D13597" t="s">
        <v>1193</v>
      </c>
      <c r="E13597" t="s">
        <v>1835</v>
      </c>
      <c r="F13597" s="119" t="s">
        <v>727</v>
      </c>
      <c r="G13597" t="s">
        <v>726</v>
      </c>
      <c r="H13597" t="s">
        <v>327</v>
      </c>
      <c r="I13597">
        <v>77</v>
      </c>
      <c r="J13597" t="s">
        <v>145</v>
      </c>
      <c r="K13597" t="s">
        <v>137</v>
      </c>
      <c r="L13597">
        <f>I13597*$Q$2/100/1000</f>
        <v>2.8489999999999999E-4</v>
      </c>
    </row>
    <row r="13598" spans="1:12">
      <c r="A13598" s="118">
        <v>45139</v>
      </c>
      <c r="B13598" t="s">
        <v>333</v>
      </c>
      <c r="C13598" t="s">
        <v>332</v>
      </c>
      <c r="D13598" t="s">
        <v>1162</v>
      </c>
      <c r="E13598" t="s">
        <v>1834</v>
      </c>
      <c r="F13598" s="119" t="s">
        <v>727</v>
      </c>
      <c r="G13598" t="s">
        <v>726</v>
      </c>
      <c r="H13598" t="s">
        <v>327</v>
      </c>
      <c r="I13598">
        <v>77</v>
      </c>
      <c r="J13598" t="s">
        <v>145</v>
      </c>
      <c r="K13598" t="s">
        <v>137</v>
      </c>
      <c r="L13598">
        <f>I13598*$Q$2/100/1000</f>
        <v>2.8489999999999999E-4</v>
      </c>
    </row>
    <row r="13599" spans="1:12">
      <c r="A13599" s="118">
        <v>45139</v>
      </c>
      <c r="B13599" t="s">
        <v>333</v>
      </c>
      <c r="C13599" t="s">
        <v>332</v>
      </c>
      <c r="D13599" t="s">
        <v>1185</v>
      </c>
      <c r="E13599" t="s">
        <v>1833</v>
      </c>
      <c r="F13599" s="119" t="s">
        <v>727</v>
      </c>
      <c r="G13599" t="s">
        <v>726</v>
      </c>
      <c r="H13599" t="s">
        <v>327</v>
      </c>
      <c r="I13599">
        <v>77</v>
      </c>
      <c r="J13599" t="s">
        <v>145</v>
      </c>
      <c r="K13599" t="s">
        <v>137</v>
      </c>
      <c r="L13599">
        <f>I13599*$Q$2/100/1000</f>
        <v>2.8489999999999999E-4</v>
      </c>
    </row>
    <row r="13600" spans="1:12">
      <c r="A13600" s="118">
        <v>45139</v>
      </c>
      <c r="B13600" t="s">
        <v>333</v>
      </c>
      <c r="C13600" t="s">
        <v>332</v>
      </c>
      <c r="D13600" t="s">
        <v>625</v>
      </c>
      <c r="E13600" t="s">
        <v>1832</v>
      </c>
      <c r="F13600" s="119" t="s">
        <v>727</v>
      </c>
      <c r="G13600" t="s">
        <v>726</v>
      </c>
      <c r="H13600" t="s">
        <v>327</v>
      </c>
      <c r="I13600">
        <v>77</v>
      </c>
      <c r="J13600" t="s">
        <v>145</v>
      </c>
      <c r="K13600" t="s">
        <v>137</v>
      </c>
      <c r="L13600">
        <f>I13600*$Q$2/100/1000</f>
        <v>2.8489999999999999E-4</v>
      </c>
    </row>
    <row r="13601" spans="1:12">
      <c r="A13601" s="118">
        <v>44986</v>
      </c>
      <c r="B13601" t="s">
        <v>229</v>
      </c>
      <c r="C13601" t="s">
        <v>228</v>
      </c>
      <c r="D13601" t="s">
        <v>1074</v>
      </c>
      <c r="E13601" t="s">
        <v>1831</v>
      </c>
      <c r="F13601">
        <v>101044464</v>
      </c>
      <c r="G13601" t="s">
        <v>1072</v>
      </c>
      <c r="H13601" t="s">
        <v>224</v>
      </c>
      <c r="I13601">
        <v>5.8</v>
      </c>
      <c r="J13601" t="s">
        <v>223</v>
      </c>
      <c r="K13601" t="s">
        <v>137</v>
      </c>
      <c r="L13601">
        <f>I13601*$Q$5/1000</f>
        <v>5.8971500000000003E-3</v>
      </c>
    </row>
    <row r="13602" spans="1:12">
      <c r="A13602" s="118">
        <v>45139</v>
      </c>
      <c r="B13602" t="s">
        <v>333</v>
      </c>
      <c r="C13602" t="s">
        <v>332</v>
      </c>
      <c r="D13602" t="s">
        <v>519</v>
      </c>
      <c r="E13602" t="s">
        <v>1830</v>
      </c>
      <c r="F13602" s="119" t="s">
        <v>727</v>
      </c>
      <c r="G13602" t="s">
        <v>726</v>
      </c>
      <c r="H13602" t="s">
        <v>327</v>
      </c>
      <c r="I13602">
        <v>77</v>
      </c>
      <c r="J13602" t="s">
        <v>145</v>
      </c>
      <c r="K13602" t="s">
        <v>137</v>
      </c>
      <c r="L13602">
        <f>I13602*$Q$2/100/1000</f>
        <v>2.8489999999999999E-4</v>
      </c>
    </row>
    <row r="13603" spans="1:12">
      <c r="A13603" s="118">
        <v>45139</v>
      </c>
      <c r="B13603" t="s">
        <v>333</v>
      </c>
      <c r="C13603" t="s">
        <v>332</v>
      </c>
      <c r="D13603" t="s">
        <v>521</v>
      </c>
      <c r="E13603" t="s">
        <v>1829</v>
      </c>
      <c r="F13603" s="119" t="s">
        <v>727</v>
      </c>
      <c r="G13603" t="s">
        <v>726</v>
      </c>
      <c r="H13603" t="s">
        <v>327</v>
      </c>
      <c r="I13603">
        <v>77</v>
      </c>
      <c r="J13603" t="s">
        <v>145</v>
      </c>
      <c r="K13603" t="s">
        <v>137</v>
      </c>
      <c r="L13603">
        <f>I13603*$Q$2/100/1000</f>
        <v>2.8489999999999999E-4</v>
      </c>
    </row>
    <row r="13604" spans="1:12">
      <c r="A13604" s="118">
        <v>45139</v>
      </c>
      <c r="B13604" t="s">
        <v>333</v>
      </c>
      <c r="C13604" t="s">
        <v>332</v>
      </c>
      <c r="D13604" t="s">
        <v>507</v>
      </c>
      <c r="E13604" t="s">
        <v>1828</v>
      </c>
      <c r="F13604" s="119" t="s">
        <v>727</v>
      </c>
      <c r="G13604" t="s">
        <v>726</v>
      </c>
      <c r="H13604" t="s">
        <v>327</v>
      </c>
      <c r="I13604">
        <v>77</v>
      </c>
      <c r="J13604" t="s">
        <v>145</v>
      </c>
      <c r="K13604" t="s">
        <v>137</v>
      </c>
      <c r="L13604">
        <f>I13604*$Q$2/100/1000</f>
        <v>2.8489999999999999E-4</v>
      </c>
    </row>
    <row r="13605" spans="1:12">
      <c r="A13605" s="118">
        <v>45139</v>
      </c>
      <c r="B13605" t="s">
        <v>333</v>
      </c>
      <c r="C13605" t="s">
        <v>332</v>
      </c>
      <c r="D13605" t="s">
        <v>1221</v>
      </c>
      <c r="E13605" t="s">
        <v>1827</v>
      </c>
      <c r="F13605" s="119" t="s">
        <v>727</v>
      </c>
      <c r="G13605" t="s">
        <v>726</v>
      </c>
      <c r="H13605" t="s">
        <v>327</v>
      </c>
      <c r="I13605">
        <v>77</v>
      </c>
      <c r="J13605" t="s">
        <v>145</v>
      </c>
      <c r="K13605" t="s">
        <v>137</v>
      </c>
      <c r="L13605">
        <f>I13605*$Q$2/100/1000</f>
        <v>2.8489999999999999E-4</v>
      </c>
    </row>
    <row r="13606" spans="1:12">
      <c r="A13606" s="118">
        <v>45139</v>
      </c>
      <c r="B13606" t="s">
        <v>333</v>
      </c>
      <c r="C13606" t="s">
        <v>332</v>
      </c>
      <c r="D13606" t="s">
        <v>1216</v>
      </c>
      <c r="E13606" t="s">
        <v>1826</v>
      </c>
      <c r="F13606" s="119" t="s">
        <v>727</v>
      </c>
      <c r="G13606" t="s">
        <v>726</v>
      </c>
      <c r="H13606" t="s">
        <v>327</v>
      </c>
      <c r="I13606">
        <v>77</v>
      </c>
      <c r="J13606" t="s">
        <v>145</v>
      </c>
      <c r="K13606" t="s">
        <v>137</v>
      </c>
      <c r="L13606">
        <f>I13606*$Q$2/100/1000</f>
        <v>2.8489999999999999E-4</v>
      </c>
    </row>
    <row r="13607" spans="1:12">
      <c r="A13607" s="118">
        <v>45231</v>
      </c>
      <c r="B13607" t="s">
        <v>574</v>
      </c>
      <c r="C13607" t="s">
        <v>573</v>
      </c>
      <c r="D13607" t="s">
        <v>572</v>
      </c>
      <c r="E13607" t="s">
        <v>1825</v>
      </c>
      <c r="F13607">
        <v>4245252</v>
      </c>
      <c r="G13607" t="s">
        <v>1824</v>
      </c>
      <c r="H13607" t="s">
        <v>569</v>
      </c>
      <c r="I13607">
        <v>298</v>
      </c>
      <c r="J13607" t="s">
        <v>145</v>
      </c>
      <c r="K13607" t="s">
        <v>137</v>
      </c>
      <c r="L13607">
        <f>I13607*$Q$2/100/1000</f>
        <v>1.1026E-3</v>
      </c>
    </row>
    <row r="13608" spans="1:12">
      <c r="A13608" s="118">
        <v>45139</v>
      </c>
      <c r="B13608" t="s">
        <v>333</v>
      </c>
      <c r="C13608" t="s">
        <v>332</v>
      </c>
      <c r="D13608" t="s">
        <v>349</v>
      </c>
      <c r="E13608" t="s">
        <v>1823</v>
      </c>
      <c r="F13608" s="119" t="s">
        <v>1103</v>
      </c>
      <c r="G13608" t="s">
        <v>1102</v>
      </c>
      <c r="H13608" t="s">
        <v>327</v>
      </c>
      <c r="I13608">
        <v>77</v>
      </c>
      <c r="J13608" t="s">
        <v>145</v>
      </c>
      <c r="K13608" t="s">
        <v>137</v>
      </c>
      <c r="L13608">
        <f>I13608*$Q$2/100/1000</f>
        <v>2.8489999999999999E-4</v>
      </c>
    </row>
    <row r="13609" spans="1:12">
      <c r="A13609" s="118">
        <v>45139</v>
      </c>
      <c r="B13609" t="s">
        <v>333</v>
      </c>
      <c r="C13609" t="s">
        <v>332</v>
      </c>
      <c r="D13609" t="s">
        <v>347</v>
      </c>
      <c r="E13609" t="s">
        <v>1822</v>
      </c>
      <c r="F13609" s="119" t="s">
        <v>1103</v>
      </c>
      <c r="G13609" t="s">
        <v>1102</v>
      </c>
      <c r="H13609" t="s">
        <v>327</v>
      </c>
      <c r="I13609">
        <v>77</v>
      </c>
      <c r="J13609" t="s">
        <v>145</v>
      </c>
      <c r="K13609" t="s">
        <v>137</v>
      </c>
      <c r="L13609">
        <f>I13609*$Q$2/100/1000</f>
        <v>2.8489999999999999E-4</v>
      </c>
    </row>
    <row r="13610" spans="1:12">
      <c r="A13610" s="118">
        <v>45139</v>
      </c>
      <c r="B13610" t="s">
        <v>333</v>
      </c>
      <c r="C13610" t="s">
        <v>332</v>
      </c>
      <c r="D13610" t="s">
        <v>345</v>
      </c>
      <c r="E13610" t="s">
        <v>1821</v>
      </c>
      <c r="F13610" s="119" t="s">
        <v>1103</v>
      </c>
      <c r="G13610" t="s">
        <v>1102</v>
      </c>
      <c r="H13610" t="s">
        <v>327</v>
      </c>
      <c r="I13610">
        <v>77</v>
      </c>
      <c r="J13610" t="s">
        <v>145</v>
      </c>
      <c r="K13610" t="s">
        <v>137</v>
      </c>
      <c r="L13610">
        <f>I13610*$Q$2/100/1000</f>
        <v>2.8489999999999999E-4</v>
      </c>
    </row>
    <row r="13611" spans="1:12">
      <c r="A13611" s="118">
        <v>45139</v>
      </c>
      <c r="B13611" t="s">
        <v>333</v>
      </c>
      <c r="C13611" t="s">
        <v>332</v>
      </c>
      <c r="D13611" t="s">
        <v>343</v>
      </c>
      <c r="E13611" t="s">
        <v>1820</v>
      </c>
      <c r="F13611" s="119" t="s">
        <v>1103</v>
      </c>
      <c r="G13611" t="s">
        <v>1102</v>
      </c>
      <c r="H13611" t="s">
        <v>327</v>
      </c>
      <c r="I13611">
        <v>77</v>
      </c>
      <c r="J13611" t="s">
        <v>145</v>
      </c>
      <c r="K13611" t="s">
        <v>137</v>
      </c>
      <c r="L13611">
        <f>I13611*$Q$2/100/1000</f>
        <v>2.8489999999999999E-4</v>
      </c>
    </row>
    <row r="13612" spans="1:12">
      <c r="A13612" s="118">
        <v>44986</v>
      </c>
      <c r="B13612" t="s">
        <v>229</v>
      </c>
      <c r="C13612" t="s">
        <v>228</v>
      </c>
      <c r="D13612" t="s">
        <v>1074</v>
      </c>
      <c r="E13612" t="s">
        <v>1819</v>
      </c>
      <c r="F13612">
        <v>101044464</v>
      </c>
      <c r="G13612" t="s">
        <v>1072</v>
      </c>
      <c r="H13612" t="s">
        <v>224</v>
      </c>
      <c r="I13612">
        <v>5.8</v>
      </c>
      <c r="J13612" t="s">
        <v>223</v>
      </c>
      <c r="K13612" t="s">
        <v>137</v>
      </c>
      <c r="L13612">
        <f>I13612*$Q$5/1000</f>
        <v>5.8971500000000003E-3</v>
      </c>
    </row>
    <row r="13613" spans="1:12">
      <c r="A13613" s="118">
        <v>45139</v>
      </c>
      <c r="B13613" t="s">
        <v>333</v>
      </c>
      <c r="C13613" t="s">
        <v>332</v>
      </c>
      <c r="D13613" t="s">
        <v>341</v>
      </c>
      <c r="E13613" t="s">
        <v>1818</v>
      </c>
      <c r="F13613" s="119" t="s">
        <v>1103</v>
      </c>
      <c r="G13613" t="s">
        <v>1102</v>
      </c>
      <c r="H13613" t="s">
        <v>327</v>
      </c>
      <c r="I13613">
        <v>77</v>
      </c>
      <c r="J13613" t="s">
        <v>145</v>
      </c>
      <c r="K13613" t="s">
        <v>137</v>
      </c>
      <c r="L13613">
        <f>I13613*$Q$2/100/1000</f>
        <v>2.8489999999999999E-4</v>
      </c>
    </row>
    <row r="13614" spans="1:12">
      <c r="A13614" s="118">
        <v>44927</v>
      </c>
      <c r="B13614" t="s">
        <v>443</v>
      </c>
      <c r="C13614" t="s">
        <v>442</v>
      </c>
      <c r="D13614" t="s">
        <v>1817</v>
      </c>
      <c r="E13614" t="s">
        <v>1816</v>
      </c>
      <c r="F13614">
        <v>101015064</v>
      </c>
      <c r="G13614" t="s">
        <v>1815</v>
      </c>
      <c r="H13614" s="122" t="s">
        <v>437</v>
      </c>
      <c r="I13614">
        <v>4725</v>
      </c>
      <c r="J13614" t="s">
        <v>199</v>
      </c>
      <c r="K13614" t="s">
        <v>198</v>
      </c>
      <c r="L13614">
        <f>I13614*$Q$4/25/1000</f>
        <v>0.33234727680000004</v>
      </c>
    </row>
    <row r="13615" spans="1:12">
      <c r="A13615" s="118">
        <v>45139</v>
      </c>
      <c r="B13615" t="s">
        <v>333</v>
      </c>
      <c r="C13615" t="s">
        <v>332</v>
      </c>
      <c r="D13615" t="s">
        <v>503</v>
      </c>
      <c r="E13615" t="s">
        <v>1814</v>
      </c>
      <c r="F13615" s="119" t="s">
        <v>1103</v>
      </c>
      <c r="G13615" t="s">
        <v>1102</v>
      </c>
      <c r="H13615" t="s">
        <v>327</v>
      </c>
      <c r="I13615">
        <v>77</v>
      </c>
      <c r="J13615" t="s">
        <v>145</v>
      </c>
      <c r="K13615" t="s">
        <v>137</v>
      </c>
      <c r="L13615">
        <f>I13615*$Q$2/100/1000</f>
        <v>2.8489999999999999E-4</v>
      </c>
    </row>
    <row r="13616" spans="1:12">
      <c r="A13616" s="118">
        <v>45139</v>
      </c>
      <c r="B13616" t="s">
        <v>443</v>
      </c>
      <c r="C13616" t="s">
        <v>442</v>
      </c>
      <c r="D13616" t="s">
        <v>1813</v>
      </c>
      <c r="E13616" t="s">
        <v>1812</v>
      </c>
      <c r="F13616" s="119">
        <v>10208434</v>
      </c>
      <c r="G13616" t="s">
        <v>1811</v>
      </c>
      <c r="H13616" s="122" t="s">
        <v>437</v>
      </c>
      <c r="I13616">
        <v>4725</v>
      </c>
      <c r="J13616" t="s">
        <v>199</v>
      </c>
      <c r="K13616" t="s">
        <v>198</v>
      </c>
      <c r="L13616">
        <f>I13616*$Q$4/25/1000</f>
        <v>0.33234727680000004</v>
      </c>
    </row>
    <row r="13617" spans="1:12">
      <c r="A13617" s="118">
        <v>45078</v>
      </c>
      <c r="B13617" t="s">
        <v>443</v>
      </c>
      <c r="C13617" t="s">
        <v>442</v>
      </c>
      <c r="D13617" t="s">
        <v>441</v>
      </c>
      <c r="E13617" t="s">
        <v>1810</v>
      </c>
      <c r="F13617" t="s">
        <v>463</v>
      </c>
      <c r="G13617" t="s">
        <v>462</v>
      </c>
      <c r="H13617" s="122" t="s">
        <v>437</v>
      </c>
      <c r="I13617">
        <v>4725</v>
      </c>
      <c r="J13617" t="s">
        <v>199</v>
      </c>
      <c r="K13617" t="s">
        <v>198</v>
      </c>
      <c r="L13617">
        <f>I13617*$Q$4*2.2/1000</f>
        <v>18.279100224000004</v>
      </c>
    </row>
    <row r="13618" spans="1:12">
      <c r="A13618" s="118">
        <v>45139</v>
      </c>
      <c r="B13618" t="s">
        <v>333</v>
      </c>
      <c r="C13618" t="s">
        <v>332</v>
      </c>
      <c r="D13618" t="s">
        <v>335</v>
      </c>
      <c r="E13618" t="s">
        <v>1809</v>
      </c>
      <c r="F13618" s="119" t="s">
        <v>1103</v>
      </c>
      <c r="G13618" t="s">
        <v>1102</v>
      </c>
      <c r="H13618" t="s">
        <v>327</v>
      </c>
      <c r="I13618">
        <v>77</v>
      </c>
      <c r="J13618" t="s">
        <v>145</v>
      </c>
      <c r="K13618" t="s">
        <v>137</v>
      </c>
      <c r="L13618">
        <f>I13618*$Q$2/100/1000</f>
        <v>2.8489999999999999E-4</v>
      </c>
    </row>
    <row r="13619" spans="1:12">
      <c r="A13619" s="118">
        <v>45139</v>
      </c>
      <c r="B13619" t="s">
        <v>333</v>
      </c>
      <c r="C13619" t="s">
        <v>332</v>
      </c>
      <c r="D13619" t="s">
        <v>337</v>
      </c>
      <c r="E13619" t="s">
        <v>1808</v>
      </c>
      <c r="F13619" s="119" t="s">
        <v>1103</v>
      </c>
      <c r="G13619" t="s">
        <v>1102</v>
      </c>
      <c r="H13619" t="s">
        <v>327</v>
      </c>
      <c r="I13619">
        <v>77</v>
      </c>
      <c r="J13619" t="s">
        <v>145</v>
      </c>
      <c r="K13619" t="s">
        <v>137</v>
      </c>
      <c r="L13619">
        <f>I13619*$Q$2/100/1000</f>
        <v>2.8489999999999999E-4</v>
      </c>
    </row>
    <row r="13620" spans="1:12">
      <c r="A13620" s="118">
        <v>45139</v>
      </c>
      <c r="B13620" t="s">
        <v>333</v>
      </c>
      <c r="C13620" t="s">
        <v>332</v>
      </c>
      <c r="D13620" t="s">
        <v>331</v>
      </c>
      <c r="E13620" t="s">
        <v>1807</v>
      </c>
      <c r="F13620" s="119" t="s">
        <v>1103</v>
      </c>
      <c r="G13620" t="s">
        <v>1102</v>
      </c>
      <c r="H13620" t="s">
        <v>327</v>
      </c>
      <c r="I13620">
        <v>77</v>
      </c>
      <c r="J13620" t="s">
        <v>145</v>
      </c>
      <c r="K13620" t="s">
        <v>137</v>
      </c>
      <c r="L13620">
        <f>I13620*$Q$2/100/1000</f>
        <v>2.8489999999999999E-4</v>
      </c>
    </row>
    <row r="13621" spans="1:12">
      <c r="A13621" s="118">
        <v>45139</v>
      </c>
      <c r="B13621" t="s">
        <v>333</v>
      </c>
      <c r="C13621" t="s">
        <v>332</v>
      </c>
      <c r="D13621" t="s">
        <v>472</v>
      </c>
      <c r="E13621" t="s">
        <v>1806</v>
      </c>
      <c r="F13621" s="119" t="s">
        <v>1103</v>
      </c>
      <c r="G13621" t="s">
        <v>1102</v>
      </c>
      <c r="H13621" t="s">
        <v>327</v>
      </c>
      <c r="I13621">
        <v>77</v>
      </c>
      <c r="J13621" t="s">
        <v>145</v>
      </c>
      <c r="K13621" t="s">
        <v>137</v>
      </c>
      <c r="L13621">
        <f>I13621*$Q$2/100/1000</f>
        <v>2.8489999999999999E-4</v>
      </c>
    </row>
    <row r="13622" spans="1:12">
      <c r="A13622" s="118">
        <v>45231</v>
      </c>
      <c r="B13622" t="s">
        <v>647</v>
      </c>
      <c r="C13622" t="s">
        <v>646</v>
      </c>
      <c r="D13622" t="s">
        <v>1805</v>
      </c>
      <c r="E13622" t="s">
        <v>1804</v>
      </c>
      <c r="F13622">
        <v>101028765</v>
      </c>
      <c r="G13622" t="s">
        <v>1803</v>
      </c>
      <c r="H13622" t="s">
        <v>174</v>
      </c>
      <c r="I13622">
        <v>3154</v>
      </c>
      <c r="J13622" t="s">
        <v>173</v>
      </c>
      <c r="K13622" t="s">
        <v>172</v>
      </c>
      <c r="L13622">
        <f>I13622*$Q$3/(1000/25)</f>
        <v>2.5295079999999999</v>
      </c>
    </row>
    <row r="13623" spans="1:12">
      <c r="A13623" s="118">
        <v>45231</v>
      </c>
      <c r="B13623" t="s">
        <v>647</v>
      </c>
      <c r="C13623" t="s">
        <v>646</v>
      </c>
      <c r="D13623" t="s">
        <v>942</v>
      </c>
      <c r="E13623" t="s">
        <v>1802</v>
      </c>
      <c r="F13623" t="s">
        <v>1801</v>
      </c>
      <c r="G13623" t="s">
        <v>1800</v>
      </c>
      <c r="H13623" t="s">
        <v>174</v>
      </c>
      <c r="I13623">
        <v>3154</v>
      </c>
      <c r="J13623" t="s">
        <v>173</v>
      </c>
      <c r="K13623" t="s">
        <v>172</v>
      </c>
      <c r="L13623">
        <f>I13623*$Q$3/(1000/25)</f>
        <v>2.5295079999999999</v>
      </c>
    </row>
    <row r="13624" spans="1:12">
      <c r="A13624" s="118">
        <v>45231</v>
      </c>
      <c r="B13624" t="s">
        <v>460</v>
      </c>
      <c r="C13624" t="s">
        <v>459</v>
      </c>
      <c r="D13624" t="s">
        <v>1799</v>
      </c>
      <c r="E13624" t="s">
        <v>1798</v>
      </c>
      <c r="F13624">
        <v>101028554</v>
      </c>
      <c r="G13624" t="s">
        <v>1797</v>
      </c>
      <c r="H13624" t="s">
        <v>455</v>
      </c>
      <c r="I13624">
        <v>103.6</v>
      </c>
      <c r="J13624" t="s">
        <v>145</v>
      </c>
      <c r="K13624" t="s">
        <v>137</v>
      </c>
      <c r="L13624">
        <f>I13624*$Q$2/100/1000</f>
        <v>3.8331999999999998E-4</v>
      </c>
    </row>
    <row r="13625" spans="1:12">
      <c r="A13625" s="118">
        <v>45231</v>
      </c>
      <c r="B13625" t="s">
        <v>240</v>
      </c>
      <c r="C13625" t="s">
        <v>239</v>
      </c>
      <c r="D13625" t="s">
        <v>1511</v>
      </c>
      <c r="E13625" t="s">
        <v>1796</v>
      </c>
      <c r="F13625" t="s">
        <v>1795</v>
      </c>
      <c r="G13625" t="s">
        <v>1794</v>
      </c>
      <c r="H13625" t="s">
        <v>235</v>
      </c>
      <c r="I13625">
        <v>390</v>
      </c>
      <c r="J13625" t="s">
        <v>145</v>
      </c>
      <c r="K13625" t="s">
        <v>137</v>
      </c>
      <c r="L13625">
        <f>I13625*$Q$2/100/1000</f>
        <v>1.4430000000000001E-3</v>
      </c>
    </row>
    <row r="13626" spans="1:12">
      <c r="A13626" s="118">
        <v>45139</v>
      </c>
      <c r="B13626" t="s">
        <v>333</v>
      </c>
      <c r="C13626" t="s">
        <v>332</v>
      </c>
      <c r="D13626" t="s">
        <v>480</v>
      </c>
      <c r="E13626" t="s">
        <v>1793</v>
      </c>
      <c r="F13626" s="119" t="s">
        <v>1103</v>
      </c>
      <c r="G13626" t="s">
        <v>1102</v>
      </c>
      <c r="H13626" t="s">
        <v>327</v>
      </c>
      <c r="I13626">
        <v>77</v>
      </c>
      <c r="J13626" t="s">
        <v>145</v>
      </c>
      <c r="K13626" t="s">
        <v>137</v>
      </c>
      <c r="L13626">
        <f>I13626*$Q$2/100/1000</f>
        <v>2.8489999999999999E-4</v>
      </c>
    </row>
    <row r="13627" spans="1:12">
      <c r="A13627" s="118">
        <v>45078</v>
      </c>
      <c r="B13627" t="s">
        <v>443</v>
      </c>
      <c r="C13627" t="s">
        <v>442</v>
      </c>
      <c r="D13627" t="s">
        <v>441</v>
      </c>
      <c r="E13627" t="s">
        <v>1792</v>
      </c>
      <c r="F13627" t="s">
        <v>463</v>
      </c>
      <c r="G13627" t="s">
        <v>462</v>
      </c>
      <c r="H13627" s="122" t="s">
        <v>437</v>
      </c>
      <c r="I13627">
        <v>4725</v>
      </c>
      <c r="J13627" t="s">
        <v>199</v>
      </c>
      <c r="K13627" t="s">
        <v>198</v>
      </c>
      <c r="L13627">
        <f>I13627*$Q$4*2.2/1000</f>
        <v>18.279100224000004</v>
      </c>
    </row>
    <row r="13628" spans="1:12">
      <c r="A13628" s="118">
        <v>45078</v>
      </c>
      <c r="B13628" t="s">
        <v>443</v>
      </c>
      <c r="C13628" t="s">
        <v>442</v>
      </c>
      <c r="D13628" t="s">
        <v>441</v>
      </c>
      <c r="E13628" t="s">
        <v>1791</v>
      </c>
      <c r="F13628" t="s">
        <v>463</v>
      </c>
      <c r="G13628" t="s">
        <v>462</v>
      </c>
      <c r="H13628" s="122" t="s">
        <v>437</v>
      </c>
      <c r="I13628">
        <v>4725</v>
      </c>
      <c r="J13628" t="s">
        <v>199</v>
      </c>
      <c r="K13628" t="s">
        <v>198</v>
      </c>
      <c r="L13628">
        <f>I13628*$Q$4*2.2/1000</f>
        <v>18.279100224000004</v>
      </c>
    </row>
    <row r="13629" spans="1:12">
      <c r="A13629" s="118">
        <v>45231</v>
      </c>
      <c r="B13629" t="s">
        <v>418</v>
      </c>
      <c r="C13629" t="s">
        <v>417</v>
      </c>
      <c r="D13629" t="s">
        <v>1790</v>
      </c>
      <c r="E13629" t="s">
        <v>1789</v>
      </c>
      <c r="F13629" t="s">
        <v>1788</v>
      </c>
      <c r="G13629" t="s">
        <v>1787</v>
      </c>
      <c r="H13629" s="121" t="s">
        <v>412</v>
      </c>
      <c r="I13629">
        <v>1310</v>
      </c>
      <c r="J13629" t="s">
        <v>223</v>
      </c>
      <c r="K13629" t="s">
        <v>137</v>
      </c>
      <c r="L13629">
        <f>I13629*$Q$5/10/1000</f>
        <v>0.13319425000000001</v>
      </c>
    </row>
    <row r="13630" spans="1:12">
      <c r="A13630" s="118">
        <v>45231</v>
      </c>
      <c r="B13630" t="s">
        <v>460</v>
      </c>
      <c r="C13630" t="s">
        <v>459</v>
      </c>
      <c r="D13630" t="s">
        <v>1786</v>
      </c>
      <c r="E13630" t="s">
        <v>1785</v>
      </c>
      <c r="F13630">
        <v>13204807</v>
      </c>
      <c r="G13630" t="s">
        <v>1050</v>
      </c>
      <c r="H13630" t="s">
        <v>455</v>
      </c>
      <c r="I13630">
        <v>103.6</v>
      </c>
      <c r="J13630" t="s">
        <v>145</v>
      </c>
      <c r="K13630" t="s">
        <v>137</v>
      </c>
      <c r="L13630">
        <f>I13630*$Q$2/100/1000</f>
        <v>3.8331999999999998E-4</v>
      </c>
    </row>
    <row r="13631" spans="1:12">
      <c r="A13631" s="118">
        <v>45139</v>
      </c>
      <c r="B13631" t="s">
        <v>333</v>
      </c>
      <c r="C13631" t="s">
        <v>332</v>
      </c>
      <c r="D13631" t="s">
        <v>501</v>
      </c>
      <c r="E13631" t="s">
        <v>1784</v>
      </c>
      <c r="F13631" s="119" t="s">
        <v>1103</v>
      </c>
      <c r="G13631" t="s">
        <v>1102</v>
      </c>
      <c r="H13631" t="s">
        <v>327</v>
      </c>
      <c r="I13631">
        <v>77</v>
      </c>
      <c r="J13631" t="s">
        <v>145</v>
      </c>
      <c r="K13631" t="s">
        <v>137</v>
      </c>
      <c r="L13631">
        <f>I13631*$Q$2/100/1000</f>
        <v>2.8489999999999999E-4</v>
      </c>
    </row>
    <row r="13632" spans="1:12">
      <c r="A13632" s="118">
        <v>45139</v>
      </c>
      <c r="B13632" t="s">
        <v>333</v>
      </c>
      <c r="C13632" t="s">
        <v>332</v>
      </c>
      <c r="D13632" t="s">
        <v>470</v>
      </c>
      <c r="E13632" t="s">
        <v>1783</v>
      </c>
      <c r="F13632" s="119" t="s">
        <v>1103</v>
      </c>
      <c r="G13632" t="s">
        <v>1102</v>
      </c>
      <c r="H13632" t="s">
        <v>327</v>
      </c>
      <c r="I13632">
        <v>77</v>
      </c>
      <c r="J13632" t="s">
        <v>145</v>
      </c>
      <c r="K13632" t="s">
        <v>137</v>
      </c>
      <c r="L13632">
        <f>I13632*$Q$2/100/1000</f>
        <v>2.8489999999999999E-4</v>
      </c>
    </row>
    <row r="13633" spans="1:12">
      <c r="A13633" s="118">
        <v>45231</v>
      </c>
      <c r="B13633" t="s">
        <v>365</v>
      </c>
      <c r="C13633" t="s">
        <v>364</v>
      </c>
      <c r="D13633" t="s">
        <v>830</v>
      </c>
      <c r="E13633" t="s">
        <v>1782</v>
      </c>
      <c r="F13633">
        <v>101034024</v>
      </c>
      <c r="G13633" t="s">
        <v>400</v>
      </c>
      <c r="H13633" t="s">
        <v>359</v>
      </c>
      <c r="I13633">
        <v>144</v>
      </c>
      <c r="J13633" t="s">
        <v>138</v>
      </c>
      <c r="K13633" t="s">
        <v>137</v>
      </c>
      <c r="L13633">
        <f>I13633*$Q$2/1000</f>
        <v>5.3280000000000001E-2</v>
      </c>
    </row>
    <row r="13634" spans="1:12">
      <c r="A13634" s="118">
        <v>45078</v>
      </c>
      <c r="B13634" t="s">
        <v>443</v>
      </c>
      <c r="C13634" t="s">
        <v>442</v>
      </c>
      <c r="D13634" t="s">
        <v>441</v>
      </c>
      <c r="E13634" t="s">
        <v>1781</v>
      </c>
      <c r="F13634" t="s">
        <v>463</v>
      </c>
      <c r="G13634" t="s">
        <v>462</v>
      </c>
      <c r="H13634" s="122" t="s">
        <v>437</v>
      </c>
      <c r="I13634">
        <v>4725</v>
      </c>
      <c r="J13634" t="s">
        <v>199</v>
      </c>
      <c r="K13634" t="s">
        <v>198</v>
      </c>
      <c r="L13634">
        <f>I13634*$Q$4*2.2/1000</f>
        <v>18.279100224000004</v>
      </c>
    </row>
    <row r="13635" spans="1:12">
      <c r="A13635" s="118">
        <v>45139</v>
      </c>
      <c r="B13635" t="s">
        <v>333</v>
      </c>
      <c r="C13635" t="s">
        <v>332</v>
      </c>
      <c r="D13635" t="s">
        <v>686</v>
      </c>
      <c r="E13635" t="s">
        <v>1780</v>
      </c>
      <c r="F13635" s="119" t="s">
        <v>1103</v>
      </c>
      <c r="G13635" t="s">
        <v>1102</v>
      </c>
      <c r="H13635" t="s">
        <v>327</v>
      </c>
      <c r="I13635">
        <v>77</v>
      </c>
      <c r="J13635" t="s">
        <v>145</v>
      </c>
      <c r="K13635" t="s">
        <v>137</v>
      </c>
      <c r="L13635">
        <f>I13635*$Q$2/100/1000</f>
        <v>2.8489999999999999E-4</v>
      </c>
    </row>
    <row r="13636" spans="1:12">
      <c r="A13636" s="118">
        <v>45139</v>
      </c>
      <c r="B13636" t="s">
        <v>333</v>
      </c>
      <c r="C13636" t="s">
        <v>332</v>
      </c>
      <c r="D13636" t="s">
        <v>497</v>
      </c>
      <c r="E13636" t="s">
        <v>1779</v>
      </c>
      <c r="F13636" s="119" t="s">
        <v>1103</v>
      </c>
      <c r="G13636" t="s">
        <v>1102</v>
      </c>
      <c r="H13636" t="s">
        <v>327</v>
      </c>
      <c r="I13636">
        <v>77</v>
      </c>
      <c r="J13636" t="s">
        <v>145</v>
      </c>
      <c r="K13636" t="s">
        <v>137</v>
      </c>
      <c r="L13636">
        <f>I13636*$Q$2/100/1000</f>
        <v>2.8489999999999999E-4</v>
      </c>
    </row>
    <row r="13637" spans="1:12">
      <c r="A13637" s="118">
        <v>45139</v>
      </c>
      <c r="B13637" t="s">
        <v>333</v>
      </c>
      <c r="C13637" t="s">
        <v>332</v>
      </c>
      <c r="D13637" t="s">
        <v>489</v>
      </c>
      <c r="E13637" t="s">
        <v>1778</v>
      </c>
      <c r="F13637" s="119" t="s">
        <v>1103</v>
      </c>
      <c r="G13637" t="s">
        <v>1102</v>
      </c>
      <c r="H13637" t="s">
        <v>327</v>
      </c>
      <c r="I13637">
        <v>77</v>
      </c>
      <c r="J13637" t="s">
        <v>145</v>
      </c>
      <c r="K13637" t="s">
        <v>137</v>
      </c>
      <c r="L13637">
        <f>I13637*$Q$2/100/1000</f>
        <v>2.8489999999999999E-4</v>
      </c>
    </row>
    <row r="13638" spans="1:12">
      <c r="A13638" s="118">
        <v>45139</v>
      </c>
      <c r="B13638" t="s">
        <v>333</v>
      </c>
      <c r="C13638" t="s">
        <v>332</v>
      </c>
      <c r="D13638" t="s">
        <v>493</v>
      </c>
      <c r="E13638" t="s">
        <v>1777</v>
      </c>
      <c r="F13638" s="119" t="s">
        <v>1103</v>
      </c>
      <c r="G13638" t="s">
        <v>1102</v>
      </c>
      <c r="H13638" t="s">
        <v>327</v>
      </c>
      <c r="I13638">
        <v>77</v>
      </c>
      <c r="J13638" t="s">
        <v>145</v>
      </c>
      <c r="K13638" t="s">
        <v>137</v>
      </c>
      <c r="L13638">
        <f>I13638*$Q$2/100/1000</f>
        <v>2.8489999999999999E-4</v>
      </c>
    </row>
    <row r="13639" spans="1:12">
      <c r="A13639" s="118">
        <v>45139</v>
      </c>
      <c r="B13639" t="s">
        <v>333</v>
      </c>
      <c r="C13639" t="s">
        <v>332</v>
      </c>
      <c r="D13639" t="s">
        <v>499</v>
      </c>
      <c r="E13639" t="s">
        <v>1776</v>
      </c>
      <c r="F13639" s="119" t="s">
        <v>1103</v>
      </c>
      <c r="G13639" t="s">
        <v>1102</v>
      </c>
      <c r="H13639" t="s">
        <v>327</v>
      </c>
      <c r="I13639">
        <v>77</v>
      </c>
      <c r="J13639" t="s">
        <v>145</v>
      </c>
      <c r="K13639" t="s">
        <v>137</v>
      </c>
      <c r="L13639">
        <f>I13639*$Q$2/100/1000</f>
        <v>2.8489999999999999E-4</v>
      </c>
    </row>
    <row r="13640" spans="1:12">
      <c r="A13640" s="118">
        <v>45139</v>
      </c>
      <c r="B13640" t="s">
        <v>333</v>
      </c>
      <c r="C13640" t="s">
        <v>332</v>
      </c>
      <c r="D13640" t="s">
        <v>491</v>
      </c>
      <c r="E13640" t="s">
        <v>1775</v>
      </c>
      <c r="F13640" s="119" t="s">
        <v>1103</v>
      </c>
      <c r="G13640" t="s">
        <v>1102</v>
      </c>
      <c r="H13640" t="s">
        <v>327</v>
      </c>
      <c r="I13640">
        <v>77</v>
      </c>
      <c r="J13640" t="s">
        <v>145</v>
      </c>
      <c r="K13640" t="s">
        <v>137</v>
      </c>
      <c r="L13640">
        <f>I13640*$Q$2/100/1000</f>
        <v>2.8489999999999999E-4</v>
      </c>
    </row>
    <row r="13641" spans="1:12">
      <c r="A13641" s="118">
        <v>45139</v>
      </c>
      <c r="B13641" t="s">
        <v>333</v>
      </c>
      <c r="C13641" t="s">
        <v>332</v>
      </c>
      <c r="D13641" t="s">
        <v>339</v>
      </c>
      <c r="E13641" t="s">
        <v>1774</v>
      </c>
      <c r="F13641" s="119" t="s">
        <v>1103</v>
      </c>
      <c r="G13641" t="s">
        <v>1102</v>
      </c>
      <c r="H13641" t="s">
        <v>327</v>
      </c>
      <c r="I13641">
        <v>77</v>
      </c>
      <c r="J13641" t="s">
        <v>145</v>
      </c>
      <c r="K13641" t="s">
        <v>137</v>
      </c>
      <c r="L13641">
        <f>I13641*$Q$2/100/1000</f>
        <v>2.8489999999999999E-4</v>
      </c>
    </row>
    <row r="13642" spans="1:12">
      <c r="A13642" s="118">
        <v>45139</v>
      </c>
      <c r="B13642" t="s">
        <v>333</v>
      </c>
      <c r="C13642" t="s">
        <v>332</v>
      </c>
      <c r="D13642" t="s">
        <v>507</v>
      </c>
      <c r="E13642" t="s">
        <v>1773</v>
      </c>
      <c r="F13642" s="119" t="s">
        <v>1103</v>
      </c>
      <c r="G13642" t="s">
        <v>1102</v>
      </c>
      <c r="H13642" t="s">
        <v>327</v>
      </c>
      <c r="I13642">
        <v>77</v>
      </c>
      <c r="J13642" t="s">
        <v>145</v>
      </c>
      <c r="K13642" t="s">
        <v>137</v>
      </c>
      <c r="L13642">
        <f>I13642*$Q$2/100/1000</f>
        <v>2.8489999999999999E-4</v>
      </c>
    </row>
    <row r="13643" spans="1:12">
      <c r="A13643" s="118">
        <v>45139</v>
      </c>
      <c r="B13643" t="s">
        <v>333</v>
      </c>
      <c r="C13643" t="s">
        <v>332</v>
      </c>
      <c r="D13643" t="s">
        <v>505</v>
      </c>
      <c r="E13643" t="s">
        <v>1772</v>
      </c>
      <c r="F13643" s="119" t="s">
        <v>1103</v>
      </c>
      <c r="G13643" t="s">
        <v>1102</v>
      </c>
      <c r="H13643" t="s">
        <v>327</v>
      </c>
      <c r="I13643">
        <v>77</v>
      </c>
      <c r="J13643" t="s">
        <v>145</v>
      </c>
      <c r="K13643" t="s">
        <v>137</v>
      </c>
      <c r="L13643">
        <f>I13643*$Q$2/100/1000</f>
        <v>2.8489999999999999E-4</v>
      </c>
    </row>
    <row r="13644" spans="1:12">
      <c r="A13644" s="118">
        <v>45139</v>
      </c>
      <c r="B13644" t="s">
        <v>333</v>
      </c>
      <c r="C13644" t="s">
        <v>332</v>
      </c>
      <c r="D13644" t="s">
        <v>515</v>
      </c>
      <c r="E13644" t="s">
        <v>1771</v>
      </c>
      <c r="F13644" s="119" t="s">
        <v>1103</v>
      </c>
      <c r="G13644" t="s">
        <v>1102</v>
      </c>
      <c r="H13644" t="s">
        <v>327</v>
      </c>
      <c r="I13644">
        <v>77</v>
      </c>
      <c r="J13644" t="s">
        <v>145</v>
      </c>
      <c r="K13644" t="s">
        <v>137</v>
      </c>
      <c r="L13644">
        <f>I13644*$Q$2/100/1000</f>
        <v>2.8489999999999999E-4</v>
      </c>
    </row>
    <row r="13645" spans="1:12">
      <c r="A13645" s="118">
        <v>45139</v>
      </c>
      <c r="B13645" t="s">
        <v>333</v>
      </c>
      <c r="C13645" t="s">
        <v>332</v>
      </c>
      <c r="D13645" t="s">
        <v>513</v>
      </c>
      <c r="E13645" t="s">
        <v>1770</v>
      </c>
      <c r="F13645" s="119" t="s">
        <v>1103</v>
      </c>
      <c r="G13645" t="s">
        <v>1102</v>
      </c>
      <c r="H13645" t="s">
        <v>327</v>
      </c>
      <c r="I13645">
        <v>77</v>
      </c>
      <c r="J13645" t="s">
        <v>145</v>
      </c>
      <c r="K13645" t="s">
        <v>137</v>
      </c>
      <c r="L13645">
        <f>I13645*$Q$2/100/1000</f>
        <v>2.8489999999999999E-4</v>
      </c>
    </row>
    <row r="13646" spans="1:12">
      <c r="A13646" s="118">
        <v>45139</v>
      </c>
      <c r="B13646" t="s">
        <v>333</v>
      </c>
      <c r="C13646" t="s">
        <v>332</v>
      </c>
      <c r="D13646" t="s">
        <v>495</v>
      </c>
      <c r="E13646" t="s">
        <v>1769</v>
      </c>
      <c r="F13646" s="119" t="s">
        <v>1103</v>
      </c>
      <c r="G13646" t="s">
        <v>1102</v>
      </c>
      <c r="H13646" t="s">
        <v>327</v>
      </c>
      <c r="I13646">
        <v>77</v>
      </c>
      <c r="J13646" t="s">
        <v>145</v>
      </c>
      <c r="K13646" t="s">
        <v>137</v>
      </c>
      <c r="L13646">
        <f>I13646*$Q$2/100/1000</f>
        <v>2.8489999999999999E-4</v>
      </c>
    </row>
    <row r="13647" spans="1:12">
      <c r="A13647" s="118">
        <v>45231</v>
      </c>
      <c r="B13647" t="s">
        <v>180</v>
      </c>
      <c r="C13647" t="s">
        <v>179</v>
      </c>
      <c r="D13647" t="s">
        <v>1768</v>
      </c>
      <c r="E13647" t="s">
        <v>1767</v>
      </c>
      <c r="F13647" t="s">
        <v>1766</v>
      </c>
      <c r="G13647" t="s">
        <v>1765</v>
      </c>
      <c r="H13647" t="s">
        <v>174</v>
      </c>
      <c r="I13647">
        <v>3154</v>
      </c>
      <c r="J13647" t="s">
        <v>173</v>
      </c>
      <c r="K13647" t="s">
        <v>172</v>
      </c>
      <c r="L13647">
        <f>I13647*$Q$3/(1000/25)</f>
        <v>2.5295079999999999</v>
      </c>
    </row>
    <row r="13648" spans="1:12">
      <c r="A13648" s="118">
        <v>45139</v>
      </c>
      <c r="B13648" t="s">
        <v>333</v>
      </c>
      <c r="C13648" t="s">
        <v>332</v>
      </c>
      <c r="D13648" t="s">
        <v>519</v>
      </c>
      <c r="E13648" t="s">
        <v>1764</v>
      </c>
      <c r="F13648" s="119" t="s">
        <v>1103</v>
      </c>
      <c r="G13648" t="s">
        <v>1102</v>
      </c>
      <c r="H13648" t="s">
        <v>327</v>
      </c>
      <c r="I13648">
        <v>77</v>
      </c>
      <c r="J13648" t="s">
        <v>145</v>
      </c>
      <c r="K13648" t="s">
        <v>137</v>
      </c>
      <c r="L13648">
        <f>I13648*$Q$2/100/1000</f>
        <v>2.8489999999999999E-4</v>
      </c>
    </row>
    <row r="13649" spans="1:12">
      <c r="A13649" s="118">
        <v>45139</v>
      </c>
      <c r="B13649" t="s">
        <v>333</v>
      </c>
      <c r="C13649" t="s">
        <v>332</v>
      </c>
      <c r="D13649" t="s">
        <v>517</v>
      </c>
      <c r="E13649" t="s">
        <v>1763</v>
      </c>
      <c r="F13649" s="119" t="s">
        <v>1103</v>
      </c>
      <c r="G13649" t="s">
        <v>1102</v>
      </c>
      <c r="H13649" t="s">
        <v>327</v>
      </c>
      <c r="I13649">
        <v>77</v>
      </c>
      <c r="J13649" t="s">
        <v>145</v>
      </c>
      <c r="K13649" t="s">
        <v>137</v>
      </c>
      <c r="L13649">
        <f>I13649*$Q$2/100/1000</f>
        <v>2.8489999999999999E-4</v>
      </c>
    </row>
    <row r="13650" spans="1:12">
      <c r="A13650" s="118">
        <v>45231</v>
      </c>
      <c r="B13650" t="s">
        <v>574</v>
      </c>
      <c r="C13650" t="s">
        <v>573</v>
      </c>
      <c r="D13650" t="s">
        <v>1762</v>
      </c>
      <c r="E13650" t="s">
        <v>1761</v>
      </c>
      <c r="F13650" t="s">
        <v>1760</v>
      </c>
      <c r="G13650" t="s">
        <v>1759</v>
      </c>
      <c r="H13650" t="s">
        <v>569</v>
      </c>
      <c r="I13650">
        <v>298</v>
      </c>
      <c r="J13650" t="s">
        <v>145</v>
      </c>
      <c r="K13650" t="s">
        <v>137</v>
      </c>
      <c r="L13650">
        <f>I13650*$Q$2/100/1000</f>
        <v>1.1026E-3</v>
      </c>
    </row>
    <row r="13651" spans="1:12">
      <c r="A13651" s="118">
        <v>45139</v>
      </c>
      <c r="B13651" t="s">
        <v>333</v>
      </c>
      <c r="C13651" t="s">
        <v>332</v>
      </c>
      <c r="D13651" t="s">
        <v>509</v>
      </c>
      <c r="E13651" t="s">
        <v>1758</v>
      </c>
      <c r="F13651" s="119" t="s">
        <v>1103</v>
      </c>
      <c r="G13651" t="s">
        <v>1102</v>
      </c>
      <c r="H13651" t="s">
        <v>327</v>
      </c>
      <c r="I13651">
        <v>77</v>
      </c>
      <c r="J13651" t="s">
        <v>145</v>
      </c>
      <c r="K13651" t="s">
        <v>137</v>
      </c>
      <c r="L13651">
        <f>I13651*$Q$2/100/1000</f>
        <v>2.8489999999999999E-4</v>
      </c>
    </row>
    <row r="13652" spans="1:12">
      <c r="A13652" s="118">
        <v>45139</v>
      </c>
      <c r="B13652" t="s">
        <v>333</v>
      </c>
      <c r="C13652" t="s">
        <v>332</v>
      </c>
      <c r="D13652" t="s">
        <v>511</v>
      </c>
      <c r="E13652" t="s">
        <v>1757</v>
      </c>
      <c r="F13652" s="119" t="s">
        <v>1103</v>
      </c>
      <c r="G13652" t="s">
        <v>1102</v>
      </c>
      <c r="H13652" t="s">
        <v>327</v>
      </c>
      <c r="I13652">
        <v>77</v>
      </c>
      <c r="J13652" t="s">
        <v>145</v>
      </c>
      <c r="K13652" t="s">
        <v>137</v>
      </c>
      <c r="L13652">
        <f>I13652*$Q$2/100/1000</f>
        <v>2.8489999999999999E-4</v>
      </c>
    </row>
    <row r="13653" spans="1:12">
      <c r="A13653" s="118">
        <v>45231</v>
      </c>
      <c r="B13653" t="s">
        <v>574</v>
      </c>
      <c r="C13653" t="s">
        <v>573</v>
      </c>
      <c r="D13653" t="s">
        <v>1756</v>
      </c>
      <c r="E13653" t="s">
        <v>1755</v>
      </c>
      <c r="F13653">
        <v>21201457</v>
      </c>
      <c r="G13653" t="s">
        <v>575</v>
      </c>
      <c r="H13653" t="s">
        <v>569</v>
      </c>
      <c r="I13653">
        <v>298</v>
      </c>
      <c r="J13653" t="s">
        <v>145</v>
      </c>
      <c r="K13653" t="s">
        <v>137</v>
      </c>
      <c r="L13653">
        <f>I13653*$Q$2/100/1000</f>
        <v>1.1026E-3</v>
      </c>
    </row>
    <row r="13654" spans="1:12">
      <c r="A13654" s="118">
        <v>45139</v>
      </c>
      <c r="B13654" t="s">
        <v>333</v>
      </c>
      <c r="C13654" t="s">
        <v>332</v>
      </c>
      <c r="D13654" t="s">
        <v>521</v>
      </c>
      <c r="E13654" t="s">
        <v>1754</v>
      </c>
      <c r="F13654" s="119" t="s">
        <v>1103</v>
      </c>
      <c r="G13654" t="s">
        <v>1102</v>
      </c>
      <c r="H13654" t="s">
        <v>327</v>
      </c>
      <c r="I13654">
        <v>77</v>
      </c>
      <c r="J13654" t="s">
        <v>145</v>
      </c>
      <c r="K13654" t="s">
        <v>137</v>
      </c>
      <c r="L13654">
        <f>I13654*$Q$2/100/1000</f>
        <v>2.8489999999999999E-4</v>
      </c>
    </row>
    <row r="13655" spans="1:12">
      <c r="A13655" s="118">
        <v>45139</v>
      </c>
      <c r="B13655" t="s">
        <v>333</v>
      </c>
      <c r="C13655" t="s">
        <v>332</v>
      </c>
      <c r="D13655" t="s">
        <v>537</v>
      </c>
      <c r="E13655" t="s">
        <v>1753</v>
      </c>
      <c r="F13655" s="119" t="s">
        <v>1114</v>
      </c>
      <c r="G13655" t="s">
        <v>1113</v>
      </c>
      <c r="H13655" t="s">
        <v>327</v>
      </c>
      <c r="I13655">
        <v>77</v>
      </c>
      <c r="J13655" t="s">
        <v>145</v>
      </c>
      <c r="K13655" t="s">
        <v>137</v>
      </c>
      <c r="L13655">
        <f>I13655*$Q$2/100/1000</f>
        <v>2.8489999999999999E-4</v>
      </c>
    </row>
    <row r="13656" spans="1:12">
      <c r="A13656" s="118">
        <v>45231</v>
      </c>
      <c r="B13656" t="s">
        <v>261</v>
      </c>
      <c r="C13656" t="s">
        <v>260</v>
      </c>
      <c r="D13656" t="s">
        <v>1752</v>
      </c>
      <c r="E13656" t="s">
        <v>1751</v>
      </c>
      <c r="F13656">
        <v>56201971</v>
      </c>
      <c r="G13656" t="s">
        <v>1750</v>
      </c>
      <c r="H13656" t="s">
        <v>139</v>
      </c>
      <c r="I13656">
        <v>55</v>
      </c>
      <c r="J13656" t="s">
        <v>145</v>
      </c>
      <c r="K13656" t="s">
        <v>137</v>
      </c>
      <c r="L13656">
        <f>I13656*$Q$2/100/1000</f>
        <v>2.0350000000000001E-4</v>
      </c>
    </row>
    <row r="13657" spans="1:12">
      <c r="A13657" s="118">
        <v>45139</v>
      </c>
      <c r="B13657" t="s">
        <v>333</v>
      </c>
      <c r="C13657" t="s">
        <v>332</v>
      </c>
      <c r="D13657" t="s">
        <v>629</v>
      </c>
      <c r="E13657" t="s">
        <v>1749</v>
      </c>
      <c r="F13657" s="119" t="s">
        <v>1114</v>
      </c>
      <c r="G13657" t="s">
        <v>1113</v>
      </c>
      <c r="H13657" t="s">
        <v>327</v>
      </c>
      <c r="I13657">
        <v>77</v>
      </c>
      <c r="J13657" t="s">
        <v>145</v>
      </c>
      <c r="K13657" t="s">
        <v>137</v>
      </c>
      <c r="L13657">
        <f>I13657*$Q$2/100/1000</f>
        <v>2.8489999999999999E-4</v>
      </c>
    </row>
    <row r="13658" spans="1:12">
      <c r="A13658" s="118">
        <v>45139</v>
      </c>
      <c r="B13658" t="s">
        <v>333</v>
      </c>
      <c r="C13658" t="s">
        <v>332</v>
      </c>
      <c r="D13658" t="s">
        <v>517</v>
      </c>
      <c r="E13658" t="s">
        <v>1748</v>
      </c>
      <c r="F13658" s="119" t="s">
        <v>1114</v>
      </c>
      <c r="G13658" t="s">
        <v>1113</v>
      </c>
      <c r="H13658" t="s">
        <v>327</v>
      </c>
      <c r="I13658">
        <v>77</v>
      </c>
      <c r="J13658" t="s">
        <v>145</v>
      </c>
      <c r="K13658" t="s">
        <v>137</v>
      </c>
      <c r="L13658">
        <f>I13658*$Q$2/100/1000</f>
        <v>2.8489999999999999E-4</v>
      </c>
    </row>
    <row r="13659" spans="1:12">
      <c r="A13659" s="118">
        <v>45139</v>
      </c>
      <c r="B13659" t="s">
        <v>333</v>
      </c>
      <c r="C13659" t="s">
        <v>332</v>
      </c>
      <c r="D13659" t="s">
        <v>509</v>
      </c>
      <c r="E13659" t="s">
        <v>1747</v>
      </c>
      <c r="F13659" s="119" t="s">
        <v>1114</v>
      </c>
      <c r="G13659" t="s">
        <v>1113</v>
      </c>
      <c r="H13659" t="s">
        <v>327</v>
      </c>
      <c r="I13659">
        <v>77</v>
      </c>
      <c r="J13659" t="s">
        <v>145</v>
      </c>
      <c r="K13659" t="s">
        <v>137</v>
      </c>
      <c r="L13659">
        <f>I13659*$Q$2/100/1000</f>
        <v>2.8489999999999999E-4</v>
      </c>
    </row>
    <row r="13660" spans="1:12">
      <c r="A13660" s="118">
        <v>45139</v>
      </c>
      <c r="B13660" t="s">
        <v>333</v>
      </c>
      <c r="C13660" t="s">
        <v>332</v>
      </c>
      <c r="D13660" t="s">
        <v>515</v>
      </c>
      <c r="E13660" t="s">
        <v>1746</v>
      </c>
      <c r="F13660" s="119" t="s">
        <v>1114</v>
      </c>
      <c r="G13660" t="s">
        <v>1113</v>
      </c>
      <c r="H13660" t="s">
        <v>327</v>
      </c>
      <c r="I13660">
        <v>77</v>
      </c>
      <c r="J13660" t="s">
        <v>145</v>
      </c>
      <c r="K13660" t="s">
        <v>137</v>
      </c>
      <c r="L13660">
        <f>I13660*$Q$2/100/1000</f>
        <v>2.8489999999999999E-4</v>
      </c>
    </row>
    <row r="13661" spans="1:12">
      <c r="A13661" s="118">
        <v>45139</v>
      </c>
      <c r="B13661" t="s">
        <v>333</v>
      </c>
      <c r="C13661" t="s">
        <v>332</v>
      </c>
      <c r="D13661" t="s">
        <v>511</v>
      </c>
      <c r="E13661" t="s">
        <v>1745</v>
      </c>
      <c r="F13661" s="119" t="s">
        <v>1114</v>
      </c>
      <c r="G13661" t="s">
        <v>1113</v>
      </c>
      <c r="H13661" t="s">
        <v>327</v>
      </c>
      <c r="I13661">
        <v>77</v>
      </c>
      <c r="J13661" t="s">
        <v>145</v>
      </c>
      <c r="K13661" t="s">
        <v>137</v>
      </c>
      <c r="L13661">
        <f>I13661*$Q$2/100/1000</f>
        <v>2.8489999999999999E-4</v>
      </c>
    </row>
    <row r="13662" spans="1:12">
      <c r="A13662" s="118">
        <v>45139</v>
      </c>
      <c r="B13662" t="s">
        <v>333</v>
      </c>
      <c r="C13662" t="s">
        <v>332</v>
      </c>
      <c r="D13662" t="s">
        <v>505</v>
      </c>
      <c r="E13662" t="s">
        <v>1744</v>
      </c>
      <c r="F13662" s="119" t="s">
        <v>1114</v>
      </c>
      <c r="G13662" t="s">
        <v>1113</v>
      </c>
      <c r="H13662" t="s">
        <v>327</v>
      </c>
      <c r="I13662">
        <v>77</v>
      </c>
      <c r="J13662" t="s">
        <v>145</v>
      </c>
      <c r="K13662" t="s">
        <v>137</v>
      </c>
      <c r="L13662">
        <f>I13662*$Q$2/100/1000</f>
        <v>2.8489999999999999E-4</v>
      </c>
    </row>
    <row r="13663" spans="1:12">
      <c r="A13663" s="118">
        <v>45139</v>
      </c>
      <c r="B13663" t="s">
        <v>333</v>
      </c>
      <c r="C13663" t="s">
        <v>332</v>
      </c>
      <c r="D13663" t="s">
        <v>513</v>
      </c>
      <c r="E13663" t="s">
        <v>1743</v>
      </c>
      <c r="F13663" s="119" t="s">
        <v>1114</v>
      </c>
      <c r="G13663" t="s">
        <v>1113</v>
      </c>
      <c r="H13663" t="s">
        <v>327</v>
      </c>
      <c r="I13663">
        <v>77</v>
      </c>
      <c r="J13663" t="s">
        <v>145</v>
      </c>
      <c r="K13663" t="s">
        <v>137</v>
      </c>
      <c r="L13663">
        <f>I13663*$Q$2/100/1000</f>
        <v>2.8489999999999999E-4</v>
      </c>
    </row>
    <row r="13664" spans="1:12">
      <c r="A13664" s="118">
        <v>45139</v>
      </c>
      <c r="B13664" t="s">
        <v>333</v>
      </c>
      <c r="C13664" t="s">
        <v>332</v>
      </c>
      <c r="D13664" t="s">
        <v>495</v>
      </c>
      <c r="E13664" t="s">
        <v>1742</v>
      </c>
      <c r="F13664" s="119" t="s">
        <v>1114</v>
      </c>
      <c r="G13664" t="s">
        <v>1113</v>
      </c>
      <c r="H13664" t="s">
        <v>327</v>
      </c>
      <c r="I13664">
        <v>77</v>
      </c>
      <c r="J13664" t="s">
        <v>145</v>
      </c>
      <c r="K13664" t="s">
        <v>137</v>
      </c>
      <c r="L13664">
        <f>I13664*$Q$2/100/1000</f>
        <v>2.8489999999999999E-4</v>
      </c>
    </row>
    <row r="13665" spans="1:12">
      <c r="A13665" s="118">
        <v>45139</v>
      </c>
      <c r="B13665" t="s">
        <v>333</v>
      </c>
      <c r="C13665" t="s">
        <v>332</v>
      </c>
      <c r="D13665" t="s">
        <v>390</v>
      </c>
      <c r="E13665" t="s">
        <v>1741</v>
      </c>
      <c r="F13665" s="119" t="s">
        <v>1114</v>
      </c>
      <c r="G13665" t="s">
        <v>1113</v>
      </c>
      <c r="H13665" t="s">
        <v>327</v>
      </c>
      <c r="I13665">
        <v>77</v>
      </c>
      <c r="J13665" t="s">
        <v>145</v>
      </c>
      <c r="K13665" t="s">
        <v>137</v>
      </c>
      <c r="L13665">
        <f>I13665*$Q$2/100/1000</f>
        <v>2.8489999999999999E-4</v>
      </c>
    </row>
    <row r="13666" spans="1:12">
      <c r="A13666" s="118">
        <v>45139</v>
      </c>
      <c r="B13666" t="s">
        <v>333</v>
      </c>
      <c r="C13666" t="s">
        <v>332</v>
      </c>
      <c r="D13666" t="s">
        <v>422</v>
      </c>
      <c r="E13666" t="s">
        <v>1740</v>
      </c>
      <c r="F13666" s="119" t="s">
        <v>1114</v>
      </c>
      <c r="G13666" t="s">
        <v>1113</v>
      </c>
      <c r="H13666" t="s">
        <v>327</v>
      </c>
      <c r="I13666">
        <v>77</v>
      </c>
      <c r="J13666" t="s">
        <v>145</v>
      </c>
      <c r="K13666" t="s">
        <v>137</v>
      </c>
      <c r="L13666">
        <f>I13666*$Q$2/100/1000</f>
        <v>2.8489999999999999E-4</v>
      </c>
    </row>
    <row r="13667" spans="1:12">
      <c r="A13667" s="118">
        <v>45139</v>
      </c>
      <c r="B13667" t="s">
        <v>333</v>
      </c>
      <c r="C13667" t="s">
        <v>332</v>
      </c>
      <c r="D13667" t="s">
        <v>547</v>
      </c>
      <c r="E13667" t="s">
        <v>1739</v>
      </c>
      <c r="F13667" s="119" t="s">
        <v>1114</v>
      </c>
      <c r="G13667" t="s">
        <v>1113</v>
      </c>
      <c r="H13667" t="s">
        <v>327</v>
      </c>
      <c r="I13667">
        <v>77</v>
      </c>
      <c r="J13667" t="s">
        <v>145</v>
      </c>
      <c r="K13667" t="s">
        <v>137</v>
      </c>
      <c r="L13667">
        <f>I13667*$Q$2/100/1000</f>
        <v>2.8489999999999999E-4</v>
      </c>
    </row>
    <row r="13668" spans="1:12">
      <c r="A13668" s="118">
        <v>45139</v>
      </c>
      <c r="B13668" t="s">
        <v>333</v>
      </c>
      <c r="C13668" t="s">
        <v>332</v>
      </c>
      <c r="D13668" t="s">
        <v>428</v>
      </c>
      <c r="E13668" t="s">
        <v>1738</v>
      </c>
      <c r="F13668" s="119" t="s">
        <v>1114</v>
      </c>
      <c r="G13668" t="s">
        <v>1113</v>
      </c>
      <c r="H13668" t="s">
        <v>327</v>
      </c>
      <c r="I13668">
        <v>77</v>
      </c>
      <c r="J13668" t="s">
        <v>145</v>
      </c>
      <c r="K13668" t="s">
        <v>137</v>
      </c>
      <c r="L13668">
        <f>I13668*$Q$2/100/1000</f>
        <v>2.8489999999999999E-4</v>
      </c>
    </row>
    <row r="13669" spans="1:12">
      <c r="A13669" s="118">
        <v>45139</v>
      </c>
      <c r="B13669" t="s">
        <v>333</v>
      </c>
      <c r="C13669" t="s">
        <v>332</v>
      </c>
      <c r="D13669" t="s">
        <v>431</v>
      </c>
      <c r="E13669" t="s">
        <v>1737</v>
      </c>
      <c r="F13669" s="119" t="s">
        <v>1114</v>
      </c>
      <c r="G13669" t="s">
        <v>1113</v>
      </c>
      <c r="H13669" t="s">
        <v>327</v>
      </c>
      <c r="I13669">
        <v>77</v>
      </c>
      <c r="J13669" t="s">
        <v>145</v>
      </c>
      <c r="K13669" t="s">
        <v>137</v>
      </c>
      <c r="L13669">
        <f>I13669*$Q$2/100/1000</f>
        <v>2.8489999999999999E-4</v>
      </c>
    </row>
    <row r="13670" spans="1:12">
      <c r="A13670" s="118">
        <v>45139</v>
      </c>
      <c r="B13670" t="s">
        <v>333</v>
      </c>
      <c r="C13670" t="s">
        <v>332</v>
      </c>
      <c r="D13670" t="s">
        <v>526</v>
      </c>
      <c r="E13670" t="s">
        <v>1736</v>
      </c>
      <c r="F13670" s="119" t="s">
        <v>1114</v>
      </c>
      <c r="G13670" t="s">
        <v>1113</v>
      </c>
      <c r="H13670" t="s">
        <v>327</v>
      </c>
      <c r="I13670">
        <v>77</v>
      </c>
      <c r="J13670" t="s">
        <v>145</v>
      </c>
      <c r="K13670" t="s">
        <v>137</v>
      </c>
      <c r="L13670">
        <f>I13670*$Q$2/100/1000</f>
        <v>2.8489999999999999E-4</v>
      </c>
    </row>
    <row r="13671" spans="1:12">
      <c r="A13671" s="118">
        <v>45261</v>
      </c>
      <c r="B13671" t="s">
        <v>460</v>
      </c>
      <c r="C13671" t="s">
        <v>459</v>
      </c>
      <c r="D13671" t="s">
        <v>1735</v>
      </c>
      <c r="E13671" t="s">
        <v>1734</v>
      </c>
      <c r="F13671" t="s">
        <v>763</v>
      </c>
      <c r="G13671" t="s">
        <v>762</v>
      </c>
      <c r="H13671" t="s">
        <v>455</v>
      </c>
      <c r="I13671">
        <v>103.6</v>
      </c>
      <c r="J13671" t="s">
        <v>145</v>
      </c>
      <c r="K13671" t="s">
        <v>137</v>
      </c>
      <c r="L13671">
        <f>I13671*$Q$2/100/1000</f>
        <v>3.8331999999999998E-4</v>
      </c>
    </row>
    <row r="13672" spans="1:12">
      <c r="A13672" s="118">
        <v>45139</v>
      </c>
      <c r="B13672" t="s">
        <v>333</v>
      </c>
      <c r="C13672" t="s">
        <v>332</v>
      </c>
      <c r="D13672" t="s">
        <v>354</v>
      </c>
      <c r="E13672" t="s">
        <v>1733</v>
      </c>
      <c r="F13672" s="119" t="s">
        <v>1114</v>
      </c>
      <c r="G13672" t="s">
        <v>1113</v>
      </c>
      <c r="H13672" t="s">
        <v>327</v>
      </c>
      <c r="I13672">
        <v>77</v>
      </c>
      <c r="J13672" t="s">
        <v>145</v>
      </c>
      <c r="K13672" t="s">
        <v>137</v>
      </c>
      <c r="L13672">
        <f>I13672*$Q$2/100/1000</f>
        <v>2.8489999999999999E-4</v>
      </c>
    </row>
    <row r="13673" spans="1:12">
      <c r="A13673" s="118">
        <v>45139</v>
      </c>
      <c r="B13673" t="s">
        <v>333</v>
      </c>
      <c r="C13673" t="s">
        <v>332</v>
      </c>
      <c r="D13673" t="s">
        <v>545</v>
      </c>
      <c r="E13673" t="s">
        <v>1732</v>
      </c>
      <c r="F13673" s="119" t="s">
        <v>1114</v>
      </c>
      <c r="G13673" t="s">
        <v>1113</v>
      </c>
      <c r="H13673" t="s">
        <v>327</v>
      </c>
      <c r="I13673">
        <v>77</v>
      </c>
      <c r="J13673" t="s">
        <v>145</v>
      </c>
      <c r="K13673" t="s">
        <v>137</v>
      </c>
      <c r="L13673">
        <f>I13673*$Q$2/100/1000</f>
        <v>2.8489999999999999E-4</v>
      </c>
    </row>
    <row r="13674" spans="1:12">
      <c r="A13674" s="118">
        <v>45139</v>
      </c>
      <c r="B13674" t="s">
        <v>333</v>
      </c>
      <c r="C13674" t="s">
        <v>332</v>
      </c>
      <c r="D13674" t="s">
        <v>596</v>
      </c>
      <c r="E13674" t="s">
        <v>1731</v>
      </c>
      <c r="F13674" s="119" t="s">
        <v>1114</v>
      </c>
      <c r="G13674" t="s">
        <v>1113</v>
      </c>
      <c r="H13674" t="s">
        <v>327</v>
      </c>
      <c r="I13674">
        <v>77</v>
      </c>
      <c r="J13674" t="s">
        <v>145</v>
      </c>
      <c r="K13674" t="s">
        <v>137</v>
      </c>
      <c r="L13674">
        <f>I13674*$Q$2/100/1000</f>
        <v>2.8489999999999999E-4</v>
      </c>
    </row>
    <row r="13675" spans="1:12">
      <c r="A13675" s="118">
        <v>45139</v>
      </c>
      <c r="B13675" t="s">
        <v>333</v>
      </c>
      <c r="C13675" t="s">
        <v>332</v>
      </c>
      <c r="D13675" t="s">
        <v>653</v>
      </c>
      <c r="E13675" t="s">
        <v>1730</v>
      </c>
      <c r="F13675" s="119" t="s">
        <v>1114</v>
      </c>
      <c r="G13675" t="s">
        <v>1113</v>
      </c>
      <c r="H13675" t="s">
        <v>327</v>
      </c>
      <c r="I13675">
        <v>77</v>
      </c>
      <c r="J13675" t="s">
        <v>145</v>
      </c>
      <c r="K13675" t="s">
        <v>137</v>
      </c>
      <c r="L13675">
        <f>I13675*$Q$2/100/1000</f>
        <v>2.8489999999999999E-4</v>
      </c>
    </row>
    <row r="13676" spans="1:12">
      <c r="A13676" s="118">
        <v>45261</v>
      </c>
      <c r="B13676" t="s">
        <v>205</v>
      </c>
      <c r="C13676" t="s">
        <v>204</v>
      </c>
      <c r="D13676" t="s">
        <v>203</v>
      </c>
      <c r="E13676" t="s">
        <v>1729</v>
      </c>
      <c r="F13676">
        <v>66205215</v>
      </c>
      <c r="G13676" t="s">
        <v>201</v>
      </c>
      <c r="H13676" t="s">
        <v>200</v>
      </c>
      <c r="I13676">
        <v>6781</v>
      </c>
      <c r="J13676" t="s">
        <v>199</v>
      </c>
      <c r="K13676" t="s">
        <v>198</v>
      </c>
      <c r="L13676">
        <f>I13676*$Q$4/10/1000</f>
        <v>1.1924057587200001</v>
      </c>
    </row>
    <row r="13677" spans="1:12">
      <c r="A13677" s="118">
        <v>45261</v>
      </c>
      <c r="B13677" t="s">
        <v>205</v>
      </c>
      <c r="C13677" t="s">
        <v>204</v>
      </c>
      <c r="D13677" t="s">
        <v>1728</v>
      </c>
      <c r="E13677" t="s">
        <v>1727</v>
      </c>
      <c r="F13677">
        <v>66205215</v>
      </c>
      <c r="G13677" t="s">
        <v>1726</v>
      </c>
      <c r="H13677" t="s">
        <v>200</v>
      </c>
      <c r="I13677">
        <v>6781</v>
      </c>
      <c r="J13677" t="s">
        <v>199</v>
      </c>
      <c r="K13677" t="s">
        <v>198</v>
      </c>
      <c r="L13677">
        <f>I13677*$Q$4/10/1000</f>
        <v>1.1924057587200001</v>
      </c>
    </row>
    <row r="13678" spans="1:12">
      <c r="A13678" s="118">
        <v>45170</v>
      </c>
      <c r="B13678" t="s">
        <v>333</v>
      </c>
      <c r="C13678" t="s">
        <v>332</v>
      </c>
      <c r="D13678" t="s">
        <v>1183</v>
      </c>
      <c r="E13678" t="s">
        <v>1725</v>
      </c>
      <c r="F13678" t="s">
        <v>727</v>
      </c>
      <c r="G13678" t="s">
        <v>726</v>
      </c>
      <c r="H13678" t="s">
        <v>327</v>
      </c>
      <c r="I13678">
        <v>77</v>
      </c>
      <c r="J13678" t="s">
        <v>145</v>
      </c>
      <c r="K13678" t="s">
        <v>137</v>
      </c>
      <c r="L13678">
        <f>I13678*$Q$2/100/1000</f>
        <v>2.8489999999999999E-4</v>
      </c>
    </row>
    <row r="13679" spans="1:12">
      <c r="A13679" s="118">
        <v>45170</v>
      </c>
      <c r="B13679" t="s">
        <v>333</v>
      </c>
      <c r="C13679" t="s">
        <v>332</v>
      </c>
      <c r="D13679" t="s">
        <v>1178</v>
      </c>
      <c r="E13679" t="s">
        <v>1724</v>
      </c>
      <c r="F13679" t="s">
        <v>727</v>
      </c>
      <c r="G13679" t="s">
        <v>726</v>
      </c>
      <c r="H13679" t="s">
        <v>327</v>
      </c>
      <c r="I13679">
        <v>77</v>
      </c>
      <c r="J13679" t="s">
        <v>145</v>
      </c>
      <c r="K13679" t="s">
        <v>137</v>
      </c>
      <c r="L13679">
        <f>I13679*$Q$2/100/1000</f>
        <v>2.8489999999999999E-4</v>
      </c>
    </row>
    <row r="13680" spans="1:12">
      <c r="A13680" s="118">
        <v>45261</v>
      </c>
      <c r="B13680" t="s">
        <v>1723</v>
      </c>
      <c r="C13680" t="s">
        <v>1722</v>
      </c>
      <c r="D13680" t="s">
        <v>1721</v>
      </c>
      <c r="E13680" t="s">
        <v>1720</v>
      </c>
      <c r="F13680" t="s">
        <v>1719</v>
      </c>
      <c r="G13680" t="s">
        <v>1718</v>
      </c>
      <c r="H13680" t="s">
        <v>1717</v>
      </c>
      <c r="I13680">
        <v>118</v>
      </c>
      <c r="J13680" t="s">
        <v>223</v>
      </c>
      <c r="K13680" t="s">
        <v>137</v>
      </c>
      <c r="L13680">
        <f>I13680*$Q$5/1000</f>
        <v>0.1199765</v>
      </c>
    </row>
    <row r="13681" spans="1:12">
      <c r="A13681" s="118">
        <v>45170</v>
      </c>
      <c r="B13681" t="s">
        <v>333</v>
      </c>
      <c r="C13681" t="s">
        <v>332</v>
      </c>
      <c r="D13681" t="s">
        <v>1189</v>
      </c>
      <c r="E13681" t="s">
        <v>1716</v>
      </c>
      <c r="F13681" t="s">
        <v>727</v>
      </c>
      <c r="G13681" t="s">
        <v>726</v>
      </c>
      <c r="H13681" t="s">
        <v>327</v>
      </c>
      <c r="I13681">
        <v>77</v>
      </c>
      <c r="J13681" t="s">
        <v>145</v>
      </c>
      <c r="K13681" t="s">
        <v>137</v>
      </c>
      <c r="L13681">
        <f>I13681*$Q$2/100/1000</f>
        <v>2.8489999999999999E-4</v>
      </c>
    </row>
    <row r="13682" spans="1:12">
      <c r="A13682" s="118">
        <v>45170</v>
      </c>
      <c r="B13682" t="s">
        <v>333</v>
      </c>
      <c r="C13682" t="s">
        <v>332</v>
      </c>
      <c r="D13682" t="s">
        <v>1187</v>
      </c>
      <c r="E13682" t="s">
        <v>1715</v>
      </c>
      <c r="F13682" t="s">
        <v>727</v>
      </c>
      <c r="G13682" t="s">
        <v>726</v>
      </c>
      <c r="H13682" t="s">
        <v>327</v>
      </c>
      <c r="I13682">
        <v>77</v>
      </c>
      <c r="J13682" t="s">
        <v>145</v>
      </c>
      <c r="K13682" t="s">
        <v>137</v>
      </c>
      <c r="L13682">
        <f>I13682*$Q$2/100/1000</f>
        <v>2.8489999999999999E-4</v>
      </c>
    </row>
    <row r="13683" spans="1:12">
      <c r="A13683" s="118">
        <v>45170</v>
      </c>
      <c r="B13683" t="s">
        <v>333</v>
      </c>
      <c r="C13683" t="s">
        <v>332</v>
      </c>
      <c r="D13683" t="s">
        <v>1191</v>
      </c>
      <c r="E13683" t="s">
        <v>1714</v>
      </c>
      <c r="F13683" t="s">
        <v>727</v>
      </c>
      <c r="G13683" t="s">
        <v>726</v>
      </c>
      <c r="H13683" t="s">
        <v>327</v>
      </c>
      <c r="I13683">
        <v>77</v>
      </c>
      <c r="J13683" t="s">
        <v>145</v>
      </c>
      <c r="K13683" t="s">
        <v>137</v>
      </c>
      <c r="L13683">
        <f>I13683*$Q$2/100/1000</f>
        <v>2.8489999999999999E-4</v>
      </c>
    </row>
    <row r="13684" spans="1:12">
      <c r="A13684" s="118">
        <v>45170</v>
      </c>
      <c r="B13684" t="s">
        <v>333</v>
      </c>
      <c r="C13684" t="s">
        <v>332</v>
      </c>
      <c r="D13684" t="s">
        <v>1195</v>
      </c>
      <c r="E13684" t="s">
        <v>1713</v>
      </c>
      <c r="F13684" t="s">
        <v>727</v>
      </c>
      <c r="G13684" t="s">
        <v>726</v>
      </c>
      <c r="H13684" t="s">
        <v>327</v>
      </c>
      <c r="I13684">
        <v>77</v>
      </c>
      <c r="J13684" t="s">
        <v>145</v>
      </c>
      <c r="K13684" t="s">
        <v>137</v>
      </c>
      <c r="L13684">
        <f>I13684*$Q$2/100/1000</f>
        <v>2.8489999999999999E-4</v>
      </c>
    </row>
    <row r="13685" spans="1:12">
      <c r="A13685" s="118">
        <v>45170</v>
      </c>
      <c r="B13685" t="s">
        <v>333</v>
      </c>
      <c r="C13685" t="s">
        <v>332</v>
      </c>
      <c r="D13685" t="s">
        <v>1165</v>
      </c>
      <c r="E13685" t="s">
        <v>1712</v>
      </c>
      <c r="F13685" t="s">
        <v>727</v>
      </c>
      <c r="G13685" t="s">
        <v>726</v>
      </c>
      <c r="H13685" t="s">
        <v>327</v>
      </c>
      <c r="I13685">
        <v>77</v>
      </c>
      <c r="J13685" t="s">
        <v>145</v>
      </c>
      <c r="K13685" t="s">
        <v>137</v>
      </c>
      <c r="L13685">
        <f>I13685*$Q$2/100/1000</f>
        <v>2.8489999999999999E-4</v>
      </c>
    </row>
    <row r="13686" spans="1:12">
      <c r="A13686" s="118">
        <v>45170</v>
      </c>
      <c r="B13686" t="s">
        <v>333</v>
      </c>
      <c r="C13686" t="s">
        <v>332</v>
      </c>
      <c r="D13686" t="s">
        <v>537</v>
      </c>
      <c r="E13686" t="s">
        <v>1711</v>
      </c>
      <c r="F13686" t="s">
        <v>727</v>
      </c>
      <c r="G13686" t="s">
        <v>726</v>
      </c>
      <c r="H13686" t="s">
        <v>327</v>
      </c>
      <c r="I13686">
        <v>77</v>
      </c>
      <c r="J13686" t="s">
        <v>145</v>
      </c>
      <c r="K13686" t="s">
        <v>137</v>
      </c>
      <c r="L13686">
        <f>I13686*$Q$2/100/1000</f>
        <v>2.8489999999999999E-4</v>
      </c>
    </row>
    <row r="13687" spans="1:12">
      <c r="A13687" s="118">
        <v>45170</v>
      </c>
      <c r="B13687" t="s">
        <v>333</v>
      </c>
      <c r="C13687" t="s">
        <v>332</v>
      </c>
      <c r="D13687" t="s">
        <v>1197</v>
      </c>
      <c r="E13687" t="s">
        <v>1710</v>
      </c>
      <c r="F13687" t="s">
        <v>727</v>
      </c>
      <c r="G13687" t="s">
        <v>726</v>
      </c>
      <c r="H13687" t="s">
        <v>327</v>
      </c>
      <c r="I13687">
        <v>77</v>
      </c>
      <c r="J13687" t="s">
        <v>145</v>
      </c>
      <c r="K13687" t="s">
        <v>137</v>
      </c>
      <c r="L13687">
        <f>I13687*$Q$2/100/1000</f>
        <v>2.8489999999999999E-4</v>
      </c>
    </row>
    <row r="13688" spans="1:12">
      <c r="A13688" s="118">
        <v>45170</v>
      </c>
      <c r="B13688" t="s">
        <v>333</v>
      </c>
      <c r="C13688" t="s">
        <v>332</v>
      </c>
      <c r="D13688" t="s">
        <v>1200</v>
      </c>
      <c r="E13688" t="s">
        <v>1709</v>
      </c>
      <c r="F13688" t="s">
        <v>727</v>
      </c>
      <c r="G13688" t="s">
        <v>726</v>
      </c>
      <c r="H13688" t="s">
        <v>327</v>
      </c>
      <c r="I13688">
        <v>77</v>
      </c>
      <c r="J13688" t="s">
        <v>145</v>
      </c>
      <c r="K13688" t="s">
        <v>137</v>
      </c>
      <c r="L13688">
        <f>I13688*$Q$2/100/1000</f>
        <v>2.8489999999999999E-4</v>
      </c>
    </row>
    <row r="13689" spans="1:12">
      <c r="A13689" s="118">
        <v>45261</v>
      </c>
      <c r="B13689" t="s">
        <v>144</v>
      </c>
      <c r="C13689" t="s">
        <v>143</v>
      </c>
      <c r="D13689" t="s">
        <v>882</v>
      </c>
      <c r="E13689" t="s">
        <v>1708</v>
      </c>
      <c r="F13689" t="s">
        <v>153</v>
      </c>
      <c r="G13689" t="s">
        <v>152</v>
      </c>
      <c r="H13689" t="s">
        <v>139</v>
      </c>
      <c r="I13689">
        <v>22.2</v>
      </c>
      <c r="J13689" t="s">
        <v>138</v>
      </c>
      <c r="K13689" t="s">
        <v>137</v>
      </c>
      <c r="L13689">
        <f>I13689*$Q$2/1000</f>
        <v>8.2140000000000008E-3</v>
      </c>
    </row>
    <row r="13690" spans="1:12">
      <c r="A13690" s="118">
        <v>45261</v>
      </c>
      <c r="B13690" t="s">
        <v>144</v>
      </c>
      <c r="C13690" t="s">
        <v>143</v>
      </c>
      <c r="D13690" t="s">
        <v>165</v>
      </c>
      <c r="E13690" t="s">
        <v>1707</v>
      </c>
      <c r="F13690">
        <v>101017188</v>
      </c>
      <c r="G13690" t="s">
        <v>163</v>
      </c>
      <c r="H13690" t="s">
        <v>139</v>
      </c>
      <c r="I13690">
        <v>22.2</v>
      </c>
      <c r="J13690" t="s">
        <v>138</v>
      </c>
      <c r="K13690" t="s">
        <v>137</v>
      </c>
      <c r="L13690">
        <f>I13690*$Q$2/1000</f>
        <v>8.2140000000000008E-3</v>
      </c>
    </row>
    <row r="13691" spans="1:12">
      <c r="A13691" s="118">
        <v>45261</v>
      </c>
      <c r="B13691" t="s">
        <v>1706</v>
      </c>
      <c r="C13691" t="s">
        <v>1705</v>
      </c>
      <c r="D13691" t="s">
        <v>1704</v>
      </c>
      <c r="E13691" t="s">
        <v>1703</v>
      </c>
      <c r="F13691">
        <v>101007863</v>
      </c>
      <c r="G13691" t="s">
        <v>1702</v>
      </c>
      <c r="H13691" t="s">
        <v>1701</v>
      </c>
      <c r="I13691">
        <v>78.2</v>
      </c>
      <c r="J13691" t="s">
        <v>145</v>
      </c>
      <c r="K13691" t="s">
        <v>137</v>
      </c>
      <c r="L13691">
        <f>I13691*$Q$2/100/1000</f>
        <v>2.8933999999999996E-4</v>
      </c>
    </row>
    <row r="13692" spans="1:12">
      <c r="A13692" s="118">
        <v>45170</v>
      </c>
      <c r="B13692" t="s">
        <v>333</v>
      </c>
      <c r="C13692" t="s">
        <v>332</v>
      </c>
      <c r="D13692" t="s">
        <v>1209</v>
      </c>
      <c r="E13692" t="s">
        <v>1700</v>
      </c>
      <c r="F13692" t="s">
        <v>727</v>
      </c>
      <c r="G13692" t="s">
        <v>726</v>
      </c>
      <c r="H13692" t="s">
        <v>327</v>
      </c>
      <c r="I13692">
        <v>77</v>
      </c>
      <c r="J13692" t="s">
        <v>145</v>
      </c>
      <c r="K13692" t="s">
        <v>137</v>
      </c>
      <c r="L13692">
        <f>I13692*$Q$2/100/1000</f>
        <v>2.8489999999999999E-4</v>
      </c>
    </row>
    <row r="13693" spans="1:12">
      <c r="A13693" s="118">
        <v>45170</v>
      </c>
      <c r="B13693" t="s">
        <v>333</v>
      </c>
      <c r="C13693" t="s">
        <v>332</v>
      </c>
      <c r="D13693" t="s">
        <v>627</v>
      </c>
      <c r="E13693" t="s">
        <v>1699</v>
      </c>
      <c r="F13693" t="s">
        <v>727</v>
      </c>
      <c r="G13693" t="s">
        <v>726</v>
      </c>
      <c r="H13693" t="s">
        <v>327</v>
      </c>
      <c r="I13693">
        <v>77</v>
      </c>
      <c r="J13693" t="s">
        <v>145</v>
      </c>
      <c r="K13693" t="s">
        <v>137</v>
      </c>
      <c r="L13693">
        <f>I13693*$Q$2/100/1000</f>
        <v>2.8489999999999999E-4</v>
      </c>
    </row>
    <row r="13694" spans="1:12">
      <c r="A13694" s="118">
        <v>45170</v>
      </c>
      <c r="B13694" t="s">
        <v>333</v>
      </c>
      <c r="C13694" t="s">
        <v>332</v>
      </c>
      <c r="D13694" t="s">
        <v>629</v>
      </c>
      <c r="E13694" t="s">
        <v>1698</v>
      </c>
      <c r="F13694" t="s">
        <v>727</v>
      </c>
      <c r="G13694" t="s">
        <v>726</v>
      </c>
      <c r="H13694" t="s">
        <v>327</v>
      </c>
      <c r="I13694">
        <v>77</v>
      </c>
      <c r="J13694" t="s">
        <v>145</v>
      </c>
      <c r="K13694" t="s">
        <v>137</v>
      </c>
      <c r="L13694">
        <f>I13694*$Q$2/100/1000</f>
        <v>2.8489999999999999E-4</v>
      </c>
    </row>
    <row r="13695" spans="1:12">
      <c r="A13695" s="118">
        <v>45170</v>
      </c>
      <c r="B13695" t="s">
        <v>333</v>
      </c>
      <c r="C13695" t="s">
        <v>332</v>
      </c>
      <c r="D13695" t="s">
        <v>511</v>
      </c>
      <c r="E13695" t="s">
        <v>1697</v>
      </c>
      <c r="F13695" t="s">
        <v>727</v>
      </c>
      <c r="G13695" t="s">
        <v>726</v>
      </c>
      <c r="H13695" t="s">
        <v>327</v>
      </c>
      <c r="I13695">
        <v>77</v>
      </c>
      <c r="J13695" t="s">
        <v>145</v>
      </c>
      <c r="K13695" t="s">
        <v>137</v>
      </c>
      <c r="L13695">
        <f>I13695*$Q$2/100/1000</f>
        <v>2.8489999999999999E-4</v>
      </c>
    </row>
    <row r="13696" spans="1:12">
      <c r="A13696" s="118">
        <v>45261</v>
      </c>
      <c r="B13696" t="s">
        <v>1013</v>
      </c>
      <c r="C13696" t="s">
        <v>1012</v>
      </c>
      <c r="D13696" t="s">
        <v>1696</v>
      </c>
      <c r="E13696" t="s">
        <v>1695</v>
      </c>
      <c r="F13696" t="s">
        <v>1692</v>
      </c>
      <c r="G13696" t="s">
        <v>1691</v>
      </c>
      <c r="H13696" t="s">
        <v>1008</v>
      </c>
      <c r="I13696">
        <v>50.6</v>
      </c>
      <c r="J13696" t="s">
        <v>145</v>
      </c>
      <c r="K13696" t="s">
        <v>137</v>
      </c>
      <c r="L13696">
        <f>I13696*$Q$2/10/1000</f>
        <v>1.8722000000000001E-3</v>
      </c>
    </row>
    <row r="13697" spans="1:12">
      <c r="A13697" s="118">
        <v>45261</v>
      </c>
      <c r="B13697" t="s">
        <v>1013</v>
      </c>
      <c r="C13697" t="s">
        <v>1012</v>
      </c>
      <c r="D13697" t="s">
        <v>1694</v>
      </c>
      <c r="E13697" t="s">
        <v>1693</v>
      </c>
      <c r="F13697" t="s">
        <v>1692</v>
      </c>
      <c r="G13697" t="s">
        <v>1691</v>
      </c>
      <c r="H13697" t="s">
        <v>1008</v>
      </c>
      <c r="I13697">
        <v>50.6</v>
      </c>
      <c r="J13697" t="s">
        <v>145</v>
      </c>
      <c r="K13697" t="s">
        <v>137</v>
      </c>
      <c r="L13697">
        <f>I13697*$Q$2/10/1000</f>
        <v>1.8722000000000001E-3</v>
      </c>
    </row>
    <row r="13698" spans="1:12">
      <c r="A13698" s="118">
        <v>45261</v>
      </c>
      <c r="B13698" t="s">
        <v>180</v>
      </c>
      <c r="C13698" t="s">
        <v>179</v>
      </c>
      <c r="D13698" t="s">
        <v>1690</v>
      </c>
      <c r="E13698" t="s">
        <v>1689</v>
      </c>
      <c r="F13698" t="s">
        <v>1688</v>
      </c>
      <c r="G13698" t="s">
        <v>1687</v>
      </c>
      <c r="H13698" t="s">
        <v>174</v>
      </c>
      <c r="I13698">
        <v>3154</v>
      </c>
      <c r="J13698" t="s">
        <v>173</v>
      </c>
      <c r="K13698" t="s">
        <v>172</v>
      </c>
      <c r="L13698">
        <f>I13698*$Q$3/(1000/0.1)</f>
        <v>1.0118031999999999E-2</v>
      </c>
    </row>
    <row r="13699" spans="1:12">
      <c r="A13699" s="118">
        <v>45261</v>
      </c>
      <c r="B13699" t="s">
        <v>180</v>
      </c>
      <c r="C13699" t="s">
        <v>179</v>
      </c>
      <c r="D13699" t="s">
        <v>1686</v>
      </c>
      <c r="E13699" t="s">
        <v>1685</v>
      </c>
      <c r="F13699" t="s">
        <v>1684</v>
      </c>
      <c r="G13699" t="s">
        <v>1683</v>
      </c>
      <c r="H13699" t="s">
        <v>174</v>
      </c>
      <c r="I13699">
        <v>3154</v>
      </c>
      <c r="J13699" t="s">
        <v>173</v>
      </c>
      <c r="K13699" t="s">
        <v>172</v>
      </c>
      <c r="L13699">
        <f>I13699*$Q$3/(1000/0.1)</f>
        <v>1.0118031999999999E-2</v>
      </c>
    </row>
    <row r="13700" spans="1:12">
      <c r="A13700" s="118">
        <v>45261</v>
      </c>
      <c r="B13700" t="s">
        <v>180</v>
      </c>
      <c r="C13700" t="s">
        <v>179</v>
      </c>
      <c r="D13700" t="s">
        <v>1650</v>
      </c>
      <c r="E13700" t="s">
        <v>1682</v>
      </c>
      <c r="F13700" t="s">
        <v>1681</v>
      </c>
      <c r="G13700" t="s">
        <v>1680</v>
      </c>
      <c r="H13700" t="s">
        <v>174</v>
      </c>
      <c r="I13700">
        <v>3154</v>
      </c>
      <c r="J13700" t="s">
        <v>173</v>
      </c>
      <c r="K13700" t="s">
        <v>172</v>
      </c>
      <c r="L13700">
        <f>I13700*$Q$3/(1000/0.1)</f>
        <v>1.0118031999999999E-2</v>
      </c>
    </row>
    <row r="13701" spans="1:12">
      <c r="A13701" s="118">
        <v>45170</v>
      </c>
      <c r="B13701" t="s">
        <v>333</v>
      </c>
      <c r="C13701" t="s">
        <v>332</v>
      </c>
      <c r="D13701" t="s">
        <v>509</v>
      </c>
      <c r="E13701" t="s">
        <v>1679</v>
      </c>
      <c r="F13701" t="s">
        <v>727</v>
      </c>
      <c r="G13701" t="s">
        <v>726</v>
      </c>
      <c r="H13701" t="s">
        <v>327</v>
      </c>
      <c r="I13701">
        <v>77</v>
      </c>
      <c r="J13701" t="s">
        <v>145</v>
      </c>
      <c r="K13701" t="s">
        <v>137</v>
      </c>
      <c r="L13701">
        <f>I13701*$Q$2/100/1000</f>
        <v>2.8489999999999999E-4</v>
      </c>
    </row>
    <row r="13702" spans="1:12">
      <c r="A13702" s="118">
        <v>45170</v>
      </c>
      <c r="B13702" t="s">
        <v>333</v>
      </c>
      <c r="C13702" t="s">
        <v>332</v>
      </c>
      <c r="D13702" t="s">
        <v>1181</v>
      </c>
      <c r="E13702" t="s">
        <v>1678</v>
      </c>
      <c r="F13702" t="s">
        <v>420</v>
      </c>
      <c r="G13702" t="s">
        <v>419</v>
      </c>
      <c r="H13702" t="s">
        <v>327</v>
      </c>
      <c r="I13702">
        <v>77</v>
      </c>
      <c r="J13702" t="s">
        <v>145</v>
      </c>
      <c r="K13702" t="s">
        <v>137</v>
      </c>
      <c r="L13702">
        <f>I13702*$Q$2/100/1000</f>
        <v>2.8489999999999999E-4</v>
      </c>
    </row>
    <row r="13703" spans="1:12">
      <c r="A13703" s="118">
        <v>45170</v>
      </c>
      <c r="B13703" t="s">
        <v>333</v>
      </c>
      <c r="C13703" t="s">
        <v>332</v>
      </c>
      <c r="D13703" t="s">
        <v>1677</v>
      </c>
      <c r="E13703" t="s">
        <v>1676</v>
      </c>
      <c r="F13703" t="s">
        <v>1675</v>
      </c>
      <c r="G13703" t="s">
        <v>1674</v>
      </c>
      <c r="H13703" t="s">
        <v>327</v>
      </c>
      <c r="I13703">
        <v>77</v>
      </c>
      <c r="J13703" t="s">
        <v>145</v>
      </c>
      <c r="K13703" t="s">
        <v>137</v>
      </c>
      <c r="L13703">
        <f>I13703*$Q$2/100/1000</f>
        <v>2.8489999999999999E-4</v>
      </c>
    </row>
    <row r="13704" spans="1:12">
      <c r="A13704" s="118">
        <v>45170</v>
      </c>
      <c r="B13704" t="s">
        <v>333</v>
      </c>
      <c r="C13704" t="s">
        <v>332</v>
      </c>
      <c r="D13704" t="s">
        <v>480</v>
      </c>
      <c r="E13704" t="s">
        <v>1673</v>
      </c>
      <c r="F13704" t="s">
        <v>384</v>
      </c>
      <c r="G13704" t="s">
        <v>383</v>
      </c>
      <c r="H13704" t="s">
        <v>327</v>
      </c>
      <c r="I13704">
        <v>77</v>
      </c>
      <c r="J13704" t="s">
        <v>145</v>
      </c>
      <c r="K13704" t="s">
        <v>137</v>
      </c>
      <c r="L13704">
        <f>I13704*$Q$2/100/1000</f>
        <v>2.8489999999999999E-4</v>
      </c>
    </row>
    <row r="13705" spans="1:12">
      <c r="A13705" s="118">
        <v>45170</v>
      </c>
      <c r="B13705" t="s">
        <v>333</v>
      </c>
      <c r="C13705" t="s">
        <v>332</v>
      </c>
      <c r="D13705" t="s">
        <v>470</v>
      </c>
      <c r="E13705" t="s">
        <v>1672</v>
      </c>
      <c r="F13705" t="s">
        <v>384</v>
      </c>
      <c r="G13705" t="s">
        <v>383</v>
      </c>
      <c r="H13705" t="s">
        <v>327</v>
      </c>
      <c r="I13705">
        <v>77</v>
      </c>
      <c r="J13705" t="s">
        <v>145</v>
      </c>
      <c r="K13705" t="s">
        <v>137</v>
      </c>
      <c r="L13705">
        <f>I13705*$Q$2/100/1000</f>
        <v>2.8489999999999999E-4</v>
      </c>
    </row>
    <row r="13706" spans="1:12">
      <c r="A13706" s="118">
        <v>45170</v>
      </c>
      <c r="B13706" t="s">
        <v>333</v>
      </c>
      <c r="C13706" t="s">
        <v>332</v>
      </c>
      <c r="D13706" t="s">
        <v>501</v>
      </c>
      <c r="E13706" t="s">
        <v>1671</v>
      </c>
      <c r="F13706" t="s">
        <v>384</v>
      </c>
      <c r="G13706" t="s">
        <v>383</v>
      </c>
      <c r="H13706" t="s">
        <v>327</v>
      </c>
      <c r="I13706">
        <v>77</v>
      </c>
      <c r="J13706" t="s">
        <v>145</v>
      </c>
      <c r="K13706" t="s">
        <v>137</v>
      </c>
      <c r="L13706">
        <f>I13706*$Q$2/100/1000</f>
        <v>2.8489999999999999E-4</v>
      </c>
    </row>
    <row r="13707" spans="1:12">
      <c r="A13707" s="118">
        <v>45170</v>
      </c>
      <c r="B13707" t="s">
        <v>333</v>
      </c>
      <c r="C13707" t="s">
        <v>332</v>
      </c>
      <c r="D13707" t="s">
        <v>515</v>
      </c>
      <c r="E13707" t="s">
        <v>1670</v>
      </c>
      <c r="F13707" t="s">
        <v>694</v>
      </c>
      <c r="G13707" t="s">
        <v>693</v>
      </c>
      <c r="H13707" t="s">
        <v>327</v>
      </c>
      <c r="I13707">
        <v>77</v>
      </c>
      <c r="J13707" t="s">
        <v>145</v>
      </c>
      <c r="K13707" t="s">
        <v>137</v>
      </c>
      <c r="L13707">
        <f>I13707*$Q$2/100/1000</f>
        <v>2.8489999999999999E-4</v>
      </c>
    </row>
    <row r="13708" spans="1:12">
      <c r="A13708" s="118">
        <v>45170</v>
      </c>
      <c r="B13708" t="s">
        <v>333</v>
      </c>
      <c r="C13708" t="s">
        <v>332</v>
      </c>
      <c r="D13708" t="s">
        <v>505</v>
      </c>
      <c r="E13708" t="s">
        <v>1669</v>
      </c>
      <c r="F13708" t="s">
        <v>694</v>
      </c>
      <c r="G13708" t="s">
        <v>693</v>
      </c>
      <c r="H13708" t="s">
        <v>327</v>
      </c>
      <c r="I13708">
        <v>77</v>
      </c>
      <c r="J13708" t="s">
        <v>145</v>
      </c>
      <c r="K13708" t="s">
        <v>137</v>
      </c>
      <c r="L13708">
        <f>I13708*$Q$2/100/1000</f>
        <v>2.8489999999999999E-4</v>
      </c>
    </row>
    <row r="13709" spans="1:12">
      <c r="A13709" s="118">
        <v>45170</v>
      </c>
      <c r="B13709" t="s">
        <v>333</v>
      </c>
      <c r="C13709" t="s">
        <v>332</v>
      </c>
      <c r="D13709" t="s">
        <v>507</v>
      </c>
      <c r="E13709" t="s">
        <v>1668</v>
      </c>
      <c r="F13709" t="s">
        <v>694</v>
      </c>
      <c r="G13709" t="s">
        <v>693</v>
      </c>
      <c r="H13709" t="s">
        <v>327</v>
      </c>
      <c r="I13709">
        <v>77</v>
      </c>
      <c r="J13709" t="s">
        <v>145</v>
      </c>
      <c r="K13709" t="s">
        <v>137</v>
      </c>
      <c r="L13709">
        <f>I13709*$Q$2/100/1000</f>
        <v>2.8489999999999999E-4</v>
      </c>
    </row>
    <row r="13710" spans="1:12">
      <c r="A13710" s="118">
        <v>45170</v>
      </c>
      <c r="B13710" t="s">
        <v>333</v>
      </c>
      <c r="C13710" t="s">
        <v>332</v>
      </c>
      <c r="D13710" t="s">
        <v>517</v>
      </c>
      <c r="E13710" t="s">
        <v>1667</v>
      </c>
      <c r="F13710" t="s">
        <v>694</v>
      </c>
      <c r="G13710" t="s">
        <v>693</v>
      </c>
      <c r="H13710" t="s">
        <v>327</v>
      </c>
      <c r="I13710">
        <v>77</v>
      </c>
      <c r="J13710" t="s">
        <v>145</v>
      </c>
      <c r="K13710" t="s">
        <v>137</v>
      </c>
      <c r="L13710">
        <f>I13710*$Q$2/100/1000</f>
        <v>2.8489999999999999E-4</v>
      </c>
    </row>
    <row r="13711" spans="1:12">
      <c r="A13711" s="118">
        <v>45170</v>
      </c>
      <c r="B13711" t="s">
        <v>333</v>
      </c>
      <c r="C13711" t="s">
        <v>332</v>
      </c>
      <c r="D13711" t="s">
        <v>509</v>
      </c>
      <c r="E13711" t="s">
        <v>1666</v>
      </c>
      <c r="F13711" t="s">
        <v>694</v>
      </c>
      <c r="G13711" t="s">
        <v>693</v>
      </c>
      <c r="H13711" t="s">
        <v>327</v>
      </c>
      <c r="I13711">
        <v>77</v>
      </c>
      <c r="J13711" t="s">
        <v>145</v>
      </c>
      <c r="K13711" t="s">
        <v>137</v>
      </c>
      <c r="L13711">
        <f>I13711*$Q$2/100/1000</f>
        <v>2.8489999999999999E-4</v>
      </c>
    </row>
    <row r="13712" spans="1:12">
      <c r="A13712" s="118">
        <v>45170</v>
      </c>
      <c r="B13712" t="s">
        <v>333</v>
      </c>
      <c r="C13712" t="s">
        <v>332</v>
      </c>
      <c r="D13712" t="s">
        <v>501</v>
      </c>
      <c r="E13712" t="s">
        <v>1665</v>
      </c>
      <c r="F13712" t="s">
        <v>694</v>
      </c>
      <c r="G13712" t="s">
        <v>693</v>
      </c>
      <c r="H13712" t="s">
        <v>327</v>
      </c>
      <c r="I13712">
        <v>77</v>
      </c>
      <c r="J13712" t="s">
        <v>145</v>
      </c>
      <c r="K13712" t="s">
        <v>137</v>
      </c>
      <c r="L13712">
        <f>I13712*$Q$2/100/1000</f>
        <v>2.8489999999999999E-4</v>
      </c>
    </row>
    <row r="13713" spans="1:12">
      <c r="A13713" s="118">
        <v>45170</v>
      </c>
      <c r="B13713" t="s">
        <v>333</v>
      </c>
      <c r="C13713" t="s">
        <v>332</v>
      </c>
      <c r="D13713" t="s">
        <v>472</v>
      </c>
      <c r="E13713" t="s">
        <v>1664</v>
      </c>
      <c r="F13713" t="s">
        <v>694</v>
      </c>
      <c r="G13713" t="s">
        <v>693</v>
      </c>
      <c r="H13713" t="s">
        <v>327</v>
      </c>
      <c r="I13713">
        <v>77</v>
      </c>
      <c r="J13713" t="s">
        <v>145</v>
      </c>
      <c r="K13713" t="s">
        <v>137</v>
      </c>
      <c r="L13713">
        <f>I13713*$Q$2/100/1000</f>
        <v>2.8489999999999999E-4</v>
      </c>
    </row>
    <row r="13714" spans="1:12">
      <c r="A13714" s="118">
        <v>45170</v>
      </c>
      <c r="B13714" t="s">
        <v>333</v>
      </c>
      <c r="C13714" t="s">
        <v>332</v>
      </c>
      <c r="D13714" t="s">
        <v>686</v>
      </c>
      <c r="E13714" t="s">
        <v>1663</v>
      </c>
      <c r="F13714" t="s">
        <v>694</v>
      </c>
      <c r="G13714" t="s">
        <v>693</v>
      </c>
      <c r="H13714" t="s">
        <v>327</v>
      </c>
      <c r="I13714">
        <v>77</v>
      </c>
      <c r="J13714" t="s">
        <v>145</v>
      </c>
      <c r="K13714" t="s">
        <v>137</v>
      </c>
      <c r="L13714">
        <f>I13714*$Q$2/100/1000</f>
        <v>2.8489999999999999E-4</v>
      </c>
    </row>
    <row r="13715" spans="1:12">
      <c r="A13715" s="118">
        <v>45170</v>
      </c>
      <c r="B13715" t="s">
        <v>333</v>
      </c>
      <c r="C13715" t="s">
        <v>332</v>
      </c>
      <c r="D13715" t="s">
        <v>480</v>
      </c>
      <c r="E13715" t="s">
        <v>1662</v>
      </c>
      <c r="F13715" t="s">
        <v>694</v>
      </c>
      <c r="G13715" t="s">
        <v>693</v>
      </c>
      <c r="H13715" t="s">
        <v>327</v>
      </c>
      <c r="I13715">
        <v>77</v>
      </c>
      <c r="J13715" t="s">
        <v>145</v>
      </c>
      <c r="K13715" t="s">
        <v>137</v>
      </c>
      <c r="L13715">
        <f>I13715*$Q$2/100/1000</f>
        <v>2.8489999999999999E-4</v>
      </c>
    </row>
    <row r="13716" spans="1:12">
      <c r="A13716" s="118">
        <v>45170</v>
      </c>
      <c r="B13716" t="s">
        <v>333</v>
      </c>
      <c r="C13716" t="s">
        <v>332</v>
      </c>
      <c r="D13716" t="s">
        <v>470</v>
      </c>
      <c r="E13716" t="s">
        <v>1661</v>
      </c>
      <c r="F13716" t="s">
        <v>694</v>
      </c>
      <c r="G13716" t="s">
        <v>693</v>
      </c>
      <c r="H13716" t="s">
        <v>327</v>
      </c>
      <c r="I13716">
        <v>77</v>
      </c>
      <c r="J13716" t="s">
        <v>145</v>
      </c>
      <c r="K13716" t="s">
        <v>137</v>
      </c>
      <c r="L13716">
        <f>I13716*$Q$2/100/1000</f>
        <v>2.8489999999999999E-4</v>
      </c>
    </row>
    <row r="13717" spans="1:12">
      <c r="A13717" s="118">
        <v>45261</v>
      </c>
      <c r="B13717" t="s">
        <v>305</v>
      </c>
      <c r="C13717" t="s">
        <v>304</v>
      </c>
      <c r="D13717" t="s">
        <v>303</v>
      </c>
      <c r="E13717" t="s">
        <v>1660</v>
      </c>
      <c r="F13717" t="s">
        <v>1167</v>
      </c>
      <c r="G13717" t="s">
        <v>1659</v>
      </c>
      <c r="H13717" t="s">
        <v>300</v>
      </c>
      <c r="I13717">
        <v>12.8</v>
      </c>
      <c r="J13717" t="s">
        <v>145</v>
      </c>
      <c r="K13717" t="s">
        <v>137</v>
      </c>
      <c r="L13717">
        <f>I13717*$Q$2/100/1000</f>
        <v>4.7360000000000001E-5</v>
      </c>
    </row>
    <row r="13718" spans="1:12">
      <c r="A13718" s="118">
        <v>45261</v>
      </c>
      <c r="B13718" t="s">
        <v>723</v>
      </c>
      <c r="C13718" t="s">
        <v>722</v>
      </c>
      <c r="D13718" t="s">
        <v>721</v>
      </c>
      <c r="E13718" t="s">
        <v>1658</v>
      </c>
      <c r="F13718">
        <v>101022660</v>
      </c>
      <c r="G13718" t="s">
        <v>1657</v>
      </c>
      <c r="H13718" t="s">
        <v>718</v>
      </c>
      <c r="I13718">
        <v>302</v>
      </c>
      <c r="J13718" t="s">
        <v>145</v>
      </c>
      <c r="K13718" t="s">
        <v>717</v>
      </c>
      <c r="L13718">
        <f>I13718*$Q$2/100/1000</f>
        <v>1.1173999999999999E-3</v>
      </c>
    </row>
    <row r="13719" spans="1:12">
      <c r="A13719" s="118">
        <v>45170</v>
      </c>
      <c r="B13719" t="s">
        <v>333</v>
      </c>
      <c r="C13719" t="s">
        <v>332</v>
      </c>
      <c r="D13719" t="s">
        <v>495</v>
      </c>
      <c r="E13719" t="s">
        <v>1656</v>
      </c>
      <c r="F13719" t="s">
        <v>694</v>
      </c>
      <c r="G13719" t="s">
        <v>693</v>
      </c>
      <c r="H13719" t="s">
        <v>327</v>
      </c>
      <c r="I13719">
        <v>77</v>
      </c>
      <c r="J13719" t="s">
        <v>145</v>
      </c>
      <c r="K13719" t="s">
        <v>137</v>
      </c>
      <c r="L13719">
        <f>I13719*$Q$2/100/1000</f>
        <v>2.8489999999999999E-4</v>
      </c>
    </row>
    <row r="13720" spans="1:12">
      <c r="A13720" s="118">
        <v>45170</v>
      </c>
      <c r="B13720" t="s">
        <v>333</v>
      </c>
      <c r="C13720" t="s">
        <v>332</v>
      </c>
      <c r="D13720" t="s">
        <v>491</v>
      </c>
      <c r="E13720" t="s">
        <v>1655</v>
      </c>
      <c r="F13720" t="s">
        <v>694</v>
      </c>
      <c r="G13720" t="s">
        <v>693</v>
      </c>
      <c r="H13720" t="s">
        <v>327</v>
      </c>
      <c r="I13720">
        <v>77</v>
      </c>
      <c r="J13720" t="s">
        <v>145</v>
      </c>
      <c r="K13720" t="s">
        <v>137</v>
      </c>
      <c r="L13720">
        <f>I13720*$Q$2/100/1000</f>
        <v>2.8489999999999999E-4</v>
      </c>
    </row>
    <row r="13721" spans="1:12">
      <c r="A13721" s="118">
        <v>45261</v>
      </c>
      <c r="B13721" t="s">
        <v>180</v>
      </c>
      <c r="C13721" t="s">
        <v>179</v>
      </c>
      <c r="D13721" t="s">
        <v>1654</v>
      </c>
      <c r="E13721" t="s">
        <v>1653</v>
      </c>
      <c r="F13721" t="s">
        <v>1652</v>
      </c>
      <c r="G13721" t="s">
        <v>1651</v>
      </c>
      <c r="H13721" t="s">
        <v>174</v>
      </c>
      <c r="I13721">
        <v>3154</v>
      </c>
      <c r="J13721" t="s">
        <v>173</v>
      </c>
      <c r="K13721" t="s">
        <v>172</v>
      </c>
      <c r="L13721">
        <f>I13721*$Q$3/(1000/0.1)</f>
        <v>1.0118031999999999E-2</v>
      </c>
    </row>
    <row r="13722" spans="1:12">
      <c r="A13722" s="118">
        <v>45261</v>
      </c>
      <c r="B13722" t="s">
        <v>180</v>
      </c>
      <c r="C13722" t="s">
        <v>179</v>
      </c>
      <c r="D13722" t="s">
        <v>1650</v>
      </c>
      <c r="E13722" t="s">
        <v>1649</v>
      </c>
      <c r="F13722" t="s">
        <v>1648</v>
      </c>
      <c r="G13722" t="s">
        <v>1647</v>
      </c>
      <c r="H13722" t="s">
        <v>174</v>
      </c>
      <c r="I13722">
        <v>3154</v>
      </c>
      <c r="J13722" t="s">
        <v>173</v>
      </c>
      <c r="K13722" t="s">
        <v>172</v>
      </c>
      <c r="L13722">
        <f>I13722*$Q$3/(1000/0.1)</f>
        <v>1.0118031999999999E-2</v>
      </c>
    </row>
    <row r="13723" spans="1:12">
      <c r="A13723" s="118">
        <v>45170</v>
      </c>
      <c r="B13723" t="s">
        <v>333</v>
      </c>
      <c r="C13723" t="s">
        <v>332</v>
      </c>
      <c r="D13723" t="s">
        <v>499</v>
      </c>
      <c r="E13723" t="s">
        <v>1646</v>
      </c>
      <c r="F13723" t="s">
        <v>694</v>
      </c>
      <c r="G13723" t="s">
        <v>693</v>
      </c>
      <c r="H13723" t="s">
        <v>327</v>
      </c>
      <c r="I13723">
        <v>77</v>
      </c>
      <c r="J13723" t="s">
        <v>145</v>
      </c>
      <c r="K13723" t="s">
        <v>137</v>
      </c>
      <c r="L13723">
        <f>I13723*$Q$2/100/1000</f>
        <v>2.8489999999999999E-4</v>
      </c>
    </row>
    <row r="13724" spans="1:12">
      <c r="A13724" s="118">
        <v>45261</v>
      </c>
      <c r="B13724" t="s">
        <v>180</v>
      </c>
      <c r="C13724" t="s">
        <v>179</v>
      </c>
      <c r="D13724" t="s">
        <v>178</v>
      </c>
      <c r="E13724" t="s">
        <v>1645</v>
      </c>
      <c r="F13724" t="s">
        <v>1644</v>
      </c>
      <c r="G13724" t="s">
        <v>1643</v>
      </c>
      <c r="H13724" t="s">
        <v>174</v>
      </c>
      <c r="I13724">
        <v>3154</v>
      </c>
      <c r="J13724" t="s">
        <v>173</v>
      </c>
      <c r="K13724" t="s">
        <v>172</v>
      </c>
      <c r="L13724">
        <f>I13724*$Q$3/(1000/0.1)</f>
        <v>1.0118031999999999E-2</v>
      </c>
    </row>
    <row r="13725" spans="1:12">
      <c r="A13725" s="118">
        <v>45261</v>
      </c>
      <c r="B13725" t="s">
        <v>180</v>
      </c>
      <c r="C13725" t="s">
        <v>179</v>
      </c>
      <c r="D13725" t="s">
        <v>1642</v>
      </c>
      <c r="E13725" t="s">
        <v>1641</v>
      </c>
      <c r="F13725" t="s">
        <v>1640</v>
      </c>
      <c r="G13725" t="s">
        <v>1639</v>
      </c>
      <c r="H13725" t="s">
        <v>174</v>
      </c>
      <c r="I13725">
        <v>3154</v>
      </c>
      <c r="J13725" t="s">
        <v>173</v>
      </c>
      <c r="K13725" t="s">
        <v>172</v>
      </c>
      <c r="L13725">
        <f>I13725*$Q$3/(1000/25)</f>
        <v>2.5295079999999999</v>
      </c>
    </row>
    <row r="13726" spans="1:12">
      <c r="A13726" s="118">
        <v>45261</v>
      </c>
      <c r="B13726" t="s">
        <v>180</v>
      </c>
      <c r="C13726" t="s">
        <v>179</v>
      </c>
      <c r="D13726" t="s">
        <v>1638</v>
      </c>
      <c r="E13726" t="s">
        <v>1637</v>
      </c>
      <c r="F13726">
        <v>4300</v>
      </c>
      <c r="G13726" t="s">
        <v>1636</v>
      </c>
      <c r="H13726" t="s">
        <v>174</v>
      </c>
      <c r="I13726">
        <v>3154</v>
      </c>
      <c r="J13726" t="s">
        <v>173</v>
      </c>
      <c r="K13726" t="s">
        <v>172</v>
      </c>
      <c r="L13726">
        <f>I13726*$Q$3/(1000/25)</f>
        <v>2.5295079999999999</v>
      </c>
    </row>
    <row r="13727" spans="1:12">
      <c r="A13727" s="118">
        <v>45200</v>
      </c>
      <c r="B13727" t="s">
        <v>443</v>
      </c>
      <c r="C13727" t="s">
        <v>442</v>
      </c>
      <c r="D13727" t="s">
        <v>441</v>
      </c>
      <c r="E13727" t="s">
        <v>1635</v>
      </c>
      <c r="F13727" t="s">
        <v>463</v>
      </c>
      <c r="G13727" t="s">
        <v>462</v>
      </c>
      <c r="H13727" s="122" t="s">
        <v>437</v>
      </c>
      <c r="I13727">
        <v>4725</v>
      </c>
      <c r="J13727" t="s">
        <v>199</v>
      </c>
      <c r="K13727" t="s">
        <v>198</v>
      </c>
      <c r="L13727">
        <f>I13727*$Q$4*2.2/1000</f>
        <v>18.279100224000004</v>
      </c>
    </row>
    <row r="13728" spans="1:12">
      <c r="A13728" s="118">
        <v>45261</v>
      </c>
      <c r="B13728" t="s">
        <v>205</v>
      </c>
      <c r="C13728" t="s">
        <v>204</v>
      </c>
      <c r="D13728" t="s">
        <v>1634</v>
      </c>
      <c r="E13728" t="s">
        <v>1633</v>
      </c>
      <c r="F13728">
        <v>66208596</v>
      </c>
      <c r="G13728" t="s">
        <v>1632</v>
      </c>
      <c r="H13728" t="s">
        <v>200</v>
      </c>
      <c r="I13728">
        <v>6781</v>
      </c>
      <c r="J13728" t="s">
        <v>199</v>
      </c>
      <c r="K13728" t="s">
        <v>198</v>
      </c>
      <c r="L13728">
        <f>I13728*$Q$4/10/1000</f>
        <v>1.1924057587200001</v>
      </c>
    </row>
    <row r="13729" spans="1:12">
      <c r="A13729" s="118">
        <v>45261</v>
      </c>
      <c r="B13729" t="s">
        <v>574</v>
      </c>
      <c r="C13729" t="s">
        <v>573</v>
      </c>
      <c r="D13729" t="s">
        <v>1631</v>
      </c>
      <c r="E13729" t="s">
        <v>1630</v>
      </c>
      <c r="F13729">
        <v>57205719</v>
      </c>
      <c r="G13729" t="s">
        <v>586</v>
      </c>
      <c r="H13729" t="s">
        <v>569</v>
      </c>
      <c r="I13729">
        <v>298</v>
      </c>
      <c r="J13729" t="s">
        <v>145</v>
      </c>
      <c r="K13729" t="s">
        <v>137</v>
      </c>
      <c r="L13729">
        <f>I13729*$Q$2/100/1000</f>
        <v>1.1026E-3</v>
      </c>
    </row>
    <row r="13730" spans="1:12">
      <c r="A13730" s="118">
        <v>45170</v>
      </c>
      <c r="B13730" t="s">
        <v>333</v>
      </c>
      <c r="C13730" t="s">
        <v>332</v>
      </c>
      <c r="D13730" t="s">
        <v>493</v>
      </c>
      <c r="E13730" t="s">
        <v>1629</v>
      </c>
      <c r="F13730" t="s">
        <v>694</v>
      </c>
      <c r="G13730" t="s">
        <v>693</v>
      </c>
      <c r="H13730" t="s">
        <v>327</v>
      </c>
      <c r="I13730">
        <v>77</v>
      </c>
      <c r="J13730" t="s">
        <v>145</v>
      </c>
      <c r="K13730" t="s">
        <v>137</v>
      </c>
      <c r="L13730">
        <f>I13730*$Q$2/100/1000</f>
        <v>2.8489999999999999E-4</v>
      </c>
    </row>
    <row r="13731" spans="1:12">
      <c r="A13731" s="118">
        <v>45170</v>
      </c>
      <c r="B13731" t="s">
        <v>333</v>
      </c>
      <c r="C13731" t="s">
        <v>332</v>
      </c>
      <c r="D13731" t="s">
        <v>489</v>
      </c>
      <c r="E13731" t="s">
        <v>1628</v>
      </c>
      <c r="F13731" t="s">
        <v>694</v>
      </c>
      <c r="G13731" t="s">
        <v>693</v>
      </c>
      <c r="H13731" t="s">
        <v>327</v>
      </c>
      <c r="I13731">
        <v>77</v>
      </c>
      <c r="J13731" t="s">
        <v>145</v>
      </c>
      <c r="K13731" t="s">
        <v>137</v>
      </c>
      <c r="L13731">
        <f>I13731*$Q$2/100/1000</f>
        <v>2.8489999999999999E-4</v>
      </c>
    </row>
    <row r="13732" spans="1:12">
      <c r="A13732" s="118">
        <v>45261</v>
      </c>
      <c r="B13732" t="s">
        <v>574</v>
      </c>
      <c r="C13732" t="s">
        <v>573</v>
      </c>
      <c r="D13732" t="s">
        <v>577</v>
      </c>
      <c r="E13732" t="s">
        <v>1627</v>
      </c>
      <c r="F13732">
        <v>42205718</v>
      </c>
      <c r="G13732" t="s">
        <v>1626</v>
      </c>
      <c r="H13732" t="s">
        <v>569</v>
      </c>
      <c r="I13732">
        <v>298</v>
      </c>
      <c r="J13732" t="s">
        <v>145</v>
      </c>
      <c r="K13732" t="s">
        <v>137</v>
      </c>
      <c r="L13732">
        <f>I13732*$Q$2/100/1000</f>
        <v>1.1026E-3</v>
      </c>
    </row>
    <row r="13733" spans="1:12">
      <c r="A13733" s="118">
        <v>45261</v>
      </c>
      <c r="B13733" t="s">
        <v>460</v>
      </c>
      <c r="C13733" t="s">
        <v>459</v>
      </c>
      <c r="D13733" t="s">
        <v>1625</v>
      </c>
      <c r="E13733" t="s">
        <v>1624</v>
      </c>
      <c r="F13733">
        <v>101036192</v>
      </c>
      <c r="G13733" t="s">
        <v>1623</v>
      </c>
      <c r="H13733" t="s">
        <v>455</v>
      </c>
      <c r="I13733">
        <v>103.6</v>
      </c>
      <c r="J13733" t="s">
        <v>145</v>
      </c>
      <c r="K13733" t="s">
        <v>137</v>
      </c>
      <c r="L13733">
        <f>I13733*$Q$2/100/1000</f>
        <v>3.8331999999999998E-4</v>
      </c>
    </row>
    <row r="13734" spans="1:12">
      <c r="A13734" s="118">
        <v>45261</v>
      </c>
      <c r="B13734" t="s">
        <v>460</v>
      </c>
      <c r="C13734" t="s">
        <v>459</v>
      </c>
      <c r="D13734" t="s">
        <v>1622</v>
      </c>
      <c r="E13734" t="s">
        <v>1621</v>
      </c>
      <c r="F13734">
        <v>1</v>
      </c>
      <c r="G13734" t="s">
        <v>667</v>
      </c>
      <c r="H13734" t="s">
        <v>455</v>
      </c>
      <c r="I13734">
        <v>103.6</v>
      </c>
      <c r="J13734" t="s">
        <v>145</v>
      </c>
      <c r="K13734" t="s">
        <v>137</v>
      </c>
      <c r="L13734">
        <f>I13734*$Q$2/100/1000</f>
        <v>3.8331999999999998E-4</v>
      </c>
    </row>
    <row r="13735" spans="1:12">
      <c r="A13735" s="118">
        <v>45170</v>
      </c>
      <c r="B13735" t="s">
        <v>333</v>
      </c>
      <c r="C13735" t="s">
        <v>332</v>
      </c>
      <c r="D13735" t="s">
        <v>497</v>
      </c>
      <c r="E13735" t="s">
        <v>1620</v>
      </c>
      <c r="F13735" t="s">
        <v>694</v>
      </c>
      <c r="G13735" t="s">
        <v>693</v>
      </c>
      <c r="H13735" t="s">
        <v>327</v>
      </c>
      <c r="I13735">
        <v>77</v>
      </c>
      <c r="J13735" t="s">
        <v>145</v>
      </c>
      <c r="K13735" t="s">
        <v>137</v>
      </c>
      <c r="L13735">
        <f>I13735*$Q$2/100/1000</f>
        <v>2.8489999999999999E-4</v>
      </c>
    </row>
    <row r="13736" spans="1:12">
      <c r="A13736" s="118">
        <v>45170</v>
      </c>
      <c r="B13736" t="s">
        <v>333</v>
      </c>
      <c r="C13736" t="s">
        <v>332</v>
      </c>
      <c r="D13736" t="s">
        <v>513</v>
      </c>
      <c r="E13736" t="s">
        <v>1619</v>
      </c>
      <c r="F13736" t="s">
        <v>694</v>
      </c>
      <c r="G13736" t="s">
        <v>693</v>
      </c>
      <c r="H13736" t="s">
        <v>327</v>
      </c>
      <c r="I13736">
        <v>77</v>
      </c>
      <c r="J13736" t="s">
        <v>145</v>
      </c>
      <c r="K13736" t="s">
        <v>137</v>
      </c>
      <c r="L13736">
        <f>I13736*$Q$2/100/1000</f>
        <v>2.8489999999999999E-4</v>
      </c>
    </row>
    <row r="13737" spans="1:12">
      <c r="A13737" s="118">
        <v>45231</v>
      </c>
      <c r="B13737" t="s">
        <v>443</v>
      </c>
      <c r="C13737" t="s">
        <v>442</v>
      </c>
      <c r="D13737" t="s">
        <v>441</v>
      </c>
      <c r="E13737" t="s">
        <v>1618</v>
      </c>
      <c r="F13737" t="s">
        <v>463</v>
      </c>
      <c r="G13737" t="s">
        <v>462</v>
      </c>
      <c r="H13737" s="122" t="s">
        <v>437</v>
      </c>
      <c r="I13737">
        <v>4725</v>
      </c>
      <c r="J13737" t="s">
        <v>199</v>
      </c>
      <c r="K13737" t="s">
        <v>198</v>
      </c>
      <c r="L13737">
        <f>I13737*$Q$4*2.2/1000</f>
        <v>18.279100224000004</v>
      </c>
    </row>
    <row r="13738" spans="1:12">
      <c r="A13738" s="118">
        <v>45231</v>
      </c>
      <c r="B13738" t="s">
        <v>443</v>
      </c>
      <c r="C13738" t="s">
        <v>442</v>
      </c>
      <c r="D13738" t="s">
        <v>441</v>
      </c>
      <c r="E13738" t="s">
        <v>1617</v>
      </c>
      <c r="F13738" t="s">
        <v>463</v>
      </c>
      <c r="G13738" t="s">
        <v>462</v>
      </c>
      <c r="H13738" s="122" t="s">
        <v>437</v>
      </c>
      <c r="I13738">
        <v>4725</v>
      </c>
      <c r="J13738" t="s">
        <v>199</v>
      </c>
      <c r="K13738" t="s">
        <v>198</v>
      </c>
      <c r="L13738">
        <f>I13738*$Q$4*2.2/1000</f>
        <v>18.279100224000004</v>
      </c>
    </row>
    <row r="13739" spans="1:12">
      <c r="A13739" s="118">
        <v>45170</v>
      </c>
      <c r="B13739" t="s">
        <v>333</v>
      </c>
      <c r="C13739" t="s">
        <v>332</v>
      </c>
      <c r="D13739" t="s">
        <v>519</v>
      </c>
      <c r="E13739" t="s">
        <v>1616</v>
      </c>
      <c r="F13739" t="s">
        <v>694</v>
      </c>
      <c r="G13739" t="s">
        <v>693</v>
      </c>
      <c r="H13739" t="s">
        <v>327</v>
      </c>
      <c r="I13739">
        <v>77</v>
      </c>
      <c r="J13739" t="s">
        <v>145</v>
      </c>
      <c r="K13739" t="s">
        <v>137</v>
      </c>
      <c r="L13739">
        <f>I13739*$Q$2/100/1000</f>
        <v>2.8489999999999999E-4</v>
      </c>
    </row>
    <row r="13740" spans="1:12">
      <c r="A13740" s="118">
        <v>45170</v>
      </c>
      <c r="B13740" t="s">
        <v>333</v>
      </c>
      <c r="C13740" t="s">
        <v>332</v>
      </c>
      <c r="D13740" t="s">
        <v>511</v>
      </c>
      <c r="E13740" t="s">
        <v>1615</v>
      </c>
      <c r="F13740" t="s">
        <v>694</v>
      </c>
      <c r="G13740" t="s">
        <v>693</v>
      </c>
      <c r="H13740" t="s">
        <v>327</v>
      </c>
      <c r="I13740">
        <v>77</v>
      </c>
      <c r="J13740" t="s">
        <v>145</v>
      </c>
      <c r="K13740" t="s">
        <v>137</v>
      </c>
      <c r="L13740">
        <f>I13740*$Q$2/100/1000</f>
        <v>2.8489999999999999E-4</v>
      </c>
    </row>
    <row r="13741" spans="1:12">
      <c r="A13741" s="118">
        <v>45170</v>
      </c>
      <c r="B13741" t="s">
        <v>333</v>
      </c>
      <c r="C13741" t="s">
        <v>332</v>
      </c>
      <c r="D13741" t="s">
        <v>521</v>
      </c>
      <c r="E13741" t="s">
        <v>1614</v>
      </c>
      <c r="F13741" t="s">
        <v>694</v>
      </c>
      <c r="G13741" t="s">
        <v>693</v>
      </c>
      <c r="H13741" t="s">
        <v>327</v>
      </c>
      <c r="I13741">
        <v>77</v>
      </c>
      <c r="J13741" t="s">
        <v>145</v>
      </c>
      <c r="K13741" t="s">
        <v>137</v>
      </c>
      <c r="L13741">
        <f>I13741*$Q$2/100/1000</f>
        <v>2.8489999999999999E-4</v>
      </c>
    </row>
    <row r="13742" spans="1:12">
      <c r="A13742" s="118">
        <v>45170</v>
      </c>
      <c r="B13742" t="s">
        <v>333</v>
      </c>
      <c r="C13742" t="s">
        <v>332</v>
      </c>
      <c r="D13742" t="s">
        <v>1191</v>
      </c>
      <c r="E13742" t="s">
        <v>1613</v>
      </c>
      <c r="F13742" t="s">
        <v>611</v>
      </c>
      <c r="G13742" t="s">
        <v>610</v>
      </c>
      <c r="H13742" t="s">
        <v>327</v>
      </c>
      <c r="I13742">
        <v>77</v>
      </c>
      <c r="J13742" t="s">
        <v>145</v>
      </c>
      <c r="K13742" t="s">
        <v>137</v>
      </c>
      <c r="L13742">
        <f>I13742*$Q$2/100/1000</f>
        <v>2.8489999999999999E-4</v>
      </c>
    </row>
    <row r="13743" spans="1:12">
      <c r="A13743" s="118">
        <v>45170</v>
      </c>
      <c r="B13743" t="s">
        <v>333</v>
      </c>
      <c r="C13743" t="s">
        <v>332</v>
      </c>
      <c r="D13743" t="s">
        <v>537</v>
      </c>
      <c r="E13743" t="s">
        <v>1612</v>
      </c>
      <c r="F13743" t="s">
        <v>611</v>
      </c>
      <c r="G13743" t="s">
        <v>610</v>
      </c>
      <c r="H13743" t="s">
        <v>327</v>
      </c>
      <c r="I13743">
        <v>77</v>
      </c>
      <c r="J13743" t="s">
        <v>145</v>
      </c>
      <c r="K13743" t="s">
        <v>137</v>
      </c>
      <c r="L13743">
        <f>I13743*$Q$2/100/1000</f>
        <v>2.8489999999999999E-4</v>
      </c>
    </row>
    <row r="13744" spans="1:12">
      <c r="A13744" s="118">
        <v>45170</v>
      </c>
      <c r="B13744" t="s">
        <v>333</v>
      </c>
      <c r="C13744" t="s">
        <v>332</v>
      </c>
      <c r="D13744" t="s">
        <v>625</v>
      </c>
      <c r="E13744" t="s">
        <v>1611</v>
      </c>
      <c r="F13744" t="s">
        <v>611</v>
      </c>
      <c r="G13744" t="s">
        <v>610</v>
      </c>
      <c r="H13744" t="s">
        <v>327</v>
      </c>
      <c r="I13744">
        <v>77</v>
      </c>
      <c r="J13744" t="s">
        <v>145</v>
      </c>
      <c r="K13744" t="s">
        <v>137</v>
      </c>
      <c r="L13744">
        <f>I13744*$Q$2/100/1000</f>
        <v>2.8489999999999999E-4</v>
      </c>
    </row>
    <row r="13745" spans="1:12">
      <c r="A13745" s="118">
        <v>45170</v>
      </c>
      <c r="B13745" t="s">
        <v>333</v>
      </c>
      <c r="C13745" t="s">
        <v>332</v>
      </c>
      <c r="D13745" t="s">
        <v>627</v>
      </c>
      <c r="E13745" t="s">
        <v>1610</v>
      </c>
      <c r="F13745" t="s">
        <v>611</v>
      </c>
      <c r="G13745" t="s">
        <v>610</v>
      </c>
      <c r="H13745" t="s">
        <v>327</v>
      </c>
      <c r="I13745">
        <v>77</v>
      </c>
      <c r="J13745" t="s">
        <v>145</v>
      </c>
      <c r="K13745" t="s">
        <v>137</v>
      </c>
      <c r="L13745">
        <f>I13745*$Q$2/100/1000</f>
        <v>2.8489999999999999E-4</v>
      </c>
    </row>
    <row r="13746" spans="1:12">
      <c r="A13746" s="118">
        <v>45170</v>
      </c>
      <c r="B13746" t="s">
        <v>333</v>
      </c>
      <c r="C13746" t="s">
        <v>332</v>
      </c>
      <c r="D13746" t="s">
        <v>1162</v>
      </c>
      <c r="E13746" t="s">
        <v>1609</v>
      </c>
      <c r="F13746" t="s">
        <v>611</v>
      </c>
      <c r="G13746" t="s">
        <v>610</v>
      </c>
      <c r="H13746" t="s">
        <v>327</v>
      </c>
      <c r="I13746">
        <v>77</v>
      </c>
      <c r="J13746" t="s">
        <v>145</v>
      </c>
      <c r="K13746" t="s">
        <v>137</v>
      </c>
      <c r="L13746">
        <f>I13746*$Q$2/100/1000</f>
        <v>2.8489999999999999E-4</v>
      </c>
    </row>
    <row r="13747" spans="1:12">
      <c r="A13747" s="118">
        <v>45170</v>
      </c>
      <c r="B13747" t="s">
        <v>333</v>
      </c>
      <c r="C13747" t="s">
        <v>332</v>
      </c>
      <c r="D13747" t="s">
        <v>629</v>
      </c>
      <c r="E13747" t="s">
        <v>1608</v>
      </c>
      <c r="F13747" t="s">
        <v>611</v>
      </c>
      <c r="G13747" t="s">
        <v>610</v>
      </c>
      <c r="H13747" t="s">
        <v>327</v>
      </c>
      <c r="I13747">
        <v>77</v>
      </c>
      <c r="J13747" t="s">
        <v>145</v>
      </c>
      <c r="K13747" t="s">
        <v>137</v>
      </c>
      <c r="L13747">
        <f>I13747*$Q$2/100/1000</f>
        <v>2.8489999999999999E-4</v>
      </c>
    </row>
    <row r="13748" spans="1:12">
      <c r="A13748" s="118">
        <v>45170</v>
      </c>
      <c r="B13748" t="s">
        <v>333</v>
      </c>
      <c r="C13748" t="s">
        <v>332</v>
      </c>
      <c r="D13748" t="s">
        <v>537</v>
      </c>
      <c r="E13748" t="s">
        <v>1607</v>
      </c>
      <c r="F13748" t="s">
        <v>809</v>
      </c>
      <c r="G13748" t="s">
        <v>808</v>
      </c>
      <c r="H13748" t="s">
        <v>327</v>
      </c>
      <c r="I13748">
        <v>77</v>
      </c>
      <c r="J13748" t="s">
        <v>145</v>
      </c>
      <c r="K13748" t="s">
        <v>137</v>
      </c>
      <c r="L13748">
        <f>I13748*$Q$2/100/1000</f>
        <v>2.8489999999999999E-4</v>
      </c>
    </row>
    <row r="13749" spans="1:12">
      <c r="A13749" s="118">
        <v>45170</v>
      </c>
      <c r="B13749" t="s">
        <v>333</v>
      </c>
      <c r="C13749" t="s">
        <v>332</v>
      </c>
      <c r="D13749" t="s">
        <v>495</v>
      </c>
      <c r="E13749" t="s">
        <v>1606</v>
      </c>
      <c r="F13749" t="s">
        <v>809</v>
      </c>
      <c r="G13749" t="s">
        <v>808</v>
      </c>
      <c r="H13749" t="s">
        <v>327</v>
      </c>
      <c r="I13749">
        <v>77</v>
      </c>
      <c r="J13749" t="s">
        <v>145</v>
      </c>
      <c r="K13749" t="s">
        <v>137</v>
      </c>
      <c r="L13749">
        <f>I13749*$Q$2/100/1000</f>
        <v>2.8489999999999999E-4</v>
      </c>
    </row>
    <row r="13750" spans="1:12">
      <c r="A13750" s="118">
        <v>45170</v>
      </c>
      <c r="B13750" t="s">
        <v>333</v>
      </c>
      <c r="C13750" t="s">
        <v>332</v>
      </c>
      <c r="D13750" t="s">
        <v>513</v>
      </c>
      <c r="E13750" t="s">
        <v>1605</v>
      </c>
      <c r="F13750" t="s">
        <v>809</v>
      </c>
      <c r="G13750" t="s">
        <v>808</v>
      </c>
      <c r="H13750" t="s">
        <v>327</v>
      </c>
      <c r="I13750">
        <v>77</v>
      </c>
      <c r="J13750" t="s">
        <v>145</v>
      </c>
      <c r="K13750" t="s">
        <v>137</v>
      </c>
      <c r="L13750">
        <f>I13750*$Q$2/100/1000</f>
        <v>2.8489999999999999E-4</v>
      </c>
    </row>
    <row r="13751" spans="1:12">
      <c r="A13751" s="118">
        <v>45170</v>
      </c>
      <c r="B13751" t="s">
        <v>333</v>
      </c>
      <c r="C13751" t="s">
        <v>332</v>
      </c>
      <c r="D13751" t="s">
        <v>515</v>
      </c>
      <c r="E13751" t="s">
        <v>1604</v>
      </c>
      <c r="F13751" t="s">
        <v>809</v>
      </c>
      <c r="G13751" t="s">
        <v>808</v>
      </c>
      <c r="H13751" t="s">
        <v>327</v>
      </c>
      <c r="I13751">
        <v>77</v>
      </c>
      <c r="J13751" t="s">
        <v>145</v>
      </c>
      <c r="K13751" t="s">
        <v>137</v>
      </c>
      <c r="L13751">
        <f>I13751*$Q$2/100/1000</f>
        <v>2.8489999999999999E-4</v>
      </c>
    </row>
    <row r="13752" spans="1:12">
      <c r="A13752" s="118">
        <v>45170</v>
      </c>
      <c r="B13752" t="s">
        <v>333</v>
      </c>
      <c r="C13752" t="s">
        <v>332</v>
      </c>
      <c r="D13752" t="s">
        <v>505</v>
      </c>
      <c r="E13752" t="s">
        <v>1603</v>
      </c>
      <c r="F13752" t="s">
        <v>809</v>
      </c>
      <c r="G13752" t="s">
        <v>808</v>
      </c>
      <c r="H13752" t="s">
        <v>327</v>
      </c>
      <c r="I13752">
        <v>77</v>
      </c>
      <c r="J13752" t="s">
        <v>145</v>
      </c>
      <c r="K13752" t="s">
        <v>137</v>
      </c>
      <c r="L13752">
        <f>I13752*$Q$2/100/1000</f>
        <v>2.8489999999999999E-4</v>
      </c>
    </row>
    <row r="13753" spans="1:12">
      <c r="A13753" s="118">
        <v>45170</v>
      </c>
      <c r="B13753" t="s">
        <v>333</v>
      </c>
      <c r="C13753" t="s">
        <v>332</v>
      </c>
      <c r="D13753" t="s">
        <v>507</v>
      </c>
      <c r="E13753" t="s">
        <v>1602</v>
      </c>
      <c r="F13753" t="s">
        <v>809</v>
      </c>
      <c r="G13753" t="s">
        <v>808</v>
      </c>
      <c r="H13753" t="s">
        <v>327</v>
      </c>
      <c r="I13753">
        <v>77</v>
      </c>
      <c r="J13753" t="s">
        <v>145</v>
      </c>
      <c r="K13753" t="s">
        <v>137</v>
      </c>
      <c r="L13753">
        <f>I13753*$Q$2/100/1000</f>
        <v>2.8489999999999999E-4</v>
      </c>
    </row>
    <row r="13754" spans="1:12">
      <c r="A13754" s="118">
        <v>45170</v>
      </c>
      <c r="B13754" t="s">
        <v>333</v>
      </c>
      <c r="C13754" t="s">
        <v>332</v>
      </c>
      <c r="D13754" t="s">
        <v>517</v>
      </c>
      <c r="E13754" t="s">
        <v>1601</v>
      </c>
      <c r="F13754" t="s">
        <v>809</v>
      </c>
      <c r="G13754" t="s">
        <v>808</v>
      </c>
      <c r="H13754" t="s">
        <v>327</v>
      </c>
      <c r="I13754">
        <v>77</v>
      </c>
      <c r="J13754" t="s">
        <v>145</v>
      </c>
      <c r="K13754" t="s">
        <v>137</v>
      </c>
      <c r="L13754">
        <f>I13754*$Q$2/100/1000</f>
        <v>2.8489999999999999E-4</v>
      </c>
    </row>
    <row r="13755" spans="1:12">
      <c r="A13755" s="118">
        <v>45170</v>
      </c>
      <c r="B13755" t="s">
        <v>333</v>
      </c>
      <c r="C13755" t="s">
        <v>332</v>
      </c>
      <c r="D13755" t="s">
        <v>509</v>
      </c>
      <c r="E13755" t="s">
        <v>1600</v>
      </c>
      <c r="F13755" t="s">
        <v>809</v>
      </c>
      <c r="G13755" t="s">
        <v>808</v>
      </c>
      <c r="H13755" t="s">
        <v>327</v>
      </c>
      <c r="I13755">
        <v>77</v>
      </c>
      <c r="J13755" t="s">
        <v>145</v>
      </c>
      <c r="K13755" t="s">
        <v>137</v>
      </c>
      <c r="L13755">
        <f>I13755*$Q$2/100/1000</f>
        <v>2.8489999999999999E-4</v>
      </c>
    </row>
    <row r="13756" spans="1:12">
      <c r="A13756" s="118">
        <v>45170</v>
      </c>
      <c r="B13756" t="s">
        <v>333</v>
      </c>
      <c r="C13756" t="s">
        <v>332</v>
      </c>
      <c r="D13756" t="s">
        <v>511</v>
      </c>
      <c r="E13756" t="s">
        <v>1599</v>
      </c>
      <c r="F13756" t="s">
        <v>809</v>
      </c>
      <c r="G13756" t="s">
        <v>808</v>
      </c>
      <c r="H13756" t="s">
        <v>327</v>
      </c>
      <c r="I13756">
        <v>77</v>
      </c>
      <c r="J13756" t="s">
        <v>145</v>
      </c>
      <c r="K13756" t="s">
        <v>137</v>
      </c>
      <c r="L13756">
        <f>I13756*$Q$2/100/1000</f>
        <v>2.8489999999999999E-4</v>
      </c>
    </row>
    <row r="13757" spans="1:12">
      <c r="A13757" s="118">
        <v>45170</v>
      </c>
      <c r="B13757" t="s">
        <v>333</v>
      </c>
      <c r="C13757" t="s">
        <v>332</v>
      </c>
      <c r="D13757" t="s">
        <v>625</v>
      </c>
      <c r="E13757" t="s">
        <v>1598</v>
      </c>
      <c r="F13757" t="s">
        <v>809</v>
      </c>
      <c r="G13757" t="s">
        <v>808</v>
      </c>
      <c r="H13757" t="s">
        <v>327</v>
      </c>
      <c r="I13757">
        <v>77</v>
      </c>
      <c r="J13757" t="s">
        <v>145</v>
      </c>
      <c r="K13757" t="s">
        <v>137</v>
      </c>
      <c r="L13757">
        <f>I13757*$Q$2/100/1000</f>
        <v>2.8489999999999999E-4</v>
      </c>
    </row>
    <row r="13758" spans="1:12">
      <c r="A13758" s="118">
        <v>45170</v>
      </c>
      <c r="B13758" t="s">
        <v>333</v>
      </c>
      <c r="C13758" t="s">
        <v>332</v>
      </c>
      <c r="D13758" t="s">
        <v>627</v>
      </c>
      <c r="E13758" t="s">
        <v>1597</v>
      </c>
      <c r="F13758" t="s">
        <v>809</v>
      </c>
      <c r="G13758" t="s">
        <v>808</v>
      </c>
      <c r="H13758" t="s">
        <v>327</v>
      </c>
      <c r="I13758">
        <v>77</v>
      </c>
      <c r="J13758" t="s">
        <v>145</v>
      </c>
      <c r="K13758" t="s">
        <v>137</v>
      </c>
      <c r="L13758">
        <f>I13758*$Q$2/100/1000</f>
        <v>2.8489999999999999E-4</v>
      </c>
    </row>
    <row r="13759" spans="1:12">
      <c r="A13759" s="118">
        <v>45170</v>
      </c>
      <c r="B13759" t="s">
        <v>333</v>
      </c>
      <c r="C13759" t="s">
        <v>332</v>
      </c>
      <c r="D13759" t="s">
        <v>1162</v>
      </c>
      <c r="E13759" t="s">
        <v>1596</v>
      </c>
      <c r="F13759" t="s">
        <v>809</v>
      </c>
      <c r="G13759" t="s">
        <v>808</v>
      </c>
      <c r="H13759" t="s">
        <v>327</v>
      </c>
      <c r="I13759">
        <v>77</v>
      </c>
      <c r="J13759" t="s">
        <v>145</v>
      </c>
      <c r="K13759" t="s">
        <v>137</v>
      </c>
      <c r="L13759">
        <f>I13759*$Q$2/100/1000</f>
        <v>2.8489999999999999E-4</v>
      </c>
    </row>
    <row r="13760" spans="1:12">
      <c r="A13760" s="118">
        <v>45170</v>
      </c>
      <c r="B13760" t="s">
        <v>333</v>
      </c>
      <c r="C13760" t="s">
        <v>332</v>
      </c>
      <c r="D13760" t="s">
        <v>521</v>
      </c>
      <c r="E13760" t="s">
        <v>1595</v>
      </c>
      <c r="F13760" t="s">
        <v>809</v>
      </c>
      <c r="G13760" t="s">
        <v>808</v>
      </c>
      <c r="H13760" t="s">
        <v>327</v>
      </c>
      <c r="I13760">
        <v>77</v>
      </c>
      <c r="J13760" t="s">
        <v>145</v>
      </c>
      <c r="K13760" t="s">
        <v>137</v>
      </c>
      <c r="L13760">
        <f>I13760*$Q$2/100/1000</f>
        <v>2.8489999999999999E-4</v>
      </c>
    </row>
    <row r="13761" spans="1:12">
      <c r="A13761" s="118">
        <v>45170</v>
      </c>
      <c r="B13761" t="s">
        <v>333</v>
      </c>
      <c r="C13761" t="s">
        <v>332</v>
      </c>
      <c r="D13761" t="s">
        <v>629</v>
      </c>
      <c r="E13761" t="s">
        <v>1594</v>
      </c>
      <c r="F13761" t="s">
        <v>809</v>
      </c>
      <c r="G13761" t="s">
        <v>808</v>
      </c>
      <c r="H13761" t="s">
        <v>327</v>
      </c>
      <c r="I13761">
        <v>77</v>
      </c>
      <c r="J13761" t="s">
        <v>145</v>
      </c>
      <c r="K13761" t="s">
        <v>137</v>
      </c>
      <c r="L13761">
        <f>I13761*$Q$2/100/1000</f>
        <v>2.8489999999999999E-4</v>
      </c>
    </row>
    <row r="13762" spans="1:12">
      <c r="A13762" s="118">
        <v>45170</v>
      </c>
      <c r="B13762" t="s">
        <v>333</v>
      </c>
      <c r="C13762" t="s">
        <v>332</v>
      </c>
      <c r="D13762" t="s">
        <v>1221</v>
      </c>
      <c r="E13762" t="s">
        <v>1593</v>
      </c>
      <c r="F13762" t="s">
        <v>809</v>
      </c>
      <c r="G13762" t="s">
        <v>808</v>
      </c>
      <c r="H13762" t="s">
        <v>327</v>
      </c>
      <c r="I13762">
        <v>77</v>
      </c>
      <c r="J13762" t="s">
        <v>145</v>
      </c>
      <c r="K13762" t="s">
        <v>137</v>
      </c>
      <c r="L13762">
        <f>I13762*$Q$2/100/1000</f>
        <v>2.8489999999999999E-4</v>
      </c>
    </row>
    <row r="13763" spans="1:12">
      <c r="A13763" s="118">
        <v>45170</v>
      </c>
      <c r="B13763" t="s">
        <v>333</v>
      </c>
      <c r="C13763" t="s">
        <v>332</v>
      </c>
      <c r="D13763" t="s">
        <v>1165</v>
      </c>
      <c r="E13763" t="s">
        <v>1592</v>
      </c>
      <c r="F13763" t="s">
        <v>809</v>
      </c>
      <c r="G13763" t="s">
        <v>808</v>
      </c>
      <c r="H13763" t="s">
        <v>327</v>
      </c>
      <c r="I13763">
        <v>77</v>
      </c>
      <c r="J13763" t="s">
        <v>145</v>
      </c>
      <c r="K13763" t="s">
        <v>137</v>
      </c>
      <c r="L13763">
        <f>I13763*$Q$2/100/1000</f>
        <v>2.8489999999999999E-4</v>
      </c>
    </row>
    <row r="13764" spans="1:12">
      <c r="A13764" s="118">
        <v>45261</v>
      </c>
      <c r="B13764" t="s">
        <v>723</v>
      </c>
      <c r="C13764" t="s">
        <v>722</v>
      </c>
      <c r="D13764" t="s">
        <v>1591</v>
      </c>
      <c r="E13764" t="s">
        <v>1590</v>
      </c>
      <c r="F13764" t="s">
        <v>1589</v>
      </c>
      <c r="G13764" t="s">
        <v>1588</v>
      </c>
      <c r="H13764" t="s">
        <v>718</v>
      </c>
      <c r="I13764">
        <v>302</v>
      </c>
      <c r="J13764" t="s">
        <v>145</v>
      </c>
      <c r="K13764" t="s">
        <v>717</v>
      </c>
      <c r="L13764">
        <f>I13764*$Q$2/100/1000</f>
        <v>1.1173999999999999E-3</v>
      </c>
    </row>
    <row r="13765" spans="1:12">
      <c r="A13765" s="118">
        <v>45170</v>
      </c>
      <c r="B13765" t="s">
        <v>333</v>
      </c>
      <c r="C13765" t="s">
        <v>332</v>
      </c>
      <c r="D13765" t="s">
        <v>1195</v>
      </c>
      <c r="E13765" t="s">
        <v>1587</v>
      </c>
      <c r="F13765" t="s">
        <v>809</v>
      </c>
      <c r="G13765" t="s">
        <v>808</v>
      </c>
      <c r="H13765" t="s">
        <v>327</v>
      </c>
      <c r="I13765">
        <v>77</v>
      </c>
      <c r="J13765" t="s">
        <v>145</v>
      </c>
      <c r="K13765" t="s">
        <v>137</v>
      </c>
      <c r="L13765">
        <f>I13765*$Q$2/100/1000</f>
        <v>2.8489999999999999E-4</v>
      </c>
    </row>
    <row r="13766" spans="1:12">
      <c r="A13766" s="118">
        <v>44986</v>
      </c>
      <c r="B13766" t="s">
        <v>229</v>
      </c>
      <c r="C13766" t="s">
        <v>228</v>
      </c>
      <c r="D13766" t="s">
        <v>1074</v>
      </c>
      <c r="E13766" t="s">
        <v>1586</v>
      </c>
      <c r="F13766">
        <v>101040567</v>
      </c>
      <c r="G13766" t="s">
        <v>1585</v>
      </c>
      <c r="H13766" t="s">
        <v>224</v>
      </c>
      <c r="I13766">
        <v>5.8</v>
      </c>
      <c r="J13766" t="s">
        <v>223</v>
      </c>
      <c r="K13766" t="s">
        <v>137</v>
      </c>
      <c r="L13766">
        <f>I13766*$Q$5/1000</f>
        <v>5.8971500000000003E-3</v>
      </c>
    </row>
    <row r="13767" spans="1:12">
      <c r="A13767" s="118">
        <v>45170</v>
      </c>
      <c r="B13767" t="s">
        <v>333</v>
      </c>
      <c r="C13767" t="s">
        <v>332</v>
      </c>
      <c r="D13767" t="s">
        <v>1193</v>
      </c>
      <c r="E13767" t="s">
        <v>1584</v>
      </c>
      <c r="F13767" t="s">
        <v>809</v>
      </c>
      <c r="G13767" t="s">
        <v>808</v>
      </c>
      <c r="H13767" t="s">
        <v>327</v>
      </c>
      <c r="I13767">
        <v>77</v>
      </c>
      <c r="J13767" t="s">
        <v>145</v>
      </c>
      <c r="K13767" t="s">
        <v>137</v>
      </c>
      <c r="L13767">
        <f>I13767*$Q$2/100/1000</f>
        <v>2.8489999999999999E-4</v>
      </c>
    </row>
    <row r="13768" spans="1:12">
      <c r="A13768" s="118">
        <v>45170</v>
      </c>
      <c r="B13768" t="s">
        <v>333</v>
      </c>
      <c r="C13768" t="s">
        <v>332</v>
      </c>
      <c r="D13768" t="s">
        <v>1209</v>
      </c>
      <c r="E13768" t="s">
        <v>1583</v>
      </c>
      <c r="F13768" t="s">
        <v>809</v>
      </c>
      <c r="G13768" t="s">
        <v>808</v>
      </c>
      <c r="H13768" t="s">
        <v>327</v>
      </c>
      <c r="I13768">
        <v>77</v>
      </c>
      <c r="J13768" t="s">
        <v>145</v>
      </c>
      <c r="K13768" t="s">
        <v>137</v>
      </c>
      <c r="L13768">
        <f>I13768*$Q$2/100/1000</f>
        <v>2.8489999999999999E-4</v>
      </c>
    </row>
    <row r="13769" spans="1:12">
      <c r="A13769" s="118">
        <v>45170</v>
      </c>
      <c r="B13769" t="s">
        <v>333</v>
      </c>
      <c r="C13769" t="s">
        <v>332</v>
      </c>
      <c r="D13769" t="s">
        <v>1200</v>
      </c>
      <c r="E13769" t="s">
        <v>1582</v>
      </c>
      <c r="F13769" t="s">
        <v>809</v>
      </c>
      <c r="G13769" t="s">
        <v>808</v>
      </c>
      <c r="H13769" t="s">
        <v>327</v>
      </c>
      <c r="I13769">
        <v>77</v>
      </c>
      <c r="J13769" t="s">
        <v>145</v>
      </c>
      <c r="K13769" t="s">
        <v>137</v>
      </c>
      <c r="L13769">
        <f>I13769*$Q$2/100/1000</f>
        <v>2.8489999999999999E-4</v>
      </c>
    </row>
    <row r="13770" spans="1:12">
      <c r="A13770" s="118">
        <v>45170</v>
      </c>
      <c r="B13770" t="s">
        <v>333</v>
      </c>
      <c r="C13770" t="s">
        <v>332</v>
      </c>
      <c r="D13770" t="s">
        <v>1197</v>
      </c>
      <c r="E13770" t="s">
        <v>1581</v>
      </c>
      <c r="F13770" t="s">
        <v>809</v>
      </c>
      <c r="G13770" t="s">
        <v>808</v>
      </c>
      <c r="H13770" t="s">
        <v>327</v>
      </c>
      <c r="I13770">
        <v>77</v>
      </c>
      <c r="J13770" t="s">
        <v>145</v>
      </c>
      <c r="K13770" t="s">
        <v>137</v>
      </c>
      <c r="L13770">
        <f>I13770*$Q$2/100/1000</f>
        <v>2.8489999999999999E-4</v>
      </c>
    </row>
    <row r="13771" spans="1:12">
      <c r="A13771" s="118">
        <v>45170</v>
      </c>
      <c r="B13771" t="s">
        <v>333</v>
      </c>
      <c r="C13771" t="s">
        <v>332</v>
      </c>
      <c r="D13771" t="s">
        <v>1216</v>
      </c>
      <c r="E13771" t="s">
        <v>1580</v>
      </c>
      <c r="F13771" t="s">
        <v>809</v>
      </c>
      <c r="G13771" t="s">
        <v>808</v>
      </c>
      <c r="H13771" t="s">
        <v>327</v>
      </c>
      <c r="I13771">
        <v>77</v>
      </c>
      <c r="J13771" t="s">
        <v>145</v>
      </c>
      <c r="K13771" t="s">
        <v>137</v>
      </c>
      <c r="L13771">
        <f>I13771*$Q$2/100/1000</f>
        <v>2.8489999999999999E-4</v>
      </c>
    </row>
    <row r="13772" spans="1:12">
      <c r="A13772" s="118">
        <v>45170</v>
      </c>
      <c r="B13772" t="s">
        <v>333</v>
      </c>
      <c r="C13772" t="s">
        <v>332</v>
      </c>
      <c r="D13772" t="s">
        <v>1185</v>
      </c>
      <c r="E13772" t="s">
        <v>1579</v>
      </c>
      <c r="F13772" t="s">
        <v>809</v>
      </c>
      <c r="G13772" t="s">
        <v>808</v>
      </c>
      <c r="H13772" t="s">
        <v>327</v>
      </c>
      <c r="I13772">
        <v>77</v>
      </c>
      <c r="J13772" t="s">
        <v>145</v>
      </c>
      <c r="K13772" t="s">
        <v>137</v>
      </c>
      <c r="L13772">
        <f>I13772*$Q$2/100/1000</f>
        <v>2.8489999999999999E-4</v>
      </c>
    </row>
    <row r="13773" spans="1:12">
      <c r="A13773" s="118">
        <v>45170</v>
      </c>
      <c r="B13773" t="s">
        <v>333</v>
      </c>
      <c r="C13773" t="s">
        <v>332</v>
      </c>
      <c r="D13773" t="s">
        <v>1189</v>
      </c>
      <c r="E13773" t="s">
        <v>1578</v>
      </c>
      <c r="F13773" t="s">
        <v>809</v>
      </c>
      <c r="G13773" t="s">
        <v>808</v>
      </c>
      <c r="H13773" t="s">
        <v>327</v>
      </c>
      <c r="I13773">
        <v>77</v>
      </c>
      <c r="J13773" t="s">
        <v>145</v>
      </c>
      <c r="K13773" t="s">
        <v>137</v>
      </c>
      <c r="L13773">
        <f>I13773*$Q$2/100/1000</f>
        <v>2.8489999999999999E-4</v>
      </c>
    </row>
    <row r="13774" spans="1:12">
      <c r="A13774" s="118">
        <v>45170</v>
      </c>
      <c r="B13774" t="s">
        <v>333</v>
      </c>
      <c r="C13774" t="s">
        <v>332</v>
      </c>
      <c r="D13774" t="s">
        <v>1191</v>
      </c>
      <c r="E13774" t="s">
        <v>1577</v>
      </c>
      <c r="F13774" t="s">
        <v>809</v>
      </c>
      <c r="G13774" t="s">
        <v>808</v>
      </c>
      <c r="H13774" t="s">
        <v>327</v>
      </c>
      <c r="I13774">
        <v>77</v>
      </c>
      <c r="J13774" t="s">
        <v>145</v>
      </c>
      <c r="K13774" t="s">
        <v>137</v>
      </c>
      <c r="L13774">
        <f>I13774*$Q$2/100/1000</f>
        <v>2.8489999999999999E-4</v>
      </c>
    </row>
    <row r="13775" spans="1:12">
      <c r="A13775" s="118">
        <v>45170</v>
      </c>
      <c r="B13775" t="s">
        <v>333</v>
      </c>
      <c r="C13775" t="s">
        <v>332</v>
      </c>
      <c r="D13775" t="s">
        <v>1178</v>
      </c>
      <c r="E13775" t="s">
        <v>1576</v>
      </c>
      <c r="F13775" t="s">
        <v>809</v>
      </c>
      <c r="G13775" t="s">
        <v>808</v>
      </c>
      <c r="H13775" t="s">
        <v>327</v>
      </c>
      <c r="I13775">
        <v>77</v>
      </c>
      <c r="J13775" t="s">
        <v>145</v>
      </c>
      <c r="K13775" t="s">
        <v>137</v>
      </c>
      <c r="L13775">
        <f>I13775*$Q$2/100/1000</f>
        <v>2.8489999999999999E-4</v>
      </c>
    </row>
    <row r="13776" spans="1:12">
      <c r="A13776" s="118">
        <v>45261</v>
      </c>
      <c r="B13776" t="s">
        <v>240</v>
      </c>
      <c r="C13776" t="s">
        <v>239</v>
      </c>
      <c r="D13776" t="s">
        <v>1270</v>
      </c>
      <c r="E13776" t="s">
        <v>1575</v>
      </c>
      <c r="F13776">
        <v>101027049</v>
      </c>
      <c r="G13776" t="s">
        <v>1574</v>
      </c>
      <c r="H13776" t="s">
        <v>235</v>
      </c>
      <c r="I13776">
        <v>390</v>
      </c>
      <c r="J13776" t="s">
        <v>145</v>
      </c>
      <c r="K13776" t="s">
        <v>137</v>
      </c>
      <c r="L13776">
        <f>I13776*$Q$2/100/1000</f>
        <v>1.4430000000000001E-3</v>
      </c>
    </row>
    <row r="13777" spans="1:12">
      <c r="A13777" s="118">
        <v>45261</v>
      </c>
      <c r="B13777" t="s">
        <v>921</v>
      </c>
      <c r="C13777" t="s">
        <v>920</v>
      </c>
      <c r="D13777" t="s">
        <v>1573</v>
      </c>
      <c r="E13777" t="s">
        <v>1572</v>
      </c>
      <c r="F13777">
        <v>101047544</v>
      </c>
      <c r="G13777" t="s">
        <v>917</v>
      </c>
      <c r="H13777" t="s">
        <v>916</v>
      </c>
      <c r="I13777">
        <v>44.6</v>
      </c>
      <c r="J13777" t="s">
        <v>145</v>
      </c>
      <c r="K13777" t="s">
        <v>137</v>
      </c>
      <c r="L13777">
        <f>I13777*$Q$2/100/1000</f>
        <v>1.6501999999999999E-4</v>
      </c>
    </row>
    <row r="13778" spans="1:12">
      <c r="A13778" s="118">
        <v>45170</v>
      </c>
      <c r="B13778" t="s">
        <v>333</v>
      </c>
      <c r="C13778" t="s">
        <v>332</v>
      </c>
      <c r="D13778" t="s">
        <v>1187</v>
      </c>
      <c r="E13778" t="s">
        <v>1571</v>
      </c>
      <c r="F13778" t="s">
        <v>809</v>
      </c>
      <c r="G13778" t="s">
        <v>808</v>
      </c>
      <c r="H13778" t="s">
        <v>327</v>
      </c>
      <c r="I13778">
        <v>77</v>
      </c>
      <c r="J13778" t="s">
        <v>145</v>
      </c>
      <c r="K13778" t="s">
        <v>137</v>
      </c>
      <c r="L13778">
        <f>I13778*$Q$2/100/1000</f>
        <v>2.8489999999999999E-4</v>
      </c>
    </row>
    <row r="13779" spans="1:12">
      <c r="A13779" s="118">
        <v>45170</v>
      </c>
      <c r="B13779" t="s">
        <v>333</v>
      </c>
      <c r="C13779" t="s">
        <v>332</v>
      </c>
      <c r="D13779" t="s">
        <v>1183</v>
      </c>
      <c r="E13779" t="s">
        <v>1570</v>
      </c>
      <c r="F13779" t="s">
        <v>809</v>
      </c>
      <c r="G13779" t="s">
        <v>808</v>
      </c>
      <c r="H13779" t="s">
        <v>327</v>
      </c>
      <c r="I13779">
        <v>77</v>
      </c>
      <c r="J13779" t="s">
        <v>145</v>
      </c>
      <c r="K13779" t="s">
        <v>137</v>
      </c>
      <c r="L13779">
        <f>I13779*$Q$2/100/1000</f>
        <v>2.8489999999999999E-4</v>
      </c>
    </row>
    <row r="13780" spans="1:12">
      <c r="A13780" s="118">
        <v>45261</v>
      </c>
      <c r="B13780" t="s">
        <v>921</v>
      </c>
      <c r="C13780" t="s">
        <v>920</v>
      </c>
      <c r="D13780" t="s">
        <v>1569</v>
      </c>
      <c r="E13780" t="s">
        <v>1568</v>
      </c>
      <c r="F13780" t="s">
        <v>1561</v>
      </c>
      <c r="G13780" t="s">
        <v>1560</v>
      </c>
      <c r="H13780" t="s">
        <v>916</v>
      </c>
      <c r="I13780">
        <v>44.6</v>
      </c>
      <c r="J13780" t="s">
        <v>145</v>
      </c>
      <c r="K13780" t="s">
        <v>137</v>
      </c>
      <c r="L13780">
        <f>I13780*$Q$2/100/1000</f>
        <v>1.6501999999999999E-4</v>
      </c>
    </row>
    <row r="13781" spans="1:12">
      <c r="A13781" s="118">
        <v>45261</v>
      </c>
      <c r="B13781" t="s">
        <v>921</v>
      </c>
      <c r="C13781" t="s">
        <v>920</v>
      </c>
      <c r="D13781" t="s">
        <v>1567</v>
      </c>
      <c r="E13781" t="s">
        <v>1566</v>
      </c>
      <c r="F13781" t="s">
        <v>1561</v>
      </c>
      <c r="G13781" t="s">
        <v>1560</v>
      </c>
      <c r="H13781" t="s">
        <v>916</v>
      </c>
      <c r="I13781">
        <v>44.6</v>
      </c>
      <c r="J13781" t="s">
        <v>145</v>
      </c>
      <c r="K13781" t="s">
        <v>137</v>
      </c>
      <c r="L13781">
        <f>I13781*$Q$2/100/1000</f>
        <v>1.6501999999999999E-4</v>
      </c>
    </row>
    <row r="13782" spans="1:12">
      <c r="A13782" s="118">
        <v>45261</v>
      </c>
      <c r="B13782" t="s">
        <v>921</v>
      </c>
      <c r="C13782" t="s">
        <v>920</v>
      </c>
      <c r="D13782" t="s">
        <v>1565</v>
      </c>
      <c r="E13782" t="s">
        <v>1564</v>
      </c>
      <c r="F13782" t="s">
        <v>1561</v>
      </c>
      <c r="G13782" t="s">
        <v>1560</v>
      </c>
      <c r="H13782" t="s">
        <v>916</v>
      </c>
      <c r="I13782">
        <v>44.6</v>
      </c>
      <c r="J13782" t="s">
        <v>145</v>
      </c>
      <c r="K13782" t="s">
        <v>137</v>
      </c>
      <c r="L13782">
        <f>I13782*$Q$2/100/1000</f>
        <v>1.6501999999999999E-4</v>
      </c>
    </row>
    <row r="13783" spans="1:12">
      <c r="A13783" s="118">
        <v>45261</v>
      </c>
      <c r="B13783" t="s">
        <v>921</v>
      </c>
      <c r="C13783" t="s">
        <v>920</v>
      </c>
      <c r="D13783" t="s">
        <v>1563</v>
      </c>
      <c r="E13783" t="s">
        <v>1562</v>
      </c>
      <c r="F13783" t="s">
        <v>1561</v>
      </c>
      <c r="G13783" t="s">
        <v>1560</v>
      </c>
      <c r="H13783" t="s">
        <v>916</v>
      </c>
      <c r="I13783">
        <v>44.6</v>
      </c>
      <c r="J13783" t="s">
        <v>145</v>
      </c>
      <c r="K13783" t="s">
        <v>137</v>
      </c>
      <c r="L13783">
        <f>I13783*$Q$2/100/1000</f>
        <v>1.6501999999999999E-4</v>
      </c>
    </row>
    <row r="13784" spans="1:12">
      <c r="A13784" s="118">
        <v>45170</v>
      </c>
      <c r="B13784" t="s">
        <v>333</v>
      </c>
      <c r="C13784" t="s">
        <v>332</v>
      </c>
      <c r="D13784" t="s">
        <v>1181</v>
      </c>
      <c r="E13784" t="s">
        <v>1559</v>
      </c>
      <c r="F13784" t="s">
        <v>809</v>
      </c>
      <c r="G13784" t="s">
        <v>808</v>
      </c>
      <c r="H13784" t="s">
        <v>327</v>
      </c>
      <c r="I13784">
        <v>77</v>
      </c>
      <c r="J13784" t="s">
        <v>145</v>
      </c>
      <c r="K13784" t="s">
        <v>137</v>
      </c>
      <c r="L13784">
        <f>I13784*$Q$2/100/1000</f>
        <v>2.8489999999999999E-4</v>
      </c>
    </row>
    <row r="13785" spans="1:12">
      <c r="A13785" s="118">
        <v>44986</v>
      </c>
      <c r="B13785" t="s">
        <v>229</v>
      </c>
      <c r="C13785" t="s">
        <v>228</v>
      </c>
      <c r="D13785" t="s">
        <v>1442</v>
      </c>
      <c r="E13785" t="s">
        <v>1558</v>
      </c>
      <c r="F13785">
        <v>101044471</v>
      </c>
      <c r="G13785" t="s">
        <v>1557</v>
      </c>
      <c r="H13785" t="s">
        <v>224</v>
      </c>
      <c r="I13785">
        <v>5.8</v>
      </c>
      <c r="J13785" t="s">
        <v>223</v>
      </c>
      <c r="K13785" t="s">
        <v>137</v>
      </c>
      <c r="L13785">
        <f>I13785*$Q$5/1000</f>
        <v>5.8971500000000003E-3</v>
      </c>
    </row>
    <row r="13786" spans="1:12">
      <c r="A13786" s="118">
        <v>45261</v>
      </c>
      <c r="B13786" t="s">
        <v>418</v>
      </c>
      <c r="C13786" t="s">
        <v>417</v>
      </c>
      <c r="D13786" t="s">
        <v>416</v>
      </c>
      <c r="E13786" t="s">
        <v>1556</v>
      </c>
      <c r="F13786" t="s">
        <v>414</v>
      </c>
      <c r="G13786" t="s">
        <v>413</v>
      </c>
      <c r="H13786" s="121" t="s">
        <v>412</v>
      </c>
      <c r="I13786">
        <v>1310</v>
      </c>
      <c r="J13786" t="s">
        <v>223</v>
      </c>
      <c r="K13786" t="s">
        <v>137</v>
      </c>
      <c r="L13786">
        <f>I13786*$Q$5/10/1000</f>
        <v>0.13319425000000001</v>
      </c>
    </row>
    <row r="13787" spans="1:12">
      <c r="A13787" s="118">
        <v>45231</v>
      </c>
      <c r="B13787" t="s">
        <v>443</v>
      </c>
      <c r="C13787" t="s">
        <v>442</v>
      </c>
      <c r="D13787" t="s">
        <v>441</v>
      </c>
      <c r="E13787" t="s">
        <v>1555</v>
      </c>
      <c r="F13787" t="s">
        <v>463</v>
      </c>
      <c r="G13787" t="s">
        <v>462</v>
      </c>
      <c r="H13787" s="122" t="s">
        <v>437</v>
      </c>
      <c r="I13787">
        <v>4725</v>
      </c>
      <c r="J13787" t="s">
        <v>199</v>
      </c>
      <c r="K13787" t="s">
        <v>198</v>
      </c>
      <c r="L13787">
        <f>I13787*$Q$4*2.2/1000</f>
        <v>18.279100224000004</v>
      </c>
    </row>
    <row r="13788" spans="1:12">
      <c r="A13788" s="118">
        <v>45231</v>
      </c>
      <c r="B13788" t="s">
        <v>443</v>
      </c>
      <c r="C13788" t="s">
        <v>442</v>
      </c>
      <c r="D13788" t="s">
        <v>441</v>
      </c>
      <c r="E13788" t="s">
        <v>1554</v>
      </c>
      <c r="F13788" t="s">
        <v>463</v>
      </c>
      <c r="G13788" t="s">
        <v>462</v>
      </c>
      <c r="H13788" s="122" t="s">
        <v>437</v>
      </c>
      <c r="I13788">
        <v>4725</v>
      </c>
      <c r="J13788" t="s">
        <v>199</v>
      </c>
      <c r="K13788" t="s">
        <v>198</v>
      </c>
      <c r="L13788">
        <f>I13788*$Q$4*2.2/1000</f>
        <v>18.279100224000004</v>
      </c>
    </row>
    <row r="13789" spans="1:12">
      <c r="A13789" s="118">
        <v>45170</v>
      </c>
      <c r="B13789" t="s">
        <v>333</v>
      </c>
      <c r="C13789" t="s">
        <v>332</v>
      </c>
      <c r="D13789" t="s">
        <v>519</v>
      </c>
      <c r="E13789" t="s">
        <v>1553</v>
      </c>
      <c r="F13789" t="s">
        <v>809</v>
      </c>
      <c r="G13789" t="s">
        <v>808</v>
      </c>
      <c r="H13789" t="s">
        <v>327</v>
      </c>
      <c r="I13789">
        <v>77</v>
      </c>
      <c r="J13789" t="s">
        <v>145</v>
      </c>
      <c r="K13789" t="s">
        <v>137</v>
      </c>
      <c r="L13789">
        <f>I13789*$Q$2/100/1000</f>
        <v>2.8489999999999999E-4</v>
      </c>
    </row>
    <row r="13790" spans="1:12">
      <c r="A13790" s="118">
        <v>45170</v>
      </c>
      <c r="B13790" t="s">
        <v>333</v>
      </c>
      <c r="C13790" t="s">
        <v>332</v>
      </c>
      <c r="D13790" t="s">
        <v>1221</v>
      </c>
      <c r="E13790" t="s">
        <v>1552</v>
      </c>
      <c r="F13790" t="s">
        <v>611</v>
      </c>
      <c r="G13790" t="s">
        <v>610</v>
      </c>
      <c r="H13790" t="s">
        <v>327</v>
      </c>
      <c r="I13790">
        <v>77</v>
      </c>
      <c r="J13790" t="s">
        <v>145</v>
      </c>
      <c r="K13790" t="s">
        <v>137</v>
      </c>
      <c r="L13790">
        <f>I13790*$Q$2/100/1000</f>
        <v>2.8489999999999999E-4</v>
      </c>
    </row>
    <row r="13791" spans="1:12">
      <c r="A13791" s="118">
        <v>45170</v>
      </c>
      <c r="B13791" t="s">
        <v>333</v>
      </c>
      <c r="C13791" t="s">
        <v>332</v>
      </c>
      <c r="D13791" t="s">
        <v>1209</v>
      </c>
      <c r="E13791" t="s">
        <v>1551</v>
      </c>
      <c r="F13791" t="s">
        <v>611</v>
      </c>
      <c r="G13791" t="s">
        <v>610</v>
      </c>
      <c r="H13791" t="s">
        <v>327</v>
      </c>
      <c r="I13791">
        <v>77</v>
      </c>
      <c r="J13791" t="s">
        <v>145</v>
      </c>
      <c r="K13791" t="s">
        <v>137</v>
      </c>
      <c r="L13791">
        <f>I13791*$Q$2/100/1000</f>
        <v>2.8489999999999999E-4</v>
      </c>
    </row>
    <row r="13792" spans="1:12">
      <c r="A13792" s="118">
        <v>45170</v>
      </c>
      <c r="B13792" t="s">
        <v>333</v>
      </c>
      <c r="C13792" t="s">
        <v>332</v>
      </c>
      <c r="D13792" t="s">
        <v>1200</v>
      </c>
      <c r="E13792" t="s">
        <v>1550</v>
      </c>
      <c r="F13792" t="s">
        <v>611</v>
      </c>
      <c r="G13792" t="s">
        <v>610</v>
      </c>
      <c r="H13792" t="s">
        <v>327</v>
      </c>
      <c r="I13792">
        <v>77</v>
      </c>
      <c r="J13792" t="s">
        <v>145</v>
      </c>
      <c r="K13792" t="s">
        <v>137</v>
      </c>
      <c r="L13792">
        <f>I13792*$Q$2/100/1000</f>
        <v>2.8489999999999999E-4</v>
      </c>
    </row>
    <row r="13793" spans="1:12">
      <c r="A13793" s="118">
        <v>45170</v>
      </c>
      <c r="B13793" t="s">
        <v>333</v>
      </c>
      <c r="C13793" t="s">
        <v>332</v>
      </c>
      <c r="D13793" t="s">
        <v>1197</v>
      </c>
      <c r="E13793" t="s">
        <v>1549</v>
      </c>
      <c r="F13793" t="s">
        <v>611</v>
      </c>
      <c r="G13793" t="s">
        <v>610</v>
      </c>
      <c r="H13793" t="s">
        <v>327</v>
      </c>
      <c r="I13793">
        <v>77</v>
      </c>
      <c r="J13793" t="s">
        <v>145</v>
      </c>
      <c r="K13793" t="s">
        <v>137</v>
      </c>
      <c r="L13793">
        <f>I13793*$Q$2/100/1000</f>
        <v>2.8489999999999999E-4</v>
      </c>
    </row>
    <row r="13794" spans="1:12">
      <c r="A13794" s="118">
        <v>45261</v>
      </c>
      <c r="B13794" t="s">
        <v>460</v>
      </c>
      <c r="C13794" t="s">
        <v>459</v>
      </c>
      <c r="D13794" t="s">
        <v>1548</v>
      </c>
      <c r="E13794" t="s">
        <v>1547</v>
      </c>
      <c r="F13794">
        <v>13204807</v>
      </c>
      <c r="G13794" t="s">
        <v>1050</v>
      </c>
      <c r="H13794" t="s">
        <v>455</v>
      </c>
      <c r="I13794">
        <v>103.6</v>
      </c>
      <c r="J13794" t="s">
        <v>145</v>
      </c>
      <c r="K13794" t="s">
        <v>137</v>
      </c>
      <c r="L13794">
        <f>I13794*$Q$2/100/1000</f>
        <v>3.8331999999999998E-4</v>
      </c>
    </row>
    <row r="13795" spans="1:12">
      <c r="A13795" s="118">
        <v>45261</v>
      </c>
      <c r="B13795" t="s">
        <v>180</v>
      </c>
      <c r="C13795" t="s">
        <v>179</v>
      </c>
      <c r="D13795" t="s">
        <v>1546</v>
      </c>
      <c r="E13795" t="s">
        <v>1545</v>
      </c>
      <c r="F13795" t="s">
        <v>1544</v>
      </c>
      <c r="G13795" t="s">
        <v>1543</v>
      </c>
      <c r="H13795" t="s">
        <v>174</v>
      </c>
      <c r="I13795">
        <v>3154</v>
      </c>
      <c r="J13795" t="s">
        <v>173</v>
      </c>
      <c r="K13795" t="s">
        <v>172</v>
      </c>
      <c r="L13795">
        <f>I13795*$Q$3/(1000/0.1)</f>
        <v>1.0118031999999999E-2</v>
      </c>
    </row>
    <row r="13796" spans="1:12">
      <c r="A13796" s="118">
        <v>45170</v>
      </c>
      <c r="B13796" t="s">
        <v>333</v>
      </c>
      <c r="C13796" t="s">
        <v>332</v>
      </c>
      <c r="D13796" t="s">
        <v>1216</v>
      </c>
      <c r="E13796" t="s">
        <v>1542</v>
      </c>
      <c r="F13796" t="s">
        <v>611</v>
      </c>
      <c r="G13796" t="s">
        <v>610</v>
      </c>
      <c r="H13796" t="s">
        <v>327</v>
      </c>
      <c r="I13796">
        <v>77</v>
      </c>
      <c r="J13796" t="s">
        <v>145</v>
      </c>
      <c r="K13796" t="s">
        <v>137</v>
      </c>
      <c r="L13796">
        <f>I13796*$Q$2/100/1000</f>
        <v>2.8489999999999999E-4</v>
      </c>
    </row>
    <row r="13797" spans="1:12">
      <c r="A13797" s="118">
        <v>45261</v>
      </c>
      <c r="B13797" t="s">
        <v>180</v>
      </c>
      <c r="C13797" t="s">
        <v>179</v>
      </c>
      <c r="D13797" t="s">
        <v>1541</v>
      </c>
      <c r="E13797" t="s">
        <v>1540</v>
      </c>
      <c r="F13797" t="s">
        <v>643</v>
      </c>
      <c r="G13797" t="s">
        <v>642</v>
      </c>
      <c r="H13797" t="s">
        <v>174</v>
      </c>
      <c r="I13797">
        <v>3154</v>
      </c>
      <c r="J13797" t="s">
        <v>173</v>
      </c>
      <c r="K13797" t="s">
        <v>172</v>
      </c>
      <c r="L13797">
        <f>I13797*$Q$3/(1000/25)</f>
        <v>2.5295079999999999</v>
      </c>
    </row>
    <row r="13798" spans="1:12">
      <c r="A13798" s="118">
        <v>45170</v>
      </c>
      <c r="B13798" t="s">
        <v>333</v>
      </c>
      <c r="C13798" t="s">
        <v>332</v>
      </c>
      <c r="D13798" t="s">
        <v>1165</v>
      </c>
      <c r="E13798" t="s">
        <v>1539</v>
      </c>
      <c r="F13798" t="s">
        <v>611</v>
      </c>
      <c r="G13798" t="s">
        <v>610</v>
      </c>
      <c r="H13798" t="s">
        <v>327</v>
      </c>
      <c r="I13798">
        <v>77</v>
      </c>
      <c r="J13798" t="s">
        <v>145</v>
      </c>
      <c r="K13798" t="s">
        <v>137</v>
      </c>
      <c r="L13798">
        <f>I13798*$Q$2/100/1000</f>
        <v>2.8489999999999999E-4</v>
      </c>
    </row>
    <row r="13799" spans="1:12">
      <c r="A13799" s="118">
        <v>45170</v>
      </c>
      <c r="B13799" t="s">
        <v>333</v>
      </c>
      <c r="C13799" t="s">
        <v>332</v>
      </c>
      <c r="D13799" t="s">
        <v>1195</v>
      </c>
      <c r="E13799" t="s">
        <v>1538</v>
      </c>
      <c r="F13799" t="s">
        <v>611</v>
      </c>
      <c r="G13799" t="s">
        <v>610</v>
      </c>
      <c r="H13799" t="s">
        <v>327</v>
      </c>
      <c r="I13799">
        <v>77</v>
      </c>
      <c r="J13799" t="s">
        <v>145</v>
      </c>
      <c r="K13799" t="s">
        <v>137</v>
      </c>
      <c r="L13799">
        <f>I13799*$Q$2/100/1000</f>
        <v>2.8489999999999999E-4</v>
      </c>
    </row>
    <row r="13800" spans="1:12">
      <c r="A13800" s="118">
        <v>45170</v>
      </c>
      <c r="B13800" t="s">
        <v>333</v>
      </c>
      <c r="C13800" t="s">
        <v>332</v>
      </c>
      <c r="D13800" t="s">
        <v>1193</v>
      </c>
      <c r="E13800" t="s">
        <v>1537</v>
      </c>
      <c r="F13800" t="s">
        <v>611</v>
      </c>
      <c r="G13800" t="s">
        <v>610</v>
      </c>
      <c r="H13800" t="s">
        <v>327</v>
      </c>
      <c r="I13800">
        <v>77</v>
      </c>
      <c r="J13800" t="s">
        <v>145</v>
      </c>
      <c r="K13800" t="s">
        <v>137</v>
      </c>
      <c r="L13800">
        <f>I13800*$Q$2/100/1000</f>
        <v>2.8489999999999999E-4</v>
      </c>
    </row>
    <row r="13801" spans="1:12">
      <c r="A13801" s="118">
        <v>45170</v>
      </c>
      <c r="B13801" t="s">
        <v>333</v>
      </c>
      <c r="C13801" t="s">
        <v>332</v>
      </c>
      <c r="D13801" t="s">
        <v>1185</v>
      </c>
      <c r="E13801" t="s">
        <v>1536</v>
      </c>
      <c r="F13801" t="s">
        <v>611</v>
      </c>
      <c r="G13801" t="s">
        <v>610</v>
      </c>
      <c r="H13801" t="s">
        <v>327</v>
      </c>
      <c r="I13801">
        <v>77</v>
      </c>
      <c r="J13801" t="s">
        <v>145</v>
      </c>
      <c r="K13801" t="s">
        <v>137</v>
      </c>
      <c r="L13801">
        <f>I13801*$Q$2/100/1000</f>
        <v>2.8489999999999999E-4</v>
      </c>
    </row>
    <row r="13802" spans="1:12">
      <c r="A13802" s="118">
        <v>45170</v>
      </c>
      <c r="B13802" t="s">
        <v>333</v>
      </c>
      <c r="C13802" t="s">
        <v>332</v>
      </c>
      <c r="D13802" t="s">
        <v>1189</v>
      </c>
      <c r="E13802" t="s">
        <v>1535</v>
      </c>
      <c r="F13802" t="s">
        <v>611</v>
      </c>
      <c r="G13802" t="s">
        <v>610</v>
      </c>
      <c r="H13802" t="s">
        <v>327</v>
      </c>
      <c r="I13802">
        <v>77</v>
      </c>
      <c r="J13802" t="s">
        <v>145</v>
      </c>
      <c r="K13802" t="s">
        <v>137</v>
      </c>
      <c r="L13802">
        <f>I13802*$Q$2/100/1000</f>
        <v>2.8489999999999999E-4</v>
      </c>
    </row>
    <row r="13803" spans="1:12">
      <c r="A13803" s="118">
        <v>45170</v>
      </c>
      <c r="B13803" t="s">
        <v>333</v>
      </c>
      <c r="C13803" t="s">
        <v>332</v>
      </c>
      <c r="D13803" t="s">
        <v>1178</v>
      </c>
      <c r="E13803" t="s">
        <v>1534</v>
      </c>
      <c r="F13803" t="s">
        <v>611</v>
      </c>
      <c r="G13803" t="s">
        <v>610</v>
      </c>
      <c r="H13803" t="s">
        <v>327</v>
      </c>
      <c r="I13803">
        <v>77</v>
      </c>
      <c r="J13803" t="s">
        <v>145</v>
      </c>
      <c r="K13803" t="s">
        <v>137</v>
      </c>
      <c r="L13803">
        <f>I13803*$Q$2/100/1000</f>
        <v>2.8489999999999999E-4</v>
      </c>
    </row>
    <row r="13804" spans="1:12">
      <c r="A13804" s="118">
        <v>45170</v>
      </c>
      <c r="B13804" t="s">
        <v>333</v>
      </c>
      <c r="C13804" t="s">
        <v>332</v>
      </c>
      <c r="D13804" t="s">
        <v>1187</v>
      </c>
      <c r="E13804" t="s">
        <v>1533</v>
      </c>
      <c r="F13804" t="s">
        <v>611</v>
      </c>
      <c r="G13804" t="s">
        <v>610</v>
      </c>
      <c r="H13804" t="s">
        <v>327</v>
      </c>
      <c r="I13804">
        <v>77</v>
      </c>
      <c r="J13804" t="s">
        <v>145</v>
      </c>
      <c r="K13804" t="s">
        <v>137</v>
      </c>
      <c r="L13804">
        <f>I13804*$Q$2/100/1000</f>
        <v>2.8489999999999999E-4</v>
      </c>
    </row>
    <row r="13805" spans="1:12">
      <c r="A13805" s="118">
        <v>45170</v>
      </c>
      <c r="B13805" t="s">
        <v>333</v>
      </c>
      <c r="C13805" t="s">
        <v>332</v>
      </c>
      <c r="D13805" t="s">
        <v>1183</v>
      </c>
      <c r="E13805" t="s">
        <v>1532</v>
      </c>
      <c r="F13805" t="s">
        <v>611</v>
      </c>
      <c r="G13805" t="s">
        <v>610</v>
      </c>
      <c r="H13805" t="s">
        <v>327</v>
      </c>
      <c r="I13805">
        <v>77</v>
      </c>
      <c r="J13805" t="s">
        <v>145</v>
      </c>
      <c r="K13805" t="s">
        <v>137</v>
      </c>
      <c r="L13805">
        <f>I13805*$Q$2/100/1000</f>
        <v>2.8489999999999999E-4</v>
      </c>
    </row>
    <row r="13806" spans="1:12">
      <c r="A13806" s="118">
        <v>45170</v>
      </c>
      <c r="B13806" t="s">
        <v>333</v>
      </c>
      <c r="C13806" t="s">
        <v>332</v>
      </c>
      <c r="D13806" t="s">
        <v>1181</v>
      </c>
      <c r="E13806" t="s">
        <v>1531</v>
      </c>
      <c r="F13806" t="s">
        <v>611</v>
      </c>
      <c r="G13806" t="s">
        <v>610</v>
      </c>
      <c r="H13806" t="s">
        <v>327</v>
      </c>
      <c r="I13806">
        <v>77</v>
      </c>
      <c r="J13806" t="s">
        <v>145</v>
      </c>
      <c r="K13806" t="s">
        <v>137</v>
      </c>
      <c r="L13806">
        <f>I13806*$Q$2/100/1000</f>
        <v>2.8489999999999999E-4</v>
      </c>
    </row>
    <row r="13807" spans="1:12">
      <c r="A13807" s="118">
        <v>45170</v>
      </c>
      <c r="B13807" t="s">
        <v>333</v>
      </c>
      <c r="C13807" t="s">
        <v>332</v>
      </c>
      <c r="D13807" t="s">
        <v>390</v>
      </c>
      <c r="E13807" t="s">
        <v>1530</v>
      </c>
      <c r="F13807" t="s">
        <v>899</v>
      </c>
      <c r="G13807" t="s">
        <v>898</v>
      </c>
      <c r="H13807" t="s">
        <v>327</v>
      </c>
      <c r="I13807">
        <v>77</v>
      </c>
      <c r="J13807" t="s">
        <v>145</v>
      </c>
      <c r="K13807" t="s">
        <v>137</v>
      </c>
      <c r="L13807">
        <f>I13807*$Q$2/100/1000</f>
        <v>2.8489999999999999E-4</v>
      </c>
    </row>
    <row r="13808" spans="1:12">
      <c r="A13808" s="118">
        <v>45261</v>
      </c>
      <c r="B13808" t="s">
        <v>574</v>
      </c>
      <c r="C13808" t="s">
        <v>573</v>
      </c>
      <c r="D13808" t="s">
        <v>1529</v>
      </c>
      <c r="E13808" t="s">
        <v>1528</v>
      </c>
      <c r="F13808">
        <v>1</v>
      </c>
      <c r="G13808" t="s">
        <v>667</v>
      </c>
      <c r="H13808" t="s">
        <v>569</v>
      </c>
      <c r="I13808">
        <v>298</v>
      </c>
      <c r="J13808" t="s">
        <v>145</v>
      </c>
      <c r="K13808" t="s">
        <v>137</v>
      </c>
      <c r="L13808">
        <f>I13808*$Q$2/100/1000</f>
        <v>1.1026E-3</v>
      </c>
    </row>
    <row r="13809" spans="1:12">
      <c r="A13809" s="118">
        <v>45170</v>
      </c>
      <c r="B13809" t="s">
        <v>333</v>
      </c>
      <c r="C13809" t="s">
        <v>332</v>
      </c>
      <c r="D13809" t="s">
        <v>422</v>
      </c>
      <c r="E13809" t="s">
        <v>1527</v>
      </c>
      <c r="F13809" t="s">
        <v>899</v>
      </c>
      <c r="G13809" t="s">
        <v>898</v>
      </c>
      <c r="H13809" t="s">
        <v>327</v>
      </c>
      <c r="I13809">
        <v>77</v>
      </c>
      <c r="J13809" t="s">
        <v>145</v>
      </c>
      <c r="K13809" t="s">
        <v>137</v>
      </c>
      <c r="L13809">
        <f>I13809*$Q$2/100/1000</f>
        <v>2.8489999999999999E-4</v>
      </c>
    </row>
    <row r="13810" spans="1:12">
      <c r="A13810" s="118">
        <v>45170</v>
      </c>
      <c r="B13810" t="s">
        <v>333</v>
      </c>
      <c r="C13810" t="s">
        <v>332</v>
      </c>
      <c r="D13810" t="s">
        <v>547</v>
      </c>
      <c r="E13810" t="s">
        <v>1526</v>
      </c>
      <c r="F13810" t="s">
        <v>899</v>
      </c>
      <c r="G13810" t="s">
        <v>898</v>
      </c>
      <c r="H13810" t="s">
        <v>327</v>
      </c>
      <c r="I13810">
        <v>77</v>
      </c>
      <c r="J13810" t="s">
        <v>145</v>
      </c>
      <c r="K13810" t="s">
        <v>137</v>
      </c>
      <c r="L13810">
        <f>I13810*$Q$2/100/1000</f>
        <v>2.8489999999999999E-4</v>
      </c>
    </row>
    <row r="13811" spans="1:12">
      <c r="A13811" s="118">
        <v>45170</v>
      </c>
      <c r="B13811" t="s">
        <v>333</v>
      </c>
      <c r="C13811" t="s">
        <v>332</v>
      </c>
      <c r="D13811" t="s">
        <v>428</v>
      </c>
      <c r="E13811" t="s">
        <v>1525</v>
      </c>
      <c r="F13811" t="s">
        <v>899</v>
      </c>
      <c r="G13811" t="s">
        <v>898</v>
      </c>
      <c r="H13811" t="s">
        <v>327</v>
      </c>
      <c r="I13811">
        <v>77</v>
      </c>
      <c r="J13811" t="s">
        <v>145</v>
      </c>
      <c r="K13811" t="s">
        <v>137</v>
      </c>
      <c r="L13811">
        <f>I13811*$Q$2/100/1000</f>
        <v>2.8489999999999999E-4</v>
      </c>
    </row>
    <row r="13812" spans="1:12">
      <c r="A13812" s="118">
        <v>45170</v>
      </c>
      <c r="B13812" t="s">
        <v>333</v>
      </c>
      <c r="C13812" t="s">
        <v>332</v>
      </c>
      <c r="D13812" t="s">
        <v>431</v>
      </c>
      <c r="E13812" t="s">
        <v>1524</v>
      </c>
      <c r="F13812" t="s">
        <v>899</v>
      </c>
      <c r="G13812" t="s">
        <v>898</v>
      </c>
      <c r="H13812" t="s">
        <v>327</v>
      </c>
      <c r="I13812">
        <v>77</v>
      </c>
      <c r="J13812" t="s">
        <v>145</v>
      </c>
      <c r="K13812" t="s">
        <v>137</v>
      </c>
      <c r="L13812">
        <f>I13812*$Q$2/100/1000</f>
        <v>2.8489999999999999E-4</v>
      </c>
    </row>
    <row r="13813" spans="1:12">
      <c r="A13813" s="118">
        <v>45170</v>
      </c>
      <c r="B13813" t="s">
        <v>333</v>
      </c>
      <c r="C13813" t="s">
        <v>332</v>
      </c>
      <c r="D13813" t="s">
        <v>526</v>
      </c>
      <c r="E13813" t="s">
        <v>1523</v>
      </c>
      <c r="F13813" t="s">
        <v>899</v>
      </c>
      <c r="G13813" t="s">
        <v>898</v>
      </c>
      <c r="H13813" t="s">
        <v>327</v>
      </c>
      <c r="I13813">
        <v>77</v>
      </c>
      <c r="J13813" t="s">
        <v>145</v>
      </c>
      <c r="K13813" t="s">
        <v>137</v>
      </c>
      <c r="L13813">
        <f>I13813*$Q$2/100/1000</f>
        <v>2.8489999999999999E-4</v>
      </c>
    </row>
    <row r="13814" spans="1:12">
      <c r="A13814" s="118">
        <v>45170</v>
      </c>
      <c r="B13814" t="s">
        <v>333</v>
      </c>
      <c r="C13814" t="s">
        <v>332</v>
      </c>
      <c r="D13814" t="s">
        <v>354</v>
      </c>
      <c r="E13814" t="s">
        <v>1522</v>
      </c>
      <c r="F13814" t="s">
        <v>899</v>
      </c>
      <c r="G13814" t="s">
        <v>898</v>
      </c>
      <c r="H13814" t="s">
        <v>327</v>
      </c>
      <c r="I13814">
        <v>77</v>
      </c>
      <c r="J13814" t="s">
        <v>145</v>
      </c>
      <c r="K13814" t="s">
        <v>137</v>
      </c>
      <c r="L13814">
        <f>I13814*$Q$2/100/1000</f>
        <v>2.8489999999999999E-4</v>
      </c>
    </row>
    <row r="13815" spans="1:12">
      <c r="A13815" s="118">
        <v>45170</v>
      </c>
      <c r="B13815" t="s">
        <v>333</v>
      </c>
      <c r="C13815" t="s">
        <v>332</v>
      </c>
      <c r="D13815" t="s">
        <v>501</v>
      </c>
      <c r="E13815" t="s">
        <v>1521</v>
      </c>
      <c r="F13815" t="s">
        <v>899</v>
      </c>
      <c r="G13815" t="s">
        <v>898</v>
      </c>
      <c r="H13815" t="s">
        <v>327</v>
      </c>
      <c r="I13815">
        <v>77</v>
      </c>
      <c r="J13815" t="s">
        <v>145</v>
      </c>
      <c r="K13815" t="s">
        <v>137</v>
      </c>
      <c r="L13815">
        <f>I13815*$Q$2/100/1000</f>
        <v>2.8489999999999999E-4</v>
      </c>
    </row>
    <row r="13816" spans="1:12">
      <c r="A13816" s="118">
        <v>45170</v>
      </c>
      <c r="B13816" t="s">
        <v>333</v>
      </c>
      <c r="C13816" t="s">
        <v>332</v>
      </c>
      <c r="D13816" t="s">
        <v>349</v>
      </c>
      <c r="E13816" t="s">
        <v>1520</v>
      </c>
      <c r="F13816" t="s">
        <v>899</v>
      </c>
      <c r="G13816" t="s">
        <v>898</v>
      </c>
      <c r="H13816" t="s">
        <v>327</v>
      </c>
      <c r="I13816">
        <v>77</v>
      </c>
      <c r="J13816" t="s">
        <v>145</v>
      </c>
      <c r="K13816" t="s">
        <v>137</v>
      </c>
      <c r="L13816">
        <f>I13816*$Q$2/100/1000</f>
        <v>2.8489999999999999E-4</v>
      </c>
    </row>
    <row r="13817" spans="1:12">
      <c r="A13817" s="118">
        <v>45261</v>
      </c>
      <c r="B13817" t="s">
        <v>305</v>
      </c>
      <c r="C13817" t="s">
        <v>304</v>
      </c>
      <c r="D13817" t="s">
        <v>1519</v>
      </c>
      <c r="E13817" t="s">
        <v>1518</v>
      </c>
      <c r="F13817">
        <v>85212336</v>
      </c>
      <c r="G13817" t="s">
        <v>1517</v>
      </c>
      <c r="H13817" t="s">
        <v>300</v>
      </c>
      <c r="I13817">
        <v>12.8</v>
      </c>
      <c r="J13817" t="s">
        <v>145</v>
      </c>
      <c r="K13817" t="s">
        <v>137</v>
      </c>
      <c r="L13817">
        <f>I13817*$Q$2/100/1000</f>
        <v>4.7360000000000001E-5</v>
      </c>
    </row>
    <row r="13818" spans="1:12">
      <c r="A13818" s="118">
        <v>45170</v>
      </c>
      <c r="B13818" t="s">
        <v>333</v>
      </c>
      <c r="C13818" t="s">
        <v>332</v>
      </c>
      <c r="D13818" t="s">
        <v>347</v>
      </c>
      <c r="E13818" t="s">
        <v>1516</v>
      </c>
      <c r="F13818" t="s">
        <v>899</v>
      </c>
      <c r="G13818" t="s">
        <v>898</v>
      </c>
      <c r="H13818" t="s">
        <v>327</v>
      </c>
      <c r="I13818">
        <v>77</v>
      </c>
      <c r="J13818" t="s">
        <v>145</v>
      </c>
      <c r="K13818" t="s">
        <v>137</v>
      </c>
      <c r="L13818">
        <f>I13818*$Q$2/100/1000</f>
        <v>2.8489999999999999E-4</v>
      </c>
    </row>
    <row r="13819" spans="1:12">
      <c r="A13819" s="118">
        <v>45170</v>
      </c>
      <c r="B13819" t="s">
        <v>333</v>
      </c>
      <c r="C13819" t="s">
        <v>332</v>
      </c>
      <c r="D13819" t="s">
        <v>700</v>
      </c>
      <c r="E13819" t="s">
        <v>1515</v>
      </c>
      <c r="F13819" t="s">
        <v>1103</v>
      </c>
      <c r="G13819" t="s">
        <v>1102</v>
      </c>
      <c r="H13819" t="s">
        <v>327</v>
      </c>
      <c r="I13819">
        <v>77</v>
      </c>
      <c r="J13819" t="s">
        <v>145</v>
      </c>
      <c r="K13819" t="s">
        <v>137</v>
      </c>
      <c r="L13819">
        <f>I13819*$Q$2/100/1000</f>
        <v>2.8489999999999999E-4</v>
      </c>
    </row>
    <row r="13820" spans="1:12">
      <c r="A13820" s="118">
        <v>45170</v>
      </c>
      <c r="B13820" t="s">
        <v>333</v>
      </c>
      <c r="C13820" t="s">
        <v>332</v>
      </c>
      <c r="D13820" t="s">
        <v>404</v>
      </c>
      <c r="E13820" t="s">
        <v>1514</v>
      </c>
      <c r="F13820" t="s">
        <v>1103</v>
      </c>
      <c r="G13820" t="s">
        <v>1102</v>
      </c>
      <c r="H13820" t="s">
        <v>327</v>
      </c>
      <c r="I13820">
        <v>77</v>
      </c>
      <c r="J13820" t="s">
        <v>145</v>
      </c>
      <c r="K13820" t="s">
        <v>137</v>
      </c>
      <c r="L13820">
        <f>I13820*$Q$2/100/1000</f>
        <v>2.8489999999999999E-4</v>
      </c>
    </row>
    <row r="13821" spans="1:12">
      <c r="A13821" s="118">
        <v>45261</v>
      </c>
      <c r="B13821" t="s">
        <v>240</v>
      </c>
      <c r="C13821" t="s">
        <v>239</v>
      </c>
      <c r="D13821" t="s">
        <v>1513</v>
      </c>
      <c r="E13821" t="s">
        <v>1512</v>
      </c>
      <c r="F13821" t="s">
        <v>788</v>
      </c>
      <c r="G13821" t="s">
        <v>787</v>
      </c>
      <c r="H13821" t="s">
        <v>235</v>
      </c>
      <c r="I13821">
        <v>390</v>
      </c>
      <c r="J13821" t="s">
        <v>145</v>
      </c>
      <c r="K13821" t="s">
        <v>137</v>
      </c>
      <c r="L13821">
        <f>I13821*$Q$2/100/1000</f>
        <v>1.4430000000000001E-3</v>
      </c>
    </row>
    <row r="13822" spans="1:12">
      <c r="A13822" s="118">
        <v>45261</v>
      </c>
      <c r="B13822" t="s">
        <v>240</v>
      </c>
      <c r="C13822" t="s">
        <v>239</v>
      </c>
      <c r="D13822" t="s">
        <v>1511</v>
      </c>
      <c r="E13822" t="s">
        <v>1510</v>
      </c>
      <c r="F13822" t="s">
        <v>788</v>
      </c>
      <c r="G13822" t="s">
        <v>787</v>
      </c>
      <c r="H13822" t="s">
        <v>235</v>
      </c>
      <c r="I13822">
        <v>390</v>
      </c>
      <c r="J13822" t="s">
        <v>145</v>
      </c>
      <c r="K13822" t="s">
        <v>137</v>
      </c>
      <c r="L13822">
        <f>I13822*$Q$2/100/1000</f>
        <v>1.4430000000000001E-3</v>
      </c>
    </row>
    <row r="13823" spans="1:12">
      <c r="A13823" s="118">
        <v>45261</v>
      </c>
      <c r="B13823" t="s">
        <v>240</v>
      </c>
      <c r="C13823" t="s">
        <v>239</v>
      </c>
      <c r="D13823" t="s">
        <v>1506</v>
      </c>
      <c r="E13823" t="s">
        <v>1509</v>
      </c>
      <c r="F13823" t="s">
        <v>788</v>
      </c>
      <c r="G13823" t="s">
        <v>787</v>
      </c>
      <c r="H13823" t="s">
        <v>235</v>
      </c>
      <c r="I13823">
        <v>390</v>
      </c>
      <c r="J13823" t="s">
        <v>145</v>
      </c>
      <c r="K13823" t="s">
        <v>137</v>
      </c>
      <c r="L13823">
        <f>I13823*$Q$2/100/1000</f>
        <v>1.4430000000000001E-3</v>
      </c>
    </row>
    <row r="13824" spans="1:12">
      <c r="A13824" s="118">
        <v>45261</v>
      </c>
      <c r="B13824" t="s">
        <v>271</v>
      </c>
      <c r="C13824" t="s">
        <v>270</v>
      </c>
      <c r="D13824" t="s">
        <v>1508</v>
      </c>
      <c r="E13824" t="s">
        <v>1507</v>
      </c>
      <c r="F13824">
        <v>30202403</v>
      </c>
      <c r="G13824" t="s">
        <v>267</v>
      </c>
      <c r="H13824" t="s">
        <v>266</v>
      </c>
      <c r="I13824">
        <v>180</v>
      </c>
      <c r="J13824" t="s">
        <v>145</v>
      </c>
      <c r="K13824" t="s">
        <v>137</v>
      </c>
      <c r="L13824">
        <f>I13824*$Q$2/100/1000</f>
        <v>6.6599999999999993E-4</v>
      </c>
    </row>
    <row r="13825" spans="1:12">
      <c r="A13825" s="118">
        <v>45261</v>
      </c>
      <c r="B13825" t="s">
        <v>240</v>
      </c>
      <c r="C13825" t="s">
        <v>239</v>
      </c>
      <c r="D13825" t="s">
        <v>1506</v>
      </c>
      <c r="E13825" t="s">
        <v>1505</v>
      </c>
      <c r="F13825" t="s">
        <v>768</v>
      </c>
      <c r="G13825" t="s">
        <v>767</v>
      </c>
      <c r="H13825" t="s">
        <v>235</v>
      </c>
      <c r="I13825">
        <v>390</v>
      </c>
      <c r="J13825" t="s">
        <v>145</v>
      </c>
      <c r="K13825" t="s">
        <v>137</v>
      </c>
      <c r="L13825">
        <f>I13825*$Q$2/100/1000</f>
        <v>1.4430000000000001E-3</v>
      </c>
    </row>
    <row r="13826" spans="1:12">
      <c r="A13826" s="118">
        <v>45170</v>
      </c>
      <c r="B13826" t="s">
        <v>333</v>
      </c>
      <c r="C13826" t="s">
        <v>332</v>
      </c>
      <c r="D13826" t="s">
        <v>374</v>
      </c>
      <c r="E13826" t="s">
        <v>1504</v>
      </c>
      <c r="F13826" t="s">
        <v>1103</v>
      </c>
      <c r="G13826" t="s">
        <v>1102</v>
      </c>
      <c r="H13826" t="s">
        <v>327</v>
      </c>
      <c r="I13826">
        <v>77</v>
      </c>
      <c r="J13826" t="s">
        <v>145</v>
      </c>
      <c r="K13826" t="s">
        <v>137</v>
      </c>
      <c r="L13826">
        <f>I13826*$Q$2/100/1000</f>
        <v>2.8489999999999999E-4</v>
      </c>
    </row>
    <row r="13827" spans="1:12">
      <c r="A13827" s="118">
        <v>45261</v>
      </c>
      <c r="B13827" t="s">
        <v>240</v>
      </c>
      <c r="C13827" t="s">
        <v>239</v>
      </c>
      <c r="D13827" t="s">
        <v>1503</v>
      </c>
      <c r="E13827" t="s">
        <v>1502</v>
      </c>
      <c r="F13827" t="s">
        <v>1501</v>
      </c>
      <c r="G13827" t="s">
        <v>1500</v>
      </c>
      <c r="H13827" t="s">
        <v>235</v>
      </c>
      <c r="I13827">
        <v>390</v>
      </c>
      <c r="J13827" t="s">
        <v>145</v>
      </c>
      <c r="K13827" t="s">
        <v>137</v>
      </c>
      <c r="L13827">
        <f>I13827*$Q$2/100/1000</f>
        <v>1.4430000000000001E-3</v>
      </c>
    </row>
    <row r="13828" spans="1:12">
      <c r="A13828" s="118">
        <v>45261</v>
      </c>
      <c r="B13828" t="s">
        <v>240</v>
      </c>
      <c r="C13828" t="s">
        <v>239</v>
      </c>
      <c r="D13828" t="s">
        <v>1499</v>
      </c>
      <c r="E13828" t="s">
        <v>1498</v>
      </c>
      <c r="F13828" t="s">
        <v>1497</v>
      </c>
      <c r="G13828" t="s">
        <v>1496</v>
      </c>
      <c r="H13828" t="s">
        <v>235</v>
      </c>
      <c r="I13828">
        <v>390</v>
      </c>
      <c r="J13828" t="s">
        <v>145</v>
      </c>
      <c r="K13828" t="s">
        <v>137</v>
      </c>
      <c r="L13828">
        <f>I13828*$Q$2/100/1000</f>
        <v>1.4430000000000001E-3</v>
      </c>
    </row>
    <row r="13829" spans="1:12">
      <c r="A13829" s="118">
        <v>45261</v>
      </c>
      <c r="B13829" t="s">
        <v>647</v>
      </c>
      <c r="C13829" t="s">
        <v>646</v>
      </c>
      <c r="D13829" t="s">
        <v>1495</v>
      </c>
      <c r="E13829" t="s">
        <v>1494</v>
      </c>
      <c r="F13829" t="s">
        <v>643</v>
      </c>
      <c r="G13829" t="s">
        <v>642</v>
      </c>
      <c r="H13829" t="s">
        <v>174</v>
      </c>
      <c r="I13829">
        <v>3154</v>
      </c>
      <c r="J13829" t="s">
        <v>173</v>
      </c>
      <c r="K13829" t="s">
        <v>172</v>
      </c>
      <c r="L13829">
        <f>I13829*$Q$3/(1000/25)</f>
        <v>2.5295079999999999</v>
      </c>
    </row>
    <row r="13830" spans="1:12">
      <c r="A13830" s="118">
        <v>45170</v>
      </c>
      <c r="B13830" t="s">
        <v>333</v>
      </c>
      <c r="C13830" t="s">
        <v>332</v>
      </c>
      <c r="D13830" t="s">
        <v>394</v>
      </c>
      <c r="E13830" t="s">
        <v>1493</v>
      </c>
      <c r="F13830" t="s">
        <v>1103</v>
      </c>
      <c r="G13830" t="s">
        <v>1102</v>
      </c>
      <c r="H13830" t="s">
        <v>327</v>
      </c>
      <c r="I13830">
        <v>77</v>
      </c>
      <c r="J13830" t="s">
        <v>145</v>
      </c>
      <c r="K13830" t="s">
        <v>137</v>
      </c>
      <c r="L13830">
        <f>I13830*$Q$2/100/1000</f>
        <v>2.8489999999999999E-4</v>
      </c>
    </row>
    <row r="13831" spans="1:12">
      <c r="A13831" s="118">
        <v>45170</v>
      </c>
      <c r="B13831" t="s">
        <v>333</v>
      </c>
      <c r="C13831" t="s">
        <v>332</v>
      </c>
      <c r="D13831" t="s">
        <v>392</v>
      </c>
      <c r="E13831" t="s">
        <v>1492</v>
      </c>
      <c r="F13831" t="s">
        <v>1103</v>
      </c>
      <c r="G13831" t="s">
        <v>1102</v>
      </c>
      <c r="H13831" t="s">
        <v>327</v>
      </c>
      <c r="I13831">
        <v>77</v>
      </c>
      <c r="J13831" t="s">
        <v>145</v>
      </c>
      <c r="K13831" t="s">
        <v>137</v>
      </c>
      <c r="L13831">
        <f>I13831*$Q$2/100/1000</f>
        <v>2.8489999999999999E-4</v>
      </c>
    </row>
    <row r="13832" spans="1:12">
      <c r="A13832" s="118">
        <v>45170</v>
      </c>
      <c r="B13832" t="s">
        <v>333</v>
      </c>
      <c r="C13832" t="s">
        <v>332</v>
      </c>
      <c r="D13832" t="s">
        <v>390</v>
      </c>
      <c r="E13832" t="s">
        <v>1491</v>
      </c>
      <c r="F13832" t="s">
        <v>1103</v>
      </c>
      <c r="G13832" t="s">
        <v>1102</v>
      </c>
      <c r="H13832" t="s">
        <v>327</v>
      </c>
      <c r="I13832">
        <v>77</v>
      </c>
      <c r="J13832" t="s">
        <v>145</v>
      </c>
      <c r="K13832" t="s">
        <v>137</v>
      </c>
      <c r="L13832">
        <f>I13832*$Q$2/100/1000</f>
        <v>2.8489999999999999E-4</v>
      </c>
    </row>
    <row r="13833" spans="1:12">
      <c r="A13833" s="118">
        <v>45170</v>
      </c>
      <c r="B13833" t="s">
        <v>333</v>
      </c>
      <c r="C13833" t="s">
        <v>332</v>
      </c>
      <c r="D13833" t="s">
        <v>422</v>
      </c>
      <c r="E13833" t="s">
        <v>1490</v>
      </c>
      <c r="F13833" t="s">
        <v>1103</v>
      </c>
      <c r="G13833" t="s">
        <v>1102</v>
      </c>
      <c r="H13833" t="s">
        <v>327</v>
      </c>
      <c r="I13833">
        <v>77</v>
      </c>
      <c r="J13833" t="s">
        <v>145</v>
      </c>
      <c r="K13833" t="s">
        <v>137</v>
      </c>
      <c r="L13833">
        <f>I13833*$Q$2/100/1000</f>
        <v>2.8489999999999999E-4</v>
      </c>
    </row>
    <row r="13834" spans="1:12">
      <c r="A13834" s="118">
        <v>45170</v>
      </c>
      <c r="B13834" t="s">
        <v>333</v>
      </c>
      <c r="C13834" t="s">
        <v>332</v>
      </c>
      <c r="D13834" t="s">
        <v>547</v>
      </c>
      <c r="E13834" t="s">
        <v>1489</v>
      </c>
      <c r="F13834" t="s">
        <v>1103</v>
      </c>
      <c r="G13834" t="s">
        <v>1102</v>
      </c>
      <c r="H13834" t="s">
        <v>327</v>
      </c>
      <c r="I13834">
        <v>77</v>
      </c>
      <c r="J13834" t="s">
        <v>145</v>
      </c>
      <c r="K13834" t="s">
        <v>137</v>
      </c>
      <c r="L13834">
        <f>I13834*$Q$2/100/1000</f>
        <v>2.8489999999999999E-4</v>
      </c>
    </row>
    <row r="13835" spans="1:12">
      <c r="A13835" s="118">
        <v>45170</v>
      </c>
      <c r="B13835" t="s">
        <v>333</v>
      </c>
      <c r="C13835" t="s">
        <v>332</v>
      </c>
      <c r="D13835" t="s">
        <v>428</v>
      </c>
      <c r="E13835" t="s">
        <v>1488</v>
      </c>
      <c r="F13835" t="s">
        <v>1103</v>
      </c>
      <c r="G13835" t="s">
        <v>1102</v>
      </c>
      <c r="H13835" t="s">
        <v>327</v>
      </c>
      <c r="I13835">
        <v>77</v>
      </c>
      <c r="J13835" t="s">
        <v>145</v>
      </c>
      <c r="K13835" t="s">
        <v>137</v>
      </c>
      <c r="L13835">
        <f>I13835*$Q$2/100/1000</f>
        <v>2.8489999999999999E-4</v>
      </c>
    </row>
    <row r="13836" spans="1:12">
      <c r="A13836" s="118">
        <v>45170</v>
      </c>
      <c r="B13836" t="s">
        <v>333</v>
      </c>
      <c r="C13836" t="s">
        <v>332</v>
      </c>
      <c r="D13836" t="s">
        <v>431</v>
      </c>
      <c r="E13836" t="s">
        <v>1487</v>
      </c>
      <c r="F13836" t="s">
        <v>1103</v>
      </c>
      <c r="G13836" t="s">
        <v>1102</v>
      </c>
      <c r="H13836" t="s">
        <v>327</v>
      </c>
      <c r="I13836">
        <v>77</v>
      </c>
      <c r="J13836" t="s">
        <v>145</v>
      </c>
      <c r="K13836" t="s">
        <v>137</v>
      </c>
      <c r="L13836">
        <f>I13836*$Q$2/100/1000</f>
        <v>2.8489999999999999E-4</v>
      </c>
    </row>
    <row r="13837" spans="1:12">
      <c r="A13837" s="118">
        <v>44986</v>
      </c>
      <c r="B13837" t="s">
        <v>229</v>
      </c>
      <c r="C13837" t="s">
        <v>228</v>
      </c>
      <c r="D13837" t="s">
        <v>734</v>
      </c>
      <c r="E13837" t="s">
        <v>1486</v>
      </c>
      <c r="F13837">
        <v>101046025</v>
      </c>
      <c r="G13837" t="s">
        <v>732</v>
      </c>
      <c r="H13837" t="s">
        <v>224</v>
      </c>
      <c r="I13837">
        <v>5.8</v>
      </c>
      <c r="J13837" t="s">
        <v>223</v>
      </c>
      <c r="K13837" t="s">
        <v>137</v>
      </c>
      <c r="L13837">
        <f>I13837*$Q$5/1000</f>
        <v>5.8971500000000003E-3</v>
      </c>
    </row>
    <row r="13838" spans="1:12">
      <c r="A13838" s="118">
        <v>45170</v>
      </c>
      <c r="B13838" t="s">
        <v>333</v>
      </c>
      <c r="C13838" t="s">
        <v>332</v>
      </c>
      <c r="D13838" t="s">
        <v>526</v>
      </c>
      <c r="E13838" t="s">
        <v>1485</v>
      </c>
      <c r="F13838" t="s">
        <v>1103</v>
      </c>
      <c r="G13838" t="s">
        <v>1102</v>
      </c>
      <c r="H13838" t="s">
        <v>327</v>
      </c>
      <c r="I13838">
        <v>77</v>
      </c>
      <c r="J13838" t="s">
        <v>145</v>
      </c>
      <c r="K13838" t="s">
        <v>137</v>
      </c>
      <c r="L13838">
        <f>I13838*$Q$2/100/1000</f>
        <v>2.8489999999999999E-4</v>
      </c>
    </row>
    <row r="13839" spans="1:12">
      <c r="A13839" s="118">
        <v>45170</v>
      </c>
      <c r="B13839" t="s">
        <v>333</v>
      </c>
      <c r="C13839" t="s">
        <v>332</v>
      </c>
      <c r="D13839" t="s">
        <v>354</v>
      </c>
      <c r="E13839" t="s">
        <v>1484</v>
      </c>
      <c r="F13839" t="s">
        <v>1103</v>
      </c>
      <c r="G13839" t="s">
        <v>1102</v>
      </c>
      <c r="H13839" t="s">
        <v>327</v>
      </c>
      <c r="I13839">
        <v>77</v>
      </c>
      <c r="J13839" t="s">
        <v>145</v>
      </c>
      <c r="K13839" t="s">
        <v>137</v>
      </c>
      <c r="L13839">
        <f>I13839*$Q$2/100/1000</f>
        <v>2.8489999999999999E-4</v>
      </c>
    </row>
    <row r="13840" spans="1:12">
      <c r="A13840" s="118">
        <v>45170</v>
      </c>
      <c r="B13840" t="s">
        <v>333</v>
      </c>
      <c r="C13840" t="s">
        <v>332</v>
      </c>
      <c r="D13840" t="s">
        <v>545</v>
      </c>
      <c r="E13840" t="s">
        <v>1483</v>
      </c>
      <c r="F13840" t="s">
        <v>1103</v>
      </c>
      <c r="G13840" t="s">
        <v>1102</v>
      </c>
      <c r="H13840" t="s">
        <v>327</v>
      </c>
      <c r="I13840">
        <v>77</v>
      </c>
      <c r="J13840" t="s">
        <v>145</v>
      </c>
      <c r="K13840" t="s">
        <v>137</v>
      </c>
      <c r="L13840">
        <f>I13840*$Q$2/100/1000</f>
        <v>2.8489999999999999E-4</v>
      </c>
    </row>
    <row r="13841" spans="1:12">
      <c r="A13841" s="118">
        <v>45170</v>
      </c>
      <c r="B13841" t="s">
        <v>333</v>
      </c>
      <c r="C13841" t="s">
        <v>332</v>
      </c>
      <c r="D13841" t="s">
        <v>596</v>
      </c>
      <c r="E13841" t="s">
        <v>1482</v>
      </c>
      <c r="F13841" t="s">
        <v>1103</v>
      </c>
      <c r="G13841" t="s">
        <v>1102</v>
      </c>
      <c r="H13841" t="s">
        <v>327</v>
      </c>
      <c r="I13841">
        <v>77</v>
      </c>
      <c r="J13841" t="s">
        <v>145</v>
      </c>
      <c r="K13841" t="s">
        <v>137</v>
      </c>
      <c r="L13841">
        <f>I13841*$Q$2/100/1000</f>
        <v>2.8489999999999999E-4</v>
      </c>
    </row>
    <row r="13842" spans="1:12">
      <c r="A13842" s="118">
        <v>45170</v>
      </c>
      <c r="B13842" t="s">
        <v>333</v>
      </c>
      <c r="C13842" t="s">
        <v>332</v>
      </c>
      <c r="D13842" t="s">
        <v>653</v>
      </c>
      <c r="E13842" t="s">
        <v>1481</v>
      </c>
      <c r="F13842" t="s">
        <v>1103</v>
      </c>
      <c r="G13842" t="s">
        <v>1102</v>
      </c>
      <c r="H13842" t="s">
        <v>327</v>
      </c>
      <c r="I13842">
        <v>77</v>
      </c>
      <c r="J13842" t="s">
        <v>145</v>
      </c>
      <c r="K13842" t="s">
        <v>137</v>
      </c>
      <c r="L13842">
        <f>I13842*$Q$2/100/1000</f>
        <v>2.8489999999999999E-4</v>
      </c>
    </row>
    <row r="13843" spans="1:12">
      <c r="A13843" s="118">
        <v>45261</v>
      </c>
      <c r="B13843" t="s">
        <v>271</v>
      </c>
      <c r="C13843" t="s">
        <v>270</v>
      </c>
      <c r="D13843" t="s">
        <v>269</v>
      </c>
      <c r="E13843" t="s">
        <v>1480</v>
      </c>
      <c r="F13843">
        <v>30202403</v>
      </c>
      <c r="G13843" t="s">
        <v>267</v>
      </c>
      <c r="H13843" t="s">
        <v>266</v>
      </c>
      <c r="I13843">
        <v>180</v>
      </c>
      <c r="J13843" t="s">
        <v>145</v>
      </c>
      <c r="K13843" t="s">
        <v>137</v>
      </c>
      <c r="L13843">
        <f>I13843*$Q$2/100/1000</f>
        <v>6.6599999999999993E-4</v>
      </c>
    </row>
    <row r="13844" spans="1:12">
      <c r="A13844" s="118">
        <v>45170</v>
      </c>
      <c r="B13844" t="s">
        <v>333</v>
      </c>
      <c r="C13844" t="s">
        <v>332</v>
      </c>
      <c r="D13844" t="s">
        <v>1181</v>
      </c>
      <c r="E13844" t="s">
        <v>1479</v>
      </c>
      <c r="F13844" t="s">
        <v>388</v>
      </c>
      <c r="G13844" t="s">
        <v>387</v>
      </c>
      <c r="H13844" t="s">
        <v>327</v>
      </c>
      <c r="I13844">
        <v>77</v>
      </c>
      <c r="J13844" t="s">
        <v>145</v>
      </c>
      <c r="K13844" t="s">
        <v>137</v>
      </c>
      <c r="L13844">
        <f>I13844*$Q$2/100/1000</f>
        <v>2.8489999999999999E-4</v>
      </c>
    </row>
    <row r="13845" spans="1:12">
      <c r="A13845" s="118">
        <v>45261</v>
      </c>
      <c r="B13845" t="s">
        <v>565</v>
      </c>
      <c r="C13845" t="s">
        <v>564</v>
      </c>
      <c r="D13845" t="s">
        <v>1237</v>
      </c>
      <c r="E13845" t="s">
        <v>1478</v>
      </c>
      <c r="F13845">
        <v>101040789</v>
      </c>
      <c r="G13845" t="s">
        <v>1235</v>
      </c>
      <c r="H13845" t="s">
        <v>560</v>
      </c>
      <c r="I13845">
        <v>104.8</v>
      </c>
      <c r="J13845" t="s">
        <v>138</v>
      </c>
      <c r="K13845" t="s">
        <v>137</v>
      </c>
      <c r="L13845">
        <f>I13845*$Q$2/1000</f>
        <v>3.8775999999999998E-2</v>
      </c>
    </row>
    <row r="13846" spans="1:12">
      <c r="A13846" s="118">
        <v>45170</v>
      </c>
      <c r="B13846" t="s">
        <v>333</v>
      </c>
      <c r="C13846" t="s">
        <v>332</v>
      </c>
      <c r="D13846" t="s">
        <v>1183</v>
      </c>
      <c r="E13846" t="s">
        <v>1477</v>
      </c>
      <c r="F13846" t="s">
        <v>420</v>
      </c>
      <c r="G13846" t="s">
        <v>419</v>
      </c>
      <c r="H13846" t="s">
        <v>327</v>
      </c>
      <c r="I13846">
        <v>77</v>
      </c>
      <c r="J13846" t="s">
        <v>145</v>
      </c>
      <c r="K13846" t="s">
        <v>137</v>
      </c>
      <c r="L13846">
        <f>I13846*$Q$2/100/1000</f>
        <v>2.8489999999999999E-4</v>
      </c>
    </row>
    <row r="13847" spans="1:12">
      <c r="A13847" s="118">
        <v>45261</v>
      </c>
      <c r="B13847" t="s">
        <v>565</v>
      </c>
      <c r="C13847" t="s">
        <v>564</v>
      </c>
      <c r="D13847" t="s">
        <v>1234</v>
      </c>
      <c r="E13847" t="s">
        <v>1476</v>
      </c>
      <c r="F13847">
        <v>101040790</v>
      </c>
      <c r="G13847" t="s">
        <v>561</v>
      </c>
      <c r="H13847" t="s">
        <v>560</v>
      </c>
      <c r="I13847">
        <v>104.8</v>
      </c>
      <c r="J13847" t="s">
        <v>138</v>
      </c>
      <c r="K13847" t="s">
        <v>137</v>
      </c>
      <c r="L13847">
        <f>I13847*$Q$2/1000</f>
        <v>3.8775999999999998E-2</v>
      </c>
    </row>
    <row r="13848" spans="1:12">
      <c r="A13848" s="118">
        <v>45170</v>
      </c>
      <c r="B13848" t="s">
        <v>333</v>
      </c>
      <c r="C13848" t="s">
        <v>332</v>
      </c>
      <c r="D13848" t="s">
        <v>1185</v>
      </c>
      <c r="E13848" t="s">
        <v>1475</v>
      </c>
      <c r="F13848" t="s">
        <v>420</v>
      </c>
      <c r="G13848" t="s">
        <v>419</v>
      </c>
      <c r="H13848" t="s">
        <v>327</v>
      </c>
      <c r="I13848">
        <v>77</v>
      </c>
      <c r="J13848" t="s">
        <v>145</v>
      </c>
      <c r="K13848" t="s">
        <v>137</v>
      </c>
      <c r="L13848">
        <f>I13848*$Q$2/100/1000</f>
        <v>2.8489999999999999E-4</v>
      </c>
    </row>
    <row r="13849" spans="1:12">
      <c r="A13849" s="118">
        <v>45170</v>
      </c>
      <c r="B13849" t="s">
        <v>333</v>
      </c>
      <c r="C13849" t="s">
        <v>332</v>
      </c>
      <c r="D13849" t="s">
        <v>1187</v>
      </c>
      <c r="E13849" t="s">
        <v>1474</v>
      </c>
      <c r="F13849" t="s">
        <v>420</v>
      </c>
      <c r="G13849" t="s">
        <v>419</v>
      </c>
      <c r="H13849" t="s">
        <v>327</v>
      </c>
      <c r="I13849">
        <v>77</v>
      </c>
      <c r="J13849" t="s">
        <v>145</v>
      </c>
      <c r="K13849" t="s">
        <v>137</v>
      </c>
      <c r="L13849">
        <f>I13849*$Q$2/100/1000</f>
        <v>2.8489999999999999E-4</v>
      </c>
    </row>
    <row r="13850" spans="1:12">
      <c r="A13850" s="118">
        <v>45170</v>
      </c>
      <c r="B13850" t="s">
        <v>333</v>
      </c>
      <c r="C13850" t="s">
        <v>332</v>
      </c>
      <c r="D13850" t="s">
        <v>1178</v>
      </c>
      <c r="E13850" t="s">
        <v>1473</v>
      </c>
      <c r="F13850" t="s">
        <v>420</v>
      </c>
      <c r="G13850" t="s">
        <v>419</v>
      </c>
      <c r="H13850" t="s">
        <v>327</v>
      </c>
      <c r="I13850">
        <v>77</v>
      </c>
      <c r="J13850" t="s">
        <v>145</v>
      </c>
      <c r="K13850" t="s">
        <v>137</v>
      </c>
      <c r="L13850">
        <f>I13850*$Q$2/100/1000</f>
        <v>2.8489999999999999E-4</v>
      </c>
    </row>
    <row r="13851" spans="1:12">
      <c r="A13851" s="118">
        <v>45170</v>
      </c>
      <c r="B13851" t="s">
        <v>333</v>
      </c>
      <c r="C13851" t="s">
        <v>332</v>
      </c>
      <c r="D13851" t="s">
        <v>1189</v>
      </c>
      <c r="E13851" t="s">
        <v>1472</v>
      </c>
      <c r="F13851" t="s">
        <v>420</v>
      </c>
      <c r="G13851" t="s">
        <v>419</v>
      </c>
      <c r="H13851" t="s">
        <v>327</v>
      </c>
      <c r="I13851">
        <v>77</v>
      </c>
      <c r="J13851" t="s">
        <v>145</v>
      </c>
      <c r="K13851" t="s">
        <v>137</v>
      </c>
      <c r="L13851">
        <f>I13851*$Q$2/100/1000</f>
        <v>2.8489999999999999E-4</v>
      </c>
    </row>
    <row r="13852" spans="1:12">
      <c r="A13852" s="118">
        <v>45261</v>
      </c>
      <c r="B13852" t="s">
        <v>460</v>
      </c>
      <c r="C13852" t="s">
        <v>459</v>
      </c>
      <c r="D13852" t="s">
        <v>1471</v>
      </c>
      <c r="E13852" t="s">
        <v>1470</v>
      </c>
      <c r="F13852">
        <v>13204807</v>
      </c>
      <c r="G13852" t="s">
        <v>1050</v>
      </c>
      <c r="H13852" t="s">
        <v>455</v>
      </c>
      <c r="I13852">
        <v>103.6</v>
      </c>
      <c r="J13852" t="s">
        <v>145</v>
      </c>
      <c r="K13852" t="s">
        <v>137</v>
      </c>
      <c r="L13852">
        <f>I13852*$Q$2/100/1000</f>
        <v>3.8331999999999998E-4</v>
      </c>
    </row>
    <row r="13853" spans="1:12">
      <c r="A13853" s="118">
        <v>45170</v>
      </c>
      <c r="B13853" t="s">
        <v>333</v>
      </c>
      <c r="C13853" t="s">
        <v>332</v>
      </c>
      <c r="D13853" t="s">
        <v>509</v>
      </c>
      <c r="E13853" t="s">
        <v>1469</v>
      </c>
      <c r="F13853" t="s">
        <v>388</v>
      </c>
      <c r="G13853" t="s">
        <v>387</v>
      </c>
      <c r="H13853" t="s">
        <v>327</v>
      </c>
      <c r="I13853">
        <v>77</v>
      </c>
      <c r="J13853" t="s">
        <v>145</v>
      </c>
      <c r="K13853" t="s">
        <v>137</v>
      </c>
      <c r="L13853">
        <f>I13853*$Q$2/100/1000</f>
        <v>2.8489999999999999E-4</v>
      </c>
    </row>
    <row r="13854" spans="1:12">
      <c r="A13854" s="118">
        <v>45170</v>
      </c>
      <c r="B13854" t="s">
        <v>333</v>
      </c>
      <c r="C13854" t="s">
        <v>332</v>
      </c>
      <c r="D13854" t="s">
        <v>1209</v>
      </c>
      <c r="E13854" t="s">
        <v>1468</v>
      </c>
      <c r="F13854" t="s">
        <v>388</v>
      </c>
      <c r="G13854" t="s">
        <v>387</v>
      </c>
      <c r="H13854" t="s">
        <v>327</v>
      </c>
      <c r="I13854">
        <v>77</v>
      </c>
      <c r="J13854" t="s">
        <v>145</v>
      </c>
      <c r="K13854" t="s">
        <v>137</v>
      </c>
      <c r="L13854">
        <f>I13854*$Q$2/100/1000</f>
        <v>2.8489999999999999E-4</v>
      </c>
    </row>
    <row r="13855" spans="1:12">
      <c r="A13855" s="118">
        <v>45170</v>
      </c>
      <c r="B13855" t="s">
        <v>333</v>
      </c>
      <c r="C13855" t="s">
        <v>332</v>
      </c>
      <c r="D13855" t="s">
        <v>629</v>
      </c>
      <c r="E13855" t="s">
        <v>1467</v>
      </c>
      <c r="F13855" t="s">
        <v>388</v>
      </c>
      <c r="G13855" t="s">
        <v>387</v>
      </c>
      <c r="H13855" t="s">
        <v>327</v>
      </c>
      <c r="I13855">
        <v>77</v>
      </c>
      <c r="J13855" t="s">
        <v>145</v>
      </c>
      <c r="K13855" t="s">
        <v>137</v>
      </c>
      <c r="L13855">
        <f>I13855*$Q$2/100/1000</f>
        <v>2.8489999999999999E-4</v>
      </c>
    </row>
    <row r="13856" spans="1:12">
      <c r="A13856" s="118">
        <v>45170</v>
      </c>
      <c r="B13856" t="s">
        <v>333</v>
      </c>
      <c r="C13856" t="s">
        <v>332</v>
      </c>
      <c r="D13856" t="s">
        <v>1221</v>
      </c>
      <c r="E13856" t="s">
        <v>1466</v>
      </c>
      <c r="F13856" t="s">
        <v>420</v>
      </c>
      <c r="G13856" t="s">
        <v>419</v>
      </c>
      <c r="H13856" t="s">
        <v>327</v>
      </c>
      <c r="I13856">
        <v>77</v>
      </c>
      <c r="J13856" t="s">
        <v>145</v>
      </c>
      <c r="K13856" t="s">
        <v>137</v>
      </c>
      <c r="L13856">
        <f>I13856*$Q$2/100/1000</f>
        <v>2.8489999999999999E-4</v>
      </c>
    </row>
    <row r="13857" spans="1:12">
      <c r="A13857" s="118">
        <v>45170</v>
      </c>
      <c r="B13857" t="s">
        <v>333</v>
      </c>
      <c r="C13857" t="s">
        <v>332</v>
      </c>
      <c r="D13857" t="s">
        <v>1197</v>
      </c>
      <c r="E13857" t="s">
        <v>1465</v>
      </c>
      <c r="F13857" t="s">
        <v>420</v>
      </c>
      <c r="G13857" t="s">
        <v>419</v>
      </c>
      <c r="H13857" t="s">
        <v>327</v>
      </c>
      <c r="I13857">
        <v>77</v>
      </c>
      <c r="J13857" t="s">
        <v>145</v>
      </c>
      <c r="K13857" t="s">
        <v>137</v>
      </c>
      <c r="L13857">
        <f>I13857*$Q$2/100/1000</f>
        <v>2.8489999999999999E-4</v>
      </c>
    </row>
    <row r="13858" spans="1:12">
      <c r="A13858" s="118">
        <v>45170</v>
      </c>
      <c r="B13858" t="s">
        <v>333</v>
      </c>
      <c r="C13858" t="s">
        <v>332</v>
      </c>
      <c r="D13858" t="s">
        <v>1165</v>
      </c>
      <c r="E13858" t="s">
        <v>1464</v>
      </c>
      <c r="F13858" t="s">
        <v>420</v>
      </c>
      <c r="G13858" t="s">
        <v>419</v>
      </c>
      <c r="H13858" t="s">
        <v>327</v>
      </c>
      <c r="I13858">
        <v>77</v>
      </c>
      <c r="J13858" t="s">
        <v>145</v>
      </c>
      <c r="K13858" t="s">
        <v>137</v>
      </c>
      <c r="L13858">
        <f>I13858*$Q$2/100/1000</f>
        <v>2.8489999999999999E-4</v>
      </c>
    </row>
    <row r="13859" spans="1:12">
      <c r="A13859" s="118">
        <v>45170</v>
      </c>
      <c r="B13859" t="s">
        <v>333</v>
      </c>
      <c r="C13859" t="s">
        <v>332</v>
      </c>
      <c r="D13859" t="s">
        <v>1195</v>
      </c>
      <c r="E13859" t="s">
        <v>1463</v>
      </c>
      <c r="F13859" t="s">
        <v>420</v>
      </c>
      <c r="G13859" t="s">
        <v>419</v>
      </c>
      <c r="H13859" t="s">
        <v>327</v>
      </c>
      <c r="I13859">
        <v>77</v>
      </c>
      <c r="J13859" t="s">
        <v>145</v>
      </c>
      <c r="K13859" t="s">
        <v>137</v>
      </c>
      <c r="L13859">
        <f>I13859*$Q$2/100/1000</f>
        <v>2.8489999999999999E-4</v>
      </c>
    </row>
    <row r="13860" spans="1:12">
      <c r="A13860" s="118">
        <v>45170</v>
      </c>
      <c r="B13860" t="s">
        <v>333</v>
      </c>
      <c r="C13860" t="s">
        <v>332</v>
      </c>
      <c r="D13860" t="s">
        <v>1193</v>
      </c>
      <c r="E13860" t="s">
        <v>1462</v>
      </c>
      <c r="F13860" t="s">
        <v>420</v>
      </c>
      <c r="G13860" t="s">
        <v>419</v>
      </c>
      <c r="H13860" t="s">
        <v>327</v>
      </c>
      <c r="I13860">
        <v>77</v>
      </c>
      <c r="J13860" t="s">
        <v>145</v>
      </c>
      <c r="K13860" t="s">
        <v>137</v>
      </c>
      <c r="L13860">
        <f>I13860*$Q$2/100/1000</f>
        <v>2.8489999999999999E-4</v>
      </c>
    </row>
    <row r="13861" spans="1:12">
      <c r="A13861" s="118">
        <v>45170</v>
      </c>
      <c r="B13861" t="s">
        <v>333</v>
      </c>
      <c r="C13861" t="s">
        <v>332</v>
      </c>
      <c r="D13861" t="s">
        <v>537</v>
      </c>
      <c r="E13861" t="s">
        <v>1461</v>
      </c>
      <c r="F13861" t="s">
        <v>420</v>
      </c>
      <c r="G13861" t="s">
        <v>419</v>
      </c>
      <c r="H13861" t="s">
        <v>327</v>
      </c>
      <c r="I13861">
        <v>77</v>
      </c>
      <c r="J13861" t="s">
        <v>145</v>
      </c>
      <c r="K13861" t="s">
        <v>137</v>
      </c>
      <c r="L13861">
        <f>I13861*$Q$2/100/1000</f>
        <v>2.8489999999999999E-4</v>
      </c>
    </row>
    <row r="13862" spans="1:12">
      <c r="A13862" s="118">
        <v>45261</v>
      </c>
      <c r="B13862" t="s">
        <v>921</v>
      </c>
      <c r="C13862" t="s">
        <v>920</v>
      </c>
      <c r="D13862" t="s">
        <v>1460</v>
      </c>
      <c r="E13862" t="s">
        <v>1459</v>
      </c>
      <c r="F13862">
        <v>101045600</v>
      </c>
      <c r="G13862" t="s">
        <v>1458</v>
      </c>
      <c r="H13862" t="s">
        <v>916</v>
      </c>
      <c r="I13862">
        <v>44.6</v>
      </c>
      <c r="J13862" t="s">
        <v>145</v>
      </c>
      <c r="K13862" t="s">
        <v>137</v>
      </c>
      <c r="L13862">
        <f>I13862*$Q$2/100/1000</f>
        <v>1.6501999999999999E-4</v>
      </c>
    </row>
    <row r="13863" spans="1:12">
      <c r="A13863" s="118">
        <v>45231</v>
      </c>
      <c r="B13863" t="s">
        <v>443</v>
      </c>
      <c r="C13863" t="s">
        <v>442</v>
      </c>
      <c r="D13863" t="s">
        <v>441</v>
      </c>
      <c r="E13863" t="s">
        <v>1457</v>
      </c>
      <c r="F13863" t="s">
        <v>463</v>
      </c>
      <c r="G13863" t="s">
        <v>462</v>
      </c>
      <c r="H13863" s="122" t="s">
        <v>437</v>
      </c>
      <c r="I13863">
        <v>4725</v>
      </c>
      <c r="J13863" t="s">
        <v>199</v>
      </c>
      <c r="K13863" t="s">
        <v>198</v>
      </c>
      <c r="L13863">
        <f>I13863*$Q$4*2.2/1000</f>
        <v>18.279100224000004</v>
      </c>
    </row>
    <row r="13864" spans="1:12">
      <c r="A13864" s="118">
        <v>45261</v>
      </c>
      <c r="B13864" t="s">
        <v>180</v>
      </c>
      <c r="C13864" t="s">
        <v>179</v>
      </c>
      <c r="D13864" t="s">
        <v>1456</v>
      </c>
      <c r="E13864" t="s">
        <v>1455</v>
      </c>
      <c r="F13864" t="s">
        <v>329</v>
      </c>
      <c r="G13864" t="s">
        <v>328</v>
      </c>
      <c r="H13864" t="s">
        <v>174</v>
      </c>
      <c r="I13864">
        <v>3154</v>
      </c>
      <c r="J13864" t="s">
        <v>173</v>
      </c>
      <c r="K13864" t="s">
        <v>172</v>
      </c>
      <c r="L13864">
        <f>I13864*$Q$3/(1000/25)</f>
        <v>2.5295079999999999</v>
      </c>
    </row>
    <row r="13865" spans="1:12">
      <c r="A13865" s="118">
        <v>45170</v>
      </c>
      <c r="B13865" t="s">
        <v>333</v>
      </c>
      <c r="C13865" t="s">
        <v>332</v>
      </c>
      <c r="D13865" t="s">
        <v>1209</v>
      </c>
      <c r="E13865" t="s">
        <v>1454</v>
      </c>
      <c r="F13865" t="s">
        <v>420</v>
      </c>
      <c r="G13865" t="s">
        <v>419</v>
      </c>
      <c r="H13865" t="s">
        <v>327</v>
      </c>
      <c r="I13865">
        <v>77</v>
      </c>
      <c r="J13865" t="s">
        <v>145</v>
      </c>
      <c r="K13865" t="s">
        <v>137</v>
      </c>
      <c r="L13865">
        <f>I13865*$Q$2/100/1000</f>
        <v>2.8489999999999999E-4</v>
      </c>
    </row>
    <row r="13866" spans="1:12">
      <c r="A13866" s="118">
        <v>45261</v>
      </c>
      <c r="B13866" t="s">
        <v>180</v>
      </c>
      <c r="C13866" t="s">
        <v>179</v>
      </c>
      <c r="D13866" t="s">
        <v>633</v>
      </c>
      <c r="E13866" t="s">
        <v>1453</v>
      </c>
      <c r="F13866" t="s">
        <v>1452</v>
      </c>
      <c r="G13866" t="s">
        <v>1451</v>
      </c>
      <c r="H13866" t="s">
        <v>174</v>
      </c>
      <c r="I13866">
        <v>3154</v>
      </c>
      <c r="J13866" t="s">
        <v>173</v>
      </c>
      <c r="K13866" t="s">
        <v>172</v>
      </c>
      <c r="L13866">
        <f>I13866*$Q$3/(1000/25)</f>
        <v>2.5295079999999999</v>
      </c>
    </row>
    <row r="13867" spans="1:12">
      <c r="A13867" s="118">
        <v>45170</v>
      </c>
      <c r="B13867" t="s">
        <v>333</v>
      </c>
      <c r="C13867" t="s">
        <v>332</v>
      </c>
      <c r="D13867" t="s">
        <v>1191</v>
      </c>
      <c r="E13867" t="s">
        <v>1450</v>
      </c>
      <c r="F13867" t="s">
        <v>420</v>
      </c>
      <c r="G13867" t="s">
        <v>419</v>
      </c>
      <c r="H13867" t="s">
        <v>327</v>
      </c>
      <c r="I13867">
        <v>77</v>
      </c>
      <c r="J13867" t="s">
        <v>145</v>
      </c>
      <c r="K13867" t="s">
        <v>137</v>
      </c>
      <c r="L13867">
        <f>I13867*$Q$2/100/1000</f>
        <v>2.8489999999999999E-4</v>
      </c>
    </row>
    <row r="13868" spans="1:12">
      <c r="A13868" s="118">
        <v>45170</v>
      </c>
      <c r="B13868" t="s">
        <v>333</v>
      </c>
      <c r="C13868" t="s">
        <v>332</v>
      </c>
      <c r="D13868" t="s">
        <v>1200</v>
      </c>
      <c r="E13868" t="s">
        <v>1449</v>
      </c>
      <c r="F13868" t="s">
        <v>420</v>
      </c>
      <c r="G13868" t="s">
        <v>419</v>
      </c>
      <c r="H13868" t="s">
        <v>327</v>
      </c>
      <c r="I13868">
        <v>77</v>
      </c>
      <c r="J13868" t="s">
        <v>145</v>
      </c>
      <c r="K13868" t="s">
        <v>137</v>
      </c>
      <c r="L13868">
        <f>I13868*$Q$2/100/1000</f>
        <v>2.8489999999999999E-4</v>
      </c>
    </row>
    <row r="13869" spans="1:12">
      <c r="A13869" s="118">
        <v>45170</v>
      </c>
      <c r="B13869" t="s">
        <v>333</v>
      </c>
      <c r="C13869" t="s">
        <v>332</v>
      </c>
      <c r="D13869" t="s">
        <v>515</v>
      </c>
      <c r="E13869" t="s">
        <v>1448</v>
      </c>
      <c r="F13869" t="s">
        <v>619</v>
      </c>
      <c r="G13869" t="s">
        <v>618</v>
      </c>
      <c r="H13869" t="s">
        <v>327</v>
      </c>
      <c r="I13869">
        <v>77</v>
      </c>
      <c r="J13869" t="s">
        <v>145</v>
      </c>
      <c r="K13869" t="s">
        <v>137</v>
      </c>
      <c r="L13869">
        <f>I13869*$Q$2/100/1000</f>
        <v>2.8489999999999999E-4</v>
      </c>
    </row>
    <row r="13870" spans="1:12">
      <c r="A13870" s="118">
        <v>45170</v>
      </c>
      <c r="B13870" t="s">
        <v>333</v>
      </c>
      <c r="C13870" t="s">
        <v>332</v>
      </c>
      <c r="D13870" t="s">
        <v>513</v>
      </c>
      <c r="E13870" t="s">
        <v>1447</v>
      </c>
      <c r="F13870" t="s">
        <v>619</v>
      </c>
      <c r="G13870" t="s">
        <v>618</v>
      </c>
      <c r="H13870" t="s">
        <v>327</v>
      </c>
      <c r="I13870">
        <v>77</v>
      </c>
      <c r="J13870" t="s">
        <v>145</v>
      </c>
      <c r="K13870" t="s">
        <v>137</v>
      </c>
      <c r="L13870">
        <f>I13870*$Q$2/100/1000</f>
        <v>2.8489999999999999E-4</v>
      </c>
    </row>
    <row r="13871" spans="1:12">
      <c r="A13871" s="118">
        <v>45170</v>
      </c>
      <c r="B13871" t="s">
        <v>333</v>
      </c>
      <c r="C13871" t="s">
        <v>332</v>
      </c>
      <c r="D13871" t="s">
        <v>497</v>
      </c>
      <c r="E13871" t="s">
        <v>1446</v>
      </c>
      <c r="F13871" t="s">
        <v>619</v>
      </c>
      <c r="G13871" t="s">
        <v>618</v>
      </c>
      <c r="H13871" t="s">
        <v>327</v>
      </c>
      <c r="I13871">
        <v>77</v>
      </c>
      <c r="J13871" t="s">
        <v>145</v>
      </c>
      <c r="K13871" t="s">
        <v>137</v>
      </c>
      <c r="L13871">
        <f>I13871*$Q$2/100/1000</f>
        <v>2.8489999999999999E-4</v>
      </c>
    </row>
    <row r="13872" spans="1:12">
      <c r="A13872" s="118">
        <v>45170</v>
      </c>
      <c r="B13872" t="s">
        <v>333</v>
      </c>
      <c r="C13872" t="s">
        <v>332</v>
      </c>
      <c r="D13872" t="s">
        <v>505</v>
      </c>
      <c r="E13872" t="s">
        <v>1445</v>
      </c>
      <c r="F13872" t="s">
        <v>619</v>
      </c>
      <c r="G13872" t="s">
        <v>618</v>
      </c>
      <c r="H13872" t="s">
        <v>327</v>
      </c>
      <c r="I13872">
        <v>77</v>
      </c>
      <c r="J13872" t="s">
        <v>145</v>
      </c>
      <c r="K13872" t="s">
        <v>137</v>
      </c>
      <c r="L13872">
        <f>I13872*$Q$2/100/1000</f>
        <v>2.8489999999999999E-4</v>
      </c>
    </row>
    <row r="13873" spans="1:12">
      <c r="A13873" s="118">
        <v>45170</v>
      </c>
      <c r="B13873" t="s">
        <v>333</v>
      </c>
      <c r="C13873" t="s">
        <v>332</v>
      </c>
      <c r="D13873" t="s">
        <v>507</v>
      </c>
      <c r="E13873" t="s">
        <v>1444</v>
      </c>
      <c r="F13873" t="s">
        <v>619</v>
      </c>
      <c r="G13873" t="s">
        <v>618</v>
      </c>
      <c r="H13873" t="s">
        <v>327</v>
      </c>
      <c r="I13873">
        <v>77</v>
      </c>
      <c r="J13873" t="s">
        <v>145</v>
      </c>
      <c r="K13873" t="s">
        <v>137</v>
      </c>
      <c r="L13873">
        <f>I13873*$Q$2/100/1000</f>
        <v>2.8489999999999999E-4</v>
      </c>
    </row>
    <row r="13874" spans="1:12">
      <c r="A13874" s="118">
        <v>45170</v>
      </c>
      <c r="B13874" t="s">
        <v>333</v>
      </c>
      <c r="C13874" t="s">
        <v>332</v>
      </c>
      <c r="D13874" t="s">
        <v>517</v>
      </c>
      <c r="E13874" t="s">
        <v>1443</v>
      </c>
      <c r="F13874" t="s">
        <v>619</v>
      </c>
      <c r="G13874" t="s">
        <v>618</v>
      </c>
      <c r="H13874" t="s">
        <v>327</v>
      </c>
      <c r="I13874">
        <v>77</v>
      </c>
      <c r="J13874" t="s">
        <v>145</v>
      </c>
      <c r="K13874" t="s">
        <v>137</v>
      </c>
      <c r="L13874">
        <f>I13874*$Q$2/100/1000</f>
        <v>2.8489999999999999E-4</v>
      </c>
    </row>
    <row r="13875" spans="1:12">
      <c r="A13875" s="118">
        <v>45017</v>
      </c>
      <c r="B13875" t="s">
        <v>229</v>
      </c>
      <c r="C13875" t="s">
        <v>228</v>
      </c>
      <c r="D13875" t="s">
        <v>1442</v>
      </c>
      <c r="E13875" t="s">
        <v>1441</v>
      </c>
      <c r="F13875" s="119">
        <v>101044471</v>
      </c>
      <c r="G13875" t="s">
        <v>1440</v>
      </c>
      <c r="H13875" t="s">
        <v>224</v>
      </c>
      <c r="I13875">
        <v>5.8</v>
      </c>
      <c r="J13875" t="s">
        <v>223</v>
      </c>
      <c r="K13875" t="s">
        <v>137</v>
      </c>
      <c r="L13875">
        <f>I13875*$Q$5/1000</f>
        <v>5.8971500000000003E-3</v>
      </c>
    </row>
    <row r="13876" spans="1:12">
      <c r="A13876" s="118">
        <v>45170</v>
      </c>
      <c r="B13876" t="s">
        <v>333</v>
      </c>
      <c r="C13876" t="s">
        <v>332</v>
      </c>
      <c r="D13876" t="s">
        <v>354</v>
      </c>
      <c r="E13876" t="s">
        <v>1439</v>
      </c>
      <c r="F13876" t="s">
        <v>727</v>
      </c>
      <c r="G13876" t="s">
        <v>726</v>
      </c>
      <c r="H13876" t="s">
        <v>327</v>
      </c>
      <c r="I13876">
        <v>77</v>
      </c>
      <c r="J13876" t="s">
        <v>145</v>
      </c>
      <c r="K13876" t="s">
        <v>137</v>
      </c>
      <c r="L13876">
        <f>I13876*$Q$2/100/1000</f>
        <v>2.8489999999999999E-4</v>
      </c>
    </row>
    <row r="13877" spans="1:12">
      <c r="A13877" s="118">
        <v>45170</v>
      </c>
      <c r="B13877" t="s">
        <v>333</v>
      </c>
      <c r="C13877" t="s">
        <v>332</v>
      </c>
      <c r="D13877" t="s">
        <v>526</v>
      </c>
      <c r="E13877" t="s">
        <v>1438</v>
      </c>
      <c r="F13877" t="s">
        <v>727</v>
      </c>
      <c r="G13877" t="s">
        <v>726</v>
      </c>
      <c r="H13877" t="s">
        <v>327</v>
      </c>
      <c r="I13877">
        <v>77</v>
      </c>
      <c r="J13877" t="s">
        <v>145</v>
      </c>
      <c r="K13877" t="s">
        <v>137</v>
      </c>
      <c r="L13877">
        <f>I13877*$Q$2/100/1000</f>
        <v>2.8489999999999999E-4</v>
      </c>
    </row>
    <row r="13878" spans="1:12">
      <c r="A13878" s="118">
        <v>45170</v>
      </c>
      <c r="B13878" t="s">
        <v>333</v>
      </c>
      <c r="C13878" t="s">
        <v>332</v>
      </c>
      <c r="D13878" t="s">
        <v>431</v>
      </c>
      <c r="E13878" t="s">
        <v>1437</v>
      </c>
      <c r="F13878" t="s">
        <v>727</v>
      </c>
      <c r="G13878" t="s">
        <v>726</v>
      </c>
      <c r="H13878" t="s">
        <v>327</v>
      </c>
      <c r="I13878">
        <v>77</v>
      </c>
      <c r="J13878" t="s">
        <v>145</v>
      </c>
      <c r="K13878" t="s">
        <v>137</v>
      </c>
      <c r="L13878">
        <f>I13878*$Q$2/100/1000</f>
        <v>2.8489999999999999E-4</v>
      </c>
    </row>
    <row r="13879" spans="1:12">
      <c r="A13879" s="118">
        <v>45170</v>
      </c>
      <c r="B13879" t="s">
        <v>333</v>
      </c>
      <c r="C13879" t="s">
        <v>332</v>
      </c>
      <c r="D13879" t="s">
        <v>428</v>
      </c>
      <c r="E13879" t="s">
        <v>1436</v>
      </c>
      <c r="F13879" t="s">
        <v>727</v>
      </c>
      <c r="G13879" t="s">
        <v>726</v>
      </c>
      <c r="H13879" t="s">
        <v>327</v>
      </c>
      <c r="I13879">
        <v>77</v>
      </c>
      <c r="J13879" t="s">
        <v>145</v>
      </c>
      <c r="K13879" t="s">
        <v>137</v>
      </c>
      <c r="L13879">
        <f>I13879*$Q$2/100/1000</f>
        <v>2.8489999999999999E-4</v>
      </c>
    </row>
    <row r="13880" spans="1:12">
      <c r="A13880" s="118">
        <v>45170</v>
      </c>
      <c r="B13880" t="s">
        <v>333</v>
      </c>
      <c r="C13880" t="s">
        <v>332</v>
      </c>
      <c r="D13880" t="s">
        <v>547</v>
      </c>
      <c r="E13880" t="s">
        <v>1435</v>
      </c>
      <c r="F13880" t="s">
        <v>727</v>
      </c>
      <c r="G13880" t="s">
        <v>726</v>
      </c>
      <c r="H13880" t="s">
        <v>327</v>
      </c>
      <c r="I13880">
        <v>77</v>
      </c>
      <c r="J13880" t="s">
        <v>145</v>
      </c>
      <c r="K13880" t="s">
        <v>137</v>
      </c>
      <c r="L13880">
        <f>I13880*$Q$2/100/1000</f>
        <v>2.8489999999999999E-4</v>
      </c>
    </row>
    <row r="13881" spans="1:12">
      <c r="A13881" s="118">
        <v>45170</v>
      </c>
      <c r="B13881" t="s">
        <v>333</v>
      </c>
      <c r="C13881" t="s">
        <v>332</v>
      </c>
      <c r="D13881" t="s">
        <v>422</v>
      </c>
      <c r="E13881" t="s">
        <v>1434</v>
      </c>
      <c r="F13881" t="s">
        <v>727</v>
      </c>
      <c r="G13881" t="s">
        <v>726</v>
      </c>
      <c r="H13881" t="s">
        <v>327</v>
      </c>
      <c r="I13881">
        <v>77</v>
      </c>
      <c r="J13881" t="s">
        <v>145</v>
      </c>
      <c r="K13881" t="s">
        <v>137</v>
      </c>
      <c r="L13881">
        <f>I13881*$Q$2/100/1000</f>
        <v>2.8489999999999999E-4</v>
      </c>
    </row>
    <row r="13882" spans="1:12">
      <c r="A13882" s="118">
        <v>45170</v>
      </c>
      <c r="B13882" t="s">
        <v>333</v>
      </c>
      <c r="C13882" t="s">
        <v>332</v>
      </c>
      <c r="D13882" t="s">
        <v>513</v>
      </c>
      <c r="E13882" t="s">
        <v>1433</v>
      </c>
      <c r="F13882" t="s">
        <v>727</v>
      </c>
      <c r="G13882" t="s">
        <v>726</v>
      </c>
      <c r="H13882" t="s">
        <v>327</v>
      </c>
      <c r="I13882">
        <v>77</v>
      </c>
      <c r="J13882" t="s">
        <v>145</v>
      </c>
      <c r="K13882" t="s">
        <v>137</v>
      </c>
      <c r="L13882">
        <f>I13882*$Q$2/100/1000</f>
        <v>2.8489999999999999E-4</v>
      </c>
    </row>
    <row r="13883" spans="1:12">
      <c r="A13883" s="118">
        <v>45261</v>
      </c>
      <c r="B13883" t="s">
        <v>240</v>
      </c>
      <c r="C13883" t="s">
        <v>239</v>
      </c>
      <c r="D13883" t="s">
        <v>1432</v>
      </c>
      <c r="E13883" t="s">
        <v>1431</v>
      </c>
      <c r="F13883" t="s">
        <v>803</v>
      </c>
      <c r="G13883" t="s">
        <v>802</v>
      </c>
      <c r="H13883" t="s">
        <v>235</v>
      </c>
      <c r="I13883">
        <v>390</v>
      </c>
      <c r="J13883" t="s">
        <v>145</v>
      </c>
      <c r="K13883" t="s">
        <v>137</v>
      </c>
      <c r="L13883">
        <f>I13883*$Q$2/100/1000</f>
        <v>1.4430000000000001E-3</v>
      </c>
    </row>
    <row r="13884" spans="1:12">
      <c r="A13884" s="118">
        <v>45261</v>
      </c>
      <c r="B13884" t="s">
        <v>240</v>
      </c>
      <c r="C13884" t="s">
        <v>239</v>
      </c>
      <c r="D13884" t="s">
        <v>805</v>
      </c>
      <c r="E13884" t="s">
        <v>1430</v>
      </c>
      <c r="F13884" t="s">
        <v>803</v>
      </c>
      <c r="G13884" t="s">
        <v>802</v>
      </c>
      <c r="H13884" t="s">
        <v>235</v>
      </c>
      <c r="I13884">
        <v>390</v>
      </c>
      <c r="J13884" t="s">
        <v>145</v>
      </c>
      <c r="K13884" t="s">
        <v>137</v>
      </c>
      <c r="L13884">
        <f>I13884*$Q$2/100/1000</f>
        <v>1.4430000000000001E-3</v>
      </c>
    </row>
    <row r="13885" spans="1:12">
      <c r="A13885" s="118">
        <v>45170</v>
      </c>
      <c r="B13885" t="s">
        <v>333</v>
      </c>
      <c r="C13885" t="s">
        <v>332</v>
      </c>
      <c r="D13885" t="s">
        <v>390</v>
      </c>
      <c r="E13885" t="s">
        <v>1429</v>
      </c>
      <c r="F13885" t="s">
        <v>727</v>
      </c>
      <c r="G13885" t="s">
        <v>726</v>
      </c>
      <c r="H13885" t="s">
        <v>327</v>
      </c>
      <c r="I13885">
        <v>77</v>
      </c>
      <c r="J13885" t="s">
        <v>145</v>
      </c>
      <c r="K13885" t="s">
        <v>137</v>
      </c>
      <c r="L13885">
        <f>I13885*$Q$2/100/1000</f>
        <v>2.8489999999999999E-4</v>
      </c>
    </row>
    <row r="13886" spans="1:12">
      <c r="A13886" s="118">
        <v>45170</v>
      </c>
      <c r="B13886" t="s">
        <v>333</v>
      </c>
      <c r="C13886" t="s">
        <v>332</v>
      </c>
      <c r="D13886" t="s">
        <v>495</v>
      </c>
      <c r="E13886" t="s">
        <v>1428</v>
      </c>
      <c r="F13886" t="s">
        <v>727</v>
      </c>
      <c r="G13886" t="s">
        <v>726</v>
      </c>
      <c r="H13886" t="s">
        <v>327</v>
      </c>
      <c r="I13886">
        <v>77</v>
      </c>
      <c r="J13886" t="s">
        <v>145</v>
      </c>
      <c r="K13886" t="s">
        <v>137</v>
      </c>
      <c r="L13886">
        <f>I13886*$Q$2/100/1000</f>
        <v>2.8489999999999999E-4</v>
      </c>
    </row>
    <row r="13887" spans="1:12">
      <c r="A13887" s="118">
        <v>45170</v>
      </c>
      <c r="B13887" t="s">
        <v>333</v>
      </c>
      <c r="C13887" t="s">
        <v>332</v>
      </c>
      <c r="D13887" t="s">
        <v>653</v>
      </c>
      <c r="E13887" t="s">
        <v>1427</v>
      </c>
      <c r="F13887" t="s">
        <v>727</v>
      </c>
      <c r="G13887" t="s">
        <v>726</v>
      </c>
      <c r="H13887" t="s">
        <v>327</v>
      </c>
      <c r="I13887">
        <v>77</v>
      </c>
      <c r="J13887" t="s">
        <v>145</v>
      </c>
      <c r="K13887" t="s">
        <v>137</v>
      </c>
      <c r="L13887">
        <f>I13887*$Q$2/100/1000</f>
        <v>2.8489999999999999E-4</v>
      </c>
    </row>
    <row r="13888" spans="1:12">
      <c r="A13888" s="118">
        <v>45231</v>
      </c>
      <c r="B13888" t="s">
        <v>443</v>
      </c>
      <c r="C13888" t="s">
        <v>442</v>
      </c>
      <c r="D13888" t="s">
        <v>441</v>
      </c>
      <c r="E13888" t="s">
        <v>1426</v>
      </c>
      <c r="F13888" t="s">
        <v>463</v>
      </c>
      <c r="G13888" t="s">
        <v>462</v>
      </c>
      <c r="H13888" s="122" t="s">
        <v>437</v>
      </c>
      <c r="I13888">
        <v>4725</v>
      </c>
      <c r="J13888" t="s">
        <v>199</v>
      </c>
      <c r="K13888" t="s">
        <v>198</v>
      </c>
      <c r="L13888">
        <f>I13888*$Q$4*2.2/1000</f>
        <v>18.279100224000004</v>
      </c>
    </row>
    <row r="13889" spans="1:12">
      <c r="A13889" s="118">
        <v>45261</v>
      </c>
      <c r="B13889" t="s">
        <v>443</v>
      </c>
      <c r="C13889" t="s">
        <v>442</v>
      </c>
      <c r="D13889" t="s">
        <v>441</v>
      </c>
      <c r="E13889" t="s">
        <v>1425</v>
      </c>
      <c r="F13889" t="s">
        <v>463</v>
      </c>
      <c r="G13889" t="s">
        <v>462</v>
      </c>
      <c r="H13889" s="122" t="s">
        <v>437</v>
      </c>
      <c r="I13889">
        <v>4725</v>
      </c>
      <c r="J13889" t="s">
        <v>199</v>
      </c>
      <c r="K13889" t="s">
        <v>198</v>
      </c>
      <c r="L13889">
        <f>I13889*$Q$4*2.2/1000</f>
        <v>18.279100224000004</v>
      </c>
    </row>
    <row r="13890" spans="1:12">
      <c r="A13890" s="118">
        <v>45261</v>
      </c>
      <c r="B13890" t="s">
        <v>144</v>
      </c>
      <c r="C13890" t="s">
        <v>143</v>
      </c>
      <c r="D13890" t="s">
        <v>1424</v>
      </c>
      <c r="E13890" t="s">
        <v>1423</v>
      </c>
      <c r="F13890" t="s">
        <v>1422</v>
      </c>
      <c r="G13890" t="s">
        <v>1421</v>
      </c>
      <c r="H13890" t="s">
        <v>139</v>
      </c>
      <c r="I13890">
        <v>22.2</v>
      </c>
      <c r="J13890" t="s">
        <v>138</v>
      </c>
      <c r="K13890" t="s">
        <v>137</v>
      </c>
      <c r="L13890">
        <f>I13890*$Q$2/1000</f>
        <v>8.2140000000000008E-3</v>
      </c>
    </row>
    <row r="13891" spans="1:12">
      <c r="A13891" s="118">
        <v>45170</v>
      </c>
      <c r="B13891" t="s">
        <v>333</v>
      </c>
      <c r="C13891" t="s">
        <v>332</v>
      </c>
      <c r="D13891" t="s">
        <v>515</v>
      </c>
      <c r="E13891" t="s">
        <v>1420</v>
      </c>
      <c r="F13891" t="s">
        <v>727</v>
      </c>
      <c r="G13891" t="s">
        <v>726</v>
      </c>
      <c r="H13891" t="s">
        <v>327</v>
      </c>
      <c r="I13891">
        <v>77</v>
      </c>
      <c r="J13891" t="s">
        <v>145</v>
      </c>
      <c r="K13891" t="s">
        <v>137</v>
      </c>
      <c r="L13891">
        <f>I13891*$Q$2/100/1000</f>
        <v>2.8489999999999999E-4</v>
      </c>
    </row>
    <row r="13892" spans="1:12">
      <c r="A13892" s="118">
        <v>45170</v>
      </c>
      <c r="B13892" t="s">
        <v>333</v>
      </c>
      <c r="C13892" t="s">
        <v>332</v>
      </c>
      <c r="D13892" t="s">
        <v>596</v>
      </c>
      <c r="E13892" t="s">
        <v>1419</v>
      </c>
      <c r="F13892" t="s">
        <v>727</v>
      </c>
      <c r="G13892" t="s">
        <v>726</v>
      </c>
      <c r="H13892" t="s">
        <v>327</v>
      </c>
      <c r="I13892">
        <v>77</v>
      </c>
      <c r="J13892" t="s">
        <v>145</v>
      </c>
      <c r="K13892" t="s">
        <v>137</v>
      </c>
      <c r="L13892">
        <f>I13892*$Q$2/100/1000</f>
        <v>2.8489999999999999E-4</v>
      </c>
    </row>
    <row r="13893" spans="1:12">
      <c r="A13893" s="118">
        <v>45170</v>
      </c>
      <c r="B13893" t="s">
        <v>333</v>
      </c>
      <c r="C13893" t="s">
        <v>332</v>
      </c>
      <c r="D13893" t="s">
        <v>545</v>
      </c>
      <c r="E13893" t="s">
        <v>1418</v>
      </c>
      <c r="F13893" t="s">
        <v>727</v>
      </c>
      <c r="G13893" t="s">
        <v>726</v>
      </c>
      <c r="H13893" t="s">
        <v>327</v>
      </c>
      <c r="I13893">
        <v>77</v>
      </c>
      <c r="J13893" t="s">
        <v>145</v>
      </c>
      <c r="K13893" t="s">
        <v>137</v>
      </c>
      <c r="L13893">
        <f>I13893*$Q$2/100/1000</f>
        <v>2.8489999999999999E-4</v>
      </c>
    </row>
    <row r="13894" spans="1:12">
      <c r="A13894" s="118">
        <v>45170</v>
      </c>
      <c r="B13894" t="s">
        <v>333</v>
      </c>
      <c r="C13894" t="s">
        <v>332</v>
      </c>
      <c r="D13894" t="s">
        <v>505</v>
      </c>
      <c r="E13894" t="s">
        <v>1417</v>
      </c>
      <c r="F13894" t="s">
        <v>727</v>
      </c>
      <c r="G13894" t="s">
        <v>726</v>
      </c>
      <c r="H13894" t="s">
        <v>327</v>
      </c>
      <c r="I13894">
        <v>77</v>
      </c>
      <c r="J13894" t="s">
        <v>145</v>
      </c>
      <c r="K13894" t="s">
        <v>137</v>
      </c>
      <c r="L13894">
        <f>I13894*$Q$2/100/1000</f>
        <v>2.8489999999999999E-4</v>
      </c>
    </row>
    <row r="13895" spans="1:12">
      <c r="A13895" s="118">
        <v>45170</v>
      </c>
      <c r="B13895" t="s">
        <v>333</v>
      </c>
      <c r="C13895" t="s">
        <v>332</v>
      </c>
      <c r="D13895" t="s">
        <v>517</v>
      </c>
      <c r="E13895" t="s">
        <v>1416</v>
      </c>
      <c r="F13895" t="s">
        <v>727</v>
      </c>
      <c r="G13895" t="s">
        <v>726</v>
      </c>
      <c r="H13895" t="s">
        <v>327</v>
      </c>
      <c r="I13895">
        <v>77</v>
      </c>
      <c r="J13895" t="s">
        <v>145</v>
      </c>
      <c r="K13895" t="s">
        <v>137</v>
      </c>
      <c r="L13895">
        <f>I13895*$Q$2/100/1000</f>
        <v>2.8489999999999999E-4</v>
      </c>
    </row>
    <row r="13896" spans="1:12">
      <c r="A13896" s="118">
        <v>45170</v>
      </c>
      <c r="B13896" t="s">
        <v>333</v>
      </c>
      <c r="C13896" t="s">
        <v>332</v>
      </c>
      <c r="D13896" t="s">
        <v>499</v>
      </c>
      <c r="E13896" t="s">
        <v>1415</v>
      </c>
      <c r="F13896" t="s">
        <v>1040</v>
      </c>
      <c r="G13896" t="s">
        <v>1039</v>
      </c>
      <c r="H13896" t="s">
        <v>327</v>
      </c>
      <c r="I13896">
        <v>77</v>
      </c>
      <c r="J13896" t="s">
        <v>145</v>
      </c>
      <c r="K13896" t="s">
        <v>137</v>
      </c>
      <c r="L13896">
        <f>I13896*$Q$2/100/1000</f>
        <v>2.8489999999999999E-4</v>
      </c>
    </row>
    <row r="13897" spans="1:12">
      <c r="A13897" s="118">
        <v>45261</v>
      </c>
      <c r="B13897" t="s">
        <v>574</v>
      </c>
      <c r="C13897" t="s">
        <v>573</v>
      </c>
      <c r="D13897" t="s">
        <v>1414</v>
      </c>
      <c r="E13897" t="s">
        <v>1413</v>
      </c>
      <c r="F13897">
        <v>2145062</v>
      </c>
      <c r="G13897" t="s">
        <v>1397</v>
      </c>
      <c r="H13897" t="s">
        <v>569</v>
      </c>
      <c r="I13897">
        <v>298</v>
      </c>
      <c r="J13897" t="s">
        <v>145</v>
      </c>
      <c r="K13897" t="s">
        <v>137</v>
      </c>
      <c r="L13897">
        <f>I13897*$Q$2/100/1000</f>
        <v>1.1026E-3</v>
      </c>
    </row>
    <row r="13898" spans="1:12">
      <c r="A13898" s="118">
        <v>45261</v>
      </c>
      <c r="B13898" t="s">
        <v>574</v>
      </c>
      <c r="C13898" t="s">
        <v>573</v>
      </c>
      <c r="D13898" t="s">
        <v>1412</v>
      </c>
      <c r="E13898" t="s">
        <v>1411</v>
      </c>
      <c r="F13898">
        <v>57205720</v>
      </c>
      <c r="G13898" t="s">
        <v>1410</v>
      </c>
      <c r="H13898" t="s">
        <v>569</v>
      </c>
      <c r="I13898">
        <v>298</v>
      </c>
      <c r="J13898" t="s">
        <v>145</v>
      </c>
      <c r="K13898" t="s">
        <v>137</v>
      </c>
      <c r="L13898">
        <f>I13898*$Q$2/100/1000</f>
        <v>1.1026E-3</v>
      </c>
    </row>
    <row r="13899" spans="1:12">
      <c r="A13899" s="118">
        <v>45170</v>
      </c>
      <c r="B13899" t="s">
        <v>333</v>
      </c>
      <c r="C13899" t="s">
        <v>332</v>
      </c>
      <c r="D13899" t="s">
        <v>493</v>
      </c>
      <c r="E13899" t="s">
        <v>1409</v>
      </c>
      <c r="F13899" t="s">
        <v>1040</v>
      </c>
      <c r="G13899" t="s">
        <v>1039</v>
      </c>
      <c r="H13899" t="s">
        <v>327</v>
      </c>
      <c r="I13899">
        <v>77</v>
      </c>
      <c r="J13899" t="s">
        <v>145</v>
      </c>
      <c r="K13899" t="s">
        <v>137</v>
      </c>
      <c r="L13899">
        <f>I13899*$Q$2/100/1000</f>
        <v>2.8489999999999999E-4</v>
      </c>
    </row>
    <row r="13900" spans="1:12">
      <c r="A13900" s="118">
        <v>45261</v>
      </c>
      <c r="B13900" t="s">
        <v>574</v>
      </c>
      <c r="C13900" t="s">
        <v>573</v>
      </c>
      <c r="D13900" t="s">
        <v>1408</v>
      </c>
      <c r="E13900" t="s">
        <v>1407</v>
      </c>
      <c r="F13900">
        <v>101035717</v>
      </c>
      <c r="G13900" t="s">
        <v>1406</v>
      </c>
      <c r="H13900" t="s">
        <v>569</v>
      </c>
      <c r="I13900">
        <v>298</v>
      </c>
      <c r="J13900" t="s">
        <v>145</v>
      </c>
      <c r="K13900" t="s">
        <v>137</v>
      </c>
      <c r="L13900">
        <f>I13900*$Q$2/100/1000</f>
        <v>1.1026E-3</v>
      </c>
    </row>
    <row r="13901" spans="1:12">
      <c r="A13901" s="118">
        <v>45170</v>
      </c>
      <c r="B13901" t="s">
        <v>333</v>
      </c>
      <c r="C13901" t="s">
        <v>332</v>
      </c>
      <c r="D13901" t="s">
        <v>489</v>
      </c>
      <c r="E13901" t="s">
        <v>1405</v>
      </c>
      <c r="F13901" t="s">
        <v>1040</v>
      </c>
      <c r="G13901" t="s">
        <v>1039</v>
      </c>
      <c r="H13901" t="s">
        <v>327</v>
      </c>
      <c r="I13901">
        <v>77</v>
      </c>
      <c r="J13901" t="s">
        <v>145</v>
      </c>
      <c r="K13901" t="s">
        <v>137</v>
      </c>
      <c r="L13901">
        <f>I13901*$Q$2/100/1000</f>
        <v>2.8489999999999999E-4</v>
      </c>
    </row>
    <row r="13902" spans="1:12">
      <c r="A13902" s="118">
        <v>45261</v>
      </c>
      <c r="B13902" t="s">
        <v>574</v>
      </c>
      <c r="C13902" t="s">
        <v>573</v>
      </c>
      <c r="D13902" t="s">
        <v>1404</v>
      </c>
      <c r="E13902" t="s">
        <v>1403</v>
      </c>
      <c r="F13902">
        <v>21202430</v>
      </c>
      <c r="G13902" t="s">
        <v>1370</v>
      </c>
      <c r="H13902" t="s">
        <v>569</v>
      </c>
      <c r="I13902">
        <v>298</v>
      </c>
      <c r="J13902" t="s">
        <v>145</v>
      </c>
      <c r="K13902" t="s">
        <v>137</v>
      </c>
      <c r="L13902">
        <f>I13902*$Q$2/100/1000</f>
        <v>1.1026E-3</v>
      </c>
    </row>
    <row r="13903" spans="1:12">
      <c r="A13903" s="118">
        <v>45261</v>
      </c>
      <c r="B13903" t="s">
        <v>180</v>
      </c>
      <c r="C13903" t="s">
        <v>179</v>
      </c>
      <c r="D13903" t="s">
        <v>1402</v>
      </c>
      <c r="E13903" t="s">
        <v>1401</v>
      </c>
      <c r="F13903" t="s">
        <v>1400</v>
      </c>
      <c r="G13903" t="s">
        <v>1399</v>
      </c>
      <c r="H13903" t="s">
        <v>174</v>
      </c>
      <c r="I13903">
        <v>3154</v>
      </c>
      <c r="J13903" t="s">
        <v>173</v>
      </c>
      <c r="K13903" t="s">
        <v>172</v>
      </c>
      <c r="L13903">
        <f>I13903*$Q$3/(1000/25)</f>
        <v>2.5295079999999999</v>
      </c>
    </row>
    <row r="13904" spans="1:12">
      <c r="A13904" s="118">
        <v>45261</v>
      </c>
      <c r="B13904" t="s">
        <v>574</v>
      </c>
      <c r="C13904" t="s">
        <v>573</v>
      </c>
      <c r="D13904" t="s">
        <v>577</v>
      </c>
      <c r="E13904" t="s">
        <v>1398</v>
      </c>
      <c r="F13904">
        <v>2145062</v>
      </c>
      <c r="G13904" t="s">
        <v>1397</v>
      </c>
      <c r="H13904" t="s">
        <v>569</v>
      </c>
      <c r="I13904">
        <v>298</v>
      </c>
      <c r="J13904" t="s">
        <v>145</v>
      </c>
      <c r="K13904" t="s">
        <v>137</v>
      </c>
      <c r="L13904">
        <f>I13904*$Q$2/100/1000</f>
        <v>1.1026E-3</v>
      </c>
    </row>
    <row r="13905" spans="1:12">
      <c r="A13905" s="118">
        <v>45170</v>
      </c>
      <c r="B13905" t="s">
        <v>333</v>
      </c>
      <c r="C13905" t="s">
        <v>332</v>
      </c>
      <c r="D13905" t="s">
        <v>497</v>
      </c>
      <c r="E13905" t="s">
        <v>1396</v>
      </c>
      <c r="F13905" t="s">
        <v>1040</v>
      </c>
      <c r="G13905" t="s">
        <v>1039</v>
      </c>
      <c r="H13905" t="s">
        <v>327</v>
      </c>
      <c r="I13905">
        <v>77</v>
      </c>
      <c r="J13905" t="s">
        <v>145</v>
      </c>
      <c r="K13905" t="s">
        <v>137</v>
      </c>
      <c r="L13905">
        <f>I13905*$Q$2/100/1000</f>
        <v>2.8489999999999999E-4</v>
      </c>
    </row>
    <row r="13906" spans="1:12">
      <c r="A13906" s="118">
        <v>45170</v>
      </c>
      <c r="B13906" t="s">
        <v>333</v>
      </c>
      <c r="C13906" t="s">
        <v>332</v>
      </c>
      <c r="D13906" t="s">
        <v>513</v>
      </c>
      <c r="E13906" t="s">
        <v>1395</v>
      </c>
      <c r="F13906" t="s">
        <v>1040</v>
      </c>
      <c r="G13906" t="s">
        <v>1039</v>
      </c>
      <c r="H13906" t="s">
        <v>327</v>
      </c>
      <c r="I13906">
        <v>77</v>
      </c>
      <c r="J13906" t="s">
        <v>145</v>
      </c>
      <c r="K13906" t="s">
        <v>137</v>
      </c>
      <c r="L13906">
        <f>I13906*$Q$2/100/1000</f>
        <v>2.8489999999999999E-4</v>
      </c>
    </row>
    <row r="13907" spans="1:12">
      <c r="A13907" s="118">
        <v>45170</v>
      </c>
      <c r="B13907" t="s">
        <v>333</v>
      </c>
      <c r="C13907" t="s">
        <v>332</v>
      </c>
      <c r="D13907" t="s">
        <v>515</v>
      </c>
      <c r="E13907" t="s">
        <v>1394</v>
      </c>
      <c r="F13907" t="s">
        <v>1040</v>
      </c>
      <c r="G13907" t="s">
        <v>1039</v>
      </c>
      <c r="H13907" t="s">
        <v>327</v>
      </c>
      <c r="I13907">
        <v>77</v>
      </c>
      <c r="J13907" t="s">
        <v>145</v>
      </c>
      <c r="K13907" t="s">
        <v>137</v>
      </c>
      <c r="L13907">
        <f>I13907*$Q$2/100/1000</f>
        <v>2.8489999999999999E-4</v>
      </c>
    </row>
    <row r="13908" spans="1:12">
      <c r="A13908" s="118">
        <v>45261</v>
      </c>
      <c r="B13908" t="s">
        <v>574</v>
      </c>
      <c r="C13908" t="s">
        <v>573</v>
      </c>
      <c r="D13908" t="s">
        <v>1393</v>
      </c>
      <c r="E13908" t="s">
        <v>1392</v>
      </c>
      <c r="F13908">
        <v>21201457</v>
      </c>
      <c r="G13908" t="s">
        <v>575</v>
      </c>
      <c r="H13908" t="s">
        <v>569</v>
      </c>
      <c r="I13908">
        <v>298</v>
      </c>
      <c r="J13908" t="s">
        <v>145</v>
      </c>
      <c r="K13908" t="s">
        <v>137</v>
      </c>
      <c r="L13908">
        <f>I13908*$Q$2/100/1000</f>
        <v>1.1026E-3</v>
      </c>
    </row>
    <row r="13909" spans="1:12">
      <c r="A13909" s="118">
        <v>45261</v>
      </c>
      <c r="B13909" t="s">
        <v>365</v>
      </c>
      <c r="C13909" t="s">
        <v>364</v>
      </c>
      <c r="D13909" t="s">
        <v>1391</v>
      </c>
      <c r="E13909" t="s">
        <v>1390</v>
      </c>
      <c r="F13909" t="s">
        <v>809</v>
      </c>
      <c r="G13909" t="s">
        <v>808</v>
      </c>
      <c r="H13909" t="s">
        <v>359</v>
      </c>
      <c r="I13909">
        <v>144</v>
      </c>
      <c r="J13909" t="s">
        <v>138</v>
      </c>
      <c r="K13909" t="s">
        <v>137</v>
      </c>
      <c r="L13909">
        <f>I13909*$Q$2/1000</f>
        <v>5.3280000000000001E-2</v>
      </c>
    </row>
    <row r="13910" spans="1:12">
      <c r="A13910" s="118">
        <v>45261</v>
      </c>
      <c r="B13910" t="s">
        <v>365</v>
      </c>
      <c r="C13910" t="s">
        <v>364</v>
      </c>
      <c r="D13910" t="s">
        <v>1389</v>
      </c>
      <c r="E13910" t="s">
        <v>1388</v>
      </c>
      <c r="F13910" t="s">
        <v>809</v>
      </c>
      <c r="G13910" t="s">
        <v>1387</v>
      </c>
      <c r="H13910" t="s">
        <v>359</v>
      </c>
      <c r="I13910">
        <v>144</v>
      </c>
      <c r="J13910" t="s">
        <v>138</v>
      </c>
      <c r="K13910" t="s">
        <v>137</v>
      </c>
      <c r="L13910">
        <f>I13910*$Q$2/1000</f>
        <v>5.3280000000000001E-2</v>
      </c>
    </row>
    <row r="13911" spans="1:12">
      <c r="A13911" s="118">
        <v>45170</v>
      </c>
      <c r="B13911" t="s">
        <v>333</v>
      </c>
      <c r="C13911" t="s">
        <v>332</v>
      </c>
      <c r="D13911" t="s">
        <v>505</v>
      </c>
      <c r="E13911" t="s">
        <v>1386</v>
      </c>
      <c r="F13911" t="s">
        <v>1040</v>
      </c>
      <c r="G13911" t="s">
        <v>1039</v>
      </c>
      <c r="H13911" t="s">
        <v>327</v>
      </c>
      <c r="I13911">
        <v>77</v>
      </c>
      <c r="J13911" t="s">
        <v>145</v>
      </c>
      <c r="K13911" t="s">
        <v>137</v>
      </c>
      <c r="L13911">
        <f>I13911*$Q$2/100/1000</f>
        <v>2.8489999999999999E-4</v>
      </c>
    </row>
    <row r="13912" spans="1:12">
      <c r="A13912" s="118">
        <v>45261</v>
      </c>
      <c r="B13912" t="s">
        <v>365</v>
      </c>
      <c r="C13912" t="s">
        <v>364</v>
      </c>
      <c r="D13912" t="s">
        <v>1385</v>
      </c>
      <c r="E13912" t="s">
        <v>1384</v>
      </c>
      <c r="F13912">
        <v>101036339</v>
      </c>
      <c r="G13912" t="s">
        <v>1383</v>
      </c>
      <c r="H13912" t="s">
        <v>359</v>
      </c>
      <c r="I13912">
        <v>144</v>
      </c>
      <c r="J13912" t="s">
        <v>138</v>
      </c>
      <c r="K13912" t="s">
        <v>137</v>
      </c>
      <c r="L13912">
        <f>I13912*$Q$2/1000</f>
        <v>5.3280000000000001E-2</v>
      </c>
    </row>
    <row r="13913" spans="1:12">
      <c r="A13913" s="118">
        <v>45170</v>
      </c>
      <c r="B13913" t="s">
        <v>333</v>
      </c>
      <c r="C13913" t="s">
        <v>332</v>
      </c>
      <c r="D13913" t="s">
        <v>507</v>
      </c>
      <c r="E13913" t="s">
        <v>1382</v>
      </c>
      <c r="F13913" t="s">
        <v>1040</v>
      </c>
      <c r="G13913" t="s">
        <v>1039</v>
      </c>
      <c r="H13913" t="s">
        <v>327</v>
      </c>
      <c r="I13913">
        <v>77</v>
      </c>
      <c r="J13913" t="s">
        <v>145</v>
      </c>
      <c r="K13913" t="s">
        <v>137</v>
      </c>
      <c r="L13913">
        <f>I13913*$Q$2/100/1000</f>
        <v>2.8489999999999999E-4</v>
      </c>
    </row>
    <row r="13914" spans="1:12">
      <c r="A13914" s="118">
        <v>45261</v>
      </c>
      <c r="B13914" t="s">
        <v>144</v>
      </c>
      <c r="C13914" t="s">
        <v>143</v>
      </c>
      <c r="D13914" t="s">
        <v>1381</v>
      </c>
      <c r="E13914" t="s">
        <v>1380</v>
      </c>
      <c r="F13914">
        <v>40259953</v>
      </c>
      <c r="G13914" t="s">
        <v>1379</v>
      </c>
      <c r="H13914" t="s">
        <v>139</v>
      </c>
      <c r="I13914">
        <v>22.2</v>
      </c>
      <c r="J13914" t="s">
        <v>138</v>
      </c>
      <c r="K13914" t="s">
        <v>137</v>
      </c>
      <c r="L13914">
        <f>I13914*$Q$2/1000</f>
        <v>8.2140000000000008E-3</v>
      </c>
    </row>
    <row r="13915" spans="1:12">
      <c r="A13915" s="118">
        <v>45170</v>
      </c>
      <c r="B13915" t="s">
        <v>333</v>
      </c>
      <c r="C13915" t="s">
        <v>332</v>
      </c>
      <c r="D13915" t="s">
        <v>517</v>
      </c>
      <c r="E13915" t="s">
        <v>1378</v>
      </c>
      <c r="F13915" t="s">
        <v>1040</v>
      </c>
      <c r="G13915" t="s">
        <v>1039</v>
      </c>
      <c r="H13915" t="s">
        <v>327</v>
      </c>
      <c r="I13915">
        <v>77</v>
      </c>
      <c r="J13915" t="s">
        <v>145</v>
      </c>
      <c r="K13915" t="s">
        <v>137</v>
      </c>
      <c r="L13915">
        <f>I13915*$Q$2/100/1000</f>
        <v>2.8489999999999999E-4</v>
      </c>
    </row>
    <row r="13916" spans="1:12">
      <c r="A13916" s="118">
        <v>45170</v>
      </c>
      <c r="B13916" t="s">
        <v>333</v>
      </c>
      <c r="C13916" t="s">
        <v>332</v>
      </c>
      <c r="D13916" t="s">
        <v>509</v>
      </c>
      <c r="E13916" t="s">
        <v>1377</v>
      </c>
      <c r="F13916" t="s">
        <v>1040</v>
      </c>
      <c r="G13916" t="s">
        <v>1039</v>
      </c>
      <c r="H13916" t="s">
        <v>327</v>
      </c>
      <c r="I13916">
        <v>77</v>
      </c>
      <c r="J13916" t="s">
        <v>145</v>
      </c>
      <c r="K13916" t="s">
        <v>137</v>
      </c>
      <c r="L13916">
        <f>I13916*$Q$2/100/1000</f>
        <v>2.8489999999999999E-4</v>
      </c>
    </row>
    <row r="13917" spans="1:12">
      <c r="A13917" s="118">
        <v>45170</v>
      </c>
      <c r="B13917" t="s">
        <v>333</v>
      </c>
      <c r="C13917" t="s">
        <v>332</v>
      </c>
      <c r="D13917" t="s">
        <v>511</v>
      </c>
      <c r="E13917" t="s">
        <v>1376</v>
      </c>
      <c r="F13917" t="s">
        <v>1040</v>
      </c>
      <c r="G13917" t="s">
        <v>1039</v>
      </c>
      <c r="H13917" t="s">
        <v>327</v>
      </c>
      <c r="I13917">
        <v>77</v>
      </c>
      <c r="J13917" t="s">
        <v>145</v>
      </c>
      <c r="K13917" t="s">
        <v>137</v>
      </c>
      <c r="L13917">
        <f>I13917*$Q$2/100/1000</f>
        <v>2.8489999999999999E-4</v>
      </c>
    </row>
    <row r="13918" spans="1:12">
      <c r="A13918" s="118">
        <v>45261</v>
      </c>
      <c r="B13918" t="s">
        <v>574</v>
      </c>
      <c r="C13918" t="s">
        <v>573</v>
      </c>
      <c r="D13918" t="s">
        <v>1375</v>
      </c>
      <c r="E13918" t="s">
        <v>1374</v>
      </c>
      <c r="F13918">
        <v>42205717</v>
      </c>
      <c r="G13918" t="s">
        <v>1373</v>
      </c>
      <c r="H13918" t="s">
        <v>569</v>
      </c>
      <c r="I13918">
        <v>298</v>
      </c>
      <c r="J13918" t="s">
        <v>145</v>
      </c>
      <c r="K13918" t="s">
        <v>137</v>
      </c>
      <c r="L13918">
        <f>I13918*$Q$2/100/1000</f>
        <v>1.1026E-3</v>
      </c>
    </row>
    <row r="13919" spans="1:12">
      <c r="A13919" s="118">
        <v>45261</v>
      </c>
      <c r="B13919" t="s">
        <v>574</v>
      </c>
      <c r="C13919" t="s">
        <v>573</v>
      </c>
      <c r="D13919" t="s">
        <v>1372</v>
      </c>
      <c r="E13919" t="s">
        <v>1371</v>
      </c>
      <c r="F13919">
        <v>21202430</v>
      </c>
      <c r="G13919" t="s">
        <v>1370</v>
      </c>
      <c r="H13919" t="s">
        <v>569</v>
      </c>
      <c r="I13919">
        <v>298</v>
      </c>
      <c r="J13919" t="s">
        <v>145</v>
      </c>
      <c r="K13919" t="s">
        <v>137</v>
      </c>
      <c r="L13919">
        <f>I13919*$Q$2/100/1000</f>
        <v>1.1026E-3</v>
      </c>
    </row>
    <row r="13920" spans="1:12">
      <c r="A13920" s="118">
        <v>45170</v>
      </c>
      <c r="B13920" t="s">
        <v>333</v>
      </c>
      <c r="C13920" t="s">
        <v>332</v>
      </c>
      <c r="D13920" t="s">
        <v>519</v>
      </c>
      <c r="E13920" t="s">
        <v>1369</v>
      </c>
      <c r="F13920" t="s">
        <v>1040</v>
      </c>
      <c r="G13920" t="s">
        <v>1039</v>
      </c>
      <c r="H13920" t="s">
        <v>327</v>
      </c>
      <c r="I13920">
        <v>77</v>
      </c>
      <c r="J13920" t="s">
        <v>145</v>
      </c>
      <c r="K13920" t="s">
        <v>137</v>
      </c>
      <c r="L13920">
        <f>I13920*$Q$2/100/1000</f>
        <v>2.8489999999999999E-4</v>
      </c>
    </row>
    <row r="13921" spans="1:12">
      <c r="A13921" s="118">
        <v>45170</v>
      </c>
      <c r="B13921" t="s">
        <v>333</v>
      </c>
      <c r="C13921" t="s">
        <v>332</v>
      </c>
      <c r="D13921" t="s">
        <v>521</v>
      </c>
      <c r="E13921" t="s">
        <v>1368</v>
      </c>
      <c r="F13921" t="s">
        <v>1040</v>
      </c>
      <c r="G13921" t="s">
        <v>1039</v>
      </c>
      <c r="H13921" t="s">
        <v>327</v>
      </c>
      <c r="I13921">
        <v>77</v>
      </c>
      <c r="J13921" t="s">
        <v>145</v>
      </c>
      <c r="K13921" t="s">
        <v>137</v>
      </c>
      <c r="L13921">
        <f>I13921*$Q$2/100/1000</f>
        <v>2.8489999999999999E-4</v>
      </c>
    </row>
    <row r="13922" spans="1:12">
      <c r="A13922" s="118">
        <v>45261</v>
      </c>
      <c r="B13922" t="s">
        <v>365</v>
      </c>
      <c r="C13922" t="s">
        <v>364</v>
      </c>
      <c r="D13922" t="s">
        <v>1367</v>
      </c>
      <c r="E13922" t="s">
        <v>1366</v>
      </c>
      <c r="F13922">
        <v>101023697</v>
      </c>
      <c r="G13922" t="s">
        <v>1365</v>
      </c>
      <c r="H13922" t="s">
        <v>359</v>
      </c>
      <c r="I13922">
        <v>144</v>
      </c>
      <c r="J13922" t="s">
        <v>138</v>
      </c>
      <c r="K13922" t="s">
        <v>137</v>
      </c>
      <c r="L13922">
        <f>I13922*$Q$2/1000</f>
        <v>5.3280000000000001E-2</v>
      </c>
    </row>
    <row r="13923" spans="1:12">
      <c r="A13923" s="118">
        <v>45261</v>
      </c>
      <c r="B13923" t="s">
        <v>365</v>
      </c>
      <c r="C13923" t="s">
        <v>364</v>
      </c>
      <c r="D13923" t="s">
        <v>1364</v>
      </c>
      <c r="E13923" t="s">
        <v>1363</v>
      </c>
      <c r="F13923">
        <v>101026530</v>
      </c>
      <c r="G13923" t="s">
        <v>397</v>
      </c>
      <c r="H13923" t="s">
        <v>359</v>
      </c>
      <c r="I13923">
        <v>144</v>
      </c>
      <c r="J13923" t="s">
        <v>138</v>
      </c>
      <c r="K13923" t="s">
        <v>137</v>
      </c>
      <c r="L13923">
        <f>I13923*$Q$2/1000</f>
        <v>5.3280000000000001E-2</v>
      </c>
    </row>
    <row r="13924" spans="1:12">
      <c r="A13924" s="118">
        <v>45170</v>
      </c>
      <c r="B13924" t="s">
        <v>333</v>
      </c>
      <c r="C13924" t="s">
        <v>332</v>
      </c>
      <c r="D13924" t="s">
        <v>501</v>
      </c>
      <c r="E13924" t="s">
        <v>1362</v>
      </c>
      <c r="F13924" t="s">
        <v>1040</v>
      </c>
      <c r="G13924" t="s">
        <v>1039</v>
      </c>
      <c r="H13924" t="s">
        <v>327</v>
      </c>
      <c r="I13924">
        <v>77</v>
      </c>
      <c r="J13924" t="s">
        <v>145</v>
      </c>
      <c r="K13924" t="s">
        <v>137</v>
      </c>
      <c r="L13924">
        <f>I13924*$Q$2/100/1000</f>
        <v>2.8489999999999999E-4</v>
      </c>
    </row>
    <row r="13925" spans="1:12">
      <c r="A13925" s="118">
        <v>45261</v>
      </c>
      <c r="B13925" t="s">
        <v>574</v>
      </c>
      <c r="C13925" t="s">
        <v>573</v>
      </c>
      <c r="D13925" t="s">
        <v>582</v>
      </c>
      <c r="E13925" t="s">
        <v>1361</v>
      </c>
      <c r="F13925">
        <v>101012395</v>
      </c>
      <c r="G13925" t="s">
        <v>570</v>
      </c>
      <c r="H13925" t="s">
        <v>569</v>
      </c>
      <c r="I13925">
        <v>298</v>
      </c>
      <c r="J13925" t="s">
        <v>145</v>
      </c>
      <c r="K13925" t="s">
        <v>137</v>
      </c>
      <c r="L13925">
        <f>I13925*$Q$2/100/1000</f>
        <v>1.1026E-3</v>
      </c>
    </row>
    <row r="13926" spans="1:12">
      <c r="A13926" s="118">
        <v>45261</v>
      </c>
      <c r="B13926" t="s">
        <v>365</v>
      </c>
      <c r="C13926" t="s">
        <v>364</v>
      </c>
      <c r="D13926" t="s">
        <v>1360</v>
      </c>
      <c r="E13926" t="s">
        <v>1359</v>
      </c>
      <c r="F13926" t="s">
        <v>1358</v>
      </c>
      <c r="G13926" t="s">
        <v>1357</v>
      </c>
      <c r="H13926" t="s">
        <v>359</v>
      </c>
      <c r="I13926">
        <v>144</v>
      </c>
      <c r="J13926" t="s">
        <v>138</v>
      </c>
      <c r="K13926" t="s">
        <v>137</v>
      </c>
      <c r="L13926">
        <f>I13926*$Q$2/1000</f>
        <v>5.3280000000000001E-2</v>
      </c>
    </row>
    <row r="13927" spans="1:12">
      <c r="A13927" s="118">
        <v>45170</v>
      </c>
      <c r="B13927" t="s">
        <v>333</v>
      </c>
      <c r="C13927" t="s">
        <v>332</v>
      </c>
      <c r="D13927" t="s">
        <v>472</v>
      </c>
      <c r="E13927" t="s">
        <v>1356</v>
      </c>
      <c r="F13927" t="s">
        <v>1040</v>
      </c>
      <c r="G13927" t="s">
        <v>1039</v>
      </c>
      <c r="H13927" t="s">
        <v>327</v>
      </c>
      <c r="I13927">
        <v>77</v>
      </c>
      <c r="J13927" t="s">
        <v>145</v>
      </c>
      <c r="K13927" t="s">
        <v>137</v>
      </c>
      <c r="L13927">
        <f>I13927*$Q$2/100/1000</f>
        <v>2.8489999999999999E-4</v>
      </c>
    </row>
    <row r="13928" spans="1:12">
      <c r="A13928" s="118">
        <v>45170</v>
      </c>
      <c r="B13928" t="s">
        <v>333</v>
      </c>
      <c r="C13928" t="s">
        <v>332</v>
      </c>
      <c r="D13928" t="s">
        <v>686</v>
      </c>
      <c r="E13928" t="s">
        <v>1355</v>
      </c>
      <c r="F13928" t="s">
        <v>1040</v>
      </c>
      <c r="G13928" t="s">
        <v>1039</v>
      </c>
      <c r="H13928" t="s">
        <v>327</v>
      </c>
      <c r="I13928">
        <v>77</v>
      </c>
      <c r="J13928" t="s">
        <v>145</v>
      </c>
      <c r="K13928" t="s">
        <v>137</v>
      </c>
      <c r="L13928">
        <f>I13928*$Q$2/100/1000</f>
        <v>2.8489999999999999E-4</v>
      </c>
    </row>
    <row r="13929" spans="1:12">
      <c r="A13929" s="118">
        <v>45170</v>
      </c>
      <c r="B13929" t="s">
        <v>333</v>
      </c>
      <c r="C13929" t="s">
        <v>332</v>
      </c>
      <c r="D13929" t="s">
        <v>480</v>
      </c>
      <c r="E13929" t="s">
        <v>1354</v>
      </c>
      <c r="F13929" t="s">
        <v>1040</v>
      </c>
      <c r="G13929" t="s">
        <v>1039</v>
      </c>
      <c r="H13929" t="s">
        <v>327</v>
      </c>
      <c r="I13929">
        <v>77</v>
      </c>
      <c r="J13929" t="s">
        <v>145</v>
      </c>
      <c r="K13929" t="s">
        <v>137</v>
      </c>
      <c r="L13929">
        <f>I13929*$Q$2/100/1000</f>
        <v>2.8489999999999999E-4</v>
      </c>
    </row>
    <row r="13930" spans="1:12">
      <c r="A13930" s="118">
        <v>45170</v>
      </c>
      <c r="B13930" t="s">
        <v>333</v>
      </c>
      <c r="C13930" t="s">
        <v>332</v>
      </c>
      <c r="D13930" t="s">
        <v>470</v>
      </c>
      <c r="E13930" t="s">
        <v>1353</v>
      </c>
      <c r="F13930" t="s">
        <v>1040</v>
      </c>
      <c r="G13930" t="s">
        <v>1039</v>
      </c>
      <c r="H13930" t="s">
        <v>327</v>
      </c>
      <c r="I13930">
        <v>77</v>
      </c>
      <c r="J13930" t="s">
        <v>145</v>
      </c>
      <c r="K13930" t="s">
        <v>137</v>
      </c>
      <c r="L13930">
        <f>I13930*$Q$2/100/1000</f>
        <v>2.8489999999999999E-4</v>
      </c>
    </row>
    <row r="13931" spans="1:12">
      <c r="A13931" s="118">
        <v>45170</v>
      </c>
      <c r="B13931" t="s">
        <v>333</v>
      </c>
      <c r="C13931" t="s">
        <v>332</v>
      </c>
      <c r="D13931" t="s">
        <v>495</v>
      </c>
      <c r="E13931" t="s">
        <v>1352</v>
      </c>
      <c r="F13931" t="s">
        <v>1040</v>
      </c>
      <c r="G13931" t="s">
        <v>1039</v>
      </c>
      <c r="H13931" t="s">
        <v>327</v>
      </c>
      <c r="I13931">
        <v>77</v>
      </c>
      <c r="J13931" t="s">
        <v>145</v>
      </c>
      <c r="K13931" t="s">
        <v>137</v>
      </c>
      <c r="L13931">
        <f>I13931*$Q$2/100/1000</f>
        <v>2.8489999999999999E-4</v>
      </c>
    </row>
    <row r="13932" spans="1:12">
      <c r="A13932" s="118">
        <v>45170</v>
      </c>
      <c r="B13932" t="s">
        <v>333</v>
      </c>
      <c r="C13932" t="s">
        <v>332</v>
      </c>
      <c r="D13932" t="s">
        <v>491</v>
      </c>
      <c r="E13932" t="s">
        <v>1351</v>
      </c>
      <c r="F13932" t="s">
        <v>1040</v>
      </c>
      <c r="G13932" t="s">
        <v>1039</v>
      </c>
      <c r="H13932" t="s">
        <v>327</v>
      </c>
      <c r="I13932">
        <v>77</v>
      </c>
      <c r="J13932" t="s">
        <v>145</v>
      </c>
      <c r="K13932" t="s">
        <v>137</v>
      </c>
      <c r="L13932">
        <f>I13932*$Q$2/100/1000</f>
        <v>2.8489999999999999E-4</v>
      </c>
    </row>
    <row r="13933" spans="1:12">
      <c r="A13933" s="118">
        <v>45170</v>
      </c>
      <c r="B13933" t="s">
        <v>333</v>
      </c>
      <c r="C13933" t="s">
        <v>332</v>
      </c>
      <c r="D13933" t="s">
        <v>495</v>
      </c>
      <c r="E13933" t="s">
        <v>1350</v>
      </c>
      <c r="F13933" t="s">
        <v>611</v>
      </c>
      <c r="G13933" t="s">
        <v>610</v>
      </c>
      <c r="H13933" t="s">
        <v>327</v>
      </c>
      <c r="I13933">
        <v>77</v>
      </c>
      <c r="J13933" t="s">
        <v>145</v>
      </c>
      <c r="K13933" t="s">
        <v>137</v>
      </c>
      <c r="L13933">
        <f>I13933*$Q$2/100/1000</f>
        <v>2.8489999999999999E-4</v>
      </c>
    </row>
    <row r="13934" spans="1:12">
      <c r="A13934" s="118">
        <v>45170</v>
      </c>
      <c r="B13934" t="s">
        <v>333</v>
      </c>
      <c r="C13934" t="s">
        <v>332</v>
      </c>
      <c r="D13934" t="s">
        <v>513</v>
      </c>
      <c r="E13934" t="s">
        <v>1349</v>
      </c>
      <c r="F13934" t="s">
        <v>611</v>
      </c>
      <c r="G13934" t="s">
        <v>610</v>
      </c>
      <c r="H13934" t="s">
        <v>327</v>
      </c>
      <c r="I13934">
        <v>77</v>
      </c>
      <c r="J13934" t="s">
        <v>145</v>
      </c>
      <c r="K13934" t="s">
        <v>137</v>
      </c>
      <c r="L13934">
        <f>I13934*$Q$2/100/1000</f>
        <v>2.8489999999999999E-4</v>
      </c>
    </row>
    <row r="13935" spans="1:12">
      <c r="A13935" s="118">
        <v>45170</v>
      </c>
      <c r="B13935" t="s">
        <v>333</v>
      </c>
      <c r="C13935" t="s">
        <v>332</v>
      </c>
      <c r="D13935" t="s">
        <v>515</v>
      </c>
      <c r="E13935" t="s">
        <v>1348</v>
      </c>
      <c r="F13935" t="s">
        <v>611</v>
      </c>
      <c r="G13935" t="s">
        <v>610</v>
      </c>
      <c r="H13935" t="s">
        <v>327</v>
      </c>
      <c r="I13935">
        <v>77</v>
      </c>
      <c r="J13935" t="s">
        <v>145</v>
      </c>
      <c r="K13935" t="s">
        <v>137</v>
      </c>
      <c r="L13935">
        <f>I13935*$Q$2/100/1000</f>
        <v>2.8489999999999999E-4</v>
      </c>
    </row>
    <row r="13936" spans="1:12">
      <c r="A13936" s="118">
        <v>45170</v>
      </c>
      <c r="B13936" t="s">
        <v>333</v>
      </c>
      <c r="C13936" t="s">
        <v>332</v>
      </c>
      <c r="D13936" t="s">
        <v>505</v>
      </c>
      <c r="E13936" t="s">
        <v>1347</v>
      </c>
      <c r="F13936" t="s">
        <v>611</v>
      </c>
      <c r="G13936" t="s">
        <v>610</v>
      </c>
      <c r="H13936" t="s">
        <v>327</v>
      </c>
      <c r="I13936">
        <v>77</v>
      </c>
      <c r="J13936" t="s">
        <v>145</v>
      </c>
      <c r="K13936" t="s">
        <v>137</v>
      </c>
      <c r="L13936">
        <f>I13936*$Q$2/100/1000</f>
        <v>2.8489999999999999E-4</v>
      </c>
    </row>
    <row r="13937" spans="1:12">
      <c r="A13937" s="118">
        <v>45170</v>
      </c>
      <c r="B13937" t="s">
        <v>333</v>
      </c>
      <c r="C13937" t="s">
        <v>332</v>
      </c>
      <c r="D13937" t="s">
        <v>507</v>
      </c>
      <c r="E13937" t="s">
        <v>1346</v>
      </c>
      <c r="F13937" t="s">
        <v>611</v>
      </c>
      <c r="G13937" t="s">
        <v>610</v>
      </c>
      <c r="H13937" t="s">
        <v>327</v>
      </c>
      <c r="I13937">
        <v>77</v>
      </c>
      <c r="J13937" t="s">
        <v>145</v>
      </c>
      <c r="K13937" t="s">
        <v>137</v>
      </c>
      <c r="L13937">
        <f>I13937*$Q$2/100/1000</f>
        <v>2.8489999999999999E-4</v>
      </c>
    </row>
    <row r="13938" spans="1:12">
      <c r="A13938" s="118">
        <v>45170</v>
      </c>
      <c r="B13938" t="s">
        <v>333</v>
      </c>
      <c r="C13938" t="s">
        <v>332</v>
      </c>
      <c r="D13938" t="s">
        <v>517</v>
      </c>
      <c r="E13938" t="s">
        <v>1345</v>
      </c>
      <c r="F13938" t="s">
        <v>611</v>
      </c>
      <c r="G13938" t="s">
        <v>610</v>
      </c>
      <c r="H13938" t="s">
        <v>327</v>
      </c>
      <c r="I13938">
        <v>77</v>
      </c>
      <c r="J13938" t="s">
        <v>145</v>
      </c>
      <c r="K13938" t="s">
        <v>137</v>
      </c>
      <c r="L13938">
        <f>I13938*$Q$2/100/1000</f>
        <v>2.8489999999999999E-4</v>
      </c>
    </row>
    <row r="13939" spans="1:12">
      <c r="A13939" s="118">
        <v>45170</v>
      </c>
      <c r="B13939" t="s">
        <v>333</v>
      </c>
      <c r="C13939" t="s">
        <v>332</v>
      </c>
      <c r="D13939" t="s">
        <v>509</v>
      </c>
      <c r="E13939" t="s">
        <v>1344</v>
      </c>
      <c r="F13939" t="s">
        <v>611</v>
      </c>
      <c r="G13939" t="s">
        <v>610</v>
      </c>
      <c r="H13939" t="s">
        <v>327</v>
      </c>
      <c r="I13939">
        <v>77</v>
      </c>
      <c r="J13939" t="s">
        <v>145</v>
      </c>
      <c r="K13939" t="s">
        <v>137</v>
      </c>
      <c r="L13939">
        <f>I13939*$Q$2/100/1000</f>
        <v>2.8489999999999999E-4</v>
      </c>
    </row>
    <row r="13940" spans="1:12">
      <c r="A13940" s="118">
        <v>45170</v>
      </c>
      <c r="B13940" t="s">
        <v>333</v>
      </c>
      <c r="C13940" t="s">
        <v>332</v>
      </c>
      <c r="D13940" t="s">
        <v>511</v>
      </c>
      <c r="E13940" t="s">
        <v>1343</v>
      </c>
      <c r="F13940" t="s">
        <v>611</v>
      </c>
      <c r="G13940" t="s">
        <v>610</v>
      </c>
      <c r="H13940" t="s">
        <v>327</v>
      </c>
      <c r="I13940">
        <v>77</v>
      </c>
      <c r="J13940" t="s">
        <v>145</v>
      </c>
      <c r="K13940" t="s">
        <v>137</v>
      </c>
      <c r="L13940">
        <f>I13940*$Q$2/100/1000</f>
        <v>2.8489999999999999E-4</v>
      </c>
    </row>
    <row r="13941" spans="1:12">
      <c r="A13941" s="118">
        <v>45170</v>
      </c>
      <c r="B13941" t="s">
        <v>333</v>
      </c>
      <c r="C13941" t="s">
        <v>332</v>
      </c>
      <c r="D13941" t="s">
        <v>519</v>
      </c>
      <c r="E13941" t="s">
        <v>1342</v>
      </c>
      <c r="F13941" t="s">
        <v>611</v>
      </c>
      <c r="G13941" t="s">
        <v>610</v>
      </c>
      <c r="H13941" t="s">
        <v>327</v>
      </c>
      <c r="I13941">
        <v>77</v>
      </c>
      <c r="J13941" t="s">
        <v>145</v>
      </c>
      <c r="K13941" t="s">
        <v>137</v>
      </c>
      <c r="L13941">
        <f>I13941*$Q$2/100/1000</f>
        <v>2.8489999999999999E-4</v>
      </c>
    </row>
    <row r="13942" spans="1:12">
      <c r="A13942" s="118">
        <v>45170</v>
      </c>
      <c r="B13942" t="s">
        <v>333</v>
      </c>
      <c r="C13942" t="s">
        <v>332</v>
      </c>
      <c r="D13942" t="s">
        <v>521</v>
      </c>
      <c r="E13942" t="s">
        <v>1341</v>
      </c>
      <c r="F13942" t="s">
        <v>611</v>
      </c>
      <c r="G13942" t="s">
        <v>610</v>
      </c>
      <c r="H13942" t="s">
        <v>327</v>
      </c>
      <c r="I13942">
        <v>77</v>
      </c>
      <c r="J13942" t="s">
        <v>145</v>
      </c>
      <c r="K13942" t="s">
        <v>137</v>
      </c>
      <c r="L13942">
        <f>I13942*$Q$2/100/1000</f>
        <v>2.8489999999999999E-4</v>
      </c>
    </row>
    <row r="13943" spans="1:12">
      <c r="A13943" s="118">
        <v>45261</v>
      </c>
      <c r="B13943" t="s">
        <v>180</v>
      </c>
      <c r="C13943" t="s">
        <v>179</v>
      </c>
      <c r="D13943" t="s">
        <v>1340</v>
      </c>
      <c r="E13943" t="s">
        <v>1339</v>
      </c>
      <c r="F13943" t="s">
        <v>643</v>
      </c>
      <c r="G13943" t="s">
        <v>642</v>
      </c>
      <c r="H13943" t="s">
        <v>174</v>
      </c>
      <c r="I13943">
        <v>3154</v>
      </c>
      <c r="J13943" t="s">
        <v>173</v>
      </c>
      <c r="K13943" t="s">
        <v>172</v>
      </c>
      <c r="L13943">
        <f>I13943*$Q$3/(1000/25)</f>
        <v>2.5295079999999999</v>
      </c>
    </row>
    <row r="13944" spans="1:12">
      <c r="A13944" s="118">
        <v>45170</v>
      </c>
      <c r="B13944" t="s">
        <v>333</v>
      </c>
      <c r="C13944" t="s">
        <v>332</v>
      </c>
      <c r="D13944" t="s">
        <v>517</v>
      </c>
      <c r="E13944" t="s">
        <v>1338</v>
      </c>
      <c r="F13944" t="s">
        <v>388</v>
      </c>
      <c r="G13944" t="s">
        <v>387</v>
      </c>
      <c r="H13944" t="s">
        <v>327</v>
      </c>
      <c r="I13944">
        <v>77</v>
      </c>
      <c r="J13944" t="s">
        <v>145</v>
      </c>
      <c r="K13944" t="s">
        <v>137</v>
      </c>
      <c r="L13944">
        <f>I13944*$Q$2/100/1000</f>
        <v>2.8489999999999999E-4</v>
      </c>
    </row>
    <row r="13945" spans="1:12">
      <c r="A13945" s="118">
        <v>45170</v>
      </c>
      <c r="B13945" t="s">
        <v>333</v>
      </c>
      <c r="C13945" t="s">
        <v>332</v>
      </c>
      <c r="D13945" t="s">
        <v>1221</v>
      </c>
      <c r="E13945" t="s">
        <v>1337</v>
      </c>
      <c r="F13945" t="s">
        <v>388</v>
      </c>
      <c r="G13945" t="s">
        <v>387</v>
      </c>
      <c r="H13945" t="s">
        <v>327</v>
      </c>
      <c r="I13945">
        <v>77</v>
      </c>
      <c r="J13945" t="s">
        <v>145</v>
      </c>
      <c r="K13945" t="s">
        <v>137</v>
      </c>
      <c r="L13945">
        <f>I13945*$Q$2/100/1000</f>
        <v>2.8489999999999999E-4</v>
      </c>
    </row>
    <row r="13946" spans="1:12">
      <c r="A13946" s="118">
        <v>45170</v>
      </c>
      <c r="B13946" t="s">
        <v>333</v>
      </c>
      <c r="C13946" t="s">
        <v>332</v>
      </c>
      <c r="D13946" t="s">
        <v>1221</v>
      </c>
      <c r="E13946" t="s">
        <v>1336</v>
      </c>
      <c r="F13946" t="s">
        <v>420</v>
      </c>
      <c r="G13946" t="s">
        <v>419</v>
      </c>
      <c r="H13946" t="s">
        <v>327</v>
      </c>
      <c r="I13946">
        <v>77</v>
      </c>
      <c r="J13946" t="s">
        <v>145</v>
      </c>
      <c r="K13946" t="s">
        <v>137</v>
      </c>
      <c r="L13946">
        <f>I13946*$Q$2/100/1000</f>
        <v>2.8489999999999999E-4</v>
      </c>
    </row>
    <row r="13947" spans="1:12">
      <c r="A13947" s="118">
        <v>45170</v>
      </c>
      <c r="B13947" t="s">
        <v>333</v>
      </c>
      <c r="C13947" t="s">
        <v>332</v>
      </c>
      <c r="D13947" t="s">
        <v>629</v>
      </c>
      <c r="E13947" t="s">
        <v>1335</v>
      </c>
      <c r="F13947" t="s">
        <v>420</v>
      </c>
      <c r="G13947" t="s">
        <v>419</v>
      </c>
      <c r="H13947" t="s">
        <v>327</v>
      </c>
      <c r="I13947">
        <v>77</v>
      </c>
      <c r="J13947" t="s">
        <v>145</v>
      </c>
      <c r="K13947" t="s">
        <v>137</v>
      </c>
      <c r="L13947">
        <f>I13947*$Q$2/100/1000</f>
        <v>2.8489999999999999E-4</v>
      </c>
    </row>
    <row r="13948" spans="1:12">
      <c r="A13948" s="118">
        <v>45170</v>
      </c>
      <c r="B13948" t="s">
        <v>333</v>
      </c>
      <c r="C13948" t="s">
        <v>332</v>
      </c>
      <c r="D13948" t="s">
        <v>1162</v>
      </c>
      <c r="E13948" t="s">
        <v>1334</v>
      </c>
      <c r="F13948" t="s">
        <v>420</v>
      </c>
      <c r="G13948" t="s">
        <v>419</v>
      </c>
      <c r="H13948" t="s">
        <v>327</v>
      </c>
      <c r="I13948">
        <v>77</v>
      </c>
      <c r="J13948" t="s">
        <v>145</v>
      </c>
      <c r="K13948" t="s">
        <v>137</v>
      </c>
      <c r="L13948">
        <f>I13948*$Q$2/100/1000</f>
        <v>2.8489999999999999E-4</v>
      </c>
    </row>
    <row r="13949" spans="1:12">
      <c r="A13949" s="118">
        <v>45170</v>
      </c>
      <c r="B13949" t="s">
        <v>333</v>
      </c>
      <c r="C13949" t="s">
        <v>332</v>
      </c>
      <c r="D13949" t="s">
        <v>627</v>
      </c>
      <c r="E13949" t="s">
        <v>1333</v>
      </c>
      <c r="F13949" t="s">
        <v>420</v>
      </c>
      <c r="G13949" t="s">
        <v>419</v>
      </c>
      <c r="H13949" t="s">
        <v>327</v>
      </c>
      <c r="I13949">
        <v>77</v>
      </c>
      <c r="J13949" t="s">
        <v>145</v>
      </c>
      <c r="K13949" t="s">
        <v>137</v>
      </c>
      <c r="L13949">
        <f>I13949*$Q$2/100/1000</f>
        <v>2.8489999999999999E-4</v>
      </c>
    </row>
    <row r="13950" spans="1:12">
      <c r="A13950" s="118">
        <v>45170</v>
      </c>
      <c r="B13950" t="s">
        <v>333</v>
      </c>
      <c r="C13950" t="s">
        <v>332</v>
      </c>
      <c r="D13950" t="s">
        <v>521</v>
      </c>
      <c r="E13950" t="s">
        <v>1332</v>
      </c>
      <c r="F13950" t="s">
        <v>420</v>
      </c>
      <c r="G13950" t="s">
        <v>419</v>
      </c>
      <c r="H13950" t="s">
        <v>327</v>
      </c>
      <c r="I13950">
        <v>77</v>
      </c>
      <c r="J13950" t="s">
        <v>145</v>
      </c>
      <c r="K13950" t="s">
        <v>137</v>
      </c>
      <c r="L13950">
        <f>I13950*$Q$2/100/1000</f>
        <v>2.8489999999999999E-4</v>
      </c>
    </row>
    <row r="13951" spans="1:12">
      <c r="A13951" s="118">
        <v>45170</v>
      </c>
      <c r="B13951" t="s">
        <v>333</v>
      </c>
      <c r="C13951" t="s">
        <v>332</v>
      </c>
      <c r="D13951" t="s">
        <v>625</v>
      </c>
      <c r="E13951" t="s">
        <v>1331</v>
      </c>
      <c r="F13951" t="s">
        <v>420</v>
      </c>
      <c r="G13951" t="s">
        <v>419</v>
      </c>
      <c r="H13951" t="s">
        <v>327</v>
      </c>
      <c r="I13951">
        <v>77</v>
      </c>
      <c r="J13951" t="s">
        <v>145</v>
      </c>
      <c r="K13951" t="s">
        <v>137</v>
      </c>
      <c r="L13951">
        <f>I13951*$Q$2/100/1000</f>
        <v>2.8489999999999999E-4</v>
      </c>
    </row>
    <row r="13952" spans="1:12">
      <c r="A13952" s="118">
        <v>45170</v>
      </c>
      <c r="B13952" t="s">
        <v>333</v>
      </c>
      <c r="C13952" t="s">
        <v>332</v>
      </c>
      <c r="D13952" t="s">
        <v>519</v>
      </c>
      <c r="E13952" t="s">
        <v>1330</v>
      </c>
      <c r="F13952" t="s">
        <v>420</v>
      </c>
      <c r="G13952" t="s">
        <v>419</v>
      </c>
      <c r="H13952" t="s">
        <v>327</v>
      </c>
      <c r="I13952">
        <v>77</v>
      </c>
      <c r="J13952" t="s">
        <v>145</v>
      </c>
      <c r="K13952" t="s">
        <v>137</v>
      </c>
      <c r="L13952">
        <f>I13952*$Q$2/100/1000</f>
        <v>2.8489999999999999E-4</v>
      </c>
    </row>
    <row r="13953" spans="1:12">
      <c r="A13953" s="118">
        <v>45170</v>
      </c>
      <c r="B13953" t="s">
        <v>333</v>
      </c>
      <c r="C13953" t="s">
        <v>332</v>
      </c>
      <c r="D13953" t="s">
        <v>517</v>
      </c>
      <c r="E13953" t="s">
        <v>1329</v>
      </c>
      <c r="F13953" t="s">
        <v>420</v>
      </c>
      <c r="G13953" t="s">
        <v>419</v>
      </c>
      <c r="H13953" t="s">
        <v>327</v>
      </c>
      <c r="I13953">
        <v>77</v>
      </c>
      <c r="J13953" t="s">
        <v>145</v>
      </c>
      <c r="K13953" t="s">
        <v>137</v>
      </c>
      <c r="L13953">
        <f>I13953*$Q$2/100/1000</f>
        <v>2.8489999999999999E-4</v>
      </c>
    </row>
    <row r="13954" spans="1:12">
      <c r="A13954" s="118">
        <v>45170</v>
      </c>
      <c r="B13954" t="s">
        <v>333</v>
      </c>
      <c r="C13954" t="s">
        <v>332</v>
      </c>
      <c r="D13954" t="s">
        <v>1216</v>
      </c>
      <c r="E13954" t="s">
        <v>1328</v>
      </c>
      <c r="F13954" t="s">
        <v>420</v>
      </c>
      <c r="G13954" t="s">
        <v>419</v>
      </c>
      <c r="H13954" t="s">
        <v>327</v>
      </c>
      <c r="I13954">
        <v>77</v>
      </c>
      <c r="J13954" t="s">
        <v>145</v>
      </c>
      <c r="K13954" t="s">
        <v>137</v>
      </c>
      <c r="L13954">
        <f>I13954*$Q$2/100/1000</f>
        <v>2.8489999999999999E-4</v>
      </c>
    </row>
    <row r="13955" spans="1:12">
      <c r="A13955" s="118">
        <v>45170</v>
      </c>
      <c r="B13955" t="s">
        <v>333</v>
      </c>
      <c r="C13955" t="s">
        <v>332</v>
      </c>
      <c r="D13955" t="s">
        <v>515</v>
      </c>
      <c r="E13955" t="s">
        <v>1327</v>
      </c>
      <c r="F13955" t="s">
        <v>420</v>
      </c>
      <c r="G13955" t="s">
        <v>419</v>
      </c>
      <c r="H13955" t="s">
        <v>327</v>
      </c>
      <c r="I13955">
        <v>77</v>
      </c>
      <c r="J13955" t="s">
        <v>145</v>
      </c>
      <c r="K13955" t="s">
        <v>137</v>
      </c>
      <c r="L13955">
        <f>I13955*$Q$2/100/1000</f>
        <v>2.8489999999999999E-4</v>
      </c>
    </row>
    <row r="13956" spans="1:12">
      <c r="A13956" s="118">
        <v>45170</v>
      </c>
      <c r="B13956" t="s">
        <v>333</v>
      </c>
      <c r="C13956" t="s">
        <v>332</v>
      </c>
      <c r="D13956" t="s">
        <v>700</v>
      </c>
      <c r="E13956" t="s">
        <v>1326</v>
      </c>
      <c r="F13956" t="s">
        <v>899</v>
      </c>
      <c r="G13956" t="s">
        <v>898</v>
      </c>
      <c r="H13956" t="s">
        <v>327</v>
      </c>
      <c r="I13956">
        <v>77</v>
      </c>
      <c r="J13956" t="s">
        <v>145</v>
      </c>
      <c r="K13956" t="s">
        <v>137</v>
      </c>
      <c r="L13956">
        <f>I13956*$Q$2/100/1000</f>
        <v>2.8489999999999999E-4</v>
      </c>
    </row>
    <row r="13957" spans="1:12">
      <c r="A13957" s="118">
        <v>45170</v>
      </c>
      <c r="B13957" t="s">
        <v>333</v>
      </c>
      <c r="C13957" t="s">
        <v>332</v>
      </c>
      <c r="D13957" t="s">
        <v>404</v>
      </c>
      <c r="E13957" t="s">
        <v>1325</v>
      </c>
      <c r="F13957" t="s">
        <v>899</v>
      </c>
      <c r="G13957" t="s">
        <v>898</v>
      </c>
      <c r="H13957" t="s">
        <v>327</v>
      </c>
      <c r="I13957">
        <v>77</v>
      </c>
      <c r="J13957" t="s">
        <v>145</v>
      </c>
      <c r="K13957" t="s">
        <v>137</v>
      </c>
      <c r="L13957">
        <f>I13957*$Q$2/100/1000</f>
        <v>2.8489999999999999E-4</v>
      </c>
    </row>
    <row r="13958" spans="1:12">
      <c r="A13958" s="118">
        <v>45170</v>
      </c>
      <c r="B13958" t="s">
        <v>333</v>
      </c>
      <c r="C13958" t="s">
        <v>332</v>
      </c>
      <c r="D13958" t="s">
        <v>374</v>
      </c>
      <c r="E13958" t="s">
        <v>1324</v>
      </c>
      <c r="F13958" t="s">
        <v>899</v>
      </c>
      <c r="G13958" t="s">
        <v>898</v>
      </c>
      <c r="H13958" t="s">
        <v>327</v>
      </c>
      <c r="I13958">
        <v>77</v>
      </c>
      <c r="J13958" t="s">
        <v>145</v>
      </c>
      <c r="K13958" t="s">
        <v>137</v>
      </c>
      <c r="L13958">
        <f>I13958*$Q$2/100/1000</f>
        <v>2.8489999999999999E-4</v>
      </c>
    </row>
    <row r="13959" spans="1:12">
      <c r="A13959" s="118">
        <v>45170</v>
      </c>
      <c r="B13959" t="s">
        <v>333</v>
      </c>
      <c r="C13959" t="s">
        <v>332</v>
      </c>
      <c r="D13959" t="s">
        <v>394</v>
      </c>
      <c r="E13959" t="s">
        <v>1323</v>
      </c>
      <c r="F13959" t="s">
        <v>899</v>
      </c>
      <c r="G13959" t="s">
        <v>898</v>
      </c>
      <c r="H13959" t="s">
        <v>327</v>
      </c>
      <c r="I13959">
        <v>77</v>
      </c>
      <c r="J13959" t="s">
        <v>145</v>
      </c>
      <c r="K13959" t="s">
        <v>137</v>
      </c>
      <c r="L13959">
        <f>I13959*$Q$2/100/1000</f>
        <v>2.8489999999999999E-4</v>
      </c>
    </row>
    <row r="13960" spans="1:12">
      <c r="A13960" s="118">
        <v>45170</v>
      </c>
      <c r="B13960" t="s">
        <v>333</v>
      </c>
      <c r="C13960" t="s">
        <v>332</v>
      </c>
      <c r="D13960" t="s">
        <v>392</v>
      </c>
      <c r="E13960" t="s">
        <v>1322</v>
      </c>
      <c r="F13960" t="s">
        <v>899</v>
      </c>
      <c r="G13960" t="s">
        <v>898</v>
      </c>
      <c r="H13960" t="s">
        <v>327</v>
      </c>
      <c r="I13960">
        <v>77</v>
      </c>
      <c r="J13960" t="s">
        <v>145</v>
      </c>
      <c r="K13960" t="s">
        <v>137</v>
      </c>
      <c r="L13960">
        <f>I13960*$Q$2/100/1000</f>
        <v>2.8489999999999999E-4</v>
      </c>
    </row>
    <row r="13961" spans="1:12">
      <c r="A13961" s="118">
        <v>45170</v>
      </c>
      <c r="B13961" t="s">
        <v>333</v>
      </c>
      <c r="C13961" t="s">
        <v>332</v>
      </c>
      <c r="D13961" t="s">
        <v>339</v>
      </c>
      <c r="E13961" t="s">
        <v>1321</v>
      </c>
      <c r="F13961" t="s">
        <v>372</v>
      </c>
      <c r="G13961" t="s">
        <v>371</v>
      </c>
      <c r="H13961" t="s">
        <v>327</v>
      </c>
      <c r="I13961">
        <v>77</v>
      </c>
      <c r="J13961" t="s">
        <v>145</v>
      </c>
      <c r="K13961" t="s">
        <v>137</v>
      </c>
      <c r="L13961">
        <f>I13961*$Q$2/100/1000</f>
        <v>2.8489999999999999E-4</v>
      </c>
    </row>
    <row r="13962" spans="1:12">
      <c r="A13962" s="118">
        <v>45170</v>
      </c>
      <c r="B13962" t="s">
        <v>333</v>
      </c>
      <c r="C13962" t="s">
        <v>332</v>
      </c>
      <c r="D13962" t="s">
        <v>472</v>
      </c>
      <c r="E13962" t="s">
        <v>1320</v>
      </c>
      <c r="F13962" t="s">
        <v>372</v>
      </c>
      <c r="G13962" t="s">
        <v>371</v>
      </c>
      <c r="H13962" t="s">
        <v>327</v>
      </c>
      <c r="I13962">
        <v>77</v>
      </c>
      <c r="J13962" t="s">
        <v>145</v>
      </c>
      <c r="K13962" t="s">
        <v>137</v>
      </c>
      <c r="L13962">
        <f>I13962*$Q$2/100/1000</f>
        <v>2.8489999999999999E-4</v>
      </c>
    </row>
    <row r="13963" spans="1:12">
      <c r="A13963" s="118">
        <v>45170</v>
      </c>
      <c r="B13963" t="s">
        <v>333</v>
      </c>
      <c r="C13963" t="s">
        <v>332</v>
      </c>
      <c r="D13963" t="s">
        <v>686</v>
      </c>
      <c r="E13963" t="s">
        <v>1319</v>
      </c>
      <c r="F13963" t="s">
        <v>372</v>
      </c>
      <c r="G13963" t="s">
        <v>371</v>
      </c>
      <c r="H13963" t="s">
        <v>327</v>
      </c>
      <c r="I13963">
        <v>77</v>
      </c>
      <c r="J13963" t="s">
        <v>145</v>
      </c>
      <c r="K13963" t="s">
        <v>137</v>
      </c>
      <c r="L13963">
        <f>I13963*$Q$2/100/1000</f>
        <v>2.8489999999999999E-4</v>
      </c>
    </row>
    <row r="13964" spans="1:12">
      <c r="A13964" s="118">
        <v>45170</v>
      </c>
      <c r="B13964" t="s">
        <v>333</v>
      </c>
      <c r="C13964" t="s">
        <v>332</v>
      </c>
      <c r="D13964" t="s">
        <v>495</v>
      </c>
      <c r="E13964" t="s">
        <v>1318</v>
      </c>
      <c r="F13964" t="s">
        <v>619</v>
      </c>
      <c r="G13964" t="s">
        <v>618</v>
      </c>
      <c r="H13964" t="s">
        <v>327</v>
      </c>
      <c r="I13964">
        <v>77</v>
      </c>
      <c r="J13964" t="s">
        <v>145</v>
      </c>
      <c r="K13964" t="s">
        <v>137</v>
      </c>
      <c r="L13964">
        <f>I13964*$Q$2/100/1000</f>
        <v>2.8489999999999999E-4</v>
      </c>
    </row>
    <row r="13965" spans="1:12">
      <c r="A13965" s="118">
        <v>45170</v>
      </c>
      <c r="B13965" t="s">
        <v>333</v>
      </c>
      <c r="C13965" t="s">
        <v>332</v>
      </c>
      <c r="D13965" t="s">
        <v>470</v>
      </c>
      <c r="E13965" t="s">
        <v>1317</v>
      </c>
      <c r="F13965" t="s">
        <v>619</v>
      </c>
      <c r="G13965" t="s">
        <v>618</v>
      </c>
      <c r="H13965" t="s">
        <v>327</v>
      </c>
      <c r="I13965">
        <v>77</v>
      </c>
      <c r="J13965" t="s">
        <v>145</v>
      </c>
      <c r="K13965" t="s">
        <v>137</v>
      </c>
      <c r="L13965">
        <f>I13965*$Q$2/100/1000</f>
        <v>2.8489999999999999E-4</v>
      </c>
    </row>
    <row r="13966" spans="1:12">
      <c r="A13966" s="118">
        <v>45170</v>
      </c>
      <c r="B13966" t="s">
        <v>333</v>
      </c>
      <c r="C13966" t="s">
        <v>332</v>
      </c>
      <c r="D13966" t="s">
        <v>491</v>
      </c>
      <c r="E13966" t="s">
        <v>1316</v>
      </c>
      <c r="F13966" t="s">
        <v>619</v>
      </c>
      <c r="G13966" t="s">
        <v>618</v>
      </c>
      <c r="H13966" t="s">
        <v>327</v>
      </c>
      <c r="I13966">
        <v>77</v>
      </c>
      <c r="J13966" t="s">
        <v>145</v>
      </c>
      <c r="K13966" t="s">
        <v>137</v>
      </c>
      <c r="L13966">
        <f>I13966*$Q$2/100/1000</f>
        <v>2.8489999999999999E-4</v>
      </c>
    </row>
    <row r="13967" spans="1:12">
      <c r="A13967" s="118">
        <v>45170</v>
      </c>
      <c r="B13967" t="s">
        <v>333</v>
      </c>
      <c r="C13967" t="s">
        <v>332</v>
      </c>
      <c r="D13967" t="s">
        <v>489</v>
      </c>
      <c r="E13967" t="s">
        <v>1315</v>
      </c>
      <c r="F13967" t="s">
        <v>384</v>
      </c>
      <c r="G13967" t="s">
        <v>383</v>
      </c>
      <c r="H13967" t="s">
        <v>327</v>
      </c>
      <c r="I13967">
        <v>77</v>
      </c>
      <c r="J13967" t="s">
        <v>145</v>
      </c>
      <c r="K13967" t="s">
        <v>137</v>
      </c>
      <c r="L13967">
        <f>I13967*$Q$2/100/1000</f>
        <v>2.8489999999999999E-4</v>
      </c>
    </row>
    <row r="13968" spans="1:12">
      <c r="A13968" s="118">
        <v>45170</v>
      </c>
      <c r="B13968" t="s">
        <v>333</v>
      </c>
      <c r="C13968" t="s">
        <v>332</v>
      </c>
      <c r="D13968" t="s">
        <v>710</v>
      </c>
      <c r="E13968" t="s">
        <v>1314</v>
      </c>
      <c r="F13968" t="s">
        <v>899</v>
      </c>
      <c r="G13968" t="s">
        <v>898</v>
      </c>
      <c r="H13968" t="s">
        <v>327</v>
      </c>
      <c r="I13968">
        <v>77</v>
      </c>
      <c r="J13968" t="s">
        <v>145</v>
      </c>
      <c r="K13968" t="s">
        <v>137</v>
      </c>
      <c r="L13968">
        <f>I13968*$Q$2/100/1000</f>
        <v>2.8489999999999999E-4</v>
      </c>
    </row>
    <row r="13969" spans="1:12">
      <c r="A13969" s="118">
        <v>45170</v>
      </c>
      <c r="B13969" t="s">
        <v>333</v>
      </c>
      <c r="C13969" t="s">
        <v>332</v>
      </c>
      <c r="D13969" t="s">
        <v>712</v>
      </c>
      <c r="E13969" t="s">
        <v>1313</v>
      </c>
      <c r="F13969" t="s">
        <v>899</v>
      </c>
      <c r="G13969" t="s">
        <v>898</v>
      </c>
      <c r="H13969" t="s">
        <v>327</v>
      </c>
      <c r="I13969">
        <v>77</v>
      </c>
      <c r="J13969" t="s">
        <v>145</v>
      </c>
      <c r="K13969" t="s">
        <v>137</v>
      </c>
      <c r="L13969">
        <f>I13969*$Q$2/100/1000</f>
        <v>2.8489999999999999E-4</v>
      </c>
    </row>
    <row r="13970" spans="1:12">
      <c r="A13970" s="118">
        <v>45170</v>
      </c>
      <c r="B13970" t="s">
        <v>333</v>
      </c>
      <c r="C13970" t="s">
        <v>332</v>
      </c>
      <c r="D13970" t="s">
        <v>705</v>
      </c>
      <c r="E13970" t="s">
        <v>1312</v>
      </c>
      <c r="F13970" t="s">
        <v>899</v>
      </c>
      <c r="G13970" t="s">
        <v>898</v>
      </c>
      <c r="H13970" t="s">
        <v>327</v>
      </c>
      <c r="I13970">
        <v>77</v>
      </c>
      <c r="J13970" t="s">
        <v>145</v>
      </c>
      <c r="K13970" t="s">
        <v>137</v>
      </c>
      <c r="L13970">
        <f>I13970*$Q$2/100/1000</f>
        <v>2.8489999999999999E-4</v>
      </c>
    </row>
    <row r="13971" spans="1:12">
      <c r="A13971" s="118">
        <v>45170</v>
      </c>
      <c r="B13971" t="s">
        <v>333</v>
      </c>
      <c r="C13971" t="s">
        <v>332</v>
      </c>
      <c r="D13971" t="s">
        <v>613</v>
      </c>
      <c r="E13971" t="s">
        <v>1311</v>
      </c>
      <c r="F13971" t="s">
        <v>899</v>
      </c>
      <c r="G13971" t="s">
        <v>898</v>
      </c>
      <c r="H13971" t="s">
        <v>327</v>
      </c>
      <c r="I13971">
        <v>77</v>
      </c>
      <c r="J13971" t="s">
        <v>145</v>
      </c>
      <c r="K13971" t="s">
        <v>137</v>
      </c>
      <c r="L13971">
        <f>I13971*$Q$2/100/1000</f>
        <v>2.8489999999999999E-4</v>
      </c>
    </row>
    <row r="13972" spans="1:12">
      <c r="A13972" s="118">
        <v>45170</v>
      </c>
      <c r="B13972" t="s">
        <v>333</v>
      </c>
      <c r="C13972" t="s">
        <v>332</v>
      </c>
      <c r="D13972" t="s">
        <v>703</v>
      </c>
      <c r="E13972" t="s">
        <v>1310</v>
      </c>
      <c r="F13972" t="s">
        <v>899</v>
      </c>
      <c r="G13972" t="s">
        <v>898</v>
      </c>
      <c r="H13972" t="s">
        <v>327</v>
      </c>
      <c r="I13972">
        <v>77</v>
      </c>
      <c r="J13972" t="s">
        <v>145</v>
      </c>
      <c r="K13972" t="s">
        <v>137</v>
      </c>
      <c r="L13972">
        <f>I13972*$Q$2/100/1000</f>
        <v>2.8489999999999999E-4</v>
      </c>
    </row>
    <row r="13973" spans="1:12">
      <c r="A13973" s="118">
        <v>45170</v>
      </c>
      <c r="B13973" t="s">
        <v>333</v>
      </c>
      <c r="C13973" t="s">
        <v>332</v>
      </c>
      <c r="D13973" t="s">
        <v>386</v>
      </c>
      <c r="E13973" t="s">
        <v>1309</v>
      </c>
      <c r="F13973" t="s">
        <v>899</v>
      </c>
      <c r="G13973" t="s">
        <v>898</v>
      </c>
      <c r="H13973" t="s">
        <v>327</v>
      </c>
      <c r="I13973">
        <v>77</v>
      </c>
      <c r="J13973" t="s">
        <v>145</v>
      </c>
      <c r="K13973" t="s">
        <v>137</v>
      </c>
      <c r="L13973">
        <f>I13973*$Q$2/100/1000</f>
        <v>2.8489999999999999E-4</v>
      </c>
    </row>
    <row r="13974" spans="1:12">
      <c r="A13974" s="118">
        <v>45170</v>
      </c>
      <c r="B13974" t="s">
        <v>333</v>
      </c>
      <c r="C13974" t="s">
        <v>332</v>
      </c>
      <c r="D13974" t="s">
        <v>708</v>
      </c>
      <c r="E13974" t="s">
        <v>1308</v>
      </c>
      <c r="F13974" t="s">
        <v>899</v>
      </c>
      <c r="G13974" t="s">
        <v>898</v>
      </c>
      <c r="H13974" t="s">
        <v>327</v>
      </c>
      <c r="I13974">
        <v>77</v>
      </c>
      <c r="J13974" t="s">
        <v>145</v>
      </c>
      <c r="K13974" t="s">
        <v>137</v>
      </c>
      <c r="L13974">
        <f>I13974*$Q$2/100/1000</f>
        <v>2.8489999999999999E-4</v>
      </c>
    </row>
    <row r="13975" spans="1:12">
      <c r="A13975" s="118">
        <v>45170</v>
      </c>
      <c r="B13975" t="s">
        <v>333</v>
      </c>
      <c r="C13975" t="s">
        <v>332</v>
      </c>
      <c r="D13975" t="s">
        <v>472</v>
      </c>
      <c r="E13975" t="s">
        <v>1307</v>
      </c>
      <c r="F13975" t="s">
        <v>384</v>
      </c>
      <c r="G13975" t="s">
        <v>383</v>
      </c>
      <c r="H13975" t="s">
        <v>327</v>
      </c>
      <c r="I13975">
        <v>77</v>
      </c>
      <c r="J13975" t="s">
        <v>145</v>
      </c>
      <c r="K13975" t="s">
        <v>137</v>
      </c>
      <c r="L13975">
        <f>I13975*$Q$2/100/1000</f>
        <v>2.8489999999999999E-4</v>
      </c>
    </row>
    <row r="13976" spans="1:12">
      <c r="A13976" s="118">
        <v>45170</v>
      </c>
      <c r="B13976" t="s">
        <v>333</v>
      </c>
      <c r="C13976" t="s">
        <v>332</v>
      </c>
      <c r="D13976" t="s">
        <v>491</v>
      </c>
      <c r="E13976" t="s">
        <v>1306</v>
      </c>
      <c r="F13976" t="s">
        <v>384</v>
      </c>
      <c r="G13976" t="s">
        <v>383</v>
      </c>
      <c r="H13976" t="s">
        <v>327</v>
      </c>
      <c r="I13976">
        <v>77</v>
      </c>
      <c r="J13976" t="s">
        <v>145</v>
      </c>
      <c r="K13976" t="s">
        <v>137</v>
      </c>
      <c r="L13976">
        <f>I13976*$Q$2/100/1000</f>
        <v>2.8489999999999999E-4</v>
      </c>
    </row>
    <row r="13977" spans="1:12">
      <c r="A13977" s="118">
        <v>45170</v>
      </c>
      <c r="B13977" t="s">
        <v>333</v>
      </c>
      <c r="C13977" t="s">
        <v>332</v>
      </c>
      <c r="D13977" t="s">
        <v>493</v>
      </c>
      <c r="E13977" t="s">
        <v>1305</v>
      </c>
      <c r="F13977" t="s">
        <v>384</v>
      </c>
      <c r="G13977" t="s">
        <v>383</v>
      </c>
      <c r="H13977" t="s">
        <v>327</v>
      </c>
      <c r="I13977">
        <v>77</v>
      </c>
      <c r="J13977" t="s">
        <v>145</v>
      </c>
      <c r="K13977" t="s">
        <v>137</v>
      </c>
      <c r="L13977">
        <f>I13977*$Q$2/100/1000</f>
        <v>2.8489999999999999E-4</v>
      </c>
    </row>
    <row r="13978" spans="1:12">
      <c r="A13978" s="118">
        <v>45170</v>
      </c>
      <c r="B13978" t="s">
        <v>333</v>
      </c>
      <c r="C13978" t="s">
        <v>332</v>
      </c>
      <c r="D13978" t="s">
        <v>501</v>
      </c>
      <c r="E13978" t="s">
        <v>1304</v>
      </c>
      <c r="F13978" t="s">
        <v>611</v>
      </c>
      <c r="G13978" t="s">
        <v>610</v>
      </c>
      <c r="H13978" t="s">
        <v>327</v>
      </c>
      <c r="I13978">
        <v>77</v>
      </c>
      <c r="J13978" t="s">
        <v>145</v>
      </c>
      <c r="K13978" t="s">
        <v>137</v>
      </c>
      <c r="L13978">
        <f>I13978*$Q$2/100/1000</f>
        <v>2.8489999999999999E-4</v>
      </c>
    </row>
    <row r="13979" spans="1:12">
      <c r="A13979" s="118">
        <v>45170</v>
      </c>
      <c r="B13979" t="s">
        <v>333</v>
      </c>
      <c r="C13979" t="s">
        <v>332</v>
      </c>
      <c r="D13979" t="s">
        <v>472</v>
      </c>
      <c r="E13979" t="s">
        <v>1303</v>
      </c>
      <c r="F13979" t="s">
        <v>611</v>
      </c>
      <c r="G13979" t="s">
        <v>610</v>
      </c>
      <c r="H13979" t="s">
        <v>327</v>
      </c>
      <c r="I13979">
        <v>77</v>
      </c>
      <c r="J13979" t="s">
        <v>145</v>
      </c>
      <c r="K13979" t="s">
        <v>137</v>
      </c>
      <c r="L13979">
        <f>I13979*$Q$2/100/1000</f>
        <v>2.8489999999999999E-4</v>
      </c>
    </row>
    <row r="13980" spans="1:12">
      <c r="A13980" s="118">
        <v>45170</v>
      </c>
      <c r="B13980" t="s">
        <v>333</v>
      </c>
      <c r="C13980" t="s">
        <v>332</v>
      </c>
      <c r="D13980" t="s">
        <v>686</v>
      </c>
      <c r="E13980" t="s">
        <v>1302</v>
      </c>
      <c r="F13980" t="s">
        <v>611</v>
      </c>
      <c r="G13980" t="s">
        <v>610</v>
      </c>
      <c r="H13980" t="s">
        <v>327</v>
      </c>
      <c r="I13980">
        <v>77</v>
      </c>
      <c r="J13980" t="s">
        <v>145</v>
      </c>
      <c r="K13980" t="s">
        <v>137</v>
      </c>
      <c r="L13980">
        <f>I13980*$Q$2/100/1000</f>
        <v>2.8489999999999999E-4</v>
      </c>
    </row>
    <row r="13981" spans="1:12">
      <c r="A13981" s="118">
        <v>45170</v>
      </c>
      <c r="B13981" t="s">
        <v>333</v>
      </c>
      <c r="C13981" t="s">
        <v>332</v>
      </c>
      <c r="D13981" t="s">
        <v>480</v>
      </c>
      <c r="E13981" t="s">
        <v>1301</v>
      </c>
      <c r="F13981" t="s">
        <v>611</v>
      </c>
      <c r="G13981" t="s">
        <v>610</v>
      </c>
      <c r="H13981" t="s">
        <v>327</v>
      </c>
      <c r="I13981">
        <v>77</v>
      </c>
      <c r="J13981" t="s">
        <v>145</v>
      </c>
      <c r="K13981" t="s">
        <v>137</v>
      </c>
      <c r="L13981">
        <f>I13981*$Q$2/100/1000</f>
        <v>2.8489999999999999E-4</v>
      </c>
    </row>
    <row r="13982" spans="1:12">
      <c r="A13982" s="118">
        <v>45170</v>
      </c>
      <c r="B13982" t="s">
        <v>333</v>
      </c>
      <c r="C13982" t="s">
        <v>332</v>
      </c>
      <c r="D13982" t="s">
        <v>470</v>
      </c>
      <c r="E13982" t="s">
        <v>1300</v>
      </c>
      <c r="F13982" t="s">
        <v>611</v>
      </c>
      <c r="G13982" t="s">
        <v>610</v>
      </c>
      <c r="H13982" t="s">
        <v>327</v>
      </c>
      <c r="I13982">
        <v>77</v>
      </c>
      <c r="J13982" t="s">
        <v>145</v>
      </c>
      <c r="K13982" t="s">
        <v>137</v>
      </c>
      <c r="L13982">
        <f>I13982*$Q$2/100/1000</f>
        <v>2.8489999999999999E-4</v>
      </c>
    </row>
    <row r="13983" spans="1:12">
      <c r="A13983" s="118">
        <v>45170</v>
      </c>
      <c r="B13983" t="s">
        <v>333</v>
      </c>
      <c r="C13983" t="s">
        <v>332</v>
      </c>
      <c r="D13983" t="s">
        <v>491</v>
      </c>
      <c r="E13983" t="s">
        <v>1299</v>
      </c>
      <c r="F13983" t="s">
        <v>611</v>
      </c>
      <c r="G13983" t="s">
        <v>610</v>
      </c>
      <c r="H13983" t="s">
        <v>327</v>
      </c>
      <c r="I13983">
        <v>77</v>
      </c>
      <c r="J13983" t="s">
        <v>145</v>
      </c>
      <c r="K13983" t="s">
        <v>137</v>
      </c>
      <c r="L13983">
        <f>I13983*$Q$2/100/1000</f>
        <v>2.8489999999999999E-4</v>
      </c>
    </row>
    <row r="13984" spans="1:12">
      <c r="A13984" s="118">
        <v>45170</v>
      </c>
      <c r="B13984" t="s">
        <v>333</v>
      </c>
      <c r="C13984" t="s">
        <v>332</v>
      </c>
      <c r="D13984" t="s">
        <v>499</v>
      </c>
      <c r="E13984" t="s">
        <v>1298</v>
      </c>
      <c r="F13984" t="s">
        <v>611</v>
      </c>
      <c r="G13984" t="s">
        <v>610</v>
      </c>
      <c r="H13984" t="s">
        <v>327</v>
      </c>
      <c r="I13984">
        <v>77</v>
      </c>
      <c r="J13984" t="s">
        <v>145</v>
      </c>
      <c r="K13984" t="s">
        <v>137</v>
      </c>
      <c r="L13984">
        <f>I13984*$Q$2/100/1000</f>
        <v>2.8489999999999999E-4</v>
      </c>
    </row>
    <row r="13985" spans="1:12">
      <c r="A13985" s="118">
        <v>45170</v>
      </c>
      <c r="B13985" t="s">
        <v>333</v>
      </c>
      <c r="C13985" t="s">
        <v>332</v>
      </c>
      <c r="D13985" t="s">
        <v>493</v>
      </c>
      <c r="E13985" t="s">
        <v>1297</v>
      </c>
      <c r="F13985" t="s">
        <v>611</v>
      </c>
      <c r="G13985" t="s">
        <v>610</v>
      </c>
      <c r="H13985" t="s">
        <v>327</v>
      </c>
      <c r="I13985">
        <v>77</v>
      </c>
      <c r="J13985" t="s">
        <v>145</v>
      </c>
      <c r="K13985" t="s">
        <v>137</v>
      </c>
      <c r="L13985">
        <f>I13985*$Q$2/100/1000</f>
        <v>2.8489999999999999E-4</v>
      </c>
    </row>
    <row r="13986" spans="1:12">
      <c r="A13986" s="118">
        <v>45170</v>
      </c>
      <c r="B13986" t="s">
        <v>333</v>
      </c>
      <c r="C13986" t="s">
        <v>332</v>
      </c>
      <c r="D13986" t="s">
        <v>489</v>
      </c>
      <c r="E13986" t="s">
        <v>1296</v>
      </c>
      <c r="F13986" t="s">
        <v>611</v>
      </c>
      <c r="G13986" t="s">
        <v>610</v>
      </c>
      <c r="H13986" t="s">
        <v>327</v>
      </c>
      <c r="I13986">
        <v>77</v>
      </c>
      <c r="J13986" t="s">
        <v>145</v>
      </c>
      <c r="K13986" t="s">
        <v>137</v>
      </c>
      <c r="L13986">
        <f>I13986*$Q$2/100/1000</f>
        <v>2.8489999999999999E-4</v>
      </c>
    </row>
    <row r="13987" spans="1:12">
      <c r="A13987" s="118">
        <v>45170</v>
      </c>
      <c r="B13987" t="s">
        <v>333</v>
      </c>
      <c r="C13987" t="s">
        <v>332</v>
      </c>
      <c r="D13987" t="s">
        <v>497</v>
      </c>
      <c r="E13987" t="s">
        <v>1295</v>
      </c>
      <c r="F13987" t="s">
        <v>611</v>
      </c>
      <c r="G13987" t="s">
        <v>610</v>
      </c>
      <c r="H13987" t="s">
        <v>327</v>
      </c>
      <c r="I13987">
        <v>77</v>
      </c>
      <c r="J13987" t="s">
        <v>145</v>
      </c>
      <c r="K13987" t="s">
        <v>137</v>
      </c>
      <c r="L13987">
        <f>I13987*$Q$2/100/1000</f>
        <v>2.8489999999999999E-4</v>
      </c>
    </row>
    <row r="13988" spans="1:12">
      <c r="A13988" s="118">
        <v>45170</v>
      </c>
      <c r="B13988" t="s">
        <v>333</v>
      </c>
      <c r="C13988" t="s">
        <v>332</v>
      </c>
      <c r="D13988" t="s">
        <v>386</v>
      </c>
      <c r="E13988" t="s">
        <v>1294</v>
      </c>
      <c r="F13988" t="s">
        <v>1103</v>
      </c>
      <c r="G13988" t="s">
        <v>1102</v>
      </c>
      <c r="H13988" t="s">
        <v>327</v>
      </c>
      <c r="I13988">
        <v>77</v>
      </c>
      <c r="J13988" t="s">
        <v>145</v>
      </c>
      <c r="K13988" t="s">
        <v>137</v>
      </c>
      <c r="L13988">
        <f>I13988*$Q$2/100/1000</f>
        <v>2.8489999999999999E-4</v>
      </c>
    </row>
    <row r="13989" spans="1:12">
      <c r="A13989" s="118">
        <v>45170</v>
      </c>
      <c r="B13989" t="s">
        <v>333</v>
      </c>
      <c r="C13989" t="s">
        <v>332</v>
      </c>
      <c r="D13989" t="s">
        <v>703</v>
      </c>
      <c r="E13989" t="s">
        <v>1293</v>
      </c>
      <c r="F13989" t="s">
        <v>1103</v>
      </c>
      <c r="G13989" t="s">
        <v>1102</v>
      </c>
      <c r="H13989" t="s">
        <v>327</v>
      </c>
      <c r="I13989">
        <v>77</v>
      </c>
      <c r="J13989" t="s">
        <v>145</v>
      </c>
      <c r="K13989" t="s">
        <v>137</v>
      </c>
      <c r="L13989">
        <f>I13989*$Q$2/100/1000</f>
        <v>2.8489999999999999E-4</v>
      </c>
    </row>
    <row r="13990" spans="1:12">
      <c r="A13990" s="118">
        <v>45170</v>
      </c>
      <c r="B13990" t="s">
        <v>333</v>
      </c>
      <c r="C13990" t="s">
        <v>332</v>
      </c>
      <c r="D13990" t="s">
        <v>613</v>
      </c>
      <c r="E13990" t="s">
        <v>1292</v>
      </c>
      <c r="F13990" t="s">
        <v>1103</v>
      </c>
      <c r="G13990" t="s">
        <v>1102</v>
      </c>
      <c r="H13990" t="s">
        <v>327</v>
      </c>
      <c r="I13990">
        <v>77</v>
      </c>
      <c r="J13990" t="s">
        <v>145</v>
      </c>
      <c r="K13990" t="s">
        <v>137</v>
      </c>
      <c r="L13990">
        <f>I13990*$Q$2/100/1000</f>
        <v>2.8489999999999999E-4</v>
      </c>
    </row>
    <row r="13991" spans="1:12">
      <c r="A13991" s="118">
        <v>45170</v>
      </c>
      <c r="B13991" t="s">
        <v>333</v>
      </c>
      <c r="C13991" t="s">
        <v>332</v>
      </c>
      <c r="D13991" t="s">
        <v>705</v>
      </c>
      <c r="E13991" t="s">
        <v>1291</v>
      </c>
      <c r="F13991" t="s">
        <v>1103</v>
      </c>
      <c r="G13991" t="s">
        <v>1102</v>
      </c>
      <c r="H13991" t="s">
        <v>327</v>
      </c>
      <c r="I13991">
        <v>77</v>
      </c>
      <c r="J13991" t="s">
        <v>145</v>
      </c>
      <c r="K13991" t="s">
        <v>137</v>
      </c>
      <c r="L13991">
        <f>I13991*$Q$2/100/1000</f>
        <v>2.8489999999999999E-4</v>
      </c>
    </row>
    <row r="13992" spans="1:12">
      <c r="A13992" s="118">
        <v>45170</v>
      </c>
      <c r="B13992" t="s">
        <v>333</v>
      </c>
      <c r="C13992" t="s">
        <v>332</v>
      </c>
      <c r="D13992" t="s">
        <v>708</v>
      </c>
      <c r="E13992" t="s">
        <v>1290</v>
      </c>
      <c r="F13992" t="s">
        <v>1103</v>
      </c>
      <c r="G13992" t="s">
        <v>1102</v>
      </c>
      <c r="H13992" t="s">
        <v>327</v>
      </c>
      <c r="I13992">
        <v>77</v>
      </c>
      <c r="J13992" t="s">
        <v>145</v>
      </c>
      <c r="K13992" t="s">
        <v>137</v>
      </c>
      <c r="L13992">
        <f>I13992*$Q$2/100/1000</f>
        <v>2.8489999999999999E-4</v>
      </c>
    </row>
    <row r="13993" spans="1:12">
      <c r="A13993" s="118">
        <v>45170</v>
      </c>
      <c r="B13993" t="s">
        <v>333</v>
      </c>
      <c r="C13993" t="s">
        <v>332</v>
      </c>
      <c r="D13993" t="s">
        <v>491</v>
      </c>
      <c r="E13993" t="s">
        <v>1289</v>
      </c>
      <c r="F13993" t="s">
        <v>372</v>
      </c>
      <c r="G13993" t="s">
        <v>371</v>
      </c>
      <c r="H13993" t="s">
        <v>327</v>
      </c>
      <c r="I13993">
        <v>77</v>
      </c>
      <c r="J13993" t="s">
        <v>145</v>
      </c>
      <c r="K13993" t="s">
        <v>137</v>
      </c>
      <c r="L13993">
        <f>I13993*$Q$2/100/1000</f>
        <v>2.8489999999999999E-4</v>
      </c>
    </row>
    <row r="13994" spans="1:12">
      <c r="A13994" s="118">
        <v>45170</v>
      </c>
      <c r="B13994" t="s">
        <v>333</v>
      </c>
      <c r="C13994" t="s">
        <v>332</v>
      </c>
      <c r="D13994" t="s">
        <v>499</v>
      </c>
      <c r="E13994" t="s">
        <v>1288</v>
      </c>
      <c r="F13994" t="s">
        <v>372</v>
      </c>
      <c r="G13994" t="s">
        <v>371</v>
      </c>
      <c r="H13994" t="s">
        <v>327</v>
      </c>
      <c r="I13994">
        <v>77</v>
      </c>
      <c r="J13994" t="s">
        <v>145</v>
      </c>
      <c r="K13994" t="s">
        <v>137</v>
      </c>
      <c r="L13994">
        <f>I13994*$Q$2/100/1000</f>
        <v>2.8489999999999999E-4</v>
      </c>
    </row>
    <row r="13995" spans="1:12">
      <c r="A13995" s="118">
        <v>45170</v>
      </c>
      <c r="B13995" t="s">
        <v>333</v>
      </c>
      <c r="C13995" t="s">
        <v>332</v>
      </c>
      <c r="D13995" t="s">
        <v>493</v>
      </c>
      <c r="E13995" t="s">
        <v>1287</v>
      </c>
      <c r="F13995" t="s">
        <v>372</v>
      </c>
      <c r="G13995" t="s">
        <v>371</v>
      </c>
      <c r="H13995" t="s">
        <v>327</v>
      </c>
      <c r="I13995">
        <v>77</v>
      </c>
      <c r="J13995" t="s">
        <v>145</v>
      </c>
      <c r="K13995" t="s">
        <v>137</v>
      </c>
      <c r="L13995">
        <f>I13995*$Q$2/100/1000</f>
        <v>2.8489999999999999E-4</v>
      </c>
    </row>
    <row r="13996" spans="1:12">
      <c r="A13996" s="118">
        <v>45170</v>
      </c>
      <c r="B13996" t="s">
        <v>333</v>
      </c>
      <c r="C13996" t="s">
        <v>332</v>
      </c>
      <c r="D13996" t="s">
        <v>390</v>
      </c>
      <c r="E13996" t="s">
        <v>1286</v>
      </c>
      <c r="F13996" t="s">
        <v>611</v>
      </c>
      <c r="G13996" t="s">
        <v>610</v>
      </c>
      <c r="H13996" t="s">
        <v>327</v>
      </c>
      <c r="I13996">
        <v>77</v>
      </c>
      <c r="J13996" t="s">
        <v>145</v>
      </c>
      <c r="K13996" t="s">
        <v>137</v>
      </c>
      <c r="L13996">
        <f>I13996*$Q$2/100/1000</f>
        <v>2.8489999999999999E-4</v>
      </c>
    </row>
    <row r="13997" spans="1:12">
      <c r="A13997" s="118">
        <v>45170</v>
      </c>
      <c r="B13997" t="s">
        <v>333</v>
      </c>
      <c r="C13997" t="s">
        <v>332</v>
      </c>
      <c r="D13997" t="s">
        <v>422</v>
      </c>
      <c r="E13997" t="s">
        <v>1285</v>
      </c>
      <c r="F13997" t="s">
        <v>611</v>
      </c>
      <c r="G13997" t="s">
        <v>610</v>
      </c>
      <c r="H13997" t="s">
        <v>327</v>
      </c>
      <c r="I13997">
        <v>77</v>
      </c>
      <c r="J13997" t="s">
        <v>145</v>
      </c>
      <c r="K13997" t="s">
        <v>137</v>
      </c>
      <c r="L13997">
        <f>I13997*$Q$2/100/1000</f>
        <v>2.8489999999999999E-4</v>
      </c>
    </row>
    <row r="13998" spans="1:12">
      <c r="A13998" s="118">
        <v>45170</v>
      </c>
      <c r="B13998" t="s">
        <v>333</v>
      </c>
      <c r="C13998" t="s">
        <v>332</v>
      </c>
      <c r="D13998" t="s">
        <v>547</v>
      </c>
      <c r="E13998" t="s">
        <v>1284</v>
      </c>
      <c r="F13998" t="s">
        <v>611</v>
      </c>
      <c r="G13998" t="s">
        <v>610</v>
      </c>
      <c r="H13998" t="s">
        <v>327</v>
      </c>
      <c r="I13998">
        <v>77</v>
      </c>
      <c r="J13998" t="s">
        <v>145</v>
      </c>
      <c r="K13998" t="s">
        <v>137</v>
      </c>
      <c r="L13998">
        <f>I13998*$Q$2/100/1000</f>
        <v>2.8489999999999999E-4</v>
      </c>
    </row>
    <row r="13999" spans="1:12">
      <c r="A13999" s="118">
        <v>45170</v>
      </c>
      <c r="B13999" t="s">
        <v>333</v>
      </c>
      <c r="C13999" t="s">
        <v>332</v>
      </c>
      <c r="D13999" t="s">
        <v>428</v>
      </c>
      <c r="E13999" t="s">
        <v>1283</v>
      </c>
      <c r="F13999" t="s">
        <v>611</v>
      </c>
      <c r="G13999" t="s">
        <v>610</v>
      </c>
      <c r="H13999" t="s">
        <v>327</v>
      </c>
      <c r="I13999">
        <v>77</v>
      </c>
      <c r="J13999" t="s">
        <v>145</v>
      </c>
      <c r="K13999" t="s">
        <v>137</v>
      </c>
      <c r="L13999">
        <f>I13999*$Q$2/100/1000</f>
        <v>2.8489999999999999E-4</v>
      </c>
    </row>
    <row r="14000" spans="1:12">
      <c r="A14000" s="118">
        <v>45170</v>
      </c>
      <c r="B14000" t="s">
        <v>333</v>
      </c>
      <c r="C14000" t="s">
        <v>332</v>
      </c>
      <c r="D14000" t="s">
        <v>431</v>
      </c>
      <c r="E14000" t="s">
        <v>1282</v>
      </c>
      <c r="F14000" t="s">
        <v>611</v>
      </c>
      <c r="G14000" t="s">
        <v>610</v>
      </c>
      <c r="H14000" t="s">
        <v>327</v>
      </c>
      <c r="I14000">
        <v>77</v>
      </c>
      <c r="J14000" t="s">
        <v>145</v>
      </c>
      <c r="K14000" t="s">
        <v>137</v>
      </c>
      <c r="L14000">
        <f>I14000*$Q$2/100/1000</f>
        <v>2.8489999999999999E-4</v>
      </c>
    </row>
    <row r="14001" spans="1:12">
      <c r="A14001" s="118">
        <v>45170</v>
      </c>
      <c r="B14001" t="s">
        <v>333</v>
      </c>
      <c r="C14001" t="s">
        <v>332</v>
      </c>
      <c r="D14001" t="s">
        <v>526</v>
      </c>
      <c r="E14001" t="s">
        <v>1281</v>
      </c>
      <c r="F14001" t="s">
        <v>611</v>
      </c>
      <c r="G14001" t="s">
        <v>610</v>
      </c>
      <c r="H14001" t="s">
        <v>327</v>
      </c>
      <c r="I14001">
        <v>77</v>
      </c>
      <c r="J14001" t="s">
        <v>145</v>
      </c>
      <c r="K14001" t="s">
        <v>137</v>
      </c>
      <c r="L14001">
        <f>I14001*$Q$2/100/1000</f>
        <v>2.8489999999999999E-4</v>
      </c>
    </row>
    <row r="14002" spans="1:12">
      <c r="A14002" s="118">
        <v>45170</v>
      </c>
      <c r="B14002" t="s">
        <v>333</v>
      </c>
      <c r="C14002" t="s">
        <v>332</v>
      </c>
      <c r="D14002" t="s">
        <v>354</v>
      </c>
      <c r="E14002" t="s">
        <v>1280</v>
      </c>
      <c r="F14002" t="s">
        <v>611</v>
      </c>
      <c r="G14002" t="s">
        <v>610</v>
      </c>
      <c r="H14002" t="s">
        <v>327</v>
      </c>
      <c r="I14002">
        <v>77</v>
      </c>
      <c r="J14002" t="s">
        <v>145</v>
      </c>
      <c r="K14002" t="s">
        <v>137</v>
      </c>
      <c r="L14002">
        <f>I14002*$Q$2/100/1000</f>
        <v>2.8489999999999999E-4</v>
      </c>
    </row>
    <row r="14003" spans="1:12">
      <c r="A14003" s="118">
        <v>45261</v>
      </c>
      <c r="B14003" t="s">
        <v>240</v>
      </c>
      <c r="C14003" t="s">
        <v>239</v>
      </c>
      <c r="D14003" t="s">
        <v>238</v>
      </c>
      <c r="E14003" t="s">
        <v>1279</v>
      </c>
      <c r="F14003">
        <v>101027050</v>
      </c>
      <c r="G14003" t="s">
        <v>236</v>
      </c>
      <c r="H14003" t="s">
        <v>235</v>
      </c>
      <c r="I14003">
        <v>390</v>
      </c>
      <c r="J14003" t="s">
        <v>145</v>
      </c>
      <c r="K14003" t="s">
        <v>137</v>
      </c>
      <c r="L14003">
        <f>I14003*$Q$2/100/1000</f>
        <v>1.4430000000000001E-3</v>
      </c>
    </row>
    <row r="14004" spans="1:12">
      <c r="A14004" s="118">
        <v>45170</v>
      </c>
      <c r="B14004" t="s">
        <v>333</v>
      </c>
      <c r="C14004" t="s">
        <v>332</v>
      </c>
      <c r="D14004" t="s">
        <v>545</v>
      </c>
      <c r="E14004" t="s">
        <v>1278</v>
      </c>
      <c r="F14004" t="s">
        <v>611</v>
      </c>
      <c r="G14004" t="s">
        <v>610</v>
      </c>
      <c r="H14004" t="s">
        <v>327</v>
      </c>
      <c r="I14004">
        <v>77</v>
      </c>
      <c r="J14004" t="s">
        <v>145</v>
      </c>
      <c r="K14004" t="s">
        <v>137</v>
      </c>
      <c r="L14004">
        <f>I14004*$Q$2/100/1000</f>
        <v>2.8489999999999999E-4</v>
      </c>
    </row>
    <row r="14005" spans="1:12">
      <c r="A14005" s="118">
        <v>45261</v>
      </c>
      <c r="B14005" t="s">
        <v>240</v>
      </c>
      <c r="C14005" t="s">
        <v>239</v>
      </c>
      <c r="D14005" t="s">
        <v>1277</v>
      </c>
      <c r="E14005" t="s">
        <v>1276</v>
      </c>
      <c r="F14005">
        <v>101027049</v>
      </c>
      <c r="G14005" t="s">
        <v>1275</v>
      </c>
      <c r="H14005" t="s">
        <v>235</v>
      </c>
      <c r="I14005">
        <v>390</v>
      </c>
      <c r="J14005" t="s">
        <v>145</v>
      </c>
      <c r="K14005" t="s">
        <v>137</v>
      </c>
      <c r="L14005">
        <f>I14005*$Q$2/100/1000</f>
        <v>1.4430000000000001E-3</v>
      </c>
    </row>
    <row r="14006" spans="1:12">
      <c r="A14006" s="118">
        <v>45170</v>
      </c>
      <c r="B14006" t="s">
        <v>333</v>
      </c>
      <c r="C14006" t="s">
        <v>332</v>
      </c>
      <c r="D14006" t="s">
        <v>653</v>
      </c>
      <c r="E14006" t="s">
        <v>1274</v>
      </c>
      <c r="F14006" t="s">
        <v>611</v>
      </c>
      <c r="G14006" t="s">
        <v>610</v>
      </c>
      <c r="H14006" t="s">
        <v>327</v>
      </c>
      <c r="I14006">
        <v>77</v>
      </c>
      <c r="J14006" t="s">
        <v>145</v>
      </c>
      <c r="K14006" t="s">
        <v>137</v>
      </c>
      <c r="L14006">
        <f>I14006*$Q$2/100/1000</f>
        <v>2.8489999999999999E-4</v>
      </c>
    </row>
    <row r="14007" spans="1:12">
      <c r="A14007" s="118">
        <v>45170</v>
      </c>
      <c r="B14007" t="s">
        <v>333</v>
      </c>
      <c r="C14007" t="s">
        <v>332</v>
      </c>
      <c r="D14007" t="s">
        <v>349</v>
      </c>
      <c r="E14007" t="s">
        <v>1273</v>
      </c>
      <c r="F14007" t="s">
        <v>611</v>
      </c>
      <c r="G14007" t="s">
        <v>610</v>
      </c>
      <c r="H14007" t="s">
        <v>327</v>
      </c>
      <c r="I14007">
        <v>77</v>
      </c>
      <c r="J14007" t="s">
        <v>145</v>
      </c>
      <c r="K14007" t="s">
        <v>137</v>
      </c>
      <c r="L14007">
        <f>I14007*$Q$2/100/1000</f>
        <v>2.8489999999999999E-4</v>
      </c>
    </row>
    <row r="14008" spans="1:12">
      <c r="A14008" s="118">
        <v>45170</v>
      </c>
      <c r="B14008" t="s">
        <v>333</v>
      </c>
      <c r="C14008" t="s">
        <v>332</v>
      </c>
      <c r="D14008" t="s">
        <v>347</v>
      </c>
      <c r="E14008" t="s">
        <v>1272</v>
      </c>
      <c r="F14008" t="s">
        <v>611</v>
      </c>
      <c r="G14008" t="s">
        <v>610</v>
      </c>
      <c r="H14008" t="s">
        <v>327</v>
      </c>
      <c r="I14008">
        <v>77</v>
      </c>
      <c r="J14008" t="s">
        <v>145</v>
      </c>
      <c r="K14008" t="s">
        <v>137</v>
      </c>
      <c r="L14008">
        <f>I14008*$Q$2/100/1000</f>
        <v>2.8489999999999999E-4</v>
      </c>
    </row>
    <row r="14009" spans="1:12">
      <c r="A14009" s="118">
        <v>45261</v>
      </c>
      <c r="B14009" t="s">
        <v>460</v>
      </c>
      <c r="C14009" t="s">
        <v>459</v>
      </c>
      <c r="D14009" t="s">
        <v>756</v>
      </c>
      <c r="E14009" t="s">
        <v>1271</v>
      </c>
      <c r="F14009" t="s">
        <v>763</v>
      </c>
      <c r="G14009" t="s">
        <v>762</v>
      </c>
      <c r="H14009" t="s">
        <v>455</v>
      </c>
      <c r="I14009">
        <v>103.6</v>
      </c>
      <c r="J14009" t="s">
        <v>145</v>
      </c>
      <c r="K14009" t="s">
        <v>137</v>
      </c>
      <c r="L14009">
        <f>I14009*$Q$2/100/1000</f>
        <v>3.8331999999999998E-4</v>
      </c>
    </row>
    <row r="14010" spans="1:12">
      <c r="A14010" s="118">
        <v>45261</v>
      </c>
      <c r="B14010" t="s">
        <v>240</v>
      </c>
      <c r="C14010" t="s">
        <v>239</v>
      </c>
      <c r="D14010" t="s">
        <v>1270</v>
      </c>
      <c r="E14010" t="s">
        <v>1269</v>
      </c>
      <c r="F14010">
        <v>101027038</v>
      </c>
      <c r="G14010" t="s">
        <v>1267</v>
      </c>
      <c r="H14010" t="s">
        <v>235</v>
      </c>
      <c r="I14010">
        <v>390</v>
      </c>
      <c r="J14010" t="s">
        <v>145</v>
      </c>
      <c r="K14010" t="s">
        <v>137</v>
      </c>
      <c r="L14010">
        <f>I14010*$Q$2/100/1000</f>
        <v>1.4430000000000001E-3</v>
      </c>
    </row>
    <row r="14011" spans="1:12">
      <c r="A14011" s="118">
        <v>45261</v>
      </c>
      <c r="B14011" t="s">
        <v>240</v>
      </c>
      <c r="C14011" t="s">
        <v>239</v>
      </c>
      <c r="D14011" t="s">
        <v>931</v>
      </c>
      <c r="E14011" t="s">
        <v>1268</v>
      </c>
      <c r="F14011">
        <v>101027038</v>
      </c>
      <c r="G14011" t="s">
        <v>1267</v>
      </c>
      <c r="H14011" t="s">
        <v>235</v>
      </c>
      <c r="I14011">
        <v>390</v>
      </c>
      <c r="J14011" t="s">
        <v>145</v>
      </c>
      <c r="K14011" t="s">
        <v>137</v>
      </c>
      <c r="L14011">
        <f>I14011*$Q$2/100/1000</f>
        <v>1.4430000000000001E-3</v>
      </c>
    </row>
    <row r="14012" spans="1:12">
      <c r="A14012" s="118">
        <v>45170</v>
      </c>
      <c r="B14012" t="s">
        <v>333</v>
      </c>
      <c r="C14012" t="s">
        <v>332</v>
      </c>
      <c r="D14012" t="s">
        <v>345</v>
      </c>
      <c r="E14012" t="s">
        <v>1266</v>
      </c>
      <c r="F14012" t="s">
        <v>611</v>
      </c>
      <c r="G14012" t="s">
        <v>610</v>
      </c>
      <c r="H14012" t="s">
        <v>327</v>
      </c>
      <c r="I14012">
        <v>77</v>
      </c>
      <c r="J14012" t="s">
        <v>145</v>
      </c>
      <c r="K14012" t="s">
        <v>137</v>
      </c>
      <c r="L14012">
        <f>I14012*$Q$2/100/1000</f>
        <v>2.8489999999999999E-4</v>
      </c>
    </row>
    <row r="14013" spans="1:12">
      <c r="A14013" s="118">
        <v>45170</v>
      </c>
      <c r="B14013" t="s">
        <v>333</v>
      </c>
      <c r="C14013" t="s">
        <v>332</v>
      </c>
      <c r="D14013" t="s">
        <v>343</v>
      </c>
      <c r="E14013" t="s">
        <v>1265</v>
      </c>
      <c r="F14013" t="s">
        <v>611</v>
      </c>
      <c r="G14013" t="s">
        <v>610</v>
      </c>
      <c r="H14013" t="s">
        <v>327</v>
      </c>
      <c r="I14013">
        <v>77</v>
      </c>
      <c r="J14013" t="s">
        <v>145</v>
      </c>
      <c r="K14013" t="s">
        <v>137</v>
      </c>
      <c r="L14013">
        <f>I14013*$Q$2/100/1000</f>
        <v>2.8489999999999999E-4</v>
      </c>
    </row>
    <row r="14014" spans="1:12">
      <c r="A14014" s="118">
        <v>45170</v>
      </c>
      <c r="B14014" t="s">
        <v>333</v>
      </c>
      <c r="C14014" t="s">
        <v>332</v>
      </c>
      <c r="D14014" t="s">
        <v>503</v>
      </c>
      <c r="E14014" t="s">
        <v>1264</v>
      </c>
      <c r="F14014" t="s">
        <v>611</v>
      </c>
      <c r="G14014" t="s">
        <v>610</v>
      </c>
      <c r="H14014" t="s">
        <v>327</v>
      </c>
      <c r="I14014">
        <v>77</v>
      </c>
      <c r="J14014" t="s">
        <v>145</v>
      </c>
      <c r="K14014" t="s">
        <v>137</v>
      </c>
      <c r="L14014">
        <f>I14014*$Q$2/100/1000</f>
        <v>2.8489999999999999E-4</v>
      </c>
    </row>
    <row r="14015" spans="1:12">
      <c r="A14015" s="118">
        <v>45170</v>
      </c>
      <c r="B14015" t="s">
        <v>333</v>
      </c>
      <c r="C14015" t="s">
        <v>332</v>
      </c>
      <c r="D14015" t="s">
        <v>341</v>
      </c>
      <c r="E14015" t="s">
        <v>1263</v>
      </c>
      <c r="F14015" t="s">
        <v>611</v>
      </c>
      <c r="G14015" t="s">
        <v>610</v>
      </c>
      <c r="H14015" t="s">
        <v>327</v>
      </c>
      <c r="I14015">
        <v>77</v>
      </c>
      <c r="J14015" t="s">
        <v>145</v>
      </c>
      <c r="K14015" t="s">
        <v>137</v>
      </c>
      <c r="L14015">
        <f>I14015*$Q$2/100/1000</f>
        <v>2.8489999999999999E-4</v>
      </c>
    </row>
    <row r="14016" spans="1:12">
      <c r="A14016" s="118">
        <v>45170</v>
      </c>
      <c r="B14016" t="s">
        <v>333</v>
      </c>
      <c r="C14016" t="s">
        <v>332</v>
      </c>
      <c r="D14016" t="s">
        <v>335</v>
      </c>
      <c r="E14016" t="s">
        <v>1262</v>
      </c>
      <c r="F14016" t="s">
        <v>611</v>
      </c>
      <c r="G14016" t="s">
        <v>610</v>
      </c>
      <c r="H14016" t="s">
        <v>327</v>
      </c>
      <c r="I14016">
        <v>77</v>
      </c>
      <c r="J14016" t="s">
        <v>145</v>
      </c>
      <c r="K14016" t="s">
        <v>137</v>
      </c>
      <c r="L14016">
        <f>I14016*$Q$2/100/1000</f>
        <v>2.8489999999999999E-4</v>
      </c>
    </row>
    <row r="14017" spans="1:12">
      <c r="A14017" s="118">
        <v>45170</v>
      </c>
      <c r="B14017" t="s">
        <v>333</v>
      </c>
      <c r="C14017" t="s">
        <v>332</v>
      </c>
      <c r="D14017" t="s">
        <v>337</v>
      </c>
      <c r="E14017" t="s">
        <v>1261</v>
      </c>
      <c r="F14017" t="s">
        <v>611</v>
      </c>
      <c r="G14017" t="s">
        <v>610</v>
      </c>
      <c r="H14017" t="s">
        <v>327</v>
      </c>
      <c r="I14017">
        <v>77</v>
      </c>
      <c r="J14017" t="s">
        <v>145</v>
      </c>
      <c r="K14017" t="s">
        <v>137</v>
      </c>
      <c r="L14017">
        <f>I14017*$Q$2/100/1000</f>
        <v>2.8489999999999999E-4</v>
      </c>
    </row>
    <row r="14018" spans="1:12">
      <c r="A14018" s="118">
        <v>45170</v>
      </c>
      <c r="B14018" t="s">
        <v>333</v>
      </c>
      <c r="C14018" t="s">
        <v>332</v>
      </c>
      <c r="D14018" t="s">
        <v>331</v>
      </c>
      <c r="E14018" t="s">
        <v>1260</v>
      </c>
      <c r="F14018" t="s">
        <v>611</v>
      </c>
      <c r="G14018" t="s">
        <v>610</v>
      </c>
      <c r="H14018" t="s">
        <v>327</v>
      </c>
      <c r="I14018">
        <v>77</v>
      </c>
      <c r="J14018" t="s">
        <v>145</v>
      </c>
      <c r="K14018" t="s">
        <v>137</v>
      </c>
      <c r="L14018">
        <f>I14018*$Q$2/100/1000</f>
        <v>2.8489999999999999E-4</v>
      </c>
    </row>
    <row r="14019" spans="1:12">
      <c r="A14019" s="118">
        <v>45170</v>
      </c>
      <c r="B14019" t="s">
        <v>333</v>
      </c>
      <c r="C14019" t="s">
        <v>332</v>
      </c>
      <c r="D14019" t="s">
        <v>339</v>
      </c>
      <c r="E14019" t="s">
        <v>1259</v>
      </c>
      <c r="F14019" t="s">
        <v>611</v>
      </c>
      <c r="G14019" t="s">
        <v>610</v>
      </c>
      <c r="H14019" t="s">
        <v>327</v>
      </c>
      <c r="I14019">
        <v>77</v>
      </c>
      <c r="J14019" t="s">
        <v>145</v>
      </c>
      <c r="K14019" t="s">
        <v>137</v>
      </c>
      <c r="L14019">
        <f>I14019*$Q$2/100/1000</f>
        <v>2.8489999999999999E-4</v>
      </c>
    </row>
    <row r="14020" spans="1:12">
      <c r="A14020" s="118">
        <v>45170</v>
      </c>
      <c r="B14020" t="s">
        <v>333</v>
      </c>
      <c r="C14020" t="s">
        <v>332</v>
      </c>
      <c r="D14020" t="s">
        <v>499</v>
      </c>
      <c r="E14020" t="s">
        <v>1258</v>
      </c>
      <c r="F14020" t="s">
        <v>619</v>
      </c>
      <c r="G14020" t="s">
        <v>618</v>
      </c>
      <c r="H14020" t="s">
        <v>327</v>
      </c>
      <c r="I14020">
        <v>77</v>
      </c>
      <c r="J14020" t="s">
        <v>145</v>
      </c>
      <c r="K14020" t="s">
        <v>137</v>
      </c>
      <c r="L14020">
        <f>I14020*$Q$2/100/1000</f>
        <v>2.8489999999999999E-4</v>
      </c>
    </row>
    <row r="14021" spans="1:12">
      <c r="A14021" s="118">
        <v>45170</v>
      </c>
      <c r="B14021" t="s">
        <v>333</v>
      </c>
      <c r="C14021" t="s">
        <v>332</v>
      </c>
      <c r="D14021" t="s">
        <v>493</v>
      </c>
      <c r="E14021" t="s">
        <v>1257</v>
      </c>
      <c r="F14021" t="s">
        <v>619</v>
      </c>
      <c r="G14021" t="s">
        <v>618</v>
      </c>
      <c r="H14021" t="s">
        <v>327</v>
      </c>
      <c r="I14021">
        <v>77</v>
      </c>
      <c r="J14021" t="s">
        <v>145</v>
      </c>
      <c r="K14021" t="s">
        <v>137</v>
      </c>
      <c r="L14021">
        <f>I14021*$Q$2/100/1000</f>
        <v>2.8489999999999999E-4</v>
      </c>
    </row>
    <row r="14022" spans="1:12">
      <c r="A14022" s="118">
        <v>45170</v>
      </c>
      <c r="B14022" t="s">
        <v>333</v>
      </c>
      <c r="C14022" t="s">
        <v>332</v>
      </c>
      <c r="D14022" t="s">
        <v>489</v>
      </c>
      <c r="E14022" t="s">
        <v>1256</v>
      </c>
      <c r="F14022" t="s">
        <v>619</v>
      </c>
      <c r="G14022" t="s">
        <v>618</v>
      </c>
      <c r="H14022" t="s">
        <v>327</v>
      </c>
      <c r="I14022">
        <v>77</v>
      </c>
      <c r="J14022" t="s">
        <v>145</v>
      </c>
      <c r="K14022" t="s">
        <v>137</v>
      </c>
      <c r="L14022">
        <f>I14022*$Q$2/100/1000</f>
        <v>2.8489999999999999E-4</v>
      </c>
    </row>
    <row r="14023" spans="1:12">
      <c r="A14023" s="118">
        <v>45170</v>
      </c>
      <c r="B14023" t="s">
        <v>333</v>
      </c>
      <c r="C14023" t="s">
        <v>332</v>
      </c>
      <c r="D14023" t="s">
        <v>495</v>
      </c>
      <c r="E14023" t="s">
        <v>1255</v>
      </c>
      <c r="F14023" t="s">
        <v>372</v>
      </c>
      <c r="G14023" t="s">
        <v>371</v>
      </c>
      <c r="H14023" t="s">
        <v>327</v>
      </c>
      <c r="I14023">
        <v>77</v>
      </c>
      <c r="J14023" t="s">
        <v>145</v>
      </c>
      <c r="K14023" t="s">
        <v>137</v>
      </c>
      <c r="L14023">
        <f>I14023*$Q$2/100/1000</f>
        <v>2.8489999999999999E-4</v>
      </c>
    </row>
    <row r="14024" spans="1:12">
      <c r="A14024" s="118">
        <v>45170</v>
      </c>
      <c r="B14024" t="s">
        <v>333</v>
      </c>
      <c r="C14024" t="s">
        <v>332</v>
      </c>
      <c r="D14024" t="s">
        <v>470</v>
      </c>
      <c r="E14024" t="s">
        <v>1254</v>
      </c>
      <c r="F14024" t="s">
        <v>372</v>
      </c>
      <c r="G14024" t="s">
        <v>371</v>
      </c>
      <c r="H14024" t="s">
        <v>327</v>
      </c>
      <c r="I14024">
        <v>77</v>
      </c>
      <c r="J14024" t="s">
        <v>145</v>
      </c>
      <c r="K14024" t="s">
        <v>137</v>
      </c>
      <c r="L14024">
        <f>I14024*$Q$2/100/1000</f>
        <v>2.8489999999999999E-4</v>
      </c>
    </row>
    <row r="14025" spans="1:12">
      <c r="A14025" s="118">
        <v>45170</v>
      </c>
      <c r="B14025" t="s">
        <v>333</v>
      </c>
      <c r="C14025" t="s">
        <v>332</v>
      </c>
      <c r="D14025" t="s">
        <v>480</v>
      </c>
      <c r="E14025" t="s">
        <v>1253</v>
      </c>
      <c r="F14025" t="s">
        <v>372</v>
      </c>
      <c r="G14025" t="s">
        <v>371</v>
      </c>
      <c r="H14025" t="s">
        <v>327</v>
      </c>
      <c r="I14025">
        <v>77</v>
      </c>
      <c r="J14025" t="s">
        <v>145</v>
      </c>
      <c r="K14025" t="s">
        <v>137</v>
      </c>
      <c r="L14025">
        <f>I14025*$Q$2/100/1000</f>
        <v>2.8489999999999999E-4</v>
      </c>
    </row>
    <row r="14026" spans="1:12">
      <c r="A14026" s="118">
        <v>45170</v>
      </c>
      <c r="B14026" t="s">
        <v>333</v>
      </c>
      <c r="C14026" t="s">
        <v>332</v>
      </c>
      <c r="D14026" t="s">
        <v>422</v>
      </c>
      <c r="E14026" t="s">
        <v>1252</v>
      </c>
      <c r="F14026" t="s">
        <v>1040</v>
      </c>
      <c r="G14026" t="s">
        <v>1039</v>
      </c>
      <c r="H14026" t="s">
        <v>327</v>
      </c>
      <c r="I14026">
        <v>77</v>
      </c>
      <c r="J14026" t="s">
        <v>145</v>
      </c>
      <c r="K14026" t="s">
        <v>137</v>
      </c>
      <c r="L14026">
        <f>I14026*$Q$2/100/1000</f>
        <v>2.8489999999999999E-4</v>
      </c>
    </row>
    <row r="14027" spans="1:12">
      <c r="A14027" s="118">
        <v>45170</v>
      </c>
      <c r="B14027" t="s">
        <v>333</v>
      </c>
      <c r="C14027" t="s">
        <v>332</v>
      </c>
      <c r="D14027" t="s">
        <v>547</v>
      </c>
      <c r="E14027" t="s">
        <v>1251</v>
      </c>
      <c r="F14027" t="s">
        <v>1040</v>
      </c>
      <c r="G14027" t="s">
        <v>1039</v>
      </c>
      <c r="H14027" t="s">
        <v>327</v>
      </c>
      <c r="I14027">
        <v>77</v>
      </c>
      <c r="J14027" t="s">
        <v>145</v>
      </c>
      <c r="K14027" t="s">
        <v>137</v>
      </c>
      <c r="L14027">
        <f>I14027*$Q$2/100/1000</f>
        <v>2.8489999999999999E-4</v>
      </c>
    </row>
    <row r="14028" spans="1:12">
      <c r="A14028" s="118">
        <v>45170</v>
      </c>
      <c r="B14028" t="s">
        <v>333</v>
      </c>
      <c r="C14028" t="s">
        <v>332</v>
      </c>
      <c r="D14028" t="s">
        <v>428</v>
      </c>
      <c r="E14028" t="s">
        <v>1250</v>
      </c>
      <c r="F14028" t="s">
        <v>1040</v>
      </c>
      <c r="G14028" t="s">
        <v>1039</v>
      </c>
      <c r="H14028" t="s">
        <v>327</v>
      </c>
      <c r="I14028">
        <v>77</v>
      </c>
      <c r="J14028" t="s">
        <v>145</v>
      </c>
      <c r="K14028" t="s">
        <v>137</v>
      </c>
      <c r="L14028">
        <f>I14028*$Q$2/100/1000</f>
        <v>2.8489999999999999E-4</v>
      </c>
    </row>
    <row r="14029" spans="1:12">
      <c r="A14029" s="118">
        <v>45170</v>
      </c>
      <c r="B14029" t="s">
        <v>333</v>
      </c>
      <c r="C14029" t="s">
        <v>332</v>
      </c>
      <c r="D14029" t="s">
        <v>390</v>
      </c>
      <c r="E14029" t="s">
        <v>1249</v>
      </c>
      <c r="F14029" t="s">
        <v>1040</v>
      </c>
      <c r="G14029" t="s">
        <v>1039</v>
      </c>
      <c r="H14029" t="s">
        <v>327</v>
      </c>
      <c r="I14029">
        <v>77</v>
      </c>
      <c r="J14029" t="s">
        <v>145</v>
      </c>
      <c r="K14029" t="s">
        <v>137</v>
      </c>
      <c r="L14029">
        <f>I14029*$Q$2/100/1000</f>
        <v>2.8489999999999999E-4</v>
      </c>
    </row>
    <row r="14030" spans="1:12">
      <c r="A14030" s="118">
        <v>45261</v>
      </c>
      <c r="B14030" t="s">
        <v>460</v>
      </c>
      <c r="C14030" t="s">
        <v>459</v>
      </c>
      <c r="D14030" t="s">
        <v>1248</v>
      </c>
      <c r="E14030" t="s">
        <v>1247</v>
      </c>
      <c r="F14030" t="s">
        <v>1246</v>
      </c>
      <c r="G14030" t="s">
        <v>1245</v>
      </c>
      <c r="H14030" t="s">
        <v>455</v>
      </c>
      <c r="I14030">
        <v>103.6</v>
      </c>
      <c r="J14030" t="s">
        <v>145</v>
      </c>
      <c r="K14030" t="s">
        <v>137</v>
      </c>
      <c r="L14030">
        <f>I14030*$Q$2/100/1000</f>
        <v>3.8331999999999998E-4</v>
      </c>
    </row>
    <row r="14031" spans="1:12">
      <c r="A14031" s="118">
        <v>45170</v>
      </c>
      <c r="B14031" t="s">
        <v>333</v>
      </c>
      <c r="C14031" t="s">
        <v>332</v>
      </c>
      <c r="D14031" t="s">
        <v>431</v>
      </c>
      <c r="E14031" t="s">
        <v>1244</v>
      </c>
      <c r="F14031" t="s">
        <v>1040</v>
      </c>
      <c r="G14031" t="s">
        <v>1039</v>
      </c>
      <c r="H14031" t="s">
        <v>327</v>
      </c>
      <c r="I14031">
        <v>77</v>
      </c>
      <c r="J14031" t="s">
        <v>145</v>
      </c>
      <c r="K14031" t="s">
        <v>137</v>
      </c>
      <c r="L14031">
        <f>I14031*$Q$2/100/1000</f>
        <v>2.8489999999999999E-4</v>
      </c>
    </row>
    <row r="14032" spans="1:12">
      <c r="A14032" s="118">
        <v>45170</v>
      </c>
      <c r="B14032" t="s">
        <v>333</v>
      </c>
      <c r="C14032" t="s">
        <v>332</v>
      </c>
      <c r="D14032" t="s">
        <v>345</v>
      </c>
      <c r="E14032" t="s">
        <v>1243</v>
      </c>
      <c r="F14032" t="s">
        <v>1040</v>
      </c>
      <c r="G14032" t="s">
        <v>1039</v>
      </c>
      <c r="H14032" t="s">
        <v>327</v>
      </c>
      <c r="I14032">
        <v>77</v>
      </c>
      <c r="J14032" t="s">
        <v>145</v>
      </c>
      <c r="K14032" t="s">
        <v>137</v>
      </c>
      <c r="L14032">
        <f>I14032*$Q$2/100/1000</f>
        <v>2.8489999999999999E-4</v>
      </c>
    </row>
    <row r="14033" spans="1:12">
      <c r="A14033" s="118">
        <v>45170</v>
      </c>
      <c r="B14033" t="s">
        <v>333</v>
      </c>
      <c r="C14033" t="s">
        <v>332</v>
      </c>
      <c r="D14033" t="s">
        <v>526</v>
      </c>
      <c r="E14033" t="s">
        <v>1242</v>
      </c>
      <c r="F14033" t="s">
        <v>1040</v>
      </c>
      <c r="G14033" t="s">
        <v>1039</v>
      </c>
      <c r="H14033" t="s">
        <v>327</v>
      </c>
      <c r="I14033">
        <v>77</v>
      </c>
      <c r="J14033" t="s">
        <v>145</v>
      </c>
      <c r="K14033" t="s">
        <v>137</v>
      </c>
      <c r="L14033">
        <f>I14033*$Q$2/100/1000</f>
        <v>2.8489999999999999E-4</v>
      </c>
    </row>
    <row r="14034" spans="1:12">
      <c r="A14034" s="118">
        <v>45261</v>
      </c>
      <c r="B14034" t="s">
        <v>460</v>
      </c>
      <c r="C14034" t="s">
        <v>459</v>
      </c>
      <c r="D14034" t="s">
        <v>1241</v>
      </c>
      <c r="E14034" t="s">
        <v>1240</v>
      </c>
      <c r="F14034">
        <v>13204807</v>
      </c>
      <c r="G14034" t="s">
        <v>1050</v>
      </c>
      <c r="H14034" t="s">
        <v>455</v>
      </c>
      <c r="I14034">
        <v>103.6</v>
      </c>
      <c r="J14034" t="s">
        <v>145</v>
      </c>
      <c r="K14034" t="s">
        <v>137</v>
      </c>
      <c r="L14034">
        <f>I14034*$Q$2/100/1000</f>
        <v>3.8331999999999998E-4</v>
      </c>
    </row>
    <row r="14035" spans="1:12">
      <c r="A14035" s="118">
        <v>45170</v>
      </c>
      <c r="B14035" t="s">
        <v>333</v>
      </c>
      <c r="C14035" t="s">
        <v>332</v>
      </c>
      <c r="D14035" t="s">
        <v>354</v>
      </c>
      <c r="E14035" t="s">
        <v>1239</v>
      </c>
      <c r="F14035" t="s">
        <v>1040</v>
      </c>
      <c r="G14035" t="s">
        <v>1039</v>
      </c>
      <c r="H14035" t="s">
        <v>327</v>
      </c>
      <c r="I14035">
        <v>77</v>
      </c>
      <c r="J14035" t="s">
        <v>145</v>
      </c>
      <c r="K14035" t="s">
        <v>137</v>
      </c>
      <c r="L14035">
        <f>I14035*$Q$2/100/1000</f>
        <v>2.8489999999999999E-4</v>
      </c>
    </row>
    <row r="14036" spans="1:12">
      <c r="A14036" s="118">
        <v>45170</v>
      </c>
      <c r="B14036" t="s">
        <v>333</v>
      </c>
      <c r="C14036" t="s">
        <v>332</v>
      </c>
      <c r="D14036" t="s">
        <v>343</v>
      </c>
      <c r="E14036" t="s">
        <v>1238</v>
      </c>
      <c r="F14036" t="s">
        <v>1040</v>
      </c>
      <c r="G14036" t="s">
        <v>1039</v>
      </c>
      <c r="H14036" t="s">
        <v>327</v>
      </c>
      <c r="I14036">
        <v>77</v>
      </c>
      <c r="J14036" t="s">
        <v>145</v>
      </c>
      <c r="K14036" t="s">
        <v>137</v>
      </c>
      <c r="L14036">
        <f>I14036*$Q$2/100/1000</f>
        <v>2.8489999999999999E-4</v>
      </c>
    </row>
    <row r="14037" spans="1:12">
      <c r="A14037" s="118">
        <v>45261</v>
      </c>
      <c r="B14037" t="s">
        <v>565</v>
      </c>
      <c r="C14037" t="s">
        <v>564</v>
      </c>
      <c r="D14037" t="s">
        <v>1237</v>
      </c>
      <c r="E14037" t="s">
        <v>1236</v>
      </c>
      <c r="F14037">
        <v>101040789</v>
      </c>
      <c r="G14037" t="s">
        <v>1235</v>
      </c>
      <c r="H14037" t="s">
        <v>560</v>
      </c>
      <c r="I14037">
        <v>104.8</v>
      </c>
      <c r="J14037" t="s">
        <v>138</v>
      </c>
      <c r="K14037" t="s">
        <v>137</v>
      </c>
      <c r="L14037">
        <f>I14037*$Q$2/1000</f>
        <v>3.8775999999999998E-2</v>
      </c>
    </row>
    <row r="14038" spans="1:12">
      <c r="A14038" s="118">
        <v>45261</v>
      </c>
      <c r="B14038" t="s">
        <v>565</v>
      </c>
      <c r="C14038" t="s">
        <v>564</v>
      </c>
      <c r="D14038" t="s">
        <v>1234</v>
      </c>
      <c r="E14038" t="s">
        <v>1233</v>
      </c>
      <c r="F14038">
        <v>101040790</v>
      </c>
      <c r="G14038" t="s">
        <v>561</v>
      </c>
      <c r="H14038" t="s">
        <v>560</v>
      </c>
      <c r="I14038">
        <v>104.8</v>
      </c>
      <c r="J14038" t="s">
        <v>138</v>
      </c>
      <c r="K14038" t="s">
        <v>137</v>
      </c>
      <c r="L14038">
        <f>I14038*$Q$2/1000</f>
        <v>3.8775999999999998E-2</v>
      </c>
    </row>
    <row r="14039" spans="1:12">
      <c r="A14039" s="118">
        <v>45170</v>
      </c>
      <c r="B14039" t="s">
        <v>333</v>
      </c>
      <c r="C14039" t="s">
        <v>332</v>
      </c>
      <c r="D14039" t="s">
        <v>545</v>
      </c>
      <c r="E14039" t="s">
        <v>1232</v>
      </c>
      <c r="F14039" t="s">
        <v>1040</v>
      </c>
      <c r="G14039" t="s">
        <v>1039</v>
      </c>
      <c r="H14039" t="s">
        <v>327</v>
      </c>
      <c r="I14039">
        <v>77</v>
      </c>
      <c r="J14039" t="s">
        <v>145</v>
      </c>
      <c r="K14039" t="s">
        <v>137</v>
      </c>
      <c r="L14039">
        <f>I14039*$Q$2/100/1000</f>
        <v>2.8489999999999999E-4</v>
      </c>
    </row>
    <row r="14040" spans="1:12">
      <c r="A14040" s="118">
        <v>45170</v>
      </c>
      <c r="B14040" t="s">
        <v>333</v>
      </c>
      <c r="C14040" t="s">
        <v>332</v>
      </c>
      <c r="D14040" t="s">
        <v>503</v>
      </c>
      <c r="E14040" t="s">
        <v>1231</v>
      </c>
      <c r="F14040" t="s">
        <v>1040</v>
      </c>
      <c r="G14040" t="s">
        <v>1039</v>
      </c>
      <c r="H14040" t="s">
        <v>327</v>
      </c>
      <c r="I14040">
        <v>77</v>
      </c>
      <c r="J14040" t="s">
        <v>145</v>
      </c>
      <c r="K14040" t="s">
        <v>137</v>
      </c>
      <c r="L14040">
        <f>I14040*$Q$2/100/1000</f>
        <v>2.8489999999999999E-4</v>
      </c>
    </row>
    <row r="14041" spans="1:12">
      <c r="A14041" s="118">
        <v>45170</v>
      </c>
      <c r="B14041" t="s">
        <v>333</v>
      </c>
      <c r="C14041" t="s">
        <v>332</v>
      </c>
      <c r="D14041" t="s">
        <v>349</v>
      </c>
      <c r="E14041" t="s">
        <v>1230</v>
      </c>
      <c r="F14041" t="s">
        <v>1040</v>
      </c>
      <c r="G14041" t="s">
        <v>1039</v>
      </c>
      <c r="H14041" t="s">
        <v>327</v>
      </c>
      <c r="I14041">
        <v>77</v>
      </c>
      <c r="J14041" t="s">
        <v>145</v>
      </c>
      <c r="K14041" t="s">
        <v>137</v>
      </c>
      <c r="L14041">
        <f>I14041*$Q$2/100/1000</f>
        <v>2.8489999999999999E-4</v>
      </c>
    </row>
    <row r="14042" spans="1:12">
      <c r="A14042" s="118">
        <v>45170</v>
      </c>
      <c r="B14042" t="s">
        <v>333</v>
      </c>
      <c r="C14042" t="s">
        <v>332</v>
      </c>
      <c r="D14042" t="s">
        <v>341</v>
      </c>
      <c r="E14042" t="s">
        <v>1229</v>
      </c>
      <c r="F14042" t="s">
        <v>1040</v>
      </c>
      <c r="G14042" t="s">
        <v>1039</v>
      </c>
      <c r="H14042" t="s">
        <v>327</v>
      </c>
      <c r="I14042">
        <v>77</v>
      </c>
      <c r="J14042" t="s">
        <v>145</v>
      </c>
      <c r="K14042" t="s">
        <v>137</v>
      </c>
      <c r="L14042">
        <f>I14042*$Q$2/100/1000</f>
        <v>2.8489999999999999E-4</v>
      </c>
    </row>
    <row r="14043" spans="1:12">
      <c r="A14043" s="118">
        <v>45170</v>
      </c>
      <c r="B14043" t="s">
        <v>333</v>
      </c>
      <c r="C14043" t="s">
        <v>332</v>
      </c>
      <c r="D14043" t="s">
        <v>347</v>
      </c>
      <c r="E14043" t="s">
        <v>1228</v>
      </c>
      <c r="F14043" t="s">
        <v>1040</v>
      </c>
      <c r="G14043" t="s">
        <v>1039</v>
      </c>
      <c r="H14043" t="s">
        <v>327</v>
      </c>
      <c r="I14043">
        <v>77</v>
      </c>
      <c r="J14043" t="s">
        <v>145</v>
      </c>
      <c r="K14043" t="s">
        <v>137</v>
      </c>
      <c r="L14043">
        <f>I14043*$Q$2/100/1000</f>
        <v>2.8489999999999999E-4</v>
      </c>
    </row>
    <row r="14044" spans="1:12">
      <c r="A14044" s="118">
        <v>45170</v>
      </c>
      <c r="B14044" t="s">
        <v>333</v>
      </c>
      <c r="C14044" t="s">
        <v>332</v>
      </c>
      <c r="D14044" t="s">
        <v>596</v>
      </c>
      <c r="E14044" t="s">
        <v>1227</v>
      </c>
      <c r="F14044" t="s">
        <v>1040</v>
      </c>
      <c r="G14044" t="s">
        <v>1039</v>
      </c>
      <c r="H14044" t="s">
        <v>327</v>
      </c>
      <c r="I14044">
        <v>77</v>
      </c>
      <c r="J14044" t="s">
        <v>145</v>
      </c>
      <c r="K14044" t="s">
        <v>137</v>
      </c>
      <c r="L14044">
        <f>I14044*$Q$2/100/1000</f>
        <v>2.8489999999999999E-4</v>
      </c>
    </row>
    <row r="14045" spans="1:12">
      <c r="A14045" s="118">
        <v>45170</v>
      </c>
      <c r="B14045" t="s">
        <v>333</v>
      </c>
      <c r="C14045" t="s">
        <v>332</v>
      </c>
      <c r="D14045" t="s">
        <v>335</v>
      </c>
      <c r="E14045" t="s">
        <v>1226</v>
      </c>
      <c r="F14045" t="s">
        <v>1040</v>
      </c>
      <c r="G14045" t="s">
        <v>1039</v>
      </c>
      <c r="H14045" t="s">
        <v>327</v>
      </c>
      <c r="I14045">
        <v>77</v>
      </c>
      <c r="J14045" t="s">
        <v>145</v>
      </c>
      <c r="K14045" t="s">
        <v>137</v>
      </c>
      <c r="L14045">
        <f>I14045*$Q$2/100/1000</f>
        <v>2.8489999999999999E-4</v>
      </c>
    </row>
    <row r="14046" spans="1:12">
      <c r="A14046" s="118">
        <v>45170</v>
      </c>
      <c r="B14046" t="s">
        <v>333</v>
      </c>
      <c r="C14046" t="s">
        <v>332</v>
      </c>
      <c r="D14046" t="s">
        <v>337</v>
      </c>
      <c r="E14046" t="s">
        <v>1225</v>
      </c>
      <c r="F14046" t="s">
        <v>1040</v>
      </c>
      <c r="G14046" t="s">
        <v>1039</v>
      </c>
      <c r="H14046" t="s">
        <v>327</v>
      </c>
      <c r="I14046">
        <v>77</v>
      </c>
      <c r="J14046" t="s">
        <v>145</v>
      </c>
      <c r="K14046" t="s">
        <v>137</v>
      </c>
      <c r="L14046">
        <f>I14046*$Q$2/100/1000</f>
        <v>2.8489999999999999E-4</v>
      </c>
    </row>
    <row r="14047" spans="1:12">
      <c r="A14047" s="118">
        <v>45170</v>
      </c>
      <c r="B14047" t="s">
        <v>333</v>
      </c>
      <c r="C14047" t="s">
        <v>332</v>
      </c>
      <c r="D14047" t="s">
        <v>653</v>
      </c>
      <c r="E14047" t="s">
        <v>1224</v>
      </c>
      <c r="F14047" t="s">
        <v>1040</v>
      </c>
      <c r="G14047" t="s">
        <v>1039</v>
      </c>
      <c r="H14047" t="s">
        <v>327</v>
      </c>
      <c r="I14047">
        <v>77</v>
      </c>
      <c r="J14047" t="s">
        <v>145</v>
      </c>
      <c r="K14047" t="s">
        <v>137</v>
      </c>
      <c r="L14047">
        <f>I14047*$Q$2/100/1000</f>
        <v>2.8489999999999999E-4</v>
      </c>
    </row>
    <row r="14048" spans="1:12">
      <c r="A14048" s="118">
        <v>45170</v>
      </c>
      <c r="B14048" t="s">
        <v>333</v>
      </c>
      <c r="C14048" t="s">
        <v>332</v>
      </c>
      <c r="D14048" t="s">
        <v>339</v>
      </c>
      <c r="E14048" t="s">
        <v>1223</v>
      </c>
      <c r="F14048" t="s">
        <v>1040</v>
      </c>
      <c r="G14048" t="s">
        <v>1039</v>
      </c>
      <c r="H14048" t="s">
        <v>327</v>
      </c>
      <c r="I14048">
        <v>77</v>
      </c>
      <c r="J14048" t="s">
        <v>145</v>
      </c>
      <c r="K14048" t="s">
        <v>137</v>
      </c>
      <c r="L14048">
        <f>I14048*$Q$2/100/1000</f>
        <v>2.8489999999999999E-4</v>
      </c>
    </row>
    <row r="14049" spans="1:12">
      <c r="A14049" s="118">
        <v>45170</v>
      </c>
      <c r="B14049" t="s">
        <v>333</v>
      </c>
      <c r="C14049" t="s">
        <v>332</v>
      </c>
      <c r="D14049" t="s">
        <v>331</v>
      </c>
      <c r="E14049" t="s">
        <v>1222</v>
      </c>
      <c r="F14049" t="s">
        <v>1040</v>
      </c>
      <c r="G14049" t="s">
        <v>1039</v>
      </c>
      <c r="H14049" t="s">
        <v>327</v>
      </c>
      <c r="I14049">
        <v>77</v>
      </c>
      <c r="J14049" t="s">
        <v>145</v>
      </c>
      <c r="K14049" t="s">
        <v>137</v>
      </c>
      <c r="L14049">
        <f>I14049*$Q$2/100/1000</f>
        <v>2.8489999999999999E-4</v>
      </c>
    </row>
    <row r="14050" spans="1:12">
      <c r="A14050" s="118">
        <v>45170</v>
      </c>
      <c r="B14050" t="s">
        <v>333</v>
      </c>
      <c r="C14050" t="s">
        <v>332</v>
      </c>
      <c r="D14050" t="s">
        <v>1221</v>
      </c>
      <c r="E14050" t="s">
        <v>1220</v>
      </c>
      <c r="F14050" t="s">
        <v>329</v>
      </c>
      <c r="G14050" t="s">
        <v>328</v>
      </c>
      <c r="H14050" t="s">
        <v>327</v>
      </c>
      <c r="I14050">
        <v>77</v>
      </c>
      <c r="J14050" t="s">
        <v>145</v>
      </c>
      <c r="K14050" t="s">
        <v>137</v>
      </c>
      <c r="L14050">
        <f>I14050*$Q$2/100/1000</f>
        <v>2.8489999999999999E-4</v>
      </c>
    </row>
    <row r="14051" spans="1:12">
      <c r="A14051" s="118">
        <v>45261</v>
      </c>
      <c r="B14051" t="s">
        <v>460</v>
      </c>
      <c r="C14051" t="s">
        <v>459</v>
      </c>
      <c r="D14051" t="s">
        <v>1219</v>
      </c>
      <c r="E14051" t="s">
        <v>1218</v>
      </c>
      <c r="F14051">
        <v>51200794</v>
      </c>
      <c r="G14051" t="s">
        <v>1217</v>
      </c>
      <c r="H14051" t="s">
        <v>455</v>
      </c>
      <c r="I14051">
        <v>103.6</v>
      </c>
      <c r="J14051" t="s">
        <v>145</v>
      </c>
      <c r="K14051" t="s">
        <v>137</v>
      </c>
      <c r="L14051">
        <f>I14051*$Q$2/100/1000</f>
        <v>3.8331999999999998E-4</v>
      </c>
    </row>
    <row r="14052" spans="1:12">
      <c r="A14052" s="118">
        <v>45170</v>
      </c>
      <c r="B14052" t="s">
        <v>333</v>
      </c>
      <c r="C14052" t="s">
        <v>332</v>
      </c>
      <c r="D14052" t="s">
        <v>1216</v>
      </c>
      <c r="E14052" t="s">
        <v>1215</v>
      </c>
      <c r="F14052" t="s">
        <v>329</v>
      </c>
      <c r="G14052" t="s">
        <v>328</v>
      </c>
      <c r="H14052" t="s">
        <v>327</v>
      </c>
      <c r="I14052">
        <v>77</v>
      </c>
      <c r="J14052" t="s">
        <v>145</v>
      </c>
      <c r="K14052" t="s">
        <v>137</v>
      </c>
      <c r="L14052">
        <f>I14052*$Q$2/100/1000</f>
        <v>2.8489999999999999E-4</v>
      </c>
    </row>
    <row r="14053" spans="1:12">
      <c r="A14053" s="118">
        <v>45261</v>
      </c>
      <c r="B14053" t="s">
        <v>460</v>
      </c>
      <c r="C14053" t="s">
        <v>459</v>
      </c>
      <c r="D14053" t="s">
        <v>1214</v>
      </c>
      <c r="E14053" t="s">
        <v>1213</v>
      </c>
      <c r="F14053">
        <v>13204807</v>
      </c>
      <c r="G14053" t="s">
        <v>1050</v>
      </c>
      <c r="H14053" t="s">
        <v>455</v>
      </c>
      <c r="I14053">
        <v>103.6</v>
      </c>
      <c r="J14053" t="s">
        <v>145</v>
      </c>
      <c r="K14053" t="s">
        <v>137</v>
      </c>
      <c r="L14053">
        <f>I14053*$Q$2/100/1000</f>
        <v>3.8331999999999998E-4</v>
      </c>
    </row>
    <row r="14054" spans="1:12">
      <c r="A14054" s="118">
        <v>45261</v>
      </c>
      <c r="B14054" t="s">
        <v>460</v>
      </c>
      <c r="C14054" t="s">
        <v>459</v>
      </c>
      <c r="D14054" t="s">
        <v>1212</v>
      </c>
      <c r="E14054" t="s">
        <v>1211</v>
      </c>
      <c r="F14054">
        <v>13204807</v>
      </c>
      <c r="G14054" t="s">
        <v>1050</v>
      </c>
      <c r="H14054" t="s">
        <v>455</v>
      </c>
      <c r="I14054">
        <v>103.6</v>
      </c>
      <c r="J14054" t="s">
        <v>145</v>
      </c>
      <c r="K14054" t="s">
        <v>137</v>
      </c>
      <c r="L14054">
        <f>I14054*$Q$2/100/1000</f>
        <v>3.8331999999999998E-4</v>
      </c>
    </row>
    <row r="14055" spans="1:12">
      <c r="A14055" s="118">
        <v>45170</v>
      </c>
      <c r="B14055" t="s">
        <v>333</v>
      </c>
      <c r="C14055" t="s">
        <v>332</v>
      </c>
      <c r="D14055" t="s">
        <v>1162</v>
      </c>
      <c r="E14055" t="s">
        <v>1210</v>
      </c>
      <c r="F14055" t="s">
        <v>329</v>
      </c>
      <c r="G14055" t="s">
        <v>328</v>
      </c>
      <c r="H14055" t="s">
        <v>327</v>
      </c>
      <c r="I14055">
        <v>77</v>
      </c>
      <c r="J14055" t="s">
        <v>145</v>
      </c>
      <c r="K14055" t="s">
        <v>137</v>
      </c>
      <c r="L14055">
        <f>I14055*$Q$2/100/1000</f>
        <v>2.8489999999999999E-4</v>
      </c>
    </row>
    <row r="14056" spans="1:12">
      <c r="A14056" s="118">
        <v>45170</v>
      </c>
      <c r="B14056" t="s">
        <v>333</v>
      </c>
      <c r="C14056" t="s">
        <v>332</v>
      </c>
      <c r="D14056" t="s">
        <v>1209</v>
      </c>
      <c r="E14056" t="s">
        <v>1208</v>
      </c>
      <c r="F14056" t="s">
        <v>329</v>
      </c>
      <c r="G14056" t="s">
        <v>328</v>
      </c>
      <c r="H14056" t="s">
        <v>327</v>
      </c>
      <c r="I14056">
        <v>77</v>
      </c>
      <c r="J14056" t="s">
        <v>145</v>
      </c>
      <c r="K14056" t="s">
        <v>137</v>
      </c>
      <c r="L14056">
        <f>I14056*$Q$2/100/1000</f>
        <v>2.8489999999999999E-4</v>
      </c>
    </row>
    <row r="14057" spans="1:12">
      <c r="A14057" s="118">
        <v>45261</v>
      </c>
      <c r="B14057" t="s">
        <v>460</v>
      </c>
      <c r="C14057" t="s">
        <v>459</v>
      </c>
      <c r="D14057" t="s">
        <v>876</v>
      </c>
      <c r="E14057" t="s">
        <v>1207</v>
      </c>
      <c r="F14057" t="s">
        <v>1206</v>
      </c>
      <c r="G14057" t="s">
        <v>1205</v>
      </c>
      <c r="H14057" t="s">
        <v>455</v>
      </c>
      <c r="I14057">
        <v>103.6</v>
      </c>
      <c r="J14057" t="s">
        <v>145</v>
      </c>
      <c r="K14057" t="s">
        <v>137</v>
      </c>
      <c r="L14057">
        <f>I14057*$Q$2/100/1000</f>
        <v>3.8331999999999998E-4</v>
      </c>
    </row>
    <row r="14058" spans="1:12">
      <c r="A14058" s="118">
        <v>45261</v>
      </c>
      <c r="B14058" t="s">
        <v>305</v>
      </c>
      <c r="C14058" t="s">
        <v>304</v>
      </c>
      <c r="D14058" t="s">
        <v>1204</v>
      </c>
      <c r="E14058" t="s">
        <v>1203</v>
      </c>
      <c r="F14058" t="s">
        <v>1202</v>
      </c>
      <c r="G14058" t="s">
        <v>1201</v>
      </c>
      <c r="H14058" t="s">
        <v>300</v>
      </c>
      <c r="I14058">
        <v>12.8</v>
      </c>
      <c r="J14058" t="s">
        <v>145</v>
      </c>
      <c r="K14058" t="s">
        <v>137</v>
      </c>
      <c r="L14058">
        <f>I14058*$Q$2/100/1000</f>
        <v>4.7360000000000001E-5</v>
      </c>
    </row>
    <row r="14059" spans="1:12">
      <c r="A14059" s="118">
        <v>45170</v>
      </c>
      <c r="B14059" t="s">
        <v>333</v>
      </c>
      <c r="C14059" t="s">
        <v>332</v>
      </c>
      <c r="D14059" t="s">
        <v>1200</v>
      </c>
      <c r="E14059" t="s">
        <v>1199</v>
      </c>
      <c r="F14059" t="s">
        <v>329</v>
      </c>
      <c r="G14059" t="s">
        <v>328</v>
      </c>
      <c r="H14059" t="s">
        <v>327</v>
      </c>
      <c r="I14059">
        <v>77</v>
      </c>
      <c r="J14059" t="s">
        <v>145</v>
      </c>
      <c r="K14059" t="s">
        <v>137</v>
      </c>
      <c r="L14059">
        <f>I14059*$Q$2/100/1000</f>
        <v>2.8489999999999999E-4</v>
      </c>
    </row>
    <row r="14060" spans="1:12">
      <c r="A14060" s="118">
        <v>45170</v>
      </c>
      <c r="B14060" t="s">
        <v>333</v>
      </c>
      <c r="C14060" t="s">
        <v>332</v>
      </c>
      <c r="D14060" t="s">
        <v>537</v>
      </c>
      <c r="E14060" t="s">
        <v>1198</v>
      </c>
      <c r="F14060" t="s">
        <v>329</v>
      </c>
      <c r="G14060" t="s">
        <v>328</v>
      </c>
      <c r="H14060" t="s">
        <v>327</v>
      </c>
      <c r="I14060">
        <v>77</v>
      </c>
      <c r="J14060" t="s">
        <v>145</v>
      </c>
      <c r="K14060" t="s">
        <v>137</v>
      </c>
      <c r="L14060">
        <f>I14060*$Q$2/100/1000</f>
        <v>2.8489999999999999E-4</v>
      </c>
    </row>
    <row r="14061" spans="1:12">
      <c r="A14061" s="118">
        <v>45170</v>
      </c>
      <c r="B14061" t="s">
        <v>333</v>
      </c>
      <c r="C14061" t="s">
        <v>332</v>
      </c>
      <c r="D14061" t="s">
        <v>1197</v>
      </c>
      <c r="E14061" t="s">
        <v>1196</v>
      </c>
      <c r="F14061" t="s">
        <v>329</v>
      </c>
      <c r="G14061" t="s">
        <v>328</v>
      </c>
      <c r="H14061" t="s">
        <v>327</v>
      </c>
      <c r="I14061">
        <v>77</v>
      </c>
      <c r="J14061" t="s">
        <v>145</v>
      </c>
      <c r="K14061" t="s">
        <v>137</v>
      </c>
      <c r="L14061">
        <f>I14061*$Q$2/100/1000</f>
        <v>2.8489999999999999E-4</v>
      </c>
    </row>
    <row r="14062" spans="1:12">
      <c r="A14062" s="118">
        <v>45170</v>
      </c>
      <c r="B14062" t="s">
        <v>333</v>
      </c>
      <c r="C14062" t="s">
        <v>332</v>
      </c>
      <c r="D14062" t="s">
        <v>1195</v>
      </c>
      <c r="E14062" t="s">
        <v>1194</v>
      </c>
      <c r="F14062" t="s">
        <v>329</v>
      </c>
      <c r="G14062" t="s">
        <v>328</v>
      </c>
      <c r="H14062" t="s">
        <v>327</v>
      </c>
      <c r="I14062">
        <v>77</v>
      </c>
      <c r="J14062" t="s">
        <v>145</v>
      </c>
      <c r="K14062" t="s">
        <v>137</v>
      </c>
      <c r="L14062">
        <f>I14062*$Q$2/100/1000</f>
        <v>2.8489999999999999E-4</v>
      </c>
    </row>
    <row r="14063" spans="1:12">
      <c r="A14063" s="118">
        <v>45170</v>
      </c>
      <c r="B14063" t="s">
        <v>333</v>
      </c>
      <c r="C14063" t="s">
        <v>332</v>
      </c>
      <c r="D14063" t="s">
        <v>1193</v>
      </c>
      <c r="E14063" t="s">
        <v>1192</v>
      </c>
      <c r="F14063" t="s">
        <v>329</v>
      </c>
      <c r="G14063" t="s">
        <v>328</v>
      </c>
      <c r="H14063" t="s">
        <v>327</v>
      </c>
      <c r="I14063">
        <v>77</v>
      </c>
      <c r="J14063" t="s">
        <v>145</v>
      </c>
      <c r="K14063" t="s">
        <v>137</v>
      </c>
      <c r="L14063">
        <f>I14063*$Q$2/100/1000</f>
        <v>2.8489999999999999E-4</v>
      </c>
    </row>
    <row r="14064" spans="1:12">
      <c r="A14064" s="118">
        <v>45170</v>
      </c>
      <c r="B14064" t="s">
        <v>333</v>
      </c>
      <c r="C14064" t="s">
        <v>332</v>
      </c>
      <c r="D14064" t="s">
        <v>1191</v>
      </c>
      <c r="E14064" t="s">
        <v>1190</v>
      </c>
      <c r="F14064" t="s">
        <v>329</v>
      </c>
      <c r="G14064" t="s">
        <v>328</v>
      </c>
      <c r="H14064" t="s">
        <v>327</v>
      </c>
      <c r="I14064">
        <v>77</v>
      </c>
      <c r="J14064" t="s">
        <v>145</v>
      </c>
      <c r="K14064" t="s">
        <v>137</v>
      </c>
      <c r="L14064">
        <f>I14064*$Q$2/100/1000</f>
        <v>2.8489999999999999E-4</v>
      </c>
    </row>
    <row r="14065" spans="1:12">
      <c r="A14065" s="118">
        <v>45170</v>
      </c>
      <c r="B14065" t="s">
        <v>333</v>
      </c>
      <c r="C14065" t="s">
        <v>332</v>
      </c>
      <c r="D14065" t="s">
        <v>1189</v>
      </c>
      <c r="E14065" t="s">
        <v>1188</v>
      </c>
      <c r="F14065" t="s">
        <v>329</v>
      </c>
      <c r="G14065" t="s">
        <v>328</v>
      </c>
      <c r="H14065" t="s">
        <v>327</v>
      </c>
      <c r="I14065">
        <v>77</v>
      </c>
      <c r="J14065" t="s">
        <v>145</v>
      </c>
      <c r="K14065" t="s">
        <v>137</v>
      </c>
      <c r="L14065">
        <f>I14065*$Q$2/100/1000</f>
        <v>2.8489999999999999E-4</v>
      </c>
    </row>
    <row r="14066" spans="1:12">
      <c r="A14066" s="118">
        <v>45170</v>
      </c>
      <c r="B14066" t="s">
        <v>333</v>
      </c>
      <c r="C14066" t="s">
        <v>332</v>
      </c>
      <c r="D14066" t="s">
        <v>1187</v>
      </c>
      <c r="E14066" t="s">
        <v>1186</v>
      </c>
      <c r="F14066" t="s">
        <v>329</v>
      </c>
      <c r="G14066" t="s">
        <v>328</v>
      </c>
      <c r="H14066" t="s">
        <v>327</v>
      </c>
      <c r="I14066">
        <v>77</v>
      </c>
      <c r="J14066" t="s">
        <v>145</v>
      </c>
      <c r="K14066" t="s">
        <v>137</v>
      </c>
      <c r="L14066">
        <f>I14066*$Q$2/100/1000</f>
        <v>2.8489999999999999E-4</v>
      </c>
    </row>
    <row r="14067" spans="1:12">
      <c r="A14067" s="118">
        <v>45170</v>
      </c>
      <c r="B14067" t="s">
        <v>333</v>
      </c>
      <c r="C14067" t="s">
        <v>332</v>
      </c>
      <c r="D14067" t="s">
        <v>1185</v>
      </c>
      <c r="E14067" t="s">
        <v>1184</v>
      </c>
      <c r="F14067" t="s">
        <v>329</v>
      </c>
      <c r="G14067" t="s">
        <v>328</v>
      </c>
      <c r="H14067" t="s">
        <v>327</v>
      </c>
      <c r="I14067">
        <v>77</v>
      </c>
      <c r="J14067" t="s">
        <v>145</v>
      </c>
      <c r="K14067" t="s">
        <v>137</v>
      </c>
      <c r="L14067">
        <f>I14067*$Q$2/100/1000</f>
        <v>2.8489999999999999E-4</v>
      </c>
    </row>
    <row r="14068" spans="1:12">
      <c r="A14068" s="118">
        <v>45170</v>
      </c>
      <c r="B14068" t="s">
        <v>333</v>
      </c>
      <c r="C14068" t="s">
        <v>332</v>
      </c>
      <c r="D14068" t="s">
        <v>1183</v>
      </c>
      <c r="E14068" t="s">
        <v>1182</v>
      </c>
      <c r="F14068" t="s">
        <v>329</v>
      </c>
      <c r="G14068" t="s">
        <v>328</v>
      </c>
      <c r="H14068" t="s">
        <v>327</v>
      </c>
      <c r="I14068">
        <v>77</v>
      </c>
      <c r="J14068" t="s">
        <v>145</v>
      </c>
      <c r="K14068" t="s">
        <v>137</v>
      </c>
      <c r="L14068">
        <f>I14068*$Q$2/100/1000</f>
        <v>2.8489999999999999E-4</v>
      </c>
    </row>
    <row r="14069" spans="1:12">
      <c r="A14069" s="118">
        <v>45170</v>
      </c>
      <c r="B14069" t="s">
        <v>333</v>
      </c>
      <c r="C14069" t="s">
        <v>332</v>
      </c>
      <c r="D14069" t="s">
        <v>1181</v>
      </c>
      <c r="E14069" t="s">
        <v>1180</v>
      </c>
      <c r="F14069" t="s">
        <v>329</v>
      </c>
      <c r="G14069" t="s">
        <v>328</v>
      </c>
      <c r="H14069" t="s">
        <v>327</v>
      </c>
      <c r="I14069">
        <v>77</v>
      </c>
      <c r="J14069" t="s">
        <v>145</v>
      </c>
      <c r="K14069" t="s">
        <v>137</v>
      </c>
      <c r="L14069">
        <f>I14069*$Q$2/100/1000</f>
        <v>2.8489999999999999E-4</v>
      </c>
    </row>
    <row r="14070" spans="1:12">
      <c r="A14070" s="118">
        <v>45170</v>
      </c>
      <c r="B14070" t="s">
        <v>333</v>
      </c>
      <c r="C14070" t="s">
        <v>332</v>
      </c>
      <c r="D14070" t="s">
        <v>686</v>
      </c>
      <c r="E14070" t="s">
        <v>1179</v>
      </c>
      <c r="F14070" t="s">
        <v>329</v>
      </c>
      <c r="G14070" t="s">
        <v>328</v>
      </c>
      <c r="H14070" t="s">
        <v>327</v>
      </c>
      <c r="I14070">
        <v>77</v>
      </c>
      <c r="J14070" t="s">
        <v>145</v>
      </c>
      <c r="K14070" t="s">
        <v>137</v>
      </c>
      <c r="L14070">
        <f>I14070*$Q$2/100/1000</f>
        <v>2.8489999999999999E-4</v>
      </c>
    </row>
    <row r="14071" spans="1:12">
      <c r="A14071" s="118">
        <v>45170</v>
      </c>
      <c r="B14071" t="s">
        <v>333</v>
      </c>
      <c r="C14071" t="s">
        <v>332</v>
      </c>
      <c r="D14071" t="s">
        <v>1178</v>
      </c>
      <c r="E14071" t="s">
        <v>1177</v>
      </c>
      <c r="F14071" t="s">
        <v>329</v>
      </c>
      <c r="G14071" t="s">
        <v>328</v>
      </c>
      <c r="H14071" t="s">
        <v>327</v>
      </c>
      <c r="I14071">
        <v>77</v>
      </c>
      <c r="J14071" t="s">
        <v>145</v>
      </c>
      <c r="K14071" t="s">
        <v>137</v>
      </c>
      <c r="L14071">
        <f>I14071*$Q$2/100/1000</f>
        <v>2.8489999999999999E-4</v>
      </c>
    </row>
    <row r="14072" spans="1:12">
      <c r="A14072" s="118">
        <v>45170</v>
      </c>
      <c r="B14072" t="s">
        <v>333</v>
      </c>
      <c r="C14072" t="s">
        <v>332</v>
      </c>
      <c r="D14072" t="s">
        <v>1165</v>
      </c>
      <c r="E14072" t="s">
        <v>1176</v>
      </c>
      <c r="F14072" t="s">
        <v>329</v>
      </c>
      <c r="G14072" t="s">
        <v>328</v>
      </c>
      <c r="H14072" t="s">
        <v>327</v>
      </c>
      <c r="I14072">
        <v>77</v>
      </c>
      <c r="J14072" t="s">
        <v>145</v>
      </c>
      <c r="K14072" t="s">
        <v>137</v>
      </c>
      <c r="L14072">
        <f>I14072*$Q$2/100/1000</f>
        <v>2.8489999999999999E-4</v>
      </c>
    </row>
    <row r="14073" spans="1:12">
      <c r="A14073" s="118">
        <v>45170</v>
      </c>
      <c r="B14073" t="s">
        <v>333</v>
      </c>
      <c r="C14073" t="s">
        <v>332</v>
      </c>
      <c r="D14073" t="s">
        <v>480</v>
      </c>
      <c r="E14073" t="s">
        <v>1175</v>
      </c>
      <c r="F14073" t="s">
        <v>906</v>
      </c>
      <c r="G14073" t="s">
        <v>905</v>
      </c>
      <c r="H14073" t="s">
        <v>327</v>
      </c>
      <c r="I14073">
        <v>77</v>
      </c>
      <c r="J14073" t="s">
        <v>145</v>
      </c>
      <c r="K14073" t="s">
        <v>137</v>
      </c>
      <c r="L14073">
        <f>I14073*$Q$2/100/1000</f>
        <v>2.8489999999999999E-4</v>
      </c>
    </row>
    <row r="14074" spans="1:12">
      <c r="A14074" s="118">
        <v>45170</v>
      </c>
      <c r="B14074" t="s">
        <v>333</v>
      </c>
      <c r="C14074" t="s">
        <v>332</v>
      </c>
      <c r="D14074" t="s">
        <v>497</v>
      </c>
      <c r="E14074" t="s">
        <v>1174</v>
      </c>
      <c r="F14074" t="s">
        <v>384</v>
      </c>
      <c r="G14074" t="s">
        <v>383</v>
      </c>
      <c r="H14074" t="s">
        <v>327</v>
      </c>
      <c r="I14074">
        <v>77</v>
      </c>
      <c r="J14074" t="s">
        <v>145</v>
      </c>
      <c r="K14074" t="s">
        <v>137</v>
      </c>
      <c r="L14074">
        <f>I14074*$Q$2/100/1000</f>
        <v>2.8489999999999999E-4</v>
      </c>
    </row>
    <row r="14075" spans="1:12">
      <c r="A14075" s="118">
        <v>45170</v>
      </c>
      <c r="B14075" t="s">
        <v>333</v>
      </c>
      <c r="C14075" t="s">
        <v>332</v>
      </c>
      <c r="D14075" t="s">
        <v>331</v>
      </c>
      <c r="E14075" t="s">
        <v>1173</v>
      </c>
      <c r="F14075" t="s">
        <v>376</v>
      </c>
      <c r="G14075" t="s">
        <v>375</v>
      </c>
      <c r="H14075" t="s">
        <v>327</v>
      </c>
      <c r="I14075">
        <v>77</v>
      </c>
      <c r="J14075" t="s">
        <v>145</v>
      </c>
      <c r="K14075" t="s">
        <v>137</v>
      </c>
      <c r="L14075">
        <f>I14075*$Q$2/100/1000</f>
        <v>2.8489999999999999E-4</v>
      </c>
    </row>
    <row r="14076" spans="1:12">
      <c r="A14076" s="118">
        <v>45170</v>
      </c>
      <c r="B14076" t="s">
        <v>333</v>
      </c>
      <c r="C14076" t="s">
        <v>332</v>
      </c>
      <c r="D14076" t="s">
        <v>653</v>
      </c>
      <c r="E14076" t="s">
        <v>1172</v>
      </c>
      <c r="F14076" t="s">
        <v>376</v>
      </c>
      <c r="G14076" t="s">
        <v>375</v>
      </c>
      <c r="H14076" t="s">
        <v>327</v>
      </c>
      <c r="I14076">
        <v>77</v>
      </c>
      <c r="J14076" t="s">
        <v>145</v>
      </c>
      <c r="K14076" t="s">
        <v>137</v>
      </c>
      <c r="L14076">
        <f>I14076*$Q$2/100/1000</f>
        <v>2.8489999999999999E-4</v>
      </c>
    </row>
    <row r="14077" spans="1:12">
      <c r="A14077" s="118">
        <v>45170</v>
      </c>
      <c r="B14077" t="s">
        <v>333</v>
      </c>
      <c r="C14077" t="s">
        <v>332</v>
      </c>
      <c r="D14077" t="s">
        <v>501</v>
      </c>
      <c r="E14077" t="s">
        <v>1171</v>
      </c>
      <c r="F14077" t="s">
        <v>384</v>
      </c>
      <c r="G14077" t="s">
        <v>383</v>
      </c>
      <c r="H14077" t="s">
        <v>327</v>
      </c>
      <c r="I14077">
        <v>77</v>
      </c>
      <c r="J14077" t="s">
        <v>145</v>
      </c>
      <c r="K14077" t="s">
        <v>137</v>
      </c>
      <c r="L14077">
        <f>I14077*$Q$2/100/1000</f>
        <v>2.8489999999999999E-4</v>
      </c>
    </row>
    <row r="14078" spans="1:12">
      <c r="A14078" s="118">
        <v>45170</v>
      </c>
      <c r="B14078" t="s">
        <v>333</v>
      </c>
      <c r="C14078" t="s">
        <v>332</v>
      </c>
      <c r="D14078" t="s">
        <v>521</v>
      </c>
      <c r="E14078" t="s">
        <v>1170</v>
      </c>
      <c r="F14078" t="s">
        <v>388</v>
      </c>
      <c r="G14078" t="s">
        <v>387</v>
      </c>
      <c r="H14078" t="s">
        <v>327</v>
      </c>
      <c r="I14078">
        <v>77</v>
      </c>
      <c r="J14078" t="s">
        <v>145</v>
      </c>
      <c r="K14078" t="s">
        <v>137</v>
      </c>
      <c r="L14078">
        <f>I14078*$Q$2/100/1000</f>
        <v>2.8489999999999999E-4</v>
      </c>
    </row>
    <row r="14079" spans="1:12">
      <c r="A14079" s="118">
        <v>45261</v>
      </c>
      <c r="B14079" t="s">
        <v>305</v>
      </c>
      <c r="C14079" t="s">
        <v>304</v>
      </c>
      <c r="D14079" t="s">
        <v>1169</v>
      </c>
      <c r="E14079" t="s">
        <v>1168</v>
      </c>
      <c r="F14079" t="s">
        <v>1167</v>
      </c>
      <c r="G14079" t="s">
        <v>1166</v>
      </c>
      <c r="H14079" t="s">
        <v>300</v>
      </c>
      <c r="I14079">
        <v>12.8</v>
      </c>
      <c r="J14079" t="s">
        <v>145</v>
      </c>
      <c r="K14079" t="s">
        <v>137</v>
      </c>
      <c r="L14079">
        <f>I14079*$Q$2/100/1000</f>
        <v>4.7360000000000001E-5</v>
      </c>
    </row>
    <row r="14080" spans="1:12">
      <c r="A14080" s="118">
        <v>45170</v>
      </c>
      <c r="B14080" t="s">
        <v>333</v>
      </c>
      <c r="C14080" t="s">
        <v>332</v>
      </c>
      <c r="D14080" t="s">
        <v>1165</v>
      </c>
      <c r="E14080" t="s">
        <v>1164</v>
      </c>
      <c r="F14080" t="s">
        <v>388</v>
      </c>
      <c r="G14080" t="s">
        <v>387</v>
      </c>
      <c r="H14080" t="s">
        <v>327</v>
      </c>
      <c r="I14080">
        <v>77</v>
      </c>
      <c r="J14080" t="s">
        <v>145</v>
      </c>
      <c r="K14080" t="s">
        <v>137</v>
      </c>
      <c r="L14080">
        <f>I14080*$Q$2/100/1000</f>
        <v>2.8489999999999999E-4</v>
      </c>
    </row>
    <row r="14081" spans="1:12">
      <c r="A14081" s="118">
        <v>45170</v>
      </c>
      <c r="B14081" t="s">
        <v>333</v>
      </c>
      <c r="C14081" t="s">
        <v>332</v>
      </c>
      <c r="D14081" t="s">
        <v>627</v>
      </c>
      <c r="E14081" t="s">
        <v>1163</v>
      </c>
      <c r="F14081" t="s">
        <v>388</v>
      </c>
      <c r="G14081" t="s">
        <v>387</v>
      </c>
      <c r="H14081" t="s">
        <v>327</v>
      </c>
      <c r="I14081">
        <v>77</v>
      </c>
      <c r="J14081" t="s">
        <v>145</v>
      </c>
      <c r="K14081" t="s">
        <v>137</v>
      </c>
      <c r="L14081">
        <f>I14081*$Q$2/100/1000</f>
        <v>2.8489999999999999E-4</v>
      </c>
    </row>
    <row r="14082" spans="1:12">
      <c r="A14082" s="118">
        <v>45170</v>
      </c>
      <c r="B14082" t="s">
        <v>333</v>
      </c>
      <c r="C14082" t="s">
        <v>332</v>
      </c>
      <c r="D14082" t="s">
        <v>1162</v>
      </c>
      <c r="E14082" t="s">
        <v>1161</v>
      </c>
      <c r="F14082" t="s">
        <v>388</v>
      </c>
      <c r="G14082" t="s">
        <v>387</v>
      </c>
      <c r="H14082" t="s">
        <v>327</v>
      </c>
      <c r="I14082">
        <v>77</v>
      </c>
      <c r="J14082" t="s">
        <v>145</v>
      </c>
      <c r="K14082" t="s">
        <v>137</v>
      </c>
      <c r="L14082">
        <f>I14082*$Q$2/100/1000</f>
        <v>2.8489999999999999E-4</v>
      </c>
    </row>
    <row r="14083" spans="1:12">
      <c r="A14083" s="118">
        <v>45170</v>
      </c>
      <c r="B14083" t="s">
        <v>333</v>
      </c>
      <c r="C14083" t="s">
        <v>332</v>
      </c>
      <c r="D14083" t="s">
        <v>511</v>
      </c>
      <c r="E14083" t="s">
        <v>1160</v>
      </c>
      <c r="F14083" t="s">
        <v>420</v>
      </c>
      <c r="G14083" t="s">
        <v>419</v>
      </c>
      <c r="H14083" t="s">
        <v>327</v>
      </c>
      <c r="I14083">
        <v>77</v>
      </c>
      <c r="J14083" t="s">
        <v>145</v>
      </c>
      <c r="K14083" t="s">
        <v>137</v>
      </c>
      <c r="L14083">
        <f>I14083*$Q$2/100/1000</f>
        <v>2.8489999999999999E-4</v>
      </c>
    </row>
    <row r="14084" spans="1:12">
      <c r="A14084" s="118">
        <v>45170</v>
      </c>
      <c r="B14084" t="s">
        <v>333</v>
      </c>
      <c r="C14084" t="s">
        <v>332</v>
      </c>
      <c r="D14084" t="s">
        <v>509</v>
      </c>
      <c r="E14084" t="s">
        <v>1159</v>
      </c>
      <c r="F14084" t="s">
        <v>420</v>
      </c>
      <c r="G14084" t="s">
        <v>419</v>
      </c>
      <c r="H14084" t="s">
        <v>327</v>
      </c>
      <c r="I14084">
        <v>77</v>
      </c>
      <c r="J14084" t="s">
        <v>145</v>
      </c>
      <c r="K14084" t="s">
        <v>137</v>
      </c>
      <c r="L14084">
        <f>I14084*$Q$2/100/1000</f>
        <v>2.8489999999999999E-4</v>
      </c>
    </row>
    <row r="14085" spans="1:12">
      <c r="A14085" s="118">
        <v>45170</v>
      </c>
      <c r="B14085" t="s">
        <v>333</v>
      </c>
      <c r="C14085" t="s">
        <v>332</v>
      </c>
      <c r="D14085" t="s">
        <v>507</v>
      </c>
      <c r="E14085" t="s">
        <v>1158</v>
      </c>
      <c r="F14085" t="s">
        <v>420</v>
      </c>
      <c r="G14085" t="s">
        <v>419</v>
      </c>
      <c r="H14085" t="s">
        <v>327</v>
      </c>
      <c r="I14085">
        <v>77</v>
      </c>
      <c r="J14085" t="s">
        <v>145</v>
      </c>
      <c r="K14085" t="s">
        <v>137</v>
      </c>
      <c r="L14085">
        <f>I14085*$Q$2/100/1000</f>
        <v>2.8489999999999999E-4</v>
      </c>
    </row>
    <row r="14086" spans="1:12">
      <c r="A14086" s="118">
        <v>45170</v>
      </c>
      <c r="B14086" t="s">
        <v>333</v>
      </c>
      <c r="C14086" t="s">
        <v>332</v>
      </c>
      <c r="D14086" t="s">
        <v>513</v>
      </c>
      <c r="E14086" t="s">
        <v>1157</v>
      </c>
      <c r="F14086" t="s">
        <v>420</v>
      </c>
      <c r="G14086" t="s">
        <v>419</v>
      </c>
      <c r="H14086" t="s">
        <v>327</v>
      </c>
      <c r="I14086">
        <v>77</v>
      </c>
      <c r="J14086" t="s">
        <v>145</v>
      </c>
      <c r="K14086" t="s">
        <v>137</v>
      </c>
      <c r="L14086">
        <f>I14086*$Q$2/100/1000</f>
        <v>2.8489999999999999E-4</v>
      </c>
    </row>
    <row r="14087" spans="1:12">
      <c r="A14087" s="118">
        <v>45170</v>
      </c>
      <c r="B14087" t="s">
        <v>333</v>
      </c>
      <c r="C14087" t="s">
        <v>332</v>
      </c>
      <c r="D14087" t="s">
        <v>505</v>
      </c>
      <c r="E14087" t="s">
        <v>1156</v>
      </c>
      <c r="F14087" t="s">
        <v>420</v>
      </c>
      <c r="G14087" t="s">
        <v>419</v>
      </c>
      <c r="H14087" t="s">
        <v>327</v>
      </c>
      <c r="I14087">
        <v>77</v>
      </c>
      <c r="J14087" t="s">
        <v>145</v>
      </c>
      <c r="K14087" t="s">
        <v>137</v>
      </c>
      <c r="L14087">
        <f>I14087*$Q$2/100/1000</f>
        <v>2.8489999999999999E-4</v>
      </c>
    </row>
    <row r="14088" spans="1:12">
      <c r="A14088" s="118">
        <v>45200</v>
      </c>
      <c r="B14088" t="s">
        <v>333</v>
      </c>
      <c r="C14088" t="s">
        <v>332</v>
      </c>
      <c r="D14088" t="s">
        <v>339</v>
      </c>
      <c r="E14088" t="s">
        <v>1155</v>
      </c>
      <c r="F14088" t="s">
        <v>694</v>
      </c>
      <c r="G14088" t="s">
        <v>693</v>
      </c>
      <c r="H14088" t="s">
        <v>327</v>
      </c>
      <c r="I14088">
        <v>77</v>
      </c>
      <c r="J14088" t="s">
        <v>145</v>
      </c>
      <c r="K14088" t="s">
        <v>137</v>
      </c>
      <c r="L14088">
        <f>I14088*$Q$2/100/1000</f>
        <v>2.8489999999999999E-4</v>
      </c>
    </row>
    <row r="14089" spans="1:12">
      <c r="A14089" s="118">
        <v>45200</v>
      </c>
      <c r="B14089" t="s">
        <v>333</v>
      </c>
      <c r="C14089" t="s">
        <v>332</v>
      </c>
      <c r="D14089" t="s">
        <v>653</v>
      </c>
      <c r="E14089" t="s">
        <v>1154</v>
      </c>
      <c r="F14089" t="s">
        <v>694</v>
      </c>
      <c r="G14089" t="s">
        <v>693</v>
      </c>
      <c r="H14089" t="s">
        <v>327</v>
      </c>
      <c r="I14089">
        <v>77</v>
      </c>
      <c r="J14089" t="s">
        <v>145</v>
      </c>
      <c r="K14089" t="s">
        <v>137</v>
      </c>
      <c r="L14089">
        <f>I14089*$Q$2/100/1000</f>
        <v>2.8489999999999999E-4</v>
      </c>
    </row>
    <row r="14090" spans="1:12">
      <c r="A14090" s="118">
        <v>45200</v>
      </c>
      <c r="B14090" t="s">
        <v>333</v>
      </c>
      <c r="C14090" t="s">
        <v>332</v>
      </c>
      <c r="D14090" t="s">
        <v>331</v>
      </c>
      <c r="E14090" t="s">
        <v>1153</v>
      </c>
      <c r="F14090" t="s">
        <v>694</v>
      </c>
      <c r="G14090" t="s">
        <v>693</v>
      </c>
      <c r="H14090" t="s">
        <v>327</v>
      </c>
      <c r="I14090">
        <v>77</v>
      </c>
      <c r="J14090" t="s">
        <v>145</v>
      </c>
      <c r="K14090" t="s">
        <v>137</v>
      </c>
      <c r="L14090">
        <f>I14090*$Q$2/100/1000</f>
        <v>2.8489999999999999E-4</v>
      </c>
    </row>
    <row r="14091" spans="1:12">
      <c r="A14091" s="118">
        <v>45200</v>
      </c>
      <c r="B14091" t="s">
        <v>333</v>
      </c>
      <c r="C14091" t="s">
        <v>332</v>
      </c>
      <c r="D14091" t="s">
        <v>337</v>
      </c>
      <c r="E14091" t="s">
        <v>1152</v>
      </c>
      <c r="F14091" t="s">
        <v>694</v>
      </c>
      <c r="G14091" t="s">
        <v>693</v>
      </c>
      <c r="H14091" t="s">
        <v>327</v>
      </c>
      <c r="I14091">
        <v>77</v>
      </c>
      <c r="J14091" t="s">
        <v>145</v>
      </c>
      <c r="K14091" t="s">
        <v>137</v>
      </c>
      <c r="L14091">
        <f>I14091*$Q$2/100/1000</f>
        <v>2.8489999999999999E-4</v>
      </c>
    </row>
    <row r="14092" spans="1:12">
      <c r="A14092" s="118">
        <v>45200</v>
      </c>
      <c r="B14092" t="s">
        <v>333</v>
      </c>
      <c r="C14092" t="s">
        <v>332</v>
      </c>
      <c r="D14092" t="s">
        <v>335</v>
      </c>
      <c r="E14092" t="s">
        <v>1151</v>
      </c>
      <c r="F14092" t="s">
        <v>694</v>
      </c>
      <c r="G14092" t="s">
        <v>693</v>
      </c>
      <c r="H14092" t="s">
        <v>327</v>
      </c>
      <c r="I14092">
        <v>77</v>
      </c>
      <c r="J14092" t="s">
        <v>145</v>
      </c>
      <c r="K14092" t="s">
        <v>137</v>
      </c>
      <c r="L14092">
        <f>I14092*$Q$2/100/1000</f>
        <v>2.8489999999999999E-4</v>
      </c>
    </row>
    <row r="14093" spans="1:12">
      <c r="A14093" s="118">
        <v>45200</v>
      </c>
      <c r="B14093" t="s">
        <v>333</v>
      </c>
      <c r="C14093" t="s">
        <v>332</v>
      </c>
      <c r="D14093" t="s">
        <v>596</v>
      </c>
      <c r="E14093" t="s">
        <v>1150</v>
      </c>
      <c r="F14093" t="s">
        <v>694</v>
      </c>
      <c r="G14093" t="s">
        <v>693</v>
      </c>
      <c r="H14093" t="s">
        <v>327</v>
      </c>
      <c r="I14093">
        <v>77</v>
      </c>
      <c r="J14093" t="s">
        <v>145</v>
      </c>
      <c r="K14093" t="s">
        <v>137</v>
      </c>
      <c r="L14093">
        <f>I14093*$Q$2/100/1000</f>
        <v>2.8489999999999999E-4</v>
      </c>
    </row>
    <row r="14094" spans="1:12">
      <c r="A14094" s="118">
        <v>45200</v>
      </c>
      <c r="B14094" t="s">
        <v>333</v>
      </c>
      <c r="C14094" t="s">
        <v>332</v>
      </c>
      <c r="D14094" t="s">
        <v>341</v>
      </c>
      <c r="E14094" t="s">
        <v>1149</v>
      </c>
      <c r="F14094" t="s">
        <v>694</v>
      </c>
      <c r="G14094" t="s">
        <v>693</v>
      </c>
      <c r="H14094" t="s">
        <v>327</v>
      </c>
      <c r="I14094">
        <v>77</v>
      </c>
      <c r="J14094" t="s">
        <v>145</v>
      </c>
      <c r="K14094" t="s">
        <v>137</v>
      </c>
      <c r="L14094">
        <f>I14094*$Q$2/100/1000</f>
        <v>2.8489999999999999E-4</v>
      </c>
    </row>
    <row r="14095" spans="1:12">
      <c r="A14095" s="118">
        <v>45200</v>
      </c>
      <c r="B14095" t="s">
        <v>333</v>
      </c>
      <c r="C14095" t="s">
        <v>332</v>
      </c>
      <c r="D14095" t="s">
        <v>503</v>
      </c>
      <c r="E14095" t="s">
        <v>1148</v>
      </c>
      <c r="F14095" t="s">
        <v>694</v>
      </c>
      <c r="G14095" t="s">
        <v>693</v>
      </c>
      <c r="H14095" t="s">
        <v>327</v>
      </c>
      <c r="I14095">
        <v>77</v>
      </c>
      <c r="J14095" t="s">
        <v>145</v>
      </c>
      <c r="K14095" t="s">
        <v>137</v>
      </c>
      <c r="L14095">
        <f>I14095*$Q$2/100/1000</f>
        <v>2.8489999999999999E-4</v>
      </c>
    </row>
    <row r="14096" spans="1:12">
      <c r="A14096" s="118">
        <v>45200</v>
      </c>
      <c r="B14096" t="s">
        <v>333</v>
      </c>
      <c r="C14096" t="s">
        <v>332</v>
      </c>
      <c r="D14096" t="s">
        <v>545</v>
      </c>
      <c r="E14096" t="s">
        <v>1147</v>
      </c>
      <c r="F14096" t="s">
        <v>694</v>
      </c>
      <c r="G14096" t="s">
        <v>693</v>
      </c>
      <c r="H14096" t="s">
        <v>327</v>
      </c>
      <c r="I14096">
        <v>77</v>
      </c>
      <c r="J14096" t="s">
        <v>145</v>
      </c>
      <c r="K14096" t="s">
        <v>137</v>
      </c>
      <c r="L14096">
        <f>I14096*$Q$2/100/1000</f>
        <v>2.8489999999999999E-4</v>
      </c>
    </row>
    <row r="14097" spans="1:12">
      <c r="A14097" s="118">
        <v>45200</v>
      </c>
      <c r="B14097" t="s">
        <v>333</v>
      </c>
      <c r="C14097" t="s">
        <v>332</v>
      </c>
      <c r="D14097" t="s">
        <v>343</v>
      </c>
      <c r="E14097" t="s">
        <v>1146</v>
      </c>
      <c r="F14097" t="s">
        <v>694</v>
      </c>
      <c r="G14097" t="s">
        <v>693</v>
      </c>
      <c r="H14097" t="s">
        <v>327</v>
      </c>
      <c r="I14097">
        <v>77</v>
      </c>
      <c r="J14097" t="s">
        <v>145</v>
      </c>
      <c r="K14097" t="s">
        <v>137</v>
      </c>
      <c r="L14097">
        <f>I14097*$Q$2/100/1000</f>
        <v>2.8489999999999999E-4</v>
      </c>
    </row>
    <row r="14098" spans="1:12">
      <c r="A14098" s="118">
        <v>45200</v>
      </c>
      <c r="B14098" t="s">
        <v>333</v>
      </c>
      <c r="C14098" t="s">
        <v>332</v>
      </c>
      <c r="D14098" t="s">
        <v>345</v>
      </c>
      <c r="E14098" t="s">
        <v>1145</v>
      </c>
      <c r="F14098" t="s">
        <v>694</v>
      </c>
      <c r="G14098" t="s">
        <v>693</v>
      </c>
      <c r="H14098" t="s">
        <v>327</v>
      </c>
      <c r="I14098">
        <v>77</v>
      </c>
      <c r="J14098" t="s">
        <v>145</v>
      </c>
      <c r="K14098" t="s">
        <v>137</v>
      </c>
      <c r="L14098">
        <f>I14098*$Q$2/100/1000</f>
        <v>2.8489999999999999E-4</v>
      </c>
    </row>
    <row r="14099" spans="1:12">
      <c r="A14099" s="118">
        <v>45200</v>
      </c>
      <c r="B14099" t="s">
        <v>333</v>
      </c>
      <c r="C14099" t="s">
        <v>332</v>
      </c>
      <c r="D14099" t="s">
        <v>347</v>
      </c>
      <c r="E14099" t="s">
        <v>1144</v>
      </c>
      <c r="F14099" t="s">
        <v>694</v>
      </c>
      <c r="G14099" t="s">
        <v>693</v>
      </c>
      <c r="H14099" t="s">
        <v>327</v>
      </c>
      <c r="I14099">
        <v>77</v>
      </c>
      <c r="J14099" t="s">
        <v>145</v>
      </c>
      <c r="K14099" t="s">
        <v>137</v>
      </c>
      <c r="L14099">
        <f>I14099*$Q$2/100/1000</f>
        <v>2.8489999999999999E-4</v>
      </c>
    </row>
    <row r="14100" spans="1:12">
      <c r="A14100" s="118">
        <v>45200</v>
      </c>
      <c r="B14100" t="s">
        <v>333</v>
      </c>
      <c r="C14100" t="s">
        <v>332</v>
      </c>
      <c r="D14100" t="s">
        <v>349</v>
      </c>
      <c r="E14100" t="s">
        <v>1143</v>
      </c>
      <c r="F14100" t="s">
        <v>694</v>
      </c>
      <c r="G14100" t="s">
        <v>693</v>
      </c>
      <c r="H14100" t="s">
        <v>327</v>
      </c>
      <c r="I14100">
        <v>77</v>
      </c>
      <c r="J14100" t="s">
        <v>145</v>
      </c>
      <c r="K14100" t="s">
        <v>137</v>
      </c>
      <c r="L14100">
        <f>I14100*$Q$2/100/1000</f>
        <v>2.8489999999999999E-4</v>
      </c>
    </row>
    <row r="14101" spans="1:12">
      <c r="A14101" s="118">
        <v>45200</v>
      </c>
      <c r="B14101" t="s">
        <v>333</v>
      </c>
      <c r="C14101" t="s">
        <v>332</v>
      </c>
      <c r="D14101" t="s">
        <v>354</v>
      </c>
      <c r="E14101" t="s">
        <v>1142</v>
      </c>
      <c r="F14101" t="s">
        <v>694</v>
      </c>
      <c r="G14101" t="s">
        <v>693</v>
      </c>
      <c r="H14101" t="s">
        <v>327</v>
      </c>
      <c r="I14101">
        <v>77</v>
      </c>
      <c r="J14101" t="s">
        <v>145</v>
      </c>
      <c r="K14101" t="s">
        <v>137</v>
      </c>
      <c r="L14101">
        <f>I14101*$Q$2/100/1000</f>
        <v>2.8489999999999999E-4</v>
      </c>
    </row>
    <row r="14102" spans="1:12">
      <c r="A14102" s="118">
        <v>45200</v>
      </c>
      <c r="B14102" t="s">
        <v>333</v>
      </c>
      <c r="C14102" t="s">
        <v>332</v>
      </c>
      <c r="D14102" t="s">
        <v>526</v>
      </c>
      <c r="E14102" t="s">
        <v>1141</v>
      </c>
      <c r="F14102" t="s">
        <v>694</v>
      </c>
      <c r="G14102" t="s">
        <v>693</v>
      </c>
      <c r="H14102" t="s">
        <v>327</v>
      </c>
      <c r="I14102">
        <v>77</v>
      </c>
      <c r="J14102" t="s">
        <v>145</v>
      </c>
      <c r="K14102" t="s">
        <v>137</v>
      </c>
      <c r="L14102">
        <f>I14102*$Q$2/100/1000</f>
        <v>2.8489999999999999E-4</v>
      </c>
    </row>
    <row r="14103" spans="1:12">
      <c r="A14103" s="118">
        <v>45200</v>
      </c>
      <c r="B14103" t="s">
        <v>333</v>
      </c>
      <c r="C14103" t="s">
        <v>332</v>
      </c>
      <c r="D14103" t="s">
        <v>547</v>
      </c>
      <c r="E14103" t="s">
        <v>1140</v>
      </c>
      <c r="F14103" t="s">
        <v>694</v>
      </c>
      <c r="G14103" t="s">
        <v>693</v>
      </c>
      <c r="H14103" t="s">
        <v>327</v>
      </c>
      <c r="I14103">
        <v>77</v>
      </c>
      <c r="J14103" t="s">
        <v>145</v>
      </c>
      <c r="K14103" t="s">
        <v>137</v>
      </c>
      <c r="L14103">
        <f>I14103*$Q$2/100/1000</f>
        <v>2.8489999999999999E-4</v>
      </c>
    </row>
    <row r="14104" spans="1:12">
      <c r="A14104" s="118">
        <v>45200</v>
      </c>
      <c r="B14104" t="s">
        <v>333</v>
      </c>
      <c r="C14104" t="s">
        <v>332</v>
      </c>
      <c r="D14104" t="s">
        <v>390</v>
      </c>
      <c r="E14104" t="s">
        <v>1139</v>
      </c>
      <c r="F14104" t="s">
        <v>694</v>
      </c>
      <c r="G14104" t="s">
        <v>693</v>
      </c>
      <c r="H14104" t="s">
        <v>327</v>
      </c>
      <c r="I14104">
        <v>77</v>
      </c>
      <c r="J14104" t="s">
        <v>145</v>
      </c>
      <c r="K14104" t="s">
        <v>137</v>
      </c>
      <c r="L14104">
        <f>I14104*$Q$2/100/1000</f>
        <v>2.8489999999999999E-4</v>
      </c>
    </row>
    <row r="14105" spans="1:12">
      <c r="A14105" s="118">
        <v>45200</v>
      </c>
      <c r="B14105" t="s">
        <v>333</v>
      </c>
      <c r="C14105" t="s">
        <v>332</v>
      </c>
      <c r="D14105" t="s">
        <v>428</v>
      </c>
      <c r="E14105" t="s">
        <v>1138</v>
      </c>
      <c r="F14105" t="s">
        <v>694</v>
      </c>
      <c r="G14105" t="s">
        <v>693</v>
      </c>
      <c r="H14105" t="s">
        <v>327</v>
      </c>
      <c r="I14105">
        <v>77</v>
      </c>
      <c r="J14105" t="s">
        <v>145</v>
      </c>
      <c r="K14105" t="s">
        <v>137</v>
      </c>
      <c r="L14105">
        <f>I14105*$Q$2/100/1000</f>
        <v>2.8489999999999999E-4</v>
      </c>
    </row>
    <row r="14106" spans="1:12">
      <c r="A14106" s="118">
        <v>45200</v>
      </c>
      <c r="B14106" t="s">
        <v>333</v>
      </c>
      <c r="C14106" t="s">
        <v>332</v>
      </c>
      <c r="D14106" t="s">
        <v>431</v>
      </c>
      <c r="E14106" t="s">
        <v>1137</v>
      </c>
      <c r="F14106" t="s">
        <v>694</v>
      </c>
      <c r="G14106" t="s">
        <v>693</v>
      </c>
      <c r="H14106" t="s">
        <v>327</v>
      </c>
      <c r="I14106">
        <v>77</v>
      </c>
      <c r="J14106" t="s">
        <v>145</v>
      </c>
      <c r="K14106" t="s">
        <v>137</v>
      </c>
      <c r="L14106">
        <f>I14106*$Q$2/100/1000</f>
        <v>2.8489999999999999E-4</v>
      </c>
    </row>
    <row r="14107" spans="1:12">
      <c r="A14107" s="118">
        <v>45200</v>
      </c>
      <c r="B14107" t="s">
        <v>333</v>
      </c>
      <c r="C14107" t="s">
        <v>332</v>
      </c>
      <c r="D14107" t="s">
        <v>716</v>
      </c>
      <c r="E14107" t="s">
        <v>1136</v>
      </c>
      <c r="F14107" t="s">
        <v>1114</v>
      </c>
      <c r="G14107" t="s">
        <v>1113</v>
      </c>
      <c r="H14107" t="s">
        <v>327</v>
      </c>
      <c r="I14107">
        <v>77</v>
      </c>
      <c r="J14107" t="s">
        <v>145</v>
      </c>
      <c r="K14107" t="s">
        <v>137</v>
      </c>
      <c r="L14107">
        <f>I14107*$Q$2/100/1000</f>
        <v>2.8489999999999999E-4</v>
      </c>
    </row>
    <row r="14108" spans="1:12">
      <c r="A14108" s="118">
        <v>45200</v>
      </c>
      <c r="B14108" t="s">
        <v>333</v>
      </c>
      <c r="C14108" t="s">
        <v>332</v>
      </c>
      <c r="D14108" t="s">
        <v>714</v>
      </c>
      <c r="E14108" t="s">
        <v>1135</v>
      </c>
      <c r="F14108" t="s">
        <v>1114</v>
      </c>
      <c r="G14108" t="s">
        <v>1113</v>
      </c>
      <c r="H14108" t="s">
        <v>327</v>
      </c>
      <c r="I14108">
        <v>77</v>
      </c>
      <c r="J14108" t="s">
        <v>145</v>
      </c>
      <c r="K14108" t="s">
        <v>137</v>
      </c>
      <c r="L14108">
        <f>I14108*$Q$2/100/1000</f>
        <v>2.8489999999999999E-4</v>
      </c>
    </row>
    <row r="14109" spans="1:12">
      <c r="A14109" s="118">
        <v>45200</v>
      </c>
      <c r="B14109" t="s">
        <v>333</v>
      </c>
      <c r="C14109" t="s">
        <v>332</v>
      </c>
      <c r="D14109" t="s">
        <v>712</v>
      </c>
      <c r="E14109" t="s">
        <v>1134</v>
      </c>
      <c r="F14109" t="s">
        <v>1114</v>
      </c>
      <c r="G14109" t="s">
        <v>1113</v>
      </c>
      <c r="H14109" t="s">
        <v>327</v>
      </c>
      <c r="I14109">
        <v>77</v>
      </c>
      <c r="J14109" t="s">
        <v>145</v>
      </c>
      <c r="K14109" t="s">
        <v>137</v>
      </c>
      <c r="L14109">
        <f>I14109*$Q$2/100/1000</f>
        <v>2.8489999999999999E-4</v>
      </c>
    </row>
    <row r="14110" spans="1:12">
      <c r="A14110" s="118">
        <v>45200</v>
      </c>
      <c r="B14110" t="s">
        <v>333</v>
      </c>
      <c r="C14110" t="s">
        <v>332</v>
      </c>
      <c r="D14110" t="s">
        <v>710</v>
      </c>
      <c r="E14110" t="s">
        <v>1133</v>
      </c>
      <c r="F14110" t="s">
        <v>1114</v>
      </c>
      <c r="G14110" t="s">
        <v>1113</v>
      </c>
      <c r="H14110" t="s">
        <v>327</v>
      </c>
      <c r="I14110">
        <v>77</v>
      </c>
      <c r="J14110" t="s">
        <v>145</v>
      </c>
      <c r="K14110" t="s">
        <v>137</v>
      </c>
      <c r="L14110">
        <f>I14110*$Q$2/100/1000</f>
        <v>2.8489999999999999E-4</v>
      </c>
    </row>
    <row r="14111" spans="1:12">
      <c r="A14111" s="118">
        <v>45200</v>
      </c>
      <c r="B14111" t="s">
        <v>333</v>
      </c>
      <c r="C14111" t="s">
        <v>332</v>
      </c>
      <c r="D14111" t="s">
        <v>708</v>
      </c>
      <c r="E14111" t="s">
        <v>1132</v>
      </c>
      <c r="F14111" t="s">
        <v>1114</v>
      </c>
      <c r="G14111" t="s">
        <v>1113</v>
      </c>
      <c r="H14111" t="s">
        <v>327</v>
      </c>
      <c r="I14111">
        <v>77</v>
      </c>
      <c r="J14111" t="s">
        <v>145</v>
      </c>
      <c r="K14111" t="s">
        <v>137</v>
      </c>
      <c r="L14111">
        <f>I14111*$Q$2/100/1000</f>
        <v>2.8489999999999999E-4</v>
      </c>
    </row>
    <row r="14112" spans="1:12">
      <c r="A14112" s="118">
        <v>45200</v>
      </c>
      <c r="B14112" t="s">
        <v>333</v>
      </c>
      <c r="C14112" t="s">
        <v>332</v>
      </c>
      <c r="D14112" t="s">
        <v>431</v>
      </c>
      <c r="E14112" t="s">
        <v>1131</v>
      </c>
      <c r="F14112" t="s">
        <v>376</v>
      </c>
      <c r="G14112" t="s">
        <v>375</v>
      </c>
      <c r="H14112" t="s">
        <v>327</v>
      </c>
      <c r="I14112">
        <v>77</v>
      </c>
      <c r="J14112" t="s">
        <v>145</v>
      </c>
      <c r="K14112" t="s">
        <v>137</v>
      </c>
      <c r="L14112">
        <f>I14112*$Q$2/100/1000</f>
        <v>2.8489999999999999E-4</v>
      </c>
    </row>
    <row r="14113" spans="1:12">
      <c r="A14113" s="118">
        <v>45200</v>
      </c>
      <c r="B14113" t="s">
        <v>333</v>
      </c>
      <c r="C14113" t="s">
        <v>332</v>
      </c>
      <c r="D14113" t="s">
        <v>705</v>
      </c>
      <c r="E14113" t="s">
        <v>1130</v>
      </c>
      <c r="F14113" t="s">
        <v>1114</v>
      </c>
      <c r="G14113" t="s">
        <v>1113</v>
      </c>
      <c r="H14113" t="s">
        <v>327</v>
      </c>
      <c r="I14113">
        <v>77</v>
      </c>
      <c r="J14113" t="s">
        <v>145</v>
      </c>
      <c r="K14113" t="s">
        <v>137</v>
      </c>
      <c r="L14113">
        <f>I14113*$Q$2/100/1000</f>
        <v>2.8489999999999999E-4</v>
      </c>
    </row>
    <row r="14114" spans="1:12">
      <c r="A14114" s="118">
        <v>45200</v>
      </c>
      <c r="B14114" t="s">
        <v>333</v>
      </c>
      <c r="C14114" t="s">
        <v>332</v>
      </c>
      <c r="D14114" t="s">
        <v>613</v>
      </c>
      <c r="E14114" t="s">
        <v>1129</v>
      </c>
      <c r="F14114" t="s">
        <v>1114</v>
      </c>
      <c r="G14114" t="s">
        <v>1113</v>
      </c>
      <c r="H14114" t="s">
        <v>327</v>
      </c>
      <c r="I14114">
        <v>77</v>
      </c>
      <c r="J14114" t="s">
        <v>145</v>
      </c>
      <c r="K14114" t="s">
        <v>137</v>
      </c>
      <c r="L14114">
        <f>I14114*$Q$2/100/1000</f>
        <v>2.8489999999999999E-4</v>
      </c>
    </row>
    <row r="14115" spans="1:12">
      <c r="A14115" s="118">
        <v>45200</v>
      </c>
      <c r="B14115" t="s">
        <v>333</v>
      </c>
      <c r="C14115" t="s">
        <v>332</v>
      </c>
      <c r="D14115" t="s">
        <v>428</v>
      </c>
      <c r="E14115" t="s">
        <v>1128</v>
      </c>
      <c r="F14115" t="s">
        <v>376</v>
      </c>
      <c r="G14115" t="s">
        <v>375</v>
      </c>
      <c r="H14115" t="s">
        <v>327</v>
      </c>
      <c r="I14115">
        <v>77</v>
      </c>
      <c r="J14115" t="s">
        <v>145</v>
      </c>
      <c r="K14115" t="s">
        <v>137</v>
      </c>
      <c r="L14115">
        <f>I14115*$Q$2/100/1000</f>
        <v>2.8489999999999999E-4</v>
      </c>
    </row>
    <row r="14116" spans="1:12">
      <c r="A14116" s="118">
        <v>45200</v>
      </c>
      <c r="B14116" t="s">
        <v>333</v>
      </c>
      <c r="C14116" t="s">
        <v>332</v>
      </c>
      <c r="D14116" t="s">
        <v>703</v>
      </c>
      <c r="E14116" t="s">
        <v>1127</v>
      </c>
      <c r="F14116" t="s">
        <v>1114</v>
      </c>
      <c r="G14116" t="s">
        <v>1113</v>
      </c>
      <c r="H14116" t="s">
        <v>327</v>
      </c>
      <c r="I14116">
        <v>77</v>
      </c>
      <c r="J14116" t="s">
        <v>145</v>
      </c>
      <c r="K14116" t="s">
        <v>137</v>
      </c>
      <c r="L14116">
        <f>I14116*$Q$2/100/1000</f>
        <v>2.8489999999999999E-4</v>
      </c>
    </row>
    <row r="14117" spans="1:12">
      <c r="A14117" s="118">
        <v>45200</v>
      </c>
      <c r="B14117" t="s">
        <v>333</v>
      </c>
      <c r="C14117" t="s">
        <v>332</v>
      </c>
      <c r="D14117" t="s">
        <v>386</v>
      </c>
      <c r="E14117" t="s">
        <v>1126</v>
      </c>
      <c r="F14117" t="s">
        <v>1114</v>
      </c>
      <c r="G14117" t="s">
        <v>1113</v>
      </c>
      <c r="H14117" t="s">
        <v>327</v>
      </c>
      <c r="I14117">
        <v>77</v>
      </c>
      <c r="J14117" t="s">
        <v>145</v>
      </c>
      <c r="K14117" t="s">
        <v>137</v>
      </c>
      <c r="L14117">
        <f>I14117*$Q$2/100/1000</f>
        <v>2.8489999999999999E-4</v>
      </c>
    </row>
    <row r="14118" spans="1:12">
      <c r="A14118" s="118">
        <v>45261</v>
      </c>
      <c r="B14118" t="s">
        <v>574</v>
      </c>
      <c r="C14118" t="s">
        <v>573</v>
      </c>
      <c r="D14118" t="s">
        <v>577</v>
      </c>
      <c r="E14118" t="s">
        <v>1125</v>
      </c>
      <c r="F14118">
        <v>1</v>
      </c>
      <c r="G14118" t="s">
        <v>667</v>
      </c>
      <c r="H14118" t="s">
        <v>569</v>
      </c>
      <c r="I14118">
        <v>298</v>
      </c>
      <c r="J14118" t="s">
        <v>145</v>
      </c>
      <c r="K14118" t="s">
        <v>137</v>
      </c>
      <c r="L14118">
        <f>I14118*$Q$2/100/1000</f>
        <v>1.1026E-3</v>
      </c>
    </row>
    <row r="14119" spans="1:12">
      <c r="A14119" s="118">
        <v>45261</v>
      </c>
      <c r="B14119" t="s">
        <v>1013</v>
      </c>
      <c r="C14119" t="s">
        <v>1012</v>
      </c>
      <c r="D14119" t="s">
        <v>1124</v>
      </c>
      <c r="E14119" t="s">
        <v>1123</v>
      </c>
      <c r="F14119" t="s">
        <v>1122</v>
      </c>
      <c r="G14119" t="s">
        <v>1121</v>
      </c>
      <c r="H14119" t="s">
        <v>1008</v>
      </c>
      <c r="I14119">
        <v>50.6</v>
      </c>
      <c r="J14119" t="s">
        <v>145</v>
      </c>
      <c r="K14119" t="s">
        <v>137</v>
      </c>
      <c r="L14119">
        <f>I14119*$Q$2/10/1000</f>
        <v>1.8722000000000001E-3</v>
      </c>
    </row>
    <row r="14120" spans="1:12">
      <c r="A14120" s="118">
        <v>45200</v>
      </c>
      <c r="B14120" t="s">
        <v>333</v>
      </c>
      <c r="C14120" t="s">
        <v>332</v>
      </c>
      <c r="D14120" t="s">
        <v>700</v>
      </c>
      <c r="E14120" t="s">
        <v>1120</v>
      </c>
      <c r="F14120" t="s">
        <v>1114</v>
      </c>
      <c r="G14120" t="s">
        <v>1113</v>
      </c>
      <c r="H14120" t="s">
        <v>327</v>
      </c>
      <c r="I14120">
        <v>77</v>
      </c>
      <c r="J14120" t="s">
        <v>145</v>
      </c>
      <c r="K14120" t="s">
        <v>137</v>
      </c>
      <c r="L14120">
        <f>I14120*$Q$2/100/1000</f>
        <v>2.8489999999999999E-4</v>
      </c>
    </row>
    <row r="14121" spans="1:12">
      <c r="A14121" s="118">
        <v>45200</v>
      </c>
      <c r="B14121" t="s">
        <v>333</v>
      </c>
      <c r="C14121" t="s">
        <v>332</v>
      </c>
      <c r="D14121" t="s">
        <v>404</v>
      </c>
      <c r="E14121" t="s">
        <v>1119</v>
      </c>
      <c r="F14121" t="s">
        <v>1114</v>
      </c>
      <c r="G14121" t="s">
        <v>1113</v>
      </c>
      <c r="H14121" t="s">
        <v>327</v>
      </c>
      <c r="I14121">
        <v>77</v>
      </c>
      <c r="J14121" t="s">
        <v>145</v>
      </c>
      <c r="K14121" t="s">
        <v>137</v>
      </c>
      <c r="L14121">
        <f>I14121*$Q$2/100/1000</f>
        <v>2.8489999999999999E-4</v>
      </c>
    </row>
    <row r="14122" spans="1:12">
      <c r="A14122" s="118">
        <v>45200</v>
      </c>
      <c r="B14122" t="s">
        <v>333</v>
      </c>
      <c r="C14122" t="s">
        <v>332</v>
      </c>
      <c r="D14122" t="s">
        <v>374</v>
      </c>
      <c r="E14122" t="s">
        <v>1118</v>
      </c>
      <c r="F14122" t="s">
        <v>1114</v>
      </c>
      <c r="G14122" t="s">
        <v>1113</v>
      </c>
      <c r="H14122" t="s">
        <v>327</v>
      </c>
      <c r="I14122">
        <v>77</v>
      </c>
      <c r="J14122" t="s">
        <v>145</v>
      </c>
      <c r="K14122" t="s">
        <v>137</v>
      </c>
      <c r="L14122">
        <f>I14122*$Q$2/100/1000</f>
        <v>2.8489999999999999E-4</v>
      </c>
    </row>
    <row r="14123" spans="1:12">
      <c r="A14123" s="118">
        <v>45200</v>
      </c>
      <c r="B14123" t="s">
        <v>333</v>
      </c>
      <c r="C14123" t="s">
        <v>332</v>
      </c>
      <c r="D14123" t="s">
        <v>394</v>
      </c>
      <c r="E14123" t="s">
        <v>1117</v>
      </c>
      <c r="F14123" t="s">
        <v>1114</v>
      </c>
      <c r="G14123" t="s">
        <v>1113</v>
      </c>
      <c r="H14123" t="s">
        <v>327</v>
      </c>
      <c r="I14123">
        <v>77</v>
      </c>
      <c r="J14123" t="s">
        <v>145</v>
      </c>
      <c r="K14123" t="s">
        <v>137</v>
      </c>
      <c r="L14123">
        <f>I14123*$Q$2/100/1000</f>
        <v>2.8489999999999999E-4</v>
      </c>
    </row>
    <row r="14124" spans="1:12">
      <c r="A14124" s="118">
        <v>45200</v>
      </c>
      <c r="B14124" t="s">
        <v>333</v>
      </c>
      <c r="C14124" t="s">
        <v>332</v>
      </c>
      <c r="D14124" t="s">
        <v>392</v>
      </c>
      <c r="E14124" t="s">
        <v>1116</v>
      </c>
      <c r="F14124" t="s">
        <v>1114</v>
      </c>
      <c r="G14124" t="s">
        <v>1113</v>
      </c>
      <c r="H14124" t="s">
        <v>327</v>
      </c>
      <c r="I14124">
        <v>77</v>
      </c>
      <c r="J14124" t="s">
        <v>145</v>
      </c>
      <c r="K14124" t="s">
        <v>137</v>
      </c>
      <c r="L14124">
        <f>I14124*$Q$2/100/1000</f>
        <v>2.8489999999999999E-4</v>
      </c>
    </row>
    <row r="14125" spans="1:12">
      <c r="A14125" s="118">
        <v>45200</v>
      </c>
      <c r="B14125" t="s">
        <v>333</v>
      </c>
      <c r="C14125" t="s">
        <v>332</v>
      </c>
      <c r="D14125" t="s">
        <v>725</v>
      </c>
      <c r="E14125" t="s">
        <v>1115</v>
      </c>
      <c r="F14125" t="s">
        <v>1114</v>
      </c>
      <c r="G14125" t="s">
        <v>1113</v>
      </c>
      <c r="H14125" t="s">
        <v>327</v>
      </c>
      <c r="I14125">
        <v>77</v>
      </c>
      <c r="J14125" t="s">
        <v>145</v>
      </c>
      <c r="K14125" t="s">
        <v>137</v>
      </c>
      <c r="L14125">
        <f>I14125*$Q$2/100/1000</f>
        <v>2.8489999999999999E-4</v>
      </c>
    </row>
    <row r="14126" spans="1:12">
      <c r="A14126" s="118">
        <v>45261</v>
      </c>
      <c r="B14126" t="s">
        <v>261</v>
      </c>
      <c r="C14126" t="s">
        <v>260</v>
      </c>
      <c r="D14126" t="s">
        <v>797</v>
      </c>
      <c r="E14126" t="s">
        <v>1112</v>
      </c>
      <c r="F14126" t="s">
        <v>1111</v>
      </c>
      <c r="G14126" t="s">
        <v>1110</v>
      </c>
      <c r="H14126" t="s">
        <v>139</v>
      </c>
      <c r="I14126">
        <v>55</v>
      </c>
      <c r="J14126" t="s">
        <v>145</v>
      </c>
      <c r="K14126" t="s">
        <v>137</v>
      </c>
      <c r="L14126">
        <f>I14126*$Q$2/100/1000</f>
        <v>2.0350000000000001E-4</v>
      </c>
    </row>
    <row r="14127" spans="1:12">
      <c r="A14127" s="118">
        <v>45200</v>
      </c>
      <c r="B14127" t="s">
        <v>333</v>
      </c>
      <c r="C14127" t="s">
        <v>332</v>
      </c>
      <c r="D14127" t="s">
        <v>390</v>
      </c>
      <c r="E14127" t="s">
        <v>1109</v>
      </c>
      <c r="F14127" t="s">
        <v>376</v>
      </c>
      <c r="G14127" t="s">
        <v>375</v>
      </c>
      <c r="H14127" t="s">
        <v>327</v>
      </c>
      <c r="I14127">
        <v>77</v>
      </c>
      <c r="J14127" t="s">
        <v>145</v>
      </c>
      <c r="K14127" t="s">
        <v>137</v>
      </c>
      <c r="L14127">
        <f>I14127*$Q$2/100/1000</f>
        <v>2.8489999999999999E-4</v>
      </c>
    </row>
    <row r="14128" spans="1:12">
      <c r="A14128" s="118">
        <v>45200</v>
      </c>
      <c r="B14128" t="s">
        <v>333</v>
      </c>
      <c r="C14128" t="s">
        <v>332</v>
      </c>
      <c r="D14128" t="s">
        <v>710</v>
      </c>
      <c r="E14128" t="s">
        <v>1108</v>
      </c>
      <c r="F14128" t="s">
        <v>1103</v>
      </c>
      <c r="G14128" t="s">
        <v>1102</v>
      </c>
      <c r="H14128" t="s">
        <v>327</v>
      </c>
      <c r="I14128">
        <v>77</v>
      </c>
      <c r="J14128" t="s">
        <v>145</v>
      </c>
      <c r="K14128" t="s">
        <v>137</v>
      </c>
      <c r="L14128">
        <f>I14128*$Q$2/100/1000</f>
        <v>2.8489999999999999E-4</v>
      </c>
    </row>
    <row r="14129" spans="1:12">
      <c r="A14129" s="118">
        <v>45200</v>
      </c>
      <c r="B14129" t="s">
        <v>333</v>
      </c>
      <c r="C14129" t="s">
        <v>332</v>
      </c>
      <c r="D14129" t="s">
        <v>712</v>
      </c>
      <c r="E14129" t="s">
        <v>1107</v>
      </c>
      <c r="F14129" t="s">
        <v>1103</v>
      </c>
      <c r="G14129" t="s">
        <v>1102</v>
      </c>
      <c r="H14129" t="s">
        <v>327</v>
      </c>
      <c r="I14129">
        <v>77</v>
      </c>
      <c r="J14129" t="s">
        <v>145</v>
      </c>
      <c r="K14129" t="s">
        <v>137</v>
      </c>
      <c r="L14129">
        <f>I14129*$Q$2/100/1000</f>
        <v>2.8489999999999999E-4</v>
      </c>
    </row>
    <row r="14130" spans="1:12">
      <c r="A14130" s="118">
        <v>45200</v>
      </c>
      <c r="B14130" t="s">
        <v>333</v>
      </c>
      <c r="C14130" t="s">
        <v>332</v>
      </c>
      <c r="D14130" t="s">
        <v>714</v>
      </c>
      <c r="E14130" t="s">
        <v>1106</v>
      </c>
      <c r="F14130" t="s">
        <v>1103</v>
      </c>
      <c r="G14130" t="s">
        <v>1102</v>
      </c>
      <c r="H14130" t="s">
        <v>327</v>
      </c>
      <c r="I14130">
        <v>77</v>
      </c>
      <c r="J14130" t="s">
        <v>145</v>
      </c>
      <c r="K14130" t="s">
        <v>137</v>
      </c>
      <c r="L14130">
        <f>I14130*$Q$2/100/1000</f>
        <v>2.8489999999999999E-4</v>
      </c>
    </row>
    <row r="14131" spans="1:12">
      <c r="A14131" s="118">
        <v>45200</v>
      </c>
      <c r="B14131" t="s">
        <v>333</v>
      </c>
      <c r="C14131" t="s">
        <v>332</v>
      </c>
      <c r="D14131" t="s">
        <v>716</v>
      </c>
      <c r="E14131" t="s">
        <v>1105</v>
      </c>
      <c r="F14131" t="s">
        <v>1103</v>
      </c>
      <c r="G14131" t="s">
        <v>1102</v>
      </c>
      <c r="H14131" t="s">
        <v>327</v>
      </c>
      <c r="I14131">
        <v>77</v>
      </c>
      <c r="J14131" t="s">
        <v>145</v>
      </c>
      <c r="K14131" t="s">
        <v>137</v>
      </c>
      <c r="L14131">
        <f>I14131*$Q$2/100/1000</f>
        <v>2.8489999999999999E-4</v>
      </c>
    </row>
    <row r="14132" spans="1:12">
      <c r="A14132" s="118">
        <v>45200</v>
      </c>
      <c r="B14132" t="s">
        <v>333</v>
      </c>
      <c r="C14132" t="s">
        <v>332</v>
      </c>
      <c r="D14132" t="s">
        <v>725</v>
      </c>
      <c r="E14132" t="s">
        <v>1104</v>
      </c>
      <c r="F14132" t="s">
        <v>1103</v>
      </c>
      <c r="G14132" t="s">
        <v>1102</v>
      </c>
      <c r="H14132" t="s">
        <v>327</v>
      </c>
      <c r="I14132">
        <v>77</v>
      </c>
      <c r="J14132" t="s">
        <v>145</v>
      </c>
      <c r="K14132" t="s">
        <v>137</v>
      </c>
      <c r="L14132">
        <f>I14132*$Q$2/100/1000</f>
        <v>2.8489999999999999E-4</v>
      </c>
    </row>
    <row r="14133" spans="1:12">
      <c r="A14133" s="118">
        <v>45200</v>
      </c>
      <c r="B14133" t="s">
        <v>333</v>
      </c>
      <c r="C14133" t="s">
        <v>332</v>
      </c>
      <c r="D14133" t="s">
        <v>422</v>
      </c>
      <c r="E14133" t="s">
        <v>1101</v>
      </c>
      <c r="F14133" t="s">
        <v>376</v>
      </c>
      <c r="G14133" t="s">
        <v>375</v>
      </c>
      <c r="H14133" t="s">
        <v>327</v>
      </c>
      <c r="I14133">
        <v>77</v>
      </c>
      <c r="J14133" t="s">
        <v>145</v>
      </c>
      <c r="K14133" t="s">
        <v>137</v>
      </c>
      <c r="L14133">
        <f>I14133*$Q$2/100/1000</f>
        <v>2.8489999999999999E-4</v>
      </c>
    </row>
    <row r="14134" spans="1:12">
      <c r="A14134" s="118">
        <v>45200</v>
      </c>
      <c r="B14134" t="s">
        <v>333</v>
      </c>
      <c r="C14134" t="s">
        <v>332</v>
      </c>
      <c r="D14134" t="s">
        <v>335</v>
      </c>
      <c r="E14134" t="s">
        <v>1100</v>
      </c>
      <c r="F14134" t="s">
        <v>619</v>
      </c>
      <c r="G14134" t="s">
        <v>618</v>
      </c>
      <c r="H14134" t="s">
        <v>327</v>
      </c>
      <c r="I14134">
        <v>77</v>
      </c>
      <c r="J14134" t="s">
        <v>145</v>
      </c>
      <c r="K14134" t="s">
        <v>137</v>
      </c>
      <c r="L14134">
        <f>I14134*$Q$2/100/1000</f>
        <v>2.8489999999999999E-4</v>
      </c>
    </row>
    <row r="14135" spans="1:12">
      <c r="A14135" s="118">
        <v>45200</v>
      </c>
      <c r="B14135" t="s">
        <v>333</v>
      </c>
      <c r="C14135" t="s">
        <v>332</v>
      </c>
      <c r="D14135" t="s">
        <v>716</v>
      </c>
      <c r="E14135" t="s">
        <v>1099</v>
      </c>
      <c r="F14135" t="s">
        <v>619</v>
      </c>
      <c r="G14135" t="s">
        <v>618</v>
      </c>
      <c r="H14135" t="s">
        <v>327</v>
      </c>
      <c r="I14135">
        <v>77</v>
      </c>
      <c r="J14135" t="s">
        <v>145</v>
      </c>
      <c r="K14135" t="s">
        <v>137</v>
      </c>
      <c r="L14135">
        <f>I14135*$Q$2/100/1000</f>
        <v>2.8489999999999999E-4</v>
      </c>
    </row>
    <row r="14136" spans="1:12">
      <c r="A14136" s="118">
        <v>45200</v>
      </c>
      <c r="B14136" t="s">
        <v>333</v>
      </c>
      <c r="C14136" t="s">
        <v>332</v>
      </c>
      <c r="D14136" t="s">
        <v>480</v>
      </c>
      <c r="E14136" t="s">
        <v>1098</v>
      </c>
      <c r="F14136" t="s">
        <v>619</v>
      </c>
      <c r="G14136" t="s">
        <v>618</v>
      </c>
      <c r="H14136" t="s">
        <v>327</v>
      </c>
      <c r="I14136">
        <v>77</v>
      </c>
      <c r="J14136" t="s">
        <v>145</v>
      </c>
      <c r="K14136" t="s">
        <v>137</v>
      </c>
      <c r="L14136">
        <f>I14136*$Q$2/100/1000</f>
        <v>2.8489999999999999E-4</v>
      </c>
    </row>
    <row r="14137" spans="1:12">
      <c r="A14137" s="118">
        <v>45200</v>
      </c>
      <c r="B14137" t="s">
        <v>333</v>
      </c>
      <c r="C14137" t="s">
        <v>332</v>
      </c>
      <c r="D14137" t="s">
        <v>703</v>
      </c>
      <c r="E14137" t="s">
        <v>1097</v>
      </c>
      <c r="F14137" t="s">
        <v>376</v>
      </c>
      <c r="G14137" t="s">
        <v>375</v>
      </c>
      <c r="H14137" t="s">
        <v>327</v>
      </c>
      <c r="I14137">
        <v>77</v>
      </c>
      <c r="J14137" t="s">
        <v>145</v>
      </c>
      <c r="K14137" t="s">
        <v>137</v>
      </c>
      <c r="L14137">
        <f>I14137*$Q$2/100/1000</f>
        <v>2.8489999999999999E-4</v>
      </c>
    </row>
    <row r="14138" spans="1:12">
      <c r="A14138" s="118">
        <v>45200</v>
      </c>
      <c r="B14138" t="s">
        <v>333</v>
      </c>
      <c r="C14138" t="s">
        <v>332</v>
      </c>
      <c r="D14138" t="s">
        <v>686</v>
      </c>
      <c r="E14138" t="s">
        <v>1096</v>
      </c>
      <c r="F14138" t="s">
        <v>619</v>
      </c>
      <c r="G14138" t="s">
        <v>618</v>
      </c>
      <c r="H14138" t="s">
        <v>327</v>
      </c>
      <c r="I14138">
        <v>77</v>
      </c>
      <c r="J14138" t="s">
        <v>145</v>
      </c>
      <c r="K14138" t="s">
        <v>137</v>
      </c>
      <c r="L14138">
        <f>I14138*$Q$2/100/1000</f>
        <v>2.8489999999999999E-4</v>
      </c>
    </row>
    <row r="14139" spans="1:12">
      <c r="A14139" s="118">
        <v>45200</v>
      </c>
      <c r="B14139" t="s">
        <v>333</v>
      </c>
      <c r="C14139" t="s">
        <v>332</v>
      </c>
      <c r="D14139" t="s">
        <v>472</v>
      </c>
      <c r="E14139" t="s">
        <v>1095</v>
      </c>
      <c r="F14139" t="s">
        <v>619</v>
      </c>
      <c r="G14139" t="s">
        <v>618</v>
      </c>
      <c r="H14139" t="s">
        <v>327</v>
      </c>
      <c r="I14139">
        <v>77</v>
      </c>
      <c r="J14139" t="s">
        <v>145</v>
      </c>
      <c r="K14139" t="s">
        <v>137</v>
      </c>
      <c r="L14139">
        <f>I14139*$Q$2/100/1000</f>
        <v>2.8489999999999999E-4</v>
      </c>
    </row>
    <row r="14140" spans="1:12">
      <c r="A14140" s="118">
        <v>45200</v>
      </c>
      <c r="B14140" t="s">
        <v>333</v>
      </c>
      <c r="C14140" t="s">
        <v>332</v>
      </c>
      <c r="D14140" t="s">
        <v>339</v>
      </c>
      <c r="E14140" t="s">
        <v>1094</v>
      </c>
      <c r="F14140" t="s">
        <v>619</v>
      </c>
      <c r="G14140" t="s">
        <v>618</v>
      </c>
      <c r="H14140" t="s">
        <v>327</v>
      </c>
      <c r="I14140">
        <v>77</v>
      </c>
      <c r="J14140" t="s">
        <v>145</v>
      </c>
      <c r="K14140" t="s">
        <v>137</v>
      </c>
      <c r="L14140">
        <f>I14140*$Q$2/100/1000</f>
        <v>2.8489999999999999E-4</v>
      </c>
    </row>
    <row r="14141" spans="1:12">
      <c r="A14141" s="118">
        <v>45200</v>
      </c>
      <c r="B14141" t="s">
        <v>333</v>
      </c>
      <c r="C14141" t="s">
        <v>332</v>
      </c>
      <c r="D14141" t="s">
        <v>331</v>
      </c>
      <c r="E14141" t="s">
        <v>1093</v>
      </c>
      <c r="F14141" t="s">
        <v>619</v>
      </c>
      <c r="G14141" t="s">
        <v>618</v>
      </c>
      <c r="H14141" t="s">
        <v>327</v>
      </c>
      <c r="I14141">
        <v>77</v>
      </c>
      <c r="J14141" t="s">
        <v>145</v>
      </c>
      <c r="K14141" t="s">
        <v>137</v>
      </c>
      <c r="L14141">
        <f>I14141*$Q$2/100/1000</f>
        <v>2.8489999999999999E-4</v>
      </c>
    </row>
    <row r="14142" spans="1:12">
      <c r="A14142" s="118">
        <v>45200</v>
      </c>
      <c r="B14142" t="s">
        <v>333</v>
      </c>
      <c r="C14142" t="s">
        <v>332</v>
      </c>
      <c r="D14142" t="s">
        <v>653</v>
      </c>
      <c r="E14142" t="s">
        <v>1092</v>
      </c>
      <c r="F14142" t="s">
        <v>619</v>
      </c>
      <c r="G14142" t="s">
        <v>618</v>
      </c>
      <c r="H14142" t="s">
        <v>327</v>
      </c>
      <c r="I14142">
        <v>77</v>
      </c>
      <c r="J14142" t="s">
        <v>145</v>
      </c>
      <c r="K14142" t="s">
        <v>137</v>
      </c>
      <c r="L14142">
        <f>I14142*$Q$2/100/1000</f>
        <v>2.8489999999999999E-4</v>
      </c>
    </row>
    <row r="14143" spans="1:12">
      <c r="A14143" s="118">
        <v>45200</v>
      </c>
      <c r="B14143" t="s">
        <v>333</v>
      </c>
      <c r="C14143" t="s">
        <v>332</v>
      </c>
      <c r="D14143" t="s">
        <v>337</v>
      </c>
      <c r="E14143" t="s">
        <v>1091</v>
      </c>
      <c r="F14143" t="s">
        <v>619</v>
      </c>
      <c r="G14143" t="s">
        <v>618</v>
      </c>
      <c r="H14143" t="s">
        <v>327</v>
      </c>
      <c r="I14143">
        <v>77</v>
      </c>
      <c r="J14143" t="s">
        <v>145</v>
      </c>
      <c r="K14143" t="s">
        <v>137</v>
      </c>
      <c r="L14143">
        <f>I14143*$Q$2/100/1000</f>
        <v>2.8489999999999999E-4</v>
      </c>
    </row>
    <row r="14144" spans="1:12">
      <c r="A14144" s="118">
        <v>45200</v>
      </c>
      <c r="B14144" t="s">
        <v>333</v>
      </c>
      <c r="C14144" t="s">
        <v>332</v>
      </c>
      <c r="D14144" t="s">
        <v>1090</v>
      </c>
      <c r="E14144" t="s">
        <v>1089</v>
      </c>
      <c r="F14144" t="s">
        <v>619</v>
      </c>
      <c r="G14144" t="s">
        <v>618</v>
      </c>
      <c r="H14144" t="s">
        <v>327</v>
      </c>
      <c r="I14144">
        <v>77</v>
      </c>
      <c r="J14144" t="s">
        <v>145</v>
      </c>
      <c r="K14144" t="s">
        <v>137</v>
      </c>
      <c r="L14144">
        <f>I14144*$Q$2/100/1000</f>
        <v>2.8489999999999999E-4</v>
      </c>
    </row>
    <row r="14145" spans="1:12">
      <c r="A14145" s="118">
        <v>45261</v>
      </c>
      <c r="B14145" t="s">
        <v>261</v>
      </c>
      <c r="C14145" t="s">
        <v>260</v>
      </c>
      <c r="D14145" t="s">
        <v>1088</v>
      </c>
      <c r="E14145" t="s">
        <v>1087</v>
      </c>
      <c r="F14145">
        <v>56207072</v>
      </c>
      <c r="G14145" t="s">
        <v>1086</v>
      </c>
      <c r="H14145" t="s">
        <v>139</v>
      </c>
      <c r="I14145">
        <v>55</v>
      </c>
      <c r="J14145" t="s">
        <v>145</v>
      </c>
      <c r="K14145" t="s">
        <v>137</v>
      </c>
      <c r="L14145">
        <f>I14145*$Q$2/100/1000</f>
        <v>2.0350000000000001E-4</v>
      </c>
    </row>
    <row r="14146" spans="1:12">
      <c r="A14146" s="118">
        <v>45200</v>
      </c>
      <c r="B14146" t="s">
        <v>333</v>
      </c>
      <c r="C14146" t="s">
        <v>332</v>
      </c>
      <c r="D14146" t="s">
        <v>545</v>
      </c>
      <c r="E14146" t="s">
        <v>1085</v>
      </c>
      <c r="F14146" t="s">
        <v>619</v>
      </c>
      <c r="G14146" t="s">
        <v>618</v>
      </c>
      <c r="H14146" t="s">
        <v>327</v>
      </c>
      <c r="I14146">
        <v>77</v>
      </c>
      <c r="J14146" t="s">
        <v>145</v>
      </c>
      <c r="K14146" t="s">
        <v>137</v>
      </c>
      <c r="L14146">
        <f>I14146*$Q$2/100/1000</f>
        <v>2.8489999999999999E-4</v>
      </c>
    </row>
    <row r="14147" spans="1:12">
      <c r="A14147" s="118">
        <v>45200</v>
      </c>
      <c r="B14147" t="s">
        <v>333</v>
      </c>
      <c r="C14147" t="s">
        <v>332</v>
      </c>
      <c r="D14147" t="s">
        <v>503</v>
      </c>
      <c r="E14147" t="s">
        <v>1084</v>
      </c>
      <c r="F14147" t="s">
        <v>619</v>
      </c>
      <c r="G14147" t="s">
        <v>618</v>
      </c>
      <c r="H14147" t="s">
        <v>327</v>
      </c>
      <c r="I14147">
        <v>77</v>
      </c>
      <c r="J14147" t="s">
        <v>145</v>
      </c>
      <c r="K14147" t="s">
        <v>137</v>
      </c>
      <c r="L14147">
        <f>I14147*$Q$2/100/1000</f>
        <v>2.8489999999999999E-4</v>
      </c>
    </row>
    <row r="14148" spans="1:12">
      <c r="A14148" s="118">
        <v>45200</v>
      </c>
      <c r="B14148" t="s">
        <v>333</v>
      </c>
      <c r="C14148" t="s">
        <v>332</v>
      </c>
      <c r="D14148" t="s">
        <v>341</v>
      </c>
      <c r="E14148" t="s">
        <v>1083</v>
      </c>
      <c r="F14148" t="s">
        <v>619</v>
      </c>
      <c r="G14148" t="s">
        <v>618</v>
      </c>
      <c r="H14148" t="s">
        <v>327</v>
      </c>
      <c r="I14148">
        <v>77</v>
      </c>
      <c r="J14148" t="s">
        <v>145</v>
      </c>
      <c r="K14148" t="s">
        <v>137</v>
      </c>
      <c r="L14148">
        <f>I14148*$Q$2/100/1000</f>
        <v>2.8489999999999999E-4</v>
      </c>
    </row>
    <row r="14149" spans="1:12">
      <c r="A14149" s="118">
        <v>45200</v>
      </c>
      <c r="B14149" t="s">
        <v>333</v>
      </c>
      <c r="C14149" t="s">
        <v>332</v>
      </c>
      <c r="D14149" t="s">
        <v>386</v>
      </c>
      <c r="E14149" t="s">
        <v>1082</v>
      </c>
      <c r="F14149" t="s">
        <v>376</v>
      </c>
      <c r="G14149" t="s">
        <v>375</v>
      </c>
      <c r="H14149" t="s">
        <v>327</v>
      </c>
      <c r="I14149">
        <v>77</v>
      </c>
      <c r="J14149" t="s">
        <v>145</v>
      </c>
      <c r="K14149" t="s">
        <v>137</v>
      </c>
      <c r="L14149">
        <f>I14149*$Q$2/100/1000</f>
        <v>2.8489999999999999E-4</v>
      </c>
    </row>
    <row r="14150" spans="1:12">
      <c r="A14150" s="118">
        <v>45200</v>
      </c>
      <c r="B14150" t="s">
        <v>333</v>
      </c>
      <c r="C14150" t="s">
        <v>332</v>
      </c>
      <c r="D14150" t="s">
        <v>700</v>
      </c>
      <c r="E14150" t="s">
        <v>1081</v>
      </c>
      <c r="F14150" t="s">
        <v>376</v>
      </c>
      <c r="G14150" t="s">
        <v>375</v>
      </c>
      <c r="H14150" t="s">
        <v>327</v>
      </c>
      <c r="I14150">
        <v>77</v>
      </c>
      <c r="J14150" t="s">
        <v>145</v>
      </c>
      <c r="K14150" t="s">
        <v>137</v>
      </c>
      <c r="L14150">
        <f>I14150*$Q$2/100/1000</f>
        <v>2.8489999999999999E-4</v>
      </c>
    </row>
    <row r="14151" spans="1:12">
      <c r="A14151" s="118">
        <v>45200</v>
      </c>
      <c r="B14151" t="s">
        <v>333</v>
      </c>
      <c r="C14151" t="s">
        <v>332</v>
      </c>
      <c r="D14151" t="s">
        <v>404</v>
      </c>
      <c r="E14151" t="s">
        <v>1080</v>
      </c>
      <c r="F14151" t="s">
        <v>376</v>
      </c>
      <c r="G14151" t="s">
        <v>375</v>
      </c>
      <c r="H14151" t="s">
        <v>327</v>
      </c>
      <c r="I14151">
        <v>77</v>
      </c>
      <c r="J14151" t="s">
        <v>145</v>
      </c>
      <c r="K14151" t="s">
        <v>137</v>
      </c>
      <c r="L14151">
        <f>I14151*$Q$2/100/1000</f>
        <v>2.8489999999999999E-4</v>
      </c>
    </row>
    <row r="14152" spans="1:12">
      <c r="A14152" s="118">
        <v>45200</v>
      </c>
      <c r="B14152" t="s">
        <v>333</v>
      </c>
      <c r="C14152" t="s">
        <v>332</v>
      </c>
      <c r="D14152" t="s">
        <v>596</v>
      </c>
      <c r="E14152" t="s">
        <v>1079</v>
      </c>
      <c r="F14152" t="s">
        <v>619</v>
      </c>
      <c r="G14152" t="s">
        <v>618</v>
      </c>
      <c r="H14152" t="s">
        <v>327</v>
      </c>
      <c r="I14152">
        <v>77</v>
      </c>
      <c r="J14152" t="s">
        <v>145</v>
      </c>
      <c r="K14152" t="s">
        <v>137</v>
      </c>
      <c r="L14152">
        <f>I14152*$Q$2/100/1000</f>
        <v>2.8489999999999999E-4</v>
      </c>
    </row>
    <row r="14153" spans="1:12">
      <c r="A14153" s="118">
        <v>45200</v>
      </c>
      <c r="B14153" t="s">
        <v>333</v>
      </c>
      <c r="C14153" t="s">
        <v>332</v>
      </c>
      <c r="D14153" t="s">
        <v>374</v>
      </c>
      <c r="E14153" t="s">
        <v>1078</v>
      </c>
      <c r="F14153" t="s">
        <v>376</v>
      </c>
      <c r="G14153" t="s">
        <v>375</v>
      </c>
      <c r="H14153" t="s">
        <v>327</v>
      </c>
      <c r="I14153">
        <v>77</v>
      </c>
      <c r="J14153" t="s">
        <v>145</v>
      </c>
      <c r="K14153" t="s">
        <v>137</v>
      </c>
      <c r="L14153">
        <f>I14153*$Q$2/100/1000</f>
        <v>2.8489999999999999E-4</v>
      </c>
    </row>
    <row r="14154" spans="1:12">
      <c r="A14154" s="118">
        <v>45200</v>
      </c>
      <c r="B14154" t="s">
        <v>333</v>
      </c>
      <c r="C14154" t="s">
        <v>332</v>
      </c>
      <c r="D14154" t="s">
        <v>394</v>
      </c>
      <c r="E14154" t="s">
        <v>1077</v>
      </c>
      <c r="F14154" t="s">
        <v>376</v>
      </c>
      <c r="G14154" t="s">
        <v>375</v>
      </c>
      <c r="H14154" t="s">
        <v>327</v>
      </c>
      <c r="I14154">
        <v>77</v>
      </c>
      <c r="J14154" t="s">
        <v>145</v>
      </c>
      <c r="K14154" t="s">
        <v>137</v>
      </c>
      <c r="L14154">
        <f>I14154*$Q$2/100/1000</f>
        <v>2.8489999999999999E-4</v>
      </c>
    </row>
    <row r="14155" spans="1:12">
      <c r="A14155" s="118">
        <v>45200</v>
      </c>
      <c r="B14155" t="s">
        <v>333</v>
      </c>
      <c r="C14155" t="s">
        <v>332</v>
      </c>
      <c r="D14155" t="s">
        <v>392</v>
      </c>
      <c r="E14155" t="s">
        <v>1076</v>
      </c>
      <c r="F14155" t="s">
        <v>376</v>
      </c>
      <c r="G14155" t="s">
        <v>375</v>
      </c>
      <c r="H14155" t="s">
        <v>327</v>
      </c>
      <c r="I14155">
        <v>77</v>
      </c>
      <c r="J14155" t="s">
        <v>145</v>
      </c>
      <c r="K14155" t="s">
        <v>137</v>
      </c>
      <c r="L14155">
        <f>I14155*$Q$2/100/1000</f>
        <v>2.8489999999999999E-4</v>
      </c>
    </row>
    <row r="14156" spans="1:12">
      <c r="A14156" s="118">
        <v>45200</v>
      </c>
      <c r="B14156" t="s">
        <v>333</v>
      </c>
      <c r="C14156" t="s">
        <v>332</v>
      </c>
      <c r="D14156" t="s">
        <v>515</v>
      </c>
      <c r="E14156" t="s">
        <v>1075</v>
      </c>
      <c r="F14156" t="s">
        <v>376</v>
      </c>
      <c r="G14156" t="s">
        <v>375</v>
      </c>
      <c r="H14156" t="s">
        <v>327</v>
      </c>
      <c r="I14156">
        <v>77</v>
      </c>
      <c r="J14156" t="s">
        <v>145</v>
      </c>
      <c r="K14156" t="s">
        <v>137</v>
      </c>
      <c r="L14156">
        <f>I14156*$Q$2/100/1000</f>
        <v>2.8489999999999999E-4</v>
      </c>
    </row>
    <row r="14157" spans="1:12">
      <c r="A14157" s="118">
        <v>45078</v>
      </c>
      <c r="B14157" t="s">
        <v>229</v>
      </c>
      <c r="C14157" t="s">
        <v>228</v>
      </c>
      <c r="D14157" t="s">
        <v>1074</v>
      </c>
      <c r="E14157" t="s">
        <v>1073</v>
      </c>
      <c r="F14157">
        <v>101044464</v>
      </c>
      <c r="G14157" t="s">
        <v>1072</v>
      </c>
      <c r="H14157" t="s">
        <v>224</v>
      </c>
      <c r="I14157">
        <v>5.8</v>
      </c>
      <c r="J14157" t="s">
        <v>223</v>
      </c>
      <c r="K14157" t="s">
        <v>137</v>
      </c>
      <c r="L14157">
        <f>I14157*$Q$5/1000</f>
        <v>5.8971500000000003E-3</v>
      </c>
    </row>
    <row r="14158" spans="1:12">
      <c r="A14158" s="118">
        <v>45200</v>
      </c>
      <c r="B14158" t="s">
        <v>333</v>
      </c>
      <c r="C14158" t="s">
        <v>332</v>
      </c>
      <c r="D14158" t="s">
        <v>547</v>
      </c>
      <c r="E14158" t="s">
        <v>1071</v>
      </c>
      <c r="F14158" t="s">
        <v>376</v>
      </c>
      <c r="G14158" t="s">
        <v>375</v>
      </c>
      <c r="H14158" t="s">
        <v>327</v>
      </c>
      <c r="I14158">
        <v>77</v>
      </c>
      <c r="J14158" t="s">
        <v>145</v>
      </c>
      <c r="K14158" t="s">
        <v>137</v>
      </c>
      <c r="L14158">
        <f>I14158*$Q$2/100/1000</f>
        <v>2.8489999999999999E-4</v>
      </c>
    </row>
    <row r="14159" spans="1:12">
      <c r="A14159" s="118">
        <v>45200</v>
      </c>
      <c r="B14159" t="s">
        <v>333</v>
      </c>
      <c r="C14159" t="s">
        <v>332</v>
      </c>
      <c r="D14159" t="s">
        <v>716</v>
      </c>
      <c r="E14159" t="s">
        <v>1070</v>
      </c>
      <c r="F14159" t="s">
        <v>1040</v>
      </c>
      <c r="G14159" t="s">
        <v>1039</v>
      </c>
      <c r="H14159" t="s">
        <v>327</v>
      </c>
      <c r="I14159">
        <v>77</v>
      </c>
      <c r="J14159" t="s">
        <v>145</v>
      </c>
      <c r="K14159" t="s">
        <v>137</v>
      </c>
      <c r="L14159">
        <f>I14159*$Q$2/100/1000</f>
        <v>2.8489999999999999E-4</v>
      </c>
    </row>
    <row r="14160" spans="1:12">
      <c r="A14160" s="118">
        <v>45200</v>
      </c>
      <c r="B14160" t="s">
        <v>333</v>
      </c>
      <c r="C14160" t="s">
        <v>332</v>
      </c>
      <c r="D14160" t="s">
        <v>337</v>
      </c>
      <c r="E14160" t="s">
        <v>1069</v>
      </c>
      <c r="F14160" t="s">
        <v>376</v>
      </c>
      <c r="G14160" t="s">
        <v>375</v>
      </c>
      <c r="H14160" t="s">
        <v>327</v>
      </c>
      <c r="I14160">
        <v>77</v>
      </c>
      <c r="J14160" t="s">
        <v>145</v>
      </c>
      <c r="K14160" t="s">
        <v>137</v>
      </c>
      <c r="L14160">
        <f>I14160*$Q$2/100/1000</f>
        <v>2.8489999999999999E-4</v>
      </c>
    </row>
    <row r="14161" spans="1:12">
      <c r="A14161" s="118">
        <v>45200</v>
      </c>
      <c r="B14161" t="s">
        <v>333</v>
      </c>
      <c r="C14161" t="s">
        <v>332</v>
      </c>
      <c r="D14161" t="s">
        <v>335</v>
      </c>
      <c r="E14161" t="s">
        <v>1068</v>
      </c>
      <c r="F14161" t="s">
        <v>376</v>
      </c>
      <c r="G14161" t="s">
        <v>375</v>
      </c>
      <c r="H14161" t="s">
        <v>327</v>
      </c>
      <c r="I14161">
        <v>77</v>
      </c>
      <c r="J14161" t="s">
        <v>145</v>
      </c>
      <c r="K14161" t="s">
        <v>137</v>
      </c>
      <c r="L14161">
        <f>I14161*$Q$2/100/1000</f>
        <v>2.8489999999999999E-4</v>
      </c>
    </row>
    <row r="14162" spans="1:12">
      <c r="A14162" s="118">
        <v>45200</v>
      </c>
      <c r="B14162" t="s">
        <v>333</v>
      </c>
      <c r="C14162" t="s">
        <v>332</v>
      </c>
      <c r="D14162" t="s">
        <v>596</v>
      </c>
      <c r="E14162" t="s">
        <v>1067</v>
      </c>
      <c r="F14162" t="s">
        <v>376</v>
      </c>
      <c r="G14162" t="s">
        <v>375</v>
      </c>
      <c r="H14162" t="s">
        <v>327</v>
      </c>
      <c r="I14162">
        <v>77</v>
      </c>
      <c r="J14162" t="s">
        <v>145</v>
      </c>
      <c r="K14162" t="s">
        <v>137</v>
      </c>
      <c r="L14162">
        <f>I14162*$Q$2/100/1000</f>
        <v>2.8489999999999999E-4</v>
      </c>
    </row>
    <row r="14163" spans="1:12">
      <c r="A14163" s="118">
        <v>45200</v>
      </c>
      <c r="B14163" t="s">
        <v>333</v>
      </c>
      <c r="C14163" t="s">
        <v>332</v>
      </c>
      <c r="D14163" t="s">
        <v>714</v>
      </c>
      <c r="E14163" t="s">
        <v>1066</v>
      </c>
      <c r="F14163" t="s">
        <v>1040</v>
      </c>
      <c r="G14163" t="s">
        <v>1039</v>
      </c>
      <c r="H14163" t="s">
        <v>327</v>
      </c>
      <c r="I14163">
        <v>77</v>
      </c>
      <c r="J14163" t="s">
        <v>145</v>
      </c>
      <c r="K14163" t="s">
        <v>137</v>
      </c>
      <c r="L14163">
        <f>I14163*$Q$2/100/1000</f>
        <v>2.8489999999999999E-4</v>
      </c>
    </row>
    <row r="14164" spans="1:12">
      <c r="A14164" s="118">
        <v>45200</v>
      </c>
      <c r="B14164" t="s">
        <v>333</v>
      </c>
      <c r="C14164" t="s">
        <v>332</v>
      </c>
      <c r="D14164" t="s">
        <v>712</v>
      </c>
      <c r="E14164" t="s">
        <v>1065</v>
      </c>
      <c r="F14164" t="s">
        <v>1040</v>
      </c>
      <c r="G14164" t="s">
        <v>1039</v>
      </c>
      <c r="H14164" t="s">
        <v>327</v>
      </c>
      <c r="I14164">
        <v>77</v>
      </c>
      <c r="J14164" t="s">
        <v>145</v>
      </c>
      <c r="K14164" t="s">
        <v>137</v>
      </c>
      <c r="L14164">
        <f>I14164*$Q$2/100/1000</f>
        <v>2.8489999999999999E-4</v>
      </c>
    </row>
    <row r="14165" spans="1:12">
      <c r="A14165" s="118">
        <v>45200</v>
      </c>
      <c r="B14165" t="s">
        <v>333</v>
      </c>
      <c r="C14165" t="s">
        <v>332</v>
      </c>
      <c r="D14165" t="s">
        <v>710</v>
      </c>
      <c r="E14165" t="s">
        <v>1064</v>
      </c>
      <c r="F14165" t="s">
        <v>1040</v>
      </c>
      <c r="G14165" t="s">
        <v>1039</v>
      </c>
      <c r="H14165" t="s">
        <v>327</v>
      </c>
      <c r="I14165">
        <v>77</v>
      </c>
      <c r="J14165" t="s">
        <v>145</v>
      </c>
      <c r="K14165" t="s">
        <v>137</v>
      </c>
      <c r="L14165">
        <f>I14165*$Q$2/100/1000</f>
        <v>2.8489999999999999E-4</v>
      </c>
    </row>
    <row r="14166" spans="1:12">
      <c r="A14166" s="118">
        <v>45200</v>
      </c>
      <c r="B14166" t="s">
        <v>333</v>
      </c>
      <c r="C14166" t="s">
        <v>332</v>
      </c>
      <c r="D14166" t="s">
        <v>708</v>
      </c>
      <c r="E14166" t="s">
        <v>1063</v>
      </c>
      <c r="F14166" t="s">
        <v>1040</v>
      </c>
      <c r="G14166" t="s">
        <v>1039</v>
      </c>
      <c r="H14166" t="s">
        <v>327</v>
      </c>
      <c r="I14166">
        <v>77</v>
      </c>
      <c r="J14166" t="s">
        <v>145</v>
      </c>
      <c r="K14166" t="s">
        <v>137</v>
      </c>
      <c r="L14166">
        <f>I14166*$Q$2/100/1000</f>
        <v>2.8489999999999999E-4</v>
      </c>
    </row>
    <row r="14167" spans="1:12">
      <c r="A14167" s="118">
        <v>45200</v>
      </c>
      <c r="B14167" t="s">
        <v>333</v>
      </c>
      <c r="C14167" t="s">
        <v>332</v>
      </c>
      <c r="D14167" t="s">
        <v>705</v>
      </c>
      <c r="E14167" t="s">
        <v>1062</v>
      </c>
      <c r="F14167" t="s">
        <v>1040</v>
      </c>
      <c r="G14167" t="s">
        <v>1039</v>
      </c>
      <c r="H14167" t="s">
        <v>327</v>
      </c>
      <c r="I14167">
        <v>77</v>
      </c>
      <c r="J14167" t="s">
        <v>145</v>
      </c>
      <c r="K14167" t="s">
        <v>137</v>
      </c>
      <c r="L14167">
        <f>I14167*$Q$2/100/1000</f>
        <v>2.8489999999999999E-4</v>
      </c>
    </row>
    <row r="14168" spans="1:12">
      <c r="A14168" s="118">
        <v>45200</v>
      </c>
      <c r="B14168" t="s">
        <v>333</v>
      </c>
      <c r="C14168" t="s">
        <v>332</v>
      </c>
      <c r="D14168" t="s">
        <v>613</v>
      </c>
      <c r="E14168" t="s">
        <v>1061</v>
      </c>
      <c r="F14168" t="s">
        <v>1040</v>
      </c>
      <c r="G14168" t="s">
        <v>1039</v>
      </c>
      <c r="H14168" t="s">
        <v>327</v>
      </c>
      <c r="I14168">
        <v>77</v>
      </c>
      <c r="J14168" t="s">
        <v>145</v>
      </c>
      <c r="K14168" t="s">
        <v>137</v>
      </c>
      <c r="L14168">
        <f>I14168*$Q$2/100/1000</f>
        <v>2.8489999999999999E-4</v>
      </c>
    </row>
    <row r="14169" spans="1:12">
      <c r="A14169" s="118">
        <v>45200</v>
      </c>
      <c r="B14169" t="s">
        <v>333</v>
      </c>
      <c r="C14169" t="s">
        <v>332</v>
      </c>
      <c r="D14169" t="s">
        <v>341</v>
      </c>
      <c r="E14169" t="s">
        <v>1060</v>
      </c>
      <c r="F14169" t="s">
        <v>376</v>
      </c>
      <c r="G14169" t="s">
        <v>375</v>
      </c>
      <c r="H14169" t="s">
        <v>327</v>
      </c>
      <c r="I14169">
        <v>77</v>
      </c>
      <c r="J14169" t="s">
        <v>145</v>
      </c>
      <c r="K14169" t="s">
        <v>137</v>
      </c>
      <c r="L14169">
        <f>I14169*$Q$2/100/1000</f>
        <v>2.8489999999999999E-4</v>
      </c>
    </row>
    <row r="14170" spans="1:12">
      <c r="A14170" s="118">
        <v>45200</v>
      </c>
      <c r="B14170" t="s">
        <v>333</v>
      </c>
      <c r="C14170" t="s">
        <v>332</v>
      </c>
      <c r="D14170" t="s">
        <v>503</v>
      </c>
      <c r="E14170" t="s">
        <v>1059</v>
      </c>
      <c r="F14170" t="s">
        <v>376</v>
      </c>
      <c r="G14170" t="s">
        <v>375</v>
      </c>
      <c r="H14170" t="s">
        <v>327</v>
      </c>
      <c r="I14170">
        <v>77</v>
      </c>
      <c r="J14170" t="s">
        <v>145</v>
      </c>
      <c r="K14170" t="s">
        <v>137</v>
      </c>
      <c r="L14170">
        <f>I14170*$Q$2/100/1000</f>
        <v>2.8489999999999999E-4</v>
      </c>
    </row>
    <row r="14171" spans="1:12">
      <c r="A14171" s="118">
        <v>45200</v>
      </c>
      <c r="B14171" t="s">
        <v>333</v>
      </c>
      <c r="C14171" t="s">
        <v>332</v>
      </c>
      <c r="D14171" t="s">
        <v>545</v>
      </c>
      <c r="E14171" t="s">
        <v>1058</v>
      </c>
      <c r="F14171" t="s">
        <v>376</v>
      </c>
      <c r="G14171" t="s">
        <v>375</v>
      </c>
      <c r="H14171" t="s">
        <v>327</v>
      </c>
      <c r="I14171">
        <v>77</v>
      </c>
      <c r="J14171" t="s">
        <v>145</v>
      </c>
      <c r="K14171" t="s">
        <v>137</v>
      </c>
      <c r="L14171">
        <f>I14171*$Q$2/100/1000</f>
        <v>2.8489999999999999E-4</v>
      </c>
    </row>
    <row r="14172" spans="1:12">
      <c r="A14172" s="118">
        <v>45200</v>
      </c>
      <c r="B14172" t="s">
        <v>333</v>
      </c>
      <c r="C14172" t="s">
        <v>332</v>
      </c>
      <c r="D14172" t="s">
        <v>343</v>
      </c>
      <c r="E14172" t="s">
        <v>1057</v>
      </c>
      <c r="F14172" t="s">
        <v>376</v>
      </c>
      <c r="G14172" t="s">
        <v>375</v>
      </c>
      <c r="H14172" t="s">
        <v>327</v>
      </c>
      <c r="I14172">
        <v>77</v>
      </c>
      <c r="J14172" t="s">
        <v>145</v>
      </c>
      <c r="K14172" t="s">
        <v>137</v>
      </c>
      <c r="L14172">
        <f>I14172*$Q$2/100/1000</f>
        <v>2.8489999999999999E-4</v>
      </c>
    </row>
    <row r="14173" spans="1:12">
      <c r="A14173" s="118">
        <v>45200</v>
      </c>
      <c r="B14173" t="s">
        <v>333</v>
      </c>
      <c r="C14173" t="s">
        <v>332</v>
      </c>
      <c r="D14173" t="s">
        <v>345</v>
      </c>
      <c r="E14173" t="s">
        <v>1056</v>
      </c>
      <c r="F14173" t="s">
        <v>376</v>
      </c>
      <c r="G14173" t="s">
        <v>375</v>
      </c>
      <c r="H14173" t="s">
        <v>327</v>
      </c>
      <c r="I14173">
        <v>77</v>
      </c>
      <c r="J14173" t="s">
        <v>145</v>
      </c>
      <c r="K14173" t="s">
        <v>137</v>
      </c>
      <c r="L14173">
        <f>I14173*$Q$2/100/1000</f>
        <v>2.8489999999999999E-4</v>
      </c>
    </row>
    <row r="14174" spans="1:12">
      <c r="A14174" s="118">
        <v>45200</v>
      </c>
      <c r="B14174" t="s">
        <v>333</v>
      </c>
      <c r="C14174" t="s">
        <v>332</v>
      </c>
      <c r="D14174" t="s">
        <v>347</v>
      </c>
      <c r="E14174" t="s">
        <v>1055</v>
      </c>
      <c r="F14174" t="s">
        <v>376</v>
      </c>
      <c r="G14174" t="s">
        <v>375</v>
      </c>
      <c r="H14174" t="s">
        <v>327</v>
      </c>
      <c r="I14174">
        <v>77</v>
      </c>
      <c r="J14174" t="s">
        <v>145</v>
      </c>
      <c r="K14174" t="s">
        <v>137</v>
      </c>
      <c r="L14174">
        <f>I14174*$Q$2/100/1000</f>
        <v>2.8489999999999999E-4</v>
      </c>
    </row>
    <row r="14175" spans="1:12">
      <c r="A14175" s="118">
        <v>45200</v>
      </c>
      <c r="B14175" t="s">
        <v>333</v>
      </c>
      <c r="C14175" t="s">
        <v>332</v>
      </c>
      <c r="D14175" t="s">
        <v>703</v>
      </c>
      <c r="E14175" t="s">
        <v>1054</v>
      </c>
      <c r="F14175" t="s">
        <v>1040</v>
      </c>
      <c r="G14175" t="s">
        <v>1039</v>
      </c>
      <c r="H14175" t="s">
        <v>327</v>
      </c>
      <c r="I14175">
        <v>77</v>
      </c>
      <c r="J14175" t="s">
        <v>145</v>
      </c>
      <c r="K14175" t="s">
        <v>137</v>
      </c>
      <c r="L14175">
        <f>I14175*$Q$2/100/1000</f>
        <v>2.8489999999999999E-4</v>
      </c>
    </row>
    <row r="14176" spans="1:12">
      <c r="A14176" s="118">
        <v>45200</v>
      </c>
      <c r="B14176" t="s">
        <v>333</v>
      </c>
      <c r="C14176" t="s">
        <v>332</v>
      </c>
      <c r="D14176" t="s">
        <v>386</v>
      </c>
      <c r="E14176" t="s">
        <v>1053</v>
      </c>
      <c r="F14176" t="s">
        <v>1040</v>
      </c>
      <c r="G14176" t="s">
        <v>1039</v>
      </c>
      <c r="H14176" t="s">
        <v>327</v>
      </c>
      <c r="I14176">
        <v>77</v>
      </c>
      <c r="J14176" t="s">
        <v>145</v>
      </c>
      <c r="K14176" t="s">
        <v>137</v>
      </c>
      <c r="L14176">
        <f>I14176*$Q$2/100/1000</f>
        <v>2.8489999999999999E-4</v>
      </c>
    </row>
    <row r="14177" spans="1:12">
      <c r="A14177" s="118">
        <v>45261</v>
      </c>
      <c r="B14177" t="s">
        <v>460</v>
      </c>
      <c r="C14177" t="s">
        <v>459</v>
      </c>
      <c r="D14177" t="s">
        <v>1052</v>
      </c>
      <c r="E14177" t="s">
        <v>1051</v>
      </c>
      <c r="F14177">
        <v>13204807</v>
      </c>
      <c r="G14177" t="s">
        <v>1050</v>
      </c>
      <c r="H14177" t="s">
        <v>455</v>
      </c>
      <c r="I14177">
        <v>103.6</v>
      </c>
      <c r="J14177" t="s">
        <v>145</v>
      </c>
      <c r="K14177" t="s">
        <v>137</v>
      </c>
      <c r="L14177">
        <f>I14177*$Q$2/100/1000</f>
        <v>3.8331999999999998E-4</v>
      </c>
    </row>
    <row r="14178" spans="1:12">
      <c r="A14178" s="118">
        <v>45200</v>
      </c>
      <c r="B14178" t="s">
        <v>333</v>
      </c>
      <c r="C14178" t="s">
        <v>332</v>
      </c>
      <c r="D14178" t="s">
        <v>349</v>
      </c>
      <c r="E14178" t="s">
        <v>1049</v>
      </c>
      <c r="F14178" t="s">
        <v>376</v>
      </c>
      <c r="G14178" t="s">
        <v>375</v>
      </c>
      <c r="H14178" t="s">
        <v>327</v>
      </c>
      <c r="I14178">
        <v>77</v>
      </c>
      <c r="J14178" t="s">
        <v>145</v>
      </c>
      <c r="K14178" t="s">
        <v>137</v>
      </c>
      <c r="L14178">
        <f>I14178*$Q$2/100/1000</f>
        <v>2.8489999999999999E-4</v>
      </c>
    </row>
    <row r="14179" spans="1:12">
      <c r="A14179" s="118">
        <v>45200</v>
      </c>
      <c r="B14179" t="s">
        <v>333</v>
      </c>
      <c r="C14179" t="s">
        <v>332</v>
      </c>
      <c r="D14179" t="s">
        <v>700</v>
      </c>
      <c r="E14179" t="s">
        <v>1048</v>
      </c>
      <c r="F14179" t="s">
        <v>1040</v>
      </c>
      <c r="G14179" t="s">
        <v>1039</v>
      </c>
      <c r="H14179" t="s">
        <v>327</v>
      </c>
      <c r="I14179">
        <v>77</v>
      </c>
      <c r="J14179" t="s">
        <v>145</v>
      </c>
      <c r="K14179" t="s">
        <v>137</v>
      </c>
      <c r="L14179">
        <f>I14179*$Q$2/100/1000</f>
        <v>2.8489999999999999E-4</v>
      </c>
    </row>
    <row r="14180" spans="1:12">
      <c r="A14180" s="118">
        <v>45200</v>
      </c>
      <c r="B14180" t="s">
        <v>333</v>
      </c>
      <c r="C14180" t="s">
        <v>332</v>
      </c>
      <c r="D14180" t="s">
        <v>404</v>
      </c>
      <c r="E14180" t="s">
        <v>1047</v>
      </c>
      <c r="F14180" t="s">
        <v>1040</v>
      </c>
      <c r="G14180" t="s">
        <v>1039</v>
      </c>
      <c r="H14180" t="s">
        <v>327</v>
      </c>
      <c r="I14180">
        <v>77</v>
      </c>
      <c r="J14180" t="s">
        <v>145</v>
      </c>
      <c r="K14180" t="s">
        <v>137</v>
      </c>
      <c r="L14180">
        <f>I14180*$Q$2/100/1000</f>
        <v>2.8489999999999999E-4</v>
      </c>
    </row>
    <row r="14181" spans="1:12">
      <c r="A14181" s="118">
        <v>45200</v>
      </c>
      <c r="B14181" t="s">
        <v>333</v>
      </c>
      <c r="C14181" t="s">
        <v>332</v>
      </c>
      <c r="D14181" t="s">
        <v>374</v>
      </c>
      <c r="E14181" t="s">
        <v>1046</v>
      </c>
      <c r="F14181" t="s">
        <v>1040</v>
      </c>
      <c r="G14181" t="s">
        <v>1039</v>
      </c>
      <c r="H14181" t="s">
        <v>327</v>
      </c>
      <c r="I14181">
        <v>77</v>
      </c>
      <c r="J14181" t="s">
        <v>145</v>
      </c>
      <c r="K14181" t="s">
        <v>137</v>
      </c>
      <c r="L14181">
        <f>I14181*$Q$2/100/1000</f>
        <v>2.8489999999999999E-4</v>
      </c>
    </row>
    <row r="14182" spans="1:12">
      <c r="A14182" s="118">
        <v>45261</v>
      </c>
      <c r="B14182" t="s">
        <v>460</v>
      </c>
      <c r="C14182" t="s">
        <v>459</v>
      </c>
      <c r="D14182" t="s">
        <v>1045</v>
      </c>
      <c r="E14182" t="s">
        <v>1044</v>
      </c>
      <c r="F14182" t="s">
        <v>763</v>
      </c>
      <c r="G14182" t="s">
        <v>762</v>
      </c>
      <c r="H14182" t="s">
        <v>455</v>
      </c>
      <c r="I14182">
        <v>103.6</v>
      </c>
      <c r="J14182" t="s">
        <v>145</v>
      </c>
      <c r="K14182" t="s">
        <v>137</v>
      </c>
      <c r="L14182">
        <f>I14182*$Q$2/100/1000</f>
        <v>3.8331999999999998E-4</v>
      </c>
    </row>
    <row r="14183" spans="1:12">
      <c r="A14183" s="118">
        <v>45200</v>
      </c>
      <c r="B14183" t="s">
        <v>333</v>
      </c>
      <c r="C14183" t="s">
        <v>332</v>
      </c>
      <c r="D14183" t="s">
        <v>394</v>
      </c>
      <c r="E14183" t="s">
        <v>1043</v>
      </c>
      <c r="F14183" t="s">
        <v>1040</v>
      </c>
      <c r="G14183" t="s">
        <v>1039</v>
      </c>
      <c r="H14183" t="s">
        <v>327</v>
      </c>
      <c r="I14183">
        <v>77</v>
      </c>
      <c r="J14183" t="s">
        <v>145</v>
      </c>
      <c r="K14183" t="s">
        <v>137</v>
      </c>
      <c r="L14183">
        <f>I14183*$Q$2/100/1000</f>
        <v>2.8489999999999999E-4</v>
      </c>
    </row>
    <row r="14184" spans="1:12">
      <c r="A14184" s="118">
        <v>45200</v>
      </c>
      <c r="B14184" t="s">
        <v>333</v>
      </c>
      <c r="C14184" t="s">
        <v>332</v>
      </c>
      <c r="D14184" t="s">
        <v>501</v>
      </c>
      <c r="E14184" t="s">
        <v>1042</v>
      </c>
      <c r="F14184" t="s">
        <v>376</v>
      </c>
      <c r="G14184" t="s">
        <v>375</v>
      </c>
      <c r="H14184" t="s">
        <v>327</v>
      </c>
      <c r="I14184">
        <v>77</v>
      </c>
      <c r="J14184" t="s">
        <v>145</v>
      </c>
      <c r="K14184" t="s">
        <v>137</v>
      </c>
      <c r="L14184">
        <f>I14184*$Q$2/100/1000</f>
        <v>2.8489999999999999E-4</v>
      </c>
    </row>
    <row r="14185" spans="1:12">
      <c r="A14185" s="118">
        <v>45200</v>
      </c>
      <c r="B14185" t="s">
        <v>333</v>
      </c>
      <c r="C14185" t="s">
        <v>332</v>
      </c>
      <c r="D14185" t="s">
        <v>392</v>
      </c>
      <c r="E14185" t="s">
        <v>1041</v>
      </c>
      <c r="F14185" t="s">
        <v>1040</v>
      </c>
      <c r="G14185" t="s">
        <v>1039</v>
      </c>
      <c r="H14185" t="s">
        <v>327</v>
      </c>
      <c r="I14185">
        <v>77</v>
      </c>
      <c r="J14185" t="s">
        <v>145</v>
      </c>
      <c r="K14185" t="s">
        <v>137</v>
      </c>
      <c r="L14185">
        <f>I14185*$Q$2/100/1000</f>
        <v>2.8489999999999999E-4</v>
      </c>
    </row>
    <row r="14186" spans="1:12">
      <c r="A14186" s="118">
        <v>45200</v>
      </c>
      <c r="B14186" t="s">
        <v>333</v>
      </c>
      <c r="C14186" t="s">
        <v>332</v>
      </c>
      <c r="D14186" t="s">
        <v>537</v>
      </c>
      <c r="E14186" t="s">
        <v>1038</v>
      </c>
      <c r="F14186" t="s">
        <v>376</v>
      </c>
      <c r="G14186" t="s">
        <v>375</v>
      </c>
      <c r="H14186" t="s">
        <v>327</v>
      </c>
      <c r="I14186">
        <v>77</v>
      </c>
      <c r="J14186" t="s">
        <v>145</v>
      </c>
      <c r="K14186" t="s">
        <v>137</v>
      </c>
      <c r="L14186">
        <f>I14186*$Q$2/100/1000</f>
        <v>2.8489999999999999E-4</v>
      </c>
    </row>
    <row r="14187" spans="1:12">
      <c r="A14187" s="118">
        <v>45200</v>
      </c>
      <c r="B14187" t="s">
        <v>333</v>
      </c>
      <c r="C14187" t="s">
        <v>332</v>
      </c>
      <c r="D14187" t="s">
        <v>613</v>
      </c>
      <c r="E14187" t="s">
        <v>1037</v>
      </c>
      <c r="F14187" t="s">
        <v>376</v>
      </c>
      <c r="G14187" t="s">
        <v>375</v>
      </c>
      <c r="H14187" t="s">
        <v>327</v>
      </c>
      <c r="I14187">
        <v>77</v>
      </c>
      <c r="J14187" t="s">
        <v>145</v>
      </c>
      <c r="K14187" t="s">
        <v>137</v>
      </c>
      <c r="L14187">
        <f>I14187*$Q$2/100/1000</f>
        <v>2.8489999999999999E-4</v>
      </c>
    </row>
    <row r="14188" spans="1:12">
      <c r="A14188" s="118">
        <v>45200</v>
      </c>
      <c r="B14188" t="s">
        <v>333</v>
      </c>
      <c r="C14188" t="s">
        <v>332</v>
      </c>
      <c r="D14188" t="s">
        <v>1036</v>
      </c>
      <c r="E14188" t="s">
        <v>1035</v>
      </c>
      <c r="F14188" t="s">
        <v>903</v>
      </c>
      <c r="G14188" t="s">
        <v>902</v>
      </c>
      <c r="H14188" t="s">
        <v>327</v>
      </c>
      <c r="I14188">
        <v>77</v>
      </c>
      <c r="J14188" t="s">
        <v>145</v>
      </c>
      <c r="K14188" t="s">
        <v>137</v>
      </c>
      <c r="L14188">
        <f>I14188*$Q$2/100/1000</f>
        <v>2.8489999999999999E-4</v>
      </c>
    </row>
    <row r="14189" spans="1:12">
      <c r="A14189" s="118">
        <v>45200</v>
      </c>
      <c r="B14189" t="s">
        <v>333</v>
      </c>
      <c r="C14189" t="s">
        <v>332</v>
      </c>
      <c r="D14189" t="s">
        <v>705</v>
      </c>
      <c r="E14189" t="s">
        <v>1034</v>
      </c>
      <c r="F14189" t="s">
        <v>376</v>
      </c>
      <c r="G14189" t="s">
        <v>375</v>
      </c>
      <c r="H14189" t="s">
        <v>327</v>
      </c>
      <c r="I14189">
        <v>77</v>
      </c>
      <c r="J14189" t="s">
        <v>145</v>
      </c>
      <c r="K14189" t="s">
        <v>137</v>
      </c>
      <c r="L14189">
        <f>I14189*$Q$2/100/1000</f>
        <v>2.8489999999999999E-4</v>
      </c>
    </row>
    <row r="14190" spans="1:12">
      <c r="A14190" s="118">
        <v>45200</v>
      </c>
      <c r="B14190" t="s">
        <v>333</v>
      </c>
      <c r="C14190" t="s">
        <v>332</v>
      </c>
      <c r="D14190" t="s">
        <v>708</v>
      </c>
      <c r="E14190" t="s">
        <v>1033</v>
      </c>
      <c r="F14190" t="s">
        <v>376</v>
      </c>
      <c r="G14190" t="s">
        <v>375</v>
      </c>
      <c r="H14190" t="s">
        <v>327</v>
      </c>
      <c r="I14190">
        <v>77</v>
      </c>
      <c r="J14190" t="s">
        <v>145</v>
      </c>
      <c r="K14190" t="s">
        <v>137</v>
      </c>
      <c r="L14190">
        <f>I14190*$Q$2/100/1000</f>
        <v>2.8489999999999999E-4</v>
      </c>
    </row>
    <row r="14191" spans="1:12">
      <c r="A14191" s="118">
        <v>45200</v>
      </c>
      <c r="B14191" t="s">
        <v>333</v>
      </c>
      <c r="C14191" t="s">
        <v>332</v>
      </c>
      <c r="D14191" t="s">
        <v>354</v>
      </c>
      <c r="E14191" t="s">
        <v>1032</v>
      </c>
      <c r="F14191" t="s">
        <v>376</v>
      </c>
      <c r="G14191" t="s">
        <v>375</v>
      </c>
      <c r="H14191" t="s">
        <v>327</v>
      </c>
      <c r="I14191">
        <v>77</v>
      </c>
      <c r="J14191" t="s">
        <v>145</v>
      </c>
      <c r="K14191" t="s">
        <v>137</v>
      </c>
      <c r="L14191">
        <f>I14191*$Q$2/100/1000</f>
        <v>2.8489999999999999E-4</v>
      </c>
    </row>
    <row r="14192" spans="1:12">
      <c r="A14192" s="118">
        <v>45200</v>
      </c>
      <c r="B14192" t="s">
        <v>333</v>
      </c>
      <c r="C14192" t="s">
        <v>332</v>
      </c>
      <c r="D14192" t="s">
        <v>526</v>
      </c>
      <c r="E14192" t="s">
        <v>1031</v>
      </c>
      <c r="F14192" t="s">
        <v>376</v>
      </c>
      <c r="G14192" t="s">
        <v>375</v>
      </c>
      <c r="H14192" t="s">
        <v>327</v>
      </c>
      <c r="I14192">
        <v>77</v>
      </c>
      <c r="J14192" t="s">
        <v>145</v>
      </c>
      <c r="K14192" t="s">
        <v>137</v>
      </c>
      <c r="L14192">
        <f>I14192*$Q$2/100/1000</f>
        <v>2.8489999999999999E-4</v>
      </c>
    </row>
    <row r="14193" spans="1:12">
      <c r="A14193" s="118">
        <v>45200</v>
      </c>
      <c r="B14193" t="s">
        <v>333</v>
      </c>
      <c r="C14193" t="s">
        <v>332</v>
      </c>
      <c r="D14193" t="s">
        <v>716</v>
      </c>
      <c r="E14193" t="s">
        <v>1030</v>
      </c>
      <c r="F14193" t="s">
        <v>899</v>
      </c>
      <c r="G14193" t="s">
        <v>898</v>
      </c>
      <c r="H14193" t="s">
        <v>327</v>
      </c>
      <c r="I14193">
        <v>77</v>
      </c>
      <c r="J14193" t="s">
        <v>145</v>
      </c>
      <c r="K14193" t="s">
        <v>137</v>
      </c>
      <c r="L14193">
        <f>I14193*$Q$2/100/1000</f>
        <v>2.8489999999999999E-4</v>
      </c>
    </row>
    <row r="14194" spans="1:12">
      <c r="A14194" s="118">
        <v>45200</v>
      </c>
      <c r="B14194" t="s">
        <v>333</v>
      </c>
      <c r="C14194" t="s">
        <v>332</v>
      </c>
      <c r="D14194" t="s">
        <v>339</v>
      </c>
      <c r="E14194" t="s">
        <v>1029</v>
      </c>
      <c r="F14194" t="s">
        <v>384</v>
      </c>
      <c r="G14194" t="s">
        <v>383</v>
      </c>
      <c r="H14194" t="s">
        <v>327</v>
      </c>
      <c r="I14194">
        <v>77</v>
      </c>
      <c r="J14194" t="s">
        <v>145</v>
      </c>
      <c r="K14194" t="s">
        <v>137</v>
      </c>
      <c r="L14194">
        <f>I14194*$Q$2/100/1000</f>
        <v>2.8489999999999999E-4</v>
      </c>
    </row>
    <row r="14195" spans="1:12">
      <c r="A14195" s="118">
        <v>45200</v>
      </c>
      <c r="B14195" t="s">
        <v>333</v>
      </c>
      <c r="C14195" t="s">
        <v>332</v>
      </c>
      <c r="D14195" t="s">
        <v>349</v>
      </c>
      <c r="E14195" t="s">
        <v>1028</v>
      </c>
      <c r="F14195" t="s">
        <v>384</v>
      </c>
      <c r="G14195" t="s">
        <v>383</v>
      </c>
      <c r="H14195" t="s">
        <v>327</v>
      </c>
      <c r="I14195">
        <v>77</v>
      </c>
      <c r="J14195" t="s">
        <v>145</v>
      </c>
      <c r="K14195" t="s">
        <v>137</v>
      </c>
      <c r="L14195">
        <f>I14195*$Q$2/100/1000</f>
        <v>2.8489999999999999E-4</v>
      </c>
    </row>
    <row r="14196" spans="1:12">
      <c r="A14196" s="118">
        <v>45200</v>
      </c>
      <c r="B14196" t="s">
        <v>333</v>
      </c>
      <c r="C14196" t="s">
        <v>332</v>
      </c>
      <c r="D14196" t="s">
        <v>347</v>
      </c>
      <c r="E14196" t="s">
        <v>1027</v>
      </c>
      <c r="F14196" t="s">
        <v>384</v>
      </c>
      <c r="G14196" t="s">
        <v>383</v>
      </c>
      <c r="H14196" t="s">
        <v>327</v>
      </c>
      <c r="I14196">
        <v>77</v>
      </c>
      <c r="J14196" t="s">
        <v>145</v>
      </c>
      <c r="K14196" t="s">
        <v>137</v>
      </c>
      <c r="L14196">
        <f>I14196*$Q$2/100/1000</f>
        <v>2.8489999999999999E-4</v>
      </c>
    </row>
    <row r="14197" spans="1:12">
      <c r="A14197" s="118">
        <v>45200</v>
      </c>
      <c r="B14197" t="s">
        <v>333</v>
      </c>
      <c r="C14197" t="s">
        <v>332</v>
      </c>
      <c r="D14197" t="s">
        <v>345</v>
      </c>
      <c r="E14197" t="s">
        <v>1026</v>
      </c>
      <c r="F14197" t="s">
        <v>384</v>
      </c>
      <c r="G14197" t="s">
        <v>383</v>
      </c>
      <c r="H14197" t="s">
        <v>327</v>
      </c>
      <c r="I14197">
        <v>77</v>
      </c>
      <c r="J14197" t="s">
        <v>145</v>
      </c>
      <c r="K14197" t="s">
        <v>137</v>
      </c>
      <c r="L14197">
        <f>I14197*$Q$2/100/1000</f>
        <v>2.8489999999999999E-4</v>
      </c>
    </row>
    <row r="14198" spans="1:12">
      <c r="A14198" s="118">
        <v>45200</v>
      </c>
      <c r="B14198" t="s">
        <v>333</v>
      </c>
      <c r="C14198" t="s">
        <v>332</v>
      </c>
      <c r="D14198" t="s">
        <v>343</v>
      </c>
      <c r="E14198" t="s">
        <v>1025</v>
      </c>
      <c r="F14198" t="s">
        <v>384</v>
      </c>
      <c r="G14198" t="s">
        <v>383</v>
      </c>
      <c r="H14198" t="s">
        <v>327</v>
      </c>
      <c r="I14198">
        <v>77</v>
      </c>
      <c r="J14198" t="s">
        <v>145</v>
      </c>
      <c r="K14198" t="s">
        <v>137</v>
      </c>
      <c r="L14198">
        <f>I14198*$Q$2/100/1000</f>
        <v>2.8489999999999999E-4</v>
      </c>
    </row>
    <row r="14199" spans="1:12">
      <c r="A14199" s="118">
        <v>45200</v>
      </c>
      <c r="B14199" t="s">
        <v>333</v>
      </c>
      <c r="C14199" t="s">
        <v>332</v>
      </c>
      <c r="D14199" t="s">
        <v>335</v>
      </c>
      <c r="E14199" t="s">
        <v>1024</v>
      </c>
      <c r="F14199" t="s">
        <v>384</v>
      </c>
      <c r="G14199" t="s">
        <v>383</v>
      </c>
      <c r="H14199" t="s">
        <v>327</v>
      </c>
      <c r="I14199">
        <v>77</v>
      </c>
      <c r="J14199" t="s">
        <v>145</v>
      </c>
      <c r="K14199" t="s">
        <v>137</v>
      </c>
      <c r="L14199">
        <f>I14199*$Q$2/100/1000</f>
        <v>2.8489999999999999E-4</v>
      </c>
    </row>
    <row r="14200" spans="1:12">
      <c r="A14200" s="118">
        <v>45200</v>
      </c>
      <c r="B14200" t="s">
        <v>333</v>
      </c>
      <c r="C14200" t="s">
        <v>332</v>
      </c>
      <c r="D14200" t="s">
        <v>341</v>
      </c>
      <c r="E14200" t="s">
        <v>1023</v>
      </c>
      <c r="F14200" t="s">
        <v>384</v>
      </c>
      <c r="G14200" t="s">
        <v>383</v>
      </c>
      <c r="H14200" t="s">
        <v>327</v>
      </c>
      <c r="I14200">
        <v>77</v>
      </c>
      <c r="J14200" t="s">
        <v>145</v>
      </c>
      <c r="K14200" t="s">
        <v>137</v>
      </c>
      <c r="L14200">
        <f>I14200*$Q$2/100/1000</f>
        <v>2.8489999999999999E-4</v>
      </c>
    </row>
    <row r="14201" spans="1:12">
      <c r="A14201" s="118">
        <v>45200</v>
      </c>
      <c r="B14201" t="s">
        <v>333</v>
      </c>
      <c r="C14201" t="s">
        <v>332</v>
      </c>
      <c r="D14201" t="s">
        <v>596</v>
      </c>
      <c r="E14201" t="s">
        <v>1022</v>
      </c>
      <c r="F14201" t="s">
        <v>384</v>
      </c>
      <c r="G14201" t="s">
        <v>383</v>
      </c>
      <c r="H14201" t="s">
        <v>327</v>
      </c>
      <c r="I14201">
        <v>77</v>
      </c>
      <c r="J14201" t="s">
        <v>145</v>
      </c>
      <c r="K14201" t="s">
        <v>137</v>
      </c>
      <c r="L14201">
        <f>I14201*$Q$2/100/1000</f>
        <v>2.8489999999999999E-4</v>
      </c>
    </row>
    <row r="14202" spans="1:12">
      <c r="A14202" s="118">
        <v>45200</v>
      </c>
      <c r="B14202" t="s">
        <v>333</v>
      </c>
      <c r="C14202" t="s">
        <v>332</v>
      </c>
      <c r="D14202" t="s">
        <v>337</v>
      </c>
      <c r="E14202" t="s">
        <v>1021</v>
      </c>
      <c r="F14202" t="s">
        <v>384</v>
      </c>
      <c r="G14202" t="s">
        <v>383</v>
      </c>
      <c r="H14202" t="s">
        <v>327</v>
      </c>
      <c r="I14202">
        <v>77</v>
      </c>
      <c r="J14202" t="s">
        <v>145</v>
      </c>
      <c r="K14202" t="s">
        <v>137</v>
      </c>
      <c r="L14202">
        <f>I14202*$Q$2/100/1000</f>
        <v>2.8489999999999999E-4</v>
      </c>
    </row>
    <row r="14203" spans="1:12">
      <c r="A14203" s="118">
        <v>45200</v>
      </c>
      <c r="B14203" t="s">
        <v>333</v>
      </c>
      <c r="C14203" t="s">
        <v>332</v>
      </c>
      <c r="D14203" t="s">
        <v>653</v>
      </c>
      <c r="E14203" t="s">
        <v>1020</v>
      </c>
      <c r="F14203" t="s">
        <v>384</v>
      </c>
      <c r="G14203" t="s">
        <v>383</v>
      </c>
      <c r="H14203" t="s">
        <v>327</v>
      </c>
      <c r="I14203">
        <v>77</v>
      </c>
      <c r="J14203" t="s">
        <v>145</v>
      </c>
      <c r="K14203" t="s">
        <v>137</v>
      </c>
      <c r="L14203">
        <f>I14203*$Q$2/100/1000</f>
        <v>2.8489999999999999E-4</v>
      </c>
    </row>
    <row r="14204" spans="1:12">
      <c r="A14204" s="118">
        <v>45200</v>
      </c>
      <c r="B14204" t="s">
        <v>333</v>
      </c>
      <c r="C14204" t="s">
        <v>332</v>
      </c>
      <c r="D14204" t="s">
        <v>331</v>
      </c>
      <c r="E14204" t="s">
        <v>1019</v>
      </c>
      <c r="F14204" t="s">
        <v>384</v>
      </c>
      <c r="G14204" t="s">
        <v>383</v>
      </c>
      <c r="H14204" t="s">
        <v>327</v>
      </c>
      <c r="I14204">
        <v>77</v>
      </c>
      <c r="J14204" t="s">
        <v>145</v>
      </c>
      <c r="K14204" t="s">
        <v>137</v>
      </c>
      <c r="L14204">
        <f>I14204*$Q$2/100/1000</f>
        <v>2.8489999999999999E-4</v>
      </c>
    </row>
    <row r="14205" spans="1:12">
      <c r="A14205" s="118">
        <v>45200</v>
      </c>
      <c r="B14205" t="s">
        <v>333</v>
      </c>
      <c r="C14205" t="s">
        <v>332</v>
      </c>
      <c r="D14205" t="s">
        <v>503</v>
      </c>
      <c r="E14205" t="s">
        <v>1018</v>
      </c>
      <c r="F14205" t="s">
        <v>384</v>
      </c>
      <c r="G14205" t="s">
        <v>383</v>
      </c>
      <c r="H14205" t="s">
        <v>327</v>
      </c>
      <c r="I14205">
        <v>77</v>
      </c>
      <c r="J14205" t="s">
        <v>145</v>
      </c>
      <c r="K14205" t="s">
        <v>137</v>
      </c>
      <c r="L14205">
        <f>I14205*$Q$2/100/1000</f>
        <v>2.8489999999999999E-4</v>
      </c>
    </row>
    <row r="14206" spans="1:12">
      <c r="A14206" s="118">
        <v>45200</v>
      </c>
      <c r="B14206" t="s">
        <v>333</v>
      </c>
      <c r="C14206" t="s">
        <v>332</v>
      </c>
      <c r="D14206" t="s">
        <v>337</v>
      </c>
      <c r="E14206" t="s">
        <v>1017</v>
      </c>
      <c r="F14206" t="s">
        <v>372</v>
      </c>
      <c r="G14206" t="s">
        <v>371</v>
      </c>
      <c r="H14206" t="s">
        <v>327</v>
      </c>
      <c r="I14206">
        <v>77</v>
      </c>
      <c r="J14206" t="s">
        <v>145</v>
      </c>
      <c r="K14206" t="s">
        <v>137</v>
      </c>
      <c r="L14206">
        <f>I14206*$Q$2/100/1000</f>
        <v>2.8489999999999999E-4</v>
      </c>
    </row>
    <row r="14207" spans="1:12">
      <c r="A14207" s="118">
        <v>45200</v>
      </c>
      <c r="B14207" t="s">
        <v>333</v>
      </c>
      <c r="C14207" t="s">
        <v>332</v>
      </c>
      <c r="D14207" t="s">
        <v>331</v>
      </c>
      <c r="E14207" t="s">
        <v>1016</v>
      </c>
      <c r="F14207" t="s">
        <v>372</v>
      </c>
      <c r="G14207" t="s">
        <v>371</v>
      </c>
      <c r="H14207" t="s">
        <v>327</v>
      </c>
      <c r="I14207">
        <v>77</v>
      </c>
      <c r="J14207" t="s">
        <v>145</v>
      </c>
      <c r="K14207" t="s">
        <v>137</v>
      </c>
      <c r="L14207">
        <f>I14207*$Q$2/100/1000</f>
        <v>2.8489999999999999E-4</v>
      </c>
    </row>
    <row r="14208" spans="1:12">
      <c r="A14208" s="118">
        <v>45200</v>
      </c>
      <c r="B14208" t="s">
        <v>333</v>
      </c>
      <c r="C14208" t="s">
        <v>332</v>
      </c>
      <c r="D14208" t="s">
        <v>653</v>
      </c>
      <c r="E14208" t="s">
        <v>1015</v>
      </c>
      <c r="F14208" t="s">
        <v>372</v>
      </c>
      <c r="G14208" t="s">
        <v>371</v>
      </c>
      <c r="H14208" t="s">
        <v>327</v>
      </c>
      <c r="I14208">
        <v>77</v>
      </c>
      <c r="J14208" t="s">
        <v>145</v>
      </c>
      <c r="K14208" t="s">
        <v>137</v>
      </c>
      <c r="L14208">
        <f>I14208*$Q$2/100/1000</f>
        <v>2.8489999999999999E-4</v>
      </c>
    </row>
    <row r="14209" spans="1:12">
      <c r="A14209" s="118">
        <v>45200</v>
      </c>
      <c r="B14209" t="s">
        <v>333</v>
      </c>
      <c r="C14209" t="s">
        <v>332</v>
      </c>
      <c r="D14209" t="s">
        <v>686</v>
      </c>
      <c r="E14209" t="s">
        <v>1014</v>
      </c>
      <c r="F14209" t="s">
        <v>420</v>
      </c>
      <c r="G14209" t="s">
        <v>419</v>
      </c>
      <c r="H14209" t="s">
        <v>327</v>
      </c>
      <c r="I14209">
        <v>77</v>
      </c>
      <c r="J14209" t="s">
        <v>145</v>
      </c>
      <c r="K14209" t="s">
        <v>137</v>
      </c>
      <c r="L14209">
        <f>I14209*$Q$2/100/1000</f>
        <v>2.8489999999999999E-4</v>
      </c>
    </row>
    <row r="14210" spans="1:12">
      <c r="A14210" s="118">
        <v>45261</v>
      </c>
      <c r="B14210" t="s">
        <v>1013</v>
      </c>
      <c r="C14210" t="s">
        <v>1012</v>
      </c>
      <c r="D14210" t="s">
        <v>1011</v>
      </c>
      <c r="E14210" t="s">
        <v>1010</v>
      </c>
      <c r="F14210">
        <v>101043987</v>
      </c>
      <c r="G14210" t="s">
        <v>1009</v>
      </c>
      <c r="H14210" t="s">
        <v>1008</v>
      </c>
      <c r="I14210">
        <v>50.6</v>
      </c>
      <c r="J14210" t="s">
        <v>145</v>
      </c>
      <c r="K14210" t="s">
        <v>137</v>
      </c>
      <c r="L14210">
        <f>I14210*$Q$2/10/1000</f>
        <v>1.8722000000000001E-3</v>
      </c>
    </row>
    <row r="14211" spans="1:12">
      <c r="A14211" s="118">
        <v>45200</v>
      </c>
      <c r="B14211" t="s">
        <v>333</v>
      </c>
      <c r="C14211" t="s">
        <v>332</v>
      </c>
      <c r="D14211" t="s">
        <v>470</v>
      </c>
      <c r="E14211" t="s">
        <v>1007</v>
      </c>
      <c r="F14211" t="s">
        <v>420</v>
      </c>
      <c r="G14211" t="s">
        <v>419</v>
      </c>
      <c r="H14211" t="s">
        <v>327</v>
      </c>
      <c r="I14211">
        <v>77</v>
      </c>
      <c r="J14211" t="s">
        <v>145</v>
      </c>
      <c r="K14211" t="s">
        <v>137</v>
      </c>
      <c r="L14211">
        <f>I14211*$Q$2/100/1000</f>
        <v>2.8489999999999999E-4</v>
      </c>
    </row>
    <row r="14212" spans="1:12">
      <c r="A14212" s="118">
        <v>45200</v>
      </c>
      <c r="B14212" t="s">
        <v>333</v>
      </c>
      <c r="C14212" t="s">
        <v>332</v>
      </c>
      <c r="D14212" t="s">
        <v>495</v>
      </c>
      <c r="E14212" t="s">
        <v>1006</v>
      </c>
      <c r="F14212" t="s">
        <v>420</v>
      </c>
      <c r="G14212" t="s">
        <v>419</v>
      </c>
      <c r="H14212" t="s">
        <v>327</v>
      </c>
      <c r="I14212">
        <v>77</v>
      </c>
      <c r="J14212" t="s">
        <v>145</v>
      </c>
      <c r="K14212" t="s">
        <v>137</v>
      </c>
      <c r="L14212">
        <f>I14212*$Q$2/100/1000</f>
        <v>2.8489999999999999E-4</v>
      </c>
    </row>
    <row r="14213" spans="1:12">
      <c r="A14213" s="118">
        <v>45200</v>
      </c>
      <c r="B14213" t="s">
        <v>333</v>
      </c>
      <c r="C14213" t="s">
        <v>332</v>
      </c>
      <c r="D14213" t="s">
        <v>499</v>
      </c>
      <c r="E14213" t="s">
        <v>1005</v>
      </c>
      <c r="F14213" t="s">
        <v>420</v>
      </c>
      <c r="G14213" t="s">
        <v>419</v>
      </c>
      <c r="H14213" t="s">
        <v>327</v>
      </c>
      <c r="I14213">
        <v>77</v>
      </c>
      <c r="J14213" t="s">
        <v>145</v>
      </c>
      <c r="K14213" t="s">
        <v>137</v>
      </c>
      <c r="L14213">
        <f>I14213*$Q$2/100/1000</f>
        <v>2.8489999999999999E-4</v>
      </c>
    </row>
    <row r="14214" spans="1:12">
      <c r="A14214" s="118">
        <v>45200</v>
      </c>
      <c r="B14214" t="s">
        <v>333</v>
      </c>
      <c r="C14214" t="s">
        <v>332</v>
      </c>
      <c r="D14214" t="s">
        <v>497</v>
      </c>
      <c r="E14214" t="s">
        <v>1004</v>
      </c>
      <c r="F14214" t="s">
        <v>420</v>
      </c>
      <c r="G14214" t="s">
        <v>419</v>
      </c>
      <c r="H14214" t="s">
        <v>327</v>
      </c>
      <c r="I14214">
        <v>77</v>
      </c>
      <c r="J14214" t="s">
        <v>145</v>
      </c>
      <c r="K14214" t="s">
        <v>137</v>
      </c>
      <c r="L14214">
        <f>I14214*$Q$2/100/1000</f>
        <v>2.8489999999999999E-4</v>
      </c>
    </row>
    <row r="14215" spans="1:12">
      <c r="A14215" s="118">
        <v>45200</v>
      </c>
      <c r="B14215" t="s">
        <v>333</v>
      </c>
      <c r="C14215" t="s">
        <v>332</v>
      </c>
      <c r="D14215" t="s">
        <v>625</v>
      </c>
      <c r="E14215" t="s">
        <v>1003</v>
      </c>
      <c r="F14215" t="s">
        <v>388</v>
      </c>
      <c r="G14215" t="s">
        <v>387</v>
      </c>
      <c r="H14215" t="s">
        <v>327</v>
      </c>
      <c r="I14215">
        <v>77</v>
      </c>
      <c r="J14215" t="s">
        <v>145</v>
      </c>
      <c r="K14215" t="s">
        <v>137</v>
      </c>
      <c r="L14215">
        <f>I14215*$Q$2/100/1000</f>
        <v>2.8489999999999999E-4</v>
      </c>
    </row>
    <row r="14216" spans="1:12">
      <c r="A14216" s="118">
        <v>45200</v>
      </c>
      <c r="B14216" t="s">
        <v>333</v>
      </c>
      <c r="C14216" t="s">
        <v>332</v>
      </c>
      <c r="D14216" t="s">
        <v>519</v>
      </c>
      <c r="E14216" t="s">
        <v>1002</v>
      </c>
      <c r="F14216" t="s">
        <v>388</v>
      </c>
      <c r="G14216" t="s">
        <v>387</v>
      </c>
      <c r="H14216" t="s">
        <v>327</v>
      </c>
      <c r="I14216">
        <v>77</v>
      </c>
      <c r="J14216" t="s">
        <v>145</v>
      </c>
      <c r="K14216" t="s">
        <v>137</v>
      </c>
      <c r="L14216">
        <f>I14216*$Q$2/100/1000</f>
        <v>2.8489999999999999E-4</v>
      </c>
    </row>
    <row r="14217" spans="1:12">
      <c r="A14217" s="118">
        <v>45200</v>
      </c>
      <c r="B14217" t="s">
        <v>333</v>
      </c>
      <c r="C14217" t="s">
        <v>332</v>
      </c>
      <c r="D14217" t="s">
        <v>507</v>
      </c>
      <c r="E14217" t="s">
        <v>1001</v>
      </c>
      <c r="F14217" t="s">
        <v>388</v>
      </c>
      <c r="G14217" t="s">
        <v>387</v>
      </c>
      <c r="H14217" t="s">
        <v>327</v>
      </c>
      <c r="I14217">
        <v>77</v>
      </c>
      <c r="J14217" t="s">
        <v>145</v>
      </c>
      <c r="K14217" t="s">
        <v>137</v>
      </c>
      <c r="L14217">
        <f>I14217*$Q$2/100/1000</f>
        <v>2.8489999999999999E-4</v>
      </c>
    </row>
    <row r="14218" spans="1:12">
      <c r="A14218" s="118">
        <v>45200</v>
      </c>
      <c r="B14218" t="s">
        <v>333</v>
      </c>
      <c r="C14218" t="s">
        <v>332</v>
      </c>
      <c r="D14218" t="s">
        <v>511</v>
      </c>
      <c r="E14218" t="s">
        <v>1000</v>
      </c>
      <c r="F14218" t="s">
        <v>388</v>
      </c>
      <c r="G14218" t="s">
        <v>387</v>
      </c>
      <c r="H14218" t="s">
        <v>327</v>
      </c>
      <c r="I14218">
        <v>77</v>
      </c>
      <c r="J14218" t="s">
        <v>145</v>
      </c>
      <c r="K14218" t="s">
        <v>137</v>
      </c>
      <c r="L14218">
        <f>I14218*$Q$2/100/1000</f>
        <v>2.8489999999999999E-4</v>
      </c>
    </row>
    <row r="14219" spans="1:12">
      <c r="A14219" s="118">
        <v>45200</v>
      </c>
      <c r="B14219" t="s">
        <v>333</v>
      </c>
      <c r="C14219" t="s">
        <v>332</v>
      </c>
      <c r="D14219" t="s">
        <v>505</v>
      </c>
      <c r="E14219" t="s">
        <v>999</v>
      </c>
      <c r="F14219" t="s">
        <v>388</v>
      </c>
      <c r="G14219" t="s">
        <v>387</v>
      </c>
      <c r="H14219" t="s">
        <v>327</v>
      </c>
      <c r="I14219">
        <v>77</v>
      </c>
      <c r="J14219" t="s">
        <v>145</v>
      </c>
      <c r="K14219" t="s">
        <v>137</v>
      </c>
      <c r="L14219">
        <f>I14219*$Q$2/100/1000</f>
        <v>2.8489999999999999E-4</v>
      </c>
    </row>
    <row r="14220" spans="1:12">
      <c r="A14220" s="118">
        <v>45200</v>
      </c>
      <c r="B14220" t="s">
        <v>333</v>
      </c>
      <c r="C14220" t="s">
        <v>332</v>
      </c>
      <c r="D14220" t="s">
        <v>616</v>
      </c>
      <c r="E14220" t="s">
        <v>998</v>
      </c>
      <c r="F14220" t="s">
        <v>619</v>
      </c>
      <c r="G14220" t="s">
        <v>618</v>
      </c>
      <c r="H14220" t="s">
        <v>327</v>
      </c>
      <c r="I14220">
        <v>77</v>
      </c>
      <c r="J14220" t="s">
        <v>145</v>
      </c>
      <c r="K14220" t="s">
        <v>137</v>
      </c>
      <c r="L14220">
        <f>I14220*$Q$2/100/1000</f>
        <v>2.8489999999999999E-4</v>
      </c>
    </row>
    <row r="14221" spans="1:12">
      <c r="A14221" s="118">
        <v>45200</v>
      </c>
      <c r="B14221" t="s">
        <v>333</v>
      </c>
      <c r="C14221" t="s">
        <v>332</v>
      </c>
      <c r="D14221" t="s">
        <v>343</v>
      </c>
      <c r="E14221" t="s">
        <v>997</v>
      </c>
      <c r="F14221" t="s">
        <v>619</v>
      </c>
      <c r="G14221" t="s">
        <v>618</v>
      </c>
      <c r="H14221" t="s">
        <v>327</v>
      </c>
      <c r="I14221">
        <v>77</v>
      </c>
      <c r="J14221" t="s">
        <v>145</v>
      </c>
      <c r="K14221" t="s">
        <v>137</v>
      </c>
      <c r="L14221">
        <f>I14221*$Q$2/100/1000</f>
        <v>2.8489999999999999E-4</v>
      </c>
    </row>
    <row r="14222" spans="1:12">
      <c r="A14222" s="118">
        <v>45200</v>
      </c>
      <c r="B14222" t="s">
        <v>333</v>
      </c>
      <c r="C14222" t="s">
        <v>332</v>
      </c>
      <c r="D14222" t="s">
        <v>901</v>
      </c>
      <c r="E14222" t="s">
        <v>996</v>
      </c>
      <c r="F14222" t="s">
        <v>619</v>
      </c>
      <c r="G14222" t="s">
        <v>618</v>
      </c>
      <c r="H14222" t="s">
        <v>327</v>
      </c>
      <c r="I14222">
        <v>77</v>
      </c>
      <c r="J14222" t="s">
        <v>145</v>
      </c>
      <c r="K14222" t="s">
        <v>137</v>
      </c>
      <c r="L14222">
        <f>I14222*$Q$2/100/1000</f>
        <v>2.8489999999999999E-4</v>
      </c>
    </row>
    <row r="14223" spans="1:12">
      <c r="A14223" s="118">
        <v>45200</v>
      </c>
      <c r="B14223" t="s">
        <v>333</v>
      </c>
      <c r="C14223" t="s">
        <v>332</v>
      </c>
      <c r="D14223" t="s">
        <v>995</v>
      </c>
      <c r="E14223" t="s">
        <v>994</v>
      </c>
      <c r="F14223" t="s">
        <v>906</v>
      </c>
      <c r="G14223" t="s">
        <v>905</v>
      </c>
      <c r="H14223" t="s">
        <v>327</v>
      </c>
      <c r="I14223">
        <v>77</v>
      </c>
      <c r="J14223" t="s">
        <v>145</v>
      </c>
      <c r="K14223" t="s">
        <v>137</v>
      </c>
      <c r="L14223">
        <f>I14223*$Q$2/100/1000</f>
        <v>2.8489999999999999E-4</v>
      </c>
    </row>
    <row r="14224" spans="1:12">
      <c r="A14224" s="118">
        <v>45200</v>
      </c>
      <c r="B14224" t="s">
        <v>333</v>
      </c>
      <c r="C14224" t="s">
        <v>332</v>
      </c>
      <c r="D14224" t="s">
        <v>993</v>
      </c>
      <c r="E14224" t="s">
        <v>992</v>
      </c>
      <c r="F14224" t="s">
        <v>906</v>
      </c>
      <c r="G14224" t="s">
        <v>905</v>
      </c>
      <c r="H14224" t="s">
        <v>327</v>
      </c>
      <c r="I14224">
        <v>77</v>
      </c>
      <c r="J14224" t="s">
        <v>145</v>
      </c>
      <c r="K14224" t="s">
        <v>137</v>
      </c>
      <c r="L14224">
        <f>I14224*$Q$2/100/1000</f>
        <v>2.8489999999999999E-4</v>
      </c>
    </row>
    <row r="14225" spans="1:12">
      <c r="A14225" s="118">
        <v>45200</v>
      </c>
      <c r="B14225" t="s">
        <v>333</v>
      </c>
      <c r="C14225" t="s">
        <v>332</v>
      </c>
      <c r="D14225" t="s">
        <v>991</v>
      </c>
      <c r="E14225" t="s">
        <v>990</v>
      </c>
      <c r="F14225" t="s">
        <v>906</v>
      </c>
      <c r="G14225" t="s">
        <v>905</v>
      </c>
      <c r="H14225" t="s">
        <v>327</v>
      </c>
      <c r="I14225">
        <v>77</v>
      </c>
      <c r="J14225" t="s">
        <v>145</v>
      </c>
      <c r="K14225" t="s">
        <v>137</v>
      </c>
      <c r="L14225">
        <f>I14225*$Q$2/100/1000</f>
        <v>2.8489999999999999E-4</v>
      </c>
    </row>
    <row r="14226" spans="1:12">
      <c r="A14226" s="118">
        <v>45200</v>
      </c>
      <c r="B14226" t="s">
        <v>333</v>
      </c>
      <c r="C14226" t="s">
        <v>332</v>
      </c>
      <c r="D14226" t="s">
        <v>989</v>
      </c>
      <c r="E14226" t="s">
        <v>988</v>
      </c>
      <c r="F14226" t="s">
        <v>906</v>
      </c>
      <c r="G14226" t="s">
        <v>905</v>
      </c>
      <c r="H14226" t="s">
        <v>327</v>
      </c>
      <c r="I14226">
        <v>77</v>
      </c>
      <c r="J14226" t="s">
        <v>145</v>
      </c>
      <c r="K14226" t="s">
        <v>137</v>
      </c>
      <c r="L14226">
        <f>I14226*$Q$2/100/1000</f>
        <v>2.8489999999999999E-4</v>
      </c>
    </row>
    <row r="14227" spans="1:12">
      <c r="A14227" s="118">
        <v>45200</v>
      </c>
      <c r="B14227" t="s">
        <v>333</v>
      </c>
      <c r="C14227" t="s">
        <v>332</v>
      </c>
      <c r="D14227" t="s">
        <v>987</v>
      </c>
      <c r="E14227" t="s">
        <v>986</v>
      </c>
      <c r="F14227" t="s">
        <v>906</v>
      </c>
      <c r="G14227" t="s">
        <v>905</v>
      </c>
      <c r="H14227" t="s">
        <v>327</v>
      </c>
      <c r="I14227">
        <v>77</v>
      </c>
      <c r="J14227" t="s">
        <v>145</v>
      </c>
      <c r="K14227" t="s">
        <v>137</v>
      </c>
      <c r="L14227">
        <f>I14227*$Q$2/100/1000</f>
        <v>2.8489999999999999E-4</v>
      </c>
    </row>
    <row r="14228" spans="1:12">
      <c r="A14228" s="118">
        <v>45261</v>
      </c>
      <c r="B14228" t="s">
        <v>240</v>
      </c>
      <c r="C14228" t="s">
        <v>239</v>
      </c>
      <c r="D14228" t="s">
        <v>985</v>
      </c>
      <c r="E14228" t="s">
        <v>984</v>
      </c>
      <c r="F14228" t="s">
        <v>983</v>
      </c>
      <c r="G14228" t="s">
        <v>982</v>
      </c>
      <c r="H14228" t="s">
        <v>235</v>
      </c>
      <c r="I14228">
        <v>390</v>
      </c>
      <c r="J14228" t="s">
        <v>145</v>
      </c>
      <c r="K14228" t="s">
        <v>137</v>
      </c>
      <c r="L14228">
        <f>I14228*$Q$2/100/1000</f>
        <v>1.4430000000000001E-3</v>
      </c>
    </row>
    <row r="14229" spans="1:12">
      <c r="A14229" s="118">
        <v>45261</v>
      </c>
      <c r="B14229" t="s">
        <v>460</v>
      </c>
      <c r="C14229" t="s">
        <v>459</v>
      </c>
      <c r="D14229" t="s">
        <v>981</v>
      </c>
      <c r="E14229" t="s">
        <v>980</v>
      </c>
      <c r="F14229">
        <v>50202565</v>
      </c>
      <c r="G14229" t="s">
        <v>979</v>
      </c>
      <c r="H14229" t="s">
        <v>455</v>
      </c>
      <c r="I14229">
        <v>103.6</v>
      </c>
      <c r="J14229" t="s">
        <v>145</v>
      </c>
      <c r="K14229" t="s">
        <v>137</v>
      </c>
      <c r="L14229">
        <f>I14229*$Q$2/100/1000</f>
        <v>3.8331999999999998E-4</v>
      </c>
    </row>
    <row r="14230" spans="1:12">
      <c r="A14230" s="118">
        <v>45261</v>
      </c>
      <c r="B14230" t="s">
        <v>460</v>
      </c>
      <c r="C14230" t="s">
        <v>459</v>
      </c>
      <c r="D14230" t="s">
        <v>730</v>
      </c>
      <c r="E14230" t="s">
        <v>978</v>
      </c>
      <c r="F14230">
        <v>79203285</v>
      </c>
      <c r="G14230" t="s">
        <v>977</v>
      </c>
      <c r="H14230" t="s">
        <v>455</v>
      </c>
      <c r="I14230">
        <v>103.6</v>
      </c>
      <c r="J14230" t="s">
        <v>145</v>
      </c>
      <c r="K14230" t="s">
        <v>137</v>
      </c>
      <c r="L14230">
        <f>I14230*$Q$2/100/1000</f>
        <v>3.8331999999999998E-4</v>
      </c>
    </row>
    <row r="14231" spans="1:12">
      <c r="A14231" s="118">
        <v>45261</v>
      </c>
      <c r="B14231" t="s">
        <v>240</v>
      </c>
      <c r="C14231" t="s">
        <v>239</v>
      </c>
      <c r="D14231" t="s">
        <v>976</v>
      </c>
      <c r="E14231" t="s">
        <v>975</v>
      </c>
      <c r="F14231" t="s">
        <v>971</v>
      </c>
      <c r="G14231" t="s">
        <v>970</v>
      </c>
      <c r="H14231" t="s">
        <v>235</v>
      </c>
      <c r="I14231">
        <v>390</v>
      </c>
      <c r="J14231" t="s">
        <v>145</v>
      </c>
      <c r="K14231" t="s">
        <v>137</v>
      </c>
      <c r="L14231">
        <f>I14231*$Q$2/100/1000</f>
        <v>1.4430000000000001E-3</v>
      </c>
    </row>
    <row r="14232" spans="1:12">
      <c r="A14232" s="118">
        <v>45200</v>
      </c>
      <c r="B14232" t="s">
        <v>333</v>
      </c>
      <c r="C14232" t="s">
        <v>332</v>
      </c>
      <c r="D14232" t="s">
        <v>725</v>
      </c>
      <c r="E14232" t="s">
        <v>974</v>
      </c>
      <c r="F14232" t="s">
        <v>906</v>
      </c>
      <c r="G14232" t="s">
        <v>905</v>
      </c>
      <c r="H14232" t="s">
        <v>327</v>
      </c>
      <c r="I14232">
        <v>77</v>
      </c>
      <c r="J14232" t="s">
        <v>145</v>
      </c>
      <c r="K14232" t="s">
        <v>137</v>
      </c>
      <c r="L14232">
        <f>I14232*$Q$2/100/1000</f>
        <v>2.8489999999999999E-4</v>
      </c>
    </row>
    <row r="14233" spans="1:12">
      <c r="A14233" s="118">
        <v>45200</v>
      </c>
      <c r="B14233" t="s">
        <v>333</v>
      </c>
      <c r="C14233" t="s">
        <v>332</v>
      </c>
      <c r="D14233" t="s">
        <v>716</v>
      </c>
      <c r="E14233" t="s">
        <v>973</v>
      </c>
      <c r="F14233" t="s">
        <v>906</v>
      </c>
      <c r="G14233" t="s">
        <v>905</v>
      </c>
      <c r="H14233" t="s">
        <v>327</v>
      </c>
      <c r="I14233">
        <v>77</v>
      </c>
      <c r="J14233" t="s">
        <v>145</v>
      </c>
      <c r="K14233" t="s">
        <v>137</v>
      </c>
      <c r="L14233">
        <f>I14233*$Q$2/100/1000</f>
        <v>2.8489999999999999E-4</v>
      </c>
    </row>
    <row r="14234" spans="1:12">
      <c r="A14234" s="118">
        <v>45261</v>
      </c>
      <c r="B14234" t="s">
        <v>240</v>
      </c>
      <c r="C14234" t="s">
        <v>239</v>
      </c>
      <c r="D14234" t="s">
        <v>966</v>
      </c>
      <c r="E14234" t="s">
        <v>972</v>
      </c>
      <c r="F14234" t="s">
        <v>971</v>
      </c>
      <c r="G14234" t="s">
        <v>970</v>
      </c>
      <c r="H14234" t="s">
        <v>235</v>
      </c>
      <c r="I14234">
        <v>390</v>
      </c>
      <c r="J14234" t="s">
        <v>145</v>
      </c>
      <c r="K14234" t="s">
        <v>137</v>
      </c>
      <c r="L14234">
        <f>I14234*$Q$2/100/1000</f>
        <v>1.4430000000000001E-3</v>
      </c>
    </row>
    <row r="14235" spans="1:12">
      <c r="A14235" s="118">
        <v>45200</v>
      </c>
      <c r="B14235" t="s">
        <v>333</v>
      </c>
      <c r="C14235" t="s">
        <v>332</v>
      </c>
      <c r="D14235" t="s">
        <v>714</v>
      </c>
      <c r="E14235" t="s">
        <v>969</v>
      </c>
      <c r="F14235" t="s">
        <v>906</v>
      </c>
      <c r="G14235" t="s">
        <v>905</v>
      </c>
      <c r="H14235" t="s">
        <v>327</v>
      </c>
      <c r="I14235">
        <v>77</v>
      </c>
      <c r="J14235" t="s">
        <v>145</v>
      </c>
      <c r="K14235" t="s">
        <v>137</v>
      </c>
      <c r="L14235">
        <f>I14235*$Q$2/100/1000</f>
        <v>2.8489999999999999E-4</v>
      </c>
    </row>
    <row r="14236" spans="1:12">
      <c r="A14236" s="118">
        <v>45200</v>
      </c>
      <c r="B14236" t="s">
        <v>333</v>
      </c>
      <c r="C14236" t="s">
        <v>332</v>
      </c>
      <c r="D14236" t="s">
        <v>712</v>
      </c>
      <c r="E14236" t="s">
        <v>968</v>
      </c>
      <c r="F14236" t="s">
        <v>906</v>
      </c>
      <c r="G14236" t="s">
        <v>905</v>
      </c>
      <c r="H14236" t="s">
        <v>327</v>
      </c>
      <c r="I14236">
        <v>77</v>
      </c>
      <c r="J14236" t="s">
        <v>145</v>
      </c>
      <c r="K14236" t="s">
        <v>137</v>
      </c>
      <c r="L14236">
        <f>I14236*$Q$2/100/1000</f>
        <v>2.8489999999999999E-4</v>
      </c>
    </row>
    <row r="14237" spans="1:12">
      <c r="A14237" s="118">
        <v>45200</v>
      </c>
      <c r="B14237" t="s">
        <v>333</v>
      </c>
      <c r="C14237" t="s">
        <v>332</v>
      </c>
      <c r="D14237" t="s">
        <v>710</v>
      </c>
      <c r="E14237" t="s">
        <v>967</v>
      </c>
      <c r="F14237" t="s">
        <v>906</v>
      </c>
      <c r="G14237" t="s">
        <v>905</v>
      </c>
      <c r="H14237" t="s">
        <v>327</v>
      </c>
      <c r="I14237">
        <v>77</v>
      </c>
      <c r="J14237" t="s">
        <v>145</v>
      </c>
      <c r="K14237" t="s">
        <v>137</v>
      </c>
      <c r="L14237">
        <f>I14237*$Q$2/100/1000</f>
        <v>2.8489999999999999E-4</v>
      </c>
    </row>
    <row r="14238" spans="1:12">
      <c r="A14238" s="118">
        <v>45261</v>
      </c>
      <c r="B14238" t="s">
        <v>240</v>
      </c>
      <c r="C14238" t="s">
        <v>239</v>
      </c>
      <c r="D14238" t="s">
        <v>966</v>
      </c>
      <c r="E14238" t="s">
        <v>965</v>
      </c>
      <c r="F14238" t="s">
        <v>964</v>
      </c>
      <c r="G14238" t="s">
        <v>963</v>
      </c>
      <c r="H14238" t="s">
        <v>235</v>
      </c>
      <c r="I14238">
        <v>390</v>
      </c>
      <c r="J14238" t="s">
        <v>145</v>
      </c>
      <c r="K14238" t="s">
        <v>137</v>
      </c>
      <c r="L14238">
        <f>I14238*$Q$2/100/1000</f>
        <v>1.4430000000000001E-3</v>
      </c>
    </row>
    <row r="14239" spans="1:12">
      <c r="A14239" s="118">
        <v>45261</v>
      </c>
      <c r="B14239" t="s">
        <v>460</v>
      </c>
      <c r="C14239" t="s">
        <v>459</v>
      </c>
      <c r="D14239" t="s">
        <v>962</v>
      </c>
      <c r="E14239" t="s">
        <v>961</v>
      </c>
      <c r="F14239">
        <v>50205990</v>
      </c>
      <c r="G14239" t="s">
        <v>960</v>
      </c>
      <c r="H14239" t="s">
        <v>455</v>
      </c>
      <c r="I14239">
        <v>103.6</v>
      </c>
      <c r="J14239" t="s">
        <v>145</v>
      </c>
      <c r="K14239" t="s">
        <v>137</v>
      </c>
      <c r="L14239">
        <f>I14239*$Q$2/100/1000</f>
        <v>3.8331999999999998E-4</v>
      </c>
    </row>
    <row r="14240" spans="1:12">
      <c r="A14240" s="118">
        <v>45200</v>
      </c>
      <c r="B14240" t="s">
        <v>333</v>
      </c>
      <c r="C14240" t="s">
        <v>332</v>
      </c>
      <c r="D14240" t="s">
        <v>708</v>
      </c>
      <c r="E14240" t="s">
        <v>959</v>
      </c>
      <c r="F14240" t="s">
        <v>906</v>
      </c>
      <c r="G14240" t="s">
        <v>905</v>
      </c>
      <c r="H14240" t="s">
        <v>327</v>
      </c>
      <c r="I14240">
        <v>77</v>
      </c>
      <c r="J14240" t="s">
        <v>145</v>
      </c>
      <c r="K14240" t="s">
        <v>137</v>
      </c>
      <c r="L14240">
        <f>I14240*$Q$2/100/1000</f>
        <v>2.8489999999999999E-4</v>
      </c>
    </row>
    <row r="14241" spans="1:12">
      <c r="A14241" s="118">
        <v>45200</v>
      </c>
      <c r="B14241" t="s">
        <v>333</v>
      </c>
      <c r="C14241" t="s">
        <v>332</v>
      </c>
      <c r="D14241" t="s">
        <v>705</v>
      </c>
      <c r="E14241" t="s">
        <v>958</v>
      </c>
      <c r="F14241" t="s">
        <v>906</v>
      </c>
      <c r="G14241" t="s">
        <v>905</v>
      </c>
      <c r="H14241" t="s">
        <v>327</v>
      </c>
      <c r="I14241">
        <v>77</v>
      </c>
      <c r="J14241" t="s">
        <v>145</v>
      </c>
      <c r="K14241" t="s">
        <v>137</v>
      </c>
      <c r="L14241">
        <f>I14241*$Q$2/100/1000</f>
        <v>2.8489999999999999E-4</v>
      </c>
    </row>
    <row r="14242" spans="1:12">
      <c r="A14242" s="118">
        <v>45108</v>
      </c>
      <c r="B14242" t="s">
        <v>229</v>
      </c>
      <c r="C14242" t="s">
        <v>228</v>
      </c>
      <c r="D14242" t="s">
        <v>957</v>
      </c>
      <c r="E14242" t="s">
        <v>956</v>
      </c>
      <c r="F14242">
        <v>101044464</v>
      </c>
      <c r="G14242" t="s">
        <v>225</v>
      </c>
      <c r="H14242" t="s">
        <v>224</v>
      </c>
      <c r="I14242">
        <v>5.8</v>
      </c>
      <c r="J14242" t="s">
        <v>223</v>
      </c>
      <c r="K14242" t="s">
        <v>137</v>
      </c>
      <c r="L14242">
        <f>I14242*$Q$5/1000</f>
        <v>5.8971500000000003E-3</v>
      </c>
    </row>
    <row r="14243" spans="1:12">
      <c r="A14243" s="118">
        <v>45261</v>
      </c>
      <c r="B14243" t="s">
        <v>261</v>
      </c>
      <c r="C14243" t="s">
        <v>260</v>
      </c>
      <c r="D14243" t="s">
        <v>955</v>
      </c>
      <c r="E14243" t="s">
        <v>954</v>
      </c>
      <c r="F14243">
        <v>101030958</v>
      </c>
      <c r="G14243" t="s">
        <v>953</v>
      </c>
      <c r="H14243" t="s">
        <v>139</v>
      </c>
      <c r="I14243">
        <v>55</v>
      </c>
      <c r="J14243" t="s">
        <v>145</v>
      </c>
      <c r="K14243" t="s">
        <v>137</v>
      </c>
      <c r="L14243">
        <f>I14243*$Q$2/100/1000</f>
        <v>2.0350000000000001E-4</v>
      </c>
    </row>
    <row r="14244" spans="1:12">
      <c r="A14244" s="118">
        <v>45200</v>
      </c>
      <c r="B14244" t="s">
        <v>333</v>
      </c>
      <c r="C14244" t="s">
        <v>332</v>
      </c>
      <c r="D14244" t="s">
        <v>613</v>
      </c>
      <c r="E14244" t="s">
        <v>952</v>
      </c>
      <c r="F14244" t="s">
        <v>906</v>
      </c>
      <c r="G14244" t="s">
        <v>905</v>
      </c>
      <c r="H14244" t="s">
        <v>327</v>
      </c>
      <c r="I14244">
        <v>77</v>
      </c>
      <c r="J14244" t="s">
        <v>145</v>
      </c>
      <c r="K14244" t="s">
        <v>137</v>
      </c>
      <c r="L14244">
        <f>I14244*$Q$2/100/1000</f>
        <v>2.8489999999999999E-4</v>
      </c>
    </row>
    <row r="14245" spans="1:12">
      <c r="A14245" s="118">
        <v>45200</v>
      </c>
      <c r="B14245" t="s">
        <v>333</v>
      </c>
      <c r="C14245" t="s">
        <v>332</v>
      </c>
      <c r="D14245" t="s">
        <v>703</v>
      </c>
      <c r="E14245" t="s">
        <v>951</v>
      </c>
      <c r="F14245" t="s">
        <v>906</v>
      </c>
      <c r="G14245" t="s">
        <v>905</v>
      </c>
      <c r="H14245" t="s">
        <v>327</v>
      </c>
      <c r="I14245">
        <v>77</v>
      </c>
      <c r="J14245" t="s">
        <v>145</v>
      </c>
      <c r="K14245" t="s">
        <v>137</v>
      </c>
      <c r="L14245">
        <f>I14245*$Q$2/100/1000</f>
        <v>2.8489999999999999E-4</v>
      </c>
    </row>
    <row r="14246" spans="1:12">
      <c r="A14246" s="118">
        <v>45200</v>
      </c>
      <c r="B14246" t="s">
        <v>333</v>
      </c>
      <c r="C14246" t="s">
        <v>332</v>
      </c>
      <c r="D14246" t="s">
        <v>386</v>
      </c>
      <c r="E14246" t="s">
        <v>950</v>
      </c>
      <c r="F14246" t="s">
        <v>906</v>
      </c>
      <c r="G14246" t="s">
        <v>905</v>
      </c>
      <c r="H14246" t="s">
        <v>327</v>
      </c>
      <c r="I14246">
        <v>77</v>
      </c>
      <c r="J14246" t="s">
        <v>145</v>
      </c>
      <c r="K14246" t="s">
        <v>137</v>
      </c>
      <c r="L14246">
        <f>I14246*$Q$2/100/1000</f>
        <v>2.8489999999999999E-4</v>
      </c>
    </row>
    <row r="14247" spans="1:12">
      <c r="A14247" s="118">
        <v>45200</v>
      </c>
      <c r="B14247" t="s">
        <v>333</v>
      </c>
      <c r="C14247" t="s">
        <v>332</v>
      </c>
      <c r="D14247" t="s">
        <v>700</v>
      </c>
      <c r="E14247" t="s">
        <v>949</v>
      </c>
      <c r="F14247" t="s">
        <v>906</v>
      </c>
      <c r="G14247" t="s">
        <v>905</v>
      </c>
      <c r="H14247" t="s">
        <v>327</v>
      </c>
      <c r="I14247">
        <v>77</v>
      </c>
      <c r="J14247" t="s">
        <v>145</v>
      </c>
      <c r="K14247" t="s">
        <v>137</v>
      </c>
      <c r="L14247">
        <f>I14247*$Q$2/100/1000</f>
        <v>2.8489999999999999E-4</v>
      </c>
    </row>
    <row r="14248" spans="1:12">
      <c r="A14248" s="118">
        <v>45200</v>
      </c>
      <c r="B14248" t="s">
        <v>333</v>
      </c>
      <c r="C14248" t="s">
        <v>332</v>
      </c>
      <c r="D14248" t="s">
        <v>404</v>
      </c>
      <c r="E14248" t="s">
        <v>948</v>
      </c>
      <c r="F14248" t="s">
        <v>906</v>
      </c>
      <c r="G14248" t="s">
        <v>905</v>
      </c>
      <c r="H14248" t="s">
        <v>327</v>
      </c>
      <c r="I14248">
        <v>77</v>
      </c>
      <c r="J14248" t="s">
        <v>145</v>
      </c>
      <c r="K14248" t="s">
        <v>137</v>
      </c>
      <c r="L14248">
        <f>I14248*$Q$2/100/1000</f>
        <v>2.8489999999999999E-4</v>
      </c>
    </row>
    <row r="14249" spans="1:12">
      <c r="A14249" s="118">
        <v>45261</v>
      </c>
      <c r="B14249" t="s">
        <v>261</v>
      </c>
      <c r="C14249" t="s">
        <v>260</v>
      </c>
      <c r="D14249" t="s">
        <v>947</v>
      </c>
      <c r="E14249" t="s">
        <v>946</v>
      </c>
      <c r="F14249">
        <v>86201656</v>
      </c>
      <c r="G14249" t="s">
        <v>945</v>
      </c>
      <c r="H14249" t="s">
        <v>139</v>
      </c>
      <c r="I14249">
        <v>55</v>
      </c>
      <c r="J14249" t="s">
        <v>145</v>
      </c>
      <c r="K14249" t="s">
        <v>137</v>
      </c>
      <c r="L14249">
        <f>I14249*$Q$2/100/1000</f>
        <v>2.0350000000000001E-4</v>
      </c>
    </row>
    <row r="14250" spans="1:12">
      <c r="A14250" s="118">
        <v>45200</v>
      </c>
      <c r="B14250" t="s">
        <v>333</v>
      </c>
      <c r="C14250" t="s">
        <v>332</v>
      </c>
      <c r="D14250" t="s">
        <v>374</v>
      </c>
      <c r="E14250" t="s">
        <v>944</v>
      </c>
      <c r="F14250" t="s">
        <v>906</v>
      </c>
      <c r="G14250" t="s">
        <v>905</v>
      </c>
      <c r="H14250" t="s">
        <v>327</v>
      </c>
      <c r="I14250">
        <v>77</v>
      </c>
      <c r="J14250" t="s">
        <v>145</v>
      </c>
      <c r="K14250" t="s">
        <v>137</v>
      </c>
      <c r="L14250">
        <f>I14250*$Q$2/100/1000</f>
        <v>2.8489999999999999E-4</v>
      </c>
    </row>
    <row r="14251" spans="1:12">
      <c r="A14251" s="118">
        <v>45200</v>
      </c>
      <c r="B14251" t="s">
        <v>333</v>
      </c>
      <c r="C14251" t="s">
        <v>332</v>
      </c>
      <c r="D14251" t="s">
        <v>392</v>
      </c>
      <c r="E14251" t="s">
        <v>943</v>
      </c>
      <c r="F14251" t="s">
        <v>906</v>
      </c>
      <c r="G14251" t="s">
        <v>905</v>
      </c>
      <c r="H14251" t="s">
        <v>327</v>
      </c>
      <c r="I14251">
        <v>77</v>
      </c>
      <c r="J14251" t="s">
        <v>145</v>
      </c>
      <c r="K14251" t="s">
        <v>137</v>
      </c>
      <c r="L14251">
        <f>I14251*$Q$2/100/1000</f>
        <v>2.8489999999999999E-4</v>
      </c>
    </row>
    <row r="14252" spans="1:12">
      <c r="A14252" s="118">
        <v>45261</v>
      </c>
      <c r="B14252" t="s">
        <v>647</v>
      </c>
      <c r="C14252" t="s">
        <v>646</v>
      </c>
      <c r="D14252" t="s">
        <v>942</v>
      </c>
      <c r="E14252" t="s">
        <v>941</v>
      </c>
      <c r="F14252">
        <v>13258883</v>
      </c>
      <c r="G14252" t="s">
        <v>940</v>
      </c>
      <c r="H14252" t="s">
        <v>174</v>
      </c>
      <c r="I14252">
        <v>3154</v>
      </c>
      <c r="J14252" t="s">
        <v>173</v>
      </c>
      <c r="K14252" t="s">
        <v>172</v>
      </c>
      <c r="L14252">
        <f>I14252*$Q$3/(1000/25)</f>
        <v>2.5295079999999999</v>
      </c>
    </row>
    <row r="14253" spans="1:12">
      <c r="A14253" s="118">
        <v>45200</v>
      </c>
      <c r="B14253" t="s">
        <v>333</v>
      </c>
      <c r="C14253" t="s">
        <v>332</v>
      </c>
      <c r="D14253" t="s">
        <v>422</v>
      </c>
      <c r="E14253" t="s">
        <v>939</v>
      </c>
      <c r="F14253" t="s">
        <v>906</v>
      </c>
      <c r="G14253" t="s">
        <v>905</v>
      </c>
      <c r="H14253" t="s">
        <v>327</v>
      </c>
      <c r="I14253">
        <v>77</v>
      </c>
      <c r="J14253" t="s">
        <v>145</v>
      </c>
      <c r="K14253" t="s">
        <v>137</v>
      </c>
      <c r="L14253">
        <f>I14253*$Q$2/100/1000</f>
        <v>2.8489999999999999E-4</v>
      </c>
    </row>
    <row r="14254" spans="1:12">
      <c r="A14254" s="118">
        <v>45200</v>
      </c>
      <c r="B14254" t="s">
        <v>333</v>
      </c>
      <c r="C14254" t="s">
        <v>332</v>
      </c>
      <c r="D14254" t="s">
        <v>547</v>
      </c>
      <c r="E14254" t="s">
        <v>938</v>
      </c>
      <c r="F14254" t="s">
        <v>906</v>
      </c>
      <c r="G14254" t="s">
        <v>905</v>
      </c>
      <c r="H14254" t="s">
        <v>327</v>
      </c>
      <c r="I14254">
        <v>77</v>
      </c>
      <c r="J14254" t="s">
        <v>145</v>
      </c>
      <c r="K14254" t="s">
        <v>137</v>
      </c>
      <c r="L14254">
        <f>I14254*$Q$2/100/1000</f>
        <v>2.8489999999999999E-4</v>
      </c>
    </row>
    <row r="14255" spans="1:12">
      <c r="A14255" s="118">
        <v>45200</v>
      </c>
      <c r="B14255" t="s">
        <v>333</v>
      </c>
      <c r="C14255" t="s">
        <v>332</v>
      </c>
      <c r="D14255" t="s">
        <v>428</v>
      </c>
      <c r="E14255" t="s">
        <v>937</v>
      </c>
      <c r="F14255" t="s">
        <v>906</v>
      </c>
      <c r="G14255" t="s">
        <v>905</v>
      </c>
      <c r="H14255" t="s">
        <v>327</v>
      </c>
      <c r="I14255">
        <v>77</v>
      </c>
      <c r="J14255" t="s">
        <v>145</v>
      </c>
      <c r="K14255" t="s">
        <v>137</v>
      </c>
      <c r="L14255">
        <f>I14255*$Q$2/100/1000</f>
        <v>2.8489999999999999E-4</v>
      </c>
    </row>
    <row r="14256" spans="1:12">
      <c r="A14256" s="118">
        <v>45200</v>
      </c>
      <c r="B14256" t="s">
        <v>333</v>
      </c>
      <c r="C14256" t="s">
        <v>332</v>
      </c>
      <c r="D14256" t="s">
        <v>431</v>
      </c>
      <c r="E14256" t="s">
        <v>936</v>
      </c>
      <c r="F14256" t="s">
        <v>906</v>
      </c>
      <c r="G14256" t="s">
        <v>905</v>
      </c>
      <c r="H14256" t="s">
        <v>327</v>
      </c>
      <c r="I14256">
        <v>77</v>
      </c>
      <c r="J14256" t="s">
        <v>145</v>
      </c>
      <c r="K14256" t="s">
        <v>137</v>
      </c>
      <c r="L14256">
        <f>I14256*$Q$2/100/1000</f>
        <v>2.8489999999999999E-4</v>
      </c>
    </row>
    <row r="14257" spans="1:12">
      <c r="A14257" s="118">
        <v>45261</v>
      </c>
      <c r="B14257" t="s">
        <v>240</v>
      </c>
      <c r="C14257" t="s">
        <v>239</v>
      </c>
      <c r="D14257" t="s">
        <v>935</v>
      </c>
      <c r="E14257" t="s">
        <v>934</v>
      </c>
      <c r="F14257" t="s">
        <v>933</v>
      </c>
      <c r="G14257" t="s">
        <v>932</v>
      </c>
      <c r="H14257" t="s">
        <v>235</v>
      </c>
      <c r="I14257">
        <v>390</v>
      </c>
      <c r="J14257" t="s">
        <v>145</v>
      </c>
      <c r="K14257" t="s">
        <v>137</v>
      </c>
      <c r="L14257">
        <f>I14257*$Q$2/100/1000</f>
        <v>1.4430000000000001E-3</v>
      </c>
    </row>
    <row r="14258" spans="1:12">
      <c r="A14258" s="118">
        <v>45261</v>
      </c>
      <c r="B14258" t="s">
        <v>240</v>
      </c>
      <c r="C14258" t="s">
        <v>239</v>
      </c>
      <c r="D14258" t="s">
        <v>931</v>
      </c>
      <c r="E14258" t="s">
        <v>930</v>
      </c>
      <c r="F14258">
        <v>101027470</v>
      </c>
      <c r="G14258" t="s">
        <v>929</v>
      </c>
      <c r="H14258" t="s">
        <v>235</v>
      </c>
      <c r="I14258">
        <v>390</v>
      </c>
      <c r="J14258" t="s">
        <v>145</v>
      </c>
      <c r="K14258" t="s">
        <v>137</v>
      </c>
      <c r="L14258">
        <f>I14258*$Q$2/100/1000</f>
        <v>1.4430000000000001E-3</v>
      </c>
    </row>
    <row r="14259" spans="1:12">
      <c r="A14259" s="118">
        <v>45200</v>
      </c>
      <c r="B14259" t="s">
        <v>333</v>
      </c>
      <c r="C14259" t="s">
        <v>332</v>
      </c>
      <c r="D14259" t="s">
        <v>526</v>
      </c>
      <c r="E14259" t="s">
        <v>928</v>
      </c>
      <c r="F14259" t="s">
        <v>906</v>
      </c>
      <c r="G14259" t="s">
        <v>905</v>
      </c>
      <c r="H14259" t="s">
        <v>327</v>
      </c>
      <c r="I14259">
        <v>77</v>
      </c>
      <c r="J14259" t="s">
        <v>145</v>
      </c>
      <c r="K14259" t="s">
        <v>137</v>
      </c>
      <c r="L14259">
        <f>I14259*$Q$2/100/1000</f>
        <v>2.8489999999999999E-4</v>
      </c>
    </row>
    <row r="14260" spans="1:12">
      <c r="A14260" s="118">
        <v>45200</v>
      </c>
      <c r="B14260" t="s">
        <v>333</v>
      </c>
      <c r="C14260" t="s">
        <v>332</v>
      </c>
      <c r="D14260" t="s">
        <v>354</v>
      </c>
      <c r="E14260" t="s">
        <v>927</v>
      </c>
      <c r="F14260" t="s">
        <v>906</v>
      </c>
      <c r="G14260" t="s">
        <v>905</v>
      </c>
      <c r="H14260" t="s">
        <v>327</v>
      </c>
      <c r="I14260">
        <v>77</v>
      </c>
      <c r="J14260" t="s">
        <v>145</v>
      </c>
      <c r="K14260" t="s">
        <v>137</v>
      </c>
      <c r="L14260">
        <f>I14260*$Q$2/100/1000</f>
        <v>2.8489999999999999E-4</v>
      </c>
    </row>
    <row r="14261" spans="1:12">
      <c r="A14261" s="118">
        <v>45200</v>
      </c>
      <c r="B14261" t="s">
        <v>333</v>
      </c>
      <c r="C14261" t="s">
        <v>332</v>
      </c>
      <c r="D14261" t="s">
        <v>537</v>
      </c>
      <c r="E14261" t="s">
        <v>926</v>
      </c>
      <c r="F14261" t="s">
        <v>906</v>
      </c>
      <c r="G14261" t="s">
        <v>905</v>
      </c>
      <c r="H14261" t="s">
        <v>327</v>
      </c>
      <c r="I14261">
        <v>77</v>
      </c>
      <c r="J14261" t="s">
        <v>145</v>
      </c>
      <c r="K14261" t="s">
        <v>137</v>
      </c>
      <c r="L14261">
        <f>I14261*$Q$2/100/1000</f>
        <v>2.8489999999999999E-4</v>
      </c>
    </row>
    <row r="14262" spans="1:12">
      <c r="A14262" s="118">
        <v>45200</v>
      </c>
      <c r="B14262" t="s">
        <v>333</v>
      </c>
      <c r="C14262" t="s">
        <v>332</v>
      </c>
      <c r="D14262" t="s">
        <v>349</v>
      </c>
      <c r="E14262" t="s">
        <v>925</v>
      </c>
      <c r="F14262" t="s">
        <v>906</v>
      </c>
      <c r="G14262" t="s">
        <v>905</v>
      </c>
      <c r="H14262" t="s">
        <v>327</v>
      </c>
      <c r="I14262">
        <v>77</v>
      </c>
      <c r="J14262" t="s">
        <v>145</v>
      </c>
      <c r="K14262" t="s">
        <v>137</v>
      </c>
      <c r="L14262">
        <f>I14262*$Q$2/100/1000</f>
        <v>2.8489999999999999E-4</v>
      </c>
    </row>
    <row r="14263" spans="1:12">
      <c r="A14263" s="118">
        <v>45200</v>
      </c>
      <c r="B14263" t="s">
        <v>333</v>
      </c>
      <c r="C14263" t="s">
        <v>332</v>
      </c>
      <c r="D14263" t="s">
        <v>345</v>
      </c>
      <c r="E14263" t="s">
        <v>924</v>
      </c>
      <c r="F14263" t="s">
        <v>906</v>
      </c>
      <c r="G14263" t="s">
        <v>905</v>
      </c>
      <c r="H14263" t="s">
        <v>327</v>
      </c>
      <c r="I14263">
        <v>77</v>
      </c>
      <c r="J14263" t="s">
        <v>145</v>
      </c>
      <c r="K14263" t="s">
        <v>137</v>
      </c>
      <c r="L14263">
        <f>I14263*$Q$2/100/1000</f>
        <v>2.8489999999999999E-4</v>
      </c>
    </row>
    <row r="14264" spans="1:12">
      <c r="A14264" s="118">
        <v>45200</v>
      </c>
      <c r="B14264" t="s">
        <v>333</v>
      </c>
      <c r="C14264" t="s">
        <v>332</v>
      </c>
      <c r="D14264" t="s">
        <v>343</v>
      </c>
      <c r="E14264" t="s">
        <v>923</v>
      </c>
      <c r="F14264" t="s">
        <v>906</v>
      </c>
      <c r="G14264" t="s">
        <v>905</v>
      </c>
      <c r="H14264" t="s">
        <v>327</v>
      </c>
      <c r="I14264">
        <v>77</v>
      </c>
      <c r="J14264" t="s">
        <v>145</v>
      </c>
      <c r="K14264" t="s">
        <v>137</v>
      </c>
      <c r="L14264">
        <f>I14264*$Q$2/100/1000</f>
        <v>2.8489999999999999E-4</v>
      </c>
    </row>
    <row r="14265" spans="1:12">
      <c r="A14265" s="118">
        <v>45200</v>
      </c>
      <c r="B14265" t="s">
        <v>333</v>
      </c>
      <c r="C14265" t="s">
        <v>332</v>
      </c>
      <c r="D14265" t="s">
        <v>545</v>
      </c>
      <c r="E14265" t="s">
        <v>922</v>
      </c>
      <c r="F14265" t="s">
        <v>906</v>
      </c>
      <c r="G14265" t="s">
        <v>905</v>
      </c>
      <c r="H14265" t="s">
        <v>327</v>
      </c>
      <c r="I14265">
        <v>77</v>
      </c>
      <c r="J14265" t="s">
        <v>145</v>
      </c>
      <c r="K14265" t="s">
        <v>137</v>
      </c>
      <c r="L14265">
        <f>I14265*$Q$2/100/1000</f>
        <v>2.8489999999999999E-4</v>
      </c>
    </row>
    <row r="14266" spans="1:12">
      <c r="A14266" s="118">
        <v>45261</v>
      </c>
      <c r="B14266" t="s">
        <v>921</v>
      </c>
      <c r="C14266" t="s">
        <v>920</v>
      </c>
      <c r="D14266" t="s">
        <v>919</v>
      </c>
      <c r="E14266" t="s">
        <v>918</v>
      </c>
      <c r="F14266">
        <v>101047544</v>
      </c>
      <c r="G14266" t="s">
        <v>917</v>
      </c>
      <c r="H14266" t="s">
        <v>916</v>
      </c>
      <c r="I14266">
        <v>44.6</v>
      </c>
      <c r="J14266" t="s">
        <v>145</v>
      </c>
      <c r="K14266" t="s">
        <v>137</v>
      </c>
      <c r="L14266">
        <f>I14266*$Q$2/100/1000</f>
        <v>1.6501999999999999E-4</v>
      </c>
    </row>
    <row r="14267" spans="1:12">
      <c r="A14267" s="118">
        <v>45200</v>
      </c>
      <c r="B14267" t="s">
        <v>333</v>
      </c>
      <c r="C14267" t="s">
        <v>332</v>
      </c>
      <c r="D14267" t="s">
        <v>503</v>
      </c>
      <c r="E14267" t="s">
        <v>915</v>
      </c>
      <c r="F14267" t="s">
        <v>906</v>
      </c>
      <c r="G14267" t="s">
        <v>905</v>
      </c>
      <c r="H14267" t="s">
        <v>327</v>
      </c>
      <c r="I14267">
        <v>77</v>
      </c>
      <c r="J14267" t="s">
        <v>145</v>
      </c>
      <c r="K14267" t="s">
        <v>137</v>
      </c>
      <c r="L14267">
        <f>I14267*$Q$2/100/1000</f>
        <v>2.8489999999999999E-4</v>
      </c>
    </row>
    <row r="14268" spans="1:12">
      <c r="A14268" s="118">
        <v>45200</v>
      </c>
      <c r="B14268" t="s">
        <v>333</v>
      </c>
      <c r="C14268" t="s">
        <v>332</v>
      </c>
      <c r="D14268" t="s">
        <v>341</v>
      </c>
      <c r="E14268" t="s">
        <v>914</v>
      </c>
      <c r="F14268" t="s">
        <v>906</v>
      </c>
      <c r="G14268" t="s">
        <v>905</v>
      </c>
      <c r="H14268" t="s">
        <v>327</v>
      </c>
      <c r="I14268">
        <v>77</v>
      </c>
      <c r="J14268" t="s">
        <v>145</v>
      </c>
      <c r="K14268" t="s">
        <v>137</v>
      </c>
      <c r="L14268">
        <f>I14268*$Q$2/100/1000</f>
        <v>2.8489999999999999E-4</v>
      </c>
    </row>
    <row r="14269" spans="1:12">
      <c r="A14269" s="118">
        <v>45200</v>
      </c>
      <c r="B14269" t="s">
        <v>333</v>
      </c>
      <c r="C14269" t="s">
        <v>332</v>
      </c>
      <c r="D14269" t="s">
        <v>596</v>
      </c>
      <c r="E14269" t="s">
        <v>913</v>
      </c>
      <c r="F14269" t="s">
        <v>906</v>
      </c>
      <c r="G14269" t="s">
        <v>905</v>
      </c>
      <c r="H14269" t="s">
        <v>327</v>
      </c>
      <c r="I14269">
        <v>77</v>
      </c>
      <c r="J14269" t="s">
        <v>145</v>
      </c>
      <c r="K14269" t="s">
        <v>137</v>
      </c>
      <c r="L14269">
        <f>I14269*$Q$2/100/1000</f>
        <v>2.8489999999999999E-4</v>
      </c>
    </row>
    <row r="14270" spans="1:12">
      <c r="A14270" s="118">
        <v>45200</v>
      </c>
      <c r="B14270" t="s">
        <v>333</v>
      </c>
      <c r="C14270" t="s">
        <v>332</v>
      </c>
      <c r="D14270" t="s">
        <v>335</v>
      </c>
      <c r="E14270" t="s">
        <v>912</v>
      </c>
      <c r="F14270" t="s">
        <v>906</v>
      </c>
      <c r="G14270" t="s">
        <v>905</v>
      </c>
      <c r="H14270" t="s">
        <v>327</v>
      </c>
      <c r="I14270">
        <v>77</v>
      </c>
      <c r="J14270" t="s">
        <v>145</v>
      </c>
      <c r="K14270" t="s">
        <v>137</v>
      </c>
      <c r="L14270">
        <f>I14270*$Q$2/100/1000</f>
        <v>2.8489999999999999E-4</v>
      </c>
    </row>
    <row r="14271" spans="1:12">
      <c r="A14271" s="118">
        <v>45200</v>
      </c>
      <c r="B14271" t="s">
        <v>333</v>
      </c>
      <c r="C14271" t="s">
        <v>332</v>
      </c>
      <c r="D14271" t="s">
        <v>337</v>
      </c>
      <c r="E14271" t="s">
        <v>911</v>
      </c>
      <c r="F14271" t="s">
        <v>906</v>
      </c>
      <c r="G14271" t="s">
        <v>905</v>
      </c>
      <c r="H14271" t="s">
        <v>327</v>
      </c>
      <c r="I14271">
        <v>77</v>
      </c>
      <c r="J14271" t="s">
        <v>145</v>
      </c>
      <c r="K14271" t="s">
        <v>137</v>
      </c>
      <c r="L14271">
        <f>I14271*$Q$2/100/1000</f>
        <v>2.8489999999999999E-4</v>
      </c>
    </row>
    <row r="14272" spans="1:12">
      <c r="A14272" s="118">
        <v>45200</v>
      </c>
      <c r="B14272" t="s">
        <v>333</v>
      </c>
      <c r="C14272" t="s">
        <v>332</v>
      </c>
      <c r="D14272" t="s">
        <v>653</v>
      </c>
      <c r="E14272" t="s">
        <v>910</v>
      </c>
      <c r="F14272" t="s">
        <v>906</v>
      </c>
      <c r="G14272" t="s">
        <v>905</v>
      </c>
      <c r="H14272" t="s">
        <v>327</v>
      </c>
      <c r="I14272">
        <v>77</v>
      </c>
      <c r="J14272" t="s">
        <v>145</v>
      </c>
      <c r="K14272" t="s">
        <v>137</v>
      </c>
      <c r="L14272">
        <f>I14272*$Q$2/100/1000</f>
        <v>2.8489999999999999E-4</v>
      </c>
    </row>
    <row r="14273" spans="1:12">
      <c r="A14273" s="118">
        <v>45200</v>
      </c>
      <c r="B14273" t="s">
        <v>333</v>
      </c>
      <c r="C14273" t="s">
        <v>332</v>
      </c>
      <c r="D14273" t="s">
        <v>394</v>
      </c>
      <c r="E14273" t="s">
        <v>909</v>
      </c>
      <c r="F14273" t="s">
        <v>906</v>
      </c>
      <c r="G14273" t="s">
        <v>905</v>
      </c>
      <c r="H14273" t="s">
        <v>327</v>
      </c>
      <c r="I14273">
        <v>77</v>
      </c>
      <c r="J14273" t="s">
        <v>145</v>
      </c>
      <c r="K14273" t="s">
        <v>137</v>
      </c>
      <c r="L14273">
        <f>I14273*$Q$2/100/1000</f>
        <v>2.8489999999999999E-4</v>
      </c>
    </row>
    <row r="14274" spans="1:12">
      <c r="A14274" s="118">
        <v>45200</v>
      </c>
      <c r="B14274" t="s">
        <v>333</v>
      </c>
      <c r="C14274" t="s">
        <v>332</v>
      </c>
      <c r="D14274" t="s">
        <v>390</v>
      </c>
      <c r="E14274" t="s">
        <v>908</v>
      </c>
      <c r="F14274" t="s">
        <v>906</v>
      </c>
      <c r="G14274" t="s">
        <v>905</v>
      </c>
      <c r="H14274" t="s">
        <v>327</v>
      </c>
      <c r="I14274">
        <v>77</v>
      </c>
      <c r="J14274" t="s">
        <v>145</v>
      </c>
      <c r="K14274" t="s">
        <v>137</v>
      </c>
      <c r="L14274">
        <f>I14274*$Q$2/100/1000</f>
        <v>2.8489999999999999E-4</v>
      </c>
    </row>
    <row r="14275" spans="1:12">
      <c r="A14275" s="118">
        <v>45200</v>
      </c>
      <c r="B14275" t="s">
        <v>333</v>
      </c>
      <c r="C14275" t="s">
        <v>332</v>
      </c>
      <c r="D14275" t="s">
        <v>347</v>
      </c>
      <c r="E14275" t="s">
        <v>907</v>
      </c>
      <c r="F14275" t="s">
        <v>906</v>
      </c>
      <c r="G14275" t="s">
        <v>905</v>
      </c>
      <c r="H14275" t="s">
        <v>327</v>
      </c>
      <c r="I14275">
        <v>77</v>
      </c>
      <c r="J14275" t="s">
        <v>145</v>
      </c>
      <c r="K14275" t="s">
        <v>137</v>
      </c>
      <c r="L14275">
        <f>I14275*$Q$2/100/1000</f>
        <v>2.8489999999999999E-4</v>
      </c>
    </row>
    <row r="14276" spans="1:12">
      <c r="A14276" s="118">
        <v>45200</v>
      </c>
      <c r="B14276" t="s">
        <v>333</v>
      </c>
      <c r="C14276" t="s">
        <v>332</v>
      </c>
      <c r="D14276" t="s">
        <v>616</v>
      </c>
      <c r="E14276" t="s">
        <v>904</v>
      </c>
      <c r="F14276" t="s">
        <v>903</v>
      </c>
      <c r="G14276" t="s">
        <v>902</v>
      </c>
      <c r="H14276" t="s">
        <v>327</v>
      </c>
      <c r="I14276">
        <v>77</v>
      </c>
      <c r="J14276" t="s">
        <v>145</v>
      </c>
      <c r="K14276" t="s">
        <v>137</v>
      </c>
      <c r="L14276">
        <f>I14276*$Q$2/100/1000</f>
        <v>2.8489999999999999E-4</v>
      </c>
    </row>
    <row r="14277" spans="1:12">
      <c r="A14277" s="118">
        <v>45200</v>
      </c>
      <c r="B14277" t="s">
        <v>333</v>
      </c>
      <c r="C14277" t="s">
        <v>332</v>
      </c>
      <c r="D14277" t="s">
        <v>901</v>
      </c>
      <c r="E14277" t="s">
        <v>900</v>
      </c>
      <c r="F14277" t="s">
        <v>899</v>
      </c>
      <c r="G14277" t="s">
        <v>898</v>
      </c>
      <c r="H14277" t="s">
        <v>327</v>
      </c>
      <c r="I14277">
        <v>77</v>
      </c>
      <c r="J14277" t="s">
        <v>145</v>
      </c>
      <c r="K14277" t="s">
        <v>137</v>
      </c>
      <c r="L14277">
        <f>I14277*$Q$2/100/1000</f>
        <v>2.8489999999999999E-4</v>
      </c>
    </row>
    <row r="14278" spans="1:12">
      <c r="A14278" s="118">
        <v>45200</v>
      </c>
      <c r="B14278" t="s">
        <v>333</v>
      </c>
      <c r="C14278" t="s">
        <v>332</v>
      </c>
      <c r="D14278" t="s">
        <v>725</v>
      </c>
      <c r="E14278" t="s">
        <v>897</v>
      </c>
      <c r="F14278" t="s">
        <v>809</v>
      </c>
      <c r="G14278" t="s">
        <v>808</v>
      </c>
      <c r="H14278" t="s">
        <v>327</v>
      </c>
      <c r="I14278">
        <v>77</v>
      </c>
      <c r="J14278" t="s">
        <v>145</v>
      </c>
      <c r="K14278" t="s">
        <v>137</v>
      </c>
      <c r="L14278">
        <f>I14278*$Q$2/100/1000</f>
        <v>2.8489999999999999E-4</v>
      </c>
    </row>
    <row r="14279" spans="1:12">
      <c r="A14279" s="118">
        <v>45200</v>
      </c>
      <c r="B14279" t="s">
        <v>333</v>
      </c>
      <c r="C14279" t="s">
        <v>332</v>
      </c>
      <c r="D14279" t="s">
        <v>716</v>
      </c>
      <c r="E14279" t="s">
        <v>896</v>
      </c>
      <c r="F14279" t="s">
        <v>809</v>
      </c>
      <c r="G14279" t="s">
        <v>808</v>
      </c>
      <c r="H14279" t="s">
        <v>327</v>
      </c>
      <c r="I14279">
        <v>77</v>
      </c>
      <c r="J14279" t="s">
        <v>145</v>
      </c>
      <c r="K14279" t="s">
        <v>137</v>
      </c>
      <c r="L14279">
        <f>I14279*$Q$2/100/1000</f>
        <v>2.8489999999999999E-4</v>
      </c>
    </row>
    <row r="14280" spans="1:12">
      <c r="A14280" s="118">
        <v>45200</v>
      </c>
      <c r="B14280" t="s">
        <v>333</v>
      </c>
      <c r="C14280" t="s">
        <v>332</v>
      </c>
      <c r="D14280" t="s">
        <v>714</v>
      </c>
      <c r="E14280" t="s">
        <v>895</v>
      </c>
      <c r="F14280" t="s">
        <v>809</v>
      </c>
      <c r="G14280" t="s">
        <v>808</v>
      </c>
      <c r="H14280" t="s">
        <v>327</v>
      </c>
      <c r="I14280">
        <v>77</v>
      </c>
      <c r="J14280" t="s">
        <v>145</v>
      </c>
      <c r="K14280" t="s">
        <v>137</v>
      </c>
      <c r="L14280">
        <f>I14280*$Q$2/100/1000</f>
        <v>2.8489999999999999E-4</v>
      </c>
    </row>
    <row r="14281" spans="1:12">
      <c r="A14281" s="118">
        <v>45200</v>
      </c>
      <c r="B14281" t="s">
        <v>333</v>
      </c>
      <c r="C14281" t="s">
        <v>332</v>
      </c>
      <c r="D14281" t="s">
        <v>712</v>
      </c>
      <c r="E14281" t="s">
        <v>894</v>
      </c>
      <c r="F14281" t="s">
        <v>809</v>
      </c>
      <c r="G14281" t="s">
        <v>808</v>
      </c>
      <c r="H14281" t="s">
        <v>327</v>
      </c>
      <c r="I14281">
        <v>77</v>
      </c>
      <c r="J14281" t="s">
        <v>145</v>
      </c>
      <c r="K14281" t="s">
        <v>137</v>
      </c>
      <c r="L14281">
        <f>I14281*$Q$2/100/1000</f>
        <v>2.8489999999999999E-4</v>
      </c>
    </row>
    <row r="14282" spans="1:12">
      <c r="A14282" s="118">
        <v>45200</v>
      </c>
      <c r="B14282" t="s">
        <v>333</v>
      </c>
      <c r="C14282" t="s">
        <v>332</v>
      </c>
      <c r="D14282" t="s">
        <v>710</v>
      </c>
      <c r="E14282" t="s">
        <v>893</v>
      </c>
      <c r="F14282" t="s">
        <v>809</v>
      </c>
      <c r="G14282" t="s">
        <v>808</v>
      </c>
      <c r="H14282" t="s">
        <v>327</v>
      </c>
      <c r="I14282">
        <v>77</v>
      </c>
      <c r="J14282" t="s">
        <v>145</v>
      </c>
      <c r="K14282" t="s">
        <v>137</v>
      </c>
      <c r="L14282">
        <f>I14282*$Q$2/100/1000</f>
        <v>2.8489999999999999E-4</v>
      </c>
    </row>
    <row r="14283" spans="1:12">
      <c r="A14283" s="118">
        <v>45200</v>
      </c>
      <c r="B14283" t="s">
        <v>333</v>
      </c>
      <c r="C14283" t="s">
        <v>332</v>
      </c>
      <c r="D14283" t="s">
        <v>708</v>
      </c>
      <c r="E14283" t="s">
        <v>892</v>
      </c>
      <c r="F14283" t="s">
        <v>809</v>
      </c>
      <c r="G14283" t="s">
        <v>808</v>
      </c>
      <c r="H14283" t="s">
        <v>327</v>
      </c>
      <c r="I14283">
        <v>77</v>
      </c>
      <c r="J14283" t="s">
        <v>145</v>
      </c>
      <c r="K14283" t="s">
        <v>137</v>
      </c>
      <c r="L14283">
        <f>I14283*$Q$2/100/1000</f>
        <v>2.8489999999999999E-4</v>
      </c>
    </row>
    <row r="14284" spans="1:12">
      <c r="A14284" s="118">
        <v>45200</v>
      </c>
      <c r="B14284" t="s">
        <v>333</v>
      </c>
      <c r="C14284" t="s">
        <v>332</v>
      </c>
      <c r="D14284" t="s">
        <v>705</v>
      </c>
      <c r="E14284" t="s">
        <v>891</v>
      </c>
      <c r="F14284" t="s">
        <v>809</v>
      </c>
      <c r="G14284" t="s">
        <v>808</v>
      </c>
      <c r="H14284" t="s">
        <v>327</v>
      </c>
      <c r="I14284">
        <v>77</v>
      </c>
      <c r="J14284" t="s">
        <v>145</v>
      </c>
      <c r="K14284" t="s">
        <v>137</v>
      </c>
      <c r="L14284">
        <f>I14284*$Q$2/100/1000</f>
        <v>2.8489999999999999E-4</v>
      </c>
    </row>
    <row r="14285" spans="1:12">
      <c r="A14285" s="118">
        <v>45200</v>
      </c>
      <c r="B14285" t="s">
        <v>333</v>
      </c>
      <c r="C14285" t="s">
        <v>332</v>
      </c>
      <c r="D14285" t="s">
        <v>613</v>
      </c>
      <c r="E14285" t="s">
        <v>890</v>
      </c>
      <c r="F14285" t="s">
        <v>809</v>
      </c>
      <c r="G14285" t="s">
        <v>808</v>
      </c>
      <c r="H14285" t="s">
        <v>327</v>
      </c>
      <c r="I14285">
        <v>77</v>
      </c>
      <c r="J14285" t="s">
        <v>145</v>
      </c>
      <c r="K14285" t="s">
        <v>137</v>
      </c>
      <c r="L14285">
        <f>I14285*$Q$2/100/1000</f>
        <v>2.8489999999999999E-4</v>
      </c>
    </row>
    <row r="14286" spans="1:12">
      <c r="A14286" s="118">
        <v>45200</v>
      </c>
      <c r="B14286" t="s">
        <v>333</v>
      </c>
      <c r="C14286" t="s">
        <v>332</v>
      </c>
      <c r="D14286" t="s">
        <v>703</v>
      </c>
      <c r="E14286" t="s">
        <v>889</v>
      </c>
      <c r="F14286" t="s">
        <v>809</v>
      </c>
      <c r="G14286" t="s">
        <v>808</v>
      </c>
      <c r="H14286" t="s">
        <v>327</v>
      </c>
      <c r="I14286">
        <v>77</v>
      </c>
      <c r="J14286" t="s">
        <v>145</v>
      </c>
      <c r="K14286" t="s">
        <v>137</v>
      </c>
      <c r="L14286">
        <f>I14286*$Q$2/100/1000</f>
        <v>2.8489999999999999E-4</v>
      </c>
    </row>
    <row r="14287" spans="1:12">
      <c r="A14287" s="118">
        <v>45200</v>
      </c>
      <c r="B14287" t="s">
        <v>333</v>
      </c>
      <c r="C14287" t="s">
        <v>332</v>
      </c>
      <c r="D14287" t="s">
        <v>386</v>
      </c>
      <c r="E14287" t="s">
        <v>888</v>
      </c>
      <c r="F14287" t="s">
        <v>809</v>
      </c>
      <c r="G14287" t="s">
        <v>808</v>
      </c>
      <c r="H14287" t="s">
        <v>327</v>
      </c>
      <c r="I14287">
        <v>77</v>
      </c>
      <c r="J14287" t="s">
        <v>145</v>
      </c>
      <c r="K14287" t="s">
        <v>137</v>
      </c>
      <c r="L14287">
        <f>I14287*$Q$2/100/1000</f>
        <v>2.8489999999999999E-4</v>
      </c>
    </row>
    <row r="14288" spans="1:12">
      <c r="A14288" s="118">
        <v>45200</v>
      </c>
      <c r="B14288" t="s">
        <v>333</v>
      </c>
      <c r="C14288" t="s">
        <v>332</v>
      </c>
      <c r="D14288" t="s">
        <v>700</v>
      </c>
      <c r="E14288" t="s">
        <v>887</v>
      </c>
      <c r="F14288" t="s">
        <v>809</v>
      </c>
      <c r="G14288" t="s">
        <v>808</v>
      </c>
      <c r="H14288" t="s">
        <v>327</v>
      </c>
      <c r="I14288">
        <v>77</v>
      </c>
      <c r="J14288" t="s">
        <v>145</v>
      </c>
      <c r="K14288" t="s">
        <v>137</v>
      </c>
      <c r="L14288">
        <f>I14288*$Q$2/100/1000</f>
        <v>2.8489999999999999E-4</v>
      </c>
    </row>
    <row r="14289" spans="1:12">
      <c r="A14289" s="118">
        <v>45261</v>
      </c>
      <c r="B14289" t="s">
        <v>144</v>
      </c>
      <c r="C14289" t="s">
        <v>143</v>
      </c>
      <c r="D14289" t="s">
        <v>886</v>
      </c>
      <c r="E14289" t="s">
        <v>885</v>
      </c>
      <c r="F14289">
        <v>101014001</v>
      </c>
      <c r="G14289" t="s">
        <v>884</v>
      </c>
      <c r="H14289" t="s">
        <v>139</v>
      </c>
      <c r="I14289">
        <v>22.2</v>
      </c>
      <c r="J14289" t="s">
        <v>138</v>
      </c>
      <c r="K14289" t="s">
        <v>137</v>
      </c>
      <c r="L14289">
        <f>I14289*$Q$2/1000</f>
        <v>8.2140000000000008E-3</v>
      </c>
    </row>
    <row r="14290" spans="1:12">
      <c r="A14290" s="118">
        <v>45261</v>
      </c>
      <c r="B14290" t="s">
        <v>144</v>
      </c>
      <c r="C14290" t="s">
        <v>143</v>
      </c>
      <c r="D14290" t="s">
        <v>165</v>
      </c>
      <c r="E14290" t="s">
        <v>883</v>
      </c>
      <c r="F14290">
        <v>101017188</v>
      </c>
      <c r="G14290" t="s">
        <v>163</v>
      </c>
      <c r="H14290" t="s">
        <v>139</v>
      </c>
      <c r="I14290">
        <v>22.2</v>
      </c>
      <c r="J14290" t="s">
        <v>138</v>
      </c>
      <c r="K14290" t="s">
        <v>137</v>
      </c>
      <c r="L14290">
        <f>I14290*$Q$2/1000</f>
        <v>8.2140000000000008E-3</v>
      </c>
    </row>
    <row r="14291" spans="1:12">
      <c r="A14291" s="118">
        <v>45261</v>
      </c>
      <c r="B14291" t="s">
        <v>144</v>
      </c>
      <c r="C14291" t="s">
        <v>143</v>
      </c>
      <c r="D14291" t="s">
        <v>882</v>
      </c>
      <c r="E14291" t="s">
        <v>881</v>
      </c>
      <c r="F14291" t="s">
        <v>153</v>
      </c>
      <c r="G14291" t="s">
        <v>152</v>
      </c>
      <c r="H14291" t="s">
        <v>139</v>
      </c>
      <c r="I14291">
        <v>22.2</v>
      </c>
      <c r="J14291" t="s">
        <v>138</v>
      </c>
      <c r="K14291" t="s">
        <v>137</v>
      </c>
      <c r="L14291">
        <f>I14291*$Q$2/1000</f>
        <v>8.2140000000000008E-3</v>
      </c>
    </row>
    <row r="14292" spans="1:12">
      <c r="A14292" s="118">
        <v>45200</v>
      </c>
      <c r="B14292" t="s">
        <v>333</v>
      </c>
      <c r="C14292" t="s">
        <v>332</v>
      </c>
      <c r="D14292" t="s">
        <v>404</v>
      </c>
      <c r="E14292" t="s">
        <v>880</v>
      </c>
      <c r="F14292" t="s">
        <v>809</v>
      </c>
      <c r="G14292" t="s">
        <v>808</v>
      </c>
      <c r="H14292" t="s">
        <v>327</v>
      </c>
      <c r="I14292">
        <v>77</v>
      </c>
      <c r="J14292" t="s">
        <v>145</v>
      </c>
      <c r="K14292" t="s">
        <v>137</v>
      </c>
      <c r="L14292">
        <f>I14292*$Q$2/100/1000</f>
        <v>2.8489999999999999E-4</v>
      </c>
    </row>
    <row r="14293" spans="1:12">
      <c r="A14293" s="118">
        <v>45200</v>
      </c>
      <c r="B14293" t="s">
        <v>333</v>
      </c>
      <c r="C14293" t="s">
        <v>332</v>
      </c>
      <c r="D14293" t="s">
        <v>374</v>
      </c>
      <c r="E14293" t="s">
        <v>879</v>
      </c>
      <c r="F14293" t="s">
        <v>809</v>
      </c>
      <c r="G14293" t="s">
        <v>808</v>
      </c>
      <c r="H14293" t="s">
        <v>327</v>
      </c>
      <c r="I14293">
        <v>77</v>
      </c>
      <c r="J14293" t="s">
        <v>145</v>
      </c>
      <c r="K14293" t="s">
        <v>137</v>
      </c>
      <c r="L14293">
        <f>I14293*$Q$2/100/1000</f>
        <v>2.8489999999999999E-4</v>
      </c>
    </row>
    <row r="14294" spans="1:12">
      <c r="A14294" s="118">
        <v>45200</v>
      </c>
      <c r="B14294" t="s">
        <v>333</v>
      </c>
      <c r="C14294" t="s">
        <v>332</v>
      </c>
      <c r="D14294" t="s">
        <v>394</v>
      </c>
      <c r="E14294" t="s">
        <v>878</v>
      </c>
      <c r="F14294" t="s">
        <v>809</v>
      </c>
      <c r="G14294" t="s">
        <v>808</v>
      </c>
      <c r="H14294" t="s">
        <v>327</v>
      </c>
      <c r="I14294">
        <v>77</v>
      </c>
      <c r="J14294" t="s">
        <v>145</v>
      </c>
      <c r="K14294" t="s">
        <v>137</v>
      </c>
      <c r="L14294">
        <f>I14294*$Q$2/100/1000</f>
        <v>2.8489999999999999E-4</v>
      </c>
    </row>
    <row r="14295" spans="1:12">
      <c r="A14295" s="118">
        <v>45200</v>
      </c>
      <c r="B14295" t="s">
        <v>333</v>
      </c>
      <c r="C14295" t="s">
        <v>332</v>
      </c>
      <c r="D14295" t="s">
        <v>392</v>
      </c>
      <c r="E14295" t="s">
        <v>877</v>
      </c>
      <c r="F14295" t="s">
        <v>809</v>
      </c>
      <c r="G14295" t="s">
        <v>808</v>
      </c>
      <c r="H14295" t="s">
        <v>327</v>
      </c>
      <c r="I14295">
        <v>77</v>
      </c>
      <c r="J14295" t="s">
        <v>145</v>
      </c>
      <c r="K14295" t="s">
        <v>137</v>
      </c>
      <c r="L14295">
        <f>I14295*$Q$2/100/1000</f>
        <v>2.8489999999999999E-4</v>
      </c>
    </row>
    <row r="14296" spans="1:12">
      <c r="A14296" s="118">
        <v>45261</v>
      </c>
      <c r="B14296" t="s">
        <v>460</v>
      </c>
      <c r="C14296" t="s">
        <v>459</v>
      </c>
      <c r="D14296" t="s">
        <v>876</v>
      </c>
      <c r="E14296" t="s">
        <v>875</v>
      </c>
      <c r="F14296">
        <v>50200869</v>
      </c>
      <c r="G14296" t="s">
        <v>456</v>
      </c>
      <c r="H14296" t="s">
        <v>455</v>
      </c>
      <c r="I14296">
        <v>103.6</v>
      </c>
      <c r="J14296" t="s">
        <v>145</v>
      </c>
      <c r="K14296" t="s">
        <v>137</v>
      </c>
      <c r="L14296">
        <f>I14296*$Q$2/100/1000</f>
        <v>3.8331999999999998E-4</v>
      </c>
    </row>
    <row r="14297" spans="1:12">
      <c r="A14297" s="118">
        <v>45200</v>
      </c>
      <c r="B14297" t="s">
        <v>333</v>
      </c>
      <c r="C14297" t="s">
        <v>332</v>
      </c>
      <c r="D14297" t="s">
        <v>390</v>
      </c>
      <c r="E14297" t="s">
        <v>874</v>
      </c>
      <c r="F14297" t="s">
        <v>809</v>
      </c>
      <c r="G14297" t="s">
        <v>808</v>
      </c>
      <c r="H14297" t="s">
        <v>327</v>
      </c>
      <c r="I14297">
        <v>77</v>
      </c>
      <c r="J14297" t="s">
        <v>145</v>
      </c>
      <c r="K14297" t="s">
        <v>137</v>
      </c>
      <c r="L14297">
        <f>I14297*$Q$2/100/1000</f>
        <v>2.8489999999999999E-4</v>
      </c>
    </row>
    <row r="14298" spans="1:12">
      <c r="A14298" s="118">
        <v>45261</v>
      </c>
      <c r="B14298" t="s">
        <v>460</v>
      </c>
      <c r="C14298" t="s">
        <v>459</v>
      </c>
      <c r="D14298" t="s">
        <v>756</v>
      </c>
      <c r="E14298" t="s">
        <v>873</v>
      </c>
      <c r="F14298">
        <v>101044943</v>
      </c>
      <c r="G14298" t="s">
        <v>872</v>
      </c>
      <c r="H14298" t="s">
        <v>455</v>
      </c>
      <c r="I14298">
        <v>103.6</v>
      </c>
      <c r="J14298" t="s">
        <v>145</v>
      </c>
      <c r="K14298" t="s">
        <v>137</v>
      </c>
      <c r="L14298">
        <f>I14298*$Q$2/100/1000</f>
        <v>3.8331999999999998E-4</v>
      </c>
    </row>
    <row r="14299" spans="1:12">
      <c r="A14299" s="118">
        <v>45261</v>
      </c>
      <c r="B14299" t="s">
        <v>460</v>
      </c>
      <c r="C14299" t="s">
        <v>459</v>
      </c>
      <c r="D14299" t="s">
        <v>871</v>
      </c>
      <c r="E14299" t="s">
        <v>870</v>
      </c>
      <c r="F14299">
        <v>50200855</v>
      </c>
      <c r="G14299" t="s">
        <v>869</v>
      </c>
      <c r="H14299" t="s">
        <v>455</v>
      </c>
      <c r="I14299">
        <v>103.6</v>
      </c>
      <c r="J14299" t="s">
        <v>145</v>
      </c>
      <c r="K14299" t="s">
        <v>137</v>
      </c>
      <c r="L14299">
        <f>I14299*$Q$2/100/1000</f>
        <v>3.8331999999999998E-4</v>
      </c>
    </row>
    <row r="14300" spans="1:12">
      <c r="A14300" s="118">
        <v>45261</v>
      </c>
      <c r="B14300" t="s">
        <v>868</v>
      </c>
      <c r="C14300" t="s">
        <v>867</v>
      </c>
      <c r="D14300" t="s">
        <v>866</v>
      </c>
      <c r="E14300" t="s">
        <v>865</v>
      </c>
      <c r="F14300">
        <v>42203630</v>
      </c>
      <c r="G14300" t="s">
        <v>864</v>
      </c>
      <c r="H14300" t="s">
        <v>863</v>
      </c>
      <c r="I14300">
        <f>1958*2</f>
        <v>3916</v>
      </c>
      <c r="J14300" t="s">
        <v>145</v>
      </c>
      <c r="K14300" t="s">
        <v>137</v>
      </c>
      <c r="L14300">
        <f>I14300*$Q$5/100/1000</f>
        <v>3.9815929999999999E-2</v>
      </c>
    </row>
    <row r="14301" spans="1:12">
      <c r="A14301" s="118">
        <v>45139</v>
      </c>
      <c r="B14301" t="s">
        <v>229</v>
      </c>
      <c r="C14301" t="s">
        <v>228</v>
      </c>
      <c r="D14301" t="s">
        <v>862</v>
      </c>
      <c r="E14301" t="s">
        <v>861</v>
      </c>
      <c r="F14301" s="119">
        <v>101046025</v>
      </c>
      <c r="G14301" t="s">
        <v>732</v>
      </c>
      <c r="H14301" t="s">
        <v>224</v>
      </c>
      <c r="I14301">
        <v>5.8</v>
      </c>
      <c r="J14301" t="s">
        <v>223</v>
      </c>
      <c r="K14301" t="s">
        <v>137</v>
      </c>
      <c r="L14301">
        <f>I14301*$Q$5/1000</f>
        <v>5.8971500000000003E-3</v>
      </c>
    </row>
    <row r="14302" spans="1:12">
      <c r="A14302" s="118">
        <v>45261</v>
      </c>
      <c r="B14302" t="s">
        <v>443</v>
      </c>
      <c r="C14302" t="s">
        <v>442</v>
      </c>
      <c r="D14302" t="s">
        <v>441</v>
      </c>
      <c r="E14302" t="s">
        <v>860</v>
      </c>
      <c r="F14302" t="s">
        <v>463</v>
      </c>
      <c r="G14302" t="s">
        <v>462</v>
      </c>
      <c r="H14302" s="122" t="s">
        <v>437</v>
      </c>
      <c r="I14302">
        <v>4725</v>
      </c>
      <c r="J14302" t="s">
        <v>199</v>
      </c>
      <c r="K14302" t="s">
        <v>198</v>
      </c>
      <c r="L14302">
        <f>I14302*$Q$4*2.2/1000</f>
        <v>18.279100224000004</v>
      </c>
    </row>
    <row r="14303" spans="1:12">
      <c r="A14303" s="118">
        <v>45261</v>
      </c>
      <c r="B14303" t="s">
        <v>443</v>
      </c>
      <c r="C14303" t="s">
        <v>442</v>
      </c>
      <c r="D14303" t="s">
        <v>441</v>
      </c>
      <c r="E14303" t="s">
        <v>859</v>
      </c>
      <c r="F14303" t="s">
        <v>463</v>
      </c>
      <c r="G14303" t="s">
        <v>462</v>
      </c>
      <c r="H14303" s="122" t="s">
        <v>437</v>
      </c>
      <c r="I14303">
        <v>4725</v>
      </c>
      <c r="J14303" t="s">
        <v>199</v>
      </c>
      <c r="K14303" t="s">
        <v>198</v>
      </c>
      <c r="L14303">
        <f>I14303*$Q$4*2.2/1000</f>
        <v>18.279100224000004</v>
      </c>
    </row>
    <row r="14304" spans="1:12">
      <c r="A14304" s="118">
        <v>45261</v>
      </c>
      <c r="B14304" t="s">
        <v>856</v>
      </c>
      <c r="C14304" t="s">
        <v>855</v>
      </c>
      <c r="D14304" t="s">
        <v>854</v>
      </c>
      <c r="E14304" t="s">
        <v>858</v>
      </c>
      <c r="F14304">
        <v>101049193</v>
      </c>
      <c r="G14304" t="s">
        <v>857</v>
      </c>
      <c r="H14304" s="123" t="s">
        <v>851</v>
      </c>
      <c r="I14304">
        <v>5214</v>
      </c>
      <c r="J14304" t="s">
        <v>173</v>
      </c>
      <c r="K14304" t="s">
        <v>172</v>
      </c>
      <c r="L14304">
        <f>I14304*$Q$3*2.5/1000</f>
        <v>0.4181628</v>
      </c>
    </row>
    <row r="14305" spans="1:12">
      <c r="A14305" s="118">
        <v>45261</v>
      </c>
      <c r="B14305" t="s">
        <v>856</v>
      </c>
      <c r="C14305" t="s">
        <v>855</v>
      </c>
      <c r="D14305" t="s">
        <v>854</v>
      </c>
      <c r="E14305" t="s">
        <v>853</v>
      </c>
      <c r="F14305">
        <v>13206361</v>
      </c>
      <c r="G14305" t="s">
        <v>852</v>
      </c>
      <c r="H14305" s="123" t="s">
        <v>851</v>
      </c>
      <c r="I14305">
        <v>5214</v>
      </c>
      <c r="J14305" t="s">
        <v>173</v>
      </c>
      <c r="K14305" t="s">
        <v>172</v>
      </c>
      <c r="L14305">
        <f>I14305*$Q$3*2.5/1000</f>
        <v>0.4181628</v>
      </c>
    </row>
    <row r="14306" spans="1:12">
      <c r="A14306" s="118">
        <v>45200</v>
      </c>
      <c r="B14306" t="s">
        <v>333</v>
      </c>
      <c r="C14306" t="s">
        <v>332</v>
      </c>
      <c r="D14306" t="s">
        <v>422</v>
      </c>
      <c r="E14306" t="s">
        <v>850</v>
      </c>
      <c r="F14306" t="s">
        <v>809</v>
      </c>
      <c r="G14306" t="s">
        <v>808</v>
      </c>
      <c r="H14306" t="s">
        <v>327</v>
      </c>
      <c r="I14306">
        <v>77</v>
      </c>
      <c r="J14306" t="s">
        <v>145</v>
      </c>
      <c r="K14306" t="s">
        <v>137</v>
      </c>
      <c r="L14306">
        <f>I14306*$Q$2/100/1000</f>
        <v>2.8489999999999999E-4</v>
      </c>
    </row>
    <row r="14307" spans="1:12">
      <c r="A14307" s="118">
        <v>45200</v>
      </c>
      <c r="B14307" t="s">
        <v>333</v>
      </c>
      <c r="C14307" t="s">
        <v>332</v>
      </c>
      <c r="D14307" t="s">
        <v>547</v>
      </c>
      <c r="E14307" t="s">
        <v>849</v>
      </c>
      <c r="F14307" t="s">
        <v>809</v>
      </c>
      <c r="G14307" t="s">
        <v>808</v>
      </c>
      <c r="H14307" t="s">
        <v>327</v>
      </c>
      <c r="I14307">
        <v>77</v>
      </c>
      <c r="J14307" t="s">
        <v>145</v>
      </c>
      <c r="K14307" t="s">
        <v>137</v>
      </c>
      <c r="L14307">
        <f>I14307*$Q$2/100/1000</f>
        <v>2.8489999999999999E-4</v>
      </c>
    </row>
    <row r="14308" spans="1:12">
      <c r="A14308" s="118">
        <v>45200</v>
      </c>
      <c r="B14308" t="s">
        <v>333</v>
      </c>
      <c r="C14308" t="s">
        <v>332</v>
      </c>
      <c r="D14308" t="s">
        <v>428</v>
      </c>
      <c r="E14308" t="s">
        <v>848</v>
      </c>
      <c r="F14308" t="s">
        <v>809</v>
      </c>
      <c r="G14308" t="s">
        <v>808</v>
      </c>
      <c r="H14308" t="s">
        <v>327</v>
      </c>
      <c r="I14308">
        <v>77</v>
      </c>
      <c r="J14308" t="s">
        <v>145</v>
      </c>
      <c r="K14308" t="s">
        <v>137</v>
      </c>
      <c r="L14308">
        <f>I14308*$Q$2/100/1000</f>
        <v>2.8489999999999999E-4</v>
      </c>
    </row>
    <row r="14309" spans="1:12">
      <c r="A14309" s="118">
        <v>45200</v>
      </c>
      <c r="B14309" t="s">
        <v>333</v>
      </c>
      <c r="C14309" t="s">
        <v>332</v>
      </c>
      <c r="D14309" t="s">
        <v>431</v>
      </c>
      <c r="E14309" t="s">
        <v>847</v>
      </c>
      <c r="F14309" t="s">
        <v>809</v>
      </c>
      <c r="G14309" t="s">
        <v>808</v>
      </c>
      <c r="H14309" t="s">
        <v>327</v>
      </c>
      <c r="I14309">
        <v>77</v>
      </c>
      <c r="J14309" t="s">
        <v>145</v>
      </c>
      <c r="K14309" t="s">
        <v>137</v>
      </c>
      <c r="L14309">
        <f>I14309*$Q$2/100/1000</f>
        <v>2.8489999999999999E-4</v>
      </c>
    </row>
    <row r="14310" spans="1:12">
      <c r="A14310" s="118">
        <v>45261</v>
      </c>
      <c r="B14310" t="s">
        <v>305</v>
      </c>
      <c r="C14310" t="s">
        <v>304</v>
      </c>
      <c r="D14310" t="s">
        <v>688</v>
      </c>
      <c r="E14310" t="s">
        <v>846</v>
      </c>
      <c r="F14310" t="s">
        <v>482</v>
      </c>
      <c r="G14310" t="s">
        <v>481</v>
      </c>
      <c r="H14310" t="s">
        <v>300</v>
      </c>
      <c r="I14310">
        <v>12.8</v>
      </c>
      <c r="J14310" t="s">
        <v>145</v>
      </c>
      <c r="K14310" t="s">
        <v>137</v>
      </c>
      <c r="L14310">
        <f>I14310*$Q$2/100/1000</f>
        <v>4.7360000000000001E-5</v>
      </c>
    </row>
    <row r="14311" spans="1:12">
      <c r="A14311" s="118">
        <v>45200</v>
      </c>
      <c r="B14311" t="s">
        <v>333</v>
      </c>
      <c r="C14311" t="s">
        <v>332</v>
      </c>
      <c r="D14311" t="s">
        <v>526</v>
      </c>
      <c r="E14311" t="s">
        <v>845</v>
      </c>
      <c r="F14311" t="s">
        <v>809</v>
      </c>
      <c r="G14311" t="s">
        <v>808</v>
      </c>
      <c r="H14311" t="s">
        <v>327</v>
      </c>
      <c r="I14311">
        <v>77</v>
      </c>
      <c r="J14311" t="s">
        <v>145</v>
      </c>
      <c r="K14311" t="s">
        <v>137</v>
      </c>
      <c r="L14311">
        <f>I14311*$Q$2/100/1000</f>
        <v>2.8489999999999999E-4</v>
      </c>
    </row>
    <row r="14312" spans="1:12">
      <c r="A14312" s="118">
        <v>45200</v>
      </c>
      <c r="B14312" t="s">
        <v>333</v>
      </c>
      <c r="C14312" t="s">
        <v>332</v>
      </c>
      <c r="D14312" t="s">
        <v>354</v>
      </c>
      <c r="E14312" t="s">
        <v>844</v>
      </c>
      <c r="F14312" t="s">
        <v>809</v>
      </c>
      <c r="G14312" t="s">
        <v>808</v>
      </c>
      <c r="H14312" t="s">
        <v>327</v>
      </c>
      <c r="I14312">
        <v>77</v>
      </c>
      <c r="J14312" t="s">
        <v>145</v>
      </c>
      <c r="K14312" t="s">
        <v>137</v>
      </c>
      <c r="L14312">
        <f>I14312*$Q$2/100/1000</f>
        <v>2.8489999999999999E-4</v>
      </c>
    </row>
    <row r="14313" spans="1:12">
      <c r="A14313" s="118">
        <v>45200</v>
      </c>
      <c r="B14313" t="s">
        <v>333</v>
      </c>
      <c r="C14313" t="s">
        <v>332</v>
      </c>
      <c r="D14313" t="s">
        <v>501</v>
      </c>
      <c r="E14313" t="s">
        <v>843</v>
      </c>
      <c r="F14313" t="s">
        <v>809</v>
      </c>
      <c r="G14313" t="s">
        <v>808</v>
      </c>
      <c r="H14313" t="s">
        <v>327</v>
      </c>
      <c r="I14313">
        <v>77</v>
      </c>
      <c r="J14313" t="s">
        <v>145</v>
      </c>
      <c r="K14313" t="s">
        <v>137</v>
      </c>
      <c r="L14313">
        <f>I14313*$Q$2/100/1000</f>
        <v>2.8489999999999999E-4</v>
      </c>
    </row>
    <row r="14314" spans="1:12">
      <c r="A14314" s="118">
        <v>45200</v>
      </c>
      <c r="B14314" t="s">
        <v>333</v>
      </c>
      <c r="C14314" t="s">
        <v>332</v>
      </c>
      <c r="D14314" t="s">
        <v>349</v>
      </c>
      <c r="E14314" t="s">
        <v>842</v>
      </c>
      <c r="F14314" t="s">
        <v>809</v>
      </c>
      <c r="G14314" t="s">
        <v>808</v>
      </c>
      <c r="H14314" t="s">
        <v>327</v>
      </c>
      <c r="I14314">
        <v>77</v>
      </c>
      <c r="J14314" t="s">
        <v>145</v>
      </c>
      <c r="K14314" t="s">
        <v>137</v>
      </c>
      <c r="L14314">
        <f>I14314*$Q$2/100/1000</f>
        <v>2.8489999999999999E-4</v>
      </c>
    </row>
    <row r="14315" spans="1:12">
      <c r="A14315" s="118">
        <v>45200</v>
      </c>
      <c r="B14315" t="s">
        <v>333</v>
      </c>
      <c r="C14315" t="s">
        <v>332</v>
      </c>
      <c r="D14315" t="s">
        <v>347</v>
      </c>
      <c r="E14315" t="s">
        <v>841</v>
      </c>
      <c r="F14315" t="s">
        <v>809</v>
      </c>
      <c r="G14315" t="s">
        <v>808</v>
      </c>
      <c r="H14315" t="s">
        <v>327</v>
      </c>
      <c r="I14315">
        <v>77</v>
      </c>
      <c r="J14315" t="s">
        <v>145</v>
      </c>
      <c r="K14315" t="s">
        <v>137</v>
      </c>
      <c r="L14315">
        <f>I14315*$Q$2/100/1000</f>
        <v>2.8489999999999999E-4</v>
      </c>
    </row>
    <row r="14316" spans="1:12">
      <c r="A14316" s="118">
        <v>45261</v>
      </c>
      <c r="B14316" t="s">
        <v>460</v>
      </c>
      <c r="C14316" t="s">
        <v>459</v>
      </c>
      <c r="D14316" t="s">
        <v>730</v>
      </c>
      <c r="E14316" t="s">
        <v>840</v>
      </c>
      <c r="F14316">
        <v>79208527</v>
      </c>
      <c r="G14316" t="s">
        <v>839</v>
      </c>
      <c r="H14316" t="s">
        <v>455</v>
      </c>
      <c r="I14316">
        <v>103.6</v>
      </c>
      <c r="J14316" t="s">
        <v>145</v>
      </c>
      <c r="K14316" t="s">
        <v>137</v>
      </c>
      <c r="L14316">
        <f>I14316*$Q$2/100/1000</f>
        <v>3.8331999999999998E-4</v>
      </c>
    </row>
    <row r="14317" spans="1:12">
      <c r="A14317" s="118">
        <v>45200</v>
      </c>
      <c r="B14317" t="s">
        <v>333</v>
      </c>
      <c r="C14317" t="s">
        <v>332</v>
      </c>
      <c r="D14317" t="s">
        <v>345</v>
      </c>
      <c r="E14317" t="s">
        <v>838</v>
      </c>
      <c r="F14317" t="s">
        <v>809</v>
      </c>
      <c r="G14317" t="s">
        <v>808</v>
      </c>
      <c r="H14317" t="s">
        <v>327</v>
      </c>
      <c r="I14317">
        <v>77</v>
      </c>
      <c r="J14317" t="s">
        <v>145</v>
      </c>
      <c r="K14317" t="s">
        <v>137</v>
      </c>
      <c r="L14317">
        <f>I14317*$Q$2/100/1000</f>
        <v>2.8489999999999999E-4</v>
      </c>
    </row>
    <row r="14318" spans="1:12">
      <c r="A14318" s="118">
        <v>45200</v>
      </c>
      <c r="B14318" t="s">
        <v>333</v>
      </c>
      <c r="C14318" t="s">
        <v>332</v>
      </c>
      <c r="D14318" t="s">
        <v>343</v>
      </c>
      <c r="E14318" t="s">
        <v>837</v>
      </c>
      <c r="F14318" t="s">
        <v>809</v>
      </c>
      <c r="G14318" t="s">
        <v>808</v>
      </c>
      <c r="H14318" t="s">
        <v>327</v>
      </c>
      <c r="I14318">
        <v>77</v>
      </c>
      <c r="J14318" t="s">
        <v>145</v>
      </c>
      <c r="K14318" t="s">
        <v>137</v>
      </c>
      <c r="L14318">
        <f>I14318*$Q$2/100/1000</f>
        <v>2.8489999999999999E-4</v>
      </c>
    </row>
    <row r="14319" spans="1:12">
      <c r="A14319" s="118">
        <v>45261</v>
      </c>
      <c r="B14319" t="s">
        <v>460</v>
      </c>
      <c r="C14319" t="s">
        <v>459</v>
      </c>
      <c r="D14319" t="s">
        <v>836</v>
      </c>
      <c r="E14319" t="s">
        <v>835</v>
      </c>
      <c r="F14319" t="s">
        <v>834</v>
      </c>
      <c r="G14319" t="s">
        <v>833</v>
      </c>
      <c r="H14319" t="s">
        <v>455</v>
      </c>
      <c r="I14319">
        <v>103.6</v>
      </c>
      <c r="J14319" t="s">
        <v>145</v>
      </c>
      <c r="K14319" t="s">
        <v>137</v>
      </c>
      <c r="L14319">
        <f>I14319*$Q$2/100/1000</f>
        <v>3.8331999999999998E-4</v>
      </c>
    </row>
    <row r="14320" spans="1:12">
      <c r="A14320" s="118">
        <v>45200</v>
      </c>
      <c r="B14320" t="s">
        <v>333</v>
      </c>
      <c r="C14320" t="s">
        <v>332</v>
      </c>
      <c r="D14320" t="s">
        <v>545</v>
      </c>
      <c r="E14320" t="s">
        <v>832</v>
      </c>
      <c r="F14320" t="s">
        <v>809</v>
      </c>
      <c r="G14320" t="s">
        <v>808</v>
      </c>
      <c r="H14320" t="s">
        <v>327</v>
      </c>
      <c r="I14320">
        <v>77</v>
      </c>
      <c r="J14320" t="s">
        <v>145</v>
      </c>
      <c r="K14320" t="s">
        <v>137</v>
      </c>
      <c r="L14320">
        <f>I14320*$Q$2/100/1000</f>
        <v>2.8489999999999999E-4</v>
      </c>
    </row>
    <row r="14321" spans="1:12">
      <c r="A14321" s="118">
        <v>45200</v>
      </c>
      <c r="B14321" t="s">
        <v>333</v>
      </c>
      <c r="C14321" t="s">
        <v>332</v>
      </c>
      <c r="D14321" t="s">
        <v>503</v>
      </c>
      <c r="E14321" t="s">
        <v>831</v>
      </c>
      <c r="F14321" t="s">
        <v>809</v>
      </c>
      <c r="G14321" t="s">
        <v>808</v>
      </c>
      <c r="H14321" t="s">
        <v>327</v>
      </c>
      <c r="I14321">
        <v>77</v>
      </c>
      <c r="J14321" t="s">
        <v>145</v>
      </c>
      <c r="K14321" t="s">
        <v>137</v>
      </c>
      <c r="L14321">
        <f>I14321*$Q$2/100/1000</f>
        <v>2.8489999999999999E-4</v>
      </c>
    </row>
    <row r="14322" spans="1:12">
      <c r="A14322" s="118">
        <v>45261</v>
      </c>
      <c r="B14322" t="s">
        <v>365</v>
      </c>
      <c r="C14322" t="s">
        <v>364</v>
      </c>
      <c r="D14322" t="s">
        <v>830</v>
      </c>
      <c r="E14322" t="s">
        <v>829</v>
      </c>
      <c r="F14322">
        <v>101034024</v>
      </c>
      <c r="G14322" t="s">
        <v>400</v>
      </c>
      <c r="H14322" t="s">
        <v>359</v>
      </c>
      <c r="I14322">
        <v>144</v>
      </c>
      <c r="J14322" t="s">
        <v>138</v>
      </c>
      <c r="K14322" t="s">
        <v>137</v>
      </c>
      <c r="L14322">
        <f>I14322*$Q$2/1000</f>
        <v>5.3280000000000001E-2</v>
      </c>
    </row>
    <row r="14323" spans="1:12">
      <c r="A14323" s="118">
        <v>45261</v>
      </c>
      <c r="B14323" t="s">
        <v>365</v>
      </c>
      <c r="C14323" t="s">
        <v>364</v>
      </c>
      <c r="D14323" t="s">
        <v>828</v>
      </c>
      <c r="E14323" t="s">
        <v>827</v>
      </c>
      <c r="F14323">
        <v>101034024</v>
      </c>
      <c r="G14323" t="s">
        <v>400</v>
      </c>
      <c r="H14323" t="s">
        <v>359</v>
      </c>
      <c r="I14323">
        <v>144</v>
      </c>
      <c r="J14323" t="s">
        <v>138</v>
      </c>
      <c r="K14323" t="s">
        <v>137</v>
      </c>
      <c r="L14323">
        <f>I14323*$Q$2/1000</f>
        <v>5.3280000000000001E-2</v>
      </c>
    </row>
    <row r="14324" spans="1:12">
      <c r="A14324" s="118">
        <v>45200</v>
      </c>
      <c r="B14324" t="s">
        <v>333</v>
      </c>
      <c r="C14324" t="s">
        <v>332</v>
      </c>
      <c r="D14324" t="s">
        <v>341</v>
      </c>
      <c r="E14324" t="s">
        <v>826</v>
      </c>
      <c r="F14324" t="s">
        <v>809</v>
      </c>
      <c r="G14324" t="s">
        <v>808</v>
      </c>
      <c r="H14324" t="s">
        <v>327</v>
      </c>
      <c r="I14324">
        <v>77</v>
      </c>
      <c r="J14324" t="s">
        <v>145</v>
      </c>
      <c r="K14324" t="s">
        <v>137</v>
      </c>
      <c r="L14324">
        <f>I14324*$Q$2/100/1000</f>
        <v>2.8489999999999999E-4</v>
      </c>
    </row>
    <row r="14325" spans="1:12">
      <c r="A14325" s="118">
        <v>45200</v>
      </c>
      <c r="B14325" t="s">
        <v>333</v>
      </c>
      <c r="C14325" t="s">
        <v>332</v>
      </c>
      <c r="D14325" t="s">
        <v>596</v>
      </c>
      <c r="E14325" t="s">
        <v>825</v>
      </c>
      <c r="F14325" t="s">
        <v>809</v>
      </c>
      <c r="G14325" t="s">
        <v>808</v>
      </c>
      <c r="H14325" t="s">
        <v>327</v>
      </c>
      <c r="I14325">
        <v>77</v>
      </c>
      <c r="J14325" t="s">
        <v>145</v>
      </c>
      <c r="K14325" t="s">
        <v>137</v>
      </c>
      <c r="L14325">
        <f>I14325*$Q$2/100/1000</f>
        <v>2.8489999999999999E-4</v>
      </c>
    </row>
    <row r="14326" spans="1:12">
      <c r="A14326" s="118">
        <v>45200</v>
      </c>
      <c r="B14326" t="s">
        <v>333</v>
      </c>
      <c r="C14326" t="s">
        <v>332</v>
      </c>
      <c r="D14326" t="s">
        <v>335</v>
      </c>
      <c r="E14326" t="s">
        <v>824</v>
      </c>
      <c r="F14326" t="s">
        <v>809</v>
      </c>
      <c r="G14326" t="s">
        <v>808</v>
      </c>
      <c r="H14326" t="s">
        <v>327</v>
      </c>
      <c r="I14326">
        <v>77</v>
      </c>
      <c r="J14326" t="s">
        <v>145</v>
      </c>
      <c r="K14326" t="s">
        <v>137</v>
      </c>
      <c r="L14326">
        <f>I14326*$Q$2/100/1000</f>
        <v>2.8489999999999999E-4</v>
      </c>
    </row>
    <row r="14327" spans="1:12">
      <c r="A14327" s="118">
        <v>45200</v>
      </c>
      <c r="B14327" t="s">
        <v>333</v>
      </c>
      <c r="C14327" t="s">
        <v>332</v>
      </c>
      <c r="D14327" t="s">
        <v>337</v>
      </c>
      <c r="E14327" t="s">
        <v>823</v>
      </c>
      <c r="F14327" t="s">
        <v>809</v>
      </c>
      <c r="G14327" t="s">
        <v>808</v>
      </c>
      <c r="H14327" t="s">
        <v>327</v>
      </c>
      <c r="I14327">
        <v>77</v>
      </c>
      <c r="J14327" t="s">
        <v>145</v>
      </c>
      <c r="K14327" t="s">
        <v>137</v>
      </c>
      <c r="L14327">
        <f>I14327*$Q$2/100/1000</f>
        <v>2.8489999999999999E-4</v>
      </c>
    </row>
    <row r="14328" spans="1:12">
      <c r="A14328" s="118">
        <v>45200</v>
      </c>
      <c r="B14328" t="s">
        <v>333</v>
      </c>
      <c r="C14328" t="s">
        <v>332</v>
      </c>
      <c r="D14328" t="s">
        <v>653</v>
      </c>
      <c r="E14328" t="s">
        <v>822</v>
      </c>
      <c r="F14328" t="s">
        <v>809</v>
      </c>
      <c r="G14328" t="s">
        <v>808</v>
      </c>
      <c r="H14328" t="s">
        <v>327</v>
      </c>
      <c r="I14328">
        <v>77</v>
      </c>
      <c r="J14328" t="s">
        <v>145</v>
      </c>
      <c r="K14328" t="s">
        <v>137</v>
      </c>
      <c r="L14328">
        <f>I14328*$Q$2/100/1000</f>
        <v>2.8489999999999999E-4</v>
      </c>
    </row>
    <row r="14329" spans="1:12">
      <c r="A14329" s="118">
        <v>45200</v>
      </c>
      <c r="B14329" t="s">
        <v>333</v>
      </c>
      <c r="C14329" t="s">
        <v>332</v>
      </c>
      <c r="D14329" t="s">
        <v>331</v>
      </c>
      <c r="E14329" t="s">
        <v>821</v>
      </c>
      <c r="F14329" t="s">
        <v>809</v>
      </c>
      <c r="G14329" t="s">
        <v>808</v>
      </c>
      <c r="H14329" t="s">
        <v>327</v>
      </c>
      <c r="I14329">
        <v>77</v>
      </c>
      <c r="J14329" t="s">
        <v>145</v>
      </c>
      <c r="K14329" t="s">
        <v>137</v>
      </c>
      <c r="L14329">
        <f>I14329*$Q$2/100/1000</f>
        <v>2.8489999999999999E-4</v>
      </c>
    </row>
    <row r="14330" spans="1:12">
      <c r="A14330" s="118">
        <v>45200</v>
      </c>
      <c r="B14330" t="s">
        <v>333</v>
      </c>
      <c r="C14330" t="s">
        <v>332</v>
      </c>
      <c r="D14330" t="s">
        <v>339</v>
      </c>
      <c r="E14330" t="s">
        <v>820</v>
      </c>
      <c r="F14330" t="s">
        <v>809</v>
      </c>
      <c r="G14330" t="s">
        <v>808</v>
      </c>
      <c r="H14330" t="s">
        <v>327</v>
      </c>
      <c r="I14330">
        <v>77</v>
      </c>
      <c r="J14330" t="s">
        <v>145</v>
      </c>
      <c r="K14330" t="s">
        <v>137</v>
      </c>
      <c r="L14330">
        <f>I14330*$Q$2/100/1000</f>
        <v>2.8489999999999999E-4</v>
      </c>
    </row>
    <row r="14331" spans="1:12">
      <c r="A14331" s="118">
        <v>45200</v>
      </c>
      <c r="B14331" t="s">
        <v>333</v>
      </c>
      <c r="C14331" t="s">
        <v>332</v>
      </c>
      <c r="D14331" t="s">
        <v>472</v>
      </c>
      <c r="E14331" t="s">
        <v>819</v>
      </c>
      <c r="F14331" t="s">
        <v>809</v>
      </c>
      <c r="G14331" t="s">
        <v>808</v>
      </c>
      <c r="H14331" t="s">
        <v>327</v>
      </c>
      <c r="I14331">
        <v>77</v>
      </c>
      <c r="J14331" t="s">
        <v>145</v>
      </c>
      <c r="K14331" t="s">
        <v>137</v>
      </c>
      <c r="L14331">
        <f>I14331*$Q$2/100/1000</f>
        <v>2.8489999999999999E-4</v>
      </c>
    </row>
    <row r="14332" spans="1:12">
      <c r="A14332" s="118">
        <v>45200</v>
      </c>
      <c r="B14332" t="s">
        <v>333</v>
      </c>
      <c r="C14332" t="s">
        <v>332</v>
      </c>
      <c r="D14332" t="s">
        <v>686</v>
      </c>
      <c r="E14332" t="s">
        <v>818</v>
      </c>
      <c r="F14332" t="s">
        <v>809</v>
      </c>
      <c r="G14332" t="s">
        <v>808</v>
      </c>
      <c r="H14332" t="s">
        <v>327</v>
      </c>
      <c r="I14332">
        <v>77</v>
      </c>
      <c r="J14332" t="s">
        <v>145</v>
      </c>
      <c r="K14332" t="s">
        <v>137</v>
      </c>
      <c r="L14332">
        <f>I14332*$Q$2/100/1000</f>
        <v>2.8489999999999999E-4</v>
      </c>
    </row>
    <row r="14333" spans="1:12">
      <c r="A14333" s="118">
        <v>45200</v>
      </c>
      <c r="B14333" t="s">
        <v>333</v>
      </c>
      <c r="C14333" t="s">
        <v>332</v>
      </c>
      <c r="D14333" t="s">
        <v>480</v>
      </c>
      <c r="E14333" t="s">
        <v>817</v>
      </c>
      <c r="F14333" t="s">
        <v>809</v>
      </c>
      <c r="G14333" t="s">
        <v>808</v>
      </c>
      <c r="H14333" t="s">
        <v>327</v>
      </c>
      <c r="I14333">
        <v>77</v>
      </c>
      <c r="J14333" t="s">
        <v>145</v>
      </c>
      <c r="K14333" t="s">
        <v>137</v>
      </c>
      <c r="L14333">
        <f>I14333*$Q$2/100/1000</f>
        <v>2.8489999999999999E-4</v>
      </c>
    </row>
    <row r="14334" spans="1:12">
      <c r="A14334" s="118">
        <v>45170</v>
      </c>
      <c r="B14334" t="s">
        <v>229</v>
      </c>
      <c r="C14334" t="s">
        <v>228</v>
      </c>
      <c r="D14334" t="s">
        <v>227</v>
      </c>
      <c r="E14334" t="s">
        <v>816</v>
      </c>
      <c r="F14334">
        <v>101044464</v>
      </c>
      <c r="G14334" t="s">
        <v>225</v>
      </c>
      <c r="H14334" t="s">
        <v>224</v>
      </c>
      <c r="I14334">
        <v>5.8</v>
      </c>
      <c r="J14334" t="s">
        <v>223</v>
      </c>
      <c r="K14334" t="s">
        <v>137</v>
      </c>
      <c r="L14334">
        <f>I14334*$Q$5/1000</f>
        <v>5.8971500000000003E-3</v>
      </c>
    </row>
    <row r="14335" spans="1:12">
      <c r="A14335" s="118">
        <v>45200</v>
      </c>
      <c r="B14335" t="s">
        <v>333</v>
      </c>
      <c r="C14335" t="s">
        <v>332</v>
      </c>
      <c r="D14335" t="s">
        <v>470</v>
      </c>
      <c r="E14335" t="s">
        <v>815</v>
      </c>
      <c r="F14335" t="s">
        <v>809</v>
      </c>
      <c r="G14335" t="s">
        <v>808</v>
      </c>
      <c r="H14335" t="s">
        <v>327</v>
      </c>
      <c r="I14335">
        <v>77</v>
      </c>
      <c r="J14335" t="s">
        <v>145</v>
      </c>
      <c r="K14335" t="s">
        <v>137</v>
      </c>
      <c r="L14335">
        <f>I14335*$Q$2/100/1000</f>
        <v>2.8489999999999999E-4</v>
      </c>
    </row>
    <row r="14336" spans="1:12">
      <c r="A14336" s="118">
        <v>45200</v>
      </c>
      <c r="B14336" t="s">
        <v>333</v>
      </c>
      <c r="C14336" t="s">
        <v>332</v>
      </c>
      <c r="D14336" t="s">
        <v>491</v>
      </c>
      <c r="E14336" t="s">
        <v>814</v>
      </c>
      <c r="F14336" t="s">
        <v>809</v>
      </c>
      <c r="G14336" t="s">
        <v>808</v>
      </c>
      <c r="H14336" t="s">
        <v>327</v>
      </c>
      <c r="I14336">
        <v>77</v>
      </c>
      <c r="J14336" t="s">
        <v>145</v>
      </c>
      <c r="K14336" t="s">
        <v>137</v>
      </c>
      <c r="L14336">
        <f>I14336*$Q$2/100/1000</f>
        <v>2.8489999999999999E-4</v>
      </c>
    </row>
    <row r="14337" spans="1:12">
      <c r="A14337" s="118">
        <v>45200</v>
      </c>
      <c r="B14337" t="s">
        <v>333</v>
      </c>
      <c r="C14337" t="s">
        <v>332</v>
      </c>
      <c r="D14337" t="s">
        <v>499</v>
      </c>
      <c r="E14337" t="s">
        <v>813</v>
      </c>
      <c r="F14337" t="s">
        <v>809</v>
      </c>
      <c r="G14337" t="s">
        <v>808</v>
      </c>
      <c r="H14337" t="s">
        <v>327</v>
      </c>
      <c r="I14337">
        <v>77</v>
      </c>
      <c r="J14337" t="s">
        <v>145</v>
      </c>
      <c r="K14337" t="s">
        <v>137</v>
      </c>
      <c r="L14337">
        <f>I14337*$Q$2/100/1000</f>
        <v>2.8489999999999999E-4</v>
      </c>
    </row>
    <row r="14338" spans="1:12">
      <c r="A14338" s="118">
        <v>45200</v>
      </c>
      <c r="B14338" t="s">
        <v>333</v>
      </c>
      <c r="C14338" t="s">
        <v>332</v>
      </c>
      <c r="D14338" t="s">
        <v>493</v>
      </c>
      <c r="E14338" t="s">
        <v>812</v>
      </c>
      <c r="F14338" t="s">
        <v>809</v>
      </c>
      <c r="G14338" t="s">
        <v>808</v>
      </c>
      <c r="H14338" t="s">
        <v>327</v>
      </c>
      <c r="I14338">
        <v>77</v>
      </c>
      <c r="J14338" t="s">
        <v>145</v>
      </c>
      <c r="K14338" t="s">
        <v>137</v>
      </c>
      <c r="L14338">
        <f>I14338*$Q$2/100/1000</f>
        <v>2.8489999999999999E-4</v>
      </c>
    </row>
    <row r="14339" spans="1:12">
      <c r="A14339" s="118">
        <v>45200</v>
      </c>
      <c r="B14339" t="s">
        <v>333</v>
      </c>
      <c r="C14339" t="s">
        <v>332</v>
      </c>
      <c r="D14339" t="s">
        <v>489</v>
      </c>
      <c r="E14339" t="s">
        <v>811</v>
      </c>
      <c r="F14339" t="s">
        <v>809</v>
      </c>
      <c r="G14339" t="s">
        <v>808</v>
      </c>
      <c r="H14339" t="s">
        <v>327</v>
      </c>
      <c r="I14339">
        <v>77</v>
      </c>
      <c r="J14339" t="s">
        <v>145</v>
      </c>
      <c r="K14339" t="s">
        <v>137</v>
      </c>
      <c r="L14339">
        <f>I14339*$Q$2/100/1000</f>
        <v>2.8489999999999999E-4</v>
      </c>
    </row>
    <row r="14340" spans="1:12">
      <c r="A14340" s="118">
        <v>45200</v>
      </c>
      <c r="B14340" t="s">
        <v>333</v>
      </c>
      <c r="C14340" t="s">
        <v>332</v>
      </c>
      <c r="D14340" t="s">
        <v>497</v>
      </c>
      <c r="E14340" t="s">
        <v>810</v>
      </c>
      <c r="F14340" t="s">
        <v>809</v>
      </c>
      <c r="G14340" t="s">
        <v>808</v>
      </c>
      <c r="H14340" t="s">
        <v>327</v>
      </c>
      <c r="I14340">
        <v>77</v>
      </c>
      <c r="J14340" t="s">
        <v>145</v>
      </c>
      <c r="K14340" t="s">
        <v>137</v>
      </c>
      <c r="L14340">
        <f>I14340*$Q$2/100/1000</f>
        <v>2.8489999999999999E-4</v>
      </c>
    </row>
    <row r="14341" spans="1:12">
      <c r="A14341" s="118">
        <v>45200</v>
      </c>
      <c r="B14341" t="s">
        <v>333</v>
      </c>
      <c r="C14341" t="s">
        <v>332</v>
      </c>
      <c r="D14341" t="s">
        <v>358</v>
      </c>
      <c r="E14341" t="s">
        <v>807</v>
      </c>
      <c r="F14341" t="s">
        <v>356</v>
      </c>
      <c r="G14341" t="s">
        <v>355</v>
      </c>
      <c r="H14341" t="s">
        <v>327</v>
      </c>
      <c r="I14341">
        <v>77</v>
      </c>
      <c r="J14341" t="s">
        <v>145</v>
      </c>
      <c r="K14341" t="s">
        <v>137</v>
      </c>
      <c r="L14341">
        <f>I14341*$Q$2/100/1000</f>
        <v>2.8489999999999999E-4</v>
      </c>
    </row>
    <row r="14342" spans="1:12">
      <c r="A14342" s="118">
        <v>45200</v>
      </c>
      <c r="B14342" t="s">
        <v>333</v>
      </c>
      <c r="C14342" t="s">
        <v>332</v>
      </c>
      <c r="D14342" t="s">
        <v>341</v>
      </c>
      <c r="E14342" t="s">
        <v>806</v>
      </c>
      <c r="F14342" t="s">
        <v>372</v>
      </c>
      <c r="G14342" t="s">
        <v>371</v>
      </c>
      <c r="H14342" t="s">
        <v>327</v>
      </c>
      <c r="I14342">
        <v>77</v>
      </c>
      <c r="J14342" t="s">
        <v>145</v>
      </c>
      <c r="K14342" t="s">
        <v>137</v>
      </c>
      <c r="L14342">
        <f>I14342*$Q$2/100/1000</f>
        <v>2.8489999999999999E-4</v>
      </c>
    </row>
    <row r="14343" spans="1:12">
      <c r="A14343" s="118">
        <v>45261</v>
      </c>
      <c r="B14343" t="s">
        <v>240</v>
      </c>
      <c r="C14343" t="s">
        <v>239</v>
      </c>
      <c r="D14343" t="s">
        <v>805</v>
      </c>
      <c r="E14343" t="s">
        <v>804</v>
      </c>
      <c r="F14343" t="s">
        <v>803</v>
      </c>
      <c r="G14343" t="s">
        <v>802</v>
      </c>
      <c r="H14343" t="s">
        <v>235</v>
      </c>
      <c r="I14343">
        <v>390</v>
      </c>
      <c r="J14343" t="s">
        <v>145</v>
      </c>
      <c r="K14343" t="s">
        <v>137</v>
      </c>
      <c r="L14343">
        <f>I14343*$Q$2/100/1000</f>
        <v>1.4430000000000001E-3</v>
      </c>
    </row>
    <row r="14344" spans="1:12">
      <c r="A14344" s="118">
        <v>45200</v>
      </c>
      <c r="B14344" t="s">
        <v>333</v>
      </c>
      <c r="C14344" t="s">
        <v>332</v>
      </c>
      <c r="D14344" t="s">
        <v>596</v>
      </c>
      <c r="E14344" t="s">
        <v>801</v>
      </c>
      <c r="F14344" t="s">
        <v>372</v>
      </c>
      <c r="G14344" t="s">
        <v>371</v>
      </c>
      <c r="H14344" t="s">
        <v>327</v>
      </c>
      <c r="I14344">
        <v>77</v>
      </c>
      <c r="J14344" t="s">
        <v>145</v>
      </c>
      <c r="K14344" t="s">
        <v>137</v>
      </c>
      <c r="L14344">
        <f>I14344*$Q$2/100/1000</f>
        <v>2.8489999999999999E-4</v>
      </c>
    </row>
    <row r="14345" spans="1:12">
      <c r="A14345" s="118">
        <v>45200</v>
      </c>
      <c r="B14345" t="s">
        <v>333</v>
      </c>
      <c r="C14345" t="s">
        <v>332</v>
      </c>
      <c r="D14345" t="s">
        <v>335</v>
      </c>
      <c r="E14345" t="s">
        <v>800</v>
      </c>
      <c r="F14345" t="s">
        <v>372</v>
      </c>
      <c r="G14345" t="s">
        <v>371</v>
      </c>
      <c r="H14345" t="s">
        <v>327</v>
      </c>
      <c r="I14345">
        <v>77</v>
      </c>
      <c r="J14345" t="s">
        <v>145</v>
      </c>
      <c r="K14345" t="s">
        <v>137</v>
      </c>
      <c r="L14345">
        <f>I14345*$Q$2/100/1000</f>
        <v>2.8489999999999999E-4</v>
      </c>
    </row>
    <row r="14346" spans="1:12">
      <c r="A14346" s="118">
        <v>45200</v>
      </c>
      <c r="B14346" t="s">
        <v>333</v>
      </c>
      <c r="C14346" t="s">
        <v>332</v>
      </c>
      <c r="D14346" t="s">
        <v>515</v>
      </c>
      <c r="E14346" t="s">
        <v>799</v>
      </c>
      <c r="F14346" t="s">
        <v>388</v>
      </c>
      <c r="G14346" t="s">
        <v>387</v>
      </c>
      <c r="H14346" t="s">
        <v>327</v>
      </c>
      <c r="I14346">
        <v>77</v>
      </c>
      <c r="J14346" t="s">
        <v>145</v>
      </c>
      <c r="K14346" t="s">
        <v>137</v>
      </c>
      <c r="L14346">
        <f>I14346*$Q$2/100/1000</f>
        <v>2.8489999999999999E-4</v>
      </c>
    </row>
    <row r="14347" spans="1:12">
      <c r="A14347" s="118">
        <v>45200</v>
      </c>
      <c r="B14347" t="s">
        <v>333</v>
      </c>
      <c r="C14347" t="s">
        <v>332</v>
      </c>
      <c r="D14347" t="s">
        <v>513</v>
      </c>
      <c r="E14347" t="s">
        <v>798</v>
      </c>
      <c r="F14347" t="s">
        <v>388</v>
      </c>
      <c r="G14347" t="s">
        <v>387</v>
      </c>
      <c r="H14347" t="s">
        <v>327</v>
      </c>
      <c r="I14347">
        <v>77</v>
      </c>
      <c r="J14347" t="s">
        <v>145</v>
      </c>
      <c r="K14347" t="s">
        <v>137</v>
      </c>
      <c r="L14347">
        <f>I14347*$Q$2/100/1000</f>
        <v>2.8489999999999999E-4</v>
      </c>
    </row>
    <row r="14348" spans="1:12">
      <c r="A14348" s="118">
        <v>45261</v>
      </c>
      <c r="B14348" t="s">
        <v>261</v>
      </c>
      <c r="C14348" t="s">
        <v>260</v>
      </c>
      <c r="D14348" t="s">
        <v>797</v>
      </c>
      <c r="E14348" t="s">
        <v>796</v>
      </c>
      <c r="F14348">
        <v>30202428</v>
      </c>
      <c r="G14348" t="s">
        <v>795</v>
      </c>
      <c r="H14348" t="s">
        <v>139</v>
      </c>
      <c r="I14348">
        <v>55</v>
      </c>
      <c r="J14348" t="s">
        <v>145</v>
      </c>
      <c r="K14348" t="s">
        <v>137</v>
      </c>
      <c r="L14348">
        <f>I14348*$Q$2/100/1000</f>
        <v>2.0350000000000001E-4</v>
      </c>
    </row>
    <row r="14349" spans="1:12">
      <c r="A14349" s="118">
        <v>45200</v>
      </c>
      <c r="B14349" t="s">
        <v>333</v>
      </c>
      <c r="C14349" t="s">
        <v>332</v>
      </c>
      <c r="D14349" t="s">
        <v>497</v>
      </c>
      <c r="E14349" t="s">
        <v>794</v>
      </c>
      <c r="F14349" t="s">
        <v>388</v>
      </c>
      <c r="G14349" t="s">
        <v>387</v>
      </c>
      <c r="H14349" t="s">
        <v>327</v>
      </c>
      <c r="I14349">
        <v>77</v>
      </c>
      <c r="J14349" t="s">
        <v>145</v>
      </c>
      <c r="K14349" t="s">
        <v>137</v>
      </c>
      <c r="L14349">
        <f>I14349*$Q$2/100/1000</f>
        <v>2.8489999999999999E-4</v>
      </c>
    </row>
    <row r="14350" spans="1:12">
      <c r="A14350" s="118">
        <v>45200</v>
      </c>
      <c r="B14350" t="s">
        <v>333</v>
      </c>
      <c r="C14350" t="s">
        <v>332</v>
      </c>
      <c r="D14350" t="s">
        <v>489</v>
      </c>
      <c r="E14350" t="s">
        <v>793</v>
      </c>
      <c r="F14350" t="s">
        <v>388</v>
      </c>
      <c r="G14350" t="s">
        <v>387</v>
      </c>
      <c r="H14350" t="s">
        <v>327</v>
      </c>
      <c r="I14350">
        <v>77</v>
      </c>
      <c r="J14350" t="s">
        <v>145</v>
      </c>
      <c r="K14350" t="s">
        <v>137</v>
      </c>
      <c r="L14350">
        <f>I14350*$Q$2/100/1000</f>
        <v>2.8489999999999999E-4</v>
      </c>
    </row>
    <row r="14351" spans="1:12">
      <c r="A14351" s="118">
        <v>45200</v>
      </c>
      <c r="B14351" t="s">
        <v>333</v>
      </c>
      <c r="C14351" t="s">
        <v>332</v>
      </c>
      <c r="D14351" t="s">
        <v>493</v>
      </c>
      <c r="E14351" t="s">
        <v>792</v>
      </c>
      <c r="F14351" t="s">
        <v>388</v>
      </c>
      <c r="G14351" t="s">
        <v>387</v>
      </c>
      <c r="H14351" t="s">
        <v>327</v>
      </c>
      <c r="I14351">
        <v>77</v>
      </c>
      <c r="J14351" t="s">
        <v>145</v>
      </c>
      <c r="K14351" t="s">
        <v>137</v>
      </c>
      <c r="L14351">
        <f>I14351*$Q$2/100/1000</f>
        <v>2.8489999999999999E-4</v>
      </c>
    </row>
    <row r="14352" spans="1:12">
      <c r="A14352" s="118">
        <v>45200</v>
      </c>
      <c r="B14352" t="s">
        <v>333</v>
      </c>
      <c r="C14352" t="s">
        <v>332</v>
      </c>
      <c r="D14352" t="s">
        <v>499</v>
      </c>
      <c r="E14352" t="s">
        <v>791</v>
      </c>
      <c r="F14352" t="s">
        <v>388</v>
      </c>
      <c r="G14352" t="s">
        <v>387</v>
      </c>
      <c r="H14352" t="s">
        <v>327</v>
      </c>
      <c r="I14352">
        <v>77</v>
      </c>
      <c r="J14352" t="s">
        <v>145</v>
      </c>
      <c r="K14352" t="s">
        <v>137</v>
      </c>
      <c r="L14352">
        <f>I14352*$Q$2/100/1000</f>
        <v>2.8489999999999999E-4</v>
      </c>
    </row>
    <row r="14353" spans="1:12">
      <c r="A14353" s="118">
        <v>45261</v>
      </c>
      <c r="B14353" t="s">
        <v>240</v>
      </c>
      <c r="C14353" t="s">
        <v>239</v>
      </c>
      <c r="D14353" t="s">
        <v>790</v>
      </c>
      <c r="E14353" t="s">
        <v>789</v>
      </c>
      <c r="F14353" t="s">
        <v>788</v>
      </c>
      <c r="G14353" t="s">
        <v>787</v>
      </c>
      <c r="H14353" t="s">
        <v>235</v>
      </c>
      <c r="I14353">
        <v>390</v>
      </c>
      <c r="J14353" t="s">
        <v>145</v>
      </c>
      <c r="K14353" t="s">
        <v>137</v>
      </c>
      <c r="L14353">
        <f>I14353*$Q$2/100/1000</f>
        <v>1.4430000000000001E-3</v>
      </c>
    </row>
    <row r="14354" spans="1:12">
      <c r="A14354" s="118">
        <v>45261</v>
      </c>
      <c r="B14354" t="s">
        <v>240</v>
      </c>
      <c r="C14354" t="s">
        <v>239</v>
      </c>
      <c r="D14354" t="s">
        <v>786</v>
      </c>
      <c r="E14354" t="s">
        <v>785</v>
      </c>
      <c r="F14354">
        <v>101027050</v>
      </c>
      <c r="G14354" t="s">
        <v>784</v>
      </c>
      <c r="H14354" t="s">
        <v>235</v>
      </c>
      <c r="I14354">
        <v>390</v>
      </c>
      <c r="J14354" t="s">
        <v>145</v>
      </c>
      <c r="K14354" t="s">
        <v>137</v>
      </c>
      <c r="L14354">
        <f>I14354*$Q$2/100/1000</f>
        <v>1.4430000000000001E-3</v>
      </c>
    </row>
    <row r="14355" spans="1:12">
      <c r="A14355" s="118">
        <v>45200</v>
      </c>
      <c r="B14355" t="s">
        <v>333</v>
      </c>
      <c r="C14355" t="s">
        <v>332</v>
      </c>
      <c r="D14355" t="s">
        <v>491</v>
      </c>
      <c r="E14355" t="s">
        <v>783</v>
      </c>
      <c r="F14355" t="s">
        <v>388</v>
      </c>
      <c r="G14355" t="s">
        <v>387</v>
      </c>
      <c r="H14355" t="s">
        <v>327</v>
      </c>
      <c r="I14355">
        <v>77</v>
      </c>
      <c r="J14355" t="s">
        <v>145</v>
      </c>
      <c r="K14355" t="s">
        <v>137</v>
      </c>
      <c r="L14355">
        <f>I14355*$Q$2/100/1000</f>
        <v>2.8489999999999999E-4</v>
      </c>
    </row>
    <row r="14356" spans="1:12">
      <c r="A14356" s="118">
        <v>45200</v>
      </c>
      <c r="B14356" t="s">
        <v>333</v>
      </c>
      <c r="C14356" t="s">
        <v>332</v>
      </c>
      <c r="D14356" t="s">
        <v>493</v>
      </c>
      <c r="E14356" t="s">
        <v>782</v>
      </c>
      <c r="F14356" t="s">
        <v>420</v>
      </c>
      <c r="G14356" t="s">
        <v>419</v>
      </c>
      <c r="H14356" t="s">
        <v>327</v>
      </c>
      <c r="I14356">
        <v>77</v>
      </c>
      <c r="J14356" t="s">
        <v>145</v>
      </c>
      <c r="K14356" t="s">
        <v>137</v>
      </c>
      <c r="L14356">
        <f>I14356*$Q$2/100/1000</f>
        <v>2.8489999999999999E-4</v>
      </c>
    </row>
    <row r="14357" spans="1:12">
      <c r="A14357" s="118">
        <v>45200</v>
      </c>
      <c r="B14357" t="s">
        <v>333</v>
      </c>
      <c r="C14357" t="s">
        <v>332</v>
      </c>
      <c r="D14357" t="s">
        <v>489</v>
      </c>
      <c r="E14357" t="s">
        <v>781</v>
      </c>
      <c r="F14357" t="s">
        <v>420</v>
      </c>
      <c r="G14357" t="s">
        <v>419</v>
      </c>
      <c r="H14357" t="s">
        <v>327</v>
      </c>
      <c r="I14357">
        <v>77</v>
      </c>
      <c r="J14357" t="s">
        <v>145</v>
      </c>
      <c r="K14357" t="s">
        <v>137</v>
      </c>
      <c r="L14357">
        <f>I14357*$Q$2/100/1000</f>
        <v>2.8489999999999999E-4</v>
      </c>
    </row>
    <row r="14358" spans="1:12">
      <c r="A14358" s="118">
        <v>45200</v>
      </c>
      <c r="B14358" t="s">
        <v>333</v>
      </c>
      <c r="C14358" t="s">
        <v>332</v>
      </c>
      <c r="D14358" t="s">
        <v>491</v>
      </c>
      <c r="E14358" t="s">
        <v>780</v>
      </c>
      <c r="F14358" t="s">
        <v>420</v>
      </c>
      <c r="G14358" t="s">
        <v>419</v>
      </c>
      <c r="H14358" t="s">
        <v>327</v>
      </c>
      <c r="I14358">
        <v>77</v>
      </c>
      <c r="J14358" t="s">
        <v>145</v>
      </c>
      <c r="K14358" t="s">
        <v>137</v>
      </c>
      <c r="L14358">
        <f>I14358*$Q$2/100/1000</f>
        <v>2.8489999999999999E-4</v>
      </c>
    </row>
    <row r="14359" spans="1:12">
      <c r="A14359" s="118">
        <v>45200</v>
      </c>
      <c r="B14359" t="s">
        <v>333</v>
      </c>
      <c r="C14359" t="s">
        <v>332</v>
      </c>
      <c r="D14359" t="s">
        <v>503</v>
      </c>
      <c r="E14359" t="s">
        <v>779</v>
      </c>
      <c r="F14359" t="s">
        <v>420</v>
      </c>
      <c r="G14359" t="s">
        <v>419</v>
      </c>
      <c r="H14359" t="s">
        <v>327</v>
      </c>
      <c r="I14359">
        <v>77</v>
      </c>
      <c r="J14359" t="s">
        <v>145</v>
      </c>
      <c r="K14359" t="s">
        <v>137</v>
      </c>
      <c r="L14359">
        <f>I14359*$Q$2/100/1000</f>
        <v>2.8489999999999999E-4</v>
      </c>
    </row>
    <row r="14360" spans="1:12">
      <c r="A14360" s="118">
        <v>45200</v>
      </c>
      <c r="B14360" t="s">
        <v>333</v>
      </c>
      <c r="C14360" t="s">
        <v>332</v>
      </c>
      <c r="D14360" t="s">
        <v>501</v>
      </c>
      <c r="E14360" t="s">
        <v>778</v>
      </c>
      <c r="F14360" t="s">
        <v>420</v>
      </c>
      <c r="G14360" t="s">
        <v>419</v>
      </c>
      <c r="H14360" t="s">
        <v>327</v>
      </c>
      <c r="I14360">
        <v>77</v>
      </c>
      <c r="J14360" t="s">
        <v>145</v>
      </c>
      <c r="K14360" t="s">
        <v>137</v>
      </c>
      <c r="L14360">
        <f>I14360*$Q$2/100/1000</f>
        <v>2.8489999999999999E-4</v>
      </c>
    </row>
    <row r="14361" spans="1:12">
      <c r="A14361" s="118">
        <v>45261</v>
      </c>
      <c r="B14361" t="s">
        <v>574</v>
      </c>
      <c r="C14361" t="s">
        <v>573</v>
      </c>
      <c r="D14361" t="s">
        <v>777</v>
      </c>
      <c r="E14361" t="s">
        <v>776</v>
      </c>
      <c r="F14361">
        <v>21202696</v>
      </c>
      <c r="G14361" t="s">
        <v>775</v>
      </c>
      <c r="H14361" t="s">
        <v>569</v>
      </c>
      <c r="I14361">
        <v>298</v>
      </c>
      <c r="J14361" t="s">
        <v>145</v>
      </c>
      <c r="K14361" t="s">
        <v>137</v>
      </c>
      <c r="L14361">
        <f>I14361*$Q$2/100/1000</f>
        <v>1.1026E-3</v>
      </c>
    </row>
    <row r="14362" spans="1:12">
      <c r="A14362" s="118">
        <v>45200</v>
      </c>
      <c r="B14362" t="s">
        <v>333</v>
      </c>
      <c r="C14362" t="s">
        <v>332</v>
      </c>
      <c r="D14362" t="s">
        <v>354</v>
      </c>
      <c r="E14362" t="s">
        <v>774</v>
      </c>
      <c r="F14362" t="s">
        <v>372</v>
      </c>
      <c r="G14362" t="s">
        <v>371</v>
      </c>
      <c r="H14362" t="s">
        <v>327</v>
      </c>
      <c r="I14362">
        <v>77</v>
      </c>
      <c r="J14362" t="s">
        <v>145</v>
      </c>
      <c r="K14362" t="s">
        <v>137</v>
      </c>
      <c r="L14362">
        <f>I14362*$Q$2/100/1000</f>
        <v>2.8489999999999999E-4</v>
      </c>
    </row>
    <row r="14363" spans="1:12">
      <c r="A14363" s="118">
        <v>45261</v>
      </c>
      <c r="B14363" t="s">
        <v>574</v>
      </c>
      <c r="C14363" t="s">
        <v>573</v>
      </c>
      <c r="D14363" t="s">
        <v>577</v>
      </c>
      <c r="E14363" t="s">
        <v>773</v>
      </c>
      <c r="F14363">
        <v>21201457</v>
      </c>
      <c r="G14363" t="s">
        <v>575</v>
      </c>
      <c r="H14363" t="s">
        <v>569</v>
      </c>
      <c r="I14363">
        <v>298</v>
      </c>
      <c r="J14363" t="s">
        <v>145</v>
      </c>
      <c r="K14363" t="s">
        <v>137</v>
      </c>
      <c r="L14363">
        <f>I14363*$Q$2/100/1000</f>
        <v>1.1026E-3</v>
      </c>
    </row>
    <row r="14364" spans="1:12">
      <c r="A14364" s="118">
        <v>45200</v>
      </c>
      <c r="B14364" t="s">
        <v>333</v>
      </c>
      <c r="C14364" t="s">
        <v>332</v>
      </c>
      <c r="D14364" t="s">
        <v>537</v>
      </c>
      <c r="E14364" t="s">
        <v>772</v>
      </c>
      <c r="F14364" t="s">
        <v>372</v>
      </c>
      <c r="G14364" t="s">
        <v>371</v>
      </c>
      <c r="H14364" t="s">
        <v>327</v>
      </c>
      <c r="I14364">
        <v>77</v>
      </c>
      <c r="J14364" t="s">
        <v>145</v>
      </c>
      <c r="K14364" t="s">
        <v>137</v>
      </c>
      <c r="L14364">
        <f>I14364*$Q$2/100/1000</f>
        <v>2.8489999999999999E-4</v>
      </c>
    </row>
    <row r="14365" spans="1:12">
      <c r="A14365" s="118">
        <v>45200</v>
      </c>
      <c r="B14365" t="s">
        <v>333</v>
      </c>
      <c r="C14365" t="s">
        <v>332</v>
      </c>
      <c r="D14365" t="s">
        <v>501</v>
      </c>
      <c r="E14365" t="s">
        <v>771</v>
      </c>
      <c r="F14365" t="s">
        <v>372</v>
      </c>
      <c r="G14365" t="s">
        <v>371</v>
      </c>
      <c r="H14365" t="s">
        <v>327</v>
      </c>
      <c r="I14365">
        <v>77</v>
      </c>
      <c r="J14365" t="s">
        <v>145</v>
      </c>
      <c r="K14365" t="s">
        <v>137</v>
      </c>
      <c r="L14365">
        <f>I14365*$Q$2/100/1000</f>
        <v>2.8489999999999999E-4</v>
      </c>
    </row>
    <row r="14366" spans="1:12">
      <c r="A14366" s="118">
        <v>45261</v>
      </c>
      <c r="B14366" t="s">
        <v>240</v>
      </c>
      <c r="C14366" t="s">
        <v>239</v>
      </c>
      <c r="D14366" t="s">
        <v>770</v>
      </c>
      <c r="E14366" t="s">
        <v>769</v>
      </c>
      <c r="F14366" t="s">
        <v>768</v>
      </c>
      <c r="G14366" t="s">
        <v>767</v>
      </c>
      <c r="H14366" t="s">
        <v>235</v>
      </c>
      <c r="I14366">
        <v>390</v>
      </c>
      <c r="J14366" t="s">
        <v>145</v>
      </c>
      <c r="K14366" t="s">
        <v>137</v>
      </c>
      <c r="L14366">
        <f>I14366*$Q$2/100/1000</f>
        <v>1.4430000000000001E-3</v>
      </c>
    </row>
    <row r="14367" spans="1:12">
      <c r="A14367" s="118">
        <v>45200</v>
      </c>
      <c r="B14367" t="s">
        <v>333</v>
      </c>
      <c r="C14367" t="s">
        <v>332</v>
      </c>
      <c r="D14367" t="s">
        <v>347</v>
      </c>
      <c r="E14367" t="s">
        <v>766</v>
      </c>
      <c r="F14367" t="s">
        <v>372</v>
      </c>
      <c r="G14367" t="s">
        <v>371</v>
      </c>
      <c r="H14367" t="s">
        <v>327</v>
      </c>
      <c r="I14367">
        <v>77</v>
      </c>
      <c r="J14367" t="s">
        <v>145</v>
      </c>
      <c r="K14367" t="s">
        <v>137</v>
      </c>
      <c r="L14367">
        <f>I14367*$Q$2/100/1000</f>
        <v>2.8489999999999999E-4</v>
      </c>
    </row>
    <row r="14368" spans="1:12">
      <c r="A14368" s="118">
        <v>45261</v>
      </c>
      <c r="B14368" t="s">
        <v>460</v>
      </c>
      <c r="C14368" t="s">
        <v>459</v>
      </c>
      <c r="D14368" t="s">
        <v>765</v>
      </c>
      <c r="E14368" t="s">
        <v>764</v>
      </c>
      <c r="F14368" t="s">
        <v>763</v>
      </c>
      <c r="G14368" t="s">
        <v>762</v>
      </c>
      <c r="H14368" t="s">
        <v>455</v>
      </c>
      <c r="I14368">
        <v>103.6</v>
      </c>
      <c r="J14368" t="s">
        <v>145</v>
      </c>
      <c r="K14368" t="s">
        <v>137</v>
      </c>
      <c r="L14368">
        <f>I14368*$Q$2/100/1000</f>
        <v>3.8331999999999998E-4</v>
      </c>
    </row>
    <row r="14369" spans="1:12">
      <c r="A14369" s="118">
        <v>45200</v>
      </c>
      <c r="B14369" t="s">
        <v>333</v>
      </c>
      <c r="C14369" t="s">
        <v>332</v>
      </c>
      <c r="D14369" t="s">
        <v>345</v>
      </c>
      <c r="E14369" t="s">
        <v>761</v>
      </c>
      <c r="F14369" t="s">
        <v>372</v>
      </c>
      <c r="G14369" t="s">
        <v>371</v>
      </c>
      <c r="H14369" t="s">
        <v>327</v>
      </c>
      <c r="I14369">
        <v>77</v>
      </c>
      <c r="J14369" t="s">
        <v>145</v>
      </c>
      <c r="K14369" t="s">
        <v>137</v>
      </c>
      <c r="L14369">
        <f>I14369*$Q$2/100/1000</f>
        <v>2.8489999999999999E-4</v>
      </c>
    </row>
    <row r="14370" spans="1:12">
      <c r="A14370" s="118">
        <v>45200</v>
      </c>
      <c r="B14370" t="s">
        <v>333</v>
      </c>
      <c r="C14370" t="s">
        <v>332</v>
      </c>
      <c r="D14370" t="s">
        <v>349</v>
      </c>
      <c r="E14370" t="s">
        <v>760</v>
      </c>
      <c r="F14370" t="s">
        <v>372</v>
      </c>
      <c r="G14370" t="s">
        <v>371</v>
      </c>
      <c r="H14370" t="s">
        <v>327</v>
      </c>
      <c r="I14370">
        <v>77</v>
      </c>
      <c r="J14370" t="s">
        <v>145</v>
      </c>
      <c r="K14370" t="s">
        <v>137</v>
      </c>
      <c r="L14370">
        <f>I14370*$Q$2/100/1000</f>
        <v>2.8489999999999999E-4</v>
      </c>
    </row>
    <row r="14371" spans="1:12">
      <c r="A14371" s="118">
        <v>45200</v>
      </c>
      <c r="B14371" t="s">
        <v>333</v>
      </c>
      <c r="C14371" t="s">
        <v>332</v>
      </c>
      <c r="D14371" t="s">
        <v>343</v>
      </c>
      <c r="E14371" t="s">
        <v>759</v>
      </c>
      <c r="F14371" t="s">
        <v>372</v>
      </c>
      <c r="G14371" t="s">
        <v>371</v>
      </c>
      <c r="H14371" t="s">
        <v>327</v>
      </c>
      <c r="I14371">
        <v>77</v>
      </c>
      <c r="J14371" t="s">
        <v>145</v>
      </c>
      <c r="K14371" t="s">
        <v>137</v>
      </c>
      <c r="L14371">
        <f>I14371*$Q$2/100/1000</f>
        <v>2.8489999999999999E-4</v>
      </c>
    </row>
    <row r="14372" spans="1:12">
      <c r="A14372" s="118">
        <v>45200</v>
      </c>
      <c r="B14372" t="s">
        <v>333</v>
      </c>
      <c r="C14372" t="s">
        <v>332</v>
      </c>
      <c r="D14372" t="s">
        <v>501</v>
      </c>
      <c r="E14372" t="s">
        <v>758</v>
      </c>
      <c r="F14372" t="s">
        <v>619</v>
      </c>
      <c r="G14372" t="s">
        <v>618</v>
      </c>
      <c r="H14372" t="s">
        <v>327</v>
      </c>
      <c r="I14372">
        <v>77</v>
      </c>
      <c r="J14372" t="s">
        <v>145</v>
      </c>
      <c r="K14372" t="s">
        <v>137</v>
      </c>
      <c r="L14372">
        <f>I14372*$Q$2/100/1000</f>
        <v>2.8489999999999999E-4</v>
      </c>
    </row>
    <row r="14373" spans="1:12">
      <c r="A14373" s="118">
        <v>45200</v>
      </c>
      <c r="B14373" t="s">
        <v>333</v>
      </c>
      <c r="C14373" t="s">
        <v>332</v>
      </c>
      <c r="D14373" t="s">
        <v>349</v>
      </c>
      <c r="E14373" t="s">
        <v>757</v>
      </c>
      <c r="F14373" t="s">
        <v>619</v>
      </c>
      <c r="G14373" t="s">
        <v>618</v>
      </c>
      <c r="H14373" t="s">
        <v>327</v>
      </c>
      <c r="I14373">
        <v>77</v>
      </c>
      <c r="J14373" t="s">
        <v>145</v>
      </c>
      <c r="K14373" t="s">
        <v>137</v>
      </c>
      <c r="L14373">
        <f>I14373*$Q$2/100/1000</f>
        <v>2.8489999999999999E-4</v>
      </c>
    </row>
    <row r="14374" spans="1:12">
      <c r="A14374" s="118">
        <v>45261</v>
      </c>
      <c r="B14374" t="s">
        <v>460</v>
      </c>
      <c r="C14374" t="s">
        <v>459</v>
      </c>
      <c r="D14374" t="s">
        <v>756</v>
      </c>
      <c r="E14374" t="s">
        <v>755</v>
      </c>
      <c r="F14374">
        <v>101027741</v>
      </c>
      <c r="G14374" t="s">
        <v>754</v>
      </c>
      <c r="H14374" t="s">
        <v>455</v>
      </c>
      <c r="I14374">
        <v>103.6</v>
      </c>
      <c r="J14374" t="s">
        <v>145</v>
      </c>
      <c r="K14374" t="s">
        <v>137</v>
      </c>
      <c r="L14374">
        <f>I14374*$Q$2/100/1000</f>
        <v>3.8331999999999998E-4</v>
      </c>
    </row>
    <row r="14375" spans="1:12">
      <c r="A14375" s="118">
        <v>45200</v>
      </c>
      <c r="B14375" t="s">
        <v>333</v>
      </c>
      <c r="C14375" t="s">
        <v>332</v>
      </c>
      <c r="D14375" t="s">
        <v>347</v>
      </c>
      <c r="E14375" t="s">
        <v>753</v>
      </c>
      <c r="F14375" t="s">
        <v>619</v>
      </c>
      <c r="G14375" t="s">
        <v>618</v>
      </c>
      <c r="H14375" t="s">
        <v>327</v>
      </c>
      <c r="I14375">
        <v>77</v>
      </c>
      <c r="J14375" t="s">
        <v>145</v>
      </c>
      <c r="K14375" t="s">
        <v>137</v>
      </c>
      <c r="L14375">
        <f>I14375*$Q$2/100/1000</f>
        <v>2.8489999999999999E-4</v>
      </c>
    </row>
    <row r="14376" spans="1:12">
      <c r="A14376" s="118">
        <v>45200</v>
      </c>
      <c r="B14376" t="s">
        <v>333</v>
      </c>
      <c r="C14376" t="s">
        <v>332</v>
      </c>
      <c r="D14376" t="s">
        <v>345</v>
      </c>
      <c r="E14376" t="s">
        <v>752</v>
      </c>
      <c r="F14376" t="s">
        <v>619</v>
      </c>
      <c r="G14376" t="s">
        <v>618</v>
      </c>
      <c r="H14376" t="s">
        <v>327</v>
      </c>
      <c r="I14376">
        <v>77</v>
      </c>
      <c r="J14376" t="s">
        <v>145</v>
      </c>
      <c r="K14376" t="s">
        <v>137</v>
      </c>
      <c r="L14376">
        <f>I14376*$Q$2/100/1000</f>
        <v>2.8489999999999999E-4</v>
      </c>
    </row>
    <row r="14377" spans="1:12">
      <c r="A14377" s="118">
        <v>45200</v>
      </c>
      <c r="B14377" t="s">
        <v>333</v>
      </c>
      <c r="C14377" t="s">
        <v>332</v>
      </c>
      <c r="D14377" t="s">
        <v>710</v>
      </c>
      <c r="E14377" t="s">
        <v>751</v>
      </c>
      <c r="F14377" t="s">
        <v>727</v>
      </c>
      <c r="G14377" t="s">
        <v>726</v>
      </c>
      <c r="H14377" t="s">
        <v>327</v>
      </c>
      <c r="I14377">
        <v>77</v>
      </c>
      <c r="J14377" t="s">
        <v>145</v>
      </c>
      <c r="K14377" t="s">
        <v>137</v>
      </c>
      <c r="L14377">
        <f>I14377*$Q$2/100/1000</f>
        <v>2.8489999999999999E-4</v>
      </c>
    </row>
    <row r="14378" spans="1:12">
      <c r="A14378" s="118">
        <v>45200</v>
      </c>
      <c r="B14378" t="s">
        <v>333</v>
      </c>
      <c r="C14378" t="s">
        <v>332</v>
      </c>
      <c r="D14378" t="s">
        <v>725</v>
      </c>
      <c r="E14378" t="s">
        <v>750</v>
      </c>
      <c r="F14378" t="s">
        <v>727</v>
      </c>
      <c r="G14378" t="s">
        <v>726</v>
      </c>
      <c r="H14378" t="s">
        <v>327</v>
      </c>
      <c r="I14378">
        <v>77</v>
      </c>
      <c r="J14378" t="s">
        <v>145</v>
      </c>
      <c r="K14378" t="s">
        <v>137</v>
      </c>
      <c r="L14378">
        <f>I14378*$Q$2/100/1000</f>
        <v>2.8489999999999999E-4</v>
      </c>
    </row>
    <row r="14379" spans="1:12">
      <c r="A14379" s="118">
        <v>45200</v>
      </c>
      <c r="B14379" t="s">
        <v>333</v>
      </c>
      <c r="C14379" t="s">
        <v>332</v>
      </c>
      <c r="D14379" t="s">
        <v>613</v>
      </c>
      <c r="E14379" t="s">
        <v>749</v>
      </c>
      <c r="F14379" t="s">
        <v>727</v>
      </c>
      <c r="G14379" t="s">
        <v>726</v>
      </c>
      <c r="H14379" t="s">
        <v>327</v>
      </c>
      <c r="I14379">
        <v>77</v>
      </c>
      <c r="J14379" t="s">
        <v>145</v>
      </c>
      <c r="K14379" t="s">
        <v>137</v>
      </c>
      <c r="L14379">
        <f>I14379*$Q$2/100/1000</f>
        <v>2.8489999999999999E-4</v>
      </c>
    </row>
    <row r="14380" spans="1:12">
      <c r="A14380" s="118">
        <v>45200</v>
      </c>
      <c r="B14380" t="s">
        <v>333</v>
      </c>
      <c r="C14380" t="s">
        <v>332</v>
      </c>
      <c r="D14380" t="s">
        <v>392</v>
      </c>
      <c r="E14380" t="s">
        <v>748</v>
      </c>
      <c r="F14380" t="s">
        <v>727</v>
      </c>
      <c r="G14380" t="s">
        <v>726</v>
      </c>
      <c r="H14380" t="s">
        <v>327</v>
      </c>
      <c r="I14380">
        <v>77</v>
      </c>
      <c r="J14380" t="s">
        <v>145</v>
      </c>
      <c r="K14380" t="s">
        <v>137</v>
      </c>
      <c r="L14380">
        <f>I14380*$Q$2/100/1000</f>
        <v>2.8489999999999999E-4</v>
      </c>
    </row>
    <row r="14381" spans="1:12">
      <c r="A14381" s="118">
        <v>45200</v>
      </c>
      <c r="B14381" t="s">
        <v>333</v>
      </c>
      <c r="C14381" t="s">
        <v>332</v>
      </c>
      <c r="D14381" t="s">
        <v>394</v>
      </c>
      <c r="E14381" t="s">
        <v>747</v>
      </c>
      <c r="F14381" t="s">
        <v>727</v>
      </c>
      <c r="G14381" t="s">
        <v>726</v>
      </c>
      <c r="H14381" t="s">
        <v>327</v>
      </c>
      <c r="I14381">
        <v>77</v>
      </c>
      <c r="J14381" t="s">
        <v>145</v>
      </c>
      <c r="K14381" t="s">
        <v>137</v>
      </c>
      <c r="L14381">
        <f>I14381*$Q$2/100/1000</f>
        <v>2.8489999999999999E-4</v>
      </c>
    </row>
    <row r="14382" spans="1:12">
      <c r="A14382" s="118">
        <v>45200</v>
      </c>
      <c r="B14382" t="s">
        <v>333</v>
      </c>
      <c r="C14382" t="s">
        <v>332</v>
      </c>
      <c r="D14382" t="s">
        <v>374</v>
      </c>
      <c r="E14382" t="s">
        <v>746</v>
      </c>
      <c r="F14382" t="s">
        <v>727</v>
      </c>
      <c r="G14382" t="s">
        <v>726</v>
      </c>
      <c r="H14382" t="s">
        <v>327</v>
      </c>
      <c r="I14382">
        <v>77</v>
      </c>
      <c r="J14382" t="s">
        <v>145</v>
      </c>
      <c r="K14382" t="s">
        <v>137</v>
      </c>
      <c r="L14382">
        <f>I14382*$Q$2/100/1000</f>
        <v>2.8489999999999999E-4</v>
      </c>
    </row>
    <row r="14383" spans="1:12">
      <c r="A14383" s="118">
        <v>45200</v>
      </c>
      <c r="B14383" t="s">
        <v>333</v>
      </c>
      <c r="C14383" t="s">
        <v>332</v>
      </c>
      <c r="D14383" t="s">
        <v>404</v>
      </c>
      <c r="E14383" t="s">
        <v>745</v>
      </c>
      <c r="F14383" t="s">
        <v>727</v>
      </c>
      <c r="G14383" t="s">
        <v>726</v>
      </c>
      <c r="H14383" t="s">
        <v>327</v>
      </c>
      <c r="I14383">
        <v>77</v>
      </c>
      <c r="J14383" t="s">
        <v>145</v>
      </c>
      <c r="K14383" t="s">
        <v>137</v>
      </c>
      <c r="L14383">
        <f>I14383*$Q$2/100/1000</f>
        <v>2.8489999999999999E-4</v>
      </c>
    </row>
    <row r="14384" spans="1:12">
      <c r="A14384" s="118">
        <v>45170</v>
      </c>
      <c r="B14384" t="s">
        <v>229</v>
      </c>
      <c r="C14384" t="s">
        <v>228</v>
      </c>
      <c r="D14384" t="s">
        <v>734</v>
      </c>
      <c r="E14384" t="s">
        <v>744</v>
      </c>
      <c r="F14384">
        <v>101046025</v>
      </c>
      <c r="G14384" t="s">
        <v>732</v>
      </c>
      <c r="H14384" t="s">
        <v>224</v>
      </c>
      <c r="I14384">
        <v>5.8</v>
      </c>
      <c r="J14384" t="s">
        <v>223</v>
      </c>
      <c r="K14384" t="s">
        <v>137</v>
      </c>
      <c r="L14384">
        <f>I14384*$Q$5/1000</f>
        <v>5.8971500000000003E-3</v>
      </c>
    </row>
    <row r="14385" spans="1:12">
      <c r="A14385" s="118">
        <v>45170</v>
      </c>
      <c r="B14385" t="s">
        <v>229</v>
      </c>
      <c r="C14385" t="s">
        <v>228</v>
      </c>
      <c r="D14385" t="s">
        <v>743</v>
      </c>
      <c r="E14385" t="s">
        <v>742</v>
      </c>
      <c r="F14385" t="s">
        <v>741</v>
      </c>
      <c r="G14385" t="s">
        <v>740</v>
      </c>
      <c r="H14385" t="s">
        <v>224</v>
      </c>
      <c r="I14385">
        <v>5.8</v>
      </c>
      <c r="J14385" t="s">
        <v>223</v>
      </c>
      <c r="K14385" t="s">
        <v>137</v>
      </c>
      <c r="L14385">
        <f>I14385*$Q$5/1000</f>
        <v>5.8971500000000003E-3</v>
      </c>
    </row>
    <row r="14386" spans="1:12">
      <c r="A14386" s="118">
        <v>45200</v>
      </c>
      <c r="B14386" t="s">
        <v>333</v>
      </c>
      <c r="C14386" t="s">
        <v>332</v>
      </c>
      <c r="D14386" t="s">
        <v>700</v>
      </c>
      <c r="E14386" t="s">
        <v>739</v>
      </c>
      <c r="F14386" t="s">
        <v>727</v>
      </c>
      <c r="G14386" t="s">
        <v>726</v>
      </c>
      <c r="H14386" t="s">
        <v>327</v>
      </c>
      <c r="I14386">
        <v>77</v>
      </c>
      <c r="J14386" t="s">
        <v>145</v>
      </c>
      <c r="K14386" t="s">
        <v>137</v>
      </c>
      <c r="L14386">
        <f>I14386*$Q$2/100/1000</f>
        <v>2.8489999999999999E-4</v>
      </c>
    </row>
    <row r="14387" spans="1:12">
      <c r="A14387" s="118">
        <v>45200</v>
      </c>
      <c r="B14387" t="s">
        <v>333</v>
      </c>
      <c r="C14387" t="s">
        <v>332</v>
      </c>
      <c r="D14387" t="s">
        <v>386</v>
      </c>
      <c r="E14387" t="s">
        <v>738</v>
      </c>
      <c r="F14387" t="s">
        <v>727</v>
      </c>
      <c r="G14387" t="s">
        <v>726</v>
      </c>
      <c r="H14387" t="s">
        <v>327</v>
      </c>
      <c r="I14387">
        <v>77</v>
      </c>
      <c r="J14387" t="s">
        <v>145</v>
      </c>
      <c r="K14387" t="s">
        <v>137</v>
      </c>
      <c r="L14387">
        <f>I14387*$Q$2/100/1000</f>
        <v>2.8489999999999999E-4</v>
      </c>
    </row>
    <row r="14388" spans="1:12">
      <c r="A14388" s="118">
        <v>45200</v>
      </c>
      <c r="B14388" t="s">
        <v>333</v>
      </c>
      <c r="C14388" t="s">
        <v>332</v>
      </c>
      <c r="D14388" t="s">
        <v>703</v>
      </c>
      <c r="E14388" t="s">
        <v>737</v>
      </c>
      <c r="F14388" t="s">
        <v>727</v>
      </c>
      <c r="G14388" t="s">
        <v>726</v>
      </c>
      <c r="H14388" t="s">
        <v>327</v>
      </c>
      <c r="I14388">
        <v>77</v>
      </c>
      <c r="J14388" t="s">
        <v>145</v>
      </c>
      <c r="K14388" t="s">
        <v>137</v>
      </c>
      <c r="L14388">
        <f>I14388*$Q$2/100/1000</f>
        <v>2.8489999999999999E-4</v>
      </c>
    </row>
    <row r="14389" spans="1:12">
      <c r="A14389" s="118">
        <v>45200</v>
      </c>
      <c r="B14389" t="s">
        <v>333</v>
      </c>
      <c r="C14389" t="s">
        <v>332</v>
      </c>
      <c r="D14389" t="s">
        <v>705</v>
      </c>
      <c r="E14389" t="s">
        <v>736</v>
      </c>
      <c r="F14389" t="s">
        <v>727</v>
      </c>
      <c r="G14389" t="s">
        <v>726</v>
      </c>
      <c r="H14389" t="s">
        <v>327</v>
      </c>
      <c r="I14389">
        <v>77</v>
      </c>
      <c r="J14389" t="s">
        <v>145</v>
      </c>
      <c r="K14389" t="s">
        <v>137</v>
      </c>
      <c r="L14389">
        <f>I14389*$Q$2/100/1000</f>
        <v>2.8489999999999999E-4</v>
      </c>
    </row>
    <row r="14390" spans="1:12">
      <c r="A14390" s="118">
        <v>45200</v>
      </c>
      <c r="B14390" t="s">
        <v>333</v>
      </c>
      <c r="C14390" t="s">
        <v>332</v>
      </c>
      <c r="D14390" t="s">
        <v>708</v>
      </c>
      <c r="E14390" t="s">
        <v>735</v>
      </c>
      <c r="F14390" t="s">
        <v>727</v>
      </c>
      <c r="G14390" t="s">
        <v>726</v>
      </c>
      <c r="H14390" t="s">
        <v>327</v>
      </c>
      <c r="I14390">
        <v>77</v>
      </c>
      <c r="J14390" t="s">
        <v>145</v>
      </c>
      <c r="K14390" t="s">
        <v>137</v>
      </c>
      <c r="L14390">
        <f>I14390*$Q$2/100/1000</f>
        <v>2.8489999999999999E-4</v>
      </c>
    </row>
    <row r="14391" spans="1:12">
      <c r="A14391" s="118">
        <v>45200</v>
      </c>
      <c r="B14391" t="s">
        <v>229</v>
      </c>
      <c r="C14391" t="s">
        <v>228</v>
      </c>
      <c r="D14391" t="s">
        <v>734</v>
      </c>
      <c r="E14391" t="s">
        <v>733</v>
      </c>
      <c r="F14391">
        <v>101046025</v>
      </c>
      <c r="G14391" t="s">
        <v>732</v>
      </c>
      <c r="H14391" t="s">
        <v>224</v>
      </c>
      <c r="I14391">
        <v>5.8</v>
      </c>
      <c r="J14391" t="s">
        <v>223</v>
      </c>
      <c r="K14391" t="s">
        <v>137</v>
      </c>
      <c r="L14391">
        <f>I14391*$Q$5/1000</f>
        <v>5.8971500000000003E-3</v>
      </c>
    </row>
    <row r="14392" spans="1:12">
      <c r="A14392" s="118">
        <v>45200</v>
      </c>
      <c r="B14392" t="s">
        <v>333</v>
      </c>
      <c r="C14392" t="s">
        <v>332</v>
      </c>
      <c r="D14392" t="s">
        <v>712</v>
      </c>
      <c r="E14392" t="s">
        <v>731</v>
      </c>
      <c r="F14392" t="s">
        <v>727</v>
      </c>
      <c r="G14392" t="s">
        <v>726</v>
      </c>
      <c r="H14392" t="s">
        <v>327</v>
      </c>
      <c r="I14392">
        <v>77</v>
      </c>
      <c r="J14392" t="s">
        <v>145</v>
      </c>
      <c r="K14392" t="s">
        <v>137</v>
      </c>
      <c r="L14392">
        <f>I14392*$Q$2/100/1000</f>
        <v>2.8489999999999999E-4</v>
      </c>
    </row>
    <row r="14393" spans="1:12">
      <c r="A14393" s="118">
        <v>45261</v>
      </c>
      <c r="B14393" t="s">
        <v>460</v>
      </c>
      <c r="C14393" t="s">
        <v>459</v>
      </c>
      <c r="D14393" t="s">
        <v>730</v>
      </c>
      <c r="E14393" t="s">
        <v>729</v>
      </c>
      <c r="F14393">
        <v>1</v>
      </c>
      <c r="G14393" t="s">
        <v>667</v>
      </c>
      <c r="H14393" t="s">
        <v>455</v>
      </c>
      <c r="I14393">
        <v>103.6</v>
      </c>
      <c r="J14393" t="s">
        <v>145</v>
      </c>
      <c r="K14393" t="s">
        <v>137</v>
      </c>
      <c r="L14393">
        <f>I14393*$Q$2/100/1000</f>
        <v>3.8331999999999998E-4</v>
      </c>
    </row>
    <row r="14394" spans="1:12">
      <c r="A14394" s="118">
        <v>45200</v>
      </c>
      <c r="B14394" t="s">
        <v>333</v>
      </c>
      <c r="C14394" t="s">
        <v>332</v>
      </c>
      <c r="D14394" t="s">
        <v>714</v>
      </c>
      <c r="E14394" t="s">
        <v>728</v>
      </c>
      <c r="F14394" t="s">
        <v>727</v>
      </c>
      <c r="G14394" t="s">
        <v>726</v>
      </c>
      <c r="H14394" t="s">
        <v>327</v>
      </c>
      <c r="I14394">
        <v>77</v>
      </c>
      <c r="J14394" t="s">
        <v>145</v>
      </c>
      <c r="K14394" t="s">
        <v>137</v>
      </c>
      <c r="L14394">
        <f>I14394*$Q$2/100/1000</f>
        <v>2.8489999999999999E-4</v>
      </c>
    </row>
    <row r="14395" spans="1:12">
      <c r="A14395" s="118">
        <v>45200</v>
      </c>
      <c r="B14395" t="s">
        <v>333</v>
      </c>
      <c r="C14395" t="s">
        <v>332</v>
      </c>
      <c r="D14395" t="s">
        <v>725</v>
      </c>
      <c r="E14395" t="s">
        <v>724</v>
      </c>
      <c r="F14395" t="s">
        <v>694</v>
      </c>
      <c r="G14395" t="s">
        <v>693</v>
      </c>
      <c r="H14395" t="s">
        <v>327</v>
      </c>
      <c r="I14395">
        <v>77</v>
      </c>
      <c r="J14395" t="s">
        <v>145</v>
      </c>
      <c r="K14395" t="s">
        <v>137</v>
      </c>
      <c r="L14395">
        <f>I14395*$Q$2/100/1000</f>
        <v>2.8489999999999999E-4</v>
      </c>
    </row>
    <row r="14396" spans="1:12">
      <c r="A14396" s="118">
        <v>45261</v>
      </c>
      <c r="B14396" t="s">
        <v>723</v>
      </c>
      <c r="C14396" t="s">
        <v>722</v>
      </c>
      <c r="D14396" t="s">
        <v>721</v>
      </c>
      <c r="E14396" t="s">
        <v>720</v>
      </c>
      <c r="F14396">
        <v>101022860</v>
      </c>
      <c r="G14396" t="s">
        <v>719</v>
      </c>
      <c r="H14396" t="s">
        <v>718</v>
      </c>
      <c r="I14396">
        <v>302</v>
      </c>
      <c r="J14396" t="s">
        <v>145</v>
      </c>
      <c r="K14396" t="s">
        <v>717</v>
      </c>
      <c r="L14396">
        <f>I14396*$Q$2/100/1000</f>
        <v>1.1173999999999999E-3</v>
      </c>
    </row>
    <row r="14397" spans="1:12">
      <c r="A14397" s="118">
        <v>45200</v>
      </c>
      <c r="B14397" t="s">
        <v>333</v>
      </c>
      <c r="C14397" t="s">
        <v>332</v>
      </c>
      <c r="D14397" t="s">
        <v>716</v>
      </c>
      <c r="E14397" t="s">
        <v>715</v>
      </c>
      <c r="F14397" t="s">
        <v>694</v>
      </c>
      <c r="G14397" t="s">
        <v>693</v>
      </c>
      <c r="H14397" t="s">
        <v>327</v>
      </c>
      <c r="I14397">
        <v>77</v>
      </c>
      <c r="J14397" t="s">
        <v>145</v>
      </c>
      <c r="K14397" t="s">
        <v>137</v>
      </c>
      <c r="L14397">
        <f>I14397*$Q$2/100/1000</f>
        <v>2.8489999999999999E-4</v>
      </c>
    </row>
    <row r="14398" spans="1:12">
      <c r="A14398" s="118">
        <v>45200</v>
      </c>
      <c r="B14398" t="s">
        <v>333</v>
      </c>
      <c r="C14398" t="s">
        <v>332</v>
      </c>
      <c r="D14398" t="s">
        <v>714</v>
      </c>
      <c r="E14398" t="s">
        <v>713</v>
      </c>
      <c r="F14398" t="s">
        <v>694</v>
      </c>
      <c r="G14398" t="s">
        <v>693</v>
      </c>
      <c r="H14398" t="s">
        <v>327</v>
      </c>
      <c r="I14398">
        <v>77</v>
      </c>
      <c r="J14398" t="s">
        <v>145</v>
      </c>
      <c r="K14398" t="s">
        <v>137</v>
      </c>
      <c r="L14398">
        <f>I14398*$Q$2/100/1000</f>
        <v>2.8489999999999999E-4</v>
      </c>
    </row>
    <row r="14399" spans="1:12">
      <c r="A14399" s="118">
        <v>45200</v>
      </c>
      <c r="B14399" t="s">
        <v>333</v>
      </c>
      <c r="C14399" t="s">
        <v>332</v>
      </c>
      <c r="D14399" t="s">
        <v>712</v>
      </c>
      <c r="E14399" t="s">
        <v>711</v>
      </c>
      <c r="F14399" t="s">
        <v>694</v>
      </c>
      <c r="G14399" t="s">
        <v>693</v>
      </c>
      <c r="H14399" t="s">
        <v>327</v>
      </c>
      <c r="I14399">
        <v>77</v>
      </c>
      <c r="J14399" t="s">
        <v>145</v>
      </c>
      <c r="K14399" t="s">
        <v>137</v>
      </c>
      <c r="L14399">
        <f>I14399*$Q$2/100/1000</f>
        <v>2.8489999999999999E-4</v>
      </c>
    </row>
    <row r="14400" spans="1:12">
      <c r="A14400" s="118">
        <v>45200</v>
      </c>
      <c r="B14400" t="s">
        <v>333</v>
      </c>
      <c r="C14400" t="s">
        <v>332</v>
      </c>
      <c r="D14400" t="s">
        <v>710</v>
      </c>
      <c r="E14400" t="s">
        <v>709</v>
      </c>
      <c r="F14400" t="s">
        <v>694</v>
      </c>
      <c r="G14400" t="s">
        <v>693</v>
      </c>
      <c r="H14400" t="s">
        <v>327</v>
      </c>
      <c r="I14400">
        <v>77</v>
      </c>
      <c r="J14400" t="s">
        <v>145</v>
      </c>
      <c r="K14400" t="s">
        <v>137</v>
      </c>
      <c r="L14400">
        <f>I14400*$Q$2/100/1000</f>
        <v>2.8489999999999999E-4</v>
      </c>
    </row>
    <row r="14401" spans="1:12">
      <c r="A14401" s="118">
        <v>45200</v>
      </c>
      <c r="B14401" t="s">
        <v>333</v>
      </c>
      <c r="C14401" t="s">
        <v>332</v>
      </c>
      <c r="D14401" t="s">
        <v>708</v>
      </c>
      <c r="E14401" t="s">
        <v>707</v>
      </c>
      <c r="F14401" t="s">
        <v>694</v>
      </c>
      <c r="G14401" t="s">
        <v>693</v>
      </c>
      <c r="H14401" t="s">
        <v>327</v>
      </c>
      <c r="I14401">
        <v>77</v>
      </c>
      <c r="J14401" t="s">
        <v>145</v>
      </c>
      <c r="K14401" t="s">
        <v>137</v>
      </c>
      <c r="L14401">
        <f>I14401*$Q$2/100/1000</f>
        <v>2.8489999999999999E-4</v>
      </c>
    </row>
    <row r="14402" spans="1:12">
      <c r="A14402" s="118">
        <v>45200</v>
      </c>
      <c r="B14402" t="s">
        <v>333</v>
      </c>
      <c r="C14402" t="s">
        <v>332</v>
      </c>
      <c r="D14402" t="s">
        <v>613</v>
      </c>
      <c r="E14402" t="s">
        <v>706</v>
      </c>
      <c r="F14402" t="s">
        <v>694</v>
      </c>
      <c r="G14402" t="s">
        <v>693</v>
      </c>
      <c r="H14402" t="s">
        <v>327</v>
      </c>
      <c r="I14402">
        <v>77</v>
      </c>
      <c r="J14402" t="s">
        <v>145</v>
      </c>
      <c r="K14402" t="s">
        <v>137</v>
      </c>
      <c r="L14402">
        <f>I14402*$Q$2/100/1000</f>
        <v>2.8489999999999999E-4</v>
      </c>
    </row>
    <row r="14403" spans="1:12">
      <c r="A14403" s="118">
        <v>45200</v>
      </c>
      <c r="B14403" t="s">
        <v>333</v>
      </c>
      <c r="C14403" t="s">
        <v>332</v>
      </c>
      <c r="D14403" t="s">
        <v>705</v>
      </c>
      <c r="E14403" t="s">
        <v>704</v>
      </c>
      <c r="F14403" t="s">
        <v>694</v>
      </c>
      <c r="G14403" t="s">
        <v>693</v>
      </c>
      <c r="H14403" t="s">
        <v>327</v>
      </c>
      <c r="I14403">
        <v>77</v>
      </c>
      <c r="J14403" t="s">
        <v>145</v>
      </c>
      <c r="K14403" t="s">
        <v>137</v>
      </c>
      <c r="L14403">
        <f>I14403*$Q$2/100/1000</f>
        <v>2.8489999999999999E-4</v>
      </c>
    </row>
    <row r="14404" spans="1:12">
      <c r="A14404" s="118">
        <v>45200</v>
      </c>
      <c r="B14404" t="s">
        <v>333</v>
      </c>
      <c r="C14404" t="s">
        <v>332</v>
      </c>
      <c r="D14404" t="s">
        <v>703</v>
      </c>
      <c r="E14404" t="s">
        <v>702</v>
      </c>
      <c r="F14404" t="s">
        <v>694</v>
      </c>
      <c r="G14404" t="s">
        <v>693</v>
      </c>
      <c r="H14404" t="s">
        <v>327</v>
      </c>
      <c r="I14404">
        <v>77</v>
      </c>
      <c r="J14404" t="s">
        <v>145</v>
      </c>
      <c r="K14404" t="s">
        <v>137</v>
      </c>
      <c r="L14404">
        <f>I14404*$Q$2/100/1000</f>
        <v>2.8489999999999999E-4</v>
      </c>
    </row>
    <row r="14405" spans="1:12">
      <c r="A14405" s="118">
        <v>45200</v>
      </c>
      <c r="B14405" t="s">
        <v>333</v>
      </c>
      <c r="C14405" t="s">
        <v>332</v>
      </c>
      <c r="D14405" t="s">
        <v>386</v>
      </c>
      <c r="E14405" t="s">
        <v>701</v>
      </c>
      <c r="F14405" t="s">
        <v>694</v>
      </c>
      <c r="G14405" t="s">
        <v>693</v>
      </c>
      <c r="H14405" t="s">
        <v>327</v>
      </c>
      <c r="I14405">
        <v>77</v>
      </c>
      <c r="J14405" t="s">
        <v>145</v>
      </c>
      <c r="K14405" t="s">
        <v>137</v>
      </c>
      <c r="L14405">
        <f>I14405*$Q$2/100/1000</f>
        <v>2.8489999999999999E-4</v>
      </c>
    </row>
    <row r="14406" spans="1:12">
      <c r="A14406" s="118">
        <v>45200</v>
      </c>
      <c r="B14406" t="s">
        <v>333</v>
      </c>
      <c r="C14406" t="s">
        <v>332</v>
      </c>
      <c r="D14406" t="s">
        <v>700</v>
      </c>
      <c r="E14406" t="s">
        <v>699</v>
      </c>
      <c r="F14406" t="s">
        <v>694</v>
      </c>
      <c r="G14406" t="s">
        <v>693</v>
      </c>
      <c r="H14406" t="s">
        <v>327</v>
      </c>
      <c r="I14406">
        <v>77</v>
      </c>
      <c r="J14406" t="s">
        <v>145</v>
      </c>
      <c r="K14406" t="s">
        <v>137</v>
      </c>
      <c r="L14406">
        <f>I14406*$Q$2/100/1000</f>
        <v>2.8489999999999999E-4</v>
      </c>
    </row>
    <row r="14407" spans="1:12">
      <c r="A14407" s="118">
        <v>45200</v>
      </c>
      <c r="B14407" t="s">
        <v>333</v>
      </c>
      <c r="C14407" t="s">
        <v>332</v>
      </c>
      <c r="D14407" t="s">
        <v>404</v>
      </c>
      <c r="E14407" t="s">
        <v>698</v>
      </c>
      <c r="F14407" t="s">
        <v>694</v>
      </c>
      <c r="G14407" t="s">
        <v>693</v>
      </c>
      <c r="H14407" t="s">
        <v>327</v>
      </c>
      <c r="I14407">
        <v>77</v>
      </c>
      <c r="J14407" t="s">
        <v>145</v>
      </c>
      <c r="K14407" t="s">
        <v>137</v>
      </c>
      <c r="L14407">
        <f>I14407*$Q$2/100/1000</f>
        <v>2.8489999999999999E-4</v>
      </c>
    </row>
    <row r="14408" spans="1:12">
      <c r="A14408" s="118">
        <v>45200</v>
      </c>
      <c r="B14408" t="s">
        <v>333</v>
      </c>
      <c r="C14408" t="s">
        <v>332</v>
      </c>
      <c r="D14408" t="s">
        <v>374</v>
      </c>
      <c r="E14408" t="s">
        <v>697</v>
      </c>
      <c r="F14408" t="s">
        <v>694</v>
      </c>
      <c r="G14408" t="s">
        <v>693</v>
      </c>
      <c r="H14408" t="s">
        <v>327</v>
      </c>
      <c r="I14408">
        <v>77</v>
      </c>
      <c r="J14408" t="s">
        <v>145</v>
      </c>
      <c r="K14408" t="s">
        <v>137</v>
      </c>
      <c r="L14408">
        <f>I14408*$Q$2/100/1000</f>
        <v>2.8489999999999999E-4</v>
      </c>
    </row>
    <row r="14409" spans="1:12">
      <c r="A14409" s="118">
        <v>45200</v>
      </c>
      <c r="B14409" t="s">
        <v>333</v>
      </c>
      <c r="C14409" t="s">
        <v>332</v>
      </c>
      <c r="D14409" t="s">
        <v>392</v>
      </c>
      <c r="E14409" t="s">
        <v>696</v>
      </c>
      <c r="F14409" t="s">
        <v>694</v>
      </c>
      <c r="G14409" t="s">
        <v>693</v>
      </c>
      <c r="H14409" t="s">
        <v>327</v>
      </c>
      <c r="I14409">
        <v>77</v>
      </c>
      <c r="J14409" t="s">
        <v>145</v>
      </c>
      <c r="K14409" t="s">
        <v>137</v>
      </c>
      <c r="L14409">
        <f>I14409*$Q$2/100/1000</f>
        <v>2.8489999999999999E-4</v>
      </c>
    </row>
    <row r="14410" spans="1:12">
      <c r="A14410" s="118">
        <v>45200</v>
      </c>
      <c r="B14410" t="s">
        <v>333</v>
      </c>
      <c r="C14410" t="s">
        <v>332</v>
      </c>
      <c r="D14410" t="s">
        <v>394</v>
      </c>
      <c r="E14410" t="s">
        <v>695</v>
      </c>
      <c r="F14410" t="s">
        <v>694</v>
      </c>
      <c r="G14410" t="s">
        <v>693</v>
      </c>
      <c r="H14410" t="s">
        <v>327</v>
      </c>
      <c r="I14410">
        <v>77</v>
      </c>
      <c r="J14410" t="s">
        <v>145</v>
      </c>
      <c r="K14410" t="s">
        <v>137</v>
      </c>
      <c r="L14410">
        <f>I14410*$Q$2/100/1000</f>
        <v>2.8489999999999999E-4</v>
      </c>
    </row>
    <row r="14411" spans="1:12">
      <c r="A14411" s="118">
        <v>45200</v>
      </c>
      <c r="B14411" t="s">
        <v>333</v>
      </c>
      <c r="C14411" t="s">
        <v>332</v>
      </c>
      <c r="D14411" t="s">
        <v>526</v>
      </c>
      <c r="E14411" t="s">
        <v>692</v>
      </c>
      <c r="F14411" t="s">
        <v>384</v>
      </c>
      <c r="G14411" t="s">
        <v>383</v>
      </c>
      <c r="H14411" t="s">
        <v>327</v>
      </c>
      <c r="I14411">
        <v>77</v>
      </c>
      <c r="J14411" t="s">
        <v>145</v>
      </c>
      <c r="K14411" t="s">
        <v>137</v>
      </c>
      <c r="L14411">
        <f>I14411*$Q$2/100/1000</f>
        <v>2.8489999999999999E-4</v>
      </c>
    </row>
    <row r="14412" spans="1:12">
      <c r="A14412" s="118">
        <v>45200</v>
      </c>
      <c r="B14412" t="s">
        <v>333</v>
      </c>
      <c r="C14412" t="s">
        <v>332</v>
      </c>
      <c r="D14412" t="s">
        <v>354</v>
      </c>
      <c r="E14412" t="s">
        <v>691</v>
      </c>
      <c r="F14412" t="s">
        <v>384</v>
      </c>
      <c r="G14412" t="s">
        <v>383</v>
      </c>
      <c r="H14412" t="s">
        <v>327</v>
      </c>
      <c r="I14412">
        <v>77</v>
      </c>
      <c r="J14412" t="s">
        <v>145</v>
      </c>
      <c r="K14412" t="s">
        <v>137</v>
      </c>
      <c r="L14412">
        <f>I14412*$Q$2/100/1000</f>
        <v>2.8489999999999999E-4</v>
      </c>
    </row>
    <row r="14413" spans="1:12">
      <c r="A14413" s="118">
        <v>45200</v>
      </c>
      <c r="B14413" t="s">
        <v>333</v>
      </c>
      <c r="C14413" t="s">
        <v>332</v>
      </c>
      <c r="D14413" t="s">
        <v>545</v>
      </c>
      <c r="E14413" t="s">
        <v>690</v>
      </c>
      <c r="F14413" t="s">
        <v>384</v>
      </c>
      <c r="G14413" t="s">
        <v>383</v>
      </c>
      <c r="H14413" t="s">
        <v>327</v>
      </c>
      <c r="I14413">
        <v>77</v>
      </c>
      <c r="J14413" t="s">
        <v>145</v>
      </c>
      <c r="K14413" t="s">
        <v>137</v>
      </c>
      <c r="L14413">
        <f>I14413*$Q$2/100/1000</f>
        <v>2.8489999999999999E-4</v>
      </c>
    </row>
    <row r="14414" spans="1:12">
      <c r="A14414" s="118">
        <v>45200</v>
      </c>
      <c r="B14414" t="s">
        <v>333</v>
      </c>
      <c r="C14414" t="s">
        <v>332</v>
      </c>
      <c r="D14414" t="s">
        <v>431</v>
      </c>
      <c r="E14414" t="s">
        <v>689</v>
      </c>
      <c r="F14414" t="s">
        <v>384</v>
      </c>
      <c r="G14414" t="s">
        <v>383</v>
      </c>
      <c r="H14414" t="s">
        <v>327</v>
      </c>
      <c r="I14414">
        <v>77</v>
      </c>
      <c r="J14414" t="s">
        <v>145</v>
      </c>
      <c r="K14414" t="s">
        <v>137</v>
      </c>
      <c r="L14414">
        <f>I14414*$Q$2/100/1000</f>
        <v>2.8489999999999999E-4</v>
      </c>
    </row>
    <row r="14415" spans="1:12">
      <c r="A14415" s="118">
        <v>45261</v>
      </c>
      <c r="B14415" t="s">
        <v>305</v>
      </c>
      <c r="C14415" t="s">
        <v>304</v>
      </c>
      <c r="D14415" t="s">
        <v>688</v>
      </c>
      <c r="E14415" t="s">
        <v>687</v>
      </c>
      <c r="F14415" t="s">
        <v>482</v>
      </c>
      <c r="G14415" t="s">
        <v>481</v>
      </c>
      <c r="H14415" t="s">
        <v>300</v>
      </c>
      <c r="I14415">
        <v>12.8</v>
      </c>
      <c r="J14415" t="s">
        <v>145</v>
      </c>
      <c r="K14415" t="s">
        <v>137</v>
      </c>
      <c r="L14415">
        <f>I14415*$Q$2/100/1000</f>
        <v>4.7360000000000001E-5</v>
      </c>
    </row>
    <row r="14416" spans="1:12">
      <c r="A14416" s="118">
        <v>45200</v>
      </c>
      <c r="B14416" t="s">
        <v>333</v>
      </c>
      <c r="C14416" t="s">
        <v>332</v>
      </c>
      <c r="D14416" t="s">
        <v>686</v>
      </c>
      <c r="E14416" t="s">
        <v>685</v>
      </c>
      <c r="F14416" t="s">
        <v>388</v>
      </c>
      <c r="G14416" t="s">
        <v>387</v>
      </c>
      <c r="H14416" t="s">
        <v>327</v>
      </c>
      <c r="I14416">
        <v>77</v>
      </c>
      <c r="J14416" t="s">
        <v>145</v>
      </c>
      <c r="K14416" t="s">
        <v>137</v>
      </c>
      <c r="L14416">
        <f>I14416*$Q$2/100/1000</f>
        <v>2.8489999999999999E-4</v>
      </c>
    </row>
    <row r="14417" spans="1:12">
      <c r="A14417" s="118">
        <v>45261</v>
      </c>
      <c r="B14417" t="s">
        <v>261</v>
      </c>
      <c r="C14417" t="s">
        <v>260</v>
      </c>
      <c r="D14417" t="s">
        <v>684</v>
      </c>
      <c r="E14417" t="s">
        <v>683</v>
      </c>
      <c r="F14417">
        <v>1</v>
      </c>
      <c r="G14417" t="s">
        <v>682</v>
      </c>
      <c r="H14417" t="s">
        <v>139</v>
      </c>
      <c r="I14417">
        <v>55</v>
      </c>
      <c r="J14417" t="s">
        <v>145</v>
      </c>
      <c r="K14417" t="s">
        <v>137</v>
      </c>
      <c r="L14417">
        <f>I14417*$Q$2/100/1000</f>
        <v>2.0350000000000001E-4</v>
      </c>
    </row>
    <row r="14418" spans="1:12">
      <c r="A14418" s="118">
        <v>45261</v>
      </c>
      <c r="B14418" t="s">
        <v>460</v>
      </c>
      <c r="C14418" t="s">
        <v>459</v>
      </c>
      <c r="D14418" t="s">
        <v>681</v>
      </c>
      <c r="E14418" t="s">
        <v>680</v>
      </c>
      <c r="F14418">
        <v>1</v>
      </c>
      <c r="G14418" t="s">
        <v>667</v>
      </c>
      <c r="H14418" t="s">
        <v>455</v>
      </c>
      <c r="I14418">
        <v>103.6</v>
      </c>
      <c r="J14418" t="s">
        <v>145</v>
      </c>
      <c r="K14418" t="s">
        <v>137</v>
      </c>
      <c r="L14418">
        <f>I14418*$Q$2/100/1000</f>
        <v>3.8331999999999998E-4</v>
      </c>
    </row>
    <row r="14419" spans="1:12">
      <c r="A14419" s="118">
        <v>45261</v>
      </c>
      <c r="B14419" t="s">
        <v>460</v>
      </c>
      <c r="C14419" t="s">
        <v>459</v>
      </c>
      <c r="D14419" t="s">
        <v>679</v>
      </c>
      <c r="E14419" t="s">
        <v>678</v>
      </c>
      <c r="F14419">
        <v>1</v>
      </c>
      <c r="G14419" t="s">
        <v>667</v>
      </c>
      <c r="H14419" t="s">
        <v>455</v>
      </c>
      <c r="I14419">
        <v>103.6</v>
      </c>
      <c r="J14419" t="s">
        <v>145</v>
      </c>
      <c r="K14419" t="s">
        <v>137</v>
      </c>
      <c r="L14419">
        <f>I14419*$Q$2/100/1000</f>
        <v>3.8331999999999998E-4</v>
      </c>
    </row>
    <row r="14420" spans="1:12">
      <c r="A14420" s="118">
        <v>45261</v>
      </c>
      <c r="B14420" t="s">
        <v>460</v>
      </c>
      <c r="C14420" t="s">
        <v>459</v>
      </c>
      <c r="D14420" t="s">
        <v>677</v>
      </c>
      <c r="E14420" t="s">
        <v>676</v>
      </c>
      <c r="F14420">
        <v>1</v>
      </c>
      <c r="G14420" t="s">
        <v>667</v>
      </c>
      <c r="H14420" t="s">
        <v>455</v>
      </c>
      <c r="I14420">
        <v>103.6</v>
      </c>
      <c r="J14420" t="s">
        <v>145</v>
      </c>
      <c r="K14420" t="s">
        <v>137</v>
      </c>
      <c r="L14420">
        <f>I14420*$Q$2/100/1000</f>
        <v>3.8331999999999998E-4</v>
      </c>
    </row>
    <row r="14421" spans="1:12">
      <c r="A14421" s="118">
        <v>45261</v>
      </c>
      <c r="B14421" t="s">
        <v>460</v>
      </c>
      <c r="C14421" t="s">
        <v>459</v>
      </c>
      <c r="D14421" t="s">
        <v>675</v>
      </c>
      <c r="E14421" t="s">
        <v>674</v>
      </c>
      <c r="F14421">
        <v>1</v>
      </c>
      <c r="G14421" t="s">
        <v>667</v>
      </c>
      <c r="H14421" t="s">
        <v>455</v>
      </c>
      <c r="I14421">
        <v>103.6</v>
      </c>
      <c r="J14421" t="s">
        <v>145</v>
      </c>
      <c r="K14421" t="s">
        <v>137</v>
      </c>
      <c r="L14421">
        <f>I14421*$Q$2/100/1000</f>
        <v>3.8331999999999998E-4</v>
      </c>
    </row>
    <row r="14422" spans="1:12">
      <c r="A14422" s="118">
        <v>45261</v>
      </c>
      <c r="B14422" t="s">
        <v>460</v>
      </c>
      <c r="C14422" t="s">
        <v>459</v>
      </c>
      <c r="D14422" t="s">
        <v>673</v>
      </c>
      <c r="E14422" t="s">
        <v>672</v>
      </c>
      <c r="F14422">
        <v>1</v>
      </c>
      <c r="G14422" t="s">
        <v>667</v>
      </c>
      <c r="H14422" t="s">
        <v>455</v>
      </c>
      <c r="I14422">
        <v>103.6</v>
      </c>
      <c r="J14422" t="s">
        <v>145</v>
      </c>
      <c r="K14422" t="s">
        <v>137</v>
      </c>
      <c r="L14422">
        <f>I14422*$Q$2/100/1000</f>
        <v>3.8331999999999998E-4</v>
      </c>
    </row>
    <row r="14423" spans="1:12">
      <c r="A14423" s="118">
        <v>45261</v>
      </c>
      <c r="B14423" t="s">
        <v>460</v>
      </c>
      <c r="C14423" t="s">
        <v>459</v>
      </c>
      <c r="D14423" t="s">
        <v>671</v>
      </c>
      <c r="E14423" t="s">
        <v>670</v>
      </c>
      <c r="F14423">
        <v>1</v>
      </c>
      <c r="G14423" t="s">
        <v>667</v>
      </c>
      <c r="H14423" t="s">
        <v>455</v>
      </c>
      <c r="I14423">
        <v>103.6</v>
      </c>
      <c r="J14423" t="s">
        <v>145</v>
      </c>
      <c r="K14423" t="s">
        <v>137</v>
      </c>
      <c r="L14423">
        <f>I14423*$Q$2/100/1000</f>
        <v>3.8331999999999998E-4</v>
      </c>
    </row>
    <row r="14424" spans="1:12">
      <c r="A14424" s="118">
        <v>45261</v>
      </c>
      <c r="B14424" t="s">
        <v>460</v>
      </c>
      <c r="C14424" t="s">
        <v>459</v>
      </c>
      <c r="D14424" t="s">
        <v>669</v>
      </c>
      <c r="E14424" t="s">
        <v>668</v>
      </c>
      <c r="F14424">
        <v>1</v>
      </c>
      <c r="G14424" t="s">
        <v>667</v>
      </c>
      <c r="H14424" t="s">
        <v>455</v>
      </c>
      <c r="I14424">
        <v>103.6</v>
      </c>
      <c r="J14424" t="s">
        <v>145</v>
      </c>
      <c r="K14424" t="s">
        <v>137</v>
      </c>
      <c r="L14424">
        <f>I14424*$Q$2/100/1000</f>
        <v>3.8331999999999998E-4</v>
      </c>
    </row>
    <row r="14425" spans="1:12">
      <c r="A14425" s="118">
        <v>45200</v>
      </c>
      <c r="B14425" t="s">
        <v>333</v>
      </c>
      <c r="C14425" t="s">
        <v>332</v>
      </c>
      <c r="D14425" t="s">
        <v>545</v>
      </c>
      <c r="E14425" t="s">
        <v>666</v>
      </c>
      <c r="F14425" t="s">
        <v>388</v>
      </c>
      <c r="G14425" t="s">
        <v>387</v>
      </c>
      <c r="H14425" t="s">
        <v>327</v>
      </c>
      <c r="I14425">
        <v>77</v>
      </c>
      <c r="J14425" t="s">
        <v>145</v>
      </c>
      <c r="K14425" t="s">
        <v>137</v>
      </c>
      <c r="L14425">
        <f>I14425*$Q$2/100/1000</f>
        <v>2.8489999999999999E-4</v>
      </c>
    </row>
    <row r="14426" spans="1:12">
      <c r="A14426" s="118">
        <v>45200</v>
      </c>
      <c r="B14426" t="s">
        <v>333</v>
      </c>
      <c r="C14426" t="s">
        <v>332</v>
      </c>
      <c r="D14426" t="s">
        <v>341</v>
      </c>
      <c r="E14426" t="s">
        <v>665</v>
      </c>
      <c r="F14426" t="s">
        <v>388</v>
      </c>
      <c r="G14426" t="s">
        <v>387</v>
      </c>
      <c r="H14426" t="s">
        <v>327</v>
      </c>
      <c r="I14426">
        <v>77</v>
      </c>
      <c r="J14426" t="s">
        <v>145</v>
      </c>
      <c r="K14426" t="s">
        <v>137</v>
      </c>
      <c r="L14426">
        <f>I14426*$Q$2/100/1000</f>
        <v>2.8489999999999999E-4</v>
      </c>
    </row>
    <row r="14427" spans="1:12">
      <c r="A14427" s="118">
        <v>45200</v>
      </c>
      <c r="B14427" t="s">
        <v>333</v>
      </c>
      <c r="C14427" t="s">
        <v>332</v>
      </c>
      <c r="D14427" t="s">
        <v>596</v>
      </c>
      <c r="E14427" t="s">
        <v>664</v>
      </c>
      <c r="F14427" t="s">
        <v>388</v>
      </c>
      <c r="G14427" t="s">
        <v>387</v>
      </c>
      <c r="H14427" t="s">
        <v>327</v>
      </c>
      <c r="I14427">
        <v>77</v>
      </c>
      <c r="J14427" t="s">
        <v>145</v>
      </c>
      <c r="K14427" t="s">
        <v>137</v>
      </c>
      <c r="L14427">
        <f>I14427*$Q$2/100/1000</f>
        <v>2.8489999999999999E-4</v>
      </c>
    </row>
    <row r="14428" spans="1:12">
      <c r="A14428" s="118">
        <v>45200</v>
      </c>
      <c r="B14428" t="s">
        <v>333</v>
      </c>
      <c r="C14428" t="s">
        <v>332</v>
      </c>
      <c r="D14428" t="s">
        <v>335</v>
      </c>
      <c r="E14428" t="s">
        <v>663</v>
      </c>
      <c r="F14428" t="s">
        <v>388</v>
      </c>
      <c r="G14428" t="s">
        <v>387</v>
      </c>
      <c r="H14428" t="s">
        <v>327</v>
      </c>
      <c r="I14428">
        <v>77</v>
      </c>
      <c r="J14428" t="s">
        <v>145</v>
      </c>
      <c r="K14428" t="s">
        <v>137</v>
      </c>
      <c r="L14428">
        <f>I14428*$Q$2/100/1000</f>
        <v>2.8489999999999999E-4</v>
      </c>
    </row>
    <row r="14429" spans="1:12">
      <c r="A14429" s="118">
        <v>45200</v>
      </c>
      <c r="B14429" t="s">
        <v>333</v>
      </c>
      <c r="C14429" t="s">
        <v>332</v>
      </c>
      <c r="D14429" t="s">
        <v>337</v>
      </c>
      <c r="E14429" t="s">
        <v>662</v>
      </c>
      <c r="F14429" t="s">
        <v>388</v>
      </c>
      <c r="G14429" t="s">
        <v>387</v>
      </c>
      <c r="H14429" t="s">
        <v>327</v>
      </c>
      <c r="I14429">
        <v>77</v>
      </c>
      <c r="J14429" t="s">
        <v>145</v>
      </c>
      <c r="K14429" t="s">
        <v>137</v>
      </c>
      <c r="L14429">
        <f>I14429*$Q$2/100/1000</f>
        <v>2.8489999999999999E-4</v>
      </c>
    </row>
    <row r="14430" spans="1:12">
      <c r="A14430" s="118">
        <v>45261</v>
      </c>
      <c r="B14430" t="s">
        <v>180</v>
      </c>
      <c r="C14430" t="s">
        <v>179</v>
      </c>
      <c r="D14430" t="s">
        <v>661</v>
      </c>
      <c r="E14430" t="s">
        <v>660</v>
      </c>
      <c r="F14430" t="s">
        <v>659</v>
      </c>
      <c r="G14430" t="s">
        <v>658</v>
      </c>
      <c r="H14430" t="s">
        <v>174</v>
      </c>
      <c r="I14430">
        <v>3154</v>
      </c>
      <c r="J14430" t="s">
        <v>173</v>
      </c>
      <c r="K14430" t="s">
        <v>172</v>
      </c>
      <c r="L14430">
        <f>I14430*$Q$3/(1000/25)</f>
        <v>2.5295079999999999</v>
      </c>
    </row>
    <row r="14431" spans="1:12">
      <c r="A14431" s="118">
        <v>45200</v>
      </c>
      <c r="B14431" t="s">
        <v>333</v>
      </c>
      <c r="C14431" t="s">
        <v>332</v>
      </c>
      <c r="D14431" t="s">
        <v>653</v>
      </c>
      <c r="E14431" t="s">
        <v>657</v>
      </c>
      <c r="F14431" t="s">
        <v>388</v>
      </c>
      <c r="G14431" t="s">
        <v>387</v>
      </c>
      <c r="H14431" t="s">
        <v>327</v>
      </c>
      <c r="I14431">
        <v>77</v>
      </c>
      <c r="J14431" t="s">
        <v>145</v>
      </c>
      <c r="K14431" t="s">
        <v>137</v>
      </c>
      <c r="L14431">
        <f>I14431*$Q$2/100/1000</f>
        <v>2.8489999999999999E-4</v>
      </c>
    </row>
    <row r="14432" spans="1:12">
      <c r="A14432" s="118">
        <v>45200</v>
      </c>
      <c r="B14432" t="s">
        <v>333</v>
      </c>
      <c r="C14432" t="s">
        <v>332</v>
      </c>
      <c r="D14432" t="s">
        <v>331</v>
      </c>
      <c r="E14432" t="s">
        <v>656</v>
      </c>
      <c r="F14432" t="s">
        <v>388</v>
      </c>
      <c r="G14432" t="s">
        <v>387</v>
      </c>
      <c r="H14432" t="s">
        <v>327</v>
      </c>
      <c r="I14432">
        <v>77</v>
      </c>
      <c r="J14432" t="s">
        <v>145</v>
      </c>
      <c r="K14432" t="s">
        <v>137</v>
      </c>
      <c r="L14432">
        <f>I14432*$Q$2/100/1000</f>
        <v>2.8489999999999999E-4</v>
      </c>
    </row>
    <row r="14433" spans="1:12">
      <c r="A14433" s="118">
        <v>45200</v>
      </c>
      <c r="B14433" t="s">
        <v>333</v>
      </c>
      <c r="C14433" t="s">
        <v>332</v>
      </c>
      <c r="D14433" t="s">
        <v>337</v>
      </c>
      <c r="E14433" t="s">
        <v>655</v>
      </c>
      <c r="F14433" t="s">
        <v>420</v>
      </c>
      <c r="G14433" t="s">
        <v>419</v>
      </c>
      <c r="H14433" t="s">
        <v>327</v>
      </c>
      <c r="I14433">
        <v>77</v>
      </c>
      <c r="J14433" t="s">
        <v>145</v>
      </c>
      <c r="K14433" t="s">
        <v>137</v>
      </c>
      <c r="L14433">
        <f>I14433*$Q$2/100/1000</f>
        <v>2.8489999999999999E-4</v>
      </c>
    </row>
    <row r="14434" spans="1:12">
      <c r="A14434" s="118">
        <v>45200</v>
      </c>
      <c r="B14434" t="s">
        <v>333</v>
      </c>
      <c r="C14434" t="s">
        <v>332</v>
      </c>
      <c r="D14434" t="s">
        <v>339</v>
      </c>
      <c r="E14434" t="s">
        <v>654</v>
      </c>
      <c r="F14434" t="s">
        <v>420</v>
      </c>
      <c r="G14434" t="s">
        <v>419</v>
      </c>
      <c r="H14434" t="s">
        <v>327</v>
      </c>
      <c r="I14434">
        <v>77</v>
      </c>
      <c r="J14434" t="s">
        <v>145</v>
      </c>
      <c r="K14434" t="s">
        <v>137</v>
      </c>
      <c r="L14434">
        <f>I14434*$Q$2/100/1000</f>
        <v>2.8489999999999999E-4</v>
      </c>
    </row>
    <row r="14435" spans="1:12">
      <c r="A14435" s="118">
        <v>45200</v>
      </c>
      <c r="B14435" t="s">
        <v>333</v>
      </c>
      <c r="C14435" t="s">
        <v>332</v>
      </c>
      <c r="D14435" t="s">
        <v>653</v>
      </c>
      <c r="E14435" t="s">
        <v>652</v>
      </c>
      <c r="F14435" t="s">
        <v>420</v>
      </c>
      <c r="G14435" t="s">
        <v>419</v>
      </c>
      <c r="H14435" t="s">
        <v>327</v>
      </c>
      <c r="I14435">
        <v>77</v>
      </c>
      <c r="J14435" t="s">
        <v>145</v>
      </c>
      <c r="K14435" t="s">
        <v>137</v>
      </c>
      <c r="L14435">
        <f>I14435*$Q$2/100/1000</f>
        <v>2.8489999999999999E-4</v>
      </c>
    </row>
    <row r="14436" spans="1:12">
      <c r="A14436" s="118">
        <v>45261</v>
      </c>
      <c r="B14436" t="s">
        <v>647</v>
      </c>
      <c r="C14436" t="s">
        <v>646</v>
      </c>
      <c r="D14436" t="s">
        <v>651</v>
      </c>
      <c r="E14436" t="s">
        <v>650</v>
      </c>
      <c r="F14436">
        <v>101036260</v>
      </c>
      <c r="G14436" t="s">
        <v>649</v>
      </c>
      <c r="H14436" t="s">
        <v>174</v>
      </c>
      <c r="I14436">
        <v>3154</v>
      </c>
      <c r="J14436" t="s">
        <v>173</v>
      </c>
      <c r="K14436" t="s">
        <v>172</v>
      </c>
      <c r="L14436">
        <f>I14436*$Q$3/(1000/25)</f>
        <v>2.5295079999999999</v>
      </c>
    </row>
    <row r="14437" spans="1:12">
      <c r="A14437" s="118">
        <v>45200</v>
      </c>
      <c r="B14437" t="s">
        <v>333</v>
      </c>
      <c r="C14437" t="s">
        <v>332</v>
      </c>
      <c r="D14437" t="s">
        <v>331</v>
      </c>
      <c r="E14437" t="s">
        <v>648</v>
      </c>
      <c r="F14437" t="s">
        <v>420</v>
      </c>
      <c r="G14437" t="s">
        <v>419</v>
      </c>
      <c r="H14437" t="s">
        <v>327</v>
      </c>
      <c r="I14437">
        <v>77</v>
      </c>
      <c r="J14437" t="s">
        <v>145</v>
      </c>
      <c r="K14437" t="s">
        <v>137</v>
      </c>
      <c r="L14437">
        <f>I14437*$Q$2/100/1000</f>
        <v>2.8489999999999999E-4</v>
      </c>
    </row>
    <row r="14438" spans="1:12">
      <c r="A14438" s="118">
        <v>45261</v>
      </c>
      <c r="B14438" t="s">
        <v>647</v>
      </c>
      <c r="C14438" t="s">
        <v>646</v>
      </c>
      <c r="D14438" t="s">
        <v>645</v>
      </c>
      <c r="E14438" t="s">
        <v>644</v>
      </c>
      <c r="F14438" t="s">
        <v>643</v>
      </c>
      <c r="G14438" t="s">
        <v>642</v>
      </c>
      <c r="H14438" t="s">
        <v>174</v>
      </c>
      <c r="I14438">
        <v>3154</v>
      </c>
      <c r="J14438" t="s">
        <v>173</v>
      </c>
      <c r="K14438" t="s">
        <v>172</v>
      </c>
      <c r="L14438">
        <f>I14438*$Q$3/(1000/25)</f>
        <v>2.5295079999999999</v>
      </c>
    </row>
    <row r="14439" spans="1:12">
      <c r="A14439" s="118">
        <v>45200</v>
      </c>
      <c r="B14439" t="s">
        <v>333</v>
      </c>
      <c r="C14439" t="s">
        <v>332</v>
      </c>
      <c r="D14439" t="s">
        <v>339</v>
      </c>
      <c r="E14439" t="s">
        <v>641</v>
      </c>
      <c r="F14439" t="s">
        <v>388</v>
      </c>
      <c r="G14439" t="s">
        <v>387</v>
      </c>
      <c r="H14439" t="s">
        <v>327</v>
      </c>
      <c r="I14439">
        <v>77</v>
      </c>
      <c r="J14439" t="s">
        <v>145</v>
      </c>
      <c r="K14439" t="s">
        <v>137</v>
      </c>
      <c r="L14439">
        <f>I14439*$Q$2/100/1000</f>
        <v>2.8489999999999999E-4</v>
      </c>
    </row>
    <row r="14440" spans="1:12">
      <c r="A14440" s="118">
        <v>45200</v>
      </c>
      <c r="B14440" t="s">
        <v>333</v>
      </c>
      <c r="C14440" t="s">
        <v>332</v>
      </c>
      <c r="D14440" t="s">
        <v>472</v>
      </c>
      <c r="E14440" t="s">
        <v>640</v>
      </c>
      <c r="F14440" t="s">
        <v>388</v>
      </c>
      <c r="G14440" t="s">
        <v>387</v>
      </c>
      <c r="H14440" t="s">
        <v>327</v>
      </c>
      <c r="I14440">
        <v>77</v>
      </c>
      <c r="J14440" t="s">
        <v>145</v>
      </c>
      <c r="K14440" t="s">
        <v>137</v>
      </c>
      <c r="L14440">
        <f>I14440*$Q$2/100/1000</f>
        <v>2.8489999999999999E-4</v>
      </c>
    </row>
    <row r="14441" spans="1:12">
      <c r="A14441" s="118">
        <v>45200</v>
      </c>
      <c r="B14441" t="s">
        <v>333</v>
      </c>
      <c r="C14441" t="s">
        <v>332</v>
      </c>
      <c r="D14441" t="s">
        <v>480</v>
      </c>
      <c r="E14441" t="s">
        <v>639</v>
      </c>
      <c r="F14441" t="s">
        <v>388</v>
      </c>
      <c r="G14441" t="s">
        <v>387</v>
      </c>
      <c r="H14441" t="s">
        <v>327</v>
      </c>
      <c r="I14441">
        <v>77</v>
      </c>
      <c r="J14441" t="s">
        <v>145</v>
      </c>
      <c r="K14441" t="s">
        <v>137</v>
      </c>
      <c r="L14441">
        <f>I14441*$Q$2/100/1000</f>
        <v>2.8489999999999999E-4</v>
      </c>
    </row>
    <row r="14442" spans="1:12">
      <c r="A14442" s="118">
        <v>45200</v>
      </c>
      <c r="B14442" t="s">
        <v>333</v>
      </c>
      <c r="C14442" t="s">
        <v>332</v>
      </c>
      <c r="D14442" t="s">
        <v>470</v>
      </c>
      <c r="E14442" t="s">
        <v>638</v>
      </c>
      <c r="F14442" t="s">
        <v>388</v>
      </c>
      <c r="G14442" t="s">
        <v>387</v>
      </c>
      <c r="H14442" t="s">
        <v>327</v>
      </c>
      <c r="I14442">
        <v>77</v>
      </c>
      <c r="J14442" t="s">
        <v>145</v>
      </c>
      <c r="K14442" t="s">
        <v>137</v>
      </c>
      <c r="L14442">
        <f>I14442*$Q$2/100/1000</f>
        <v>2.8489999999999999E-4</v>
      </c>
    </row>
    <row r="14443" spans="1:12">
      <c r="A14443" s="118">
        <v>45200</v>
      </c>
      <c r="B14443" t="s">
        <v>333</v>
      </c>
      <c r="C14443" t="s">
        <v>332</v>
      </c>
      <c r="D14443" t="s">
        <v>495</v>
      </c>
      <c r="E14443" t="s">
        <v>637</v>
      </c>
      <c r="F14443" t="s">
        <v>388</v>
      </c>
      <c r="G14443" t="s">
        <v>387</v>
      </c>
      <c r="H14443" t="s">
        <v>327</v>
      </c>
      <c r="I14443">
        <v>77</v>
      </c>
      <c r="J14443" t="s">
        <v>145</v>
      </c>
      <c r="K14443" t="s">
        <v>137</v>
      </c>
      <c r="L14443">
        <f>I14443*$Q$2/100/1000</f>
        <v>2.8489999999999999E-4</v>
      </c>
    </row>
    <row r="14444" spans="1:12">
      <c r="A14444" s="118">
        <v>45200</v>
      </c>
      <c r="B14444" t="s">
        <v>333</v>
      </c>
      <c r="C14444" t="s">
        <v>332</v>
      </c>
      <c r="D14444" t="s">
        <v>472</v>
      </c>
      <c r="E14444" t="s">
        <v>636</v>
      </c>
      <c r="F14444" t="s">
        <v>420</v>
      </c>
      <c r="G14444" t="s">
        <v>419</v>
      </c>
      <c r="H14444" t="s">
        <v>327</v>
      </c>
      <c r="I14444">
        <v>77</v>
      </c>
      <c r="J14444" t="s">
        <v>145</v>
      </c>
      <c r="K14444" t="s">
        <v>137</v>
      </c>
      <c r="L14444">
        <f>I14444*$Q$2/100/1000</f>
        <v>2.8489999999999999E-4</v>
      </c>
    </row>
    <row r="14445" spans="1:12">
      <c r="A14445" s="118">
        <v>45200</v>
      </c>
      <c r="B14445" t="s">
        <v>333</v>
      </c>
      <c r="C14445" t="s">
        <v>332</v>
      </c>
      <c r="D14445" t="s">
        <v>480</v>
      </c>
      <c r="E14445" t="s">
        <v>635</v>
      </c>
      <c r="F14445" t="s">
        <v>420</v>
      </c>
      <c r="G14445" t="s">
        <v>419</v>
      </c>
      <c r="H14445" t="s">
        <v>327</v>
      </c>
      <c r="I14445">
        <v>77</v>
      </c>
      <c r="J14445" t="s">
        <v>145</v>
      </c>
      <c r="K14445" t="s">
        <v>137</v>
      </c>
      <c r="L14445">
        <f>I14445*$Q$2/100/1000</f>
        <v>2.8489999999999999E-4</v>
      </c>
    </row>
    <row r="14446" spans="1:12">
      <c r="A14446" s="118">
        <v>45261</v>
      </c>
      <c r="B14446" t="s">
        <v>443</v>
      </c>
      <c r="C14446" t="s">
        <v>442</v>
      </c>
      <c r="D14446" t="s">
        <v>441</v>
      </c>
      <c r="E14446" t="s">
        <v>634</v>
      </c>
      <c r="F14446" t="s">
        <v>463</v>
      </c>
      <c r="G14446" t="s">
        <v>462</v>
      </c>
      <c r="H14446" s="122" t="s">
        <v>437</v>
      </c>
      <c r="I14446">
        <v>4725</v>
      </c>
      <c r="J14446" t="s">
        <v>199</v>
      </c>
      <c r="K14446" t="s">
        <v>198</v>
      </c>
      <c r="L14446">
        <f>I14446*$Q$4*2.2/1000</f>
        <v>18.279100224000004</v>
      </c>
    </row>
    <row r="14447" spans="1:12">
      <c r="A14447" s="118">
        <v>45261</v>
      </c>
      <c r="B14447" t="s">
        <v>180</v>
      </c>
      <c r="C14447" t="s">
        <v>179</v>
      </c>
      <c r="D14447" t="s">
        <v>633</v>
      </c>
      <c r="E14447" t="s">
        <v>632</v>
      </c>
      <c r="F14447" t="s">
        <v>631</v>
      </c>
      <c r="G14447" t="s">
        <v>630</v>
      </c>
      <c r="H14447" t="s">
        <v>174</v>
      </c>
      <c r="I14447">
        <v>3154</v>
      </c>
      <c r="J14447" t="s">
        <v>173</v>
      </c>
      <c r="K14447" t="s">
        <v>172</v>
      </c>
      <c r="L14447">
        <f>I14447*$Q$3/(1000/0.1)</f>
        <v>1.0118031999999999E-2</v>
      </c>
    </row>
    <row r="14448" spans="1:12">
      <c r="A14448" s="118">
        <v>45200</v>
      </c>
      <c r="B14448" t="s">
        <v>333</v>
      </c>
      <c r="C14448" t="s">
        <v>332</v>
      </c>
      <c r="D14448" t="s">
        <v>629</v>
      </c>
      <c r="E14448" t="s">
        <v>628</v>
      </c>
      <c r="F14448" t="s">
        <v>329</v>
      </c>
      <c r="G14448" t="s">
        <v>328</v>
      </c>
      <c r="H14448" t="s">
        <v>327</v>
      </c>
      <c r="I14448">
        <v>77</v>
      </c>
      <c r="J14448" t="s">
        <v>145</v>
      </c>
      <c r="K14448" t="s">
        <v>137</v>
      </c>
      <c r="L14448">
        <f>I14448*$Q$2/100/1000</f>
        <v>2.8489999999999999E-4</v>
      </c>
    </row>
    <row r="14449" spans="1:12">
      <c r="A14449" s="118">
        <v>45200</v>
      </c>
      <c r="B14449" t="s">
        <v>333</v>
      </c>
      <c r="C14449" t="s">
        <v>332</v>
      </c>
      <c r="D14449" t="s">
        <v>627</v>
      </c>
      <c r="E14449" t="s">
        <v>626</v>
      </c>
      <c r="F14449" t="s">
        <v>329</v>
      </c>
      <c r="G14449" t="s">
        <v>328</v>
      </c>
      <c r="H14449" t="s">
        <v>327</v>
      </c>
      <c r="I14449">
        <v>77</v>
      </c>
      <c r="J14449" t="s">
        <v>145</v>
      </c>
      <c r="K14449" t="s">
        <v>137</v>
      </c>
      <c r="L14449">
        <f>I14449*$Q$2/100/1000</f>
        <v>2.8489999999999999E-4</v>
      </c>
    </row>
    <row r="14450" spans="1:12">
      <c r="A14450" s="118">
        <v>45200</v>
      </c>
      <c r="B14450" t="s">
        <v>333</v>
      </c>
      <c r="C14450" t="s">
        <v>332</v>
      </c>
      <c r="D14450" t="s">
        <v>625</v>
      </c>
      <c r="E14450" t="s">
        <v>624</v>
      </c>
      <c r="F14450" t="s">
        <v>329</v>
      </c>
      <c r="G14450" t="s">
        <v>328</v>
      </c>
      <c r="H14450" t="s">
        <v>327</v>
      </c>
      <c r="I14450">
        <v>77</v>
      </c>
      <c r="J14450" t="s">
        <v>145</v>
      </c>
      <c r="K14450" t="s">
        <v>137</v>
      </c>
      <c r="L14450">
        <f>I14450*$Q$2/100/1000</f>
        <v>2.8489999999999999E-4</v>
      </c>
    </row>
    <row r="14451" spans="1:12">
      <c r="A14451" s="118">
        <v>45200</v>
      </c>
      <c r="B14451" t="s">
        <v>333</v>
      </c>
      <c r="C14451" t="s">
        <v>332</v>
      </c>
      <c r="D14451" t="s">
        <v>428</v>
      </c>
      <c r="E14451" t="s">
        <v>623</v>
      </c>
      <c r="F14451" t="s">
        <v>619</v>
      </c>
      <c r="G14451" t="s">
        <v>618</v>
      </c>
      <c r="H14451" t="s">
        <v>327</v>
      </c>
      <c r="I14451">
        <v>77</v>
      </c>
      <c r="J14451" t="s">
        <v>145</v>
      </c>
      <c r="K14451" t="s">
        <v>137</v>
      </c>
      <c r="L14451">
        <f>I14451*$Q$2/100/1000</f>
        <v>2.8489999999999999E-4</v>
      </c>
    </row>
    <row r="14452" spans="1:12">
      <c r="A14452" s="118">
        <v>45200</v>
      </c>
      <c r="B14452" t="s">
        <v>333</v>
      </c>
      <c r="C14452" t="s">
        <v>332</v>
      </c>
      <c r="D14452" t="s">
        <v>354</v>
      </c>
      <c r="E14452" t="s">
        <v>622</v>
      </c>
      <c r="F14452" t="s">
        <v>619</v>
      </c>
      <c r="G14452" t="s">
        <v>618</v>
      </c>
      <c r="H14452" t="s">
        <v>327</v>
      </c>
      <c r="I14452">
        <v>77</v>
      </c>
      <c r="J14452" t="s">
        <v>145</v>
      </c>
      <c r="K14452" t="s">
        <v>137</v>
      </c>
      <c r="L14452">
        <f>I14452*$Q$2/100/1000</f>
        <v>2.8489999999999999E-4</v>
      </c>
    </row>
    <row r="14453" spans="1:12">
      <c r="A14453" s="118">
        <v>45200</v>
      </c>
      <c r="B14453" t="s">
        <v>333</v>
      </c>
      <c r="C14453" t="s">
        <v>332</v>
      </c>
      <c r="D14453" t="s">
        <v>526</v>
      </c>
      <c r="E14453" t="s">
        <v>621</v>
      </c>
      <c r="F14453" t="s">
        <v>619</v>
      </c>
      <c r="G14453" t="s">
        <v>618</v>
      </c>
      <c r="H14453" t="s">
        <v>327</v>
      </c>
      <c r="I14453">
        <v>77</v>
      </c>
      <c r="J14453" t="s">
        <v>145</v>
      </c>
      <c r="K14453" t="s">
        <v>137</v>
      </c>
      <c r="L14453">
        <f>I14453*$Q$2/100/1000</f>
        <v>2.8489999999999999E-4</v>
      </c>
    </row>
    <row r="14454" spans="1:12">
      <c r="A14454" s="118">
        <v>45200</v>
      </c>
      <c r="B14454" t="s">
        <v>333</v>
      </c>
      <c r="C14454" t="s">
        <v>332</v>
      </c>
      <c r="D14454" t="s">
        <v>431</v>
      </c>
      <c r="E14454" t="s">
        <v>620</v>
      </c>
      <c r="F14454" t="s">
        <v>619</v>
      </c>
      <c r="G14454" t="s">
        <v>618</v>
      </c>
      <c r="H14454" t="s">
        <v>327</v>
      </c>
      <c r="I14454">
        <v>77</v>
      </c>
      <c r="J14454" t="s">
        <v>145</v>
      </c>
      <c r="K14454" t="s">
        <v>137</v>
      </c>
      <c r="L14454">
        <f>I14454*$Q$2/100/1000</f>
        <v>2.8489999999999999E-4</v>
      </c>
    </row>
    <row r="14455" spans="1:12">
      <c r="A14455" s="118">
        <v>45200</v>
      </c>
      <c r="B14455" t="s">
        <v>333</v>
      </c>
      <c r="C14455" t="s">
        <v>332</v>
      </c>
      <c r="D14455" t="s">
        <v>404</v>
      </c>
      <c r="E14455" t="s">
        <v>617</v>
      </c>
      <c r="F14455" t="s">
        <v>611</v>
      </c>
      <c r="G14455" t="s">
        <v>610</v>
      </c>
      <c r="H14455" t="s">
        <v>327</v>
      </c>
      <c r="I14455">
        <v>77</v>
      </c>
      <c r="J14455" t="s">
        <v>145</v>
      </c>
      <c r="K14455" t="s">
        <v>137</v>
      </c>
      <c r="L14455">
        <f>I14455*$Q$2/100/1000</f>
        <v>2.8489999999999999E-4</v>
      </c>
    </row>
    <row r="14456" spans="1:12">
      <c r="A14456" s="118">
        <v>45200</v>
      </c>
      <c r="B14456" t="s">
        <v>333</v>
      </c>
      <c r="C14456" t="s">
        <v>332</v>
      </c>
      <c r="D14456" t="s">
        <v>616</v>
      </c>
      <c r="E14456" t="s">
        <v>615</v>
      </c>
      <c r="F14456" t="s">
        <v>611</v>
      </c>
      <c r="G14456" t="s">
        <v>610</v>
      </c>
      <c r="H14456" t="s">
        <v>327</v>
      </c>
      <c r="I14456">
        <v>77</v>
      </c>
      <c r="J14456" t="s">
        <v>145</v>
      </c>
      <c r="K14456" t="s">
        <v>137</v>
      </c>
      <c r="L14456">
        <f>I14456*$Q$2/100/1000</f>
        <v>2.8489999999999999E-4</v>
      </c>
    </row>
    <row r="14457" spans="1:12">
      <c r="A14457" s="118">
        <v>45200</v>
      </c>
      <c r="B14457" t="s">
        <v>333</v>
      </c>
      <c r="C14457" t="s">
        <v>332</v>
      </c>
      <c r="D14457" t="s">
        <v>392</v>
      </c>
      <c r="E14457" t="s">
        <v>614</v>
      </c>
      <c r="F14457" t="s">
        <v>611</v>
      </c>
      <c r="G14457" t="s">
        <v>610</v>
      </c>
      <c r="H14457" t="s">
        <v>327</v>
      </c>
      <c r="I14457">
        <v>77</v>
      </c>
      <c r="J14457" t="s">
        <v>145</v>
      </c>
      <c r="K14457" t="s">
        <v>137</v>
      </c>
      <c r="L14457">
        <f>I14457*$Q$2/100/1000</f>
        <v>2.8489999999999999E-4</v>
      </c>
    </row>
    <row r="14458" spans="1:12">
      <c r="A14458" s="118">
        <v>45200</v>
      </c>
      <c r="B14458" t="s">
        <v>333</v>
      </c>
      <c r="C14458" t="s">
        <v>332</v>
      </c>
      <c r="D14458" t="s">
        <v>613</v>
      </c>
      <c r="E14458" t="s">
        <v>612</v>
      </c>
      <c r="F14458" t="s">
        <v>611</v>
      </c>
      <c r="G14458" t="s">
        <v>610</v>
      </c>
      <c r="H14458" t="s">
        <v>327</v>
      </c>
      <c r="I14458">
        <v>77</v>
      </c>
      <c r="J14458" t="s">
        <v>145</v>
      </c>
      <c r="K14458" t="s">
        <v>137</v>
      </c>
      <c r="L14458">
        <f>I14458*$Q$2/100/1000</f>
        <v>2.8489999999999999E-4</v>
      </c>
    </row>
    <row r="14459" spans="1:12">
      <c r="A14459" s="118">
        <v>45200</v>
      </c>
      <c r="B14459" t="s">
        <v>333</v>
      </c>
      <c r="C14459" t="s">
        <v>332</v>
      </c>
      <c r="D14459" t="s">
        <v>392</v>
      </c>
      <c r="E14459" t="s">
        <v>609</v>
      </c>
      <c r="F14459" t="s">
        <v>384</v>
      </c>
      <c r="G14459" t="s">
        <v>383</v>
      </c>
      <c r="H14459" t="s">
        <v>327</v>
      </c>
      <c r="I14459">
        <v>77</v>
      </c>
      <c r="J14459" t="s">
        <v>145</v>
      </c>
      <c r="K14459" t="s">
        <v>137</v>
      </c>
      <c r="L14459">
        <f>I14459*$Q$2/100/1000</f>
        <v>2.8489999999999999E-4</v>
      </c>
    </row>
    <row r="14460" spans="1:12">
      <c r="A14460" s="118">
        <v>45200</v>
      </c>
      <c r="B14460" t="s">
        <v>333</v>
      </c>
      <c r="C14460" t="s">
        <v>332</v>
      </c>
      <c r="D14460" t="s">
        <v>390</v>
      </c>
      <c r="E14460" t="s">
        <v>608</v>
      </c>
      <c r="F14460" t="s">
        <v>384</v>
      </c>
      <c r="G14460" t="s">
        <v>383</v>
      </c>
      <c r="H14460" t="s">
        <v>327</v>
      </c>
      <c r="I14460">
        <v>77</v>
      </c>
      <c r="J14460" t="s">
        <v>145</v>
      </c>
      <c r="K14460" t="s">
        <v>137</v>
      </c>
      <c r="L14460">
        <f>I14460*$Q$2/100/1000</f>
        <v>2.8489999999999999E-4</v>
      </c>
    </row>
    <row r="14461" spans="1:12">
      <c r="A14461" s="118">
        <v>45200</v>
      </c>
      <c r="B14461" t="s">
        <v>333</v>
      </c>
      <c r="C14461" t="s">
        <v>332</v>
      </c>
      <c r="D14461" t="s">
        <v>422</v>
      </c>
      <c r="E14461" t="s">
        <v>607</v>
      </c>
      <c r="F14461" t="s">
        <v>384</v>
      </c>
      <c r="G14461" t="s">
        <v>383</v>
      </c>
      <c r="H14461" t="s">
        <v>327</v>
      </c>
      <c r="I14461">
        <v>77</v>
      </c>
      <c r="J14461" t="s">
        <v>145</v>
      </c>
      <c r="K14461" t="s">
        <v>137</v>
      </c>
      <c r="L14461">
        <f>I14461*$Q$2/100/1000</f>
        <v>2.8489999999999999E-4</v>
      </c>
    </row>
    <row r="14462" spans="1:12">
      <c r="A14462" s="118">
        <v>45200</v>
      </c>
      <c r="B14462" t="s">
        <v>333</v>
      </c>
      <c r="C14462" t="s">
        <v>332</v>
      </c>
      <c r="D14462" t="s">
        <v>428</v>
      </c>
      <c r="E14462" t="s">
        <v>606</v>
      </c>
      <c r="F14462" t="s">
        <v>384</v>
      </c>
      <c r="G14462" t="s">
        <v>383</v>
      </c>
      <c r="H14462" t="s">
        <v>327</v>
      </c>
      <c r="I14462">
        <v>77</v>
      </c>
      <c r="J14462" t="s">
        <v>145</v>
      </c>
      <c r="K14462" t="s">
        <v>137</v>
      </c>
      <c r="L14462">
        <f>I14462*$Q$2/100/1000</f>
        <v>2.8489999999999999E-4</v>
      </c>
    </row>
    <row r="14463" spans="1:12">
      <c r="A14463" s="118">
        <v>45200</v>
      </c>
      <c r="B14463" t="s">
        <v>333</v>
      </c>
      <c r="C14463" t="s">
        <v>332</v>
      </c>
      <c r="D14463" t="s">
        <v>431</v>
      </c>
      <c r="E14463" t="s">
        <v>605</v>
      </c>
      <c r="F14463" t="s">
        <v>384</v>
      </c>
      <c r="G14463" t="s">
        <v>383</v>
      </c>
      <c r="H14463" t="s">
        <v>327</v>
      </c>
      <c r="I14463">
        <v>77</v>
      </c>
      <c r="J14463" t="s">
        <v>145</v>
      </c>
      <c r="K14463" t="s">
        <v>137</v>
      </c>
      <c r="L14463">
        <f>I14463*$Q$2/100/1000</f>
        <v>2.8489999999999999E-4</v>
      </c>
    </row>
    <row r="14464" spans="1:12">
      <c r="A14464" s="118">
        <v>45200</v>
      </c>
      <c r="B14464" t="s">
        <v>333</v>
      </c>
      <c r="C14464" t="s">
        <v>332</v>
      </c>
      <c r="D14464" t="s">
        <v>547</v>
      </c>
      <c r="E14464" t="s">
        <v>604</v>
      </c>
      <c r="F14464" t="s">
        <v>384</v>
      </c>
      <c r="G14464" t="s">
        <v>383</v>
      </c>
      <c r="H14464" t="s">
        <v>327</v>
      </c>
      <c r="I14464">
        <v>77</v>
      </c>
      <c r="J14464" t="s">
        <v>145</v>
      </c>
      <c r="K14464" t="s">
        <v>137</v>
      </c>
      <c r="L14464">
        <f>I14464*$Q$2/100/1000</f>
        <v>2.8489999999999999E-4</v>
      </c>
    </row>
    <row r="14465" spans="1:12">
      <c r="A14465" s="118">
        <v>45200</v>
      </c>
      <c r="B14465" t="s">
        <v>333</v>
      </c>
      <c r="C14465" t="s">
        <v>332</v>
      </c>
      <c r="D14465" t="s">
        <v>596</v>
      </c>
      <c r="E14465" t="s">
        <v>603</v>
      </c>
      <c r="F14465" t="s">
        <v>388</v>
      </c>
      <c r="G14465" t="s">
        <v>387</v>
      </c>
      <c r="H14465" t="s">
        <v>327</v>
      </c>
      <c r="I14465">
        <v>77</v>
      </c>
      <c r="J14465" t="s">
        <v>145</v>
      </c>
      <c r="K14465" t="s">
        <v>137</v>
      </c>
      <c r="L14465">
        <f>I14465*$Q$2/100/1000</f>
        <v>2.8489999999999999E-4</v>
      </c>
    </row>
    <row r="14466" spans="1:12">
      <c r="A14466" s="118">
        <v>45200</v>
      </c>
      <c r="B14466" t="s">
        <v>333</v>
      </c>
      <c r="C14466" t="s">
        <v>332</v>
      </c>
      <c r="D14466" t="s">
        <v>596</v>
      </c>
      <c r="E14466" t="s">
        <v>602</v>
      </c>
      <c r="F14466" t="s">
        <v>420</v>
      </c>
      <c r="G14466" t="s">
        <v>419</v>
      </c>
      <c r="H14466" t="s">
        <v>327</v>
      </c>
      <c r="I14466">
        <v>77</v>
      </c>
      <c r="J14466" t="s">
        <v>145</v>
      </c>
      <c r="K14466" t="s">
        <v>137</v>
      </c>
      <c r="L14466">
        <f>I14466*$Q$2/100/1000</f>
        <v>2.8489999999999999E-4</v>
      </c>
    </row>
    <row r="14467" spans="1:12">
      <c r="A14467" s="118">
        <v>45200</v>
      </c>
      <c r="B14467" t="s">
        <v>333</v>
      </c>
      <c r="C14467" t="s">
        <v>332</v>
      </c>
      <c r="D14467" t="s">
        <v>341</v>
      </c>
      <c r="E14467" t="s">
        <v>601</v>
      </c>
      <c r="F14467" t="s">
        <v>420</v>
      </c>
      <c r="G14467" t="s">
        <v>419</v>
      </c>
      <c r="H14467" t="s">
        <v>327</v>
      </c>
      <c r="I14467">
        <v>77</v>
      </c>
      <c r="J14467" t="s">
        <v>145</v>
      </c>
      <c r="K14467" t="s">
        <v>137</v>
      </c>
      <c r="L14467">
        <f>I14467*$Q$2/100/1000</f>
        <v>2.8489999999999999E-4</v>
      </c>
    </row>
    <row r="14468" spans="1:12">
      <c r="A14468" s="118">
        <v>45200</v>
      </c>
      <c r="B14468" t="s">
        <v>333</v>
      </c>
      <c r="C14468" t="s">
        <v>332</v>
      </c>
      <c r="D14468" t="s">
        <v>335</v>
      </c>
      <c r="E14468" t="s">
        <v>600</v>
      </c>
      <c r="F14468" t="s">
        <v>420</v>
      </c>
      <c r="G14468" t="s">
        <v>419</v>
      </c>
      <c r="H14468" t="s">
        <v>327</v>
      </c>
      <c r="I14468">
        <v>77</v>
      </c>
      <c r="J14468" t="s">
        <v>145</v>
      </c>
      <c r="K14468" t="s">
        <v>137</v>
      </c>
      <c r="L14468">
        <f>I14468*$Q$2/100/1000</f>
        <v>2.8489999999999999E-4</v>
      </c>
    </row>
    <row r="14469" spans="1:12">
      <c r="A14469" s="118">
        <v>45200</v>
      </c>
      <c r="B14469" t="s">
        <v>333</v>
      </c>
      <c r="C14469" t="s">
        <v>332</v>
      </c>
      <c r="D14469" t="s">
        <v>545</v>
      </c>
      <c r="E14469" t="s">
        <v>599</v>
      </c>
      <c r="F14469" t="s">
        <v>420</v>
      </c>
      <c r="G14469" t="s">
        <v>419</v>
      </c>
      <c r="H14469" t="s">
        <v>327</v>
      </c>
      <c r="I14469">
        <v>77</v>
      </c>
      <c r="J14469" t="s">
        <v>145</v>
      </c>
      <c r="K14469" t="s">
        <v>137</v>
      </c>
      <c r="L14469">
        <f>I14469*$Q$2/100/1000</f>
        <v>2.8489999999999999E-4</v>
      </c>
    </row>
    <row r="14470" spans="1:12">
      <c r="A14470" s="118">
        <v>45231</v>
      </c>
      <c r="B14470" t="s">
        <v>333</v>
      </c>
      <c r="C14470" t="s">
        <v>332</v>
      </c>
      <c r="D14470" t="s">
        <v>341</v>
      </c>
      <c r="E14470" t="s">
        <v>598</v>
      </c>
      <c r="F14470" t="s">
        <v>388</v>
      </c>
      <c r="G14470" t="s">
        <v>387</v>
      </c>
      <c r="H14470" t="s">
        <v>327</v>
      </c>
      <c r="I14470">
        <v>77</v>
      </c>
      <c r="J14470" t="s">
        <v>145</v>
      </c>
      <c r="K14470" t="s">
        <v>137</v>
      </c>
      <c r="L14470">
        <f>I14470*$Q$2/100/1000</f>
        <v>2.8489999999999999E-4</v>
      </c>
    </row>
    <row r="14471" spans="1:12">
      <c r="A14471" s="118">
        <v>45231</v>
      </c>
      <c r="B14471" t="s">
        <v>333</v>
      </c>
      <c r="C14471" t="s">
        <v>332</v>
      </c>
      <c r="D14471" t="s">
        <v>335</v>
      </c>
      <c r="E14471" t="s">
        <v>597</v>
      </c>
      <c r="F14471" t="s">
        <v>388</v>
      </c>
      <c r="G14471" t="s">
        <v>387</v>
      </c>
      <c r="H14471" t="s">
        <v>327</v>
      </c>
      <c r="I14471">
        <v>77</v>
      </c>
      <c r="J14471" t="s">
        <v>145</v>
      </c>
      <c r="K14471" t="s">
        <v>137</v>
      </c>
      <c r="L14471">
        <f>I14471*$Q$2/100/1000</f>
        <v>2.8489999999999999E-4</v>
      </c>
    </row>
    <row r="14472" spans="1:12">
      <c r="A14472" s="118">
        <v>45231</v>
      </c>
      <c r="B14472" t="s">
        <v>333</v>
      </c>
      <c r="C14472" t="s">
        <v>332</v>
      </c>
      <c r="D14472" t="s">
        <v>596</v>
      </c>
      <c r="E14472" t="s">
        <v>595</v>
      </c>
      <c r="F14472" t="s">
        <v>388</v>
      </c>
      <c r="G14472" t="s">
        <v>387</v>
      </c>
      <c r="H14472" t="s">
        <v>327</v>
      </c>
      <c r="I14472">
        <v>77</v>
      </c>
      <c r="J14472" t="s">
        <v>145</v>
      </c>
      <c r="K14472" t="s">
        <v>137</v>
      </c>
      <c r="L14472">
        <f>I14472*$Q$2/100/1000</f>
        <v>2.8489999999999999E-4</v>
      </c>
    </row>
    <row r="14473" spans="1:12">
      <c r="A14473" s="118">
        <v>45231</v>
      </c>
      <c r="B14473" t="s">
        <v>333</v>
      </c>
      <c r="C14473" t="s">
        <v>332</v>
      </c>
      <c r="D14473" t="s">
        <v>343</v>
      </c>
      <c r="E14473" t="s">
        <v>594</v>
      </c>
      <c r="F14473" t="s">
        <v>420</v>
      </c>
      <c r="G14473" t="s">
        <v>419</v>
      </c>
      <c r="H14473" t="s">
        <v>327</v>
      </c>
      <c r="I14473">
        <v>77</v>
      </c>
      <c r="J14473" t="s">
        <v>145</v>
      </c>
      <c r="K14473" t="s">
        <v>137</v>
      </c>
      <c r="L14473">
        <f>I14473*$Q$2/100/1000</f>
        <v>2.8489999999999999E-4</v>
      </c>
    </row>
    <row r="14474" spans="1:12">
      <c r="A14474" s="118">
        <v>45261</v>
      </c>
      <c r="B14474" t="s">
        <v>574</v>
      </c>
      <c r="C14474" t="s">
        <v>573</v>
      </c>
      <c r="D14474" t="s">
        <v>593</v>
      </c>
      <c r="E14474" t="s">
        <v>592</v>
      </c>
      <c r="F14474">
        <v>101032049</v>
      </c>
      <c r="G14474" t="s">
        <v>591</v>
      </c>
      <c r="H14474" t="s">
        <v>569</v>
      </c>
      <c r="I14474">
        <v>298</v>
      </c>
      <c r="J14474" t="s">
        <v>145</v>
      </c>
      <c r="K14474" t="s">
        <v>137</v>
      </c>
      <c r="L14474">
        <f>I14474*$Q$2/100/1000</f>
        <v>1.1026E-3</v>
      </c>
    </row>
    <row r="14475" spans="1:12">
      <c r="A14475" s="118">
        <v>45261</v>
      </c>
      <c r="B14475" t="s">
        <v>574</v>
      </c>
      <c r="C14475" t="s">
        <v>573</v>
      </c>
      <c r="D14475" t="s">
        <v>590</v>
      </c>
      <c r="E14475" t="s">
        <v>589</v>
      </c>
      <c r="F14475">
        <v>21201457</v>
      </c>
      <c r="G14475" t="s">
        <v>575</v>
      </c>
      <c r="H14475" t="s">
        <v>569</v>
      </c>
      <c r="I14475">
        <v>298</v>
      </c>
      <c r="J14475" t="s">
        <v>145</v>
      </c>
      <c r="K14475" t="s">
        <v>137</v>
      </c>
      <c r="L14475">
        <f>I14475*$Q$2/100/1000</f>
        <v>1.1026E-3</v>
      </c>
    </row>
    <row r="14476" spans="1:12">
      <c r="A14476" s="118">
        <v>45261</v>
      </c>
      <c r="B14476" t="s">
        <v>574</v>
      </c>
      <c r="C14476" t="s">
        <v>573</v>
      </c>
      <c r="D14476" t="s">
        <v>588</v>
      </c>
      <c r="E14476" t="s">
        <v>587</v>
      </c>
      <c r="F14476">
        <v>57205719</v>
      </c>
      <c r="G14476" t="s">
        <v>586</v>
      </c>
      <c r="H14476" t="s">
        <v>569</v>
      </c>
      <c r="I14476">
        <v>298</v>
      </c>
      <c r="J14476" t="s">
        <v>145</v>
      </c>
      <c r="K14476" t="s">
        <v>137</v>
      </c>
      <c r="L14476">
        <f>I14476*$Q$2/100/1000</f>
        <v>1.1026E-3</v>
      </c>
    </row>
    <row r="14477" spans="1:12">
      <c r="A14477" s="118">
        <v>45261</v>
      </c>
      <c r="B14477" t="s">
        <v>574</v>
      </c>
      <c r="C14477" t="s">
        <v>573</v>
      </c>
      <c r="D14477" t="s">
        <v>585</v>
      </c>
      <c r="E14477" t="s">
        <v>584</v>
      </c>
      <c r="F14477">
        <v>21201458</v>
      </c>
      <c r="G14477" t="s">
        <v>583</v>
      </c>
      <c r="H14477" t="s">
        <v>569</v>
      </c>
      <c r="I14477">
        <v>298</v>
      </c>
      <c r="J14477" t="s">
        <v>145</v>
      </c>
      <c r="K14477" t="s">
        <v>137</v>
      </c>
      <c r="L14477">
        <f>I14477*$Q$2/100/1000</f>
        <v>1.1026E-3</v>
      </c>
    </row>
    <row r="14478" spans="1:12">
      <c r="A14478" s="118">
        <v>45261</v>
      </c>
      <c r="B14478" t="s">
        <v>574</v>
      </c>
      <c r="C14478" t="s">
        <v>573</v>
      </c>
      <c r="D14478" t="s">
        <v>582</v>
      </c>
      <c r="E14478" t="s">
        <v>581</v>
      </c>
      <c r="F14478">
        <v>101012395</v>
      </c>
      <c r="G14478" t="s">
        <v>570</v>
      </c>
      <c r="H14478" t="s">
        <v>569</v>
      </c>
      <c r="I14478">
        <v>298</v>
      </c>
      <c r="J14478" t="s">
        <v>145</v>
      </c>
      <c r="K14478" t="s">
        <v>137</v>
      </c>
      <c r="L14478">
        <f>I14478*$Q$2/100/1000</f>
        <v>1.1026E-3</v>
      </c>
    </row>
    <row r="14479" spans="1:12">
      <c r="A14479" s="118">
        <v>45231</v>
      </c>
      <c r="B14479" t="s">
        <v>333</v>
      </c>
      <c r="C14479" t="s">
        <v>332</v>
      </c>
      <c r="D14479" t="s">
        <v>358</v>
      </c>
      <c r="E14479" t="s">
        <v>580</v>
      </c>
      <c r="F14479" t="s">
        <v>356</v>
      </c>
      <c r="G14479" t="s">
        <v>355</v>
      </c>
      <c r="H14479" t="s">
        <v>327</v>
      </c>
      <c r="I14479">
        <v>77</v>
      </c>
      <c r="J14479" t="s">
        <v>145</v>
      </c>
      <c r="K14479" t="s">
        <v>137</v>
      </c>
      <c r="L14479">
        <f>I14479*$Q$2/100/1000</f>
        <v>2.8489999999999999E-4</v>
      </c>
    </row>
    <row r="14480" spans="1:12">
      <c r="A14480" s="118">
        <v>45231</v>
      </c>
      <c r="B14480" t="s">
        <v>333</v>
      </c>
      <c r="C14480" t="s">
        <v>332</v>
      </c>
      <c r="D14480" t="s">
        <v>547</v>
      </c>
      <c r="E14480" t="s">
        <v>579</v>
      </c>
      <c r="F14480" t="s">
        <v>420</v>
      </c>
      <c r="G14480" t="s">
        <v>419</v>
      </c>
      <c r="H14480" t="s">
        <v>327</v>
      </c>
      <c r="I14480">
        <v>77</v>
      </c>
      <c r="J14480" t="s">
        <v>145</v>
      </c>
      <c r="K14480" t="s">
        <v>137</v>
      </c>
      <c r="L14480">
        <f>I14480*$Q$2/100/1000</f>
        <v>2.8489999999999999E-4</v>
      </c>
    </row>
    <row r="14481" spans="1:12">
      <c r="A14481" s="118">
        <v>45231</v>
      </c>
      <c r="B14481" t="s">
        <v>333</v>
      </c>
      <c r="C14481" t="s">
        <v>332</v>
      </c>
      <c r="D14481" t="s">
        <v>428</v>
      </c>
      <c r="E14481" t="s">
        <v>578</v>
      </c>
      <c r="F14481" t="s">
        <v>420</v>
      </c>
      <c r="G14481" t="s">
        <v>419</v>
      </c>
      <c r="H14481" t="s">
        <v>327</v>
      </c>
      <c r="I14481">
        <v>77</v>
      </c>
      <c r="J14481" t="s">
        <v>145</v>
      </c>
      <c r="K14481" t="s">
        <v>137</v>
      </c>
      <c r="L14481">
        <f>I14481*$Q$2/100/1000</f>
        <v>2.8489999999999999E-4</v>
      </c>
    </row>
    <row r="14482" spans="1:12">
      <c r="A14482" s="118">
        <v>45261</v>
      </c>
      <c r="B14482" t="s">
        <v>574</v>
      </c>
      <c r="C14482" t="s">
        <v>573</v>
      </c>
      <c r="D14482" t="s">
        <v>577</v>
      </c>
      <c r="E14482" t="s">
        <v>576</v>
      </c>
      <c r="F14482">
        <v>21201457</v>
      </c>
      <c r="G14482" t="s">
        <v>575</v>
      </c>
      <c r="H14482" t="s">
        <v>569</v>
      </c>
      <c r="I14482">
        <v>298</v>
      </c>
      <c r="J14482" t="s">
        <v>145</v>
      </c>
      <c r="K14482" t="s">
        <v>137</v>
      </c>
      <c r="L14482">
        <f>I14482*$Q$2/100/1000</f>
        <v>1.1026E-3</v>
      </c>
    </row>
    <row r="14483" spans="1:12">
      <c r="A14483" s="118">
        <v>45261</v>
      </c>
      <c r="B14483" t="s">
        <v>574</v>
      </c>
      <c r="C14483" t="s">
        <v>573</v>
      </c>
      <c r="D14483" t="s">
        <v>572</v>
      </c>
      <c r="E14483" t="s">
        <v>571</v>
      </c>
      <c r="F14483">
        <v>101012395</v>
      </c>
      <c r="G14483" t="s">
        <v>570</v>
      </c>
      <c r="H14483" t="s">
        <v>569</v>
      </c>
      <c r="I14483">
        <v>298</v>
      </c>
      <c r="J14483" t="s">
        <v>145</v>
      </c>
      <c r="K14483" t="s">
        <v>137</v>
      </c>
      <c r="L14483">
        <f>I14483*$Q$2/100/1000</f>
        <v>1.1026E-3</v>
      </c>
    </row>
    <row r="14484" spans="1:12">
      <c r="A14484" s="118">
        <v>45231</v>
      </c>
      <c r="B14484" t="s">
        <v>333</v>
      </c>
      <c r="C14484" t="s">
        <v>332</v>
      </c>
      <c r="D14484" t="s">
        <v>431</v>
      </c>
      <c r="E14484" t="s">
        <v>568</v>
      </c>
      <c r="F14484" t="s">
        <v>420</v>
      </c>
      <c r="G14484" t="s">
        <v>419</v>
      </c>
      <c r="H14484" t="s">
        <v>327</v>
      </c>
      <c r="I14484">
        <v>77</v>
      </c>
      <c r="J14484" t="s">
        <v>145</v>
      </c>
      <c r="K14484" t="s">
        <v>137</v>
      </c>
      <c r="L14484">
        <f>I14484*$Q$2/100/1000</f>
        <v>2.8489999999999999E-4</v>
      </c>
    </row>
    <row r="14485" spans="1:12">
      <c r="A14485" s="118">
        <v>45261</v>
      </c>
      <c r="B14485" t="s">
        <v>559</v>
      </c>
      <c r="C14485" t="s">
        <v>558</v>
      </c>
      <c r="D14485" t="s">
        <v>567</v>
      </c>
      <c r="E14485" t="s">
        <v>566</v>
      </c>
      <c r="F14485">
        <v>56202191</v>
      </c>
      <c r="G14485" t="s">
        <v>555</v>
      </c>
      <c r="H14485" t="s">
        <v>554</v>
      </c>
      <c r="I14485">
        <v>420</v>
      </c>
      <c r="J14485" t="s">
        <v>145</v>
      </c>
      <c r="K14485" t="s">
        <v>137</v>
      </c>
      <c r="L14485">
        <f>I14485*$Q$2/100/1000</f>
        <v>1.554E-3</v>
      </c>
    </row>
    <row r="14486" spans="1:12">
      <c r="A14486" s="118">
        <v>45261</v>
      </c>
      <c r="B14486" t="s">
        <v>565</v>
      </c>
      <c r="C14486" t="s">
        <v>564</v>
      </c>
      <c r="D14486" t="s">
        <v>563</v>
      </c>
      <c r="E14486" t="s">
        <v>562</v>
      </c>
      <c r="F14486">
        <v>101040790</v>
      </c>
      <c r="G14486" t="s">
        <v>561</v>
      </c>
      <c r="H14486" t="s">
        <v>560</v>
      </c>
      <c r="I14486">
        <v>104.8</v>
      </c>
      <c r="J14486" t="s">
        <v>138</v>
      </c>
      <c r="K14486" t="s">
        <v>137</v>
      </c>
      <c r="L14486">
        <f>I14486*$Q$2/1000</f>
        <v>3.8775999999999998E-2</v>
      </c>
    </row>
    <row r="14487" spans="1:12">
      <c r="A14487" s="118">
        <v>45261</v>
      </c>
      <c r="B14487" t="s">
        <v>559</v>
      </c>
      <c r="C14487" t="s">
        <v>558</v>
      </c>
      <c r="D14487" t="s">
        <v>557</v>
      </c>
      <c r="E14487" t="s">
        <v>556</v>
      </c>
      <c r="F14487">
        <v>56202191</v>
      </c>
      <c r="G14487" t="s">
        <v>555</v>
      </c>
      <c r="H14487" t="s">
        <v>554</v>
      </c>
      <c r="I14487">
        <v>420</v>
      </c>
      <c r="J14487" t="s">
        <v>145</v>
      </c>
      <c r="K14487" t="s">
        <v>137</v>
      </c>
      <c r="L14487">
        <f>I14487*$Q$2/100/1000</f>
        <v>1.554E-3</v>
      </c>
    </row>
    <row r="14488" spans="1:12">
      <c r="A14488" s="118">
        <v>45200</v>
      </c>
      <c r="B14488" t="s">
        <v>229</v>
      </c>
      <c r="C14488" t="s">
        <v>228</v>
      </c>
      <c r="D14488" t="s">
        <v>227</v>
      </c>
      <c r="E14488" t="s">
        <v>553</v>
      </c>
      <c r="F14488">
        <v>101044464</v>
      </c>
      <c r="G14488" t="s">
        <v>225</v>
      </c>
      <c r="H14488" t="s">
        <v>224</v>
      </c>
      <c r="I14488">
        <v>5.8</v>
      </c>
      <c r="J14488" t="s">
        <v>223</v>
      </c>
      <c r="K14488" t="s">
        <v>137</v>
      </c>
      <c r="L14488">
        <f>I14488*$Q$5/1000</f>
        <v>5.8971500000000003E-3</v>
      </c>
    </row>
    <row r="14489" spans="1:12">
      <c r="A14489" s="118">
        <v>45231</v>
      </c>
      <c r="B14489" t="s">
        <v>333</v>
      </c>
      <c r="C14489" t="s">
        <v>332</v>
      </c>
      <c r="D14489" t="s">
        <v>526</v>
      </c>
      <c r="E14489" t="s">
        <v>552</v>
      </c>
      <c r="F14489" t="s">
        <v>420</v>
      </c>
      <c r="G14489" t="s">
        <v>419</v>
      </c>
      <c r="H14489" t="s">
        <v>327</v>
      </c>
      <c r="I14489">
        <v>77</v>
      </c>
      <c r="J14489" t="s">
        <v>145</v>
      </c>
      <c r="K14489" t="s">
        <v>137</v>
      </c>
      <c r="L14489">
        <f>I14489*$Q$2/100/1000</f>
        <v>2.8489999999999999E-4</v>
      </c>
    </row>
    <row r="14490" spans="1:12">
      <c r="A14490" s="118">
        <v>45231</v>
      </c>
      <c r="B14490" t="s">
        <v>333</v>
      </c>
      <c r="C14490" t="s">
        <v>332</v>
      </c>
      <c r="D14490" t="s">
        <v>343</v>
      </c>
      <c r="E14490" t="s">
        <v>551</v>
      </c>
      <c r="F14490" t="s">
        <v>388</v>
      </c>
      <c r="G14490" t="s">
        <v>387</v>
      </c>
      <c r="H14490" t="s">
        <v>327</v>
      </c>
      <c r="I14490">
        <v>77</v>
      </c>
      <c r="J14490" t="s">
        <v>145</v>
      </c>
      <c r="K14490" t="s">
        <v>137</v>
      </c>
      <c r="L14490">
        <f>I14490*$Q$2/100/1000</f>
        <v>2.8489999999999999E-4</v>
      </c>
    </row>
    <row r="14491" spans="1:12">
      <c r="A14491" s="118">
        <v>45231</v>
      </c>
      <c r="B14491" t="s">
        <v>333</v>
      </c>
      <c r="C14491" t="s">
        <v>332</v>
      </c>
      <c r="D14491" t="s">
        <v>503</v>
      </c>
      <c r="E14491" t="s">
        <v>550</v>
      </c>
      <c r="F14491" t="s">
        <v>388</v>
      </c>
      <c r="G14491" t="s">
        <v>387</v>
      </c>
      <c r="H14491" t="s">
        <v>327</v>
      </c>
      <c r="I14491">
        <v>77</v>
      </c>
      <c r="J14491" t="s">
        <v>145</v>
      </c>
      <c r="K14491" t="s">
        <v>137</v>
      </c>
      <c r="L14491">
        <f>I14491*$Q$2/100/1000</f>
        <v>2.8489999999999999E-4</v>
      </c>
    </row>
    <row r="14492" spans="1:12">
      <c r="A14492" s="118">
        <v>45231</v>
      </c>
      <c r="B14492" t="s">
        <v>333</v>
      </c>
      <c r="C14492" t="s">
        <v>332</v>
      </c>
      <c r="D14492" t="s">
        <v>390</v>
      </c>
      <c r="E14492" t="s">
        <v>549</v>
      </c>
      <c r="F14492" t="s">
        <v>372</v>
      </c>
      <c r="G14492" t="s">
        <v>371</v>
      </c>
      <c r="H14492" t="s">
        <v>327</v>
      </c>
      <c r="I14492">
        <v>77</v>
      </c>
      <c r="J14492" t="s">
        <v>145</v>
      </c>
      <c r="K14492" t="s">
        <v>137</v>
      </c>
      <c r="L14492">
        <f>I14492*$Q$2/100/1000</f>
        <v>2.8489999999999999E-4</v>
      </c>
    </row>
    <row r="14493" spans="1:12">
      <c r="A14493" s="118">
        <v>45231</v>
      </c>
      <c r="B14493" t="s">
        <v>333</v>
      </c>
      <c r="C14493" t="s">
        <v>332</v>
      </c>
      <c r="D14493" t="s">
        <v>422</v>
      </c>
      <c r="E14493" t="s">
        <v>548</v>
      </c>
      <c r="F14493" t="s">
        <v>372</v>
      </c>
      <c r="G14493" t="s">
        <v>371</v>
      </c>
      <c r="H14493" t="s">
        <v>327</v>
      </c>
      <c r="I14493">
        <v>77</v>
      </c>
      <c r="J14493" t="s">
        <v>145</v>
      </c>
      <c r="K14493" t="s">
        <v>137</v>
      </c>
      <c r="L14493">
        <f>I14493*$Q$2/100/1000</f>
        <v>2.8489999999999999E-4</v>
      </c>
    </row>
    <row r="14494" spans="1:12">
      <c r="A14494" s="118">
        <v>45231</v>
      </c>
      <c r="B14494" t="s">
        <v>333</v>
      </c>
      <c r="C14494" t="s">
        <v>332</v>
      </c>
      <c r="D14494" t="s">
        <v>547</v>
      </c>
      <c r="E14494" t="s">
        <v>546</v>
      </c>
      <c r="F14494" t="s">
        <v>372</v>
      </c>
      <c r="G14494" t="s">
        <v>371</v>
      </c>
      <c r="H14494" t="s">
        <v>327</v>
      </c>
      <c r="I14494">
        <v>77</v>
      </c>
      <c r="J14494" t="s">
        <v>145</v>
      </c>
      <c r="K14494" t="s">
        <v>137</v>
      </c>
      <c r="L14494">
        <f>I14494*$Q$2/100/1000</f>
        <v>2.8489999999999999E-4</v>
      </c>
    </row>
    <row r="14495" spans="1:12">
      <c r="A14495" s="118">
        <v>45231</v>
      </c>
      <c r="B14495" t="s">
        <v>333</v>
      </c>
      <c r="C14495" t="s">
        <v>332</v>
      </c>
      <c r="D14495" t="s">
        <v>545</v>
      </c>
      <c r="E14495" t="s">
        <v>544</v>
      </c>
      <c r="F14495" t="s">
        <v>388</v>
      </c>
      <c r="G14495" t="s">
        <v>387</v>
      </c>
      <c r="H14495" t="s">
        <v>327</v>
      </c>
      <c r="I14495">
        <v>77</v>
      </c>
      <c r="J14495" t="s">
        <v>145</v>
      </c>
      <c r="K14495" t="s">
        <v>137</v>
      </c>
      <c r="L14495">
        <f>I14495*$Q$2/100/1000</f>
        <v>2.8489999999999999E-4</v>
      </c>
    </row>
    <row r="14496" spans="1:12">
      <c r="A14496" s="118">
        <v>45231</v>
      </c>
      <c r="B14496" t="s">
        <v>333</v>
      </c>
      <c r="C14496" t="s">
        <v>332</v>
      </c>
      <c r="D14496" t="s">
        <v>358</v>
      </c>
      <c r="E14496" t="s">
        <v>543</v>
      </c>
      <c r="F14496" t="s">
        <v>356</v>
      </c>
      <c r="G14496" t="s">
        <v>355</v>
      </c>
      <c r="H14496" t="s">
        <v>327</v>
      </c>
      <c r="I14496">
        <v>77</v>
      </c>
      <c r="J14496" t="s">
        <v>145</v>
      </c>
      <c r="K14496" t="s">
        <v>137</v>
      </c>
      <c r="L14496">
        <f>I14496*$Q$2/100/1000</f>
        <v>2.8489999999999999E-4</v>
      </c>
    </row>
    <row r="14497" spans="1:12">
      <c r="A14497" s="118">
        <v>45231</v>
      </c>
      <c r="B14497" t="s">
        <v>333</v>
      </c>
      <c r="C14497" t="s">
        <v>332</v>
      </c>
      <c r="D14497" t="s">
        <v>466</v>
      </c>
      <c r="E14497" t="s">
        <v>542</v>
      </c>
      <c r="F14497" t="s">
        <v>420</v>
      </c>
      <c r="G14497" t="s">
        <v>419</v>
      </c>
      <c r="H14497" t="s">
        <v>327</v>
      </c>
      <c r="I14497">
        <v>77</v>
      </c>
      <c r="J14497" t="s">
        <v>145</v>
      </c>
      <c r="K14497" t="s">
        <v>137</v>
      </c>
      <c r="L14497">
        <f>I14497*$Q$2/100/1000</f>
        <v>2.8489999999999999E-4</v>
      </c>
    </row>
    <row r="14498" spans="1:12">
      <c r="A14498" s="118">
        <v>45231</v>
      </c>
      <c r="B14498" t="s">
        <v>229</v>
      </c>
      <c r="C14498" t="s">
        <v>228</v>
      </c>
      <c r="D14498" t="s">
        <v>541</v>
      </c>
      <c r="E14498" t="s">
        <v>540</v>
      </c>
      <c r="F14498" t="s">
        <v>539</v>
      </c>
      <c r="G14498" t="s">
        <v>538</v>
      </c>
      <c r="H14498" t="s">
        <v>224</v>
      </c>
      <c r="I14498">
        <v>5.8</v>
      </c>
      <c r="J14498" t="s">
        <v>223</v>
      </c>
      <c r="K14498" t="s">
        <v>137</v>
      </c>
      <c r="L14498">
        <f>I14498*$Q$5/1000</f>
        <v>5.8971500000000003E-3</v>
      </c>
    </row>
    <row r="14499" spans="1:12">
      <c r="A14499" s="118">
        <v>45231</v>
      </c>
      <c r="B14499" t="s">
        <v>333</v>
      </c>
      <c r="C14499" t="s">
        <v>332</v>
      </c>
      <c r="D14499" t="s">
        <v>537</v>
      </c>
      <c r="E14499" t="s">
        <v>536</v>
      </c>
      <c r="F14499" t="s">
        <v>388</v>
      </c>
      <c r="G14499" t="s">
        <v>387</v>
      </c>
      <c r="H14499" t="s">
        <v>327</v>
      </c>
      <c r="I14499">
        <v>77</v>
      </c>
      <c r="J14499" t="s">
        <v>145</v>
      </c>
      <c r="K14499" t="s">
        <v>137</v>
      </c>
      <c r="L14499">
        <f>I14499*$Q$2/100/1000</f>
        <v>2.8489999999999999E-4</v>
      </c>
    </row>
    <row r="14500" spans="1:12">
      <c r="A14500" s="118">
        <v>45231</v>
      </c>
      <c r="B14500" t="s">
        <v>333</v>
      </c>
      <c r="C14500" t="s">
        <v>332</v>
      </c>
      <c r="D14500" t="s">
        <v>347</v>
      </c>
      <c r="E14500" t="s">
        <v>535</v>
      </c>
      <c r="F14500" t="s">
        <v>388</v>
      </c>
      <c r="G14500" t="s">
        <v>387</v>
      </c>
      <c r="H14500" t="s">
        <v>327</v>
      </c>
      <c r="I14500">
        <v>77</v>
      </c>
      <c r="J14500" t="s">
        <v>145</v>
      </c>
      <c r="K14500" t="s">
        <v>137</v>
      </c>
      <c r="L14500">
        <f>I14500*$Q$2/100/1000</f>
        <v>2.8489999999999999E-4</v>
      </c>
    </row>
    <row r="14501" spans="1:12">
      <c r="A14501" s="118">
        <v>45231</v>
      </c>
      <c r="B14501" t="s">
        <v>333</v>
      </c>
      <c r="C14501" t="s">
        <v>332</v>
      </c>
      <c r="D14501" t="s">
        <v>349</v>
      </c>
      <c r="E14501" t="s">
        <v>534</v>
      </c>
      <c r="F14501" t="s">
        <v>388</v>
      </c>
      <c r="G14501" t="s">
        <v>387</v>
      </c>
      <c r="H14501" t="s">
        <v>327</v>
      </c>
      <c r="I14501">
        <v>77</v>
      </c>
      <c r="J14501" t="s">
        <v>145</v>
      </c>
      <c r="K14501" t="s">
        <v>137</v>
      </c>
      <c r="L14501">
        <f>I14501*$Q$2/100/1000</f>
        <v>2.8489999999999999E-4</v>
      </c>
    </row>
    <row r="14502" spans="1:12">
      <c r="A14502" s="118">
        <v>45261</v>
      </c>
      <c r="B14502" t="s">
        <v>205</v>
      </c>
      <c r="C14502" t="s">
        <v>204</v>
      </c>
      <c r="D14502" t="s">
        <v>203</v>
      </c>
      <c r="E14502" t="s">
        <v>533</v>
      </c>
      <c r="F14502">
        <v>66205215</v>
      </c>
      <c r="G14502" t="s">
        <v>201</v>
      </c>
      <c r="H14502" t="s">
        <v>200</v>
      </c>
      <c r="I14502">
        <v>6781</v>
      </c>
      <c r="J14502" t="s">
        <v>199</v>
      </c>
      <c r="K14502" t="s">
        <v>198</v>
      </c>
      <c r="L14502">
        <f>I14502*$Q$4/10/1000</f>
        <v>1.1924057587200001</v>
      </c>
    </row>
    <row r="14503" spans="1:12">
      <c r="A14503" s="118">
        <v>45261</v>
      </c>
      <c r="B14503" t="s">
        <v>205</v>
      </c>
      <c r="C14503" t="s">
        <v>204</v>
      </c>
      <c r="D14503" t="s">
        <v>532</v>
      </c>
      <c r="E14503" t="s">
        <v>531</v>
      </c>
      <c r="F14503">
        <v>101026186</v>
      </c>
      <c r="G14503" t="s">
        <v>530</v>
      </c>
      <c r="H14503" t="s">
        <v>200</v>
      </c>
      <c r="I14503">
        <v>6781</v>
      </c>
      <c r="J14503" t="s">
        <v>199</v>
      </c>
      <c r="K14503" t="s">
        <v>198</v>
      </c>
      <c r="L14503">
        <f>I14503*$Q$4/10/1000</f>
        <v>1.1924057587200001</v>
      </c>
    </row>
    <row r="14504" spans="1:12">
      <c r="A14504" s="118">
        <v>45231</v>
      </c>
      <c r="B14504" t="s">
        <v>333</v>
      </c>
      <c r="C14504" t="s">
        <v>332</v>
      </c>
      <c r="D14504" t="s">
        <v>501</v>
      </c>
      <c r="E14504" t="s">
        <v>529</v>
      </c>
      <c r="F14504" t="s">
        <v>388</v>
      </c>
      <c r="G14504" t="s">
        <v>387</v>
      </c>
      <c r="H14504" t="s">
        <v>327</v>
      </c>
      <c r="I14504">
        <v>77</v>
      </c>
      <c r="J14504" t="s">
        <v>145</v>
      </c>
      <c r="K14504" t="s">
        <v>137</v>
      </c>
      <c r="L14504">
        <f>I14504*$Q$2/100/1000</f>
        <v>2.8489999999999999E-4</v>
      </c>
    </row>
    <row r="14505" spans="1:12">
      <c r="A14505" s="118">
        <v>45231</v>
      </c>
      <c r="B14505" t="s">
        <v>333</v>
      </c>
      <c r="C14505" t="s">
        <v>332</v>
      </c>
      <c r="D14505" t="s">
        <v>345</v>
      </c>
      <c r="E14505" t="s">
        <v>528</v>
      </c>
      <c r="F14505" t="s">
        <v>388</v>
      </c>
      <c r="G14505" t="s">
        <v>387</v>
      </c>
      <c r="H14505" t="s">
        <v>327</v>
      </c>
      <c r="I14505">
        <v>77</v>
      </c>
      <c r="J14505" t="s">
        <v>145</v>
      </c>
      <c r="K14505" t="s">
        <v>137</v>
      </c>
      <c r="L14505">
        <f>I14505*$Q$2/100/1000</f>
        <v>2.8489999999999999E-4</v>
      </c>
    </row>
    <row r="14506" spans="1:12">
      <c r="A14506" s="118">
        <v>45231</v>
      </c>
      <c r="B14506" t="s">
        <v>333</v>
      </c>
      <c r="C14506" t="s">
        <v>332</v>
      </c>
      <c r="D14506" t="s">
        <v>526</v>
      </c>
      <c r="E14506" t="s">
        <v>527</v>
      </c>
      <c r="F14506" t="s">
        <v>388</v>
      </c>
      <c r="G14506" t="s">
        <v>387</v>
      </c>
      <c r="H14506" t="s">
        <v>327</v>
      </c>
      <c r="I14506">
        <v>77</v>
      </c>
      <c r="J14506" t="s">
        <v>145</v>
      </c>
      <c r="K14506" t="s">
        <v>137</v>
      </c>
      <c r="L14506">
        <f>I14506*$Q$2/100/1000</f>
        <v>2.8489999999999999E-4</v>
      </c>
    </row>
    <row r="14507" spans="1:12">
      <c r="A14507" s="118">
        <v>45231</v>
      </c>
      <c r="B14507" t="s">
        <v>333</v>
      </c>
      <c r="C14507" t="s">
        <v>332</v>
      </c>
      <c r="D14507" t="s">
        <v>526</v>
      </c>
      <c r="E14507" t="s">
        <v>525</v>
      </c>
      <c r="F14507" t="s">
        <v>372</v>
      </c>
      <c r="G14507" t="s">
        <v>371</v>
      </c>
      <c r="H14507" t="s">
        <v>327</v>
      </c>
      <c r="I14507">
        <v>77</v>
      </c>
      <c r="J14507" t="s">
        <v>145</v>
      </c>
      <c r="K14507" t="s">
        <v>137</v>
      </c>
      <c r="L14507">
        <f>I14507*$Q$2/100/1000</f>
        <v>2.8489999999999999E-4</v>
      </c>
    </row>
    <row r="14508" spans="1:12">
      <c r="A14508" s="118">
        <v>45231</v>
      </c>
      <c r="B14508" t="s">
        <v>333</v>
      </c>
      <c r="C14508" t="s">
        <v>332</v>
      </c>
      <c r="D14508" t="s">
        <v>431</v>
      </c>
      <c r="E14508" t="s">
        <v>524</v>
      </c>
      <c r="F14508" t="s">
        <v>372</v>
      </c>
      <c r="G14508" t="s">
        <v>371</v>
      </c>
      <c r="H14508" t="s">
        <v>327</v>
      </c>
      <c r="I14508">
        <v>77</v>
      </c>
      <c r="J14508" t="s">
        <v>145</v>
      </c>
      <c r="K14508" t="s">
        <v>137</v>
      </c>
      <c r="L14508">
        <f>I14508*$Q$2/100/1000</f>
        <v>2.8489999999999999E-4</v>
      </c>
    </row>
    <row r="14509" spans="1:12">
      <c r="A14509" s="118">
        <v>45231</v>
      </c>
      <c r="B14509" t="s">
        <v>333</v>
      </c>
      <c r="C14509" t="s">
        <v>332</v>
      </c>
      <c r="D14509" t="s">
        <v>428</v>
      </c>
      <c r="E14509" t="s">
        <v>523</v>
      </c>
      <c r="F14509" t="s">
        <v>372</v>
      </c>
      <c r="G14509" t="s">
        <v>371</v>
      </c>
      <c r="H14509" t="s">
        <v>327</v>
      </c>
      <c r="I14509">
        <v>77</v>
      </c>
      <c r="J14509" t="s">
        <v>145</v>
      </c>
      <c r="K14509" t="s">
        <v>137</v>
      </c>
      <c r="L14509">
        <f>I14509*$Q$2/100/1000</f>
        <v>2.8489999999999999E-4</v>
      </c>
    </row>
    <row r="14510" spans="1:12">
      <c r="A14510" s="118">
        <v>45231</v>
      </c>
      <c r="B14510" t="s">
        <v>333</v>
      </c>
      <c r="C14510" t="s">
        <v>332</v>
      </c>
      <c r="D14510" t="s">
        <v>358</v>
      </c>
      <c r="E14510" t="s">
        <v>522</v>
      </c>
      <c r="F14510" t="s">
        <v>356</v>
      </c>
      <c r="G14510" t="s">
        <v>355</v>
      </c>
      <c r="H14510" t="s">
        <v>327</v>
      </c>
      <c r="I14510">
        <v>77</v>
      </c>
      <c r="J14510" t="s">
        <v>145</v>
      </c>
      <c r="K14510" t="s">
        <v>137</v>
      </c>
      <c r="L14510">
        <f>I14510*$Q$2/100/1000</f>
        <v>2.8489999999999999E-4</v>
      </c>
    </row>
    <row r="14511" spans="1:12">
      <c r="A14511" s="118">
        <v>45231</v>
      </c>
      <c r="B14511" t="s">
        <v>333</v>
      </c>
      <c r="C14511" t="s">
        <v>332</v>
      </c>
      <c r="D14511" t="s">
        <v>521</v>
      </c>
      <c r="E14511" t="s">
        <v>520</v>
      </c>
      <c r="F14511" t="s">
        <v>329</v>
      </c>
      <c r="G14511" t="s">
        <v>328</v>
      </c>
      <c r="H14511" t="s">
        <v>327</v>
      </c>
      <c r="I14511">
        <v>77</v>
      </c>
      <c r="J14511" t="s">
        <v>145</v>
      </c>
      <c r="K14511" t="s">
        <v>137</v>
      </c>
      <c r="L14511">
        <f>I14511*$Q$2/100/1000</f>
        <v>2.8489999999999999E-4</v>
      </c>
    </row>
    <row r="14512" spans="1:12">
      <c r="A14512" s="118">
        <v>45231</v>
      </c>
      <c r="B14512" t="s">
        <v>333</v>
      </c>
      <c r="C14512" t="s">
        <v>332</v>
      </c>
      <c r="D14512" t="s">
        <v>519</v>
      </c>
      <c r="E14512" t="s">
        <v>518</v>
      </c>
      <c r="F14512" t="s">
        <v>329</v>
      </c>
      <c r="G14512" t="s">
        <v>328</v>
      </c>
      <c r="H14512" t="s">
        <v>327</v>
      </c>
      <c r="I14512">
        <v>77</v>
      </c>
      <c r="J14512" t="s">
        <v>145</v>
      </c>
      <c r="K14512" t="s">
        <v>137</v>
      </c>
      <c r="L14512">
        <f>I14512*$Q$2/100/1000</f>
        <v>2.8489999999999999E-4</v>
      </c>
    </row>
    <row r="14513" spans="1:12">
      <c r="A14513" s="118">
        <v>45231</v>
      </c>
      <c r="B14513" t="s">
        <v>333</v>
      </c>
      <c r="C14513" t="s">
        <v>332</v>
      </c>
      <c r="D14513" t="s">
        <v>517</v>
      </c>
      <c r="E14513" t="s">
        <v>516</v>
      </c>
      <c r="F14513" t="s">
        <v>329</v>
      </c>
      <c r="G14513" t="s">
        <v>328</v>
      </c>
      <c r="H14513" t="s">
        <v>327</v>
      </c>
      <c r="I14513">
        <v>77</v>
      </c>
      <c r="J14513" t="s">
        <v>145</v>
      </c>
      <c r="K14513" t="s">
        <v>137</v>
      </c>
      <c r="L14513">
        <f>I14513*$Q$2/100/1000</f>
        <v>2.8489999999999999E-4</v>
      </c>
    </row>
    <row r="14514" spans="1:12">
      <c r="A14514" s="118">
        <v>45231</v>
      </c>
      <c r="B14514" t="s">
        <v>333</v>
      </c>
      <c r="C14514" t="s">
        <v>332</v>
      </c>
      <c r="D14514" t="s">
        <v>515</v>
      </c>
      <c r="E14514" t="s">
        <v>514</v>
      </c>
      <c r="F14514" t="s">
        <v>329</v>
      </c>
      <c r="G14514" t="s">
        <v>328</v>
      </c>
      <c r="H14514" t="s">
        <v>327</v>
      </c>
      <c r="I14514">
        <v>77</v>
      </c>
      <c r="J14514" t="s">
        <v>145</v>
      </c>
      <c r="K14514" t="s">
        <v>137</v>
      </c>
      <c r="L14514">
        <f>I14514*$Q$2/100/1000</f>
        <v>2.8489999999999999E-4</v>
      </c>
    </row>
    <row r="14515" spans="1:12">
      <c r="A14515" s="118">
        <v>45231</v>
      </c>
      <c r="B14515" t="s">
        <v>333</v>
      </c>
      <c r="C14515" t="s">
        <v>332</v>
      </c>
      <c r="D14515" t="s">
        <v>513</v>
      </c>
      <c r="E14515" t="s">
        <v>512</v>
      </c>
      <c r="F14515" t="s">
        <v>329</v>
      </c>
      <c r="G14515" t="s">
        <v>328</v>
      </c>
      <c r="H14515" t="s">
        <v>327</v>
      </c>
      <c r="I14515">
        <v>77</v>
      </c>
      <c r="J14515" t="s">
        <v>145</v>
      </c>
      <c r="K14515" t="s">
        <v>137</v>
      </c>
      <c r="L14515">
        <f>I14515*$Q$2/100/1000</f>
        <v>2.8489999999999999E-4</v>
      </c>
    </row>
    <row r="14516" spans="1:12">
      <c r="A14516" s="118">
        <v>45231</v>
      </c>
      <c r="B14516" t="s">
        <v>333</v>
      </c>
      <c r="C14516" t="s">
        <v>332</v>
      </c>
      <c r="D14516" t="s">
        <v>511</v>
      </c>
      <c r="E14516" t="s">
        <v>510</v>
      </c>
      <c r="F14516" t="s">
        <v>329</v>
      </c>
      <c r="G14516" t="s">
        <v>328</v>
      </c>
      <c r="H14516" t="s">
        <v>327</v>
      </c>
      <c r="I14516">
        <v>77</v>
      </c>
      <c r="J14516" t="s">
        <v>145</v>
      </c>
      <c r="K14516" t="s">
        <v>137</v>
      </c>
      <c r="L14516">
        <f>I14516*$Q$2/100/1000</f>
        <v>2.8489999999999999E-4</v>
      </c>
    </row>
    <row r="14517" spans="1:12">
      <c r="A14517" s="118">
        <v>45231</v>
      </c>
      <c r="B14517" t="s">
        <v>333</v>
      </c>
      <c r="C14517" t="s">
        <v>332</v>
      </c>
      <c r="D14517" t="s">
        <v>509</v>
      </c>
      <c r="E14517" t="s">
        <v>508</v>
      </c>
      <c r="F14517" t="s">
        <v>329</v>
      </c>
      <c r="G14517" t="s">
        <v>328</v>
      </c>
      <c r="H14517" t="s">
        <v>327</v>
      </c>
      <c r="I14517">
        <v>77</v>
      </c>
      <c r="J14517" t="s">
        <v>145</v>
      </c>
      <c r="K14517" t="s">
        <v>137</v>
      </c>
      <c r="L14517">
        <f>I14517*$Q$2/100/1000</f>
        <v>2.8489999999999999E-4</v>
      </c>
    </row>
    <row r="14518" spans="1:12">
      <c r="A14518" s="118">
        <v>45231</v>
      </c>
      <c r="B14518" t="s">
        <v>333</v>
      </c>
      <c r="C14518" t="s">
        <v>332</v>
      </c>
      <c r="D14518" t="s">
        <v>507</v>
      </c>
      <c r="E14518" t="s">
        <v>506</v>
      </c>
      <c r="F14518" t="s">
        <v>329</v>
      </c>
      <c r="G14518" t="s">
        <v>328</v>
      </c>
      <c r="H14518" t="s">
        <v>327</v>
      </c>
      <c r="I14518">
        <v>77</v>
      </c>
      <c r="J14518" t="s">
        <v>145</v>
      </c>
      <c r="K14518" t="s">
        <v>137</v>
      </c>
      <c r="L14518">
        <f>I14518*$Q$2/100/1000</f>
        <v>2.8489999999999999E-4</v>
      </c>
    </row>
    <row r="14519" spans="1:12">
      <c r="A14519" s="118">
        <v>45231</v>
      </c>
      <c r="B14519" t="s">
        <v>333</v>
      </c>
      <c r="C14519" t="s">
        <v>332</v>
      </c>
      <c r="D14519" t="s">
        <v>505</v>
      </c>
      <c r="E14519" t="s">
        <v>504</v>
      </c>
      <c r="F14519" t="s">
        <v>329</v>
      </c>
      <c r="G14519" t="s">
        <v>328</v>
      </c>
      <c r="H14519" t="s">
        <v>327</v>
      </c>
      <c r="I14519">
        <v>77</v>
      </c>
      <c r="J14519" t="s">
        <v>145</v>
      </c>
      <c r="K14519" t="s">
        <v>137</v>
      </c>
      <c r="L14519">
        <f>I14519*$Q$2/100/1000</f>
        <v>2.8489999999999999E-4</v>
      </c>
    </row>
    <row r="14520" spans="1:12">
      <c r="A14520" s="118">
        <v>45231</v>
      </c>
      <c r="B14520" t="s">
        <v>333</v>
      </c>
      <c r="C14520" t="s">
        <v>332</v>
      </c>
      <c r="D14520" t="s">
        <v>503</v>
      </c>
      <c r="E14520" t="s">
        <v>502</v>
      </c>
      <c r="F14520" t="s">
        <v>329</v>
      </c>
      <c r="G14520" t="s">
        <v>328</v>
      </c>
      <c r="H14520" t="s">
        <v>327</v>
      </c>
      <c r="I14520">
        <v>77</v>
      </c>
      <c r="J14520" t="s">
        <v>145</v>
      </c>
      <c r="K14520" t="s">
        <v>137</v>
      </c>
      <c r="L14520">
        <f>I14520*$Q$2/100/1000</f>
        <v>2.8489999999999999E-4</v>
      </c>
    </row>
    <row r="14521" spans="1:12">
      <c r="A14521" s="118">
        <v>45231</v>
      </c>
      <c r="B14521" t="s">
        <v>333</v>
      </c>
      <c r="C14521" t="s">
        <v>332</v>
      </c>
      <c r="D14521" t="s">
        <v>501</v>
      </c>
      <c r="E14521" t="s">
        <v>500</v>
      </c>
      <c r="F14521" t="s">
        <v>329</v>
      </c>
      <c r="G14521" t="s">
        <v>328</v>
      </c>
      <c r="H14521" t="s">
        <v>327</v>
      </c>
      <c r="I14521">
        <v>77</v>
      </c>
      <c r="J14521" t="s">
        <v>145</v>
      </c>
      <c r="K14521" t="s">
        <v>137</v>
      </c>
      <c r="L14521">
        <f>I14521*$Q$2/100/1000</f>
        <v>2.8489999999999999E-4</v>
      </c>
    </row>
    <row r="14522" spans="1:12">
      <c r="A14522" s="118">
        <v>45231</v>
      </c>
      <c r="B14522" t="s">
        <v>333</v>
      </c>
      <c r="C14522" t="s">
        <v>332</v>
      </c>
      <c r="D14522" t="s">
        <v>499</v>
      </c>
      <c r="E14522" t="s">
        <v>498</v>
      </c>
      <c r="F14522" t="s">
        <v>329</v>
      </c>
      <c r="G14522" t="s">
        <v>328</v>
      </c>
      <c r="H14522" t="s">
        <v>327</v>
      </c>
      <c r="I14522">
        <v>77</v>
      </c>
      <c r="J14522" t="s">
        <v>145</v>
      </c>
      <c r="K14522" t="s">
        <v>137</v>
      </c>
      <c r="L14522">
        <f>I14522*$Q$2/100/1000</f>
        <v>2.8489999999999999E-4</v>
      </c>
    </row>
    <row r="14523" spans="1:12">
      <c r="A14523" s="118">
        <v>45231</v>
      </c>
      <c r="B14523" t="s">
        <v>333</v>
      </c>
      <c r="C14523" t="s">
        <v>332</v>
      </c>
      <c r="D14523" t="s">
        <v>497</v>
      </c>
      <c r="E14523" t="s">
        <v>496</v>
      </c>
      <c r="F14523" t="s">
        <v>329</v>
      </c>
      <c r="G14523" t="s">
        <v>328</v>
      </c>
      <c r="H14523" t="s">
        <v>327</v>
      </c>
      <c r="I14523">
        <v>77</v>
      </c>
      <c r="J14523" t="s">
        <v>145</v>
      </c>
      <c r="K14523" t="s">
        <v>137</v>
      </c>
      <c r="L14523">
        <f>I14523*$Q$2/100/1000</f>
        <v>2.8489999999999999E-4</v>
      </c>
    </row>
    <row r="14524" spans="1:12">
      <c r="A14524" s="118">
        <v>45231</v>
      </c>
      <c r="B14524" t="s">
        <v>333</v>
      </c>
      <c r="C14524" t="s">
        <v>332</v>
      </c>
      <c r="D14524" t="s">
        <v>495</v>
      </c>
      <c r="E14524" t="s">
        <v>494</v>
      </c>
      <c r="F14524" t="s">
        <v>329</v>
      </c>
      <c r="G14524" t="s">
        <v>328</v>
      </c>
      <c r="H14524" t="s">
        <v>327</v>
      </c>
      <c r="I14524">
        <v>77</v>
      </c>
      <c r="J14524" t="s">
        <v>145</v>
      </c>
      <c r="K14524" t="s">
        <v>137</v>
      </c>
      <c r="L14524">
        <f>I14524*$Q$2/100/1000</f>
        <v>2.8489999999999999E-4</v>
      </c>
    </row>
    <row r="14525" spans="1:12">
      <c r="A14525" s="118">
        <v>45231</v>
      </c>
      <c r="B14525" t="s">
        <v>333</v>
      </c>
      <c r="C14525" t="s">
        <v>332</v>
      </c>
      <c r="D14525" t="s">
        <v>493</v>
      </c>
      <c r="E14525" t="s">
        <v>492</v>
      </c>
      <c r="F14525" t="s">
        <v>329</v>
      </c>
      <c r="G14525" t="s">
        <v>328</v>
      </c>
      <c r="H14525" t="s">
        <v>327</v>
      </c>
      <c r="I14525">
        <v>77</v>
      </c>
      <c r="J14525" t="s">
        <v>145</v>
      </c>
      <c r="K14525" t="s">
        <v>137</v>
      </c>
      <c r="L14525">
        <f>I14525*$Q$2/100/1000</f>
        <v>2.8489999999999999E-4</v>
      </c>
    </row>
    <row r="14526" spans="1:12">
      <c r="A14526" s="118">
        <v>45231</v>
      </c>
      <c r="B14526" t="s">
        <v>333</v>
      </c>
      <c r="C14526" t="s">
        <v>332</v>
      </c>
      <c r="D14526" t="s">
        <v>491</v>
      </c>
      <c r="E14526" t="s">
        <v>490</v>
      </c>
      <c r="F14526" t="s">
        <v>329</v>
      </c>
      <c r="G14526" t="s">
        <v>328</v>
      </c>
      <c r="H14526" t="s">
        <v>327</v>
      </c>
      <c r="I14526">
        <v>77</v>
      </c>
      <c r="J14526" t="s">
        <v>145</v>
      </c>
      <c r="K14526" t="s">
        <v>137</v>
      </c>
      <c r="L14526">
        <f>I14526*$Q$2/100/1000</f>
        <v>2.8489999999999999E-4</v>
      </c>
    </row>
    <row r="14527" spans="1:12">
      <c r="A14527" s="118">
        <v>45231</v>
      </c>
      <c r="B14527" t="s">
        <v>333</v>
      </c>
      <c r="C14527" t="s">
        <v>332</v>
      </c>
      <c r="D14527" t="s">
        <v>489</v>
      </c>
      <c r="E14527" t="s">
        <v>488</v>
      </c>
      <c r="F14527" t="s">
        <v>329</v>
      </c>
      <c r="G14527" t="s">
        <v>328</v>
      </c>
      <c r="H14527" t="s">
        <v>327</v>
      </c>
      <c r="I14527">
        <v>77</v>
      </c>
      <c r="J14527" t="s">
        <v>145</v>
      </c>
      <c r="K14527" t="s">
        <v>137</v>
      </c>
      <c r="L14527">
        <f>I14527*$Q$2/100/1000</f>
        <v>2.8489999999999999E-4</v>
      </c>
    </row>
    <row r="14528" spans="1:12">
      <c r="A14528" s="118">
        <v>45261</v>
      </c>
      <c r="B14528" t="s">
        <v>305</v>
      </c>
      <c r="C14528" t="s">
        <v>304</v>
      </c>
      <c r="D14528" t="s">
        <v>487</v>
      </c>
      <c r="E14528" t="s">
        <v>486</v>
      </c>
      <c r="F14528">
        <v>85211415</v>
      </c>
      <c r="G14528" t="s">
        <v>485</v>
      </c>
      <c r="H14528" t="s">
        <v>300</v>
      </c>
      <c r="I14528">
        <v>12.8</v>
      </c>
      <c r="J14528" t="s">
        <v>145</v>
      </c>
      <c r="K14528" t="s">
        <v>137</v>
      </c>
      <c r="L14528">
        <f>I14528*$Q$2/100/1000</f>
        <v>4.7360000000000001E-5</v>
      </c>
    </row>
    <row r="14529" spans="1:12">
      <c r="A14529" s="118">
        <v>45261</v>
      </c>
      <c r="B14529" t="s">
        <v>305</v>
      </c>
      <c r="C14529" t="s">
        <v>304</v>
      </c>
      <c r="D14529" t="s">
        <v>484</v>
      </c>
      <c r="E14529" t="s">
        <v>483</v>
      </c>
      <c r="F14529" t="s">
        <v>482</v>
      </c>
      <c r="G14529" t="s">
        <v>481</v>
      </c>
      <c r="H14529" t="s">
        <v>300</v>
      </c>
      <c r="I14529">
        <v>12.8</v>
      </c>
      <c r="J14529" t="s">
        <v>145</v>
      </c>
      <c r="K14529" t="s">
        <v>137</v>
      </c>
      <c r="L14529">
        <f>I14529*$Q$2/100/1000</f>
        <v>4.7360000000000001E-5</v>
      </c>
    </row>
    <row r="14530" spans="1:12">
      <c r="A14530" s="118">
        <v>45231</v>
      </c>
      <c r="B14530" t="s">
        <v>333</v>
      </c>
      <c r="C14530" t="s">
        <v>332</v>
      </c>
      <c r="D14530" t="s">
        <v>480</v>
      </c>
      <c r="E14530" t="s">
        <v>479</v>
      </c>
      <c r="F14530" t="s">
        <v>329</v>
      </c>
      <c r="G14530" t="s">
        <v>328</v>
      </c>
      <c r="H14530" t="s">
        <v>327</v>
      </c>
      <c r="I14530">
        <v>77</v>
      </c>
      <c r="J14530" t="s">
        <v>145</v>
      </c>
      <c r="K14530" t="s">
        <v>137</v>
      </c>
      <c r="L14530">
        <f>I14530*$Q$2/100/1000</f>
        <v>2.8489999999999999E-4</v>
      </c>
    </row>
    <row r="14531" spans="1:12">
      <c r="A14531" s="118">
        <v>45261</v>
      </c>
      <c r="B14531" t="s">
        <v>443</v>
      </c>
      <c r="C14531" t="s">
        <v>442</v>
      </c>
      <c r="D14531" t="s">
        <v>441</v>
      </c>
      <c r="E14531" t="s">
        <v>478</v>
      </c>
      <c r="F14531" t="s">
        <v>463</v>
      </c>
      <c r="G14531" t="s">
        <v>462</v>
      </c>
      <c r="H14531" s="122" t="s">
        <v>437</v>
      </c>
      <c r="I14531">
        <v>4725</v>
      </c>
      <c r="J14531" t="s">
        <v>199</v>
      </c>
      <c r="K14531" t="s">
        <v>198</v>
      </c>
      <c r="L14531">
        <f>I14531*$Q$4*2.2/1000</f>
        <v>18.279100224000004</v>
      </c>
    </row>
    <row r="14532" spans="1:12">
      <c r="A14532" s="118">
        <v>45261</v>
      </c>
      <c r="B14532" t="s">
        <v>305</v>
      </c>
      <c r="C14532" t="s">
        <v>304</v>
      </c>
      <c r="D14532" t="s">
        <v>477</v>
      </c>
      <c r="E14532" t="s">
        <v>476</v>
      </c>
      <c r="F14532" t="s">
        <v>475</v>
      </c>
      <c r="G14532" t="s">
        <v>474</v>
      </c>
      <c r="H14532" t="s">
        <v>300</v>
      </c>
      <c r="I14532">
        <v>12.8</v>
      </c>
      <c r="J14532" t="s">
        <v>145</v>
      </c>
      <c r="K14532" t="s">
        <v>137</v>
      </c>
      <c r="L14532">
        <f>I14532*$Q$2/100/1000</f>
        <v>4.7360000000000001E-5</v>
      </c>
    </row>
    <row r="14533" spans="1:12">
      <c r="A14533" s="118">
        <v>45261</v>
      </c>
      <c r="B14533" t="s">
        <v>443</v>
      </c>
      <c r="C14533" t="s">
        <v>442</v>
      </c>
      <c r="D14533" t="s">
        <v>441</v>
      </c>
      <c r="E14533" t="s">
        <v>473</v>
      </c>
      <c r="F14533" t="s">
        <v>463</v>
      </c>
      <c r="G14533" t="s">
        <v>462</v>
      </c>
      <c r="H14533" s="122" t="s">
        <v>437</v>
      </c>
      <c r="I14533">
        <v>4725</v>
      </c>
      <c r="J14533" t="s">
        <v>199</v>
      </c>
      <c r="K14533" t="s">
        <v>198</v>
      </c>
      <c r="L14533">
        <f>I14533*$Q$4*2.2/1000</f>
        <v>18.279100224000004</v>
      </c>
    </row>
    <row r="14534" spans="1:12">
      <c r="A14534" s="118">
        <v>45231</v>
      </c>
      <c r="B14534" t="s">
        <v>333</v>
      </c>
      <c r="C14534" t="s">
        <v>332</v>
      </c>
      <c r="D14534" t="s">
        <v>472</v>
      </c>
      <c r="E14534" t="s">
        <v>471</v>
      </c>
      <c r="F14534" t="s">
        <v>329</v>
      </c>
      <c r="G14534" t="s">
        <v>328</v>
      </c>
      <c r="H14534" t="s">
        <v>327</v>
      </c>
      <c r="I14534">
        <v>77</v>
      </c>
      <c r="J14534" t="s">
        <v>145</v>
      </c>
      <c r="K14534" t="s">
        <v>137</v>
      </c>
      <c r="L14534">
        <f>I14534*$Q$2/100/1000</f>
        <v>2.8489999999999999E-4</v>
      </c>
    </row>
    <row r="14535" spans="1:12">
      <c r="A14535" s="118">
        <v>45231</v>
      </c>
      <c r="B14535" t="s">
        <v>333</v>
      </c>
      <c r="C14535" t="s">
        <v>332</v>
      </c>
      <c r="D14535" t="s">
        <v>470</v>
      </c>
      <c r="E14535" t="s">
        <v>469</v>
      </c>
      <c r="F14535" t="s">
        <v>329</v>
      </c>
      <c r="G14535" t="s">
        <v>328</v>
      </c>
      <c r="H14535" t="s">
        <v>327</v>
      </c>
      <c r="I14535">
        <v>77</v>
      </c>
      <c r="J14535" t="s">
        <v>145</v>
      </c>
      <c r="K14535" t="s">
        <v>137</v>
      </c>
      <c r="L14535">
        <f>I14535*$Q$2/100/1000</f>
        <v>2.8489999999999999E-4</v>
      </c>
    </row>
    <row r="14536" spans="1:12">
      <c r="A14536" s="118">
        <v>45261</v>
      </c>
      <c r="B14536" t="s">
        <v>443</v>
      </c>
      <c r="C14536" t="s">
        <v>442</v>
      </c>
      <c r="D14536" t="s">
        <v>441</v>
      </c>
      <c r="E14536" t="s">
        <v>468</v>
      </c>
      <c r="F14536" t="s">
        <v>463</v>
      </c>
      <c r="G14536" t="s">
        <v>462</v>
      </c>
      <c r="H14536" s="122" t="s">
        <v>437</v>
      </c>
      <c r="I14536">
        <v>4725</v>
      </c>
      <c r="J14536" t="s">
        <v>199</v>
      </c>
      <c r="K14536" t="s">
        <v>198</v>
      </c>
      <c r="L14536">
        <f>I14536*$Q$4*2.2/1000</f>
        <v>18.279100224000004</v>
      </c>
    </row>
    <row r="14537" spans="1:12">
      <c r="A14537" s="118">
        <v>45231</v>
      </c>
      <c r="B14537" t="s">
        <v>333</v>
      </c>
      <c r="C14537" t="s">
        <v>332</v>
      </c>
      <c r="D14537" t="s">
        <v>345</v>
      </c>
      <c r="E14537" t="s">
        <v>467</v>
      </c>
      <c r="F14537" t="s">
        <v>420</v>
      </c>
      <c r="G14537" t="s">
        <v>419</v>
      </c>
      <c r="H14537" t="s">
        <v>327</v>
      </c>
      <c r="I14537">
        <v>77</v>
      </c>
      <c r="J14537" t="s">
        <v>145</v>
      </c>
      <c r="K14537" t="s">
        <v>137</v>
      </c>
      <c r="L14537">
        <f>I14537*$Q$2/100/1000</f>
        <v>2.8489999999999999E-4</v>
      </c>
    </row>
    <row r="14538" spans="1:12">
      <c r="A14538" s="118">
        <v>45231</v>
      </c>
      <c r="B14538" t="s">
        <v>333</v>
      </c>
      <c r="C14538" t="s">
        <v>332</v>
      </c>
      <c r="D14538" t="s">
        <v>466</v>
      </c>
      <c r="E14538" t="s">
        <v>465</v>
      </c>
      <c r="F14538" t="s">
        <v>420</v>
      </c>
      <c r="G14538" t="s">
        <v>419</v>
      </c>
      <c r="H14538" t="s">
        <v>327</v>
      </c>
      <c r="I14538">
        <v>77</v>
      </c>
      <c r="J14538" t="s">
        <v>145</v>
      </c>
      <c r="K14538" t="s">
        <v>137</v>
      </c>
      <c r="L14538">
        <f>I14538*$Q$2/100/1000</f>
        <v>2.8489999999999999E-4</v>
      </c>
    </row>
    <row r="14539" spans="1:12">
      <c r="A14539" s="118">
        <v>45261</v>
      </c>
      <c r="B14539" t="s">
        <v>443</v>
      </c>
      <c r="C14539" t="s">
        <v>442</v>
      </c>
      <c r="D14539" t="s">
        <v>441</v>
      </c>
      <c r="E14539" t="s">
        <v>464</v>
      </c>
      <c r="F14539" t="s">
        <v>463</v>
      </c>
      <c r="G14539" t="s">
        <v>462</v>
      </c>
      <c r="H14539" s="122" t="s">
        <v>437</v>
      </c>
      <c r="I14539">
        <v>4725</v>
      </c>
      <c r="J14539" t="s">
        <v>199</v>
      </c>
      <c r="K14539" t="s">
        <v>198</v>
      </c>
      <c r="L14539">
        <f>I14539*$Q$4*2.2/1000</f>
        <v>18.279100224000004</v>
      </c>
    </row>
    <row r="14540" spans="1:12">
      <c r="A14540" s="118">
        <v>45261</v>
      </c>
      <c r="B14540" t="s">
        <v>333</v>
      </c>
      <c r="C14540" t="s">
        <v>332</v>
      </c>
      <c r="D14540" t="s">
        <v>358</v>
      </c>
      <c r="E14540" t="s">
        <v>461</v>
      </c>
      <c r="F14540" t="s">
        <v>356</v>
      </c>
      <c r="G14540" t="s">
        <v>355</v>
      </c>
      <c r="H14540" t="s">
        <v>327</v>
      </c>
      <c r="I14540">
        <v>77</v>
      </c>
      <c r="J14540" t="s">
        <v>145</v>
      </c>
      <c r="K14540" t="s">
        <v>137</v>
      </c>
      <c r="L14540">
        <f>I14540*$Q$2/100/1000</f>
        <v>2.8489999999999999E-4</v>
      </c>
    </row>
    <row r="14541" spans="1:12">
      <c r="A14541" s="118">
        <v>45261</v>
      </c>
      <c r="B14541" t="s">
        <v>460</v>
      </c>
      <c r="C14541" t="s">
        <v>459</v>
      </c>
      <c r="D14541" t="s">
        <v>458</v>
      </c>
      <c r="E14541" t="s">
        <v>457</v>
      </c>
      <c r="F14541">
        <v>50200869</v>
      </c>
      <c r="G14541" t="s">
        <v>456</v>
      </c>
      <c r="H14541" t="s">
        <v>455</v>
      </c>
      <c r="I14541">
        <v>103.6</v>
      </c>
      <c r="J14541" t="s">
        <v>145</v>
      </c>
      <c r="K14541" t="s">
        <v>137</v>
      </c>
      <c r="L14541">
        <f>I14541*$Q$2/100/1000</f>
        <v>3.8331999999999998E-4</v>
      </c>
    </row>
    <row r="14542" spans="1:12">
      <c r="A14542" s="118">
        <v>45108</v>
      </c>
      <c r="B14542" t="s">
        <v>443</v>
      </c>
      <c r="C14542" t="s">
        <v>442</v>
      </c>
      <c r="D14542" t="s">
        <v>441</v>
      </c>
      <c r="E14542" t="s">
        <v>454</v>
      </c>
      <c r="F14542" t="s">
        <v>448</v>
      </c>
      <c r="G14542" t="s">
        <v>447</v>
      </c>
      <c r="H14542" s="122" t="s">
        <v>437</v>
      </c>
      <c r="I14542">
        <v>4725</v>
      </c>
      <c r="J14542" t="s">
        <v>199</v>
      </c>
      <c r="K14542" t="s">
        <v>198</v>
      </c>
      <c r="L14542">
        <f>I14542*$Q$4*2.2/1000</f>
        <v>18.279100224000004</v>
      </c>
    </row>
    <row r="14543" spans="1:12">
      <c r="A14543" s="118">
        <v>45261</v>
      </c>
      <c r="B14543" t="s">
        <v>240</v>
      </c>
      <c r="C14543" t="s">
        <v>239</v>
      </c>
      <c r="D14543" t="s">
        <v>453</v>
      </c>
      <c r="E14543" t="s">
        <v>452</v>
      </c>
      <c r="F14543" t="s">
        <v>451</v>
      </c>
      <c r="G14543" t="s">
        <v>450</v>
      </c>
      <c r="H14543" t="s">
        <v>235</v>
      </c>
      <c r="I14543">
        <v>390</v>
      </c>
      <c r="J14543" t="s">
        <v>145</v>
      </c>
      <c r="K14543" t="s">
        <v>137</v>
      </c>
      <c r="L14543">
        <f>I14543*$Q$2/100/1000</f>
        <v>1.4430000000000001E-3</v>
      </c>
    </row>
    <row r="14544" spans="1:12">
      <c r="A14544" s="118">
        <v>45139</v>
      </c>
      <c r="B14544" t="s">
        <v>443</v>
      </c>
      <c r="C14544" t="s">
        <v>442</v>
      </c>
      <c r="D14544" t="s">
        <v>441</v>
      </c>
      <c r="E14544" t="s">
        <v>449</v>
      </c>
      <c r="F14544" s="119" t="s">
        <v>448</v>
      </c>
      <c r="G14544" t="s">
        <v>447</v>
      </c>
      <c r="H14544" s="122" t="s">
        <v>437</v>
      </c>
      <c r="I14544">
        <v>4725</v>
      </c>
      <c r="J14544" t="s">
        <v>199</v>
      </c>
      <c r="K14544" t="s">
        <v>198</v>
      </c>
      <c r="L14544">
        <f>I14544*$Q$4*2.2/1000</f>
        <v>18.279100224000004</v>
      </c>
    </row>
    <row r="14545" spans="1:12">
      <c r="A14545" s="118">
        <v>45261</v>
      </c>
      <c r="B14545" t="s">
        <v>333</v>
      </c>
      <c r="C14545" t="s">
        <v>332</v>
      </c>
      <c r="D14545" t="s">
        <v>446</v>
      </c>
      <c r="E14545" t="s">
        <v>445</v>
      </c>
      <c r="F14545" t="s">
        <v>356</v>
      </c>
      <c r="G14545" t="s">
        <v>355</v>
      </c>
      <c r="H14545" t="s">
        <v>327</v>
      </c>
      <c r="I14545">
        <v>77</v>
      </c>
      <c r="J14545" t="s">
        <v>145</v>
      </c>
      <c r="K14545" t="s">
        <v>137</v>
      </c>
      <c r="L14545">
        <f>I14545*$Q$2/100/1000</f>
        <v>2.8489999999999999E-4</v>
      </c>
    </row>
    <row r="14546" spans="1:12">
      <c r="A14546" s="118">
        <v>45108</v>
      </c>
      <c r="B14546" t="s">
        <v>443</v>
      </c>
      <c r="C14546" t="s">
        <v>442</v>
      </c>
      <c r="D14546" t="s">
        <v>441</v>
      </c>
      <c r="E14546" t="s">
        <v>444</v>
      </c>
      <c r="F14546" t="s">
        <v>439</v>
      </c>
      <c r="G14546" t="s">
        <v>438</v>
      </c>
      <c r="H14546" s="122" t="s">
        <v>437</v>
      </c>
      <c r="I14546">
        <v>4725</v>
      </c>
      <c r="J14546" t="s">
        <v>199</v>
      </c>
      <c r="K14546" t="s">
        <v>198</v>
      </c>
      <c r="L14546">
        <f>I14546*$Q$4*2.2/1000</f>
        <v>18.279100224000004</v>
      </c>
    </row>
    <row r="14547" spans="1:12">
      <c r="A14547" s="118">
        <v>45139</v>
      </c>
      <c r="B14547" t="s">
        <v>443</v>
      </c>
      <c r="C14547" t="s">
        <v>442</v>
      </c>
      <c r="D14547" t="s">
        <v>441</v>
      </c>
      <c r="E14547" t="s">
        <v>440</v>
      </c>
      <c r="F14547" s="119" t="s">
        <v>439</v>
      </c>
      <c r="G14547" t="s">
        <v>438</v>
      </c>
      <c r="H14547" s="122" t="s">
        <v>437</v>
      </c>
      <c r="I14547">
        <v>4725</v>
      </c>
      <c r="J14547" t="s">
        <v>199</v>
      </c>
      <c r="K14547" t="s">
        <v>198</v>
      </c>
      <c r="L14547">
        <f>I14547*$Q$4*2.2/1000</f>
        <v>18.279100224000004</v>
      </c>
    </row>
    <row r="14548" spans="1:12">
      <c r="A14548" s="118">
        <v>45261</v>
      </c>
      <c r="B14548" t="s">
        <v>240</v>
      </c>
      <c r="C14548" t="s">
        <v>239</v>
      </c>
      <c r="D14548" t="s">
        <v>436</v>
      </c>
      <c r="E14548" t="s">
        <v>435</v>
      </c>
      <c r="F14548" t="s">
        <v>434</v>
      </c>
      <c r="G14548" t="s">
        <v>433</v>
      </c>
      <c r="H14548" t="s">
        <v>235</v>
      </c>
      <c r="I14548">
        <v>390</v>
      </c>
      <c r="J14548" t="s">
        <v>145</v>
      </c>
      <c r="K14548" t="s">
        <v>137</v>
      </c>
      <c r="L14548">
        <f>I14548*$Q$2/100/1000</f>
        <v>1.4430000000000001E-3</v>
      </c>
    </row>
    <row r="14549" spans="1:12">
      <c r="A14549" s="118">
        <v>45261</v>
      </c>
      <c r="B14549" t="s">
        <v>333</v>
      </c>
      <c r="C14549" t="s">
        <v>332</v>
      </c>
      <c r="D14549" t="s">
        <v>422</v>
      </c>
      <c r="E14549" t="s">
        <v>432</v>
      </c>
      <c r="F14549" t="s">
        <v>388</v>
      </c>
      <c r="G14549" t="s">
        <v>387</v>
      </c>
      <c r="H14549" t="s">
        <v>327</v>
      </c>
      <c r="I14549">
        <v>77</v>
      </c>
      <c r="J14549" t="s">
        <v>145</v>
      </c>
      <c r="K14549" t="s">
        <v>137</v>
      </c>
      <c r="L14549">
        <f>I14549*$Q$2/100/1000</f>
        <v>2.8489999999999999E-4</v>
      </c>
    </row>
    <row r="14550" spans="1:12">
      <c r="A14550" s="118">
        <v>45261</v>
      </c>
      <c r="B14550" t="s">
        <v>333</v>
      </c>
      <c r="C14550" t="s">
        <v>332</v>
      </c>
      <c r="D14550" t="s">
        <v>431</v>
      </c>
      <c r="E14550" t="s">
        <v>430</v>
      </c>
      <c r="F14550" t="s">
        <v>388</v>
      </c>
      <c r="G14550" t="s">
        <v>387</v>
      </c>
      <c r="H14550" t="s">
        <v>327</v>
      </c>
      <c r="I14550">
        <v>77</v>
      </c>
      <c r="J14550" t="s">
        <v>145</v>
      </c>
      <c r="K14550" t="s">
        <v>137</v>
      </c>
      <c r="L14550">
        <f>I14550*$Q$2/100/1000</f>
        <v>2.8489999999999999E-4</v>
      </c>
    </row>
    <row r="14551" spans="1:12">
      <c r="A14551" s="118">
        <v>45261</v>
      </c>
      <c r="B14551" t="s">
        <v>333</v>
      </c>
      <c r="C14551" t="s">
        <v>332</v>
      </c>
      <c r="D14551" t="s">
        <v>374</v>
      </c>
      <c r="E14551" t="s">
        <v>429</v>
      </c>
      <c r="F14551" t="s">
        <v>388</v>
      </c>
      <c r="G14551" t="s">
        <v>387</v>
      </c>
      <c r="H14551" t="s">
        <v>327</v>
      </c>
      <c r="I14551">
        <v>77</v>
      </c>
      <c r="J14551" t="s">
        <v>145</v>
      </c>
      <c r="K14551" t="s">
        <v>137</v>
      </c>
      <c r="L14551">
        <f>I14551*$Q$2/100/1000</f>
        <v>2.8489999999999999E-4</v>
      </c>
    </row>
    <row r="14552" spans="1:12">
      <c r="A14552" s="118">
        <v>45261</v>
      </c>
      <c r="B14552" t="s">
        <v>333</v>
      </c>
      <c r="C14552" t="s">
        <v>332</v>
      </c>
      <c r="D14552" t="s">
        <v>428</v>
      </c>
      <c r="E14552" t="s">
        <v>427</v>
      </c>
      <c r="F14552" t="s">
        <v>388</v>
      </c>
      <c r="G14552" t="s">
        <v>387</v>
      </c>
      <c r="H14552" t="s">
        <v>327</v>
      </c>
      <c r="I14552">
        <v>77</v>
      </c>
      <c r="J14552" t="s">
        <v>145</v>
      </c>
      <c r="K14552" t="s">
        <v>137</v>
      </c>
      <c r="L14552">
        <f>I14552*$Q$2/100/1000</f>
        <v>2.8489999999999999E-4</v>
      </c>
    </row>
    <row r="14553" spans="1:12">
      <c r="A14553" s="118">
        <v>45261</v>
      </c>
      <c r="B14553" t="s">
        <v>333</v>
      </c>
      <c r="C14553" t="s">
        <v>332</v>
      </c>
      <c r="D14553" t="s">
        <v>354</v>
      </c>
      <c r="E14553" t="s">
        <v>426</v>
      </c>
      <c r="F14553" t="s">
        <v>388</v>
      </c>
      <c r="G14553" t="s">
        <v>387</v>
      </c>
      <c r="H14553" t="s">
        <v>327</v>
      </c>
      <c r="I14553">
        <v>77</v>
      </c>
      <c r="J14553" t="s">
        <v>145</v>
      </c>
      <c r="K14553" t="s">
        <v>137</v>
      </c>
      <c r="L14553">
        <f>I14553*$Q$2/100/1000</f>
        <v>2.8489999999999999E-4</v>
      </c>
    </row>
    <row r="14554" spans="1:12">
      <c r="A14554" s="118">
        <v>45261</v>
      </c>
      <c r="B14554" t="s">
        <v>333</v>
      </c>
      <c r="C14554" t="s">
        <v>332</v>
      </c>
      <c r="D14554" t="s">
        <v>349</v>
      </c>
      <c r="E14554" t="s">
        <v>425</v>
      </c>
      <c r="F14554" t="s">
        <v>420</v>
      </c>
      <c r="G14554" t="s">
        <v>419</v>
      </c>
      <c r="H14554" t="s">
        <v>327</v>
      </c>
      <c r="I14554">
        <v>77</v>
      </c>
      <c r="J14554" t="s">
        <v>145</v>
      </c>
      <c r="K14554" t="s">
        <v>137</v>
      </c>
      <c r="L14554">
        <f>I14554*$Q$2/100/1000</f>
        <v>2.8489999999999999E-4</v>
      </c>
    </row>
    <row r="14555" spans="1:12">
      <c r="A14555" s="118">
        <v>45261</v>
      </c>
      <c r="B14555" t="s">
        <v>333</v>
      </c>
      <c r="C14555" t="s">
        <v>332</v>
      </c>
      <c r="D14555" t="s">
        <v>347</v>
      </c>
      <c r="E14555" t="s">
        <v>424</v>
      </c>
      <c r="F14555" t="s">
        <v>420</v>
      </c>
      <c r="G14555" t="s">
        <v>419</v>
      </c>
      <c r="H14555" t="s">
        <v>327</v>
      </c>
      <c r="I14555">
        <v>77</v>
      </c>
      <c r="J14555" t="s">
        <v>145</v>
      </c>
      <c r="K14555" t="s">
        <v>137</v>
      </c>
      <c r="L14555">
        <f>I14555*$Q$2/100/1000</f>
        <v>2.8489999999999999E-4</v>
      </c>
    </row>
    <row r="14556" spans="1:12">
      <c r="A14556" s="118">
        <v>45261</v>
      </c>
      <c r="B14556" t="s">
        <v>418</v>
      </c>
      <c r="C14556" t="s">
        <v>417</v>
      </c>
      <c r="D14556" t="s">
        <v>416</v>
      </c>
      <c r="E14556" t="s">
        <v>423</v>
      </c>
      <c r="F14556" t="s">
        <v>414</v>
      </c>
      <c r="G14556" t="s">
        <v>413</v>
      </c>
      <c r="H14556" s="121" t="s">
        <v>412</v>
      </c>
      <c r="I14556">
        <v>1310</v>
      </c>
      <c r="J14556" t="s">
        <v>223</v>
      </c>
      <c r="K14556" t="s">
        <v>137</v>
      </c>
      <c r="L14556">
        <f>I14556*$Q$5/10/1000</f>
        <v>0.13319425000000001</v>
      </c>
    </row>
    <row r="14557" spans="1:12">
      <c r="A14557" s="118">
        <v>45261</v>
      </c>
      <c r="B14557" t="s">
        <v>333</v>
      </c>
      <c r="C14557" t="s">
        <v>332</v>
      </c>
      <c r="D14557" t="s">
        <v>422</v>
      </c>
      <c r="E14557" t="s">
        <v>421</v>
      </c>
      <c r="F14557" t="s">
        <v>420</v>
      </c>
      <c r="G14557" t="s">
        <v>419</v>
      </c>
      <c r="H14557" t="s">
        <v>327</v>
      </c>
      <c r="I14557">
        <v>77</v>
      </c>
      <c r="J14557" t="s">
        <v>145</v>
      </c>
      <c r="K14557" t="s">
        <v>137</v>
      </c>
      <c r="L14557">
        <f>I14557*$Q$2/100/1000</f>
        <v>2.8489999999999999E-4</v>
      </c>
    </row>
    <row r="14558" spans="1:12">
      <c r="A14558" s="118">
        <v>45261</v>
      </c>
      <c r="B14558" t="s">
        <v>418</v>
      </c>
      <c r="C14558" t="s">
        <v>417</v>
      </c>
      <c r="D14558" t="s">
        <v>416</v>
      </c>
      <c r="E14558" t="s">
        <v>415</v>
      </c>
      <c r="F14558" t="s">
        <v>414</v>
      </c>
      <c r="G14558" t="s">
        <v>413</v>
      </c>
      <c r="H14558" s="121" t="s">
        <v>412</v>
      </c>
      <c r="I14558">
        <v>1310</v>
      </c>
      <c r="J14558" t="s">
        <v>223</v>
      </c>
      <c r="K14558" t="s">
        <v>137</v>
      </c>
      <c r="L14558">
        <f>I14558*$Q$5/10/1000</f>
        <v>0.13319425000000001</v>
      </c>
    </row>
    <row r="14559" spans="1:12">
      <c r="A14559" s="118">
        <v>45261</v>
      </c>
      <c r="B14559" t="s">
        <v>333</v>
      </c>
      <c r="C14559" t="s">
        <v>332</v>
      </c>
      <c r="D14559" t="s">
        <v>394</v>
      </c>
      <c r="E14559" t="s">
        <v>411</v>
      </c>
      <c r="F14559" t="s">
        <v>388</v>
      </c>
      <c r="G14559" t="s">
        <v>387</v>
      </c>
      <c r="H14559" t="s">
        <v>327</v>
      </c>
      <c r="I14559">
        <v>77</v>
      </c>
      <c r="J14559" t="s">
        <v>145</v>
      </c>
      <c r="K14559" t="s">
        <v>137</v>
      </c>
      <c r="L14559">
        <f>I14559*$Q$2/100/1000</f>
        <v>2.8489999999999999E-4</v>
      </c>
    </row>
    <row r="14560" spans="1:12">
      <c r="A14560" s="118">
        <v>45231</v>
      </c>
      <c r="B14560" t="s">
        <v>229</v>
      </c>
      <c r="C14560" t="s">
        <v>228</v>
      </c>
      <c r="D14560" t="s">
        <v>410</v>
      </c>
      <c r="E14560" t="s">
        <v>409</v>
      </c>
      <c r="F14560">
        <v>101044464</v>
      </c>
      <c r="G14560" t="s">
        <v>408</v>
      </c>
      <c r="H14560" t="s">
        <v>224</v>
      </c>
      <c r="I14560">
        <v>5.8</v>
      </c>
      <c r="J14560" t="s">
        <v>223</v>
      </c>
      <c r="K14560" t="s">
        <v>137</v>
      </c>
      <c r="L14560">
        <f>I14560*$Q$5/1000</f>
        <v>5.8971500000000003E-3</v>
      </c>
    </row>
    <row r="14561" spans="1:12">
      <c r="A14561" s="118">
        <v>45261</v>
      </c>
      <c r="B14561" t="s">
        <v>365</v>
      </c>
      <c r="C14561" t="s">
        <v>364</v>
      </c>
      <c r="D14561" t="s">
        <v>407</v>
      </c>
      <c r="E14561" t="s">
        <v>406</v>
      </c>
      <c r="F14561">
        <v>101032710</v>
      </c>
      <c r="G14561" t="s">
        <v>405</v>
      </c>
      <c r="H14561" t="s">
        <v>359</v>
      </c>
      <c r="I14561">
        <v>144</v>
      </c>
      <c r="J14561" t="s">
        <v>138</v>
      </c>
      <c r="K14561" t="s">
        <v>137</v>
      </c>
      <c r="L14561">
        <f>I14561*$Q$2/1000</f>
        <v>5.3280000000000001E-2</v>
      </c>
    </row>
    <row r="14562" spans="1:12">
      <c r="A14562" s="118">
        <v>45261</v>
      </c>
      <c r="B14562" t="s">
        <v>333</v>
      </c>
      <c r="C14562" t="s">
        <v>332</v>
      </c>
      <c r="D14562" t="s">
        <v>404</v>
      </c>
      <c r="E14562" t="s">
        <v>403</v>
      </c>
      <c r="F14562" t="s">
        <v>372</v>
      </c>
      <c r="G14562" t="s">
        <v>371</v>
      </c>
      <c r="H14562" t="s">
        <v>327</v>
      </c>
      <c r="I14562">
        <v>77</v>
      </c>
      <c r="J14562" t="s">
        <v>145</v>
      </c>
      <c r="K14562" t="s">
        <v>137</v>
      </c>
      <c r="L14562">
        <f>I14562*$Q$2/100/1000</f>
        <v>2.8489999999999999E-4</v>
      </c>
    </row>
    <row r="14563" spans="1:12">
      <c r="A14563" s="118">
        <v>45261</v>
      </c>
      <c r="B14563" t="s">
        <v>365</v>
      </c>
      <c r="C14563" t="s">
        <v>364</v>
      </c>
      <c r="D14563" t="s">
        <v>402</v>
      </c>
      <c r="E14563" t="s">
        <v>401</v>
      </c>
      <c r="F14563">
        <v>101034024</v>
      </c>
      <c r="G14563" t="s">
        <v>400</v>
      </c>
      <c r="H14563" t="s">
        <v>359</v>
      </c>
      <c r="I14563">
        <v>144</v>
      </c>
      <c r="J14563" t="s">
        <v>138</v>
      </c>
      <c r="K14563" t="s">
        <v>137</v>
      </c>
      <c r="L14563">
        <f>I14563*$Q$2/1000</f>
        <v>5.3280000000000001E-2</v>
      </c>
    </row>
    <row r="14564" spans="1:12">
      <c r="A14564" s="118">
        <v>45261</v>
      </c>
      <c r="B14564" t="s">
        <v>365</v>
      </c>
      <c r="C14564" t="s">
        <v>364</v>
      </c>
      <c r="D14564" t="s">
        <v>399</v>
      </c>
      <c r="E14564" t="s">
        <v>398</v>
      </c>
      <c r="F14564">
        <v>101026530</v>
      </c>
      <c r="G14564" t="s">
        <v>397</v>
      </c>
      <c r="H14564" t="s">
        <v>359</v>
      </c>
      <c r="I14564">
        <v>144</v>
      </c>
      <c r="J14564" t="s">
        <v>138</v>
      </c>
      <c r="K14564" t="s">
        <v>137</v>
      </c>
      <c r="L14564">
        <f>I14564*$Q$2/1000</f>
        <v>5.3280000000000001E-2</v>
      </c>
    </row>
    <row r="14565" spans="1:12">
      <c r="A14565" s="118">
        <v>45261</v>
      </c>
      <c r="B14565" t="s">
        <v>333</v>
      </c>
      <c r="C14565" t="s">
        <v>332</v>
      </c>
      <c r="D14565" t="s">
        <v>396</v>
      </c>
      <c r="E14565" t="s">
        <v>395</v>
      </c>
      <c r="F14565" t="s">
        <v>372</v>
      </c>
      <c r="G14565" t="s">
        <v>371</v>
      </c>
      <c r="H14565" t="s">
        <v>327</v>
      </c>
      <c r="I14565">
        <v>77</v>
      </c>
      <c r="J14565" t="s">
        <v>145</v>
      </c>
      <c r="K14565" t="s">
        <v>137</v>
      </c>
      <c r="L14565">
        <f>I14565*$Q$2/100/1000</f>
        <v>2.8489999999999999E-4</v>
      </c>
    </row>
    <row r="14566" spans="1:12">
      <c r="A14566" s="118">
        <v>45261</v>
      </c>
      <c r="B14566" t="s">
        <v>333</v>
      </c>
      <c r="C14566" t="s">
        <v>332</v>
      </c>
      <c r="D14566" t="s">
        <v>394</v>
      </c>
      <c r="E14566" t="s">
        <v>393</v>
      </c>
      <c r="F14566" t="s">
        <v>372</v>
      </c>
      <c r="G14566" t="s">
        <v>371</v>
      </c>
      <c r="H14566" t="s">
        <v>327</v>
      </c>
      <c r="I14566">
        <v>77</v>
      </c>
      <c r="J14566" t="s">
        <v>145</v>
      </c>
      <c r="K14566" t="s">
        <v>137</v>
      </c>
      <c r="L14566">
        <f>I14566*$Q$2/100/1000</f>
        <v>2.8489999999999999E-4</v>
      </c>
    </row>
    <row r="14567" spans="1:12">
      <c r="A14567" s="118">
        <v>45261</v>
      </c>
      <c r="B14567" t="s">
        <v>333</v>
      </c>
      <c r="C14567" t="s">
        <v>332</v>
      </c>
      <c r="D14567" t="s">
        <v>392</v>
      </c>
      <c r="E14567" t="s">
        <v>391</v>
      </c>
      <c r="F14567" t="s">
        <v>388</v>
      </c>
      <c r="G14567" t="s">
        <v>387</v>
      </c>
      <c r="H14567" t="s">
        <v>327</v>
      </c>
      <c r="I14567">
        <v>77</v>
      </c>
      <c r="J14567" t="s">
        <v>145</v>
      </c>
      <c r="K14567" t="s">
        <v>137</v>
      </c>
      <c r="L14567">
        <f>I14567*$Q$2/100/1000</f>
        <v>2.8489999999999999E-4</v>
      </c>
    </row>
    <row r="14568" spans="1:12">
      <c r="A14568" s="118">
        <v>45261</v>
      </c>
      <c r="B14568" t="s">
        <v>333</v>
      </c>
      <c r="C14568" t="s">
        <v>332</v>
      </c>
      <c r="D14568" t="s">
        <v>390</v>
      </c>
      <c r="E14568" t="s">
        <v>389</v>
      </c>
      <c r="F14568" t="s">
        <v>388</v>
      </c>
      <c r="G14568" t="s">
        <v>387</v>
      </c>
      <c r="H14568" t="s">
        <v>327</v>
      </c>
      <c r="I14568">
        <v>77</v>
      </c>
      <c r="J14568" t="s">
        <v>145</v>
      </c>
      <c r="K14568" t="s">
        <v>137</v>
      </c>
      <c r="L14568">
        <f>I14568*$Q$2/100/1000</f>
        <v>2.8489999999999999E-4</v>
      </c>
    </row>
    <row r="14569" spans="1:12">
      <c r="A14569" s="118">
        <v>45261</v>
      </c>
      <c r="B14569" t="s">
        <v>333</v>
      </c>
      <c r="C14569" t="s">
        <v>332</v>
      </c>
      <c r="D14569" t="s">
        <v>386</v>
      </c>
      <c r="E14569" t="s">
        <v>385</v>
      </c>
      <c r="F14569" t="s">
        <v>384</v>
      </c>
      <c r="G14569" t="s">
        <v>383</v>
      </c>
      <c r="H14569" t="s">
        <v>327</v>
      </c>
      <c r="I14569">
        <v>77</v>
      </c>
      <c r="J14569" t="s">
        <v>145</v>
      </c>
      <c r="K14569" t="s">
        <v>137</v>
      </c>
      <c r="L14569">
        <f>I14569*$Q$2/100/1000</f>
        <v>2.8489999999999999E-4</v>
      </c>
    </row>
    <row r="14570" spans="1:12">
      <c r="A14570" s="118">
        <v>45261</v>
      </c>
      <c r="B14570" t="s">
        <v>365</v>
      </c>
      <c r="C14570" t="s">
        <v>364</v>
      </c>
      <c r="D14570" t="s">
        <v>370</v>
      </c>
      <c r="E14570" t="s">
        <v>382</v>
      </c>
      <c r="F14570">
        <v>101036234</v>
      </c>
      <c r="G14570" t="s">
        <v>381</v>
      </c>
      <c r="H14570" t="s">
        <v>359</v>
      </c>
      <c r="I14570">
        <v>144</v>
      </c>
      <c r="J14570" t="s">
        <v>138</v>
      </c>
      <c r="K14570" t="s">
        <v>137</v>
      </c>
      <c r="L14570">
        <f>I14570*$Q$2/1000</f>
        <v>5.3280000000000001E-2</v>
      </c>
    </row>
    <row r="14571" spans="1:12">
      <c r="A14571" s="118">
        <v>45261</v>
      </c>
      <c r="B14571" t="s">
        <v>365</v>
      </c>
      <c r="C14571" t="s">
        <v>364</v>
      </c>
      <c r="D14571" t="s">
        <v>380</v>
      </c>
      <c r="E14571" t="s">
        <v>379</v>
      </c>
      <c r="F14571" t="s">
        <v>376</v>
      </c>
      <c r="G14571" t="s">
        <v>375</v>
      </c>
      <c r="H14571" t="s">
        <v>359</v>
      </c>
      <c r="I14571">
        <v>144</v>
      </c>
      <c r="J14571" t="s">
        <v>138</v>
      </c>
      <c r="K14571" t="s">
        <v>137</v>
      </c>
      <c r="L14571">
        <f>I14571*$Q$2/1000</f>
        <v>5.3280000000000001E-2</v>
      </c>
    </row>
    <row r="14572" spans="1:12">
      <c r="A14572" s="118">
        <v>45261</v>
      </c>
      <c r="B14572" t="s">
        <v>365</v>
      </c>
      <c r="C14572" t="s">
        <v>364</v>
      </c>
      <c r="D14572" t="s">
        <v>378</v>
      </c>
      <c r="E14572" t="s">
        <v>377</v>
      </c>
      <c r="F14572" t="s">
        <v>376</v>
      </c>
      <c r="G14572" t="s">
        <v>375</v>
      </c>
      <c r="H14572" t="s">
        <v>359</v>
      </c>
      <c r="I14572">
        <v>144</v>
      </c>
      <c r="J14572" t="s">
        <v>138</v>
      </c>
      <c r="K14572" t="s">
        <v>137</v>
      </c>
      <c r="L14572">
        <f>I14572*$Q$2/1000</f>
        <v>5.3280000000000001E-2</v>
      </c>
    </row>
    <row r="14573" spans="1:12">
      <c r="A14573" s="118">
        <v>45261</v>
      </c>
      <c r="B14573" t="s">
        <v>333</v>
      </c>
      <c r="C14573" t="s">
        <v>332</v>
      </c>
      <c r="D14573" t="s">
        <v>374</v>
      </c>
      <c r="E14573" t="s">
        <v>373</v>
      </c>
      <c r="F14573" t="s">
        <v>372</v>
      </c>
      <c r="G14573" t="s">
        <v>371</v>
      </c>
      <c r="H14573" t="s">
        <v>327</v>
      </c>
      <c r="I14573">
        <v>77</v>
      </c>
      <c r="J14573" t="s">
        <v>145</v>
      </c>
      <c r="K14573" t="s">
        <v>137</v>
      </c>
      <c r="L14573">
        <f>I14573*$Q$2/100/1000</f>
        <v>2.8489999999999999E-4</v>
      </c>
    </row>
    <row r="14574" spans="1:12">
      <c r="A14574" s="118">
        <v>45261</v>
      </c>
      <c r="B14574" t="s">
        <v>365</v>
      </c>
      <c r="C14574" t="s">
        <v>364</v>
      </c>
      <c r="D14574" t="s">
        <v>370</v>
      </c>
      <c r="E14574" t="s">
        <v>369</v>
      </c>
      <c r="F14574" t="s">
        <v>368</v>
      </c>
      <c r="G14574" t="s">
        <v>367</v>
      </c>
      <c r="H14574" t="s">
        <v>359</v>
      </c>
      <c r="I14574">
        <v>144</v>
      </c>
      <c r="J14574" t="s">
        <v>138</v>
      </c>
      <c r="K14574" t="s">
        <v>137</v>
      </c>
      <c r="L14574">
        <f>I14574*$Q$2/1000</f>
        <v>5.3280000000000001E-2</v>
      </c>
    </row>
    <row r="14575" spans="1:12">
      <c r="A14575" s="118">
        <v>45261</v>
      </c>
      <c r="B14575" t="s">
        <v>333</v>
      </c>
      <c r="C14575" t="s">
        <v>332</v>
      </c>
      <c r="D14575" t="s">
        <v>358</v>
      </c>
      <c r="E14575" t="s">
        <v>366</v>
      </c>
      <c r="F14575" t="s">
        <v>356</v>
      </c>
      <c r="G14575" t="s">
        <v>355</v>
      </c>
      <c r="H14575" t="s">
        <v>327</v>
      </c>
      <c r="I14575">
        <v>77</v>
      </c>
      <c r="J14575" t="s">
        <v>145</v>
      </c>
      <c r="K14575" t="s">
        <v>137</v>
      </c>
      <c r="L14575">
        <f>I14575*$Q$2/100/1000</f>
        <v>2.8489999999999999E-4</v>
      </c>
    </row>
    <row r="14576" spans="1:12">
      <c r="A14576" s="118">
        <v>45261</v>
      </c>
      <c r="B14576" t="s">
        <v>365</v>
      </c>
      <c r="C14576" t="s">
        <v>364</v>
      </c>
      <c r="D14576" t="s">
        <v>363</v>
      </c>
      <c r="E14576" t="s">
        <v>362</v>
      </c>
      <c r="F14576" t="s">
        <v>361</v>
      </c>
      <c r="G14576" t="s">
        <v>360</v>
      </c>
      <c r="H14576" t="s">
        <v>359</v>
      </c>
      <c r="I14576">
        <v>144</v>
      </c>
      <c r="J14576" t="s">
        <v>138</v>
      </c>
      <c r="K14576" t="s">
        <v>137</v>
      </c>
      <c r="L14576">
        <f>I14576*$Q$2/1000</f>
        <v>5.3280000000000001E-2</v>
      </c>
    </row>
    <row r="14577" spans="1:12">
      <c r="A14577" s="118">
        <v>45261</v>
      </c>
      <c r="B14577" t="s">
        <v>333</v>
      </c>
      <c r="C14577" t="s">
        <v>332</v>
      </c>
      <c r="D14577" t="s">
        <v>358</v>
      </c>
      <c r="E14577" t="s">
        <v>357</v>
      </c>
      <c r="F14577" t="s">
        <v>356</v>
      </c>
      <c r="G14577" t="s">
        <v>355</v>
      </c>
      <c r="H14577" t="s">
        <v>327</v>
      </c>
      <c r="I14577">
        <v>77</v>
      </c>
      <c r="J14577" t="s">
        <v>145</v>
      </c>
      <c r="K14577" t="s">
        <v>137</v>
      </c>
      <c r="L14577">
        <f>I14577*$Q$2/100/1000</f>
        <v>2.8489999999999999E-4</v>
      </c>
    </row>
    <row r="14578" spans="1:12">
      <c r="A14578" s="118">
        <v>45261</v>
      </c>
      <c r="B14578" t="s">
        <v>333</v>
      </c>
      <c r="C14578" t="s">
        <v>332</v>
      </c>
      <c r="D14578" t="s">
        <v>354</v>
      </c>
      <c r="E14578" t="s">
        <v>353</v>
      </c>
      <c r="F14578" t="s">
        <v>329</v>
      </c>
      <c r="G14578" t="s">
        <v>328</v>
      </c>
      <c r="H14578" t="s">
        <v>327</v>
      </c>
      <c r="I14578">
        <v>77</v>
      </c>
      <c r="J14578" t="s">
        <v>145</v>
      </c>
      <c r="K14578" t="s">
        <v>137</v>
      </c>
      <c r="L14578">
        <f>I14578*$Q$2/100/1000</f>
        <v>2.8489999999999999E-4</v>
      </c>
    </row>
    <row r="14579" spans="1:12">
      <c r="A14579" s="118">
        <v>45231</v>
      </c>
      <c r="B14579" t="s">
        <v>229</v>
      </c>
      <c r="C14579" t="s">
        <v>228</v>
      </c>
      <c r="D14579" t="s">
        <v>352</v>
      </c>
      <c r="E14579" t="s">
        <v>351</v>
      </c>
      <c r="F14579">
        <v>101046025</v>
      </c>
      <c r="G14579" t="s">
        <v>350</v>
      </c>
      <c r="H14579" t="s">
        <v>224</v>
      </c>
      <c r="I14579">
        <v>5.8</v>
      </c>
      <c r="J14579" t="s">
        <v>223</v>
      </c>
      <c r="K14579" t="s">
        <v>137</v>
      </c>
      <c r="L14579">
        <f>I14579*$Q$5/1000</f>
        <v>5.8971500000000003E-3</v>
      </c>
    </row>
    <row r="14580" spans="1:12">
      <c r="A14580" s="118">
        <v>45261</v>
      </c>
      <c r="B14580" t="s">
        <v>333</v>
      </c>
      <c r="C14580" t="s">
        <v>332</v>
      </c>
      <c r="D14580" t="s">
        <v>349</v>
      </c>
      <c r="E14580" t="s">
        <v>348</v>
      </c>
      <c r="F14580" t="s">
        <v>329</v>
      </c>
      <c r="G14580" t="s">
        <v>328</v>
      </c>
      <c r="H14580" t="s">
        <v>327</v>
      </c>
      <c r="I14580">
        <v>77</v>
      </c>
      <c r="J14580" t="s">
        <v>145</v>
      </c>
      <c r="K14580" t="s">
        <v>137</v>
      </c>
      <c r="L14580">
        <f>I14580*$Q$2/100/1000</f>
        <v>2.8489999999999999E-4</v>
      </c>
    </row>
    <row r="14581" spans="1:12">
      <c r="A14581" s="118">
        <v>45261</v>
      </c>
      <c r="B14581" t="s">
        <v>333</v>
      </c>
      <c r="C14581" t="s">
        <v>332</v>
      </c>
      <c r="D14581" t="s">
        <v>347</v>
      </c>
      <c r="E14581" t="s">
        <v>346</v>
      </c>
      <c r="F14581" t="s">
        <v>329</v>
      </c>
      <c r="G14581" t="s">
        <v>328</v>
      </c>
      <c r="H14581" t="s">
        <v>327</v>
      </c>
      <c r="I14581">
        <v>77</v>
      </c>
      <c r="J14581" t="s">
        <v>145</v>
      </c>
      <c r="K14581" t="s">
        <v>137</v>
      </c>
      <c r="L14581">
        <f>I14581*$Q$2/100/1000</f>
        <v>2.8489999999999999E-4</v>
      </c>
    </row>
    <row r="14582" spans="1:12">
      <c r="A14582" s="118">
        <v>45261</v>
      </c>
      <c r="B14582" t="s">
        <v>333</v>
      </c>
      <c r="C14582" t="s">
        <v>332</v>
      </c>
      <c r="D14582" t="s">
        <v>345</v>
      </c>
      <c r="E14582" t="s">
        <v>344</v>
      </c>
      <c r="F14582" t="s">
        <v>329</v>
      </c>
      <c r="G14582" t="s">
        <v>328</v>
      </c>
      <c r="H14582" t="s">
        <v>327</v>
      </c>
      <c r="I14582">
        <v>77</v>
      </c>
      <c r="J14582" t="s">
        <v>145</v>
      </c>
      <c r="K14582" t="s">
        <v>137</v>
      </c>
      <c r="L14582">
        <f>I14582*$Q$2/100/1000</f>
        <v>2.8489999999999999E-4</v>
      </c>
    </row>
    <row r="14583" spans="1:12">
      <c r="A14583" s="118">
        <v>45261</v>
      </c>
      <c r="B14583" t="s">
        <v>333</v>
      </c>
      <c r="C14583" t="s">
        <v>332</v>
      </c>
      <c r="D14583" t="s">
        <v>343</v>
      </c>
      <c r="E14583" t="s">
        <v>342</v>
      </c>
      <c r="F14583" t="s">
        <v>329</v>
      </c>
      <c r="G14583" t="s">
        <v>328</v>
      </c>
      <c r="H14583" t="s">
        <v>327</v>
      </c>
      <c r="I14583">
        <v>77</v>
      </c>
      <c r="J14583" t="s">
        <v>145</v>
      </c>
      <c r="K14583" t="s">
        <v>137</v>
      </c>
      <c r="L14583">
        <f>I14583*$Q$2/100/1000</f>
        <v>2.8489999999999999E-4</v>
      </c>
    </row>
    <row r="14584" spans="1:12">
      <c r="A14584" s="118">
        <v>45261</v>
      </c>
      <c r="B14584" t="s">
        <v>333</v>
      </c>
      <c r="C14584" t="s">
        <v>332</v>
      </c>
      <c r="D14584" t="s">
        <v>341</v>
      </c>
      <c r="E14584" t="s">
        <v>340</v>
      </c>
      <c r="F14584" t="s">
        <v>329</v>
      </c>
      <c r="G14584" t="s">
        <v>328</v>
      </c>
      <c r="H14584" t="s">
        <v>327</v>
      </c>
      <c r="I14584">
        <v>77</v>
      </c>
      <c r="J14584" t="s">
        <v>145</v>
      </c>
      <c r="K14584" t="s">
        <v>137</v>
      </c>
      <c r="L14584">
        <f>I14584*$Q$2/100/1000</f>
        <v>2.8489999999999999E-4</v>
      </c>
    </row>
    <row r="14585" spans="1:12">
      <c r="A14585" s="118">
        <v>45261</v>
      </c>
      <c r="B14585" t="s">
        <v>333</v>
      </c>
      <c r="C14585" t="s">
        <v>332</v>
      </c>
      <c r="D14585" t="s">
        <v>339</v>
      </c>
      <c r="E14585" t="s">
        <v>338</v>
      </c>
      <c r="F14585" t="s">
        <v>329</v>
      </c>
      <c r="G14585" t="s">
        <v>328</v>
      </c>
      <c r="H14585" t="s">
        <v>327</v>
      </c>
      <c r="I14585">
        <v>77</v>
      </c>
      <c r="J14585" t="s">
        <v>145</v>
      </c>
      <c r="K14585" t="s">
        <v>137</v>
      </c>
      <c r="L14585">
        <f>I14585*$Q$2/100/1000</f>
        <v>2.8489999999999999E-4</v>
      </c>
    </row>
    <row r="14586" spans="1:12">
      <c r="A14586" s="118">
        <v>45261</v>
      </c>
      <c r="B14586" t="s">
        <v>333</v>
      </c>
      <c r="C14586" t="s">
        <v>332</v>
      </c>
      <c r="D14586" t="s">
        <v>337</v>
      </c>
      <c r="E14586" t="s">
        <v>336</v>
      </c>
      <c r="F14586" t="s">
        <v>329</v>
      </c>
      <c r="G14586" t="s">
        <v>328</v>
      </c>
      <c r="H14586" t="s">
        <v>327</v>
      </c>
      <c r="I14586">
        <v>77</v>
      </c>
      <c r="J14586" t="s">
        <v>145</v>
      </c>
      <c r="K14586" t="s">
        <v>137</v>
      </c>
      <c r="L14586">
        <f>I14586*$Q$2/100/1000</f>
        <v>2.8489999999999999E-4</v>
      </c>
    </row>
    <row r="14587" spans="1:12">
      <c r="A14587" s="118">
        <v>45261</v>
      </c>
      <c r="B14587" t="s">
        <v>333</v>
      </c>
      <c r="C14587" t="s">
        <v>332</v>
      </c>
      <c r="D14587" t="s">
        <v>335</v>
      </c>
      <c r="E14587" t="s">
        <v>334</v>
      </c>
      <c r="F14587" t="s">
        <v>329</v>
      </c>
      <c r="G14587" t="s">
        <v>328</v>
      </c>
      <c r="H14587" t="s">
        <v>327</v>
      </c>
      <c r="I14587">
        <v>77</v>
      </c>
      <c r="J14587" t="s">
        <v>145</v>
      </c>
      <c r="K14587" t="s">
        <v>137</v>
      </c>
      <c r="L14587">
        <f>I14587*$Q$2/100/1000</f>
        <v>2.8489999999999999E-4</v>
      </c>
    </row>
    <row r="14588" spans="1:12">
      <c r="A14588" s="118">
        <v>45261</v>
      </c>
      <c r="B14588" t="s">
        <v>333</v>
      </c>
      <c r="C14588" t="s">
        <v>332</v>
      </c>
      <c r="D14588" t="s">
        <v>331</v>
      </c>
      <c r="E14588" t="s">
        <v>330</v>
      </c>
      <c r="F14588" t="s">
        <v>329</v>
      </c>
      <c r="G14588" t="s">
        <v>328</v>
      </c>
      <c r="H14588" t="s">
        <v>327</v>
      </c>
      <c r="I14588">
        <v>77</v>
      </c>
      <c r="J14588" t="s">
        <v>145</v>
      </c>
      <c r="K14588" t="s">
        <v>137</v>
      </c>
      <c r="L14588">
        <f>I14588*$Q$2/100/1000</f>
        <v>2.8489999999999999E-4</v>
      </c>
    </row>
    <row r="14589" spans="1:12">
      <c r="A14589" s="118">
        <v>45170</v>
      </c>
      <c r="B14589" t="s">
        <v>325</v>
      </c>
      <c r="C14589" t="s">
        <v>324</v>
      </c>
      <c r="D14589" t="s">
        <v>323</v>
      </c>
      <c r="E14589" t="s">
        <v>326</v>
      </c>
      <c r="F14589" t="s">
        <v>321</v>
      </c>
      <c r="G14589" t="s">
        <v>320</v>
      </c>
      <c r="H14589" s="120" t="s">
        <v>319</v>
      </c>
      <c r="I14589">
        <f>146.9*2</f>
        <v>293.8</v>
      </c>
      <c r="J14589" t="s">
        <v>145</v>
      </c>
      <c r="K14589" t="s">
        <v>137</v>
      </c>
      <c r="L14589">
        <f>I14589*$Q$2/100/1000</f>
        <v>1.0870600000000002E-3</v>
      </c>
    </row>
    <row r="14590" spans="1:12">
      <c r="A14590" s="118">
        <v>45200</v>
      </c>
      <c r="B14590" t="s">
        <v>325</v>
      </c>
      <c r="C14590" t="s">
        <v>324</v>
      </c>
      <c r="D14590" t="s">
        <v>323</v>
      </c>
      <c r="E14590" t="s">
        <v>322</v>
      </c>
      <c r="F14590" t="s">
        <v>321</v>
      </c>
      <c r="G14590" t="s">
        <v>320</v>
      </c>
      <c r="H14590" s="120" t="s">
        <v>319</v>
      </c>
      <c r="I14590">
        <f>146.9*2</f>
        <v>293.8</v>
      </c>
      <c r="J14590" t="s">
        <v>145</v>
      </c>
      <c r="K14590" t="s">
        <v>137</v>
      </c>
      <c r="L14590">
        <f>I14590*$Q$2/100/1000</f>
        <v>1.0870600000000002E-3</v>
      </c>
    </row>
    <row r="14591" spans="1:12">
      <c r="A14591" s="118">
        <v>45047</v>
      </c>
      <c r="B14591" t="s">
        <v>315</v>
      </c>
      <c r="C14591" t="s">
        <v>314</v>
      </c>
      <c r="D14591" t="s">
        <v>318</v>
      </c>
      <c r="E14591" t="s">
        <v>317</v>
      </c>
      <c r="F14591">
        <v>1445004</v>
      </c>
      <c r="G14591" t="s">
        <v>316</v>
      </c>
      <c r="H14591" t="s">
        <v>310</v>
      </c>
      <c r="I14591">
        <v>36.799999999999997</v>
      </c>
      <c r="J14591" t="s">
        <v>145</v>
      </c>
      <c r="K14591" t="s">
        <v>137</v>
      </c>
      <c r="L14591">
        <f>I14591*$Q$2/100/1000</f>
        <v>1.3616E-4</v>
      </c>
    </row>
    <row r="14592" spans="1:12">
      <c r="A14592" s="118">
        <v>45261</v>
      </c>
      <c r="B14592" t="s">
        <v>315</v>
      </c>
      <c r="C14592" t="s">
        <v>314</v>
      </c>
      <c r="D14592" t="s">
        <v>313</v>
      </c>
      <c r="E14592" t="s">
        <v>312</v>
      </c>
      <c r="F14592">
        <v>1445004</v>
      </c>
      <c r="G14592" t="s">
        <v>311</v>
      </c>
      <c r="H14592" t="s">
        <v>310</v>
      </c>
      <c r="I14592">
        <v>36.799999999999997</v>
      </c>
      <c r="J14592" t="s">
        <v>145</v>
      </c>
      <c r="K14592" t="s">
        <v>137</v>
      </c>
      <c r="L14592">
        <f>I14592*$Q$2/100/1000</f>
        <v>1.3616E-4</v>
      </c>
    </row>
    <row r="14593" spans="1:12">
      <c r="A14593" s="118">
        <v>44927</v>
      </c>
      <c r="B14593" t="s">
        <v>249</v>
      </c>
      <c r="C14593" t="s">
        <v>248</v>
      </c>
      <c r="D14593" t="s">
        <v>298</v>
      </c>
      <c r="E14593" t="s">
        <v>309</v>
      </c>
      <c r="F14593">
        <v>8945004</v>
      </c>
      <c r="G14593" t="s">
        <v>282</v>
      </c>
      <c r="H14593" t="s">
        <v>243</v>
      </c>
      <c r="I14593">
        <v>198.2</v>
      </c>
      <c r="J14593" t="s">
        <v>138</v>
      </c>
      <c r="K14593" t="s">
        <v>137</v>
      </c>
      <c r="L14593">
        <f>I14593*$Q$2/1000</f>
        <v>7.3333999999999983E-2</v>
      </c>
    </row>
    <row r="14594" spans="1:12">
      <c r="A14594" s="118">
        <v>44927</v>
      </c>
      <c r="B14594" t="s">
        <v>249</v>
      </c>
      <c r="C14594" t="s">
        <v>248</v>
      </c>
      <c r="D14594" t="s">
        <v>298</v>
      </c>
      <c r="E14594" t="s">
        <v>308</v>
      </c>
      <c r="F14594">
        <v>8945004</v>
      </c>
      <c r="G14594" t="s">
        <v>282</v>
      </c>
      <c r="H14594" t="s">
        <v>243</v>
      </c>
      <c r="I14594">
        <v>198.2</v>
      </c>
      <c r="J14594" t="s">
        <v>138</v>
      </c>
      <c r="K14594" t="s">
        <v>137</v>
      </c>
      <c r="L14594">
        <f>I14594*$Q$2/1000</f>
        <v>7.3333999999999983E-2</v>
      </c>
    </row>
    <row r="14595" spans="1:12">
      <c r="A14595" s="118">
        <v>44958</v>
      </c>
      <c r="B14595" t="s">
        <v>249</v>
      </c>
      <c r="C14595" t="s">
        <v>248</v>
      </c>
      <c r="D14595" t="s">
        <v>307</v>
      </c>
      <c r="E14595" t="s">
        <v>306</v>
      </c>
      <c r="F14595">
        <v>8945004</v>
      </c>
      <c r="G14595" t="s">
        <v>282</v>
      </c>
      <c r="H14595" t="s">
        <v>243</v>
      </c>
      <c r="I14595">
        <v>198.2</v>
      </c>
      <c r="J14595" t="s">
        <v>138</v>
      </c>
      <c r="K14595" t="s">
        <v>137</v>
      </c>
      <c r="L14595">
        <f>I14595*$Q$2/1000</f>
        <v>7.3333999999999983E-2</v>
      </c>
    </row>
    <row r="14596" spans="1:12">
      <c r="A14596" s="118">
        <v>45261</v>
      </c>
      <c r="B14596" t="s">
        <v>305</v>
      </c>
      <c r="C14596" t="s">
        <v>304</v>
      </c>
      <c r="D14596" t="s">
        <v>303</v>
      </c>
      <c r="E14596" t="s">
        <v>302</v>
      </c>
      <c r="F14596">
        <v>101032416</v>
      </c>
      <c r="G14596" t="s">
        <v>301</v>
      </c>
      <c r="H14596" t="s">
        <v>300</v>
      </c>
      <c r="I14596">
        <v>12.8</v>
      </c>
      <c r="J14596" t="s">
        <v>145</v>
      </c>
      <c r="K14596" t="s">
        <v>137</v>
      </c>
      <c r="L14596">
        <f>I14596*$Q$2/100/1000</f>
        <v>4.7360000000000001E-5</v>
      </c>
    </row>
    <row r="14597" spans="1:12">
      <c r="A14597" s="118">
        <v>44958</v>
      </c>
      <c r="B14597" t="s">
        <v>249</v>
      </c>
      <c r="C14597" t="s">
        <v>248</v>
      </c>
      <c r="D14597" t="s">
        <v>298</v>
      </c>
      <c r="E14597" t="s">
        <v>299</v>
      </c>
      <c r="F14597">
        <v>8945004</v>
      </c>
      <c r="G14597" t="s">
        <v>282</v>
      </c>
      <c r="H14597" t="s">
        <v>243</v>
      </c>
      <c r="I14597">
        <v>198.2</v>
      </c>
      <c r="J14597" t="s">
        <v>138</v>
      </c>
      <c r="K14597" t="s">
        <v>137</v>
      </c>
      <c r="L14597">
        <f>I14597*$Q$2/1000</f>
        <v>7.3333999999999983E-2</v>
      </c>
    </row>
    <row r="14598" spans="1:12">
      <c r="A14598" s="118">
        <v>45017</v>
      </c>
      <c r="B14598" t="s">
        <v>249</v>
      </c>
      <c r="C14598" t="s">
        <v>248</v>
      </c>
      <c r="D14598" t="s">
        <v>298</v>
      </c>
      <c r="E14598" t="s">
        <v>297</v>
      </c>
      <c r="F14598" s="119">
        <v>8945004</v>
      </c>
      <c r="G14598" t="s">
        <v>282</v>
      </c>
      <c r="H14598" t="s">
        <v>243</v>
      </c>
      <c r="I14598">
        <v>198.2</v>
      </c>
      <c r="J14598" t="s">
        <v>138</v>
      </c>
      <c r="K14598" t="s">
        <v>137</v>
      </c>
      <c r="L14598">
        <f>I14598*$Q$2/1000</f>
        <v>7.3333999999999983E-2</v>
      </c>
    </row>
    <row r="14599" spans="1:12">
      <c r="A14599" s="118">
        <v>45017</v>
      </c>
      <c r="B14599" t="s">
        <v>249</v>
      </c>
      <c r="C14599" t="s">
        <v>248</v>
      </c>
      <c r="D14599" t="s">
        <v>294</v>
      </c>
      <c r="E14599" t="s">
        <v>296</v>
      </c>
      <c r="F14599" s="119">
        <v>8945004</v>
      </c>
      <c r="G14599" t="s">
        <v>282</v>
      </c>
      <c r="H14599" t="s">
        <v>243</v>
      </c>
      <c r="I14599">
        <v>198.2</v>
      </c>
      <c r="J14599" t="s">
        <v>138</v>
      </c>
      <c r="K14599" t="s">
        <v>137</v>
      </c>
      <c r="L14599">
        <f>I14599*$Q$2/1000</f>
        <v>7.3333999999999983E-2</v>
      </c>
    </row>
    <row r="14600" spans="1:12">
      <c r="A14600" s="118">
        <v>45047</v>
      </c>
      <c r="B14600" t="s">
        <v>249</v>
      </c>
      <c r="C14600" t="s">
        <v>248</v>
      </c>
      <c r="D14600" t="s">
        <v>294</v>
      </c>
      <c r="E14600" t="s">
        <v>295</v>
      </c>
      <c r="F14600">
        <v>8945004</v>
      </c>
      <c r="G14600" t="s">
        <v>282</v>
      </c>
      <c r="H14600" t="s">
        <v>243</v>
      </c>
      <c r="I14600">
        <v>198.2</v>
      </c>
      <c r="J14600" t="s">
        <v>138</v>
      </c>
      <c r="K14600" t="s">
        <v>137</v>
      </c>
      <c r="L14600">
        <f>I14600*$Q$2/1000</f>
        <v>7.3333999999999983E-2</v>
      </c>
    </row>
    <row r="14601" spans="1:12">
      <c r="A14601" s="118">
        <v>45047</v>
      </c>
      <c r="B14601" t="s">
        <v>249</v>
      </c>
      <c r="C14601" t="s">
        <v>248</v>
      </c>
      <c r="D14601" t="s">
        <v>294</v>
      </c>
      <c r="E14601" t="s">
        <v>293</v>
      </c>
      <c r="F14601">
        <v>8945004</v>
      </c>
      <c r="G14601" t="s">
        <v>282</v>
      </c>
      <c r="H14601" t="s">
        <v>243</v>
      </c>
      <c r="I14601">
        <v>198.2</v>
      </c>
      <c r="J14601" t="s">
        <v>138</v>
      </c>
      <c r="K14601" t="s">
        <v>137</v>
      </c>
      <c r="L14601">
        <f>I14601*$Q$2/1000</f>
        <v>7.3333999999999983E-2</v>
      </c>
    </row>
    <row r="14602" spans="1:12">
      <c r="A14602" s="118">
        <v>45047</v>
      </c>
      <c r="B14602" t="s">
        <v>249</v>
      </c>
      <c r="C14602" t="s">
        <v>248</v>
      </c>
      <c r="D14602" t="s">
        <v>284</v>
      </c>
      <c r="E14602" t="s">
        <v>292</v>
      </c>
      <c r="F14602">
        <v>8945004</v>
      </c>
      <c r="G14602" t="s">
        <v>282</v>
      </c>
      <c r="H14602" t="s">
        <v>243</v>
      </c>
      <c r="I14602">
        <v>198.2</v>
      </c>
      <c r="J14602" t="s">
        <v>138</v>
      </c>
      <c r="K14602" t="s">
        <v>137</v>
      </c>
      <c r="L14602">
        <f>I14602*$Q$2/1000</f>
        <v>7.3333999999999983E-2</v>
      </c>
    </row>
    <row r="14603" spans="1:12">
      <c r="A14603" s="118">
        <v>45078</v>
      </c>
      <c r="B14603" t="s">
        <v>249</v>
      </c>
      <c r="C14603" t="s">
        <v>248</v>
      </c>
      <c r="D14603" t="s">
        <v>291</v>
      </c>
      <c r="E14603" t="s">
        <v>290</v>
      </c>
      <c r="F14603">
        <v>8945004</v>
      </c>
      <c r="G14603" t="s">
        <v>282</v>
      </c>
      <c r="H14603" t="s">
        <v>243</v>
      </c>
      <c r="I14603">
        <v>198.2</v>
      </c>
      <c r="J14603" t="s">
        <v>138</v>
      </c>
      <c r="K14603" t="s">
        <v>137</v>
      </c>
      <c r="L14603">
        <f>I14603*$Q$2/1000</f>
        <v>7.3333999999999983E-2</v>
      </c>
    </row>
    <row r="14604" spans="1:12">
      <c r="A14604" s="118">
        <v>45078</v>
      </c>
      <c r="B14604" t="s">
        <v>249</v>
      </c>
      <c r="C14604" t="s">
        <v>248</v>
      </c>
      <c r="D14604" t="s">
        <v>284</v>
      </c>
      <c r="E14604" t="s">
        <v>289</v>
      </c>
      <c r="F14604">
        <v>8945004</v>
      </c>
      <c r="G14604" t="s">
        <v>282</v>
      </c>
      <c r="H14604" t="s">
        <v>243</v>
      </c>
      <c r="I14604">
        <v>198.2</v>
      </c>
      <c r="J14604" t="s">
        <v>138</v>
      </c>
      <c r="K14604" t="s">
        <v>137</v>
      </c>
      <c r="L14604">
        <f>I14604*$Q$2/1000</f>
        <v>7.3333999999999983E-2</v>
      </c>
    </row>
    <row r="14605" spans="1:12">
      <c r="A14605" s="118">
        <v>45078</v>
      </c>
      <c r="B14605" t="s">
        <v>249</v>
      </c>
      <c r="C14605" t="s">
        <v>248</v>
      </c>
      <c r="D14605" t="s">
        <v>288</v>
      </c>
      <c r="E14605" t="s">
        <v>287</v>
      </c>
      <c r="F14605">
        <v>8945003</v>
      </c>
      <c r="G14605" t="s">
        <v>286</v>
      </c>
      <c r="H14605" t="s">
        <v>243</v>
      </c>
      <c r="I14605">
        <v>198.2</v>
      </c>
      <c r="J14605" t="s">
        <v>138</v>
      </c>
      <c r="K14605" t="s">
        <v>137</v>
      </c>
      <c r="L14605">
        <f>I14605*$Q$2/1000</f>
        <v>7.3333999999999983E-2</v>
      </c>
    </row>
    <row r="14606" spans="1:12">
      <c r="A14606" s="118">
        <v>45078</v>
      </c>
      <c r="B14606" t="s">
        <v>249</v>
      </c>
      <c r="C14606" t="s">
        <v>248</v>
      </c>
      <c r="D14606" t="s">
        <v>284</v>
      </c>
      <c r="E14606" t="s">
        <v>285</v>
      </c>
      <c r="F14606">
        <v>8945004</v>
      </c>
      <c r="G14606" t="s">
        <v>282</v>
      </c>
      <c r="H14606" t="s">
        <v>243</v>
      </c>
      <c r="I14606">
        <v>198.2</v>
      </c>
      <c r="J14606" t="s">
        <v>138</v>
      </c>
      <c r="K14606" t="s">
        <v>137</v>
      </c>
      <c r="L14606">
        <f>I14606*$Q$2/1000</f>
        <v>7.3333999999999983E-2</v>
      </c>
    </row>
    <row r="14607" spans="1:12">
      <c r="A14607" s="118">
        <v>45108</v>
      </c>
      <c r="B14607" t="s">
        <v>249</v>
      </c>
      <c r="C14607" t="s">
        <v>248</v>
      </c>
      <c r="D14607" t="s">
        <v>284</v>
      </c>
      <c r="E14607" t="s">
        <v>283</v>
      </c>
      <c r="F14607">
        <v>8945004</v>
      </c>
      <c r="G14607" t="s">
        <v>282</v>
      </c>
      <c r="H14607" t="s">
        <v>243</v>
      </c>
      <c r="I14607">
        <v>198.2</v>
      </c>
      <c r="J14607" t="s">
        <v>138</v>
      </c>
      <c r="K14607" t="s">
        <v>137</v>
      </c>
      <c r="L14607">
        <f>I14607*$Q$2/1000</f>
        <v>7.3333999999999983E-2</v>
      </c>
    </row>
    <row r="14608" spans="1:12">
      <c r="A14608" s="118">
        <v>45139</v>
      </c>
      <c r="B14608" t="s">
        <v>249</v>
      </c>
      <c r="C14608" t="s">
        <v>248</v>
      </c>
      <c r="D14608" t="s">
        <v>256</v>
      </c>
      <c r="E14608" t="s">
        <v>281</v>
      </c>
      <c r="F14608" s="119" t="s">
        <v>254</v>
      </c>
      <c r="G14608" t="s">
        <v>253</v>
      </c>
      <c r="H14608" t="s">
        <v>243</v>
      </c>
      <c r="I14608">
        <v>198.2</v>
      </c>
      <c r="J14608" t="s">
        <v>138</v>
      </c>
      <c r="K14608" t="s">
        <v>137</v>
      </c>
      <c r="L14608">
        <f>I14608*$Q$2/1000</f>
        <v>7.3333999999999983E-2</v>
      </c>
    </row>
    <row r="14609" spans="1:12">
      <c r="A14609" s="118">
        <v>45139</v>
      </c>
      <c r="B14609" t="s">
        <v>249</v>
      </c>
      <c r="C14609" t="s">
        <v>248</v>
      </c>
      <c r="D14609" t="s">
        <v>256</v>
      </c>
      <c r="E14609" t="s">
        <v>280</v>
      </c>
      <c r="F14609" s="119" t="s">
        <v>254</v>
      </c>
      <c r="G14609" t="s">
        <v>253</v>
      </c>
      <c r="H14609" t="s">
        <v>243</v>
      </c>
      <c r="I14609">
        <v>198.2</v>
      </c>
      <c r="J14609" t="s">
        <v>138</v>
      </c>
      <c r="K14609" t="s">
        <v>137</v>
      </c>
      <c r="L14609">
        <f>I14609*$Q$2/1000</f>
        <v>7.3333999999999983E-2</v>
      </c>
    </row>
    <row r="14610" spans="1:12">
      <c r="A14610" s="118">
        <v>45139</v>
      </c>
      <c r="B14610" t="s">
        <v>249</v>
      </c>
      <c r="C14610" t="s">
        <v>248</v>
      </c>
      <c r="D14610" t="s">
        <v>277</v>
      </c>
      <c r="E14610" t="s">
        <v>279</v>
      </c>
      <c r="F14610" s="119" t="s">
        <v>245</v>
      </c>
      <c r="G14610" t="s">
        <v>244</v>
      </c>
      <c r="H14610" t="s">
        <v>243</v>
      </c>
      <c r="I14610">
        <v>198.2</v>
      </c>
      <c r="J14610" t="s">
        <v>138</v>
      </c>
      <c r="K14610" t="s">
        <v>137</v>
      </c>
      <c r="L14610">
        <f>I14610*$Q$2/1000</f>
        <v>7.3333999999999983E-2</v>
      </c>
    </row>
    <row r="14611" spans="1:12">
      <c r="A14611" s="118">
        <v>45170</v>
      </c>
      <c r="B14611" t="s">
        <v>249</v>
      </c>
      <c r="C14611" t="s">
        <v>248</v>
      </c>
      <c r="D14611" t="s">
        <v>256</v>
      </c>
      <c r="E14611" t="s">
        <v>278</v>
      </c>
      <c r="F14611" t="s">
        <v>254</v>
      </c>
      <c r="G14611" t="s">
        <v>253</v>
      </c>
      <c r="H14611" t="s">
        <v>243</v>
      </c>
      <c r="I14611">
        <v>198.2</v>
      </c>
      <c r="J14611" t="s">
        <v>138</v>
      </c>
      <c r="K14611" t="s">
        <v>137</v>
      </c>
      <c r="L14611">
        <f>I14611*$Q$2/1000</f>
        <v>7.3333999999999983E-2</v>
      </c>
    </row>
    <row r="14612" spans="1:12">
      <c r="A14612" s="118">
        <v>45170</v>
      </c>
      <c r="B14612" t="s">
        <v>249</v>
      </c>
      <c r="C14612" t="s">
        <v>248</v>
      </c>
      <c r="D14612" t="s">
        <v>277</v>
      </c>
      <c r="E14612" t="s">
        <v>276</v>
      </c>
      <c r="F14612" t="s">
        <v>245</v>
      </c>
      <c r="G14612" t="s">
        <v>244</v>
      </c>
      <c r="H14612" t="s">
        <v>243</v>
      </c>
      <c r="I14612">
        <v>198.2</v>
      </c>
      <c r="J14612" t="s">
        <v>138</v>
      </c>
      <c r="K14612" t="s">
        <v>137</v>
      </c>
      <c r="L14612">
        <f>I14612*$Q$2/1000</f>
        <v>7.3333999999999983E-2</v>
      </c>
    </row>
    <row r="14613" spans="1:12">
      <c r="A14613" s="118">
        <v>45170</v>
      </c>
      <c r="B14613" t="s">
        <v>249</v>
      </c>
      <c r="C14613" t="s">
        <v>248</v>
      </c>
      <c r="D14613" t="s">
        <v>275</v>
      </c>
      <c r="E14613" t="s">
        <v>274</v>
      </c>
      <c r="F14613">
        <v>8945003</v>
      </c>
      <c r="G14613" t="s">
        <v>273</v>
      </c>
      <c r="H14613" t="s">
        <v>243</v>
      </c>
      <c r="I14613">
        <v>198.2</v>
      </c>
      <c r="J14613" t="s">
        <v>138</v>
      </c>
      <c r="K14613" t="s">
        <v>137</v>
      </c>
      <c r="L14613">
        <f>I14613*$Q$2/1000</f>
        <v>7.3333999999999983E-2</v>
      </c>
    </row>
    <row r="14614" spans="1:12">
      <c r="A14614" s="118">
        <v>45170</v>
      </c>
      <c r="B14614" t="s">
        <v>249</v>
      </c>
      <c r="C14614" t="s">
        <v>248</v>
      </c>
      <c r="D14614" t="s">
        <v>256</v>
      </c>
      <c r="E14614" t="s">
        <v>272</v>
      </c>
      <c r="F14614" t="s">
        <v>254</v>
      </c>
      <c r="G14614" t="s">
        <v>253</v>
      </c>
      <c r="H14614" t="s">
        <v>243</v>
      </c>
      <c r="I14614">
        <v>198.2</v>
      </c>
      <c r="J14614" t="s">
        <v>138</v>
      </c>
      <c r="K14614" t="s">
        <v>137</v>
      </c>
      <c r="L14614">
        <f>I14614*$Q$2/1000</f>
        <v>7.3333999999999983E-2</v>
      </c>
    </row>
    <row r="14615" spans="1:12">
      <c r="A14615" s="118">
        <v>45261</v>
      </c>
      <c r="B14615" t="s">
        <v>271</v>
      </c>
      <c r="C14615" t="s">
        <v>270</v>
      </c>
      <c r="D14615" t="s">
        <v>269</v>
      </c>
      <c r="E14615" t="s">
        <v>268</v>
      </c>
      <c r="F14615">
        <v>30202403</v>
      </c>
      <c r="G14615" t="s">
        <v>267</v>
      </c>
      <c r="H14615" t="s">
        <v>266</v>
      </c>
      <c r="I14615">
        <v>180</v>
      </c>
      <c r="J14615" t="s">
        <v>145</v>
      </c>
      <c r="K14615" t="s">
        <v>137</v>
      </c>
      <c r="L14615">
        <f>I14615*$Q$2/100/1000</f>
        <v>6.6599999999999993E-4</v>
      </c>
    </row>
    <row r="14616" spans="1:12">
      <c r="A14616" s="118">
        <v>45200</v>
      </c>
      <c r="B14616" t="s">
        <v>249</v>
      </c>
      <c r="C14616" t="s">
        <v>248</v>
      </c>
      <c r="D14616" t="s">
        <v>252</v>
      </c>
      <c r="E14616" t="s">
        <v>265</v>
      </c>
      <c r="F14616">
        <v>8945004</v>
      </c>
      <c r="G14616" t="s">
        <v>250</v>
      </c>
      <c r="H14616" t="s">
        <v>243</v>
      </c>
      <c r="I14616">
        <v>198.2</v>
      </c>
      <c r="J14616" t="s">
        <v>138</v>
      </c>
      <c r="K14616" t="s">
        <v>137</v>
      </c>
      <c r="L14616">
        <f>I14616*$Q$2/1000</f>
        <v>7.3333999999999983E-2</v>
      </c>
    </row>
    <row r="14617" spans="1:12">
      <c r="A14617" s="118">
        <v>45200</v>
      </c>
      <c r="B14617" t="s">
        <v>249</v>
      </c>
      <c r="C14617" t="s">
        <v>248</v>
      </c>
      <c r="D14617" t="s">
        <v>252</v>
      </c>
      <c r="E14617" t="s">
        <v>264</v>
      </c>
      <c r="F14617">
        <v>8945004</v>
      </c>
      <c r="G14617" t="s">
        <v>250</v>
      </c>
      <c r="H14617" t="s">
        <v>243</v>
      </c>
      <c r="I14617">
        <v>198.2</v>
      </c>
      <c r="J14617" t="s">
        <v>138</v>
      </c>
      <c r="K14617" t="s">
        <v>137</v>
      </c>
      <c r="L14617">
        <f>I14617*$Q$2/1000</f>
        <v>7.3333999999999983E-2</v>
      </c>
    </row>
    <row r="14618" spans="1:12">
      <c r="A14618" s="118">
        <v>45231</v>
      </c>
      <c r="B14618" t="s">
        <v>249</v>
      </c>
      <c r="C14618" t="s">
        <v>248</v>
      </c>
      <c r="D14618" t="s">
        <v>263</v>
      </c>
      <c r="E14618" t="s">
        <v>262</v>
      </c>
      <c r="F14618">
        <v>8945004</v>
      </c>
      <c r="G14618" t="s">
        <v>250</v>
      </c>
      <c r="H14618" t="s">
        <v>243</v>
      </c>
      <c r="I14618">
        <v>198.2</v>
      </c>
      <c r="J14618" t="s">
        <v>138</v>
      </c>
      <c r="K14618" t="s">
        <v>137</v>
      </c>
      <c r="L14618">
        <f>I14618*$Q$2/1000</f>
        <v>7.3333999999999983E-2</v>
      </c>
    </row>
    <row r="14619" spans="1:12">
      <c r="A14619" s="118">
        <v>45261</v>
      </c>
      <c r="B14619" t="s">
        <v>261</v>
      </c>
      <c r="C14619" t="s">
        <v>260</v>
      </c>
      <c r="D14619" t="s">
        <v>259</v>
      </c>
      <c r="E14619" t="s">
        <v>258</v>
      </c>
      <c r="F14619">
        <v>101013920</v>
      </c>
      <c r="G14619" t="s">
        <v>257</v>
      </c>
      <c r="H14619" t="s">
        <v>139</v>
      </c>
      <c r="I14619">
        <v>55</v>
      </c>
      <c r="J14619" t="s">
        <v>145</v>
      </c>
      <c r="K14619" t="s">
        <v>137</v>
      </c>
      <c r="L14619">
        <f>I14619*$Q$2/100/1000</f>
        <v>2.0350000000000001E-4</v>
      </c>
    </row>
    <row r="14620" spans="1:12">
      <c r="A14620" s="118">
        <v>45231</v>
      </c>
      <c r="B14620" t="s">
        <v>249</v>
      </c>
      <c r="C14620" t="s">
        <v>248</v>
      </c>
      <c r="D14620" t="s">
        <v>256</v>
      </c>
      <c r="E14620" t="s">
        <v>255</v>
      </c>
      <c r="F14620" t="s">
        <v>254</v>
      </c>
      <c r="G14620" t="s">
        <v>253</v>
      </c>
      <c r="H14620" t="s">
        <v>243</v>
      </c>
      <c r="I14620">
        <v>198.2</v>
      </c>
      <c r="J14620" t="s">
        <v>138</v>
      </c>
      <c r="K14620" t="s">
        <v>137</v>
      </c>
      <c r="L14620">
        <f>I14620*$Q$2/1000</f>
        <v>7.3333999999999983E-2</v>
      </c>
    </row>
    <row r="14621" spans="1:12">
      <c r="A14621" s="118">
        <v>45261</v>
      </c>
      <c r="B14621" t="s">
        <v>249</v>
      </c>
      <c r="C14621" t="s">
        <v>248</v>
      </c>
      <c r="D14621" t="s">
        <v>252</v>
      </c>
      <c r="E14621" t="s">
        <v>251</v>
      </c>
      <c r="F14621">
        <v>8945004</v>
      </c>
      <c r="G14621" t="s">
        <v>250</v>
      </c>
      <c r="H14621" t="s">
        <v>243</v>
      </c>
      <c r="I14621">
        <v>198.2</v>
      </c>
      <c r="J14621" t="s">
        <v>138</v>
      </c>
      <c r="K14621" t="s">
        <v>137</v>
      </c>
      <c r="L14621">
        <f>I14621*$Q$2/1000</f>
        <v>7.3333999999999983E-2</v>
      </c>
    </row>
    <row r="14622" spans="1:12">
      <c r="A14622" s="118">
        <v>45261</v>
      </c>
      <c r="B14622" t="s">
        <v>249</v>
      </c>
      <c r="C14622" t="s">
        <v>248</v>
      </c>
      <c r="D14622" t="s">
        <v>247</v>
      </c>
      <c r="E14622" t="s">
        <v>246</v>
      </c>
      <c r="F14622" t="s">
        <v>245</v>
      </c>
      <c r="G14622" t="s">
        <v>244</v>
      </c>
      <c r="H14622" t="s">
        <v>243</v>
      </c>
      <c r="I14622">
        <v>198.2</v>
      </c>
      <c r="J14622" t="s">
        <v>138</v>
      </c>
      <c r="K14622" t="s">
        <v>137</v>
      </c>
      <c r="L14622">
        <f>I14622*$Q$2/1000</f>
        <v>7.3333999999999983E-2</v>
      </c>
    </row>
    <row r="14623" spans="1:12">
      <c r="A14623" s="118">
        <v>44927</v>
      </c>
      <c r="B14623" t="s">
        <v>151</v>
      </c>
      <c r="C14623" t="s">
        <v>150</v>
      </c>
      <c r="D14623" t="s">
        <v>231</v>
      </c>
      <c r="E14623" t="s">
        <v>242</v>
      </c>
      <c r="F14623">
        <v>101015079</v>
      </c>
      <c r="G14623" t="s">
        <v>184</v>
      </c>
      <c r="H14623" t="s">
        <v>146</v>
      </c>
      <c r="I14623">
        <f>39.7*2</f>
        <v>79.400000000000006</v>
      </c>
      <c r="J14623" t="s">
        <v>145</v>
      </c>
      <c r="K14623" t="s">
        <v>137</v>
      </c>
      <c r="L14623">
        <f>I14623*$Q$2/100/1000</f>
        <v>2.9378E-4</v>
      </c>
    </row>
    <row r="14624" spans="1:12">
      <c r="A14624" s="118">
        <v>44927</v>
      </c>
      <c r="B14624" t="s">
        <v>151</v>
      </c>
      <c r="C14624" t="s">
        <v>150</v>
      </c>
      <c r="D14624" t="s">
        <v>231</v>
      </c>
      <c r="E14624" t="s">
        <v>241</v>
      </c>
      <c r="F14624">
        <v>101015079</v>
      </c>
      <c r="G14624" t="s">
        <v>184</v>
      </c>
      <c r="H14624" t="s">
        <v>146</v>
      </c>
      <c r="I14624">
        <f>39.7*2</f>
        <v>79.400000000000006</v>
      </c>
      <c r="J14624" t="s">
        <v>145</v>
      </c>
      <c r="K14624" t="s">
        <v>137</v>
      </c>
      <c r="L14624">
        <f>I14624*$Q$2/100/1000</f>
        <v>2.9378E-4</v>
      </c>
    </row>
    <row r="14625" spans="1:12">
      <c r="A14625" s="118">
        <v>45261</v>
      </c>
      <c r="B14625" t="s">
        <v>240</v>
      </c>
      <c r="C14625" t="s">
        <v>239</v>
      </c>
      <c r="D14625" t="s">
        <v>238</v>
      </c>
      <c r="E14625" t="s">
        <v>237</v>
      </c>
      <c r="F14625">
        <v>101027050</v>
      </c>
      <c r="G14625" t="s">
        <v>236</v>
      </c>
      <c r="H14625" t="s">
        <v>235</v>
      </c>
      <c r="I14625">
        <v>390</v>
      </c>
      <c r="J14625" t="s">
        <v>145</v>
      </c>
      <c r="K14625" t="s">
        <v>137</v>
      </c>
      <c r="L14625">
        <f>I14625*$Q$2/100/1000</f>
        <v>1.4430000000000001E-3</v>
      </c>
    </row>
    <row r="14626" spans="1:12">
      <c r="A14626" s="118">
        <v>44927</v>
      </c>
      <c r="B14626" t="s">
        <v>151</v>
      </c>
      <c r="C14626" t="s">
        <v>150</v>
      </c>
      <c r="D14626" t="s">
        <v>231</v>
      </c>
      <c r="E14626" t="s">
        <v>234</v>
      </c>
      <c r="F14626">
        <v>101015079</v>
      </c>
      <c r="G14626" t="s">
        <v>184</v>
      </c>
      <c r="H14626" t="s">
        <v>146</v>
      </c>
      <c r="I14626">
        <f>39.7*2</f>
        <v>79.400000000000006</v>
      </c>
      <c r="J14626" t="s">
        <v>145</v>
      </c>
      <c r="K14626" t="s">
        <v>137</v>
      </c>
      <c r="L14626">
        <f>I14626*$Q$2/100/1000</f>
        <v>2.9378E-4</v>
      </c>
    </row>
    <row r="14627" spans="1:12">
      <c r="A14627" s="118">
        <v>44927</v>
      </c>
      <c r="B14627" t="s">
        <v>151</v>
      </c>
      <c r="C14627" t="s">
        <v>150</v>
      </c>
      <c r="D14627" t="s">
        <v>233</v>
      </c>
      <c r="E14627" t="s">
        <v>232</v>
      </c>
      <c r="F14627">
        <v>101015079</v>
      </c>
      <c r="G14627" t="s">
        <v>184</v>
      </c>
      <c r="H14627" t="s">
        <v>146</v>
      </c>
      <c r="I14627">
        <f>39.7*2</f>
        <v>79.400000000000006</v>
      </c>
      <c r="J14627" t="s">
        <v>145</v>
      </c>
      <c r="K14627" t="s">
        <v>137</v>
      </c>
      <c r="L14627">
        <f>I14627*$Q$2/100/1000</f>
        <v>2.9378E-4</v>
      </c>
    </row>
    <row r="14628" spans="1:12">
      <c r="A14628" s="118">
        <v>44927</v>
      </c>
      <c r="B14628" t="s">
        <v>151</v>
      </c>
      <c r="C14628" t="s">
        <v>150</v>
      </c>
      <c r="D14628" t="s">
        <v>231</v>
      </c>
      <c r="E14628" t="s">
        <v>230</v>
      </c>
      <c r="F14628">
        <v>101015079</v>
      </c>
      <c r="G14628" t="s">
        <v>184</v>
      </c>
      <c r="H14628" t="s">
        <v>146</v>
      </c>
      <c r="I14628">
        <f>39.7*2</f>
        <v>79.400000000000006</v>
      </c>
      <c r="J14628" t="s">
        <v>145</v>
      </c>
      <c r="K14628" t="s">
        <v>137</v>
      </c>
      <c r="L14628">
        <f>I14628*$Q$2/100/1000</f>
        <v>2.9378E-4</v>
      </c>
    </row>
    <row r="14629" spans="1:12">
      <c r="A14629" s="118">
        <v>45261</v>
      </c>
      <c r="B14629" t="s">
        <v>229</v>
      </c>
      <c r="C14629" t="s">
        <v>228</v>
      </c>
      <c r="D14629" t="s">
        <v>227</v>
      </c>
      <c r="E14629" t="s">
        <v>226</v>
      </c>
      <c r="F14629">
        <v>101044464</v>
      </c>
      <c r="G14629" t="s">
        <v>225</v>
      </c>
      <c r="H14629" t="s">
        <v>224</v>
      </c>
      <c r="I14629">
        <v>5.8</v>
      </c>
      <c r="J14629" t="s">
        <v>223</v>
      </c>
      <c r="K14629" t="s">
        <v>137</v>
      </c>
      <c r="L14629">
        <f>I14629*$Q$5/1000</f>
        <v>5.8971500000000003E-3</v>
      </c>
    </row>
    <row r="14630" spans="1:12">
      <c r="A14630" s="118">
        <v>44958</v>
      </c>
      <c r="B14630" t="s">
        <v>151</v>
      </c>
      <c r="C14630" t="s">
        <v>150</v>
      </c>
      <c r="D14630" t="s">
        <v>222</v>
      </c>
      <c r="E14630" t="s">
        <v>221</v>
      </c>
      <c r="F14630">
        <v>101015079</v>
      </c>
      <c r="G14630" t="s">
        <v>184</v>
      </c>
      <c r="H14630" t="s">
        <v>146</v>
      </c>
      <c r="I14630">
        <f>39.7*2</f>
        <v>79.400000000000006</v>
      </c>
      <c r="J14630" t="s">
        <v>145</v>
      </c>
      <c r="K14630" t="s">
        <v>137</v>
      </c>
      <c r="L14630">
        <f>I14630*$Q$2/100/1000</f>
        <v>2.9378E-4</v>
      </c>
    </row>
    <row r="14631" spans="1:12">
      <c r="A14631" s="118">
        <v>45017</v>
      </c>
      <c r="B14631" t="s">
        <v>151</v>
      </c>
      <c r="C14631" t="s">
        <v>150</v>
      </c>
      <c r="D14631" t="s">
        <v>220</v>
      </c>
      <c r="E14631" t="s">
        <v>219</v>
      </c>
      <c r="F14631" s="119" t="s">
        <v>218</v>
      </c>
      <c r="G14631" t="s">
        <v>217</v>
      </c>
      <c r="H14631" t="s">
        <v>146</v>
      </c>
      <c r="I14631">
        <f>39.7*2</f>
        <v>79.400000000000006</v>
      </c>
      <c r="J14631" t="s">
        <v>145</v>
      </c>
      <c r="K14631" t="s">
        <v>137</v>
      </c>
      <c r="L14631">
        <f>I14631*$Q$2/100/1000</f>
        <v>2.9378E-4</v>
      </c>
    </row>
    <row r="14632" spans="1:12">
      <c r="A14632" s="118">
        <v>45047</v>
      </c>
      <c r="B14632" t="s">
        <v>151</v>
      </c>
      <c r="C14632" t="s">
        <v>150</v>
      </c>
      <c r="D14632" t="s">
        <v>216</v>
      </c>
      <c r="E14632" t="s">
        <v>215</v>
      </c>
      <c r="F14632">
        <v>101015079</v>
      </c>
      <c r="G14632" t="s">
        <v>184</v>
      </c>
      <c r="H14632" t="s">
        <v>146</v>
      </c>
      <c r="I14632">
        <f>39.7*2</f>
        <v>79.400000000000006</v>
      </c>
      <c r="J14632" t="s">
        <v>145</v>
      </c>
      <c r="K14632" t="s">
        <v>137</v>
      </c>
      <c r="L14632">
        <f>I14632*$Q$2/100/1000</f>
        <v>2.9378E-4</v>
      </c>
    </row>
    <row r="14633" spans="1:12">
      <c r="A14633" s="118">
        <v>45078</v>
      </c>
      <c r="B14633" t="s">
        <v>151</v>
      </c>
      <c r="C14633" t="s">
        <v>150</v>
      </c>
      <c r="D14633" t="s">
        <v>214</v>
      </c>
      <c r="E14633" t="s">
        <v>213</v>
      </c>
      <c r="F14633" t="s">
        <v>190</v>
      </c>
      <c r="G14633" t="s">
        <v>189</v>
      </c>
      <c r="H14633" t="s">
        <v>146</v>
      </c>
      <c r="I14633">
        <f>39.7*2</f>
        <v>79.400000000000006</v>
      </c>
      <c r="J14633" t="s">
        <v>145</v>
      </c>
      <c r="K14633" t="s">
        <v>137</v>
      </c>
      <c r="L14633">
        <f>I14633*$Q$2/100/1000</f>
        <v>2.9378E-4</v>
      </c>
    </row>
    <row r="14634" spans="1:12">
      <c r="A14634" s="118">
        <v>45078</v>
      </c>
      <c r="B14634" t="s">
        <v>151</v>
      </c>
      <c r="C14634" t="s">
        <v>150</v>
      </c>
      <c r="D14634" t="s">
        <v>212</v>
      </c>
      <c r="E14634" t="s">
        <v>211</v>
      </c>
      <c r="F14634">
        <v>101015079</v>
      </c>
      <c r="G14634" t="s">
        <v>210</v>
      </c>
      <c r="H14634" t="s">
        <v>146</v>
      </c>
      <c r="I14634">
        <f>39.7*2</f>
        <v>79.400000000000006</v>
      </c>
      <c r="J14634" t="s">
        <v>145</v>
      </c>
      <c r="K14634" t="s">
        <v>137</v>
      </c>
      <c r="L14634">
        <f>I14634*$Q$2/100/1000</f>
        <v>2.9378E-4</v>
      </c>
    </row>
    <row r="14635" spans="1:12">
      <c r="A14635" s="118">
        <v>45108</v>
      </c>
      <c r="B14635" t="s">
        <v>151</v>
      </c>
      <c r="C14635" t="s">
        <v>150</v>
      </c>
      <c r="D14635" t="s">
        <v>209</v>
      </c>
      <c r="E14635" t="s">
        <v>208</v>
      </c>
      <c r="F14635" t="s">
        <v>207</v>
      </c>
      <c r="G14635" t="s">
        <v>206</v>
      </c>
      <c r="H14635" t="s">
        <v>146</v>
      </c>
      <c r="I14635">
        <f>39.7*2</f>
        <v>79.400000000000006</v>
      </c>
      <c r="J14635" t="s">
        <v>145</v>
      </c>
      <c r="K14635" t="s">
        <v>137</v>
      </c>
      <c r="L14635">
        <f>I14635*$Q$2/100/1000</f>
        <v>2.9378E-4</v>
      </c>
    </row>
    <row r="14636" spans="1:12">
      <c r="A14636" s="118">
        <v>45261</v>
      </c>
      <c r="B14636" t="s">
        <v>205</v>
      </c>
      <c r="C14636" t="s">
        <v>204</v>
      </c>
      <c r="D14636" t="s">
        <v>203</v>
      </c>
      <c r="E14636" t="s">
        <v>202</v>
      </c>
      <c r="F14636">
        <v>66205215</v>
      </c>
      <c r="G14636" t="s">
        <v>201</v>
      </c>
      <c r="H14636" t="s">
        <v>200</v>
      </c>
      <c r="I14636">
        <v>6781</v>
      </c>
      <c r="J14636" t="s">
        <v>199</v>
      </c>
      <c r="K14636" t="s">
        <v>198</v>
      </c>
      <c r="L14636">
        <f>I14636*$Q$4/10/1000</f>
        <v>1.1924057587200001</v>
      </c>
    </row>
    <row r="14637" spans="1:12">
      <c r="A14637" s="118">
        <v>45108</v>
      </c>
      <c r="B14637" t="s">
        <v>151</v>
      </c>
      <c r="C14637" t="s">
        <v>150</v>
      </c>
      <c r="D14637" t="s">
        <v>197</v>
      </c>
      <c r="E14637" t="s">
        <v>196</v>
      </c>
      <c r="F14637">
        <v>101015079</v>
      </c>
      <c r="G14637" t="s">
        <v>184</v>
      </c>
      <c r="H14637" t="s">
        <v>146</v>
      </c>
      <c r="I14637">
        <f>39.7*2</f>
        <v>79.400000000000006</v>
      </c>
      <c r="J14637" t="s">
        <v>145</v>
      </c>
      <c r="K14637" t="s">
        <v>137</v>
      </c>
      <c r="L14637">
        <f>I14637*$Q$2/100/1000</f>
        <v>2.9378E-4</v>
      </c>
    </row>
    <row r="14638" spans="1:12" ht="15" customHeight="1">
      <c r="A14638" s="118">
        <v>45139</v>
      </c>
      <c r="B14638" t="s">
        <v>151</v>
      </c>
      <c r="C14638" t="s">
        <v>150</v>
      </c>
      <c r="D14638" t="s">
        <v>195</v>
      </c>
      <c r="E14638" t="s">
        <v>194</v>
      </c>
      <c r="F14638" s="119">
        <v>101015079</v>
      </c>
      <c r="G14638" t="s">
        <v>193</v>
      </c>
      <c r="H14638" t="s">
        <v>146</v>
      </c>
      <c r="I14638">
        <f>39.7*2</f>
        <v>79.400000000000006</v>
      </c>
      <c r="J14638" t="s">
        <v>145</v>
      </c>
      <c r="K14638" t="s">
        <v>137</v>
      </c>
      <c r="L14638">
        <f>I14638*$Q$2/100/1000</f>
        <v>2.9378E-4</v>
      </c>
    </row>
    <row r="14639" spans="1:12" ht="15" customHeight="1">
      <c r="A14639" s="118">
        <v>45139</v>
      </c>
      <c r="B14639" t="s">
        <v>151</v>
      </c>
      <c r="C14639" t="s">
        <v>150</v>
      </c>
      <c r="D14639" t="s">
        <v>192</v>
      </c>
      <c r="E14639" t="s">
        <v>191</v>
      </c>
      <c r="F14639" s="119" t="s">
        <v>190</v>
      </c>
      <c r="G14639" t="s">
        <v>189</v>
      </c>
      <c r="H14639" t="s">
        <v>146</v>
      </c>
      <c r="I14639">
        <f>39.7*2</f>
        <v>79.400000000000006</v>
      </c>
      <c r="J14639" t="s">
        <v>145</v>
      </c>
      <c r="K14639" t="s">
        <v>137</v>
      </c>
      <c r="L14639">
        <f>I14639*$Q$2/100/1000</f>
        <v>2.9378E-4</v>
      </c>
    </row>
    <row r="14640" spans="1:12" ht="15" customHeight="1">
      <c r="A14640" s="118">
        <v>45170</v>
      </c>
      <c r="B14640" t="s">
        <v>151</v>
      </c>
      <c r="C14640" t="s">
        <v>150</v>
      </c>
      <c r="D14640" t="s">
        <v>188</v>
      </c>
      <c r="E14640" t="s">
        <v>187</v>
      </c>
      <c r="F14640">
        <v>101015079</v>
      </c>
      <c r="G14640" t="s">
        <v>186</v>
      </c>
      <c r="H14640" t="s">
        <v>146</v>
      </c>
      <c r="I14640">
        <f>39.7*2</f>
        <v>79.400000000000006</v>
      </c>
      <c r="J14640" t="s">
        <v>145</v>
      </c>
      <c r="K14640" t="s">
        <v>137</v>
      </c>
      <c r="L14640">
        <f>I14640*$Q$2/100/1000</f>
        <v>2.9378E-4</v>
      </c>
    </row>
    <row r="14641" spans="1:12" ht="15" customHeight="1">
      <c r="A14641" s="118">
        <v>45170</v>
      </c>
      <c r="B14641" t="s">
        <v>151</v>
      </c>
      <c r="C14641" t="s">
        <v>150</v>
      </c>
      <c r="D14641" t="s">
        <v>149</v>
      </c>
      <c r="E14641" t="s">
        <v>185</v>
      </c>
      <c r="F14641">
        <v>101015079</v>
      </c>
      <c r="G14641" t="s">
        <v>184</v>
      </c>
      <c r="H14641" t="s">
        <v>146</v>
      </c>
      <c r="I14641">
        <f>39.7*2</f>
        <v>79.400000000000006</v>
      </c>
      <c r="J14641" t="s">
        <v>145</v>
      </c>
      <c r="K14641" t="s">
        <v>137</v>
      </c>
      <c r="L14641">
        <f>I14641*$Q$2/100/1000</f>
        <v>2.9378E-4</v>
      </c>
    </row>
    <row r="14642" spans="1:12" ht="15" customHeight="1">
      <c r="A14642" s="118">
        <v>45170</v>
      </c>
      <c r="B14642" t="s">
        <v>151</v>
      </c>
      <c r="C14642" t="s">
        <v>150</v>
      </c>
      <c r="D14642" t="s">
        <v>149</v>
      </c>
      <c r="E14642" t="s">
        <v>183</v>
      </c>
      <c r="F14642">
        <v>101015079</v>
      </c>
      <c r="G14642" t="s">
        <v>182</v>
      </c>
      <c r="H14642" t="s">
        <v>146</v>
      </c>
      <c r="I14642">
        <f>39.7*2</f>
        <v>79.400000000000006</v>
      </c>
      <c r="J14642" t="s">
        <v>145</v>
      </c>
      <c r="K14642" t="s">
        <v>137</v>
      </c>
      <c r="L14642">
        <f>I14642*$Q$2/100/1000</f>
        <v>2.9378E-4</v>
      </c>
    </row>
    <row r="14643" spans="1:12" ht="15" customHeight="1">
      <c r="A14643" s="118">
        <v>45231</v>
      </c>
      <c r="B14643" t="s">
        <v>151</v>
      </c>
      <c r="C14643" t="s">
        <v>150</v>
      </c>
      <c r="D14643" t="s">
        <v>159</v>
      </c>
      <c r="E14643" t="s">
        <v>181</v>
      </c>
      <c r="F14643" t="s">
        <v>157</v>
      </c>
      <c r="G14643" t="s">
        <v>156</v>
      </c>
      <c r="H14643" t="s">
        <v>146</v>
      </c>
      <c r="I14643">
        <f>39.7*2</f>
        <v>79.400000000000006</v>
      </c>
      <c r="J14643" t="s">
        <v>145</v>
      </c>
      <c r="K14643" t="s">
        <v>137</v>
      </c>
      <c r="L14643">
        <f>I14643*$Q$2/100/1000</f>
        <v>2.9378E-4</v>
      </c>
    </row>
    <row r="14644" spans="1:12" ht="15" customHeight="1">
      <c r="A14644" s="118">
        <v>45261</v>
      </c>
      <c r="B14644" t="s">
        <v>180</v>
      </c>
      <c r="C14644" t="s">
        <v>179</v>
      </c>
      <c r="D14644" t="s">
        <v>178</v>
      </c>
      <c r="E14644" t="s">
        <v>177</v>
      </c>
      <c r="F14644" t="s">
        <v>176</v>
      </c>
      <c r="G14644" t="s">
        <v>175</v>
      </c>
      <c r="H14644" t="s">
        <v>174</v>
      </c>
      <c r="I14644">
        <v>3154</v>
      </c>
      <c r="J14644" t="s">
        <v>173</v>
      </c>
      <c r="K14644" t="s">
        <v>172</v>
      </c>
      <c r="L14644">
        <f>I14644*$Q$3/(1000/0.1)</f>
        <v>1.0118031999999999E-2</v>
      </c>
    </row>
    <row r="14645" spans="1:12" ht="15" customHeight="1">
      <c r="A14645" s="118">
        <v>45261</v>
      </c>
      <c r="B14645" t="s">
        <v>144</v>
      </c>
      <c r="C14645" t="s">
        <v>143</v>
      </c>
      <c r="D14645" t="s">
        <v>142</v>
      </c>
      <c r="E14645" t="s">
        <v>171</v>
      </c>
      <c r="F14645">
        <v>101029156</v>
      </c>
      <c r="G14645" t="s">
        <v>170</v>
      </c>
      <c r="H14645" t="s">
        <v>139</v>
      </c>
      <c r="I14645">
        <v>22.2</v>
      </c>
      <c r="J14645" t="s">
        <v>138</v>
      </c>
      <c r="K14645" t="s">
        <v>137</v>
      </c>
      <c r="L14645">
        <f>I14645*$Q$2/1000</f>
        <v>8.2140000000000008E-3</v>
      </c>
    </row>
    <row r="14646" spans="1:12" ht="15" customHeight="1">
      <c r="A14646" s="118">
        <v>45261</v>
      </c>
      <c r="B14646" t="s">
        <v>144</v>
      </c>
      <c r="C14646" t="s">
        <v>143</v>
      </c>
      <c r="D14646" t="s">
        <v>169</v>
      </c>
      <c r="E14646" t="s">
        <v>168</v>
      </c>
      <c r="F14646" t="s">
        <v>167</v>
      </c>
      <c r="G14646" t="s">
        <v>166</v>
      </c>
      <c r="H14646" t="s">
        <v>139</v>
      </c>
      <c r="I14646">
        <v>22.2</v>
      </c>
      <c r="J14646" t="s">
        <v>138</v>
      </c>
      <c r="K14646" t="s">
        <v>137</v>
      </c>
      <c r="L14646">
        <f>I14646*$Q$2/1000</f>
        <v>8.2140000000000008E-3</v>
      </c>
    </row>
    <row r="14647" spans="1:12" ht="15" customHeight="1">
      <c r="A14647" s="118">
        <v>45261</v>
      </c>
      <c r="B14647" t="s">
        <v>144</v>
      </c>
      <c r="C14647" t="s">
        <v>143</v>
      </c>
      <c r="D14647" t="s">
        <v>165</v>
      </c>
      <c r="E14647" t="s">
        <v>164</v>
      </c>
      <c r="F14647">
        <v>101017188</v>
      </c>
      <c r="G14647" t="s">
        <v>163</v>
      </c>
      <c r="H14647" t="s">
        <v>139</v>
      </c>
      <c r="I14647">
        <v>22.2</v>
      </c>
      <c r="J14647" t="s">
        <v>138</v>
      </c>
      <c r="K14647" t="s">
        <v>137</v>
      </c>
      <c r="L14647">
        <f>I14647*$Q$2/1000</f>
        <v>8.2140000000000008E-3</v>
      </c>
    </row>
    <row r="14648" spans="1:12" ht="15" customHeight="1">
      <c r="A14648" s="118">
        <v>45261</v>
      </c>
      <c r="B14648" t="s">
        <v>144</v>
      </c>
      <c r="C14648" t="s">
        <v>143</v>
      </c>
      <c r="D14648" t="s">
        <v>162</v>
      </c>
      <c r="E14648" t="s">
        <v>161</v>
      </c>
      <c r="F14648">
        <v>40259812</v>
      </c>
      <c r="G14648" t="s">
        <v>160</v>
      </c>
      <c r="H14648" t="s">
        <v>139</v>
      </c>
      <c r="I14648">
        <v>22.2</v>
      </c>
      <c r="J14648" t="s">
        <v>138</v>
      </c>
      <c r="K14648" t="s">
        <v>137</v>
      </c>
      <c r="L14648">
        <f>I14648*$Q$2/1000</f>
        <v>8.2140000000000008E-3</v>
      </c>
    </row>
    <row r="14649" spans="1:12">
      <c r="A14649" s="118">
        <v>45231</v>
      </c>
      <c r="B14649" t="s">
        <v>151</v>
      </c>
      <c r="C14649" t="s">
        <v>150</v>
      </c>
      <c r="D14649" t="s">
        <v>159</v>
      </c>
      <c r="E14649" t="s">
        <v>158</v>
      </c>
      <c r="F14649" t="s">
        <v>157</v>
      </c>
      <c r="G14649" t="s">
        <v>156</v>
      </c>
      <c r="H14649" t="s">
        <v>146</v>
      </c>
      <c r="I14649">
        <f>39.7*2</f>
        <v>79.400000000000006</v>
      </c>
      <c r="J14649" t="s">
        <v>145</v>
      </c>
      <c r="K14649" t="s">
        <v>137</v>
      </c>
      <c r="L14649">
        <f>I14649*$Q$2/100/1000</f>
        <v>2.9378E-4</v>
      </c>
    </row>
    <row r="14650" spans="1:12">
      <c r="A14650" s="118">
        <v>45261</v>
      </c>
      <c r="B14650" t="s">
        <v>144</v>
      </c>
      <c r="C14650" t="s">
        <v>143</v>
      </c>
      <c r="D14650" t="s">
        <v>155</v>
      </c>
      <c r="E14650" t="s">
        <v>154</v>
      </c>
      <c r="F14650" t="s">
        <v>153</v>
      </c>
      <c r="G14650" t="s">
        <v>152</v>
      </c>
      <c r="H14650" t="s">
        <v>139</v>
      </c>
      <c r="I14650">
        <v>22.2</v>
      </c>
      <c r="J14650" t="s">
        <v>138</v>
      </c>
      <c r="K14650" t="s">
        <v>137</v>
      </c>
      <c r="L14650">
        <f>I14650*$Q$2/1000</f>
        <v>8.2140000000000008E-3</v>
      </c>
    </row>
    <row r="14651" spans="1:12">
      <c r="A14651" s="118">
        <v>45261</v>
      </c>
      <c r="B14651" t="s">
        <v>151</v>
      </c>
      <c r="C14651" t="s">
        <v>150</v>
      </c>
      <c r="D14651" t="s">
        <v>149</v>
      </c>
      <c r="E14651" t="s">
        <v>148</v>
      </c>
      <c r="F14651">
        <v>101015079</v>
      </c>
      <c r="G14651" t="s">
        <v>147</v>
      </c>
      <c r="H14651" t="s">
        <v>146</v>
      </c>
      <c r="I14651">
        <f>39.7*2</f>
        <v>79.400000000000006</v>
      </c>
      <c r="J14651" t="s">
        <v>145</v>
      </c>
      <c r="K14651" t="s">
        <v>137</v>
      </c>
      <c r="L14651">
        <f>I14651*$Q$2/100/1000</f>
        <v>2.9378E-4</v>
      </c>
    </row>
    <row r="14652" spans="1:12">
      <c r="A14652" s="118">
        <v>45261</v>
      </c>
      <c r="B14652" t="s">
        <v>144</v>
      </c>
      <c r="C14652" t="s">
        <v>143</v>
      </c>
      <c r="D14652" t="s">
        <v>142</v>
      </c>
      <c r="E14652" t="s">
        <v>141</v>
      </c>
      <c r="F14652">
        <v>85205363</v>
      </c>
      <c r="G14652" t="s">
        <v>140</v>
      </c>
      <c r="H14652" t="s">
        <v>139</v>
      </c>
      <c r="I14652">
        <v>22.2</v>
      </c>
      <c r="J14652" t="s">
        <v>138</v>
      </c>
      <c r="K14652" t="s">
        <v>137</v>
      </c>
      <c r="L14652">
        <f>I14652*$Q$2/1000</f>
        <v>8.2140000000000008E-3</v>
      </c>
    </row>
    <row r="14653" spans="1:12">
      <c r="L14653">
        <f>SUM(L2:L14652)</f>
        <v>2925.7272010536981</v>
      </c>
    </row>
    <row r="17239" customFormat="1" ht="15" customHeight="1"/>
    <row r="17240" customFormat="1" ht="15" customHeight="1"/>
    <row r="17241" customFormat="1" ht="15" customHeight="1"/>
    <row r="17242" customFormat="1" ht="15" customHeight="1"/>
    <row r="17243" customFormat="1" ht="15" customHeight="1"/>
    <row r="17244" customFormat="1" ht="15" customHeight="1"/>
    <row r="17245" customFormat="1" ht="15" customHeight="1"/>
    <row r="17246" customFormat="1" ht="15" customHeight="1"/>
    <row r="17247" customFormat="1" ht="15" customHeight="1"/>
    <row r="17248" customFormat="1" ht="15" customHeight="1"/>
    <row r="17249" customFormat="1" ht="15" customHeight="1"/>
    <row r="17250" customFormat="1" ht="15" customHeight="1"/>
    <row r="17251" customFormat="1" ht="15" customHeight="1"/>
    <row r="17252" customFormat="1" ht="15" customHeight="1"/>
    <row r="17253" customFormat="1" ht="15" customHeight="1"/>
    <row r="17254" customFormat="1" ht="15" customHeight="1"/>
    <row r="19761" customFormat="1" ht="15" customHeight="1"/>
    <row r="19762" customFormat="1" ht="15" customHeight="1"/>
    <row r="19763" customFormat="1" ht="15" customHeight="1"/>
    <row r="19764" customFormat="1" ht="15" customHeight="1"/>
    <row r="21718" customFormat="1" ht="15" customHeight="1"/>
    <row r="21719" customFormat="1" ht="15" customHeight="1"/>
    <row r="21720" customFormat="1" ht="15" customHeight="1"/>
    <row r="21721" customFormat="1" ht="15" customHeight="1"/>
    <row r="21722" customFormat="1" ht="15" customHeight="1"/>
    <row r="21723" customFormat="1" ht="15" customHeight="1"/>
    <row r="21724" customFormat="1" ht="15" customHeight="1"/>
    <row r="21725" customFormat="1" ht="15" customHeight="1"/>
    <row r="21726" customFormat="1" ht="15" customHeight="1"/>
    <row r="21727" customFormat="1" ht="15" customHeight="1"/>
    <row r="23274" customFormat="1" ht="15" customHeight="1"/>
    <row r="23275" customFormat="1" ht="15" customHeight="1"/>
    <row r="23276" customFormat="1" ht="15" customHeight="1"/>
    <row r="23277" customFormat="1" ht="15" customHeight="1"/>
    <row r="23278" customFormat="1" ht="15" customHeight="1"/>
    <row r="23279" customFormat="1" ht="15" customHeight="1"/>
    <row r="23280" customFormat="1" ht="15" customHeight="1"/>
    <row r="23281" customFormat="1" ht="15" customHeight="1"/>
    <row r="23282" customFormat="1" ht="15" customHeight="1"/>
    <row r="23283" customFormat="1" ht="15" customHeight="1"/>
    <row r="23284" customFormat="1" ht="15" customHeight="1"/>
    <row r="23285" customFormat="1" ht="15" customHeight="1"/>
    <row r="23286" customFormat="1" ht="15" customHeight="1"/>
    <row r="23287" customFormat="1" ht="15" customHeight="1"/>
    <row r="23288" customFormat="1" ht="15" customHeight="1"/>
    <row r="23289" customFormat="1" ht="15" customHeight="1"/>
    <row r="23290" customFormat="1" ht="15" customHeight="1"/>
  </sheetData>
  <autoFilter ref="A1:L23350" xr:uid="{2633B6EB-046E-4929-97BE-A3B813B1BA4C}">
    <sortState xmlns:xlrd2="http://schemas.microsoft.com/office/spreadsheetml/2017/richdata2" ref="A239:L14547">
      <sortCondition ref="G1:G23350"/>
    </sortState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8B91DD-53C9-4CF7-987B-EB338D3BDAA1}">
  <dimension ref="A3:O166"/>
  <sheetViews>
    <sheetView showGridLines="0" topLeftCell="A115" workbookViewId="0">
      <selection activeCell="G147" sqref="G147"/>
    </sheetView>
  </sheetViews>
  <sheetFormatPr defaultRowHeight="15"/>
  <cols>
    <col min="1" max="1" width="19.42578125" bestFit="1" customWidth="1"/>
    <col min="2" max="2" width="19.7109375" bestFit="1" customWidth="1"/>
    <col min="3" max="3" width="28.7109375" bestFit="1" customWidth="1"/>
    <col min="4" max="4" width="40" bestFit="1" customWidth="1"/>
    <col min="5" max="5" width="31.85546875" bestFit="1" customWidth="1"/>
    <col min="6" max="6" width="34.5703125" bestFit="1" customWidth="1"/>
    <col min="7" max="7" width="26.7109375" bestFit="1" customWidth="1"/>
    <col min="8" max="8" width="28" bestFit="1" customWidth="1"/>
    <col min="9" max="9" width="19.85546875" bestFit="1" customWidth="1"/>
    <col min="10" max="10" width="24.7109375" bestFit="1" customWidth="1"/>
    <col min="11" max="11" width="27.140625" bestFit="1" customWidth="1"/>
    <col min="12" max="12" width="34.85546875" bestFit="1" customWidth="1"/>
    <col min="13" max="13" width="9" bestFit="1" customWidth="1"/>
    <col min="14" max="14" width="18.7109375" bestFit="1" customWidth="1"/>
    <col min="15" max="15" width="12" bestFit="1" customWidth="1"/>
    <col min="16" max="16" width="30.5703125" bestFit="1" customWidth="1"/>
    <col min="17" max="17" width="12" bestFit="1" customWidth="1"/>
    <col min="18" max="18" width="20.28515625" bestFit="1" customWidth="1"/>
    <col min="19" max="19" width="23.85546875" bestFit="1" customWidth="1"/>
    <col min="20" max="20" width="25.5703125" bestFit="1" customWidth="1"/>
    <col min="21" max="21" width="31.28515625" bestFit="1" customWidth="1"/>
    <col min="22" max="22" width="24" bestFit="1" customWidth="1"/>
    <col min="23" max="23" width="14.42578125" bestFit="1" customWidth="1"/>
    <col min="24" max="24" width="30.7109375" bestFit="1" customWidth="1"/>
    <col min="25" max="25" width="31.28515625" bestFit="1" customWidth="1"/>
    <col min="26" max="26" width="20.140625" bestFit="1" customWidth="1"/>
    <col min="27" max="27" width="24.140625" bestFit="1" customWidth="1"/>
    <col min="28" max="28" width="11" bestFit="1" customWidth="1"/>
    <col min="29" max="29" width="31.42578125" bestFit="1" customWidth="1"/>
    <col min="30" max="30" width="26.42578125" bestFit="1" customWidth="1"/>
    <col min="31" max="31" width="23" bestFit="1" customWidth="1"/>
    <col min="32" max="32" width="26.7109375" bestFit="1" customWidth="1"/>
    <col min="33" max="33" width="11" bestFit="1" customWidth="1"/>
    <col min="34" max="34" width="23.85546875" bestFit="1" customWidth="1"/>
    <col min="35" max="35" width="19.7109375" bestFit="1" customWidth="1"/>
    <col min="36" max="36" width="29.85546875" bestFit="1" customWidth="1"/>
    <col min="37" max="37" width="39.42578125" bestFit="1" customWidth="1"/>
    <col min="38" max="38" width="16" bestFit="1" customWidth="1"/>
    <col min="39" max="39" width="17.85546875" bestFit="1" customWidth="1"/>
    <col min="40" max="40" width="28.7109375" bestFit="1" customWidth="1"/>
    <col min="41" max="41" width="40" bestFit="1" customWidth="1"/>
    <col min="42" max="42" width="41" bestFit="1" customWidth="1"/>
    <col min="43" max="43" width="18" bestFit="1" customWidth="1"/>
    <col min="44" max="44" width="29.85546875" bestFit="1" customWidth="1"/>
    <col min="45" max="45" width="34" bestFit="1" customWidth="1"/>
    <col min="46" max="46" width="35.85546875" bestFit="1" customWidth="1"/>
    <col min="47" max="47" width="14.140625" bestFit="1" customWidth="1"/>
    <col min="48" max="48" width="19.7109375" bestFit="1" customWidth="1"/>
    <col min="49" max="49" width="13.42578125" bestFit="1" customWidth="1"/>
    <col min="50" max="50" width="26.28515625" bestFit="1" customWidth="1"/>
    <col min="51" max="51" width="21.42578125" bestFit="1" customWidth="1"/>
    <col min="52" max="52" width="13.140625" bestFit="1" customWidth="1"/>
    <col min="53" max="53" width="14.140625" bestFit="1" customWidth="1"/>
    <col min="54" max="54" width="24.28515625" bestFit="1" customWidth="1"/>
    <col min="55" max="55" width="19.42578125" bestFit="1" customWidth="1"/>
    <col min="56" max="56" width="15.140625" bestFit="1" customWidth="1"/>
    <col min="57" max="57" width="16.28515625" bestFit="1" customWidth="1"/>
    <col min="58" max="58" width="11.85546875" bestFit="1" customWidth="1"/>
    <col min="59" max="59" width="10.42578125" bestFit="1" customWidth="1"/>
    <col min="60" max="60" width="35.85546875" bestFit="1" customWidth="1"/>
    <col min="61" max="61" width="20.140625" bestFit="1" customWidth="1"/>
    <col min="62" max="62" width="20.5703125" bestFit="1" customWidth="1"/>
    <col min="63" max="63" width="18" bestFit="1" customWidth="1"/>
    <col min="64" max="64" width="29.85546875" bestFit="1" customWidth="1"/>
    <col min="65" max="65" width="19.42578125" bestFit="1" customWidth="1"/>
    <col min="66" max="66" width="10" bestFit="1" customWidth="1"/>
    <col min="67" max="67" width="22.42578125" bestFit="1" customWidth="1"/>
    <col min="68" max="68" width="13.28515625" bestFit="1" customWidth="1"/>
    <col min="69" max="69" width="17.28515625" bestFit="1" customWidth="1"/>
    <col min="70" max="70" width="18.42578125" bestFit="1" customWidth="1"/>
    <col min="71" max="71" width="40.28515625" bestFit="1" customWidth="1"/>
    <col min="72" max="72" width="27.42578125" bestFit="1" customWidth="1"/>
    <col min="73" max="73" width="40" bestFit="1" customWidth="1"/>
    <col min="74" max="74" width="13.140625" bestFit="1" customWidth="1"/>
    <col min="75" max="75" width="12.85546875" bestFit="1" customWidth="1"/>
    <col min="76" max="76" width="29.140625" bestFit="1" customWidth="1"/>
    <col min="77" max="77" width="14" bestFit="1" customWidth="1"/>
    <col min="78" max="78" width="31.85546875" bestFit="1" customWidth="1"/>
    <col min="79" max="79" width="12.7109375" bestFit="1" customWidth="1"/>
    <col min="80" max="80" width="34.5703125" bestFit="1" customWidth="1"/>
    <col min="81" max="81" width="22.5703125" bestFit="1" customWidth="1"/>
    <col min="82" max="82" width="18.5703125" bestFit="1" customWidth="1"/>
    <col min="83" max="83" width="31.5703125" bestFit="1" customWidth="1"/>
    <col min="84" max="84" width="40.42578125" bestFit="1" customWidth="1"/>
    <col min="85" max="85" width="21.140625" bestFit="1" customWidth="1"/>
    <col min="86" max="86" width="27.7109375" bestFit="1" customWidth="1"/>
    <col min="87" max="87" width="28.7109375" bestFit="1" customWidth="1"/>
    <col min="88" max="88" width="26.7109375" bestFit="1" customWidth="1"/>
    <col min="89" max="89" width="23.140625" bestFit="1" customWidth="1"/>
    <col min="90" max="90" width="25.140625" bestFit="1" customWidth="1"/>
    <col min="91" max="91" width="32.28515625" bestFit="1" customWidth="1"/>
    <col min="92" max="92" width="22.5703125" bestFit="1" customWidth="1"/>
    <col min="93" max="93" width="21.7109375" bestFit="1" customWidth="1"/>
    <col min="94" max="94" width="28.42578125" bestFit="1" customWidth="1"/>
    <col min="95" max="95" width="20.140625" bestFit="1" customWidth="1"/>
    <col min="96" max="96" width="28" bestFit="1" customWidth="1"/>
    <col min="97" max="97" width="13.5703125" bestFit="1" customWidth="1"/>
    <col min="98" max="98" width="19.85546875" bestFit="1" customWidth="1"/>
    <col min="99" max="99" width="31.5703125" bestFit="1" customWidth="1"/>
    <col min="100" max="100" width="33.85546875" bestFit="1" customWidth="1"/>
    <col min="101" max="101" width="24.7109375" bestFit="1" customWidth="1"/>
    <col min="102" max="102" width="20.7109375" bestFit="1" customWidth="1"/>
    <col min="103" max="103" width="21.42578125" bestFit="1" customWidth="1"/>
    <col min="104" max="104" width="28.28515625" bestFit="1" customWidth="1"/>
    <col min="105" max="105" width="14.5703125" bestFit="1" customWidth="1"/>
    <col min="106" max="106" width="13.28515625" bestFit="1" customWidth="1"/>
    <col min="107" max="107" width="20.28515625" bestFit="1" customWidth="1"/>
    <col min="108" max="108" width="14" bestFit="1" customWidth="1"/>
    <col min="109" max="109" width="11.140625" bestFit="1" customWidth="1"/>
    <col min="110" max="110" width="22.140625" bestFit="1" customWidth="1"/>
    <col min="111" max="111" width="13.85546875" bestFit="1" customWidth="1"/>
    <col min="112" max="112" width="11.42578125" bestFit="1" customWidth="1"/>
    <col min="113" max="113" width="27.140625" bestFit="1" customWidth="1"/>
    <col min="114" max="114" width="28.140625" bestFit="1" customWidth="1"/>
    <col min="115" max="115" width="40.85546875" bestFit="1" customWidth="1"/>
    <col min="116" max="116" width="24.85546875" bestFit="1" customWidth="1"/>
    <col min="117" max="117" width="22.42578125" bestFit="1" customWidth="1"/>
    <col min="118" max="118" width="17.42578125" bestFit="1" customWidth="1"/>
    <col min="119" max="119" width="20.42578125" bestFit="1" customWidth="1"/>
    <col min="120" max="120" width="12.42578125" bestFit="1" customWidth="1"/>
    <col min="121" max="121" width="22.7109375" bestFit="1" customWidth="1"/>
    <col min="122" max="122" width="20.140625" bestFit="1" customWidth="1"/>
    <col min="123" max="123" width="34.85546875" bestFit="1" customWidth="1"/>
    <col min="124" max="124" width="16.140625" bestFit="1" customWidth="1"/>
    <col min="125" max="125" width="34.7109375" bestFit="1" customWidth="1"/>
    <col min="126" max="126" width="9" bestFit="1" customWidth="1"/>
    <col min="127" max="127" width="11" bestFit="1" customWidth="1"/>
    <col min="128" max="128" width="18.7109375" bestFit="1" customWidth="1"/>
    <col min="129" max="129" width="32.42578125" bestFit="1" customWidth="1"/>
    <col min="130" max="130" width="16.7109375" bestFit="1" customWidth="1"/>
    <col min="131" max="131" width="25.28515625" bestFit="1" customWidth="1"/>
    <col min="132" max="132" width="12" bestFit="1" customWidth="1"/>
  </cols>
  <sheetData>
    <row r="3" spans="1:7">
      <c r="A3" s="137" t="s">
        <v>24655</v>
      </c>
      <c r="B3" s="137" t="s">
        <v>24654</v>
      </c>
    </row>
    <row r="4" spans="1:7">
      <c r="A4" s="137" t="s">
        <v>24653</v>
      </c>
      <c r="B4" t="s">
        <v>145</v>
      </c>
      <c r="C4" t="s">
        <v>199</v>
      </c>
      <c r="D4" t="s">
        <v>223</v>
      </c>
      <c r="E4" t="s">
        <v>173</v>
      </c>
      <c r="F4" t="s">
        <v>138</v>
      </c>
      <c r="G4" t="s">
        <v>24652</v>
      </c>
    </row>
    <row r="5" spans="1:7">
      <c r="A5" s="103" t="s">
        <v>24589</v>
      </c>
      <c r="F5">
        <v>2.6640000000000001E-3</v>
      </c>
      <c r="G5">
        <v>2.6640000000000001E-3</v>
      </c>
    </row>
    <row r="6" spans="1:7">
      <c r="A6" s="103" t="s">
        <v>24578</v>
      </c>
      <c r="B6">
        <v>3.0783999999999998E-3</v>
      </c>
      <c r="G6">
        <v>3.0783999999999998E-3</v>
      </c>
    </row>
    <row r="7" spans="1:7">
      <c r="A7" s="103" t="s">
        <v>24498</v>
      </c>
      <c r="F7">
        <v>7.9549999999999955E-4</v>
      </c>
      <c r="G7">
        <v>7.9549999999999955E-4</v>
      </c>
    </row>
    <row r="8" spans="1:7">
      <c r="A8" s="103" t="s">
        <v>22682</v>
      </c>
      <c r="F8">
        <v>34.261260000000462</v>
      </c>
      <c r="G8">
        <v>34.261260000000462</v>
      </c>
    </row>
    <row r="9" spans="1:7">
      <c r="A9" s="103" t="s">
        <v>22673</v>
      </c>
      <c r="B9">
        <v>0.15835999999999997</v>
      </c>
      <c r="G9">
        <v>0.15835999999999997</v>
      </c>
    </row>
    <row r="10" spans="1:7">
      <c r="A10" s="103" t="s">
        <v>22667</v>
      </c>
      <c r="B10">
        <v>1.4207999999999998E-3</v>
      </c>
      <c r="G10">
        <v>1.4207999999999998E-3</v>
      </c>
    </row>
    <row r="11" spans="1:7">
      <c r="A11" s="103" t="s">
        <v>22607</v>
      </c>
      <c r="B11">
        <v>7.8144000000000005E-2</v>
      </c>
      <c r="G11">
        <v>7.8144000000000005E-2</v>
      </c>
    </row>
    <row r="12" spans="1:7">
      <c r="A12" s="103" t="s">
        <v>22395</v>
      </c>
      <c r="F12">
        <v>3.2631039999999958</v>
      </c>
      <c r="G12">
        <v>3.2631039999999958</v>
      </c>
    </row>
    <row r="13" spans="1:7">
      <c r="A13" s="103" t="s">
        <v>20711</v>
      </c>
      <c r="F13">
        <v>2.6467579999999988</v>
      </c>
      <c r="G13">
        <v>2.6467579999999988</v>
      </c>
    </row>
    <row r="14" spans="1:7">
      <c r="A14" s="103" t="s">
        <v>19988</v>
      </c>
      <c r="B14">
        <v>8.9318000000000258E-2</v>
      </c>
      <c r="G14">
        <v>8.9318000000000258E-2</v>
      </c>
    </row>
    <row r="15" spans="1:7">
      <c r="A15" s="103" t="s">
        <v>19896</v>
      </c>
      <c r="B15">
        <v>0.49616999999999961</v>
      </c>
      <c r="G15">
        <v>0.49616999999999961</v>
      </c>
    </row>
    <row r="16" spans="1:7">
      <c r="A16" s="103" t="s">
        <v>19712</v>
      </c>
      <c r="B16">
        <v>0.16117200000000004</v>
      </c>
      <c r="G16">
        <v>0.16117200000000004</v>
      </c>
    </row>
    <row r="17" spans="1:7">
      <c r="A17" s="103" t="s">
        <v>19703</v>
      </c>
      <c r="B17">
        <v>2.3680000000000003E-3</v>
      </c>
      <c r="G17">
        <v>2.3680000000000003E-3</v>
      </c>
    </row>
    <row r="18" spans="1:7">
      <c r="A18" s="103" t="s">
        <v>19674</v>
      </c>
      <c r="B18">
        <v>5.2258800000000005E-3</v>
      </c>
      <c r="G18">
        <v>5.2258800000000005E-3</v>
      </c>
    </row>
    <row r="19" spans="1:7">
      <c r="A19" s="103" t="s">
        <v>19644</v>
      </c>
      <c r="B19">
        <v>4.8025999999999992E-2</v>
      </c>
      <c r="G19">
        <v>4.8025999999999992E-2</v>
      </c>
    </row>
    <row r="20" spans="1:7">
      <c r="A20" s="103" t="s">
        <v>179</v>
      </c>
      <c r="E20">
        <v>616.30956518399933</v>
      </c>
      <c r="G20">
        <v>616.30956518399933</v>
      </c>
    </row>
    <row r="21" spans="1:7">
      <c r="A21" s="103" t="s">
        <v>19620</v>
      </c>
      <c r="B21">
        <v>2.5308000000000002E-3</v>
      </c>
      <c r="G21">
        <v>2.5308000000000002E-3</v>
      </c>
    </row>
    <row r="22" spans="1:7">
      <c r="A22" s="103" t="s">
        <v>18772</v>
      </c>
      <c r="F22">
        <v>0.13871299999999931</v>
      </c>
      <c r="G22">
        <v>0.13871299999999931</v>
      </c>
    </row>
    <row r="23" spans="1:7">
      <c r="A23" s="103" t="s">
        <v>17991</v>
      </c>
      <c r="B23">
        <v>1.5690959999999969E-2</v>
      </c>
      <c r="G23">
        <v>1.5690959999999969E-2</v>
      </c>
    </row>
    <row r="24" spans="1:7">
      <c r="A24" s="103" t="s">
        <v>17977</v>
      </c>
      <c r="F24">
        <v>1.3616E-2</v>
      </c>
      <c r="G24">
        <v>1.3616E-2</v>
      </c>
    </row>
    <row r="25" spans="1:7">
      <c r="A25" s="103" t="s">
        <v>17079</v>
      </c>
      <c r="B25">
        <v>0.5046948</v>
      </c>
      <c r="G25">
        <v>0.5046948</v>
      </c>
    </row>
    <row r="26" spans="1:7">
      <c r="A26" s="103" t="s">
        <v>16150</v>
      </c>
      <c r="B26">
        <v>0.12467519999999999</v>
      </c>
      <c r="G26">
        <v>0.12467519999999999</v>
      </c>
    </row>
    <row r="27" spans="1:7">
      <c r="A27" s="103" t="s">
        <v>16103</v>
      </c>
      <c r="F27">
        <v>3.7740000000000003E-2</v>
      </c>
      <c r="G27">
        <v>3.7740000000000003E-2</v>
      </c>
    </row>
    <row r="28" spans="1:7">
      <c r="A28" s="103" t="s">
        <v>16006</v>
      </c>
      <c r="F28">
        <v>0.10419199999999997</v>
      </c>
      <c r="G28">
        <v>0.10419199999999997</v>
      </c>
    </row>
    <row r="29" spans="1:7">
      <c r="A29" s="103" t="s">
        <v>13035</v>
      </c>
      <c r="B29">
        <v>6.0186419999999448</v>
      </c>
      <c r="G29">
        <v>6.0186419999999448</v>
      </c>
    </row>
    <row r="30" spans="1:7">
      <c r="A30" s="103" t="s">
        <v>12983</v>
      </c>
      <c r="F30">
        <v>7.4592000000000006E-2</v>
      </c>
      <c r="G30">
        <v>7.4592000000000006E-2</v>
      </c>
    </row>
    <row r="31" spans="1:7">
      <c r="A31" s="103" t="s">
        <v>646</v>
      </c>
      <c r="E31">
        <v>67.790814399999988</v>
      </c>
      <c r="G31">
        <v>67.790814399999988</v>
      </c>
    </row>
    <row r="32" spans="1:7">
      <c r="A32" s="103" t="s">
        <v>12651</v>
      </c>
      <c r="B32">
        <v>5.9473800000000139E-2</v>
      </c>
      <c r="G32">
        <v>5.9473800000000139E-2</v>
      </c>
    </row>
    <row r="33" spans="1:7">
      <c r="A33" s="103" t="s">
        <v>12574</v>
      </c>
      <c r="B33">
        <v>1.1247999999999996E-2</v>
      </c>
      <c r="G33">
        <v>1.1247999999999996E-2</v>
      </c>
    </row>
    <row r="34" spans="1:7">
      <c r="A34" s="103" t="s">
        <v>12567</v>
      </c>
      <c r="B34">
        <v>2.738E-3</v>
      </c>
      <c r="G34">
        <v>2.738E-3</v>
      </c>
    </row>
    <row r="35" spans="1:7">
      <c r="A35" s="103" t="s">
        <v>12258</v>
      </c>
      <c r="B35">
        <v>0.22977</v>
      </c>
      <c r="G35">
        <v>0.22977</v>
      </c>
    </row>
    <row r="36" spans="1:7">
      <c r="A36" s="103" t="s">
        <v>12218</v>
      </c>
      <c r="B36">
        <v>7.5539200000000022E-3</v>
      </c>
      <c r="G36">
        <v>7.5539200000000022E-3</v>
      </c>
    </row>
    <row r="37" spans="1:7">
      <c r="A37" s="103" t="s">
        <v>12134</v>
      </c>
      <c r="B37">
        <v>2.7705600000000018E-3</v>
      </c>
      <c r="G37">
        <v>2.7705600000000018E-3</v>
      </c>
    </row>
    <row r="38" spans="1:7">
      <c r="A38" s="103" t="s">
        <v>18959</v>
      </c>
      <c r="D38">
        <v>54.398158500000058</v>
      </c>
      <c r="G38">
        <v>54.398158500000058</v>
      </c>
    </row>
    <row r="39" spans="1:7">
      <c r="A39" s="103" t="s">
        <v>11461</v>
      </c>
      <c r="B39">
        <v>0.40291520000000153</v>
      </c>
      <c r="G39">
        <v>0.40291520000000153</v>
      </c>
    </row>
    <row r="40" spans="1:7">
      <c r="A40" s="103" t="s">
        <v>11454</v>
      </c>
      <c r="B40">
        <v>3.0339999999999998E-3</v>
      </c>
      <c r="G40">
        <v>3.0339999999999998E-3</v>
      </c>
    </row>
    <row r="41" spans="1:7">
      <c r="A41" s="103" t="s">
        <v>11411</v>
      </c>
      <c r="B41">
        <v>2.2377599999999997E-2</v>
      </c>
      <c r="G41">
        <v>2.2377599999999997E-2</v>
      </c>
    </row>
    <row r="42" spans="1:7">
      <c r="A42" s="103" t="s">
        <v>11362</v>
      </c>
      <c r="F42">
        <v>5.9644000000000016E-2</v>
      </c>
      <c r="G42">
        <v>5.9644000000000016E-2</v>
      </c>
    </row>
    <row r="43" spans="1:7">
      <c r="A43" s="103" t="s">
        <v>10618</v>
      </c>
      <c r="D43">
        <v>2.4605350000000002E-2</v>
      </c>
      <c r="F43">
        <v>8.4642403999999676</v>
      </c>
      <c r="G43">
        <v>8.4888457499999674</v>
      </c>
    </row>
    <row r="44" spans="1:7">
      <c r="A44" s="103" t="s">
        <v>10612</v>
      </c>
      <c r="F44">
        <v>0.1147</v>
      </c>
      <c r="G44">
        <v>0.1147</v>
      </c>
    </row>
    <row r="45" spans="1:7">
      <c r="A45" s="103" t="s">
        <v>10599</v>
      </c>
      <c r="B45">
        <v>0.80290000000000006</v>
      </c>
      <c r="G45">
        <v>0.80290000000000006</v>
      </c>
    </row>
    <row r="46" spans="1:7">
      <c r="A46" s="103" t="s">
        <v>10563</v>
      </c>
      <c r="B46">
        <v>2.5485599999999994E-2</v>
      </c>
      <c r="G46">
        <v>2.5485599999999994E-2</v>
      </c>
    </row>
    <row r="47" spans="1:7">
      <c r="A47" s="103" t="s">
        <v>10426</v>
      </c>
      <c r="F47">
        <v>1.3888320000000005</v>
      </c>
      <c r="G47">
        <v>1.3888320000000005</v>
      </c>
    </row>
    <row r="48" spans="1:7">
      <c r="A48" s="103" t="s">
        <v>14560</v>
      </c>
      <c r="E48">
        <v>17.562837599999991</v>
      </c>
      <c r="G48">
        <v>17.562837599999991</v>
      </c>
    </row>
    <row r="49" spans="1:7">
      <c r="A49" s="103" t="s">
        <v>10364</v>
      </c>
      <c r="B49">
        <v>1.0001099999999995E-2</v>
      </c>
      <c r="G49">
        <v>1.0001099999999995E-2</v>
      </c>
    </row>
    <row r="50" spans="1:7">
      <c r="A50" s="103" t="s">
        <v>10357</v>
      </c>
      <c r="B50">
        <v>1.2136E-3</v>
      </c>
      <c r="G50">
        <v>1.2136E-3</v>
      </c>
    </row>
    <row r="51" spans="1:7">
      <c r="A51" s="103" t="s">
        <v>9890</v>
      </c>
      <c r="B51">
        <v>7.3970400000000274E-3</v>
      </c>
      <c r="G51">
        <v>7.3970400000000274E-3</v>
      </c>
    </row>
    <row r="52" spans="1:7">
      <c r="A52" s="103" t="s">
        <v>9728</v>
      </c>
      <c r="B52">
        <v>9.0368800000000041E-2</v>
      </c>
      <c r="G52">
        <v>9.0368800000000041E-2</v>
      </c>
    </row>
    <row r="53" spans="1:7">
      <c r="A53" s="103" t="s">
        <v>9670</v>
      </c>
      <c r="B53">
        <v>2.0779199999999994E-2</v>
      </c>
      <c r="G53">
        <v>2.0779199999999994E-2</v>
      </c>
    </row>
    <row r="54" spans="1:7">
      <c r="A54" s="103" t="s">
        <v>8278</v>
      </c>
      <c r="F54">
        <v>28.324314000000417</v>
      </c>
      <c r="G54">
        <v>28.324314000000417</v>
      </c>
    </row>
    <row r="55" spans="1:7">
      <c r="A55" s="103" t="s">
        <v>8241</v>
      </c>
      <c r="B55">
        <v>3.1228000000000006E-2</v>
      </c>
      <c r="G55">
        <v>3.1228000000000006E-2</v>
      </c>
    </row>
    <row r="56" spans="1:7">
      <c r="A56" s="103" t="s">
        <v>8068</v>
      </c>
      <c r="B56">
        <v>0.53926759999999929</v>
      </c>
      <c r="G56">
        <v>0.53926759999999929</v>
      </c>
    </row>
    <row r="57" spans="1:7">
      <c r="A57" s="103" t="s">
        <v>7994</v>
      </c>
      <c r="B57">
        <v>0.18841880000000003</v>
      </c>
      <c r="G57">
        <v>0.18841880000000003</v>
      </c>
    </row>
    <row r="58" spans="1:7">
      <c r="A58" s="103" t="s">
        <v>7761</v>
      </c>
      <c r="F58">
        <v>0.65993200000000096</v>
      </c>
      <c r="G58">
        <v>0.65993200000000096</v>
      </c>
    </row>
    <row r="59" spans="1:7">
      <c r="A59" s="103" t="s">
        <v>7648</v>
      </c>
      <c r="F59">
        <v>0.21090000000000014</v>
      </c>
      <c r="G59">
        <v>0.21090000000000014</v>
      </c>
    </row>
    <row r="60" spans="1:7">
      <c r="A60" s="103" t="s">
        <v>7605</v>
      </c>
      <c r="B60">
        <v>5.8245400000000004E-3</v>
      </c>
      <c r="G60">
        <v>5.8245400000000004E-3</v>
      </c>
    </row>
    <row r="61" spans="1:7">
      <c r="A61" s="103" t="s">
        <v>7526</v>
      </c>
      <c r="B61">
        <v>8.5780800000000035E-3</v>
      </c>
      <c r="G61">
        <v>8.5780800000000035E-3</v>
      </c>
    </row>
    <row r="62" spans="1:7">
      <c r="A62" s="103" t="s">
        <v>7499</v>
      </c>
      <c r="F62">
        <v>5.9199999999999997E-4</v>
      </c>
      <c r="G62">
        <v>5.9199999999999997E-4</v>
      </c>
    </row>
    <row r="63" spans="1:7">
      <c r="A63" s="103" t="s">
        <v>7493</v>
      </c>
      <c r="F63">
        <v>4.7359999999999998E-3</v>
      </c>
      <c r="G63">
        <v>4.7359999999999998E-3</v>
      </c>
    </row>
    <row r="64" spans="1:7">
      <c r="A64" s="103" t="s">
        <v>7484</v>
      </c>
      <c r="B64">
        <v>1.2698399999999999E-3</v>
      </c>
      <c r="G64">
        <v>1.2698399999999999E-3</v>
      </c>
    </row>
    <row r="65" spans="1:7">
      <c r="A65" s="103" t="s">
        <v>7435</v>
      </c>
      <c r="B65">
        <v>0.15325399999999997</v>
      </c>
      <c r="G65">
        <v>0.15325399999999997</v>
      </c>
    </row>
    <row r="66" spans="1:7">
      <c r="A66" s="103" t="s">
        <v>7392</v>
      </c>
      <c r="F66">
        <v>4.7803999999999999E-2</v>
      </c>
      <c r="G66">
        <v>4.7803999999999999E-2</v>
      </c>
    </row>
    <row r="67" spans="1:7">
      <c r="A67" s="103" t="s">
        <v>7322</v>
      </c>
      <c r="F67">
        <v>1.115327999999999</v>
      </c>
      <c r="G67">
        <v>1.115327999999999</v>
      </c>
    </row>
    <row r="68" spans="1:7">
      <c r="A68" s="103" t="s">
        <v>7205</v>
      </c>
      <c r="B68">
        <v>5.7631199999999994E-2</v>
      </c>
      <c r="G68">
        <v>5.7631199999999994E-2</v>
      </c>
    </row>
    <row r="69" spans="1:7">
      <c r="A69" s="103" t="s">
        <v>7154</v>
      </c>
      <c r="B69">
        <v>1.8381600000000001E-2</v>
      </c>
      <c r="G69">
        <v>1.8381600000000001E-2</v>
      </c>
    </row>
    <row r="70" spans="1:7">
      <c r="A70" s="103" t="s">
        <v>6931</v>
      </c>
      <c r="F70">
        <v>8.2880000000000072E-3</v>
      </c>
      <c r="G70">
        <v>8.2880000000000072E-3</v>
      </c>
    </row>
    <row r="71" spans="1:7">
      <c r="A71" s="103" t="s">
        <v>6919</v>
      </c>
      <c r="F71">
        <v>3.6704000000000001E-2</v>
      </c>
      <c r="G71">
        <v>3.6704000000000001E-2</v>
      </c>
    </row>
    <row r="72" spans="1:7">
      <c r="A72" s="103" t="s">
        <v>6714</v>
      </c>
      <c r="B72">
        <v>3.2227000000000011E-3</v>
      </c>
      <c r="G72">
        <v>3.2227000000000011E-3</v>
      </c>
    </row>
    <row r="73" spans="1:7">
      <c r="A73" s="103" t="s">
        <v>6701</v>
      </c>
      <c r="B73">
        <v>9.8715999999999995E-4</v>
      </c>
      <c r="F73">
        <v>4.2794720000000003E-3</v>
      </c>
      <c r="G73">
        <v>5.2666320000000003E-3</v>
      </c>
    </row>
    <row r="74" spans="1:7">
      <c r="A74" s="103" t="s">
        <v>6651</v>
      </c>
      <c r="F74">
        <v>2.294</v>
      </c>
      <c r="G74">
        <v>2.294</v>
      </c>
    </row>
    <row r="75" spans="1:7">
      <c r="A75" s="103" t="s">
        <v>6614</v>
      </c>
      <c r="B75">
        <v>1.4489199999999995E-2</v>
      </c>
      <c r="G75">
        <v>1.4489199999999995E-2</v>
      </c>
    </row>
    <row r="76" spans="1:7">
      <c r="A76" s="103" t="s">
        <v>5341</v>
      </c>
      <c r="D76">
        <v>4.3874796000000007</v>
      </c>
      <c r="G76">
        <v>4.3874796000000007</v>
      </c>
    </row>
    <row r="77" spans="1:7">
      <c r="A77" s="103" t="s">
        <v>6093</v>
      </c>
      <c r="B77">
        <v>0.35164800000000229</v>
      </c>
      <c r="G77">
        <v>0.35164800000000229</v>
      </c>
    </row>
    <row r="78" spans="1:7">
      <c r="A78" s="103" t="s">
        <v>6058</v>
      </c>
      <c r="F78">
        <v>1.0049200000000001E-3</v>
      </c>
      <c r="G78">
        <v>1.0049200000000001E-3</v>
      </c>
    </row>
    <row r="79" spans="1:7">
      <c r="A79" s="103" t="s">
        <v>5812</v>
      </c>
      <c r="B79">
        <v>5.2452679999999849E-2</v>
      </c>
      <c r="G79">
        <v>5.2452679999999849E-2</v>
      </c>
    </row>
    <row r="80" spans="1:7">
      <c r="A80" s="103" t="s">
        <v>5457</v>
      </c>
      <c r="B80">
        <v>7.0946759999999831E-2</v>
      </c>
      <c r="G80">
        <v>7.0946759999999831E-2</v>
      </c>
    </row>
    <row r="81" spans="1:7">
      <c r="A81" s="103" t="s">
        <v>4391</v>
      </c>
      <c r="D81">
        <v>0.32841025000000001</v>
      </c>
      <c r="G81">
        <v>0.32841025000000001</v>
      </c>
    </row>
    <row r="82" spans="1:7">
      <c r="A82" s="103" t="s">
        <v>5248</v>
      </c>
      <c r="B82">
        <v>2.2897080000000028E-2</v>
      </c>
      <c r="G82">
        <v>2.2897080000000028E-2</v>
      </c>
    </row>
    <row r="83" spans="1:7">
      <c r="A83" s="103" t="s">
        <v>3597</v>
      </c>
      <c r="D83">
        <v>4.5936764999999999</v>
      </c>
      <c r="G83">
        <v>4.5936764999999999</v>
      </c>
    </row>
    <row r="84" spans="1:7">
      <c r="A84" s="103" t="s">
        <v>5218</v>
      </c>
      <c r="B84">
        <v>4.4422200000000002E-3</v>
      </c>
      <c r="G84">
        <v>4.4422200000000002E-3</v>
      </c>
    </row>
    <row r="85" spans="1:7">
      <c r="A85" s="103" t="s">
        <v>4748</v>
      </c>
      <c r="F85">
        <v>10.179291999999984</v>
      </c>
      <c r="G85">
        <v>10.179291999999984</v>
      </c>
    </row>
    <row r="86" spans="1:7">
      <c r="A86" s="103" t="s">
        <v>4742</v>
      </c>
      <c r="B86">
        <v>3.6926000000000005E-4</v>
      </c>
      <c r="G86">
        <v>3.6926000000000005E-4</v>
      </c>
    </row>
    <row r="87" spans="1:7">
      <c r="A87" s="103" t="s">
        <v>4717</v>
      </c>
      <c r="B87">
        <v>4.0700000000000016E-3</v>
      </c>
      <c r="G87">
        <v>4.0700000000000016E-3</v>
      </c>
    </row>
    <row r="88" spans="1:7">
      <c r="A88" s="103" t="s">
        <v>3798</v>
      </c>
      <c r="B88">
        <v>0.20111719999999875</v>
      </c>
      <c r="G88">
        <v>0.20111719999999875</v>
      </c>
    </row>
    <row r="89" spans="1:7">
      <c r="A89" s="103" t="s">
        <v>3760</v>
      </c>
      <c r="B89">
        <v>5.0837999999999977E-3</v>
      </c>
      <c r="G89">
        <v>5.0837999999999977E-3</v>
      </c>
    </row>
    <row r="90" spans="1:7">
      <c r="A90" s="103" t="s">
        <v>3717</v>
      </c>
      <c r="B90">
        <v>5.7276000000000002E-3</v>
      </c>
      <c r="G90">
        <v>5.7276000000000002E-3</v>
      </c>
    </row>
    <row r="91" spans="1:7">
      <c r="A91" s="103" t="s">
        <v>2484</v>
      </c>
      <c r="D91">
        <v>1.2262005000000005</v>
      </c>
      <c r="G91">
        <v>1.2262005000000005</v>
      </c>
    </row>
    <row r="92" spans="1:7">
      <c r="A92" s="103" t="s">
        <v>3245</v>
      </c>
      <c r="B92">
        <v>0.19020959999999962</v>
      </c>
      <c r="G92">
        <v>0.19020959999999962</v>
      </c>
    </row>
    <row r="93" spans="1:7">
      <c r="A93" s="103" t="s">
        <v>204</v>
      </c>
      <c r="C93">
        <v>292.13941088640104</v>
      </c>
      <c r="G93">
        <v>292.13941088640104</v>
      </c>
    </row>
    <row r="94" spans="1:7">
      <c r="A94" s="103" t="s">
        <v>3161</v>
      </c>
      <c r="B94">
        <v>3.7621599999999998E-2</v>
      </c>
      <c r="G94">
        <v>3.7621599999999998E-2</v>
      </c>
    </row>
    <row r="95" spans="1:7">
      <c r="A95" s="103" t="s">
        <v>3155</v>
      </c>
      <c r="B95">
        <v>4.2549999999999999E-4</v>
      </c>
      <c r="G95">
        <v>4.2549999999999999E-4</v>
      </c>
    </row>
    <row r="96" spans="1:7">
      <c r="A96" s="103" t="s">
        <v>3044</v>
      </c>
      <c r="B96">
        <v>2.6473500000000001E-2</v>
      </c>
      <c r="G96">
        <v>2.6473500000000001E-2</v>
      </c>
    </row>
    <row r="97" spans="1:7">
      <c r="A97" s="103" t="s">
        <v>2854</v>
      </c>
      <c r="F97">
        <v>10.503559999999993</v>
      </c>
      <c r="G97">
        <v>10.503559999999993</v>
      </c>
    </row>
    <row r="98" spans="1:7">
      <c r="A98" s="103" t="s">
        <v>2676</v>
      </c>
      <c r="F98">
        <v>6.0680000000000048E-3</v>
      </c>
      <c r="G98">
        <v>6.0680000000000048E-3</v>
      </c>
    </row>
    <row r="99" spans="1:7">
      <c r="A99" s="103" t="s">
        <v>2476</v>
      </c>
      <c r="D99">
        <v>6.9138999999999997E-3</v>
      </c>
      <c r="F99">
        <v>0.60983087615999965</v>
      </c>
      <c r="G99">
        <v>0.61674477615999967</v>
      </c>
    </row>
    <row r="100" spans="1:7">
      <c r="A100" s="103" t="s">
        <v>2546</v>
      </c>
      <c r="B100">
        <v>2.9304E-2</v>
      </c>
      <c r="G100">
        <v>2.9304E-2</v>
      </c>
    </row>
    <row r="101" spans="1:7">
      <c r="A101" s="103" t="s">
        <v>2097</v>
      </c>
      <c r="D101">
        <v>2.0131650000000003</v>
      </c>
      <c r="G101">
        <v>2.0131650000000003</v>
      </c>
    </row>
    <row r="102" spans="1:7">
      <c r="A102" s="103" t="s">
        <v>332</v>
      </c>
      <c r="B102">
        <v>0.32791989999999649</v>
      </c>
      <c r="G102">
        <v>0.32791989999999649</v>
      </c>
    </row>
    <row r="103" spans="1:7">
      <c r="A103" s="103" t="s">
        <v>324</v>
      </c>
      <c r="B103">
        <v>2.1741200000000003E-3</v>
      </c>
      <c r="G103">
        <v>2.1741200000000003E-3</v>
      </c>
    </row>
    <row r="104" spans="1:7">
      <c r="A104" s="103" t="s">
        <v>228</v>
      </c>
      <c r="D104">
        <v>0.11794300000000005</v>
      </c>
      <c r="G104">
        <v>0.11794300000000005</v>
      </c>
    </row>
    <row r="105" spans="1:7">
      <c r="A105" s="103" t="s">
        <v>314</v>
      </c>
      <c r="B105">
        <v>2.7231999999999999E-4</v>
      </c>
      <c r="G105">
        <v>2.7231999999999999E-4</v>
      </c>
    </row>
    <row r="106" spans="1:7">
      <c r="A106" s="103" t="s">
        <v>248</v>
      </c>
      <c r="F106">
        <v>1.9800180000000001</v>
      </c>
      <c r="G106">
        <v>1.9800180000000001</v>
      </c>
    </row>
    <row r="107" spans="1:7">
      <c r="A107" s="103" t="s">
        <v>150</v>
      </c>
      <c r="B107">
        <v>5.8756000000000017E-3</v>
      </c>
      <c r="G107">
        <v>5.8756000000000017E-3</v>
      </c>
    </row>
    <row r="108" spans="1:7">
      <c r="A108" s="103" t="s">
        <v>9387</v>
      </c>
      <c r="B108">
        <v>6.119799999999999E-3</v>
      </c>
      <c r="G108">
        <v>6.119799999999999E-3</v>
      </c>
    </row>
    <row r="109" spans="1:7">
      <c r="A109" s="103" t="s">
        <v>459</v>
      </c>
      <c r="B109">
        <v>0.18897675999999974</v>
      </c>
      <c r="G109">
        <v>0.18897675999999974</v>
      </c>
    </row>
    <row r="110" spans="1:7">
      <c r="A110" s="103" t="s">
        <v>260</v>
      </c>
      <c r="B110">
        <v>4.9247000000000131E-2</v>
      </c>
      <c r="G110">
        <v>4.9247000000000131E-2</v>
      </c>
    </row>
    <row r="111" spans="1:7">
      <c r="A111" s="103" t="s">
        <v>143</v>
      </c>
      <c r="F111">
        <v>0.85425600000000235</v>
      </c>
      <c r="G111">
        <v>0.85425600000000235</v>
      </c>
    </row>
    <row r="112" spans="1:7">
      <c r="A112" s="103" t="s">
        <v>24087</v>
      </c>
      <c r="B112">
        <v>1.0878000000000001E-3</v>
      </c>
      <c r="G112">
        <v>1.0878000000000001E-3</v>
      </c>
    </row>
    <row r="113" spans="1:7">
      <c r="A113" s="103" t="s">
        <v>9660</v>
      </c>
      <c r="B113">
        <v>1.5688E-4</v>
      </c>
      <c r="G113">
        <v>1.5688E-4</v>
      </c>
    </row>
    <row r="114" spans="1:7">
      <c r="A114" s="103" t="s">
        <v>564</v>
      </c>
      <c r="F114">
        <v>0.73674400000000007</v>
      </c>
      <c r="G114">
        <v>0.73674400000000007</v>
      </c>
    </row>
    <row r="115" spans="1:7">
      <c r="A115" s="103" t="s">
        <v>573</v>
      </c>
      <c r="B115">
        <v>0.33188260000000147</v>
      </c>
      <c r="G115">
        <v>0.33188260000000147</v>
      </c>
    </row>
    <row r="116" spans="1:7">
      <c r="A116" s="103" t="s">
        <v>417</v>
      </c>
      <c r="D116">
        <v>2.7970792499999999</v>
      </c>
      <c r="G116">
        <v>2.7970792499999999</v>
      </c>
    </row>
    <row r="117" spans="1:7">
      <c r="A117" s="103" t="s">
        <v>1705</v>
      </c>
      <c r="B117">
        <v>7.2334999999999986E-3</v>
      </c>
      <c r="G117">
        <v>7.2334999999999986E-3</v>
      </c>
    </row>
    <row r="118" spans="1:7">
      <c r="A118" s="103" t="s">
        <v>558</v>
      </c>
      <c r="B118">
        <v>2.1756000000000001E-2</v>
      </c>
      <c r="G118">
        <v>2.1756000000000001E-2</v>
      </c>
    </row>
    <row r="119" spans="1:7">
      <c r="A119" s="103" t="s">
        <v>1860</v>
      </c>
      <c r="B119">
        <v>2.0838400000000004E-3</v>
      </c>
      <c r="G119">
        <v>2.0838400000000004E-3</v>
      </c>
    </row>
    <row r="120" spans="1:7">
      <c r="A120" s="103" t="s">
        <v>1012</v>
      </c>
      <c r="B120">
        <v>7.8632400000000005E-2</v>
      </c>
      <c r="G120">
        <v>7.8632400000000005E-2</v>
      </c>
    </row>
    <row r="121" spans="1:7">
      <c r="A121" s="103" t="s">
        <v>855</v>
      </c>
      <c r="E121">
        <v>12.126721199999995</v>
      </c>
      <c r="G121">
        <v>12.126721199999995</v>
      </c>
    </row>
    <row r="122" spans="1:7">
      <c r="A122" s="103" t="s">
        <v>304</v>
      </c>
      <c r="B122">
        <v>3.8835200000000075E-3</v>
      </c>
      <c r="G122">
        <v>3.8835200000000075E-3</v>
      </c>
    </row>
    <row r="123" spans="1:7">
      <c r="A123" s="103" t="s">
        <v>722</v>
      </c>
      <c r="B123">
        <v>6.9278799999999974E-2</v>
      </c>
      <c r="G123">
        <v>6.9278799999999974E-2</v>
      </c>
    </row>
    <row r="124" spans="1:7">
      <c r="A124" s="103" t="s">
        <v>239</v>
      </c>
      <c r="B124">
        <v>0.52958100000000419</v>
      </c>
      <c r="G124">
        <v>0.52958100000000419</v>
      </c>
    </row>
    <row r="125" spans="1:7">
      <c r="A125" s="103" t="s">
        <v>2122</v>
      </c>
      <c r="B125">
        <v>1.7419599999999997E-2</v>
      </c>
      <c r="G125">
        <v>1.7419599999999997E-2</v>
      </c>
    </row>
    <row r="126" spans="1:7">
      <c r="A126" s="103" t="s">
        <v>13659</v>
      </c>
      <c r="D126">
        <v>0.40263300000000002</v>
      </c>
      <c r="G126">
        <v>0.40263300000000002</v>
      </c>
    </row>
    <row r="127" spans="1:7">
      <c r="A127" s="103" t="s">
        <v>920</v>
      </c>
      <c r="B127">
        <v>6.1057400000000027E-3</v>
      </c>
      <c r="G127">
        <v>6.1057400000000027E-3</v>
      </c>
    </row>
    <row r="128" spans="1:7">
      <c r="A128" s="103" t="s">
        <v>442</v>
      </c>
      <c r="C128">
        <v>1698.6269317248025</v>
      </c>
      <c r="G128">
        <v>1698.6269317248025</v>
      </c>
    </row>
    <row r="129" spans="1:7">
      <c r="A129" s="103" t="s">
        <v>1722</v>
      </c>
      <c r="D129">
        <v>2.8794359999999992</v>
      </c>
      <c r="G129">
        <v>2.8794359999999992</v>
      </c>
    </row>
    <row r="130" spans="1:7">
      <c r="A130" s="103" t="s">
        <v>867</v>
      </c>
      <c r="B130">
        <v>2.5482195200000026</v>
      </c>
      <c r="G130">
        <v>2.5482195200000026</v>
      </c>
    </row>
    <row r="131" spans="1:7">
      <c r="A131" s="103" t="s">
        <v>2379</v>
      </c>
      <c r="D131">
        <v>1.9033560000000001E-2</v>
      </c>
      <c r="G131">
        <v>1.9033560000000001E-2</v>
      </c>
    </row>
    <row r="132" spans="1:7">
      <c r="A132" s="103" t="s">
        <v>364</v>
      </c>
      <c r="F132">
        <v>24.135840000000265</v>
      </c>
      <c r="G132">
        <v>24.135840000000265</v>
      </c>
    </row>
    <row r="133" spans="1:7">
      <c r="A133" s="103" t="s">
        <v>6502</v>
      </c>
      <c r="F133">
        <v>3.9071999999999996E-2</v>
      </c>
      <c r="G133">
        <v>3.9071999999999996E-2</v>
      </c>
    </row>
    <row r="134" spans="1:7">
      <c r="A134" s="103" t="s">
        <v>270</v>
      </c>
      <c r="B134">
        <v>1.9979999999999998E-2</v>
      </c>
      <c r="G134">
        <v>1.9979999999999998E-2</v>
      </c>
    </row>
    <row r="135" spans="1:7">
      <c r="A135" s="103" t="s">
        <v>24652</v>
      </c>
      <c r="B135">
        <v>15.652771479999949</v>
      </c>
      <c r="C135">
        <v>1990.7663426112035</v>
      </c>
      <c r="D135">
        <v>73.194734410000038</v>
      </c>
      <c r="E135">
        <v>713.78993838399924</v>
      </c>
      <c r="F135">
        <v>132.32341416816107</v>
      </c>
      <c r="G135">
        <v>2925.7272010533652</v>
      </c>
    </row>
    <row r="141" spans="1:7">
      <c r="A141" s="137" t="s">
        <v>24653</v>
      </c>
      <c r="B141" t="s">
        <v>24655</v>
      </c>
    </row>
    <row r="142" spans="1:7">
      <c r="A142" s="103" t="s">
        <v>199</v>
      </c>
      <c r="B142">
        <v>1990.7663426112042</v>
      </c>
    </row>
    <row r="143" spans="1:7">
      <c r="A143" s="138" t="s">
        <v>204</v>
      </c>
      <c r="B143">
        <v>292.13941088640104</v>
      </c>
    </row>
    <row r="144" spans="1:7">
      <c r="A144" s="138" t="s">
        <v>442</v>
      </c>
      <c r="B144">
        <v>1698.6269317248032</v>
      </c>
    </row>
    <row r="145" spans="1:6">
      <c r="A145" s="103" t="s">
        <v>24652</v>
      </c>
      <c r="B145">
        <v>1990.7663426112042</v>
      </c>
    </row>
    <row r="151" spans="1:6">
      <c r="A151" s="137" t="s">
        <v>24655</v>
      </c>
      <c r="B151" s="137" t="s">
        <v>24654</v>
      </c>
    </row>
    <row r="152" spans="1:6">
      <c r="A152" s="137" t="s">
        <v>24653</v>
      </c>
      <c r="B152" t="s">
        <v>179</v>
      </c>
      <c r="C152" t="s">
        <v>646</v>
      </c>
      <c r="D152" t="s">
        <v>14560</v>
      </c>
      <c r="E152" t="s">
        <v>855</v>
      </c>
      <c r="F152" t="s">
        <v>24652</v>
      </c>
    </row>
    <row r="153" spans="1:6">
      <c r="A153" s="103" t="s">
        <v>173</v>
      </c>
      <c r="B153">
        <v>616.30956518399955</v>
      </c>
      <c r="C153">
        <v>67.790814400000002</v>
      </c>
      <c r="D153">
        <v>17.562837599999991</v>
      </c>
      <c r="E153">
        <v>12.126721199999995</v>
      </c>
      <c r="F153">
        <v>713.78993838399958</v>
      </c>
    </row>
    <row r="154" spans="1:6">
      <c r="A154" s="103" t="s">
        <v>24652</v>
      </c>
      <c r="B154">
        <v>616.30956518399955</v>
      </c>
      <c r="C154">
        <v>67.790814400000002</v>
      </c>
      <c r="D154">
        <v>17.562837599999991</v>
      </c>
      <c r="E154">
        <v>12.126721199999995</v>
      </c>
      <c r="F154">
        <v>713.78993838399958</v>
      </c>
    </row>
    <row r="163" spans="1:15">
      <c r="A163" s="137" t="s">
        <v>24655</v>
      </c>
      <c r="B163" s="137" t="s">
        <v>24654</v>
      </c>
    </row>
    <row r="164" spans="1:15">
      <c r="A164" s="137" t="s">
        <v>24653</v>
      </c>
      <c r="B164" t="s">
        <v>18959</v>
      </c>
      <c r="C164" t="s">
        <v>10618</v>
      </c>
      <c r="D164" t="s">
        <v>5341</v>
      </c>
      <c r="E164" t="s">
        <v>4391</v>
      </c>
      <c r="F164" t="s">
        <v>3597</v>
      </c>
      <c r="G164" t="s">
        <v>2484</v>
      </c>
      <c r="H164" t="s">
        <v>2476</v>
      </c>
      <c r="I164" t="s">
        <v>2097</v>
      </c>
      <c r="J164" t="s">
        <v>228</v>
      </c>
      <c r="K164" t="s">
        <v>417</v>
      </c>
      <c r="L164" t="s">
        <v>13659</v>
      </c>
      <c r="M164" t="s">
        <v>1722</v>
      </c>
      <c r="N164" t="s">
        <v>2379</v>
      </c>
      <c r="O164" t="s">
        <v>24652</v>
      </c>
    </row>
    <row r="165" spans="1:15">
      <c r="A165" s="103" t="s">
        <v>223</v>
      </c>
      <c r="B165">
        <v>54.398158500000058</v>
      </c>
      <c r="C165">
        <v>2.4605350000000002E-2</v>
      </c>
      <c r="D165">
        <v>4.3874796000000007</v>
      </c>
      <c r="E165">
        <v>0.32841025000000001</v>
      </c>
      <c r="F165">
        <v>4.5936764999999999</v>
      </c>
      <c r="G165">
        <v>1.2262005000000005</v>
      </c>
      <c r="H165">
        <v>6.9138999999999997E-3</v>
      </c>
      <c r="I165">
        <v>2.0131650000000003</v>
      </c>
      <c r="J165">
        <v>0.11794300000000005</v>
      </c>
      <c r="K165">
        <v>2.7970792499999999</v>
      </c>
      <c r="L165">
        <v>0.40263300000000002</v>
      </c>
      <c r="M165">
        <v>2.8794359999999992</v>
      </c>
      <c r="N165">
        <v>1.9033560000000001E-2</v>
      </c>
      <c r="O165">
        <v>73.194734410000038</v>
      </c>
    </row>
    <row r="166" spans="1:15">
      <c r="A166" s="103" t="s">
        <v>24652</v>
      </c>
      <c r="B166">
        <v>54.398158500000058</v>
      </c>
      <c r="C166">
        <v>2.4605350000000002E-2</v>
      </c>
      <c r="D166">
        <v>4.3874796000000007</v>
      </c>
      <c r="E166">
        <v>0.32841025000000001</v>
      </c>
      <c r="F166">
        <v>4.5936764999999999</v>
      </c>
      <c r="G166">
        <v>1.2262005000000005</v>
      </c>
      <c r="H166">
        <v>6.9138999999999997E-3</v>
      </c>
      <c r="I166">
        <v>2.0131650000000003</v>
      </c>
      <c r="J166">
        <v>0.11794300000000005</v>
      </c>
      <c r="K166">
        <v>2.7970792499999999</v>
      </c>
      <c r="L166">
        <v>0.40263300000000002</v>
      </c>
      <c r="M166">
        <v>2.8794359999999992</v>
      </c>
      <c r="N166">
        <v>1.9033560000000001E-2</v>
      </c>
      <c r="O166">
        <v>73.194734410000038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3B9C16-A1DA-4952-B5E9-57CDDFF046C2}">
  <dimension ref="A1"/>
  <sheetViews>
    <sheetView showGridLines="0" workbookViewId="0">
      <selection activeCell="Y27" sqref="Y27"/>
    </sheetView>
  </sheetViews>
  <sheetFormatPr defaultRowHeight="1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B71DA-1AB0-4184-A9DC-225DE0E5CF92}">
  <dimension ref="A1:H172"/>
  <sheetViews>
    <sheetView showGridLines="0" zoomScale="115" zoomScaleNormal="115" workbookViewId="0">
      <selection activeCell="H3" sqref="H3"/>
    </sheetView>
  </sheetViews>
  <sheetFormatPr defaultColWidth="23.28515625" defaultRowHeight="12.75"/>
  <cols>
    <col min="1" max="4" width="23.28515625" style="146"/>
    <col min="5" max="5" width="13.85546875" style="146" customWidth="1"/>
    <col min="6" max="6" width="4.7109375" style="146" customWidth="1"/>
    <col min="7" max="7" width="9" style="146" customWidth="1"/>
    <col min="8" max="8" width="7.28515625" style="146" customWidth="1"/>
    <col min="9" max="16384" width="23.28515625" style="146"/>
  </cols>
  <sheetData>
    <row r="1" spans="1:8" ht="15">
      <c r="A1" s="148" t="s">
        <v>24838</v>
      </c>
      <c r="B1" s="148" t="s">
        <v>24837</v>
      </c>
      <c r="C1" s="148" t="s">
        <v>24836</v>
      </c>
      <c r="D1" s="147" t="s">
        <v>24643</v>
      </c>
      <c r="E1" s="147" t="s">
        <v>24659</v>
      </c>
    </row>
    <row r="2" spans="1:8">
      <c r="A2" s="149" t="s">
        <v>24703</v>
      </c>
      <c r="B2" s="150" t="s">
        <v>24703</v>
      </c>
      <c r="C2" s="150" t="s">
        <v>24835</v>
      </c>
      <c r="D2" s="151">
        <v>268.39999999999998</v>
      </c>
      <c r="E2" s="152">
        <f>D2*90*$H$4/1000</f>
        <v>1.4252039999999997</v>
      </c>
      <c r="F2" s="151"/>
      <c r="G2" s="151" t="s">
        <v>24834</v>
      </c>
      <c r="H2" s="153">
        <v>0.27</v>
      </c>
    </row>
    <row r="3" spans="1:8">
      <c r="A3" s="154" t="s">
        <v>24703</v>
      </c>
      <c r="B3" s="155" t="s">
        <v>24703</v>
      </c>
      <c r="C3" s="156" t="s">
        <v>24833</v>
      </c>
      <c r="D3" s="157">
        <v>213.4</v>
      </c>
      <c r="E3" s="158">
        <v>0</v>
      </c>
      <c r="F3" s="157"/>
      <c r="G3" s="157" t="s">
        <v>24832</v>
      </c>
      <c r="H3" s="159">
        <v>2.5000000000000001E-4</v>
      </c>
    </row>
    <row r="4" spans="1:8">
      <c r="A4" s="154" t="s">
        <v>24703</v>
      </c>
      <c r="B4" s="155" t="s">
        <v>24703</v>
      </c>
      <c r="C4" s="156" t="s">
        <v>24831</v>
      </c>
      <c r="D4" s="157">
        <v>207.8</v>
      </c>
      <c r="E4" s="158">
        <f>80*$H$2/1000</f>
        <v>2.1600000000000001E-2</v>
      </c>
      <c r="F4" s="157"/>
      <c r="G4" s="157" t="s">
        <v>24830</v>
      </c>
      <c r="H4" s="159">
        <v>5.8999999999999997E-2</v>
      </c>
    </row>
    <row r="5" spans="1:8">
      <c r="A5" s="154" t="s">
        <v>24703</v>
      </c>
      <c r="B5" s="155" t="s">
        <v>24703</v>
      </c>
      <c r="C5" s="156" t="s">
        <v>24829</v>
      </c>
      <c r="D5" s="157">
        <v>192</v>
      </c>
      <c r="E5" s="158">
        <f>D5*2*$H$2/1000</f>
        <v>0.10368000000000001</v>
      </c>
      <c r="F5" s="157"/>
      <c r="G5" s="157" t="s">
        <v>24828</v>
      </c>
      <c r="H5" s="159">
        <f>226*2</f>
        <v>452</v>
      </c>
    </row>
    <row r="6" spans="1:8">
      <c r="A6" s="154" t="s">
        <v>24703</v>
      </c>
      <c r="B6" s="155" t="s">
        <v>24703</v>
      </c>
      <c r="C6" s="156" t="s">
        <v>24827</v>
      </c>
      <c r="D6" s="157">
        <v>155.80000000000001</v>
      </c>
      <c r="E6" s="158">
        <f>D6*8*$H$2/1000</f>
        <v>0.33652799999999999</v>
      </c>
      <c r="F6" s="157"/>
      <c r="G6" s="157"/>
      <c r="H6" s="159"/>
    </row>
    <row r="7" spans="1:8">
      <c r="A7" s="160" t="s">
        <v>24826</v>
      </c>
      <c r="B7" s="155" t="s">
        <v>24703</v>
      </c>
      <c r="C7" s="155" t="s">
        <v>24825</v>
      </c>
      <c r="D7" s="157">
        <v>153</v>
      </c>
      <c r="E7" s="158">
        <f>8*$H$2/1000</f>
        <v>2.16E-3</v>
      </c>
      <c r="F7" s="157"/>
      <c r="G7" s="157"/>
      <c r="H7" s="159"/>
    </row>
    <row r="8" spans="1:8">
      <c r="A8" s="154" t="s">
        <v>24703</v>
      </c>
      <c r="B8" s="155" t="s">
        <v>24703</v>
      </c>
      <c r="C8" s="156" t="s">
        <v>24824</v>
      </c>
      <c r="D8" s="157">
        <v>145.5</v>
      </c>
      <c r="E8" s="158">
        <f>80*$H$2/1000</f>
        <v>2.1600000000000001E-2</v>
      </c>
      <c r="F8" s="157"/>
      <c r="G8" s="157"/>
      <c r="H8" s="159"/>
    </row>
    <row r="9" spans="1:8">
      <c r="A9" s="160" t="s">
        <v>24823</v>
      </c>
      <c r="B9" s="155" t="s">
        <v>24703</v>
      </c>
      <c r="C9" s="155" t="s">
        <v>24822</v>
      </c>
      <c r="D9" s="157">
        <v>132.6</v>
      </c>
      <c r="E9" s="158">
        <f>80*$H$2/1000</f>
        <v>2.1600000000000001E-2</v>
      </c>
      <c r="F9" s="157"/>
      <c r="G9" s="157"/>
      <c r="H9" s="159"/>
    </row>
    <row r="10" spans="1:8">
      <c r="A10" s="154" t="s">
        <v>24703</v>
      </c>
      <c r="B10" s="155" t="s">
        <v>24703</v>
      </c>
      <c r="C10" s="155" t="s">
        <v>24839</v>
      </c>
      <c r="D10" s="157">
        <v>9.1</v>
      </c>
      <c r="E10" s="158">
        <f>D10*$H$5*$H$2/1000</f>
        <v>1.1105640000000001</v>
      </c>
      <c r="F10" s="157"/>
      <c r="G10" s="157"/>
      <c r="H10" s="159"/>
    </row>
    <row r="11" spans="1:8">
      <c r="A11" s="154" t="s">
        <v>24703</v>
      </c>
      <c r="B11" s="155" t="s">
        <v>24703</v>
      </c>
      <c r="C11" s="155" t="s">
        <v>24821</v>
      </c>
      <c r="D11" s="157">
        <v>90.2</v>
      </c>
      <c r="E11" s="158">
        <f>8240*$H$2/1000</f>
        <v>2.2248000000000001</v>
      </c>
      <c r="F11" s="157"/>
      <c r="G11" s="157"/>
      <c r="H11" s="159"/>
    </row>
    <row r="12" spans="1:8">
      <c r="A12" s="154" t="s">
        <v>24703</v>
      </c>
      <c r="B12" s="155" t="s">
        <v>24703</v>
      </c>
      <c r="C12" s="156" t="s">
        <v>24820</v>
      </c>
      <c r="D12" s="157">
        <v>88.1</v>
      </c>
      <c r="E12" s="158">
        <f>80*$H$2/1000</f>
        <v>2.1600000000000001E-2</v>
      </c>
      <c r="F12" s="157"/>
      <c r="G12" s="157"/>
      <c r="H12" s="159"/>
    </row>
    <row r="13" spans="1:8">
      <c r="A13" s="154" t="s">
        <v>24703</v>
      </c>
      <c r="B13" s="155" t="s">
        <v>24703</v>
      </c>
      <c r="C13" s="155" t="s">
        <v>24819</v>
      </c>
      <c r="D13" s="157">
        <v>74</v>
      </c>
      <c r="E13" s="158">
        <f>160*$H$2/1000</f>
        <v>4.3200000000000002E-2</v>
      </c>
      <c r="F13" s="157"/>
      <c r="G13" s="157"/>
      <c r="H13" s="159"/>
    </row>
    <row r="14" spans="1:8">
      <c r="A14" s="154" t="s">
        <v>24703</v>
      </c>
      <c r="B14" s="155" t="s">
        <v>24703</v>
      </c>
      <c r="C14" s="155" t="s">
        <v>24818</v>
      </c>
      <c r="D14" s="157">
        <v>73</v>
      </c>
      <c r="E14" s="158">
        <f>1170*$H$2/1000</f>
        <v>0.31590000000000001</v>
      </c>
      <c r="F14" s="157"/>
      <c r="G14" s="157"/>
      <c r="H14" s="159"/>
    </row>
    <row r="15" spans="1:8">
      <c r="A15" s="154" t="s">
        <v>24703</v>
      </c>
      <c r="B15" s="155" t="s">
        <v>24703</v>
      </c>
      <c r="C15" s="155" t="s">
        <v>24817</v>
      </c>
      <c r="D15" s="157">
        <v>72.2</v>
      </c>
      <c r="E15" s="158">
        <f>160*$H$2/1000</f>
        <v>4.3200000000000002E-2</v>
      </c>
      <c r="F15" s="157"/>
      <c r="G15" s="157"/>
      <c r="H15" s="159"/>
    </row>
    <row r="16" spans="1:8">
      <c r="A16" s="154" t="s">
        <v>24703</v>
      </c>
      <c r="B16" s="155" t="s">
        <v>24703</v>
      </c>
      <c r="C16" s="155" t="s">
        <v>24816</v>
      </c>
      <c r="D16" s="157">
        <v>70.2</v>
      </c>
      <c r="E16" s="158">
        <f>D16*$H$5*$H$3/1000</f>
        <v>7.9326000000000015E-3</v>
      </c>
      <c r="F16" s="157"/>
      <c r="G16" s="157"/>
      <c r="H16" s="159"/>
    </row>
    <row r="17" spans="1:8">
      <c r="A17" s="154" t="s">
        <v>24815</v>
      </c>
      <c r="B17" s="155" t="s">
        <v>24703</v>
      </c>
      <c r="C17" s="155" t="s">
        <v>24814</v>
      </c>
      <c r="D17" s="157">
        <v>62.9</v>
      </c>
      <c r="E17" s="158">
        <f>80*$H$2/1000</f>
        <v>2.1600000000000001E-2</v>
      </c>
      <c r="F17" s="157"/>
      <c r="G17" s="157"/>
      <c r="H17" s="159"/>
    </row>
    <row r="18" spans="1:8">
      <c r="A18" s="154" t="s">
        <v>24703</v>
      </c>
      <c r="B18" s="155" t="s">
        <v>24703</v>
      </c>
      <c r="C18" s="155" t="s">
        <v>24813</v>
      </c>
      <c r="D18" s="157">
        <v>60.3</v>
      </c>
      <c r="E18" s="158">
        <f>1144.6*$H$2/1000</f>
        <v>0.30904199999999998</v>
      </c>
      <c r="F18" s="157"/>
      <c r="G18" s="157"/>
      <c r="H18" s="159"/>
    </row>
    <row r="19" spans="1:8">
      <c r="A19" s="154" t="s">
        <v>24703</v>
      </c>
      <c r="B19" s="155" t="s">
        <v>24703</v>
      </c>
      <c r="C19" s="155" t="s">
        <v>24812</v>
      </c>
      <c r="D19" s="157">
        <v>56.1</v>
      </c>
      <c r="E19" s="158">
        <f>D19*$H$5*$H$2/1000</f>
        <v>6.846444</v>
      </c>
      <c r="F19" s="157"/>
      <c r="G19" s="157"/>
      <c r="H19" s="159"/>
    </row>
    <row r="20" spans="1:8">
      <c r="A20" s="154" t="s">
        <v>24703</v>
      </c>
      <c r="B20" s="155" t="s">
        <v>24703</v>
      </c>
      <c r="C20" s="155" t="s">
        <v>24811</v>
      </c>
      <c r="D20" s="157">
        <v>55.6</v>
      </c>
      <c r="E20" s="158">
        <f>D20*160*$H$2/1000</f>
        <v>2.4019200000000001</v>
      </c>
      <c r="F20" s="157"/>
      <c r="G20" s="157"/>
      <c r="H20" s="159"/>
    </row>
    <row r="21" spans="1:8">
      <c r="A21" s="154" t="s">
        <v>24810</v>
      </c>
      <c r="B21" s="155" t="s">
        <v>24703</v>
      </c>
      <c r="C21" s="155" t="s">
        <v>24809</v>
      </c>
      <c r="D21" s="157">
        <v>55.3</v>
      </c>
      <c r="E21" s="158">
        <f>D21*48*$H$2/1000</f>
        <v>0.71668799999999999</v>
      </c>
      <c r="F21" s="157"/>
      <c r="G21" s="157"/>
      <c r="H21" s="159"/>
    </row>
    <row r="22" spans="1:8">
      <c r="A22" s="160" t="s">
        <v>24808</v>
      </c>
      <c r="B22" s="155" t="s">
        <v>24703</v>
      </c>
      <c r="C22" s="156" t="s">
        <v>24807</v>
      </c>
      <c r="D22" s="157">
        <v>54.6</v>
      </c>
      <c r="E22" s="158">
        <f>D22*160*$H$2/1000</f>
        <v>2.3587200000000004</v>
      </c>
      <c r="F22" s="157"/>
      <c r="G22" s="157"/>
      <c r="H22" s="159"/>
    </row>
    <row r="23" spans="1:8">
      <c r="A23" s="154" t="s">
        <v>24703</v>
      </c>
      <c r="B23" s="155" t="s">
        <v>24703</v>
      </c>
      <c r="C23" s="156" t="s">
        <v>24806</v>
      </c>
      <c r="D23" s="157">
        <v>54</v>
      </c>
      <c r="E23" s="158">
        <f>D23*$H$5*$H$2/1000</f>
        <v>6.5901600000000009</v>
      </c>
      <c r="F23" s="157"/>
      <c r="G23" s="157"/>
      <c r="H23" s="159"/>
    </row>
    <row r="24" spans="1:8">
      <c r="A24" s="154" t="s">
        <v>24805</v>
      </c>
      <c r="B24" s="155" t="s">
        <v>24703</v>
      </c>
      <c r="C24" s="155" t="s">
        <v>24804</v>
      </c>
      <c r="D24" s="157">
        <v>52</v>
      </c>
      <c r="E24" s="158">
        <f>D24*$H$5*$H$2/1000</f>
        <v>6.3460800000000006</v>
      </c>
      <c r="F24" s="157"/>
      <c r="G24" s="157"/>
      <c r="H24" s="159"/>
    </row>
    <row r="25" spans="1:8">
      <c r="A25" s="154" t="s">
        <v>24803</v>
      </c>
      <c r="B25" s="155" t="s">
        <v>24703</v>
      </c>
      <c r="C25" s="155" t="s">
        <v>24800</v>
      </c>
      <c r="D25" s="157">
        <v>47.5</v>
      </c>
      <c r="E25" s="158">
        <f>160*$H$2/1000</f>
        <v>4.3200000000000002E-2</v>
      </c>
      <c r="F25" s="157"/>
      <c r="G25" s="157"/>
      <c r="H25" s="159"/>
    </row>
    <row r="26" spans="1:8">
      <c r="A26" s="160" t="s">
        <v>24802</v>
      </c>
      <c r="B26" s="155" t="s">
        <v>24703</v>
      </c>
      <c r="C26" s="155" t="s">
        <v>24800</v>
      </c>
      <c r="D26" s="157">
        <v>47.5</v>
      </c>
      <c r="E26" s="158">
        <f>160*$H$2/1000</f>
        <v>4.3200000000000002E-2</v>
      </c>
      <c r="F26" s="157"/>
      <c r="G26" s="157"/>
      <c r="H26" s="159"/>
    </row>
    <row r="27" spans="1:8">
      <c r="A27" s="154" t="s">
        <v>24801</v>
      </c>
      <c r="B27" s="155" t="s">
        <v>24703</v>
      </c>
      <c r="C27" s="155" t="s">
        <v>24800</v>
      </c>
      <c r="D27" s="157">
        <v>47.5</v>
      </c>
      <c r="E27" s="158">
        <f>160*$H$2/1000</f>
        <v>4.3200000000000002E-2</v>
      </c>
      <c r="F27" s="157"/>
      <c r="G27" s="157"/>
      <c r="H27" s="159"/>
    </row>
    <row r="28" spans="1:8">
      <c r="A28" s="154" t="s">
        <v>24703</v>
      </c>
      <c r="B28" s="155" t="s">
        <v>24703</v>
      </c>
      <c r="C28" s="155" t="s">
        <v>24799</v>
      </c>
      <c r="D28" s="157">
        <v>46.6</v>
      </c>
      <c r="E28" s="158">
        <f>80*$H$2/1000</f>
        <v>2.1600000000000001E-2</v>
      </c>
      <c r="F28" s="157"/>
      <c r="G28" s="157"/>
      <c r="H28" s="159"/>
    </row>
    <row r="29" spans="1:8">
      <c r="A29" s="154" t="s">
        <v>24798</v>
      </c>
      <c r="B29" s="155" t="s">
        <v>24703</v>
      </c>
      <c r="C29" s="156" t="s">
        <v>24793</v>
      </c>
      <c r="D29" s="157">
        <v>43.1</v>
      </c>
      <c r="E29" s="158">
        <f>D29*$H$5*$H$2/1000</f>
        <v>5.2599240000000007</v>
      </c>
      <c r="F29" s="157"/>
      <c r="G29" s="157"/>
      <c r="H29" s="159"/>
    </row>
    <row r="30" spans="1:8">
      <c r="A30" s="154" t="s">
        <v>24703</v>
      </c>
      <c r="B30" s="155" t="s">
        <v>24703</v>
      </c>
      <c r="C30" s="155" t="s">
        <v>24796</v>
      </c>
      <c r="D30" s="157">
        <v>38.5</v>
      </c>
      <c r="E30" s="158">
        <f>D30*$H$5*$H$2/1000</f>
        <v>4.6985400000000004</v>
      </c>
      <c r="F30" s="157"/>
      <c r="G30" s="157"/>
      <c r="H30" s="159"/>
    </row>
    <row r="31" spans="1:8">
      <c r="A31" s="154" t="s">
        <v>24796</v>
      </c>
      <c r="B31" s="155" t="s">
        <v>24703</v>
      </c>
      <c r="C31" s="156" t="s">
        <v>24797</v>
      </c>
      <c r="D31" s="157">
        <v>38.5</v>
      </c>
      <c r="E31" s="158">
        <f>D31*$H$5*$H$2/1000</f>
        <v>4.6985400000000004</v>
      </c>
      <c r="F31" s="157"/>
      <c r="G31" s="157"/>
      <c r="H31" s="159"/>
    </row>
    <row r="32" spans="1:8">
      <c r="A32" s="154" t="s">
        <v>24703</v>
      </c>
      <c r="B32" s="155" t="s">
        <v>24703</v>
      </c>
      <c r="C32" s="155" t="s">
        <v>24796</v>
      </c>
      <c r="D32" s="157">
        <v>38.5</v>
      </c>
      <c r="E32" s="158">
        <f>D32*$H$5*$H$2/1000</f>
        <v>4.6985400000000004</v>
      </c>
      <c r="F32" s="157"/>
      <c r="G32" s="157"/>
      <c r="H32" s="159"/>
    </row>
    <row r="33" spans="1:8">
      <c r="A33" s="160" t="s">
        <v>24795</v>
      </c>
      <c r="B33" s="156" t="s">
        <v>24794</v>
      </c>
      <c r="C33" s="156" t="s">
        <v>24793</v>
      </c>
      <c r="D33" s="157">
        <v>34.6</v>
      </c>
      <c r="E33" s="158">
        <f>D33*$H$5*$H$2/1000</f>
        <v>4.2225840000000003</v>
      </c>
      <c r="F33" s="157"/>
      <c r="G33" s="157"/>
      <c r="H33" s="159"/>
    </row>
    <row r="34" spans="1:8">
      <c r="A34" s="154" t="s">
        <v>24703</v>
      </c>
      <c r="B34" s="155" t="s">
        <v>24703</v>
      </c>
      <c r="C34" s="155" t="s">
        <v>24792</v>
      </c>
      <c r="D34" s="157">
        <v>31.4</v>
      </c>
      <c r="E34" s="158">
        <f>D34*$H$5*$H$2/1000</f>
        <v>3.8320560000000001</v>
      </c>
      <c r="F34" s="157"/>
      <c r="G34" s="157"/>
      <c r="H34" s="159"/>
    </row>
    <row r="35" spans="1:8">
      <c r="A35" s="154" t="s">
        <v>24703</v>
      </c>
      <c r="B35" s="155" t="s">
        <v>24703</v>
      </c>
      <c r="C35" s="155" t="s">
        <v>24792</v>
      </c>
      <c r="D35" s="157">
        <v>31.4</v>
      </c>
      <c r="E35" s="158">
        <f>D35*$H$5*$H$2/1000</f>
        <v>3.8320560000000001</v>
      </c>
      <c r="F35" s="157"/>
      <c r="G35" s="157"/>
      <c r="H35" s="159"/>
    </row>
    <row r="36" spans="1:8" ht="25.5">
      <c r="A36" s="160" t="s">
        <v>24791</v>
      </c>
      <c r="B36" s="155" t="s">
        <v>24703</v>
      </c>
      <c r="C36" s="155" t="s">
        <v>24785</v>
      </c>
      <c r="D36" s="157">
        <v>27.5</v>
      </c>
      <c r="E36" s="158">
        <f>D36*$H$5*$H$2/1000</f>
        <v>3.3561000000000005</v>
      </c>
      <c r="F36" s="157"/>
      <c r="G36" s="157"/>
      <c r="H36" s="159"/>
    </row>
    <row r="37" spans="1:8">
      <c r="A37" s="154" t="s">
        <v>24703</v>
      </c>
      <c r="B37" s="155" t="s">
        <v>24703</v>
      </c>
      <c r="C37" s="155" t="s">
        <v>24790</v>
      </c>
      <c r="D37" s="157">
        <v>26</v>
      </c>
      <c r="E37" s="158">
        <f>D37*$H$5*$H$2/1000</f>
        <v>3.1730400000000003</v>
      </c>
      <c r="F37" s="157"/>
      <c r="G37" s="157"/>
      <c r="H37" s="159"/>
    </row>
    <row r="38" spans="1:8">
      <c r="A38" s="154" t="s">
        <v>24789</v>
      </c>
      <c r="B38" s="156" t="s">
        <v>24788</v>
      </c>
      <c r="C38" s="156" t="s">
        <v>24787</v>
      </c>
      <c r="D38" s="157">
        <v>25</v>
      </c>
      <c r="E38" s="158">
        <f>D38*$H$5*$H$2/1000</f>
        <v>3.0510000000000002</v>
      </c>
      <c r="F38" s="157"/>
      <c r="G38" s="157"/>
      <c r="H38" s="159"/>
    </row>
    <row r="39" spans="1:8">
      <c r="A39" s="154" t="s">
        <v>24786</v>
      </c>
      <c r="B39" s="155" t="s">
        <v>24703</v>
      </c>
      <c r="C39" s="155" t="s">
        <v>24785</v>
      </c>
      <c r="D39" s="157">
        <v>24.7</v>
      </c>
      <c r="E39" s="165">
        <f>D39*$H$5*$H$3/1000</f>
        <v>2.7911000000000004E-3</v>
      </c>
      <c r="F39" s="157"/>
      <c r="G39" s="157"/>
      <c r="H39" s="159"/>
    </row>
    <row r="40" spans="1:8">
      <c r="A40" s="154" t="s">
        <v>24703</v>
      </c>
      <c r="B40" s="155" t="s">
        <v>24703</v>
      </c>
      <c r="C40" s="155" t="s">
        <v>24785</v>
      </c>
      <c r="D40" s="157">
        <v>24.7</v>
      </c>
      <c r="E40" s="158">
        <f>D40*$H$5*$H$2/1000</f>
        <v>3.0143879999999998</v>
      </c>
      <c r="F40" s="157"/>
      <c r="G40" s="157"/>
      <c r="H40" s="159"/>
    </row>
    <row r="41" spans="1:8">
      <c r="A41" s="154" t="s">
        <v>24784</v>
      </c>
      <c r="B41" s="155" t="s">
        <v>24703</v>
      </c>
      <c r="C41" s="156" t="s">
        <v>24708</v>
      </c>
      <c r="D41" s="157">
        <v>24.6</v>
      </c>
      <c r="E41" s="158">
        <f>D41*$H$5*$H$2/1000</f>
        <v>3.0021840000000002</v>
      </c>
      <c r="F41" s="157"/>
      <c r="G41" s="157"/>
      <c r="H41" s="159"/>
    </row>
    <row r="42" spans="1:8">
      <c r="A42" s="154" t="s">
        <v>24703</v>
      </c>
      <c r="B42" s="155" t="s">
        <v>24703</v>
      </c>
      <c r="C42" s="155" t="s">
        <v>24783</v>
      </c>
      <c r="D42" s="157">
        <v>21.6</v>
      </c>
      <c r="E42" s="158">
        <f>D42*$H$5*$H$2/1000</f>
        <v>2.6360640000000002</v>
      </c>
      <c r="F42" s="157"/>
      <c r="G42" s="157"/>
      <c r="H42" s="159"/>
    </row>
    <row r="43" spans="1:8">
      <c r="A43" s="154" t="s">
        <v>24703</v>
      </c>
      <c r="B43" s="155" t="s">
        <v>24703</v>
      </c>
      <c r="C43" s="156" t="s">
        <v>24781</v>
      </c>
      <c r="D43" s="157">
        <v>21.2</v>
      </c>
      <c r="E43" s="158">
        <f>D43*$H$5*$H$2/1000</f>
        <v>2.5872480000000002</v>
      </c>
      <c r="F43" s="157"/>
      <c r="G43" s="157"/>
      <c r="H43" s="159"/>
    </row>
    <row r="44" spans="1:8">
      <c r="A44" s="154" t="s">
        <v>24782</v>
      </c>
      <c r="B44" s="155" t="s">
        <v>24703</v>
      </c>
      <c r="C44" s="155" t="s">
        <v>24780</v>
      </c>
      <c r="D44" s="157">
        <v>21.2</v>
      </c>
      <c r="E44" s="158">
        <f>D44*$H$5*$H$2/1000</f>
        <v>2.5872480000000002</v>
      </c>
      <c r="F44" s="157"/>
      <c r="G44" s="157"/>
      <c r="H44" s="159"/>
    </row>
    <row r="45" spans="1:8">
      <c r="A45" s="154" t="s">
        <v>24703</v>
      </c>
      <c r="B45" s="155" t="s">
        <v>24703</v>
      </c>
      <c r="C45" s="156" t="s">
        <v>24781</v>
      </c>
      <c r="D45" s="157">
        <v>21.2</v>
      </c>
      <c r="E45" s="158">
        <f>D45*$H$5*$H$2/1000</f>
        <v>2.5872480000000002</v>
      </c>
      <c r="F45" s="157"/>
      <c r="G45" s="157"/>
      <c r="H45" s="159"/>
    </row>
    <row r="46" spans="1:8">
      <c r="A46" s="154" t="s">
        <v>24703</v>
      </c>
      <c r="B46" s="155" t="s">
        <v>24703</v>
      </c>
      <c r="C46" s="155" t="s">
        <v>24780</v>
      </c>
      <c r="D46" s="157">
        <v>21.2</v>
      </c>
      <c r="E46" s="158">
        <f>D46*$H$5*$H$2/1000</f>
        <v>2.5872480000000002</v>
      </c>
      <c r="F46" s="157"/>
      <c r="G46" s="157"/>
      <c r="H46" s="159"/>
    </row>
    <row r="47" spans="1:8">
      <c r="A47" s="154" t="s">
        <v>24779</v>
      </c>
      <c r="B47" s="155" t="s">
        <v>24703</v>
      </c>
      <c r="C47" s="156" t="s">
        <v>24778</v>
      </c>
      <c r="D47" s="157">
        <v>19.899999999999999</v>
      </c>
      <c r="E47" s="158">
        <f>D47*$H$5*$H$2/1000</f>
        <v>2.4285960000000002</v>
      </c>
      <c r="F47" s="157"/>
      <c r="G47" s="157"/>
      <c r="H47" s="159"/>
    </row>
    <row r="48" spans="1:8">
      <c r="A48" s="154" t="s">
        <v>24703</v>
      </c>
      <c r="B48" s="155" t="s">
        <v>24703</v>
      </c>
      <c r="C48" s="155" t="s">
        <v>24777</v>
      </c>
      <c r="D48" s="157">
        <v>19.399999999999999</v>
      </c>
      <c r="E48" s="158">
        <f>D48*$H$5*$H$2/1000</f>
        <v>2.3675760000000001</v>
      </c>
      <c r="F48" s="157"/>
      <c r="G48" s="157"/>
      <c r="H48" s="159"/>
    </row>
    <row r="49" spans="1:8">
      <c r="A49" s="154" t="s">
        <v>24703</v>
      </c>
      <c r="B49" s="155" t="s">
        <v>24703</v>
      </c>
      <c r="C49" s="155" t="s">
        <v>24776</v>
      </c>
      <c r="D49" s="157">
        <v>17.600000000000001</v>
      </c>
      <c r="E49" s="158">
        <f>D49*$H$5*$H$2/1000</f>
        <v>2.1479040000000005</v>
      </c>
      <c r="F49" s="157"/>
      <c r="G49" s="157"/>
      <c r="H49" s="159"/>
    </row>
    <row r="50" spans="1:8">
      <c r="A50" s="154" t="s">
        <v>24703</v>
      </c>
      <c r="B50" s="155" t="s">
        <v>24703</v>
      </c>
      <c r="C50" s="155" t="s">
        <v>24775</v>
      </c>
      <c r="D50" s="157">
        <v>16.100000000000001</v>
      </c>
      <c r="E50" s="158">
        <f>D50*$H$5*$H$2/1000</f>
        <v>1.9648440000000003</v>
      </c>
      <c r="F50" s="157"/>
      <c r="G50" s="157"/>
      <c r="H50" s="159"/>
    </row>
    <row r="51" spans="1:8">
      <c r="A51" s="154" t="s">
        <v>24774</v>
      </c>
      <c r="B51" s="155" t="s">
        <v>24703</v>
      </c>
      <c r="C51" s="156" t="s">
        <v>24708</v>
      </c>
      <c r="D51" s="157">
        <v>15.8</v>
      </c>
      <c r="E51" s="158">
        <f>D51*$H$5*$H$2/1000</f>
        <v>1.9282320000000002</v>
      </c>
      <c r="F51" s="157"/>
      <c r="G51" s="157"/>
      <c r="H51" s="159"/>
    </row>
    <row r="52" spans="1:8">
      <c r="A52" s="154" t="s">
        <v>24703</v>
      </c>
      <c r="B52" s="155" t="s">
        <v>24703</v>
      </c>
      <c r="C52" s="155" t="s">
        <v>24767</v>
      </c>
      <c r="D52" s="157">
        <v>15.1</v>
      </c>
      <c r="E52" s="158">
        <f>D52*$H$5*$H$3/1000</f>
        <v>1.7063E-3</v>
      </c>
      <c r="F52" s="157"/>
      <c r="G52" s="157"/>
      <c r="H52" s="159"/>
    </row>
    <row r="53" spans="1:8">
      <c r="A53" s="154" t="s">
        <v>24703</v>
      </c>
      <c r="B53" s="155" t="s">
        <v>24703</v>
      </c>
      <c r="C53" s="155" t="s">
        <v>24767</v>
      </c>
      <c r="D53" s="157">
        <v>15.1</v>
      </c>
      <c r="E53" s="158">
        <f>D53*$H$5*$H$2/1000</f>
        <v>1.8428040000000001</v>
      </c>
      <c r="F53" s="157"/>
      <c r="G53" s="157"/>
      <c r="H53" s="159"/>
    </row>
    <row r="54" spans="1:8">
      <c r="A54" s="154" t="s">
        <v>24703</v>
      </c>
      <c r="B54" s="155" t="s">
        <v>24703</v>
      </c>
      <c r="C54" s="155" t="s">
        <v>24767</v>
      </c>
      <c r="D54" s="157">
        <v>15.1</v>
      </c>
      <c r="E54" s="158">
        <f>D54*$H$5*$H$2/1000</f>
        <v>1.8428040000000001</v>
      </c>
      <c r="F54" s="157"/>
      <c r="G54" s="157"/>
      <c r="H54" s="159"/>
    </row>
    <row r="55" spans="1:8">
      <c r="A55" s="154" t="s">
        <v>24703</v>
      </c>
      <c r="B55" s="155" t="s">
        <v>24703</v>
      </c>
      <c r="C55" s="155" t="s">
        <v>24767</v>
      </c>
      <c r="D55" s="157">
        <v>15.1</v>
      </c>
      <c r="E55" s="158">
        <f>D55*$H$5*$H$2/1000</f>
        <v>1.8428040000000001</v>
      </c>
      <c r="F55" s="157"/>
      <c r="G55" s="157"/>
      <c r="H55" s="159"/>
    </row>
    <row r="56" spans="1:8">
      <c r="A56" s="154" t="s">
        <v>24773</v>
      </c>
      <c r="B56" s="155" t="s">
        <v>24772</v>
      </c>
      <c r="C56" s="155" t="s">
        <v>24767</v>
      </c>
      <c r="D56" s="157">
        <v>15.1</v>
      </c>
      <c r="E56" s="158">
        <f>D56*$H$5*$H$2/1000</f>
        <v>1.8428040000000001</v>
      </c>
      <c r="F56" s="157"/>
      <c r="G56" s="157"/>
      <c r="H56" s="159"/>
    </row>
    <row r="57" spans="1:8">
      <c r="A57" s="160" t="s">
        <v>24741</v>
      </c>
      <c r="B57" s="155" t="s">
        <v>24703</v>
      </c>
      <c r="C57" s="156" t="s">
        <v>24708</v>
      </c>
      <c r="D57" s="157">
        <v>15.1</v>
      </c>
      <c r="E57" s="158">
        <f>D57*$H$5*$H$2/1000</f>
        <v>1.8428040000000001</v>
      </c>
      <c r="F57" s="157"/>
      <c r="G57" s="157"/>
      <c r="H57" s="159"/>
    </row>
    <row r="58" spans="1:8">
      <c r="A58" s="154" t="s">
        <v>24703</v>
      </c>
      <c r="B58" s="155" t="s">
        <v>24703</v>
      </c>
      <c r="C58" s="156" t="s">
        <v>24771</v>
      </c>
      <c r="D58" s="157">
        <v>15.1</v>
      </c>
      <c r="E58" s="158">
        <f>D58*$H$5*$H$2/1000</f>
        <v>1.8428040000000001</v>
      </c>
      <c r="F58" s="157"/>
      <c r="G58" s="157"/>
      <c r="H58" s="159"/>
    </row>
    <row r="59" spans="1:8">
      <c r="A59" s="154" t="s">
        <v>24703</v>
      </c>
      <c r="B59" s="155" t="s">
        <v>24769</v>
      </c>
      <c r="C59" s="156" t="s">
        <v>24745</v>
      </c>
      <c r="D59" s="157">
        <v>15.1</v>
      </c>
      <c r="E59" s="158">
        <f>D59*$H$5*$H$2/1000</f>
        <v>1.8428040000000001</v>
      </c>
      <c r="F59" s="157"/>
      <c r="G59" s="157"/>
      <c r="H59" s="159"/>
    </row>
    <row r="60" spans="1:8">
      <c r="A60" s="154" t="s">
        <v>24770</v>
      </c>
      <c r="B60" s="155" t="s">
        <v>24703</v>
      </c>
      <c r="C60" s="156" t="s">
        <v>24747</v>
      </c>
      <c r="D60" s="157">
        <v>15.1</v>
      </c>
      <c r="E60" s="158">
        <f>D60*$H$5*$H$2/1000</f>
        <v>1.8428040000000001</v>
      </c>
      <c r="F60" s="157"/>
      <c r="G60" s="157"/>
      <c r="H60" s="159"/>
    </row>
    <row r="61" spans="1:8">
      <c r="A61" s="154" t="s">
        <v>24703</v>
      </c>
      <c r="B61" s="155" t="s">
        <v>24703</v>
      </c>
      <c r="C61" s="155" t="s">
        <v>24767</v>
      </c>
      <c r="D61" s="157">
        <v>15.1</v>
      </c>
      <c r="E61" s="158">
        <f>D61*$H$5*$H$2/1000</f>
        <v>1.8428040000000001</v>
      </c>
      <c r="F61" s="157"/>
      <c r="G61" s="157"/>
      <c r="H61" s="159"/>
    </row>
    <row r="62" spans="1:8">
      <c r="A62" s="154" t="s">
        <v>24769</v>
      </c>
      <c r="B62" s="155" t="s">
        <v>24703</v>
      </c>
      <c r="C62" s="156" t="s">
        <v>24741</v>
      </c>
      <c r="D62" s="157">
        <v>15.1</v>
      </c>
      <c r="E62" s="158">
        <f>D62*$H$5*$H$2/1000</f>
        <v>1.8428040000000001</v>
      </c>
      <c r="F62" s="157"/>
      <c r="G62" s="157"/>
      <c r="H62" s="159"/>
    </row>
    <row r="63" spans="1:8">
      <c r="A63" s="154" t="s">
        <v>24768</v>
      </c>
      <c r="B63" s="155" t="s">
        <v>24703</v>
      </c>
      <c r="C63" s="156" t="s">
        <v>24747</v>
      </c>
      <c r="D63" s="157">
        <v>15.1</v>
      </c>
      <c r="E63" s="158">
        <f>D63*$H$5*$H$2/1000</f>
        <v>1.8428040000000001</v>
      </c>
      <c r="F63" s="157"/>
      <c r="G63" s="157"/>
      <c r="H63" s="159"/>
    </row>
    <row r="64" spans="1:8">
      <c r="A64" s="154" t="s">
        <v>24703</v>
      </c>
      <c r="B64" s="155" t="s">
        <v>24703</v>
      </c>
      <c r="C64" s="155" t="s">
        <v>24767</v>
      </c>
      <c r="D64" s="157">
        <v>15.1</v>
      </c>
      <c r="E64" s="158">
        <f>D64*$H$5*$H$2/1000</f>
        <v>1.8428040000000001</v>
      </c>
      <c r="F64" s="157"/>
      <c r="G64" s="157"/>
      <c r="H64" s="159"/>
    </row>
    <row r="65" spans="1:8">
      <c r="A65" s="154" t="s">
        <v>24703</v>
      </c>
      <c r="B65" s="155" t="s">
        <v>24703</v>
      </c>
      <c r="C65" s="155" t="s">
        <v>24767</v>
      </c>
      <c r="D65" s="157">
        <v>15.1</v>
      </c>
      <c r="E65" s="158">
        <f>D65*$H$5*$H$2/1000</f>
        <v>1.8428040000000001</v>
      </c>
      <c r="F65" s="157"/>
      <c r="G65" s="157"/>
      <c r="H65" s="159"/>
    </row>
    <row r="66" spans="1:8">
      <c r="A66" s="154" t="s">
        <v>24703</v>
      </c>
      <c r="B66" s="155" t="s">
        <v>24703</v>
      </c>
      <c r="C66" s="155" t="s">
        <v>24767</v>
      </c>
      <c r="D66" s="157">
        <v>15.1</v>
      </c>
      <c r="E66" s="158">
        <f>D66*$H$5*$H$2/1000</f>
        <v>1.8428040000000001</v>
      </c>
      <c r="F66" s="157"/>
      <c r="G66" s="157"/>
      <c r="H66" s="159"/>
    </row>
    <row r="67" spans="1:8">
      <c r="A67" s="154" t="s">
        <v>24703</v>
      </c>
      <c r="B67" s="155" t="s">
        <v>24703</v>
      </c>
      <c r="C67" s="155" t="s">
        <v>24746</v>
      </c>
      <c r="D67" s="157">
        <v>15.1</v>
      </c>
      <c r="E67" s="158">
        <f>D67*$H$5*$H$2/1000</f>
        <v>1.8428040000000001</v>
      </c>
      <c r="F67" s="157"/>
      <c r="G67" s="157"/>
      <c r="H67" s="159"/>
    </row>
    <row r="68" spans="1:8">
      <c r="A68" s="154" t="s">
        <v>24703</v>
      </c>
      <c r="B68" s="155" t="s">
        <v>24703</v>
      </c>
      <c r="C68" s="156" t="s">
        <v>24747</v>
      </c>
      <c r="D68" s="157">
        <v>15.1</v>
      </c>
      <c r="E68" s="158">
        <f>D68*$H$5*$H$3/1000</f>
        <v>1.7063E-3</v>
      </c>
      <c r="F68" s="157"/>
      <c r="G68" s="157"/>
      <c r="H68" s="159"/>
    </row>
    <row r="69" spans="1:8">
      <c r="A69" s="154" t="s">
        <v>24703</v>
      </c>
      <c r="B69" s="155" t="s">
        <v>24703</v>
      </c>
      <c r="C69" s="155" t="s">
        <v>24767</v>
      </c>
      <c r="D69" s="157">
        <v>15.1</v>
      </c>
      <c r="E69" s="158">
        <f>D69*$H$5*$H$2/1000</f>
        <v>1.8428040000000001</v>
      </c>
      <c r="F69" s="157"/>
      <c r="G69" s="157"/>
      <c r="H69" s="159"/>
    </row>
    <row r="70" spans="1:8">
      <c r="A70" s="154" t="s">
        <v>24750</v>
      </c>
      <c r="B70" s="155" t="s">
        <v>24703</v>
      </c>
      <c r="C70" s="156" t="s">
        <v>24747</v>
      </c>
      <c r="D70" s="157">
        <v>15.1</v>
      </c>
      <c r="E70" s="158">
        <f>D70*$H$5*$H$2/1000</f>
        <v>1.8428040000000001</v>
      </c>
      <c r="F70" s="157"/>
      <c r="G70" s="157"/>
      <c r="H70" s="159"/>
    </row>
    <row r="71" spans="1:8">
      <c r="A71" s="154" t="s">
        <v>24703</v>
      </c>
      <c r="B71" s="155" t="s">
        <v>24703</v>
      </c>
      <c r="C71" s="156" t="s">
        <v>24764</v>
      </c>
      <c r="D71" s="157">
        <v>14.4</v>
      </c>
      <c r="E71" s="158">
        <f>D71*$H$5*$H$2/1000</f>
        <v>1.7573760000000003</v>
      </c>
      <c r="F71" s="157"/>
      <c r="G71" s="157"/>
      <c r="H71" s="159"/>
    </row>
    <row r="72" spans="1:8">
      <c r="A72" s="154" t="s">
        <v>24766</v>
      </c>
      <c r="B72" s="155" t="s">
        <v>24703</v>
      </c>
      <c r="C72" s="156" t="s">
        <v>24764</v>
      </c>
      <c r="D72" s="157">
        <v>14.4</v>
      </c>
      <c r="E72" s="158">
        <f>D72*$H$5*$H$2/1000</f>
        <v>1.7573760000000003</v>
      </c>
      <c r="F72" s="157"/>
      <c r="G72" s="157"/>
      <c r="H72" s="159"/>
    </row>
    <row r="73" spans="1:8">
      <c r="A73" s="160" t="s">
        <v>24765</v>
      </c>
      <c r="B73" s="155" t="s">
        <v>24703</v>
      </c>
      <c r="C73" s="156" t="s">
        <v>24764</v>
      </c>
      <c r="D73" s="157">
        <v>14.4</v>
      </c>
      <c r="E73" s="158">
        <f>D73*$H$5*$H$2/1000</f>
        <v>1.7573760000000003</v>
      </c>
      <c r="F73" s="157"/>
      <c r="G73" s="157"/>
      <c r="H73" s="159"/>
    </row>
    <row r="74" spans="1:8">
      <c r="A74" s="154" t="s">
        <v>24703</v>
      </c>
      <c r="B74" s="155" t="s">
        <v>24703</v>
      </c>
      <c r="C74" s="156" t="s">
        <v>24764</v>
      </c>
      <c r="D74" s="157">
        <v>14.4</v>
      </c>
      <c r="E74" s="158">
        <f>D74*$H$5*$H$2/1000</f>
        <v>1.7573760000000003</v>
      </c>
      <c r="F74" s="157"/>
      <c r="G74" s="157"/>
      <c r="H74" s="159"/>
    </row>
    <row r="75" spans="1:8">
      <c r="A75" s="154" t="s">
        <v>24763</v>
      </c>
      <c r="B75" s="155" t="s">
        <v>24703</v>
      </c>
      <c r="C75" s="156" t="s">
        <v>24706</v>
      </c>
      <c r="D75" s="157">
        <v>13.9</v>
      </c>
      <c r="E75" s="158">
        <f>D75*$H$5*$H$2/1000</f>
        <v>1.6963560000000002</v>
      </c>
      <c r="F75" s="157"/>
      <c r="G75" s="157"/>
      <c r="H75" s="159"/>
    </row>
    <row r="76" spans="1:8">
      <c r="A76" s="154" t="s">
        <v>24762</v>
      </c>
      <c r="B76" s="155" t="s">
        <v>24703</v>
      </c>
      <c r="C76" s="156" t="s">
        <v>24708</v>
      </c>
      <c r="D76" s="157">
        <v>12.9</v>
      </c>
      <c r="E76" s="158">
        <f>D76*$H$5*$H$2/1000</f>
        <v>1.5743160000000003</v>
      </c>
      <c r="F76" s="157"/>
      <c r="G76" s="157"/>
      <c r="H76" s="159"/>
    </row>
    <row r="77" spans="1:8">
      <c r="A77" s="154" t="s">
        <v>24761</v>
      </c>
      <c r="B77" s="155" t="s">
        <v>24703</v>
      </c>
      <c r="C77" s="156" t="s">
        <v>24702</v>
      </c>
      <c r="D77" s="157">
        <v>12.8</v>
      </c>
      <c r="E77" s="158">
        <f>D77*$H$5*$H$2/1000</f>
        <v>1.5621120000000004</v>
      </c>
      <c r="F77" s="157"/>
      <c r="G77" s="157"/>
      <c r="H77" s="159"/>
    </row>
    <row r="78" spans="1:8">
      <c r="A78" s="154" t="s">
        <v>24760</v>
      </c>
      <c r="B78" s="155" t="s">
        <v>24703</v>
      </c>
      <c r="C78" s="156" t="s">
        <v>24708</v>
      </c>
      <c r="D78" s="157">
        <v>12.1</v>
      </c>
      <c r="E78" s="158">
        <f>D78*$H$5*$H$2/1000</f>
        <v>1.4766839999999999</v>
      </c>
      <c r="F78" s="157"/>
      <c r="G78" s="157"/>
      <c r="H78" s="159"/>
    </row>
    <row r="79" spans="1:8">
      <c r="A79" s="160" t="s">
        <v>24759</v>
      </c>
      <c r="B79" s="155" t="s">
        <v>24703</v>
      </c>
      <c r="C79" s="156" t="s">
        <v>24702</v>
      </c>
      <c r="D79" s="157">
        <v>12.1</v>
      </c>
      <c r="E79" s="158">
        <f>D79*$H$5*$H$2/1000</f>
        <v>1.4766839999999999</v>
      </c>
      <c r="F79" s="157"/>
      <c r="G79" s="157"/>
      <c r="H79" s="159"/>
    </row>
    <row r="80" spans="1:8">
      <c r="A80" s="154" t="s">
        <v>24758</v>
      </c>
      <c r="B80" s="155" t="s">
        <v>24703</v>
      </c>
      <c r="C80" s="156" t="s">
        <v>24702</v>
      </c>
      <c r="D80" s="157">
        <v>11.7</v>
      </c>
      <c r="E80" s="158">
        <f>D80*$H$5*$H$2/1000</f>
        <v>1.4278679999999999</v>
      </c>
      <c r="F80" s="157"/>
      <c r="G80" s="157"/>
      <c r="H80" s="159"/>
    </row>
    <row r="81" spans="1:8">
      <c r="A81" s="154" t="s">
        <v>24703</v>
      </c>
      <c r="B81" s="155" t="s">
        <v>24757</v>
      </c>
      <c r="C81" s="156" t="s">
        <v>24706</v>
      </c>
      <c r="D81" s="157">
        <v>9.4</v>
      </c>
      <c r="E81" s="158">
        <f>D81*$H$5*$H$2/1000</f>
        <v>1.1471760000000002</v>
      </c>
      <c r="F81" s="157"/>
      <c r="G81" s="157"/>
      <c r="H81" s="159"/>
    </row>
    <row r="82" spans="1:8">
      <c r="A82" s="154" t="s">
        <v>24703</v>
      </c>
      <c r="B82" s="155" t="s">
        <v>24703</v>
      </c>
      <c r="C82" s="155" t="s">
        <v>24756</v>
      </c>
      <c r="D82" s="157">
        <v>9.3000000000000007</v>
      </c>
      <c r="E82" s="158">
        <f>D82*$H$5*$H$2/1000</f>
        <v>1.1349720000000003</v>
      </c>
      <c r="F82" s="157"/>
      <c r="G82" s="157"/>
      <c r="H82" s="159"/>
    </row>
    <row r="83" spans="1:8">
      <c r="A83" s="154" t="s">
        <v>24703</v>
      </c>
      <c r="B83" s="155" t="s">
        <v>24703</v>
      </c>
      <c r="C83" s="156" t="s">
        <v>24708</v>
      </c>
      <c r="D83" s="157">
        <v>9.1</v>
      </c>
      <c r="E83" s="158">
        <f>D83*$H$5*$H$2/1000</f>
        <v>1.1105640000000001</v>
      </c>
      <c r="F83" s="157"/>
      <c r="G83" s="157"/>
      <c r="H83" s="159"/>
    </row>
    <row r="84" spans="1:8">
      <c r="A84" s="154" t="s">
        <v>24703</v>
      </c>
      <c r="B84" s="155" t="s">
        <v>24703</v>
      </c>
      <c r="C84" s="156" t="s">
        <v>24702</v>
      </c>
      <c r="D84" s="157">
        <v>9.1</v>
      </c>
      <c r="E84" s="158">
        <f>D84*$H$5*$H$2/1000</f>
        <v>1.1105640000000001</v>
      </c>
      <c r="F84" s="157"/>
      <c r="G84" s="157"/>
      <c r="H84" s="159"/>
    </row>
    <row r="85" spans="1:8">
      <c r="A85" s="154" t="s">
        <v>24703</v>
      </c>
      <c r="B85" s="155" t="s">
        <v>24703</v>
      </c>
      <c r="C85" s="156" t="s">
        <v>24728</v>
      </c>
      <c r="D85" s="157">
        <v>9.1</v>
      </c>
      <c r="E85" s="158">
        <f>D85*$H$5*$H$2/1000</f>
        <v>1.1105640000000001</v>
      </c>
      <c r="F85" s="157"/>
      <c r="G85" s="157"/>
      <c r="H85" s="159"/>
    </row>
    <row r="86" spans="1:8">
      <c r="A86" s="154" t="s">
        <v>24703</v>
      </c>
      <c r="B86" s="155" t="s">
        <v>24703</v>
      </c>
      <c r="C86" s="156" t="s">
        <v>24702</v>
      </c>
      <c r="D86" s="157">
        <v>9.1</v>
      </c>
      <c r="E86" s="158">
        <f>D86*$H$5*$H$2/1000</f>
        <v>1.1105640000000001</v>
      </c>
      <c r="F86" s="157"/>
      <c r="G86" s="157"/>
      <c r="H86" s="159"/>
    </row>
    <row r="87" spans="1:8">
      <c r="A87" s="154" t="s">
        <v>24703</v>
      </c>
      <c r="B87" s="155" t="s">
        <v>24703</v>
      </c>
      <c r="C87" s="156" t="s">
        <v>24708</v>
      </c>
      <c r="D87" s="157">
        <v>9.1</v>
      </c>
      <c r="E87" s="158">
        <f>D87*$H$5*$H$2/1000</f>
        <v>1.1105640000000001</v>
      </c>
      <c r="F87" s="157"/>
      <c r="G87" s="157"/>
      <c r="H87" s="159"/>
    </row>
    <row r="88" spans="1:8">
      <c r="A88" s="160" t="s">
        <v>24755</v>
      </c>
      <c r="B88" s="155" t="s">
        <v>24703</v>
      </c>
      <c r="C88" s="156" t="s">
        <v>24702</v>
      </c>
      <c r="D88" s="157">
        <v>9.1</v>
      </c>
      <c r="E88" s="158">
        <f>D88*$H$5*$H$2/1000</f>
        <v>1.1105640000000001</v>
      </c>
      <c r="F88" s="157"/>
      <c r="G88" s="157"/>
      <c r="H88" s="159"/>
    </row>
    <row r="89" spans="1:8">
      <c r="A89" s="154" t="s">
        <v>24703</v>
      </c>
      <c r="B89" s="155" t="s">
        <v>24703</v>
      </c>
      <c r="C89" s="156" t="s">
        <v>24708</v>
      </c>
      <c r="D89" s="157">
        <v>9.1</v>
      </c>
      <c r="E89" s="158">
        <f>D89*$H$5*$H$2/1000</f>
        <v>1.1105640000000001</v>
      </c>
      <c r="F89" s="157"/>
      <c r="G89" s="157"/>
      <c r="H89" s="159"/>
    </row>
    <row r="90" spans="1:8">
      <c r="A90" s="154" t="s">
        <v>24703</v>
      </c>
      <c r="B90" s="155" t="s">
        <v>24703</v>
      </c>
      <c r="C90" s="156" t="s">
        <v>24708</v>
      </c>
      <c r="D90" s="157">
        <v>9.1</v>
      </c>
      <c r="E90" s="158">
        <f>D90*$H$5*$H$2/1000</f>
        <v>1.1105640000000001</v>
      </c>
      <c r="F90" s="157"/>
      <c r="G90" s="157"/>
      <c r="H90" s="159"/>
    </row>
    <row r="91" spans="1:8">
      <c r="A91" s="154" t="s">
        <v>24703</v>
      </c>
      <c r="B91" s="155" t="s">
        <v>24703</v>
      </c>
      <c r="C91" s="156" t="s">
        <v>24702</v>
      </c>
      <c r="D91" s="157">
        <v>9.1</v>
      </c>
      <c r="E91" s="158">
        <f>D91*$H$5*$H$2/1000</f>
        <v>1.1105640000000001</v>
      </c>
      <c r="F91" s="157"/>
      <c r="G91" s="157"/>
      <c r="H91" s="159"/>
    </row>
    <row r="92" spans="1:8">
      <c r="A92" s="154" t="s">
        <v>24703</v>
      </c>
      <c r="B92" s="155" t="s">
        <v>24703</v>
      </c>
      <c r="C92" s="156" t="s">
        <v>24708</v>
      </c>
      <c r="D92" s="157">
        <v>9.1</v>
      </c>
      <c r="E92" s="158">
        <f>D92*$H$5*$H$2/1000</f>
        <v>1.1105640000000001</v>
      </c>
      <c r="F92" s="157"/>
      <c r="G92" s="157"/>
      <c r="H92" s="159"/>
    </row>
    <row r="93" spans="1:8">
      <c r="A93" s="154" t="s">
        <v>24703</v>
      </c>
      <c r="B93" s="155" t="s">
        <v>24703</v>
      </c>
      <c r="C93" s="156" t="s">
        <v>24754</v>
      </c>
      <c r="D93" s="157">
        <v>9.1</v>
      </c>
      <c r="E93" s="158">
        <f>D93*$H$5*$H$2/1000</f>
        <v>1.1105640000000001</v>
      </c>
      <c r="F93" s="157"/>
      <c r="G93" s="157"/>
      <c r="H93" s="159"/>
    </row>
    <row r="94" spans="1:8">
      <c r="A94" s="160" t="s">
        <v>24753</v>
      </c>
      <c r="B94" s="155" t="s">
        <v>24703</v>
      </c>
      <c r="C94" s="156" t="s">
        <v>24708</v>
      </c>
      <c r="D94" s="157">
        <v>9.1</v>
      </c>
      <c r="E94" s="158">
        <f>D94*$H$5*$H$2/1000</f>
        <v>1.1105640000000001</v>
      </c>
      <c r="F94" s="157"/>
      <c r="G94" s="157"/>
      <c r="H94" s="159"/>
    </row>
    <row r="95" spans="1:8">
      <c r="A95" s="154" t="s">
        <v>24703</v>
      </c>
      <c r="B95" s="155" t="s">
        <v>24703</v>
      </c>
      <c r="C95" s="156" t="s">
        <v>24708</v>
      </c>
      <c r="D95" s="157">
        <v>9.1</v>
      </c>
      <c r="E95" s="158">
        <f>D95*$H$5*$H$2/1000</f>
        <v>1.1105640000000001</v>
      </c>
      <c r="F95" s="157"/>
      <c r="G95" s="157"/>
      <c r="H95" s="159"/>
    </row>
    <row r="96" spans="1:8">
      <c r="A96" s="154" t="s">
        <v>24703</v>
      </c>
      <c r="B96" s="155" t="s">
        <v>24703</v>
      </c>
      <c r="C96" s="156" t="s">
        <v>24706</v>
      </c>
      <c r="D96" s="157">
        <v>9.1</v>
      </c>
      <c r="E96" s="158">
        <f>D96*$H$5*$H$2/1000</f>
        <v>1.1105640000000001</v>
      </c>
      <c r="F96" s="157"/>
      <c r="G96" s="157"/>
      <c r="H96" s="159"/>
    </row>
    <row r="97" spans="1:8">
      <c r="A97" s="154" t="s">
        <v>24703</v>
      </c>
      <c r="B97" s="155" t="s">
        <v>24752</v>
      </c>
      <c r="C97" s="156" t="s">
        <v>24702</v>
      </c>
      <c r="D97" s="157">
        <v>9.1</v>
      </c>
      <c r="E97" s="158">
        <f>D97*$H$5*$H$2/1000</f>
        <v>1.1105640000000001</v>
      </c>
      <c r="F97" s="157"/>
      <c r="G97" s="157"/>
      <c r="H97" s="159"/>
    </row>
    <row r="98" spans="1:8">
      <c r="A98" s="154" t="s">
        <v>24703</v>
      </c>
      <c r="B98" s="155" t="s">
        <v>24703</v>
      </c>
      <c r="C98" s="156" t="s">
        <v>24706</v>
      </c>
      <c r="D98" s="157">
        <v>9.1</v>
      </c>
      <c r="E98" s="158">
        <f>D98*$H$5*$H$2/1000</f>
        <v>1.1105640000000001</v>
      </c>
      <c r="F98" s="157"/>
      <c r="G98" s="157"/>
      <c r="H98" s="159"/>
    </row>
    <row r="99" spans="1:8">
      <c r="A99" s="154" t="s">
        <v>24703</v>
      </c>
      <c r="B99" s="155" t="s">
        <v>24703</v>
      </c>
      <c r="C99" s="155" t="s">
        <v>24751</v>
      </c>
      <c r="D99" s="157">
        <v>8.9</v>
      </c>
      <c r="E99" s="158">
        <f>D99*$H$5*$H$2/1000</f>
        <v>1.0861560000000001</v>
      </c>
      <c r="F99" s="157"/>
      <c r="G99" s="157"/>
      <c r="H99" s="159"/>
    </row>
    <row r="100" spans="1:8">
      <c r="A100" s="154" t="s">
        <v>24750</v>
      </c>
      <c r="B100" s="155" t="s">
        <v>24703</v>
      </c>
      <c r="C100" s="156" t="s">
        <v>24741</v>
      </c>
      <c r="D100" s="157">
        <v>8.5</v>
      </c>
      <c r="E100" s="158">
        <f>D100*$H$5*$H$2/1000</f>
        <v>1.0373400000000002</v>
      </c>
      <c r="F100" s="157"/>
      <c r="G100" s="157"/>
      <c r="H100" s="159"/>
    </row>
    <row r="101" spans="1:8">
      <c r="A101" s="160" t="s">
        <v>24749</v>
      </c>
      <c r="B101" s="155" t="s">
        <v>24703</v>
      </c>
      <c r="C101" s="155" t="s">
        <v>24746</v>
      </c>
      <c r="D101" s="157">
        <v>8.5</v>
      </c>
      <c r="E101" s="158">
        <f>D101*$H$5*$H$2/1000</f>
        <v>1.0373400000000002</v>
      </c>
      <c r="F101" s="157"/>
      <c r="G101" s="157"/>
      <c r="H101" s="159"/>
    </row>
    <row r="102" spans="1:8">
      <c r="A102" s="160" t="s">
        <v>24748</v>
      </c>
      <c r="B102" s="155" t="s">
        <v>24703</v>
      </c>
      <c r="C102" s="156" t="s">
        <v>24747</v>
      </c>
      <c r="D102" s="157">
        <v>8.5</v>
      </c>
      <c r="E102" s="158">
        <f>D102*$H$5*$H$2/1000</f>
        <v>1.0373400000000002</v>
      </c>
      <c r="F102" s="157"/>
      <c r="G102" s="157"/>
      <c r="H102" s="159"/>
    </row>
    <row r="103" spans="1:8">
      <c r="A103" s="154" t="s">
        <v>24703</v>
      </c>
      <c r="B103" s="155" t="s">
        <v>24703</v>
      </c>
      <c r="C103" s="155" t="s">
        <v>24746</v>
      </c>
      <c r="D103" s="157">
        <v>8.5</v>
      </c>
      <c r="E103" s="158">
        <f>D103*$H$5*$H$2/1000</f>
        <v>1.0373400000000002</v>
      </c>
      <c r="F103" s="157"/>
      <c r="G103" s="157"/>
      <c r="H103" s="159"/>
    </row>
    <row r="104" spans="1:8">
      <c r="A104" s="154" t="s">
        <v>24703</v>
      </c>
      <c r="B104" s="155" t="s">
        <v>24703</v>
      </c>
      <c r="C104" s="156" t="s">
        <v>24745</v>
      </c>
      <c r="D104" s="157">
        <v>8.5</v>
      </c>
      <c r="E104" s="158">
        <f>D104*$H$5*$H$2/1000</f>
        <v>1.0373400000000002</v>
      </c>
      <c r="F104" s="157"/>
      <c r="G104" s="157"/>
      <c r="H104" s="159"/>
    </row>
    <row r="105" spans="1:8">
      <c r="A105" s="160" t="s">
        <v>24744</v>
      </c>
      <c r="B105" s="155" t="s">
        <v>24703</v>
      </c>
      <c r="C105" s="156" t="s">
        <v>24743</v>
      </c>
      <c r="D105" s="157">
        <v>8.4</v>
      </c>
      <c r="E105" s="158">
        <f>D105*$H$5*$H$2/1000</f>
        <v>1.0251360000000003</v>
      </c>
      <c r="F105" s="157"/>
      <c r="G105" s="157"/>
      <c r="H105" s="159"/>
    </row>
    <row r="106" spans="1:8">
      <c r="A106" s="154" t="s">
        <v>24742</v>
      </c>
      <c r="B106" s="155" t="s">
        <v>24703</v>
      </c>
      <c r="C106" s="156" t="s">
        <v>24741</v>
      </c>
      <c r="D106" s="157">
        <v>7.7</v>
      </c>
      <c r="E106" s="158">
        <f>D106*$H$5*$H$2/1000</f>
        <v>0.9397080000000001</v>
      </c>
      <c r="F106" s="157"/>
      <c r="G106" s="157"/>
      <c r="H106" s="159"/>
    </row>
    <row r="107" spans="1:8">
      <c r="A107" s="160" t="s">
        <v>24740</v>
      </c>
      <c r="B107" s="155" t="s">
        <v>24703</v>
      </c>
      <c r="C107" s="156" t="s">
        <v>24739</v>
      </c>
      <c r="D107" s="157">
        <v>7.7</v>
      </c>
      <c r="E107" s="158">
        <f>D107*$H$5*$H$2/1000</f>
        <v>0.9397080000000001</v>
      </c>
      <c r="F107" s="157"/>
      <c r="G107" s="157"/>
      <c r="H107" s="159"/>
    </row>
    <row r="108" spans="1:8">
      <c r="A108" s="154" t="s">
        <v>24738</v>
      </c>
      <c r="B108" s="155" t="s">
        <v>24703</v>
      </c>
      <c r="C108" s="156" t="s">
        <v>24702</v>
      </c>
      <c r="D108" s="157">
        <v>7.7</v>
      </c>
      <c r="E108" s="158">
        <f>D108*$H$5*$H$2/1000</f>
        <v>0.9397080000000001</v>
      </c>
      <c r="F108" s="157"/>
      <c r="G108" s="157"/>
      <c r="H108" s="159"/>
    </row>
    <row r="109" spans="1:8">
      <c r="A109" s="160" t="s">
        <v>24737</v>
      </c>
      <c r="B109" s="155" t="s">
        <v>24703</v>
      </c>
      <c r="C109" s="156" t="s">
        <v>24702</v>
      </c>
      <c r="D109" s="157">
        <v>7.5</v>
      </c>
      <c r="E109" s="158">
        <f>D109*$H$5*$H$2/1000</f>
        <v>0.91530000000000011</v>
      </c>
      <c r="F109" s="157"/>
      <c r="G109" s="157"/>
      <c r="H109" s="159"/>
    </row>
    <row r="110" spans="1:8">
      <c r="A110" s="154" t="s">
        <v>24736</v>
      </c>
      <c r="B110" s="155" t="s">
        <v>24703</v>
      </c>
      <c r="C110" s="155" t="s">
        <v>24734</v>
      </c>
      <c r="D110" s="157">
        <v>6.7</v>
      </c>
      <c r="E110" s="158">
        <f>D110*$H$5*$H$2/1000</f>
        <v>0.81766800000000017</v>
      </c>
      <c r="F110" s="157"/>
      <c r="G110" s="157"/>
      <c r="H110" s="159"/>
    </row>
    <row r="111" spans="1:8">
      <c r="A111" s="154" t="s">
        <v>24703</v>
      </c>
      <c r="B111" s="155" t="s">
        <v>24703</v>
      </c>
      <c r="C111" s="155" t="s">
        <v>24735</v>
      </c>
      <c r="D111" s="157">
        <v>6.7</v>
      </c>
      <c r="E111" s="158">
        <f>D111*$H$5*$H$2/1000</f>
        <v>0.81766800000000017</v>
      </c>
      <c r="F111" s="157"/>
      <c r="G111" s="157"/>
      <c r="H111" s="159"/>
    </row>
    <row r="112" spans="1:8">
      <c r="A112" s="154" t="s">
        <v>24703</v>
      </c>
      <c r="B112" s="155" t="s">
        <v>24703</v>
      </c>
      <c r="C112" s="155" t="s">
        <v>24734</v>
      </c>
      <c r="D112" s="157">
        <v>6.7</v>
      </c>
      <c r="E112" s="158">
        <f>D112*$H$5*$H$2/1000</f>
        <v>0.81766800000000017</v>
      </c>
      <c r="F112" s="157"/>
      <c r="G112" s="157"/>
      <c r="H112" s="159"/>
    </row>
    <row r="113" spans="1:8">
      <c r="A113" s="154" t="s">
        <v>24703</v>
      </c>
      <c r="B113" s="155" t="s">
        <v>24703</v>
      </c>
      <c r="C113" s="155" t="s">
        <v>24734</v>
      </c>
      <c r="D113" s="157">
        <v>6.7</v>
      </c>
      <c r="E113" s="158">
        <f>D113*$H$5*$H$2/1000</f>
        <v>0.81766800000000017</v>
      </c>
      <c r="F113" s="157"/>
      <c r="G113" s="157"/>
      <c r="H113" s="159"/>
    </row>
    <row r="114" spans="1:8">
      <c r="A114" s="154" t="s">
        <v>24703</v>
      </c>
      <c r="B114" s="155" t="s">
        <v>24703</v>
      </c>
      <c r="C114" s="155" t="s">
        <v>24734</v>
      </c>
      <c r="D114" s="157">
        <v>6.7</v>
      </c>
      <c r="E114" s="158">
        <f>D114*$H$5*$H$2/1000</f>
        <v>0.81766800000000017</v>
      </c>
      <c r="F114" s="157"/>
      <c r="G114" s="157"/>
      <c r="H114" s="159"/>
    </row>
    <row r="115" spans="1:8">
      <c r="A115" s="154" t="s">
        <v>24703</v>
      </c>
      <c r="B115" s="155" t="s">
        <v>24703</v>
      </c>
      <c r="C115" s="155" t="s">
        <v>24734</v>
      </c>
      <c r="D115" s="157">
        <v>6.7</v>
      </c>
      <c r="E115" s="158">
        <f>D115*$H$5*$H$2/1000</f>
        <v>0.81766800000000017</v>
      </c>
      <c r="F115" s="157"/>
      <c r="G115" s="157"/>
      <c r="H115" s="159"/>
    </row>
    <row r="116" spans="1:8">
      <c r="A116" s="154" t="s">
        <v>24703</v>
      </c>
      <c r="B116" s="155" t="s">
        <v>24703</v>
      </c>
      <c r="C116" s="155" t="s">
        <v>24734</v>
      </c>
      <c r="D116" s="157">
        <v>6.7</v>
      </c>
      <c r="E116" s="158">
        <f>D116*$H$5*$H$2/1000</f>
        <v>0.81766800000000017</v>
      </c>
      <c r="F116" s="157"/>
      <c r="G116" s="157"/>
      <c r="H116" s="159"/>
    </row>
    <row r="117" spans="1:8">
      <c r="A117" s="160" t="s">
        <v>24733</v>
      </c>
      <c r="B117" s="155" t="s">
        <v>24703</v>
      </c>
      <c r="C117" s="156" t="s">
        <v>24702</v>
      </c>
      <c r="D117" s="157">
        <v>6.5</v>
      </c>
      <c r="E117" s="158">
        <f>D117*$H$5*$H$2/1000</f>
        <v>0.79326000000000008</v>
      </c>
      <c r="F117" s="157"/>
      <c r="G117" s="157"/>
      <c r="H117" s="159"/>
    </row>
    <row r="118" spans="1:8">
      <c r="A118" s="160" t="s">
        <v>24733</v>
      </c>
      <c r="B118" s="155" t="s">
        <v>24703</v>
      </c>
      <c r="C118" s="156" t="s">
        <v>24702</v>
      </c>
      <c r="D118" s="157">
        <v>6.5</v>
      </c>
      <c r="E118" s="158">
        <f>D118*$H$5*$H$2/1000</f>
        <v>0.79326000000000008</v>
      </c>
      <c r="F118" s="157"/>
      <c r="G118" s="157"/>
      <c r="H118" s="159"/>
    </row>
    <row r="119" spans="1:8">
      <c r="A119" s="154" t="s">
        <v>24703</v>
      </c>
      <c r="B119" s="155" t="s">
        <v>24703</v>
      </c>
      <c r="C119" s="156" t="s">
        <v>24733</v>
      </c>
      <c r="D119" s="157">
        <v>6.5</v>
      </c>
      <c r="E119" s="158">
        <f>D119*$H$5*$H$2/1000</f>
        <v>0.79326000000000008</v>
      </c>
      <c r="F119" s="157"/>
      <c r="G119" s="157"/>
      <c r="H119" s="159"/>
    </row>
    <row r="120" spans="1:8">
      <c r="A120" s="160" t="s">
        <v>24732</v>
      </c>
      <c r="B120" s="155" t="s">
        <v>24703</v>
      </c>
      <c r="C120" s="156" t="s">
        <v>24708</v>
      </c>
      <c r="D120" s="157">
        <v>6.3</v>
      </c>
      <c r="E120" s="158">
        <f>D120*$H$5*$H$2/1000</f>
        <v>0.76885199999999998</v>
      </c>
      <c r="F120" s="157"/>
      <c r="G120" s="157"/>
      <c r="H120" s="159"/>
    </row>
    <row r="121" spans="1:8">
      <c r="A121" s="154" t="s">
        <v>24731</v>
      </c>
      <c r="B121" s="155" t="s">
        <v>24703</v>
      </c>
      <c r="C121" s="156" t="s">
        <v>24708</v>
      </c>
      <c r="D121" s="157">
        <v>6.2</v>
      </c>
      <c r="E121" s="158">
        <f>D121*$H$5*$H$2/1000</f>
        <v>0.75664799999999999</v>
      </c>
      <c r="F121" s="157"/>
      <c r="G121" s="157"/>
      <c r="H121" s="159"/>
    </row>
    <row r="122" spans="1:8">
      <c r="A122" s="154" t="s">
        <v>24731</v>
      </c>
      <c r="B122" s="155" t="s">
        <v>24703</v>
      </c>
      <c r="C122" s="156" t="s">
        <v>24708</v>
      </c>
      <c r="D122" s="157">
        <v>6.2</v>
      </c>
      <c r="E122" s="158">
        <f>D122*$H$5*$H$2/1000</f>
        <v>0.75664799999999999</v>
      </c>
      <c r="F122" s="157"/>
      <c r="G122" s="157"/>
      <c r="H122" s="159"/>
    </row>
    <row r="123" spans="1:8">
      <c r="A123" s="154" t="s">
        <v>24731</v>
      </c>
      <c r="B123" s="155" t="s">
        <v>24703</v>
      </c>
      <c r="C123" s="156" t="s">
        <v>24702</v>
      </c>
      <c r="D123" s="157">
        <v>6.2</v>
      </c>
      <c r="E123" s="158">
        <f>D123*$H$5*$H$2/1000</f>
        <v>0.75664799999999999</v>
      </c>
      <c r="F123" s="157"/>
      <c r="G123" s="157"/>
      <c r="H123" s="159"/>
    </row>
    <row r="124" spans="1:8">
      <c r="A124" s="154" t="s">
        <v>24703</v>
      </c>
      <c r="B124" s="155" t="s">
        <v>24703</v>
      </c>
      <c r="C124" s="155" t="s">
        <v>24731</v>
      </c>
      <c r="D124" s="157">
        <v>6.2</v>
      </c>
      <c r="E124" s="158">
        <f>D124*$H$5*$H$2/1000</f>
        <v>0.75664799999999999</v>
      </c>
      <c r="F124" s="157"/>
      <c r="G124" s="157"/>
      <c r="H124" s="159"/>
    </row>
    <row r="125" spans="1:8">
      <c r="A125" s="154" t="s">
        <v>24703</v>
      </c>
      <c r="B125" s="155" t="s">
        <v>24703</v>
      </c>
      <c r="C125" s="155" t="s">
        <v>24731</v>
      </c>
      <c r="D125" s="157">
        <v>6.2</v>
      </c>
      <c r="E125" s="158">
        <f>D125*$H$5*$H$2/1000</f>
        <v>0.75664799999999999</v>
      </c>
      <c r="F125" s="157"/>
      <c r="G125" s="157"/>
      <c r="H125" s="159"/>
    </row>
    <row r="126" spans="1:8">
      <c r="A126" s="154" t="s">
        <v>24731</v>
      </c>
      <c r="B126" s="155" t="s">
        <v>24703</v>
      </c>
      <c r="C126" s="156" t="s">
        <v>24702</v>
      </c>
      <c r="D126" s="157">
        <v>6.2</v>
      </c>
      <c r="E126" s="158">
        <f>D126*$H$5*$H$2/1000</f>
        <v>0.75664799999999999</v>
      </c>
      <c r="F126" s="157"/>
      <c r="G126" s="157"/>
      <c r="H126" s="159"/>
    </row>
    <row r="127" spans="1:8">
      <c r="A127" s="154" t="s">
        <v>24731</v>
      </c>
      <c r="B127" s="155" t="s">
        <v>24703</v>
      </c>
      <c r="C127" s="156" t="s">
        <v>24702</v>
      </c>
      <c r="D127" s="157">
        <v>6.2</v>
      </c>
      <c r="E127" s="158">
        <f>D127*$H$5*$H$2/1000</f>
        <v>0.75664799999999999</v>
      </c>
      <c r="F127" s="157"/>
      <c r="G127" s="157"/>
      <c r="H127" s="159"/>
    </row>
    <row r="128" spans="1:8">
      <c r="A128" s="154" t="s">
        <v>24731</v>
      </c>
      <c r="B128" s="155" t="s">
        <v>24703</v>
      </c>
      <c r="C128" s="156" t="s">
        <v>24708</v>
      </c>
      <c r="D128" s="157">
        <v>6.2</v>
      </c>
      <c r="E128" s="158">
        <f>D128*$H$5*$H$2/1000</f>
        <v>0.75664799999999999</v>
      </c>
      <c r="F128" s="157"/>
      <c r="G128" s="157"/>
      <c r="H128" s="159"/>
    </row>
    <row r="129" spans="1:8">
      <c r="A129" s="154" t="s">
        <v>24731</v>
      </c>
      <c r="B129" s="155" t="s">
        <v>24703</v>
      </c>
      <c r="C129" s="155" t="s">
        <v>24731</v>
      </c>
      <c r="D129" s="157">
        <v>6.2</v>
      </c>
      <c r="E129" s="158">
        <f>D129*$H$5*$H$2/1000</f>
        <v>0.75664799999999999</v>
      </c>
      <c r="F129" s="157"/>
      <c r="G129" s="157"/>
      <c r="H129" s="159"/>
    </row>
    <row r="130" spans="1:8">
      <c r="A130" s="154" t="s">
        <v>24730</v>
      </c>
      <c r="B130" s="155" t="s">
        <v>24703</v>
      </c>
      <c r="C130" s="156" t="s">
        <v>24702</v>
      </c>
      <c r="D130" s="157">
        <v>5.8</v>
      </c>
      <c r="E130" s="158">
        <f>D130*$H$5*$H$2/1000</f>
        <v>0.70783200000000002</v>
      </c>
      <c r="F130" s="157"/>
      <c r="G130" s="157"/>
      <c r="H130" s="159"/>
    </row>
    <row r="131" spans="1:8">
      <c r="A131" s="154" t="s">
        <v>24729</v>
      </c>
      <c r="B131" s="155" t="s">
        <v>24703</v>
      </c>
      <c r="C131" s="156" t="s">
        <v>24702</v>
      </c>
      <c r="D131" s="157">
        <v>5.7</v>
      </c>
      <c r="E131" s="158">
        <f>D131*$H$5*$H$2/1000</f>
        <v>0.69562800000000002</v>
      </c>
      <c r="F131" s="157"/>
      <c r="G131" s="157"/>
      <c r="H131" s="159"/>
    </row>
    <row r="132" spans="1:8">
      <c r="A132" s="160" t="s">
        <v>24727</v>
      </c>
      <c r="B132" s="155" t="s">
        <v>24703</v>
      </c>
      <c r="C132" s="156" t="s">
        <v>24702</v>
      </c>
      <c r="D132" s="157">
        <v>5</v>
      </c>
      <c r="E132" s="158">
        <f>D132*$H$5*$H$2/1000</f>
        <v>0.61020000000000008</v>
      </c>
      <c r="F132" s="157"/>
      <c r="G132" s="157"/>
      <c r="H132" s="159"/>
    </row>
    <row r="133" spans="1:8">
      <c r="A133" s="160" t="s">
        <v>24727</v>
      </c>
      <c r="B133" s="155" t="s">
        <v>24703</v>
      </c>
      <c r="C133" s="156" t="s">
        <v>24702</v>
      </c>
      <c r="D133" s="157">
        <v>5</v>
      </c>
      <c r="E133" s="158">
        <f>D133*$H$5*$H$2/1000</f>
        <v>0.61020000000000008</v>
      </c>
      <c r="F133" s="157"/>
      <c r="G133" s="157"/>
      <c r="H133" s="159"/>
    </row>
    <row r="134" spans="1:8">
      <c r="A134" s="154" t="s">
        <v>24703</v>
      </c>
      <c r="B134" s="156" t="s">
        <v>24727</v>
      </c>
      <c r="C134" s="156" t="s">
        <v>24728</v>
      </c>
      <c r="D134" s="157">
        <v>5</v>
      </c>
      <c r="E134" s="158">
        <f>D134*$H$5*$H$2/1000</f>
        <v>0.61020000000000008</v>
      </c>
      <c r="F134" s="157"/>
      <c r="G134" s="157"/>
      <c r="H134" s="159"/>
    </row>
    <row r="135" spans="1:8">
      <c r="A135" s="160" t="s">
        <v>24727</v>
      </c>
      <c r="B135" s="155" t="s">
        <v>24703</v>
      </c>
      <c r="C135" s="156" t="s">
        <v>24708</v>
      </c>
      <c r="D135" s="157">
        <v>5</v>
      </c>
      <c r="E135" s="158">
        <f>D135*$H$5*$H$2/1000</f>
        <v>0.61020000000000008</v>
      </c>
      <c r="F135" s="157"/>
      <c r="G135" s="157"/>
      <c r="H135" s="159"/>
    </row>
    <row r="136" spans="1:8">
      <c r="A136" s="160" t="s">
        <v>24726</v>
      </c>
      <c r="B136" s="155" t="s">
        <v>24703</v>
      </c>
      <c r="C136" s="156" t="s">
        <v>24725</v>
      </c>
      <c r="D136" s="157">
        <v>4.8</v>
      </c>
      <c r="E136" s="158">
        <f>D136*$H$5*$H$2/1000</f>
        <v>0.58579199999999998</v>
      </c>
      <c r="F136" s="157"/>
      <c r="G136" s="157"/>
      <c r="H136" s="159"/>
    </row>
    <row r="137" spans="1:8">
      <c r="A137" s="160" t="s">
        <v>24724</v>
      </c>
      <c r="B137" s="155" t="s">
        <v>24703</v>
      </c>
      <c r="C137" s="156" t="s">
        <v>24702</v>
      </c>
      <c r="D137" s="157">
        <v>4.7</v>
      </c>
      <c r="E137" s="158">
        <f>D137*$H$5*$H$2/1000</f>
        <v>0.5735880000000001</v>
      </c>
      <c r="F137" s="157"/>
      <c r="G137" s="157"/>
      <c r="H137" s="159"/>
    </row>
    <row r="138" spans="1:8">
      <c r="A138" s="160" t="s">
        <v>24723</v>
      </c>
      <c r="B138" s="155" t="s">
        <v>24703</v>
      </c>
      <c r="C138" s="156" t="s">
        <v>24702</v>
      </c>
      <c r="D138" s="157">
        <v>4.4000000000000004</v>
      </c>
      <c r="E138" s="158">
        <f>D138*$H$5*$H$2/1000</f>
        <v>0.53697600000000012</v>
      </c>
      <c r="F138" s="157"/>
      <c r="G138" s="157"/>
      <c r="H138" s="159"/>
    </row>
    <row r="139" spans="1:8">
      <c r="A139" s="154" t="s">
        <v>24722</v>
      </c>
      <c r="B139" s="155" t="s">
        <v>24721</v>
      </c>
      <c r="C139" s="156" t="s">
        <v>24702</v>
      </c>
      <c r="D139" s="157">
        <v>4.3</v>
      </c>
      <c r="E139" s="158">
        <f>D139*$H$5*$H$2/1000</f>
        <v>0.52477200000000002</v>
      </c>
      <c r="F139" s="157"/>
      <c r="G139" s="157"/>
      <c r="H139" s="159"/>
    </row>
    <row r="140" spans="1:8">
      <c r="A140" s="154" t="s">
        <v>24721</v>
      </c>
      <c r="B140" s="155" t="s">
        <v>24703</v>
      </c>
      <c r="C140" s="156" t="s">
        <v>24702</v>
      </c>
      <c r="D140" s="157">
        <v>4.3</v>
      </c>
      <c r="E140" s="158">
        <f>D140*$H$5*$H$2/1000</f>
        <v>0.52477200000000002</v>
      </c>
      <c r="F140" s="157"/>
      <c r="G140" s="157"/>
      <c r="H140" s="159"/>
    </row>
    <row r="141" spans="1:8">
      <c r="A141" s="154" t="s">
        <v>24703</v>
      </c>
      <c r="B141" s="155" t="s">
        <v>24703</v>
      </c>
      <c r="C141" s="155" t="s">
        <v>24721</v>
      </c>
      <c r="D141" s="157">
        <v>4.3</v>
      </c>
      <c r="E141" s="158">
        <f>D141*$H$5*$H$2/1000</f>
        <v>0.52477200000000002</v>
      </c>
      <c r="F141" s="157"/>
      <c r="G141" s="157"/>
      <c r="H141" s="159"/>
    </row>
    <row r="142" spans="1:8">
      <c r="A142" s="154" t="s">
        <v>24720</v>
      </c>
      <c r="B142" s="155" t="s">
        <v>24703</v>
      </c>
      <c r="C142" s="156" t="s">
        <v>24702</v>
      </c>
      <c r="D142" s="157">
        <v>4.0999999999999996</v>
      </c>
      <c r="E142" s="158">
        <f>D142*$H$5*$H$2/1000</f>
        <v>0.50036400000000003</v>
      </c>
      <c r="F142" s="157"/>
      <c r="G142" s="157"/>
      <c r="H142" s="159"/>
    </row>
    <row r="143" spans="1:8">
      <c r="A143" s="160" t="s">
        <v>24719</v>
      </c>
      <c r="B143" s="156" t="s">
        <v>24718</v>
      </c>
      <c r="C143" s="156" t="s">
        <v>24708</v>
      </c>
      <c r="D143" s="157">
        <v>4</v>
      </c>
      <c r="E143" s="158">
        <f>D143*$H$5*$H$2/1000</f>
        <v>0.48816000000000004</v>
      </c>
      <c r="F143" s="157"/>
      <c r="G143" s="157"/>
      <c r="H143" s="159"/>
    </row>
    <row r="144" spans="1:8">
      <c r="A144" s="154" t="s">
        <v>24717</v>
      </c>
      <c r="B144" s="155" t="s">
        <v>24703</v>
      </c>
      <c r="C144" s="156" t="s">
        <v>24702</v>
      </c>
      <c r="D144" s="157">
        <v>3.6</v>
      </c>
      <c r="E144" s="158">
        <f>D144*$H$5*$H$2/1000</f>
        <v>0.43934400000000007</v>
      </c>
      <c r="F144" s="157"/>
      <c r="G144" s="157"/>
      <c r="H144" s="159"/>
    </row>
    <row r="145" spans="1:8">
      <c r="A145" s="154" t="s">
        <v>24717</v>
      </c>
      <c r="B145" s="155" t="s">
        <v>24703</v>
      </c>
      <c r="C145" s="156" t="s">
        <v>24702</v>
      </c>
      <c r="D145" s="157">
        <v>3.6</v>
      </c>
      <c r="E145" s="158">
        <f>D145*$H$5*$H$2/1000</f>
        <v>0.43934400000000007</v>
      </c>
      <c r="F145" s="157"/>
      <c r="G145" s="157"/>
      <c r="H145" s="159"/>
    </row>
    <row r="146" spans="1:8">
      <c r="A146" s="154" t="s">
        <v>24716</v>
      </c>
      <c r="B146" s="155" t="s">
        <v>24703</v>
      </c>
      <c r="C146" s="156" t="s">
        <v>24708</v>
      </c>
      <c r="D146" s="157">
        <v>3.5</v>
      </c>
      <c r="E146" s="158">
        <f>D146*$H$5*$H$2/1000</f>
        <v>0.42714000000000002</v>
      </c>
      <c r="F146" s="157"/>
      <c r="G146" s="157"/>
      <c r="H146" s="159"/>
    </row>
    <row r="147" spans="1:8">
      <c r="A147" s="154" t="s">
        <v>24716</v>
      </c>
      <c r="B147" s="155" t="s">
        <v>24703</v>
      </c>
      <c r="C147" s="156" t="s">
        <v>24708</v>
      </c>
      <c r="D147" s="157">
        <v>3.5</v>
      </c>
      <c r="E147" s="158">
        <f>D147*$H$5*$H$2/1000</f>
        <v>0.42714000000000002</v>
      </c>
      <c r="F147" s="157"/>
      <c r="G147" s="157"/>
      <c r="H147" s="159"/>
    </row>
    <row r="148" spans="1:8">
      <c r="A148" s="154" t="s">
        <v>24715</v>
      </c>
      <c r="B148" s="155" t="s">
        <v>24703</v>
      </c>
      <c r="C148" s="156" t="s">
        <v>24708</v>
      </c>
      <c r="D148" s="157">
        <v>3.4</v>
      </c>
      <c r="E148" s="158">
        <f>D148*$H$5*$H$2/1000</f>
        <v>0.41493600000000003</v>
      </c>
      <c r="F148" s="157"/>
      <c r="G148" s="157"/>
      <c r="H148" s="159"/>
    </row>
    <row r="149" spans="1:8">
      <c r="A149" s="154" t="s">
        <v>24715</v>
      </c>
      <c r="B149" s="155" t="s">
        <v>24703</v>
      </c>
      <c r="C149" s="156" t="s">
        <v>24702</v>
      </c>
      <c r="D149" s="157">
        <v>3.4</v>
      </c>
      <c r="E149" s="158">
        <f>D149*$H$5*$H$2/1000</f>
        <v>0.41493600000000003</v>
      </c>
      <c r="F149" s="157"/>
      <c r="G149" s="157"/>
      <c r="H149" s="159"/>
    </row>
    <row r="150" spans="1:8">
      <c r="A150" s="154" t="s">
        <v>24714</v>
      </c>
      <c r="B150" s="155" t="s">
        <v>24703</v>
      </c>
      <c r="C150" s="156" t="s">
        <v>24708</v>
      </c>
      <c r="D150" s="157">
        <v>3.1</v>
      </c>
      <c r="E150" s="158">
        <f>D150*$H$5*$H$2/1000</f>
        <v>0.37832399999999999</v>
      </c>
      <c r="F150" s="157"/>
      <c r="G150" s="157"/>
      <c r="H150" s="159"/>
    </row>
    <row r="151" spans="1:8">
      <c r="A151" s="160" t="s">
        <v>24713</v>
      </c>
      <c r="B151" s="155" t="s">
        <v>24703</v>
      </c>
      <c r="C151" s="156" t="s">
        <v>24702</v>
      </c>
      <c r="D151" s="157">
        <v>2.4</v>
      </c>
      <c r="E151" s="158">
        <f>D151*$H$5*$H$2/1000</f>
        <v>0.29289599999999999</v>
      </c>
      <c r="F151" s="157"/>
      <c r="G151" s="157"/>
      <c r="H151" s="159"/>
    </row>
    <row r="152" spans="1:8">
      <c r="A152" s="160" t="s">
        <v>24712</v>
      </c>
      <c r="B152" s="155" t="s">
        <v>24703</v>
      </c>
      <c r="C152" s="156" t="s">
        <v>24708</v>
      </c>
      <c r="D152" s="157">
        <v>2.4</v>
      </c>
      <c r="E152" s="158">
        <f>D152*$H$5*$H$2/1000</f>
        <v>0.29289599999999999</v>
      </c>
      <c r="F152" s="157"/>
      <c r="G152" s="157"/>
      <c r="H152" s="159"/>
    </row>
    <row r="153" spans="1:8">
      <c r="A153" s="160" t="s">
        <v>24712</v>
      </c>
      <c r="B153" s="155" t="s">
        <v>24703</v>
      </c>
      <c r="C153" s="156" t="s">
        <v>24708</v>
      </c>
      <c r="D153" s="157">
        <v>2.4</v>
      </c>
      <c r="E153" s="158">
        <f>D153*$H$5*$H$2/1000</f>
        <v>0.29289599999999999</v>
      </c>
      <c r="F153" s="157"/>
      <c r="G153" s="157"/>
      <c r="H153" s="159"/>
    </row>
    <row r="154" spans="1:8">
      <c r="A154" s="154" t="s">
        <v>24710</v>
      </c>
      <c r="B154" s="155" t="s">
        <v>24703</v>
      </c>
      <c r="C154" s="156" t="s">
        <v>24702</v>
      </c>
      <c r="D154" s="157">
        <v>2.2000000000000002</v>
      </c>
      <c r="E154" s="158">
        <f>D154*$H$5*$H$2/1000</f>
        <v>0.26848800000000006</v>
      </c>
      <c r="F154" s="157"/>
      <c r="G154" s="157"/>
      <c r="H154" s="159"/>
    </row>
    <row r="155" spans="1:8">
      <c r="A155" s="154" t="s">
        <v>24710</v>
      </c>
      <c r="B155" s="155" t="s">
        <v>24703</v>
      </c>
      <c r="C155" s="156" t="s">
        <v>24708</v>
      </c>
      <c r="D155" s="157">
        <v>2.2000000000000002</v>
      </c>
      <c r="E155" s="158">
        <f>D155*$H$5*$H$2/1000</f>
        <v>0.26848800000000006</v>
      </c>
      <c r="F155" s="157"/>
      <c r="G155" s="157"/>
      <c r="H155" s="159"/>
    </row>
    <row r="156" spans="1:8">
      <c r="A156" s="154" t="s">
        <v>24710</v>
      </c>
      <c r="B156" s="155" t="s">
        <v>24703</v>
      </c>
      <c r="C156" s="155" t="s">
        <v>24710</v>
      </c>
      <c r="D156" s="157">
        <v>2.2000000000000002</v>
      </c>
      <c r="E156" s="158">
        <f>D156*$H$5*$H$2/1000</f>
        <v>0.26848800000000006</v>
      </c>
      <c r="F156" s="157"/>
      <c r="G156" s="157"/>
      <c r="H156" s="159"/>
    </row>
    <row r="157" spans="1:8">
      <c r="A157" s="160" t="s">
        <v>24704</v>
      </c>
      <c r="B157" s="155" t="s">
        <v>24703</v>
      </c>
      <c r="C157" s="155" t="s">
        <v>24710</v>
      </c>
      <c r="D157" s="157">
        <v>2.2000000000000002</v>
      </c>
      <c r="E157" s="158">
        <f>D157*$H$5*$H$2/1000</f>
        <v>0.26848800000000006</v>
      </c>
      <c r="F157" s="157"/>
      <c r="G157" s="157"/>
      <c r="H157" s="159"/>
    </row>
    <row r="158" spans="1:8">
      <c r="A158" s="154" t="s">
        <v>24703</v>
      </c>
      <c r="B158" s="156" t="s">
        <v>24712</v>
      </c>
      <c r="C158" s="155" t="s">
        <v>24710</v>
      </c>
      <c r="D158" s="157">
        <v>2.2000000000000002</v>
      </c>
      <c r="E158" s="158">
        <f>D158*$H$5*$H$2/1000</f>
        <v>0.26848800000000006</v>
      </c>
      <c r="F158" s="157"/>
      <c r="G158" s="157"/>
      <c r="H158" s="159"/>
    </row>
    <row r="159" spans="1:8">
      <c r="A159" s="154" t="s">
        <v>24703</v>
      </c>
      <c r="B159" s="155" t="s">
        <v>24703</v>
      </c>
      <c r="C159" s="155" t="s">
        <v>24710</v>
      </c>
      <c r="D159" s="157">
        <v>2.2000000000000002</v>
      </c>
      <c r="E159" s="158">
        <f>D159*$H$5*$H$2/1000</f>
        <v>0.26848800000000006</v>
      </c>
      <c r="F159" s="157"/>
      <c r="G159" s="157"/>
      <c r="H159" s="159"/>
    </row>
    <row r="160" spans="1:8">
      <c r="A160" s="154" t="s">
        <v>24703</v>
      </c>
      <c r="B160" s="156" t="s">
        <v>24704</v>
      </c>
      <c r="C160" s="156" t="s">
        <v>24708</v>
      </c>
      <c r="D160" s="157">
        <v>2.2000000000000002</v>
      </c>
      <c r="E160" s="158">
        <f>D160*$H$5*$H$2/1000</f>
        <v>0.26848800000000006</v>
      </c>
      <c r="F160" s="157"/>
      <c r="G160" s="157"/>
      <c r="H160" s="159"/>
    </row>
    <row r="161" spans="1:8">
      <c r="A161" s="154" t="s">
        <v>24710</v>
      </c>
      <c r="B161" s="155" t="s">
        <v>24703</v>
      </c>
      <c r="C161" s="156" t="s">
        <v>24702</v>
      </c>
      <c r="D161" s="157">
        <v>2.2000000000000002</v>
      </c>
      <c r="E161" s="158">
        <f>D161*$H$5*$H$2/1000</f>
        <v>0.26848800000000006</v>
      </c>
      <c r="F161" s="157"/>
      <c r="G161" s="157"/>
      <c r="H161" s="159"/>
    </row>
    <row r="162" spans="1:8">
      <c r="A162" s="160" t="s">
        <v>24711</v>
      </c>
      <c r="B162" s="155" t="s">
        <v>24703</v>
      </c>
      <c r="C162" s="155" t="s">
        <v>24710</v>
      </c>
      <c r="D162" s="157">
        <v>2.2000000000000002</v>
      </c>
      <c r="E162" s="158">
        <f>D162*$H$5*$H$2/1000</f>
        <v>0.26848800000000006</v>
      </c>
      <c r="F162" s="157"/>
      <c r="G162" s="157"/>
      <c r="H162" s="159"/>
    </row>
    <row r="163" spans="1:8">
      <c r="A163" s="154" t="s">
        <v>24703</v>
      </c>
      <c r="B163" s="155" t="s">
        <v>24703</v>
      </c>
      <c r="C163" s="156" t="s">
        <v>24704</v>
      </c>
      <c r="D163" s="157">
        <v>2.2000000000000002</v>
      </c>
      <c r="E163" s="158">
        <f>D163*$H$5*$H$2/1000</f>
        <v>0.26848800000000006</v>
      </c>
      <c r="F163" s="157"/>
      <c r="G163" s="157"/>
      <c r="H163" s="159"/>
    </row>
    <row r="164" spans="1:8">
      <c r="A164" s="160" t="s">
        <v>24705</v>
      </c>
      <c r="B164" s="155" t="s">
        <v>24703</v>
      </c>
      <c r="C164" s="156" t="s">
        <v>24702</v>
      </c>
      <c r="D164" s="157">
        <v>1.4</v>
      </c>
      <c r="E164" s="158">
        <f>D164*$H$5*$H$2/1000</f>
        <v>0.17085600000000001</v>
      </c>
      <c r="F164" s="157"/>
      <c r="G164" s="157"/>
      <c r="H164" s="159"/>
    </row>
    <row r="165" spans="1:8">
      <c r="A165" s="160" t="s">
        <v>24709</v>
      </c>
      <c r="B165" s="156" t="s">
        <v>24705</v>
      </c>
      <c r="C165" s="156" t="s">
        <v>24708</v>
      </c>
      <c r="D165" s="157">
        <v>1.4</v>
      </c>
      <c r="E165" s="158">
        <f>D165*$H$5*$H$2/1000</f>
        <v>0.17085600000000001</v>
      </c>
      <c r="F165" s="157"/>
      <c r="G165" s="157"/>
      <c r="H165" s="159"/>
    </row>
    <row r="166" spans="1:8">
      <c r="A166" s="154" t="s">
        <v>24707</v>
      </c>
      <c r="B166" s="155" t="s">
        <v>24703</v>
      </c>
      <c r="C166" s="156" t="s">
        <v>24706</v>
      </c>
      <c r="D166" s="157">
        <v>1.4</v>
      </c>
      <c r="E166" s="158">
        <f>D166*$H$5*$H$2/1000</f>
        <v>0.17085600000000001</v>
      </c>
      <c r="F166" s="157"/>
      <c r="G166" s="157"/>
      <c r="H166" s="159"/>
    </row>
    <row r="167" spans="1:8">
      <c r="A167" s="160" t="s">
        <v>24705</v>
      </c>
      <c r="B167" s="155" t="s">
        <v>24703</v>
      </c>
      <c r="C167" s="156" t="s">
        <v>24702</v>
      </c>
      <c r="D167" s="157">
        <v>1.4</v>
      </c>
      <c r="E167" s="158">
        <f>D167*$H$5*$H$2/1000</f>
        <v>0.17085600000000001</v>
      </c>
      <c r="F167" s="157"/>
      <c r="G167" s="157"/>
      <c r="H167" s="159"/>
    </row>
    <row r="168" spans="1:8">
      <c r="A168" s="160" t="s">
        <v>24704</v>
      </c>
      <c r="B168" s="155" t="s">
        <v>24703</v>
      </c>
      <c r="C168" s="156" t="s">
        <v>24702</v>
      </c>
      <c r="D168" s="157">
        <v>1.1000000000000001</v>
      </c>
      <c r="E168" s="158">
        <f>D168*$H$5*$H$2/1000</f>
        <v>0.13424400000000003</v>
      </c>
      <c r="F168" s="157"/>
      <c r="G168" s="157"/>
      <c r="H168" s="159"/>
    </row>
    <row r="169" spans="1:8">
      <c r="A169" s="160" t="s">
        <v>24704</v>
      </c>
      <c r="B169" s="155" t="s">
        <v>24703</v>
      </c>
      <c r="C169" s="156" t="s">
        <v>24702</v>
      </c>
      <c r="D169" s="157">
        <v>1.1000000000000001</v>
      </c>
      <c r="E169" s="158">
        <f>D169*$H$5*$H$2/1000</f>
        <v>0.13424400000000003</v>
      </c>
      <c r="F169" s="157"/>
      <c r="G169" s="157"/>
      <c r="H169" s="159"/>
    </row>
    <row r="170" spans="1:8">
      <c r="A170" s="161"/>
      <c r="B170" s="157"/>
      <c r="C170" s="157"/>
      <c r="D170" s="157"/>
      <c r="E170" s="158"/>
      <c r="F170" s="157"/>
      <c r="G170" s="157"/>
      <c r="H170" s="159"/>
    </row>
    <row r="171" spans="1:8">
      <c r="A171" s="161"/>
      <c r="B171" s="157"/>
      <c r="C171" s="157"/>
      <c r="D171" s="157" t="s">
        <v>30</v>
      </c>
      <c r="E171" s="158">
        <f>SUM(E2:E169)</f>
        <v>212.00580630000022</v>
      </c>
      <c r="F171" s="157"/>
      <c r="G171" s="157"/>
      <c r="H171" s="159"/>
    </row>
    <row r="172" spans="1:8">
      <c r="A172" s="162"/>
      <c r="B172" s="163"/>
      <c r="C172" s="163"/>
      <c r="D172" s="163"/>
      <c r="E172" s="163"/>
      <c r="F172" s="163"/>
      <c r="G172" s="163"/>
      <c r="H172" s="164"/>
    </row>
  </sheetData>
  <autoFilter ref="A1:E1" xr:uid="{A800E9A3-D469-4BE0-B3A5-11F3B72729A6}">
    <sortState xmlns:xlrd2="http://schemas.microsoft.com/office/spreadsheetml/2017/richdata2" ref="A2:E169">
      <sortCondition descending="1" ref="D1"/>
    </sortState>
  </autoFilter>
  <pageMargins left="0.75" right="0.75" top="1" bottom="1" header="0.5" footer="0.5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945E69-5557-4F92-8B55-8FF4745517A3}">
  <dimension ref="B1:E13"/>
  <sheetViews>
    <sheetView showGridLines="0" zoomScale="205" zoomScaleNormal="205" workbookViewId="0">
      <selection activeCell="E4" sqref="E4"/>
    </sheetView>
  </sheetViews>
  <sheetFormatPr defaultRowHeight="15"/>
  <cols>
    <col min="1" max="1" width="3.85546875" customWidth="1"/>
    <col min="2" max="2" width="25.5703125" customWidth="1"/>
    <col min="3" max="4" width="12.42578125" customWidth="1"/>
    <col min="5" max="5" width="15.85546875" customWidth="1"/>
  </cols>
  <sheetData>
    <row r="1" spans="2:5" ht="23.25">
      <c r="B1" s="95" t="s">
        <v>94</v>
      </c>
      <c r="C1" s="95"/>
      <c r="D1" s="95"/>
      <c r="E1" s="95"/>
    </row>
    <row r="2" spans="2:5" ht="6" customHeight="1"/>
    <row r="3" spans="2:5">
      <c r="B3" s="76" t="s">
        <v>86</v>
      </c>
      <c r="C3" s="77" t="s">
        <v>93</v>
      </c>
      <c r="D3" s="77" t="s">
        <v>92</v>
      </c>
      <c r="E3" s="77" t="s">
        <v>87</v>
      </c>
    </row>
    <row r="4" spans="2:5">
      <c r="B4" s="76" t="s">
        <v>88</v>
      </c>
      <c r="C4" s="78">
        <v>0.42641000000000001</v>
      </c>
      <c r="D4" s="78">
        <v>1430</v>
      </c>
      <c r="E4" s="78">
        <f>C4*D4</f>
        <v>609.7663</v>
      </c>
    </row>
    <row r="5" spans="2:5">
      <c r="B5" s="76" t="s">
        <v>89</v>
      </c>
      <c r="C5" s="78">
        <v>2.5610000000000001E-2</v>
      </c>
      <c r="D5" s="78">
        <v>675</v>
      </c>
      <c r="E5" s="78">
        <f>C5*D5</f>
        <v>17.286750000000001</v>
      </c>
    </row>
    <row r="6" spans="2:5">
      <c r="B6" s="76" t="s">
        <v>90</v>
      </c>
      <c r="C6" s="78">
        <v>1.172E-2</v>
      </c>
      <c r="D6" s="78">
        <v>2087.5</v>
      </c>
      <c r="E6" s="78">
        <f>C6*D6</f>
        <v>24.465499999999999</v>
      </c>
    </row>
    <row r="7" spans="2:5">
      <c r="B7" s="76" t="s">
        <v>91</v>
      </c>
      <c r="C7" s="78">
        <v>0.46750999999999998</v>
      </c>
      <c r="D7" s="78">
        <v>22800</v>
      </c>
      <c r="E7" s="78">
        <f>C7*D7</f>
        <v>10659.227999999999</v>
      </c>
    </row>
    <row r="9" spans="2:5">
      <c r="B9" s="96" t="s">
        <v>95</v>
      </c>
      <c r="C9" s="97"/>
      <c r="D9" s="97"/>
      <c r="E9" s="97"/>
    </row>
    <row r="10" spans="2:5">
      <c r="B10" s="97"/>
      <c r="C10" s="97"/>
      <c r="D10" s="97"/>
      <c r="E10" s="97"/>
    </row>
    <row r="11" spans="2:5">
      <c r="B11" s="97"/>
      <c r="C11" s="97"/>
      <c r="D11" s="97"/>
      <c r="E11" s="97"/>
    </row>
    <row r="12" spans="2:5">
      <c r="B12" s="97"/>
      <c r="C12" s="97"/>
      <c r="D12" s="97"/>
      <c r="E12" s="97"/>
    </row>
    <row r="13" spans="2:5">
      <c r="B13" s="97"/>
      <c r="C13" s="97"/>
      <c r="D13" s="97"/>
      <c r="E13" s="97"/>
    </row>
  </sheetData>
  <mergeCells count="2">
    <mergeCell ref="B1:E1"/>
    <mergeCell ref="B9:E1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Scope</vt:lpstr>
      <vt:lpstr>Utilities</vt:lpstr>
      <vt:lpstr>Waste</vt:lpstr>
      <vt:lpstr>Customer Deliveries</vt:lpstr>
      <vt:lpstr>Supplier Deliveries 2023</vt:lpstr>
      <vt:lpstr>Pivot Tables</vt:lpstr>
      <vt:lpstr>Supplier Delivery Charts</vt:lpstr>
      <vt:lpstr>Employee Commutes</vt:lpstr>
      <vt:lpstr>F-Gas</vt:lpstr>
      <vt:lpstr>Offsets</vt:lpstr>
      <vt:lpstr>Charts</vt:lpstr>
      <vt:lpstr>Plan</vt:lpstr>
      <vt:lpstr>Goal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 Williams</dc:creator>
  <cp:lastModifiedBy>Peter Williams</cp:lastModifiedBy>
  <dcterms:created xsi:type="dcterms:W3CDTF">2023-11-14T10:09:22Z</dcterms:created>
  <dcterms:modified xsi:type="dcterms:W3CDTF">2024-01-24T15:37:55Z</dcterms:modified>
</cp:coreProperties>
</file>